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drawings/drawing8.xml" ContentType="application/vnd.openxmlformats-officedocument.drawing+xml"/>
  <Override PartName="/xl/pivotTables/pivotTable8.xml" ContentType="application/vnd.openxmlformats-officedocument.spreadsheetml.pivotTable+xml"/>
  <Override PartName="/xl/drawings/drawing9.xml" ContentType="application/vnd.openxmlformats-officedocument.drawing+xml"/>
  <Override PartName="/xl/pivotTables/pivotTable9.xml" ContentType="application/vnd.openxmlformats-officedocument.spreadsheetml.pivotTable+xml"/>
  <Override PartName="/xl/drawings/drawing10.xml" ContentType="application/vnd.openxmlformats-officedocument.drawing+xml"/>
  <Override PartName="/xl/pivotTables/pivotTable10.xml" ContentType="application/vnd.openxmlformats-officedocument.spreadsheetml.pivotTable+xml"/>
  <Override PartName="/xl/drawings/drawing11.xml" ContentType="application/vnd.openxmlformats-officedocument.drawing+xml"/>
  <Override PartName="/xl/pivotTables/pivotTable11.xml" ContentType="application/vnd.openxmlformats-officedocument.spreadsheetml.pivotTable+xml"/>
  <Override PartName="/xl/drawings/drawing12.xml" ContentType="application/vnd.openxmlformats-officedocument.drawing+xml"/>
  <Override PartName="/xl/pivotTables/pivotTable12.xml" ContentType="application/vnd.openxmlformats-officedocument.spreadsheetml.pivotTable+xml"/>
  <Override PartName="/xl/drawings/drawing13.xml" ContentType="application/vnd.openxmlformats-officedocument.drawing+xml"/>
  <Override PartName="/xl/pivotTables/pivotTable13.xml" ContentType="application/vnd.openxmlformats-officedocument.spreadsheetml.pivotTable+xml"/>
  <Override PartName="/xl/drawings/drawing14.xml" ContentType="application/vnd.openxmlformats-officedocument.drawing+xml"/>
  <Override PartName="/xl/drawings/drawing15.xml" ContentType="application/vnd.openxmlformats-officedocument.drawing+xml"/>
  <Override PartName="/xl/comments1.xml" ContentType="application/vnd.openxmlformats-officedocument.spreadsheetml.comments+xml"/>
  <Override PartName="/xl/pivotTables/pivotTable14.xml" ContentType="application/vnd.openxmlformats-officedocument.spreadsheetml.pivotTable+xml"/>
  <Override PartName="/xl/drawings/drawing16.xml" ContentType="application/vnd.openxmlformats-officedocument.drawing+xml"/>
  <Override PartName="/xl/pivotTables/pivotTable15.xml" ContentType="application/vnd.openxmlformats-officedocument.spreadsheetml.pivotTable+xml"/>
  <Override PartName="/xl/drawings/drawing17.xml" ContentType="application/vnd.openxmlformats-officedocument.drawing+xml"/>
  <Override PartName="/xl/pivotTables/pivotTable16.xml" ContentType="application/vnd.openxmlformats-officedocument.spreadsheetml.pivotTable+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codeName="ThisWorkbook" hidePivotFieldList="1" defaultThemeVersion="124226"/>
  <mc:AlternateContent xmlns:mc="http://schemas.openxmlformats.org/markup-compatibility/2006">
    <mc:Choice Requires="x15">
      <x15ac:absPath xmlns:x15ac="http://schemas.microsoft.com/office/spreadsheetml/2010/11/ac" url="D:\Working\Kaspersky\Kas 2026\"/>
    </mc:Choice>
  </mc:AlternateContent>
  <xr:revisionPtr revIDLastSave="0" documentId="13_ncr:1_{A884E653-FBB9-4009-BA1F-65A1AB196366}" xr6:coauthVersionLast="47" xr6:coauthVersionMax="47" xr10:uidLastSave="{00000000-0000-0000-0000-000000000000}"/>
  <bookViews>
    <workbookView xWindow="-103" yWindow="-103" windowWidth="19954" windowHeight="12652" tabRatio="949" activeTab="3" xr2:uid="{00000000-000D-0000-FFFF-FFFF00000000}"/>
  </bookViews>
  <sheets>
    <sheet name="Main" sheetId="1" r:id="rId1"/>
    <sheet name="Home+SOHO" sheetId="2" r:id="rId2"/>
    <sheet name="CBA Subscription" sheetId="43" r:id="rId3"/>
    <sheet name="SMB+Enterprise (License)" sheetId="3" r:id="rId4"/>
    <sheet name="SMB+Enterprise (Pack)" sheetId="26" r:id="rId5"/>
    <sheet name="Subscription&amp;MSP" sheetId="38" r:id="rId6"/>
    <sheet name="xSP" sheetId="7" state="hidden" r:id="rId7"/>
    <sheet name="Traffic" sheetId="22" state="hidden" r:id="rId8"/>
    <sheet name="ProfessionalServices" sheetId="33" r:id="rId9"/>
    <sheet name="SecurityServices" sheetId="31" r:id="rId10"/>
    <sheet name="SIEM" sheetId="45" r:id="rId11"/>
    <sheet name="ScanEngine" sheetId="41" r:id="rId12"/>
    <sheet name="SD-WAN" sheetId="36" r:id="rId13"/>
    <sheet name="ATC" sheetId="39" r:id="rId14"/>
    <sheet name="ProductSelector" sheetId="14" state="hidden" r:id="rId15"/>
    <sheet name="ProductCompositionMatrix" sheetId="21" state="hidden" r:id="rId16"/>
    <sheet name="ProductComposition" sheetId="16" state="hidden" r:id="rId17"/>
    <sheet name="Migration" sheetId="23" state="hidden" r:id="rId18"/>
    <sheet name="Comment" sheetId="18" r:id="rId19"/>
    <sheet name="Cover" sheetId="8" state="hidden" r:id="rId20"/>
    <sheet name="SaleListHome+SOHO" sheetId="5" state="hidden" r:id="rId21"/>
    <sheet name="SaleListCBA" sheetId="44" state="hidden" r:id="rId22"/>
    <sheet name="SaleListSMB+Enterprise" sheetId="4" state="hidden" r:id="rId23"/>
    <sheet name="SaleListSMB+EnterprisePack" sheetId="27" state="hidden" r:id="rId24"/>
    <sheet name="SaleListSubscription&amp;MSP" sheetId="37" state="hidden" r:id="rId25"/>
    <sheet name="SaleListxSP" sheetId="15" state="hidden" r:id="rId26"/>
    <sheet name="SaleListProfessionalServices" sheetId="34" state="hidden" r:id="rId27"/>
    <sheet name="SaleListSecurityServices" sheetId="32" state="hidden" r:id="rId28"/>
    <sheet name="SaleListSDWAN" sheetId="35" state="hidden" r:id="rId29"/>
    <sheet name="SaleListSIEM" sheetId="46" state="hidden" r:id="rId30"/>
    <sheet name="SaleListSE" sheetId="42" state="hidden" r:id="rId31"/>
    <sheet name="SaleListATC" sheetId="40" state="hidden" r:id="rId32"/>
    <sheet name="ProductList" sheetId="11" state="hidden" r:id="rId33"/>
    <sheet name="MigrationList" sheetId="10" state="hidden" r:id="rId34"/>
    <sheet name="Data" sheetId="12" state="hidden" r:id="rId35"/>
  </sheets>
  <definedNames>
    <definedName name="_xlnm._FilterDatabase" localSheetId="33" hidden="1">MigrationList!$A$1:$C$113</definedName>
    <definedName name="_xlnm._FilterDatabase" localSheetId="32" hidden="1">ProductList!$A$1:$N$62</definedName>
    <definedName name="_xlnm._FilterDatabase" localSheetId="31" hidden="1">SaleListATC!$A$1:$M$738</definedName>
    <definedName name="_xlnm._FilterDatabase" localSheetId="21" hidden="1">SaleListCBA!$A$1:$M$1</definedName>
    <definedName name="_xlnm._FilterDatabase" localSheetId="20" hidden="1">'SaleListHome+SOHO'!$A$1:$M$123</definedName>
    <definedName name="_xlnm._FilterDatabase" localSheetId="26" hidden="1">SaleListProfessionalServices!$A$1:$M$810</definedName>
    <definedName name="_xlnm._FilterDatabase" localSheetId="28" hidden="1">SaleListSDWAN!$A$1:$M$3030</definedName>
    <definedName name="_xlnm._FilterDatabase" localSheetId="30" hidden="1">SaleListSE!$A$1:$M$744</definedName>
    <definedName name="_xlnm._FilterDatabase" localSheetId="27" hidden="1">SaleListSecurityServices!$A$1:$M$39</definedName>
    <definedName name="_xlnm._FilterDatabase" localSheetId="29" hidden="1">SaleListSIEM!$A$1:$M$674</definedName>
    <definedName name="_xlnm._FilterDatabase" localSheetId="22" hidden="1">'SaleListSMB+Enterprise'!$A$1:$M$6514</definedName>
    <definedName name="_xlnm._FilterDatabase" localSheetId="23" hidden="1">'SaleListSMB+EnterprisePack'!$A$1:$M$528</definedName>
    <definedName name="_xlnm._FilterDatabase" localSheetId="24" hidden="1">'SaleListSubscription&amp;MSP'!$A$1:$M$4022</definedName>
    <definedName name="_xlnm._FilterDatabase" localSheetId="25" hidden="1">SaleListxSP!$A$1:$M$85</definedName>
    <definedName name="CommentVC">Data!$S$9</definedName>
    <definedName name="CoverVC">Data!$T$9</definedName>
    <definedName name="EnterpriseVC">Data!$I$9</definedName>
    <definedName name="HostedSecurityVC">Data!#REF!</definedName>
    <definedName name="IsPublicVC">Data!$G$9</definedName>
    <definedName name="ManagedVC" localSheetId="13">Data!#REF!</definedName>
    <definedName name="ManagedVC" localSheetId="2">Data!#REF!</definedName>
    <definedName name="ManagedVC" localSheetId="8">Data!#REF!</definedName>
    <definedName name="ManagedVC" localSheetId="31">Data!#REF!</definedName>
    <definedName name="ManagedVC" localSheetId="21">Data!#REF!</definedName>
    <definedName name="ManagedVC" localSheetId="26">Data!#REF!</definedName>
    <definedName name="ManagedVC" localSheetId="28">Data!#REF!</definedName>
    <definedName name="ManagedVC" localSheetId="30">Data!#REF!</definedName>
    <definedName name="ManagedVC" localSheetId="27">Data!#REF!</definedName>
    <definedName name="ManagedVC" localSheetId="29">Data!#REF!</definedName>
    <definedName name="ManagedVC" localSheetId="24">Data!#REF!</definedName>
    <definedName name="ManagedVC" localSheetId="11">Data!#REF!</definedName>
    <definedName name="ManagedVC" localSheetId="12">Data!#REF!</definedName>
    <definedName name="ManagedVC" localSheetId="9">Data!#REF!</definedName>
    <definedName name="ManagedVC" localSheetId="10">Data!#REF!</definedName>
    <definedName name="ManagedVC" localSheetId="4">Data!#REF!</definedName>
    <definedName name="ManagedVC" localSheetId="5">Data!#REF!</definedName>
    <definedName name="ManagedVC">Data!#REF!</definedName>
    <definedName name="MediaVC">Data!$N$9</definedName>
    <definedName name="MigrationVC">Data!$R$9</definedName>
    <definedName name="ProductCompositionMatrixVC">Data!$Q$9</definedName>
    <definedName name="ProductCompositionVC">Data!$P$9</definedName>
    <definedName name="ProductSelectorVC">Data!$O$9</definedName>
    <definedName name="PSLicenseType">Data!$A$108:$A$115</definedName>
    <definedName name="PSTerm">Data!$A$101:$A$103</definedName>
    <definedName name="SOHOVC">Data!$H$9</definedName>
    <definedName name="TrafficVC">Data!$M$9</definedName>
    <definedName name="xSPVC">Data!$L$9</definedName>
  </definedNames>
  <calcPr calcId="191029"/>
  <pivotCaches>
    <pivotCache cacheId="0" r:id="rId36"/>
    <pivotCache cacheId="1" r:id="rId37"/>
    <pivotCache cacheId="2" r:id="rId38"/>
    <pivotCache cacheId="3" r:id="rId39"/>
    <pivotCache cacheId="4" r:id="rId40"/>
    <pivotCache cacheId="5" r:id="rId41"/>
    <pivotCache cacheId="6" r:id="rId42"/>
    <pivotCache cacheId="7" r:id="rId43"/>
    <pivotCache cacheId="8" r:id="rId44"/>
    <pivotCache cacheId="9" r:id="rId45"/>
    <pivotCache cacheId="10" r:id="rId46"/>
    <pivotCache cacheId="11" r:id="rId47"/>
    <pivotCache cacheId="12" r:id="rId48"/>
    <pivotCache cacheId="13" r:id="rId49"/>
    <pivotCache cacheId="14" r:id="rId5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12" l="1"/>
  <c r="I68" i="14" l="1"/>
  <c r="D4" i="12"/>
  <c r="B2" i="12"/>
  <c r="AS107" i="12"/>
  <c r="BR107" i="12" s="1"/>
  <c r="AR107" i="12"/>
  <c r="BQ107" i="12" s="1"/>
  <c r="A9" i="12"/>
  <c r="D12" i="14"/>
  <c r="K55" i="14" s="1"/>
  <c r="R55" i="14" s="1"/>
  <c r="S55" i="14" s="1"/>
  <c r="R56" i="14"/>
  <c r="S56" i="14" s="1"/>
  <c r="R57" i="14"/>
  <c r="S57" i="14" s="1"/>
  <c r="R58" i="14"/>
  <c r="S58" i="14" s="1"/>
  <c r="J54" i="14"/>
  <c r="N54" i="14" s="1"/>
  <c r="O55" i="14"/>
  <c r="P55" i="14" s="1"/>
  <c r="O56" i="14"/>
  <c r="P56" i="14" s="1"/>
  <c r="O57" i="14"/>
  <c r="P57" i="14" s="1"/>
  <c r="J58" i="14"/>
  <c r="O58" i="14"/>
  <c r="P58" i="14" s="1"/>
  <c r="J59" i="14"/>
  <c r="O59" i="14" s="1"/>
  <c r="P59" i="14" s="1"/>
  <c r="U54" i="14"/>
  <c r="V54" i="14" s="1"/>
  <c r="X55" i="14"/>
  <c r="Y55" i="14" s="1"/>
  <c r="X56" i="14"/>
  <c r="Y56" i="14" s="1"/>
  <c r="X58" i="14"/>
  <c r="Y58" i="14" s="1"/>
  <c r="X59" i="14"/>
  <c r="Y59" i="14" s="1"/>
  <c r="X60" i="14"/>
  <c r="Y60" i="14" s="1"/>
  <c r="X61" i="14"/>
  <c r="Y61" i="14" s="1"/>
  <c r="X62" i="14"/>
  <c r="Y62" i="14" s="1"/>
  <c r="X54" i="14"/>
  <c r="Y54" i="14" s="1"/>
  <c r="W54" i="14"/>
  <c r="W55" i="14" s="1"/>
  <c r="W56" i="14" s="1"/>
  <c r="T54" i="14"/>
  <c r="T55" i="14" s="1"/>
  <c r="G60" i="14"/>
  <c r="G61" i="14"/>
  <c r="G62" i="14"/>
  <c r="G63" i="14"/>
  <c r="G64" i="14"/>
  <c r="G65" i="14"/>
  <c r="G66" i="14"/>
  <c r="G55" i="14"/>
  <c r="G56" i="14"/>
  <c r="G57" i="14"/>
  <c r="G58" i="14"/>
  <c r="G59" i="14"/>
  <c r="G54" i="14"/>
  <c r="U55" i="14"/>
  <c r="V55" i="14" s="1"/>
  <c r="U57" i="14"/>
  <c r="V57" i="14" s="1"/>
  <c r="U59" i="14"/>
  <c r="V59" i="14" s="1"/>
  <c r="G52" i="14"/>
  <c r="G53" i="14"/>
  <c r="U51" i="14"/>
  <c r="U50" i="14"/>
  <c r="R54" i="14"/>
  <c r="S54" i="14" s="1"/>
  <c r="B100" i="12"/>
  <c r="Q54" i="14"/>
  <c r="U58" i="14"/>
  <c r="V58" i="14" s="1"/>
  <c r="AQ107" i="12"/>
  <c r="BP107" i="12" s="1"/>
  <c r="AP107" i="12"/>
  <c r="BO107" i="12" s="1"/>
  <c r="AO107" i="12"/>
  <c r="BN107" i="12" s="1"/>
  <c r="AN107" i="12"/>
  <c r="BM107" i="12" s="1"/>
  <c r="AM107" i="12"/>
  <c r="BL107" i="12" s="1"/>
  <c r="AL107" i="12"/>
  <c r="BK107" i="12" s="1"/>
  <c r="AK107" i="12"/>
  <c r="BJ107" i="12" s="1"/>
  <c r="AJ107" i="12"/>
  <c r="BI107" i="12" s="1"/>
  <c r="AI107" i="12"/>
  <c r="BH107" i="12" s="1"/>
  <c r="AH107" i="12"/>
  <c r="BG107" i="12" s="1"/>
  <c r="A5" i="12"/>
  <c r="A7" i="12"/>
  <c r="E16" i="12"/>
  <c r="C16" i="12"/>
  <c r="E13" i="12"/>
  <c r="E14" i="12"/>
  <c r="E15" i="12"/>
  <c r="E17" i="12"/>
  <c r="C13" i="12"/>
  <c r="C14" i="12"/>
  <c r="C15" i="12"/>
  <c r="C17" i="12"/>
  <c r="B118" i="12"/>
  <c r="B109" i="12"/>
  <c r="B110" i="12"/>
  <c r="B111" i="12"/>
  <c r="B112" i="12"/>
  <c r="B113" i="12"/>
  <c r="B114" i="12"/>
  <c r="B115" i="12"/>
  <c r="B116" i="12"/>
  <c r="B117" i="12"/>
  <c r="B108" i="12"/>
  <c r="A109" i="12"/>
  <c r="A110" i="12"/>
  <c r="A111" i="12"/>
  <c r="A112" i="12"/>
  <c r="A113" i="12"/>
  <c r="A114" i="12"/>
  <c r="A115" i="12"/>
  <c r="A116" i="12"/>
  <c r="A117" i="12"/>
  <c r="A118" i="12"/>
  <c r="A108" i="12"/>
  <c r="E59" i="12"/>
  <c r="E86" i="12" s="1"/>
  <c r="AG107" i="12" s="1"/>
  <c r="BF107" i="12" s="1"/>
  <c r="E58" i="12"/>
  <c r="E85" i="12" s="1"/>
  <c r="AF107" i="12" s="1"/>
  <c r="BE107" i="12" s="1"/>
  <c r="E57" i="12"/>
  <c r="E84" i="12" s="1"/>
  <c r="AE107" i="12" s="1"/>
  <c r="BD107" i="12" s="1"/>
  <c r="E56" i="12"/>
  <c r="E83" i="12" s="1"/>
  <c r="AD107" i="12" s="1"/>
  <c r="BC107" i="12" s="1"/>
  <c r="E55" i="12"/>
  <c r="E82" i="12" s="1"/>
  <c r="AC107" i="12" s="1"/>
  <c r="BB107" i="12" s="1"/>
  <c r="E54" i="12"/>
  <c r="E81" i="12" s="1"/>
  <c r="AB107" i="12" s="1"/>
  <c r="BA107" i="12" s="1"/>
  <c r="E53" i="12"/>
  <c r="E80" i="12" s="1"/>
  <c r="AA107" i="12" s="1"/>
  <c r="AZ107" i="12" s="1"/>
  <c r="E52" i="12"/>
  <c r="E79" i="12" s="1"/>
  <c r="Z107" i="12" s="1"/>
  <c r="AY107" i="12" s="1"/>
  <c r="E51" i="12"/>
  <c r="E78" i="12" s="1"/>
  <c r="Y107" i="12" s="1"/>
  <c r="AX107" i="12" s="1"/>
  <c r="E50" i="12"/>
  <c r="E77" i="12" s="1"/>
  <c r="X107" i="12" s="1"/>
  <c r="AW107" i="12" s="1"/>
  <c r="E49" i="12"/>
  <c r="E76" i="12" s="1"/>
  <c r="W107" i="12" s="1"/>
  <c r="AV107" i="12" s="1"/>
  <c r="E48" i="12"/>
  <c r="E75" i="12" s="1"/>
  <c r="V107" i="12" s="1"/>
  <c r="AU107" i="12" s="1"/>
  <c r="G23" i="1"/>
  <c r="M9" i="12"/>
  <c r="G18" i="1" s="1"/>
  <c r="L9" i="12"/>
  <c r="G17" i="1" s="1"/>
  <c r="B4" i="12"/>
  <c r="C4" i="12"/>
  <c r="B30" i="8"/>
  <c r="D2" i="12"/>
  <c r="C2" i="12"/>
  <c r="C8" i="45" l="1"/>
  <c r="C7" i="43"/>
  <c r="C7" i="45"/>
  <c r="C8" i="43"/>
  <c r="C8" i="41"/>
  <c r="C7" i="39"/>
  <c r="C7" i="41"/>
  <c r="C8" i="39"/>
  <c r="C8" i="38"/>
  <c r="C7" i="36"/>
  <c r="C7" i="38"/>
  <c r="C8" i="36"/>
  <c r="C7" i="31"/>
  <c r="C7" i="33"/>
  <c r="C8" i="33"/>
  <c r="M57" i="14"/>
  <c r="J64" i="14" s="1"/>
  <c r="O64" i="14" s="1"/>
  <c r="P64" i="14" s="1"/>
  <c r="L56" i="14"/>
  <c r="C8" i="31"/>
  <c r="C8" i="26"/>
  <c r="C7" i="26"/>
  <c r="U56" i="14"/>
  <c r="V56" i="14" s="1"/>
  <c r="L61" i="14"/>
  <c r="K65" i="14"/>
  <c r="R65" i="14" s="1"/>
  <c r="S65" i="14" s="1"/>
  <c r="K63" i="14"/>
  <c r="R63" i="14" s="1"/>
  <c r="S63" i="14" s="1"/>
  <c r="Q55" i="14"/>
  <c r="Q56" i="14" s="1"/>
  <c r="Q57" i="14" s="1"/>
  <c r="Q58" i="14" s="1"/>
  <c r="L66" i="14"/>
  <c r="U66" i="14" s="1"/>
  <c r="V66" i="14" s="1"/>
  <c r="L63" i="14"/>
  <c r="U63" i="14" s="1"/>
  <c r="V63" i="14" s="1"/>
  <c r="K64" i="14"/>
  <c r="R64" i="14" s="1"/>
  <c r="S64" i="14" s="1"/>
  <c r="K61" i="14"/>
  <c r="R61" i="14" s="1"/>
  <c r="S61" i="14" s="1"/>
  <c r="N55" i="14"/>
  <c r="N56" i="14" s="1"/>
  <c r="N57" i="14" s="1"/>
  <c r="N58" i="14" s="1"/>
  <c r="N59" i="14" s="1"/>
  <c r="O54" i="14"/>
  <c r="P54" i="14" s="1"/>
  <c r="K66" i="14"/>
  <c r="R66" i="14" s="1"/>
  <c r="S66" i="14" s="1"/>
  <c r="K62" i="14"/>
  <c r="R62" i="14" s="1"/>
  <c r="S62" i="14" s="1"/>
  <c r="K60" i="14"/>
  <c r="R60" i="14" s="1"/>
  <c r="S60" i="14" s="1"/>
  <c r="K59" i="14"/>
  <c r="R59" i="14" s="1"/>
  <c r="S59" i="14" s="1"/>
  <c r="C7" i="16"/>
  <c r="C7" i="2"/>
  <c r="E10" i="18"/>
  <c r="C18" i="12"/>
  <c r="E18" i="12"/>
  <c r="B107" i="12"/>
  <c r="B27" i="8"/>
  <c r="C7" i="22"/>
  <c r="B7" i="1"/>
  <c r="C7" i="21"/>
  <c r="B7" i="18"/>
  <c r="C7" i="3"/>
  <c r="C7" i="7"/>
  <c r="C7" i="23"/>
  <c r="C8" i="3"/>
  <c r="B56" i="8"/>
  <c r="C8" i="7"/>
  <c r="B8" i="1"/>
  <c r="C8" i="23"/>
  <c r="C8" i="22"/>
  <c r="C8" i="21"/>
  <c r="C8" i="2"/>
  <c r="C8" i="16"/>
  <c r="B8" i="18"/>
  <c r="M66" i="14" l="1"/>
  <c r="X66" i="14" s="1"/>
  <c r="Y66" i="14" s="1"/>
  <c r="M63" i="14"/>
  <c r="X63" i="14" s="1"/>
  <c r="Y63" i="14" s="1"/>
  <c r="J62" i="14"/>
  <c r="O62" i="14" s="1"/>
  <c r="P62" i="14" s="1"/>
  <c r="J63" i="14"/>
  <c r="O63" i="14" s="1"/>
  <c r="P63" i="14" s="1"/>
  <c r="J65" i="14"/>
  <c r="O65" i="14" s="1"/>
  <c r="P65" i="14" s="1"/>
  <c r="J60" i="14"/>
  <c r="O60" i="14" s="1"/>
  <c r="J61" i="14"/>
  <c r="O61" i="14" s="1"/>
  <c r="P61" i="14" s="1"/>
  <c r="J66" i="14"/>
  <c r="O66" i="14" s="1"/>
  <c r="P66" i="14" s="1"/>
  <c r="M65" i="14"/>
  <c r="X65" i="14" s="1"/>
  <c r="Y65" i="14" s="1"/>
  <c r="X57" i="14"/>
  <c r="Y57" i="14" s="1"/>
  <c r="U61" i="14"/>
  <c r="L65" i="14"/>
  <c r="U65" i="14" s="1"/>
  <c r="V65" i="14" s="1"/>
  <c r="L62" i="14"/>
  <c r="U62" i="14" s="1"/>
  <c r="V62" i="14" s="1"/>
  <c r="T56" i="14"/>
  <c r="T57" i="14" s="1"/>
  <c r="T58" i="14" s="1"/>
  <c r="T59" i="14" s="1"/>
  <c r="L64" i="14"/>
  <c r="U64" i="14" s="1"/>
  <c r="V64" i="14" s="1"/>
  <c r="L60" i="14"/>
  <c r="U60" i="14" s="1"/>
  <c r="V60" i="14" s="1"/>
  <c r="W57" i="14"/>
  <c r="W58" i="14" s="1"/>
  <c r="W59" i="14" s="1"/>
  <c r="W60" i="14" s="1"/>
  <c r="W61" i="14" s="1"/>
  <c r="W62" i="14" s="1"/>
  <c r="M64" i="14"/>
  <c r="X64" i="14" s="1"/>
  <c r="Y64" i="14" s="1"/>
  <c r="U32" i="14"/>
  <c r="J32" i="14" s="1"/>
  <c r="U27" i="14"/>
  <c r="J27" i="14" s="1"/>
  <c r="U24" i="14"/>
  <c r="J24" i="14" s="1"/>
  <c r="U25" i="14"/>
  <c r="J25" i="14" s="1"/>
  <c r="U30" i="14"/>
  <c r="I30" i="14" s="1"/>
  <c r="U28" i="14"/>
  <c r="J28" i="14" s="1"/>
  <c r="U29" i="14"/>
  <c r="U26" i="14"/>
  <c r="J26" i="14" s="1"/>
  <c r="Q59" i="14"/>
  <c r="Q60" i="14" s="1"/>
  <c r="Q61" i="14" s="1"/>
  <c r="Q62" i="14" s="1"/>
  <c r="Q63" i="14" s="1"/>
  <c r="Q64" i="14" s="1"/>
  <c r="Q65" i="14" s="1"/>
  <c r="Q66" i="14" s="1"/>
  <c r="U31" i="14"/>
  <c r="J31" i="14" s="1"/>
  <c r="I26" i="14"/>
  <c r="J29" i="14"/>
  <c r="I29" i="14"/>
  <c r="I32" i="14"/>
  <c r="J30" i="14"/>
  <c r="V30" i="14" s="1"/>
  <c r="U42" i="14"/>
  <c r="V61" i="14"/>
  <c r="W63" i="14" l="1"/>
  <c r="W64" i="14" s="1"/>
  <c r="N60" i="14"/>
  <c r="N61" i="14" s="1"/>
  <c r="N62" i="14" s="1"/>
  <c r="N63" i="14" s="1"/>
  <c r="N64" i="14" s="1"/>
  <c r="N65" i="14" s="1"/>
  <c r="N66" i="14" s="1"/>
  <c r="U21" i="14"/>
  <c r="J21" i="14" s="1"/>
  <c r="V21" i="14" s="1"/>
  <c r="U19" i="14"/>
  <c r="U13" i="14"/>
  <c r="I13" i="14" s="1"/>
  <c r="U17" i="14"/>
  <c r="I17" i="14" s="1"/>
  <c r="U18" i="14"/>
  <c r="P60" i="14"/>
  <c r="U12" i="14"/>
  <c r="U20" i="14"/>
  <c r="J20" i="14" s="1"/>
  <c r="U15" i="14"/>
  <c r="U14" i="14"/>
  <c r="U16" i="14"/>
  <c r="J16" i="14" s="1"/>
  <c r="W65" i="14"/>
  <c r="W66" i="14" s="1"/>
  <c r="I28" i="14"/>
  <c r="X28" i="14" s="1"/>
  <c r="L28" i="14" s="1"/>
  <c r="P28" i="14" s="1"/>
  <c r="U46" i="14"/>
  <c r="J46" i="14" s="1"/>
  <c r="V46" i="14" s="1"/>
  <c r="U48" i="14"/>
  <c r="I48" i="14" s="1"/>
  <c r="H48" i="14" s="1"/>
  <c r="I27" i="14"/>
  <c r="Y27" i="14" s="1"/>
  <c r="M27" i="14" s="1"/>
  <c r="Q27" i="14" s="1"/>
  <c r="U45" i="14"/>
  <c r="U49" i="14"/>
  <c r="U47" i="14"/>
  <c r="I47" i="14" s="1"/>
  <c r="H47" i="14" s="1"/>
  <c r="U36" i="14"/>
  <c r="J36" i="14" s="1"/>
  <c r="U39" i="14"/>
  <c r="U38" i="14"/>
  <c r="U37" i="14"/>
  <c r="J37" i="14" s="1"/>
  <c r="U40" i="14"/>
  <c r="J40" i="14" s="1"/>
  <c r="I46" i="14"/>
  <c r="H46" i="14" s="1"/>
  <c r="U35" i="14"/>
  <c r="U41" i="14"/>
  <c r="I41" i="14" s="1"/>
  <c r="T60" i="14"/>
  <c r="T61" i="14" s="1"/>
  <c r="T62" i="14" s="1"/>
  <c r="T63" i="14" s="1"/>
  <c r="T64" i="14" s="1"/>
  <c r="T65" i="14" s="1"/>
  <c r="T66" i="14" s="1"/>
  <c r="I25" i="14"/>
  <c r="Y25" i="14" s="1"/>
  <c r="M25" i="14" s="1"/>
  <c r="Q25" i="14" s="1"/>
  <c r="Y46" i="14"/>
  <c r="M46" i="14" s="1"/>
  <c r="Q46" i="14" s="1"/>
  <c r="I21" i="14"/>
  <c r="I31" i="14"/>
  <c r="W31" i="14" s="1"/>
  <c r="K31" i="14" s="1"/>
  <c r="O31" i="14" s="1"/>
  <c r="J49" i="14"/>
  <c r="V49" i="14" s="1"/>
  <c r="I49" i="14"/>
  <c r="I37" i="14"/>
  <c r="V29" i="14"/>
  <c r="J14" i="14"/>
  <c r="I14" i="14"/>
  <c r="H26" i="14"/>
  <c r="W26" i="14"/>
  <c r="K26" i="14" s="1"/>
  <c r="X26" i="14"/>
  <c r="L26" i="14" s="1"/>
  <c r="P26" i="14" s="1"/>
  <c r="Y26" i="14"/>
  <c r="M26" i="14" s="1"/>
  <c r="Q26" i="14" s="1"/>
  <c r="H28" i="14"/>
  <c r="W28" i="14"/>
  <c r="K28" i="14" s="1"/>
  <c r="O28" i="14" s="1"/>
  <c r="I36" i="14"/>
  <c r="W32" i="14"/>
  <c r="K32" i="14" s="1"/>
  <c r="O32" i="14" s="1"/>
  <c r="X32" i="14"/>
  <c r="L32" i="14" s="1"/>
  <c r="P32" i="14" s="1"/>
  <c r="H32" i="14"/>
  <c r="Y32" i="14"/>
  <c r="M32" i="14" s="1"/>
  <c r="Q32" i="14" s="1"/>
  <c r="V24" i="14"/>
  <c r="I24" i="14" s="1"/>
  <c r="H24" i="14" s="1"/>
  <c r="J35" i="14"/>
  <c r="I35" i="14"/>
  <c r="V28" i="14"/>
  <c r="I42" i="14"/>
  <c r="J42" i="14"/>
  <c r="V32" i="14"/>
  <c r="J13" i="14"/>
  <c r="J15" i="14"/>
  <c r="I15" i="14"/>
  <c r="I19" i="14"/>
  <c r="J19" i="14"/>
  <c r="V31" i="14"/>
  <c r="J39" i="14"/>
  <c r="I39" i="14"/>
  <c r="Y30" i="14"/>
  <c r="M30" i="14" s="1"/>
  <c r="Q30" i="14" s="1"/>
  <c r="X30" i="14"/>
  <c r="L30" i="14" s="1"/>
  <c r="P30" i="14" s="1"/>
  <c r="H30" i="14"/>
  <c r="W30" i="14"/>
  <c r="K30" i="14" s="1"/>
  <c r="O30" i="14" s="1"/>
  <c r="V25" i="14"/>
  <c r="V27" i="14"/>
  <c r="W29" i="14"/>
  <c r="K29" i="14" s="1"/>
  <c r="Y29" i="14"/>
  <c r="M29" i="14" s="1"/>
  <c r="Q29" i="14" s="1"/>
  <c r="H29" i="14"/>
  <c r="X29" i="14"/>
  <c r="L29" i="14" s="1"/>
  <c r="P29" i="14" s="1"/>
  <c r="J12" i="14"/>
  <c r="J18" i="14"/>
  <c r="I18" i="14"/>
  <c r="V26" i="14"/>
  <c r="I38" i="14"/>
  <c r="J38" i="14"/>
  <c r="Y47" i="14" l="1"/>
  <c r="M47" i="14" s="1"/>
  <c r="Q47" i="14" s="1"/>
  <c r="W47" i="14"/>
  <c r="K47" i="14" s="1"/>
  <c r="O47" i="14" s="1"/>
  <c r="Y48" i="14"/>
  <c r="Y28" i="14"/>
  <c r="M28" i="14" s="1"/>
  <c r="Q28" i="14" s="1"/>
  <c r="W46" i="14"/>
  <c r="K46" i="14" s="1"/>
  <c r="O46" i="14" s="1"/>
  <c r="X27" i="14"/>
  <c r="L27" i="14" s="1"/>
  <c r="P27" i="14" s="1"/>
  <c r="J17" i="14"/>
  <c r="J41" i="14"/>
  <c r="X47" i="14"/>
  <c r="L47" i="14" s="1"/>
  <c r="P47" i="14" s="1"/>
  <c r="J47" i="14"/>
  <c r="V47" i="14" s="1"/>
  <c r="I16" i="14"/>
  <c r="X16" i="14" s="1"/>
  <c r="L16" i="14" s="1"/>
  <c r="P16" i="14" s="1"/>
  <c r="X48" i="14"/>
  <c r="L48" i="14" s="1"/>
  <c r="P48" i="14" s="1"/>
  <c r="J48" i="14"/>
  <c r="V48" i="14" s="1"/>
  <c r="H27" i="14"/>
  <c r="W27" i="14"/>
  <c r="K27" i="14" s="1"/>
  <c r="I20" i="14"/>
  <c r="X20" i="14" s="1"/>
  <c r="L20" i="14" s="1"/>
  <c r="P20" i="14" s="1"/>
  <c r="I40" i="14"/>
  <c r="H40" i="14" s="1"/>
  <c r="X46" i="14"/>
  <c r="L46" i="14" s="1"/>
  <c r="P46" i="14" s="1"/>
  <c r="W48" i="14"/>
  <c r="K48" i="14" s="1"/>
  <c r="O48" i="14" s="1"/>
  <c r="J45" i="14"/>
  <c r="V45" i="14" s="1"/>
  <c r="I45" i="14"/>
  <c r="X25" i="14"/>
  <c r="L25" i="14" s="1"/>
  <c r="P25" i="14" s="1"/>
  <c r="H31" i="14"/>
  <c r="W25" i="14"/>
  <c r="K25" i="14" s="1"/>
  <c r="O25" i="14" s="1"/>
  <c r="X31" i="14"/>
  <c r="L31" i="14" s="1"/>
  <c r="P31" i="14" s="1"/>
  <c r="Y31" i="14"/>
  <c r="M31" i="14" s="1"/>
  <c r="Q31" i="14" s="1"/>
  <c r="H25" i="14"/>
  <c r="H21" i="14"/>
  <c r="W21" i="14"/>
  <c r="K21" i="14" s="1"/>
  <c r="X21" i="14"/>
  <c r="L21" i="14" s="1"/>
  <c r="P21" i="14" s="1"/>
  <c r="Y21" i="14"/>
  <c r="M21" i="14" s="1"/>
  <c r="Q21" i="14" s="1"/>
  <c r="R29" i="14"/>
  <c r="R32" i="14"/>
  <c r="W24" i="14"/>
  <c r="K24" i="14" s="1"/>
  <c r="O24" i="14" s="1"/>
  <c r="Y24" i="14"/>
  <c r="M24" i="14" s="1"/>
  <c r="Q24" i="14" s="1"/>
  <c r="H49" i="14"/>
  <c r="Y49" i="14"/>
  <c r="M49" i="14" s="1"/>
  <c r="Q49" i="14" s="1"/>
  <c r="W49" i="14"/>
  <c r="K49" i="14" s="1"/>
  <c r="X49" i="14"/>
  <c r="L49" i="14" s="1"/>
  <c r="P49" i="14" s="1"/>
  <c r="X24" i="14"/>
  <c r="L24" i="14" s="1"/>
  <c r="P24" i="14" s="1"/>
  <c r="V12" i="14"/>
  <c r="I12" i="14" s="1"/>
  <c r="H12" i="14" s="1"/>
  <c r="S30" i="14"/>
  <c r="H19" i="14"/>
  <c r="X19" i="14"/>
  <c r="L19" i="14" s="1"/>
  <c r="P19" i="14" s="1"/>
  <c r="Y19" i="14"/>
  <c r="M19" i="14" s="1"/>
  <c r="Q19" i="14" s="1"/>
  <c r="W19" i="14"/>
  <c r="K19" i="14" s="1"/>
  <c r="V13" i="14"/>
  <c r="H42" i="14"/>
  <c r="W42" i="14"/>
  <c r="K42" i="14" s="1"/>
  <c r="O42" i="14" s="1"/>
  <c r="X42" i="14"/>
  <c r="L42" i="14" s="1"/>
  <c r="Y42" i="14"/>
  <c r="M42" i="14" s="1"/>
  <c r="Q42" i="14" s="1"/>
  <c r="S28" i="14"/>
  <c r="Y35" i="14"/>
  <c r="M35" i="14" s="1"/>
  <c r="Q35" i="14" s="1"/>
  <c r="X35" i="14"/>
  <c r="L35" i="14" s="1"/>
  <c r="P35" i="14" s="1"/>
  <c r="H35" i="14"/>
  <c r="W35" i="14"/>
  <c r="K35" i="14" s="1"/>
  <c r="O35" i="14" s="1"/>
  <c r="V17" i="14"/>
  <c r="S29" i="14"/>
  <c r="X41" i="14"/>
  <c r="L41" i="14" s="1"/>
  <c r="W41" i="14"/>
  <c r="K41" i="14" s="1"/>
  <c r="O41" i="14" s="1"/>
  <c r="H41" i="14"/>
  <c r="Y41" i="14"/>
  <c r="M41" i="14" s="1"/>
  <c r="Q41" i="14" s="1"/>
  <c r="H18" i="14"/>
  <c r="Y18" i="14"/>
  <c r="M18" i="14" s="1"/>
  <c r="Q18" i="14" s="1"/>
  <c r="W18" i="14"/>
  <c r="K18" i="14" s="1"/>
  <c r="O18" i="14" s="1"/>
  <c r="X18" i="14"/>
  <c r="L18" i="14" s="1"/>
  <c r="P18" i="14" s="1"/>
  <c r="W39" i="14"/>
  <c r="K39" i="14" s="1"/>
  <c r="O39" i="14" s="1"/>
  <c r="X39" i="14"/>
  <c r="L39" i="14" s="1"/>
  <c r="Y39" i="14"/>
  <c r="M39" i="14" s="1"/>
  <c r="Q39" i="14" s="1"/>
  <c r="H39" i="14"/>
  <c r="Y20" i="14"/>
  <c r="M20" i="14" s="1"/>
  <c r="Q20" i="14" s="1"/>
  <c r="H15" i="14"/>
  <c r="X15" i="14"/>
  <c r="L15" i="14" s="1"/>
  <c r="P15" i="14" s="1"/>
  <c r="Y15" i="14"/>
  <c r="M15" i="14" s="1"/>
  <c r="Q15" i="14" s="1"/>
  <c r="W15" i="14"/>
  <c r="K15" i="14" s="1"/>
  <c r="O15" i="14" s="1"/>
  <c r="V35" i="14"/>
  <c r="H17" i="14"/>
  <c r="Y17" i="14"/>
  <c r="M17" i="14" s="1"/>
  <c r="Q17" i="14" s="1"/>
  <c r="W17" i="14"/>
  <c r="K17" i="14" s="1"/>
  <c r="O17" i="14" s="1"/>
  <c r="X17" i="14"/>
  <c r="L17" i="14" s="1"/>
  <c r="P17" i="14" s="1"/>
  <c r="H14" i="14"/>
  <c r="Y14" i="14"/>
  <c r="M14" i="14" s="1"/>
  <c r="Q14" i="14" s="1"/>
  <c r="W14" i="14"/>
  <c r="K14" i="14" s="1"/>
  <c r="O14" i="14" s="1"/>
  <c r="X14" i="14"/>
  <c r="L14" i="14" s="1"/>
  <c r="P14" i="14" s="1"/>
  <c r="O29" i="14"/>
  <c r="Y37" i="14"/>
  <c r="M37" i="14" s="1"/>
  <c r="Q37" i="14" s="1"/>
  <c r="W37" i="14"/>
  <c r="K37" i="14" s="1"/>
  <c r="X37" i="14"/>
  <c r="L37" i="14" s="1"/>
  <c r="P37" i="14" s="1"/>
  <c r="H37" i="14"/>
  <c r="V38" i="14"/>
  <c r="V18" i="14"/>
  <c r="V20" i="14"/>
  <c r="V15" i="14"/>
  <c r="V16" i="14"/>
  <c r="W40" i="14"/>
  <c r="K40" i="14" s="1"/>
  <c r="X40" i="14"/>
  <c r="L40" i="14" s="1"/>
  <c r="P40" i="14" s="1"/>
  <c r="W36" i="14"/>
  <c r="K36" i="14" s="1"/>
  <c r="Y36" i="14"/>
  <c r="M36" i="14" s="1"/>
  <c r="Q36" i="14" s="1"/>
  <c r="X36" i="14"/>
  <c r="L36" i="14" s="1"/>
  <c r="P36" i="14" s="1"/>
  <c r="H36" i="14"/>
  <c r="V14" i="14"/>
  <c r="V37" i="14"/>
  <c r="S26" i="14"/>
  <c r="V39" i="14"/>
  <c r="W38" i="14"/>
  <c r="K38" i="14" s="1"/>
  <c r="H38" i="14"/>
  <c r="X38" i="14"/>
  <c r="L38" i="14" s="1"/>
  <c r="P38" i="14" s="1"/>
  <c r="Y38" i="14"/>
  <c r="M38" i="14" s="1"/>
  <c r="X12" i="14"/>
  <c r="L12" i="14" s="1"/>
  <c r="P12" i="14" s="1"/>
  <c r="R30" i="14"/>
  <c r="V19" i="14"/>
  <c r="H13" i="14"/>
  <c r="W13" i="14"/>
  <c r="K13" i="14" s="1"/>
  <c r="X13" i="14"/>
  <c r="L13" i="14" s="1"/>
  <c r="P13" i="14" s="1"/>
  <c r="Y13" i="14"/>
  <c r="M13" i="14" s="1"/>
  <c r="Q13" i="14" s="1"/>
  <c r="S32" i="14"/>
  <c r="V42" i="14"/>
  <c r="V40" i="14"/>
  <c r="V36" i="14"/>
  <c r="O26" i="14"/>
  <c r="R26" i="14"/>
  <c r="V41" i="14"/>
  <c r="W16" i="14" l="1"/>
  <c r="K16" i="14" s="1"/>
  <c r="O16" i="14" s="1"/>
  <c r="R28" i="14"/>
  <c r="S27" i="14"/>
  <c r="Y40" i="14"/>
  <c r="M40" i="14" s="1"/>
  <c r="Q40" i="14" s="1"/>
  <c r="H16" i="14"/>
  <c r="H20" i="14"/>
  <c r="Y16" i="14"/>
  <c r="M16" i="14" s="1"/>
  <c r="Q16" i="14" s="1"/>
  <c r="W20" i="14"/>
  <c r="K20" i="14" s="1"/>
  <c r="O20" i="14" s="1"/>
  <c r="M48" i="14"/>
  <c r="Q48" i="14" s="1"/>
  <c r="O27" i="14"/>
  <c r="O33" i="14" s="1"/>
  <c r="R27" i="14"/>
  <c r="S46" i="14"/>
  <c r="H45" i="14"/>
  <c r="X45" i="14"/>
  <c r="L45" i="14" s="1"/>
  <c r="P45" i="14" s="1"/>
  <c r="P50" i="14" s="1"/>
  <c r="W45" i="14"/>
  <c r="K45" i="14" s="1"/>
  <c r="O45" i="14" s="1"/>
  <c r="Y45" i="14"/>
  <c r="M45" i="14" s="1"/>
  <c r="Q45" i="14" s="1"/>
  <c r="R46" i="14"/>
  <c r="S25" i="14"/>
  <c r="P33" i="14"/>
  <c r="R25" i="14"/>
  <c r="S31" i="14"/>
  <c r="R31" i="14"/>
  <c r="R47" i="14"/>
  <c r="O21" i="14"/>
  <c r="S21" i="14"/>
  <c r="R21" i="14"/>
  <c r="S47" i="14"/>
  <c r="W12" i="14"/>
  <c r="K12" i="14" s="1"/>
  <c r="Y12" i="14"/>
  <c r="M12" i="14" s="1"/>
  <c r="Q12" i="14" s="1"/>
  <c r="S24" i="14"/>
  <c r="S37" i="14"/>
  <c r="Q33" i="14"/>
  <c r="R42" i="14"/>
  <c r="R19" i="14"/>
  <c r="O19" i="14"/>
  <c r="S19" i="14"/>
  <c r="S18" i="14"/>
  <c r="S35" i="14"/>
  <c r="R36" i="14"/>
  <c r="R41" i="14"/>
  <c r="O36" i="14"/>
  <c r="R38" i="14"/>
  <c r="O37" i="14"/>
  <c r="R35" i="14"/>
  <c r="O49" i="14"/>
  <c r="R49" i="14"/>
  <c r="S49" i="14"/>
  <c r="R24" i="14"/>
  <c r="R18" i="14"/>
  <c r="R15" i="14"/>
  <c r="S15" i="14"/>
  <c r="P39" i="14"/>
  <c r="R39" i="14"/>
  <c r="S39" i="14"/>
  <c r="Q38" i="14"/>
  <c r="S38" i="14"/>
  <c r="P42" i="14"/>
  <c r="R17" i="14"/>
  <c r="S36" i="14"/>
  <c r="S14" i="14"/>
  <c r="O38" i="14"/>
  <c r="S13" i="14"/>
  <c r="R13" i="14"/>
  <c r="R14" i="14"/>
  <c r="S17" i="14"/>
  <c r="O13" i="14"/>
  <c r="S42" i="14"/>
  <c r="P22" i="14"/>
  <c r="R37" i="14"/>
  <c r="S41" i="14"/>
  <c r="P41" i="14"/>
  <c r="O40" i="14"/>
  <c r="Q43" i="14" l="1"/>
  <c r="R40" i="14"/>
  <c r="R43" i="14" s="1"/>
  <c r="S40" i="14"/>
  <c r="S43" i="14" s="1"/>
  <c r="R16" i="14"/>
  <c r="R20" i="14"/>
  <c r="Q50" i="14"/>
  <c r="Q22" i="14"/>
  <c r="S16" i="14"/>
  <c r="R48" i="14"/>
  <c r="S20" i="14"/>
  <c r="S48" i="14"/>
  <c r="S45" i="14"/>
  <c r="O50" i="14"/>
  <c r="R45" i="14"/>
  <c r="S33" i="14"/>
  <c r="R33" i="14"/>
  <c r="S12" i="14"/>
  <c r="O12" i="14"/>
  <c r="R12" i="14" s="1"/>
  <c r="O43" i="14"/>
  <c r="P43" i="14"/>
  <c r="R22" i="14" l="1"/>
  <c r="S22" i="14"/>
  <c r="S50" i="14"/>
  <c r="R50" i="14"/>
  <c r="O2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Buyakin</author>
  </authors>
  <commentList>
    <comment ref="C26" authorId="0" shapeId="0" xr:uid="{00000000-0006-0000-0C00-000001000000}">
      <text>
        <r>
          <rPr>
            <sz val="8"/>
            <color indexed="81"/>
            <rFont val="Tahoma"/>
            <family val="2"/>
            <charset val="204"/>
          </rPr>
          <t>Use product selector to calculate the number of licenses of various products depending on the number of objects to be protected by Kaspersky products.</t>
        </r>
      </text>
    </comment>
  </commentList>
</comments>
</file>

<file path=xl/sharedStrings.xml><?xml version="1.0" encoding="utf-8"?>
<sst xmlns="http://schemas.openxmlformats.org/spreadsheetml/2006/main" count="173088" uniqueCount="17824">
  <si>
    <t>Traffic licenses.</t>
  </si>
  <si>
    <t>Additional Data</t>
  </si>
  <si>
    <t>F111: Kaspersky Security for Microsoft Exchange</t>
  </si>
  <si>
    <t>Comm.Lic.+Maint.</t>
  </si>
  <si>
    <t>Maint. Renewal</t>
  </si>
  <si>
    <t>Public Sector</t>
  </si>
  <si>
    <t>Edu/Gov Lic.+Maint.</t>
  </si>
  <si>
    <t>Educational Renewal</t>
  </si>
  <si>
    <t>Public Sector Renewal</t>
  </si>
  <si>
    <t>Edu/Gov Maint.</t>
  </si>
  <si>
    <t>Governmental</t>
  </si>
  <si>
    <t>Student Lic.+Maint.</t>
  </si>
  <si>
    <t>C</t>
  </si>
  <si>
    <t>Governmental Renewal</t>
  </si>
  <si>
    <t>SOHO</t>
  </si>
  <si>
    <t>Enterprise</t>
  </si>
  <si>
    <t>xsP</t>
  </si>
  <si>
    <t>Count and Sum of prices</t>
  </si>
  <si>
    <t>Kaspersky Lab Benelux B.V. Hambakenwetering 10, 5231 DC  's-Hertogenbosch, Netherlands</t>
  </si>
  <si>
    <t>sales@kaspersky.nl</t>
  </si>
  <si>
    <t>Local Currency Rate:</t>
  </si>
  <si>
    <t>sales@kaspersky.co.jp</t>
  </si>
  <si>
    <t>K.K. Kaspersky Labs Japan: Higashi Kanda Towa Bldg. 6F 2-3-3, Higashi Kanda, Chiyoda-ku, Tokyo, JAPAN 101-0031</t>
  </si>
  <si>
    <t>Hong Kong</t>
  </si>
  <si>
    <t>Taiwan</t>
  </si>
  <si>
    <t>Special Security</t>
  </si>
  <si>
    <t>HostedSecurity</t>
  </si>
  <si>
    <t>License / Services Subscription</t>
  </si>
  <si>
    <t>HomeSpace Security</t>
  </si>
  <si>
    <t>Dt</t>
  </si>
  <si>
    <t>Band A: 1</t>
  </si>
  <si>
    <t>1Dt</t>
  </si>
  <si>
    <t>1 year</t>
  </si>
  <si>
    <t>License Pack</t>
  </si>
  <si>
    <t>2 year</t>
  </si>
  <si>
    <t>Band C: 3</t>
  </si>
  <si>
    <t>3Dt</t>
  </si>
  <si>
    <t>Band E: 5</t>
  </si>
  <si>
    <t>5Dt</t>
  </si>
  <si>
    <t xml:space="preserve">   Kaspersky Security for Internet Gateway</t>
  </si>
  <si>
    <t>Node</t>
  </si>
  <si>
    <t>License</t>
  </si>
  <si>
    <t>Band K: 10-14</t>
  </si>
  <si>
    <t>10-14Node</t>
  </si>
  <si>
    <t>Band N: 20-24</t>
  </si>
  <si>
    <t>20-24Node</t>
  </si>
  <si>
    <t>Band P: 25-49</t>
  </si>
  <si>
    <t>25-49Node</t>
  </si>
  <si>
    <t>Band R: 100-149</t>
  </si>
  <si>
    <t>100-149Node</t>
  </si>
  <si>
    <t>Band S: 150-249</t>
  </si>
  <si>
    <t>150-249Node</t>
  </si>
  <si>
    <t>Traffic Licence</t>
  </si>
  <si>
    <t>Band P: 250-499</t>
  </si>
  <si>
    <t>250-499TrafficD</t>
  </si>
  <si>
    <t xml:space="preserve">   Kaspersky Anti-Virus for xSP</t>
  </si>
  <si>
    <t>250-499Node</t>
  </si>
  <si>
    <t xml:space="preserve">   Kaspersky Security for xSP</t>
  </si>
  <si>
    <t>Mb of traffic per day</t>
  </si>
  <si>
    <t xml:space="preserve">   Kaspersky Security for Mail Server</t>
  </si>
  <si>
    <t>10-14User</t>
  </si>
  <si>
    <t>15-19Mx</t>
  </si>
  <si>
    <t>15-19User</t>
  </si>
  <si>
    <t>10000+TrafficD</t>
  </si>
  <si>
    <t>1User</t>
  </si>
  <si>
    <t>Table of contents</t>
  </si>
  <si>
    <t>Price list</t>
  </si>
  <si>
    <t>xSP</t>
  </si>
  <si>
    <t>Comment</t>
  </si>
  <si>
    <t>ADDRESS:</t>
  </si>
  <si>
    <t>MAIL:</t>
  </si>
  <si>
    <t>APPLICABILITY</t>
  </si>
  <si>
    <t>EFFECTIVE SINCE</t>
  </si>
  <si>
    <t>Addess</t>
  </si>
  <si>
    <t>Euro</t>
  </si>
  <si>
    <t>excluding</t>
  </si>
  <si>
    <t>Germany</t>
  </si>
  <si>
    <t>Kaspersky Lab France. 2, Rue Joseph Monier, 92500 Rueil Malmaison, France</t>
  </si>
  <si>
    <t>F</t>
  </si>
  <si>
    <t>France</t>
  </si>
  <si>
    <t>Kaspersky Lab UK. Culham Innovation Centre, D5 Culham Science Centre, Abingdon OX14 3DB, United Kingdom</t>
  </si>
  <si>
    <t>GBP</t>
  </si>
  <si>
    <t>U</t>
  </si>
  <si>
    <t>UK</t>
  </si>
  <si>
    <t>Kaspersky Lab. 10 Geroev Panfilovtsev St. Moscow, 125363</t>
  </si>
  <si>
    <t>X</t>
  </si>
  <si>
    <t>European</t>
  </si>
  <si>
    <t>USD</t>
  </si>
  <si>
    <t>N</t>
  </si>
  <si>
    <t>International</t>
  </si>
  <si>
    <t>B</t>
  </si>
  <si>
    <t>Benelux</t>
  </si>
  <si>
    <t>Kaspersky Lab Polska Sp z.o.o. ul. Krotka 27A, 42-200 Czestochowa, Poland</t>
  </si>
  <si>
    <t>PLN</t>
  </si>
  <si>
    <t>P</t>
  </si>
  <si>
    <t>Poland</t>
  </si>
  <si>
    <t>H</t>
  </si>
  <si>
    <t>China</t>
  </si>
  <si>
    <t>Kaspersky Lab inc. 300 Unicorn Park Drive, Woburn, MA 01801, Massachusetts</t>
  </si>
  <si>
    <t>A</t>
  </si>
  <si>
    <t>USA</t>
  </si>
  <si>
    <t>R</t>
  </si>
  <si>
    <t>Russia</t>
  </si>
  <si>
    <t>JPY</t>
  </si>
  <si>
    <t>J</t>
  </si>
  <si>
    <t>Japan</t>
  </si>
  <si>
    <t>Support-Users@fr.kaspersky.com</t>
  </si>
  <si>
    <t>sales@kasperskylab.co.uk</t>
  </si>
  <si>
    <t>sales@kaspersky.com</t>
  </si>
  <si>
    <t>info@kaspersky.pl</t>
  </si>
  <si>
    <t>klc@kaspersky.com.cn</t>
  </si>
  <si>
    <t>Applicability</t>
  </si>
  <si>
    <t>United Kingdom of Great Britain and Nothern Ireland</t>
  </si>
  <si>
    <t>Europe</t>
  </si>
  <si>
    <t>Worldwide</t>
  </si>
  <si>
    <t>United Stated of America, and Canada</t>
  </si>
  <si>
    <t>PositionCode</t>
  </si>
  <si>
    <t>PartNumber</t>
  </si>
  <si>
    <t>Category</t>
  </si>
  <si>
    <t>Code</t>
  </si>
  <si>
    <t>Product</t>
  </si>
  <si>
    <t>LicenceDescription</t>
  </si>
  <si>
    <t>Business</t>
  </si>
  <si>
    <t>Type</t>
  </si>
  <si>
    <t>Volume</t>
  </si>
  <si>
    <t>SKU</t>
  </si>
  <si>
    <t>C210: Kaspersky Anti-Virus for Linux File Server</t>
  </si>
  <si>
    <t>G310: Kaspersky Anti-Virus for Proxy Server</t>
  </si>
  <si>
    <t>CNY</t>
  </si>
  <si>
    <t>L</t>
  </si>
  <si>
    <t>Russian Federation</t>
  </si>
  <si>
    <t>Commonwealth of independent states, and Baltic countries</t>
  </si>
  <si>
    <t>Media</t>
  </si>
  <si>
    <t>ProductSelector</t>
  </si>
  <si>
    <t>RUR</t>
  </si>
  <si>
    <t>IS PUBLIC</t>
  </si>
  <si>
    <t>Describe customer IT infrastructure</t>
  </si>
  <si>
    <t>Quantity</t>
  </si>
  <si>
    <t>Price 1Y</t>
  </si>
  <si>
    <t>Price 2Y</t>
  </si>
  <si>
    <t>Price 3Y</t>
  </si>
  <si>
    <t>Amount 1Y</t>
  </si>
  <si>
    <t>Amount 2Y</t>
  </si>
  <si>
    <t>Amount 3Y</t>
  </si>
  <si>
    <t>System/Platform</t>
  </si>
  <si>
    <t>Workstations</t>
  </si>
  <si>
    <t>File servers</t>
  </si>
  <si>
    <t>Kaspersky Security for Mail Server</t>
  </si>
  <si>
    <t>Kaspersky Security for Internet Gateway</t>
  </si>
  <si>
    <t>-</t>
  </si>
  <si>
    <t>Traffic</t>
  </si>
  <si>
    <t>Gateway Security</t>
  </si>
  <si>
    <t>TrafficD</t>
  </si>
  <si>
    <t>Home+SOHO</t>
  </si>
  <si>
    <t>SMB+Enterprise</t>
  </si>
  <si>
    <t>Description of pricing rules and licensing.</t>
  </si>
  <si>
    <t>Licences for ISP/ASP.</t>
  </si>
  <si>
    <t>Band Q: 500-999</t>
  </si>
  <si>
    <t>500-999TrafficD</t>
  </si>
  <si>
    <t>Band R: 1000-1499</t>
  </si>
  <si>
    <t>1000-1499TrafficD</t>
  </si>
  <si>
    <t>Band S: 1500-2499</t>
  </si>
  <si>
    <t>1500-2499TrafficD</t>
  </si>
  <si>
    <t>Band T: 2500-4999</t>
  </si>
  <si>
    <t>2500-4999TrafficD</t>
  </si>
  <si>
    <t>Band U: 5000-9999</t>
  </si>
  <si>
    <t>5000-9999TrafficD</t>
  </si>
  <si>
    <t>Band V: 10000+</t>
  </si>
  <si>
    <t>Mx</t>
  </si>
  <si>
    <t>10-14Mx</t>
  </si>
  <si>
    <t>20-24Mx</t>
  </si>
  <si>
    <t>20-24User</t>
  </si>
  <si>
    <t>25-49Mx</t>
  </si>
  <si>
    <t>25-49User</t>
  </si>
  <si>
    <t>50-99Mx</t>
  </si>
  <si>
    <t>50-99User</t>
  </si>
  <si>
    <t>100-149Mx</t>
  </si>
  <si>
    <t>100-149User</t>
  </si>
  <si>
    <t>150-249Mx</t>
  </si>
  <si>
    <t>150-249User</t>
  </si>
  <si>
    <t>250-499Mx</t>
  </si>
  <si>
    <t>250-499User</t>
  </si>
  <si>
    <t>Home user, Small and Home office products.</t>
  </si>
  <si>
    <t>VAT Rate</t>
  </si>
  <si>
    <t>Distri Margin</t>
  </si>
  <si>
    <t>Rslr Margin</t>
  </si>
  <si>
    <t>Discount</t>
  </si>
  <si>
    <t>Display amounts</t>
  </si>
  <si>
    <t>Distributor discount rate</t>
  </si>
  <si>
    <t>Reseller discount rate</t>
  </si>
  <si>
    <t>Help</t>
  </si>
  <si>
    <t>Excl.VAT</t>
  </si>
  <si>
    <t>Subscription period</t>
  </si>
  <si>
    <t>1 Year</t>
  </si>
  <si>
    <t>D</t>
  </si>
  <si>
    <t>T</t>
  </si>
  <si>
    <t>License Type</t>
  </si>
  <si>
    <t>Base</t>
  </si>
  <si>
    <t>Renewal</t>
  </si>
  <si>
    <t>Educational</t>
  </si>
  <si>
    <t>S</t>
  </si>
  <si>
    <t>2 Years</t>
  </si>
  <si>
    <t>3 Years</t>
  </si>
  <si>
    <t>Select license type *</t>
  </si>
  <si>
    <t>Select subscription period *</t>
  </si>
  <si>
    <t>K</t>
  </si>
  <si>
    <t>M</t>
  </si>
  <si>
    <t>Q</t>
  </si>
  <si>
    <t>V</t>
  </si>
  <si>
    <t>W</t>
  </si>
  <si>
    <t>Y</t>
  </si>
  <si>
    <t>E</t>
  </si>
  <si>
    <t>Cross-grade</t>
  </si>
  <si>
    <t>France, North Africa &amp; French speaking Switzerland</t>
  </si>
  <si>
    <t>Rm. A504-505,U-SPACE Mall, #8 Guang Qu Men Wai St., Chao Yang District, 100022, Beijing, China</t>
  </si>
  <si>
    <t>A221: Kaspersky Anti-Virus for Windows Server EE</t>
  </si>
  <si>
    <t>включая</t>
  </si>
  <si>
    <t>Band K: 10</t>
  </si>
  <si>
    <t>3 year</t>
  </si>
  <si>
    <t>Band M: 15-19</t>
  </si>
  <si>
    <t>15-19Node</t>
  </si>
  <si>
    <t>Band Q: 50-99</t>
  </si>
  <si>
    <t>50-99Node</t>
  </si>
  <si>
    <t>Band T: 250-499</t>
  </si>
  <si>
    <t>LicenceObject</t>
  </si>
  <si>
    <t>Package</t>
  </si>
  <si>
    <t>Band</t>
  </si>
  <si>
    <t>LicenceComposition</t>
  </si>
  <si>
    <t>LicenceType</t>
  </si>
  <si>
    <t>Term</t>
  </si>
  <si>
    <t>Price</t>
  </si>
  <si>
    <t>Max of Price</t>
  </si>
  <si>
    <t>Model</t>
  </si>
  <si>
    <t>Sector</t>
  </si>
  <si>
    <t>Component</t>
  </si>
  <si>
    <t>Ind</t>
  </si>
  <si>
    <t>ProductID</t>
  </si>
  <si>
    <t>ProgramID</t>
  </si>
  <si>
    <t>LicenceObjectId</t>
  </si>
  <si>
    <t>PMID</t>
  </si>
  <si>
    <t>MSID</t>
  </si>
  <si>
    <t>PCID</t>
  </si>
  <si>
    <t>User</t>
  </si>
  <si>
    <t>+</t>
  </si>
  <si>
    <t>Software</t>
  </si>
  <si>
    <t>OpenSpace Security</t>
  </si>
  <si>
    <t>A210: Kaspersky Anti-Virus for Windows Workstation</t>
  </si>
  <si>
    <t>Storage Security</t>
  </si>
  <si>
    <t>Mail&amp;Gateway Security</t>
  </si>
  <si>
    <t>4313: Kaspersky Security for Mail Server</t>
  </si>
  <si>
    <t>4713: Kaspersky Anti-Spam for Linux</t>
  </si>
  <si>
    <t>4413: Kaspersky Security for Internet Gateway</t>
  </si>
  <si>
    <t>Max of Ind</t>
  </si>
  <si>
    <t>OldProduct</t>
  </si>
  <si>
    <t>NewProduct</t>
  </si>
  <si>
    <t>Total</t>
  </si>
  <si>
    <t>Terms</t>
  </si>
  <si>
    <t>Pricing</t>
  </si>
  <si>
    <t>Pack</t>
  </si>
  <si>
    <t>Prices are indicated per unit.</t>
  </si>
  <si>
    <t>Disclaimer</t>
  </si>
  <si>
    <t>Errors, amendments and modifications excepted.</t>
  </si>
  <si>
    <t xml:space="preserve"> </t>
  </si>
  <si>
    <t>Prices are indicated per License (user).</t>
  </si>
  <si>
    <t>Technical Support</t>
  </si>
  <si>
    <t>1</t>
  </si>
  <si>
    <t>4213: Kaspersky Anti-Virus for File Server</t>
  </si>
  <si>
    <t>Mail boxes/ addresses</t>
  </si>
  <si>
    <t>Kaspersky Labs GmbH. Despag-Straße 3 85055  Ingolstadt, Germany</t>
  </si>
  <si>
    <t>D110: Kaspersky Endpoint Security for Mac</t>
  </si>
  <si>
    <t>Kaspersky Lab Italia srl. via F. Benaglia 13, 00153 Roma, Italia</t>
  </si>
  <si>
    <t>Italy</t>
  </si>
  <si>
    <t>Latin America (except Brazil)</t>
  </si>
  <si>
    <t>Spain</t>
  </si>
  <si>
    <t>O</t>
  </si>
  <si>
    <t>EEMEA</t>
  </si>
  <si>
    <t>Kaspersky Lab HQ. 10 Geroev Panfilovtsev St. Moscow, 125363</t>
  </si>
  <si>
    <t>AUD</t>
  </si>
  <si>
    <t>Australia</t>
  </si>
  <si>
    <t>I</t>
  </si>
  <si>
    <t>Middle East</t>
  </si>
  <si>
    <t>Brazil</t>
  </si>
  <si>
    <t>South Asia</t>
  </si>
  <si>
    <t xml:space="preserve">South East Asia </t>
  </si>
  <si>
    <t>sales.kaspersky.it</t>
  </si>
  <si>
    <t>anz_sales@kaspersky.com</t>
  </si>
  <si>
    <t>South East Asia</t>
  </si>
  <si>
    <t>Latin America</t>
  </si>
  <si>
    <t>Australia, New Zealand  &amp; Oceania</t>
  </si>
  <si>
    <t>India, Bangladesh, Sri-Lanka, Nepal</t>
  </si>
  <si>
    <t>Base Premium</t>
  </si>
  <si>
    <t>Renewal Premium</t>
  </si>
  <si>
    <t>Educational Premium</t>
  </si>
  <si>
    <t>Educational Renewal Premium</t>
  </si>
  <si>
    <t>Competitive Upgrade</t>
  </si>
  <si>
    <t>Competitive Upgrade Premium</t>
  </si>
  <si>
    <t>4231: Kaspersky Security for File Server</t>
  </si>
  <si>
    <t>A221: Kaspersky Anti-Virus for Windows Server EE (EMC Celerra support)</t>
  </si>
  <si>
    <t/>
  </si>
  <si>
    <t>Upgrade</t>
  </si>
  <si>
    <t>A211: Kaspersky Endpoint Security 8 for Windows (Workstations component)</t>
  </si>
  <si>
    <t>A222: Kaspersky Endpoint Security 8 for Windows (Servers component)</t>
  </si>
  <si>
    <t>VirtualServer</t>
  </si>
  <si>
    <t>Targeted Security</t>
  </si>
  <si>
    <t>Germany, Austria and Switzerland</t>
  </si>
  <si>
    <t>VirtWKS</t>
  </si>
  <si>
    <t>VirtualWorkstation</t>
  </si>
  <si>
    <t>10-14VirtWKS</t>
  </si>
  <si>
    <t>15-19VirtWKS</t>
  </si>
  <si>
    <t>20-24VirtWKS</t>
  </si>
  <si>
    <t>25-49VirtWKS</t>
  </si>
  <si>
    <t>50-99VirtWKS</t>
  </si>
  <si>
    <t>100-149VirtWKS</t>
  </si>
  <si>
    <t>150-249VirtWKS</t>
  </si>
  <si>
    <t>250-499VirtWKS</t>
  </si>
  <si>
    <t>VirtSvr</t>
  </si>
  <si>
    <t>Band A: 1-1</t>
  </si>
  <si>
    <t>1-1VirtSvr</t>
  </si>
  <si>
    <t>Band B: 2-2</t>
  </si>
  <si>
    <t>2-2VirtSvr</t>
  </si>
  <si>
    <t>Band C: 3-3</t>
  </si>
  <si>
    <t>3-3VirtSvr</t>
  </si>
  <si>
    <t>Band D: 4-4</t>
  </si>
  <si>
    <t>4-4VirtSvr</t>
  </si>
  <si>
    <t>Band E: 5-9</t>
  </si>
  <si>
    <t>5-9VirtSvr</t>
  </si>
  <si>
    <t>10-14VirtSvr</t>
  </si>
  <si>
    <t>15-19VirtSvr</t>
  </si>
  <si>
    <t>20-24VirtSvr</t>
  </si>
  <si>
    <t>25-49VirtSvr</t>
  </si>
  <si>
    <t>50-99VirtSvr</t>
  </si>
  <si>
    <t>100-149VirtSvr</t>
  </si>
  <si>
    <t>150-249VirtSvr</t>
  </si>
  <si>
    <t>250-499VirtSvr</t>
  </si>
  <si>
    <t>Specification</t>
  </si>
  <si>
    <t>V201: Kaspersky Security for Virtualization</t>
  </si>
  <si>
    <t>Band M: 15</t>
  </si>
  <si>
    <t>Band N: 20</t>
  </si>
  <si>
    <t>Endpoint Security</t>
  </si>
  <si>
    <t>Add-on pricing program terms</t>
  </si>
  <si>
    <t>4851: Kaspersky WorkSpace Security   (default option)</t>
  </si>
  <si>
    <t>4863: Kaspersky Endpoint Security for Business - Select</t>
  </si>
  <si>
    <t>4851: Kaspersky WorkSpace Security   (2nd migration option)</t>
  </si>
  <si>
    <t>4861: Kaspersky Endpoint Security for Business - Core + 4025: Kaspersky Security for Mobile</t>
  </si>
  <si>
    <t>4851: Kaspersky WorkSpace Security   (3rd migration option)</t>
  </si>
  <si>
    <t>4861: Kaspersky Endpoint Security for Business - Core</t>
  </si>
  <si>
    <t>4851: Kaspersky WorkSpace Security   (4th migration option)</t>
  </si>
  <si>
    <t>4867: Kaspersky Endpoint Security for Business - Advanced</t>
  </si>
  <si>
    <t>4851: Kaspersky WorkSpace Security   (5th migration option)</t>
  </si>
  <si>
    <t>4869: Kaspersky Total Security for Business</t>
  </si>
  <si>
    <t>4853: Kaspersky BusinessSpace Security   (default option)</t>
  </si>
  <si>
    <t>4853: Kaspersky BusinessSpace Security   (2nd migration option)</t>
  </si>
  <si>
    <t>4853: Kaspersky BusinessSpace Security   (3rd migration option)</t>
  </si>
  <si>
    <t>4857: Kaspersky EnterpriseSpace Security   (default option)</t>
  </si>
  <si>
    <t>4863: Kaspersky Endpoint Security for Business - Select + 4313: Kaspersky Security for Mail Server (Add-on)</t>
  </si>
  <si>
    <t>4857: Kaspersky EnterpriseSpace Security   (2nd migration option)</t>
  </si>
  <si>
    <t>4867: Kaspersky Endpoint Security for Business - Advanced + 4313: Kaspersky Security for Mail Server (Add-on)</t>
  </si>
  <si>
    <t>4857: Kaspersky EnterpriseSpace Security   (3rd migration option)</t>
  </si>
  <si>
    <t>4859: Kaspersky TotalSpace Security   (default option)</t>
  </si>
  <si>
    <t>4859: Kaspersky TotalSpace Security   (2nd migration option)</t>
  </si>
  <si>
    <t>4863: Kaspersky Endpoint Security for Business - Select + 4313: Kaspersky Security for Mail Server (Add-on) + 4413: Kaspersky Security for Internet Gateway (Add-on) + 4323: Kaspersky Security for Collaboration (Add-on)</t>
  </si>
  <si>
    <t>4859: Kaspersky TotalSpace Security   (3rd migration option)</t>
  </si>
  <si>
    <t>4867: Kaspersky Endpoint Security for Business - Advanced + 4313: Kaspersky Security for Mail Server (Add-on) + 4413: Kaspersky Security for Internet Gateway (Add-on) + 4323: Kaspersky Security for Collaboration (Add-on)</t>
  </si>
  <si>
    <t xml:space="preserve">B171: Kaspersky Endpoint Security for Smartphone </t>
  </si>
  <si>
    <t>C120: Kaspersky Endpoint Security for Linux Workstation</t>
  </si>
  <si>
    <t>A213: Kaspersky Endpoint Security 10 for Windows (Workstations component)</t>
  </si>
  <si>
    <t>A214: Kaspersky Endpoint Security 10 for Windows (server mode)</t>
  </si>
  <si>
    <t>SME</t>
  </si>
  <si>
    <t>H110: Kaspersky Security Center (SME mode)</t>
  </si>
  <si>
    <t>MDM</t>
  </si>
  <si>
    <t>H110: Kaspersky Security Center (MDM mode)</t>
  </si>
  <si>
    <t>Add-on</t>
  </si>
  <si>
    <r>
      <t xml:space="preserve">For additional details please refer to </t>
    </r>
    <r>
      <rPr>
        <u/>
        <sz val="8"/>
        <color theme="3"/>
        <rFont val="Arial Narrow"/>
        <family val="2"/>
        <charset val="204"/>
      </rPr>
      <t>Migration guide</t>
    </r>
  </si>
  <si>
    <t>Mobile devices</t>
  </si>
  <si>
    <t>App/Device/Web Control</t>
  </si>
  <si>
    <t>Encryption</t>
  </si>
  <si>
    <t>Systems management nodes</t>
  </si>
  <si>
    <t>Internet gateway nodes</t>
  </si>
  <si>
    <t>Collaboration nodes</t>
  </si>
  <si>
    <t>Virtual desktops</t>
  </si>
  <si>
    <t>Virtual servers</t>
  </si>
  <si>
    <t>Kaspersky Endpoint Security for Business - Core</t>
  </si>
  <si>
    <t>Kaspersky Endpoint Security for Business - Select</t>
  </si>
  <si>
    <t>Kaspersky Endpoint Security for Business - Advanced</t>
  </si>
  <si>
    <t>Kaspersky Security for Collaboration</t>
  </si>
  <si>
    <t>Kaspersky Security for Mobile</t>
  </si>
  <si>
    <t>Kaspersky Security for Virtualization, Desktop</t>
  </si>
  <si>
    <t>Kaspersky Security for Virtualization, Server</t>
  </si>
  <si>
    <t>Kaspersky Security for Virtualization, Core</t>
  </si>
  <si>
    <t>Total number of Endpoints</t>
  </si>
  <si>
    <t>II</t>
  </si>
  <si>
    <t>III</t>
  </si>
  <si>
    <t>Product Name</t>
  </si>
  <si>
    <t>Kaspersky Total Security for Business</t>
  </si>
  <si>
    <t>Kaspersky Systems Management</t>
  </si>
  <si>
    <t>Cores</t>
  </si>
  <si>
    <t>Storage users</t>
  </si>
  <si>
    <t>AccS - I</t>
  </si>
  <si>
    <t># - I</t>
  </si>
  <si>
    <t>Code - I</t>
  </si>
  <si>
    <t>AccS - II</t>
  </si>
  <si>
    <t># - II</t>
  </si>
  <si>
    <t>Code - II</t>
  </si>
  <si>
    <t>AccS - III</t>
  </si>
  <si>
    <t># - III</t>
  </si>
  <si>
    <t>Code - III</t>
  </si>
  <si>
    <t>IV</t>
  </si>
  <si>
    <t>AccS - IV</t>
  </si>
  <si>
    <t># - IV</t>
  </si>
  <si>
    <t>Code - IV</t>
  </si>
  <si>
    <t>C301: Kaspersky Security 8.0 for Linux Mail Server</t>
  </si>
  <si>
    <t>C301: Kaspersky Security 8.0 for Linux Mail Server (AS component)</t>
  </si>
  <si>
    <t>Option 1</t>
  </si>
  <si>
    <t>Total Option 1:</t>
  </si>
  <si>
    <t>Option 2</t>
  </si>
  <si>
    <t>Total Option 2:</t>
  </si>
  <si>
    <t>Option 3</t>
  </si>
  <si>
    <t>Total Option 3:</t>
  </si>
  <si>
    <t>Option 4</t>
  </si>
  <si>
    <t>Total Option 4:</t>
  </si>
  <si>
    <t>Product Code \ Options</t>
  </si>
  <si>
    <t>Band U: 500-999</t>
  </si>
  <si>
    <t>Band V: 1000-1499</t>
  </si>
  <si>
    <t>Band W: 1500-2499</t>
  </si>
  <si>
    <t>Band X: 2500-4999</t>
  </si>
  <si>
    <t>Band Y: 5000+</t>
  </si>
  <si>
    <t>500-999VirtWKS</t>
  </si>
  <si>
    <t>1000-1499VirtWKS</t>
  </si>
  <si>
    <t>1500-2499VirtWKS</t>
  </si>
  <si>
    <t>2500-4999VirtWKS</t>
  </si>
  <si>
    <t>5000+VirtWKS</t>
  </si>
  <si>
    <t>500-999User</t>
  </si>
  <si>
    <t>1000-1499User</t>
  </si>
  <si>
    <t>1500-2499User</t>
  </si>
  <si>
    <t>2500-4999User</t>
  </si>
  <si>
    <t>5000+User</t>
  </si>
  <si>
    <t>500-999VirtSvr</t>
  </si>
  <si>
    <t>1000-1499VirtSvr</t>
  </si>
  <si>
    <t>1500-2499VirtSvr</t>
  </si>
  <si>
    <t>2500-4999VirtSvr</t>
  </si>
  <si>
    <t>5000+VirtSvr</t>
  </si>
  <si>
    <t>500-999Node</t>
  </si>
  <si>
    <t>1000-1499Node</t>
  </si>
  <si>
    <t>1500-2499Node</t>
  </si>
  <si>
    <t>2500-4999Node</t>
  </si>
  <si>
    <t>5000+Node</t>
  </si>
  <si>
    <t>500-999Mx</t>
  </si>
  <si>
    <t>1000-1499Mx</t>
  </si>
  <si>
    <t>1500-2499Mx</t>
  </si>
  <si>
    <t>2500-4999Mx</t>
  </si>
  <si>
    <t>5000+Mx</t>
  </si>
  <si>
    <t>MinBand</t>
  </si>
  <si>
    <t>STAN and Caucasus</t>
  </si>
  <si>
    <t>Belarus, Ukraine, Moldova</t>
  </si>
  <si>
    <t>BUM</t>
  </si>
  <si>
    <t>Retail Pack</t>
  </si>
  <si>
    <t>KL5111NQPDS</t>
  </si>
  <si>
    <t>KL5111NQ*DS</t>
  </si>
  <si>
    <t>KL5111NQPTR</t>
  </si>
  <si>
    <t>KL5111NQ*TR</t>
  </si>
  <si>
    <t>KL5111NQPFS</t>
  </si>
  <si>
    <t>KL5111NQ*FS</t>
  </si>
  <si>
    <t>KL5111NQPTS</t>
  </si>
  <si>
    <t>KL5111NQ*TS</t>
  </si>
  <si>
    <t>KL5111NQPFR</t>
  </si>
  <si>
    <t>KL5111NQ*FR</t>
  </si>
  <si>
    <t>KL5111NQPDR</t>
  </si>
  <si>
    <t>KL5111NQ*DR</t>
  </si>
  <si>
    <t>KL5811NQPTS</t>
  </si>
  <si>
    <t>KL5811NQ*TS</t>
  </si>
  <si>
    <t>KL5811NQPTR</t>
  </si>
  <si>
    <t>KL5811NQ*TR</t>
  </si>
  <si>
    <t>KL5811NQPFR</t>
  </si>
  <si>
    <t>KL5811NQ*FR</t>
  </si>
  <si>
    <t>KL5811NQPFS</t>
  </si>
  <si>
    <t>KL5811NQ*FS</t>
  </si>
  <si>
    <t>KL5811NQPDS</t>
  </si>
  <si>
    <t>KL5811NQ*DS</t>
  </si>
  <si>
    <t>KL5811NQPDR</t>
  </si>
  <si>
    <t>KL5811NQ*DR</t>
  </si>
  <si>
    <t>KL5111NQQDS</t>
  </si>
  <si>
    <t>KL5111NQQTR</t>
  </si>
  <si>
    <t>KL5111NQQFS</t>
  </si>
  <si>
    <t>KL5111NQQTS</t>
  </si>
  <si>
    <t>KL5111NQQFR</t>
  </si>
  <si>
    <t>KL5111NQQDR</t>
  </si>
  <si>
    <t>KL5811NQQTS</t>
  </si>
  <si>
    <t>KL5811NQQTR</t>
  </si>
  <si>
    <t>KL5811NQQFR</t>
  </si>
  <si>
    <t>KL5811NQQFS</t>
  </si>
  <si>
    <t>KL5811NQQDS</t>
  </si>
  <si>
    <t>KL5811NQQDR</t>
  </si>
  <si>
    <t>KL5111NQRDS</t>
  </si>
  <si>
    <t>KL5111NQRTR</t>
  </si>
  <si>
    <t>KL5111NQRFS</t>
  </si>
  <si>
    <t>KL5111NQRTS</t>
  </si>
  <si>
    <t>KL5111NQRFR</t>
  </si>
  <si>
    <t>KL5111NQRDR</t>
  </si>
  <si>
    <t>KL5811NQRTS</t>
  </si>
  <si>
    <t>KL5811NQRTR</t>
  </si>
  <si>
    <t>KL5811NQRFR</t>
  </si>
  <si>
    <t>KL5811NQRFS</t>
  </si>
  <si>
    <t>KL5811NQRDS</t>
  </si>
  <si>
    <t>KL5811NQRDR</t>
  </si>
  <si>
    <t>KL5111NQSDS</t>
  </si>
  <si>
    <t>KL5111NQSTR</t>
  </si>
  <si>
    <t>KL5111NQSFS</t>
  </si>
  <si>
    <t>KL5111NQSTS</t>
  </si>
  <si>
    <t>KL5111NQSFR</t>
  </si>
  <si>
    <t>KL5111NQSDR</t>
  </si>
  <si>
    <t>KL5811NQSTS</t>
  </si>
  <si>
    <t>KL5811NQSTR</t>
  </si>
  <si>
    <t>KL5811NQSFR</t>
  </si>
  <si>
    <t>KL5811NQSFS</t>
  </si>
  <si>
    <t>KL5811NQSDS</t>
  </si>
  <si>
    <t>KL5811NQSDR</t>
  </si>
  <si>
    <t>KL5111NQTDS</t>
  </si>
  <si>
    <t>KL5111NQTTR</t>
  </si>
  <si>
    <t>KL5111NQTFS</t>
  </si>
  <si>
    <t>KL5111NQTTS</t>
  </si>
  <si>
    <t>KL5111NQTFR</t>
  </si>
  <si>
    <t>KL5111NQTDR</t>
  </si>
  <si>
    <t>KL5811NQTTS</t>
  </si>
  <si>
    <t>KL5811NQTTR</t>
  </si>
  <si>
    <t>KL5811NQTFR</t>
  </si>
  <si>
    <t>KL5811NQTFS</t>
  </si>
  <si>
    <t>KL5811NQTDS</t>
  </si>
  <si>
    <t>KL5811NQTDR</t>
  </si>
  <si>
    <t>KL5111NQUDS</t>
  </si>
  <si>
    <t>KL5111NQUTR</t>
  </si>
  <si>
    <t>KL5111NQUFS</t>
  </si>
  <si>
    <t>KL5111NQUTS</t>
  </si>
  <si>
    <t>KL5111NQUFR</t>
  </si>
  <si>
    <t>KL5111NQUDR</t>
  </si>
  <si>
    <t>KL5811NQUTS</t>
  </si>
  <si>
    <t>KL5811NQUTR</t>
  </si>
  <si>
    <t>KL5811NQUFR</t>
  </si>
  <si>
    <t>KL5811NQUFS</t>
  </si>
  <si>
    <t>KL5811NQUDS</t>
  </si>
  <si>
    <t>KL5811NQUDR</t>
  </si>
  <si>
    <t>KL5111NQVDS</t>
  </si>
  <si>
    <t>KL5111NQVTR</t>
  </si>
  <si>
    <t>KL5111NQVFS</t>
  </si>
  <si>
    <t>KL5111NQVTS</t>
  </si>
  <si>
    <t>KL5111NQVFR</t>
  </si>
  <si>
    <t>KL5111NQVDR</t>
  </si>
  <si>
    <t>KL5811NQVTS</t>
  </si>
  <si>
    <t>KL5811NQVTR</t>
  </si>
  <si>
    <t>KL5811NQVFR</t>
  </si>
  <si>
    <t>KL5811NQVFS</t>
  </si>
  <si>
    <t>KL5811NQVDS</t>
  </si>
  <si>
    <t>KL5811NQVDR</t>
  </si>
  <si>
    <t>Dvc</t>
  </si>
  <si>
    <t>5Dvc</t>
  </si>
  <si>
    <t>FS</t>
  </si>
  <si>
    <t>Kaspersky Security for Storage</t>
  </si>
  <si>
    <t>4221: Kaspersky Security for Storage</t>
  </si>
  <si>
    <t>3Dvc</t>
  </si>
  <si>
    <t>Kaspersky Lab. 39A/3 Leningradskoe Shosse Moscow, 125212</t>
  </si>
  <si>
    <t>MD+Dt+FS+User</t>
  </si>
  <si>
    <t>* For additional details on Kaspersky Security for Virtualization, Kaspersky Data Leakage Protection products</t>
  </si>
  <si>
    <t>please see specifications in Comment section</t>
  </si>
  <si>
    <t>Kaspersky Small Office Security</t>
  </si>
  <si>
    <t>V202: Kaspersky Secure Mail Gateway</t>
  </si>
  <si>
    <t>1-1FS</t>
  </si>
  <si>
    <t>2-2FS</t>
  </si>
  <si>
    <t>3-3FS</t>
  </si>
  <si>
    <t>4-4FS</t>
  </si>
  <si>
    <t>5-9FS</t>
  </si>
  <si>
    <t>10-14FS</t>
  </si>
  <si>
    <t>15-19FS</t>
  </si>
  <si>
    <t>20-24FS</t>
  </si>
  <si>
    <t>25-49FS</t>
  </si>
  <si>
    <t>50-99FS</t>
  </si>
  <si>
    <t>100-149FS</t>
  </si>
  <si>
    <t>150-249FS</t>
  </si>
  <si>
    <t>250-499FS</t>
  </si>
  <si>
    <t>500-999FS</t>
  </si>
  <si>
    <t>1000-1499FS</t>
  </si>
  <si>
    <t>1500-2499FS</t>
  </si>
  <si>
    <t>2500-4999FS</t>
  </si>
  <si>
    <t>5000+FS</t>
  </si>
  <si>
    <t xml:space="preserve">   Kaspersky Security for Storage, Server</t>
  </si>
  <si>
    <t xml:space="preserve">   Kaspersky Security for Storage, User</t>
  </si>
  <si>
    <t>Band P: 25</t>
  </si>
  <si>
    <t>Small Office Security</t>
  </si>
  <si>
    <t>5-9MD</t>
  </si>
  <si>
    <t>10-14MD</t>
  </si>
  <si>
    <t>15-19MD</t>
  </si>
  <si>
    <t>20-24MD</t>
  </si>
  <si>
    <t>25-49MD</t>
  </si>
  <si>
    <t>Combined solution</t>
  </si>
  <si>
    <t xml:space="preserve">   Kaspersky Embedded Systems Security</t>
  </si>
  <si>
    <t xml:space="preserve">   Kaspersky Anti-Virus</t>
  </si>
  <si>
    <t>Products</t>
  </si>
  <si>
    <t>A220: Kaspersky Security 10 for Windows Server</t>
  </si>
  <si>
    <t>A220: Kaspersky Security 10 for Windows Server (App. Control)</t>
  </si>
  <si>
    <t>A220: Kaspersky Security 10 for Windows Server (NAS protection)</t>
  </si>
  <si>
    <t>Industrial Cyber Security</t>
  </si>
  <si>
    <t>SMB+Enterprise (License)</t>
  </si>
  <si>
    <t>SMB+Enterprise (Pack)</t>
  </si>
  <si>
    <t>* For additional details on Acronis Backup Advanced Universa product</t>
  </si>
  <si>
    <t>Industrial Cyber Security *</t>
  </si>
  <si>
    <t>1Dvc</t>
  </si>
  <si>
    <t>Kaspersky Anti Targeted Attack Platform*</t>
  </si>
  <si>
    <t>Instance</t>
  </si>
  <si>
    <t>1-1Instance</t>
  </si>
  <si>
    <t>Sns</t>
  </si>
  <si>
    <t>1-1Sns</t>
  </si>
  <si>
    <t>Security Awareness*</t>
  </si>
  <si>
    <t>Additional Services</t>
  </si>
  <si>
    <t>Case</t>
  </si>
  <si>
    <t>1-1Case</t>
  </si>
  <si>
    <t>Education</t>
  </si>
  <si>
    <t>Band Q: 50</t>
  </si>
  <si>
    <t>WebSvr</t>
  </si>
  <si>
    <t>1-1WebSvr</t>
  </si>
  <si>
    <t xml:space="preserve">   Kaspersky Interactive Protection Simulation Training Center Session</t>
  </si>
  <si>
    <t xml:space="preserve">   Kaspersky Interactive Protection Simulation Enterprise</t>
  </si>
  <si>
    <t xml:space="preserve">   Kaspersky Interactive Protection Simulation, Training Center Software</t>
  </si>
  <si>
    <t>Threat Hunting</t>
  </si>
  <si>
    <t>Consulting</t>
  </si>
  <si>
    <t>Certificate.</t>
  </si>
  <si>
    <t>Security Trainings*</t>
  </si>
  <si>
    <t>Trainee</t>
  </si>
  <si>
    <t>10-14Trainee</t>
  </si>
  <si>
    <t>15-19Trainee</t>
  </si>
  <si>
    <t>20-24Trainee</t>
  </si>
  <si>
    <t xml:space="preserve">   Kaspersky Security Training. YARA. 2 days</t>
  </si>
  <si>
    <t xml:space="preserve">   Kaspersky Security Training. Incident Response. 5 days</t>
  </si>
  <si>
    <t xml:space="preserve">   Kaspersky Security Training. Digital Forensics. 5 days</t>
  </si>
  <si>
    <t xml:space="preserve">   Kaspersky Security Training. Malware Analysis &amp; Reverse Engineering. 5 days</t>
  </si>
  <si>
    <t xml:space="preserve">   Kaspersky Security Training. Advanced Digital Forensics. 5 days</t>
  </si>
  <si>
    <t xml:space="preserve">   Kaspersky Security Training. Advanced Malware Analysis &amp; Reverse Engineering. 5 days</t>
  </si>
  <si>
    <t xml:space="preserve">   Kaspersky Security Training. KATA Security Analyst. 1 day</t>
  </si>
  <si>
    <t>Threat Intelligence*</t>
  </si>
  <si>
    <t>Band Z: 1-1</t>
  </si>
  <si>
    <t xml:space="preserve">   Kaspersky Threat Data Feeds - Malicious URL</t>
  </si>
  <si>
    <t xml:space="preserve">   Kaspersky Threat Data Feeds - Mobile Threat</t>
  </si>
  <si>
    <t xml:space="preserve">   Kaspersky Threat Data Feeds - IP reputation</t>
  </si>
  <si>
    <t xml:space="preserve">   Kaspersky Threat Data Feeds - Phishing URL</t>
  </si>
  <si>
    <t xml:space="preserve">   Kaspersky Threat Data Feeds - Botnet C&amp;C URL</t>
  </si>
  <si>
    <t xml:space="preserve">    </t>
  </si>
  <si>
    <t>1Instance</t>
  </si>
  <si>
    <t>10Instance</t>
  </si>
  <si>
    <t xml:space="preserve">   Kaspersky Private Security Network, Standard</t>
  </si>
  <si>
    <t xml:space="preserve">   Kaspersky Private Security Network, Advanced</t>
  </si>
  <si>
    <t>Certificate</t>
  </si>
  <si>
    <t>Search</t>
  </si>
  <si>
    <t>100Search</t>
  </si>
  <si>
    <t>500Search</t>
  </si>
  <si>
    <t>Band Y: 10000</t>
  </si>
  <si>
    <t>10000Search</t>
  </si>
  <si>
    <t xml:space="preserve">   Kaspersky Threat Lookup</t>
  </si>
  <si>
    <t xml:space="preserve">   </t>
  </si>
  <si>
    <t>* For additional details please see</t>
  </si>
  <si>
    <t>specifications in Comment section</t>
  </si>
  <si>
    <t>1Case</t>
  </si>
  <si>
    <t>Band B: 3</t>
  </si>
  <si>
    <t>3Case</t>
  </si>
  <si>
    <t>Band C: 5</t>
  </si>
  <si>
    <t>5Case</t>
  </si>
  <si>
    <t>Band D: 10</t>
  </si>
  <si>
    <t>10Case</t>
  </si>
  <si>
    <t xml:space="preserve">   Kaspersky Interactive Protection Simulation Training</t>
  </si>
  <si>
    <t>Threat Intelligence</t>
  </si>
  <si>
    <t>Kaspersky Anti Targeted Attack Platform</t>
  </si>
  <si>
    <t>Security Trainings</t>
  </si>
  <si>
    <t xml:space="preserve">   Kaspersky Embedded Systems Security Compliance Edition</t>
  </si>
  <si>
    <t>Security Services</t>
  </si>
  <si>
    <t>Security Services.</t>
  </si>
  <si>
    <t xml:space="preserve">   Kaspersky Threat Data Feeds - Whitelisting</t>
  </si>
  <si>
    <t xml:space="preserve">   Kaspersky CyberSafety for IT Online</t>
  </si>
  <si>
    <t>5-9Trainee</t>
  </si>
  <si>
    <t>25-49Trainee</t>
  </si>
  <si>
    <t>50-99Trainee</t>
  </si>
  <si>
    <t>100-149Trainee</t>
  </si>
  <si>
    <t>150-249Trainee</t>
  </si>
  <si>
    <t>250-499Trainee</t>
  </si>
  <si>
    <t>500-999Trainee</t>
  </si>
  <si>
    <t>1000-1499Trainee</t>
  </si>
  <si>
    <t>1500-2499Trainee</t>
  </si>
  <si>
    <t>2500-4999Trainee</t>
  </si>
  <si>
    <t>5000+Trainee</t>
  </si>
  <si>
    <t>1-1Node</t>
  </si>
  <si>
    <t>2-2Node</t>
  </si>
  <si>
    <t>3-3Node</t>
  </si>
  <si>
    <t>4-4Node</t>
  </si>
  <si>
    <t>5-9Node</t>
  </si>
  <si>
    <t>Svr</t>
  </si>
  <si>
    <t>1-1Svr</t>
  </si>
  <si>
    <t>2-2Svr</t>
  </si>
  <si>
    <t>3-3Svr</t>
  </si>
  <si>
    <t>4-4Svr</t>
  </si>
  <si>
    <t>5-9Svr</t>
  </si>
  <si>
    <t>10-14Svr</t>
  </si>
  <si>
    <t>15-19Svr</t>
  </si>
  <si>
    <t>20-24Svr</t>
  </si>
  <si>
    <t>25-49Svr</t>
  </si>
  <si>
    <t>50-99Svr</t>
  </si>
  <si>
    <t>100-149Svr</t>
  </si>
  <si>
    <t>150-249Svr</t>
  </si>
  <si>
    <t>250-499Svr</t>
  </si>
  <si>
    <t>500-999Svr</t>
  </si>
  <si>
    <t>1000-1499Svr</t>
  </si>
  <si>
    <t>1500-2499Svr</t>
  </si>
  <si>
    <t>2500-4999Svr</t>
  </si>
  <si>
    <t>5000+Svr</t>
  </si>
  <si>
    <t>2-2Sns</t>
  </si>
  <si>
    <t>3-3Sns</t>
  </si>
  <si>
    <t>4-4Sns</t>
  </si>
  <si>
    <t>5-9Sns</t>
  </si>
  <si>
    <t>10-14Sns</t>
  </si>
  <si>
    <t>15-19Sns</t>
  </si>
  <si>
    <t>20-24Sns</t>
  </si>
  <si>
    <t>25-49Sns</t>
  </si>
  <si>
    <t>50-99Sns</t>
  </si>
  <si>
    <t>100-149Sns</t>
  </si>
  <si>
    <t>150-249Sns</t>
  </si>
  <si>
    <t>250-499Sns</t>
  </si>
  <si>
    <t>500-999Sns</t>
  </si>
  <si>
    <t>1000-1499Sns</t>
  </si>
  <si>
    <t>1500-2499Sns</t>
  </si>
  <si>
    <t>2500-4999Sns</t>
  </si>
  <si>
    <t>5000+Sns</t>
  </si>
  <si>
    <t xml:space="preserve">   Kaspersky Industrial CyberSecurity for Networks Standard Server</t>
  </si>
  <si>
    <t xml:space="preserve">   Kaspersky Industrial CyberSecurity for Networks Additional Sensor</t>
  </si>
  <si>
    <t xml:space="preserve">   Kaspersky Security for Microsoft Office 365</t>
  </si>
  <si>
    <t xml:space="preserve">   Kaspersky Anti Targeted Attack Platform EDR Agent</t>
  </si>
  <si>
    <t xml:space="preserve">   Kaspersky Industrial CyberSecurity Advanced Training. 2 days</t>
  </si>
  <si>
    <t xml:space="preserve">   Kaspersky Hybrid Cloud Security, Desktop</t>
  </si>
  <si>
    <t xml:space="preserve">   Kaspersky Hybrid Cloud Security, Server</t>
  </si>
  <si>
    <t>CPU</t>
  </si>
  <si>
    <t>1-1CPU</t>
  </si>
  <si>
    <t>2-2CPU</t>
  </si>
  <si>
    <t>3-3CPU</t>
  </si>
  <si>
    <t>4-4CPU</t>
  </si>
  <si>
    <t>5-9CPU</t>
  </si>
  <si>
    <t>10-14CPU</t>
  </si>
  <si>
    <t>15-19CPU</t>
  </si>
  <si>
    <t>20-24CPU</t>
  </si>
  <si>
    <t>25-49CPU</t>
  </si>
  <si>
    <t>50-99CPU</t>
  </si>
  <si>
    <t>100-149CPU</t>
  </si>
  <si>
    <t>150-249CPU</t>
  </si>
  <si>
    <t>250-499CPU</t>
  </si>
  <si>
    <t>500-999CPU</t>
  </si>
  <si>
    <t>1000-1499CPU</t>
  </si>
  <si>
    <t>1500-2499CPU</t>
  </si>
  <si>
    <t>2500-4999CPU</t>
  </si>
  <si>
    <t>5000+CPU</t>
  </si>
  <si>
    <t xml:space="preserve">   Kaspersky Hybrid Cloud Security, CPU</t>
  </si>
  <si>
    <t xml:space="preserve">   Kaspersky Threat Data Feeds - Ransomware URL</t>
  </si>
  <si>
    <t xml:space="preserve">   Kaspersky Threat Data Feeds - APT IOC</t>
  </si>
  <si>
    <t>Queries per day</t>
  </si>
  <si>
    <t>10Queries per day</t>
  </si>
  <si>
    <t>20Queries per day</t>
  </si>
  <si>
    <t>50Queries per day</t>
  </si>
  <si>
    <t>Band R: 100</t>
  </si>
  <si>
    <t>100Queries per day</t>
  </si>
  <si>
    <t>Band U: 500</t>
  </si>
  <si>
    <t>500Queries per day</t>
  </si>
  <si>
    <t>Band V: 1000</t>
  </si>
  <si>
    <t>1000Queries per day</t>
  </si>
  <si>
    <t>Band X: 5000</t>
  </si>
  <si>
    <t>5000Queries per day</t>
  </si>
  <si>
    <t xml:space="preserve">   Kaspersky Cloud Sandbox</t>
  </si>
  <si>
    <t xml:space="preserve">   Kaspersky Hybrid Cloud Security Enterprise, CPU</t>
  </si>
  <si>
    <t xml:space="preserve">   Kaspersky Hybrid Cloud Security Enterprise, Server</t>
  </si>
  <si>
    <t>SGD</t>
  </si>
  <si>
    <t>9121: Kaspersky Vulnerability and Patch Management</t>
  </si>
  <si>
    <t>4554: Kaspersky Hybrid Cloud Security, CPU</t>
  </si>
  <si>
    <t>4255: Kaspersky Hybrid Cloud Security, Server</t>
  </si>
  <si>
    <t>4155: Kaspersky Hybrid Cloud Security, Desktop</t>
  </si>
  <si>
    <t>4253: Kaspersky Hybrid Cloud Security, Enterprise Server</t>
  </si>
  <si>
    <t>4553: Kaspersky Hybrid Cloud Security, Enterprise CPU</t>
  </si>
  <si>
    <t>Band S: 150</t>
  </si>
  <si>
    <t>150Search</t>
  </si>
  <si>
    <t>Band T: 250</t>
  </si>
  <si>
    <t>250Search</t>
  </si>
  <si>
    <t>1000Search</t>
  </si>
  <si>
    <t>Band W: 2500</t>
  </si>
  <si>
    <t>2500Search</t>
  </si>
  <si>
    <t xml:space="preserve">   Kaspersky Internet Security</t>
  </si>
  <si>
    <t>Dvc+Account KPM+Account KSK</t>
  </si>
  <si>
    <t xml:space="preserve">   Kaspersky Total Security</t>
  </si>
  <si>
    <t>5-9User</t>
  </si>
  <si>
    <t xml:space="preserve">   Kaspersky Automated Security Awareness Platform</t>
  </si>
  <si>
    <t>1-1Trainee</t>
  </si>
  <si>
    <t>2-2Trainee</t>
  </si>
  <si>
    <t>3-3Trainee</t>
  </si>
  <si>
    <t>4-4Trainee</t>
  </si>
  <si>
    <t xml:space="preserve">   Kaspersky Threat Data Feeds - Passive DNS</t>
  </si>
  <si>
    <t xml:space="preserve">   Kaspersky Threat Data Feeds - Malicious Hashes</t>
  </si>
  <si>
    <t>Threat Hunting*</t>
  </si>
  <si>
    <t>Premium Support</t>
  </si>
  <si>
    <t>Professional Services</t>
  </si>
  <si>
    <t>Professional Services.</t>
  </si>
  <si>
    <t>Dvc+Account KPM</t>
  </si>
  <si>
    <t>20Dvc</t>
  </si>
  <si>
    <t xml:space="preserve">   Kaspersky Safe Kids</t>
  </si>
  <si>
    <t xml:space="preserve">   Kaspersky Threat Data Feeds - IoT URL</t>
  </si>
  <si>
    <t>Итог</t>
  </si>
  <si>
    <t>(blank)</t>
  </si>
  <si>
    <t xml:space="preserve">   Kaspersky Small Office Security for Desktops, Mobiles and File Servers</t>
  </si>
  <si>
    <t>5-MD; 5-Dt; 1-FS; 5-User</t>
  </si>
  <si>
    <t>10-MD; 10-Dt; 1-FS; 10-User</t>
  </si>
  <si>
    <t>15-MD; 15-Dt; 2-FS; 15-User</t>
  </si>
  <si>
    <t>20-MD; 20-Dt; 2-FS; 20-User</t>
  </si>
  <si>
    <t>25-MD; 25-Dt; 3-FS; 25-User</t>
  </si>
  <si>
    <t>2-2Instance</t>
  </si>
  <si>
    <t>3-3Instance</t>
  </si>
  <si>
    <t>4-4Instance</t>
  </si>
  <si>
    <t xml:space="preserve">   Kaspersky Anti Targeted Attack Platform Extension Module</t>
  </si>
  <si>
    <t xml:space="preserve">   Kaspersky Small Office Security for Desktops, Mobiles and File Servers (fixed-date)</t>
  </si>
  <si>
    <t xml:space="preserve">   Kaspersky ICS Threat Data Feeds – Malicious Hashes</t>
  </si>
  <si>
    <t xml:space="preserve">   Kaspersky Threat Data Feeds - Vulnerability Feed</t>
  </si>
  <si>
    <t xml:space="preserve">   Kaspersky Industrial CyberSecurity Basic Training. 1 day</t>
  </si>
  <si>
    <t>6 months</t>
  </si>
  <si>
    <t>Subscription&amp;MSP</t>
  </si>
  <si>
    <t>Subscription&amp;MSP.</t>
  </si>
  <si>
    <t>Successive</t>
  </si>
  <si>
    <t>1 month</t>
  </si>
  <si>
    <t>Em</t>
  </si>
  <si>
    <t>10-14Em</t>
  </si>
  <si>
    <t>15-19Em</t>
  </si>
  <si>
    <t>20-24Em</t>
  </si>
  <si>
    <t>25-49Em</t>
  </si>
  <si>
    <t>50-99Em</t>
  </si>
  <si>
    <t>100-149Em</t>
  </si>
  <si>
    <t>150-249Em</t>
  </si>
  <si>
    <t>250-499Em</t>
  </si>
  <si>
    <t>500-999Em</t>
  </si>
  <si>
    <t>1000-1499Em</t>
  </si>
  <si>
    <t>1500-2499Em</t>
  </si>
  <si>
    <t>2500-4999Em</t>
  </si>
  <si>
    <t>5000+Em</t>
  </si>
  <si>
    <t>Please note that products listed on the tab “Home+SOHO”, excluding Kaspersky Small Office Security for Desktops, Mobiles and File Servers, relate to B2C market sector.
All the rest products and services presented in this price-list relate to B2B market sector.</t>
  </si>
  <si>
    <t xml:space="preserve">   Kaspersky Industrial CyberSecurity Digital Forensics Analysis Training. 5 days</t>
  </si>
  <si>
    <t xml:space="preserve">   Kaspersky Automated Security Awareness Platform - Lessons Only Edition</t>
  </si>
  <si>
    <t xml:space="preserve">   Kaspersky Digital Footprint Intelligence</t>
  </si>
  <si>
    <t>250Queries per day</t>
  </si>
  <si>
    <t xml:space="preserve">   Kaspersky Threat Attribution Engine</t>
  </si>
  <si>
    <t xml:space="preserve">   Kaspersky Industrial CyberSecurity for Networks Standard Server, Updates and Support, Enterprise</t>
  </si>
  <si>
    <t xml:space="preserve">   Kaspersky Industrial CyberSecurity for Networks Additional Sensor, Updates and Support, Enterprise</t>
  </si>
  <si>
    <t xml:space="preserve">   Kaspersky Industrial CyberSecurity for Nodes, Workstation, Enterprise</t>
  </si>
  <si>
    <t xml:space="preserve">   Kaspersky Industrial CyberSecurity for Nodes, Server, Enterprise</t>
  </si>
  <si>
    <t>5-9Mx</t>
  </si>
  <si>
    <t>10Dvc</t>
  </si>
  <si>
    <t xml:space="preserve">   Kaspersky Industrial Cybersecurity Awareness Training for Executives</t>
  </si>
  <si>
    <t xml:space="preserve">   Kaspersky Industrial CyberSecurity Digital Forensics &amp; Incident Response in ICS in Practice Training</t>
  </si>
  <si>
    <t xml:space="preserve">   Kaspersky Fuzzing Windows Application: From Basic to Advanced Training</t>
  </si>
  <si>
    <t>Day</t>
  </si>
  <si>
    <t>1-1Day</t>
  </si>
  <si>
    <t>2-2Day</t>
  </si>
  <si>
    <t>3-3Day</t>
  </si>
  <si>
    <t>4-4Day</t>
  </si>
  <si>
    <t>5-9Day</t>
  </si>
  <si>
    <t xml:space="preserve">   Kaspersky Professional Services - 4 Hours, Remote</t>
  </si>
  <si>
    <t xml:space="preserve">   Kaspersky Professional Services - 8 Hours, On-site</t>
  </si>
  <si>
    <t xml:space="preserve">   Kaspersky Professional Services - 8 Hours, Remote</t>
  </si>
  <si>
    <t>500-999Case</t>
  </si>
  <si>
    <t>1000-1499Case</t>
  </si>
  <si>
    <t>1500-2499Case</t>
  </si>
  <si>
    <t>2500-4999Case</t>
  </si>
  <si>
    <t>5000+Case</t>
  </si>
  <si>
    <t xml:space="preserve">   Kaspersky Gamified Assessment Tool</t>
  </si>
  <si>
    <t xml:space="preserve">   Kaspersky Hybrid Cloud Security Enterprise, Desktop</t>
  </si>
  <si>
    <t>1Trainee</t>
  </si>
  <si>
    <t xml:space="preserve">   Kaspersky Online Security Trainings for Experts.Yara</t>
  </si>
  <si>
    <t xml:space="preserve">   Kaspersky Industrial CyberSecurity IoT Vulnerability Research and Exploitation</t>
  </si>
  <si>
    <t xml:space="preserve">   Kaspersky Managed Detection and Response Optimum Add-on</t>
  </si>
  <si>
    <t xml:space="preserve">   Kaspersky Managed Detection and Response Expert Add-on</t>
  </si>
  <si>
    <t xml:space="preserve">   Kaspersky Online Security Trainings for Experts. Targeted Malware Reverse Engineering</t>
  </si>
  <si>
    <t>100-149Case</t>
  </si>
  <si>
    <t>150-249Case</t>
  </si>
  <si>
    <t>250-499Case</t>
  </si>
  <si>
    <t>50Case</t>
  </si>
  <si>
    <t xml:space="preserve">   Kaspersky Express Course</t>
  </si>
  <si>
    <t>10-14Day</t>
  </si>
  <si>
    <t>15-19Day</t>
  </si>
  <si>
    <t>20-24Day</t>
  </si>
  <si>
    <t>Band F: 20</t>
  </si>
  <si>
    <t>20Case</t>
  </si>
  <si>
    <t xml:space="preserve">   Kaspersky Ask the Analyst</t>
  </si>
  <si>
    <t xml:space="preserve">   Kaspersky Optimum Security</t>
  </si>
  <si>
    <t>Base Plus</t>
  </si>
  <si>
    <t>Renewal Plus</t>
  </si>
  <si>
    <t xml:space="preserve">   Kaspersky Enhanced Support</t>
  </si>
  <si>
    <t xml:space="preserve">   Kaspersky Enhanced Support with TAM</t>
  </si>
  <si>
    <t>Successive Plus</t>
  </si>
  <si>
    <t>2-2Case</t>
  </si>
  <si>
    <t>3-3Case</t>
  </si>
  <si>
    <t>4-4Case</t>
  </si>
  <si>
    <t>5-9Case</t>
  </si>
  <si>
    <t>10-14Case</t>
  </si>
  <si>
    <t>15-19Case</t>
  </si>
  <si>
    <t>20-24Case</t>
  </si>
  <si>
    <t>25-49Case</t>
  </si>
  <si>
    <t xml:space="preserve">   Kaspersky Maintenance Service Agreement for MSP</t>
  </si>
  <si>
    <t>ATC</t>
  </si>
  <si>
    <t xml:space="preserve">Authorized Training Center </t>
  </si>
  <si>
    <t xml:space="preserve">   Kaspersky Online Security Trainings for Experts. Advanced Malware Analysis Techniques</t>
  </si>
  <si>
    <t>ATC*</t>
  </si>
  <si>
    <t xml:space="preserve">   KL 302. Kaspersky Endpoint Security for Windows. Advanced Course</t>
  </si>
  <si>
    <t xml:space="preserve">   KL 009. Kaspersky Endpoint Security for Windows. Systems Management Course</t>
  </si>
  <si>
    <t xml:space="preserve">   KL 014. Kaspersky Endpoint Security for Virtualization. Agentless Course</t>
  </si>
  <si>
    <t xml:space="preserve">   KL 031. Kaspersky Endpoint Security for Virtualization. Light Agent Course</t>
  </si>
  <si>
    <t xml:space="preserve">   KL 005. Kaspersky Security for Windows Server Course</t>
  </si>
  <si>
    <t xml:space="preserve">   KL 025. Kaspersky Anti Targeted Attack Platform &amp; Endpoint Detection and Response Course</t>
  </si>
  <si>
    <t xml:space="preserve">   Kaspersky Takedown Service</t>
  </si>
  <si>
    <t>Queries per month</t>
  </si>
  <si>
    <t>10Queries per month</t>
  </si>
  <si>
    <t xml:space="preserve">   Kaspersky Endpoint Detection and Response Expert Telemetry Retention 60 days</t>
  </si>
  <si>
    <t xml:space="preserve">   Kaspersky Endpoint Detection and Response Expert Telemetry Retention 90 days</t>
  </si>
  <si>
    <t>SMB and Enterprise products. Commercial licenses.</t>
  </si>
  <si>
    <t>SMB and Enterprise products. Commercial packs.</t>
  </si>
  <si>
    <t>Kaspersky Endpoint Detection and Response Expert Telemetry Retention 60 days</t>
  </si>
  <si>
    <t>Kaspersky Endpoint Detection and Response Expert Telemetry Retention 90 days</t>
  </si>
  <si>
    <t>The telemetry retention period specified in the certificate applies to new telemetry collected from the moment the certificate is activated until the certificate expires. If the certificate expires, the retention period for new collected telemetry will be determined according to the main product license</t>
  </si>
  <si>
    <t>Unknown</t>
  </si>
  <si>
    <t xml:space="preserve">   Kaspersky Security Awareness - Essential</t>
  </si>
  <si>
    <t xml:space="preserve">   Kaspersky Security Awareness - Advanced</t>
  </si>
  <si>
    <t xml:space="preserve">   Kaspersky Security Awareness - Ultimate</t>
  </si>
  <si>
    <t xml:space="preserve">   Kaspersky Security Awareness - Ultimate. Customization &amp; support</t>
  </si>
  <si>
    <t xml:space="preserve">   Kaspersky Threat Infrastructure Tracking</t>
  </si>
  <si>
    <t xml:space="preserve">   Kaspersky Cloud Threat Attribution Engine</t>
  </si>
  <si>
    <t xml:space="preserve">   Kaspersky Threat Analysis</t>
  </si>
  <si>
    <t>3Instance</t>
  </si>
  <si>
    <t>5Instance</t>
  </si>
  <si>
    <t>Band D: 4</t>
  </si>
  <si>
    <t>4Instance</t>
  </si>
  <si>
    <t>Band B: 2</t>
  </si>
  <si>
    <t>2Instance</t>
  </si>
  <si>
    <t xml:space="preserve">   Kaspersky CyberTrace: TIP Enterprise</t>
  </si>
  <si>
    <t xml:space="preserve">   Kaspersky Online Security Trainings for Experts. Windows Incident Response</t>
  </si>
  <si>
    <t>25-49Day</t>
  </si>
  <si>
    <t>50-99Day</t>
  </si>
  <si>
    <t>100-149Day</t>
  </si>
  <si>
    <t>150-249Day</t>
  </si>
  <si>
    <t>4 year</t>
  </si>
  <si>
    <t>5 year</t>
  </si>
  <si>
    <t>5000VirtWKS</t>
  </si>
  <si>
    <t>5000User</t>
  </si>
  <si>
    <t>5000FS</t>
  </si>
  <si>
    <t>5000VirtSvr</t>
  </si>
  <si>
    <t>5000Mx</t>
  </si>
  <si>
    <t>5000Em</t>
  </si>
  <si>
    <t>5000Node</t>
  </si>
  <si>
    <t>5000CPU</t>
  </si>
  <si>
    <t xml:space="preserve">   Kaspersky Industrial CyberSecurity Integration Agent, Enterprise</t>
  </si>
  <si>
    <t xml:space="preserve">   Kaspersky Industrial CyberSecurity EDR, Integration Agent, Enterprise</t>
  </si>
  <si>
    <t xml:space="preserve">   Kaspersky Industrial CyberSecurity for Nodes, Workstation, EDR, Enterprise</t>
  </si>
  <si>
    <t xml:space="preserve">   Kaspersky Industrial CyberSecurity for Nodes, Server, EDR, Enterprise</t>
  </si>
  <si>
    <t>25-49Search</t>
  </si>
  <si>
    <t>50-99Search</t>
  </si>
  <si>
    <t>100-149Search</t>
  </si>
  <si>
    <t>150-249Search</t>
  </si>
  <si>
    <t>250-499Search</t>
  </si>
  <si>
    <t>500-999Search</t>
  </si>
  <si>
    <t>1000-1499Search</t>
  </si>
  <si>
    <t>1500-2499Search</t>
  </si>
  <si>
    <t>2500-4999Search</t>
  </si>
  <si>
    <t>5000+Search</t>
  </si>
  <si>
    <t>10-14Queries per day</t>
  </si>
  <si>
    <t>15-19Queries per day</t>
  </si>
  <si>
    <t>20-24Queries per day</t>
  </si>
  <si>
    <t>25-49Queries per day</t>
  </si>
  <si>
    <t>50-99Queries per day</t>
  </si>
  <si>
    <t>100-149Queries per day</t>
  </si>
  <si>
    <t>150-249Queries per day</t>
  </si>
  <si>
    <t>250-499Queries per day</t>
  </si>
  <si>
    <t>500-999Queries per day</t>
  </si>
  <si>
    <t>1000-1499Queries per day</t>
  </si>
  <si>
    <t>1500-2499Queries per day</t>
  </si>
  <si>
    <t>2500-4999Queries per day</t>
  </si>
  <si>
    <t>5000+Queries per day</t>
  </si>
  <si>
    <t>1+Case</t>
  </si>
  <si>
    <t xml:space="preserve">   Kaspersky Threat Data Feeds - Suricata Rules</t>
  </si>
  <si>
    <t xml:space="preserve">   Kaspersky Online Security Trainings For Experts. Security Operations And Threat Hunting</t>
  </si>
  <si>
    <t xml:space="preserve">   Kaspersky Scan Engine</t>
  </si>
  <si>
    <t>Technology Licence</t>
  </si>
  <si>
    <t>Band 1: 250+</t>
  </si>
  <si>
    <t>250+Node</t>
  </si>
  <si>
    <t xml:space="preserve">   Kaspersky Scan Engine, Server</t>
  </si>
  <si>
    <t>Band Y: 1-10000</t>
  </si>
  <si>
    <t>1-10000Svr</t>
  </si>
  <si>
    <t>Scan Engine</t>
  </si>
  <si>
    <t>Scan Engine.</t>
  </si>
  <si>
    <t>Authorized Training Centers</t>
  </si>
  <si>
    <t xml:space="preserve">   KL 034. Kaspersky Unified Monitoring and Analysis Platform Course</t>
  </si>
  <si>
    <t xml:space="preserve">   KL 036. Kaspersky Secure Mail Gateway Course</t>
  </si>
  <si>
    <t xml:space="preserve">   KL 008. Endpoint Security and Management. Encryption Course</t>
  </si>
  <si>
    <t xml:space="preserve">   KL 038. Kaspersky Industrial CyberSecurity Course</t>
  </si>
  <si>
    <t>CBA Subscription</t>
  </si>
  <si>
    <t>CBA Subscription.</t>
  </si>
  <si>
    <t>KL11714GAFI</t>
  </si>
  <si>
    <t>KL11714GA**</t>
  </si>
  <si>
    <t>xSP Pack</t>
  </si>
  <si>
    <t>Subscription Limit</t>
  </si>
  <si>
    <t>KL11714GCFI</t>
  </si>
  <si>
    <t>KL11714GC**</t>
  </si>
  <si>
    <t>KL11714GEFI</t>
  </si>
  <si>
    <t>KL11714GE**</t>
  </si>
  <si>
    <t>KL19394GAFI</t>
  </si>
  <si>
    <t>KL19394GA**</t>
  </si>
  <si>
    <t>KL19394GCFI</t>
  </si>
  <si>
    <t>KL19394GC**</t>
  </si>
  <si>
    <t>KL19394GEFI</t>
  </si>
  <si>
    <t>KL19394GE**</t>
  </si>
  <si>
    <t>KL19394GKFI</t>
  </si>
  <si>
    <t>KL19394GK**</t>
  </si>
  <si>
    <t>KL19494GAFI</t>
  </si>
  <si>
    <t>KL19494GA**</t>
  </si>
  <si>
    <t>KL19494GCFI</t>
  </si>
  <si>
    <t>KL19494GC**</t>
  </si>
  <si>
    <t>KL19494GEFI</t>
  </si>
  <si>
    <t>KL19494GE**</t>
  </si>
  <si>
    <t>KL19564GAFI</t>
  </si>
  <si>
    <t>KL19564GA**</t>
  </si>
  <si>
    <t xml:space="preserve">   Kaspersky Cloud Password Manager</t>
  </si>
  <si>
    <t>KL19624GAFI</t>
  </si>
  <si>
    <t>KL19624GA**</t>
  </si>
  <si>
    <t>KL19874GEFI</t>
  </si>
  <si>
    <t>KL19874GE**</t>
  </si>
  <si>
    <t xml:space="preserve">   Kaspersky  Secure  Connection</t>
  </si>
  <si>
    <t>Dvc+User</t>
  </si>
  <si>
    <t xml:space="preserve">   Kaspersky Online Security Trainings For Experts. Reverse Engineering 101</t>
  </si>
  <si>
    <t xml:space="preserve">   Kaspersky Online Security Trainings For Experts. Mobile Malware Reverse Engineering</t>
  </si>
  <si>
    <t>New 2022 Product Line</t>
  </si>
  <si>
    <t>Frontline</t>
  </si>
  <si>
    <t>Other</t>
  </si>
  <si>
    <t xml:space="preserve">   Kaspersky Standard</t>
  </si>
  <si>
    <t xml:space="preserve">   Kaspersky Plus</t>
  </si>
  <si>
    <t xml:space="preserve">   Kaspersky Premium + Customer Support</t>
  </si>
  <si>
    <t>KL10474GNFI</t>
  </si>
  <si>
    <t>KL10474GN**</t>
  </si>
  <si>
    <t>KL10474GKFI</t>
  </si>
  <si>
    <t>KL10474GK**</t>
  </si>
  <si>
    <t>KL10474GEFI</t>
  </si>
  <si>
    <t>KL10474GE**</t>
  </si>
  <si>
    <t>KL10474GCFI</t>
  </si>
  <si>
    <t>KL10474GC**</t>
  </si>
  <si>
    <t>KL10474GAFI</t>
  </si>
  <si>
    <t>KL10474GA**</t>
  </si>
  <si>
    <t>KL10424GKFI</t>
  </si>
  <si>
    <t>KL10424GK**</t>
  </si>
  <si>
    <t>KL10424GEFI</t>
  </si>
  <si>
    <t>KL10424GE**</t>
  </si>
  <si>
    <t>KL10424GCFI</t>
  </si>
  <si>
    <t>KL10424GC**</t>
  </si>
  <si>
    <t>KL10424GAFI</t>
  </si>
  <si>
    <t>KL10424GA**</t>
  </si>
  <si>
    <t>KL10414GKFI</t>
  </si>
  <si>
    <t>KL10414GK**</t>
  </si>
  <si>
    <t>KL10414GEFI</t>
  </si>
  <si>
    <t>KL10414GE**</t>
  </si>
  <si>
    <t>KL10414GCFI</t>
  </si>
  <si>
    <t>KL10414GC**</t>
  </si>
  <si>
    <t>KL10414GAFI</t>
  </si>
  <si>
    <t>KL10414GA**</t>
  </si>
  <si>
    <t xml:space="preserve">   Kaspersky Vulnerability and Patch management service - 8 hours</t>
  </si>
  <si>
    <t xml:space="preserve">   Kaspersky Health Check service - 8 hours</t>
  </si>
  <si>
    <t xml:space="preserve">   Kaspersky Health Check service - 4 hours</t>
  </si>
  <si>
    <t xml:space="preserve">   Kaspersky Health Check service - 2 hours</t>
  </si>
  <si>
    <t xml:space="preserve">   Kaspersky Upgrade service - 8 hours</t>
  </si>
  <si>
    <t xml:space="preserve">   Kaspersky Disk Encryption service - 8 hours</t>
  </si>
  <si>
    <t xml:space="preserve">   Kaspersky Deployment service - 8 hours</t>
  </si>
  <si>
    <t>Kaspersky Research Sandbox</t>
  </si>
  <si>
    <t xml:space="preserve">   Kaspersky Threat Data Feeds - Open Source Threats</t>
  </si>
  <si>
    <t xml:space="preserve">   Kaspersky Threat Intelligence Bundle - Basic</t>
  </si>
  <si>
    <t xml:space="preserve">   Kaspersky Threat Intelligence Bundle - Advanced</t>
  </si>
  <si>
    <t xml:space="preserve">   Kaspersky Threat Intelligence Bundle - Maximum</t>
  </si>
  <si>
    <t xml:space="preserve">   Kaspersky Threat Intelligence Bundle - Essential</t>
  </si>
  <si>
    <t xml:space="preserve">   Kaspersky Threat Intelligence Bundle - Expert</t>
  </si>
  <si>
    <t xml:space="preserve">   Kaspersky Threat Data Feeds Bundle - URL</t>
  </si>
  <si>
    <t xml:space="preserve">   Kaspersky Threat Data Feeds Bundle - URL &amp; IP</t>
  </si>
  <si>
    <t xml:space="preserve">   Kaspersky Threat Data Feeds Bundle - URL &amp; IP &amp; Hashes</t>
  </si>
  <si>
    <t xml:space="preserve">   Kaspersky Threat Data Feeds Bundle - Expert</t>
  </si>
  <si>
    <t xml:space="preserve">   Kaspersky Threat Data Feeds Bundle - Total</t>
  </si>
  <si>
    <t xml:space="preserve">   Kaspersky Online Security Trainings For Experts. Suricata for Incident Response and Threat Hunting</t>
  </si>
  <si>
    <t xml:space="preserve">   Kaspersky Research Sandbox*</t>
  </si>
  <si>
    <t xml:space="preserve">   KL 004. Kaspersky SD-WAN Course</t>
  </si>
  <si>
    <t xml:space="preserve">   Kaspersky Threat Data Feeds - MSSP</t>
  </si>
  <si>
    <t>Customer</t>
  </si>
  <si>
    <t>5-9Customer</t>
  </si>
  <si>
    <t>10-14Customer</t>
  </si>
  <si>
    <t>15-19Customer</t>
  </si>
  <si>
    <t>20-24Customer</t>
  </si>
  <si>
    <t>25-49Customer</t>
  </si>
  <si>
    <t>50-99Customer</t>
  </si>
  <si>
    <t>100-149Customer</t>
  </si>
  <si>
    <t xml:space="preserve">   Kaspersky Threat Data Feeds - Advanced MSSP</t>
  </si>
  <si>
    <t xml:space="preserve">   Kaspersky Threat Lookup &amp; Dark Web Search MSSP</t>
  </si>
  <si>
    <t>Searches per month</t>
  </si>
  <si>
    <t>500-999Searches per month</t>
  </si>
  <si>
    <t xml:space="preserve">   Kaspersky Digital Footprint Monitoring MSSP</t>
  </si>
  <si>
    <t>Digital Footprint</t>
  </si>
  <si>
    <t>10-14Queries per month</t>
  </si>
  <si>
    <t>SIEM&amp;XDR</t>
  </si>
  <si>
    <t xml:space="preserve">   Kaspersky  Unified  Monitoring  and  Analysis  Platform</t>
  </si>
  <si>
    <t>* 100 events per second</t>
  </si>
  <si>
    <t>5-9* 100 events per second</t>
  </si>
  <si>
    <t>10-14* 100 events per second</t>
  </si>
  <si>
    <t>15-19* 100 events per second</t>
  </si>
  <si>
    <t>20-24* 100 events per second</t>
  </si>
  <si>
    <t>25-49* 100 events per second</t>
  </si>
  <si>
    <t>50-99* 100 events per second</t>
  </si>
  <si>
    <t>100-149* 100 events per second</t>
  </si>
  <si>
    <t xml:space="preserve">   Kaspersky Unified Monitoring and Analysis Platform with Netflow support</t>
  </si>
  <si>
    <t xml:space="preserve">   Kaspersky Unified Monitoring and Analysis Platform with Netflow support and TI</t>
  </si>
  <si>
    <t xml:space="preserve">   Kaspersky Unified Monitoring and Analysis Platform with TI</t>
  </si>
  <si>
    <t xml:space="preserve">   Kaspersky Container Security Standard</t>
  </si>
  <si>
    <t xml:space="preserve">   Kaspersky Container Security Advanced</t>
  </si>
  <si>
    <t>APT and Crimeware Reporting</t>
  </si>
  <si>
    <t xml:space="preserve">   Kaspersky Threat Intelligence Bundle - Basic MSSP</t>
  </si>
  <si>
    <t xml:space="preserve">   Kaspersky Threat Intelligence Bundle - Essential MSSP</t>
  </si>
  <si>
    <t xml:space="preserve">   Kaspersky Threat Intelligence Bundle - Advanced MSSP</t>
  </si>
  <si>
    <t xml:space="preserve">   Kaspersky Threat Intelligence Bundle - Expert MSSP</t>
  </si>
  <si>
    <t xml:space="preserve">   Kaspersky Threat Intelligence Bundle - Maximum MSSP</t>
  </si>
  <si>
    <t>Kaspersky Endpoint Detection and Response Expert</t>
  </si>
  <si>
    <t>SD-WAN</t>
  </si>
  <si>
    <t>SD-WAN.</t>
  </si>
  <si>
    <t xml:space="preserve">   Kaspersky Industrial CyberSecurity for Networks Standard Server, Upd&amp;Sup, Security Audit, Enterprise</t>
  </si>
  <si>
    <t xml:space="preserve">   Kaspersky SD-WAN Advanced CPE 1 Gbps</t>
  </si>
  <si>
    <t>1000-1499Dvc</t>
  </si>
  <si>
    <t>1500-2499Dvc</t>
  </si>
  <si>
    <t>2500-4999Dvc</t>
  </si>
  <si>
    <t>5000+Dvc</t>
  </si>
  <si>
    <t>250-499Dvc</t>
  </si>
  <si>
    <t>50-99Dvc</t>
  </si>
  <si>
    <t>100-149Dvc</t>
  </si>
  <si>
    <t>150-249Dvc</t>
  </si>
  <si>
    <t>5-9Dvc</t>
  </si>
  <si>
    <t>500-999Dvc</t>
  </si>
  <si>
    <t>25-49Dvc</t>
  </si>
  <si>
    <t>4-4Dvc</t>
  </si>
  <si>
    <t>3-3Dvc</t>
  </si>
  <si>
    <t>10-14Dvc</t>
  </si>
  <si>
    <t>15-19Dvc</t>
  </si>
  <si>
    <t>20-24Dvc</t>
  </si>
  <si>
    <t>1-1Dvc</t>
  </si>
  <si>
    <t>2-2Dvc</t>
  </si>
  <si>
    <t xml:space="preserve">   Kaspersky SD-WAN Advanced CPE 10 Gbps</t>
  </si>
  <si>
    <t xml:space="preserve">   Kaspersky SD-WAN Advanced CPE 100 Mbps</t>
  </si>
  <si>
    <t xml:space="preserve">   Kaspersky SD-WAN Advanced CPE 30 Mbps</t>
  </si>
  <si>
    <t xml:space="preserve">   Kaspersky SD-WAN Advanced CPE 300 Mbps</t>
  </si>
  <si>
    <t xml:space="preserve">   Kaspersky SD-WAN Advanced CPE 50 Mbps</t>
  </si>
  <si>
    <t xml:space="preserve">   Kaspersky SD-WAN Advanced CPE 500 Mbps</t>
  </si>
  <si>
    <t xml:space="preserve">   Kaspersky SD-WAN Standard CPE 1 Gbps</t>
  </si>
  <si>
    <t xml:space="preserve">   Kaspersky SD-WAN Standard CPE 10 Gbps</t>
  </si>
  <si>
    <t xml:space="preserve">   Kaspersky SD-WAN Standard CPE 100 Mbps</t>
  </si>
  <si>
    <t xml:space="preserve">   Kaspersky SD-WAN Standard CPE 30 Mbps</t>
  </si>
  <si>
    <t xml:space="preserve">   Kaspersky SD-WAN Standard CPE 300 Mbps</t>
  </si>
  <si>
    <t xml:space="preserve">   Kaspersky SD-WAN Standard CPE 50 Mbps</t>
  </si>
  <si>
    <t xml:space="preserve">   Kaspersky SD-WAN Standard CPE 500 Mbps</t>
  </si>
  <si>
    <t xml:space="preserve">   KL 044. Kaspersky Container Security Course</t>
  </si>
  <si>
    <t>ScanEngine</t>
  </si>
  <si>
    <t>Automated Security Awareness Platform</t>
  </si>
  <si>
    <t>Kaspersky Embedded Systems Security</t>
  </si>
  <si>
    <t>Hybrid Cloud</t>
  </si>
  <si>
    <t>Kaspersky Industrial CyberSecurity Nodes</t>
  </si>
  <si>
    <t>Secure Web Gateway</t>
  </si>
  <si>
    <t>Secure Email Gateway</t>
  </si>
  <si>
    <t>Kaspersky Security for Microsoft Office 365</t>
  </si>
  <si>
    <t>Storage</t>
  </si>
  <si>
    <t xml:space="preserve">   Kaspersky Threat Data Feeds - Crimeware IOC</t>
  </si>
  <si>
    <t>ICS Threat Intelligence</t>
  </si>
  <si>
    <t xml:space="preserve">   Kaspersky ICS Threat Data Feeds – Vulnerability Feed</t>
  </si>
  <si>
    <t xml:space="preserve">   Kaspersky Online Security Trainings For Experts. Advanced malware reverse engineering with Ghidra</t>
  </si>
  <si>
    <t>Base Premium Plus</t>
  </si>
  <si>
    <t>Renewal Premium Plus</t>
  </si>
  <si>
    <t xml:space="preserve">   Kaspersky SD-WAN ESR (GI) Model 2</t>
  </si>
  <si>
    <t>Hardware</t>
  </si>
  <si>
    <t xml:space="preserve">   Rack-mount kit for KESR-M2/M3-GI</t>
  </si>
  <si>
    <t xml:space="preserve">   Kaspersky SD-WAN ESR (GI) Model 3</t>
  </si>
  <si>
    <t xml:space="preserve">   Wall-mount kit for KESR-M2/M3-GI</t>
  </si>
  <si>
    <t>SIEM.</t>
  </si>
  <si>
    <t>SIEM</t>
  </si>
  <si>
    <t xml:space="preserve">   Kaspersky Threat Data Feeds - Network Security URL</t>
  </si>
  <si>
    <t xml:space="preserve">   Kaspersky Threat Data Feeds - Network Security IP</t>
  </si>
  <si>
    <t>Download Pack</t>
  </si>
  <si>
    <t xml:space="preserve">   Kaspersky Digital Footprint Intelligence Analytical Report</t>
  </si>
  <si>
    <t xml:space="preserve">   Kaspersky Threat Data Feeds - Sigma Rules</t>
  </si>
  <si>
    <t>Download Licence</t>
  </si>
  <si>
    <t>Successive Upgrade</t>
  </si>
  <si>
    <t>50-99MD</t>
  </si>
  <si>
    <t>Kaspersky NEXT</t>
  </si>
  <si>
    <t xml:space="preserve">   Kaspersky Next EDR Expert</t>
  </si>
  <si>
    <t xml:space="preserve">   Kaspersky Next EDR Foundations</t>
  </si>
  <si>
    <t xml:space="preserve">   Kaspersky Next EDR Optimum</t>
  </si>
  <si>
    <t>2500-4999* 100 events per second</t>
  </si>
  <si>
    <t>5000+* 100 events per second</t>
  </si>
  <si>
    <t>150-249* 100 events per second</t>
  </si>
  <si>
    <t>250-499* 100 events per second</t>
  </si>
  <si>
    <t>1000-1499* 100 events per second</t>
  </si>
  <si>
    <t>1500-2499* 100 events per second</t>
  </si>
  <si>
    <t>500-999* 100 events per second</t>
  </si>
  <si>
    <t>Security Awareness</t>
  </si>
  <si>
    <t xml:space="preserve">   Kaspersky Managed Detection and Response</t>
  </si>
  <si>
    <t xml:space="preserve">   Kaspersky Next XDR Expert</t>
  </si>
  <si>
    <t xml:space="preserve">   Kaspersky Next XDR Ultimate</t>
  </si>
  <si>
    <t xml:space="preserve">   Kaspersky Online Security Trainings For Experts. Windows Digital Forensics</t>
  </si>
  <si>
    <t>Ordering of some products may require additional confirmation from Vendor – please contact Kaspersky Local Office manager for the deal quotation. In case of placing an order for such products, the order changes to status “Order is awaiting confirmation by vendor”.</t>
  </si>
  <si>
    <t xml:space="preserve">   Kaspersky Security Management Suite</t>
  </si>
  <si>
    <t xml:space="preserve">   Kaspersky Next XDR Core</t>
  </si>
  <si>
    <t>1-1Customer</t>
  </si>
  <si>
    <t>2-2Customer</t>
  </si>
  <si>
    <t>4-4Customer</t>
  </si>
  <si>
    <t>3-3Customer</t>
  </si>
  <si>
    <t xml:space="preserve">   Kaspersky Anti Targeted Attack Ultra</t>
  </si>
  <si>
    <t>Band 2: 16</t>
  </si>
  <si>
    <t>Band F: 6</t>
  </si>
  <si>
    <t>Band H: 8</t>
  </si>
  <si>
    <t>Band L: 12</t>
  </si>
  <si>
    <t xml:space="preserve">   Kaspersky Anti Targeted Attack </t>
  </si>
  <si>
    <t xml:space="preserve">   Kaspersky Anti Targeted Attack NDR Enhanced</t>
  </si>
  <si>
    <t xml:space="preserve">   Kaspersky Incident Response Retainer Remote</t>
  </si>
  <si>
    <t>Hour</t>
  </si>
  <si>
    <t>150-249Hour</t>
  </si>
  <si>
    <t>100-149Hour</t>
  </si>
  <si>
    <t>50-99Hour</t>
  </si>
  <si>
    <t>500-999Hour</t>
  </si>
  <si>
    <t>250-499Hour</t>
  </si>
  <si>
    <t xml:space="preserve">   Kaspersky Incident Response Retainer On-site</t>
  </si>
  <si>
    <t xml:space="preserve">   KL 047. Kaspersky Next EDR Optimum Course</t>
  </si>
  <si>
    <t xml:space="preserve">   KL 046. Kaspersky Next EDR Foundations Course</t>
  </si>
  <si>
    <t xml:space="preserve">   KL 047. Kaspersky Next EDR Optimum Course + virtual labs</t>
  </si>
  <si>
    <t xml:space="preserve">   KL 048. Kaspersky Next XDR Expert Course + virtual labs</t>
  </si>
  <si>
    <t xml:space="preserve">   KL 048. Kaspersky Next XDR Expert Course</t>
  </si>
  <si>
    <t xml:space="preserve">   Kaspersky Standard Mobile</t>
  </si>
  <si>
    <t>South East Asia and AEC East</t>
  </si>
  <si>
    <t xml:space="preserve">   Kaspersky Threat Lookup &amp; Analysis Bundle - Basic</t>
  </si>
  <si>
    <t xml:space="preserve">   Kaspersky Threat Lookup &amp; Analysis Bundle - Essential</t>
  </si>
  <si>
    <t xml:space="preserve">   Kaspersky Threat Lookup &amp; Analysis Bundle - Advanced</t>
  </si>
  <si>
    <t xml:space="preserve">   Kaspersky Brand Monitoring </t>
  </si>
  <si>
    <t>Endpoint Detection and Response Expert</t>
  </si>
  <si>
    <t>CyberTrace</t>
  </si>
  <si>
    <t xml:space="preserve">   Kaspersky CyberTrace: TIP MSSP</t>
  </si>
  <si>
    <t>XDR Expert</t>
  </si>
  <si>
    <t xml:space="preserve">   KL 057. Kaspersky Anti Targeted Attack. Investigation + virtual labs</t>
  </si>
  <si>
    <t xml:space="preserve">   KL 057. Kaspersky Anti Targeted Attack. Investigation</t>
  </si>
  <si>
    <t xml:space="preserve">   KL 051. Kaspersky Unified Monitoring and Analysis Platform. Investigation</t>
  </si>
  <si>
    <t xml:space="preserve">   KL 051. Kaspersky Unified Monitoring and Analysis Platform. Investigation + virtual labs</t>
  </si>
  <si>
    <t xml:space="preserve">   KL 025. Kaspersky Anti Targeted Attack. Kaspersky EDR. Administration</t>
  </si>
  <si>
    <t xml:space="preserve">   KL 025. Kaspersky Anti Targeted Attack. Kaspersky EDR. Administration + virtual labs</t>
  </si>
  <si>
    <t xml:space="preserve">   KL 034. Kaspersky Unified Monitoring and Analysis Platform. Administration</t>
  </si>
  <si>
    <t xml:space="preserve">   KL 034. Kaspersky Unified Monitoring and Analysis Platform. Administration + virtual labs</t>
  </si>
  <si>
    <t xml:space="preserve">Certain additional product pricing, bands, license types, terms are available from Vendor per additional request </t>
  </si>
  <si>
    <r>
      <t xml:space="preserve">Kaspersky introduces Add-on SKUs as a special pricing program available for selected products. Please refer to Kaspersky licensing policy </t>
    </r>
    <r>
      <rPr>
        <b/>
        <sz val="8"/>
        <rFont val="Arial Narrow"/>
        <family val="2"/>
        <charset val="204"/>
      </rPr>
      <t>at</t>
    </r>
    <r>
      <rPr>
        <sz val="8"/>
        <rFont val="Arial Narrow"/>
        <family val="2"/>
        <charset val="204"/>
      </rPr>
      <t xml:space="preserve"> partner portal for details
License type and customer segment discounts are not applied to Add-on SKUs.</t>
    </r>
  </si>
  <si>
    <t xml:space="preserve"> If  SKU is being bought with Add-on license type, the expiration date of the license for this Add-on SKU will be aligned with the expiration date of the license for the main product to which Add-on license is purchased. It is not possible to sell SKU with Add-on license type for the license term shorter or longer than the license term of the main product.</t>
  </si>
  <si>
    <t>ATC SKUs (License packs) can only be distributed by partners with the current Authorized Training Center (ATC) status and the corresponding agreement. These items are distributed exclusively under the agreement mentioned in point 1, provisions of other possibly existing contracts do not apply to them (including discounts from the main distribution contract).</t>
  </si>
  <si>
    <t>ATC SKUs (Services\Certificates) if available in the price list can be distributed by partners under current Distribution agreement.</t>
  </si>
  <si>
    <t>Products listed on the “CBA Subscription” tab are available to Kaspersky authorized partners who made an integration with Kaspersky Subscription System (KSS) and have the corresponding agreement with Kaspersky for CBA Subscription products distribution. Please contact Kaspersky Consumer Business Alliances (CBA@kaspersky.com ) to discuss integration issues</t>
  </si>
  <si>
    <t>If Research Sandbox product is going to be installed on more than one server than a customer should purchase a separate Research Sandbox license pack per each server.</t>
  </si>
  <si>
    <t>Threat Lookup</t>
  </si>
  <si>
    <t xml:space="preserve">   Kaspersky Threat Lookup Lite</t>
  </si>
  <si>
    <t>5000Search</t>
  </si>
  <si>
    <t>New product line</t>
  </si>
  <si>
    <t xml:space="preserve">   Kaspersky Premium Mobile</t>
  </si>
  <si>
    <t>XDR Optimum</t>
  </si>
  <si>
    <t xml:space="preserve">   Kaspersky Next XDR Optimum</t>
  </si>
  <si>
    <t>Maintenance Service Agreement</t>
  </si>
  <si>
    <t>Incident</t>
  </si>
  <si>
    <t>5-9Incident</t>
  </si>
  <si>
    <t>10-14Incident</t>
  </si>
  <si>
    <t>15-19Incident</t>
  </si>
  <si>
    <t xml:space="preserve">   Kaspersky Maintenance Service Agreement for Partners</t>
  </si>
  <si>
    <t>Managed Detection and Response</t>
  </si>
  <si>
    <t xml:space="preserve">   Kaspersky Next MXDR Optimum</t>
  </si>
  <si>
    <t>Container Security</t>
  </si>
  <si>
    <t>Data Feeds</t>
  </si>
  <si>
    <t>VND</t>
  </si>
  <si>
    <t xml:space="preserve">Vietnam </t>
  </si>
  <si>
    <t>Vietnam</t>
  </si>
  <si>
    <t>KL4054WA*D5</t>
  </si>
  <si>
    <t>KL4054WA*D6</t>
  </si>
  <si>
    <t>KL4054WA*DA</t>
  </si>
  <si>
    <t>KL4054WA*DL</t>
  </si>
  <si>
    <t>KL4054WA*F5</t>
  </si>
  <si>
    <t>KL4054WA*F6</t>
  </si>
  <si>
    <t>KL4054WA*FA</t>
  </si>
  <si>
    <t>KL4054WA*FL</t>
  </si>
  <si>
    <t>KL4054WA*T5</t>
  </si>
  <si>
    <t>KL4054WA*T6</t>
  </si>
  <si>
    <t>KL4054WA*TA</t>
  </si>
  <si>
    <t>KL4054WA*TL</t>
  </si>
  <si>
    <t>KL4056WA*D5</t>
  </si>
  <si>
    <t>KL4056WA*D6</t>
  </si>
  <si>
    <t>KL4056WA*DA</t>
  </si>
  <si>
    <t>KL4056WA*DL</t>
  </si>
  <si>
    <t>KL4056WA*F5</t>
  </si>
  <si>
    <t>KL4056WA*F6</t>
  </si>
  <si>
    <t>KL4056WA*FA</t>
  </si>
  <si>
    <t>KL4056WA*FL</t>
  </si>
  <si>
    <t>KL4056WA*T5</t>
  </si>
  <si>
    <t>KL4056WA*T6</t>
  </si>
  <si>
    <t>KL4056WA*TA</t>
  </si>
  <si>
    <t>KL4056WA*TL</t>
  </si>
  <si>
    <t>KL4058WA*D5</t>
  </si>
  <si>
    <t>KL4058WA*D6</t>
  </si>
  <si>
    <t>KL4058WA*DA</t>
  </si>
  <si>
    <t>KL4058WA*DL</t>
  </si>
  <si>
    <t>KL4058WA*F5</t>
  </si>
  <si>
    <t>KL4058WA*F6</t>
  </si>
  <si>
    <t>KL4058WA*FA</t>
  </si>
  <si>
    <t>KL4058WA*FL</t>
  </si>
  <si>
    <t>KL4058WA*T5</t>
  </si>
  <si>
    <t>KL4058WA*T6</t>
  </si>
  <si>
    <t>KL4058WA*TA</t>
  </si>
  <si>
    <t>KL4058WA*TL</t>
  </si>
  <si>
    <t>KL4065WA*D8</t>
  </si>
  <si>
    <t>KL4065WA*D9</t>
  </si>
  <si>
    <t>KL4065WA*F8</t>
  </si>
  <si>
    <t>KL4065WA*F9</t>
  </si>
  <si>
    <t>KL4065WA*R8</t>
  </si>
  <si>
    <t>KL4065WA*R9</t>
  </si>
  <si>
    <t>KL4065WA*T8</t>
  </si>
  <si>
    <t>KL4065WA*T9</t>
  </si>
  <si>
    <t>KL4065WA*X8</t>
  </si>
  <si>
    <t>KL4065WA*X9</t>
  </si>
  <si>
    <t>KL4066WA*D8</t>
  </si>
  <si>
    <t>KL4066WA*D9</t>
  </si>
  <si>
    <t>KL4066WA*F8</t>
  </si>
  <si>
    <t>KL4066WA*F9</t>
  </si>
  <si>
    <t>KL4066WA*R8</t>
  </si>
  <si>
    <t>KL4066WA*R9</t>
  </si>
  <si>
    <t>KL4066WA*T8</t>
  </si>
  <si>
    <t>KL4066WA*T9</t>
  </si>
  <si>
    <t>KL4066WA*X8</t>
  </si>
  <si>
    <t>KL4066WA*X9</t>
  </si>
  <si>
    <t>KL4069WA*D8</t>
  </si>
  <si>
    <t>KL4069WA*D9</t>
  </si>
  <si>
    <t>KL4069WA*F8</t>
  </si>
  <si>
    <t>KL4069WA*F9</t>
  </si>
  <si>
    <t>KL4069WA*T8</t>
  </si>
  <si>
    <t>KL4069WA*T9</t>
  </si>
  <si>
    <t>KL4085WA*D8</t>
  </si>
  <si>
    <t>KL4085WA*D9</t>
  </si>
  <si>
    <t>KL4085WA*F8</t>
  </si>
  <si>
    <t>KL4085WA*F9</t>
  </si>
  <si>
    <t>KL4085WA*R8</t>
  </si>
  <si>
    <t>KL4085WA*R9</t>
  </si>
  <si>
    <t>KL4085WA*T8</t>
  </si>
  <si>
    <t>KL4085WA*T9</t>
  </si>
  <si>
    <t>KL4085WA*X8</t>
  </si>
  <si>
    <t>KL4085WA*X9</t>
  </si>
  <si>
    <t>KL4086WA*D8</t>
  </si>
  <si>
    <t>KL4086WA*D9</t>
  </si>
  <si>
    <t>KL4086WA*F8</t>
  </si>
  <si>
    <t>KL4086WA*F9</t>
  </si>
  <si>
    <t>KL4086WA*T8</t>
  </si>
  <si>
    <t>KL4086WA*T9</t>
  </si>
  <si>
    <t>KL4153WA*D8</t>
  </si>
  <si>
    <t>KL4153WA*D9</t>
  </si>
  <si>
    <t>KL4153WA*F8</t>
  </si>
  <si>
    <t>KL4153WA*F9</t>
  </si>
  <si>
    <t>KL4153WA*R8</t>
  </si>
  <si>
    <t>KL4153WA*R9</t>
  </si>
  <si>
    <t>KL4153WA*T8</t>
  </si>
  <si>
    <t>KL4153WA*T9</t>
  </si>
  <si>
    <t>KL4153WA*X8</t>
  </si>
  <si>
    <t>KL4153WA*X9</t>
  </si>
  <si>
    <t>KL4155WA*D8</t>
  </si>
  <si>
    <t>KL4155WA*D9</t>
  </si>
  <si>
    <t>KL4155WA*F8</t>
  </si>
  <si>
    <t>KL4155WA*F9</t>
  </si>
  <si>
    <t>KL4155WA*R8</t>
  </si>
  <si>
    <t>KL4155WA*R9</t>
  </si>
  <si>
    <t>KL4155WA*T8</t>
  </si>
  <si>
    <t>KL4155WA*T9</t>
  </si>
  <si>
    <t>KL4155WA*X8</t>
  </si>
  <si>
    <t>KL4155WA*X9</t>
  </si>
  <si>
    <t>KL4221WA*D8</t>
  </si>
  <si>
    <t>KL4221WA*D9</t>
  </si>
  <si>
    <t>KL4221WA*F8</t>
  </si>
  <si>
    <t>KL4221WA*F9</t>
  </si>
  <si>
    <t>KL4221WA*R8</t>
  </si>
  <si>
    <t>KL4221WA*R9</t>
  </si>
  <si>
    <t>KL4221WA*T8</t>
  </si>
  <si>
    <t>KL4221WA*T9</t>
  </si>
  <si>
    <t>KL4221WA*X8</t>
  </si>
  <si>
    <t>KL4221WA*X9</t>
  </si>
  <si>
    <t>KL4222WA*D8</t>
  </si>
  <si>
    <t>KL4222WA*D9</t>
  </si>
  <si>
    <t>KL4222WA*F8</t>
  </si>
  <si>
    <t>KL4222WA*F9</t>
  </si>
  <si>
    <t>KL4222WA*R8</t>
  </si>
  <si>
    <t>KL4222WA*R9</t>
  </si>
  <si>
    <t>KL4222WA*T8</t>
  </si>
  <si>
    <t>KL4222WA*T9</t>
  </si>
  <si>
    <t>KL4222WA*X8</t>
  </si>
  <si>
    <t>KL4222WA*X9</t>
  </si>
  <si>
    <t>KL4249WA*DR</t>
  </si>
  <si>
    <t>KL4249WA*DS</t>
  </si>
  <si>
    <t>KL4249WA*FR</t>
  </si>
  <si>
    <t>KL4249WA*FS</t>
  </si>
  <si>
    <t>KL4249WA*TR</t>
  </si>
  <si>
    <t>KL4249WA*TS</t>
  </si>
  <si>
    <t>KL4250WA*DR</t>
  </si>
  <si>
    <t>KL4250WA*DS</t>
  </si>
  <si>
    <t>KL4250WA*FR</t>
  </si>
  <si>
    <t>KL4250WA*FS</t>
  </si>
  <si>
    <t>KL4250WA*TR</t>
  </si>
  <si>
    <t>KL4250WA*TS</t>
  </si>
  <si>
    <t>KL4253WA*D8</t>
  </si>
  <si>
    <t>KL4253WA*D9</t>
  </si>
  <si>
    <t>KL4253WA*F8</t>
  </si>
  <si>
    <t>KL4253WA*F9</t>
  </si>
  <si>
    <t>KL4253WA*R8</t>
  </si>
  <si>
    <t>KL4253WA*R9</t>
  </si>
  <si>
    <t>KL4253WA*T8</t>
  </si>
  <si>
    <t>KL4253WA*T9</t>
  </si>
  <si>
    <t>KL4253WA*X8</t>
  </si>
  <si>
    <t>KL4253WA*X9</t>
  </si>
  <si>
    <t>KL4255WA*D8</t>
  </si>
  <si>
    <t>KL4255WA*D9</t>
  </si>
  <si>
    <t>KL4255WA*F8</t>
  </si>
  <si>
    <t>KL4255WA*F9</t>
  </si>
  <si>
    <t>KL4255WA*R8</t>
  </si>
  <si>
    <t>KL4255WA*R9</t>
  </si>
  <si>
    <t>KL4255WA*T8</t>
  </si>
  <si>
    <t>KL4255WA*T9</t>
  </si>
  <si>
    <t>KL4255WA*X8</t>
  </si>
  <si>
    <t>KL4255WA*X9</t>
  </si>
  <si>
    <t>KL4312WA*D8</t>
  </si>
  <si>
    <t>KL4312WA*D9</t>
  </si>
  <si>
    <t>KL4312WA*F8</t>
  </si>
  <si>
    <t>KL4312WA*F9</t>
  </si>
  <si>
    <t>KL4312WA*R8</t>
  </si>
  <si>
    <t>KL4312WA*R9</t>
  </si>
  <si>
    <t>KL4312WA*T8</t>
  </si>
  <si>
    <t>KL4312WA*T9</t>
  </si>
  <si>
    <t>KL4312WA*X8</t>
  </si>
  <si>
    <t>KL4312WA*X9</t>
  </si>
  <si>
    <t>KL4312WP*FR</t>
  </si>
  <si>
    <t>KL4312WP*FS</t>
  </si>
  <si>
    <t>KL4313WA*D8</t>
  </si>
  <si>
    <t>KL4313WA*D9</t>
  </si>
  <si>
    <t>KL4313WA*DH</t>
  </si>
  <si>
    <t>KL4313WA*F8</t>
  </si>
  <si>
    <t>KL4313WA*F9</t>
  </si>
  <si>
    <t>KL4313WA*FH</t>
  </si>
  <si>
    <t>KL4313WA*R8</t>
  </si>
  <si>
    <t>KL4313WA*R9</t>
  </si>
  <si>
    <t>KL4313WA*RH</t>
  </si>
  <si>
    <t>KL4313WA*T8</t>
  </si>
  <si>
    <t>KL4313WA*T9</t>
  </si>
  <si>
    <t>KL4313WA*TH</t>
  </si>
  <si>
    <t>KL4313WA*X8</t>
  </si>
  <si>
    <t>KL4313WA*X9</t>
  </si>
  <si>
    <t>KL4313WA*XH</t>
  </si>
  <si>
    <t>KL4413WA*D8</t>
  </si>
  <si>
    <t>KL4413WA*D9</t>
  </si>
  <si>
    <t>KL4413WA*DH</t>
  </si>
  <si>
    <t>KL4413WA*F8</t>
  </si>
  <si>
    <t>KL4413WA*F9</t>
  </si>
  <si>
    <t>KL4413WA*FH</t>
  </si>
  <si>
    <t>KL4413WA*R8</t>
  </si>
  <si>
    <t>KL4413WA*R9</t>
  </si>
  <si>
    <t>KL4413WA*RH</t>
  </si>
  <si>
    <t>KL4413WA*T8</t>
  </si>
  <si>
    <t>KL4413WA*T9</t>
  </si>
  <si>
    <t>KL4413WA*TH</t>
  </si>
  <si>
    <t>KL4413WA*X8</t>
  </si>
  <si>
    <t>KL4413WA*X9</t>
  </si>
  <si>
    <t>KL4413WA*XH</t>
  </si>
  <si>
    <t>KL4541WP*DG</t>
  </si>
  <si>
    <t>KL4541WP*DR</t>
  </si>
  <si>
    <t>KL4541WP*DS</t>
  </si>
  <si>
    <t>KL4541WP*DV</t>
  </si>
  <si>
    <t>KL4541WP*FG</t>
  </si>
  <si>
    <t>KL4541WP*FR</t>
  </si>
  <si>
    <t>KL4541WP*FS</t>
  </si>
  <si>
    <t>KL4541WP*FV</t>
  </si>
  <si>
    <t>KL4542WA*DR</t>
  </si>
  <si>
    <t>KL4542WA*DS</t>
  </si>
  <si>
    <t>KL4542WA*FR</t>
  </si>
  <si>
    <t>KL4542WA*FS</t>
  </si>
  <si>
    <t>KL4542WA*TR</t>
  </si>
  <si>
    <t>KL4542WA*TS</t>
  </si>
  <si>
    <t>KL4553WA*D8</t>
  </si>
  <si>
    <t>KL4553WA*D9</t>
  </si>
  <si>
    <t>KL4553WA*F8</t>
  </si>
  <si>
    <t>KL4553WA*F9</t>
  </si>
  <si>
    <t>KL4553WA*R8</t>
  </si>
  <si>
    <t>KL4553WA*R9</t>
  </si>
  <si>
    <t>KL4553WA*T8</t>
  </si>
  <si>
    <t>KL4553WA*T9</t>
  </si>
  <si>
    <t>KL4553WA*X8</t>
  </si>
  <si>
    <t>KL4553WA*X9</t>
  </si>
  <si>
    <t>KL4554WA*D8</t>
  </si>
  <si>
    <t>KL4554WA*D9</t>
  </si>
  <si>
    <t>KL4554WA*F8</t>
  </si>
  <si>
    <t>KL4554WA*F9</t>
  </si>
  <si>
    <t>KL4554WA*R8</t>
  </si>
  <si>
    <t>KL4554WA*R9</t>
  </si>
  <si>
    <t>KL4554WA*T8</t>
  </si>
  <si>
    <t>KL4554WA*T9</t>
  </si>
  <si>
    <t>KL4554WA*X8</t>
  </si>
  <si>
    <t>KL4554WA*X9</t>
  </si>
  <si>
    <t>KL4697WA*DH</t>
  </si>
  <si>
    <t>KL4697WA*FH</t>
  </si>
  <si>
    <t>KL4697WA*TH</t>
  </si>
  <si>
    <t>KL4704WA*DH</t>
  </si>
  <si>
    <t>KL4704WA*FH</t>
  </si>
  <si>
    <t>KL4704WA*TH</t>
  </si>
  <si>
    <t>KL4709WA*D8</t>
  </si>
  <si>
    <t>KL4709WA*D9</t>
  </si>
  <si>
    <t>KL4709WA*F8</t>
  </si>
  <si>
    <t>KL4709WA*F9</t>
  </si>
  <si>
    <t>KL4709WA*R8</t>
  </si>
  <si>
    <t>KL4709WA*R9</t>
  </si>
  <si>
    <t>KL4709WA*T8</t>
  </si>
  <si>
    <t>KL4709WA*T9</t>
  </si>
  <si>
    <t>KL4709WA*X8</t>
  </si>
  <si>
    <t>KL4709WA*X9</t>
  </si>
  <si>
    <t>KL4714W1*FS</t>
  </si>
  <si>
    <t>KL4715W1*FS</t>
  </si>
  <si>
    <t>KL4819W1*DR</t>
  </si>
  <si>
    <t>KL4819W1*DS</t>
  </si>
  <si>
    <t>KL4819W1*FR</t>
  </si>
  <si>
    <t>KL4819W1*FS</t>
  </si>
  <si>
    <t>KL4819W1*TR</t>
  </si>
  <si>
    <t>KL4819W1*TS</t>
  </si>
  <si>
    <t>KL4846W1*DR</t>
  </si>
  <si>
    <t>KL4846W1*FR</t>
  </si>
  <si>
    <t>KL4846W1*TR</t>
  </si>
  <si>
    <t>KL4847W1*DR</t>
  </si>
  <si>
    <t>KL4847W1*FR</t>
  </si>
  <si>
    <t>KL4847W1*TR</t>
  </si>
  <si>
    <t>KL4891WA*D8</t>
  </si>
  <si>
    <t>KL4891WA*D9</t>
  </si>
  <si>
    <t>KL4891WA*F8</t>
  </si>
  <si>
    <t>KL4891WA*F9</t>
  </si>
  <si>
    <t>KL4891WA*R8</t>
  </si>
  <si>
    <t>KL4891WA*R9</t>
  </si>
  <si>
    <t>KL4891WA*T8</t>
  </si>
  <si>
    <t>KL4891WA*T9</t>
  </si>
  <si>
    <t>KL4891WA*X8</t>
  </si>
  <si>
    <t>KL4891WA*X9</t>
  </si>
  <si>
    <t>KL4892WA*D8</t>
  </si>
  <si>
    <t>KL4892WA*D9</t>
  </si>
  <si>
    <t>KL4892WA*F8</t>
  </si>
  <si>
    <t>KL4892WA*F9</t>
  </si>
  <si>
    <t>KL4892WA*R8</t>
  </si>
  <si>
    <t>KL4892WA*R9</t>
  </si>
  <si>
    <t>KL4892WA*T8</t>
  </si>
  <si>
    <t>KL4892WA*T9</t>
  </si>
  <si>
    <t>KL4892WA*X8</t>
  </si>
  <si>
    <t>KL4892WA*X9</t>
  </si>
  <si>
    <t>KL4935WA*ZS</t>
  </si>
  <si>
    <t>KL4937WA*ZS</t>
  </si>
  <si>
    <t>KL4981WA*DR</t>
  </si>
  <si>
    <t>KL4981WA*DS</t>
  </si>
  <si>
    <t>KL4981WA*FR</t>
  </si>
  <si>
    <t>KL4981WA*FS</t>
  </si>
  <si>
    <t>KL4981WA*TR</t>
  </si>
  <si>
    <t>KL4981WA*TS</t>
  </si>
  <si>
    <t>KL7243WA*DR</t>
  </si>
  <si>
    <t>KL7243WA*DS</t>
  </si>
  <si>
    <t>KL7243WA*FR</t>
  </si>
  <si>
    <t>KL7243WA*FS</t>
  </si>
  <si>
    <t>KL7243WA*TR</t>
  </si>
  <si>
    <t>KL7243WA*TS</t>
  </si>
  <si>
    <t>KL7312WA*DR</t>
  </si>
  <si>
    <t>KL7312WA*DS</t>
  </si>
  <si>
    <t>KL7312WA*FR</t>
  </si>
  <si>
    <t>KL7312WA*FS</t>
  </si>
  <si>
    <t>KL7312WA*TR</t>
  </si>
  <si>
    <t>KL7312WA*TS</t>
  </si>
  <si>
    <t>KL7313WA*DR</t>
  </si>
  <si>
    <t>KL7313WA*DS</t>
  </si>
  <si>
    <t>KL7313WA*FR</t>
  </si>
  <si>
    <t>KL7313WA*FS</t>
  </si>
  <si>
    <t>KL7313WA*TR</t>
  </si>
  <si>
    <t>KL7313WA*TS</t>
  </si>
  <si>
    <t>KL7314WA*DR</t>
  </si>
  <si>
    <t>KL7314WA*DS</t>
  </si>
  <si>
    <t>KL7314WA*FR</t>
  </si>
  <si>
    <t>KL7314WA*FS</t>
  </si>
  <si>
    <t>KL7314WA*TR</t>
  </si>
  <si>
    <t>KL7314WA*TS</t>
  </si>
  <si>
    <t>KL7327WA*DR</t>
  </si>
  <si>
    <t>KL7327WA*DS</t>
  </si>
  <si>
    <t>KL7327WA*FR</t>
  </si>
  <si>
    <t>KL7327WA*FS</t>
  </si>
  <si>
    <t>KL7327WA*TR</t>
  </si>
  <si>
    <t>KL7327WA*TS</t>
  </si>
  <si>
    <t>KL7328WA*DR</t>
  </si>
  <si>
    <t>KL7328WA*DS</t>
  </si>
  <si>
    <t>KL7328WA*FR</t>
  </si>
  <si>
    <t>KL7328WA*FS</t>
  </si>
  <si>
    <t>KL7328WA*TR</t>
  </si>
  <si>
    <t>KL7328WA*TS</t>
  </si>
  <si>
    <t>KL7329WA*DR</t>
  </si>
  <si>
    <t>KL7329WA*DS</t>
  </si>
  <si>
    <t>KL7329WA*FR</t>
  </si>
  <si>
    <t>KL7329WA*FS</t>
  </si>
  <si>
    <t>KL7329WA*TR</t>
  </si>
  <si>
    <t>KL7329WA*TS</t>
  </si>
  <si>
    <t>KL7331WA*DR</t>
  </si>
  <si>
    <t>KL7331WA*DS</t>
  </si>
  <si>
    <t>KL7331WA*FR</t>
  </si>
  <si>
    <t>KL7331WA*FS</t>
  </si>
  <si>
    <t>KL7331WA*TR</t>
  </si>
  <si>
    <t>KL7331WA*TS</t>
  </si>
  <si>
    <t>KL7332WA*DR</t>
  </si>
  <si>
    <t>KL7332WA*DS</t>
  </si>
  <si>
    <t>KL7332WA*FR</t>
  </si>
  <si>
    <t>KL7332WA*FS</t>
  </si>
  <si>
    <t>KL7332WA*TR</t>
  </si>
  <si>
    <t>KL7332WA*TS</t>
  </si>
  <si>
    <t>KL7333WA*DR</t>
  </si>
  <si>
    <t>KL7333WA*DS</t>
  </si>
  <si>
    <t>KL7333WA*FR</t>
  </si>
  <si>
    <t>KL7333WA*FS</t>
  </si>
  <si>
    <t>KL7333WA*TR</t>
  </si>
  <si>
    <t>KL7333WA*TS</t>
  </si>
  <si>
    <t>KL7334WA*DR</t>
  </si>
  <si>
    <t>KL7334WA*DS</t>
  </si>
  <si>
    <t>KL7334WA*FR</t>
  </si>
  <si>
    <t>KL7334WA*FS</t>
  </si>
  <si>
    <t>KL7334WA*TR</t>
  </si>
  <si>
    <t>KL7334WA*TS</t>
  </si>
  <si>
    <t>KL7335WA*DR</t>
  </si>
  <si>
    <t>KL7335WA*DS</t>
  </si>
  <si>
    <t>KL7335WA*FR</t>
  </si>
  <si>
    <t>KL7335WA*FS</t>
  </si>
  <si>
    <t>KL7335WA*TR</t>
  </si>
  <si>
    <t>KL7335WA*TS</t>
  </si>
  <si>
    <t>KL7336WA*DR</t>
  </si>
  <si>
    <t>KL7336WA*DS</t>
  </si>
  <si>
    <t>KL7336WA*FR</t>
  </si>
  <si>
    <t>KL7336WA*FS</t>
  </si>
  <si>
    <t>KL7336WA*TR</t>
  </si>
  <si>
    <t>KL7336WA*TS</t>
  </si>
  <si>
    <t>KL7337WA*DR</t>
  </si>
  <si>
    <t>KL7337WA*DS</t>
  </si>
  <si>
    <t>KL7337WA*FR</t>
  </si>
  <si>
    <t>KL7337WA*FS</t>
  </si>
  <si>
    <t>KL7337WA*TR</t>
  </si>
  <si>
    <t>KL7337WA*TS</t>
  </si>
  <si>
    <t>KL7349WA*DR</t>
  </si>
  <si>
    <t>KL7349WA*DS</t>
  </si>
  <si>
    <t>KL7349WA*FR</t>
  </si>
  <si>
    <t>KL7349WA*FS</t>
  </si>
  <si>
    <t>KL7349WA*TR</t>
  </si>
  <si>
    <t>KL7349WA*TS</t>
  </si>
  <si>
    <t>KL7559W1*FZ</t>
  </si>
  <si>
    <t>KL7560W1*FZ</t>
  </si>
  <si>
    <t>KL7564W1*FZ</t>
  </si>
  <si>
    <t>KL7565W1*FZ</t>
  </si>
  <si>
    <t>KL7567W1*FZ</t>
  </si>
  <si>
    <t>KL7568W1*FZ</t>
  </si>
  <si>
    <t>KL7570W1*FZ</t>
  </si>
  <si>
    <t>KL7583W1*FS</t>
  </si>
  <si>
    <t>KL7584W1*FS</t>
  </si>
  <si>
    <t>KL7591W1*FS</t>
  </si>
  <si>
    <t>KL7593W1*FS</t>
  </si>
  <si>
    <t>KL7608W1*FS</t>
  </si>
  <si>
    <t>KL7609W1*FS</t>
  </si>
  <si>
    <t>KL7610W1*FS</t>
  </si>
  <si>
    <t>KL7890WA*DR</t>
  </si>
  <si>
    <t>KL7890WA*DS</t>
  </si>
  <si>
    <t>KL7890WA*FR</t>
  </si>
  <si>
    <t>KL7890WA*FS</t>
  </si>
  <si>
    <t>KL7890WA*TR</t>
  </si>
  <si>
    <t>KL7890WA*TS</t>
  </si>
  <si>
    <t>KL7898WA*DH</t>
  </si>
  <si>
    <t>KL7898WA*FH</t>
  </si>
  <si>
    <t>KL7898WA*TH</t>
  </si>
  <si>
    <t>KL7907WA*DR</t>
  </si>
  <si>
    <t>KL7907WA*DS</t>
  </si>
  <si>
    <t>KL7907WA*FR</t>
  </si>
  <si>
    <t>KL7907WA*FS</t>
  </si>
  <si>
    <t>KL7907WA*TR</t>
  </si>
  <si>
    <t>KL7907WA*TS</t>
  </si>
  <si>
    <t>KL7910WA*DR</t>
  </si>
  <si>
    <t>KL7910WA*DS</t>
  </si>
  <si>
    <t>KL7910WA*FR</t>
  </si>
  <si>
    <t>KL7910WA*FS</t>
  </si>
  <si>
    <t>KL7910WA*TR</t>
  </si>
  <si>
    <t>KL7910WA*TS</t>
  </si>
  <si>
    <t>KL7911WA*DR</t>
  </si>
  <si>
    <t>KL7911WA*DS</t>
  </si>
  <si>
    <t>KL7911WA*FR</t>
  </si>
  <si>
    <t>KL7911WA*FS</t>
  </si>
  <si>
    <t>KL7911WA*TR</t>
  </si>
  <si>
    <t>KL7911WA*TS</t>
  </si>
  <si>
    <t>KL7913WA*DR</t>
  </si>
  <si>
    <t>KL7913WA*DS</t>
  </si>
  <si>
    <t>KL7913WA*FR</t>
  </si>
  <si>
    <t>KL7913WA*FS</t>
  </si>
  <si>
    <t>KL7913WA*TR</t>
  </si>
  <si>
    <t>KL7913WA*TS</t>
  </si>
  <si>
    <t>KL7914WA*DR</t>
  </si>
  <si>
    <t>KL7914WA*DS</t>
  </si>
  <si>
    <t>KL7914WA*FR</t>
  </si>
  <si>
    <t>KL7914WA*FS</t>
  </si>
  <si>
    <t>KL7914WA*TR</t>
  </si>
  <si>
    <t>KL7914WA*TS</t>
  </si>
  <si>
    <t>KL7916WA*DR</t>
  </si>
  <si>
    <t>KL7916WA*DS</t>
  </si>
  <si>
    <t>KL7916WA*FR</t>
  </si>
  <si>
    <t>KL7916WA*FS</t>
  </si>
  <si>
    <t>KL7916WA*TR</t>
  </si>
  <si>
    <t>KL7916WA*TS</t>
  </si>
  <si>
    <t>KL7917WA*DR</t>
  </si>
  <si>
    <t>KL7917WA*DS</t>
  </si>
  <si>
    <t>KL7917WA*FR</t>
  </si>
  <si>
    <t>KL7917WA*FS</t>
  </si>
  <si>
    <t>KL7917WA*TR</t>
  </si>
  <si>
    <t>KL7917WA*TS</t>
  </si>
  <si>
    <t>KL7918WA*DR</t>
  </si>
  <si>
    <t>KL7918WA*DS</t>
  </si>
  <si>
    <t>KL7918WA*FR</t>
  </si>
  <si>
    <t>KL7918WA*FS</t>
  </si>
  <si>
    <t>KL7918WA*TR</t>
  </si>
  <si>
    <t>KL7918WA*TS</t>
  </si>
  <si>
    <t>KL7919WA*DR</t>
  </si>
  <si>
    <t>KL7919WA*DS</t>
  </si>
  <si>
    <t>KL7919WA*FR</t>
  </si>
  <si>
    <t>KL7919WA*FS</t>
  </si>
  <si>
    <t>KL7919WA*TR</t>
  </si>
  <si>
    <t>KL7919WA*TS</t>
  </si>
  <si>
    <t>KL7923WA*DS</t>
  </si>
  <si>
    <t>KL7923WA*FS</t>
  </si>
  <si>
    <t>KL7923WA*TS</t>
  </si>
  <si>
    <t>KL7924WA*DR</t>
  </si>
  <si>
    <t>KL7924WA*DS</t>
  </si>
  <si>
    <t>KL7924WA*FR</t>
  </si>
  <si>
    <t>KL7924WA*FS</t>
  </si>
  <si>
    <t>KL7924WA*TR</t>
  </si>
  <si>
    <t>KL7924WA*TS</t>
  </si>
  <si>
    <t>KL7925WA*DR</t>
  </si>
  <si>
    <t>KL7925WA*FR</t>
  </si>
  <si>
    <t>KL7925WA*TR</t>
  </si>
  <si>
    <t>KL7926WA*DR</t>
  </si>
  <si>
    <t>KL7926WA*FR</t>
  </si>
  <si>
    <t>KL7926WA*TR</t>
  </si>
  <si>
    <t>KL7927WA*DR</t>
  </si>
  <si>
    <t>KL7927WA*FR</t>
  </si>
  <si>
    <t>KL7927WA*TR</t>
  </si>
  <si>
    <t>KL7928W1*DR</t>
  </si>
  <si>
    <t>KL7928W1*FR</t>
  </si>
  <si>
    <t>KL7928W1*TR</t>
  </si>
  <si>
    <t>KL7933WA*DR</t>
  </si>
  <si>
    <t>KL7933WA*DS</t>
  </si>
  <si>
    <t>KL7933WA*FR</t>
  </si>
  <si>
    <t>KL7933WA*FS</t>
  </si>
  <si>
    <t>KL7933WA*TR</t>
  </si>
  <si>
    <t>KL7933WA*TS</t>
  </si>
  <si>
    <t>KL7938WA*DR</t>
  </si>
  <si>
    <t>KL7938WA*DS</t>
  </si>
  <si>
    <t>KL7938WA*FR</t>
  </si>
  <si>
    <t>KL7938WA*FS</t>
  </si>
  <si>
    <t>KL7938WA*TR</t>
  </si>
  <si>
    <t>KL7938WA*TS</t>
  </si>
  <si>
    <t>KL7942WA*FR</t>
  </si>
  <si>
    <t>KL7961WA*DR</t>
  </si>
  <si>
    <t>KL7961WA*DS</t>
  </si>
  <si>
    <t>KL7961WA*FR</t>
  </si>
  <si>
    <t>KL7961WA*FS</t>
  </si>
  <si>
    <t>KL7961WA*TR</t>
  </si>
  <si>
    <t>KL7961WA*TS</t>
  </si>
  <si>
    <t>KL7964WA*DR</t>
  </si>
  <si>
    <t>KL7964WA*DS</t>
  </si>
  <si>
    <t>KL7964WA*FR</t>
  </si>
  <si>
    <t>KL7964WA*FS</t>
  </si>
  <si>
    <t>KL7964WA*TR</t>
  </si>
  <si>
    <t>KL7964WA*TS</t>
  </si>
  <si>
    <t>KL7967WA*DR</t>
  </si>
  <si>
    <t>KL7967WA*DS</t>
  </si>
  <si>
    <t>KL7967WA*FR</t>
  </si>
  <si>
    <t>KL7967WA*FS</t>
  </si>
  <si>
    <t>KL7967WA*TR</t>
  </si>
  <si>
    <t>KL7967WA*TS</t>
  </si>
  <si>
    <t>KL7968WA*DR</t>
  </si>
  <si>
    <t>KL7968WA*DS</t>
  </si>
  <si>
    <t>KL7968WA*FR</t>
  </si>
  <si>
    <t>KL7968WA*FS</t>
  </si>
  <si>
    <t>KL7968WA*TR</t>
  </si>
  <si>
    <t>KL7968WA*TS</t>
  </si>
  <si>
    <t>KL7969WA*DR</t>
  </si>
  <si>
    <t>KL7969WA*DS</t>
  </si>
  <si>
    <t>KL7969WA*FR</t>
  </si>
  <si>
    <t>KL7969WA*FS</t>
  </si>
  <si>
    <t>KL7969WA*TR</t>
  </si>
  <si>
    <t>KL7969WA*TS</t>
  </si>
  <si>
    <t>KL8490WA*DR</t>
  </si>
  <si>
    <t>KL8490WA*DS</t>
  </si>
  <si>
    <t>KL8490WA*FR</t>
  </si>
  <si>
    <t>KL8490WA*FS</t>
  </si>
  <si>
    <t>KL8490WA*TR</t>
  </si>
  <si>
    <t>KL8490WA*TS</t>
  </si>
  <si>
    <t>KL8514WA*FR</t>
  </si>
  <si>
    <t>KL8514WA*FS</t>
  </si>
  <si>
    <t>KL8517WA*FR</t>
  </si>
  <si>
    <t>KL8517WA*FS</t>
  </si>
  <si>
    <t>KL8522WA*FR</t>
  </si>
  <si>
    <t>KL8522WA*FS</t>
  </si>
  <si>
    <t>KL8589WA*FR</t>
  </si>
  <si>
    <t>KL1004WDA**</t>
  </si>
  <si>
    <t>KL1004WUA**</t>
  </si>
  <si>
    <t>KL1041WDA**</t>
  </si>
  <si>
    <t>KL1041WDC**</t>
  </si>
  <si>
    <t>KL1041WDE**</t>
  </si>
  <si>
    <t>KL1041WDK**</t>
  </si>
  <si>
    <t>KL1041WUA**</t>
  </si>
  <si>
    <t>KL1041WUC**</t>
  </si>
  <si>
    <t>KL1041WUE**</t>
  </si>
  <si>
    <t>KL1041WUK**</t>
  </si>
  <si>
    <t>KL1042WDA**</t>
  </si>
  <si>
    <t>KL1042WDC**</t>
  </si>
  <si>
    <t>KL1042WDE**</t>
  </si>
  <si>
    <t>KL1042WDK**</t>
  </si>
  <si>
    <t>KL1042WUA**</t>
  </si>
  <si>
    <t>KL1042WUC**</t>
  </si>
  <si>
    <t>KL1042WUE**</t>
  </si>
  <si>
    <t>KL1042WUK**</t>
  </si>
  <si>
    <t>KL1047WDA**</t>
  </si>
  <si>
    <t>KL1047WDC**</t>
  </si>
  <si>
    <t>KL1047WDE**</t>
  </si>
  <si>
    <t>KL1047WDK**</t>
  </si>
  <si>
    <t>KL1047WDN**</t>
  </si>
  <si>
    <t>KL1047WUA**</t>
  </si>
  <si>
    <t>KL1047WUC**</t>
  </si>
  <si>
    <t>KL1047WUE**</t>
  </si>
  <si>
    <t>KL1047WUK**</t>
  </si>
  <si>
    <t>KL1048WDA**</t>
  </si>
  <si>
    <t>KL1048WUA**</t>
  </si>
  <si>
    <t>KL1956WDA**</t>
  </si>
  <si>
    <t>KL1962WDA**</t>
  </si>
  <si>
    <t>KL1962WUA**</t>
  </si>
  <si>
    <t>KL1987WDE**</t>
  </si>
  <si>
    <t>KL4541WCE**</t>
  </si>
  <si>
    <t>KL4541WCK**</t>
  </si>
  <si>
    <t>KL4541WCM**</t>
  </si>
  <si>
    <t>KL4541WCN**</t>
  </si>
  <si>
    <t>KL4541WCP**</t>
  </si>
  <si>
    <t>KL4541WUE**</t>
  </si>
  <si>
    <t>KL4541WUK**</t>
  </si>
  <si>
    <t>KL4541WUM**</t>
  </si>
  <si>
    <t>KL4541WUN**</t>
  </si>
  <si>
    <t>KL4541WUP**</t>
  </si>
  <si>
    <t>KL4740WC*D8</t>
  </si>
  <si>
    <t>KL4740WC*D9</t>
  </si>
  <si>
    <t>KL4740WC*F8</t>
  </si>
  <si>
    <t>KL4740WC*F9</t>
  </si>
  <si>
    <t>KL4740WC*T8</t>
  </si>
  <si>
    <t>KL4740WC*T9</t>
  </si>
  <si>
    <t>KL4774WC*D8</t>
  </si>
  <si>
    <t>KL4774WC*D9</t>
  </si>
  <si>
    <t>KL4774WC*F8</t>
  </si>
  <si>
    <t>KL4774WC*F9</t>
  </si>
  <si>
    <t>KL4774WC*T8</t>
  </si>
  <si>
    <t>KL4774WC*T9</t>
  </si>
  <si>
    <t>KL4775WC*D8</t>
  </si>
  <si>
    <t>KL4775WC*D9</t>
  </si>
  <si>
    <t>KL4775WC*F8</t>
  </si>
  <si>
    <t>KL4775WC*F9</t>
  </si>
  <si>
    <t>KL4775WC*T8</t>
  </si>
  <si>
    <t>KL4775WC*T9</t>
  </si>
  <si>
    <t>KL4988WC*D8</t>
  </si>
  <si>
    <t>KL4988WC*D9</t>
  </si>
  <si>
    <t>KL4988WC*F8</t>
  </si>
  <si>
    <t>KL4988WC*F9</t>
  </si>
  <si>
    <t>KL4988WC*T8</t>
  </si>
  <si>
    <t>KL4988WC*T9</t>
  </si>
  <si>
    <t>KL7229WC*DR</t>
  </si>
  <si>
    <t>KL7229WC*DS</t>
  </si>
  <si>
    <t>KL7229WC*FR</t>
  </si>
  <si>
    <t>KL7229WC*FS</t>
  </si>
  <si>
    <t>KL7229WC*TR</t>
  </si>
  <si>
    <t>KL7229WC*TS</t>
  </si>
  <si>
    <t>KL7347WC*DR</t>
  </si>
  <si>
    <t>KL7347WC*DS</t>
  </si>
  <si>
    <t>KL7347WC*FR</t>
  </si>
  <si>
    <t>KL7347WC*FS</t>
  </si>
  <si>
    <t>KL7347WC*TR</t>
  </si>
  <si>
    <t>KL7347WC*TS</t>
  </si>
  <si>
    <t>KL7348WC*DR</t>
  </si>
  <si>
    <t>KL7348WC*DS</t>
  </si>
  <si>
    <t>KL7348WC*FR</t>
  </si>
  <si>
    <t>KL7348WC*FS</t>
  </si>
  <si>
    <t>KL7348WC*TR</t>
  </si>
  <si>
    <t>KL7348WC*TS</t>
  </si>
  <si>
    <t>KL7510WC*HS</t>
  </si>
  <si>
    <t>KL7511WC*HS</t>
  </si>
  <si>
    <t>KL7512WC*HS</t>
  </si>
  <si>
    <t>KL7513WC*HS</t>
  </si>
  <si>
    <t>KL7514WC*HS</t>
  </si>
  <si>
    <t>KL7518WC*HS</t>
  </si>
  <si>
    <t>KL7578WC*HS</t>
  </si>
  <si>
    <t>KL7579WC*HS</t>
  </si>
  <si>
    <t>KL7580WC*HS</t>
  </si>
  <si>
    <t>KL7590WC*HS</t>
  </si>
  <si>
    <t>KL7891WC*D8</t>
  </si>
  <si>
    <t>KL7891WC*D9</t>
  </si>
  <si>
    <t>KL7891WC*F8</t>
  </si>
  <si>
    <t>KL7891WC*F9</t>
  </si>
  <si>
    <t>KL7891WC*T8</t>
  </si>
  <si>
    <t>KL7891WC*T9</t>
  </si>
  <si>
    <t>KL7892WC*FR</t>
  </si>
  <si>
    <t>KL7892WC*FS</t>
  </si>
  <si>
    <t>KL7938WC*DR</t>
  </si>
  <si>
    <t>KL7938WC*DS</t>
  </si>
  <si>
    <t>KL7938WC*FR</t>
  </si>
  <si>
    <t>KL7938WC*FS</t>
  </si>
  <si>
    <t>KL7938WC*TR</t>
  </si>
  <si>
    <t>KL7938WC*TS</t>
  </si>
  <si>
    <t>KL7942WC*FR</t>
  </si>
  <si>
    <t>KL7953WC*D8</t>
  </si>
  <si>
    <t>KL7953WC*D9</t>
  </si>
  <si>
    <t>KL7953WC*F8</t>
  </si>
  <si>
    <t>KL7953WC*F9</t>
  </si>
  <si>
    <t>KL7953WC*T8</t>
  </si>
  <si>
    <t>KL7953WC*T9</t>
  </si>
  <si>
    <t>KL7954WC*D8</t>
  </si>
  <si>
    <t>KL7954WC*D9</t>
  </si>
  <si>
    <t>KL7954WC*F8</t>
  </si>
  <si>
    <t>KL7954WC*F9</t>
  </si>
  <si>
    <t>KL7954WC*T8</t>
  </si>
  <si>
    <t>KL7954WC*T9</t>
  </si>
  <si>
    <t>KL7966WC*D8</t>
  </si>
  <si>
    <t>KL7966WC*D9</t>
  </si>
  <si>
    <t>KL7966WC*F8</t>
  </si>
  <si>
    <t>KL7966WC*F9</t>
  </si>
  <si>
    <t>KL7966WC*T8</t>
  </si>
  <si>
    <t>KL7966WC*T9</t>
  </si>
  <si>
    <t>KL8552WC*D8</t>
  </si>
  <si>
    <t>KL8552WC*D9</t>
  </si>
  <si>
    <t>KL8552WC*F8</t>
  </si>
  <si>
    <t>KL8552WC*F9</t>
  </si>
  <si>
    <t>KL8552WC*T8</t>
  </si>
  <si>
    <t>KL8552WC*T9</t>
  </si>
  <si>
    <t>KL8553WC*D8</t>
  </si>
  <si>
    <t>KL8553WC*D9</t>
  </si>
  <si>
    <t>KL8553WC*F8</t>
  </si>
  <si>
    <t>KL8553WC*F9</t>
  </si>
  <si>
    <t>KL8553WC*T8</t>
  </si>
  <si>
    <t>KL8553WC*T9</t>
  </si>
  <si>
    <t>KL8614WC*DR</t>
  </si>
  <si>
    <t>KL8614WC*DS</t>
  </si>
  <si>
    <t>KL8614WC*FR</t>
  </si>
  <si>
    <t>KL8614WC*FS</t>
  </si>
  <si>
    <t>KL8614WC*TR</t>
  </si>
  <si>
    <t>KL8614WC*TS</t>
  </si>
  <si>
    <t>KL8796WC*DR</t>
  </si>
  <si>
    <t>KL8796WC*DS</t>
  </si>
  <si>
    <t>KL8796WC*FR</t>
  </si>
  <si>
    <t>KL8796WC*FS</t>
  </si>
  <si>
    <t>KL8796WC*TR</t>
  </si>
  <si>
    <t>KL8796WC*TS</t>
  </si>
  <si>
    <t>KL4032WA*D4</t>
  </si>
  <si>
    <t>KL4032WA*DG</t>
  </si>
  <si>
    <t>KL4032WA*F4</t>
  </si>
  <si>
    <t>KL4032WA*FG</t>
  </si>
  <si>
    <t>KL4032WA*M4</t>
  </si>
  <si>
    <t>KL4032WA*MG</t>
  </si>
  <si>
    <t>KL4032WA*T4</t>
  </si>
  <si>
    <t>KL4032WA*TG</t>
  </si>
  <si>
    <t>KL4034WA*D4</t>
  </si>
  <si>
    <t>KL4034WA*DG</t>
  </si>
  <si>
    <t>KL4034WA*F4</t>
  </si>
  <si>
    <t>KL4034WA*FG</t>
  </si>
  <si>
    <t>KL4034WA*M4</t>
  </si>
  <si>
    <t>KL4034WA*MG</t>
  </si>
  <si>
    <t>KL4034WA*T4</t>
  </si>
  <si>
    <t>KL4034WA*TG</t>
  </si>
  <si>
    <t>KL4047WA*D4</t>
  </si>
  <si>
    <t>KL4047WA*DG</t>
  </si>
  <si>
    <t>KL4047WA*F4</t>
  </si>
  <si>
    <t>KL4047WA*FG</t>
  </si>
  <si>
    <t>KL4047WA*M4</t>
  </si>
  <si>
    <t>KL4047WA*MG</t>
  </si>
  <si>
    <t>KL4047WA*T4</t>
  </si>
  <si>
    <t>KL4047WA*TG</t>
  </si>
  <si>
    <t>KL4048WA*D4</t>
  </si>
  <si>
    <t>KL4048WA*DG</t>
  </si>
  <si>
    <t>KL4048WA*F4</t>
  </si>
  <si>
    <t>KL4048WA*FG</t>
  </si>
  <si>
    <t>KL4048WA*M4</t>
  </si>
  <si>
    <t>KL4048WA*MG</t>
  </si>
  <si>
    <t>KL4048WA*T4</t>
  </si>
  <si>
    <t>KL4048WA*TG</t>
  </si>
  <si>
    <t>KL4065WA*D4</t>
  </si>
  <si>
    <t>KL4065WA*DG</t>
  </si>
  <si>
    <t>KL4065WA*F4</t>
  </si>
  <si>
    <t>KL4065WA*FG</t>
  </si>
  <si>
    <t>KL4065WA*M4</t>
  </si>
  <si>
    <t>KL4065WA*MG</t>
  </si>
  <si>
    <t>KL4065WA*T4</t>
  </si>
  <si>
    <t>KL4065WA*TG</t>
  </si>
  <si>
    <t>KL4066WA*D4</t>
  </si>
  <si>
    <t>KL4066WA*DG</t>
  </si>
  <si>
    <t>KL4066WA*F4</t>
  </si>
  <si>
    <t>KL4066WA*FG</t>
  </si>
  <si>
    <t>KL4066WA*M4</t>
  </si>
  <si>
    <t>KL4066WA*MG</t>
  </si>
  <si>
    <t>KL4066WA*T4</t>
  </si>
  <si>
    <t>KL4066WA*TG</t>
  </si>
  <si>
    <t>KL4069WA*D4</t>
  </si>
  <si>
    <t>KL4069WA*F4</t>
  </si>
  <si>
    <t>KL4069WA*M4</t>
  </si>
  <si>
    <t>KL4069WA*T4</t>
  </si>
  <si>
    <t>KL4085WA*D4</t>
  </si>
  <si>
    <t>KL4085WA*DG</t>
  </si>
  <si>
    <t>KL4085WA*F4</t>
  </si>
  <si>
    <t>KL4085WA*FG</t>
  </si>
  <si>
    <t>KL4085WA*M4</t>
  </si>
  <si>
    <t>KL4085WA*MG</t>
  </si>
  <si>
    <t>KL4085WA*T4</t>
  </si>
  <si>
    <t>KL4085WA*TG</t>
  </si>
  <si>
    <t>KL4086WA*D4</t>
  </si>
  <si>
    <t>KL4086WA*DG</t>
  </si>
  <si>
    <t>KL4086WA*F4</t>
  </si>
  <si>
    <t>KL4086WA*FG</t>
  </si>
  <si>
    <t>KL4086WA*M4</t>
  </si>
  <si>
    <t>KL4086WA*MG</t>
  </si>
  <si>
    <t>KL4086WA*T4</t>
  </si>
  <si>
    <t>KL4086WA*TG</t>
  </si>
  <si>
    <t>KL4153WA*D4</t>
  </si>
  <si>
    <t>KL4153WA*DG</t>
  </si>
  <si>
    <t>KL4153WA*F4</t>
  </si>
  <si>
    <t>KL4153WA*FG</t>
  </si>
  <si>
    <t>KL4153WA*M4</t>
  </si>
  <si>
    <t>KL4153WA*MG</t>
  </si>
  <si>
    <t>KL4153WA*T4</t>
  </si>
  <si>
    <t>KL4153WA*TG</t>
  </si>
  <si>
    <t>KL4155WA*D4</t>
  </si>
  <si>
    <t>KL4155WA*DG</t>
  </si>
  <si>
    <t>KL4155WA*F4</t>
  </si>
  <si>
    <t>KL4155WA*FG</t>
  </si>
  <si>
    <t>KL4155WA*M4</t>
  </si>
  <si>
    <t>KL4155WA*MG</t>
  </si>
  <si>
    <t>KL4155WA*T4</t>
  </si>
  <si>
    <t>KL4155WA*TG</t>
  </si>
  <si>
    <t>KL4221WA*D4</t>
  </si>
  <si>
    <t>KL4221WA*DG</t>
  </si>
  <si>
    <t>KL4221WA*F4</t>
  </si>
  <si>
    <t>KL4221WA*FG</t>
  </si>
  <si>
    <t>KL4221WA*M4</t>
  </si>
  <si>
    <t>KL4221WA*MG</t>
  </si>
  <si>
    <t>KL4221WA*T4</t>
  </si>
  <si>
    <t>KL4221WA*TG</t>
  </si>
  <si>
    <t>KL4222WA*D4</t>
  </si>
  <si>
    <t>KL4222WA*DG</t>
  </si>
  <si>
    <t>KL4222WA*F4</t>
  </si>
  <si>
    <t>KL4222WA*FG</t>
  </si>
  <si>
    <t>KL4222WA*M4</t>
  </si>
  <si>
    <t>KL4222WA*MG</t>
  </si>
  <si>
    <t>KL4222WA*T4</t>
  </si>
  <si>
    <t>KL4222WA*TG</t>
  </si>
  <si>
    <t>KL4249WA*FG</t>
  </si>
  <si>
    <t>KL4249WA*MG</t>
  </si>
  <si>
    <t>KL4250WA*FG</t>
  </si>
  <si>
    <t>KL4250WA*MG</t>
  </si>
  <si>
    <t>KL4253WA*D4</t>
  </si>
  <si>
    <t>KL4253WA*DG</t>
  </si>
  <si>
    <t>KL4253WA*F4</t>
  </si>
  <si>
    <t>KL4253WA*FG</t>
  </si>
  <si>
    <t>KL4253WA*M4</t>
  </si>
  <si>
    <t>KL4253WA*MG</t>
  </si>
  <si>
    <t>KL4253WA*T4</t>
  </si>
  <si>
    <t>KL4253WA*TG</t>
  </si>
  <si>
    <t>KL4255WA*D4</t>
  </si>
  <si>
    <t>KL4255WA*DG</t>
  </si>
  <si>
    <t>KL4255WA*F4</t>
  </si>
  <si>
    <t>KL4255WA*FG</t>
  </si>
  <si>
    <t>KL4255WA*M4</t>
  </si>
  <si>
    <t>KL4255WA*MG</t>
  </si>
  <si>
    <t>KL4255WA*T4</t>
  </si>
  <si>
    <t>KL4255WA*TG</t>
  </si>
  <si>
    <t>KL4312WA*F4</t>
  </si>
  <si>
    <t>KL4312WA*FG</t>
  </si>
  <si>
    <t>KL4312WA*M4</t>
  </si>
  <si>
    <t>KL4312WA*MG</t>
  </si>
  <si>
    <t>KL4312WA*D4</t>
  </si>
  <si>
    <t>KL4312WA*DG</t>
  </si>
  <si>
    <t>KL4312WA*T4</t>
  </si>
  <si>
    <t>KL4312WA*TG</t>
  </si>
  <si>
    <t>KL4313WA*D4</t>
  </si>
  <si>
    <t>KL4313WA*DG</t>
  </si>
  <si>
    <t>KL4313WA*F4</t>
  </si>
  <si>
    <t>KL4313WA*FG</t>
  </si>
  <si>
    <t>KL4313WA*M4</t>
  </si>
  <si>
    <t>KL4313WA*MG</t>
  </si>
  <si>
    <t>KL4313WA*T4</t>
  </si>
  <si>
    <t>KL4313WA*TG</t>
  </si>
  <si>
    <t>KL4413WA*D4</t>
  </si>
  <si>
    <t>KL4413WA*DG</t>
  </si>
  <si>
    <t>KL4413WA*F4</t>
  </si>
  <si>
    <t>KL4413WA*FG</t>
  </si>
  <si>
    <t>KL4413WA*M4</t>
  </si>
  <si>
    <t>KL4413WA*MG</t>
  </si>
  <si>
    <t>KL4413WA*T4</t>
  </si>
  <si>
    <t>KL4413WA*TG</t>
  </si>
  <si>
    <t>KL4542WA*DG</t>
  </si>
  <si>
    <t>KL4542WA*FG</t>
  </si>
  <si>
    <t>KL4542WA*MG</t>
  </si>
  <si>
    <t>KL4542WA*TG</t>
  </si>
  <si>
    <t>KL4553WA*D4</t>
  </si>
  <si>
    <t>KL4553WA*DG</t>
  </si>
  <si>
    <t>KL4553WA*F4</t>
  </si>
  <si>
    <t>KL4553WA*FG</t>
  </si>
  <si>
    <t>KL4553WA*M4</t>
  </si>
  <si>
    <t>KL4553WA*MG</t>
  </si>
  <si>
    <t>KL4553WA*T4</t>
  </si>
  <si>
    <t>KL4553WA*TG</t>
  </si>
  <si>
    <t>KL4554WA*D4</t>
  </si>
  <si>
    <t>KL4554WA*DG</t>
  </si>
  <si>
    <t>KL4554WA*F4</t>
  </si>
  <si>
    <t>KL4554WA*FG</t>
  </si>
  <si>
    <t>KL4554WA*M4</t>
  </si>
  <si>
    <t>KL4554WA*MG</t>
  </si>
  <si>
    <t>KL4554WA*T4</t>
  </si>
  <si>
    <t>KL4554WA*TG</t>
  </si>
  <si>
    <t>KL4714W1*FG</t>
  </si>
  <si>
    <t>KL4714W1*MG</t>
  </si>
  <si>
    <t>KL4715W1*FG</t>
  </si>
  <si>
    <t>KL4715W1*MG</t>
  </si>
  <si>
    <t>KL4740WA*D4</t>
  </si>
  <si>
    <t>KL4740WA*DG</t>
  </si>
  <si>
    <t>KL4740WA*F4</t>
  </si>
  <si>
    <t>KL4740WA*FG</t>
  </si>
  <si>
    <t>KL4740WA*M4</t>
  </si>
  <si>
    <t>KL4740WA*MG</t>
  </si>
  <si>
    <t>KL4740WA*T4</t>
  </si>
  <si>
    <t>KL4740WA*TG</t>
  </si>
  <si>
    <t>KL4774WA*D4</t>
  </si>
  <si>
    <t>KL4774WA*DG</t>
  </si>
  <si>
    <t>KL4774WA*F4</t>
  </si>
  <si>
    <t>KL4774WA*FG</t>
  </si>
  <si>
    <t>KL4774WA*M4</t>
  </si>
  <si>
    <t>KL4774WA*MG</t>
  </si>
  <si>
    <t>KL4774WA*T4</t>
  </si>
  <si>
    <t>KL4774WA*TG</t>
  </si>
  <si>
    <t>KL4775WA*D4</t>
  </si>
  <si>
    <t>KL4775WA*DG</t>
  </si>
  <si>
    <t>KL4775WA*F4</t>
  </si>
  <si>
    <t>KL4775WA*FG</t>
  </si>
  <si>
    <t>KL4775WA*M4</t>
  </si>
  <si>
    <t>KL4775WA*MG</t>
  </si>
  <si>
    <t>KL4775WA*T4</t>
  </si>
  <si>
    <t>KL4775WA*TG</t>
  </si>
  <si>
    <t>KL4819W1*D4</t>
  </si>
  <si>
    <t>KL4819W1*DG</t>
  </si>
  <si>
    <t>KL4819W1*F4</t>
  </si>
  <si>
    <t>KL4819W1*FG</t>
  </si>
  <si>
    <t>KL4819W1*M4</t>
  </si>
  <si>
    <t>KL4819W1*MG</t>
  </si>
  <si>
    <t>KL4819W1*T4</t>
  </si>
  <si>
    <t>KL4819W1*TG</t>
  </si>
  <si>
    <t>KL4891WA*D4</t>
  </si>
  <si>
    <t>KL4891WA*DG</t>
  </si>
  <si>
    <t>KL4891WA*F4</t>
  </si>
  <si>
    <t>KL4891WA*FG</t>
  </si>
  <si>
    <t>KL4891WA*M4</t>
  </si>
  <si>
    <t>KL4891WA*MG</t>
  </si>
  <si>
    <t>KL4891WA*T4</t>
  </si>
  <si>
    <t>KL4891WA*TG</t>
  </si>
  <si>
    <t>KL4892WA*D4</t>
  </si>
  <si>
    <t>KL4892WA*DG</t>
  </si>
  <si>
    <t>KL4892WA*F4</t>
  </si>
  <si>
    <t>KL4892WA*FG</t>
  </si>
  <si>
    <t>KL4892WA*M4</t>
  </si>
  <si>
    <t>KL4892WA*MG</t>
  </si>
  <si>
    <t>KL4892WA*T4</t>
  </si>
  <si>
    <t>KL4892WA*TG</t>
  </si>
  <si>
    <t>KL4941WA*DG</t>
  </si>
  <si>
    <t>KL4941WA*FG</t>
  </si>
  <si>
    <t>KL4941WA*MG</t>
  </si>
  <si>
    <t>KL4941WA*TG</t>
  </si>
  <si>
    <t>KL4943WA*DG</t>
  </si>
  <si>
    <t>KL4943WA*FG</t>
  </si>
  <si>
    <t>KL4943WA*MG</t>
  </si>
  <si>
    <t>KL4943WA*TG</t>
  </si>
  <si>
    <t>KL4950WA*DG</t>
  </si>
  <si>
    <t>KL4950WA*FG</t>
  </si>
  <si>
    <t>KL4950WA*MG</t>
  </si>
  <si>
    <t>KL4950WA*TG</t>
  </si>
  <si>
    <t>KL4951WA*DG</t>
  </si>
  <si>
    <t>KL4951WA*FG</t>
  </si>
  <si>
    <t>KL4951WA*MG</t>
  </si>
  <si>
    <t>KL4951WA*TG</t>
  </si>
  <si>
    <t>KL7056W1*FG</t>
  </si>
  <si>
    <t>KL7338WA*FG</t>
  </si>
  <si>
    <t>KL7338WA*MG</t>
  </si>
  <si>
    <t>KL7339WA*FG</t>
  </si>
  <si>
    <t>KL7339WA*MG</t>
  </si>
  <si>
    <t>KL7340WA*FG</t>
  </si>
  <si>
    <t>KL7340WA*MG</t>
  </si>
  <si>
    <t>KL7341WA*FG</t>
  </si>
  <si>
    <t>KL7342WA*FG</t>
  </si>
  <si>
    <t>KL7343WA*FG</t>
  </si>
  <si>
    <t>KL7344WA*FG</t>
  </si>
  <si>
    <t>KL7345WA*FG</t>
  </si>
  <si>
    <t>KL7347WA*FG</t>
  </si>
  <si>
    <t>KL7347WA*MG</t>
  </si>
  <si>
    <t>KL7348WA*FG</t>
  </si>
  <si>
    <t>KL7348WA*MG</t>
  </si>
  <si>
    <t>KL7891WA*FG</t>
  </si>
  <si>
    <t>KL7891WA*MG</t>
  </si>
  <si>
    <t>KL7909WA*FG</t>
  </si>
  <si>
    <t>KL7911WA*FG</t>
  </si>
  <si>
    <t>KL7911WA*MG</t>
  </si>
  <si>
    <t>KL7913WA*FG</t>
  </si>
  <si>
    <t>KL7913WA*MG</t>
  </si>
  <si>
    <t>KL7914WA*FG</t>
  </si>
  <si>
    <t>KL7914WA*MG</t>
  </si>
  <si>
    <t>KL7916WA*FG</t>
  </si>
  <si>
    <t>KL7916WA*MG</t>
  </si>
  <si>
    <t>KL7917WA*FG</t>
  </si>
  <si>
    <t>KL7917WA*MG</t>
  </si>
  <si>
    <t>KL7918WA*FG</t>
  </si>
  <si>
    <t>KL7918WA*MG</t>
  </si>
  <si>
    <t>KL7919WA*FG</t>
  </si>
  <si>
    <t>KL7919WA*MG</t>
  </si>
  <si>
    <t>KL7937WA*FG</t>
  </si>
  <si>
    <t>KL7937WA*MG</t>
  </si>
  <si>
    <t>KL7953WA*FG</t>
  </si>
  <si>
    <t>KL7953WA*MG</t>
  </si>
  <si>
    <t>KL7961WA*FG</t>
  </si>
  <si>
    <t>KL7961WA*MG</t>
  </si>
  <si>
    <t>KL7964WA*FG</t>
  </si>
  <si>
    <t>KL7964WA*MG</t>
  </si>
  <si>
    <t>KL7966WA*FG</t>
  </si>
  <si>
    <t>KL7966WA*MG</t>
  </si>
  <si>
    <t>KL7967WA*FG</t>
  </si>
  <si>
    <t>KL7967WA*MG</t>
  </si>
  <si>
    <t>KL7968WA*FG</t>
  </si>
  <si>
    <t>KL7968WA*MG</t>
  </si>
  <si>
    <t>KL7969WA*FG</t>
  </si>
  <si>
    <t>KL7969WA*MG</t>
  </si>
  <si>
    <t>KL8558WA*D4</t>
  </si>
  <si>
    <t>KL8558WA*DG</t>
  </si>
  <si>
    <t>KL8558WA*F4</t>
  </si>
  <si>
    <t>KL8558WA*FG</t>
  </si>
  <si>
    <t>KL8558WA*M4</t>
  </si>
  <si>
    <t>KL8558WA*MG</t>
  </si>
  <si>
    <t>KL8558WA*T4</t>
  </si>
  <si>
    <t>KL8558WA*TG</t>
  </si>
  <si>
    <t>KL8619WA*DG</t>
  </si>
  <si>
    <t>KL8619WA*FG</t>
  </si>
  <si>
    <t>KL8619WA*MG</t>
  </si>
  <si>
    <t>KL8619WA*TG</t>
  </si>
  <si>
    <t>KL7122WL*DZ</t>
  </si>
  <si>
    <t>KL7122WL*FZ</t>
  </si>
  <si>
    <t>KL7122WL*TZ</t>
  </si>
  <si>
    <t>KL7124WL*DZ</t>
  </si>
  <si>
    <t>KL7124WL*FZ</t>
  </si>
  <si>
    <t>KL7124WL*TZ</t>
  </si>
  <si>
    <t>KL7133W1*FZ</t>
  </si>
  <si>
    <t>KL7221W1*FZ</t>
  </si>
  <si>
    <t>KL7222W1*FZ</t>
  </si>
  <si>
    <t>KL7224W1*FZ</t>
  </si>
  <si>
    <t>KL7227W1*FZ</t>
  </si>
  <si>
    <t>KL7231WL*FZ</t>
  </si>
  <si>
    <t>KL7232WL*FZ</t>
  </si>
  <si>
    <t>KL7234WL*FZ</t>
  </si>
  <si>
    <t>KL7267WL*FZ</t>
  </si>
  <si>
    <t>KL7268WL*FZ</t>
  </si>
  <si>
    <t>KL7269WL*FZ</t>
  </si>
  <si>
    <t>KL7299WL*FZ</t>
  </si>
  <si>
    <t>KL7056W1*FZ</t>
  </si>
  <si>
    <t>KL7057W1*FZ</t>
  </si>
  <si>
    <t>KL7556WL*FR</t>
  </si>
  <si>
    <t>KL7556WL*FS</t>
  </si>
  <si>
    <t>KL7798WL*DS</t>
  </si>
  <si>
    <t>KL7798WL*FS</t>
  </si>
  <si>
    <t>KL7798WL*TS</t>
  </si>
  <si>
    <t>KL7937WL*FS</t>
  </si>
  <si>
    <t>KL4245WA*D5</t>
  </si>
  <si>
    <t>KL4245WA*D6</t>
  </si>
  <si>
    <t>KL4245WA*DA</t>
  </si>
  <si>
    <t>KL4245WA*DL</t>
  </si>
  <si>
    <t>KL4245WA*F5</t>
  </si>
  <si>
    <t>KL4245WA*F6</t>
  </si>
  <si>
    <t>KL4245WA*FA</t>
  </si>
  <si>
    <t>KL4245WA*FL</t>
  </si>
  <si>
    <t>KL4245WA*T5</t>
  </si>
  <si>
    <t>KL4245WA*T6</t>
  </si>
  <si>
    <t>KL4245WA*TA</t>
  </si>
  <si>
    <t>KL4245WA*TL</t>
  </si>
  <si>
    <t>KL4246WA*D5</t>
  </si>
  <si>
    <t>KL4246WA*D6</t>
  </si>
  <si>
    <t>KL4246WA*DA</t>
  </si>
  <si>
    <t>KL4246WA*DL</t>
  </si>
  <si>
    <t>KL4246WA*F5</t>
  </si>
  <si>
    <t>KL4246WA*F6</t>
  </si>
  <si>
    <t>KL4246WA*FA</t>
  </si>
  <si>
    <t>KL4246WA*FL</t>
  </si>
  <si>
    <t>KL4246WA*T5</t>
  </si>
  <si>
    <t>KL4246WA*T6</t>
  </si>
  <si>
    <t>KL4246WA*TA</t>
  </si>
  <si>
    <t>KL4246WA*TL</t>
  </si>
  <si>
    <t>KL4242WA*D5</t>
  </si>
  <si>
    <t>KL4242WA*D6</t>
  </si>
  <si>
    <t>KL4242WA*DA</t>
  </si>
  <si>
    <t>KL4242WA*DL</t>
  </si>
  <si>
    <t>KL4242WA*F5</t>
  </si>
  <si>
    <t>KL4242WA*F6</t>
  </si>
  <si>
    <t>KL4242WA*FA</t>
  </si>
  <si>
    <t>KL4242WA*FL</t>
  </si>
  <si>
    <t>KL4242WA*T5</t>
  </si>
  <si>
    <t>KL4242WA*T6</t>
  </si>
  <si>
    <t>KL4242WA*TA</t>
  </si>
  <si>
    <t>KL4242WA*TL</t>
  </si>
  <si>
    <t>KL4240WA*D5</t>
  </si>
  <si>
    <t>KL4240WA*D6</t>
  </si>
  <si>
    <t>KL4240WA*DA</t>
  </si>
  <si>
    <t>KL4240WA*DL</t>
  </si>
  <si>
    <t>KL4240WA*F5</t>
  </si>
  <si>
    <t>KL4240WA*F6</t>
  </si>
  <si>
    <t>KL4240WA*FA</t>
  </si>
  <si>
    <t>KL4240WA*FL</t>
  </si>
  <si>
    <t>KL4240WA*T5</t>
  </si>
  <si>
    <t>KL4240WA*T6</t>
  </si>
  <si>
    <t>KL4240WA*TA</t>
  </si>
  <si>
    <t>KL4240WA*TL</t>
  </si>
  <si>
    <t>KL4243WA*D5</t>
  </si>
  <si>
    <t>KL4243WA*D6</t>
  </si>
  <si>
    <t>KL4243WA*DA</t>
  </si>
  <si>
    <t>KL4243WA*DL</t>
  </si>
  <si>
    <t>KL4243WA*F5</t>
  </si>
  <si>
    <t>KL4243WA*F6</t>
  </si>
  <si>
    <t>KL4243WA*FA</t>
  </si>
  <si>
    <t>KL4243WA*FL</t>
  </si>
  <si>
    <t>KL4243WA*T5</t>
  </si>
  <si>
    <t>KL4243WA*T6</t>
  </si>
  <si>
    <t>KL4243WA*TA</t>
  </si>
  <si>
    <t>KL4243WA*TL</t>
  </si>
  <si>
    <t>KL4241WA*D5</t>
  </si>
  <si>
    <t>KL4241WA*D6</t>
  </si>
  <si>
    <t>KL4241WA*DA</t>
  </si>
  <si>
    <t>KL4241WA*DL</t>
  </si>
  <si>
    <t>KL4241WA*F5</t>
  </si>
  <si>
    <t>KL4241WA*F6</t>
  </si>
  <si>
    <t>KL4241WA*FA</t>
  </si>
  <si>
    <t>KL4241WA*FL</t>
  </si>
  <si>
    <t>KL4241WA*T5</t>
  </si>
  <si>
    <t>KL4241WA*T6</t>
  </si>
  <si>
    <t>KL4241WA*TA</t>
  </si>
  <si>
    <t>KL4241WA*TL</t>
  </si>
  <si>
    <t>KL4244WA*D5</t>
  </si>
  <si>
    <t>KL4244WA*D6</t>
  </si>
  <si>
    <t>KL4244WA*DA</t>
  </si>
  <si>
    <t>KL4244WA*DL</t>
  </si>
  <si>
    <t>KL4244WA*F5</t>
  </si>
  <si>
    <t>KL4244WA*F6</t>
  </si>
  <si>
    <t>KL4244WA*FA</t>
  </si>
  <si>
    <t>KL4244WA*FL</t>
  </si>
  <si>
    <t>KL4244WA*T5</t>
  </si>
  <si>
    <t>KL4244WA*T6</t>
  </si>
  <si>
    <t>KL4244WA*TA</t>
  </si>
  <si>
    <t>KL4244WA*TL</t>
  </si>
  <si>
    <t>KL4238WA*D5</t>
  </si>
  <si>
    <t>KL4238WA*D6</t>
  </si>
  <si>
    <t>KL4238WA*DA</t>
  </si>
  <si>
    <t>KL4238WA*DL</t>
  </si>
  <si>
    <t>KL4238WA*F5</t>
  </si>
  <si>
    <t>KL4238WA*F6</t>
  </si>
  <si>
    <t>KL4238WA*FA</t>
  </si>
  <si>
    <t>KL4238WA*FL</t>
  </si>
  <si>
    <t>KL4238WA*T5</t>
  </si>
  <si>
    <t>KL4238WA*T6</t>
  </si>
  <si>
    <t>KL4238WA*TA</t>
  </si>
  <si>
    <t>KL4238WA*TL</t>
  </si>
  <si>
    <t>KL4239WA*D5</t>
  </si>
  <si>
    <t>KL4239WA*D6</t>
  </si>
  <si>
    <t>KL4239WA*DA</t>
  </si>
  <si>
    <t>KL4239WA*DL</t>
  </si>
  <si>
    <t>KL4239WA*F5</t>
  </si>
  <si>
    <t>KL4239WA*F6</t>
  </si>
  <si>
    <t>KL4239WA*FA</t>
  </si>
  <si>
    <t>KL4239WA*FL</t>
  </si>
  <si>
    <t>KL4239WA*T5</t>
  </si>
  <si>
    <t>KL4239WA*T6</t>
  </si>
  <si>
    <t>KL4239WA*TA</t>
  </si>
  <si>
    <t>KL4239WA*TL</t>
  </si>
  <si>
    <t>KL4235WA*D5</t>
  </si>
  <si>
    <t>KL4235WA*D6</t>
  </si>
  <si>
    <t>KL4235WA*DA</t>
  </si>
  <si>
    <t>KL4235WA*DL</t>
  </si>
  <si>
    <t>KL4235WA*F5</t>
  </si>
  <si>
    <t>KL4235WA*F6</t>
  </si>
  <si>
    <t>KL4235WA*FA</t>
  </si>
  <si>
    <t>KL4235WA*FL</t>
  </si>
  <si>
    <t>KL4235WA*T5</t>
  </si>
  <si>
    <t>KL4235WA*T6</t>
  </si>
  <si>
    <t>KL4235WA*TA</t>
  </si>
  <si>
    <t>KL4235WA*TL</t>
  </si>
  <si>
    <t>KL4233WA*D5</t>
  </si>
  <si>
    <t>KL4233WA*D6</t>
  </si>
  <si>
    <t>KL4233WA*DA</t>
  </si>
  <si>
    <t>KL4233WA*DL</t>
  </si>
  <si>
    <t>KL4233WA*F5</t>
  </si>
  <si>
    <t>KL4233WA*F6</t>
  </si>
  <si>
    <t>KL4233WA*FA</t>
  </si>
  <si>
    <t>KL4233WA*FL</t>
  </si>
  <si>
    <t>KL4233WA*T5</t>
  </si>
  <si>
    <t>KL4233WA*T6</t>
  </si>
  <si>
    <t>KL4233WA*TA</t>
  </si>
  <si>
    <t>KL4233WA*TL</t>
  </si>
  <si>
    <t>KL4236WA*D5</t>
  </si>
  <si>
    <t>KL4236WA*D6</t>
  </si>
  <si>
    <t>KL4236WA*DA</t>
  </si>
  <si>
    <t>KL4236WA*DL</t>
  </si>
  <si>
    <t>KL4236WA*F5</t>
  </si>
  <si>
    <t>KL4236WA*F6</t>
  </si>
  <si>
    <t>KL4236WA*FA</t>
  </si>
  <si>
    <t>KL4236WA*FL</t>
  </si>
  <si>
    <t>KL4236WA*T5</t>
  </si>
  <si>
    <t>KL4236WA*T6</t>
  </si>
  <si>
    <t>KL4236WA*TA</t>
  </si>
  <si>
    <t>KL4236WA*TL</t>
  </si>
  <si>
    <t>KL4234WA*D5</t>
  </si>
  <si>
    <t>KL4234WA*D6</t>
  </si>
  <si>
    <t>KL4234WA*DA</t>
  </si>
  <si>
    <t>KL4234WA*DL</t>
  </si>
  <si>
    <t>KL4234WA*F5</t>
  </si>
  <si>
    <t>KL4234WA*F6</t>
  </si>
  <si>
    <t>KL4234WA*FA</t>
  </si>
  <si>
    <t>KL4234WA*FL</t>
  </si>
  <si>
    <t>KL4234WA*T5</t>
  </si>
  <si>
    <t>KL4234WA*T6</t>
  </si>
  <si>
    <t>KL4234WA*TA</t>
  </si>
  <si>
    <t>KL4234WA*TL</t>
  </si>
  <si>
    <t>KL4237WA*D5</t>
  </si>
  <si>
    <t>KL4237WA*D6</t>
  </si>
  <si>
    <t>KL4237WA*DA</t>
  </si>
  <si>
    <t>KL4237WA*DL</t>
  </si>
  <si>
    <t>KL4237WA*F5</t>
  </si>
  <si>
    <t>KL4237WA*F6</t>
  </si>
  <si>
    <t>KL4237WA*FA</t>
  </si>
  <si>
    <t>KL4237WA*FL</t>
  </si>
  <si>
    <t>KL4237WA*T5</t>
  </si>
  <si>
    <t>KL4237WA*T6</t>
  </si>
  <si>
    <t>KL4237WA*TA</t>
  </si>
  <si>
    <t>KL4237WA*TL</t>
  </si>
  <si>
    <t>KL8212W9*ZS</t>
  </si>
  <si>
    <t>KL8214W9*ZS</t>
  </si>
  <si>
    <t>KL8213W9*ZS</t>
  </si>
  <si>
    <t>KL8215W9*ZS</t>
  </si>
  <si>
    <t>KL4032WA*FA</t>
  </si>
  <si>
    <t>KL4032WA*DA</t>
  </si>
  <si>
    <t>KL4032WA*TA</t>
  </si>
  <si>
    <t>KL4034WA*FA</t>
  </si>
  <si>
    <t>KL4034WA*DA</t>
  </si>
  <si>
    <t>KL4034WA*TA</t>
  </si>
  <si>
    <t>KL4047WA*FA</t>
  </si>
  <si>
    <t>KL4047WA*DA</t>
  </si>
  <si>
    <t>KL4047WA*TA</t>
  </si>
  <si>
    <t>KL4048WA*FA</t>
  </si>
  <si>
    <t>KL4048WA*DA</t>
  </si>
  <si>
    <t>KL4048WA*TA</t>
  </si>
  <si>
    <t>KL4032WA*F5</t>
  </si>
  <si>
    <t>KL4032WA*D5</t>
  </si>
  <si>
    <t>KL4032WA*T5</t>
  </si>
  <si>
    <t>KL4034WA*F5</t>
  </si>
  <si>
    <t>KL4034WA*D5</t>
  </si>
  <si>
    <t>KL4034WA*T5</t>
  </si>
  <si>
    <t>KL4047WA*F5</t>
  </si>
  <si>
    <t>KL4047WA*D5</t>
  </si>
  <si>
    <t>KL4047WA*T5</t>
  </si>
  <si>
    <t>KL4048WA*F5</t>
  </si>
  <si>
    <t>KL4048WA*D5</t>
  </si>
  <si>
    <t>KL4048WA*T5</t>
  </si>
  <si>
    <t>KL4032WA*FL</t>
  </si>
  <si>
    <t>KL4032WA*DL</t>
  </si>
  <si>
    <t>KL4032WA*TL</t>
  </si>
  <si>
    <t>KL4034WA*FL</t>
  </si>
  <si>
    <t>KL4034WA*DL</t>
  </si>
  <si>
    <t>KL4034WA*TL</t>
  </si>
  <si>
    <t>KL4047WA*FL</t>
  </si>
  <si>
    <t>KL4047WA*DL</t>
  </si>
  <si>
    <t>KL4047WA*TL</t>
  </si>
  <si>
    <t>KL4048WA*FL</t>
  </si>
  <si>
    <t>KL4048WA*DL</t>
  </si>
  <si>
    <t>KL4048WA*TL</t>
  </si>
  <si>
    <t>KL4032WA*F6</t>
  </si>
  <si>
    <t>KL4032WA*D6</t>
  </si>
  <si>
    <t>KL4032WA*T6</t>
  </si>
  <si>
    <t>KL4034WA*F6</t>
  </si>
  <si>
    <t>KL4034WA*D6</t>
  </si>
  <si>
    <t>KL4034WA*T6</t>
  </si>
  <si>
    <t>KL4047WA*F6</t>
  </si>
  <si>
    <t>KL4047WA*D6</t>
  </si>
  <si>
    <t>KL4047WA*T6</t>
  </si>
  <si>
    <t>KL4048WA*F6</t>
  </si>
  <si>
    <t>KL4048WA*D6</t>
  </si>
  <si>
    <t>KL4048WA*T6</t>
  </si>
  <si>
    <t>KL6910WH*DS</t>
  </si>
  <si>
    <t>KL6910WH*FS</t>
  </si>
  <si>
    <t>KL6910WH*TS</t>
  </si>
  <si>
    <t>KL6916WH*DS</t>
  </si>
  <si>
    <t>KL6916WH*FS</t>
  </si>
  <si>
    <t>KL6916WH*TS</t>
  </si>
  <si>
    <t>KL7522WC*ZS</t>
  </si>
  <si>
    <t>KL7523WC*ZS</t>
  </si>
  <si>
    <t>KL7541WC*ZS</t>
  </si>
  <si>
    <t>KL7542WC*ZS</t>
  </si>
  <si>
    <t>KL7543WC*ZS</t>
  </si>
  <si>
    <t>KL7545WC*ZS</t>
  </si>
  <si>
    <t>KL7547WC*ZS</t>
  </si>
  <si>
    <t>KL7548WC*ZS</t>
  </si>
  <si>
    <t>KL7572WC*ZS</t>
  </si>
  <si>
    <t>KL7617WC*ZS</t>
  </si>
  <si>
    <t>KL7527WC*ZS</t>
  </si>
  <si>
    <t>KL7524WC*ZS</t>
  </si>
  <si>
    <t>KL7517WC*ZS</t>
  </si>
  <si>
    <t>KL7515WC*ZS</t>
  </si>
  <si>
    <t>KL7516WC*ZS</t>
  </si>
  <si>
    <t>KL7627WC*ZS</t>
  </si>
  <si>
    <t>KL7626WC*ZS</t>
  </si>
  <si>
    <t>KL7629WC*ZS</t>
  </si>
  <si>
    <t>KL7630WC*ZS</t>
  </si>
  <si>
    <t>KL7633WC*ZS</t>
  </si>
  <si>
    <t>KL7634WC*ZS</t>
  </si>
  <si>
    <t>KL7635WC*ZS</t>
  </si>
  <si>
    <t>KL7636WC*ZS</t>
  </si>
  <si>
    <t>KL7637WC*ZS</t>
  </si>
  <si>
    <t>KL7638WC*ZS</t>
  </si>
  <si>
    <t>KL4054WATD5</t>
  </si>
  <si>
    <t>KL4054WATD6</t>
  </si>
  <si>
    <t>KL4054WATDA</t>
  </si>
  <si>
    <t>KL4054WATDL</t>
  </si>
  <si>
    <t>KL4054WATF5</t>
  </si>
  <si>
    <t>KL4054WATF6</t>
  </si>
  <si>
    <t>KL4054WATFA</t>
  </si>
  <si>
    <t>KL4054WATFL</t>
  </si>
  <si>
    <t>KL4054WATT5</t>
  </si>
  <si>
    <t>KL4054WATT6</t>
  </si>
  <si>
    <t>KL4054WATTA</t>
  </si>
  <si>
    <t>KL4054WATTL</t>
  </si>
  <si>
    <t>KL4054WAUD5</t>
  </si>
  <si>
    <t>KL4054WAUD6</t>
  </si>
  <si>
    <t>KL4054WAUDA</t>
  </si>
  <si>
    <t>KL4054WAUDL</t>
  </si>
  <si>
    <t>KL4054WAUF5</t>
  </si>
  <si>
    <t>KL4054WAUF6</t>
  </si>
  <si>
    <t>KL4054WAUFA</t>
  </si>
  <si>
    <t>KL4054WAUFL</t>
  </si>
  <si>
    <t>KL4054WAUT5</t>
  </si>
  <si>
    <t>KL4054WAUT6</t>
  </si>
  <si>
    <t>KL4054WAUTA</t>
  </si>
  <si>
    <t>KL4054WAUTL</t>
  </si>
  <si>
    <t>KL4054WAVD5</t>
  </si>
  <si>
    <t>KL4054WAVD6</t>
  </si>
  <si>
    <t>KL4054WAVDA</t>
  </si>
  <si>
    <t>KL4054WAVDL</t>
  </si>
  <si>
    <t>KL4054WAVF5</t>
  </si>
  <si>
    <t>KL4054WAVF6</t>
  </si>
  <si>
    <t>KL4054WAVFA</t>
  </si>
  <si>
    <t>KL4054WAVFL</t>
  </si>
  <si>
    <t>KL4054WAVT5</t>
  </si>
  <si>
    <t>KL4054WAVT6</t>
  </si>
  <si>
    <t>KL4054WAVTA</t>
  </si>
  <si>
    <t>KL4054WAVTL</t>
  </si>
  <si>
    <t>KL4054WAWD5</t>
  </si>
  <si>
    <t>KL4054WAWD6</t>
  </si>
  <si>
    <t>KL4054WAWDA</t>
  </si>
  <si>
    <t>KL4054WAWDL</t>
  </si>
  <si>
    <t>KL4054WAWF5</t>
  </si>
  <si>
    <t>KL4054WAWF6</t>
  </si>
  <si>
    <t>KL4054WAWFA</t>
  </si>
  <si>
    <t>KL4054WAWFL</t>
  </si>
  <si>
    <t>KL4054WAWT5</t>
  </si>
  <si>
    <t>KL4054WAWT6</t>
  </si>
  <si>
    <t>KL4054WAWTA</t>
  </si>
  <si>
    <t>KL4054WAWTL</t>
  </si>
  <si>
    <t>KL4054WAXD5</t>
  </si>
  <si>
    <t>KL4054WAXD6</t>
  </si>
  <si>
    <t>KL4054WAXDA</t>
  </si>
  <si>
    <t>KL4054WAXDL</t>
  </si>
  <si>
    <t>KL4054WAXF5</t>
  </si>
  <si>
    <t>KL4054WAXF6</t>
  </si>
  <si>
    <t>KL4054WAXFA</t>
  </si>
  <si>
    <t>KL4054WAXFL</t>
  </si>
  <si>
    <t>KL4054WAXT5</t>
  </si>
  <si>
    <t>KL4054WAXT6</t>
  </si>
  <si>
    <t>KL4054WAXTA</t>
  </si>
  <si>
    <t>KL4054WAXTL</t>
  </si>
  <si>
    <t>KL4054WAYD5</t>
  </si>
  <si>
    <t>KL4054WAYD6</t>
  </si>
  <si>
    <t>KL4054WAYDA</t>
  </si>
  <si>
    <t>KL4054WAYDL</t>
  </si>
  <si>
    <t>KL4054WAYF5</t>
  </si>
  <si>
    <t>KL4054WAYF6</t>
  </si>
  <si>
    <t>KL4054WAYFA</t>
  </si>
  <si>
    <t>KL4054WAYFL</t>
  </si>
  <si>
    <t>KL4054WAYT5</t>
  </si>
  <si>
    <t>KL4054WAYT6</t>
  </si>
  <si>
    <t>KL4054WAYTA</t>
  </si>
  <si>
    <t>KL4054WAYTL</t>
  </si>
  <si>
    <t>KL4056WATD5</t>
  </si>
  <si>
    <t>KL4056WATD6</t>
  </si>
  <si>
    <t>KL4056WATDA</t>
  </si>
  <si>
    <t>KL4056WATDL</t>
  </si>
  <si>
    <t>KL4056WATF5</t>
  </si>
  <si>
    <t>KL4056WATF6</t>
  </si>
  <si>
    <t>KL4056WATFA</t>
  </si>
  <si>
    <t>KL4056WATFL</t>
  </si>
  <si>
    <t>KL4056WATT5</t>
  </si>
  <si>
    <t>KL4056WATT6</t>
  </si>
  <si>
    <t>KL4056WATTA</t>
  </si>
  <si>
    <t>KL4056WATTL</t>
  </si>
  <si>
    <t>KL4056WAUD5</t>
  </si>
  <si>
    <t>KL4056WAUD6</t>
  </si>
  <si>
    <t>KL4056WAUDA</t>
  </si>
  <si>
    <t>KL4056WAUDL</t>
  </si>
  <si>
    <t>KL4056WAUF5</t>
  </si>
  <si>
    <t>KL4056WAUF6</t>
  </si>
  <si>
    <t>KL4056WAUFA</t>
  </si>
  <si>
    <t>KL4056WAUFL</t>
  </si>
  <si>
    <t>KL4056WAUT5</t>
  </si>
  <si>
    <t>KL4056WAUT6</t>
  </si>
  <si>
    <t>KL4056WAUTA</t>
  </si>
  <si>
    <t>KL4056WAUTL</t>
  </si>
  <si>
    <t>KL4056WAVD5</t>
  </si>
  <si>
    <t>KL4056WAVD6</t>
  </si>
  <si>
    <t>KL4056WAVDA</t>
  </si>
  <si>
    <t>KL4056WAVDL</t>
  </si>
  <si>
    <t>KL4056WAVF5</t>
  </si>
  <si>
    <t>KL4056WAVF6</t>
  </si>
  <si>
    <t>KL4056WAVFA</t>
  </si>
  <si>
    <t>KL4056WAVFL</t>
  </si>
  <si>
    <t>KL4056WAVT5</t>
  </si>
  <si>
    <t>KL4056WAVT6</t>
  </si>
  <si>
    <t>KL4056WAVTA</t>
  </si>
  <si>
    <t>KL4056WAVTL</t>
  </si>
  <si>
    <t>KL4056WAWD5</t>
  </si>
  <si>
    <t>KL4056WAWD6</t>
  </si>
  <si>
    <t>KL4056WAWDA</t>
  </si>
  <si>
    <t>KL4056WAWDL</t>
  </si>
  <si>
    <t>KL4056WAWF5</t>
  </si>
  <si>
    <t>KL4056WAWF6</t>
  </si>
  <si>
    <t>KL4056WAWFA</t>
  </si>
  <si>
    <t>KL4056WAWFL</t>
  </si>
  <si>
    <t>KL4056WAWT5</t>
  </si>
  <si>
    <t>KL4056WAWT6</t>
  </si>
  <si>
    <t>KL4056WAWTA</t>
  </si>
  <si>
    <t>KL4056WAWTL</t>
  </si>
  <si>
    <t>KL4056WAXD5</t>
  </si>
  <si>
    <t>KL4056WAXD6</t>
  </si>
  <si>
    <t>KL4056WAXDA</t>
  </si>
  <si>
    <t>KL4056WAXDL</t>
  </si>
  <si>
    <t>KL4056WAXF5</t>
  </si>
  <si>
    <t>KL4056WAXF6</t>
  </si>
  <si>
    <t>KL4056WAXFA</t>
  </si>
  <si>
    <t>KL4056WAXFL</t>
  </si>
  <si>
    <t>KL4056WAXT5</t>
  </si>
  <si>
    <t>KL4056WAXT6</t>
  </si>
  <si>
    <t>KL4056WAXTA</t>
  </si>
  <si>
    <t>KL4056WAXTL</t>
  </si>
  <si>
    <t>KL4056WAYD5</t>
  </si>
  <si>
    <t>KL4056WAYD6</t>
  </si>
  <si>
    <t>KL4056WAYDA</t>
  </si>
  <si>
    <t>KL4056WAYDL</t>
  </si>
  <si>
    <t>KL4056WAYF5</t>
  </si>
  <si>
    <t>KL4056WAYF6</t>
  </si>
  <si>
    <t>KL4056WAYFA</t>
  </si>
  <si>
    <t>KL4056WAYFL</t>
  </si>
  <si>
    <t>KL4056WAYT5</t>
  </si>
  <si>
    <t>KL4056WAYT6</t>
  </si>
  <si>
    <t>KL4056WAYTA</t>
  </si>
  <si>
    <t>KL4056WAYTL</t>
  </si>
  <si>
    <t>KL4058WATD5</t>
  </si>
  <si>
    <t>KL4058WATD6</t>
  </si>
  <si>
    <t>KL4058WATDA</t>
  </si>
  <si>
    <t>KL4058WATDL</t>
  </si>
  <si>
    <t>KL4058WATF5</t>
  </si>
  <si>
    <t>KL4058WATF6</t>
  </si>
  <si>
    <t>KL4058WATFA</t>
  </si>
  <si>
    <t>KL4058WATFL</t>
  </si>
  <si>
    <t>KL4058WATT5</t>
  </si>
  <si>
    <t>KL4058WATT6</t>
  </si>
  <si>
    <t>KL4058WATTA</t>
  </si>
  <si>
    <t>KL4058WATTL</t>
  </si>
  <si>
    <t>KL4058WAUD5</t>
  </si>
  <si>
    <t>KL4058WAUD6</t>
  </si>
  <si>
    <t>KL4058WAUDA</t>
  </si>
  <si>
    <t>KL4058WAUDL</t>
  </si>
  <si>
    <t>KL4058WAUF5</t>
  </si>
  <si>
    <t>KL4058WAUF6</t>
  </si>
  <si>
    <t>KL4058WAUFA</t>
  </si>
  <si>
    <t>KL4058WAUFL</t>
  </si>
  <si>
    <t>KL4058WAUT5</t>
  </si>
  <si>
    <t>KL4058WAUT6</t>
  </si>
  <si>
    <t>KL4058WAUTA</t>
  </si>
  <si>
    <t>KL4058WAUTL</t>
  </si>
  <si>
    <t>KL4058WAVD5</t>
  </si>
  <si>
    <t>KL4058WAVD6</t>
  </si>
  <si>
    <t>KL4058WAVDA</t>
  </si>
  <si>
    <t>KL4058WAVDL</t>
  </si>
  <si>
    <t>KL4058WAVF5</t>
  </si>
  <si>
    <t>KL4058WAVF6</t>
  </si>
  <si>
    <t>KL4058WAVFA</t>
  </si>
  <si>
    <t>KL4058WAVFL</t>
  </si>
  <si>
    <t>KL4058WAVT5</t>
  </si>
  <si>
    <t>KL4058WAVT6</t>
  </si>
  <si>
    <t>KL4058WAVTA</t>
  </si>
  <si>
    <t>KL4058WAVTL</t>
  </si>
  <si>
    <t>KL4058WAWD5</t>
  </si>
  <si>
    <t>KL4058WAWD6</t>
  </si>
  <si>
    <t>KL4058WAWDA</t>
  </si>
  <si>
    <t>KL4058WAWDL</t>
  </si>
  <si>
    <t>KL4058WAWF5</t>
  </si>
  <si>
    <t>KL4058WAWF6</t>
  </si>
  <si>
    <t>KL4058WAWFA</t>
  </si>
  <si>
    <t>KL4058WAWFL</t>
  </si>
  <si>
    <t>KL4058WAWT5</t>
  </si>
  <si>
    <t>KL4058WAWT6</t>
  </si>
  <si>
    <t>KL4058WAWTA</t>
  </si>
  <si>
    <t>KL4058WAWTL</t>
  </si>
  <si>
    <t>KL4058WAXD5</t>
  </si>
  <si>
    <t>KL4058WAXD6</t>
  </si>
  <si>
    <t>KL4058WAXDA</t>
  </si>
  <si>
    <t>KL4058WAXDL</t>
  </si>
  <si>
    <t>KL4058WAXF5</t>
  </si>
  <si>
    <t>KL4058WAXF6</t>
  </si>
  <si>
    <t>KL4058WAXFA</t>
  </si>
  <si>
    <t>KL4058WAXFL</t>
  </si>
  <si>
    <t>KL4058WAXT5</t>
  </si>
  <si>
    <t>KL4058WAXT6</t>
  </si>
  <si>
    <t>KL4058WAXTA</t>
  </si>
  <si>
    <t>KL4058WAXTL</t>
  </si>
  <si>
    <t>KL4058WAYD5</t>
  </si>
  <si>
    <t>KL4058WAYD6</t>
  </si>
  <si>
    <t>KL4058WAYDA</t>
  </si>
  <si>
    <t>KL4058WAYDL</t>
  </si>
  <si>
    <t>KL4058WAYF5</t>
  </si>
  <si>
    <t>KL4058WAYF6</t>
  </si>
  <si>
    <t>KL4058WAYFA</t>
  </si>
  <si>
    <t>KL4058WAYFL</t>
  </si>
  <si>
    <t>KL4058WAYT5</t>
  </si>
  <si>
    <t>KL4058WAYT6</t>
  </si>
  <si>
    <t>KL4058WAYTA</t>
  </si>
  <si>
    <t>KL4058WAYTL</t>
  </si>
  <si>
    <t>KL4065WAED8</t>
  </si>
  <si>
    <t>KL4065WAED9</t>
  </si>
  <si>
    <t>KL4065WAEF8</t>
  </si>
  <si>
    <t>KL4065WAEF9</t>
  </si>
  <si>
    <t>KL4065WAER8</t>
  </si>
  <si>
    <t>KL4065WAER9</t>
  </si>
  <si>
    <t>KL4065WAET8</t>
  </si>
  <si>
    <t>KL4065WAET9</t>
  </si>
  <si>
    <t>KL4065WAEX8</t>
  </si>
  <si>
    <t>KL4065WAEX9</t>
  </si>
  <si>
    <t>KL4065WAKD8</t>
  </si>
  <si>
    <t>KL4065WAKD9</t>
  </si>
  <si>
    <t>KL4065WAKF8</t>
  </si>
  <si>
    <t>KL4065WAKF9</t>
  </si>
  <si>
    <t>KL4065WAKR8</t>
  </si>
  <si>
    <t>KL4065WAKR9</t>
  </si>
  <si>
    <t>KL4065WAKT8</t>
  </si>
  <si>
    <t>KL4065WAKT9</t>
  </si>
  <si>
    <t>KL4065WAKX8</t>
  </si>
  <si>
    <t>KL4065WAKX9</t>
  </si>
  <si>
    <t>KL4065WAMD8</t>
  </si>
  <si>
    <t>KL4065WAMD9</t>
  </si>
  <si>
    <t>KL4065WAMF8</t>
  </si>
  <si>
    <t>KL4065WAMF9</t>
  </si>
  <si>
    <t>KL4065WAMR8</t>
  </si>
  <si>
    <t>KL4065WAMR9</t>
  </si>
  <si>
    <t>KL4065WAMT8</t>
  </si>
  <si>
    <t>KL4065WAMT9</t>
  </si>
  <si>
    <t>KL4065WAMX8</t>
  </si>
  <si>
    <t>KL4065WAMX9</t>
  </si>
  <si>
    <t>KL4065WAND8</t>
  </si>
  <si>
    <t>KL4065WAND9</t>
  </si>
  <si>
    <t>KL4065WANF8</t>
  </si>
  <si>
    <t>KL4065WANF9</t>
  </si>
  <si>
    <t>KL4065WANR8</t>
  </si>
  <si>
    <t>KL4065WANR9</t>
  </si>
  <si>
    <t>KL4065WANT8</t>
  </si>
  <si>
    <t>KL4065WANT9</t>
  </si>
  <si>
    <t>KL4065WANX8</t>
  </si>
  <si>
    <t>KL4065WANX9</t>
  </si>
  <si>
    <t>KL4065WAPD8</t>
  </si>
  <si>
    <t>KL4065WAPD9</t>
  </si>
  <si>
    <t>KL4065WAPF8</t>
  </si>
  <si>
    <t>KL4065WAPF9</t>
  </si>
  <si>
    <t>KL4065WAPR8</t>
  </si>
  <si>
    <t>KL4065WAPR9</t>
  </si>
  <si>
    <t>KL4065WAPT8</t>
  </si>
  <si>
    <t>KL4065WAPT9</t>
  </si>
  <si>
    <t>KL4065WAPX8</t>
  </si>
  <si>
    <t>KL4065WAPX9</t>
  </si>
  <si>
    <t>KL4065WAQD8</t>
  </si>
  <si>
    <t>KL4065WAQD9</t>
  </si>
  <si>
    <t>KL4065WAQF8</t>
  </si>
  <si>
    <t>KL4065WAQF9</t>
  </si>
  <si>
    <t>KL4065WAQR8</t>
  </si>
  <si>
    <t>KL4065WAQR9</t>
  </si>
  <si>
    <t>KL4065WAQT8</t>
  </si>
  <si>
    <t>KL4065WAQT9</t>
  </si>
  <si>
    <t>KL4065WAQX8</t>
  </si>
  <si>
    <t>KL4065WAQX9</t>
  </si>
  <si>
    <t>KL4065WARD8</t>
  </si>
  <si>
    <t>KL4065WARD9</t>
  </si>
  <si>
    <t>KL4065WARF8</t>
  </si>
  <si>
    <t>KL4065WARF9</t>
  </si>
  <si>
    <t>KL4065WARR8</t>
  </si>
  <si>
    <t>KL4065WARR9</t>
  </si>
  <si>
    <t>KL4065WART8</t>
  </si>
  <si>
    <t>KL4065WART9</t>
  </si>
  <si>
    <t>KL4065WARX8</t>
  </si>
  <si>
    <t>KL4065WARX9</t>
  </si>
  <si>
    <t>KL4065WASD8</t>
  </si>
  <si>
    <t>KL4065WASD9</t>
  </si>
  <si>
    <t>KL4065WASF8</t>
  </si>
  <si>
    <t>KL4065WASF9</t>
  </si>
  <si>
    <t>KL4065WASR8</t>
  </si>
  <si>
    <t>KL4065WASR9</t>
  </si>
  <si>
    <t>KL4065WAST8</t>
  </si>
  <si>
    <t>KL4065WAST9</t>
  </si>
  <si>
    <t>KL4065WASX8</t>
  </si>
  <si>
    <t>KL4065WASX9</t>
  </si>
  <si>
    <t>KL4065WATD8</t>
  </si>
  <si>
    <t>KL4065WATD9</t>
  </si>
  <si>
    <t>KL4065WATF8</t>
  </si>
  <si>
    <t>KL4065WATF9</t>
  </si>
  <si>
    <t>KL4065WATR8</t>
  </si>
  <si>
    <t>KL4065WATR9</t>
  </si>
  <si>
    <t>KL4065WATT8</t>
  </si>
  <si>
    <t>KL4065WATT9</t>
  </si>
  <si>
    <t>KL4065WATX8</t>
  </si>
  <si>
    <t>KL4065WATX9</t>
  </si>
  <si>
    <t>KL4065WAUD8</t>
  </si>
  <si>
    <t>KL4065WAUD9</t>
  </si>
  <si>
    <t>KL4065WAUF8</t>
  </si>
  <si>
    <t>KL4065WAUF9</t>
  </si>
  <si>
    <t>KL4065WAUR8</t>
  </si>
  <si>
    <t>KL4065WAUR9</t>
  </si>
  <si>
    <t>KL4065WAUT8</t>
  </si>
  <si>
    <t>KL4065WAUT9</t>
  </si>
  <si>
    <t>KL4065WAUX8</t>
  </si>
  <si>
    <t>KL4065WAUX9</t>
  </si>
  <si>
    <t>KL4065WAVD8</t>
  </si>
  <si>
    <t>KL4065WAVD9</t>
  </si>
  <si>
    <t>KL4065WAVF8</t>
  </si>
  <si>
    <t>KL4065WAVF9</t>
  </si>
  <si>
    <t>KL4065WAVR8</t>
  </si>
  <si>
    <t>KL4065WAVR9</t>
  </si>
  <si>
    <t>KL4065WAVT8</t>
  </si>
  <si>
    <t>KL4065WAVT9</t>
  </si>
  <si>
    <t>KL4065WAVX8</t>
  </si>
  <si>
    <t>KL4065WAVX9</t>
  </si>
  <si>
    <t>KL4065WAWD8</t>
  </si>
  <si>
    <t>KL4065WAWD9</t>
  </si>
  <si>
    <t>KL4065WAWF8</t>
  </si>
  <si>
    <t>KL4065WAWF9</t>
  </si>
  <si>
    <t>KL4065WAWR8</t>
  </si>
  <si>
    <t>KL4065WAWR9</t>
  </si>
  <si>
    <t>KL4065WAWT8</t>
  </si>
  <si>
    <t>KL4065WAWT9</t>
  </si>
  <si>
    <t>KL4065WAWX8</t>
  </si>
  <si>
    <t>KL4065WAWX9</t>
  </si>
  <si>
    <t>KL4065WAXD8</t>
  </si>
  <si>
    <t>KL4065WAXD9</t>
  </si>
  <si>
    <t>KL4065WAXF8</t>
  </si>
  <si>
    <t>KL4065WAXF9</t>
  </si>
  <si>
    <t>KL4065WAXR8</t>
  </si>
  <si>
    <t>KL4065WAXR9</t>
  </si>
  <si>
    <t>KL4065WAXT8</t>
  </si>
  <si>
    <t>KL4065WAXT9</t>
  </si>
  <si>
    <t>KL4065WAXX8</t>
  </si>
  <si>
    <t>KL4065WAXX9</t>
  </si>
  <si>
    <t>KL4065WAYD8</t>
  </si>
  <si>
    <t>KL4065WAYD9</t>
  </si>
  <si>
    <t>KL4065WAYF8</t>
  </si>
  <si>
    <t>KL4065WAYF9</t>
  </si>
  <si>
    <t>KL4065WAYR8</t>
  </si>
  <si>
    <t>KL4065WAYR9</t>
  </si>
  <si>
    <t>KL4065WAYT8</t>
  </si>
  <si>
    <t>KL4065WAYT9</t>
  </si>
  <si>
    <t>KL4065WAYX8</t>
  </si>
  <si>
    <t>KL4065WAYX9</t>
  </si>
  <si>
    <t>KL4066WAED8</t>
  </si>
  <si>
    <t>KL4066WAED9</t>
  </si>
  <si>
    <t>KL4066WAEF8</t>
  </si>
  <si>
    <t>KL4066WAEF9</t>
  </si>
  <si>
    <t>KL4066WAER8</t>
  </si>
  <si>
    <t>KL4066WAER9</t>
  </si>
  <si>
    <t>KL4066WAET8</t>
  </si>
  <si>
    <t>KL4066WAET9</t>
  </si>
  <si>
    <t>KL4066WAEX8</t>
  </si>
  <si>
    <t>KL4066WAEX9</t>
  </si>
  <si>
    <t>KL4066WAKD8</t>
  </si>
  <si>
    <t>KL4066WAKD9</t>
  </si>
  <si>
    <t>KL4066WAKF8</t>
  </si>
  <si>
    <t>KL4066WAKF9</t>
  </si>
  <si>
    <t>KL4066WAKR8</t>
  </si>
  <si>
    <t>KL4066WAKR9</t>
  </si>
  <si>
    <t>KL4066WAKT8</t>
  </si>
  <si>
    <t>KL4066WAKT9</t>
  </si>
  <si>
    <t>KL4066WAKX8</t>
  </si>
  <si>
    <t>KL4066WAKX9</t>
  </si>
  <si>
    <t>KL4066WAMD8</t>
  </si>
  <si>
    <t>KL4066WAMD9</t>
  </si>
  <si>
    <t>KL4066WAMF8</t>
  </si>
  <si>
    <t>KL4066WAMF9</t>
  </si>
  <si>
    <t>KL4066WAMR8</t>
  </si>
  <si>
    <t>KL4066WAMR9</t>
  </si>
  <si>
    <t>KL4066WAMT8</t>
  </si>
  <si>
    <t>KL4066WAMT9</t>
  </si>
  <si>
    <t>KL4066WAMX8</t>
  </si>
  <si>
    <t>KL4066WAMX9</t>
  </si>
  <si>
    <t>KL4066WAND8</t>
  </si>
  <si>
    <t>KL4066WAND9</t>
  </si>
  <si>
    <t>KL4066WANF8</t>
  </si>
  <si>
    <t>KL4066WANF9</t>
  </si>
  <si>
    <t>KL4066WANR8</t>
  </si>
  <si>
    <t>KL4066WANR9</t>
  </si>
  <si>
    <t>KL4066WANT8</t>
  </si>
  <si>
    <t>KL4066WANT9</t>
  </si>
  <si>
    <t>KL4066WANX8</t>
  </si>
  <si>
    <t>KL4066WANX9</t>
  </si>
  <si>
    <t>KL4066WAPD8</t>
  </si>
  <si>
    <t>KL4066WAPD9</t>
  </si>
  <si>
    <t>KL4066WAPF8</t>
  </si>
  <si>
    <t>KL4066WAPF9</t>
  </si>
  <si>
    <t>KL4066WAPR8</t>
  </si>
  <si>
    <t>KL4066WAPR9</t>
  </si>
  <si>
    <t>KL4066WAPT8</t>
  </si>
  <si>
    <t>KL4066WAPT9</t>
  </si>
  <si>
    <t>KL4066WAPX8</t>
  </si>
  <si>
    <t>KL4066WAPX9</t>
  </si>
  <si>
    <t>KL4066WAQD8</t>
  </si>
  <si>
    <t>KL4066WAQD9</t>
  </si>
  <si>
    <t>KL4066WAQF8</t>
  </si>
  <si>
    <t>KL4066WAQF9</t>
  </si>
  <si>
    <t>KL4066WAQR8</t>
  </si>
  <si>
    <t>KL4066WAQR9</t>
  </si>
  <si>
    <t>KL4066WAQT8</t>
  </si>
  <si>
    <t>KL4066WAQT9</t>
  </si>
  <si>
    <t>KL4066WAQX8</t>
  </si>
  <si>
    <t>KL4066WAQX9</t>
  </si>
  <si>
    <t>KL4066WARD8</t>
  </si>
  <si>
    <t>KL4066WARD9</t>
  </si>
  <si>
    <t>KL4066WARF8</t>
  </si>
  <si>
    <t>KL4066WARF9</t>
  </si>
  <si>
    <t>KL4066WARR8</t>
  </si>
  <si>
    <t>KL4066WARR9</t>
  </si>
  <si>
    <t>KL4066WART8</t>
  </si>
  <si>
    <t>KL4066WART9</t>
  </si>
  <si>
    <t>KL4066WARX8</t>
  </si>
  <si>
    <t>KL4066WARX9</t>
  </si>
  <si>
    <t>KL4066WASD8</t>
  </si>
  <si>
    <t>KL4066WASD9</t>
  </si>
  <si>
    <t>KL4066WASF8</t>
  </si>
  <si>
    <t>KL4066WASF9</t>
  </si>
  <si>
    <t>KL4066WASR8</t>
  </si>
  <si>
    <t>KL4066WASR9</t>
  </si>
  <si>
    <t>KL4066WAST8</t>
  </si>
  <si>
    <t>KL4066WAST9</t>
  </si>
  <si>
    <t>KL4066WASX8</t>
  </si>
  <si>
    <t>KL4066WASX9</t>
  </si>
  <si>
    <t>KL4066WATD8</t>
  </si>
  <si>
    <t>KL4066WATD9</t>
  </si>
  <si>
    <t>KL4066WATF8</t>
  </si>
  <si>
    <t>KL4066WATF9</t>
  </si>
  <si>
    <t>KL4066WATR8</t>
  </si>
  <si>
    <t>KL4066WATR9</t>
  </si>
  <si>
    <t>KL4066WATT8</t>
  </si>
  <si>
    <t>KL4066WATT9</t>
  </si>
  <si>
    <t>KL4066WATX8</t>
  </si>
  <si>
    <t>KL4066WATX9</t>
  </si>
  <si>
    <t>KL4066WAUD8</t>
  </si>
  <si>
    <t>KL4066WAUD9</t>
  </si>
  <si>
    <t>KL4066WAUF8</t>
  </si>
  <si>
    <t>KL4066WAUF9</t>
  </si>
  <si>
    <t>KL4066WAUR8</t>
  </si>
  <si>
    <t>KL4066WAUR9</t>
  </si>
  <si>
    <t>KL4066WAUT8</t>
  </si>
  <si>
    <t>KL4066WAUT9</t>
  </si>
  <si>
    <t>KL4066WAUX8</t>
  </si>
  <si>
    <t>KL4066WAUX9</t>
  </si>
  <si>
    <t>KL4066WAVD8</t>
  </si>
  <si>
    <t>KL4066WAVD9</t>
  </si>
  <si>
    <t>KL4066WAVF8</t>
  </si>
  <si>
    <t>KL4066WAVF9</t>
  </si>
  <si>
    <t>KL4066WAVR8</t>
  </si>
  <si>
    <t>KL4066WAVR9</t>
  </si>
  <si>
    <t>KL4066WAVT8</t>
  </si>
  <si>
    <t>KL4066WAVT9</t>
  </si>
  <si>
    <t>KL4066WAVX8</t>
  </si>
  <si>
    <t>KL4066WAVX9</t>
  </si>
  <si>
    <t>KL4066WAWD8</t>
  </si>
  <si>
    <t>KL4066WAWD9</t>
  </si>
  <si>
    <t>KL4066WAWF8</t>
  </si>
  <si>
    <t>KL4066WAWF9</t>
  </si>
  <si>
    <t>KL4066WAWR8</t>
  </si>
  <si>
    <t>KL4066WAWR9</t>
  </si>
  <si>
    <t>KL4066WAWT8</t>
  </si>
  <si>
    <t>KL4066WAWT9</t>
  </si>
  <si>
    <t>KL4066WAWX8</t>
  </si>
  <si>
    <t>KL4066WAWX9</t>
  </si>
  <si>
    <t>KL4066WAXD8</t>
  </si>
  <si>
    <t>KL4066WAXD9</t>
  </si>
  <si>
    <t>KL4066WAXF8</t>
  </si>
  <si>
    <t>KL4066WAXF9</t>
  </si>
  <si>
    <t>KL4066WAXR8</t>
  </si>
  <si>
    <t>KL4066WAXR9</t>
  </si>
  <si>
    <t>KL4066WAXT8</t>
  </si>
  <si>
    <t>KL4066WAXT9</t>
  </si>
  <si>
    <t>KL4066WAXX8</t>
  </si>
  <si>
    <t>KL4066WAXX9</t>
  </si>
  <si>
    <t>KL4066WAYD8</t>
  </si>
  <si>
    <t>KL4066WAYD9</t>
  </si>
  <si>
    <t>KL4066WAYF8</t>
  </si>
  <si>
    <t>KL4066WAYF9</t>
  </si>
  <si>
    <t>KL4066WAYR8</t>
  </si>
  <si>
    <t>KL4066WAYR9</t>
  </si>
  <si>
    <t>KL4066WAYT8</t>
  </si>
  <si>
    <t>KL4066WAYT9</t>
  </si>
  <si>
    <t>KL4066WAYX8</t>
  </si>
  <si>
    <t>KL4066WAYX9</t>
  </si>
  <si>
    <t>KL4069WATD8</t>
  </si>
  <si>
    <t>KL4069WATD9</t>
  </si>
  <si>
    <t>KL4069WATF8</t>
  </si>
  <si>
    <t>KL4069WATF9</t>
  </si>
  <si>
    <t>KL4069WATT8</t>
  </si>
  <si>
    <t>KL4069WATT9</t>
  </si>
  <si>
    <t>KL4069WAUD8</t>
  </si>
  <si>
    <t>KL4069WAUD9</t>
  </si>
  <si>
    <t>KL4069WAUF8</t>
  </si>
  <si>
    <t>KL4069WAUF9</t>
  </si>
  <si>
    <t>KL4069WAUT8</t>
  </si>
  <si>
    <t>KL4069WAUT9</t>
  </si>
  <si>
    <t>KL4069WAVD8</t>
  </si>
  <si>
    <t>KL4069WAVD9</t>
  </si>
  <si>
    <t>KL4069WAVF8</t>
  </si>
  <si>
    <t>KL4069WAVF9</t>
  </si>
  <si>
    <t>KL4069WAVT8</t>
  </si>
  <si>
    <t>KL4069WAVT9</t>
  </si>
  <si>
    <t>KL4069WAWD8</t>
  </si>
  <si>
    <t>KL4069WAWD9</t>
  </si>
  <si>
    <t>KL4069WAWF8</t>
  </si>
  <si>
    <t>KL4069WAWF9</t>
  </si>
  <si>
    <t>KL4069WAWT8</t>
  </si>
  <si>
    <t>KL4069WAWT9</t>
  </si>
  <si>
    <t>KL4069WAXD8</t>
  </si>
  <si>
    <t>KL4069WAXD9</t>
  </si>
  <si>
    <t>KL4069WAXF8</t>
  </si>
  <si>
    <t>KL4069WAXF9</t>
  </si>
  <si>
    <t>KL4069WAXT8</t>
  </si>
  <si>
    <t>KL4069WAXT9</t>
  </si>
  <si>
    <t>KL4069WAYD8</t>
  </si>
  <si>
    <t>KL4069WAYD9</t>
  </si>
  <si>
    <t>KL4069WAYF8</t>
  </si>
  <si>
    <t>KL4069WAYF9</t>
  </si>
  <si>
    <t>KL4069WAYT8</t>
  </si>
  <si>
    <t>KL4069WAYT9</t>
  </si>
  <si>
    <t>KL4085WAED8</t>
  </si>
  <si>
    <t>KL4085WAED9</t>
  </si>
  <si>
    <t>KL4085WAEF8</t>
  </si>
  <si>
    <t>KL4085WAEF9</t>
  </si>
  <si>
    <t>KL4085WAER8</t>
  </si>
  <si>
    <t>KL4085WAER9</t>
  </si>
  <si>
    <t>KL4085WAET8</t>
  </si>
  <si>
    <t>KL4085WAET9</t>
  </si>
  <si>
    <t>KL4085WAEX8</t>
  </si>
  <si>
    <t>KL4085WAEX9</t>
  </si>
  <si>
    <t>KL4085WAKD8</t>
  </si>
  <si>
    <t>KL4085WAKD9</t>
  </si>
  <si>
    <t>KL4085WAKF8</t>
  </si>
  <si>
    <t>KL4085WAKF9</t>
  </si>
  <si>
    <t>KL4085WAKR8</t>
  </si>
  <si>
    <t>KL4085WAKR9</t>
  </si>
  <si>
    <t>KL4085WAKT8</t>
  </si>
  <si>
    <t>KL4085WAKT9</t>
  </si>
  <si>
    <t>KL4085WAKX8</t>
  </si>
  <si>
    <t>KL4085WAKX9</t>
  </si>
  <si>
    <t>KL4085WAMD8</t>
  </si>
  <si>
    <t>KL4085WAMD9</t>
  </si>
  <si>
    <t>KL4085WAMF8</t>
  </si>
  <si>
    <t>KL4085WAMF9</t>
  </si>
  <si>
    <t>KL4085WAMR8</t>
  </si>
  <si>
    <t>KL4085WAMR9</t>
  </si>
  <si>
    <t>KL4085WAMT8</t>
  </si>
  <si>
    <t>KL4085WAMT9</t>
  </si>
  <si>
    <t>KL4085WAMX8</t>
  </si>
  <si>
    <t>KL4085WAMX9</t>
  </si>
  <si>
    <t>KL4085WAND8</t>
  </si>
  <si>
    <t>KL4085WAND9</t>
  </si>
  <si>
    <t>KL4085WANF8</t>
  </si>
  <si>
    <t>KL4085WANF9</t>
  </si>
  <si>
    <t>KL4085WANR8</t>
  </si>
  <si>
    <t>KL4085WANR9</t>
  </si>
  <si>
    <t>KL4085WANT8</t>
  </si>
  <si>
    <t>KL4085WANT9</t>
  </si>
  <si>
    <t>KL4085WANX8</t>
  </si>
  <si>
    <t>KL4085WANX9</t>
  </si>
  <si>
    <t>KL4085WAPD8</t>
  </si>
  <si>
    <t>KL4085WAPD9</t>
  </si>
  <si>
    <t>KL4085WAPF8</t>
  </si>
  <si>
    <t>KL4085WAPF9</t>
  </si>
  <si>
    <t>KL4085WAPR8</t>
  </si>
  <si>
    <t>KL4085WAPR9</t>
  </si>
  <si>
    <t>KL4085WAPT8</t>
  </si>
  <si>
    <t>KL4085WAPT9</t>
  </si>
  <si>
    <t>KL4085WAPX8</t>
  </si>
  <si>
    <t>KL4085WAPX9</t>
  </si>
  <si>
    <t>KL4085WAQD8</t>
  </si>
  <si>
    <t>KL4085WAQD9</t>
  </si>
  <si>
    <t>KL4085WAQF8</t>
  </si>
  <si>
    <t>KL4085WAQF9</t>
  </si>
  <si>
    <t>KL4085WAQR8</t>
  </si>
  <si>
    <t>KL4085WAQR9</t>
  </si>
  <si>
    <t>KL4085WAQT8</t>
  </si>
  <si>
    <t>KL4085WAQT9</t>
  </si>
  <si>
    <t>KL4085WAQX8</t>
  </si>
  <si>
    <t>KL4085WAQX9</t>
  </si>
  <si>
    <t>KL4085WARD8</t>
  </si>
  <si>
    <t>KL4085WARD9</t>
  </si>
  <si>
    <t>KL4085WARF8</t>
  </si>
  <si>
    <t>KL4085WARF9</t>
  </si>
  <si>
    <t>KL4085WARR8</t>
  </si>
  <si>
    <t>KL4085WARR9</t>
  </si>
  <si>
    <t>KL4085WART8</t>
  </si>
  <si>
    <t>KL4085WART9</t>
  </si>
  <si>
    <t>KL4085WARX8</t>
  </si>
  <si>
    <t>KL4085WARX9</t>
  </si>
  <si>
    <t>KL4085WASD8</t>
  </si>
  <si>
    <t>KL4085WASD9</t>
  </si>
  <si>
    <t>KL4085WASF8</t>
  </si>
  <si>
    <t>KL4085WASF9</t>
  </si>
  <si>
    <t>KL4085WASR8</t>
  </si>
  <si>
    <t>KL4085WASR9</t>
  </si>
  <si>
    <t>KL4085WAST8</t>
  </si>
  <si>
    <t>KL4085WAST9</t>
  </si>
  <si>
    <t>KL4085WASX8</t>
  </si>
  <si>
    <t>KL4085WASX9</t>
  </si>
  <si>
    <t>KL4085WATD8</t>
  </si>
  <si>
    <t>KL4085WATD9</t>
  </si>
  <si>
    <t>KL4085WATF8</t>
  </si>
  <si>
    <t>KL4085WATF9</t>
  </si>
  <si>
    <t>KL4085WATR8</t>
  </si>
  <si>
    <t>KL4085WATR9</t>
  </si>
  <si>
    <t>KL4085WATT8</t>
  </si>
  <si>
    <t>KL4085WATT9</t>
  </si>
  <si>
    <t>KL4085WATX8</t>
  </si>
  <si>
    <t>KL4085WATX9</t>
  </si>
  <si>
    <t>KL4085WAUD8</t>
  </si>
  <si>
    <t>KL4085WAUD9</t>
  </si>
  <si>
    <t>KL4085WAUF8</t>
  </si>
  <si>
    <t>KL4085WAUF9</t>
  </si>
  <si>
    <t>KL4085WAUR8</t>
  </si>
  <si>
    <t>KL4085WAUR9</t>
  </si>
  <si>
    <t>KL4085WAUT8</t>
  </si>
  <si>
    <t>KL4085WAUT9</t>
  </si>
  <si>
    <t>KL4085WAUX8</t>
  </si>
  <si>
    <t>KL4085WAUX9</t>
  </si>
  <si>
    <t>KL4085WAVD8</t>
  </si>
  <si>
    <t>KL4085WAVD9</t>
  </si>
  <si>
    <t>KL4085WAVF8</t>
  </si>
  <si>
    <t>KL4085WAVF9</t>
  </si>
  <si>
    <t>KL4085WAVR8</t>
  </si>
  <si>
    <t>KL4085WAVR9</t>
  </si>
  <si>
    <t>KL4085WAVT8</t>
  </si>
  <si>
    <t>KL4085WAVT9</t>
  </si>
  <si>
    <t>KL4085WAVX8</t>
  </si>
  <si>
    <t>KL4085WAVX9</t>
  </si>
  <si>
    <t>KL4085WAWD8</t>
  </si>
  <si>
    <t>KL4085WAWD9</t>
  </si>
  <si>
    <t>KL4085WAWF8</t>
  </si>
  <si>
    <t>KL4085WAWF9</t>
  </si>
  <si>
    <t>KL4085WAWR8</t>
  </si>
  <si>
    <t>KL4085WAWR9</t>
  </si>
  <si>
    <t>KL4085WAWT8</t>
  </si>
  <si>
    <t>KL4085WAWT9</t>
  </si>
  <si>
    <t>KL4085WAWX8</t>
  </si>
  <si>
    <t>KL4085WAWX9</t>
  </si>
  <si>
    <t>KL4085WAXD8</t>
  </si>
  <si>
    <t>KL4085WAXD9</t>
  </si>
  <si>
    <t>KL4085WAXF8</t>
  </si>
  <si>
    <t>KL4085WAXF9</t>
  </si>
  <si>
    <t>KL4085WAXR8</t>
  </si>
  <si>
    <t>KL4085WAXR9</t>
  </si>
  <si>
    <t>KL4085WAXT8</t>
  </si>
  <si>
    <t>KL4085WAXT9</t>
  </si>
  <si>
    <t>KL4085WAXX8</t>
  </si>
  <si>
    <t>KL4085WAXX9</t>
  </si>
  <si>
    <t>KL4085WAYD8</t>
  </si>
  <si>
    <t>KL4085WAYD9</t>
  </si>
  <si>
    <t>KL4085WAYF8</t>
  </si>
  <si>
    <t>KL4085WAYF9</t>
  </si>
  <si>
    <t>KL4085WAYR8</t>
  </si>
  <si>
    <t>KL4085WAYR9</t>
  </si>
  <si>
    <t>KL4085WAYT8</t>
  </si>
  <si>
    <t>KL4085WAYT9</t>
  </si>
  <si>
    <t>KL4085WAYX8</t>
  </si>
  <si>
    <t>KL4085WAYX9</t>
  </si>
  <si>
    <t>KL4086WASD8</t>
  </si>
  <si>
    <t>KL4086WASD9</t>
  </si>
  <si>
    <t>KL4086WASF8</t>
  </si>
  <si>
    <t>KL4086WASF9</t>
  </si>
  <si>
    <t>KL4086WAST8</t>
  </si>
  <si>
    <t>KL4086WAST9</t>
  </si>
  <si>
    <t>KL4086WATD8</t>
  </si>
  <si>
    <t>KL4086WATD9</t>
  </si>
  <si>
    <t>KL4086WATF8</t>
  </si>
  <si>
    <t>KL4086WATF9</t>
  </si>
  <si>
    <t>KL4086WATT8</t>
  </si>
  <si>
    <t>KL4086WATT9</t>
  </si>
  <si>
    <t>KL4086WAUD8</t>
  </si>
  <si>
    <t>KL4086WAUD9</t>
  </si>
  <si>
    <t>KL4086WAUF8</t>
  </si>
  <si>
    <t>KL4086WAUF9</t>
  </si>
  <si>
    <t>KL4086WAUT8</t>
  </si>
  <si>
    <t>KL4086WAUT9</t>
  </si>
  <si>
    <t>KL4086WAVD8</t>
  </si>
  <si>
    <t>KL4086WAVD9</t>
  </si>
  <si>
    <t>KL4086WAVF8</t>
  </si>
  <si>
    <t>KL4086WAVF9</t>
  </si>
  <si>
    <t>KL4086WAVT8</t>
  </si>
  <si>
    <t>KL4086WAVT9</t>
  </si>
  <si>
    <t>KL4086WAWD8</t>
  </si>
  <si>
    <t>KL4086WAWD9</t>
  </si>
  <si>
    <t>KL4086WAWF8</t>
  </si>
  <si>
    <t>KL4086WAWF9</t>
  </si>
  <si>
    <t>KL4086WAWT8</t>
  </si>
  <si>
    <t>KL4086WAWT9</t>
  </si>
  <si>
    <t>KL4086WAXD8</t>
  </si>
  <si>
    <t>KL4086WAXD9</t>
  </si>
  <si>
    <t>KL4086WAXF8</t>
  </si>
  <si>
    <t>KL4086WAXF9</t>
  </si>
  <si>
    <t>KL4086WAXT8</t>
  </si>
  <si>
    <t>KL4086WAXT9</t>
  </si>
  <si>
    <t>KL4086WAYD8</t>
  </si>
  <si>
    <t>KL4086WAYD9</t>
  </si>
  <si>
    <t>KL4086WAYF8</t>
  </si>
  <si>
    <t>KL4086WAYF9</t>
  </si>
  <si>
    <t>KL4086WAYT8</t>
  </si>
  <si>
    <t>KL4086WAYT9</t>
  </si>
  <si>
    <t>KL4153WAKD8</t>
  </si>
  <si>
    <t>KL4153WAKD9</t>
  </si>
  <si>
    <t>KL4153WAKF8</t>
  </si>
  <si>
    <t>KL4153WAKF9</t>
  </si>
  <si>
    <t>KL4153WAKR8</t>
  </si>
  <si>
    <t>KL4153WAKR9</t>
  </si>
  <si>
    <t>KL4153WAKT8</t>
  </si>
  <si>
    <t>KL4153WAKT9</t>
  </si>
  <si>
    <t>KL4153WAKX8</t>
  </si>
  <si>
    <t>KL4153WAKX9</t>
  </si>
  <si>
    <t>KL4153WAMD8</t>
  </si>
  <si>
    <t>KL4153WAMD9</t>
  </si>
  <si>
    <t>KL4153WAMF8</t>
  </si>
  <si>
    <t>KL4153WAMF9</t>
  </si>
  <si>
    <t>KL4153WAMR8</t>
  </si>
  <si>
    <t>KL4153WAMR9</t>
  </si>
  <si>
    <t>KL4153WAMT8</t>
  </si>
  <si>
    <t>KL4153WAMT9</t>
  </si>
  <si>
    <t>KL4153WAMX8</t>
  </si>
  <si>
    <t>KL4153WAMX9</t>
  </si>
  <si>
    <t>KL4153WAND8</t>
  </si>
  <si>
    <t>KL4153WAND9</t>
  </si>
  <si>
    <t>KL4153WANF8</t>
  </si>
  <si>
    <t>KL4153WANF9</t>
  </si>
  <si>
    <t>KL4153WANR8</t>
  </si>
  <si>
    <t>KL4153WANR9</t>
  </si>
  <si>
    <t>KL4153WANT8</t>
  </si>
  <si>
    <t>KL4153WANT9</t>
  </si>
  <si>
    <t>KL4153WANX8</t>
  </si>
  <si>
    <t>KL4153WANX9</t>
  </si>
  <si>
    <t>KL4153WAPD8</t>
  </si>
  <si>
    <t>KL4153WAPD9</t>
  </si>
  <si>
    <t>KL4153WAPF8</t>
  </si>
  <si>
    <t>KL4153WAPF9</t>
  </si>
  <si>
    <t>KL4153WAPR8</t>
  </si>
  <si>
    <t>KL4153WAPR9</t>
  </si>
  <si>
    <t>KL4153WAPT8</t>
  </si>
  <si>
    <t>KL4153WAPT9</t>
  </si>
  <si>
    <t>KL4153WAPX8</t>
  </si>
  <si>
    <t>KL4153WAPX9</t>
  </si>
  <si>
    <t>KL4153WAQD8</t>
  </si>
  <si>
    <t>KL4153WAQD9</t>
  </si>
  <si>
    <t>KL4153WAQF8</t>
  </si>
  <si>
    <t>KL4153WAQF9</t>
  </si>
  <si>
    <t>KL4153WAQR8</t>
  </si>
  <si>
    <t>KL4153WAQR9</t>
  </si>
  <si>
    <t>KL4153WAQT8</t>
  </si>
  <si>
    <t>KL4153WAQT9</t>
  </si>
  <si>
    <t>KL4153WAQX8</t>
  </si>
  <si>
    <t>KL4153WAQX9</t>
  </si>
  <si>
    <t>KL4153WARD8</t>
  </si>
  <si>
    <t>KL4153WARD9</t>
  </si>
  <si>
    <t>KL4153WARF8</t>
  </si>
  <si>
    <t>KL4153WARF9</t>
  </si>
  <si>
    <t>KL4153WARR8</t>
  </si>
  <si>
    <t>KL4153WARR9</t>
  </si>
  <si>
    <t>KL4153WART8</t>
  </si>
  <si>
    <t>KL4153WART9</t>
  </si>
  <si>
    <t>KL4153WARX8</t>
  </si>
  <si>
    <t>KL4153WARX9</t>
  </si>
  <si>
    <t>KL4153WASD8</t>
  </si>
  <si>
    <t>KL4153WASD9</t>
  </si>
  <si>
    <t>KL4153WASF8</t>
  </si>
  <si>
    <t>KL4153WASF9</t>
  </si>
  <si>
    <t>KL4153WASR8</t>
  </si>
  <si>
    <t>KL4153WASR9</t>
  </si>
  <si>
    <t>KL4153WAST8</t>
  </si>
  <si>
    <t>KL4153WAST9</t>
  </si>
  <si>
    <t>KL4153WASX8</t>
  </si>
  <si>
    <t>KL4153WASX9</t>
  </si>
  <si>
    <t>KL4153WATD8</t>
  </si>
  <si>
    <t>KL4153WATD9</t>
  </si>
  <si>
    <t>KL4153WATF8</t>
  </si>
  <si>
    <t>KL4153WATF9</t>
  </si>
  <si>
    <t>KL4153WATR8</t>
  </si>
  <si>
    <t>KL4153WATR9</t>
  </si>
  <si>
    <t>KL4153WATT8</t>
  </si>
  <si>
    <t>KL4153WATT9</t>
  </si>
  <si>
    <t>KL4153WATX8</t>
  </si>
  <si>
    <t>KL4153WATX9</t>
  </si>
  <si>
    <t>KL4153WAUD8</t>
  </si>
  <si>
    <t>KL4153WAUD9</t>
  </si>
  <si>
    <t>KL4153WAUF8</t>
  </si>
  <si>
    <t>KL4153WAUF9</t>
  </si>
  <si>
    <t>KL4153WAUR8</t>
  </si>
  <si>
    <t>KL4153WAUR9</t>
  </si>
  <si>
    <t>KL4153WAUT8</t>
  </si>
  <si>
    <t>KL4153WAUT9</t>
  </si>
  <si>
    <t>KL4153WAUX8</t>
  </si>
  <si>
    <t>KL4153WAUX9</t>
  </si>
  <si>
    <t>KL4153WAVD8</t>
  </si>
  <si>
    <t>KL4153WAVD9</t>
  </si>
  <si>
    <t>KL4153WAVF8</t>
  </si>
  <si>
    <t>KL4153WAVF9</t>
  </si>
  <si>
    <t>KL4153WAVR8</t>
  </si>
  <si>
    <t>KL4153WAVR9</t>
  </si>
  <si>
    <t>KL4153WAVT8</t>
  </si>
  <si>
    <t>KL4153WAVT9</t>
  </si>
  <si>
    <t>KL4153WAVX8</t>
  </si>
  <si>
    <t>KL4153WAVX9</t>
  </si>
  <si>
    <t>KL4153WAWD8</t>
  </si>
  <si>
    <t>KL4153WAWD9</t>
  </si>
  <si>
    <t>KL4153WAWF8</t>
  </si>
  <si>
    <t>KL4153WAWF9</t>
  </si>
  <si>
    <t>KL4153WAWR8</t>
  </si>
  <si>
    <t>KL4153WAWR9</t>
  </si>
  <si>
    <t>KL4153WAWT8</t>
  </si>
  <si>
    <t>KL4153WAWT9</t>
  </si>
  <si>
    <t>KL4153WAWX8</t>
  </si>
  <si>
    <t>KL4153WAWX9</t>
  </si>
  <si>
    <t>KL4153WAXD8</t>
  </si>
  <si>
    <t>KL4153WAXD9</t>
  </si>
  <si>
    <t>KL4153WAXF8</t>
  </si>
  <si>
    <t>KL4153WAXF9</t>
  </si>
  <si>
    <t>KL4153WAXR8</t>
  </si>
  <si>
    <t>KL4153WAXR9</t>
  </si>
  <si>
    <t>KL4153WAXT8</t>
  </si>
  <si>
    <t>KL4153WAXT9</t>
  </si>
  <si>
    <t>KL4153WAXX8</t>
  </si>
  <si>
    <t>KL4153WAXX9</t>
  </si>
  <si>
    <t>KL4153WAYD8</t>
  </si>
  <si>
    <t>KL4153WAYD9</t>
  </si>
  <si>
    <t>KL4153WAYF8</t>
  </si>
  <si>
    <t>KL4153WAYF9</t>
  </si>
  <si>
    <t>KL4153WAYR8</t>
  </si>
  <si>
    <t>KL4153WAYR9</t>
  </si>
  <si>
    <t>KL4153WAYT8</t>
  </si>
  <si>
    <t>KL4153WAYT9</t>
  </si>
  <si>
    <t>KL4153WAYX8</t>
  </si>
  <si>
    <t>KL4153WAYX9</t>
  </si>
  <si>
    <t>KL4155WAKD8</t>
  </si>
  <si>
    <t>KL4155WAKD9</t>
  </si>
  <si>
    <t>KL4155WAKF8</t>
  </si>
  <si>
    <t>KL4155WAKF9</t>
  </si>
  <si>
    <t>KL4155WAKR8</t>
  </si>
  <si>
    <t>KL4155WAKR9</t>
  </si>
  <si>
    <t>KL4155WAKT8</t>
  </si>
  <si>
    <t>KL4155WAKT9</t>
  </si>
  <si>
    <t>KL4155WAKX8</t>
  </si>
  <si>
    <t>KL4155WAKX9</t>
  </si>
  <si>
    <t>KL4155WAMD8</t>
  </si>
  <si>
    <t>KL4155WAMD9</t>
  </si>
  <si>
    <t>KL4155WAMF8</t>
  </si>
  <si>
    <t>KL4155WAMF9</t>
  </si>
  <si>
    <t>KL4155WAMR8</t>
  </si>
  <si>
    <t>KL4155WAMR9</t>
  </si>
  <si>
    <t>KL4155WAMT8</t>
  </si>
  <si>
    <t>KL4155WAMT9</t>
  </si>
  <si>
    <t>KL4155WAMX8</t>
  </si>
  <si>
    <t>KL4155WAMX9</t>
  </si>
  <si>
    <t>KL4155WAND8</t>
  </si>
  <si>
    <t>KL4155WAND9</t>
  </si>
  <si>
    <t>KL4155WANF8</t>
  </si>
  <si>
    <t>KL4155WANF9</t>
  </si>
  <si>
    <t>KL4155WANR8</t>
  </si>
  <si>
    <t>KL4155WANR9</t>
  </si>
  <si>
    <t>KL4155WANT8</t>
  </si>
  <si>
    <t>KL4155WANT9</t>
  </si>
  <si>
    <t>KL4155WANX8</t>
  </si>
  <si>
    <t>KL4155WANX9</t>
  </si>
  <si>
    <t>KL4155WAPD8</t>
  </si>
  <si>
    <t>KL4155WAPD9</t>
  </si>
  <si>
    <t>KL4155WAPF8</t>
  </si>
  <si>
    <t>KL4155WAPF9</t>
  </si>
  <si>
    <t>KL4155WAPR8</t>
  </si>
  <si>
    <t>KL4155WAPR9</t>
  </si>
  <si>
    <t>KL4155WAPT8</t>
  </si>
  <si>
    <t>KL4155WAPT9</t>
  </si>
  <si>
    <t>KL4155WAPX8</t>
  </si>
  <si>
    <t>KL4155WAPX9</t>
  </si>
  <si>
    <t>KL4155WAQD8</t>
  </si>
  <si>
    <t>KL4155WAQD9</t>
  </si>
  <si>
    <t>KL4155WAQF8</t>
  </si>
  <si>
    <t>KL4155WAQF9</t>
  </si>
  <si>
    <t>KL4155WAQR8</t>
  </si>
  <si>
    <t>KL4155WAQR9</t>
  </si>
  <si>
    <t>KL4155WAQT8</t>
  </si>
  <si>
    <t>KL4155WAQT9</t>
  </si>
  <si>
    <t>KL4155WAQX8</t>
  </si>
  <si>
    <t>KL4155WAQX9</t>
  </si>
  <si>
    <t>KL4155WARD8</t>
  </si>
  <si>
    <t>KL4155WARD9</t>
  </si>
  <si>
    <t>KL4155WARF8</t>
  </si>
  <si>
    <t>KL4155WARF9</t>
  </si>
  <si>
    <t>KL4155WARR8</t>
  </si>
  <si>
    <t>KL4155WARR9</t>
  </si>
  <si>
    <t>KL4155WART8</t>
  </si>
  <si>
    <t>KL4155WART9</t>
  </si>
  <si>
    <t>KL4155WARX8</t>
  </si>
  <si>
    <t>KL4155WARX9</t>
  </si>
  <si>
    <t>KL4155WASD8</t>
  </si>
  <si>
    <t>KL4155WASD9</t>
  </si>
  <si>
    <t>KL4155WASF8</t>
  </si>
  <si>
    <t>KL4155WASF9</t>
  </si>
  <si>
    <t>KL4155WASR8</t>
  </si>
  <si>
    <t>KL4155WASR9</t>
  </si>
  <si>
    <t>KL4155WAST8</t>
  </si>
  <si>
    <t>KL4155WAST9</t>
  </si>
  <si>
    <t>KL4155WASX8</t>
  </si>
  <si>
    <t>KL4155WASX9</t>
  </si>
  <si>
    <t>KL4155WATD8</t>
  </si>
  <si>
    <t>KL4155WATD9</t>
  </si>
  <si>
    <t>KL4155WATF8</t>
  </si>
  <si>
    <t>KL4155WATF9</t>
  </si>
  <si>
    <t>KL4155WATR8</t>
  </si>
  <si>
    <t>KL4155WATR9</t>
  </si>
  <si>
    <t>KL4155WATT8</t>
  </si>
  <si>
    <t>KL4155WATT9</t>
  </si>
  <si>
    <t>KL4155WATX8</t>
  </si>
  <si>
    <t>KL4155WATX9</t>
  </si>
  <si>
    <t>KL4155WAUD8</t>
  </si>
  <si>
    <t>KL4155WAUD9</t>
  </si>
  <si>
    <t>KL4155WAUF8</t>
  </si>
  <si>
    <t>KL4155WAUF9</t>
  </si>
  <si>
    <t>KL4155WAUR8</t>
  </si>
  <si>
    <t>KL4155WAUR9</t>
  </si>
  <si>
    <t>KL4155WAUT8</t>
  </si>
  <si>
    <t>KL4155WAUT9</t>
  </si>
  <si>
    <t>KL4155WAUX8</t>
  </si>
  <si>
    <t>KL4155WAUX9</t>
  </si>
  <si>
    <t>KL4155WAVD8</t>
  </si>
  <si>
    <t>KL4155WAVD9</t>
  </si>
  <si>
    <t>KL4155WAVF8</t>
  </si>
  <si>
    <t>KL4155WAVF9</t>
  </si>
  <si>
    <t>KL4155WAVR8</t>
  </si>
  <si>
    <t>KL4155WAVR9</t>
  </si>
  <si>
    <t>KL4155WAVT8</t>
  </si>
  <si>
    <t>KL4155WAVT9</t>
  </si>
  <si>
    <t>KL4155WAVX8</t>
  </si>
  <si>
    <t>KL4155WAVX9</t>
  </si>
  <si>
    <t>KL4155WAWD8</t>
  </si>
  <si>
    <t>KL4155WAWD9</t>
  </si>
  <si>
    <t>KL4155WAWF8</t>
  </si>
  <si>
    <t>KL4155WAWF9</t>
  </si>
  <si>
    <t>KL4155WAWR8</t>
  </si>
  <si>
    <t>KL4155WAWR9</t>
  </si>
  <si>
    <t>KL4155WAWT8</t>
  </si>
  <si>
    <t>KL4155WAWT9</t>
  </si>
  <si>
    <t>KL4155WAWX8</t>
  </si>
  <si>
    <t>KL4155WAWX9</t>
  </si>
  <si>
    <t>KL4155WAXD8</t>
  </si>
  <si>
    <t>KL4155WAXD9</t>
  </si>
  <si>
    <t>KL4155WAXF8</t>
  </si>
  <si>
    <t>KL4155WAXF9</t>
  </si>
  <si>
    <t>KL4155WAXR8</t>
  </si>
  <si>
    <t>KL4155WAXR9</t>
  </si>
  <si>
    <t>KL4155WAXT8</t>
  </si>
  <si>
    <t>KL4155WAXT9</t>
  </si>
  <si>
    <t>KL4155WAXX8</t>
  </si>
  <si>
    <t>KL4155WAXX9</t>
  </si>
  <si>
    <t>KL4155WAYD8</t>
  </si>
  <si>
    <t>KL4155WAYD9</t>
  </si>
  <si>
    <t>KL4155WAYF8</t>
  </si>
  <si>
    <t>KL4155WAYF9</t>
  </si>
  <si>
    <t>KL4155WAYR8</t>
  </si>
  <si>
    <t>KL4155WAYR9</t>
  </si>
  <si>
    <t>KL4155WAYT8</t>
  </si>
  <si>
    <t>KL4155WAYT9</t>
  </si>
  <si>
    <t>KL4155WAYX8</t>
  </si>
  <si>
    <t>KL4155WAYX9</t>
  </si>
  <si>
    <t>KL4221WAKD8</t>
  </si>
  <si>
    <t>KL4221WAKD9</t>
  </si>
  <si>
    <t>KL4221WAKF8</t>
  </si>
  <si>
    <t>KL4221WAKF9</t>
  </si>
  <si>
    <t>KL4221WAKR8</t>
  </si>
  <si>
    <t>KL4221WAKR9</t>
  </si>
  <si>
    <t>KL4221WAKT8</t>
  </si>
  <si>
    <t>KL4221WAKT9</t>
  </si>
  <si>
    <t>KL4221WAKX8</t>
  </si>
  <si>
    <t>KL4221WAKX9</t>
  </si>
  <si>
    <t>KL4221WAMD8</t>
  </si>
  <si>
    <t>KL4221WAMD9</t>
  </si>
  <si>
    <t>KL4221WAMF8</t>
  </si>
  <si>
    <t>KL4221WAMF9</t>
  </si>
  <si>
    <t>KL4221WAMR8</t>
  </si>
  <si>
    <t>KL4221WAMR9</t>
  </si>
  <si>
    <t>KL4221WAMT8</t>
  </si>
  <si>
    <t>KL4221WAMT9</t>
  </si>
  <si>
    <t>KL4221WAMX8</t>
  </si>
  <si>
    <t>KL4221WAMX9</t>
  </si>
  <si>
    <t>KL4221WAND8</t>
  </si>
  <si>
    <t>KL4221WAND9</t>
  </si>
  <si>
    <t>KL4221WANF8</t>
  </si>
  <si>
    <t>KL4221WANF9</t>
  </si>
  <si>
    <t>KL4221WANR8</t>
  </si>
  <si>
    <t>KL4221WANR9</t>
  </si>
  <si>
    <t>KL4221WANT8</t>
  </si>
  <si>
    <t>KL4221WANT9</t>
  </si>
  <si>
    <t>KL4221WANX8</t>
  </si>
  <si>
    <t>KL4221WANX9</t>
  </si>
  <si>
    <t>KL4221WAPD8</t>
  </si>
  <si>
    <t>KL4221WAPD9</t>
  </si>
  <si>
    <t>KL4221WAPF8</t>
  </si>
  <si>
    <t>KL4221WAPF9</t>
  </si>
  <si>
    <t>KL4221WAPR8</t>
  </si>
  <si>
    <t>KL4221WAPR9</t>
  </si>
  <si>
    <t>KL4221WAPT8</t>
  </si>
  <si>
    <t>KL4221WAPT9</t>
  </si>
  <si>
    <t>KL4221WAPX8</t>
  </si>
  <si>
    <t>KL4221WAPX9</t>
  </si>
  <si>
    <t>KL4221WAQD8</t>
  </si>
  <si>
    <t>KL4221WAQD9</t>
  </si>
  <si>
    <t>KL4221WAQF8</t>
  </si>
  <si>
    <t>KL4221WAQF9</t>
  </si>
  <si>
    <t>KL4221WAQR8</t>
  </si>
  <si>
    <t>KL4221WAQR9</t>
  </si>
  <si>
    <t>KL4221WAQT8</t>
  </si>
  <si>
    <t>KL4221WAQT9</t>
  </si>
  <si>
    <t>KL4221WAQX8</t>
  </si>
  <si>
    <t>KL4221WAQX9</t>
  </si>
  <si>
    <t>KL4221WARD8</t>
  </si>
  <si>
    <t>KL4221WARD9</t>
  </si>
  <si>
    <t>KL4221WARF8</t>
  </si>
  <si>
    <t>KL4221WARF9</t>
  </si>
  <si>
    <t>KL4221WARR8</t>
  </si>
  <si>
    <t>KL4221WARR9</t>
  </si>
  <si>
    <t>KL4221WART8</t>
  </si>
  <si>
    <t>KL4221WART9</t>
  </si>
  <si>
    <t>KL4221WARX8</t>
  </si>
  <si>
    <t>KL4221WARX9</t>
  </si>
  <si>
    <t>KL4221WASD8</t>
  </si>
  <si>
    <t>KL4221WASD9</t>
  </si>
  <si>
    <t>KL4221WASF8</t>
  </si>
  <si>
    <t>KL4221WASF9</t>
  </si>
  <si>
    <t>KL4221WASR8</t>
  </si>
  <si>
    <t>KL4221WASR9</t>
  </si>
  <si>
    <t>KL4221WAST8</t>
  </si>
  <si>
    <t>KL4221WAST9</t>
  </si>
  <si>
    <t>KL4221WASX8</t>
  </si>
  <si>
    <t>KL4221WASX9</t>
  </si>
  <si>
    <t>KL4221WATD8</t>
  </si>
  <si>
    <t>KL4221WATD9</t>
  </si>
  <si>
    <t>KL4221WATF8</t>
  </si>
  <si>
    <t>KL4221WATF9</t>
  </si>
  <si>
    <t>KL4221WATR8</t>
  </si>
  <si>
    <t>KL4221WATR9</t>
  </si>
  <si>
    <t>KL4221WATT8</t>
  </si>
  <si>
    <t>KL4221WATT9</t>
  </si>
  <si>
    <t>KL4221WATX8</t>
  </si>
  <si>
    <t>KL4221WATX9</t>
  </si>
  <si>
    <t>KL4221WAUD8</t>
  </si>
  <si>
    <t>KL4221WAUD9</t>
  </si>
  <si>
    <t>KL4221WAUF8</t>
  </si>
  <si>
    <t>KL4221WAUF9</t>
  </si>
  <si>
    <t>KL4221WAUR8</t>
  </si>
  <si>
    <t>KL4221WAUR9</t>
  </si>
  <si>
    <t>KL4221WAUT8</t>
  </si>
  <si>
    <t>KL4221WAUT9</t>
  </si>
  <si>
    <t>KL4221WAUX8</t>
  </si>
  <si>
    <t>KL4221WAUX9</t>
  </si>
  <si>
    <t>KL4221WAVD8</t>
  </si>
  <si>
    <t>KL4221WAVD9</t>
  </si>
  <si>
    <t>KL4221WAVF8</t>
  </si>
  <si>
    <t>KL4221WAVF9</t>
  </si>
  <si>
    <t>KL4221WAVR8</t>
  </si>
  <si>
    <t>KL4221WAVR9</t>
  </si>
  <si>
    <t>KL4221WAVT8</t>
  </si>
  <si>
    <t>KL4221WAVT9</t>
  </si>
  <si>
    <t>KL4221WAVX8</t>
  </si>
  <si>
    <t>KL4221WAVX9</t>
  </si>
  <si>
    <t>KL4221WAWD8</t>
  </si>
  <si>
    <t>KL4221WAWD9</t>
  </si>
  <si>
    <t>KL4221WAWF8</t>
  </si>
  <si>
    <t>KL4221WAWF9</t>
  </si>
  <si>
    <t>KL4221WAWR8</t>
  </si>
  <si>
    <t>KL4221WAWR9</t>
  </si>
  <si>
    <t>KL4221WAWT8</t>
  </si>
  <si>
    <t>KL4221WAWT9</t>
  </si>
  <si>
    <t>KL4221WAWX8</t>
  </si>
  <si>
    <t>KL4221WAWX9</t>
  </si>
  <si>
    <t>KL4221WAXD8</t>
  </si>
  <si>
    <t>KL4221WAXD9</t>
  </si>
  <si>
    <t>KL4221WAXF8</t>
  </si>
  <si>
    <t>KL4221WAXF9</t>
  </si>
  <si>
    <t>KL4221WAXR8</t>
  </si>
  <si>
    <t>KL4221WAXR9</t>
  </si>
  <si>
    <t>KL4221WAXT8</t>
  </si>
  <si>
    <t>KL4221WAXT9</t>
  </si>
  <si>
    <t>KL4221WAXX8</t>
  </si>
  <si>
    <t>KL4221WAXX9</t>
  </si>
  <si>
    <t>KL4221WAYD8</t>
  </si>
  <si>
    <t>KL4221WAYD9</t>
  </si>
  <si>
    <t>KL4221WAYF8</t>
  </si>
  <si>
    <t>KL4221WAYF9</t>
  </si>
  <si>
    <t>KL4221WAYR8</t>
  </si>
  <si>
    <t>KL4221WAYR9</t>
  </si>
  <si>
    <t>KL4221WAYT8</t>
  </si>
  <si>
    <t>KL4221WAYT9</t>
  </si>
  <si>
    <t>KL4221WAYX8</t>
  </si>
  <si>
    <t>KL4221WAYX9</t>
  </si>
  <si>
    <t>KL4222WAAD8</t>
  </si>
  <si>
    <t>KL4222WAAD9</t>
  </si>
  <si>
    <t>KL4222WAAF8</t>
  </si>
  <si>
    <t>KL4222WAAF9</t>
  </si>
  <si>
    <t>KL4222WAAR8</t>
  </si>
  <si>
    <t>KL4222WAAR9</t>
  </si>
  <si>
    <t>KL4222WAAT8</t>
  </si>
  <si>
    <t>KL4222WAAT9</t>
  </si>
  <si>
    <t>KL4222WAAX8</t>
  </si>
  <si>
    <t>KL4222WAAX9</t>
  </si>
  <si>
    <t>KL4222WABD8</t>
  </si>
  <si>
    <t>KL4222WABD9</t>
  </si>
  <si>
    <t>KL4222WABF8</t>
  </si>
  <si>
    <t>KL4222WABF9</t>
  </si>
  <si>
    <t>KL4222WABR8</t>
  </si>
  <si>
    <t>KL4222WABR9</t>
  </si>
  <si>
    <t>KL4222WABT8</t>
  </si>
  <si>
    <t>KL4222WABT9</t>
  </si>
  <si>
    <t>KL4222WABX8</t>
  </si>
  <si>
    <t>KL4222WABX9</t>
  </si>
  <si>
    <t>KL4222WACD8</t>
  </si>
  <si>
    <t>KL4222WACD9</t>
  </si>
  <si>
    <t>KL4222WACF8</t>
  </si>
  <si>
    <t>KL4222WACF9</t>
  </si>
  <si>
    <t>KL4222WACR8</t>
  </si>
  <si>
    <t>KL4222WACR9</t>
  </si>
  <si>
    <t>KL4222WACT8</t>
  </si>
  <si>
    <t>KL4222WACT9</t>
  </si>
  <si>
    <t>KL4222WACX8</t>
  </si>
  <si>
    <t>KL4222WACX9</t>
  </si>
  <si>
    <t>KL4222WADD8</t>
  </si>
  <si>
    <t>KL4222WADD9</t>
  </si>
  <si>
    <t>KL4222WADF8</t>
  </si>
  <si>
    <t>KL4222WADF9</t>
  </si>
  <si>
    <t>KL4222WADR8</t>
  </si>
  <si>
    <t>KL4222WADR9</t>
  </si>
  <si>
    <t>KL4222WADT8</t>
  </si>
  <si>
    <t>KL4222WADT9</t>
  </si>
  <si>
    <t>KL4222WADX8</t>
  </si>
  <si>
    <t>KL4222WADX9</t>
  </si>
  <si>
    <t>KL4222WAED8</t>
  </si>
  <si>
    <t>KL4222WAED9</t>
  </si>
  <si>
    <t>KL4222WAEF8</t>
  </si>
  <si>
    <t>KL4222WAEF9</t>
  </si>
  <si>
    <t>KL4222WAER8</t>
  </si>
  <si>
    <t>KL4222WAER9</t>
  </si>
  <si>
    <t>KL4222WAET8</t>
  </si>
  <si>
    <t>KL4222WAET9</t>
  </si>
  <si>
    <t>KL4222WAEX8</t>
  </si>
  <si>
    <t>KL4222WAEX9</t>
  </si>
  <si>
    <t>KL4222WAKD8</t>
  </si>
  <si>
    <t>KL4222WAKD9</t>
  </si>
  <si>
    <t>KL4222WAKF8</t>
  </si>
  <si>
    <t>KL4222WAKF9</t>
  </si>
  <si>
    <t>KL4222WAKR8</t>
  </si>
  <si>
    <t>KL4222WAKR9</t>
  </si>
  <si>
    <t>KL4222WAKT8</t>
  </si>
  <si>
    <t>KL4222WAKT9</t>
  </si>
  <si>
    <t>KL4222WAKX8</t>
  </si>
  <si>
    <t>KL4222WAKX9</t>
  </si>
  <si>
    <t>KL4222WAMD8</t>
  </si>
  <si>
    <t>KL4222WAMD9</t>
  </si>
  <si>
    <t>KL4222WAMF8</t>
  </si>
  <si>
    <t>KL4222WAMF9</t>
  </si>
  <si>
    <t>KL4222WAMR8</t>
  </si>
  <si>
    <t>KL4222WAMR9</t>
  </si>
  <si>
    <t>KL4222WAMT8</t>
  </si>
  <si>
    <t>KL4222WAMT9</t>
  </si>
  <si>
    <t>KL4222WAMX8</t>
  </si>
  <si>
    <t>KL4222WAMX9</t>
  </si>
  <si>
    <t>KL4222WAND8</t>
  </si>
  <si>
    <t>KL4222WAND9</t>
  </si>
  <si>
    <t>KL4222WANF8</t>
  </si>
  <si>
    <t>KL4222WANF9</t>
  </si>
  <si>
    <t>KL4222WANR8</t>
  </si>
  <si>
    <t>KL4222WANR9</t>
  </si>
  <si>
    <t>KL4222WANT8</t>
  </si>
  <si>
    <t>KL4222WANT9</t>
  </si>
  <si>
    <t>KL4222WANX8</t>
  </si>
  <si>
    <t>KL4222WANX9</t>
  </si>
  <si>
    <t>KL4222WAPD8</t>
  </si>
  <si>
    <t>KL4222WAPD9</t>
  </si>
  <si>
    <t>KL4222WAPF8</t>
  </si>
  <si>
    <t>KL4222WAPF9</t>
  </si>
  <si>
    <t>KL4222WAPR8</t>
  </si>
  <si>
    <t>KL4222WAPR9</t>
  </si>
  <si>
    <t>KL4222WAPT8</t>
  </si>
  <si>
    <t>KL4222WAPT9</t>
  </si>
  <si>
    <t>KL4222WAPX8</t>
  </si>
  <si>
    <t>KL4222WAPX9</t>
  </si>
  <si>
    <t>KL4222WAQD8</t>
  </si>
  <si>
    <t>KL4222WAQD9</t>
  </si>
  <si>
    <t>KL4222WAQF8</t>
  </si>
  <si>
    <t>KL4222WAQF9</t>
  </si>
  <si>
    <t>KL4222WAQR8</t>
  </si>
  <si>
    <t>KL4222WAQR9</t>
  </si>
  <si>
    <t>KL4222WAQT8</t>
  </si>
  <si>
    <t>KL4222WAQT9</t>
  </si>
  <si>
    <t>KL4222WAQX8</t>
  </si>
  <si>
    <t>KL4222WAQX9</t>
  </si>
  <si>
    <t>KL4222WARD8</t>
  </si>
  <si>
    <t>KL4222WARD9</t>
  </si>
  <si>
    <t>KL4222WARF8</t>
  </si>
  <si>
    <t>KL4222WARF9</t>
  </si>
  <si>
    <t>KL4222WARR8</t>
  </si>
  <si>
    <t>KL4222WARR9</t>
  </si>
  <si>
    <t>KL4222WART8</t>
  </si>
  <si>
    <t>KL4222WART9</t>
  </si>
  <si>
    <t>KL4222WARX8</t>
  </si>
  <si>
    <t>KL4222WARX9</t>
  </si>
  <si>
    <t>KL4222WASD8</t>
  </si>
  <si>
    <t>KL4222WASD9</t>
  </si>
  <si>
    <t>KL4222WASF8</t>
  </si>
  <si>
    <t>KL4222WASF9</t>
  </si>
  <si>
    <t>KL4222WASR8</t>
  </si>
  <si>
    <t>KL4222WASR9</t>
  </si>
  <si>
    <t>KL4222WAST8</t>
  </si>
  <si>
    <t>KL4222WAST9</t>
  </si>
  <si>
    <t>KL4222WASX8</t>
  </si>
  <si>
    <t>KL4222WASX9</t>
  </si>
  <si>
    <t>KL4222WATD8</t>
  </si>
  <si>
    <t>KL4222WATD9</t>
  </si>
  <si>
    <t>KL4222WATF8</t>
  </si>
  <si>
    <t>KL4222WATF9</t>
  </si>
  <si>
    <t>KL4222WATR8</t>
  </si>
  <si>
    <t>KL4222WATR9</t>
  </si>
  <si>
    <t>KL4222WATT8</t>
  </si>
  <si>
    <t>KL4222WATT9</t>
  </si>
  <si>
    <t>KL4222WATX8</t>
  </si>
  <si>
    <t>KL4222WATX9</t>
  </si>
  <si>
    <t>KL4222WAUD8</t>
  </si>
  <si>
    <t>KL4222WAUD9</t>
  </si>
  <si>
    <t>KL4222WAUF8</t>
  </si>
  <si>
    <t>KL4222WAUF9</t>
  </si>
  <si>
    <t>KL4222WAUR8</t>
  </si>
  <si>
    <t>KL4222WAUR9</t>
  </si>
  <si>
    <t>KL4222WAUT8</t>
  </si>
  <si>
    <t>KL4222WAUT9</t>
  </si>
  <si>
    <t>KL4222WAUX8</t>
  </si>
  <si>
    <t>KL4222WAUX9</t>
  </si>
  <si>
    <t>KL4222WAVD8</t>
  </si>
  <si>
    <t>KL4222WAVD9</t>
  </si>
  <si>
    <t>KL4222WAVF8</t>
  </si>
  <si>
    <t>KL4222WAVF9</t>
  </si>
  <si>
    <t>KL4222WAVR8</t>
  </si>
  <si>
    <t>KL4222WAVR9</t>
  </si>
  <si>
    <t>KL4222WAVT8</t>
  </si>
  <si>
    <t>KL4222WAVT9</t>
  </si>
  <si>
    <t>KL4222WAVX8</t>
  </si>
  <si>
    <t>KL4222WAVX9</t>
  </si>
  <si>
    <t>KL4222WAWD8</t>
  </si>
  <si>
    <t>KL4222WAWD9</t>
  </si>
  <si>
    <t>KL4222WAWF8</t>
  </si>
  <si>
    <t>KL4222WAWF9</t>
  </si>
  <si>
    <t>KL4222WAWR8</t>
  </si>
  <si>
    <t>KL4222WAWR9</t>
  </si>
  <si>
    <t>KL4222WAWT8</t>
  </si>
  <si>
    <t>KL4222WAWT9</t>
  </si>
  <si>
    <t>KL4222WAWX8</t>
  </si>
  <si>
    <t>KL4222WAWX9</t>
  </si>
  <si>
    <t>KL4222WAXD8</t>
  </si>
  <si>
    <t>KL4222WAXD9</t>
  </si>
  <si>
    <t>KL4222WAXF8</t>
  </si>
  <si>
    <t>KL4222WAXF9</t>
  </si>
  <si>
    <t>KL4222WAXR8</t>
  </si>
  <si>
    <t>KL4222WAXR9</t>
  </si>
  <si>
    <t>KL4222WAXT8</t>
  </si>
  <si>
    <t>KL4222WAXT9</t>
  </si>
  <si>
    <t>KL4222WAXX8</t>
  </si>
  <si>
    <t>KL4222WAXX9</t>
  </si>
  <si>
    <t>KL4222WAYD8</t>
  </si>
  <si>
    <t>KL4222WAYD9</t>
  </si>
  <si>
    <t>KL4222WAYF8</t>
  </si>
  <si>
    <t>KL4222WAYF9</t>
  </si>
  <si>
    <t>KL4222WAYR8</t>
  </si>
  <si>
    <t>KL4222WAYR9</t>
  </si>
  <si>
    <t>KL4222WAYT8</t>
  </si>
  <si>
    <t>KL4222WAYT9</t>
  </si>
  <si>
    <t>KL4222WAYX8</t>
  </si>
  <si>
    <t>KL4222WAYX9</t>
  </si>
  <si>
    <t>KL4249WAADR</t>
  </si>
  <si>
    <t>KL4249WAADS</t>
  </si>
  <si>
    <t>KL4249WAAFR</t>
  </si>
  <si>
    <t>KL4249WAAFS</t>
  </si>
  <si>
    <t>KL4249WAATR</t>
  </si>
  <si>
    <t>KL4249WAATS</t>
  </si>
  <si>
    <t>KL4249WABDR</t>
  </si>
  <si>
    <t>KL4249WABDS</t>
  </si>
  <si>
    <t>KL4249WABFR</t>
  </si>
  <si>
    <t>KL4249WABFS</t>
  </si>
  <si>
    <t>KL4249WABTR</t>
  </si>
  <si>
    <t>KL4249WABTS</t>
  </si>
  <si>
    <t>KL4249WACDR</t>
  </si>
  <si>
    <t>KL4249WACDS</t>
  </si>
  <si>
    <t>KL4249WACFR</t>
  </si>
  <si>
    <t>KL4249WACFS</t>
  </si>
  <si>
    <t>KL4249WACTR</t>
  </si>
  <si>
    <t>KL4249WACTS</t>
  </si>
  <si>
    <t>KL4249WADDR</t>
  </si>
  <si>
    <t>KL4249WADDS</t>
  </si>
  <si>
    <t>KL4249WADFR</t>
  </si>
  <si>
    <t>KL4249WADFS</t>
  </si>
  <si>
    <t>KL4249WADTR</t>
  </si>
  <si>
    <t>KL4249WADTS</t>
  </si>
  <si>
    <t>KL4249WAEDR</t>
  </si>
  <si>
    <t>KL4249WAEDS</t>
  </si>
  <si>
    <t>KL4249WAEFR</t>
  </si>
  <si>
    <t>KL4249WAEFS</t>
  </si>
  <si>
    <t>KL4249WAETR</t>
  </si>
  <si>
    <t>KL4249WAETS</t>
  </si>
  <si>
    <t>KL4249WAKDR</t>
  </si>
  <si>
    <t>KL4249WAKDS</t>
  </si>
  <si>
    <t>KL4249WAKFR</t>
  </si>
  <si>
    <t>KL4249WAKFS</t>
  </si>
  <si>
    <t>KL4249WAKTR</t>
  </si>
  <si>
    <t>KL4249WAKTS</t>
  </si>
  <si>
    <t>KL4249WAMDR</t>
  </si>
  <si>
    <t>KL4249WAMDS</t>
  </si>
  <si>
    <t>KL4249WAMFR</t>
  </si>
  <si>
    <t>KL4249WAMFS</t>
  </si>
  <si>
    <t>KL4249WAMTR</t>
  </si>
  <si>
    <t>KL4249WAMTS</t>
  </si>
  <si>
    <t>KL4249WANDR</t>
  </si>
  <si>
    <t>KL4249WANDS</t>
  </si>
  <si>
    <t>KL4249WANFR</t>
  </si>
  <si>
    <t>KL4249WANFS</t>
  </si>
  <si>
    <t>KL4249WANTR</t>
  </si>
  <si>
    <t>KL4249WANTS</t>
  </si>
  <si>
    <t>KL4249WAPDR</t>
  </si>
  <si>
    <t>KL4249WAPDS</t>
  </si>
  <si>
    <t>KL4249WAPFR</t>
  </si>
  <si>
    <t>KL4249WAPFS</t>
  </si>
  <si>
    <t>KL4249WAPTR</t>
  </si>
  <si>
    <t>KL4249WAPTS</t>
  </si>
  <si>
    <t>KL4249WAQDR</t>
  </si>
  <si>
    <t>KL4249WAQDS</t>
  </si>
  <si>
    <t>KL4249WAQFR</t>
  </si>
  <si>
    <t>KL4249WAQFS</t>
  </si>
  <si>
    <t>KL4249WAQTR</t>
  </si>
  <si>
    <t>KL4249WAQTS</t>
  </si>
  <si>
    <t>KL4249WARDR</t>
  </si>
  <si>
    <t>KL4249WARDS</t>
  </si>
  <si>
    <t>KL4249WARFR</t>
  </si>
  <si>
    <t>KL4249WARFS</t>
  </si>
  <si>
    <t>KL4249WARTR</t>
  </si>
  <si>
    <t>KL4249WARTS</t>
  </si>
  <si>
    <t>KL4249WASDR</t>
  </si>
  <si>
    <t>KL4249WASDS</t>
  </si>
  <si>
    <t>KL4249WASFR</t>
  </si>
  <si>
    <t>KL4249WASFS</t>
  </si>
  <si>
    <t>KL4249WASTR</t>
  </si>
  <si>
    <t>KL4249WASTS</t>
  </si>
  <si>
    <t>KL4249WATDR</t>
  </si>
  <si>
    <t>KL4249WATDS</t>
  </si>
  <si>
    <t>KL4249WATFR</t>
  </si>
  <si>
    <t>KL4249WATFS</t>
  </si>
  <si>
    <t>KL4249WATTR</t>
  </si>
  <si>
    <t>KL4249WATTS</t>
  </si>
  <si>
    <t>KL4249WAUDR</t>
  </si>
  <si>
    <t>KL4249WAUDS</t>
  </si>
  <si>
    <t>KL4249WAUFR</t>
  </si>
  <si>
    <t>KL4249WAUFS</t>
  </si>
  <si>
    <t>KL4249WAUTR</t>
  </si>
  <si>
    <t>KL4249WAUTS</t>
  </si>
  <si>
    <t>KL4249WAVDR</t>
  </si>
  <si>
    <t>KL4249WAVDS</t>
  </si>
  <si>
    <t>KL4249WAVFR</t>
  </si>
  <si>
    <t>KL4249WAVFS</t>
  </si>
  <si>
    <t>KL4249WAVTR</t>
  </si>
  <si>
    <t>KL4249WAVTS</t>
  </si>
  <si>
    <t>KL4249WAWDR</t>
  </si>
  <si>
    <t>KL4249WAWDS</t>
  </si>
  <si>
    <t>KL4249WAWFR</t>
  </si>
  <si>
    <t>KL4249WAWFS</t>
  </si>
  <si>
    <t>KL4249WAWTR</t>
  </si>
  <si>
    <t>KL4249WAWTS</t>
  </si>
  <si>
    <t>KL4249WAXDR</t>
  </si>
  <si>
    <t>KL4249WAXDS</t>
  </si>
  <si>
    <t>KL4249WAXFR</t>
  </si>
  <si>
    <t>KL4249WAXFS</t>
  </si>
  <si>
    <t>KL4249WAXTR</t>
  </si>
  <si>
    <t>KL4249WAXTS</t>
  </si>
  <si>
    <t>KL4249WAYDR</t>
  </si>
  <si>
    <t>KL4249WAYDS</t>
  </si>
  <si>
    <t>KL4249WAYFR</t>
  </si>
  <si>
    <t>KL4249WAYFS</t>
  </si>
  <si>
    <t>KL4249WAYTR</t>
  </si>
  <si>
    <t>KL4249WAYTS</t>
  </si>
  <si>
    <t>KL4250WAADR</t>
  </si>
  <si>
    <t>KL4250WAADS</t>
  </si>
  <si>
    <t>KL4250WAAFR</t>
  </si>
  <si>
    <t>KL4250WAAFS</t>
  </si>
  <si>
    <t>KL4250WAATR</t>
  </si>
  <si>
    <t>KL4250WAATS</t>
  </si>
  <si>
    <t>KL4250WABDR</t>
  </si>
  <si>
    <t>KL4250WABDS</t>
  </si>
  <si>
    <t>KL4250WABFR</t>
  </si>
  <si>
    <t>KL4250WABFS</t>
  </si>
  <si>
    <t>KL4250WABTR</t>
  </si>
  <si>
    <t>KL4250WABTS</t>
  </si>
  <si>
    <t>KL4250WACDR</t>
  </si>
  <si>
    <t>KL4250WACDS</t>
  </si>
  <si>
    <t>KL4250WACFR</t>
  </si>
  <si>
    <t>KL4250WACFS</t>
  </si>
  <si>
    <t>KL4250WACTR</t>
  </si>
  <si>
    <t>KL4250WACTS</t>
  </si>
  <si>
    <t>KL4250WADDR</t>
  </si>
  <si>
    <t>KL4250WADDS</t>
  </si>
  <si>
    <t>KL4250WADFR</t>
  </si>
  <si>
    <t>KL4250WADFS</t>
  </si>
  <si>
    <t>KL4250WADTR</t>
  </si>
  <si>
    <t>KL4250WADTS</t>
  </si>
  <si>
    <t>KL4250WAEDR</t>
  </si>
  <si>
    <t>KL4250WAEDS</t>
  </si>
  <si>
    <t>KL4250WAEFR</t>
  </si>
  <si>
    <t>KL4250WAEFS</t>
  </si>
  <si>
    <t>KL4250WAETR</t>
  </si>
  <si>
    <t>KL4250WAETS</t>
  </si>
  <si>
    <t>KL4250WAKDR</t>
  </si>
  <si>
    <t>KL4250WAKDS</t>
  </si>
  <si>
    <t>KL4250WAKFR</t>
  </si>
  <si>
    <t>KL4250WAKFS</t>
  </si>
  <si>
    <t>KL4250WAKTR</t>
  </si>
  <si>
    <t>KL4250WAKTS</t>
  </si>
  <si>
    <t>KL4250WAMDR</t>
  </si>
  <si>
    <t>KL4250WAMDS</t>
  </si>
  <si>
    <t>KL4250WAMFR</t>
  </si>
  <si>
    <t>KL4250WAMFS</t>
  </si>
  <si>
    <t>KL4250WAMTR</t>
  </si>
  <si>
    <t>KL4250WAMTS</t>
  </si>
  <si>
    <t>KL4250WANDR</t>
  </si>
  <si>
    <t>KL4250WANDS</t>
  </si>
  <si>
    <t>KL4250WANFR</t>
  </si>
  <si>
    <t>KL4250WANFS</t>
  </si>
  <si>
    <t>KL4250WANTR</t>
  </si>
  <si>
    <t>KL4250WANTS</t>
  </si>
  <si>
    <t>KL4250WAPDR</t>
  </si>
  <si>
    <t>KL4250WAPDS</t>
  </si>
  <si>
    <t>KL4250WAPFR</t>
  </si>
  <si>
    <t>KL4250WAPFS</t>
  </si>
  <si>
    <t>KL4250WAPTR</t>
  </si>
  <si>
    <t>KL4250WAPTS</t>
  </si>
  <si>
    <t>KL4250WAQDR</t>
  </si>
  <si>
    <t>KL4250WAQDS</t>
  </si>
  <si>
    <t>KL4250WAQFR</t>
  </si>
  <si>
    <t>KL4250WAQFS</t>
  </si>
  <si>
    <t>KL4250WAQTR</t>
  </si>
  <si>
    <t>KL4250WAQTS</t>
  </si>
  <si>
    <t>KL4250WARDR</t>
  </si>
  <si>
    <t>KL4250WARDS</t>
  </si>
  <si>
    <t>KL4250WARFR</t>
  </si>
  <si>
    <t>KL4250WARFS</t>
  </si>
  <si>
    <t>KL4250WARTR</t>
  </si>
  <si>
    <t>KL4250WARTS</t>
  </si>
  <si>
    <t>KL4250WASDR</t>
  </si>
  <si>
    <t>KL4250WASDS</t>
  </si>
  <si>
    <t>KL4250WASFR</t>
  </si>
  <si>
    <t>KL4250WASFS</t>
  </si>
  <si>
    <t>KL4250WASTR</t>
  </si>
  <si>
    <t>KL4250WASTS</t>
  </si>
  <si>
    <t>KL4250WATDR</t>
  </si>
  <si>
    <t>KL4250WATDS</t>
  </si>
  <si>
    <t>KL4250WATFR</t>
  </si>
  <si>
    <t>KL4250WATFS</t>
  </si>
  <si>
    <t>KL4250WATTR</t>
  </si>
  <si>
    <t>KL4250WATTS</t>
  </si>
  <si>
    <t>KL4250WAUDR</t>
  </si>
  <si>
    <t>KL4250WAUDS</t>
  </si>
  <si>
    <t>KL4250WAUFR</t>
  </si>
  <si>
    <t>KL4250WAUFS</t>
  </si>
  <si>
    <t>KL4250WAUTR</t>
  </si>
  <si>
    <t>KL4250WAUTS</t>
  </si>
  <si>
    <t>KL4250WAVDR</t>
  </si>
  <si>
    <t>KL4250WAVDS</t>
  </si>
  <si>
    <t>KL4250WAVFR</t>
  </si>
  <si>
    <t>KL4250WAVFS</t>
  </si>
  <si>
    <t>KL4250WAVTR</t>
  </si>
  <si>
    <t>KL4250WAVTS</t>
  </si>
  <si>
    <t>KL4250WAWDR</t>
  </si>
  <si>
    <t>KL4250WAWDS</t>
  </si>
  <si>
    <t>KL4250WAWFR</t>
  </si>
  <si>
    <t>KL4250WAWFS</t>
  </si>
  <si>
    <t>KL4250WAWTR</t>
  </si>
  <si>
    <t>KL4250WAWTS</t>
  </si>
  <si>
    <t>KL4250WAXDR</t>
  </si>
  <si>
    <t>KL4250WAXDS</t>
  </si>
  <si>
    <t>KL4250WAXFR</t>
  </si>
  <si>
    <t>KL4250WAXFS</t>
  </si>
  <si>
    <t>KL4250WAXTR</t>
  </si>
  <si>
    <t>KL4250WAXTS</t>
  </si>
  <si>
    <t>KL4250WAYDR</t>
  </si>
  <si>
    <t>KL4250WAYDS</t>
  </si>
  <si>
    <t>KL4250WAYFR</t>
  </si>
  <si>
    <t>KL4250WAYFS</t>
  </si>
  <si>
    <t>KL4250WAYTR</t>
  </si>
  <si>
    <t>KL4250WAYTS</t>
  </si>
  <si>
    <t>KL4253WAAD8</t>
  </si>
  <si>
    <t>KL4253WAAD9</t>
  </si>
  <si>
    <t>KL4253WAAF8</t>
  </si>
  <si>
    <t>KL4253WAAF9</t>
  </si>
  <si>
    <t>KL4253WAAR8</t>
  </si>
  <si>
    <t>KL4253WAAR9</t>
  </si>
  <si>
    <t>KL4253WAAT8</t>
  </si>
  <si>
    <t>KL4253WAAT9</t>
  </si>
  <si>
    <t>KL4253WAAX8</t>
  </si>
  <si>
    <t>KL4253WAAX9</t>
  </si>
  <si>
    <t>KL4253WABD8</t>
  </si>
  <si>
    <t>KL4253WABD9</t>
  </si>
  <si>
    <t>KL4253WABF8</t>
  </si>
  <si>
    <t>KL4253WABF9</t>
  </si>
  <si>
    <t>KL4253WABR8</t>
  </si>
  <si>
    <t>KL4253WABR9</t>
  </si>
  <si>
    <t>KL4253WABT8</t>
  </si>
  <si>
    <t>KL4253WABT9</t>
  </si>
  <si>
    <t>KL4253WABX8</t>
  </si>
  <si>
    <t>KL4253WABX9</t>
  </si>
  <si>
    <t>KL4253WACD8</t>
  </si>
  <si>
    <t>KL4253WACD9</t>
  </si>
  <si>
    <t>KL4253WACF8</t>
  </si>
  <si>
    <t>KL4253WACF9</t>
  </si>
  <si>
    <t>KL4253WACR8</t>
  </si>
  <si>
    <t>KL4253WACR9</t>
  </si>
  <si>
    <t>KL4253WACT8</t>
  </si>
  <si>
    <t>KL4253WACT9</t>
  </si>
  <si>
    <t>KL4253WACX8</t>
  </si>
  <si>
    <t>KL4253WACX9</t>
  </si>
  <si>
    <t>KL4253WADD8</t>
  </si>
  <si>
    <t>KL4253WADD9</t>
  </si>
  <si>
    <t>KL4253WADF8</t>
  </si>
  <si>
    <t>KL4253WADF9</t>
  </si>
  <si>
    <t>KL4253WADR8</t>
  </si>
  <si>
    <t>KL4253WADR9</t>
  </si>
  <si>
    <t>KL4253WADT8</t>
  </si>
  <si>
    <t>KL4253WADT9</t>
  </si>
  <si>
    <t>KL4253WADX8</t>
  </si>
  <si>
    <t>KL4253WADX9</t>
  </si>
  <si>
    <t>KL4253WAED8</t>
  </si>
  <si>
    <t>KL4253WAED9</t>
  </si>
  <si>
    <t>KL4253WAEF8</t>
  </si>
  <si>
    <t>KL4253WAEF9</t>
  </si>
  <si>
    <t>KL4253WAER8</t>
  </si>
  <si>
    <t>KL4253WAER9</t>
  </si>
  <si>
    <t>KL4253WAET8</t>
  </si>
  <si>
    <t>KL4253WAET9</t>
  </si>
  <si>
    <t>KL4253WAEX8</t>
  </si>
  <si>
    <t>KL4253WAEX9</t>
  </si>
  <si>
    <t>KL4253WAKD8</t>
  </si>
  <si>
    <t>KL4253WAKD9</t>
  </si>
  <si>
    <t>KL4253WAKF8</t>
  </si>
  <si>
    <t>KL4253WAKF9</t>
  </si>
  <si>
    <t>KL4253WAKR8</t>
  </si>
  <si>
    <t>KL4253WAKR9</t>
  </si>
  <si>
    <t>KL4253WAKT8</t>
  </si>
  <si>
    <t>KL4253WAKT9</t>
  </si>
  <si>
    <t>KL4253WAKX8</t>
  </si>
  <si>
    <t>KL4253WAKX9</t>
  </si>
  <si>
    <t>KL4253WAMD8</t>
  </si>
  <si>
    <t>KL4253WAMD9</t>
  </si>
  <si>
    <t>KL4253WAMF8</t>
  </si>
  <si>
    <t>KL4253WAMF9</t>
  </si>
  <si>
    <t>KL4253WAMR8</t>
  </si>
  <si>
    <t>KL4253WAMR9</t>
  </si>
  <si>
    <t>KL4253WAMT8</t>
  </si>
  <si>
    <t>KL4253WAMT9</t>
  </si>
  <si>
    <t>KL4253WAMX8</t>
  </si>
  <si>
    <t>KL4253WAMX9</t>
  </si>
  <si>
    <t>KL4253WAND8</t>
  </si>
  <si>
    <t>KL4253WAND9</t>
  </si>
  <si>
    <t>KL4253WANF8</t>
  </si>
  <si>
    <t>KL4253WANF9</t>
  </si>
  <si>
    <t>KL4253WANR8</t>
  </si>
  <si>
    <t>KL4253WANR9</t>
  </si>
  <si>
    <t>KL4253WANT8</t>
  </si>
  <si>
    <t>KL4253WANT9</t>
  </si>
  <si>
    <t>KL4253WANX8</t>
  </si>
  <si>
    <t>KL4253WANX9</t>
  </si>
  <si>
    <t>KL4253WAPD8</t>
  </si>
  <si>
    <t>KL4253WAPD9</t>
  </si>
  <si>
    <t>KL4253WAPF8</t>
  </si>
  <si>
    <t>KL4253WAPF9</t>
  </si>
  <si>
    <t>KL4253WAPR8</t>
  </si>
  <si>
    <t>KL4253WAPR9</t>
  </si>
  <si>
    <t>KL4253WAPT8</t>
  </si>
  <si>
    <t>KL4253WAPT9</t>
  </si>
  <si>
    <t>KL4253WAPX8</t>
  </si>
  <si>
    <t>KL4253WAPX9</t>
  </si>
  <si>
    <t>KL4253WAQD8</t>
  </si>
  <si>
    <t>KL4253WAQD9</t>
  </si>
  <si>
    <t>KL4253WAQF8</t>
  </si>
  <si>
    <t>KL4253WAQF9</t>
  </si>
  <si>
    <t>KL4253WAQR8</t>
  </si>
  <si>
    <t>KL4253WAQR9</t>
  </si>
  <si>
    <t>KL4253WAQT8</t>
  </si>
  <si>
    <t>KL4253WAQT9</t>
  </si>
  <si>
    <t>KL4253WAQX8</t>
  </si>
  <si>
    <t>KL4253WAQX9</t>
  </si>
  <si>
    <t>KL4253WARD8</t>
  </si>
  <si>
    <t>KL4253WARD9</t>
  </si>
  <si>
    <t>KL4253WARF8</t>
  </si>
  <si>
    <t>KL4253WARF9</t>
  </si>
  <si>
    <t>KL4253WARR8</t>
  </si>
  <si>
    <t>KL4253WARR9</t>
  </si>
  <si>
    <t>KL4253WART8</t>
  </si>
  <si>
    <t>KL4253WART9</t>
  </si>
  <si>
    <t>KL4253WARX8</t>
  </si>
  <si>
    <t>KL4253WARX9</t>
  </si>
  <si>
    <t>KL4253WASD8</t>
  </si>
  <si>
    <t>KL4253WASD9</t>
  </si>
  <si>
    <t>KL4253WASF8</t>
  </si>
  <si>
    <t>KL4253WASF9</t>
  </si>
  <si>
    <t>KL4253WASR8</t>
  </si>
  <si>
    <t>KL4253WASR9</t>
  </si>
  <si>
    <t>KL4253WAST8</t>
  </si>
  <si>
    <t>KL4253WAST9</t>
  </si>
  <si>
    <t>KL4253WASX8</t>
  </si>
  <si>
    <t>KL4253WASX9</t>
  </si>
  <si>
    <t>KL4253WATD8</t>
  </si>
  <si>
    <t>KL4253WATD9</t>
  </si>
  <si>
    <t>KL4253WATF8</t>
  </si>
  <si>
    <t>KL4253WATF9</t>
  </si>
  <si>
    <t>KL4253WATR8</t>
  </si>
  <si>
    <t>KL4253WATR9</t>
  </si>
  <si>
    <t>KL4253WATT8</t>
  </si>
  <si>
    <t>KL4253WATT9</t>
  </si>
  <si>
    <t>KL4253WATX8</t>
  </si>
  <si>
    <t>KL4253WATX9</t>
  </si>
  <si>
    <t>KL4253WAUD8</t>
  </si>
  <si>
    <t>KL4253WAUD9</t>
  </si>
  <si>
    <t>KL4253WAUF8</t>
  </si>
  <si>
    <t>KL4253WAUF9</t>
  </si>
  <si>
    <t>KL4253WAUR8</t>
  </si>
  <si>
    <t>KL4253WAUR9</t>
  </si>
  <si>
    <t>KL4253WAUT8</t>
  </si>
  <si>
    <t>KL4253WAUT9</t>
  </si>
  <si>
    <t>KL4253WAUX8</t>
  </si>
  <si>
    <t>KL4253WAUX9</t>
  </si>
  <si>
    <t>KL4253WAVD8</t>
  </si>
  <si>
    <t>KL4253WAVD9</t>
  </si>
  <si>
    <t>KL4253WAVF8</t>
  </si>
  <si>
    <t>KL4253WAVF9</t>
  </si>
  <si>
    <t>KL4253WAVR8</t>
  </si>
  <si>
    <t>KL4253WAVR9</t>
  </si>
  <si>
    <t>KL4253WAVT8</t>
  </si>
  <si>
    <t>KL4253WAVT9</t>
  </si>
  <si>
    <t>KL4253WAVX8</t>
  </si>
  <si>
    <t>KL4253WAVX9</t>
  </si>
  <si>
    <t>KL4253WAWD8</t>
  </si>
  <si>
    <t>KL4253WAWD9</t>
  </si>
  <si>
    <t>KL4253WAWF8</t>
  </si>
  <si>
    <t>KL4253WAWF9</t>
  </si>
  <si>
    <t>KL4253WAWR8</t>
  </si>
  <si>
    <t>KL4253WAWR9</t>
  </si>
  <si>
    <t>KL4253WAWT8</t>
  </si>
  <si>
    <t>KL4253WAWT9</t>
  </si>
  <si>
    <t>KL4253WAWX8</t>
  </si>
  <si>
    <t>KL4253WAWX9</t>
  </si>
  <si>
    <t>KL4253WAXD8</t>
  </si>
  <si>
    <t>KL4253WAXD9</t>
  </si>
  <si>
    <t>KL4253WAXF8</t>
  </si>
  <si>
    <t>KL4253WAXF9</t>
  </si>
  <si>
    <t>KL4253WAXR8</t>
  </si>
  <si>
    <t>KL4253WAXR9</t>
  </si>
  <si>
    <t>KL4253WAXT8</t>
  </si>
  <si>
    <t>KL4253WAXT9</t>
  </si>
  <si>
    <t>KL4253WAXX8</t>
  </si>
  <si>
    <t>KL4253WAXX9</t>
  </si>
  <si>
    <t>KL4253WAYD8</t>
  </si>
  <si>
    <t>KL4253WAYD9</t>
  </si>
  <si>
    <t>KL4253WAYF8</t>
  </si>
  <si>
    <t>KL4253WAYF9</t>
  </si>
  <si>
    <t>KL4253WAYR8</t>
  </si>
  <si>
    <t>KL4253WAYR9</t>
  </si>
  <si>
    <t>KL4253WAYT8</t>
  </si>
  <si>
    <t>KL4253WAYT9</t>
  </si>
  <si>
    <t>KL4253WAYX8</t>
  </si>
  <si>
    <t>KL4253WAYX9</t>
  </si>
  <si>
    <t>KL4255WAAD8</t>
  </si>
  <si>
    <t>KL4255WAAD9</t>
  </si>
  <si>
    <t>KL4255WAAF8</t>
  </si>
  <si>
    <t>KL4255WAAF9</t>
  </si>
  <si>
    <t>KL4255WAAR8</t>
  </si>
  <si>
    <t>KL4255WAAR9</t>
  </si>
  <si>
    <t>KL4255WAAT8</t>
  </si>
  <si>
    <t>KL4255WAAT9</t>
  </si>
  <si>
    <t>KL4255WAAX8</t>
  </si>
  <si>
    <t>KL4255WAAX9</t>
  </si>
  <si>
    <t>KL4255WABD8</t>
  </si>
  <si>
    <t>KL4255WABD9</t>
  </si>
  <si>
    <t>KL4255WABF8</t>
  </si>
  <si>
    <t>KL4255WABF9</t>
  </si>
  <si>
    <t>KL4255WABR8</t>
  </si>
  <si>
    <t>KL4255WABR9</t>
  </si>
  <si>
    <t>KL4255WABT8</t>
  </si>
  <si>
    <t>KL4255WABT9</t>
  </si>
  <si>
    <t>KL4255WABX8</t>
  </si>
  <si>
    <t>KL4255WABX9</t>
  </si>
  <si>
    <t>KL4255WACD8</t>
  </si>
  <si>
    <t>KL4255WACD9</t>
  </si>
  <si>
    <t>KL4255WACF8</t>
  </si>
  <si>
    <t>KL4255WACF9</t>
  </si>
  <si>
    <t>KL4255WACR8</t>
  </si>
  <si>
    <t>KL4255WACR9</t>
  </si>
  <si>
    <t>KL4255WACT8</t>
  </si>
  <si>
    <t>KL4255WACT9</t>
  </si>
  <si>
    <t>KL4255WACX8</t>
  </si>
  <si>
    <t>KL4255WACX9</t>
  </si>
  <si>
    <t>KL4255WADD8</t>
  </si>
  <si>
    <t>KL4255WADD9</t>
  </si>
  <si>
    <t>KL4255WADF8</t>
  </si>
  <si>
    <t>KL4255WADF9</t>
  </si>
  <si>
    <t>KL4255WADR8</t>
  </si>
  <si>
    <t>KL4255WADR9</t>
  </si>
  <si>
    <t>KL4255WADT8</t>
  </si>
  <si>
    <t>KL4255WADT9</t>
  </si>
  <si>
    <t>KL4255WADX8</t>
  </si>
  <si>
    <t>KL4255WADX9</t>
  </si>
  <si>
    <t>KL4255WAED8</t>
  </si>
  <si>
    <t>KL4255WAED9</t>
  </si>
  <si>
    <t>KL4255WAEF8</t>
  </si>
  <si>
    <t>KL4255WAEF9</t>
  </si>
  <si>
    <t>KL4255WAER8</t>
  </si>
  <si>
    <t>KL4255WAER9</t>
  </si>
  <si>
    <t>KL4255WAET8</t>
  </si>
  <si>
    <t>KL4255WAET9</t>
  </si>
  <si>
    <t>KL4255WAEX8</t>
  </si>
  <si>
    <t>KL4255WAEX9</t>
  </si>
  <si>
    <t>KL4255WAKD8</t>
  </si>
  <si>
    <t>KL4255WAKD9</t>
  </si>
  <si>
    <t>KL4255WAKF8</t>
  </si>
  <si>
    <t>KL4255WAKF9</t>
  </si>
  <si>
    <t>KL4255WAKR8</t>
  </si>
  <si>
    <t>KL4255WAKR9</t>
  </si>
  <si>
    <t>KL4255WAKT8</t>
  </si>
  <si>
    <t>KL4255WAKT9</t>
  </si>
  <si>
    <t>KL4255WAKX8</t>
  </si>
  <si>
    <t>KL4255WAKX9</t>
  </si>
  <si>
    <t>KL4255WAMD8</t>
  </si>
  <si>
    <t>KL4255WAMD9</t>
  </si>
  <si>
    <t>KL4255WAMF8</t>
  </si>
  <si>
    <t>KL4255WAMF9</t>
  </si>
  <si>
    <t>KL4255WAMR8</t>
  </si>
  <si>
    <t>KL4255WAMR9</t>
  </si>
  <si>
    <t>KL4255WAMT8</t>
  </si>
  <si>
    <t>KL4255WAMT9</t>
  </si>
  <si>
    <t>KL4255WAMX8</t>
  </si>
  <si>
    <t>KL4255WAMX9</t>
  </si>
  <si>
    <t>KL4255WAND8</t>
  </si>
  <si>
    <t>KL4255WAND9</t>
  </si>
  <si>
    <t>KL4255WANF8</t>
  </si>
  <si>
    <t>KL4255WANF9</t>
  </si>
  <si>
    <t>KL4255WANR8</t>
  </si>
  <si>
    <t>KL4255WANR9</t>
  </si>
  <si>
    <t>KL4255WANT8</t>
  </si>
  <si>
    <t>KL4255WANT9</t>
  </si>
  <si>
    <t>KL4255WANX8</t>
  </si>
  <si>
    <t>KL4255WANX9</t>
  </si>
  <si>
    <t>KL4255WAPD8</t>
  </si>
  <si>
    <t>KL4255WAPD9</t>
  </si>
  <si>
    <t>KL4255WAPF8</t>
  </si>
  <si>
    <t>KL4255WAPF9</t>
  </si>
  <si>
    <t>KL4255WAPR8</t>
  </si>
  <si>
    <t>KL4255WAPR9</t>
  </si>
  <si>
    <t>KL4255WAPT8</t>
  </si>
  <si>
    <t>KL4255WAPT9</t>
  </si>
  <si>
    <t>KL4255WAPX8</t>
  </si>
  <si>
    <t>KL4255WAPX9</t>
  </si>
  <si>
    <t>KL4255WAQD8</t>
  </si>
  <si>
    <t>KL4255WAQD9</t>
  </si>
  <si>
    <t>KL4255WAQF8</t>
  </si>
  <si>
    <t>KL4255WAQF9</t>
  </si>
  <si>
    <t>KL4255WAQR8</t>
  </si>
  <si>
    <t>KL4255WAQR9</t>
  </si>
  <si>
    <t>KL4255WAQT8</t>
  </si>
  <si>
    <t>KL4255WAQT9</t>
  </si>
  <si>
    <t>KL4255WAQX8</t>
  </si>
  <si>
    <t>KL4255WAQX9</t>
  </si>
  <si>
    <t>KL4255WARD8</t>
  </si>
  <si>
    <t>KL4255WARD9</t>
  </si>
  <si>
    <t>KL4255WARF8</t>
  </si>
  <si>
    <t>KL4255WARF9</t>
  </si>
  <si>
    <t>KL4255WARR8</t>
  </si>
  <si>
    <t>KL4255WARR9</t>
  </si>
  <si>
    <t>KL4255WART8</t>
  </si>
  <si>
    <t>KL4255WART9</t>
  </si>
  <si>
    <t>KL4255WARX8</t>
  </si>
  <si>
    <t>KL4255WARX9</t>
  </si>
  <si>
    <t>KL4255WASD8</t>
  </si>
  <si>
    <t>KL4255WASD9</t>
  </si>
  <si>
    <t>KL4255WASF8</t>
  </si>
  <si>
    <t>KL4255WASF9</t>
  </si>
  <si>
    <t>KL4255WASR8</t>
  </si>
  <si>
    <t>KL4255WASR9</t>
  </si>
  <si>
    <t>KL4255WAST8</t>
  </si>
  <si>
    <t>KL4255WAST9</t>
  </si>
  <si>
    <t>KL4255WASX8</t>
  </si>
  <si>
    <t>KL4255WASX9</t>
  </si>
  <si>
    <t>KL4255WATD8</t>
  </si>
  <si>
    <t>KL4255WATD9</t>
  </si>
  <si>
    <t>KL4255WATF8</t>
  </si>
  <si>
    <t>KL4255WATF9</t>
  </si>
  <si>
    <t>KL4255WATR8</t>
  </si>
  <si>
    <t>KL4255WATR9</t>
  </si>
  <si>
    <t>KL4255WATT8</t>
  </si>
  <si>
    <t>KL4255WATT9</t>
  </si>
  <si>
    <t>KL4255WATX8</t>
  </si>
  <si>
    <t>KL4255WATX9</t>
  </si>
  <si>
    <t>KL4255WAUD8</t>
  </si>
  <si>
    <t>KL4255WAUD9</t>
  </si>
  <si>
    <t>KL4255WAUF8</t>
  </si>
  <si>
    <t>KL4255WAUF9</t>
  </si>
  <si>
    <t>KL4255WAUR8</t>
  </si>
  <si>
    <t>KL4255WAUR9</t>
  </si>
  <si>
    <t>KL4255WAUT8</t>
  </si>
  <si>
    <t>KL4255WAUT9</t>
  </si>
  <si>
    <t>KL4255WAUX8</t>
  </si>
  <si>
    <t>KL4255WAUX9</t>
  </si>
  <si>
    <t>KL4255WAVD8</t>
  </si>
  <si>
    <t>KL4255WAVD9</t>
  </si>
  <si>
    <t>KL4255WAVF8</t>
  </si>
  <si>
    <t>KL4255WAVF9</t>
  </si>
  <si>
    <t>KL4255WAVR8</t>
  </si>
  <si>
    <t>KL4255WAVR9</t>
  </si>
  <si>
    <t>KL4255WAVT8</t>
  </si>
  <si>
    <t>KL4255WAVT9</t>
  </si>
  <si>
    <t>KL4255WAVX8</t>
  </si>
  <si>
    <t>KL4255WAVX9</t>
  </si>
  <si>
    <t>KL4255WAWD8</t>
  </si>
  <si>
    <t>KL4255WAWD9</t>
  </si>
  <si>
    <t>KL4255WAWF8</t>
  </si>
  <si>
    <t>KL4255WAWF9</t>
  </si>
  <si>
    <t>KL4255WAWR8</t>
  </si>
  <si>
    <t>KL4255WAWR9</t>
  </si>
  <si>
    <t>KL4255WAWT8</t>
  </si>
  <si>
    <t>KL4255WAWT9</t>
  </si>
  <si>
    <t>KL4255WAWX8</t>
  </si>
  <si>
    <t>KL4255WAWX9</t>
  </si>
  <si>
    <t>KL4255WAXD8</t>
  </si>
  <si>
    <t>KL4255WAXD9</t>
  </si>
  <si>
    <t>KL4255WAXF8</t>
  </si>
  <si>
    <t>KL4255WAXF9</t>
  </si>
  <si>
    <t>KL4255WAXR8</t>
  </si>
  <si>
    <t>KL4255WAXR9</t>
  </si>
  <si>
    <t>KL4255WAXT8</t>
  </si>
  <si>
    <t>KL4255WAXT9</t>
  </si>
  <si>
    <t>KL4255WAXX8</t>
  </si>
  <si>
    <t>KL4255WAXX9</t>
  </si>
  <si>
    <t>KL4255WAYD8</t>
  </si>
  <si>
    <t>KL4255WAYD9</t>
  </si>
  <si>
    <t>KL4255WAYF8</t>
  </si>
  <si>
    <t>KL4255WAYF9</t>
  </si>
  <si>
    <t>KL4255WAYR8</t>
  </si>
  <si>
    <t>KL4255WAYR9</t>
  </si>
  <si>
    <t>KL4255WAYT8</t>
  </si>
  <si>
    <t>KL4255WAYT9</t>
  </si>
  <si>
    <t>KL4255WAYX8</t>
  </si>
  <si>
    <t>KL4255WAYX9</t>
  </si>
  <si>
    <t>KL4312WAKD8</t>
  </si>
  <si>
    <t>KL4312WAKD9</t>
  </si>
  <si>
    <t>KL4312WAKF8</t>
  </si>
  <si>
    <t>KL4312WAKF9</t>
  </si>
  <si>
    <t>KL4312WAKR8</t>
  </si>
  <si>
    <t>KL4312WAKR9</t>
  </si>
  <si>
    <t>KL4312WAKT8</t>
  </si>
  <si>
    <t>KL4312WAKT9</t>
  </si>
  <si>
    <t>KL4312WAKX8</t>
  </si>
  <si>
    <t>KL4312WAKX9</t>
  </si>
  <si>
    <t>KL4312WAMD8</t>
  </si>
  <si>
    <t>KL4312WAMD9</t>
  </si>
  <si>
    <t>KL4312WAMF8</t>
  </si>
  <si>
    <t>KL4312WAMF9</t>
  </si>
  <si>
    <t>KL4312WAMR8</t>
  </si>
  <si>
    <t>KL4312WAMR9</t>
  </si>
  <si>
    <t>KL4312WAMT8</t>
  </si>
  <si>
    <t>KL4312WAMT9</t>
  </si>
  <si>
    <t>KL4312WAMX8</t>
  </si>
  <si>
    <t>KL4312WAMX9</t>
  </si>
  <si>
    <t>KL4312WAND8</t>
  </si>
  <si>
    <t>KL4312WAND9</t>
  </si>
  <si>
    <t>KL4312WANF8</t>
  </si>
  <si>
    <t>KL4312WANF9</t>
  </si>
  <si>
    <t>KL4312WANR8</t>
  </si>
  <si>
    <t>KL4312WANR9</t>
  </si>
  <si>
    <t>KL4312WANT8</t>
  </si>
  <si>
    <t>KL4312WANT9</t>
  </si>
  <si>
    <t>KL4312WANX8</t>
  </si>
  <si>
    <t>KL4312WANX9</t>
  </si>
  <si>
    <t>KL4312WAPD8</t>
  </si>
  <si>
    <t>KL4312WAPD9</t>
  </si>
  <si>
    <t>KL4312WAPF8</t>
  </si>
  <si>
    <t>KL4312WAPF9</t>
  </si>
  <si>
    <t>KL4312WAPR8</t>
  </si>
  <si>
    <t>KL4312WAPR9</t>
  </si>
  <si>
    <t>KL4312WAPT8</t>
  </si>
  <si>
    <t>KL4312WAPT9</t>
  </si>
  <si>
    <t>KL4312WAPX8</t>
  </si>
  <si>
    <t>KL4312WAPX9</t>
  </si>
  <si>
    <t>KL4312WAQD8</t>
  </si>
  <si>
    <t>KL4312WAQD9</t>
  </si>
  <si>
    <t>KL4312WAQF8</t>
  </si>
  <si>
    <t>KL4312WAQF9</t>
  </si>
  <si>
    <t>KL4312WAQR8</t>
  </si>
  <si>
    <t>KL4312WAQR9</t>
  </si>
  <si>
    <t>KL4312WAQT8</t>
  </si>
  <si>
    <t>KL4312WAQT9</t>
  </si>
  <si>
    <t>KL4312WAQX8</t>
  </si>
  <si>
    <t>KL4312WAQX9</t>
  </si>
  <si>
    <t>KL4312WARD8</t>
  </si>
  <si>
    <t>KL4312WARD9</t>
  </si>
  <si>
    <t>KL4312WARF8</t>
  </si>
  <si>
    <t>KL4312WARF9</t>
  </si>
  <si>
    <t>KL4312WARR8</t>
  </si>
  <si>
    <t>KL4312WARR9</t>
  </si>
  <si>
    <t>KL4312WART8</t>
  </si>
  <si>
    <t>KL4312WART9</t>
  </si>
  <si>
    <t>KL4312WARX8</t>
  </si>
  <si>
    <t>KL4312WARX9</t>
  </si>
  <si>
    <t>KL4312WASD8</t>
  </si>
  <si>
    <t>KL4312WASD9</t>
  </si>
  <si>
    <t>KL4312WASF8</t>
  </si>
  <si>
    <t>KL4312WASF9</t>
  </si>
  <si>
    <t>KL4312WASR8</t>
  </si>
  <si>
    <t>KL4312WASR9</t>
  </si>
  <si>
    <t>KL4312WAST8</t>
  </si>
  <si>
    <t>KL4312WAST9</t>
  </si>
  <si>
    <t>KL4312WASX8</t>
  </si>
  <si>
    <t>KL4312WASX9</t>
  </si>
  <si>
    <t>KL4312WATD8</t>
  </si>
  <si>
    <t>KL4312WATD9</t>
  </si>
  <si>
    <t>KL4312WATF8</t>
  </si>
  <si>
    <t>KL4312WATF9</t>
  </si>
  <si>
    <t>KL4312WATR8</t>
  </si>
  <si>
    <t>KL4312WATR9</t>
  </si>
  <si>
    <t>KL4312WATT8</t>
  </si>
  <si>
    <t>KL4312WATT9</t>
  </si>
  <si>
    <t>KL4312WATX8</t>
  </si>
  <si>
    <t>KL4312WATX9</t>
  </si>
  <si>
    <t>KL4312WAUD8</t>
  </si>
  <si>
    <t>KL4312WAUD9</t>
  </si>
  <si>
    <t>KL4312WAUF8</t>
  </si>
  <si>
    <t>KL4312WAUF9</t>
  </si>
  <si>
    <t>KL4312WAUR8</t>
  </si>
  <si>
    <t>KL4312WAUR9</t>
  </si>
  <si>
    <t>KL4312WAUT8</t>
  </si>
  <si>
    <t>KL4312WAUT9</t>
  </si>
  <si>
    <t>KL4312WAUX8</t>
  </si>
  <si>
    <t>KL4312WAUX9</t>
  </si>
  <si>
    <t>KL4312WAVD8</t>
  </si>
  <si>
    <t>KL4312WAVD9</t>
  </si>
  <si>
    <t>KL4312WAVF8</t>
  </si>
  <si>
    <t>KL4312WAVF9</t>
  </si>
  <si>
    <t>KL4312WAVR8</t>
  </si>
  <si>
    <t>KL4312WAVR9</t>
  </si>
  <si>
    <t>KL4312WAVT8</t>
  </si>
  <si>
    <t>KL4312WAVT9</t>
  </si>
  <si>
    <t>KL4312WAVX8</t>
  </si>
  <si>
    <t>KL4312WAVX9</t>
  </si>
  <si>
    <t>KL4312WAWD8</t>
  </si>
  <si>
    <t>KL4312WAWD9</t>
  </si>
  <si>
    <t>KL4312WAWF8</t>
  </si>
  <si>
    <t>KL4312WAWF9</t>
  </si>
  <si>
    <t>KL4312WAWR8</t>
  </si>
  <si>
    <t>KL4312WAWR9</t>
  </si>
  <si>
    <t>KL4312WAWT8</t>
  </si>
  <si>
    <t>KL4312WAWT9</t>
  </si>
  <si>
    <t>KL4312WAWX8</t>
  </si>
  <si>
    <t>KL4312WAWX9</t>
  </si>
  <si>
    <t>KL4312WAXD8</t>
  </si>
  <si>
    <t>KL4312WAXD9</t>
  </si>
  <si>
    <t>KL4312WAXF8</t>
  </si>
  <si>
    <t>KL4312WAXF9</t>
  </si>
  <si>
    <t>KL4312WAXR8</t>
  </si>
  <si>
    <t>KL4312WAXR9</t>
  </si>
  <si>
    <t>KL4312WAXT8</t>
  </si>
  <si>
    <t>KL4312WAXT9</t>
  </si>
  <si>
    <t>KL4312WAXX8</t>
  </si>
  <si>
    <t>KL4312WAXX9</t>
  </si>
  <si>
    <t>KL4312WAYD8</t>
  </si>
  <si>
    <t>KL4312WAYD9</t>
  </si>
  <si>
    <t>KL4312WAYF8</t>
  </si>
  <si>
    <t>KL4312WAYF9</t>
  </si>
  <si>
    <t>KL4312WAYR8</t>
  </si>
  <si>
    <t>KL4312WAYR9</t>
  </si>
  <si>
    <t>KL4312WAYT8</t>
  </si>
  <si>
    <t>KL4312WAYT9</t>
  </si>
  <si>
    <t>KL4312WAYX8</t>
  </si>
  <si>
    <t>KL4312WAYX9</t>
  </si>
  <si>
    <t>KL4312WPKFR</t>
  </si>
  <si>
    <t>KL4312WPKFS</t>
  </si>
  <si>
    <t>KL4312WPMFR</t>
  </si>
  <si>
    <t>KL4312WPMFS</t>
  </si>
  <si>
    <t>KL4312WPNFR</t>
  </si>
  <si>
    <t>KL4312WPNFS</t>
  </si>
  <si>
    <t>KL4312WPPFR</t>
  </si>
  <si>
    <t>KL4312WPPFS</t>
  </si>
  <si>
    <t>KL4312WPQFR</t>
  </si>
  <si>
    <t>KL4312WPQFS</t>
  </si>
  <si>
    <t>KL4312WPRFR</t>
  </si>
  <si>
    <t>KL4312WPRFS</t>
  </si>
  <si>
    <t>KL4312WPSFR</t>
  </si>
  <si>
    <t>KL4312WPSFS</t>
  </si>
  <si>
    <t>KL4313WAKD8</t>
  </si>
  <si>
    <t>KL4313WAKD9</t>
  </si>
  <si>
    <t>KL4313WAKDH</t>
  </si>
  <si>
    <t>KL4313WAKF8</t>
  </si>
  <si>
    <t>KL4313WAKF9</t>
  </si>
  <si>
    <t>KL4313WAKFH</t>
  </si>
  <si>
    <t>KL4313WAKR8</t>
  </si>
  <si>
    <t>KL4313WAKR9</t>
  </si>
  <si>
    <t>KL4313WAKRH</t>
  </si>
  <si>
    <t>KL4313WAKT8</t>
  </si>
  <si>
    <t>KL4313WAKT9</t>
  </si>
  <si>
    <t>KL4313WAKTH</t>
  </si>
  <si>
    <t>KL4313WAKX8</t>
  </si>
  <si>
    <t>KL4313WAKX9</t>
  </si>
  <si>
    <t>KL4313WAKXH</t>
  </si>
  <si>
    <t>KL4313WAMD8</t>
  </si>
  <si>
    <t>KL4313WAMD9</t>
  </si>
  <si>
    <t>KL4313WAMDH</t>
  </si>
  <si>
    <t>KL4313WAMF8</t>
  </si>
  <si>
    <t>KL4313WAMF9</t>
  </si>
  <si>
    <t>KL4313WAMFH</t>
  </si>
  <si>
    <t>KL4313WAMR8</t>
  </si>
  <si>
    <t>KL4313WAMR9</t>
  </si>
  <si>
    <t>KL4313WAMRH</t>
  </si>
  <si>
    <t>KL4313WAMT8</t>
  </si>
  <si>
    <t>KL4313WAMT9</t>
  </si>
  <si>
    <t>KL4313WAMTH</t>
  </si>
  <si>
    <t>KL4313WAMX8</t>
  </si>
  <si>
    <t>KL4313WAMX9</t>
  </si>
  <si>
    <t>KL4313WAMXH</t>
  </si>
  <si>
    <t>KL4313WAND8</t>
  </si>
  <si>
    <t>KL4313WAND9</t>
  </si>
  <si>
    <t>KL4313WANDH</t>
  </si>
  <si>
    <t>KL4313WANF8</t>
  </si>
  <si>
    <t>KL4313WANF9</t>
  </si>
  <si>
    <t>KL4313WANFH</t>
  </si>
  <si>
    <t>KL4313WANR8</t>
  </si>
  <si>
    <t>KL4313WANR9</t>
  </si>
  <si>
    <t>KL4313WANRH</t>
  </si>
  <si>
    <t>KL4313WANT8</t>
  </si>
  <si>
    <t>KL4313WANT9</t>
  </si>
  <si>
    <t>KL4313WANTH</t>
  </si>
  <si>
    <t>KL4313WANX8</t>
  </si>
  <si>
    <t>KL4313WANX9</t>
  </si>
  <si>
    <t>KL4313WANXH</t>
  </si>
  <si>
    <t>KL4313WAPD8</t>
  </si>
  <si>
    <t>KL4313WAPD9</t>
  </si>
  <si>
    <t>KL4313WAPDH</t>
  </si>
  <si>
    <t>KL4313WAPF8</t>
  </si>
  <si>
    <t>KL4313WAPF9</t>
  </si>
  <si>
    <t>KL4313WAPFH</t>
  </si>
  <si>
    <t>KL4313WAPR8</t>
  </si>
  <si>
    <t>KL4313WAPR9</t>
  </si>
  <si>
    <t>KL4313WAPRH</t>
  </si>
  <si>
    <t>KL4313WAPT8</t>
  </si>
  <si>
    <t>KL4313WAPT9</t>
  </si>
  <si>
    <t>KL4313WAPTH</t>
  </si>
  <si>
    <t>KL4313WAPX8</t>
  </si>
  <si>
    <t>KL4313WAPX9</t>
  </si>
  <si>
    <t>KL4313WAPXH</t>
  </si>
  <si>
    <t>KL4313WAQD8</t>
  </si>
  <si>
    <t>KL4313WAQD9</t>
  </si>
  <si>
    <t>KL4313WAQDH</t>
  </si>
  <si>
    <t>KL4313WAQF8</t>
  </si>
  <si>
    <t>KL4313WAQF9</t>
  </si>
  <si>
    <t>KL4313WAQFH</t>
  </si>
  <si>
    <t>KL4313WAQR8</t>
  </si>
  <si>
    <t>KL4313WAQR9</t>
  </si>
  <si>
    <t>KL4313WAQRH</t>
  </si>
  <si>
    <t>KL4313WAQT8</t>
  </si>
  <si>
    <t>KL4313WAQT9</t>
  </si>
  <si>
    <t>KL4313WAQTH</t>
  </si>
  <si>
    <t>KL4313WAQX8</t>
  </si>
  <si>
    <t>KL4313WAQX9</t>
  </si>
  <si>
    <t>KL4313WAQXH</t>
  </si>
  <si>
    <t>KL4313WARD8</t>
  </si>
  <si>
    <t>KL4313WARD9</t>
  </si>
  <si>
    <t>KL4313WARDH</t>
  </si>
  <si>
    <t>KL4313WARF8</t>
  </si>
  <si>
    <t>KL4313WARF9</t>
  </si>
  <si>
    <t>KL4313WARFH</t>
  </si>
  <si>
    <t>KL4313WARR8</t>
  </si>
  <si>
    <t>KL4313WARR9</t>
  </si>
  <si>
    <t>KL4313WARRH</t>
  </si>
  <si>
    <t>KL4313WART8</t>
  </si>
  <si>
    <t>KL4313WART9</t>
  </si>
  <si>
    <t>KL4313WARTH</t>
  </si>
  <si>
    <t>KL4313WARX8</t>
  </si>
  <si>
    <t>KL4313WARX9</t>
  </si>
  <si>
    <t>KL4313WARXH</t>
  </si>
  <si>
    <t>KL4313WASD8</t>
  </si>
  <si>
    <t>KL4313WASD9</t>
  </si>
  <si>
    <t>KL4313WASDH</t>
  </si>
  <si>
    <t>KL4313WASF8</t>
  </si>
  <si>
    <t>KL4313WASF9</t>
  </si>
  <si>
    <t>KL4313WASFH</t>
  </si>
  <si>
    <t>KL4313WASR8</t>
  </si>
  <si>
    <t>KL4313WASR9</t>
  </si>
  <si>
    <t>KL4313WASRH</t>
  </si>
  <si>
    <t>KL4313WAST8</t>
  </si>
  <si>
    <t>KL4313WAST9</t>
  </si>
  <si>
    <t>KL4313WASTH</t>
  </si>
  <si>
    <t>KL4313WASX8</t>
  </si>
  <si>
    <t>KL4313WASX9</t>
  </si>
  <si>
    <t>KL4313WASXH</t>
  </si>
  <si>
    <t>KL4313WATD8</t>
  </si>
  <si>
    <t>KL4313WATD9</t>
  </si>
  <si>
    <t>KL4313WATDH</t>
  </si>
  <si>
    <t>KL4313WATF8</t>
  </si>
  <si>
    <t>KL4313WATF9</t>
  </si>
  <si>
    <t>KL4313WATFH</t>
  </si>
  <si>
    <t>KL4313WATR8</t>
  </si>
  <si>
    <t>KL4313WATR9</t>
  </si>
  <si>
    <t>KL4313WATRH</t>
  </si>
  <si>
    <t>KL4313WATT8</t>
  </si>
  <si>
    <t>KL4313WATT9</t>
  </si>
  <si>
    <t>KL4313WATTH</t>
  </si>
  <si>
    <t>KL4313WATX8</t>
  </si>
  <si>
    <t>KL4313WATX9</t>
  </si>
  <si>
    <t>KL4313WATXH</t>
  </si>
  <si>
    <t>KL4313WAUD8</t>
  </si>
  <si>
    <t>KL4313WAUD9</t>
  </si>
  <si>
    <t>KL4313WAUDH</t>
  </si>
  <si>
    <t>KL4313WAUF8</t>
  </si>
  <si>
    <t>KL4313WAUF9</t>
  </si>
  <si>
    <t>KL4313WAUFH</t>
  </si>
  <si>
    <t>KL4313WAUR8</t>
  </si>
  <si>
    <t>KL4313WAUR9</t>
  </si>
  <si>
    <t>KL4313WAURH</t>
  </si>
  <si>
    <t>KL4313WAUT8</t>
  </si>
  <si>
    <t>KL4313WAUT9</t>
  </si>
  <si>
    <t>KL4313WAUTH</t>
  </si>
  <si>
    <t>KL4313WAUX8</t>
  </si>
  <si>
    <t>KL4313WAUX9</t>
  </si>
  <si>
    <t>KL4313WAUXH</t>
  </si>
  <si>
    <t>KL4313WAVD8</t>
  </si>
  <si>
    <t>KL4313WAVD9</t>
  </si>
  <si>
    <t>KL4313WAVDH</t>
  </si>
  <si>
    <t>KL4313WAVF8</t>
  </si>
  <si>
    <t>KL4313WAVF9</t>
  </si>
  <si>
    <t>KL4313WAVFH</t>
  </si>
  <si>
    <t>KL4313WAVR8</t>
  </si>
  <si>
    <t>KL4313WAVR9</t>
  </si>
  <si>
    <t>KL4313WAVRH</t>
  </si>
  <si>
    <t>KL4313WAVT8</t>
  </si>
  <si>
    <t>KL4313WAVT9</t>
  </si>
  <si>
    <t>KL4313WAVTH</t>
  </si>
  <si>
    <t>KL4313WAVX8</t>
  </si>
  <si>
    <t>KL4313WAVX9</t>
  </si>
  <si>
    <t>KL4313WAVXH</t>
  </si>
  <si>
    <t>KL4313WAWD8</t>
  </si>
  <si>
    <t>KL4313WAWD9</t>
  </si>
  <si>
    <t>KL4313WAWDH</t>
  </si>
  <si>
    <t>KL4313WAWF8</t>
  </si>
  <si>
    <t>KL4313WAWF9</t>
  </si>
  <si>
    <t>KL4313WAWFH</t>
  </si>
  <si>
    <t>KL4313WAWR8</t>
  </si>
  <si>
    <t>KL4313WAWR9</t>
  </si>
  <si>
    <t>KL4313WAWRH</t>
  </si>
  <si>
    <t>KL4313WAWT8</t>
  </si>
  <si>
    <t>KL4313WAWT9</t>
  </si>
  <si>
    <t>KL4313WAWTH</t>
  </si>
  <si>
    <t>KL4313WAWX8</t>
  </si>
  <si>
    <t>KL4313WAWX9</t>
  </si>
  <si>
    <t>KL4313WAWXH</t>
  </si>
  <si>
    <t>KL4313WAXD8</t>
  </si>
  <si>
    <t>KL4313WAXD9</t>
  </si>
  <si>
    <t>KL4313WAXDH</t>
  </si>
  <si>
    <t>KL4313WAXF8</t>
  </si>
  <si>
    <t>KL4313WAXF9</t>
  </si>
  <si>
    <t>KL4313WAXFH</t>
  </si>
  <si>
    <t>KL4313WAXR8</t>
  </si>
  <si>
    <t>KL4313WAXR9</t>
  </si>
  <si>
    <t>KL4313WAXRH</t>
  </si>
  <si>
    <t>KL4313WAXT8</t>
  </si>
  <si>
    <t>KL4313WAXT9</t>
  </si>
  <si>
    <t>KL4313WAXTH</t>
  </si>
  <si>
    <t>KL4313WAXX8</t>
  </si>
  <si>
    <t>KL4313WAXX9</t>
  </si>
  <si>
    <t>KL4313WAXXH</t>
  </si>
  <si>
    <t>KL4313WAYD8</t>
  </si>
  <si>
    <t>KL4313WAYD9</t>
  </si>
  <si>
    <t>KL4313WAYDH</t>
  </si>
  <si>
    <t>KL4313WAYF8</t>
  </si>
  <si>
    <t>KL4313WAYF9</t>
  </si>
  <si>
    <t>KL4313WAYFH</t>
  </si>
  <si>
    <t>KL4313WAYR8</t>
  </si>
  <si>
    <t>KL4313WAYR9</t>
  </si>
  <si>
    <t>KL4313WAYRH</t>
  </si>
  <si>
    <t>KL4313WAYT8</t>
  </si>
  <si>
    <t>KL4313WAYT9</t>
  </si>
  <si>
    <t>KL4313WAYTH</t>
  </si>
  <si>
    <t>KL4313WAYX8</t>
  </si>
  <si>
    <t>KL4313WAYX9</t>
  </si>
  <si>
    <t>KL4313WAYXH</t>
  </si>
  <si>
    <t>KL4413WAKD8</t>
  </si>
  <si>
    <t>KL4413WAKD9</t>
  </si>
  <si>
    <t>KL4413WAKDH</t>
  </si>
  <si>
    <t>KL4413WAKF8</t>
  </si>
  <si>
    <t>KL4413WAKF9</t>
  </si>
  <si>
    <t>KL4413WAKFH</t>
  </si>
  <si>
    <t>KL4413WAKR8</t>
  </si>
  <si>
    <t>KL4413WAKR9</t>
  </si>
  <si>
    <t>KL4413WAKRH</t>
  </si>
  <si>
    <t>KL4413WAKT8</t>
  </si>
  <si>
    <t>KL4413WAKT9</t>
  </si>
  <si>
    <t>KL4413WAKTH</t>
  </si>
  <si>
    <t>KL4413WAKX8</t>
  </si>
  <si>
    <t>KL4413WAKX9</t>
  </si>
  <si>
    <t>KL4413WAKXH</t>
  </si>
  <si>
    <t>KL4413WAMD8</t>
  </si>
  <si>
    <t>KL4413WAMD9</t>
  </si>
  <si>
    <t>KL4413WAMDH</t>
  </si>
  <si>
    <t>KL4413WAMF8</t>
  </si>
  <si>
    <t>KL4413WAMF9</t>
  </si>
  <si>
    <t>KL4413WAMFH</t>
  </si>
  <si>
    <t>KL4413WAMR8</t>
  </si>
  <si>
    <t>KL4413WAMR9</t>
  </si>
  <si>
    <t>KL4413WAMRH</t>
  </si>
  <si>
    <t>KL4413WAMT8</t>
  </si>
  <si>
    <t>KL4413WAMT9</t>
  </si>
  <si>
    <t>KL4413WAMTH</t>
  </si>
  <si>
    <t>KL4413WAMX8</t>
  </si>
  <si>
    <t>KL4413WAMX9</t>
  </si>
  <si>
    <t>KL4413WAMXH</t>
  </si>
  <si>
    <t>KL4413WAND8</t>
  </si>
  <si>
    <t>KL4413WAND9</t>
  </si>
  <si>
    <t>KL4413WANDH</t>
  </si>
  <si>
    <t>KL4413WANF8</t>
  </si>
  <si>
    <t>KL4413WANF9</t>
  </si>
  <si>
    <t>KL4413WANFH</t>
  </si>
  <si>
    <t>KL4413WANR8</t>
  </si>
  <si>
    <t>KL4413WANR9</t>
  </si>
  <si>
    <t>KL4413WANRH</t>
  </si>
  <si>
    <t>KL4413WANT8</t>
  </si>
  <si>
    <t>KL4413WANT9</t>
  </si>
  <si>
    <t>KL4413WANTH</t>
  </si>
  <si>
    <t>KL4413WANX8</t>
  </si>
  <si>
    <t>KL4413WANX9</t>
  </si>
  <si>
    <t>KL4413WANXH</t>
  </si>
  <si>
    <t>KL4413WAPD8</t>
  </si>
  <si>
    <t>KL4413WAPD9</t>
  </si>
  <si>
    <t>KL4413WAPDH</t>
  </si>
  <si>
    <t>KL4413WAPF8</t>
  </si>
  <si>
    <t>KL4413WAPF9</t>
  </si>
  <si>
    <t>KL4413WAPFH</t>
  </si>
  <si>
    <t>KL4413WAPR8</t>
  </si>
  <si>
    <t>KL4413WAPR9</t>
  </si>
  <si>
    <t>KL4413WAPRH</t>
  </si>
  <si>
    <t>KL4413WAPT8</t>
  </si>
  <si>
    <t>KL4413WAPT9</t>
  </si>
  <si>
    <t>KL4413WAPTH</t>
  </si>
  <si>
    <t>KL4413WAPX8</t>
  </si>
  <si>
    <t>KL4413WAPX9</t>
  </si>
  <si>
    <t>KL4413WAPXH</t>
  </si>
  <si>
    <t>KL4413WAQD8</t>
  </si>
  <si>
    <t>KL4413WAQD9</t>
  </si>
  <si>
    <t>KL4413WAQDH</t>
  </si>
  <si>
    <t>KL4413WAQF8</t>
  </si>
  <si>
    <t>KL4413WAQF9</t>
  </si>
  <si>
    <t>KL4413WAQFH</t>
  </si>
  <si>
    <t>KL4413WAQR8</t>
  </si>
  <si>
    <t>KL4413WAQR9</t>
  </si>
  <si>
    <t>KL4413WAQRH</t>
  </si>
  <si>
    <t>KL4413WAQT8</t>
  </si>
  <si>
    <t>KL4413WAQT9</t>
  </si>
  <si>
    <t>KL4413WAQTH</t>
  </si>
  <si>
    <t>KL4413WAQX8</t>
  </si>
  <si>
    <t>KL4413WAQX9</t>
  </si>
  <si>
    <t>KL4413WAQXH</t>
  </si>
  <si>
    <t>KL4413WARD8</t>
  </si>
  <si>
    <t>KL4413WARD9</t>
  </si>
  <si>
    <t>KL4413WARDH</t>
  </si>
  <si>
    <t>KL4413WARF8</t>
  </si>
  <si>
    <t>KL4413WARF9</t>
  </si>
  <si>
    <t>KL4413WARFH</t>
  </si>
  <si>
    <t>KL4413WARR8</t>
  </si>
  <si>
    <t>KL4413WARR9</t>
  </si>
  <si>
    <t>KL4413WARRH</t>
  </si>
  <si>
    <t>KL4413WART8</t>
  </si>
  <si>
    <t>KL4413WART9</t>
  </si>
  <si>
    <t>KL4413WARTH</t>
  </si>
  <si>
    <t>KL4413WARX8</t>
  </si>
  <si>
    <t>KL4413WARX9</t>
  </si>
  <si>
    <t>KL4413WARXH</t>
  </si>
  <si>
    <t>KL4413WASD8</t>
  </si>
  <si>
    <t>KL4413WASD9</t>
  </si>
  <si>
    <t>KL4413WASDH</t>
  </si>
  <si>
    <t>KL4413WASF8</t>
  </si>
  <si>
    <t>KL4413WASF9</t>
  </si>
  <si>
    <t>KL4413WASFH</t>
  </si>
  <si>
    <t>KL4413WASR8</t>
  </si>
  <si>
    <t>KL4413WASR9</t>
  </si>
  <si>
    <t>KL4413WASRH</t>
  </si>
  <si>
    <t>KL4413WAST8</t>
  </si>
  <si>
    <t>KL4413WAST9</t>
  </si>
  <si>
    <t>KL4413WASTH</t>
  </si>
  <si>
    <t>KL4413WASX8</t>
  </si>
  <si>
    <t>KL4413WASX9</t>
  </si>
  <si>
    <t>KL4413WASXH</t>
  </si>
  <si>
    <t>KL4413WATD8</t>
  </si>
  <si>
    <t>KL4413WATD9</t>
  </si>
  <si>
    <t>KL4413WATDH</t>
  </si>
  <si>
    <t>KL4413WATF8</t>
  </si>
  <si>
    <t>KL4413WATF9</t>
  </si>
  <si>
    <t>KL4413WATFH</t>
  </si>
  <si>
    <t>KL4413WATR8</t>
  </si>
  <si>
    <t>KL4413WATR9</t>
  </si>
  <si>
    <t>KL4413WATRH</t>
  </si>
  <si>
    <t>KL4413WATT8</t>
  </si>
  <si>
    <t>KL4413WATT9</t>
  </si>
  <si>
    <t>KL4413WATTH</t>
  </si>
  <si>
    <t>KL4413WATX8</t>
  </si>
  <si>
    <t>KL4413WATX9</t>
  </si>
  <si>
    <t>KL4413WATXH</t>
  </si>
  <si>
    <t>KL4413WAUD8</t>
  </si>
  <si>
    <t>KL4413WAUD9</t>
  </si>
  <si>
    <t>KL4413WAUDH</t>
  </si>
  <si>
    <t>KL4413WAUF8</t>
  </si>
  <si>
    <t>KL4413WAUF9</t>
  </si>
  <si>
    <t>KL4413WAUFH</t>
  </si>
  <si>
    <t>KL4413WAUR8</t>
  </si>
  <si>
    <t>KL4413WAUR9</t>
  </si>
  <si>
    <t>KL4413WAURH</t>
  </si>
  <si>
    <t>KL4413WAUT8</t>
  </si>
  <si>
    <t>KL4413WAUT9</t>
  </si>
  <si>
    <t>KL4413WAUTH</t>
  </si>
  <si>
    <t>KL4413WAUX8</t>
  </si>
  <si>
    <t>KL4413WAUX9</t>
  </si>
  <si>
    <t>KL4413WAUXH</t>
  </si>
  <si>
    <t>KL4413WAVD8</t>
  </si>
  <si>
    <t>KL4413WAVD9</t>
  </si>
  <si>
    <t>KL4413WAVDH</t>
  </si>
  <si>
    <t>KL4413WAVF8</t>
  </si>
  <si>
    <t>KL4413WAVF9</t>
  </si>
  <si>
    <t>KL4413WAVFH</t>
  </si>
  <si>
    <t>KL4413WAVR8</t>
  </si>
  <si>
    <t>KL4413WAVR9</t>
  </si>
  <si>
    <t>KL4413WAVRH</t>
  </si>
  <si>
    <t>KL4413WAVT8</t>
  </si>
  <si>
    <t>KL4413WAVT9</t>
  </si>
  <si>
    <t>KL4413WAVTH</t>
  </si>
  <si>
    <t>KL4413WAVX8</t>
  </si>
  <si>
    <t>KL4413WAVX9</t>
  </si>
  <si>
    <t>KL4413WAVXH</t>
  </si>
  <si>
    <t>KL4413WAWD8</t>
  </si>
  <si>
    <t>KL4413WAWD9</t>
  </si>
  <si>
    <t>KL4413WAWDH</t>
  </si>
  <si>
    <t>KL4413WAWF8</t>
  </si>
  <si>
    <t>KL4413WAWF9</t>
  </si>
  <si>
    <t>KL4413WAWFH</t>
  </si>
  <si>
    <t>KL4413WAWR8</t>
  </si>
  <si>
    <t>KL4413WAWR9</t>
  </si>
  <si>
    <t>KL4413WAWRH</t>
  </si>
  <si>
    <t>KL4413WAWT8</t>
  </si>
  <si>
    <t>KL4413WAWT9</t>
  </si>
  <si>
    <t>KL4413WAWTH</t>
  </si>
  <si>
    <t>KL4413WAWX8</t>
  </si>
  <si>
    <t>KL4413WAWX9</t>
  </si>
  <si>
    <t>KL4413WAWXH</t>
  </si>
  <si>
    <t>KL4413WAXD8</t>
  </si>
  <si>
    <t>KL4413WAXD9</t>
  </si>
  <si>
    <t>KL4413WAXDH</t>
  </si>
  <si>
    <t>KL4413WAXF8</t>
  </si>
  <si>
    <t>KL4413WAXF9</t>
  </si>
  <si>
    <t>KL4413WAXFH</t>
  </si>
  <si>
    <t>KL4413WAXR8</t>
  </si>
  <si>
    <t>KL4413WAXR9</t>
  </si>
  <si>
    <t>KL4413WAXRH</t>
  </si>
  <si>
    <t>KL4413WAXT8</t>
  </si>
  <si>
    <t>KL4413WAXT9</t>
  </si>
  <si>
    <t>KL4413WAXTH</t>
  </si>
  <si>
    <t>KL4413WAXX8</t>
  </si>
  <si>
    <t>KL4413WAXX9</t>
  </si>
  <si>
    <t>KL4413WAXXH</t>
  </si>
  <si>
    <t>KL4413WAYD8</t>
  </si>
  <si>
    <t>KL4413WAYD9</t>
  </si>
  <si>
    <t>KL4413WAYDH</t>
  </si>
  <si>
    <t>KL4413WAYF8</t>
  </si>
  <si>
    <t>KL4413WAYF9</t>
  </si>
  <si>
    <t>KL4413WAYFH</t>
  </si>
  <si>
    <t>KL4413WAYR8</t>
  </si>
  <si>
    <t>KL4413WAYR9</t>
  </si>
  <si>
    <t>KL4413WAYRH</t>
  </si>
  <si>
    <t>KL4413WAYT8</t>
  </si>
  <si>
    <t>KL4413WAYT9</t>
  </si>
  <si>
    <t>KL4413WAYTH</t>
  </si>
  <si>
    <t>KL4413WAYX8</t>
  </si>
  <si>
    <t>KL4413WAYX9</t>
  </si>
  <si>
    <t>KL4413WAYXH</t>
  </si>
  <si>
    <t>KL4541WPEDG</t>
  </si>
  <si>
    <t>KL4541WPEDR</t>
  </si>
  <si>
    <t>KL4541WPEDS</t>
  </si>
  <si>
    <t>KL4541WPEDV</t>
  </si>
  <si>
    <t>KL4541WPEFG</t>
  </si>
  <si>
    <t>KL4541WPEFR</t>
  </si>
  <si>
    <t>KL4541WPEFS</t>
  </si>
  <si>
    <t>KL4541WPEFV</t>
  </si>
  <si>
    <t>KL4541WPKDG</t>
  </si>
  <si>
    <t>KL4541WPKDR</t>
  </si>
  <si>
    <t>KL4541WPKDS</t>
  </si>
  <si>
    <t>KL4541WPKDV</t>
  </si>
  <si>
    <t>KL4541WPKFG</t>
  </si>
  <si>
    <t>KL4541WPKFR</t>
  </si>
  <si>
    <t>KL4541WPKFS</t>
  </si>
  <si>
    <t>KL4541WPKFV</t>
  </si>
  <si>
    <t>KL4541WPMDG</t>
  </si>
  <si>
    <t>KL4541WPMDR</t>
  </si>
  <si>
    <t>KL4541WPMDS</t>
  </si>
  <si>
    <t>KL4541WPMDV</t>
  </si>
  <si>
    <t>KL4541WPMFG</t>
  </si>
  <si>
    <t>KL4541WPMFR</t>
  </si>
  <si>
    <t>KL4541WPMFS</t>
  </si>
  <si>
    <t>KL4541WPMFV</t>
  </si>
  <si>
    <t>KL4541WPNDG</t>
  </si>
  <si>
    <t>KL4541WPNDR</t>
  </si>
  <si>
    <t>KL4541WPNDS</t>
  </si>
  <si>
    <t>KL4541WPNDV</t>
  </si>
  <si>
    <t>KL4541WPNFG</t>
  </si>
  <si>
    <t>KL4541WPNFR</t>
  </si>
  <si>
    <t>KL4541WPNFS</t>
  </si>
  <si>
    <t>KL4541WPNFV</t>
  </si>
  <si>
    <t>KL4541WPPDG</t>
  </si>
  <si>
    <t>KL4541WPPDR</t>
  </si>
  <si>
    <t>KL4541WPPDS</t>
  </si>
  <si>
    <t>KL4541WPPDV</t>
  </si>
  <si>
    <t>KL4541WPPFG</t>
  </si>
  <si>
    <t>KL4541WPPFR</t>
  </si>
  <si>
    <t>KL4541WPPFS</t>
  </si>
  <si>
    <t>KL4541WPPFV</t>
  </si>
  <si>
    <t>KL4541WPQDG</t>
  </si>
  <si>
    <t>KL4541WPQDR</t>
  </si>
  <si>
    <t>KL4541WPQDS</t>
  </si>
  <si>
    <t>KL4541WPQDV</t>
  </si>
  <si>
    <t>KL4541WPQFG</t>
  </si>
  <si>
    <t>KL4541WPQFR</t>
  </si>
  <si>
    <t>KL4541WPQFS</t>
  </si>
  <si>
    <t>KL4541WPQFV</t>
  </si>
  <si>
    <t>KL4542WAEDR</t>
  </si>
  <si>
    <t>KL4542WAEDS</t>
  </si>
  <si>
    <t>KL4542WAEFR</t>
  </si>
  <si>
    <t>KL4542WAEFS</t>
  </si>
  <si>
    <t>KL4542WAETR</t>
  </si>
  <si>
    <t>KL4542WAETS</t>
  </si>
  <si>
    <t>KL4542WAKDR</t>
  </si>
  <si>
    <t>KL4542WAKDS</t>
  </si>
  <si>
    <t>KL4542WAKFR</t>
  </si>
  <si>
    <t>KL4542WAKFS</t>
  </si>
  <si>
    <t>KL4542WAKTR</t>
  </si>
  <si>
    <t>KL4542WAKTS</t>
  </si>
  <si>
    <t>KL4542WAMDR</t>
  </si>
  <si>
    <t>KL4542WAMDS</t>
  </si>
  <si>
    <t>KL4542WAMFR</t>
  </si>
  <si>
    <t>KL4542WAMFS</t>
  </si>
  <si>
    <t>KL4542WAMTR</t>
  </si>
  <si>
    <t>KL4542WAMTS</t>
  </si>
  <si>
    <t>KL4542WANDR</t>
  </si>
  <si>
    <t>KL4542WANDS</t>
  </si>
  <si>
    <t>KL4542WANFR</t>
  </si>
  <si>
    <t>KL4542WANFS</t>
  </si>
  <si>
    <t>KL4542WANTR</t>
  </si>
  <si>
    <t>KL4542WANTS</t>
  </si>
  <si>
    <t>KL4542WAPDR</t>
  </si>
  <si>
    <t>KL4542WAPDS</t>
  </si>
  <si>
    <t>KL4542WAPFR</t>
  </si>
  <si>
    <t>KL4542WAPFS</t>
  </si>
  <si>
    <t>KL4542WAPTR</t>
  </si>
  <si>
    <t>KL4542WAPTS</t>
  </si>
  <si>
    <t>KL4553WAAD8</t>
  </si>
  <si>
    <t>KL4553WAAD9</t>
  </si>
  <si>
    <t>KL4553WAAF8</t>
  </si>
  <si>
    <t>KL4553WAAF9</t>
  </si>
  <si>
    <t>KL4553WAAR8</t>
  </si>
  <si>
    <t>KL4553WAAR9</t>
  </si>
  <si>
    <t>KL4553WAAT8</t>
  </si>
  <si>
    <t>KL4553WAAT9</t>
  </si>
  <si>
    <t>KL4553WAAX8</t>
  </si>
  <si>
    <t>KL4553WAAX9</t>
  </si>
  <si>
    <t>KL4553WABD8</t>
  </si>
  <si>
    <t>KL4553WABD9</t>
  </si>
  <si>
    <t>KL4553WABF8</t>
  </si>
  <si>
    <t>KL4553WABF9</t>
  </si>
  <si>
    <t>KL4553WABR8</t>
  </si>
  <si>
    <t>KL4553WABR9</t>
  </si>
  <si>
    <t>KL4553WABT8</t>
  </si>
  <si>
    <t>KL4553WABT9</t>
  </si>
  <si>
    <t>KL4553WABX8</t>
  </si>
  <si>
    <t>KL4553WABX9</t>
  </si>
  <si>
    <t>KL4553WACD8</t>
  </si>
  <si>
    <t>KL4553WACD9</t>
  </si>
  <si>
    <t>KL4553WACF8</t>
  </si>
  <si>
    <t>KL4553WACF9</t>
  </si>
  <si>
    <t>KL4553WACR8</t>
  </si>
  <si>
    <t>KL4553WACR9</t>
  </si>
  <si>
    <t>KL4553WACT8</t>
  </si>
  <si>
    <t>KL4553WACT9</t>
  </si>
  <si>
    <t>KL4553WACX8</t>
  </si>
  <si>
    <t>KL4553WACX9</t>
  </si>
  <si>
    <t>KL4553WADD8</t>
  </si>
  <si>
    <t>KL4553WADD9</t>
  </si>
  <si>
    <t>KL4553WADF8</t>
  </si>
  <si>
    <t>KL4553WADF9</t>
  </si>
  <si>
    <t>KL4553WADR8</t>
  </si>
  <si>
    <t>KL4553WADR9</t>
  </si>
  <si>
    <t>KL4553WADT8</t>
  </si>
  <si>
    <t>KL4553WADT9</t>
  </si>
  <si>
    <t>KL4553WADX8</t>
  </si>
  <si>
    <t>KL4553WADX9</t>
  </si>
  <si>
    <t>KL4553WAED8</t>
  </si>
  <si>
    <t>KL4553WAED9</t>
  </si>
  <si>
    <t>KL4553WAEF8</t>
  </si>
  <si>
    <t>KL4553WAEF9</t>
  </si>
  <si>
    <t>KL4553WAER8</t>
  </si>
  <si>
    <t>KL4553WAER9</t>
  </si>
  <si>
    <t>KL4553WAET8</t>
  </si>
  <si>
    <t>KL4553WAET9</t>
  </si>
  <si>
    <t>KL4553WAEX8</t>
  </si>
  <si>
    <t>KL4553WAEX9</t>
  </si>
  <si>
    <t>KL4553WAKD8</t>
  </si>
  <si>
    <t>KL4553WAKD9</t>
  </si>
  <si>
    <t>KL4553WAKF8</t>
  </si>
  <si>
    <t>KL4553WAKF9</t>
  </si>
  <si>
    <t>KL4553WAKR8</t>
  </si>
  <si>
    <t>KL4553WAKR9</t>
  </si>
  <si>
    <t>KL4553WAKT8</t>
  </si>
  <si>
    <t>KL4553WAKT9</t>
  </si>
  <si>
    <t>KL4553WAKX8</t>
  </si>
  <si>
    <t>KL4553WAKX9</t>
  </si>
  <si>
    <t>KL4553WAMD8</t>
  </si>
  <si>
    <t>KL4553WAMD9</t>
  </si>
  <si>
    <t>KL4553WAMF8</t>
  </si>
  <si>
    <t>KL4553WAMF9</t>
  </si>
  <si>
    <t>KL4553WAMR8</t>
  </si>
  <si>
    <t>KL4553WAMR9</t>
  </si>
  <si>
    <t>KL4553WAMT8</t>
  </si>
  <si>
    <t>KL4553WAMT9</t>
  </si>
  <si>
    <t>KL4553WAMX8</t>
  </si>
  <si>
    <t>KL4553WAMX9</t>
  </si>
  <si>
    <t>KL4553WAND8</t>
  </si>
  <si>
    <t>KL4553WAND9</t>
  </si>
  <si>
    <t>KL4553WANF8</t>
  </si>
  <si>
    <t>KL4553WANF9</t>
  </si>
  <si>
    <t>KL4553WANR8</t>
  </si>
  <si>
    <t>KL4553WANR9</t>
  </si>
  <si>
    <t>KL4553WANT8</t>
  </si>
  <si>
    <t>KL4553WANT9</t>
  </si>
  <si>
    <t>KL4553WANX8</t>
  </si>
  <si>
    <t>KL4553WANX9</t>
  </si>
  <si>
    <t>KL4553WAPD8</t>
  </si>
  <si>
    <t>KL4553WAPD9</t>
  </si>
  <si>
    <t>KL4553WAPF8</t>
  </si>
  <si>
    <t>KL4553WAPF9</t>
  </si>
  <si>
    <t>KL4553WAPR8</t>
  </si>
  <si>
    <t>KL4553WAPR9</t>
  </si>
  <si>
    <t>KL4553WAPT8</t>
  </si>
  <si>
    <t>KL4553WAPT9</t>
  </si>
  <si>
    <t>KL4553WAPX8</t>
  </si>
  <si>
    <t>KL4553WAPX9</t>
  </si>
  <si>
    <t>KL4553WAQD8</t>
  </si>
  <si>
    <t>KL4553WAQD9</t>
  </si>
  <si>
    <t>KL4553WAQF8</t>
  </si>
  <si>
    <t>KL4553WAQF9</t>
  </si>
  <si>
    <t>KL4553WAQR8</t>
  </si>
  <si>
    <t>KL4553WAQR9</t>
  </si>
  <si>
    <t>KL4553WAQT8</t>
  </si>
  <si>
    <t>KL4553WAQT9</t>
  </si>
  <si>
    <t>KL4553WAQX8</t>
  </si>
  <si>
    <t>KL4553WAQX9</t>
  </si>
  <si>
    <t>KL4553WARD8</t>
  </si>
  <si>
    <t>KL4553WARD9</t>
  </si>
  <si>
    <t>KL4553WARF8</t>
  </si>
  <si>
    <t>KL4553WARF9</t>
  </si>
  <si>
    <t>KL4553WARR8</t>
  </si>
  <si>
    <t>KL4553WARR9</t>
  </si>
  <si>
    <t>KL4553WART8</t>
  </si>
  <si>
    <t>KL4553WART9</t>
  </si>
  <si>
    <t>KL4553WARX8</t>
  </si>
  <si>
    <t>KL4553WARX9</t>
  </si>
  <si>
    <t>KL4553WASD8</t>
  </si>
  <si>
    <t>KL4553WASD9</t>
  </si>
  <si>
    <t>KL4553WASF8</t>
  </si>
  <si>
    <t>KL4553WASF9</t>
  </si>
  <si>
    <t>KL4553WASR8</t>
  </si>
  <si>
    <t>KL4553WASR9</t>
  </si>
  <si>
    <t>KL4553WAST8</t>
  </si>
  <si>
    <t>KL4553WAST9</t>
  </si>
  <si>
    <t>KL4553WASX8</t>
  </si>
  <si>
    <t>KL4553WASX9</t>
  </si>
  <si>
    <t>KL4553WATD8</t>
  </si>
  <si>
    <t>KL4553WATD9</t>
  </si>
  <si>
    <t>KL4553WATF8</t>
  </si>
  <si>
    <t>KL4553WATF9</t>
  </si>
  <si>
    <t>KL4553WATR8</t>
  </si>
  <si>
    <t>KL4553WATR9</t>
  </si>
  <si>
    <t>KL4553WATT8</t>
  </si>
  <si>
    <t>KL4553WATT9</t>
  </si>
  <si>
    <t>KL4553WATX8</t>
  </si>
  <si>
    <t>KL4553WATX9</t>
  </si>
  <si>
    <t>KL4553WAUD8</t>
  </si>
  <si>
    <t>KL4553WAUD9</t>
  </si>
  <si>
    <t>KL4553WAUF8</t>
  </si>
  <si>
    <t>KL4553WAUF9</t>
  </si>
  <si>
    <t>KL4553WAUR8</t>
  </si>
  <si>
    <t>KL4553WAUR9</t>
  </si>
  <si>
    <t>KL4553WAUT8</t>
  </si>
  <si>
    <t>KL4553WAUT9</t>
  </si>
  <si>
    <t>KL4553WAUX8</t>
  </si>
  <si>
    <t>KL4553WAUX9</t>
  </si>
  <si>
    <t>KL4553WAVD8</t>
  </si>
  <si>
    <t>KL4553WAVD9</t>
  </si>
  <si>
    <t>KL4553WAVF8</t>
  </si>
  <si>
    <t>KL4553WAVF9</t>
  </si>
  <si>
    <t>KL4553WAVR8</t>
  </si>
  <si>
    <t>KL4553WAVR9</t>
  </si>
  <si>
    <t>KL4553WAVT8</t>
  </si>
  <si>
    <t>KL4553WAVT9</t>
  </si>
  <si>
    <t>KL4553WAVX8</t>
  </si>
  <si>
    <t>KL4553WAVX9</t>
  </si>
  <si>
    <t>KL4553WAWD8</t>
  </si>
  <si>
    <t>KL4553WAWD9</t>
  </si>
  <si>
    <t>KL4553WAWF8</t>
  </si>
  <si>
    <t>KL4553WAWF9</t>
  </si>
  <si>
    <t>KL4553WAWR8</t>
  </si>
  <si>
    <t>KL4553WAWR9</t>
  </si>
  <si>
    <t>KL4553WAWT8</t>
  </si>
  <si>
    <t>KL4553WAWT9</t>
  </si>
  <si>
    <t>KL4553WAWX8</t>
  </si>
  <si>
    <t>KL4553WAWX9</t>
  </si>
  <si>
    <t>KL4553WAXD8</t>
  </si>
  <si>
    <t>KL4553WAXD9</t>
  </si>
  <si>
    <t>KL4553WAXF8</t>
  </si>
  <si>
    <t>KL4553WAXF9</t>
  </si>
  <si>
    <t>KL4553WAXR8</t>
  </si>
  <si>
    <t>KL4553WAXR9</t>
  </si>
  <si>
    <t>KL4553WAXT8</t>
  </si>
  <si>
    <t>KL4553WAXT9</t>
  </si>
  <si>
    <t>KL4553WAXX8</t>
  </si>
  <si>
    <t>KL4553WAXX9</t>
  </si>
  <si>
    <t>KL4553WAYD8</t>
  </si>
  <si>
    <t>KL4553WAYD9</t>
  </si>
  <si>
    <t>KL4553WAYF8</t>
  </si>
  <si>
    <t>KL4553WAYF9</t>
  </si>
  <si>
    <t>KL4553WAYR8</t>
  </si>
  <si>
    <t>KL4553WAYR9</t>
  </si>
  <si>
    <t>KL4553WAYT8</t>
  </si>
  <si>
    <t>KL4553WAYT9</t>
  </si>
  <si>
    <t>KL4553WAYX8</t>
  </si>
  <si>
    <t>KL4553WAYX9</t>
  </si>
  <si>
    <t>KL4554WAAD8</t>
  </si>
  <si>
    <t>KL4554WAAD9</t>
  </si>
  <si>
    <t>KL4554WAAF8</t>
  </si>
  <si>
    <t>KL4554WAAF9</t>
  </si>
  <si>
    <t>KL4554WAAR8</t>
  </si>
  <si>
    <t>KL4554WAAR9</t>
  </si>
  <si>
    <t>KL4554WAAT8</t>
  </si>
  <si>
    <t>KL4554WAAT9</t>
  </si>
  <si>
    <t>KL4554WAAX8</t>
  </si>
  <si>
    <t>KL4554WAAX9</t>
  </si>
  <si>
    <t>KL4554WABD8</t>
  </si>
  <si>
    <t>KL4554WABD9</t>
  </si>
  <si>
    <t>KL4554WABF8</t>
  </si>
  <si>
    <t>KL4554WABF9</t>
  </si>
  <si>
    <t>KL4554WABR8</t>
  </si>
  <si>
    <t>KL4554WABR9</t>
  </si>
  <si>
    <t>KL4554WABT8</t>
  </si>
  <si>
    <t>KL4554WABT9</t>
  </si>
  <si>
    <t>KL4554WABX8</t>
  </si>
  <si>
    <t>KL4554WABX9</t>
  </si>
  <si>
    <t>KL4554WACD8</t>
  </si>
  <si>
    <t>KL4554WACD9</t>
  </si>
  <si>
    <t>KL4554WACF8</t>
  </si>
  <si>
    <t>KL4554WACF9</t>
  </si>
  <si>
    <t>KL4554WACR8</t>
  </si>
  <si>
    <t>KL4554WACR9</t>
  </si>
  <si>
    <t>KL4554WACT8</t>
  </si>
  <si>
    <t>KL4554WACT9</t>
  </si>
  <si>
    <t>KL4554WACX8</t>
  </si>
  <si>
    <t>KL4554WACX9</t>
  </si>
  <si>
    <t>KL4554WADD8</t>
  </si>
  <si>
    <t>KL4554WADD9</t>
  </si>
  <si>
    <t>KL4554WADF8</t>
  </si>
  <si>
    <t>KL4554WADF9</t>
  </si>
  <si>
    <t>KL4554WADR8</t>
  </si>
  <si>
    <t>KL4554WADR9</t>
  </si>
  <si>
    <t>KL4554WADT8</t>
  </si>
  <si>
    <t>KL4554WADT9</t>
  </si>
  <si>
    <t>KL4554WADX8</t>
  </si>
  <si>
    <t>KL4554WADX9</t>
  </si>
  <si>
    <t>KL4554WAED8</t>
  </si>
  <si>
    <t>KL4554WAED9</t>
  </si>
  <si>
    <t>KL4554WAEF8</t>
  </si>
  <si>
    <t>KL4554WAEF9</t>
  </si>
  <si>
    <t>KL4554WAER8</t>
  </si>
  <si>
    <t>KL4554WAER9</t>
  </si>
  <si>
    <t>KL4554WAET8</t>
  </si>
  <si>
    <t>KL4554WAET9</t>
  </si>
  <si>
    <t>KL4554WAEX8</t>
  </si>
  <si>
    <t>KL4554WAEX9</t>
  </si>
  <si>
    <t>KL4554WAKD8</t>
  </si>
  <si>
    <t>KL4554WAKD9</t>
  </si>
  <si>
    <t>KL4554WAKF8</t>
  </si>
  <si>
    <t>KL4554WAKF9</t>
  </si>
  <si>
    <t>KL4554WAKR8</t>
  </si>
  <si>
    <t>KL4554WAKR9</t>
  </si>
  <si>
    <t>KL4554WAKT8</t>
  </si>
  <si>
    <t>KL4554WAKT9</t>
  </si>
  <si>
    <t>KL4554WAKX8</t>
  </si>
  <si>
    <t>KL4554WAKX9</t>
  </si>
  <si>
    <t>KL4554WAMD8</t>
  </si>
  <si>
    <t>KL4554WAMD9</t>
  </si>
  <si>
    <t>KL4554WAMF8</t>
  </si>
  <si>
    <t>KL4554WAMF9</t>
  </si>
  <si>
    <t>KL4554WAMR8</t>
  </si>
  <si>
    <t>KL4554WAMR9</t>
  </si>
  <si>
    <t>KL4554WAMT8</t>
  </si>
  <si>
    <t>KL4554WAMT9</t>
  </si>
  <si>
    <t>KL4554WAMX8</t>
  </si>
  <si>
    <t>KL4554WAMX9</t>
  </si>
  <si>
    <t>KL4554WAND8</t>
  </si>
  <si>
    <t>KL4554WAND9</t>
  </si>
  <si>
    <t>KL4554WANF8</t>
  </si>
  <si>
    <t>KL4554WANF9</t>
  </si>
  <si>
    <t>KL4554WANR8</t>
  </si>
  <si>
    <t>KL4554WANR9</t>
  </si>
  <si>
    <t>KL4554WANT8</t>
  </si>
  <si>
    <t>KL4554WANT9</t>
  </si>
  <si>
    <t>KL4554WANX8</t>
  </si>
  <si>
    <t>KL4554WANX9</t>
  </si>
  <si>
    <t>KL4554WAPD8</t>
  </si>
  <si>
    <t>KL4554WAPD9</t>
  </si>
  <si>
    <t>KL4554WAPF8</t>
  </si>
  <si>
    <t>KL4554WAPF9</t>
  </si>
  <si>
    <t>KL4554WAPR8</t>
  </si>
  <si>
    <t>KL4554WAPR9</t>
  </si>
  <si>
    <t>KL4554WAPT8</t>
  </si>
  <si>
    <t>KL4554WAPT9</t>
  </si>
  <si>
    <t>KL4554WAPX8</t>
  </si>
  <si>
    <t>KL4554WAPX9</t>
  </si>
  <si>
    <t>KL4554WAQD8</t>
  </si>
  <si>
    <t>KL4554WAQD9</t>
  </si>
  <si>
    <t>KL4554WAQF8</t>
  </si>
  <si>
    <t>KL4554WAQF9</t>
  </si>
  <si>
    <t>KL4554WAQR8</t>
  </si>
  <si>
    <t>KL4554WAQR9</t>
  </si>
  <si>
    <t>KL4554WAQT8</t>
  </si>
  <si>
    <t>KL4554WAQT9</t>
  </si>
  <si>
    <t>KL4554WAQX8</t>
  </si>
  <si>
    <t>KL4554WAQX9</t>
  </si>
  <si>
    <t>KL4554WARD8</t>
  </si>
  <si>
    <t>KL4554WARD9</t>
  </si>
  <si>
    <t>KL4554WARF8</t>
  </si>
  <si>
    <t>KL4554WARF9</t>
  </si>
  <si>
    <t>KL4554WARR8</t>
  </si>
  <si>
    <t>KL4554WARR9</t>
  </si>
  <si>
    <t>KL4554WART8</t>
  </si>
  <si>
    <t>KL4554WART9</t>
  </si>
  <si>
    <t>KL4554WARX8</t>
  </si>
  <si>
    <t>KL4554WARX9</t>
  </si>
  <si>
    <t>KL4554WASD8</t>
  </si>
  <si>
    <t>KL4554WASD9</t>
  </si>
  <si>
    <t>KL4554WASF8</t>
  </si>
  <si>
    <t>KL4554WASF9</t>
  </si>
  <si>
    <t>KL4554WASR8</t>
  </si>
  <si>
    <t>KL4554WASR9</t>
  </si>
  <si>
    <t>KL4554WAST8</t>
  </si>
  <si>
    <t>KL4554WAST9</t>
  </si>
  <si>
    <t>KL4554WASX8</t>
  </si>
  <si>
    <t>KL4554WASX9</t>
  </si>
  <si>
    <t>KL4554WATD8</t>
  </si>
  <si>
    <t>KL4554WATD9</t>
  </si>
  <si>
    <t>KL4554WATF8</t>
  </si>
  <si>
    <t>KL4554WATF9</t>
  </si>
  <si>
    <t>KL4554WATR8</t>
  </si>
  <si>
    <t>KL4554WATR9</t>
  </si>
  <si>
    <t>KL4554WATT8</t>
  </si>
  <si>
    <t>KL4554WATT9</t>
  </si>
  <si>
    <t>KL4554WATX8</t>
  </si>
  <si>
    <t>KL4554WATX9</t>
  </si>
  <si>
    <t>KL4554WAUD8</t>
  </si>
  <si>
    <t>KL4554WAUD9</t>
  </si>
  <si>
    <t>KL4554WAUF8</t>
  </si>
  <si>
    <t>KL4554WAUF9</t>
  </si>
  <si>
    <t>KL4554WAUR8</t>
  </si>
  <si>
    <t>KL4554WAUR9</t>
  </si>
  <si>
    <t>KL4554WAUT8</t>
  </si>
  <si>
    <t>KL4554WAUT9</t>
  </si>
  <si>
    <t>KL4554WAUX8</t>
  </si>
  <si>
    <t>KL4554WAUX9</t>
  </si>
  <si>
    <t>KL4554WAVD8</t>
  </si>
  <si>
    <t>KL4554WAVD9</t>
  </si>
  <si>
    <t>KL4554WAVF8</t>
  </si>
  <si>
    <t>KL4554WAVF9</t>
  </si>
  <si>
    <t>KL4554WAVR8</t>
  </si>
  <si>
    <t>KL4554WAVR9</t>
  </si>
  <si>
    <t>KL4554WAVT8</t>
  </si>
  <si>
    <t>KL4554WAVT9</t>
  </si>
  <si>
    <t>KL4554WAVX8</t>
  </si>
  <si>
    <t>KL4554WAVX9</t>
  </si>
  <si>
    <t>KL4554WAWD8</t>
  </si>
  <si>
    <t>KL4554WAWD9</t>
  </si>
  <si>
    <t>KL4554WAWF8</t>
  </si>
  <si>
    <t>KL4554WAWF9</t>
  </si>
  <si>
    <t>KL4554WAWR8</t>
  </si>
  <si>
    <t>KL4554WAWR9</t>
  </si>
  <si>
    <t>KL4554WAWT8</t>
  </si>
  <si>
    <t>KL4554WAWT9</t>
  </si>
  <si>
    <t>KL4554WAWX8</t>
  </si>
  <si>
    <t>KL4554WAWX9</t>
  </si>
  <si>
    <t>KL4554WAXD8</t>
  </si>
  <si>
    <t>KL4554WAXD9</t>
  </si>
  <si>
    <t>KL4554WAXF8</t>
  </si>
  <si>
    <t>KL4554WAXF9</t>
  </si>
  <si>
    <t>KL4554WAXR8</t>
  </si>
  <si>
    <t>KL4554WAXR9</t>
  </si>
  <si>
    <t>KL4554WAXT8</t>
  </si>
  <si>
    <t>KL4554WAXT9</t>
  </si>
  <si>
    <t>KL4554WAXX8</t>
  </si>
  <si>
    <t>KL4554WAXX9</t>
  </si>
  <si>
    <t>KL4554WAYD8</t>
  </si>
  <si>
    <t>KL4554WAYD9</t>
  </si>
  <si>
    <t>KL4554WAYF8</t>
  </si>
  <si>
    <t>KL4554WAYF9</t>
  </si>
  <si>
    <t>KL4554WAYR8</t>
  </si>
  <si>
    <t>KL4554WAYR9</t>
  </si>
  <si>
    <t>KL4554WAYT8</t>
  </si>
  <si>
    <t>KL4554WAYT9</t>
  </si>
  <si>
    <t>KL4554WAYX8</t>
  </si>
  <si>
    <t>KL4554WAYX9</t>
  </si>
  <si>
    <t>KL4697WAADH</t>
  </si>
  <si>
    <t>KL4697WAAFH</t>
  </si>
  <si>
    <t>KL4697WAATH</t>
  </si>
  <si>
    <t>KL4697WABDH</t>
  </si>
  <si>
    <t>KL4697WABFH</t>
  </si>
  <si>
    <t>KL4697WABTH</t>
  </si>
  <si>
    <t>KL4697WACDH</t>
  </si>
  <si>
    <t>KL4697WACFH</t>
  </si>
  <si>
    <t>KL4697WACTH</t>
  </si>
  <si>
    <t>KL4697WADDH</t>
  </si>
  <si>
    <t>KL4697WADFH</t>
  </si>
  <si>
    <t>KL4697WADTH</t>
  </si>
  <si>
    <t>KL4704WARDH</t>
  </si>
  <si>
    <t>KL4704WARFH</t>
  </si>
  <si>
    <t>KL4704WARTH</t>
  </si>
  <si>
    <t>KL4704WASDH</t>
  </si>
  <si>
    <t>KL4704WASFH</t>
  </si>
  <si>
    <t>KL4704WASTH</t>
  </si>
  <si>
    <t>KL4704WATDH</t>
  </si>
  <si>
    <t>KL4704WATFH</t>
  </si>
  <si>
    <t>KL4704WATTH</t>
  </si>
  <si>
    <t>KL4704WAUDH</t>
  </si>
  <si>
    <t>KL4704WAUFH</t>
  </si>
  <si>
    <t>KL4704WAUTH</t>
  </si>
  <si>
    <t>KL4704WAVDH</t>
  </si>
  <si>
    <t>KL4704WAVFH</t>
  </si>
  <si>
    <t>KL4704WAVTH</t>
  </si>
  <si>
    <t>KL4704WAWDH</t>
  </si>
  <si>
    <t>KL4704WAWFH</t>
  </si>
  <si>
    <t>KL4704WAWTH</t>
  </si>
  <si>
    <t>KL4704WAXDH</t>
  </si>
  <si>
    <t>KL4704WAXFH</t>
  </si>
  <si>
    <t>KL4704WAXTH</t>
  </si>
  <si>
    <t>KL4704WAYDH</t>
  </si>
  <si>
    <t>KL4704WAYFH</t>
  </si>
  <si>
    <t>KL4704WAYTH</t>
  </si>
  <si>
    <t>KL4709WATD8</t>
  </si>
  <si>
    <t>KL4709WATD9</t>
  </si>
  <si>
    <t>KL4709WATF8</t>
  </si>
  <si>
    <t>KL4709WATF9</t>
  </si>
  <si>
    <t>KL4709WATR8</t>
  </si>
  <si>
    <t>KL4709WATR9</t>
  </si>
  <si>
    <t>KL4709WATT8</t>
  </si>
  <si>
    <t>KL4709WATT9</t>
  </si>
  <si>
    <t>KL4709WATX8</t>
  </si>
  <si>
    <t>KL4709WATX9</t>
  </si>
  <si>
    <t>KL4709WAUD8</t>
  </si>
  <si>
    <t>KL4709WAUD9</t>
  </si>
  <si>
    <t>KL4709WAUF8</t>
  </si>
  <si>
    <t>KL4709WAUF9</t>
  </si>
  <si>
    <t>KL4709WAUR8</t>
  </si>
  <si>
    <t>KL4709WAUR9</t>
  </si>
  <si>
    <t>KL4709WAUT8</t>
  </si>
  <si>
    <t>KL4709WAUT9</t>
  </si>
  <si>
    <t>KL4709WAUX8</t>
  </si>
  <si>
    <t>KL4709WAUX9</t>
  </si>
  <si>
    <t>KL4709WAVD8</t>
  </si>
  <si>
    <t>KL4709WAVD9</t>
  </si>
  <si>
    <t>KL4709WAVF8</t>
  </si>
  <si>
    <t>KL4709WAVF9</t>
  </si>
  <si>
    <t>KL4709WAVR8</t>
  </si>
  <si>
    <t>KL4709WAVR9</t>
  </si>
  <si>
    <t>KL4709WAVT8</t>
  </si>
  <si>
    <t>KL4709WAVT9</t>
  </si>
  <si>
    <t>KL4709WAVX8</t>
  </si>
  <si>
    <t>KL4709WAVX9</t>
  </si>
  <si>
    <t>KL4709WAWD8</t>
  </si>
  <si>
    <t>KL4709WAWD9</t>
  </si>
  <si>
    <t>KL4709WAWF8</t>
  </si>
  <si>
    <t>KL4709WAWF9</t>
  </si>
  <si>
    <t>KL4709WAWR8</t>
  </si>
  <si>
    <t>KL4709WAWR9</t>
  </si>
  <si>
    <t>KL4709WAWT8</t>
  </si>
  <si>
    <t>KL4709WAWT9</t>
  </si>
  <si>
    <t>KL4709WAWX8</t>
  </si>
  <si>
    <t>KL4709WAWX9</t>
  </si>
  <si>
    <t>KL4709WAXD8</t>
  </si>
  <si>
    <t>KL4709WAXD9</t>
  </si>
  <si>
    <t>KL4709WAXF8</t>
  </si>
  <si>
    <t>KL4709WAXF9</t>
  </si>
  <si>
    <t>KL4709WAXR8</t>
  </si>
  <si>
    <t>KL4709WAXR9</t>
  </si>
  <si>
    <t>KL4709WAXT8</t>
  </si>
  <si>
    <t>KL4709WAXT9</t>
  </si>
  <si>
    <t>KL4709WAXX8</t>
  </si>
  <si>
    <t>KL4709WAXX9</t>
  </si>
  <si>
    <t>KL4709WAYD8</t>
  </si>
  <si>
    <t>KL4709WAYD9</t>
  </si>
  <si>
    <t>KL4709WAYF8</t>
  </si>
  <si>
    <t>KL4709WAYF9</t>
  </si>
  <si>
    <t>KL4709WAYR8</t>
  </si>
  <si>
    <t>KL4709WAYR9</t>
  </si>
  <si>
    <t>KL4709WAYT8</t>
  </si>
  <si>
    <t>KL4709WAYT9</t>
  </si>
  <si>
    <t>KL4709WAYX8</t>
  </si>
  <si>
    <t>KL4709WAYX9</t>
  </si>
  <si>
    <t>KL4714W1TFS</t>
  </si>
  <si>
    <t>KL4714W1UFS</t>
  </si>
  <si>
    <t>KL4714W1VFS</t>
  </si>
  <si>
    <t>KL4714W1WFS</t>
  </si>
  <si>
    <t>KL4714W1XFS</t>
  </si>
  <si>
    <t>KL4714W1YFS</t>
  </si>
  <si>
    <t>KL4715W1TFS</t>
  </si>
  <si>
    <t>KL4715W1UFS</t>
  </si>
  <si>
    <t>KL4715W1VFS</t>
  </si>
  <si>
    <t>KL4715W1WFS</t>
  </si>
  <si>
    <t>KL4715W1XFS</t>
  </si>
  <si>
    <t>KL4715W1YFS</t>
  </si>
  <si>
    <t>KL4819W1SDR</t>
  </si>
  <si>
    <t>KL4819W1SDS</t>
  </si>
  <si>
    <t>KL4819W1SFR</t>
  </si>
  <si>
    <t>KL4819W1SFS</t>
  </si>
  <si>
    <t>KL4819W1STR</t>
  </si>
  <si>
    <t>KL4819W1STS</t>
  </si>
  <si>
    <t>KL4819W1TDR</t>
  </si>
  <si>
    <t>KL4819W1TDS</t>
  </si>
  <si>
    <t>KL4819W1TFR</t>
  </si>
  <si>
    <t>KL4819W1TFS</t>
  </si>
  <si>
    <t>KL4819W1TTR</t>
  </si>
  <si>
    <t>KL4819W1TTS</t>
  </si>
  <si>
    <t>KL4819W1UDR</t>
  </si>
  <si>
    <t>KL4819W1UDS</t>
  </si>
  <si>
    <t>KL4819W1UFR</t>
  </si>
  <si>
    <t>KL4819W1UFS</t>
  </si>
  <si>
    <t>KL4819W1UTR</t>
  </si>
  <si>
    <t>KL4819W1UTS</t>
  </si>
  <si>
    <t>KL4819W1VDR</t>
  </si>
  <si>
    <t>KL4819W1VDS</t>
  </si>
  <si>
    <t>KL4819W1VFR</t>
  </si>
  <si>
    <t>KL4819W1VFS</t>
  </si>
  <si>
    <t>KL4819W1VTR</t>
  </si>
  <si>
    <t>KL4819W1VTS</t>
  </si>
  <si>
    <t>KL4819W1WDR</t>
  </si>
  <si>
    <t>KL4819W1WDS</t>
  </si>
  <si>
    <t>KL4819W1WFR</t>
  </si>
  <si>
    <t>KL4819W1WFS</t>
  </si>
  <si>
    <t>KL4819W1WTR</t>
  </si>
  <si>
    <t>KL4819W1WTS</t>
  </si>
  <si>
    <t>KL4819W1XDR</t>
  </si>
  <si>
    <t>KL4819W1XDS</t>
  </si>
  <si>
    <t>KL4819W1XFR</t>
  </si>
  <si>
    <t>KL4819W1XFS</t>
  </si>
  <si>
    <t>KL4819W1XTR</t>
  </si>
  <si>
    <t>KL4819W1XTS</t>
  </si>
  <si>
    <t>KL4819W1YDR</t>
  </si>
  <si>
    <t>KL4819W1YDS</t>
  </si>
  <si>
    <t>KL4819W1YFR</t>
  </si>
  <si>
    <t>KL4819W1YFS</t>
  </si>
  <si>
    <t>KL4819W1YTR</t>
  </si>
  <si>
    <t>KL4819W1YTS</t>
  </si>
  <si>
    <t>KL4846W1TDR</t>
  </si>
  <si>
    <t>KL4846W1TFR</t>
  </si>
  <si>
    <t>KL4846W1TTR</t>
  </si>
  <si>
    <t>KL4846W1UDR</t>
  </si>
  <si>
    <t>KL4846W1UFR</t>
  </si>
  <si>
    <t>KL4846W1UTR</t>
  </si>
  <si>
    <t>KL4846W1VDR</t>
  </si>
  <si>
    <t>KL4846W1VFR</t>
  </si>
  <si>
    <t>KL4846W1VTR</t>
  </si>
  <si>
    <t>KL4846W1WDR</t>
  </si>
  <si>
    <t>KL4846W1WFR</t>
  </si>
  <si>
    <t>KL4846W1WTR</t>
  </si>
  <si>
    <t>KL4846W1XDR</t>
  </si>
  <si>
    <t>KL4846W1XFR</t>
  </si>
  <si>
    <t>KL4846W1XTR</t>
  </si>
  <si>
    <t>KL4846W1YDR</t>
  </si>
  <si>
    <t>KL4846W1YFR</t>
  </si>
  <si>
    <t>KL4846W1YTR</t>
  </si>
  <si>
    <t>KL4847W1TDR</t>
  </si>
  <si>
    <t>KL4847W1TFR</t>
  </si>
  <si>
    <t>KL4847W1TTR</t>
  </si>
  <si>
    <t>KL4847W1UDR</t>
  </si>
  <si>
    <t>KL4847W1UFR</t>
  </si>
  <si>
    <t>KL4847W1UTR</t>
  </si>
  <si>
    <t>KL4847W1VDR</t>
  </si>
  <si>
    <t>KL4847W1VFR</t>
  </si>
  <si>
    <t>KL4847W1VTR</t>
  </si>
  <si>
    <t>KL4847W1WDR</t>
  </si>
  <si>
    <t>KL4847W1WFR</t>
  </si>
  <si>
    <t>KL4847W1WTR</t>
  </si>
  <si>
    <t>KL4847W1XDR</t>
  </si>
  <si>
    <t>KL4847W1XFR</t>
  </si>
  <si>
    <t>KL4847W1XTR</t>
  </si>
  <si>
    <t>KL4847W1YDR</t>
  </si>
  <si>
    <t>KL4847W1YFR</t>
  </si>
  <si>
    <t>KL4847W1YTR</t>
  </si>
  <si>
    <t>KL4891WAKD8</t>
  </si>
  <si>
    <t>KL4891WAKD9</t>
  </si>
  <si>
    <t>KL4891WAKF8</t>
  </si>
  <si>
    <t>KL4891WAKF9</t>
  </si>
  <si>
    <t>KL4891WAKR8</t>
  </si>
  <si>
    <t>KL4891WAKR9</t>
  </si>
  <si>
    <t>KL4891WAKT8</t>
  </si>
  <si>
    <t>KL4891WAKT9</t>
  </si>
  <si>
    <t>KL4891WAKX8</t>
  </si>
  <si>
    <t>KL4891WAKX9</t>
  </si>
  <si>
    <t>KL4891WAMD8</t>
  </si>
  <si>
    <t>KL4891WAMD9</t>
  </si>
  <si>
    <t>KL4891WAMF8</t>
  </si>
  <si>
    <t>KL4891WAMF9</t>
  </si>
  <si>
    <t>KL4891WAMR8</t>
  </si>
  <si>
    <t>KL4891WAMR9</t>
  </si>
  <si>
    <t>KL4891WAMT8</t>
  </si>
  <si>
    <t>KL4891WAMT9</t>
  </si>
  <si>
    <t>KL4891WAMX8</t>
  </si>
  <si>
    <t>KL4891WAMX9</t>
  </si>
  <si>
    <t>KL4891WAND8</t>
  </si>
  <si>
    <t>KL4891WAND9</t>
  </si>
  <si>
    <t>KL4891WANF8</t>
  </si>
  <si>
    <t>KL4891WANF9</t>
  </si>
  <si>
    <t>KL4891WANR8</t>
  </si>
  <si>
    <t>KL4891WANR9</t>
  </si>
  <si>
    <t>KL4891WANT8</t>
  </si>
  <si>
    <t>KL4891WANT9</t>
  </si>
  <si>
    <t>KL4891WANX8</t>
  </si>
  <si>
    <t>KL4891WANX9</t>
  </si>
  <si>
    <t>KL4891WAPD8</t>
  </si>
  <si>
    <t>KL4891WAPD9</t>
  </si>
  <si>
    <t>KL4891WAPF8</t>
  </si>
  <si>
    <t>KL4891WAPF9</t>
  </si>
  <si>
    <t>KL4891WAPR8</t>
  </si>
  <si>
    <t>KL4891WAPR9</t>
  </si>
  <si>
    <t>KL4891WAPT8</t>
  </si>
  <si>
    <t>KL4891WAPT9</t>
  </si>
  <si>
    <t>KL4891WAPX8</t>
  </si>
  <si>
    <t>KL4891WAPX9</t>
  </si>
  <si>
    <t>KL4891WAQD8</t>
  </si>
  <si>
    <t>KL4891WAQD9</t>
  </si>
  <si>
    <t>KL4891WAQF8</t>
  </si>
  <si>
    <t>KL4891WAQF9</t>
  </si>
  <si>
    <t>KL4891WAQR8</t>
  </si>
  <si>
    <t>KL4891WAQR9</t>
  </si>
  <si>
    <t>KL4891WAQT8</t>
  </si>
  <si>
    <t>KL4891WAQT9</t>
  </si>
  <si>
    <t>KL4891WAQX8</t>
  </si>
  <si>
    <t>KL4891WAQX9</t>
  </si>
  <si>
    <t>KL4891WARD8</t>
  </si>
  <si>
    <t>KL4891WARD9</t>
  </si>
  <si>
    <t>KL4891WARF8</t>
  </si>
  <si>
    <t>KL4891WARF9</t>
  </si>
  <si>
    <t>KL4891WARR8</t>
  </si>
  <si>
    <t>KL4891WARR9</t>
  </si>
  <si>
    <t>KL4891WART8</t>
  </si>
  <si>
    <t>KL4891WART9</t>
  </si>
  <si>
    <t>KL4891WARX8</t>
  </si>
  <si>
    <t>KL4891WARX9</t>
  </si>
  <si>
    <t>KL4891WASD8</t>
  </si>
  <si>
    <t>KL4891WASD9</t>
  </si>
  <si>
    <t>KL4891WASF8</t>
  </si>
  <si>
    <t>KL4891WASF9</t>
  </si>
  <si>
    <t>KL4891WASR8</t>
  </si>
  <si>
    <t>KL4891WASR9</t>
  </si>
  <si>
    <t>KL4891WAST8</t>
  </si>
  <si>
    <t>KL4891WAST9</t>
  </si>
  <si>
    <t>KL4891WASX8</t>
  </si>
  <si>
    <t>KL4891WASX9</t>
  </si>
  <si>
    <t>KL4891WATD8</t>
  </si>
  <si>
    <t>KL4891WATD9</t>
  </si>
  <si>
    <t>KL4891WATF8</t>
  </si>
  <si>
    <t>KL4891WATF9</t>
  </si>
  <si>
    <t>KL4891WATR8</t>
  </si>
  <si>
    <t>KL4891WATR9</t>
  </si>
  <si>
    <t>KL4891WATT8</t>
  </si>
  <si>
    <t>KL4891WATT9</t>
  </si>
  <si>
    <t>KL4891WATX8</t>
  </si>
  <si>
    <t>KL4891WATX9</t>
  </si>
  <si>
    <t>KL4891WAUD8</t>
  </si>
  <si>
    <t>KL4891WAUD9</t>
  </si>
  <si>
    <t>KL4891WAUF8</t>
  </si>
  <si>
    <t>KL4891WAUF9</t>
  </si>
  <si>
    <t>KL4891WAUR8</t>
  </si>
  <si>
    <t>KL4891WAUR9</t>
  </si>
  <si>
    <t>KL4891WAUT8</t>
  </si>
  <si>
    <t>KL4891WAUT9</t>
  </si>
  <si>
    <t>KL4891WAUX8</t>
  </si>
  <si>
    <t>KL4891WAUX9</t>
  </si>
  <si>
    <t>KL4891WAVD8</t>
  </si>
  <si>
    <t>KL4891WAVD9</t>
  </si>
  <si>
    <t>KL4891WAVF8</t>
  </si>
  <si>
    <t>KL4891WAVF9</t>
  </si>
  <si>
    <t>KL4891WAVR8</t>
  </si>
  <si>
    <t>KL4891WAVR9</t>
  </si>
  <si>
    <t>KL4891WAVT8</t>
  </si>
  <si>
    <t>KL4891WAVT9</t>
  </si>
  <si>
    <t>KL4891WAVX8</t>
  </si>
  <si>
    <t>KL4891WAVX9</t>
  </si>
  <si>
    <t>KL4891WAWD8</t>
  </si>
  <si>
    <t>KL4891WAWD9</t>
  </si>
  <si>
    <t>KL4891WAWF8</t>
  </si>
  <si>
    <t>KL4891WAWF9</t>
  </si>
  <si>
    <t>KL4891WAWR8</t>
  </si>
  <si>
    <t>KL4891WAWR9</t>
  </si>
  <si>
    <t>KL4891WAWT8</t>
  </si>
  <si>
    <t>KL4891WAWT9</t>
  </si>
  <si>
    <t>KL4891WAWX8</t>
  </si>
  <si>
    <t>KL4891WAWX9</t>
  </si>
  <si>
    <t>KL4891WAXD8</t>
  </si>
  <si>
    <t>KL4891WAXD9</t>
  </si>
  <si>
    <t>KL4891WAXF8</t>
  </si>
  <si>
    <t>KL4891WAXF9</t>
  </si>
  <si>
    <t>KL4891WAXR8</t>
  </si>
  <si>
    <t>KL4891WAXR9</t>
  </si>
  <si>
    <t>KL4891WAXT8</t>
  </si>
  <si>
    <t>KL4891WAXT9</t>
  </si>
  <si>
    <t>KL4891WAXX8</t>
  </si>
  <si>
    <t>KL4891WAXX9</t>
  </si>
  <si>
    <t>KL4891WAYD8</t>
  </si>
  <si>
    <t>KL4891WAYD9</t>
  </si>
  <si>
    <t>KL4891WAYF8</t>
  </si>
  <si>
    <t>KL4891WAYF9</t>
  </si>
  <si>
    <t>KL4891WAYR8</t>
  </si>
  <si>
    <t>KL4891WAYR9</t>
  </si>
  <si>
    <t>KL4891WAYT8</t>
  </si>
  <si>
    <t>KL4891WAYT9</t>
  </si>
  <si>
    <t>KL4891WAYX8</t>
  </si>
  <si>
    <t>KL4891WAYX9</t>
  </si>
  <si>
    <t>KL4892WAKD8</t>
  </si>
  <si>
    <t>KL4892WAKD9</t>
  </si>
  <si>
    <t>KL4892WAKF8</t>
  </si>
  <si>
    <t>KL4892WAKF9</t>
  </si>
  <si>
    <t>KL4892WAKR8</t>
  </si>
  <si>
    <t>KL4892WAKR9</t>
  </si>
  <si>
    <t>KL4892WAKT8</t>
  </si>
  <si>
    <t>KL4892WAKT9</t>
  </si>
  <si>
    <t>KL4892WAKX8</t>
  </si>
  <si>
    <t>KL4892WAKX9</t>
  </si>
  <si>
    <t>KL4892WAMD8</t>
  </si>
  <si>
    <t>KL4892WAMD9</t>
  </si>
  <si>
    <t>KL4892WAMF8</t>
  </si>
  <si>
    <t>KL4892WAMF9</t>
  </si>
  <si>
    <t>KL4892WAMR8</t>
  </si>
  <si>
    <t>KL4892WAMR9</t>
  </si>
  <si>
    <t>KL4892WAMT8</t>
  </si>
  <si>
    <t>KL4892WAMT9</t>
  </si>
  <si>
    <t>KL4892WAMX8</t>
  </si>
  <si>
    <t>KL4892WAMX9</t>
  </si>
  <si>
    <t>KL4892WAND8</t>
  </si>
  <si>
    <t>KL4892WAND9</t>
  </si>
  <si>
    <t>KL4892WANF8</t>
  </si>
  <si>
    <t>KL4892WANF9</t>
  </si>
  <si>
    <t>KL4892WANR8</t>
  </si>
  <si>
    <t>KL4892WANR9</t>
  </si>
  <si>
    <t>KL4892WANT8</t>
  </si>
  <si>
    <t>KL4892WANT9</t>
  </si>
  <si>
    <t>KL4892WANX8</t>
  </si>
  <si>
    <t>KL4892WANX9</t>
  </si>
  <si>
    <t>KL4892WAPD8</t>
  </si>
  <si>
    <t>KL4892WAPD9</t>
  </si>
  <si>
    <t>KL4892WAPF8</t>
  </si>
  <si>
    <t>KL4892WAPF9</t>
  </si>
  <si>
    <t>KL4892WAPR8</t>
  </si>
  <si>
    <t>KL4892WAPR9</t>
  </si>
  <si>
    <t>KL4892WAPT8</t>
  </si>
  <si>
    <t>KL4892WAPT9</t>
  </si>
  <si>
    <t>KL4892WAPX8</t>
  </si>
  <si>
    <t>KL4892WAPX9</t>
  </si>
  <si>
    <t>KL4892WAQD8</t>
  </si>
  <si>
    <t>KL4892WAQD9</t>
  </si>
  <si>
    <t>KL4892WAQF8</t>
  </si>
  <si>
    <t>KL4892WAQF9</t>
  </si>
  <si>
    <t>KL4892WAQR8</t>
  </si>
  <si>
    <t>KL4892WAQR9</t>
  </si>
  <si>
    <t>KL4892WAQT8</t>
  </si>
  <si>
    <t>KL4892WAQT9</t>
  </si>
  <si>
    <t>KL4892WAQX8</t>
  </si>
  <si>
    <t>KL4892WAQX9</t>
  </si>
  <si>
    <t>KL4892WARD8</t>
  </si>
  <si>
    <t>KL4892WARD9</t>
  </si>
  <si>
    <t>KL4892WARF8</t>
  </si>
  <si>
    <t>KL4892WARF9</t>
  </si>
  <si>
    <t>KL4892WARR8</t>
  </si>
  <si>
    <t>KL4892WARR9</t>
  </si>
  <si>
    <t>KL4892WART8</t>
  </si>
  <si>
    <t>KL4892WART9</t>
  </si>
  <si>
    <t>KL4892WARX8</t>
  </si>
  <si>
    <t>KL4892WARX9</t>
  </si>
  <si>
    <t>KL4892WASD8</t>
  </si>
  <si>
    <t>KL4892WASD9</t>
  </si>
  <si>
    <t>KL4892WASF8</t>
  </si>
  <si>
    <t>KL4892WASF9</t>
  </si>
  <si>
    <t>KL4892WASR8</t>
  </si>
  <si>
    <t>KL4892WASR9</t>
  </si>
  <si>
    <t>KL4892WAST8</t>
  </si>
  <si>
    <t>KL4892WAST9</t>
  </si>
  <si>
    <t>KL4892WASX8</t>
  </si>
  <si>
    <t>KL4892WASX9</t>
  </si>
  <si>
    <t>KL4892WATD8</t>
  </si>
  <si>
    <t>KL4892WATD9</t>
  </si>
  <si>
    <t>KL4892WATF8</t>
  </si>
  <si>
    <t>KL4892WATF9</t>
  </si>
  <si>
    <t>KL4892WATR8</t>
  </si>
  <si>
    <t>KL4892WATR9</t>
  </si>
  <si>
    <t>KL4892WATT8</t>
  </si>
  <si>
    <t>KL4892WATT9</t>
  </si>
  <si>
    <t>KL4892WATX8</t>
  </si>
  <si>
    <t>KL4892WATX9</t>
  </si>
  <si>
    <t>KL4892WAUD8</t>
  </si>
  <si>
    <t>KL4892WAUD9</t>
  </si>
  <si>
    <t>KL4892WAUF8</t>
  </si>
  <si>
    <t>KL4892WAUF9</t>
  </si>
  <si>
    <t>KL4892WAUR8</t>
  </si>
  <si>
    <t>KL4892WAUR9</t>
  </si>
  <si>
    <t>KL4892WAUT8</t>
  </si>
  <si>
    <t>KL4892WAUT9</t>
  </si>
  <si>
    <t>KL4892WAUX8</t>
  </si>
  <si>
    <t>KL4892WAUX9</t>
  </si>
  <si>
    <t>KL4892WAVD8</t>
  </si>
  <si>
    <t>KL4892WAVD9</t>
  </si>
  <si>
    <t>KL4892WAVF8</t>
  </si>
  <si>
    <t>KL4892WAVF9</t>
  </si>
  <si>
    <t>KL4892WAVR8</t>
  </si>
  <si>
    <t>KL4892WAVR9</t>
  </si>
  <si>
    <t>KL4892WAVT8</t>
  </si>
  <si>
    <t>KL4892WAVT9</t>
  </si>
  <si>
    <t>KL4892WAVX8</t>
  </si>
  <si>
    <t>KL4892WAVX9</t>
  </si>
  <si>
    <t>KL4892WAWD8</t>
  </si>
  <si>
    <t>KL4892WAWD9</t>
  </si>
  <si>
    <t>KL4892WAWF8</t>
  </si>
  <si>
    <t>KL4892WAWF9</t>
  </si>
  <si>
    <t>KL4892WAWR8</t>
  </si>
  <si>
    <t>KL4892WAWR9</t>
  </si>
  <si>
    <t>KL4892WAWT8</t>
  </si>
  <si>
    <t>KL4892WAWT9</t>
  </si>
  <si>
    <t>KL4892WAWX8</t>
  </si>
  <si>
    <t>KL4892WAWX9</t>
  </si>
  <si>
    <t>KL4892WAXD8</t>
  </si>
  <si>
    <t>KL4892WAXD9</t>
  </si>
  <si>
    <t>KL4892WAXF8</t>
  </si>
  <si>
    <t>KL4892WAXF9</t>
  </si>
  <si>
    <t>KL4892WAXR8</t>
  </si>
  <si>
    <t>KL4892WAXR9</t>
  </si>
  <si>
    <t>KL4892WAXT8</t>
  </si>
  <si>
    <t>KL4892WAXT9</t>
  </si>
  <si>
    <t>KL4892WAXX8</t>
  </si>
  <si>
    <t>KL4892WAXX9</t>
  </si>
  <si>
    <t>KL4892WAYD8</t>
  </si>
  <si>
    <t>KL4892WAYD9</t>
  </si>
  <si>
    <t>KL4892WAYF8</t>
  </si>
  <si>
    <t>KL4892WAYF9</t>
  </si>
  <si>
    <t>KL4892WAYR8</t>
  </si>
  <si>
    <t>KL4892WAYR9</t>
  </si>
  <si>
    <t>KL4892WAYT8</t>
  </si>
  <si>
    <t>KL4892WAYT9</t>
  </si>
  <si>
    <t>KL4892WAYX8</t>
  </si>
  <si>
    <t>KL4892WAYX9</t>
  </si>
  <si>
    <t>KL4935WAAZS</t>
  </si>
  <si>
    <t>KL4935WABZS</t>
  </si>
  <si>
    <t>KL4935WACZS</t>
  </si>
  <si>
    <t>KL4935WADZS</t>
  </si>
  <si>
    <t>KL4935WAEZS</t>
  </si>
  <si>
    <t>KL4935WAKZS</t>
  </si>
  <si>
    <t>KL4935WAMZS</t>
  </si>
  <si>
    <t>KL4935WANZS</t>
  </si>
  <si>
    <t>KL4935WAPZS</t>
  </si>
  <si>
    <t>KL4935WAQZS</t>
  </si>
  <si>
    <t>KL4935WARZS</t>
  </si>
  <si>
    <t>KL4935WASZS</t>
  </si>
  <si>
    <t>KL4935WATZS</t>
  </si>
  <si>
    <t>KL4935WAUZS</t>
  </si>
  <si>
    <t>KL4935WAVZS</t>
  </si>
  <si>
    <t>KL4935WAWZS</t>
  </si>
  <si>
    <t>KL4935WAXZS</t>
  </si>
  <si>
    <t>KL4935WAYZS</t>
  </si>
  <si>
    <t>KL4937WAAZS</t>
  </si>
  <si>
    <t>KL4937WABZS</t>
  </si>
  <si>
    <t>KL4937WACZS</t>
  </si>
  <si>
    <t>KL4937WADZS</t>
  </si>
  <si>
    <t>KL4937WAEZS</t>
  </si>
  <si>
    <t>KL4937WAKZS</t>
  </si>
  <si>
    <t>KL4937WAMZS</t>
  </si>
  <si>
    <t>KL4937WANZS</t>
  </si>
  <si>
    <t>KL4937WAPZS</t>
  </si>
  <si>
    <t>KL4937WAQZS</t>
  </si>
  <si>
    <t>KL4937WARZS</t>
  </si>
  <si>
    <t>KL4937WASZS</t>
  </si>
  <si>
    <t>KL4937WATZS</t>
  </si>
  <si>
    <t>KL4937WAUZS</t>
  </si>
  <si>
    <t>KL4937WAVZS</t>
  </si>
  <si>
    <t>KL4937WAWZS</t>
  </si>
  <si>
    <t>KL4937WAXZS</t>
  </si>
  <si>
    <t>KL4937WAYZS</t>
  </si>
  <si>
    <t>KL4981WAADR</t>
  </si>
  <si>
    <t>KL4981WAADS</t>
  </si>
  <si>
    <t>KL4981WAAFR</t>
  </si>
  <si>
    <t>KL4981WAAFS</t>
  </si>
  <si>
    <t>KL4981WAATR</t>
  </si>
  <si>
    <t>KL4981WAATS</t>
  </si>
  <si>
    <t>KL4981WABDR</t>
  </si>
  <si>
    <t>KL4981WABDS</t>
  </si>
  <si>
    <t>KL4981WABFR</t>
  </si>
  <si>
    <t>KL4981WABFS</t>
  </si>
  <si>
    <t>KL4981WABTR</t>
  </si>
  <si>
    <t>KL4981WABTS</t>
  </si>
  <si>
    <t>KL4981WACDR</t>
  </si>
  <si>
    <t>KL4981WACDS</t>
  </si>
  <si>
    <t>KL4981WACFR</t>
  </si>
  <si>
    <t>KL4981WACFS</t>
  </si>
  <si>
    <t>KL4981WACTR</t>
  </si>
  <si>
    <t>KL4981WACTS</t>
  </si>
  <si>
    <t>KL4981WADDR</t>
  </si>
  <si>
    <t>KL4981WADDS</t>
  </si>
  <si>
    <t>KL4981WADFR</t>
  </si>
  <si>
    <t>KL4981WADFS</t>
  </si>
  <si>
    <t>KL4981WADTR</t>
  </si>
  <si>
    <t>KL4981WADTS</t>
  </si>
  <si>
    <t>KL4981WAEDR</t>
  </si>
  <si>
    <t>KL4981WAEDS</t>
  </si>
  <si>
    <t>KL4981WAEFR</t>
  </si>
  <si>
    <t>KL4981WAEFS</t>
  </si>
  <si>
    <t>KL4981WAETR</t>
  </si>
  <si>
    <t>KL4981WAETS</t>
  </si>
  <si>
    <t>KL4981WAKDR</t>
  </si>
  <si>
    <t>KL4981WAKDS</t>
  </si>
  <si>
    <t>KL4981WAKFR</t>
  </si>
  <si>
    <t>KL4981WAKFS</t>
  </si>
  <si>
    <t>KL4981WAKTR</t>
  </si>
  <si>
    <t>KL4981WAKTS</t>
  </si>
  <si>
    <t>KL4981WAMDR</t>
  </si>
  <si>
    <t>KL4981WAMDS</t>
  </si>
  <si>
    <t>KL4981WAMFR</t>
  </si>
  <si>
    <t>KL4981WAMFS</t>
  </si>
  <si>
    <t>KL4981WAMTR</t>
  </si>
  <si>
    <t>KL4981WAMTS</t>
  </si>
  <si>
    <t>KL4981WANDR</t>
  </si>
  <si>
    <t>KL4981WANDS</t>
  </si>
  <si>
    <t>KL4981WANFR</t>
  </si>
  <si>
    <t>KL4981WANFS</t>
  </si>
  <si>
    <t>KL4981WANTR</t>
  </si>
  <si>
    <t>KL4981WANTS</t>
  </si>
  <si>
    <t>KL4981WAPDR</t>
  </si>
  <si>
    <t>KL4981WAPDS</t>
  </si>
  <si>
    <t>KL4981WAPFR</t>
  </si>
  <si>
    <t>KL4981WAPFS</t>
  </si>
  <si>
    <t>KL4981WAPTR</t>
  </si>
  <si>
    <t>KL4981WAPTS</t>
  </si>
  <si>
    <t>KL4981WAQDR</t>
  </si>
  <si>
    <t>KL4981WAQDS</t>
  </si>
  <si>
    <t>KL4981WAQFR</t>
  </si>
  <si>
    <t>KL4981WAQFS</t>
  </si>
  <si>
    <t>KL4981WAQTR</t>
  </si>
  <si>
    <t>KL4981WAQTS</t>
  </si>
  <si>
    <t>KL4981WARDR</t>
  </si>
  <si>
    <t>KL4981WARDS</t>
  </si>
  <si>
    <t>KL4981WARFR</t>
  </si>
  <si>
    <t>KL4981WARFS</t>
  </si>
  <si>
    <t>KL4981WARTR</t>
  </si>
  <si>
    <t>KL4981WARTS</t>
  </si>
  <si>
    <t>KL4981WASDR</t>
  </si>
  <si>
    <t>KL4981WASDS</t>
  </si>
  <si>
    <t>KL4981WASFR</t>
  </si>
  <si>
    <t>KL4981WASFS</t>
  </si>
  <si>
    <t>KL4981WASTR</t>
  </si>
  <si>
    <t>KL4981WASTS</t>
  </si>
  <si>
    <t>KL4981WATDR</t>
  </si>
  <si>
    <t>KL4981WATDS</t>
  </si>
  <si>
    <t>KL4981WATFR</t>
  </si>
  <si>
    <t>KL4981WATFS</t>
  </si>
  <si>
    <t>KL4981WATTR</t>
  </si>
  <si>
    <t>KL4981WATTS</t>
  </si>
  <si>
    <t>KL4981WAUDR</t>
  </si>
  <si>
    <t>KL4981WAUDS</t>
  </si>
  <si>
    <t>KL4981WAUFR</t>
  </si>
  <si>
    <t>KL4981WAUFS</t>
  </si>
  <si>
    <t>KL4981WAUTR</t>
  </si>
  <si>
    <t>KL4981WAUTS</t>
  </si>
  <si>
    <t>KL4981WAVDR</t>
  </si>
  <si>
    <t>KL4981WAVDS</t>
  </si>
  <si>
    <t>KL4981WAVFR</t>
  </si>
  <si>
    <t>KL4981WAVFS</t>
  </si>
  <si>
    <t>KL4981WAVTR</t>
  </si>
  <si>
    <t>KL4981WAVTS</t>
  </si>
  <si>
    <t>KL4981WAWDR</t>
  </si>
  <si>
    <t>KL4981WAWDS</t>
  </si>
  <si>
    <t>KL4981WAWFR</t>
  </si>
  <si>
    <t>KL4981WAWFS</t>
  </si>
  <si>
    <t>KL4981WAWTR</t>
  </si>
  <si>
    <t>KL4981WAWTS</t>
  </si>
  <si>
    <t>KL4981WAXDR</t>
  </si>
  <si>
    <t>KL4981WAXDS</t>
  </si>
  <si>
    <t>KL4981WAXFR</t>
  </si>
  <si>
    <t>KL4981WAXFS</t>
  </si>
  <si>
    <t>KL4981WAXTR</t>
  </si>
  <si>
    <t>KL4981WAXTS</t>
  </si>
  <si>
    <t>KL4981WAYDR</t>
  </si>
  <si>
    <t>KL4981WAYDS</t>
  </si>
  <si>
    <t>KL4981WAYFR</t>
  </si>
  <si>
    <t>KL4981WAYFS</t>
  </si>
  <si>
    <t>KL4981WAYTR</t>
  </si>
  <si>
    <t>KL4981WAYTS</t>
  </si>
  <si>
    <t>KL7243WAZDR</t>
  </si>
  <si>
    <t>KL7243WAZDS</t>
  </si>
  <si>
    <t>KL7243WAZFR</t>
  </si>
  <si>
    <t>KL7243WAZFS</t>
  </si>
  <si>
    <t>KL7243WAZTR</t>
  </si>
  <si>
    <t>KL7243WAZTS</t>
  </si>
  <si>
    <t>KL7312WAZDR</t>
  </si>
  <si>
    <t>KL7312WAZDS</t>
  </si>
  <si>
    <t>KL7312WAZFR</t>
  </si>
  <si>
    <t>KL7312WAZFS</t>
  </si>
  <si>
    <t>KL7312WAZTR</t>
  </si>
  <si>
    <t>KL7312WAZTS</t>
  </si>
  <si>
    <t>KL7313WAZDR</t>
  </si>
  <si>
    <t>KL7313WAZDS</t>
  </si>
  <si>
    <t>KL7313WAZFR</t>
  </si>
  <si>
    <t>KL7313WAZFS</t>
  </si>
  <si>
    <t>KL7313WAZTR</t>
  </si>
  <si>
    <t>KL7313WAZTS</t>
  </si>
  <si>
    <t>KL7314WAZDR</t>
  </si>
  <si>
    <t>KL7314WAZDS</t>
  </si>
  <si>
    <t>KL7314WAZFR</t>
  </si>
  <si>
    <t>KL7314WAZFS</t>
  </si>
  <si>
    <t>KL7314WAZTR</t>
  </si>
  <si>
    <t>KL7314WAZTS</t>
  </si>
  <si>
    <t>KL7327WAZDR</t>
  </si>
  <si>
    <t>KL7327WAZDS</t>
  </si>
  <si>
    <t>KL7327WAZFR</t>
  </si>
  <si>
    <t>KL7327WAZFS</t>
  </si>
  <si>
    <t>KL7327WAZTR</t>
  </si>
  <si>
    <t>KL7327WAZTS</t>
  </si>
  <si>
    <t>KL7328WAZDR</t>
  </si>
  <si>
    <t>KL7328WAZDS</t>
  </si>
  <si>
    <t>KL7328WAZFR</t>
  </si>
  <si>
    <t>KL7328WAZFS</t>
  </si>
  <si>
    <t>KL7328WAZTR</t>
  </si>
  <si>
    <t>KL7328WAZTS</t>
  </si>
  <si>
    <t>KL7329WAZDR</t>
  </si>
  <si>
    <t>KL7329WAZDS</t>
  </si>
  <si>
    <t>KL7329WAZFR</t>
  </si>
  <si>
    <t>KL7329WAZFS</t>
  </si>
  <si>
    <t>KL7329WAZTR</t>
  </si>
  <si>
    <t>KL7329WAZTS</t>
  </si>
  <si>
    <t>KL7331WAZDR</t>
  </si>
  <si>
    <t>KL7331WAZDS</t>
  </si>
  <si>
    <t>KL7331WAZFR</t>
  </si>
  <si>
    <t>KL7331WAZFS</t>
  </si>
  <si>
    <t>KL7331WAZTR</t>
  </si>
  <si>
    <t>KL7331WAZTS</t>
  </si>
  <si>
    <t>KL7332WAZDR</t>
  </si>
  <si>
    <t>KL7332WAZDS</t>
  </si>
  <si>
    <t>KL7332WAZFR</t>
  </si>
  <si>
    <t>KL7332WAZFS</t>
  </si>
  <si>
    <t>KL7332WAZTR</t>
  </si>
  <si>
    <t>KL7332WAZTS</t>
  </si>
  <si>
    <t>KL7333WAZDR</t>
  </si>
  <si>
    <t>KL7333WAZDS</t>
  </si>
  <si>
    <t>KL7333WAZFR</t>
  </si>
  <si>
    <t>KL7333WAZFS</t>
  </si>
  <si>
    <t>KL7333WAZTR</t>
  </si>
  <si>
    <t>KL7333WAZTS</t>
  </si>
  <si>
    <t>KL7334WAZDR</t>
  </si>
  <si>
    <t>KL7334WAZDS</t>
  </si>
  <si>
    <t>KL7334WAZFR</t>
  </si>
  <si>
    <t>KL7334WAZFS</t>
  </si>
  <si>
    <t>KL7334WAZTR</t>
  </si>
  <si>
    <t>KL7334WAZTS</t>
  </si>
  <si>
    <t>KL7335WAZDR</t>
  </si>
  <si>
    <t>KL7335WAZDS</t>
  </si>
  <si>
    <t>KL7335WAZFR</t>
  </si>
  <si>
    <t>KL7335WAZFS</t>
  </si>
  <si>
    <t>KL7335WAZTR</t>
  </si>
  <si>
    <t>KL7335WAZTS</t>
  </si>
  <si>
    <t>KL7336WAZDR</t>
  </si>
  <si>
    <t>KL7336WAZDS</t>
  </si>
  <si>
    <t>KL7336WAZFR</t>
  </si>
  <si>
    <t>KL7336WAZFS</t>
  </si>
  <si>
    <t>KL7336WAZTR</t>
  </si>
  <si>
    <t>KL7336WAZTS</t>
  </si>
  <si>
    <t>KL7337WAZDR</t>
  </si>
  <si>
    <t>KL7337WAZDS</t>
  </si>
  <si>
    <t>KL7337WAZFR</t>
  </si>
  <si>
    <t>KL7337WAZFS</t>
  </si>
  <si>
    <t>KL7337WAZTR</t>
  </si>
  <si>
    <t>KL7337WAZTS</t>
  </si>
  <si>
    <t>KL7349WAZDR</t>
  </si>
  <si>
    <t>KL7349WAZDS</t>
  </si>
  <si>
    <t>KL7349WAZFR</t>
  </si>
  <si>
    <t>KL7349WAZFS</t>
  </si>
  <si>
    <t>KL7349WAZTR</t>
  </si>
  <si>
    <t>KL7349WAZTS</t>
  </si>
  <si>
    <t>KL7559W1AFZ</t>
  </si>
  <si>
    <t>KL7559W1BFZ</t>
  </si>
  <si>
    <t>KL7559W1CFZ</t>
  </si>
  <si>
    <t>KL7559W1DFZ</t>
  </si>
  <si>
    <t>KL7559W1EFZ</t>
  </si>
  <si>
    <t>KL7559W1KFZ</t>
  </si>
  <si>
    <t>KL7559W1MFZ</t>
  </si>
  <si>
    <t>KL7559W1NFZ</t>
  </si>
  <si>
    <t>KL7560W1AFZ</t>
  </si>
  <si>
    <t>KL7560W1BFZ</t>
  </si>
  <si>
    <t>KL7560W1CFZ</t>
  </si>
  <si>
    <t>KL7560W1DFZ</t>
  </si>
  <si>
    <t>KL7560W1EFZ</t>
  </si>
  <si>
    <t>KL7560W1KFZ</t>
  </si>
  <si>
    <t>KL7560W1MFZ</t>
  </si>
  <si>
    <t>KL7560W1NFZ</t>
  </si>
  <si>
    <t>KL7564W1AFZ</t>
  </si>
  <si>
    <t>KL7564W1BFZ</t>
  </si>
  <si>
    <t>KL7564W1CFZ</t>
  </si>
  <si>
    <t>KL7564W1DFZ</t>
  </si>
  <si>
    <t>KL7564W1EFZ</t>
  </si>
  <si>
    <t>KL7564W1KFZ</t>
  </si>
  <si>
    <t>KL7564W1MFZ</t>
  </si>
  <si>
    <t>KL7564W1NFZ</t>
  </si>
  <si>
    <t>KL7565W1AFZ</t>
  </si>
  <si>
    <t>KL7565W1BFZ</t>
  </si>
  <si>
    <t>KL7565W1CFZ</t>
  </si>
  <si>
    <t>KL7565W1DFZ</t>
  </si>
  <si>
    <t>KL7565W1EFZ</t>
  </si>
  <si>
    <t>KL7565W1KFZ</t>
  </si>
  <si>
    <t>KL7565W1MFZ</t>
  </si>
  <si>
    <t>KL7565W1NFZ</t>
  </si>
  <si>
    <t>KL7567W1AFZ</t>
  </si>
  <si>
    <t>KL7567W1BFZ</t>
  </si>
  <si>
    <t>KL7567W1CFZ</t>
  </si>
  <si>
    <t>KL7567W1DFZ</t>
  </si>
  <si>
    <t>KL7567W1EFZ</t>
  </si>
  <si>
    <t>KL7567W1KFZ</t>
  </si>
  <si>
    <t>KL7567W1MFZ</t>
  </si>
  <si>
    <t>KL7567W1NFZ</t>
  </si>
  <si>
    <t>KL7568W1AFZ</t>
  </si>
  <si>
    <t>KL7568W1BFZ</t>
  </si>
  <si>
    <t>KL7568W1CFZ</t>
  </si>
  <si>
    <t>KL7568W1DFZ</t>
  </si>
  <si>
    <t>KL7568W1EFZ</t>
  </si>
  <si>
    <t>KL7568W1KFZ</t>
  </si>
  <si>
    <t>KL7568W1MFZ</t>
  </si>
  <si>
    <t>KL7568W1NFZ</t>
  </si>
  <si>
    <t>KL7570W1AFZ</t>
  </si>
  <si>
    <t>KL7570W1BFZ</t>
  </si>
  <si>
    <t>KL7570W1CFZ</t>
  </si>
  <si>
    <t>KL7570W1DFZ</t>
  </si>
  <si>
    <t>KL7570W1EFZ</t>
  </si>
  <si>
    <t>KL7570W1KFZ</t>
  </si>
  <si>
    <t>KL7570W1MFZ</t>
  </si>
  <si>
    <t>KL7570W1NFZ</t>
  </si>
  <si>
    <t>KL7583W1AFS</t>
  </si>
  <si>
    <t>KL7583W1BFS</t>
  </si>
  <si>
    <t>KL7583W1CFS</t>
  </si>
  <si>
    <t>KL7583W1DFS</t>
  </si>
  <si>
    <t>KL7583W1EFS</t>
  </si>
  <si>
    <t>KL7583W1KFS</t>
  </si>
  <si>
    <t>KL7584W1AFS</t>
  </si>
  <si>
    <t>KL7584W1BFS</t>
  </si>
  <si>
    <t>KL7584W1CFS</t>
  </si>
  <si>
    <t>KL7584W1DFS</t>
  </si>
  <si>
    <t>KL7584W1EFS</t>
  </si>
  <si>
    <t>KL7584W1KFS</t>
  </si>
  <si>
    <t>KL7591W1KFS</t>
  </si>
  <si>
    <t>KL7591W1MFS</t>
  </si>
  <si>
    <t>KL7591W1NFS</t>
  </si>
  <si>
    <t>KL7593W1KFS</t>
  </si>
  <si>
    <t>KL7593W1MFS</t>
  </si>
  <si>
    <t>KL7593W1NFS</t>
  </si>
  <si>
    <t>KL7608W1AFS</t>
  </si>
  <si>
    <t>KL7608W1BFS</t>
  </si>
  <si>
    <t>KL7608W1CFS</t>
  </si>
  <si>
    <t>KL7608W1DFS</t>
  </si>
  <si>
    <t>KL7608W1EFS</t>
  </si>
  <si>
    <t>KL7608W1KFS</t>
  </si>
  <si>
    <t>KL7608W1MFS</t>
  </si>
  <si>
    <t>KL7608W1NFS</t>
  </si>
  <si>
    <t>KL7609W1AFS</t>
  </si>
  <si>
    <t>KL7609W1BFS</t>
  </si>
  <si>
    <t>KL7609W1CFS</t>
  </si>
  <si>
    <t>KL7609W1DFS</t>
  </si>
  <si>
    <t>KL7609W1EFS</t>
  </si>
  <si>
    <t>KL7609W1KFS</t>
  </si>
  <si>
    <t>KL7610W1AFS</t>
  </si>
  <si>
    <t>KL7610W1BFS</t>
  </si>
  <si>
    <t>KL7610W1CFS</t>
  </si>
  <si>
    <t>KL7610W1DFS</t>
  </si>
  <si>
    <t>KL7610W1EFS</t>
  </si>
  <si>
    <t>KL7610W1KFS</t>
  </si>
  <si>
    <t>KL7890WAADR</t>
  </si>
  <si>
    <t>KL7890WAADS</t>
  </si>
  <si>
    <t>KL7890WAAFR</t>
  </si>
  <si>
    <t>KL7890WAAFS</t>
  </si>
  <si>
    <t>KL7890WAATR</t>
  </si>
  <si>
    <t>KL7890WAATS</t>
  </si>
  <si>
    <t>KL7898WAADH</t>
  </si>
  <si>
    <t>KL7898WAAFH</t>
  </si>
  <si>
    <t>KL7898WAATH</t>
  </si>
  <si>
    <t>KL7898WABDH</t>
  </si>
  <si>
    <t>KL7898WABFH</t>
  </si>
  <si>
    <t>KL7898WABTH</t>
  </si>
  <si>
    <t>KL7898WACDH</t>
  </si>
  <si>
    <t>KL7898WACFH</t>
  </si>
  <si>
    <t>KL7898WACTH</t>
  </si>
  <si>
    <t>KL7898WADDH</t>
  </si>
  <si>
    <t>KL7898WADFH</t>
  </si>
  <si>
    <t>KL7898WADTH</t>
  </si>
  <si>
    <t>KL7907WAZDR</t>
  </si>
  <si>
    <t>KL7907WAZDS</t>
  </si>
  <si>
    <t>KL7907WAZFR</t>
  </si>
  <si>
    <t>KL7907WAZFS</t>
  </si>
  <si>
    <t>KL7907WAZTR</t>
  </si>
  <si>
    <t>KL7907WAZTS</t>
  </si>
  <si>
    <t>KL7910WAZDR</t>
  </si>
  <si>
    <t>KL7910WAZDS</t>
  </si>
  <si>
    <t>KL7910WAZFR</t>
  </si>
  <si>
    <t>KL7910WAZFS</t>
  </si>
  <si>
    <t>KL7910WAZTR</t>
  </si>
  <si>
    <t>KL7910WAZTS</t>
  </si>
  <si>
    <t>KL7911WAZDR</t>
  </si>
  <si>
    <t>KL7911WAZDS</t>
  </si>
  <si>
    <t>KL7911WAZFR</t>
  </si>
  <si>
    <t>KL7911WAZFS</t>
  </si>
  <si>
    <t>KL7911WAZTR</t>
  </si>
  <si>
    <t>KL7911WAZTS</t>
  </si>
  <si>
    <t>KL7913WAZDR</t>
  </si>
  <si>
    <t>KL7913WAZDS</t>
  </si>
  <si>
    <t>KL7913WAZFR</t>
  </si>
  <si>
    <t>KL7913WAZFS</t>
  </si>
  <si>
    <t>KL7913WAZTR</t>
  </si>
  <si>
    <t>KL7913WAZTS</t>
  </si>
  <si>
    <t>KL7914WAZDR</t>
  </si>
  <si>
    <t>KL7914WAZDS</t>
  </si>
  <si>
    <t>KL7914WAZFR</t>
  </si>
  <si>
    <t>KL7914WAZFS</t>
  </si>
  <si>
    <t>KL7914WAZTR</t>
  </si>
  <si>
    <t>KL7914WAZTS</t>
  </si>
  <si>
    <t>KL7916WAZDR</t>
  </si>
  <si>
    <t>KL7916WAZDS</t>
  </si>
  <si>
    <t>KL7916WAZFR</t>
  </si>
  <si>
    <t>KL7916WAZFS</t>
  </si>
  <si>
    <t>KL7916WAZTR</t>
  </si>
  <si>
    <t>KL7916WAZTS</t>
  </si>
  <si>
    <t>KL7917WAZDR</t>
  </si>
  <si>
    <t>KL7917WAZDS</t>
  </si>
  <si>
    <t>KL7917WAZFR</t>
  </si>
  <si>
    <t>KL7917WAZFS</t>
  </si>
  <si>
    <t>KL7917WAZTR</t>
  </si>
  <si>
    <t>KL7917WAZTS</t>
  </si>
  <si>
    <t>KL7918WAZDR</t>
  </si>
  <si>
    <t>KL7918WAZDS</t>
  </si>
  <si>
    <t>KL7918WAZFR</t>
  </si>
  <si>
    <t>KL7918WAZFS</t>
  </si>
  <si>
    <t>KL7918WAZTR</t>
  </si>
  <si>
    <t>KL7918WAZTS</t>
  </si>
  <si>
    <t>KL7919WAZDR</t>
  </si>
  <si>
    <t>KL7919WAZDS</t>
  </si>
  <si>
    <t>KL7919WAZFR</t>
  </si>
  <si>
    <t>KL7919WAZFS</t>
  </si>
  <si>
    <t>KL7919WAZTR</t>
  </si>
  <si>
    <t>KL7919WAZTS</t>
  </si>
  <si>
    <t>KL7923WAZDS</t>
  </si>
  <si>
    <t>KL7923WAZFS</t>
  </si>
  <si>
    <t>KL7923WAZTS</t>
  </si>
  <si>
    <t>KL7924WAZDR</t>
  </si>
  <si>
    <t>KL7924WAZDS</t>
  </si>
  <si>
    <t>KL7924WAZFR</t>
  </si>
  <si>
    <t>KL7924WAZFS</t>
  </si>
  <si>
    <t>KL7924WAZTR</t>
  </si>
  <si>
    <t>KL7924WAZTS</t>
  </si>
  <si>
    <t>KL7925WARDR</t>
  </si>
  <si>
    <t>KL7925WARFR</t>
  </si>
  <si>
    <t>KL7925WARTR</t>
  </si>
  <si>
    <t>KL7925WASDR</t>
  </si>
  <si>
    <t>KL7925WASFR</t>
  </si>
  <si>
    <t>KL7925WASTR</t>
  </si>
  <si>
    <t>KL7925WATDR</t>
  </si>
  <si>
    <t>KL7925WATFR</t>
  </si>
  <si>
    <t>KL7925WATTR</t>
  </si>
  <si>
    <t>KL7925WAUDR</t>
  </si>
  <si>
    <t>KL7925WAUFR</t>
  </si>
  <si>
    <t>KL7925WAUTR</t>
  </si>
  <si>
    <t>KL7925WAVDR</t>
  </si>
  <si>
    <t>KL7925WAVFR</t>
  </si>
  <si>
    <t>KL7925WAVTR</t>
  </si>
  <si>
    <t>KL7925WAWDR</t>
  </si>
  <si>
    <t>KL7925WAWFR</t>
  </si>
  <si>
    <t>KL7925WAWTR</t>
  </si>
  <si>
    <t>KL7925WAXDR</t>
  </si>
  <si>
    <t>KL7925WAXFR</t>
  </si>
  <si>
    <t>KL7925WAXTR</t>
  </si>
  <si>
    <t>KL7925WAYDR</t>
  </si>
  <si>
    <t>KL7925WAYFR</t>
  </si>
  <si>
    <t>KL7925WAYTR</t>
  </si>
  <si>
    <t>KL7926WAUDR</t>
  </si>
  <si>
    <t>KL7926WAUFR</t>
  </si>
  <si>
    <t>KL7926WAUTR</t>
  </si>
  <si>
    <t>KL7926WAVDR</t>
  </si>
  <si>
    <t>KL7926WAVFR</t>
  </si>
  <si>
    <t>KL7926WAVTR</t>
  </si>
  <si>
    <t>KL7926WAWDR</t>
  </si>
  <si>
    <t>KL7926WAWFR</t>
  </si>
  <si>
    <t>KL7926WAWTR</t>
  </si>
  <si>
    <t>KL7926WAXDR</t>
  </si>
  <si>
    <t>KL7926WAXFR</t>
  </si>
  <si>
    <t>KL7926WAXTR</t>
  </si>
  <si>
    <t>KL7926WAYDR</t>
  </si>
  <si>
    <t>KL7926WAYFR</t>
  </si>
  <si>
    <t>KL7926WAYTR</t>
  </si>
  <si>
    <t>KL7927WAXDR</t>
  </si>
  <si>
    <t>KL7927WAXFR</t>
  </si>
  <si>
    <t>KL7927WAXTR</t>
  </si>
  <si>
    <t>KL7927WAYDR</t>
  </si>
  <si>
    <t>KL7927WAYFR</t>
  </si>
  <si>
    <t>KL7927WAYTR</t>
  </si>
  <si>
    <t>KL7928W1XDR</t>
  </si>
  <si>
    <t>KL7928W1XFR</t>
  </si>
  <si>
    <t>KL7928W1XTR</t>
  </si>
  <si>
    <t>KL7928W1YDR</t>
  </si>
  <si>
    <t>KL7928W1YFR</t>
  </si>
  <si>
    <t>KL7928W1YTR</t>
  </si>
  <si>
    <t>KL7933WAZDR</t>
  </si>
  <si>
    <t>KL7933WAZDS</t>
  </si>
  <si>
    <t>KL7933WAZFR</t>
  </si>
  <si>
    <t>KL7933WAZFS</t>
  </si>
  <si>
    <t>KL7933WAZTR</t>
  </si>
  <si>
    <t>KL7933WAZTS</t>
  </si>
  <si>
    <t>KL7938WARDR</t>
  </si>
  <si>
    <t>KL7938WARDS</t>
  </si>
  <si>
    <t>KL7938WARFR</t>
  </si>
  <si>
    <t>KL7938WARFS</t>
  </si>
  <si>
    <t>KL7938WARTR</t>
  </si>
  <si>
    <t>KL7938WARTS</t>
  </si>
  <si>
    <t>KL7938WASDR</t>
  </si>
  <si>
    <t>KL7938WASDS</t>
  </si>
  <si>
    <t>KL7938WASFR</t>
  </si>
  <si>
    <t>KL7938WASFS</t>
  </si>
  <si>
    <t>KL7938WASTR</t>
  </si>
  <si>
    <t>KL7938WASTS</t>
  </si>
  <si>
    <t>KL7938WATDR</t>
  </si>
  <si>
    <t>KL7938WATDS</t>
  </si>
  <si>
    <t>KL7938WATFR</t>
  </si>
  <si>
    <t>KL7938WATFS</t>
  </si>
  <si>
    <t>KL7938WATTR</t>
  </si>
  <si>
    <t>KL7938WATTS</t>
  </si>
  <si>
    <t>KL7938WAUDR</t>
  </si>
  <si>
    <t>KL7938WAUDS</t>
  </si>
  <si>
    <t>KL7938WAUFR</t>
  </si>
  <si>
    <t>KL7938WAUFS</t>
  </si>
  <si>
    <t>KL7938WAUTR</t>
  </si>
  <si>
    <t>KL7938WAUTS</t>
  </si>
  <si>
    <t>KL7938WAVDR</t>
  </si>
  <si>
    <t>KL7938WAVDS</t>
  </si>
  <si>
    <t>KL7938WAVFR</t>
  </si>
  <si>
    <t>KL7938WAVFS</t>
  </si>
  <si>
    <t>KL7938WAVTR</t>
  </si>
  <si>
    <t>KL7938WAVTS</t>
  </si>
  <si>
    <t>KL7938WAWDR</t>
  </si>
  <si>
    <t>KL7938WAWDS</t>
  </si>
  <si>
    <t>KL7938WAWFR</t>
  </si>
  <si>
    <t>KL7938WAWFS</t>
  </si>
  <si>
    <t>KL7938WAWTR</t>
  </si>
  <si>
    <t>KL7938WAWTS</t>
  </si>
  <si>
    <t>KL7938WAXDR</t>
  </si>
  <si>
    <t>KL7938WAXDS</t>
  </si>
  <si>
    <t>KL7938WAXFR</t>
  </si>
  <si>
    <t>KL7938WAXFS</t>
  </si>
  <si>
    <t>KL7938WAXTR</t>
  </si>
  <si>
    <t>KL7938WAXTS</t>
  </si>
  <si>
    <t>KL7938WAYDR</t>
  </si>
  <si>
    <t>KL7938WAYDS</t>
  </si>
  <si>
    <t>KL7938WAYFR</t>
  </si>
  <si>
    <t>KL7938WAYFS</t>
  </si>
  <si>
    <t>KL7938WAYTR</t>
  </si>
  <si>
    <t>KL7938WAYTS</t>
  </si>
  <si>
    <t>KL7942WARFR</t>
  </si>
  <si>
    <t>KL7942WASFR</t>
  </si>
  <si>
    <t>KL7942WATFR</t>
  </si>
  <si>
    <t>KL7942WAUFR</t>
  </si>
  <si>
    <t>KL7942WAVFR</t>
  </si>
  <si>
    <t>KL7942WAWFR</t>
  </si>
  <si>
    <t>KL7942WAXFR</t>
  </si>
  <si>
    <t>KL7942WAYFR</t>
  </si>
  <si>
    <t>KL7961WAZDR</t>
  </si>
  <si>
    <t>KL7961WAZDS</t>
  </si>
  <si>
    <t>KL7961WAZFR</t>
  </si>
  <si>
    <t>KL7961WAZFS</t>
  </si>
  <si>
    <t>KL7961WAZTR</t>
  </si>
  <si>
    <t>KL7961WAZTS</t>
  </si>
  <si>
    <t>KL7964WAZDR</t>
  </si>
  <si>
    <t>KL7964WAZDS</t>
  </si>
  <si>
    <t>KL7964WAZFR</t>
  </si>
  <si>
    <t>KL7964WAZFS</t>
  </si>
  <si>
    <t>KL7964WAZTR</t>
  </si>
  <si>
    <t>KL7964WAZTS</t>
  </si>
  <si>
    <t>KL7967WAZDR</t>
  </si>
  <si>
    <t>KL7967WAZDS</t>
  </si>
  <si>
    <t>KL7967WAZFR</t>
  </si>
  <si>
    <t>KL7967WAZFS</t>
  </si>
  <si>
    <t>KL7967WAZTR</t>
  </si>
  <si>
    <t>KL7967WAZTS</t>
  </si>
  <si>
    <t>KL7968WAZDR</t>
  </si>
  <si>
    <t>KL7968WAZDS</t>
  </si>
  <si>
    <t>KL7968WAZFR</t>
  </si>
  <si>
    <t>KL7968WAZFS</t>
  </si>
  <si>
    <t>KL7968WAZTR</t>
  </si>
  <si>
    <t>KL7968WAZTS</t>
  </si>
  <si>
    <t>KL7969WAZDR</t>
  </si>
  <si>
    <t>KL7969WAZDS</t>
  </si>
  <si>
    <t>KL7969WAZFR</t>
  </si>
  <si>
    <t>KL7969WAZFS</t>
  </si>
  <si>
    <t>KL7969WAZTR</t>
  </si>
  <si>
    <t>KL7969WAZTS</t>
  </si>
  <si>
    <t>KL8490WATDR</t>
  </si>
  <si>
    <t>KL8490WATDS</t>
  </si>
  <si>
    <t>KL8490WATFR</t>
  </si>
  <si>
    <t>KL8490WATFS</t>
  </si>
  <si>
    <t>KL8490WATTR</t>
  </si>
  <si>
    <t>KL8490WATTS</t>
  </si>
  <si>
    <t>KL8490WAUDR</t>
  </si>
  <si>
    <t>KL8490WAUDS</t>
  </si>
  <si>
    <t>KL8490WAUFR</t>
  </si>
  <si>
    <t>KL8490WAUFS</t>
  </si>
  <si>
    <t>KL8490WAUTR</t>
  </si>
  <si>
    <t>KL8490WAUTS</t>
  </si>
  <si>
    <t>KL8490WAVDR</t>
  </si>
  <si>
    <t>KL8490WAVDS</t>
  </si>
  <si>
    <t>KL8490WAVFR</t>
  </si>
  <si>
    <t>KL8490WAVFS</t>
  </si>
  <si>
    <t>KL8490WAVTR</t>
  </si>
  <si>
    <t>KL8490WAVTS</t>
  </si>
  <si>
    <t>KL8490WAWDR</t>
  </si>
  <si>
    <t>KL8490WAWDS</t>
  </si>
  <si>
    <t>KL8490WAWFR</t>
  </si>
  <si>
    <t>KL8490WAWFS</t>
  </si>
  <si>
    <t>KL8490WAWTR</t>
  </si>
  <si>
    <t>KL8490WAWTS</t>
  </si>
  <si>
    <t>KL8490WAXDR</t>
  </si>
  <si>
    <t>KL8490WAXDS</t>
  </si>
  <si>
    <t>KL8490WAXFR</t>
  </si>
  <si>
    <t>KL8490WAXFS</t>
  </si>
  <si>
    <t>KL8490WAXTR</t>
  </si>
  <si>
    <t>KL8490WAXTS</t>
  </si>
  <si>
    <t>KL8490WAYDR</t>
  </si>
  <si>
    <t>KL8490WAYDS</t>
  </si>
  <si>
    <t>KL8490WAYFR</t>
  </si>
  <si>
    <t>KL8490WAYFS</t>
  </si>
  <si>
    <t>KL8490WAYTR</t>
  </si>
  <si>
    <t>KL8490WAYTS</t>
  </si>
  <si>
    <t>KL8514WAAFR</t>
  </si>
  <si>
    <t>KL8514WAAFS</t>
  </si>
  <si>
    <t>KL8517WAAFR</t>
  </si>
  <si>
    <t>KL8517WAAFS</t>
  </si>
  <si>
    <t>KL8522WAAFR</t>
  </si>
  <si>
    <t>KL8522WAAFS</t>
  </si>
  <si>
    <t>KL8589WAAFR</t>
  </si>
  <si>
    <t>KL8589WABFR</t>
  </si>
  <si>
    <t>KL8589WACFR</t>
  </si>
  <si>
    <t>KL8589WADFR</t>
  </si>
  <si>
    <t>KL8589WAEFR</t>
  </si>
  <si>
    <t>KL8589WAKFR</t>
  </si>
  <si>
    <t>KL8589WAMFR</t>
  </si>
  <si>
    <t>KL8589WANFR</t>
  </si>
  <si>
    <t>KL8589WAPFR</t>
  </si>
  <si>
    <t>KL8589WAQFR</t>
  </si>
  <si>
    <t>KL8589WARFR</t>
  </si>
  <si>
    <t>KL8589WASFR</t>
  </si>
  <si>
    <t>KL8589WATFR</t>
  </si>
  <si>
    <t>KL8589WAUFR</t>
  </si>
  <si>
    <t>KL8589WAVFR</t>
  </si>
  <si>
    <t>KL8589WAWFR</t>
  </si>
  <si>
    <t>KL8589WAXFR</t>
  </si>
  <si>
    <t>KL8589WAYFR</t>
  </si>
  <si>
    <t>KL7966WCYT8</t>
  </si>
  <si>
    <t>KL7966WCYT9</t>
  </si>
  <si>
    <t>KL7966WCYD8</t>
  </si>
  <si>
    <t>KL7966WCWT8</t>
  </si>
  <si>
    <t>KL7966WCYD9</t>
  </si>
  <si>
    <t>KL7966WCWT9</t>
  </si>
  <si>
    <t>KL7966WCWD8</t>
  </si>
  <si>
    <t>KL7966WCWD9</t>
  </si>
  <si>
    <t>KL7966WCVT8</t>
  </si>
  <si>
    <t>KL8614WCETS</t>
  </si>
  <si>
    <t>KL7966WCVT9</t>
  </si>
  <si>
    <t>KL8614WCETR</t>
  </si>
  <si>
    <t>KL7966WCYF8</t>
  </si>
  <si>
    <t>KL4740WCNT8</t>
  </si>
  <si>
    <t>KL7966WCYF9</t>
  </si>
  <si>
    <t>KL8614WCDTS</t>
  </si>
  <si>
    <t>KL8614WCDTR</t>
  </si>
  <si>
    <t>KL4740WC2T8</t>
  </si>
  <si>
    <t>KL4988WCZT8</t>
  </si>
  <si>
    <t>KL7954WCZT8</t>
  </si>
  <si>
    <t>KL7966WCVD8</t>
  </si>
  <si>
    <t>KL4988WCZT9</t>
  </si>
  <si>
    <t>KL8614WCEDS</t>
  </si>
  <si>
    <t>KL4740WCND8</t>
  </si>
  <si>
    <t>KL7966WCUT8</t>
  </si>
  <si>
    <t>KL7954WCZT9</t>
  </si>
  <si>
    <t>KL7966WCVD9</t>
  </si>
  <si>
    <t>KL4775WCNT8</t>
  </si>
  <si>
    <t>KL8614WCEDR</t>
  </si>
  <si>
    <t>KL7966WCUT9</t>
  </si>
  <si>
    <t>KL8614WCCTS</t>
  </si>
  <si>
    <t>KL4740WCLT8</t>
  </si>
  <si>
    <t>KL7966WCWF8</t>
  </si>
  <si>
    <t>KL8614WCCTR</t>
  </si>
  <si>
    <t>KL7966WCWF9</t>
  </si>
  <si>
    <t>KL4740WC2D8</t>
  </si>
  <si>
    <t>KL8614WCDDS</t>
  </si>
  <si>
    <t>KL4775WC2T8</t>
  </si>
  <si>
    <t>KL8614WCDDR</t>
  </si>
  <si>
    <t>KL4740WCNT9</t>
  </si>
  <si>
    <t>KL4988WCZD8</t>
  </si>
  <si>
    <t>KL7954WCZD8</t>
  </si>
  <si>
    <t>KL4775WCND8</t>
  </si>
  <si>
    <t>KL4774WCNT8</t>
  </si>
  <si>
    <t>KL4988WCZD9</t>
  </si>
  <si>
    <t>KL7954WCZD9</t>
  </si>
  <si>
    <t>KL7966WCUD8</t>
  </si>
  <si>
    <t>KL4740WCLD8</t>
  </si>
  <si>
    <t>KL7966WCUD9</t>
  </si>
  <si>
    <t>KL4740WCNF8</t>
  </si>
  <si>
    <t>KL4740WCND9</t>
  </si>
  <si>
    <t>KL4740WC2T9</t>
  </si>
  <si>
    <t>KL8614WCCDS</t>
  </si>
  <si>
    <t>KL4775WC2D8</t>
  </si>
  <si>
    <t>KL4774WC2T8</t>
  </si>
  <si>
    <t>KL4740WCHT8</t>
  </si>
  <si>
    <t>KL4775WCLT8</t>
  </si>
  <si>
    <t>KL8614WCCDR</t>
  </si>
  <si>
    <t>KL8614WCBTS</t>
  </si>
  <si>
    <t>KL4775WCNT9</t>
  </si>
  <si>
    <t>KL8614WCBTR</t>
  </si>
  <si>
    <t>KL4774WCND8</t>
  </si>
  <si>
    <t>KL7966WCVF8</t>
  </si>
  <si>
    <t>KL7966WCTT8</t>
  </si>
  <si>
    <t>KL4740WC2F8</t>
  </si>
  <si>
    <t>KL8614WCEFS</t>
  </si>
  <si>
    <t>KL4988WCTT8</t>
  </si>
  <si>
    <t>KL7966WCVF9</t>
  </si>
  <si>
    <t>KL4740WC2D9</t>
  </si>
  <si>
    <t>KL7966WCTT9</t>
  </si>
  <si>
    <t>KL4740WCLT9</t>
  </si>
  <si>
    <t>KL8614WCEFR</t>
  </si>
  <si>
    <t>KL4988WCTT9</t>
  </si>
  <si>
    <t>KL4740WCFT8</t>
  </si>
  <si>
    <t>KL4775WCNF8</t>
  </si>
  <si>
    <t>KL4775WCND9</t>
  </si>
  <si>
    <t>KL4775WC2T9</t>
  </si>
  <si>
    <t>KL4774WC2D8</t>
  </si>
  <si>
    <t>KL4740WCHD8</t>
  </si>
  <si>
    <t>KL4775WCLD8</t>
  </si>
  <si>
    <t>KL4774WCLT8</t>
  </si>
  <si>
    <t>KL4740WCNF9</t>
  </si>
  <si>
    <t>KL4740WCLF8</t>
  </si>
  <si>
    <t>KL8614WCDFS</t>
  </si>
  <si>
    <t>KL4774WCNT9</t>
  </si>
  <si>
    <t>KL4740WCLD9</t>
  </si>
  <si>
    <t>KL8614WCBDS</t>
  </si>
  <si>
    <t>KL8614WCDFR</t>
  </si>
  <si>
    <t>KL4775WCHT8</t>
  </si>
  <si>
    <t>KL7966WCST8</t>
  </si>
  <si>
    <t>KL4988WCZF8</t>
  </si>
  <si>
    <t>KL8553WCKT8</t>
  </si>
  <si>
    <t>KL8614WCBDR</t>
  </si>
  <si>
    <t>KL4775WC2F8</t>
  </si>
  <si>
    <t>KL7954WCZF8</t>
  </si>
  <si>
    <t>KL4775WC2D9</t>
  </si>
  <si>
    <t>KL4988WCZF9</t>
  </si>
  <si>
    <t>KL7966WCTD8</t>
  </si>
  <si>
    <t>KL7966WCST9</t>
  </si>
  <si>
    <t>KL4988WCTD8</t>
  </si>
  <si>
    <t>KL4740WCFD8</t>
  </si>
  <si>
    <t>KL7966WCUF8</t>
  </si>
  <si>
    <t>KL7954WCZF9</t>
  </si>
  <si>
    <t>KL4740WC2F9</t>
  </si>
  <si>
    <t>KL4774WCNF8</t>
  </si>
  <si>
    <t>KL7966WCTD9</t>
  </si>
  <si>
    <t>KL4988WCTD9</t>
  </si>
  <si>
    <t>KL7966WCUF9</t>
  </si>
  <si>
    <t>KL4774WCND9</t>
  </si>
  <si>
    <t>KL4774WC2T9</t>
  </si>
  <si>
    <t>KL4740WCHT9</t>
  </si>
  <si>
    <t>KL4775WCLT9</t>
  </si>
  <si>
    <t>KL4774WCLD8</t>
  </si>
  <si>
    <t>KL8614WCCFS</t>
  </si>
  <si>
    <t>KL4775WCNF9</t>
  </si>
  <si>
    <t>KL4740WCDT8</t>
  </si>
  <si>
    <t>KL4775WCFT8</t>
  </si>
  <si>
    <t>KL4988WCRT8</t>
  </si>
  <si>
    <t>KL8614WCCFR</t>
  </si>
  <si>
    <t>KL7966WCRT8</t>
  </si>
  <si>
    <t>KL4775WCHD8</t>
  </si>
  <si>
    <t>KL4774WCHT8</t>
  </si>
  <si>
    <t>KL4740WCLF9</t>
  </si>
  <si>
    <t>KL8614WCATS</t>
  </si>
  <si>
    <t>KL4988WCRT9</t>
  </si>
  <si>
    <t>KL4774WC2F8</t>
  </si>
  <si>
    <t>KL7966WCRT9</t>
  </si>
  <si>
    <t>KL4740WCHF8</t>
  </si>
  <si>
    <t>KL4775WCLF8</t>
  </si>
  <si>
    <t>KL8553WCKD8</t>
  </si>
  <si>
    <t>KL4774WC2D9</t>
  </si>
  <si>
    <t>KL4740WCHD9</t>
  </si>
  <si>
    <t>KL4740WCFT9</t>
  </si>
  <si>
    <t>KL4775WCLD9</t>
  </si>
  <si>
    <t>KL8614WCATR</t>
  </si>
  <si>
    <t>KL7966WCSD8</t>
  </si>
  <si>
    <t>KL8553WCKT9</t>
  </si>
  <si>
    <t>KL4775WC2F9</t>
  </si>
  <si>
    <t>KL4774WCLT9</t>
  </si>
  <si>
    <t>KL7954WCVT8</t>
  </si>
  <si>
    <t>KL7891WCXT8</t>
  </si>
  <si>
    <t>KL7953WCXT8</t>
  </si>
  <si>
    <t>KL7966WCSD9</t>
  </si>
  <si>
    <t>KL7954WCVT9</t>
  </si>
  <si>
    <t>KL7891WCXT9</t>
  </si>
  <si>
    <t>KL7953WCXT9</t>
  </si>
  <si>
    <t>KL4774WCNF9</t>
  </si>
  <si>
    <t>KL4740WCDD8</t>
  </si>
  <si>
    <t>KL4740WCFF8</t>
  </si>
  <si>
    <t>KL4774WCFT8</t>
  </si>
  <si>
    <t>KL4775WCFD8</t>
  </si>
  <si>
    <t>KL4775WCHT9</t>
  </si>
  <si>
    <t>KL4740WCFD9</t>
  </si>
  <si>
    <t>KL4774WCHD8</t>
  </si>
  <si>
    <t>KL7229WCTTS</t>
  </si>
  <si>
    <t>KL4774WCLF8</t>
  </si>
  <si>
    <t>KL7229WCTTR</t>
  </si>
  <si>
    <t>KL4988WCRD8</t>
  </si>
  <si>
    <t>KL8614WCBFS</t>
  </si>
  <si>
    <t>KL7966WCRD8</t>
  </si>
  <si>
    <t>KL4774WCLD9</t>
  </si>
  <si>
    <t>KL8614WCADS</t>
  </si>
  <si>
    <t>KL4988WCRD9</t>
  </si>
  <si>
    <t>KL4775WCDT8</t>
  </si>
  <si>
    <t>KL8614WCBFR</t>
  </si>
  <si>
    <t>KL7966WCRD9</t>
  </si>
  <si>
    <t>KL4774WC2F9</t>
  </si>
  <si>
    <t>KL7966WCTF8</t>
  </si>
  <si>
    <t>KL4740WCHF9</t>
  </si>
  <si>
    <t>KL4775WCHF8</t>
  </si>
  <si>
    <t>KL4775WCLF9</t>
  </si>
  <si>
    <t>KL8614WCADR</t>
  </si>
  <si>
    <t>KL8553WCKD9</t>
  </si>
  <si>
    <t>KL8796WCYTS</t>
  </si>
  <si>
    <t>KL4775WCHD9</t>
  </si>
  <si>
    <t>KL4988WCTF8</t>
  </si>
  <si>
    <t>KL7966WCTF9</t>
  </si>
  <si>
    <t>KL8553WCKF8</t>
  </si>
  <si>
    <t>KL4740WCDT9</t>
  </si>
  <si>
    <t>KL8796WCYTR</t>
  </si>
  <si>
    <t>KL4988WCTF9</t>
  </si>
  <si>
    <t>KL7954WCVD8</t>
  </si>
  <si>
    <t>KL4775WCFT9</t>
  </si>
  <si>
    <t>KL7891WCXD8</t>
  </si>
  <si>
    <t>KL7953WCXD8</t>
  </si>
  <si>
    <t>KL4774WCFD8</t>
  </si>
  <si>
    <t>KL4774WCHT9</t>
  </si>
  <si>
    <t>KL7229WCSTS</t>
  </si>
  <si>
    <t>KL7954WCVD9</t>
  </si>
  <si>
    <t>KL7891WCVT8</t>
  </si>
  <si>
    <t>KL7953WCVT8</t>
  </si>
  <si>
    <t>KL4740WCBT8</t>
  </si>
  <si>
    <t>KL7891WCXD9</t>
  </si>
  <si>
    <t>KL7953WCXD9</t>
  </si>
  <si>
    <t>KL7229WCSTR</t>
  </si>
  <si>
    <t>KL4740WCFF9</t>
  </si>
  <si>
    <t>KL7891WCVT9</t>
  </si>
  <si>
    <t>KL7953WCVT9</t>
  </si>
  <si>
    <t>KL8552WCAT8</t>
  </si>
  <si>
    <t>KL4740WCDF8</t>
  </si>
  <si>
    <t>KL4774WCDT8</t>
  </si>
  <si>
    <t>KL4775WCDD8</t>
  </si>
  <si>
    <t>KL4740WCDD9</t>
  </si>
  <si>
    <t>KL4775WCFF8</t>
  </si>
  <si>
    <t>KL4774WCHF8</t>
  </si>
  <si>
    <t>KL7229WCRTS</t>
  </si>
  <si>
    <t>KL7229WCTDS</t>
  </si>
  <si>
    <t>KL4774WCLF9</t>
  </si>
  <si>
    <t>KL4775WCFD9</t>
  </si>
  <si>
    <t>KL4774WCHD9</t>
  </si>
  <si>
    <t>KL7966WCSF8</t>
  </si>
  <si>
    <t>KL7229WCRTR</t>
  </si>
  <si>
    <t>KL7229WCTDR</t>
  </si>
  <si>
    <t>KL7966WCSF9</t>
  </si>
  <si>
    <t>KL4774WCFT9</t>
  </si>
  <si>
    <t>KL4775WCHF9</t>
  </si>
  <si>
    <t>KL8796WCYDS</t>
  </si>
  <si>
    <t>KL8796WCYDR</t>
  </si>
  <si>
    <t>KL8553WCKF9</t>
  </si>
  <si>
    <t>KL4740WCBD8</t>
  </si>
  <si>
    <t>KL8796WCXTS</t>
  </si>
  <si>
    <t>KL4775WCDT9</t>
  </si>
  <si>
    <t>KL7891WCVD8</t>
  </si>
  <si>
    <t>KL7953WCVD8</t>
  </si>
  <si>
    <t>KL4774WCDD8</t>
  </si>
  <si>
    <t>KL8796WCXTR</t>
  </si>
  <si>
    <t>KL8552WCAD8</t>
  </si>
  <si>
    <t>KL7954WCTT8</t>
  </si>
  <si>
    <t>KL7891WCUT8</t>
  </si>
  <si>
    <t>KL7953WCUT8</t>
  </si>
  <si>
    <t>KL4774WCFF8</t>
  </si>
  <si>
    <t>KL7229WCSDS</t>
  </si>
  <si>
    <t>KL4988WCRF8</t>
  </si>
  <si>
    <t>KL7966WCRF8</t>
  </si>
  <si>
    <t>KL7891WCVD9</t>
  </si>
  <si>
    <t>KL7953WCVD9</t>
  </si>
  <si>
    <t>KL4774WCFD9</t>
  </si>
  <si>
    <t>KL7954WCTT9</t>
  </si>
  <si>
    <t>KL7891WCUT9</t>
  </si>
  <si>
    <t>KL7953WCUT9</t>
  </si>
  <si>
    <t>KL4988WCRF9</t>
  </si>
  <si>
    <t>KL7229WCSDR</t>
  </si>
  <si>
    <t>KL8614WCAFS</t>
  </si>
  <si>
    <t>KL8552WCAT9</t>
  </si>
  <si>
    <t>KL7966WCRF9</t>
  </si>
  <si>
    <t>KL4740WCDF9</t>
  </si>
  <si>
    <t>KL4775WCFF9</t>
  </si>
  <si>
    <t>KL8614WCAFR</t>
  </si>
  <si>
    <t>KL4774WCHF9</t>
  </si>
  <si>
    <t>KL4775WCBT8</t>
  </si>
  <si>
    <t>KL4775WCDF8</t>
  </si>
  <si>
    <t>KL4775WCDD9</t>
  </si>
  <si>
    <t>KL4740WCBT9</t>
  </si>
  <si>
    <t>KL4740WCAT8</t>
  </si>
  <si>
    <t>KL7229WCQTS</t>
  </si>
  <si>
    <t>KL7229WCRDS</t>
  </si>
  <si>
    <t>KL7891WCXF8</t>
  </si>
  <si>
    <t>KL7953WCXF8</t>
  </si>
  <si>
    <t>KL7954WCVF8</t>
  </si>
  <si>
    <t>KL7229WCQTR</t>
  </si>
  <si>
    <t>KL7229WCRDR</t>
  </si>
  <si>
    <t>KL7954WCVF9</t>
  </si>
  <si>
    <t>KL4774WCDT9</t>
  </si>
  <si>
    <t>KL7891WCXF9</t>
  </si>
  <si>
    <t>KL7953WCXF9</t>
  </si>
  <si>
    <t>KL8796WCXDS</t>
  </si>
  <si>
    <t>KL4740WCBF8</t>
  </si>
  <si>
    <t>KL7954WCTD8</t>
  </si>
  <si>
    <t>KL8796WCXDR</t>
  </si>
  <si>
    <t>KL4740WCBD9</t>
  </si>
  <si>
    <t>KL7891WCUD8</t>
  </si>
  <si>
    <t>KL7953WCUD8</t>
  </si>
  <si>
    <t>KL8552WCAD9</t>
  </si>
  <si>
    <t>KL4774WCFF9</t>
  </si>
  <si>
    <t>KL7954WCTD9</t>
  </si>
  <si>
    <t>KL4774WCBT8</t>
  </si>
  <si>
    <t>KL4775WCBD8</t>
  </si>
  <si>
    <t>KL4774WCDF8</t>
  </si>
  <si>
    <t>KL7891WCUD9</t>
  </si>
  <si>
    <t>KL7953WCUD9</t>
  </si>
  <si>
    <t>KL8552WCAF8</t>
  </si>
  <si>
    <t>KL7891WCRT8</t>
  </si>
  <si>
    <t>KL7953WCRT8</t>
  </si>
  <si>
    <t>KL4774WCDD9</t>
  </si>
  <si>
    <t>KL4740WCAD8</t>
  </si>
  <si>
    <t>KL8796WCYFS</t>
  </si>
  <si>
    <t>KL7229WCTFS</t>
  </si>
  <si>
    <t>KL7891WCRT9</t>
  </si>
  <si>
    <t>KL7953WCRT9</t>
  </si>
  <si>
    <t>KL4775WCDF9</t>
  </si>
  <si>
    <t>KL8796WCYFR</t>
  </si>
  <si>
    <t>KL7229WCTFR</t>
  </si>
  <si>
    <t>KL7891WCVF8</t>
  </si>
  <si>
    <t>KL7953WCVF8</t>
  </si>
  <si>
    <t>KL7229WCQDS</t>
  </si>
  <si>
    <t>KL7347WCYTS</t>
  </si>
  <si>
    <t>KL7891WCVF9</t>
  </si>
  <si>
    <t>KL7953WCVF9</t>
  </si>
  <si>
    <t>KL7229WCQDR</t>
  </si>
  <si>
    <t>KL4775WCBT9</t>
  </si>
  <si>
    <t>KL4774WCBD8</t>
  </si>
  <si>
    <t>KL7347WCYTR</t>
  </si>
  <si>
    <t>KL4740WCAT9</t>
  </si>
  <si>
    <t>KL4740WCBF9</t>
  </si>
  <si>
    <t>KL4775WCAT8</t>
  </si>
  <si>
    <t>KL7229WCSFS</t>
  </si>
  <si>
    <t>KL4774WCDF9</t>
  </si>
  <si>
    <t>KL7891WCRD8</t>
  </si>
  <si>
    <t>KL7953WCRD8</t>
  </si>
  <si>
    <t>KL7229WCSFR</t>
  </si>
  <si>
    <t>KL8552WCAF9</t>
  </si>
  <si>
    <t>KL4775WCBF8</t>
  </si>
  <si>
    <t>KL7891WCRD9</t>
  </si>
  <si>
    <t>KL7953WCRD9</t>
  </si>
  <si>
    <t>KL7954WCRT8</t>
  </si>
  <si>
    <t>KL4775WCBD9</t>
  </si>
  <si>
    <t>KL4740WCAF8</t>
  </si>
  <si>
    <t>KL4740WCAD9</t>
  </si>
  <si>
    <t>KL7229WCRFS</t>
  </si>
  <si>
    <t>KL7954WCRT9</t>
  </si>
  <si>
    <t>KL8796WCXFS</t>
  </si>
  <si>
    <t>KL4774WCBT9</t>
  </si>
  <si>
    <t>KL7229WCRFR</t>
  </si>
  <si>
    <t>KL8796WCXFR</t>
  </si>
  <si>
    <t>KL7891WCUF8</t>
  </si>
  <si>
    <t>KL7953WCUF8</t>
  </si>
  <si>
    <t>KL7954WCTF8</t>
  </si>
  <si>
    <t>KL7347WCYDS</t>
  </si>
  <si>
    <t>KL4774WCAT8</t>
  </si>
  <si>
    <t>KL4775WCAD8</t>
  </si>
  <si>
    <t>KL7891WCQT8</t>
  </si>
  <si>
    <t>KL7953WCQT8</t>
  </si>
  <si>
    <t>KL7954WCTF9</t>
  </si>
  <si>
    <t>KL7891WCUF9</t>
  </si>
  <si>
    <t>KL7953WCUF9</t>
  </si>
  <si>
    <t>KL7347WCYDR</t>
  </si>
  <si>
    <t>KL7347WCXTS</t>
  </si>
  <si>
    <t>KL7891WCQT9</t>
  </si>
  <si>
    <t>KL7953WCQT9</t>
  </si>
  <si>
    <t>KL4774WCBF8</t>
  </si>
  <si>
    <t>KL7347WCXTR</t>
  </si>
  <si>
    <t>KL4774WCBD9</t>
  </si>
  <si>
    <t>KL7954WCRD8</t>
  </si>
  <si>
    <t>KL4775WCBF9</t>
  </si>
  <si>
    <t>KL4740WCAF9</t>
  </si>
  <si>
    <t>KL7954WCRD9</t>
  </si>
  <si>
    <t>KL4775WCAT9</t>
  </si>
  <si>
    <t>KL4774WCAD8</t>
  </si>
  <si>
    <t>KL7229WCQFS</t>
  </si>
  <si>
    <t>KL7892WCYFS</t>
  </si>
  <si>
    <t>KL7348WCYTS</t>
  </si>
  <si>
    <t>KL7229WCQFR</t>
  </si>
  <si>
    <t>KL7892WCYFR</t>
  </si>
  <si>
    <t>KL7891WCQD8</t>
  </si>
  <si>
    <t>KL7953WCQD8</t>
  </si>
  <si>
    <t>KL7348WCYTR</t>
  </si>
  <si>
    <t>KL7891WCRF8</t>
  </si>
  <si>
    <t>KL7953WCRF8</t>
  </si>
  <si>
    <t>KL7347WCXDS</t>
  </si>
  <si>
    <t>KL4775WCAF8</t>
  </si>
  <si>
    <t>KL7891WCQD9</t>
  </si>
  <si>
    <t>KL7953WCQD9</t>
  </si>
  <si>
    <t>KL4775WCAD9</t>
  </si>
  <si>
    <t>KL7891WCRF9</t>
  </si>
  <si>
    <t>KL7953WCRF9</t>
  </si>
  <si>
    <t>KL7347WCWTS</t>
  </si>
  <si>
    <t>KL7347WCXDR</t>
  </si>
  <si>
    <t>KL4774WCBF9</t>
  </si>
  <si>
    <t>KL7347WCWTR</t>
  </si>
  <si>
    <t>KL4774WCAT9</t>
  </si>
  <si>
    <t>KL7891WCNT8</t>
  </si>
  <si>
    <t>KL7953WCNT8</t>
  </si>
  <si>
    <t>KL7347WCYFS</t>
  </si>
  <si>
    <t>KL7891WCNT9</t>
  </si>
  <si>
    <t>KL7953WCNT9</t>
  </si>
  <si>
    <t>KL7347WCYFR</t>
  </si>
  <si>
    <t>KL4774WCAF8</t>
  </si>
  <si>
    <t>KL7348WCYDS</t>
  </si>
  <si>
    <t>KL4774WCAD9</t>
  </si>
  <si>
    <t>KL7348WCYDR</t>
  </si>
  <si>
    <t>KL7348WCXTS</t>
  </si>
  <si>
    <t>KL4775WCAF9</t>
  </si>
  <si>
    <t>KL7347WCWDS</t>
  </si>
  <si>
    <t>KL7348WCXTR</t>
  </si>
  <si>
    <t>KL7954WCRF8</t>
  </si>
  <si>
    <t>KL7954WCRF9</t>
  </si>
  <si>
    <t>KL7347WCWDR</t>
  </si>
  <si>
    <t>KL7347WCVTS</t>
  </si>
  <si>
    <t>KL7892WCXFS</t>
  </si>
  <si>
    <t>KL7347WCVTR</t>
  </si>
  <si>
    <t>KL7891WCND8</t>
  </si>
  <si>
    <t>KL7953WCND8</t>
  </si>
  <si>
    <t>KL7892WCXFR</t>
  </si>
  <si>
    <t>KL7891WCND9</t>
  </si>
  <si>
    <t>KL7953WCND9</t>
  </si>
  <si>
    <t>KL7891WCQF8</t>
  </si>
  <si>
    <t>KL7953WCQF8</t>
  </si>
  <si>
    <t>KL7347WCXFS</t>
  </si>
  <si>
    <t>KL7891WCQF9</t>
  </si>
  <si>
    <t>KL7953WCQF9</t>
  </si>
  <si>
    <t>KL4774WCAF9</t>
  </si>
  <si>
    <t>KL7347WCXFR</t>
  </si>
  <si>
    <t>KL7891WCKT8</t>
  </si>
  <si>
    <t>KL7953WCKT8</t>
  </si>
  <si>
    <t>KL7348WCXDS</t>
  </si>
  <si>
    <t>KL7891WCKT9</t>
  </si>
  <si>
    <t>KL7953WCKT9</t>
  </si>
  <si>
    <t>KL7348WCXDR</t>
  </si>
  <si>
    <t>KL7347WCUTS</t>
  </si>
  <si>
    <t>KL7347WCVDS</t>
  </si>
  <si>
    <t>KL7347WCUTR</t>
  </si>
  <si>
    <t>KL7347WCVDR</t>
  </si>
  <si>
    <t>KL7348WCWTS</t>
  </si>
  <si>
    <t>KL7348WCYFS</t>
  </si>
  <si>
    <t>KL7348WCWTR</t>
  </si>
  <si>
    <t>KL7348WCYFR</t>
  </si>
  <si>
    <t>KL7347WCWFS</t>
  </si>
  <si>
    <t>KL7891WCKD8</t>
  </si>
  <si>
    <t>KL7953WCKD8</t>
  </si>
  <si>
    <t>KL7892WCWFS</t>
  </si>
  <si>
    <t>KL7347WCWFR</t>
  </si>
  <si>
    <t>KL7891WCKD9</t>
  </si>
  <si>
    <t>KL7953WCKD9</t>
  </si>
  <si>
    <t>KL7892WCWFR</t>
  </si>
  <si>
    <t>KL7891WCNF8</t>
  </si>
  <si>
    <t>KL7953WCNF8</t>
  </si>
  <si>
    <t>KL7347WCUDS</t>
  </si>
  <si>
    <t>KL7891WCNF9</t>
  </si>
  <si>
    <t>KL7953WCNF9</t>
  </si>
  <si>
    <t>KL7347WCUDR</t>
  </si>
  <si>
    <t>KL7348WCWDS</t>
  </si>
  <si>
    <t>KL7348WCWDR</t>
  </si>
  <si>
    <t>KL7347WCTTS</t>
  </si>
  <si>
    <t>KL7348WCVTS</t>
  </si>
  <si>
    <t>KL7348WCXFS</t>
  </si>
  <si>
    <t>KL7347WCTTR</t>
  </si>
  <si>
    <t>KL7348WCVTR</t>
  </si>
  <si>
    <t>KL7348WCXFR</t>
  </si>
  <si>
    <t>KL7347WCVFS</t>
  </si>
  <si>
    <t>KL7347WCVFR</t>
  </si>
  <si>
    <t>KL7892WCVFS</t>
  </si>
  <si>
    <t>KL7347WCSTS</t>
  </si>
  <si>
    <t>KL7348WCUTS</t>
  </si>
  <si>
    <t>KL7892WCVFR</t>
  </si>
  <si>
    <t>KL7347WCSTR</t>
  </si>
  <si>
    <t>KL7348WCUTR</t>
  </si>
  <si>
    <t>KL7891WCKF8</t>
  </si>
  <si>
    <t>KL7953WCKF8</t>
  </si>
  <si>
    <t>KL7347WCTDS</t>
  </si>
  <si>
    <t>KL7348WCVDS</t>
  </si>
  <si>
    <t>KL7891WCKF9</t>
  </si>
  <si>
    <t>KL7953WCKF9</t>
  </si>
  <si>
    <t>KL7347WCTDR</t>
  </si>
  <si>
    <t>KL7348WCVDR</t>
  </si>
  <si>
    <t>KL7347WCUFS</t>
  </si>
  <si>
    <t>KL7347WCUFR</t>
  </si>
  <si>
    <t>KL7347WCRTS</t>
  </si>
  <si>
    <t>KL7348WCWFS</t>
  </si>
  <si>
    <t>KL7347WCRTR</t>
  </si>
  <si>
    <t>KL7348WCWFR</t>
  </si>
  <si>
    <t>KL7347WCSDS</t>
  </si>
  <si>
    <t>KL7348WCUDS</t>
  </si>
  <si>
    <t>KL7347WCSDR</t>
  </si>
  <si>
    <t>KL7348WCUDR</t>
  </si>
  <si>
    <t>KL7348WCTTS</t>
  </si>
  <si>
    <t>KL7348WCTTR</t>
  </si>
  <si>
    <t>KL7347WCRDS</t>
  </si>
  <si>
    <t>KL7347WCRDR</t>
  </si>
  <si>
    <t>KL7347WCQTS</t>
  </si>
  <si>
    <t>KL7347WCTFS</t>
  </si>
  <si>
    <t>KL7348WCVFS</t>
  </si>
  <si>
    <t>KL7347WCQTR</t>
  </si>
  <si>
    <t>KL7348WCSTS</t>
  </si>
  <si>
    <t>KL7347WCTFR</t>
  </si>
  <si>
    <t>KL7348WCVFR</t>
  </si>
  <si>
    <t>KL7348WCSTR</t>
  </si>
  <si>
    <t>KL7348WCTDS</t>
  </si>
  <si>
    <t>KL7348WCTDR</t>
  </si>
  <si>
    <t>KL7348WCRTS</t>
  </si>
  <si>
    <t>KL7347WCSFS</t>
  </si>
  <si>
    <t>KL7348WCUFS</t>
  </si>
  <si>
    <t>KL7348WCRTR</t>
  </si>
  <si>
    <t>KL7347WCQDS</t>
  </si>
  <si>
    <t>KL7347WCSFR</t>
  </si>
  <si>
    <t>KL7348WCUFR</t>
  </si>
  <si>
    <t>KL7347WCQDR</t>
  </si>
  <si>
    <t>KL7348WCSDS</t>
  </si>
  <si>
    <t>KL7348WCSDR</t>
  </si>
  <si>
    <t>KL7347WCRFS</t>
  </si>
  <si>
    <t>KL7590WCAHS</t>
  </si>
  <si>
    <t>KL7347WCRFR</t>
  </si>
  <si>
    <t>KL7348WCRDS</t>
  </si>
  <si>
    <t>KL7348WCRDR</t>
  </si>
  <si>
    <t>KL7348WCQTS</t>
  </si>
  <si>
    <t>KL7348WCTFS</t>
  </si>
  <si>
    <t>KL7348WCQTR</t>
  </si>
  <si>
    <t>KL7348WCTFR</t>
  </si>
  <si>
    <t>KL7347WCQFS</t>
  </si>
  <si>
    <t>KL7513WCAHS</t>
  </si>
  <si>
    <t>KL7347WCQFR</t>
  </si>
  <si>
    <t>KL7348WCSFS</t>
  </si>
  <si>
    <t>KL7348WCQDS</t>
  </si>
  <si>
    <t>KL7348WCSFR</t>
  </si>
  <si>
    <t>KL7938WCQTS</t>
  </si>
  <si>
    <t>KL7348WCQDR</t>
  </si>
  <si>
    <t>KL7938WCQTR</t>
  </si>
  <si>
    <t>KL7510WCAHS</t>
  </si>
  <si>
    <t>KL7580WCAHS</t>
  </si>
  <si>
    <t>KL7348WCRFS</t>
  </si>
  <si>
    <t>KL7348WCRFR</t>
  </si>
  <si>
    <t>KL7514WCAHS</t>
  </si>
  <si>
    <t>KL7938WCQDS</t>
  </si>
  <si>
    <t>KL7518WCAHS</t>
  </si>
  <si>
    <t>KL7938WCQDR</t>
  </si>
  <si>
    <t>KL7348WCQFS</t>
  </si>
  <si>
    <t>KL7512WCAHS</t>
  </si>
  <si>
    <t>KL7348WCQFR</t>
  </si>
  <si>
    <t>KL7511WCAHS</t>
  </si>
  <si>
    <t>KL7578WCAHS</t>
  </si>
  <si>
    <t>KL7579WCAHS</t>
  </si>
  <si>
    <t>KL7938WCQFS</t>
  </si>
  <si>
    <t>KL7938WCQFR</t>
  </si>
  <si>
    <t>KL7942WCQFR</t>
  </si>
  <si>
    <t>KL4032WAED4</t>
  </si>
  <si>
    <t>KL4032WAEDG</t>
  </si>
  <si>
    <t>KL4032WAEF4</t>
  </si>
  <si>
    <t>KL4032WAEFG</t>
  </si>
  <si>
    <t>KL4032WAEM4</t>
  </si>
  <si>
    <t>KL4032WAEMG</t>
  </si>
  <si>
    <t>KL4032WAET4</t>
  </si>
  <si>
    <t>KL4032WAETG</t>
  </si>
  <si>
    <t>KL4032WAKD4</t>
  </si>
  <si>
    <t>KL4032WAKDG</t>
  </si>
  <si>
    <t>KL4032WAKF4</t>
  </si>
  <si>
    <t>KL4032WAKFG</t>
  </si>
  <si>
    <t>KL4032WAKM4</t>
  </si>
  <si>
    <t>KL4032WAKMG</t>
  </si>
  <si>
    <t>KL4032WAKT4</t>
  </si>
  <si>
    <t>KL4032WAKTG</t>
  </si>
  <si>
    <t>KL4032WAMD4</t>
  </si>
  <si>
    <t>KL4032WAMDG</t>
  </si>
  <si>
    <t>KL4032WAMF4</t>
  </si>
  <si>
    <t>KL4032WAMFG</t>
  </si>
  <si>
    <t>KL4032WAMM4</t>
  </si>
  <si>
    <t>KL4032WAMMG</t>
  </si>
  <si>
    <t>KL4032WAMT4</t>
  </si>
  <si>
    <t>KL4032WAMTG</t>
  </si>
  <si>
    <t>KL4032WAND4</t>
  </si>
  <si>
    <t>KL4032WANDG</t>
  </si>
  <si>
    <t>KL4032WANF4</t>
  </si>
  <si>
    <t>KL4032WANFG</t>
  </si>
  <si>
    <t>KL4032WANM4</t>
  </si>
  <si>
    <t>KL4032WANMG</t>
  </si>
  <si>
    <t>KL4032WANT4</t>
  </si>
  <si>
    <t>KL4032WANTG</t>
  </si>
  <si>
    <t>KL4032WAPD4</t>
  </si>
  <si>
    <t>KL4032WAPDG</t>
  </si>
  <si>
    <t>KL4032WAPF4</t>
  </si>
  <si>
    <t>KL4032WAPFG</t>
  </si>
  <si>
    <t>KL4032WAPM4</t>
  </si>
  <si>
    <t>KL4032WAPMG</t>
  </si>
  <si>
    <t>KL4032WAPT4</t>
  </si>
  <si>
    <t>KL4032WAPTG</t>
  </si>
  <si>
    <t>KL4032WAQD4</t>
  </si>
  <si>
    <t>KL4032WAQDG</t>
  </si>
  <si>
    <t>KL4032WAQF4</t>
  </si>
  <si>
    <t>KL4032WAQFG</t>
  </si>
  <si>
    <t>KL4032WAQM4</t>
  </si>
  <si>
    <t>KL4032WAQMG</t>
  </si>
  <si>
    <t>KL4032WAQT4</t>
  </si>
  <si>
    <t>KL4032WAQTG</t>
  </si>
  <si>
    <t>KL4032WARD4</t>
  </si>
  <si>
    <t>KL4032WARDG</t>
  </si>
  <si>
    <t>KL4032WARF4</t>
  </si>
  <si>
    <t>KL4032WARFG</t>
  </si>
  <si>
    <t>KL4032WARM4</t>
  </si>
  <si>
    <t>KL4032WARMG</t>
  </si>
  <si>
    <t>KL4032WART4</t>
  </si>
  <si>
    <t>KL4032WARTG</t>
  </si>
  <si>
    <t>KL4032WASD4</t>
  </si>
  <si>
    <t>KL4032WASDG</t>
  </si>
  <si>
    <t>KL4032WASF4</t>
  </si>
  <si>
    <t>KL4032WASFG</t>
  </si>
  <si>
    <t>KL4032WASM4</t>
  </si>
  <si>
    <t>KL4032WASMG</t>
  </si>
  <si>
    <t>KL4032WAST4</t>
  </si>
  <si>
    <t>KL4032WASTG</t>
  </si>
  <si>
    <t>KL4032WATD4</t>
  </si>
  <si>
    <t>KL4032WATDG</t>
  </si>
  <si>
    <t>KL4032WATF4</t>
  </si>
  <si>
    <t>KL4032WATFG</t>
  </si>
  <si>
    <t>KL4032WATM4</t>
  </si>
  <si>
    <t>KL4032WATMG</t>
  </si>
  <si>
    <t>KL4032WATT4</t>
  </si>
  <si>
    <t>KL4032WATTG</t>
  </si>
  <si>
    <t>KL4032WAUD4</t>
  </si>
  <si>
    <t>KL4032WAUDG</t>
  </si>
  <si>
    <t>KL4032WAUF4</t>
  </si>
  <si>
    <t>KL4032WAUFG</t>
  </si>
  <si>
    <t>KL4032WAUM4</t>
  </si>
  <si>
    <t>KL4032WAUMG</t>
  </si>
  <si>
    <t>KL4032WAUT4</t>
  </si>
  <si>
    <t>KL4032WAUTG</t>
  </si>
  <si>
    <t>KL4032WAVD4</t>
  </si>
  <si>
    <t>KL4032WAVDG</t>
  </si>
  <si>
    <t>KL4032WAVF4</t>
  </si>
  <si>
    <t>KL4032WAVFG</t>
  </si>
  <si>
    <t>KL4032WAVM4</t>
  </si>
  <si>
    <t>KL4032WAVMG</t>
  </si>
  <si>
    <t>KL4032WAVT4</t>
  </si>
  <si>
    <t>KL4032WAVTG</t>
  </si>
  <si>
    <t>KL4032WAWD4</t>
  </si>
  <si>
    <t>KL4032WAWDG</t>
  </si>
  <si>
    <t>KL4032WAWF4</t>
  </si>
  <si>
    <t>KL4032WAWFG</t>
  </si>
  <si>
    <t>KL4032WAWM4</t>
  </si>
  <si>
    <t>KL4032WAWMG</t>
  </si>
  <si>
    <t>KL4032WAWT4</t>
  </si>
  <si>
    <t>KL4032WAWTG</t>
  </si>
  <si>
    <t>KL4032WAXD4</t>
  </si>
  <si>
    <t>KL4032WAXDG</t>
  </si>
  <si>
    <t>KL4032WAXF4</t>
  </si>
  <si>
    <t>KL4032WAXFG</t>
  </si>
  <si>
    <t>KL4032WAXM4</t>
  </si>
  <si>
    <t>KL4032WAXMG</t>
  </si>
  <si>
    <t>KL4032WAXT4</t>
  </si>
  <si>
    <t>KL4032WAXTG</t>
  </si>
  <si>
    <t>KL4032WAYD4</t>
  </si>
  <si>
    <t>KL4032WAYDG</t>
  </si>
  <si>
    <t>KL4032WAYF4</t>
  </si>
  <si>
    <t>KL4032WAYFG</t>
  </si>
  <si>
    <t>KL4032WAYM4</t>
  </si>
  <si>
    <t>KL4032WAYMG</t>
  </si>
  <si>
    <t>KL4032WAYT4</t>
  </si>
  <si>
    <t>KL4032WAYTG</t>
  </si>
  <si>
    <t>KL4034WAED4</t>
  </si>
  <si>
    <t>KL4034WAEDG</t>
  </si>
  <si>
    <t>KL4034WAEF4</t>
  </si>
  <si>
    <t>KL4034WAEFG</t>
  </si>
  <si>
    <t>KL4034WAEM4</t>
  </si>
  <si>
    <t>KL4034WAEMG</t>
  </si>
  <si>
    <t>KL4034WAET4</t>
  </si>
  <si>
    <t>KL4034WAETG</t>
  </si>
  <si>
    <t>KL4034WAKD4</t>
  </si>
  <si>
    <t>KL4034WAKDG</t>
  </si>
  <si>
    <t>KL4034WAKF4</t>
  </si>
  <si>
    <t>KL4034WAKFG</t>
  </si>
  <si>
    <t>KL4034WAKM4</t>
  </si>
  <si>
    <t>KL4034WAKMG</t>
  </si>
  <si>
    <t>KL4034WAKT4</t>
  </si>
  <si>
    <t>KL4034WAKTG</t>
  </si>
  <si>
    <t>KL4034WAMD4</t>
  </si>
  <si>
    <t>KL4034WAMDG</t>
  </si>
  <si>
    <t>KL4034WAMF4</t>
  </si>
  <si>
    <t>KL4034WAMFG</t>
  </si>
  <si>
    <t>KL4034WAMM4</t>
  </si>
  <si>
    <t>KL4034WAMMG</t>
  </si>
  <si>
    <t>KL4034WAMT4</t>
  </si>
  <si>
    <t>KL4034WAMTG</t>
  </si>
  <si>
    <t>KL4034WAND4</t>
  </si>
  <si>
    <t>KL4034WANDG</t>
  </si>
  <si>
    <t>KL4034WANF4</t>
  </si>
  <si>
    <t>KL4034WANFG</t>
  </si>
  <si>
    <t>KL4034WANM4</t>
  </si>
  <si>
    <t>KL4034WANMG</t>
  </si>
  <si>
    <t>KL4034WANT4</t>
  </si>
  <si>
    <t>KL4034WANTG</t>
  </si>
  <si>
    <t>KL4034WAPD4</t>
  </si>
  <si>
    <t>KL4034WAPDG</t>
  </si>
  <si>
    <t>KL4034WAPF4</t>
  </si>
  <si>
    <t>KL4034WAPFG</t>
  </si>
  <si>
    <t>KL4034WAPM4</t>
  </si>
  <si>
    <t>KL4034WAPMG</t>
  </si>
  <si>
    <t>KL4034WAPT4</t>
  </si>
  <si>
    <t>KL4034WAPTG</t>
  </si>
  <si>
    <t>KL4034WAQD4</t>
  </si>
  <si>
    <t>KL4034WAQDG</t>
  </si>
  <si>
    <t>KL4034WAQF4</t>
  </si>
  <si>
    <t>KL4034WAQFG</t>
  </si>
  <si>
    <t>KL4034WAQM4</t>
  </si>
  <si>
    <t>KL4034WAQMG</t>
  </si>
  <si>
    <t>KL4034WAQT4</t>
  </si>
  <si>
    <t>KL4034WAQTG</t>
  </si>
  <si>
    <t>KL4034WARD4</t>
  </si>
  <si>
    <t>KL4034WARDG</t>
  </si>
  <si>
    <t>KL4034WARF4</t>
  </si>
  <si>
    <t>KL4034WARFG</t>
  </si>
  <si>
    <t>KL4034WARM4</t>
  </si>
  <si>
    <t>KL4034WARMG</t>
  </si>
  <si>
    <t>KL4034WART4</t>
  </si>
  <si>
    <t>KL4034WARTG</t>
  </si>
  <si>
    <t>KL4034WASD4</t>
  </si>
  <si>
    <t>KL4034WASDG</t>
  </si>
  <si>
    <t>KL4034WASF4</t>
  </si>
  <si>
    <t>KL4034WASFG</t>
  </si>
  <si>
    <t>KL4034WASM4</t>
  </si>
  <si>
    <t>KL4034WASMG</t>
  </si>
  <si>
    <t>KL4034WAST4</t>
  </si>
  <si>
    <t>KL4034WASTG</t>
  </si>
  <si>
    <t>KL4034WATD4</t>
  </si>
  <si>
    <t>KL4034WATDG</t>
  </si>
  <si>
    <t>KL4034WATF4</t>
  </si>
  <si>
    <t>KL4034WATFG</t>
  </si>
  <si>
    <t>KL4034WATM4</t>
  </si>
  <si>
    <t>KL4034WATMG</t>
  </si>
  <si>
    <t>KL4034WATT4</t>
  </si>
  <si>
    <t>KL4034WATTG</t>
  </si>
  <si>
    <t>KL4034WAUD4</t>
  </si>
  <si>
    <t>KL4034WAUDG</t>
  </si>
  <si>
    <t>KL4034WAUF4</t>
  </si>
  <si>
    <t>KL4034WAUFG</t>
  </si>
  <si>
    <t>KL4034WAUM4</t>
  </si>
  <si>
    <t>KL4034WAUMG</t>
  </si>
  <si>
    <t>KL4034WAUT4</t>
  </si>
  <si>
    <t>KL4034WAUTG</t>
  </si>
  <si>
    <t>KL4034WAVD4</t>
  </si>
  <si>
    <t>KL4034WAVDG</t>
  </si>
  <si>
    <t>KL4034WAVF4</t>
  </si>
  <si>
    <t>KL4034WAVFG</t>
  </si>
  <si>
    <t>KL4034WAVM4</t>
  </si>
  <si>
    <t>KL4034WAVMG</t>
  </si>
  <si>
    <t>KL4034WAVT4</t>
  </si>
  <si>
    <t>KL4034WAVTG</t>
  </si>
  <si>
    <t>KL4034WAWD4</t>
  </si>
  <si>
    <t>KL4034WAWDG</t>
  </si>
  <si>
    <t>KL4034WAWF4</t>
  </si>
  <si>
    <t>KL4034WAWFG</t>
  </si>
  <si>
    <t>KL4034WAWM4</t>
  </si>
  <si>
    <t>KL4034WAWMG</t>
  </si>
  <si>
    <t>KL4034WAWT4</t>
  </si>
  <si>
    <t>KL4034WAWTG</t>
  </si>
  <si>
    <t>KL4034WAXD4</t>
  </si>
  <si>
    <t>KL4034WAXDG</t>
  </si>
  <si>
    <t>KL4034WAXF4</t>
  </si>
  <si>
    <t>KL4034WAXFG</t>
  </si>
  <si>
    <t>KL4034WAXM4</t>
  </si>
  <si>
    <t>KL4034WAXMG</t>
  </si>
  <si>
    <t>KL4034WAXT4</t>
  </si>
  <si>
    <t>KL4034WAXTG</t>
  </si>
  <si>
    <t>KL4034WAYD4</t>
  </si>
  <si>
    <t>KL4034WAYDG</t>
  </si>
  <si>
    <t>KL4034WAYF4</t>
  </si>
  <si>
    <t>KL4034WAYFG</t>
  </si>
  <si>
    <t>KL4034WAYM4</t>
  </si>
  <si>
    <t>KL4034WAYMG</t>
  </si>
  <si>
    <t>KL4034WAYT4</t>
  </si>
  <si>
    <t>KL4034WAYTG</t>
  </si>
  <si>
    <t>KL4047WAED4</t>
  </si>
  <si>
    <t>KL4047WAEDG</t>
  </si>
  <si>
    <t>KL4047WAEF4</t>
  </si>
  <si>
    <t>KL4047WAEFG</t>
  </si>
  <si>
    <t>KL4047WAEM4</t>
  </si>
  <si>
    <t>KL4047WAEMG</t>
  </si>
  <si>
    <t>KL4047WAET4</t>
  </si>
  <si>
    <t>KL4047WAETG</t>
  </si>
  <si>
    <t>KL4047WAKD4</t>
  </si>
  <si>
    <t>KL4047WAKDG</t>
  </si>
  <si>
    <t>KL4047WAKF4</t>
  </si>
  <si>
    <t>KL4047WAKFG</t>
  </si>
  <si>
    <t>KL4047WAKM4</t>
  </si>
  <si>
    <t>KL4047WAKMG</t>
  </si>
  <si>
    <t>KL4047WAKT4</t>
  </si>
  <si>
    <t>KL4047WAKTG</t>
  </si>
  <si>
    <t>KL4047WAMD4</t>
  </si>
  <si>
    <t>KL4047WAMDG</t>
  </si>
  <si>
    <t>KL4047WAMF4</t>
  </si>
  <si>
    <t>KL4047WAMFG</t>
  </si>
  <si>
    <t>KL4047WAMM4</t>
  </si>
  <si>
    <t>KL4047WAMMG</t>
  </si>
  <si>
    <t>KL4047WAMT4</t>
  </si>
  <si>
    <t>KL4047WAMTG</t>
  </si>
  <si>
    <t>KL4047WAND4</t>
  </si>
  <si>
    <t>KL4047WANDG</t>
  </si>
  <si>
    <t>KL4047WANF4</t>
  </si>
  <si>
    <t>KL4047WANFG</t>
  </si>
  <si>
    <t>KL4047WANM4</t>
  </si>
  <si>
    <t>KL4047WANMG</t>
  </si>
  <si>
    <t>KL4047WANT4</t>
  </si>
  <si>
    <t>KL4047WANTG</t>
  </si>
  <si>
    <t>KL4047WAPD4</t>
  </si>
  <si>
    <t>KL4047WAPDG</t>
  </si>
  <si>
    <t>KL4047WAPF4</t>
  </si>
  <si>
    <t>KL4047WAPFG</t>
  </si>
  <si>
    <t>KL4047WAPM4</t>
  </si>
  <si>
    <t>KL4047WAPMG</t>
  </si>
  <si>
    <t>KL4047WAPT4</t>
  </si>
  <si>
    <t>KL4047WAPTG</t>
  </si>
  <si>
    <t>KL4047WAQD4</t>
  </si>
  <si>
    <t>KL4047WAQDG</t>
  </si>
  <si>
    <t>KL4047WAQF4</t>
  </si>
  <si>
    <t>KL4047WAQFG</t>
  </si>
  <si>
    <t>KL4047WAQM4</t>
  </si>
  <si>
    <t>KL4047WAQMG</t>
  </si>
  <si>
    <t>KL4047WAQT4</t>
  </si>
  <si>
    <t>KL4047WAQTG</t>
  </si>
  <si>
    <t>KL4047WARD4</t>
  </si>
  <si>
    <t>KL4047WARDG</t>
  </si>
  <si>
    <t>KL4047WARF4</t>
  </si>
  <si>
    <t>KL4047WARFG</t>
  </si>
  <si>
    <t>KL4047WARM4</t>
  </si>
  <si>
    <t>KL4047WARMG</t>
  </si>
  <si>
    <t>KL4047WART4</t>
  </si>
  <si>
    <t>KL4047WARTG</t>
  </si>
  <si>
    <t>KL4047WASD4</t>
  </si>
  <si>
    <t>KL4047WASDG</t>
  </si>
  <si>
    <t>KL4047WASF4</t>
  </si>
  <si>
    <t>KL4047WASFG</t>
  </si>
  <si>
    <t>KL4047WASM4</t>
  </si>
  <si>
    <t>KL4047WASMG</t>
  </si>
  <si>
    <t>KL4047WAST4</t>
  </si>
  <si>
    <t>KL4047WASTG</t>
  </si>
  <si>
    <t>KL4047WATD4</t>
  </si>
  <si>
    <t>KL4047WATDG</t>
  </si>
  <si>
    <t>KL4047WATF4</t>
  </si>
  <si>
    <t>KL4047WATFG</t>
  </si>
  <si>
    <t>KL4047WATM4</t>
  </si>
  <si>
    <t>KL4047WATMG</t>
  </si>
  <si>
    <t>KL4047WATT4</t>
  </si>
  <si>
    <t>KL4047WATTG</t>
  </si>
  <si>
    <t>KL4047WAUD4</t>
  </si>
  <si>
    <t>KL4047WAUDG</t>
  </si>
  <si>
    <t>KL4047WAUF4</t>
  </si>
  <si>
    <t>KL4047WAUFG</t>
  </si>
  <si>
    <t>KL4047WAUM4</t>
  </si>
  <si>
    <t>KL4047WAUMG</t>
  </si>
  <si>
    <t>KL4047WAUT4</t>
  </si>
  <si>
    <t>KL4047WAUTG</t>
  </si>
  <si>
    <t>KL4047WAVD4</t>
  </si>
  <si>
    <t>KL4047WAVDG</t>
  </si>
  <si>
    <t>KL4047WAVF4</t>
  </si>
  <si>
    <t>KL4047WAVFG</t>
  </si>
  <si>
    <t>KL4047WAVM4</t>
  </si>
  <si>
    <t>KL4047WAVMG</t>
  </si>
  <si>
    <t>KL4047WAVT4</t>
  </si>
  <si>
    <t>KL4047WAVTG</t>
  </si>
  <si>
    <t>KL4047WAWD4</t>
  </si>
  <si>
    <t>KL4047WAWDG</t>
  </si>
  <si>
    <t>KL4047WAWF4</t>
  </si>
  <si>
    <t>KL4047WAWFG</t>
  </si>
  <si>
    <t>KL4047WAWM4</t>
  </si>
  <si>
    <t>KL4047WAWMG</t>
  </si>
  <si>
    <t>KL4047WAWT4</t>
  </si>
  <si>
    <t>KL4047WAWTG</t>
  </si>
  <si>
    <t>KL4047WAXD4</t>
  </si>
  <si>
    <t>KL4047WAXDG</t>
  </si>
  <si>
    <t>KL4047WAXF4</t>
  </si>
  <si>
    <t>KL4047WAXFG</t>
  </si>
  <si>
    <t>KL4047WAXM4</t>
  </si>
  <si>
    <t>KL4047WAXMG</t>
  </si>
  <si>
    <t>KL4047WAXT4</t>
  </si>
  <si>
    <t>KL4047WAXTG</t>
  </si>
  <si>
    <t>KL4047WAYD4</t>
  </si>
  <si>
    <t>KL4047WAYDG</t>
  </si>
  <si>
    <t>KL4047WAYF4</t>
  </si>
  <si>
    <t>KL4047WAYFG</t>
  </si>
  <si>
    <t>KL4047WAYM4</t>
  </si>
  <si>
    <t>KL4047WAYMG</t>
  </si>
  <si>
    <t>KL4047WAYT4</t>
  </si>
  <si>
    <t>KL4047WAYTG</t>
  </si>
  <si>
    <t>KL4048WAED4</t>
  </si>
  <si>
    <t>KL4048WAEDG</t>
  </si>
  <si>
    <t>KL4048WAEF4</t>
  </si>
  <si>
    <t>KL4048WAEFG</t>
  </si>
  <si>
    <t>KL4048WAEM4</t>
  </si>
  <si>
    <t>KL4048WAEMG</t>
  </si>
  <si>
    <t>KL4048WAET4</t>
  </si>
  <si>
    <t>KL4048WAETG</t>
  </si>
  <si>
    <t>KL4048WAKD4</t>
  </si>
  <si>
    <t>KL4048WAKDG</t>
  </si>
  <si>
    <t>KL4048WAKF4</t>
  </si>
  <si>
    <t>KL4048WAKFG</t>
  </si>
  <si>
    <t>KL4048WAKM4</t>
  </si>
  <si>
    <t>KL4048WAKMG</t>
  </si>
  <si>
    <t>KL4048WAKT4</t>
  </si>
  <si>
    <t>KL4048WAKTG</t>
  </si>
  <si>
    <t>KL4048WAMD4</t>
  </si>
  <si>
    <t>KL4048WAMDG</t>
  </si>
  <si>
    <t>KL4048WAMF4</t>
  </si>
  <si>
    <t>KL4048WAMFG</t>
  </si>
  <si>
    <t>KL4048WAMM4</t>
  </si>
  <si>
    <t>KL4048WAMMG</t>
  </si>
  <si>
    <t>KL4048WAMT4</t>
  </si>
  <si>
    <t>KL4048WAMTG</t>
  </si>
  <si>
    <t>KL4048WAND4</t>
  </si>
  <si>
    <t>KL4048WANDG</t>
  </si>
  <si>
    <t>KL4048WANF4</t>
  </si>
  <si>
    <t>KL4048WANFG</t>
  </si>
  <si>
    <t>KL4048WANM4</t>
  </si>
  <si>
    <t>KL4048WANMG</t>
  </si>
  <si>
    <t>KL4048WANT4</t>
  </si>
  <si>
    <t>KL4048WANTG</t>
  </si>
  <si>
    <t>KL4048WAPD4</t>
  </si>
  <si>
    <t>KL4048WAPDG</t>
  </si>
  <si>
    <t>KL4048WAPF4</t>
  </si>
  <si>
    <t>KL4048WAPFG</t>
  </si>
  <si>
    <t>KL4048WAPM4</t>
  </si>
  <si>
    <t>KL4048WAPMG</t>
  </si>
  <si>
    <t>KL4048WAPT4</t>
  </si>
  <si>
    <t>KL4048WAPTG</t>
  </si>
  <si>
    <t>KL4048WAQD4</t>
  </si>
  <si>
    <t>KL4048WAQDG</t>
  </si>
  <si>
    <t>KL4048WAQF4</t>
  </si>
  <si>
    <t>KL4048WAQFG</t>
  </si>
  <si>
    <t>KL4048WAQM4</t>
  </si>
  <si>
    <t>KL4048WAQMG</t>
  </si>
  <si>
    <t>KL4048WAQT4</t>
  </si>
  <si>
    <t>KL4048WAQTG</t>
  </si>
  <si>
    <t>KL4048WARD4</t>
  </si>
  <si>
    <t>KL4048WARDG</t>
  </si>
  <si>
    <t>KL4048WARF4</t>
  </si>
  <si>
    <t>KL4048WARFG</t>
  </si>
  <si>
    <t>KL4048WARM4</t>
  </si>
  <si>
    <t>KL4048WARMG</t>
  </si>
  <si>
    <t>KL4048WART4</t>
  </si>
  <si>
    <t>KL4048WARTG</t>
  </si>
  <si>
    <t>KL4048WASD4</t>
  </si>
  <si>
    <t>KL4048WASDG</t>
  </si>
  <si>
    <t>KL4048WASF4</t>
  </si>
  <si>
    <t>KL4048WASFG</t>
  </si>
  <si>
    <t>KL4048WASM4</t>
  </si>
  <si>
    <t>KL4048WASMG</t>
  </si>
  <si>
    <t>KL4048WAST4</t>
  </si>
  <si>
    <t>KL4048WASTG</t>
  </si>
  <si>
    <t>KL4048WATD4</t>
  </si>
  <si>
    <t>KL4048WATDG</t>
  </si>
  <si>
    <t>KL4048WATF4</t>
  </si>
  <si>
    <t>KL4048WATFG</t>
  </si>
  <si>
    <t>KL4048WATM4</t>
  </si>
  <si>
    <t>KL4048WATMG</t>
  </si>
  <si>
    <t>KL4048WATT4</t>
  </si>
  <si>
    <t>KL4048WATTG</t>
  </si>
  <si>
    <t>KL4048WAUD4</t>
  </si>
  <si>
    <t>KL4048WAUDG</t>
  </si>
  <si>
    <t>KL4048WAUF4</t>
  </si>
  <si>
    <t>KL4048WAUFG</t>
  </si>
  <si>
    <t>KL4048WAUM4</t>
  </si>
  <si>
    <t>KL4048WAUMG</t>
  </si>
  <si>
    <t>KL4048WAUT4</t>
  </si>
  <si>
    <t>KL4048WAUTG</t>
  </si>
  <si>
    <t>KL4048WAVD4</t>
  </si>
  <si>
    <t>KL4048WAVDG</t>
  </si>
  <si>
    <t>KL4048WAVF4</t>
  </si>
  <si>
    <t>KL4048WAVFG</t>
  </si>
  <si>
    <t>KL4048WAVM4</t>
  </si>
  <si>
    <t>KL4048WAVMG</t>
  </si>
  <si>
    <t>KL4048WAVT4</t>
  </si>
  <si>
    <t>KL4048WAVTG</t>
  </si>
  <si>
    <t>KL4048WAWD4</t>
  </si>
  <si>
    <t>KL4048WAWDG</t>
  </si>
  <si>
    <t>KL4048WAWF4</t>
  </si>
  <si>
    <t>KL4048WAWFG</t>
  </si>
  <si>
    <t>KL4048WAWM4</t>
  </si>
  <si>
    <t>KL4048WAWMG</t>
  </si>
  <si>
    <t>KL4048WAWT4</t>
  </si>
  <si>
    <t>KL4048WAWTG</t>
  </si>
  <si>
    <t>KL4048WAXD4</t>
  </si>
  <si>
    <t>KL4048WAXDG</t>
  </si>
  <si>
    <t>KL4048WAXF4</t>
  </si>
  <si>
    <t>KL4048WAXFG</t>
  </si>
  <si>
    <t>KL4048WAXM4</t>
  </si>
  <si>
    <t>KL4048WAXMG</t>
  </si>
  <si>
    <t>KL4048WAXT4</t>
  </si>
  <si>
    <t>KL4048WAXTG</t>
  </si>
  <si>
    <t>KL4048WAYD4</t>
  </si>
  <si>
    <t>KL4048WAYDG</t>
  </si>
  <si>
    <t>KL4048WAYF4</t>
  </si>
  <si>
    <t>KL4048WAYFG</t>
  </si>
  <si>
    <t>KL4048WAYM4</t>
  </si>
  <si>
    <t>KL4048WAYMG</t>
  </si>
  <si>
    <t>KL4048WAYT4</t>
  </si>
  <si>
    <t>KL4048WAYTG</t>
  </si>
  <si>
    <t>KL4065WAED4</t>
  </si>
  <si>
    <t>KL4065WAEDG</t>
  </si>
  <si>
    <t>KL4065WAEF4</t>
  </si>
  <si>
    <t>KL4065WAEFG</t>
  </si>
  <si>
    <t>KL4065WAEM4</t>
  </si>
  <si>
    <t>KL4065WAEMG</t>
  </si>
  <si>
    <t>KL4065WAET4</t>
  </si>
  <si>
    <t>KL4065WAETG</t>
  </si>
  <si>
    <t>KL4065WAKD4</t>
  </si>
  <si>
    <t>KL4065WAKDG</t>
  </si>
  <si>
    <t>KL4065WAKF4</t>
  </si>
  <si>
    <t>KL4065WAKFG</t>
  </si>
  <si>
    <t>KL4065WAKM4</t>
  </si>
  <si>
    <t>KL4065WAKMG</t>
  </si>
  <si>
    <t>KL4065WAKT4</t>
  </si>
  <si>
    <t>KL4065WAKTG</t>
  </si>
  <si>
    <t>KL4065WAMD4</t>
  </si>
  <si>
    <t>KL4065WAMDG</t>
  </si>
  <si>
    <t>KL4065WAMF4</t>
  </si>
  <si>
    <t>KL4065WAMFG</t>
  </si>
  <si>
    <t>KL4065WAMM4</t>
  </si>
  <si>
    <t>KL4065WAMMG</t>
  </si>
  <si>
    <t>KL4065WAMT4</t>
  </si>
  <si>
    <t>KL4065WAMTG</t>
  </si>
  <si>
    <t>KL4065WAND4</t>
  </si>
  <si>
    <t>KL4065WANDG</t>
  </si>
  <si>
    <t>KL4065WANF4</t>
  </si>
  <si>
    <t>KL4065WANFG</t>
  </si>
  <si>
    <t>KL4065WANM4</t>
  </si>
  <si>
    <t>KL4065WANMG</t>
  </si>
  <si>
    <t>KL4065WANT4</t>
  </si>
  <si>
    <t>KL4065WANTG</t>
  </si>
  <si>
    <t>KL4065WAPD4</t>
  </si>
  <si>
    <t>KL4065WAPDG</t>
  </si>
  <si>
    <t>KL4065WAPF4</t>
  </si>
  <si>
    <t>KL4065WAPFG</t>
  </si>
  <si>
    <t>KL4065WAPM4</t>
  </si>
  <si>
    <t>KL4065WAPMG</t>
  </si>
  <si>
    <t>KL4065WAPT4</t>
  </si>
  <si>
    <t>KL4065WAPTG</t>
  </si>
  <si>
    <t>KL4065WAQD4</t>
  </si>
  <si>
    <t>KL4065WAQDG</t>
  </si>
  <si>
    <t>KL4065WAQF4</t>
  </si>
  <si>
    <t>KL4065WAQFG</t>
  </si>
  <si>
    <t>KL4065WAQM4</t>
  </si>
  <si>
    <t>KL4065WAQMG</t>
  </si>
  <si>
    <t>KL4065WAQT4</t>
  </si>
  <si>
    <t>KL4065WAQTG</t>
  </si>
  <si>
    <t>KL4065WARD4</t>
  </si>
  <si>
    <t>KL4065WARDG</t>
  </si>
  <si>
    <t>KL4065WARF4</t>
  </si>
  <si>
    <t>KL4065WARFG</t>
  </si>
  <si>
    <t>KL4065WARM4</t>
  </si>
  <si>
    <t>KL4065WARMG</t>
  </si>
  <si>
    <t>KL4065WART4</t>
  </si>
  <si>
    <t>KL4065WARTG</t>
  </si>
  <si>
    <t>KL4065WASD4</t>
  </si>
  <si>
    <t>KL4065WASDG</t>
  </si>
  <si>
    <t>KL4065WASF4</t>
  </si>
  <si>
    <t>KL4065WASFG</t>
  </si>
  <si>
    <t>KL4065WASM4</t>
  </si>
  <si>
    <t>KL4065WASMG</t>
  </si>
  <si>
    <t>KL4065WAST4</t>
  </si>
  <si>
    <t>KL4065WASTG</t>
  </si>
  <si>
    <t>KL4065WATD4</t>
  </si>
  <si>
    <t>KL4065WATDG</t>
  </si>
  <si>
    <t>KL4065WATF4</t>
  </si>
  <si>
    <t>KL4065WATFG</t>
  </si>
  <si>
    <t>KL4065WATM4</t>
  </si>
  <si>
    <t>KL4065WATMG</t>
  </si>
  <si>
    <t>KL4065WATT4</t>
  </si>
  <si>
    <t>KL4065WATTG</t>
  </si>
  <si>
    <t>KL4065WAUD4</t>
  </si>
  <si>
    <t>KL4065WAUDG</t>
  </si>
  <si>
    <t>KL4065WAUF4</t>
  </si>
  <si>
    <t>KL4065WAUFG</t>
  </si>
  <si>
    <t>KL4065WAUM4</t>
  </si>
  <si>
    <t>KL4065WAUMG</t>
  </si>
  <si>
    <t>KL4065WAUT4</t>
  </si>
  <si>
    <t>KL4065WAUTG</t>
  </si>
  <si>
    <t>KL4065WAVD4</t>
  </si>
  <si>
    <t>KL4065WAVDG</t>
  </si>
  <si>
    <t>KL4065WAVF4</t>
  </si>
  <si>
    <t>KL4065WAVFG</t>
  </si>
  <si>
    <t>KL4065WAVM4</t>
  </si>
  <si>
    <t>KL4065WAVMG</t>
  </si>
  <si>
    <t>KL4065WAVT4</t>
  </si>
  <si>
    <t>KL4065WAVTG</t>
  </si>
  <si>
    <t>KL4065WAWD4</t>
  </si>
  <si>
    <t>KL4065WAWDG</t>
  </si>
  <si>
    <t>KL4065WAWF4</t>
  </si>
  <si>
    <t>KL4065WAWFG</t>
  </si>
  <si>
    <t>KL4065WAWM4</t>
  </si>
  <si>
    <t>KL4065WAWMG</t>
  </si>
  <si>
    <t>KL4065WAWT4</t>
  </si>
  <si>
    <t>KL4065WAWTG</t>
  </si>
  <si>
    <t>KL4065WAXD4</t>
  </si>
  <si>
    <t>KL4065WAXDG</t>
  </si>
  <si>
    <t>KL4065WAXF4</t>
  </si>
  <si>
    <t>KL4065WAXFG</t>
  </si>
  <si>
    <t>KL4065WAXM4</t>
  </si>
  <si>
    <t>KL4065WAXMG</t>
  </si>
  <si>
    <t>KL4065WAXT4</t>
  </si>
  <si>
    <t>KL4065WAXTG</t>
  </si>
  <si>
    <t>KL4065WAYD4</t>
  </si>
  <si>
    <t>KL4065WAYDG</t>
  </si>
  <si>
    <t>KL4065WAYF4</t>
  </si>
  <si>
    <t>KL4065WAYFG</t>
  </si>
  <si>
    <t>KL4065WAYM4</t>
  </si>
  <si>
    <t>KL4065WAYMG</t>
  </si>
  <si>
    <t>KL4065WAYT4</t>
  </si>
  <si>
    <t>KL4065WAYTG</t>
  </si>
  <si>
    <t>KL4066WAED4</t>
  </si>
  <si>
    <t>KL4066WAEDG</t>
  </si>
  <si>
    <t>KL4066WAEF4</t>
  </si>
  <si>
    <t>KL4066WAEFG</t>
  </si>
  <si>
    <t>KL4066WAEM4</t>
  </si>
  <si>
    <t>KL4066WAEMG</t>
  </si>
  <si>
    <t>KL4066WAET4</t>
  </si>
  <si>
    <t>KL4066WAETG</t>
  </si>
  <si>
    <t>KL4066WAKD4</t>
  </si>
  <si>
    <t>KL4066WAKDG</t>
  </si>
  <si>
    <t>KL4066WAKF4</t>
  </si>
  <si>
    <t>KL4066WAKFG</t>
  </si>
  <si>
    <t>KL4066WAKM4</t>
  </si>
  <si>
    <t>KL4066WAKMG</t>
  </si>
  <si>
    <t>KL4066WAKT4</t>
  </si>
  <si>
    <t>KL4066WAKTG</t>
  </si>
  <si>
    <t>KL4066WAMD4</t>
  </si>
  <si>
    <t>KL4066WAMDG</t>
  </si>
  <si>
    <t>KL4066WAMF4</t>
  </si>
  <si>
    <t>KL4066WAMFG</t>
  </si>
  <si>
    <t>KL4066WAMM4</t>
  </si>
  <si>
    <t>KL4066WAMMG</t>
  </si>
  <si>
    <t>KL4066WAMT4</t>
  </si>
  <si>
    <t>KL4066WAMTG</t>
  </si>
  <si>
    <t>KL4066WAND4</t>
  </si>
  <si>
    <t>KL4066WANDG</t>
  </si>
  <si>
    <t>KL4066WANF4</t>
  </si>
  <si>
    <t>KL4066WANFG</t>
  </si>
  <si>
    <t>KL4066WANM4</t>
  </si>
  <si>
    <t>KL4066WANMG</t>
  </si>
  <si>
    <t>KL4066WANT4</t>
  </si>
  <si>
    <t>KL4066WANTG</t>
  </si>
  <si>
    <t>KL4066WAPD4</t>
  </si>
  <si>
    <t>KL4066WAPDG</t>
  </si>
  <si>
    <t>KL4066WAPF4</t>
  </si>
  <si>
    <t>KL4066WAPFG</t>
  </si>
  <si>
    <t>KL4066WAPM4</t>
  </si>
  <si>
    <t>KL4066WAPMG</t>
  </si>
  <si>
    <t>KL4066WAPT4</t>
  </si>
  <si>
    <t>KL4066WAPTG</t>
  </si>
  <si>
    <t>KL4066WAQD4</t>
  </si>
  <si>
    <t>KL4066WAQDG</t>
  </si>
  <si>
    <t>KL4066WAQF4</t>
  </si>
  <si>
    <t>KL4066WAQFG</t>
  </si>
  <si>
    <t>KL4066WAQM4</t>
  </si>
  <si>
    <t>KL4066WAQMG</t>
  </si>
  <si>
    <t>KL4066WAQT4</t>
  </si>
  <si>
    <t>KL4066WAQTG</t>
  </si>
  <si>
    <t>KL4066WARD4</t>
  </si>
  <si>
    <t>KL4066WARDG</t>
  </si>
  <si>
    <t>KL4066WARF4</t>
  </si>
  <si>
    <t>KL4066WARFG</t>
  </si>
  <si>
    <t>KL4066WARM4</t>
  </si>
  <si>
    <t>KL4066WARMG</t>
  </si>
  <si>
    <t>KL4066WART4</t>
  </si>
  <si>
    <t>KL4066WARTG</t>
  </si>
  <si>
    <t>KL4066WASD4</t>
  </si>
  <si>
    <t>KL4066WASDG</t>
  </si>
  <si>
    <t>KL4066WASF4</t>
  </si>
  <si>
    <t>KL4066WASFG</t>
  </si>
  <si>
    <t>KL4066WASM4</t>
  </si>
  <si>
    <t>KL4066WASMG</t>
  </si>
  <si>
    <t>KL4066WAST4</t>
  </si>
  <si>
    <t>KL4066WASTG</t>
  </si>
  <si>
    <t>KL4066WATD4</t>
  </si>
  <si>
    <t>KL4066WATDG</t>
  </si>
  <si>
    <t>KL4066WATF4</t>
  </si>
  <si>
    <t>KL4066WATFG</t>
  </si>
  <si>
    <t>KL4066WATM4</t>
  </si>
  <si>
    <t>KL4066WATMG</t>
  </si>
  <si>
    <t>KL4066WATT4</t>
  </si>
  <si>
    <t>KL4066WATTG</t>
  </si>
  <si>
    <t>KL4066WAUD4</t>
  </si>
  <si>
    <t>KL4066WAUDG</t>
  </si>
  <si>
    <t>KL4066WAUF4</t>
  </si>
  <si>
    <t>KL4066WAUFG</t>
  </si>
  <si>
    <t>KL4066WAUM4</t>
  </si>
  <si>
    <t>KL4066WAUMG</t>
  </si>
  <si>
    <t>KL4066WAUT4</t>
  </si>
  <si>
    <t>KL4066WAUTG</t>
  </si>
  <si>
    <t>KL4066WAVD4</t>
  </si>
  <si>
    <t>KL4066WAVDG</t>
  </si>
  <si>
    <t>KL4066WAVF4</t>
  </si>
  <si>
    <t>KL4066WAVFG</t>
  </si>
  <si>
    <t>KL4066WAVM4</t>
  </si>
  <si>
    <t>KL4066WAVMG</t>
  </si>
  <si>
    <t>KL4066WAVT4</t>
  </si>
  <si>
    <t>KL4066WAVTG</t>
  </si>
  <si>
    <t>KL4066WAWD4</t>
  </si>
  <si>
    <t>KL4066WAWDG</t>
  </si>
  <si>
    <t>KL4066WAWF4</t>
  </si>
  <si>
    <t>KL4066WAWFG</t>
  </si>
  <si>
    <t>KL4066WAWM4</t>
  </si>
  <si>
    <t>KL4066WAWMG</t>
  </si>
  <si>
    <t>KL4066WAWT4</t>
  </si>
  <si>
    <t>KL4066WAWTG</t>
  </si>
  <si>
    <t>KL4066WAXD4</t>
  </si>
  <si>
    <t>KL4066WAXDG</t>
  </si>
  <si>
    <t>KL4066WAXF4</t>
  </si>
  <si>
    <t>KL4066WAXFG</t>
  </si>
  <si>
    <t>KL4066WAXM4</t>
  </si>
  <si>
    <t>KL4066WAXMG</t>
  </si>
  <si>
    <t>KL4066WAXT4</t>
  </si>
  <si>
    <t>KL4066WAXTG</t>
  </si>
  <si>
    <t>KL4066WAYD4</t>
  </si>
  <si>
    <t>KL4066WAYDG</t>
  </si>
  <si>
    <t>KL4066WAYF4</t>
  </si>
  <si>
    <t>KL4066WAYFG</t>
  </si>
  <si>
    <t>KL4066WAYM4</t>
  </si>
  <si>
    <t>KL4066WAYMG</t>
  </si>
  <si>
    <t>KL4066WAYT4</t>
  </si>
  <si>
    <t>KL4066WAYTG</t>
  </si>
  <si>
    <t>KL4069WATD4</t>
  </si>
  <si>
    <t>KL4069WATF4</t>
  </si>
  <si>
    <t>KL4069WATM4</t>
  </si>
  <si>
    <t>KL4069WATT4</t>
  </si>
  <si>
    <t>KL4069WAUD4</t>
  </si>
  <si>
    <t>KL4069WAUF4</t>
  </si>
  <si>
    <t>KL4069WAUM4</t>
  </si>
  <si>
    <t>KL4069WAUT4</t>
  </si>
  <si>
    <t>KL4069WAVD4</t>
  </si>
  <si>
    <t>KL4069WAVF4</t>
  </si>
  <si>
    <t>KL4069WAVM4</t>
  </si>
  <si>
    <t>KL4069WAVT4</t>
  </si>
  <si>
    <t>KL4069WAWD4</t>
  </si>
  <si>
    <t>KL4069WAWF4</t>
  </si>
  <si>
    <t>KL4069WAWM4</t>
  </si>
  <si>
    <t>KL4069WAWT4</t>
  </si>
  <si>
    <t>KL4069WAXD4</t>
  </si>
  <si>
    <t>KL4069WAXF4</t>
  </si>
  <si>
    <t>KL4069WAXM4</t>
  </si>
  <si>
    <t>KL4069WAXT4</t>
  </si>
  <si>
    <t>KL4069WAYD4</t>
  </si>
  <si>
    <t>KL4069WAYF4</t>
  </si>
  <si>
    <t>KL4069WAYM4</t>
  </si>
  <si>
    <t>KL4069WAYT4</t>
  </si>
  <si>
    <t>KL4085WAED4</t>
  </si>
  <si>
    <t>KL4085WAEDG</t>
  </si>
  <si>
    <t>KL4085WAEF4</t>
  </si>
  <si>
    <t>KL4085WAEFG</t>
  </si>
  <si>
    <t>KL4085WAEM4</t>
  </si>
  <si>
    <t>KL4085WAEMG</t>
  </si>
  <si>
    <t>KL4085WAET4</t>
  </si>
  <si>
    <t>KL4085WAETG</t>
  </si>
  <si>
    <t>KL4085WAKD4</t>
  </si>
  <si>
    <t>KL4085WAKDG</t>
  </si>
  <si>
    <t>KL4085WAKF4</t>
  </si>
  <si>
    <t>KL4085WAKFG</t>
  </si>
  <si>
    <t>KL4085WAKM4</t>
  </si>
  <si>
    <t>KL4085WAKMG</t>
  </si>
  <si>
    <t>KL4085WAKT4</t>
  </si>
  <si>
    <t>KL4085WAKTG</t>
  </si>
  <si>
    <t>KL4085WAMD4</t>
  </si>
  <si>
    <t>KL4085WAMDG</t>
  </si>
  <si>
    <t>KL4085WAMF4</t>
  </si>
  <si>
    <t>KL4085WAMFG</t>
  </si>
  <si>
    <t>KL4085WAMM4</t>
  </si>
  <si>
    <t>KL4085WAMMG</t>
  </si>
  <si>
    <t>KL4085WAMT4</t>
  </si>
  <si>
    <t>KL4085WAMTG</t>
  </si>
  <si>
    <t>KL4085WAND4</t>
  </si>
  <si>
    <t>KL4085WANDG</t>
  </si>
  <si>
    <t>KL4085WANF4</t>
  </si>
  <si>
    <t>KL4085WANFG</t>
  </si>
  <si>
    <t>KL4085WANM4</t>
  </si>
  <si>
    <t>KL4085WANMG</t>
  </si>
  <si>
    <t>KL4085WANT4</t>
  </si>
  <si>
    <t>KL4085WANTG</t>
  </si>
  <si>
    <t>KL4085WAPD4</t>
  </si>
  <si>
    <t>KL4085WAPDG</t>
  </si>
  <si>
    <t>KL4085WAPF4</t>
  </si>
  <si>
    <t>KL4085WAPFG</t>
  </si>
  <si>
    <t>KL4085WAPM4</t>
  </si>
  <si>
    <t>KL4085WAPMG</t>
  </si>
  <si>
    <t>KL4085WAPT4</t>
  </si>
  <si>
    <t>KL4085WAPTG</t>
  </si>
  <si>
    <t>KL4085WAQD4</t>
  </si>
  <si>
    <t>KL4085WAQDG</t>
  </si>
  <si>
    <t>KL4085WAQF4</t>
  </si>
  <si>
    <t>KL4085WAQFG</t>
  </si>
  <si>
    <t>KL4085WAQM4</t>
  </si>
  <si>
    <t>KL4085WAQMG</t>
  </si>
  <si>
    <t>KL4085WAQT4</t>
  </si>
  <si>
    <t>KL4085WAQTG</t>
  </si>
  <si>
    <t>KL4085WARD4</t>
  </si>
  <si>
    <t>KL4085WARDG</t>
  </si>
  <si>
    <t>KL4085WARF4</t>
  </si>
  <si>
    <t>KL4085WARFG</t>
  </si>
  <si>
    <t>KL4085WARM4</t>
  </si>
  <si>
    <t>KL4085WARMG</t>
  </si>
  <si>
    <t>KL4085WART4</t>
  </si>
  <si>
    <t>KL4085WARTG</t>
  </si>
  <si>
    <t>KL4085WASD4</t>
  </si>
  <si>
    <t>KL4085WASDG</t>
  </si>
  <si>
    <t>KL4085WASF4</t>
  </si>
  <si>
    <t>KL4085WASFG</t>
  </si>
  <si>
    <t>KL4085WASM4</t>
  </si>
  <si>
    <t>KL4085WASMG</t>
  </si>
  <si>
    <t>KL4085WAST4</t>
  </si>
  <si>
    <t>KL4085WASTG</t>
  </si>
  <si>
    <t>KL4085WATD4</t>
  </si>
  <si>
    <t>KL4085WATDG</t>
  </si>
  <si>
    <t>KL4085WATF4</t>
  </si>
  <si>
    <t>KL4085WATFG</t>
  </si>
  <si>
    <t>KL4085WATM4</t>
  </si>
  <si>
    <t>KL4085WATMG</t>
  </si>
  <si>
    <t>KL4085WATT4</t>
  </si>
  <si>
    <t>KL4085WATTG</t>
  </si>
  <si>
    <t>KL4085WAUD4</t>
  </si>
  <si>
    <t>KL4085WAUDG</t>
  </si>
  <si>
    <t>KL4085WAUF4</t>
  </si>
  <si>
    <t>KL4085WAUFG</t>
  </si>
  <si>
    <t>KL4085WAUM4</t>
  </si>
  <si>
    <t>KL4085WAUMG</t>
  </si>
  <si>
    <t>KL4085WAUT4</t>
  </si>
  <si>
    <t>KL4085WAUTG</t>
  </si>
  <si>
    <t>KL4085WAVD4</t>
  </si>
  <si>
    <t>KL4085WAVDG</t>
  </si>
  <si>
    <t>KL4085WAVF4</t>
  </si>
  <si>
    <t>KL4085WAVFG</t>
  </si>
  <si>
    <t>KL4085WAVM4</t>
  </si>
  <si>
    <t>KL4085WAVMG</t>
  </si>
  <si>
    <t>KL4085WAVT4</t>
  </si>
  <si>
    <t>KL4085WAVTG</t>
  </si>
  <si>
    <t>KL4085WAWD4</t>
  </si>
  <si>
    <t>KL4085WAWDG</t>
  </si>
  <si>
    <t>KL4085WAWF4</t>
  </si>
  <si>
    <t>KL4085WAWFG</t>
  </si>
  <si>
    <t>KL4085WAWM4</t>
  </si>
  <si>
    <t>KL4085WAWMG</t>
  </si>
  <si>
    <t>KL4085WAWT4</t>
  </si>
  <si>
    <t>KL4085WAWTG</t>
  </si>
  <si>
    <t>KL4085WAXD4</t>
  </si>
  <si>
    <t>KL4085WAXDG</t>
  </si>
  <si>
    <t>KL4085WAXF4</t>
  </si>
  <si>
    <t>KL4085WAXFG</t>
  </si>
  <si>
    <t>KL4085WAXM4</t>
  </si>
  <si>
    <t>KL4085WAXMG</t>
  </si>
  <si>
    <t>KL4085WAXT4</t>
  </si>
  <si>
    <t>KL4085WAXTG</t>
  </si>
  <si>
    <t>KL4085WAYD4</t>
  </si>
  <si>
    <t>KL4085WAYDG</t>
  </si>
  <si>
    <t>KL4085WAYF4</t>
  </si>
  <si>
    <t>KL4085WAYFG</t>
  </si>
  <si>
    <t>KL4085WAYM4</t>
  </si>
  <si>
    <t>KL4085WAYMG</t>
  </si>
  <si>
    <t>KL4085WAYT4</t>
  </si>
  <si>
    <t>KL4085WAYTG</t>
  </si>
  <si>
    <t>KL4086WASD4</t>
  </si>
  <si>
    <t>KL4086WASDG</t>
  </si>
  <si>
    <t>KL4086WASF4</t>
  </si>
  <si>
    <t>KL4086WASFG</t>
  </si>
  <si>
    <t>KL4086WASM4</t>
  </si>
  <si>
    <t>KL4086WASMG</t>
  </si>
  <si>
    <t>KL4086WAST4</t>
  </si>
  <si>
    <t>KL4086WASTG</t>
  </si>
  <si>
    <t>KL4086WATD4</t>
  </si>
  <si>
    <t>KL4086WATDG</t>
  </si>
  <si>
    <t>KL4086WATF4</t>
  </si>
  <si>
    <t>KL4086WATFG</t>
  </si>
  <si>
    <t>KL4086WATM4</t>
  </si>
  <si>
    <t>KL4086WATMG</t>
  </si>
  <si>
    <t>KL4086WATT4</t>
  </si>
  <si>
    <t>KL4086WATTG</t>
  </si>
  <si>
    <t>KL4086WAUD4</t>
  </si>
  <si>
    <t>KL4086WAUDG</t>
  </si>
  <si>
    <t>KL4086WAUF4</t>
  </si>
  <si>
    <t>KL4086WAUFG</t>
  </si>
  <si>
    <t>KL4086WAUM4</t>
  </si>
  <si>
    <t>KL4086WAUMG</t>
  </si>
  <si>
    <t>KL4086WAUT4</t>
  </si>
  <si>
    <t>KL4086WAUTG</t>
  </si>
  <si>
    <t>KL4086WAVD4</t>
  </si>
  <si>
    <t>KL4086WAVDG</t>
  </si>
  <si>
    <t>KL4086WAVF4</t>
  </si>
  <si>
    <t>KL4086WAVFG</t>
  </si>
  <si>
    <t>KL4086WAVM4</t>
  </si>
  <si>
    <t>KL4086WAVMG</t>
  </si>
  <si>
    <t>KL4086WAVT4</t>
  </si>
  <si>
    <t>KL4086WAVTG</t>
  </si>
  <si>
    <t>KL4086WAWD4</t>
  </si>
  <si>
    <t>KL4086WAWDG</t>
  </si>
  <si>
    <t>KL4086WAWF4</t>
  </si>
  <si>
    <t>KL4086WAWFG</t>
  </si>
  <si>
    <t>KL4086WAWM4</t>
  </si>
  <si>
    <t>KL4086WAWMG</t>
  </si>
  <si>
    <t>KL4086WAWT4</t>
  </si>
  <si>
    <t>KL4086WAWTG</t>
  </si>
  <si>
    <t>KL4086WAXD4</t>
  </si>
  <si>
    <t>KL4086WAXDG</t>
  </si>
  <si>
    <t>KL4086WAXF4</t>
  </si>
  <si>
    <t>KL4086WAXFG</t>
  </si>
  <si>
    <t>KL4086WAXM4</t>
  </si>
  <si>
    <t>KL4086WAXMG</t>
  </si>
  <si>
    <t>KL4086WAXT4</t>
  </si>
  <si>
    <t>KL4086WAXTG</t>
  </si>
  <si>
    <t>KL4086WAYD4</t>
  </si>
  <si>
    <t>KL4086WAYDG</t>
  </si>
  <si>
    <t>KL4086WAYF4</t>
  </si>
  <si>
    <t>KL4086WAYFG</t>
  </si>
  <si>
    <t>KL4086WAYM4</t>
  </si>
  <si>
    <t>KL4086WAYMG</t>
  </si>
  <si>
    <t>KL4086WAYT4</t>
  </si>
  <si>
    <t>KL4086WAYTG</t>
  </si>
  <si>
    <t>KL4153WAKD4</t>
  </si>
  <si>
    <t>KL4153WAKDG</t>
  </si>
  <si>
    <t>KL4153WAKF4</t>
  </si>
  <si>
    <t>KL4153WAKFG</t>
  </si>
  <si>
    <t>KL4153WAKM4</t>
  </si>
  <si>
    <t>KL4153WAKMG</t>
  </si>
  <si>
    <t>KL4153WAKT4</t>
  </si>
  <si>
    <t>KL4153WAKTG</t>
  </si>
  <si>
    <t>KL4153WAMD4</t>
  </si>
  <si>
    <t>KL4153WAMDG</t>
  </si>
  <si>
    <t>KL4153WAMF4</t>
  </si>
  <si>
    <t>KL4153WAMFG</t>
  </si>
  <si>
    <t>KL4153WAMM4</t>
  </si>
  <si>
    <t>KL4153WAMMG</t>
  </si>
  <si>
    <t>KL4153WAMT4</t>
  </si>
  <si>
    <t>KL4153WAMTG</t>
  </si>
  <si>
    <t>KL4153WAND4</t>
  </si>
  <si>
    <t>KL4153WANDG</t>
  </si>
  <si>
    <t>KL4153WANF4</t>
  </si>
  <si>
    <t>KL4153WANFG</t>
  </si>
  <si>
    <t>KL4153WANM4</t>
  </si>
  <si>
    <t>KL4153WANMG</t>
  </si>
  <si>
    <t>KL4153WANT4</t>
  </si>
  <si>
    <t>KL4153WANTG</t>
  </si>
  <si>
    <t>KL4153WAPD4</t>
  </si>
  <si>
    <t>KL4153WAPDG</t>
  </si>
  <si>
    <t>KL4153WAPF4</t>
  </si>
  <si>
    <t>KL4153WAPFG</t>
  </si>
  <si>
    <t>KL4153WAPM4</t>
  </si>
  <si>
    <t>KL4153WAPMG</t>
  </si>
  <si>
    <t>KL4153WAPT4</t>
  </si>
  <si>
    <t>KL4153WAPTG</t>
  </si>
  <si>
    <t>KL4153WAQD4</t>
  </si>
  <si>
    <t>KL4153WAQDG</t>
  </si>
  <si>
    <t>KL4153WAQF4</t>
  </si>
  <si>
    <t>KL4153WAQFG</t>
  </si>
  <si>
    <t>KL4153WAQM4</t>
  </si>
  <si>
    <t>KL4153WAQMG</t>
  </si>
  <si>
    <t>KL4153WAQT4</t>
  </si>
  <si>
    <t>KL4153WAQTG</t>
  </si>
  <si>
    <t>KL4153WARD4</t>
  </si>
  <si>
    <t>KL4153WARDG</t>
  </si>
  <si>
    <t>KL4153WARF4</t>
  </si>
  <si>
    <t>KL4153WARFG</t>
  </si>
  <si>
    <t>KL4153WARM4</t>
  </si>
  <si>
    <t>KL4153WARMG</t>
  </si>
  <si>
    <t>KL4153WART4</t>
  </si>
  <si>
    <t>KL4153WARTG</t>
  </si>
  <si>
    <t>KL4153WASD4</t>
  </si>
  <si>
    <t>KL4153WASDG</t>
  </si>
  <si>
    <t>KL4153WASF4</t>
  </si>
  <si>
    <t>KL4153WASFG</t>
  </si>
  <si>
    <t>KL4153WASM4</t>
  </si>
  <si>
    <t>KL4153WASMG</t>
  </si>
  <si>
    <t>KL4153WAST4</t>
  </si>
  <si>
    <t>KL4153WASTG</t>
  </si>
  <si>
    <t>KL4153WATD4</t>
  </si>
  <si>
    <t>KL4153WATDG</t>
  </si>
  <si>
    <t>KL4153WATF4</t>
  </si>
  <si>
    <t>KL4153WATFG</t>
  </si>
  <si>
    <t>KL4153WATM4</t>
  </si>
  <si>
    <t>KL4153WATMG</t>
  </si>
  <si>
    <t>KL4153WATT4</t>
  </si>
  <si>
    <t>KL4153WATTG</t>
  </si>
  <si>
    <t>KL4153WAUD4</t>
  </si>
  <si>
    <t>KL4153WAUDG</t>
  </si>
  <si>
    <t>KL4153WAUF4</t>
  </si>
  <si>
    <t>KL4153WAUFG</t>
  </si>
  <si>
    <t>KL4153WAUM4</t>
  </si>
  <si>
    <t>KL4153WAUMG</t>
  </si>
  <si>
    <t>KL4153WAUT4</t>
  </si>
  <si>
    <t>KL4153WAUTG</t>
  </si>
  <si>
    <t>KL4153WAVD4</t>
  </si>
  <si>
    <t>KL4153WAVDG</t>
  </si>
  <si>
    <t>KL4153WAVF4</t>
  </si>
  <si>
    <t>KL4153WAVFG</t>
  </si>
  <si>
    <t>KL4153WAVM4</t>
  </si>
  <si>
    <t>KL4153WAVMG</t>
  </si>
  <si>
    <t>KL4153WAVT4</t>
  </si>
  <si>
    <t>KL4153WAVTG</t>
  </si>
  <si>
    <t>KL4153WAWD4</t>
  </si>
  <si>
    <t>KL4153WAWDG</t>
  </si>
  <si>
    <t>KL4153WAWF4</t>
  </si>
  <si>
    <t>KL4153WAWFG</t>
  </si>
  <si>
    <t>KL4153WAWM4</t>
  </si>
  <si>
    <t>KL4153WAWMG</t>
  </si>
  <si>
    <t>KL4153WAWT4</t>
  </si>
  <si>
    <t>KL4153WAWTG</t>
  </si>
  <si>
    <t>KL4153WAXD4</t>
  </si>
  <si>
    <t>KL4153WAXDG</t>
  </si>
  <si>
    <t>KL4153WAXF4</t>
  </si>
  <si>
    <t>KL4153WAXFG</t>
  </si>
  <si>
    <t>KL4153WAXM4</t>
  </si>
  <si>
    <t>KL4153WAXMG</t>
  </si>
  <si>
    <t>KL4153WAXT4</t>
  </si>
  <si>
    <t>KL4153WAXTG</t>
  </si>
  <si>
    <t>KL4153WAYD4</t>
  </si>
  <si>
    <t>KL4153WAYDG</t>
  </si>
  <si>
    <t>KL4153WAYF4</t>
  </si>
  <si>
    <t>KL4153WAYFG</t>
  </si>
  <si>
    <t>KL4153WAYM4</t>
  </si>
  <si>
    <t>KL4153WAYMG</t>
  </si>
  <si>
    <t>KL4153WAYT4</t>
  </si>
  <si>
    <t>KL4153WAYTG</t>
  </si>
  <si>
    <t>KL4155WAKD4</t>
  </si>
  <si>
    <t>KL4155WAKDG</t>
  </si>
  <si>
    <t>KL4155WAKF4</t>
  </si>
  <si>
    <t>KL4155WAKFG</t>
  </si>
  <si>
    <t>KL4155WAKM4</t>
  </si>
  <si>
    <t>KL4155WAKMG</t>
  </si>
  <si>
    <t>KL4155WAKT4</t>
  </si>
  <si>
    <t>KL4155WAKTG</t>
  </si>
  <si>
    <t>KL4155WAMD4</t>
  </si>
  <si>
    <t>KL4155WAMDG</t>
  </si>
  <si>
    <t>KL4155WAMF4</t>
  </si>
  <si>
    <t>KL4155WAMFG</t>
  </si>
  <si>
    <t>KL4155WAMM4</t>
  </si>
  <si>
    <t>KL4155WAMMG</t>
  </si>
  <si>
    <t>KL4155WAMT4</t>
  </si>
  <si>
    <t>KL4155WAMTG</t>
  </si>
  <si>
    <t>KL4155WAND4</t>
  </si>
  <si>
    <t>KL4155WANDG</t>
  </si>
  <si>
    <t>KL4155WANF4</t>
  </si>
  <si>
    <t>KL4155WANFG</t>
  </si>
  <si>
    <t>KL4155WANM4</t>
  </si>
  <si>
    <t>KL4155WANMG</t>
  </si>
  <si>
    <t>KL4155WANT4</t>
  </si>
  <si>
    <t>KL4155WANTG</t>
  </si>
  <si>
    <t>KL4155WAPD4</t>
  </si>
  <si>
    <t>KL4155WAPDG</t>
  </si>
  <si>
    <t>KL4155WAPF4</t>
  </si>
  <si>
    <t>KL4155WAPFG</t>
  </si>
  <si>
    <t>KL4155WAPM4</t>
  </si>
  <si>
    <t>KL4155WAPMG</t>
  </si>
  <si>
    <t>KL4155WAPT4</t>
  </si>
  <si>
    <t>KL4155WAPTG</t>
  </si>
  <si>
    <t>KL4155WAQD4</t>
  </si>
  <si>
    <t>KL4155WAQDG</t>
  </si>
  <si>
    <t>KL4155WAQF4</t>
  </si>
  <si>
    <t>KL4155WAQFG</t>
  </si>
  <si>
    <t>KL4155WAQM4</t>
  </si>
  <si>
    <t>KL4155WAQMG</t>
  </si>
  <si>
    <t>KL4155WAQT4</t>
  </si>
  <si>
    <t>KL4155WAQTG</t>
  </si>
  <si>
    <t>KL4155WARD4</t>
  </si>
  <si>
    <t>KL4155WARDG</t>
  </si>
  <si>
    <t>KL4155WARF4</t>
  </si>
  <si>
    <t>KL4155WARFG</t>
  </si>
  <si>
    <t>KL4155WARM4</t>
  </si>
  <si>
    <t>KL4155WARMG</t>
  </si>
  <si>
    <t>KL4155WART4</t>
  </si>
  <si>
    <t>KL4155WARTG</t>
  </si>
  <si>
    <t>KL4155WASD4</t>
  </si>
  <si>
    <t>KL4155WASDG</t>
  </si>
  <si>
    <t>KL4155WASF4</t>
  </si>
  <si>
    <t>KL4155WASFG</t>
  </si>
  <si>
    <t>KL4155WASM4</t>
  </si>
  <si>
    <t>KL4155WASMG</t>
  </si>
  <si>
    <t>KL4155WAST4</t>
  </si>
  <si>
    <t>KL4155WASTG</t>
  </si>
  <si>
    <t>KL4155WATD4</t>
  </si>
  <si>
    <t>KL4155WATDG</t>
  </si>
  <si>
    <t>KL4155WATF4</t>
  </si>
  <si>
    <t>KL4155WATFG</t>
  </si>
  <si>
    <t>KL4155WATM4</t>
  </si>
  <si>
    <t>KL4155WATMG</t>
  </si>
  <si>
    <t>KL4155WATT4</t>
  </si>
  <si>
    <t>KL4155WATTG</t>
  </si>
  <si>
    <t>KL4155WAUD4</t>
  </si>
  <si>
    <t>KL4155WAUDG</t>
  </si>
  <si>
    <t>KL4155WAUF4</t>
  </si>
  <si>
    <t>KL4155WAUFG</t>
  </si>
  <si>
    <t>KL4155WAUM4</t>
  </si>
  <si>
    <t>KL4155WAUMG</t>
  </si>
  <si>
    <t>KL4155WAUT4</t>
  </si>
  <si>
    <t>KL4155WAUTG</t>
  </si>
  <si>
    <t>KL4155WAVD4</t>
  </si>
  <si>
    <t>KL4155WAVDG</t>
  </si>
  <si>
    <t>KL4155WAVF4</t>
  </si>
  <si>
    <t>KL4155WAVFG</t>
  </si>
  <si>
    <t>KL4155WAVM4</t>
  </si>
  <si>
    <t>KL4155WAVMG</t>
  </si>
  <si>
    <t>KL4155WAVT4</t>
  </si>
  <si>
    <t>KL4155WAVTG</t>
  </si>
  <si>
    <t>KL4155WAWD4</t>
  </si>
  <si>
    <t>KL4155WAWDG</t>
  </si>
  <si>
    <t>KL4155WAWF4</t>
  </si>
  <si>
    <t>KL4155WAWFG</t>
  </si>
  <si>
    <t>KL4155WAWM4</t>
  </si>
  <si>
    <t>KL4155WAWMG</t>
  </si>
  <si>
    <t>KL4155WAWT4</t>
  </si>
  <si>
    <t>KL4155WAWTG</t>
  </si>
  <si>
    <t>KL4155WAXD4</t>
  </si>
  <si>
    <t>KL4155WAXDG</t>
  </si>
  <si>
    <t>KL4155WAXF4</t>
  </si>
  <si>
    <t>KL4155WAXFG</t>
  </si>
  <si>
    <t>KL4155WAXM4</t>
  </si>
  <si>
    <t>KL4155WAXMG</t>
  </si>
  <si>
    <t>KL4155WAXT4</t>
  </si>
  <si>
    <t>KL4155WAXTG</t>
  </si>
  <si>
    <t>KL4155WAYD4</t>
  </si>
  <si>
    <t>KL4155WAYDG</t>
  </si>
  <si>
    <t>KL4155WAYF4</t>
  </si>
  <si>
    <t>KL4155WAYFG</t>
  </si>
  <si>
    <t>KL4155WAYM4</t>
  </si>
  <si>
    <t>KL4155WAYMG</t>
  </si>
  <si>
    <t>KL4155WAYT4</t>
  </si>
  <si>
    <t>KL4155WAYTG</t>
  </si>
  <si>
    <t>KL4221WAKD4</t>
  </si>
  <si>
    <t>KL4221WAKDG</t>
  </si>
  <si>
    <t>KL4221WAKF4</t>
  </si>
  <si>
    <t>KL4221WAKFG</t>
  </si>
  <si>
    <t>KL4221WAKM4</t>
  </si>
  <si>
    <t>KL4221WAKMG</t>
  </si>
  <si>
    <t>KL4221WAKT4</t>
  </si>
  <si>
    <t>KL4221WAKTG</t>
  </si>
  <si>
    <t>KL4221WAMD4</t>
  </si>
  <si>
    <t>KL4221WAMDG</t>
  </si>
  <si>
    <t>KL4221WAMF4</t>
  </si>
  <si>
    <t>KL4221WAMFG</t>
  </si>
  <si>
    <t>KL4221WAMM4</t>
  </si>
  <si>
    <t>KL4221WAMMG</t>
  </si>
  <si>
    <t>KL4221WAMT4</t>
  </si>
  <si>
    <t>KL4221WAMTG</t>
  </si>
  <si>
    <t>KL4221WAND4</t>
  </si>
  <si>
    <t>KL4221WANDG</t>
  </si>
  <si>
    <t>KL4221WANF4</t>
  </si>
  <si>
    <t>KL4221WANFG</t>
  </si>
  <si>
    <t>KL4221WANM4</t>
  </si>
  <si>
    <t>KL4221WANMG</t>
  </si>
  <si>
    <t>KL4221WANT4</t>
  </si>
  <si>
    <t>KL4221WANTG</t>
  </si>
  <si>
    <t>KL4221WAPD4</t>
  </si>
  <si>
    <t>KL4221WAPDG</t>
  </si>
  <si>
    <t>KL4221WAPF4</t>
  </si>
  <si>
    <t>KL4221WAPFG</t>
  </si>
  <si>
    <t>KL4221WAPM4</t>
  </si>
  <si>
    <t>KL4221WAPMG</t>
  </si>
  <si>
    <t>KL4221WAPT4</t>
  </si>
  <si>
    <t>KL4221WAPTG</t>
  </si>
  <si>
    <t>KL4221WAQD4</t>
  </si>
  <si>
    <t>KL4221WAQDG</t>
  </si>
  <si>
    <t>KL4221WAQF4</t>
  </si>
  <si>
    <t>KL4221WAQFG</t>
  </si>
  <si>
    <t>KL4221WAQM4</t>
  </si>
  <si>
    <t>KL4221WAQMG</t>
  </si>
  <si>
    <t>KL4221WAQT4</t>
  </si>
  <si>
    <t>KL4221WAQTG</t>
  </si>
  <si>
    <t>KL4221WARD4</t>
  </si>
  <si>
    <t>KL4221WARDG</t>
  </si>
  <si>
    <t>KL4221WARF4</t>
  </si>
  <si>
    <t>KL4221WARFG</t>
  </si>
  <si>
    <t>KL4221WARM4</t>
  </si>
  <si>
    <t>KL4221WARMG</t>
  </si>
  <si>
    <t>KL4221WART4</t>
  </si>
  <si>
    <t>KL4221WARTG</t>
  </si>
  <si>
    <t>KL4221WASD4</t>
  </si>
  <si>
    <t>KL4221WASDG</t>
  </si>
  <si>
    <t>KL4221WASF4</t>
  </si>
  <si>
    <t>KL4221WASFG</t>
  </si>
  <si>
    <t>KL4221WASM4</t>
  </si>
  <si>
    <t>KL4221WASMG</t>
  </si>
  <si>
    <t>KL4221WAST4</t>
  </si>
  <si>
    <t>KL4221WASTG</t>
  </si>
  <si>
    <t>KL4221WATD4</t>
  </si>
  <si>
    <t>KL4221WATDG</t>
  </si>
  <si>
    <t>KL4221WATF4</t>
  </si>
  <si>
    <t>KL4221WATFG</t>
  </si>
  <si>
    <t>KL4221WATM4</t>
  </si>
  <si>
    <t>KL4221WATMG</t>
  </si>
  <si>
    <t>KL4221WATT4</t>
  </si>
  <si>
    <t>KL4221WATTG</t>
  </si>
  <si>
    <t>KL4221WAUD4</t>
  </si>
  <si>
    <t>KL4221WAUDG</t>
  </si>
  <si>
    <t>KL4221WAUF4</t>
  </si>
  <si>
    <t>KL4221WAUFG</t>
  </si>
  <si>
    <t>KL4221WAUM4</t>
  </si>
  <si>
    <t>KL4221WAUMG</t>
  </si>
  <si>
    <t>KL4221WAUT4</t>
  </si>
  <si>
    <t>KL4221WAUTG</t>
  </si>
  <si>
    <t>KL4221WAVD4</t>
  </si>
  <si>
    <t>KL4221WAVDG</t>
  </si>
  <si>
    <t>KL4221WAVF4</t>
  </si>
  <si>
    <t>KL4221WAVFG</t>
  </si>
  <si>
    <t>KL4221WAVM4</t>
  </si>
  <si>
    <t>KL4221WAVMG</t>
  </si>
  <si>
    <t>KL4221WAVT4</t>
  </si>
  <si>
    <t>KL4221WAVTG</t>
  </si>
  <si>
    <t>KL4221WAWD4</t>
  </si>
  <si>
    <t>KL4221WAWDG</t>
  </si>
  <si>
    <t>KL4221WAWF4</t>
  </si>
  <si>
    <t>KL4221WAWFG</t>
  </si>
  <si>
    <t>KL4221WAWM4</t>
  </si>
  <si>
    <t>KL4221WAWMG</t>
  </si>
  <si>
    <t>KL4221WAWT4</t>
  </si>
  <si>
    <t>KL4221WAWTG</t>
  </si>
  <si>
    <t>KL4221WAXD4</t>
  </si>
  <si>
    <t>KL4221WAXDG</t>
  </si>
  <si>
    <t>KL4221WAXF4</t>
  </si>
  <si>
    <t>KL4221WAXFG</t>
  </si>
  <si>
    <t>KL4221WAXM4</t>
  </si>
  <si>
    <t>KL4221WAXMG</t>
  </si>
  <si>
    <t>KL4221WAXT4</t>
  </si>
  <si>
    <t>KL4221WAXTG</t>
  </si>
  <si>
    <t>KL4221WAYD4</t>
  </si>
  <si>
    <t>KL4221WAYDG</t>
  </si>
  <si>
    <t>KL4221WAYF4</t>
  </si>
  <si>
    <t>KL4221WAYFG</t>
  </si>
  <si>
    <t>KL4221WAYM4</t>
  </si>
  <si>
    <t>KL4221WAYMG</t>
  </si>
  <si>
    <t>KL4221WAYT4</t>
  </si>
  <si>
    <t>KL4221WAYTG</t>
  </si>
  <si>
    <t>KL4222WAAD4</t>
  </si>
  <si>
    <t>KL4222WAADG</t>
  </si>
  <si>
    <t>KL4222WAAF4</t>
  </si>
  <si>
    <t>KL4222WAAFG</t>
  </si>
  <si>
    <t>KL4222WAAM4</t>
  </si>
  <si>
    <t>KL4222WAAMG</t>
  </si>
  <si>
    <t>KL4222WAAT4</t>
  </si>
  <si>
    <t>KL4222WAATG</t>
  </si>
  <si>
    <t>KL4222WABD4</t>
  </si>
  <si>
    <t>KL4222WABDG</t>
  </si>
  <si>
    <t>KL4222WABF4</t>
  </si>
  <si>
    <t>KL4222WABFG</t>
  </si>
  <si>
    <t>KL4222WABM4</t>
  </si>
  <si>
    <t>KL4222WABMG</t>
  </si>
  <si>
    <t>KL4222WABT4</t>
  </si>
  <si>
    <t>KL4222WABTG</t>
  </si>
  <si>
    <t>KL4222WACD4</t>
  </si>
  <si>
    <t>KL4222WACDG</t>
  </si>
  <si>
    <t>KL4222WACF4</t>
  </si>
  <si>
    <t>KL4222WACFG</t>
  </si>
  <si>
    <t>KL4222WACM4</t>
  </si>
  <si>
    <t>KL4222WACMG</t>
  </si>
  <si>
    <t>KL4222WACT4</t>
  </si>
  <si>
    <t>KL4222WACTG</t>
  </si>
  <si>
    <t>KL4222WADD4</t>
  </si>
  <si>
    <t>KL4222WADDG</t>
  </si>
  <si>
    <t>KL4222WADF4</t>
  </si>
  <si>
    <t>KL4222WADFG</t>
  </si>
  <si>
    <t>KL4222WADM4</t>
  </si>
  <si>
    <t>KL4222WADMG</t>
  </si>
  <si>
    <t>KL4222WADT4</t>
  </si>
  <si>
    <t>KL4222WADTG</t>
  </si>
  <si>
    <t>KL4222WAED4</t>
  </si>
  <si>
    <t>KL4222WAEDG</t>
  </si>
  <si>
    <t>KL4222WAEF4</t>
  </si>
  <si>
    <t>KL4222WAEFG</t>
  </si>
  <si>
    <t>KL4222WAEM4</t>
  </si>
  <si>
    <t>KL4222WAEMG</t>
  </si>
  <si>
    <t>KL4222WAET4</t>
  </si>
  <si>
    <t>KL4222WAETG</t>
  </si>
  <si>
    <t>KL4222WAKD4</t>
  </si>
  <si>
    <t>KL4222WAKDG</t>
  </si>
  <si>
    <t>KL4222WAKF4</t>
  </si>
  <si>
    <t>KL4222WAKFG</t>
  </si>
  <si>
    <t>KL4222WAKM4</t>
  </si>
  <si>
    <t>KL4222WAKMG</t>
  </si>
  <si>
    <t>KL4222WAKT4</t>
  </si>
  <si>
    <t>KL4222WAKTG</t>
  </si>
  <si>
    <t>KL4222WAMD4</t>
  </si>
  <si>
    <t>KL4222WAMDG</t>
  </si>
  <si>
    <t>KL4222WAMF4</t>
  </si>
  <si>
    <t>KL4222WAMFG</t>
  </si>
  <si>
    <t>KL4222WAMM4</t>
  </si>
  <si>
    <t>KL4222WAMMG</t>
  </si>
  <si>
    <t>KL4222WAMT4</t>
  </si>
  <si>
    <t>KL4222WAMTG</t>
  </si>
  <si>
    <t>KL4222WAND4</t>
  </si>
  <si>
    <t>KL4222WANDG</t>
  </si>
  <si>
    <t>KL4222WANF4</t>
  </si>
  <si>
    <t>KL4222WANFG</t>
  </si>
  <si>
    <t>KL4222WANM4</t>
  </si>
  <si>
    <t>KL4222WANMG</t>
  </si>
  <si>
    <t>KL4222WANT4</t>
  </si>
  <si>
    <t>KL4222WANTG</t>
  </si>
  <si>
    <t>KL4222WAPD4</t>
  </si>
  <si>
    <t>KL4222WAPDG</t>
  </si>
  <si>
    <t>KL4222WAPF4</t>
  </si>
  <si>
    <t>KL4222WAPFG</t>
  </si>
  <si>
    <t>KL4222WAPM4</t>
  </si>
  <si>
    <t>KL4222WAPMG</t>
  </si>
  <si>
    <t>KL4222WAPT4</t>
  </si>
  <si>
    <t>KL4222WAPTG</t>
  </si>
  <si>
    <t>KL4222WAQD4</t>
  </si>
  <si>
    <t>KL4222WAQDG</t>
  </si>
  <si>
    <t>KL4222WAQF4</t>
  </si>
  <si>
    <t>KL4222WAQFG</t>
  </si>
  <si>
    <t>KL4222WAQM4</t>
  </si>
  <si>
    <t>KL4222WAQMG</t>
  </si>
  <si>
    <t>KL4222WAQT4</t>
  </si>
  <si>
    <t>KL4222WAQTG</t>
  </si>
  <si>
    <t>KL4222WARD4</t>
  </si>
  <si>
    <t>KL4222WARDG</t>
  </si>
  <si>
    <t>KL4222WARF4</t>
  </si>
  <si>
    <t>KL4222WARFG</t>
  </si>
  <si>
    <t>KL4222WARM4</t>
  </si>
  <si>
    <t>KL4222WARMG</t>
  </si>
  <si>
    <t>KL4222WART4</t>
  </si>
  <si>
    <t>KL4222WARTG</t>
  </si>
  <si>
    <t>KL4222WASD4</t>
  </si>
  <si>
    <t>KL4222WASDG</t>
  </si>
  <si>
    <t>KL4222WASF4</t>
  </si>
  <si>
    <t>KL4222WASFG</t>
  </si>
  <si>
    <t>KL4222WASM4</t>
  </si>
  <si>
    <t>KL4222WASMG</t>
  </si>
  <si>
    <t>KL4222WAST4</t>
  </si>
  <si>
    <t>KL4222WASTG</t>
  </si>
  <si>
    <t>KL4222WATD4</t>
  </si>
  <si>
    <t>KL4222WATDG</t>
  </si>
  <si>
    <t>KL4222WATF4</t>
  </si>
  <si>
    <t>KL4222WATFG</t>
  </si>
  <si>
    <t>KL4222WATM4</t>
  </si>
  <si>
    <t>KL4222WATMG</t>
  </si>
  <si>
    <t>KL4222WATT4</t>
  </si>
  <si>
    <t>KL4222WATTG</t>
  </si>
  <si>
    <t>KL4222WAUD4</t>
  </si>
  <si>
    <t>KL4222WAUDG</t>
  </si>
  <si>
    <t>KL4222WAUF4</t>
  </si>
  <si>
    <t>KL4222WAUFG</t>
  </si>
  <si>
    <t>KL4222WAUM4</t>
  </si>
  <si>
    <t>KL4222WAUMG</t>
  </si>
  <si>
    <t>KL4222WAUT4</t>
  </si>
  <si>
    <t>KL4222WAUTG</t>
  </si>
  <si>
    <t>KL4222WAVD4</t>
  </si>
  <si>
    <t>KL4222WAVDG</t>
  </si>
  <si>
    <t>KL4222WAVF4</t>
  </si>
  <si>
    <t>KL4222WAVFG</t>
  </si>
  <si>
    <t>KL4222WAVM4</t>
  </si>
  <si>
    <t>KL4222WAVMG</t>
  </si>
  <si>
    <t>KL4222WAVT4</t>
  </si>
  <si>
    <t>KL4222WAVTG</t>
  </si>
  <si>
    <t>KL4222WAWD4</t>
  </si>
  <si>
    <t>KL4222WAWDG</t>
  </si>
  <si>
    <t>KL4222WAWF4</t>
  </si>
  <si>
    <t>KL4222WAWFG</t>
  </si>
  <si>
    <t>KL4222WAWM4</t>
  </si>
  <si>
    <t>KL4222WAWMG</t>
  </si>
  <si>
    <t>KL4222WAWT4</t>
  </si>
  <si>
    <t>KL4222WAWTG</t>
  </si>
  <si>
    <t>KL4222WAXD4</t>
  </si>
  <si>
    <t>KL4222WAXDG</t>
  </si>
  <si>
    <t>KL4222WAXF4</t>
  </si>
  <si>
    <t>KL4222WAXFG</t>
  </si>
  <si>
    <t>KL4222WAXM4</t>
  </si>
  <si>
    <t>KL4222WAXMG</t>
  </si>
  <si>
    <t>KL4222WAXT4</t>
  </si>
  <si>
    <t>KL4222WAXTG</t>
  </si>
  <si>
    <t>KL4222WAYD4</t>
  </si>
  <si>
    <t>KL4222WAYDG</t>
  </si>
  <si>
    <t>KL4222WAYF4</t>
  </si>
  <si>
    <t>KL4222WAYFG</t>
  </si>
  <si>
    <t>KL4222WAYM4</t>
  </si>
  <si>
    <t>KL4222WAYMG</t>
  </si>
  <si>
    <t>KL4222WAYT4</t>
  </si>
  <si>
    <t>KL4222WAYTG</t>
  </si>
  <si>
    <t>KL4249WAAFG</t>
  </si>
  <si>
    <t>KL4249WAAMG</t>
  </si>
  <si>
    <t>KL4249WABFG</t>
  </si>
  <si>
    <t>KL4249WABMG</t>
  </si>
  <si>
    <t>KL4249WACFG</t>
  </si>
  <si>
    <t>KL4249WACMG</t>
  </si>
  <si>
    <t>KL4249WADFG</t>
  </si>
  <si>
    <t>KL4249WADMG</t>
  </si>
  <si>
    <t>KL4249WAEFG</t>
  </si>
  <si>
    <t>KL4249WAEMG</t>
  </si>
  <si>
    <t>KL4249WAKFG</t>
  </si>
  <si>
    <t>KL4249WAKMG</t>
  </si>
  <si>
    <t>KL4249WAMFG</t>
  </si>
  <si>
    <t>KL4249WAMMG</t>
  </si>
  <si>
    <t>KL4249WANFG</t>
  </si>
  <si>
    <t>KL4249WANMG</t>
  </si>
  <si>
    <t>KL4249WAPFG</t>
  </si>
  <si>
    <t>KL4249WAPMG</t>
  </si>
  <si>
    <t>KL4249WAQFG</t>
  </si>
  <si>
    <t>KL4249WAQMG</t>
  </si>
  <si>
    <t>KL4249WARFG</t>
  </si>
  <si>
    <t>KL4249WARMG</t>
  </si>
  <si>
    <t>KL4249WASFG</t>
  </si>
  <si>
    <t>KL4249WASMG</t>
  </si>
  <si>
    <t>KL4249WATFG</t>
  </si>
  <si>
    <t>KL4249WATMG</t>
  </si>
  <si>
    <t>KL4249WAUFG</t>
  </si>
  <si>
    <t>KL4249WAUMG</t>
  </si>
  <si>
    <t>KL4249WAVFG</t>
  </si>
  <si>
    <t>KL4249WAVMG</t>
  </si>
  <si>
    <t>KL4249WAWFG</t>
  </si>
  <si>
    <t>KL4249WAWMG</t>
  </si>
  <si>
    <t>KL4249WAXFG</t>
  </si>
  <si>
    <t>KL4249WAXMG</t>
  </si>
  <si>
    <t>KL4249WAYFG</t>
  </si>
  <si>
    <t>KL4249WAYMG</t>
  </si>
  <si>
    <t>KL4250WAAFG</t>
  </si>
  <si>
    <t>KL4250WAAMG</t>
  </si>
  <si>
    <t>KL4250WABFG</t>
  </si>
  <si>
    <t>KL4250WABMG</t>
  </si>
  <si>
    <t>KL4250WACFG</t>
  </si>
  <si>
    <t>KL4250WACMG</t>
  </si>
  <si>
    <t>KL4250WADFG</t>
  </si>
  <si>
    <t>KL4250WADMG</t>
  </si>
  <si>
    <t>KL4250WAEFG</t>
  </si>
  <si>
    <t>KL4250WAEMG</t>
  </si>
  <si>
    <t>KL4250WAKFG</t>
  </si>
  <si>
    <t>KL4250WAKMG</t>
  </si>
  <si>
    <t>KL4250WAMFG</t>
  </si>
  <si>
    <t>KL4250WAMMG</t>
  </si>
  <si>
    <t>KL4250WANFG</t>
  </si>
  <si>
    <t>KL4250WANMG</t>
  </si>
  <si>
    <t>KL4250WAPFG</t>
  </si>
  <si>
    <t>KL4250WAPMG</t>
  </si>
  <si>
    <t>KL4250WAQFG</t>
  </si>
  <si>
    <t>KL4250WAQMG</t>
  </si>
  <si>
    <t>KL4250WARFG</t>
  </si>
  <si>
    <t>KL4250WARMG</t>
  </si>
  <si>
    <t>KL4250WASFG</t>
  </si>
  <si>
    <t>KL4250WASMG</t>
  </si>
  <si>
    <t>KL4250WATFG</t>
  </si>
  <si>
    <t>KL4250WATMG</t>
  </si>
  <si>
    <t>KL4250WAUFG</t>
  </si>
  <si>
    <t>KL4250WAUMG</t>
  </si>
  <si>
    <t>KL4250WAVFG</t>
  </si>
  <si>
    <t>KL4250WAVMG</t>
  </si>
  <si>
    <t>KL4250WAWFG</t>
  </si>
  <si>
    <t>KL4250WAWMG</t>
  </si>
  <si>
    <t>KL4250WAXFG</t>
  </si>
  <si>
    <t>KL4250WAXMG</t>
  </si>
  <si>
    <t>KL4250WAYFG</t>
  </si>
  <si>
    <t>KL4250WAYMG</t>
  </si>
  <si>
    <t>KL4253WAAD4</t>
  </si>
  <si>
    <t>KL4253WAADG</t>
  </si>
  <si>
    <t>KL4253WAAF4</t>
  </si>
  <si>
    <t>KL4253WAAFG</t>
  </si>
  <si>
    <t>KL4253WAAM4</t>
  </si>
  <si>
    <t>KL4253WAAMG</t>
  </si>
  <si>
    <t>KL4253WAAT4</t>
  </si>
  <si>
    <t>KL4253WAATG</t>
  </si>
  <si>
    <t>KL4253WABD4</t>
  </si>
  <si>
    <t>KL4253WABDG</t>
  </si>
  <si>
    <t>KL4253WABF4</t>
  </si>
  <si>
    <t>KL4253WABFG</t>
  </si>
  <si>
    <t>KL4253WABM4</t>
  </si>
  <si>
    <t>KL4253WABMG</t>
  </si>
  <si>
    <t>KL4253WABT4</t>
  </si>
  <si>
    <t>KL4253WABTG</t>
  </si>
  <si>
    <t>KL4253WACD4</t>
  </si>
  <si>
    <t>KL4253WACDG</t>
  </si>
  <si>
    <t>KL4253WACF4</t>
  </si>
  <si>
    <t>KL4253WACFG</t>
  </si>
  <si>
    <t>KL4253WACM4</t>
  </si>
  <si>
    <t>KL4253WACMG</t>
  </si>
  <si>
    <t>KL4253WACT4</t>
  </si>
  <si>
    <t>KL4253WACTG</t>
  </si>
  <si>
    <t>KL4253WADD4</t>
  </si>
  <si>
    <t>KL4253WADDG</t>
  </si>
  <si>
    <t>KL4253WADF4</t>
  </si>
  <si>
    <t>KL4253WADFG</t>
  </si>
  <si>
    <t>KL4253WADM4</t>
  </si>
  <si>
    <t>KL4253WADMG</t>
  </si>
  <si>
    <t>KL4253WADT4</t>
  </si>
  <si>
    <t>KL4253WADTG</t>
  </si>
  <si>
    <t>KL4253WAED4</t>
  </si>
  <si>
    <t>KL4253WAEDG</t>
  </si>
  <si>
    <t>KL4253WAEF4</t>
  </si>
  <si>
    <t>KL4253WAEFG</t>
  </si>
  <si>
    <t>KL4253WAEM4</t>
  </si>
  <si>
    <t>KL4253WAEMG</t>
  </si>
  <si>
    <t>KL4253WAET4</t>
  </si>
  <si>
    <t>KL4253WAETG</t>
  </si>
  <si>
    <t>KL4253WAKD4</t>
  </si>
  <si>
    <t>KL4253WAKDG</t>
  </si>
  <si>
    <t>KL4253WAKF4</t>
  </si>
  <si>
    <t>KL4253WAKFG</t>
  </si>
  <si>
    <t>KL4253WAKM4</t>
  </si>
  <si>
    <t>KL4253WAKMG</t>
  </si>
  <si>
    <t>KL4253WAKT4</t>
  </si>
  <si>
    <t>KL4253WAKTG</t>
  </si>
  <si>
    <t>KL4253WAMD4</t>
  </si>
  <si>
    <t>KL4253WAMDG</t>
  </si>
  <si>
    <t>KL4253WAMF4</t>
  </si>
  <si>
    <t>KL4253WAMFG</t>
  </si>
  <si>
    <t>KL4253WAMM4</t>
  </si>
  <si>
    <t>KL4253WAMMG</t>
  </si>
  <si>
    <t>KL4253WAMT4</t>
  </si>
  <si>
    <t>KL4253WAMTG</t>
  </si>
  <si>
    <t>KL4253WAND4</t>
  </si>
  <si>
    <t>KL4253WANDG</t>
  </si>
  <si>
    <t>KL4253WANF4</t>
  </si>
  <si>
    <t>KL4253WANFG</t>
  </si>
  <si>
    <t>KL4253WANM4</t>
  </si>
  <si>
    <t>KL4253WANMG</t>
  </si>
  <si>
    <t>KL4253WANT4</t>
  </si>
  <si>
    <t>KL4253WANTG</t>
  </si>
  <si>
    <t>KL4253WAPD4</t>
  </si>
  <si>
    <t>KL4253WAPDG</t>
  </si>
  <si>
    <t>KL4253WAPF4</t>
  </si>
  <si>
    <t>KL4253WAPFG</t>
  </si>
  <si>
    <t>KL4253WAPM4</t>
  </si>
  <si>
    <t>KL4253WAPMG</t>
  </si>
  <si>
    <t>KL4253WAPT4</t>
  </si>
  <si>
    <t>KL4253WAPTG</t>
  </si>
  <si>
    <t>KL4253WAQD4</t>
  </si>
  <si>
    <t>KL4253WAQDG</t>
  </si>
  <si>
    <t>KL4253WAQF4</t>
  </si>
  <si>
    <t>KL4253WAQFG</t>
  </si>
  <si>
    <t>KL4253WAQM4</t>
  </si>
  <si>
    <t>KL4253WAQMG</t>
  </si>
  <si>
    <t>KL4253WAQT4</t>
  </si>
  <si>
    <t>KL4253WAQTG</t>
  </si>
  <si>
    <t>KL4253WARD4</t>
  </si>
  <si>
    <t>KL4253WARDG</t>
  </si>
  <si>
    <t>KL4253WARF4</t>
  </si>
  <si>
    <t>KL4253WARFG</t>
  </si>
  <si>
    <t>KL4253WARM4</t>
  </si>
  <si>
    <t>KL4253WARMG</t>
  </si>
  <si>
    <t>KL4253WART4</t>
  </si>
  <si>
    <t>KL4253WARTG</t>
  </si>
  <si>
    <t>KL4253WASD4</t>
  </si>
  <si>
    <t>KL4253WASDG</t>
  </si>
  <si>
    <t>KL4253WASF4</t>
  </si>
  <si>
    <t>KL4253WASFG</t>
  </si>
  <si>
    <t>KL4253WASM4</t>
  </si>
  <si>
    <t>KL4253WASMG</t>
  </si>
  <si>
    <t>KL4253WAST4</t>
  </si>
  <si>
    <t>KL4253WASTG</t>
  </si>
  <si>
    <t>KL4253WATD4</t>
  </si>
  <si>
    <t>KL4253WATDG</t>
  </si>
  <si>
    <t>KL4253WATF4</t>
  </si>
  <si>
    <t>KL4253WATFG</t>
  </si>
  <si>
    <t>KL4253WATM4</t>
  </si>
  <si>
    <t>KL4253WATMG</t>
  </si>
  <si>
    <t>KL4253WATT4</t>
  </si>
  <si>
    <t>KL4253WATTG</t>
  </si>
  <si>
    <t>KL4253WAUD4</t>
  </si>
  <si>
    <t>KL4253WAUDG</t>
  </si>
  <si>
    <t>KL4253WAUF4</t>
  </si>
  <si>
    <t>KL4253WAUFG</t>
  </si>
  <si>
    <t>KL4253WAUM4</t>
  </si>
  <si>
    <t>KL4253WAUMG</t>
  </si>
  <si>
    <t>KL4253WAUT4</t>
  </si>
  <si>
    <t>KL4253WAUTG</t>
  </si>
  <si>
    <t>KL4253WAVD4</t>
  </si>
  <si>
    <t>KL4253WAVDG</t>
  </si>
  <si>
    <t>KL4253WAVF4</t>
  </si>
  <si>
    <t>KL4253WAVFG</t>
  </si>
  <si>
    <t>KL4253WAVM4</t>
  </si>
  <si>
    <t>KL4253WAVMG</t>
  </si>
  <si>
    <t>KL4253WAVT4</t>
  </si>
  <si>
    <t>KL4253WAVTG</t>
  </si>
  <si>
    <t>KL4253WAWD4</t>
  </si>
  <si>
    <t>KL4253WAWDG</t>
  </si>
  <si>
    <t>KL4253WAWF4</t>
  </si>
  <si>
    <t>KL4253WAWFG</t>
  </si>
  <si>
    <t>KL4253WAWM4</t>
  </si>
  <si>
    <t>KL4253WAWMG</t>
  </si>
  <si>
    <t>KL4253WAWT4</t>
  </si>
  <si>
    <t>KL4253WAWTG</t>
  </si>
  <si>
    <t>KL4253WAXD4</t>
  </si>
  <si>
    <t>KL4253WAXDG</t>
  </si>
  <si>
    <t>KL4253WAXF4</t>
  </si>
  <si>
    <t>KL4253WAXFG</t>
  </si>
  <si>
    <t>KL4253WAXM4</t>
  </si>
  <si>
    <t>KL4253WAXMG</t>
  </si>
  <si>
    <t>KL4253WAXT4</t>
  </si>
  <si>
    <t>KL4253WAXTG</t>
  </si>
  <si>
    <t>KL4253WAYD4</t>
  </si>
  <si>
    <t>KL4253WAYDG</t>
  </si>
  <si>
    <t>KL4253WAYF4</t>
  </si>
  <si>
    <t>KL4253WAYFG</t>
  </si>
  <si>
    <t>KL4253WAYM4</t>
  </si>
  <si>
    <t>KL4253WAYMG</t>
  </si>
  <si>
    <t>KL4253WAYT4</t>
  </si>
  <si>
    <t>KL4253WAYTG</t>
  </si>
  <si>
    <t>KL4255WAAD4</t>
  </si>
  <si>
    <t>KL4255WAADG</t>
  </si>
  <si>
    <t>KL4255WAAF4</t>
  </si>
  <si>
    <t>KL4255WAAFG</t>
  </si>
  <si>
    <t>KL4255WAAM4</t>
  </si>
  <si>
    <t>KL4255WAAMG</t>
  </si>
  <si>
    <t>KL4255WAAT4</t>
  </si>
  <si>
    <t>KL4255WAATG</t>
  </si>
  <si>
    <t>KL4255WABD4</t>
  </si>
  <si>
    <t>KL4255WABDG</t>
  </si>
  <si>
    <t>KL4255WABF4</t>
  </si>
  <si>
    <t>KL4255WABFG</t>
  </si>
  <si>
    <t>KL4255WABM4</t>
  </si>
  <si>
    <t>KL4255WABMG</t>
  </si>
  <si>
    <t>KL4255WABT4</t>
  </si>
  <si>
    <t>KL4255WABTG</t>
  </si>
  <si>
    <t>KL4255WACD4</t>
  </si>
  <si>
    <t>KL4255WACDG</t>
  </si>
  <si>
    <t>KL4255WACF4</t>
  </si>
  <si>
    <t>KL4255WACFG</t>
  </si>
  <si>
    <t>KL4255WACM4</t>
  </si>
  <si>
    <t>KL4255WACMG</t>
  </si>
  <si>
    <t>KL4255WACT4</t>
  </si>
  <si>
    <t>KL4255WACTG</t>
  </si>
  <si>
    <t>KL4255WADD4</t>
  </si>
  <si>
    <t>KL4255WADDG</t>
  </si>
  <si>
    <t>KL4255WADF4</t>
  </si>
  <si>
    <t>KL4255WADFG</t>
  </si>
  <si>
    <t>KL4255WADM4</t>
  </si>
  <si>
    <t>KL4255WADMG</t>
  </si>
  <si>
    <t>KL4255WADT4</t>
  </si>
  <si>
    <t>KL4255WADTG</t>
  </si>
  <si>
    <t>KL4255WAED4</t>
  </si>
  <si>
    <t>KL4255WAEDG</t>
  </si>
  <si>
    <t>KL4255WAEF4</t>
  </si>
  <si>
    <t>KL4255WAEFG</t>
  </si>
  <si>
    <t>KL4255WAEM4</t>
  </si>
  <si>
    <t>KL4255WAEMG</t>
  </si>
  <si>
    <t>KL4255WAET4</t>
  </si>
  <si>
    <t>KL4255WAETG</t>
  </si>
  <si>
    <t>KL4255WAKD4</t>
  </si>
  <si>
    <t>KL4255WAKDG</t>
  </si>
  <si>
    <t>KL4255WAKF4</t>
  </si>
  <si>
    <t>KL4255WAKFG</t>
  </si>
  <si>
    <t>KL4255WAKM4</t>
  </si>
  <si>
    <t>KL4255WAKMG</t>
  </si>
  <si>
    <t>KL4255WAKT4</t>
  </si>
  <si>
    <t>KL4255WAKTG</t>
  </si>
  <si>
    <t>KL4255WAMD4</t>
  </si>
  <si>
    <t>KL4255WAMDG</t>
  </si>
  <si>
    <t>KL4255WAMF4</t>
  </si>
  <si>
    <t>KL4255WAMFG</t>
  </si>
  <si>
    <t>KL4255WAMM4</t>
  </si>
  <si>
    <t>KL4255WAMMG</t>
  </si>
  <si>
    <t>KL4255WAMT4</t>
  </si>
  <si>
    <t>KL4255WAMTG</t>
  </si>
  <si>
    <t>KL4255WAND4</t>
  </si>
  <si>
    <t>KL4255WANDG</t>
  </si>
  <si>
    <t>KL4255WANF4</t>
  </si>
  <si>
    <t>KL4255WANFG</t>
  </si>
  <si>
    <t>KL4255WANM4</t>
  </si>
  <si>
    <t>KL4255WANMG</t>
  </si>
  <si>
    <t>KL4255WANT4</t>
  </si>
  <si>
    <t>KL4255WANTG</t>
  </si>
  <si>
    <t>KL4255WAPD4</t>
  </si>
  <si>
    <t>KL4255WAPDG</t>
  </si>
  <si>
    <t>KL4255WAPF4</t>
  </si>
  <si>
    <t>KL4255WAPFG</t>
  </si>
  <si>
    <t>KL4255WAPM4</t>
  </si>
  <si>
    <t>KL4255WAPMG</t>
  </si>
  <si>
    <t>KL4255WAPT4</t>
  </si>
  <si>
    <t>KL4255WAPTG</t>
  </si>
  <si>
    <t>KL4255WAQD4</t>
  </si>
  <si>
    <t>KL4255WAQDG</t>
  </si>
  <si>
    <t>KL4255WAQF4</t>
  </si>
  <si>
    <t>KL4255WAQFG</t>
  </si>
  <si>
    <t>KL4255WAQM4</t>
  </si>
  <si>
    <t>KL4255WAQMG</t>
  </si>
  <si>
    <t>KL4255WAQT4</t>
  </si>
  <si>
    <t>KL4255WAQTG</t>
  </si>
  <si>
    <t>KL4255WARD4</t>
  </si>
  <si>
    <t>KL4255WARDG</t>
  </si>
  <si>
    <t>KL4255WARF4</t>
  </si>
  <si>
    <t>KL4255WARFG</t>
  </si>
  <si>
    <t>KL4255WARM4</t>
  </si>
  <si>
    <t>KL4255WARMG</t>
  </si>
  <si>
    <t>KL4255WART4</t>
  </si>
  <si>
    <t>KL4255WARTG</t>
  </si>
  <si>
    <t>KL4255WASD4</t>
  </si>
  <si>
    <t>KL4255WASDG</t>
  </si>
  <si>
    <t>KL4255WASF4</t>
  </si>
  <si>
    <t>KL4255WASFG</t>
  </si>
  <si>
    <t>KL4255WASM4</t>
  </si>
  <si>
    <t>KL4255WASMG</t>
  </si>
  <si>
    <t>KL4255WAST4</t>
  </si>
  <si>
    <t>KL4255WASTG</t>
  </si>
  <si>
    <t>KL4255WATD4</t>
  </si>
  <si>
    <t>KL4255WATDG</t>
  </si>
  <si>
    <t>KL4255WATF4</t>
  </si>
  <si>
    <t>KL4255WATFG</t>
  </si>
  <si>
    <t>KL4255WATM4</t>
  </si>
  <si>
    <t>KL4255WATMG</t>
  </si>
  <si>
    <t>KL4255WATT4</t>
  </si>
  <si>
    <t>KL4255WATTG</t>
  </si>
  <si>
    <t>KL4255WAUD4</t>
  </si>
  <si>
    <t>KL4255WAUDG</t>
  </si>
  <si>
    <t>KL4255WAUF4</t>
  </si>
  <si>
    <t>KL4255WAUFG</t>
  </si>
  <si>
    <t>KL4255WAUM4</t>
  </si>
  <si>
    <t>KL4255WAUMG</t>
  </si>
  <si>
    <t>KL4255WAUT4</t>
  </si>
  <si>
    <t>KL4255WAUTG</t>
  </si>
  <si>
    <t>KL4255WAVD4</t>
  </si>
  <si>
    <t>KL4255WAVDG</t>
  </si>
  <si>
    <t>KL4255WAVF4</t>
  </si>
  <si>
    <t>KL4255WAVFG</t>
  </si>
  <si>
    <t>KL4255WAVM4</t>
  </si>
  <si>
    <t>KL4255WAVMG</t>
  </si>
  <si>
    <t>KL4255WAVT4</t>
  </si>
  <si>
    <t>KL4255WAVTG</t>
  </si>
  <si>
    <t>KL4255WAWD4</t>
  </si>
  <si>
    <t>KL4255WAWDG</t>
  </si>
  <si>
    <t>KL4255WAWF4</t>
  </si>
  <si>
    <t>KL4255WAWFG</t>
  </si>
  <si>
    <t>KL4255WAWM4</t>
  </si>
  <si>
    <t>KL4255WAWMG</t>
  </si>
  <si>
    <t>KL4255WAWT4</t>
  </si>
  <si>
    <t>KL4255WAWTG</t>
  </si>
  <si>
    <t>KL4255WAXD4</t>
  </si>
  <si>
    <t>KL4255WAXDG</t>
  </si>
  <si>
    <t>KL4255WAXF4</t>
  </si>
  <si>
    <t>KL4255WAXFG</t>
  </si>
  <si>
    <t>KL4255WAXM4</t>
  </si>
  <si>
    <t>KL4255WAXMG</t>
  </si>
  <si>
    <t>KL4255WAXT4</t>
  </si>
  <si>
    <t>KL4255WAXTG</t>
  </si>
  <si>
    <t>KL4255WAYD4</t>
  </si>
  <si>
    <t>KL4255WAYDG</t>
  </si>
  <si>
    <t>KL4255WAYF4</t>
  </si>
  <si>
    <t>KL4255WAYFG</t>
  </si>
  <si>
    <t>KL4255WAYM4</t>
  </si>
  <si>
    <t>KL4255WAYMG</t>
  </si>
  <si>
    <t>KL4255WAYT4</t>
  </si>
  <si>
    <t>KL4255WAYTG</t>
  </si>
  <si>
    <t>KL4312WAEF4</t>
  </si>
  <si>
    <t>KL4312WAEFG</t>
  </si>
  <si>
    <t>KL4312WAEM4</t>
  </si>
  <si>
    <t>KL4312WAEMG</t>
  </si>
  <si>
    <t>KL4312WAKD4</t>
  </si>
  <si>
    <t>KL4312WAKDG</t>
  </si>
  <si>
    <t>KL4312WAKF4</t>
  </si>
  <si>
    <t>KL4312WAKFG</t>
  </si>
  <si>
    <t>KL4312WAKM4</t>
  </si>
  <si>
    <t>KL4312WAKMG</t>
  </si>
  <si>
    <t>KL4312WAKT4</t>
  </si>
  <si>
    <t>KL4312WAKTG</t>
  </si>
  <si>
    <t>KL4312WAMD4</t>
  </si>
  <si>
    <t>KL4312WAMDG</t>
  </si>
  <si>
    <t>KL4312WAMF4</t>
  </si>
  <si>
    <t>KL4312WAMFG</t>
  </si>
  <si>
    <t>KL4312WAMM4</t>
  </si>
  <si>
    <t>KL4312WAMMG</t>
  </si>
  <si>
    <t>KL4312WAMT4</t>
  </si>
  <si>
    <t>KL4312WAMTG</t>
  </si>
  <si>
    <t>KL4312WAND4</t>
  </si>
  <si>
    <t>KL4312WANDG</t>
  </si>
  <si>
    <t>KL4312WANF4</t>
  </si>
  <si>
    <t>KL4312WANFG</t>
  </si>
  <si>
    <t>KL4312WANM4</t>
  </si>
  <si>
    <t>KL4312WANMG</t>
  </si>
  <si>
    <t>KL4312WANT4</t>
  </si>
  <si>
    <t>KL4312WANTG</t>
  </si>
  <si>
    <t>KL4312WAPD4</t>
  </si>
  <si>
    <t>KL4312WAPDG</t>
  </si>
  <si>
    <t>KL4312WAPF4</t>
  </si>
  <si>
    <t>KL4312WAPFG</t>
  </si>
  <si>
    <t>KL4312WAPM4</t>
  </si>
  <si>
    <t>KL4312WAPMG</t>
  </si>
  <si>
    <t>KL4312WAPT4</t>
  </si>
  <si>
    <t>KL4312WAPTG</t>
  </si>
  <si>
    <t>KL4312WAQD4</t>
  </si>
  <si>
    <t>KL4312WAQDG</t>
  </si>
  <si>
    <t>KL4312WAQF4</t>
  </si>
  <si>
    <t>KL4312WAQFG</t>
  </si>
  <si>
    <t>KL4312WAQM4</t>
  </si>
  <si>
    <t>KL4312WAQMG</t>
  </si>
  <si>
    <t>KL4312WAQT4</t>
  </si>
  <si>
    <t>KL4312WAQTG</t>
  </si>
  <si>
    <t>KL4312WARD4</t>
  </si>
  <si>
    <t>KL4312WARDG</t>
  </si>
  <si>
    <t>KL4312WARF4</t>
  </si>
  <si>
    <t>KL4312WARFG</t>
  </si>
  <si>
    <t>KL4312WARM4</t>
  </si>
  <si>
    <t>KL4312WARMG</t>
  </si>
  <si>
    <t>KL4312WART4</t>
  </si>
  <si>
    <t>KL4312WARTG</t>
  </si>
  <si>
    <t>KL4312WASD4</t>
  </si>
  <si>
    <t>KL4312WASDG</t>
  </si>
  <si>
    <t>KL4312WASF4</t>
  </si>
  <si>
    <t>KL4312WASFG</t>
  </si>
  <si>
    <t>KL4312WASM4</t>
  </si>
  <si>
    <t>KL4312WASMG</t>
  </si>
  <si>
    <t>KL4312WAST4</t>
  </si>
  <si>
    <t>KL4312WASTG</t>
  </si>
  <si>
    <t>KL4312WATD4</t>
  </si>
  <si>
    <t>KL4312WATDG</t>
  </si>
  <si>
    <t>KL4312WATF4</t>
  </si>
  <si>
    <t>KL4312WATFG</t>
  </si>
  <si>
    <t>KL4312WATM4</t>
  </si>
  <si>
    <t>KL4312WATMG</t>
  </si>
  <si>
    <t>KL4312WATT4</t>
  </si>
  <si>
    <t>KL4312WATTG</t>
  </si>
  <si>
    <t>KL4312WAUD4</t>
  </si>
  <si>
    <t>KL4312WAUDG</t>
  </si>
  <si>
    <t>KL4312WAUF4</t>
  </si>
  <si>
    <t>KL4312WAUFG</t>
  </si>
  <si>
    <t>KL4312WAUM4</t>
  </si>
  <si>
    <t>KL4312WAUMG</t>
  </si>
  <si>
    <t>KL4312WAUT4</t>
  </si>
  <si>
    <t>KL4312WAUTG</t>
  </si>
  <si>
    <t>KL4312WAVD4</t>
  </si>
  <si>
    <t>KL4312WAVDG</t>
  </si>
  <si>
    <t>KL4312WAVF4</t>
  </si>
  <si>
    <t>KL4312WAVFG</t>
  </si>
  <si>
    <t>KL4312WAVM4</t>
  </si>
  <si>
    <t>KL4312WAVMG</t>
  </si>
  <si>
    <t>KL4312WAVT4</t>
  </si>
  <si>
    <t>KL4312WAVTG</t>
  </si>
  <si>
    <t>KL4312WAWD4</t>
  </si>
  <si>
    <t>KL4312WAWDG</t>
  </si>
  <si>
    <t>KL4312WAWF4</t>
  </si>
  <si>
    <t>KL4312WAWFG</t>
  </si>
  <si>
    <t>KL4312WAWM4</t>
  </si>
  <si>
    <t>KL4312WAWMG</t>
  </si>
  <si>
    <t>KL4312WAWT4</t>
  </si>
  <si>
    <t>KL4312WAWTG</t>
  </si>
  <si>
    <t>KL4312WAXD4</t>
  </si>
  <si>
    <t>KL4312WAXDG</t>
  </si>
  <si>
    <t>KL4312WAXF4</t>
  </si>
  <si>
    <t>KL4312WAXFG</t>
  </si>
  <si>
    <t>KL4312WAXM4</t>
  </si>
  <si>
    <t>KL4312WAXMG</t>
  </si>
  <si>
    <t>KL4312WAXT4</t>
  </si>
  <si>
    <t>KL4312WAXTG</t>
  </si>
  <si>
    <t>KL4312WAYD4</t>
  </si>
  <si>
    <t>KL4312WAYDG</t>
  </si>
  <si>
    <t>KL4312WAYF4</t>
  </si>
  <si>
    <t>KL4312WAYFG</t>
  </si>
  <si>
    <t>KL4312WAYM4</t>
  </si>
  <si>
    <t>KL4312WAYMG</t>
  </si>
  <si>
    <t>KL4312WAYT4</t>
  </si>
  <si>
    <t>KL4312WAYTG</t>
  </si>
  <si>
    <t>KL4313WAKD4</t>
  </si>
  <si>
    <t>KL4313WAKDG</t>
  </si>
  <si>
    <t>KL4313WAKF4</t>
  </si>
  <si>
    <t>KL4313WAKFG</t>
  </si>
  <si>
    <t>KL4313WAKM4</t>
  </si>
  <si>
    <t>KL4313WAKMG</t>
  </si>
  <si>
    <t>KL4313WAKT4</t>
  </si>
  <si>
    <t>KL4313WAKTG</t>
  </si>
  <si>
    <t>KL4313WAMD4</t>
  </si>
  <si>
    <t>KL4313WAMDG</t>
  </si>
  <si>
    <t>KL4313WAMF4</t>
  </si>
  <si>
    <t>KL4313WAMFG</t>
  </si>
  <si>
    <t>KL4313WAMM4</t>
  </si>
  <si>
    <t>KL4313WAMMG</t>
  </si>
  <si>
    <t>KL4313WAMT4</t>
  </si>
  <si>
    <t>KL4313WAMTG</t>
  </si>
  <si>
    <t>KL4313WAND4</t>
  </si>
  <si>
    <t>KL4313WANDG</t>
  </si>
  <si>
    <t>KL4313WANF4</t>
  </si>
  <si>
    <t>KL4313WANFG</t>
  </si>
  <si>
    <t>KL4313WANM4</t>
  </si>
  <si>
    <t>KL4313WANMG</t>
  </si>
  <si>
    <t>KL4313WANT4</t>
  </si>
  <si>
    <t>KL4313WANTG</t>
  </si>
  <si>
    <t>KL4313WAPD4</t>
  </si>
  <si>
    <t>KL4313WAPDG</t>
  </si>
  <si>
    <t>KL4313WAPF4</t>
  </si>
  <si>
    <t>KL4313WAPFG</t>
  </si>
  <si>
    <t>KL4313WAPM4</t>
  </si>
  <si>
    <t>KL4313WAPMG</t>
  </si>
  <si>
    <t>KL4313WAPT4</t>
  </si>
  <si>
    <t>KL4313WAPTG</t>
  </si>
  <si>
    <t>KL4313WAQD4</t>
  </si>
  <si>
    <t>KL4313WAQDG</t>
  </si>
  <si>
    <t>KL4313WAQF4</t>
  </si>
  <si>
    <t>KL4313WAQFG</t>
  </si>
  <si>
    <t>KL4313WAQM4</t>
  </si>
  <si>
    <t>KL4313WAQMG</t>
  </si>
  <si>
    <t>KL4313WAQT4</t>
  </si>
  <si>
    <t>KL4313WAQTG</t>
  </si>
  <si>
    <t>KL4313WARD4</t>
  </si>
  <si>
    <t>KL4313WARDG</t>
  </si>
  <si>
    <t>KL4313WARF4</t>
  </si>
  <si>
    <t>KL4313WARFG</t>
  </si>
  <si>
    <t>KL4313WARM4</t>
  </si>
  <si>
    <t>KL4313WARMG</t>
  </si>
  <si>
    <t>KL4313WART4</t>
  </si>
  <si>
    <t>KL4313WARTG</t>
  </si>
  <si>
    <t>KL4313WASD4</t>
  </si>
  <si>
    <t>KL4313WASDG</t>
  </si>
  <si>
    <t>KL4313WASF4</t>
  </si>
  <si>
    <t>KL4313WASFG</t>
  </si>
  <si>
    <t>KL4313WASM4</t>
  </si>
  <si>
    <t>KL4313WASMG</t>
  </si>
  <si>
    <t>KL4313WAST4</t>
  </si>
  <si>
    <t>KL4313WASTG</t>
  </si>
  <si>
    <t>KL4313WATD4</t>
  </si>
  <si>
    <t>KL4313WATDG</t>
  </si>
  <si>
    <t>KL4313WATF4</t>
  </si>
  <si>
    <t>KL4313WATFG</t>
  </si>
  <si>
    <t>KL4313WATM4</t>
  </si>
  <si>
    <t>KL4313WATMG</t>
  </si>
  <si>
    <t>KL4313WATT4</t>
  </si>
  <si>
    <t>KL4313WATTG</t>
  </si>
  <si>
    <t>KL4313WAUD4</t>
  </si>
  <si>
    <t>KL4313WAUDG</t>
  </si>
  <si>
    <t>KL4313WAUF4</t>
  </si>
  <si>
    <t>KL4313WAUFG</t>
  </si>
  <si>
    <t>KL4313WAUM4</t>
  </si>
  <si>
    <t>KL4313WAUMG</t>
  </si>
  <si>
    <t>KL4313WAUT4</t>
  </si>
  <si>
    <t>KL4313WAUTG</t>
  </si>
  <si>
    <t>KL4313WAVD4</t>
  </si>
  <si>
    <t>KL4313WAVDG</t>
  </si>
  <si>
    <t>KL4313WAVF4</t>
  </si>
  <si>
    <t>KL4313WAVFG</t>
  </si>
  <si>
    <t>KL4313WAVM4</t>
  </si>
  <si>
    <t>KL4313WAVMG</t>
  </si>
  <si>
    <t>KL4313WAVT4</t>
  </si>
  <si>
    <t>KL4313WAVTG</t>
  </si>
  <si>
    <t>KL4313WAWD4</t>
  </si>
  <si>
    <t>KL4313WAWDG</t>
  </si>
  <si>
    <t>KL4313WAWF4</t>
  </si>
  <si>
    <t>KL4313WAWFG</t>
  </si>
  <si>
    <t>KL4313WAWM4</t>
  </si>
  <si>
    <t>KL4313WAWMG</t>
  </si>
  <si>
    <t>KL4313WAWT4</t>
  </si>
  <si>
    <t>KL4313WAWTG</t>
  </si>
  <si>
    <t>KL4313WAXD4</t>
  </si>
  <si>
    <t>KL4313WAXDG</t>
  </si>
  <si>
    <t>KL4313WAXF4</t>
  </si>
  <si>
    <t>KL4313WAXFG</t>
  </si>
  <si>
    <t>KL4313WAXM4</t>
  </si>
  <si>
    <t>KL4313WAXMG</t>
  </si>
  <si>
    <t>KL4313WAXT4</t>
  </si>
  <si>
    <t>KL4313WAXTG</t>
  </si>
  <si>
    <t>KL4313WAYD4</t>
  </si>
  <si>
    <t>KL4313WAYDG</t>
  </si>
  <si>
    <t>KL4313WAYF4</t>
  </si>
  <si>
    <t>KL4313WAYFG</t>
  </si>
  <si>
    <t>KL4313WAYM4</t>
  </si>
  <si>
    <t>KL4313WAYMG</t>
  </si>
  <si>
    <t>KL4313WAYT4</t>
  </si>
  <si>
    <t>KL4313WAYTG</t>
  </si>
  <si>
    <t>KL4413WAKD4</t>
  </si>
  <si>
    <t>KL4413WAKDG</t>
  </si>
  <si>
    <t>KL4413WAKF4</t>
  </si>
  <si>
    <t>KL4413WAKFG</t>
  </si>
  <si>
    <t>KL4413WAKM4</t>
  </si>
  <si>
    <t>KL4413WAKMG</t>
  </si>
  <si>
    <t>KL4413WAKT4</t>
  </si>
  <si>
    <t>KL4413WAKTG</t>
  </si>
  <si>
    <t>KL4413WAMD4</t>
  </si>
  <si>
    <t>KL4413WAMDG</t>
  </si>
  <si>
    <t>KL4413WAMF4</t>
  </si>
  <si>
    <t>KL4413WAMFG</t>
  </si>
  <si>
    <t>KL4413WAMM4</t>
  </si>
  <si>
    <t>KL4413WAMMG</t>
  </si>
  <si>
    <t>KL4413WAMT4</t>
  </si>
  <si>
    <t>KL4413WAMTG</t>
  </si>
  <si>
    <t>KL4413WAND4</t>
  </si>
  <si>
    <t>KL4413WANDG</t>
  </si>
  <si>
    <t>KL4413WANF4</t>
  </si>
  <si>
    <t>KL4413WANFG</t>
  </si>
  <si>
    <t>KL4413WANM4</t>
  </si>
  <si>
    <t>KL4413WANMG</t>
  </si>
  <si>
    <t>KL4413WANT4</t>
  </si>
  <si>
    <t>KL4413WANTG</t>
  </si>
  <si>
    <t>KL4413WAPD4</t>
  </si>
  <si>
    <t>KL4413WAPDG</t>
  </si>
  <si>
    <t>KL4413WAPF4</t>
  </si>
  <si>
    <t>KL4413WAPFG</t>
  </si>
  <si>
    <t>KL4413WAPM4</t>
  </si>
  <si>
    <t>KL4413WAPMG</t>
  </si>
  <si>
    <t>KL4413WAPT4</t>
  </si>
  <si>
    <t>KL4413WAPTG</t>
  </si>
  <si>
    <t>KL4413WAQD4</t>
  </si>
  <si>
    <t>KL4413WAQDG</t>
  </si>
  <si>
    <t>KL4413WAQF4</t>
  </si>
  <si>
    <t>KL4413WAQFG</t>
  </si>
  <si>
    <t>KL4413WAQM4</t>
  </si>
  <si>
    <t>KL4413WAQMG</t>
  </si>
  <si>
    <t>KL4413WAQT4</t>
  </si>
  <si>
    <t>KL4413WAQTG</t>
  </si>
  <si>
    <t>KL4413WARD4</t>
  </si>
  <si>
    <t>KL4413WARDG</t>
  </si>
  <si>
    <t>KL4413WARF4</t>
  </si>
  <si>
    <t>KL4413WARFG</t>
  </si>
  <si>
    <t>KL4413WARM4</t>
  </si>
  <si>
    <t>KL4413WARMG</t>
  </si>
  <si>
    <t>KL4413WART4</t>
  </si>
  <si>
    <t>KL4413WARTG</t>
  </si>
  <si>
    <t>KL4413WASD4</t>
  </si>
  <si>
    <t>KL4413WASDG</t>
  </si>
  <si>
    <t>KL4413WASF4</t>
  </si>
  <si>
    <t>KL4413WASFG</t>
  </si>
  <si>
    <t>KL4413WASM4</t>
  </si>
  <si>
    <t>KL4413WASMG</t>
  </si>
  <si>
    <t>KL4413WAST4</t>
  </si>
  <si>
    <t>KL4413WASTG</t>
  </si>
  <si>
    <t>KL4413WATD4</t>
  </si>
  <si>
    <t>KL4413WATDG</t>
  </si>
  <si>
    <t>KL4413WATF4</t>
  </si>
  <si>
    <t>KL4413WATFG</t>
  </si>
  <si>
    <t>KL4413WATM4</t>
  </si>
  <si>
    <t>KL4413WATMG</t>
  </si>
  <si>
    <t>KL4413WATT4</t>
  </si>
  <si>
    <t>KL4413WATTG</t>
  </si>
  <si>
    <t>KL4413WAUD4</t>
  </si>
  <si>
    <t>KL4413WAUDG</t>
  </si>
  <si>
    <t>KL4413WAUF4</t>
  </si>
  <si>
    <t>KL4413WAUFG</t>
  </si>
  <si>
    <t>KL4413WAUM4</t>
  </si>
  <si>
    <t>KL4413WAUMG</t>
  </si>
  <si>
    <t>KL4413WAUT4</t>
  </si>
  <si>
    <t>KL4413WAUTG</t>
  </si>
  <si>
    <t>KL4413WAVD4</t>
  </si>
  <si>
    <t>KL4413WAVDG</t>
  </si>
  <si>
    <t>KL4413WAVF4</t>
  </si>
  <si>
    <t>KL4413WAVFG</t>
  </si>
  <si>
    <t>KL4413WAVM4</t>
  </si>
  <si>
    <t>KL4413WAVMG</t>
  </si>
  <si>
    <t>KL4413WAVT4</t>
  </si>
  <si>
    <t>KL4413WAVTG</t>
  </si>
  <si>
    <t>KL4413WAWD4</t>
  </si>
  <si>
    <t>KL4413WAWDG</t>
  </si>
  <si>
    <t>KL4413WAWF4</t>
  </si>
  <si>
    <t>KL4413WAWFG</t>
  </si>
  <si>
    <t>KL4413WAWM4</t>
  </si>
  <si>
    <t>KL4413WAWMG</t>
  </si>
  <si>
    <t>KL4413WAWT4</t>
  </si>
  <si>
    <t>KL4413WAWTG</t>
  </si>
  <si>
    <t>KL4413WAXD4</t>
  </si>
  <si>
    <t>KL4413WAXDG</t>
  </si>
  <si>
    <t>KL4413WAXF4</t>
  </si>
  <si>
    <t>KL4413WAXFG</t>
  </si>
  <si>
    <t>KL4413WAXM4</t>
  </si>
  <si>
    <t>KL4413WAXMG</t>
  </si>
  <si>
    <t>KL4413WAXT4</t>
  </si>
  <si>
    <t>KL4413WAXTG</t>
  </si>
  <si>
    <t>KL4413WAYD4</t>
  </si>
  <si>
    <t>KL4413WAYDG</t>
  </si>
  <si>
    <t>KL4413WAYF4</t>
  </si>
  <si>
    <t>KL4413WAYFG</t>
  </si>
  <si>
    <t>KL4413WAYM4</t>
  </si>
  <si>
    <t>KL4413WAYMG</t>
  </si>
  <si>
    <t>KL4413WAYT4</t>
  </si>
  <si>
    <t>KL4413WAYTG</t>
  </si>
  <si>
    <t>KL4542WAEDG</t>
  </si>
  <si>
    <t>KL4542WAEFG</t>
  </si>
  <si>
    <t>KL4542WAEMG</t>
  </si>
  <si>
    <t>KL4542WAETG</t>
  </si>
  <si>
    <t>KL4542WAKDG</t>
  </si>
  <si>
    <t>KL4542WAKFG</t>
  </si>
  <si>
    <t>KL4542WAKMG</t>
  </si>
  <si>
    <t>KL4542WAKTG</t>
  </si>
  <si>
    <t>KL4542WAMDG</t>
  </si>
  <si>
    <t>KL4542WAMFG</t>
  </si>
  <si>
    <t>KL4542WAMMG</t>
  </si>
  <si>
    <t>KL4542WAMTG</t>
  </si>
  <si>
    <t>KL4542WANDG</t>
  </si>
  <si>
    <t>KL4542WANFG</t>
  </si>
  <si>
    <t>KL4542WANMG</t>
  </si>
  <si>
    <t>KL4542WANTG</t>
  </si>
  <si>
    <t>KL4542WAPDG</t>
  </si>
  <si>
    <t>KL4542WAPFG</t>
  </si>
  <si>
    <t>KL4542WAPMG</t>
  </si>
  <si>
    <t>KL4542WAPTG</t>
  </si>
  <si>
    <t>KL4553WAAD4</t>
  </si>
  <si>
    <t>KL4553WAADG</t>
  </si>
  <si>
    <t>KL4553WAAF4</t>
  </si>
  <si>
    <t>KL4553WAAFG</t>
  </si>
  <si>
    <t>KL4553WAAM4</t>
  </si>
  <si>
    <t>KL4553WAAMG</t>
  </si>
  <si>
    <t>KL4553WAAT4</t>
  </si>
  <si>
    <t>KL4553WAATG</t>
  </si>
  <si>
    <t>KL4553WABD4</t>
  </si>
  <si>
    <t>KL4553WABDG</t>
  </si>
  <si>
    <t>KL4553WABF4</t>
  </si>
  <si>
    <t>KL4553WABFG</t>
  </si>
  <si>
    <t>KL4553WABM4</t>
  </si>
  <si>
    <t>KL4553WABMG</t>
  </si>
  <si>
    <t>KL4553WABT4</t>
  </si>
  <si>
    <t>KL4553WABTG</t>
  </si>
  <si>
    <t>KL4553WACD4</t>
  </si>
  <si>
    <t>KL4553WACDG</t>
  </si>
  <si>
    <t>KL4553WACF4</t>
  </si>
  <si>
    <t>KL4553WACFG</t>
  </si>
  <si>
    <t>KL4553WACM4</t>
  </si>
  <si>
    <t>KL4553WACMG</t>
  </si>
  <si>
    <t>KL4553WACT4</t>
  </si>
  <si>
    <t>KL4553WACTG</t>
  </si>
  <si>
    <t>KL4553WADD4</t>
  </si>
  <si>
    <t>KL4553WADDG</t>
  </si>
  <si>
    <t>KL4553WADF4</t>
  </si>
  <si>
    <t>KL4553WADFG</t>
  </si>
  <si>
    <t>KL4553WADM4</t>
  </si>
  <si>
    <t>KL4553WADMG</t>
  </si>
  <si>
    <t>KL4553WADT4</t>
  </si>
  <si>
    <t>KL4553WADTG</t>
  </si>
  <si>
    <t>KL4553WAED4</t>
  </si>
  <si>
    <t>KL4553WAEDG</t>
  </si>
  <si>
    <t>KL4553WAEF4</t>
  </si>
  <si>
    <t>KL4553WAEFG</t>
  </si>
  <si>
    <t>KL4553WAEM4</t>
  </si>
  <si>
    <t>KL4553WAEMG</t>
  </si>
  <si>
    <t>KL4553WAET4</t>
  </si>
  <si>
    <t>KL4553WAETG</t>
  </si>
  <si>
    <t>KL4553WAKD4</t>
  </si>
  <si>
    <t>KL4553WAKDG</t>
  </si>
  <si>
    <t>KL4553WAKF4</t>
  </si>
  <si>
    <t>KL4553WAKFG</t>
  </si>
  <si>
    <t>KL4553WAKM4</t>
  </si>
  <si>
    <t>KL4553WAKMG</t>
  </si>
  <si>
    <t>KL4553WAKT4</t>
  </si>
  <si>
    <t>KL4553WAKTG</t>
  </si>
  <si>
    <t>KL4553WAMD4</t>
  </si>
  <si>
    <t>KL4553WAMDG</t>
  </si>
  <si>
    <t>KL4553WAMF4</t>
  </si>
  <si>
    <t>KL4553WAMFG</t>
  </si>
  <si>
    <t>KL4553WAMM4</t>
  </si>
  <si>
    <t>KL4553WAMMG</t>
  </si>
  <si>
    <t>KL4553WAMT4</t>
  </si>
  <si>
    <t>KL4553WAMTG</t>
  </si>
  <si>
    <t>KL4553WAND4</t>
  </si>
  <si>
    <t>KL4553WANDG</t>
  </si>
  <si>
    <t>KL4553WANF4</t>
  </si>
  <si>
    <t>KL4553WANFG</t>
  </si>
  <si>
    <t>KL4553WANM4</t>
  </si>
  <si>
    <t>KL4553WANMG</t>
  </si>
  <si>
    <t>KL4553WANT4</t>
  </si>
  <si>
    <t>KL4553WANTG</t>
  </si>
  <si>
    <t>KL4553WAPD4</t>
  </si>
  <si>
    <t>KL4553WAPDG</t>
  </si>
  <si>
    <t>KL4553WAPF4</t>
  </si>
  <si>
    <t>KL4553WAPFG</t>
  </si>
  <si>
    <t>KL4553WAPM4</t>
  </si>
  <si>
    <t>KL4553WAPMG</t>
  </si>
  <si>
    <t>KL4553WAPT4</t>
  </si>
  <si>
    <t>KL4553WAPTG</t>
  </si>
  <si>
    <t>KL4553WAQD4</t>
  </si>
  <si>
    <t>KL4553WAQDG</t>
  </si>
  <si>
    <t>KL4553WAQF4</t>
  </si>
  <si>
    <t>KL4553WAQFG</t>
  </si>
  <si>
    <t>KL4553WAQM4</t>
  </si>
  <si>
    <t>KL4553WAQMG</t>
  </si>
  <si>
    <t>KL4553WAQT4</t>
  </si>
  <si>
    <t>KL4553WAQTG</t>
  </si>
  <si>
    <t>KL4553WARD4</t>
  </si>
  <si>
    <t>KL4553WARDG</t>
  </si>
  <si>
    <t>KL4553WARF4</t>
  </si>
  <si>
    <t>KL4553WARFG</t>
  </si>
  <si>
    <t>KL4553WARM4</t>
  </si>
  <si>
    <t>KL4553WARMG</t>
  </si>
  <si>
    <t>KL4553WART4</t>
  </si>
  <si>
    <t>KL4553WARTG</t>
  </si>
  <si>
    <t>KL4553WASD4</t>
  </si>
  <si>
    <t>KL4553WASDG</t>
  </si>
  <si>
    <t>KL4553WASF4</t>
  </si>
  <si>
    <t>KL4553WASFG</t>
  </si>
  <si>
    <t>KL4553WASM4</t>
  </si>
  <si>
    <t>KL4553WASMG</t>
  </si>
  <si>
    <t>KL4553WAST4</t>
  </si>
  <si>
    <t>KL4553WASTG</t>
  </si>
  <si>
    <t>KL4553WATD4</t>
  </si>
  <si>
    <t>KL4553WATDG</t>
  </si>
  <si>
    <t>KL4553WATF4</t>
  </si>
  <si>
    <t>KL4553WATFG</t>
  </si>
  <si>
    <t>KL4553WATM4</t>
  </si>
  <si>
    <t>KL4553WATMG</t>
  </si>
  <si>
    <t>KL4553WATT4</t>
  </si>
  <si>
    <t>KL4553WATTG</t>
  </si>
  <si>
    <t>KL4553WAUD4</t>
  </si>
  <si>
    <t>KL4553WAUDG</t>
  </si>
  <si>
    <t>KL4553WAUF4</t>
  </si>
  <si>
    <t>KL4553WAUFG</t>
  </si>
  <si>
    <t>KL4553WAUM4</t>
  </si>
  <si>
    <t>KL4553WAUMG</t>
  </si>
  <si>
    <t>KL4553WAUT4</t>
  </si>
  <si>
    <t>KL4553WAUTG</t>
  </si>
  <si>
    <t>KL4553WAVD4</t>
  </si>
  <si>
    <t>KL4553WAVDG</t>
  </si>
  <si>
    <t>KL4553WAVF4</t>
  </si>
  <si>
    <t>KL4553WAVFG</t>
  </si>
  <si>
    <t>KL4553WAVM4</t>
  </si>
  <si>
    <t>KL4553WAVMG</t>
  </si>
  <si>
    <t>KL4553WAVT4</t>
  </si>
  <si>
    <t>KL4553WAVTG</t>
  </si>
  <si>
    <t>KL4553WAWD4</t>
  </si>
  <si>
    <t>KL4553WAWDG</t>
  </si>
  <si>
    <t>KL4553WAWF4</t>
  </si>
  <si>
    <t>KL4553WAWFG</t>
  </si>
  <si>
    <t>KL4553WAWM4</t>
  </si>
  <si>
    <t>KL4553WAWMG</t>
  </si>
  <si>
    <t>KL4553WAWT4</t>
  </si>
  <si>
    <t>KL4553WAWTG</t>
  </si>
  <si>
    <t>KL4553WAXD4</t>
  </si>
  <si>
    <t>KL4553WAXDG</t>
  </si>
  <si>
    <t>KL4553WAXF4</t>
  </si>
  <si>
    <t>KL4553WAXFG</t>
  </si>
  <si>
    <t>KL4553WAXM4</t>
  </si>
  <si>
    <t>KL4553WAXMG</t>
  </si>
  <si>
    <t>KL4553WAXT4</t>
  </si>
  <si>
    <t>KL4553WAXTG</t>
  </si>
  <si>
    <t>KL4553WAYD4</t>
  </si>
  <si>
    <t>KL4553WAYDG</t>
  </si>
  <si>
    <t>KL4553WAYF4</t>
  </si>
  <si>
    <t>KL4553WAYFG</t>
  </si>
  <si>
    <t>KL4553WAYM4</t>
  </si>
  <si>
    <t>KL4553WAYMG</t>
  </si>
  <si>
    <t>KL4553WAYT4</t>
  </si>
  <si>
    <t>KL4553WAYTG</t>
  </si>
  <si>
    <t>KL4554WAAD4</t>
  </si>
  <si>
    <t>KL4554WAADG</t>
  </si>
  <si>
    <t>KL4554WAAF4</t>
  </si>
  <si>
    <t>KL4554WAAFG</t>
  </si>
  <si>
    <t>KL4554WAAM4</t>
  </si>
  <si>
    <t>KL4554WAAMG</t>
  </si>
  <si>
    <t>KL4554WAAT4</t>
  </si>
  <si>
    <t>KL4554WAATG</t>
  </si>
  <si>
    <t>KL4554WABD4</t>
  </si>
  <si>
    <t>KL4554WABDG</t>
  </si>
  <si>
    <t>KL4554WABF4</t>
  </si>
  <si>
    <t>KL4554WABFG</t>
  </si>
  <si>
    <t>KL4554WABM4</t>
  </si>
  <si>
    <t>KL4554WABMG</t>
  </si>
  <si>
    <t>KL4554WABT4</t>
  </si>
  <si>
    <t>KL4554WABTG</t>
  </si>
  <si>
    <t>KL4554WACD4</t>
  </si>
  <si>
    <t>KL4554WACDG</t>
  </si>
  <si>
    <t>KL4554WACF4</t>
  </si>
  <si>
    <t>KL4554WACFG</t>
  </si>
  <si>
    <t>KL4554WACM4</t>
  </si>
  <si>
    <t>KL4554WACMG</t>
  </si>
  <si>
    <t>KL4554WACT4</t>
  </si>
  <si>
    <t>KL4554WACTG</t>
  </si>
  <si>
    <t>KL4554WADD4</t>
  </si>
  <si>
    <t>KL4554WADDG</t>
  </si>
  <si>
    <t>KL4554WADF4</t>
  </si>
  <si>
    <t>KL4554WADFG</t>
  </si>
  <si>
    <t>KL4554WADM4</t>
  </si>
  <si>
    <t>KL4554WADMG</t>
  </si>
  <si>
    <t>KL4554WADT4</t>
  </si>
  <si>
    <t>KL4554WADTG</t>
  </si>
  <si>
    <t>KL4554WAED4</t>
  </si>
  <si>
    <t>KL4554WAEDG</t>
  </si>
  <si>
    <t>KL4554WAEF4</t>
  </si>
  <si>
    <t>KL4554WAEFG</t>
  </si>
  <si>
    <t>KL4554WAEM4</t>
  </si>
  <si>
    <t>KL4554WAEMG</t>
  </si>
  <si>
    <t>KL4554WAET4</t>
  </si>
  <si>
    <t>KL4554WAETG</t>
  </si>
  <si>
    <t>KL4554WAKD4</t>
  </si>
  <si>
    <t>KL4554WAKDG</t>
  </si>
  <si>
    <t>KL4554WAKF4</t>
  </si>
  <si>
    <t>KL4554WAKFG</t>
  </si>
  <si>
    <t>KL4554WAKM4</t>
  </si>
  <si>
    <t>KL4554WAKMG</t>
  </si>
  <si>
    <t>KL4554WAKT4</t>
  </si>
  <si>
    <t>KL4554WAKTG</t>
  </si>
  <si>
    <t>KL4554WAMD4</t>
  </si>
  <si>
    <t>KL4554WAMDG</t>
  </si>
  <si>
    <t>KL4554WAMF4</t>
  </si>
  <si>
    <t>KL4554WAMFG</t>
  </si>
  <si>
    <t>KL4554WAMM4</t>
  </si>
  <si>
    <t>KL4554WAMMG</t>
  </si>
  <si>
    <t>KL4554WAMT4</t>
  </si>
  <si>
    <t>KL4554WAMTG</t>
  </si>
  <si>
    <t>KL4554WAND4</t>
  </si>
  <si>
    <t>KL4554WANDG</t>
  </si>
  <si>
    <t>KL4554WANF4</t>
  </si>
  <si>
    <t>KL4554WANFG</t>
  </si>
  <si>
    <t>KL4554WANM4</t>
  </si>
  <si>
    <t>KL4554WANMG</t>
  </si>
  <si>
    <t>KL4554WANT4</t>
  </si>
  <si>
    <t>KL4554WANTG</t>
  </si>
  <si>
    <t>KL4554WAPD4</t>
  </si>
  <si>
    <t>KL4554WAPDG</t>
  </si>
  <si>
    <t>KL4554WAPF4</t>
  </si>
  <si>
    <t>KL4554WAPFG</t>
  </si>
  <si>
    <t>KL4554WAPM4</t>
  </si>
  <si>
    <t>KL4554WAPMG</t>
  </si>
  <si>
    <t>KL4554WAPT4</t>
  </si>
  <si>
    <t>KL4554WAPTG</t>
  </si>
  <si>
    <t>KL4554WAQD4</t>
  </si>
  <si>
    <t>KL4554WAQDG</t>
  </si>
  <si>
    <t>KL4554WAQF4</t>
  </si>
  <si>
    <t>KL4554WAQFG</t>
  </si>
  <si>
    <t>KL4554WAQM4</t>
  </si>
  <si>
    <t>KL4554WAQMG</t>
  </si>
  <si>
    <t>KL4554WAQT4</t>
  </si>
  <si>
    <t>KL4554WAQTG</t>
  </si>
  <si>
    <t>KL4554WARD4</t>
  </si>
  <si>
    <t>KL4554WARDG</t>
  </si>
  <si>
    <t>KL4554WARF4</t>
  </si>
  <si>
    <t>KL4554WARFG</t>
  </si>
  <si>
    <t>KL4554WARM4</t>
  </si>
  <si>
    <t>KL4554WARMG</t>
  </si>
  <si>
    <t>KL4554WART4</t>
  </si>
  <si>
    <t>KL4554WARTG</t>
  </si>
  <si>
    <t>KL4554WASD4</t>
  </si>
  <si>
    <t>KL4554WASDG</t>
  </si>
  <si>
    <t>KL4554WASF4</t>
  </si>
  <si>
    <t>KL4554WASFG</t>
  </si>
  <si>
    <t>KL4554WASM4</t>
  </si>
  <si>
    <t>KL4554WASMG</t>
  </si>
  <si>
    <t>KL4554WAST4</t>
  </si>
  <si>
    <t>KL4554WASTG</t>
  </si>
  <si>
    <t>KL4554WATD4</t>
  </si>
  <si>
    <t>KL4554WATDG</t>
  </si>
  <si>
    <t>KL4554WATF4</t>
  </si>
  <si>
    <t>KL4554WATFG</t>
  </si>
  <si>
    <t>KL4554WATM4</t>
  </si>
  <si>
    <t>KL4554WATMG</t>
  </si>
  <si>
    <t>KL4554WATT4</t>
  </si>
  <si>
    <t>KL4554WATTG</t>
  </si>
  <si>
    <t>KL4554WAUD4</t>
  </si>
  <si>
    <t>KL4554WAUDG</t>
  </si>
  <si>
    <t>KL4554WAUF4</t>
  </si>
  <si>
    <t>KL4554WAUFG</t>
  </si>
  <si>
    <t>KL4554WAUM4</t>
  </si>
  <si>
    <t>KL4554WAUMG</t>
  </si>
  <si>
    <t>KL4554WAUT4</t>
  </si>
  <si>
    <t>KL4554WAUTG</t>
  </si>
  <si>
    <t>KL4554WAVD4</t>
  </si>
  <si>
    <t>KL4554WAVDG</t>
  </si>
  <si>
    <t>KL4554WAVF4</t>
  </si>
  <si>
    <t>KL4554WAVFG</t>
  </si>
  <si>
    <t>KL4554WAVM4</t>
  </si>
  <si>
    <t>KL4554WAVMG</t>
  </si>
  <si>
    <t>KL4554WAVT4</t>
  </si>
  <si>
    <t>KL4554WAVTG</t>
  </si>
  <si>
    <t>KL4554WAWD4</t>
  </si>
  <si>
    <t>KL4554WAWDG</t>
  </si>
  <si>
    <t>KL4554WAWF4</t>
  </si>
  <si>
    <t>KL4554WAWFG</t>
  </si>
  <si>
    <t>KL4554WAWM4</t>
  </si>
  <si>
    <t>KL4554WAWMG</t>
  </si>
  <si>
    <t>KL4554WAWT4</t>
  </si>
  <si>
    <t>KL4554WAWTG</t>
  </si>
  <si>
    <t>KL4554WAXD4</t>
  </si>
  <si>
    <t>KL4554WAXDG</t>
  </si>
  <si>
    <t>KL4554WAXF4</t>
  </si>
  <si>
    <t>KL4554WAXFG</t>
  </si>
  <si>
    <t>KL4554WAXM4</t>
  </si>
  <si>
    <t>KL4554WAXMG</t>
  </si>
  <si>
    <t>KL4554WAXT4</t>
  </si>
  <si>
    <t>KL4554WAXTG</t>
  </si>
  <si>
    <t>KL4554WAYD4</t>
  </si>
  <si>
    <t>KL4554WAYDG</t>
  </si>
  <si>
    <t>KL4554WAYF4</t>
  </si>
  <si>
    <t>KL4554WAYFG</t>
  </si>
  <si>
    <t>KL4554WAYM4</t>
  </si>
  <si>
    <t>KL4554WAYMG</t>
  </si>
  <si>
    <t>KL4554WAYT4</t>
  </si>
  <si>
    <t>KL4554WAYTG</t>
  </si>
  <si>
    <t>KL4714W1TFG</t>
  </si>
  <si>
    <t>KL4714W1TMG</t>
  </si>
  <si>
    <t>KL4714W1UFG</t>
  </si>
  <si>
    <t>KL4714W1UMG</t>
  </si>
  <si>
    <t>KL4714W1VFG</t>
  </si>
  <si>
    <t>KL4714W1VMG</t>
  </si>
  <si>
    <t>KL4714W1WFG</t>
  </si>
  <si>
    <t>KL4714W1WMG</t>
  </si>
  <si>
    <t>KL4714W1XFG</t>
  </si>
  <si>
    <t>KL4714W1XMG</t>
  </si>
  <si>
    <t>KL4714W1YFG</t>
  </si>
  <si>
    <t>KL4714W1YMG</t>
  </si>
  <si>
    <t>KL4715W1TFG</t>
  </si>
  <si>
    <t>KL4715W1TMG</t>
  </si>
  <si>
    <t>KL4715W1UFG</t>
  </si>
  <si>
    <t>KL4715W1UMG</t>
  </si>
  <si>
    <t>KL4715W1VFG</t>
  </si>
  <si>
    <t>KL4715W1VMG</t>
  </si>
  <si>
    <t>KL4715W1WFG</t>
  </si>
  <si>
    <t>KL4715W1WMG</t>
  </si>
  <si>
    <t>KL4715W1XFG</t>
  </si>
  <si>
    <t>KL4715W1XMG</t>
  </si>
  <si>
    <t>KL4715W1YFG</t>
  </si>
  <si>
    <t>KL4715W1YMG</t>
  </si>
  <si>
    <t>KL4740WAAD4</t>
  </si>
  <si>
    <t>KL4740WAADG</t>
  </si>
  <si>
    <t>KL4740WAAF4</t>
  </si>
  <si>
    <t>KL4740WAAFG</t>
  </si>
  <si>
    <t>KL4740WAAM4</t>
  </si>
  <si>
    <t>KL4740WAAMG</t>
  </si>
  <si>
    <t>KL4740WAAT4</t>
  </si>
  <si>
    <t>KL4740WAATG</t>
  </si>
  <si>
    <t>KL4740WABD4</t>
  </si>
  <si>
    <t>KL4740WABDG</t>
  </si>
  <si>
    <t>KL4740WABF4</t>
  </si>
  <si>
    <t>KL4740WABFG</t>
  </si>
  <si>
    <t>KL4740WABM4</t>
  </si>
  <si>
    <t>KL4740WABMG</t>
  </si>
  <si>
    <t>KL4740WABT4</t>
  </si>
  <si>
    <t>KL4740WABTG</t>
  </si>
  <si>
    <t>KL4740WACD4</t>
  </si>
  <si>
    <t>KL4740WACDG</t>
  </si>
  <si>
    <t>KL4740WACF4</t>
  </si>
  <si>
    <t>KL4740WACFG</t>
  </si>
  <si>
    <t>KL4740WACM4</t>
  </si>
  <si>
    <t>KL4740WACMG</t>
  </si>
  <si>
    <t>KL4740WACT4</t>
  </si>
  <si>
    <t>KL4740WACTG</t>
  </si>
  <si>
    <t>KL4740WADD4</t>
  </si>
  <si>
    <t>KL4740WADDG</t>
  </si>
  <si>
    <t>KL4740WADF4</t>
  </si>
  <si>
    <t>KL4740WADFG</t>
  </si>
  <si>
    <t>KL4740WADM4</t>
  </si>
  <si>
    <t>KL4740WADMG</t>
  </si>
  <si>
    <t>KL4740WADT4</t>
  </si>
  <si>
    <t>KL4740WADTG</t>
  </si>
  <si>
    <t>KL4740WAED4</t>
  </si>
  <si>
    <t>KL4740WAEDG</t>
  </si>
  <si>
    <t>KL4740WAEF4</t>
  </si>
  <si>
    <t>KL4740WAEFG</t>
  </si>
  <si>
    <t>KL4740WAEM4</t>
  </si>
  <si>
    <t>KL4740WAEMG</t>
  </si>
  <si>
    <t>KL4740WAET4</t>
  </si>
  <si>
    <t>KL4740WAETG</t>
  </si>
  <si>
    <t>KL4740WAKD4</t>
  </si>
  <si>
    <t>KL4740WAKDG</t>
  </si>
  <si>
    <t>KL4740WAKF4</t>
  </si>
  <si>
    <t>KL4740WAKFG</t>
  </si>
  <si>
    <t>KL4740WAKM4</t>
  </si>
  <si>
    <t>KL4740WAKMG</t>
  </si>
  <si>
    <t>KL4740WAKT4</t>
  </si>
  <si>
    <t>KL4740WAKTG</t>
  </si>
  <si>
    <t>KL4740WAMD4</t>
  </si>
  <si>
    <t>KL4740WAMDG</t>
  </si>
  <si>
    <t>KL4740WAMF4</t>
  </si>
  <si>
    <t>KL4740WAMFG</t>
  </si>
  <si>
    <t>KL4740WAMM4</t>
  </si>
  <si>
    <t>KL4740WAMMG</t>
  </si>
  <si>
    <t>KL4740WAMT4</t>
  </si>
  <si>
    <t>KL4740WAMTG</t>
  </si>
  <si>
    <t>KL4740WAND4</t>
  </si>
  <si>
    <t>KL4740WANDG</t>
  </si>
  <si>
    <t>KL4740WANF4</t>
  </si>
  <si>
    <t>KL4740WANFG</t>
  </si>
  <si>
    <t>KL4740WANM4</t>
  </si>
  <si>
    <t>KL4740WANMG</t>
  </si>
  <si>
    <t>KL4740WANT4</t>
  </si>
  <si>
    <t>KL4740WANTG</t>
  </si>
  <si>
    <t>KL4774WAAD4</t>
  </si>
  <si>
    <t>KL4774WAADG</t>
  </si>
  <si>
    <t>KL4774WAAF4</t>
  </si>
  <si>
    <t>KL4774WAAFG</t>
  </si>
  <si>
    <t>KL4774WAAM4</t>
  </si>
  <si>
    <t>KL4774WAAMG</t>
  </si>
  <si>
    <t>KL4774WAAT4</t>
  </si>
  <si>
    <t>KL4774WAATG</t>
  </si>
  <si>
    <t>KL4774WABD4</t>
  </si>
  <si>
    <t>KL4774WABDG</t>
  </si>
  <si>
    <t>KL4774WABF4</t>
  </si>
  <si>
    <t>KL4774WABFG</t>
  </si>
  <si>
    <t>KL4774WABM4</t>
  </si>
  <si>
    <t>KL4774WABMG</t>
  </si>
  <si>
    <t>KL4774WABT4</t>
  </si>
  <si>
    <t>KL4774WABTG</t>
  </si>
  <si>
    <t>KL4774WACD4</t>
  </si>
  <si>
    <t>KL4774WACDG</t>
  </si>
  <si>
    <t>KL4774WACF4</t>
  </si>
  <si>
    <t>KL4774WACFG</t>
  </si>
  <si>
    <t>KL4774WACM4</t>
  </si>
  <si>
    <t>KL4774WACMG</t>
  </si>
  <si>
    <t>KL4774WACT4</t>
  </si>
  <si>
    <t>KL4774WACTG</t>
  </si>
  <si>
    <t>KL4774WADD4</t>
  </si>
  <si>
    <t>KL4774WADDG</t>
  </si>
  <si>
    <t>KL4774WADF4</t>
  </si>
  <si>
    <t>KL4774WADFG</t>
  </si>
  <si>
    <t>KL4774WADM4</t>
  </si>
  <si>
    <t>KL4774WADMG</t>
  </si>
  <si>
    <t>KL4774WADT4</t>
  </si>
  <si>
    <t>KL4774WADTG</t>
  </si>
  <si>
    <t>KL4774WAED4</t>
  </si>
  <si>
    <t>KL4774WAEDG</t>
  </si>
  <si>
    <t>KL4774WAEF4</t>
  </si>
  <si>
    <t>KL4774WAEFG</t>
  </si>
  <si>
    <t>KL4774WAEM4</t>
  </si>
  <si>
    <t>KL4774WAEMG</t>
  </si>
  <si>
    <t>KL4774WAET4</t>
  </si>
  <si>
    <t>KL4774WAETG</t>
  </si>
  <si>
    <t>KL4774WAKD4</t>
  </si>
  <si>
    <t>KL4774WAKDG</t>
  </si>
  <si>
    <t>KL4774WAKF4</t>
  </si>
  <si>
    <t>KL4774WAKFG</t>
  </si>
  <si>
    <t>KL4774WAKM4</t>
  </si>
  <si>
    <t>KL4774WAKMG</t>
  </si>
  <si>
    <t>KL4774WAKT4</t>
  </si>
  <si>
    <t>KL4774WAKTG</t>
  </si>
  <si>
    <t>KL4774WAMD4</t>
  </si>
  <si>
    <t>KL4774WAMDG</t>
  </si>
  <si>
    <t>KL4774WAMF4</t>
  </si>
  <si>
    <t>KL4774WAMFG</t>
  </si>
  <si>
    <t>KL4774WAMM4</t>
  </si>
  <si>
    <t>KL4774WAMMG</t>
  </si>
  <si>
    <t>KL4774WAMT4</t>
  </si>
  <si>
    <t>KL4774WAMTG</t>
  </si>
  <si>
    <t>KL4774WAND4</t>
  </si>
  <si>
    <t>KL4774WANDG</t>
  </si>
  <si>
    <t>KL4774WANF4</t>
  </si>
  <si>
    <t>KL4774WANFG</t>
  </si>
  <si>
    <t>KL4774WANM4</t>
  </si>
  <si>
    <t>KL4774WANMG</t>
  </si>
  <si>
    <t>KL4774WANT4</t>
  </si>
  <si>
    <t>KL4774WANTG</t>
  </si>
  <si>
    <t>KL4775WAAD4</t>
  </si>
  <si>
    <t>KL4775WAADG</t>
  </si>
  <si>
    <t>KL4775WAAF4</t>
  </si>
  <si>
    <t>KL4775WAAFG</t>
  </si>
  <si>
    <t>KL4775WAAM4</t>
  </si>
  <si>
    <t>KL4775WAAMG</t>
  </si>
  <si>
    <t>KL4775WAAT4</t>
  </si>
  <si>
    <t>KL4775WAATG</t>
  </si>
  <si>
    <t>KL4775WABD4</t>
  </si>
  <si>
    <t>KL4775WABDG</t>
  </si>
  <si>
    <t>KL4775WABF4</t>
  </si>
  <si>
    <t>KL4775WABFG</t>
  </si>
  <si>
    <t>KL4775WABM4</t>
  </si>
  <si>
    <t>KL4775WABMG</t>
  </si>
  <si>
    <t>KL4775WABT4</t>
  </si>
  <si>
    <t>KL4775WABTG</t>
  </si>
  <si>
    <t>KL4775WACD4</t>
  </si>
  <si>
    <t>KL4775WACDG</t>
  </si>
  <si>
    <t>KL4775WACF4</t>
  </si>
  <si>
    <t>KL4775WACFG</t>
  </si>
  <si>
    <t>KL4775WACM4</t>
  </si>
  <si>
    <t>KL4775WACMG</t>
  </si>
  <si>
    <t>KL4775WACT4</t>
  </si>
  <si>
    <t>KL4775WACTG</t>
  </si>
  <si>
    <t>KL4775WADD4</t>
  </si>
  <si>
    <t>KL4775WADDG</t>
  </si>
  <si>
    <t>KL4775WADF4</t>
  </si>
  <si>
    <t>KL4775WADFG</t>
  </si>
  <si>
    <t>KL4775WADM4</t>
  </si>
  <si>
    <t>KL4775WADMG</t>
  </si>
  <si>
    <t>KL4775WADT4</t>
  </si>
  <si>
    <t>KL4775WADTG</t>
  </si>
  <si>
    <t>KL4775WAED4</t>
  </si>
  <si>
    <t>KL4775WAEDG</t>
  </si>
  <si>
    <t>KL4775WAEF4</t>
  </si>
  <si>
    <t>KL4775WAEFG</t>
  </si>
  <si>
    <t>KL4775WAEM4</t>
  </si>
  <si>
    <t>KL4775WAEMG</t>
  </si>
  <si>
    <t>KL4775WAET4</t>
  </si>
  <si>
    <t>KL4775WAETG</t>
  </si>
  <si>
    <t>KL4775WAKD4</t>
  </si>
  <si>
    <t>KL4775WAKDG</t>
  </si>
  <si>
    <t>KL4775WAKF4</t>
  </si>
  <si>
    <t>KL4775WAKFG</t>
  </si>
  <si>
    <t>KL4775WAKM4</t>
  </si>
  <si>
    <t>KL4775WAKMG</t>
  </si>
  <si>
    <t>KL4775WAKT4</t>
  </si>
  <si>
    <t>KL4775WAKTG</t>
  </si>
  <si>
    <t>KL4775WAMD4</t>
  </si>
  <si>
    <t>KL4775WAMDG</t>
  </si>
  <si>
    <t>KL4775WAMF4</t>
  </si>
  <si>
    <t>KL4775WAMFG</t>
  </si>
  <si>
    <t>KL4775WAMM4</t>
  </si>
  <si>
    <t>KL4775WAMMG</t>
  </si>
  <si>
    <t>KL4775WAMT4</t>
  </si>
  <si>
    <t>KL4775WAMTG</t>
  </si>
  <si>
    <t>KL4775WAND4</t>
  </si>
  <si>
    <t>KL4775WANDG</t>
  </si>
  <si>
    <t>KL4775WANF4</t>
  </si>
  <si>
    <t>KL4775WANFG</t>
  </si>
  <si>
    <t>KL4775WANM4</t>
  </si>
  <si>
    <t>KL4775WANMG</t>
  </si>
  <si>
    <t>KL4775WANT4</t>
  </si>
  <si>
    <t>KL4775WANTG</t>
  </si>
  <si>
    <t>KL4819W1SD4</t>
  </si>
  <si>
    <t>KL4819W1SDG</t>
  </si>
  <si>
    <t>KL4819W1SF4</t>
  </si>
  <si>
    <t>KL4819W1SFG</t>
  </si>
  <si>
    <t>KL4819W1SM4</t>
  </si>
  <si>
    <t>KL4819W1SMG</t>
  </si>
  <si>
    <t>KL4819W1ST4</t>
  </si>
  <si>
    <t>KL4819W1STG</t>
  </si>
  <si>
    <t>KL4819W1TD4</t>
  </si>
  <si>
    <t>KL4819W1TDG</t>
  </si>
  <si>
    <t>KL4819W1TF4</t>
  </si>
  <si>
    <t>KL4819W1TFG</t>
  </si>
  <si>
    <t>KL4819W1TM4</t>
  </si>
  <si>
    <t>KL4819W1TMG</t>
  </si>
  <si>
    <t>KL4819W1TT4</t>
  </si>
  <si>
    <t>KL4819W1TTG</t>
  </si>
  <si>
    <t>KL4819W1UD4</t>
  </si>
  <si>
    <t>KL4819W1UDG</t>
  </si>
  <si>
    <t>KL4819W1UF4</t>
  </si>
  <si>
    <t>KL4819W1UFG</t>
  </si>
  <si>
    <t>KL4819W1UM4</t>
  </si>
  <si>
    <t>KL4819W1UMG</t>
  </si>
  <si>
    <t>KL4819W1UT4</t>
  </si>
  <si>
    <t>KL4819W1UTG</t>
  </si>
  <si>
    <t>KL4819W1VD4</t>
  </si>
  <si>
    <t>KL4819W1VDG</t>
  </si>
  <si>
    <t>KL4819W1VF4</t>
  </si>
  <si>
    <t>KL4819W1VFG</t>
  </si>
  <si>
    <t>KL4819W1VM4</t>
  </si>
  <si>
    <t>KL4819W1VMG</t>
  </si>
  <si>
    <t>KL4819W1VT4</t>
  </si>
  <si>
    <t>KL4819W1VTG</t>
  </si>
  <si>
    <t>KL4819W1WD4</t>
  </si>
  <si>
    <t>KL4819W1WDG</t>
  </si>
  <si>
    <t>KL4819W1WF4</t>
  </si>
  <si>
    <t>KL4819W1WFG</t>
  </si>
  <si>
    <t>KL4819W1WM4</t>
  </si>
  <si>
    <t>KL4819W1WMG</t>
  </si>
  <si>
    <t>KL4819W1WT4</t>
  </si>
  <si>
    <t>KL4819W1WTG</t>
  </si>
  <si>
    <t>KL4819W1XD4</t>
  </si>
  <si>
    <t>KL4819W1XDG</t>
  </si>
  <si>
    <t>KL4819W1XF4</t>
  </si>
  <si>
    <t>KL4819W1XFG</t>
  </si>
  <si>
    <t>KL4819W1XM4</t>
  </si>
  <si>
    <t>KL4819W1XMG</t>
  </si>
  <si>
    <t>KL4819W1XT4</t>
  </si>
  <si>
    <t>KL4819W1XTG</t>
  </si>
  <si>
    <t>KL4819W1YD4</t>
  </si>
  <si>
    <t>KL4819W1YDG</t>
  </si>
  <si>
    <t>KL4819W1YF4</t>
  </si>
  <si>
    <t>KL4819W1YFG</t>
  </si>
  <si>
    <t>KL4819W1YM4</t>
  </si>
  <si>
    <t>KL4819W1YMG</t>
  </si>
  <si>
    <t>KL4819W1YT4</t>
  </si>
  <si>
    <t>KL4819W1YTG</t>
  </si>
  <si>
    <t>KL4891WAKD4</t>
  </si>
  <si>
    <t>KL4891WAKDG</t>
  </si>
  <si>
    <t>KL4891WAKF4</t>
  </si>
  <si>
    <t>KL4891WAKFG</t>
  </si>
  <si>
    <t>KL4891WAKM4</t>
  </si>
  <si>
    <t>KL4891WAKMG</t>
  </si>
  <si>
    <t>KL4891WAKT4</t>
  </si>
  <si>
    <t>KL4891WAKTG</t>
  </si>
  <si>
    <t>KL4891WAMD4</t>
  </si>
  <si>
    <t>KL4891WAMDG</t>
  </si>
  <si>
    <t>KL4891WAMF4</t>
  </si>
  <si>
    <t>KL4891WAMFG</t>
  </si>
  <si>
    <t>KL4891WAMM4</t>
  </si>
  <si>
    <t>KL4891WAMMG</t>
  </si>
  <si>
    <t>KL4891WAMT4</t>
  </si>
  <si>
    <t>KL4891WAMTG</t>
  </si>
  <si>
    <t>KL4891WAND4</t>
  </si>
  <si>
    <t>KL4891WANDG</t>
  </si>
  <si>
    <t>KL4891WANF4</t>
  </si>
  <si>
    <t>KL4891WANFG</t>
  </si>
  <si>
    <t>KL4891WANM4</t>
  </si>
  <si>
    <t>KL4891WANMG</t>
  </si>
  <si>
    <t>KL4891WANT4</t>
  </si>
  <si>
    <t>KL4891WANTG</t>
  </si>
  <si>
    <t>KL4891WAPD4</t>
  </si>
  <si>
    <t>KL4891WAPDG</t>
  </si>
  <si>
    <t>KL4891WAPF4</t>
  </si>
  <si>
    <t>KL4891WAPFG</t>
  </si>
  <si>
    <t>KL4891WAPM4</t>
  </si>
  <si>
    <t>KL4891WAPMG</t>
  </si>
  <si>
    <t>KL4891WAPT4</t>
  </si>
  <si>
    <t>KL4891WAPTG</t>
  </si>
  <si>
    <t>KL4891WAQD4</t>
  </si>
  <si>
    <t>KL4891WAQDG</t>
  </si>
  <si>
    <t>KL4891WAQF4</t>
  </si>
  <si>
    <t>KL4891WAQFG</t>
  </si>
  <si>
    <t>KL4891WAQM4</t>
  </si>
  <si>
    <t>KL4891WAQMG</t>
  </si>
  <si>
    <t>KL4891WAQT4</t>
  </si>
  <si>
    <t>KL4891WAQTG</t>
  </si>
  <si>
    <t>KL4891WARD4</t>
  </si>
  <si>
    <t>KL4891WARDG</t>
  </si>
  <si>
    <t>KL4891WARF4</t>
  </si>
  <si>
    <t>KL4891WARFG</t>
  </si>
  <si>
    <t>KL4891WARM4</t>
  </si>
  <si>
    <t>KL4891WARMG</t>
  </si>
  <si>
    <t>KL4891WART4</t>
  </si>
  <si>
    <t>KL4891WARTG</t>
  </si>
  <si>
    <t>KL4891WASD4</t>
  </si>
  <si>
    <t>KL4891WASDG</t>
  </si>
  <si>
    <t>KL4891WASF4</t>
  </si>
  <si>
    <t>KL4891WASFG</t>
  </si>
  <si>
    <t>KL4891WASM4</t>
  </si>
  <si>
    <t>KL4891WASMG</t>
  </si>
  <si>
    <t>KL4891WAST4</t>
  </si>
  <si>
    <t>KL4891WASTG</t>
  </si>
  <si>
    <t>KL4891WATD4</t>
  </si>
  <si>
    <t>KL4891WATDG</t>
  </si>
  <si>
    <t>KL4891WATF4</t>
  </si>
  <si>
    <t>KL4891WATFG</t>
  </si>
  <si>
    <t>KL4891WATM4</t>
  </si>
  <si>
    <t>KL4891WATMG</t>
  </si>
  <si>
    <t>KL4891WATT4</t>
  </si>
  <si>
    <t>KL4891WATTG</t>
  </si>
  <si>
    <t>KL4891WAUD4</t>
  </si>
  <si>
    <t>KL4891WAUDG</t>
  </si>
  <si>
    <t>KL4891WAUF4</t>
  </si>
  <si>
    <t>KL4891WAUFG</t>
  </si>
  <si>
    <t>KL4891WAUM4</t>
  </si>
  <si>
    <t>KL4891WAUMG</t>
  </si>
  <si>
    <t>KL4891WAUT4</t>
  </si>
  <si>
    <t>KL4891WAUTG</t>
  </si>
  <si>
    <t>KL4891WAVD4</t>
  </si>
  <si>
    <t>KL4891WAVDG</t>
  </si>
  <si>
    <t>KL4891WAVF4</t>
  </si>
  <si>
    <t>KL4891WAVFG</t>
  </si>
  <si>
    <t>KL4891WAVM4</t>
  </si>
  <si>
    <t>KL4891WAVMG</t>
  </si>
  <si>
    <t>KL4891WAVT4</t>
  </si>
  <si>
    <t>KL4891WAVTG</t>
  </si>
  <si>
    <t>KL4891WAWD4</t>
  </si>
  <si>
    <t>KL4891WAWDG</t>
  </si>
  <si>
    <t>KL4891WAWF4</t>
  </si>
  <si>
    <t>KL4891WAWFG</t>
  </si>
  <si>
    <t>KL4891WAWM4</t>
  </si>
  <si>
    <t>KL4891WAWMG</t>
  </si>
  <si>
    <t>KL4891WAWT4</t>
  </si>
  <si>
    <t>KL4891WAWTG</t>
  </si>
  <si>
    <t>KL4891WAXD4</t>
  </si>
  <si>
    <t>KL4891WAXDG</t>
  </si>
  <si>
    <t>KL4891WAXF4</t>
  </si>
  <si>
    <t>KL4891WAXFG</t>
  </si>
  <si>
    <t>KL4891WAXM4</t>
  </si>
  <si>
    <t>KL4891WAXMG</t>
  </si>
  <si>
    <t>KL4891WAXT4</t>
  </si>
  <si>
    <t>KL4891WAXTG</t>
  </si>
  <si>
    <t>KL4891WAYD4</t>
  </si>
  <si>
    <t>KL4891WAYDG</t>
  </si>
  <si>
    <t>KL4891WAYF4</t>
  </si>
  <si>
    <t>KL4891WAYFG</t>
  </si>
  <si>
    <t>KL4891WAYM4</t>
  </si>
  <si>
    <t>KL4891WAYMG</t>
  </si>
  <si>
    <t>KL4891WAYT4</t>
  </si>
  <si>
    <t>KL4891WAYTG</t>
  </si>
  <si>
    <t>KL4892WAKD4</t>
  </si>
  <si>
    <t>KL4892WAKDG</t>
  </si>
  <si>
    <t>KL4892WAKF4</t>
  </si>
  <si>
    <t>KL4892WAKFG</t>
  </si>
  <si>
    <t>KL4892WAKM4</t>
  </si>
  <si>
    <t>KL4892WAKMG</t>
  </si>
  <si>
    <t>KL4892WAKT4</t>
  </si>
  <si>
    <t>KL4892WAKTG</t>
  </si>
  <si>
    <t>KL4892WAMD4</t>
  </si>
  <si>
    <t>KL4892WAMDG</t>
  </si>
  <si>
    <t>KL4892WAMF4</t>
  </si>
  <si>
    <t>KL4892WAMFG</t>
  </si>
  <si>
    <t>KL4892WAMM4</t>
  </si>
  <si>
    <t>KL4892WAMMG</t>
  </si>
  <si>
    <t>KL4892WAMT4</t>
  </si>
  <si>
    <t>KL4892WAMTG</t>
  </si>
  <si>
    <t>KL4892WAND4</t>
  </si>
  <si>
    <t>KL4892WANDG</t>
  </si>
  <si>
    <t>KL4892WANF4</t>
  </si>
  <si>
    <t>KL4892WANFG</t>
  </si>
  <si>
    <t>KL4892WANM4</t>
  </si>
  <si>
    <t>KL4892WANMG</t>
  </si>
  <si>
    <t>KL4892WANT4</t>
  </si>
  <si>
    <t>KL4892WANTG</t>
  </si>
  <si>
    <t>KL4892WAPD4</t>
  </si>
  <si>
    <t>KL4892WAPDG</t>
  </si>
  <si>
    <t>KL4892WAPF4</t>
  </si>
  <si>
    <t>KL4892WAPFG</t>
  </si>
  <si>
    <t>KL4892WAPM4</t>
  </si>
  <si>
    <t>KL4892WAPMG</t>
  </si>
  <si>
    <t>KL4892WAPT4</t>
  </si>
  <si>
    <t>KL4892WAPTG</t>
  </si>
  <si>
    <t>KL4892WAQD4</t>
  </si>
  <si>
    <t>KL4892WAQDG</t>
  </si>
  <si>
    <t>KL4892WAQF4</t>
  </si>
  <si>
    <t>KL4892WAQFG</t>
  </si>
  <si>
    <t>KL4892WAQM4</t>
  </si>
  <si>
    <t>KL4892WAQMG</t>
  </si>
  <si>
    <t>KL4892WAQT4</t>
  </si>
  <si>
    <t>KL4892WAQTG</t>
  </si>
  <si>
    <t>KL4892WARD4</t>
  </si>
  <si>
    <t>KL4892WARDG</t>
  </si>
  <si>
    <t>KL4892WARF4</t>
  </si>
  <si>
    <t>KL4892WARFG</t>
  </si>
  <si>
    <t>KL4892WARM4</t>
  </si>
  <si>
    <t>KL4892WARMG</t>
  </si>
  <si>
    <t>KL4892WART4</t>
  </si>
  <si>
    <t>KL4892WARTG</t>
  </si>
  <si>
    <t>KL4892WASD4</t>
  </si>
  <si>
    <t>KL4892WASDG</t>
  </si>
  <si>
    <t>KL4892WASF4</t>
  </si>
  <si>
    <t>KL4892WASFG</t>
  </si>
  <si>
    <t>KL4892WASM4</t>
  </si>
  <si>
    <t>KL4892WASMG</t>
  </si>
  <si>
    <t>KL4892WAST4</t>
  </si>
  <si>
    <t>KL4892WASTG</t>
  </si>
  <si>
    <t>KL4892WATD4</t>
  </si>
  <si>
    <t>KL4892WATDG</t>
  </si>
  <si>
    <t>KL4892WATF4</t>
  </si>
  <si>
    <t>KL4892WATFG</t>
  </si>
  <si>
    <t>KL4892WATM4</t>
  </si>
  <si>
    <t>KL4892WATMG</t>
  </si>
  <si>
    <t>KL4892WATT4</t>
  </si>
  <si>
    <t>KL4892WATTG</t>
  </si>
  <si>
    <t>KL4892WAUD4</t>
  </si>
  <si>
    <t>KL4892WAUDG</t>
  </si>
  <si>
    <t>KL4892WAUF4</t>
  </si>
  <si>
    <t>KL4892WAUFG</t>
  </si>
  <si>
    <t>KL4892WAUM4</t>
  </si>
  <si>
    <t>KL4892WAUMG</t>
  </si>
  <si>
    <t>KL4892WAUT4</t>
  </si>
  <si>
    <t>KL4892WAUTG</t>
  </si>
  <si>
    <t>KL4892WAVD4</t>
  </si>
  <si>
    <t>KL4892WAVDG</t>
  </si>
  <si>
    <t>KL4892WAVF4</t>
  </si>
  <si>
    <t>KL4892WAVFG</t>
  </si>
  <si>
    <t>KL4892WAVM4</t>
  </si>
  <si>
    <t>KL4892WAVMG</t>
  </si>
  <si>
    <t>KL4892WAVT4</t>
  </si>
  <si>
    <t>KL4892WAVTG</t>
  </si>
  <si>
    <t>KL4892WAWD4</t>
  </si>
  <si>
    <t>KL4892WAWDG</t>
  </si>
  <si>
    <t>KL4892WAWF4</t>
  </si>
  <si>
    <t>KL4892WAWFG</t>
  </si>
  <si>
    <t>KL4892WAWM4</t>
  </si>
  <si>
    <t>KL4892WAWMG</t>
  </si>
  <si>
    <t>KL4892WAWT4</t>
  </si>
  <si>
    <t>KL4892WAWTG</t>
  </si>
  <si>
    <t>KL4892WAXD4</t>
  </si>
  <si>
    <t>KL4892WAXDG</t>
  </si>
  <si>
    <t>KL4892WAXF4</t>
  </si>
  <si>
    <t>KL4892WAXFG</t>
  </si>
  <si>
    <t>KL4892WAXM4</t>
  </si>
  <si>
    <t>KL4892WAXMG</t>
  </si>
  <si>
    <t>KL4892WAXT4</t>
  </si>
  <si>
    <t>KL4892WAXTG</t>
  </si>
  <si>
    <t>KL4892WAYD4</t>
  </si>
  <si>
    <t>KL4892WAYDG</t>
  </si>
  <si>
    <t>KL4892WAYF4</t>
  </si>
  <si>
    <t>KL4892WAYFG</t>
  </si>
  <si>
    <t>KL4892WAYM4</t>
  </si>
  <si>
    <t>KL4892WAYMG</t>
  </si>
  <si>
    <t>KL4892WAYT4</t>
  </si>
  <si>
    <t>KL4892WAYTG</t>
  </si>
  <si>
    <t>KL4941WAADG</t>
  </si>
  <si>
    <t>KL4941WAAFG</t>
  </si>
  <si>
    <t>KL4941WAAMG</t>
  </si>
  <si>
    <t>KL4941WAATG</t>
  </si>
  <si>
    <t>KL4941WABDG</t>
  </si>
  <si>
    <t>KL4941WABFG</t>
  </si>
  <si>
    <t>KL4941WABMG</t>
  </si>
  <si>
    <t>KL4941WABTG</t>
  </si>
  <si>
    <t>KL4941WACDG</t>
  </si>
  <si>
    <t>KL4941WACFG</t>
  </si>
  <si>
    <t>KL4941WACMG</t>
  </si>
  <si>
    <t>KL4941WACTG</t>
  </si>
  <si>
    <t>KL4941WADDG</t>
  </si>
  <si>
    <t>KL4941WADFG</t>
  </si>
  <si>
    <t>KL4941WADMG</t>
  </si>
  <si>
    <t>KL4941WADTG</t>
  </si>
  <si>
    <t>KL4941WAEDG</t>
  </si>
  <si>
    <t>KL4941WAEFG</t>
  </si>
  <si>
    <t>KL4941WAEMG</t>
  </si>
  <si>
    <t>KL4941WAETG</t>
  </si>
  <si>
    <t>KL4941WAKDG</t>
  </si>
  <si>
    <t>KL4941WAKFG</t>
  </si>
  <si>
    <t>KL4941WAKMG</t>
  </si>
  <si>
    <t>KL4941WAKTG</t>
  </si>
  <si>
    <t>KL4941WAMDG</t>
  </si>
  <si>
    <t>KL4941WAMFG</t>
  </si>
  <si>
    <t>KL4941WAMMG</t>
  </si>
  <si>
    <t>KL4941WAMTG</t>
  </si>
  <si>
    <t>KL4941WANDG</t>
  </si>
  <si>
    <t>KL4941WANFG</t>
  </si>
  <si>
    <t>KL4941WANMG</t>
  </si>
  <si>
    <t>KL4941WANTG</t>
  </si>
  <si>
    <t>KL4941WAPDG</t>
  </si>
  <si>
    <t>KL4941WAPFG</t>
  </si>
  <si>
    <t>KL4941WAPMG</t>
  </si>
  <si>
    <t>KL4941WAPTG</t>
  </si>
  <si>
    <t>KL4941WAQDG</t>
  </si>
  <si>
    <t>KL4941WAQFG</t>
  </si>
  <si>
    <t>KL4941WAQMG</t>
  </si>
  <si>
    <t>KL4941WAQTG</t>
  </si>
  <si>
    <t>KL4941WARDG</t>
  </si>
  <si>
    <t>KL4941WARFG</t>
  </si>
  <si>
    <t>KL4941WARMG</t>
  </si>
  <si>
    <t>KL4941WARTG</t>
  </si>
  <si>
    <t>KL4941WASDG</t>
  </si>
  <si>
    <t>KL4941WASFG</t>
  </si>
  <si>
    <t>KL4941WASMG</t>
  </si>
  <si>
    <t>KL4941WASTG</t>
  </si>
  <si>
    <t>KL4941WATDG</t>
  </si>
  <si>
    <t>KL4941WATFG</t>
  </si>
  <si>
    <t>KL4941WATMG</t>
  </si>
  <si>
    <t>KL4941WATTG</t>
  </si>
  <si>
    <t>KL4941WAUDG</t>
  </si>
  <si>
    <t>KL4941WAUFG</t>
  </si>
  <si>
    <t>KL4941WAUMG</t>
  </si>
  <si>
    <t>KL4941WAUTG</t>
  </si>
  <si>
    <t>KL4941WAVDG</t>
  </si>
  <si>
    <t>KL4941WAVFG</t>
  </si>
  <si>
    <t>KL4941WAVMG</t>
  </si>
  <si>
    <t>KL4941WAVTG</t>
  </si>
  <si>
    <t>KL4941WAWDG</t>
  </si>
  <si>
    <t>KL4941WAWFG</t>
  </si>
  <si>
    <t>KL4941WAWMG</t>
  </si>
  <si>
    <t>KL4941WAWTG</t>
  </si>
  <si>
    <t>KL4941WAXDG</t>
  </si>
  <si>
    <t>KL4941WAXFG</t>
  </si>
  <si>
    <t>KL4941WAXMG</t>
  </si>
  <si>
    <t>KL4941WAXTG</t>
  </si>
  <si>
    <t>KL4941WAYDG</t>
  </si>
  <si>
    <t>KL4941WAYFG</t>
  </si>
  <si>
    <t>KL4941WAYMG</t>
  </si>
  <si>
    <t>KL4941WAYTG</t>
  </si>
  <si>
    <t>KL4943WAADG</t>
  </si>
  <si>
    <t>KL4943WAAFG</t>
  </si>
  <si>
    <t>KL4943WAAMG</t>
  </si>
  <si>
    <t>KL4943WAATG</t>
  </si>
  <si>
    <t>KL4943WABDG</t>
  </si>
  <si>
    <t>KL4943WABFG</t>
  </si>
  <si>
    <t>KL4943WABMG</t>
  </si>
  <si>
    <t>KL4943WABTG</t>
  </si>
  <si>
    <t>KL4943WACDG</t>
  </si>
  <si>
    <t>KL4943WACFG</t>
  </si>
  <si>
    <t>KL4943WACMG</t>
  </si>
  <si>
    <t>KL4943WACTG</t>
  </si>
  <si>
    <t>KL4943WADDG</t>
  </si>
  <si>
    <t>KL4943WADFG</t>
  </si>
  <si>
    <t>KL4943WADMG</t>
  </si>
  <si>
    <t>KL4943WADTG</t>
  </si>
  <si>
    <t>KL4943WAEDG</t>
  </si>
  <si>
    <t>KL4943WAEFG</t>
  </si>
  <si>
    <t>KL4943WAEMG</t>
  </si>
  <si>
    <t>KL4943WAETG</t>
  </si>
  <si>
    <t>KL4943WAKDG</t>
  </si>
  <si>
    <t>KL4943WAKFG</t>
  </si>
  <si>
    <t>KL4943WAKMG</t>
  </si>
  <si>
    <t>KL4943WAKTG</t>
  </si>
  <si>
    <t>KL4943WAMDG</t>
  </si>
  <si>
    <t>KL4943WAMFG</t>
  </si>
  <si>
    <t>KL4943WAMMG</t>
  </si>
  <si>
    <t>KL4943WAMTG</t>
  </si>
  <si>
    <t>KL4943WANDG</t>
  </si>
  <si>
    <t>KL4943WANFG</t>
  </si>
  <si>
    <t>KL4943WANMG</t>
  </si>
  <si>
    <t>KL4943WANTG</t>
  </si>
  <si>
    <t>KL4943WAPDG</t>
  </si>
  <si>
    <t>KL4943WAPFG</t>
  </si>
  <si>
    <t>KL4943WAPMG</t>
  </si>
  <si>
    <t>KL4943WAPTG</t>
  </si>
  <si>
    <t>KL4943WAQDG</t>
  </si>
  <si>
    <t>KL4943WAQFG</t>
  </si>
  <si>
    <t>KL4943WAQMG</t>
  </si>
  <si>
    <t>KL4943WAQTG</t>
  </si>
  <si>
    <t>KL4943WARDG</t>
  </si>
  <si>
    <t>KL4943WARFG</t>
  </si>
  <si>
    <t>KL4943WARMG</t>
  </si>
  <si>
    <t>KL4943WARTG</t>
  </si>
  <si>
    <t>KL4943WASDG</t>
  </si>
  <si>
    <t>KL4943WASFG</t>
  </si>
  <si>
    <t>KL4943WASMG</t>
  </si>
  <si>
    <t>KL4943WASTG</t>
  </si>
  <si>
    <t>KL4943WATDG</t>
  </si>
  <si>
    <t>KL4943WATFG</t>
  </si>
  <si>
    <t>KL4943WATMG</t>
  </si>
  <si>
    <t>KL4943WATTG</t>
  </si>
  <si>
    <t>KL4943WAUDG</t>
  </si>
  <si>
    <t>KL4943WAUFG</t>
  </si>
  <si>
    <t>KL4943WAUMG</t>
  </si>
  <si>
    <t>KL4943WAUTG</t>
  </si>
  <si>
    <t>KL4943WAVDG</t>
  </si>
  <si>
    <t>KL4943WAVFG</t>
  </si>
  <si>
    <t>KL4943WAVMG</t>
  </si>
  <si>
    <t>KL4943WAVTG</t>
  </si>
  <si>
    <t>KL4943WAWDG</t>
  </si>
  <si>
    <t>KL4943WAWFG</t>
  </si>
  <si>
    <t>KL4943WAWMG</t>
  </si>
  <si>
    <t>KL4943WAWTG</t>
  </si>
  <si>
    <t>KL4943WAXDG</t>
  </si>
  <si>
    <t>KL4943WAXFG</t>
  </si>
  <si>
    <t>KL4943WAXMG</t>
  </si>
  <si>
    <t>KL4943WAXTG</t>
  </si>
  <si>
    <t>KL4943WAYDG</t>
  </si>
  <si>
    <t>KL4943WAYFG</t>
  </si>
  <si>
    <t>KL4943WAYMG</t>
  </si>
  <si>
    <t>KL4943WAYTG</t>
  </si>
  <si>
    <t>KL4950WAADG</t>
  </si>
  <si>
    <t>KL4950WAAFG</t>
  </si>
  <si>
    <t>KL4950WAAMG</t>
  </si>
  <si>
    <t>KL4950WAATG</t>
  </si>
  <si>
    <t>KL4950WABDG</t>
  </si>
  <si>
    <t>KL4950WABFG</t>
  </si>
  <si>
    <t>KL4950WABMG</t>
  </si>
  <si>
    <t>KL4950WABTG</t>
  </si>
  <si>
    <t>KL4950WACDG</t>
  </si>
  <si>
    <t>KL4950WACFG</t>
  </si>
  <si>
    <t>KL4950WACMG</t>
  </si>
  <si>
    <t>KL4950WACTG</t>
  </si>
  <si>
    <t>KL4950WADDG</t>
  </si>
  <si>
    <t>KL4950WADFG</t>
  </si>
  <si>
    <t>KL4950WADMG</t>
  </si>
  <si>
    <t>KL4950WADTG</t>
  </si>
  <si>
    <t>KL4950WAEDG</t>
  </si>
  <si>
    <t>KL4950WAEFG</t>
  </si>
  <si>
    <t>KL4950WAEMG</t>
  </si>
  <si>
    <t>KL4950WAETG</t>
  </si>
  <si>
    <t>KL4950WAKDG</t>
  </si>
  <si>
    <t>KL4950WAKFG</t>
  </si>
  <si>
    <t>KL4950WAKMG</t>
  </si>
  <si>
    <t>KL4950WAKTG</t>
  </si>
  <si>
    <t>KL4950WAMDG</t>
  </si>
  <si>
    <t>KL4950WAMFG</t>
  </si>
  <si>
    <t>KL4950WAMMG</t>
  </si>
  <si>
    <t>KL4950WAMTG</t>
  </si>
  <si>
    <t>KL4950WANDG</t>
  </si>
  <si>
    <t>KL4950WANFG</t>
  </si>
  <si>
    <t>KL4950WANMG</t>
  </si>
  <si>
    <t>KL4950WANTG</t>
  </si>
  <si>
    <t>KL4950WAPDG</t>
  </si>
  <si>
    <t>KL4950WAPFG</t>
  </si>
  <si>
    <t>KL4950WAPMG</t>
  </si>
  <si>
    <t>KL4950WAPTG</t>
  </si>
  <si>
    <t>KL4950WAQDG</t>
  </si>
  <si>
    <t>KL4950WAQFG</t>
  </si>
  <si>
    <t>KL4950WAQMG</t>
  </si>
  <si>
    <t>KL4950WAQTG</t>
  </si>
  <si>
    <t>KL4950WARDG</t>
  </si>
  <si>
    <t>KL4950WARFG</t>
  </si>
  <si>
    <t>KL4950WARMG</t>
  </si>
  <si>
    <t>KL4950WARTG</t>
  </si>
  <si>
    <t>KL4950WASDG</t>
  </si>
  <si>
    <t>KL4950WASFG</t>
  </si>
  <si>
    <t>KL4950WASMG</t>
  </si>
  <si>
    <t>KL4950WASTG</t>
  </si>
  <si>
    <t>KL4950WATDG</t>
  </si>
  <si>
    <t>KL4950WATFG</t>
  </si>
  <si>
    <t>KL4950WATMG</t>
  </si>
  <si>
    <t>KL4950WATTG</t>
  </si>
  <si>
    <t>KL4950WAUDG</t>
  </si>
  <si>
    <t>KL4950WAUFG</t>
  </si>
  <si>
    <t>KL4950WAUMG</t>
  </si>
  <si>
    <t>KL4950WAUTG</t>
  </si>
  <si>
    <t>KL4950WAVDG</t>
  </si>
  <si>
    <t>KL4950WAVFG</t>
  </si>
  <si>
    <t>KL4950WAVMG</t>
  </si>
  <si>
    <t>KL4950WAVTG</t>
  </si>
  <si>
    <t>KL4950WAWDG</t>
  </si>
  <si>
    <t>KL4950WAWFG</t>
  </si>
  <si>
    <t>KL4950WAWMG</t>
  </si>
  <si>
    <t>KL4950WAWTG</t>
  </si>
  <si>
    <t>KL4950WAXDG</t>
  </si>
  <si>
    <t>KL4950WAXFG</t>
  </si>
  <si>
    <t>KL4950WAXMG</t>
  </si>
  <si>
    <t>KL4950WAXTG</t>
  </si>
  <si>
    <t>KL4950WAYDG</t>
  </si>
  <si>
    <t>KL4950WAYFG</t>
  </si>
  <si>
    <t>KL4950WAYMG</t>
  </si>
  <si>
    <t>KL4950WAYTG</t>
  </si>
  <si>
    <t>KL4951WAADG</t>
  </si>
  <si>
    <t>KL4951WAAFG</t>
  </si>
  <si>
    <t>KL4951WAAMG</t>
  </si>
  <si>
    <t>KL4951WAATG</t>
  </si>
  <si>
    <t>KL4951WABDG</t>
  </si>
  <si>
    <t>KL4951WABFG</t>
  </si>
  <si>
    <t>KL4951WABMG</t>
  </si>
  <si>
    <t>KL4951WABTG</t>
  </si>
  <si>
    <t>KL4951WACDG</t>
  </si>
  <si>
    <t>KL4951WACFG</t>
  </si>
  <si>
    <t>KL4951WACMG</t>
  </si>
  <si>
    <t>KL4951WACTG</t>
  </si>
  <si>
    <t>KL4951WADDG</t>
  </si>
  <si>
    <t>KL4951WADFG</t>
  </si>
  <si>
    <t>KL4951WADMG</t>
  </si>
  <si>
    <t>KL4951WADTG</t>
  </si>
  <si>
    <t>KL4951WAEDG</t>
  </si>
  <si>
    <t>KL4951WAEFG</t>
  </si>
  <si>
    <t>KL4951WAEMG</t>
  </si>
  <si>
    <t>KL4951WAETG</t>
  </si>
  <si>
    <t>KL4951WAKDG</t>
  </si>
  <si>
    <t>KL4951WAKFG</t>
  </si>
  <si>
    <t>KL4951WAKMG</t>
  </si>
  <si>
    <t>KL4951WAKTG</t>
  </si>
  <si>
    <t>KL4951WAMDG</t>
  </si>
  <si>
    <t>KL4951WAMFG</t>
  </si>
  <si>
    <t>KL4951WAMMG</t>
  </si>
  <si>
    <t>KL4951WAMTG</t>
  </si>
  <si>
    <t>KL4951WANDG</t>
  </si>
  <si>
    <t>KL4951WANFG</t>
  </si>
  <si>
    <t>KL4951WANMG</t>
  </si>
  <si>
    <t>KL4951WANTG</t>
  </si>
  <si>
    <t>KL4951WAPDG</t>
  </si>
  <si>
    <t>KL4951WAPFG</t>
  </si>
  <si>
    <t>KL4951WAPMG</t>
  </si>
  <si>
    <t>KL4951WAPTG</t>
  </si>
  <si>
    <t>KL4951WAQDG</t>
  </si>
  <si>
    <t>KL4951WAQFG</t>
  </si>
  <si>
    <t>KL4951WAQMG</t>
  </si>
  <si>
    <t>KL4951WAQTG</t>
  </si>
  <si>
    <t>KL4951WARDG</t>
  </si>
  <si>
    <t>KL4951WARFG</t>
  </si>
  <si>
    <t>KL4951WARMG</t>
  </si>
  <si>
    <t>KL4951WARTG</t>
  </si>
  <si>
    <t>KL4951WASDG</t>
  </si>
  <si>
    <t>KL4951WASFG</t>
  </si>
  <si>
    <t>KL4951WASMG</t>
  </si>
  <si>
    <t>KL4951WASTG</t>
  </si>
  <si>
    <t>KL4951WATDG</t>
  </si>
  <si>
    <t>KL4951WATFG</t>
  </si>
  <si>
    <t>KL4951WATMG</t>
  </si>
  <si>
    <t>KL4951WATTG</t>
  </si>
  <si>
    <t>KL4951WAUDG</t>
  </si>
  <si>
    <t>KL4951WAUFG</t>
  </si>
  <si>
    <t>KL4951WAUMG</t>
  </si>
  <si>
    <t>KL4951WAUTG</t>
  </si>
  <si>
    <t>KL4951WAVDG</t>
  </si>
  <si>
    <t>KL4951WAVFG</t>
  </si>
  <si>
    <t>KL4951WAVMG</t>
  </si>
  <si>
    <t>KL4951WAVTG</t>
  </si>
  <si>
    <t>KL4951WAWDG</t>
  </si>
  <si>
    <t>KL4951WAWFG</t>
  </si>
  <si>
    <t>KL4951WAWMG</t>
  </si>
  <si>
    <t>KL4951WAWTG</t>
  </si>
  <si>
    <t>KL4951WAXDG</t>
  </si>
  <si>
    <t>KL4951WAXFG</t>
  </si>
  <si>
    <t>KL4951WAXMG</t>
  </si>
  <si>
    <t>KL4951WAXTG</t>
  </si>
  <si>
    <t>KL4951WAYDG</t>
  </si>
  <si>
    <t>KL4951WAYFG</t>
  </si>
  <si>
    <t>KL4951WAYMG</t>
  </si>
  <si>
    <t>KL4951WAYTG</t>
  </si>
  <si>
    <t>KL7056W1QFG</t>
  </si>
  <si>
    <t>KL7056W1RFG</t>
  </si>
  <si>
    <t>KL7056W1SFG</t>
  </si>
  <si>
    <t>KL7056W1TFG</t>
  </si>
  <si>
    <t>KL7056W1UFG</t>
  </si>
  <si>
    <t>KL7338WAEFG</t>
  </si>
  <si>
    <t>KL7338WAEMG</t>
  </si>
  <si>
    <t>KL7338WAKFG</t>
  </si>
  <si>
    <t>KL7338WAKMG</t>
  </si>
  <si>
    <t>KL7338WAMFG</t>
  </si>
  <si>
    <t>KL7338WAMMG</t>
  </si>
  <si>
    <t>KL7338WANFG</t>
  </si>
  <si>
    <t>KL7338WANMG</t>
  </si>
  <si>
    <t>KL7338WAPFG</t>
  </si>
  <si>
    <t>KL7338WAPMG</t>
  </si>
  <si>
    <t>KL7338WAQFG</t>
  </si>
  <si>
    <t>KL7338WAQMG</t>
  </si>
  <si>
    <t>KL7338WARFG</t>
  </si>
  <si>
    <t>KL7338WARMG</t>
  </si>
  <si>
    <t>KL7339WAEFG</t>
  </si>
  <si>
    <t>KL7339WAEMG</t>
  </si>
  <si>
    <t>KL7339WAKFG</t>
  </si>
  <si>
    <t>KL7339WAKMG</t>
  </si>
  <si>
    <t>KL7339WAMFG</t>
  </si>
  <si>
    <t>KL7339WAMMG</t>
  </si>
  <si>
    <t>KL7339WANFG</t>
  </si>
  <si>
    <t>KL7339WANMG</t>
  </si>
  <si>
    <t>KL7339WAPFG</t>
  </si>
  <si>
    <t>KL7339WAPMG</t>
  </si>
  <si>
    <t>KL7339WAQFG</t>
  </si>
  <si>
    <t>KL7339WAQMG</t>
  </si>
  <si>
    <t>KL7339WARFG</t>
  </si>
  <si>
    <t>KL7339WARMG</t>
  </si>
  <si>
    <t>KL7340WAUFG</t>
  </si>
  <si>
    <t>KL7340WAUMG</t>
  </si>
  <si>
    <t>KL7341WAZFG</t>
  </si>
  <si>
    <t>KL7342WAZFG</t>
  </si>
  <si>
    <t>KL7343WAZFG</t>
  </si>
  <si>
    <t>KL7344WAZFG</t>
  </si>
  <si>
    <t>KL7345WAZFG</t>
  </si>
  <si>
    <t>KL7347WATFG</t>
  </si>
  <si>
    <t>KL7347WATMG</t>
  </si>
  <si>
    <t>KL7347WAUFG</t>
  </si>
  <si>
    <t>KL7347WAUMG</t>
  </si>
  <si>
    <t>KL7347WAVFG</t>
  </si>
  <si>
    <t>KL7347WAVMG</t>
  </si>
  <si>
    <t>KL7347WAWFG</t>
  </si>
  <si>
    <t>KL7347WAWMG</t>
  </si>
  <si>
    <t>KL7347WAXFG</t>
  </si>
  <si>
    <t>KL7347WAXMG</t>
  </si>
  <si>
    <t>KL7347WAYFG</t>
  </si>
  <si>
    <t>KL7347WAYMG</t>
  </si>
  <si>
    <t>KL7348WATFG</t>
  </si>
  <si>
    <t>KL7348WATMG</t>
  </si>
  <si>
    <t>KL7348WAUFG</t>
  </si>
  <si>
    <t>KL7348WAUMG</t>
  </si>
  <si>
    <t>KL7348WAVFG</t>
  </si>
  <si>
    <t>KL7348WAVMG</t>
  </si>
  <si>
    <t>KL7348WAWFG</t>
  </si>
  <si>
    <t>KL7348WAWMG</t>
  </si>
  <si>
    <t>KL7348WAXFG</t>
  </si>
  <si>
    <t>KL7348WAXMG</t>
  </si>
  <si>
    <t>KL7348WAYFG</t>
  </si>
  <si>
    <t>KL7348WAYMG</t>
  </si>
  <si>
    <t>KL7891WAKFG</t>
  </si>
  <si>
    <t>KL7891WAKMG</t>
  </si>
  <si>
    <t>KL7891WAMFG</t>
  </si>
  <si>
    <t>KL7891WAMMG</t>
  </si>
  <si>
    <t>KL7891WANFG</t>
  </si>
  <si>
    <t>KL7891WANMG</t>
  </si>
  <si>
    <t>KL7891WAPFG</t>
  </si>
  <si>
    <t>KL7891WAPMG</t>
  </si>
  <si>
    <t>KL7891WAQFG</t>
  </si>
  <si>
    <t>KL7891WAQMG</t>
  </si>
  <si>
    <t>KL7891WARFG</t>
  </si>
  <si>
    <t>KL7891WARMG</t>
  </si>
  <si>
    <t>KL7891WASFG</t>
  </si>
  <si>
    <t>KL7891WASMG</t>
  </si>
  <si>
    <t>KL7891WATFG</t>
  </si>
  <si>
    <t>KL7891WATMG</t>
  </si>
  <si>
    <t>KL7891WAUFG</t>
  </si>
  <si>
    <t>KL7891WAUMG</t>
  </si>
  <si>
    <t>KL7891WAVFG</t>
  </si>
  <si>
    <t>KL7891WAVMG</t>
  </si>
  <si>
    <t>KL7891WAWFG</t>
  </si>
  <si>
    <t>KL7891WAWMG</t>
  </si>
  <si>
    <t>KL7891WAXFG</t>
  </si>
  <si>
    <t>KL7891WAXMG</t>
  </si>
  <si>
    <t>KL7891WAYFG</t>
  </si>
  <si>
    <t>KL7891WAYMG</t>
  </si>
  <si>
    <t>KL7909WAAFG</t>
  </si>
  <si>
    <t>KL7909WABFG</t>
  </si>
  <si>
    <t>KL7909WACFG</t>
  </si>
  <si>
    <t>KL7909WADFG</t>
  </si>
  <si>
    <t>KL7909WAEFG</t>
  </si>
  <si>
    <t>KL7909WAKFG</t>
  </si>
  <si>
    <t>KL7909WAMFG</t>
  </si>
  <si>
    <t>KL7909WANFG</t>
  </si>
  <si>
    <t>KL7909WAPFG</t>
  </si>
  <si>
    <t>KL7911WAZFG</t>
  </si>
  <si>
    <t>KL7911WAZMG</t>
  </si>
  <si>
    <t>KL7913WAZFG</t>
  </si>
  <si>
    <t>KL7913WAZMG</t>
  </si>
  <si>
    <t>KL7914WAZFG</t>
  </si>
  <si>
    <t>KL7914WAZMG</t>
  </si>
  <si>
    <t>KL7916WAZFG</t>
  </si>
  <si>
    <t>KL7916WAZMG</t>
  </si>
  <si>
    <t>KL7917WAZFG</t>
  </si>
  <si>
    <t>KL7917WAZMG</t>
  </si>
  <si>
    <t>KL7918WAZFG</t>
  </si>
  <si>
    <t>KL7918WAZMG</t>
  </si>
  <si>
    <t>KL7919WAZFG</t>
  </si>
  <si>
    <t>KL7919WAZMG</t>
  </si>
  <si>
    <t>KL7937WAKFG</t>
  </si>
  <si>
    <t>KL7937WAKMG</t>
  </si>
  <si>
    <t>KL7953WAKFG</t>
  </si>
  <si>
    <t>KL7953WAKMG</t>
  </si>
  <si>
    <t>KL7953WAMFG</t>
  </si>
  <si>
    <t>KL7953WAMMG</t>
  </si>
  <si>
    <t>KL7953WANFG</t>
  </si>
  <si>
    <t>KL7953WANMG</t>
  </si>
  <si>
    <t>KL7953WAPFG</t>
  </si>
  <si>
    <t>KL7953WAPMG</t>
  </si>
  <si>
    <t>KL7953WAQFG</t>
  </si>
  <si>
    <t>KL7953WAQMG</t>
  </si>
  <si>
    <t>KL7953WARFG</t>
  </si>
  <si>
    <t>KL7953WARMG</t>
  </si>
  <si>
    <t>KL7953WASFG</t>
  </si>
  <si>
    <t>KL7953WASMG</t>
  </si>
  <si>
    <t>KL7953WATFG</t>
  </si>
  <si>
    <t>KL7953WATMG</t>
  </si>
  <si>
    <t>KL7953WAUFG</t>
  </si>
  <si>
    <t>KL7953WAUMG</t>
  </si>
  <si>
    <t>KL7953WAVFG</t>
  </si>
  <si>
    <t>KL7953WAVMG</t>
  </si>
  <si>
    <t>KL7953WAWFG</t>
  </si>
  <si>
    <t>KL7953WAWMG</t>
  </si>
  <si>
    <t>KL7953WAXFG</t>
  </si>
  <si>
    <t>KL7953WAXMG</t>
  </si>
  <si>
    <t>KL7953WAYFG</t>
  </si>
  <si>
    <t>KL7953WAYMG</t>
  </si>
  <si>
    <t>KL7961WAZFG</t>
  </si>
  <si>
    <t>KL7961WAZMG</t>
  </si>
  <si>
    <t>KL7964WAZFG</t>
  </si>
  <si>
    <t>KL7964WAZMG</t>
  </si>
  <si>
    <t>KL7966WAPFG</t>
  </si>
  <si>
    <t>KL7966WAPMG</t>
  </si>
  <si>
    <t>KL7966WAQFG</t>
  </si>
  <si>
    <t>KL7966WAQMG</t>
  </si>
  <si>
    <t>KL7966WARFG</t>
  </si>
  <si>
    <t>KL7966WARMG</t>
  </si>
  <si>
    <t>KL7966WASFG</t>
  </si>
  <si>
    <t>KL7966WASMG</t>
  </si>
  <si>
    <t>KL7966WATFG</t>
  </si>
  <si>
    <t>KL7966WATMG</t>
  </si>
  <si>
    <t>KL7966WAUFG</t>
  </si>
  <si>
    <t>KL7966WAUMG</t>
  </si>
  <si>
    <t>KL7966WAVFG</t>
  </si>
  <si>
    <t>KL7966WAVMG</t>
  </si>
  <si>
    <t>KL7966WAWFG</t>
  </si>
  <si>
    <t>KL7966WAWMG</t>
  </si>
  <si>
    <t>KL7966WAXFG</t>
  </si>
  <si>
    <t>KL7966WAXMG</t>
  </si>
  <si>
    <t>KL7966WAYFG</t>
  </si>
  <si>
    <t>KL7966WAYMG</t>
  </si>
  <si>
    <t>KL7967WAZFG</t>
  </si>
  <si>
    <t>KL7967WAZMG</t>
  </si>
  <si>
    <t>KL7968WAZFG</t>
  </si>
  <si>
    <t>KL7968WAZMG</t>
  </si>
  <si>
    <t>KL7969WAZFG</t>
  </si>
  <si>
    <t>KL7969WAZMG</t>
  </si>
  <si>
    <t>KL8558WAED4</t>
  </si>
  <si>
    <t>KL8558WAEDG</t>
  </si>
  <si>
    <t>KL8558WAEF4</t>
  </si>
  <si>
    <t>KL8558WAEFG</t>
  </si>
  <si>
    <t>KL8558WAEM4</t>
  </si>
  <si>
    <t>KL8558WAEMG</t>
  </si>
  <si>
    <t>KL8558WAET4</t>
  </si>
  <si>
    <t>KL8558WAETG</t>
  </si>
  <si>
    <t>KL8558WAKD4</t>
  </si>
  <si>
    <t>KL8558WAKDG</t>
  </si>
  <si>
    <t>KL8558WAKF4</t>
  </si>
  <si>
    <t>KL8558WAKFG</t>
  </si>
  <si>
    <t>KL8558WAKM4</t>
  </si>
  <si>
    <t>KL8558WAKMG</t>
  </si>
  <si>
    <t>KL8558WAKT4</t>
  </si>
  <si>
    <t>KL8558WAKTG</t>
  </si>
  <si>
    <t>KL8558WAMD4</t>
  </si>
  <si>
    <t>KL8558WAMDG</t>
  </si>
  <si>
    <t>KL8558WAMF4</t>
  </si>
  <si>
    <t>KL8558WAMFG</t>
  </si>
  <si>
    <t>KL8558WAMM4</t>
  </si>
  <si>
    <t>KL8558WAMMG</t>
  </si>
  <si>
    <t>KL8558WAMT4</t>
  </si>
  <si>
    <t>KL8558WAMTG</t>
  </si>
  <si>
    <t>KL8558WAND4</t>
  </si>
  <si>
    <t>KL8558WANDG</t>
  </si>
  <si>
    <t>KL8558WANF4</t>
  </si>
  <si>
    <t>KL8558WANFG</t>
  </si>
  <si>
    <t>KL8558WANM4</t>
  </si>
  <si>
    <t>KL8558WANMG</t>
  </si>
  <si>
    <t>KL8558WANT4</t>
  </si>
  <si>
    <t>KL8558WANTG</t>
  </si>
  <si>
    <t>KL8558WAPD4</t>
  </si>
  <si>
    <t>KL8558WAPDG</t>
  </si>
  <si>
    <t>KL8558WAPF4</t>
  </si>
  <si>
    <t>KL8558WAPFG</t>
  </si>
  <si>
    <t>KL8558WAPM4</t>
  </si>
  <si>
    <t>KL8558WAPMG</t>
  </si>
  <si>
    <t>KL8558WAPT4</t>
  </si>
  <si>
    <t>KL8558WAPTG</t>
  </si>
  <si>
    <t>KL8558WAQD4</t>
  </si>
  <si>
    <t>KL8558WAQDG</t>
  </si>
  <si>
    <t>KL8558WAQF4</t>
  </si>
  <si>
    <t>KL8558WAQFG</t>
  </si>
  <si>
    <t>KL8558WAQM4</t>
  </si>
  <si>
    <t>KL8558WAQMG</t>
  </si>
  <si>
    <t>KL8558WAQT4</t>
  </si>
  <si>
    <t>KL8558WAQTG</t>
  </si>
  <si>
    <t>KL8558WARD4</t>
  </si>
  <si>
    <t>KL8558WARDG</t>
  </si>
  <si>
    <t>KL8558WARF4</t>
  </si>
  <si>
    <t>KL8558WARFG</t>
  </si>
  <si>
    <t>KL8558WARM4</t>
  </si>
  <si>
    <t>KL8558WARMG</t>
  </si>
  <si>
    <t>KL8558WART4</t>
  </si>
  <si>
    <t>KL8558WARTG</t>
  </si>
  <si>
    <t>KL8558WASD4</t>
  </si>
  <si>
    <t>KL8558WASDG</t>
  </si>
  <si>
    <t>KL8558WASF4</t>
  </si>
  <si>
    <t>KL8558WASFG</t>
  </si>
  <si>
    <t>KL8558WASM4</t>
  </si>
  <si>
    <t>KL8558WASMG</t>
  </si>
  <si>
    <t>KL8558WAST4</t>
  </si>
  <si>
    <t>KL8558WASTG</t>
  </si>
  <si>
    <t>KL8558WATD4</t>
  </si>
  <si>
    <t>KL8558WATDG</t>
  </si>
  <si>
    <t>KL8558WATF4</t>
  </si>
  <si>
    <t>KL8558WATFG</t>
  </si>
  <si>
    <t>KL8558WATM4</t>
  </si>
  <si>
    <t>KL8558WATMG</t>
  </si>
  <si>
    <t>KL8558WATT4</t>
  </si>
  <si>
    <t>KL8558WATTG</t>
  </si>
  <si>
    <t>KL8558WAUD4</t>
  </si>
  <si>
    <t>KL8558WAUDG</t>
  </si>
  <si>
    <t>KL8558WAUF4</t>
  </si>
  <si>
    <t>KL8558WAUFG</t>
  </si>
  <si>
    <t>KL8558WAUM4</t>
  </si>
  <si>
    <t>KL8558WAUMG</t>
  </si>
  <si>
    <t>KL8558WAUT4</t>
  </si>
  <si>
    <t>KL8558WAUTG</t>
  </si>
  <si>
    <t>KL8558WAVD4</t>
  </si>
  <si>
    <t>KL8558WAVDG</t>
  </si>
  <si>
    <t>KL8558WAVF4</t>
  </si>
  <si>
    <t>KL8558WAVFG</t>
  </si>
  <si>
    <t>KL8558WAVM4</t>
  </si>
  <si>
    <t>KL8558WAVMG</t>
  </si>
  <si>
    <t>KL8558WAVT4</t>
  </si>
  <si>
    <t>KL8558WAVTG</t>
  </si>
  <si>
    <t>KL8558WAWD4</t>
  </si>
  <si>
    <t>KL8558WAWDG</t>
  </si>
  <si>
    <t>KL8558WAWF4</t>
  </si>
  <si>
    <t>KL8558WAWFG</t>
  </si>
  <si>
    <t>KL8558WAWM4</t>
  </si>
  <si>
    <t>KL8558WAWMG</t>
  </si>
  <si>
    <t>KL8558WAWT4</t>
  </si>
  <si>
    <t>KL8558WAWTG</t>
  </si>
  <si>
    <t>KL8558WAXD4</t>
  </si>
  <si>
    <t>KL8558WAXDG</t>
  </si>
  <si>
    <t>KL8558WAXF4</t>
  </si>
  <si>
    <t>KL8558WAXFG</t>
  </si>
  <si>
    <t>KL8558WAXM4</t>
  </si>
  <si>
    <t>KL8558WAXMG</t>
  </si>
  <si>
    <t>KL8558WAXT4</t>
  </si>
  <si>
    <t>KL8558WAXTG</t>
  </si>
  <si>
    <t>KL8558WAYD4</t>
  </si>
  <si>
    <t>KL8558WAYDG</t>
  </si>
  <si>
    <t>KL8558WAYF4</t>
  </si>
  <si>
    <t>KL8558WAYFG</t>
  </si>
  <si>
    <t>KL8558WAYM4</t>
  </si>
  <si>
    <t>KL8558WAYMG</t>
  </si>
  <si>
    <t>KL8558WAYT4</t>
  </si>
  <si>
    <t>KL8558WAYTG</t>
  </si>
  <si>
    <t>KL8619WAADG</t>
  </si>
  <si>
    <t>KL8619WAAFG</t>
  </si>
  <si>
    <t>KL8619WAAMG</t>
  </si>
  <si>
    <t>KL8619WAATG</t>
  </si>
  <si>
    <t>KL8619WABDG</t>
  </si>
  <si>
    <t>KL8619WABFG</t>
  </si>
  <si>
    <t>KL8619WABMG</t>
  </si>
  <si>
    <t>KL8619WABTG</t>
  </si>
  <si>
    <t>KL8619WACDG</t>
  </si>
  <si>
    <t>KL8619WACFG</t>
  </si>
  <si>
    <t>KL8619WACMG</t>
  </si>
  <si>
    <t>KL8619WACTG</t>
  </si>
  <si>
    <t>KL8619WADDG</t>
  </si>
  <si>
    <t>KL8619WADFG</t>
  </si>
  <si>
    <t>KL8619WADMG</t>
  </si>
  <si>
    <t>KL8619WADTG</t>
  </si>
  <si>
    <t>KL7122WLZDZ</t>
  </si>
  <si>
    <t>KL7122WLZFZ</t>
  </si>
  <si>
    <t>KL7122WLZTZ</t>
  </si>
  <si>
    <t>KL7124WLZDZ</t>
  </si>
  <si>
    <t>KL7124WLZFZ</t>
  </si>
  <si>
    <t>KL7124WLZTZ</t>
  </si>
  <si>
    <t>KL7133W1AFZ</t>
  </si>
  <si>
    <t>KL7133W1BFZ</t>
  </si>
  <si>
    <t>KL7133W1CFZ</t>
  </si>
  <si>
    <t>KL7133W1DFZ</t>
  </si>
  <si>
    <t>KL7133W1EFZ</t>
  </si>
  <si>
    <t>KL7133W1KFZ</t>
  </si>
  <si>
    <t>KL7133W1MFZ</t>
  </si>
  <si>
    <t>KL7133W1NFZ</t>
  </si>
  <si>
    <t>KL7133W1PFZ</t>
  </si>
  <si>
    <t>KL7221W1AFZ</t>
  </si>
  <si>
    <t>KL7222W1AFZ</t>
  </si>
  <si>
    <t>KL7222W1BFZ</t>
  </si>
  <si>
    <t>KL7222W1CFZ</t>
  </si>
  <si>
    <t>KL7222W1DFZ</t>
  </si>
  <si>
    <t>KL7222W1EFZ</t>
  </si>
  <si>
    <t>KL7222W1KFZ</t>
  </si>
  <si>
    <t>KL7222W1MFZ</t>
  </si>
  <si>
    <t>KL7222W1NFZ</t>
  </si>
  <si>
    <t>KL7222W1PFZ</t>
  </si>
  <si>
    <t>KL7222W1QFZ</t>
  </si>
  <si>
    <t>KL7222W1RFZ</t>
  </si>
  <si>
    <t>KL7222W1SFZ</t>
  </si>
  <si>
    <t>KL7224W1AFZ</t>
  </si>
  <si>
    <t>KL7224W1BFZ</t>
  </si>
  <si>
    <t>KL7224W1CFZ</t>
  </si>
  <si>
    <t>KL7224W1DFZ</t>
  </si>
  <si>
    <t>KL7224W1EFZ</t>
  </si>
  <si>
    <t>KL7224W1KFZ</t>
  </si>
  <si>
    <t>KL7224W1MFZ</t>
  </si>
  <si>
    <t>KL7224W1NFZ</t>
  </si>
  <si>
    <t>KL7224W1PFZ</t>
  </si>
  <si>
    <t>KL7224W1QFZ</t>
  </si>
  <si>
    <t>KL7224W1RFZ</t>
  </si>
  <si>
    <t>KL7224W1SFZ</t>
  </si>
  <si>
    <t>KL7227W1EFZ</t>
  </si>
  <si>
    <t>KL7227W1KFZ</t>
  </si>
  <si>
    <t>KL7227W1MFZ</t>
  </si>
  <si>
    <t>KL7231WLZFZ</t>
  </si>
  <si>
    <t>KL7232WLZFZ</t>
  </si>
  <si>
    <t>KL7234WLZFZ</t>
  </si>
  <si>
    <t>KL7267WLZFZ</t>
  </si>
  <si>
    <t>KL7268WLZFZ</t>
  </si>
  <si>
    <t>KL7269WLZFZ</t>
  </si>
  <si>
    <t>KL7299WLZFZ</t>
  </si>
  <si>
    <t>KL7056W1QFZ</t>
  </si>
  <si>
    <t>KL7056W1RFZ</t>
  </si>
  <si>
    <t>KL7056W1SFZ</t>
  </si>
  <si>
    <t>KL7056W1TFZ</t>
  </si>
  <si>
    <t>KL7056W1UFZ</t>
  </si>
  <si>
    <t>KL7057W1QFZ</t>
  </si>
  <si>
    <t>KL7057W1RFZ</t>
  </si>
  <si>
    <t>KL7556WLAFR</t>
  </si>
  <si>
    <t>KL7556WLAFS</t>
  </si>
  <si>
    <t>KL7556WLBFR</t>
  </si>
  <si>
    <t>KL7556WLBFS</t>
  </si>
  <si>
    <t>KL7556WLCFR</t>
  </si>
  <si>
    <t>KL7556WLCFS</t>
  </si>
  <si>
    <t>KL7798WLCDS</t>
  </si>
  <si>
    <t>KL7798WLCFS</t>
  </si>
  <si>
    <t>KL7798WLCTS</t>
  </si>
  <si>
    <t>KL7798WLDDS</t>
  </si>
  <si>
    <t>KL7798WLDFS</t>
  </si>
  <si>
    <t>KL7798WLDTS</t>
  </si>
  <si>
    <t>KL7798WLFDS</t>
  </si>
  <si>
    <t>KL7798WLFFS</t>
  </si>
  <si>
    <t>KL7798WLFTS</t>
  </si>
  <si>
    <t>KL7937WLDFS</t>
  </si>
  <si>
    <t>KL4245WAAD5</t>
  </si>
  <si>
    <t>KL4245WAAD6</t>
  </si>
  <si>
    <t>KL4245WAADA</t>
  </si>
  <si>
    <t>KL4245WAADL</t>
  </si>
  <si>
    <t>KL4245WAAF5</t>
  </si>
  <si>
    <t>KL4245WAAF6</t>
  </si>
  <si>
    <t>KL4245WAAFA</t>
  </si>
  <si>
    <t>KL4245WAAFL</t>
  </si>
  <si>
    <t>KL4245WAAT5</t>
  </si>
  <si>
    <t>KL4245WAAT6</t>
  </si>
  <si>
    <t>KL4245WAATA</t>
  </si>
  <si>
    <t>KL4245WAATL</t>
  </si>
  <si>
    <t>KL4245WABD5</t>
  </si>
  <si>
    <t>KL4245WABD6</t>
  </si>
  <si>
    <t>KL4245WABDA</t>
  </si>
  <si>
    <t>KL4245WABDL</t>
  </si>
  <si>
    <t>KL4245WABF5</t>
  </si>
  <si>
    <t>KL4245WABF6</t>
  </si>
  <si>
    <t>KL4245WABFA</t>
  </si>
  <si>
    <t>KL4245WABFL</t>
  </si>
  <si>
    <t>KL4245WABT5</t>
  </si>
  <si>
    <t>KL4245WABT6</t>
  </si>
  <si>
    <t>KL4245WABTA</t>
  </si>
  <si>
    <t>KL4245WABTL</t>
  </si>
  <si>
    <t>KL4245WACD5</t>
  </si>
  <si>
    <t>KL4245WACD6</t>
  </si>
  <si>
    <t>KL4245WACDA</t>
  </si>
  <si>
    <t>KL4245WACDL</t>
  </si>
  <si>
    <t>KL4245WACF5</t>
  </si>
  <si>
    <t>KL4245WACF6</t>
  </si>
  <si>
    <t>KL4245WACFA</t>
  </si>
  <si>
    <t>KL4245WACFL</t>
  </si>
  <si>
    <t>KL4245WACT5</t>
  </si>
  <si>
    <t>KL4245WACT6</t>
  </si>
  <si>
    <t>KL4245WACTA</t>
  </si>
  <si>
    <t>KL4245WACTL</t>
  </si>
  <si>
    <t>KL4245WADD5</t>
  </si>
  <si>
    <t>KL4245WADD6</t>
  </si>
  <si>
    <t>KL4245WADDA</t>
  </si>
  <si>
    <t>KL4245WADDL</t>
  </si>
  <si>
    <t>KL4245WADF5</t>
  </si>
  <si>
    <t>KL4245WADF6</t>
  </si>
  <si>
    <t>KL4245WADFA</t>
  </si>
  <si>
    <t>KL4245WADFL</t>
  </si>
  <si>
    <t>KL4245WADT5</t>
  </si>
  <si>
    <t>KL4245WADT6</t>
  </si>
  <si>
    <t>KL4245WADTA</t>
  </si>
  <si>
    <t>KL4245WADTL</t>
  </si>
  <si>
    <t>KL4245WAED5</t>
  </si>
  <si>
    <t>KL4245WAED6</t>
  </si>
  <si>
    <t>KL4245WAEDA</t>
  </si>
  <si>
    <t>KL4245WAEDL</t>
  </si>
  <si>
    <t>KL4245WAEF5</t>
  </si>
  <si>
    <t>KL4245WAEF6</t>
  </si>
  <si>
    <t>KL4245WAEFA</t>
  </si>
  <si>
    <t>KL4245WAEFL</t>
  </si>
  <si>
    <t>KL4245WAET5</t>
  </si>
  <si>
    <t>KL4245WAET6</t>
  </si>
  <si>
    <t>KL4245WAETA</t>
  </si>
  <si>
    <t>KL4245WAETL</t>
  </si>
  <si>
    <t>KL4245WAKD5</t>
  </si>
  <si>
    <t>KL4245WAKD6</t>
  </si>
  <si>
    <t>KL4245WAKDA</t>
  </si>
  <si>
    <t>KL4245WAKDL</t>
  </si>
  <si>
    <t>KL4245WAKF5</t>
  </si>
  <si>
    <t>KL4245WAKF6</t>
  </si>
  <si>
    <t>KL4245WAKFA</t>
  </si>
  <si>
    <t>KL4245WAKFL</t>
  </si>
  <si>
    <t>KL4245WAKT5</t>
  </si>
  <si>
    <t>KL4245WAKT6</t>
  </si>
  <si>
    <t>KL4245WAKTA</t>
  </si>
  <si>
    <t>KL4245WAKTL</t>
  </si>
  <si>
    <t>KL4245WAMD5</t>
  </si>
  <si>
    <t>KL4245WAMD6</t>
  </si>
  <si>
    <t>KL4245WAMDA</t>
  </si>
  <si>
    <t>KL4245WAMDL</t>
  </si>
  <si>
    <t>KL4245WAMF5</t>
  </si>
  <si>
    <t>KL4245WAMF6</t>
  </si>
  <si>
    <t>KL4245WAMFA</t>
  </si>
  <si>
    <t>KL4245WAMFL</t>
  </si>
  <si>
    <t>KL4245WAMT5</t>
  </si>
  <si>
    <t>KL4245WAMT6</t>
  </si>
  <si>
    <t>KL4245WAMTA</t>
  </si>
  <si>
    <t>KL4245WAMTL</t>
  </si>
  <si>
    <t>KL4245WAND5</t>
  </si>
  <si>
    <t>KL4245WAND6</t>
  </si>
  <si>
    <t>KL4245WANDA</t>
  </si>
  <si>
    <t>KL4245WANDL</t>
  </si>
  <si>
    <t>KL4245WANF5</t>
  </si>
  <si>
    <t>KL4245WANF6</t>
  </si>
  <si>
    <t>KL4245WANFA</t>
  </si>
  <si>
    <t>KL4245WANFL</t>
  </si>
  <si>
    <t>KL4245WANT5</t>
  </si>
  <si>
    <t>KL4245WANT6</t>
  </si>
  <si>
    <t>KL4245WANTA</t>
  </si>
  <si>
    <t>KL4245WANTL</t>
  </si>
  <si>
    <t>KL4245WAPD5</t>
  </si>
  <si>
    <t>KL4245WAPD6</t>
  </si>
  <si>
    <t>KL4245WAPDA</t>
  </si>
  <si>
    <t>KL4245WAPDL</t>
  </si>
  <si>
    <t>KL4245WAPF5</t>
  </si>
  <si>
    <t>KL4245WAPF6</t>
  </si>
  <si>
    <t>KL4245WAPFA</t>
  </si>
  <si>
    <t>KL4245WAPFL</t>
  </si>
  <si>
    <t>KL4245WAPT5</t>
  </si>
  <si>
    <t>KL4245WAPT6</t>
  </si>
  <si>
    <t>KL4245WAPTA</t>
  </si>
  <si>
    <t>KL4245WAPTL</t>
  </si>
  <si>
    <t>KL4245WAQD5</t>
  </si>
  <si>
    <t>KL4245WAQD6</t>
  </si>
  <si>
    <t>KL4245WAQDA</t>
  </si>
  <si>
    <t>KL4245WAQDL</t>
  </si>
  <si>
    <t>KL4245WAQF5</t>
  </si>
  <si>
    <t>KL4245WAQF6</t>
  </si>
  <si>
    <t>KL4245WAQFA</t>
  </si>
  <si>
    <t>KL4245WAQFL</t>
  </si>
  <si>
    <t>KL4245WAQT5</t>
  </si>
  <si>
    <t>KL4245WAQT6</t>
  </si>
  <si>
    <t>KL4245WAQTA</t>
  </si>
  <si>
    <t>KL4245WAQTL</t>
  </si>
  <si>
    <t>KL4245WARD5</t>
  </si>
  <si>
    <t>KL4245WARD6</t>
  </si>
  <si>
    <t>KL4245WARDA</t>
  </si>
  <si>
    <t>KL4245WARDL</t>
  </si>
  <si>
    <t>KL4245WARF5</t>
  </si>
  <si>
    <t>KL4245WARF6</t>
  </si>
  <si>
    <t>KL4245WARFA</t>
  </si>
  <si>
    <t>KL4245WARFL</t>
  </si>
  <si>
    <t>KL4245WART5</t>
  </si>
  <si>
    <t>KL4245WART6</t>
  </si>
  <si>
    <t>KL4245WARTA</t>
  </si>
  <si>
    <t>KL4245WARTL</t>
  </si>
  <si>
    <t>KL4245WASD5</t>
  </si>
  <si>
    <t>KL4245WASD6</t>
  </si>
  <si>
    <t>KL4245WASDA</t>
  </si>
  <si>
    <t>KL4245WASDL</t>
  </si>
  <si>
    <t>KL4245WASF5</t>
  </si>
  <si>
    <t>KL4245WASF6</t>
  </si>
  <si>
    <t>KL4245WASFA</t>
  </si>
  <si>
    <t>KL4245WASFL</t>
  </si>
  <si>
    <t>KL4245WAST5</t>
  </si>
  <si>
    <t>KL4245WAST6</t>
  </si>
  <si>
    <t>KL4245WASTA</t>
  </si>
  <si>
    <t>KL4245WASTL</t>
  </si>
  <si>
    <t>KL4245WATD5</t>
  </si>
  <si>
    <t>KL4245WATD6</t>
  </si>
  <si>
    <t>KL4245WATDA</t>
  </si>
  <si>
    <t>KL4245WATDL</t>
  </si>
  <si>
    <t>KL4245WATF5</t>
  </si>
  <si>
    <t>KL4245WATF6</t>
  </si>
  <si>
    <t>KL4245WATFA</t>
  </si>
  <si>
    <t>KL4245WATFL</t>
  </si>
  <si>
    <t>KL4245WATT5</t>
  </si>
  <si>
    <t>KL4245WATT6</t>
  </si>
  <si>
    <t>KL4245WATTA</t>
  </si>
  <si>
    <t>KL4245WATTL</t>
  </si>
  <si>
    <t>KL4245WAUD5</t>
  </si>
  <si>
    <t>KL4245WAUD6</t>
  </si>
  <si>
    <t>KL4245WAUDA</t>
  </si>
  <si>
    <t>KL4245WAUDL</t>
  </si>
  <si>
    <t>KL4245WAUF5</t>
  </si>
  <si>
    <t>KL4245WAUF6</t>
  </si>
  <si>
    <t>KL4245WAUFA</t>
  </si>
  <si>
    <t>KL4245WAUFL</t>
  </si>
  <si>
    <t>KL4245WAUT5</t>
  </si>
  <si>
    <t>KL4245WAUT6</t>
  </si>
  <si>
    <t>KL4245WAUTA</t>
  </si>
  <si>
    <t>KL4245WAUTL</t>
  </si>
  <si>
    <t>KL4245WAVD5</t>
  </si>
  <si>
    <t>KL4245WAVD6</t>
  </si>
  <si>
    <t>KL4245WAVDA</t>
  </si>
  <si>
    <t>KL4245WAVDL</t>
  </si>
  <si>
    <t>KL4245WAVF5</t>
  </si>
  <si>
    <t>KL4245WAVF6</t>
  </si>
  <si>
    <t>KL4245WAVFA</t>
  </si>
  <si>
    <t>KL4245WAVFL</t>
  </si>
  <si>
    <t>KL4245WAVT5</t>
  </si>
  <si>
    <t>KL4245WAVT6</t>
  </si>
  <si>
    <t>KL4245WAVTA</t>
  </si>
  <si>
    <t>KL4245WAVTL</t>
  </si>
  <si>
    <t>KL4245WAWD5</t>
  </si>
  <si>
    <t>KL4245WAWD6</t>
  </si>
  <si>
    <t>KL4245WAWDA</t>
  </si>
  <si>
    <t>KL4245WAWDL</t>
  </si>
  <si>
    <t>KL4245WAWF5</t>
  </si>
  <si>
    <t>KL4245WAWF6</t>
  </si>
  <si>
    <t>KL4245WAWFA</t>
  </si>
  <si>
    <t>KL4245WAWFL</t>
  </si>
  <si>
    <t>KL4245WAWT5</t>
  </si>
  <si>
    <t>KL4245WAWT6</t>
  </si>
  <si>
    <t>KL4245WAWTA</t>
  </si>
  <si>
    <t>KL4245WAWTL</t>
  </si>
  <si>
    <t>KL4245WAXD5</t>
  </si>
  <si>
    <t>KL4245WAXD6</t>
  </si>
  <si>
    <t>KL4245WAXDA</t>
  </si>
  <si>
    <t>KL4245WAXDL</t>
  </si>
  <si>
    <t>KL4245WAXF5</t>
  </si>
  <si>
    <t>KL4245WAXF6</t>
  </si>
  <si>
    <t>KL4245WAXFA</t>
  </si>
  <si>
    <t>KL4245WAXFL</t>
  </si>
  <si>
    <t>KL4245WAXT5</t>
  </si>
  <si>
    <t>KL4245WAXT6</t>
  </si>
  <si>
    <t>KL4245WAXTA</t>
  </si>
  <si>
    <t>KL4245WAXTL</t>
  </si>
  <si>
    <t>KL4245WAYD5</t>
  </si>
  <si>
    <t>KL4245WAYD6</t>
  </si>
  <si>
    <t>KL4245WAYDA</t>
  </si>
  <si>
    <t>KL4245WAYDL</t>
  </si>
  <si>
    <t>KL4245WAYF5</t>
  </si>
  <si>
    <t>KL4245WAYF6</t>
  </si>
  <si>
    <t>KL4245WAYFA</t>
  </si>
  <si>
    <t>KL4245WAYFL</t>
  </si>
  <si>
    <t>KL4245WAYT5</t>
  </si>
  <si>
    <t>KL4245WAYT6</t>
  </si>
  <si>
    <t>KL4245WAYTA</t>
  </si>
  <si>
    <t>KL4245WAYTL</t>
  </si>
  <si>
    <t>KL4246WAAD5</t>
  </si>
  <si>
    <t>KL4246WAAD6</t>
  </si>
  <si>
    <t>KL4246WAADA</t>
  </si>
  <si>
    <t>KL4246WAADL</t>
  </si>
  <si>
    <t>KL4246WAAF5</t>
  </si>
  <si>
    <t>KL4246WAAF6</t>
  </si>
  <si>
    <t>KL4246WAAFA</t>
  </si>
  <si>
    <t>KL4246WAAFL</t>
  </si>
  <si>
    <t>KL4246WAAT5</t>
  </si>
  <si>
    <t>KL4246WAAT6</t>
  </si>
  <si>
    <t>KL4246WAATA</t>
  </si>
  <si>
    <t>KL4246WAATL</t>
  </si>
  <si>
    <t>KL4246WABD5</t>
  </si>
  <si>
    <t>KL4246WABD6</t>
  </si>
  <si>
    <t>KL4246WABDA</t>
  </si>
  <si>
    <t>KL4246WABDL</t>
  </si>
  <si>
    <t>KL4246WABF5</t>
  </si>
  <si>
    <t>KL4246WABF6</t>
  </si>
  <si>
    <t>KL4246WABFA</t>
  </si>
  <si>
    <t>KL4246WABFL</t>
  </si>
  <si>
    <t>KL4246WABT5</t>
  </si>
  <si>
    <t>KL4246WABT6</t>
  </si>
  <si>
    <t>KL4246WABTA</t>
  </si>
  <si>
    <t>KL4246WABTL</t>
  </si>
  <si>
    <t>KL4246WACD5</t>
  </si>
  <si>
    <t>KL4246WACD6</t>
  </si>
  <si>
    <t>KL4246WACDA</t>
  </si>
  <si>
    <t>KL4246WACDL</t>
  </si>
  <si>
    <t>KL4246WACF5</t>
  </si>
  <si>
    <t>KL4246WACF6</t>
  </si>
  <si>
    <t>KL4246WACFA</t>
  </si>
  <si>
    <t>KL4246WACFL</t>
  </si>
  <si>
    <t>KL4246WACT5</t>
  </si>
  <si>
    <t>KL4246WACT6</t>
  </si>
  <si>
    <t>KL4246WACTA</t>
  </si>
  <si>
    <t>KL4246WACTL</t>
  </si>
  <si>
    <t>KL4246WADD5</t>
  </si>
  <si>
    <t>KL4246WADD6</t>
  </si>
  <si>
    <t>KL4246WADDA</t>
  </si>
  <si>
    <t>KL4246WADDL</t>
  </si>
  <si>
    <t>KL4246WADF5</t>
  </si>
  <si>
    <t>KL4246WADF6</t>
  </si>
  <si>
    <t>KL4246WADFA</t>
  </si>
  <si>
    <t>KL4246WADFL</t>
  </si>
  <si>
    <t>KL4246WADT5</t>
  </si>
  <si>
    <t>KL4246WADT6</t>
  </si>
  <si>
    <t>KL4246WADTA</t>
  </si>
  <si>
    <t>KL4246WADTL</t>
  </si>
  <si>
    <t>KL4246WAED5</t>
  </si>
  <si>
    <t>KL4246WAED6</t>
  </si>
  <si>
    <t>KL4246WAEDA</t>
  </si>
  <si>
    <t>KL4246WAEDL</t>
  </si>
  <si>
    <t>KL4246WAEF5</t>
  </si>
  <si>
    <t>KL4246WAEF6</t>
  </si>
  <si>
    <t>KL4246WAEFA</t>
  </si>
  <si>
    <t>KL4246WAEFL</t>
  </si>
  <si>
    <t>KL4246WAET5</t>
  </si>
  <si>
    <t>KL4246WAET6</t>
  </si>
  <si>
    <t>KL4246WAETA</t>
  </si>
  <si>
    <t>KL4246WAETL</t>
  </si>
  <si>
    <t>KL4246WAKD5</t>
  </si>
  <si>
    <t>KL4246WAKD6</t>
  </si>
  <si>
    <t>KL4246WAKDA</t>
  </si>
  <si>
    <t>KL4246WAKDL</t>
  </si>
  <si>
    <t>KL4246WAKF5</t>
  </si>
  <si>
    <t>KL4246WAKF6</t>
  </si>
  <si>
    <t>KL4246WAKFA</t>
  </si>
  <si>
    <t>KL4246WAKFL</t>
  </si>
  <si>
    <t>KL4246WAKT5</t>
  </si>
  <si>
    <t>KL4246WAKT6</t>
  </si>
  <si>
    <t>KL4246WAKTA</t>
  </si>
  <si>
    <t>KL4246WAKTL</t>
  </si>
  <si>
    <t>KL4246WAMD5</t>
  </si>
  <si>
    <t>KL4246WAMD6</t>
  </si>
  <si>
    <t>KL4246WAMDA</t>
  </si>
  <si>
    <t>KL4246WAMDL</t>
  </si>
  <si>
    <t>KL4246WAMF5</t>
  </si>
  <si>
    <t>KL4246WAMF6</t>
  </si>
  <si>
    <t>KL4246WAMFA</t>
  </si>
  <si>
    <t>KL4246WAMFL</t>
  </si>
  <si>
    <t>KL4246WAMT5</t>
  </si>
  <si>
    <t>KL4246WAMT6</t>
  </si>
  <si>
    <t>KL4246WAMTA</t>
  </si>
  <si>
    <t>KL4246WAMTL</t>
  </si>
  <si>
    <t>KL4246WAND5</t>
  </si>
  <si>
    <t>KL4246WAND6</t>
  </si>
  <si>
    <t>KL4246WANDA</t>
  </si>
  <si>
    <t>KL4246WANDL</t>
  </si>
  <si>
    <t>KL4246WANF5</t>
  </si>
  <si>
    <t>KL4246WANF6</t>
  </si>
  <si>
    <t>KL4246WANFA</t>
  </si>
  <si>
    <t>KL4246WANFL</t>
  </si>
  <si>
    <t>KL4246WANT5</t>
  </si>
  <si>
    <t>KL4246WANT6</t>
  </si>
  <si>
    <t>KL4246WANTA</t>
  </si>
  <si>
    <t>KL4246WANTL</t>
  </si>
  <si>
    <t>KL4246WAPD5</t>
  </si>
  <si>
    <t>KL4246WAPD6</t>
  </si>
  <si>
    <t>KL4246WAPDA</t>
  </si>
  <si>
    <t>KL4246WAPDL</t>
  </si>
  <si>
    <t>KL4246WAPF5</t>
  </si>
  <si>
    <t>KL4246WAPF6</t>
  </si>
  <si>
    <t>KL4246WAPFA</t>
  </si>
  <si>
    <t>KL4246WAPFL</t>
  </si>
  <si>
    <t>KL4246WAPT5</t>
  </si>
  <si>
    <t>KL4246WAPT6</t>
  </si>
  <si>
    <t>KL4246WAPTA</t>
  </si>
  <si>
    <t>KL4246WAPTL</t>
  </si>
  <si>
    <t>KL4246WAQD5</t>
  </si>
  <si>
    <t>KL4246WAQD6</t>
  </si>
  <si>
    <t>KL4246WAQDA</t>
  </si>
  <si>
    <t>KL4246WAQDL</t>
  </si>
  <si>
    <t>KL4246WAQF5</t>
  </si>
  <si>
    <t>KL4246WAQF6</t>
  </si>
  <si>
    <t>KL4246WAQFA</t>
  </si>
  <si>
    <t>KL4246WAQFL</t>
  </si>
  <si>
    <t>KL4246WAQT5</t>
  </si>
  <si>
    <t>KL4246WAQT6</t>
  </si>
  <si>
    <t>KL4246WAQTA</t>
  </si>
  <si>
    <t>KL4246WAQTL</t>
  </si>
  <si>
    <t>KL4246WARD5</t>
  </si>
  <si>
    <t>KL4246WARD6</t>
  </si>
  <si>
    <t>KL4246WARDA</t>
  </si>
  <si>
    <t>KL4246WARDL</t>
  </si>
  <si>
    <t>KL4246WARF5</t>
  </si>
  <si>
    <t>KL4246WARF6</t>
  </si>
  <si>
    <t>KL4246WARFA</t>
  </si>
  <si>
    <t>KL4246WARFL</t>
  </si>
  <si>
    <t>KL4246WART5</t>
  </si>
  <si>
    <t>KL4246WART6</t>
  </si>
  <si>
    <t>KL4246WARTA</t>
  </si>
  <si>
    <t>KL4246WARTL</t>
  </si>
  <si>
    <t>KL4246WASD5</t>
  </si>
  <si>
    <t>KL4246WASD6</t>
  </si>
  <si>
    <t>KL4246WASDA</t>
  </si>
  <si>
    <t>KL4246WASDL</t>
  </si>
  <si>
    <t>KL4246WASF5</t>
  </si>
  <si>
    <t>KL4246WASF6</t>
  </si>
  <si>
    <t>KL4246WASFA</t>
  </si>
  <si>
    <t>KL4246WASFL</t>
  </si>
  <si>
    <t>KL4246WAST5</t>
  </si>
  <si>
    <t>KL4246WAST6</t>
  </si>
  <si>
    <t>KL4246WASTA</t>
  </si>
  <si>
    <t>KL4246WASTL</t>
  </si>
  <si>
    <t>KL4246WATD5</t>
  </si>
  <si>
    <t>KL4246WATD6</t>
  </si>
  <si>
    <t>KL4246WATDA</t>
  </si>
  <si>
    <t>KL4246WATDL</t>
  </si>
  <si>
    <t>KL4246WATF5</t>
  </si>
  <si>
    <t>KL4246WATF6</t>
  </si>
  <si>
    <t>KL4246WATFA</t>
  </si>
  <si>
    <t>KL4246WATFL</t>
  </si>
  <si>
    <t>KL4246WATT5</t>
  </si>
  <si>
    <t>KL4246WATT6</t>
  </si>
  <si>
    <t>KL4246WATTA</t>
  </si>
  <si>
    <t>KL4246WATTL</t>
  </si>
  <si>
    <t>KL4246WAUD5</t>
  </si>
  <si>
    <t>KL4246WAUD6</t>
  </si>
  <si>
    <t>KL4246WAUDA</t>
  </si>
  <si>
    <t>KL4246WAUDL</t>
  </si>
  <si>
    <t>KL4246WAUF5</t>
  </si>
  <si>
    <t>KL4246WAUF6</t>
  </si>
  <si>
    <t>KL4246WAUFA</t>
  </si>
  <si>
    <t>KL4246WAUFL</t>
  </si>
  <si>
    <t>KL4246WAUT5</t>
  </si>
  <si>
    <t>KL4246WAUT6</t>
  </si>
  <si>
    <t>KL4246WAUTA</t>
  </si>
  <si>
    <t>KL4246WAUTL</t>
  </si>
  <si>
    <t>KL4246WAVD5</t>
  </si>
  <si>
    <t>KL4246WAVD6</t>
  </si>
  <si>
    <t>KL4246WAVDA</t>
  </si>
  <si>
    <t>KL4246WAVDL</t>
  </si>
  <si>
    <t>KL4246WAVF5</t>
  </si>
  <si>
    <t>KL4246WAVF6</t>
  </si>
  <si>
    <t>KL4246WAVFA</t>
  </si>
  <si>
    <t>KL4246WAVFL</t>
  </si>
  <si>
    <t>KL4246WAVT5</t>
  </si>
  <si>
    <t>KL4246WAVT6</t>
  </si>
  <si>
    <t>KL4246WAVTA</t>
  </si>
  <si>
    <t>KL4246WAVTL</t>
  </si>
  <si>
    <t>KL4246WAWD5</t>
  </si>
  <si>
    <t>KL4246WAWD6</t>
  </si>
  <si>
    <t>KL4246WAWDA</t>
  </si>
  <si>
    <t>KL4246WAWDL</t>
  </si>
  <si>
    <t>KL4246WAWF5</t>
  </si>
  <si>
    <t>KL4246WAWF6</t>
  </si>
  <si>
    <t>KL4246WAWFA</t>
  </si>
  <si>
    <t>KL4246WAWFL</t>
  </si>
  <si>
    <t>KL4246WAWT5</t>
  </si>
  <si>
    <t>KL4246WAWT6</t>
  </si>
  <si>
    <t>KL4246WAWTA</t>
  </si>
  <si>
    <t>KL4246WAWTL</t>
  </si>
  <si>
    <t>KL4246WAXD5</t>
  </si>
  <si>
    <t>KL4246WAXD6</t>
  </si>
  <si>
    <t>KL4246WAXDA</t>
  </si>
  <si>
    <t>KL4246WAXDL</t>
  </si>
  <si>
    <t>KL4246WAXF5</t>
  </si>
  <si>
    <t>KL4246WAXF6</t>
  </si>
  <si>
    <t>KL4246WAXFA</t>
  </si>
  <si>
    <t>KL4246WAXFL</t>
  </si>
  <si>
    <t>KL4246WAXT5</t>
  </si>
  <si>
    <t>KL4246WAXT6</t>
  </si>
  <si>
    <t>KL4246WAXTA</t>
  </si>
  <si>
    <t>KL4246WAXTL</t>
  </si>
  <si>
    <t>KL4246WAYD5</t>
  </si>
  <si>
    <t>KL4246WAYD6</t>
  </si>
  <si>
    <t>KL4246WAYDA</t>
  </si>
  <si>
    <t>KL4246WAYDL</t>
  </si>
  <si>
    <t>KL4246WAYF5</t>
  </si>
  <si>
    <t>KL4246WAYF6</t>
  </si>
  <si>
    <t>KL4246WAYFA</t>
  </si>
  <si>
    <t>KL4246WAYFL</t>
  </si>
  <si>
    <t>KL4246WAYT5</t>
  </si>
  <si>
    <t>KL4246WAYT6</t>
  </si>
  <si>
    <t>KL4246WAYTA</t>
  </si>
  <si>
    <t>KL4246WAYTL</t>
  </si>
  <si>
    <t>KL4242WAAD5</t>
  </si>
  <si>
    <t>KL4242WAAD6</t>
  </si>
  <si>
    <t>KL4242WAADA</t>
  </si>
  <si>
    <t>KL4242WAADL</t>
  </si>
  <si>
    <t>KL4242WAAF5</t>
  </si>
  <si>
    <t>KL4242WAAF6</t>
  </si>
  <si>
    <t>KL4242WAAFA</t>
  </si>
  <si>
    <t>KL4242WAAFL</t>
  </si>
  <si>
    <t>KL4242WAAT5</t>
  </si>
  <si>
    <t>KL4242WAAT6</t>
  </si>
  <si>
    <t>KL4242WAATA</t>
  </si>
  <si>
    <t>KL4242WAATL</t>
  </si>
  <si>
    <t>KL4242WABD5</t>
  </si>
  <si>
    <t>KL4242WABD6</t>
  </si>
  <si>
    <t>KL4242WABDA</t>
  </si>
  <si>
    <t>KL4242WABDL</t>
  </si>
  <si>
    <t>KL4242WABF5</t>
  </si>
  <si>
    <t>KL4242WABF6</t>
  </si>
  <si>
    <t>KL4242WABFA</t>
  </si>
  <si>
    <t>KL4242WABFL</t>
  </si>
  <si>
    <t>KL4242WABT5</t>
  </si>
  <si>
    <t>KL4242WABT6</t>
  </si>
  <si>
    <t>KL4242WABTA</t>
  </si>
  <si>
    <t>KL4242WABTL</t>
  </si>
  <si>
    <t>KL4242WACD5</t>
  </si>
  <si>
    <t>KL4242WACD6</t>
  </si>
  <si>
    <t>KL4242WACDA</t>
  </si>
  <si>
    <t>KL4242WACDL</t>
  </si>
  <si>
    <t>KL4242WACF5</t>
  </si>
  <si>
    <t>KL4242WACF6</t>
  </si>
  <si>
    <t>KL4242WACFA</t>
  </si>
  <si>
    <t>KL4242WACFL</t>
  </si>
  <si>
    <t>KL4242WACT5</t>
  </si>
  <si>
    <t>KL4242WACT6</t>
  </si>
  <si>
    <t>KL4242WACTA</t>
  </si>
  <si>
    <t>KL4242WACTL</t>
  </si>
  <si>
    <t>KL4242WADD5</t>
  </si>
  <si>
    <t>KL4242WADD6</t>
  </si>
  <si>
    <t>KL4242WADDA</t>
  </si>
  <si>
    <t>KL4242WADDL</t>
  </si>
  <si>
    <t>KL4242WADF5</t>
  </si>
  <si>
    <t>KL4242WADF6</t>
  </si>
  <si>
    <t>KL4242WADFA</t>
  </si>
  <si>
    <t>KL4242WADFL</t>
  </si>
  <si>
    <t>KL4242WADT5</t>
  </si>
  <si>
    <t>KL4242WADT6</t>
  </si>
  <si>
    <t>KL4242WADTA</t>
  </si>
  <si>
    <t>KL4242WADTL</t>
  </si>
  <si>
    <t>KL4242WAED5</t>
  </si>
  <si>
    <t>KL4242WAED6</t>
  </si>
  <si>
    <t>KL4242WAEDA</t>
  </si>
  <si>
    <t>KL4242WAEDL</t>
  </si>
  <si>
    <t>KL4242WAEF5</t>
  </si>
  <si>
    <t>KL4242WAEF6</t>
  </si>
  <si>
    <t>KL4242WAEFA</t>
  </si>
  <si>
    <t>KL4242WAEFL</t>
  </si>
  <si>
    <t>KL4242WAET5</t>
  </si>
  <si>
    <t>KL4242WAET6</t>
  </si>
  <si>
    <t>KL4242WAETA</t>
  </si>
  <si>
    <t>KL4242WAETL</t>
  </si>
  <si>
    <t>KL4242WAKD5</t>
  </si>
  <si>
    <t>KL4242WAKD6</t>
  </si>
  <si>
    <t>KL4242WAKDA</t>
  </si>
  <si>
    <t>KL4242WAKDL</t>
  </si>
  <si>
    <t>KL4242WAKF5</t>
  </si>
  <si>
    <t>KL4242WAKF6</t>
  </si>
  <si>
    <t>KL4242WAKFA</t>
  </si>
  <si>
    <t>KL4242WAKFL</t>
  </si>
  <si>
    <t>KL4242WAKT5</t>
  </si>
  <si>
    <t>KL4242WAKT6</t>
  </si>
  <si>
    <t>KL4242WAKTA</t>
  </si>
  <si>
    <t>KL4242WAKTL</t>
  </si>
  <si>
    <t>KL4242WAMD5</t>
  </si>
  <si>
    <t>KL4242WAMD6</t>
  </si>
  <si>
    <t>KL4242WAMDA</t>
  </si>
  <si>
    <t>KL4242WAMDL</t>
  </si>
  <si>
    <t>KL4242WAMF5</t>
  </si>
  <si>
    <t>KL4242WAMF6</t>
  </si>
  <si>
    <t>KL4242WAMFA</t>
  </si>
  <si>
    <t>KL4242WAMFL</t>
  </si>
  <si>
    <t>KL4242WAMT5</t>
  </si>
  <si>
    <t>KL4242WAMT6</t>
  </si>
  <si>
    <t>KL4242WAMTA</t>
  </si>
  <si>
    <t>KL4242WAMTL</t>
  </si>
  <si>
    <t>KL4242WAND5</t>
  </si>
  <si>
    <t>KL4242WAND6</t>
  </si>
  <si>
    <t>KL4242WANDA</t>
  </si>
  <si>
    <t>KL4242WANDL</t>
  </si>
  <si>
    <t>KL4242WANF5</t>
  </si>
  <si>
    <t>KL4242WANF6</t>
  </si>
  <si>
    <t>KL4242WANFA</t>
  </si>
  <si>
    <t>KL4242WANFL</t>
  </si>
  <si>
    <t>KL4242WANT5</t>
  </si>
  <si>
    <t>KL4242WANT6</t>
  </si>
  <si>
    <t>KL4242WANTA</t>
  </si>
  <si>
    <t>KL4242WANTL</t>
  </si>
  <si>
    <t>KL4242WAPD5</t>
  </si>
  <si>
    <t>KL4242WAPD6</t>
  </si>
  <si>
    <t>KL4242WAPDA</t>
  </si>
  <si>
    <t>KL4242WAPDL</t>
  </si>
  <si>
    <t>KL4242WAPF5</t>
  </si>
  <si>
    <t>KL4242WAPF6</t>
  </si>
  <si>
    <t>KL4242WAPFA</t>
  </si>
  <si>
    <t>KL4242WAPFL</t>
  </si>
  <si>
    <t>KL4242WAPT5</t>
  </si>
  <si>
    <t>KL4242WAPT6</t>
  </si>
  <si>
    <t>KL4242WAPTA</t>
  </si>
  <si>
    <t>KL4242WAPTL</t>
  </si>
  <si>
    <t>KL4242WAQD5</t>
  </si>
  <si>
    <t>KL4242WAQD6</t>
  </si>
  <si>
    <t>KL4242WAQDA</t>
  </si>
  <si>
    <t>KL4242WAQDL</t>
  </si>
  <si>
    <t>KL4242WAQF5</t>
  </si>
  <si>
    <t>KL4242WAQF6</t>
  </si>
  <si>
    <t>KL4242WAQFA</t>
  </si>
  <si>
    <t>KL4242WAQFL</t>
  </si>
  <si>
    <t>KL4242WAQT5</t>
  </si>
  <si>
    <t>KL4242WAQT6</t>
  </si>
  <si>
    <t>KL4242WAQTA</t>
  </si>
  <si>
    <t>KL4242WAQTL</t>
  </si>
  <si>
    <t>KL4242WARD5</t>
  </si>
  <si>
    <t>KL4242WARD6</t>
  </si>
  <si>
    <t>KL4242WARDA</t>
  </si>
  <si>
    <t>KL4242WARDL</t>
  </si>
  <si>
    <t>KL4242WARF5</t>
  </si>
  <si>
    <t>KL4242WARF6</t>
  </si>
  <si>
    <t>KL4242WARFA</t>
  </si>
  <si>
    <t>KL4242WARFL</t>
  </si>
  <si>
    <t>KL4242WART5</t>
  </si>
  <si>
    <t>KL4242WART6</t>
  </si>
  <si>
    <t>KL4242WARTA</t>
  </si>
  <si>
    <t>KL4242WARTL</t>
  </si>
  <si>
    <t>KL4242WASD5</t>
  </si>
  <si>
    <t>KL4242WASD6</t>
  </si>
  <si>
    <t>KL4242WASDA</t>
  </si>
  <si>
    <t>KL4242WASDL</t>
  </si>
  <si>
    <t>KL4242WASF5</t>
  </si>
  <si>
    <t>KL4242WASF6</t>
  </si>
  <si>
    <t>KL4242WASFA</t>
  </si>
  <si>
    <t>KL4242WASFL</t>
  </si>
  <si>
    <t>KL4242WAST5</t>
  </si>
  <si>
    <t>KL4242WAST6</t>
  </si>
  <si>
    <t>KL4242WASTA</t>
  </si>
  <si>
    <t>KL4242WASTL</t>
  </si>
  <si>
    <t>KL4242WATD5</t>
  </si>
  <si>
    <t>KL4242WATD6</t>
  </si>
  <si>
    <t>KL4242WATDA</t>
  </si>
  <si>
    <t>KL4242WATDL</t>
  </si>
  <si>
    <t>KL4242WATF5</t>
  </si>
  <si>
    <t>KL4242WATF6</t>
  </si>
  <si>
    <t>KL4242WATFA</t>
  </si>
  <si>
    <t>KL4242WATFL</t>
  </si>
  <si>
    <t>KL4242WATT5</t>
  </si>
  <si>
    <t>KL4242WATT6</t>
  </si>
  <si>
    <t>KL4242WATTA</t>
  </si>
  <si>
    <t>KL4242WATTL</t>
  </si>
  <si>
    <t>KL4242WAUD5</t>
  </si>
  <si>
    <t>KL4242WAUD6</t>
  </si>
  <si>
    <t>KL4242WAUDA</t>
  </si>
  <si>
    <t>KL4242WAUDL</t>
  </si>
  <si>
    <t>KL4242WAUF5</t>
  </si>
  <si>
    <t>KL4242WAUF6</t>
  </si>
  <si>
    <t>KL4242WAUFA</t>
  </si>
  <si>
    <t>KL4242WAUFL</t>
  </si>
  <si>
    <t>KL4242WAUT5</t>
  </si>
  <si>
    <t>KL4242WAUT6</t>
  </si>
  <si>
    <t>KL4242WAUTA</t>
  </si>
  <si>
    <t>KL4242WAUTL</t>
  </si>
  <si>
    <t>KL4242WAVD5</t>
  </si>
  <si>
    <t>KL4242WAVD6</t>
  </si>
  <si>
    <t>KL4242WAVDA</t>
  </si>
  <si>
    <t>KL4242WAVDL</t>
  </si>
  <si>
    <t>KL4242WAVF5</t>
  </si>
  <si>
    <t>KL4242WAVF6</t>
  </si>
  <si>
    <t>KL4242WAVFA</t>
  </si>
  <si>
    <t>KL4242WAVFL</t>
  </si>
  <si>
    <t>KL4242WAVT5</t>
  </si>
  <si>
    <t>KL4242WAVT6</t>
  </si>
  <si>
    <t>KL4242WAVTA</t>
  </si>
  <si>
    <t>KL4242WAVTL</t>
  </si>
  <si>
    <t>KL4242WAWD5</t>
  </si>
  <si>
    <t>KL4242WAWD6</t>
  </si>
  <si>
    <t>KL4242WAWDA</t>
  </si>
  <si>
    <t>KL4242WAWDL</t>
  </si>
  <si>
    <t>KL4242WAWF5</t>
  </si>
  <si>
    <t>KL4242WAWF6</t>
  </si>
  <si>
    <t>KL4242WAWFA</t>
  </si>
  <si>
    <t>KL4242WAWFL</t>
  </si>
  <si>
    <t>KL4242WAWT5</t>
  </si>
  <si>
    <t>KL4242WAWT6</t>
  </si>
  <si>
    <t>KL4242WAWTA</t>
  </si>
  <si>
    <t>KL4242WAWTL</t>
  </si>
  <si>
    <t>KL4242WAXD5</t>
  </si>
  <si>
    <t>KL4242WAXD6</t>
  </si>
  <si>
    <t>KL4242WAXDA</t>
  </si>
  <si>
    <t>KL4242WAXDL</t>
  </si>
  <si>
    <t>KL4242WAXF5</t>
  </si>
  <si>
    <t>KL4242WAXF6</t>
  </si>
  <si>
    <t>KL4242WAXFA</t>
  </si>
  <si>
    <t>KL4242WAXFL</t>
  </si>
  <si>
    <t>KL4242WAXT5</t>
  </si>
  <si>
    <t>KL4242WAXT6</t>
  </si>
  <si>
    <t>KL4242WAXTA</t>
  </si>
  <si>
    <t>KL4242WAXTL</t>
  </si>
  <si>
    <t>KL4242WAYD5</t>
  </si>
  <si>
    <t>KL4242WAYD6</t>
  </si>
  <si>
    <t>KL4242WAYDA</t>
  </si>
  <si>
    <t>KL4242WAYDL</t>
  </si>
  <si>
    <t>KL4242WAYF5</t>
  </si>
  <si>
    <t>KL4242WAYF6</t>
  </si>
  <si>
    <t>KL4242WAYFA</t>
  </si>
  <si>
    <t>KL4242WAYFL</t>
  </si>
  <si>
    <t>KL4242WAYT5</t>
  </si>
  <si>
    <t>KL4242WAYT6</t>
  </si>
  <si>
    <t>KL4242WAYTA</t>
  </si>
  <si>
    <t>KL4242WAYTL</t>
  </si>
  <si>
    <t>KL4240WAAD5</t>
  </si>
  <si>
    <t>KL4240WAAD6</t>
  </si>
  <si>
    <t>KL4240WAADA</t>
  </si>
  <si>
    <t>KL4240WAADL</t>
  </si>
  <si>
    <t>KL4240WAAF5</t>
  </si>
  <si>
    <t>KL4240WAAF6</t>
  </si>
  <si>
    <t>KL4240WAAFA</t>
  </si>
  <si>
    <t>KL4240WAAFL</t>
  </si>
  <si>
    <t>KL4240WAAT5</t>
  </si>
  <si>
    <t>KL4240WAAT6</t>
  </si>
  <si>
    <t>KL4240WAATA</t>
  </si>
  <si>
    <t>KL4240WAATL</t>
  </si>
  <si>
    <t>KL4240WABD5</t>
  </si>
  <si>
    <t>KL4240WABD6</t>
  </si>
  <si>
    <t>KL4240WABDA</t>
  </si>
  <si>
    <t>KL4240WABDL</t>
  </si>
  <si>
    <t>KL4240WABF5</t>
  </si>
  <si>
    <t>KL4240WABF6</t>
  </si>
  <si>
    <t>KL4240WABFA</t>
  </si>
  <si>
    <t>KL4240WABFL</t>
  </si>
  <si>
    <t>KL4240WABT5</t>
  </si>
  <si>
    <t>KL4240WABT6</t>
  </si>
  <si>
    <t>KL4240WABTA</t>
  </si>
  <si>
    <t>KL4240WABTL</t>
  </si>
  <si>
    <t>KL4240WACD5</t>
  </si>
  <si>
    <t>KL4240WACD6</t>
  </si>
  <si>
    <t>KL4240WACDA</t>
  </si>
  <si>
    <t>KL4240WACDL</t>
  </si>
  <si>
    <t>KL4240WACF5</t>
  </si>
  <si>
    <t>KL4240WACF6</t>
  </si>
  <si>
    <t>KL4240WACFA</t>
  </si>
  <si>
    <t>KL4240WACFL</t>
  </si>
  <si>
    <t>KL4240WACT5</t>
  </si>
  <si>
    <t>KL4240WACT6</t>
  </si>
  <si>
    <t>KL4240WACTA</t>
  </si>
  <si>
    <t>KL4240WACTL</t>
  </si>
  <si>
    <t>KL4240WADD5</t>
  </si>
  <si>
    <t>KL4240WADD6</t>
  </si>
  <si>
    <t>KL4240WADDA</t>
  </si>
  <si>
    <t>KL4240WADDL</t>
  </si>
  <si>
    <t>KL4240WADF5</t>
  </si>
  <si>
    <t>KL4240WADF6</t>
  </si>
  <si>
    <t>KL4240WADFA</t>
  </si>
  <si>
    <t>KL4240WADFL</t>
  </si>
  <si>
    <t>KL4240WADT5</t>
  </si>
  <si>
    <t>KL4240WADT6</t>
  </si>
  <si>
    <t>KL4240WADTA</t>
  </si>
  <si>
    <t>KL4240WADTL</t>
  </si>
  <si>
    <t>KL4240WAED5</t>
  </si>
  <si>
    <t>KL4240WAED6</t>
  </si>
  <si>
    <t>KL4240WAEDA</t>
  </si>
  <si>
    <t>KL4240WAEDL</t>
  </si>
  <si>
    <t>KL4240WAEF5</t>
  </si>
  <si>
    <t>KL4240WAEF6</t>
  </si>
  <si>
    <t>KL4240WAEFA</t>
  </si>
  <si>
    <t>KL4240WAEFL</t>
  </si>
  <si>
    <t>KL4240WAET5</t>
  </si>
  <si>
    <t>KL4240WAET6</t>
  </si>
  <si>
    <t>KL4240WAETA</t>
  </si>
  <si>
    <t>KL4240WAETL</t>
  </si>
  <si>
    <t>KL4240WAKD5</t>
  </si>
  <si>
    <t>KL4240WAKD6</t>
  </si>
  <si>
    <t>KL4240WAKDA</t>
  </si>
  <si>
    <t>KL4240WAKDL</t>
  </si>
  <si>
    <t>KL4240WAKF5</t>
  </si>
  <si>
    <t>KL4240WAKF6</t>
  </si>
  <si>
    <t>KL4240WAKFA</t>
  </si>
  <si>
    <t>KL4240WAKFL</t>
  </si>
  <si>
    <t>KL4240WAKT5</t>
  </si>
  <si>
    <t>KL4240WAKT6</t>
  </si>
  <si>
    <t>KL4240WAKTA</t>
  </si>
  <si>
    <t>KL4240WAKTL</t>
  </si>
  <si>
    <t>KL4240WAMD5</t>
  </si>
  <si>
    <t>KL4240WAMD6</t>
  </si>
  <si>
    <t>KL4240WAMDA</t>
  </si>
  <si>
    <t>KL4240WAMDL</t>
  </si>
  <si>
    <t>KL4240WAMF5</t>
  </si>
  <si>
    <t>KL4240WAMF6</t>
  </si>
  <si>
    <t>KL4240WAMFA</t>
  </si>
  <si>
    <t>KL4240WAMFL</t>
  </si>
  <si>
    <t>KL4240WAMT5</t>
  </si>
  <si>
    <t>KL4240WAMT6</t>
  </si>
  <si>
    <t>KL4240WAMTA</t>
  </si>
  <si>
    <t>KL4240WAMTL</t>
  </si>
  <si>
    <t>KL4240WAND5</t>
  </si>
  <si>
    <t>KL4240WAND6</t>
  </si>
  <si>
    <t>KL4240WANDA</t>
  </si>
  <si>
    <t>KL4240WANDL</t>
  </si>
  <si>
    <t>KL4240WANF5</t>
  </si>
  <si>
    <t>KL4240WANF6</t>
  </si>
  <si>
    <t>KL4240WANFA</t>
  </si>
  <si>
    <t>KL4240WANFL</t>
  </si>
  <si>
    <t>KL4240WANT5</t>
  </si>
  <si>
    <t>KL4240WANT6</t>
  </si>
  <si>
    <t>KL4240WANTA</t>
  </si>
  <si>
    <t>KL4240WANTL</t>
  </si>
  <si>
    <t>KL4240WAPD5</t>
  </si>
  <si>
    <t>KL4240WAPD6</t>
  </si>
  <si>
    <t>KL4240WAPDA</t>
  </si>
  <si>
    <t>KL4240WAPDL</t>
  </si>
  <si>
    <t>KL4240WAPF5</t>
  </si>
  <si>
    <t>KL4240WAPF6</t>
  </si>
  <si>
    <t>KL4240WAPFA</t>
  </si>
  <si>
    <t>KL4240WAPFL</t>
  </si>
  <si>
    <t>KL4240WAPT5</t>
  </si>
  <si>
    <t>KL4240WAPT6</t>
  </si>
  <si>
    <t>KL4240WAPTA</t>
  </si>
  <si>
    <t>KL4240WAPTL</t>
  </si>
  <si>
    <t>KL4240WAQD5</t>
  </si>
  <si>
    <t>KL4240WAQD6</t>
  </si>
  <si>
    <t>KL4240WAQDA</t>
  </si>
  <si>
    <t>KL4240WAQDL</t>
  </si>
  <si>
    <t>KL4240WAQF5</t>
  </si>
  <si>
    <t>KL4240WAQF6</t>
  </si>
  <si>
    <t>KL4240WAQFA</t>
  </si>
  <si>
    <t>KL4240WAQFL</t>
  </si>
  <si>
    <t>KL4240WAQT5</t>
  </si>
  <si>
    <t>KL4240WAQT6</t>
  </si>
  <si>
    <t>KL4240WAQTA</t>
  </si>
  <si>
    <t>KL4240WAQTL</t>
  </si>
  <si>
    <t>KL4240WARD5</t>
  </si>
  <si>
    <t>KL4240WARD6</t>
  </si>
  <si>
    <t>KL4240WARDA</t>
  </si>
  <si>
    <t>KL4240WARDL</t>
  </si>
  <si>
    <t>KL4240WARF5</t>
  </si>
  <si>
    <t>KL4240WARF6</t>
  </si>
  <si>
    <t>KL4240WARFA</t>
  </si>
  <si>
    <t>KL4240WARFL</t>
  </si>
  <si>
    <t>KL4240WART5</t>
  </si>
  <si>
    <t>KL4240WART6</t>
  </si>
  <si>
    <t>KL4240WARTA</t>
  </si>
  <si>
    <t>KL4240WARTL</t>
  </si>
  <si>
    <t>KL4240WASD5</t>
  </si>
  <si>
    <t>KL4240WASD6</t>
  </si>
  <si>
    <t>KL4240WASDA</t>
  </si>
  <si>
    <t>KL4240WASDL</t>
  </si>
  <si>
    <t>KL4240WASF5</t>
  </si>
  <si>
    <t>KL4240WASF6</t>
  </si>
  <si>
    <t>KL4240WASFA</t>
  </si>
  <si>
    <t>KL4240WASFL</t>
  </si>
  <si>
    <t>KL4240WAST5</t>
  </si>
  <si>
    <t>KL4240WAST6</t>
  </si>
  <si>
    <t>KL4240WASTA</t>
  </si>
  <si>
    <t>KL4240WASTL</t>
  </si>
  <si>
    <t>KL4240WATD5</t>
  </si>
  <si>
    <t>KL4240WATD6</t>
  </si>
  <si>
    <t>KL4240WATDA</t>
  </si>
  <si>
    <t>KL4240WATDL</t>
  </si>
  <si>
    <t>KL4240WATF5</t>
  </si>
  <si>
    <t>KL4240WATF6</t>
  </si>
  <si>
    <t>KL4240WATFA</t>
  </si>
  <si>
    <t>KL4240WATFL</t>
  </si>
  <si>
    <t>KL4240WATT5</t>
  </si>
  <si>
    <t>KL4240WATT6</t>
  </si>
  <si>
    <t>KL4240WATTA</t>
  </si>
  <si>
    <t>KL4240WATTL</t>
  </si>
  <si>
    <t>KL4240WAUD5</t>
  </si>
  <si>
    <t>KL4240WAUD6</t>
  </si>
  <si>
    <t>KL4240WAUDA</t>
  </si>
  <si>
    <t>KL4240WAUDL</t>
  </si>
  <si>
    <t>KL4240WAUF5</t>
  </si>
  <si>
    <t>KL4240WAUF6</t>
  </si>
  <si>
    <t>KL4240WAUFA</t>
  </si>
  <si>
    <t>KL4240WAUFL</t>
  </si>
  <si>
    <t>KL4240WAUT5</t>
  </si>
  <si>
    <t>KL4240WAUT6</t>
  </si>
  <si>
    <t>KL4240WAUTA</t>
  </si>
  <si>
    <t>KL4240WAUTL</t>
  </si>
  <si>
    <t>KL4240WAVD5</t>
  </si>
  <si>
    <t>KL4240WAVD6</t>
  </si>
  <si>
    <t>KL4240WAVDA</t>
  </si>
  <si>
    <t>KL4240WAVDL</t>
  </si>
  <si>
    <t>KL4240WAVF5</t>
  </si>
  <si>
    <t>KL4240WAVF6</t>
  </si>
  <si>
    <t>KL4240WAVFA</t>
  </si>
  <si>
    <t>KL4240WAVFL</t>
  </si>
  <si>
    <t>KL4240WAVT5</t>
  </si>
  <si>
    <t>KL4240WAVT6</t>
  </si>
  <si>
    <t>KL4240WAVTA</t>
  </si>
  <si>
    <t>KL4240WAVTL</t>
  </si>
  <si>
    <t>KL4240WAWD5</t>
  </si>
  <si>
    <t>KL4240WAWD6</t>
  </si>
  <si>
    <t>KL4240WAWDA</t>
  </si>
  <si>
    <t>KL4240WAWDL</t>
  </si>
  <si>
    <t>KL4240WAWF5</t>
  </si>
  <si>
    <t>KL4240WAWF6</t>
  </si>
  <si>
    <t>KL4240WAWFA</t>
  </si>
  <si>
    <t>KL4240WAWFL</t>
  </si>
  <si>
    <t>KL4240WAWT5</t>
  </si>
  <si>
    <t>KL4240WAWT6</t>
  </si>
  <si>
    <t>KL4240WAWTA</t>
  </si>
  <si>
    <t>KL4240WAWTL</t>
  </si>
  <si>
    <t>KL4240WAXD5</t>
  </si>
  <si>
    <t>KL4240WAXD6</t>
  </si>
  <si>
    <t>KL4240WAXDA</t>
  </si>
  <si>
    <t>KL4240WAXDL</t>
  </si>
  <si>
    <t>KL4240WAXF5</t>
  </si>
  <si>
    <t>KL4240WAXF6</t>
  </si>
  <si>
    <t>KL4240WAXFA</t>
  </si>
  <si>
    <t>KL4240WAXFL</t>
  </si>
  <si>
    <t>KL4240WAXT5</t>
  </si>
  <si>
    <t>KL4240WAXT6</t>
  </si>
  <si>
    <t>KL4240WAXTA</t>
  </si>
  <si>
    <t>KL4240WAXTL</t>
  </si>
  <si>
    <t>KL4240WAYD5</t>
  </si>
  <si>
    <t>KL4240WAYD6</t>
  </si>
  <si>
    <t>KL4240WAYDA</t>
  </si>
  <si>
    <t>KL4240WAYDL</t>
  </si>
  <si>
    <t>KL4240WAYF5</t>
  </si>
  <si>
    <t>KL4240WAYF6</t>
  </si>
  <si>
    <t>KL4240WAYFA</t>
  </si>
  <si>
    <t>KL4240WAYFL</t>
  </si>
  <si>
    <t>KL4240WAYT5</t>
  </si>
  <si>
    <t>KL4240WAYT6</t>
  </si>
  <si>
    <t>KL4240WAYTA</t>
  </si>
  <si>
    <t>KL4240WAYTL</t>
  </si>
  <si>
    <t>KL4243WAAD5</t>
  </si>
  <si>
    <t>KL4243WAAD6</t>
  </si>
  <si>
    <t>KL4243WAADA</t>
  </si>
  <si>
    <t>KL4243WAADL</t>
  </si>
  <si>
    <t>KL4243WAAF5</t>
  </si>
  <si>
    <t>KL4243WAAF6</t>
  </si>
  <si>
    <t>KL4243WAAFA</t>
  </si>
  <si>
    <t>KL4243WAAFL</t>
  </si>
  <si>
    <t>KL4243WAAT5</t>
  </si>
  <si>
    <t>KL4243WAAT6</t>
  </si>
  <si>
    <t>KL4243WAATA</t>
  </si>
  <si>
    <t>KL4243WAATL</t>
  </si>
  <si>
    <t>KL4243WABD5</t>
  </si>
  <si>
    <t>KL4243WABD6</t>
  </si>
  <si>
    <t>KL4243WABDA</t>
  </si>
  <si>
    <t>KL4243WABDL</t>
  </si>
  <si>
    <t>KL4243WABF5</t>
  </si>
  <si>
    <t>KL4243WABF6</t>
  </si>
  <si>
    <t>KL4243WABFA</t>
  </si>
  <si>
    <t>KL4243WABFL</t>
  </si>
  <si>
    <t>KL4243WABT5</t>
  </si>
  <si>
    <t>KL4243WABT6</t>
  </si>
  <si>
    <t>KL4243WABTA</t>
  </si>
  <si>
    <t>KL4243WABTL</t>
  </si>
  <si>
    <t>KL4243WACD5</t>
  </si>
  <si>
    <t>KL4243WACD6</t>
  </si>
  <si>
    <t>KL4243WACDA</t>
  </si>
  <si>
    <t>KL4243WACDL</t>
  </si>
  <si>
    <t>KL4243WACF5</t>
  </si>
  <si>
    <t>KL4243WACF6</t>
  </si>
  <si>
    <t>KL4243WACFA</t>
  </si>
  <si>
    <t>KL4243WACFL</t>
  </si>
  <si>
    <t>KL4243WACT5</t>
  </si>
  <si>
    <t>KL4243WACT6</t>
  </si>
  <si>
    <t>KL4243WACTA</t>
  </si>
  <si>
    <t>KL4243WACTL</t>
  </si>
  <si>
    <t>KL4243WADD5</t>
  </si>
  <si>
    <t>KL4243WADD6</t>
  </si>
  <si>
    <t>KL4243WADDA</t>
  </si>
  <si>
    <t>KL4243WADDL</t>
  </si>
  <si>
    <t>KL4243WADF5</t>
  </si>
  <si>
    <t>KL4243WADF6</t>
  </si>
  <si>
    <t>KL4243WADFA</t>
  </si>
  <si>
    <t>KL4243WADFL</t>
  </si>
  <si>
    <t>KL4243WADT5</t>
  </si>
  <si>
    <t>KL4243WADT6</t>
  </si>
  <si>
    <t>KL4243WADTA</t>
  </si>
  <si>
    <t>KL4243WADTL</t>
  </si>
  <si>
    <t>KL4243WAED5</t>
  </si>
  <si>
    <t>KL4243WAED6</t>
  </si>
  <si>
    <t>KL4243WAEDA</t>
  </si>
  <si>
    <t>KL4243WAEDL</t>
  </si>
  <si>
    <t>KL4243WAEF5</t>
  </si>
  <si>
    <t>KL4243WAEF6</t>
  </si>
  <si>
    <t>KL4243WAEFA</t>
  </si>
  <si>
    <t>KL4243WAEFL</t>
  </si>
  <si>
    <t>KL4243WAET5</t>
  </si>
  <si>
    <t>KL4243WAET6</t>
  </si>
  <si>
    <t>KL4243WAETA</t>
  </si>
  <si>
    <t>KL4243WAETL</t>
  </si>
  <si>
    <t>KL4243WAKD5</t>
  </si>
  <si>
    <t>KL4243WAKD6</t>
  </si>
  <si>
    <t>KL4243WAKDA</t>
  </si>
  <si>
    <t>KL4243WAKDL</t>
  </si>
  <si>
    <t>KL4243WAKF5</t>
  </si>
  <si>
    <t>KL4243WAKF6</t>
  </si>
  <si>
    <t>KL4243WAKFA</t>
  </si>
  <si>
    <t>KL4243WAKFL</t>
  </si>
  <si>
    <t>KL4243WAKT5</t>
  </si>
  <si>
    <t>KL4243WAKT6</t>
  </si>
  <si>
    <t>KL4243WAKTA</t>
  </si>
  <si>
    <t>KL4243WAKTL</t>
  </si>
  <si>
    <t>KL4243WAMD5</t>
  </si>
  <si>
    <t>KL4243WAMD6</t>
  </si>
  <si>
    <t>KL4243WAMDA</t>
  </si>
  <si>
    <t>KL4243WAMDL</t>
  </si>
  <si>
    <t>KL4243WAMF5</t>
  </si>
  <si>
    <t>KL4243WAMF6</t>
  </si>
  <si>
    <t>KL4243WAMFA</t>
  </si>
  <si>
    <t>KL4243WAMFL</t>
  </si>
  <si>
    <t>KL4243WAMT5</t>
  </si>
  <si>
    <t>KL4243WAMT6</t>
  </si>
  <si>
    <t>KL4243WAMTA</t>
  </si>
  <si>
    <t>KL4243WAMTL</t>
  </si>
  <si>
    <t>KL4243WAND5</t>
  </si>
  <si>
    <t>KL4243WAND6</t>
  </si>
  <si>
    <t>KL4243WANDA</t>
  </si>
  <si>
    <t>KL4243WANDL</t>
  </si>
  <si>
    <t>KL4243WANF5</t>
  </si>
  <si>
    <t>KL4243WANF6</t>
  </si>
  <si>
    <t>KL4243WANFA</t>
  </si>
  <si>
    <t>KL4243WANFL</t>
  </si>
  <si>
    <t>KL4243WANT5</t>
  </si>
  <si>
    <t>KL4243WANT6</t>
  </si>
  <si>
    <t>KL4243WANTA</t>
  </si>
  <si>
    <t>KL4243WANTL</t>
  </si>
  <si>
    <t>KL4243WAPD5</t>
  </si>
  <si>
    <t>KL4243WAPD6</t>
  </si>
  <si>
    <t>KL4243WAPDA</t>
  </si>
  <si>
    <t>KL4243WAPDL</t>
  </si>
  <si>
    <t>KL4243WAPF5</t>
  </si>
  <si>
    <t>KL4243WAPF6</t>
  </si>
  <si>
    <t>KL4243WAPFA</t>
  </si>
  <si>
    <t>KL4243WAPFL</t>
  </si>
  <si>
    <t>KL4243WAPT5</t>
  </si>
  <si>
    <t>KL4243WAPT6</t>
  </si>
  <si>
    <t>KL4243WAPTA</t>
  </si>
  <si>
    <t>KL4243WAPTL</t>
  </si>
  <si>
    <t>KL4243WAQD5</t>
  </si>
  <si>
    <t>KL4243WAQD6</t>
  </si>
  <si>
    <t>KL4243WAQDA</t>
  </si>
  <si>
    <t>KL4243WAQDL</t>
  </si>
  <si>
    <t>KL4243WAQF5</t>
  </si>
  <si>
    <t>KL4243WAQF6</t>
  </si>
  <si>
    <t>KL4243WAQFA</t>
  </si>
  <si>
    <t>KL4243WAQFL</t>
  </si>
  <si>
    <t>KL4243WAQT5</t>
  </si>
  <si>
    <t>KL4243WAQT6</t>
  </si>
  <si>
    <t>KL4243WAQTA</t>
  </si>
  <si>
    <t>KL4243WAQTL</t>
  </si>
  <si>
    <t>KL4243WARD5</t>
  </si>
  <si>
    <t>KL4243WARD6</t>
  </si>
  <si>
    <t>KL4243WARDA</t>
  </si>
  <si>
    <t>KL4243WARDL</t>
  </si>
  <si>
    <t>KL4243WARF5</t>
  </si>
  <si>
    <t>KL4243WARF6</t>
  </si>
  <si>
    <t>KL4243WARFA</t>
  </si>
  <si>
    <t>KL4243WARFL</t>
  </si>
  <si>
    <t>KL4243WART5</t>
  </si>
  <si>
    <t>KL4243WART6</t>
  </si>
  <si>
    <t>KL4243WARTA</t>
  </si>
  <si>
    <t>KL4243WARTL</t>
  </si>
  <si>
    <t>KL4243WASD5</t>
  </si>
  <si>
    <t>KL4243WASD6</t>
  </si>
  <si>
    <t>KL4243WASDA</t>
  </si>
  <si>
    <t>KL4243WASDL</t>
  </si>
  <si>
    <t>KL4243WASF5</t>
  </si>
  <si>
    <t>KL4243WASF6</t>
  </si>
  <si>
    <t>KL4243WASFA</t>
  </si>
  <si>
    <t>KL4243WASFL</t>
  </si>
  <si>
    <t>KL4243WAST5</t>
  </si>
  <si>
    <t>KL4243WAST6</t>
  </si>
  <si>
    <t>KL4243WASTA</t>
  </si>
  <si>
    <t>KL4243WASTL</t>
  </si>
  <si>
    <t>KL4243WATD5</t>
  </si>
  <si>
    <t>KL4243WATD6</t>
  </si>
  <si>
    <t>KL4243WATDA</t>
  </si>
  <si>
    <t>KL4243WATDL</t>
  </si>
  <si>
    <t>KL4243WATF5</t>
  </si>
  <si>
    <t>KL4243WATF6</t>
  </si>
  <si>
    <t>KL4243WATFA</t>
  </si>
  <si>
    <t>KL4243WATFL</t>
  </si>
  <si>
    <t>KL4243WATT5</t>
  </si>
  <si>
    <t>KL4243WATT6</t>
  </si>
  <si>
    <t>KL4243WATTA</t>
  </si>
  <si>
    <t>KL4243WATTL</t>
  </si>
  <si>
    <t>KL4243WAUD5</t>
  </si>
  <si>
    <t>KL4243WAUD6</t>
  </si>
  <si>
    <t>KL4243WAUDA</t>
  </si>
  <si>
    <t>KL4243WAUDL</t>
  </si>
  <si>
    <t>KL4243WAUF5</t>
  </si>
  <si>
    <t>KL4243WAUF6</t>
  </si>
  <si>
    <t>KL4243WAUFA</t>
  </si>
  <si>
    <t>KL4243WAUFL</t>
  </si>
  <si>
    <t>KL4243WAUT5</t>
  </si>
  <si>
    <t>KL4243WAUT6</t>
  </si>
  <si>
    <t>KL4243WAUTA</t>
  </si>
  <si>
    <t>KL4243WAUTL</t>
  </si>
  <si>
    <t>KL4243WAVD5</t>
  </si>
  <si>
    <t>KL4243WAVD6</t>
  </si>
  <si>
    <t>KL4243WAVDA</t>
  </si>
  <si>
    <t>KL4243WAVDL</t>
  </si>
  <si>
    <t>KL4243WAVF5</t>
  </si>
  <si>
    <t>KL4243WAVF6</t>
  </si>
  <si>
    <t>KL4243WAVFA</t>
  </si>
  <si>
    <t>KL4243WAVFL</t>
  </si>
  <si>
    <t>KL4243WAVT5</t>
  </si>
  <si>
    <t>KL4243WAVT6</t>
  </si>
  <si>
    <t>KL4243WAVTA</t>
  </si>
  <si>
    <t>KL4243WAVTL</t>
  </si>
  <si>
    <t>KL4243WAWD5</t>
  </si>
  <si>
    <t>KL4243WAWD6</t>
  </si>
  <si>
    <t>KL4243WAWDA</t>
  </si>
  <si>
    <t>KL4243WAWDL</t>
  </si>
  <si>
    <t>KL4243WAWF5</t>
  </si>
  <si>
    <t>KL4243WAWF6</t>
  </si>
  <si>
    <t>KL4243WAWFA</t>
  </si>
  <si>
    <t>KL4243WAWFL</t>
  </si>
  <si>
    <t>KL4243WAWT5</t>
  </si>
  <si>
    <t>KL4243WAWT6</t>
  </si>
  <si>
    <t>KL4243WAWTA</t>
  </si>
  <si>
    <t>KL4243WAWTL</t>
  </si>
  <si>
    <t>KL4243WAXD5</t>
  </si>
  <si>
    <t>KL4243WAXD6</t>
  </si>
  <si>
    <t>KL4243WAXDA</t>
  </si>
  <si>
    <t>KL4243WAXDL</t>
  </si>
  <si>
    <t>KL4243WAXF5</t>
  </si>
  <si>
    <t>KL4243WAXF6</t>
  </si>
  <si>
    <t>KL4243WAXFA</t>
  </si>
  <si>
    <t>KL4243WAXFL</t>
  </si>
  <si>
    <t>KL4243WAXT5</t>
  </si>
  <si>
    <t>KL4243WAXT6</t>
  </si>
  <si>
    <t>KL4243WAXTA</t>
  </si>
  <si>
    <t>KL4243WAXTL</t>
  </si>
  <si>
    <t>KL4243WAYD5</t>
  </si>
  <si>
    <t>KL4243WAYD6</t>
  </si>
  <si>
    <t>KL4243WAYDA</t>
  </si>
  <si>
    <t>KL4243WAYDL</t>
  </si>
  <si>
    <t>KL4243WAYF5</t>
  </si>
  <si>
    <t>KL4243WAYF6</t>
  </si>
  <si>
    <t>KL4243WAYFA</t>
  </si>
  <si>
    <t>KL4243WAYFL</t>
  </si>
  <si>
    <t>KL4243WAYT5</t>
  </si>
  <si>
    <t>KL4243WAYT6</t>
  </si>
  <si>
    <t>KL4243WAYTA</t>
  </si>
  <si>
    <t>KL4243WAYTL</t>
  </si>
  <si>
    <t>KL4241WAAD5</t>
  </si>
  <si>
    <t>KL4241WAAD6</t>
  </si>
  <si>
    <t>KL4241WAADA</t>
  </si>
  <si>
    <t>KL4241WAADL</t>
  </si>
  <si>
    <t>KL4241WAAF5</t>
  </si>
  <si>
    <t>KL4241WAAF6</t>
  </si>
  <si>
    <t>KL4241WAAFA</t>
  </si>
  <si>
    <t>KL4241WAAFL</t>
  </si>
  <si>
    <t>KL4241WAAT5</t>
  </si>
  <si>
    <t>KL4241WAAT6</t>
  </si>
  <si>
    <t>KL4241WAATA</t>
  </si>
  <si>
    <t>KL4241WAATL</t>
  </si>
  <si>
    <t>KL4241WABD5</t>
  </si>
  <si>
    <t>KL4241WABD6</t>
  </si>
  <si>
    <t>KL4241WABDA</t>
  </si>
  <si>
    <t>KL4241WABDL</t>
  </si>
  <si>
    <t>KL4241WABF5</t>
  </si>
  <si>
    <t>KL4241WABF6</t>
  </si>
  <si>
    <t>KL4241WABFA</t>
  </si>
  <si>
    <t>KL4241WABFL</t>
  </si>
  <si>
    <t>KL4241WABT5</t>
  </si>
  <si>
    <t>KL4241WABT6</t>
  </si>
  <si>
    <t>KL4241WABTA</t>
  </si>
  <si>
    <t>KL4241WABTL</t>
  </si>
  <si>
    <t>KL4241WACD5</t>
  </si>
  <si>
    <t>KL4241WACD6</t>
  </si>
  <si>
    <t>KL4241WACDA</t>
  </si>
  <si>
    <t>KL4241WACDL</t>
  </si>
  <si>
    <t>KL4241WACF5</t>
  </si>
  <si>
    <t>KL4241WACF6</t>
  </si>
  <si>
    <t>KL4241WACFA</t>
  </si>
  <si>
    <t>KL4241WACFL</t>
  </si>
  <si>
    <t>KL4241WACT5</t>
  </si>
  <si>
    <t>KL4241WACT6</t>
  </si>
  <si>
    <t>KL4241WACTA</t>
  </si>
  <si>
    <t>KL4241WACTL</t>
  </si>
  <si>
    <t>KL4241WADD5</t>
  </si>
  <si>
    <t>KL4241WADD6</t>
  </si>
  <si>
    <t>KL4241WADDA</t>
  </si>
  <si>
    <t>KL4241WADDL</t>
  </si>
  <si>
    <t>KL4241WADF5</t>
  </si>
  <si>
    <t>KL4241WADF6</t>
  </si>
  <si>
    <t>KL4241WADFA</t>
  </si>
  <si>
    <t>KL4241WADFL</t>
  </si>
  <si>
    <t>KL4241WADT5</t>
  </si>
  <si>
    <t>KL4241WADT6</t>
  </si>
  <si>
    <t>KL4241WADTA</t>
  </si>
  <si>
    <t>KL4241WADTL</t>
  </si>
  <si>
    <t>KL4241WAED5</t>
  </si>
  <si>
    <t>KL4241WAED6</t>
  </si>
  <si>
    <t>KL4241WAEDA</t>
  </si>
  <si>
    <t>KL4241WAEDL</t>
  </si>
  <si>
    <t>KL4241WAEF5</t>
  </si>
  <si>
    <t>KL4241WAEF6</t>
  </si>
  <si>
    <t>KL4241WAEFA</t>
  </si>
  <si>
    <t>KL4241WAEFL</t>
  </si>
  <si>
    <t>KL4241WAET5</t>
  </si>
  <si>
    <t>KL4241WAET6</t>
  </si>
  <si>
    <t>KL4241WAETA</t>
  </si>
  <si>
    <t>KL4241WAETL</t>
  </si>
  <si>
    <t>KL4241WAKD5</t>
  </si>
  <si>
    <t>KL4241WAKD6</t>
  </si>
  <si>
    <t>KL4241WAKDA</t>
  </si>
  <si>
    <t>KL4241WAKDL</t>
  </si>
  <si>
    <t>KL4241WAKF5</t>
  </si>
  <si>
    <t>KL4241WAKF6</t>
  </si>
  <si>
    <t>KL4241WAKFA</t>
  </si>
  <si>
    <t>KL4241WAKFL</t>
  </si>
  <si>
    <t>KL4241WAKT5</t>
  </si>
  <si>
    <t>KL4241WAKT6</t>
  </si>
  <si>
    <t>KL4241WAKTA</t>
  </si>
  <si>
    <t>KL4241WAKTL</t>
  </si>
  <si>
    <t>KL4241WAMD5</t>
  </si>
  <si>
    <t>KL4241WAMD6</t>
  </si>
  <si>
    <t>KL4241WAMDA</t>
  </si>
  <si>
    <t>KL4241WAMDL</t>
  </si>
  <si>
    <t>KL4241WAMF5</t>
  </si>
  <si>
    <t>KL4241WAMF6</t>
  </si>
  <si>
    <t>KL4241WAMFA</t>
  </si>
  <si>
    <t>KL4241WAMFL</t>
  </si>
  <si>
    <t>KL4241WAMT5</t>
  </si>
  <si>
    <t>KL4241WAMT6</t>
  </si>
  <si>
    <t>KL4241WAMTA</t>
  </si>
  <si>
    <t>KL4241WAMTL</t>
  </si>
  <si>
    <t>KL4241WAND5</t>
  </si>
  <si>
    <t>KL4241WAND6</t>
  </si>
  <si>
    <t>KL4241WANDA</t>
  </si>
  <si>
    <t>KL4241WANDL</t>
  </si>
  <si>
    <t>KL4241WANF5</t>
  </si>
  <si>
    <t>KL4241WANF6</t>
  </si>
  <si>
    <t>KL4241WANFA</t>
  </si>
  <si>
    <t>KL4241WANFL</t>
  </si>
  <si>
    <t>KL4241WANT5</t>
  </si>
  <si>
    <t>KL4241WANT6</t>
  </si>
  <si>
    <t>KL4241WANTA</t>
  </si>
  <si>
    <t>KL4241WANTL</t>
  </si>
  <si>
    <t>KL4241WAPD5</t>
  </si>
  <si>
    <t>KL4241WAPD6</t>
  </si>
  <si>
    <t>KL4241WAPDA</t>
  </si>
  <si>
    <t>KL4241WAPDL</t>
  </si>
  <si>
    <t>KL4241WAPF5</t>
  </si>
  <si>
    <t>KL4241WAPF6</t>
  </si>
  <si>
    <t>KL4241WAPFA</t>
  </si>
  <si>
    <t>KL4241WAPFL</t>
  </si>
  <si>
    <t>KL4241WAPT5</t>
  </si>
  <si>
    <t>KL4241WAPT6</t>
  </si>
  <si>
    <t>KL4241WAPTA</t>
  </si>
  <si>
    <t>KL4241WAPTL</t>
  </si>
  <si>
    <t>KL4241WAQD5</t>
  </si>
  <si>
    <t>KL4241WAQD6</t>
  </si>
  <si>
    <t>KL4241WAQDA</t>
  </si>
  <si>
    <t>KL4241WAQDL</t>
  </si>
  <si>
    <t>KL4241WAQF5</t>
  </si>
  <si>
    <t>KL4241WAQF6</t>
  </si>
  <si>
    <t>KL4241WAQFA</t>
  </si>
  <si>
    <t>KL4241WAQFL</t>
  </si>
  <si>
    <t>KL4241WAQT5</t>
  </si>
  <si>
    <t>KL4241WAQT6</t>
  </si>
  <si>
    <t>KL4241WAQTA</t>
  </si>
  <si>
    <t>KL4241WAQTL</t>
  </si>
  <si>
    <t>KL4241WARD5</t>
  </si>
  <si>
    <t>KL4241WARD6</t>
  </si>
  <si>
    <t>KL4241WARDA</t>
  </si>
  <si>
    <t>KL4241WARDL</t>
  </si>
  <si>
    <t>KL4241WARF5</t>
  </si>
  <si>
    <t>KL4241WARF6</t>
  </si>
  <si>
    <t>KL4241WARFA</t>
  </si>
  <si>
    <t>KL4241WARFL</t>
  </si>
  <si>
    <t>KL4241WART5</t>
  </si>
  <si>
    <t>KL4241WART6</t>
  </si>
  <si>
    <t>KL4241WARTA</t>
  </si>
  <si>
    <t>KL4241WARTL</t>
  </si>
  <si>
    <t>KL4241WASD5</t>
  </si>
  <si>
    <t>KL4241WASD6</t>
  </si>
  <si>
    <t>KL4241WASDA</t>
  </si>
  <si>
    <t>KL4241WASDL</t>
  </si>
  <si>
    <t>KL4241WASF5</t>
  </si>
  <si>
    <t>KL4241WASF6</t>
  </si>
  <si>
    <t>KL4241WASFA</t>
  </si>
  <si>
    <t>KL4241WASFL</t>
  </si>
  <si>
    <t>KL4241WAST5</t>
  </si>
  <si>
    <t>KL4241WAST6</t>
  </si>
  <si>
    <t>KL4241WASTA</t>
  </si>
  <si>
    <t>KL4241WASTL</t>
  </si>
  <si>
    <t>KL4241WATD5</t>
  </si>
  <si>
    <t>KL4241WATD6</t>
  </si>
  <si>
    <t>KL4241WATDA</t>
  </si>
  <si>
    <t>KL4241WATDL</t>
  </si>
  <si>
    <t>KL4241WATF5</t>
  </si>
  <si>
    <t>KL4241WATF6</t>
  </si>
  <si>
    <t>KL4241WATFA</t>
  </si>
  <si>
    <t>KL4241WATFL</t>
  </si>
  <si>
    <t>KL4241WATT5</t>
  </si>
  <si>
    <t>KL4241WATT6</t>
  </si>
  <si>
    <t>KL4241WATTA</t>
  </si>
  <si>
    <t>KL4241WATTL</t>
  </si>
  <si>
    <t>KL4241WAUD5</t>
  </si>
  <si>
    <t>KL4241WAUD6</t>
  </si>
  <si>
    <t>KL4241WAUDA</t>
  </si>
  <si>
    <t>KL4241WAUDL</t>
  </si>
  <si>
    <t>KL4241WAUF5</t>
  </si>
  <si>
    <t>KL4241WAUF6</t>
  </si>
  <si>
    <t>KL4241WAUFA</t>
  </si>
  <si>
    <t>KL4241WAUFL</t>
  </si>
  <si>
    <t>KL4241WAUT5</t>
  </si>
  <si>
    <t>KL4241WAUT6</t>
  </si>
  <si>
    <t>KL4241WAUTA</t>
  </si>
  <si>
    <t>KL4241WAUTL</t>
  </si>
  <si>
    <t>KL4241WAVD5</t>
  </si>
  <si>
    <t>KL4241WAVD6</t>
  </si>
  <si>
    <t>KL4241WAVDA</t>
  </si>
  <si>
    <t>KL4241WAVDL</t>
  </si>
  <si>
    <t>KL4241WAVF5</t>
  </si>
  <si>
    <t>KL4241WAVF6</t>
  </si>
  <si>
    <t>KL4241WAVFA</t>
  </si>
  <si>
    <t>KL4241WAVFL</t>
  </si>
  <si>
    <t>KL4241WAVT5</t>
  </si>
  <si>
    <t>KL4241WAVT6</t>
  </si>
  <si>
    <t>KL4241WAVTA</t>
  </si>
  <si>
    <t>KL4241WAVTL</t>
  </si>
  <si>
    <t>KL4241WAWD5</t>
  </si>
  <si>
    <t>KL4241WAWD6</t>
  </si>
  <si>
    <t>KL4241WAWDA</t>
  </si>
  <si>
    <t>KL4241WAWDL</t>
  </si>
  <si>
    <t>KL4241WAWF5</t>
  </si>
  <si>
    <t>KL4241WAWF6</t>
  </si>
  <si>
    <t>KL4241WAWFA</t>
  </si>
  <si>
    <t>KL4241WAWFL</t>
  </si>
  <si>
    <t>KL4241WAWT5</t>
  </si>
  <si>
    <t>KL4241WAWT6</t>
  </si>
  <si>
    <t>KL4241WAWTA</t>
  </si>
  <si>
    <t>KL4241WAWTL</t>
  </si>
  <si>
    <t>KL4241WAXD5</t>
  </si>
  <si>
    <t>KL4241WAXD6</t>
  </si>
  <si>
    <t>KL4241WAXDA</t>
  </si>
  <si>
    <t>KL4241WAXDL</t>
  </si>
  <si>
    <t>KL4241WAXF5</t>
  </si>
  <si>
    <t>KL4241WAXF6</t>
  </si>
  <si>
    <t>KL4241WAXFA</t>
  </si>
  <si>
    <t>KL4241WAXFL</t>
  </si>
  <si>
    <t>KL4241WAXT5</t>
  </si>
  <si>
    <t>KL4241WAXT6</t>
  </si>
  <si>
    <t>KL4241WAXTA</t>
  </si>
  <si>
    <t>KL4241WAXTL</t>
  </si>
  <si>
    <t>KL4241WAYD5</t>
  </si>
  <si>
    <t>KL4241WAYD6</t>
  </si>
  <si>
    <t>KL4241WAYDA</t>
  </si>
  <si>
    <t>KL4241WAYDL</t>
  </si>
  <si>
    <t>KL4241WAYF5</t>
  </si>
  <si>
    <t>KL4241WAYF6</t>
  </si>
  <si>
    <t>KL4241WAYFA</t>
  </si>
  <si>
    <t>KL4241WAYFL</t>
  </si>
  <si>
    <t>KL4241WAYT5</t>
  </si>
  <si>
    <t>KL4241WAYT6</t>
  </si>
  <si>
    <t>KL4241WAYTA</t>
  </si>
  <si>
    <t>KL4241WAYTL</t>
  </si>
  <si>
    <t>KL4244WAAD5</t>
  </si>
  <si>
    <t>KL4244WAAD6</t>
  </si>
  <si>
    <t>KL4244WAADA</t>
  </si>
  <si>
    <t>KL4244WAADL</t>
  </si>
  <si>
    <t>KL4244WAAF5</t>
  </si>
  <si>
    <t>KL4244WAAF6</t>
  </si>
  <si>
    <t>KL4244WAAFA</t>
  </si>
  <si>
    <t>KL4244WAAFL</t>
  </si>
  <si>
    <t>KL4244WAAT5</t>
  </si>
  <si>
    <t>KL4244WAAT6</t>
  </si>
  <si>
    <t>KL4244WAATA</t>
  </si>
  <si>
    <t>KL4244WAATL</t>
  </si>
  <si>
    <t>KL4244WABD5</t>
  </si>
  <si>
    <t>KL4244WABD6</t>
  </si>
  <si>
    <t>KL4244WABDA</t>
  </si>
  <si>
    <t>KL4244WABDL</t>
  </si>
  <si>
    <t>KL4244WABF5</t>
  </si>
  <si>
    <t>KL4244WABF6</t>
  </si>
  <si>
    <t>KL4244WABFA</t>
  </si>
  <si>
    <t>KL4244WABFL</t>
  </si>
  <si>
    <t>KL4244WABT5</t>
  </si>
  <si>
    <t>KL4244WABT6</t>
  </si>
  <si>
    <t>KL4244WABTA</t>
  </si>
  <si>
    <t>KL4244WABTL</t>
  </si>
  <si>
    <t>KL4244WACD5</t>
  </si>
  <si>
    <t>KL4244WACD6</t>
  </si>
  <si>
    <t>KL4244WACDA</t>
  </si>
  <si>
    <t>KL4244WACDL</t>
  </si>
  <si>
    <t>KL4244WACF5</t>
  </si>
  <si>
    <t>KL4244WACF6</t>
  </si>
  <si>
    <t>KL4244WACFA</t>
  </si>
  <si>
    <t>KL4244WACFL</t>
  </si>
  <si>
    <t>KL4244WACT5</t>
  </si>
  <si>
    <t>KL4244WACT6</t>
  </si>
  <si>
    <t>KL4244WACTA</t>
  </si>
  <si>
    <t>KL4244WACTL</t>
  </si>
  <si>
    <t>KL4244WADD5</t>
  </si>
  <si>
    <t>KL4244WADD6</t>
  </si>
  <si>
    <t>KL4244WADDA</t>
  </si>
  <si>
    <t>KL4244WADDL</t>
  </si>
  <si>
    <t>KL4244WADF5</t>
  </si>
  <si>
    <t>KL4244WADF6</t>
  </si>
  <si>
    <t>KL4244WADFA</t>
  </si>
  <si>
    <t>KL4244WADFL</t>
  </si>
  <si>
    <t>KL4244WADT5</t>
  </si>
  <si>
    <t>KL4244WADT6</t>
  </si>
  <si>
    <t>KL4244WADTA</t>
  </si>
  <si>
    <t>KL4244WADTL</t>
  </si>
  <si>
    <t>KL4244WAED5</t>
  </si>
  <si>
    <t>KL4244WAED6</t>
  </si>
  <si>
    <t>KL4244WAEDA</t>
  </si>
  <si>
    <t>KL4244WAEDL</t>
  </si>
  <si>
    <t>KL4244WAEF5</t>
  </si>
  <si>
    <t>KL4244WAEF6</t>
  </si>
  <si>
    <t>KL4244WAEFA</t>
  </si>
  <si>
    <t>KL4244WAEFL</t>
  </si>
  <si>
    <t>KL4244WAET5</t>
  </si>
  <si>
    <t>KL4244WAET6</t>
  </si>
  <si>
    <t>KL4244WAETA</t>
  </si>
  <si>
    <t>KL4244WAETL</t>
  </si>
  <si>
    <t>KL4244WAKD5</t>
  </si>
  <si>
    <t>KL4244WAKD6</t>
  </si>
  <si>
    <t>KL4244WAKDA</t>
  </si>
  <si>
    <t>KL4244WAKDL</t>
  </si>
  <si>
    <t>KL4244WAKF5</t>
  </si>
  <si>
    <t>KL4244WAKF6</t>
  </si>
  <si>
    <t>KL4244WAKFA</t>
  </si>
  <si>
    <t>KL4244WAKFL</t>
  </si>
  <si>
    <t>KL4244WAKT5</t>
  </si>
  <si>
    <t>KL4244WAKT6</t>
  </si>
  <si>
    <t>KL4244WAKTA</t>
  </si>
  <si>
    <t>KL4244WAKTL</t>
  </si>
  <si>
    <t>KL4244WAMD5</t>
  </si>
  <si>
    <t>KL4244WAMD6</t>
  </si>
  <si>
    <t>KL4244WAMDA</t>
  </si>
  <si>
    <t>KL4244WAMDL</t>
  </si>
  <si>
    <t>KL4244WAMF5</t>
  </si>
  <si>
    <t>KL4244WAMF6</t>
  </si>
  <si>
    <t>KL4244WAMFA</t>
  </si>
  <si>
    <t>KL4244WAMFL</t>
  </si>
  <si>
    <t>KL4244WAMT5</t>
  </si>
  <si>
    <t>KL4244WAMT6</t>
  </si>
  <si>
    <t>KL4244WAMTA</t>
  </si>
  <si>
    <t>KL4244WAMTL</t>
  </si>
  <si>
    <t>KL4244WAND5</t>
  </si>
  <si>
    <t>KL4244WAND6</t>
  </si>
  <si>
    <t>KL4244WANDA</t>
  </si>
  <si>
    <t>KL4244WANDL</t>
  </si>
  <si>
    <t>KL4244WANF5</t>
  </si>
  <si>
    <t>KL4244WANF6</t>
  </si>
  <si>
    <t>KL4244WANFA</t>
  </si>
  <si>
    <t>KL4244WANFL</t>
  </si>
  <si>
    <t>KL4244WANT5</t>
  </si>
  <si>
    <t>KL4244WANT6</t>
  </si>
  <si>
    <t>KL4244WANTA</t>
  </si>
  <si>
    <t>KL4244WANTL</t>
  </si>
  <si>
    <t>KL4244WAPD5</t>
  </si>
  <si>
    <t>KL4244WAPD6</t>
  </si>
  <si>
    <t>KL4244WAPDA</t>
  </si>
  <si>
    <t>KL4244WAPDL</t>
  </si>
  <si>
    <t>KL4244WAPF5</t>
  </si>
  <si>
    <t>KL4244WAPF6</t>
  </si>
  <si>
    <t>KL4244WAPFA</t>
  </si>
  <si>
    <t>KL4244WAPFL</t>
  </si>
  <si>
    <t>KL4244WAPT5</t>
  </si>
  <si>
    <t>KL4244WAPT6</t>
  </si>
  <si>
    <t>KL4244WAPTA</t>
  </si>
  <si>
    <t>KL4244WAPTL</t>
  </si>
  <si>
    <t>KL4244WAQD5</t>
  </si>
  <si>
    <t>KL4244WAQD6</t>
  </si>
  <si>
    <t>KL4244WAQDA</t>
  </si>
  <si>
    <t>KL4244WAQDL</t>
  </si>
  <si>
    <t>KL4244WAQF5</t>
  </si>
  <si>
    <t>KL4244WAQF6</t>
  </si>
  <si>
    <t>KL4244WAQFA</t>
  </si>
  <si>
    <t>KL4244WAQFL</t>
  </si>
  <si>
    <t>KL4244WAQT5</t>
  </si>
  <si>
    <t>KL4244WAQT6</t>
  </si>
  <si>
    <t>KL4244WAQTA</t>
  </si>
  <si>
    <t>KL4244WAQTL</t>
  </si>
  <si>
    <t>KL4244WARD5</t>
  </si>
  <si>
    <t>KL4244WARD6</t>
  </si>
  <si>
    <t>KL4244WARDA</t>
  </si>
  <si>
    <t>KL4244WARDL</t>
  </si>
  <si>
    <t>KL4244WARF5</t>
  </si>
  <si>
    <t>KL4244WARF6</t>
  </si>
  <si>
    <t>KL4244WARFA</t>
  </si>
  <si>
    <t>KL4244WARFL</t>
  </si>
  <si>
    <t>KL4244WART5</t>
  </si>
  <si>
    <t>KL4244WART6</t>
  </si>
  <si>
    <t>KL4244WARTA</t>
  </si>
  <si>
    <t>KL4244WARTL</t>
  </si>
  <si>
    <t>KL4244WASD5</t>
  </si>
  <si>
    <t>KL4244WASD6</t>
  </si>
  <si>
    <t>KL4244WASDA</t>
  </si>
  <si>
    <t>KL4244WASDL</t>
  </si>
  <si>
    <t>KL4244WASF5</t>
  </si>
  <si>
    <t>KL4244WASF6</t>
  </si>
  <si>
    <t>KL4244WASFA</t>
  </si>
  <si>
    <t>KL4244WASFL</t>
  </si>
  <si>
    <t>KL4244WAST5</t>
  </si>
  <si>
    <t>KL4244WAST6</t>
  </si>
  <si>
    <t>KL4244WASTA</t>
  </si>
  <si>
    <t>KL4244WASTL</t>
  </si>
  <si>
    <t>KL4244WATD5</t>
  </si>
  <si>
    <t>KL4244WATD6</t>
  </si>
  <si>
    <t>KL4244WATDA</t>
  </si>
  <si>
    <t>KL4244WATDL</t>
  </si>
  <si>
    <t>KL4244WATF5</t>
  </si>
  <si>
    <t>KL4244WATF6</t>
  </si>
  <si>
    <t>KL4244WATFA</t>
  </si>
  <si>
    <t>KL4244WATFL</t>
  </si>
  <si>
    <t>KL4244WATT5</t>
  </si>
  <si>
    <t>KL4244WATT6</t>
  </si>
  <si>
    <t>KL4244WATTA</t>
  </si>
  <si>
    <t>KL4244WATTL</t>
  </si>
  <si>
    <t>KL4244WAUD5</t>
  </si>
  <si>
    <t>KL4244WAUD6</t>
  </si>
  <si>
    <t>KL4244WAUDA</t>
  </si>
  <si>
    <t>KL4244WAUDL</t>
  </si>
  <si>
    <t>KL4244WAUF5</t>
  </si>
  <si>
    <t>KL4244WAUF6</t>
  </si>
  <si>
    <t>KL4244WAUFA</t>
  </si>
  <si>
    <t>KL4244WAUFL</t>
  </si>
  <si>
    <t>KL4244WAUT5</t>
  </si>
  <si>
    <t>KL4244WAUT6</t>
  </si>
  <si>
    <t>KL4244WAUTA</t>
  </si>
  <si>
    <t>KL4244WAUTL</t>
  </si>
  <si>
    <t>KL4244WAVD5</t>
  </si>
  <si>
    <t>KL4244WAVD6</t>
  </si>
  <si>
    <t>KL4244WAVDA</t>
  </si>
  <si>
    <t>KL4244WAVDL</t>
  </si>
  <si>
    <t>KL4244WAVF5</t>
  </si>
  <si>
    <t>KL4244WAVF6</t>
  </si>
  <si>
    <t>KL4244WAVFA</t>
  </si>
  <si>
    <t>KL4244WAVFL</t>
  </si>
  <si>
    <t>KL4244WAVT5</t>
  </si>
  <si>
    <t>KL4244WAVT6</t>
  </si>
  <si>
    <t>KL4244WAVTA</t>
  </si>
  <si>
    <t>KL4244WAVTL</t>
  </si>
  <si>
    <t>KL4244WAWD5</t>
  </si>
  <si>
    <t>KL4244WAWD6</t>
  </si>
  <si>
    <t>KL4244WAWDA</t>
  </si>
  <si>
    <t>KL4244WAWDL</t>
  </si>
  <si>
    <t>KL4244WAWF5</t>
  </si>
  <si>
    <t>KL4244WAWF6</t>
  </si>
  <si>
    <t>KL4244WAWFA</t>
  </si>
  <si>
    <t>KL4244WAWFL</t>
  </si>
  <si>
    <t>KL4244WAWT5</t>
  </si>
  <si>
    <t>KL4244WAWT6</t>
  </si>
  <si>
    <t>KL4244WAWTA</t>
  </si>
  <si>
    <t>KL4244WAWTL</t>
  </si>
  <si>
    <t>KL4244WAXD5</t>
  </si>
  <si>
    <t>KL4244WAXD6</t>
  </si>
  <si>
    <t>KL4244WAXDA</t>
  </si>
  <si>
    <t>KL4244WAXDL</t>
  </si>
  <si>
    <t>KL4244WAXF5</t>
  </si>
  <si>
    <t>KL4244WAXF6</t>
  </si>
  <si>
    <t>KL4244WAXFA</t>
  </si>
  <si>
    <t>KL4244WAXFL</t>
  </si>
  <si>
    <t>KL4244WAXT5</t>
  </si>
  <si>
    <t>KL4244WAXT6</t>
  </si>
  <si>
    <t>KL4244WAXTA</t>
  </si>
  <si>
    <t>KL4244WAXTL</t>
  </si>
  <si>
    <t>KL4244WAYD5</t>
  </si>
  <si>
    <t>KL4244WAYD6</t>
  </si>
  <si>
    <t>KL4244WAYDA</t>
  </si>
  <si>
    <t>KL4244WAYDL</t>
  </si>
  <si>
    <t>KL4244WAYF5</t>
  </si>
  <si>
    <t>KL4244WAYF6</t>
  </si>
  <si>
    <t>KL4244WAYFA</t>
  </si>
  <si>
    <t>KL4244WAYFL</t>
  </si>
  <si>
    <t>KL4244WAYT5</t>
  </si>
  <si>
    <t>KL4244WAYT6</t>
  </si>
  <si>
    <t>KL4244WAYTA</t>
  </si>
  <si>
    <t>KL4244WAYTL</t>
  </si>
  <si>
    <t>KL4238WAAD5</t>
  </si>
  <si>
    <t>KL4238WAAD6</t>
  </si>
  <si>
    <t>KL4238WAADA</t>
  </si>
  <si>
    <t>KL4238WAADL</t>
  </si>
  <si>
    <t>KL4238WAAF5</t>
  </si>
  <si>
    <t>KL4238WAAF6</t>
  </si>
  <si>
    <t>KL4238WAAFA</t>
  </si>
  <si>
    <t>KL4238WAAFL</t>
  </si>
  <si>
    <t>KL4238WAAT5</t>
  </si>
  <si>
    <t>KL4238WAAT6</t>
  </si>
  <si>
    <t>KL4238WAATA</t>
  </si>
  <si>
    <t>KL4238WAATL</t>
  </si>
  <si>
    <t>KL4238WABD5</t>
  </si>
  <si>
    <t>KL4238WABD6</t>
  </si>
  <si>
    <t>KL4238WABDA</t>
  </si>
  <si>
    <t>KL4238WABDL</t>
  </si>
  <si>
    <t>KL4238WABF5</t>
  </si>
  <si>
    <t>KL4238WABF6</t>
  </si>
  <si>
    <t>KL4238WABFA</t>
  </si>
  <si>
    <t>KL4238WABFL</t>
  </si>
  <si>
    <t>KL4238WABT5</t>
  </si>
  <si>
    <t>KL4238WABT6</t>
  </si>
  <si>
    <t>KL4238WABTA</t>
  </si>
  <si>
    <t>KL4238WABTL</t>
  </si>
  <si>
    <t>KL4238WACD5</t>
  </si>
  <si>
    <t>KL4238WACD6</t>
  </si>
  <si>
    <t>KL4238WACDA</t>
  </si>
  <si>
    <t>KL4238WACDL</t>
  </si>
  <si>
    <t>KL4238WACF5</t>
  </si>
  <si>
    <t>KL4238WACF6</t>
  </si>
  <si>
    <t>KL4238WACFA</t>
  </si>
  <si>
    <t>KL4238WACFL</t>
  </si>
  <si>
    <t>KL4238WACT5</t>
  </si>
  <si>
    <t>KL4238WACT6</t>
  </si>
  <si>
    <t>KL4238WACTA</t>
  </si>
  <si>
    <t>KL4238WACTL</t>
  </si>
  <si>
    <t>KL4238WADD5</t>
  </si>
  <si>
    <t>KL4238WADD6</t>
  </si>
  <si>
    <t>KL4238WADDA</t>
  </si>
  <si>
    <t>KL4238WADDL</t>
  </si>
  <si>
    <t>KL4238WADF5</t>
  </si>
  <si>
    <t>KL4238WADF6</t>
  </si>
  <si>
    <t>KL4238WADFA</t>
  </si>
  <si>
    <t>KL4238WADFL</t>
  </si>
  <si>
    <t>KL4238WADT5</t>
  </si>
  <si>
    <t>KL4238WADT6</t>
  </si>
  <si>
    <t>KL4238WADTA</t>
  </si>
  <si>
    <t>KL4238WADTL</t>
  </si>
  <si>
    <t>KL4238WAED5</t>
  </si>
  <si>
    <t>KL4238WAED6</t>
  </si>
  <si>
    <t>KL4238WAEDA</t>
  </si>
  <si>
    <t>KL4238WAEDL</t>
  </si>
  <si>
    <t>KL4238WAEF5</t>
  </si>
  <si>
    <t>KL4238WAEF6</t>
  </si>
  <si>
    <t>KL4238WAEFA</t>
  </si>
  <si>
    <t>KL4238WAEFL</t>
  </si>
  <si>
    <t>KL4238WAET5</t>
  </si>
  <si>
    <t>KL4238WAET6</t>
  </si>
  <si>
    <t>KL4238WAETA</t>
  </si>
  <si>
    <t>KL4238WAETL</t>
  </si>
  <si>
    <t>KL4238WAKD5</t>
  </si>
  <si>
    <t>KL4238WAKD6</t>
  </si>
  <si>
    <t>KL4238WAKDA</t>
  </si>
  <si>
    <t>KL4238WAKDL</t>
  </si>
  <si>
    <t>KL4238WAKF5</t>
  </si>
  <si>
    <t>KL4238WAKF6</t>
  </si>
  <si>
    <t>KL4238WAKFA</t>
  </si>
  <si>
    <t>KL4238WAKFL</t>
  </si>
  <si>
    <t>KL4238WAKT5</t>
  </si>
  <si>
    <t>KL4238WAKT6</t>
  </si>
  <si>
    <t>KL4238WAKTA</t>
  </si>
  <si>
    <t>KL4238WAKTL</t>
  </si>
  <si>
    <t>KL4238WAMD5</t>
  </si>
  <si>
    <t>KL4238WAMD6</t>
  </si>
  <si>
    <t>KL4238WAMDA</t>
  </si>
  <si>
    <t>KL4238WAMDL</t>
  </si>
  <si>
    <t>KL4238WAMF5</t>
  </si>
  <si>
    <t>KL4238WAMF6</t>
  </si>
  <si>
    <t>KL4238WAMFA</t>
  </si>
  <si>
    <t>KL4238WAMFL</t>
  </si>
  <si>
    <t>KL4238WAMT5</t>
  </si>
  <si>
    <t>KL4238WAMT6</t>
  </si>
  <si>
    <t>KL4238WAMTA</t>
  </si>
  <si>
    <t>KL4238WAMTL</t>
  </si>
  <si>
    <t>KL4238WAND5</t>
  </si>
  <si>
    <t>KL4238WAND6</t>
  </si>
  <si>
    <t>KL4238WANDA</t>
  </si>
  <si>
    <t>KL4238WANDL</t>
  </si>
  <si>
    <t>KL4238WANF5</t>
  </si>
  <si>
    <t>KL4238WANF6</t>
  </si>
  <si>
    <t>KL4238WANFA</t>
  </si>
  <si>
    <t>KL4238WANFL</t>
  </si>
  <si>
    <t>KL4238WANT5</t>
  </si>
  <si>
    <t>KL4238WANT6</t>
  </si>
  <si>
    <t>KL4238WANTA</t>
  </si>
  <si>
    <t>KL4238WANTL</t>
  </si>
  <si>
    <t>KL4238WAPD5</t>
  </si>
  <si>
    <t>KL4238WAPD6</t>
  </si>
  <si>
    <t>KL4238WAPDA</t>
  </si>
  <si>
    <t>KL4238WAPDL</t>
  </si>
  <si>
    <t>KL4238WAPF5</t>
  </si>
  <si>
    <t>KL4238WAPF6</t>
  </si>
  <si>
    <t>KL4238WAPFA</t>
  </si>
  <si>
    <t>KL4238WAPFL</t>
  </si>
  <si>
    <t>KL4238WAPT5</t>
  </si>
  <si>
    <t>KL4238WAPT6</t>
  </si>
  <si>
    <t>KL4238WAPTA</t>
  </si>
  <si>
    <t>KL4238WAPTL</t>
  </si>
  <si>
    <t>KL4238WAQD5</t>
  </si>
  <si>
    <t>KL4238WAQD6</t>
  </si>
  <si>
    <t>KL4238WAQDA</t>
  </si>
  <si>
    <t>KL4238WAQDL</t>
  </si>
  <si>
    <t>KL4238WAQF5</t>
  </si>
  <si>
    <t>KL4238WAQF6</t>
  </si>
  <si>
    <t>KL4238WAQFA</t>
  </si>
  <si>
    <t>KL4238WAQFL</t>
  </si>
  <si>
    <t>KL4238WAQT5</t>
  </si>
  <si>
    <t>KL4238WAQT6</t>
  </si>
  <si>
    <t>KL4238WAQTA</t>
  </si>
  <si>
    <t>KL4238WAQTL</t>
  </si>
  <si>
    <t>KL4238WARD5</t>
  </si>
  <si>
    <t>KL4238WARD6</t>
  </si>
  <si>
    <t>KL4238WARDA</t>
  </si>
  <si>
    <t>KL4238WARDL</t>
  </si>
  <si>
    <t>KL4238WARF5</t>
  </si>
  <si>
    <t>KL4238WARF6</t>
  </si>
  <si>
    <t>KL4238WARFA</t>
  </si>
  <si>
    <t>KL4238WARFL</t>
  </si>
  <si>
    <t>KL4238WART5</t>
  </si>
  <si>
    <t>KL4238WART6</t>
  </si>
  <si>
    <t>KL4238WARTA</t>
  </si>
  <si>
    <t>KL4238WARTL</t>
  </si>
  <si>
    <t>KL4238WASD5</t>
  </si>
  <si>
    <t>KL4238WASD6</t>
  </si>
  <si>
    <t>KL4238WASDA</t>
  </si>
  <si>
    <t>KL4238WASDL</t>
  </si>
  <si>
    <t>KL4238WASF5</t>
  </si>
  <si>
    <t>KL4238WASF6</t>
  </si>
  <si>
    <t>KL4238WASFA</t>
  </si>
  <si>
    <t>KL4238WASFL</t>
  </si>
  <si>
    <t>KL4238WAST5</t>
  </si>
  <si>
    <t>KL4238WAST6</t>
  </si>
  <si>
    <t>KL4238WASTA</t>
  </si>
  <si>
    <t>KL4238WASTL</t>
  </si>
  <si>
    <t>KL4238WATD5</t>
  </si>
  <si>
    <t>KL4238WATD6</t>
  </si>
  <si>
    <t>KL4238WATDA</t>
  </si>
  <si>
    <t>KL4238WATDL</t>
  </si>
  <si>
    <t>KL4238WATF5</t>
  </si>
  <si>
    <t>KL4238WATF6</t>
  </si>
  <si>
    <t>KL4238WATFA</t>
  </si>
  <si>
    <t>KL4238WATFL</t>
  </si>
  <si>
    <t>KL4238WATT5</t>
  </si>
  <si>
    <t>KL4238WATT6</t>
  </si>
  <si>
    <t>KL4238WATTA</t>
  </si>
  <si>
    <t>KL4238WATTL</t>
  </si>
  <si>
    <t>KL4238WAUD5</t>
  </si>
  <si>
    <t>KL4238WAUD6</t>
  </si>
  <si>
    <t>KL4238WAUDA</t>
  </si>
  <si>
    <t>KL4238WAUDL</t>
  </si>
  <si>
    <t>KL4238WAUF5</t>
  </si>
  <si>
    <t>KL4238WAUF6</t>
  </si>
  <si>
    <t>KL4238WAUFA</t>
  </si>
  <si>
    <t>KL4238WAUFL</t>
  </si>
  <si>
    <t>KL4238WAUT5</t>
  </si>
  <si>
    <t>KL4238WAUT6</t>
  </si>
  <si>
    <t>KL4238WAUTA</t>
  </si>
  <si>
    <t>KL4238WAUTL</t>
  </si>
  <si>
    <t>KL4238WAVD5</t>
  </si>
  <si>
    <t>KL4238WAVD6</t>
  </si>
  <si>
    <t>KL4238WAVDA</t>
  </si>
  <si>
    <t>KL4238WAVDL</t>
  </si>
  <si>
    <t>KL4238WAVF5</t>
  </si>
  <si>
    <t>KL4238WAVF6</t>
  </si>
  <si>
    <t>KL4238WAVFA</t>
  </si>
  <si>
    <t>KL4238WAVFL</t>
  </si>
  <si>
    <t>KL4238WAVT5</t>
  </si>
  <si>
    <t>KL4238WAVT6</t>
  </si>
  <si>
    <t>KL4238WAVTA</t>
  </si>
  <si>
    <t>KL4238WAVTL</t>
  </si>
  <si>
    <t>KL4238WAWD5</t>
  </si>
  <si>
    <t>KL4238WAWD6</t>
  </si>
  <si>
    <t>KL4238WAWDA</t>
  </si>
  <si>
    <t>KL4238WAWDL</t>
  </si>
  <si>
    <t>KL4238WAWF5</t>
  </si>
  <si>
    <t>KL4238WAWF6</t>
  </si>
  <si>
    <t>KL4238WAWFA</t>
  </si>
  <si>
    <t>KL4238WAWFL</t>
  </si>
  <si>
    <t>KL4238WAWT5</t>
  </si>
  <si>
    <t>KL4238WAWT6</t>
  </si>
  <si>
    <t>KL4238WAWTA</t>
  </si>
  <si>
    <t>KL4238WAWTL</t>
  </si>
  <si>
    <t>KL4238WAXD5</t>
  </si>
  <si>
    <t>KL4238WAXD6</t>
  </si>
  <si>
    <t>KL4238WAXDA</t>
  </si>
  <si>
    <t>KL4238WAXDL</t>
  </si>
  <si>
    <t>KL4238WAXF5</t>
  </si>
  <si>
    <t>KL4238WAXF6</t>
  </si>
  <si>
    <t>KL4238WAXFA</t>
  </si>
  <si>
    <t>KL4238WAXFL</t>
  </si>
  <si>
    <t>KL4238WAXT5</t>
  </si>
  <si>
    <t>KL4238WAXT6</t>
  </si>
  <si>
    <t>KL4238WAXTA</t>
  </si>
  <si>
    <t>KL4238WAXTL</t>
  </si>
  <si>
    <t>KL4238WAYD5</t>
  </si>
  <si>
    <t>KL4238WAYD6</t>
  </si>
  <si>
    <t>KL4238WAYDA</t>
  </si>
  <si>
    <t>KL4238WAYDL</t>
  </si>
  <si>
    <t>KL4238WAYF5</t>
  </si>
  <si>
    <t>KL4238WAYF6</t>
  </si>
  <si>
    <t>KL4238WAYFA</t>
  </si>
  <si>
    <t>KL4238WAYFL</t>
  </si>
  <si>
    <t>KL4238WAYT5</t>
  </si>
  <si>
    <t>KL4238WAYT6</t>
  </si>
  <si>
    <t>KL4238WAYTA</t>
  </si>
  <si>
    <t>KL4238WAYTL</t>
  </si>
  <si>
    <t>KL4239WAAD5</t>
  </si>
  <si>
    <t>KL4239WAAD6</t>
  </si>
  <si>
    <t>KL4239WAADA</t>
  </si>
  <si>
    <t>KL4239WAADL</t>
  </si>
  <si>
    <t>KL4239WAAF5</t>
  </si>
  <si>
    <t>KL4239WAAF6</t>
  </si>
  <si>
    <t>KL4239WAAFA</t>
  </si>
  <si>
    <t>KL4239WAAFL</t>
  </si>
  <si>
    <t>KL4239WAAT5</t>
  </si>
  <si>
    <t>KL4239WAAT6</t>
  </si>
  <si>
    <t>KL4239WAATA</t>
  </si>
  <si>
    <t>KL4239WAATL</t>
  </si>
  <si>
    <t>KL4239WABD5</t>
  </si>
  <si>
    <t>KL4239WABD6</t>
  </si>
  <si>
    <t>KL4239WABDA</t>
  </si>
  <si>
    <t>KL4239WABDL</t>
  </si>
  <si>
    <t>KL4239WABF5</t>
  </si>
  <si>
    <t>KL4239WABF6</t>
  </si>
  <si>
    <t>KL4239WABFA</t>
  </si>
  <si>
    <t>KL4239WABFL</t>
  </si>
  <si>
    <t>KL4239WABT5</t>
  </si>
  <si>
    <t>KL4239WABT6</t>
  </si>
  <si>
    <t>KL4239WABTA</t>
  </si>
  <si>
    <t>KL4239WABTL</t>
  </si>
  <si>
    <t>KL4239WACD5</t>
  </si>
  <si>
    <t>KL4239WACD6</t>
  </si>
  <si>
    <t>KL4239WACDA</t>
  </si>
  <si>
    <t>KL4239WACDL</t>
  </si>
  <si>
    <t>KL4239WACF5</t>
  </si>
  <si>
    <t>KL4239WACF6</t>
  </si>
  <si>
    <t>KL4239WACFA</t>
  </si>
  <si>
    <t>KL4239WACFL</t>
  </si>
  <si>
    <t>KL4239WACT5</t>
  </si>
  <si>
    <t>KL4239WACT6</t>
  </si>
  <si>
    <t>KL4239WACTA</t>
  </si>
  <si>
    <t>KL4239WACTL</t>
  </si>
  <si>
    <t>KL4239WADD5</t>
  </si>
  <si>
    <t>KL4239WADD6</t>
  </si>
  <si>
    <t>KL4239WADDA</t>
  </si>
  <si>
    <t>KL4239WADDL</t>
  </si>
  <si>
    <t>KL4239WADF5</t>
  </si>
  <si>
    <t>KL4239WADF6</t>
  </si>
  <si>
    <t>KL4239WADFA</t>
  </si>
  <si>
    <t>KL4239WADFL</t>
  </si>
  <si>
    <t>KL4239WADT5</t>
  </si>
  <si>
    <t>KL4239WADT6</t>
  </si>
  <si>
    <t>KL4239WADTA</t>
  </si>
  <si>
    <t>KL4239WADTL</t>
  </si>
  <si>
    <t>KL4239WAED5</t>
  </si>
  <si>
    <t>KL4239WAED6</t>
  </si>
  <si>
    <t>KL4239WAEDA</t>
  </si>
  <si>
    <t>KL4239WAEDL</t>
  </si>
  <si>
    <t>KL4239WAEF5</t>
  </si>
  <si>
    <t>KL4239WAEF6</t>
  </si>
  <si>
    <t>KL4239WAEFA</t>
  </si>
  <si>
    <t>KL4239WAEFL</t>
  </si>
  <si>
    <t>KL4239WAET5</t>
  </si>
  <si>
    <t>KL4239WAET6</t>
  </si>
  <si>
    <t>KL4239WAETA</t>
  </si>
  <si>
    <t>KL4239WAETL</t>
  </si>
  <si>
    <t>KL4239WAKD5</t>
  </si>
  <si>
    <t>KL4239WAKD6</t>
  </si>
  <si>
    <t>KL4239WAKDA</t>
  </si>
  <si>
    <t>KL4239WAKDL</t>
  </si>
  <si>
    <t>KL4239WAKF5</t>
  </si>
  <si>
    <t>KL4239WAKF6</t>
  </si>
  <si>
    <t>KL4239WAKFA</t>
  </si>
  <si>
    <t>KL4239WAKFL</t>
  </si>
  <si>
    <t>KL4239WAKT5</t>
  </si>
  <si>
    <t>KL4239WAKT6</t>
  </si>
  <si>
    <t>KL4239WAKTA</t>
  </si>
  <si>
    <t>KL4239WAKTL</t>
  </si>
  <si>
    <t>KL4239WAMD5</t>
  </si>
  <si>
    <t>KL4239WAMD6</t>
  </si>
  <si>
    <t>KL4239WAMDA</t>
  </si>
  <si>
    <t>KL4239WAMDL</t>
  </si>
  <si>
    <t>KL4239WAMF5</t>
  </si>
  <si>
    <t>KL4239WAMF6</t>
  </si>
  <si>
    <t>KL4239WAMFA</t>
  </si>
  <si>
    <t>KL4239WAMFL</t>
  </si>
  <si>
    <t>KL4239WAMT5</t>
  </si>
  <si>
    <t>KL4239WAMT6</t>
  </si>
  <si>
    <t>KL4239WAMTA</t>
  </si>
  <si>
    <t>KL4239WAMTL</t>
  </si>
  <si>
    <t>KL4239WAND5</t>
  </si>
  <si>
    <t>KL4239WAND6</t>
  </si>
  <si>
    <t>KL4239WANDA</t>
  </si>
  <si>
    <t>KL4239WANDL</t>
  </si>
  <si>
    <t>KL4239WANF5</t>
  </si>
  <si>
    <t>KL4239WANF6</t>
  </si>
  <si>
    <t>KL4239WANFA</t>
  </si>
  <si>
    <t>KL4239WANFL</t>
  </si>
  <si>
    <t>KL4239WANT5</t>
  </si>
  <si>
    <t>KL4239WANT6</t>
  </si>
  <si>
    <t>KL4239WANTA</t>
  </si>
  <si>
    <t>KL4239WANTL</t>
  </si>
  <si>
    <t>KL4239WAPD5</t>
  </si>
  <si>
    <t>KL4239WAPD6</t>
  </si>
  <si>
    <t>KL4239WAPDA</t>
  </si>
  <si>
    <t>KL4239WAPDL</t>
  </si>
  <si>
    <t>KL4239WAPF5</t>
  </si>
  <si>
    <t>KL4239WAPF6</t>
  </si>
  <si>
    <t>KL4239WAPFA</t>
  </si>
  <si>
    <t>KL4239WAPFL</t>
  </si>
  <si>
    <t>KL4239WAPT5</t>
  </si>
  <si>
    <t>KL4239WAPT6</t>
  </si>
  <si>
    <t>KL4239WAPTA</t>
  </si>
  <si>
    <t>KL4239WAPTL</t>
  </si>
  <si>
    <t>KL4239WAQD5</t>
  </si>
  <si>
    <t>KL4239WAQD6</t>
  </si>
  <si>
    <t>KL4239WAQDA</t>
  </si>
  <si>
    <t>KL4239WAQDL</t>
  </si>
  <si>
    <t>KL4239WAQF5</t>
  </si>
  <si>
    <t>KL4239WAQF6</t>
  </si>
  <si>
    <t>KL4239WAQFA</t>
  </si>
  <si>
    <t>KL4239WAQFL</t>
  </si>
  <si>
    <t>KL4239WAQT5</t>
  </si>
  <si>
    <t>KL4239WAQT6</t>
  </si>
  <si>
    <t>KL4239WAQTA</t>
  </si>
  <si>
    <t>KL4239WAQTL</t>
  </si>
  <si>
    <t>KL4239WARD5</t>
  </si>
  <si>
    <t>KL4239WARD6</t>
  </si>
  <si>
    <t>KL4239WARDA</t>
  </si>
  <si>
    <t>KL4239WARDL</t>
  </si>
  <si>
    <t>KL4239WARF5</t>
  </si>
  <si>
    <t>KL4239WARF6</t>
  </si>
  <si>
    <t>KL4239WARFA</t>
  </si>
  <si>
    <t>KL4239WARFL</t>
  </si>
  <si>
    <t>KL4239WART5</t>
  </si>
  <si>
    <t>KL4239WART6</t>
  </si>
  <si>
    <t>KL4239WARTA</t>
  </si>
  <si>
    <t>KL4239WARTL</t>
  </si>
  <si>
    <t>KL4239WASD5</t>
  </si>
  <si>
    <t>KL4239WASD6</t>
  </si>
  <si>
    <t>KL4239WASDA</t>
  </si>
  <si>
    <t>KL4239WASDL</t>
  </si>
  <si>
    <t>KL4239WASF5</t>
  </si>
  <si>
    <t>KL4239WASF6</t>
  </si>
  <si>
    <t>KL4239WASFA</t>
  </si>
  <si>
    <t>KL4239WASFL</t>
  </si>
  <si>
    <t>KL4239WAST5</t>
  </si>
  <si>
    <t>KL4239WAST6</t>
  </si>
  <si>
    <t>KL4239WASTA</t>
  </si>
  <si>
    <t>KL4239WASTL</t>
  </si>
  <si>
    <t>KL4239WATD5</t>
  </si>
  <si>
    <t>KL4239WATD6</t>
  </si>
  <si>
    <t>KL4239WATDA</t>
  </si>
  <si>
    <t>KL4239WATDL</t>
  </si>
  <si>
    <t>KL4239WATF5</t>
  </si>
  <si>
    <t>KL4239WATF6</t>
  </si>
  <si>
    <t>KL4239WATFA</t>
  </si>
  <si>
    <t>KL4239WATFL</t>
  </si>
  <si>
    <t>KL4239WATT5</t>
  </si>
  <si>
    <t>KL4239WATT6</t>
  </si>
  <si>
    <t>KL4239WATTA</t>
  </si>
  <si>
    <t>KL4239WATTL</t>
  </si>
  <si>
    <t>KL4239WAUD5</t>
  </si>
  <si>
    <t>KL4239WAUD6</t>
  </si>
  <si>
    <t>KL4239WAUDA</t>
  </si>
  <si>
    <t>KL4239WAUDL</t>
  </si>
  <si>
    <t>KL4239WAUF5</t>
  </si>
  <si>
    <t>KL4239WAUF6</t>
  </si>
  <si>
    <t>KL4239WAUFA</t>
  </si>
  <si>
    <t>KL4239WAUFL</t>
  </si>
  <si>
    <t>KL4239WAUT5</t>
  </si>
  <si>
    <t>KL4239WAUT6</t>
  </si>
  <si>
    <t>KL4239WAUTA</t>
  </si>
  <si>
    <t>KL4239WAUTL</t>
  </si>
  <si>
    <t>KL4239WAVD5</t>
  </si>
  <si>
    <t>KL4239WAVD6</t>
  </si>
  <si>
    <t>KL4239WAVDA</t>
  </si>
  <si>
    <t>KL4239WAVDL</t>
  </si>
  <si>
    <t>KL4239WAVF5</t>
  </si>
  <si>
    <t>KL4239WAVF6</t>
  </si>
  <si>
    <t>KL4239WAVFA</t>
  </si>
  <si>
    <t>KL4239WAVFL</t>
  </si>
  <si>
    <t>KL4239WAVT5</t>
  </si>
  <si>
    <t>KL4239WAVT6</t>
  </si>
  <si>
    <t>KL4239WAVTA</t>
  </si>
  <si>
    <t>KL4239WAVTL</t>
  </si>
  <si>
    <t>KL4239WAWD5</t>
  </si>
  <si>
    <t>KL4239WAWD6</t>
  </si>
  <si>
    <t>KL4239WAWDA</t>
  </si>
  <si>
    <t>KL4239WAWDL</t>
  </si>
  <si>
    <t>KL4239WAWF5</t>
  </si>
  <si>
    <t>KL4239WAWF6</t>
  </si>
  <si>
    <t>KL4239WAWFA</t>
  </si>
  <si>
    <t>KL4239WAWFL</t>
  </si>
  <si>
    <t>KL4239WAWT5</t>
  </si>
  <si>
    <t>KL4239WAWT6</t>
  </si>
  <si>
    <t>KL4239WAWTA</t>
  </si>
  <si>
    <t>KL4239WAWTL</t>
  </si>
  <si>
    <t>KL4239WAXD5</t>
  </si>
  <si>
    <t>KL4239WAXD6</t>
  </si>
  <si>
    <t>KL4239WAXDA</t>
  </si>
  <si>
    <t>KL4239WAXDL</t>
  </si>
  <si>
    <t>KL4239WAXF5</t>
  </si>
  <si>
    <t>KL4239WAXF6</t>
  </si>
  <si>
    <t>KL4239WAXFA</t>
  </si>
  <si>
    <t>KL4239WAXFL</t>
  </si>
  <si>
    <t>KL4239WAXT5</t>
  </si>
  <si>
    <t>KL4239WAXT6</t>
  </si>
  <si>
    <t>KL4239WAXTA</t>
  </si>
  <si>
    <t>KL4239WAXTL</t>
  </si>
  <si>
    <t>KL4239WAYD5</t>
  </si>
  <si>
    <t>KL4239WAYD6</t>
  </si>
  <si>
    <t>KL4239WAYDA</t>
  </si>
  <si>
    <t>KL4239WAYDL</t>
  </si>
  <si>
    <t>KL4239WAYF5</t>
  </si>
  <si>
    <t>KL4239WAYF6</t>
  </si>
  <si>
    <t>KL4239WAYFA</t>
  </si>
  <si>
    <t>KL4239WAYFL</t>
  </si>
  <si>
    <t>KL4239WAYT5</t>
  </si>
  <si>
    <t>KL4239WAYT6</t>
  </si>
  <si>
    <t>KL4239WAYTA</t>
  </si>
  <si>
    <t>KL4239WAYTL</t>
  </si>
  <si>
    <t>KL4235WAAD5</t>
  </si>
  <si>
    <t>KL4235WAAD6</t>
  </si>
  <si>
    <t>KL4235WAADA</t>
  </si>
  <si>
    <t>KL4235WAADL</t>
  </si>
  <si>
    <t>KL4235WAAF5</t>
  </si>
  <si>
    <t>KL4235WAAF6</t>
  </si>
  <si>
    <t>KL4235WAAFA</t>
  </si>
  <si>
    <t>KL4235WAAFL</t>
  </si>
  <si>
    <t>KL4235WAAT5</t>
  </si>
  <si>
    <t>KL4235WAAT6</t>
  </si>
  <si>
    <t>KL4235WAATA</t>
  </si>
  <si>
    <t>KL4235WAATL</t>
  </si>
  <si>
    <t>KL4235WABD5</t>
  </si>
  <si>
    <t>KL4235WABD6</t>
  </si>
  <si>
    <t>KL4235WABDA</t>
  </si>
  <si>
    <t>KL4235WABDL</t>
  </si>
  <si>
    <t>KL4235WABF5</t>
  </si>
  <si>
    <t>KL4235WABF6</t>
  </si>
  <si>
    <t>KL4235WABFA</t>
  </si>
  <si>
    <t>KL4235WABFL</t>
  </si>
  <si>
    <t>KL4235WABT5</t>
  </si>
  <si>
    <t>KL4235WABT6</t>
  </si>
  <si>
    <t>KL4235WABTA</t>
  </si>
  <si>
    <t>KL4235WABTL</t>
  </si>
  <si>
    <t>KL4235WACD5</t>
  </si>
  <si>
    <t>KL4235WACD6</t>
  </si>
  <si>
    <t>KL4235WACDA</t>
  </si>
  <si>
    <t>KL4235WACDL</t>
  </si>
  <si>
    <t>KL4235WACF5</t>
  </si>
  <si>
    <t>KL4235WACF6</t>
  </si>
  <si>
    <t>KL4235WACFA</t>
  </si>
  <si>
    <t>KL4235WACFL</t>
  </si>
  <si>
    <t>KL4235WACT5</t>
  </si>
  <si>
    <t>KL4235WACT6</t>
  </si>
  <si>
    <t>KL4235WACTA</t>
  </si>
  <si>
    <t>KL4235WACTL</t>
  </si>
  <si>
    <t>KL4235WADD5</t>
  </si>
  <si>
    <t>KL4235WADD6</t>
  </si>
  <si>
    <t>KL4235WADDA</t>
  </si>
  <si>
    <t>KL4235WADDL</t>
  </si>
  <si>
    <t>KL4235WADF5</t>
  </si>
  <si>
    <t>KL4235WADF6</t>
  </si>
  <si>
    <t>KL4235WADFA</t>
  </si>
  <si>
    <t>KL4235WADFL</t>
  </si>
  <si>
    <t>KL4235WADT5</t>
  </si>
  <si>
    <t>KL4235WADT6</t>
  </si>
  <si>
    <t>KL4235WADTA</t>
  </si>
  <si>
    <t>KL4235WADTL</t>
  </si>
  <si>
    <t>KL4235WAED5</t>
  </si>
  <si>
    <t>KL4235WAED6</t>
  </si>
  <si>
    <t>KL4235WAEDA</t>
  </si>
  <si>
    <t>KL4235WAEDL</t>
  </si>
  <si>
    <t>KL4235WAEF5</t>
  </si>
  <si>
    <t>KL4235WAEF6</t>
  </si>
  <si>
    <t>KL4235WAEFA</t>
  </si>
  <si>
    <t>KL4235WAEFL</t>
  </si>
  <si>
    <t>KL4235WAET5</t>
  </si>
  <si>
    <t>KL4235WAET6</t>
  </si>
  <si>
    <t>KL4235WAETA</t>
  </si>
  <si>
    <t>KL4235WAETL</t>
  </si>
  <si>
    <t>KL4235WAKD5</t>
  </si>
  <si>
    <t>KL4235WAKD6</t>
  </si>
  <si>
    <t>KL4235WAKDA</t>
  </si>
  <si>
    <t>KL4235WAKDL</t>
  </si>
  <si>
    <t>KL4235WAKF5</t>
  </si>
  <si>
    <t>KL4235WAKF6</t>
  </si>
  <si>
    <t>KL4235WAKFA</t>
  </si>
  <si>
    <t>KL4235WAKFL</t>
  </si>
  <si>
    <t>KL4235WAKT5</t>
  </si>
  <si>
    <t>KL4235WAKT6</t>
  </si>
  <si>
    <t>KL4235WAKTA</t>
  </si>
  <si>
    <t>KL4235WAKTL</t>
  </si>
  <si>
    <t>KL4235WAMD5</t>
  </si>
  <si>
    <t>KL4235WAMD6</t>
  </si>
  <si>
    <t>KL4235WAMDA</t>
  </si>
  <si>
    <t>KL4235WAMDL</t>
  </si>
  <si>
    <t>KL4235WAMF5</t>
  </si>
  <si>
    <t>KL4235WAMF6</t>
  </si>
  <si>
    <t>KL4235WAMFA</t>
  </si>
  <si>
    <t>KL4235WAMFL</t>
  </si>
  <si>
    <t>KL4235WAMT5</t>
  </si>
  <si>
    <t>KL4235WAMT6</t>
  </si>
  <si>
    <t>KL4235WAMTA</t>
  </si>
  <si>
    <t>KL4235WAMTL</t>
  </si>
  <si>
    <t>KL4235WAND5</t>
  </si>
  <si>
    <t>KL4235WAND6</t>
  </si>
  <si>
    <t>KL4235WANDA</t>
  </si>
  <si>
    <t>KL4235WANDL</t>
  </si>
  <si>
    <t>KL4235WANF5</t>
  </si>
  <si>
    <t>KL4235WANF6</t>
  </si>
  <si>
    <t>KL4235WANFA</t>
  </si>
  <si>
    <t>KL4235WANFL</t>
  </si>
  <si>
    <t>KL4235WANT5</t>
  </si>
  <si>
    <t>KL4235WANT6</t>
  </si>
  <si>
    <t>KL4235WANTA</t>
  </si>
  <si>
    <t>KL4235WANTL</t>
  </si>
  <si>
    <t>KL4235WAPD5</t>
  </si>
  <si>
    <t>KL4235WAPD6</t>
  </si>
  <si>
    <t>KL4235WAPDA</t>
  </si>
  <si>
    <t>KL4235WAPDL</t>
  </si>
  <si>
    <t>KL4235WAPF5</t>
  </si>
  <si>
    <t>KL4235WAPF6</t>
  </si>
  <si>
    <t>KL4235WAPFA</t>
  </si>
  <si>
    <t>KL4235WAPFL</t>
  </si>
  <si>
    <t>KL4235WAPT5</t>
  </si>
  <si>
    <t>KL4235WAPT6</t>
  </si>
  <si>
    <t>KL4235WAPTA</t>
  </si>
  <si>
    <t>KL4235WAPTL</t>
  </si>
  <si>
    <t>KL4235WAQD5</t>
  </si>
  <si>
    <t>KL4235WAQD6</t>
  </si>
  <si>
    <t>KL4235WAQDA</t>
  </si>
  <si>
    <t>KL4235WAQDL</t>
  </si>
  <si>
    <t>KL4235WAQF5</t>
  </si>
  <si>
    <t>KL4235WAQF6</t>
  </si>
  <si>
    <t>KL4235WAQFA</t>
  </si>
  <si>
    <t>KL4235WAQFL</t>
  </si>
  <si>
    <t>KL4235WAQT5</t>
  </si>
  <si>
    <t>KL4235WAQT6</t>
  </si>
  <si>
    <t>KL4235WAQTA</t>
  </si>
  <si>
    <t>KL4235WAQTL</t>
  </si>
  <si>
    <t>KL4235WARD5</t>
  </si>
  <si>
    <t>KL4235WARD6</t>
  </si>
  <si>
    <t>KL4235WARDA</t>
  </si>
  <si>
    <t>KL4235WARDL</t>
  </si>
  <si>
    <t>KL4235WARF5</t>
  </si>
  <si>
    <t>KL4235WARF6</t>
  </si>
  <si>
    <t>KL4235WARFA</t>
  </si>
  <si>
    <t>KL4235WARFL</t>
  </si>
  <si>
    <t>KL4235WART5</t>
  </si>
  <si>
    <t>KL4235WART6</t>
  </si>
  <si>
    <t>KL4235WARTA</t>
  </si>
  <si>
    <t>KL4235WARTL</t>
  </si>
  <si>
    <t>KL4235WASD5</t>
  </si>
  <si>
    <t>KL4235WASD6</t>
  </si>
  <si>
    <t>KL4235WASDA</t>
  </si>
  <si>
    <t>KL4235WASDL</t>
  </si>
  <si>
    <t>KL4235WASF5</t>
  </si>
  <si>
    <t>KL4235WASF6</t>
  </si>
  <si>
    <t>KL4235WASFA</t>
  </si>
  <si>
    <t>KL4235WASFL</t>
  </si>
  <si>
    <t>KL4235WAST5</t>
  </si>
  <si>
    <t>KL4235WAST6</t>
  </si>
  <si>
    <t>KL4235WASTA</t>
  </si>
  <si>
    <t>KL4235WASTL</t>
  </si>
  <si>
    <t>KL4235WATD5</t>
  </si>
  <si>
    <t>KL4235WATD6</t>
  </si>
  <si>
    <t>KL4235WATDA</t>
  </si>
  <si>
    <t>KL4235WATDL</t>
  </si>
  <si>
    <t>KL4235WATF5</t>
  </si>
  <si>
    <t>KL4235WATF6</t>
  </si>
  <si>
    <t>KL4235WATFA</t>
  </si>
  <si>
    <t>KL4235WATFL</t>
  </si>
  <si>
    <t>KL4235WATT5</t>
  </si>
  <si>
    <t>KL4235WATT6</t>
  </si>
  <si>
    <t>KL4235WATTA</t>
  </si>
  <si>
    <t>KL4235WATTL</t>
  </si>
  <si>
    <t>KL4235WAUD5</t>
  </si>
  <si>
    <t>KL4235WAUD6</t>
  </si>
  <si>
    <t>KL4235WAUDA</t>
  </si>
  <si>
    <t>KL4235WAUDL</t>
  </si>
  <si>
    <t>KL4235WAUF5</t>
  </si>
  <si>
    <t>KL4235WAUF6</t>
  </si>
  <si>
    <t>KL4235WAUFA</t>
  </si>
  <si>
    <t>KL4235WAUFL</t>
  </si>
  <si>
    <t>KL4235WAUT5</t>
  </si>
  <si>
    <t>KL4235WAUT6</t>
  </si>
  <si>
    <t>KL4235WAUTA</t>
  </si>
  <si>
    <t>KL4235WAUTL</t>
  </si>
  <si>
    <t>KL4235WAVD5</t>
  </si>
  <si>
    <t>KL4235WAVD6</t>
  </si>
  <si>
    <t>KL4235WAVDA</t>
  </si>
  <si>
    <t>KL4235WAVDL</t>
  </si>
  <si>
    <t>KL4235WAVF5</t>
  </si>
  <si>
    <t>KL4235WAVF6</t>
  </si>
  <si>
    <t>KL4235WAVFA</t>
  </si>
  <si>
    <t>KL4235WAVFL</t>
  </si>
  <si>
    <t>KL4235WAVT5</t>
  </si>
  <si>
    <t>KL4235WAVT6</t>
  </si>
  <si>
    <t>KL4235WAVTA</t>
  </si>
  <si>
    <t>KL4235WAVTL</t>
  </si>
  <si>
    <t>KL4235WAWD5</t>
  </si>
  <si>
    <t>KL4235WAWD6</t>
  </si>
  <si>
    <t>KL4235WAWDA</t>
  </si>
  <si>
    <t>KL4235WAWDL</t>
  </si>
  <si>
    <t>KL4235WAWF5</t>
  </si>
  <si>
    <t>KL4235WAWF6</t>
  </si>
  <si>
    <t>KL4235WAWFA</t>
  </si>
  <si>
    <t>KL4235WAWFL</t>
  </si>
  <si>
    <t>KL4235WAWT5</t>
  </si>
  <si>
    <t>KL4235WAWT6</t>
  </si>
  <si>
    <t>KL4235WAWTA</t>
  </si>
  <si>
    <t>KL4235WAWTL</t>
  </si>
  <si>
    <t>KL4235WAXD5</t>
  </si>
  <si>
    <t>KL4235WAXD6</t>
  </si>
  <si>
    <t>KL4235WAXDA</t>
  </si>
  <si>
    <t>KL4235WAXDL</t>
  </si>
  <si>
    <t>KL4235WAXF5</t>
  </si>
  <si>
    <t>KL4235WAXF6</t>
  </si>
  <si>
    <t>KL4235WAXFA</t>
  </si>
  <si>
    <t>KL4235WAXFL</t>
  </si>
  <si>
    <t>KL4235WAXT5</t>
  </si>
  <si>
    <t>KL4235WAXT6</t>
  </si>
  <si>
    <t>KL4235WAXTA</t>
  </si>
  <si>
    <t>KL4235WAXTL</t>
  </si>
  <si>
    <t>KL4235WAYD5</t>
  </si>
  <si>
    <t>KL4235WAYD6</t>
  </si>
  <si>
    <t>KL4235WAYDA</t>
  </si>
  <si>
    <t>KL4235WAYDL</t>
  </si>
  <si>
    <t>KL4235WAYF5</t>
  </si>
  <si>
    <t>KL4235WAYF6</t>
  </si>
  <si>
    <t>KL4235WAYFA</t>
  </si>
  <si>
    <t>KL4235WAYFL</t>
  </si>
  <si>
    <t>KL4235WAYT5</t>
  </si>
  <si>
    <t>KL4235WAYT6</t>
  </si>
  <si>
    <t>KL4235WAYTA</t>
  </si>
  <si>
    <t>KL4235WAYTL</t>
  </si>
  <si>
    <t>KL4233WAAD5</t>
  </si>
  <si>
    <t>KL4233WAAD6</t>
  </si>
  <si>
    <t>KL4233WAADA</t>
  </si>
  <si>
    <t>KL4233WAADL</t>
  </si>
  <si>
    <t>KL4233WAAF5</t>
  </si>
  <si>
    <t>KL4233WAAF6</t>
  </si>
  <si>
    <t>KL4233WAAFA</t>
  </si>
  <si>
    <t>KL4233WAAFL</t>
  </si>
  <si>
    <t>KL4233WAAT5</t>
  </si>
  <si>
    <t>KL4233WAAT6</t>
  </si>
  <si>
    <t>KL4233WAATA</t>
  </si>
  <si>
    <t>KL4233WAATL</t>
  </si>
  <si>
    <t>KL4233WABD5</t>
  </si>
  <si>
    <t>KL4233WABD6</t>
  </si>
  <si>
    <t>KL4233WABDA</t>
  </si>
  <si>
    <t>KL4233WABDL</t>
  </si>
  <si>
    <t>KL4233WABF5</t>
  </si>
  <si>
    <t>KL4233WABF6</t>
  </si>
  <si>
    <t>KL4233WABFA</t>
  </si>
  <si>
    <t>KL4233WABFL</t>
  </si>
  <si>
    <t>KL4233WABT5</t>
  </si>
  <si>
    <t>KL4233WABT6</t>
  </si>
  <si>
    <t>KL4233WABTA</t>
  </si>
  <si>
    <t>KL4233WABTL</t>
  </si>
  <si>
    <t>KL4233WACD5</t>
  </si>
  <si>
    <t>KL4233WACD6</t>
  </si>
  <si>
    <t>KL4233WACDA</t>
  </si>
  <si>
    <t>KL4233WACDL</t>
  </si>
  <si>
    <t>KL4233WACF5</t>
  </si>
  <si>
    <t>KL4233WACF6</t>
  </si>
  <si>
    <t>KL4233WACFA</t>
  </si>
  <si>
    <t>KL4233WACFL</t>
  </si>
  <si>
    <t>KL4233WACT5</t>
  </si>
  <si>
    <t>KL4233WACT6</t>
  </si>
  <si>
    <t>KL4233WACTA</t>
  </si>
  <si>
    <t>KL4233WACTL</t>
  </si>
  <si>
    <t>KL4233WADD5</t>
  </si>
  <si>
    <t>KL4233WADD6</t>
  </si>
  <si>
    <t>KL4233WADDA</t>
  </si>
  <si>
    <t>KL4233WADDL</t>
  </si>
  <si>
    <t>KL4233WADF5</t>
  </si>
  <si>
    <t>KL4233WADF6</t>
  </si>
  <si>
    <t>KL4233WADFA</t>
  </si>
  <si>
    <t>KL4233WADFL</t>
  </si>
  <si>
    <t>KL4233WADT5</t>
  </si>
  <si>
    <t>KL4233WADT6</t>
  </si>
  <si>
    <t>KL4233WADTA</t>
  </si>
  <si>
    <t>KL4233WADTL</t>
  </si>
  <si>
    <t>KL4233WAED5</t>
  </si>
  <si>
    <t>KL4233WAED6</t>
  </si>
  <si>
    <t>KL4233WAEDA</t>
  </si>
  <si>
    <t>KL4233WAEDL</t>
  </si>
  <si>
    <t>KL4233WAEF5</t>
  </si>
  <si>
    <t>KL4233WAEF6</t>
  </si>
  <si>
    <t>KL4233WAEFA</t>
  </si>
  <si>
    <t>KL4233WAEFL</t>
  </si>
  <si>
    <t>KL4233WAET5</t>
  </si>
  <si>
    <t>KL4233WAET6</t>
  </si>
  <si>
    <t>KL4233WAETA</t>
  </si>
  <si>
    <t>KL4233WAETL</t>
  </si>
  <si>
    <t>KL4233WAKD5</t>
  </si>
  <si>
    <t>KL4233WAKD6</t>
  </si>
  <si>
    <t>KL4233WAKDA</t>
  </si>
  <si>
    <t>KL4233WAKDL</t>
  </si>
  <si>
    <t>KL4233WAKF5</t>
  </si>
  <si>
    <t>KL4233WAKF6</t>
  </si>
  <si>
    <t>KL4233WAKFA</t>
  </si>
  <si>
    <t>KL4233WAKFL</t>
  </si>
  <si>
    <t>KL4233WAKT5</t>
  </si>
  <si>
    <t>KL4233WAKT6</t>
  </si>
  <si>
    <t>KL4233WAKTA</t>
  </si>
  <si>
    <t>KL4233WAKTL</t>
  </si>
  <si>
    <t>KL4233WAMD5</t>
  </si>
  <si>
    <t>KL4233WAMD6</t>
  </si>
  <si>
    <t>KL4233WAMDA</t>
  </si>
  <si>
    <t>KL4233WAMDL</t>
  </si>
  <si>
    <t>KL4233WAMF5</t>
  </si>
  <si>
    <t>KL4233WAMF6</t>
  </si>
  <si>
    <t>KL4233WAMFA</t>
  </si>
  <si>
    <t>KL4233WAMFL</t>
  </si>
  <si>
    <t>KL4233WAMT5</t>
  </si>
  <si>
    <t>KL4233WAMT6</t>
  </si>
  <si>
    <t>KL4233WAMTA</t>
  </si>
  <si>
    <t>KL4233WAMTL</t>
  </si>
  <si>
    <t>KL4233WAND5</t>
  </si>
  <si>
    <t>KL4233WAND6</t>
  </si>
  <si>
    <t>KL4233WANDA</t>
  </si>
  <si>
    <t>KL4233WANDL</t>
  </si>
  <si>
    <t>KL4233WANF5</t>
  </si>
  <si>
    <t>KL4233WANF6</t>
  </si>
  <si>
    <t>KL4233WANFA</t>
  </si>
  <si>
    <t>KL4233WANFL</t>
  </si>
  <si>
    <t>KL4233WANT5</t>
  </si>
  <si>
    <t>KL4233WANT6</t>
  </si>
  <si>
    <t>KL4233WANTA</t>
  </si>
  <si>
    <t>KL4233WANTL</t>
  </si>
  <si>
    <t>KL4233WAPD5</t>
  </si>
  <si>
    <t>KL4233WAPD6</t>
  </si>
  <si>
    <t>KL4233WAPDA</t>
  </si>
  <si>
    <t>KL4233WAPDL</t>
  </si>
  <si>
    <t>KL4233WAPF5</t>
  </si>
  <si>
    <t>KL4233WAPF6</t>
  </si>
  <si>
    <t>KL4233WAPFA</t>
  </si>
  <si>
    <t>KL4233WAPFL</t>
  </si>
  <si>
    <t>KL4233WAPT5</t>
  </si>
  <si>
    <t>KL4233WAPT6</t>
  </si>
  <si>
    <t>KL4233WAPTA</t>
  </si>
  <si>
    <t>KL4233WAPTL</t>
  </si>
  <si>
    <t>KL4233WAQD5</t>
  </si>
  <si>
    <t>KL4233WAQD6</t>
  </si>
  <si>
    <t>KL4233WAQDA</t>
  </si>
  <si>
    <t>KL4233WAQDL</t>
  </si>
  <si>
    <t>KL4233WAQF5</t>
  </si>
  <si>
    <t>KL4233WAQF6</t>
  </si>
  <si>
    <t>KL4233WAQFA</t>
  </si>
  <si>
    <t>KL4233WAQFL</t>
  </si>
  <si>
    <t>KL4233WAQT5</t>
  </si>
  <si>
    <t>KL4233WAQT6</t>
  </si>
  <si>
    <t>KL4233WAQTA</t>
  </si>
  <si>
    <t>KL4233WAQTL</t>
  </si>
  <si>
    <t>KL4233WARD5</t>
  </si>
  <si>
    <t>KL4233WARD6</t>
  </si>
  <si>
    <t>KL4233WARDA</t>
  </si>
  <si>
    <t>KL4233WARDL</t>
  </si>
  <si>
    <t>KL4233WARF5</t>
  </si>
  <si>
    <t>KL4233WARF6</t>
  </si>
  <si>
    <t>KL4233WARFA</t>
  </si>
  <si>
    <t>KL4233WARFL</t>
  </si>
  <si>
    <t>KL4233WART5</t>
  </si>
  <si>
    <t>KL4233WART6</t>
  </si>
  <si>
    <t>KL4233WARTA</t>
  </si>
  <si>
    <t>KL4233WARTL</t>
  </si>
  <si>
    <t>KL4233WASD5</t>
  </si>
  <si>
    <t>KL4233WASD6</t>
  </si>
  <si>
    <t>KL4233WASDA</t>
  </si>
  <si>
    <t>KL4233WASDL</t>
  </si>
  <si>
    <t>KL4233WASF5</t>
  </si>
  <si>
    <t>KL4233WASF6</t>
  </si>
  <si>
    <t>KL4233WASFA</t>
  </si>
  <si>
    <t>KL4233WASFL</t>
  </si>
  <si>
    <t>KL4233WAST5</t>
  </si>
  <si>
    <t>KL4233WAST6</t>
  </si>
  <si>
    <t>KL4233WASTA</t>
  </si>
  <si>
    <t>KL4233WASTL</t>
  </si>
  <si>
    <t>KL4233WATD5</t>
  </si>
  <si>
    <t>KL4233WATD6</t>
  </si>
  <si>
    <t>KL4233WATDA</t>
  </si>
  <si>
    <t>KL4233WATDL</t>
  </si>
  <si>
    <t>KL4233WATF5</t>
  </si>
  <si>
    <t>KL4233WATF6</t>
  </si>
  <si>
    <t>KL4233WATFA</t>
  </si>
  <si>
    <t>KL4233WATFL</t>
  </si>
  <si>
    <t>KL4233WATT5</t>
  </si>
  <si>
    <t>KL4233WATT6</t>
  </si>
  <si>
    <t>KL4233WATTA</t>
  </si>
  <si>
    <t>KL4233WATTL</t>
  </si>
  <si>
    <t>KL4233WAUD5</t>
  </si>
  <si>
    <t>KL4233WAUD6</t>
  </si>
  <si>
    <t>KL4233WAUDA</t>
  </si>
  <si>
    <t>KL4233WAUDL</t>
  </si>
  <si>
    <t>KL4233WAUF5</t>
  </si>
  <si>
    <t>KL4233WAUF6</t>
  </si>
  <si>
    <t>KL4233WAUFA</t>
  </si>
  <si>
    <t>KL4233WAUFL</t>
  </si>
  <si>
    <t>KL4233WAUT5</t>
  </si>
  <si>
    <t>KL4233WAUT6</t>
  </si>
  <si>
    <t>KL4233WAUTA</t>
  </si>
  <si>
    <t>KL4233WAUTL</t>
  </si>
  <si>
    <t>KL4233WAVD5</t>
  </si>
  <si>
    <t>KL4233WAVD6</t>
  </si>
  <si>
    <t>KL4233WAVDA</t>
  </si>
  <si>
    <t>KL4233WAVDL</t>
  </si>
  <si>
    <t>KL4233WAVF5</t>
  </si>
  <si>
    <t>KL4233WAVF6</t>
  </si>
  <si>
    <t>KL4233WAVFA</t>
  </si>
  <si>
    <t>KL4233WAVFL</t>
  </si>
  <si>
    <t>KL4233WAVT5</t>
  </si>
  <si>
    <t>KL4233WAVT6</t>
  </si>
  <si>
    <t>KL4233WAVTA</t>
  </si>
  <si>
    <t>KL4233WAVTL</t>
  </si>
  <si>
    <t>KL4233WAWD5</t>
  </si>
  <si>
    <t>KL4233WAWD6</t>
  </si>
  <si>
    <t>KL4233WAWDA</t>
  </si>
  <si>
    <t>KL4233WAWDL</t>
  </si>
  <si>
    <t>KL4233WAWF5</t>
  </si>
  <si>
    <t>KL4233WAWF6</t>
  </si>
  <si>
    <t>KL4233WAWFA</t>
  </si>
  <si>
    <t>KL4233WAWFL</t>
  </si>
  <si>
    <t>KL4233WAWT5</t>
  </si>
  <si>
    <t>KL4233WAWT6</t>
  </si>
  <si>
    <t>KL4233WAWTA</t>
  </si>
  <si>
    <t>KL4233WAWTL</t>
  </si>
  <si>
    <t>KL4233WAXD5</t>
  </si>
  <si>
    <t>KL4233WAXD6</t>
  </si>
  <si>
    <t>KL4233WAXDA</t>
  </si>
  <si>
    <t>KL4233WAXDL</t>
  </si>
  <si>
    <t>KL4233WAXF5</t>
  </si>
  <si>
    <t>KL4233WAXF6</t>
  </si>
  <si>
    <t>KL4233WAXFA</t>
  </si>
  <si>
    <t>KL4233WAXFL</t>
  </si>
  <si>
    <t>KL4233WAXT5</t>
  </si>
  <si>
    <t>KL4233WAXT6</t>
  </si>
  <si>
    <t>KL4233WAXTA</t>
  </si>
  <si>
    <t>KL4233WAXTL</t>
  </si>
  <si>
    <t>KL4233WAYD5</t>
  </si>
  <si>
    <t>KL4233WAYD6</t>
  </si>
  <si>
    <t>KL4233WAYDA</t>
  </si>
  <si>
    <t>KL4233WAYDL</t>
  </si>
  <si>
    <t>KL4233WAYF5</t>
  </si>
  <si>
    <t>KL4233WAYF6</t>
  </si>
  <si>
    <t>KL4233WAYFA</t>
  </si>
  <si>
    <t>KL4233WAYFL</t>
  </si>
  <si>
    <t>KL4233WAYT5</t>
  </si>
  <si>
    <t>KL4233WAYT6</t>
  </si>
  <si>
    <t>KL4233WAYTA</t>
  </si>
  <si>
    <t>KL4233WAYTL</t>
  </si>
  <si>
    <t>KL4236WAAD5</t>
  </si>
  <si>
    <t>KL4236WAAD6</t>
  </si>
  <si>
    <t>KL4236WAADA</t>
  </si>
  <si>
    <t>KL4236WAADL</t>
  </si>
  <si>
    <t>KL4236WAAF5</t>
  </si>
  <si>
    <t>KL4236WAAF6</t>
  </si>
  <si>
    <t>KL4236WAAFA</t>
  </si>
  <si>
    <t>KL4236WAAFL</t>
  </si>
  <si>
    <t>KL4236WAAT5</t>
  </si>
  <si>
    <t>KL4236WAAT6</t>
  </si>
  <si>
    <t>KL4236WAATA</t>
  </si>
  <si>
    <t>KL4236WAATL</t>
  </si>
  <si>
    <t>KL4236WABD5</t>
  </si>
  <si>
    <t>KL4236WABD6</t>
  </si>
  <si>
    <t>KL4236WABDA</t>
  </si>
  <si>
    <t>KL4236WABDL</t>
  </si>
  <si>
    <t>KL4236WABF5</t>
  </si>
  <si>
    <t>KL4236WABF6</t>
  </si>
  <si>
    <t>KL4236WABFA</t>
  </si>
  <si>
    <t>KL4236WABFL</t>
  </si>
  <si>
    <t>KL4236WABT5</t>
  </si>
  <si>
    <t>KL4236WABT6</t>
  </si>
  <si>
    <t>KL4236WABTA</t>
  </si>
  <si>
    <t>KL4236WABTL</t>
  </si>
  <si>
    <t>KL4236WACD5</t>
  </si>
  <si>
    <t>KL4236WACD6</t>
  </si>
  <si>
    <t>KL4236WACDA</t>
  </si>
  <si>
    <t>KL4236WACDL</t>
  </si>
  <si>
    <t>KL4236WACF5</t>
  </si>
  <si>
    <t>KL4236WACF6</t>
  </si>
  <si>
    <t>KL4236WACFA</t>
  </si>
  <si>
    <t>KL4236WACFL</t>
  </si>
  <si>
    <t>KL4236WACT5</t>
  </si>
  <si>
    <t>KL4236WACT6</t>
  </si>
  <si>
    <t>KL4236WACTA</t>
  </si>
  <si>
    <t>KL4236WACTL</t>
  </si>
  <si>
    <t>KL4236WADD5</t>
  </si>
  <si>
    <t>KL4236WADD6</t>
  </si>
  <si>
    <t>KL4236WADDA</t>
  </si>
  <si>
    <t>KL4236WADDL</t>
  </si>
  <si>
    <t>KL4236WADF5</t>
  </si>
  <si>
    <t>KL4236WADF6</t>
  </si>
  <si>
    <t>KL4236WADFA</t>
  </si>
  <si>
    <t>KL4236WADFL</t>
  </si>
  <si>
    <t>KL4236WADT5</t>
  </si>
  <si>
    <t>KL4236WADT6</t>
  </si>
  <si>
    <t>KL4236WADTA</t>
  </si>
  <si>
    <t>KL4236WADTL</t>
  </si>
  <si>
    <t>KL4236WAED5</t>
  </si>
  <si>
    <t>KL4236WAED6</t>
  </si>
  <si>
    <t>KL4236WAEDA</t>
  </si>
  <si>
    <t>KL4236WAEDL</t>
  </si>
  <si>
    <t>KL4236WAEF5</t>
  </si>
  <si>
    <t>KL4236WAEF6</t>
  </si>
  <si>
    <t>KL4236WAEFA</t>
  </si>
  <si>
    <t>KL4236WAEFL</t>
  </si>
  <si>
    <t>KL4236WAET5</t>
  </si>
  <si>
    <t>KL4236WAET6</t>
  </si>
  <si>
    <t>KL4236WAETA</t>
  </si>
  <si>
    <t>KL4236WAETL</t>
  </si>
  <si>
    <t>KL4236WAKD5</t>
  </si>
  <si>
    <t>KL4236WAKD6</t>
  </si>
  <si>
    <t>KL4236WAKDA</t>
  </si>
  <si>
    <t>KL4236WAKDL</t>
  </si>
  <si>
    <t>KL4236WAKF5</t>
  </si>
  <si>
    <t>KL4236WAKF6</t>
  </si>
  <si>
    <t>KL4236WAKFA</t>
  </si>
  <si>
    <t>KL4236WAKFL</t>
  </si>
  <si>
    <t>KL4236WAKT5</t>
  </si>
  <si>
    <t>KL4236WAKT6</t>
  </si>
  <si>
    <t>KL4236WAKTA</t>
  </si>
  <si>
    <t>KL4236WAKTL</t>
  </si>
  <si>
    <t>KL4236WAMD5</t>
  </si>
  <si>
    <t>KL4236WAMD6</t>
  </si>
  <si>
    <t>KL4236WAMDA</t>
  </si>
  <si>
    <t>KL4236WAMDL</t>
  </si>
  <si>
    <t>KL4236WAMF5</t>
  </si>
  <si>
    <t>KL4236WAMF6</t>
  </si>
  <si>
    <t>KL4236WAMFA</t>
  </si>
  <si>
    <t>KL4236WAMFL</t>
  </si>
  <si>
    <t>KL4236WAMT5</t>
  </si>
  <si>
    <t>KL4236WAMT6</t>
  </si>
  <si>
    <t>KL4236WAMTA</t>
  </si>
  <si>
    <t>KL4236WAMTL</t>
  </si>
  <si>
    <t>KL4236WAND5</t>
  </si>
  <si>
    <t>KL4236WAND6</t>
  </si>
  <si>
    <t>KL4236WANDA</t>
  </si>
  <si>
    <t>KL4236WANDL</t>
  </si>
  <si>
    <t>KL4236WANF5</t>
  </si>
  <si>
    <t>KL4236WANF6</t>
  </si>
  <si>
    <t>KL4236WANFA</t>
  </si>
  <si>
    <t>KL4236WANFL</t>
  </si>
  <si>
    <t>KL4236WANT5</t>
  </si>
  <si>
    <t>KL4236WANT6</t>
  </si>
  <si>
    <t>KL4236WANTA</t>
  </si>
  <si>
    <t>KL4236WANTL</t>
  </si>
  <si>
    <t>KL4236WAPD5</t>
  </si>
  <si>
    <t>KL4236WAPD6</t>
  </si>
  <si>
    <t>KL4236WAPDA</t>
  </si>
  <si>
    <t>KL4236WAPDL</t>
  </si>
  <si>
    <t>KL4236WAPF5</t>
  </si>
  <si>
    <t>KL4236WAPF6</t>
  </si>
  <si>
    <t>KL4236WAPFA</t>
  </si>
  <si>
    <t>KL4236WAPFL</t>
  </si>
  <si>
    <t>KL4236WAPT5</t>
  </si>
  <si>
    <t>KL4236WAPT6</t>
  </si>
  <si>
    <t>KL4236WAPTA</t>
  </si>
  <si>
    <t>KL4236WAPTL</t>
  </si>
  <si>
    <t>KL4236WAQD5</t>
  </si>
  <si>
    <t>KL4236WAQD6</t>
  </si>
  <si>
    <t>KL4236WAQDA</t>
  </si>
  <si>
    <t>KL4236WAQDL</t>
  </si>
  <si>
    <t>KL4236WAQF5</t>
  </si>
  <si>
    <t>KL4236WAQF6</t>
  </si>
  <si>
    <t>KL4236WAQFA</t>
  </si>
  <si>
    <t>KL4236WAQFL</t>
  </si>
  <si>
    <t>KL4236WAQT5</t>
  </si>
  <si>
    <t>KL4236WAQT6</t>
  </si>
  <si>
    <t>KL4236WAQTA</t>
  </si>
  <si>
    <t>KL4236WAQTL</t>
  </si>
  <si>
    <t>KL4236WARD5</t>
  </si>
  <si>
    <t>KL4236WARD6</t>
  </si>
  <si>
    <t>KL4236WARDA</t>
  </si>
  <si>
    <t>KL4236WARDL</t>
  </si>
  <si>
    <t>KL4236WARF5</t>
  </si>
  <si>
    <t>KL4236WARF6</t>
  </si>
  <si>
    <t>KL4236WARFA</t>
  </si>
  <si>
    <t>KL4236WARFL</t>
  </si>
  <si>
    <t>KL4236WART5</t>
  </si>
  <si>
    <t>KL4236WART6</t>
  </si>
  <si>
    <t>KL4236WARTA</t>
  </si>
  <si>
    <t>KL4236WARTL</t>
  </si>
  <si>
    <t>KL4236WASD5</t>
  </si>
  <si>
    <t>KL4236WASD6</t>
  </si>
  <si>
    <t>KL4236WASDA</t>
  </si>
  <si>
    <t>KL4236WASDL</t>
  </si>
  <si>
    <t>KL4236WASF5</t>
  </si>
  <si>
    <t>KL4236WASF6</t>
  </si>
  <si>
    <t>KL4236WASFA</t>
  </si>
  <si>
    <t>KL4236WASFL</t>
  </si>
  <si>
    <t>KL4236WAST5</t>
  </si>
  <si>
    <t>KL4236WAST6</t>
  </si>
  <si>
    <t>KL4236WASTA</t>
  </si>
  <si>
    <t>KL4236WASTL</t>
  </si>
  <si>
    <t>KL4236WATD5</t>
  </si>
  <si>
    <t>KL4236WATD6</t>
  </si>
  <si>
    <t>KL4236WATDA</t>
  </si>
  <si>
    <t>KL4236WATDL</t>
  </si>
  <si>
    <t>KL4236WATF5</t>
  </si>
  <si>
    <t>KL4236WATF6</t>
  </si>
  <si>
    <t>KL4236WATFA</t>
  </si>
  <si>
    <t>KL4236WATFL</t>
  </si>
  <si>
    <t>KL4236WATT5</t>
  </si>
  <si>
    <t>KL4236WATT6</t>
  </si>
  <si>
    <t>KL4236WATTA</t>
  </si>
  <si>
    <t>KL4236WATTL</t>
  </si>
  <si>
    <t>KL4236WAUD5</t>
  </si>
  <si>
    <t>KL4236WAUD6</t>
  </si>
  <si>
    <t>KL4236WAUDA</t>
  </si>
  <si>
    <t>KL4236WAUDL</t>
  </si>
  <si>
    <t>KL4236WAUF5</t>
  </si>
  <si>
    <t>KL4236WAUF6</t>
  </si>
  <si>
    <t>KL4236WAUFA</t>
  </si>
  <si>
    <t>KL4236WAUFL</t>
  </si>
  <si>
    <t>KL4236WAUT5</t>
  </si>
  <si>
    <t>KL4236WAUT6</t>
  </si>
  <si>
    <t>KL4236WAUTA</t>
  </si>
  <si>
    <t>KL4236WAUTL</t>
  </si>
  <si>
    <t>KL4236WAVD5</t>
  </si>
  <si>
    <t>KL4236WAVD6</t>
  </si>
  <si>
    <t>KL4236WAVDA</t>
  </si>
  <si>
    <t>KL4236WAVDL</t>
  </si>
  <si>
    <t>KL4236WAVF5</t>
  </si>
  <si>
    <t>KL4236WAVF6</t>
  </si>
  <si>
    <t>KL4236WAVFA</t>
  </si>
  <si>
    <t>KL4236WAVFL</t>
  </si>
  <si>
    <t>KL4236WAVT5</t>
  </si>
  <si>
    <t>KL4236WAVT6</t>
  </si>
  <si>
    <t>KL4236WAVTA</t>
  </si>
  <si>
    <t>KL4236WAVTL</t>
  </si>
  <si>
    <t>KL4236WAWD5</t>
  </si>
  <si>
    <t>KL4236WAWD6</t>
  </si>
  <si>
    <t>KL4236WAWDA</t>
  </si>
  <si>
    <t>KL4236WAWDL</t>
  </si>
  <si>
    <t>KL4236WAWF5</t>
  </si>
  <si>
    <t>KL4236WAWF6</t>
  </si>
  <si>
    <t>KL4236WAWFA</t>
  </si>
  <si>
    <t>KL4236WAWFL</t>
  </si>
  <si>
    <t>KL4236WAWT5</t>
  </si>
  <si>
    <t>KL4236WAWT6</t>
  </si>
  <si>
    <t>KL4236WAWTA</t>
  </si>
  <si>
    <t>KL4236WAWTL</t>
  </si>
  <si>
    <t>KL4236WAXD5</t>
  </si>
  <si>
    <t>KL4236WAXD6</t>
  </si>
  <si>
    <t>KL4236WAXDA</t>
  </si>
  <si>
    <t>KL4236WAXDL</t>
  </si>
  <si>
    <t>KL4236WAXF5</t>
  </si>
  <si>
    <t>KL4236WAXF6</t>
  </si>
  <si>
    <t>KL4236WAXFA</t>
  </si>
  <si>
    <t>KL4236WAXFL</t>
  </si>
  <si>
    <t>KL4236WAXT5</t>
  </si>
  <si>
    <t>KL4236WAXT6</t>
  </si>
  <si>
    <t>KL4236WAXTA</t>
  </si>
  <si>
    <t>KL4236WAXTL</t>
  </si>
  <si>
    <t>KL4236WAYD5</t>
  </si>
  <si>
    <t>KL4236WAYD6</t>
  </si>
  <si>
    <t>KL4236WAYDA</t>
  </si>
  <si>
    <t>KL4236WAYDL</t>
  </si>
  <si>
    <t>KL4236WAYF5</t>
  </si>
  <si>
    <t>KL4236WAYF6</t>
  </si>
  <si>
    <t>KL4236WAYFA</t>
  </si>
  <si>
    <t>KL4236WAYFL</t>
  </si>
  <si>
    <t>KL4236WAYT5</t>
  </si>
  <si>
    <t>KL4236WAYT6</t>
  </si>
  <si>
    <t>KL4236WAYTA</t>
  </si>
  <si>
    <t>KL4236WAYTL</t>
  </si>
  <si>
    <t>KL4234WAAD5</t>
  </si>
  <si>
    <t>KL4234WAAD6</t>
  </si>
  <si>
    <t>KL4234WAADA</t>
  </si>
  <si>
    <t>KL4234WAADL</t>
  </si>
  <si>
    <t>KL4234WAAF5</t>
  </si>
  <si>
    <t>KL4234WAAF6</t>
  </si>
  <si>
    <t>KL4234WAAFA</t>
  </si>
  <si>
    <t>KL4234WAAFL</t>
  </si>
  <si>
    <t>KL4234WAAT5</t>
  </si>
  <si>
    <t>KL4234WAAT6</t>
  </si>
  <si>
    <t>KL4234WAATA</t>
  </si>
  <si>
    <t>KL4234WAATL</t>
  </si>
  <si>
    <t>KL4234WABD5</t>
  </si>
  <si>
    <t>KL4234WABD6</t>
  </si>
  <si>
    <t>KL4234WABDA</t>
  </si>
  <si>
    <t>KL4234WABDL</t>
  </si>
  <si>
    <t>KL4234WABF5</t>
  </si>
  <si>
    <t>KL4234WABF6</t>
  </si>
  <si>
    <t>KL4234WABFA</t>
  </si>
  <si>
    <t>KL4234WABFL</t>
  </si>
  <si>
    <t>KL4234WABT5</t>
  </si>
  <si>
    <t>KL4234WABT6</t>
  </si>
  <si>
    <t>KL4234WABTA</t>
  </si>
  <si>
    <t>KL4234WABTL</t>
  </si>
  <si>
    <t>KL4234WACD5</t>
  </si>
  <si>
    <t>KL4234WACD6</t>
  </si>
  <si>
    <t>KL4234WACDA</t>
  </si>
  <si>
    <t>KL4234WACDL</t>
  </si>
  <si>
    <t>KL4234WACF5</t>
  </si>
  <si>
    <t>KL4234WACF6</t>
  </si>
  <si>
    <t>KL4234WACFA</t>
  </si>
  <si>
    <t>KL4234WACFL</t>
  </si>
  <si>
    <t>KL4234WACT5</t>
  </si>
  <si>
    <t>KL4234WACT6</t>
  </si>
  <si>
    <t>KL4234WACTA</t>
  </si>
  <si>
    <t>KL4234WACTL</t>
  </si>
  <si>
    <t>KL4234WADD5</t>
  </si>
  <si>
    <t>KL4234WADD6</t>
  </si>
  <si>
    <t>KL4234WADDA</t>
  </si>
  <si>
    <t>KL4234WADDL</t>
  </si>
  <si>
    <t>KL4234WADF5</t>
  </si>
  <si>
    <t>KL4234WADF6</t>
  </si>
  <si>
    <t>KL4234WADFA</t>
  </si>
  <si>
    <t>KL4234WADFL</t>
  </si>
  <si>
    <t>KL4234WADT5</t>
  </si>
  <si>
    <t>KL4234WADT6</t>
  </si>
  <si>
    <t>KL4234WADTA</t>
  </si>
  <si>
    <t>KL4234WADTL</t>
  </si>
  <si>
    <t>KL4234WAED5</t>
  </si>
  <si>
    <t>KL4234WAED6</t>
  </si>
  <si>
    <t>KL4234WAEDA</t>
  </si>
  <si>
    <t>KL4234WAEDL</t>
  </si>
  <si>
    <t>KL4234WAEF5</t>
  </si>
  <si>
    <t>KL4234WAEF6</t>
  </si>
  <si>
    <t>KL4234WAEFA</t>
  </si>
  <si>
    <t>KL4234WAEFL</t>
  </si>
  <si>
    <t>KL4234WAET5</t>
  </si>
  <si>
    <t>KL4234WAET6</t>
  </si>
  <si>
    <t>KL4234WAETA</t>
  </si>
  <si>
    <t>KL4234WAETL</t>
  </si>
  <si>
    <t>KL4234WAKD5</t>
  </si>
  <si>
    <t>KL4234WAKD6</t>
  </si>
  <si>
    <t>KL4234WAKDA</t>
  </si>
  <si>
    <t>KL4234WAKDL</t>
  </si>
  <si>
    <t>KL4234WAKF5</t>
  </si>
  <si>
    <t>KL4234WAKF6</t>
  </si>
  <si>
    <t>KL4234WAKFA</t>
  </si>
  <si>
    <t>KL4234WAKFL</t>
  </si>
  <si>
    <t>KL4234WAKT5</t>
  </si>
  <si>
    <t>KL4234WAKT6</t>
  </si>
  <si>
    <t>KL4234WAKTA</t>
  </si>
  <si>
    <t>KL4234WAKTL</t>
  </si>
  <si>
    <t>KL4234WAMD5</t>
  </si>
  <si>
    <t>KL4234WAMD6</t>
  </si>
  <si>
    <t>KL4234WAMDA</t>
  </si>
  <si>
    <t>KL4234WAMDL</t>
  </si>
  <si>
    <t>KL4234WAMF5</t>
  </si>
  <si>
    <t>KL4234WAMF6</t>
  </si>
  <si>
    <t>KL4234WAMFA</t>
  </si>
  <si>
    <t>KL4234WAMFL</t>
  </si>
  <si>
    <t>KL4234WAMT5</t>
  </si>
  <si>
    <t>KL4234WAMT6</t>
  </si>
  <si>
    <t>KL4234WAMTA</t>
  </si>
  <si>
    <t>KL4234WAMTL</t>
  </si>
  <si>
    <t>KL4234WAND5</t>
  </si>
  <si>
    <t>KL4234WAND6</t>
  </si>
  <si>
    <t>KL4234WANDA</t>
  </si>
  <si>
    <t>KL4234WANDL</t>
  </si>
  <si>
    <t>KL4234WANF5</t>
  </si>
  <si>
    <t>KL4234WANF6</t>
  </si>
  <si>
    <t>KL4234WANFA</t>
  </si>
  <si>
    <t>KL4234WANFL</t>
  </si>
  <si>
    <t>KL4234WANT5</t>
  </si>
  <si>
    <t>KL4234WANT6</t>
  </si>
  <si>
    <t>KL4234WANTA</t>
  </si>
  <si>
    <t>KL4234WANTL</t>
  </si>
  <si>
    <t>KL4234WAPD5</t>
  </si>
  <si>
    <t>KL4234WAPD6</t>
  </si>
  <si>
    <t>KL4234WAPDA</t>
  </si>
  <si>
    <t>KL4234WAPDL</t>
  </si>
  <si>
    <t>KL4234WAPF5</t>
  </si>
  <si>
    <t>KL4234WAPF6</t>
  </si>
  <si>
    <t>KL4234WAPFA</t>
  </si>
  <si>
    <t>KL4234WAPFL</t>
  </si>
  <si>
    <t>KL4234WAPT5</t>
  </si>
  <si>
    <t>KL4234WAPT6</t>
  </si>
  <si>
    <t>KL4234WAPTA</t>
  </si>
  <si>
    <t>KL4234WAPTL</t>
  </si>
  <si>
    <t>KL4234WAQD5</t>
  </si>
  <si>
    <t>KL4234WAQD6</t>
  </si>
  <si>
    <t>KL4234WAQDA</t>
  </si>
  <si>
    <t>KL4234WAQDL</t>
  </si>
  <si>
    <t>KL4234WAQF5</t>
  </si>
  <si>
    <t>KL4234WAQF6</t>
  </si>
  <si>
    <t>KL4234WAQFA</t>
  </si>
  <si>
    <t>KL4234WAQFL</t>
  </si>
  <si>
    <t>KL4234WAQT5</t>
  </si>
  <si>
    <t>KL4234WAQT6</t>
  </si>
  <si>
    <t>KL4234WAQTA</t>
  </si>
  <si>
    <t>KL4234WAQTL</t>
  </si>
  <si>
    <t>KL4234WARD5</t>
  </si>
  <si>
    <t>KL4234WARD6</t>
  </si>
  <si>
    <t>KL4234WARDA</t>
  </si>
  <si>
    <t>KL4234WARDL</t>
  </si>
  <si>
    <t>KL4234WARF5</t>
  </si>
  <si>
    <t>KL4234WARF6</t>
  </si>
  <si>
    <t>KL4234WARFA</t>
  </si>
  <si>
    <t>KL4234WARFL</t>
  </si>
  <si>
    <t>KL4234WART5</t>
  </si>
  <si>
    <t>KL4234WART6</t>
  </si>
  <si>
    <t>KL4234WARTA</t>
  </si>
  <si>
    <t>KL4234WARTL</t>
  </si>
  <si>
    <t>KL4234WASD5</t>
  </si>
  <si>
    <t>KL4234WASD6</t>
  </si>
  <si>
    <t>KL4234WASDA</t>
  </si>
  <si>
    <t>KL4234WASDL</t>
  </si>
  <si>
    <t>KL4234WASF5</t>
  </si>
  <si>
    <t>KL4234WASF6</t>
  </si>
  <si>
    <t>KL4234WASFA</t>
  </si>
  <si>
    <t>KL4234WASFL</t>
  </si>
  <si>
    <t>KL4234WAST5</t>
  </si>
  <si>
    <t>KL4234WAST6</t>
  </si>
  <si>
    <t>KL4234WASTA</t>
  </si>
  <si>
    <t>KL4234WASTL</t>
  </si>
  <si>
    <t>KL4234WATD5</t>
  </si>
  <si>
    <t>KL4234WATD6</t>
  </si>
  <si>
    <t>KL4234WATDA</t>
  </si>
  <si>
    <t>KL4234WATDL</t>
  </si>
  <si>
    <t>KL4234WATF5</t>
  </si>
  <si>
    <t>KL4234WATF6</t>
  </si>
  <si>
    <t>KL4234WATFA</t>
  </si>
  <si>
    <t>KL4234WATFL</t>
  </si>
  <si>
    <t>KL4234WATT5</t>
  </si>
  <si>
    <t>KL4234WATT6</t>
  </si>
  <si>
    <t>KL4234WATTA</t>
  </si>
  <si>
    <t>KL4234WATTL</t>
  </si>
  <si>
    <t>KL4234WAUD5</t>
  </si>
  <si>
    <t>KL4234WAUD6</t>
  </si>
  <si>
    <t>KL4234WAUDA</t>
  </si>
  <si>
    <t>KL4234WAUDL</t>
  </si>
  <si>
    <t>KL4234WAUF5</t>
  </si>
  <si>
    <t>KL4234WAUF6</t>
  </si>
  <si>
    <t>KL4234WAUFA</t>
  </si>
  <si>
    <t>KL4234WAUFL</t>
  </si>
  <si>
    <t>KL4234WAUT5</t>
  </si>
  <si>
    <t>KL4234WAUT6</t>
  </si>
  <si>
    <t>KL4234WAUTA</t>
  </si>
  <si>
    <t>KL4234WAUTL</t>
  </si>
  <si>
    <t>KL4234WAVD5</t>
  </si>
  <si>
    <t>KL4234WAVD6</t>
  </si>
  <si>
    <t>KL4234WAVDA</t>
  </si>
  <si>
    <t>KL4234WAVDL</t>
  </si>
  <si>
    <t>KL4234WAVF5</t>
  </si>
  <si>
    <t>KL4234WAVF6</t>
  </si>
  <si>
    <t>KL4234WAVFA</t>
  </si>
  <si>
    <t>KL4234WAVFL</t>
  </si>
  <si>
    <t>KL4234WAVT5</t>
  </si>
  <si>
    <t>KL4234WAVT6</t>
  </si>
  <si>
    <t>KL4234WAVTA</t>
  </si>
  <si>
    <t>KL4234WAVTL</t>
  </si>
  <si>
    <t>KL4234WAWD5</t>
  </si>
  <si>
    <t>KL4234WAWD6</t>
  </si>
  <si>
    <t>KL4234WAWDA</t>
  </si>
  <si>
    <t>KL4234WAWDL</t>
  </si>
  <si>
    <t>KL4234WAWF5</t>
  </si>
  <si>
    <t>KL4234WAWF6</t>
  </si>
  <si>
    <t>KL4234WAWFA</t>
  </si>
  <si>
    <t>KL4234WAWFL</t>
  </si>
  <si>
    <t>KL4234WAWT5</t>
  </si>
  <si>
    <t>KL4234WAWT6</t>
  </si>
  <si>
    <t>KL4234WAWTA</t>
  </si>
  <si>
    <t>KL4234WAWTL</t>
  </si>
  <si>
    <t>KL4234WAXD5</t>
  </si>
  <si>
    <t>KL4234WAXD6</t>
  </si>
  <si>
    <t>KL4234WAXDA</t>
  </si>
  <si>
    <t>KL4234WAXDL</t>
  </si>
  <si>
    <t>KL4234WAXF5</t>
  </si>
  <si>
    <t>KL4234WAXF6</t>
  </si>
  <si>
    <t>KL4234WAXFA</t>
  </si>
  <si>
    <t>KL4234WAXFL</t>
  </si>
  <si>
    <t>KL4234WAXT5</t>
  </si>
  <si>
    <t>KL4234WAXT6</t>
  </si>
  <si>
    <t>KL4234WAXTA</t>
  </si>
  <si>
    <t>KL4234WAXTL</t>
  </si>
  <si>
    <t>KL4234WAYD5</t>
  </si>
  <si>
    <t>KL4234WAYD6</t>
  </si>
  <si>
    <t>KL4234WAYDA</t>
  </si>
  <si>
    <t>KL4234WAYDL</t>
  </si>
  <si>
    <t>KL4234WAYF5</t>
  </si>
  <si>
    <t>KL4234WAYF6</t>
  </si>
  <si>
    <t>KL4234WAYFA</t>
  </si>
  <si>
    <t>KL4234WAYFL</t>
  </si>
  <si>
    <t>KL4234WAYT5</t>
  </si>
  <si>
    <t>KL4234WAYT6</t>
  </si>
  <si>
    <t>KL4234WAYTA</t>
  </si>
  <si>
    <t>KL4234WAYTL</t>
  </si>
  <si>
    <t>KL4237WAAD5</t>
  </si>
  <si>
    <t>KL4237WAAD6</t>
  </si>
  <si>
    <t>KL4237WAADA</t>
  </si>
  <si>
    <t>KL4237WAADL</t>
  </si>
  <si>
    <t>KL4237WAAF5</t>
  </si>
  <si>
    <t>KL4237WAAF6</t>
  </si>
  <si>
    <t>KL4237WAAFA</t>
  </si>
  <si>
    <t>KL4237WAAFL</t>
  </si>
  <si>
    <t>KL4237WAAT5</t>
  </si>
  <si>
    <t>KL4237WAAT6</t>
  </si>
  <si>
    <t>KL4237WAATA</t>
  </si>
  <si>
    <t>KL4237WAATL</t>
  </si>
  <si>
    <t>KL4237WABD5</t>
  </si>
  <si>
    <t>KL4237WABD6</t>
  </si>
  <si>
    <t>KL4237WABDA</t>
  </si>
  <si>
    <t>KL4237WABDL</t>
  </si>
  <si>
    <t>KL4237WABF5</t>
  </si>
  <si>
    <t>KL4237WABF6</t>
  </si>
  <si>
    <t>KL4237WABFA</t>
  </si>
  <si>
    <t>KL4237WABFL</t>
  </si>
  <si>
    <t>KL4237WABT5</t>
  </si>
  <si>
    <t>KL4237WABT6</t>
  </si>
  <si>
    <t>KL4237WABTA</t>
  </si>
  <si>
    <t>KL4237WABTL</t>
  </si>
  <si>
    <t>KL4237WACD5</t>
  </si>
  <si>
    <t>KL4237WACD6</t>
  </si>
  <si>
    <t>KL4237WACDA</t>
  </si>
  <si>
    <t>KL4237WACDL</t>
  </si>
  <si>
    <t>KL4237WACF5</t>
  </si>
  <si>
    <t>KL4237WACF6</t>
  </si>
  <si>
    <t>KL4237WACFA</t>
  </si>
  <si>
    <t>KL4237WACFL</t>
  </si>
  <si>
    <t>KL4237WACT5</t>
  </si>
  <si>
    <t>KL4237WACT6</t>
  </si>
  <si>
    <t>KL4237WACTA</t>
  </si>
  <si>
    <t>KL4237WACTL</t>
  </si>
  <si>
    <t>KL4237WADD5</t>
  </si>
  <si>
    <t>KL4237WADD6</t>
  </si>
  <si>
    <t>KL4237WADDA</t>
  </si>
  <si>
    <t>KL4237WADDL</t>
  </si>
  <si>
    <t>KL4237WADF5</t>
  </si>
  <si>
    <t>KL4237WADF6</t>
  </si>
  <si>
    <t>KL4237WADFA</t>
  </si>
  <si>
    <t>KL4237WADFL</t>
  </si>
  <si>
    <t>KL4237WADT5</t>
  </si>
  <si>
    <t>KL4237WADT6</t>
  </si>
  <si>
    <t>KL4237WADTA</t>
  </si>
  <si>
    <t>KL4237WADTL</t>
  </si>
  <si>
    <t>KL4237WAED5</t>
  </si>
  <si>
    <t>KL4237WAED6</t>
  </si>
  <si>
    <t>KL4237WAEDA</t>
  </si>
  <si>
    <t>KL4237WAEDL</t>
  </si>
  <si>
    <t>KL4237WAEF5</t>
  </si>
  <si>
    <t>KL4237WAEF6</t>
  </si>
  <si>
    <t>KL4237WAEFA</t>
  </si>
  <si>
    <t>KL4237WAEFL</t>
  </si>
  <si>
    <t>KL4237WAET5</t>
  </si>
  <si>
    <t>KL4237WAET6</t>
  </si>
  <si>
    <t>KL4237WAETA</t>
  </si>
  <si>
    <t>KL4237WAETL</t>
  </si>
  <si>
    <t>KL4237WAKD5</t>
  </si>
  <si>
    <t>KL4237WAKD6</t>
  </si>
  <si>
    <t>KL4237WAKDA</t>
  </si>
  <si>
    <t>KL4237WAKDL</t>
  </si>
  <si>
    <t>KL4237WAKF5</t>
  </si>
  <si>
    <t>KL4237WAKF6</t>
  </si>
  <si>
    <t>KL4237WAKFA</t>
  </si>
  <si>
    <t>KL4237WAKFL</t>
  </si>
  <si>
    <t>KL4237WAKT5</t>
  </si>
  <si>
    <t>KL4237WAKT6</t>
  </si>
  <si>
    <t>KL4237WAKTA</t>
  </si>
  <si>
    <t>KL4237WAKTL</t>
  </si>
  <si>
    <t>KL4237WAMD5</t>
  </si>
  <si>
    <t>KL4237WAMD6</t>
  </si>
  <si>
    <t>KL4237WAMDA</t>
  </si>
  <si>
    <t>KL4237WAMDL</t>
  </si>
  <si>
    <t>KL4237WAMF5</t>
  </si>
  <si>
    <t>KL4237WAMF6</t>
  </si>
  <si>
    <t>KL4237WAMFA</t>
  </si>
  <si>
    <t>KL4237WAMFL</t>
  </si>
  <si>
    <t>KL4237WAMT5</t>
  </si>
  <si>
    <t>KL4237WAMT6</t>
  </si>
  <si>
    <t>KL4237WAMTA</t>
  </si>
  <si>
    <t>KL4237WAMTL</t>
  </si>
  <si>
    <t>KL4237WAND5</t>
  </si>
  <si>
    <t>KL4237WAND6</t>
  </si>
  <si>
    <t>KL4237WANDA</t>
  </si>
  <si>
    <t>KL4237WANDL</t>
  </si>
  <si>
    <t>KL4237WANF5</t>
  </si>
  <si>
    <t>KL4237WANF6</t>
  </si>
  <si>
    <t>KL4237WANFA</t>
  </si>
  <si>
    <t>KL4237WANFL</t>
  </si>
  <si>
    <t>KL4237WANT5</t>
  </si>
  <si>
    <t>KL4237WANT6</t>
  </si>
  <si>
    <t>KL4237WANTA</t>
  </si>
  <si>
    <t>KL4237WANTL</t>
  </si>
  <si>
    <t>KL4237WAPD5</t>
  </si>
  <si>
    <t>KL4237WAPD6</t>
  </si>
  <si>
    <t>KL4237WAPDA</t>
  </si>
  <si>
    <t>KL4237WAPDL</t>
  </si>
  <si>
    <t>KL4237WAPF5</t>
  </si>
  <si>
    <t>KL4237WAPF6</t>
  </si>
  <si>
    <t>KL4237WAPFA</t>
  </si>
  <si>
    <t>KL4237WAPFL</t>
  </si>
  <si>
    <t>KL4237WAPT5</t>
  </si>
  <si>
    <t>KL4237WAPT6</t>
  </si>
  <si>
    <t>KL4237WAPTA</t>
  </si>
  <si>
    <t>KL4237WAPTL</t>
  </si>
  <si>
    <t>KL4237WAQD5</t>
  </si>
  <si>
    <t>KL4237WAQD6</t>
  </si>
  <si>
    <t>KL4237WAQDA</t>
  </si>
  <si>
    <t>KL4237WAQDL</t>
  </si>
  <si>
    <t>KL4237WAQF5</t>
  </si>
  <si>
    <t>KL4237WAQF6</t>
  </si>
  <si>
    <t>KL4237WAQFA</t>
  </si>
  <si>
    <t>KL4237WAQFL</t>
  </si>
  <si>
    <t>KL4237WAQT5</t>
  </si>
  <si>
    <t>KL4237WAQT6</t>
  </si>
  <si>
    <t>KL4237WAQTA</t>
  </si>
  <si>
    <t>KL4237WAQTL</t>
  </si>
  <si>
    <t>KL4237WARD5</t>
  </si>
  <si>
    <t>KL4237WARD6</t>
  </si>
  <si>
    <t>KL4237WARDA</t>
  </si>
  <si>
    <t>KL4237WARDL</t>
  </si>
  <si>
    <t>KL4237WARF5</t>
  </si>
  <si>
    <t>KL4237WARF6</t>
  </si>
  <si>
    <t>KL4237WARFA</t>
  </si>
  <si>
    <t>KL4237WARFL</t>
  </si>
  <si>
    <t>KL4237WART5</t>
  </si>
  <si>
    <t>KL4237WART6</t>
  </si>
  <si>
    <t>KL4237WARTA</t>
  </si>
  <si>
    <t>KL4237WARTL</t>
  </si>
  <si>
    <t>KL4237WASD5</t>
  </si>
  <si>
    <t>KL4237WASD6</t>
  </si>
  <si>
    <t>KL4237WASDA</t>
  </si>
  <si>
    <t>KL4237WASDL</t>
  </si>
  <si>
    <t>KL4237WASF5</t>
  </si>
  <si>
    <t>KL4237WASF6</t>
  </si>
  <si>
    <t>KL4237WASFA</t>
  </si>
  <si>
    <t>KL4237WASFL</t>
  </si>
  <si>
    <t>KL4237WAST5</t>
  </si>
  <si>
    <t>KL4237WAST6</t>
  </si>
  <si>
    <t>KL4237WASTA</t>
  </si>
  <si>
    <t>KL4237WASTL</t>
  </si>
  <si>
    <t>KL4237WATD5</t>
  </si>
  <si>
    <t>KL4237WATD6</t>
  </si>
  <si>
    <t>KL4237WATDA</t>
  </si>
  <si>
    <t>KL4237WATDL</t>
  </si>
  <si>
    <t>KL4237WATF5</t>
  </si>
  <si>
    <t>KL4237WATF6</t>
  </si>
  <si>
    <t>KL4237WATFA</t>
  </si>
  <si>
    <t>KL4237WATFL</t>
  </si>
  <si>
    <t>KL4237WATT5</t>
  </si>
  <si>
    <t>KL4237WATT6</t>
  </si>
  <si>
    <t>KL4237WATTA</t>
  </si>
  <si>
    <t>KL4237WATTL</t>
  </si>
  <si>
    <t>KL4237WAUD5</t>
  </si>
  <si>
    <t>KL4237WAUD6</t>
  </si>
  <si>
    <t>KL4237WAUDA</t>
  </si>
  <si>
    <t>KL4237WAUDL</t>
  </si>
  <si>
    <t>KL4237WAUF5</t>
  </si>
  <si>
    <t>KL4237WAUF6</t>
  </si>
  <si>
    <t>KL4237WAUFA</t>
  </si>
  <si>
    <t>KL4237WAUFL</t>
  </si>
  <si>
    <t>KL4237WAUT5</t>
  </si>
  <si>
    <t>KL4237WAUT6</t>
  </si>
  <si>
    <t>KL4237WAUTA</t>
  </si>
  <si>
    <t>KL4237WAUTL</t>
  </si>
  <si>
    <t>KL4237WAVD5</t>
  </si>
  <si>
    <t>KL4237WAVD6</t>
  </si>
  <si>
    <t>KL4237WAVDA</t>
  </si>
  <si>
    <t>KL4237WAVDL</t>
  </si>
  <si>
    <t>KL4237WAVF5</t>
  </si>
  <si>
    <t>KL4237WAVF6</t>
  </si>
  <si>
    <t>KL4237WAVFA</t>
  </si>
  <si>
    <t>KL4237WAVFL</t>
  </si>
  <si>
    <t>KL4237WAVT5</t>
  </si>
  <si>
    <t>KL4237WAVT6</t>
  </si>
  <si>
    <t>KL4237WAVTA</t>
  </si>
  <si>
    <t>KL4237WAVTL</t>
  </si>
  <si>
    <t>KL4237WAWD5</t>
  </si>
  <si>
    <t>KL4237WAWD6</t>
  </si>
  <si>
    <t>KL4237WAWDA</t>
  </si>
  <si>
    <t>KL4237WAWDL</t>
  </si>
  <si>
    <t>KL4237WAWF5</t>
  </si>
  <si>
    <t>KL4237WAWF6</t>
  </si>
  <si>
    <t>KL4237WAWFA</t>
  </si>
  <si>
    <t>KL4237WAWFL</t>
  </si>
  <si>
    <t>KL4237WAWT5</t>
  </si>
  <si>
    <t>KL4237WAWT6</t>
  </si>
  <si>
    <t>KL4237WAWTA</t>
  </si>
  <si>
    <t>KL4237WAWTL</t>
  </si>
  <si>
    <t>KL4237WAXD5</t>
  </si>
  <si>
    <t>KL4237WAXD6</t>
  </si>
  <si>
    <t>KL4237WAXDA</t>
  </si>
  <si>
    <t>KL4237WAXDL</t>
  </si>
  <si>
    <t>KL4237WAXF5</t>
  </si>
  <si>
    <t>KL4237WAXF6</t>
  </si>
  <si>
    <t>KL4237WAXFA</t>
  </si>
  <si>
    <t>KL4237WAXFL</t>
  </si>
  <si>
    <t>KL4237WAXT5</t>
  </si>
  <si>
    <t>KL4237WAXT6</t>
  </si>
  <si>
    <t>KL4237WAXTA</t>
  </si>
  <si>
    <t>KL4237WAXTL</t>
  </si>
  <si>
    <t>KL4237WAYD5</t>
  </si>
  <si>
    <t>KL4237WAYD6</t>
  </si>
  <si>
    <t>KL4237WAYDA</t>
  </si>
  <si>
    <t>KL4237WAYDL</t>
  </si>
  <si>
    <t>KL4237WAYF5</t>
  </si>
  <si>
    <t>KL4237WAYF6</t>
  </si>
  <si>
    <t>KL4237WAYFA</t>
  </si>
  <si>
    <t>KL4237WAYFL</t>
  </si>
  <si>
    <t>KL4237WAYT5</t>
  </si>
  <si>
    <t>KL4237WAYT6</t>
  </si>
  <si>
    <t>KL4237WAYTA</t>
  </si>
  <si>
    <t>KL4237WAYTL</t>
  </si>
  <si>
    <t>KL8212W9AZS</t>
  </si>
  <si>
    <t>KL8214W9AZS</t>
  </si>
  <si>
    <t>KL8213W9AZS</t>
  </si>
  <si>
    <t>KL8215W9AZS</t>
  </si>
  <si>
    <t>KL4032WAKFA</t>
  </si>
  <si>
    <t>KL4032WAEFA</t>
  </si>
  <si>
    <t>KL4032WANFA</t>
  </si>
  <si>
    <t>KL4032WAMFA</t>
  </si>
  <si>
    <t>KL4032WAVFA</t>
  </si>
  <si>
    <t>KL4032WAUFA</t>
  </si>
  <si>
    <t>KL4032WAPFA</t>
  </si>
  <si>
    <t>KL4032WAYFA</t>
  </si>
  <si>
    <t>KL4032WAWFA</t>
  </si>
  <si>
    <t>KL4032WAXFA</t>
  </si>
  <si>
    <t>KL4032WARFA</t>
  </si>
  <si>
    <t>KL4032WAQFA</t>
  </si>
  <si>
    <t>KL4032WATFA</t>
  </si>
  <si>
    <t>KL4032WASFA</t>
  </si>
  <si>
    <t>KL4032WAKDA</t>
  </si>
  <si>
    <t>KL4032WAMDA</t>
  </si>
  <si>
    <t>KL4032WAEDA</t>
  </si>
  <si>
    <t>KL4032WANDA</t>
  </si>
  <si>
    <t>KL4032WAWDA</t>
  </si>
  <si>
    <t>KL4032WAUDA</t>
  </si>
  <si>
    <t>KL4032WAVDA</t>
  </si>
  <si>
    <t>KL4032WATDA</t>
  </si>
  <si>
    <t>KL4032WAXDA</t>
  </si>
  <si>
    <t>KL4032WAYDA</t>
  </si>
  <si>
    <t>KL4032WAPDA</t>
  </si>
  <si>
    <t>KL4032WAQDA</t>
  </si>
  <si>
    <t>KL4032WARDA</t>
  </si>
  <si>
    <t>KL4032WASDA</t>
  </si>
  <si>
    <t>KL4032WASTA</t>
  </si>
  <si>
    <t>KL4032WAPTA</t>
  </si>
  <si>
    <t>KL4032WARTA</t>
  </si>
  <si>
    <t>KL4032WAQTA</t>
  </si>
  <si>
    <t>KL4032WAWTA</t>
  </si>
  <si>
    <t>KL4032WAXTA</t>
  </si>
  <si>
    <t>KL4032WAYTA</t>
  </si>
  <si>
    <t>KL4032WATTA</t>
  </si>
  <si>
    <t>KL4032WAVTA</t>
  </si>
  <si>
    <t>KL4032WAUTA</t>
  </si>
  <si>
    <t>KL4032WAMTA</t>
  </si>
  <si>
    <t>KL4032WAKTA</t>
  </si>
  <si>
    <t>KL4032WANTA</t>
  </si>
  <si>
    <t>KL4032WAETA</t>
  </si>
  <si>
    <t>KL4034WAPFA</t>
  </si>
  <si>
    <t>KL4034WAYFA</t>
  </si>
  <si>
    <t>KL4034WAXFA</t>
  </si>
  <si>
    <t>KL4034WANFA</t>
  </si>
  <si>
    <t>KL4034WATFA</t>
  </si>
  <si>
    <t>KL4034WAUFA</t>
  </si>
  <si>
    <t>KL4034WARFA</t>
  </si>
  <si>
    <t>KL4034WASFA</t>
  </si>
  <si>
    <t>KL4034WAWFA</t>
  </si>
  <si>
    <t>KL4034WAQFA</t>
  </si>
  <si>
    <t>KL4034WAVFA</t>
  </si>
  <si>
    <t>KL4034WAKFA</t>
  </si>
  <si>
    <t>KL4034WAEFA</t>
  </si>
  <si>
    <t>KL4034WAMFA</t>
  </si>
  <si>
    <t>KL4034WAXDA</t>
  </si>
  <si>
    <t>KL4034WAYDA</t>
  </si>
  <si>
    <t>KL4034WAUDA</t>
  </si>
  <si>
    <t>KL4034WASDA</t>
  </si>
  <si>
    <t>KL4034WATDA</t>
  </si>
  <si>
    <t>KL4034WAVDA</t>
  </si>
  <si>
    <t>KL4034WAWDA</t>
  </si>
  <si>
    <t>KL4034WAMDA</t>
  </si>
  <si>
    <t>KL4034WANDA</t>
  </si>
  <si>
    <t>KL4034WAPDA</t>
  </si>
  <si>
    <t>KL4034WAQDA</t>
  </si>
  <si>
    <t>KL4034WAEDA</t>
  </si>
  <si>
    <t>KL4034WARDA</t>
  </si>
  <si>
    <t>KL4034WAKDA</t>
  </si>
  <si>
    <t>KL4034WAMTA</t>
  </si>
  <si>
    <t>KL4034WAETA</t>
  </si>
  <si>
    <t>KL4034WAKTA</t>
  </si>
  <si>
    <t>KL4034WAVTA</t>
  </si>
  <si>
    <t>KL4034WAWTA</t>
  </si>
  <si>
    <t>KL4034WAQTA</t>
  </si>
  <si>
    <t>KL4034WAXTA</t>
  </si>
  <si>
    <t>KL4034WASTA</t>
  </si>
  <si>
    <t>KL4034WATTA</t>
  </si>
  <si>
    <t>KL4034WARTA</t>
  </si>
  <si>
    <t>KL4034WAUTA</t>
  </si>
  <si>
    <t>KL4034WANTA</t>
  </si>
  <si>
    <t>KL4034WAYTA</t>
  </si>
  <si>
    <t>KL4034WAPTA</t>
  </si>
  <si>
    <t>KL4047WAUFA</t>
  </si>
  <si>
    <t>KL4047WAKFA</t>
  </si>
  <si>
    <t>KL4047WAEFA</t>
  </si>
  <si>
    <t>KL4047WAVFA</t>
  </si>
  <si>
    <t>KL4047WAQFA</t>
  </si>
  <si>
    <t>KL4047WARFA</t>
  </si>
  <si>
    <t>KL4047WASFA</t>
  </si>
  <si>
    <t>KL4047WAMFA</t>
  </si>
  <si>
    <t>KL4047WANFA</t>
  </si>
  <si>
    <t>KL4047WATFA</t>
  </si>
  <si>
    <t>KL4047WAPFA</t>
  </si>
  <si>
    <t>KL4047WAXFA</t>
  </si>
  <si>
    <t>KL4047WAYFA</t>
  </si>
  <si>
    <t>KL4047WAWFA</t>
  </si>
  <si>
    <t>KL4047WAVDA</t>
  </si>
  <si>
    <t>KL4047WAYDA</t>
  </si>
  <si>
    <t>KL4047WAXDA</t>
  </si>
  <si>
    <t>KL4047WATDA</t>
  </si>
  <si>
    <t>KL4047WAWDA</t>
  </si>
  <si>
    <t>KL4047WAUDA</t>
  </si>
  <si>
    <t>KL4047WASDA</t>
  </si>
  <si>
    <t>KL4047WAPDA</t>
  </si>
  <si>
    <t>KL4047WAMDA</t>
  </si>
  <si>
    <t>KL4047WANDA</t>
  </si>
  <si>
    <t>KL4047WAQDA</t>
  </si>
  <si>
    <t>KL4047WARDA</t>
  </si>
  <si>
    <t>KL4047WAKDA</t>
  </si>
  <si>
    <t>KL4047WAEDA</t>
  </si>
  <si>
    <t>KL4047WAWTA</t>
  </si>
  <si>
    <t>KL4047WAVTA</t>
  </si>
  <si>
    <t>KL4047WAYTA</t>
  </si>
  <si>
    <t>KL4047WAXTA</t>
  </si>
  <si>
    <t>KL4047WAMTA</t>
  </si>
  <si>
    <t>KL4047WANTA</t>
  </si>
  <si>
    <t>KL4047WAKTA</t>
  </si>
  <si>
    <t>KL4047WATTA</t>
  </si>
  <si>
    <t>KL4047WARTA</t>
  </si>
  <si>
    <t>KL4047WAPTA</t>
  </si>
  <si>
    <t>KL4047WASTA</t>
  </si>
  <si>
    <t>KL4047WAQTA</t>
  </si>
  <si>
    <t>KL4047WAUTA</t>
  </si>
  <si>
    <t>KL4047WAETA</t>
  </si>
  <si>
    <t>KL4048WAYFA</t>
  </si>
  <si>
    <t>KL4048WAVFA</t>
  </si>
  <si>
    <t>KL4048WAXFA</t>
  </si>
  <si>
    <t>KL4048WAWFA</t>
  </si>
  <si>
    <t>KL4048WANFA</t>
  </si>
  <si>
    <t>KL4048WAMFA</t>
  </si>
  <si>
    <t>KL4048WAPFA</t>
  </si>
  <si>
    <t>KL4048WAEFA</t>
  </si>
  <si>
    <t>KL4048WAKFA</t>
  </si>
  <si>
    <t>KL4048WASFA</t>
  </si>
  <si>
    <t>KL4048WATFA</t>
  </si>
  <si>
    <t>KL4048WAUFA</t>
  </si>
  <si>
    <t>KL4048WAQFA</t>
  </si>
  <si>
    <t>KL4048WARFA</t>
  </si>
  <si>
    <t>KL4048WASDA</t>
  </si>
  <si>
    <t>KL4048WAQDA</t>
  </si>
  <si>
    <t>KL4048WARDA</t>
  </si>
  <si>
    <t>KL4048WAPDA</t>
  </si>
  <si>
    <t>KL4048WATDA</t>
  </si>
  <si>
    <t>KL4048WAUDA</t>
  </si>
  <si>
    <t>KL4048WAEDA</t>
  </si>
  <si>
    <t>KL4048WAKDA</t>
  </si>
  <si>
    <t>KL4048WAMDA</t>
  </si>
  <si>
    <t>KL4048WANDA</t>
  </si>
  <si>
    <t>KL4048WAVDA</t>
  </si>
  <si>
    <t>KL4048WAWDA</t>
  </si>
  <si>
    <t>KL4048WAXDA</t>
  </si>
  <si>
    <t>KL4048WAYDA</t>
  </si>
  <si>
    <t>KL4048WAQTA</t>
  </si>
  <si>
    <t>KL4048WARTA</t>
  </si>
  <si>
    <t>KL4048WAUTA</t>
  </si>
  <si>
    <t>KL4048WATTA</t>
  </si>
  <si>
    <t>KL4048WASTA</t>
  </si>
  <si>
    <t>KL4048WAKTA</t>
  </si>
  <si>
    <t>KL4048WAMTA</t>
  </si>
  <si>
    <t>KL4048WAETA</t>
  </si>
  <si>
    <t>KL4048WAPTA</t>
  </si>
  <si>
    <t>KL4048WANTA</t>
  </si>
  <si>
    <t>KL4048WAWTA</t>
  </si>
  <si>
    <t>KL4048WAXTA</t>
  </si>
  <si>
    <t>KL4048WAVTA</t>
  </si>
  <si>
    <t>KL4048WAYTA</t>
  </si>
  <si>
    <t>KL4032WAEF5</t>
  </si>
  <si>
    <t>KL4032WAKF5</t>
  </si>
  <si>
    <t>KL4032WANF5</t>
  </si>
  <si>
    <t>KL4032WAMF5</t>
  </si>
  <si>
    <t>KL4032WAVF5</t>
  </si>
  <si>
    <t>KL4032WAUF5</t>
  </si>
  <si>
    <t>KL4032WAYF5</t>
  </si>
  <si>
    <t>KL4032WAXF5</t>
  </si>
  <si>
    <t>KL4032WAWF5</t>
  </si>
  <si>
    <t>KL4032WAQF5</t>
  </si>
  <si>
    <t>KL4032WARF5</t>
  </si>
  <si>
    <t>KL4032WATF5</t>
  </si>
  <si>
    <t>KL4032WAPF5</t>
  </si>
  <si>
    <t>KL4032WASF5</t>
  </si>
  <si>
    <t>KL4032WAKD5</t>
  </si>
  <si>
    <t>KL4032WAMD5</t>
  </si>
  <si>
    <t>KL4032WAND5</t>
  </si>
  <si>
    <t>KL4032WAVD5</t>
  </si>
  <si>
    <t>KL4032WAWD5</t>
  </si>
  <si>
    <t>KL4032WAUD5</t>
  </si>
  <si>
    <t>KL4032WAXD5</t>
  </si>
  <si>
    <t>KL4032WAYD5</t>
  </si>
  <si>
    <t>KL4032WAPD5</t>
  </si>
  <si>
    <t>KL4032WAQD5</t>
  </si>
  <si>
    <t>KL4032WAED5</t>
  </si>
  <si>
    <t>KL4032WASD5</t>
  </si>
  <si>
    <t>KL4032WATD5</t>
  </si>
  <si>
    <t>KL4032WARD5</t>
  </si>
  <si>
    <t>KL4032WATT5</t>
  </si>
  <si>
    <t>KL4032WART5</t>
  </si>
  <si>
    <t>KL4032WAST5</t>
  </si>
  <si>
    <t>KL4032WAPT5</t>
  </si>
  <si>
    <t>KL4032WAQT5</t>
  </si>
  <si>
    <t>KL4032WAXT5</t>
  </si>
  <si>
    <t>KL4032WAWT5</t>
  </si>
  <si>
    <t>KL4032WAYT5</t>
  </si>
  <si>
    <t>KL4032WAUT5</t>
  </si>
  <si>
    <t>KL4032WAVT5</t>
  </si>
  <si>
    <t>KL4032WAMT5</t>
  </si>
  <si>
    <t>KL4032WANT5</t>
  </si>
  <si>
    <t>KL4032WAET5</t>
  </si>
  <si>
    <t>KL4032WAKT5</t>
  </si>
  <si>
    <t>KL4034WAPF5</t>
  </si>
  <si>
    <t>KL4034WAYF5</t>
  </si>
  <si>
    <t>KL4034WAUF5</t>
  </si>
  <si>
    <t>KL4034WARF5</t>
  </si>
  <si>
    <t>KL4034WATF5</t>
  </si>
  <si>
    <t>KL4034WASF5</t>
  </si>
  <si>
    <t>KL4034WAXF5</t>
  </si>
  <si>
    <t>KL4034WAQF5</t>
  </si>
  <si>
    <t>KL4034WAWF5</t>
  </si>
  <si>
    <t>KL4034WAVF5</t>
  </si>
  <si>
    <t>KL4034WAKF5</t>
  </si>
  <si>
    <t>KL4034WAEF5</t>
  </si>
  <si>
    <t>KL4034WANF5</t>
  </si>
  <si>
    <t>KL4034WAMF5</t>
  </si>
  <si>
    <t>KL4034WAYD5</t>
  </si>
  <si>
    <t>KL4034WAXD5</t>
  </si>
  <si>
    <t>KL4034WASD5</t>
  </si>
  <si>
    <t>KL4034WATD5</t>
  </si>
  <si>
    <t>KL4034WAUD5</t>
  </si>
  <si>
    <t>KL4034WAVD5</t>
  </si>
  <si>
    <t>KL4034WAWD5</t>
  </si>
  <si>
    <t>KL4034WAPD5</t>
  </si>
  <si>
    <t>KL4034WARD5</t>
  </si>
  <si>
    <t>KL4034WAQD5</t>
  </si>
  <si>
    <t>KL4034WAKD5</t>
  </si>
  <si>
    <t>KL4034WAED5</t>
  </si>
  <si>
    <t>KL4034WAND5</t>
  </si>
  <si>
    <t>KL4034WAMD5</t>
  </si>
  <si>
    <t>KL4034WAMT5</t>
  </si>
  <si>
    <t>KL4034WANT5</t>
  </si>
  <si>
    <t>KL4034WAKT5</t>
  </si>
  <si>
    <t>KL4034WAVT5</t>
  </si>
  <si>
    <t>KL4034WAXT5</t>
  </si>
  <si>
    <t>KL4034WAWT5</t>
  </si>
  <si>
    <t>KL4034WATT5</t>
  </si>
  <si>
    <t>KL4034WART5</t>
  </si>
  <si>
    <t>KL4034WAUT5</t>
  </si>
  <si>
    <t>KL4034WAPT5</t>
  </si>
  <si>
    <t>KL4034WAST5</t>
  </si>
  <si>
    <t>KL4034WAET5</t>
  </si>
  <si>
    <t>KL4034WAQT5</t>
  </si>
  <si>
    <t>KL4034WAYT5</t>
  </si>
  <si>
    <t>KL4047WAUF5</t>
  </si>
  <si>
    <t>KL4047WAEF5</t>
  </si>
  <si>
    <t>KL4047WAVF5</t>
  </si>
  <si>
    <t>KL4047WAKF5</t>
  </si>
  <si>
    <t>KL4047WAQF5</t>
  </si>
  <si>
    <t>KL4047WASF5</t>
  </si>
  <si>
    <t>KL4047WARF5</t>
  </si>
  <si>
    <t>KL4047WAMF5</t>
  </si>
  <si>
    <t>KL4047WAPF5</t>
  </si>
  <si>
    <t>KL4047WATF5</t>
  </si>
  <si>
    <t>KL4047WANF5</t>
  </si>
  <si>
    <t>KL4047WAYF5</t>
  </si>
  <si>
    <t>KL4047WAXF5</t>
  </si>
  <si>
    <t>KL4047WAWF5</t>
  </si>
  <si>
    <t>KL4047WAWD5</t>
  </si>
  <si>
    <t>KL4047WAUD5</t>
  </si>
  <si>
    <t>KL4047WAXD5</t>
  </si>
  <si>
    <t>KL4047WATD5</t>
  </si>
  <si>
    <t>KL4047WAYD5</t>
  </si>
  <si>
    <t>KL4047WAVD5</t>
  </si>
  <si>
    <t>KL4047WAND5</t>
  </si>
  <si>
    <t>KL4047WAPD5</t>
  </si>
  <si>
    <t>KL4047WAQD5</t>
  </si>
  <si>
    <t>KL4047WARD5</t>
  </si>
  <si>
    <t>KL4047WASD5</t>
  </si>
  <si>
    <t>KL4047WAMD5</t>
  </si>
  <si>
    <t>KL4047WAED5</t>
  </si>
  <si>
    <t>KL4047WAKD5</t>
  </si>
  <si>
    <t>KL4047WAWT5</t>
  </si>
  <si>
    <t>KL4047WAYT5</t>
  </si>
  <si>
    <t>KL4047WAXT5</t>
  </si>
  <si>
    <t>KL4047WANT5</t>
  </si>
  <si>
    <t>KL4047WATT5</t>
  </si>
  <si>
    <t>KL4047WAPT5</t>
  </si>
  <si>
    <t>KL4047WAMT5</t>
  </si>
  <si>
    <t>KL4047WART5</t>
  </si>
  <si>
    <t>KL4047WAST5</t>
  </si>
  <si>
    <t>KL4047WAQT5</t>
  </si>
  <si>
    <t>KL4047WAKT5</t>
  </si>
  <si>
    <t>KL4047WAVT5</t>
  </si>
  <si>
    <t>KL4047WAET5</t>
  </si>
  <si>
    <t>KL4047WAUT5</t>
  </si>
  <si>
    <t>KL4048WAYF5</t>
  </si>
  <si>
    <t>KL4048WAVF5</t>
  </si>
  <si>
    <t>KL4048WAWF5</t>
  </si>
  <si>
    <t>KL4048WAXF5</t>
  </si>
  <si>
    <t>KL4048WANF5</t>
  </si>
  <si>
    <t>KL4048WAPF5</t>
  </si>
  <si>
    <t>KL4048WAEF5</t>
  </si>
  <si>
    <t>KL4048WAKF5</t>
  </si>
  <si>
    <t>KL4048WAQF5</t>
  </si>
  <si>
    <t>KL4048WAMF5</t>
  </si>
  <si>
    <t>KL4048WAUF5</t>
  </si>
  <si>
    <t>KL4048WASF5</t>
  </si>
  <si>
    <t>KL4048WATF5</t>
  </si>
  <si>
    <t>KL4048WARF5</t>
  </si>
  <si>
    <t>KL4048WARD5</t>
  </si>
  <si>
    <t>KL4048WATD5</t>
  </si>
  <si>
    <t>KL4048WAUD5</t>
  </si>
  <si>
    <t>KL4048WASD5</t>
  </si>
  <si>
    <t>KL4048WAED5</t>
  </si>
  <si>
    <t>KL4048WAKD5</t>
  </si>
  <si>
    <t>KL4048WAQD5</t>
  </si>
  <si>
    <t>KL4048WAMD5</t>
  </si>
  <si>
    <t>KL4048WAND5</t>
  </si>
  <si>
    <t>KL4048WAPD5</t>
  </si>
  <si>
    <t>KL4048WAWD5</t>
  </si>
  <si>
    <t>KL4048WAXD5</t>
  </si>
  <si>
    <t>KL4048WAYD5</t>
  </si>
  <si>
    <t>KL4048WAVD5</t>
  </si>
  <si>
    <t>KL4048WART5</t>
  </si>
  <si>
    <t>KL4048WAUT5</t>
  </si>
  <si>
    <t>KL4048WATT5</t>
  </si>
  <si>
    <t>KL4048WAST5</t>
  </si>
  <si>
    <t>KL4048WAKT5</t>
  </si>
  <si>
    <t>KL4048WAMT5</t>
  </si>
  <si>
    <t>KL4048WAET5</t>
  </si>
  <si>
    <t>KL4048WAQT5</t>
  </si>
  <si>
    <t>KL4048WAPT5</t>
  </si>
  <si>
    <t>KL4048WANT5</t>
  </si>
  <si>
    <t>KL4048WAXT5</t>
  </si>
  <si>
    <t>KL4048WAWT5</t>
  </si>
  <si>
    <t>KL4048WAVT5</t>
  </si>
  <si>
    <t>KL4048WAYT5</t>
  </si>
  <si>
    <t>KL4032WAEFL</t>
  </si>
  <si>
    <t>KL4032WANFL</t>
  </si>
  <si>
    <t>KL4032WAMFL</t>
  </si>
  <si>
    <t>KL4032WAKFL</t>
  </si>
  <si>
    <t>KL4032WAVFL</t>
  </si>
  <si>
    <t>KL4032WAUFL</t>
  </si>
  <si>
    <t>KL4032WATFL</t>
  </si>
  <si>
    <t>KL4032WAYFL</t>
  </si>
  <si>
    <t>KL4032WAXFL</t>
  </si>
  <si>
    <t>KL4032WAWFL</t>
  </si>
  <si>
    <t>KL4032WARFL</t>
  </si>
  <si>
    <t>KL4032WAQFL</t>
  </si>
  <si>
    <t>KL4032WAPFL</t>
  </si>
  <si>
    <t>KL4032WASFL</t>
  </si>
  <si>
    <t>KL4032WANDL</t>
  </si>
  <si>
    <t>KL4032WAEDL</t>
  </si>
  <si>
    <t>KL4032WAKDL</t>
  </si>
  <si>
    <t>KL4032WAMDL</t>
  </si>
  <si>
    <t>KL4032WAUDL</t>
  </si>
  <si>
    <t>KL4032WAVDL</t>
  </si>
  <si>
    <t>KL4032WAWDL</t>
  </si>
  <si>
    <t>KL4032WAXDL</t>
  </si>
  <si>
    <t>KL4032WAYDL</t>
  </si>
  <si>
    <t>KL4032WARDL</t>
  </si>
  <si>
    <t>KL4032WAPDL</t>
  </si>
  <si>
    <t>KL4032WAQDL</t>
  </si>
  <si>
    <t>KL4032WASDL</t>
  </si>
  <si>
    <t>KL4032WATDL</t>
  </si>
  <si>
    <t>KL4032WASTL</t>
  </si>
  <si>
    <t>KL4032WAPTL</t>
  </si>
  <si>
    <t>KL4032WAQTL</t>
  </si>
  <si>
    <t>KL4032WARTL</t>
  </si>
  <si>
    <t>KL4032WAWTL</t>
  </si>
  <si>
    <t>KL4032WAYTL</t>
  </si>
  <si>
    <t>KL4032WAXTL</t>
  </si>
  <si>
    <t>KL4032WAUTL</t>
  </si>
  <si>
    <t>KL4032WATTL</t>
  </si>
  <si>
    <t>KL4032WAVTL</t>
  </si>
  <si>
    <t>KL4032WAMTL</t>
  </si>
  <si>
    <t>KL4032WANTL</t>
  </si>
  <si>
    <t>KL4032WAKTL</t>
  </si>
  <si>
    <t>KL4032WAETL</t>
  </si>
  <si>
    <t>KL4034WAPFL</t>
  </si>
  <si>
    <t>KL4034WAYFL</t>
  </si>
  <si>
    <t>KL4034WAXFL</t>
  </si>
  <si>
    <t>KL4034WAUFL</t>
  </si>
  <si>
    <t>KL4034WATFL</t>
  </si>
  <si>
    <t>KL4034WASFL</t>
  </si>
  <si>
    <t>KL4034WARFL</t>
  </si>
  <si>
    <t>KL4034WANFL</t>
  </si>
  <si>
    <t>KL4034WAQFL</t>
  </si>
  <si>
    <t>KL4034WAWFL</t>
  </si>
  <si>
    <t>KL4034WAVFL</t>
  </si>
  <si>
    <t>KL4034WAKFL</t>
  </si>
  <si>
    <t>KL4034WAEFL</t>
  </si>
  <si>
    <t>KL4034WAMFL</t>
  </si>
  <si>
    <t>KL4034WAYDL</t>
  </si>
  <si>
    <t>KL4034WAXDL</t>
  </si>
  <si>
    <t>KL4034WASDL</t>
  </si>
  <si>
    <t>KL4034WATDL</t>
  </si>
  <si>
    <t>KL4034WAVDL</t>
  </si>
  <si>
    <t>KL4034WAWDL</t>
  </si>
  <si>
    <t>KL4034WAUDL</t>
  </si>
  <si>
    <t>KL4034WAPDL</t>
  </si>
  <si>
    <t>KL4034WARDL</t>
  </si>
  <si>
    <t>KL4034WAKDL</t>
  </si>
  <si>
    <t>KL4034WAQDL</t>
  </si>
  <si>
    <t>KL4034WAMDL</t>
  </si>
  <si>
    <t>KL4034WANDL</t>
  </si>
  <si>
    <t>KL4034WAEDL</t>
  </si>
  <si>
    <t>KL4034WAMTL</t>
  </si>
  <si>
    <t>KL4034WANTL</t>
  </si>
  <si>
    <t>KL4034WAKTL</t>
  </si>
  <si>
    <t>KL4034WAVTL</t>
  </si>
  <si>
    <t>KL4034WARTL</t>
  </si>
  <si>
    <t>KL4034WAWTL</t>
  </si>
  <si>
    <t>KL4034WAXTL</t>
  </si>
  <si>
    <t>KL4034WASTL</t>
  </si>
  <si>
    <t>KL4034WATTL</t>
  </si>
  <si>
    <t>KL4034WAUTL</t>
  </si>
  <si>
    <t>KL4034WAPTL</t>
  </si>
  <si>
    <t>KL4034WAYTL</t>
  </si>
  <si>
    <t>KL4034WAQTL</t>
  </si>
  <si>
    <t>KL4034WAETL</t>
  </si>
  <si>
    <t>KL4047WAUFL</t>
  </si>
  <si>
    <t>KL4047WAEFL</t>
  </si>
  <si>
    <t>KL4047WAVFL</t>
  </si>
  <si>
    <t>KL4047WAQFL</t>
  </si>
  <si>
    <t>KL4047WAPFL</t>
  </si>
  <si>
    <t>KL4047WASFL</t>
  </si>
  <si>
    <t>KL4047WARFL</t>
  </si>
  <si>
    <t>KL4047WAKFL</t>
  </si>
  <si>
    <t>KL4047WATFL</t>
  </si>
  <si>
    <t>KL4047WANFL</t>
  </si>
  <si>
    <t>KL4047WAMFL</t>
  </si>
  <si>
    <t>KL4047WAXFL</t>
  </si>
  <si>
    <t>KL4047WAYFL</t>
  </si>
  <si>
    <t>KL4047WAWFL</t>
  </si>
  <si>
    <t>KL4047WASDL</t>
  </si>
  <si>
    <t>KL4047WAYDL</t>
  </si>
  <si>
    <t>KL4047WAVDL</t>
  </si>
  <si>
    <t>KL4047WAXDL</t>
  </si>
  <si>
    <t>KL4047WATDL</t>
  </si>
  <si>
    <t>KL4047WAWDL</t>
  </si>
  <si>
    <t>KL4047WAUDL</t>
  </si>
  <si>
    <t>KL4047WAMDL</t>
  </si>
  <si>
    <t>KL4047WANDL</t>
  </si>
  <si>
    <t>KL4047WAPDL</t>
  </si>
  <si>
    <t>KL4047WAKDL</t>
  </si>
  <si>
    <t>KL4047WAQDL</t>
  </si>
  <si>
    <t>KL4047WARDL</t>
  </si>
  <si>
    <t>KL4047WAEDL</t>
  </si>
  <si>
    <t>KL4047WAWTL</t>
  </si>
  <si>
    <t>KL4047WAYTL</t>
  </si>
  <si>
    <t>KL4047WAXTL</t>
  </si>
  <si>
    <t>KL4047WANTL</t>
  </si>
  <si>
    <t>KL4047WAMTL</t>
  </si>
  <si>
    <t>KL4047WATTL</t>
  </si>
  <si>
    <t>KL4047WAQTL</t>
  </si>
  <si>
    <t>KL4047WARTL</t>
  </si>
  <si>
    <t>KL4047WASTL</t>
  </si>
  <si>
    <t>KL4047WAPTL</t>
  </si>
  <si>
    <t>KL4047WAKTL</t>
  </si>
  <si>
    <t>KL4047WAVTL</t>
  </si>
  <si>
    <t>KL4047WAETL</t>
  </si>
  <si>
    <t>KL4047WAUTL</t>
  </si>
  <si>
    <t>KL4048WAYFL</t>
  </si>
  <si>
    <t>KL4048WAVFL</t>
  </si>
  <si>
    <t>KL4048WAXFL</t>
  </si>
  <si>
    <t>KL4048WAWFL</t>
  </si>
  <si>
    <t>KL4048WANFL</t>
  </si>
  <si>
    <t>KL4048WAMFL</t>
  </si>
  <si>
    <t>KL4048WAPFL</t>
  </si>
  <si>
    <t>KL4048WAEFL</t>
  </si>
  <si>
    <t>KL4048WAKFL</t>
  </si>
  <si>
    <t>KL4048WASFL</t>
  </si>
  <si>
    <t>KL4048WATFL</t>
  </si>
  <si>
    <t>KL4048WAQFL</t>
  </si>
  <si>
    <t>KL4048WAUFL</t>
  </si>
  <si>
    <t>KL4048WARFL</t>
  </si>
  <si>
    <t>KL4048WAQDL</t>
  </si>
  <si>
    <t>KL4048WARDL</t>
  </si>
  <si>
    <t>KL4048WASDL</t>
  </si>
  <si>
    <t>KL4048WATDL</t>
  </si>
  <si>
    <t>KL4048WAUDL</t>
  </si>
  <si>
    <t>KL4048WAMDL</t>
  </si>
  <si>
    <t>KL4048WAEDL</t>
  </si>
  <si>
    <t>KL4048WAKDL</t>
  </si>
  <si>
    <t>KL4048WAVDL</t>
  </si>
  <si>
    <t>KL4048WANDL</t>
  </si>
  <si>
    <t>KL4048WAPDL</t>
  </si>
  <si>
    <t>KL4048WAWDL</t>
  </si>
  <si>
    <t>KL4048WAYDL</t>
  </si>
  <si>
    <t>KL4048WAXDL</t>
  </si>
  <si>
    <t>KL4048WARTL</t>
  </si>
  <si>
    <t>KL4048WAUTL</t>
  </si>
  <si>
    <t>KL4048WATTL</t>
  </si>
  <si>
    <t>KL4048WASTL</t>
  </si>
  <si>
    <t>KL4048WAMTL</t>
  </si>
  <si>
    <t>KL4048WAKTL</t>
  </si>
  <si>
    <t>KL4048WAETL</t>
  </si>
  <si>
    <t>KL4048WAQTL</t>
  </si>
  <si>
    <t>KL4048WAPTL</t>
  </si>
  <si>
    <t>KL4048WANTL</t>
  </si>
  <si>
    <t>KL4048WAVTL</t>
  </si>
  <si>
    <t>KL4048WAXTL</t>
  </si>
  <si>
    <t>KL4048WAWTL</t>
  </si>
  <si>
    <t>KL4048WAYTL</t>
  </si>
  <si>
    <t>KL4032WAEF6</t>
  </si>
  <si>
    <t>KL4032WAYF6</t>
  </si>
  <si>
    <t>KL4032WANF6</t>
  </si>
  <si>
    <t>KL4032WAKF6</t>
  </si>
  <si>
    <t>KL4032WAMF6</t>
  </si>
  <si>
    <t>KL4032WAVF6</t>
  </si>
  <si>
    <t>KL4032WAUF6</t>
  </si>
  <si>
    <t>KL4032WATF6</t>
  </si>
  <si>
    <t>KL4032WAXF6</t>
  </si>
  <si>
    <t>KL4032WAWF6</t>
  </si>
  <si>
    <t>KL4032WARF6</t>
  </si>
  <si>
    <t>KL4032WAPF6</t>
  </si>
  <si>
    <t>KL4032WAQF6</t>
  </si>
  <si>
    <t>KL4032WASF6</t>
  </si>
  <si>
    <t>KL4032WAKD6</t>
  </si>
  <si>
    <t>KL4032WAED6</t>
  </si>
  <si>
    <t>KL4032WAMD6</t>
  </si>
  <si>
    <t>KL4032WAND6</t>
  </si>
  <si>
    <t>KL4032WAVD6</t>
  </si>
  <si>
    <t>KL4032WAXD6</t>
  </si>
  <si>
    <t>KL4032WAYD6</t>
  </si>
  <si>
    <t>KL4032WAWD6</t>
  </si>
  <si>
    <t>KL4032WAPD6</t>
  </si>
  <si>
    <t>KL4032WAQD6</t>
  </si>
  <si>
    <t>KL4032WAUD6</t>
  </si>
  <si>
    <t>KL4032WARD6</t>
  </si>
  <si>
    <t>KL4032WASD6</t>
  </si>
  <si>
    <t>KL4032WATD6</t>
  </si>
  <si>
    <t>KL4032WATT6</t>
  </si>
  <si>
    <t>KL4032WAST6</t>
  </si>
  <si>
    <t>KL4032WAQT6</t>
  </si>
  <si>
    <t>KL4032WAPT6</t>
  </si>
  <si>
    <t>KL4032WART6</t>
  </si>
  <si>
    <t>KL4032WAXT6</t>
  </si>
  <si>
    <t>KL4032WAYT6</t>
  </si>
  <si>
    <t>KL4032WAUT6</t>
  </si>
  <si>
    <t>KL4032WAWT6</t>
  </si>
  <si>
    <t>KL4032WAVT6</t>
  </si>
  <si>
    <t>KL4032WAMT6</t>
  </si>
  <si>
    <t>KL4032WAKT6</t>
  </si>
  <si>
    <t>KL4032WANT6</t>
  </si>
  <si>
    <t>KL4032WAET6</t>
  </si>
  <si>
    <t>KL4034WAYF6</t>
  </si>
  <si>
    <t>KL4034WAQF6</t>
  </si>
  <si>
    <t>KL4034WASF6</t>
  </si>
  <si>
    <t>KL4034WAPF6</t>
  </si>
  <si>
    <t>KL4034WAUF6</t>
  </si>
  <si>
    <t>KL4034WARF6</t>
  </si>
  <si>
    <t>KL4034WATF6</t>
  </si>
  <si>
    <t>KL4034WAXF6</t>
  </si>
  <si>
    <t>KL4034WAWF6</t>
  </si>
  <si>
    <t>KL4034WAVF6</t>
  </si>
  <si>
    <t>KL4034WAKF6</t>
  </si>
  <si>
    <t>KL4034WAEF6</t>
  </si>
  <si>
    <t>KL4034WAMF6</t>
  </si>
  <si>
    <t>KL4034WANF6</t>
  </si>
  <si>
    <t>KL4034WAYD6</t>
  </si>
  <si>
    <t>KL4034WASD6</t>
  </si>
  <si>
    <t>KL4034WATD6</t>
  </si>
  <si>
    <t>KL4034WAXD6</t>
  </si>
  <si>
    <t>KL4034WAUD6</t>
  </si>
  <si>
    <t>KL4034WAVD6</t>
  </si>
  <si>
    <t>KL4034WAWD6</t>
  </si>
  <si>
    <t>KL4034WAKD6</t>
  </si>
  <si>
    <t>KL4034WAPD6</t>
  </si>
  <si>
    <t>KL4034WAQD6</t>
  </si>
  <si>
    <t>KL4034WAMD6</t>
  </si>
  <si>
    <t>KL4034WAND6</t>
  </si>
  <si>
    <t>KL4034WAED6</t>
  </si>
  <si>
    <t>KL4034WARD6</t>
  </si>
  <si>
    <t>KL4034WAMT6</t>
  </si>
  <si>
    <t>KL4034WAET6</t>
  </si>
  <si>
    <t>KL4034WAKT6</t>
  </si>
  <si>
    <t>KL4034WAQT6</t>
  </si>
  <si>
    <t>KL4034WAVT6</t>
  </si>
  <si>
    <t>KL4034WAWT6</t>
  </si>
  <si>
    <t>KL4034WART6</t>
  </si>
  <si>
    <t>KL4034WAST6</t>
  </si>
  <si>
    <t>KL4034WAUT6</t>
  </si>
  <si>
    <t>KL4034WATT6</t>
  </si>
  <si>
    <t>KL4034WANT6</t>
  </si>
  <si>
    <t>KL4034WAXT6</t>
  </si>
  <si>
    <t>KL4034WAPT6</t>
  </si>
  <si>
    <t>KL4034WAYT6</t>
  </si>
  <si>
    <t>KL4047WAYF6</t>
  </si>
  <si>
    <t>KL4047WAEF6</t>
  </si>
  <si>
    <t>KL4047WAUF6</t>
  </si>
  <si>
    <t>KL4047WASF6</t>
  </si>
  <si>
    <t>KL4047WAPF6</t>
  </si>
  <si>
    <t>KL4047WAQF6</t>
  </si>
  <si>
    <t>KL4047WARF6</t>
  </si>
  <si>
    <t>KL4047WAMF6</t>
  </si>
  <si>
    <t>KL4047WAKF6</t>
  </si>
  <si>
    <t>KL4047WATF6</t>
  </si>
  <si>
    <t>KL4047WANF6</t>
  </si>
  <si>
    <t>KL4047WAXF6</t>
  </si>
  <si>
    <t>KL4047WAVF6</t>
  </si>
  <si>
    <t>KL4047WAWF6</t>
  </si>
  <si>
    <t>KL4047WASD6</t>
  </si>
  <si>
    <t>KL4047WAXD6</t>
  </si>
  <si>
    <t>KL4047WAUD6</t>
  </si>
  <si>
    <t>KL4047WAVD6</t>
  </si>
  <si>
    <t>KL4047WATD6</t>
  </si>
  <si>
    <t>KL4047WAYD6</t>
  </si>
  <si>
    <t>KL4047WAWD6</t>
  </si>
  <si>
    <t>KL4047WAED6</t>
  </si>
  <si>
    <t>KL4047WAMD6</t>
  </si>
  <si>
    <t>KL4047WAND6</t>
  </si>
  <si>
    <t>KL4047WAQD6</t>
  </si>
  <si>
    <t>KL4047WARD6</t>
  </si>
  <si>
    <t>KL4047WAPD6</t>
  </si>
  <si>
    <t>KL4047WAKD6</t>
  </si>
  <si>
    <t>KL4047WAWT6</t>
  </si>
  <si>
    <t>KL4047WAXT6</t>
  </si>
  <si>
    <t>KL4047WAYT6</t>
  </si>
  <si>
    <t>KL4047WANT6</t>
  </si>
  <si>
    <t>KL4047WATT6</t>
  </si>
  <si>
    <t>KL4047WAMT6</t>
  </si>
  <si>
    <t>KL4047WART6</t>
  </si>
  <si>
    <t>KL4047WAST6</t>
  </si>
  <si>
    <t>KL4047WAQT6</t>
  </si>
  <si>
    <t>KL4047WAPT6</t>
  </si>
  <si>
    <t>KL4047WAVT6</t>
  </si>
  <si>
    <t>KL4047WAET6</t>
  </si>
  <si>
    <t>KL4047WAKT6</t>
  </si>
  <si>
    <t>KL4047WAUT6</t>
  </si>
  <si>
    <t>KL4048WAYF6</t>
  </si>
  <si>
    <t>KL4048WAWF6</t>
  </si>
  <si>
    <t>KL4048WAVF6</t>
  </si>
  <si>
    <t>KL4048WAXF6</t>
  </si>
  <si>
    <t>KL4048WANF6</t>
  </si>
  <si>
    <t>KL4048WAPF6</t>
  </si>
  <si>
    <t>KL4048WAQF6</t>
  </si>
  <si>
    <t>KL4048WAEF6</t>
  </si>
  <si>
    <t>KL4048WAMF6</t>
  </si>
  <si>
    <t>KL4048WAKF6</t>
  </si>
  <si>
    <t>KL4048WASF6</t>
  </si>
  <si>
    <t>KL4048WATF6</t>
  </si>
  <si>
    <t>KL4048WAUF6</t>
  </si>
  <si>
    <t>KL4048WARF6</t>
  </si>
  <si>
    <t>KL4048WARD6</t>
  </si>
  <si>
    <t>KL4048WASD6</t>
  </si>
  <si>
    <t>KL4048WAQD6</t>
  </si>
  <si>
    <t>KL4048WATD6</t>
  </si>
  <si>
    <t>KL4048WAUD6</t>
  </si>
  <si>
    <t>KL4048WAED6</t>
  </si>
  <si>
    <t>KL4048WAKD6</t>
  </si>
  <si>
    <t>KL4048WAND6</t>
  </si>
  <si>
    <t>KL4048WAPD6</t>
  </si>
  <si>
    <t>KL4048WAMD6</t>
  </si>
  <si>
    <t>KL4048WAVD6</t>
  </si>
  <si>
    <t>KL4048WAYD6</t>
  </si>
  <si>
    <t>KL4048WAWD6</t>
  </si>
  <si>
    <t>KL4048WAXD6</t>
  </si>
  <si>
    <t>KL4048WAQT6</t>
  </si>
  <si>
    <t>KL4048WART6</t>
  </si>
  <si>
    <t>KL4048WAUT6</t>
  </si>
  <si>
    <t>KL4048WATT6</t>
  </si>
  <si>
    <t>KL4048WAST6</t>
  </si>
  <si>
    <t>KL4048WAKT6</t>
  </si>
  <si>
    <t>KL4048WAET6</t>
  </si>
  <si>
    <t>KL4048WAPT6</t>
  </si>
  <si>
    <t>KL4048WANT6</t>
  </si>
  <si>
    <t>KL4048WAMT6</t>
  </si>
  <si>
    <t>KL4048WAWT6</t>
  </si>
  <si>
    <t>KL4048WAVT6</t>
  </si>
  <si>
    <t>KL4048WAYT6</t>
  </si>
  <si>
    <t>KL4048WAXT6</t>
  </si>
  <si>
    <t>KL6910WH1DS</t>
  </si>
  <si>
    <t>KL6910WH1FS</t>
  </si>
  <si>
    <t>KL6910WH1TS</t>
  </si>
  <si>
    <t>KL6916WHYDS</t>
  </si>
  <si>
    <t>KL6916WHYFS</t>
  </si>
  <si>
    <t>KL6916WHYTS</t>
  </si>
  <si>
    <t>KL7522WCAZS</t>
  </si>
  <si>
    <t>KL7523WCAZS</t>
  </si>
  <si>
    <t>KL7541WCAZS</t>
  </si>
  <si>
    <t>KL7542WCAZS</t>
  </si>
  <si>
    <t>KL7543WCAZS</t>
  </si>
  <si>
    <t>KL7545WCAZS</t>
  </si>
  <si>
    <t>KL7547WCAZS</t>
  </si>
  <si>
    <t>KL7548WCAZS</t>
  </si>
  <si>
    <t>KL7572WCAZS</t>
  </si>
  <si>
    <t>KL7617WCAZS</t>
  </si>
  <si>
    <t>KL7527WCAZS</t>
  </si>
  <si>
    <t>KL7524WCAZS</t>
  </si>
  <si>
    <t>KL7517WCAZS</t>
  </si>
  <si>
    <t>KL7515WCAZS</t>
  </si>
  <si>
    <t>KL7516WCAZS</t>
  </si>
  <si>
    <t>KL7627WCAZS</t>
  </si>
  <si>
    <t>KL7626WCAZS</t>
  </si>
  <si>
    <t>KL7629WCAZS</t>
  </si>
  <si>
    <t>KL7630WCAZS</t>
  </si>
  <si>
    <t>KL7633WCAZS</t>
  </si>
  <si>
    <t>KL7634WCAZS</t>
  </si>
  <si>
    <t>KL7635WCAZS</t>
  </si>
  <si>
    <t>KL7636WCAZS</t>
  </si>
  <si>
    <t>KL7637WCAZS</t>
  </si>
  <si>
    <t>KL7638WCAZS</t>
  </si>
  <si>
    <t>KL1041WDADS</t>
  </si>
  <si>
    <t>KL1041WDAFS</t>
  </si>
  <si>
    <t>KL1041WDCDS</t>
  </si>
  <si>
    <t>KL1041WDCFS</t>
  </si>
  <si>
    <t>KL1041WDEDS</t>
  </si>
  <si>
    <t>KL1041WDEFS</t>
  </si>
  <si>
    <t>KL1041WDKDS</t>
  </si>
  <si>
    <t>KL1041WDKFS</t>
  </si>
  <si>
    <t>KL1041WUADS</t>
  </si>
  <si>
    <t>KL1041WUAFS</t>
  </si>
  <si>
    <t>KL1041WUCDS</t>
  </si>
  <si>
    <t>KL1041WUCFS</t>
  </si>
  <si>
    <t>KL1041WUEDS</t>
  </si>
  <si>
    <t>KL1041WUEFS</t>
  </si>
  <si>
    <t>KL1041WUKDS</t>
  </si>
  <si>
    <t>KL1041WUKFS</t>
  </si>
  <si>
    <t>KL1042WDADS</t>
  </si>
  <si>
    <t>KL1042WDAFS</t>
  </si>
  <si>
    <t>KL1042WDCDS</t>
  </si>
  <si>
    <t>KL1042WDCFS</t>
  </si>
  <si>
    <t>KL1042WDEDS</t>
  </si>
  <si>
    <t>KL1042WDEFS</t>
  </si>
  <si>
    <t>KL1042WDKDS</t>
  </si>
  <si>
    <t>KL1042WDKFS</t>
  </si>
  <si>
    <t>KL1042WUADS</t>
  </si>
  <si>
    <t>KL1042WUAFS</t>
  </si>
  <si>
    <t>KL1042WUCDS</t>
  </si>
  <si>
    <t>KL1042WUCFS</t>
  </si>
  <si>
    <t>KL1042WUEDS</t>
  </si>
  <si>
    <t>KL1042WUEFS</t>
  </si>
  <si>
    <t>KL1042WUKDS</t>
  </si>
  <si>
    <t>KL1042WUKFS</t>
  </si>
  <si>
    <t>KL1047WDADS</t>
  </si>
  <si>
    <t>KL1047WDAFS</t>
  </si>
  <si>
    <t>KL1047WDCDS</t>
  </si>
  <si>
    <t>KL1047WDCFS</t>
  </si>
  <si>
    <t>KL1047WDEDS</t>
  </si>
  <si>
    <t>KL1047WDEFS</t>
  </si>
  <si>
    <t>KL1047WDKDS</t>
  </si>
  <si>
    <t>KL1047WDKFS</t>
  </si>
  <si>
    <t>KL1047WDNDS</t>
  </si>
  <si>
    <t>KL1047WDNFS</t>
  </si>
  <si>
    <t>KL1047WUADS</t>
  </si>
  <si>
    <t>KL1047WUAFS</t>
  </si>
  <si>
    <t>KL1047WUCDS</t>
  </si>
  <si>
    <t>KL1047WUCFS</t>
  </si>
  <si>
    <t>KL1047WUEDS</t>
  </si>
  <si>
    <t>KL1047WUEFS</t>
  </si>
  <si>
    <t>KL1047WUKDS</t>
  </si>
  <si>
    <t>KL1047WUKFS</t>
  </si>
  <si>
    <t>KL1048WDAFS</t>
  </si>
  <si>
    <t>KL1048WUAFS</t>
  </si>
  <si>
    <t>KL1004WDAFS</t>
  </si>
  <si>
    <t>KL1004WUAFS</t>
  </si>
  <si>
    <t>-W</t>
  </si>
  <si>
    <t>KL1987WDEFS</t>
  </si>
  <si>
    <t>KL1987WDEMS</t>
  </si>
  <si>
    <t>KL1956WDAFS</t>
  </si>
  <si>
    <t>KL1962WDAFS</t>
  </si>
  <si>
    <t>KL1962WUAFS</t>
  </si>
  <si>
    <t>KL4541WCEDR</t>
  </si>
  <si>
    <t>KL4541WCEDS</t>
  </si>
  <si>
    <t>KL4541WCEFR</t>
  </si>
  <si>
    <t>KL4541WCEFS</t>
  </si>
  <si>
    <t>KL4541WCETR</t>
  </si>
  <si>
    <t>KL4541WCETS</t>
  </si>
  <si>
    <t>KL4541WCKDR</t>
  </si>
  <si>
    <t>KL4541WCKDS</t>
  </si>
  <si>
    <t>KL4541WCKFR</t>
  </si>
  <si>
    <t>KL4541WCKFS</t>
  </si>
  <si>
    <t>KL4541WCKTR</t>
  </si>
  <si>
    <t>KL4541WCKTS</t>
  </si>
  <si>
    <t>KL4541WCMDR</t>
  </si>
  <si>
    <t>KL4541WCMDS</t>
  </si>
  <si>
    <t>KL4541WCMFR</t>
  </si>
  <si>
    <t>KL4541WCMFS</t>
  </si>
  <si>
    <t>KL4541WCMTR</t>
  </si>
  <si>
    <t>KL4541WCMTS</t>
  </si>
  <si>
    <t>KL4541WCNDR</t>
  </si>
  <si>
    <t>KL4541WCNDS</t>
  </si>
  <si>
    <t>KL4541WCNFR</t>
  </si>
  <si>
    <t>KL4541WCNFS</t>
  </si>
  <si>
    <t>KL4541WCNTR</t>
  </si>
  <si>
    <t>KL4541WCNTS</t>
  </si>
  <si>
    <t>KL4541WCPDR</t>
  </si>
  <si>
    <t>KL4541WCPDS</t>
  </si>
  <si>
    <t>KL4541WCPFR</t>
  </si>
  <si>
    <t>KL4541WCPFS</t>
  </si>
  <si>
    <t>KL4541WCPTR</t>
  </si>
  <si>
    <t>KL4541WCPTS</t>
  </si>
  <si>
    <t>KL4541WUEDR</t>
  </si>
  <si>
    <t>KL4541WUEDS</t>
  </si>
  <si>
    <t>KL4541WUEFR</t>
  </si>
  <si>
    <t>KL4541WUEFS</t>
  </si>
  <si>
    <t>KL4541WUETR</t>
  </si>
  <si>
    <t>KL4541WUETS</t>
  </si>
  <si>
    <t>KL4541WUKDR</t>
  </si>
  <si>
    <t>KL4541WUKDS</t>
  </si>
  <si>
    <t>KL4541WUKFR</t>
  </si>
  <si>
    <t>KL4541WUKFS</t>
  </si>
  <si>
    <t>KL4541WUKTR</t>
  </si>
  <si>
    <t>KL4541WUKTS</t>
  </si>
  <si>
    <t>KL4541WUMDR</t>
  </si>
  <si>
    <t>KL4541WUMDS</t>
  </si>
  <si>
    <t>KL4541WUMFR</t>
  </si>
  <si>
    <t>KL4541WUMFS</t>
  </si>
  <si>
    <t>KL4541WUMTR</t>
  </si>
  <si>
    <t>KL4541WUMTS</t>
  </si>
  <si>
    <t>KL4541WUNDR</t>
  </si>
  <si>
    <t>KL4541WUNDS</t>
  </si>
  <si>
    <t>KL4541WUNFR</t>
  </si>
  <si>
    <t>KL4541WUNFS</t>
  </si>
  <si>
    <t>KL4541WUNTR</t>
  </si>
  <si>
    <t>KL4541WUNTS</t>
  </si>
  <si>
    <t>KL4541WUPDR</t>
  </si>
  <si>
    <t>KL4541WUPDS</t>
  </si>
  <si>
    <t>KL4541WUPFR</t>
  </si>
  <si>
    <t>KL4541WUPFS</t>
  </si>
  <si>
    <t>KL4541WUPTR</t>
  </si>
  <si>
    <t>KL4541WUPTS</t>
  </si>
  <si>
    <t>KL7504WCAZS</t>
  </si>
  <si>
    <t>KL7504WC*ZS</t>
  </si>
  <si>
    <t xml:space="preserve">   KL 034. Kaspersky Unified Monitoring and Analysis Platform Course + virtual labs</t>
  </si>
  <si>
    <t>KL7505WCAZS</t>
  </si>
  <si>
    <t>KL7505WC*ZS</t>
  </si>
  <si>
    <t xml:space="preserve">   KL 036. Kaspersky Secure Mail Gateway Course + virtual labs</t>
  </si>
  <si>
    <t>KL7506WCAZS</t>
  </si>
  <si>
    <t>KL7506WC*ZS</t>
  </si>
  <si>
    <t xml:space="preserve">   KL 044. Kaspersky Container Security Course + virtual labs</t>
  </si>
  <si>
    <t>KL7507WCAZS</t>
  </si>
  <si>
    <t>KL7507WC*ZS</t>
  </si>
  <si>
    <t xml:space="preserve">   KL 025. Kaspersky Anti Targeted Attack Platform, Kaspersky Endpoint Detection Course + virtual labs</t>
  </si>
  <si>
    <t>KL4249WAADG</t>
  </si>
  <si>
    <t>KL4249WA*DG</t>
  </si>
  <si>
    <t>KL4249WAATG</t>
  </si>
  <si>
    <t>KL4249WA*TG</t>
  </si>
  <si>
    <t>KL4249WABDG</t>
  </si>
  <si>
    <t>KL4249WABTG</t>
  </si>
  <si>
    <t>KL4249WACDG</t>
  </si>
  <si>
    <t>KL4249WACTG</t>
  </si>
  <si>
    <t>KL4249WADDG</t>
  </si>
  <si>
    <t>KL4249WADTG</t>
  </si>
  <si>
    <t>KL4249WAEDG</t>
  </si>
  <si>
    <t>KL4249WAETG</t>
  </si>
  <si>
    <t>KL4249WAKDG</t>
  </si>
  <si>
    <t>KL4249WAKTG</t>
  </si>
  <si>
    <t>KL4249WAMDG</t>
  </si>
  <si>
    <t>KL4249WAMTG</t>
  </si>
  <si>
    <t>KL4249WANDG</t>
  </si>
  <si>
    <t>KL4249WANTG</t>
  </si>
  <si>
    <t>KL4249WAPDG</t>
  </si>
  <si>
    <t>KL4249WAPTG</t>
  </si>
  <si>
    <t>KL4249WAQD4</t>
  </si>
  <si>
    <t>KL4249WA*D4</t>
  </si>
  <si>
    <t>KL4249WAQDG</t>
  </si>
  <si>
    <t>KL4249WAQF4</t>
  </si>
  <si>
    <t>KL4249WA*F4</t>
  </si>
  <si>
    <t>KL4249WAQM4</t>
  </si>
  <si>
    <t>KL4249WA*M4</t>
  </si>
  <si>
    <t>KL4249WAQT4</t>
  </si>
  <si>
    <t>KL4249WA*T4</t>
  </si>
  <si>
    <t>KL4249WAQTG</t>
  </si>
  <si>
    <t>KL4249WARD4</t>
  </si>
  <si>
    <t>KL4249WARDG</t>
  </si>
  <si>
    <t>KL4249WARF4</t>
  </si>
  <si>
    <t>KL4249WARM4</t>
  </si>
  <si>
    <t>KL4249WART4</t>
  </si>
  <si>
    <t>KL4249WARTG</t>
  </si>
  <si>
    <t>KL4249WASD4</t>
  </si>
  <si>
    <t>KL4249WASDG</t>
  </si>
  <si>
    <t>KL4249WASF4</t>
  </si>
  <si>
    <t>KL4249WASM4</t>
  </si>
  <si>
    <t>KL4249WAST4</t>
  </si>
  <si>
    <t>KL4249WASTG</t>
  </si>
  <si>
    <t>KL4249WATD4</t>
  </si>
  <si>
    <t>KL4249WATDG</t>
  </si>
  <si>
    <t>KL4249WATF4</t>
  </si>
  <si>
    <t>KL4249WATM4</t>
  </si>
  <si>
    <t>KL4249WATT4</t>
  </si>
  <si>
    <t>KL4249WATTG</t>
  </si>
  <si>
    <t>KL4249WAUD4</t>
  </si>
  <si>
    <t>KL4249WAUDG</t>
  </si>
  <si>
    <t>KL4249WAUF4</t>
  </si>
  <si>
    <t>KL4249WAUM4</t>
  </si>
  <si>
    <t>KL4249WAUT4</t>
  </si>
  <si>
    <t>KL4249WAUTG</t>
  </si>
  <si>
    <t>KL4249WAVD4</t>
  </si>
  <si>
    <t>KL4249WAVDG</t>
  </si>
  <si>
    <t>KL4249WAVF4</t>
  </si>
  <si>
    <t>KL4249WAVM4</t>
  </si>
  <si>
    <t>KL4249WAVT4</t>
  </si>
  <si>
    <t>KL4249WAVTG</t>
  </si>
  <si>
    <t>KL4249WAWD4</t>
  </si>
  <si>
    <t>KL4249WAWDG</t>
  </si>
  <si>
    <t>KL4249WAWF4</t>
  </si>
  <si>
    <t>KL4249WAWM4</t>
  </si>
  <si>
    <t>KL4249WAWT4</t>
  </si>
  <si>
    <t>KL4249WAWTG</t>
  </si>
  <si>
    <t>KL4249WAXD4</t>
  </si>
  <si>
    <t>KL4249WAXDG</t>
  </si>
  <si>
    <t>KL4249WAXF4</t>
  </si>
  <si>
    <t>KL4249WAXM4</t>
  </si>
  <si>
    <t>KL4249WAXT4</t>
  </si>
  <si>
    <t>KL4249WAXTG</t>
  </si>
  <si>
    <t>KL4249WAYD4</t>
  </si>
  <si>
    <t>KL4249WAYDG</t>
  </si>
  <si>
    <t>KL4249WAYF4</t>
  </si>
  <si>
    <t>KL4249WAYM4</t>
  </si>
  <si>
    <t>KL4249WAYT4</t>
  </si>
  <si>
    <t>KL4249WAYTG</t>
  </si>
  <si>
    <t>KL4250WAADG</t>
  </si>
  <si>
    <t>KL4250WA*DG</t>
  </si>
  <si>
    <t>KL4250WAATG</t>
  </si>
  <si>
    <t>KL4250WA*TG</t>
  </si>
  <si>
    <t>KL4250WABDG</t>
  </si>
  <si>
    <t>KL4250WABTG</t>
  </si>
  <si>
    <t>KL4250WACDG</t>
  </si>
  <si>
    <t>KL4250WACTG</t>
  </si>
  <si>
    <t>KL4250WADDG</t>
  </si>
  <si>
    <t>KL4250WADTG</t>
  </si>
  <si>
    <t>KL4250WAEDG</t>
  </si>
  <si>
    <t>KL4250WAETG</t>
  </si>
  <si>
    <t>KL4250WAKDG</t>
  </si>
  <si>
    <t>KL4250WAKTG</t>
  </si>
  <si>
    <t>KL4250WAMDG</t>
  </si>
  <si>
    <t>KL4250WAMTG</t>
  </si>
  <si>
    <t>KL4250WANDG</t>
  </si>
  <si>
    <t>KL4250WANTG</t>
  </si>
  <si>
    <t>KL4250WAPDG</t>
  </si>
  <si>
    <t>KL4250WAPTG</t>
  </si>
  <si>
    <t>KL4250WAQD4</t>
  </si>
  <si>
    <t>KL4250WA*D4</t>
  </si>
  <si>
    <t>KL4250WAQDG</t>
  </si>
  <si>
    <t>KL4250WAQF4</t>
  </si>
  <si>
    <t>KL4250WA*F4</t>
  </si>
  <si>
    <t>KL4250WAQM4</t>
  </si>
  <si>
    <t>KL4250WA*M4</t>
  </si>
  <si>
    <t>KL4250WAQT4</t>
  </si>
  <si>
    <t>KL4250WA*T4</t>
  </si>
  <si>
    <t>KL4250WAQTG</t>
  </si>
  <si>
    <t>KL4250WARD4</t>
  </si>
  <si>
    <t>KL4250WARDG</t>
  </si>
  <si>
    <t>KL4250WARF4</t>
  </si>
  <si>
    <t>KL4250WARM4</t>
  </si>
  <si>
    <t>KL4250WART4</t>
  </si>
  <si>
    <t>KL4250WARTG</t>
  </si>
  <si>
    <t>KL4250WASD4</t>
  </si>
  <si>
    <t>KL4250WASDG</t>
  </si>
  <si>
    <t>KL4250WASF4</t>
  </si>
  <si>
    <t>KL4250WASM4</t>
  </si>
  <si>
    <t>KL4250WAST4</t>
  </si>
  <si>
    <t>KL4250WASTG</t>
  </si>
  <si>
    <t>KL4250WATD4</t>
  </si>
  <si>
    <t>KL4250WATDG</t>
  </si>
  <si>
    <t>KL4250WATF4</t>
  </si>
  <si>
    <t>KL4250WATM4</t>
  </si>
  <si>
    <t>KL4250WATT4</t>
  </si>
  <si>
    <t>KL4250WATTG</t>
  </si>
  <si>
    <t>KL4250WAUD4</t>
  </si>
  <si>
    <t>KL4250WAUDG</t>
  </si>
  <si>
    <t>KL4250WAUF4</t>
  </si>
  <si>
    <t>KL4250WAUM4</t>
  </si>
  <si>
    <t>KL4250WAUT4</t>
  </si>
  <si>
    <t>KL4250WAUTG</t>
  </si>
  <si>
    <t>KL4250WAVD4</t>
  </si>
  <si>
    <t>KL4250WAVDG</t>
  </si>
  <si>
    <t>KL4250WAVF4</t>
  </si>
  <si>
    <t>KL4250WAVM4</t>
  </si>
  <si>
    <t>KL4250WAVT4</t>
  </si>
  <si>
    <t>KL4250WAVTG</t>
  </si>
  <si>
    <t>KL4250WAWD4</t>
  </si>
  <si>
    <t>KL4250WAWDG</t>
  </si>
  <si>
    <t>KL4250WAWF4</t>
  </si>
  <si>
    <t>KL4250WAWM4</t>
  </si>
  <si>
    <t>KL4250WAWT4</t>
  </si>
  <si>
    <t>KL4250WAWTG</t>
  </si>
  <si>
    <t>KL4250WAXD4</t>
  </si>
  <si>
    <t>KL4250WAXDG</t>
  </si>
  <si>
    <t>KL4250WAXF4</t>
  </si>
  <si>
    <t>KL4250WAXM4</t>
  </si>
  <si>
    <t>KL4250WAXT4</t>
  </si>
  <si>
    <t>KL4250WAXTG</t>
  </si>
  <si>
    <t>KL4250WAYD4</t>
  </si>
  <si>
    <t>KL4250WAYDG</t>
  </si>
  <si>
    <t>KL4250WAYF4</t>
  </si>
  <si>
    <t>KL4250WAYM4</t>
  </si>
  <si>
    <t>KL4250WAYT4</t>
  </si>
  <si>
    <t>KL4250WAYTG</t>
  </si>
  <si>
    <t>KL7338WAEDG</t>
  </si>
  <si>
    <t>KL7338WA*DG</t>
  </si>
  <si>
    <t>KL7338WAETG</t>
  </si>
  <si>
    <t>KL7338WA*TG</t>
  </si>
  <si>
    <t>KL7338WAKDG</t>
  </si>
  <si>
    <t>KL7338WAKTG</t>
  </si>
  <si>
    <t>KL7338WAMDG</t>
  </si>
  <si>
    <t>KL7338WAMTG</t>
  </si>
  <si>
    <t>KL7338WANDG</t>
  </si>
  <si>
    <t>KL7338WANTG</t>
  </si>
  <si>
    <t>KL7338WAPDG</t>
  </si>
  <si>
    <t>KL7338WAPTG</t>
  </si>
  <si>
    <t>KL7338WAQDG</t>
  </si>
  <si>
    <t>KL7338WAQTG</t>
  </si>
  <si>
    <t>KL7338WARDG</t>
  </si>
  <si>
    <t>KL7338WARTG</t>
  </si>
  <si>
    <t>KL7339WAEDG</t>
  </si>
  <si>
    <t>KL7339WA*DG</t>
  </si>
  <si>
    <t>KL7339WAETG</t>
  </si>
  <si>
    <t>KL7339WA*TG</t>
  </si>
  <si>
    <t>KL7339WAKDG</t>
  </si>
  <si>
    <t>KL7339WAKTG</t>
  </si>
  <si>
    <t>KL7339WAMDG</t>
  </si>
  <si>
    <t>KL7339WAMTG</t>
  </si>
  <si>
    <t>KL7339WANDG</t>
  </si>
  <si>
    <t>KL7339WANTG</t>
  </si>
  <si>
    <t>KL7339WAPDG</t>
  </si>
  <si>
    <t>KL7339WAPTG</t>
  </si>
  <si>
    <t>KL7339WAQDG</t>
  </si>
  <si>
    <t>KL7339WAQTG</t>
  </si>
  <si>
    <t>KL7339WARDG</t>
  </si>
  <si>
    <t>KL7339WARTG</t>
  </si>
  <si>
    <t>KL7891WAKDG</t>
  </si>
  <si>
    <t>KL7891WA*DG</t>
  </si>
  <si>
    <t>Threat Analysis</t>
  </si>
  <si>
    <t>KL7891WAKTG</t>
  </si>
  <si>
    <t>KL7891WA*TG</t>
  </si>
  <si>
    <t>KL7891WAMDG</t>
  </si>
  <si>
    <t>KL7891WAMTG</t>
  </si>
  <si>
    <t>KL7891WANDG</t>
  </si>
  <si>
    <t>KL7891WANTG</t>
  </si>
  <si>
    <t>KL7891WAPDG</t>
  </si>
  <si>
    <t>KL7891WAPTG</t>
  </si>
  <si>
    <t>KL7891WAQDG</t>
  </si>
  <si>
    <t>KL7891WAQTG</t>
  </si>
  <si>
    <t>KL7891WARDG</t>
  </si>
  <si>
    <t>KL7891WARTG</t>
  </si>
  <si>
    <t>KL7891WASDG</t>
  </si>
  <si>
    <t>KL7891WASTG</t>
  </si>
  <si>
    <t>KL7891WATDG</t>
  </si>
  <si>
    <t>KL7891WATTG</t>
  </si>
  <si>
    <t>KL7891WAUDG</t>
  </si>
  <si>
    <t>KL7891WAUTG</t>
  </si>
  <si>
    <t>KL7891WAVDG</t>
  </si>
  <si>
    <t>KL7891WAVTG</t>
  </si>
  <si>
    <t>KL7891WAWDG</t>
  </si>
  <si>
    <t>KL7891WAWTG</t>
  </si>
  <si>
    <t>KL7891WAXDG</t>
  </si>
  <si>
    <t>KL7891WAXTG</t>
  </si>
  <si>
    <t>KL7891WAYDG</t>
  </si>
  <si>
    <t>KL7891WAYTG</t>
  </si>
  <si>
    <t>KL7911WAZDG</t>
  </si>
  <si>
    <t>KL7911WA*DG</t>
  </si>
  <si>
    <t>KL7911WAZTG</t>
  </si>
  <si>
    <t>KL7911WA*TG</t>
  </si>
  <si>
    <t>KL7913WAZDG</t>
  </si>
  <si>
    <t>KL7913WA*DG</t>
  </si>
  <si>
    <t>KL7913WAZTG</t>
  </si>
  <si>
    <t>KL7913WA*TG</t>
  </si>
  <si>
    <t>KL7914WAZDG</t>
  </si>
  <si>
    <t>KL7914WA*DG</t>
  </si>
  <si>
    <t>KL7914WAZTG</t>
  </si>
  <si>
    <t>KL7914WA*TG</t>
  </si>
  <si>
    <t>KL7916WAZDG</t>
  </si>
  <si>
    <t>KL7916WA*DG</t>
  </si>
  <si>
    <t>KL7916WAZTG</t>
  </si>
  <si>
    <t>KL7916WA*TG</t>
  </si>
  <si>
    <t>KL7917WAZDG</t>
  </si>
  <si>
    <t>KL7917WA*DG</t>
  </si>
  <si>
    <t>KL7917WAZTG</t>
  </si>
  <si>
    <t>KL7917WA*TG</t>
  </si>
  <si>
    <t>KL7918WAZDG</t>
  </si>
  <si>
    <t>KL7918WA*DG</t>
  </si>
  <si>
    <t>KL7918WAZTG</t>
  </si>
  <si>
    <t>KL7918WA*TG</t>
  </si>
  <si>
    <t>KL7919WAZDG</t>
  </si>
  <si>
    <t>KL7919WA*DG</t>
  </si>
  <si>
    <t>KL7919WAZTG</t>
  </si>
  <si>
    <t>KL7919WA*TG</t>
  </si>
  <si>
    <t>KL7953WAKDG</t>
  </si>
  <si>
    <t>KL7953WA*DG</t>
  </si>
  <si>
    <t>KL7953WAKTG</t>
  </si>
  <si>
    <t>KL7953WA*TG</t>
  </si>
  <si>
    <t>KL7953WAMDG</t>
  </si>
  <si>
    <t>KL7953WAMTG</t>
  </si>
  <si>
    <t>KL7953WANDG</t>
  </si>
  <si>
    <t>KL7953WANTG</t>
  </si>
  <si>
    <t>KL7953WAPDG</t>
  </si>
  <si>
    <t>KL7953WAPTG</t>
  </si>
  <si>
    <t>KL7953WAQDG</t>
  </si>
  <si>
    <t>KL7953WAQTG</t>
  </si>
  <si>
    <t>KL7953WARDG</t>
  </si>
  <si>
    <t>KL7953WARTG</t>
  </si>
  <si>
    <t>KL7953WASDG</t>
  </si>
  <si>
    <t>KL7953WASTG</t>
  </si>
  <si>
    <t>KL7953WATDG</t>
  </si>
  <si>
    <t>KL7953WATTG</t>
  </si>
  <si>
    <t>KL7953WAUDG</t>
  </si>
  <si>
    <t>KL7953WAUTG</t>
  </si>
  <si>
    <t>KL7953WAVDG</t>
  </si>
  <si>
    <t>KL7953WAVTG</t>
  </si>
  <si>
    <t>KL7953WAWDG</t>
  </si>
  <si>
    <t>KL7953WAWTG</t>
  </si>
  <si>
    <t>KL7953WAXDG</t>
  </si>
  <si>
    <t>KL7953WAXTG</t>
  </si>
  <si>
    <t>KL7953WAYDG</t>
  </si>
  <si>
    <t>KL7953WAYTG</t>
  </si>
  <si>
    <t>KL7961WAZDG</t>
  </si>
  <si>
    <t>KL7961WA*DG</t>
  </si>
  <si>
    <t>KL7961WAZTG</t>
  </si>
  <si>
    <t>KL7961WA*TG</t>
  </si>
  <si>
    <t>KL7966WAPDG</t>
  </si>
  <si>
    <t>KL7966WA*DG</t>
  </si>
  <si>
    <t>KL7966WAPTG</t>
  </si>
  <si>
    <t>KL7966WA*TG</t>
  </si>
  <si>
    <t>KL7966WAQDG</t>
  </si>
  <si>
    <t>KL7966WAQTG</t>
  </si>
  <si>
    <t>KL7966WARDG</t>
  </si>
  <si>
    <t>KL7966WARTG</t>
  </si>
  <si>
    <t>KL7966WASDG</t>
  </si>
  <si>
    <t>KL7966WASTG</t>
  </si>
  <si>
    <t>KL7966WATDG</t>
  </si>
  <si>
    <t>KL7966WATTG</t>
  </si>
  <si>
    <t>KL7966WAUDG</t>
  </si>
  <si>
    <t>KL7966WAUTG</t>
  </si>
  <si>
    <t>KL7966WAVDG</t>
  </si>
  <si>
    <t>KL7966WAVTG</t>
  </si>
  <si>
    <t>KL7966WAWDG</t>
  </si>
  <si>
    <t>KL7966WAWTG</t>
  </si>
  <si>
    <t>KL7966WAXDG</t>
  </si>
  <si>
    <t>KL7966WAXTG</t>
  </si>
  <si>
    <t>KL7966WAYDG</t>
  </si>
  <si>
    <t>KL7966WAYTG</t>
  </si>
  <si>
    <t>KL7967WAZDG</t>
  </si>
  <si>
    <t>KL7967WA*DG</t>
  </si>
  <si>
    <t>KL7967WAZTG</t>
  </si>
  <si>
    <t>KL7967WA*TG</t>
  </si>
  <si>
    <t>KL7968WAZDG</t>
  </si>
  <si>
    <t>KL7968WA*DG</t>
  </si>
  <si>
    <t>KL7968WAZTG</t>
  </si>
  <si>
    <t>KL7968WA*TG</t>
  </si>
  <si>
    <t>KL7969WAZDG</t>
  </si>
  <si>
    <t>KL7969WA*DG</t>
  </si>
  <si>
    <t>KL7969WAZTG</t>
  </si>
  <si>
    <t>KL7969WA*TG</t>
  </si>
  <si>
    <t>KL7403WCAHS</t>
  </si>
  <si>
    <t>KL7403WC*HS</t>
  </si>
  <si>
    <t>CyberSecurity Training</t>
  </si>
  <si>
    <t xml:space="preserve">   Kaspersky Online Security Trainings For Experts. LLM Security</t>
  </si>
  <si>
    <t>KL7373WAZDR</t>
  </si>
  <si>
    <t>KL7373WA*DR</t>
  </si>
  <si>
    <t xml:space="preserve">   Kaspersky Threat Data Feeds Bundle  -  Threat  Hunting</t>
  </si>
  <si>
    <t>KL7373WAZDS</t>
  </si>
  <si>
    <t>KL7373WA*DS</t>
  </si>
  <si>
    <t>KL7373WAZFR</t>
  </si>
  <si>
    <t>KL7373WA*FR</t>
  </si>
  <si>
    <t>KL7373WAZFS</t>
  </si>
  <si>
    <t>KL7373WA*FS</t>
  </si>
  <si>
    <t>KL7373WAZTR</t>
  </si>
  <si>
    <t>KL7373WA*TR</t>
  </si>
  <si>
    <t>KL7373WAZTS</t>
  </si>
  <si>
    <t>KL7373WA*TS</t>
  </si>
  <si>
    <t>KL8558WAED9</t>
  </si>
  <si>
    <t>KL8558WA*D9</t>
  </si>
  <si>
    <t>KL8558WAED8</t>
  </si>
  <si>
    <t>KL8558WA*D8</t>
  </si>
  <si>
    <t>KL8558WAEF9</t>
  </si>
  <si>
    <t>KL8558WA*F9</t>
  </si>
  <si>
    <t>KL8558WAEF8</t>
  </si>
  <si>
    <t>KL8558WA*F8</t>
  </si>
  <si>
    <t>KL8558WAET9</t>
  </si>
  <si>
    <t>KL8558WA*T9</t>
  </si>
  <si>
    <t>KL8558WAET8</t>
  </si>
  <si>
    <t>KL8558WA*T8</t>
  </si>
  <si>
    <t>KL8558WAKD9</t>
  </si>
  <si>
    <t>KL8558WAKD8</t>
  </si>
  <si>
    <t>KL8558WAKF9</t>
  </si>
  <si>
    <t>KL8558WAKF8</t>
  </si>
  <si>
    <t>KL8558WAKT9</t>
  </si>
  <si>
    <t>KL8558WAKT8</t>
  </si>
  <si>
    <t>KL8558WAMD9</t>
  </si>
  <si>
    <t>KL8558WAMD8</t>
  </si>
  <si>
    <t>KL8558WAMF9</t>
  </si>
  <si>
    <t>KL8558WAMF8</t>
  </si>
  <si>
    <t>KL8558WAMT9</t>
  </si>
  <si>
    <t>KL8558WAMT8</t>
  </si>
  <si>
    <t>KL8558WAND9</t>
  </si>
  <si>
    <t>KL8558WAND8</t>
  </si>
  <si>
    <t>KL8558WANF9</t>
  </si>
  <si>
    <t>KL8558WANF8</t>
  </si>
  <si>
    <t>KL8558WANT9</t>
  </si>
  <si>
    <t>KL8558WANT8</t>
  </si>
  <si>
    <t>KL8558WAPD9</t>
  </si>
  <si>
    <t>KL8558WAPD8</t>
  </si>
  <si>
    <t>KL8558WAPF9</t>
  </si>
  <si>
    <t>KL8558WAPF8</t>
  </si>
  <si>
    <t>KL8558WAPT9</t>
  </si>
  <si>
    <t>KL8558WAPT8</t>
  </si>
  <si>
    <t>KL8558WAQD9</t>
  </si>
  <si>
    <t>KL8558WAQD8</t>
  </si>
  <si>
    <t>KL8558WAQF9</t>
  </si>
  <si>
    <t>KL8558WAQF8</t>
  </si>
  <si>
    <t>KL8558WAQT9</t>
  </si>
  <si>
    <t>KL8558WAQT8</t>
  </si>
  <si>
    <t>KL8558WARD9</t>
  </si>
  <si>
    <t>KL8558WARD8</t>
  </si>
  <si>
    <t>KL8558WARF9</t>
  </si>
  <si>
    <t>KL8558WARF8</t>
  </si>
  <si>
    <t>KL8558WART9</t>
  </si>
  <si>
    <t>KL8558WART8</t>
  </si>
  <si>
    <t>KL8558WASD9</t>
  </si>
  <si>
    <t>KL8558WASD8</t>
  </si>
  <si>
    <t>KL8558WASF9</t>
  </si>
  <si>
    <t>KL8558WASF8</t>
  </si>
  <si>
    <t>KL8558WAST9</t>
  </si>
  <si>
    <t>KL8558WAST8</t>
  </si>
  <si>
    <t>KL8558WATD9</t>
  </si>
  <si>
    <t>KL8558WATD8</t>
  </si>
  <si>
    <t>KL8558WATF9</t>
  </si>
  <si>
    <t>KL8558WATF8</t>
  </si>
  <si>
    <t>KL8558WATT9</t>
  </si>
  <si>
    <t>KL8558WATT8</t>
  </si>
  <si>
    <t>KL8558WAUD9</t>
  </si>
  <si>
    <t>KL8558WAUD8</t>
  </si>
  <si>
    <t>KL8558WAUF9</t>
  </si>
  <si>
    <t>KL8558WAUF8</t>
  </si>
  <si>
    <t>KL8558WAUT9</t>
  </si>
  <si>
    <t>KL8558WAUT8</t>
  </si>
  <si>
    <t>KL8558WAVD9</t>
  </si>
  <si>
    <t>KL8558WAVD8</t>
  </si>
  <si>
    <t>KL8558WAVF9</t>
  </si>
  <si>
    <t>KL8558WAVF8</t>
  </si>
  <si>
    <t>KL8558WAVT9</t>
  </si>
  <si>
    <t>KL8558WAVT8</t>
  </si>
  <si>
    <t>KL8558WAWD9</t>
  </si>
  <si>
    <t>KL8558WAWD8</t>
  </si>
  <si>
    <t>KL8558WAWF9</t>
  </si>
  <si>
    <t>KL8558WAWF8</t>
  </si>
  <si>
    <t>KL8558WAWT9</t>
  </si>
  <si>
    <t>KL8558WAWT8</t>
  </si>
  <si>
    <t>KL8558WAXD9</t>
  </si>
  <si>
    <t>KL8558WAXD8</t>
  </si>
  <si>
    <t>KL8558WAXF9</t>
  </si>
  <si>
    <t>KL8558WAXF8</t>
  </si>
  <si>
    <t>KL8558WAXT9</t>
  </si>
  <si>
    <t>KL8558WAXT8</t>
  </si>
  <si>
    <t>KL8558WAYD9</t>
  </si>
  <si>
    <t>KL8558WAYD8</t>
  </si>
  <si>
    <t>KL8558WAYF9</t>
  </si>
  <si>
    <t>KL8558WAYF8</t>
  </si>
  <si>
    <t>KL8558WAYT9</t>
  </si>
  <si>
    <t>KL8558WAYT8</t>
  </si>
  <si>
    <t>KL4319WAKDH</t>
  </si>
  <si>
    <t>KL4319WA*DH</t>
  </si>
  <si>
    <t xml:space="preserve">   Kaspersky Security for Mail  Server  Plus</t>
  </si>
  <si>
    <t>KL4319WAKFH</t>
  </si>
  <si>
    <t>KL4319WA*FH</t>
  </si>
  <si>
    <t>KL4319WAKTH</t>
  </si>
  <si>
    <t>KL4319WA*TH</t>
  </si>
  <si>
    <t>KL4319WAMDH</t>
  </si>
  <si>
    <t>KL4319WAMFH</t>
  </si>
  <si>
    <t>KL4319WAMTH</t>
  </si>
  <si>
    <t>KL4319WANDH</t>
  </si>
  <si>
    <t>KL4319WANFH</t>
  </si>
  <si>
    <t>KL4319WANTH</t>
  </si>
  <si>
    <t>KL4319WAPDH</t>
  </si>
  <si>
    <t>KL4319WAPFH</t>
  </si>
  <si>
    <t>KL4319WAPTH</t>
  </si>
  <si>
    <t>KL4319WAQDH</t>
  </si>
  <si>
    <t>KL4319WAQFH</t>
  </si>
  <si>
    <t>KL4319WAQTH</t>
  </si>
  <si>
    <t>KL4319WARDH</t>
  </si>
  <si>
    <t>KL4319WARFH</t>
  </si>
  <si>
    <t>KL4319WARTH</t>
  </si>
  <si>
    <t>KL4319WASDH</t>
  </si>
  <si>
    <t>KL4319WASFH</t>
  </si>
  <si>
    <t>KL4319WASTH</t>
  </si>
  <si>
    <t>KL4319WATDH</t>
  </si>
  <si>
    <t>KL4319WATFH</t>
  </si>
  <si>
    <t>KL4319WATTH</t>
  </si>
  <si>
    <t>KL4319WAUDH</t>
  </si>
  <si>
    <t>KL4319WAUFH</t>
  </si>
  <si>
    <t>KL4319WAUTH</t>
  </si>
  <si>
    <t>KL4319WAVDH</t>
  </si>
  <si>
    <t>KL4319WAVFH</t>
  </si>
  <si>
    <t>KL4319WAVTH</t>
  </si>
  <si>
    <t>KL4319WAWDH</t>
  </si>
  <si>
    <t>KL4319WAWFH</t>
  </si>
  <si>
    <t>KL4319WAWTH</t>
  </si>
  <si>
    <t>KL4319WAXDH</t>
  </si>
  <si>
    <t>KL4319WAXFH</t>
  </si>
  <si>
    <t>KL4319WAXTH</t>
  </si>
  <si>
    <t>KL4319WAYDH</t>
  </si>
  <si>
    <t>KL4319WAYFH</t>
  </si>
  <si>
    <t>KL4319WAYTH</t>
  </si>
  <si>
    <t>KL4319WAKD8</t>
  </si>
  <si>
    <t>KL4319WA*D8</t>
  </si>
  <si>
    <t>KL4319WAKF8</t>
  </si>
  <si>
    <t>KL4319WA*F8</t>
  </si>
  <si>
    <t>KL4319WAKT8</t>
  </si>
  <si>
    <t>KL4319WA*T8</t>
  </si>
  <si>
    <t>KL4319WAMD8</t>
  </si>
  <si>
    <t>KL4319WAMF8</t>
  </si>
  <si>
    <t>KL4319WAMT8</t>
  </si>
  <si>
    <t>KL4319WAND8</t>
  </si>
  <si>
    <t>KL4319WANF8</t>
  </si>
  <si>
    <t>KL4319WANT8</t>
  </si>
  <si>
    <t>KL4319WAPD8</t>
  </si>
  <si>
    <t>KL4319WAPF8</t>
  </si>
  <si>
    <t>KL4319WAPT8</t>
  </si>
  <si>
    <t>KL4319WAQD8</t>
  </si>
  <si>
    <t>KL4319WAQF8</t>
  </si>
  <si>
    <t>KL4319WAQT8</t>
  </si>
  <si>
    <t>KL4319WARD8</t>
  </si>
  <si>
    <t>KL4319WARF8</t>
  </si>
  <si>
    <t>KL4319WART8</t>
  </si>
  <si>
    <t>KL4319WASD8</t>
  </si>
  <si>
    <t>KL4319WASF8</t>
  </si>
  <si>
    <t>KL4319WAST8</t>
  </si>
  <si>
    <t>KL4319WATD8</t>
  </si>
  <si>
    <t>KL4319WATF8</t>
  </si>
  <si>
    <t>KL4319WATT8</t>
  </si>
  <si>
    <t>KL4319WAUD8</t>
  </si>
  <si>
    <t>KL4319WAUF8</t>
  </si>
  <si>
    <t>KL4319WAUT8</t>
  </si>
  <si>
    <t>KL4319WAVD8</t>
  </si>
  <si>
    <t>KL4319WAVF8</t>
  </si>
  <si>
    <t>KL4319WAVT8</t>
  </si>
  <si>
    <t>KL4319WAWD8</t>
  </si>
  <si>
    <t>KL4319WAWF8</t>
  </si>
  <si>
    <t>KL4319WAWT8</t>
  </si>
  <si>
    <t>KL4319WAXD8</t>
  </si>
  <si>
    <t>KL4319WAXF8</t>
  </si>
  <si>
    <t>KL4319WAXT8</t>
  </si>
  <si>
    <t>KL4319WAYD8</t>
  </si>
  <si>
    <t>KL4319WAYF8</t>
  </si>
  <si>
    <t>KL4319WAYT8</t>
  </si>
  <si>
    <t>KL4319WAKD9</t>
  </si>
  <si>
    <t>KL4319WA*D9</t>
  </si>
  <si>
    <t>KL4319WAKF9</t>
  </si>
  <si>
    <t>KL4319WA*F9</t>
  </si>
  <si>
    <t>KL4319WAKT9</t>
  </si>
  <si>
    <t>KL4319WA*T9</t>
  </si>
  <si>
    <t>KL4319WAMD9</t>
  </si>
  <si>
    <t>KL4319WAMF9</t>
  </si>
  <si>
    <t>KL4319WAMT9</t>
  </si>
  <si>
    <t>KL4319WAND9</t>
  </si>
  <si>
    <t>KL4319WANF9</t>
  </si>
  <si>
    <t>KL4319WANT9</t>
  </si>
  <si>
    <t>KL4319WAPD9</t>
  </si>
  <si>
    <t>KL4319WAPF9</t>
  </si>
  <si>
    <t>KL4319WAPT9</t>
  </si>
  <si>
    <t>KL4319WAQD9</t>
  </si>
  <si>
    <t>KL4319WAQF9</t>
  </si>
  <si>
    <t>KL4319WAQT9</t>
  </si>
  <si>
    <t>KL4319WARD9</t>
  </si>
  <si>
    <t>KL4319WARF9</t>
  </si>
  <si>
    <t>KL4319WART9</t>
  </si>
  <si>
    <t>KL4319WASD9</t>
  </si>
  <si>
    <t>KL4319WASF9</t>
  </si>
  <si>
    <t>KL4319WAST9</t>
  </si>
  <si>
    <t>KL4319WATD9</t>
  </si>
  <si>
    <t>KL4319WATF9</t>
  </si>
  <si>
    <t>KL4319WATT9</t>
  </si>
  <si>
    <t>KL4319WAUD9</t>
  </si>
  <si>
    <t>KL4319WAUF9</t>
  </si>
  <si>
    <t>KL4319WAUT9</t>
  </si>
  <si>
    <t>KL4319WAVD9</t>
  </si>
  <si>
    <t>KL4319WAVF9</t>
  </si>
  <si>
    <t>KL4319WAVT9</t>
  </si>
  <si>
    <t>KL4319WAWD9</t>
  </si>
  <si>
    <t>KL4319WAWF9</t>
  </si>
  <si>
    <t>KL4319WAWT9</t>
  </si>
  <si>
    <t>KL4319WAXD9</t>
  </si>
  <si>
    <t>KL4319WAXF9</t>
  </si>
  <si>
    <t>KL4319WAXT9</t>
  </si>
  <si>
    <t>KL4319WAYD9</t>
  </si>
  <si>
    <t>KL4319WAYF9</t>
  </si>
  <si>
    <t>KL4319WAYT9</t>
  </si>
  <si>
    <t>KL4828W1NDR</t>
  </si>
  <si>
    <t>KL4828W1*DR</t>
  </si>
  <si>
    <t xml:space="preserve">   Kaspersky Managed Detection and Response for Industrial CyberSecurity</t>
  </si>
  <si>
    <t>KL4828W1NDS</t>
  </si>
  <si>
    <t>KL4828W1*DS</t>
  </si>
  <si>
    <t>KL4828W1NFR</t>
  </si>
  <si>
    <t>KL4828W1*FR</t>
  </si>
  <si>
    <t>KL4828W1NFS</t>
  </si>
  <si>
    <t>KL4828W1*FS</t>
  </si>
  <si>
    <t>KL4828W1NTR</t>
  </si>
  <si>
    <t>KL4828W1*TR</t>
  </si>
  <si>
    <t>KL4828W1NTS</t>
  </si>
  <si>
    <t>KL4828W1*TS</t>
  </si>
  <si>
    <t>KL4828W1PDR</t>
  </si>
  <si>
    <t>KL4828W1PDS</t>
  </si>
  <si>
    <t>KL4828W1PFR</t>
  </si>
  <si>
    <t>KL4828W1PFS</t>
  </si>
  <si>
    <t>KL4828W1PTR</t>
  </si>
  <si>
    <t>KL4828W1PTS</t>
  </si>
  <si>
    <t>KL4828W1QDR</t>
  </si>
  <si>
    <t>KL4828W1QDS</t>
  </si>
  <si>
    <t>KL4828W1QFR</t>
  </si>
  <si>
    <t>KL4828W1QFS</t>
  </si>
  <si>
    <t>KL4828W1QTR</t>
  </si>
  <si>
    <t>KL4828W1QTS</t>
  </si>
  <si>
    <t>KL4828W1RDR</t>
  </si>
  <si>
    <t>KL4828W1RDS</t>
  </si>
  <si>
    <t>KL4828W1RFR</t>
  </si>
  <si>
    <t>KL4828W1RFS</t>
  </si>
  <si>
    <t>KL4828W1RTR</t>
  </si>
  <si>
    <t>KL4828W1RTS</t>
  </si>
  <si>
    <t>KL4828W1SDR</t>
  </si>
  <si>
    <t>KL4828W1SDS</t>
  </si>
  <si>
    <t>KL4828W1SFR</t>
  </si>
  <si>
    <t>KL4828W1SFS</t>
  </si>
  <si>
    <t>KL4828W1STR</t>
  </si>
  <si>
    <t>KL4828W1STS</t>
  </si>
  <si>
    <t>KL4828W1TDR</t>
  </si>
  <si>
    <t>KL4828W1TDS</t>
  </si>
  <si>
    <t>KL4828W1TFR</t>
  </si>
  <si>
    <t>KL4828W1TFS</t>
  </si>
  <si>
    <t>KL4828W1TTR</t>
  </si>
  <si>
    <t>KL4828W1TTS</t>
  </si>
  <si>
    <t>KL4828W1UDR</t>
  </si>
  <si>
    <t>KL4828W1UDS</t>
  </si>
  <si>
    <t>KL4828W1UFR</t>
  </si>
  <si>
    <t>KL4828W1UFS</t>
  </si>
  <si>
    <t>KL4828W1UTR</t>
  </si>
  <si>
    <t>KL4828W1UTS</t>
  </si>
  <si>
    <t>KL4828W1VDR</t>
  </si>
  <si>
    <t>KL4828W1VDS</t>
  </si>
  <si>
    <t>KL4828W1VFR</t>
  </si>
  <si>
    <t>KL4828W1VFS</t>
  </si>
  <si>
    <t>KL4828W1VTR</t>
  </si>
  <si>
    <t>KL4828W1VTS</t>
  </si>
  <si>
    <t>KL4828W1WDR</t>
  </si>
  <si>
    <t>KL4828W1WDS</t>
  </si>
  <si>
    <t>KL4828W1WFR</t>
  </si>
  <si>
    <t>KL4828W1WFS</t>
  </si>
  <si>
    <t>KL4828W1WTR</t>
  </si>
  <si>
    <t>KL4828W1WTS</t>
  </si>
  <si>
    <t>KL4828W1XDR</t>
  </si>
  <si>
    <t>KL4828W1XDS</t>
  </si>
  <si>
    <t>KL4828W1XFR</t>
  </si>
  <si>
    <t>KL4828W1XFS</t>
  </si>
  <si>
    <t>KL4828W1XTR</t>
  </si>
  <si>
    <t>KL4828W1XTS</t>
  </si>
  <si>
    <t>KL4828W1YDR</t>
  </si>
  <si>
    <t>KL4828W1YDS</t>
  </si>
  <si>
    <t>KL4828W1YFR</t>
  </si>
  <si>
    <t>KL4828W1YFS</t>
  </si>
  <si>
    <t>KL4828W1YTR</t>
  </si>
  <si>
    <t>KL4828W1YTS</t>
  </si>
  <si>
    <t>KL4319WAKDG</t>
  </si>
  <si>
    <t>KL4319WA*DG</t>
  </si>
  <si>
    <t>KL4319WAKFG</t>
  </si>
  <si>
    <t>KL4319WA*FG</t>
  </si>
  <si>
    <t>KL4319WAKMG</t>
  </si>
  <si>
    <t>KL4319WA*MG</t>
  </si>
  <si>
    <t>KL4319WAKTG</t>
  </si>
  <si>
    <t>KL4319WA*TG</t>
  </si>
  <si>
    <t>KL4319WAMDG</t>
  </si>
  <si>
    <t>KL4319WAMFG</t>
  </si>
  <si>
    <t>KL4319WAMMG</t>
  </si>
  <si>
    <t>KL4319WAMTG</t>
  </si>
  <si>
    <t>KL4319WANDG</t>
  </si>
  <si>
    <t>KL4319WANFG</t>
  </si>
  <si>
    <t>KL4319WANMG</t>
  </si>
  <si>
    <t>KL4319WANTG</t>
  </si>
  <si>
    <t>KL4319WAPDG</t>
  </si>
  <si>
    <t>KL4319WAPFG</t>
  </si>
  <si>
    <t>KL4319WAPMG</t>
  </si>
  <si>
    <t>KL4319WAPTG</t>
  </si>
  <si>
    <t>KL4319WAQDG</t>
  </si>
  <si>
    <t>KL4319WAQFG</t>
  </si>
  <si>
    <t>KL4319WAQMG</t>
  </si>
  <si>
    <t>KL4319WAQTG</t>
  </si>
  <si>
    <t>KL4319WARDG</t>
  </si>
  <si>
    <t>KL4319WARFG</t>
  </si>
  <si>
    <t>KL4319WARMG</t>
  </si>
  <si>
    <t>KL4319WARTG</t>
  </si>
  <si>
    <t>KL4319WASDG</t>
  </si>
  <si>
    <t>KL4319WASFG</t>
  </si>
  <si>
    <t>KL4319WASMG</t>
  </si>
  <si>
    <t>KL4319WASTG</t>
  </si>
  <si>
    <t>KL4319WATDG</t>
  </si>
  <si>
    <t>KL4319WATFG</t>
  </si>
  <si>
    <t>KL4319WATMG</t>
  </si>
  <si>
    <t>KL4319WATTG</t>
  </si>
  <si>
    <t>KL4319WAUDG</t>
  </si>
  <si>
    <t>KL4319WAUFG</t>
  </si>
  <si>
    <t>KL4319WAUMG</t>
  </si>
  <si>
    <t>KL4319WAUTG</t>
  </si>
  <si>
    <t>KL4319WAVDG</t>
  </si>
  <si>
    <t>KL4319WAVFG</t>
  </si>
  <si>
    <t>KL4319WAVMG</t>
  </si>
  <si>
    <t>KL4319WAVTG</t>
  </si>
  <si>
    <t>KL4319WAWDG</t>
  </si>
  <si>
    <t>KL4319WAWFG</t>
  </si>
  <si>
    <t>KL4319WAWMG</t>
  </si>
  <si>
    <t>KL4319WAWTG</t>
  </si>
  <si>
    <t>KL4319WAXDG</t>
  </si>
  <si>
    <t>KL4319WAXFG</t>
  </si>
  <si>
    <t>KL4319WAXMG</t>
  </si>
  <si>
    <t>KL4319WAXTG</t>
  </si>
  <si>
    <t>KL4319WAYDG</t>
  </si>
  <si>
    <t>KL4319WAYFG</t>
  </si>
  <si>
    <t>KL4319WAYMG</t>
  </si>
  <si>
    <t>KL4319WAYTG</t>
  </si>
  <si>
    <t>KL4319WAKD4</t>
  </si>
  <si>
    <t>KL4319WA*D4</t>
  </si>
  <si>
    <t>KL4319WAKF4</t>
  </si>
  <si>
    <t>KL4319WA*F4</t>
  </si>
  <si>
    <t>KL4319WAKM4</t>
  </si>
  <si>
    <t>KL4319WA*M4</t>
  </si>
  <si>
    <t>KL4319WAKT4</t>
  </si>
  <si>
    <t>KL4319WA*T4</t>
  </si>
  <si>
    <t>KL4319WAMD4</t>
  </si>
  <si>
    <t>KL4319WAMF4</t>
  </si>
  <si>
    <t>KL4319WAMM4</t>
  </si>
  <si>
    <t>KL4319WAMT4</t>
  </si>
  <si>
    <t>KL4319WAND4</t>
  </si>
  <si>
    <t>KL4319WANF4</t>
  </si>
  <si>
    <t>KL4319WANM4</t>
  </si>
  <si>
    <t>KL4319WANT4</t>
  </si>
  <si>
    <t>KL4319WAPD4</t>
  </si>
  <si>
    <t>KL4319WAPF4</t>
  </si>
  <si>
    <t>KL4319WAPM4</t>
  </si>
  <si>
    <t>KL4319WAPT4</t>
  </si>
  <si>
    <t>KL4319WAQD4</t>
  </si>
  <si>
    <t>KL4319WAQF4</t>
  </si>
  <si>
    <t>KL4319WAQM4</t>
  </si>
  <si>
    <t>KL4319WAQT4</t>
  </si>
  <si>
    <t>KL4319WARD4</t>
  </si>
  <si>
    <t>KL4319WARF4</t>
  </si>
  <si>
    <t>KL4319WARM4</t>
  </si>
  <si>
    <t>KL4319WART4</t>
  </si>
  <si>
    <t>KL4319WASD4</t>
  </si>
  <si>
    <t>KL4319WASF4</t>
  </si>
  <si>
    <t>KL4319WASM4</t>
  </si>
  <si>
    <t>KL4319WAST4</t>
  </si>
  <si>
    <t>KL4319WATD4</t>
  </si>
  <si>
    <t>KL4319WATF4</t>
  </si>
  <si>
    <t>KL4319WATM4</t>
  </si>
  <si>
    <t>KL4319WATT4</t>
  </si>
  <si>
    <t>KL4319WAUD4</t>
  </si>
  <si>
    <t>KL4319WAUF4</t>
  </si>
  <si>
    <t>KL4319WAUM4</t>
  </si>
  <si>
    <t>KL4319WAUT4</t>
  </si>
  <si>
    <t>KL4319WAVD4</t>
  </si>
  <si>
    <t>KL4319WAVF4</t>
  </si>
  <si>
    <t>KL4319WAVM4</t>
  </si>
  <si>
    <t>KL4319WAVT4</t>
  </si>
  <si>
    <t>KL4319WAWD4</t>
  </si>
  <si>
    <t>KL4319WAWF4</t>
  </si>
  <si>
    <t>KL4319WAWM4</t>
  </si>
  <si>
    <t>KL4319WAWT4</t>
  </si>
  <si>
    <t>KL4319WAXD4</t>
  </si>
  <si>
    <t>KL4319WAXF4</t>
  </si>
  <si>
    <t>KL4319WAXM4</t>
  </si>
  <si>
    <t>KL4319WAXT4</t>
  </si>
  <si>
    <t>KL4319WAYD4</t>
  </si>
  <si>
    <t>KL4319WAYF4</t>
  </si>
  <si>
    <t>KL4319WAYM4</t>
  </si>
  <si>
    <t>KL4319WAYT4</t>
  </si>
  <si>
    <t>For the avoidance of doubt, it is hereby confirmed that the prices listed in the ‘ATC’ tab of this Price List</t>
  </si>
  <si>
    <t>are not recommended retail prices (MSRP), but represent the amount of license fees (royalties) payable to the Vendor (Manufacturer).</t>
  </si>
  <si>
    <t>MSRP</t>
  </si>
  <si>
    <t>The recommended retail prices (MSRP) specified in this Price List are for informational purposes only and are not binding on the Partner or third parties.</t>
  </si>
  <si>
    <t>This Price List is confidential to Kaspersky and its partners and may not be distributed to any third parties. Kaspersky reserves the right to correct any errors or inaccuracies in the Price List unilaterally and at any time without prior notice.</t>
  </si>
  <si>
    <t>KL7644WCAZS</t>
  </si>
  <si>
    <t>KL7644WC*ZS</t>
  </si>
  <si>
    <t xml:space="preserve">   KL 038. Kaspersky Industrial CyberSecurity. Administration Course + virtual labs</t>
  </si>
  <si>
    <t>KL7643WCAZS</t>
  </si>
  <si>
    <t>KL7643WC*ZS</t>
  </si>
  <si>
    <t xml:space="preserve">   KL 038. Kaspersky Industrial CyberSecurity. Administration Course</t>
  </si>
  <si>
    <t>KL7646WCAZS</t>
  </si>
  <si>
    <t>KL7646WC*ZS</t>
  </si>
  <si>
    <t xml:space="preserve">   KL 060. Kaspersky Industrial CyberSecurity. Investigation Course + virtual labs</t>
  </si>
  <si>
    <t>KL7645WCAZS</t>
  </si>
  <si>
    <t>KL7645WC*ZS</t>
  </si>
  <si>
    <t xml:space="preserve">   KL 060. Kaspersky Industrial CyberSecurity. Investigation Course</t>
  </si>
  <si>
    <t>KL4065WAAD4</t>
  </si>
  <si>
    <t>KL4065WAADG</t>
  </si>
  <si>
    <t>KL4065WAAF4</t>
  </si>
  <si>
    <t>KL4065WAAFG</t>
  </si>
  <si>
    <t>KL4065WAAM4</t>
  </si>
  <si>
    <t>KL4065WAAMG</t>
  </si>
  <si>
    <t>KL4065WAAT4</t>
  </si>
  <si>
    <t>KL4065WAATG</t>
  </si>
  <si>
    <t>KL4065WABD4</t>
  </si>
  <si>
    <t>KL4065WABDG</t>
  </si>
  <si>
    <t>KL4065WABF4</t>
  </si>
  <si>
    <t>KL4065WABFG</t>
  </si>
  <si>
    <t>KL4065WABM4</t>
  </si>
  <si>
    <t>KL4065WABMG</t>
  </si>
  <si>
    <t>KL4065WABT4</t>
  </si>
  <si>
    <t>KL4065WABTG</t>
  </si>
  <si>
    <t>KL4065WACD4</t>
  </si>
  <si>
    <t>KL4065WACDG</t>
  </si>
  <si>
    <t>KL4065WACF4</t>
  </si>
  <si>
    <t>KL4065WACFG</t>
  </si>
  <si>
    <t>KL4065WACM4</t>
  </si>
  <si>
    <t>KL4065WACMG</t>
  </si>
  <si>
    <t>KL4065WACT4</t>
  </si>
  <si>
    <t>KL4065WACTG</t>
  </si>
  <si>
    <t>KL4065WADD4</t>
  </si>
  <si>
    <t>KL4065WADDG</t>
  </si>
  <si>
    <t>KL4065WADF4</t>
  </si>
  <si>
    <t>KL4065WADFG</t>
  </si>
  <si>
    <t>KL4065WADM4</t>
  </si>
  <si>
    <t>KL4065WADMG</t>
  </si>
  <si>
    <t>KL4065WADT4</t>
  </si>
  <si>
    <t>KL4065WADTG</t>
  </si>
  <si>
    <t>KL4066WAAD4</t>
  </si>
  <si>
    <t>KL4066WAADG</t>
  </si>
  <si>
    <t>KL4066WAAF4</t>
  </si>
  <si>
    <t>KL4066WAAFG</t>
  </si>
  <si>
    <t>KL4066WAAM4</t>
  </si>
  <si>
    <t>KL4066WAAMG</t>
  </si>
  <si>
    <t>KL4066WAAT4</t>
  </si>
  <si>
    <t>KL4066WAATG</t>
  </si>
  <si>
    <t>KL4066WABD4</t>
  </si>
  <si>
    <t>KL4066WABDG</t>
  </si>
  <si>
    <t>KL4066WABF4</t>
  </si>
  <si>
    <t>KL4066WABFG</t>
  </si>
  <si>
    <t>KL4066WABM4</t>
  </si>
  <si>
    <t>KL4066WABMG</t>
  </si>
  <si>
    <t>KL4066WABT4</t>
  </si>
  <si>
    <t>KL4066WABTG</t>
  </si>
  <si>
    <t>KL4066WACD4</t>
  </si>
  <si>
    <t>KL4066WACDG</t>
  </si>
  <si>
    <t>KL4066WACF4</t>
  </si>
  <si>
    <t>KL4066WACFG</t>
  </si>
  <si>
    <t>KL4066WACM4</t>
  </si>
  <si>
    <t>KL4066WACMG</t>
  </si>
  <si>
    <t>KL4066WACT4</t>
  </si>
  <si>
    <t>KL4066WACTG</t>
  </si>
  <si>
    <t>KL4066WADD4</t>
  </si>
  <si>
    <t>KL4066WADDG</t>
  </si>
  <si>
    <t>KL4066WADF4</t>
  </si>
  <si>
    <t>KL4066WADFG</t>
  </si>
  <si>
    <t>KL4066WADM4</t>
  </si>
  <si>
    <t>KL4066WADMG</t>
  </si>
  <si>
    <t>KL4066WADT4</t>
  </si>
  <si>
    <t>KL4066WADTG</t>
  </si>
  <si>
    <t>KL4930WAAD5</t>
  </si>
  <si>
    <t>KL4930WA*D5</t>
  </si>
  <si>
    <t>Industrial CyberSecurity Nodes</t>
  </si>
  <si>
    <t>KL4930WAAD6</t>
  </si>
  <si>
    <t>KL4930WA*D6</t>
  </si>
  <si>
    <t>KL4930WAADA</t>
  </si>
  <si>
    <t>KL4930WA*DA</t>
  </si>
  <si>
    <t>KL4930WAADL</t>
  </si>
  <si>
    <t>KL4930WA*DL</t>
  </si>
  <si>
    <t>KL4930WAAF5</t>
  </si>
  <si>
    <t>KL4930WA*F5</t>
  </si>
  <si>
    <t>KL4930WAAF6</t>
  </si>
  <si>
    <t>KL4930WA*F6</t>
  </si>
  <si>
    <t>KL4930WAAFA</t>
  </si>
  <si>
    <t>KL4930WA*FA</t>
  </si>
  <si>
    <t>KL4930WAAFL</t>
  </si>
  <si>
    <t>KL4930WA*FL</t>
  </si>
  <si>
    <t>KL4930WAAT5</t>
  </si>
  <si>
    <t>KL4930WA*T5</t>
  </si>
  <si>
    <t>KL4930WAAT6</t>
  </si>
  <si>
    <t>KL4930WA*T6</t>
  </si>
  <si>
    <t>KL4930WAATA</t>
  </si>
  <si>
    <t>KL4930WA*TA</t>
  </si>
  <si>
    <t>KL4930WAATL</t>
  </si>
  <si>
    <t>KL4930WA*TL</t>
  </si>
  <si>
    <t>KL4930WABD5</t>
  </si>
  <si>
    <t>KL4930WABD6</t>
  </si>
  <si>
    <t>KL4930WABDA</t>
  </si>
  <si>
    <t>KL4930WABDL</t>
  </si>
  <si>
    <t>KL4930WABF5</t>
  </si>
  <si>
    <t>KL4930WABF6</t>
  </si>
  <si>
    <t>KL4930WABFA</t>
  </si>
  <si>
    <t>KL4930WABFL</t>
  </si>
  <si>
    <t>KL4930WABT5</t>
  </si>
  <si>
    <t>KL4930WABT6</t>
  </si>
  <si>
    <t>KL4930WABTA</t>
  </si>
  <si>
    <t>KL4930WABTL</t>
  </si>
  <si>
    <t>KL4930WACD5</t>
  </si>
  <si>
    <t>KL4930WACD6</t>
  </si>
  <si>
    <t>KL4930WACDA</t>
  </si>
  <si>
    <t>KL4930WACDL</t>
  </si>
  <si>
    <t>KL4930WACF5</t>
  </si>
  <si>
    <t>KL4930WACF6</t>
  </si>
  <si>
    <t>KL4930WACFA</t>
  </si>
  <si>
    <t>KL4930WACFL</t>
  </si>
  <si>
    <t>KL4930WACT5</t>
  </si>
  <si>
    <t>KL4930WACT6</t>
  </si>
  <si>
    <t>KL4930WACTA</t>
  </si>
  <si>
    <t>KL4930WACTL</t>
  </si>
  <si>
    <t>KL4930WADD5</t>
  </si>
  <si>
    <t>KL4930WADD6</t>
  </si>
  <si>
    <t>KL4930WADDA</t>
  </si>
  <si>
    <t>KL4930WADDL</t>
  </si>
  <si>
    <t>KL4930WADF5</t>
  </si>
  <si>
    <t>KL4930WADF6</t>
  </si>
  <si>
    <t>KL4930WADFA</t>
  </si>
  <si>
    <t>KL4930WADFL</t>
  </si>
  <si>
    <t>KL4930WADT5</t>
  </si>
  <si>
    <t>KL4930WADT6</t>
  </si>
  <si>
    <t>KL4930WADTA</t>
  </si>
  <si>
    <t>KL4930WADTL</t>
  </si>
  <si>
    <t>KL4930WAED5</t>
  </si>
  <si>
    <t>KL4930WAED6</t>
  </si>
  <si>
    <t>KL4930WAEDA</t>
  </si>
  <si>
    <t>KL4930WAEDL</t>
  </si>
  <si>
    <t>KL4930WAEF5</t>
  </si>
  <si>
    <t>KL4930WAEF6</t>
  </si>
  <si>
    <t>KL4930WAEFA</t>
  </si>
  <si>
    <t>KL4930WAEFL</t>
  </si>
  <si>
    <t>KL4930WAET5</t>
  </si>
  <si>
    <t>KL4930WAET6</t>
  </si>
  <si>
    <t>KL4930WAETA</t>
  </si>
  <si>
    <t>KL4930WAETL</t>
  </si>
  <si>
    <t>KL4930WAKD5</t>
  </si>
  <si>
    <t>KL4930WAKD6</t>
  </si>
  <si>
    <t>KL4930WAKDA</t>
  </si>
  <si>
    <t>KL4930WAKDL</t>
  </si>
  <si>
    <t>KL4930WAKF5</t>
  </si>
  <si>
    <t>KL4930WAKF6</t>
  </si>
  <si>
    <t>KL4930WAKFA</t>
  </si>
  <si>
    <t>KL4930WAKFL</t>
  </si>
  <si>
    <t>KL4930WAKT5</t>
  </si>
  <si>
    <t>KL4930WAKT6</t>
  </si>
  <si>
    <t>KL4930WAKTA</t>
  </si>
  <si>
    <t>KL4930WAKTL</t>
  </si>
  <si>
    <t>KL4930WAMD5</t>
  </si>
  <si>
    <t>KL4930WAMD6</t>
  </si>
  <si>
    <t>KL4930WAMDA</t>
  </si>
  <si>
    <t>KL4930WAMDL</t>
  </si>
  <si>
    <t>KL4930WAMF5</t>
  </si>
  <si>
    <t>KL4930WAMF6</t>
  </si>
  <si>
    <t>KL4930WAMFA</t>
  </si>
  <si>
    <t>KL4930WAMFL</t>
  </si>
  <si>
    <t>KL4930WAMT5</t>
  </si>
  <si>
    <t>KL4930WAMT6</t>
  </si>
  <si>
    <t>KL4930WAMTA</t>
  </si>
  <si>
    <t>KL4930WAMTL</t>
  </si>
  <si>
    <t>KL4930WAND5</t>
  </si>
  <si>
    <t>KL4930WAND6</t>
  </si>
  <si>
    <t>KL4930WANDA</t>
  </si>
  <si>
    <t>KL4930WANDL</t>
  </si>
  <si>
    <t>KL4930WANF5</t>
  </si>
  <si>
    <t>KL4930WANF6</t>
  </si>
  <si>
    <t>KL4930WANFA</t>
  </si>
  <si>
    <t>KL4930WANFL</t>
  </si>
  <si>
    <t>KL4930WANT5</t>
  </si>
  <si>
    <t>KL4930WANT6</t>
  </si>
  <si>
    <t>KL4930WANTA</t>
  </si>
  <si>
    <t>KL4930WANTL</t>
  </si>
  <si>
    <t>KL4930WAPD5</t>
  </si>
  <si>
    <t>KL4930WAPD6</t>
  </si>
  <si>
    <t>KL4930WAPDA</t>
  </si>
  <si>
    <t>KL4930WAPDL</t>
  </si>
  <si>
    <t>KL4930WAPF5</t>
  </si>
  <si>
    <t>KL4930WAPF6</t>
  </si>
  <si>
    <t>KL4930WAPFA</t>
  </si>
  <si>
    <t>KL4930WAPFL</t>
  </si>
  <si>
    <t>KL4930WAPT5</t>
  </si>
  <si>
    <t>KL4930WAPT6</t>
  </si>
  <si>
    <t>KL4930WAPTA</t>
  </si>
  <si>
    <t>KL4930WAPTL</t>
  </si>
  <si>
    <t>KL4930WAQD5</t>
  </si>
  <si>
    <t>KL4930WAQD6</t>
  </si>
  <si>
    <t>KL4930WAQDA</t>
  </si>
  <si>
    <t>KL4930WAQDL</t>
  </si>
  <si>
    <t>KL4930WAQF5</t>
  </si>
  <si>
    <t>KL4930WAQF6</t>
  </si>
  <si>
    <t>KL4930WAQFA</t>
  </si>
  <si>
    <t>KL4930WAQFL</t>
  </si>
  <si>
    <t>KL4930WAQT5</t>
  </si>
  <si>
    <t>KL4930WAQT6</t>
  </si>
  <si>
    <t>KL4930WAQTA</t>
  </si>
  <si>
    <t>KL4930WAQTL</t>
  </si>
  <si>
    <t>KL4930WARD5</t>
  </si>
  <si>
    <t>KL4930WARD6</t>
  </si>
  <si>
    <t>KL4930WARDA</t>
  </si>
  <si>
    <t>KL4930WARDL</t>
  </si>
  <si>
    <t>KL4930WARF5</t>
  </si>
  <si>
    <t>KL4930WARF6</t>
  </si>
  <si>
    <t>KL4930WARFA</t>
  </si>
  <si>
    <t>KL4930WARFL</t>
  </si>
  <si>
    <t>KL4930WART5</t>
  </si>
  <si>
    <t>KL4930WART6</t>
  </si>
  <si>
    <t>KL4930WARTA</t>
  </si>
  <si>
    <t>KL4930WARTL</t>
  </si>
  <si>
    <t>KL4930WASD5</t>
  </si>
  <si>
    <t>KL4930WASD6</t>
  </si>
  <si>
    <t>KL4930WASDA</t>
  </si>
  <si>
    <t>KL4930WASDL</t>
  </si>
  <si>
    <t>KL4930WASF5</t>
  </si>
  <si>
    <t>KL4930WASF6</t>
  </si>
  <si>
    <t>KL4930WASFA</t>
  </si>
  <si>
    <t>KL4930WASFL</t>
  </si>
  <si>
    <t>KL4930WAST5</t>
  </si>
  <si>
    <t>KL4930WAST6</t>
  </si>
  <si>
    <t>KL4930WASTA</t>
  </si>
  <si>
    <t>KL4930WASTL</t>
  </si>
  <si>
    <t>KL4930WATD5</t>
  </si>
  <si>
    <t>KL4930WATD6</t>
  </si>
  <si>
    <t>KL4930WATDA</t>
  </si>
  <si>
    <t>KL4930WATDL</t>
  </si>
  <si>
    <t>KL4930WATF5</t>
  </si>
  <si>
    <t>KL4930WATF6</t>
  </si>
  <si>
    <t>KL4930WATFA</t>
  </si>
  <si>
    <t>KL4930WATFL</t>
  </si>
  <si>
    <t>KL4930WATT5</t>
  </si>
  <si>
    <t>KL4930WATT6</t>
  </si>
  <si>
    <t>KL4930WATTA</t>
  </si>
  <si>
    <t>KL4930WATTL</t>
  </si>
  <si>
    <t>KL4930WAUD5</t>
  </si>
  <si>
    <t>KL4930WAUD6</t>
  </si>
  <si>
    <t>KL4930WAUDA</t>
  </si>
  <si>
    <t>KL4930WAUDL</t>
  </si>
  <si>
    <t>KL4930WAUF5</t>
  </si>
  <si>
    <t>KL4930WAUF6</t>
  </si>
  <si>
    <t>KL4930WAUFA</t>
  </si>
  <si>
    <t>KL4930WAUFL</t>
  </si>
  <si>
    <t>KL4930WAUT5</t>
  </si>
  <si>
    <t>KL4930WAUT6</t>
  </si>
  <si>
    <t>KL4930WAUTA</t>
  </si>
  <si>
    <t>KL4930WAUTL</t>
  </si>
  <si>
    <t>KL4930WAVD5</t>
  </si>
  <si>
    <t>KL4930WAVD6</t>
  </si>
  <si>
    <t>KL4930WAVDA</t>
  </si>
  <si>
    <t>KL4930WAVDL</t>
  </si>
  <si>
    <t>KL4930WAVF5</t>
  </si>
  <si>
    <t>KL4930WAVF6</t>
  </si>
  <si>
    <t>KL4930WAVFA</t>
  </si>
  <si>
    <t>KL4930WAVFL</t>
  </si>
  <si>
    <t>KL4930WAVT5</t>
  </si>
  <si>
    <t>KL4930WAVT6</t>
  </si>
  <si>
    <t>KL4930WAVTA</t>
  </si>
  <si>
    <t>KL4930WAVTL</t>
  </si>
  <si>
    <t>KL4930WAWD5</t>
  </si>
  <si>
    <t>KL4930WAWD6</t>
  </si>
  <si>
    <t>KL4930WAWDA</t>
  </si>
  <si>
    <t>KL4930WAWDL</t>
  </si>
  <si>
    <t>KL4930WAWF5</t>
  </si>
  <si>
    <t>KL4930WAWF6</t>
  </si>
  <si>
    <t>KL4930WAWFA</t>
  </si>
  <si>
    <t>KL4930WAWFL</t>
  </si>
  <si>
    <t>KL4930WAWT5</t>
  </si>
  <si>
    <t>KL4930WAWT6</t>
  </si>
  <si>
    <t>KL4930WAWTA</t>
  </si>
  <si>
    <t>KL4930WAWTL</t>
  </si>
  <si>
    <t>KL4930WAXD5</t>
  </si>
  <si>
    <t>KL4930WAXD6</t>
  </si>
  <si>
    <t>KL4930WAXDA</t>
  </si>
  <si>
    <t>KL4930WAXDL</t>
  </si>
  <si>
    <t>KL4930WAXF5</t>
  </si>
  <si>
    <t>KL4930WAXF6</t>
  </si>
  <si>
    <t>KL4930WAXFA</t>
  </si>
  <si>
    <t>KL4930WAXFL</t>
  </si>
  <si>
    <t>KL4930WAXT5</t>
  </si>
  <si>
    <t>KL4930WAXT6</t>
  </si>
  <si>
    <t>KL4930WAXTA</t>
  </si>
  <si>
    <t>KL4930WAXTL</t>
  </si>
  <si>
    <t>KL4930WAYD5</t>
  </si>
  <si>
    <t>KL4930WAYD6</t>
  </si>
  <si>
    <t>KL4930WAYDA</t>
  </si>
  <si>
    <t>KL4930WAYDL</t>
  </si>
  <si>
    <t>KL4930WAYF5</t>
  </si>
  <si>
    <t>KL4930WAYF6</t>
  </si>
  <si>
    <t>KL4930WAYFA</t>
  </si>
  <si>
    <t>KL4930WAYFL</t>
  </si>
  <si>
    <t>KL4930WAYT5</t>
  </si>
  <si>
    <t>KL4930WAYT6</t>
  </si>
  <si>
    <t>KL4930WAYTA</t>
  </si>
  <si>
    <t>KL4930WAYTL</t>
  </si>
  <si>
    <t>KL4935WAAZ5</t>
  </si>
  <si>
    <t>KL4935WA*Z5</t>
  </si>
  <si>
    <t>Industrial CyberSecurity Network</t>
  </si>
  <si>
    <t>KL4935WAAZA</t>
  </si>
  <si>
    <t>KL4935WA*ZA</t>
  </si>
  <si>
    <t>KL4935WABZ5</t>
  </si>
  <si>
    <t>KL4935WABZA</t>
  </si>
  <si>
    <t>KL4935WACZ5</t>
  </si>
  <si>
    <t>KL4935WACZA</t>
  </si>
  <si>
    <t>KL4935WADZ5</t>
  </si>
  <si>
    <t>KL4935WADZA</t>
  </si>
  <si>
    <t>KL4935WAEZ5</t>
  </si>
  <si>
    <t>KL4935WAEZA</t>
  </si>
  <si>
    <t>KL4935WAKZ5</t>
  </si>
  <si>
    <t>KL4935WAKZA</t>
  </si>
  <si>
    <t>KL4935WAMZ5</t>
  </si>
  <si>
    <t>KL4935WAMZA</t>
  </si>
  <si>
    <t>KL4935WANZ5</t>
  </si>
  <si>
    <t>KL4935WANZA</t>
  </si>
  <si>
    <t>KL4935WAPZ5</t>
  </si>
  <si>
    <t>KL4935WAPZA</t>
  </si>
  <si>
    <t>KL4935WAQZ5</t>
  </si>
  <si>
    <t>KL4935WAQZA</t>
  </si>
  <si>
    <t>KL4935WARZ5</t>
  </si>
  <si>
    <t>KL4935WARZA</t>
  </si>
  <si>
    <t>KL4935WASZ5</t>
  </si>
  <si>
    <t>KL4935WASZA</t>
  </si>
  <si>
    <t>KL4935WATZ5</t>
  </si>
  <si>
    <t>KL4935WATZA</t>
  </si>
  <si>
    <t>KL4935WAUZ5</t>
  </si>
  <si>
    <t>KL4935WAUZA</t>
  </si>
  <si>
    <t>KL4935WAVZ5</t>
  </si>
  <si>
    <t>KL4935WAVZA</t>
  </si>
  <si>
    <t>KL4935WAWZ5</t>
  </si>
  <si>
    <t>KL4935WAWZA</t>
  </si>
  <si>
    <t>KL4935WAXZ5</t>
  </si>
  <si>
    <t>KL4935WAXZA</t>
  </si>
  <si>
    <t>KL4935WAYZ5</t>
  </si>
  <si>
    <t>KL4935WAYZA</t>
  </si>
  <si>
    <t>KL4937WAAZ5</t>
  </si>
  <si>
    <t>KL4937WA*Z5</t>
  </si>
  <si>
    <t>KL4937WAAZA</t>
  </si>
  <si>
    <t>KL4937WA*ZA</t>
  </si>
  <si>
    <t>KL4937WABZ5</t>
  </si>
  <si>
    <t>KL4937WABZA</t>
  </si>
  <si>
    <t>KL4937WACZ5</t>
  </si>
  <si>
    <t>KL4937WACZA</t>
  </si>
  <si>
    <t>KL4937WADZ5</t>
  </si>
  <si>
    <t>KL4937WADZA</t>
  </si>
  <si>
    <t>KL4937WAEZ5</t>
  </si>
  <si>
    <t>KL4937WAEZA</t>
  </si>
  <si>
    <t>KL4937WAKZ5</t>
  </si>
  <si>
    <t>KL4937WAKZA</t>
  </si>
  <si>
    <t>KL4937WAMZ5</t>
  </si>
  <si>
    <t>KL4937WAMZA</t>
  </si>
  <si>
    <t>KL4937WANZ5</t>
  </si>
  <si>
    <t>KL4937WANZA</t>
  </si>
  <si>
    <t>KL4937WAPZ5</t>
  </si>
  <si>
    <t>KL4937WAPZA</t>
  </si>
  <si>
    <t>KL4937WAQZ5</t>
  </si>
  <si>
    <t>KL4937WAQZA</t>
  </si>
  <si>
    <t>KL4937WARZ5</t>
  </si>
  <si>
    <t>KL4937WARZA</t>
  </si>
  <si>
    <t>KL4937WASZ5</t>
  </si>
  <si>
    <t>KL4937WASZA</t>
  </si>
  <si>
    <t>KL4937WATZ5</t>
  </si>
  <si>
    <t>KL4937WATZA</t>
  </si>
  <si>
    <t>KL4937WAUZ5</t>
  </si>
  <si>
    <t>KL4937WAUZA</t>
  </si>
  <si>
    <t>KL4937WAVZ5</t>
  </si>
  <si>
    <t>KL4937WAVZA</t>
  </si>
  <si>
    <t>KL4937WAWZ5</t>
  </si>
  <si>
    <t>KL4937WAWZA</t>
  </si>
  <si>
    <t>KL4937WAXZ5</t>
  </si>
  <si>
    <t>KL4937WAXZA</t>
  </si>
  <si>
    <t>KL4937WAYZ5</t>
  </si>
  <si>
    <t>KL4937WAYZA</t>
  </si>
  <si>
    <t>KL4939WAAD5</t>
  </si>
  <si>
    <t>KL4939WA*D5</t>
  </si>
  <si>
    <t>KL4939WAAD6</t>
  </si>
  <si>
    <t>KL4939WA*D6</t>
  </si>
  <si>
    <t>KL4939WAADA</t>
  </si>
  <si>
    <t>KL4939WA*DA</t>
  </si>
  <si>
    <t>KL4939WAADL</t>
  </si>
  <si>
    <t>KL4939WA*DL</t>
  </si>
  <si>
    <t>KL4939WAAF5</t>
  </si>
  <si>
    <t>KL4939WA*F5</t>
  </si>
  <si>
    <t>KL4939WAAF6</t>
  </si>
  <si>
    <t>KL4939WA*F6</t>
  </si>
  <si>
    <t>KL4939WAAFA</t>
  </si>
  <si>
    <t>KL4939WA*FA</t>
  </si>
  <si>
    <t>KL4939WAAFL</t>
  </si>
  <si>
    <t>KL4939WA*FL</t>
  </si>
  <si>
    <t>KL4939WAAT5</t>
  </si>
  <si>
    <t>KL4939WA*T5</t>
  </si>
  <si>
    <t>KL4939WAAT6</t>
  </si>
  <si>
    <t>KL4939WA*T6</t>
  </si>
  <si>
    <t>KL4939WAATA</t>
  </si>
  <si>
    <t>KL4939WA*TA</t>
  </si>
  <si>
    <t>KL4939WAATL</t>
  </si>
  <si>
    <t>KL4939WA*TL</t>
  </si>
  <si>
    <t>KL4939WABD5</t>
  </si>
  <si>
    <t>KL4939WABD6</t>
  </si>
  <si>
    <t>KL4939WABDA</t>
  </si>
  <si>
    <t>KL4939WABDL</t>
  </si>
  <si>
    <t>KL4939WABF5</t>
  </si>
  <si>
    <t>KL4939WABF6</t>
  </si>
  <si>
    <t>KL4939WABFA</t>
  </si>
  <si>
    <t>KL4939WABFL</t>
  </si>
  <si>
    <t>KL4939WABT5</t>
  </si>
  <si>
    <t>KL4939WABT6</t>
  </si>
  <si>
    <t>KL4939WABTA</t>
  </si>
  <si>
    <t>KL4939WABTL</t>
  </si>
  <si>
    <t>KL4939WACD5</t>
  </si>
  <si>
    <t>KL4939WACD6</t>
  </si>
  <si>
    <t>KL4939WACDA</t>
  </si>
  <si>
    <t>KL4939WACDL</t>
  </si>
  <si>
    <t>KL4939WACF5</t>
  </si>
  <si>
    <t>KL4939WACF6</t>
  </si>
  <si>
    <t>KL4939WACFA</t>
  </si>
  <si>
    <t>KL4939WACFL</t>
  </si>
  <si>
    <t>KL4939WACT5</t>
  </si>
  <si>
    <t>KL4939WACT6</t>
  </si>
  <si>
    <t>KL4939WACTA</t>
  </si>
  <si>
    <t>KL4939WACTL</t>
  </si>
  <si>
    <t>KL4939WADD5</t>
  </si>
  <si>
    <t>KL4939WADD6</t>
  </si>
  <si>
    <t>KL4939WADDA</t>
  </si>
  <si>
    <t>KL4939WADDL</t>
  </si>
  <si>
    <t>KL4939WADF5</t>
  </si>
  <si>
    <t>KL4939WADF6</t>
  </si>
  <si>
    <t>KL4939WADFA</t>
  </si>
  <si>
    <t>KL4939WADFL</t>
  </si>
  <si>
    <t>KL4939WADT5</t>
  </si>
  <si>
    <t>KL4939WADT6</t>
  </si>
  <si>
    <t>KL4939WADTA</t>
  </si>
  <si>
    <t>KL4939WADTL</t>
  </si>
  <si>
    <t>KL4939WAED5</t>
  </si>
  <si>
    <t>KL4939WAED6</t>
  </si>
  <si>
    <t>KL4939WAEDA</t>
  </si>
  <si>
    <t>KL4939WAEDL</t>
  </si>
  <si>
    <t>KL4939WAEF5</t>
  </si>
  <si>
    <t>KL4939WAEF6</t>
  </si>
  <si>
    <t>KL4939WAEFA</t>
  </si>
  <si>
    <t>KL4939WAEFL</t>
  </si>
  <si>
    <t>KL4939WAET5</t>
  </si>
  <si>
    <t>KL4939WAET6</t>
  </si>
  <si>
    <t>KL4939WAETA</t>
  </si>
  <si>
    <t>KL4939WAETL</t>
  </si>
  <si>
    <t>KL4939WAKD5</t>
  </si>
  <si>
    <t>KL4939WAKD6</t>
  </si>
  <si>
    <t>KL4939WAKDA</t>
  </si>
  <si>
    <t>KL4939WAKDL</t>
  </si>
  <si>
    <t>KL4939WAKF5</t>
  </si>
  <si>
    <t>KL4939WAKF6</t>
  </si>
  <si>
    <t>KL4939WAKFA</t>
  </si>
  <si>
    <t>KL4939WAKFL</t>
  </si>
  <si>
    <t>KL4939WAKT5</t>
  </si>
  <si>
    <t>KL4939WAKT6</t>
  </si>
  <si>
    <t>KL4939WAKTA</t>
  </si>
  <si>
    <t>KL4939WAKTL</t>
  </si>
  <si>
    <t>KL4939WAMD5</t>
  </si>
  <si>
    <t>KL4939WAMD6</t>
  </si>
  <si>
    <t>KL4939WAMDA</t>
  </si>
  <si>
    <t>KL4939WAMDL</t>
  </si>
  <si>
    <t>KL4939WAMF5</t>
  </si>
  <si>
    <t>KL4939WAMF6</t>
  </si>
  <si>
    <t>KL4939WAMFA</t>
  </si>
  <si>
    <t>KL4939WAMFL</t>
  </si>
  <si>
    <t>KL4939WAMT5</t>
  </si>
  <si>
    <t>KL4939WAMT6</t>
  </si>
  <si>
    <t>KL4939WAMTA</t>
  </si>
  <si>
    <t>KL4939WAMTL</t>
  </si>
  <si>
    <t>KL4939WAND5</t>
  </si>
  <si>
    <t>KL4939WAND6</t>
  </si>
  <si>
    <t>KL4939WANDA</t>
  </si>
  <si>
    <t>KL4939WANDL</t>
  </si>
  <si>
    <t>KL4939WANF5</t>
  </si>
  <si>
    <t>KL4939WANF6</t>
  </si>
  <si>
    <t>KL4939WANFA</t>
  </si>
  <si>
    <t>KL4939WANFL</t>
  </si>
  <si>
    <t>KL4939WANT5</t>
  </si>
  <si>
    <t>KL4939WANT6</t>
  </si>
  <si>
    <t>KL4939WANTA</t>
  </si>
  <si>
    <t>KL4939WANTL</t>
  </si>
  <si>
    <t>KL4939WAPD5</t>
  </si>
  <si>
    <t>KL4939WAPD6</t>
  </si>
  <si>
    <t>KL4939WAPDA</t>
  </si>
  <si>
    <t>KL4939WAPDL</t>
  </si>
  <si>
    <t>KL4939WAPF5</t>
  </si>
  <si>
    <t>KL4939WAPF6</t>
  </si>
  <si>
    <t>KL4939WAPFA</t>
  </si>
  <si>
    <t>KL4939WAPFL</t>
  </si>
  <si>
    <t>KL4939WAPT5</t>
  </si>
  <si>
    <t>KL4939WAPT6</t>
  </si>
  <si>
    <t>KL4939WAPTA</t>
  </si>
  <si>
    <t>KL4939WAPTL</t>
  </si>
  <si>
    <t>KL4939WAQD5</t>
  </si>
  <si>
    <t>KL4939WAQD6</t>
  </si>
  <si>
    <t>KL4939WAQDA</t>
  </si>
  <si>
    <t>KL4939WAQDL</t>
  </si>
  <si>
    <t>KL4939WAQF5</t>
  </si>
  <si>
    <t>KL4939WAQF6</t>
  </si>
  <si>
    <t>KL4939WAQFA</t>
  </si>
  <si>
    <t>KL4939WAQFL</t>
  </si>
  <si>
    <t>KL4939WAQT5</t>
  </si>
  <si>
    <t>KL4939WAQT6</t>
  </si>
  <si>
    <t>KL4939WAQTA</t>
  </si>
  <si>
    <t>KL4939WAQTL</t>
  </si>
  <si>
    <t>KL4939WARD5</t>
  </si>
  <si>
    <t>KL4939WARD6</t>
  </si>
  <si>
    <t>KL4939WARDA</t>
  </si>
  <si>
    <t>KL4939WARDL</t>
  </si>
  <si>
    <t>KL4939WARF5</t>
  </si>
  <si>
    <t>KL4939WARF6</t>
  </si>
  <si>
    <t>KL4939WARFA</t>
  </si>
  <si>
    <t>KL4939WARFL</t>
  </si>
  <si>
    <t>KL4939WART5</t>
  </si>
  <si>
    <t>KL4939WART6</t>
  </si>
  <si>
    <t>KL4939WARTA</t>
  </si>
  <si>
    <t>KL4939WARTL</t>
  </si>
  <si>
    <t>KL4939WASD5</t>
  </si>
  <si>
    <t>KL4939WASD6</t>
  </si>
  <si>
    <t>KL4939WASDA</t>
  </si>
  <si>
    <t>KL4939WASDL</t>
  </si>
  <si>
    <t>KL4939WASF5</t>
  </si>
  <si>
    <t>KL4939WASF6</t>
  </si>
  <si>
    <t>KL4939WASFA</t>
  </si>
  <si>
    <t>KL4939WASFL</t>
  </si>
  <si>
    <t>KL4939WAST5</t>
  </si>
  <si>
    <t>KL4939WAST6</t>
  </si>
  <si>
    <t>KL4939WASTA</t>
  </si>
  <si>
    <t>KL4939WASTL</t>
  </si>
  <si>
    <t>KL4939WATD5</t>
  </si>
  <si>
    <t>KL4939WATD6</t>
  </si>
  <si>
    <t>KL4939WATDA</t>
  </si>
  <si>
    <t>KL4939WATDL</t>
  </si>
  <si>
    <t>KL4939WATF5</t>
  </si>
  <si>
    <t>KL4939WATF6</t>
  </si>
  <si>
    <t>KL4939WATFA</t>
  </si>
  <si>
    <t>KL4939WATFL</t>
  </si>
  <si>
    <t>KL4939WATT5</t>
  </si>
  <si>
    <t>KL4939WATT6</t>
  </si>
  <si>
    <t>KL4939WATTA</t>
  </si>
  <si>
    <t>KL4939WATTL</t>
  </si>
  <si>
    <t>KL4939WAUD5</t>
  </si>
  <si>
    <t>KL4939WAUD6</t>
  </si>
  <si>
    <t>KL4939WAUDA</t>
  </si>
  <si>
    <t>KL4939WAUDL</t>
  </si>
  <si>
    <t>KL4939WAUF5</t>
  </si>
  <si>
    <t>KL4939WAUF6</t>
  </si>
  <si>
    <t>KL4939WAUFA</t>
  </si>
  <si>
    <t>KL4939WAUFL</t>
  </si>
  <si>
    <t>KL4939WAUT5</t>
  </si>
  <si>
    <t>KL4939WAUT6</t>
  </si>
  <si>
    <t>KL4939WAUTA</t>
  </si>
  <si>
    <t>KL4939WAUTL</t>
  </si>
  <si>
    <t>KL4939WAVD5</t>
  </si>
  <si>
    <t>KL4939WAVD6</t>
  </si>
  <si>
    <t>KL4939WAVDA</t>
  </si>
  <si>
    <t>KL4939WAVDL</t>
  </si>
  <si>
    <t>KL4939WAVF5</t>
  </si>
  <si>
    <t>KL4939WAVF6</t>
  </si>
  <si>
    <t>KL4939WAVFA</t>
  </si>
  <si>
    <t>KL4939WAVFL</t>
  </si>
  <si>
    <t>KL4939WAVT5</t>
  </si>
  <si>
    <t>KL4939WAVT6</t>
  </si>
  <si>
    <t>KL4939WAVTA</t>
  </si>
  <si>
    <t>KL4939WAVTL</t>
  </si>
  <si>
    <t>KL4939WAWD5</t>
  </si>
  <si>
    <t>KL4939WAWD6</t>
  </si>
  <si>
    <t>KL4939WAWDA</t>
  </si>
  <si>
    <t>KL4939WAWDL</t>
  </si>
  <si>
    <t>KL4939WAWF5</t>
  </si>
  <si>
    <t>KL4939WAWF6</t>
  </si>
  <si>
    <t>KL4939WAWFA</t>
  </si>
  <si>
    <t>KL4939WAWFL</t>
  </si>
  <si>
    <t>KL4939WAWT5</t>
  </si>
  <si>
    <t>KL4939WAWT6</t>
  </si>
  <si>
    <t>KL4939WAWTA</t>
  </si>
  <si>
    <t>KL4939WAWTL</t>
  </si>
  <si>
    <t>KL4939WAXD5</t>
  </si>
  <si>
    <t>KL4939WAXD6</t>
  </si>
  <si>
    <t>KL4939WAXDA</t>
  </si>
  <si>
    <t>KL4939WAXDL</t>
  </si>
  <si>
    <t>KL4939WAXF5</t>
  </si>
  <si>
    <t>KL4939WAXF6</t>
  </si>
  <si>
    <t>KL4939WAXFA</t>
  </si>
  <si>
    <t>KL4939WAXFL</t>
  </si>
  <si>
    <t>KL4939WAXT5</t>
  </si>
  <si>
    <t>KL4939WAXT6</t>
  </si>
  <si>
    <t>KL4939WAXTA</t>
  </si>
  <si>
    <t>KL4939WAXTL</t>
  </si>
  <si>
    <t>KL4939WAYD5</t>
  </si>
  <si>
    <t>KL4939WAYD6</t>
  </si>
  <si>
    <t>KL4939WAYDA</t>
  </si>
  <si>
    <t>KL4939WAYDL</t>
  </si>
  <si>
    <t>KL4939WAYF5</t>
  </si>
  <si>
    <t>KL4939WAYF6</t>
  </si>
  <si>
    <t>KL4939WAYFA</t>
  </si>
  <si>
    <t>KL4939WAYFL</t>
  </si>
  <si>
    <t>KL4939WAYT5</t>
  </si>
  <si>
    <t>KL4939WAYT6</t>
  </si>
  <si>
    <t>KL4939WAYTA</t>
  </si>
  <si>
    <t>KL4939WAYTL</t>
  </si>
  <si>
    <t>KL4940WAAD5</t>
  </si>
  <si>
    <t>KL4940WA*D5</t>
  </si>
  <si>
    <t>KL4940WAAD6</t>
  </si>
  <si>
    <t>KL4940WA*D6</t>
  </si>
  <si>
    <t>KL4940WAADA</t>
  </si>
  <si>
    <t>KL4940WA*DA</t>
  </si>
  <si>
    <t>KL4940WAADL</t>
  </si>
  <si>
    <t>KL4940WA*DL</t>
  </si>
  <si>
    <t>KL4940WAAF5</t>
  </si>
  <si>
    <t>KL4940WA*F5</t>
  </si>
  <si>
    <t>KL4940WAAF6</t>
  </si>
  <si>
    <t>KL4940WA*F6</t>
  </si>
  <si>
    <t>KL4940WAAFA</t>
  </si>
  <si>
    <t>KL4940WA*FA</t>
  </si>
  <si>
    <t>KL4940WAAFL</t>
  </si>
  <si>
    <t>KL4940WA*FL</t>
  </si>
  <si>
    <t>KL4940WAAT5</t>
  </si>
  <si>
    <t>KL4940WA*T5</t>
  </si>
  <si>
    <t>KL4940WAAT6</t>
  </si>
  <si>
    <t>KL4940WA*T6</t>
  </si>
  <si>
    <t>KL4940WAATA</t>
  </si>
  <si>
    <t>KL4940WA*TA</t>
  </si>
  <si>
    <t>KL4940WAATL</t>
  </si>
  <si>
    <t>KL4940WA*TL</t>
  </si>
  <si>
    <t>KL4940WABD5</t>
  </si>
  <si>
    <t>KL4940WABD6</t>
  </si>
  <si>
    <t>KL4940WABDA</t>
  </si>
  <si>
    <t>KL4940WABDL</t>
  </si>
  <si>
    <t>KL4940WABF5</t>
  </si>
  <si>
    <t>KL4940WABF6</t>
  </si>
  <si>
    <t>KL4940WABFA</t>
  </si>
  <si>
    <t>KL4940WABFL</t>
  </si>
  <si>
    <t>KL4940WABT5</t>
  </si>
  <si>
    <t>KL4940WABT6</t>
  </si>
  <si>
    <t>KL4940WABTA</t>
  </si>
  <si>
    <t>KL4940WABTL</t>
  </si>
  <si>
    <t>KL4940WACD5</t>
  </si>
  <si>
    <t>KL4940WACD6</t>
  </si>
  <si>
    <t>KL4940WACDA</t>
  </si>
  <si>
    <t>KL4940WACDL</t>
  </si>
  <si>
    <t>KL4940WACF5</t>
  </si>
  <si>
    <t>KL4940WACF6</t>
  </si>
  <si>
    <t>KL4940WACFA</t>
  </si>
  <si>
    <t>KL4940WACFL</t>
  </si>
  <si>
    <t>KL4940WACT5</t>
  </si>
  <si>
    <t>KL4940WACT6</t>
  </si>
  <si>
    <t>KL4940WACTA</t>
  </si>
  <si>
    <t>KL4940WACTL</t>
  </si>
  <si>
    <t>KL4940WADD5</t>
  </si>
  <si>
    <t>KL4940WADD6</t>
  </si>
  <si>
    <t>KL4940WADDA</t>
  </si>
  <si>
    <t>KL4940WADDL</t>
  </si>
  <si>
    <t>KL4940WADF5</t>
  </si>
  <si>
    <t>KL4940WADF6</t>
  </si>
  <si>
    <t>KL4940WADFA</t>
  </si>
  <si>
    <t>KL4940WADFL</t>
  </si>
  <si>
    <t>KL4940WADT5</t>
  </si>
  <si>
    <t>KL4940WADT6</t>
  </si>
  <si>
    <t>KL4940WADTA</t>
  </si>
  <si>
    <t>KL4940WADTL</t>
  </si>
  <si>
    <t>KL4940WAED5</t>
  </si>
  <si>
    <t>KL4940WAED6</t>
  </si>
  <si>
    <t>KL4940WAEDA</t>
  </si>
  <si>
    <t>KL4940WAEDL</t>
  </si>
  <si>
    <t>KL4940WAEF5</t>
  </si>
  <si>
    <t>KL4940WAEF6</t>
  </si>
  <si>
    <t>KL4940WAEFA</t>
  </si>
  <si>
    <t>KL4940WAEFL</t>
  </si>
  <si>
    <t>KL4940WAET5</t>
  </si>
  <si>
    <t>KL4940WAET6</t>
  </si>
  <si>
    <t>KL4940WAETA</t>
  </si>
  <si>
    <t>KL4940WAETL</t>
  </si>
  <si>
    <t>KL4940WAKD5</t>
  </si>
  <si>
    <t>KL4940WAKD6</t>
  </si>
  <si>
    <t>KL4940WAKDA</t>
  </si>
  <si>
    <t>KL4940WAKDL</t>
  </si>
  <si>
    <t>KL4940WAKF5</t>
  </si>
  <si>
    <t>KL4940WAKF6</t>
  </si>
  <si>
    <t>KL4940WAKFA</t>
  </si>
  <si>
    <t>KL4940WAKFL</t>
  </si>
  <si>
    <t>KL4940WAKT5</t>
  </si>
  <si>
    <t>KL4940WAKT6</t>
  </si>
  <si>
    <t>KL4940WAKTA</t>
  </si>
  <si>
    <t>KL4940WAKTL</t>
  </si>
  <si>
    <t>KL4940WAMD5</t>
  </si>
  <si>
    <t>KL4940WAMD6</t>
  </si>
  <si>
    <t>KL4940WAMDA</t>
  </si>
  <si>
    <t>KL4940WAMDL</t>
  </si>
  <si>
    <t>KL4940WAMF5</t>
  </si>
  <si>
    <t>KL4940WAMF6</t>
  </si>
  <si>
    <t>KL4940WAMFA</t>
  </si>
  <si>
    <t>KL4940WAMFL</t>
  </si>
  <si>
    <t>KL4940WAMT5</t>
  </si>
  <si>
    <t>KL4940WAMT6</t>
  </si>
  <si>
    <t>KL4940WAMTA</t>
  </si>
  <si>
    <t>KL4940WAMTL</t>
  </si>
  <si>
    <t>KL4940WAND5</t>
  </si>
  <si>
    <t>KL4940WAND6</t>
  </si>
  <si>
    <t>KL4940WANDA</t>
  </si>
  <si>
    <t>KL4940WANDL</t>
  </si>
  <si>
    <t>KL4940WANF5</t>
  </si>
  <si>
    <t>KL4940WANF6</t>
  </si>
  <si>
    <t>KL4940WANFA</t>
  </si>
  <si>
    <t>KL4940WANFL</t>
  </si>
  <si>
    <t>KL4940WANT5</t>
  </si>
  <si>
    <t>KL4940WANT6</t>
  </si>
  <si>
    <t>KL4940WANTA</t>
  </si>
  <si>
    <t>KL4940WANTL</t>
  </si>
  <si>
    <t>KL4940WAPD5</t>
  </si>
  <si>
    <t>KL4940WAPD6</t>
  </si>
  <si>
    <t>KL4940WAPDA</t>
  </si>
  <si>
    <t>KL4940WAPDL</t>
  </si>
  <si>
    <t>KL4940WAPF5</t>
  </si>
  <si>
    <t>KL4940WAPF6</t>
  </si>
  <si>
    <t>KL4940WAPFA</t>
  </si>
  <si>
    <t>KL4940WAPFL</t>
  </si>
  <si>
    <t>KL4940WAPT5</t>
  </si>
  <si>
    <t>KL4940WAPT6</t>
  </si>
  <si>
    <t>KL4940WAPTA</t>
  </si>
  <si>
    <t>KL4940WAPTL</t>
  </si>
  <si>
    <t>KL4940WAQD5</t>
  </si>
  <si>
    <t>KL4940WAQD6</t>
  </si>
  <si>
    <t>KL4940WAQDA</t>
  </si>
  <si>
    <t>KL4940WAQDL</t>
  </si>
  <si>
    <t>KL4940WAQF5</t>
  </si>
  <si>
    <t>KL4940WAQF6</t>
  </si>
  <si>
    <t>KL4940WAQFA</t>
  </si>
  <si>
    <t>KL4940WAQFL</t>
  </si>
  <si>
    <t>KL4940WAQT5</t>
  </si>
  <si>
    <t>KL4940WAQT6</t>
  </si>
  <si>
    <t>KL4940WAQTA</t>
  </si>
  <si>
    <t>KL4940WAQTL</t>
  </si>
  <si>
    <t>KL4940WARD5</t>
  </si>
  <si>
    <t>KL4940WARD6</t>
  </si>
  <si>
    <t>KL4940WARDA</t>
  </si>
  <si>
    <t>KL4940WARDL</t>
  </si>
  <si>
    <t>KL4940WARF5</t>
  </si>
  <si>
    <t>KL4940WARF6</t>
  </si>
  <si>
    <t>KL4940WARFA</t>
  </si>
  <si>
    <t>KL4940WARFL</t>
  </si>
  <si>
    <t>KL4940WART5</t>
  </si>
  <si>
    <t>KL4940WART6</t>
  </si>
  <si>
    <t>KL4940WARTA</t>
  </si>
  <si>
    <t>KL4940WARTL</t>
  </si>
  <si>
    <t>KL4940WASD5</t>
  </si>
  <si>
    <t>KL4940WASD6</t>
  </si>
  <si>
    <t>KL4940WASDA</t>
  </si>
  <si>
    <t>KL4940WASDL</t>
  </si>
  <si>
    <t>KL4940WASF5</t>
  </si>
  <si>
    <t>KL4940WASF6</t>
  </si>
  <si>
    <t>KL4940WASFA</t>
  </si>
  <si>
    <t>KL4940WASFL</t>
  </si>
  <si>
    <t>KL4940WAST5</t>
  </si>
  <si>
    <t>KL4940WAST6</t>
  </si>
  <si>
    <t>KL4940WASTA</t>
  </si>
  <si>
    <t>KL4940WASTL</t>
  </si>
  <si>
    <t>KL4940WATD5</t>
  </si>
  <si>
    <t>KL4940WATD6</t>
  </si>
  <si>
    <t>KL4940WATDA</t>
  </si>
  <si>
    <t>KL4940WATDL</t>
  </si>
  <si>
    <t>KL4940WATF5</t>
  </si>
  <si>
    <t>KL4940WATF6</t>
  </si>
  <si>
    <t>KL4940WATFA</t>
  </si>
  <si>
    <t>KL4940WATFL</t>
  </si>
  <si>
    <t>KL4940WATT5</t>
  </si>
  <si>
    <t>KL4940WATT6</t>
  </si>
  <si>
    <t>KL4940WATTA</t>
  </si>
  <si>
    <t>KL4940WATTL</t>
  </si>
  <si>
    <t>KL4940WAUD5</t>
  </si>
  <si>
    <t>KL4940WAUD6</t>
  </si>
  <si>
    <t>KL4940WAUDA</t>
  </si>
  <si>
    <t>KL4940WAUDL</t>
  </si>
  <si>
    <t>KL4940WAUF5</t>
  </si>
  <si>
    <t>KL4940WAUF6</t>
  </si>
  <si>
    <t>KL4940WAUFA</t>
  </si>
  <si>
    <t>KL4940WAUFL</t>
  </si>
  <si>
    <t>KL4940WAUT5</t>
  </si>
  <si>
    <t>KL4940WAUT6</t>
  </si>
  <si>
    <t>KL4940WAUTA</t>
  </si>
  <si>
    <t>KL4940WAUTL</t>
  </si>
  <si>
    <t>KL4940WAVD5</t>
  </si>
  <si>
    <t>KL4940WAVD6</t>
  </si>
  <si>
    <t>KL4940WAVDA</t>
  </si>
  <si>
    <t>KL4940WAVDL</t>
  </si>
  <si>
    <t>KL4940WAVF5</t>
  </si>
  <si>
    <t>KL4940WAVF6</t>
  </si>
  <si>
    <t>KL4940WAVFA</t>
  </si>
  <si>
    <t>KL4940WAVFL</t>
  </si>
  <si>
    <t>KL4940WAVT5</t>
  </si>
  <si>
    <t>KL4940WAVT6</t>
  </si>
  <si>
    <t>KL4940WAVTA</t>
  </si>
  <si>
    <t>KL4940WAVTL</t>
  </si>
  <si>
    <t>KL4940WAWD5</t>
  </si>
  <si>
    <t>KL4940WAWD6</t>
  </si>
  <si>
    <t>KL4940WAWDA</t>
  </si>
  <si>
    <t>KL4940WAWDL</t>
  </si>
  <si>
    <t>KL4940WAWF5</t>
  </si>
  <si>
    <t>KL4940WAWF6</t>
  </si>
  <si>
    <t>KL4940WAWFA</t>
  </si>
  <si>
    <t>KL4940WAWFL</t>
  </si>
  <si>
    <t>KL4940WAWT5</t>
  </si>
  <si>
    <t>KL4940WAWT6</t>
  </si>
  <si>
    <t>KL4940WAWTA</t>
  </si>
  <si>
    <t>KL4940WAWTL</t>
  </si>
  <si>
    <t>KL4940WAXD5</t>
  </si>
  <si>
    <t>KL4940WAXD6</t>
  </si>
  <si>
    <t>KL4940WAXDA</t>
  </si>
  <si>
    <t>KL4940WAXDL</t>
  </si>
  <si>
    <t>KL4940WAXF5</t>
  </si>
  <si>
    <t>KL4940WAXF6</t>
  </si>
  <si>
    <t>KL4940WAXFA</t>
  </si>
  <si>
    <t>KL4940WAXFL</t>
  </si>
  <si>
    <t>KL4940WAXT5</t>
  </si>
  <si>
    <t>KL4940WAXT6</t>
  </si>
  <si>
    <t>KL4940WAXTA</t>
  </si>
  <si>
    <t>KL4940WAXTL</t>
  </si>
  <si>
    <t>KL4940WAYD5</t>
  </si>
  <si>
    <t>KL4940WAYD6</t>
  </si>
  <si>
    <t>KL4940WAYDA</t>
  </si>
  <si>
    <t>KL4940WAYDL</t>
  </si>
  <si>
    <t>KL4940WAYF5</t>
  </si>
  <si>
    <t>KL4940WAYF6</t>
  </si>
  <si>
    <t>KL4940WAYFA</t>
  </si>
  <si>
    <t>KL4940WAYFL</t>
  </si>
  <si>
    <t>KL4940WAYT5</t>
  </si>
  <si>
    <t>KL4940WAYT6</t>
  </si>
  <si>
    <t>KL4940WAYTA</t>
  </si>
  <si>
    <t>KL4940WAYTL</t>
  </si>
  <si>
    <t>KL4941WAAD5</t>
  </si>
  <si>
    <t>KL4941WA*D5</t>
  </si>
  <si>
    <t>KL4941WAAD6</t>
  </si>
  <si>
    <t>KL4941WA*D6</t>
  </si>
  <si>
    <t>KL4941WAADA</t>
  </si>
  <si>
    <t>KL4941WA*DA</t>
  </si>
  <si>
    <t>KL4941WAADL</t>
  </si>
  <si>
    <t>KL4941WA*DL</t>
  </si>
  <si>
    <t>KL4941WAAF5</t>
  </si>
  <si>
    <t>KL4941WA*F5</t>
  </si>
  <si>
    <t>KL4941WAAF6</t>
  </si>
  <si>
    <t>KL4941WA*F6</t>
  </si>
  <si>
    <t>KL4941WAAFA</t>
  </si>
  <si>
    <t>KL4941WA*FA</t>
  </si>
  <si>
    <t>KL4941WAAFL</t>
  </si>
  <si>
    <t>KL4941WA*FL</t>
  </si>
  <si>
    <t>KL4941WAAT5</t>
  </si>
  <si>
    <t>KL4941WA*T5</t>
  </si>
  <si>
    <t>KL4941WAAT6</t>
  </si>
  <si>
    <t>KL4941WA*T6</t>
  </si>
  <si>
    <t>KL4941WAATA</t>
  </si>
  <si>
    <t>KL4941WA*TA</t>
  </si>
  <si>
    <t>KL4941WAATL</t>
  </si>
  <si>
    <t>KL4941WA*TL</t>
  </si>
  <si>
    <t>KL4941WABD5</t>
  </si>
  <si>
    <t>KL4941WABD6</t>
  </si>
  <si>
    <t>KL4941WABDA</t>
  </si>
  <si>
    <t>KL4941WABDL</t>
  </si>
  <si>
    <t>KL4941WABF5</t>
  </si>
  <si>
    <t>KL4941WABF6</t>
  </si>
  <si>
    <t>KL4941WABFA</t>
  </si>
  <si>
    <t>KL4941WABFL</t>
  </si>
  <si>
    <t>KL4941WABT5</t>
  </si>
  <si>
    <t>KL4941WABT6</t>
  </si>
  <si>
    <t>KL4941WABTA</t>
  </si>
  <si>
    <t>KL4941WABTL</t>
  </si>
  <si>
    <t>KL4941WACD5</t>
  </si>
  <si>
    <t>KL4941WACD6</t>
  </si>
  <si>
    <t>KL4941WACDA</t>
  </si>
  <si>
    <t>KL4941WACDL</t>
  </si>
  <si>
    <t>KL4941WACF5</t>
  </si>
  <si>
    <t>KL4941WACF6</t>
  </si>
  <si>
    <t>KL4941WACFA</t>
  </si>
  <si>
    <t>KL4941WACFL</t>
  </si>
  <si>
    <t>KL4941WACT5</t>
  </si>
  <si>
    <t>KL4941WACT6</t>
  </si>
  <si>
    <t>KL4941WACTA</t>
  </si>
  <si>
    <t>KL4941WACTL</t>
  </si>
  <si>
    <t>KL4941WADD5</t>
  </si>
  <si>
    <t>KL4941WADD6</t>
  </si>
  <si>
    <t>KL4941WADDA</t>
  </si>
  <si>
    <t>KL4941WADDL</t>
  </si>
  <si>
    <t>KL4941WADF5</t>
  </si>
  <si>
    <t>KL4941WADF6</t>
  </si>
  <si>
    <t>KL4941WADFA</t>
  </si>
  <si>
    <t>KL4941WADFL</t>
  </si>
  <si>
    <t>KL4941WADT5</t>
  </si>
  <si>
    <t>KL4941WADT6</t>
  </si>
  <si>
    <t>KL4941WADTA</t>
  </si>
  <si>
    <t>KL4941WADTL</t>
  </si>
  <si>
    <t>KL4941WAED5</t>
  </si>
  <si>
    <t>KL4941WAED6</t>
  </si>
  <si>
    <t>KL4941WAEDA</t>
  </si>
  <si>
    <t>KL4941WAEDL</t>
  </si>
  <si>
    <t>KL4941WAEF5</t>
  </si>
  <si>
    <t>KL4941WAEF6</t>
  </si>
  <si>
    <t>KL4941WAEFA</t>
  </si>
  <si>
    <t>KL4941WAEFL</t>
  </si>
  <si>
    <t>KL4941WAET5</t>
  </si>
  <si>
    <t>KL4941WAET6</t>
  </si>
  <si>
    <t>KL4941WAETA</t>
  </si>
  <si>
    <t>KL4941WAETL</t>
  </si>
  <si>
    <t>KL4941WAKD5</t>
  </si>
  <si>
    <t>KL4941WAKD6</t>
  </si>
  <si>
    <t>KL4941WAKDA</t>
  </si>
  <si>
    <t>KL4941WAKDL</t>
  </si>
  <si>
    <t>KL4941WAKF5</t>
  </si>
  <si>
    <t>KL4941WAKF6</t>
  </si>
  <si>
    <t>KL4941WAKFA</t>
  </si>
  <si>
    <t>KL4941WAKFL</t>
  </si>
  <si>
    <t>KL4941WAKT5</t>
  </si>
  <si>
    <t>KL4941WAKT6</t>
  </si>
  <si>
    <t>KL4941WAKTA</t>
  </si>
  <si>
    <t>KL4941WAKTL</t>
  </si>
  <si>
    <t>KL4941WAMD5</t>
  </si>
  <si>
    <t>KL4941WAMD6</t>
  </si>
  <si>
    <t>KL4941WAMDA</t>
  </si>
  <si>
    <t>KL4941WAMDL</t>
  </si>
  <si>
    <t>KL4941WAMF5</t>
  </si>
  <si>
    <t>KL4941WAMF6</t>
  </si>
  <si>
    <t>KL4941WAMFA</t>
  </si>
  <si>
    <t>KL4941WAMFL</t>
  </si>
  <si>
    <t>KL4941WAMT5</t>
  </si>
  <si>
    <t>KL4941WAMT6</t>
  </si>
  <si>
    <t>KL4941WAMTA</t>
  </si>
  <si>
    <t>KL4941WAMTL</t>
  </si>
  <si>
    <t>KL4941WAND5</t>
  </si>
  <si>
    <t>KL4941WAND6</t>
  </si>
  <si>
    <t>KL4941WANDA</t>
  </si>
  <si>
    <t>KL4941WANDL</t>
  </si>
  <si>
    <t>KL4941WANF5</t>
  </si>
  <si>
    <t>KL4941WANF6</t>
  </si>
  <si>
    <t>KL4941WANFA</t>
  </si>
  <si>
    <t>KL4941WANFL</t>
  </si>
  <si>
    <t>KL4941WANT5</t>
  </si>
  <si>
    <t>KL4941WANT6</t>
  </si>
  <si>
    <t>KL4941WANTA</t>
  </si>
  <si>
    <t>KL4941WANTL</t>
  </si>
  <si>
    <t>KL4941WAPD5</t>
  </si>
  <si>
    <t>KL4941WAPD6</t>
  </si>
  <si>
    <t>KL4941WAPDA</t>
  </si>
  <si>
    <t>KL4941WAPDL</t>
  </si>
  <si>
    <t>KL4941WAPF5</t>
  </si>
  <si>
    <t>KL4941WAPF6</t>
  </si>
  <si>
    <t>KL4941WAPFA</t>
  </si>
  <si>
    <t>KL4941WAPFL</t>
  </si>
  <si>
    <t>KL4941WAPT5</t>
  </si>
  <si>
    <t>KL4941WAPT6</t>
  </si>
  <si>
    <t>KL4941WAPTA</t>
  </si>
  <si>
    <t>KL4941WAPTL</t>
  </si>
  <si>
    <t>KL4941WAQD5</t>
  </si>
  <si>
    <t>KL4941WAQD6</t>
  </si>
  <si>
    <t>KL4941WAQDA</t>
  </si>
  <si>
    <t>KL4941WAQDL</t>
  </si>
  <si>
    <t>KL4941WAQF5</t>
  </si>
  <si>
    <t>KL4941WAQF6</t>
  </si>
  <si>
    <t>KL4941WAQFA</t>
  </si>
  <si>
    <t>KL4941WAQFL</t>
  </si>
  <si>
    <t>KL4941WAQT5</t>
  </si>
  <si>
    <t>KL4941WAQT6</t>
  </si>
  <si>
    <t>KL4941WAQTA</t>
  </si>
  <si>
    <t>KL4941WAQTL</t>
  </si>
  <si>
    <t>KL4941WARD5</t>
  </si>
  <si>
    <t>KL4941WARD6</t>
  </si>
  <si>
    <t>KL4941WARDA</t>
  </si>
  <si>
    <t>KL4941WARDL</t>
  </si>
  <si>
    <t>KL4941WARF5</t>
  </si>
  <si>
    <t>KL4941WARF6</t>
  </si>
  <si>
    <t>KL4941WARFA</t>
  </si>
  <si>
    <t>KL4941WARFL</t>
  </si>
  <si>
    <t>KL4941WART5</t>
  </si>
  <si>
    <t>KL4941WART6</t>
  </si>
  <si>
    <t>KL4941WARTA</t>
  </si>
  <si>
    <t>KL4941WARTL</t>
  </si>
  <si>
    <t>KL4941WASD5</t>
  </si>
  <si>
    <t>KL4941WASD6</t>
  </si>
  <si>
    <t>KL4941WASDA</t>
  </si>
  <si>
    <t>KL4941WASDL</t>
  </si>
  <si>
    <t>KL4941WASF5</t>
  </si>
  <si>
    <t>KL4941WASF6</t>
  </si>
  <si>
    <t>KL4941WASFA</t>
  </si>
  <si>
    <t>KL4941WASFL</t>
  </si>
  <si>
    <t>KL4941WAST5</t>
  </si>
  <si>
    <t>KL4941WAST6</t>
  </si>
  <si>
    <t>KL4941WASTA</t>
  </si>
  <si>
    <t>KL4941WASTL</t>
  </si>
  <si>
    <t>KL4941WATD5</t>
  </si>
  <si>
    <t>KL4941WATD6</t>
  </si>
  <si>
    <t>KL4941WATDA</t>
  </si>
  <si>
    <t>KL4941WATDL</t>
  </si>
  <si>
    <t>KL4941WATF5</t>
  </si>
  <si>
    <t>KL4941WATF6</t>
  </si>
  <si>
    <t>KL4941WATFA</t>
  </si>
  <si>
    <t>KL4941WATFL</t>
  </si>
  <si>
    <t>KL4941WATT5</t>
  </si>
  <si>
    <t>KL4941WATT6</t>
  </si>
  <si>
    <t>KL4941WATTA</t>
  </si>
  <si>
    <t>KL4941WATTL</t>
  </si>
  <si>
    <t>KL4941WAUD5</t>
  </si>
  <si>
    <t>KL4941WAUD6</t>
  </si>
  <si>
    <t>KL4941WAUDA</t>
  </si>
  <si>
    <t>KL4941WAUDL</t>
  </si>
  <si>
    <t>KL4941WAUF5</t>
  </si>
  <si>
    <t>KL4941WAUF6</t>
  </si>
  <si>
    <t>KL4941WAUFA</t>
  </si>
  <si>
    <t>KL4941WAUFL</t>
  </si>
  <si>
    <t>KL4941WAUT5</t>
  </si>
  <si>
    <t>KL4941WAUT6</t>
  </si>
  <si>
    <t>KL4941WAUTA</t>
  </si>
  <si>
    <t>KL4941WAUTL</t>
  </si>
  <si>
    <t>KL4941WAVD5</t>
  </si>
  <si>
    <t>KL4941WAVD6</t>
  </si>
  <si>
    <t>KL4941WAVDA</t>
  </si>
  <si>
    <t>KL4941WAVDL</t>
  </si>
  <si>
    <t>KL4941WAVF5</t>
  </si>
  <si>
    <t>KL4941WAVF6</t>
  </si>
  <si>
    <t>KL4941WAVFA</t>
  </si>
  <si>
    <t>KL4941WAVFL</t>
  </si>
  <si>
    <t>KL4941WAVT5</t>
  </si>
  <si>
    <t>KL4941WAVT6</t>
  </si>
  <si>
    <t>KL4941WAVTA</t>
  </si>
  <si>
    <t>KL4941WAVTL</t>
  </si>
  <si>
    <t>KL4941WAWD5</t>
  </si>
  <si>
    <t>KL4941WAWD6</t>
  </si>
  <si>
    <t>KL4941WAWDA</t>
  </si>
  <si>
    <t>KL4941WAWDL</t>
  </si>
  <si>
    <t>KL4941WAWF5</t>
  </si>
  <si>
    <t>KL4941WAWF6</t>
  </si>
  <si>
    <t>KL4941WAWFA</t>
  </si>
  <si>
    <t>KL4941WAWFL</t>
  </si>
  <si>
    <t>KL4941WAWT5</t>
  </si>
  <si>
    <t>KL4941WAWT6</t>
  </si>
  <si>
    <t>KL4941WAWTA</t>
  </si>
  <si>
    <t>KL4941WAWTL</t>
  </si>
  <si>
    <t>KL4941WAXD5</t>
  </si>
  <si>
    <t>KL4941WAXD6</t>
  </si>
  <si>
    <t>KL4941WAXDA</t>
  </si>
  <si>
    <t>KL4941WAXDL</t>
  </si>
  <si>
    <t>KL4941WAXF5</t>
  </si>
  <si>
    <t>KL4941WAXF6</t>
  </si>
  <si>
    <t>KL4941WAXFA</t>
  </si>
  <si>
    <t>KL4941WAXFL</t>
  </si>
  <si>
    <t>KL4941WAXT5</t>
  </si>
  <si>
    <t>KL4941WAXT6</t>
  </si>
  <si>
    <t>KL4941WAXTA</t>
  </si>
  <si>
    <t>KL4941WAXTL</t>
  </si>
  <si>
    <t>KL4941WAYD5</t>
  </si>
  <si>
    <t>KL4941WAYD6</t>
  </si>
  <si>
    <t>KL4941WAYDA</t>
  </si>
  <si>
    <t>KL4941WAYDL</t>
  </si>
  <si>
    <t>KL4941WAYF5</t>
  </si>
  <si>
    <t>KL4941WAYF6</t>
  </si>
  <si>
    <t>KL4941WAYFA</t>
  </si>
  <si>
    <t>KL4941WAYFL</t>
  </si>
  <si>
    <t>KL4941WAYT5</t>
  </si>
  <si>
    <t>KL4941WAYT6</t>
  </si>
  <si>
    <t>KL4941WAYTA</t>
  </si>
  <si>
    <t>KL4941WAYTL</t>
  </si>
  <si>
    <t>KL4943WAAD5</t>
  </si>
  <si>
    <t>KL4943WA*D5</t>
  </si>
  <si>
    <t>KL4943WAAD6</t>
  </si>
  <si>
    <t>KL4943WA*D6</t>
  </si>
  <si>
    <t>KL4943WAADA</t>
  </si>
  <si>
    <t>KL4943WA*DA</t>
  </si>
  <si>
    <t>KL4943WAADL</t>
  </si>
  <si>
    <t>KL4943WA*DL</t>
  </si>
  <si>
    <t>KL4943WAAF5</t>
  </si>
  <si>
    <t>KL4943WA*F5</t>
  </si>
  <si>
    <t>KL4943WAAF6</t>
  </si>
  <si>
    <t>KL4943WA*F6</t>
  </si>
  <si>
    <t>KL4943WAAFA</t>
  </si>
  <si>
    <t>KL4943WA*FA</t>
  </si>
  <si>
    <t>KL4943WAAFL</t>
  </si>
  <si>
    <t>KL4943WA*FL</t>
  </si>
  <si>
    <t>KL4943WAAT5</t>
  </si>
  <si>
    <t>KL4943WA*T5</t>
  </si>
  <si>
    <t>KL4943WAAT6</t>
  </si>
  <si>
    <t>KL4943WA*T6</t>
  </si>
  <si>
    <t>KL4943WAATA</t>
  </si>
  <si>
    <t>KL4943WA*TA</t>
  </si>
  <si>
    <t>KL4943WAATL</t>
  </si>
  <si>
    <t>KL4943WA*TL</t>
  </si>
  <si>
    <t>KL4943WABD5</t>
  </si>
  <si>
    <t>KL4943WABD6</t>
  </si>
  <si>
    <t>KL4943WABDA</t>
  </si>
  <si>
    <t>KL4943WABDL</t>
  </si>
  <si>
    <t>KL4943WABF5</t>
  </si>
  <si>
    <t>KL4943WABF6</t>
  </si>
  <si>
    <t>KL4943WABFA</t>
  </si>
  <si>
    <t>KL4943WABFL</t>
  </si>
  <si>
    <t>KL4943WABT5</t>
  </si>
  <si>
    <t>KL4943WABT6</t>
  </si>
  <si>
    <t>KL4943WABTA</t>
  </si>
  <si>
    <t>KL4943WABTL</t>
  </si>
  <si>
    <t>KL4943WACD5</t>
  </si>
  <si>
    <t>KL4943WACD6</t>
  </si>
  <si>
    <t>KL4943WACDA</t>
  </si>
  <si>
    <t>KL4943WACDL</t>
  </si>
  <si>
    <t>KL4943WACF5</t>
  </si>
  <si>
    <t>KL4943WACF6</t>
  </si>
  <si>
    <t>KL4943WACFA</t>
  </si>
  <si>
    <t>KL4943WACFL</t>
  </si>
  <si>
    <t>KL4943WACT5</t>
  </si>
  <si>
    <t>KL4943WACT6</t>
  </si>
  <si>
    <t>KL4943WACTA</t>
  </si>
  <si>
    <t>KL4943WACTL</t>
  </si>
  <si>
    <t>KL4943WADD5</t>
  </si>
  <si>
    <t>KL4943WADD6</t>
  </si>
  <si>
    <t>KL4943WADDA</t>
  </si>
  <si>
    <t>KL4943WADDL</t>
  </si>
  <si>
    <t>KL4943WADF5</t>
  </si>
  <si>
    <t>KL4943WADF6</t>
  </si>
  <si>
    <t>KL4943WADFA</t>
  </si>
  <si>
    <t>KL4943WADFL</t>
  </si>
  <si>
    <t>KL4943WADT5</t>
  </si>
  <si>
    <t>KL4943WADT6</t>
  </si>
  <si>
    <t>KL4943WADTA</t>
  </si>
  <si>
    <t>KL4943WADTL</t>
  </si>
  <si>
    <t>KL4943WAED5</t>
  </si>
  <si>
    <t>KL4943WAED6</t>
  </si>
  <si>
    <t>KL4943WAEDA</t>
  </si>
  <si>
    <t>KL4943WAEDL</t>
  </si>
  <si>
    <t>KL4943WAEF5</t>
  </si>
  <si>
    <t>KL4943WAEF6</t>
  </si>
  <si>
    <t>KL4943WAEFA</t>
  </si>
  <si>
    <t>KL4943WAEFL</t>
  </si>
  <si>
    <t>KL4943WAET5</t>
  </si>
  <si>
    <t>KL4943WAET6</t>
  </si>
  <si>
    <t>KL4943WAETA</t>
  </si>
  <si>
    <t>KL4943WAETL</t>
  </si>
  <si>
    <t>KL4943WAKD5</t>
  </si>
  <si>
    <t>KL4943WAKD6</t>
  </si>
  <si>
    <t>KL4943WAKDA</t>
  </si>
  <si>
    <t>KL4943WAKDL</t>
  </si>
  <si>
    <t>KL4943WAKF5</t>
  </si>
  <si>
    <t>KL4943WAKF6</t>
  </si>
  <si>
    <t>KL4943WAKFA</t>
  </si>
  <si>
    <t>KL4943WAKFL</t>
  </si>
  <si>
    <t>KL4943WAKT5</t>
  </si>
  <si>
    <t>KL4943WAKT6</t>
  </si>
  <si>
    <t>KL4943WAKTA</t>
  </si>
  <si>
    <t>KL4943WAKTL</t>
  </si>
  <si>
    <t>KL4943WAMD5</t>
  </si>
  <si>
    <t>KL4943WAMD6</t>
  </si>
  <si>
    <t>KL4943WAMDA</t>
  </si>
  <si>
    <t>KL4943WAMDL</t>
  </si>
  <si>
    <t>KL4943WAMF5</t>
  </si>
  <si>
    <t>KL4943WAMF6</t>
  </si>
  <si>
    <t>KL4943WAMFA</t>
  </si>
  <si>
    <t>KL4943WAMFL</t>
  </si>
  <si>
    <t>KL4943WAMT5</t>
  </si>
  <si>
    <t>KL4943WAMT6</t>
  </si>
  <si>
    <t>KL4943WAMTA</t>
  </si>
  <si>
    <t>KL4943WAMTL</t>
  </si>
  <si>
    <t>KL4943WAND5</t>
  </si>
  <si>
    <t>KL4943WAND6</t>
  </si>
  <si>
    <t>KL4943WANDA</t>
  </si>
  <si>
    <t>KL4943WANDL</t>
  </si>
  <si>
    <t>KL4943WANF5</t>
  </si>
  <si>
    <t>KL4943WANF6</t>
  </si>
  <si>
    <t>KL4943WANFA</t>
  </si>
  <si>
    <t>KL4943WANFL</t>
  </si>
  <si>
    <t>KL4943WANT5</t>
  </si>
  <si>
    <t>KL4943WANT6</t>
  </si>
  <si>
    <t>KL4943WANTA</t>
  </si>
  <si>
    <t>KL4943WANTL</t>
  </si>
  <si>
    <t>KL4943WAPD5</t>
  </si>
  <si>
    <t>KL4943WAPD6</t>
  </si>
  <si>
    <t>KL4943WAPDA</t>
  </si>
  <si>
    <t>KL4943WAPDL</t>
  </si>
  <si>
    <t>KL4943WAPF5</t>
  </si>
  <si>
    <t>KL4943WAPF6</t>
  </si>
  <si>
    <t>KL4943WAPFA</t>
  </si>
  <si>
    <t>KL4943WAPFL</t>
  </si>
  <si>
    <t>KL4943WAPT5</t>
  </si>
  <si>
    <t>KL4943WAPT6</t>
  </si>
  <si>
    <t>KL4943WAPTA</t>
  </si>
  <si>
    <t>KL4943WAPTL</t>
  </si>
  <si>
    <t>KL4943WAQD5</t>
  </si>
  <si>
    <t>KL4943WAQD6</t>
  </si>
  <si>
    <t>KL4943WAQDA</t>
  </si>
  <si>
    <t>KL4943WAQDL</t>
  </si>
  <si>
    <t>KL4943WAQF5</t>
  </si>
  <si>
    <t>KL4943WAQF6</t>
  </si>
  <si>
    <t>KL4943WAQFA</t>
  </si>
  <si>
    <t>KL4943WAQFL</t>
  </si>
  <si>
    <t>KL4943WAQT5</t>
  </si>
  <si>
    <t>KL4943WAQT6</t>
  </si>
  <si>
    <t>KL4943WAQTA</t>
  </si>
  <si>
    <t>KL4943WAQTL</t>
  </si>
  <si>
    <t>KL4943WARD5</t>
  </si>
  <si>
    <t>KL4943WARD6</t>
  </si>
  <si>
    <t>KL4943WARDA</t>
  </si>
  <si>
    <t>KL4943WARDL</t>
  </si>
  <si>
    <t>KL4943WARF5</t>
  </si>
  <si>
    <t>KL4943WARF6</t>
  </si>
  <si>
    <t>KL4943WARFA</t>
  </si>
  <si>
    <t>KL4943WARFL</t>
  </si>
  <si>
    <t>KL4943WART5</t>
  </si>
  <si>
    <t>KL4943WART6</t>
  </si>
  <si>
    <t>KL4943WARTA</t>
  </si>
  <si>
    <t>KL4943WARTL</t>
  </si>
  <si>
    <t>KL4943WASD5</t>
  </si>
  <si>
    <t>KL4943WASD6</t>
  </si>
  <si>
    <t>KL4943WASDA</t>
  </si>
  <si>
    <t>KL4943WASDL</t>
  </si>
  <si>
    <t>KL4943WASF5</t>
  </si>
  <si>
    <t>KL4943WASF6</t>
  </si>
  <si>
    <t>KL4943WASFA</t>
  </si>
  <si>
    <t>KL4943WASFL</t>
  </si>
  <si>
    <t>KL4943WAST5</t>
  </si>
  <si>
    <t>KL4943WAST6</t>
  </si>
  <si>
    <t>KL4943WASTA</t>
  </si>
  <si>
    <t>KL4943WASTL</t>
  </si>
  <si>
    <t>KL4943WATD5</t>
  </si>
  <si>
    <t>KL4943WATD6</t>
  </si>
  <si>
    <t>KL4943WATDA</t>
  </si>
  <si>
    <t>KL4943WATDL</t>
  </si>
  <si>
    <t>KL4943WATF5</t>
  </si>
  <si>
    <t>KL4943WATF6</t>
  </si>
  <si>
    <t>KL4943WATFA</t>
  </si>
  <si>
    <t>KL4943WATFL</t>
  </si>
  <si>
    <t>KL4943WATT5</t>
  </si>
  <si>
    <t>KL4943WATT6</t>
  </si>
  <si>
    <t>KL4943WATTA</t>
  </si>
  <si>
    <t>KL4943WATTL</t>
  </si>
  <si>
    <t>KL4943WAUD5</t>
  </si>
  <si>
    <t>KL4943WAUD6</t>
  </si>
  <si>
    <t>KL4943WAUDA</t>
  </si>
  <si>
    <t>KL4943WAUDL</t>
  </si>
  <si>
    <t>KL4943WAUF5</t>
  </si>
  <si>
    <t>KL4943WAUF6</t>
  </si>
  <si>
    <t>KL4943WAUFA</t>
  </si>
  <si>
    <t>KL4943WAUFL</t>
  </si>
  <si>
    <t>KL4943WAUT5</t>
  </si>
  <si>
    <t>KL4943WAUT6</t>
  </si>
  <si>
    <t>KL4943WAUTA</t>
  </si>
  <si>
    <t>KL4943WAUTL</t>
  </si>
  <si>
    <t>KL4943WAVD5</t>
  </si>
  <si>
    <t>KL4943WAVD6</t>
  </si>
  <si>
    <t>KL4943WAVDA</t>
  </si>
  <si>
    <t>KL4943WAVDL</t>
  </si>
  <si>
    <t>KL4943WAVF5</t>
  </si>
  <si>
    <t>KL4943WAVF6</t>
  </si>
  <si>
    <t>KL4943WAVFA</t>
  </si>
  <si>
    <t>KL4943WAVFL</t>
  </si>
  <si>
    <t>KL4943WAVT5</t>
  </si>
  <si>
    <t>KL4943WAVT6</t>
  </si>
  <si>
    <t>KL4943WAVTA</t>
  </si>
  <si>
    <t>KL4943WAVTL</t>
  </si>
  <si>
    <t>KL4943WAWD5</t>
  </si>
  <si>
    <t>KL4943WAWD6</t>
  </si>
  <si>
    <t>KL4943WAWDA</t>
  </si>
  <si>
    <t>KL4943WAWDL</t>
  </si>
  <si>
    <t>KL4943WAWF5</t>
  </si>
  <si>
    <t>KL4943WAWF6</t>
  </si>
  <si>
    <t>KL4943WAWFA</t>
  </si>
  <si>
    <t>KL4943WAWFL</t>
  </si>
  <si>
    <t>KL4943WAWT5</t>
  </si>
  <si>
    <t>KL4943WAWT6</t>
  </si>
  <si>
    <t>KL4943WAWTA</t>
  </si>
  <si>
    <t>KL4943WAWTL</t>
  </si>
  <si>
    <t>KL4943WAXD5</t>
  </si>
  <si>
    <t>KL4943WAXD6</t>
  </si>
  <si>
    <t>KL4943WAXDA</t>
  </si>
  <si>
    <t>KL4943WAXDL</t>
  </si>
  <si>
    <t>KL4943WAXF5</t>
  </si>
  <si>
    <t>KL4943WAXF6</t>
  </si>
  <si>
    <t>KL4943WAXFA</t>
  </si>
  <si>
    <t>KL4943WAXFL</t>
  </si>
  <si>
    <t>KL4943WAXT5</t>
  </si>
  <si>
    <t>KL4943WAXT6</t>
  </si>
  <si>
    <t>KL4943WAXTA</t>
  </si>
  <si>
    <t>KL4943WAXTL</t>
  </si>
  <si>
    <t>KL4943WAYD5</t>
  </si>
  <si>
    <t>KL4943WAYD6</t>
  </si>
  <si>
    <t>KL4943WAYDA</t>
  </si>
  <si>
    <t>KL4943WAYDL</t>
  </si>
  <si>
    <t>KL4943WAYF5</t>
  </si>
  <si>
    <t>KL4943WAYF6</t>
  </si>
  <si>
    <t>KL4943WAYFA</t>
  </si>
  <si>
    <t>KL4943WAYFL</t>
  </si>
  <si>
    <t>KL4943WAYT5</t>
  </si>
  <si>
    <t>KL4943WAYT6</t>
  </si>
  <si>
    <t>KL4943WAYTA</t>
  </si>
  <si>
    <t>KL4943WAYTL</t>
  </si>
  <si>
    <t>KL4949WAED5</t>
  </si>
  <si>
    <t>KL4949WA*D5</t>
  </si>
  <si>
    <t>KL4949WAED6</t>
  </si>
  <si>
    <t>KL4949WA*D6</t>
  </si>
  <si>
    <t>KL4949WAEDA</t>
  </si>
  <si>
    <t>KL4949WA*DA</t>
  </si>
  <si>
    <t>KL4949WAEDL</t>
  </si>
  <si>
    <t>KL4949WA*DL</t>
  </si>
  <si>
    <t>KL4949WAEF5</t>
  </si>
  <si>
    <t>KL4949WA*F5</t>
  </si>
  <si>
    <t>KL4949WAEF6</t>
  </si>
  <si>
    <t>KL4949WA*F6</t>
  </si>
  <si>
    <t>KL4949WAEFA</t>
  </si>
  <si>
    <t>KL4949WA*FA</t>
  </si>
  <si>
    <t>KL4949WAEFL</t>
  </si>
  <si>
    <t>KL4949WA*FL</t>
  </si>
  <si>
    <t>KL4949WAET5</t>
  </si>
  <si>
    <t>KL4949WA*T5</t>
  </si>
  <si>
    <t>KL4949WAET6</t>
  </si>
  <si>
    <t>KL4949WA*T6</t>
  </si>
  <si>
    <t>KL4949WAETA</t>
  </si>
  <si>
    <t>KL4949WA*TA</t>
  </si>
  <si>
    <t>KL4949WAETL</t>
  </si>
  <si>
    <t>KL4949WA*TL</t>
  </si>
  <si>
    <t>KL4949WAKD5</t>
  </si>
  <si>
    <t>KL4949WAKD6</t>
  </si>
  <si>
    <t>KL4949WAKDA</t>
  </si>
  <si>
    <t>KL4949WAKDL</t>
  </si>
  <si>
    <t>KL4949WAKF5</t>
  </si>
  <si>
    <t>KL4949WAKF6</t>
  </si>
  <si>
    <t>KL4949WAKFA</t>
  </si>
  <si>
    <t>KL4949WAKFL</t>
  </si>
  <si>
    <t>KL4949WAKT5</t>
  </si>
  <si>
    <t>KL4949WAKT6</t>
  </si>
  <si>
    <t>KL4949WAKTA</t>
  </si>
  <si>
    <t>KL4949WAKTL</t>
  </si>
  <si>
    <t>KL4949WAMD5</t>
  </si>
  <si>
    <t>KL4949WAMD6</t>
  </si>
  <si>
    <t>KL4949WAMDA</t>
  </si>
  <si>
    <t>KL4949WAMDL</t>
  </si>
  <si>
    <t>KL4949WAMF5</t>
  </si>
  <si>
    <t>KL4949WAMF6</t>
  </si>
  <si>
    <t>KL4949WAMFA</t>
  </si>
  <si>
    <t>KL4949WAMFL</t>
  </si>
  <si>
    <t>KL4949WAMT5</t>
  </si>
  <si>
    <t>KL4949WAMT6</t>
  </si>
  <si>
    <t>KL4949WAMTA</t>
  </si>
  <si>
    <t>KL4949WAMTL</t>
  </si>
  <si>
    <t>KL4949WAND5</t>
  </si>
  <si>
    <t>KL4949WAND6</t>
  </si>
  <si>
    <t>KL4949WANDA</t>
  </si>
  <si>
    <t>KL4949WANDL</t>
  </si>
  <si>
    <t>KL4949WANF5</t>
  </si>
  <si>
    <t>KL4949WANF6</t>
  </si>
  <si>
    <t>KL4949WANFA</t>
  </si>
  <si>
    <t>KL4949WANFL</t>
  </si>
  <si>
    <t>KL4949WANT5</t>
  </si>
  <si>
    <t>KL4949WANT6</t>
  </si>
  <si>
    <t>KL4949WANTA</t>
  </si>
  <si>
    <t>KL4949WANTL</t>
  </si>
  <si>
    <t>KL4949WAPD5</t>
  </si>
  <si>
    <t>KL4949WAPD6</t>
  </si>
  <si>
    <t>KL4949WAPDA</t>
  </si>
  <si>
    <t>KL4949WAPDL</t>
  </si>
  <si>
    <t>KL4949WAPF5</t>
  </si>
  <si>
    <t>KL4949WAPF6</t>
  </si>
  <si>
    <t>KL4949WAPFA</t>
  </si>
  <si>
    <t>KL4949WAPFL</t>
  </si>
  <si>
    <t>KL4949WAPT5</t>
  </si>
  <si>
    <t>KL4949WAPT6</t>
  </si>
  <si>
    <t>KL4949WAPTA</t>
  </si>
  <si>
    <t>KL4949WAPTL</t>
  </si>
  <si>
    <t>KL4949WAQD5</t>
  </si>
  <si>
    <t>KL4949WAQD6</t>
  </si>
  <si>
    <t>KL4949WAQDA</t>
  </si>
  <si>
    <t>KL4949WAQDL</t>
  </si>
  <si>
    <t>KL4949WAQF5</t>
  </si>
  <si>
    <t>KL4949WAQF6</t>
  </si>
  <si>
    <t>KL4949WAQFA</t>
  </si>
  <si>
    <t>KL4949WAQFL</t>
  </si>
  <si>
    <t>KL4949WAQT5</t>
  </si>
  <si>
    <t>KL4949WAQT6</t>
  </si>
  <si>
    <t>KL4949WAQTA</t>
  </si>
  <si>
    <t>KL4949WAQTL</t>
  </si>
  <si>
    <t>KL4949WARD5</t>
  </si>
  <si>
    <t>KL4949WARD6</t>
  </si>
  <si>
    <t>KL4949WARDA</t>
  </si>
  <si>
    <t>KL4949WARDL</t>
  </si>
  <si>
    <t>KL4949WARF5</t>
  </si>
  <si>
    <t>KL4949WARF6</t>
  </si>
  <si>
    <t>KL4949WARFA</t>
  </si>
  <si>
    <t>KL4949WARFL</t>
  </si>
  <si>
    <t>KL4949WART5</t>
  </si>
  <si>
    <t>KL4949WART6</t>
  </si>
  <si>
    <t>KL4949WARTA</t>
  </si>
  <si>
    <t>KL4949WARTL</t>
  </si>
  <si>
    <t>KL4949WASD5</t>
  </si>
  <si>
    <t>KL4949WASD6</t>
  </si>
  <si>
    <t>KL4949WASDA</t>
  </si>
  <si>
    <t>KL4949WASDL</t>
  </si>
  <si>
    <t>KL4949WASF5</t>
  </si>
  <si>
    <t>KL4949WASF6</t>
  </si>
  <si>
    <t>KL4949WASFA</t>
  </si>
  <si>
    <t>KL4949WASFL</t>
  </si>
  <si>
    <t>KL4949WAST5</t>
  </si>
  <si>
    <t>KL4949WAST6</t>
  </si>
  <si>
    <t>KL4949WASTA</t>
  </si>
  <si>
    <t>KL4949WASTL</t>
  </si>
  <si>
    <t>KL4949WATD5</t>
  </si>
  <si>
    <t>KL4949WATD6</t>
  </si>
  <si>
    <t>KL4949WATDA</t>
  </si>
  <si>
    <t>KL4949WATDL</t>
  </si>
  <si>
    <t>KL4949WATF5</t>
  </si>
  <si>
    <t>KL4949WATF6</t>
  </si>
  <si>
    <t>KL4949WATFA</t>
  </si>
  <si>
    <t>KL4949WATFL</t>
  </si>
  <si>
    <t>KL4949WATT5</t>
  </si>
  <si>
    <t>KL4949WATT6</t>
  </si>
  <si>
    <t>KL4949WATTA</t>
  </si>
  <si>
    <t>KL4949WATTL</t>
  </si>
  <si>
    <t>KL4949WAUD5</t>
  </si>
  <si>
    <t>KL4949WAUD6</t>
  </si>
  <si>
    <t>KL4949WAUDA</t>
  </si>
  <si>
    <t>KL4949WAUDL</t>
  </si>
  <si>
    <t>KL4949WAUF5</t>
  </si>
  <si>
    <t>KL4949WAUF6</t>
  </si>
  <si>
    <t>KL4949WAUFA</t>
  </si>
  <si>
    <t>KL4949WAUFL</t>
  </si>
  <si>
    <t>KL4949WAUT5</t>
  </si>
  <si>
    <t>KL4949WAUT6</t>
  </si>
  <si>
    <t>KL4949WAUTA</t>
  </si>
  <si>
    <t>KL4949WAUTL</t>
  </si>
  <si>
    <t>KL4949WAVD5</t>
  </si>
  <si>
    <t>KL4949WAVD6</t>
  </si>
  <si>
    <t>KL4949WAVDA</t>
  </si>
  <si>
    <t>KL4949WAVDL</t>
  </si>
  <si>
    <t>KL4949WAVF5</t>
  </si>
  <si>
    <t>KL4949WAVF6</t>
  </si>
  <si>
    <t>KL4949WAVFA</t>
  </si>
  <si>
    <t>KL4949WAVFL</t>
  </si>
  <si>
    <t>KL4949WAVT5</t>
  </si>
  <si>
    <t>KL4949WAVT6</t>
  </si>
  <si>
    <t>KL4949WAVTA</t>
  </si>
  <si>
    <t>KL4949WAVTL</t>
  </si>
  <si>
    <t>KL4949WAWD5</t>
  </si>
  <si>
    <t>KL4949WAWD6</t>
  </si>
  <si>
    <t>KL4949WAWDA</t>
  </si>
  <si>
    <t>KL4949WAWDL</t>
  </si>
  <si>
    <t>KL4949WAWF5</t>
  </si>
  <si>
    <t>KL4949WAWF6</t>
  </si>
  <si>
    <t>KL4949WAWFA</t>
  </si>
  <si>
    <t>KL4949WAWFL</t>
  </si>
  <si>
    <t>KL4949WAWT5</t>
  </si>
  <si>
    <t>KL4949WAWT6</t>
  </si>
  <si>
    <t>KL4949WAWTA</t>
  </si>
  <si>
    <t>KL4949WAWTL</t>
  </si>
  <si>
    <t>KL4949WAXD5</t>
  </si>
  <si>
    <t>KL4949WAXD6</t>
  </si>
  <si>
    <t>KL4949WAXDA</t>
  </si>
  <si>
    <t>KL4949WAXDL</t>
  </si>
  <si>
    <t>KL4949WAXF5</t>
  </si>
  <si>
    <t>KL4949WAXF6</t>
  </si>
  <si>
    <t>KL4949WAXFA</t>
  </si>
  <si>
    <t>KL4949WAXFL</t>
  </si>
  <si>
    <t>KL4949WAXT5</t>
  </si>
  <si>
    <t>KL4949WAXT6</t>
  </si>
  <si>
    <t>KL4949WAXTA</t>
  </si>
  <si>
    <t>KL4949WAXTL</t>
  </si>
  <si>
    <t>KL4949WAYD5</t>
  </si>
  <si>
    <t>KL4949WAYD6</t>
  </si>
  <si>
    <t>KL4949WAYDA</t>
  </si>
  <si>
    <t>KL4949WAYDL</t>
  </si>
  <si>
    <t>KL4949WAYF5</t>
  </si>
  <si>
    <t>KL4949WAYF6</t>
  </si>
  <si>
    <t>KL4949WAYFA</t>
  </si>
  <si>
    <t>KL4949WAYFL</t>
  </si>
  <si>
    <t>KL4949WAYT5</t>
  </si>
  <si>
    <t>KL4949WAYT6</t>
  </si>
  <si>
    <t>KL4949WAYTA</t>
  </si>
  <si>
    <t>KL4949WAYTL</t>
  </si>
  <si>
    <t>KL4950WAAD5</t>
  </si>
  <si>
    <t>KL4950WA*D5</t>
  </si>
  <si>
    <t>KL4950WAAD6</t>
  </si>
  <si>
    <t>KL4950WA*D6</t>
  </si>
  <si>
    <t>KL4950WAADA</t>
  </si>
  <si>
    <t>KL4950WA*DA</t>
  </si>
  <si>
    <t>KL4950WAADL</t>
  </si>
  <si>
    <t>KL4950WA*DL</t>
  </si>
  <si>
    <t>KL4950WAAF5</t>
  </si>
  <si>
    <t>KL4950WA*F5</t>
  </si>
  <si>
    <t>KL4950WAAF6</t>
  </si>
  <si>
    <t>KL4950WA*F6</t>
  </si>
  <si>
    <t>KL4950WAAFA</t>
  </si>
  <si>
    <t>KL4950WA*FA</t>
  </si>
  <si>
    <t>KL4950WAAFL</t>
  </si>
  <si>
    <t>KL4950WA*FL</t>
  </si>
  <si>
    <t>KL4950WAAT5</t>
  </si>
  <si>
    <t>KL4950WA*T5</t>
  </si>
  <si>
    <t>KL4950WAAT6</t>
  </si>
  <si>
    <t>KL4950WA*T6</t>
  </si>
  <si>
    <t>KL4950WAATA</t>
  </si>
  <si>
    <t>KL4950WA*TA</t>
  </si>
  <si>
    <t>KL4950WAATL</t>
  </si>
  <si>
    <t>KL4950WA*TL</t>
  </si>
  <si>
    <t>KL4950WABD5</t>
  </si>
  <si>
    <t>KL4950WABD6</t>
  </si>
  <si>
    <t>KL4950WABDA</t>
  </si>
  <si>
    <t>KL4950WABDL</t>
  </si>
  <si>
    <t>KL4950WABF5</t>
  </si>
  <si>
    <t>KL4950WABF6</t>
  </si>
  <si>
    <t>KL4950WABFA</t>
  </si>
  <si>
    <t>KL4950WABFL</t>
  </si>
  <si>
    <t>KL4950WABT5</t>
  </si>
  <si>
    <t>KL4950WABT6</t>
  </si>
  <si>
    <t>KL4950WABTA</t>
  </si>
  <si>
    <t>KL4950WABTL</t>
  </si>
  <si>
    <t>KL4950WACD5</t>
  </si>
  <si>
    <t>KL4950WACD6</t>
  </si>
  <si>
    <t>KL4950WACDA</t>
  </si>
  <si>
    <t>KL4950WACDL</t>
  </si>
  <si>
    <t>KL4950WACF5</t>
  </si>
  <si>
    <t>KL4950WACF6</t>
  </si>
  <si>
    <t>KL4950WACFA</t>
  </si>
  <si>
    <t>KL4950WACFL</t>
  </si>
  <si>
    <t>KL4950WACT5</t>
  </si>
  <si>
    <t>KL4950WACT6</t>
  </si>
  <si>
    <t>KL4950WACTA</t>
  </si>
  <si>
    <t>KL4950WACTL</t>
  </si>
  <si>
    <t>KL4950WADD5</t>
  </si>
  <si>
    <t>KL4950WADD6</t>
  </si>
  <si>
    <t>KL4950WADDA</t>
  </si>
  <si>
    <t>KL4950WADDL</t>
  </si>
  <si>
    <t>KL4950WADF5</t>
  </si>
  <si>
    <t>KL4950WADF6</t>
  </si>
  <si>
    <t>KL4950WADFA</t>
  </si>
  <si>
    <t>KL4950WADFL</t>
  </si>
  <si>
    <t>KL4950WADT5</t>
  </si>
  <si>
    <t>KL4950WADT6</t>
  </si>
  <si>
    <t>KL4950WADTA</t>
  </si>
  <si>
    <t>KL4950WADTL</t>
  </si>
  <si>
    <t>KL4950WAED5</t>
  </si>
  <si>
    <t>KL4950WAED6</t>
  </si>
  <si>
    <t>KL4950WAEDA</t>
  </si>
  <si>
    <t>KL4950WAEDL</t>
  </si>
  <si>
    <t>KL4950WAEF5</t>
  </si>
  <si>
    <t>KL4950WAEF6</t>
  </si>
  <si>
    <t>KL4950WAEFA</t>
  </si>
  <si>
    <t>KL4950WAEFL</t>
  </si>
  <si>
    <t>KL4950WAET5</t>
  </si>
  <si>
    <t>KL4950WAET6</t>
  </si>
  <si>
    <t>KL4950WAETA</t>
  </si>
  <si>
    <t>KL4950WAETL</t>
  </si>
  <si>
    <t>KL4950WAKD5</t>
  </si>
  <si>
    <t>KL4950WAKD6</t>
  </si>
  <si>
    <t>KL4950WAKDA</t>
  </si>
  <si>
    <t>KL4950WAKDL</t>
  </si>
  <si>
    <t>KL4950WAKF5</t>
  </si>
  <si>
    <t>KL4950WAKF6</t>
  </si>
  <si>
    <t>KL4950WAKFA</t>
  </si>
  <si>
    <t>KL4950WAKFL</t>
  </si>
  <si>
    <t>KL4950WAKT5</t>
  </si>
  <si>
    <t>KL4950WAKT6</t>
  </si>
  <si>
    <t>KL4950WAKTA</t>
  </si>
  <si>
    <t>KL4950WAKTL</t>
  </si>
  <si>
    <t>KL4950WAMD5</t>
  </si>
  <si>
    <t>KL4950WAMD6</t>
  </si>
  <si>
    <t>KL4950WAMDA</t>
  </si>
  <si>
    <t>KL4950WAMDL</t>
  </si>
  <si>
    <t>KL4950WAMF5</t>
  </si>
  <si>
    <t>KL4950WAMF6</t>
  </si>
  <si>
    <t>KL4950WAMFA</t>
  </si>
  <si>
    <t>KL4950WAMFL</t>
  </si>
  <si>
    <t>KL4950WAMT5</t>
  </si>
  <si>
    <t>KL4950WAMT6</t>
  </si>
  <si>
    <t>KL4950WAMTA</t>
  </si>
  <si>
    <t>KL4950WAMTL</t>
  </si>
  <si>
    <t>KL4950WAND5</t>
  </si>
  <si>
    <t>KL4950WAND6</t>
  </si>
  <si>
    <t>KL4950WANDA</t>
  </si>
  <si>
    <t>KL4950WANDL</t>
  </si>
  <si>
    <t>KL4950WANF5</t>
  </si>
  <si>
    <t>KL4950WANF6</t>
  </si>
  <si>
    <t>KL4950WANFA</t>
  </si>
  <si>
    <t>KL4950WANFL</t>
  </si>
  <si>
    <t>KL4950WANT5</t>
  </si>
  <si>
    <t>KL4950WANT6</t>
  </si>
  <si>
    <t>KL4950WANTA</t>
  </si>
  <si>
    <t>KL4950WANTL</t>
  </si>
  <si>
    <t>KL4950WAPD5</t>
  </si>
  <si>
    <t>KL4950WAPD6</t>
  </si>
  <si>
    <t>KL4950WAPDA</t>
  </si>
  <si>
    <t>KL4950WAPDL</t>
  </si>
  <si>
    <t>KL4950WAPF5</t>
  </si>
  <si>
    <t>KL4950WAPF6</t>
  </si>
  <si>
    <t>KL4950WAPFA</t>
  </si>
  <si>
    <t>KL4950WAPFL</t>
  </si>
  <si>
    <t>KL4950WAPT5</t>
  </si>
  <si>
    <t>KL4950WAPT6</t>
  </si>
  <si>
    <t>KL4950WAPTA</t>
  </si>
  <si>
    <t>KL4950WAPTL</t>
  </si>
  <si>
    <t>KL4950WAQD5</t>
  </si>
  <si>
    <t>KL4950WAQD6</t>
  </si>
  <si>
    <t>KL4950WAQDA</t>
  </si>
  <si>
    <t>KL4950WAQDL</t>
  </si>
  <si>
    <t>KL4950WAQF5</t>
  </si>
  <si>
    <t>KL4950WAQF6</t>
  </si>
  <si>
    <t>KL4950WAQFA</t>
  </si>
  <si>
    <t>KL4950WAQFL</t>
  </si>
  <si>
    <t>KL4950WAQT5</t>
  </si>
  <si>
    <t>KL4950WAQT6</t>
  </si>
  <si>
    <t>KL4950WAQTA</t>
  </si>
  <si>
    <t>KL4950WAQTL</t>
  </si>
  <si>
    <t>KL4950WARD5</t>
  </si>
  <si>
    <t>KL4950WARD6</t>
  </si>
  <si>
    <t>KL4950WARDA</t>
  </si>
  <si>
    <t>KL4950WARDL</t>
  </si>
  <si>
    <t>KL4950WARF5</t>
  </si>
  <si>
    <t>KL4950WARF6</t>
  </si>
  <si>
    <t>KL4950WARFA</t>
  </si>
  <si>
    <t>KL4950WARFL</t>
  </si>
  <si>
    <t>KL4950WART5</t>
  </si>
  <si>
    <t>KL4950WART6</t>
  </si>
  <si>
    <t>KL4950WARTA</t>
  </si>
  <si>
    <t>KL4950WARTL</t>
  </si>
  <si>
    <t>KL4950WASD5</t>
  </si>
  <si>
    <t>KL4950WASD6</t>
  </si>
  <si>
    <t>KL4950WASDA</t>
  </si>
  <si>
    <t>KL4950WASDL</t>
  </si>
  <si>
    <t>KL4950WASF5</t>
  </si>
  <si>
    <t>KL4950WASF6</t>
  </si>
  <si>
    <t>KL4950WASFA</t>
  </si>
  <si>
    <t>KL4950WASFL</t>
  </si>
  <si>
    <t>KL4950WAST5</t>
  </si>
  <si>
    <t>KL4950WAST6</t>
  </si>
  <si>
    <t>KL4950WASTA</t>
  </si>
  <si>
    <t>KL4950WASTL</t>
  </si>
  <si>
    <t>KL4950WATD5</t>
  </si>
  <si>
    <t>KL4950WATD6</t>
  </si>
  <si>
    <t>KL4950WATDA</t>
  </si>
  <si>
    <t>KL4950WATDL</t>
  </si>
  <si>
    <t>KL4950WATF5</t>
  </si>
  <si>
    <t>KL4950WATF6</t>
  </si>
  <si>
    <t>KL4950WATFA</t>
  </si>
  <si>
    <t>KL4950WATFL</t>
  </si>
  <si>
    <t>KL4950WATT5</t>
  </si>
  <si>
    <t>KL4950WATT6</t>
  </si>
  <si>
    <t>KL4950WATTA</t>
  </si>
  <si>
    <t>KL4950WATTL</t>
  </si>
  <si>
    <t>KL4950WAUD5</t>
  </si>
  <si>
    <t>KL4950WAUD6</t>
  </si>
  <si>
    <t>KL4950WAUDA</t>
  </si>
  <si>
    <t>KL4950WAUDL</t>
  </si>
  <si>
    <t>KL4950WAUF5</t>
  </si>
  <si>
    <t>KL4950WAUF6</t>
  </si>
  <si>
    <t>KL4950WAUFA</t>
  </si>
  <si>
    <t>KL4950WAUFL</t>
  </si>
  <si>
    <t>KL4950WAUT5</t>
  </si>
  <si>
    <t>KL4950WAUT6</t>
  </si>
  <si>
    <t>KL4950WAUTA</t>
  </si>
  <si>
    <t>KL4950WAUTL</t>
  </si>
  <si>
    <t>KL4950WAVD5</t>
  </si>
  <si>
    <t>KL4950WAVD6</t>
  </si>
  <si>
    <t>KL4950WAVDA</t>
  </si>
  <si>
    <t>KL4950WAVDL</t>
  </si>
  <si>
    <t>KL4950WAVF5</t>
  </si>
  <si>
    <t>KL4950WAVF6</t>
  </si>
  <si>
    <t>KL4950WAVFA</t>
  </si>
  <si>
    <t>KL4950WAVFL</t>
  </si>
  <si>
    <t>KL4950WAVT5</t>
  </si>
  <si>
    <t>KL4950WAVT6</t>
  </si>
  <si>
    <t>KL4950WAVTA</t>
  </si>
  <si>
    <t>KL4950WAVTL</t>
  </si>
  <si>
    <t>KL4950WAWD5</t>
  </si>
  <si>
    <t>KL4950WAWD6</t>
  </si>
  <si>
    <t>KL4950WAWDA</t>
  </si>
  <si>
    <t>KL4950WAWDL</t>
  </si>
  <si>
    <t>KL4950WAWF5</t>
  </si>
  <si>
    <t>KL4950WAWF6</t>
  </si>
  <si>
    <t>KL4950WAWFA</t>
  </si>
  <si>
    <t>KL4950WAWFL</t>
  </si>
  <si>
    <t>KL4950WAWT5</t>
  </si>
  <si>
    <t>KL4950WAWT6</t>
  </si>
  <si>
    <t>KL4950WAWTA</t>
  </si>
  <si>
    <t>KL4950WAWTL</t>
  </si>
  <si>
    <t>KL4950WAXD5</t>
  </si>
  <si>
    <t>KL4950WAXD6</t>
  </si>
  <si>
    <t>KL4950WAXDA</t>
  </si>
  <si>
    <t>KL4950WAXDL</t>
  </si>
  <si>
    <t>KL4950WAXF5</t>
  </si>
  <si>
    <t>KL4950WAXF6</t>
  </si>
  <si>
    <t>KL4950WAXFA</t>
  </si>
  <si>
    <t>KL4950WAXFL</t>
  </si>
  <si>
    <t>KL4950WAXT5</t>
  </si>
  <si>
    <t>KL4950WAXT6</t>
  </si>
  <si>
    <t>KL4950WAXTA</t>
  </si>
  <si>
    <t>KL4950WAXTL</t>
  </si>
  <si>
    <t>KL4950WAYD5</t>
  </si>
  <si>
    <t>KL4950WAYD6</t>
  </si>
  <si>
    <t>KL4950WAYDA</t>
  </si>
  <si>
    <t>KL4950WAYDL</t>
  </si>
  <si>
    <t>KL4950WAYF5</t>
  </si>
  <si>
    <t>KL4950WAYF6</t>
  </si>
  <si>
    <t>KL4950WAYFA</t>
  </si>
  <si>
    <t>KL4950WAYFL</t>
  </si>
  <si>
    <t>KL4950WAYT5</t>
  </si>
  <si>
    <t>KL4950WAYT6</t>
  </si>
  <si>
    <t>KL4950WAYTA</t>
  </si>
  <si>
    <t>KL4950WAYTL</t>
  </si>
  <si>
    <t>KL4951WAAD5</t>
  </si>
  <si>
    <t>KL4951WA*D5</t>
  </si>
  <si>
    <t>KL4951WAAD6</t>
  </si>
  <si>
    <t>KL4951WA*D6</t>
  </si>
  <si>
    <t>KL4951WAADA</t>
  </si>
  <si>
    <t>KL4951WA*DA</t>
  </si>
  <si>
    <t>KL4951WAADL</t>
  </si>
  <si>
    <t>KL4951WA*DL</t>
  </si>
  <si>
    <t>KL4951WAAF5</t>
  </si>
  <si>
    <t>KL4951WA*F5</t>
  </si>
  <si>
    <t>KL4951WAAF6</t>
  </si>
  <si>
    <t>KL4951WA*F6</t>
  </si>
  <si>
    <t>KL4951WAAFA</t>
  </si>
  <si>
    <t>KL4951WA*FA</t>
  </si>
  <si>
    <t>KL4951WAAFL</t>
  </si>
  <si>
    <t>KL4951WA*FL</t>
  </si>
  <si>
    <t>KL4951WAAT5</t>
  </si>
  <si>
    <t>KL4951WA*T5</t>
  </si>
  <si>
    <t>KL4951WAAT6</t>
  </si>
  <si>
    <t>KL4951WA*T6</t>
  </si>
  <si>
    <t>KL4951WAATA</t>
  </si>
  <si>
    <t>KL4951WA*TA</t>
  </si>
  <si>
    <t>KL4951WAATL</t>
  </si>
  <si>
    <t>KL4951WA*TL</t>
  </si>
  <si>
    <t>KL4951WABD5</t>
  </si>
  <si>
    <t>KL4951WABD6</t>
  </si>
  <si>
    <t>KL4951WABDA</t>
  </si>
  <si>
    <t>KL4951WABDL</t>
  </si>
  <si>
    <t>KL4951WABF5</t>
  </si>
  <si>
    <t>KL4951WABF6</t>
  </si>
  <si>
    <t>KL4951WABFA</t>
  </si>
  <si>
    <t>KL4951WABFL</t>
  </si>
  <si>
    <t>KL4951WABT5</t>
  </si>
  <si>
    <t>KL4951WABT6</t>
  </si>
  <si>
    <t>KL4951WABTA</t>
  </si>
  <si>
    <t>KL4951WABTL</t>
  </si>
  <si>
    <t>KL4951WACD5</t>
  </si>
  <si>
    <t>KL4951WACD6</t>
  </si>
  <si>
    <t>KL4951WACDA</t>
  </si>
  <si>
    <t>KL4951WACDL</t>
  </si>
  <si>
    <t>KL4951WACF5</t>
  </si>
  <si>
    <t>KL4951WACF6</t>
  </si>
  <si>
    <t>KL4951WACFA</t>
  </si>
  <si>
    <t>KL4951WACFL</t>
  </si>
  <si>
    <t>KL4951WACT5</t>
  </si>
  <si>
    <t>KL4951WACT6</t>
  </si>
  <si>
    <t>KL4951WACTA</t>
  </si>
  <si>
    <t>KL4951WACTL</t>
  </si>
  <si>
    <t>KL4951WADD5</t>
  </si>
  <si>
    <t>KL4951WADD6</t>
  </si>
  <si>
    <t>KL4951WADDA</t>
  </si>
  <si>
    <t>KL4951WADDL</t>
  </si>
  <si>
    <t>KL4951WADF5</t>
  </si>
  <si>
    <t>KL4951WADF6</t>
  </si>
  <si>
    <t>KL4951WADFA</t>
  </si>
  <si>
    <t>KL4951WADFL</t>
  </si>
  <si>
    <t>KL4951WADT5</t>
  </si>
  <si>
    <t>KL4951WADT6</t>
  </si>
  <si>
    <t>KL4951WADTA</t>
  </si>
  <si>
    <t>KL4951WADTL</t>
  </si>
  <si>
    <t>KL4951WAED5</t>
  </si>
  <si>
    <t>KL4951WAED6</t>
  </si>
  <si>
    <t>KL4951WAEDA</t>
  </si>
  <si>
    <t>KL4951WAEDL</t>
  </si>
  <si>
    <t>KL4951WAEF5</t>
  </si>
  <si>
    <t>KL4951WAEF6</t>
  </si>
  <si>
    <t>KL4951WAEFA</t>
  </si>
  <si>
    <t>KL4951WAEFL</t>
  </si>
  <si>
    <t>KL4951WAET5</t>
  </si>
  <si>
    <t>KL4951WAET6</t>
  </si>
  <si>
    <t>KL4951WAETA</t>
  </si>
  <si>
    <t>KL4951WAETL</t>
  </si>
  <si>
    <t>KL4951WAKD5</t>
  </si>
  <si>
    <t>KL4951WAKD6</t>
  </si>
  <si>
    <t>KL4951WAKDA</t>
  </si>
  <si>
    <t>KL4951WAKDL</t>
  </si>
  <si>
    <t>KL4951WAKF5</t>
  </si>
  <si>
    <t>KL4951WAKF6</t>
  </si>
  <si>
    <t>KL4951WAKFA</t>
  </si>
  <si>
    <t>KL4951WAKFL</t>
  </si>
  <si>
    <t>KL4951WAKT5</t>
  </si>
  <si>
    <t>KL4951WAKT6</t>
  </si>
  <si>
    <t>KL4951WAKTA</t>
  </si>
  <si>
    <t>KL4951WAKTL</t>
  </si>
  <si>
    <t>KL4951WAMD5</t>
  </si>
  <si>
    <t>KL4951WAMD6</t>
  </si>
  <si>
    <t>KL4951WAMDA</t>
  </si>
  <si>
    <t>KL4951WAMDL</t>
  </si>
  <si>
    <t>KL4951WAMF5</t>
  </si>
  <si>
    <t>KL4951WAMF6</t>
  </si>
  <si>
    <t>KL4951WAMFA</t>
  </si>
  <si>
    <t>KL4951WAMFL</t>
  </si>
  <si>
    <t>KL4951WAMT5</t>
  </si>
  <si>
    <t>KL4951WAMT6</t>
  </si>
  <si>
    <t>KL4951WAMTA</t>
  </si>
  <si>
    <t>KL4951WAMTL</t>
  </si>
  <si>
    <t>KL4951WAND5</t>
  </si>
  <si>
    <t>KL4951WAND6</t>
  </si>
  <si>
    <t>KL4951WANDA</t>
  </si>
  <si>
    <t>KL4951WANDL</t>
  </si>
  <si>
    <t>KL4951WANF5</t>
  </si>
  <si>
    <t>KL4951WANF6</t>
  </si>
  <si>
    <t>KL4951WANFA</t>
  </si>
  <si>
    <t>KL4951WANFL</t>
  </si>
  <si>
    <t>KL4951WANT5</t>
  </si>
  <si>
    <t>KL4951WANT6</t>
  </si>
  <si>
    <t>KL4951WANTA</t>
  </si>
  <si>
    <t>KL4951WANTL</t>
  </si>
  <si>
    <t>KL4951WAPD5</t>
  </si>
  <si>
    <t>KL4951WAPD6</t>
  </si>
  <si>
    <t>KL4951WAPDA</t>
  </si>
  <si>
    <t>KL4951WAPDL</t>
  </si>
  <si>
    <t>KL4951WAPF5</t>
  </si>
  <si>
    <t>KL4951WAPF6</t>
  </si>
  <si>
    <t>KL4951WAPFA</t>
  </si>
  <si>
    <t>KL4951WAPFL</t>
  </si>
  <si>
    <t>KL4951WAPT5</t>
  </si>
  <si>
    <t>KL4951WAPT6</t>
  </si>
  <si>
    <t>KL4951WAPTA</t>
  </si>
  <si>
    <t>KL4951WAPTL</t>
  </si>
  <si>
    <t>KL4951WAQD5</t>
  </si>
  <si>
    <t>KL4951WAQD6</t>
  </si>
  <si>
    <t>KL4951WAQDA</t>
  </si>
  <si>
    <t>KL4951WAQDL</t>
  </si>
  <si>
    <t>KL4951WAQF5</t>
  </si>
  <si>
    <t>KL4951WAQF6</t>
  </si>
  <si>
    <t>KL4951WAQFA</t>
  </si>
  <si>
    <t>KL4951WAQFL</t>
  </si>
  <si>
    <t>KL4951WAQT5</t>
  </si>
  <si>
    <t>KL4951WAQT6</t>
  </si>
  <si>
    <t>KL4951WAQTA</t>
  </si>
  <si>
    <t>KL4951WAQTL</t>
  </si>
  <si>
    <t>KL4951WARD5</t>
  </si>
  <si>
    <t>KL4951WARD6</t>
  </si>
  <si>
    <t>KL4951WARDA</t>
  </si>
  <si>
    <t>KL4951WARDL</t>
  </si>
  <si>
    <t>KL4951WARF5</t>
  </si>
  <si>
    <t>KL4951WARF6</t>
  </si>
  <si>
    <t>KL4951WARFA</t>
  </si>
  <si>
    <t>KL4951WARFL</t>
  </si>
  <si>
    <t>KL4951WART5</t>
  </si>
  <si>
    <t>KL4951WART6</t>
  </si>
  <si>
    <t>KL4951WARTA</t>
  </si>
  <si>
    <t>KL4951WARTL</t>
  </si>
  <si>
    <t>KL4951WASD5</t>
  </si>
  <si>
    <t>KL4951WASD6</t>
  </si>
  <si>
    <t>KL4951WASDA</t>
  </si>
  <si>
    <t>KL4951WASDL</t>
  </si>
  <si>
    <t>KL4951WASF5</t>
  </si>
  <si>
    <t>KL4951WASF6</t>
  </si>
  <si>
    <t>KL4951WASFA</t>
  </si>
  <si>
    <t>KL4951WASFL</t>
  </si>
  <si>
    <t>KL4951WAST5</t>
  </si>
  <si>
    <t>KL4951WAST6</t>
  </si>
  <si>
    <t>KL4951WASTA</t>
  </si>
  <si>
    <t>KL4951WASTL</t>
  </si>
  <si>
    <t>KL4951WATD5</t>
  </si>
  <si>
    <t>KL4951WATD6</t>
  </si>
  <si>
    <t>KL4951WATDA</t>
  </si>
  <si>
    <t>KL4951WATDL</t>
  </si>
  <si>
    <t>KL4951WATF5</t>
  </si>
  <si>
    <t>KL4951WATF6</t>
  </si>
  <si>
    <t>KL4951WATFA</t>
  </si>
  <si>
    <t>KL4951WATFL</t>
  </si>
  <si>
    <t>KL4951WATT5</t>
  </si>
  <si>
    <t>KL4951WATT6</t>
  </si>
  <si>
    <t>KL4951WATTA</t>
  </si>
  <si>
    <t>KL4951WATTL</t>
  </si>
  <si>
    <t>KL4951WAUD5</t>
  </si>
  <si>
    <t>KL4951WAUD6</t>
  </si>
  <si>
    <t>KL4951WAUDA</t>
  </si>
  <si>
    <t>KL4951WAUDL</t>
  </si>
  <si>
    <t>KL4951WAUF5</t>
  </si>
  <si>
    <t>KL4951WAUF6</t>
  </si>
  <si>
    <t>KL4951WAUFA</t>
  </si>
  <si>
    <t>KL4951WAUFL</t>
  </si>
  <si>
    <t>KL4951WAUT5</t>
  </si>
  <si>
    <t>KL4951WAUT6</t>
  </si>
  <si>
    <t>KL4951WAUTA</t>
  </si>
  <si>
    <t>KL4951WAUTL</t>
  </si>
  <si>
    <t>KL4951WAVD5</t>
  </si>
  <si>
    <t>KL4951WAVD6</t>
  </si>
  <si>
    <t>KL4951WAVDA</t>
  </si>
  <si>
    <t>KL4951WAVDL</t>
  </si>
  <si>
    <t>KL4951WAVF5</t>
  </si>
  <si>
    <t>KL4951WAVF6</t>
  </si>
  <si>
    <t>KL4951WAVFA</t>
  </si>
  <si>
    <t>KL4951WAVFL</t>
  </si>
  <si>
    <t>KL4951WAVT5</t>
  </si>
  <si>
    <t>KL4951WAVT6</t>
  </si>
  <si>
    <t>KL4951WAVTA</t>
  </si>
  <si>
    <t>KL4951WAVTL</t>
  </si>
  <si>
    <t>KL4951WAWD5</t>
  </si>
  <si>
    <t>KL4951WAWD6</t>
  </si>
  <si>
    <t>KL4951WAWDA</t>
  </si>
  <si>
    <t>KL4951WAWDL</t>
  </si>
  <si>
    <t>KL4951WAWF5</t>
  </si>
  <si>
    <t>KL4951WAWF6</t>
  </si>
  <si>
    <t>KL4951WAWFA</t>
  </si>
  <si>
    <t>KL4951WAWFL</t>
  </si>
  <si>
    <t>KL4951WAWT5</t>
  </si>
  <si>
    <t>KL4951WAWT6</t>
  </si>
  <si>
    <t>KL4951WAWTA</t>
  </si>
  <si>
    <t>KL4951WAWTL</t>
  </si>
  <si>
    <t>KL4951WAXD5</t>
  </si>
  <si>
    <t>KL4951WAXD6</t>
  </si>
  <si>
    <t>KL4951WAXDA</t>
  </si>
  <si>
    <t>KL4951WAXDL</t>
  </si>
  <si>
    <t>KL4951WAXF5</t>
  </si>
  <si>
    <t>KL4951WAXF6</t>
  </si>
  <si>
    <t>KL4951WAXFA</t>
  </si>
  <si>
    <t>KL4951WAXFL</t>
  </si>
  <si>
    <t>KL4951WAXT5</t>
  </si>
  <si>
    <t>KL4951WAXT6</t>
  </si>
  <si>
    <t>KL4951WAXTA</t>
  </si>
  <si>
    <t>KL4951WAXTL</t>
  </si>
  <si>
    <t>KL4951WAYD5</t>
  </si>
  <si>
    <t>KL4951WAYD6</t>
  </si>
  <si>
    <t>KL4951WAYDA</t>
  </si>
  <si>
    <t>KL4951WAYDL</t>
  </si>
  <si>
    <t>KL4951WAYF5</t>
  </si>
  <si>
    <t>KL4951WAYF6</t>
  </si>
  <si>
    <t>KL4951WAYFA</t>
  </si>
  <si>
    <t>KL4951WAYFL</t>
  </si>
  <si>
    <t>KL4951WAYT5</t>
  </si>
  <si>
    <t>KL4951WAYT6</t>
  </si>
  <si>
    <t>KL4951WAYTA</t>
  </si>
  <si>
    <t>KL4951WAYTL</t>
  </si>
  <si>
    <t>KL4960WAAD5</t>
  </si>
  <si>
    <t>KL4960WA*D5</t>
  </si>
  <si>
    <t>KL4960WAAD6</t>
  </si>
  <si>
    <t>KL4960WA*D6</t>
  </si>
  <si>
    <t>KL4960WAADA</t>
  </si>
  <si>
    <t>KL4960WA*DA</t>
  </si>
  <si>
    <t>KL4960WAADL</t>
  </si>
  <si>
    <t>KL4960WA*DL</t>
  </si>
  <si>
    <t>KL4960WAAF5</t>
  </si>
  <si>
    <t>KL4960WA*F5</t>
  </si>
  <si>
    <t>KL4960WAAF6</t>
  </si>
  <si>
    <t>KL4960WA*F6</t>
  </si>
  <si>
    <t>KL4960WAAFA</t>
  </si>
  <si>
    <t>KL4960WA*FA</t>
  </si>
  <si>
    <t>KL4960WAAFL</t>
  </si>
  <si>
    <t>KL4960WA*FL</t>
  </si>
  <si>
    <t>KL4960WAAT5</t>
  </si>
  <si>
    <t>KL4960WA*T5</t>
  </si>
  <si>
    <t>KL4960WAAT6</t>
  </si>
  <si>
    <t>KL4960WA*T6</t>
  </si>
  <si>
    <t>KL4960WAATA</t>
  </si>
  <si>
    <t>KL4960WA*TA</t>
  </si>
  <si>
    <t>KL4960WAATL</t>
  </si>
  <si>
    <t>KL4960WA*TL</t>
  </si>
  <si>
    <t>KL4960WABD5</t>
  </si>
  <si>
    <t>KL4960WABD6</t>
  </si>
  <si>
    <t>KL4960WABDA</t>
  </si>
  <si>
    <t>KL4960WABDL</t>
  </si>
  <si>
    <t>KL4960WABF5</t>
  </si>
  <si>
    <t>KL4960WABF6</t>
  </si>
  <si>
    <t>KL4960WABFA</t>
  </si>
  <si>
    <t>KL4960WABFL</t>
  </si>
  <si>
    <t>KL4960WABT5</t>
  </si>
  <si>
    <t>KL4960WABT6</t>
  </si>
  <si>
    <t>KL4960WABTA</t>
  </si>
  <si>
    <t>KL4960WABTL</t>
  </si>
  <si>
    <t>KL4960WACD5</t>
  </si>
  <si>
    <t>KL4960WACD6</t>
  </si>
  <si>
    <t>KL4960WACDA</t>
  </si>
  <si>
    <t>KL4960WACDL</t>
  </si>
  <si>
    <t>KL4960WACF5</t>
  </si>
  <si>
    <t>KL4960WACF6</t>
  </si>
  <si>
    <t>KL4960WACFA</t>
  </si>
  <si>
    <t>KL4960WACFL</t>
  </si>
  <si>
    <t>KL4960WACT5</t>
  </si>
  <si>
    <t>KL4960WACT6</t>
  </si>
  <si>
    <t>KL4960WACTA</t>
  </si>
  <si>
    <t>KL4960WACTL</t>
  </si>
  <si>
    <t>KL4960WADD5</t>
  </si>
  <si>
    <t>KL4960WADD6</t>
  </si>
  <si>
    <t>KL4960WADDA</t>
  </si>
  <si>
    <t>KL4960WADDL</t>
  </si>
  <si>
    <t>KL4960WADF5</t>
  </si>
  <si>
    <t>KL4960WADF6</t>
  </si>
  <si>
    <t>KL4960WADFA</t>
  </si>
  <si>
    <t>KL4960WADFL</t>
  </si>
  <si>
    <t>KL4960WADT5</t>
  </si>
  <si>
    <t>KL4960WADT6</t>
  </si>
  <si>
    <t>KL4960WADTA</t>
  </si>
  <si>
    <t>KL4960WADTL</t>
  </si>
  <si>
    <t>KL4960WAED5</t>
  </si>
  <si>
    <t>KL4960WAED6</t>
  </si>
  <si>
    <t>KL4960WAEDA</t>
  </si>
  <si>
    <t>KL4960WAEDL</t>
  </si>
  <si>
    <t>KL4960WAEF5</t>
  </si>
  <si>
    <t>KL4960WAEF6</t>
  </si>
  <si>
    <t>KL4960WAEFA</t>
  </si>
  <si>
    <t>KL4960WAEFL</t>
  </si>
  <si>
    <t>KL4960WAET5</t>
  </si>
  <si>
    <t>KL4960WAET6</t>
  </si>
  <si>
    <t>KL4960WAETA</t>
  </si>
  <si>
    <t>KL4960WAETL</t>
  </si>
  <si>
    <t>KL4960WAKD5</t>
  </si>
  <si>
    <t>KL4960WAKD6</t>
  </si>
  <si>
    <t>KL4960WAKDA</t>
  </si>
  <si>
    <t>KL4960WAKDL</t>
  </si>
  <si>
    <t>KL4960WAKF5</t>
  </si>
  <si>
    <t>KL4960WAKF6</t>
  </si>
  <si>
    <t>KL4960WAKFA</t>
  </si>
  <si>
    <t>KL4960WAKFL</t>
  </si>
  <si>
    <t>KL4960WAKT5</t>
  </si>
  <si>
    <t>KL4960WAKT6</t>
  </si>
  <si>
    <t>KL4960WAKTA</t>
  </si>
  <si>
    <t>KL4960WAKTL</t>
  </si>
  <si>
    <t>KL4960WAMD5</t>
  </si>
  <si>
    <t>KL4960WAMD6</t>
  </si>
  <si>
    <t>KL4960WAMDA</t>
  </si>
  <si>
    <t>KL4960WAMDL</t>
  </si>
  <si>
    <t>KL4960WAMF5</t>
  </si>
  <si>
    <t>KL4960WAMF6</t>
  </si>
  <si>
    <t>KL4960WAMFA</t>
  </si>
  <si>
    <t>KL4960WAMFL</t>
  </si>
  <si>
    <t>KL4960WAMT5</t>
  </si>
  <si>
    <t>KL4960WAMT6</t>
  </si>
  <si>
    <t>KL4960WAMTA</t>
  </si>
  <si>
    <t>KL4960WAMTL</t>
  </si>
  <si>
    <t>KL4960WAND5</t>
  </si>
  <si>
    <t>KL4960WAND6</t>
  </si>
  <si>
    <t>KL4960WANDA</t>
  </si>
  <si>
    <t>KL4960WANDL</t>
  </si>
  <si>
    <t>KL4960WANF5</t>
  </si>
  <si>
    <t>KL4960WANF6</t>
  </si>
  <si>
    <t>KL4960WANFA</t>
  </si>
  <si>
    <t>KL4960WANFL</t>
  </si>
  <si>
    <t>KL4960WANT5</t>
  </si>
  <si>
    <t>KL4960WANT6</t>
  </si>
  <si>
    <t>KL4960WANTA</t>
  </si>
  <si>
    <t>KL4960WANTL</t>
  </si>
  <si>
    <t>KL4960WAPD5</t>
  </si>
  <si>
    <t>KL4960WAPD6</t>
  </si>
  <si>
    <t>KL4960WAPDA</t>
  </si>
  <si>
    <t>KL4960WAPDL</t>
  </si>
  <si>
    <t>KL4960WAPF5</t>
  </si>
  <si>
    <t>KL4960WAPF6</t>
  </si>
  <si>
    <t>KL4960WAPFA</t>
  </si>
  <si>
    <t>KL4960WAPFL</t>
  </si>
  <si>
    <t>KL4960WAPT5</t>
  </si>
  <si>
    <t>KL4960WAPT6</t>
  </si>
  <si>
    <t>KL4960WAPTA</t>
  </si>
  <si>
    <t>KL4960WAPTL</t>
  </si>
  <si>
    <t>KL4960WAQD5</t>
  </si>
  <si>
    <t>KL4960WAQD6</t>
  </si>
  <si>
    <t>KL4960WAQDA</t>
  </si>
  <si>
    <t>KL4960WAQDL</t>
  </si>
  <si>
    <t>KL4960WAQF5</t>
  </si>
  <si>
    <t>KL4960WAQF6</t>
  </si>
  <si>
    <t>KL4960WAQFA</t>
  </si>
  <si>
    <t>KL4960WAQFL</t>
  </si>
  <si>
    <t>KL4960WAQT5</t>
  </si>
  <si>
    <t>KL4960WAQT6</t>
  </si>
  <si>
    <t>KL4960WAQTA</t>
  </si>
  <si>
    <t>KL4960WAQTL</t>
  </si>
  <si>
    <t>KL4960WARD5</t>
  </si>
  <si>
    <t>KL4960WARD6</t>
  </si>
  <si>
    <t>KL4960WARDA</t>
  </si>
  <si>
    <t>KL4960WARDL</t>
  </si>
  <si>
    <t>KL4960WARF5</t>
  </si>
  <si>
    <t>KL4960WARF6</t>
  </si>
  <si>
    <t>KL4960WARFA</t>
  </si>
  <si>
    <t>KL4960WARFL</t>
  </si>
  <si>
    <t>KL4960WART5</t>
  </si>
  <si>
    <t>KL4960WART6</t>
  </si>
  <si>
    <t>KL4960WARTA</t>
  </si>
  <si>
    <t>KL4960WARTL</t>
  </si>
  <si>
    <t>KL4960WASD5</t>
  </si>
  <si>
    <t>KL4960WASD6</t>
  </si>
  <si>
    <t>KL4960WASDA</t>
  </si>
  <si>
    <t>KL4960WASDL</t>
  </si>
  <si>
    <t>KL4960WASF5</t>
  </si>
  <si>
    <t>KL4960WASF6</t>
  </si>
  <si>
    <t>KL4960WASFA</t>
  </si>
  <si>
    <t>KL4960WASFL</t>
  </si>
  <si>
    <t>KL4960WAST5</t>
  </si>
  <si>
    <t>KL4960WAST6</t>
  </si>
  <si>
    <t>KL4960WASTA</t>
  </si>
  <si>
    <t>KL4960WASTL</t>
  </si>
  <si>
    <t>KL4960WATD5</t>
  </si>
  <si>
    <t>KL4960WATD6</t>
  </si>
  <si>
    <t>KL4960WATDA</t>
  </si>
  <si>
    <t>KL4960WATDL</t>
  </si>
  <si>
    <t>KL4960WATF5</t>
  </si>
  <si>
    <t>KL4960WATF6</t>
  </si>
  <si>
    <t>KL4960WATFA</t>
  </si>
  <si>
    <t>KL4960WATFL</t>
  </si>
  <si>
    <t>KL4960WATT5</t>
  </si>
  <si>
    <t>KL4960WATT6</t>
  </si>
  <si>
    <t>KL4960WATTA</t>
  </si>
  <si>
    <t>KL4960WATTL</t>
  </si>
  <si>
    <t>KL4960WAUD5</t>
  </si>
  <si>
    <t>KL4960WAUD6</t>
  </si>
  <si>
    <t>KL4960WAUDA</t>
  </si>
  <si>
    <t>KL4960WAUDL</t>
  </si>
  <si>
    <t>KL4960WAUF5</t>
  </si>
  <si>
    <t>KL4960WAUF6</t>
  </si>
  <si>
    <t>KL4960WAUFA</t>
  </si>
  <si>
    <t>KL4960WAUFL</t>
  </si>
  <si>
    <t>KL4960WAUT5</t>
  </si>
  <si>
    <t>KL4960WAUT6</t>
  </si>
  <si>
    <t>KL4960WAUTA</t>
  </si>
  <si>
    <t>KL4960WAUTL</t>
  </si>
  <si>
    <t>KL4960WAVD5</t>
  </si>
  <si>
    <t>KL4960WAVD6</t>
  </si>
  <si>
    <t>KL4960WAVDA</t>
  </si>
  <si>
    <t>KL4960WAVDL</t>
  </si>
  <si>
    <t>KL4960WAVF5</t>
  </si>
  <si>
    <t>KL4960WAVF6</t>
  </si>
  <si>
    <t>KL4960WAVFA</t>
  </si>
  <si>
    <t>KL4960WAVFL</t>
  </si>
  <si>
    <t>KL4960WAVT5</t>
  </si>
  <si>
    <t>KL4960WAVT6</t>
  </si>
  <si>
    <t>KL4960WAVTA</t>
  </si>
  <si>
    <t>KL4960WAVTL</t>
  </si>
  <si>
    <t>KL4960WAWD5</t>
  </si>
  <si>
    <t>KL4960WAWD6</t>
  </si>
  <si>
    <t>KL4960WAWDA</t>
  </si>
  <si>
    <t>KL4960WAWDL</t>
  </si>
  <si>
    <t>KL4960WAWF5</t>
  </si>
  <si>
    <t>KL4960WAWF6</t>
  </si>
  <si>
    <t>KL4960WAWFA</t>
  </si>
  <si>
    <t>KL4960WAWFL</t>
  </si>
  <si>
    <t>KL4960WAWT5</t>
  </si>
  <si>
    <t>KL4960WAWT6</t>
  </si>
  <si>
    <t>KL4960WAWTA</t>
  </si>
  <si>
    <t>KL4960WAWTL</t>
  </si>
  <si>
    <t>KL4960WAXD5</t>
  </si>
  <si>
    <t>KL4960WAXD6</t>
  </si>
  <si>
    <t>KL4960WAXDA</t>
  </si>
  <si>
    <t>KL4960WAXDL</t>
  </si>
  <si>
    <t>KL4960WAXF5</t>
  </si>
  <si>
    <t>KL4960WAXF6</t>
  </si>
  <si>
    <t>KL4960WAXFA</t>
  </si>
  <si>
    <t>KL4960WAXFL</t>
  </si>
  <si>
    <t>KL4960WAXT5</t>
  </si>
  <si>
    <t>KL4960WAXT6</t>
  </si>
  <si>
    <t>KL4960WAXTA</t>
  </si>
  <si>
    <t>KL4960WAXTL</t>
  </si>
  <si>
    <t>KL4960WAYD5</t>
  </si>
  <si>
    <t>KL4960WAYD6</t>
  </si>
  <si>
    <t>KL4960WAYDA</t>
  </si>
  <si>
    <t>KL4960WAYDL</t>
  </si>
  <si>
    <t>KL4960WAYF5</t>
  </si>
  <si>
    <t>KL4960WAYF6</t>
  </si>
  <si>
    <t>KL4960WAYFA</t>
  </si>
  <si>
    <t>KL4960WAYFL</t>
  </si>
  <si>
    <t>KL4960WAYT5</t>
  </si>
  <si>
    <t>KL4960WAYT6</t>
  </si>
  <si>
    <t>KL4960WAYTA</t>
  </si>
  <si>
    <t>KL4960WAYTL</t>
  </si>
  <si>
    <t>KL4958WAAD5</t>
  </si>
  <si>
    <t>KL4958WA*D5</t>
  </si>
  <si>
    <t xml:space="preserve">   Kaspersky Industrial CyberSecurity for Nodes Portable Scanner, Enterprise</t>
  </si>
  <si>
    <t>KL4958WAAD6</t>
  </si>
  <si>
    <t>KL4958WA*D6</t>
  </si>
  <si>
    <t>KL4958WAADA</t>
  </si>
  <si>
    <t>KL4958WA*DA</t>
  </si>
  <si>
    <t>KL4958WAADL</t>
  </si>
  <si>
    <t>KL4958WA*DL</t>
  </si>
  <si>
    <t>KL4958WAAF5</t>
  </si>
  <si>
    <t>KL4958WA*F5</t>
  </si>
  <si>
    <t>KL4958WAAF6</t>
  </si>
  <si>
    <t>KL4958WA*F6</t>
  </si>
  <si>
    <t>KL4958WAAFA</t>
  </si>
  <si>
    <t>KL4958WA*FA</t>
  </si>
  <si>
    <t>KL4958WAAFL</t>
  </si>
  <si>
    <t>KL4958WA*FL</t>
  </si>
  <si>
    <t>KL4958WAAT5</t>
  </si>
  <si>
    <t>KL4958WA*T5</t>
  </si>
  <si>
    <t>KL4958WAAT6</t>
  </si>
  <si>
    <t>KL4958WA*T6</t>
  </si>
  <si>
    <t>KL4958WAATA</t>
  </si>
  <si>
    <t>KL4958WA*TA</t>
  </si>
  <si>
    <t>KL4958WAATL</t>
  </si>
  <si>
    <t>KL4958WA*TL</t>
  </si>
  <si>
    <t>KL4958WABD5</t>
  </si>
  <si>
    <t>KL4958WABD6</t>
  </si>
  <si>
    <t>KL4958WABDA</t>
  </si>
  <si>
    <t>KL4958WABDL</t>
  </si>
  <si>
    <t>KL4958WABF5</t>
  </si>
  <si>
    <t>KL4958WABF6</t>
  </si>
  <si>
    <t>KL4958WABFA</t>
  </si>
  <si>
    <t>KL4958WABFL</t>
  </si>
  <si>
    <t>KL4958WABT5</t>
  </si>
  <si>
    <t>KL4958WABT6</t>
  </si>
  <si>
    <t>KL4958WABTA</t>
  </si>
  <si>
    <t>KL4958WABTL</t>
  </si>
  <si>
    <t>KL4958WACD5</t>
  </si>
  <si>
    <t>KL4958WACD6</t>
  </si>
  <si>
    <t>KL4958WACDA</t>
  </si>
  <si>
    <t>KL4958WACDL</t>
  </si>
  <si>
    <t>KL4958WACF5</t>
  </si>
  <si>
    <t>KL4958WACF6</t>
  </si>
  <si>
    <t>KL4958WACFA</t>
  </si>
  <si>
    <t>KL4958WACFL</t>
  </si>
  <si>
    <t>KL4958WACT5</t>
  </si>
  <si>
    <t>KL4958WACT6</t>
  </si>
  <si>
    <t>KL4958WACTA</t>
  </si>
  <si>
    <t>KL4958WACTL</t>
  </si>
  <si>
    <t>KL4958WADD5</t>
  </si>
  <si>
    <t>KL4958WADD6</t>
  </si>
  <si>
    <t>KL4958WADDA</t>
  </si>
  <si>
    <t>KL4958WADDL</t>
  </si>
  <si>
    <t>KL4958WADF5</t>
  </si>
  <si>
    <t>KL4958WADF6</t>
  </si>
  <si>
    <t>KL4958WADFA</t>
  </si>
  <si>
    <t>KL4958WADFL</t>
  </si>
  <si>
    <t>KL4958WADT5</t>
  </si>
  <si>
    <t>KL4958WADT6</t>
  </si>
  <si>
    <t>KL4958WADTA</t>
  </si>
  <si>
    <t>KL4958WADTL</t>
  </si>
  <si>
    <t>KL4958WAED5</t>
  </si>
  <si>
    <t>KL4958WAED6</t>
  </si>
  <si>
    <t>KL4958WAEDA</t>
  </si>
  <si>
    <t>KL4958WAEDL</t>
  </si>
  <si>
    <t>KL4958WAEF5</t>
  </si>
  <si>
    <t>KL4958WAEF6</t>
  </si>
  <si>
    <t>KL4958WAEFA</t>
  </si>
  <si>
    <t>KL4958WAEFL</t>
  </si>
  <si>
    <t>KL4958WAET5</t>
  </si>
  <si>
    <t>KL4958WAET6</t>
  </si>
  <si>
    <t>KL4958WAETA</t>
  </si>
  <si>
    <t>KL4958WAETL</t>
  </si>
  <si>
    <t>KL4958WAKD5</t>
  </si>
  <si>
    <t>KL4958WAKD6</t>
  </si>
  <si>
    <t>KL4958WAKDA</t>
  </si>
  <si>
    <t>KL4958WAKDL</t>
  </si>
  <si>
    <t>KL4958WAKF5</t>
  </si>
  <si>
    <t>KL4958WAKF6</t>
  </si>
  <si>
    <t>KL4958WAKFA</t>
  </si>
  <si>
    <t>KL4958WAKFL</t>
  </si>
  <si>
    <t>KL4958WAKT5</t>
  </si>
  <si>
    <t>KL4958WAKT6</t>
  </si>
  <si>
    <t>KL4958WAKTA</t>
  </si>
  <si>
    <t>KL4958WAKTL</t>
  </si>
  <si>
    <t>KL4958WAMD5</t>
  </si>
  <si>
    <t>KL4958WAMD6</t>
  </si>
  <si>
    <t>KL4958WAMDA</t>
  </si>
  <si>
    <t>KL4958WAMDL</t>
  </si>
  <si>
    <t>KL4958WAMF5</t>
  </si>
  <si>
    <t>KL4958WAMF6</t>
  </si>
  <si>
    <t>KL4958WAMFA</t>
  </si>
  <si>
    <t>KL4958WAMFL</t>
  </si>
  <si>
    <t>KL4958WAMT5</t>
  </si>
  <si>
    <t>KL4958WAMT6</t>
  </si>
  <si>
    <t>KL4958WAMTA</t>
  </si>
  <si>
    <t>KL4958WAMTL</t>
  </si>
  <si>
    <t>KL4958WAND5</t>
  </si>
  <si>
    <t>KL4958WAND6</t>
  </si>
  <si>
    <t>KL4958WANDA</t>
  </si>
  <si>
    <t>KL4958WANDL</t>
  </si>
  <si>
    <t>KL4958WANF5</t>
  </si>
  <si>
    <t>KL4958WANF6</t>
  </si>
  <si>
    <t>KL4958WANFA</t>
  </si>
  <si>
    <t>KL4958WANFL</t>
  </si>
  <si>
    <t>KL4958WANT5</t>
  </si>
  <si>
    <t>KL4958WANT6</t>
  </si>
  <si>
    <t>KL4958WANTA</t>
  </si>
  <si>
    <t>KL4958WANTL</t>
  </si>
  <si>
    <t>KL4958WAPD5</t>
  </si>
  <si>
    <t>KL4958WAPD6</t>
  </si>
  <si>
    <t>KL4958WAPDA</t>
  </si>
  <si>
    <t>KL4958WAPDL</t>
  </si>
  <si>
    <t>KL4958WAPF5</t>
  </si>
  <si>
    <t>KL4958WAPF6</t>
  </si>
  <si>
    <t>KL4958WAPFA</t>
  </si>
  <si>
    <t>KL4958WAPFL</t>
  </si>
  <si>
    <t>KL4958WAPT5</t>
  </si>
  <si>
    <t>KL4958WAPT6</t>
  </si>
  <si>
    <t>KL4958WAPTA</t>
  </si>
  <si>
    <t>KL4958WAPTL</t>
  </si>
  <si>
    <t>KL4958WAQD5</t>
  </si>
  <si>
    <t>KL4958WAQD6</t>
  </si>
  <si>
    <t>KL4958WAQDA</t>
  </si>
  <si>
    <t>KL4958WAQDL</t>
  </si>
  <si>
    <t>KL4958WAQF5</t>
  </si>
  <si>
    <t>KL4958WAQF6</t>
  </si>
  <si>
    <t>KL4958WAQFA</t>
  </si>
  <si>
    <t>KL4958WAQFL</t>
  </si>
  <si>
    <t>KL4958WAQT5</t>
  </si>
  <si>
    <t>KL4958WAQT6</t>
  </si>
  <si>
    <t>KL4958WAQTA</t>
  </si>
  <si>
    <t>KL4958WAQTL</t>
  </si>
  <si>
    <t>KL4958WARD5</t>
  </si>
  <si>
    <t>KL4958WARD6</t>
  </si>
  <si>
    <t>KL4958WARDA</t>
  </si>
  <si>
    <t>KL4958WARDL</t>
  </si>
  <si>
    <t>KL4958WARF5</t>
  </si>
  <si>
    <t>KL4958WARF6</t>
  </si>
  <si>
    <t>KL4958WARFA</t>
  </si>
  <si>
    <t>KL4958WARFL</t>
  </si>
  <si>
    <t>KL4958WART5</t>
  </si>
  <si>
    <t>KL4958WART6</t>
  </si>
  <si>
    <t>KL4958WARTA</t>
  </si>
  <si>
    <t>KL4958WARTL</t>
  </si>
  <si>
    <t>KL4958WASD5</t>
  </si>
  <si>
    <t>KL4958WASD6</t>
  </si>
  <si>
    <t>KL4958WASDA</t>
  </si>
  <si>
    <t>KL4958WASDL</t>
  </si>
  <si>
    <t>KL4958WASF5</t>
  </si>
  <si>
    <t>KL4958WASF6</t>
  </si>
  <si>
    <t>KL4958WASFA</t>
  </si>
  <si>
    <t>KL4958WASFL</t>
  </si>
  <si>
    <t>KL4958WAST5</t>
  </si>
  <si>
    <t>KL4958WAST6</t>
  </si>
  <si>
    <t>KL4958WASTA</t>
  </si>
  <si>
    <t>KL4958WASTL</t>
  </si>
  <si>
    <t>KL4958WATD5</t>
  </si>
  <si>
    <t>KL4958WATD6</t>
  </si>
  <si>
    <t>KL4958WATDA</t>
  </si>
  <si>
    <t>KL4958WATDL</t>
  </si>
  <si>
    <t>KL4958WATF5</t>
  </si>
  <si>
    <t>KL4958WATF6</t>
  </si>
  <si>
    <t>KL4958WATFA</t>
  </si>
  <si>
    <t>KL4958WATFL</t>
  </si>
  <si>
    <t>KL4958WATT5</t>
  </si>
  <si>
    <t>KL4958WATT6</t>
  </si>
  <si>
    <t>KL4958WATTA</t>
  </si>
  <si>
    <t>KL4958WATTL</t>
  </si>
  <si>
    <t>KL4958WAUD5</t>
  </si>
  <si>
    <t>KL4958WAUD6</t>
  </si>
  <si>
    <t>KL4958WAUDA</t>
  </si>
  <si>
    <t>KL4958WAUDL</t>
  </si>
  <si>
    <t>KL4958WAUF5</t>
  </si>
  <si>
    <t>KL4958WAUF6</t>
  </si>
  <si>
    <t>KL4958WAUFA</t>
  </si>
  <si>
    <t>KL4958WAUFL</t>
  </si>
  <si>
    <t>KL4958WAUT5</t>
  </si>
  <si>
    <t>KL4958WAUT6</t>
  </si>
  <si>
    <t>KL4958WAUTA</t>
  </si>
  <si>
    <t>KL4958WAUTL</t>
  </si>
  <si>
    <t>KL4958WAVD5</t>
  </si>
  <si>
    <t>KL4958WAVD6</t>
  </si>
  <si>
    <t>KL4958WAVDA</t>
  </si>
  <si>
    <t>KL4958WAVDL</t>
  </si>
  <si>
    <t>KL4958WAVF5</t>
  </si>
  <si>
    <t>KL4958WAVF6</t>
  </si>
  <si>
    <t>KL4958WAVFA</t>
  </si>
  <si>
    <t>KL4958WAVFL</t>
  </si>
  <si>
    <t>KL4958WAVT5</t>
  </si>
  <si>
    <t>KL4958WAVT6</t>
  </si>
  <si>
    <t>KL4958WAVTA</t>
  </si>
  <si>
    <t>KL4958WAVTL</t>
  </si>
  <si>
    <t>KL4958WAWD5</t>
  </si>
  <si>
    <t>KL4958WAWD6</t>
  </si>
  <si>
    <t>KL4958WAWDA</t>
  </si>
  <si>
    <t>KL4958WAWDL</t>
  </si>
  <si>
    <t>KL4958WAWF5</t>
  </si>
  <si>
    <t>KL4958WAWF6</t>
  </si>
  <si>
    <t>KL4958WAWFA</t>
  </si>
  <si>
    <t>KL4958WAWFL</t>
  </si>
  <si>
    <t>KL4958WAWT5</t>
  </si>
  <si>
    <t>KL4958WAWT6</t>
  </si>
  <si>
    <t>KL4958WAWTA</t>
  </si>
  <si>
    <t>KL4958WAWTL</t>
  </si>
  <si>
    <t>KL4958WAXD5</t>
  </si>
  <si>
    <t>KL4958WAXD6</t>
  </si>
  <si>
    <t>KL4958WAXDA</t>
  </si>
  <si>
    <t>KL4958WAXDL</t>
  </si>
  <si>
    <t>KL4958WAXF5</t>
  </si>
  <si>
    <t>KL4958WAXF6</t>
  </si>
  <si>
    <t>KL4958WAXFA</t>
  </si>
  <si>
    <t>KL4958WAXFL</t>
  </si>
  <si>
    <t>KL4958WAXT5</t>
  </si>
  <si>
    <t>KL4958WAXT6</t>
  </si>
  <si>
    <t>KL4958WAXTA</t>
  </si>
  <si>
    <t>KL4958WAXTL</t>
  </si>
  <si>
    <t>KL4958WAYD5</t>
  </si>
  <si>
    <t>KL4958WAYD6</t>
  </si>
  <si>
    <t>KL4958WAYDA</t>
  </si>
  <si>
    <t>KL4958WAYDL</t>
  </si>
  <si>
    <t>KL4958WAYF5</t>
  </si>
  <si>
    <t>KL4958WAYF6</t>
  </si>
  <si>
    <t>KL4958WAYFA</t>
  </si>
  <si>
    <t>KL4958WAYFL</t>
  </si>
  <si>
    <t>KL4958WAYT5</t>
  </si>
  <si>
    <t>KL4958WAYT6</t>
  </si>
  <si>
    <t>KL4958WAYTA</t>
  </si>
  <si>
    <t>KL4958WAYTL</t>
  </si>
  <si>
    <t>KL7647WCAZS</t>
  </si>
  <si>
    <t>KL7647WC*ZS</t>
  </si>
  <si>
    <t xml:space="preserve">   KL 048. Kaspersky XDR Expert. Administration Course</t>
  </si>
  <si>
    <t>KL7648WCAZS</t>
  </si>
  <si>
    <t>KL7648WC*ZS</t>
  </si>
  <si>
    <t xml:space="preserve">   KL 048. Kaspersky XDR Expert. Administration Course + virtual labs</t>
  </si>
  <si>
    <t>KL7649WCAZS</t>
  </si>
  <si>
    <t>KL7649WC*ZS</t>
  </si>
  <si>
    <t xml:space="preserve">   KL 059. Kaspersky XDR Expert. Investigation Course</t>
  </si>
  <si>
    <t>KL7651WCAZS</t>
  </si>
  <si>
    <t>KL7651WC*ZS</t>
  </si>
  <si>
    <t xml:space="preserve">   KL 059. Kaspersky XDR Expert. Investigation Course + virtual labs</t>
  </si>
  <si>
    <t>KL7129WLZDZ</t>
  </si>
  <si>
    <t>KL7129WL*DZ</t>
  </si>
  <si>
    <t xml:space="preserve">   Kaspersky Enhanced Support Pro</t>
  </si>
  <si>
    <t>KL7129WLZFZ</t>
  </si>
  <si>
    <t>KL7129WL*FZ</t>
  </si>
  <si>
    <t>KL7129WLZTZ</t>
  </si>
  <si>
    <t>KL7129WL*TZ</t>
  </si>
  <si>
    <t>KL7312WAZFG</t>
  </si>
  <si>
    <t>KL7312WA*FG</t>
  </si>
  <si>
    <t>Queries per year</t>
  </si>
  <si>
    <t>1+Queries per year</t>
  </si>
  <si>
    <t>KL7313WAZFG</t>
  </si>
  <si>
    <t>KL7313WA*FG</t>
  </si>
  <si>
    <t>KL8796WAYFG</t>
  </si>
  <si>
    <t>KL8796WA*FG</t>
  </si>
  <si>
    <t>KL4265WAADS</t>
  </si>
  <si>
    <t>KL4265WA*DS</t>
  </si>
  <si>
    <t xml:space="preserve">   Kaspersky Container Security Advanced Pro</t>
  </si>
  <si>
    <t>KL4265WAAFS</t>
  </si>
  <si>
    <t>KL4265WA*FS</t>
  </si>
  <si>
    <t>KL4265WAATS</t>
  </si>
  <si>
    <t>KL4265WA*TS</t>
  </si>
  <si>
    <t>KL4265WABDS</t>
  </si>
  <si>
    <t>KL4265WABFS</t>
  </si>
  <si>
    <t>KL4265WABTS</t>
  </si>
  <si>
    <t>KL4265WACDS</t>
  </si>
  <si>
    <t>KL4265WACFS</t>
  </si>
  <si>
    <t>KL4265WACTS</t>
  </si>
  <si>
    <t>KL4265WADDS</t>
  </si>
  <si>
    <t>KL4265WADFS</t>
  </si>
  <si>
    <t>KL4265WADTS</t>
  </si>
  <si>
    <t>KL4265WAEDS</t>
  </si>
  <si>
    <t>KL4265WAEFS</t>
  </si>
  <si>
    <t>KL4265WAETS</t>
  </si>
  <si>
    <t>KL4265WAKDS</t>
  </si>
  <si>
    <t>KL4265WAKFS</t>
  </si>
  <si>
    <t>KL4265WAKTS</t>
  </si>
  <si>
    <t>KL4265WAMDS</t>
  </si>
  <si>
    <t>KL4265WAMFS</t>
  </si>
  <si>
    <t>KL4265WAMTS</t>
  </si>
  <si>
    <t>KL4265WANDS</t>
  </si>
  <si>
    <t>KL4265WANFS</t>
  </si>
  <si>
    <t>KL4265WANTS</t>
  </si>
  <si>
    <t>KL4265WAPDS</t>
  </si>
  <si>
    <t>KL4265WAPFS</t>
  </si>
  <si>
    <t>KL4265WAPTS</t>
  </si>
  <si>
    <t>KL4265WAQDS</t>
  </si>
  <si>
    <t>KL4265WAQFS</t>
  </si>
  <si>
    <t>KL4265WAQTS</t>
  </si>
  <si>
    <t>KL4265WARDS</t>
  </si>
  <si>
    <t>KL4265WARFS</t>
  </si>
  <si>
    <t>KL4265WARTS</t>
  </si>
  <si>
    <t>KL4265WASDS</t>
  </si>
  <si>
    <t>KL4265WASFS</t>
  </si>
  <si>
    <t>KL4265WASTS</t>
  </si>
  <si>
    <t>KL4265WATDS</t>
  </si>
  <si>
    <t>KL4265WATFS</t>
  </si>
  <si>
    <t>KL4265WATTS</t>
  </si>
  <si>
    <t>KL4265WAUDS</t>
  </si>
  <si>
    <t>KL4265WAUFS</t>
  </si>
  <si>
    <t>KL4265WAUTS</t>
  </si>
  <si>
    <t>KL4265WAVDS</t>
  </si>
  <si>
    <t>KL4265WAVFS</t>
  </si>
  <si>
    <t>KL4265WAVTS</t>
  </si>
  <si>
    <t>KL4265WAWDS</t>
  </si>
  <si>
    <t>KL4265WAWFS</t>
  </si>
  <si>
    <t>KL4265WAWTS</t>
  </si>
  <si>
    <t>KL4265WAXDS</t>
  </si>
  <si>
    <t>KL4265WAXFS</t>
  </si>
  <si>
    <t>KL4265WAXTS</t>
  </si>
  <si>
    <t>KL4265WAYDS</t>
  </si>
  <si>
    <t>KL4265WAYFS</t>
  </si>
  <si>
    <t>KL4265WAYTS</t>
  </si>
  <si>
    <t>KL4265WAADR</t>
  </si>
  <si>
    <t>KL4265WA*DR</t>
  </si>
  <si>
    <t>KL4265WAAFR</t>
  </si>
  <si>
    <t>KL4265WA*FR</t>
  </si>
  <si>
    <t>KL4265WAATR</t>
  </si>
  <si>
    <t>KL4265WA*TR</t>
  </si>
  <si>
    <t>KL4265WABDR</t>
  </si>
  <si>
    <t>KL4265WABFR</t>
  </si>
  <si>
    <t>KL4265WABTR</t>
  </si>
  <si>
    <t>KL4265WACDR</t>
  </si>
  <si>
    <t>KL4265WACFR</t>
  </si>
  <si>
    <t>KL4265WACTR</t>
  </si>
  <si>
    <t>KL4265WADDR</t>
  </si>
  <si>
    <t>KL4265WADFR</t>
  </si>
  <si>
    <t>KL4265WADTR</t>
  </si>
  <si>
    <t>KL4265WAEDR</t>
  </si>
  <si>
    <t>KL4265WAEFR</t>
  </si>
  <si>
    <t>KL4265WAETR</t>
  </si>
  <si>
    <t>KL4265WAKDR</t>
  </si>
  <si>
    <t>KL4265WAKFR</t>
  </si>
  <si>
    <t>KL4265WAKTR</t>
  </si>
  <si>
    <t>KL4265WAMDR</t>
  </si>
  <si>
    <t>KL4265WAMFR</t>
  </si>
  <si>
    <t>KL4265WAMTR</t>
  </si>
  <si>
    <t>KL4265WANDR</t>
  </si>
  <si>
    <t>KL4265WANFR</t>
  </si>
  <si>
    <t>KL4265WANTR</t>
  </si>
  <si>
    <t>KL4265WAPDR</t>
  </si>
  <si>
    <t>KL4265WAPFR</t>
  </si>
  <si>
    <t>KL4265WAPTR</t>
  </si>
  <si>
    <t>KL4265WAQDR</t>
  </si>
  <si>
    <t>KL4265WAQFR</t>
  </si>
  <si>
    <t>KL4265WAQTR</t>
  </si>
  <si>
    <t>KL4265WARDR</t>
  </si>
  <si>
    <t>KL4265WARFR</t>
  </si>
  <si>
    <t>KL4265WARTR</t>
  </si>
  <si>
    <t>KL4265WASDR</t>
  </si>
  <si>
    <t>KL4265WASFR</t>
  </si>
  <si>
    <t>KL4265WASTR</t>
  </si>
  <si>
    <t>KL4265WATDR</t>
  </si>
  <si>
    <t>KL4265WATFR</t>
  </si>
  <si>
    <t>KL4265WATTR</t>
  </si>
  <si>
    <t>KL4265WAUDR</t>
  </si>
  <si>
    <t>KL4265WAUFR</t>
  </si>
  <si>
    <t>KL4265WAUTR</t>
  </si>
  <si>
    <t>KL4265WAVDR</t>
  </si>
  <si>
    <t>KL4265WAVFR</t>
  </si>
  <si>
    <t>KL4265WAVTR</t>
  </si>
  <si>
    <t>KL4265WAWDR</t>
  </si>
  <si>
    <t>KL4265WAWFR</t>
  </si>
  <si>
    <t>KL4265WAWTR</t>
  </si>
  <si>
    <t>KL4265WAXDR</t>
  </si>
  <si>
    <t>KL4265WAXFR</t>
  </si>
  <si>
    <t>KL4265WAXTR</t>
  </si>
  <si>
    <t>KL4265WAYDR</t>
  </si>
  <si>
    <t>KL4265WAYFR</t>
  </si>
  <si>
    <t>KL4265WAYTR</t>
  </si>
  <si>
    <t>KL4265WAADG</t>
  </si>
  <si>
    <t>KL4265WA*DG</t>
  </si>
  <si>
    <t>KL4265WAAFG</t>
  </si>
  <si>
    <t>KL4265WA*FG</t>
  </si>
  <si>
    <t>KL4265WAAMG</t>
  </si>
  <si>
    <t>KL4265WA*MG</t>
  </si>
  <si>
    <t>KL4265WAATG</t>
  </si>
  <si>
    <t>KL4265WA*TG</t>
  </si>
  <si>
    <t>KL4265WABDG</t>
  </si>
  <si>
    <t>KL4265WABFG</t>
  </si>
  <si>
    <t>KL4265WABMG</t>
  </si>
  <si>
    <t>KL4265WABTG</t>
  </si>
  <si>
    <t>KL4265WACDG</t>
  </si>
  <si>
    <t>KL4265WACFG</t>
  </si>
  <si>
    <t>KL4265WACMG</t>
  </si>
  <si>
    <t>KL4265WACTG</t>
  </si>
  <si>
    <t>KL4265WADDG</t>
  </si>
  <si>
    <t>KL4265WADFG</t>
  </si>
  <si>
    <t>KL4265WADMG</t>
  </si>
  <si>
    <t>KL4265WADTG</t>
  </si>
  <si>
    <t>KL4265WAEDG</t>
  </si>
  <si>
    <t>KL4265WAEFG</t>
  </si>
  <si>
    <t>KL4265WAEMG</t>
  </si>
  <si>
    <t>KL4265WAETG</t>
  </si>
  <si>
    <t>KL4265WAKDG</t>
  </si>
  <si>
    <t>KL4265WAKFG</t>
  </si>
  <si>
    <t>KL4265WAKMG</t>
  </si>
  <si>
    <t>KL4265WAKTG</t>
  </si>
  <si>
    <t>KL4265WAMDG</t>
  </si>
  <si>
    <t>KL4265WAMFG</t>
  </si>
  <si>
    <t>KL4265WAMMG</t>
  </si>
  <si>
    <t>KL4265WAMTG</t>
  </si>
  <si>
    <t>KL4265WANDG</t>
  </si>
  <si>
    <t>KL4265WANFG</t>
  </si>
  <si>
    <t>KL4265WANMG</t>
  </si>
  <si>
    <t>KL4265WANTG</t>
  </si>
  <si>
    <t>KL4265WAPDG</t>
  </si>
  <si>
    <t>KL4265WAPFG</t>
  </si>
  <si>
    <t>KL4265WAPMG</t>
  </si>
  <si>
    <t>KL4265WAPTG</t>
  </si>
  <si>
    <t>KL4265WAQDG</t>
  </si>
  <si>
    <t>KL4265WAQFG</t>
  </si>
  <si>
    <t>KL4265WAQMG</t>
  </si>
  <si>
    <t>KL4265WAQTG</t>
  </si>
  <si>
    <t>KL4265WARDG</t>
  </si>
  <si>
    <t>KL4265WARFG</t>
  </si>
  <si>
    <t>KL4265WARMG</t>
  </si>
  <si>
    <t>KL4265WARTG</t>
  </si>
  <si>
    <t>KL4265WASDG</t>
  </si>
  <si>
    <t>KL4265WASFG</t>
  </si>
  <si>
    <t>KL4265WASMG</t>
  </si>
  <si>
    <t>KL4265WASTG</t>
  </si>
  <si>
    <t>KL4265WATDG</t>
  </si>
  <si>
    <t>KL4265WATFG</t>
  </si>
  <si>
    <t>KL4265WATMG</t>
  </si>
  <si>
    <t>KL4265WATTG</t>
  </si>
  <si>
    <t>KL4265WAUDG</t>
  </si>
  <si>
    <t>KL4265WAUFG</t>
  </si>
  <si>
    <t>KL4265WAUMG</t>
  </si>
  <si>
    <t>KL4265WAUTG</t>
  </si>
  <si>
    <t>KL4265WAVDG</t>
  </si>
  <si>
    <t>KL4265WAVFG</t>
  </si>
  <si>
    <t>KL4265WAVMG</t>
  </si>
  <si>
    <t>KL4265WAVTG</t>
  </si>
  <si>
    <t>KL4265WAWDG</t>
  </si>
  <si>
    <t>KL4265WAWFG</t>
  </si>
  <si>
    <t>KL4265WAWMG</t>
  </si>
  <si>
    <t>KL4265WAWTG</t>
  </si>
  <si>
    <t>KL4265WAXDG</t>
  </si>
  <si>
    <t>KL4265WAXFG</t>
  </si>
  <si>
    <t>KL4265WAXMG</t>
  </si>
  <si>
    <t>KL4265WAXTG</t>
  </si>
  <si>
    <t>KL4265WAYDG</t>
  </si>
  <si>
    <t>KL4265WAYFG</t>
  </si>
  <si>
    <t>KL4265WAYMG</t>
  </si>
  <si>
    <t>KL4265WAYTG</t>
  </si>
  <si>
    <t>KL4265WAQD4</t>
  </si>
  <si>
    <t>KL4265WA*D4</t>
  </si>
  <si>
    <t>KL4265WAQF4</t>
  </si>
  <si>
    <t>KL4265WA*F4</t>
  </si>
  <si>
    <t>KL4265WAQM4</t>
  </si>
  <si>
    <t>KL4265WA*M4</t>
  </si>
  <si>
    <t>KL4265WAQT4</t>
  </si>
  <si>
    <t>KL4265WA*T4</t>
  </si>
  <si>
    <t>KL4265WARD4</t>
  </si>
  <si>
    <t>KL4265WARF4</t>
  </si>
  <si>
    <t>KL4265WARM4</t>
  </si>
  <si>
    <t>KL4265WART4</t>
  </si>
  <si>
    <t>KL4265WASD4</t>
  </si>
  <si>
    <t>KL4265WASF4</t>
  </si>
  <si>
    <t>KL4265WASM4</t>
  </si>
  <si>
    <t>KL4265WAST4</t>
  </si>
  <si>
    <t>KL4265WATD4</t>
  </si>
  <si>
    <t>KL4265WATF4</t>
  </si>
  <si>
    <t>KL4265WATM4</t>
  </si>
  <si>
    <t>KL4265WATT4</t>
  </si>
  <si>
    <t>KL4265WAUD4</t>
  </si>
  <si>
    <t>KL4265WAUF4</t>
  </si>
  <si>
    <t>KL4265WAUM4</t>
  </si>
  <si>
    <t>KL4265WAUT4</t>
  </si>
  <si>
    <t>KL4265WAVD4</t>
  </si>
  <si>
    <t>KL4265WAVF4</t>
  </si>
  <si>
    <t>KL4265WAVM4</t>
  </si>
  <si>
    <t>KL4265WAVT4</t>
  </si>
  <si>
    <t>KL4265WAWD4</t>
  </si>
  <si>
    <t>KL4265WAWF4</t>
  </si>
  <si>
    <t>KL4265WAWM4</t>
  </si>
  <si>
    <t>KL4265WAWT4</t>
  </si>
  <si>
    <t>KL4265WAXD4</t>
  </si>
  <si>
    <t>KL4265WAXF4</t>
  </si>
  <si>
    <t>KL4265WAXM4</t>
  </si>
  <si>
    <t>KL4265WAXT4</t>
  </si>
  <si>
    <t>KL4265WAYD4</t>
  </si>
  <si>
    <t>KL4265WAYF4</t>
  </si>
  <si>
    <t>KL4265WAYM4</t>
  </si>
  <si>
    <t>KL4265WAYT4</t>
  </si>
  <si>
    <t>KL7106WLZFZ</t>
  </si>
  <si>
    <t>KL7106WL*FZ</t>
  </si>
  <si>
    <t xml:space="preserve">   Kaspersky Essential Installation service for Kaspersky Unified Monitoring and Analysis Platform</t>
  </si>
  <si>
    <t>KL7107WLZFZ</t>
  </si>
  <si>
    <t>KL7107WL*FZ</t>
  </si>
  <si>
    <t xml:space="preserve">   Kaspersky Essential Installation service for Kaspersky XDR</t>
  </si>
  <si>
    <t>KL7879WAZDR</t>
  </si>
  <si>
    <t>KL7879WA*DR</t>
  </si>
  <si>
    <t xml:space="preserve">   Kaspersky Threat Data Feeds - Cloud Access Security Broker</t>
  </si>
  <si>
    <t>KL7879WAZDS</t>
  </si>
  <si>
    <t>KL7879WA*DS</t>
  </si>
  <si>
    <t>KL7879WAZFR</t>
  </si>
  <si>
    <t>KL7879WA*FR</t>
  </si>
  <si>
    <t>KL7879WAZFS</t>
  </si>
  <si>
    <t>KL7879WA*FS</t>
  </si>
  <si>
    <t>KL7879WAZTR</t>
  </si>
  <si>
    <t>KL7879WA*TR</t>
  </si>
  <si>
    <t>KL7879WAZTS</t>
  </si>
  <si>
    <t>KL7879WA*TS</t>
  </si>
  <si>
    <t>KL7389WAZDR</t>
  </si>
  <si>
    <t>KL7389WA*DR</t>
  </si>
  <si>
    <t>TI Reports</t>
  </si>
  <si>
    <t xml:space="preserve">   Kaspersky Threat Intelligence Reporting</t>
  </si>
  <si>
    <t>KL7389WAZDS</t>
  </si>
  <si>
    <t>KL7389WA*DS</t>
  </si>
  <si>
    <t>KL7389WAZFR</t>
  </si>
  <si>
    <t>KL7389WA*FR</t>
  </si>
  <si>
    <t>KL7389WAZFS</t>
  </si>
  <si>
    <t>KL7389WA*FS</t>
  </si>
  <si>
    <t>KL7389WAZTR</t>
  </si>
  <si>
    <t>KL7389WA*TR</t>
  </si>
  <si>
    <t>KL7389WAZTS</t>
  </si>
  <si>
    <t>KL7389WA*TS</t>
  </si>
  <si>
    <t>KL4054WATD4</t>
  </si>
  <si>
    <t>KL4054WA*D4</t>
  </si>
  <si>
    <t>KL4054WATDG</t>
  </si>
  <si>
    <t>KL4054WA*DG</t>
  </si>
  <si>
    <t>KL4054WATF4</t>
  </si>
  <si>
    <t>KL4054WA*F4</t>
  </si>
  <si>
    <t>KL4054WATFG</t>
  </si>
  <si>
    <t>KL4054WA*FG</t>
  </si>
  <si>
    <t>KL4054WATM4</t>
  </si>
  <si>
    <t>KL4054WA*M4</t>
  </si>
  <si>
    <t>KL4054WATMG</t>
  </si>
  <si>
    <t>KL4054WA*MG</t>
  </si>
  <si>
    <t>KL4054WATT4</t>
  </si>
  <si>
    <t>KL4054WA*T4</t>
  </si>
  <si>
    <t>KL4054WATTG</t>
  </si>
  <si>
    <t>KL4054WA*TG</t>
  </si>
  <si>
    <t>KL4054WAUD4</t>
  </si>
  <si>
    <t>KL4054WAUDG</t>
  </si>
  <si>
    <t>KL4054WAUF4</t>
  </si>
  <si>
    <t>KL4054WAUFG</t>
  </si>
  <si>
    <t>KL4054WAUM4</t>
  </si>
  <si>
    <t>KL4054WAUMG</t>
  </si>
  <si>
    <t>KL4054WAUT4</t>
  </si>
  <si>
    <t>KL4054WAUTG</t>
  </si>
  <si>
    <t>KL4054WAVD4</t>
  </si>
  <si>
    <t>KL4054WAVDG</t>
  </si>
  <si>
    <t>KL4054WAVF4</t>
  </si>
  <si>
    <t>KL4054WAVFG</t>
  </si>
  <si>
    <t>KL4054WAVM4</t>
  </si>
  <si>
    <t>KL4054WAVMG</t>
  </si>
  <si>
    <t>KL4054WAVT4</t>
  </si>
  <si>
    <t>KL4054WAVTG</t>
  </si>
  <si>
    <t>KL4054WAWD4</t>
  </si>
  <si>
    <t>KL4054WAWDG</t>
  </si>
  <si>
    <t>KL4054WAWF4</t>
  </si>
  <si>
    <t>KL4054WAWFG</t>
  </si>
  <si>
    <t>KL4054WAWM4</t>
  </si>
  <si>
    <t>KL4054WAWMG</t>
  </si>
  <si>
    <t>KL4054WAWT4</t>
  </si>
  <si>
    <t>KL4054WAWTG</t>
  </si>
  <si>
    <t>KL4054WAXD4</t>
  </si>
  <si>
    <t>KL4054WAXDG</t>
  </si>
  <si>
    <t>KL4054WAXF4</t>
  </si>
  <si>
    <t>KL4054WAXFG</t>
  </si>
  <si>
    <t>KL4054WAXM4</t>
  </si>
  <si>
    <t>KL4054WAXMG</t>
  </si>
  <si>
    <t>KL4054WAXT4</t>
  </si>
  <si>
    <t>KL4054WAXTG</t>
  </si>
  <si>
    <t>KL4054WAYD4</t>
  </si>
  <si>
    <t>KL4054WAYDG</t>
  </si>
  <si>
    <t>KL4054WAYF4</t>
  </si>
  <si>
    <t>KL4054WAYFG</t>
  </si>
  <si>
    <t>KL4054WAYM4</t>
  </si>
  <si>
    <t>KL4054WAYMG</t>
  </si>
  <si>
    <t>KL4054WAYT4</t>
  </si>
  <si>
    <t>KL4054WAYTG</t>
  </si>
  <si>
    <t>KL4056WATD4</t>
  </si>
  <si>
    <t>KL4056WA*D4</t>
  </si>
  <si>
    <t>KL4056WATDG</t>
  </si>
  <si>
    <t>KL4056WA*DG</t>
  </si>
  <si>
    <t>KL4056WATF4</t>
  </si>
  <si>
    <t>KL4056WA*F4</t>
  </si>
  <si>
    <t>KL4056WATFG</t>
  </si>
  <si>
    <t>KL4056WA*FG</t>
  </si>
  <si>
    <t>KL4056WATM4</t>
  </si>
  <si>
    <t>KL4056WA*M4</t>
  </si>
  <si>
    <t>KL4056WATMG</t>
  </si>
  <si>
    <t>KL4056WA*MG</t>
  </si>
  <si>
    <t>KL4056WATT4</t>
  </si>
  <si>
    <t>KL4056WA*T4</t>
  </si>
  <si>
    <t>KL4056WATTG</t>
  </si>
  <si>
    <t>KL4056WA*TG</t>
  </si>
  <si>
    <t>KL4056WAUD4</t>
  </si>
  <si>
    <t>KL4056WAUDG</t>
  </si>
  <si>
    <t>KL4056WAUF4</t>
  </si>
  <si>
    <t>KL4056WAUFG</t>
  </si>
  <si>
    <t>KL4056WAUM4</t>
  </si>
  <si>
    <t>KL4056WAUMG</t>
  </si>
  <si>
    <t>KL4056WAUT4</t>
  </si>
  <si>
    <t>KL4056WAUTG</t>
  </si>
  <si>
    <t>KL4056WAVD4</t>
  </si>
  <si>
    <t>KL4056WAVDG</t>
  </si>
  <si>
    <t>KL4056WAVF4</t>
  </si>
  <si>
    <t>KL4056WAVFG</t>
  </si>
  <si>
    <t>KL4056WAVM4</t>
  </si>
  <si>
    <t>KL4056WAVMG</t>
  </si>
  <si>
    <t>KL4056WAVT4</t>
  </si>
  <si>
    <t>KL4056WAVTG</t>
  </si>
  <si>
    <t>KL4056WAWD4</t>
  </si>
  <si>
    <t>KL4056WAWDG</t>
  </si>
  <si>
    <t>KL4056WAWF4</t>
  </si>
  <si>
    <t>KL4056WAWFG</t>
  </si>
  <si>
    <t>KL4056WAWM4</t>
  </si>
  <si>
    <t>KL4056WAWMG</t>
  </si>
  <si>
    <t>KL4056WAWT4</t>
  </si>
  <si>
    <t>KL4056WAWTG</t>
  </si>
  <si>
    <t>KL4056WAXD4</t>
  </si>
  <si>
    <t>KL4056WAXDG</t>
  </si>
  <si>
    <t>KL4056WAXF4</t>
  </si>
  <si>
    <t>KL4056WAXFG</t>
  </si>
  <si>
    <t>KL4056WAXM4</t>
  </si>
  <si>
    <t>KL4056WAXMG</t>
  </si>
  <si>
    <t>KL4056WAXT4</t>
  </si>
  <si>
    <t>KL4056WAXTG</t>
  </si>
  <si>
    <t>KL4056WAYD4</t>
  </si>
  <si>
    <t>KL4056WAYDG</t>
  </si>
  <si>
    <t>KL4056WAYF4</t>
  </si>
  <si>
    <t>KL4056WAYFG</t>
  </si>
  <si>
    <t>KL4056WAYM4</t>
  </si>
  <si>
    <t>KL4056WAYMG</t>
  </si>
  <si>
    <t>KL4056WAYT4</t>
  </si>
  <si>
    <t>KL4056WAYTG</t>
  </si>
  <si>
    <t>KL7056W1SDZ</t>
  </si>
  <si>
    <t>KL7056W1*DZ</t>
  </si>
  <si>
    <t>Incident Response</t>
  </si>
  <si>
    <t>KL7056W1TDZ</t>
  </si>
  <si>
    <t>KL7056W1UDZ</t>
  </si>
  <si>
    <t>KL7056W1TTZ</t>
  </si>
  <si>
    <t>KL7056W1*TZ</t>
  </si>
  <si>
    <t>KL7056W1UTZ</t>
  </si>
  <si>
    <t>KL7057W1SDZ</t>
  </si>
  <si>
    <t>KL7057W1*DZ</t>
  </si>
  <si>
    <t>KL7057W1SFZ</t>
  </si>
  <si>
    <t>KL7057W1TDZ</t>
  </si>
  <si>
    <t>KL7057W1TFZ</t>
  </si>
  <si>
    <t>KL7057W1TTZ</t>
  </si>
  <si>
    <t>KL7057W1*TZ</t>
  </si>
  <si>
    <t>KL7057W1UDZ</t>
  </si>
  <si>
    <t>KL7057W1UFZ</t>
  </si>
  <si>
    <t>KL7057W1UTZ</t>
  </si>
  <si>
    <t>KL7858W1AFZ</t>
  </si>
  <si>
    <t>KL7858W1*FZ</t>
  </si>
  <si>
    <t xml:space="preserve">   Kaspersky Incident Response Emergency (Remote)</t>
  </si>
  <si>
    <t>1-1Incident</t>
  </si>
  <si>
    <t>KL7859W1AFZ</t>
  </si>
  <si>
    <t>KL7859W1*FZ</t>
  </si>
  <si>
    <t xml:space="preserve">   Kaspersky Incident Response Emergency (On-site)</t>
  </si>
  <si>
    <t>KL7881WLZFZ</t>
  </si>
  <si>
    <t>KL7881WL*FZ</t>
  </si>
  <si>
    <t>SOC Consulting</t>
  </si>
  <si>
    <t xml:space="preserve">   Kaspersky Adversary Attack Emulation</t>
  </si>
  <si>
    <t>Band Z: 1</t>
  </si>
  <si>
    <t>KL7882WLZFZ</t>
  </si>
  <si>
    <t>KL7882WL*FZ</t>
  </si>
  <si>
    <t xml:space="preserve">   Kaspersky Incident Response Plan Development</t>
  </si>
  <si>
    <t>KL7883WLZFZ</t>
  </si>
  <si>
    <t>KL7883WL*FZ</t>
  </si>
  <si>
    <t xml:space="preserve">   Kaspersky  SOC  Maturity  Assessment by SOC-CMM methodology</t>
  </si>
  <si>
    <t>KL7884WL2FZ</t>
  </si>
  <si>
    <t>KL7884WL*FZ</t>
  </si>
  <si>
    <t>Compromise Assessment</t>
  </si>
  <si>
    <t>Band 2: 2000</t>
  </si>
  <si>
    <t>2000Node</t>
  </si>
  <si>
    <t>KL7884WLUFZ</t>
  </si>
  <si>
    <t>Band U: 400</t>
  </si>
  <si>
    <t>400Node</t>
  </si>
  <si>
    <t>KL7884WLWFZ</t>
  </si>
  <si>
    <t>Band W: 1000</t>
  </si>
  <si>
    <t>1000Node</t>
  </si>
  <si>
    <t>KL7884WLXFZ</t>
  </si>
  <si>
    <t>KL7884WLYFZ</t>
  </si>
  <si>
    <t>10000Node</t>
  </si>
  <si>
    <t>Kaspersky Remote Compromise Assessment</t>
  </si>
  <si>
    <t>Compromise Assessment service – perfect offering for clients who are not ready to discuss security products yet. Our experts perform comprehensive checkup of all hosts in customer’s infrastructure to uncover missed incidents: both past and ongoing compromises. Service is designed for enterprise with 400+ hosts. On-site service, available as well, please contact us. your partner account manager. Check more for details here</t>
  </si>
  <si>
    <t xml:space="preserve">   Kaspersky Remote Compromise Assessment*</t>
  </si>
  <si>
    <t>July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</si>
</sst>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00_р_._-;\-* #,##0.00_р_._-;_-* &quot;-&quot;??_р_._-;_-@_-"/>
    <numFmt numFmtId="166" formatCode="0.0%"/>
    <numFmt numFmtId="167" formatCode="_-* #,##0_р_._-;\-* #,##0_р_._-;_-* &quot;-&quot;??_р_._-;_-@_-"/>
    <numFmt numFmtId="168" formatCode="_-* #,##0&quot;р.&quot;_-;\-* #,##0&quot;р.&quot;_-;_-* &quot;-&quot;&quot;р.&quot;_-;_-@_-"/>
    <numFmt numFmtId="169" formatCode="[$-419]#,##0.00"/>
  </numFmts>
  <fonts count="104">
    <font>
      <sz val="10"/>
      <name val="Arial"/>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family val="2"/>
      <charset val="204"/>
    </font>
    <font>
      <sz val="8"/>
      <name val="Arial"/>
      <family val="2"/>
      <charset val="204"/>
    </font>
    <font>
      <sz val="8"/>
      <name val="Arial Narrow"/>
      <family val="2"/>
      <charset val="204"/>
    </font>
    <font>
      <sz val="10"/>
      <name val="Arial Cyr"/>
      <charset val="204"/>
    </font>
    <font>
      <sz val="8"/>
      <color indexed="8"/>
      <name val="Arial Narrow"/>
      <family val="2"/>
      <charset val="204"/>
    </font>
    <font>
      <sz val="10"/>
      <color indexed="8"/>
      <name val="Arial"/>
      <family val="2"/>
      <charset val="204"/>
    </font>
    <font>
      <sz val="8"/>
      <color indexed="9"/>
      <name val="Arial Narrow"/>
      <family val="2"/>
      <charset val="204"/>
    </font>
    <font>
      <u/>
      <sz val="10"/>
      <color indexed="12"/>
      <name val="Arial"/>
      <family val="2"/>
      <charset val="204"/>
    </font>
    <font>
      <sz val="8"/>
      <name val="Arial Narrow"/>
      <family val="2"/>
    </font>
    <font>
      <sz val="8"/>
      <color indexed="10"/>
      <name val="Arial Narrow"/>
      <family val="2"/>
    </font>
    <font>
      <b/>
      <sz val="8"/>
      <color indexed="10"/>
      <name val="Arial Narrow"/>
      <family val="2"/>
    </font>
    <font>
      <b/>
      <sz val="8"/>
      <name val="Arial Narrow"/>
      <family val="2"/>
    </font>
    <font>
      <sz val="8"/>
      <color indexed="8"/>
      <name val="MS Sans Serif"/>
      <family val="2"/>
      <charset val="204"/>
    </font>
    <font>
      <sz val="8"/>
      <color indexed="17"/>
      <name val="Arial Narrow"/>
      <family val="2"/>
      <charset val="204"/>
    </font>
    <font>
      <sz val="10"/>
      <color indexed="8"/>
      <name val="Arial Narrow"/>
      <family val="2"/>
      <charset val="204"/>
    </font>
    <font>
      <u/>
      <sz val="10"/>
      <color indexed="12"/>
      <name val="Arial Narrow"/>
      <family val="2"/>
      <charset val="204"/>
    </font>
    <font>
      <sz val="10"/>
      <name val="Arial Narrow"/>
      <family val="2"/>
      <charset val="204"/>
    </font>
    <font>
      <sz val="16"/>
      <name val="Arial Narrow"/>
      <family val="2"/>
      <charset val="204"/>
    </font>
    <font>
      <sz val="8"/>
      <color indexed="58"/>
      <name val="Arial Narrow"/>
      <family val="2"/>
      <charset val="204"/>
    </font>
    <font>
      <sz val="48"/>
      <color indexed="9"/>
      <name val="Arial"/>
      <family val="2"/>
      <charset val="204"/>
    </font>
    <font>
      <sz val="8"/>
      <color indexed="10"/>
      <name val="Arial Narrow"/>
      <family val="2"/>
      <charset val="204"/>
    </font>
    <font>
      <sz val="10"/>
      <color indexed="10"/>
      <name val="Arial"/>
      <family val="2"/>
      <charset val="204"/>
    </font>
    <font>
      <b/>
      <sz val="8"/>
      <color indexed="9"/>
      <name val="Arial Narrow"/>
      <family val="2"/>
      <charset val="204"/>
    </font>
    <font>
      <sz val="8"/>
      <color indexed="81"/>
      <name val="Tahoma"/>
      <family val="2"/>
      <charset val="204"/>
    </font>
    <font>
      <b/>
      <sz val="8"/>
      <name val="Arial Narrow"/>
      <family val="2"/>
      <charset val="204"/>
    </font>
    <font>
      <b/>
      <sz val="10"/>
      <color indexed="21"/>
      <name val="Arial Narrow"/>
      <family val="2"/>
      <charset val="204"/>
    </font>
    <font>
      <sz val="8"/>
      <color indexed="17"/>
      <name val="Arial Narrow"/>
      <family val="2"/>
    </font>
    <font>
      <b/>
      <sz val="8"/>
      <color indexed="17"/>
      <name val="Arial Narrow"/>
      <family val="2"/>
      <charset val="204"/>
    </font>
    <font>
      <b/>
      <sz val="14"/>
      <color indexed="21"/>
      <name val="Arial Narrow"/>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1"/>
      <color theme="1"/>
      <name val="Calibri"/>
      <family val="2"/>
      <scheme val="minor"/>
    </font>
    <font>
      <sz val="8"/>
      <color rgb="FFDB0707"/>
      <name val="Arial Narrow"/>
      <family val="2"/>
      <charset val="204"/>
    </font>
    <font>
      <sz val="10"/>
      <name val="Arial"/>
      <family val="2"/>
      <charset val="204"/>
    </font>
    <font>
      <sz val="8"/>
      <color rgb="FFFF0000"/>
      <name val="Arial Narrow"/>
      <family val="2"/>
      <charset val="204"/>
    </font>
    <font>
      <u/>
      <sz val="8"/>
      <color theme="3"/>
      <name val="Arial Narrow"/>
      <family val="2"/>
      <charset val="204"/>
    </font>
    <font>
      <b/>
      <sz val="10"/>
      <name val="Arial Narrow"/>
      <family val="2"/>
      <charset val="204"/>
    </font>
    <font>
      <sz val="10"/>
      <color indexed="8"/>
      <name val="Arial"/>
      <family val="2"/>
    </font>
    <font>
      <sz val="8"/>
      <color indexed="8"/>
      <name val="Arial Narrow"/>
      <family val="2"/>
    </font>
    <font>
      <sz val="10"/>
      <name val="Arial"/>
      <family val="2"/>
    </font>
    <font>
      <sz val="8"/>
      <color indexed="8"/>
      <name val="Arial Narrow"/>
      <family val="2"/>
    </font>
    <font>
      <sz val="10"/>
      <color indexed="8"/>
      <name val="Arial"/>
      <family val="2"/>
    </font>
    <font>
      <sz val="10"/>
      <name val="Arial"/>
      <family val="2"/>
      <charset val="204"/>
    </font>
    <font>
      <sz val="8"/>
      <color indexed="8"/>
      <name val="Arial Narrow"/>
      <family val="2"/>
      <charset val="204"/>
    </font>
    <font>
      <sz val="10"/>
      <color indexed="8"/>
      <name val="Arial"/>
      <family val="2"/>
      <charset val="204"/>
    </font>
    <font>
      <sz val="11"/>
      <color rgb="FF000000"/>
      <name val="Calibri"/>
      <family val="2"/>
      <scheme val="minor"/>
    </font>
    <font>
      <u/>
      <sz val="11"/>
      <color theme="10"/>
      <name val="Calibri"/>
      <family val="2"/>
      <charset val="204"/>
      <scheme val="minor"/>
    </font>
    <font>
      <u/>
      <sz val="11"/>
      <color theme="10"/>
      <name val="Calibri"/>
      <family val="2"/>
      <scheme val="minor"/>
    </font>
    <font>
      <sz val="10"/>
      <color indexed="8"/>
      <name val="Arial"/>
      <family val="2"/>
      <charset val="204"/>
    </font>
    <font>
      <sz val="8"/>
      <color indexed="8"/>
      <name val="Arial Narrow"/>
      <family val="2"/>
      <charset val="204"/>
    </font>
    <font>
      <sz val="8"/>
      <color indexed="8"/>
      <name val="Arial Narrow"/>
      <family val="2"/>
      <charset val="204"/>
    </font>
    <font>
      <sz val="10"/>
      <color indexed="8"/>
      <name val="Arial"/>
      <family val="2"/>
      <charset val="204"/>
    </font>
    <font>
      <sz val="10"/>
      <color indexed="8"/>
      <name val="Arial"/>
      <family val="2"/>
      <charset val="204"/>
    </font>
    <font>
      <sz val="8"/>
      <color indexed="8"/>
      <name val="Arial Narrow"/>
      <family val="2"/>
      <charset val="204"/>
    </font>
    <font>
      <sz val="10"/>
      <color indexed="8"/>
      <name val="Arial"/>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10"/>
      <color indexed="8"/>
      <name val="Arial"/>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10"/>
      <color indexed="8"/>
      <name val="Arial"/>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8"/>
      <color indexed="8"/>
      <name val="Arial Narrow"/>
      <family val="2"/>
      <charset val="204"/>
    </font>
    <font>
      <sz val="11"/>
      <name val="Calibri"/>
      <family val="2"/>
      <charset val="204"/>
    </font>
    <font>
      <sz val="8"/>
      <color indexed="8"/>
      <name val="Arial Narrow"/>
      <family val="2"/>
      <charset val="204"/>
    </font>
    <font>
      <sz val="10"/>
      <color rgb="FFFF0000"/>
      <name val="Arial"/>
      <family val="2"/>
      <charset val="204"/>
    </font>
    <font>
      <sz val="8"/>
      <name val="Arial Narrow"/>
      <family val="2"/>
      <charset val="204"/>
    </font>
    <font>
      <sz val="8"/>
      <name val="Arial Narrow"/>
      <family val="2"/>
    </font>
    <font>
      <sz val="8"/>
      <color indexed="17"/>
      <name val="Arial Narrow"/>
      <family val="2"/>
    </font>
    <font>
      <sz val="8"/>
      <color indexed="9"/>
      <name val="Arial Narrow"/>
      <family val="2"/>
    </font>
    <font>
      <sz val="8"/>
      <name val="Arial Narrow"/>
    </font>
    <font>
      <sz val="8"/>
      <color indexed="17"/>
      <name val="Arial Narrow"/>
    </font>
  </fonts>
  <fills count="42">
    <fill>
      <patternFill patternType="none"/>
    </fill>
    <fill>
      <patternFill patternType="gray125"/>
    </fill>
    <fill>
      <patternFill patternType="solid">
        <fgColor indexed="22"/>
      </patternFill>
    </fill>
    <fill>
      <patternFill patternType="solid">
        <fgColor indexed="47"/>
      </patternFill>
    </fill>
    <fill>
      <patternFill patternType="solid">
        <fgColor indexed="4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29"/>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43"/>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3"/>
      </patternFill>
    </fill>
    <fill>
      <patternFill patternType="solid">
        <fgColor indexed="26"/>
      </patternFill>
    </fill>
    <fill>
      <patternFill patternType="solid">
        <fgColor indexed="62"/>
      </patternFill>
    </fill>
    <fill>
      <patternFill patternType="solid">
        <fgColor indexed="57"/>
      </patternFill>
    </fill>
    <fill>
      <patternFill patternType="solid">
        <fgColor indexed="47"/>
        <bgColor indexed="64"/>
      </patternFill>
    </fill>
    <fill>
      <patternFill patternType="solid">
        <fgColor indexed="44"/>
        <bgColor indexed="64"/>
      </patternFill>
    </fill>
    <fill>
      <patternFill patternType="solid">
        <fgColor indexed="41"/>
        <bgColor indexed="64"/>
      </patternFill>
    </fill>
    <fill>
      <patternFill patternType="solid">
        <fgColor indexed="11"/>
        <bgColor indexed="64"/>
      </patternFill>
    </fill>
    <fill>
      <patternFill patternType="solid">
        <fgColor indexed="43"/>
        <bgColor indexed="64"/>
      </patternFill>
    </fill>
    <fill>
      <patternFill patternType="solid">
        <fgColor indexed="42"/>
        <bgColor indexed="64"/>
      </patternFill>
    </fill>
    <fill>
      <patternFill patternType="solid">
        <fgColor indexed="10"/>
        <bgColor indexed="64"/>
      </patternFill>
    </fill>
    <fill>
      <patternFill patternType="solid">
        <fgColor indexed="17"/>
        <bgColor indexed="64"/>
      </patternFill>
    </fill>
    <fill>
      <patternFill patternType="solid">
        <fgColor indexed="22"/>
        <bgColor indexed="64"/>
      </patternFill>
    </fill>
    <fill>
      <patternFill patternType="solid">
        <fgColor indexed="58"/>
        <bgColor indexed="64"/>
      </patternFill>
    </fill>
    <fill>
      <patternFill patternType="solid">
        <fgColor indexed="22"/>
        <bgColor indexed="0"/>
      </patternFill>
    </fill>
    <fill>
      <patternFill patternType="solid">
        <fgColor indexed="57"/>
        <bgColor indexed="64"/>
      </patternFill>
    </fill>
    <fill>
      <patternFill patternType="solid">
        <bgColor indexed="17"/>
      </patternFill>
    </fill>
    <fill>
      <patternFill patternType="solid">
        <fgColor indexed="17"/>
        <bgColor indexed="17"/>
      </patternFill>
    </fill>
    <fill>
      <patternFill patternType="solid">
        <fgColor indexed="14"/>
        <bgColor indexed="64"/>
      </patternFill>
    </fill>
    <fill>
      <patternFill patternType="solid">
        <fgColor rgb="FF006E56"/>
        <bgColor indexed="64"/>
      </patternFill>
    </fill>
    <fill>
      <patternFill patternType="solid">
        <fgColor rgb="FF92D050"/>
        <bgColor indexed="64"/>
      </patternFill>
    </fill>
    <fill>
      <patternFill patternType="solid">
        <fgColor rgb="FFF2F2F2"/>
        <bgColor indexed="64"/>
      </patternFill>
    </fill>
  </fills>
  <borders count="15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8"/>
      </left>
      <right/>
      <top style="thin">
        <color indexed="8"/>
      </top>
      <bottom/>
      <diagonal/>
    </border>
    <border>
      <left/>
      <right/>
      <top style="hair">
        <color indexed="17"/>
      </top>
      <bottom/>
      <diagonal/>
    </border>
    <border>
      <left/>
      <right/>
      <top style="hair">
        <color indexed="17"/>
      </top>
      <bottom style="hair">
        <color indexed="17"/>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hair">
        <color indexed="17"/>
      </bottom>
      <diagonal/>
    </border>
    <border>
      <left/>
      <right/>
      <top style="thin">
        <color indexed="65"/>
      </top>
      <bottom/>
      <diagonal/>
    </border>
    <border>
      <left style="thin">
        <color indexed="65"/>
      </left>
      <right/>
      <top/>
      <bottom/>
      <diagonal/>
    </border>
    <border>
      <left style="thin">
        <color indexed="65"/>
      </left>
      <right/>
      <top style="thin">
        <color indexed="65"/>
      </top>
      <bottom/>
      <diagonal/>
    </border>
    <border>
      <left style="hair">
        <color indexed="17"/>
      </left>
      <right/>
      <top style="hair">
        <color indexed="17"/>
      </top>
      <bottom style="hair">
        <color indexed="17"/>
      </bottom>
      <diagonal/>
    </border>
    <border>
      <left style="thin">
        <color indexed="17"/>
      </left>
      <right style="thin">
        <color indexed="17"/>
      </right>
      <top style="hair">
        <color indexed="17"/>
      </top>
      <bottom style="hair">
        <color indexed="17"/>
      </bottom>
      <diagonal/>
    </border>
    <border>
      <left/>
      <right style="hair">
        <color indexed="17"/>
      </right>
      <top style="hair">
        <color indexed="17"/>
      </top>
      <bottom style="hair">
        <color indexed="17"/>
      </bottom>
      <diagonal/>
    </border>
    <border>
      <left style="hair">
        <color indexed="17"/>
      </left>
      <right style="hair">
        <color indexed="17"/>
      </right>
      <top style="hair">
        <color indexed="17"/>
      </top>
      <bottom style="hair">
        <color indexed="17"/>
      </bottom>
      <diagonal/>
    </border>
    <border>
      <left style="hair">
        <color indexed="17"/>
      </left>
      <right style="thin">
        <color indexed="17"/>
      </right>
      <top style="hair">
        <color indexed="17"/>
      </top>
      <bottom style="hair">
        <color indexed="17"/>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bottom/>
      <diagonal/>
    </border>
    <border>
      <left/>
      <right style="thin">
        <color indexed="17"/>
      </right>
      <top style="hair">
        <color indexed="17"/>
      </top>
      <bottom style="hair">
        <color indexed="17"/>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indexed="65"/>
      </top>
      <bottom style="thin">
        <color rgb="FF999999"/>
      </bottom>
      <diagonal/>
    </border>
    <border>
      <left style="thin">
        <color rgb="FF999999"/>
      </left>
      <right/>
      <top style="thin">
        <color rgb="FF999999"/>
      </top>
      <bottom style="thin">
        <color rgb="FF999999"/>
      </bottom>
      <diagonal/>
    </border>
    <border>
      <left style="thin">
        <color rgb="FF999999"/>
      </left>
      <right/>
      <top style="thin">
        <color rgb="FF999999"/>
      </top>
      <bottom style="thin">
        <color indexed="64"/>
      </bottom>
      <diagonal/>
    </border>
    <border>
      <left style="thin">
        <color rgb="FF999999"/>
      </left>
      <right/>
      <top/>
      <bottom/>
      <diagonal/>
    </border>
    <border>
      <left style="thin">
        <color rgb="FF999999"/>
      </left>
      <right style="thin">
        <color rgb="FF999999"/>
      </right>
      <top style="thin">
        <color rgb="FF999999"/>
      </top>
      <bottom/>
      <diagonal/>
    </border>
    <border>
      <left style="thin">
        <color indexed="65"/>
      </left>
      <right style="thin">
        <color rgb="FF999999"/>
      </right>
      <top/>
      <bottom/>
      <diagonal/>
    </border>
    <border>
      <left/>
      <right style="thin">
        <color rgb="FF999999"/>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rgb="FF999999"/>
      </left>
      <right style="thin">
        <color rgb="FF999999"/>
      </right>
      <top/>
      <bottom/>
      <diagonal/>
    </border>
    <border>
      <left style="thin">
        <color indexed="65"/>
      </left>
      <right style="thin">
        <color rgb="FF999999"/>
      </right>
      <top style="thin">
        <color indexed="65"/>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top/>
      <bottom style="thin">
        <color rgb="FF999999"/>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rgb="FFD3D3D3"/>
      </left>
      <right style="thin">
        <color rgb="FFD3D3D3"/>
      </right>
      <top style="thin">
        <color rgb="FFD3D3D3"/>
      </top>
      <bottom style="thin">
        <color rgb="FFD3D3D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rgb="FF999999"/>
      </left>
      <right style="thin">
        <color rgb="FF999999"/>
      </right>
      <top style="thin">
        <color indexed="65"/>
      </top>
      <bottom/>
      <diagonal/>
    </border>
    <border>
      <left style="thin">
        <color rgb="FF999999"/>
      </left>
      <right style="thin">
        <color rgb="FF999999"/>
      </right>
      <top/>
      <bottom style="thin">
        <color rgb="FF999999"/>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style="thin">
        <color indexed="64"/>
      </right>
      <top style="thin">
        <color indexed="64"/>
      </top>
      <bottom/>
      <diagonal/>
    </border>
    <border>
      <left style="thin">
        <color indexed="65"/>
      </left>
      <right/>
      <top style="thin">
        <color rgb="FFABABAB"/>
      </top>
      <bottom/>
      <diagonal/>
    </border>
    <border>
      <left/>
      <right/>
      <top style="thin">
        <color rgb="FFABABAB"/>
      </top>
      <bottom/>
      <diagonal/>
    </border>
    <border>
      <left style="thin">
        <color rgb="FFABABAB"/>
      </left>
      <right/>
      <top style="thin">
        <color rgb="FFABABAB"/>
      </top>
      <bottom style="thin">
        <color rgb="FFABABAB"/>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style="thin">
        <color rgb="FFABABAB"/>
      </bottom>
      <diagonal/>
    </border>
    <border>
      <left style="thin">
        <color rgb="FFABABAB"/>
      </left>
      <right/>
      <top style="thin">
        <color indexed="65"/>
      </top>
      <bottom/>
      <diagonal/>
    </border>
  </borders>
  <cellStyleXfs count="4117">
    <xf numFmtId="0" fontId="0" fillId="0" borderId="0"/>
    <xf numFmtId="0" fontId="39" fillId="5" borderId="0" applyNumberFormat="0" applyBorder="0" applyAlignment="0" applyProtection="0"/>
    <xf numFmtId="0" fontId="39" fillId="6" borderId="0" applyNumberFormat="0" applyBorder="0" applyAlignment="0" applyProtection="0"/>
    <xf numFmtId="0" fontId="39" fillId="4"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3" borderId="0" applyNumberFormat="0" applyBorder="0" applyAlignment="0" applyProtection="0"/>
    <xf numFmtId="0" fontId="39" fillId="10" borderId="0" applyNumberFormat="0" applyBorder="0" applyAlignment="0" applyProtection="0"/>
    <xf numFmtId="0" fontId="39" fillId="9" borderId="0" applyNumberFormat="0" applyBorder="0" applyAlignment="0" applyProtection="0"/>
    <xf numFmtId="0" fontId="39" fillId="11" borderId="0" applyNumberFormat="0" applyBorder="0" applyAlignment="0" applyProtection="0"/>
    <xf numFmtId="0" fontId="39" fillId="7" borderId="0" applyNumberFormat="0" applyBorder="0" applyAlignment="0" applyProtection="0"/>
    <xf numFmtId="0" fontId="39" fillId="10" borderId="0" applyNumberFormat="0" applyBorder="0" applyAlignment="0" applyProtection="0"/>
    <xf numFmtId="0" fontId="39" fillId="12" borderId="0" applyNumberFormat="0" applyBorder="0" applyAlignment="0" applyProtection="0"/>
    <xf numFmtId="0" fontId="40" fillId="16" borderId="0" applyNumberFormat="0" applyBorder="0" applyAlignment="0" applyProtection="0"/>
    <xf numFmtId="0" fontId="40" fillId="9" borderId="0" applyNumberFormat="0" applyBorder="0" applyAlignment="0" applyProtection="0"/>
    <xf numFmtId="0" fontId="40" fillId="11" borderId="0" applyNumberFormat="0" applyBorder="0" applyAlignment="0" applyProtection="0"/>
    <xf numFmtId="0" fontId="40" fillId="17" borderId="0" applyNumberFormat="0" applyBorder="0" applyAlignment="0" applyProtection="0"/>
    <xf numFmtId="0" fontId="40" fillId="13" borderId="0" applyNumberFormat="0" applyBorder="0" applyAlignment="0" applyProtection="0"/>
    <xf numFmtId="0" fontId="40" fillId="18" borderId="0" applyNumberFormat="0" applyBorder="0" applyAlignment="0" applyProtection="0"/>
    <xf numFmtId="165" fontId="10" fillId="0" borderId="0" applyFont="0" applyFill="0" applyBorder="0" applyAlignment="0" applyProtection="0"/>
    <xf numFmtId="0" fontId="17" fillId="0" borderId="0" applyNumberFormat="0" applyFill="0" applyBorder="0" applyAlignment="0" applyProtection="0">
      <alignment vertical="top"/>
      <protection locked="0"/>
    </xf>
    <xf numFmtId="0" fontId="15" fillId="0" borderId="0"/>
    <xf numFmtId="0" fontId="39" fillId="0" borderId="0"/>
    <xf numFmtId="9" fontId="10" fillId="0" borderId="0" applyFont="0" applyFill="0" applyBorder="0" applyAlignment="0" applyProtection="0"/>
    <xf numFmtId="0" fontId="40" fillId="22" borderId="0" applyNumberFormat="0" applyBorder="0" applyAlignment="0" applyProtection="0"/>
    <xf numFmtId="0" fontId="40" fillId="19" borderId="0" applyNumberFormat="0" applyBorder="0" applyAlignment="0" applyProtection="0"/>
    <xf numFmtId="0" fontId="40" fillId="23" borderId="0" applyNumberFormat="0" applyBorder="0" applyAlignment="0" applyProtection="0"/>
    <xf numFmtId="0" fontId="40" fillId="17" borderId="0" applyNumberFormat="0" applyBorder="0" applyAlignment="0" applyProtection="0"/>
    <xf numFmtId="0" fontId="40" fillId="13" borderId="0" applyNumberFormat="0" applyBorder="0" applyAlignment="0" applyProtection="0"/>
    <xf numFmtId="0" fontId="40" fillId="20" borderId="0" applyNumberFormat="0" applyBorder="0" applyAlignment="0" applyProtection="0"/>
    <xf numFmtId="0" fontId="41" fillId="3" borderId="1" applyNumberFormat="0" applyAlignment="0" applyProtection="0"/>
    <xf numFmtId="0" fontId="42" fillId="2" borderId="4" applyNumberFormat="0" applyAlignment="0" applyProtection="0"/>
    <xf numFmtId="0" fontId="43" fillId="2" borderId="1" applyNumberFormat="0" applyAlignment="0" applyProtection="0"/>
    <xf numFmtId="0" fontId="44" fillId="0" borderId="5" applyNumberFormat="0" applyFill="0" applyAlignment="0" applyProtection="0"/>
    <xf numFmtId="0" fontId="45" fillId="0" borderId="6" applyNumberFormat="0" applyFill="0" applyAlignment="0" applyProtection="0"/>
    <xf numFmtId="0" fontId="46" fillId="0" borderId="7" applyNumberFormat="0" applyFill="0" applyAlignment="0" applyProtection="0"/>
    <xf numFmtId="0" fontId="46" fillId="0" borderId="0" applyNumberFormat="0" applyFill="0" applyBorder="0" applyAlignment="0" applyProtection="0"/>
    <xf numFmtId="0" fontId="47" fillId="0" borderId="8" applyNumberFormat="0" applyFill="0" applyAlignment="0" applyProtection="0"/>
    <xf numFmtId="0" fontId="48" fillId="15" borderId="2" applyNumberFormat="0" applyAlignment="0" applyProtection="0"/>
    <xf numFmtId="0" fontId="49" fillId="0" borderId="0" applyNumberFormat="0" applyFill="0" applyBorder="0" applyAlignment="0" applyProtection="0"/>
    <xf numFmtId="0" fontId="50" fillId="14" borderId="0" applyNumberFormat="0" applyBorder="0" applyAlignment="0" applyProtection="0"/>
    <xf numFmtId="0" fontId="13" fillId="0" borderId="0"/>
    <xf numFmtId="0" fontId="15" fillId="0" borderId="0"/>
    <xf numFmtId="0" fontId="10" fillId="0" borderId="0"/>
    <xf numFmtId="0" fontId="51" fillId="6" borderId="0" applyNumberFormat="0" applyBorder="0" applyAlignment="0" applyProtection="0"/>
    <xf numFmtId="0" fontId="52" fillId="0" borderId="0" applyNumberFormat="0" applyFill="0" applyBorder="0" applyAlignment="0" applyProtection="0"/>
    <xf numFmtId="0" fontId="39" fillId="21" borderId="9" applyNumberFormat="0" applyFont="0" applyAlignment="0" applyProtection="0"/>
    <xf numFmtId="0" fontId="53" fillId="0" borderId="3" applyNumberFormat="0" applyFill="0" applyAlignment="0" applyProtection="0"/>
    <xf numFmtId="0" fontId="54" fillId="0" borderId="0" applyNumberFormat="0" applyFill="0" applyBorder="0" applyAlignment="0" applyProtection="0"/>
    <xf numFmtId="0" fontId="55" fillId="4" borderId="0" applyNumberFormat="0" applyBorder="0" applyAlignment="0" applyProtection="0"/>
    <xf numFmtId="0" fontId="10" fillId="0" borderId="0"/>
    <xf numFmtId="0" fontId="15" fillId="0" borderId="0"/>
    <xf numFmtId="0" fontId="15" fillId="0" borderId="0"/>
    <xf numFmtId="165" fontId="10" fillId="0" borderId="0" applyFont="0" applyFill="0" applyBorder="0" applyAlignment="0" applyProtection="0"/>
    <xf numFmtId="0" fontId="56" fillId="0" borderId="0"/>
    <xf numFmtId="0" fontId="10" fillId="0" borderId="0"/>
    <xf numFmtId="0" fontId="56" fillId="0" borderId="0"/>
    <xf numFmtId="9" fontId="10" fillId="0" borderId="0" applyFont="0" applyFill="0" applyBorder="0" applyAlignment="0" applyProtection="0"/>
    <xf numFmtId="0" fontId="10" fillId="0" borderId="0"/>
    <xf numFmtId="0" fontId="15" fillId="0" borderId="0"/>
    <xf numFmtId="0" fontId="15" fillId="0" borderId="0"/>
    <xf numFmtId="0" fontId="58" fillId="0" borderId="0"/>
    <xf numFmtId="0" fontId="9" fillId="0" borderId="0"/>
    <xf numFmtId="0" fontId="10" fillId="0" borderId="0"/>
    <xf numFmtId="0" fontId="10" fillId="0" borderId="0"/>
    <xf numFmtId="0" fontId="8" fillId="0" borderId="0"/>
    <xf numFmtId="0" fontId="7" fillId="0" borderId="0"/>
    <xf numFmtId="0" fontId="10" fillId="0" borderId="0"/>
    <xf numFmtId="165" fontId="10" fillId="0" borderId="0" applyFont="0" applyFill="0" applyBorder="0" applyAlignment="0" applyProtection="0"/>
    <xf numFmtId="9" fontId="10" fillId="0" borderId="0" applyFont="0" applyFill="0" applyBorder="0" applyAlignment="0" applyProtection="0"/>
    <xf numFmtId="0" fontId="39" fillId="21" borderId="56" applyNumberFormat="0" applyFont="0" applyAlignment="0" applyProtection="0"/>
    <xf numFmtId="0" fontId="10" fillId="0" borderId="0"/>
    <xf numFmtId="0" fontId="7" fillId="0" borderId="0"/>
    <xf numFmtId="0" fontId="7" fillId="0" borderId="0"/>
    <xf numFmtId="0" fontId="62" fillId="0" borderId="0"/>
    <xf numFmtId="0" fontId="64" fillId="0" borderId="0"/>
    <xf numFmtId="0" fontId="66" fillId="0" borderId="0"/>
    <xf numFmtId="0" fontId="66" fillId="0" borderId="0"/>
    <xf numFmtId="0" fontId="6" fillId="0" borderId="0"/>
    <xf numFmtId="0" fontId="69" fillId="0" borderId="0"/>
    <xf numFmtId="0" fontId="70" fillId="0" borderId="0"/>
    <xf numFmtId="0" fontId="67" fillId="0" borderId="0"/>
    <xf numFmtId="0" fontId="39" fillId="21" borderId="58" applyNumberFormat="0" applyFont="0" applyAlignment="0" applyProtection="0"/>
    <xf numFmtId="165" fontId="10" fillId="0" borderId="0" applyFont="0" applyFill="0" applyBorder="0" applyAlignment="0" applyProtection="0"/>
    <xf numFmtId="9" fontId="10"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7" applyNumberFormat="0" applyFont="0" applyAlignment="0" applyProtection="0"/>
    <xf numFmtId="0" fontId="56" fillId="0" borderId="0"/>
    <xf numFmtId="0" fontId="6" fillId="0" borderId="0"/>
    <xf numFmtId="0" fontId="6" fillId="0" borderId="0"/>
    <xf numFmtId="0" fontId="6" fillId="0" borderId="0"/>
    <xf numFmtId="0" fontId="39" fillId="21" borderId="57" applyNumberFormat="0" applyFont="0" applyAlignment="0" applyProtection="0"/>
    <xf numFmtId="0" fontId="6" fillId="0" borderId="0"/>
    <xf numFmtId="0" fontId="6" fillId="0" borderId="0"/>
    <xf numFmtId="0" fontId="39" fillId="21" borderId="58" applyNumberFormat="0" applyFont="0" applyAlignment="0" applyProtection="0"/>
    <xf numFmtId="0" fontId="5" fillId="0" borderId="0"/>
    <xf numFmtId="0" fontId="67" fillId="0" borderId="0"/>
    <xf numFmtId="165" fontId="10" fillId="0" borderId="0" applyFont="0" applyFill="0" applyBorder="0" applyAlignment="0" applyProtection="0"/>
    <xf numFmtId="9"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69" fillId="0" borderId="0"/>
    <xf numFmtId="168" fontId="10" fillId="0" borderId="0" applyFont="0" applyFill="0" applyBorder="0" applyAlignment="0" applyProtection="0"/>
    <xf numFmtId="0" fontId="5" fillId="0" borderId="0"/>
    <xf numFmtId="0" fontId="64" fillId="0" borderId="0"/>
    <xf numFmtId="168" fontId="10" fillId="0" borderId="0" applyFont="0" applyFill="0" applyBorder="0" applyAlignment="0" applyProtection="0"/>
    <xf numFmtId="0" fontId="5" fillId="0" borderId="0"/>
    <xf numFmtId="0" fontId="10" fillId="0" borderId="0"/>
    <xf numFmtId="165" fontId="10" fillId="0" borderId="0" applyFont="0" applyFill="0" applyBorder="0" applyAlignment="0" applyProtection="0"/>
    <xf numFmtId="0" fontId="17" fillId="0" borderId="0" applyNumberFormat="0" applyFill="0" applyBorder="0" applyAlignment="0" applyProtection="0">
      <alignment vertical="top"/>
      <protection locked="0"/>
    </xf>
    <xf numFmtId="9" fontId="10"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10" fillId="0" borderId="0" applyFont="0" applyFill="0" applyBorder="0" applyAlignment="0" applyProtection="0"/>
    <xf numFmtId="0" fontId="10" fillId="0" borderId="0"/>
    <xf numFmtId="0" fontId="5" fillId="0" borderId="0"/>
    <xf numFmtId="0" fontId="5" fillId="0" borderId="0"/>
    <xf numFmtId="0" fontId="10" fillId="0" borderId="0"/>
    <xf numFmtId="0" fontId="39" fillId="21" borderId="58" applyNumberFormat="0" applyFont="0" applyAlignment="0" applyProtection="0"/>
    <xf numFmtId="0" fontId="5" fillId="0" borderId="0"/>
    <xf numFmtId="0" fontId="5" fillId="0" borderId="0"/>
    <xf numFmtId="0" fontId="10" fillId="0" borderId="0"/>
    <xf numFmtId="168" fontId="10" fillId="0" borderId="0" applyFont="0" applyFill="0" applyBorder="0" applyAlignment="0" applyProtection="0"/>
    <xf numFmtId="0" fontId="5" fillId="0" borderId="0"/>
    <xf numFmtId="0" fontId="64" fillId="0" borderId="0"/>
    <xf numFmtId="0" fontId="5" fillId="0" borderId="0"/>
    <xf numFmtId="0" fontId="5" fillId="0" borderId="0"/>
    <xf numFmtId="0" fontId="47" fillId="0" borderId="61" applyNumberFormat="0" applyFill="0" applyAlignment="0" applyProtection="0"/>
    <xf numFmtId="0" fontId="42" fillId="2" borderId="60" applyNumberFormat="0" applyAlignment="0" applyProtection="0"/>
    <xf numFmtId="0" fontId="43" fillId="2" borderId="59" applyNumberFormat="0" applyAlignment="0" applyProtection="0"/>
    <xf numFmtId="0" fontId="41" fillId="3" borderId="59" applyNumberFormat="0" applyAlignment="0" applyProtection="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10" fillId="0" borderId="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9" fontId="5" fillId="0" borderId="0" applyFont="0" applyFill="0" applyBorder="0" applyAlignment="0" applyProtection="0"/>
    <xf numFmtId="0" fontId="10" fillId="0" borderId="0"/>
    <xf numFmtId="0" fontId="5" fillId="0" borderId="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39" fillId="21" borderId="58" applyNumberFormat="0" applyFont="0" applyAlignment="0" applyProtection="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10" fillId="0" borderId="0"/>
    <xf numFmtId="165" fontId="10" fillId="0" borderId="0" applyFont="0" applyFill="0" applyBorder="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7" fillId="0" borderId="61" applyNumberFormat="0" applyFill="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42" fillId="2" borderId="60" applyNumberFormat="0" applyAlignment="0" applyProtection="0"/>
    <xf numFmtId="0" fontId="43" fillId="2" borderId="59" applyNumberFormat="0" applyAlignment="0" applyProtection="0"/>
    <xf numFmtId="0" fontId="41" fillId="3" borderId="59" applyNumberFormat="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39" fillId="21" borderId="58" applyNumberFormat="0" applyFont="0" applyAlignment="0" applyProtection="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9" fillId="21" borderId="58" applyNumberFormat="0" applyFont="0" applyAlignment="0" applyProtection="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6"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6" fillId="0" borderId="0"/>
    <xf numFmtId="0" fontId="56" fillId="0" borderId="0"/>
    <xf numFmtId="0" fontId="5" fillId="0" borderId="0"/>
    <xf numFmtId="0" fontId="10" fillId="0" borderId="0"/>
    <xf numFmtId="0" fontId="5" fillId="0" borderId="0"/>
    <xf numFmtId="0" fontId="5"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3" fillId="2" borderId="59" applyNumberFormat="0" applyAlignment="0" applyProtection="0"/>
    <xf numFmtId="165" fontId="10" fillId="0" borderId="0" applyFont="0" applyFill="0" applyBorder="0" applyAlignment="0" applyProtection="0"/>
    <xf numFmtId="0" fontId="47" fillId="0" borderId="61" applyNumberFormat="0" applyFill="0" applyAlignment="0" applyProtection="0"/>
    <xf numFmtId="165" fontId="10" fillId="0" borderId="0" applyFont="0" applyFill="0" applyBorder="0" applyAlignment="0" applyProtection="0"/>
    <xf numFmtId="0" fontId="5" fillId="0" borderId="0"/>
    <xf numFmtId="0" fontId="5" fillId="0" borderId="0"/>
    <xf numFmtId="165" fontId="10" fillId="0" borderId="0" applyFont="0" applyFill="0" applyBorder="0" applyAlignment="0" applyProtection="0"/>
    <xf numFmtId="165"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10" fillId="0" borderId="0"/>
    <xf numFmtId="0" fontId="10"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0" fontId="10" fillId="0" borderId="0"/>
    <xf numFmtId="0" fontId="42" fillId="2" borderId="60" applyNumberFormat="0" applyAlignment="0" applyProtection="0"/>
    <xf numFmtId="165" fontId="10" fillId="0" borderId="0" applyFont="0" applyFill="0" applyBorder="0" applyAlignment="0" applyProtection="0"/>
    <xf numFmtId="0" fontId="39" fillId="21" borderId="58"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0" fontId="39" fillId="21" borderId="58"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1" fillId="3" borderId="59" applyNumberFormat="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2" fillId="2" borderId="60"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0" fontId="47" fillId="0" borderId="61" applyNumberFormat="0" applyFill="0" applyAlignment="0" applyProtection="0"/>
    <xf numFmtId="165" fontId="10" fillId="0" borderId="0" applyFont="0" applyFill="0" applyBorder="0" applyAlignment="0" applyProtection="0"/>
    <xf numFmtId="165" fontId="10" fillId="0" borderId="0" applyFont="0" applyFill="0" applyBorder="0" applyAlignment="0" applyProtection="0"/>
    <xf numFmtId="0" fontId="41" fillId="3" borderId="59" applyNumberFormat="0" applyAlignment="0" applyProtection="0"/>
    <xf numFmtId="165" fontId="10" fillId="0" borderId="0" applyFont="0" applyFill="0" applyBorder="0" applyAlignment="0" applyProtection="0"/>
    <xf numFmtId="0" fontId="10" fillId="0" borderId="0"/>
    <xf numFmtId="165" fontId="10" fillId="0" borderId="0" applyFont="0" applyFill="0" applyBorder="0" applyAlignment="0" applyProtection="0"/>
    <xf numFmtId="0" fontId="43" fillId="2" borderId="59" applyNumberFormat="0" applyAlignment="0" applyProtection="0"/>
    <xf numFmtId="165" fontId="10" fillId="0" borderId="0" applyFont="0" applyFill="0" applyBorder="0" applyAlignment="0" applyProtection="0"/>
    <xf numFmtId="0" fontId="39" fillId="21" borderId="58" applyNumberFormat="0" applyFont="0" applyAlignment="0" applyProtection="0"/>
    <xf numFmtId="0" fontId="5" fillId="0" borderId="0"/>
    <xf numFmtId="9" fontId="5" fillId="0" borderId="0" applyFont="0" applyFill="0" applyBorder="0" applyAlignment="0" applyProtection="0"/>
    <xf numFmtId="165" fontId="10" fillId="0" borderId="0" applyFont="0" applyFill="0" applyBorder="0" applyAlignment="0" applyProtection="0"/>
    <xf numFmtId="0" fontId="47" fillId="0" borderId="61" applyNumberFormat="0" applyFill="0" applyAlignment="0" applyProtection="0"/>
    <xf numFmtId="0" fontId="43" fillId="2" borderId="59" applyNumberFormat="0" applyAlignment="0" applyProtection="0"/>
    <xf numFmtId="0" fontId="5" fillId="0" borderId="0"/>
    <xf numFmtId="0" fontId="41" fillId="3" borderId="59"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0" fillId="0" borderId="0" applyFont="0" applyFill="0" applyBorder="0" applyAlignment="0" applyProtection="0"/>
    <xf numFmtId="0" fontId="5" fillId="0" borderId="0"/>
    <xf numFmtId="0" fontId="5" fillId="0" borderId="0"/>
    <xf numFmtId="0" fontId="47" fillId="0" borderId="61" applyNumberForma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43" fillId="2" borderId="59" applyNumberFormat="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165" fontId="10" fillId="0" borderId="0" applyFont="0" applyFill="0" applyBorder="0" applyAlignment="0" applyProtection="0"/>
    <xf numFmtId="0" fontId="10" fillId="0" borderId="0"/>
    <xf numFmtId="0" fontId="41" fillId="3" borderId="59"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3" fillId="2" borderId="59"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0" fontId="43" fillId="2" borderId="59"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7" fillId="0" borderId="61" applyNumberFormat="0" applyFill="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2" fillId="2" borderId="60"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2" fillId="2" borderId="60"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2" fillId="2" borderId="60" applyNumberFormat="0" applyAlignment="0" applyProtection="0"/>
    <xf numFmtId="0" fontId="41" fillId="3" borderId="59" applyNumberFormat="0" applyAlignment="0" applyProtection="0"/>
    <xf numFmtId="0" fontId="43" fillId="2" borderId="59" applyNumberFormat="0" applyAlignment="0" applyProtection="0"/>
    <xf numFmtId="0" fontId="47" fillId="0" borderId="61" applyNumberFormat="0" applyFill="0" applyAlignment="0" applyProtection="0"/>
    <xf numFmtId="0" fontId="41" fillId="3" borderId="59" applyNumberFormat="0" applyAlignment="0" applyProtection="0"/>
    <xf numFmtId="0" fontId="42" fillId="2" borderId="60" applyNumberFormat="0" applyAlignment="0" applyProtection="0"/>
    <xf numFmtId="165" fontId="10" fillId="0" borderId="0" applyFont="0" applyFill="0" applyBorder="0" applyAlignment="0" applyProtection="0"/>
    <xf numFmtId="0" fontId="41" fillId="3" borderId="59" applyNumberFormat="0" applyAlignment="0" applyProtection="0"/>
    <xf numFmtId="0" fontId="47" fillId="0" borderId="61" applyNumberFormat="0" applyFill="0" applyAlignment="0" applyProtection="0"/>
    <xf numFmtId="0" fontId="47" fillId="0" borderId="61" applyNumberFormat="0" applyFill="0" applyAlignment="0" applyProtection="0"/>
    <xf numFmtId="0" fontId="41" fillId="3" borderId="59" applyNumberFormat="0" applyAlignment="0" applyProtection="0"/>
    <xf numFmtId="0" fontId="43" fillId="2" borderId="59" applyNumberFormat="0" applyAlignment="0" applyProtection="0"/>
    <xf numFmtId="0" fontId="43" fillId="2" borderId="59" applyNumberFormat="0" applyAlignment="0" applyProtection="0"/>
    <xf numFmtId="0" fontId="47" fillId="0" borderId="61" applyNumberFormat="0" applyFill="0" applyAlignment="0" applyProtection="0"/>
    <xf numFmtId="0" fontId="42" fillId="2" borderId="60" applyNumberFormat="0" applyAlignment="0" applyProtection="0"/>
    <xf numFmtId="0" fontId="42" fillId="2" borderId="60" applyNumberFormat="0" applyAlignment="0" applyProtection="0"/>
    <xf numFmtId="0" fontId="42" fillId="2" borderId="60" applyNumberFormat="0" applyAlignment="0" applyProtection="0"/>
    <xf numFmtId="0" fontId="41" fillId="3" borderId="59" applyNumberFormat="0" applyAlignment="0" applyProtection="0"/>
    <xf numFmtId="0" fontId="43" fillId="2" borderId="59" applyNumberFormat="0" applyAlignment="0" applyProtection="0"/>
    <xf numFmtId="0" fontId="47" fillId="0" borderId="61" applyNumberFormat="0" applyFill="0" applyAlignment="0" applyProtection="0"/>
    <xf numFmtId="0" fontId="41" fillId="3" borderId="59" applyNumberFormat="0" applyAlignment="0" applyProtection="0"/>
    <xf numFmtId="0" fontId="42" fillId="2" borderId="60"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41" fillId="3" borderId="59" applyNumberFormat="0" applyAlignment="0" applyProtection="0"/>
    <xf numFmtId="165" fontId="10" fillId="0" borderId="0" applyFont="0" applyFill="0" applyBorder="0" applyAlignment="0" applyProtection="0"/>
    <xf numFmtId="0" fontId="39" fillId="21" borderId="58" applyNumberFormat="0" applyFont="0" applyAlignment="0" applyProtection="0"/>
    <xf numFmtId="0" fontId="41" fillId="3" borderId="59" applyNumberFormat="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3" borderId="59" applyNumberFormat="0" applyAlignment="0" applyProtection="0"/>
    <xf numFmtId="0" fontId="41" fillId="3" borderId="59" applyNumberFormat="0" applyAlignment="0" applyProtection="0"/>
    <xf numFmtId="0" fontId="43" fillId="2" borderId="59" applyNumberFormat="0" applyAlignment="0" applyProtection="0"/>
    <xf numFmtId="0" fontId="39" fillId="21" borderId="58" applyNumberFormat="0" applyFont="0" applyAlignment="0" applyProtection="0"/>
    <xf numFmtId="0" fontId="43" fillId="2" borderId="59" applyNumberFormat="0" applyAlignment="0" applyProtection="0"/>
    <xf numFmtId="0" fontId="39" fillId="21" borderId="58" applyNumberFormat="0" applyFont="0" applyAlignment="0" applyProtection="0"/>
    <xf numFmtId="0" fontId="39" fillId="21" borderId="58" applyNumberFormat="0" applyFont="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39" fillId="21" borderId="58"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0" fontId="10" fillId="0" borderId="0"/>
    <xf numFmtId="0" fontId="43" fillId="2" borderId="59" applyNumberFormat="0" applyAlignment="0" applyProtection="0"/>
    <xf numFmtId="0" fontId="43" fillId="2" borderId="59" applyNumberFormat="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4" fillId="0" borderId="0"/>
    <xf numFmtId="165" fontId="10" fillId="0" borderId="0" applyFont="0" applyFill="0" applyBorder="0" applyAlignment="0" applyProtection="0"/>
    <xf numFmtId="0" fontId="47" fillId="0" borderId="61" applyNumberFormat="0" applyFill="0" applyAlignment="0" applyProtection="0"/>
    <xf numFmtId="0" fontId="41" fillId="3" borderId="59" applyNumberFormat="0" applyAlignment="0" applyProtection="0"/>
    <xf numFmtId="0" fontId="41" fillId="3" borderId="59" applyNumberFormat="0" applyAlignment="0" applyProtection="0"/>
    <xf numFmtId="165" fontId="10" fillId="0" borderId="0" applyFont="0" applyFill="0" applyBorder="0" applyAlignment="0" applyProtection="0"/>
    <xf numFmtId="0" fontId="43" fillId="2" borderId="59" applyNumberFormat="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3" borderId="59" applyNumberFormat="0" applyAlignment="0" applyProtection="0"/>
    <xf numFmtId="0" fontId="64" fillId="0" borderId="0"/>
    <xf numFmtId="165" fontId="10" fillId="0" borderId="0" applyFont="0" applyFill="0" applyBorder="0" applyAlignment="0" applyProtection="0"/>
    <xf numFmtId="165" fontId="10" fillId="0" borderId="0" applyFont="0" applyFill="0" applyBorder="0" applyAlignment="0" applyProtection="0"/>
    <xf numFmtId="0" fontId="39" fillId="21" borderId="58" applyNumberFormat="0" applyFont="0" applyAlignment="0" applyProtection="0"/>
    <xf numFmtId="0" fontId="47" fillId="0" borderId="61" applyNumberFormat="0" applyFill="0" applyAlignment="0" applyProtection="0"/>
    <xf numFmtId="9" fontId="5" fillId="0" borderId="0" applyFont="0" applyFill="0" applyBorder="0" applyAlignment="0" applyProtection="0"/>
    <xf numFmtId="0" fontId="5" fillId="0" borderId="0"/>
    <xf numFmtId="164" fontId="5" fillId="0" borderId="0" applyFont="0" applyFill="0" applyBorder="0" applyAlignment="0" applyProtection="0"/>
    <xf numFmtId="0" fontId="43" fillId="2" borderId="59" applyNumberFormat="0" applyAlignment="0" applyProtection="0"/>
    <xf numFmtId="0" fontId="39" fillId="21" borderId="58" applyNumberFormat="0" applyFont="0" applyAlignment="0" applyProtection="0"/>
    <xf numFmtId="0" fontId="42" fillId="2" borderId="60" applyNumberFormat="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4"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4" fillId="0" borderId="0"/>
    <xf numFmtId="0" fontId="5" fillId="0" borderId="0"/>
    <xf numFmtId="0" fontId="5" fillId="0" borderId="0"/>
    <xf numFmtId="165" fontId="10" fillId="0" borderId="0" applyFont="0" applyFill="0" applyBorder="0" applyAlignment="0" applyProtection="0"/>
    <xf numFmtId="165" fontId="10" fillId="0" borderId="0" applyFont="0" applyFill="0" applyBorder="0" applyAlignment="0" applyProtection="0"/>
    <xf numFmtId="0" fontId="5" fillId="0" borderId="0"/>
    <xf numFmtId="0" fontId="10" fillId="0" borderId="0"/>
    <xf numFmtId="0" fontId="42" fillId="2" borderId="60" applyNumberFormat="0" applyAlignment="0" applyProtection="0"/>
    <xf numFmtId="0" fontId="5" fillId="0" borderId="0"/>
    <xf numFmtId="0" fontId="39" fillId="21" borderId="58"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0" fontId="42" fillId="2" borderId="60" applyNumberFormat="0" applyAlignment="0" applyProtection="0"/>
    <xf numFmtId="9" fontId="10" fillId="0" borderId="0" applyFont="0" applyFill="0" applyBorder="0" applyAlignment="0" applyProtection="0"/>
    <xf numFmtId="0" fontId="43" fillId="2" borderId="59" applyNumberFormat="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7" fillId="0" borderId="61" applyNumberFormat="0" applyFill="0" applyAlignment="0" applyProtection="0"/>
    <xf numFmtId="165" fontId="10" fillId="0" borderId="0" applyFont="0" applyFill="0" applyBorder="0" applyAlignment="0" applyProtection="0"/>
    <xf numFmtId="0" fontId="5" fillId="0" borderId="0"/>
    <xf numFmtId="0" fontId="41" fillId="3" borderId="59" applyNumberFormat="0" applyAlignment="0" applyProtection="0"/>
    <xf numFmtId="9" fontId="5" fillId="0" borderId="0" applyFont="0" applyFill="0" applyBorder="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41" fillId="3" borderId="59" applyNumberFormat="0" applyAlignment="0" applyProtection="0"/>
    <xf numFmtId="0" fontId="42" fillId="2" borderId="60" applyNumberFormat="0" applyAlignment="0" applyProtection="0"/>
    <xf numFmtId="165" fontId="10" fillId="0" borderId="0" applyFont="0" applyFill="0" applyBorder="0" applyAlignment="0" applyProtection="0"/>
    <xf numFmtId="0" fontId="47" fillId="0" borderId="61" applyNumberFormat="0" applyFill="0" applyAlignment="0" applyProtection="0"/>
    <xf numFmtId="165" fontId="10" fillId="0" borderId="0" applyFont="0" applyFill="0" applyBorder="0" applyAlignment="0" applyProtection="0"/>
    <xf numFmtId="164" fontId="5" fillId="0" borderId="0" applyFont="0" applyFill="0" applyBorder="0" applyAlignment="0" applyProtection="0"/>
    <xf numFmtId="0" fontId="42" fillId="2" borderId="60" applyNumberFormat="0" applyAlignment="0" applyProtection="0"/>
    <xf numFmtId="165" fontId="10" fillId="0" borderId="0" applyFont="0" applyFill="0" applyBorder="0" applyAlignment="0" applyProtection="0"/>
    <xf numFmtId="165" fontId="10" fillId="0" borderId="0" applyFont="0" applyFill="0" applyBorder="0" applyAlignment="0" applyProtection="0"/>
    <xf numFmtId="0" fontId="43" fillId="2" borderId="59" applyNumberFormat="0" applyAlignment="0" applyProtection="0"/>
    <xf numFmtId="165" fontId="10" fillId="0" borderId="0" applyFont="0" applyFill="0" applyBorder="0" applyAlignment="0" applyProtection="0"/>
    <xf numFmtId="0" fontId="47" fillId="0" borderId="61" applyNumberFormat="0" applyFill="0" applyAlignment="0" applyProtection="0"/>
    <xf numFmtId="0" fontId="47" fillId="0" borderId="61" applyNumberFormat="0" applyFill="0" applyAlignment="0" applyProtection="0"/>
    <xf numFmtId="0" fontId="47" fillId="0" borderId="61" applyNumberFormat="0" applyFill="0" applyAlignment="0" applyProtection="0"/>
    <xf numFmtId="0" fontId="42" fillId="2" borderId="60" applyNumberFormat="0" applyAlignment="0" applyProtection="0"/>
    <xf numFmtId="0" fontId="42" fillId="2" borderId="60" applyNumberFormat="0" applyAlignment="0" applyProtection="0"/>
    <xf numFmtId="0" fontId="42" fillId="2" borderId="60" applyNumberFormat="0" applyAlignment="0" applyProtection="0"/>
    <xf numFmtId="0" fontId="47" fillId="0" borderId="61" applyNumberFormat="0" applyFill="0" applyAlignment="0" applyProtection="0"/>
    <xf numFmtId="0" fontId="42" fillId="2" borderId="60" applyNumberFormat="0" applyAlignment="0" applyProtection="0"/>
    <xf numFmtId="0" fontId="5" fillId="0" borderId="0"/>
    <xf numFmtId="0" fontId="71" fillId="0" borderId="0" applyNumberFormat="0" applyFill="0" applyBorder="0" applyAlignment="0" applyProtection="0"/>
    <xf numFmtId="0" fontId="72" fillId="0" borderId="0" applyNumberFormat="0" applyFill="0" applyBorder="0" applyAlignment="0" applyProtection="0"/>
    <xf numFmtId="0" fontId="5" fillId="0" borderId="0"/>
    <xf numFmtId="168" fontId="10" fillId="0" borderId="0" applyFont="0" applyFill="0" applyBorder="0" applyAlignment="0" applyProtection="0"/>
    <xf numFmtId="0" fontId="5" fillId="0" borderId="0"/>
    <xf numFmtId="0" fontId="5" fillId="0" borderId="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9" fontId="5" fillId="0" borderId="0" applyFont="0" applyFill="0" applyBorder="0" applyAlignment="0" applyProtection="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9" fontId="5" fillId="0" borderId="0" applyFont="0" applyFill="0" applyBorder="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0" fontId="5" fillId="0" borderId="0"/>
    <xf numFmtId="0" fontId="39" fillId="21" borderId="58" applyNumberFormat="0" applyFont="0" applyAlignment="0" applyProtection="0"/>
    <xf numFmtId="0" fontId="5" fillId="0" borderId="0"/>
    <xf numFmtId="0" fontId="5" fillId="0" borderId="0"/>
    <xf numFmtId="0" fontId="41" fillId="3" borderId="59" applyNumberFormat="0" applyAlignment="0" applyProtection="0"/>
    <xf numFmtId="0" fontId="42" fillId="2" borderId="60" applyNumberFormat="0" applyAlignment="0" applyProtection="0"/>
    <xf numFmtId="0" fontId="43" fillId="2" borderId="59" applyNumberFormat="0" applyAlignment="0" applyProtection="0"/>
    <xf numFmtId="0" fontId="47" fillId="0" borderId="61" applyNumberFormat="0" applyFill="0" applyAlignment="0" applyProtection="0"/>
    <xf numFmtId="0" fontId="39" fillId="21" borderId="58" applyNumberFormat="0" applyFont="0" applyAlignment="0" applyProtection="0"/>
    <xf numFmtId="0" fontId="5" fillId="0" borderId="0"/>
    <xf numFmtId="0" fontId="5" fillId="0" borderId="0"/>
    <xf numFmtId="0" fontId="5" fillId="0" borderId="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9" fontId="5" fillId="0" borderId="0" applyFont="0" applyFill="0" applyBorder="0" applyAlignment="0" applyProtection="0"/>
    <xf numFmtId="0" fontId="39" fillId="21" borderId="58" applyNumberFormat="0" applyFont="0" applyAlignment="0" applyProtection="0"/>
    <xf numFmtId="9" fontId="5" fillId="0" borderId="0" applyFont="0" applyFill="0" applyBorder="0" applyAlignment="0" applyProtection="0"/>
    <xf numFmtId="0" fontId="39" fillId="21" borderId="58" applyNumberFormat="0" applyFont="0" applyAlignment="0" applyProtection="0"/>
    <xf numFmtId="0" fontId="5" fillId="0" borderId="0"/>
    <xf numFmtId="0" fontId="5" fillId="0" borderId="0"/>
    <xf numFmtId="0" fontId="39" fillId="21" borderId="5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4" fontId="5" fillId="0" borderId="0" applyFont="0" applyFill="0" applyBorder="0" applyAlignment="0" applyProtection="0"/>
    <xf numFmtId="0" fontId="5" fillId="0" borderId="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47" fillId="0" borderId="65" applyNumberFormat="0" applyFill="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2" fillId="2" borderId="64" applyNumberFormat="0" applyAlignment="0" applyProtection="0"/>
    <xf numFmtId="0" fontId="43" fillId="2" borderId="63" applyNumberFormat="0" applyAlignment="0" applyProtection="0"/>
    <xf numFmtId="0" fontId="41" fillId="3" borderId="63" applyNumberForma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7" fillId="0" borderId="65" applyNumberFormat="0" applyFill="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2" fillId="2" borderId="64" applyNumberFormat="0" applyAlignment="0" applyProtection="0"/>
    <xf numFmtId="0" fontId="43" fillId="2" borderId="63" applyNumberFormat="0" applyAlignment="0" applyProtection="0"/>
    <xf numFmtId="0" fontId="41" fillId="3" borderId="63" applyNumberForma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3" fillId="2" borderId="63" applyNumberFormat="0" applyAlignment="0" applyProtection="0"/>
    <xf numFmtId="0" fontId="47" fillId="0" borderId="65" applyNumberFormat="0" applyFill="0" applyAlignment="0" applyProtection="0"/>
    <xf numFmtId="0" fontId="42" fillId="2" borderId="64" applyNumberForma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7" fillId="0" borderId="65" applyNumberFormat="0" applyFill="0" applyAlignment="0" applyProtection="0"/>
    <xf numFmtId="0" fontId="41" fillId="3" borderId="63" applyNumberFormat="0" applyAlignment="0" applyProtection="0"/>
    <xf numFmtId="0" fontId="43" fillId="2" borderId="63" applyNumberFormat="0" applyAlignment="0" applyProtection="0"/>
    <xf numFmtId="0" fontId="39" fillId="21" borderId="62" applyNumberFormat="0" applyFont="0" applyAlignment="0" applyProtection="0"/>
    <xf numFmtId="0" fontId="47" fillId="0" borderId="65" applyNumberFormat="0" applyFill="0" applyAlignment="0" applyProtection="0"/>
    <xf numFmtId="0" fontId="43" fillId="2" borderId="63" applyNumberFormat="0" applyAlignment="0" applyProtection="0"/>
    <xf numFmtId="0" fontId="41" fillId="3" borderId="63" applyNumberFormat="0" applyAlignment="0" applyProtection="0"/>
    <xf numFmtId="0" fontId="47" fillId="0" borderId="65" applyNumberFormat="0" applyFill="0" applyAlignment="0" applyProtection="0"/>
    <xf numFmtId="0" fontId="43" fillId="2" borderId="63" applyNumberFormat="0" applyAlignment="0" applyProtection="0"/>
    <xf numFmtId="0" fontId="41" fillId="3" borderId="63" applyNumberFormat="0" applyAlignment="0" applyProtection="0"/>
    <xf numFmtId="0" fontId="43" fillId="2"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42" fillId="2" borderId="64" applyNumberFormat="0" applyAlignment="0" applyProtection="0"/>
    <xf numFmtId="0" fontId="42" fillId="2" borderId="64" applyNumberFormat="0" applyAlignment="0" applyProtection="0"/>
    <xf numFmtId="0" fontId="42" fillId="2" borderId="64" applyNumberFormat="0" applyAlignment="0" applyProtection="0"/>
    <xf numFmtId="0" fontId="41" fillId="3"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41" fillId="3" borderId="63" applyNumberFormat="0" applyAlignment="0" applyProtection="0"/>
    <xf numFmtId="0" fontId="42" fillId="2" borderId="64" applyNumberFormat="0" applyAlignment="0" applyProtection="0"/>
    <xf numFmtId="0" fontId="41" fillId="3" borderId="63" applyNumberFormat="0" applyAlignment="0" applyProtection="0"/>
    <xf numFmtId="0" fontId="47" fillId="0" borderId="65" applyNumberFormat="0" applyFill="0" applyAlignment="0" applyProtection="0"/>
    <xf numFmtId="0" fontId="47" fillId="0" borderId="65" applyNumberFormat="0" applyFill="0" applyAlignment="0" applyProtection="0"/>
    <xf numFmtId="0" fontId="41" fillId="3" borderId="63" applyNumberFormat="0" applyAlignment="0" applyProtection="0"/>
    <xf numFmtId="0" fontId="43" fillId="2"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42" fillId="2" borderId="64" applyNumberFormat="0" applyAlignment="0" applyProtection="0"/>
    <xf numFmtId="0" fontId="42" fillId="2" borderId="64" applyNumberFormat="0" applyAlignment="0" applyProtection="0"/>
    <xf numFmtId="0" fontId="42" fillId="2" borderId="64" applyNumberFormat="0" applyAlignment="0" applyProtection="0"/>
    <xf numFmtId="0" fontId="41" fillId="3"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41" fillId="3" borderId="63" applyNumberFormat="0" applyAlignment="0" applyProtection="0"/>
    <xf numFmtId="0" fontId="42" fillId="2" borderId="64" applyNumberFormat="0" applyAlignment="0" applyProtection="0"/>
    <xf numFmtId="0" fontId="39" fillId="21" borderId="62" applyNumberFormat="0" applyFont="0" applyAlignment="0" applyProtection="0"/>
    <xf numFmtId="0" fontId="41" fillId="3" borderId="63" applyNumberFormat="0" applyAlignment="0" applyProtection="0"/>
    <xf numFmtId="0" fontId="39" fillId="21" borderId="62" applyNumberFormat="0" applyFont="0" applyAlignment="0" applyProtection="0"/>
    <xf numFmtId="0" fontId="41" fillId="3" borderId="63" applyNumberFormat="0" applyAlignment="0" applyProtection="0"/>
    <xf numFmtId="0" fontId="41" fillId="3" borderId="63" applyNumberFormat="0" applyAlignment="0" applyProtection="0"/>
    <xf numFmtId="0" fontId="41" fillId="3" borderId="63" applyNumberFormat="0" applyAlignment="0" applyProtection="0"/>
    <xf numFmtId="0" fontId="43" fillId="2" borderId="63" applyNumberFormat="0" applyAlignment="0" applyProtection="0"/>
    <xf numFmtId="0" fontId="39" fillId="21" borderId="62" applyNumberFormat="0" applyFont="0" applyAlignment="0" applyProtection="0"/>
    <xf numFmtId="0" fontId="43" fillId="2" borderId="63" applyNumberForma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3" fillId="2"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41" fillId="3" borderId="63" applyNumberFormat="0" applyAlignment="0" applyProtection="0"/>
    <xf numFmtId="0" fontId="41" fillId="3" borderId="63" applyNumberFormat="0" applyAlignment="0" applyProtection="0"/>
    <xf numFmtId="0" fontId="43" fillId="2" borderId="63" applyNumberFormat="0" applyAlignment="0" applyProtection="0"/>
    <xf numFmtId="0" fontId="41" fillId="3" borderId="63" applyNumberFormat="0" applyAlignment="0" applyProtection="0"/>
    <xf numFmtId="0" fontId="39" fillId="21" borderId="62" applyNumberFormat="0" applyFont="0" applyAlignment="0" applyProtection="0"/>
    <xf numFmtId="0" fontId="47" fillId="0" borderId="65" applyNumberFormat="0" applyFill="0" applyAlignment="0" applyProtection="0"/>
    <xf numFmtId="0" fontId="43" fillId="2" borderId="63" applyNumberFormat="0" applyAlignment="0" applyProtection="0"/>
    <xf numFmtId="0" fontId="39" fillId="21" borderId="62" applyNumberFormat="0" applyFont="0" applyAlignment="0" applyProtection="0"/>
    <xf numFmtId="0" fontId="42" fillId="2" borderId="64" applyNumberFormat="0" applyAlignment="0" applyProtection="0"/>
    <xf numFmtId="0" fontId="42" fillId="2" borderId="64" applyNumberFormat="0" applyAlignment="0" applyProtection="0"/>
    <xf numFmtId="0" fontId="39" fillId="21" borderId="62" applyNumberFormat="0" applyFon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41" fillId="3" borderId="63"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7" fillId="0" borderId="65" applyNumberFormat="0" applyFill="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47" fillId="0" borderId="65" applyNumberFormat="0" applyFill="0" applyAlignment="0" applyProtection="0"/>
    <xf numFmtId="0" fontId="47" fillId="0" borderId="65" applyNumberFormat="0" applyFill="0" applyAlignment="0" applyProtection="0"/>
    <xf numFmtId="0" fontId="42" fillId="2" borderId="64" applyNumberFormat="0" applyAlignment="0" applyProtection="0"/>
    <xf numFmtId="0" fontId="42" fillId="2" borderId="64" applyNumberFormat="0" applyAlignment="0" applyProtection="0"/>
    <xf numFmtId="0" fontId="42" fillId="2" borderId="64" applyNumberFormat="0" applyAlignment="0" applyProtection="0"/>
    <xf numFmtId="0" fontId="47" fillId="0" borderId="65" applyNumberFormat="0" applyFill="0" applyAlignment="0" applyProtection="0"/>
    <xf numFmtId="0" fontId="42" fillId="2" borderId="64" applyNumberForma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41" fillId="3" borderId="63" applyNumberFormat="0" applyAlignment="0" applyProtection="0"/>
    <xf numFmtId="0" fontId="42" fillId="2" borderId="64" applyNumberFormat="0" applyAlignment="0" applyProtection="0"/>
    <xf numFmtId="0" fontId="43" fillId="2" borderId="63" applyNumberFormat="0" applyAlignment="0" applyProtection="0"/>
    <xf numFmtId="0" fontId="47" fillId="0" borderId="65" applyNumberFormat="0" applyFill="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39" fillId="21" borderId="62" applyNumberFormat="0" applyFont="0" applyAlignment="0" applyProtection="0"/>
    <xf numFmtId="0" fontId="69" fillId="0" borderId="0"/>
    <xf numFmtId="0" fontId="4" fillId="0" borderId="0"/>
    <xf numFmtId="0" fontId="73" fillId="0" borderId="0"/>
    <xf numFmtId="0" fontId="73" fillId="0" borderId="0"/>
    <xf numFmtId="0" fontId="15" fillId="0" borderId="0"/>
    <xf numFmtId="0" fontId="3" fillId="0" borderId="0"/>
    <xf numFmtId="0" fontId="76" fillId="0" borderId="0"/>
    <xf numFmtId="0" fontId="2" fillId="0" borderId="0"/>
    <xf numFmtId="0" fontId="77" fillId="0" borderId="0"/>
    <xf numFmtId="0" fontId="77" fillId="0" borderId="0"/>
    <xf numFmtId="0" fontId="15" fillId="0" borderId="0"/>
    <xf numFmtId="0" fontId="15" fillId="0" borderId="0"/>
    <xf numFmtId="0" fontId="15" fillId="0" borderId="0"/>
    <xf numFmtId="0" fontId="15" fillId="0" borderId="0"/>
    <xf numFmtId="0" fontId="79" fillId="0" borderId="0"/>
    <xf numFmtId="0" fontId="1" fillId="0" borderId="0"/>
    <xf numFmtId="0" fontId="15" fillId="0" borderId="0"/>
    <xf numFmtId="0" fontId="15" fillId="0" borderId="0"/>
    <xf numFmtId="0" fontId="83" fillId="0" borderId="0"/>
    <xf numFmtId="0" fontId="87" fillId="0" borderId="0"/>
    <xf numFmtId="0" fontId="15" fillId="0" borderId="0"/>
    <xf numFmtId="0" fontId="15" fillId="0" borderId="0"/>
    <xf numFmtId="0" fontId="15" fillId="0" borderId="0"/>
    <xf numFmtId="0" fontId="15" fillId="0" borderId="0"/>
    <xf numFmtId="0" fontId="15" fillId="0" borderId="0"/>
  </cellStyleXfs>
  <cellXfs count="851">
    <xf numFmtId="0" fontId="0" fillId="0" borderId="0" xfId="0"/>
    <xf numFmtId="0" fontId="12" fillId="0" borderId="0" xfId="41" applyFont="1" applyAlignment="1">
      <alignment vertical="center"/>
    </xf>
    <xf numFmtId="4" fontId="12" fillId="0" borderId="0" xfId="41" applyNumberFormat="1" applyFont="1" applyAlignment="1">
      <alignment horizontal="left" vertical="center"/>
    </xf>
    <xf numFmtId="4" fontId="12" fillId="0" borderId="0" xfId="41" applyNumberFormat="1" applyFont="1" applyAlignment="1">
      <alignment vertical="center"/>
    </xf>
    <xf numFmtId="0" fontId="14" fillId="0" borderId="0" xfId="42" applyFont="1" applyAlignment="1">
      <alignment horizontal="center" vertical="center"/>
    </xf>
    <xf numFmtId="0" fontId="12" fillId="0" borderId="0" xfId="0" applyFont="1"/>
    <xf numFmtId="0" fontId="18" fillId="24" borderId="10" xfId="0" applyFont="1" applyFill="1" applyBorder="1"/>
    <xf numFmtId="0" fontId="19" fillId="25" borderId="11" xfId="0" applyFont="1" applyFill="1" applyBorder="1"/>
    <xf numFmtId="0" fontId="19" fillId="25" borderId="12" xfId="0" applyFont="1" applyFill="1" applyBorder="1"/>
    <xf numFmtId="0" fontId="18" fillId="24" borderId="13" xfId="0" applyFont="1" applyFill="1" applyBorder="1"/>
    <xf numFmtId="0" fontId="18" fillId="26" borderId="14" xfId="0" applyFont="1" applyFill="1" applyBorder="1"/>
    <xf numFmtId="0" fontId="20" fillId="27" borderId="12" xfId="0" applyFont="1" applyFill="1" applyBorder="1" applyAlignment="1">
      <alignment horizontal="center"/>
    </xf>
    <xf numFmtId="0" fontId="19" fillId="28" borderId="15" xfId="0" applyFont="1" applyFill="1" applyBorder="1"/>
    <xf numFmtId="0" fontId="19" fillId="28" borderId="16" xfId="0" applyFont="1" applyFill="1" applyBorder="1"/>
    <xf numFmtId="0" fontId="20" fillId="28" borderId="16" xfId="0" applyFont="1" applyFill="1" applyBorder="1"/>
    <xf numFmtId="0" fontId="20" fillId="28" borderId="17" xfId="0" applyFont="1" applyFill="1" applyBorder="1"/>
    <xf numFmtId="0" fontId="18" fillId="26" borderId="18" xfId="0" applyFont="1" applyFill="1" applyBorder="1"/>
    <xf numFmtId="0" fontId="20" fillId="28" borderId="19" xfId="0" applyFont="1" applyFill="1" applyBorder="1"/>
    <xf numFmtId="0" fontId="20" fillId="28" borderId="20" xfId="0" applyFont="1" applyFill="1" applyBorder="1"/>
    <xf numFmtId="0" fontId="21" fillId="24" borderId="10" xfId="0" applyFont="1" applyFill="1" applyBorder="1"/>
    <xf numFmtId="0" fontId="19" fillId="29" borderId="15" xfId="0" applyFont="1" applyFill="1" applyBorder="1"/>
    <xf numFmtId="0" fontId="19" fillId="29" borderId="10" xfId="0" applyFont="1" applyFill="1" applyBorder="1"/>
    <xf numFmtId="0" fontId="17" fillId="29" borderId="15" xfId="20" applyFill="1" applyBorder="1" applyAlignment="1" applyProtection="1"/>
    <xf numFmtId="0" fontId="18" fillId="29" borderId="10" xfId="0" applyFont="1" applyFill="1" applyBorder="1"/>
    <xf numFmtId="4" fontId="12" fillId="0" borderId="0" xfId="0" applyNumberFormat="1" applyFont="1"/>
    <xf numFmtId="4" fontId="12" fillId="0" borderId="10" xfId="0" applyNumberFormat="1" applyFont="1" applyBorder="1"/>
    <xf numFmtId="1" fontId="12" fillId="0" borderId="0" xfId="0" applyNumberFormat="1" applyFont="1"/>
    <xf numFmtId="0" fontId="12" fillId="30" borderId="0" xfId="0" applyFont="1" applyFill="1"/>
    <xf numFmtId="0" fontId="12" fillId="27" borderId="0" xfId="0" applyFont="1" applyFill="1"/>
    <xf numFmtId="0" fontId="23" fillId="27" borderId="0" xfId="0" applyFont="1" applyFill="1"/>
    <xf numFmtId="4" fontId="12" fillId="0" borderId="0" xfId="0" applyNumberFormat="1" applyFont="1" applyAlignment="1">
      <alignment horizontal="center" textRotation="90"/>
    </xf>
    <xf numFmtId="0" fontId="16" fillId="31" borderId="0" xfId="0" applyFont="1" applyFill="1"/>
    <xf numFmtId="0" fontId="12" fillId="31" borderId="0" xfId="0" applyFont="1" applyFill="1"/>
    <xf numFmtId="0" fontId="12" fillId="32" borderId="0" xfId="0" applyFont="1" applyFill="1"/>
    <xf numFmtId="4" fontId="12" fillId="32" borderId="0" xfId="41" applyNumberFormat="1" applyFont="1" applyFill="1" applyAlignment="1">
      <alignment vertical="center"/>
    </xf>
    <xf numFmtId="0" fontId="14" fillId="30" borderId="0" xfId="42" applyFont="1" applyFill="1" applyAlignment="1">
      <alignment horizontal="center" vertical="center"/>
    </xf>
    <xf numFmtId="0" fontId="23" fillId="27" borderId="0" xfId="42" applyFont="1" applyFill="1" applyAlignment="1">
      <alignment horizontal="left" vertical="center"/>
    </xf>
    <xf numFmtId="0" fontId="14" fillId="0" borderId="0" xfId="42" applyFont="1" applyAlignment="1">
      <alignment horizontal="left" vertical="center"/>
    </xf>
    <xf numFmtId="0" fontId="12" fillId="0" borderId="0" xfId="41" applyFont="1" applyAlignment="1">
      <alignment horizontal="left" vertical="center"/>
    </xf>
    <xf numFmtId="0" fontId="12" fillId="0" borderId="0" xfId="0" applyFont="1" applyAlignment="1">
      <alignment horizontal="left"/>
    </xf>
    <xf numFmtId="0" fontId="23" fillId="27" borderId="0" xfId="0" applyFont="1" applyFill="1" applyAlignment="1">
      <alignment horizontal="left"/>
    </xf>
    <xf numFmtId="0" fontId="14" fillId="33" borderId="0" xfId="42" applyFont="1" applyFill="1" applyAlignment="1">
      <alignment horizontal="center" vertical="center"/>
    </xf>
    <xf numFmtId="0" fontId="24" fillId="34" borderId="21" xfId="21" applyFont="1" applyFill="1" applyBorder="1" applyAlignment="1">
      <alignment horizontal="center"/>
    </xf>
    <xf numFmtId="0" fontId="24" fillId="0" borderId="9" xfId="21" applyFont="1" applyBorder="1" applyAlignment="1">
      <alignment wrapText="1"/>
    </xf>
    <xf numFmtId="0" fontId="24" fillId="0" borderId="9" xfId="21" applyFont="1" applyBorder="1" applyAlignment="1">
      <alignment horizontal="right" wrapText="1"/>
    </xf>
    <xf numFmtId="0" fontId="25" fillId="0" borderId="0" xfId="20" applyFont="1" applyAlignment="1" applyProtection="1"/>
    <xf numFmtId="0" fontId="26" fillId="0" borderId="0" xfId="0" applyFont="1"/>
    <xf numFmtId="0" fontId="26" fillId="0" borderId="14" xfId="0" applyFont="1" applyBorder="1"/>
    <xf numFmtId="0" fontId="26" fillId="0" borderId="22" xfId="0" applyFont="1" applyBorder="1"/>
    <xf numFmtId="0" fontId="26" fillId="0" borderId="23" xfId="0" applyFont="1" applyBorder="1"/>
    <xf numFmtId="0" fontId="26" fillId="0" borderId="24" xfId="0" applyFont="1" applyBorder="1"/>
    <xf numFmtId="0" fontId="26" fillId="0" borderId="25" xfId="0" applyFont="1" applyBorder="1"/>
    <xf numFmtId="0" fontId="27" fillId="0" borderId="0" xfId="0" applyFont="1" applyAlignment="1">
      <alignment horizontal="left"/>
    </xf>
    <xf numFmtId="14" fontId="27" fillId="0" borderId="0" xfId="0" applyNumberFormat="1" applyFont="1" applyAlignment="1">
      <alignment horizontal="left"/>
    </xf>
    <xf numFmtId="0" fontId="26" fillId="0" borderId="26" xfId="0" applyFont="1" applyBorder="1"/>
    <xf numFmtId="0" fontId="26" fillId="0" borderId="16" xfId="0" applyFont="1" applyBorder="1"/>
    <xf numFmtId="0" fontId="26" fillId="0" borderId="17" xfId="0" applyFont="1" applyBorder="1"/>
    <xf numFmtId="0" fontId="28" fillId="27" borderId="0" xfId="0" applyFont="1" applyFill="1"/>
    <xf numFmtId="0" fontId="28" fillId="27" borderId="0" xfId="42" applyFont="1" applyFill="1" applyAlignment="1">
      <alignment horizontal="left" vertical="center"/>
    </xf>
    <xf numFmtId="0" fontId="28" fillId="27" borderId="0" xfId="0" applyFont="1" applyFill="1" applyAlignment="1">
      <alignment horizontal="left"/>
    </xf>
    <xf numFmtId="0" fontId="28" fillId="27" borderId="0" xfId="0" applyFont="1" applyFill="1" applyAlignment="1">
      <alignment vertical="center"/>
    </xf>
    <xf numFmtId="1" fontId="12" fillId="0" borderId="27" xfId="0" applyNumberFormat="1" applyFont="1" applyBorder="1"/>
    <xf numFmtId="0" fontId="28" fillId="29" borderId="0" xfId="20" applyFont="1" applyFill="1" applyBorder="1" applyAlignment="1" applyProtection="1"/>
    <xf numFmtId="0" fontId="16" fillId="35" borderId="0" xfId="0" applyFont="1" applyFill="1" applyAlignment="1">
      <alignment vertical="top"/>
    </xf>
    <xf numFmtId="0" fontId="12" fillId="29" borderId="0" xfId="0" applyFont="1" applyFill="1" applyAlignment="1">
      <alignment vertical="top" wrapText="1"/>
    </xf>
    <xf numFmtId="0" fontId="18" fillId="24" borderId="18" xfId="0" applyFont="1" applyFill="1" applyBorder="1"/>
    <xf numFmtId="0" fontId="0" fillId="24" borderId="10" xfId="0" applyFill="1" applyBorder="1"/>
    <xf numFmtId="0" fontId="18" fillId="24" borderId="17" xfId="0" applyFont="1" applyFill="1" applyBorder="1"/>
    <xf numFmtId="0" fontId="0" fillId="24" borderId="13" xfId="0" applyFill="1" applyBorder="1"/>
    <xf numFmtId="0" fontId="19" fillId="25" borderId="30" xfId="0" applyFont="1" applyFill="1" applyBorder="1"/>
    <xf numFmtId="0" fontId="31" fillId="29" borderId="10" xfId="0" applyFont="1" applyFill="1" applyBorder="1" applyAlignment="1">
      <alignment horizontal="center"/>
    </xf>
    <xf numFmtId="0" fontId="30" fillId="25" borderId="32" xfId="0" applyFont="1" applyFill="1" applyBorder="1" applyAlignment="1">
      <alignment horizontal="center"/>
    </xf>
    <xf numFmtId="0" fontId="30" fillId="27" borderId="31" xfId="0" applyFont="1" applyFill="1" applyBorder="1" applyAlignment="1">
      <alignment horizontal="center"/>
    </xf>
    <xf numFmtId="0" fontId="12" fillId="29" borderId="0" xfId="20" applyFont="1" applyFill="1" applyBorder="1" applyAlignment="1" applyProtection="1"/>
    <xf numFmtId="0" fontId="16" fillId="31" borderId="33" xfId="0" applyFont="1" applyFill="1" applyBorder="1"/>
    <xf numFmtId="0" fontId="12" fillId="31" borderId="33" xfId="0" applyFont="1" applyFill="1" applyBorder="1"/>
    <xf numFmtId="4" fontId="12" fillId="31" borderId="33" xfId="41" applyNumberFormat="1" applyFont="1" applyFill="1" applyBorder="1" applyAlignment="1">
      <alignment vertical="center"/>
    </xf>
    <xf numFmtId="0" fontId="12" fillId="29" borderId="0" xfId="0" applyFont="1" applyFill="1" applyAlignment="1">
      <alignment wrapText="1"/>
    </xf>
    <xf numFmtId="0" fontId="12" fillId="32" borderId="0" xfId="0" applyFont="1" applyFill="1" applyAlignment="1">
      <alignment vertical="top" wrapText="1"/>
    </xf>
    <xf numFmtId="0" fontId="34" fillId="24" borderId="10" xfId="0" applyFont="1" applyFill="1" applyBorder="1"/>
    <xf numFmtId="0" fontId="12" fillId="27" borderId="0" xfId="0" applyFont="1" applyFill="1" applyAlignment="1">
      <alignment vertical="center"/>
    </xf>
    <xf numFmtId="0" fontId="12" fillId="27" borderId="0" xfId="0" applyFont="1" applyFill="1" applyAlignment="1">
      <alignment horizontal="center"/>
    </xf>
    <xf numFmtId="0" fontId="16" fillId="31" borderId="0" xfId="0" applyFont="1" applyFill="1" applyAlignment="1">
      <alignment vertical="center"/>
    </xf>
    <xf numFmtId="0" fontId="16" fillId="31" borderId="0" xfId="0" applyFont="1" applyFill="1" applyAlignment="1">
      <alignment horizontal="center"/>
    </xf>
    <xf numFmtId="0" fontId="12" fillId="35" borderId="0" xfId="0" applyFont="1" applyFill="1"/>
    <xf numFmtId="0" fontId="28" fillId="35" borderId="0" xfId="0" applyFont="1" applyFill="1"/>
    <xf numFmtId="0" fontId="12" fillId="35" borderId="0" xfId="0" applyFont="1" applyFill="1" applyAlignment="1">
      <alignment horizontal="center"/>
    </xf>
    <xf numFmtId="4" fontId="12" fillId="35" borderId="0" xfId="0" applyNumberFormat="1" applyFont="1" applyFill="1"/>
    <xf numFmtId="4" fontId="16" fillId="31" borderId="0" xfId="0" applyNumberFormat="1" applyFont="1" applyFill="1"/>
    <xf numFmtId="4" fontId="12" fillId="31" borderId="0" xfId="41" applyNumberFormat="1" applyFont="1" applyFill="1" applyAlignment="1">
      <alignment vertical="center"/>
    </xf>
    <xf numFmtId="4" fontId="16" fillId="35" borderId="0" xfId="0" applyNumberFormat="1" applyFont="1" applyFill="1"/>
    <xf numFmtId="4" fontId="12" fillId="29" borderId="29" xfId="41" applyNumberFormat="1" applyFont="1" applyFill="1" applyBorder="1" applyAlignment="1">
      <alignment horizontal="left" vertical="center" indent="1"/>
    </xf>
    <xf numFmtId="4" fontId="12" fillId="35" borderId="0" xfId="0" applyNumberFormat="1" applyFont="1" applyFill="1" applyAlignment="1">
      <alignment horizontal="left" indent="1"/>
    </xf>
    <xf numFmtId="0" fontId="12" fillId="35" borderId="0" xfId="0" applyFont="1" applyFill="1" applyAlignment="1">
      <alignment horizontal="left" indent="1"/>
    </xf>
    <xf numFmtId="4" fontId="16" fillId="31" borderId="0" xfId="0" applyNumberFormat="1" applyFont="1" applyFill="1" applyAlignment="1">
      <alignment horizontal="left" indent="1"/>
    </xf>
    <xf numFmtId="4" fontId="16" fillId="31" borderId="0" xfId="41" applyNumberFormat="1" applyFont="1" applyFill="1" applyAlignment="1">
      <alignment horizontal="left" vertical="center" indent="1"/>
    </xf>
    <xf numFmtId="0" fontId="36" fillId="24" borderId="10" xfId="0" applyFont="1" applyFill="1" applyBorder="1" applyAlignment="1">
      <alignment horizontal="left" indent="1"/>
    </xf>
    <xf numFmtId="0" fontId="37" fillId="24" borderId="10" xfId="0" applyFont="1" applyFill="1" applyBorder="1" applyAlignment="1">
      <alignment horizontal="left" indent="1"/>
    </xf>
    <xf numFmtId="0" fontId="12" fillId="32" borderId="0" xfId="41" applyFont="1" applyFill="1" applyAlignment="1">
      <alignment vertical="center"/>
    </xf>
    <xf numFmtId="0" fontId="12" fillId="32" borderId="0" xfId="41" applyFont="1" applyFill="1" applyAlignment="1">
      <alignment horizontal="right" vertical="center"/>
    </xf>
    <xf numFmtId="0" fontId="0" fillId="0" borderId="0" xfId="0" applyAlignment="1">
      <alignment horizontal="left"/>
    </xf>
    <xf numFmtId="0" fontId="22" fillId="0" borderId="0" xfId="0" applyFont="1" applyAlignment="1">
      <alignment horizontal="left"/>
    </xf>
    <xf numFmtId="0" fontId="22" fillId="0" borderId="0" xfId="0" applyFont="1" applyAlignment="1">
      <alignment horizontal="right"/>
    </xf>
    <xf numFmtId="4" fontId="12" fillId="29" borderId="37" xfId="41" applyNumberFormat="1" applyFont="1" applyFill="1" applyBorder="1" applyAlignment="1" applyProtection="1">
      <alignment horizontal="left" vertical="center" indent="1"/>
      <protection hidden="1"/>
    </xf>
    <xf numFmtId="3" fontId="12" fillId="32" borderId="29" xfId="0" applyNumberFormat="1" applyFont="1" applyFill="1" applyBorder="1" applyAlignment="1" applyProtection="1">
      <alignment horizontal="center"/>
      <protection locked="0" hidden="1"/>
    </xf>
    <xf numFmtId="3" fontId="12" fillId="29" borderId="38" xfId="41" applyNumberFormat="1" applyFont="1" applyFill="1" applyBorder="1" applyAlignment="1" applyProtection="1">
      <alignment vertical="center"/>
      <protection hidden="1"/>
    </xf>
    <xf numFmtId="4" fontId="12" fillId="29" borderId="39" xfId="41" applyNumberFormat="1" applyFont="1" applyFill="1" applyBorder="1" applyAlignment="1" applyProtection="1">
      <alignment vertical="center"/>
      <protection hidden="1"/>
    </xf>
    <xf numFmtId="4" fontId="12" fillId="29" borderId="41" xfId="41" applyNumberFormat="1" applyFont="1" applyFill="1" applyBorder="1" applyAlignment="1" applyProtection="1">
      <alignment vertical="center"/>
      <protection hidden="1"/>
    </xf>
    <xf numFmtId="4" fontId="12" fillId="31" borderId="0" xfId="0" applyNumberFormat="1" applyFont="1" applyFill="1" applyProtection="1">
      <protection hidden="1"/>
    </xf>
    <xf numFmtId="0" fontId="22" fillId="0" borderId="0" xfId="43" applyFont="1" applyAlignment="1">
      <alignment horizontal="left" vertical="center"/>
    </xf>
    <xf numFmtId="0" fontId="14" fillId="39" borderId="0" xfId="42" applyFont="1" applyFill="1" applyAlignment="1">
      <alignment horizontal="center" vertical="center"/>
    </xf>
    <xf numFmtId="4" fontId="12" fillId="39" borderId="0" xfId="41" applyNumberFormat="1" applyFont="1" applyFill="1" applyAlignment="1">
      <alignment vertical="center"/>
    </xf>
    <xf numFmtId="0" fontId="12" fillId="39" borderId="0" xfId="41" applyFont="1" applyFill="1" applyAlignment="1">
      <alignment vertical="center"/>
    </xf>
    <xf numFmtId="4" fontId="32" fillId="39" borderId="0" xfId="41" applyNumberFormat="1" applyFont="1" applyFill="1" applyAlignment="1">
      <alignment vertical="center"/>
    </xf>
    <xf numFmtId="0" fontId="19" fillId="29" borderId="51" xfId="0" applyFont="1" applyFill="1" applyBorder="1"/>
    <xf numFmtId="0" fontId="19" fillId="29" borderId="50" xfId="0" applyFont="1" applyFill="1" applyBorder="1"/>
    <xf numFmtId="0" fontId="31" fillId="29" borderId="50" xfId="0" applyFont="1" applyFill="1" applyBorder="1" applyAlignment="1">
      <alignment horizontal="center"/>
    </xf>
    <xf numFmtId="0" fontId="18" fillId="29" borderId="50" xfId="0" applyFont="1" applyFill="1" applyBorder="1"/>
    <xf numFmtId="0" fontId="17" fillId="29" borderId="51" xfId="20" applyFill="1" applyBorder="1" applyAlignment="1" applyProtection="1"/>
    <xf numFmtId="0" fontId="18" fillId="24" borderId="50" xfId="0" applyFont="1" applyFill="1" applyBorder="1"/>
    <xf numFmtId="14" fontId="19" fillId="28" borderId="52" xfId="0" applyNumberFormat="1" applyFont="1" applyFill="1" applyBorder="1"/>
    <xf numFmtId="0" fontId="14" fillId="0" borderId="53" xfId="51" applyFont="1" applyBorder="1"/>
    <xf numFmtId="0" fontId="14" fillId="0" borderId="53" xfId="51" applyFont="1" applyBorder="1" applyAlignment="1">
      <alignment horizontal="right"/>
    </xf>
    <xf numFmtId="0" fontId="22" fillId="0" borderId="0" xfId="58" applyFont="1" applyAlignment="1">
      <alignment horizontal="left"/>
    </xf>
    <xf numFmtId="0" fontId="22" fillId="0" borderId="0" xfId="58" applyFont="1" applyAlignment="1">
      <alignment horizontal="right"/>
    </xf>
    <xf numFmtId="0" fontId="59" fillId="27" borderId="0" xfId="20" applyFont="1" applyFill="1" applyBorder="1" applyAlignment="1" applyProtection="1">
      <alignment horizontal="right"/>
    </xf>
    <xf numFmtId="0" fontId="14" fillId="0" borderId="53" xfId="52" applyFont="1" applyBorder="1"/>
    <xf numFmtId="0" fontId="14" fillId="0" borderId="53" xfId="52" applyFont="1" applyBorder="1" applyAlignment="1">
      <alignment horizontal="right"/>
    </xf>
    <xf numFmtId="0" fontId="14" fillId="0" borderId="0" xfId="51" applyFont="1"/>
    <xf numFmtId="3" fontId="16" fillId="35" borderId="0" xfId="0" applyNumberFormat="1" applyFont="1" applyFill="1" applyAlignment="1">
      <alignment horizontal="center"/>
    </xf>
    <xf numFmtId="0" fontId="10" fillId="0" borderId="0" xfId="0" applyFont="1" applyAlignment="1">
      <alignment horizontal="left"/>
    </xf>
    <xf numFmtId="3" fontId="12" fillId="0" borderId="0" xfId="0" applyNumberFormat="1" applyFont="1"/>
    <xf numFmtId="3" fontId="12" fillId="0" borderId="0" xfId="0" applyNumberFormat="1" applyFont="1" applyAlignment="1">
      <alignment horizontal="center"/>
    </xf>
    <xf numFmtId="3" fontId="12" fillId="29" borderId="39" xfId="41" applyNumberFormat="1" applyFont="1" applyFill="1" applyBorder="1" applyAlignment="1" applyProtection="1">
      <alignment vertical="center"/>
      <protection hidden="1"/>
    </xf>
    <xf numFmtId="3" fontId="12" fillId="29" borderId="40" xfId="41" applyNumberFormat="1" applyFont="1" applyFill="1" applyBorder="1" applyAlignment="1" applyProtection="1">
      <alignment vertical="center"/>
      <protection hidden="1"/>
    </xf>
    <xf numFmtId="3" fontId="12" fillId="29" borderId="41" xfId="41" applyNumberFormat="1" applyFont="1" applyFill="1" applyBorder="1" applyAlignment="1" applyProtection="1">
      <alignment vertical="center"/>
      <protection hidden="1"/>
    </xf>
    <xf numFmtId="167" fontId="12" fillId="0" borderId="0" xfId="19" applyNumberFormat="1" applyFont="1" applyBorder="1" applyProtection="1"/>
    <xf numFmtId="3" fontId="12" fillId="0" borderId="0" xfId="0" applyNumberFormat="1" applyFont="1" applyAlignment="1">
      <alignment horizontal="left" indent="1"/>
    </xf>
    <xf numFmtId="3" fontId="61" fillId="40" borderId="39" xfId="41" applyNumberFormat="1" applyFont="1" applyFill="1" applyBorder="1" applyAlignment="1" applyProtection="1">
      <alignment vertical="center"/>
      <protection hidden="1"/>
    </xf>
    <xf numFmtId="3" fontId="61" fillId="40" borderId="38" xfId="41" applyNumberFormat="1" applyFont="1" applyFill="1" applyBorder="1" applyAlignment="1" applyProtection="1">
      <alignment vertical="center"/>
      <protection hidden="1"/>
    </xf>
    <xf numFmtId="4" fontId="61" fillId="40" borderId="29" xfId="41" applyNumberFormat="1" applyFont="1" applyFill="1" applyBorder="1" applyAlignment="1">
      <alignment vertical="center"/>
    </xf>
    <xf numFmtId="4" fontId="61" fillId="40" borderId="54" xfId="41" applyNumberFormat="1" applyFont="1" applyFill="1" applyBorder="1" applyAlignment="1">
      <alignment vertical="center"/>
    </xf>
    <xf numFmtId="165" fontId="12" fillId="32" borderId="0" xfId="19" applyFont="1" applyFill="1" applyBorder="1" applyAlignment="1" applyProtection="1">
      <alignment vertical="center"/>
      <protection locked="0" hidden="1"/>
    </xf>
    <xf numFmtId="4" fontId="30" fillId="32" borderId="29" xfId="0" applyNumberFormat="1" applyFont="1" applyFill="1" applyBorder="1" applyProtection="1">
      <protection locked="0" hidden="1"/>
    </xf>
    <xf numFmtId="166" fontId="12" fillId="32" borderId="29" xfId="23" applyNumberFormat="1" applyFont="1" applyFill="1" applyBorder="1" applyProtection="1">
      <protection locked="0" hidden="1"/>
    </xf>
    <xf numFmtId="4" fontId="12" fillId="32" borderId="29" xfId="0" applyNumberFormat="1" applyFont="1" applyFill="1" applyBorder="1" applyProtection="1">
      <protection locked="0" hidden="1"/>
    </xf>
    <xf numFmtId="4" fontId="12" fillId="29" borderId="29" xfId="41" applyNumberFormat="1" applyFont="1" applyFill="1" applyBorder="1" applyAlignment="1" applyProtection="1">
      <alignment horizontal="left" vertical="center" indent="1"/>
      <protection hidden="1"/>
    </xf>
    <xf numFmtId="9" fontId="12" fillId="29" borderId="38" xfId="23" applyFont="1" applyFill="1" applyBorder="1" applyAlignment="1" applyProtection="1">
      <alignment vertical="center"/>
      <protection locked="0" hidden="1"/>
    </xf>
    <xf numFmtId="3" fontId="12" fillId="29" borderId="37" xfId="41" applyNumberFormat="1" applyFont="1" applyFill="1" applyBorder="1" applyAlignment="1" applyProtection="1">
      <alignment horizontal="center" vertical="center"/>
      <protection locked="0" hidden="1"/>
    </xf>
    <xf numFmtId="0" fontId="19" fillId="29" borderId="52" xfId="0" applyFont="1" applyFill="1" applyBorder="1"/>
    <xf numFmtId="0" fontId="10" fillId="0" borderId="0" xfId="63" applyAlignment="1">
      <alignment horizontal="left"/>
    </xf>
    <xf numFmtId="2" fontId="0" fillId="0" borderId="0" xfId="0" applyNumberFormat="1" applyAlignment="1">
      <alignment horizontal="left"/>
    </xf>
    <xf numFmtId="2" fontId="22" fillId="0" borderId="0" xfId="0" applyNumberFormat="1" applyFont="1" applyAlignment="1">
      <alignment horizontal="right"/>
    </xf>
    <xf numFmtId="0" fontId="0" fillId="0" borderId="0" xfId="0" applyAlignment="1">
      <alignment horizontal="right"/>
    </xf>
    <xf numFmtId="0" fontId="14" fillId="34" borderId="55" xfId="51" applyFont="1" applyFill="1" applyBorder="1" applyAlignment="1">
      <alignment horizontal="center"/>
    </xf>
    <xf numFmtId="0" fontId="14" fillId="0" borderId="56" xfId="52" applyFont="1" applyBorder="1"/>
    <xf numFmtId="0" fontId="14" fillId="0" borderId="56" xfId="51" applyFont="1" applyBorder="1" applyAlignment="1">
      <alignment horizontal="right"/>
    </xf>
    <xf numFmtId="0" fontId="14" fillId="0" borderId="56" xfId="52" applyFont="1" applyBorder="1" applyAlignment="1">
      <alignment horizontal="right"/>
    </xf>
    <xf numFmtId="0" fontId="14" fillId="0" borderId="56" xfId="51" applyFont="1" applyBorder="1"/>
    <xf numFmtId="0" fontId="14" fillId="0" borderId="0" xfId="51" applyFont="1" applyAlignment="1">
      <alignment horizontal="right"/>
    </xf>
    <xf numFmtId="0" fontId="0" fillId="0" borderId="56" xfId="0" applyBorder="1"/>
    <xf numFmtId="0" fontId="14" fillId="0" borderId="0" xfId="60" applyFont="1" applyAlignment="1">
      <alignment horizontal="right"/>
    </xf>
    <xf numFmtId="0" fontId="14" fillId="0" borderId="56" xfId="60" applyFont="1" applyBorder="1"/>
    <xf numFmtId="0" fontId="10" fillId="0" borderId="0" xfId="58" applyAlignment="1">
      <alignment horizontal="left"/>
    </xf>
    <xf numFmtId="0" fontId="63" fillId="0" borderId="56" xfId="74" applyFont="1" applyBorder="1" applyAlignment="1">
      <alignment wrapText="1"/>
    </xf>
    <xf numFmtId="0" fontId="12" fillId="27" borderId="0" xfId="75" applyFont="1" applyFill="1" applyAlignment="1">
      <alignment horizontal="right"/>
    </xf>
    <xf numFmtId="0" fontId="0" fillId="0" borderId="58" xfId="0" applyBorder="1"/>
    <xf numFmtId="0" fontId="57" fillId="27" borderId="0" xfId="20" applyFont="1" applyFill="1" applyBorder="1" applyAlignment="1" applyProtection="1">
      <alignment vertical="center"/>
    </xf>
    <xf numFmtId="0" fontId="12" fillId="27" borderId="0" xfId="75" applyFont="1" applyFill="1" applyAlignment="1">
      <alignment horizontal="right" wrapText="1"/>
    </xf>
    <xf numFmtId="4" fontId="22" fillId="0" borderId="0" xfId="58" applyNumberFormat="1" applyFont="1" applyAlignment="1">
      <alignment horizontal="right"/>
    </xf>
    <xf numFmtId="0" fontId="63" fillId="0" borderId="58" xfId="74" applyFont="1" applyBorder="1" applyAlignment="1">
      <alignment wrapText="1"/>
    </xf>
    <xf numFmtId="0" fontId="12" fillId="27" borderId="0" xfId="0" applyFont="1" applyFill="1" applyAlignment="1">
      <alignment horizontal="right" wrapText="1"/>
    </xf>
    <xf numFmtId="0" fontId="0" fillId="0" borderId="0" xfId="0" applyAlignment="1">
      <alignment wrapText="1"/>
    </xf>
    <xf numFmtId="0" fontId="0" fillId="0" borderId="0" xfId="0" applyAlignment="1">
      <alignment horizontal="center" vertical="center"/>
    </xf>
    <xf numFmtId="0" fontId="12" fillId="29" borderId="28" xfId="71" applyFont="1" applyFill="1" applyBorder="1" applyAlignment="1">
      <alignment vertical="top" wrapText="1"/>
    </xf>
    <xf numFmtId="0" fontId="12" fillId="29" borderId="28" xfId="71" applyFont="1" applyFill="1" applyBorder="1" applyAlignment="1">
      <alignment wrapText="1"/>
    </xf>
    <xf numFmtId="0" fontId="14" fillId="0" borderId="62" xfId="60" applyFont="1" applyBorder="1"/>
    <xf numFmtId="0" fontId="14" fillId="0" borderId="62" xfId="60" applyFont="1" applyBorder="1" applyAlignment="1">
      <alignment horizontal="right"/>
    </xf>
    <xf numFmtId="4" fontId="14" fillId="0" borderId="62" xfId="60" applyNumberFormat="1" applyFont="1" applyBorder="1" applyAlignment="1">
      <alignment horizontal="right"/>
    </xf>
    <xf numFmtId="0" fontId="57" fillId="27" borderId="0" xfId="20" applyFont="1" applyFill="1" applyBorder="1" applyAlignment="1" applyProtection="1">
      <alignment vertical="center" wrapText="1"/>
    </xf>
    <xf numFmtId="0" fontId="14" fillId="0" borderId="67" xfId="59" applyFont="1" applyBorder="1"/>
    <xf numFmtId="0" fontId="14" fillId="0" borderId="67" xfId="51" applyFont="1" applyBorder="1" applyAlignment="1">
      <alignment horizontal="right"/>
    </xf>
    <xf numFmtId="0" fontId="14" fillId="0" borderId="67" xfId="51" applyFont="1" applyBorder="1"/>
    <xf numFmtId="0" fontId="78" fillId="0" borderId="67" xfId="4100" applyFont="1" applyBorder="1"/>
    <xf numFmtId="4" fontId="12" fillId="0" borderId="34" xfId="0" applyNumberFormat="1" applyFont="1" applyBorder="1"/>
    <xf numFmtId="1" fontId="12" fillId="0" borderId="35" xfId="0" applyNumberFormat="1" applyFont="1" applyBorder="1"/>
    <xf numFmtId="0" fontId="14" fillId="0" borderId="67" xfId="60" applyFont="1" applyBorder="1"/>
    <xf numFmtId="4" fontId="12" fillId="0" borderId="68" xfId="0" applyNumberFormat="1" applyFont="1" applyBorder="1"/>
    <xf numFmtId="4" fontId="12" fillId="0" borderId="72" xfId="0" applyNumberFormat="1" applyFont="1" applyBorder="1"/>
    <xf numFmtId="4" fontId="12" fillId="0" borderId="75" xfId="0" applyNumberFormat="1" applyFont="1" applyBorder="1"/>
    <xf numFmtId="4" fontId="12" fillId="0" borderId="71" xfId="0" applyNumberFormat="1" applyFont="1" applyBorder="1"/>
    <xf numFmtId="1" fontId="12" fillId="0" borderId="69" xfId="0" applyNumberFormat="1" applyFont="1" applyBorder="1"/>
    <xf numFmtId="4" fontId="12" fillId="0" borderId="77" xfId="0" applyNumberFormat="1" applyFont="1" applyBorder="1"/>
    <xf numFmtId="4" fontId="12" fillId="0" borderId="35" xfId="0" applyNumberFormat="1" applyFont="1" applyBorder="1"/>
    <xf numFmtId="4" fontId="12" fillId="0" borderId="79" xfId="0" applyNumberFormat="1" applyFont="1" applyBorder="1"/>
    <xf numFmtId="4" fontId="12" fillId="0" borderId="77" xfId="0" applyNumberFormat="1" applyFont="1" applyBorder="1" applyAlignment="1">
      <alignment textRotation="90"/>
    </xf>
    <xf numFmtId="4" fontId="12" fillId="0" borderId="0" xfId="0" applyNumberFormat="1" applyFont="1" applyAlignment="1">
      <alignment textRotation="90"/>
    </xf>
    <xf numFmtId="4" fontId="12" fillId="0" borderId="80" xfId="0" applyNumberFormat="1" applyFont="1" applyBorder="1" applyAlignment="1">
      <alignment textRotation="90"/>
    </xf>
    <xf numFmtId="1" fontId="12" fillId="31" borderId="0" xfId="0" applyNumberFormat="1" applyFont="1" applyFill="1"/>
    <xf numFmtId="1" fontId="12" fillId="0" borderId="0" xfId="0" applyNumberFormat="1" applyFont="1" applyAlignment="1">
      <alignment horizontal="center"/>
    </xf>
    <xf numFmtId="1" fontId="12" fillId="0" borderId="72" xfId="0" applyNumberFormat="1" applyFont="1" applyBorder="1" applyAlignment="1">
      <alignment horizontal="center"/>
    </xf>
    <xf numFmtId="4" fontId="12" fillId="0" borderId="72" xfId="0" applyNumberFormat="1" applyFont="1" applyBorder="1" applyAlignment="1">
      <alignment horizontal="center"/>
    </xf>
    <xf numFmtId="4" fontId="12" fillId="39" borderId="0" xfId="0" applyNumberFormat="1" applyFont="1" applyFill="1" applyAlignment="1">
      <alignment textRotation="90"/>
    </xf>
    <xf numFmtId="0" fontId="12" fillId="0" borderId="0" xfId="0" applyFont="1" applyAlignment="1">
      <alignment horizontal="center" vertical="center"/>
    </xf>
    <xf numFmtId="0" fontId="12" fillId="0" borderId="72" xfId="0" applyFont="1" applyBorder="1" applyAlignment="1">
      <alignment horizontal="center" vertical="center"/>
    </xf>
    <xf numFmtId="0" fontId="14" fillId="0" borderId="81" xfId="60" applyFont="1" applyBorder="1"/>
    <xf numFmtId="1" fontId="16" fillId="31" borderId="76" xfId="0" applyNumberFormat="1" applyFont="1" applyFill="1" applyBorder="1"/>
    <xf numFmtId="4" fontId="12" fillId="0" borderId="36" xfId="0" applyNumberFormat="1" applyFont="1" applyBorder="1"/>
    <xf numFmtId="0" fontId="22" fillId="0" borderId="67" xfId="64" applyFont="1" applyBorder="1" applyAlignment="1">
      <alignment horizontal="left"/>
    </xf>
    <xf numFmtId="0" fontId="22" fillId="0" borderId="67" xfId="63" applyFont="1" applyBorder="1" applyAlignment="1">
      <alignment horizontal="left"/>
    </xf>
    <xf numFmtId="0" fontId="68" fillId="0" borderId="67" xfId="79" applyFont="1" applyBorder="1" applyAlignment="1">
      <alignment horizontal="right"/>
    </xf>
    <xf numFmtId="4" fontId="65" fillId="0" borderId="67" xfId="77" applyNumberFormat="1" applyFont="1" applyBorder="1" applyAlignment="1">
      <alignment horizontal="right" wrapText="1"/>
    </xf>
    <xf numFmtId="4" fontId="12" fillId="0" borderId="78" xfId="0" applyNumberFormat="1" applyFont="1" applyBorder="1"/>
    <xf numFmtId="4" fontId="12" fillId="0" borderId="77" xfId="0" applyNumberFormat="1" applyFont="1" applyBorder="1" applyAlignment="1">
      <alignment horizontal="left" vertical="center"/>
    </xf>
    <xf numFmtId="4" fontId="12" fillId="0" borderId="68" xfId="0" applyNumberFormat="1" applyFont="1" applyBorder="1" applyAlignment="1">
      <alignment horizontal="left" vertical="center"/>
    </xf>
    <xf numFmtId="4" fontId="12" fillId="0" borderId="0" xfId="0" applyNumberFormat="1" applyFont="1" applyAlignment="1">
      <alignment horizontal="left" vertical="center"/>
    </xf>
    <xf numFmtId="4" fontId="12" fillId="0" borderId="72" xfId="0" applyNumberFormat="1" applyFont="1" applyBorder="1" applyAlignment="1">
      <alignment horizontal="left" vertical="center"/>
    </xf>
    <xf numFmtId="4" fontId="12" fillId="0" borderId="83" xfId="0" applyNumberFormat="1" applyFont="1" applyBorder="1" applyAlignment="1">
      <alignment horizontal="left" vertical="center"/>
    </xf>
    <xf numFmtId="4" fontId="12" fillId="0" borderId="84" xfId="0" applyNumberFormat="1" applyFont="1" applyBorder="1"/>
    <xf numFmtId="4" fontId="12" fillId="0" borderId="35" xfId="0" applyNumberFormat="1" applyFont="1" applyBorder="1" applyAlignment="1">
      <alignment horizontal="left" vertical="center"/>
    </xf>
    <xf numFmtId="4" fontId="12" fillId="0" borderId="34" xfId="0" applyNumberFormat="1" applyFont="1" applyBorder="1" applyAlignment="1">
      <alignment horizontal="left" vertical="center"/>
    </xf>
    <xf numFmtId="4" fontId="12" fillId="0" borderId="36" xfId="0" applyNumberFormat="1" applyFont="1" applyBorder="1" applyAlignment="1">
      <alignment horizontal="left" vertical="center"/>
    </xf>
    <xf numFmtId="4" fontId="12" fillId="0" borderId="79" xfId="0" applyNumberFormat="1" applyFont="1" applyBorder="1" applyAlignment="1">
      <alignment horizontal="left" vertical="center"/>
    </xf>
    <xf numFmtId="4" fontId="12" fillId="36" borderId="68" xfId="0" applyNumberFormat="1" applyFont="1" applyFill="1" applyBorder="1"/>
    <xf numFmtId="4" fontId="12" fillId="0" borderId="68" xfId="0" applyNumberFormat="1" applyFont="1" applyBorder="1" applyAlignment="1">
      <alignment wrapText="1"/>
    </xf>
    <xf numFmtId="4" fontId="12" fillId="0" borderId="75" xfId="0" applyNumberFormat="1" applyFont="1" applyBorder="1" applyAlignment="1">
      <alignment wrapText="1"/>
    </xf>
    <xf numFmtId="0" fontId="14" fillId="0" borderId="81" xfId="4096" applyFont="1" applyBorder="1"/>
    <xf numFmtId="0" fontId="14" fillId="0" borderId="81" xfId="4096" applyFont="1" applyBorder="1" applyAlignment="1">
      <alignment horizontal="right"/>
    </xf>
    <xf numFmtId="4" fontId="14" fillId="0" borderId="81" xfId="4096" applyNumberFormat="1" applyFont="1" applyBorder="1" applyAlignment="1">
      <alignment horizontal="right"/>
    </xf>
    <xf numFmtId="0" fontId="81" fillId="0" borderId="85" xfId="60" applyFont="1" applyBorder="1"/>
    <xf numFmtId="0" fontId="81" fillId="0" borderId="85" xfId="60" applyFont="1" applyBorder="1" applyAlignment="1">
      <alignment horizontal="right"/>
    </xf>
    <xf numFmtId="0" fontId="68" fillId="0" borderId="0" xfId="79" applyFont="1" applyAlignment="1">
      <alignment horizontal="right"/>
    </xf>
    <xf numFmtId="0" fontId="14" fillId="0" borderId="67" xfId="4096" applyFont="1" applyBorder="1"/>
    <xf numFmtId="0" fontId="16" fillId="35" borderId="28" xfId="0" applyFont="1" applyFill="1" applyBorder="1" applyAlignment="1">
      <alignment vertical="top"/>
    </xf>
    <xf numFmtId="0" fontId="14" fillId="0" borderId="62" xfId="4096" applyFont="1" applyBorder="1"/>
    <xf numFmtId="0" fontId="82" fillId="0" borderId="0" xfId="60" applyFont="1"/>
    <xf numFmtId="0" fontId="84" fillId="0" borderId="88" xfId="60" applyFont="1" applyBorder="1"/>
    <xf numFmtId="0" fontId="84" fillId="0" borderId="88" xfId="60" applyFont="1" applyBorder="1" applyAlignment="1">
      <alignment horizontal="right"/>
    </xf>
    <xf numFmtId="4" fontId="84" fillId="0" borderId="88" xfId="60" applyNumberFormat="1" applyFont="1" applyBorder="1" applyAlignment="1">
      <alignment horizontal="right"/>
    </xf>
    <xf numFmtId="0" fontId="14" fillId="0" borderId="86" xfId="60" applyFont="1" applyBorder="1"/>
    <xf numFmtId="0" fontId="86" fillId="0" borderId="96" xfId="4095" applyFont="1" applyBorder="1"/>
    <xf numFmtId="0" fontId="86" fillId="0" borderId="96" xfId="4095" applyFont="1" applyBorder="1" applyAlignment="1">
      <alignment wrapText="1"/>
    </xf>
    <xf numFmtId="4" fontId="86" fillId="0" borderId="96" xfId="4095" applyNumberFormat="1" applyFont="1" applyBorder="1" applyAlignment="1">
      <alignment horizontal="right" wrapText="1"/>
    </xf>
    <xf numFmtId="0" fontId="86" fillId="0" borderId="96" xfId="60" applyFont="1" applyBorder="1"/>
    <xf numFmtId="0" fontId="86" fillId="0" borderId="96" xfId="60" applyFont="1" applyBorder="1" applyAlignment="1">
      <alignment horizontal="right"/>
    </xf>
    <xf numFmtId="4" fontId="86" fillId="0" borderId="96" xfId="60" applyNumberFormat="1" applyFont="1" applyBorder="1" applyAlignment="1">
      <alignment horizontal="right"/>
    </xf>
    <xf numFmtId="0" fontId="14" fillId="0" borderId="98" xfId="60" applyFont="1" applyBorder="1"/>
    <xf numFmtId="4" fontId="14" fillId="0" borderId="98" xfId="60" applyNumberFormat="1" applyFont="1" applyBorder="1" applyAlignment="1">
      <alignment horizontal="right"/>
    </xf>
    <xf numFmtId="0" fontId="86" fillId="0" borderId="98" xfId="4100" applyFont="1" applyBorder="1"/>
    <xf numFmtId="4" fontId="86" fillId="0" borderId="98" xfId="4100" applyNumberFormat="1" applyFont="1" applyBorder="1" applyAlignment="1">
      <alignment horizontal="right"/>
    </xf>
    <xf numFmtId="0" fontId="14" fillId="0" borderId="0" xfId="60" applyFont="1"/>
    <xf numFmtId="0" fontId="84" fillId="0" borderId="81" xfId="60" applyFont="1" applyBorder="1"/>
    <xf numFmtId="0" fontId="86" fillId="0" borderId="88" xfId="60" applyFont="1" applyBorder="1"/>
    <xf numFmtId="0" fontId="84" fillId="0" borderId="87" xfId="60" applyFont="1" applyBorder="1"/>
    <xf numFmtId="0" fontId="14" fillId="0" borderId="96" xfId="60" applyFont="1" applyBorder="1"/>
    <xf numFmtId="0" fontId="84" fillId="0" borderId="67" xfId="60" applyFont="1" applyBorder="1" applyAlignment="1">
      <alignment horizontal="right"/>
    </xf>
    <xf numFmtId="0" fontId="84" fillId="0" borderId="87" xfId="60" applyFont="1" applyBorder="1" applyAlignment="1">
      <alignment horizontal="right"/>
    </xf>
    <xf numFmtId="0" fontId="84" fillId="0" borderId="67" xfId="60" applyFont="1" applyBorder="1"/>
    <xf numFmtId="0" fontId="86" fillId="0" borderId="81" xfId="60" applyFont="1" applyBorder="1"/>
    <xf numFmtId="4" fontId="84" fillId="0" borderId="67" xfId="60" applyNumberFormat="1" applyFont="1" applyBorder="1" applyAlignment="1">
      <alignment horizontal="right"/>
    </xf>
    <xf numFmtId="4" fontId="84" fillId="0" borderId="87" xfId="60" applyNumberFormat="1" applyFont="1" applyBorder="1" applyAlignment="1">
      <alignment horizontal="right"/>
    </xf>
    <xf numFmtId="0" fontId="86" fillId="0" borderId="98" xfId="4096" applyFont="1" applyBorder="1"/>
    <xf numFmtId="0" fontId="86" fillId="0" borderId="98" xfId="4096" applyFont="1" applyBorder="1" applyAlignment="1">
      <alignment horizontal="right"/>
    </xf>
    <xf numFmtId="4" fontId="86" fillId="0" borderId="98" xfId="4096" applyNumberFormat="1" applyFont="1" applyBorder="1" applyAlignment="1">
      <alignment horizontal="right"/>
    </xf>
    <xf numFmtId="0" fontId="14" fillId="0" borderId="57" xfId="60" applyFont="1" applyBorder="1"/>
    <xf numFmtId="0" fontId="86" fillId="0" borderId="98" xfId="60" applyFont="1" applyBorder="1"/>
    <xf numFmtId="0" fontId="14" fillId="0" borderId="66" xfId="60" applyFont="1" applyBorder="1"/>
    <xf numFmtId="0" fontId="14" fillId="0" borderId="85" xfId="60" applyFont="1" applyBorder="1"/>
    <xf numFmtId="0" fontId="86" fillId="0" borderId="98" xfId="60" applyFont="1" applyBorder="1" applyAlignment="1">
      <alignment horizontal="right"/>
    </xf>
    <xf numFmtId="4" fontId="14" fillId="0" borderId="86" xfId="60" applyNumberFormat="1" applyFont="1" applyBorder="1" applyAlignment="1">
      <alignment horizontal="right"/>
    </xf>
    <xf numFmtId="4" fontId="14" fillId="0" borderId="67" xfId="60" applyNumberFormat="1" applyFont="1" applyBorder="1" applyAlignment="1">
      <alignment horizontal="right"/>
    </xf>
    <xf numFmtId="4" fontId="14" fillId="0" borderId="57" xfId="60" applyNumberFormat="1" applyFont="1" applyBorder="1" applyAlignment="1">
      <alignment horizontal="right"/>
    </xf>
    <xf numFmtId="4" fontId="14" fillId="0" borderId="96" xfId="60" applyNumberFormat="1" applyFont="1" applyBorder="1" applyAlignment="1">
      <alignment horizontal="right"/>
    </xf>
    <xf numFmtId="4" fontId="14" fillId="0" borderId="85" xfId="60" applyNumberFormat="1" applyFont="1" applyBorder="1" applyAlignment="1">
      <alignment horizontal="right"/>
    </xf>
    <xf numFmtId="0" fontId="63" fillId="0" borderId="97" xfId="22" applyFont="1" applyBorder="1"/>
    <xf numFmtId="0" fontId="63" fillId="0" borderId="97" xfId="22" applyFont="1" applyBorder="1" applyAlignment="1">
      <alignment horizontal="right"/>
    </xf>
    <xf numFmtId="0" fontId="14" fillId="0" borderId="0" xfId="4096" applyFont="1"/>
    <xf numFmtId="0" fontId="14" fillId="0" borderId="99" xfId="4111" applyFont="1" applyBorder="1"/>
    <xf numFmtId="4" fontId="14" fillId="0" borderId="99" xfId="4111" applyNumberFormat="1" applyFont="1" applyBorder="1" applyAlignment="1">
      <alignment horizontal="right"/>
    </xf>
    <xf numFmtId="0" fontId="81" fillId="0" borderId="99" xfId="60" applyFont="1" applyBorder="1"/>
    <xf numFmtId="4" fontId="81" fillId="0" borderId="99" xfId="60" applyNumberFormat="1" applyFont="1" applyBorder="1" applyAlignment="1">
      <alignment horizontal="right"/>
    </xf>
    <xf numFmtId="0" fontId="59" fillId="27" borderId="0" xfId="0" applyFont="1" applyFill="1" applyAlignment="1">
      <alignment horizontal="right"/>
    </xf>
    <xf numFmtId="0" fontId="14" fillId="0" borderId="100" xfId="4111" applyFont="1" applyBorder="1"/>
    <xf numFmtId="4" fontId="14" fillId="0" borderId="100" xfId="4111" applyNumberFormat="1" applyFont="1" applyBorder="1" applyAlignment="1">
      <alignment horizontal="right"/>
    </xf>
    <xf numFmtId="0" fontId="59" fillId="27" borderId="0" xfId="0" applyFont="1" applyFill="1"/>
    <xf numFmtId="0" fontId="14" fillId="0" borderId="101" xfId="4109" applyFont="1" applyBorder="1"/>
    <xf numFmtId="0" fontId="14" fillId="0" borderId="97" xfId="60" applyFont="1" applyBorder="1"/>
    <xf numFmtId="4" fontId="14" fillId="0" borderId="97" xfId="60" applyNumberFormat="1" applyFont="1" applyBorder="1" applyAlignment="1">
      <alignment horizontal="right"/>
    </xf>
    <xf numFmtId="0" fontId="14" fillId="0" borderId="107" xfId="4096" applyFont="1" applyBorder="1"/>
    <xf numFmtId="0" fontId="14" fillId="0" borderId="107" xfId="4096" applyFont="1" applyBorder="1" applyAlignment="1">
      <alignment horizontal="right"/>
    </xf>
    <xf numFmtId="4" fontId="65" fillId="0" borderId="107" xfId="77" applyNumberFormat="1" applyFont="1" applyBorder="1" applyAlignment="1">
      <alignment horizontal="right" wrapText="1"/>
    </xf>
    <xf numFmtId="0" fontId="57" fillId="27" borderId="0" xfId="20" applyFont="1" applyFill="1" applyBorder="1" applyAlignment="1" applyProtection="1">
      <alignment horizontal="right" vertical="center"/>
    </xf>
    <xf numFmtId="0" fontId="14" fillId="0" borderId="111" xfId="60" applyFont="1" applyBorder="1"/>
    <xf numFmtId="0" fontId="14" fillId="0" borderId="111" xfId="60" applyFont="1" applyBorder="1" applyAlignment="1">
      <alignment horizontal="right"/>
    </xf>
    <xf numFmtId="4" fontId="14" fillId="0" borderId="111" xfId="60" applyNumberFormat="1" applyFont="1" applyBorder="1" applyAlignment="1">
      <alignment horizontal="right"/>
    </xf>
    <xf numFmtId="0" fontId="14" fillId="0" borderId="112" xfId="60" applyFont="1" applyBorder="1"/>
    <xf numFmtId="0" fontId="14" fillId="0" borderId="112" xfId="60" applyFont="1" applyBorder="1" applyAlignment="1">
      <alignment horizontal="right"/>
    </xf>
    <xf numFmtId="4" fontId="14" fillId="0" borderId="112" xfId="60" applyNumberFormat="1" applyFont="1" applyBorder="1" applyAlignment="1">
      <alignment horizontal="right"/>
    </xf>
    <xf numFmtId="0" fontId="90" fillId="0" borderId="113" xfId="60" applyFont="1" applyBorder="1"/>
    <xf numFmtId="0" fontId="14" fillId="0" borderId="113" xfId="60" applyFont="1" applyBorder="1"/>
    <xf numFmtId="0" fontId="90" fillId="0" borderId="113" xfId="60" applyFont="1" applyBorder="1" applyAlignment="1">
      <alignment wrapText="1"/>
    </xf>
    <xf numFmtId="4" fontId="12" fillId="0" borderId="68" xfId="0" pivotButton="1" applyNumberFormat="1" applyFont="1" applyBorder="1"/>
    <xf numFmtId="1" fontId="12" fillId="0" borderId="68" xfId="0" applyNumberFormat="1" applyFont="1" applyBorder="1"/>
    <xf numFmtId="1" fontId="12" fillId="0" borderId="71" xfId="0" applyNumberFormat="1" applyFont="1" applyBorder="1"/>
    <xf numFmtId="1" fontId="12" fillId="0" borderId="36" xfId="0" applyNumberFormat="1" applyFont="1" applyBorder="1"/>
    <xf numFmtId="1" fontId="16" fillId="37" borderId="68" xfId="0" applyNumberFormat="1" applyFont="1" applyFill="1" applyBorder="1"/>
    <xf numFmtId="1" fontId="16" fillId="31" borderId="68" xfId="0" applyNumberFormat="1" applyFont="1" applyFill="1" applyBorder="1"/>
    <xf numFmtId="1" fontId="12" fillId="0" borderId="78" xfId="0" applyNumberFormat="1" applyFont="1" applyBorder="1"/>
    <xf numFmtId="4" fontId="12" fillId="0" borderId="115" xfId="0" applyNumberFormat="1" applyFont="1" applyBorder="1"/>
    <xf numFmtId="4" fontId="12" fillId="0" borderId="83" xfId="0" applyNumberFormat="1" applyFont="1" applyBorder="1"/>
    <xf numFmtId="4" fontId="12" fillId="0" borderId="116" xfId="0" applyNumberFormat="1" applyFont="1" applyBorder="1"/>
    <xf numFmtId="0" fontId="14" fillId="0" borderId="118" xfId="60" applyFont="1" applyBorder="1"/>
    <xf numFmtId="0" fontId="22" fillId="0" borderId="118" xfId="58" applyFont="1" applyBorder="1" applyAlignment="1">
      <alignment horizontal="left"/>
    </xf>
    <xf numFmtId="0" fontId="22" fillId="0" borderId="118" xfId="58" applyFont="1" applyBorder="1" applyAlignment="1">
      <alignment horizontal="right"/>
    </xf>
    <xf numFmtId="4" fontId="22" fillId="0" borderId="118" xfId="58" applyNumberFormat="1" applyFont="1" applyBorder="1" applyAlignment="1">
      <alignment horizontal="right"/>
    </xf>
    <xf numFmtId="0" fontId="22" fillId="0" borderId="62" xfId="58" applyFont="1" applyBorder="1" applyAlignment="1">
      <alignment horizontal="left"/>
    </xf>
    <xf numFmtId="0" fontId="22" fillId="0" borderId="62" xfId="58" applyFont="1" applyBorder="1" applyAlignment="1">
      <alignment horizontal="right"/>
    </xf>
    <xf numFmtId="0" fontId="22" fillId="0" borderId="81" xfId="58" applyFont="1" applyBorder="1" applyAlignment="1">
      <alignment horizontal="right"/>
    </xf>
    <xf numFmtId="4" fontId="22" fillId="0" borderId="62" xfId="58" applyNumberFormat="1" applyFont="1" applyBorder="1" applyAlignment="1">
      <alignment horizontal="right"/>
    </xf>
    <xf numFmtId="0" fontId="22" fillId="0" borderId="114" xfId="58" applyFont="1" applyBorder="1" applyAlignment="1">
      <alignment horizontal="left"/>
    </xf>
    <xf numFmtId="0" fontId="14" fillId="0" borderId="62" xfId="4109" applyFont="1" applyBorder="1" applyAlignment="1">
      <alignment wrapText="1"/>
    </xf>
    <xf numFmtId="0" fontId="14" fillId="0" borderId="118" xfId="4110" applyFont="1" applyBorder="1"/>
    <xf numFmtId="0" fontId="14" fillId="0" borderId="114" xfId="4109" applyFont="1" applyBorder="1" applyAlignment="1">
      <alignment wrapText="1"/>
    </xf>
    <xf numFmtId="0" fontId="14" fillId="0" borderId="81" xfId="4110" applyFont="1" applyBorder="1"/>
    <xf numFmtId="0" fontId="22" fillId="0" borderId="114" xfId="58" applyFont="1" applyBorder="1" applyAlignment="1">
      <alignment horizontal="right"/>
    </xf>
    <xf numFmtId="0" fontId="14" fillId="0" borderId="62" xfId="4109" applyFont="1" applyBorder="1" applyAlignment="1">
      <alignment horizontal="right" wrapText="1"/>
    </xf>
    <xf numFmtId="0" fontId="14" fillId="0" borderId="118" xfId="4110" applyFont="1" applyBorder="1" applyAlignment="1">
      <alignment horizontal="right"/>
    </xf>
    <xf numFmtId="0" fontId="14" fillId="0" borderId="114" xfId="4109" applyFont="1" applyBorder="1" applyAlignment="1">
      <alignment horizontal="right" wrapText="1"/>
    </xf>
    <xf numFmtId="0" fontId="14" fillId="0" borderId="81" xfId="4110" applyFont="1" applyBorder="1" applyAlignment="1">
      <alignment horizontal="right"/>
    </xf>
    <xf numFmtId="0" fontId="14" fillId="0" borderId="67" xfId="4110" applyFont="1" applyBorder="1"/>
    <xf numFmtId="0" fontId="14" fillId="0" borderId="114" xfId="60" applyFont="1" applyBorder="1"/>
    <xf numFmtId="4" fontId="22" fillId="0" borderId="114" xfId="58" applyNumberFormat="1" applyFont="1" applyBorder="1" applyAlignment="1">
      <alignment horizontal="right"/>
    </xf>
    <xf numFmtId="4" fontId="14" fillId="0" borderId="62" xfId="4109" applyNumberFormat="1" applyFont="1" applyBorder="1" applyAlignment="1">
      <alignment horizontal="right" wrapText="1"/>
    </xf>
    <xf numFmtId="4" fontId="14" fillId="0" borderId="118" xfId="4110" applyNumberFormat="1" applyFont="1" applyBorder="1" applyAlignment="1">
      <alignment horizontal="right"/>
    </xf>
    <xf numFmtId="4" fontId="14" fillId="0" borderId="114" xfId="4109" applyNumberFormat="1" applyFont="1" applyBorder="1" applyAlignment="1">
      <alignment horizontal="right" wrapText="1"/>
    </xf>
    <xf numFmtId="4" fontId="14" fillId="0" borderId="81" xfId="4110" applyNumberFormat="1" applyFont="1" applyBorder="1" applyAlignment="1">
      <alignment horizontal="right"/>
    </xf>
    <xf numFmtId="0" fontId="86" fillId="0" borderId="119" xfId="60" applyFont="1" applyBorder="1"/>
    <xf numFmtId="0" fontId="84" fillId="0" borderId="119" xfId="60" applyFont="1" applyBorder="1"/>
    <xf numFmtId="4" fontId="84" fillId="0" borderId="119" xfId="60" applyNumberFormat="1" applyFont="1" applyBorder="1" applyAlignment="1">
      <alignment horizontal="right"/>
    </xf>
    <xf numFmtId="0" fontId="14" fillId="0" borderId="88" xfId="4113" applyFont="1" applyBorder="1"/>
    <xf numFmtId="0" fontId="14" fillId="0" borderId="105" xfId="60" applyFont="1" applyBorder="1"/>
    <xf numFmtId="0" fontId="14" fillId="0" borderId="81" xfId="4113" applyFont="1" applyBorder="1"/>
    <xf numFmtId="0" fontId="84" fillId="0" borderId="98" xfId="60" applyFont="1" applyBorder="1"/>
    <xf numFmtId="4" fontId="14" fillId="0" borderId="88" xfId="4113" applyNumberFormat="1" applyFont="1" applyBorder="1" applyAlignment="1">
      <alignment horizontal="right"/>
    </xf>
    <xf numFmtId="0" fontId="14" fillId="0" borderId="121" xfId="60" applyFont="1" applyBorder="1"/>
    <xf numFmtId="0" fontId="14" fillId="0" borderId="121" xfId="60" applyFont="1" applyBorder="1" applyAlignment="1">
      <alignment horizontal="right"/>
    </xf>
    <xf numFmtId="4" fontId="14" fillId="0" borderId="121" xfId="60" applyNumberFormat="1" applyFont="1" applyBorder="1" applyAlignment="1">
      <alignment horizontal="right"/>
    </xf>
    <xf numFmtId="0" fontId="14" fillId="0" borderId="121" xfId="4094" applyFont="1" applyBorder="1"/>
    <xf numFmtId="0" fontId="14" fillId="0" borderId="124" xfId="60" applyFont="1" applyBorder="1"/>
    <xf numFmtId="0" fontId="63" fillId="0" borderId="124" xfId="22" applyFont="1" applyBorder="1" applyAlignment="1">
      <alignment horizontal="right"/>
    </xf>
    <xf numFmtId="0" fontId="63" fillId="0" borderId="124" xfId="22" applyFont="1" applyBorder="1"/>
    <xf numFmtId="4" fontId="14" fillId="0" borderId="124" xfId="60" applyNumberFormat="1" applyFont="1" applyBorder="1" applyAlignment="1">
      <alignment horizontal="right"/>
    </xf>
    <xf numFmtId="0" fontId="14" fillId="0" borderId="0" xfId="4114" applyFont="1"/>
    <xf numFmtId="0" fontId="93" fillId="0" borderId="125" xfId="4095" applyFont="1" applyBorder="1"/>
    <xf numFmtId="0" fontId="93" fillId="0" borderId="125" xfId="4095" applyFont="1" applyBorder="1" applyAlignment="1">
      <alignment horizontal="right"/>
    </xf>
    <xf numFmtId="4" fontId="93" fillId="0" borderId="125" xfId="4095" applyNumberFormat="1" applyFont="1" applyBorder="1" applyAlignment="1">
      <alignment horizontal="right"/>
    </xf>
    <xf numFmtId="0" fontId="14" fillId="0" borderId="126" xfId="60" applyFont="1" applyBorder="1"/>
    <xf numFmtId="4" fontId="14" fillId="0" borderId="126" xfId="60" applyNumberFormat="1" applyFont="1" applyBorder="1" applyAlignment="1">
      <alignment horizontal="right"/>
    </xf>
    <xf numFmtId="0" fontId="14" fillId="0" borderId="126" xfId="60" applyFont="1" applyBorder="1" applyAlignment="1">
      <alignment horizontal="right"/>
    </xf>
    <xf numFmtId="0" fontId="59" fillId="27" borderId="90" xfId="0" applyFont="1" applyFill="1" applyBorder="1" applyAlignment="1">
      <alignment horizontal="right"/>
    </xf>
    <xf numFmtId="0" fontId="14" fillId="0" borderId="127" xfId="4115" applyFont="1" applyBorder="1" applyAlignment="1">
      <alignment horizontal="left"/>
    </xf>
    <xf numFmtId="4" fontId="14" fillId="0" borderId="127" xfId="4115" applyNumberFormat="1" applyFont="1" applyBorder="1" applyAlignment="1">
      <alignment horizontal="left"/>
    </xf>
    <xf numFmtId="0" fontId="14" fillId="0" borderId="127" xfId="60" applyFont="1" applyBorder="1"/>
    <xf numFmtId="0" fontId="14" fillId="0" borderId="127" xfId="60" applyFont="1" applyBorder="1" applyAlignment="1">
      <alignment horizontal="left"/>
    </xf>
    <xf numFmtId="0" fontId="93" fillId="0" borderId="99" xfId="4095" applyFont="1" applyBorder="1"/>
    <xf numFmtId="0" fontId="93" fillId="0" borderId="85" xfId="4095" applyFont="1" applyBorder="1"/>
    <xf numFmtId="0" fontId="14" fillId="0" borderId="109" xfId="4111" applyFont="1" applyBorder="1"/>
    <xf numFmtId="0" fontId="81" fillId="0" borderId="125" xfId="60" applyFont="1" applyBorder="1"/>
    <xf numFmtId="0" fontId="14" fillId="0" borderId="125" xfId="4111" applyFont="1" applyBorder="1"/>
    <xf numFmtId="0" fontId="14" fillId="0" borderId="122" xfId="4111" applyFont="1" applyBorder="1"/>
    <xf numFmtId="0" fontId="82" fillId="0" borderId="125" xfId="4096" applyFont="1" applyBorder="1"/>
    <xf numFmtId="0" fontId="93" fillId="0" borderId="109" xfId="4095" applyFont="1" applyBorder="1"/>
    <xf numFmtId="0" fontId="93" fillId="0" borderId="87" xfId="4095" applyFont="1" applyBorder="1"/>
    <xf numFmtId="0" fontId="93" fillId="0" borderId="122" xfId="4095" applyFont="1" applyBorder="1"/>
    <xf numFmtId="0" fontId="93" fillId="0" borderId="94" xfId="4095" applyFont="1" applyBorder="1"/>
    <xf numFmtId="0" fontId="81" fillId="0" borderId="109" xfId="60" applyFont="1" applyBorder="1"/>
    <xf numFmtId="0" fontId="93" fillId="0" borderId="88" xfId="4095" applyFont="1" applyBorder="1"/>
    <xf numFmtId="0" fontId="14" fillId="0" borderId="110" xfId="4111" applyFont="1" applyBorder="1"/>
    <xf numFmtId="0" fontId="14" fillId="0" borderId="112" xfId="4111" applyFont="1" applyBorder="1"/>
    <xf numFmtId="0" fontId="93" fillId="0" borderId="85" xfId="4095" applyFont="1" applyBorder="1" applyAlignment="1">
      <alignment horizontal="right"/>
    </xf>
    <xf numFmtId="0" fontId="93" fillId="0" borderId="87" xfId="4095" applyFont="1" applyBorder="1" applyAlignment="1">
      <alignment horizontal="right"/>
    </xf>
    <xf numFmtId="0" fontId="81" fillId="0" borderId="125" xfId="60" applyFont="1" applyBorder="1" applyAlignment="1">
      <alignment horizontal="right"/>
    </xf>
    <xf numFmtId="0" fontId="93" fillId="0" borderId="109" xfId="4095" applyFont="1" applyBorder="1" applyAlignment="1">
      <alignment horizontal="right"/>
    </xf>
    <xf numFmtId="0" fontId="93" fillId="0" borderId="94" xfId="4095" applyFont="1" applyBorder="1" applyAlignment="1">
      <alignment horizontal="right"/>
    </xf>
    <xf numFmtId="0" fontId="93" fillId="0" borderId="122" xfId="4095" applyFont="1" applyBorder="1" applyAlignment="1">
      <alignment horizontal="right"/>
    </xf>
    <xf numFmtId="0" fontId="93" fillId="0" borderId="88" xfId="4095" applyFont="1" applyBorder="1" applyAlignment="1">
      <alignment horizontal="right"/>
    </xf>
    <xf numFmtId="4" fontId="93" fillId="0" borderId="99" xfId="4095" applyNumberFormat="1" applyFont="1" applyBorder="1" applyAlignment="1">
      <alignment horizontal="right"/>
    </xf>
    <xf numFmtId="4" fontId="14" fillId="0" borderId="109" xfId="4111" applyNumberFormat="1" applyFont="1" applyBorder="1" applyAlignment="1">
      <alignment horizontal="right"/>
    </xf>
    <xf numFmtId="4" fontId="81" fillId="0" borderId="125" xfId="60" applyNumberFormat="1" applyFont="1" applyBorder="1" applyAlignment="1">
      <alignment horizontal="right"/>
    </xf>
    <xf numFmtId="4" fontId="14" fillId="0" borderId="125" xfId="4111" applyNumberFormat="1" applyFont="1" applyBorder="1" applyAlignment="1">
      <alignment horizontal="right"/>
    </xf>
    <xf numFmtId="4" fontId="14" fillId="0" borderId="122" xfId="4111" applyNumberFormat="1" applyFont="1" applyBorder="1" applyAlignment="1">
      <alignment horizontal="right"/>
    </xf>
    <xf numFmtId="4" fontId="82" fillId="0" borderId="125" xfId="4096" applyNumberFormat="1" applyFont="1" applyBorder="1" applyAlignment="1">
      <alignment horizontal="right"/>
    </xf>
    <xf numFmtId="4" fontId="93" fillId="0" borderId="109" xfId="4095" applyNumberFormat="1" applyFont="1" applyBorder="1" applyAlignment="1">
      <alignment horizontal="right"/>
    </xf>
    <xf numFmtId="4" fontId="93" fillId="0" borderId="122" xfId="4095" applyNumberFormat="1" applyFont="1" applyBorder="1" applyAlignment="1">
      <alignment horizontal="right"/>
    </xf>
    <xf numFmtId="4" fontId="14" fillId="0" borderId="110" xfId="4111" applyNumberFormat="1" applyFont="1" applyBorder="1" applyAlignment="1">
      <alignment horizontal="right"/>
    </xf>
    <xf numFmtId="4" fontId="14" fillId="0" borderId="112" xfId="4111" applyNumberFormat="1" applyFont="1" applyBorder="1" applyAlignment="1">
      <alignment horizontal="right"/>
    </xf>
    <xf numFmtId="0" fontId="93" fillId="0" borderId="112" xfId="4095" applyFont="1" applyBorder="1"/>
    <xf numFmtId="0" fontId="14" fillId="0" borderId="128" xfId="60" applyFont="1" applyBorder="1"/>
    <xf numFmtId="4" fontId="14" fillId="0" borderId="128" xfId="60" applyNumberFormat="1" applyFont="1" applyBorder="1" applyAlignment="1">
      <alignment horizontal="right"/>
    </xf>
    <xf numFmtId="0" fontId="94" fillId="0" borderId="129" xfId="4115" applyFont="1" applyBorder="1"/>
    <xf numFmtId="4" fontId="94" fillId="0" borderId="129" xfId="4115" applyNumberFormat="1" applyFont="1" applyBorder="1" applyAlignment="1">
      <alignment horizontal="right"/>
    </xf>
    <xf numFmtId="0" fontId="94" fillId="0" borderId="98" xfId="4115" applyFont="1" applyBorder="1"/>
    <xf numFmtId="0" fontId="86" fillId="0" borderId="129" xfId="60" applyFont="1" applyBorder="1"/>
    <xf numFmtId="0" fontId="86" fillId="0" borderId="129" xfId="4095" applyFont="1" applyBorder="1"/>
    <xf numFmtId="0" fontId="94" fillId="0" borderId="86" xfId="4115" applyFont="1" applyBorder="1"/>
    <xf numFmtId="4" fontId="94" fillId="0" borderId="98" xfId="4115" applyNumberFormat="1" applyFont="1" applyBorder="1" applyAlignment="1">
      <alignment horizontal="right"/>
    </xf>
    <xf numFmtId="4" fontId="86" fillId="0" borderId="129" xfId="60" applyNumberFormat="1" applyFont="1" applyBorder="1" applyAlignment="1">
      <alignment horizontal="right"/>
    </xf>
    <xf numFmtId="4" fontId="86" fillId="0" borderId="129" xfId="4095" applyNumberFormat="1" applyFont="1" applyBorder="1" applyAlignment="1">
      <alignment horizontal="right"/>
    </xf>
    <xf numFmtId="4" fontId="65" fillId="0" borderId="129" xfId="77" applyNumberFormat="1" applyFont="1" applyBorder="1" applyAlignment="1">
      <alignment horizontal="right" wrapText="1"/>
    </xf>
    <xf numFmtId="0" fontId="14" fillId="0" borderId="107" xfId="60" applyFont="1" applyBorder="1"/>
    <xf numFmtId="0" fontId="14" fillId="0" borderId="97" xfId="4096" applyFont="1" applyBorder="1"/>
    <xf numFmtId="0" fontId="14" fillId="0" borderId="129" xfId="60" applyFont="1" applyBorder="1"/>
    <xf numFmtId="0" fontId="63" fillId="0" borderId="107" xfId="22" applyFont="1" applyBorder="1" applyAlignment="1">
      <alignment horizontal="right"/>
    </xf>
    <xf numFmtId="0" fontId="63" fillId="0" borderId="107" xfId="22" applyFont="1" applyBorder="1"/>
    <xf numFmtId="4" fontId="14" fillId="0" borderId="107" xfId="60" applyNumberFormat="1" applyFont="1" applyBorder="1" applyAlignment="1">
      <alignment horizontal="right"/>
    </xf>
    <xf numFmtId="4" fontId="14" fillId="0" borderId="97" xfId="4096" applyNumberFormat="1" applyFont="1" applyBorder="1" applyAlignment="1">
      <alignment horizontal="right"/>
    </xf>
    <xf numFmtId="4" fontId="14" fillId="0" borderId="129" xfId="60" applyNumberFormat="1" applyFont="1" applyBorder="1" applyAlignment="1">
      <alignment horizontal="right"/>
    </xf>
    <xf numFmtId="0" fontId="93" fillId="0" borderId="129" xfId="4095" applyFont="1" applyBorder="1"/>
    <xf numFmtId="0" fontId="81" fillId="0" borderId="87" xfId="60" applyFont="1" applyBorder="1"/>
    <xf numFmtId="0" fontId="81" fillId="0" borderId="94" xfId="60" applyFont="1" applyBorder="1"/>
    <xf numFmtId="0" fontId="81" fillId="0" borderId="87" xfId="60" applyFont="1" applyBorder="1" applyAlignment="1">
      <alignment horizontal="right"/>
    </xf>
    <xf numFmtId="0" fontId="81" fillId="0" borderId="94" xfId="60" applyFont="1" applyBorder="1" applyAlignment="1">
      <alignment horizontal="right"/>
    </xf>
    <xf numFmtId="0" fontId="93" fillId="0" borderId="129" xfId="4095" applyFont="1" applyBorder="1" applyAlignment="1">
      <alignment horizontal="right"/>
    </xf>
    <xf numFmtId="4" fontId="93" fillId="0" borderId="129" xfId="4095" applyNumberFormat="1" applyFont="1" applyBorder="1" applyAlignment="1">
      <alignment horizontal="right"/>
    </xf>
    <xf numFmtId="0" fontId="14" fillId="0" borderId="62" xfId="4096" applyFont="1" applyBorder="1" applyAlignment="1">
      <alignment horizontal="right"/>
    </xf>
    <xf numFmtId="0" fontId="14" fillId="0" borderId="81" xfId="60" applyFont="1" applyBorder="1" applyAlignment="1">
      <alignment horizontal="right"/>
    </xf>
    <xf numFmtId="4" fontId="14" fillId="0" borderId="62" xfId="4096" applyNumberFormat="1" applyFont="1" applyBorder="1" applyAlignment="1">
      <alignment horizontal="right"/>
    </xf>
    <xf numFmtId="4" fontId="14" fillId="0" borderId="81" xfId="60" applyNumberFormat="1" applyFont="1" applyBorder="1" applyAlignment="1">
      <alignment horizontal="right"/>
    </xf>
    <xf numFmtId="0" fontId="14" fillId="0" borderId="81" xfId="4111" applyFont="1" applyBorder="1"/>
    <xf numFmtId="0" fontId="14" fillId="0" borderId="81" xfId="4105" applyFont="1" applyBorder="1"/>
    <xf numFmtId="0" fontId="14" fillId="0" borderId="67" xfId="4105" applyFont="1" applyBorder="1"/>
    <xf numFmtId="0" fontId="14" fillId="0" borderId="130" xfId="60" applyFont="1" applyBorder="1"/>
    <xf numFmtId="0" fontId="14" fillId="0" borderId="130" xfId="60" applyFont="1" applyBorder="1" applyAlignment="1">
      <alignment horizontal="right"/>
    </xf>
    <xf numFmtId="4" fontId="14" fillId="0" borderId="130" xfId="60" applyNumberFormat="1" applyFont="1" applyBorder="1" applyAlignment="1">
      <alignment horizontal="right"/>
    </xf>
    <xf numFmtId="0" fontId="95" fillId="0" borderId="0" xfId="0" applyFont="1"/>
    <xf numFmtId="0" fontId="14" fillId="0" borderId="97" xfId="4111" applyFont="1" applyBorder="1"/>
    <xf numFmtId="0" fontId="14" fillId="0" borderId="97" xfId="4096" applyFont="1" applyBorder="1" applyAlignment="1">
      <alignment horizontal="right"/>
    </xf>
    <xf numFmtId="4" fontId="14" fillId="0" borderId="0" xfId="60" applyNumberFormat="1" applyFont="1" applyAlignment="1">
      <alignment horizontal="right"/>
    </xf>
    <xf numFmtId="0" fontId="22" fillId="0" borderId="130" xfId="58" applyFont="1" applyBorder="1" applyAlignment="1">
      <alignment horizontal="left"/>
    </xf>
    <xf numFmtId="0" fontId="22" fillId="0" borderId="130" xfId="58" applyFont="1" applyBorder="1" applyAlignment="1">
      <alignment horizontal="right"/>
    </xf>
    <xf numFmtId="4" fontId="22" fillId="0" borderId="130" xfId="58" applyNumberFormat="1" applyFont="1" applyBorder="1" applyAlignment="1">
      <alignment horizontal="right"/>
    </xf>
    <xf numFmtId="0" fontId="14" fillId="0" borderId="131" xfId="60" applyFont="1" applyBorder="1"/>
    <xf numFmtId="0" fontId="14" fillId="0" borderId="131" xfId="60" applyFont="1" applyBorder="1" applyAlignment="1">
      <alignment horizontal="right"/>
    </xf>
    <xf numFmtId="4" fontId="14" fillId="0" borderId="131" xfId="60" applyNumberFormat="1" applyFont="1" applyBorder="1" applyAlignment="1">
      <alignment horizontal="right"/>
    </xf>
    <xf numFmtId="0" fontId="96" fillId="0" borderId="130" xfId="4095" applyFont="1" applyBorder="1"/>
    <xf numFmtId="0" fontId="96" fillId="0" borderId="130" xfId="4095" applyFont="1" applyBorder="1" applyAlignment="1">
      <alignment horizontal="right"/>
    </xf>
    <xf numFmtId="4" fontId="96" fillId="0" borderId="130" xfId="4095" applyNumberFormat="1" applyFont="1" applyBorder="1" applyAlignment="1">
      <alignment horizontal="right"/>
    </xf>
    <xf numFmtId="0" fontId="57" fillId="27" borderId="0" xfId="20" applyFont="1" applyFill="1" applyBorder="1" applyAlignment="1" applyProtection="1">
      <alignment horizontal="right" vertical="center" wrapText="1"/>
    </xf>
    <xf numFmtId="0" fontId="96" fillId="0" borderId="134" xfId="4106" applyFont="1" applyBorder="1"/>
    <xf numFmtId="0" fontId="96" fillId="0" borderId="134" xfId="4106" applyFont="1" applyBorder="1" applyAlignment="1">
      <alignment horizontal="right"/>
    </xf>
    <xf numFmtId="4" fontId="96" fillId="0" borderId="134" xfId="4106" applyNumberFormat="1" applyFont="1" applyBorder="1" applyAlignment="1">
      <alignment horizontal="right"/>
    </xf>
    <xf numFmtId="0" fontId="14" fillId="0" borderId="135" xfId="60" applyFont="1" applyBorder="1"/>
    <xf numFmtId="0" fontId="14" fillId="0" borderId="135" xfId="60" applyFont="1" applyBorder="1" applyAlignment="1">
      <alignment horizontal="right"/>
    </xf>
    <xf numFmtId="4" fontId="14" fillId="0" borderId="135" xfId="60" applyNumberFormat="1" applyFont="1" applyBorder="1" applyAlignment="1">
      <alignment horizontal="right"/>
    </xf>
    <xf numFmtId="0" fontId="14" fillId="0" borderId="137" xfId="60" applyFont="1" applyBorder="1"/>
    <xf numFmtId="0" fontId="14" fillId="0" borderId="138" xfId="60" applyFont="1" applyBorder="1"/>
    <xf numFmtId="0" fontId="14" fillId="0" borderId="138" xfId="60" applyFont="1" applyBorder="1" applyAlignment="1">
      <alignment horizontal="right"/>
    </xf>
    <xf numFmtId="0" fontId="96" fillId="0" borderId="130" xfId="4106" applyFont="1" applyBorder="1"/>
    <xf numFmtId="0" fontId="96" fillId="0" borderId="123" xfId="4106" applyFont="1" applyBorder="1" applyAlignment="1">
      <alignment horizontal="right"/>
    </xf>
    <xf numFmtId="0" fontId="96" fillId="0" borderId="123" xfId="4106" applyFont="1" applyBorder="1"/>
    <xf numFmtId="4" fontId="96" fillId="0" borderId="130" xfId="4106" applyNumberFormat="1" applyFont="1" applyBorder="1" applyAlignment="1">
      <alignment horizontal="right"/>
    </xf>
    <xf numFmtId="0" fontId="14" fillId="0" borderId="132" xfId="60" applyFont="1" applyBorder="1"/>
    <xf numFmtId="0" fontId="14" fillId="0" borderId="97" xfId="60" applyFont="1" applyBorder="1" applyAlignment="1">
      <alignment horizontal="right"/>
    </xf>
    <xf numFmtId="4" fontId="14" fillId="0" borderId="132" xfId="60" applyNumberFormat="1" applyFont="1" applyBorder="1" applyAlignment="1">
      <alignment horizontal="right"/>
    </xf>
    <xf numFmtId="0" fontId="14" fillId="0" borderId="97" xfId="4100" applyFont="1" applyBorder="1"/>
    <xf numFmtId="0" fontId="14" fillId="0" borderId="97" xfId="4100" applyFont="1" applyBorder="1" applyAlignment="1">
      <alignment horizontal="right"/>
    </xf>
    <xf numFmtId="4" fontId="14" fillId="0" borderId="97" xfId="4100" applyNumberFormat="1" applyFont="1" applyBorder="1" applyAlignment="1">
      <alignment horizontal="right"/>
    </xf>
    <xf numFmtId="0" fontId="12" fillId="32" borderId="29" xfId="71" applyFont="1" applyFill="1" applyBorder="1" applyAlignment="1">
      <alignment vertical="top" wrapText="1"/>
    </xf>
    <xf numFmtId="0" fontId="16" fillId="35" borderId="28" xfId="71" applyFont="1" applyFill="1" applyBorder="1" applyAlignment="1">
      <alignment vertical="top" wrapText="1"/>
    </xf>
    <xf numFmtId="0" fontId="16" fillId="35" borderId="0" xfId="71" applyFont="1" applyFill="1" applyAlignment="1">
      <alignment vertical="top" wrapText="1"/>
    </xf>
    <xf numFmtId="0" fontId="12" fillId="29" borderId="29" xfId="71" applyFont="1" applyFill="1" applyBorder="1" applyAlignment="1">
      <alignment vertical="top" wrapText="1"/>
    </xf>
    <xf numFmtId="0" fontId="12" fillId="29" borderId="29" xfId="71" applyFont="1" applyFill="1" applyBorder="1" applyAlignment="1">
      <alignment wrapText="1"/>
    </xf>
    <xf numFmtId="0" fontId="12" fillId="29" borderId="0" xfId="71" applyFont="1" applyFill="1" applyAlignment="1">
      <alignment horizontal="left" vertical="top" wrapText="1"/>
    </xf>
    <xf numFmtId="0" fontId="12" fillId="0" borderId="0" xfId="41" applyFont="1" applyAlignment="1">
      <alignment vertical="center" wrapText="1"/>
    </xf>
    <xf numFmtId="0" fontId="94" fillId="0" borderId="130" xfId="4115" applyFont="1" applyBorder="1"/>
    <xf numFmtId="4" fontId="94" fillId="0" borderId="130" xfId="4115" applyNumberFormat="1" applyFont="1" applyBorder="1" applyAlignment="1">
      <alignment horizontal="right"/>
    </xf>
    <xf numFmtId="4" fontId="14" fillId="0" borderId="50" xfId="4094" applyNumberFormat="1" applyFont="1" applyBorder="1" applyAlignment="1">
      <alignment horizontal="right"/>
    </xf>
    <xf numFmtId="0" fontId="97" fillId="0" borderId="0" xfId="0" applyFont="1"/>
    <xf numFmtId="0" fontId="10" fillId="0" borderId="0" xfId="0" applyFont="1"/>
    <xf numFmtId="0" fontId="93" fillId="0" borderId="110" xfId="4095" applyFont="1" applyBorder="1"/>
    <xf numFmtId="0" fontId="14" fillId="0" borderId="124" xfId="4111" applyFont="1" applyBorder="1"/>
    <xf numFmtId="0" fontId="93" fillId="0" borderId="110" xfId="4095" applyFont="1" applyBorder="1" applyAlignment="1">
      <alignment horizontal="right"/>
    </xf>
    <xf numFmtId="0" fontId="93" fillId="0" borderId="112" xfId="4095" applyFont="1" applyBorder="1" applyAlignment="1">
      <alignment horizontal="right"/>
    </xf>
    <xf numFmtId="4" fontId="93" fillId="0" borderId="110" xfId="4095" applyNumberFormat="1" applyFont="1" applyBorder="1" applyAlignment="1">
      <alignment horizontal="right"/>
    </xf>
    <xf numFmtId="4" fontId="93" fillId="0" borderId="112" xfId="4095" applyNumberFormat="1" applyFont="1" applyBorder="1" applyAlignment="1">
      <alignment horizontal="right"/>
    </xf>
    <xf numFmtId="4" fontId="14" fillId="0" borderId="124" xfId="4111" applyNumberFormat="1" applyFont="1" applyBorder="1" applyAlignment="1">
      <alignment horizontal="right"/>
    </xf>
    <xf numFmtId="0" fontId="96" fillId="0" borderId="133" xfId="4095" applyFont="1" applyBorder="1"/>
    <xf numFmtId="0" fontId="96" fillId="0" borderId="107" xfId="4094" applyFont="1" applyBorder="1"/>
    <xf numFmtId="0" fontId="22" fillId="0" borderId="97" xfId="64" applyFont="1" applyBorder="1" applyAlignment="1">
      <alignment horizontal="left"/>
    </xf>
    <xf numFmtId="0" fontId="96" fillId="0" borderId="97" xfId="4095" applyFont="1" applyBorder="1"/>
    <xf numFmtId="0" fontId="22" fillId="0" borderId="129" xfId="64" applyFont="1" applyBorder="1" applyAlignment="1">
      <alignment horizontal="left"/>
    </xf>
    <xf numFmtId="0" fontId="92" fillId="0" borderId="97" xfId="60" applyFont="1" applyBorder="1"/>
    <xf numFmtId="0" fontId="22" fillId="0" borderId="129" xfId="63" applyFont="1" applyBorder="1" applyAlignment="1">
      <alignment horizontal="left"/>
    </xf>
    <xf numFmtId="0" fontId="96" fillId="0" borderId="133" xfId="4095" applyFont="1" applyBorder="1" applyAlignment="1">
      <alignment horizontal="right"/>
    </xf>
    <xf numFmtId="0" fontId="96" fillId="0" borderId="107" xfId="4094" applyFont="1" applyBorder="1" applyAlignment="1">
      <alignment horizontal="right"/>
    </xf>
    <xf numFmtId="0" fontId="14" fillId="0" borderId="107" xfId="60" applyFont="1" applyBorder="1" applyAlignment="1">
      <alignment horizontal="right"/>
    </xf>
    <xf numFmtId="0" fontId="22" fillId="0" borderId="97" xfId="64" applyFont="1" applyBorder="1" applyAlignment="1">
      <alignment horizontal="right"/>
    </xf>
    <xf numFmtId="0" fontId="96" fillId="0" borderId="97" xfId="4095" applyFont="1" applyBorder="1" applyAlignment="1">
      <alignment horizontal="right"/>
    </xf>
    <xf numFmtId="0" fontId="96" fillId="0" borderId="0" xfId="4094" applyFont="1"/>
    <xf numFmtId="4" fontId="96" fillId="0" borderId="133" xfId="4095" applyNumberFormat="1" applyFont="1" applyBorder="1" applyAlignment="1">
      <alignment horizontal="right"/>
    </xf>
    <xf numFmtId="4" fontId="96" fillId="0" borderId="107" xfId="4094" applyNumberFormat="1" applyFont="1" applyBorder="1" applyAlignment="1">
      <alignment horizontal="right"/>
    </xf>
    <xf numFmtId="4" fontId="65" fillId="0" borderId="97" xfId="77" applyNumberFormat="1" applyFont="1" applyBorder="1" applyAlignment="1">
      <alignment horizontal="right" wrapText="1"/>
    </xf>
    <xf numFmtId="4" fontId="96" fillId="0" borderId="97" xfId="4095" applyNumberFormat="1" applyFont="1" applyBorder="1" applyAlignment="1">
      <alignment horizontal="right"/>
    </xf>
    <xf numFmtId="4" fontId="92" fillId="0" borderId="97" xfId="60" applyNumberFormat="1" applyFont="1" applyBorder="1" applyAlignment="1">
      <alignment horizontal="right"/>
    </xf>
    <xf numFmtId="0" fontId="10" fillId="0" borderId="97" xfId="64" applyBorder="1"/>
    <xf numFmtId="0" fontId="86" fillId="0" borderId="129" xfId="4100" applyFont="1" applyBorder="1"/>
    <xf numFmtId="0" fontId="89" fillId="0" borderId="104" xfId="4094" applyFont="1" applyBorder="1"/>
    <xf numFmtId="0" fontId="14" fillId="0" borderId="140" xfId="4116" applyFont="1" applyBorder="1"/>
    <xf numFmtId="0" fontId="14" fillId="0" borderId="117" xfId="4094" applyFont="1" applyBorder="1"/>
    <xf numFmtId="0" fontId="75" fillId="0" borderId="96" xfId="4098" applyFont="1" applyBorder="1" applyAlignment="1">
      <alignment horizontal="right"/>
    </xf>
    <xf numFmtId="0" fontId="14" fillId="0" borderId="0" xfId="4104" applyFont="1" applyAlignment="1">
      <alignment horizontal="right"/>
    </xf>
    <xf numFmtId="0" fontId="68" fillId="0" borderId="98" xfId="79" applyFont="1" applyBorder="1" applyAlignment="1">
      <alignment horizontal="right"/>
    </xf>
    <xf numFmtId="0" fontId="89" fillId="0" borderId="104" xfId="4094" applyFont="1" applyBorder="1" applyAlignment="1">
      <alignment horizontal="right"/>
    </xf>
    <xf numFmtId="0" fontId="75" fillId="0" borderId="66" xfId="4098" applyFont="1" applyBorder="1" applyAlignment="1">
      <alignment horizontal="right"/>
    </xf>
    <xf numFmtId="0" fontId="14" fillId="0" borderId="140" xfId="4116" applyFont="1" applyBorder="1" applyAlignment="1">
      <alignment horizontal="right"/>
    </xf>
    <xf numFmtId="0" fontId="14" fillId="0" borderId="128" xfId="60" applyFont="1" applyBorder="1" applyAlignment="1">
      <alignment horizontal="right"/>
    </xf>
    <xf numFmtId="0" fontId="14" fillId="0" borderId="117" xfId="4094" applyFont="1" applyBorder="1" applyAlignment="1">
      <alignment horizontal="right"/>
    </xf>
    <xf numFmtId="0" fontId="75" fillId="0" borderId="96" xfId="4098" applyFont="1" applyBorder="1"/>
    <xf numFmtId="0" fontId="75" fillId="0" borderId="86" xfId="4098" applyFont="1" applyBorder="1"/>
    <xf numFmtId="0" fontId="75" fillId="0" borderId="66" xfId="4098" applyFont="1" applyBorder="1"/>
    <xf numFmtId="0" fontId="75" fillId="0" borderId="67" xfId="4098" applyFont="1" applyBorder="1"/>
    <xf numFmtId="4" fontId="89" fillId="0" borderId="104" xfId="4094" applyNumberFormat="1" applyFont="1" applyBorder="1" applyAlignment="1">
      <alignment horizontal="right"/>
    </xf>
    <xf numFmtId="4" fontId="14" fillId="0" borderId="140" xfId="4116" applyNumberFormat="1" applyFont="1" applyBorder="1" applyAlignment="1">
      <alignment horizontal="right"/>
    </xf>
    <xf numFmtId="4" fontId="14" fillId="0" borderId="117" xfId="4094" applyNumberFormat="1" applyFont="1" applyBorder="1" applyAlignment="1">
      <alignment horizontal="right"/>
    </xf>
    <xf numFmtId="0" fontId="89" fillId="0" borderId="104" xfId="4094" applyFont="1" applyBorder="1" applyAlignment="1">
      <alignment wrapText="1"/>
    </xf>
    <xf numFmtId="0" fontId="78" fillId="0" borderId="0" xfId="4100" applyFont="1" applyAlignment="1">
      <alignment horizontal="right"/>
    </xf>
    <xf numFmtId="0" fontId="86" fillId="0" borderId="66" xfId="4100" applyFont="1" applyBorder="1" applyAlignment="1">
      <alignment horizontal="right"/>
    </xf>
    <xf numFmtId="0" fontId="78" fillId="0" borderId="66" xfId="4100" applyFont="1" applyBorder="1" applyAlignment="1">
      <alignment horizontal="right"/>
    </xf>
    <xf numFmtId="0" fontId="68" fillId="0" borderId="66" xfId="79" applyFont="1" applyBorder="1" applyAlignment="1">
      <alignment horizontal="right"/>
    </xf>
    <xf numFmtId="0" fontId="78" fillId="0" borderId="57" xfId="4100" applyFont="1" applyBorder="1" applyAlignment="1">
      <alignment horizontal="right"/>
    </xf>
    <xf numFmtId="0" fontId="89" fillId="0" borderId="104" xfId="4094" applyFont="1" applyBorder="1" applyAlignment="1">
      <alignment horizontal="right" wrapText="1"/>
    </xf>
    <xf numFmtId="0" fontId="82" fillId="0" borderId="66" xfId="60" applyFont="1" applyBorder="1"/>
    <xf numFmtId="0" fontId="78" fillId="0" borderId="86" xfId="4100" applyFont="1" applyBorder="1"/>
    <xf numFmtId="0" fontId="82" fillId="0" borderId="96" xfId="60" applyFont="1" applyBorder="1"/>
    <xf numFmtId="0" fontId="68" fillId="0" borderId="66" xfId="79" applyFont="1" applyBorder="1"/>
    <xf numFmtId="4" fontId="89" fillId="0" borderId="104" xfId="4094" applyNumberFormat="1" applyFont="1" applyBorder="1" applyAlignment="1">
      <alignment horizontal="right" wrapText="1"/>
    </xf>
    <xf numFmtId="0" fontId="14" fillId="0" borderId="95" xfId="4104" applyFont="1" applyBorder="1"/>
    <xf numFmtId="0" fontId="84" fillId="0" borderId="91" xfId="4096" applyFont="1" applyBorder="1"/>
    <xf numFmtId="0" fontId="14" fillId="0" borderId="101" xfId="4094" applyFont="1" applyBorder="1"/>
    <xf numFmtId="0" fontId="14" fillId="0" borderId="105" xfId="4112" applyFont="1" applyBorder="1"/>
    <xf numFmtId="0" fontId="75" fillId="0" borderId="86" xfId="4098" applyFont="1" applyBorder="1" applyAlignment="1">
      <alignment horizontal="right"/>
    </xf>
    <xf numFmtId="0" fontId="82" fillId="0" borderId="96" xfId="60" applyFont="1" applyBorder="1" applyAlignment="1">
      <alignment horizontal="right"/>
    </xf>
    <xf numFmtId="0" fontId="86" fillId="0" borderId="98" xfId="4095" applyFont="1" applyBorder="1" applyAlignment="1">
      <alignment horizontal="right"/>
    </xf>
    <xf numFmtId="0" fontId="84" fillId="0" borderId="0" xfId="4096" applyFont="1" applyAlignment="1">
      <alignment horizontal="right"/>
    </xf>
    <xf numFmtId="0" fontId="14" fillId="0" borderId="101" xfId="4094" applyFont="1" applyBorder="1" applyAlignment="1">
      <alignment horizontal="right"/>
    </xf>
    <xf numFmtId="0" fontId="14" fillId="0" borderId="105" xfId="4112" applyFont="1" applyBorder="1" applyAlignment="1">
      <alignment horizontal="right"/>
    </xf>
    <xf numFmtId="0" fontId="68" fillId="0" borderId="57" xfId="79" applyFont="1" applyBorder="1"/>
    <xf numFmtId="0" fontId="14" fillId="0" borderId="105" xfId="4095" applyFont="1" applyBorder="1"/>
    <xf numFmtId="0" fontId="65" fillId="0" borderId="129" xfId="76" applyFont="1" applyBorder="1" applyAlignment="1">
      <alignment wrapText="1"/>
    </xf>
    <xf numFmtId="4" fontId="14" fillId="0" borderId="95" xfId="4104" applyNumberFormat="1" applyFont="1" applyBorder="1" applyAlignment="1">
      <alignment horizontal="right"/>
    </xf>
    <xf numFmtId="4" fontId="84" fillId="0" borderId="91" xfId="4096" applyNumberFormat="1" applyFont="1" applyBorder="1" applyAlignment="1">
      <alignment horizontal="right"/>
    </xf>
    <xf numFmtId="4" fontId="14" fillId="0" borderId="101" xfId="4094" applyNumberFormat="1" applyFont="1" applyBorder="1" applyAlignment="1">
      <alignment horizontal="right"/>
    </xf>
    <xf numFmtId="4" fontId="14" fillId="0" borderId="105" xfId="4112" applyNumberFormat="1" applyFont="1" applyBorder="1" applyAlignment="1">
      <alignment horizontal="right"/>
    </xf>
    <xf numFmtId="0" fontId="88" fillId="0" borderId="99" xfId="4100" applyFont="1" applyBorder="1"/>
    <xf numFmtId="0" fontId="84" fillId="0" borderId="125" xfId="60" applyFont="1" applyBorder="1"/>
    <xf numFmtId="0" fontId="82" fillId="0" borderId="99" xfId="4096" applyFont="1" applyBorder="1"/>
    <xf numFmtId="0" fontId="84" fillId="0" borderId="122" xfId="60" applyFont="1" applyBorder="1"/>
    <xf numFmtId="0" fontId="81" fillId="0" borderId="88" xfId="60" applyFont="1" applyBorder="1"/>
    <xf numFmtId="0" fontId="81" fillId="0" borderId="89" xfId="60" applyFont="1" applyBorder="1"/>
    <xf numFmtId="0" fontId="14" fillId="0" borderId="67" xfId="4111" applyFont="1" applyBorder="1"/>
    <xf numFmtId="0" fontId="93" fillId="0" borderId="0" xfId="4095" applyFont="1"/>
    <xf numFmtId="0" fontId="84" fillId="0" borderId="112" xfId="60" applyFont="1" applyBorder="1"/>
    <xf numFmtId="0" fontId="84" fillId="0" borderId="124" xfId="60" applyFont="1" applyBorder="1"/>
    <xf numFmtId="0" fontId="22" fillId="0" borderId="99" xfId="64" applyFont="1" applyBorder="1" applyAlignment="1">
      <alignment horizontal="left"/>
    </xf>
    <xf numFmtId="0" fontId="22" fillId="0" borderId="99" xfId="58" applyFont="1" applyBorder="1" applyAlignment="1">
      <alignment horizontal="left"/>
    </xf>
    <xf numFmtId="0" fontId="81" fillId="0" borderId="88" xfId="60" applyFont="1" applyBorder="1" applyAlignment="1">
      <alignment horizontal="right"/>
    </xf>
    <xf numFmtId="0" fontId="82" fillId="0" borderId="125" xfId="4096" applyFont="1" applyBorder="1" applyAlignment="1">
      <alignment horizontal="right"/>
    </xf>
    <xf numFmtId="0" fontId="88" fillId="0" borderId="85" xfId="4100" applyFont="1" applyBorder="1" applyAlignment="1">
      <alignment horizontal="right"/>
    </xf>
    <xf numFmtId="0" fontId="84" fillId="0" borderId="125" xfId="60" applyFont="1" applyBorder="1" applyAlignment="1">
      <alignment horizontal="right"/>
    </xf>
    <xf numFmtId="0" fontId="84" fillId="0" borderId="122" xfId="60" applyFont="1" applyBorder="1" applyAlignment="1">
      <alignment horizontal="right"/>
    </xf>
    <xf numFmtId="0" fontId="81" fillId="0" borderId="89" xfId="60" applyFont="1" applyBorder="1" applyAlignment="1">
      <alignment horizontal="right"/>
    </xf>
    <xf numFmtId="0" fontId="93" fillId="0" borderId="0" xfId="4095" applyFont="1" applyAlignment="1">
      <alignment horizontal="right"/>
    </xf>
    <xf numFmtId="0" fontId="88" fillId="0" borderId="85" xfId="4100" applyFont="1" applyBorder="1"/>
    <xf numFmtId="4" fontId="88" fillId="0" borderId="99" xfId="4100" applyNumberFormat="1" applyFont="1" applyBorder="1" applyAlignment="1">
      <alignment horizontal="right"/>
    </xf>
    <xf numFmtId="4" fontId="84" fillId="0" borderId="125" xfId="60" applyNumberFormat="1" applyFont="1" applyBorder="1" applyAlignment="1">
      <alignment horizontal="right"/>
    </xf>
    <xf numFmtId="4" fontId="82" fillId="0" borderId="99" xfId="4096" applyNumberFormat="1" applyFont="1" applyBorder="1" applyAlignment="1">
      <alignment horizontal="right"/>
    </xf>
    <xf numFmtId="4" fontId="84" fillId="0" borderId="122" xfId="60" applyNumberFormat="1" applyFont="1" applyBorder="1" applyAlignment="1">
      <alignment horizontal="right"/>
    </xf>
    <xf numFmtId="4" fontId="84" fillId="0" borderId="124" xfId="60" applyNumberFormat="1" applyFont="1" applyBorder="1" applyAlignment="1">
      <alignment horizontal="right"/>
    </xf>
    <xf numFmtId="0" fontId="22" fillId="0" borderId="81" xfId="58" applyFont="1" applyBorder="1" applyAlignment="1">
      <alignment horizontal="left"/>
    </xf>
    <xf numFmtId="0" fontId="91" fillId="0" borderId="120" xfId="4095" applyFont="1" applyBorder="1"/>
    <xf numFmtId="0" fontId="14" fillId="0" borderId="82" xfId="4105" applyFont="1" applyBorder="1"/>
    <xf numFmtId="4" fontId="91" fillId="0" borderId="120" xfId="4095" applyNumberFormat="1" applyFont="1" applyBorder="1" applyAlignment="1">
      <alignment horizontal="right"/>
    </xf>
    <xf numFmtId="0" fontId="14" fillId="0" borderId="92" xfId="4111" applyFont="1" applyBorder="1"/>
    <xf numFmtId="0" fontId="14" fillId="0" borderId="92" xfId="4105" applyFont="1" applyBorder="1"/>
    <xf numFmtId="0" fontId="22" fillId="0" borderId="67" xfId="58" applyFont="1" applyBorder="1" applyAlignment="1">
      <alignment horizontal="left"/>
    </xf>
    <xf numFmtId="4" fontId="22" fillId="0" borderId="81" xfId="58" applyNumberFormat="1" applyFont="1" applyBorder="1" applyAlignment="1">
      <alignment horizontal="right"/>
    </xf>
    <xf numFmtId="4" fontId="14" fillId="0" borderId="138" xfId="60" applyNumberFormat="1" applyFont="1" applyBorder="1" applyAlignment="1">
      <alignment horizontal="right"/>
    </xf>
    <xf numFmtId="0" fontId="0" fillId="0" borderId="129" xfId="0" applyBorder="1"/>
    <xf numFmtId="0" fontId="14" fillId="0" borderId="0" xfId="4103" applyFont="1" applyAlignment="1">
      <alignment wrapText="1"/>
    </xf>
    <xf numFmtId="0" fontId="14" fillId="0" borderId="0" xfId="4095" applyFont="1"/>
    <xf numFmtId="0" fontId="78" fillId="0" borderId="0" xfId="4101" applyFont="1" applyAlignment="1">
      <alignment horizontal="right"/>
    </xf>
    <xf numFmtId="0" fontId="14" fillId="0" borderId="0" xfId="4103" applyFont="1"/>
    <xf numFmtId="169" fontId="0" fillId="0" borderId="129" xfId="0" applyNumberFormat="1" applyBorder="1"/>
    <xf numFmtId="4" fontId="14" fillId="0" borderId="0" xfId="4103" applyNumberFormat="1" applyFont="1" applyAlignment="1">
      <alignment horizontal="right" wrapText="1"/>
    </xf>
    <xf numFmtId="0" fontId="63" fillId="0" borderId="132" xfId="22" applyFont="1" applyBorder="1" applyAlignment="1">
      <alignment horizontal="right"/>
    </xf>
    <xf numFmtId="0" fontId="63" fillId="0" borderId="132" xfId="22" applyFont="1" applyBorder="1"/>
    <xf numFmtId="0" fontId="81" fillId="0" borderId="109" xfId="60" applyFont="1" applyBorder="1" applyAlignment="1">
      <alignment horizontal="right"/>
    </xf>
    <xf numFmtId="4" fontId="81" fillId="0" borderId="109" xfId="60" applyNumberFormat="1" applyFont="1" applyBorder="1" applyAlignment="1">
      <alignment horizontal="right"/>
    </xf>
    <xf numFmtId="169" fontId="0" fillId="0" borderId="0" xfId="0" applyNumberFormat="1"/>
    <xf numFmtId="0" fontId="0" fillId="0" borderId="97" xfId="0" applyBorder="1"/>
    <xf numFmtId="0" fontId="89" fillId="0" borderId="0" xfId="4094" applyFont="1"/>
    <xf numFmtId="0" fontId="78" fillId="0" borderId="0" xfId="60" applyFont="1"/>
    <xf numFmtId="0" fontId="78" fillId="0" borderId="0" xfId="4101" applyFont="1"/>
    <xf numFmtId="0" fontId="80" fillId="0" borderId="0" xfId="4106" applyFont="1"/>
    <xf numFmtId="0" fontId="14" fillId="0" borderId="0" xfId="4094" applyFont="1"/>
    <xf numFmtId="0" fontId="14" fillId="0" borderId="0" xfId="4101" applyFont="1"/>
    <xf numFmtId="169" fontId="0" fillId="0" borderId="97" xfId="0" applyNumberFormat="1" applyBorder="1"/>
    <xf numFmtId="4" fontId="89" fillId="0" borderId="0" xfId="4094" applyNumberFormat="1" applyFont="1" applyAlignment="1">
      <alignment horizontal="right"/>
    </xf>
    <xf numFmtId="4" fontId="78" fillId="0" borderId="0" xfId="60" applyNumberFormat="1" applyFont="1" applyAlignment="1">
      <alignment horizontal="right"/>
    </xf>
    <xf numFmtId="4" fontId="78" fillId="0" borderId="0" xfId="4101" applyNumberFormat="1" applyFont="1" applyAlignment="1">
      <alignment horizontal="right"/>
    </xf>
    <xf numFmtId="4" fontId="14" fillId="0" borderId="0" xfId="4103" applyNumberFormat="1" applyFont="1" applyAlignment="1">
      <alignment horizontal="right"/>
    </xf>
    <xf numFmtId="4" fontId="80" fillId="0" borderId="0" xfId="4106" applyNumberFormat="1" applyFont="1" applyAlignment="1">
      <alignment horizontal="right"/>
    </xf>
    <xf numFmtId="4" fontId="14" fillId="0" borderId="0" xfId="4094" applyNumberFormat="1" applyFont="1" applyAlignment="1">
      <alignment horizontal="right"/>
    </xf>
    <xf numFmtId="0" fontId="0" fillId="0" borderId="101" xfId="0" applyBorder="1"/>
    <xf numFmtId="169" fontId="0" fillId="0" borderId="101" xfId="0" applyNumberFormat="1" applyBorder="1"/>
    <xf numFmtId="0" fontId="0" fillId="0" borderId="130" xfId="0" applyBorder="1"/>
    <xf numFmtId="0" fontId="14" fillId="0" borderId="88" xfId="60" applyFont="1" applyBorder="1"/>
    <xf numFmtId="0" fontId="0" fillId="0" borderId="109" xfId="0" applyBorder="1"/>
    <xf numFmtId="0" fontId="14" fillId="0" borderId="103" xfId="60" applyFont="1" applyBorder="1"/>
    <xf numFmtId="0" fontId="81" fillId="0" borderId="122" xfId="60" applyFont="1" applyBorder="1"/>
    <xf numFmtId="0" fontId="81" fillId="0" borderId="110" xfId="60" applyFont="1" applyBorder="1"/>
    <xf numFmtId="0" fontId="22" fillId="0" borderId="103" xfId="64" applyFont="1" applyBorder="1" applyAlignment="1">
      <alignment horizontal="left"/>
    </xf>
    <xf numFmtId="0" fontId="81" fillId="0" borderId="112" xfId="60" applyFont="1" applyBorder="1"/>
    <xf numFmtId="0" fontId="93" fillId="0" borderId="98" xfId="4095" applyFont="1" applyBorder="1"/>
    <xf numFmtId="0" fontId="81" fillId="0" borderId="122" xfId="60" applyFont="1" applyBorder="1" applyAlignment="1">
      <alignment horizontal="right"/>
    </xf>
    <xf numFmtId="0" fontId="14" fillId="0" borderId="88" xfId="60" applyFont="1" applyBorder="1" applyAlignment="1">
      <alignment horizontal="right"/>
    </xf>
    <xf numFmtId="0" fontId="88" fillId="0" borderId="93" xfId="4100" applyFont="1" applyBorder="1" applyAlignment="1">
      <alignment horizontal="right"/>
    </xf>
    <xf numFmtId="0" fontId="14" fillId="0" borderId="103" xfId="60" applyFont="1" applyBorder="1" applyAlignment="1">
      <alignment horizontal="right"/>
    </xf>
    <xf numFmtId="0" fontId="81" fillId="0" borderId="112" xfId="60" applyFont="1" applyBorder="1" applyAlignment="1">
      <alignment horizontal="right"/>
    </xf>
    <xf numFmtId="0" fontId="81" fillId="0" borderId="110" xfId="60" applyFont="1" applyBorder="1" applyAlignment="1">
      <alignment horizontal="right"/>
    </xf>
    <xf numFmtId="0" fontId="22" fillId="0" borderId="103" xfId="64" applyFont="1" applyBorder="1" applyAlignment="1">
      <alignment horizontal="right"/>
    </xf>
    <xf numFmtId="0" fontId="22" fillId="0" borderId="85" xfId="58" applyFont="1" applyBorder="1" applyAlignment="1">
      <alignment horizontal="right"/>
    </xf>
    <xf numFmtId="0" fontId="88" fillId="0" borderId="93" xfId="4100" applyFont="1" applyBorder="1"/>
    <xf numFmtId="0" fontId="22" fillId="0" borderId="85" xfId="58" applyFont="1" applyBorder="1" applyAlignment="1">
      <alignment horizontal="left"/>
    </xf>
    <xf numFmtId="169" fontId="0" fillId="0" borderId="130" xfId="0" applyNumberFormat="1" applyBorder="1"/>
    <xf numFmtId="4" fontId="14" fillId="0" borderId="88" xfId="60" applyNumberFormat="1" applyFont="1" applyBorder="1" applyAlignment="1">
      <alignment horizontal="right"/>
    </xf>
    <xf numFmtId="169" fontId="0" fillId="0" borderId="109" xfId="0" applyNumberFormat="1" applyBorder="1"/>
    <xf numFmtId="4" fontId="14" fillId="0" borderId="103" xfId="60" applyNumberFormat="1" applyFont="1" applyBorder="1" applyAlignment="1">
      <alignment horizontal="right"/>
    </xf>
    <xf numFmtId="4" fontId="81" fillId="0" borderId="110" xfId="60" applyNumberFormat="1" applyFont="1" applyBorder="1" applyAlignment="1">
      <alignment horizontal="right"/>
    </xf>
    <xf numFmtId="4" fontId="93" fillId="0" borderId="98" xfId="4095" applyNumberFormat="1" applyFont="1" applyBorder="1" applyAlignment="1">
      <alignment horizontal="right"/>
    </xf>
    <xf numFmtId="0" fontId="0" fillId="0" borderId="107" xfId="0" applyBorder="1"/>
    <xf numFmtId="0" fontId="0" fillId="0" borderId="125" xfId="0" applyBorder="1"/>
    <xf numFmtId="0" fontId="89" fillId="0" borderId="0" xfId="4096" applyFont="1"/>
    <xf numFmtId="0" fontId="0" fillId="0" borderId="131" xfId="0" applyBorder="1"/>
    <xf numFmtId="0" fontId="0" fillId="0" borderId="106" xfId="0" applyBorder="1"/>
    <xf numFmtId="0" fontId="86" fillId="0" borderId="0" xfId="4095" applyFont="1" applyAlignment="1">
      <alignment wrapText="1"/>
    </xf>
    <xf numFmtId="0" fontId="86" fillId="0" borderId="0" xfId="60" applyFont="1"/>
    <xf numFmtId="0" fontId="14" fillId="0" borderId="0" xfId="4108" applyFont="1"/>
    <xf numFmtId="0" fontId="0" fillId="0" borderId="108" xfId="0" applyBorder="1"/>
    <xf numFmtId="0" fontId="85" fillId="0" borderId="0" xfId="60" applyFont="1"/>
    <xf numFmtId="0" fontId="81" fillId="0" borderId="0" xfId="4096" applyFont="1"/>
    <xf numFmtId="0" fontId="86" fillId="0" borderId="0" xfId="4095" applyFont="1"/>
    <xf numFmtId="0" fontId="68" fillId="0" borderId="0" xfId="79" applyFont="1"/>
    <xf numFmtId="0" fontId="0" fillId="0" borderId="126" xfId="0" applyBorder="1"/>
    <xf numFmtId="0" fontId="0" fillId="0" borderId="121" xfId="0" applyBorder="1"/>
    <xf numFmtId="0" fontId="0" fillId="0" borderId="113" xfId="0" applyBorder="1"/>
    <xf numFmtId="0" fontId="0" fillId="0" borderId="111" xfId="0" applyBorder="1"/>
    <xf numFmtId="0" fontId="82" fillId="0" borderId="0" xfId="4096" applyFont="1"/>
    <xf numFmtId="0" fontId="0" fillId="0" borderId="139" xfId="0" applyBorder="1"/>
    <xf numFmtId="0" fontId="68" fillId="0" borderId="0" xfId="4092" applyFont="1" applyAlignment="1">
      <alignment wrapText="1"/>
    </xf>
    <xf numFmtId="0" fontId="68" fillId="0" borderId="0" xfId="4092" applyFont="1"/>
    <xf numFmtId="0" fontId="22" fillId="0" borderId="0" xfId="64" applyFont="1" applyAlignment="1">
      <alignment horizontal="left"/>
    </xf>
    <xf numFmtId="0" fontId="0" fillId="0" borderId="124" xfId="0" applyBorder="1"/>
    <xf numFmtId="0" fontId="22" fillId="0" borderId="0" xfId="63" applyFont="1" applyAlignment="1">
      <alignment horizontal="left"/>
    </xf>
    <xf numFmtId="0" fontId="14" fillId="0" borderId="0" xfId="4102" applyFont="1" applyAlignment="1">
      <alignment horizontal="right"/>
    </xf>
    <xf numFmtId="0" fontId="89" fillId="0" borderId="0" xfId="4096" applyFont="1" applyAlignment="1">
      <alignment horizontal="right"/>
    </xf>
    <xf numFmtId="0" fontId="74" fillId="0" borderId="0" xfId="4095" applyFont="1" applyAlignment="1">
      <alignment horizontal="right"/>
    </xf>
    <xf numFmtId="0" fontId="86" fillId="0" borderId="0" xfId="60" applyFont="1" applyAlignment="1">
      <alignment horizontal="right"/>
    </xf>
    <xf numFmtId="0" fontId="14" fillId="0" borderId="0" xfId="4108" applyFont="1" applyAlignment="1">
      <alignment horizontal="right"/>
    </xf>
    <xf numFmtId="0" fontId="85" fillId="0" borderId="0" xfId="60" applyFont="1" applyAlignment="1">
      <alignment horizontal="right"/>
    </xf>
    <xf numFmtId="0" fontId="86" fillId="0" borderId="0" xfId="4095" applyFont="1" applyAlignment="1">
      <alignment horizontal="right"/>
    </xf>
    <xf numFmtId="0" fontId="68" fillId="0" borderId="0" xfId="4092" applyFont="1" applyAlignment="1">
      <alignment horizontal="right" wrapText="1"/>
    </xf>
    <xf numFmtId="0" fontId="68" fillId="0" borderId="0" xfId="4092" applyFont="1" applyAlignment="1">
      <alignment horizontal="right"/>
    </xf>
    <xf numFmtId="0" fontId="22" fillId="0" borderId="0" xfId="63" applyFont="1" applyAlignment="1">
      <alignment horizontal="right"/>
    </xf>
    <xf numFmtId="0" fontId="14" fillId="0" borderId="0" xfId="79" applyFont="1"/>
    <xf numFmtId="169" fontId="0" fillId="0" borderId="107" xfId="0" applyNumberFormat="1" applyBorder="1"/>
    <xf numFmtId="169" fontId="0" fillId="0" borderId="125" xfId="0" applyNumberFormat="1" applyBorder="1"/>
    <xf numFmtId="4" fontId="89" fillId="0" borderId="0" xfId="4096" applyNumberFormat="1" applyFont="1" applyAlignment="1">
      <alignment horizontal="right"/>
    </xf>
    <xf numFmtId="169" fontId="0" fillId="0" borderId="131" xfId="0" applyNumberFormat="1" applyBorder="1"/>
    <xf numFmtId="169" fontId="0" fillId="0" borderId="106" xfId="0" applyNumberFormat="1" applyBorder="1"/>
    <xf numFmtId="4" fontId="86" fillId="0" borderId="0" xfId="4095" applyNumberFormat="1" applyFont="1" applyAlignment="1">
      <alignment horizontal="right" wrapText="1"/>
    </xf>
    <xf numFmtId="4" fontId="86" fillId="0" borderId="0" xfId="60" applyNumberFormat="1" applyFont="1" applyAlignment="1">
      <alignment horizontal="right"/>
    </xf>
    <xf numFmtId="4" fontId="14" fillId="0" borderId="0" xfId="4108" applyNumberFormat="1" applyFont="1" applyAlignment="1">
      <alignment horizontal="right"/>
    </xf>
    <xf numFmtId="169" fontId="0" fillId="0" borderId="108" xfId="0" applyNumberFormat="1" applyBorder="1"/>
    <xf numFmtId="4" fontId="85" fillId="0" borderId="0" xfId="60" applyNumberFormat="1" applyFont="1" applyAlignment="1">
      <alignment horizontal="right"/>
    </xf>
    <xf numFmtId="4" fontId="81" fillId="0" borderId="0" xfId="4096" applyNumberFormat="1" applyFont="1" applyAlignment="1">
      <alignment horizontal="right"/>
    </xf>
    <xf numFmtId="4" fontId="86" fillId="0" borderId="0" xfId="4095" applyNumberFormat="1" applyFont="1" applyAlignment="1">
      <alignment horizontal="right"/>
    </xf>
    <xf numFmtId="4" fontId="65" fillId="0" borderId="0" xfId="77" applyNumberFormat="1" applyFont="1" applyAlignment="1">
      <alignment horizontal="right" wrapText="1"/>
    </xf>
    <xf numFmtId="169" fontId="0" fillId="0" borderId="126" xfId="0" applyNumberFormat="1" applyBorder="1"/>
    <xf numFmtId="169" fontId="0" fillId="0" borderId="121" xfId="0" applyNumberFormat="1" applyBorder="1"/>
    <xf numFmtId="169" fontId="0" fillId="0" borderId="113" xfId="0" applyNumberFormat="1" applyBorder="1"/>
    <xf numFmtId="169" fontId="0" fillId="0" borderId="111" xfId="0" applyNumberFormat="1" applyBorder="1"/>
    <xf numFmtId="4" fontId="82" fillId="0" borderId="0" xfId="60" applyNumberFormat="1" applyFont="1" applyAlignment="1">
      <alignment horizontal="right"/>
    </xf>
    <xf numFmtId="4" fontId="82" fillId="0" borderId="0" xfId="4096" applyNumberFormat="1" applyFont="1" applyAlignment="1">
      <alignment horizontal="right"/>
    </xf>
    <xf numFmtId="169" fontId="0" fillId="0" borderId="139" xfId="0" applyNumberFormat="1" applyBorder="1"/>
    <xf numFmtId="169" fontId="0" fillId="0" borderId="124" xfId="0" applyNumberFormat="1" applyBorder="1"/>
    <xf numFmtId="4" fontId="98" fillId="0" borderId="68" xfId="0" applyNumberFormat="1" applyFont="1" applyBorder="1"/>
    <xf numFmtId="4" fontId="98" fillId="0" borderId="72" xfId="0" applyNumberFormat="1" applyFont="1" applyBorder="1"/>
    <xf numFmtId="4" fontId="98" fillId="0" borderId="75" xfId="0" applyNumberFormat="1" applyFont="1" applyBorder="1"/>
    <xf numFmtId="4" fontId="98" fillId="0" borderId="0" xfId="0" applyNumberFormat="1" applyFont="1"/>
    <xf numFmtId="1" fontId="98" fillId="0" borderId="69" xfId="0" applyNumberFormat="1" applyFont="1" applyBorder="1"/>
    <xf numFmtId="4" fontId="98" fillId="41" borderId="72" xfId="0" applyNumberFormat="1" applyFont="1" applyFill="1" applyBorder="1"/>
    <xf numFmtId="1" fontId="98" fillId="0" borderId="72" xfId="0" applyNumberFormat="1" applyFont="1" applyBorder="1"/>
    <xf numFmtId="4" fontId="98" fillId="0" borderId="141" xfId="0" applyNumberFormat="1" applyFont="1" applyBorder="1"/>
    <xf numFmtId="4" fontId="98" fillId="0" borderId="142" xfId="0" applyNumberFormat="1" applyFont="1" applyBorder="1" applyAlignment="1">
      <alignment horizontal="center" textRotation="90"/>
    </xf>
    <xf numFmtId="0" fontId="91" fillId="0" borderId="100" xfId="4095" applyFont="1" applyBorder="1"/>
    <xf numFmtId="0" fontId="91" fillId="0" borderId="105" xfId="4095" applyFont="1" applyBorder="1"/>
    <xf numFmtId="0" fontId="14" fillId="0" borderId="120" xfId="4113" applyFont="1" applyBorder="1"/>
    <xf numFmtId="0" fontId="14" fillId="0" borderId="96" xfId="4113" applyFont="1" applyBorder="1"/>
    <xf numFmtId="0" fontId="92" fillId="0" borderId="81" xfId="4094" applyFont="1" applyBorder="1"/>
    <xf numFmtId="0" fontId="22" fillId="0" borderId="81" xfId="64" applyFont="1" applyBorder="1" applyAlignment="1">
      <alignment horizontal="left"/>
    </xf>
    <xf numFmtId="0" fontId="92" fillId="0" borderId="67" xfId="4094" applyFont="1" applyBorder="1"/>
    <xf numFmtId="0" fontId="22" fillId="0" borderId="81" xfId="63" applyFont="1" applyBorder="1" applyAlignment="1">
      <alignment horizontal="left"/>
    </xf>
    <xf numFmtId="0" fontId="84" fillId="0" borderId="98" xfId="60" applyFont="1" applyBorder="1" applyAlignment="1">
      <alignment horizontal="right"/>
    </xf>
    <xf numFmtId="0" fontId="92" fillId="0" borderId="81" xfId="4094" applyFont="1" applyBorder="1" applyAlignment="1">
      <alignment horizontal="right"/>
    </xf>
    <xf numFmtId="0" fontId="86" fillId="0" borderId="124" xfId="4096" applyFont="1" applyBorder="1" applyAlignment="1">
      <alignment horizontal="right"/>
    </xf>
    <xf numFmtId="0" fontId="22" fillId="0" borderId="81" xfId="63" applyFont="1" applyBorder="1" applyAlignment="1">
      <alignment horizontal="right"/>
    </xf>
    <xf numFmtId="0" fontId="92" fillId="0" borderId="67" xfId="4094" applyFont="1" applyBorder="1" applyAlignment="1">
      <alignment horizontal="right"/>
    </xf>
    <xf numFmtId="0" fontId="91" fillId="0" borderId="88" xfId="4095" applyFont="1" applyBorder="1"/>
    <xf numFmtId="0" fontId="84" fillId="0" borderId="120" xfId="60" applyFont="1" applyBorder="1"/>
    <xf numFmtId="0" fontId="14" fillId="0" borderId="81" xfId="4094" applyFont="1" applyBorder="1"/>
    <xf numFmtId="0" fontId="14" fillId="0" borderId="67" xfId="4094" applyFont="1" applyBorder="1"/>
    <xf numFmtId="0" fontId="86" fillId="0" borderId="120" xfId="60" applyFont="1" applyBorder="1"/>
    <xf numFmtId="0" fontId="14" fillId="0" borderId="100" xfId="60" applyFont="1" applyBorder="1"/>
    <xf numFmtId="0" fontId="86" fillId="0" borderId="100" xfId="4096" applyFont="1" applyBorder="1"/>
    <xf numFmtId="0" fontId="14" fillId="0" borderId="105" xfId="4105" applyFont="1" applyBorder="1"/>
    <xf numFmtId="0" fontId="14" fillId="0" borderId="82" xfId="4113" applyFont="1" applyBorder="1"/>
    <xf numFmtId="0" fontId="86" fillId="0" borderId="81" xfId="4096" applyFont="1" applyBorder="1"/>
    <xf numFmtId="0" fontId="14" fillId="0" borderId="98" xfId="4111" applyFont="1" applyBorder="1"/>
    <xf numFmtId="0" fontId="86" fillId="0" borderId="67" xfId="4096" applyFont="1" applyBorder="1"/>
    <xf numFmtId="4" fontId="91" fillId="0" borderId="100" xfId="4095" applyNumberFormat="1" applyFont="1" applyBorder="1" applyAlignment="1">
      <alignment horizontal="right"/>
    </xf>
    <xf numFmtId="4" fontId="91" fillId="0" borderId="105" xfId="4095" applyNumberFormat="1" applyFont="1" applyBorder="1" applyAlignment="1">
      <alignment horizontal="right"/>
    </xf>
    <xf numFmtId="4" fontId="14" fillId="0" borderId="120" xfId="4113" applyNumberFormat="1" applyFont="1" applyBorder="1" applyAlignment="1">
      <alignment horizontal="right"/>
    </xf>
    <xf numFmtId="4" fontId="92" fillId="0" borderId="85" xfId="4094" applyNumberFormat="1" applyFont="1" applyBorder="1" applyAlignment="1">
      <alignment horizontal="right"/>
    </xf>
    <xf numFmtId="4" fontId="92" fillId="0" borderId="81" xfId="4094" applyNumberFormat="1" applyFont="1" applyBorder="1" applyAlignment="1">
      <alignment horizontal="right"/>
    </xf>
    <xf numFmtId="4" fontId="65" fillId="0" borderId="81" xfId="77" applyNumberFormat="1" applyFont="1" applyBorder="1" applyAlignment="1">
      <alignment horizontal="right" wrapText="1"/>
    </xf>
    <xf numFmtId="4" fontId="92" fillId="0" borderId="67" xfId="4094" applyNumberFormat="1" applyFont="1" applyBorder="1" applyAlignment="1">
      <alignment horizontal="right"/>
    </xf>
    <xf numFmtId="0" fontId="14" fillId="0" borderId="125" xfId="4096" applyFont="1" applyBorder="1"/>
    <xf numFmtId="0" fontId="14" fillId="0" borderId="107" xfId="4103" applyFont="1" applyBorder="1" applyAlignment="1">
      <alignment wrapText="1"/>
    </xf>
    <xf numFmtId="0" fontId="14" fillId="0" borderId="107" xfId="4109" applyFont="1" applyBorder="1"/>
    <xf numFmtId="0" fontId="14" fillId="0" borderId="107" xfId="4095" applyFont="1" applyBorder="1"/>
    <xf numFmtId="0" fontId="78" fillId="0" borderId="107" xfId="4101" applyFont="1" applyBorder="1" applyAlignment="1">
      <alignment horizontal="right"/>
    </xf>
    <xf numFmtId="0" fontId="14" fillId="0" borderId="125" xfId="4096" applyFont="1" applyBorder="1" applyAlignment="1">
      <alignment horizontal="right"/>
    </xf>
    <xf numFmtId="0" fontId="14" fillId="0" borderId="107" xfId="4103" applyFont="1" applyBorder="1" applyAlignment="1">
      <alignment horizontal="right" wrapText="1"/>
    </xf>
    <xf numFmtId="0" fontId="14" fillId="0" borderId="107" xfId="4095" applyFont="1" applyBorder="1" applyAlignment="1">
      <alignment horizontal="right"/>
    </xf>
    <xf numFmtId="0" fontId="14" fillId="0" borderId="107" xfId="4103" applyFont="1" applyBorder="1"/>
    <xf numFmtId="4" fontId="65" fillId="0" borderId="125" xfId="77" applyNumberFormat="1" applyFont="1" applyBorder="1" applyAlignment="1">
      <alignment horizontal="right" wrapText="1"/>
    </xf>
    <xf numFmtId="4" fontId="14" fillId="0" borderId="107" xfId="4103" applyNumberFormat="1" applyFont="1" applyBorder="1" applyAlignment="1">
      <alignment horizontal="right" wrapText="1"/>
    </xf>
    <xf numFmtId="4" fontId="14" fillId="0" borderId="107" xfId="4109" applyNumberFormat="1" applyFont="1" applyBorder="1" applyAlignment="1">
      <alignment horizontal="right"/>
    </xf>
    <xf numFmtId="4" fontId="14" fillId="0" borderId="107" xfId="4095" applyNumberFormat="1" applyFont="1" applyBorder="1" applyAlignment="1">
      <alignment horizontal="right"/>
    </xf>
    <xf numFmtId="4" fontId="99" fillId="0" borderId="68" xfId="0" applyNumberFormat="1" applyFont="1" applyBorder="1"/>
    <xf numFmtId="4" fontId="99" fillId="0" borderId="72" xfId="0" applyNumberFormat="1" applyFont="1" applyBorder="1"/>
    <xf numFmtId="4" fontId="99" fillId="0" borderId="75" xfId="0" applyNumberFormat="1" applyFont="1" applyBorder="1"/>
    <xf numFmtId="4" fontId="99" fillId="0" borderId="68" xfId="0" pivotButton="1" applyNumberFormat="1" applyFont="1" applyBorder="1"/>
    <xf numFmtId="4" fontId="100" fillId="36" borderId="69" xfId="0" applyNumberFormat="1" applyFont="1" applyFill="1" applyBorder="1"/>
    <xf numFmtId="4" fontId="100" fillId="36" borderId="70" xfId="0" applyNumberFormat="1" applyFont="1" applyFill="1" applyBorder="1"/>
    <xf numFmtId="4" fontId="99" fillId="0" borderId="71" xfId="0" applyNumberFormat="1" applyFont="1" applyBorder="1"/>
    <xf numFmtId="4" fontId="99" fillId="0" borderId="74" xfId="0" applyNumberFormat="1" applyFont="1" applyBorder="1"/>
    <xf numFmtId="4" fontId="99" fillId="0" borderId="0" xfId="0" applyNumberFormat="1" applyFont="1"/>
    <xf numFmtId="4" fontId="99" fillId="0" borderId="34" xfId="0" applyNumberFormat="1" applyFont="1" applyBorder="1"/>
    <xf numFmtId="1" fontId="99" fillId="0" borderId="68" xfId="0" applyNumberFormat="1" applyFont="1" applyBorder="1"/>
    <xf numFmtId="1" fontId="99" fillId="0" borderId="69" xfId="0" applyNumberFormat="1" applyFont="1" applyBorder="1"/>
    <xf numFmtId="1" fontId="99" fillId="0" borderId="71" xfId="0" applyNumberFormat="1" applyFont="1" applyBorder="1"/>
    <xf numFmtId="1" fontId="99" fillId="0" borderId="36" xfId="0" applyNumberFormat="1" applyFont="1" applyBorder="1"/>
    <xf numFmtId="1" fontId="101" fillId="31" borderId="76" xfId="0" applyNumberFormat="1" applyFont="1" applyFill="1" applyBorder="1"/>
    <xf numFmtId="1" fontId="101" fillId="37" borderId="68" xfId="0" applyNumberFormat="1" applyFont="1" applyFill="1" applyBorder="1"/>
    <xf numFmtId="1" fontId="101" fillId="31" borderId="68" xfId="0" applyNumberFormat="1" applyFont="1" applyFill="1" applyBorder="1"/>
    <xf numFmtId="1" fontId="99" fillId="0" borderId="72" xfId="0" applyNumberFormat="1" applyFont="1" applyBorder="1"/>
    <xf numFmtId="1" fontId="99" fillId="0" borderId="73" xfId="0" applyNumberFormat="1" applyFont="1" applyBorder="1"/>
    <xf numFmtId="4" fontId="99" fillId="0" borderId="77" xfId="0" applyNumberFormat="1" applyFont="1" applyBorder="1"/>
    <xf numFmtId="1" fontId="99" fillId="0" borderId="70" xfId="0" applyNumberFormat="1" applyFont="1" applyBorder="1"/>
    <xf numFmtId="4" fontId="99" fillId="41" borderId="72" xfId="0" applyNumberFormat="1" applyFont="1" applyFill="1" applyBorder="1"/>
    <xf numFmtId="4" fontId="99" fillId="41" borderId="68" xfId="0" applyNumberFormat="1" applyFont="1" applyFill="1" applyBorder="1"/>
    <xf numFmtId="1" fontId="99" fillId="0" borderId="77" xfId="0" applyNumberFormat="1" applyFont="1" applyBorder="1"/>
    <xf numFmtId="1" fontId="99" fillId="0" borderId="35" xfId="0" applyNumberFormat="1" applyFont="1" applyBorder="1"/>
    <xf numFmtId="4" fontId="99" fillId="0" borderId="24" xfId="0" applyNumberFormat="1" applyFont="1" applyBorder="1" applyAlignment="1">
      <alignment horizontal="center" textRotation="90"/>
    </xf>
    <xf numFmtId="4" fontId="99" fillId="0" borderId="0" xfId="0" applyNumberFormat="1" applyFont="1" applyAlignment="1">
      <alignment horizontal="center" textRotation="90"/>
    </xf>
    <xf numFmtId="0" fontId="14" fillId="0" borderId="143" xfId="60" applyFont="1" applyBorder="1"/>
    <xf numFmtId="0" fontId="14" fillId="0" borderId="136" xfId="60" applyFont="1" applyBorder="1"/>
    <xf numFmtId="0" fontId="88" fillId="0" borderId="102" xfId="60" applyFont="1" applyBorder="1"/>
    <xf numFmtId="0" fontId="68" fillId="0" borderId="58" xfId="115" applyFont="1" applyBorder="1" applyAlignment="1">
      <alignment horizontal="right"/>
    </xf>
    <xf numFmtId="0" fontId="14" fillId="0" borderId="136" xfId="60" applyFont="1" applyBorder="1" applyAlignment="1">
      <alignment horizontal="right"/>
    </xf>
    <xf numFmtId="0" fontId="88" fillId="0" borderId="102" xfId="60" applyFont="1" applyBorder="1" applyAlignment="1">
      <alignment horizontal="right"/>
    </xf>
    <xf numFmtId="4" fontId="14" fillId="0" borderId="136" xfId="60" applyNumberFormat="1" applyFont="1" applyBorder="1" applyAlignment="1">
      <alignment horizontal="right"/>
    </xf>
    <xf numFmtId="4" fontId="88" fillId="0" borderId="102" xfId="60" applyNumberFormat="1" applyFont="1" applyBorder="1" applyAlignment="1">
      <alignment horizontal="right"/>
    </xf>
    <xf numFmtId="4" fontId="100" fillId="27" borderId="69" xfId="0" applyNumberFormat="1" applyFont="1" applyFill="1" applyBorder="1"/>
    <xf numFmtId="4" fontId="100" fillId="36" borderId="69" xfId="0" applyNumberFormat="1" applyFont="1" applyFill="1" applyBorder="1" applyAlignment="1">
      <alignment horizontal="center" textRotation="90"/>
    </xf>
    <xf numFmtId="4" fontId="100" fillId="39" borderId="69" xfId="0" applyNumberFormat="1" applyFont="1" applyFill="1" applyBorder="1" applyAlignment="1">
      <alignment horizontal="center" textRotation="90"/>
    </xf>
    <xf numFmtId="4" fontId="100" fillId="39" borderId="70" xfId="0" applyNumberFormat="1" applyFont="1" applyFill="1" applyBorder="1" applyAlignment="1">
      <alignment horizontal="center" textRotation="90"/>
    </xf>
    <xf numFmtId="4" fontId="99" fillId="0" borderId="144" xfId="0" applyNumberFormat="1" applyFont="1" applyBorder="1"/>
    <xf numFmtId="4" fontId="99" fillId="0" borderId="144" xfId="0" applyNumberFormat="1" applyFont="1" applyBorder="1" applyAlignment="1">
      <alignment horizontal="center" textRotation="90"/>
    </xf>
    <xf numFmtId="4" fontId="99" fillId="0" borderId="145" xfId="0" applyNumberFormat="1" applyFont="1" applyBorder="1" applyAlignment="1">
      <alignment horizontal="center" textRotation="90"/>
    </xf>
    <xf numFmtId="4" fontId="99" fillId="27" borderId="144" xfId="0" applyNumberFormat="1" applyFont="1" applyFill="1" applyBorder="1" applyAlignment="1">
      <alignment horizontal="center" textRotation="90"/>
    </xf>
    <xf numFmtId="4" fontId="100" fillId="27" borderId="70" xfId="0" applyNumberFormat="1" applyFont="1" applyFill="1" applyBorder="1"/>
    <xf numFmtId="4" fontId="99" fillId="27" borderId="145" xfId="0" applyNumberFormat="1" applyFont="1" applyFill="1" applyBorder="1" applyAlignment="1">
      <alignment horizontal="center" textRotation="90"/>
    </xf>
    <xf numFmtId="0" fontId="14" fillId="0" borderId="133" xfId="60" applyFont="1" applyBorder="1"/>
    <xf numFmtId="4" fontId="99" fillId="39" borderId="144" xfId="0" applyNumberFormat="1" applyFont="1" applyFill="1" applyBorder="1" applyAlignment="1">
      <alignment horizontal="center" textRotation="90"/>
    </xf>
    <xf numFmtId="4" fontId="99" fillId="39" borderId="145" xfId="0" applyNumberFormat="1" applyFont="1" applyFill="1" applyBorder="1" applyAlignment="1">
      <alignment horizontal="center" textRotation="90"/>
    </xf>
    <xf numFmtId="4" fontId="102" fillId="0" borderId="148" xfId="0" applyNumberFormat="1" applyFont="1" applyBorder="1"/>
    <xf numFmtId="4" fontId="103" fillId="36" borderId="146" xfId="0" applyNumberFormat="1" applyFont="1" applyFill="1" applyBorder="1"/>
    <xf numFmtId="4" fontId="103" fillId="36" borderId="150" xfId="0" applyNumberFormat="1" applyFont="1" applyFill="1" applyBorder="1"/>
    <xf numFmtId="4" fontId="102" fillId="0" borderId="149" xfId="0" applyNumberFormat="1" applyFont="1" applyBorder="1"/>
    <xf numFmtId="4" fontId="102" fillId="0" borderId="151" xfId="0" applyNumberFormat="1" applyFont="1" applyBorder="1"/>
    <xf numFmtId="4" fontId="102" fillId="0" borderId="34" xfId="0" applyNumberFormat="1" applyFont="1" applyBorder="1"/>
    <xf numFmtId="4" fontId="102" fillId="41" borderId="147" xfId="0" applyNumberFormat="1" applyFont="1" applyFill="1" applyBorder="1"/>
    <xf numFmtId="4" fontId="102" fillId="0" borderId="152" xfId="0" applyNumberFormat="1" applyFont="1" applyBorder="1"/>
    <xf numFmtId="0" fontId="57" fillId="27" borderId="0" xfId="20" applyFont="1" applyFill="1" applyBorder="1" applyAlignment="1" applyProtection="1">
      <alignment horizontal="center" vertical="center"/>
    </xf>
    <xf numFmtId="0" fontId="0" fillId="0" borderId="0" xfId="0"/>
    <xf numFmtId="0" fontId="16" fillId="35" borderId="0" xfId="0" applyFont="1" applyFill="1" applyAlignment="1">
      <alignment horizontal="left" vertical="top"/>
    </xf>
    <xf numFmtId="0" fontId="57" fillId="27" borderId="0" xfId="20" applyFont="1" applyFill="1" applyBorder="1" applyAlignment="1" applyProtection="1">
      <alignment horizontal="right" vertical="center" wrapText="1"/>
    </xf>
    <xf numFmtId="0" fontId="59" fillId="27" borderId="0" xfId="0" applyFont="1" applyFill="1" applyAlignment="1">
      <alignment horizontal="right"/>
    </xf>
    <xf numFmtId="0" fontId="0" fillId="0" borderId="0" xfId="0" applyAlignment="1">
      <alignment horizontal="right"/>
    </xf>
    <xf numFmtId="0" fontId="59" fillId="27" borderId="90" xfId="0" applyFont="1" applyFill="1" applyBorder="1" applyAlignment="1">
      <alignment horizontal="right"/>
    </xf>
    <xf numFmtId="0" fontId="59" fillId="27" borderId="0" xfId="0" applyFont="1" applyFill="1" applyAlignment="1">
      <alignment horizontal="center"/>
    </xf>
    <xf numFmtId="0" fontId="59" fillId="27" borderId="90" xfId="0" applyFont="1" applyFill="1" applyBorder="1" applyAlignment="1">
      <alignment horizontal="center"/>
    </xf>
    <xf numFmtId="0" fontId="16" fillId="35" borderId="28" xfId="71" applyFont="1" applyFill="1" applyBorder="1" applyAlignment="1">
      <alignment horizontal="left" vertical="top" wrapText="1"/>
    </xf>
    <xf numFmtId="0" fontId="16" fillId="35" borderId="33" xfId="71" applyFont="1" applyFill="1" applyBorder="1" applyAlignment="1">
      <alignment horizontal="left" vertical="top" wrapText="1"/>
    </xf>
    <xf numFmtId="0" fontId="12" fillId="29" borderId="28" xfId="71" applyFont="1" applyFill="1" applyBorder="1" applyAlignment="1">
      <alignment horizontal="center" vertical="top" wrapText="1"/>
    </xf>
    <xf numFmtId="0" fontId="12" fillId="29" borderId="33" xfId="71" applyFont="1" applyFill="1" applyBorder="1" applyAlignment="1">
      <alignment horizontal="center" vertical="top" wrapText="1"/>
    </xf>
    <xf numFmtId="0" fontId="12" fillId="29" borderId="0" xfId="71" applyFont="1" applyFill="1" applyAlignment="1">
      <alignment horizontal="center" vertical="top" wrapText="1"/>
    </xf>
    <xf numFmtId="0" fontId="12" fillId="29" borderId="28" xfId="71" applyFont="1" applyFill="1" applyBorder="1" applyAlignment="1">
      <alignment horizontal="left" vertical="top" wrapText="1"/>
    </xf>
    <xf numFmtId="0" fontId="12" fillId="29" borderId="33" xfId="71" applyFont="1" applyFill="1" applyBorder="1" applyAlignment="1">
      <alignment horizontal="left" vertical="top" wrapText="1"/>
    </xf>
    <xf numFmtId="0" fontId="29" fillId="35" borderId="24" xfId="20" applyFont="1" applyFill="1" applyBorder="1" applyAlignment="1" applyProtection="1">
      <alignment horizontal="center" vertical="center"/>
    </xf>
    <xf numFmtId="0" fontId="29" fillId="35" borderId="0" xfId="20" applyFont="1" applyFill="1" applyBorder="1" applyAlignment="1" applyProtection="1">
      <alignment horizontal="center" vertical="center"/>
    </xf>
    <xf numFmtId="0" fontId="29" fillId="35" borderId="25" xfId="20" applyFont="1" applyFill="1" applyBorder="1" applyAlignment="1" applyProtection="1">
      <alignment horizontal="center" vertical="center"/>
    </xf>
    <xf numFmtId="0" fontId="38" fillId="0" borderId="24" xfId="20" applyFont="1" applyFill="1" applyBorder="1" applyAlignment="1" applyProtection="1">
      <alignment horizontal="center"/>
    </xf>
    <xf numFmtId="0" fontId="38" fillId="0" borderId="0" xfId="20" applyFont="1" applyFill="1" applyBorder="1" applyAlignment="1" applyProtection="1">
      <alignment horizontal="center"/>
    </xf>
    <xf numFmtId="0" fontId="38" fillId="0" borderId="25" xfId="20" applyFont="1" applyFill="1" applyBorder="1" applyAlignment="1" applyProtection="1">
      <alignment horizontal="center"/>
    </xf>
    <xf numFmtId="0" fontId="35" fillId="0" borderId="24" xfId="20" applyFont="1" applyFill="1" applyBorder="1" applyAlignment="1" applyProtection="1">
      <alignment horizontal="center"/>
    </xf>
    <xf numFmtId="0" fontId="35" fillId="0" borderId="0" xfId="20" applyFont="1" applyFill="1" applyBorder="1" applyAlignment="1" applyProtection="1">
      <alignment horizontal="center"/>
    </xf>
    <xf numFmtId="0" fontId="35" fillId="0" borderId="25" xfId="20" applyFont="1" applyFill="1" applyBorder="1" applyAlignment="1" applyProtection="1">
      <alignment horizontal="center"/>
    </xf>
    <xf numFmtId="0" fontId="12" fillId="24" borderId="42" xfId="0" applyFont="1" applyFill="1" applyBorder="1" applyAlignment="1">
      <alignment horizontal="center" textRotation="90"/>
    </xf>
    <xf numFmtId="0" fontId="12" fillId="24" borderId="10" xfId="0" applyFont="1" applyFill="1" applyBorder="1" applyAlignment="1">
      <alignment horizontal="center" textRotation="90"/>
    </xf>
    <xf numFmtId="0" fontId="12" fillId="24" borderId="43" xfId="0" applyFont="1" applyFill="1" applyBorder="1" applyAlignment="1">
      <alignment horizontal="center" textRotation="90"/>
    </xf>
    <xf numFmtId="0" fontId="16" fillId="38" borderId="44" xfId="0" applyFont="1" applyFill="1" applyBorder="1" applyAlignment="1">
      <alignment horizontal="center" textRotation="90"/>
    </xf>
    <xf numFmtId="0" fontId="16" fillId="38" borderId="45" xfId="0" applyFont="1" applyFill="1" applyBorder="1" applyAlignment="1">
      <alignment horizontal="center" textRotation="90"/>
    </xf>
    <xf numFmtId="0" fontId="16" fillId="38" borderId="46" xfId="0" applyFont="1" applyFill="1" applyBorder="1" applyAlignment="1">
      <alignment horizontal="center" textRotation="90"/>
    </xf>
    <xf numFmtId="0" fontId="12" fillId="24" borderId="44" xfId="0" applyFont="1" applyFill="1" applyBorder="1" applyAlignment="1">
      <alignment horizontal="center" textRotation="90"/>
    </xf>
    <xf numFmtId="0" fontId="12" fillId="24" borderId="45" xfId="0" applyFont="1" applyFill="1" applyBorder="1" applyAlignment="1">
      <alignment horizontal="center" textRotation="90"/>
    </xf>
    <xf numFmtId="0" fontId="12" fillId="24" borderId="46" xfId="0" applyFont="1" applyFill="1" applyBorder="1" applyAlignment="1">
      <alignment horizontal="center" textRotation="90"/>
    </xf>
    <xf numFmtId="0" fontId="12" fillId="24" borderId="47" xfId="0" applyFont="1" applyFill="1" applyBorder="1" applyAlignment="1">
      <alignment horizontal="center" textRotation="90"/>
    </xf>
    <xf numFmtId="0" fontId="12" fillId="24" borderId="48" xfId="0" applyFont="1" applyFill="1" applyBorder="1" applyAlignment="1">
      <alignment horizontal="center" textRotation="90"/>
    </xf>
    <xf numFmtId="0" fontId="12" fillId="24" borderId="49" xfId="0" applyFont="1" applyFill="1" applyBorder="1" applyAlignment="1">
      <alignment horizontal="center" textRotation="90"/>
    </xf>
    <xf numFmtId="4" fontId="102" fillId="0" borderId="0" xfId="0" applyNumberFormat="1" applyFont="1" applyBorder="1"/>
    <xf numFmtId="1" fontId="102" fillId="0" borderId="147" xfId="0" applyNumberFormat="1" applyFont="1" applyFill="1" applyBorder="1"/>
    <xf numFmtId="1" fontId="102" fillId="0" borderId="146" xfId="0" applyNumberFormat="1" applyFont="1" applyFill="1" applyBorder="1"/>
    <xf numFmtId="4" fontId="102" fillId="0" borderId="147" xfId="0" applyNumberFormat="1" applyFont="1" applyFill="1" applyBorder="1"/>
    <xf numFmtId="4" fontId="102" fillId="0" borderId="144" xfId="0" applyNumberFormat="1" applyFont="1" applyFill="1" applyBorder="1"/>
    <xf numFmtId="4" fontId="102" fillId="0" borderId="144" xfId="0" applyNumberFormat="1" applyFont="1" applyFill="1" applyBorder="1" applyAlignment="1">
      <alignment horizontal="center" textRotation="90"/>
    </xf>
    <xf numFmtId="4" fontId="102" fillId="0" borderId="145" xfId="0" applyNumberFormat="1" applyFont="1" applyFill="1" applyBorder="1" applyAlignment="1">
      <alignment horizontal="center" textRotation="90"/>
    </xf>
    <xf numFmtId="4" fontId="102" fillId="41" borderId="0" xfId="0" applyNumberFormat="1" applyFont="1" applyFill="1" applyBorder="1"/>
  </cellXfs>
  <cellStyles count="4117">
    <cellStyle name="20% - Акцент1" xfId="1" xr:uid="{00000000-0005-0000-0000-000000000000}"/>
    <cellStyle name="20% - Акцент2" xfId="2" xr:uid="{00000000-0005-0000-0000-000001000000}"/>
    <cellStyle name="20% - Акцент3" xfId="3" xr:uid="{00000000-0005-0000-0000-000002000000}"/>
    <cellStyle name="20% - Акцент4" xfId="4" xr:uid="{00000000-0005-0000-0000-000003000000}"/>
    <cellStyle name="20% - Акцент5" xfId="5" xr:uid="{00000000-0005-0000-0000-000004000000}"/>
    <cellStyle name="20% - Акцент6" xfId="6" xr:uid="{00000000-0005-0000-0000-000005000000}"/>
    <cellStyle name="40% - Акцент1" xfId="7" xr:uid="{00000000-0005-0000-0000-000006000000}"/>
    <cellStyle name="40% - Акцент2" xfId="8" xr:uid="{00000000-0005-0000-0000-000007000000}"/>
    <cellStyle name="40% - Акцент3" xfId="9" xr:uid="{00000000-0005-0000-0000-000008000000}"/>
    <cellStyle name="40% - Акцент4" xfId="10" xr:uid="{00000000-0005-0000-0000-000009000000}"/>
    <cellStyle name="40% - Акцент5" xfId="11" xr:uid="{00000000-0005-0000-0000-00000A000000}"/>
    <cellStyle name="40% - Акцент6" xfId="12" xr:uid="{00000000-0005-0000-0000-00000B000000}"/>
    <cellStyle name="60% - Акцент1" xfId="13" xr:uid="{00000000-0005-0000-0000-00000C000000}"/>
    <cellStyle name="60% - Акцент2" xfId="14" xr:uid="{00000000-0005-0000-0000-00000D000000}"/>
    <cellStyle name="60% - Акцент3" xfId="15" xr:uid="{00000000-0005-0000-0000-00000E000000}"/>
    <cellStyle name="60% - Акцент4" xfId="16" xr:uid="{00000000-0005-0000-0000-00000F000000}"/>
    <cellStyle name="60% - Акцент5" xfId="17" xr:uid="{00000000-0005-0000-0000-000010000000}"/>
    <cellStyle name="60% - Акцент6" xfId="18" xr:uid="{00000000-0005-0000-0000-000011000000}"/>
    <cellStyle name="Comma" xfId="19" builtinId="3"/>
    <cellStyle name="Comma 10" xfId="311" xr:uid="{00000000-0005-0000-0000-000013000000}"/>
    <cellStyle name="Comma 11" xfId="313" xr:uid="{00000000-0005-0000-0000-000014000000}"/>
    <cellStyle name="Comma 12" xfId="314" xr:uid="{00000000-0005-0000-0000-000015000000}"/>
    <cellStyle name="Comma 13" xfId="450" xr:uid="{00000000-0005-0000-0000-000016000000}"/>
    <cellStyle name="Comma 14" xfId="381" xr:uid="{00000000-0005-0000-0000-000017000000}"/>
    <cellStyle name="Comma 15" xfId="452" xr:uid="{00000000-0005-0000-0000-000018000000}"/>
    <cellStyle name="Comma 16" xfId="383" xr:uid="{00000000-0005-0000-0000-000019000000}"/>
    <cellStyle name="Comma 17" xfId="449" xr:uid="{00000000-0005-0000-0000-00001A000000}"/>
    <cellStyle name="Comma 18" xfId="388" xr:uid="{00000000-0005-0000-0000-00001B000000}"/>
    <cellStyle name="Comma 19" xfId="457" xr:uid="{00000000-0005-0000-0000-00001C000000}"/>
    <cellStyle name="Comma 2" xfId="53" xr:uid="{00000000-0005-0000-0000-00001D000000}"/>
    <cellStyle name="Comma 2 2" xfId="942" xr:uid="{00000000-0005-0000-0000-00001E000000}"/>
    <cellStyle name="Comma 2 2 2" xfId="1252" xr:uid="{00000000-0005-0000-0000-00001F000000}"/>
    <cellStyle name="Comma 2 2 2 2" xfId="2152" xr:uid="{00000000-0005-0000-0000-000020000000}"/>
    <cellStyle name="Comma 2 2 2 2 2" xfId="3844" xr:uid="{00000000-0005-0000-0000-000021000000}"/>
    <cellStyle name="Comma 2 2 2 3" xfId="2998" xr:uid="{00000000-0005-0000-0000-000022000000}"/>
    <cellStyle name="Comma 2 2 3" xfId="1868" xr:uid="{00000000-0005-0000-0000-000023000000}"/>
    <cellStyle name="Comma 2 2 3 2" xfId="3560" xr:uid="{00000000-0005-0000-0000-000024000000}"/>
    <cellStyle name="Comma 2 2 4" xfId="2714" xr:uid="{00000000-0005-0000-0000-000025000000}"/>
    <cellStyle name="Comma 20" xfId="458" xr:uid="{00000000-0005-0000-0000-000026000000}"/>
    <cellStyle name="Comma 21" xfId="442" xr:uid="{00000000-0005-0000-0000-000027000000}"/>
    <cellStyle name="Comma 22" xfId="389" xr:uid="{00000000-0005-0000-0000-000028000000}"/>
    <cellStyle name="Comma 23" xfId="445" xr:uid="{00000000-0005-0000-0000-000029000000}"/>
    <cellStyle name="Comma 24" xfId="380" xr:uid="{00000000-0005-0000-0000-00002A000000}"/>
    <cellStyle name="Comma 25" xfId="459" xr:uid="{00000000-0005-0000-0000-00002B000000}"/>
    <cellStyle name="Comma 26" xfId="447" xr:uid="{00000000-0005-0000-0000-00002C000000}"/>
    <cellStyle name="Comma 27" xfId="444" xr:uid="{00000000-0005-0000-0000-00002D000000}"/>
    <cellStyle name="Comma 28" xfId="461" xr:uid="{00000000-0005-0000-0000-00002E000000}"/>
    <cellStyle name="Comma 29" xfId="455" xr:uid="{00000000-0005-0000-0000-00002F000000}"/>
    <cellStyle name="Comma 3" xfId="68" xr:uid="{00000000-0005-0000-0000-000030000000}"/>
    <cellStyle name="Comma 30" xfId="465" xr:uid="{00000000-0005-0000-0000-000031000000}"/>
    <cellStyle name="Comma 31" xfId="456" xr:uid="{00000000-0005-0000-0000-000032000000}"/>
    <cellStyle name="Comma 32" xfId="451" xr:uid="{00000000-0005-0000-0000-000033000000}"/>
    <cellStyle name="Comma 33" xfId="385" xr:uid="{00000000-0005-0000-0000-000034000000}"/>
    <cellStyle name="Comma 34" xfId="462" xr:uid="{00000000-0005-0000-0000-000035000000}"/>
    <cellStyle name="Comma 35" xfId="467" xr:uid="{00000000-0005-0000-0000-000036000000}"/>
    <cellStyle name="Comma 36" xfId="378" xr:uid="{00000000-0005-0000-0000-000037000000}"/>
    <cellStyle name="Comma 37" xfId="379" xr:uid="{00000000-0005-0000-0000-000038000000}"/>
    <cellStyle name="Comma 38" xfId="469" xr:uid="{00000000-0005-0000-0000-000039000000}"/>
    <cellStyle name="Comma 39" xfId="471" xr:uid="{00000000-0005-0000-0000-00003A000000}"/>
    <cellStyle name="Comma 4" xfId="83" xr:uid="{00000000-0005-0000-0000-00003B000000}"/>
    <cellStyle name="Comma 40" xfId="448" xr:uid="{00000000-0005-0000-0000-00003C000000}"/>
    <cellStyle name="Comma 41" xfId="464" xr:uid="{00000000-0005-0000-0000-00003D000000}"/>
    <cellStyle name="Comma 42" xfId="575" xr:uid="{00000000-0005-0000-0000-00003E000000}"/>
    <cellStyle name="Comma 43" xfId="582" xr:uid="{00000000-0005-0000-0000-00003F000000}"/>
    <cellStyle name="Comma 44" xfId="599" xr:uid="{00000000-0005-0000-0000-000040000000}"/>
    <cellStyle name="Comma 45" xfId="583" xr:uid="{00000000-0005-0000-0000-000041000000}"/>
    <cellStyle name="Comma 46" xfId="578" xr:uid="{00000000-0005-0000-0000-000042000000}"/>
    <cellStyle name="Comma 47" xfId="579" xr:uid="{00000000-0005-0000-0000-000043000000}"/>
    <cellStyle name="Comma 48" xfId="598" xr:uid="{00000000-0005-0000-0000-000044000000}"/>
    <cellStyle name="Comma 49" xfId="589" xr:uid="{00000000-0005-0000-0000-000045000000}"/>
    <cellStyle name="Comma 5" xfId="100" xr:uid="{00000000-0005-0000-0000-000046000000}"/>
    <cellStyle name="Comma 50" xfId="586" xr:uid="{00000000-0005-0000-0000-000047000000}"/>
    <cellStyle name="Comma 51" xfId="623" xr:uid="{00000000-0005-0000-0000-000048000000}"/>
    <cellStyle name="Comma 52" xfId="585" xr:uid="{00000000-0005-0000-0000-000049000000}"/>
    <cellStyle name="Comma 53" xfId="597" xr:uid="{00000000-0005-0000-0000-00004A000000}"/>
    <cellStyle name="Comma 54" xfId="580" xr:uid="{00000000-0005-0000-0000-00004B000000}"/>
    <cellStyle name="Comma 55" xfId="500" xr:uid="{00000000-0005-0000-0000-00004C000000}"/>
    <cellStyle name="Comma 56" xfId="606" xr:uid="{00000000-0005-0000-0000-00004D000000}"/>
    <cellStyle name="Comma 57" xfId="591" xr:uid="{00000000-0005-0000-0000-00004E000000}"/>
    <cellStyle name="Comma 58" xfId="624" xr:uid="{00000000-0005-0000-0000-00004F000000}"/>
    <cellStyle name="Comma 59" xfId="587" xr:uid="{00000000-0005-0000-0000-000050000000}"/>
    <cellStyle name="Comma 6" xfId="218" xr:uid="{00000000-0005-0000-0000-000051000000}"/>
    <cellStyle name="Comma 60" xfId="595" xr:uid="{00000000-0005-0000-0000-000052000000}"/>
    <cellStyle name="Comma 61" xfId="522" xr:uid="{00000000-0005-0000-0000-000053000000}"/>
    <cellStyle name="Comma 62" xfId="590" xr:uid="{00000000-0005-0000-0000-000054000000}"/>
    <cellStyle name="Comma 63" xfId="594" xr:uid="{00000000-0005-0000-0000-000055000000}"/>
    <cellStyle name="Comma 64" xfId="622" xr:uid="{00000000-0005-0000-0000-000056000000}"/>
    <cellStyle name="Comma 65" xfId="625" xr:uid="{00000000-0005-0000-0000-000057000000}"/>
    <cellStyle name="Comma 66" xfId="593" xr:uid="{00000000-0005-0000-0000-000058000000}"/>
    <cellStyle name="Comma 67" xfId="475" xr:uid="{00000000-0005-0000-0000-000059000000}"/>
    <cellStyle name="Comma 68" xfId="626" xr:uid="{00000000-0005-0000-0000-00005A000000}"/>
    <cellStyle name="Comma 69" xfId="832" xr:uid="{00000000-0005-0000-0000-00005B000000}"/>
    <cellStyle name="Comma 7" xfId="122" xr:uid="{00000000-0005-0000-0000-00005C000000}"/>
    <cellStyle name="Comma 70" xfId="833" xr:uid="{00000000-0005-0000-0000-00005D000000}"/>
    <cellStyle name="Comma 71" xfId="678" xr:uid="{00000000-0005-0000-0000-00005E000000}"/>
    <cellStyle name="Comma 72" xfId="826" xr:uid="{00000000-0005-0000-0000-00005F000000}"/>
    <cellStyle name="Comma 73" xfId="827" xr:uid="{00000000-0005-0000-0000-000060000000}"/>
    <cellStyle name="Comma 74" xfId="1044" xr:uid="{00000000-0005-0000-0000-000061000000}"/>
    <cellStyle name="Comma 75" xfId="1051" xr:uid="{00000000-0005-0000-0000-000062000000}"/>
    <cellStyle name="Comma 76" xfId="937" xr:uid="{00000000-0005-0000-0000-000063000000}"/>
    <cellStyle name="Comma 77" xfId="888" xr:uid="{00000000-0005-0000-0000-000064000000}"/>
    <cellStyle name="Comma 78" xfId="1240" xr:uid="{00000000-0005-0000-0000-000065000000}"/>
    <cellStyle name="Comma 79" xfId="1249" xr:uid="{00000000-0005-0000-0000-000066000000}"/>
    <cellStyle name="Comma 8" xfId="310" xr:uid="{00000000-0005-0000-0000-000067000000}"/>
    <cellStyle name="Comma 80" xfId="1050" xr:uid="{00000000-0005-0000-0000-000068000000}"/>
    <cellStyle name="Comma 81" xfId="884" xr:uid="{00000000-0005-0000-0000-000069000000}"/>
    <cellStyle name="Comma 82" xfId="1043" xr:uid="{00000000-0005-0000-0000-00006A000000}"/>
    <cellStyle name="Comma 83" xfId="1255" xr:uid="{00000000-0005-0000-0000-00006B000000}"/>
    <cellStyle name="Comma 84" xfId="936" xr:uid="{00000000-0005-0000-0000-00006C000000}"/>
    <cellStyle name="Comma 85" xfId="1254" xr:uid="{00000000-0005-0000-0000-00006D000000}"/>
    <cellStyle name="Comma 86" xfId="1251" xr:uid="{00000000-0005-0000-0000-00006E000000}"/>
    <cellStyle name="Comma 87" xfId="1257" xr:uid="{00000000-0005-0000-0000-00006F000000}"/>
    <cellStyle name="Comma 9" xfId="312" xr:uid="{00000000-0005-0000-0000-000070000000}"/>
    <cellStyle name="Currency [0] 2" xfId="119" xr:uid="{00000000-0005-0000-0000-000071000000}"/>
    <cellStyle name="Currency [0] 3" xfId="146" xr:uid="{00000000-0005-0000-0000-000072000000}"/>
    <cellStyle name="Currency [0] 4" xfId="116" xr:uid="{00000000-0005-0000-0000-000073000000}"/>
    <cellStyle name="Hyperlink" xfId="20" builtinId="8"/>
    <cellStyle name="Hyperlink 2" xfId="123" xr:uid="{00000000-0005-0000-0000-000075000000}"/>
    <cellStyle name="Hyperlink 2 2" xfId="1268" xr:uid="{00000000-0005-0000-0000-000076000000}"/>
    <cellStyle name="Normal" xfId="0" builtinId="0"/>
    <cellStyle name="Normal 10" xfId="61" xr:uid="{00000000-0005-0000-0000-000078000000}"/>
    <cellStyle name="Normal 10 2" xfId="71" xr:uid="{00000000-0005-0000-0000-000079000000}"/>
    <cellStyle name="Normal 10 3" xfId="160" xr:uid="{00000000-0005-0000-0000-00007A000000}"/>
    <cellStyle name="Normal 10 4" xfId="138" xr:uid="{00000000-0005-0000-0000-00007B000000}"/>
    <cellStyle name="Normal 11" xfId="99" xr:uid="{00000000-0005-0000-0000-00007C000000}"/>
    <cellStyle name="Normal 11 10" xfId="150" xr:uid="{00000000-0005-0000-0000-00007D000000}"/>
    <cellStyle name="Normal 11 2" xfId="228" xr:uid="{00000000-0005-0000-0000-00007E000000}"/>
    <cellStyle name="Normal 11 2 2" xfId="415" xr:uid="{00000000-0005-0000-0000-00007F000000}"/>
    <cellStyle name="Normal 11 2 2 2" xfId="559" xr:uid="{00000000-0005-0000-0000-000080000000}"/>
    <cellStyle name="Normal 11 2 2 2 2" xfId="809" xr:uid="{00000000-0005-0000-0000-000081000000}"/>
    <cellStyle name="Normal 11 2 2 2 2 2" xfId="1224" xr:uid="{00000000-0005-0000-0000-000082000000}"/>
    <cellStyle name="Normal 11 2 2 2 2 2 2" xfId="2135" xr:uid="{00000000-0005-0000-0000-000083000000}"/>
    <cellStyle name="Normal 11 2 2 2 2 2 2 2" xfId="3827" xr:uid="{00000000-0005-0000-0000-000084000000}"/>
    <cellStyle name="Normal 11 2 2 2 2 2 3" xfId="2981" xr:uid="{00000000-0005-0000-0000-000085000000}"/>
    <cellStyle name="Normal 11 2 2 2 2 3" xfId="1758" xr:uid="{00000000-0005-0000-0000-000086000000}"/>
    <cellStyle name="Normal 11 2 2 2 2 3 2" xfId="3450" xr:uid="{00000000-0005-0000-0000-000087000000}"/>
    <cellStyle name="Normal 11 2 2 2 2 4" xfId="2604" xr:uid="{00000000-0005-0000-0000-000088000000}"/>
    <cellStyle name="Normal 11 2 2 2 3" xfId="1025" xr:uid="{00000000-0005-0000-0000-000089000000}"/>
    <cellStyle name="Normal 11 2 2 2 3 2" xfId="1947" xr:uid="{00000000-0005-0000-0000-00008A000000}"/>
    <cellStyle name="Normal 11 2 2 2 3 2 2" xfId="3639" xr:uid="{00000000-0005-0000-0000-00008B000000}"/>
    <cellStyle name="Normal 11 2 2 2 3 3" xfId="2793" xr:uid="{00000000-0005-0000-0000-00008C000000}"/>
    <cellStyle name="Normal 11 2 2 2 4" xfId="1574" xr:uid="{00000000-0005-0000-0000-00008D000000}"/>
    <cellStyle name="Normal 11 2 2 2 4 2" xfId="3266" xr:uid="{00000000-0005-0000-0000-00008E000000}"/>
    <cellStyle name="Normal 11 2 2 2 5" xfId="2420" xr:uid="{00000000-0005-0000-0000-00008F000000}"/>
    <cellStyle name="Normal 11 2 2 3" xfId="709" xr:uid="{00000000-0005-0000-0000-000090000000}"/>
    <cellStyle name="Normal 11 2 2 3 2" xfId="1132" xr:uid="{00000000-0005-0000-0000-000091000000}"/>
    <cellStyle name="Normal 11 2 2 3 2 2" xfId="2043" xr:uid="{00000000-0005-0000-0000-000092000000}"/>
    <cellStyle name="Normal 11 2 2 3 2 2 2" xfId="3735" xr:uid="{00000000-0005-0000-0000-000093000000}"/>
    <cellStyle name="Normal 11 2 2 3 2 3" xfId="2889" xr:uid="{00000000-0005-0000-0000-000094000000}"/>
    <cellStyle name="Normal 11 2 2 3 3" xfId="1666" xr:uid="{00000000-0005-0000-0000-000095000000}"/>
    <cellStyle name="Normal 11 2 2 3 3 2" xfId="3358" xr:uid="{00000000-0005-0000-0000-000096000000}"/>
    <cellStyle name="Normal 11 2 2 3 4" xfId="2512" xr:uid="{00000000-0005-0000-0000-000097000000}"/>
    <cellStyle name="Normal 11 2 2 4" xfId="919" xr:uid="{00000000-0005-0000-0000-000098000000}"/>
    <cellStyle name="Normal 11 2 2 4 2" xfId="1851" xr:uid="{00000000-0005-0000-0000-000099000000}"/>
    <cellStyle name="Normal 11 2 2 4 2 2" xfId="3543" xr:uid="{00000000-0005-0000-0000-00009A000000}"/>
    <cellStyle name="Normal 11 2 2 4 3" xfId="2697" xr:uid="{00000000-0005-0000-0000-00009B000000}"/>
    <cellStyle name="Normal 11 2 2 5" xfId="1476" xr:uid="{00000000-0005-0000-0000-00009C000000}"/>
    <cellStyle name="Normal 11 2 2 5 2" xfId="3168" xr:uid="{00000000-0005-0000-0000-00009D000000}"/>
    <cellStyle name="Normal 11 2 2 6" xfId="2322" xr:uid="{00000000-0005-0000-0000-00009E000000}"/>
    <cellStyle name="Normal 11 2 3" xfId="507" xr:uid="{00000000-0005-0000-0000-00009F000000}"/>
    <cellStyle name="Normal 11 2 3 2" xfId="759" xr:uid="{00000000-0005-0000-0000-0000A0000000}"/>
    <cellStyle name="Normal 11 2 3 2 2" xfId="1175" xr:uid="{00000000-0005-0000-0000-0000A1000000}"/>
    <cellStyle name="Normal 11 2 3 2 2 2" xfId="2086" xr:uid="{00000000-0005-0000-0000-0000A2000000}"/>
    <cellStyle name="Normal 11 2 3 2 2 2 2" xfId="3778" xr:uid="{00000000-0005-0000-0000-0000A3000000}"/>
    <cellStyle name="Normal 11 2 3 2 2 3" xfId="2932" xr:uid="{00000000-0005-0000-0000-0000A4000000}"/>
    <cellStyle name="Normal 11 2 3 2 3" xfId="1709" xr:uid="{00000000-0005-0000-0000-0000A5000000}"/>
    <cellStyle name="Normal 11 2 3 2 3 2" xfId="3401" xr:uid="{00000000-0005-0000-0000-0000A6000000}"/>
    <cellStyle name="Normal 11 2 3 2 4" xfId="2555" xr:uid="{00000000-0005-0000-0000-0000A7000000}"/>
    <cellStyle name="Normal 11 2 3 3" xfId="975" xr:uid="{00000000-0005-0000-0000-0000A8000000}"/>
    <cellStyle name="Normal 11 2 3 3 2" xfId="1898" xr:uid="{00000000-0005-0000-0000-0000A9000000}"/>
    <cellStyle name="Normal 11 2 3 3 2 2" xfId="3590" xr:uid="{00000000-0005-0000-0000-0000AA000000}"/>
    <cellStyle name="Normal 11 2 3 3 3" xfId="2744" xr:uid="{00000000-0005-0000-0000-0000AB000000}"/>
    <cellStyle name="Normal 11 2 3 4" xfId="1525" xr:uid="{00000000-0005-0000-0000-0000AC000000}"/>
    <cellStyle name="Normal 11 2 3 4 2" xfId="3217" xr:uid="{00000000-0005-0000-0000-0000AD000000}"/>
    <cellStyle name="Normal 11 2 3 5" xfId="2371" xr:uid="{00000000-0005-0000-0000-0000AE000000}"/>
    <cellStyle name="Normal 11 2 4" xfId="655" xr:uid="{00000000-0005-0000-0000-0000AF000000}"/>
    <cellStyle name="Normal 11 2 4 2" xfId="1083" xr:uid="{00000000-0005-0000-0000-0000B0000000}"/>
    <cellStyle name="Normal 11 2 4 2 2" xfId="1994" xr:uid="{00000000-0005-0000-0000-0000B1000000}"/>
    <cellStyle name="Normal 11 2 4 2 2 2" xfId="3686" xr:uid="{00000000-0005-0000-0000-0000B2000000}"/>
    <cellStyle name="Normal 11 2 4 2 3" xfId="2840" xr:uid="{00000000-0005-0000-0000-0000B3000000}"/>
    <cellStyle name="Normal 11 2 4 3" xfId="1617" xr:uid="{00000000-0005-0000-0000-0000B4000000}"/>
    <cellStyle name="Normal 11 2 4 3 2" xfId="3309" xr:uid="{00000000-0005-0000-0000-0000B5000000}"/>
    <cellStyle name="Normal 11 2 4 4" xfId="2463" xr:uid="{00000000-0005-0000-0000-0000B6000000}"/>
    <cellStyle name="Normal 11 2 5" xfId="862" xr:uid="{00000000-0005-0000-0000-0000B7000000}"/>
    <cellStyle name="Normal 11 2 5 2" xfId="1801" xr:uid="{00000000-0005-0000-0000-0000B8000000}"/>
    <cellStyle name="Normal 11 2 5 2 2" xfId="3493" xr:uid="{00000000-0005-0000-0000-0000B9000000}"/>
    <cellStyle name="Normal 11 2 5 3" xfId="2647" xr:uid="{00000000-0005-0000-0000-0000BA000000}"/>
    <cellStyle name="Normal 11 2 6" xfId="359" xr:uid="{00000000-0005-0000-0000-0000BB000000}"/>
    <cellStyle name="Normal 11 2 6 2" xfId="1433" xr:uid="{00000000-0005-0000-0000-0000BC000000}"/>
    <cellStyle name="Normal 11 2 6 2 2" xfId="3125" xr:uid="{00000000-0005-0000-0000-0000BD000000}"/>
    <cellStyle name="Normal 11 2 6 3" xfId="2279" xr:uid="{00000000-0005-0000-0000-0000BE000000}"/>
    <cellStyle name="Normal 11 2 7" xfId="1343" xr:uid="{00000000-0005-0000-0000-0000BF000000}"/>
    <cellStyle name="Normal 11 2 7 2" xfId="3062" xr:uid="{00000000-0005-0000-0000-0000C0000000}"/>
    <cellStyle name="Normal 11 2 8" xfId="2216" xr:uid="{00000000-0005-0000-0000-0000C1000000}"/>
    <cellStyle name="Normal 11 3" xfId="393" xr:uid="{00000000-0005-0000-0000-0000C2000000}"/>
    <cellStyle name="Normal 11 3 2" xfId="538" xr:uid="{00000000-0005-0000-0000-0000C3000000}"/>
    <cellStyle name="Normal 11 3 2 2" xfId="788" xr:uid="{00000000-0005-0000-0000-0000C4000000}"/>
    <cellStyle name="Normal 11 3 2 2 2" xfId="1203" xr:uid="{00000000-0005-0000-0000-0000C5000000}"/>
    <cellStyle name="Normal 11 3 2 2 2 2" xfId="2114" xr:uid="{00000000-0005-0000-0000-0000C6000000}"/>
    <cellStyle name="Normal 11 3 2 2 2 2 2" xfId="3806" xr:uid="{00000000-0005-0000-0000-0000C7000000}"/>
    <cellStyle name="Normal 11 3 2 2 2 3" xfId="2960" xr:uid="{00000000-0005-0000-0000-0000C8000000}"/>
    <cellStyle name="Normal 11 3 2 2 3" xfId="1737" xr:uid="{00000000-0005-0000-0000-0000C9000000}"/>
    <cellStyle name="Normal 11 3 2 2 3 2" xfId="3429" xr:uid="{00000000-0005-0000-0000-0000CA000000}"/>
    <cellStyle name="Normal 11 3 2 2 4" xfId="2583" xr:uid="{00000000-0005-0000-0000-0000CB000000}"/>
    <cellStyle name="Normal 11 3 2 3" xfId="1004" xr:uid="{00000000-0005-0000-0000-0000CC000000}"/>
    <cellStyle name="Normal 11 3 2 3 2" xfId="1926" xr:uid="{00000000-0005-0000-0000-0000CD000000}"/>
    <cellStyle name="Normal 11 3 2 3 2 2" xfId="3618" xr:uid="{00000000-0005-0000-0000-0000CE000000}"/>
    <cellStyle name="Normal 11 3 2 3 3" xfId="2772" xr:uid="{00000000-0005-0000-0000-0000CF000000}"/>
    <cellStyle name="Normal 11 3 2 4" xfId="1553" xr:uid="{00000000-0005-0000-0000-0000D0000000}"/>
    <cellStyle name="Normal 11 3 2 4 2" xfId="3245" xr:uid="{00000000-0005-0000-0000-0000D1000000}"/>
    <cellStyle name="Normal 11 3 2 5" xfId="2399" xr:uid="{00000000-0005-0000-0000-0000D2000000}"/>
    <cellStyle name="Normal 11 3 3" xfId="688" xr:uid="{00000000-0005-0000-0000-0000D3000000}"/>
    <cellStyle name="Normal 11 3 3 2" xfId="1111" xr:uid="{00000000-0005-0000-0000-0000D4000000}"/>
    <cellStyle name="Normal 11 3 3 2 2" xfId="2022" xr:uid="{00000000-0005-0000-0000-0000D5000000}"/>
    <cellStyle name="Normal 11 3 3 2 2 2" xfId="3714" xr:uid="{00000000-0005-0000-0000-0000D6000000}"/>
    <cellStyle name="Normal 11 3 3 2 3" xfId="2868" xr:uid="{00000000-0005-0000-0000-0000D7000000}"/>
    <cellStyle name="Normal 11 3 3 3" xfId="1645" xr:uid="{00000000-0005-0000-0000-0000D8000000}"/>
    <cellStyle name="Normal 11 3 3 3 2" xfId="3337" xr:uid="{00000000-0005-0000-0000-0000D9000000}"/>
    <cellStyle name="Normal 11 3 3 4" xfId="2491" xr:uid="{00000000-0005-0000-0000-0000DA000000}"/>
    <cellStyle name="Normal 11 3 4" xfId="898" xr:uid="{00000000-0005-0000-0000-0000DB000000}"/>
    <cellStyle name="Normal 11 3 4 2" xfId="1830" xr:uid="{00000000-0005-0000-0000-0000DC000000}"/>
    <cellStyle name="Normal 11 3 4 2 2" xfId="3522" xr:uid="{00000000-0005-0000-0000-0000DD000000}"/>
    <cellStyle name="Normal 11 3 4 3" xfId="2676" xr:uid="{00000000-0005-0000-0000-0000DE000000}"/>
    <cellStyle name="Normal 11 3 5" xfId="1455" xr:uid="{00000000-0005-0000-0000-0000DF000000}"/>
    <cellStyle name="Normal 11 3 5 2" xfId="3147" xr:uid="{00000000-0005-0000-0000-0000E0000000}"/>
    <cellStyle name="Normal 11 3 6" xfId="2301" xr:uid="{00000000-0005-0000-0000-0000E1000000}"/>
    <cellStyle name="Normal 11 4" xfId="484" xr:uid="{00000000-0005-0000-0000-0000E2000000}"/>
    <cellStyle name="Normal 11 4 2" xfId="738" xr:uid="{00000000-0005-0000-0000-0000E3000000}"/>
    <cellStyle name="Normal 11 4 2 2" xfId="1154" xr:uid="{00000000-0005-0000-0000-0000E4000000}"/>
    <cellStyle name="Normal 11 4 2 2 2" xfId="2065" xr:uid="{00000000-0005-0000-0000-0000E5000000}"/>
    <cellStyle name="Normal 11 4 2 2 2 2" xfId="3757" xr:uid="{00000000-0005-0000-0000-0000E6000000}"/>
    <cellStyle name="Normal 11 4 2 2 3" xfId="2911" xr:uid="{00000000-0005-0000-0000-0000E7000000}"/>
    <cellStyle name="Normal 11 4 2 3" xfId="1688" xr:uid="{00000000-0005-0000-0000-0000E8000000}"/>
    <cellStyle name="Normal 11 4 2 3 2" xfId="3380" xr:uid="{00000000-0005-0000-0000-0000E9000000}"/>
    <cellStyle name="Normal 11 4 2 4" xfId="2534" xr:uid="{00000000-0005-0000-0000-0000EA000000}"/>
    <cellStyle name="Normal 11 4 3" xfId="954" xr:uid="{00000000-0005-0000-0000-0000EB000000}"/>
    <cellStyle name="Normal 11 4 3 2" xfId="1877" xr:uid="{00000000-0005-0000-0000-0000EC000000}"/>
    <cellStyle name="Normal 11 4 3 2 2" xfId="3569" xr:uid="{00000000-0005-0000-0000-0000ED000000}"/>
    <cellStyle name="Normal 11 4 3 3" xfId="2723" xr:uid="{00000000-0005-0000-0000-0000EE000000}"/>
    <cellStyle name="Normal 11 4 4" xfId="1504" xr:uid="{00000000-0005-0000-0000-0000EF000000}"/>
    <cellStyle name="Normal 11 4 4 2" xfId="3196" xr:uid="{00000000-0005-0000-0000-0000F0000000}"/>
    <cellStyle name="Normal 11 4 5" xfId="2350" xr:uid="{00000000-0005-0000-0000-0000F1000000}"/>
    <cellStyle name="Normal 11 5" xfId="634" xr:uid="{00000000-0005-0000-0000-0000F2000000}"/>
    <cellStyle name="Normal 11 5 2" xfId="1062" xr:uid="{00000000-0005-0000-0000-0000F3000000}"/>
    <cellStyle name="Normal 11 5 2 2" xfId="1973" xr:uid="{00000000-0005-0000-0000-0000F4000000}"/>
    <cellStyle name="Normal 11 5 2 2 2" xfId="3665" xr:uid="{00000000-0005-0000-0000-0000F5000000}"/>
    <cellStyle name="Normal 11 5 2 3" xfId="2819" xr:uid="{00000000-0005-0000-0000-0000F6000000}"/>
    <cellStyle name="Normal 11 5 3" xfId="1596" xr:uid="{00000000-0005-0000-0000-0000F7000000}"/>
    <cellStyle name="Normal 11 5 3 2" xfId="3288" xr:uid="{00000000-0005-0000-0000-0000F8000000}"/>
    <cellStyle name="Normal 11 5 4" xfId="2442" xr:uid="{00000000-0005-0000-0000-0000F9000000}"/>
    <cellStyle name="Normal 11 6" xfId="841" xr:uid="{00000000-0005-0000-0000-0000FA000000}"/>
    <cellStyle name="Normal 11 6 2" xfId="1780" xr:uid="{00000000-0005-0000-0000-0000FB000000}"/>
    <cellStyle name="Normal 11 6 2 2" xfId="3472" xr:uid="{00000000-0005-0000-0000-0000FC000000}"/>
    <cellStyle name="Normal 11 6 3" xfId="2626" xr:uid="{00000000-0005-0000-0000-0000FD000000}"/>
    <cellStyle name="Normal 11 7" xfId="335" xr:uid="{00000000-0005-0000-0000-0000FE000000}"/>
    <cellStyle name="Normal 11 7 2" xfId="1412" xr:uid="{00000000-0005-0000-0000-0000FF000000}"/>
    <cellStyle name="Normal 11 7 2 2" xfId="3104" xr:uid="{00000000-0005-0000-0000-000000010000}"/>
    <cellStyle name="Normal 11 7 3" xfId="2258" xr:uid="{00000000-0005-0000-0000-000001010000}"/>
    <cellStyle name="Normal 11 8" xfId="1292" xr:uid="{00000000-0005-0000-0000-000002010000}"/>
    <cellStyle name="Normal 11 8 2" xfId="3015" xr:uid="{00000000-0005-0000-0000-000003010000}"/>
    <cellStyle name="Normal 11 9" xfId="2169" xr:uid="{00000000-0005-0000-0000-000004010000}"/>
    <cellStyle name="Normal 12" xfId="98" xr:uid="{00000000-0005-0000-0000-000005010000}"/>
    <cellStyle name="Normal 12 2" xfId="431" xr:uid="{00000000-0005-0000-0000-000006010000}"/>
    <cellStyle name="Normal 12 3" xfId="438" xr:uid="{00000000-0005-0000-0000-000007010000}"/>
    <cellStyle name="Normal 12 4" xfId="433" xr:uid="{00000000-0005-0000-0000-000008010000}"/>
    <cellStyle name="Normal 12 4 2" xfId="523" xr:uid="{00000000-0005-0000-0000-000009010000}"/>
    <cellStyle name="Normal 12 4 2 2" xfId="774" xr:uid="{00000000-0005-0000-0000-00000A010000}"/>
    <cellStyle name="Normal 12 4 2 2 2" xfId="1190" xr:uid="{00000000-0005-0000-0000-00000B010000}"/>
    <cellStyle name="Normal 12 4 2 2 2 2" xfId="2101" xr:uid="{00000000-0005-0000-0000-00000C010000}"/>
    <cellStyle name="Normal 12 4 2 2 2 2 2" xfId="3793" xr:uid="{00000000-0005-0000-0000-00000D010000}"/>
    <cellStyle name="Normal 12 4 2 2 2 3" xfId="2947" xr:uid="{00000000-0005-0000-0000-00000E010000}"/>
    <cellStyle name="Normal 12 4 2 2 3" xfId="1724" xr:uid="{00000000-0005-0000-0000-00000F010000}"/>
    <cellStyle name="Normal 12 4 2 2 3 2" xfId="3416" xr:uid="{00000000-0005-0000-0000-000010010000}"/>
    <cellStyle name="Normal 12 4 2 2 4" xfId="2570" xr:uid="{00000000-0005-0000-0000-000011010000}"/>
    <cellStyle name="Normal 12 4 2 3" xfId="990" xr:uid="{00000000-0005-0000-0000-000012010000}"/>
    <cellStyle name="Normal 12 4 2 3 2" xfId="1913" xr:uid="{00000000-0005-0000-0000-000013010000}"/>
    <cellStyle name="Normal 12 4 2 3 2 2" xfId="3605" xr:uid="{00000000-0005-0000-0000-000014010000}"/>
    <cellStyle name="Normal 12 4 2 3 3" xfId="2759" xr:uid="{00000000-0005-0000-0000-000015010000}"/>
    <cellStyle name="Normal 12 4 2 4" xfId="1540" xr:uid="{00000000-0005-0000-0000-000016010000}"/>
    <cellStyle name="Normal 12 4 2 4 2" xfId="3232" xr:uid="{00000000-0005-0000-0000-000017010000}"/>
    <cellStyle name="Normal 12 4 2 5" xfId="2386" xr:uid="{00000000-0005-0000-0000-000018010000}"/>
    <cellStyle name="Normal 12 4 3" xfId="670" xr:uid="{00000000-0005-0000-0000-000019010000}"/>
    <cellStyle name="Normal 12 4 3 2" xfId="1098" xr:uid="{00000000-0005-0000-0000-00001A010000}"/>
    <cellStyle name="Normal 12 4 3 2 2" xfId="2009" xr:uid="{00000000-0005-0000-0000-00001B010000}"/>
    <cellStyle name="Normal 12 4 3 2 2 2" xfId="3701" xr:uid="{00000000-0005-0000-0000-00001C010000}"/>
    <cellStyle name="Normal 12 4 3 2 3" xfId="2855" xr:uid="{00000000-0005-0000-0000-00001D010000}"/>
    <cellStyle name="Normal 12 4 3 3" xfId="1632" xr:uid="{00000000-0005-0000-0000-00001E010000}"/>
    <cellStyle name="Normal 12 4 3 3 2" xfId="3324" xr:uid="{00000000-0005-0000-0000-00001F010000}"/>
    <cellStyle name="Normal 12 4 3 4" xfId="2478" xr:uid="{00000000-0005-0000-0000-000020010000}"/>
    <cellStyle name="Normal 12 4 4" xfId="877" xr:uid="{00000000-0005-0000-0000-000021010000}"/>
    <cellStyle name="Normal 12 4 4 2" xfId="1816" xr:uid="{00000000-0005-0000-0000-000022010000}"/>
    <cellStyle name="Normal 12 4 4 2 2" xfId="3508" xr:uid="{00000000-0005-0000-0000-000023010000}"/>
    <cellStyle name="Normal 12 4 4 3" xfId="2662" xr:uid="{00000000-0005-0000-0000-000024010000}"/>
    <cellStyle name="Normal 12 4 5" xfId="1491" xr:uid="{00000000-0005-0000-0000-000025010000}"/>
    <cellStyle name="Normal 12 4 5 2" xfId="3183" xr:uid="{00000000-0005-0000-0000-000026010000}"/>
    <cellStyle name="Normal 12 4 6" xfId="2337" xr:uid="{00000000-0005-0000-0000-000027010000}"/>
    <cellStyle name="Normal 12 5" xfId="409" xr:uid="{00000000-0005-0000-0000-000028010000}"/>
    <cellStyle name="Normal 12 6" xfId="468" xr:uid="{00000000-0005-0000-0000-000029010000}"/>
    <cellStyle name="Normal 12 6 2" xfId="576" xr:uid="{00000000-0005-0000-0000-00002A010000}"/>
    <cellStyle name="Normal 12 6 3" xfId="574" xr:uid="{00000000-0005-0000-0000-00002B010000}"/>
    <cellStyle name="Normal 12 6 3 2" xfId="831" xr:uid="{00000000-0005-0000-0000-00002C010000}"/>
    <cellStyle name="Normal 12 6 3 3" xfId="824" xr:uid="{00000000-0005-0000-0000-00002D010000}"/>
    <cellStyle name="Normal 12 6 3 4" xfId="1040" xr:uid="{00000000-0005-0000-0000-00002E010000}"/>
    <cellStyle name="Normal 12 6 4" xfId="935" xr:uid="{00000000-0005-0000-0000-00002F010000}"/>
    <cellStyle name="Normal 12 7" xfId="217" xr:uid="{00000000-0005-0000-0000-000030010000}"/>
    <cellStyle name="Normal 13" xfId="121" xr:uid="{00000000-0005-0000-0000-000031010000}"/>
    <cellStyle name="Normal 13 2" xfId="439" xr:uid="{00000000-0005-0000-0000-000032010000}"/>
    <cellStyle name="Normal 13 2 2" xfId="528" xr:uid="{00000000-0005-0000-0000-000033010000}"/>
    <cellStyle name="Normal 13 2 2 2" xfId="779" xr:uid="{00000000-0005-0000-0000-000034010000}"/>
    <cellStyle name="Normal 13 2 2 2 2" xfId="1195" xr:uid="{00000000-0005-0000-0000-000035010000}"/>
    <cellStyle name="Normal 13 2 2 2 2 2" xfId="2106" xr:uid="{00000000-0005-0000-0000-000036010000}"/>
    <cellStyle name="Normal 13 2 2 2 2 2 2" xfId="3798" xr:uid="{00000000-0005-0000-0000-000037010000}"/>
    <cellStyle name="Normal 13 2 2 2 2 3" xfId="2952" xr:uid="{00000000-0005-0000-0000-000038010000}"/>
    <cellStyle name="Normal 13 2 2 2 3" xfId="1729" xr:uid="{00000000-0005-0000-0000-000039010000}"/>
    <cellStyle name="Normal 13 2 2 2 3 2" xfId="3421" xr:uid="{00000000-0005-0000-0000-00003A010000}"/>
    <cellStyle name="Normal 13 2 2 2 4" xfId="2575" xr:uid="{00000000-0005-0000-0000-00003B010000}"/>
    <cellStyle name="Normal 13 2 2 3" xfId="995" xr:uid="{00000000-0005-0000-0000-00003C010000}"/>
    <cellStyle name="Normal 13 2 2 3 2" xfId="1918" xr:uid="{00000000-0005-0000-0000-00003D010000}"/>
    <cellStyle name="Normal 13 2 2 3 2 2" xfId="3610" xr:uid="{00000000-0005-0000-0000-00003E010000}"/>
    <cellStyle name="Normal 13 2 2 3 3" xfId="2764" xr:uid="{00000000-0005-0000-0000-00003F010000}"/>
    <cellStyle name="Normal 13 2 2 4" xfId="1545" xr:uid="{00000000-0005-0000-0000-000040010000}"/>
    <cellStyle name="Normal 13 2 2 4 2" xfId="3237" xr:uid="{00000000-0005-0000-0000-000041010000}"/>
    <cellStyle name="Normal 13 2 2 5" xfId="2391" xr:uid="{00000000-0005-0000-0000-000042010000}"/>
    <cellStyle name="Normal 13 2 3" xfId="675" xr:uid="{00000000-0005-0000-0000-000043010000}"/>
    <cellStyle name="Normal 13 2 3 2" xfId="1103" xr:uid="{00000000-0005-0000-0000-000044010000}"/>
    <cellStyle name="Normal 13 2 3 2 2" xfId="2014" xr:uid="{00000000-0005-0000-0000-000045010000}"/>
    <cellStyle name="Normal 13 2 3 2 2 2" xfId="3706" xr:uid="{00000000-0005-0000-0000-000046010000}"/>
    <cellStyle name="Normal 13 2 3 2 3" xfId="2860" xr:uid="{00000000-0005-0000-0000-000047010000}"/>
    <cellStyle name="Normal 13 2 3 3" xfId="1637" xr:uid="{00000000-0005-0000-0000-000048010000}"/>
    <cellStyle name="Normal 13 2 3 3 2" xfId="3329" xr:uid="{00000000-0005-0000-0000-000049010000}"/>
    <cellStyle name="Normal 13 2 3 4" xfId="2483" xr:uid="{00000000-0005-0000-0000-00004A010000}"/>
    <cellStyle name="Normal 13 2 4" xfId="882" xr:uid="{00000000-0005-0000-0000-00004B010000}"/>
    <cellStyle name="Normal 13 2 4 2" xfId="1821" xr:uid="{00000000-0005-0000-0000-00004C010000}"/>
    <cellStyle name="Normal 13 2 4 2 2" xfId="3513" xr:uid="{00000000-0005-0000-0000-00004D010000}"/>
    <cellStyle name="Normal 13 2 4 3" xfId="2667" xr:uid="{00000000-0005-0000-0000-00004E010000}"/>
    <cellStyle name="Normal 13 2 5" xfId="1496" xr:uid="{00000000-0005-0000-0000-00004F010000}"/>
    <cellStyle name="Normal 13 2 5 2" xfId="3188" xr:uid="{00000000-0005-0000-0000-000050010000}"/>
    <cellStyle name="Normal 13 2 6" xfId="2342" xr:uid="{00000000-0005-0000-0000-000051010000}"/>
    <cellStyle name="Normal 13 3" xfId="432" xr:uid="{00000000-0005-0000-0000-000052010000}"/>
    <cellStyle name="Normal 13 4" xfId="408" xr:uid="{00000000-0005-0000-0000-000053010000}"/>
    <cellStyle name="Normal 13 4 2" xfId="553" xr:uid="{00000000-0005-0000-0000-000054010000}"/>
    <cellStyle name="Normal 13 4 2 2" xfId="803" xr:uid="{00000000-0005-0000-0000-000055010000}"/>
    <cellStyle name="Normal 13 4 2 2 2" xfId="1218" xr:uid="{00000000-0005-0000-0000-000056010000}"/>
    <cellStyle name="Normal 13 4 2 2 2 2" xfId="2129" xr:uid="{00000000-0005-0000-0000-000057010000}"/>
    <cellStyle name="Normal 13 4 2 2 2 2 2" xfId="3821" xr:uid="{00000000-0005-0000-0000-000058010000}"/>
    <cellStyle name="Normal 13 4 2 2 2 3" xfId="2975" xr:uid="{00000000-0005-0000-0000-000059010000}"/>
    <cellStyle name="Normal 13 4 2 2 3" xfId="1752" xr:uid="{00000000-0005-0000-0000-00005A010000}"/>
    <cellStyle name="Normal 13 4 2 2 3 2" xfId="3444" xr:uid="{00000000-0005-0000-0000-00005B010000}"/>
    <cellStyle name="Normal 13 4 2 2 4" xfId="2598" xr:uid="{00000000-0005-0000-0000-00005C010000}"/>
    <cellStyle name="Normal 13 4 2 3" xfId="1019" xr:uid="{00000000-0005-0000-0000-00005D010000}"/>
    <cellStyle name="Normal 13 4 2 3 2" xfId="1941" xr:uid="{00000000-0005-0000-0000-00005E010000}"/>
    <cellStyle name="Normal 13 4 2 3 2 2" xfId="3633" xr:uid="{00000000-0005-0000-0000-00005F010000}"/>
    <cellStyle name="Normal 13 4 2 3 3" xfId="2787" xr:uid="{00000000-0005-0000-0000-000060010000}"/>
    <cellStyle name="Normal 13 4 2 4" xfId="1568" xr:uid="{00000000-0005-0000-0000-000061010000}"/>
    <cellStyle name="Normal 13 4 2 4 2" xfId="3260" xr:uid="{00000000-0005-0000-0000-000062010000}"/>
    <cellStyle name="Normal 13 4 2 5" xfId="2414" xr:uid="{00000000-0005-0000-0000-000063010000}"/>
    <cellStyle name="Normal 13 4 3" xfId="703" xr:uid="{00000000-0005-0000-0000-000064010000}"/>
    <cellStyle name="Normal 13 4 3 2" xfId="1126" xr:uid="{00000000-0005-0000-0000-000065010000}"/>
    <cellStyle name="Normal 13 4 3 2 2" xfId="2037" xr:uid="{00000000-0005-0000-0000-000066010000}"/>
    <cellStyle name="Normal 13 4 3 2 2 2" xfId="3729" xr:uid="{00000000-0005-0000-0000-000067010000}"/>
    <cellStyle name="Normal 13 4 3 2 3" xfId="2883" xr:uid="{00000000-0005-0000-0000-000068010000}"/>
    <cellStyle name="Normal 13 4 3 3" xfId="1660" xr:uid="{00000000-0005-0000-0000-000069010000}"/>
    <cellStyle name="Normal 13 4 3 3 2" xfId="3352" xr:uid="{00000000-0005-0000-0000-00006A010000}"/>
    <cellStyle name="Normal 13 4 3 4" xfId="2506" xr:uid="{00000000-0005-0000-0000-00006B010000}"/>
    <cellStyle name="Normal 13 4 4" xfId="913" xr:uid="{00000000-0005-0000-0000-00006C010000}"/>
    <cellStyle name="Normal 13 4 4 2" xfId="1845" xr:uid="{00000000-0005-0000-0000-00006D010000}"/>
    <cellStyle name="Normal 13 4 4 2 2" xfId="3537" xr:uid="{00000000-0005-0000-0000-00006E010000}"/>
    <cellStyle name="Normal 13 4 4 3" xfId="2691" xr:uid="{00000000-0005-0000-0000-00006F010000}"/>
    <cellStyle name="Normal 13 4 5" xfId="1470" xr:uid="{00000000-0005-0000-0000-000070010000}"/>
    <cellStyle name="Normal 13 4 5 2" xfId="3162" xr:uid="{00000000-0005-0000-0000-000071010000}"/>
    <cellStyle name="Normal 13 4 6" xfId="2316" xr:uid="{00000000-0005-0000-0000-000072010000}"/>
    <cellStyle name="Normal 13 5" xfId="499" xr:uid="{00000000-0005-0000-0000-000073010000}"/>
    <cellStyle name="Normal 13 5 2" xfId="753" xr:uid="{00000000-0005-0000-0000-000074010000}"/>
    <cellStyle name="Normal 13 5 2 2" xfId="1169" xr:uid="{00000000-0005-0000-0000-000075010000}"/>
    <cellStyle name="Normal 13 5 2 2 2" xfId="2080" xr:uid="{00000000-0005-0000-0000-000076010000}"/>
    <cellStyle name="Normal 13 5 2 2 2 2" xfId="3772" xr:uid="{00000000-0005-0000-0000-000077010000}"/>
    <cellStyle name="Normal 13 5 2 2 3" xfId="2926" xr:uid="{00000000-0005-0000-0000-000078010000}"/>
    <cellStyle name="Normal 13 5 2 3" xfId="1703" xr:uid="{00000000-0005-0000-0000-000079010000}"/>
    <cellStyle name="Normal 13 5 2 3 2" xfId="3395" xr:uid="{00000000-0005-0000-0000-00007A010000}"/>
    <cellStyle name="Normal 13 5 2 4" xfId="2549" xr:uid="{00000000-0005-0000-0000-00007B010000}"/>
    <cellStyle name="Normal 13 5 3" xfId="969" xr:uid="{00000000-0005-0000-0000-00007C010000}"/>
    <cellStyle name="Normal 13 5 3 2" xfId="1892" xr:uid="{00000000-0005-0000-0000-00007D010000}"/>
    <cellStyle name="Normal 13 5 3 2 2" xfId="3584" xr:uid="{00000000-0005-0000-0000-00007E010000}"/>
    <cellStyle name="Normal 13 5 3 3" xfId="2738" xr:uid="{00000000-0005-0000-0000-00007F010000}"/>
    <cellStyle name="Normal 13 5 4" xfId="1519" xr:uid="{00000000-0005-0000-0000-000080010000}"/>
    <cellStyle name="Normal 13 5 4 2" xfId="3211" xr:uid="{00000000-0005-0000-0000-000081010000}"/>
    <cellStyle name="Normal 13 5 5" xfId="2365" xr:uid="{00000000-0005-0000-0000-000082010000}"/>
    <cellStyle name="Normal 13 6" xfId="649" xr:uid="{00000000-0005-0000-0000-000083010000}"/>
    <cellStyle name="Normal 13 6 2" xfId="1077" xr:uid="{00000000-0005-0000-0000-000084010000}"/>
    <cellStyle name="Normal 13 6 2 2" xfId="1988" xr:uid="{00000000-0005-0000-0000-000085010000}"/>
    <cellStyle name="Normal 13 6 2 2 2" xfId="3680" xr:uid="{00000000-0005-0000-0000-000086010000}"/>
    <cellStyle name="Normal 13 6 2 3" xfId="2834" xr:uid="{00000000-0005-0000-0000-000087010000}"/>
    <cellStyle name="Normal 13 6 3" xfId="1611" xr:uid="{00000000-0005-0000-0000-000088010000}"/>
    <cellStyle name="Normal 13 6 3 2" xfId="3303" xr:uid="{00000000-0005-0000-0000-000089010000}"/>
    <cellStyle name="Normal 13 6 4" xfId="2457" xr:uid="{00000000-0005-0000-0000-00008A010000}"/>
    <cellStyle name="Normal 13 7" xfId="856" xr:uid="{00000000-0005-0000-0000-00008B010000}"/>
    <cellStyle name="Normal 13 7 2" xfId="1795" xr:uid="{00000000-0005-0000-0000-00008C010000}"/>
    <cellStyle name="Normal 13 7 2 2" xfId="3487" xr:uid="{00000000-0005-0000-0000-00008D010000}"/>
    <cellStyle name="Normal 13 7 3" xfId="2641" xr:uid="{00000000-0005-0000-0000-00008E010000}"/>
    <cellStyle name="Normal 13 8" xfId="352" xr:uid="{00000000-0005-0000-0000-00008F010000}"/>
    <cellStyle name="Normal 13 8 2" xfId="1427" xr:uid="{00000000-0005-0000-0000-000090010000}"/>
    <cellStyle name="Normal 13 8 2 2" xfId="3119" xr:uid="{00000000-0005-0000-0000-000091010000}"/>
    <cellStyle name="Normal 13 8 3" xfId="2273" xr:uid="{00000000-0005-0000-0000-000092010000}"/>
    <cellStyle name="Normal 14" xfId="120" xr:uid="{00000000-0005-0000-0000-000093010000}"/>
    <cellStyle name="Normal 14 2" xfId="377" xr:uid="{00000000-0005-0000-0000-000094010000}"/>
    <cellStyle name="Normal 14 3" xfId="1274" xr:uid="{00000000-0005-0000-0000-000095010000}"/>
    <cellStyle name="Normal 14 3 2" xfId="3004" xr:uid="{00000000-0005-0000-0000-000096010000}"/>
    <cellStyle name="Normal 14 4" xfId="2158" xr:uid="{00000000-0005-0000-0000-000097010000}"/>
    <cellStyle name="Normal 15" xfId="430" xr:uid="{00000000-0005-0000-0000-000098010000}"/>
    <cellStyle name="Normal 16" xfId="440" xr:uid="{00000000-0005-0000-0000-000099010000}"/>
    <cellStyle name="Normal 16 2" xfId="454" xr:uid="{00000000-0005-0000-0000-00009A010000}"/>
    <cellStyle name="Normal 16 3" xfId="529" xr:uid="{00000000-0005-0000-0000-00009B010000}"/>
    <cellStyle name="Normal 16 3 2" xfId="828" xr:uid="{00000000-0005-0000-0000-00009C010000}"/>
    <cellStyle name="Normal 16 3 3" xfId="780" xr:uid="{00000000-0005-0000-0000-00009D010000}"/>
    <cellStyle name="Normal 16 3 4" xfId="996" xr:uid="{00000000-0005-0000-0000-00009E010000}"/>
    <cellStyle name="Normal 16 4" xfId="883" xr:uid="{00000000-0005-0000-0000-00009F010000}"/>
    <cellStyle name="Normal 17" xfId="375" xr:uid="{00000000-0005-0000-0000-0000A0010000}"/>
    <cellStyle name="Normal 17 2" xfId="531" xr:uid="{00000000-0005-0000-0000-0000A1010000}"/>
    <cellStyle name="Normal 17 2 2" xfId="781" xr:uid="{00000000-0005-0000-0000-0000A2010000}"/>
    <cellStyle name="Normal 17 2 2 2" xfId="1196" xr:uid="{00000000-0005-0000-0000-0000A3010000}"/>
    <cellStyle name="Normal 17 2 2 2 2" xfId="2107" xr:uid="{00000000-0005-0000-0000-0000A4010000}"/>
    <cellStyle name="Normal 17 2 2 2 2 2" xfId="3799" xr:uid="{00000000-0005-0000-0000-0000A5010000}"/>
    <cellStyle name="Normal 17 2 2 2 3" xfId="2953" xr:uid="{00000000-0005-0000-0000-0000A6010000}"/>
    <cellStyle name="Normal 17 2 2 3" xfId="1730" xr:uid="{00000000-0005-0000-0000-0000A7010000}"/>
    <cellStyle name="Normal 17 2 2 3 2" xfId="3422" xr:uid="{00000000-0005-0000-0000-0000A8010000}"/>
    <cellStyle name="Normal 17 2 2 4" xfId="2576" xr:uid="{00000000-0005-0000-0000-0000A9010000}"/>
    <cellStyle name="Normal 17 2 3" xfId="997" xr:uid="{00000000-0005-0000-0000-0000AA010000}"/>
    <cellStyle name="Normal 17 2 3 2" xfId="1919" xr:uid="{00000000-0005-0000-0000-0000AB010000}"/>
    <cellStyle name="Normal 17 2 3 2 2" xfId="3611" xr:uid="{00000000-0005-0000-0000-0000AC010000}"/>
    <cellStyle name="Normal 17 2 3 3" xfId="2765" xr:uid="{00000000-0005-0000-0000-0000AD010000}"/>
    <cellStyle name="Normal 17 2 4" xfId="1546" xr:uid="{00000000-0005-0000-0000-0000AE010000}"/>
    <cellStyle name="Normal 17 2 4 2" xfId="3238" xr:uid="{00000000-0005-0000-0000-0000AF010000}"/>
    <cellStyle name="Normal 17 2 5" xfId="2392" xr:uid="{00000000-0005-0000-0000-0000B0010000}"/>
    <cellStyle name="Normal 17 3" xfId="681" xr:uid="{00000000-0005-0000-0000-0000B1010000}"/>
    <cellStyle name="Normal 17 3 2" xfId="1104" xr:uid="{00000000-0005-0000-0000-0000B2010000}"/>
    <cellStyle name="Normal 17 3 2 2" xfId="2015" xr:uid="{00000000-0005-0000-0000-0000B3010000}"/>
    <cellStyle name="Normal 17 3 2 2 2" xfId="3707" xr:uid="{00000000-0005-0000-0000-0000B4010000}"/>
    <cellStyle name="Normal 17 3 2 3" xfId="2861" xr:uid="{00000000-0005-0000-0000-0000B5010000}"/>
    <cellStyle name="Normal 17 3 3" xfId="1638" xr:uid="{00000000-0005-0000-0000-0000B6010000}"/>
    <cellStyle name="Normal 17 3 3 2" xfId="3330" xr:uid="{00000000-0005-0000-0000-0000B7010000}"/>
    <cellStyle name="Normal 17 3 4" xfId="2484" xr:uid="{00000000-0005-0000-0000-0000B8010000}"/>
    <cellStyle name="Normal 17 4" xfId="890" xr:uid="{00000000-0005-0000-0000-0000B9010000}"/>
    <cellStyle name="Normal 17 4 2" xfId="1822" xr:uid="{00000000-0005-0000-0000-0000BA010000}"/>
    <cellStyle name="Normal 17 4 2 2" xfId="3514" xr:uid="{00000000-0005-0000-0000-0000BB010000}"/>
    <cellStyle name="Normal 17 4 3" xfId="2668" xr:uid="{00000000-0005-0000-0000-0000BC010000}"/>
    <cellStyle name="Normal 17 5" xfId="1448" xr:uid="{00000000-0005-0000-0000-0000BD010000}"/>
    <cellStyle name="Normal 17 5 2" xfId="3140" xr:uid="{00000000-0005-0000-0000-0000BE010000}"/>
    <cellStyle name="Normal 17 6" xfId="2294" xr:uid="{00000000-0005-0000-0000-0000BF010000}"/>
    <cellStyle name="Normal 18" xfId="473" xr:uid="{00000000-0005-0000-0000-0000C0010000}"/>
    <cellStyle name="Normal 18 2" xfId="731" xr:uid="{00000000-0005-0000-0000-0000C1010000}"/>
    <cellStyle name="Normal 18 2 2" xfId="1147" xr:uid="{00000000-0005-0000-0000-0000C2010000}"/>
    <cellStyle name="Normal 18 2 2 2" xfId="2058" xr:uid="{00000000-0005-0000-0000-0000C3010000}"/>
    <cellStyle name="Normal 18 2 2 2 2" xfId="3750" xr:uid="{00000000-0005-0000-0000-0000C4010000}"/>
    <cellStyle name="Normal 18 2 2 3" xfId="2904" xr:uid="{00000000-0005-0000-0000-0000C5010000}"/>
    <cellStyle name="Normal 18 2 3" xfId="1681" xr:uid="{00000000-0005-0000-0000-0000C6010000}"/>
    <cellStyle name="Normal 18 2 3 2" xfId="3373" xr:uid="{00000000-0005-0000-0000-0000C7010000}"/>
    <cellStyle name="Normal 18 2 4" xfId="2527" xr:uid="{00000000-0005-0000-0000-0000C8010000}"/>
    <cellStyle name="Normal 18 3" xfId="947" xr:uid="{00000000-0005-0000-0000-0000C9010000}"/>
    <cellStyle name="Normal 18 3 2" xfId="1870" xr:uid="{00000000-0005-0000-0000-0000CA010000}"/>
    <cellStyle name="Normal 18 3 2 2" xfId="3562" xr:uid="{00000000-0005-0000-0000-0000CB010000}"/>
    <cellStyle name="Normal 18 3 3" xfId="2716" xr:uid="{00000000-0005-0000-0000-0000CC010000}"/>
    <cellStyle name="Normal 18 4" xfId="1497" xr:uid="{00000000-0005-0000-0000-0000CD010000}"/>
    <cellStyle name="Normal 18 4 2" xfId="3189" xr:uid="{00000000-0005-0000-0000-0000CE010000}"/>
    <cellStyle name="Normal 18 5" xfId="2343" xr:uid="{00000000-0005-0000-0000-0000CF010000}"/>
    <cellStyle name="Normal 19" xfId="627" xr:uid="{00000000-0005-0000-0000-0000D0010000}"/>
    <cellStyle name="Normal 19 2" xfId="1055" xr:uid="{00000000-0005-0000-0000-0000D1010000}"/>
    <cellStyle name="Normal 19 2 2" xfId="1966" xr:uid="{00000000-0005-0000-0000-0000D2010000}"/>
    <cellStyle name="Normal 19 2 2 2" xfId="3658" xr:uid="{00000000-0005-0000-0000-0000D3010000}"/>
    <cellStyle name="Normal 19 2 3" xfId="2812" xr:uid="{00000000-0005-0000-0000-0000D4010000}"/>
    <cellStyle name="Normal 19 3" xfId="1589" xr:uid="{00000000-0005-0000-0000-0000D5010000}"/>
    <cellStyle name="Normal 19 3 2" xfId="3281" xr:uid="{00000000-0005-0000-0000-0000D6010000}"/>
    <cellStyle name="Normal 19 4" xfId="2435" xr:uid="{00000000-0005-0000-0000-0000D7010000}"/>
    <cellStyle name="Normal 2" xfId="54" xr:uid="{00000000-0005-0000-0000-0000D8010000}"/>
    <cellStyle name="Normal 2 2" xfId="55" xr:uid="{00000000-0005-0000-0000-0000D9010000}"/>
    <cellStyle name="Normal 2 3" xfId="50" xr:uid="{00000000-0005-0000-0000-0000DA010000}"/>
    <cellStyle name="Normal 2 4" xfId="80" xr:uid="{00000000-0005-0000-0000-0000DB010000}"/>
    <cellStyle name="Normal 2 4 2" xfId="329" xr:uid="{00000000-0005-0000-0000-0000DC010000}"/>
    <cellStyle name="Normal 2 5" xfId="90" xr:uid="{00000000-0005-0000-0000-0000DD010000}"/>
    <cellStyle name="Normal 20" xfId="946" xr:uid="{00000000-0005-0000-0000-0000DE010000}"/>
    <cellStyle name="Normal 20 2" xfId="1869" xr:uid="{00000000-0005-0000-0000-0000DF010000}"/>
    <cellStyle name="Normal 20 2 2" xfId="3561" xr:uid="{00000000-0005-0000-0000-0000E0010000}"/>
    <cellStyle name="Normal 20 3" xfId="2715" xr:uid="{00000000-0005-0000-0000-0000E1010000}"/>
    <cellStyle name="Normal 21" xfId="834" xr:uid="{00000000-0005-0000-0000-0000E2010000}"/>
    <cellStyle name="Normal 21 2" xfId="1773" xr:uid="{00000000-0005-0000-0000-0000E3010000}"/>
    <cellStyle name="Normal 21 2 2" xfId="3465" xr:uid="{00000000-0005-0000-0000-0000E4010000}"/>
    <cellStyle name="Normal 21 3" xfId="2619" xr:uid="{00000000-0005-0000-0000-0000E5010000}"/>
    <cellStyle name="Normal 22" xfId="4093" xr:uid="{00000000-0005-0000-0000-0000E6010000}"/>
    <cellStyle name="Normal 23" xfId="4097" xr:uid="{00000000-0005-0000-0000-0000E7010000}"/>
    <cellStyle name="Normal 24" xfId="4099" xr:uid="{00000000-0005-0000-0000-0000E8010000}"/>
    <cellStyle name="Normal 25" xfId="4107" xr:uid="{00000000-0005-0000-0000-0000E9010000}"/>
    <cellStyle name="Normal 3" xfId="56" xr:uid="{00000000-0005-0000-0000-0000EA010000}"/>
    <cellStyle name="Normal 3 2" xfId="330" xr:uid="{00000000-0005-0000-0000-0000EB010000}"/>
    <cellStyle name="Normal 4" xfId="65" xr:uid="{00000000-0005-0000-0000-0000EC010000}"/>
    <cellStyle name="Normal 4 2" xfId="73" xr:uid="{00000000-0005-0000-0000-0000ED010000}"/>
    <cellStyle name="Normal 4 2 2" xfId="96" xr:uid="{00000000-0005-0000-0000-0000EE010000}"/>
    <cellStyle name="Normal 4 2 2 2" xfId="114" xr:uid="{00000000-0005-0000-0000-0000EF010000}"/>
    <cellStyle name="Normal 4 2 2 2 2" xfId="1363" xr:uid="{00000000-0005-0000-0000-0000F0010000}"/>
    <cellStyle name="Normal 4 2 2 2 2 2" xfId="3074" xr:uid="{00000000-0005-0000-0000-0000F1010000}"/>
    <cellStyle name="Normal 4 2 2 2 3" xfId="2228" xr:uid="{00000000-0005-0000-0000-0000F2010000}"/>
    <cellStyle name="Normal 4 2 2 3" xfId="1304" xr:uid="{00000000-0005-0000-0000-0000F3010000}"/>
    <cellStyle name="Normal 4 2 2 3 2" xfId="3027" xr:uid="{00000000-0005-0000-0000-0000F4010000}"/>
    <cellStyle name="Normal 4 2 2 4" xfId="2181" xr:uid="{00000000-0005-0000-0000-0000F5010000}"/>
    <cellStyle name="Normal 4 2 3" xfId="106" xr:uid="{00000000-0005-0000-0000-0000F6010000}"/>
    <cellStyle name="Normal 4 2 3 2" xfId="289" xr:uid="{00000000-0005-0000-0000-0000F7010000}"/>
    <cellStyle name="Normal 4 2 3 2 2" xfId="1393" xr:uid="{00000000-0005-0000-0000-0000F8010000}"/>
    <cellStyle name="Normal 4 2 3 2 2 2" xfId="3090" xr:uid="{00000000-0005-0000-0000-0000F9010000}"/>
    <cellStyle name="Normal 4 2 3 2 3" xfId="2244" xr:uid="{00000000-0005-0000-0000-0000FA010000}"/>
    <cellStyle name="Normal 4 2 3 3" xfId="1321" xr:uid="{00000000-0005-0000-0000-0000FB010000}"/>
    <cellStyle name="Normal 4 2 3 3 2" xfId="3043" xr:uid="{00000000-0005-0000-0000-0000FC010000}"/>
    <cellStyle name="Normal 4 2 3 4" xfId="2197" xr:uid="{00000000-0005-0000-0000-0000FD010000}"/>
    <cellStyle name="Normal 4 2 4" xfId="148" xr:uid="{00000000-0005-0000-0000-0000FE010000}"/>
    <cellStyle name="Normal 4 3" xfId="92" xr:uid="{00000000-0005-0000-0000-0000FF010000}"/>
    <cellStyle name="Normal 4 3 2" xfId="110" xr:uid="{00000000-0005-0000-0000-000000020000}"/>
    <cellStyle name="Normal 4 3 2 2" xfId="282" xr:uid="{00000000-0005-0000-0000-000001020000}"/>
    <cellStyle name="Normal 4 3 2 2 2" xfId="1386" xr:uid="{00000000-0005-0000-0000-000002020000}"/>
    <cellStyle name="Normal 4 3 2 2 2 2" xfId="3088" xr:uid="{00000000-0005-0000-0000-000003020000}"/>
    <cellStyle name="Normal 4 3 2 2 3" xfId="2242" xr:uid="{00000000-0005-0000-0000-000004020000}"/>
    <cellStyle name="Normal 4 3 2 3" xfId="1319" xr:uid="{00000000-0005-0000-0000-000005020000}"/>
    <cellStyle name="Normal 4 3 2 3 2" xfId="3041" xr:uid="{00000000-0005-0000-0000-000006020000}"/>
    <cellStyle name="Normal 4 3 2 4" xfId="2195" xr:uid="{00000000-0005-0000-0000-000007020000}"/>
    <cellStyle name="Normal 4 3 3" xfId="249" xr:uid="{00000000-0005-0000-0000-000008020000}"/>
    <cellStyle name="Normal 4 3 3 2" xfId="1360" xr:uid="{00000000-0005-0000-0000-000009020000}"/>
    <cellStyle name="Normal 4 3 3 2 2" xfId="3072" xr:uid="{00000000-0005-0000-0000-00000A020000}"/>
    <cellStyle name="Normal 4 3 3 3" xfId="2226" xr:uid="{00000000-0005-0000-0000-00000B020000}"/>
    <cellStyle name="Normal 4 3 4" xfId="1302" xr:uid="{00000000-0005-0000-0000-00000C020000}"/>
    <cellStyle name="Normal 4 3 4 2" xfId="3025" xr:uid="{00000000-0005-0000-0000-00000D020000}"/>
    <cellStyle name="Normal 4 3 5" xfId="2179" xr:uid="{00000000-0005-0000-0000-00000E020000}"/>
    <cellStyle name="Normal 4 4" xfId="103" xr:uid="{00000000-0005-0000-0000-00000F020000}"/>
    <cellStyle name="Normal 4 4 2" xfId="244" xr:uid="{00000000-0005-0000-0000-000010020000}"/>
    <cellStyle name="Normal 4 4 2 2" xfId="1355" xr:uid="{00000000-0005-0000-0000-000011020000}"/>
    <cellStyle name="Normal 4 4 2 2 2" xfId="3068" xr:uid="{00000000-0005-0000-0000-000012020000}"/>
    <cellStyle name="Normal 4 4 2 3" xfId="2222" xr:uid="{00000000-0005-0000-0000-000013020000}"/>
    <cellStyle name="Normal 4 4 3" xfId="1298" xr:uid="{00000000-0005-0000-0000-000014020000}"/>
    <cellStyle name="Normal 4 4 3 2" xfId="3021" xr:uid="{00000000-0005-0000-0000-000015020000}"/>
    <cellStyle name="Normal 4 4 4" xfId="2175" xr:uid="{00000000-0005-0000-0000-000016020000}"/>
    <cellStyle name="Normal 4 5" xfId="184" xr:uid="{00000000-0005-0000-0000-000017020000}"/>
    <cellStyle name="Normal 4 5 2" xfId="276" xr:uid="{00000000-0005-0000-0000-000018020000}"/>
    <cellStyle name="Normal 4 5 2 2" xfId="1380" xr:uid="{00000000-0005-0000-0000-000019020000}"/>
    <cellStyle name="Normal 4 5 2 2 2" xfId="3084" xr:uid="{00000000-0005-0000-0000-00001A020000}"/>
    <cellStyle name="Normal 4 5 2 3" xfId="2238" xr:uid="{00000000-0005-0000-0000-00001B020000}"/>
    <cellStyle name="Normal 4 5 3" xfId="1314" xr:uid="{00000000-0005-0000-0000-00001C020000}"/>
    <cellStyle name="Normal 4 5 3 2" xfId="3037" xr:uid="{00000000-0005-0000-0000-00001D020000}"/>
    <cellStyle name="Normal 4 5 4" xfId="2191" xr:uid="{00000000-0005-0000-0000-00001E020000}"/>
    <cellStyle name="Normal 4 6" xfId="216" xr:uid="{00000000-0005-0000-0000-00001F020000}"/>
    <cellStyle name="Normal 4 6 2" xfId="1333" xr:uid="{00000000-0005-0000-0000-000020020000}"/>
    <cellStyle name="Normal 4 6 2 2" xfId="3053" xr:uid="{00000000-0005-0000-0000-000021020000}"/>
    <cellStyle name="Normal 4 6 3" xfId="2207" xr:uid="{00000000-0005-0000-0000-000022020000}"/>
    <cellStyle name="Normal 4 7" xfId="141" xr:uid="{00000000-0005-0000-0000-000023020000}"/>
    <cellStyle name="Normal 4 8" xfId="131" xr:uid="{00000000-0005-0000-0000-000024020000}"/>
    <cellStyle name="Normal 4 8 2" xfId="1281" xr:uid="{00000000-0005-0000-0000-000025020000}"/>
    <cellStyle name="Normal 4 8 2 2" xfId="3006" xr:uid="{00000000-0005-0000-0000-000026020000}"/>
    <cellStyle name="Normal 4 8 3" xfId="2160" xr:uid="{00000000-0005-0000-0000-000027020000}"/>
    <cellStyle name="Normal 4 9" xfId="118" xr:uid="{00000000-0005-0000-0000-000028020000}"/>
    <cellStyle name="Normal 5" xfId="67" xr:uid="{00000000-0005-0000-0000-000029020000}"/>
    <cellStyle name="Normal 5 10" xfId="2155" xr:uid="{00000000-0005-0000-0000-00002A020000}"/>
    <cellStyle name="Normal 5 11" xfId="117" xr:uid="{00000000-0005-0000-0000-00002B020000}"/>
    <cellStyle name="Normal 5 2" xfId="147" xr:uid="{00000000-0005-0000-0000-00002C020000}"/>
    <cellStyle name="Normal 5 2 2" xfId="170" xr:uid="{00000000-0005-0000-0000-00002D020000}"/>
    <cellStyle name="Normal 5 2 3" xfId="225" xr:uid="{00000000-0005-0000-0000-00002E020000}"/>
    <cellStyle name="Normal 5 2 3 2" xfId="1340" xr:uid="{00000000-0005-0000-0000-00002F020000}"/>
    <cellStyle name="Normal 5 2 3 2 2" xfId="3059" xr:uid="{00000000-0005-0000-0000-000030020000}"/>
    <cellStyle name="Normal 5 2 3 3" xfId="2213" xr:uid="{00000000-0005-0000-0000-000031020000}"/>
    <cellStyle name="Normal 5 2 4" xfId="1289" xr:uid="{00000000-0005-0000-0000-000032020000}"/>
    <cellStyle name="Normal 5 2 4 2" xfId="3012" xr:uid="{00000000-0005-0000-0000-000033020000}"/>
    <cellStyle name="Normal 5 2 5" xfId="2166" xr:uid="{00000000-0005-0000-0000-000034020000}"/>
    <cellStyle name="Normal 5 3" xfId="156" xr:uid="{00000000-0005-0000-0000-000035020000}"/>
    <cellStyle name="Normal 5 3 2" xfId="168" xr:uid="{00000000-0005-0000-0000-000036020000}"/>
    <cellStyle name="Normal 5 3 2 2" xfId="256" xr:uid="{00000000-0005-0000-0000-000037020000}"/>
    <cellStyle name="Normal 5 3 2 2 2" xfId="1364" xr:uid="{00000000-0005-0000-0000-000038020000}"/>
    <cellStyle name="Normal 5 3 2 2 2 2" xfId="3075" xr:uid="{00000000-0005-0000-0000-000039020000}"/>
    <cellStyle name="Normal 5 3 2 2 3" xfId="2229" xr:uid="{00000000-0005-0000-0000-00003A020000}"/>
    <cellStyle name="Normal 5 3 2 3" xfId="1305" xr:uid="{00000000-0005-0000-0000-00003B020000}"/>
    <cellStyle name="Normal 5 3 2 3 2" xfId="3028" xr:uid="{00000000-0005-0000-0000-00003C020000}"/>
    <cellStyle name="Normal 5 3 2 4" xfId="2182" xr:uid="{00000000-0005-0000-0000-00003D020000}"/>
    <cellStyle name="Normal 5 3 3" xfId="196" xr:uid="{00000000-0005-0000-0000-00003E020000}"/>
    <cellStyle name="Normal 5 3 3 2" xfId="290" xr:uid="{00000000-0005-0000-0000-00003F020000}"/>
    <cellStyle name="Normal 5 3 3 2 2" xfId="1394" xr:uid="{00000000-0005-0000-0000-000040020000}"/>
    <cellStyle name="Normal 5 3 3 2 2 2" xfId="3091" xr:uid="{00000000-0005-0000-0000-000041020000}"/>
    <cellStyle name="Normal 5 3 3 2 3" xfId="2245" xr:uid="{00000000-0005-0000-0000-000042020000}"/>
    <cellStyle name="Normal 5 3 3 3" xfId="1322" xr:uid="{00000000-0005-0000-0000-000043020000}"/>
    <cellStyle name="Normal 5 3 3 3 2" xfId="3044" xr:uid="{00000000-0005-0000-0000-000044020000}"/>
    <cellStyle name="Normal 5 3 3 4" xfId="2198" xr:uid="{00000000-0005-0000-0000-000045020000}"/>
    <cellStyle name="Normal 5 3 4" xfId="240" xr:uid="{00000000-0005-0000-0000-000046020000}"/>
    <cellStyle name="Normal 5 3 4 2" xfId="1351" xr:uid="{00000000-0005-0000-0000-000047020000}"/>
    <cellStyle name="Normal 5 3 4 2 2" xfId="3065" xr:uid="{00000000-0005-0000-0000-000048020000}"/>
    <cellStyle name="Normal 5 3 4 3" xfId="2219" xr:uid="{00000000-0005-0000-0000-000049020000}"/>
    <cellStyle name="Normal 5 3 5" xfId="1295" xr:uid="{00000000-0005-0000-0000-00004A020000}"/>
    <cellStyle name="Normal 5 3 5 2" xfId="3018" xr:uid="{00000000-0005-0000-0000-00004B020000}"/>
    <cellStyle name="Normal 5 3 6" xfId="2172" xr:uid="{00000000-0005-0000-0000-00004C020000}"/>
    <cellStyle name="Normal 5 4" xfId="158" xr:uid="{00000000-0005-0000-0000-00004D020000}"/>
    <cellStyle name="Normal 5 4 2" xfId="245" xr:uid="{00000000-0005-0000-0000-00004E020000}"/>
    <cellStyle name="Normal 5 4 2 2" xfId="1356" xr:uid="{00000000-0005-0000-0000-00004F020000}"/>
    <cellStyle name="Normal 5 4 2 2 2" xfId="3069" xr:uid="{00000000-0005-0000-0000-000050020000}"/>
    <cellStyle name="Normal 5 4 2 3" xfId="2223" xr:uid="{00000000-0005-0000-0000-000051020000}"/>
    <cellStyle name="Normal 5 4 3" xfId="1299" xr:uid="{00000000-0005-0000-0000-000052020000}"/>
    <cellStyle name="Normal 5 4 3 2" xfId="3022" xr:uid="{00000000-0005-0000-0000-000053020000}"/>
    <cellStyle name="Normal 5 4 4" xfId="2176" xr:uid="{00000000-0005-0000-0000-000054020000}"/>
    <cellStyle name="Normal 5 5" xfId="185" xr:uid="{00000000-0005-0000-0000-000055020000}"/>
    <cellStyle name="Normal 5 5 2" xfId="277" xr:uid="{00000000-0005-0000-0000-000056020000}"/>
    <cellStyle name="Normal 5 5 2 2" xfId="1381" xr:uid="{00000000-0005-0000-0000-000057020000}"/>
    <cellStyle name="Normal 5 5 2 2 2" xfId="3085" xr:uid="{00000000-0005-0000-0000-000058020000}"/>
    <cellStyle name="Normal 5 5 2 3" xfId="2239" xr:uid="{00000000-0005-0000-0000-000059020000}"/>
    <cellStyle name="Normal 5 5 3" xfId="1315" xr:uid="{00000000-0005-0000-0000-00005A020000}"/>
    <cellStyle name="Normal 5 5 3 2" xfId="3038" xr:uid="{00000000-0005-0000-0000-00005B020000}"/>
    <cellStyle name="Normal 5 5 4" xfId="2192" xr:uid="{00000000-0005-0000-0000-00005C020000}"/>
    <cellStyle name="Normal 5 6" xfId="220" xr:uid="{00000000-0005-0000-0000-00005D020000}"/>
    <cellStyle name="Normal 5 6 2" xfId="1335" xr:uid="{00000000-0005-0000-0000-00005E020000}"/>
    <cellStyle name="Normal 5 6 2 2" xfId="3055" xr:uid="{00000000-0005-0000-0000-00005F020000}"/>
    <cellStyle name="Normal 5 6 3" xfId="2209" xr:uid="{00000000-0005-0000-0000-000060020000}"/>
    <cellStyle name="Normal 5 7" xfId="140" xr:uid="{00000000-0005-0000-0000-000061020000}"/>
    <cellStyle name="Normal 5 7 2" xfId="1284" xr:uid="{00000000-0005-0000-0000-000062020000}"/>
    <cellStyle name="Normal 5 7 2 2" xfId="3008" xr:uid="{00000000-0005-0000-0000-000063020000}"/>
    <cellStyle name="Normal 5 7 3" xfId="2162" xr:uid="{00000000-0005-0000-0000-000064020000}"/>
    <cellStyle name="Normal 5 8" xfId="323" xr:uid="{00000000-0005-0000-0000-000065020000}"/>
    <cellStyle name="Normal 5 9" xfId="1271" xr:uid="{00000000-0005-0000-0000-000066020000}"/>
    <cellStyle name="Normal 5 9 2" xfId="3001" xr:uid="{00000000-0005-0000-0000-000067020000}"/>
    <cellStyle name="Normal 6" xfId="66" xr:uid="{00000000-0005-0000-0000-000068020000}"/>
    <cellStyle name="Normal 6 2" xfId="93" xr:uid="{00000000-0005-0000-0000-000069020000}"/>
    <cellStyle name="Normal 6 2 2" xfId="111" xr:uid="{00000000-0005-0000-0000-00006A020000}"/>
    <cellStyle name="Normal 6 2 2 2" xfId="1368" xr:uid="{00000000-0005-0000-0000-00006B020000}"/>
    <cellStyle name="Normal 6 2 2 2 2" xfId="3078" xr:uid="{00000000-0005-0000-0000-00006C020000}"/>
    <cellStyle name="Normal 6 2 2 3" xfId="2232" xr:uid="{00000000-0005-0000-0000-00006D020000}"/>
    <cellStyle name="Normal 6 2 3" xfId="344" xr:uid="{00000000-0005-0000-0000-00006E020000}"/>
    <cellStyle name="Normal 6 2 4" xfId="1308" xr:uid="{00000000-0005-0000-0000-00006F020000}"/>
    <cellStyle name="Normal 6 2 4 2" xfId="3031" xr:uid="{00000000-0005-0000-0000-000070020000}"/>
    <cellStyle name="Normal 6 2 5" xfId="2185" xr:uid="{00000000-0005-0000-0000-000071020000}"/>
    <cellStyle name="Normal 6 3" xfId="104" xr:uid="{00000000-0005-0000-0000-000072020000}"/>
    <cellStyle name="Normal 6 3 2" xfId="299" xr:uid="{00000000-0005-0000-0000-000073020000}"/>
    <cellStyle name="Normal 6 3 2 2" xfId="1399" xr:uid="{00000000-0005-0000-0000-000074020000}"/>
    <cellStyle name="Normal 6 3 2 2 2" xfId="3094" xr:uid="{00000000-0005-0000-0000-000075020000}"/>
    <cellStyle name="Normal 6 3 2 3" xfId="2248" xr:uid="{00000000-0005-0000-0000-000076020000}"/>
    <cellStyle name="Normal 6 3 3" xfId="1326" xr:uid="{00000000-0005-0000-0000-000077020000}"/>
    <cellStyle name="Normal 6 3 3 2" xfId="3047" xr:uid="{00000000-0005-0000-0000-000078020000}"/>
    <cellStyle name="Normal 6 3 4" xfId="2201" xr:uid="{00000000-0005-0000-0000-000079020000}"/>
    <cellStyle name="Normal 6 4" xfId="227" xr:uid="{00000000-0005-0000-0000-00007A020000}"/>
    <cellStyle name="Normal 6 4 2" xfId="1342" xr:uid="{00000000-0005-0000-0000-00007B020000}"/>
    <cellStyle name="Normal 6 4 2 2" xfId="3061" xr:uid="{00000000-0005-0000-0000-00007C020000}"/>
    <cellStyle name="Normal 6 4 3" xfId="2215" xr:uid="{00000000-0005-0000-0000-00007D020000}"/>
    <cellStyle name="Normal 6 5" xfId="149" xr:uid="{00000000-0005-0000-0000-00007E020000}"/>
    <cellStyle name="Normal 6 5 2" xfId="1291" xr:uid="{00000000-0005-0000-0000-00007F020000}"/>
    <cellStyle name="Normal 6 5 2 2" xfId="3014" xr:uid="{00000000-0005-0000-0000-000080020000}"/>
    <cellStyle name="Normal 6 5 3" xfId="2168" xr:uid="{00000000-0005-0000-0000-000081020000}"/>
    <cellStyle name="Normal 6 6" xfId="332" xr:uid="{00000000-0005-0000-0000-000082020000}"/>
    <cellStyle name="Normal 6 7" xfId="1273" xr:uid="{00000000-0005-0000-0000-000083020000}"/>
    <cellStyle name="Normal 6 7 2" xfId="3003" xr:uid="{00000000-0005-0000-0000-000084020000}"/>
    <cellStyle name="Normal 6 8" xfId="2157" xr:uid="{00000000-0005-0000-0000-000085020000}"/>
    <cellStyle name="Normal 7" xfId="78" xr:uid="{00000000-0005-0000-0000-000086020000}"/>
    <cellStyle name="Normal 7 10" xfId="333" xr:uid="{00000000-0005-0000-0000-000087020000}"/>
    <cellStyle name="Normal 7 10 2" xfId="1410" xr:uid="{00000000-0005-0000-0000-000088020000}"/>
    <cellStyle name="Normal 7 10 2 2" xfId="3102" xr:uid="{00000000-0005-0000-0000-000089020000}"/>
    <cellStyle name="Normal 7 10 3" xfId="2256" xr:uid="{00000000-0005-0000-0000-00008A020000}"/>
    <cellStyle name="Normal 7 11" xfId="145" xr:uid="{00000000-0005-0000-0000-00008B020000}"/>
    <cellStyle name="Normal 7 2" xfId="107" xr:uid="{00000000-0005-0000-0000-00008C020000}"/>
    <cellStyle name="Normal 7 2 2" xfId="269" xr:uid="{00000000-0005-0000-0000-00008D020000}"/>
    <cellStyle name="Normal 7 2 2 2" xfId="423" xr:uid="{00000000-0005-0000-0000-00008E020000}"/>
    <cellStyle name="Normal 7 2 2 2 2" xfId="567" xr:uid="{00000000-0005-0000-0000-00008F020000}"/>
    <cellStyle name="Normal 7 2 2 2 2 2" xfId="817" xr:uid="{00000000-0005-0000-0000-000090020000}"/>
    <cellStyle name="Normal 7 2 2 2 2 2 2" xfId="1232" xr:uid="{00000000-0005-0000-0000-000091020000}"/>
    <cellStyle name="Normal 7 2 2 2 2 2 2 2" xfId="2143" xr:uid="{00000000-0005-0000-0000-000092020000}"/>
    <cellStyle name="Normal 7 2 2 2 2 2 2 2 2" xfId="3835" xr:uid="{00000000-0005-0000-0000-000093020000}"/>
    <cellStyle name="Normal 7 2 2 2 2 2 2 3" xfId="2989" xr:uid="{00000000-0005-0000-0000-000094020000}"/>
    <cellStyle name="Normal 7 2 2 2 2 2 3" xfId="1766" xr:uid="{00000000-0005-0000-0000-000095020000}"/>
    <cellStyle name="Normal 7 2 2 2 2 2 3 2" xfId="3458" xr:uid="{00000000-0005-0000-0000-000096020000}"/>
    <cellStyle name="Normal 7 2 2 2 2 2 4" xfId="2612" xr:uid="{00000000-0005-0000-0000-000097020000}"/>
    <cellStyle name="Normal 7 2 2 2 2 3" xfId="1033" xr:uid="{00000000-0005-0000-0000-000098020000}"/>
    <cellStyle name="Normal 7 2 2 2 2 3 2" xfId="1955" xr:uid="{00000000-0005-0000-0000-000099020000}"/>
    <cellStyle name="Normal 7 2 2 2 2 3 2 2" xfId="3647" xr:uid="{00000000-0005-0000-0000-00009A020000}"/>
    <cellStyle name="Normal 7 2 2 2 2 3 3" xfId="2801" xr:uid="{00000000-0005-0000-0000-00009B020000}"/>
    <cellStyle name="Normal 7 2 2 2 2 4" xfId="1582" xr:uid="{00000000-0005-0000-0000-00009C020000}"/>
    <cellStyle name="Normal 7 2 2 2 2 4 2" xfId="3274" xr:uid="{00000000-0005-0000-0000-00009D020000}"/>
    <cellStyle name="Normal 7 2 2 2 2 5" xfId="2428" xr:uid="{00000000-0005-0000-0000-00009E020000}"/>
    <cellStyle name="Normal 7 2 2 2 3" xfId="717" xr:uid="{00000000-0005-0000-0000-00009F020000}"/>
    <cellStyle name="Normal 7 2 2 2 3 2" xfId="1140" xr:uid="{00000000-0005-0000-0000-0000A0020000}"/>
    <cellStyle name="Normal 7 2 2 2 3 2 2" xfId="2051" xr:uid="{00000000-0005-0000-0000-0000A1020000}"/>
    <cellStyle name="Normal 7 2 2 2 3 2 2 2" xfId="3743" xr:uid="{00000000-0005-0000-0000-0000A2020000}"/>
    <cellStyle name="Normal 7 2 2 2 3 2 3" xfId="2897" xr:uid="{00000000-0005-0000-0000-0000A3020000}"/>
    <cellStyle name="Normal 7 2 2 2 3 3" xfId="1674" xr:uid="{00000000-0005-0000-0000-0000A4020000}"/>
    <cellStyle name="Normal 7 2 2 2 3 3 2" xfId="3366" xr:uid="{00000000-0005-0000-0000-0000A5020000}"/>
    <cellStyle name="Normal 7 2 2 2 3 4" xfId="2520" xr:uid="{00000000-0005-0000-0000-0000A6020000}"/>
    <cellStyle name="Normal 7 2 2 2 4" xfId="927" xr:uid="{00000000-0005-0000-0000-0000A7020000}"/>
    <cellStyle name="Normal 7 2 2 2 4 2" xfId="1859" xr:uid="{00000000-0005-0000-0000-0000A8020000}"/>
    <cellStyle name="Normal 7 2 2 2 4 2 2" xfId="3551" xr:uid="{00000000-0005-0000-0000-0000A9020000}"/>
    <cellStyle name="Normal 7 2 2 2 4 3" xfId="2705" xr:uid="{00000000-0005-0000-0000-0000AA020000}"/>
    <cellStyle name="Normal 7 2 2 2 5" xfId="1484" xr:uid="{00000000-0005-0000-0000-0000AB020000}"/>
    <cellStyle name="Normal 7 2 2 2 5 2" xfId="3176" xr:uid="{00000000-0005-0000-0000-0000AC020000}"/>
    <cellStyle name="Normal 7 2 2 2 6" xfId="2330" xr:uid="{00000000-0005-0000-0000-0000AD020000}"/>
    <cellStyle name="Normal 7 2 2 3" xfId="515" xr:uid="{00000000-0005-0000-0000-0000AE020000}"/>
    <cellStyle name="Normal 7 2 2 3 2" xfId="767" xr:uid="{00000000-0005-0000-0000-0000AF020000}"/>
    <cellStyle name="Normal 7 2 2 3 2 2" xfId="1183" xr:uid="{00000000-0005-0000-0000-0000B0020000}"/>
    <cellStyle name="Normal 7 2 2 3 2 2 2" xfId="2094" xr:uid="{00000000-0005-0000-0000-0000B1020000}"/>
    <cellStyle name="Normal 7 2 2 3 2 2 2 2" xfId="3786" xr:uid="{00000000-0005-0000-0000-0000B2020000}"/>
    <cellStyle name="Normal 7 2 2 3 2 2 3" xfId="2940" xr:uid="{00000000-0005-0000-0000-0000B3020000}"/>
    <cellStyle name="Normal 7 2 2 3 2 3" xfId="1717" xr:uid="{00000000-0005-0000-0000-0000B4020000}"/>
    <cellStyle name="Normal 7 2 2 3 2 3 2" xfId="3409" xr:uid="{00000000-0005-0000-0000-0000B5020000}"/>
    <cellStyle name="Normal 7 2 2 3 2 4" xfId="2563" xr:uid="{00000000-0005-0000-0000-0000B6020000}"/>
    <cellStyle name="Normal 7 2 2 3 3" xfId="983" xr:uid="{00000000-0005-0000-0000-0000B7020000}"/>
    <cellStyle name="Normal 7 2 2 3 3 2" xfId="1906" xr:uid="{00000000-0005-0000-0000-0000B8020000}"/>
    <cellStyle name="Normal 7 2 2 3 3 2 2" xfId="3598" xr:uid="{00000000-0005-0000-0000-0000B9020000}"/>
    <cellStyle name="Normal 7 2 2 3 3 3" xfId="2752" xr:uid="{00000000-0005-0000-0000-0000BA020000}"/>
    <cellStyle name="Normal 7 2 2 3 4" xfId="1533" xr:uid="{00000000-0005-0000-0000-0000BB020000}"/>
    <cellStyle name="Normal 7 2 2 3 4 2" xfId="3225" xr:uid="{00000000-0005-0000-0000-0000BC020000}"/>
    <cellStyle name="Normal 7 2 2 3 5" xfId="2379" xr:uid="{00000000-0005-0000-0000-0000BD020000}"/>
    <cellStyle name="Normal 7 2 2 4" xfId="663" xr:uid="{00000000-0005-0000-0000-0000BE020000}"/>
    <cellStyle name="Normal 7 2 2 4 2" xfId="1091" xr:uid="{00000000-0005-0000-0000-0000BF020000}"/>
    <cellStyle name="Normal 7 2 2 4 2 2" xfId="2002" xr:uid="{00000000-0005-0000-0000-0000C0020000}"/>
    <cellStyle name="Normal 7 2 2 4 2 2 2" xfId="3694" xr:uid="{00000000-0005-0000-0000-0000C1020000}"/>
    <cellStyle name="Normal 7 2 2 4 2 3" xfId="2848" xr:uid="{00000000-0005-0000-0000-0000C2020000}"/>
    <cellStyle name="Normal 7 2 2 4 3" xfId="1625" xr:uid="{00000000-0005-0000-0000-0000C3020000}"/>
    <cellStyle name="Normal 7 2 2 4 3 2" xfId="3317" xr:uid="{00000000-0005-0000-0000-0000C4020000}"/>
    <cellStyle name="Normal 7 2 2 4 4" xfId="2471" xr:uid="{00000000-0005-0000-0000-0000C5020000}"/>
    <cellStyle name="Normal 7 2 2 5" xfId="870" xr:uid="{00000000-0005-0000-0000-0000C6020000}"/>
    <cellStyle name="Normal 7 2 2 5 2" xfId="1809" xr:uid="{00000000-0005-0000-0000-0000C7020000}"/>
    <cellStyle name="Normal 7 2 2 5 2 2" xfId="3501" xr:uid="{00000000-0005-0000-0000-0000C8020000}"/>
    <cellStyle name="Normal 7 2 2 5 3" xfId="2655" xr:uid="{00000000-0005-0000-0000-0000C9020000}"/>
    <cellStyle name="Normal 7 2 2 6" xfId="368" xr:uid="{00000000-0005-0000-0000-0000CA020000}"/>
    <cellStyle name="Normal 7 2 2 6 2" xfId="1441" xr:uid="{00000000-0005-0000-0000-0000CB020000}"/>
    <cellStyle name="Normal 7 2 2 6 2 2" xfId="3133" xr:uid="{00000000-0005-0000-0000-0000CC020000}"/>
    <cellStyle name="Normal 7 2 2 6 3" xfId="2287" xr:uid="{00000000-0005-0000-0000-0000CD020000}"/>
    <cellStyle name="Normal 7 2 2 7" xfId="1377" xr:uid="{00000000-0005-0000-0000-0000CE020000}"/>
    <cellStyle name="Normal 7 2 2 7 2" xfId="3082" xr:uid="{00000000-0005-0000-0000-0000CF020000}"/>
    <cellStyle name="Normal 7 2 2 8" xfId="2236" xr:uid="{00000000-0005-0000-0000-0000D0020000}"/>
    <cellStyle name="Normal 7 2 3" xfId="401" xr:uid="{00000000-0005-0000-0000-0000D1020000}"/>
    <cellStyle name="Normal 7 2 3 2" xfId="546" xr:uid="{00000000-0005-0000-0000-0000D2020000}"/>
    <cellStyle name="Normal 7 2 3 2 2" xfId="796" xr:uid="{00000000-0005-0000-0000-0000D3020000}"/>
    <cellStyle name="Normal 7 2 3 2 2 2" xfId="1211" xr:uid="{00000000-0005-0000-0000-0000D4020000}"/>
    <cellStyle name="Normal 7 2 3 2 2 2 2" xfId="2122" xr:uid="{00000000-0005-0000-0000-0000D5020000}"/>
    <cellStyle name="Normal 7 2 3 2 2 2 2 2" xfId="3814" xr:uid="{00000000-0005-0000-0000-0000D6020000}"/>
    <cellStyle name="Normal 7 2 3 2 2 2 3" xfId="2968" xr:uid="{00000000-0005-0000-0000-0000D7020000}"/>
    <cellStyle name="Normal 7 2 3 2 2 3" xfId="1745" xr:uid="{00000000-0005-0000-0000-0000D8020000}"/>
    <cellStyle name="Normal 7 2 3 2 2 3 2" xfId="3437" xr:uid="{00000000-0005-0000-0000-0000D9020000}"/>
    <cellStyle name="Normal 7 2 3 2 2 4" xfId="2591" xr:uid="{00000000-0005-0000-0000-0000DA020000}"/>
    <cellStyle name="Normal 7 2 3 2 3" xfId="1012" xr:uid="{00000000-0005-0000-0000-0000DB020000}"/>
    <cellStyle name="Normal 7 2 3 2 3 2" xfId="1934" xr:uid="{00000000-0005-0000-0000-0000DC020000}"/>
    <cellStyle name="Normal 7 2 3 2 3 2 2" xfId="3626" xr:uid="{00000000-0005-0000-0000-0000DD020000}"/>
    <cellStyle name="Normal 7 2 3 2 3 3" xfId="2780" xr:uid="{00000000-0005-0000-0000-0000DE020000}"/>
    <cellStyle name="Normal 7 2 3 2 4" xfId="1561" xr:uid="{00000000-0005-0000-0000-0000DF020000}"/>
    <cellStyle name="Normal 7 2 3 2 4 2" xfId="3253" xr:uid="{00000000-0005-0000-0000-0000E0020000}"/>
    <cellStyle name="Normal 7 2 3 2 5" xfId="2407" xr:uid="{00000000-0005-0000-0000-0000E1020000}"/>
    <cellStyle name="Normal 7 2 3 3" xfId="696" xr:uid="{00000000-0005-0000-0000-0000E2020000}"/>
    <cellStyle name="Normal 7 2 3 3 2" xfId="1119" xr:uid="{00000000-0005-0000-0000-0000E3020000}"/>
    <cellStyle name="Normal 7 2 3 3 2 2" xfId="2030" xr:uid="{00000000-0005-0000-0000-0000E4020000}"/>
    <cellStyle name="Normal 7 2 3 3 2 2 2" xfId="3722" xr:uid="{00000000-0005-0000-0000-0000E5020000}"/>
    <cellStyle name="Normal 7 2 3 3 2 3" xfId="2876" xr:uid="{00000000-0005-0000-0000-0000E6020000}"/>
    <cellStyle name="Normal 7 2 3 3 3" xfId="1653" xr:uid="{00000000-0005-0000-0000-0000E7020000}"/>
    <cellStyle name="Normal 7 2 3 3 3 2" xfId="3345" xr:uid="{00000000-0005-0000-0000-0000E8020000}"/>
    <cellStyle name="Normal 7 2 3 3 4" xfId="2499" xr:uid="{00000000-0005-0000-0000-0000E9020000}"/>
    <cellStyle name="Normal 7 2 3 4" xfId="906" xr:uid="{00000000-0005-0000-0000-0000EA020000}"/>
    <cellStyle name="Normal 7 2 3 4 2" xfId="1838" xr:uid="{00000000-0005-0000-0000-0000EB020000}"/>
    <cellStyle name="Normal 7 2 3 4 2 2" xfId="3530" xr:uid="{00000000-0005-0000-0000-0000EC020000}"/>
    <cellStyle name="Normal 7 2 3 4 3" xfId="2684" xr:uid="{00000000-0005-0000-0000-0000ED020000}"/>
    <cellStyle name="Normal 7 2 3 5" xfId="1463" xr:uid="{00000000-0005-0000-0000-0000EE020000}"/>
    <cellStyle name="Normal 7 2 3 5 2" xfId="3155" xr:uid="{00000000-0005-0000-0000-0000EF020000}"/>
    <cellStyle name="Normal 7 2 3 6" xfId="2309" xr:uid="{00000000-0005-0000-0000-0000F0020000}"/>
    <cellStyle name="Normal 7 2 4" xfId="492" xr:uid="{00000000-0005-0000-0000-0000F1020000}"/>
    <cellStyle name="Normal 7 2 4 2" xfId="746" xr:uid="{00000000-0005-0000-0000-0000F2020000}"/>
    <cellStyle name="Normal 7 2 4 2 2" xfId="1162" xr:uid="{00000000-0005-0000-0000-0000F3020000}"/>
    <cellStyle name="Normal 7 2 4 2 2 2" xfId="2073" xr:uid="{00000000-0005-0000-0000-0000F4020000}"/>
    <cellStyle name="Normal 7 2 4 2 2 2 2" xfId="3765" xr:uid="{00000000-0005-0000-0000-0000F5020000}"/>
    <cellStyle name="Normal 7 2 4 2 2 3" xfId="2919" xr:uid="{00000000-0005-0000-0000-0000F6020000}"/>
    <cellStyle name="Normal 7 2 4 2 3" xfId="1696" xr:uid="{00000000-0005-0000-0000-0000F7020000}"/>
    <cellStyle name="Normal 7 2 4 2 3 2" xfId="3388" xr:uid="{00000000-0005-0000-0000-0000F8020000}"/>
    <cellStyle name="Normal 7 2 4 2 4" xfId="2542" xr:uid="{00000000-0005-0000-0000-0000F9020000}"/>
    <cellStyle name="Normal 7 2 4 3" xfId="962" xr:uid="{00000000-0005-0000-0000-0000FA020000}"/>
    <cellStyle name="Normal 7 2 4 3 2" xfId="1885" xr:uid="{00000000-0005-0000-0000-0000FB020000}"/>
    <cellStyle name="Normal 7 2 4 3 2 2" xfId="3577" xr:uid="{00000000-0005-0000-0000-0000FC020000}"/>
    <cellStyle name="Normal 7 2 4 3 3" xfId="2731" xr:uid="{00000000-0005-0000-0000-0000FD020000}"/>
    <cellStyle name="Normal 7 2 4 4" xfId="1512" xr:uid="{00000000-0005-0000-0000-0000FE020000}"/>
    <cellStyle name="Normal 7 2 4 4 2" xfId="3204" xr:uid="{00000000-0005-0000-0000-0000FF020000}"/>
    <cellStyle name="Normal 7 2 4 5" xfId="2358" xr:uid="{00000000-0005-0000-0000-000000030000}"/>
    <cellStyle name="Normal 7 2 5" xfId="642" xr:uid="{00000000-0005-0000-0000-000001030000}"/>
    <cellStyle name="Normal 7 2 5 2" xfId="1070" xr:uid="{00000000-0005-0000-0000-000002030000}"/>
    <cellStyle name="Normal 7 2 5 2 2" xfId="1981" xr:uid="{00000000-0005-0000-0000-000003030000}"/>
    <cellStyle name="Normal 7 2 5 2 2 2" xfId="3673" xr:uid="{00000000-0005-0000-0000-000004030000}"/>
    <cellStyle name="Normal 7 2 5 2 3" xfId="2827" xr:uid="{00000000-0005-0000-0000-000005030000}"/>
    <cellStyle name="Normal 7 2 5 3" xfId="1604" xr:uid="{00000000-0005-0000-0000-000006030000}"/>
    <cellStyle name="Normal 7 2 5 3 2" xfId="3296" xr:uid="{00000000-0005-0000-0000-000007030000}"/>
    <cellStyle name="Normal 7 2 5 4" xfId="2450" xr:uid="{00000000-0005-0000-0000-000008030000}"/>
    <cellStyle name="Normal 7 2 6" xfId="849" xr:uid="{00000000-0005-0000-0000-000009030000}"/>
    <cellStyle name="Normal 7 2 6 2" xfId="1788" xr:uid="{00000000-0005-0000-0000-00000A030000}"/>
    <cellStyle name="Normal 7 2 6 2 2" xfId="3480" xr:uid="{00000000-0005-0000-0000-00000B030000}"/>
    <cellStyle name="Normal 7 2 6 3" xfId="2634" xr:uid="{00000000-0005-0000-0000-00000C030000}"/>
    <cellStyle name="Normal 7 2 7" xfId="345" xr:uid="{00000000-0005-0000-0000-00000D030000}"/>
    <cellStyle name="Normal 7 2 7 2" xfId="1420" xr:uid="{00000000-0005-0000-0000-00000E030000}"/>
    <cellStyle name="Normal 7 2 7 2 2" xfId="3112" xr:uid="{00000000-0005-0000-0000-00000F030000}"/>
    <cellStyle name="Normal 7 2 7 3" xfId="2266" xr:uid="{00000000-0005-0000-0000-000010030000}"/>
    <cellStyle name="Normal 7 2 8" xfId="1312" xr:uid="{00000000-0005-0000-0000-000011030000}"/>
    <cellStyle name="Normal 7 2 8 2" xfId="3035" xr:uid="{00000000-0005-0000-0000-000012030000}"/>
    <cellStyle name="Normal 7 2 9" xfId="2189" xr:uid="{00000000-0005-0000-0000-000013030000}"/>
    <cellStyle name="Normal 7 3" xfId="213" xr:uid="{00000000-0005-0000-0000-000014030000}"/>
    <cellStyle name="Normal 7 3 2" xfId="309" xr:uid="{00000000-0005-0000-0000-000015030000}"/>
    <cellStyle name="Normal 7 3 2 2" xfId="428" xr:uid="{00000000-0005-0000-0000-000016030000}"/>
    <cellStyle name="Normal 7 3 2 2 2" xfId="572" xr:uid="{00000000-0005-0000-0000-000017030000}"/>
    <cellStyle name="Normal 7 3 2 2 2 2" xfId="822" xr:uid="{00000000-0005-0000-0000-000018030000}"/>
    <cellStyle name="Normal 7 3 2 2 2 2 2" xfId="1237" xr:uid="{00000000-0005-0000-0000-000019030000}"/>
    <cellStyle name="Normal 7 3 2 2 2 2 2 2" xfId="2148" xr:uid="{00000000-0005-0000-0000-00001A030000}"/>
    <cellStyle name="Normal 7 3 2 2 2 2 2 2 2" xfId="3840" xr:uid="{00000000-0005-0000-0000-00001B030000}"/>
    <cellStyle name="Normal 7 3 2 2 2 2 2 3" xfId="2994" xr:uid="{00000000-0005-0000-0000-00001C030000}"/>
    <cellStyle name="Normal 7 3 2 2 2 2 3" xfId="1771" xr:uid="{00000000-0005-0000-0000-00001D030000}"/>
    <cellStyle name="Normal 7 3 2 2 2 2 3 2" xfId="3463" xr:uid="{00000000-0005-0000-0000-00001E030000}"/>
    <cellStyle name="Normal 7 3 2 2 2 2 4" xfId="2617" xr:uid="{00000000-0005-0000-0000-00001F030000}"/>
    <cellStyle name="Normal 7 3 2 2 2 3" xfId="1038" xr:uid="{00000000-0005-0000-0000-000020030000}"/>
    <cellStyle name="Normal 7 3 2 2 2 3 2" xfId="1960" xr:uid="{00000000-0005-0000-0000-000021030000}"/>
    <cellStyle name="Normal 7 3 2 2 2 3 2 2" xfId="3652" xr:uid="{00000000-0005-0000-0000-000022030000}"/>
    <cellStyle name="Normal 7 3 2 2 2 3 3" xfId="2806" xr:uid="{00000000-0005-0000-0000-000023030000}"/>
    <cellStyle name="Normal 7 3 2 2 2 4" xfId="1587" xr:uid="{00000000-0005-0000-0000-000024030000}"/>
    <cellStyle name="Normal 7 3 2 2 2 4 2" xfId="3279" xr:uid="{00000000-0005-0000-0000-000025030000}"/>
    <cellStyle name="Normal 7 3 2 2 2 5" xfId="2433" xr:uid="{00000000-0005-0000-0000-000026030000}"/>
    <cellStyle name="Normal 7 3 2 2 3" xfId="722" xr:uid="{00000000-0005-0000-0000-000027030000}"/>
    <cellStyle name="Normal 7 3 2 2 3 2" xfId="1145" xr:uid="{00000000-0005-0000-0000-000028030000}"/>
    <cellStyle name="Normal 7 3 2 2 3 2 2" xfId="2056" xr:uid="{00000000-0005-0000-0000-000029030000}"/>
    <cellStyle name="Normal 7 3 2 2 3 2 2 2" xfId="3748" xr:uid="{00000000-0005-0000-0000-00002A030000}"/>
    <cellStyle name="Normal 7 3 2 2 3 2 3" xfId="2902" xr:uid="{00000000-0005-0000-0000-00002B030000}"/>
    <cellStyle name="Normal 7 3 2 2 3 3" xfId="1679" xr:uid="{00000000-0005-0000-0000-00002C030000}"/>
    <cellStyle name="Normal 7 3 2 2 3 3 2" xfId="3371" xr:uid="{00000000-0005-0000-0000-00002D030000}"/>
    <cellStyle name="Normal 7 3 2 2 3 4" xfId="2525" xr:uid="{00000000-0005-0000-0000-00002E030000}"/>
    <cellStyle name="Normal 7 3 2 2 4" xfId="932" xr:uid="{00000000-0005-0000-0000-00002F030000}"/>
    <cellStyle name="Normal 7 3 2 2 4 2" xfId="1864" xr:uid="{00000000-0005-0000-0000-000030030000}"/>
    <cellStyle name="Normal 7 3 2 2 4 2 2" xfId="3556" xr:uid="{00000000-0005-0000-0000-000031030000}"/>
    <cellStyle name="Normal 7 3 2 2 4 3" xfId="2710" xr:uid="{00000000-0005-0000-0000-000032030000}"/>
    <cellStyle name="Normal 7 3 2 2 5" xfId="1489" xr:uid="{00000000-0005-0000-0000-000033030000}"/>
    <cellStyle name="Normal 7 3 2 2 5 2" xfId="3181" xr:uid="{00000000-0005-0000-0000-000034030000}"/>
    <cellStyle name="Normal 7 3 2 2 6" xfId="2335" xr:uid="{00000000-0005-0000-0000-000035030000}"/>
    <cellStyle name="Normal 7 3 2 3" xfId="520" xr:uid="{00000000-0005-0000-0000-000036030000}"/>
    <cellStyle name="Normal 7 3 2 3 2" xfId="772" xr:uid="{00000000-0005-0000-0000-000037030000}"/>
    <cellStyle name="Normal 7 3 2 3 2 2" xfId="1188" xr:uid="{00000000-0005-0000-0000-000038030000}"/>
    <cellStyle name="Normal 7 3 2 3 2 2 2" xfId="2099" xr:uid="{00000000-0005-0000-0000-000039030000}"/>
    <cellStyle name="Normal 7 3 2 3 2 2 2 2" xfId="3791" xr:uid="{00000000-0005-0000-0000-00003A030000}"/>
    <cellStyle name="Normal 7 3 2 3 2 2 3" xfId="2945" xr:uid="{00000000-0005-0000-0000-00003B030000}"/>
    <cellStyle name="Normal 7 3 2 3 2 3" xfId="1722" xr:uid="{00000000-0005-0000-0000-00003C030000}"/>
    <cellStyle name="Normal 7 3 2 3 2 3 2" xfId="3414" xr:uid="{00000000-0005-0000-0000-00003D030000}"/>
    <cellStyle name="Normal 7 3 2 3 2 4" xfId="2568" xr:uid="{00000000-0005-0000-0000-00003E030000}"/>
    <cellStyle name="Normal 7 3 2 3 3" xfId="988" xr:uid="{00000000-0005-0000-0000-00003F030000}"/>
    <cellStyle name="Normal 7 3 2 3 3 2" xfId="1911" xr:uid="{00000000-0005-0000-0000-000040030000}"/>
    <cellStyle name="Normal 7 3 2 3 3 2 2" xfId="3603" xr:uid="{00000000-0005-0000-0000-000041030000}"/>
    <cellStyle name="Normal 7 3 2 3 3 3" xfId="2757" xr:uid="{00000000-0005-0000-0000-000042030000}"/>
    <cellStyle name="Normal 7 3 2 3 4" xfId="1538" xr:uid="{00000000-0005-0000-0000-000043030000}"/>
    <cellStyle name="Normal 7 3 2 3 4 2" xfId="3230" xr:uid="{00000000-0005-0000-0000-000044030000}"/>
    <cellStyle name="Normal 7 3 2 3 5" xfId="2384" xr:uid="{00000000-0005-0000-0000-000045030000}"/>
    <cellStyle name="Normal 7 3 2 4" xfId="668" xr:uid="{00000000-0005-0000-0000-000046030000}"/>
    <cellStyle name="Normal 7 3 2 4 2" xfId="1096" xr:uid="{00000000-0005-0000-0000-000047030000}"/>
    <cellStyle name="Normal 7 3 2 4 2 2" xfId="2007" xr:uid="{00000000-0005-0000-0000-000048030000}"/>
    <cellStyle name="Normal 7 3 2 4 2 2 2" xfId="3699" xr:uid="{00000000-0005-0000-0000-000049030000}"/>
    <cellStyle name="Normal 7 3 2 4 2 3" xfId="2853" xr:uid="{00000000-0005-0000-0000-00004A030000}"/>
    <cellStyle name="Normal 7 3 2 4 3" xfId="1630" xr:uid="{00000000-0005-0000-0000-00004B030000}"/>
    <cellStyle name="Normal 7 3 2 4 3 2" xfId="3322" xr:uid="{00000000-0005-0000-0000-00004C030000}"/>
    <cellStyle name="Normal 7 3 2 4 4" xfId="2476" xr:uid="{00000000-0005-0000-0000-00004D030000}"/>
    <cellStyle name="Normal 7 3 2 5" xfId="875" xr:uid="{00000000-0005-0000-0000-00004E030000}"/>
    <cellStyle name="Normal 7 3 2 5 2" xfId="1814" xr:uid="{00000000-0005-0000-0000-00004F030000}"/>
    <cellStyle name="Normal 7 3 2 5 2 2" xfId="3506" xr:uid="{00000000-0005-0000-0000-000050030000}"/>
    <cellStyle name="Normal 7 3 2 5 3" xfId="2660" xr:uid="{00000000-0005-0000-0000-000051030000}"/>
    <cellStyle name="Normal 7 3 2 6" xfId="373" xr:uid="{00000000-0005-0000-0000-000052030000}"/>
    <cellStyle name="Normal 7 3 2 6 2" xfId="1446" xr:uid="{00000000-0005-0000-0000-000053030000}"/>
    <cellStyle name="Normal 7 3 2 6 2 2" xfId="3138" xr:uid="{00000000-0005-0000-0000-000054030000}"/>
    <cellStyle name="Normal 7 3 2 6 3" xfId="2292" xr:uid="{00000000-0005-0000-0000-000055030000}"/>
    <cellStyle name="Normal 7 3 2 7" xfId="1405" xr:uid="{00000000-0005-0000-0000-000056030000}"/>
    <cellStyle name="Normal 7 3 2 7 2" xfId="3098" xr:uid="{00000000-0005-0000-0000-000057030000}"/>
    <cellStyle name="Normal 7 3 2 8" xfId="2252" xr:uid="{00000000-0005-0000-0000-000058030000}"/>
    <cellStyle name="Normal 7 3 3" xfId="406" xr:uid="{00000000-0005-0000-0000-000059030000}"/>
    <cellStyle name="Normal 7 3 3 2" xfId="551" xr:uid="{00000000-0005-0000-0000-00005A030000}"/>
    <cellStyle name="Normal 7 3 3 2 2" xfId="801" xr:uid="{00000000-0005-0000-0000-00005B030000}"/>
    <cellStyle name="Normal 7 3 3 2 2 2" xfId="1216" xr:uid="{00000000-0005-0000-0000-00005C030000}"/>
    <cellStyle name="Normal 7 3 3 2 2 2 2" xfId="2127" xr:uid="{00000000-0005-0000-0000-00005D030000}"/>
    <cellStyle name="Normal 7 3 3 2 2 2 2 2" xfId="3819" xr:uid="{00000000-0005-0000-0000-00005E030000}"/>
    <cellStyle name="Normal 7 3 3 2 2 2 3" xfId="2973" xr:uid="{00000000-0005-0000-0000-00005F030000}"/>
    <cellStyle name="Normal 7 3 3 2 2 3" xfId="1750" xr:uid="{00000000-0005-0000-0000-000060030000}"/>
    <cellStyle name="Normal 7 3 3 2 2 3 2" xfId="3442" xr:uid="{00000000-0005-0000-0000-000061030000}"/>
    <cellStyle name="Normal 7 3 3 2 2 4" xfId="2596" xr:uid="{00000000-0005-0000-0000-000062030000}"/>
    <cellStyle name="Normal 7 3 3 2 3" xfId="1017" xr:uid="{00000000-0005-0000-0000-000063030000}"/>
    <cellStyle name="Normal 7 3 3 2 3 2" xfId="1939" xr:uid="{00000000-0005-0000-0000-000064030000}"/>
    <cellStyle name="Normal 7 3 3 2 3 2 2" xfId="3631" xr:uid="{00000000-0005-0000-0000-000065030000}"/>
    <cellStyle name="Normal 7 3 3 2 3 3" xfId="2785" xr:uid="{00000000-0005-0000-0000-000066030000}"/>
    <cellStyle name="Normal 7 3 3 2 4" xfId="1566" xr:uid="{00000000-0005-0000-0000-000067030000}"/>
    <cellStyle name="Normal 7 3 3 2 4 2" xfId="3258" xr:uid="{00000000-0005-0000-0000-000068030000}"/>
    <cellStyle name="Normal 7 3 3 2 5" xfId="2412" xr:uid="{00000000-0005-0000-0000-000069030000}"/>
    <cellStyle name="Normal 7 3 3 3" xfId="701" xr:uid="{00000000-0005-0000-0000-00006A030000}"/>
    <cellStyle name="Normal 7 3 3 3 2" xfId="1124" xr:uid="{00000000-0005-0000-0000-00006B030000}"/>
    <cellStyle name="Normal 7 3 3 3 2 2" xfId="2035" xr:uid="{00000000-0005-0000-0000-00006C030000}"/>
    <cellStyle name="Normal 7 3 3 3 2 2 2" xfId="3727" xr:uid="{00000000-0005-0000-0000-00006D030000}"/>
    <cellStyle name="Normal 7 3 3 3 2 3" xfId="2881" xr:uid="{00000000-0005-0000-0000-00006E030000}"/>
    <cellStyle name="Normal 7 3 3 3 3" xfId="1658" xr:uid="{00000000-0005-0000-0000-00006F030000}"/>
    <cellStyle name="Normal 7 3 3 3 3 2" xfId="3350" xr:uid="{00000000-0005-0000-0000-000070030000}"/>
    <cellStyle name="Normal 7 3 3 3 4" xfId="2504" xr:uid="{00000000-0005-0000-0000-000071030000}"/>
    <cellStyle name="Normal 7 3 3 4" xfId="911" xr:uid="{00000000-0005-0000-0000-000072030000}"/>
    <cellStyle name="Normal 7 3 3 4 2" xfId="1843" xr:uid="{00000000-0005-0000-0000-000073030000}"/>
    <cellStyle name="Normal 7 3 3 4 2 2" xfId="3535" xr:uid="{00000000-0005-0000-0000-000074030000}"/>
    <cellStyle name="Normal 7 3 3 4 3" xfId="2689" xr:uid="{00000000-0005-0000-0000-000075030000}"/>
    <cellStyle name="Normal 7 3 3 5" xfId="1468" xr:uid="{00000000-0005-0000-0000-000076030000}"/>
    <cellStyle name="Normal 7 3 3 5 2" xfId="3160" xr:uid="{00000000-0005-0000-0000-000077030000}"/>
    <cellStyle name="Normal 7 3 3 6" xfId="2314" xr:uid="{00000000-0005-0000-0000-000078030000}"/>
    <cellStyle name="Normal 7 3 4" xfId="497" xr:uid="{00000000-0005-0000-0000-000079030000}"/>
    <cellStyle name="Normal 7 3 4 2" xfId="751" xr:uid="{00000000-0005-0000-0000-00007A030000}"/>
    <cellStyle name="Normal 7 3 4 2 2" xfId="1167" xr:uid="{00000000-0005-0000-0000-00007B030000}"/>
    <cellStyle name="Normal 7 3 4 2 2 2" xfId="2078" xr:uid="{00000000-0005-0000-0000-00007C030000}"/>
    <cellStyle name="Normal 7 3 4 2 2 2 2" xfId="3770" xr:uid="{00000000-0005-0000-0000-00007D030000}"/>
    <cellStyle name="Normal 7 3 4 2 2 3" xfId="2924" xr:uid="{00000000-0005-0000-0000-00007E030000}"/>
    <cellStyle name="Normal 7 3 4 2 3" xfId="1701" xr:uid="{00000000-0005-0000-0000-00007F030000}"/>
    <cellStyle name="Normal 7 3 4 2 3 2" xfId="3393" xr:uid="{00000000-0005-0000-0000-000080030000}"/>
    <cellStyle name="Normal 7 3 4 2 4" xfId="2547" xr:uid="{00000000-0005-0000-0000-000081030000}"/>
    <cellStyle name="Normal 7 3 4 3" xfId="967" xr:uid="{00000000-0005-0000-0000-000082030000}"/>
    <cellStyle name="Normal 7 3 4 3 2" xfId="1890" xr:uid="{00000000-0005-0000-0000-000083030000}"/>
    <cellStyle name="Normal 7 3 4 3 2 2" xfId="3582" xr:uid="{00000000-0005-0000-0000-000084030000}"/>
    <cellStyle name="Normal 7 3 4 3 3" xfId="2736" xr:uid="{00000000-0005-0000-0000-000085030000}"/>
    <cellStyle name="Normal 7 3 4 4" xfId="1517" xr:uid="{00000000-0005-0000-0000-000086030000}"/>
    <cellStyle name="Normal 7 3 4 4 2" xfId="3209" xr:uid="{00000000-0005-0000-0000-000087030000}"/>
    <cellStyle name="Normal 7 3 4 5" xfId="2363" xr:uid="{00000000-0005-0000-0000-000088030000}"/>
    <cellStyle name="Normal 7 3 5" xfId="647" xr:uid="{00000000-0005-0000-0000-000089030000}"/>
    <cellStyle name="Normal 7 3 5 2" xfId="1075" xr:uid="{00000000-0005-0000-0000-00008A030000}"/>
    <cellStyle name="Normal 7 3 5 2 2" xfId="1986" xr:uid="{00000000-0005-0000-0000-00008B030000}"/>
    <cellStyle name="Normal 7 3 5 2 2 2" xfId="3678" xr:uid="{00000000-0005-0000-0000-00008C030000}"/>
    <cellStyle name="Normal 7 3 5 2 3" xfId="2832" xr:uid="{00000000-0005-0000-0000-00008D030000}"/>
    <cellStyle name="Normal 7 3 5 3" xfId="1609" xr:uid="{00000000-0005-0000-0000-00008E030000}"/>
    <cellStyle name="Normal 7 3 5 3 2" xfId="3301" xr:uid="{00000000-0005-0000-0000-00008F030000}"/>
    <cellStyle name="Normal 7 3 5 4" xfId="2455" xr:uid="{00000000-0005-0000-0000-000090030000}"/>
    <cellStyle name="Normal 7 3 6" xfId="854" xr:uid="{00000000-0005-0000-0000-000091030000}"/>
    <cellStyle name="Normal 7 3 6 2" xfId="1793" xr:uid="{00000000-0005-0000-0000-000092030000}"/>
    <cellStyle name="Normal 7 3 6 2 2" xfId="3485" xr:uid="{00000000-0005-0000-0000-000093030000}"/>
    <cellStyle name="Normal 7 3 6 3" xfId="2639" xr:uid="{00000000-0005-0000-0000-000094030000}"/>
    <cellStyle name="Normal 7 3 7" xfId="350" xr:uid="{00000000-0005-0000-0000-000095030000}"/>
    <cellStyle name="Normal 7 3 7 2" xfId="1425" xr:uid="{00000000-0005-0000-0000-000096030000}"/>
    <cellStyle name="Normal 7 3 7 2 2" xfId="3117" xr:uid="{00000000-0005-0000-0000-000097030000}"/>
    <cellStyle name="Normal 7 3 7 3" xfId="2271" xr:uid="{00000000-0005-0000-0000-000098030000}"/>
    <cellStyle name="Normal 7 3 8" xfId="1330" xr:uid="{00000000-0005-0000-0000-000099030000}"/>
    <cellStyle name="Normal 7 3 8 2" xfId="3051" xr:uid="{00000000-0005-0000-0000-00009A030000}"/>
    <cellStyle name="Normal 7 3 9" xfId="2205" xr:uid="{00000000-0005-0000-0000-00009B030000}"/>
    <cellStyle name="Normal 7 4" xfId="357" xr:uid="{00000000-0005-0000-0000-00009C030000}"/>
    <cellStyle name="Normal 7 4 2" xfId="413" xr:uid="{00000000-0005-0000-0000-00009D030000}"/>
    <cellStyle name="Normal 7 4 2 2" xfId="557" xr:uid="{00000000-0005-0000-0000-00009E030000}"/>
    <cellStyle name="Normal 7 4 2 2 2" xfId="807" xr:uid="{00000000-0005-0000-0000-00009F030000}"/>
    <cellStyle name="Normal 7 4 2 2 2 2" xfId="1222" xr:uid="{00000000-0005-0000-0000-0000A0030000}"/>
    <cellStyle name="Normal 7 4 2 2 2 2 2" xfId="2133" xr:uid="{00000000-0005-0000-0000-0000A1030000}"/>
    <cellStyle name="Normal 7 4 2 2 2 2 2 2" xfId="3825" xr:uid="{00000000-0005-0000-0000-0000A2030000}"/>
    <cellStyle name="Normal 7 4 2 2 2 2 3" xfId="2979" xr:uid="{00000000-0005-0000-0000-0000A3030000}"/>
    <cellStyle name="Normal 7 4 2 2 2 3" xfId="1756" xr:uid="{00000000-0005-0000-0000-0000A4030000}"/>
    <cellStyle name="Normal 7 4 2 2 2 3 2" xfId="3448" xr:uid="{00000000-0005-0000-0000-0000A5030000}"/>
    <cellStyle name="Normal 7 4 2 2 2 4" xfId="2602" xr:uid="{00000000-0005-0000-0000-0000A6030000}"/>
    <cellStyle name="Normal 7 4 2 2 3" xfId="1023" xr:uid="{00000000-0005-0000-0000-0000A7030000}"/>
    <cellStyle name="Normal 7 4 2 2 3 2" xfId="1945" xr:uid="{00000000-0005-0000-0000-0000A8030000}"/>
    <cellStyle name="Normal 7 4 2 2 3 2 2" xfId="3637" xr:uid="{00000000-0005-0000-0000-0000A9030000}"/>
    <cellStyle name="Normal 7 4 2 2 3 3" xfId="2791" xr:uid="{00000000-0005-0000-0000-0000AA030000}"/>
    <cellStyle name="Normal 7 4 2 2 4" xfId="1572" xr:uid="{00000000-0005-0000-0000-0000AB030000}"/>
    <cellStyle name="Normal 7 4 2 2 4 2" xfId="3264" xr:uid="{00000000-0005-0000-0000-0000AC030000}"/>
    <cellStyle name="Normal 7 4 2 2 5" xfId="2418" xr:uid="{00000000-0005-0000-0000-0000AD030000}"/>
    <cellStyle name="Normal 7 4 2 3" xfId="707" xr:uid="{00000000-0005-0000-0000-0000AE030000}"/>
    <cellStyle name="Normal 7 4 2 3 2" xfId="1130" xr:uid="{00000000-0005-0000-0000-0000AF030000}"/>
    <cellStyle name="Normal 7 4 2 3 2 2" xfId="2041" xr:uid="{00000000-0005-0000-0000-0000B0030000}"/>
    <cellStyle name="Normal 7 4 2 3 2 2 2" xfId="3733" xr:uid="{00000000-0005-0000-0000-0000B1030000}"/>
    <cellStyle name="Normal 7 4 2 3 2 3" xfId="2887" xr:uid="{00000000-0005-0000-0000-0000B2030000}"/>
    <cellStyle name="Normal 7 4 2 3 3" xfId="1664" xr:uid="{00000000-0005-0000-0000-0000B3030000}"/>
    <cellStyle name="Normal 7 4 2 3 3 2" xfId="3356" xr:uid="{00000000-0005-0000-0000-0000B4030000}"/>
    <cellStyle name="Normal 7 4 2 3 4" xfId="2510" xr:uid="{00000000-0005-0000-0000-0000B5030000}"/>
    <cellStyle name="Normal 7 4 2 4" xfId="917" xr:uid="{00000000-0005-0000-0000-0000B6030000}"/>
    <cellStyle name="Normal 7 4 2 4 2" xfId="1849" xr:uid="{00000000-0005-0000-0000-0000B7030000}"/>
    <cellStyle name="Normal 7 4 2 4 2 2" xfId="3541" xr:uid="{00000000-0005-0000-0000-0000B8030000}"/>
    <cellStyle name="Normal 7 4 2 4 3" xfId="2695" xr:uid="{00000000-0005-0000-0000-0000B9030000}"/>
    <cellStyle name="Normal 7 4 2 5" xfId="1474" xr:uid="{00000000-0005-0000-0000-0000BA030000}"/>
    <cellStyle name="Normal 7 4 2 5 2" xfId="3166" xr:uid="{00000000-0005-0000-0000-0000BB030000}"/>
    <cellStyle name="Normal 7 4 2 6" xfId="2320" xr:uid="{00000000-0005-0000-0000-0000BC030000}"/>
    <cellStyle name="Normal 7 4 3" xfId="505" xr:uid="{00000000-0005-0000-0000-0000BD030000}"/>
    <cellStyle name="Normal 7 4 3 2" xfId="757" xr:uid="{00000000-0005-0000-0000-0000BE030000}"/>
    <cellStyle name="Normal 7 4 3 2 2" xfId="1173" xr:uid="{00000000-0005-0000-0000-0000BF030000}"/>
    <cellStyle name="Normal 7 4 3 2 2 2" xfId="2084" xr:uid="{00000000-0005-0000-0000-0000C0030000}"/>
    <cellStyle name="Normal 7 4 3 2 2 2 2" xfId="3776" xr:uid="{00000000-0005-0000-0000-0000C1030000}"/>
    <cellStyle name="Normal 7 4 3 2 2 3" xfId="2930" xr:uid="{00000000-0005-0000-0000-0000C2030000}"/>
    <cellStyle name="Normal 7 4 3 2 3" xfId="1707" xr:uid="{00000000-0005-0000-0000-0000C3030000}"/>
    <cellStyle name="Normal 7 4 3 2 3 2" xfId="3399" xr:uid="{00000000-0005-0000-0000-0000C4030000}"/>
    <cellStyle name="Normal 7 4 3 2 4" xfId="2553" xr:uid="{00000000-0005-0000-0000-0000C5030000}"/>
    <cellStyle name="Normal 7 4 3 3" xfId="973" xr:uid="{00000000-0005-0000-0000-0000C6030000}"/>
    <cellStyle name="Normal 7 4 3 3 2" xfId="1896" xr:uid="{00000000-0005-0000-0000-0000C7030000}"/>
    <cellStyle name="Normal 7 4 3 3 2 2" xfId="3588" xr:uid="{00000000-0005-0000-0000-0000C8030000}"/>
    <cellStyle name="Normal 7 4 3 3 3" xfId="2742" xr:uid="{00000000-0005-0000-0000-0000C9030000}"/>
    <cellStyle name="Normal 7 4 3 4" xfId="1523" xr:uid="{00000000-0005-0000-0000-0000CA030000}"/>
    <cellStyle name="Normal 7 4 3 4 2" xfId="3215" xr:uid="{00000000-0005-0000-0000-0000CB030000}"/>
    <cellStyle name="Normal 7 4 3 5" xfId="2369" xr:uid="{00000000-0005-0000-0000-0000CC030000}"/>
    <cellStyle name="Normal 7 4 4" xfId="653" xr:uid="{00000000-0005-0000-0000-0000CD030000}"/>
    <cellStyle name="Normal 7 4 4 2" xfId="1081" xr:uid="{00000000-0005-0000-0000-0000CE030000}"/>
    <cellStyle name="Normal 7 4 4 2 2" xfId="1992" xr:uid="{00000000-0005-0000-0000-0000CF030000}"/>
    <cellStyle name="Normal 7 4 4 2 2 2" xfId="3684" xr:uid="{00000000-0005-0000-0000-0000D0030000}"/>
    <cellStyle name="Normal 7 4 4 2 3" xfId="2838" xr:uid="{00000000-0005-0000-0000-0000D1030000}"/>
    <cellStyle name="Normal 7 4 4 3" xfId="1615" xr:uid="{00000000-0005-0000-0000-0000D2030000}"/>
    <cellStyle name="Normal 7 4 4 3 2" xfId="3307" xr:uid="{00000000-0005-0000-0000-0000D3030000}"/>
    <cellStyle name="Normal 7 4 4 4" xfId="2461" xr:uid="{00000000-0005-0000-0000-0000D4030000}"/>
    <cellStyle name="Normal 7 4 5" xfId="860" xr:uid="{00000000-0005-0000-0000-0000D5030000}"/>
    <cellStyle name="Normal 7 4 5 2" xfId="1799" xr:uid="{00000000-0005-0000-0000-0000D6030000}"/>
    <cellStyle name="Normal 7 4 5 2 2" xfId="3491" xr:uid="{00000000-0005-0000-0000-0000D7030000}"/>
    <cellStyle name="Normal 7 4 5 3" xfId="2645" xr:uid="{00000000-0005-0000-0000-0000D8030000}"/>
    <cellStyle name="Normal 7 4 6" xfId="1431" xr:uid="{00000000-0005-0000-0000-0000D9030000}"/>
    <cellStyle name="Normal 7 4 6 2" xfId="3123" xr:uid="{00000000-0005-0000-0000-0000DA030000}"/>
    <cellStyle name="Normal 7 4 7" xfId="2277" xr:uid="{00000000-0005-0000-0000-0000DB030000}"/>
    <cellStyle name="Normal 7 5" xfId="391" xr:uid="{00000000-0005-0000-0000-0000DC030000}"/>
    <cellStyle name="Normal 7 5 2" xfId="536" xr:uid="{00000000-0005-0000-0000-0000DD030000}"/>
    <cellStyle name="Normal 7 5 2 2" xfId="786" xr:uid="{00000000-0005-0000-0000-0000DE030000}"/>
    <cellStyle name="Normal 7 5 2 2 2" xfId="1201" xr:uid="{00000000-0005-0000-0000-0000DF030000}"/>
    <cellStyle name="Normal 7 5 2 2 2 2" xfId="2112" xr:uid="{00000000-0005-0000-0000-0000E0030000}"/>
    <cellStyle name="Normal 7 5 2 2 2 2 2" xfId="3804" xr:uid="{00000000-0005-0000-0000-0000E1030000}"/>
    <cellStyle name="Normal 7 5 2 2 2 3" xfId="2958" xr:uid="{00000000-0005-0000-0000-0000E2030000}"/>
    <cellStyle name="Normal 7 5 2 2 3" xfId="1735" xr:uid="{00000000-0005-0000-0000-0000E3030000}"/>
    <cellStyle name="Normal 7 5 2 2 3 2" xfId="3427" xr:uid="{00000000-0005-0000-0000-0000E4030000}"/>
    <cellStyle name="Normal 7 5 2 2 4" xfId="2581" xr:uid="{00000000-0005-0000-0000-0000E5030000}"/>
    <cellStyle name="Normal 7 5 2 3" xfId="1002" xr:uid="{00000000-0005-0000-0000-0000E6030000}"/>
    <cellStyle name="Normal 7 5 2 3 2" xfId="1924" xr:uid="{00000000-0005-0000-0000-0000E7030000}"/>
    <cellStyle name="Normal 7 5 2 3 2 2" xfId="3616" xr:uid="{00000000-0005-0000-0000-0000E8030000}"/>
    <cellStyle name="Normal 7 5 2 3 3" xfId="2770" xr:uid="{00000000-0005-0000-0000-0000E9030000}"/>
    <cellStyle name="Normal 7 5 2 4" xfId="1551" xr:uid="{00000000-0005-0000-0000-0000EA030000}"/>
    <cellStyle name="Normal 7 5 2 4 2" xfId="3243" xr:uid="{00000000-0005-0000-0000-0000EB030000}"/>
    <cellStyle name="Normal 7 5 2 5" xfId="2397" xr:uid="{00000000-0005-0000-0000-0000EC030000}"/>
    <cellStyle name="Normal 7 5 3" xfId="686" xr:uid="{00000000-0005-0000-0000-0000ED030000}"/>
    <cellStyle name="Normal 7 5 3 2" xfId="1109" xr:uid="{00000000-0005-0000-0000-0000EE030000}"/>
    <cellStyle name="Normal 7 5 3 2 2" xfId="2020" xr:uid="{00000000-0005-0000-0000-0000EF030000}"/>
    <cellStyle name="Normal 7 5 3 2 2 2" xfId="3712" xr:uid="{00000000-0005-0000-0000-0000F0030000}"/>
    <cellStyle name="Normal 7 5 3 2 3" xfId="2866" xr:uid="{00000000-0005-0000-0000-0000F1030000}"/>
    <cellStyle name="Normal 7 5 3 3" xfId="1643" xr:uid="{00000000-0005-0000-0000-0000F2030000}"/>
    <cellStyle name="Normal 7 5 3 3 2" xfId="3335" xr:uid="{00000000-0005-0000-0000-0000F3030000}"/>
    <cellStyle name="Normal 7 5 3 4" xfId="2489" xr:uid="{00000000-0005-0000-0000-0000F4030000}"/>
    <cellStyle name="Normal 7 5 4" xfId="896" xr:uid="{00000000-0005-0000-0000-0000F5030000}"/>
    <cellStyle name="Normal 7 5 4 2" xfId="1828" xr:uid="{00000000-0005-0000-0000-0000F6030000}"/>
    <cellStyle name="Normal 7 5 4 2 2" xfId="3520" xr:uid="{00000000-0005-0000-0000-0000F7030000}"/>
    <cellStyle name="Normal 7 5 4 3" xfId="2674" xr:uid="{00000000-0005-0000-0000-0000F8030000}"/>
    <cellStyle name="Normal 7 5 5" xfId="1453" xr:uid="{00000000-0005-0000-0000-0000F9030000}"/>
    <cellStyle name="Normal 7 5 5 2" xfId="3145" xr:uid="{00000000-0005-0000-0000-0000FA030000}"/>
    <cellStyle name="Normal 7 5 6" xfId="2299" xr:uid="{00000000-0005-0000-0000-0000FB030000}"/>
    <cellStyle name="Normal 7 6" xfId="482" xr:uid="{00000000-0005-0000-0000-0000FC030000}"/>
    <cellStyle name="Normal 7 6 2" xfId="736" xr:uid="{00000000-0005-0000-0000-0000FD030000}"/>
    <cellStyle name="Normal 7 6 2 2" xfId="1152" xr:uid="{00000000-0005-0000-0000-0000FE030000}"/>
    <cellStyle name="Normal 7 6 2 2 2" xfId="2063" xr:uid="{00000000-0005-0000-0000-0000FF030000}"/>
    <cellStyle name="Normal 7 6 2 2 2 2" xfId="3755" xr:uid="{00000000-0005-0000-0000-000000040000}"/>
    <cellStyle name="Normal 7 6 2 2 3" xfId="2909" xr:uid="{00000000-0005-0000-0000-000001040000}"/>
    <cellStyle name="Normal 7 6 2 3" xfId="1686" xr:uid="{00000000-0005-0000-0000-000002040000}"/>
    <cellStyle name="Normal 7 6 2 3 2" xfId="3378" xr:uid="{00000000-0005-0000-0000-000003040000}"/>
    <cellStyle name="Normal 7 6 2 4" xfId="2532" xr:uid="{00000000-0005-0000-0000-000004040000}"/>
    <cellStyle name="Normal 7 6 3" xfId="952" xr:uid="{00000000-0005-0000-0000-000005040000}"/>
    <cellStyle name="Normal 7 6 3 2" xfId="1875" xr:uid="{00000000-0005-0000-0000-000006040000}"/>
    <cellStyle name="Normal 7 6 3 2 2" xfId="3567" xr:uid="{00000000-0005-0000-0000-000007040000}"/>
    <cellStyle name="Normal 7 6 3 3" xfId="2721" xr:uid="{00000000-0005-0000-0000-000008040000}"/>
    <cellStyle name="Normal 7 6 4" xfId="1502" xr:uid="{00000000-0005-0000-0000-000009040000}"/>
    <cellStyle name="Normal 7 6 4 2" xfId="3194" xr:uid="{00000000-0005-0000-0000-00000A040000}"/>
    <cellStyle name="Normal 7 6 5" xfId="2348" xr:uid="{00000000-0005-0000-0000-00000B040000}"/>
    <cellStyle name="Normal 7 7" xfId="632" xr:uid="{00000000-0005-0000-0000-00000C040000}"/>
    <cellStyle name="Normal 7 7 2" xfId="1060" xr:uid="{00000000-0005-0000-0000-00000D040000}"/>
    <cellStyle name="Normal 7 7 2 2" xfId="1971" xr:uid="{00000000-0005-0000-0000-00000E040000}"/>
    <cellStyle name="Normal 7 7 2 2 2" xfId="3663" xr:uid="{00000000-0005-0000-0000-00000F040000}"/>
    <cellStyle name="Normal 7 7 2 3" xfId="2817" xr:uid="{00000000-0005-0000-0000-000010040000}"/>
    <cellStyle name="Normal 7 7 3" xfId="1594" xr:uid="{00000000-0005-0000-0000-000011040000}"/>
    <cellStyle name="Normal 7 7 3 2" xfId="3286" xr:uid="{00000000-0005-0000-0000-000012040000}"/>
    <cellStyle name="Normal 7 7 4" xfId="2440" xr:uid="{00000000-0005-0000-0000-000013040000}"/>
    <cellStyle name="Normal 7 8" xfId="1045" xr:uid="{00000000-0005-0000-0000-000014040000}"/>
    <cellStyle name="Normal 7 8 2" xfId="1964" xr:uid="{00000000-0005-0000-0000-000015040000}"/>
    <cellStyle name="Normal 7 8 2 2" xfId="3656" xr:uid="{00000000-0005-0000-0000-000016040000}"/>
    <cellStyle name="Normal 7 8 3" xfId="2810" xr:uid="{00000000-0005-0000-0000-000017040000}"/>
    <cellStyle name="Normal 7 9" xfId="839" xr:uid="{00000000-0005-0000-0000-000018040000}"/>
    <cellStyle name="Normal 7 9 2" xfId="1778" xr:uid="{00000000-0005-0000-0000-000019040000}"/>
    <cellStyle name="Normal 7 9 2 2" xfId="3470" xr:uid="{00000000-0005-0000-0000-00001A040000}"/>
    <cellStyle name="Normal 7 9 3" xfId="2624" xr:uid="{00000000-0005-0000-0000-00001B040000}"/>
    <cellStyle name="Normal 8" xfId="81" xr:uid="{00000000-0005-0000-0000-00001C040000}"/>
    <cellStyle name="Normal 8 2" xfId="223" xr:uid="{00000000-0005-0000-0000-00001D040000}"/>
    <cellStyle name="Normal 8 2 2" xfId="360" xr:uid="{00000000-0005-0000-0000-00001E040000}"/>
    <cellStyle name="Normal 8 2 3" xfId="1338" xr:uid="{00000000-0005-0000-0000-00001F040000}"/>
    <cellStyle name="Normal 8 2 3 2" xfId="3057" xr:uid="{00000000-0005-0000-0000-000020040000}"/>
    <cellStyle name="Normal 8 2 4" xfId="2211" xr:uid="{00000000-0005-0000-0000-000021040000}"/>
    <cellStyle name="Normal 8 3" xfId="1048" xr:uid="{00000000-0005-0000-0000-000022040000}"/>
    <cellStyle name="Normal 8 3 2" xfId="1965" xr:uid="{00000000-0005-0000-0000-000023040000}"/>
    <cellStyle name="Normal 8 3 2 2" xfId="3657" xr:uid="{00000000-0005-0000-0000-000024040000}"/>
    <cellStyle name="Normal 8 3 3" xfId="2811" xr:uid="{00000000-0005-0000-0000-000025040000}"/>
    <cellStyle name="Normal 8 4" xfId="1046" xr:uid="{00000000-0005-0000-0000-000026040000}"/>
    <cellStyle name="Normal 8 5" xfId="336" xr:uid="{00000000-0005-0000-0000-000027040000}"/>
    <cellStyle name="Normal 8 6" xfId="1287" xr:uid="{00000000-0005-0000-0000-000028040000}"/>
    <cellStyle name="Normal 8 6 2" xfId="3010" xr:uid="{00000000-0005-0000-0000-000029040000}"/>
    <cellStyle name="Normal 8 7" xfId="2164" xr:uid="{00000000-0005-0000-0000-00002A040000}"/>
    <cellStyle name="Normal 8 8" xfId="144" xr:uid="{00000000-0005-0000-0000-00002B040000}"/>
    <cellStyle name="Normal 9" xfId="62" xr:uid="{00000000-0005-0000-0000-00002C040000}"/>
    <cellStyle name="Normal 9 10" xfId="219" xr:uid="{00000000-0005-0000-0000-00002D040000}"/>
    <cellStyle name="Normal 9 10 2" xfId="733" xr:uid="{00000000-0005-0000-0000-00002E040000}"/>
    <cellStyle name="Normal 9 10 2 2" xfId="1149" xr:uid="{00000000-0005-0000-0000-00002F040000}"/>
    <cellStyle name="Normal 9 10 2 2 2" xfId="2060" xr:uid="{00000000-0005-0000-0000-000030040000}"/>
    <cellStyle name="Normal 9 10 2 2 2 2" xfId="3752" xr:uid="{00000000-0005-0000-0000-000031040000}"/>
    <cellStyle name="Normal 9 10 2 2 3" xfId="2906" xr:uid="{00000000-0005-0000-0000-000032040000}"/>
    <cellStyle name="Normal 9 10 2 3" xfId="1683" xr:uid="{00000000-0005-0000-0000-000033040000}"/>
    <cellStyle name="Normal 9 10 2 3 2" xfId="3375" xr:uid="{00000000-0005-0000-0000-000034040000}"/>
    <cellStyle name="Normal 9 10 2 4" xfId="2529" xr:uid="{00000000-0005-0000-0000-000035040000}"/>
    <cellStyle name="Normal 9 10 3" xfId="949" xr:uid="{00000000-0005-0000-0000-000036040000}"/>
    <cellStyle name="Normal 9 10 3 2" xfId="1872" xr:uid="{00000000-0005-0000-0000-000037040000}"/>
    <cellStyle name="Normal 9 10 3 2 2" xfId="3564" xr:uid="{00000000-0005-0000-0000-000038040000}"/>
    <cellStyle name="Normal 9 10 3 3" xfId="2718" xr:uid="{00000000-0005-0000-0000-000039040000}"/>
    <cellStyle name="Normal 9 10 4" xfId="478" xr:uid="{00000000-0005-0000-0000-00003A040000}"/>
    <cellStyle name="Normal 9 10 4 2" xfId="1499" xr:uid="{00000000-0005-0000-0000-00003B040000}"/>
    <cellStyle name="Normal 9 10 4 2 2" xfId="3191" xr:uid="{00000000-0005-0000-0000-00003C040000}"/>
    <cellStyle name="Normal 9 10 4 3" xfId="2345" xr:uid="{00000000-0005-0000-0000-00003D040000}"/>
    <cellStyle name="Normal 9 10 5" xfId="1334" xr:uid="{00000000-0005-0000-0000-00003E040000}"/>
    <cellStyle name="Normal 9 10 5 2" xfId="3054" xr:uid="{00000000-0005-0000-0000-00003F040000}"/>
    <cellStyle name="Normal 9 10 6" xfId="2208" xr:uid="{00000000-0005-0000-0000-000040040000}"/>
    <cellStyle name="Normal 9 11" xfId="130" xr:uid="{00000000-0005-0000-0000-000041040000}"/>
    <cellStyle name="Normal 9 11 2" xfId="1057" xr:uid="{00000000-0005-0000-0000-000042040000}"/>
    <cellStyle name="Normal 9 11 2 2" xfId="1968" xr:uid="{00000000-0005-0000-0000-000043040000}"/>
    <cellStyle name="Normal 9 11 2 2 2" xfId="3660" xr:uid="{00000000-0005-0000-0000-000044040000}"/>
    <cellStyle name="Normal 9 11 2 3" xfId="2814" xr:uid="{00000000-0005-0000-0000-000045040000}"/>
    <cellStyle name="Normal 9 11 3" xfId="629" xr:uid="{00000000-0005-0000-0000-000046040000}"/>
    <cellStyle name="Normal 9 11 3 2" xfId="1591" xr:uid="{00000000-0005-0000-0000-000047040000}"/>
    <cellStyle name="Normal 9 11 3 2 2" xfId="3283" xr:uid="{00000000-0005-0000-0000-000048040000}"/>
    <cellStyle name="Normal 9 11 3 3" xfId="2437" xr:uid="{00000000-0005-0000-0000-000049040000}"/>
    <cellStyle name="Normal 9 11 4" xfId="1280" xr:uid="{00000000-0005-0000-0000-00004A040000}"/>
    <cellStyle name="Normal 9 11 4 2" xfId="3005" xr:uid="{00000000-0005-0000-0000-00004B040000}"/>
    <cellStyle name="Normal 9 11 5" xfId="2159" xr:uid="{00000000-0005-0000-0000-00004C040000}"/>
    <cellStyle name="Normal 9 12" xfId="1241" xr:uid="{00000000-0005-0000-0000-00004D040000}"/>
    <cellStyle name="Normal 9 12 2" xfId="2150" xr:uid="{00000000-0005-0000-0000-00004E040000}"/>
    <cellStyle name="Normal 9 12 2 2" xfId="3842" xr:uid="{00000000-0005-0000-0000-00004F040000}"/>
    <cellStyle name="Normal 9 12 3" xfId="2996" xr:uid="{00000000-0005-0000-0000-000050040000}"/>
    <cellStyle name="Normal 9 13" xfId="836" xr:uid="{00000000-0005-0000-0000-000051040000}"/>
    <cellStyle name="Normal 9 13 2" xfId="1775" xr:uid="{00000000-0005-0000-0000-000052040000}"/>
    <cellStyle name="Normal 9 13 2 2" xfId="3467" xr:uid="{00000000-0005-0000-0000-000053040000}"/>
    <cellStyle name="Normal 9 13 3" xfId="2621" xr:uid="{00000000-0005-0000-0000-000054040000}"/>
    <cellStyle name="Normal 9 14" xfId="316" xr:uid="{00000000-0005-0000-0000-000055040000}"/>
    <cellStyle name="Normal 9 14 2" xfId="1407" xr:uid="{00000000-0005-0000-0000-000056040000}"/>
    <cellStyle name="Normal 9 14 2 2" xfId="3099" xr:uid="{00000000-0005-0000-0000-000057040000}"/>
    <cellStyle name="Normal 9 14 3" xfId="2253" xr:uid="{00000000-0005-0000-0000-000058040000}"/>
    <cellStyle name="Normal 9 15" xfId="1269" xr:uid="{00000000-0005-0000-0000-000059040000}"/>
    <cellStyle name="Normal 9 15 2" xfId="3000" xr:uid="{00000000-0005-0000-0000-00005A040000}"/>
    <cellStyle name="Normal 9 16" xfId="2154" xr:uid="{00000000-0005-0000-0000-00005B040000}"/>
    <cellStyle name="Normal 9 2" xfId="72" xr:uid="{00000000-0005-0000-0000-00005C040000}"/>
    <cellStyle name="Normal 9 2 10" xfId="838" xr:uid="{00000000-0005-0000-0000-00005D040000}"/>
    <cellStyle name="Normal 9 2 10 2" xfId="1777" xr:uid="{00000000-0005-0000-0000-00005E040000}"/>
    <cellStyle name="Normal 9 2 10 2 2" xfId="3469" xr:uid="{00000000-0005-0000-0000-00005F040000}"/>
    <cellStyle name="Normal 9 2 10 3" xfId="2623" xr:uid="{00000000-0005-0000-0000-000060040000}"/>
    <cellStyle name="Normal 9 2 11" xfId="331" xr:uid="{00000000-0005-0000-0000-000061040000}"/>
    <cellStyle name="Normal 9 2 11 2" xfId="1409" xr:uid="{00000000-0005-0000-0000-000062040000}"/>
    <cellStyle name="Normal 9 2 11 2 2" xfId="3101" xr:uid="{00000000-0005-0000-0000-000063040000}"/>
    <cellStyle name="Normal 9 2 11 3" xfId="2255" xr:uid="{00000000-0005-0000-0000-000064040000}"/>
    <cellStyle name="Normal 9 2 12" xfId="1272" xr:uid="{00000000-0005-0000-0000-000065040000}"/>
    <cellStyle name="Normal 9 2 12 2" xfId="3002" xr:uid="{00000000-0005-0000-0000-000066040000}"/>
    <cellStyle name="Normal 9 2 13" xfId="2156" xr:uid="{00000000-0005-0000-0000-000067040000}"/>
    <cellStyle name="Normal 9 2 2" xfId="95" xr:uid="{00000000-0005-0000-0000-000068040000}"/>
    <cellStyle name="Normal 9 2 2 10" xfId="2167" xr:uid="{00000000-0005-0000-0000-000069040000}"/>
    <cellStyle name="Normal 9 2 2 2" xfId="113" xr:uid="{00000000-0005-0000-0000-00006A040000}"/>
    <cellStyle name="Normal 9 2 2 2 2" xfId="268" xr:uid="{00000000-0005-0000-0000-00006B040000}"/>
    <cellStyle name="Normal 9 2 2 2 2 2" xfId="566" xr:uid="{00000000-0005-0000-0000-00006C040000}"/>
    <cellStyle name="Normal 9 2 2 2 2 2 2" xfId="816" xr:uid="{00000000-0005-0000-0000-00006D040000}"/>
    <cellStyle name="Normal 9 2 2 2 2 2 2 2" xfId="1231" xr:uid="{00000000-0005-0000-0000-00006E040000}"/>
    <cellStyle name="Normal 9 2 2 2 2 2 2 2 2" xfId="2142" xr:uid="{00000000-0005-0000-0000-00006F040000}"/>
    <cellStyle name="Normal 9 2 2 2 2 2 2 2 2 2" xfId="3834" xr:uid="{00000000-0005-0000-0000-000070040000}"/>
    <cellStyle name="Normal 9 2 2 2 2 2 2 2 3" xfId="2988" xr:uid="{00000000-0005-0000-0000-000071040000}"/>
    <cellStyle name="Normal 9 2 2 2 2 2 2 3" xfId="1765" xr:uid="{00000000-0005-0000-0000-000072040000}"/>
    <cellStyle name="Normal 9 2 2 2 2 2 2 3 2" xfId="3457" xr:uid="{00000000-0005-0000-0000-000073040000}"/>
    <cellStyle name="Normal 9 2 2 2 2 2 2 4" xfId="2611" xr:uid="{00000000-0005-0000-0000-000074040000}"/>
    <cellStyle name="Normal 9 2 2 2 2 2 3" xfId="1032" xr:uid="{00000000-0005-0000-0000-000075040000}"/>
    <cellStyle name="Normal 9 2 2 2 2 2 3 2" xfId="1954" xr:uid="{00000000-0005-0000-0000-000076040000}"/>
    <cellStyle name="Normal 9 2 2 2 2 2 3 2 2" xfId="3646" xr:uid="{00000000-0005-0000-0000-000077040000}"/>
    <cellStyle name="Normal 9 2 2 2 2 2 3 3" xfId="2800" xr:uid="{00000000-0005-0000-0000-000078040000}"/>
    <cellStyle name="Normal 9 2 2 2 2 2 4" xfId="1581" xr:uid="{00000000-0005-0000-0000-000079040000}"/>
    <cellStyle name="Normal 9 2 2 2 2 2 4 2" xfId="3273" xr:uid="{00000000-0005-0000-0000-00007A040000}"/>
    <cellStyle name="Normal 9 2 2 2 2 2 5" xfId="2427" xr:uid="{00000000-0005-0000-0000-00007B040000}"/>
    <cellStyle name="Normal 9 2 2 2 2 3" xfId="716" xr:uid="{00000000-0005-0000-0000-00007C040000}"/>
    <cellStyle name="Normal 9 2 2 2 2 3 2" xfId="1139" xr:uid="{00000000-0005-0000-0000-00007D040000}"/>
    <cellStyle name="Normal 9 2 2 2 2 3 2 2" xfId="2050" xr:uid="{00000000-0005-0000-0000-00007E040000}"/>
    <cellStyle name="Normal 9 2 2 2 2 3 2 2 2" xfId="3742" xr:uid="{00000000-0005-0000-0000-00007F040000}"/>
    <cellStyle name="Normal 9 2 2 2 2 3 2 3" xfId="2896" xr:uid="{00000000-0005-0000-0000-000080040000}"/>
    <cellStyle name="Normal 9 2 2 2 2 3 3" xfId="1673" xr:uid="{00000000-0005-0000-0000-000081040000}"/>
    <cellStyle name="Normal 9 2 2 2 2 3 3 2" xfId="3365" xr:uid="{00000000-0005-0000-0000-000082040000}"/>
    <cellStyle name="Normal 9 2 2 2 2 3 4" xfId="2519" xr:uid="{00000000-0005-0000-0000-000083040000}"/>
    <cellStyle name="Normal 9 2 2 2 2 4" xfId="926" xr:uid="{00000000-0005-0000-0000-000084040000}"/>
    <cellStyle name="Normal 9 2 2 2 2 4 2" xfId="1858" xr:uid="{00000000-0005-0000-0000-000085040000}"/>
    <cellStyle name="Normal 9 2 2 2 2 4 2 2" xfId="3550" xr:uid="{00000000-0005-0000-0000-000086040000}"/>
    <cellStyle name="Normal 9 2 2 2 2 4 3" xfId="2704" xr:uid="{00000000-0005-0000-0000-000087040000}"/>
    <cellStyle name="Normal 9 2 2 2 2 5" xfId="422" xr:uid="{00000000-0005-0000-0000-000088040000}"/>
    <cellStyle name="Normal 9 2 2 2 2 5 2" xfId="1483" xr:uid="{00000000-0005-0000-0000-000089040000}"/>
    <cellStyle name="Normal 9 2 2 2 2 5 2 2" xfId="3175" xr:uid="{00000000-0005-0000-0000-00008A040000}"/>
    <cellStyle name="Normal 9 2 2 2 2 5 3" xfId="2329" xr:uid="{00000000-0005-0000-0000-00008B040000}"/>
    <cellStyle name="Normal 9 2 2 2 2 6" xfId="1376" xr:uid="{00000000-0005-0000-0000-00008C040000}"/>
    <cellStyle name="Normal 9 2 2 2 2 6 2" xfId="3081" xr:uid="{00000000-0005-0000-0000-00008D040000}"/>
    <cellStyle name="Normal 9 2 2 2 2 7" xfId="2235" xr:uid="{00000000-0005-0000-0000-00008E040000}"/>
    <cellStyle name="Normal 9 2 2 2 3" xfId="514" xr:uid="{00000000-0005-0000-0000-00008F040000}"/>
    <cellStyle name="Normal 9 2 2 2 3 2" xfId="766" xr:uid="{00000000-0005-0000-0000-000090040000}"/>
    <cellStyle name="Normal 9 2 2 2 3 2 2" xfId="1182" xr:uid="{00000000-0005-0000-0000-000091040000}"/>
    <cellStyle name="Normal 9 2 2 2 3 2 2 2" xfId="2093" xr:uid="{00000000-0005-0000-0000-000092040000}"/>
    <cellStyle name="Normal 9 2 2 2 3 2 2 2 2" xfId="3785" xr:uid="{00000000-0005-0000-0000-000093040000}"/>
    <cellStyle name="Normal 9 2 2 2 3 2 2 3" xfId="2939" xr:uid="{00000000-0005-0000-0000-000094040000}"/>
    <cellStyle name="Normal 9 2 2 2 3 2 3" xfId="1716" xr:uid="{00000000-0005-0000-0000-000095040000}"/>
    <cellStyle name="Normal 9 2 2 2 3 2 3 2" xfId="3408" xr:uid="{00000000-0005-0000-0000-000096040000}"/>
    <cellStyle name="Normal 9 2 2 2 3 2 4" xfId="2562" xr:uid="{00000000-0005-0000-0000-000097040000}"/>
    <cellStyle name="Normal 9 2 2 2 3 3" xfId="982" xr:uid="{00000000-0005-0000-0000-000098040000}"/>
    <cellStyle name="Normal 9 2 2 2 3 3 2" xfId="1905" xr:uid="{00000000-0005-0000-0000-000099040000}"/>
    <cellStyle name="Normal 9 2 2 2 3 3 2 2" xfId="3597" xr:uid="{00000000-0005-0000-0000-00009A040000}"/>
    <cellStyle name="Normal 9 2 2 2 3 3 3" xfId="2751" xr:uid="{00000000-0005-0000-0000-00009B040000}"/>
    <cellStyle name="Normal 9 2 2 2 3 4" xfId="1532" xr:uid="{00000000-0005-0000-0000-00009C040000}"/>
    <cellStyle name="Normal 9 2 2 2 3 4 2" xfId="3224" xr:uid="{00000000-0005-0000-0000-00009D040000}"/>
    <cellStyle name="Normal 9 2 2 2 3 5" xfId="2378" xr:uid="{00000000-0005-0000-0000-00009E040000}"/>
    <cellStyle name="Normal 9 2 2 2 4" xfId="662" xr:uid="{00000000-0005-0000-0000-00009F040000}"/>
    <cellStyle name="Normal 9 2 2 2 4 2" xfId="1090" xr:uid="{00000000-0005-0000-0000-0000A0040000}"/>
    <cellStyle name="Normal 9 2 2 2 4 2 2" xfId="2001" xr:uid="{00000000-0005-0000-0000-0000A1040000}"/>
    <cellStyle name="Normal 9 2 2 2 4 2 2 2" xfId="3693" xr:uid="{00000000-0005-0000-0000-0000A2040000}"/>
    <cellStyle name="Normal 9 2 2 2 4 2 3" xfId="2847" xr:uid="{00000000-0005-0000-0000-0000A3040000}"/>
    <cellStyle name="Normal 9 2 2 2 4 3" xfId="1624" xr:uid="{00000000-0005-0000-0000-0000A4040000}"/>
    <cellStyle name="Normal 9 2 2 2 4 3 2" xfId="3316" xr:uid="{00000000-0005-0000-0000-0000A5040000}"/>
    <cellStyle name="Normal 9 2 2 2 4 4" xfId="2470" xr:uid="{00000000-0005-0000-0000-0000A6040000}"/>
    <cellStyle name="Normal 9 2 2 2 5" xfId="869" xr:uid="{00000000-0005-0000-0000-0000A7040000}"/>
    <cellStyle name="Normal 9 2 2 2 5 2" xfId="1808" xr:uid="{00000000-0005-0000-0000-0000A8040000}"/>
    <cellStyle name="Normal 9 2 2 2 5 2 2" xfId="3500" xr:uid="{00000000-0005-0000-0000-0000A9040000}"/>
    <cellStyle name="Normal 9 2 2 2 5 3" xfId="2654" xr:uid="{00000000-0005-0000-0000-0000AA040000}"/>
    <cellStyle name="Normal 9 2 2 2 6" xfId="367" xr:uid="{00000000-0005-0000-0000-0000AB040000}"/>
    <cellStyle name="Normal 9 2 2 2 6 2" xfId="1440" xr:uid="{00000000-0005-0000-0000-0000AC040000}"/>
    <cellStyle name="Normal 9 2 2 2 6 2 2" xfId="3132" xr:uid="{00000000-0005-0000-0000-0000AD040000}"/>
    <cellStyle name="Normal 9 2 2 2 6 3" xfId="2286" xr:uid="{00000000-0005-0000-0000-0000AE040000}"/>
    <cellStyle name="Normal 9 2 2 2 7" xfId="1311" xr:uid="{00000000-0005-0000-0000-0000AF040000}"/>
    <cellStyle name="Normal 9 2 2 2 7 2" xfId="3034" xr:uid="{00000000-0005-0000-0000-0000B0040000}"/>
    <cellStyle name="Normal 9 2 2 2 8" xfId="2188" xr:uid="{00000000-0005-0000-0000-0000B1040000}"/>
    <cellStyle name="Normal 9 2 2 3" xfId="212" xr:uid="{00000000-0005-0000-0000-0000B2040000}"/>
    <cellStyle name="Normal 9 2 2 3 2" xfId="308" xr:uid="{00000000-0005-0000-0000-0000B3040000}"/>
    <cellStyle name="Normal 9 2 2 3 2 2" xfId="777" xr:uid="{00000000-0005-0000-0000-0000B4040000}"/>
    <cellStyle name="Normal 9 2 2 3 2 2 2" xfId="1193" xr:uid="{00000000-0005-0000-0000-0000B5040000}"/>
    <cellStyle name="Normal 9 2 2 3 2 2 2 2" xfId="2104" xr:uid="{00000000-0005-0000-0000-0000B6040000}"/>
    <cellStyle name="Normal 9 2 2 3 2 2 2 2 2" xfId="3796" xr:uid="{00000000-0005-0000-0000-0000B7040000}"/>
    <cellStyle name="Normal 9 2 2 3 2 2 2 3" xfId="2950" xr:uid="{00000000-0005-0000-0000-0000B8040000}"/>
    <cellStyle name="Normal 9 2 2 3 2 2 3" xfId="1727" xr:uid="{00000000-0005-0000-0000-0000B9040000}"/>
    <cellStyle name="Normal 9 2 2 3 2 2 3 2" xfId="3419" xr:uid="{00000000-0005-0000-0000-0000BA040000}"/>
    <cellStyle name="Normal 9 2 2 3 2 2 4" xfId="2573" xr:uid="{00000000-0005-0000-0000-0000BB040000}"/>
    <cellStyle name="Normal 9 2 2 3 2 3" xfId="993" xr:uid="{00000000-0005-0000-0000-0000BC040000}"/>
    <cellStyle name="Normal 9 2 2 3 2 3 2" xfId="1916" xr:uid="{00000000-0005-0000-0000-0000BD040000}"/>
    <cellStyle name="Normal 9 2 2 3 2 3 2 2" xfId="3608" xr:uid="{00000000-0005-0000-0000-0000BE040000}"/>
    <cellStyle name="Normal 9 2 2 3 2 3 3" xfId="2762" xr:uid="{00000000-0005-0000-0000-0000BF040000}"/>
    <cellStyle name="Normal 9 2 2 3 2 4" xfId="526" xr:uid="{00000000-0005-0000-0000-0000C0040000}"/>
    <cellStyle name="Normal 9 2 2 3 2 4 2" xfId="1543" xr:uid="{00000000-0005-0000-0000-0000C1040000}"/>
    <cellStyle name="Normal 9 2 2 3 2 4 2 2" xfId="3235" xr:uid="{00000000-0005-0000-0000-0000C2040000}"/>
    <cellStyle name="Normal 9 2 2 3 2 4 3" xfId="2389" xr:uid="{00000000-0005-0000-0000-0000C3040000}"/>
    <cellStyle name="Normal 9 2 2 3 2 5" xfId="1404" xr:uid="{00000000-0005-0000-0000-0000C4040000}"/>
    <cellStyle name="Normal 9 2 2 3 2 5 2" xfId="3097" xr:uid="{00000000-0005-0000-0000-0000C5040000}"/>
    <cellStyle name="Normal 9 2 2 3 2 6" xfId="2251" xr:uid="{00000000-0005-0000-0000-0000C6040000}"/>
    <cellStyle name="Normal 9 2 2 3 3" xfId="673" xr:uid="{00000000-0005-0000-0000-0000C7040000}"/>
    <cellStyle name="Normal 9 2 2 3 3 2" xfId="1101" xr:uid="{00000000-0005-0000-0000-0000C8040000}"/>
    <cellStyle name="Normal 9 2 2 3 3 2 2" xfId="2012" xr:uid="{00000000-0005-0000-0000-0000C9040000}"/>
    <cellStyle name="Normal 9 2 2 3 3 2 2 2" xfId="3704" xr:uid="{00000000-0005-0000-0000-0000CA040000}"/>
    <cellStyle name="Normal 9 2 2 3 3 2 3" xfId="2858" xr:uid="{00000000-0005-0000-0000-0000CB040000}"/>
    <cellStyle name="Normal 9 2 2 3 3 3" xfId="1635" xr:uid="{00000000-0005-0000-0000-0000CC040000}"/>
    <cellStyle name="Normal 9 2 2 3 3 3 2" xfId="3327" xr:uid="{00000000-0005-0000-0000-0000CD040000}"/>
    <cellStyle name="Normal 9 2 2 3 3 4" xfId="2481" xr:uid="{00000000-0005-0000-0000-0000CE040000}"/>
    <cellStyle name="Normal 9 2 2 3 4" xfId="880" xr:uid="{00000000-0005-0000-0000-0000CF040000}"/>
    <cellStyle name="Normal 9 2 2 3 4 2" xfId="1819" xr:uid="{00000000-0005-0000-0000-0000D0040000}"/>
    <cellStyle name="Normal 9 2 2 3 4 2 2" xfId="3511" xr:uid="{00000000-0005-0000-0000-0000D1040000}"/>
    <cellStyle name="Normal 9 2 2 3 4 3" xfId="2665" xr:uid="{00000000-0005-0000-0000-0000D2040000}"/>
    <cellStyle name="Normal 9 2 2 3 5" xfId="436" xr:uid="{00000000-0005-0000-0000-0000D3040000}"/>
    <cellStyle name="Normal 9 2 2 3 5 2" xfId="1494" xr:uid="{00000000-0005-0000-0000-0000D4040000}"/>
    <cellStyle name="Normal 9 2 2 3 5 2 2" xfId="3186" xr:uid="{00000000-0005-0000-0000-0000D5040000}"/>
    <cellStyle name="Normal 9 2 2 3 5 3" xfId="2340" xr:uid="{00000000-0005-0000-0000-0000D6040000}"/>
    <cellStyle name="Normal 9 2 2 3 6" xfId="1329" xr:uid="{00000000-0005-0000-0000-0000D7040000}"/>
    <cellStyle name="Normal 9 2 2 3 6 2" xfId="3050" xr:uid="{00000000-0005-0000-0000-0000D8040000}"/>
    <cellStyle name="Normal 9 2 2 3 7" xfId="2204" xr:uid="{00000000-0005-0000-0000-0000D9040000}"/>
    <cellStyle name="Normal 9 2 2 4" xfId="226" xr:uid="{00000000-0005-0000-0000-0000DA040000}"/>
    <cellStyle name="Normal 9 2 2 4 2" xfId="545" xr:uid="{00000000-0005-0000-0000-0000DB040000}"/>
    <cellStyle name="Normal 9 2 2 4 2 2" xfId="795" xr:uid="{00000000-0005-0000-0000-0000DC040000}"/>
    <cellStyle name="Normal 9 2 2 4 2 2 2" xfId="1210" xr:uid="{00000000-0005-0000-0000-0000DD040000}"/>
    <cellStyle name="Normal 9 2 2 4 2 2 2 2" xfId="2121" xr:uid="{00000000-0005-0000-0000-0000DE040000}"/>
    <cellStyle name="Normal 9 2 2 4 2 2 2 2 2" xfId="3813" xr:uid="{00000000-0005-0000-0000-0000DF040000}"/>
    <cellStyle name="Normal 9 2 2 4 2 2 2 3" xfId="2967" xr:uid="{00000000-0005-0000-0000-0000E0040000}"/>
    <cellStyle name="Normal 9 2 2 4 2 2 3" xfId="1744" xr:uid="{00000000-0005-0000-0000-0000E1040000}"/>
    <cellStyle name="Normal 9 2 2 4 2 2 3 2" xfId="3436" xr:uid="{00000000-0005-0000-0000-0000E2040000}"/>
    <cellStyle name="Normal 9 2 2 4 2 2 4" xfId="2590" xr:uid="{00000000-0005-0000-0000-0000E3040000}"/>
    <cellStyle name="Normal 9 2 2 4 2 3" xfId="1011" xr:uid="{00000000-0005-0000-0000-0000E4040000}"/>
    <cellStyle name="Normal 9 2 2 4 2 3 2" xfId="1933" xr:uid="{00000000-0005-0000-0000-0000E5040000}"/>
    <cellStyle name="Normal 9 2 2 4 2 3 2 2" xfId="3625" xr:uid="{00000000-0005-0000-0000-0000E6040000}"/>
    <cellStyle name="Normal 9 2 2 4 2 3 3" xfId="2779" xr:uid="{00000000-0005-0000-0000-0000E7040000}"/>
    <cellStyle name="Normal 9 2 2 4 2 4" xfId="1560" xr:uid="{00000000-0005-0000-0000-0000E8040000}"/>
    <cellStyle name="Normal 9 2 2 4 2 4 2" xfId="3252" xr:uid="{00000000-0005-0000-0000-0000E9040000}"/>
    <cellStyle name="Normal 9 2 2 4 2 5" xfId="2406" xr:uid="{00000000-0005-0000-0000-0000EA040000}"/>
    <cellStyle name="Normal 9 2 2 4 3" xfId="695" xr:uid="{00000000-0005-0000-0000-0000EB040000}"/>
    <cellStyle name="Normal 9 2 2 4 3 2" xfId="1118" xr:uid="{00000000-0005-0000-0000-0000EC040000}"/>
    <cellStyle name="Normal 9 2 2 4 3 2 2" xfId="2029" xr:uid="{00000000-0005-0000-0000-0000ED040000}"/>
    <cellStyle name="Normal 9 2 2 4 3 2 2 2" xfId="3721" xr:uid="{00000000-0005-0000-0000-0000EE040000}"/>
    <cellStyle name="Normal 9 2 2 4 3 2 3" xfId="2875" xr:uid="{00000000-0005-0000-0000-0000EF040000}"/>
    <cellStyle name="Normal 9 2 2 4 3 3" xfId="1652" xr:uid="{00000000-0005-0000-0000-0000F0040000}"/>
    <cellStyle name="Normal 9 2 2 4 3 3 2" xfId="3344" xr:uid="{00000000-0005-0000-0000-0000F1040000}"/>
    <cellStyle name="Normal 9 2 2 4 3 4" xfId="2498" xr:uid="{00000000-0005-0000-0000-0000F2040000}"/>
    <cellStyle name="Normal 9 2 2 4 4" xfId="905" xr:uid="{00000000-0005-0000-0000-0000F3040000}"/>
    <cellStyle name="Normal 9 2 2 4 4 2" xfId="1837" xr:uid="{00000000-0005-0000-0000-0000F4040000}"/>
    <cellStyle name="Normal 9 2 2 4 4 2 2" xfId="3529" xr:uid="{00000000-0005-0000-0000-0000F5040000}"/>
    <cellStyle name="Normal 9 2 2 4 4 3" xfId="2683" xr:uid="{00000000-0005-0000-0000-0000F6040000}"/>
    <cellStyle name="Normal 9 2 2 4 5" xfId="400" xr:uid="{00000000-0005-0000-0000-0000F7040000}"/>
    <cellStyle name="Normal 9 2 2 4 5 2" xfId="1462" xr:uid="{00000000-0005-0000-0000-0000F8040000}"/>
    <cellStyle name="Normal 9 2 2 4 5 2 2" xfId="3154" xr:uid="{00000000-0005-0000-0000-0000F9040000}"/>
    <cellStyle name="Normal 9 2 2 4 5 3" xfId="2308" xr:uid="{00000000-0005-0000-0000-0000FA040000}"/>
    <cellStyle name="Normal 9 2 2 4 6" xfId="1341" xr:uid="{00000000-0005-0000-0000-0000FB040000}"/>
    <cellStyle name="Normal 9 2 2 4 6 2" xfId="3060" xr:uid="{00000000-0005-0000-0000-0000FC040000}"/>
    <cellStyle name="Normal 9 2 2 4 7" xfId="2214" xr:uid="{00000000-0005-0000-0000-0000FD040000}"/>
    <cellStyle name="Normal 9 2 2 5" xfId="491" xr:uid="{00000000-0005-0000-0000-0000FE040000}"/>
    <cellStyle name="Normal 9 2 2 5 2" xfId="745" xr:uid="{00000000-0005-0000-0000-0000FF040000}"/>
    <cellStyle name="Normal 9 2 2 5 2 2" xfId="1161" xr:uid="{00000000-0005-0000-0000-000000050000}"/>
    <cellStyle name="Normal 9 2 2 5 2 2 2" xfId="2072" xr:uid="{00000000-0005-0000-0000-000001050000}"/>
    <cellStyle name="Normal 9 2 2 5 2 2 2 2" xfId="3764" xr:uid="{00000000-0005-0000-0000-000002050000}"/>
    <cellStyle name="Normal 9 2 2 5 2 2 3" xfId="2918" xr:uid="{00000000-0005-0000-0000-000003050000}"/>
    <cellStyle name="Normal 9 2 2 5 2 3" xfId="1695" xr:uid="{00000000-0005-0000-0000-000004050000}"/>
    <cellStyle name="Normal 9 2 2 5 2 3 2" xfId="3387" xr:uid="{00000000-0005-0000-0000-000005050000}"/>
    <cellStyle name="Normal 9 2 2 5 2 4" xfId="2541" xr:uid="{00000000-0005-0000-0000-000006050000}"/>
    <cellStyle name="Normal 9 2 2 5 3" xfId="961" xr:uid="{00000000-0005-0000-0000-000007050000}"/>
    <cellStyle name="Normal 9 2 2 5 3 2" xfId="1884" xr:uid="{00000000-0005-0000-0000-000008050000}"/>
    <cellStyle name="Normal 9 2 2 5 3 2 2" xfId="3576" xr:uid="{00000000-0005-0000-0000-000009050000}"/>
    <cellStyle name="Normal 9 2 2 5 3 3" xfId="2730" xr:uid="{00000000-0005-0000-0000-00000A050000}"/>
    <cellStyle name="Normal 9 2 2 5 4" xfId="1511" xr:uid="{00000000-0005-0000-0000-00000B050000}"/>
    <cellStyle name="Normal 9 2 2 5 4 2" xfId="3203" xr:uid="{00000000-0005-0000-0000-00000C050000}"/>
    <cellStyle name="Normal 9 2 2 5 5" xfId="2357" xr:uid="{00000000-0005-0000-0000-00000D050000}"/>
    <cellStyle name="Normal 9 2 2 6" xfId="641" xr:uid="{00000000-0005-0000-0000-00000E050000}"/>
    <cellStyle name="Normal 9 2 2 6 2" xfId="1069" xr:uid="{00000000-0005-0000-0000-00000F050000}"/>
    <cellStyle name="Normal 9 2 2 6 2 2" xfId="1980" xr:uid="{00000000-0005-0000-0000-000010050000}"/>
    <cellStyle name="Normal 9 2 2 6 2 2 2" xfId="3672" xr:uid="{00000000-0005-0000-0000-000011050000}"/>
    <cellStyle name="Normal 9 2 2 6 2 3" xfId="2826" xr:uid="{00000000-0005-0000-0000-000012050000}"/>
    <cellStyle name="Normal 9 2 2 6 3" xfId="1603" xr:uid="{00000000-0005-0000-0000-000013050000}"/>
    <cellStyle name="Normal 9 2 2 6 3 2" xfId="3295" xr:uid="{00000000-0005-0000-0000-000014050000}"/>
    <cellStyle name="Normal 9 2 2 6 4" xfId="2449" xr:uid="{00000000-0005-0000-0000-000015050000}"/>
    <cellStyle name="Normal 9 2 2 7" xfId="848" xr:uid="{00000000-0005-0000-0000-000016050000}"/>
    <cellStyle name="Normal 9 2 2 7 2" xfId="1787" xr:uid="{00000000-0005-0000-0000-000017050000}"/>
    <cellStyle name="Normal 9 2 2 7 2 2" xfId="3479" xr:uid="{00000000-0005-0000-0000-000018050000}"/>
    <cellStyle name="Normal 9 2 2 7 3" xfId="2633" xr:uid="{00000000-0005-0000-0000-000019050000}"/>
    <cellStyle name="Normal 9 2 2 8" xfId="343" xr:uid="{00000000-0005-0000-0000-00001A050000}"/>
    <cellStyle name="Normal 9 2 2 8 2" xfId="1419" xr:uid="{00000000-0005-0000-0000-00001B050000}"/>
    <cellStyle name="Normal 9 2 2 8 2 2" xfId="3111" xr:uid="{00000000-0005-0000-0000-00001C050000}"/>
    <cellStyle name="Normal 9 2 2 8 3" xfId="2265" xr:uid="{00000000-0005-0000-0000-00001D050000}"/>
    <cellStyle name="Normal 9 2 2 9" xfId="1290" xr:uid="{00000000-0005-0000-0000-00001E050000}"/>
    <cellStyle name="Normal 9 2 2 9 2" xfId="3013" xr:uid="{00000000-0005-0000-0000-00001F050000}"/>
    <cellStyle name="Normal 9 2 3" xfId="105" xr:uid="{00000000-0005-0000-0000-000020050000}"/>
    <cellStyle name="Normal 9 2 3 2" xfId="171" xr:uid="{00000000-0005-0000-0000-000021050000}"/>
    <cellStyle name="Normal 9 2 3 2 2" xfId="260" xr:uid="{00000000-0005-0000-0000-000022050000}"/>
    <cellStyle name="Normal 9 2 3 2 2 2" xfId="563" xr:uid="{00000000-0005-0000-0000-000023050000}"/>
    <cellStyle name="Normal 9 2 3 2 2 2 2" xfId="813" xr:uid="{00000000-0005-0000-0000-000024050000}"/>
    <cellStyle name="Normal 9 2 3 2 2 2 2 2" xfId="1228" xr:uid="{00000000-0005-0000-0000-000025050000}"/>
    <cellStyle name="Normal 9 2 3 2 2 2 2 2 2" xfId="2139" xr:uid="{00000000-0005-0000-0000-000026050000}"/>
    <cellStyle name="Normal 9 2 3 2 2 2 2 2 2 2" xfId="3831" xr:uid="{00000000-0005-0000-0000-000027050000}"/>
    <cellStyle name="Normal 9 2 3 2 2 2 2 2 3" xfId="2985" xr:uid="{00000000-0005-0000-0000-000028050000}"/>
    <cellStyle name="Normal 9 2 3 2 2 2 2 3" xfId="1762" xr:uid="{00000000-0005-0000-0000-000029050000}"/>
    <cellStyle name="Normal 9 2 3 2 2 2 2 3 2" xfId="3454" xr:uid="{00000000-0005-0000-0000-00002A050000}"/>
    <cellStyle name="Normal 9 2 3 2 2 2 2 4" xfId="2608" xr:uid="{00000000-0005-0000-0000-00002B050000}"/>
    <cellStyle name="Normal 9 2 3 2 2 2 3" xfId="1029" xr:uid="{00000000-0005-0000-0000-00002C050000}"/>
    <cellStyle name="Normal 9 2 3 2 2 2 3 2" xfId="1951" xr:uid="{00000000-0005-0000-0000-00002D050000}"/>
    <cellStyle name="Normal 9 2 3 2 2 2 3 2 2" xfId="3643" xr:uid="{00000000-0005-0000-0000-00002E050000}"/>
    <cellStyle name="Normal 9 2 3 2 2 2 3 3" xfId="2797" xr:uid="{00000000-0005-0000-0000-00002F050000}"/>
    <cellStyle name="Normal 9 2 3 2 2 2 4" xfId="1578" xr:uid="{00000000-0005-0000-0000-000030050000}"/>
    <cellStyle name="Normal 9 2 3 2 2 2 4 2" xfId="3270" xr:uid="{00000000-0005-0000-0000-000031050000}"/>
    <cellStyle name="Normal 9 2 3 2 2 2 5" xfId="2424" xr:uid="{00000000-0005-0000-0000-000032050000}"/>
    <cellStyle name="Normal 9 2 3 2 2 3" xfId="713" xr:uid="{00000000-0005-0000-0000-000033050000}"/>
    <cellStyle name="Normal 9 2 3 2 2 3 2" xfId="1136" xr:uid="{00000000-0005-0000-0000-000034050000}"/>
    <cellStyle name="Normal 9 2 3 2 2 3 2 2" xfId="2047" xr:uid="{00000000-0005-0000-0000-000035050000}"/>
    <cellStyle name="Normal 9 2 3 2 2 3 2 2 2" xfId="3739" xr:uid="{00000000-0005-0000-0000-000036050000}"/>
    <cellStyle name="Normal 9 2 3 2 2 3 2 3" xfId="2893" xr:uid="{00000000-0005-0000-0000-000037050000}"/>
    <cellStyle name="Normal 9 2 3 2 2 3 3" xfId="1670" xr:uid="{00000000-0005-0000-0000-000038050000}"/>
    <cellStyle name="Normal 9 2 3 2 2 3 3 2" xfId="3362" xr:uid="{00000000-0005-0000-0000-000039050000}"/>
    <cellStyle name="Normal 9 2 3 2 2 3 4" xfId="2516" xr:uid="{00000000-0005-0000-0000-00003A050000}"/>
    <cellStyle name="Normal 9 2 3 2 2 4" xfId="923" xr:uid="{00000000-0005-0000-0000-00003B050000}"/>
    <cellStyle name="Normal 9 2 3 2 2 4 2" xfId="1855" xr:uid="{00000000-0005-0000-0000-00003C050000}"/>
    <cellStyle name="Normal 9 2 3 2 2 4 2 2" xfId="3547" xr:uid="{00000000-0005-0000-0000-00003D050000}"/>
    <cellStyle name="Normal 9 2 3 2 2 4 3" xfId="2701" xr:uid="{00000000-0005-0000-0000-00003E050000}"/>
    <cellStyle name="Normal 9 2 3 2 2 5" xfId="419" xr:uid="{00000000-0005-0000-0000-00003F050000}"/>
    <cellStyle name="Normal 9 2 3 2 2 5 2" xfId="1480" xr:uid="{00000000-0005-0000-0000-000040050000}"/>
    <cellStyle name="Normal 9 2 3 2 2 5 2 2" xfId="3172" xr:uid="{00000000-0005-0000-0000-000041050000}"/>
    <cellStyle name="Normal 9 2 3 2 2 5 3" xfId="2326" xr:uid="{00000000-0005-0000-0000-000042050000}"/>
    <cellStyle name="Normal 9 2 3 2 2 6" xfId="1367" xr:uid="{00000000-0005-0000-0000-000043050000}"/>
    <cellStyle name="Normal 9 2 3 2 2 6 2" xfId="3077" xr:uid="{00000000-0005-0000-0000-000044050000}"/>
    <cellStyle name="Normal 9 2 3 2 2 7" xfId="2231" xr:uid="{00000000-0005-0000-0000-000045050000}"/>
    <cellStyle name="Normal 9 2 3 2 3" xfId="511" xr:uid="{00000000-0005-0000-0000-000046050000}"/>
    <cellStyle name="Normal 9 2 3 2 3 2" xfId="763" xr:uid="{00000000-0005-0000-0000-000047050000}"/>
    <cellStyle name="Normal 9 2 3 2 3 2 2" xfId="1179" xr:uid="{00000000-0005-0000-0000-000048050000}"/>
    <cellStyle name="Normal 9 2 3 2 3 2 2 2" xfId="2090" xr:uid="{00000000-0005-0000-0000-000049050000}"/>
    <cellStyle name="Normal 9 2 3 2 3 2 2 2 2" xfId="3782" xr:uid="{00000000-0005-0000-0000-00004A050000}"/>
    <cellStyle name="Normal 9 2 3 2 3 2 2 3" xfId="2936" xr:uid="{00000000-0005-0000-0000-00004B050000}"/>
    <cellStyle name="Normal 9 2 3 2 3 2 3" xfId="1713" xr:uid="{00000000-0005-0000-0000-00004C050000}"/>
    <cellStyle name="Normal 9 2 3 2 3 2 3 2" xfId="3405" xr:uid="{00000000-0005-0000-0000-00004D050000}"/>
    <cellStyle name="Normal 9 2 3 2 3 2 4" xfId="2559" xr:uid="{00000000-0005-0000-0000-00004E050000}"/>
    <cellStyle name="Normal 9 2 3 2 3 3" xfId="979" xr:uid="{00000000-0005-0000-0000-00004F050000}"/>
    <cellStyle name="Normal 9 2 3 2 3 3 2" xfId="1902" xr:uid="{00000000-0005-0000-0000-000050050000}"/>
    <cellStyle name="Normal 9 2 3 2 3 3 2 2" xfId="3594" xr:uid="{00000000-0005-0000-0000-000051050000}"/>
    <cellStyle name="Normal 9 2 3 2 3 3 3" xfId="2748" xr:uid="{00000000-0005-0000-0000-000052050000}"/>
    <cellStyle name="Normal 9 2 3 2 3 4" xfId="1529" xr:uid="{00000000-0005-0000-0000-000053050000}"/>
    <cellStyle name="Normal 9 2 3 2 3 4 2" xfId="3221" xr:uid="{00000000-0005-0000-0000-000054050000}"/>
    <cellStyle name="Normal 9 2 3 2 3 5" xfId="2375" xr:uid="{00000000-0005-0000-0000-000055050000}"/>
    <cellStyle name="Normal 9 2 3 2 4" xfId="659" xr:uid="{00000000-0005-0000-0000-000056050000}"/>
    <cellStyle name="Normal 9 2 3 2 4 2" xfId="1087" xr:uid="{00000000-0005-0000-0000-000057050000}"/>
    <cellStyle name="Normal 9 2 3 2 4 2 2" xfId="1998" xr:uid="{00000000-0005-0000-0000-000058050000}"/>
    <cellStyle name="Normal 9 2 3 2 4 2 2 2" xfId="3690" xr:uid="{00000000-0005-0000-0000-000059050000}"/>
    <cellStyle name="Normal 9 2 3 2 4 2 3" xfId="2844" xr:uid="{00000000-0005-0000-0000-00005A050000}"/>
    <cellStyle name="Normal 9 2 3 2 4 3" xfId="1621" xr:uid="{00000000-0005-0000-0000-00005B050000}"/>
    <cellStyle name="Normal 9 2 3 2 4 3 2" xfId="3313" xr:uid="{00000000-0005-0000-0000-00005C050000}"/>
    <cellStyle name="Normal 9 2 3 2 4 4" xfId="2467" xr:uid="{00000000-0005-0000-0000-00005D050000}"/>
    <cellStyle name="Normal 9 2 3 2 5" xfId="866" xr:uid="{00000000-0005-0000-0000-00005E050000}"/>
    <cellStyle name="Normal 9 2 3 2 5 2" xfId="1805" xr:uid="{00000000-0005-0000-0000-00005F050000}"/>
    <cellStyle name="Normal 9 2 3 2 5 2 2" xfId="3497" xr:uid="{00000000-0005-0000-0000-000060050000}"/>
    <cellStyle name="Normal 9 2 3 2 5 3" xfId="2651" xr:uid="{00000000-0005-0000-0000-000061050000}"/>
    <cellStyle name="Normal 9 2 3 2 6" xfId="364" xr:uid="{00000000-0005-0000-0000-000062050000}"/>
    <cellStyle name="Normal 9 2 3 2 6 2" xfId="1437" xr:uid="{00000000-0005-0000-0000-000063050000}"/>
    <cellStyle name="Normal 9 2 3 2 6 2 2" xfId="3129" xr:uid="{00000000-0005-0000-0000-000064050000}"/>
    <cellStyle name="Normal 9 2 3 2 6 3" xfId="2283" xr:uid="{00000000-0005-0000-0000-000065050000}"/>
    <cellStyle name="Normal 9 2 3 2 7" xfId="1307" xr:uid="{00000000-0005-0000-0000-000066050000}"/>
    <cellStyle name="Normal 9 2 3 2 7 2" xfId="3030" xr:uid="{00000000-0005-0000-0000-000067050000}"/>
    <cellStyle name="Normal 9 2 3 2 8" xfId="2184" xr:uid="{00000000-0005-0000-0000-000068050000}"/>
    <cellStyle name="Normal 9 2 3 3" xfId="204" xr:uid="{00000000-0005-0000-0000-000069050000}"/>
    <cellStyle name="Normal 9 2 3 3 2" xfId="298" xr:uid="{00000000-0005-0000-0000-00006A050000}"/>
    <cellStyle name="Normal 9 2 3 3 2 2" xfId="792" xr:uid="{00000000-0005-0000-0000-00006B050000}"/>
    <cellStyle name="Normal 9 2 3 3 2 2 2" xfId="1207" xr:uid="{00000000-0005-0000-0000-00006C050000}"/>
    <cellStyle name="Normal 9 2 3 3 2 2 2 2" xfId="2118" xr:uid="{00000000-0005-0000-0000-00006D050000}"/>
    <cellStyle name="Normal 9 2 3 3 2 2 2 2 2" xfId="3810" xr:uid="{00000000-0005-0000-0000-00006E050000}"/>
    <cellStyle name="Normal 9 2 3 3 2 2 2 3" xfId="2964" xr:uid="{00000000-0005-0000-0000-00006F050000}"/>
    <cellStyle name="Normal 9 2 3 3 2 2 3" xfId="1741" xr:uid="{00000000-0005-0000-0000-000070050000}"/>
    <cellStyle name="Normal 9 2 3 3 2 2 3 2" xfId="3433" xr:uid="{00000000-0005-0000-0000-000071050000}"/>
    <cellStyle name="Normal 9 2 3 3 2 2 4" xfId="2587" xr:uid="{00000000-0005-0000-0000-000072050000}"/>
    <cellStyle name="Normal 9 2 3 3 2 3" xfId="1008" xr:uid="{00000000-0005-0000-0000-000073050000}"/>
    <cellStyle name="Normal 9 2 3 3 2 3 2" xfId="1930" xr:uid="{00000000-0005-0000-0000-000074050000}"/>
    <cellStyle name="Normal 9 2 3 3 2 3 2 2" xfId="3622" xr:uid="{00000000-0005-0000-0000-000075050000}"/>
    <cellStyle name="Normal 9 2 3 3 2 3 3" xfId="2776" xr:uid="{00000000-0005-0000-0000-000076050000}"/>
    <cellStyle name="Normal 9 2 3 3 2 4" xfId="542" xr:uid="{00000000-0005-0000-0000-000077050000}"/>
    <cellStyle name="Normal 9 2 3 3 2 4 2" xfId="1557" xr:uid="{00000000-0005-0000-0000-000078050000}"/>
    <cellStyle name="Normal 9 2 3 3 2 4 2 2" xfId="3249" xr:uid="{00000000-0005-0000-0000-000079050000}"/>
    <cellStyle name="Normal 9 2 3 3 2 4 3" xfId="2403" xr:uid="{00000000-0005-0000-0000-00007A050000}"/>
    <cellStyle name="Normal 9 2 3 3 2 5" xfId="1398" xr:uid="{00000000-0005-0000-0000-00007B050000}"/>
    <cellStyle name="Normal 9 2 3 3 2 5 2" xfId="3093" xr:uid="{00000000-0005-0000-0000-00007C050000}"/>
    <cellStyle name="Normal 9 2 3 3 2 6" xfId="2247" xr:uid="{00000000-0005-0000-0000-00007D050000}"/>
    <cellStyle name="Normal 9 2 3 3 3" xfId="692" xr:uid="{00000000-0005-0000-0000-00007E050000}"/>
    <cellStyle name="Normal 9 2 3 3 3 2" xfId="1115" xr:uid="{00000000-0005-0000-0000-00007F050000}"/>
    <cellStyle name="Normal 9 2 3 3 3 2 2" xfId="2026" xr:uid="{00000000-0005-0000-0000-000080050000}"/>
    <cellStyle name="Normal 9 2 3 3 3 2 2 2" xfId="3718" xr:uid="{00000000-0005-0000-0000-000081050000}"/>
    <cellStyle name="Normal 9 2 3 3 3 2 3" xfId="2872" xr:uid="{00000000-0005-0000-0000-000082050000}"/>
    <cellStyle name="Normal 9 2 3 3 3 3" xfId="1649" xr:uid="{00000000-0005-0000-0000-000083050000}"/>
    <cellStyle name="Normal 9 2 3 3 3 3 2" xfId="3341" xr:uid="{00000000-0005-0000-0000-000084050000}"/>
    <cellStyle name="Normal 9 2 3 3 3 4" xfId="2495" xr:uid="{00000000-0005-0000-0000-000085050000}"/>
    <cellStyle name="Normal 9 2 3 3 4" xfId="902" xr:uid="{00000000-0005-0000-0000-000086050000}"/>
    <cellStyle name="Normal 9 2 3 3 4 2" xfId="1834" xr:uid="{00000000-0005-0000-0000-000087050000}"/>
    <cellStyle name="Normal 9 2 3 3 4 2 2" xfId="3526" xr:uid="{00000000-0005-0000-0000-000088050000}"/>
    <cellStyle name="Normal 9 2 3 3 4 3" xfId="2680" xr:uid="{00000000-0005-0000-0000-000089050000}"/>
    <cellStyle name="Normal 9 2 3 3 5" xfId="397" xr:uid="{00000000-0005-0000-0000-00008A050000}"/>
    <cellStyle name="Normal 9 2 3 3 5 2" xfId="1459" xr:uid="{00000000-0005-0000-0000-00008B050000}"/>
    <cellStyle name="Normal 9 2 3 3 5 2 2" xfId="3151" xr:uid="{00000000-0005-0000-0000-00008C050000}"/>
    <cellStyle name="Normal 9 2 3 3 5 3" xfId="2305" xr:uid="{00000000-0005-0000-0000-00008D050000}"/>
    <cellStyle name="Normal 9 2 3 3 6" xfId="1325" xr:uid="{00000000-0005-0000-0000-00008E050000}"/>
    <cellStyle name="Normal 9 2 3 3 6 2" xfId="3046" xr:uid="{00000000-0005-0000-0000-00008F050000}"/>
    <cellStyle name="Normal 9 2 3 3 7" xfId="2200" xr:uid="{00000000-0005-0000-0000-000090050000}"/>
    <cellStyle name="Normal 9 2 3 4" xfId="242" xr:uid="{00000000-0005-0000-0000-000091050000}"/>
    <cellStyle name="Normal 9 2 3 4 2" xfId="742" xr:uid="{00000000-0005-0000-0000-000092050000}"/>
    <cellStyle name="Normal 9 2 3 4 2 2" xfId="1158" xr:uid="{00000000-0005-0000-0000-000093050000}"/>
    <cellStyle name="Normal 9 2 3 4 2 2 2" xfId="2069" xr:uid="{00000000-0005-0000-0000-000094050000}"/>
    <cellStyle name="Normal 9 2 3 4 2 2 2 2" xfId="3761" xr:uid="{00000000-0005-0000-0000-000095050000}"/>
    <cellStyle name="Normal 9 2 3 4 2 2 3" xfId="2915" xr:uid="{00000000-0005-0000-0000-000096050000}"/>
    <cellStyle name="Normal 9 2 3 4 2 3" xfId="1692" xr:uid="{00000000-0005-0000-0000-000097050000}"/>
    <cellStyle name="Normal 9 2 3 4 2 3 2" xfId="3384" xr:uid="{00000000-0005-0000-0000-000098050000}"/>
    <cellStyle name="Normal 9 2 3 4 2 4" xfId="2538" xr:uid="{00000000-0005-0000-0000-000099050000}"/>
    <cellStyle name="Normal 9 2 3 4 3" xfId="958" xr:uid="{00000000-0005-0000-0000-00009A050000}"/>
    <cellStyle name="Normal 9 2 3 4 3 2" xfId="1881" xr:uid="{00000000-0005-0000-0000-00009B050000}"/>
    <cellStyle name="Normal 9 2 3 4 3 2 2" xfId="3573" xr:uid="{00000000-0005-0000-0000-00009C050000}"/>
    <cellStyle name="Normal 9 2 3 4 3 3" xfId="2727" xr:uid="{00000000-0005-0000-0000-00009D050000}"/>
    <cellStyle name="Normal 9 2 3 4 4" xfId="488" xr:uid="{00000000-0005-0000-0000-00009E050000}"/>
    <cellStyle name="Normal 9 2 3 4 4 2" xfId="1508" xr:uid="{00000000-0005-0000-0000-00009F050000}"/>
    <cellStyle name="Normal 9 2 3 4 4 2 2" xfId="3200" xr:uid="{00000000-0005-0000-0000-0000A0050000}"/>
    <cellStyle name="Normal 9 2 3 4 4 3" xfId="2354" xr:uid="{00000000-0005-0000-0000-0000A1050000}"/>
    <cellStyle name="Normal 9 2 3 4 5" xfId="1353" xr:uid="{00000000-0005-0000-0000-0000A2050000}"/>
    <cellStyle name="Normal 9 2 3 4 5 2" xfId="3066" xr:uid="{00000000-0005-0000-0000-0000A3050000}"/>
    <cellStyle name="Normal 9 2 3 4 6" xfId="2220" xr:uid="{00000000-0005-0000-0000-0000A4050000}"/>
    <cellStyle name="Normal 9 2 3 5" xfId="638" xr:uid="{00000000-0005-0000-0000-0000A5050000}"/>
    <cellStyle name="Normal 9 2 3 5 2" xfId="1066" xr:uid="{00000000-0005-0000-0000-0000A6050000}"/>
    <cellStyle name="Normal 9 2 3 5 2 2" xfId="1977" xr:uid="{00000000-0005-0000-0000-0000A7050000}"/>
    <cellStyle name="Normal 9 2 3 5 2 2 2" xfId="3669" xr:uid="{00000000-0005-0000-0000-0000A8050000}"/>
    <cellStyle name="Normal 9 2 3 5 2 3" xfId="2823" xr:uid="{00000000-0005-0000-0000-0000A9050000}"/>
    <cellStyle name="Normal 9 2 3 5 3" xfId="1600" xr:uid="{00000000-0005-0000-0000-0000AA050000}"/>
    <cellStyle name="Normal 9 2 3 5 3 2" xfId="3292" xr:uid="{00000000-0005-0000-0000-0000AB050000}"/>
    <cellStyle name="Normal 9 2 3 5 4" xfId="2446" xr:uid="{00000000-0005-0000-0000-0000AC050000}"/>
    <cellStyle name="Normal 9 2 3 6" xfId="845" xr:uid="{00000000-0005-0000-0000-0000AD050000}"/>
    <cellStyle name="Normal 9 2 3 6 2" xfId="1784" xr:uid="{00000000-0005-0000-0000-0000AE050000}"/>
    <cellStyle name="Normal 9 2 3 6 2 2" xfId="3476" xr:uid="{00000000-0005-0000-0000-0000AF050000}"/>
    <cellStyle name="Normal 9 2 3 6 3" xfId="2630" xr:uid="{00000000-0005-0000-0000-0000B0050000}"/>
    <cellStyle name="Normal 9 2 3 7" xfId="340" xr:uid="{00000000-0005-0000-0000-0000B1050000}"/>
    <cellStyle name="Normal 9 2 3 7 2" xfId="1416" xr:uid="{00000000-0005-0000-0000-0000B2050000}"/>
    <cellStyle name="Normal 9 2 3 7 2 2" xfId="3108" xr:uid="{00000000-0005-0000-0000-0000B3050000}"/>
    <cellStyle name="Normal 9 2 3 7 3" xfId="2262" xr:uid="{00000000-0005-0000-0000-0000B4050000}"/>
    <cellStyle name="Normal 9 2 3 8" xfId="1296" xr:uid="{00000000-0005-0000-0000-0000B5050000}"/>
    <cellStyle name="Normal 9 2 3 8 2" xfId="3019" xr:uid="{00000000-0005-0000-0000-0000B6050000}"/>
    <cellStyle name="Normal 9 2 3 9" xfId="2173" xr:uid="{00000000-0005-0000-0000-0000B7050000}"/>
    <cellStyle name="Normal 9 2 4" xfId="162" xr:uid="{00000000-0005-0000-0000-0000B8050000}"/>
    <cellStyle name="Normal 9 2 4 2" xfId="248" xr:uid="{00000000-0005-0000-0000-0000B9050000}"/>
    <cellStyle name="Normal 9 2 4 2 2" xfId="427" xr:uid="{00000000-0005-0000-0000-0000BA050000}"/>
    <cellStyle name="Normal 9 2 4 2 2 2" xfId="571" xr:uid="{00000000-0005-0000-0000-0000BB050000}"/>
    <cellStyle name="Normal 9 2 4 2 2 2 2" xfId="821" xr:uid="{00000000-0005-0000-0000-0000BC050000}"/>
    <cellStyle name="Normal 9 2 4 2 2 2 2 2" xfId="1236" xr:uid="{00000000-0005-0000-0000-0000BD050000}"/>
    <cellStyle name="Normal 9 2 4 2 2 2 2 2 2" xfId="2147" xr:uid="{00000000-0005-0000-0000-0000BE050000}"/>
    <cellStyle name="Normal 9 2 4 2 2 2 2 2 2 2" xfId="3839" xr:uid="{00000000-0005-0000-0000-0000BF050000}"/>
    <cellStyle name="Normal 9 2 4 2 2 2 2 2 3" xfId="2993" xr:uid="{00000000-0005-0000-0000-0000C0050000}"/>
    <cellStyle name="Normal 9 2 4 2 2 2 2 3" xfId="1770" xr:uid="{00000000-0005-0000-0000-0000C1050000}"/>
    <cellStyle name="Normal 9 2 4 2 2 2 2 3 2" xfId="3462" xr:uid="{00000000-0005-0000-0000-0000C2050000}"/>
    <cellStyle name="Normal 9 2 4 2 2 2 2 4" xfId="2616" xr:uid="{00000000-0005-0000-0000-0000C3050000}"/>
    <cellStyle name="Normal 9 2 4 2 2 2 3" xfId="1037" xr:uid="{00000000-0005-0000-0000-0000C4050000}"/>
    <cellStyle name="Normal 9 2 4 2 2 2 3 2" xfId="1959" xr:uid="{00000000-0005-0000-0000-0000C5050000}"/>
    <cellStyle name="Normal 9 2 4 2 2 2 3 2 2" xfId="3651" xr:uid="{00000000-0005-0000-0000-0000C6050000}"/>
    <cellStyle name="Normal 9 2 4 2 2 2 3 3" xfId="2805" xr:uid="{00000000-0005-0000-0000-0000C7050000}"/>
    <cellStyle name="Normal 9 2 4 2 2 2 4" xfId="1586" xr:uid="{00000000-0005-0000-0000-0000C8050000}"/>
    <cellStyle name="Normal 9 2 4 2 2 2 4 2" xfId="3278" xr:uid="{00000000-0005-0000-0000-0000C9050000}"/>
    <cellStyle name="Normal 9 2 4 2 2 2 5" xfId="2432" xr:uid="{00000000-0005-0000-0000-0000CA050000}"/>
    <cellStyle name="Normal 9 2 4 2 2 3" xfId="721" xr:uid="{00000000-0005-0000-0000-0000CB050000}"/>
    <cellStyle name="Normal 9 2 4 2 2 3 2" xfId="1144" xr:uid="{00000000-0005-0000-0000-0000CC050000}"/>
    <cellStyle name="Normal 9 2 4 2 2 3 2 2" xfId="2055" xr:uid="{00000000-0005-0000-0000-0000CD050000}"/>
    <cellStyle name="Normal 9 2 4 2 2 3 2 2 2" xfId="3747" xr:uid="{00000000-0005-0000-0000-0000CE050000}"/>
    <cellStyle name="Normal 9 2 4 2 2 3 2 3" xfId="2901" xr:uid="{00000000-0005-0000-0000-0000CF050000}"/>
    <cellStyle name="Normal 9 2 4 2 2 3 3" xfId="1678" xr:uid="{00000000-0005-0000-0000-0000D0050000}"/>
    <cellStyle name="Normal 9 2 4 2 2 3 3 2" xfId="3370" xr:uid="{00000000-0005-0000-0000-0000D1050000}"/>
    <cellStyle name="Normal 9 2 4 2 2 3 4" xfId="2524" xr:uid="{00000000-0005-0000-0000-0000D2050000}"/>
    <cellStyle name="Normal 9 2 4 2 2 4" xfId="931" xr:uid="{00000000-0005-0000-0000-0000D3050000}"/>
    <cellStyle name="Normal 9 2 4 2 2 4 2" xfId="1863" xr:uid="{00000000-0005-0000-0000-0000D4050000}"/>
    <cellStyle name="Normal 9 2 4 2 2 4 2 2" xfId="3555" xr:uid="{00000000-0005-0000-0000-0000D5050000}"/>
    <cellStyle name="Normal 9 2 4 2 2 4 3" xfId="2709" xr:uid="{00000000-0005-0000-0000-0000D6050000}"/>
    <cellStyle name="Normal 9 2 4 2 2 5" xfId="1488" xr:uid="{00000000-0005-0000-0000-0000D7050000}"/>
    <cellStyle name="Normal 9 2 4 2 2 5 2" xfId="3180" xr:uid="{00000000-0005-0000-0000-0000D8050000}"/>
    <cellStyle name="Normal 9 2 4 2 2 6" xfId="2334" xr:uid="{00000000-0005-0000-0000-0000D9050000}"/>
    <cellStyle name="Normal 9 2 4 2 3" xfId="519" xr:uid="{00000000-0005-0000-0000-0000DA050000}"/>
    <cellStyle name="Normal 9 2 4 2 3 2" xfId="771" xr:uid="{00000000-0005-0000-0000-0000DB050000}"/>
    <cellStyle name="Normal 9 2 4 2 3 2 2" xfId="1187" xr:uid="{00000000-0005-0000-0000-0000DC050000}"/>
    <cellStyle name="Normal 9 2 4 2 3 2 2 2" xfId="2098" xr:uid="{00000000-0005-0000-0000-0000DD050000}"/>
    <cellStyle name="Normal 9 2 4 2 3 2 2 2 2" xfId="3790" xr:uid="{00000000-0005-0000-0000-0000DE050000}"/>
    <cellStyle name="Normal 9 2 4 2 3 2 2 3" xfId="2944" xr:uid="{00000000-0005-0000-0000-0000DF050000}"/>
    <cellStyle name="Normal 9 2 4 2 3 2 3" xfId="1721" xr:uid="{00000000-0005-0000-0000-0000E0050000}"/>
    <cellStyle name="Normal 9 2 4 2 3 2 3 2" xfId="3413" xr:uid="{00000000-0005-0000-0000-0000E1050000}"/>
    <cellStyle name="Normal 9 2 4 2 3 2 4" xfId="2567" xr:uid="{00000000-0005-0000-0000-0000E2050000}"/>
    <cellStyle name="Normal 9 2 4 2 3 3" xfId="987" xr:uid="{00000000-0005-0000-0000-0000E3050000}"/>
    <cellStyle name="Normal 9 2 4 2 3 3 2" xfId="1910" xr:uid="{00000000-0005-0000-0000-0000E4050000}"/>
    <cellStyle name="Normal 9 2 4 2 3 3 2 2" xfId="3602" xr:uid="{00000000-0005-0000-0000-0000E5050000}"/>
    <cellStyle name="Normal 9 2 4 2 3 3 3" xfId="2756" xr:uid="{00000000-0005-0000-0000-0000E6050000}"/>
    <cellStyle name="Normal 9 2 4 2 3 4" xfId="1537" xr:uid="{00000000-0005-0000-0000-0000E7050000}"/>
    <cellStyle name="Normal 9 2 4 2 3 4 2" xfId="3229" xr:uid="{00000000-0005-0000-0000-0000E8050000}"/>
    <cellStyle name="Normal 9 2 4 2 3 5" xfId="2383" xr:uid="{00000000-0005-0000-0000-0000E9050000}"/>
    <cellStyle name="Normal 9 2 4 2 4" xfId="667" xr:uid="{00000000-0005-0000-0000-0000EA050000}"/>
    <cellStyle name="Normal 9 2 4 2 4 2" xfId="1095" xr:uid="{00000000-0005-0000-0000-0000EB050000}"/>
    <cellStyle name="Normal 9 2 4 2 4 2 2" xfId="2006" xr:uid="{00000000-0005-0000-0000-0000EC050000}"/>
    <cellStyle name="Normal 9 2 4 2 4 2 2 2" xfId="3698" xr:uid="{00000000-0005-0000-0000-0000ED050000}"/>
    <cellStyle name="Normal 9 2 4 2 4 2 3" xfId="2852" xr:uid="{00000000-0005-0000-0000-0000EE050000}"/>
    <cellStyle name="Normal 9 2 4 2 4 3" xfId="1629" xr:uid="{00000000-0005-0000-0000-0000EF050000}"/>
    <cellStyle name="Normal 9 2 4 2 4 3 2" xfId="3321" xr:uid="{00000000-0005-0000-0000-0000F0050000}"/>
    <cellStyle name="Normal 9 2 4 2 4 4" xfId="2475" xr:uid="{00000000-0005-0000-0000-0000F1050000}"/>
    <cellStyle name="Normal 9 2 4 2 5" xfId="874" xr:uid="{00000000-0005-0000-0000-0000F2050000}"/>
    <cellStyle name="Normal 9 2 4 2 5 2" xfId="1813" xr:uid="{00000000-0005-0000-0000-0000F3050000}"/>
    <cellStyle name="Normal 9 2 4 2 5 2 2" xfId="3505" xr:uid="{00000000-0005-0000-0000-0000F4050000}"/>
    <cellStyle name="Normal 9 2 4 2 5 3" xfId="2659" xr:uid="{00000000-0005-0000-0000-0000F5050000}"/>
    <cellStyle name="Normal 9 2 4 2 6" xfId="372" xr:uid="{00000000-0005-0000-0000-0000F6050000}"/>
    <cellStyle name="Normal 9 2 4 2 6 2" xfId="1445" xr:uid="{00000000-0005-0000-0000-0000F7050000}"/>
    <cellStyle name="Normal 9 2 4 2 6 2 2" xfId="3137" xr:uid="{00000000-0005-0000-0000-0000F8050000}"/>
    <cellStyle name="Normal 9 2 4 2 6 3" xfId="2291" xr:uid="{00000000-0005-0000-0000-0000F9050000}"/>
    <cellStyle name="Normal 9 2 4 2 7" xfId="1359" xr:uid="{00000000-0005-0000-0000-0000FA050000}"/>
    <cellStyle name="Normal 9 2 4 2 7 2" xfId="3071" xr:uid="{00000000-0005-0000-0000-0000FB050000}"/>
    <cellStyle name="Normal 9 2 4 2 8" xfId="2225" xr:uid="{00000000-0005-0000-0000-0000FC050000}"/>
    <cellStyle name="Normal 9 2 4 3" xfId="405" xr:uid="{00000000-0005-0000-0000-0000FD050000}"/>
    <cellStyle name="Normal 9 2 4 3 2" xfId="550" xr:uid="{00000000-0005-0000-0000-0000FE050000}"/>
    <cellStyle name="Normal 9 2 4 3 2 2" xfId="800" xr:uid="{00000000-0005-0000-0000-0000FF050000}"/>
    <cellStyle name="Normal 9 2 4 3 2 2 2" xfId="1215" xr:uid="{00000000-0005-0000-0000-000000060000}"/>
    <cellStyle name="Normal 9 2 4 3 2 2 2 2" xfId="2126" xr:uid="{00000000-0005-0000-0000-000001060000}"/>
    <cellStyle name="Normal 9 2 4 3 2 2 2 2 2" xfId="3818" xr:uid="{00000000-0005-0000-0000-000002060000}"/>
    <cellStyle name="Normal 9 2 4 3 2 2 2 3" xfId="2972" xr:uid="{00000000-0005-0000-0000-000003060000}"/>
    <cellStyle name="Normal 9 2 4 3 2 2 3" xfId="1749" xr:uid="{00000000-0005-0000-0000-000004060000}"/>
    <cellStyle name="Normal 9 2 4 3 2 2 3 2" xfId="3441" xr:uid="{00000000-0005-0000-0000-000005060000}"/>
    <cellStyle name="Normal 9 2 4 3 2 2 4" xfId="2595" xr:uid="{00000000-0005-0000-0000-000006060000}"/>
    <cellStyle name="Normal 9 2 4 3 2 3" xfId="1016" xr:uid="{00000000-0005-0000-0000-000007060000}"/>
    <cellStyle name="Normal 9 2 4 3 2 3 2" xfId="1938" xr:uid="{00000000-0005-0000-0000-000008060000}"/>
    <cellStyle name="Normal 9 2 4 3 2 3 2 2" xfId="3630" xr:uid="{00000000-0005-0000-0000-000009060000}"/>
    <cellStyle name="Normal 9 2 4 3 2 3 3" xfId="2784" xr:uid="{00000000-0005-0000-0000-00000A060000}"/>
    <cellStyle name="Normal 9 2 4 3 2 4" xfId="1565" xr:uid="{00000000-0005-0000-0000-00000B060000}"/>
    <cellStyle name="Normal 9 2 4 3 2 4 2" xfId="3257" xr:uid="{00000000-0005-0000-0000-00000C060000}"/>
    <cellStyle name="Normal 9 2 4 3 2 5" xfId="2411" xr:uid="{00000000-0005-0000-0000-00000D060000}"/>
    <cellStyle name="Normal 9 2 4 3 3" xfId="700" xr:uid="{00000000-0005-0000-0000-00000E060000}"/>
    <cellStyle name="Normal 9 2 4 3 3 2" xfId="1123" xr:uid="{00000000-0005-0000-0000-00000F060000}"/>
    <cellStyle name="Normal 9 2 4 3 3 2 2" xfId="2034" xr:uid="{00000000-0005-0000-0000-000010060000}"/>
    <cellStyle name="Normal 9 2 4 3 3 2 2 2" xfId="3726" xr:uid="{00000000-0005-0000-0000-000011060000}"/>
    <cellStyle name="Normal 9 2 4 3 3 2 3" xfId="2880" xr:uid="{00000000-0005-0000-0000-000012060000}"/>
    <cellStyle name="Normal 9 2 4 3 3 3" xfId="1657" xr:uid="{00000000-0005-0000-0000-000013060000}"/>
    <cellStyle name="Normal 9 2 4 3 3 3 2" xfId="3349" xr:uid="{00000000-0005-0000-0000-000014060000}"/>
    <cellStyle name="Normal 9 2 4 3 3 4" xfId="2503" xr:uid="{00000000-0005-0000-0000-000015060000}"/>
    <cellStyle name="Normal 9 2 4 3 4" xfId="910" xr:uid="{00000000-0005-0000-0000-000016060000}"/>
    <cellStyle name="Normal 9 2 4 3 4 2" xfId="1842" xr:uid="{00000000-0005-0000-0000-000017060000}"/>
    <cellStyle name="Normal 9 2 4 3 4 2 2" xfId="3534" xr:uid="{00000000-0005-0000-0000-000018060000}"/>
    <cellStyle name="Normal 9 2 4 3 4 3" xfId="2688" xr:uid="{00000000-0005-0000-0000-000019060000}"/>
    <cellStyle name="Normal 9 2 4 3 5" xfId="1467" xr:uid="{00000000-0005-0000-0000-00001A060000}"/>
    <cellStyle name="Normal 9 2 4 3 5 2" xfId="3159" xr:uid="{00000000-0005-0000-0000-00001B060000}"/>
    <cellStyle name="Normal 9 2 4 3 6" xfId="2313" xr:uid="{00000000-0005-0000-0000-00001C060000}"/>
    <cellStyle name="Normal 9 2 4 4" xfId="496" xr:uid="{00000000-0005-0000-0000-00001D060000}"/>
    <cellStyle name="Normal 9 2 4 4 2" xfId="750" xr:uid="{00000000-0005-0000-0000-00001E060000}"/>
    <cellStyle name="Normal 9 2 4 4 2 2" xfId="1166" xr:uid="{00000000-0005-0000-0000-00001F060000}"/>
    <cellStyle name="Normal 9 2 4 4 2 2 2" xfId="2077" xr:uid="{00000000-0005-0000-0000-000020060000}"/>
    <cellStyle name="Normal 9 2 4 4 2 2 2 2" xfId="3769" xr:uid="{00000000-0005-0000-0000-000021060000}"/>
    <cellStyle name="Normal 9 2 4 4 2 2 3" xfId="2923" xr:uid="{00000000-0005-0000-0000-000022060000}"/>
    <cellStyle name="Normal 9 2 4 4 2 3" xfId="1700" xr:uid="{00000000-0005-0000-0000-000023060000}"/>
    <cellStyle name="Normal 9 2 4 4 2 3 2" xfId="3392" xr:uid="{00000000-0005-0000-0000-000024060000}"/>
    <cellStyle name="Normal 9 2 4 4 2 4" xfId="2546" xr:uid="{00000000-0005-0000-0000-000025060000}"/>
    <cellStyle name="Normal 9 2 4 4 3" xfId="966" xr:uid="{00000000-0005-0000-0000-000026060000}"/>
    <cellStyle name="Normal 9 2 4 4 3 2" xfId="1889" xr:uid="{00000000-0005-0000-0000-000027060000}"/>
    <cellStyle name="Normal 9 2 4 4 3 2 2" xfId="3581" xr:uid="{00000000-0005-0000-0000-000028060000}"/>
    <cellStyle name="Normal 9 2 4 4 3 3" xfId="2735" xr:uid="{00000000-0005-0000-0000-000029060000}"/>
    <cellStyle name="Normal 9 2 4 4 4" xfId="1516" xr:uid="{00000000-0005-0000-0000-00002A060000}"/>
    <cellStyle name="Normal 9 2 4 4 4 2" xfId="3208" xr:uid="{00000000-0005-0000-0000-00002B060000}"/>
    <cellStyle name="Normal 9 2 4 4 5" xfId="2362" xr:uid="{00000000-0005-0000-0000-00002C060000}"/>
    <cellStyle name="Normal 9 2 4 5" xfId="646" xr:uid="{00000000-0005-0000-0000-00002D060000}"/>
    <cellStyle name="Normal 9 2 4 5 2" xfId="1074" xr:uid="{00000000-0005-0000-0000-00002E060000}"/>
    <cellStyle name="Normal 9 2 4 5 2 2" xfId="1985" xr:uid="{00000000-0005-0000-0000-00002F060000}"/>
    <cellStyle name="Normal 9 2 4 5 2 2 2" xfId="3677" xr:uid="{00000000-0005-0000-0000-000030060000}"/>
    <cellStyle name="Normal 9 2 4 5 2 3" xfId="2831" xr:uid="{00000000-0005-0000-0000-000031060000}"/>
    <cellStyle name="Normal 9 2 4 5 3" xfId="1608" xr:uid="{00000000-0005-0000-0000-000032060000}"/>
    <cellStyle name="Normal 9 2 4 5 3 2" xfId="3300" xr:uid="{00000000-0005-0000-0000-000033060000}"/>
    <cellStyle name="Normal 9 2 4 5 4" xfId="2454" xr:uid="{00000000-0005-0000-0000-000034060000}"/>
    <cellStyle name="Normal 9 2 4 6" xfId="853" xr:uid="{00000000-0005-0000-0000-000035060000}"/>
    <cellStyle name="Normal 9 2 4 6 2" xfId="1792" xr:uid="{00000000-0005-0000-0000-000036060000}"/>
    <cellStyle name="Normal 9 2 4 6 2 2" xfId="3484" xr:uid="{00000000-0005-0000-0000-000037060000}"/>
    <cellStyle name="Normal 9 2 4 6 3" xfId="2638" xr:uid="{00000000-0005-0000-0000-000038060000}"/>
    <cellStyle name="Normal 9 2 4 7" xfId="349" xr:uid="{00000000-0005-0000-0000-000039060000}"/>
    <cellStyle name="Normal 9 2 4 7 2" xfId="1424" xr:uid="{00000000-0005-0000-0000-00003A060000}"/>
    <cellStyle name="Normal 9 2 4 7 2 2" xfId="3116" xr:uid="{00000000-0005-0000-0000-00003B060000}"/>
    <cellStyle name="Normal 9 2 4 7 3" xfId="2270" xr:uid="{00000000-0005-0000-0000-00003C060000}"/>
    <cellStyle name="Normal 9 2 4 8" xfId="1301" xr:uid="{00000000-0005-0000-0000-00003D060000}"/>
    <cellStyle name="Normal 9 2 4 8 2" xfId="3024" xr:uid="{00000000-0005-0000-0000-00003E060000}"/>
    <cellStyle name="Normal 9 2 4 9" xfId="2178" xr:uid="{00000000-0005-0000-0000-00003F060000}"/>
    <cellStyle name="Normal 9 2 5" xfId="189" xr:uid="{00000000-0005-0000-0000-000040060000}"/>
    <cellStyle name="Normal 9 2 5 2" xfId="281" xr:uid="{00000000-0005-0000-0000-000041060000}"/>
    <cellStyle name="Normal 9 2 5 2 2" xfId="556" xr:uid="{00000000-0005-0000-0000-000042060000}"/>
    <cellStyle name="Normal 9 2 5 2 2 2" xfId="806" xr:uid="{00000000-0005-0000-0000-000043060000}"/>
    <cellStyle name="Normal 9 2 5 2 2 2 2" xfId="1221" xr:uid="{00000000-0005-0000-0000-000044060000}"/>
    <cellStyle name="Normal 9 2 5 2 2 2 2 2" xfId="2132" xr:uid="{00000000-0005-0000-0000-000045060000}"/>
    <cellStyle name="Normal 9 2 5 2 2 2 2 2 2" xfId="3824" xr:uid="{00000000-0005-0000-0000-000046060000}"/>
    <cellStyle name="Normal 9 2 5 2 2 2 2 3" xfId="2978" xr:uid="{00000000-0005-0000-0000-000047060000}"/>
    <cellStyle name="Normal 9 2 5 2 2 2 3" xfId="1755" xr:uid="{00000000-0005-0000-0000-000048060000}"/>
    <cellStyle name="Normal 9 2 5 2 2 2 3 2" xfId="3447" xr:uid="{00000000-0005-0000-0000-000049060000}"/>
    <cellStyle name="Normal 9 2 5 2 2 2 4" xfId="2601" xr:uid="{00000000-0005-0000-0000-00004A060000}"/>
    <cellStyle name="Normal 9 2 5 2 2 3" xfId="1022" xr:uid="{00000000-0005-0000-0000-00004B060000}"/>
    <cellStyle name="Normal 9 2 5 2 2 3 2" xfId="1944" xr:uid="{00000000-0005-0000-0000-00004C060000}"/>
    <cellStyle name="Normal 9 2 5 2 2 3 2 2" xfId="3636" xr:uid="{00000000-0005-0000-0000-00004D060000}"/>
    <cellStyle name="Normal 9 2 5 2 2 3 3" xfId="2790" xr:uid="{00000000-0005-0000-0000-00004E060000}"/>
    <cellStyle name="Normal 9 2 5 2 2 4" xfId="1571" xr:uid="{00000000-0005-0000-0000-00004F060000}"/>
    <cellStyle name="Normal 9 2 5 2 2 4 2" xfId="3263" xr:uid="{00000000-0005-0000-0000-000050060000}"/>
    <cellStyle name="Normal 9 2 5 2 2 5" xfId="2417" xr:uid="{00000000-0005-0000-0000-000051060000}"/>
    <cellStyle name="Normal 9 2 5 2 3" xfId="706" xr:uid="{00000000-0005-0000-0000-000052060000}"/>
    <cellStyle name="Normal 9 2 5 2 3 2" xfId="1129" xr:uid="{00000000-0005-0000-0000-000053060000}"/>
    <cellStyle name="Normal 9 2 5 2 3 2 2" xfId="2040" xr:uid="{00000000-0005-0000-0000-000054060000}"/>
    <cellStyle name="Normal 9 2 5 2 3 2 2 2" xfId="3732" xr:uid="{00000000-0005-0000-0000-000055060000}"/>
    <cellStyle name="Normal 9 2 5 2 3 2 3" xfId="2886" xr:uid="{00000000-0005-0000-0000-000056060000}"/>
    <cellStyle name="Normal 9 2 5 2 3 3" xfId="1663" xr:uid="{00000000-0005-0000-0000-000057060000}"/>
    <cellStyle name="Normal 9 2 5 2 3 3 2" xfId="3355" xr:uid="{00000000-0005-0000-0000-000058060000}"/>
    <cellStyle name="Normal 9 2 5 2 3 4" xfId="2509" xr:uid="{00000000-0005-0000-0000-000059060000}"/>
    <cellStyle name="Normal 9 2 5 2 4" xfId="916" xr:uid="{00000000-0005-0000-0000-00005A060000}"/>
    <cellStyle name="Normal 9 2 5 2 4 2" xfId="1848" xr:uid="{00000000-0005-0000-0000-00005B060000}"/>
    <cellStyle name="Normal 9 2 5 2 4 2 2" xfId="3540" xr:uid="{00000000-0005-0000-0000-00005C060000}"/>
    <cellStyle name="Normal 9 2 5 2 4 3" xfId="2694" xr:uid="{00000000-0005-0000-0000-00005D060000}"/>
    <cellStyle name="Normal 9 2 5 2 5" xfId="412" xr:uid="{00000000-0005-0000-0000-00005E060000}"/>
    <cellStyle name="Normal 9 2 5 2 5 2" xfId="1473" xr:uid="{00000000-0005-0000-0000-00005F060000}"/>
    <cellStyle name="Normal 9 2 5 2 5 2 2" xfId="3165" xr:uid="{00000000-0005-0000-0000-000060060000}"/>
    <cellStyle name="Normal 9 2 5 2 5 3" xfId="2319" xr:uid="{00000000-0005-0000-0000-000061060000}"/>
    <cellStyle name="Normal 9 2 5 2 6" xfId="1385" xr:uid="{00000000-0005-0000-0000-000062060000}"/>
    <cellStyle name="Normal 9 2 5 2 6 2" xfId="3087" xr:uid="{00000000-0005-0000-0000-000063060000}"/>
    <cellStyle name="Normal 9 2 5 2 7" xfId="2241" xr:uid="{00000000-0005-0000-0000-000064060000}"/>
    <cellStyle name="Normal 9 2 5 3" xfId="504" xr:uid="{00000000-0005-0000-0000-000065060000}"/>
    <cellStyle name="Normal 9 2 5 3 2" xfId="756" xr:uid="{00000000-0005-0000-0000-000066060000}"/>
    <cellStyle name="Normal 9 2 5 3 2 2" xfId="1172" xr:uid="{00000000-0005-0000-0000-000067060000}"/>
    <cellStyle name="Normal 9 2 5 3 2 2 2" xfId="2083" xr:uid="{00000000-0005-0000-0000-000068060000}"/>
    <cellStyle name="Normal 9 2 5 3 2 2 2 2" xfId="3775" xr:uid="{00000000-0005-0000-0000-000069060000}"/>
    <cellStyle name="Normal 9 2 5 3 2 2 3" xfId="2929" xr:uid="{00000000-0005-0000-0000-00006A060000}"/>
    <cellStyle name="Normal 9 2 5 3 2 3" xfId="1706" xr:uid="{00000000-0005-0000-0000-00006B060000}"/>
    <cellStyle name="Normal 9 2 5 3 2 3 2" xfId="3398" xr:uid="{00000000-0005-0000-0000-00006C060000}"/>
    <cellStyle name="Normal 9 2 5 3 2 4" xfId="2552" xr:uid="{00000000-0005-0000-0000-00006D060000}"/>
    <cellStyle name="Normal 9 2 5 3 3" xfId="972" xr:uid="{00000000-0005-0000-0000-00006E060000}"/>
    <cellStyle name="Normal 9 2 5 3 3 2" xfId="1895" xr:uid="{00000000-0005-0000-0000-00006F060000}"/>
    <cellStyle name="Normal 9 2 5 3 3 2 2" xfId="3587" xr:uid="{00000000-0005-0000-0000-000070060000}"/>
    <cellStyle name="Normal 9 2 5 3 3 3" xfId="2741" xr:uid="{00000000-0005-0000-0000-000071060000}"/>
    <cellStyle name="Normal 9 2 5 3 4" xfId="1522" xr:uid="{00000000-0005-0000-0000-000072060000}"/>
    <cellStyle name="Normal 9 2 5 3 4 2" xfId="3214" xr:uid="{00000000-0005-0000-0000-000073060000}"/>
    <cellStyle name="Normal 9 2 5 3 5" xfId="2368" xr:uid="{00000000-0005-0000-0000-000074060000}"/>
    <cellStyle name="Normal 9 2 5 4" xfId="652" xr:uid="{00000000-0005-0000-0000-000075060000}"/>
    <cellStyle name="Normal 9 2 5 4 2" xfId="1080" xr:uid="{00000000-0005-0000-0000-000076060000}"/>
    <cellStyle name="Normal 9 2 5 4 2 2" xfId="1991" xr:uid="{00000000-0005-0000-0000-000077060000}"/>
    <cellStyle name="Normal 9 2 5 4 2 2 2" xfId="3683" xr:uid="{00000000-0005-0000-0000-000078060000}"/>
    <cellStyle name="Normal 9 2 5 4 2 3" xfId="2837" xr:uid="{00000000-0005-0000-0000-000079060000}"/>
    <cellStyle name="Normal 9 2 5 4 3" xfId="1614" xr:uid="{00000000-0005-0000-0000-00007A060000}"/>
    <cellStyle name="Normal 9 2 5 4 3 2" xfId="3306" xr:uid="{00000000-0005-0000-0000-00007B060000}"/>
    <cellStyle name="Normal 9 2 5 4 4" xfId="2460" xr:uid="{00000000-0005-0000-0000-00007C060000}"/>
    <cellStyle name="Normal 9 2 5 5" xfId="859" xr:uid="{00000000-0005-0000-0000-00007D060000}"/>
    <cellStyle name="Normal 9 2 5 5 2" xfId="1798" xr:uid="{00000000-0005-0000-0000-00007E060000}"/>
    <cellStyle name="Normal 9 2 5 5 2 2" xfId="3490" xr:uid="{00000000-0005-0000-0000-00007F060000}"/>
    <cellStyle name="Normal 9 2 5 5 3" xfId="2644" xr:uid="{00000000-0005-0000-0000-000080060000}"/>
    <cellStyle name="Normal 9 2 5 6" xfId="356" xr:uid="{00000000-0005-0000-0000-000081060000}"/>
    <cellStyle name="Normal 9 2 5 6 2" xfId="1430" xr:uid="{00000000-0005-0000-0000-000082060000}"/>
    <cellStyle name="Normal 9 2 5 6 2 2" xfId="3122" xr:uid="{00000000-0005-0000-0000-000083060000}"/>
    <cellStyle name="Normal 9 2 5 6 3" xfId="2276" xr:uid="{00000000-0005-0000-0000-000084060000}"/>
    <cellStyle name="Normal 9 2 5 7" xfId="1318" xr:uid="{00000000-0005-0000-0000-000085060000}"/>
    <cellStyle name="Normal 9 2 5 7 2" xfId="3040" xr:uid="{00000000-0005-0000-0000-000086060000}"/>
    <cellStyle name="Normal 9 2 5 8" xfId="2194" xr:uid="{00000000-0005-0000-0000-000087060000}"/>
    <cellStyle name="Normal 9 2 6" xfId="222" xr:uid="{00000000-0005-0000-0000-000088060000}"/>
    <cellStyle name="Normal 9 2 6 2" xfId="535" xr:uid="{00000000-0005-0000-0000-000089060000}"/>
    <cellStyle name="Normal 9 2 6 2 2" xfId="785" xr:uid="{00000000-0005-0000-0000-00008A060000}"/>
    <cellStyle name="Normal 9 2 6 2 2 2" xfId="1200" xr:uid="{00000000-0005-0000-0000-00008B060000}"/>
    <cellStyle name="Normal 9 2 6 2 2 2 2" xfId="2111" xr:uid="{00000000-0005-0000-0000-00008C060000}"/>
    <cellStyle name="Normal 9 2 6 2 2 2 2 2" xfId="3803" xr:uid="{00000000-0005-0000-0000-00008D060000}"/>
    <cellStyle name="Normal 9 2 6 2 2 2 3" xfId="2957" xr:uid="{00000000-0005-0000-0000-00008E060000}"/>
    <cellStyle name="Normal 9 2 6 2 2 3" xfId="1734" xr:uid="{00000000-0005-0000-0000-00008F060000}"/>
    <cellStyle name="Normal 9 2 6 2 2 3 2" xfId="3426" xr:uid="{00000000-0005-0000-0000-000090060000}"/>
    <cellStyle name="Normal 9 2 6 2 2 4" xfId="2580" xr:uid="{00000000-0005-0000-0000-000091060000}"/>
    <cellStyle name="Normal 9 2 6 2 3" xfId="1001" xr:uid="{00000000-0005-0000-0000-000092060000}"/>
    <cellStyle name="Normal 9 2 6 2 3 2" xfId="1923" xr:uid="{00000000-0005-0000-0000-000093060000}"/>
    <cellStyle name="Normal 9 2 6 2 3 2 2" xfId="3615" xr:uid="{00000000-0005-0000-0000-000094060000}"/>
    <cellStyle name="Normal 9 2 6 2 3 3" xfId="2769" xr:uid="{00000000-0005-0000-0000-000095060000}"/>
    <cellStyle name="Normal 9 2 6 2 4" xfId="1550" xr:uid="{00000000-0005-0000-0000-000096060000}"/>
    <cellStyle name="Normal 9 2 6 2 4 2" xfId="3242" xr:uid="{00000000-0005-0000-0000-000097060000}"/>
    <cellStyle name="Normal 9 2 6 2 5" xfId="2396" xr:uid="{00000000-0005-0000-0000-000098060000}"/>
    <cellStyle name="Normal 9 2 6 3" xfId="685" xr:uid="{00000000-0005-0000-0000-000099060000}"/>
    <cellStyle name="Normal 9 2 6 3 2" xfId="1108" xr:uid="{00000000-0005-0000-0000-00009A060000}"/>
    <cellStyle name="Normal 9 2 6 3 2 2" xfId="2019" xr:uid="{00000000-0005-0000-0000-00009B060000}"/>
    <cellStyle name="Normal 9 2 6 3 2 2 2" xfId="3711" xr:uid="{00000000-0005-0000-0000-00009C060000}"/>
    <cellStyle name="Normal 9 2 6 3 2 3" xfId="2865" xr:uid="{00000000-0005-0000-0000-00009D060000}"/>
    <cellStyle name="Normal 9 2 6 3 3" xfId="1642" xr:uid="{00000000-0005-0000-0000-00009E060000}"/>
    <cellStyle name="Normal 9 2 6 3 3 2" xfId="3334" xr:uid="{00000000-0005-0000-0000-00009F060000}"/>
    <cellStyle name="Normal 9 2 6 3 4" xfId="2488" xr:uid="{00000000-0005-0000-0000-0000A0060000}"/>
    <cellStyle name="Normal 9 2 6 4" xfId="895" xr:uid="{00000000-0005-0000-0000-0000A1060000}"/>
    <cellStyle name="Normal 9 2 6 4 2" xfId="1827" xr:uid="{00000000-0005-0000-0000-0000A2060000}"/>
    <cellStyle name="Normal 9 2 6 4 2 2" xfId="3519" xr:uid="{00000000-0005-0000-0000-0000A3060000}"/>
    <cellStyle name="Normal 9 2 6 4 3" xfId="2673" xr:uid="{00000000-0005-0000-0000-0000A4060000}"/>
    <cellStyle name="Normal 9 2 6 5" xfId="390" xr:uid="{00000000-0005-0000-0000-0000A5060000}"/>
    <cellStyle name="Normal 9 2 6 5 2" xfId="1452" xr:uid="{00000000-0005-0000-0000-0000A6060000}"/>
    <cellStyle name="Normal 9 2 6 5 2 2" xfId="3144" xr:uid="{00000000-0005-0000-0000-0000A7060000}"/>
    <cellStyle name="Normal 9 2 6 5 3" xfId="2298" xr:uid="{00000000-0005-0000-0000-0000A8060000}"/>
    <cellStyle name="Normal 9 2 6 6" xfId="1337" xr:uid="{00000000-0005-0000-0000-0000A9060000}"/>
    <cellStyle name="Normal 9 2 6 6 2" xfId="3056" xr:uid="{00000000-0005-0000-0000-0000AA060000}"/>
    <cellStyle name="Normal 9 2 6 7" xfId="2210" xr:uid="{00000000-0005-0000-0000-0000AB060000}"/>
    <cellStyle name="Normal 9 2 7" xfId="143" xr:uid="{00000000-0005-0000-0000-0000AC060000}"/>
    <cellStyle name="Normal 9 2 7 2" xfId="735" xr:uid="{00000000-0005-0000-0000-0000AD060000}"/>
    <cellStyle name="Normal 9 2 7 2 2" xfId="1151" xr:uid="{00000000-0005-0000-0000-0000AE060000}"/>
    <cellStyle name="Normal 9 2 7 2 2 2" xfId="2062" xr:uid="{00000000-0005-0000-0000-0000AF060000}"/>
    <cellStyle name="Normal 9 2 7 2 2 2 2" xfId="3754" xr:uid="{00000000-0005-0000-0000-0000B0060000}"/>
    <cellStyle name="Normal 9 2 7 2 2 3" xfId="2908" xr:uid="{00000000-0005-0000-0000-0000B1060000}"/>
    <cellStyle name="Normal 9 2 7 2 3" xfId="1685" xr:uid="{00000000-0005-0000-0000-0000B2060000}"/>
    <cellStyle name="Normal 9 2 7 2 3 2" xfId="3377" xr:uid="{00000000-0005-0000-0000-0000B3060000}"/>
    <cellStyle name="Normal 9 2 7 2 4" xfId="2531" xr:uid="{00000000-0005-0000-0000-0000B4060000}"/>
    <cellStyle name="Normal 9 2 7 3" xfId="951" xr:uid="{00000000-0005-0000-0000-0000B5060000}"/>
    <cellStyle name="Normal 9 2 7 3 2" xfId="1874" xr:uid="{00000000-0005-0000-0000-0000B6060000}"/>
    <cellStyle name="Normal 9 2 7 3 2 2" xfId="3566" xr:uid="{00000000-0005-0000-0000-0000B7060000}"/>
    <cellStyle name="Normal 9 2 7 3 3" xfId="2720" xr:uid="{00000000-0005-0000-0000-0000B8060000}"/>
    <cellStyle name="Normal 9 2 7 4" xfId="481" xr:uid="{00000000-0005-0000-0000-0000B9060000}"/>
    <cellStyle name="Normal 9 2 7 4 2" xfId="1501" xr:uid="{00000000-0005-0000-0000-0000BA060000}"/>
    <cellStyle name="Normal 9 2 7 4 2 2" xfId="3193" xr:uid="{00000000-0005-0000-0000-0000BB060000}"/>
    <cellStyle name="Normal 9 2 7 4 3" xfId="2347" xr:uid="{00000000-0005-0000-0000-0000BC060000}"/>
    <cellStyle name="Normal 9 2 7 5" xfId="1286" xr:uid="{00000000-0005-0000-0000-0000BD060000}"/>
    <cellStyle name="Normal 9 2 7 5 2" xfId="3009" xr:uid="{00000000-0005-0000-0000-0000BE060000}"/>
    <cellStyle name="Normal 9 2 7 6" xfId="2163" xr:uid="{00000000-0005-0000-0000-0000BF060000}"/>
    <cellStyle name="Normal 9 2 8" xfId="631" xr:uid="{00000000-0005-0000-0000-0000C0060000}"/>
    <cellStyle name="Normal 9 2 8 2" xfId="1059" xr:uid="{00000000-0005-0000-0000-0000C1060000}"/>
    <cellStyle name="Normal 9 2 8 2 2" xfId="1970" xr:uid="{00000000-0005-0000-0000-0000C2060000}"/>
    <cellStyle name="Normal 9 2 8 2 2 2" xfId="3662" xr:uid="{00000000-0005-0000-0000-0000C3060000}"/>
    <cellStyle name="Normal 9 2 8 2 3" xfId="2816" xr:uid="{00000000-0005-0000-0000-0000C4060000}"/>
    <cellStyle name="Normal 9 2 8 3" xfId="1593" xr:uid="{00000000-0005-0000-0000-0000C5060000}"/>
    <cellStyle name="Normal 9 2 8 3 2" xfId="3285" xr:uid="{00000000-0005-0000-0000-0000C6060000}"/>
    <cellStyle name="Normal 9 2 8 4" xfId="2439" xr:uid="{00000000-0005-0000-0000-0000C7060000}"/>
    <cellStyle name="Normal 9 2 9" xfId="1042" xr:uid="{00000000-0005-0000-0000-0000C8060000}"/>
    <cellStyle name="Normal 9 2 9 2" xfId="1963" xr:uid="{00000000-0005-0000-0000-0000C9060000}"/>
    <cellStyle name="Normal 9 2 9 2 2" xfId="3655" xr:uid="{00000000-0005-0000-0000-0000CA060000}"/>
    <cellStyle name="Normal 9 2 9 3" xfId="2809" xr:uid="{00000000-0005-0000-0000-0000CB060000}"/>
    <cellStyle name="Normal 9 3" xfId="91" xr:uid="{00000000-0005-0000-0000-0000CC060000}"/>
    <cellStyle name="Normal 9 3 10" xfId="837" xr:uid="{00000000-0005-0000-0000-0000CD060000}"/>
    <cellStyle name="Normal 9 3 10 2" xfId="1776" xr:uid="{00000000-0005-0000-0000-0000CE060000}"/>
    <cellStyle name="Normal 9 3 10 2 2" xfId="3468" xr:uid="{00000000-0005-0000-0000-0000CF060000}"/>
    <cellStyle name="Normal 9 3 10 3" xfId="2622" xr:uid="{00000000-0005-0000-0000-0000D0060000}"/>
    <cellStyle name="Normal 9 3 11" xfId="322" xr:uid="{00000000-0005-0000-0000-0000D1060000}"/>
    <cellStyle name="Normal 9 3 11 2" xfId="1408" xr:uid="{00000000-0005-0000-0000-0000D2060000}"/>
    <cellStyle name="Normal 9 3 11 2 2" xfId="3100" xr:uid="{00000000-0005-0000-0000-0000D3060000}"/>
    <cellStyle name="Normal 9 3 11 3" xfId="2254" xr:uid="{00000000-0005-0000-0000-0000D4060000}"/>
    <cellStyle name="Normal 9 3 12" xfId="1288" xr:uid="{00000000-0005-0000-0000-0000D5060000}"/>
    <cellStyle name="Normal 9 3 12 2" xfId="3011" xr:uid="{00000000-0005-0000-0000-0000D6060000}"/>
    <cellStyle name="Normal 9 3 13" xfId="2165" xr:uid="{00000000-0005-0000-0000-0000D7060000}"/>
    <cellStyle name="Normal 9 3 2" xfId="109" xr:uid="{00000000-0005-0000-0000-0000D8060000}"/>
    <cellStyle name="Normal 9 3 2 10" xfId="2180" xr:uid="{00000000-0005-0000-0000-0000D9060000}"/>
    <cellStyle name="Normal 9 3 2 2" xfId="255" xr:uid="{00000000-0005-0000-0000-0000DA060000}"/>
    <cellStyle name="Normal 9 3 2 2 2" xfId="421" xr:uid="{00000000-0005-0000-0000-0000DB060000}"/>
    <cellStyle name="Normal 9 3 2 2 2 2" xfId="565" xr:uid="{00000000-0005-0000-0000-0000DC060000}"/>
    <cellStyle name="Normal 9 3 2 2 2 2 2" xfId="815" xr:uid="{00000000-0005-0000-0000-0000DD060000}"/>
    <cellStyle name="Normal 9 3 2 2 2 2 2 2" xfId="1230" xr:uid="{00000000-0005-0000-0000-0000DE060000}"/>
    <cellStyle name="Normal 9 3 2 2 2 2 2 2 2" xfId="2141" xr:uid="{00000000-0005-0000-0000-0000DF060000}"/>
    <cellStyle name="Normal 9 3 2 2 2 2 2 2 2 2" xfId="3833" xr:uid="{00000000-0005-0000-0000-0000E0060000}"/>
    <cellStyle name="Normal 9 3 2 2 2 2 2 2 3" xfId="2987" xr:uid="{00000000-0005-0000-0000-0000E1060000}"/>
    <cellStyle name="Normal 9 3 2 2 2 2 2 3" xfId="1764" xr:uid="{00000000-0005-0000-0000-0000E2060000}"/>
    <cellStyle name="Normal 9 3 2 2 2 2 2 3 2" xfId="3456" xr:uid="{00000000-0005-0000-0000-0000E3060000}"/>
    <cellStyle name="Normal 9 3 2 2 2 2 2 4" xfId="2610" xr:uid="{00000000-0005-0000-0000-0000E4060000}"/>
    <cellStyle name="Normal 9 3 2 2 2 2 3" xfId="1031" xr:uid="{00000000-0005-0000-0000-0000E5060000}"/>
    <cellStyle name="Normal 9 3 2 2 2 2 3 2" xfId="1953" xr:uid="{00000000-0005-0000-0000-0000E6060000}"/>
    <cellStyle name="Normal 9 3 2 2 2 2 3 2 2" xfId="3645" xr:uid="{00000000-0005-0000-0000-0000E7060000}"/>
    <cellStyle name="Normal 9 3 2 2 2 2 3 3" xfId="2799" xr:uid="{00000000-0005-0000-0000-0000E8060000}"/>
    <cellStyle name="Normal 9 3 2 2 2 2 4" xfId="1580" xr:uid="{00000000-0005-0000-0000-0000E9060000}"/>
    <cellStyle name="Normal 9 3 2 2 2 2 4 2" xfId="3272" xr:uid="{00000000-0005-0000-0000-0000EA060000}"/>
    <cellStyle name="Normal 9 3 2 2 2 2 5" xfId="2426" xr:uid="{00000000-0005-0000-0000-0000EB060000}"/>
    <cellStyle name="Normal 9 3 2 2 2 3" xfId="715" xr:uid="{00000000-0005-0000-0000-0000EC060000}"/>
    <cellStyle name="Normal 9 3 2 2 2 3 2" xfId="1138" xr:uid="{00000000-0005-0000-0000-0000ED060000}"/>
    <cellStyle name="Normal 9 3 2 2 2 3 2 2" xfId="2049" xr:uid="{00000000-0005-0000-0000-0000EE060000}"/>
    <cellStyle name="Normal 9 3 2 2 2 3 2 2 2" xfId="3741" xr:uid="{00000000-0005-0000-0000-0000EF060000}"/>
    <cellStyle name="Normal 9 3 2 2 2 3 2 3" xfId="2895" xr:uid="{00000000-0005-0000-0000-0000F0060000}"/>
    <cellStyle name="Normal 9 3 2 2 2 3 3" xfId="1672" xr:uid="{00000000-0005-0000-0000-0000F1060000}"/>
    <cellStyle name="Normal 9 3 2 2 2 3 3 2" xfId="3364" xr:uid="{00000000-0005-0000-0000-0000F2060000}"/>
    <cellStyle name="Normal 9 3 2 2 2 3 4" xfId="2518" xr:uid="{00000000-0005-0000-0000-0000F3060000}"/>
    <cellStyle name="Normal 9 3 2 2 2 4" xfId="925" xr:uid="{00000000-0005-0000-0000-0000F4060000}"/>
    <cellStyle name="Normal 9 3 2 2 2 4 2" xfId="1857" xr:uid="{00000000-0005-0000-0000-0000F5060000}"/>
    <cellStyle name="Normal 9 3 2 2 2 4 2 2" xfId="3549" xr:uid="{00000000-0005-0000-0000-0000F6060000}"/>
    <cellStyle name="Normal 9 3 2 2 2 4 3" xfId="2703" xr:uid="{00000000-0005-0000-0000-0000F7060000}"/>
    <cellStyle name="Normal 9 3 2 2 2 5" xfId="1482" xr:uid="{00000000-0005-0000-0000-0000F8060000}"/>
    <cellStyle name="Normal 9 3 2 2 2 5 2" xfId="3174" xr:uid="{00000000-0005-0000-0000-0000F9060000}"/>
    <cellStyle name="Normal 9 3 2 2 2 6" xfId="2328" xr:uid="{00000000-0005-0000-0000-0000FA060000}"/>
    <cellStyle name="Normal 9 3 2 2 3" xfId="513" xr:uid="{00000000-0005-0000-0000-0000FB060000}"/>
    <cellStyle name="Normal 9 3 2 2 3 2" xfId="765" xr:uid="{00000000-0005-0000-0000-0000FC060000}"/>
    <cellStyle name="Normal 9 3 2 2 3 2 2" xfId="1181" xr:uid="{00000000-0005-0000-0000-0000FD060000}"/>
    <cellStyle name="Normal 9 3 2 2 3 2 2 2" xfId="2092" xr:uid="{00000000-0005-0000-0000-0000FE060000}"/>
    <cellStyle name="Normal 9 3 2 2 3 2 2 2 2" xfId="3784" xr:uid="{00000000-0005-0000-0000-0000FF060000}"/>
    <cellStyle name="Normal 9 3 2 2 3 2 2 3" xfId="2938" xr:uid="{00000000-0005-0000-0000-000000070000}"/>
    <cellStyle name="Normal 9 3 2 2 3 2 3" xfId="1715" xr:uid="{00000000-0005-0000-0000-000001070000}"/>
    <cellStyle name="Normal 9 3 2 2 3 2 3 2" xfId="3407" xr:uid="{00000000-0005-0000-0000-000002070000}"/>
    <cellStyle name="Normal 9 3 2 2 3 2 4" xfId="2561" xr:uid="{00000000-0005-0000-0000-000003070000}"/>
    <cellStyle name="Normal 9 3 2 2 3 3" xfId="981" xr:uid="{00000000-0005-0000-0000-000004070000}"/>
    <cellStyle name="Normal 9 3 2 2 3 3 2" xfId="1904" xr:uid="{00000000-0005-0000-0000-000005070000}"/>
    <cellStyle name="Normal 9 3 2 2 3 3 2 2" xfId="3596" xr:uid="{00000000-0005-0000-0000-000006070000}"/>
    <cellStyle name="Normal 9 3 2 2 3 3 3" xfId="2750" xr:uid="{00000000-0005-0000-0000-000007070000}"/>
    <cellStyle name="Normal 9 3 2 2 3 4" xfId="1531" xr:uid="{00000000-0005-0000-0000-000008070000}"/>
    <cellStyle name="Normal 9 3 2 2 3 4 2" xfId="3223" xr:uid="{00000000-0005-0000-0000-000009070000}"/>
    <cellStyle name="Normal 9 3 2 2 3 5" xfId="2377" xr:uid="{00000000-0005-0000-0000-00000A070000}"/>
    <cellStyle name="Normal 9 3 2 2 4" xfId="661" xr:uid="{00000000-0005-0000-0000-00000B070000}"/>
    <cellStyle name="Normal 9 3 2 2 4 2" xfId="1089" xr:uid="{00000000-0005-0000-0000-00000C070000}"/>
    <cellStyle name="Normal 9 3 2 2 4 2 2" xfId="2000" xr:uid="{00000000-0005-0000-0000-00000D070000}"/>
    <cellStyle name="Normal 9 3 2 2 4 2 2 2" xfId="3692" xr:uid="{00000000-0005-0000-0000-00000E070000}"/>
    <cellStyle name="Normal 9 3 2 2 4 2 3" xfId="2846" xr:uid="{00000000-0005-0000-0000-00000F070000}"/>
    <cellStyle name="Normal 9 3 2 2 4 3" xfId="1623" xr:uid="{00000000-0005-0000-0000-000010070000}"/>
    <cellStyle name="Normal 9 3 2 2 4 3 2" xfId="3315" xr:uid="{00000000-0005-0000-0000-000011070000}"/>
    <cellStyle name="Normal 9 3 2 2 4 4" xfId="2469" xr:uid="{00000000-0005-0000-0000-000012070000}"/>
    <cellStyle name="Normal 9 3 2 2 5" xfId="868" xr:uid="{00000000-0005-0000-0000-000013070000}"/>
    <cellStyle name="Normal 9 3 2 2 5 2" xfId="1807" xr:uid="{00000000-0005-0000-0000-000014070000}"/>
    <cellStyle name="Normal 9 3 2 2 5 2 2" xfId="3499" xr:uid="{00000000-0005-0000-0000-000015070000}"/>
    <cellStyle name="Normal 9 3 2 2 5 3" xfId="2653" xr:uid="{00000000-0005-0000-0000-000016070000}"/>
    <cellStyle name="Normal 9 3 2 2 6" xfId="366" xr:uid="{00000000-0005-0000-0000-000017070000}"/>
    <cellStyle name="Normal 9 3 2 2 6 2" xfId="1439" xr:uid="{00000000-0005-0000-0000-000018070000}"/>
    <cellStyle name="Normal 9 3 2 2 6 2 2" xfId="3131" xr:uid="{00000000-0005-0000-0000-000019070000}"/>
    <cellStyle name="Normal 9 3 2 2 6 3" xfId="2285" xr:uid="{00000000-0005-0000-0000-00001A070000}"/>
    <cellStyle name="Normal 9 3 2 2 7" xfId="1362" xr:uid="{00000000-0005-0000-0000-00001B070000}"/>
    <cellStyle name="Normal 9 3 2 2 7 2" xfId="3073" xr:uid="{00000000-0005-0000-0000-00001C070000}"/>
    <cellStyle name="Normal 9 3 2 2 8" xfId="2227" xr:uid="{00000000-0005-0000-0000-00001D070000}"/>
    <cellStyle name="Normal 9 3 2 3" xfId="435" xr:uid="{00000000-0005-0000-0000-00001E070000}"/>
    <cellStyle name="Normal 9 3 2 3 2" xfId="525" xr:uid="{00000000-0005-0000-0000-00001F070000}"/>
    <cellStyle name="Normal 9 3 2 3 2 2" xfId="776" xr:uid="{00000000-0005-0000-0000-000020070000}"/>
    <cellStyle name="Normal 9 3 2 3 2 2 2" xfId="1192" xr:uid="{00000000-0005-0000-0000-000021070000}"/>
    <cellStyle name="Normal 9 3 2 3 2 2 2 2" xfId="2103" xr:uid="{00000000-0005-0000-0000-000022070000}"/>
    <cellStyle name="Normal 9 3 2 3 2 2 2 2 2" xfId="3795" xr:uid="{00000000-0005-0000-0000-000023070000}"/>
    <cellStyle name="Normal 9 3 2 3 2 2 2 3" xfId="2949" xr:uid="{00000000-0005-0000-0000-000024070000}"/>
    <cellStyle name="Normal 9 3 2 3 2 2 3" xfId="1726" xr:uid="{00000000-0005-0000-0000-000025070000}"/>
    <cellStyle name="Normal 9 3 2 3 2 2 3 2" xfId="3418" xr:uid="{00000000-0005-0000-0000-000026070000}"/>
    <cellStyle name="Normal 9 3 2 3 2 2 4" xfId="2572" xr:uid="{00000000-0005-0000-0000-000027070000}"/>
    <cellStyle name="Normal 9 3 2 3 2 3" xfId="992" xr:uid="{00000000-0005-0000-0000-000028070000}"/>
    <cellStyle name="Normal 9 3 2 3 2 3 2" xfId="1915" xr:uid="{00000000-0005-0000-0000-000029070000}"/>
    <cellStyle name="Normal 9 3 2 3 2 3 2 2" xfId="3607" xr:uid="{00000000-0005-0000-0000-00002A070000}"/>
    <cellStyle name="Normal 9 3 2 3 2 3 3" xfId="2761" xr:uid="{00000000-0005-0000-0000-00002B070000}"/>
    <cellStyle name="Normal 9 3 2 3 2 4" xfId="1542" xr:uid="{00000000-0005-0000-0000-00002C070000}"/>
    <cellStyle name="Normal 9 3 2 3 2 4 2" xfId="3234" xr:uid="{00000000-0005-0000-0000-00002D070000}"/>
    <cellStyle name="Normal 9 3 2 3 2 5" xfId="2388" xr:uid="{00000000-0005-0000-0000-00002E070000}"/>
    <cellStyle name="Normal 9 3 2 3 3" xfId="672" xr:uid="{00000000-0005-0000-0000-00002F070000}"/>
    <cellStyle name="Normal 9 3 2 3 3 2" xfId="1100" xr:uid="{00000000-0005-0000-0000-000030070000}"/>
    <cellStyle name="Normal 9 3 2 3 3 2 2" xfId="2011" xr:uid="{00000000-0005-0000-0000-000031070000}"/>
    <cellStyle name="Normal 9 3 2 3 3 2 2 2" xfId="3703" xr:uid="{00000000-0005-0000-0000-000032070000}"/>
    <cellStyle name="Normal 9 3 2 3 3 2 3" xfId="2857" xr:uid="{00000000-0005-0000-0000-000033070000}"/>
    <cellStyle name="Normal 9 3 2 3 3 3" xfId="1634" xr:uid="{00000000-0005-0000-0000-000034070000}"/>
    <cellStyle name="Normal 9 3 2 3 3 3 2" xfId="3326" xr:uid="{00000000-0005-0000-0000-000035070000}"/>
    <cellStyle name="Normal 9 3 2 3 3 4" xfId="2480" xr:uid="{00000000-0005-0000-0000-000036070000}"/>
    <cellStyle name="Normal 9 3 2 3 4" xfId="879" xr:uid="{00000000-0005-0000-0000-000037070000}"/>
    <cellStyle name="Normal 9 3 2 3 4 2" xfId="1818" xr:uid="{00000000-0005-0000-0000-000038070000}"/>
    <cellStyle name="Normal 9 3 2 3 4 2 2" xfId="3510" xr:uid="{00000000-0005-0000-0000-000039070000}"/>
    <cellStyle name="Normal 9 3 2 3 4 3" xfId="2664" xr:uid="{00000000-0005-0000-0000-00003A070000}"/>
    <cellStyle name="Normal 9 3 2 3 5" xfId="1493" xr:uid="{00000000-0005-0000-0000-00003B070000}"/>
    <cellStyle name="Normal 9 3 2 3 5 2" xfId="3185" xr:uid="{00000000-0005-0000-0000-00003C070000}"/>
    <cellStyle name="Normal 9 3 2 3 6" xfId="2339" xr:uid="{00000000-0005-0000-0000-00003D070000}"/>
    <cellStyle name="Normal 9 3 2 4" xfId="399" xr:uid="{00000000-0005-0000-0000-00003E070000}"/>
    <cellStyle name="Normal 9 3 2 4 2" xfId="544" xr:uid="{00000000-0005-0000-0000-00003F070000}"/>
    <cellStyle name="Normal 9 3 2 4 2 2" xfId="794" xr:uid="{00000000-0005-0000-0000-000040070000}"/>
    <cellStyle name="Normal 9 3 2 4 2 2 2" xfId="1209" xr:uid="{00000000-0005-0000-0000-000041070000}"/>
    <cellStyle name="Normal 9 3 2 4 2 2 2 2" xfId="2120" xr:uid="{00000000-0005-0000-0000-000042070000}"/>
    <cellStyle name="Normal 9 3 2 4 2 2 2 2 2" xfId="3812" xr:uid="{00000000-0005-0000-0000-000043070000}"/>
    <cellStyle name="Normal 9 3 2 4 2 2 2 3" xfId="2966" xr:uid="{00000000-0005-0000-0000-000044070000}"/>
    <cellStyle name="Normal 9 3 2 4 2 2 3" xfId="1743" xr:uid="{00000000-0005-0000-0000-000045070000}"/>
    <cellStyle name="Normal 9 3 2 4 2 2 3 2" xfId="3435" xr:uid="{00000000-0005-0000-0000-000046070000}"/>
    <cellStyle name="Normal 9 3 2 4 2 2 4" xfId="2589" xr:uid="{00000000-0005-0000-0000-000047070000}"/>
    <cellStyle name="Normal 9 3 2 4 2 3" xfId="1010" xr:uid="{00000000-0005-0000-0000-000048070000}"/>
    <cellStyle name="Normal 9 3 2 4 2 3 2" xfId="1932" xr:uid="{00000000-0005-0000-0000-000049070000}"/>
    <cellStyle name="Normal 9 3 2 4 2 3 2 2" xfId="3624" xr:uid="{00000000-0005-0000-0000-00004A070000}"/>
    <cellStyle name="Normal 9 3 2 4 2 3 3" xfId="2778" xr:uid="{00000000-0005-0000-0000-00004B070000}"/>
    <cellStyle name="Normal 9 3 2 4 2 4" xfId="1559" xr:uid="{00000000-0005-0000-0000-00004C070000}"/>
    <cellStyle name="Normal 9 3 2 4 2 4 2" xfId="3251" xr:uid="{00000000-0005-0000-0000-00004D070000}"/>
    <cellStyle name="Normal 9 3 2 4 2 5" xfId="2405" xr:uid="{00000000-0005-0000-0000-00004E070000}"/>
    <cellStyle name="Normal 9 3 2 4 3" xfId="694" xr:uid="{00000000-0005-0000-0000-00004F070000}"/>
    <cellStyle name="Normal 9 3 2 4 3 2" xfId="1117" xr:uid="{00000000-0005-0000-0000-000050070000}"/>
    <cellStyle name="Normal 9 3 2 4 3 2 2" xfId="2028" xr:uid="{00000000-0005-0000-0000-000051070000}"/>
    <cellStyle name="Normal 9 3 2 4 3 2 2 2" xfId="3720" xr:uid="{00000000-0005-0000-0000-000052070000}"/>
    <cellStyle name="Normal 9 3 2 4 3 2 3" xfId="2874" xr:uid="{00000000-0005-0000-0000-000053070000}"/>
    <cellStyle name="Normal 9 3 2 4 3 3" xfId="1651" xr:uid="{00000000-0005-0000-0000-000054070000}"/>
    <cellStyle name="Normal 9 3 2 4 3 3 2" xfId="3343" xr:uid="{00000000-0005-0000-0000-000055070000}"/>
    <cellStyle name="Normal 9 3 2 4 3 4" xfId="2497" xr:uid="{00000000-0005-0000-0000-000056070000}"/>
    <cellStyle name="Normal 9 3 2 4 4" xfId="904" xr:uid="{00000000-0005-0000-0000-000057070000}"/>
    <cellStyle name="Normal 9 3 2 4 4 2" xfId="1836" xr:uid="{00000000-0005-0000-0000-000058070000}"/>
    <cellStyle name="Normal 9 3 2 4 4 2 2" xfId="3528" xr:uid="{00000000-0005-0000-0000-000059070000}"/>
    <cellStyle name="Normal 9 3 2 4 4 3" xfId="2682" xr:uid="{00000000-0005-0000-0000-00005A070000}"/>
    <cellStyle name="Normal 9 3 2 4 5" xfId="1461" xr:uid="{00000000-0005-0000-0000-00005B070000}"/>
    <cellStyle name="Normal 9 3 2 4 5 2" xfId="3153" xr:uid="{00000000-0005-0000-0000-00005C070000}"/>
    <cellStyle name="Normal 9 3 2 4 6" xfId="2307" xr:uid="{00000000-0005-0000-0000-00005D070000}"/>
    <cellStyle name="Normal 9 3 2 5" xfId="490" xr:uid="{00000000-0005-0000-0000-00005E070000}"/>
    <cellStyle name="Normal 9 3 2 5 2" xfId="744" xr:uid="{00000000-0005-0000-0000-00005F070000}"/>
    <cellStyle name="Normal 9 3 2 5 2 2" xfId="1160" xr:uid="{00000000-0005-0000-0000-000060070000}"/>
    <cellStyle name="Normal 9 3 2 5 2 2 2" xfId="2071" xr:uid="{00000000-0005-0000-0000-000061070000}"/>
    <cellStyle name="Normal 9 3 2 5 2 2 2 2" xfId="3763" xr:uid="{00000000-0005-0000-0000-000062070000}"/>
    <cellStyle name="Normal 9 3 2 5 2 2 3" xfId="2917" xr:uid="{00000000-0005-0000-0000-000063070000}"/>
    <cellStyle name="Normal 9 3 2 5 2 3" xfId="1694" xr:uid="{00000000-0005-0000-0000-000064070000}"/>
    <cellStyle name="Normal 9 3 2 5 2 3 2" xfId="3386" xr:uid="{00000000-0005-0000-0000-000065070000}"/>
    <cellStyle name="Normal 9 3 2 5 2 4" xfId="2540" xr:uid="{00000000-0005-0000-0000-000066070000}"/>
    <cellStyle name="Normal 9 3 2 5 3" xfId="960" xr:uid="{00000000-0005-0000-0000-000067070000}"/>
    <cellStyle name="Normal 9 3 2 5 3 2" xfId="1883" xr:uid="{00000000-0005-0000-0000-000068070000}"/>
    <cellStyle name="Normal 9 3 2 5 3 2 2" xfId="3575" xr:uid="{00000000-0005-0000-0000-000069070000}"/>
    <cellStyle name="Normal 9 3 2 5 3 3" xfId="2729" xr:uid="{00000000-0005-0000-0000-00006A070000}"/>
    <cellStyle name="Normal 9 3 2 5 4" xfId="1510" xr:uid="{00000000-0005-0000-0000-00006B070000}"/>
    <cellStyle name="Normal 9 3 2 5 4 2" xfId="3202" xr:uid="{00000000-0005-0000-0000-00006C070000}"/>
    <cellStyle name="Normal 9 3 2 5 5" xfId="2356" xr:uid="{00000000-0005-0000-0000-00006D070000}"/>
    <cellStyle name="Normal 9 3 2 6" xfId="640" xr:uid="{00000000-0005-0000-0000-00006E070000}"/>
    <cellStyle name="Normal 9 3 2 6 2" xfId="1068" xr:uid="{00000000-0005-0000-0000-00006F070000}"/>
    <cellStyle name="Normal 9 3 2 6 2 2" xfId="1979" xr:uid="{00000000-0005-0000-0000-000070070000}"/>
    <cellStyle name="Normal 9 3 2 6 2 2 2" xfId="3671" xr:uid="{00000000-0005-0000-0000-000071070000}"/>
    <cellStyle name="Normal 9 3 2 6 2 3" xfId="2825" xr:uid="{00000000-0005-0000-0000-000072070000}"/>
    <cellStyle name="Normal 9 3 2 6 3" xfId="1602" xr:uid="{00000000-0005-0000-0000-000073070000}"/>
    <cellStyle name="Normal 9 3 2 6 3 2" xfId="3294" xr:uid="{00000000-0005-0000-0000-000074070000}"/>
    <cellStyle name="Normal 9 3 2 6 4" xfId="2448" xr:uid="{00000000-0005-0000-0000-000075070000}"/>
    <cellStyle name="Normal 9 3 2 7" xfId="847" xr:uid="{00000000-0005-0000-0000-000076070000}"/>
    <cellStyle name="Normal 9 3 2 7 2" xfId="1786" xr:uid="{00000000-0005-0000-0000-000077070000}"/>
    <cellStyle name="Normal 9 3 2 7 2 2" xfId="3478" xr:uid="{00000000-0005-0000-0000-000078070000}"/>
    <cellStyle name="Normal 9 3 2 7 3" xfId="2632" xr:uid="{00000000-0005-0000-0000-000079070000}"/>
    <cellStyle name="Normal 9 3 2 8" xfId="342" xr:uid="{00000000-0005-0000-0000-00007A070000}"/>
    <cellStyle name="Normal 9 3 2 8 2" xfId="1418" xr:uid="{00000000-0005-0000-0000-00007B070000}"/>
    <cellStyle name="Normal 9 3 2 8 2 2" xfId="3110" xr:uid="{00000000-0005-0000-0000-00007C070000}"/>
    <cellStyle name="Normal 9 3 2 8 3" xfId="2264" xr:uid="{00000000-0005-0000-0000-00007D070000}"/>
    <cellStyle name="Normal 9 3 2 9" xfId="1303" xr:uid="{00000000-0005-0000-0000-00007E070000}"/>
    <cellStyle name="Normal 9 3 2 9 2" xfId="3026" xr:uid="{00000000-0005-0000-0000-00007F070000}"/>
    <cellStyle name="Normal 9 3 3" xfId="195" xr:uid="{00000000-0005-0000-0000-000080070000}"/>
    <cellStyle name="Normal 9 3 3 2" xfId="288" xr:uid="{00000000-0005-0000-0000-000081070000}"/>
    <cellStyle name="Normal 9 3 3 2 2" xfId="418" xr:uid="{00000000-0005-0000-0000-000082070000}"/>
    <cellStyle name="Normal 9 3 3 2 2 2" xfId="562" xr:uid="{00000000-0005-0000-0000-000083070000}"/>
    <cellStyle name="Normal 9 3 3 2 2 2 2" xfId="812" xr:uid="{00000000-0005-0000-0000-000084070000}"/>
    <cellStyle name="Normal 9 3 3 2 2 2 2 2" xfId="1227" xr:uid="{00000000-0005-0000-0000-000085070000}"/>
    <cellStyle name="Normal 9 3 3 2 2 2 2 2 2" xfId="2138" xr:uid="{00000000-0005-0000-0000-000086070000}"/>
    <cellStyle name="Normal 9 3 3 2 2 2 2 2 2 2" xfId="3830" xr:uid="{00000000-0005-0000-0000-000087070000}"/>
    <cellStyle name="Normal 9 3 3 2 2 2 2 2 3" xfId="2984" xr:uid="{00000000-0005-0000-0000-000088070000}"/>
    <cellStyle name="Normal 9 3 3 2 2 2 2 3" xfId="1761" xr:uid="{00000000-0005-0000-0000-000089070000}"/>
    <cellStyle name="Normal 9 3 3 2 2 2 2 3 2" xfId="3453" xr:uid="{00000000-0005-0000-0000-00008A070000}"/>
    <cellStyle name="Normal 9 3 3 2 2 2 2 4" xfId="2607" xr:uid="{00000000-0005-0000-0000-00008B070000}"/>
    <cellStyle name="Normal 9 3 3 2 2 2 3" xfId="1028" xr:uid="{00000000-0005-0000-0000-00008C070000}"/>
    <cellStyle name="Normal 9 3 3 2 2 2 3 2" xfId="1950" xr:uid="{00000000-0005-0000-0000-00008D070000}"/>
    <cellStyle name="Normal 9 3 3 2 2 2 3 2 2" xfId="3642" xr:uid="{00000000-0005-0000-0000-00008E070000}"/>
    <cellStyle name="Normal 9 3 3 2 2 2 3 3" xfId="2796" xr:uid="{00000000-0005-0000-0000-00008F070000}"/>
    <cellStyle name="Normal 9 3 3 2 2 2 4" xfId="1577" xr:uid="{00000000-0005-0000-0000-000090070000}"/>
    <cellStyle name="Normal 9 3 3 2 2 2 4 2" xfId="3269" xr:uid="{00000000-0005-0000-0000-000091070000}"/>
    <cellStyle name="Normal 9 3 3 2 2 2 5" xfId="2423" xr:uid="{00000000-0005-0000-0000-000092070000}"/>
    <cellStyle name="Normal 9 3 3 2 2 3" xfId="712" xr:uid="{00000000-0005-0000-0000-000093070000}"/>
    <cellStyle name="Normal 9 3 3 2 2 3 2" xfId="1135" xr:uid="{00000000-0005-0000-0000-000094070000}"/>
    <cellStyle name="Normal 9 3 3 2 2 3 2 2" xfId="2046" xr:uid="{00000000-0005-0000-0000-000095070000}"/>
    <cellStyle name="Normal 9 3 3 2 2 3 2 2 2" xfId="3738" xr:uid="{00000000-0005-0000-0000-000096070000}"/>
    <cellStyle name="Normal 9 3 3 2 2 3 2 3" xfId="2892" xr:uid="{00000000-0005-0000-0000-000097070000}"/>
    <cellStyle name="Normal 9 3 3 2 2 3 3" xfId="1669" xr:uid="{00000000-0005-0000-0000-000098070000}"/>
    <cellStyle name="Normal 9 3 3 2 2 3 3 2" xfId="3361" xr:uid="{00000000-0005-0000-0000-000099070000}"/>
    <cellStyle name="Normal 9 3 3 2 2 3 4" xfId="2515" xr:uid="{00000000-0005-0000-0000-00009A070000}"/>
    <cellStyle name="Normal 9 3 3 2 2 4" xfId="922" xr:uid="{00000000-0005-0000-0000-00009B070000}"/>
    <cellStyle name="Normal 9 3 3 2 2 4 2" xfId="1854" xr:uid="{00000000-0005-0000-0000-00009C070000}"/>
    <cellStyle name="Normal 9 3 3 2 2 4 2 2" xfId="3546" xr:uid="{00000000-0005-0000-0000-00009D070000}"/>
    <cellStyle name="Normal 9 3 3 2 2 4 3" xfId="2700" xr:uid="{00000000-0005-0000-0000-00009E070000}"/>
    <cellStyle name="Normal 9 3 3 2 2 5" xfId="1479" xr:uid="{00000000-0005-0000-0000-00009F070000}"/>
    <cellStyle name="Normal 9 3 3 2 2 5 2" xfId="3171" xr:uid="{00000000-0005-0000-0000-0000A0070000}"/>
    <cellStyle name="Normal 9 3 3 2 2 6" xfId="2325" xr:uid="{00000000-0005-0000-0000-0000A1070000}"/>
    <cellStyle name="Normal 9 3 3 2 3" xfId="510" xr:uid="{00000000-0005-0000-0000-0000A2070000}"/>
    <cellStyle name="Normal 9 3 3 2 3 2" xfId="762" xr:uid="{00000000-0005-0000-0000-0000A3070000}"/>
    <cellStyle name="Normal 9 3 3 2 3 2 2" xfId="1178" xr:uid="{00000000-0005-0000-0000-0000A4070000}"/>
    <cellStyle name="Normal 9 3 3 2 3 2 2 2" xfId="2089" xr:uid="{00000000-0005-0000-0000-0000A5070000}"/>
    <cellStyle name="Normal 9 3 3 2 3 2 2 2 2" xfId="3781" xr:uid="{00000000-0005-0000-0000-0000A6070000}"/>
    <cellStyle name="Normal 9 3 3 2 3 2 2 3" xfId="2935" xr:uid="{00000000-0005-0000-0000-0000A7070000}"/>
    <cellStyle name="Normal 9 3 3 2 3 2 3" xfId="1712" xr:uid="{00000000-0005-0000-0000-0000A8070000}"/>
    <cellStyle name="Normal 9 3 3 2 3 2 3 2" xfId="3404" xr:uid="{00000000-0005-0000-0000-0000A9070000}"/>
    <cellStyle name="Normal 9 3 3 2 3 2 4" xfId="2558" xr:uid="{00000000-0005-0000-0000-0000AA070000}"/>
    <cellStyle name="Normal 9 3 3 2 3 3" xfId="978" xr:uid="{00000000-0005-0000-0000-0000AB070000}"/>
    <cellStyle name="Normal 9 3 3 2 3 3 2" xfId="1901" xr:uid="{00000000-0005-0000-0000-0000AC070000}"/>
    <cellStyle name="Normal 9 3 3 2 3 3 2 2" xfId="3593" xr:uid="{00000000-0005-0000-0000-0000AD070000}"/>
    <cellStyle name="Normal 9 3 3 2 3 3 3" xfId="2747" xr:uid="{00000000-0005-0000-0000-0000AE070000}"/>
    <cellStyle name="Normal 9 3 3 2 3 4" xfId="1528" xr:uid="{00000000-0005-0000-0000-0000AF070000}"/>
    <cellStyle name="Normal 9 3 3 2 3 4 2" xfId="3220" xr:uid="{00000000-0005-0000-0000-0000B0070000}"/>
    <cellStyle name="Normal 9 3 3 2 3 5" xfId="2374" xr:uid="{00000000-0005-0000-0000-0000B1070000}"/>
    <cellStyle name="Normal 9 3 3 2 4" xfId="658" xr:uid="{00000000-0005-0000-0000-0000B2070000}"/>
    <cellStyle name="Normal 9 3 3 2 4 2" xfId="1086" xr:uid="{00000000-0005-0000-0000-0000B3070000}"/>
    <cellStyle name="Normal 9 3 3 2 4 2 2" xfId="1997" xr:uid="{00000000-0005-0000-0000-0000B4070000}"/>
    <cellStyle name="Normal 9 3 3 2 4 2 2 2" xfId="3689" xr:uid="{00000000-0005-0000-0000-0000B5070000}"/>
    <cellStyle name="Normal 9 3 3 2 4 2 3" xfId="2843" xr:uid="{00000000-0005-0000-0000-0000B6070000}"/>
    <cellStyle name="Normal 9 3 3 2 4 3" xfId="1620" xr:uid="{00000000-0005-0000-0000-0000B7070000}"/>
    <cellStyle name="Normal 9 3 3 2 4 3 2" xfId="3312" xr:uid="{00000000-0005-0000-0000-0000B8070000}"/>
    <cellStyle name="Normal 9 3 3 2 4 4" xfId="2466" xr:uid="{00000000-0005-0000-0000-0000B9070000}"/>
    <cellStyle name="Normal 9 3 3 2 5" xfId="865" xr:uid="{00000000-0005-0000-0000-0000BA070000}"/>
    <cellStyle name="Normal 9 3 3 2 5 2" xfId="1804" xr:uid="{00000000-0005-0000-0000-0000BB070000}"/>
    <cellStyle name="Normal 9 3 3 2 5 2 2" xfId="3496" xr:uid="{00000000-0005-0000-0000-0000BC070000}"/>
    <cellStyle name="Normal 9 3 3 2 5 3" xfId="2650" xr:uid="{00000000-0005-0000-0000-0000BD070000}"/>
    <cellStyle name="Normal 9 3 3 2 6" xfId="363" xr:uid="{00000000-0005-0000-0000-0000BE070000}"/>
    <cellStyle name="Normal 9 3 3 2 6 2" xfId="1436" xr:uid="{00000000-0005-0000-0000-0000BF070000}"/>
    <cellStyle name="Normal 9 3 3 2 6 2 2" xfId="3128" xr:uid="{00000000-0005-0000-0000-0000C0070000}"/>
    <cellStyle name="Normal 9 3 3 2 6 3" xfId="2282" xr:uid="{00000000-0005-0000-0000-0000C1070000}"/>
    <cellStyle name="Normal 9 3 3 2 7" xfId="1392" xr:uid="{00000000-0005-0000-0000-0000C2070000}"/>
    <cellStyle name="Normal 9 3 3 2 7 2" xfId="3089" xr:uid="{00000000-0005-0000-0000-0000C3070000}"/>
    <cellStyle name="Normal 9 3 3 2 8" xfId="2243" xr:uid="{00000000-0005-0000-0000-0000C4070000}"/>
    <cellStyle name="Normal 9 3 3 3" xfId="396" xr:uid="{00000000-0005-0000-0000-0000C5070000}"/>
    <cellStyle name="Normal 9 3 3 3 2" xfId="541" xr:uid="{00000000-0005-0000-0000-0000C6070000}"/>
    <cellStyle name="Normal 9 3 3 3 2 2" xfId="791" xr:uid="{00000000-0005-0000-0000-0000C7070000}"/>
    <cellStyle name="Normal 9 3 3 3 2 2 2" xfId="1206" xr:uid="{00000000-0005-0000-0000-0000C8070000}"/>
    <cellStyle name="Normal 9 3 3 3 2 2 2 2" xfId="2117" xr:uid="{00000000-0005-0000-0000-0000C9070000}"/>
    <cellStyle name="Normal 9 3 3 3 2 2 2 2 2" xfId="3809" xr:uid="{00000000-0005-0000-0000-0000CA070000}"/>
    <cellStyle name="Normal 9 3 3 3 2 2 2 3" xfId="2963" xr:uid="{00000000-0005-0000-0000-0000CB070000}"/>
    <cellStyle name="Normal 9 3 3 3 2 2 3" xfId="1740" xr:uid="{00000000-0005-0000-0000-0000CC070000}"/>
    <cellStyle name="Normal 9 3 3 3 2 2 3 2" xfId="3432" xr:uid="{00000000-0005-0000-0000-0000CD070000}"/>
    <cellStyle name="Normal 9 3 3 3 2 2 4" xfId="2586" xr:uid="{00000000-0005-0000-0000-0000CE070000}"/>
    <cellStyle name="Normal 9 3 3 3 2 3" xfId="1007" xr:uid="{00000000-0005-0000-0000-0000CF070000}"/>
    <cellStyle name="Normal 9 3 3 3 2 3 2" xfId="1929" xr:uid="{00000000-0005-0000-0000-0000D0070000}"/>
    <cellStyle name="Normal 9 3 3 3 2 3 2 2" xfId="3621" xr:uid="{00000000-0005-0000-0000-0000D1070000}"/>
    <cellStyle name="Normal 9 3 3 3 2 3 3" xfId="2775" xr:uid="{00000000-0005-0000-0000-0000D2070000}"/>
    <cellStyle name="Normal 9 3 3 3 2 4" xfId="1556" xr:uid="{00000000-0005-0000-0000-0000D3070000}"/>
    <cellStyle name="Normal 9 3 3 3 2 4 2" xfId="3248" xr:uid="{00000000-0005-0000-0000-0000D4070000}"/>
    <cellStyle name="Normal 9 3 3 3 2 5" xfId="2402" xr:uid="{00000000-0005-0000-0000-0000D5070000}"/>
    <cellStyle name="Normal 9 3 3 3 3" xfId="691" xr:uid="{00000000-0005-0000-0000-0000D6070000}"/>
    <cellStyle name="Normal 9 3 3 3 3 2" xfId="1114" xr:uid="{00000000-0005-0000-0000-0000D7070000}"/>
    <cellStyle name="Normal 9 3 3 3 3 2 2" xfId="2025" xr:uid="{00000000-0005-0000-0000-0000D8070000}"/>
    <cellStyle name="Normal 9 3 3 3 3 2 2 2" xfId="3717" xr:uid="{00000000-0005-0000-0000-0000D9070000}"/>
    <cellStyle name="Normal 9 3 3 3 3 2 3" xfId="2871" xr:uid="{00000000-0005-0000-0000-0000DA070000}"/>
    <cellStyle name="Normal 9 3 3 3 3 3" xfId="1648" xr:uid="{00000000-0005-0000-0000-0000DB070000}"/>
    <cellStyle name="Normal 9 3 3 3 3 3 2" xfId="3340" xr:uid="{00000000-0005-0000-0000-0000DC070000}"/>
    <cellStyle name="Normal 9 3 3 3 3 4" xfId="2494" xr:uid="{00000000-0005-0000-0000-0000DD070000}"/>
    <cellStyle name="Normal 9 3 3 3 4" xfId="901" xr:uid="{00000000-0005-0000-0000-0000DE070000}"/>
    <cellStyle name="Normal 9 3 3 3 4 2" xfId="1833" xr:uid="{00000000-0005-0000-0000-0000DF070000}"/>
    <cellStyle name="Normal 9 3 3 3 4 2 2" xfId="3525" xr:uid="{00000000-0005-0000-0000-0000E0070000}"/>
    <cellStyle name="Normal 9 3 3 3 4 3" xfId="2679" xr:uid="{00000000-0005-0000-0000-0000E1070000}"/>
    <cellStyle name="Normal 9 3 3 3 5" xfId="1458" xr:uid="{00000000-0005-0000-0000-0000E2070000}"/>
    <cellStyle name="Normal 9 3 3 3 5 2" xfId="3150" xr:uid="{00000000-0005-0000-0000-0000E3070000}"/>
    <cellStyle name="Normal 9 3 3 3 6" xfId="2304" xr:uid="{00000000-0005-0000-0000-0000E4070000}"/>
    <cellStyle name="Normal 9 3 3 4" xfId="487" xr:uid="{00000000-0005-0000-0000-0000E5070000}"/>
    <cellStyle name="Normal 9 3 3 4 2" xfId="741" xr:uid="{00000000-0005-0000-0000-0000E6070000}"/>
    <cellStyle name="Normal 9 3 3 4 2 2" xfId="1157" xr:uid="{00000000-0005-0000-0000-0000E7070000}"/>
    <cellStyle name="Normal 9 3 3 4 2 2 2" xfId="2068" xr:uid="{00000000-0005-0000-0000-0000E8070000}"/>
    <cellStyle name="Normal 9 3 3 4 2 2 2 2" xfId="3760" xr:uid="{00000000-0005-0000-0000-0000E9070000}"/>
    <cellStyle name="Normal 9 3 3 4 2 2 3" xfId="2914" xr:uid="{00000000-0005-0000-0000-0000EA070000}"/>
    <cellStyle name="Normal 9 3 3 4 2 3" xfId="1691" xr:uid="{00000000-0005-0000-0000-0000EB070000}"/>
    <cellStyle name="Normal 9 3 3 4 2 3 2" xfId="3383" xr:uid="{00000000-0005-0000-0000-0000EC070000}"/>
    <cellStyle name="Normal 9 3 3 4 2 4" xfId="2537" xr:uid="{00000000-0005-0000-0000-0000ED070000}"/>
    <cellStyle name="Normal 9 3 3 4 3" xfId="957" xr:uid="{00000000-0005-0000-0000-0000EE070000}"/>
    <cellStyle name="Normal 9 3 3 4 3 2" xfId="1880" xr:uid="{00000000-0005-0000-0000-0000EF070000}"/>
    <cellStyle name="Normal 9 3 3 4 3 2 2" xfId="3572" xr:uid="{00000000-0005-0000-0000-0000F0070000}"/>
    <cellStyle name="Normal 9 3 3 4 3 3" xfId="2726" xr:uid="{00000000-0005-0000-0000-0000F1070000}"/>
    <cellStyle name="Normal 9 3 3 4 4" xfId="1507" xr:uid="{00000000-0005-0000-0000-0000F2070000}"/>
    <cellStyle name="Normal 9 3 3 4 4 2" xfId="3199" xr:uid="{00000000-0005-0000-0000-0000F3070000}"/>
    <cellStyle name="Normal 9 3 3 4 5" xfId="2353" xr:uid="{00000000-0005-0000-0000-0000F4070000}"/>
    <cellStyle name="Normal 9 3 3 5" xfId="637" xr:uid="{00000000-0005-0000-0000-0000F5070000}"/>
    <cellStyle name="Normal 9 3 3 5 2" xfId="1065" xr:uid="{00000000-0005-0000-0000-0000F6070000}"/>
    <cellStyle name="Normal 9 3 3 5 2 2" xfId="1976" xr:uid="{00000000-0005-0000-0000-0000F7070000}"/>
    <cellStyle name="Normal 9 3 3 5 2 2 2" xfId="3668" xr:uid="{00000000-0005-0000-0000-0000F8070000}"/>
    <cellStyle name="Normal 9 3 3 5 2 3" xfId="2822" xr:uid="{00000000-0005-0000-0000-0000F9070000}"/>
    <cellStyle name="Normal 9 3 3 5 3" xfId="1599" xr:uid="{00000000-0005-0000-0000-0000FA070000}"/>
    <cellStyle name="Normal 9 3 3 5 3 2" xfId="3291" xr:uid="{00000000-0005-0000-0000-0000FB070000}"/>
    <cellStyle name="Normal 9 3 3 5 4" xfId="2445" xr:uid="{00000000-0005-0000-0000-0000FC070000}"/>
    <cellStyle name="Normal 9 3 3 6" xfId="844" xr:uid="{00000000-0005-0000-0000-0000FD070000}"/>
    <cellStyle name="Normal 9 3 3 6 2" xfId="1783" xr:uid="{00000000-0005-0000-0000-0000FE070000}"/>
    <cellStyle name="Normal 9 3 3 6 2 2" xfId="3475" xr:uid="{00000000-0005-0000-0000-0000FF070000}"/>
    <cellStyle name="Normal 9 3 3 6 3" xfId="2629" xr:uid="{00000000-0005-0000-0000-000000080000}"/>
    <cellStyle name="Normal 9 3 3 7" xfId="339" xr:uid="{00000000-0005-0000-0000-000001080000}"/>
    <cellStyle name="Normal 9 3 3 7 2" xfId="1415" xr:uid="{00000000-0005-0000-0000-000002080000}"/>
    <cellStyle name="Normal 9 3 3 7 2 2" xfId="3107" xr:uid="{00000000-0005-0000-0000-000003080000}"/>
    <cellStyle name="Normal 9 3 3 7 3" xfId="2261" xr:uid="{00000000-0005-0000-0000-000004080000}"/>
    <cellStyle name="Normal 9 3 3 8" xfId="1320" xr:uid="{00000000-0005-0000-0000-000005080000}"/>
    <cellStyle name="Normal 9 3 3 8 2" xfId="3042" xr:uid="{00000000-0005-0000-0000-000006080000}"/>
    <cellStyle name="Normal 9 3 3 9" xfId="2196" xr:uid="{00000000-0005-0000-0000-000007080000}"/>
    <cellStyle name="Normal 9 3 4" xfId="224" xr:uid="{00000000-0005-0000-0000-000008080000}"/>
    <cellStyle name="Normal 9 3 4 2" xfId="371" xr:uid="{00000000-0005-0000-0000-000009080000}"/>
    <cellStyle name="Normal 9 3 4 2 2" xfId="426" xr:uid="{00000000-0005-0000-0000-00000A080000}"/>
    <cellStyle name="Normal 9 3 4 2 2 2" xfId="570" xr:uid="{00000000-0005-0000-0000-00000B080000}"/>
    <cellStyle name="Normal 9 3 4 2 2 2 2" xfId="820" xr:uid="{00000000-0005-0000-0000-00000C080000}"/>
    <cellStyle name="Normal 9 3 4 2 2 2 2 2" xfId="1235" xr:uid="{00000000-0005-0000-0000-00000D080000}"/>
    <cellStyle name="Normal 9 3 4 2 2 2 2 2 2" xfId="2146" xr:uid="{00000000-0005-0000-0000-00000E080000}"/>
    <cellStyle name="Normal 9 3 4 2 2 2 2 2 2 2" xfId="3838" xr:uid="{00000000-0005-0000-0000-00000F080000}"/>
    <cellStyle name="Normal 9 3 4 2 2 2 2 2 3" xfId="2992" xr:uid="{00000000-0005-0000-0000-000010080000}"/>
    <cellStyle name="Normal 9 3 4 2 2 2 2 3" xfId="1769" xr:uid="{00000000-0005-0000-0000-000011080000}"/>
    <cellStyle name="Normal 9 3 4 2 2 2 2 3 2" xfId="3461" xr:uid="{00000000-0005-0000-0000-000012080000}"/>
    <cellStyle name="Normal 9 3 4 2 2 2 2 4" xfId="2615" xr:uid="{00000000-0005-0000-0000-000013080000}"/>
    <cellStyle name="Normal 9 3 4 2 2 2 3" xfId="1036" xr:uid="{00000000-0005-0000-0000-000014080000}"/>
    <cellStyle name="Normal 9 3 4 2 2 2 3 2" xfId="1958" xr:uid="{00000000-0005-0000-0000-000015080000}"/>
    <cellStyle name="Normal 9 3 4 2 2 2 3 2 2" xfId="3650" xr:uid="{00000000-0005-0000-0000-000016080000}"/>
    <cellStyle name="Normal 9 3 4 2 2 2 3 3" xfId="2804" xr:uid="{00000000-0005-0000-0000-000017080000}"/>
    <cellStyle name="Normal 9 3 4 2 2 2 4" xfId="1585" xr:uid="{00000000-0005-0000-0000-000018080000}"/>
    <cellStyle name="Normal 9 3 4 2 2 2 4 2" xfId="3277" xr:uid="{00000000-0005-0000-0000-000019080000}"/>
    <cellStyle name="Normal 9 3 4 2 2 2 5" xfId="2431" xr:uid="{00000000-0005-0000-0000-00001A080000}"/>
    <cellStyle name="Normal 9 3 4 2 2 3" xfId="720" xr:uid="{00000000-0005-0000-0000-00001B080000}"/>
    <cellStyle name="Normal 9 3 4 2 2 3 2" xfId="1143" xr:uid="{00000000-0005-0000-0000-00001C080000}"/>
    <cellStyle name="Normal 9 3 4 2 2 3 2 2" xfId="2054" xr:uid="{00000000-0005-0000-0000-00001D080000}"/>
    <cellStyle name="Normal 9 3 4 2 2 3 2 2 2" xfId="3746" xr:uid="{00000000-0005-0000-0000-00001E080000}"/>
    <cellStyle name="Normal 9 3 4 2 2 3 2 3" xfId="2900" xr:uid="{00000000-0005-0000-0000-00001F080000}"/>
    <cellStyle name="Normal 9 3 4 2 2 3 3" xfId="1677" xr:uid="{00000000-0005-0000-0000-000020080000}"/>
    <cellStyle name="Normal 9 3 4 2 2 3 3 2" xfId="3369" xr:uid="{00000000-0005-0000-0000-000021080000}"/>
    <cellStyle name="Normal 9 3 4 2 2 3 4" xfId="2523" xr:uid="{00000000-0005-0000-0000-000022080000}"/>
    <cellStyle name="Normal 9 3 4 2 2 4" xfId="930" xr:uid="{00000000-0005-0000-0000-000023080000}"/>
    <cellStyle name="Normal 9 3 4 2 2 4 2" xfId="1862" xr:uid="{00000000-0005-0000-0000-000024080000}"/>
    <cellStyle name="Normal 9 3 4 2 2 4 2 2" xfId="3554" xr:uid="{00000000-0005-0000-0000-000025080000}"/>
    <cellStyle name="Normal 9 3 4 2 2 4 3" xfId="2708" xr:uid="{00000000-0005-0000-0000-000026080000}"/>
    <cellStyle name="Normal 9 3 4 2 2 5" xfId="1487" xr:uid="{00000000-0005-0000-0000-000027080000}"/>
    <cellStyle name="Normal 9 3 4 2 2 5 2" xfId="3179" xr:uid="{00000000-0005-0000-0000-000028080000}"/>
    <cellStyle name="Normal 9 3 4 2 2 6" xfId="2333" xr:uid="{00000000-0005-0000-0000-000029080000}"/>
    <cellStyle name="Normal 9 3 4 2 3" xfId="518" xr:uid="{00000000-0005-0000-0000-00002A080000}"/>
    <cellStyle name="Normal 9 3 4 2 3 2" xfId="770" xr:uid="{00000000-0005-0000-0000-00002B080000}"/>
    <cellStyle name="Normal 9 3 4 2 3 2 2" xfId="1186" xr:uid="{00000000-0005-0000-0000-00002C080000}"/>
    <cellStyle name="Normal 9 3 4 2 3 2 2 2" xfId="2097" xr:uid="{00000000-0005-0000-0000-00002D080000}"/>
    <cellStyle name="Normal 9 3 4 2 3 2 2 2 2" xfId="3789" xr:uid="{00000000-0005-0000-0000-00002E080000}"/>
    <cellStyle name="Normal 9 3 4 2 3 2 2 3" xfId="2943" xr:uid="{00000000-0005-0000-0000-00002F080000}"/>
    <cellStyle name="Normal 9 3 4 2 3 2 3" xfId="1720" xr:uid="{00000000-0005-0000-0000-000030080000}"/>
    <cellStyle name="Normal 9 3 4 2 3 2 3 2" xfId="3412" xr:uid="{00000000-0005-0000-0000-000031080000}"/>
    <cellStyle name="Normal 9 3 4 2 3 2 4" xfId="2566" xr:uid="{00000000-0005-0000-0000-000032080000}"/>
    <cellStyle name="Normal 9 3 4 2 3 3" xfId="986" xr:uid="{00000000-0005-0000-0000-000033080000}"/>
    <cellStyle name="Normal 9 3 4 2 3 3 2" xfId="1909" xr:uid="{00000000-0005-0000-0000-000034080000}"/>
    <cellStyle name="Normal 9 3 4 2 3 3 2 2" xfId="3601" xr:uid="{00000000-0005-0000-0000-000035080000}"/>
    <cellStyle name="Normal 9 3 4 2 3 3 3" xfId="2755" xr:uid="{00000000-0005-0000-0000-000036080000}"/>
    <cellStyle name="Normal 9 3 4 2 3 4" xfId="1536" xr:uid="{00000000-0005-0000-0000-000037080000}"/>
    <cellStyle name="Normal 9 3 4 2 3 4 2" xfId="3228" xr:uid="{00000000-0005-0000-0000-000038080000}"/>
    <cellStyle name="Normal 9 3 4 2 3 5" xfId="2382" xr:uid="{00000000-0005-0000-0000-000039080000}"/>
    <cellStyle name="Normal 9 3 4 2 4" xfId="666" xr:uid="{00000000-0005-0000-0000-00003A080000}"/>
    <cellStyle name="Normal 9 3 4 2 4 2" xfId="1094" xr:uid="{00000000-0005-0000-0000-00003B080000}"/>
    <cellStyle name="Normal 9 3 4 2 4 2 2" xfId="2005" xr:uid="{00000000-0005-0000-0000-00003C080000}"/>
    <cellStyle name="Normal 9 3 4 2 4 2 2 2" xfId="3697" xr:uid="{00000000-0005-0000-0000-00003D080000}"/>
    <cellStyle name="Normal 9 3 4 2 4 2 3" xfId="2851" xr:uid="{00000000-0005-0000-0000-00003E080000}"/>
    <cellStyle name="Normal 9 3 4 2 4 3" xfId="1628" xr:uid="{00000000-0005-0000-0000-00003F080000}"/>
    <cellStyle name="Normal 9 3 4 2 4 3 2" xfId="3320" xr:uid="{00000000-0005-0000-0000-000040080000}"/>
    <cellStyle name="Normal 9 3 4 2 4 4" xfId="2474" xr:uid="{00000000-0005-0000-0000-000041080000}"/>
    <cellStyle name="Normal 9 3 4 2 5" xfId="873" xr:uid="{00000000-0005-0000-0000-000042080000}"/>
    <cellStyle name="Normal 9 3 4 2 5 2" xfId="1812" xr:uid="{00000000-0005-0000-0000-000043080000}"/>
    <cellStyle name="Normal 9 3 4 2 5 2 2" xfId="3504" xr:uid="{00000000-0005-0000-0000-000044080000}"/>
    <cellStyle name="Normal 9 3 4 2 5 3" xfId="2658" xr:uid="{00000000-0005-0000-0000-000045080000}"/>
    <cellStyle name="Normal 9 3 4 2 6" xfId="1444" xr:uid="{00000000-0005-0000-0000-000046080000}"/>
    <cellStyle name="Normal 9 3 4 2 6 2" xfId="3136" xr:uid="{00000000-0005-0000-0000-000047080000}"/>
    <cellStyle name="Normal 9 3 4 2 7" xfId="2290" xr:uid="{00000000-0005-0000-0000-000048080000}"/>
    <cellStyle name="Normal 9 3 4 3" xfId="404" xr:uid="{00000000-0005-0000-0000-000049080000}"/>
    <cellStyle name="Normal 9 3 4 3 2" xfId="549" xr:uid="{00000000-0005-0000-0000-00004A080000}"/>
    <cellStyle name="Normal 9 3 4 3 2 2" xfId="799" xr:uid="{00000000-0005-0000-0000-00004B080000}"/>
    <cellStyle name="Normal 9 3 4 3 2 2 2" xfId="1214" xr:uid="{00000000-0005-0000-0000-00004C080000}"/>
    <cellStyle name="Normal 9 3 4 3 2 2 2 2" xfId="2125" xr:uid="{00000000-0005-0000-0000-00004D080000}"/>
    <cellStyle name="Normal 9 3 4 3 2 2 2 2 2" xfId="3817" xr:uid="{00000000-0005-0000-0000-00004E080000}"/>
    <cellStyle name="Normal 9 3 4 3 2 2 2 3" xfId="2971" xr:uid="{00000000-0005-0000-0000-00004F080000}"/>
    <cellStyle name="Normal 9 3 4 3 2 2 3" xfId="1748" xr:uid="{00000000-0005-0000-0000-000050080000}"/>
    <cellStyle name="Normal 9 3 4 3 2 2 3 2" xfId="3440" xr:uid="{00000000-0005-0000-0000-000051080000}"/>
    <cellStyle name="Normal 9 3 4 3 2 2 4" xfId="2594" xr:uid="{00000000-0005-0000-0000-000052080000}"/>
    <cellStyle name="Normal 9 3 4 3 2 3" xfId="1015" xr:uid="{00000000-0005-0000-0000-000053080000}"/>
    <cellStyle name="Normal 9 3 4 3 2 3 2" xfId="1937" xr:uid="{00000000-0005-0000-0000-000054080000}"/>
    <cellStyle name="Normal 9 3 4 3 2 3 2 2" xfId="3629" xr:uid="{00000000-0005-0000-0000-000055080000}"/>
    <cellStyle name="Normal 9 3 4 3 2 3 3" xfId="2783" xr:uid="{00000000-0005-0000-0000-000056080000}"/>
    <cellStyle name="Normal 9 3 4 3 2 4" xfId="1564" xr:uid="{00000000-0005-0000-0000-000057080000}"/>
    <cellStyle name="Normal 9 3 4 3 2 4 2" xfId="3256" xr:uid="{00000000-0005-0000-0000-000058080000}"/>
    <cellStyle name="Normal 9 3 4 3 2 5" xfId="2410" xr:uid="{00000000-0005-0000-0000-000059080000}"/>
    <cellStyle name="Normal 9 3 4 3 3" xfId="699" xr:uid="{00000000-0005-0000-0000-00005A080000}"/>
    <cellStyle name="Normal 9 3 4 3 3 2" xfId="1122" xr:uid="{00000000-0005-0000-0000-00005B080000}"/>
    <cellStyle name="Normal 9 3 4 3 3 2 2" xfId="2033" xr:uid="{00000000-0005-0000-0000-00005C080000}"/>
    <cellStyle name="Normal 9 3 4 3 3 2 2 2" xfId="3725" xr:uid="{00000000-0005-0000-0000-00005D080000}"/>
    <cellStyle name="Normal 9 3 4 3 3 2 3" xfId="2879" xr:uid="{00000000-0005-0000-0000-00005E080000}"/>
    <cellStyle name="Normal 9 3 4 3 3 3" xfId="1656" xr:uid="{00000000-0005-0000-0000-00005F080000}"/>
    <cellStyle name="Normal 9 3 4 3 3 3 2" xfId="3348" xr:uid="{00000000-0005-0000-0000-000060080000}"/>
    <cellStyle name="Normal 9 3 4 3 3 4" xfId="2502" xr:uid="{00000000-0005-0000-0000-000061080000}"/>
    <cellStyle name="Normal 9 3 4 3 4" xfId="909" xr:uid="{00000000-0005-0000-0000-000062080000}"/>
    <cellStyle name="Normal 9 3 4 3 4 2" xfId="1841" xr:uid="{00000000-0005-0000-0000-000063080000}"/>
    <cellStyle name="Normal 9 3 4 3 4 2 2" xfId="3533" xr:uid="{00000000-0005-0000-0000-000064080000}"/>
    <cellStyle name="Normal 9 3 4 3 4 3" xfId="2687" xr:uid="{00000000-0005-0000-0000-000065080000}"/>
    <cellStyle name="Normal 9 3 4 3 5" xfId="1466" xr:uid="{00000000-0005-0000-0000-000066080000}"/>
    <cellStyle name="Normal 9 3 4 3 5 2" xfId="3158" xr:uid="{00000000-0005-0000-0000-000067080000}"/>
    <cellStyle name="Normal 9 3 4 3 6" xfId="2312" xr:uid="{00000000-0005-0000-0000-000068080000}"/>
    <cellStyle name="Normal 9 3 4 4" xfId="495" xr:uid="{00000000-0005-0000-0000-000069080000}"/>
    <cellStyle name="Normal 9 3 4 4 2" xfId="749" xr:uid="{00000000-0005-0000-0000-00006A080000}"/>
    <cellStyle name="Normal 9 3 4 4 2 2" xfId="1165" xr:uid="{00000000-0005-0000-0000-00006B080000}"/>
    <cellStyle name="Normal 9 3 4 4 2 2 2" xfId="2076" xr:uid="{00000000-0005-0000-0000-00006C080000}"/>
    <cellStyle name="Normal 9 3 4 4 2 2 2 2" xfId="3768" xr:uid="{00000000-0005-0000-0000-00006D080000}"/>
    <cellStyle name="Normal 9 3 4 4 2 2 3" xfId="2922" xr:uid="{00000000-0005-0000-0000-00006E080000}"/>
    <cellStyle name="Normal 9 3 4 4 2 3" xfId="1699" xr:uid="{00000000-0005-0000-0000-00006F080000}"/>
    <cellStyle name="Normal 9 3 4 4 2 3 2" xfId="3391" xr:uid="{00000000-0005-0000-0000-000070080000}"/>
    <cellStyle name="Normal 9 3 4 4 2 4" xfId="2545" xr:uid="{00000000-0005-0000-0000-000071080000}"/>
    <cellStyle name="Normal 9 3 4 4 3" xfId="965" xr:uid="{00000000-0005-0000-0000-000072080000}"/>
    <cellStyle name="Normal 9 3 4 4 3 2" xfId="1888" xr:uid="{00000000-0005-0000-0000-000073080000}"/>
    <cellStyle name="Normal 9 3 4 4 3 2 2" xfId="3580" xr:uid="{00000000-0005-0000-0000-000074080000}"/>
    <cellStyle name="Normal 9 3 4 4 3 3" xfId="2734" xr:uid="{00000000-0005-0000-0000-000075080000}"/>
    <cellStyle name="Normal 9 3 4 4 4" xfId="1515" xr:uid="{00000000-0005-0000-0000-000076080000}"/>
    <cellStyle name="Normal 9 3 4 4 4 2" xfId="3207" xr:uid="{00000000-0005-0000-0000-000077080000}"/>
    <cellStyle name="Normal 9 3 4 4 5" xfId="2361" xr:uid="{00000000-0005-0000-0000-000078080000}"/>
    <cellStyle name="Normal 9 3 4 5" xfId="645" xr:uid="{00000000-0005-0000-0000-000079080000}"/>
    <cellStyle name="Normal 9 3 4 5 2" xfId="1073" xr:uid="{00000000-0005-0000-0000-00007A080000}"/>
    <cellStyle name="Normal 9 3 4 5 2 2" xfId="1984" xr:uid="{00000000-0005-0000-0000-00007B080000}"/>
    <cellStyle name="Normal 9 3 4 5 2 2 2" xfId="3676" xr:uid="{00000000-0005-0000-0000-00007C080000}"/>
    <cellStyle name="Normal 9 3 4 5 2 3" xfId="2830" xr:uid="{00000000-0005-0000-0000-00007D080000}"/>
    <cellStyle name="Normal 9 3 4 5 3" xfId="1607" xr:uid="{00000000-0005-0000-0000-00007E080000}"/>
    <cellStyle name="Normal 9 3 4 5 3 2" xfId="3299" xr:uid="{00000000-0005-0000-0000-00007F080000}"/>
    <cellStyle name="Normal 9 3 4 5 4" xfId="2453" xr:uid="{00000000-0005-0000-0000-000080080000}"/>
    <cellStyle name="Normal 9 3 4 6" xfId="852" xr:uid="{00000000-0005-0000-0000-000081080000}"/>
    <cellStyle name="Normal 9 3 4 6 2" xfId="1791" xr:uid="{00000000-0005-0000-0000-000082080000}"/>
    <cellStyle name="Normal 9 3 4 6 2 2" xfId="3483" xr:uid="{00000000-0005-0000-0000-000083080000}"/>
    <cellStyle name="Normal 9 3 4 6 3" xfId="2637" xr:uid="{00000000-0005-0000-0000-000084080000}"/>
    <cellStyle name="Normal 9 3 4 7" xfId="348" xr:uid="{00000000-0005-0000-0000-000085080000}"/>
    <cellStyle name="Normal 9 3 4 7 2" xfId="1423" xr:uid="{00000000-0005-0000-0000-000086080000}"/>
    <cellStyle name="Normal 9 3 4 7 2 2" xfId="3115" xr:uid="{00000000-0005-0000-0000-000087080000}"/>
    <cellStyle name="Normal 9 3 4 7 3" xfId="2269" xr:uid="{00000000-0005-0000-0000-000088080000}"/>
    <cellStyle name="Normal 9 3 4 8" xfId="1339" xr:uid="{00000000-0005-0000-0000-000089080000}"/>
    <cellStyle name="Normal 9 3 4 8 2" xfId="3058" xr:uid="{00000000-0005-0000-0000-00008A080000}"/>
    <cellStyle name="Normal 9 3 4 9" xfId="2212" xr:uid="{00000000-0005-0000-0000-00008B080000}"/>
    <cellStyle name="Normal 9 3 5" xfId="355" xr:uid="{00000000-0005-0000-0000-00008C080000}"/>
    <cellStyle name="Normal 9 3 5 2" xfId="411" xr:uid="{00000000-0005-0000-0000-00008D080000}"/>
    <cellStyle name="Normal 9 3 5 2 2" xfId="555" xr:uid="{00000000-0005-0000-0000-00008E080000}"/>
    <cellStyle name="Normal 9 3 5 2 2 2" xfId="805" xr:uid="{00000000-0005-0000-0000-00008F080000}"/>
    <cellStyle name="Normal 9 3 5 2 2 2 2" xfId="1220" xr:uid="{00000000-0005-0000-0000-000090080000}"/>
    <cellStyle name="Normal 9 3 5 2 2 2 2 2" xfId="2131" xr:uid="{00000000-0005-0000-0000-000091080000}"/>
    <cellStyle name="Normal 9 3 5 2 2 2 2 2 2" xfId="3823" xr:uid="{00000000-0005-0000-0000-000092080000}"/>
    <cellStyle name="Normal 9 3 5 2 2 2 2 3" xfId="2977" xr:uid="{00000000-0005-0000-0000-000093080000}"/>
    <cellStyle name="Normal 9 3 5 2 2 2 3" xfId="1754" xr:uid="{00000000-0005-0000-0000-000094080000}"/>
    <cellStyle name="Normal 9 3 5 2 2 2 3 2" xfId="3446" xr:uid="{00000000-0005-0000-0000-000095080000}"/>
    <cellStyle name="Normal 9 3 5 2 2 2 4" xfId="2600" xr:uid="{00000000-0005-0000-0000-000096080000}"/>
    <cellStyle name="Normal 9 3 5 2 2 3" xfId="1021" xr:uid="{00000000-0005-0000-0000-000097080000}"/>
    <cellStyle name="Normal 9 3 5 2 2 3 2" xfId="1943" xr:uid="{00000000-0005-0000-0000-000098080000}"/>
    <cellStyle name="Normal 9 3 5 2 2 3 2 2" xfId="3635" xr:uid="{00000000-0005-0000-0000-000099080000}"/>
    <cellStyle name="Normal 9 3 5 2 2 3 3" xfId="2789" xr:uid="{00000000-0005-0000-0000-00009A080000}"/>
    <cellStyle name="Normal 9 3 5 2 2 4" xfId="1570" xr:uid="{00000000-0005-0000-0000-00009B080000}"/>
    <cellStyle name="Normal 9 3 5 2 2 4 2" xfId="3262" xr:uid="{00000000-0005-0000-0000-00009C080000}"/>
    <cellStyle name="Normal 9 3 5 2 2 5" xfId="2416" xr:uid="{00000000-0005-0000-0000-00009D080000}"/>
    <cellStyle name="Normal 9 3 5 2 3" xfId="705" xr:uid="{00000000-0005-0000-0000-00009E080000}"/>
    <cellStyle name="Normal 9 3 5 2 3 2" xfId="1128" xr:uid="{00000000-0005-0000-0000-00009F080000}"/>
    <cellStyle name="Normal 9 3 5 2 3 2 2" xfId="2039" xr:uid="{00000000-0005-0000-0000-0000A0080000}"/>
    <cellStyle name="Normal 9 3 5 2 3 2 2 2" xfId="3731" xr:uid="{00000000-0005-0000-0000-0000A1080000}"/>
    <cellStyle name="Normal 9 3 5 2 3 2 3" xfId="2885" xr:uid="{00000000-0005-0000-0000-0000A2080000}"/>
    <cellStyle name="Normal 9 3 5 2 3 3" xfId="1662" xr:uid="{00000000-0005-0000-0000-0000A3080000}"/>
    <cellStyle name="Normal 9 3 5 2 3 3 2" xfId="3354" xr:uid="{00000000-0005-0000-0000-0000A4080000}"/>
    <cellStyle name="Normal 9 3 5 2 3 4" xfId="2508" xr:uid="{00000000-0005-0000-0000-0000A5080000}"/>
    <cellStyle name="Normal 9 3 5 2 4" xfId="915" xr:uid="{00000000-0005-0000-0000-0000A6080000}"/>
    <cellStyle name="Normal 9 3 5 2 4 2" xfId="1847" xr:uid="{00000000-0005-0000-0000-0000A7080000}"/>
    <cellStyle name="Normal 9 3 5 2 4 2 2" xfId="3539" xr:uid="{00000000-0005-0000-0000-0000A8080000}"/>
    <cellStyle name="Normal 9 3 5 2 4 3" xfId="2693" xr:uid="{00000000-0005-0000-0000-0000A9080000}"/>
    <cellStyle name="Normal 9 3 5 2 5" xfId="1472" xr:uid="{00000000-0005-0000-0000-0000AA080000}"/>
    <cellStyle name="Normal 9 3 5 2 5 2" xfId="3164" xr:uid="{00000000-0005-0000-0000-0000AB080000}"/>
    <cellStyle name="Normal 9 3 5 2 6" xfId="2318" xr:uid="{00000000-0005-0000-0000-0000AC080000}"/>
    <cellStyle name="Normal 9 3 5 3" xfId="502" xr:uid="{00000000-0005-0000-0000-0000AD080000}"/>
    <cellStyle name="Normal 9 3 5 3 2" xfId="755" xr:uid="{00000000-0005-0000-0000-0000AE080000}"/>
    <cellStyle name="Normal 9 3 5 3 2 2" xfId="1171" xr:uid="{00000000-0005-0000-0000-0000AF080000}"/>
    <cellStyle name="Normal 9 3 5 3 2 2 2" xfId="2082" xr:uid="{00000000-0005-0000-0000-0000B0080000}"/>
    <cellStyle name="Normal 9 3 5 3 2 2 2 2" xfId="3774" xr:uid="{00000000-0005-0000-0000-0000B1080000}"/>
    <cellStyle name="Normal 9 3 5 3 2 2 3" xfId="2928" xr:uid="{00000000-0005-0000-0000-0000B2080000}"/>
    <cellStyle name="Normal 9 3 5 3 2 3" xfId="1705" xr:uid="{00000000-0005-0000-0000-0000B3080000}"/>
    <cellStyle name="Normal 9 3 5 3 2 3 2" xfId="3397" xr:uid="{00000000-0005-0000-0000-0000B4080000}"/>
    <cellStyle name="Normal 9 3 5 3 2 4" xfId="2551" xr:uid="{00000000-0005-0000-0000-0000B5080000}"/>
    <cellStyle name="Normal 9 3 5 3 3" xfId="971" xr:uid="{00000000-0005-0000-0000-0000B6080000}"/>
    <cellStyle name="Normal 9 3 5 3 3 2" xfId="1894" xr:uid="{00000000-0005-0000-0000-0000B7080000}"/>
    <cellStyle name="Normal 9 3 5 3 3 2 2" xfId="3586" xr:uid="{00000000-0005-0000-0000-0000B8080000}"/>
    <cellStyle name="Normal 9 3 5 3 3 3" xfId="2740" xr:uid="{00000000-0005-0000-0000-0000B9080000}"/>
    <cellStyle name="Normal 9 3 5 3 4" xfId="1521" xr:uid="{00000000-0005-0000-0000-0000BA080000}"/>
    <cellStyle name="Normal 9 3 5 3 4 2" xfId="3213" xr:uid="{00000000-0005-0000-0000-0000BB080000}"/>
    <cellStyle name="Normal 9 3 5 3 5" xfId="2367" xr:uid="{00000000-0005-0000-0000-0000BC080000}"/>
    <cellStyle name="Normal 9 3 5 4" xfId="651" xr:uid="{00000000-0005-0000-0000-0000BD080000}"/>
    <cellStyle name="Normal 9 3 5 4 2" xfId="1079" xr:uid="{00000000-0005-0000-0000-0000BE080000}"/>
    <cellStyle name="Normal 9 3 5 4 2 2" xfId="1990" xr:uid="{00000000-0005-0000-0000-0000BF080000}"/>
    <cellStyle name="Normal 9 3 5 4 2 2 2" xfId="3682" xr:uid="{00000000-0005-0000-0000-0000C0080000}"/>
    <cellStyle name="Normal 9 3 5 4 2 3" xfId="2836" xr:uid="{00000000-0005-0000-0000-0000C1080000}"/>
    <cellStyle name="Normal 9 3 5 4 3" xfId="1613" xr:uid="{00000000-0005-0000-0000-0000C2080000}"/>
    <cellStyle name="Normal 9 3 5 4 3 2" xfId="3305" xr:uid="{00000000-0005-0000-0000-0000C3080000}"/>
    <cellStyle name="Normal 9 3 5 4 4" xfId="2459" xr:uid="{00000000-0005-0000-0000-0000C4080000}"/>
    <cellStyle name="Normal 9 3 5 5" xfId="858" xr:uid="{00000000-0005-0000-0000-0000C5080000}"/>
    <cellStyle name="Normal 9 3 5 5 2" xfId="1797" xr:uid="{00000000-0005-0000-0000-0000C6080000}"/>
    <cellStyle name="Normal 9 3 5 5 2 2" xfId="3489" xr:uid="{00000000-0005-0000-0000-0000C7080000}"/>
    <cellStyle name="Normal 9 3 5 5 3" xfId="2643" xr:uid="{00000000-0005-0000-0000-0000C8080000}"/>
    <cellStyle name="Normal 9 3 5 6" xfId="1429" xr:uid="{00000000-0005-0000-0000-0000C9080000}"/>
    <cellStyle name="Normal 9 3 5 6 2" xfId="3121" xr:uid="{00000000-0005-0000-0000-0000CA080000}"/>
    <cellStyle name="Normal 9 3 5 7" xfId="2275" xr:uid="{00000000-0005-0000-0000-0000CB080000}"/>
    <cellStyle name="Normal 9 3 6" xfId="387" xr:uid="{00000000-0005-0000-0000-0000CC080000}"/>
    <cellStyle name="Normal 9 3 6 2" xfId="534" xr:uid="{00000000-0005-0000-0000-0000CD080000}"/>
    <cellStyle name="Normal 9 3 6 2 2" xfId="784" xr:uid="{00000000-0005-0000-0000-0000CE080000}"/>
    <cellStyle name="Normal 9 3 6 2 2 2" xfId="1199" xr:uid="{00000000-0005-0000-0000-0000CF080000}"/>
    <cellStyle name="Normal 9 3 6 2 2 2 2" xfId="2110" xr:uid="{00000000-0005-0000-0000-0000D0080000}"/>
    <cellStyle name="Normal 9 3 6 2 2 2 2 2" xfId="3802" xr:uid="{00000000-0005-0000-0000-0000D1080000}"/>
    <cellStyle name="Normal 9 3 6 2 2 2 3" xfId="2956" xr:uid="{00000000-0005-0000-0000-0000D2080000}"/>
    <cellStyle name="Normal 9 3 6 2 2 3" xfId="1733" xr:uid="{00000000-0005-0000-0000-0000D3080000}"/>
    <cellStyle name="Normal 9 3 6 2 2 3 2" xfId="3425" xr:uid="{00000000-0005-0000-0000-0000D4080000}"/>
    <cellStyle name="Normal 9 3 6 2 2 4" xfId="2579" xr:uid="{00000000-0005-0000-0000-0000D5080000}"/>
    <cellStyle name="Normal 9 3 6 2 3" xfId="1000" xr:uid="{00000000-0005-0000-0000-0000D6080000}"/>
    <cellStyle name="Normal 9 3 6 2 3 2" xfId="1922" xr:uid="{00000000-0005-0000-0000-0000D7080000}"/>
    <cellStyle name="Normal 9 3 6 2 3 2 2" xfId="3614" xr:uid="{00000000-0005-0000-0000-0000D8080000}"/>
    <cellStyle name="Normal 9 3 6 2 3 3" xfId="2768" xr:uid="{00000000-0005-0000-0000-0000D9080000}"/>
    <cellStyle name="Normal 9 3 6 2 4" xfId="1549" xr:uid="{00000000-0005-0000-0000-0000DA080000}"/>
    <cellStyle name="Normal 9 3 6 2 4 2" xfId="3241" xr:uid="{00000000-0005-0000-0000-0000DB080000}"/>
    <cellStyle name="Normal 9 3 6 2 5" xfId="2395" xr:uid="{00000000-0005-0000-0000-0000DC080000}"/>
    <cellStyle name="Normal 9 3 6 3" xfId="684" xr:uid="{00000000-0005-0000-0000-0000DD080000}"/>
    <cellStyle name="Normal 9 3 6 3 2" xfId="1107" xr:uid="{00000000-0005-0000-0000-0000DE080000}"/>
    <cellStyle name="Normal 9 3 6 3 2 2" xfId="2018" xr:uid="{00000000-0005-0000-0000-0000DF080000}"/>
    <cellStyle name="Normal 9 3 6 3 2 2 2" xfId="3710" xr:uid="{00000000-0005-0000-0000-0000E0080000}"/>
    <cellStyle name="Normal 9 3 6 3 2 3" xfId="2864" xr:uid="{00000000-0005-0000-0000-0000E1080000}"/>
    <cellStyle name="Normal 9 3 6 3 3" xfId="1641" xr:uid="{00000000-0005-0000-0000-0000E2080000}"/>
    <cellStyle name="Normal 9 3 6 3 3 2" xfId="3333" xr:uid="{00000000-0005-0000-0000-0000E3080000}"/>
    <cellStyle name="Normal 9 3 6 3 4" xfId="2487" xr:uid="{00000000-0005-0000-0000-0000E4080000}"/>
    <cellStyle name="Normal 9 3 6 4" xfId="894" xr:uid="{00000000-0005-0000-0000-0000E5080000}"/>
    <cellStyle name="Normal 9 3 6 4 2" xfId="1826" xr:uid="{00000000-0005-0000-0000-0000E6080000}"/>
    <cellStyle name="Normal 9 3 6 4 2 2" xfId="3518" xr:uid="{00000000-0005-0000-0000-0000E7080000}"/>
    <cellStyle name="Normal 9 3 6 4 3" xfId="2672" xr:uid="{00000000-0005-0000-0000-0000E8080000}"/>
    <cellStyle name="Normal 9 3 6 5" xfId="1451" xr:uid="{00000000-0005-0000-0000-0000E9080000}"/>
    <cellStyle name="Normal 9 3 6 5 2" xfId="3143" xr:uid="{00000000-0005-0000-0000-0000EA080000}"/>
    <cellStyle name="Normal 9 3 6 6" xfId="2297" xr:uid="{00000000-0005-0000-0000-0000EB080000}"/>
    <cellStyle name="Normal 9 3 7" xfId="480" xr:uid="{00000000-0005-0000-0000-0000EC080000}"/>
    <cellStyle name="Normal 9 3 7 2" xfId="734" xr:uid="{00000000-0005-0000-0000-0000ED080000}"/>
    <cellStyle name="Normal 9 3 7 2 2" xfId="1150" xr:uid="{00000000-0005-0000-0000-0000EE080000}"/>
    <cellStyle name="Normal 9 3 7 2 2 2" xfId="2061" xr:uid="{00000000-0005-0000-0000-0000EF080000}"/>
    <cellStyle name="Normal 9 3 7 2 2 2 2" xfId="3753" xr:uid="{00000000-0005-0000-0000-0000F0080000}"/>
    <cellStyle name="Normal 9 3 7 2 2 3" xfId="2907" xr:uid="{00000000-0005-0000-0000-0000F1080000}"/>
    <cellStyle name="Normal 9 3 7 2 3" xfId="1684" xr:uid="{00000000-0005-0000-0000-0000F2080000}"/>
    <cellStyle name="Normal 9 3 7 2 3 2" xfId="3376" xr:uid="{00000000-0005-0000-0000-0000F3080000}"/>
    <cellStyle name="Normal 9 3 7 2 4" xfId="2530" xr:uid="{00000000-0005-0000-0000-0000F4080000}"/>
    <cellStyle name="Normal 9 3 7 3" xfId="950" xr:uid="{00000000-0005-0000-0000-0000F5080000}"/>
    <cellStyle name="Normal 9 3 7 3 2" xfId="1873" xr:uid="{00000000-0005-0000-0000-0000F6080000}"/>
    <cellStyle name="Normal 9 3 7 3 2 2" xfId="3565" xr:uid="{00000000-0005-0000-0000-0000F7080000}"/>
    <cellStyle name="Normal 9 3 7 3 3" xfId="2719" xr:uid="{00000000-0005-0000-0000-0000F8080000}"/>
    <cellStyle name="Normal 9 3 7 4" xfId="1500" xr:uid="{00000000-0005-0000-0000-0000F9080000}"/>
    <cellStyle name="Normal 9 3 7 4 2" xfId="3192" xr:uid="{00000000-0005-0000-0000-0000FA080000}"/>
    <cellStyle name="Normal 9 3 7 5" xfId="2346" xr:uid="{00000000-0005-0000-0000-0000FB080000}"/>
    <cellStyle name="Normal 9 3 8" xfId="630" xr:uid="{00000000-0005-0000-0000-0000FC080000}"/>
    <cellStyle name="Normal 9 3 8 2" xfId="1058" xr:uid="{00000000-0005-0000-0000-0000FD080000}"/>
    <cellStyle name="Normal 9 3 8 2 2" xfId="1969" xr:uid="{00000000-0005-0000-0000-0000FE080000}"/>
    <cellStyle name="Normal 9 3 8 2 2 2" xfId="3661" xr:uid="{00000000-0005-0000-0000-0000FF080000}"/>
    <cellStyle name="Normal 9 3 8 2 3" xfId="2815" xr:uid="{00000000-0005-0000-0000-000000090000}"/>
    <cellStyle name="Normal 9 3 8 3" xfId="1592" xr:uid="{00000000-0005-0000-0000-000001090000}"/>
    <cellStyle name="Normal 9 3 8 3 2" xfId="3284" xr:uid="{00000000-0005-0000-0000-000002090000}"/>
    <cellStyle name="Normal 9 3 8 4" xfId="2438" xr:uid="{00000000-0005-0000-0000-000003090000}"/>
    <cellStyle name="Normal 9 3 9" xfId="892" xr:uid="{00000000-0005-0000-0000-000004090000}"/>
    <cellStyle name="Normal 9 3 9 2" xfId="1824" xr:uid="{00000000-0005-0000-0000-000005090000}"/>
    <cellStyle name="Normal 9 3 9 2 2" xfId="3516" xr:uid="{00000000-0005-0000-0000-000006090000}"/>
    <cellStyle name="Normal 9 3 9 3" xfId="2670" xr:uid="{00000000-0005-0000-0000-000007090000}"/>
    <cellStyle name="Normal 9 4" xfId="102" xr:uid="{00000000-0005-0000-0000-000008090000}"/>
    <cellStyle name="Normal 9 4 10" xfId="840" xr:uid="{00000000-0005-0000-0000-000009090000}"/>
    <cellStyle name="Normal 9 4 10 2" xfId="1779" xr:uid="{00000000-0005-0000-0000-00000A090000}"/>
    <cellStyle name="Normal 9 4 10 2 2" xfId="3471" xr:uid="{00000000-0005-0000-0000-00000B090000}"/>
    <cellStyle name="Normal 9 4 10 3" xfId="2625" xr:uid="{00000000-0005-0000-0000-00000C090000}"/>
    <cellStyle name="Normal 9 4 11" xfId="334" xr:uid="{00000000-0005-0000-0000-00000D090000}"/>
    <cellStyle name="Normal 9 4 11 2" xfId="1411" xr:uid="{00000000-0005-0000-0000-00000E090000}"/>
    <cellStyle name="Normal 9 4 11 2 2" xfId="3103" xr:uid="{00000000-0005-0000-0000-00000F090000}"/>
    <cellStyle name="Normal 9 4 11 3" xfId="2257" xr:uid="{00000000-0005-0000-0000-000010090000}"/>
    <cellStyle name="Normal 9 4 12" xfId="1293" xr:uid="{00000000-0005-0000-0000-000011090000}"/>
    <cellStyle name="Normal 9 4 12 2" xfId="3016" xr:uid="{00000000-0005-0000-0000-000012090000}"/>
    <cellStyle name="Normal 9 4 13" xfId="2170" xr:uid="{00000000-0005-0000-0000-000013090000}"/>
    <cellStyle name="Normal 9 4 2" xfId="161" xr:uid="{00000000-0005-0000-0000-000014090000}"/>
    <cellStyle name="Normal 9 4 2 10" xfId="2177" xr:uid="{00000000-0005-0000-0000-000015090000}"/>
    <cellStyle name="Normal 9 4 2 2" xfId="247" xr:uid="{00000000-0005-0000-0000-000016090000}"/>
    <cellStyle name="Normal 9 4 2 2 2" xfId="424" xr:uid="{00000000-0005-0000-0000-000017090000}"/>
    <cellStyle name="Normal 9 4 2 2 2 2" xfId="568" xr:uid="{00000000-0005-0000-0000-000018090000}"/>
    <cellStyle name="Normal 9 4 2 2 2 2 2" xfId="818" xr:uid="{00000000-0005-0000-0000-000019090000}"/>
    <cellStyle name="Normal 9 4 2 2 2 2 2 2" xfId="1233" xr:uid="{00000000-0005-0000-0000-00001A090000}"/>
    <cellStyle name="Normal 9 4 2 2 2 2 2 2 2" xfId="2144" xr:uid="{00000000-0005-0000-0000-00001B090000}"/>
    <cellStyle name="Normal 9 4 2 2 2 2 2 2 2 2" xfId="3836" xr:uid="{00000000-0005-0000-0000-00001C090000}"/>
    <cellStyle name="Normal 9 4 2 2 2 2 2 2 3" xfId="2990" xr:uid="{00000000-0005-0000-0000-00001D090000}"/>
    <cellStyle name="Normal 9 4 2 2 2 2 2 3" xfId="1767" xr:uid="{00000000-0005-0000-0000-00001E090000}"/>
    <cellStyle name="Normal 9 4 2 2 2 2 2 3 2" xfId="3459" xr:uid="{00000000-0005-0000-0000-00001F090000}"/>
    <cellStyle name="Normal 9 4 2 2 2 2 2 4" xfId="2613" xr:uid="{00000000-0005-0000-0000-000020090000}"/>
    <cellStyle name="Normal 9 4 2 2 2 2 3" xfId="1034" xr:uid="{00000000-0005-0000-0000-000021090000}"/>
    <cellStyle name="Normal 9 4 2 2 2 2 3 2" xfId="1956" xr:uid="{00000000-0005-0000-0000-000022090000}"/>
    <cellStyle name="Normal 9 4 2 2 2 2 3 2 2" xfId="3648" xr:uid="{00000000-0005-0000-0000-000023090000}"/>
    <cellStyle name="Normal 9 4 2 2 2 2 3 3" xfId="2802" xr:uid="{00000000-0005-0000-0000-000024090000}"/>
    <cellStyle name="Normal 9 4 2 2 2 2 4" xfId="1583" xr:uid="{00000000-0005-0000-0000-000025090000}"/>
    <cellStyle name="Normal 9 4 2 2 2 2 4 2" xfId="3275" xr:uid="{00000000-0005-0000-0000-000026090000}"/>
    <cellStyle name="Normal 9 4 2 2 2 2 5" xfId="2429" xr:uid="{00000000-0005-0000-0000-000027090000}"/>
    <cellStyle name="Normal 9 4 2 2 2 3" xfId="718" xr:uid="{00000000-0005-0000-0000-000028090000}"/>
    <cellStyle name="Normal 9 4 2 2 2 3 2" xfId="1141" xr:uid="{00000000-0005-0000-0000-000029090000}"/>
    <cellStyle name="Normal 9 4 2 2 2 3 2 2" xfId="2052" xr:uid="{00000000-0005-0000-0000-00002A090000}"/>
    <cellStyle name="Normal 9 4 2 2 2 3 2 2 2" xfId="3744" xr:uid="{00000000-0005-0000-0000-00002B090000}"/>
    <cellStyle name="Normal 9 4 2 2 2 3 2 3" xfId="2898" xr:uid="{00000000-0005-0000-0000-00002C090000}"/>
    <cellStyle name="Normal 9 4 2 2 2 3 3" xfId="1675" xr:uid="{00000000-0005-0000-0000-00002D090000}"/>
    <cellStyle name="Normal 9 4 2 2 2 3 3 2" xfId="3367" xr:uid="{00000000-0005-0000-0000-00002E090000}"/>
    <cellStyle name="Normal 9 4 2 2 2 3 4" xfId="2521" xr:uid="{00000000-0005-0000-0000-00002F090000}"/>
    <cellStyle name="Normal 9 4 2 2 2 4" xfId="928" xr:uid="{00000000-0005-0000-0000-000030090000}"/>
    <cellStyle name="Normal 9 4 2 2 2 4 2" xfId="1860" xr:uid="{00000000-0005-0000-0000-000031090000}"/>
    <cellStyle name="Normal 9 4 2 2 2 4 2 2" xfId="3552" xr:uid="{00000000-0005-0000-0000-000032090000}"/>
    <cellStyle name="Normal 9 4 2 2 2 4 3" xfId="2706" xr:uid="{00000000-0005-0000-0000-000033090000}"/>
    <cellStyle name="Normal 9 4 2 2 2 5" xfId="1485" xr:uid="{00000000-0005-0000-0000-000034090000}"/>
    <cellStyle name="Normal 9 4 2 2 2 5 2" xfId="3177" xr:uid="{00000000-0005-0000-0000-000035090000}"/>
    <cellStyle name="Normal 9 4 2 2 2 6" xfId="2331" xr:uid="{00000000-0005-0000-0000-000036090000}"/>
    <cellStyle name="Normal 9 4 2 2 3" xfId="516" xr:uid="{00000000-0005-0000-0000-000037090000}"/>
    <cellStyle name="Normal 9 4 2 2 3 2" xfId="768" xr:uid="{00000000-0005-0000-0000-000038090000}"/>
    <cellStyle name="Normal 9 4 2 2 3 2 2" xfId="1184" xr:uid="{00000000-0005-0000-0000-000039090000}"/>
    <cellStyle name="Normal 9 4 2 2 3 2 2 2" xfId="2095" xr:uid="{00000000-0005-0000-0000-00003A090000}"/>
    <cellStyle name="Normal 9 4 2 2 3 2 2 2 2" xfId="3787" xr:uid="{00000000-0005-0000-0000-00003B090000}"/>
    <cellStyle name="Normal 9 4 2 2 3 2 2 3" xfId="2941" xr:uid="{00000000-0005-0000-0000-00003C090000}"/>
    <cellStyle name="Normal 9 4 2 2 3 2 3" xfId="1718" xr:uid="{00000000-0005-0000-0000-00003D090000}"/>
    <cellStyle name="Normal 9 4 2 2 3 2 3 2" xfId="3410" xr:uid="{00000000-0005-0000-0000-00003E090000}"/>
    <cellStyle name="Normal 9 4 2 2 3 2 4" xfId="2564" xr:uid="{00000000-0005-0000-0000-00003F090000}"/>
    <cellStyle name="Normal 9 4 2 2 3 3" xfId="984" xr:uid="{00000000-0005-0000-0000-000040090000}"/>
    <cellStyle name="Normal 9 4 2 2 3 3 2" xfId="1907" xr:uid="{00000000-0005-0000-0000-000041090000}"/>
    <cellStyle name="Normal 9 4 2 2 3 3 2 2" xfId="3599" xr:uid="{00000000-0005-0000-0000-000042090000}"/>
    <cellStyle name="Normal 9 4 2 2 3 3 3" xfId="2753" xr:uid="{00000000-0005-0000-0000-000043090000}"/>
    <cellStyle name="Normal 9 4 2 2 3 4" xfId="1534" xr:uid="{00000000-0005-0000-0000-000044090000}"/>
    <cellStyle name="Normal 9 4 2 2 3 4 2" xfId="3226" xr:uid="{00000000-0005-0000-0000-000045090000}"/>
    <cellStyle name="Normal 9 4 2 2 3 5" xfId="2380" xr:uid="{00000000-0005-0000-0000-000046090000}"/>
    <cellStyle name="Normal 9 4 2 2 4" xfId="664" xr:uid="{00000000-0005-0000-0000-000047090000}"/>
    <cellStyle name="Normal 9 4 2 2 4 2" xfId="1092" xr:uid="{00000000-0005-0000-0000-000048090000}"/>
    <cellStyle name="Normal 9 4 2 2 4 2 2" xfId="2003" xr:uid="{00000000-0005-0000-0000-000049090000}"/>
    <cellStyle name="Normal 9 4 2 2 4 2 2 2" xfId="3695" xr:uid="{00000000-0005-0000-0000-00004A090000}"/>
    <cellStyle name="Normal 9 4 2 2 4 2 3" xfId="2849" xr:uid="{00000000-0005-0000-0000-00004B090000}"/>
    <cellStyle name="Normal 9 4 2 2 4 3" xfId="1626" xr:uid="{00000000-0005-0000-0000-00004C090000}"/>
    <cellStyle name="Normal 9 4 2 2 4 3 2" xfId="3318" xr:uid="{00000000-0005-0000-0000-00004D090000}"/>
    <cellStyle name="Normal 9 4 2 2 4 4" xfId="2472" xr:uid="{00000000-0005-0000-0000-00004E090000}"/>
    <cellStyle name="Normal 9 4 2 2 5" xfId="871" xr:uid="{00000000-0005-0000-0000-00004F090000}"/>
    <cellStyle name="Normal 9 4 2 2 5 2" xfId="1810" xr:uid="{00000000-0005-0000-0000-000050090000}"/>
    <cellStyle name="Normal 9 4 2 2 5 2 2" xfId="3502" xr:uid="{00000000-0005-0000-0000-000051090000}"/>
    <cellStyle name="Normal 9 4 2 2 5 3" xfId="2656" xr:uid="{00000000-0005-0000-0000-000052090000}"/>
    <cellStyle name="Normal 9 4 2 2 6" xfId="369" xr:uid="{00000000-0005-0000-0000-000053090000}"/>
    <cellStyle name="Normal 9 4 2 2 6 2" xfId="1442" xr:uid="{00000000-0005-0000-0000-000054090000}"/>
    <cellStyle name="Normal 9 4 2 2 6 2 2" xfId="3134" xr:uid="{00000000-0005-0000-0000-000055090000}"/>
    <cellStyle name="Normal 9 4 2 2 6 3" xfId="2288" xr:uid="{00000000-0005-0000-0000-000056090000}"/>
    <cellStyle name="Normal 9 4 2 2 7" xfId="1358" xr:uid="{00000000-0005-0000-0000-000057090000}"/>
    <cellStyle name="Normal 9 4 2 2 7 2" xfId="3070" xr:uid="{00000000-0005-0000-0000-000058090000}"/>
    <cellStyle name="Normal 9 4 2 2 8" xfId="2224" xr:uid="{00000000-0005-0000-0000-000059090000}"/>
    <cellStyle name="Normal 9 4 2 3" xfId="437" xr:uid="{00000000-0005-0000-0000-00005A090000}"/>
    <cellStyle name="Normal 9 4 2 3 2" xfId="527" xr:uid="{00000000-0005-0000-0000-00005B090000}"/>
    <cellStyle name="Normal 9 4 2 3 2 2" xfId="778" xr:uid="{00000000-0005-0000-0000-00005C090000}"/>
    <cellStyle name="Normal 9 4 2 3 2 2 2" xfId="1194" xr:uid="{00000000-0005-0000-0000-00005D090000}"/>
    <cellStyle name="Normal 9 4 2 3 2 2 2 2" xfId="2105" xr:uid="{00000000-0005-0000-0000-00005E090000}"/>
    <cellStyle name="Normal 9 4 2 3 2 2 2 2 2" xfId="3797" xr:uid="{00000000-0005-0000-0000-00005F090000}"/>
    <cellStyle name="Normal 9 4 2 3 2 2 2 3" xfId="2951" xr:uid="{00000000-0005-0000-0000-000060090000}"/>
    <cellStyle name="Normal 9 4 2 3 2 2 3" xfId="1728" xr:uid="{00000000-0005-0000-0000-000061090000}"/>
    <cellStyle name="Normal 9 4 2 3 2 2 3 2" xfId="3420" xr:uid="{00000000-0005-0000-0000-000062090000}"/>
    <cellStyle name="Normal 9 4 2 3 2 2 4" xfId="2574" xr:uid="{00000000-0005-0000-0000-000063090000}"/>
    <cellStyle name="Normal 9 4 2 3 2 3" xfId="994" xr:uid="{00000000-0005-0000-0000-000064090000}"/>
    <cellStyle name="Normal 9 4 2 3 2 3 2" xfId="1917" xr:uid="{00000000-0005-0000-0000-000065090000}"/>
    <cellStyle name="Normal 9 4 2 3 2 3 2 2" xfId="3609" xr:uid="{00000000-0005-0000-0000-000066090000}"/>
    <cellStyle name="Normal 9 4 2 3 2 3 3" xfId="2763" xr:uid="{00000000-0005-0000-0000-000067090000}"/>
    <cellStyle name="Normal 9 4 2 3 2 4" xfId="1544" xr:uid="{00000000-0005-0000-0000-000068090000}"/>
    <cellStyle name="Normal 9 4 2 3 2 4 2" xfId="3236" xr:uid="{00000000-0005-0000-0000-000069090000}"/>
    <cellStyle name="Normal 9 4 2 3 2 5" xfId="2390" xr:uid="{00000000-0005-0000-0000-00006A090000}"/>
    <cellStyle name="Normal 9 4 2 3 3" xfId="674" xr:uid="{00000000-0005-0000-0000-00006B090000}"/>
    <cellStyle name="Normal 9 4 2 3 3 2" xfId="1102" xr:uid="{00000000-0005-0000-0000-00006C090000}"/>
    <cellStyle name="Normal 9 4 2 3 3 2 2" xfId="2013" xr:uid="{00000000-0005-0000-0000-00006D090000}"/>
    <cellStyle name="Normal 9 4 2 3 3 2 2 2" xfId="3705" xr:uid="{00000000-0005-0000-0000-00006E090000}"/>
    <cellStyle name="Normal 9 4 2 3 3 2 3" xfId="2859" xr:uid="{00000000-0005-0000-0000-00006F090000}"/>
    <cellStyle name="Normal 9 4 2 3 3 3" xfId="1636" xr:uid="{00000000-0005-0000-0000-000070090000}"/>
    <cellStyle name="Normal 9 4 2 3 3 3 2" xfId="3328" xr:uid="{00000000-0005-0000-0000-000071090000}"/>
    <cellStyle name="Normal 9 4 2 3 3 4" xfId="2482" xr:uid="{00000000-0005-0000-0000-000072090000}"/>
    <cellStyle name="Normal 9 4 2 3 4" xfId="881" xr:uid="{00000000-0005-0000-0000-000073090000}"/>
    <cellStyle name="Normal 9 4 2 3 4 2" xfId="1820" xr:uid="{00000000-0005-0000-0000-000074090000}"/>
    <cellStyle name="Normal 9 4 2 3 4 2 2" xfId="3512" xr:uid="{00000000-0005-0000-0000-000075090000}"/>
    <cellStyle name="Normal 9 4 2 3 4 3" xfId="2666" xr:uid="{00000000-0005-0000-0000-000076090000}"/>
    <cellStyle name="Normal 9 4 2 3 5" xfId="1495" xr:uid="{00000000-0005-0000-0000-000077090000}"/>
    <cellStyle name="Normal 9 4 2 3 5 2" xfId="3187" xr:uid="{00000000-0005-0000-0000-000078090000}"/>
    <cellStyle name="Normal 9 4 2 3 6" xfId="2341" xr:uid="{00000000-0005-0000-0000-000079090000}"/>
    <cellStyle name="Normal 9 4 2 4" xfId="402" xr:uid="{00000000-0005-0000-0000-00007A090000}"/>
    <cellStyle name="Normal 9 4 2 4 2" xfId="547" xr:uid="{00000000-0005-0000-0000-00007B090000}"/>
    <cellStyle name="Normal 9 4 2 4 2 2" xfId="797" xr:uid="{00000000-0005-0000-0000-00007C090000}"/>
    <cellStyle name="Normal 9 4 2 4 2 2 2" xfId="1212" xr:uid="{00000000-0005-0000-0000-00007D090000}"/>
    <cellStyle name="Normal 9 4 2 4 2 2 2 2" xfId="2123" xr:uid="{00000000-0005-0000-0000-00007E090000}"/>
    <cellStyle name="Normal 9 4 2 4 2 2 2 2 2" xfId="3815" xr:uid="{00000000-0005-0000-0000-00007F090000}"/>
    <cellStyle name="Normal 9 4 2 4 2 2 2 3" xfId="2969" xr:uid="{00000000-0005-0000-0000-000080090000}"/>
    <cellStyle name="Normal 9 4 2 4 2 2 3" xfId="1746" xr:uid="{00000000-0005-0000-0000-000081090000}"/>
    <cellStyle name="Normal 9 4 2 4 2 2 3 2" xfId="3438" xr:uid="{00000000-0005-0000-0000-000082090000}"/>
    <cellStyle name="Normal 9 4 2 4 2 2 4" xfId="2592" xr:uid="{00000000-0005-0000-0000-000083090000}"/>
    <cellStyle name="Normal 9 4 2 4 2 3" xfId="1013" xr:uid="{00000000-0005-0000-0000-000084090000}"/>
    <cellStyle name="Normal 9 4 2 4 2 3 2" xfId="1935" xr:uid="{00000000-0005-0000-0000-000085090000}"/>
    <cellStyle name="Normal 9 4 2 4 2 3 2 2" xfId="3627" xr:uid="{00000000-0005-0000-0000-000086090000}"/>
    <cellStyle name="Normal 9 4 2 4 2 3 3" xfId="2781" xr:uid="{00000000-0005-0000-0000-000087090000}"/>
    <cellStyle name="Normal 9 4 2 4 2 4" xfId="1562" xr:uid="{00000000-0005-0000-0000-000088090000}"/>
    <cellStyle name="Normal 9 4 2 4 2 4 2" xfId="3254" xr:uid="{00000000-0005-0000-0000-000089090000}"/>
    <cellStyle name="Normal 9 4 2 4 2 5" xfId="2408" xr:uid="{00000000-0005-0000-0000-00008A090000}"/>
    <cellStyle name="Normal 9 4 2 4 3" xfId="697" xr:uid="{00000000-0005-0000-0000-00008B090000}"/>
    <cellStyle name="Normal 9 4 2 4 3 2" xfId="1120" xr:uid="{00000000-0005-0000-0000-00008C090000}"/>
    <cellStyle name="Normal 9 4 2 4 3 2 2" xfId="2031" xr:uid="{00000000-0005-0000-0000-00008D090000}"/>
    <cellStyle name="Normal 9 4 2 4 3 2 2 2" xfId="3723" xr:uid="{00000000-0005-0000-0000-00008E090000}"/>
    <cellStyle name="Normal 9 4 2 4 3 2 3" xfId="2877" xr:uid="{00000000-0005-0000-0000-00008F090000}"/>
    <cellStyle name="Normal 9 4 2 4 3 3" xfId="1654" xr:uid="{00000000-0005-0000-0000-000090090000}"/>
    <cellStyle name="Normal 9 4 2 4 3 3 2" xfId="3346" xr:uid="{00000000-0005-0000-0000-000091090000}"/>
    <cellStyle name="Normal 9 4 2 4 3 4" xfId="2500" xr:uid="{00000000-0005-0000-0000-000092090000}"/>
    <cellStyle name="Normal 9 4 2 4 4" xfId="907" xr:uid="{00000000-0005-0000-0000-000093090000}"/>
    <cellStyle name="Normal 9 4 2 4 4 2" xfId="1839" xr:uid="{00000000-0005-0000-0000-000094090000}"/>
    <cellStyle name="Normal 9 4 2 4 4 2 2" xfId="3531" xr:uid="{00000000-0005-0000-0000-000095090000}"/>
    <cellStyle name="Normal 9 4 2 4 4 3" xfId="2685" xr:uid="{00000000-0005-0000-0000-000096090000}"/>
    <cellStyle name="Normal 9 4 2 4 5" xfId="1464" xr:uid="{00000000-0005-0000-0000-000097090000}"/>
    <cellStyle name="Normal 9 4 2 4 5 2" xfId="3156" xr:uid="{00000000-0005-0000-0000-000098090000}"/>
    <cellStyle name="Normal 9 4 2 4 6" xfId="2310" xr:uid="{00000000-0005-0000-0000-000099090000}"/>
    <cellStyle name="Normal 9 4 2 5" xfId="493" xr:uid="{00000000-0005-0000-0000-00009A090000}"/>
    <cellStyle name="Normal 9 4 2 5 2" xfId="747" xr:uid="{00000000-0005-0000-0000-00009B090000}"/>
    <cellStyle name="Normal 9 4 2 5 2 2" xfId="1163" xr:uid="{00000000-0005-0000-0000-00009C090000}"/>
    <cellStyle name="Normal 9 4 2 5 2 2 2" xfId="2074" xr:uid="{00000000-0005-0000-0000-00009D090000}"/>
    <cellStyle name="Normal 9 4 2 5 2 2 2 2" xfId="3766" xr:uid="{00000000-0005-0000-0000-00009E090000}"/>
    <cellStyle name="Normal 9 4 2 5 2 2 3" xfId="2920" xr:uid="{00000000-0005-0000-0000-00009F090000}"/>
    <cellStyle name="Normal 9 4 2 5 2 3" xfId="1697" xr:uid="{00000000-0005-0000-0000-0000A0090000}"/>
    <cellStyle name="Normal 9 4 2 5 2 3 2" xfId="3389" xr:uid="{00000000-0005-0000-0000-0000A1090000}"/>
    <cellStyle name="Normal 9 4 2 5 2 4" xfId="2543" xr:uid="{00000000-0005-0000-0000-0000A2090000}"/>
    <cellStyle name="Normal 9 4 2 5 3" xfId="963" xr:uid="{00000000-0005-0000-0000-0000A3090000}"/>
    <cellStyle name="Normal 9 4 2 5 3 2" xfId="1886" xr:uid="{00000000-0005-0000-0000-0000A4090000}"/>
    <cellStyle name="Normal 9 4 2 5 3 2 2" xfId="3578" xr:uid="{00000000-0005-0000-0000-0000A5090000}"/>
    <cellStyle name="Normal 9 4 2 5 3 3" xfId="2732" xr:uid="{00000000-0005-0000-0000-0000A6090000}"/>
    <cellStyle name="Normal 9 4 2 5 4" xfId="1513" xr:uid="{00000000-0005-0000-0000-0000A7090000}"/>
    <cellStyle name="Normal 9 4 2 5 4 2" xfId="3205" xr:uid="{00000000-0005-0000-0000-0000A8090000}"/>
    <cellStyle name="Normal 9 4 2 5 5" xfId="2359" xr:uid="{00000000-0005-0000-0000-0000A9090000}"/>
    <cellStyle name="Normal 9 4 2 6" xfId="643" xr:uid="{00000000-0005-0000-0000-0000AA090000}"/>
    <cellStyle name="Normal 9 4 2 6 2" xfId="1071" xr:uid="{00000000-0005-0000-0000-0000AB090000}"/>
    <cellStyle name="Normal 9 4 2 6 2 2" xfId="1982" xr:uid="{00000000-0005-0000-0000-0000AC090000}"/>
    <cellStyle name="Normal 9 4 2 6 2 2 2" xfId="3674" xr:uid="{00000000-0005-0000-0000-0000AD090000}"/>
    <cellStyle name="Normal 9 4 2 6 2 3" xfId="2828" xr:uid="{00000000-0005-0000-0000-0000AE090000}"/>
    <cellStyle name="Normal 9 4 2 6 3" xfId="1605" xr:uid="{00000000-0005-0000-0000-0000AF090000}"/>
    <cellStyle name="Normal 9 4 2 6 3 2" xfId="3297" xr:uid="{00000000-0005-0000-0000-0000B0090000}"/>
    <cellStyle name="Normal 9 4 2 6 4" xfId="2451" xr:uid="{00000000-0005-0000-0000-0000B1090000}"/>
    <cellStyle name="Normal 9 4 2 7" xfId="850" xr:uid="{00000000-0005-0000-0000-0000B2090000}"/>
    <cellStyle name="Normal 9 4 2 7 2" xfId="1789" xr:uid="{00000000-0005-0000-0000-0000B3090000}"/>
    <cellStyle name="Normal 9 4 2 7 2 2" xfId="3481" xr:uid="{00000000-0005-0000-0000-0000B4090000}"/>
    <cellStyle name="Normal 9 4 2 7 3" xfId="2635" xr:uid="{00000000-0005-0000-0000-0000B5090000}"/>
    <cellStyle name="Normal 9 4 2 8" xfId="346" xr:uid="{00000000-0005-0000-0000-0000B6090000}"/>
    <cellStyle name="Normal 9 4 2 8 2" xfId="1421" xr:uid="{00000000-0005-0000-0000-0000B7090000}"/>
    <cellStyle name="Normal 9 4 2 8 2 2" xfId="3113" xr:uid="{00000000-0005-0000-0000-0000B8090000}"/>
    <cellStyle name="Normal 9 4 2 8 3" xfId="2267" xr:uid="{00000000-0005-0000-0000-0000B9090000}"/>
    <cellStyle name="Normal 9 4 2 9" xfId="1300" xr:uid="{00000000-0005-0000-0000-0000BA090000}"/>
    <cellStyle name="Normal 9 4 2 9 2" xfId="3023" xr:uid="{00000000-0005-0000-0000-0000BB090000}"/>
    <cellStyle name="Normal 9 4 3" xfId="187" xr:uid="{00000000-0005-0000-0000-0000BC090000}"/>
    <cellStyle name="Normal 9 4 3 2" xfId="279" xr:uid="{00000000-0005-0000-0000-0000BD090000}"/>
    <cellStyle name="Normal 9 4 3 2 2" xfId="417" xr:uid="{00000000-0005-0000-0000-0000BE090000}"/>
    <cellStyle name="Normal 9 4 3 2 2 2" xfId="561" xr:uid="{00000000-0005-0000-0000-0000BF090000}"/>
    <cellStyle name="Normal 9 4 3 2 2 2 2" xfId="811" xr:uid="{00000000-0005-0000-0000-0000C0090000}"/>
    <cellStyle name="Normal 9 4 3 2 2 2 2 2" xfId="1226" xr:uid="{00000000-0005-0000-0000-0000C1090000}"/>
    <cellStyle name="Normal 9 4 3 2 2 2 2 2 2" xfId="2137" xr:uid="{00000000-0005-0000-0000-0000C2090000}"/>
    <cellStyle name="Normal 9 4 3 2 2 2 2 2 2 2" xfId="3829" xr:uid="{00000000-0005-0000-0000-0000C3090000}"/>
    <cellStyle name="Normal 9 4 3 2 2 2 2 2 3" xfId="2983" xr:uid="{00000000-0005-0000-0000-0000C4090000}"/>
    <cellStyle name="Normal 9 4 3 2 2 2 2 3" xfId="1760" xr:uid="{00000000-0005-0000-0000-0000C5090000}"/>
    <cellStyle name="Normal 9 4 3 2 2 2 2 3 2" xfId="3452" xr:uid="{00000000-0005-0000-0000-0000C6090000}"/>
    <cellStyle name="Normal 9 4 3 2 2 2 2 4" xfId="2606" xr:uid="{00000000-0005-0000-0000-0000C7090000}"/>
    <cellStyle name="Normal 9 4 3 2 2 2 3" xfId="1027" xr:uid="{00000000-0005-0000-0000-0000C8090000}"/>
    <cellStyle name="Normal 9 4 3 2 2 2 3 2" xfId="1949" xr:uid="{00000000-0005-0000-0000-0000C9090000}"/>
    <cellStyle name="Normal 9 4 3 2 2 2 3 2 2" xfId="3641" xr:uid="{00000000-0005-0000-0000-0000CA090000}"/>
    <cellStyle name="Normal 9 4 3 2 2 2 3 3" xfId="2795" xr:uid="{00000000-0005-0000-0000-0000CB090000}"/>
    <cellStyle name="Normal 9 4 3 2 2 2 4" xfId="1576" xr:uid="{00000000-0005-0000-0000-0000CC090000}"/>
    <cellStyle name="Normal 9 4 3 2 2 2 4 2" xfId="3268" xr:uid="{00000000-0005-0000-0000-0000CD090000}"/>
    <cellStyle name="Normal 9 4 3 2 2 2 5" xfId="2422" xr:uid="{00000000-0005-0000-0000-0000CE090000}"/>
    <cellStyle name="Normal 9 4 3 2 2 3" xfId="711" xr:uid="{00000000-0005-0000-0000-0000CF090000}"/>
    <cellStyle name="Normal 9 4 3 2 2 3 2" xfId="1134" xr:uid="{00000000-0005-0000-0000-0000D0090000}"/>
    <cellStyle name="Normal 9 4 3 2 2 3 2 2" xfId="2045" xr:uid="{00000000-0005-0000-0000-0000D1090000}"/>
    <cellStyle name="Normal 9 4 3 2 2 3 2 2 2" xfId="3737" xr:uid="{00000000-0005-0000-0000-0000D2090000}"/>
    <cellStyle name="Normal 9 4 3 2 2 3 2 3" xfId="2891" xr:uid="{00000000-0005-0000-0000-0000D3090000}"/>
    <cellStyle name="Normal 9 4 3 2 2 3 3" xfId="1668" xr:uid="{00000000-0005-0000-0000-0000D4090000}"/>
    <cellStyle name="Normal 9 4 3 2 2 3 3 2" xfId="3360" xr:uid="{00000000-0005-0000-0000-0000D5090000}"/>
    <cellStyle name="Normal 9 4 3 2 2 3 4" xfId="2514" xr:uid="{00000000-0005-0000-0000-0000D6090000}"/>
    <cellStyle name="Normal 9 4 3 2 2 4" xfId="921" xr:uid="{00000000-0005-0000-0000-0000D7090000}"/>
    <cellStyle name="Normal 9 4 3 2 2 4 2" xfId="1853" xr:uid="{00000000-0005-0000-0000-0000D8090000}"/>
    <cellStyle name="Normal 9 4 3 2 2 4 2 2" xfId="3545" xr:uid="{00000000-0005-0000-0000-0000D9090000}"/>
    <cellStyle name="Normal 9 4 3 2 2 4 3" xfId="2699" xr:uid="{00000000-0005-0000-0000-0000DA090000}"/>
    <cellStyle name="Normal 9 4 3 2 2 5" xfId="1478" xr:uid="{00000000-0005-0000-0000-0000DB090000}"/>
    <cellStyle name="Normal 9 4 3 2 2 5 2" xfId="3170" xr:uid="{00000000-0005-0000-0000-0000DC090000}"/>
    <cellStyle name="Normal 9 4 3 2 2 6" xfId="2324" xr:uid="{00000000-0005-0000-0000-0000DD090000}"/>
    <cellStyle name="Normal 9 4 3 2 3" xfId="509" xr:uid="{00000000-0005-0000-0000-0000DE090000}"/>
    <cellStyle name="Normal 9 4 3 2 3 2" xfId="761" xr:uid="{00000000-0005-0000-0000-0000DF090000}"/>
    <cellStyle name="Normal 9 4 3 2 3 2 2" xfId="1177" xr:uid="{00000000-0005-0000-0000-0000E0090000}"/>
    <cellStyle name="Normal 9 4 3 2 3 2 2 2" xfId="2088" xr:uid="{00000000-0005-0000-0000-0000E1090000}"/>
    <cellStyle name="Normal 9 4 3 2 3 2 2 2 2" xfId="3780" xr:uid="{00000000-0005-0000-0000-0000E2090000}"/>
    <cellStyle name="Normal 9 4 3 2 3 2 2 3" xfId="2934" xr:uid="{00000000-0005-0000-0000-0000E3090000}"/>
    <cellStyle name="Normal 9 4 3 2 3 2 3" xfId="1711" xr:uid="{00000000-0005-0000-0000-0000E4090000}"/>
    <cellStyle name="Normal 9 4 3 2 3 2 3 2" xfId="3403" xr:uid="{00000000-0005-0000-0000-0000E5090000}"/>
    <cellStyle name="Normal 9 4 3 2 3 2 4" xfId="2557" xr:uid="{00000000-0005-0000-0000-0000E6090000}"/>
    <cellStyle name="Normal 9 4 3 2 3 3" xfId="977" xr:uid="{00000000-0005-0000-0000-0000E7090000}"/>
    <cellStyle name="Normal 9 4 3 2 3 3 2" xfId="1900" xr:uid="{00000000-0005-0000-0000-0000E8090000}"/>
    <cellStyle name="Normal 9 4 3 2 3 3 2 2" xfId="3592" xr:uid="{00000000-0005-0000-0000-0000E9090000}"/>
    <cellStyle name="Normal 9 4 3 2 3 3 3" xfId="2746" xr:uid="{00000000-0005-0000-0000-0000EA090000}"/>
    <cellStyle name="Normal 9 4 3 2 3 4" xfId="1527" xr:uid="{00000000-0005-0000-0000-0000EB090000}"/>
    <cellStyle name="Normal 9 4 3 2 3 4 2" xfId="3219" xr:uid="{00000000-0005-0000-0000-0000EC090000}"/>
    <cellStyle name="Normal 9 4 3 2 3 5" xfId="2373" xr:uid="{00000000-0005-0000-0000-0000ED090000}"/>
    <cellStyle name="Normal 9 4 3 2 4" xfId="657" xr:uid="{00000000-0005-0000-0000-0000EE090000}"/>
    <cellStyle name="Normal 9 4 3 2 4 2" xfId="1085" xr:uid="{00000000-0005-0000-0000-0000EF090000}"/>
    <cellStyle name="Normal 9 4 3 2 4 2 2" xfId="1996" xr:uid="{00000000-0005-0000-0000-0000F0090000}"/>
    <cellStyle name="Normal 9 4 3 2 4 2 2 2" xfId="3688" xr:uid="{00000000-0005-0000-0000-0000F1090000}"/>
    <cellStyle name="Normal 9 4 3 2 4 2 3" xfId="2842" xr:uid="{00000000-0005-0000-0000-0000F2090000}"/>
    <cellStyle name="Normal 9 4 3 2 4 3" xfId="1619" xr:uid="{00000000-0005-0000-0000-0000F3090000}"/>
    <cellStyle name="Normal 9 4 3 2 4 3 2" xfId="3311" xr:uid="{00000000-0005-0000-0000-0000F4090000}"/>
    <cellStyle name="Normal 9 4 3 2 4 4" xfId="2465" xr:uid="{00000000-0005-0000-0000-0000F5090000}"/>
    <cellStyle name="Normal 9 4 3 2 5" xfId="864" xr:uid="{00000000-0005-0000-0000-0000F6090000}"/>
    <cellStyle name="Normal 9 4 3 2 5 2" xfId="1803" xr:uid="{00000000-0005-0000-0000-0000F7090000}"/>
    <cellStyle name="Normal 9 4 3 2 5 2 2" xfId="3495" xr:uid="{00000000-0005-0000-0000-0000F8090000}"/>
    <cellStyle name="Normal 9 4 3 2 5 3" xfId="2649" xr:uid="{00000000-0005-0000-0000-0000F9090000}"/>
    <cellStyle name="Normal 9 4 3 2 6" xfId="362" xr:uid="{00000000-0005-0000-0000-0000FA090000}"/>
    <cellStyle name="Normal 9 4 3 2 6 2" xfId="1435" xr:uid="{00000000-0005-0000-0000-0000FB090000}"/>
    <cellStyle name="Normal 9 4 3 2 6 2 2" xfId="3127" xr:uid="{00000000-0005-0000-0000-0000FC090000}"/>
    <cellStyle name="Normal 9 4 3 2 6 3" xfId="2281" xr:uid="{00000000-0005-0000-0000-0000FD090000}"/>
    <cellStyle name="Normal 9 4 3 2 7" xfId="1383" xr:uid="{00000000-0005-0000-0000-0000FE090000}"/>
    <cellStyle name="Normal 9 4 3 2 7 2" xfId="3086" xr:uid="{00000000-0005-0000-0000-0000FF090000}"/>
    <cellStyle name="Normal 9 4 3 2 8" xfId="2240" xr:uid="{00000000-0005-0000-0000-0000000A0000}"/>
    <cellStyle name="Normal 9 4 3 3" xfId="395" xr:uid="{00000000-0005-0000-0000-0000010A0000}"/>
    <cellStyle name="Normal 9 4 3 3 2" xfId="540" xr:uid="{00000000-0005-0000-0000-0000020A0000}"/>
    <cellStyle name="Normal 9 4 3 3 2 2" xfId="790" xr:uid="{00000000-0005-0000-0000-0000030A0000}"/>
    <cellStyle name="Normal 9 4 3 3 2 2 2" xfId="1205" xr:uid="{00000000-0005-0000-0000-0000040A0000}"/>
    <cellStyle name="Normal 9 4 3 3 2 2 2 2" xfId="2116" xr:uid="{00000000-0005-0000-0000-0000050A0000}"/>
    <cellStyle name="Normal 9 4 3 3 2 2 2 2 2" xfId="3808" xr:uid="{00000000-0005-0000-0000-0000060A0000}"/>
    <cellStyle name="Normal 9 4 3 3 2 2 2 3" xfId="2962" xr:uid="{00000000-0005-0000-0000-0000070A0000}"/>
    <cellStyle name="Normal 9 4 3 3 2 2 3" xfId="1739" xr:uid="{00000000-0005-0000-0000-0000080A0000}"/>
    <cellStyle name="Normal 9 4 3 3 2 2 3 2" xfId="3431" xr:uid="{00000000-0005-0000-0000-0000090A0000}"/>
    <cellStyle name="Normal 9 4 3 3 2 2 4" xfId="2585" xr:uid="{00000000-0005-0000-0000-00000A0A0000}"/>
    <cellStyle name="Normal 9 4 3 3 2 3" xfId="1006" xr:uid="{00000000-0005-0000-0000-00000B0A0000}"/>
    <cellStyle name="Normal 9 4 3 3 2 3 2" xfId="1928" xr:uid="{00000000-0005-0000-0000-00000C0A0000}"/>
    <cellStyle name="Normal 9 4 3 3 2 3 2 2" xfId="3620" xr:uid="{00000000-0005-0000-0000-00000D0A0000}"/>
    <cellStyle name="Normal 9 4 3 3 2 3 3" xfId="2774" xr:uid="{00000000-0005-0000-0000-00000E0A0000}"/>
    <cellStyle name="Normal 9 4 3 3 2 4" xfId="1555" xr:uid="{00000000-0005-0000-0000-00000F0A0000}"/>
    <cellStyle name="Normal 9 4 3 3 2 4 2" xfId="3247" xr:uid="{00000000-0005-0000-0000-0000100A0000}"/>
    <cellStyle name="Normal 9 4 3 3 2 5" xfId="2401" xr:uid="{00000000-0005-0000-0000-0000110A0000}"/>
    <cellStyle name="Normal 9 4 3 3 3" xfId="690" xr:uid="{00000000-0005-0000-0000-0000120A0000}"/>
    <cellStyle name="Normal 9 4 3 3 3 2" xfId="1113" xr:uid="{00000000-0005-0000-0000-0000130A0000}"/>
    <cellStyle name="Normal 9 4 3 3 3 2 2" xfId="2024" xr:uid="{00000000-0005-0000-0000-0000140A0000}"/>
    <cellStyle name="Normal 9 4 3 3 3 2 2 2" xfId="3716" xr:uid="{00000000-0005-0000-0000-0000150A0000}"/>
    <cellStyle name="Normal 9 4 3 3 3 2 3" xfId="2870" xr:uid="{00000000-0005-0000-0000-0000160A0000}"/>
    <cellStyle name="Normal 9 4 3 3 3 3" xfId="1647" xr:uid="{00000000-0005-0000-0000-0000170A0000}"/>
    <cellStyle name="Normal 9 4 3 3 3 3 2" xfId="3339" xr:uid="{00000000-0005-0000-0000-0000180A0000}"/>
    <cellStyle name="Normal 9 4 3 3 3 4" xfId="2493" xr:uid="{00000000-0005-0000-0000-0000190A0000}"/>
    <cellStyle name="Normal 9 4 3 3 4" xfId="900" xr:uid="{00000000-0005-0000-0000-00001A0A0000}"/>
    <cellStyle name="Normal 9 4 3 3 4 2" xfId="1832" xr:uid="{00000000-0005-0000-0000-00001B0A0000}"/>
    <cellStyle name="Normal 9 4 3 3 4 2 2" xfId="3524" xr:uid="{00000000-0005-0000-0000-00001C0A0000}"/>
    <cellStyle name="Normal 9 4 3 3 4 3" xfId="2678" xr:uid="{00000000-0005-0000-0000-00001D0A0000}"/>
    <cellStyle name="Normal 9 4 3 3 5" xfId="1457" xr:uid="{00000000-0005-0000-0000-00001E0A0000}"/>
    <cellStyle name="Normal 9 4 3 3 5 2" xfId="3149" xr:uid="{00000000-0005-0000-0000-00001F0A0000}"/>
    <cellStyle name="Normal 9 4 3 3 6" xfId="2303" xr:uid="{00000000-0005-0000-0000-0000200A0000}"/>
    <cellStyle name="Normal 9 4 3 4" xfId="486" xr:uid="{00000000-0005-0000-0000-0000210A0000}"/>
    <cellStyle name="Normal 9 4 3 4 2" xfId="740" xr:uid="{00000000-0005-0000-0000-0000220A0000}"/>
    <cellStyle name="Normal 9 4 3 4 2 2" xfId="1156" xr:uid="{00000000-0005-0000-0000-0000230A0000}"/>
    <cellStyle name="Normal 9 4 3 4 2 2 2" xfId="2067" xr:uid="{00000000-0005-0000-0000-0000240A0000}"/>
    <cellStyle name="Normal 9 4 3 4 2 2 2 2" xfId="3759" xr:uid="{00000000-0005-0000-0000-0000250A0000}"/>
    <cellStyle name="Normal 9 4 3 4 2 2 3" xfId="2913" xr:uid="{00000000-0005-0000-0000-0000260A0000}"/>
    <cellStyle name="Normal 9 4 3 4 2 3" xfId="1690" xr:uid="{00000000-0005-0000-0000-0000270A0000}"/>
    <cellStyle name="Normal 9 4 3 4 2 3 2" xfId="3382" xr:uid="{00000000-0005-0000-0000-0000280A0000}"/>
    <cellStyle name="Normal 9 4 3 4 2 4" xfId="2536" xr:uid="{00000000-0005-0000-0000-0000290A0000}"/>
    <cellStyle name="Normal 9 4 3 4 3" xfId="956" xr:uid="{00000000-0005-0000-0000-00002A0A0000}"/>
    <cellStyle name="Normal 9 4 3 4 3 2" xfId="1879" xr:uid="{00000000-0005-0000-0000-00002B0A0000}"/>
    <cellStyle name="Normal 9 4 3 4 3 2 2" xfId="3571" xr:uid="{00000000-0005-0000-0000-00002C0A0000}"/>
    <cellStyle name="Normal 9 4 3 4 3 3" xfId="2725" xr:uid="{00000000-0005-0000-0000-00002D0A0000}"/>
    <cellStyle name="Normal 9 4 3 4 4" xfId="1506" xr:uid="{00000000-0005-0000-0000-00002E0A0000}"/>
    <cellStyle name="Normal 9 4 3 4 4 2" xfId="3198" xr:uid="{00000000-0005-0000-0000-00002F0A0000}"/>
    <cellStyle name="Normal 9 4 3 4 5" xfId="2352" xr:uid="{00000000-0005-0000-0000-0000300A0000}"/>
    <cellStyle name="Normal 9 4 3 5" xfId="636" xr:uid="{00000000-0005-0000-0000-0000310A0000}"/>
    <cellStyle name="Normal 9 4 3 5 2" xfId="1064" xr:uid="{00000000-0005-0000-0000-0000320A0000}"/>
    <cellStyle name="Normal 9 4 3 5 2 2" xfId="1975" xr:uid="{00000000-0005-0000-0000-0000330A0000}"/>
    <cellStyle name="Normal 9 4 3 5 2 2 2" xfId="3667" xr:uid="{00000000-0005-0000-0000-0000340A0000}"/>
    <cellStyle name="Normal 9 4 3 5 2 3" xfId="2821" xr:uid="{00000000-0005-0000-0000-0000350A0000}"/>
    <cellStyle name="Normal 9 4 3 5 3" xfId="1598" xr:uid="{00000000-0005-0000-0000-0000360A0000}"/>
    <cellStyle name="Normal 9 4 3 5 3 2" xfId="3290" xr:uid="{00000000-0005-0000-0000-0000370A0000}"/>
    <cellStyle name="Normal 9 4 3 5 4" xfId="2444" xr:uid="{00000000-0005-0000-0000-0000380A0000}"/>
    <cellStyle name="Normal 9 4 3 6" xfId="843" xr:uid="{00000000-0005-0000-0000-0000390A0000}"/>
    <cellStyle name="Normal 9 4 3 6 2" xfId="1782" xr:uid="{00000000-0005-0000-0000-00003A0A0000}"/>
    <cellStyle name="Normal 9 4 3 6 2 2" xfId="3474" xr:uid="{00000000-0005-0000-0000-00003B0A0000}"/>
    <cellStyle name="Normal 9 4 3 6 3" xfId="2628" xr:uid="{00000000-0005-0000-0000-00003C0A0000}"/>
    <cellStyle name="Normal 9 4 3 7" xfId="338" xr:uid="{00000000-0005-0000-0000-00003D0A0000}"/>
    <cellStyle name="Normal 9 4 3 7 2" xfId="1414" xr:uid="{00000000-0005-0000-0000-00003E0A0000}"/>
    <cellStyle name="Normal 9 4 3 7 2 2" xfId="3106" xr:uid="{00000000-0005-0000-0000-00003F0A0000}"/>
    <cellStyle name="Normal 9 4 3 7 3" xfId="2260" xr:uid="{00000000-0005-0000-0000-0000400A0000}"/>
    <cellStyle name="Normal 9 4 3 8" xfId="1317" xr:uid="{00000000-0005-0000-0000-0000410A0000}"/>
    <cellStyle name="Normal 9 4 3 8 2" xfId="3039" xr:uid="{00000000-0005-0000-0000-0000420A0000}"/>
    <cellStyle name="Normal 9 4 3 9" xfId="2193" xr:uid="{00000000-0005-0000-0000-0000430A0000}"/>
    <cellStyle name="Normal 9 4 4" xfId="229" xr:uid="{00000000-0005-0000-0000-0000440A0000}"/>
    <cellStyle name="Normal 9 4 4 2" xfId="374" xr:uid="{00000000-0005-0000-0000-0000450A0000}"/>
    <cellStyle name="Normal 9 4 4 2 2" xfId="429" xr:uid="{00000000-0005-0000-0000-0000460A0000}"/>
    <cellStyle name="Normal 9 4 4 2 2 2" xfId="573" xr:uid="{00000000-0005-0000-0000-0000470A0000}"/>
    <cellStyle name="Normal 9 4 4 2 2 2 2" xfId="823" xr:uid="{00000000-0005-0000-0000-0000480A0000}"/>
    <cellStyle name="Normal 9 4 4 2 2 2 2 2" xfId="1238" xr:uid="{00000000-0005-0000-0000-0000490A0000}"/>
    <cellStyle name="Normal 9 4 4 2 2 2 2 2 2" xfId="2149" xr:uid="{00000000-0005-0000-0000-00004A0A0000}"/>
    <cellStyle name="Normal 9 4 4 2 2 2 2 2 2 2" xfId="3841" xr:uid="{00000000-0005-0000-0000-00004B0A0000}"/>
    <cellStyle name="Normal 9 4 4 2 2 2 2 2 3" xfId="2995" xr:uid="{00000000-0005-0000-0000-00004C0A0000}"/>
    <cellStyle name="Normal 9 4 4 2 2 2 2 3" xfId="1772" xr:uid="{00000000-0005-0000-0000-00004D0A0000}"/>
    <cellStyle name="Normal 9 4 4 2 2 2 2 3 2" xfId="3464" xr:uid="{00000000-0005-0000-0000-00004E0A0000}"/>
    <cellStyle name="Normal 9 4 4 2 2 2 2 4" xfId="2618" xr:uid="{00000000-0005-0000-0000-00004F0A0000}"/>
    <cellStyle name="Normal 9 4 4 2 2 2 3" xfId="1039" xr:uid="{00000000-0005-0000-0000-0000500A0000}"/>
    <cellStyle name="Normal 9 4 4 2 2 2 3 2" xfId="1961" xr:uid="{00000000-0005-0000-0000-0000510A0000}"/>
    <cellStyle name="Normal 9 4 4 2 2 2 3 2 2" xfId="3653" xr:uid="{00000000-0005-0000-0000-0000520A0000}"/>
    <cellStyle name="Normal 9 4 4 2 2 2 3 3" xfId="2807" xr:uid="{00000000-0005-0000-0000-0000530A0000}"/>
    <cellStyle name="Normal 9 4 4 2 2 2 4" xfId="1588" xr:uid="{00000000-0005-0000-0000-0000540A0000}"/>
    <cellStyle name="Normal 9 4 4 2 2 2 4 2" xfId="3280" xr:uid="{00000000-0005-0000-0000-0000550A0000}"/>
    <cellStyle name="Normal 9 4 4 2 2 2 5" xfId="2434" xr:uid="{00000000-0005-0000-0000-0000560A0000}"/>
    <cellStyle name="Normal 9 4 4 2 2 3" xfId="723" xr:uid="{00000000-0005-0000-0000-0000570A0000}"/>
    <cellStyle name="Normal 9 4 4 2 2 3 2" xfId="1146" xr:uid="{00000000-0005-0000-0000-0000580A0000}"/>
    <cellStyle name="Normal 9 4 4 2 2 3 2 2" xfId="2057" xr:uid="{00000000-0005-0000-0000-0000590A0000}"/>
    <cellStyle name="Normal 9 4 4 2 2 3 2 2 2" xfId="3749" xr:uid="{00000000-0005-0000-0000-00005A0A0000}"/>
    <cellStyle name="Normal 9 4 4 2 2 3 2 3" xfId="2903" xr:uid="{00000000-0005-0000-0000-00005B0A0000}"/>
    <cellStyle name="Normal 9 4 4 2 2 3 3" xfId="1680" xr:uid="{00000000-0005-0000-0000-00005C0A0000}"/>
    <cellStyle name="Normal 9 4 4 2 2 3 3 2" xfId="3372" xr:uid="{00000000-0005-0000-0000-00005D0A0000}"/>
    <cellStyle name="Normal 9 4 4 2 2 3 4" xfId="2526" xr:uid="{00000000-0005-0000-0000-00005E0A0000}"/>
    <cellStyle name="Normal 9 4 4 2 2 4" xfId="933" xr:uid="{00000000-0005-0000-0000-00005F0A0000}"/>
    <cellStyle name="Normal 9 4 4 2 2 4 2" xfId="1865" xr:uid="{00000000-0005-0000-0000-0000600A0000}"/>
    <cellStyle name="Normal 9 4 4 2 2 4 2 2" xfId="3557" xr:uid="{00000000-0005-0000-0000-0000610A0000}"/>
    <cellStyle name="Normal 9 4 4 2 2 4 3" xfId="2711" xr:uid="{00000000-0005-0000-0000-0000620A0000}"/>
    <cellStyle name="Normal 9 4 4 2 2 5" xfId="1490" xr:uid="{00000000-0005-0000-0000-0000630A0000}"/>
    <cellStyle name="Normal 9 4 4 2 2 5 2" xfId="3182" xr:uid="{00000000-0005-0000-0000-0000640A0000}"/>
    <cellStyle name="Normal 9 4 4 2 2 6" xfId="2336" xr:uid="{00000000-0005-0000-0000-0000650A0000}"/>
    <cellStyle name="Normal 9 4 4 2 3" xfId="521" xr:uid="{00000000-0005-0000-0000-0000660A0000}"/>
    <cellStyle name="Normal 9 4 4 2 3 2" xfId="773" xr:uid="{00000000-0005-0000-0000-0000670A0000}"/>
    <cellStyle name="Normal 9 4 4 2 3 2 2" xfId="1189" xr:uid="{00000000-0005-0000-0000-0000680A0000}"/>
    <cellStyle name="Normal 9 4 4 2 3 2 2 2" xfId="2100" xr:uid="{00000000-0005-0000-0000-0000690A0000}"/>
    <cellStyle name="Normal 9 4 4 2 3 2 2 2 2" xfId="3792" xr:uid="{00000000-0005-0000-0000-00006A0A0000}"/>
    <cellStyle name="Normal 9 4 4 2 3 2 2 3" xfId="2946" xr:uid="{00000000-0005-0000-0000-00006B0A0000}"/>
    <cellStyle name="Normal 9 4 4 2 3 2 3" xfId="1723" xr:uid="{00000000-0005-0000-0000-00006C0A0000}"/>
    <cellStyle name="Normal 9 4 4 2 3 2 3 2" xfId="3415" xr:uid="{00000000-0005-0000-0000-00006D0A0000}"/>
    <cellStyle name="Normal 9 4 4 2 3 2 4" xfId="2569" xr:uid="{00000000-0005-0000-0000-00006E0A0000}"/>
    <cellStyle name="Normal 9 4 4 2 3 3" xfId="989" xr:uid="{00000000-0005-0000-0000-00006F0A0000}"/>
    <cellStyle name="Normal 9 4 4 2 3 3 2" xfId="1912" xr:uid="{00000000-0005-0000-0000-0000700A0000}"/>
    <cellStyle name="Normal 9 4 4 2 3 3 2 2" xfId="3604" xr:uid="{00000000-0005-0000-0000-0000710A0000}"/>
    <cellStyle name="Normal 9 4 4 2 3 3 3" xfId="2758" xr:uid="{00000000-0005-0000-0000-0000720A0000}"/>
    <cellStyle name="Normal 9 4 4 2 3 4" xfId="1539" xr:uid="{00000000-0005-0000-0000-0000730A0000}"/>
    <cellStyle name="Normal 9 4 4 2 3 4 2" xfId="3231" xr:uid="{00000000-0005-0000-0000-0000740A0000}"/>
    <cellStyle name="Normal 9 4 4 2 3 5" xfId="2385" xr:uid="{00000000-0005-0000-0000-0000750A0000}"/>
    <cellStyle name="Normal 9 4 4 2 4" xfId="669" xr:uid="{00000000-0005-0000-0000-0000760A0000}"/>
    <cellStyle name="Normal 9 4 4 2 4 2" xfId="1097" xr:uid="{00000000-0005-0000-0000-0000770A0000}"/>
    <cellStyle name="Normal 9 4 4 2 4 2 2" xfId="2008" xr:uid="{00000000-0005-0000-0000-0000780A0000}"/>
    <cellStyle name="Normal 9 4 4 2 4 2 2 2" xfId="3700" xr:uid="{00000000-0005-0000-0000-0000790A0000}"/>
    <cellStyle name="Normal 9 4 4 2 4 2 3" xfId="2854" xr:uid="{00000000-0005-0000-0000-00007A0A0000}"/>
    <cellStyle name="Normal 9 4 4 2 4 3" xfId="1631" xr:uid="{00000000-0005-0000-0000-00007B0A0000}"/>
    <cellStyle name="Normal 9 4 4 2 4 3 2" xfId="3323" xr:uid="{00000000-0005-0000-0000-00007C0A0000}"/>
    <cellStyle name="Normal 9 4 4 2 4 4" xfId="2477" xr:uid="{00000000-0005-0000-0000-00007D0A0000}"/>
    <cellStyle name="Normal 9 4 4 2 5" xfId="876" xr:uid="{00000000-0005-0000-0000-00007E0A0000}"/>
    <cellStyle name="Normal 9 4 4 2 5 2" xfId="1815" xr:uid="{00000000-0005-0000-0000-00007F0A0000}"/>
    <cellStyle name="Normal 9 4 4 2 5 2 2" xfId="3507" xr:uid="{00000000-0005-0000-0000-0000800A0000}"/>
    <cellStyle name="Normal 9 4 4 2 5 3" xfId="2661" xr:uid="{00000000-0005-0000-0000-0000810A0000}"/>
    <cellStyle name="Normal 9 4 4 2 6" xfId="1447" xr:uid="{00000000-0005-0000-0000-0000820A0000}"/>
    <cellStyle name="Normal 9 4 4 2 6 2" xfId="3139" xr:uid="{00000000-0005-0000-0000-0000830A0000}"/>
    <cellStyle name="Normal 9 4 4 2 7" xfId="2293" xr:uid="{00000000-0005-0000-0000-0000840A0000}"/>
    <cellStyle name="Normal 9 4 4 3" xfId="407" xr:uid="{00000000-0005-0000-0000-0000850A0000}"/>
    <cellStyle name="Normal 9 4 4 3 2" xfId="552" xr:uid="{00000000-0005-0000-0000-0000860A0000}"/>
    <cellStyle name="Normal 9 4 4 3 2 2" xfId="802" xr:uid="{00000000-0005-0000-0000-0000870A0000}"/>
    <cellStyle name="Normal 9 4 4 3 2 2 2" xfId="1217" xr:uid="{00000000-0005-0000-0000-0000880A0000}"/>
    <cellStyle name="Normal 9 4 4 3 2 2 2 2" xfId="2128" xr:uid="{00000000-0005-0000-0000-0000890A0000}"/>
    <cellStyle name="Normal 9 4 4 3 2 2 2 2 2" xfId="3820" xr:uid="{00000000-0005-0000-0000-00008A0A0000}"/>
    <cellStyle name="Normal 9 4 4 3 2 2 2 3" xfId="2974" xr:uid="{00000000-0005-0000-0000-00008B0A0000}"/>
    <cellStyle name="Normal 9 4 4 3 2 2 3" xfId="1751" xr:uid="{00000000-0005-0000-0000-00008C0A0000}"/>
    <cellStyle name="Normal 9 4 4 3 2 2 3 2" xfId="3443" xr:uid="{00000000-0005-0000-0000-00008D0A0000}"/>
    <cellStyle name="Normal 9 4 4 3 2 2 4" xfId="2597" xr:uid="{00000000-0005-0000-0000-00008E0A0000}"/>
    <cellStyle name="Normal 9 4 4 3 2 3" xfId="1018" xr:uid="{00000000-0005-0000-0000-00008F0A0000}"/>
    <cellStyle name="Normal 9 4 4 3 2 3 2" xfId="1940" xr:uid="{00000000-0005-0000-0000-0000900A0000}"/>
    <cellStyle name="Normal 9 4 4 3 2 3 2 2" xfId="3632" xr:uid="{00000000-0005-0000-0000-0000910A0000}"/>
    <cellStyle name="Normal 9 4 4 3 2 3 3" xfId="2786" xr:uid="{00000000-0005-0000-0000-0000920A0000}"/>
    <cellStyle name="Normal 9 4 4 3 2 4" xfId="1567" xr:uid="{00000000-0005-0000-0000-0000930A0000}"/>
    <cellStyle name="Normal 9 4 4 3 2 4 2" xfId="3259" xr:uid="{00000000-0005-0000-0000-0000940A0000}"/>
    <cellStyle name="Normal 9 4 4 3 2 5" xfId="2413" xr:uid="{00000000-0005-0000-0000-0000950A0000}"/>
    <cellStyle name="Normal 9 4 4 3 3" xfId="702" xr:uid="{00000000-0005-0000-0000-0000960A0000}"/>
    <cellStyle name="Normal 9 4 4 3 3 2" xfId="1125" xr:uid="{00000000-0005-0000-0000-0000970A0000}"/>
    <cellStyle name="Normal 9 4 4 3 3 2 2" xfId="2036" xr:uid="{00000000-0005-0000-0000-0000980A0000}"/>
    <cellStyle name="Normal 9 4 4 3 3 2 2 2" xfId="3728" xr:uid="{00000000-0005-0000-0000-0000990A0000}"/>
    <cellStyle name="Normal 9 4 4 3 3 2 3" xfId="2882" xr:uid="{00000000-0005-0000-0000-00009A0A0000}"/>
    <cellStyle name="Normal 9 4 4 3 3 3" xfId="1659" xr:uid="{00000000-0005-0000-0000-00009B0A0000}"/>
    <cellStyle name="Normal 9 4 4 3 3 3 2" xfId="3351" xr:uid="{00000000-0005-0000-0000-00009C0A0000}"/>
    <cellStyle name="Normal 9 4 4 3 3 4" xfId="2505" xr:uid="{00000000-0005-0000-0000-00009D0A0000}"/>
    <cellStyle name="Normal 9 4 4 3 4" xfId="912" xr:uid="{00000000-0005-0000-0000-00009E0A0000}"/>
    <cellStyle name="Normal 9 4 4 3 4 2" xfId="1844" xr:uid="{00000000-0005-0000-0000-00009F0A0000}"/>
    <cellStyle name="Normal 9 4 4 3 4 2 2" xfId="3536" xr:uid="{00000000-0005-0000-0000-0000A00A0000}"/>
    <cellStyle name="Normal 9 4 4 3 4 3" xfId="2690" xr:uid="{00000000-0005-0000-0000-0000A10A0000}"/>
    <cellStyle name="Normal 9 4 4 3 5" xfId="1469" xr:uid="{00000000-0005-0000-0000-0000A20A0000}"/>
    <cellStyle name="Normal 9 4 4 3 5 2" xfId="3161" xr:uid="{00000000-0005-0000-0000-0000A30A0000}"/>
    <cellStyle name="Normal 9 4 4 3 6" xfId="2315" xr:uid="{00000000-0005-0000-0000-0000A40A0000}"/>
    <cellStyle name="Normal 9 4 4 4" xfId="498" xr:uid="{00000000-0005-0000-0000-0000A50A0000}"/>
    <cellStyle name="Normal 9 4 4 4 2" xfId="752" xr:uid="{00000000-0005-0000-0000-0000A60A0000}"/>
    <cellStyle name="Normal 9 4 4 4 2 2" xfId="1168" xr:uid="{00000000-0005-0000-0000-0000A70A0000}"/>
    <cellStyle name="Normal 9 4 4 4 2 2 2" xfId="2079" xr:uid="{00000000-0005-0000-0000-0000A80A0000}"/>
    <cellStyle name="Normal 9 4 4 4 2 2 2 2" xfId="3771" xr:uid="{00000000-0005-0000-0000-0000A90A0000}"/>
    <cellStyle name="Normal 9 4 4 4 2 2 3" xfId="2925" xr:uid="{00000000-0005-0000-0000-0000AA0A0000}"/>
    <cellStyle name="Normal 9 4 4 4 2 3" xfId="1702" xr:uid="{00000000-0005-0000-0000-0000AB0A0000}"/>
    <cellStyle name="Normal 9 4 4 4 2 3 2" xfId="3394" xr:uid="{00000000-0005-0000-0000-0000AC0A0000}"/>
    <cellStyle name="Normal 9 4 4 4 2 4" xfId="2548" xr:uid="{00000000-0005-0000-0000-0000AD0A0000}"/>
    <cellStyle name="Normal 9 4 4 4 3" xfId="968" xr:uid="{00000000-0005-0000-0000-0000AE0A0000}"/>
    <cellStyle name="Normal 9 4 4 4 3 2" xfId="1891" xr:uid="{00000000-0005-0000-0000-0000AF0A0000}"/>
    <cellStyle name="Normal 9 4 4 4 3 2 2" xfId="3583" xr:uid="{00000000-0005-0000-0000-0000B00A0000}"/>
    <cellStyle name="Normal 9 4 4 4 3 3" xfId="2737" xr:uid="{00000000-0005-0000-0000-0000B10A0000}"/>
    <cellStyle name="Normal 9 4 4 4 4" xfId="1518" xr:uid="{00000000-0005-0000-0000-0000B20A0000}"/>
    <cellStyle name="Normal 9 4 4 4 4 2" xfId="3210" xr:uid="{00000000-0005-0000-0000-0000B30A0000}"/>
    <cellStyle name="Normal 9 4 4 4 5" xfId="2364" xr:uid="{00000000-0005-0000-0000-0000B40A0000}"/>
    <cellStyle name="Normal 9 4 4 5" xfId="648" xr:uid="{00000000-0005-0000-0000-0000B50A0000}"/>
    <cellStyle name="Normal 9 4 4 5 2" xfId="1076" xr:uid="{00000000-0005-0000-0000-0000B60A0000}"/>
    <cellStyle name="Normal 9 4 4 5 2 2" xfId="1987" xr:uid="{00000000-0005-0000-0000-0000B70A0000}"/>
    <cellStyle name="Normal 9 4 4 5 2 2 2" xfId="3679" xr:uid="{00000000-0005-0000-0000-0000B80A0000}"/>
    <cellStyle name="Normal 9 4 4 5 2 3" xfId="2833" xr:uid="{00000000-0005-0000-0000-0000B90A0000}"/>
    <cellStyle name="Normal 9 4 4 5 3" xfId="1610" xr:uid="{00000000-0005-0000-0000-0000BA0A0000}"/>
    <cellStyle name="Normal 9 4 4 5 3 2" xfId="3302" xr:uid="{00000000-0005-0000-0000-0000BB0A0000}"/>
    <cellStyle name="Normal 9 4 4 5 4" xfId="2456" xr:uid="{00000000-0005-0000-0000-0000BC0A0000}"/>
    <cellStyle name="Normal 9 4 4 6" xfId="855" xr:uid="{00000000-0005-0000-0000-0000BD0A0000}"/>
    <cellStyle name="Normal 9 4 4 6 2" xfId="1794" xr:uid="{00000000-0005-0000-0000-0000BE0A0000}"/>
    <cellStyle name="Normal 9 4 4 6 2 2" xfId="3486" xr:uid="{00000000-0005-0000-0000-0000BF0A0000}"/>
    <cellStyle name="Normal 9 4 4 6 3" xfId="2640" xr:uid="{00000000-0005-0000-0000-0000C00A0000}"/>
    <cellStyle name="Normal 9 4 4 7" xfId="351" xr:uid="{00000000-0005-0000-0000-0000C10A0000}"/>
    <cellStyle name="Normal 9 4 4 7 2" xfId="1426" xr:uid="{00000000-0005-0000-0000-0000C20A0000}"/>
    <cellStyle name="Normal 9 4 4 7 2 2" xfId="3118" xr:uid="{00000000-0005-0000-0000-0000C30A0000}"/>
    <cellStyle name="Normal 9 4 4 7 3" xfId="2272" xr:uid="{00000000-0005-0000-0000-0000C40A0000}"/>
    <cellStyle name="Normal 9 4 4 8" xfId="1344" xr:uid="{00000000-0005-0000-0000-0000C50A0000}"/>
    <cellStyle name="Normal 9 4 4 8 2" xfId="3063" xr:uid="{00000000-0005-0000-0000-0000C60A0000}"/>
    <cellStyle name="Normal 9 4 4 9" xfId="2217" xr:uid="{00000000-0005-0000-0000-0000C70A0000}"/>
    <cellStyle name="Normal 9 4 5" xfId="358" xr:uid="{00000000-0005-0000-0000-0000C80A0000}"/>
    <cellStyle name="Normal 9 4 5 2" xfId="414" xr:uid="{00000000-0005-0000-0000-0000C90A0000}"/>
    <cellStyle name="Normal 9 4 5 2 2" xfId="558" xr:uid="{00000000-0005-0000-0000-0000CA0A0000}"/>
    <cellStyle name="Normal 9 4 5 2 2 2" xfId="808" xr:uid="{00000000-0005-0000-0000-0000CB0A0000}"/>
    <cellStyle name="Normal 9 4 5 2 2 2 2" xfId="1223" xr:uid="{00000000-0005-0000-0000-0000CC0A0000}"/>
    <cellStyle name="Normal 9 4 5 2 2 2 2 2" xfId="2134" xr:uid="{00000000-0005-0000-0000-0000CD0A0000}"/>
    <cellStyle name="Normal 9 4 5 2 2 2 2 2 2" xfId="3826" xr:uid="{00000000-0005-0000-0000-0000CE0A0000}"/>
    <cellStyle name="Normal 9 4 5 2 2 2 2 3" xfId="2980" xr:uid="{00000000-0005-0000-0000-0000CF0A0000}"/>
    <cellStyle name="Normal 9 4 5 2 2 2 3" xfId="1757" xr:uid="{00000000-0005-0000-0000-0000D00A0000}"/>
    <cellStyle name="Normal 9 4 5 2 2 2 3 2" xfId="3449" xr:uid="{00000000-0005-0000-0000-0000D10A0000}"/>
    <cellStyle name="Normal 9 4 5 2 2 2 4" xfId="2603" xr:uid="{00000000-0005-0000-0000-0000D20A0000}"/>
    <cellStyle name="Normal 9 4 5 2 2 3" xfId="1024" xr:uid="{00000000-0005-0000-0000-0000D30A0000}"/>
    <cellStyle name="Normal 9 4 5 2 2 3 2" xfId="1946" xr:uid="{00000000-0005-0000-0000-0000D40A0000}"/>
    <cellStyle name="Normal 9 4 5 2 2 3 2 2" xfId="3638" xr:uid="{00000000-0005-0000-0000-0000D50A0000}"/>
    <cellStyle name="Normal 9 4 5 2 2 3 3" xfId="2792" xr:uid="{00000000-0005-0000-0000-0000D60A0000}"/>
    <cellStyle name="Normal 9 4 5 2 2 4" xfId="1573" xr:uid="{00000000-0005-0000-0000-0000D70A0000}"/>
    <cellStyle name="Normal 9 4 5 2 2 4 2" xfId="3265" xr:uid="{00000000-0005-0000-0000-0000D80A0000}"/>
    <cellStyle name="Normal 9 4 5 2 2 5" xfId="2419" xr:uid="{00000000-0005-0000-0000-0000D90A0000}"/>
    <cellStyle name="Normal 9 4 5 2 3" xfId="708" xr:uid="{00000000-0005-0000-0000-0000DA0A0000}"/>
    <cellStyle name="Normal 9 4 5 2 3 2" xfId="1131" xr:uid="{00000000-0005-0000-0000-0000DB0A0000}"/>
    <cellStyle name="Normal 9 4 5 2 3 2 2" xfId="2042" xr:uid="{00000000-0005-0000-0000-0000DC0A0000}"/>
    <cellStyle name="Normal 9 4 5 2 3 2 2 2" xfId="3734" xr:uid="{00000000-0005-0000-0000-0000DD0A0000}"/>
    <cellStyle name="Normal 9 4 5 2 3 2 3" xfId="2888" xr:uid="{00000000-0005-0000-0000-0000DE0A0000}"/>
    <cellStyle name="Normal 9 4 5 2 3 3" xfId="1665" xr:uid="{00000000-0005-0000-0000-0000DF0A0000}"/>
    <cellStyle name="Normal 9 4 5 2 3 3 2" xfId="3357" xr:uid="{00000000-0005-0000-0000-0000E00A0000}"/>
    <cellStyle name="Normal 9 4 5 2 3 4" xfId="2511" xr:uid="{00000000-0005-0000-0000-0000E10A0000}"/>
    <cellStyle name="Normal 9 4 5 2 4" xfId="918" xr:uid="{00000000-0005-0000-0000-0000E20A0000}"/>
    <cellStyle name="Normal 9 4 5 2 4 2" xfId="1850" xr:uid="{00000000-0005-0000-0000-0000E30A0000}"/>
    <cellStyle name="Normal 9 4 5 2 4 2 2" xfId="3542" xr:uid="{00000000-0005-0000-0000-0000E40A0000}"/>
    <cellStyle name="Normal 9 4 5 2 4 3" xfId="2696" xr:uid="{00000000-0005-0000-0000-0000E50A0000}"/>
    <cellStyle name="Normal 9 4 5 2 5" xfId="1475" xr:uid="{00000000-0005-0000-0000-0000E60A0000}"/>
    <cellStyle name="Normal 9 4 5 2 5 2" xfId="3167" xr:uid="{00000000-0005-0000-0000-0000E70A0000}"/>
    <cellStyle name="Normal 9 4 5 2 6" xfId="2321" xr:uid="{00000000-0005-0000-0000-0000E80A0000}"/>
    <cellStyle name="Normal 9 4 5 3" xfId="506" xr:uid="{00000000-0005-0000-0000-0000E90A0000}"/>
    <cellStyle name="Normal 9 4 5 3 2" xfId="758" xr:uid="{00000000-0005-0000-0000-0000EA0A0000}"/>
    <cellStyle name="Normal 9 4 5 3 2 2" xfId="1174" xr:uid="{00000000-0005-0000-0000-0000EB0A0000}"/>
    <cellStyle name="Normal 9 4 5 3 2 2 2" xfId="2085" xr:uid="{00000000-0005-0000-0000-0000EC0A0000}"/>
    <cellStyle name="Normal 9 4 5 3 2 2 2 2" xfId="3777" xr:uid="{00000000-0005-0000-0000-0000ED0A0000}"/>
    <cellStyle name="Normal 9 4 5 3 2 2 3" xfId="2931" xr:uid="{00000000-0005-0000-0000-0000EE0A0000}"/>
    <cellStyle name="Normal 9 4 5 3 2 3" xfId="1708" xr:uid="{00000000-0005-0000-0000-0000EF0A0000}"/>
    <cellStyle name="Normal 9 4 5 3 2 3 2" xfId="3400" xr:uid="{00000000-0005-0000-0000-0000F00A0000}"/>
    <cellStyle name="Normal 9 4 5 3 2 4" xfId="2554" xr:uid="{00000000-0005-0000-0000-0000F10A0000}"/>
    <cellStyle name="Normal 9 4 5 3 3" xfId="974" xr:uid="{00000000-0005-0000-0000-0000F20A0000}"/>
    <cellStyle name="Normal 9 4 5 3 3 2" xfId="1897" xr:uid="{00000000-0005-0000-0000-0000F30A0000}"/>
    <cellStyle name="Normal 9 4 5 3 3 2 2" xfId="3589" xr:uid="{00000000-0005-0000-0000-0000F40A0000}"/>
    <cellStyle name="Normal 9 4 5 3 3 3" xfId="2743" xr:uid="{00000000-0005-0000-0000-0000F50A0000}"/>
    <cellStyle name="Normal 9 4 5 3 4" xfId="1524" xr:uid="{00000000-0005-0000-0000-0000F60A0000}"/>
    <cellStyle name="Normal 9 4 5 3 4 2" xfId="3216" xr:uid="{00000000-0005-0000-0000-0000F70A0000}"/>
    <cellStyle name="Normal 9 4 5 3 5" xfId="2370" xr:uid="{00000000-0005-0000-0000-0000F80A0000}"/>
    <cellStyle name="Normal 9 4 5 4" xfId="654" xr:uid="{00000000-0005-0000-0000-0000F90A0000}"/>
    <cellStyle name="Normal 9 4 5 4 2" xfId="1082" xr:uid="{00000000-0005-0000-0000-0000FA0A0000}"/>
    <cellStyle name="Normal 9 4 5 4 2 2" xfId="1993" xr:uid="{00000000-0005-0000-0000-0000FB0A0000}"/>
    <cellStyle name="Normal 9 4 5 4 2 2 2" xfId="3685" xr:uid="{00000000-0005-0000-0000-0000FC0A0000}"/>
    <cellStyle name="Normal 9 4 5 4 2 3" xfId="2839" xr:uid="{00000000-0005-0000-0000-0000FD0A0000}"/>
    <cellStyle name="Normal 9 4 5 4 3" xfId="1616" xr:uid="{00000000-0005-0000-0000-0000FE0A0000}"/>
    <cellStyle name="Normal 9 4 5 4 3 2" xfId="3308" xr:uid="{00000000-0005-0000-0000-0000FF0A0000}"/>
    <cellStyle name="Normal 9 4 5 4 4" xfId="2462" xr:uid="{00000000-0005-0000-0000-0000000B0000}"/>
    <cellStyle name="Normal 9 4 5 5" xfId="861" xr:uid="{00000000-0005-0000-0000-0000010B0000}"/>
    <cellStyle name="Normal 9 4 5 5 2" xfId="1800" xr:uid="{00000000-0005-0000-0000-0000020B0000}"/>
    <cellStyle name="Normal 9 4 5 5 2 2" xfId="3492" xr:uid="{00000000-0005-0000-0000-0000030B0000}"/>
    <cellStyle name="Normal 9 4 5 5 3" xfId="2646" xr:uid="{00000000-0005-0000-0000-0000040B0000}"/>
    <cellStyle name="Normal 9 4 5 6" xfId="1432" xr:uid="{00000000-0005-0000-0000-0000050B0000}"/>
    <cellStyle name="Normal 9 4 5 6 2" xfId="3124" xr:uid="{00000000-0005-0000-0000-0000060B0000}"/>
    <cellStyle name="Normal 9 4 5 7" xfId="2278" xr:uid="{00000000-0005-0000-0000-0000070B0000}"/>
    <cellStyle name="Normal 9 4 6" xfId="392" xr:uid="{00000000-0005-0000-0000-0000080B0000}"/>
    <cellStyle name="Normal 9 4 6 2" xfId="537" xr:uid="{00000000-0005-0000-0000-0000090B0000}"/>
    <cellStyle name="Normal 9 4 6 2 2" xfId="787" xr:uid="{00000000-0005-0000-0000-00000A0B0000}"/>
    <cellStyle name="Normal 9 4 6 2 2 2" xfId="1202" xr:uid="{00000000-0005-0000-0000-00000B0B0000}"/>
    <cellStyle name="Normal 9 4 6 2 2 2 2" xfId="2113" xr:uid="{00000000-0005-0000-0000-00000C0B0000}"/>
    <cellStyle name="Normal 9 4 6 2 2 2 2 2" xfId="3805" xr:uid="{00000000-0005-0000-0000-00000D0B0000}"/>
    <cellStyle name="Normal 9 4 6 2 2 2 3" xfId="2959" xr:uid="{00000000-0005-0000-0000-00000E0B0000}"/>
    <cellStyle name="Normal 9 4 6 2 2 3" xfId="1736" xr:uid="{00000000-0005-0000-0000-00000F0B0000}"/>
    <cellStyle name="Normal 9 4 6 2 2 3 2" xfId="3428" xr:uid="{00000000-0005-0000-0000-0000100B0000}"/>
    <cellStyle name="Normal 9 4 6 2 2 4" xfId="2582" xr:uid="{00000000-0005-0000-0000-0000110B0000}"/>
    <cellStyle name="Normal 9 4 6 2 3" xfId="1003" xr:uid="{00000000-0005-0000-0000-0000120B0000}"/>
    <cellStyle name="Normal 9 4 6 2 3 2" xfId="1925" xr:uid="{00000000-0005-0000-0000-0000130B0000}"/>
    <cellStyle name="Normal 9 4 6 2 3 2 2" xfId="3617" xr:uid="{00000000-0005-0000-0000-0000140B0000}"/>
    <cellStyle name="Normal 9 4 6 2 3 3" xfId="2771" xr:uid="{00000000-0005-0000-0000-0000150B0000}"/>
    <cellStyle name="Normal 9 4 6 2 4" xfId="1552" xr:uid="{00000000-0005-0000-0000-0000160B0000}"/>
    <cellStyle name="Normal 9 4 6 2 4 2" xfId="3244" xr:uid="{00000000-0005-0000-0000-0000170B0000}"/>
    <cellStyle name="Normal 9 4 6 2 5" xfId="2398" xr:uid="{00000000-0005-0000-0000-0000180B0000}"/>
    <cellStyle name="Normal 9 4 6 3" xfId="687" xr:uid="{00000000-0005-0000-0000-0000190B0000}"/>
    <cellStyle name="Normal 9 4 6 3 2" xfId="1110" xr:uid="{00000000-0005-0000-0000-00001A0B0000}"/>
    <cellStyle name="Normal 9 4 6 3 2 2" xfId="2021" xr:uid="{00000000-0005-0000-0000-00001B0B0000}"/>
    <cellStyle name="Normal 9 4 6 3 2 2 2" xfId="3713" xr:uid="{00000000-0005-0000-0000-00001C0B0000}"/>
    <cellStyle name="Normal 9 4 6 3 2 3" xfId="2867" xr:uid="{00000000-0005-0000-0000-00001D0B0000}"/>
    <cellStyle name="Normal 9 4 6 3 3" xfId="1644" xr:uid="{00000000-0005-0000-0000-00001E0B0000}"/>
    <cellStyle name="Normal 9 4 6 3 3 2" xfId="3336" xr:uid="{00000000-0005-0000-0000-00001F0B0000}"/>
    <cellStyle name="Normal 9 4 6 3 4" xfId="2490" xr:uid="{00000000-0005-0000-0000-0000200B0000}"/>
    <cellStyle name="Normal 9 4 6 4" xfId="897" xr:uid="{00000000-0005-0000-0000-0000210B0000}"/>
    <cellStyle name="Normal 9 4 6 4 2" xfId="1829" xr:uid="{00000000-0005-0000-0000-0000220B0000}"/>
    <cellStyle name="Normal 9 4 6 4 2 2" xfId="3521" xr:uid="{00000000-0005-0000-0000-0000230B0000}"/>
    <cellStyle name="Normal 9 4 6 4 3" xfId="2675" xr:uid="{00000000-0005-0000-0000-0000240B0000}"/>
    <cellStyle name="Normal 9 4 6 5" xfId="1454" xr:uid="{00000000-0005-0000-0000-0000250B0000}"/>
    <cellStyle name="Normal 9 4 6 5 2" xfId="3146" xr:uid="{00000000-0005-0000-0000-0000260B0000}"/>
    <cellStyle name="Normal 9 4 6 6" xfId="2300" xr:uid="{00000000-0005-0000-0000-0000270B0000}"/>
    <cellStyle name="Normal 9 4 7" xfId="483" xr:uid="{00000000-0005-0000-0000-0000280B0000}"/>
    <cellStyle name="Normal 9 4 7 2" xfId="737" xr:uid="{00000000-0005-0000-0000-0000290B0000}"/>
    <cellStyle name="Normal 9 4 7 2 2" xfId="1153" xr:uid="{00000000-0005-0000-0000-00002A0B0000}"/>
    <cellStyle name="Normal 9 4 7 2 2 2" xfId="2064" xr:uid="{00000000-0005-0000-0000-00002B0B0000}"/>
    <cellStyle name="Normal 9 4 7 2 2 2 2" xfId="3756" xr:uid="{00000000-0005-0000-0000-00002C0B0000}"/>
    <cellStyle name="Normal 9 4 7 2 2 3" xfId="2910" xr:uid="{00000000-0005-0000-0000-00002D0B0000}"/>
    <cellStyle name="Normal 9 4 7 2 3" xfId="1687" xr:uid="{00000000-0005-0000-0000-00002E0B0000}"/>
    <cellStyle name="Normal 9 4 7 2 3 2" xfId="3379" xr:uid="{00000000-0005-0000-0000-00002F0B0000}"/>
    <cellStyle name="Normal 9 4 7 2 4" xfId="2533" xr:uid="{00000000-0005-0000-0000-0000300B0000}"/>
    <cellStyle name="Normal 9 4 7 3" xfId="953" xr:uid="{00000000-0005-0000-0000-0000310B0000}"/>
    <cellStyle name="Normal 9 4 7 3 2" xfId="1876" xr:uid="{00000000-0005-0000-0000-0000320B0000}"/>
    <cellStyle name="Normal 9 4 7 3 2 2" xfId="3568" xr:uid="{00000000-0005-0000-0000-0000330B0000}"/>
    <cellStyle name="Normal 9 4 7 3 3" xfId="2722" xr:uid="{00000000-0005-0000-0000-0000340B0000}"/>
    <cellStyle name="Normal 9 4 7 4" xfId="1503" xr:uid="{00000000-0005-0000-0000-0000350B0000}"/>
    <cellStyle name="Normal 9 4 7 4 2" xfId="3195" xr:uid="{00000000-0005-0000-0000-0000360B0000}"/>
    <cellStyle name="Normal 9 4 7 5" xfId="2349" xr:uid="{00000000-0005-0000-0000-0000370B0000}"/>
    <cellStyle name="Normal 9 4 8" xfId="633" xr:uid="{00000000-0005-0000-0000-0000380B0000}"/>
    <cellStyle name="Normal 9 4 8 2" xfId="1061" xr:uid="{00000000-0005-0000-0000-0000390B0000}"/>
    <cellStyle name="Normal 9 4 8 2 2" xfId="1972" xr:uid="{00000000-0005-0000-0000-00003A0B0000}"/>
    <cellStyle name="Normal 9 4 8 2 2 2" xfId="3664" xr:uid="{00000000-0005-0000-0000-00003B0B0000}"/>
    <cellStyle name="Normal 9 4 8 2 3" xfId="2818" xr:uid="{00000000-0005-0000-0000-00003C0B0000}"/>
    <cellStyle name="Normal 9 4 8 3" xfId="1595" xr:uid="{00000000-0005-0000-0000-00003D0B0000}"/>
    <cellStyle name="Normal 9 4 8 3 2" xfId="3287" xr:uid="{00000000-0005-0000-0000-00003E0B0000}"/>
    <cellStyle name="Normal 9 4 8 4" xfId="2441" xr:uid="{00000000-0005-0000-0000-00003F0B0000}"/>
    <cellStyle name="Normal 9 4 9" xfId="941" xr:uid="{00000000-0005-0000-0000-0000400B0000}"/>
    <cellStyle name="Normal 9 4 9 2" xfId="1867" xr:uid="{00000000-0005-0000-0000-0000410B0000}"/>
    <cellStyle name="Normal 9 4 9 2 2" xfId="3559" xr:uid="{00000000-0005-0000-0000-0000420B0000}"/>
    <cellStyle name="Normal 9 4 9 3" xfId="2713" xr:uid="{00000000-0005-0000-0000-0000430B0000}"/>
    <cellStyle name="Normal 9 5" xfId="155" xr:uid="{00000000-0005-0000-0000-0000440B0000}"/>
    <cellStyle name="Normal 9 5 10" xfId="1294" xr:uid="{00000000-0005-0000-0000-0000450B0000}"/>
    <cellStyle name="Normal 9 5 10 2" xfId="3017" xr:uid="{00000000-0005-0000-0000-0000460B0000}"/>
    <cellStyle name="Normal 9 5 11" xfId="2171" xr:uid="{00000000-0005-0000-0000-0000470B0000}"/>
    <cellStyle name="Normal 9 5 2" xfId="239" xr:uid="{00000000-0005-0000-0000-0000480B0000}"/>
    <cellStyle name="Normal 9 5 2 2" xfId="420" xr:uid="{00000000-0005-0000-0000-0000490B0000}"/>
    <cellStyle name="Normal 9 5 2 2 2" xfId="564" xr:uid="{00000000-0005-0000-0000-00004A0B0000}"/>
    <cellStyle name="Normal 9 5 2 2 2 2" xfId="814" xr:uid="{00000000-0005-0000-0000-00004B0B0000}"/>
    <cellStyle name="Normal 9 5 2 2 2 2 2" xfId="1229" xr:uid="{00000000-0005-0000-0000-00004C0B0000}"/>
    <cellStyle name="Normal 9 5 2 2 2 2 2 2" xfId="2140" xr:uid="{00000000-0005-0000-0000-00004D0B0000}"/>
    <cellStyle name="Normal 9 5 2 2 2 2 2 2 2" xfId="3832" xr:uid="{00000000-0005-0000-0000-00004E0B0000}"/>
    <cellStyle name="Normal 9 5 2 2 2 2 2 3" xfId="2986" xr:uid="{00000000-0005-0000-0000-00004F0B0000}"/>
    <cellStyle name="Normal 9 5 2 2 2 2 3" xfId="1763" xr:uid="{00000000-0005-0000-0000-0000500B0000}"/>
    <cellStyle name="Normal 9 5 2 2 2 2 3 2" xfId="3455" xr:uid="{00000000-0005-0000-0000-0000510B0000}"/>
    <cellStyle name="Normal 9 5 2 2 2 2 4" xfId="2609" xr:uid="{00000000-0005-0000-0000-0000520B0000}"/>
    <cellStyle name="Normal 9 5 2 2 2 3" xfId="1030" xr:uid="{00000000-0005-0000-0000-0000530B0000}"/>
    <cellStyle name="Normal 9 5 2 2 2 3 2" xfId="1952" xr:uid="{00000000-0005-0000-0000-0000540B0000}"/>
    <cellStyle name="Normal 9 5 2 2 2 3 2 2" xfId="3644" xr:uid="{00000000-0005-0000-0000-0000550B0000}"/>
    <cellStyle name="Normal 9 5 2 2 2 3 3" xfId="2798" xr:uid="{00000000-0005-0000-0000-0000560B0000}"/>
    <cellStyle name="Normal 9 5 2 2 2 4" xfId="1579" xr:uid="{00000000-0005-0000-0000-0000570B0000}"/>
    <cellStyle name="Normal 9 5 2 2 2 4 2" xfId="3271" xr:uid="{00000000-0005-0000-0000-0000580B0000}"/>
    <cellStyle name="Normal 9 5 2 2 2 5" xfId="2425" xr:uid="{00000000-0005-0000-0000-0000590B0000}"/>
    <cellStyle name="Normal 9 5 2 2 3" xfId="714" xr:uid="{00000000-0005-0000-0000-00005A0B0000}"/>
    <cellStyle name="Normal 9 5 2 2 3 2" xfId="1137" xr:uid="{00000000-0005-0000-0000-00005B0B0000}"/>
    <cellStyle name="Normal 9 5 2 2 3 2 2" xfId="2048" xr:uid="{00000000-0005-0000-0000-00005C0B0000}"/>
    <cellStyle name="Normal 9 5 2 2 3 2 2 2" xfId="3740" xr:uid="{00000000-0005-0000-0000-00005D0B0000}"/>
    <cellStyle name="Normal 9 5 2 2 3 2 3" xfId="2894" xr:uid="{00000000-0005-0000-0000-00005E0B0000}"/>
    <cellStyle name="Normal 9 5 2 2 3 3" xfId="1671" xr:uid="{00000000-0005-0000-0000-00005F0B0000}"/>
    <cellStyle name="Normal 9 5 2 2 3 3 2" xfId="3363" xr:uid="{00000000-0005-0000-0000-0000600B0000}"/>
    <cellStyle name="Normal 9 5 2 2 3 4" xfId="2517" xr:uid="{00000000-0005-0000-0000-0000610B0000}"/>
    <cellStyle name="Normal 9 5 2 2 4" xfId="924" xr:uid="{00000000-0005-0000-0000-0000620B0000}"/>
    <cellStyle name="Normal 9 5 2 2 4 2" xfId="1856" xr:uid="{00000000-0005-0000-0000-0000630B0000}"/>
    <cellStyle name="Normal 9 5 2 2 4 2 2" xfId="3548" xr:uid="{00000000-0005-0000-0000-0000640B0000}"/>
    <cellStyle name="Normal 9 5 2 2 4 3" xfId="2702" xr:uid="{00000000-0005-0000-0000-0000650B0000}"/>
    <cellStyle name="Normal 9 5 2 2 5" xfId="1481" xr:uid="{00000000-0005-0000-0000-0000660B0000}"/>
    <cellStyle name="Normal 9 5 2 2 5 2" xfId="3173" xr:uid="{00000000-0005-0000-0000-0000670B0000}"/>
    <cellStyle name="Normal 9 5 2 2 6" xfId="2327" xr:uid="{00000000-0005-0000-0000-0000680B0000}"/>
    <cellStyle name="Normal 9 5 2 3" xfId="512" xr:uid="{00000000-0005-0000-0000-0000690B0000}"/>
    <cellStyle name="Normal 9 5 2 3 2" xfId="764" xr:uid="{00000000-0005-0000-0000-00006A0B0000}"/>
    <cellStyle name="Normal 9 5 2 3 2 2" xfId="1180" xr:uid="{00000000-0005-0000-0000-00006B0B0000}"/>
    <cellStyle name="Normal 9 5 2 3 2 2 2" xfId="2091" xr:uid="{00000000-0005-0000-0000-00006C0B0000}"/>
    <cellStyle name="Normal 9 5 2 3 2 2 2 2" xfId="3783" xr:uid="{00000000-0005-0000-0000-00006D0B0000}"/>
    <cellStyle name="Normal 9 5 2 3 2 2 3" xfId="2937" xr:uid="{00000000-0005-0000-0000-00006E0B0000}"/>
    <cellStyle name="Normal 9 5 2 3 2 3" xfId="1714" xr:uid="{00000000-0005-0000-0000-00006F0B0000}"/>
    <cellStyle name="Normal 9 5 2 3 2 3 2" xfId="3406" xr:uid="{00000000-0005-0000-0000-0000700B0000}"/>
    <cellStyle name="Normal 9 5 2 3 2 4" xfId="2560" xr:uid="{00000000-0005-0000-0000-0000710B0000}"/>
    <cellStyle name="Normal 9 5 2 3 3" xfId="980" xr:uid="{00000000-0005-0000-0000-0000720B0000}"/>
    <cellStyle name="Normal 9 5 2 3 3 2" xfId="1903" xr:uid="{00000000-0005-0000-0000-0000730B0000}"/>
    <cellStyle name="Normal 9 5 2 3 3 2 2" xfId="3595" xr:uid="{00000000-0005-0000-0000-0000740B0000}"/>
    <cellStyle name="Normal 9 5 2 3 3 3" xfId="2749" xr:uid="{00000000-0005-0000-0000-0000750B0000}"/>
    <cellStyle name="Normal 9 5 2 3 4" xfId="1530" xr:uid="{00000000-0005-0000-0000-0000760B0000}"/>
    <cellStyle name="Normal 9 5 2 3 4 2" xfId="3222" xr:uid="{00000000-0005-0000-0000-0000770B0000}"/>
    <cellStyle name="Normal 9 5 2 3 5" xfId="2376" xr:uid="{00000000-0005-0000-0000-0000780B0000}"/>
    <cellStyle name="Normal 9 5 2 4" xfId="660" xr:uid="{00000000-0005-0000-0000-0000790B0000}"/>
    <cellStyle name="Normal 9 5 2 4 2" xfId="1088" xr:uid="{00000000-0005-0000-0000-00007A0B0000}"/>
    <cellStyle name="Normal 9 5 2 4 2 2" xfId="1999" xr:uid="{00000000-0005-0000-0000-00007B0B0000}"/>
    <cellStyle name="Normal 9 5 2 4 2 2 2" xfId="3691" xr:uid="{00000000-0005-0000-0000-00007C0B0000}"/>
    <cellStyle name="Normal 9 5 2 4 2 3" xfId="2845" xr:uid="{00000000-0005-0000-0000-00007D0B0000}"/>
    <cellStyle name="Normal 9 5 2 4 3" xfId="1622" xr:uid="{00000000-0005-0000-0000-00007E0B0000}"/>
    <cellStyle name="Normal 9 5 2 4 3 2" xfId="3314" xr:uid="{00000000-0005-0000-0000-00007F0B0000}"/>
    <cellStyle name="Normal 9 5 2 4 4" xfId="2468" xr:uid="{00000000-0005-0000-0000-0000800B0000}"/>
    <cellStyle name="Normal 9 5 2 5" xfId="867" xr:uid="{00000000-0005-0000-0000-0000810B0000}"/>
    <cellStyle name="Normal 9 5 2 5 2" xfId="1806" xr:uid="{00000000-0005-0000-0000-0000820B0000}"/>
    <cellStyle name="Normal 9 5 2 5 2 2" xfId="3498" xr:uid="{00000000-0005-0000-0000-0000830B0000}"/>
    <cellStyle name="Normal 9 5 2 5 3" xfId="2652" xr:uid="{00000000-0005-0000-0000-0000840B0000}"/>
    <cellStyle name="Normal 9 5 2 6" xfId="365" xr:uid="{00000000-0005-0000-0000-0000850B0000}"/>
    <cellStyle name="Normal 9 5 2 6 2" xfId="1438" xr:uid="{00000000-0005-0000-0000-0000860B0000}"/>
    <cellStyle name="Normal 9 5 2 6 2 2" xfId="3130" xr:uid="{00000000-0005-0000-0000-0000870B0000}"/>
    <cellStyle name="Normal 9 5 2 6 3" xfId="2284" xr:uid="{00000000-0005-0000-0000-0000880B0000}"/>
    <cellStyle name="Normal 9 5 2 7" xfId="1350" xr:uid="{00000000-0005-0000-0000-0000890B0000}"/>
    <cellStyle name="Normal 9 5 2 7 2" xfId="3064" xr:uid="{00000000-0005-0000-0000-00008A0B0000}"/>
    <cellStyle name="Normal 9 5 2 8" xfId="2218" xr:uid="{00000000-0005-0000-0000-00008B0B0000}"/>
    <cellStyle name="Normal 9 5 3" xfId="434" xr:uid="{00000000-0005-0000-0000-00008C0B0000}"/>
    <cellStyle name="Normal 9 5 3 2" xfId="524" xr:uid="{00000000-0005-0000-0000-00008D0B0000}"/>
    <cellStyle name="Normal 9 5 3 2 2" xfId="775" xr:uid="{00000000-0005-0000-0000-00008E0B0000}"/>
    <cellStyle name="Normal 9 5 3 2 2 2" xfId="1191" xr:uid="{00000000-0005-0000-0000-00008F0B0000}"/>
    <cellStyle name="Normal 9 5 3 2 2 2 2" xfId="2102" xr:uid="{00000000-0005-0000-0000-0000900B0000}"/>
    <cellStyle name="Normal 9 5 3 2 2 2 2 2" xfId="3794" xr:uid="{00000000-0005-0000-0000-0000910B0000}"/>
    <cellStyle name="Normal 9 5 3 2 2 2 3" xfId="2948" xr:uid="{00000000-0005-0000-0000-0000920B0000}"/>
    <cellStyle name="Normal 9 5 3 2 2 3" xfId="1725" xr:uid="{00000000-0005-0000-0000-0000930B0000}"/>
    <cellStyle name="Normal 9 5 3 2 2 3 2" xfId="3417" xr:uid="{00000000-0005-0000-0000-0000940B0000}"/>
    <cellStyle name="Normal 9 5 3 2 2 4" xfId="2571" xr:uid="{00000000-0005-0000-0000-0000950B0000}"/>
    <cellStyle name="Normal 9 5 3 2 3" xfId="991" xr:uid="{00000000-0005-0000-0000-0000960B0000}"/>
    <cellStyle name="Normal 9 5 3 2 3 2" xfId="1914" xr:uid="{00000000-0005-0000-0000-0000970B0000}"/>
    <cellStyle name="Normal 9 5 3 2 3 2 2" xfId="3606" xr:uid="{00000000-0005-0000-0000-0000980B0000}"/>
    <cellStyle name="Normal 9 5 3 2 3 3" xfId="2760" xr:uid="{00000000-0005-0000-0000-0000990B0000}"/>
    <cellStyle name="Normal 9 5 3 2 4" xfId="1541" xr:uid="{00000000-0005-0000-0000-00009A0B0000}"/>
    <cellStyle name="Normal 9 5 3 2 4 2" xfId="3233" xr:uid="{00000000-0005-0000-0000-00009B0B0000}"/>
    <cellStyle name="Normal 9 5 3 2 5" xfId="2387" xr:uid="{00000000-0005-0000-0000-00009C0B0000}"/>
    <cellStyle name="Normal 9 5 3 3" xfId="671" xr:uid="{00000000-0005-0000-0000-00009D0B0000}"/>
    <cellStyle name="Normal 9 5 3 3 2" xfId="1099" xr:uid="{00000000-0005-0000-0000-00009E0B0000}"/>
    <cellStyle name="Normal 9 5 3 3 2 2" xfId="2010" xr:uid="{00000000-0005-0000-0000-00009F0B0000}"/>
    <cellStyle name="Normal 9 5 3 3 2 2 2" xfId="3702" xr:uid="{00000000-0005-0000-0000-0000A00B0000}"/>
    <cellStyle name="Normal 9 5 3 3 2 3" xfId="2856" xr:uid="{00000000-0005-0000-0000-0000A10B0000}"/>
    <cellStyle name="Normal 9 5 3 3 3" xfId="1633" xr:uid="{00000000-0005-0000-0000-0000A20B0000}"/>
    <cellStyle name="Normal 9 5 3 3 3 2" xfId="3325" xr:uid="{00000000-0005-0000-0000-0000A30B0000}"/>
    <cellStyle name="Normal 9 5 3 3 4" xfId="2479" xr:uid="{00000000-0005-0000-0000-0000A40B0000}"/>
    <cellStyle name="Normal 9 5 3 4" xfId="878" xr:uid="{00000000-0005-0000-0000-0000A50B0000}"/>
    <cellStyle name="Normal 9 5 3 4 2" xfId="1817" xr:uid="{00000000-0005-0000-0000-0000A60B0000}"/>
    <cellStyle name="Normal 9 5 3 4 2 2" xfId="3509" xr:uid="{00000000-0005-0000-0000-0000A70B0000}"/>
    <cellStyle name="Normal 9 5 3 4 3" xfId="2663" xr:uid="{00000000-0005-0000-0000-0000A80B0000}"/>
    <cellStyle name="Normal 9 5 3 5" xfId="1492" xr:uid="{00000000-0005-0000-0000-0000A90B0000}"/>
    <cellStyle name="Normal 9 5 3 5 2" xfId="3184" xr:uid="{00000000-0005-0000-0000-0000AA0B0000}"/>
    <cellStyle name="Normal 9 5 3 6" xfId="2338" xr:uid="{00000000-0005-0000-0000-0000AB0B0000}"/>
    <cellStyle name="Normal 9 5 4" xfId="398" xr:uid="{00000000-0005-0000-0000-0000AC0B0000}"/>
    <cellStyle name="Normal 9 5 4 2" xfId="543" xr:uid="{00000000-0005-0000-0000-0000AD0B0000}"/>
    <cellStyle name="Normal 9 5 4 2 2" xfId="793" xr:uid="{00000000-0005-0000-0000-0000AE0B0000}"/>
    <cellStyle name="Normal 9 5 4 2 2 2" xfId="1208" xr:uid="{00000000-0005-0000-0000-0000AF0B0000}"/>
    <cellStyle name="Normal 9 5 4 2 2 2 2" xfId="2119" xr:uid="{00000000-0005-0000-0000-0000B00B0000}"/>
    <cellStyle name="Normal 9 5 4 2 2 2 2 2" xfId="3811" xr:uid="{00000000-0005-0000-0000-0000B10B0000}"/>
    <cellStyle name="Normal 9 5 4 2 2 2 3" xfId="2965" xr:uid="{00000000-0005-0000-0000-0000B20B0000}"/>
    <cellStyle name="Normal 9 5 4 2 2 3" xfId="1742" xr:uid="{00000000-0005-0000-0000-0000B30B0000}"/>
    <cellStyle name="Normal 9 5 4 2 2 3 2" xfId="3434" xr:uid="{00000000-0005-0000-0000-0000B40B0000}"/>
    <cellStyle name="Normal 9 5 4 2 2 4" xfId="2588" xr:uid="{00000000-0005-0000-0000-0000B50B0000}"/>
    <cellStyle name="Normal 9 5 4 2 3" xfId="1009" xr:uid="{00000000-0005-0000-0000-0000B60B0000}"/>
    <cellStyle name="Normal 9 5 4 2 3 2" xfId="1931" xr:uid="{00000000-0005-0000-0000-0000B70B0000}"/>
    <cellStyle name="Normal 9 5 4 2 3 2 2" xfId="3623" xr:uid="{00000000-0005-0000-0000-0000B80B0000}"/>
    <cellStyle name="Normal 9 5 4 2 3 3" xfId="2777" xr:uid="{00000000-0005-0000-0000-0000B90B0000}"/>
    <cellStyle name="Normal 9 5 4 2 4" xfId="1558" xr:uid="{00000000-0005-0000-0000-0000BA0B0000}"/>
    <cellStyle name="Normal 9 5 4 2 4 2" xfId="3250" xr:uid="{00000000-0005-0000-0000-0000BB0B0000}"/>
    <cellStyle name="Normal 9 5 4 2 5" xfId="2404" xr:uid="{00000000-0005-0000-0000-0000BC0B0000}"/>
    <cellStyle name="Normal 9 5 4 3" xfId="693" xr:uid="{00000000-0005-0000-0000-0000BD0B0000}"/>
    <cellStyle name="Normal 9 5 4 3 2" xfId="1116" xr:uid="{00000000-0005-0000-0000-0000BE0B0000}"/>
    <cellStyle name="Normal 9 5 4 3 2 2" xfId="2027" xr:uid="{00000000-0005-0000-0000-0000BF0B0000}"/>
    <cellStyle name="Normal 9 5 4 3 2 2 2" xfId="3719" xr:uid="{00000000-0005-0000-0000-0000C00B0000}"/>
    <cellStyle name="Normal 9 5 4 3 2 3" xfId="2873" xr:uid="{00000000-0005-0000-0000-0000C10B0000}"/>
    <cellStyle name="Normal 9 5 4 3 3" xfId="1650" xr:uid="{00000000-0005-0000-0000-0000C20B0000}"/>
    <cellStyle name="Normal 9 5 4 3 3 2" xfId="3342" xr:uid="{00000000-0005-0000-0000-0000C30B0000}"/>
    <cellStyle name="Normal 9 5 4 3 4" xfId="2496" xr:uid="{00000000-0005-0000-0000-0000C40B0000}"/>
    <cellStyle name="Normal 9 5 4 4" xfId="903" xr:uid="{00000000-0005-0000-0000-0000C50B0000}"/>
    <cellStyle name="Normal 9 5 4 4 2" xfId="1835" xr:uid="{00000000-0005-0000-0000-0000C60B0000}"/>
    <cellStyle name="Normal 9 5 4 4 2 2" xfId="3527" xr:uid="{00000000-0005-0000-0000-0000C70B0000}"/>
    <cellStyle name="Normal 9 5 4 4 3" xfId="2681" xr:uid="{00000000-0005-0000-0000-0000C80B0000}"/>
    <cellStyle name="Normal 9 5 4 5" xfId="1460" xr:uid="{00000000-0005-0000-0000-0000C90B0000}"/>
    <cellStyle name="Normal 9 5 4 5 2" xfId="3152" xr:uid="{00000000-0005-0000-0000-0000CA0B0000}"/>
    <cellStyle name="Normal 9 5 4 6" xfId="2306" xr:uid="{00000000-0005-0000-0000-0000CB0B0000}"/>
    <cellStyle name="Normal 9 5 5" xfId="489" xr:uid="{00000000-0005-0000-0000-0000CC0B0000}"/>
    <cellStyle name="Normal 9 5 5 2" xfId="743" xr:uid="{00000000-0005-0000-0000-0000CD0B0000}"/>
    <cellStyle name="Normal 9 5 5 2 2" xfId="1159" xr:uid="{00000000-0005-0000-0000-0000CE0B0000}"/>
    <cellStyle name="Normal 9 5 5 2 2 2" xfId="2070" xr:uid="{00000000-0005-0000-0000-0000CF0B0000}"/>
    <cellStyle name="Normal 9 5 5 2 2 2 2" xfId="3762" xr:uid="{00000000-0005-0000-0000-0000D00B0000}"/>
    <cellStyle name="Normal 9 5 5 2 2 3" xfId="2916" xr:uid="{00000000-0005-0000-0000-0000D10B0000}"/>
    <cellStyle name="Normal 9 5 5 2 3" xfId="1693" xr:uid="{00000000-0005-0000-0000-0000D20B0000}"/>
    <cellStyle name="Normal 9 5 5 2 3 2" xfId="3385" xr:uid="{00000000-0005-0000-0000-0000D30B0000}"/>
    <cellStyle name="Normal 9 5 5 2 4" xfId="2539" xr:uid="{00000000-0005-0000-0000-0000D40B0000}"/>
    <cellStyle name="Normal 9 5 5 3" xfId="959" xr:uid="{00000000-0005-0000-0000-0000D50B0000}"/>
    <cellStyle name="Normal 9 5 5 3 2" xfId="1882" xr:uid="{00000000-0005-0000-0000-0000D60B0000}"/>
    <cellStyle name="Normal 9 5 5 3 2 2" xfId="3574" xr:uid="{00000000-0005-0000-0000-0000D70B0000}"/>
    <cellStyle name="Normal 9 5 5 3 3" xfId="2728" xr:uid="{00000000-0005-0000-0000-0000D80B0000}"/>
    <cellStyle name="Normal 9 5 5 4" xfId="1509" xr:uid="{00000000-0005-0000-0000-0000D90B0000}"/>
    <cellStyle name="Normal 9 5 5 4 2" xfId="3201" xr:uid="{00000000-0005-0000-0000-0000DA0B0000}"/>
    <cellStyle name="Normal 9 5 5 5" xfId="2355" xr:uid="{00000000-0005-0000-0000-0000DB0B0000}"/>
    <cellStyle name="Normal 9 5 6" xfId="639" xr:uid="{00000000-0005-0000-0000-0000DC0B0000}"/>
    <cellStyle name="Normal 9 5 6 2" xfId="1067" xr:uid="{00000000-0005-0000-0000-0000DD0B0000}"/>
    <cellStyle name="Normal 9 5 6 2 2" xfId="1978" xr:uid="{00000000-0005-0000-0000-0000DE0B0000}"/>
    <cellStyle name="Normal 9 5 6 2 2 2" xfId="3670" xr:uid="{00000000-0005-0000-0000-0000DF0B0000}"/>
    <cellStyle name="Normal 9 5 6 2 3" xfId="2824" xr:uid="{00000000-0005-0000-0000-0000E00B0000}"/>
    <cellStyle name="Normal 9 5 6 3" xfId="1601" xr:uid="{00000000-0005-0000-0000-0000E10B0000}"/>
    <cellStyle name="Normal 9 5 6 3 2" xfId="3293" xr:uid="{00000000-0005-0000-0000-0000E20B0000}"/>
    <cellStyle name="Normal 9 5 6 4" xfId="2447" xr:uid="{00000000-0005-0000-0000-0000E30B0000}"/>
    <cellStyle name="Normal 9 5 7" xfId="1041" xr:uid="{00000000-0005-0000-0000-0000E40B0000}"/>
    <cellStyle name="Normal 9 5 7 2" xfId="1962" xr:uid="{00000000-0005-0000-0000-0000E50B0000}"/>
    <cellStyle name="Normal 9 5 7 2 2" xfId="3654" xr:uid="{00000000-0005-0000-0000-0000E60B0000}"/>
    <cellStyle name="Normal 9 5 7 3" xfId="2808" xr:uid="{00000000-0005-0000-0000-0000E70B0000}"/>
    <cellStyle name="Normal 9 5 8" xfId="846" xr:uid="{00000000-0005-0000-0000-0000E80B0000}"/>
    <cellStyle name="Normal 9 5 8 2" xfId="1785" xr:uid="{00000000-0005-0000-0000-0000E90B0000}"/>
    <cellStyle name="Normal 9 5 8 2 2" xfId="3477" xr:uid="{00000000-0005-0000-0000-0000EA0B0000}"/>
    <cellStyle name="Normal 9 5 8 3" xfId="2631" xr:uid="{00000000-0005-0000-0000-0000EB0B0000}"/>
    <cellStyle name="Normal 9 5 9" xfId="341" xr:uid="{00000000-0005-0000-0000-0000EC0B0000}"/>
    <cellStyle name="Normal 9 5 9 2" xfId="1417" xr:uid="{00000000-0005-0000-0000-0000ED0B0000}"/>
    <cellStyle name="Normal 9 5 9 2 2" xfId="3109" xr:uid="{00000000-0005-0000-0000-0000EE0B0000}"/>
    <cellStyle name="Normal 9 5 9 3" xfId="2263" xr:uid="{00000000-0005-0000-0000-0000EF0B0000}"/>
    <cellStyle name="Normal 9 6" xfId="157" xr:uid="{00000000-0005-0000-0000-0000F00B0000}"/>
    <cellStyle name="Normal 9 6 2" xfId="243" xr:uid="{00000000-0005-0000-0000-0000F10B0000}"/>
    <cellStyle name="Normal 9 6 2 2" xfId="416" xr:uid="{00000000-0005-0000-0000-0000F20B0000}"/>
    <cellStyle name="Normal 9 6 2 2 2" xfId="560" xr:uid="{00000000-0005-0000-0000-0000F30B0000}"/>
    <cellStyle name="Normal 9 6 2 2 2 2" xfId="810" xr:uid="{00000000-0005-0000-0000-0000F40B0000}"/>
    <cellStyle name="Normal 9 6 2 2 2 2 2" xfId="1225" xr:uid="{00000000-0005-0000-0000-0000F50B0000}"/>
    <cellStyle name="Normal 9 6 2 2 2 2 2 2" xfId="2136" xr:uid="{00000000-0005-0000-0000-0000F60B0000}"/>
    <cellStyle name="Normal 9 6 2 2 2 2 2 2 2" xfId="3828" xr:uid="{00000000-0005-0000-0000-0000F70B0000}"/>
    <cellStyle name="Normal 9 6 2 2 2 2 2 3" xfId="2982" xr:uid="{00000000-0005-0000-0000-0000F80B0000}"/>
    <cellStyle name="Normal 9 6 2 2 2 2 3" xfId="1759" xr:uid="{00000000-0005-0000-0000-0000F90B0000}"/>
    <cellStyle name="Normal 9 6 2 2 2 2 3 2" xfId="3451" xr:uid="{00000000-0005-0000-0000-0000FA0B0000}"/>
    <cellStyle name="Normal 9 6 2 2 2 2 4" xfId="2605" xr:uid="{00000000-0005-0000-0000-0000FB0B0000}"/>
    <cellStyle name="Normal 9 6 2 2 2 3" xfId="1026" xr:uid="{00000000-0005-0000-0000-0000FC0B0000}"/>
    <cellStyle name="Normal 9 6 2 2 2 3 2" xfId="1948" xr:uid="{00000000-0005-0000-0000-0000FD0B0000}"/>
    <cellStyle name="Normal 9 6 2 2 2 3 2 2" xfId="3640" xr:uid="{00000000-0005-0000-0000-0000FE0B0000}"/>
    <cellStyle name="Normal 9 6 2 2 2 3 3" xfId="2794" xr:uid="{00000000-0005-0000-0000-0000FF0B0000}"/>
    <cellStyle name="Normal 9 6 2 2 2 4" xfId="1575" xr:uid="{00000000-0005-0000-0000-0000000C0000}"/>
    <cellStyle name="Normal 9 6 2 2 2 4 2" xfId="3267" xr:uid="{00000000-0005-0000-0000-0000010C0000}"/>
    <cellStyle name="Normal 9 6 2 2 2 5" xfId="2421" xr:uid="{00000000-0005-0000-0000-0000020C0000}"/>
    <cellStyle name="Normal 9 6 2 2 3" xfId="710" xr:uid="{00000000-0005-0000-0000-0000030C0000}"/>
    <cellStyle name="Normal 9 6 2 2 3 2" xfId="1133" xr:uid="{00000000-0005-0000-0000-0000040C0000}"/>
    <cellStyle name="Normal 9 6 2 2 3 2 2" xfId="2044" xr:uid="{00000000-0005-0000-0000-0000050C0000}"/>
    <cellStyle name="Normal 9 6 2 2 3 2 2 2" xfId="3736" xr:uid="{00000000-0005-0000-0000-0000060C0000}"/>
    <cellStyle name="Normal 9 6 2 2 3 2 3" xfId="2890" xr:uid="{00000000-0005-0000-0000-0000070C0000}"/>
    <cellStyle name="Normal 9 6 2 2 3 3" xfId="1667" xr:uid="{00000000-0005-0000-0000-0000080C0000}"/>
    <cellStyle name="Normal 9 6 2 2 3 3 2" xfId="3359" xr:uid="{00000000-0005-0000-0000-0000090C0000}"/>
    <cellStyle name="Normal 9 6 2 2 3 4" xfId="2513" xr:uid="{00000000-0005-0000-0000-00000A0C0000}"/>
    <cellStyle name="Normal 9 6 2 2 4" xfId="920" xr:uid="{00000000-0005-0000-0000-00000B0C0000}"/>
    <cellStyle name="Normal 9 6 2 2 4 2" xfId="1852" xr:uid="{00000000-0005-0000-0000-00000C0C0000}"/>
    <cellStyle name="Normal 9 6 2 2 4 2 2" xfId="3544" xr:uid="{00000000-0005-0000-0000-00000D0C0000}"/>
    <cellStyle name="Normal 9 6 2 2 4 3" xfId="2698" xr:uid="{00000000-0005-0000-0000-00000E0C0000}"/>
    <cellStyle name="Normal 9 6 2 2 5" xfId="1477" xr:uid="{00000000-0005-0000-0000-00000F0C0000}"/>
    <cellStyle name="Normal 9 6 2 2 5 2" xfId="3169" xr:uid="{00000000-0005-0000-0000-0000100C0000}"/>
    <cellStyle name="Normal 9 6 2 2 6" xfId="2323" xr:uid="{00000000-0005-0000-0000-0000110C0000}"/>
    <cellStyle name="Normal 9 6 2 3" xfId="508" xr:uid="{00000000-0005-0000-0000-0000120C0000}"/>
    <cellStyle name="Normal 9 6 2 3 2" xfId="760" xr:uid="{00000000-0005-0000-0000-0000130C0000}"/>
    <cellStyle name="Normal 9 6 2 3 2 2" xfId="1176" xr:uid="{00000000-0005-0000-0000-0000140C0000}"/>
    <cellStyle name="Normal 9 6 2 3 2 2 2" xfId="2087" xr:uid="{00000000-0005-0000-0000-0000150C0000}"/>
    <cellStyle name="Normal 9 6 2 3 2 2 2 2" xfId="3779" xr:uid="{00000000-0005-0000-0000-0000160C0000}"/>
    <cellStyle name="Normal 9 6 2 3 2 2 3" xfId="2933" xr:uid="{00000000-0005-0000-0000-0000170C0000}"/>
    <cellStyle name="Normal 9 6 2 3 2 3" xfId="1710" xr:uid="{00000000-0005-0000-0000-0000180C0000}"/>
    <cellStyle name="Normal 9 6 2 3 2 3 2" xfId="3402" xr:uid="{00000000-0005-0000-0000-0000190C0000}"/>
    <cellStyle name="Normal 9 6 2 3 2 4" xfId="2556" xr:uid="{00000000-0005-0000-0000-00001A0C0000}"/>
    <cellStyle name="Normal 9 6 2 3 3" xfId="976" xr:uid="{00000000-0005-0000-0000-00001B0C0000}"/>
    <cellStyle name="Normal 9 6 2 3 3 2" xfId="1899" xr:uid="{00000000-0005-0000-0000-00001C0C0000}"/>
    <cellStyle name="Normal 9 6 2 3 3 2 2" xfId="3591" xr:uid="{00000000-0005-0000-0000-00001D0C0000}"/>
    <cellStyle name="Normal 9 6 2 3 3 3" xfId="2745" xr:uid="{00000000-0005-0000-0000-00001E0C0000}"/>
    <cellStyle name="Normal 9 6 2 3 4" xfId="1526" xr:uid="{00000000-0005-0000-0000-00001F0C0000}"/>
    <cellStyle name="Normal 9 6 2 3 4 2" xfId="3218" xr:uid="{00000000-0005-0000-0000-0000200C0000}"/>
    <cellStyle name="Normal 9 6 2 3 5" xfId="2372" xr:uid="{00000000-0005-0000-0000-0000210C0000}"/>
    <cellStyle name="Normal 9 6 2 4" xfId="656" xr:uid="{00000000-0005-0000-0000-0000220C0000}"/>
    <cellStyle name="Normal 9 6 2 4 2" xfId="1084" xr:uid="{00000000-0005-0000-0000-0000230C0000}"/>
    <cellStyle name="Normal 9 6 2 4 2 2" xfId="1995" xr:uid="{00000000-0005-0000-0000-0000240C0000}"/>
    <cellStyle name="Normal 9 6 2 4 2 2 2" xfId="3687" xr:uid="{00000000-0005-0000-0000-0000250C0000}"/>
    <cellStyle name="Normal 9 6 2 4 2 3" xfId="2841" xr:uid="{00000000-0005-0000-0000-0000260C0000}"/>
    <cellStyle name="Normal 9 6 2 4 3" xfId="1618" xr:uid="{00000000-0005-0000-0000-0000270C0000}"/>
    <cellStyle name="Normal 9 6 2 4 3 2" xfId="3310" xr:uid="{00000000-0005-0000-0000-0000280C0000}"/>
    <cellStyle name="Normal 9 6 2 4 4" xfId="2464" xr:uid="{00000000-0005-0000-0000-0000290C0000}"/>
    <cellStyle name="Normal 9 6 2 5" xfId="863" xr:uid="{00000000-0005-0000-0000-00002A0C0000}"/>
    <cellStyle name="Normal 9 6 2 5 2" xfId="1802" xr:uid="{00000000-0005-0000-0000-00002B0C0000}"/>
    <cellStyle name="Normal 9 6 2 5 2 2" xfId="3494" xr:uid="{00000000-0005-0000-0000-00002C0C0000}"/>
    <cellStyle name="Normal 9 6 2 5 3" xfId="2648" xr:uid="{00000000-0005-0000-0000-00002D0C0000}"/>
    <cellStyle name="Normal 9 6 2 6" xfId="361" xr:uid="{00000000-0005-0000-0000-00002E0C0000}"/>
    <cellStyle name="Normal 9 6 2 6 2" xfId="1434" xr:uid="{00000000-0005-0000-0000-00002F0C0000}"/>
    <cellStyle name="Normal 9 6 2 6 2 2" xfId="3126" xr:uid="{00000000-0005-0000-0000-0000300C0000}"/>
    <cellStyle name="Normal 9 6 2 6 3" xfId="2280" xr:uid="{00000000-0005-0000-0000-0000310C0000}"/>
    <cellStyle name="Normal 9 6 2 7" xfId="1354" xr:uid="{00000000-0005-0000-0000-0000320C0000}"/>
    <cellStyle name="Normal 9 6 2 7 2" xfId="3067" xr:uid="{00000000-0005-0000-0000-0000330C0000}"/>
    <cellStyle name="Normal 9 6 2 8" xfId="2221" xr:uid="{00000000-0005-0000-0000-0000340C0000}"/>
    <cellStyle name="Normal 9 6 3" xfId="394" xr:uid="{00000000-0005-0000-0000-0000350C0000}"/>
    <cellStyle name="Normal 9 6 3 2" xfId="539" xr:uid="{00000000-0005-0000-0000-0000360C0000}"/>
    <cellStyle name="Normal 9 6 3 2 2" xfId="789" xr:uid="{00000000-0005-0000-0000-0000370C0000}"/>
    <cellStyle name="Normal 9 6 3 2 2 2" xfId="1204" xr:uid="{00000000-0005-0000-0000-0000380C0000}"/>
    <cellStyle name="Normal 9 6 3 2 2 2 2" xfId="2115" xr:uid="{00000000-0005-0000-0000-0000390C0000}"/>
    <cellStyle name="Normal 9 6 3 2 2 2 2 2" xfId="3807" xr:uid="{00000000-0005-0000-0000-00003A0C0000}"/>
    <cellStyle name="Normal 9 6 3 2 2 2 3" xfId="2961" xr:uid="{00000000-0005-0000-0000-00003B0C0000}"/>
    <cellStyle name="Normal 9 6 3 2 2 3" xfId="1738" xr:uid="{00000000-0005-0000-0000-00003C0C0000}"/>
    <cellStyle name="Normal 9 6 3 2 2 3 2" xfId="3430" xr:uid="{00000000-0005-0000-0000-00003D0C0000}"/>
    <cellStyle name="Normal 9 6 3 2 2 4" xfId="2584" xr:uid="{00000000-0005-0000-0000-00003E0C0000}"/>
    <cellStyle name="Normal 9 6 3 2 3" xfId="1005" xr:uid="{00000000-0005-0000-0000-00003F0C0000}"/>
    <cellStyle name="Normal 9 6 3 2 3 2" xfId="1927" xr:uid="{00000000-0005-0000-0000-0000400C0000}"/>
    <cellStyle name="Normal 9 6 3 2 3 2 2" xfId="3619" xr:uid="{00000000-0005-0000-0000-0000410C0000}"/>
    <cellStyle name="Normal 9 6 3 2 3 3" xfId="2773" xr:uid="{00000000-0005-0000-0000-0000420C0000}"/>
    <cellStyle name="Normal 9 6 3 2 4" xfId="1554" xr:uid="{00000000-0005-0000-0000-0000430C0000}"/>
    <cellStyle name="Normal 9 6 3 2 4 2" xfId="3246" xr:uid="{00000000-0005-0000-0000-0000440C0000}"/>
    <cellStyle name="Normal 9 6 3 2 5" xfId="2400" xr:uid="{00000000-0005-0000-0000-0000450C0000}"/>
    <cellStyle name="Normal 9 6 3 3" xfId="689" xr:uid="{00000000-0005-0000-0000-0000460C0000}"/>
    <cellStyle name="Normal 9 6 3 3 2" xfId="1112" xr:uid="{00000000-0005-0000-0000-0000470C0000}"/>
    <cellStyle name="Normal 9 6 3 3 2 2" xfId="2023" xr:uid="{00000000-0005-0000-0000-0000480C0000}"/>
    <cellStyle name="Normal 9 6 3 3 2 2 2" xfId="3715" xr:uid="{00000000-0005-0000-0000-0000490C0000}"/>
    <cellStyle name="Normal 9 6 3 3 2 3" xfId="2869" xr:uid="{00000000-0005-0000-0000-00004A0C0000}"/>
    <cellStyle name="Normal 9 6 3 3 3" xfId="1646" xr:uid="{00000000-0005-0000-0000-00004B0C0000}"/>
    <cellStyle name="Normal 9 6 3 3 3 2" xfId="3338" xr:uid="{00000000-0005-0000-0000-00004C0C0000}"/>
    <cellStyle name="Normal 9 6 3 3 4" xfId="2492" xr:uid="{00000000-0005-0000-0000-00004D0C0000}"/>
    <cellStyle name="Normal 9 6 3 4" xfId="899" xr:uid="{00000000-0005-0000-0000-00004E0C0000}"/>
    <cellStyle name="Normal 9 6 3 4 2" xfId="1831" xr:uid="{00000000-0005-0000-0000-00004F0C0000}"/>
    <cellStyle name="Normal 9 6 3 4 2 2" xfId="3523" xr:uid="{00000000-0005-0000-0000-0000500C0000}"/>
    <cellStyle name="Normal 9 6 3 4 3" xfId="2677" xr:uid="{00000000-0005-0000-0000-0000510C0000}"/>
    <cellStyle name="Normal 9 6 3 5" xfId="1456" xr:uid="{00000000-0005-0000-0000-0000520C0000}"/>
    <cellStyle name="Normal 9 6 3 5 2" xfId="3148" xr:uid="{00000000-0005-0000-0000-0000530C0000}"/>
    <cellStyle name="Normal 9 6 3 6" xfId="2302" xr:uid="{00000000-0005-0000-0000-0000540C0000}"/>
    <cellStyle name="Normal 9 6 4" xfId="485" xr:uid="{00000000-0005-0000-0000-0000550C0000}"/>
    <cellStyle name="Normal 9 6 4 2" xfId="739" xr:uid="{00000000-0005-0000-0000-0000560C0000}"/>
    <cellStyle name="Normal 9 6 4 2 2" xfId="1155" xr:uid="{00000000-0005-0000-0000-0000570C0000}"/>
    <cellStyle name="Normal 9 6 4 2 2 2" xfId="2066" xr:uid="{00000000-0005-0000-0000-0000580C0000}"/>
    <cellStyle name="Normal 9 6 4 2 2 2 2" xfId="3758" xr:uid="{00000000-0005-0000-0000-0000590C0000}"/>
    <cellStyle name="Normal 9 6 4 2 2 3" xfId="2912" xr:uid="{00000000-0005-0000-0000-00005A0C0000}"/>
    <cellStyle name="Normal 9 6 4 2 3" xfId="1689" xr:uid="{00000000-0005-0000-0000-00005B0C0000}"/>
    <cellStyle name="Normal 9 6 4 2 3 2" xfId="3381" xr:uid="{00000000-0005-0000-0000-00005C0C0000}"/>
    <cellStyle name="Normal 9 6 4 2 4" xfId="2535" xr:uid="{00000000-0005-0000-0000-00005D0C0000}"/>
    <cellStyle name="Normal 9 6 4 3" xfId="955" xr:uid="{00000000-0005-0000-0000-00005E0C0000}"/>
    <cellStyle name="Normal 9 6 4 3 2" xfId="1878" xr:uid="{00000000-0005-0000-0000-00005F0C0000}"/>
    <cellStyle name="Normal 9 6 4 3 2 2" xfId="3570" xr:uid="{00000000-0005-0000-0000-0000600C0000}"/>
    <cellStyle name="Normal 9 6 4 3 3" xfId="2724" xr:uid="{00000000-0005-0000-0000-0000610C0000}"/>
    <cellStyle name="Normal 9 6 4 4" xfId="1505" xr:uid="{00000000-0005-0000-0000-0000620C0000}"/>
    <cellStyle name="Normal 9 6 4 4 2" xfId="3197" xr:uid="{00000000-0005-0000-0000-0000630C0000}"/>
    <cellStyle name="Normal 9 6 4 5" xfId="2351" xr:uid="{00000000-0005-0000-0000-0000640C0000}"/>
    <cellStyle name="Normal 9 6 5" xfId="635" xr:uid="{00000000-0005-0000-0000-0000650C0000}"/>
    <cellStyle name="Normal 9 6 5 2" xfId="1063" xr:uid="{00000000-0005-0000-0000-0000660C0000}"/>
    <cellStyle name="Normal 9 6 5 2 2" xfId="1974" xr:uid="{00000000-0005-0000-0000-0000670C0000}"/>
    <cellStyle name="Normal 9 6 5 2 2 2" xfId="3666" xr:uid="{00000000-0005-0000-0000-0000680C0000}"/>
    <cellStyle name="Normal 9 6 5 2 3" xfId="2820" xr:uid="{00000000-0005-0000-0000-0000690C0000}"/>
    <cellStyle name="Normal 9 6 5 3" xfId="1597" xr:uid="{00000000-0005-0000-0000-00006A0C0000}"/>
    <cellStyle name="Normal 9 6 5 3 2" xfId="3289" xr:uid="{00000000-0005-0000-0000-00006B0C0000}"/>
    <cellStyle name="Normal 9 6 5 4" xfId="2443" xr:uid="{00000000-0005-0000-0000-00006C0C0000}"/>
    <cellStyle name="Normal 9 6 6" xfId="842" xr:uid="{00000000-0005-0000-0000-00006D0C0000}"/>
    <cellStyle name="Normal 9 6 6 2" xfId="1781" xr:uid="{00000000-0005-0000-0000-00006E0C0000}"/>
    <cellStyle name="Normal 9 6 6 2 2" xfId="3473" xr:uid="{00000000-0005-0000-0000-00006F0C0000}"/>
    <cellStyle name="Normal 9 6 6 3" xfId="2627" xr:uid="{00000000-0005-0000-0000-0000700C0000}"/>
    <cellStyle name="Normal 9 6 7" xfId="337" xr:uid="{00000000-0005-0000-0000-0000710C0000}"/>
    <cellStyle name="Normal 9 6 7 2" xfId="1413" xr:uid="{00000000-0005-0000-0000-0000720C0000}"/>
    <cellStyle name="Normal 9 6 7 2 2" xfId="3105" xr:uid="{00000000-0005-0000-0000-0000730C0000}"/>
    <cellStyle name="Normal 9 6 7 3" xfId="2259" xr:uid="{00000000-0005-0000-0000-0000740C0000}"/>
    <cellStyle name="Normal 9 6 8" xfId="1297" xr:uid="{00000000-0005-0000-0000-0000750C0000}"/>
    <cellStyle name="Normal 9 6 8 2" xfId="3020" xr:uid="{00000000-0005-0000-0000-0000760C0000}"/>
    <cellStyle name="Normal 9 6 9" xfId="2174" xr:uid="{00000000-0005-0000-0000-0000770C0000}"/>
    <cellStyle name="Normal 9 7" xfId="183" xr:uid="{00000000-0005-0000-0000-0000780C0000}"/>
    <cellStyle name="Normal 9 7 2" xfId="275" xr:uid="{00000000-0005-0000-0000-0000790C0000}"/>
    <cellStyle name="Normal 9 7 2 2" xfId="425" xr:uid="{00000000-0005-0000-0000-00007A0C0000}"/>
    <cellStyle name="Normal 9 7 2 2 2" xfId="569" xr:uid="{00000000-0005-0000-0000-00007B0C0000}"/>
    <cellStyle name="Normal 9 7 2 2 2 2" xfId="819" xr:uid="{00000000-0005-0000-0000-00007C0C0000}"/>
    <cellStyle name="Normal 9 7 2 2 2 2 2" xfId="1234" xr:uid="{00000000-0005-0000-0000-00007D0C0000}"/>
    <cellStyle name="Normal 9 7 2 2 2 2 2 2" xfId="2145" xr:uid="{00000000-0005-0000-0000-00007E0C0000}"/>
    <cellStyle name="Normal 9 7 2 2 2 2 2 2 2" xfId="3837" xr:uid="{00000000-0005-0000-0000-00007F0C0000}"/>
    <cellStyle name="Normal 9 7 2 2 2 2 2 3" xfId="2991" xr:uid="{00000000-0005-0000-0000-0000800C0000}"/>
    <cellStyle name="Normal 9 7 2 2 2 2 3" xfId="1768" xr:uid="{00000000-0005-0000-0000-0000810C0000}"/>
    <cellStyle name="Normal 9 7 2 2 2 2 3 2" xfId="3460" xr:uid="{00000000-0005-0000-0000-0000820C0000}"/>
    <cellStyle name="Normal 9 7 2 2 2 2 4" xfId="2614" xr:uid="{00000000-0005-0000-0000-0000830C0000}"/>
    <cellStyle name="Normal 9 7 2 2 2 3" xfId="1035" xr:uid="{00000000-0005-0000-0000-0000840C0000}"/>
    <cellStyle name="Normal 9 7 2 2 2 3 2" xfId="1957" xr:uid="{00000000-0005-0000-0000-0000850C0000}"/>
    <cellStyle name="Normal 9 7 2 2 2 3 2 2" xfId="3649" xr:uid="{00000000-0005-0000-0000-0000860C0000}"/>
    <cellStyle name="Normal 9 7 2 2 2 3 3" xfId="2803" xr:uid="{00000000-0005-0000-0000-0000870C0000}"/>
    <cellStyle name="Normal 9 7 2 2 2 4" xfId="1584" xr:uid="{00000000-0005-0000-0000-0000880C0000}"/>
    <cellStyle name="Normal 9 7 2 2 2 4 2" xfId="3276" xr:uid="{00000000-0005-0000-0000-0000890C0000}"/>
    <cellStyle name="Normal 9 7 2 2 2 5" xfId="2430" xr:uid="{00000000-0005-0000-0000-00008A0C0000}"/>
    <cellStyle name="Normal 9 7 2 2 3" xfId="719" xr:uid="{00000000-0005-0000-0000-00008B0C0000}"/>
    <cellStyle name="Normal 9 7 2 2 3 2" xfId="1142" xr:uid="{00000000-0005-0000-0000-00008C0C0000}"/>
    <cellStyle name="Normal 9 7 2 2 3 2 2" xfId="2053" xr:uid="{00000000-0005-0000-0000-00008D0C0000}"/>
    <cellStyle name="Normal 9 7 2 2 3 2 2 2" xfId="3745" xr:uid="{00000000-0005-0000-0000-00008E0C0000}"/>
    <cellStyle name="Normal 9 7 2 2 3 2 3" xfId="2899" xr:uid="{00000000-0005-0000-0000-00008F0C0000}"/>
    <cellStyle name="Normal 9 7 2 2 3 3" xfId="1676" xr:uid="{00000000-0005-0000-0000-0000900C0000}"/>
    <cellStyle name="Normal 9 7 2 2 3 3 2" xfId="3368" xr:uid="{00000000-0005-0000-0000-0000910C0000}"/>
    <cellStyle name="Normal 9 7 2 2 3 4" xfId="2522" xr:uid="{00000000-0005-0000-0000-0000920C0000}"/>
    <cellStyle name="Normal 9 7 2 2 4" xfId="929" xr:uid="{00000000-0005-0000-0000-0000930C0000}"/>
    <cellStyle name="Normal 9 7 2 2 4 2" xfId="1861" xr:uid="{00000000-0005-0000-0000-0000940C0000}"/>
    <cellStyle name="Normal 9 7 2 2 4 2 2" xfId="3553" xr:uid="{00000000-0005-0000-0000-0000950C0000}"/>
    <cellStyle name="Normal 9 7 2 2 4 3" xfId="2707" xr:uid="{00000000-0005-0000-0000-0000960C0000}"/>
    <cellStyle name="Normal 9 7 2 2 5" xfId="1486" xr:uid="{00000000-0005-0000-0000-0000970C0000}"/>
    <cellStyle name="Normal 9 7 2 2 5 2" xfId="3178" xr:uid="{00000000-0005-0000-0000-0000980C0000}"/>
    <cellStyle name="Normal 9 7 2 2 6" xfId="2332" xr:uid="{00000000-0005-0000-0000-0000990C0000}"/>
    <cellStyle name="Normal 9 7 2 3" xfId="517" xr:uid="{00000000-0005-0000-0000-00009A0C0000}"/>
    <cellStyle name="Normal 9 7 2 3 2" xfId="769" xr:uid="{00000000-0005-0000-0000-00009B0C0000}"/>
    <cellStyle name="Normal 9 7 2 3 2 2" xfId="1185" xr:uid="{00000000-0005-0000-0000-00009C0C0000}"/>
    <cellStyle name="Normal 9 7 2 3 2 2 2" xfId="2096" xr:uid="{00000000-0005-0000-0000-00009D0C0000}"/>
    <cellStyle name="Normal 9 7 2 3 2 2 2 2" xfId="3788" xr:uid="{00000000-0005-0000-0000-00009E0C0000}"/>
    <cellStyle name="Normal 9 7 2 3 2 2 3" xfId="2942" xr:uid="{00000000-0005-0000-0000-00009F0C0000}"/>
    <cellStyle name="Normal 9 7 2 3 2 3" xfId="1719" xr:uid="{00000000-0005-0000-0000-0000A00C0000}"/>
    <cellStyle name="Normal 9 7 2 3 2 3 2" xfId="3411" xr:uid="{00000000-0005-0000-0000-0000A10C0000}"/>
    <cellStyle name="Normal 9 7 2 3 2 4" xfId="2565" xr:uid="{00000000-0005-0000-0000-0000A20C0000}"/>
    <cellStyle name="Normal 9 7 2 3 3" xfId="985" xr:uid="{00000000-0005-0000-0000-0000A30C0000}"/>
    <cellStyle name="Normal 9 7 2 3 3 2" xfId="1908" xr:uid="{00000000-0005-0000-0000-0000A40C0000}"/>
    <cellStyle name="Normal 9 7 2 3 3 2 2" xfId="3600" xr:uid="{00000000-0005-0000-0000-0000A50C0000}"/>
    <cellStyle name="Normal 9 7 2 3 3 3" xfId="2754" xr:uid="{00000000-0005-0000-0000-0000A60C0000}"/>
    <cellStyle name="Normal 9 7 2 3 4" xfId="1535" xr:uid="{00000000-0005-0000-0000-0000A70C0000}"/>
    <cellStyle name="Normal 9 7 2 3 4 2" xfId="3227" xr:uid="{00000000-0005-0000-0000-0000A80C0000}"/>
    <cellStyle name="Normal 9 7 2 3 5" xfId="2381" xr:uid="{00000000-0005-0000-0000-0000A90C0000}"/>
    <cellStyle name="Normal 9 7 2 4" xfId="665" xr:uid="{00000000-0005-0000-0000-0000AA0C0000}"/>
    <cellStyle name="Normal 9 7 2 4 2" xfId="1093" xr:uid="{00000000-0005-0000-0000-0000AB0C0000}"/>
    <cellStyle name="Normal 9 7 2 4 2 2" xfId="2004" xr:uid="{00000000-0005-0000-0000-0000AC0C0000}"/>
    <cellStyle name="Normal 9 7 2 4 2 2 2" xfId="3696" xr:uid="{00000000-0005-0000-0000-0000AD0C0000}"/>
    <cellStyle name="Normal 9 7 2 4 2 3" xfId="2850" xr:uid="{00000000-0005-0000-0000-0000AE0C0000}"/>
    <cellStyle name="Normal 9 7 2 4 3" xfId="1627" xr:uid="{00000000-0005-0000-0000-0000AF0C0000}"/>
    <cellStyle name="Normal 9 7 2 4 3 2" xfId="3319" xr:uid="{00000000-0005-0000-0000-0000B00C0000}"/>
    <cellStyle name="Normal 9 7 2 4 4" xfId="2473" xr:uid="{00000000-0005-0000-0000-0000B10C0000}"/>
    <cellStyle name="Normal 9 7 2 5" xfId="872" xr:uid="{00000000-0005-0000-0000-0000B20C0000}"/>
    <cellStyle name="Normal 9 7 2 5 2" xfId="1811" xr:uid="{00000000-0005-0000-0000-0000B30C0000}"/>
    <cellStyle name="Normal 9 7 2 5 2 2" xfId="3503" xr:uid="{00000000-0005-0000-0000-0000B40C0000}"/>
    <cellStyle name="Normal 9 7 2 5 3" xfId="2657" xr:uid="{00000000-0005-0000-0000-0000B50C0000}"/>
    <cellStyle name="Normal 9 7 2 6" xfId="370" xr:uid="{00000000-0005-0000-0000-0000B60C0000}"/>
    <cellStyle name="Normal 9 7 2 6 2" xfId="1443" xr:uid="{00000000-0005-0000-0000-0000B70C0000}"/>
    <cellStyle name="Normal 9 7 2 6 2 2" xfId="3135" xr:uid="{00000000-0005-0000-0000-0000B80C0000}"/>
    <cellStyle name="Normal 9 7 2 6 3" xfId="2289" xr:uid="{00000000-0005-0000-0000-0000B90C0000}"/>
    <cellStyle name="Normal 9 7 2 7" xfId="1379" xr:uid="{00000000-0005-0000-0000-0000BA0C0000}"/>
    <cellStyle name="Normal 9 7 2 7 2" xfId="3083" xr:uid="{00000000-0005-0000-0000-0000BB0C0000}"/>
    <cellStyle name="Normal 9 7 2 8" xfId="2237" xr:uid="{00000000-0005-0000-0000-0000BC0C0000}"/>
    <cellStyle name="Normal 9 7 3" xfId="403" xr:uid="{00000000-0005-0000-0000-0000BD0C0000}"/>
    <cellStyle name="Normal 9 7 3 2" xfId="548" xr:uid="{00000000-0005-0000-0000-0000BE0C0000}"/>
    <cellStyle name="Normal 9 7 3 2 2" xfId="798" xr:uid="{00000000-0005-0000-0000-0000BF0C0000}"/>
    <cellStyle name="Normal 9 7 3 2 2 2" xfId="1213" xr:uid="{00000000-0005-0000-0000-0000C00C0000}"/>
    <cellStyle name="Normal 9 7 3 2 2 2 2" xfId="2124" xr:uid="{00000000-0005-0000-0000-0000C10C0000}"/>
    <cellStyle name="Normal 9 7 3 2 2 2 2 2" xfId="3816" xr:uid="{00000000-0005-0000-0000-0000C20C0000}"/>
    <cellStyle name="Normal 9 7 3 2 2 2 3" xfId="2970" xr:uid="{00000000-0005-0000-0000-0000C30C0000}"/>
    <cellStyle name="Normal 9 7 3 2 2 3" xfId="1747" xr:uid="{00000000-0005-0000-0000-0000C40C0000}"/>
    <cellStyle name="Normal 9 7 3 2 2 3 2" xfId="3439" xr:uid="{00000000-0005-0000-0000-0000C50C0000}"/>
    <cellStyle name="Normal 9 7 3 2 2 4" xfId="2593" xr:uid="{00000000-0005-0000-0000-0000C60C0000}"/>
    <cellStyle name="Normal 9 7 3 2 3" xfId="1014" xr:uid="{00000000-0005-0000-0000-0000C70C0000}"/>
    <cellStyle name="Normal 9 7 3 2 3 2" xfId="1936" xr:uid="{00000000-0005-0000-0000-0000C80C0000}"/>
    <cellStyle name="Normal 9 7 3 2 3 2 2" xfId="3628" xr:uid="{00000000-0005-0000-0000-0000C90C0000}"/>
    <cellStyle name="Normal 9 7 3 2 3 3" xfId="2782" xr:uid="{00000000-0005-0000-0000-0000CA0C0000}"/>
    <cellStyle name="Normal 9 7 3 2 4" xfId="1563" xr:uid="{00000000-0005-0000-0000-0000CB0C0000}"/>
    <cellStyle name="Normal 9 7 3 2 4 2" xfId="3255" xr:uid="{00000000-0005-0000-0000-0000CC0C0000}"/>
    <cellStyle name="Normal 9 7 3 2 5" xfId="2409" xr:uid="{00000000-0005-0000-0000-0000CD0C0000}"/>
    <cellStyle name="Normal 9 7 3 3" xfId="698" xr:uid="{00000000-0005-0000-0000-0000CE0C0000}"/>
    <cellStyle name="Normal 9 7 3 3 2" xfId="1121" xr:uid="{00000000-0005-0000-0000-0000CF0C0000}"/>
    <cellStyle name="Normal 9 7 3 3 2 2" xfId="2032" xr:uid="{00000000-0005-0000-0000-0000D00C0000}"/>
    <cellStyle name="Normal 9 7 3 3 2 2 2" xfId="3724" xr:uid="{00000000-0005-0000-0000-0000D10C0000}"/>
    <cellStyle name="Normal 9 7 3 3 2 3" xfId="2878" xr:uid="{00000000-0005-0000-0000-0000D20C0000}"/>
    <cellStyle name="Normal 9 7 3 3 3" xfId="1655" xr:uid="{00000000-0005-0000-0000-0000D30C0000}"/>
    <cellStyle name="Normal 9 7 3 3 3 2" xfId="3347" xr:uid="{00000000-0005-0000-0000-0000D40C0000}"/>
    <cellStyle name="Normal 9 7 3 3 4" xfId="2501" xr:uid="{00000000-0005-0000-0000-0000D50C0000}"/>
    <cellStyle name="Normal 9 7 3 4" xfId="908" xr:uid="{00000000-0005-0000-0000-0000D60C0000}"/>
    <cellStyle name="Normal 9 7 3 4 2" xfId="1840" xr:uid="{00000000-0005-0000-0000-0000D70C0000}"/>
    <cellStyle name="Normal 9 7 3 4 2 2" xfId="3532" xr:uid="{00000000-0005-0000-0000-0000D80C0000}"/>
    <cellStyle name="Normal 9 7 3 4 3" xfId="2686" xr:uid="{00000000-0005-0000-0000-0000D90C0000}"/>
    <cellStyle name="Normal 9 7 3 5" xfId="1465" xr:uid="{00000000-0005-0000-0000-0000DA0C0000}"/>
    <cellStyle name="Normal 9 7 3 5 2" xfId="3157" xr:uid="{00000000-0005-0000-0000-0000DB0C0000}"/>
    <cellStyle name="Normal 9 7 3 6" xfId="2311" xr:uid="{00000000-0005-0000-0000-0000DC0C0000}"/>
    <cellStyle name="Normal 9 7 4" xfId="494" xr:uid="{00000000-0005-0000-0000-0000DD0C0000}"/>
    <cellStyle name="Normal 9 7 4 2" xfId="748" xr:uid="{00000000-0005-0000-0000-0000DE0C0000}"/>
    <cellStyle name="Normal 9 7 4 2 2" xfId="1164" xr:uid="{00000000-0005-0000-0000-0000DF0C0000}"/>
    <cellStyle name="Normal 9 7 4 2 2 2" xfId="2075" xr:uid="{00000000-0005-0000-0000-0000E00C0000}"/>
    <cellStyle name="Normal 9 7 4 2 2 2 2" xfId="3767" xr:uid="{00000000-0005-0000-0000-0000E10C0000}"/>
    <cellStyle name="Normal 9 7 4 2 2 3" xfId="2921" xr:uid="{00000000-0005-0000-0000-0000E20C0000}"/>
    <cellStyle name="Normal 9 7 4 2 3" xfId="1698" xr:uid="{00000000-0005-0000-0000-0000E30C0000}"/>
    <cellStyle name="Normal 9 7 4 2 3 2" xfId="3390" xr:uid="{00000000-0005-0000-0000-0000E40C0000}"/>
    <cellStyle name="Normal 9 7 4 2 4" xfId="2544" xr:uid="{00000000-0005-0000-0000-0000E50C0000}"/>
    <cellStyle name="Normal 9 7 4 3" xfId="964" xr:uid="{00000000-0005-0000-0000-0000E60C0000}"/>
    <cellStyle name="Normal 9 7 4 3 2" xfId="1887" xr:uid="{00000000-0005-0000-0000-0000E70C0000}"/>
    <cellStyle name="Normal 9 7 4 3 2 2" xfId="3579" xr:uid="{00000000-0005-0000-0000-0000E80C0000}"/>
    <cellStyle name="Normal 9 7 4 3 3" xfId="2733" xr:uid="{00000000-0005-0000-0000-0000E90C0000}"/>
    <cellStyle name="Normal 9 7 4 4" xfId="1514" xr:uid="{00000000-0005-0000-0000-0000EA0C0000}"/>
    <cellStyle name="Normal 9 7 4 4 2" xfId="3206" xr:uid="{00000000-0005-0000-0000-0000EB0C0000}"/>
    <cellStyle name="Normal 9 7 4 5" xfId="2360" xr:uid="{00000000-0005-0000-0000-0000EC0C0000}"/>
    <cellStyle name="Normal 9 7 5" xfId="644" xr:uid="{00000000-0005-0000-0000-0000ED0C0000}"/>
    <cellStyle name="Normal 9 7 5 2" xfId="1072" xr:uid="{00000000-0005-0000-0000-0000EE0C0000}"/>
    <cellStyle name="Normal 9 7 5 2 2" xfId="1983" xr:uid="{00000000-0005-0000-0000-0000EF0C0000}"/>
    <cellStyle name="Normal 9 7 5 2 2 2" xfId="3675" xr:uid="{00000000-0005-0000-0000-0000F00C0000}"/>
    <cellStyle name="Normal 9 7 5 2 3" xfId="2829" xr:uid="{00000000-0005-0000-0000-0000F10C0000}"/>
    <cellStyle name="Normal 9 7 5 3" xfId="1606" xr:uid="{00000000-0005-0000-0000-0000F20C0000}"/>
    <cellStyle name="Normal 9 7 5 3 2" xfId="3298" xr:uid="{00000000-0005-0000-0000-0000F30C0000}"/>
    <cellStyle name="Normal 9 7 5 4" xfId="2452" xr:uid="{00000000-0005-0000-0000-0000F40C0000}"/>
    <cellStyle name="Normal 9 7 6" xfId="851" xr:uid="{00000000-0005-0000-0000-0000F50C0000}"/>
    <cellStyle name="Normal 9 7 6 2" xfId="1790" xr:uid="{00000000-0005-0000-0000-0000F60C0000}"/>
    <cellStyle name="Normal 9 7 6 2 2" xfId="3482" xr:uid="{00000000-0005-0000-0000-0000F70C0000}"/>
    <cellStyle name="Normal 9 7 6 3" xfId="2636" xr:uid="{00000000-0005-0000-0000-0000F80C0000}"/>
    <cellStyle name="Normal 9 7 7" xfId="347" xr:uid="{00000000-0005-0000-0000-0000F90C0000}"/>
    <cellStyle name="Normal 9 7 7 2" xfId="1422" xr:uid="{00000000-0005-0000-0000-0000FA0C0000}"/>
    <cellStyle name="Normal 9 7 7 2 2" xfId="3114" xr:uid="{00000000-0005-0000-0000-0000FB0C0000}"/>
    <cellStyle name="Normal 9 7 7 3" xfId="2268" xr:uid="{00000000-0005-0000-0000-0000FC0C0000}"/>
    <cellStyle name="Normal 9 7 8" xfId="1313" xr:uid="{00000000-0005-0000-0000-0000FD0C0000}"/>
    <cellStyle name="Normal 9 7 8 2" xfId="3036" xr:uid="{00000000-0005-0000-0000-0000FE0C0000}"/>
    <cellStyle name="Normal 9 7 9" xfId="2190" xr:uid="{00000000-0005-0000-0000-0000FF0C0000}"/>
    <cellStyle name="Normal 9 8" xfId="215" xr:uid="{00000000-0005-0000-0000-0000000D0000}"/>
    <cellStyle name="Normal 9 8 2" xfId="410" xr:uid="{00000000-0005-0000-0000-0000010D0000}"/>
    <cellStyle name="Normal 9 8 2 2" xfId="554" xr:uid="{00000000-0005-0000-0000-0000020D0000}"/>
    <cellStyle name="Normal 9 8 2 2 2" xfId="804" xr:uid="{00000000-0005-0000-0000-0000030D0000}"/>
    <cellStyle name="Normal 9 8 2 2 2 2" xfId="1219" xr:uid="{00000000-0005-0000-0000-0000040D0000}"/>
    <cellStyle name="Normal 9 8 2 2 2 2 2" xfId="2130" xr:uid="{00000000-0005-0000-0000-0000050D0000}"/>
    <cellStyle name="Normal 9 8 2 2 2 2 2 2" xfId="3822" xr:uid="{00000000-0005-0000-0000-0000060D0000}"/>
    <cellStyle name="Normal 9 8 2 2 2 2 3" xfId="2976" xr:uid="{00000000-0005-0000-0000-0000070D0000}"/>
    <cellStyle name="Normal 9 8 2 2 2 3" xfId="1753" xr:uid="{00000000-0005-0000-0000-0000080D0000}"/>
    <cellStyle name="Normal 9 8 2 2 2 3 2" xfId="3445" xr:uid="{00000000-0005-0000-0000-0000090D0000}"/>
    <cellStyle name="Normal 9 8 2 2 2 4" xfId="2599" xr:uid="{00000000-0005-0000-0000-00000A0D0000}"/>
    <cellStyle name="Normal 9 8 2 2 3" xfId="1020" xr:uid="{00000000-0005-0000-0000-00000B0D0000}"/>
    <cellStyle name="Normal 9 8 2 2 3 2" xfId="1942" xr:uid="{00000000-0005-0000-0000-00000C0D0000}"/>
    <cellStyle name="Normal 9 8 2 2 3 2 2" xfId="3634" xr:uid="{00000000-0005-0000-0000-00000D0D0000}"/>
    <cellStyle name="Normal 9 8 2 2 3 3" xfId="2788" xr:uid="{00000000-0005-0000-0000-00000E0D0000}"/>
    <cellStyle name="Normal 9 8 2 2 4" xfId="1569" xr:uid="{00000000-0005-0000-0000-00000F0D0000}"/>
    <cellStyle name="Normal 9 8 2 2 4 2" xfId="3261" xr:uid="{00000000-0005-0000-0000-0000100D0000}"/>
    <cellStyle name="Normal 9 8 2 2 5" xfId="2415" xr:uid="{00000000-0005-0000-0000-0000110D0000}"/>
    <cellStyle name="Normal 9 8 2 3" xfId="704" xr:uid="{00000000-0005-0000-0000-0000120D0000}"/>
    <cellStyle name="Normal 9 8 2 3 2" xfId="1127" xr:uid="{00000000-0005-0000-0000-0000130D0000}"/>
    <cellStyle name="Normal 9 8 2 3 2 2" xfId="2038" xr:uid="{00000000-0005-0000-0000-0000140D0000}"/>
    <cellStyle name="Normal 9 8 2 3 2 2 2" xfId="3730" xr:uid="{00000000-0005-0000-0000-0000150D0000}"/>
    <cellStyle name="Normal 9 8 2 3 2 3" xfId="2884" xr:uid="{00000000-0005-0000-0000-0000160D0000}"/>
    <cellStyle name="Normal 9 8 2 3 3" xfId="1661" xr:uid="{00000000-0005-0000-0000-0000170D0000}"/>
    <cellStyle name="Normal 9 8 2 3 3 2" xfId="3353" xr:uid="{00000000-0005-0000-0000-0000180D0000}"/>
    <cellStyle name="Normal 9 8 2 3 4" xfId="2507" xr:uid="{00000000-0005-0000-0000-0000190D0000}"/>
    <cellStyle name="Normal 9 8 2 4" xfId="914" xr:uid="{00000000-0005-0000-0000-00001A0D0000}"/>
    <cellStyle name="Normal 9 8 2 4 2" xfId="1846" xr:uid="{00000000-0005-0000-0000-00001B0D0000}"/>
    <cellStyle name="Normal 9 8 2 4 2 2" xfId="3538" xr:uid="{00000000-0005-0000-0000-00001C0D0000}"/>
    <cellStyle name="Normal 9 8 2 4 3" xfId="2692" xr:uid="{00000000-0005-0000-0000-00001D0D0000}"/>
    <cellStyle name="Normal 9 8 2 5" xfId="1471" xr:uid="{00000000-0005-0000-0000-00001E0D0000}"/>
    <cellStyle name="Normal 9 8 2 5 2" xfId="3163" xr:uid="{00000000-0005-0000-0000-00001F0D0000}"/>
    <cellStyle name="Normal 9 8 2 6" xfId="2317" xr:uid="{00000000-0005-0000-0000-0000200D0000}"/>
    <cellStyle name="Normal 9 8 3" xfId="501" xr:uid="{00000000-0005-0000-0000-0000210D0000}"/>
    <cellStyle name="Normal 9 8 3 2" xfId="754" xr:uid="{00000000-0005-0000-0000-0000220D0000}"/>
    <cellStyle name="Normal 9 8 3 2 2" xfId="1170" xr:uid="{00000000-0005-0000-0000-0000230D0000}"/>
    <cellStyle name="Normal 9 8 3 2 2 2" xfId="2081" xr:uid="{00000000-0005-0000-0000-0000240D0000}"/>
    <cellStyle name="Normal 9 8 3 2 2 2 2" xfId="3773" xr:uid="{00000000-0005-0000-0000-0000250D0000}"/>
    <cellStyle name="Normal 9 8 3 2 2 3" xfId="2927" xr:uid="{00000000-0005-0000-0000-0000260D0000}"/>
    <cellStyle name="Normal 9 8 3 2 3" xfId="1704" xr:uid="{00000000-0005-0000-0000-0000270D0000}"/>
    <cellStyle name="Normal 9 8 3 2 3 2" xfId="3396" xr:uid="{00000000-0005-0000-0000-0000280D0000}"/>
    <cellStyle name="Normal 9 8 3 2 4" xfId="2550" xr:uid="{00000000-0005-0000-0000-0000290D0000}"/>
    <cellStyle name="Normal 9 8 3 3" xfId="970" xr:uid="{00000000-0005-0000-0000-00002A0D0000}"/>
    <cellStyle name="Normal 9 8 3 3 2" xfId="1893" xr:uid="{00000000-0005-0000-0000-00002B0D0000}"/>
    <cellStyle name="Normal 9 8 3 3 2 2" xfId="3585" xr:uid="{00000000-0005-0000-0000-00002C0D0000}"/>
    <cellStyle name="Normal 9 8 3 3 3" xfId="2739" xr:uid="{00000000-0005-0000-0000-00002D0D0000}"/>
    <cellStyle name="Normal 9 8 3 4" xfId="1520" xr:uid="{00000000-0005-0000-0000-00002E0D0000}"/>
    <cellStyle name="Normal 9 8 3 4 2" xfId="3212" xr:uid="{00000000-0005-0000-0000-00002F0D0000}"/>
    <cellStyle name="Normal 9 8 3 5" xfId="2366" xr:uid="{00000000-0005-0000-0000-0000300D0000}"/>
    <cellStyle name="Normal 9 8 4" xfId="650" xr:uid="{00000000-0005-0000-0000-0000310D0000}"/>
    <cellStyle name="Normal 9 8 4 2" xfId="1078" xr:uid="{00000000-0005-0000-0000-0000320D0000}"/>
    <cellStyle name="Normal 9 8 4 2 2" xfId="1989" xr:uid="{00000000-0005-0000-0000-0000330D0000}"/>
    <cellStyle name="Normal 9 8 4 2 2 2" xfId="3681" xr:uid="{00000000-0005-0000-0000-0000340D0000}"/>
    <cellStyle name="Normal 9 8 4 2 3" xfId="2835" xr:uid="{00000000-0005-0000-0000-0000350D0000}"/>
    <cellStyle name="Normal 9 8 4 3" xfId="1612" xr:uid="{00000000-0005-0000-0000-0000360D0000}"/>
    <cellStyle name="Normal 9 8 4 3 2" xfId="3304" xr:uid="{00000000-0005-0000-0000-0000370D0000}"/>
    <cellStyle name="Normal 9 8 4 4" xfId="2458" xr:uid="{00000000-0005-0000-0000-0000380D0000}"/>
    <cellStyle name="Normal 9 8 5" xfId="857" xr:uid="{00000000-0005-0000-0000-0000390D0000}"/>
    <cellStyle name="Normal 9 8 5 2" xfId="1796" xr:uid="{00000000-0005-0000-0000-00003A0D0000}"/>
    <cellStyle name="Normal 9 8 5 2 2" xfId="3488" xr:uid="{00000000-0005-0000-0000-00003B0D0000}"/>
    <cellStyle name="Normal 9 8 5 3" xfId="2642" xr:uid="{00000000-0005-0000-0000-00003C0D0000}"/>
    <cellStyle name="Normal 9 8 6" xfId="354" xr:uid="{00000000-0005-0000-0000-00003D0D0000}"/>
    <cellStyle name="Normal 9 8 6 2" xfId="1428" xr:uid="{00000000-0005-0000-0000-00003E0D0000}"/>
    <cellStyle name="Normal 9 8 6 2 2" xfId="3120" xr:uid="{00000000-0005-0000-0000-00003F0D0000}"/>
    <cellStyle name="Normal 9 8 6 3" xfId="2274" xr:uid="{00000000-0005-0000-0000-0000400D0000}"/>
    <cellStyle name="Normal 9 8 7" xfId="1332" xr:uid="{00000000-0005-0000-0000-0000410D0000}"/>
    <cellStyle name="Normal 9 8 7 2" xfId="3052" xr:uid="{00000000-0005-0000-0000-0000420D0000}"/>
    <cellStyle name="Normal 9 8 8" xfId="2206" xr:uid="{00000000-0005-0000-0000-0000430D0000}"/>
    <cellStyle name="Normal 9 9" xfId="139" xr:uid="{00000000-0005-0000-0000-0000440D0000}"/>
    <cellStyle name="Normal 9 9 2" xfId="533" xr:uid="{00000000-0005-0000-0000-0000450D0000}"/>
    <cellStyle name="Normal 9 9 2 2" xfId="783" xr:uid="{00000000-0005-0000-0000-0000460D0000}"/>
    <cellStyle name="Normal 9 9 2 2 2" xfId="1198" xr:uid="{00000000-0005-0000-0000-0000470D0000}"/>
    <cellStyle name="Normal 9 9 2 2 2 2" xfId="2109" xr:uid="{00000000-0005-0000-0000-0000480D0000}"/>
    <cellStyle name="Normal 9 9 2 2 2 2 2" xfId="3801" xr:uid="{00000000-0005-0000-0000-0000490D0000}"/>
    <cellStyle name="Normal 9 9 2 2 2 3" xfId="2955" xr:uid="{00000000-0005-0000-0000-00004A0D0000}"/>
    <cellStyle name="Normal 9 9 2 2 3" xfId="1732" xr:uid="{00000000-0005-0000-0000-00004B0D0000}"/>
    <cellStyle name="Normal 9 9 2 2 3 2" xfId="3424" xr:uid="{00000000-0005-0000-0000-00004C0D0000}"/>
    <cellStyle name="Normal 9 9 2 2 4" xfId="2578" xr:uid="{00000000-0005-0000-0000-00004D0D0000}"/>
    <cellStyle name="Normal 9 9 2 3" xfId="999" xr:uid="{00000000-0005-0000-0000-00004E0D0000}"/>
    <cellStyle name="Normal 9 9 2 3 2" xfId="1921" xr:uid="{00000000-0005-0000-0000-00004F0D0000}"/>
    <cellStyle name="Normal 9 9 2 3 2 2" xfId="3613" xr:uid="{00000000-0005-0000-0000-0000500D0000}"/>
    <cellStyle name="Normal 9 9 2 3 3" xfId="2767" xr:uid="{00000000-0005-0000-0000-0000510D0000}"/>
    <cellStyle name="Normal 9 9 2 4" xfId="1548" xr:uid="{00000000-0005-0000-0000-0000520D0000}"/>
    <cellStyle name="Normal 9 9 2 4 2" xfId="3240" xr:uid="{00000000-0005-0000-0000-0000530D0000}"/>
    <cellStyle name="Normal 9 9 2 5" xfId="2394" xr:uid="{00000000-0005-0000-0000-0000540D0000}"/>
    <cellStyle name="Normal 9 9 3" xfId="683" xr:uid="{00000000-0005-0000-0000-0000550D0000}"/>
    <cellStyle name="Normal 9 9 3 2" xfId="1106" xr:uid="{00000000-0005-0000-0000-0000560D0000}"/>
    <cellStyle name="Normal 9 9 3 2 2" xfId="2017" xr:uid="{00000000-0005-0000-0000-0000570D0000}"/>
    <cellStyle name="Normal 9 9 3 2 2 2" xfId="3709" xr:uid="{00000000-0005-0000-0000-0000580D0000}"/>
    <cellStyle name="Normal 9 9 3 2 3" xfId="2863" xr:uid="{00000000-0005-0000-0000-0000590D0000}"/>
    <cellStyle name="Normal 9 9 3 3" xfId="1640" xr:uid="{00000000-0005-0000-0000-00005A0D0000}"/>
    <cellStyle name="Normal 9 9 3 3 2" xfId="3332" xr:uid="{00000000-0005-0000-0000-00005B0D0000}"/>
    <cellStyle name="Normal 9 9 3 4" xfId="2486" xr:uid="{00000000-0005-0000-0000-00005C0D0000}"/>
    <cellStyle name="Normal 9 9 4" xfId="893" xr:uid="{00000000-0005-0000-0000-00005D0D0000}"/>
    <cellStyle name="Normal 9 9 4 2" xfId="1825" xr:uid="{00000000-0005-0000-0000-00005E0D0000}"/>
    <cellStyle name="Normal 9 9 4 2 2" xfId="3517" xr:uid="{00000000-0005-0000-0000-00005F0D0000}"/>
    <cellStyle name="Normal 9 9 4 3" xfId="2671" xr:uid="{00000000-0005-0000-0000-0000600D0000}"/>
    <cellStyle name="Normal 9 9 5" xfId="386" xr:uid="{00000000-0005-0000-0000-0000610D0000}"/>
    <cellStyle name="Normal 9 9 5 2" xfId="1450" xr:uid="{00000000-0005-0000-0000-0000620D0000}"/>
    <cellStyle name="Normal 9 9 5 2 2" xfId="3142" xr:uid="{00000000-0005-0000-0000-0000630D0000}"/>
    <cellStyle name="Normal 9 9 5 3" xfId="2296" xr:uid="{00000000-0005-0000-0000-0000640D0000}"/>
    <cellStyle name="Normal 9 9 6" xfId="1283" xr:uid="{00000000-0005-0000-0000-0000650D0000}"/>
    <cellStyle name="Normal 9 9 6 2" xfId="3007" xr:uid="{00000000-0005-0000-0000-0000660D0000}"/>
    <cellStyle name="Normal 9 9 7" xfId="2161" xr:uid="{00000000-0005-0000-0000-0000670D0000}"/>
    <cellStyle name="Normal_7229" xfId="4116" xr:uid="{E229F11D-82F8-407E-984E-2E4C0FBACA0E}"/>
    <cellStyle name="Normal_enterprise" xfId="63" xr:uid="{00000000-0005-0000-0000-0000690D0000}"/>
    <cellStyle name="Normal_Enterprise LO" xfId="64" xr:uid="{00000000-0005-0000-0000-00006A0D0000}"/>
    <cellStyle name="Normal_MigrationList" xfId="21" xr:uid="{00000000-0005-0000-0000-00006C0D0000}"/>
    <cellStyle name="Normal_ProductList" xfId="59" xr:uid="{00000000-0005-0000-0000-00006D0D0000}"/>
    <cellStyle name="Normal_ProductList_ProductList" xfId="52" xr:uid="{00000000-0005-0000-0000-00006E0D0000}"/>
    <cellStyle name="Normal_SA" xfId="115" xr:uid="{00000000-0005-0000-0000-00006F0D0000}"/>
    <cellStyle name="Normal_SA2" xfId="4092" xr:uid="{00000000-0005-0000-0000-0000700D0000}"/>
    <cellStyle name="Normal_SaleListSMB+Enterprise" xfId="22" xr:uid="{00000000-0005-0000-0000-0000710D0000}"/>
    <cellStyle name="Normal_Sheet1" xfId="60" xr:uid="{00000000-0005-0000-0000-0000720D0000}"/>
    <cellStyle name="Normal_Sheet1 2" xfId="79" xr:uid="{00000000-0005-0000-0000-0000730D0000}"/>
    <cellStyle name="Normal_Sheet1 3" xfId="4098" xr:uid="{00000000-0005-0000-0000-0000740D0000}"/>
    <cellStyle name="Normal_Sheet1_1" xfId="4108" xr:uid="{00000000-0005-0000-0000-0000750D0000}"/>
    <cellStyle name="Normal_Sheet1_ProductList" xfId="51" xr:uid="{00000000-0005-0000-0000-0000760D0000}"/>
    <cellStyle name="Normal_Sheet10" xfId="4112" xr:uid="{13D69677-1092-45BE-BB28-907BAD61C3DA}"/>
    <cellStyle name="Normal_Sheet12" xfId="4113" xr:uid="{2646D280-4A94-4887-9607-C951BE610FE4}"/>
    <cellStyle name="Normal_Sheet2" xfId="4100" xr:uid="{00000000-0005-0000-0000-0000770D0000}"/>
    <cellStyle name="Normal_Sheet2 2" xfId="4109" xr:uid="{00000000-0005-0000-0000-0000780D0000}"/>
    <cellStyle name="Normal_Sheet3" xfId="4094" xr:uid="{00000000-0005-0000-0000-0000790D0000}"/>
    <cellStyle name="Normal_Sheet3 3" xfId="4101" xr:uid="{00000000-0005-0000-0000-00007B0D0000}"/>
    <cellStyle name="Normal_Sheet4" xfId="4096" xr:uid="{00000000-0005-0000-0000-00007D0D0000}"/>
    <cellStyle name="Normal_Sheet5" xfId="4095" xr:uid="{00000000-0005-0000-0000-00007E0D0000}"/>
    <cellStyle name="Normal_Sheet6" xfId="4110" xr:uid="{00000000-0005-0000-0000-0000800D0000}"/>
    <cellStyle name="Normal_Sheet7" xfId="4111" xr:uid="{A3D91001-C9BD-46E9-873D-B67BC37CBE03}"/>
    <cellStyle name="Normal_Sheet8" xfId="4106" xr:uid="{00000000-0005-0000-0000-0000810D0000}"/>
    <cellStyle name="Percent" xfId="23" builtinId="5"/>
    <cellStyle name="Percent 10" xfId="1243" xr:uid="{00000000-0005-0000-0000-0000830D0000}"/>
    <cellStyle name="Percent 10 2" xfId="2151" xr:uid="{00000000-0005-0000-0000-0000840D0000}"/>
    <cellStyle name="Percent 10 2 2" xfId="3843" xr:uid="{00000000-0005-0000-0000-0000850D0000}"/>
    <cellStyle name="Percent 10 3" xfId="2997" xr:uid="{00000000-0005-0000-0000-0000860D0000}"/>
    <cellStyle name="Percent 11" xfId="835" xr:uid="{00000000-0005-0000-0000-0000870D0000}"/>
    <cellStyle name="Percent 11 2" xfId="1774" xr:uid="{00000000-0005-0000-0000-0000880D0000}"/>
    <cellStyle name="Percent 11 2 2" xfId="3466" xr:uid="{00000000-0005-0000-0000-0000890D0000}"/>
    <cellStyle name="Percent 11 3" xfId="2620" xr:uid="{00000000-0005-0000-0000-00008A0D0000}"/>
    <cellStyle name="Percent 2" xfId="57" xr:uid="{00000000-0005-0000-0000-00008B0D0000}"/>
    <cellStyle name="Percent 3" xfId="69" xr:uid="{00000000-0005-0000-0000-00008C0D0000}"/>
    <cellStyle name="Percent 3 2" xfId="177" xr:uid="{00000000-0005-0000-0000-00008D0D0000}"/>
    <cellStyle name="Percent 3 2 2" xfId="211" xr:uid="{00000000-0005-0000-0000-00008E0D0000}"/>
    <cellStyle name="Percent 3 2 2 2" xfId="306" xr:uid="{00000000-0005-0000-0000-00008F0D0000}"/>
    <cellStyle name="Percent 3 2 2 2 2" xfId="1402" xr:uid="{00000000-0005-0000-0000-0000900D0000}"/>
    <cellStyle name="Percent 3 2 2 2 2 2" xfId="3096" xr:uid="{00000000-0005-0000-0000-0000910D0000}"/>
    <cellStyle name="Percent 3 2 2 2 3" xfId="2250" xr:uid="{00000000-0005-0000-0000-0000920D0000}"/>
    <cellStyle name="Percent 3 2 2 3" xfId="1328" xr:uid="{00000000-0005-0000-0000-0000930D0000}"/>
    <cellStyle name="Percent 3 2 2 3 2" xfId="3049" xr:uid="{00000000-0005-0000-0000-0000940D0000}"/>
    <cellStyle name="Percent 3 2 2 4" xfId="2203" xr:uid="{00000000-0005-0000-0000-0000950D0000}"/>
    <cellStyle name="Percent 3 2 3" xfId="267" xr:uid="{00000000-0005-0000-0000-0000960D0000}"/>
    <cellStyle name="Percent 3 2 3 2" xfId="1375" xr:uid="{00000000-0005-0000-0000-0000970D0000}"/>
    <cellStyle name="Percent 3 2 3 2 2" xfId="3080" xr:uid="{00000000-0005-0000-0000-0000980D0000}"/>
    <cellStyle name="Percent 3 2 3 3" xfId="2234" xr:uid="{00000000-0005-0000-0000-0000990D0000}"/>
    <cellStyle name="Percent 3 2 4" xfId="1310" xr:uid="{00000000-0005-0000-0000-00009A0D0000}"/>
    <cellStyle name="Percent 3 2 4 2" xfId="3033" xr:uid="{00000000-0005-0000-0000-00009B0D0000}"/>
    <cellStyle name="Percent 3 2 5" xfId="2187" xr:uid="{00000000-0005-0000-0000-00009C0D0000}"/>
    <cellStyle name="Percent 3 3" xfId="169" xr:uid="{00000000-0005-0000-0000-00009D0D0000}"/>
    <cellStyle name="Percent 3 3 2" xfId="258" xr:uid="{00000000-0005-0000-0000-00009E0D0000}"/>
    <cellStyle name="Percent 3 3 2 2" xfId="1365" xr:uid="{00000000-0005-0000-0000-00009F0D0000}"/>
    <cellStyle name="Percent 3 3 2 2 2" xfId="3076" xr:uid="{00000000-0005-0000-0000-0000A00D0000}"/>
    <cellStyle name="Percent 3 3 2 3" xfId="2230" xr:uid="{00000000-0005-0000-0000-0000A10D0000}"/>
    <cellStyle name="Percent 3 3 3" xfId="1306" xr:uid="{00000000-0005-0000-0000-0000A20D0000}"/>
    <cellStyle name="Percent 3 3 3 2" xfId="3029" xr:uid="{00000000-0005-0000-0000-0000A30D0000}"/>
    <cellStyle name="Percent 3 3 4" xfId="2183" xr:uid="{00000000-0005-0000-0000-0000A40D0000}"/>
    <cellStyle name="Percent 3 4" xfId="202" xr:uid="{00000000-0005-0000-0000-0000A50D0000}"/>
    <cellStyle name="Percent 3 4 2" xfId="296" xr:uid="{00000000-0005-0000-0000-0000A60D0000}"/>
    <cellStyle name="Percent 3 4 2 2" xfId="1396" xr:uid="{00000000-0005-0000-0000-0000A70D0000}"/>
    <cellStyle name="Percent 3 4 2 2 2" xfId="3092" xr:uid="{00000000-0005-0000-0000-0000A80D0000}"/>
    <cellStyle name="Percent 3 4 2 3" xfId="2246" xr:uid="{00000000-0005-0000-0000-0000A90D0000}"/>
    <cellStyle name="Percent 3 4 3" xfId="1323" xr:uid="{00000000-0005-0000-0000-0000AA0D0000}"/>
    <cellStyle name="Percent 3 4 3 2" xfId="3045" xr:uid="{00000000-0005-0000-0000-0000AB0D0000}"/>
    <cellStyle name="Percent 3 4 4" xfId="2199" xr:uid="{00000000-0005-0000-0000-0000AC0D0000}"/>
    <cellStyle name="Percent 4" xfId="84" xr:uid="{00000000-0005-0000-0000-0000AD0D0000}"/>
    <cellStyle name="Percent 4 2" xfId="940" xr:uid="{00000000-0005-0000-0000-0000AE0D0000}"/>
    <cellStyle name="Percent 4 2 2" xfId="1866" xr:uid="{00000000-0005-0000-0000-0000AF0D0000}"/>
    <cellStyle name="Percent 4 2 2 2" xfId="3558" xr:uid="{00000000-0005-0000-0000-0000B00D0000}"/>
    <cellStyle name="Percent 4 2 3" xfId="2712" xr:uid="{00000000-0005-0000-0000-0000B10D0000}"/>
    <cellStyle name="Percent 4 3" xfId="1053" xr:uid="{00000000-0005-0000-0000-0000B20D0000}"/>
    <cellStyle name="Percent 5" xfId="101" xr:uid="{00000000-0005-0000-0000-0000B30D0000}"/>
    <cellStyle name="Percent 5 2" xfId="205" xr:uid="{00000000-0005-0000-0000-0000B40D0000}"/>
    <cellStyle name="Percent 5 2 2" xfId="300" xr:uid="{00000000-0005-0000-0000-0000B50D0000}"/>
    <cellStyle name="Percent 5 2 2 2" xfId="1400" xr:uid="{00000000-0005-0000-0000-0000B60D0000}"/>
    <cellStyle name="Percent 5 2 2 2 2" xfId="3095" xr:uid="{00000000-0005-0000-0000-0000B70D0000}"/>
    <cellStyle name="Percent 5 2 2 3" xfId="2249" xr:uid="{00000000-0005-0000-0000-0000B80D0000}"/>
    <cellStyle name="Percent 5 2 3" xfId="1327" xr:uid="{00000000-0005-0000-0000-0000B90D0000}"/>
    <cellStyle name="Percent 5 2 3 2" xfId="3048" xr:uid="{00000000-0005-0000-0000-0000BA0D0000}"/>
    <cellStyle name="Percent 5 2 4" xfId="2202" xr:uid="{00000000-0005-0000-0000-0000BB0D0000}"/>
    <cellStyle name="Percent 5 3" xfId="261" xr:uid="{00000000-0005-0000-0000-0000BC0D0000}"/>
    <cellStyle name="Percent 5 3 2" xfId="1369" xr:uid="{00000000-0005-0000-0000-0000BD0D0000}"/>
    <cellStyle name="Percent 5 3 2 2" xfId="3079" xr:uid="{00000000-0005-0000-0000-0000BE0D0000}"/>
    <cellStyle name="Percent 5 3 3" xfId="2233" xr:uid="{00000000-0005-0000-0000-0000BF0D0000}"/>
    <cellStyle name="Percent 5 4" xfId="353" xr:uid="{00000000-0005-0000-0000-0000C00D0000}"/>
    <cellStyle name="Percent 5 5" xfId="1309" xr:uid="{00000000-0005-0000-0000-0000C10D0000}"/>
    <cellStyle name="Percent 5 5 2" xfId="3032" xr:uid="{00000000-0005-0000-0000-0000C20D0000}"/>
    <cellStyle name="Percent 5 6" xfId="2186" xr:uid="{00000000-0005-0000-0000-0000C30D0000}"/>
    <cellStyle name="Percent 5 7" xfId="172" xr:uid="{00000000-0005-0000-0000-0000C40D0000}"/>
    <cellStyle name="Percent 6" xfId="137" xr:uid="{00000000-0005-0000-0000-0000C50D0000}"/>
    <cellStyle name="Percent 7" xfId="124" xr:uid="{00000000-0005-0000-0000-0000C60D0000}"/>
    <cellStyle name="Percent 7 2" xfId="532" xr:uid="{00000000-0005-0000-0000-0000C70D0000}"/>
    <cellStyle name="Percent 7 2 2" xfId="782" xr:uid="{00000000-0005-0000-0000-0000C80D0000}"/>
    <cellStyle name="Percent 7 2 2 2" xfId="1197" xr:uid="{00000000-0005-0000-0000-0000C90D0000}"/>
    <cellStyle name="Percent 7 2 2 2 2" xfId="2108" xr:uid="{00000000-0005-0000-0000-0000CA0D0000}"/>
    <cellStyle name="Percent 7 2 2 2 2 2" xfId="3800" xr:uid="{00000000-0005-0000-0000-0000CB0D0000}"/>
    <cellStyle name="Percent 7 2 2 2 3" xfId="2954" xr:uid="{00000000-0005-0000-0000-0000CC0D0000}"/>
    <cellStyle name="Percent 7 2 2 3" xfId="1731" xr:uid="{00000000-0005-0000-0000-0000CD0D0000}"/>
    <cellStyle name="Percent 7 2 2 3 2" xfId="3423" xr:uid="{00000000-0005-0000-0000-0000CE0D0000}"/>
    <cellStyle name="Percent 7 2 2 4" xfId="2577" xr:uid="{00000000-0005-0000-0000-0000CF0D0000}"/>
    <cellStyle name="Percent 7 2 3" xfId="998" xr:uid="{00000000-0005-0000-0000-0000D00D0000}"/>
    <cellStyle name="Percent 7 2 3 2" xfId="1920" xr:uid="{00000000-0005-0000-0000-0000D10D0000}"/>
    <cellStyle name="Percent 7 2 3 2 2" xfId="3612" xr:uid="{00000000-0005-0000-0000-0000D20D0000}"/>
    <cellStyle name="Percent 7 2 3 3" xfId="2766" xr:uid="{00000000-0005-0000-0000-0000D30D0000}"/>
    <cellStyle name="Percent 7 2 4" xfId="1547" xr:uid="{00000000-0005-0000-0000-0000D40D0000}"/>
    <cellStyle name="Percent 7 2 4 2" xfId="3239" xr:uid="{00000000-0005-0000-0000-0000D50D0000}"/>
    <cellStyle name="Percent 7 2 5" xfId="2393" xr:uid="{00000000-0005-0000-0000-0000D60D0000}"/>
    <cellStyle name="Percent 7 3" xfId="682" xr:uid="{00000000-0005-0000-0000-0000D70D0000}"/>
    <cellStyle name="Percent 7 3 2" xfId="1105" xr:uid="{00000000-0005-0000-0000-0000D80D0000}"/>
    <cellStyle name="Percent 7 3 2 2" xfId="2016" xr:uid="{00000000-0005-0000-0000-0000D90D0000}"/>
    <cellStyle name="Percent 7 3 2 2 2" xfId="3708" xr:uid="{00000000-0005-0000-0000-0000DA0D0000}"/>
    <cellStyle name="Percent 7 3 2 3" xfId="2862" xr:uid="{00000000-0005-0000-0000-0000DB0D0000}"/>
    <cellStyle name="Percent 7 3 3" xfId="1639" xr:uid="{00000000-0005-0000-0000-0000DC0D0000}"/>
    <cellStyle name="Percent 7 3 3 2" xfId="3331" xr:uid="{00000000-0005-0000-0000-0000DD0D0000}"/>
    <cellStyle name="Percent 7 3 4" xfId="2485" xr:uid="{00000000-0005-0000-0000-0000DE0D0000}"/>
    <cellStyle name="Percent 7 4" xfId="891" xr:uid="{00000000-0005-0000-0000-0000DF0D0000}"/>
    <cellStyle name="Percent 7 4 2" xfId="1823" xr:uid="{00000000-0005-0000-0000-0000E00D0000}"/>
    <cellStyle name="Percent 7 4 2 2" xfId="3515" xr:uid="{00000000-0005-0000-0000-0000E10D0000}"/>
    <cellStyle name="Percent 7 4 3" xfId="2669" xr:uid="{00000000-0005-0000-0000-0000E20D0000}"/>
    <cellStyle name="Percent 7 5" xfId="376" xr:uid="{00000000-0005-0000-0000-0000E30D0000}"/>
    <cellStyle name="Percent 7 5 2" xfId="1449" xr:uid="{00000000-0005-0000-0000-0000E40D0000}"/>
    <cellStyle name="Percent 7 5 2 2" xfId="3141" xr:uid="{00000000-0005-0000-0000-0000E50D0000}"/>
    <cellStyle name="Percent 7 5 3" xfId="2295" xr:uid="{00000000-0005-0000-0000-0000E60D0000}"/>
    <cellStyle name="Percent 8" xfId="474" xr:uid="{00000000-0005-0000-0000-0000E70D0000}"/>
    <cellStyle name="Percent 8 2" xfId="732" xr:uid="{00000000-0005-0000-0000-0000E80D0000}"/>
    <cellStyle name="Percent 8 2 2" xfId="1148" xr:uid="{00000000-0005-0000-0000-0000E90D0000}"/>
    <cellStyle name="Percent 8 2 2 2" xfId="2059" xr:uid="{00000000-0005-0000-0000-0000EA0D0000}"/>
    <cellStyle name="Percent 8 2 2 2 2" xfId="3751" xr:uid="{00000000-0005-0000-0000-0000EB0D0000}"/>
    <cellStyle name="Percent 8 2 2 3" xfId="2905" xr:uid="{00000000-0005-0000-0000-0000EC0D0000}"/>
    <cellStyle name="Percent 8 2 3" xfId="1682" xr:uid="{00000000-0005-0000-0000-0000ED0D0000}"/>
    <cellStyle name="Percent 8 2 3 2" xfId="3374" xr:uid="{00000000-0005-0000-0000-0000EE0D0000}"/>
    <cellStyle name="Percent 8 2 4" xfId="2528" xr:uid="{00000000-0005-0000-0000-0000EF0D0000}"/>
    <cellStyle name="Percent 8 3" xfId="948" xr:uid="{00000000-0005-0000-0000-0000F00D0000}"/>
    <cellStyle name="Percent 8 3 2" xfId="1871" xr:uid="{00000000-0005-0000-0000-0000F10D0000}"/>
    <cellStyle name="Percent 8 3 2 2" xfId="3563" xr:uid="{00000000-0005-0000-0000-0000F20D0000}"/>
    <cellStyle name="Percent 8 3 3" xfId="2717" xr:uid="{00000000-0005-0000-0000-0000F30D0000}"/>
    <cellStyle name="Percent 8 4" xfId="1498" xr:uid="{00000000-0005-0000-0000-0000F40D0000}"/>
    <cellStyle name="Percent 8 4 2" xfId="3190" xr:uid="{00000000-0005-0000-0000-0000F50D0000}"/>
    <cellStyle name="Percent 8 5" xfId="2344" xr:uid="{00000000-0005-0000-0000-0000F60D0000}"/>
    <cellStyle name="Percent 9" xfId="628" xr:uid="{00000000-0005-0000-0000-0000F70D0000}"/>
    <cellStyle name="Percent 9 2" xfId="1056" xr:uid="{00000000-0005-0000-0000-0000F80D0000}"/>
    <cellStyle name="Percent 9 2 2" xfId="1967" xr:uid="{00000000-0005-0000-0000-0000F90D0000}"/>
    <cellStyle name="Percent 9 2 2 2" xfId="3659" xr:uid="{00000000-0005-0000-0000-0000FA0D0000}"/>
    <cellStyle name="Percent 9 2 3" xfId="2813" xr:uid="{00000000-0005-0000-0000-0000FB0D0000}"/>
    <cellStyle name="Percent 9 3" xfId="1590" xr:uid="{00000000-0005-0000-0000-0000FC0D0000}"/>
    <cellStyle name="Percent 9 3 2" xfId="3282" xr:uid="{00000000-0005-0000-0000-0000FD0D0000}"/>
    <cellStyle name="Percent 9 4" xfId="2436" xr:uid="{00000000-0005-0000-0000-0000FE0D0000}"/>
    <cellStyle name="Акцент1" xfId="24" xr:uid="{00000000-0005-0000-0000-0000FF0D0000}"/>
    <cellStyle name="Акцент2" xfId="25" xr:uid="{00000000-0005-0000-0000-0000000E0000}"/>
    <cellStyle name="Акцент3" xfId="26" xr:uid="{00000000-0005-0000-0000-0000010E0000}"/>
    <cellStyle name="Акцент4" xfId="27" xr:uid="{00000000-0005-0000-0000-0000020E0000}"/>
    <cellStyle name="Акцент5" xfId="28" xr:uid="{00000000-0005-0000-0000-0000030E0000}"/>
    <cellStyle name="Акцент6" xfId="29" xr:uid="{00000000-0005-0000-0000-0000040E0000}"/>
    <cellStyle name="Ввод " xfId="30" xr:uid="{00000000-0005-0000-0000-0000050E0000}"/>
    <cellStyle name="Ввод  2" xfId="85" xr:uid="{00000000-0005-0000-0000-0000060E0000}"/>
    <cellStyle name="Ввод  2 2" xfId="173" xr:uid="{00000000-0005-0000-0000-0000070E0000}"/>
    <cellStyle name="Ввод  2 2 2" xfId="206" xr:uid="{00000000-0005-0000-0000-0000080E0000}"/>
    <cellStyle name="Ввод  2 2 2 2" xfId="301" xr:uid="{00000000-0005-0000-0000-0000090E0000}"/>
    <cellStyle name="Ввод  2 2 2 2 2" xfId="725" xr:uid="{00000000-0005-0000-0000-00000A0E0000}"/>
    <cellStyle name="Ввод  2 2 2 2 2 2" xfId="4013" xr:uid="{00000000-0005-0000-0000-00000B0E0000}"/>
    <cellStyle name="Ввод  2 2 2 2 3" xfId="620" xr:uid="{00000000-0005-0000-0000-00000C0E0000}"/>
    <cellStyle name="Ввод  2 2 2 2 3 2" xfId="4006" xr:uid="{00000000-0005-0000-0000-00000D0E0000}"/>
    <cellStyle name="Ввод  2 2 2 2 4" xfId="3948" xr:uid="{00000000-0005-0000-0000-00000E0E0000}"/>
    <cellStyle name="Ввод  2 2 2 3" xfId="604" xr:uid="{00000000-0005-0000-0000-00000F0E0000}"/>
    <cellStyle name="Ввод  2 2 2 3 2" xfId="3991" xr:uid="{00000000-0005-0000-0000-0000100E0000}"/>
    <cellStyle name="Ввод  2 2 2 4" xfId="3899" xr:uid="{00000000-0005-0000-0000-0000110E0000}"/>
    <cellStyle name="Ввод  2 2 3" xfId="262" xr:uid="{00000000-0005-0000-0000-0000120E0000}"/>
    <cellStyle name="Ввод  2 2 3 2" xfId="1370" xr:uid="{00000000-0005-0000-0000-0000130E0000}"/>
    <cellStyle name="Ввод  2 2 3 2 2" xfId="4074" xr:uid="{00000000-0005-0000-0000-0000140E0000}"/>
    <cellStyle name="Ввод  2 2 3 3" xfId="3925" xr:uid="{00000000-0005-0000-0000-0000150E0000}"/>
    <cellStyle name="Ввод  2 2 4" xfId="453" xr:uid="{00000000-0005-0000-0000-0000160E0000}"/>
    <cellStyle name="Ввод  2 2 4 2" xfId="3970" xr:uid="{00000000-0005-0000-0000-0000170E0000}"/>
    <cellStyle name="Ввод  2 2 5" xfId="3876" xr:uid="{00000000-0005-0000-0000-0000180E0000}"/>
    <cellStyle name="Ввод  2 3" xfId="163" xr:uid="{00000000-0005-0000-0000-0000190E0000}"/>
    <cellStyle name="Ввод  2 3 2" xfId="250" xr:uid="{00000000-0005-0000-0000-00001A0E0000}"/>
    <cellStyle name="Ввод  2 3 2 2" xfId="677" xr:uid="{00000000-0005-0000-0000-00001B0E0000}"/>
    <cellStyle name="Ввод  2 3 2 2 2" xfId="4009" xr:uid="{00000000-0005-0000-0000-00001C0E0000}"/>
    <cellStyle name="Ввод  2 3 2 3" xfId="610" xr:uid="{00000000-0005-0000-0000-00001D0E0000}"/>
    <cellStyle name="Ввод  2 3 2 3 2" xfId="3996" xr:uid="{00000000-0005-0000-0000-00001E0E0000}"/>
    <cellStyle name="Ввод  2 3 2 4" xfId="3918" xr:uid="{00000000-0005-0000-0000-00001F0E0000}"/>
    <cellStyle name="Ввод  2 3 3" xfId="577" xr:uid="{00000000-0005-0000-0000-0000200E0000}"/>
    <cellStyle name="Ввод  2 3 3 2" xfId="3981" xr:uid="{00000000-0005-0000-0000-0000210E0000}"/>
    <cellStyle name="Ввод  2 3 4" xfId="3869" xr:uid="{00000000-0005-0000-0000-0000220E0000}"/>
    <cellStyle name="Ввод  2 4" xfId="190" xr:uid="{00000000-0005-0000-0000-0000230E0000}"/>
    <cellStyle name="Ввод  2 4 2" xfId="283" xr:uid="{00000000-0005-0000-0000-0000240E0000}"/>
    <cellStyle name="Ввод  2 4 2 2" xfId="1387" xr:uid="{00000000-0005-0000-0000-0000250E0000}"/>
    <cellStyle name="Ввод  2 4 2 2 2" xfId="4082" xr:uid="{00000000-0005-0000-0000-0000260E0000}"/>
    <cellStyle name="Ввод  2 4 2 3" xfId="3937" xr:uid="{00000000-0005-0000-0000-0000270E0000}"/>
    <cellStyle name="Ввод  2 4 3" xfId="1242" xr:uid="{00000000-0005-0000-0000-0000280E0000}"/>
    <cellStyle name="Ввод  2 4 3 2" xfId="4037" xr:uid="{00000000-0005-0000-0000-0000290E0000}"/>
    <cellStyle name="Ввод  2 4 4" xfId="3888" xr:uid="{00000000-0005-0000-0000-00002A0E0000}"/>
    <cellStyle name="Ввод  2 5" xfId="231" xr:uid="{00000000-0005-0000-0000-00002B0E0000}"/>
    <cellStyle name="Ввод  2 5 2" xfId="1345" xr:uid="{00000000-0005-0000-0000-00002C0E0000}"/>
    <cellStyle name="Ввод  2 5 2 2" xfId="4065" xr:uid="{00000000-0005-0000-0000-00002D0E0000}"/>
    <cellStyle name="Ввод  2 5 3" xfId="3908" xr:uid="{00000000-0005-0000-0000-00002E0E0000}"/>
    <cellStyle name="Ввод  2 6" xfId="324" xr:uid="{00000000-0005-0000-0000-00002F0E0000}"/>
    <cellStyle name="Ввод  2 6 2" xfId="3960" xr:uid="{00000000-0005-0000-0000-0000300E0000}"/>
    <cellStyle name="Ввод  2 7" xfId="3859" xr:uid="{00000000-0005-0000-0000-0000310E0000}"/>
    <cellStyle name="Ввод  3" xfId="154" xr:uid="{00000000-0005-0000-0000-0000320E0000}"/>
    <cellStyle name="Ввод  3 2" xfId="197" xr:uid="{00000000-0005-0000-0000-0000330E0000}"/>
    <cellStyle name="Ввод  3 2 2" xfId="291" xr:uid="{00000000-0005-0000-0000-0000340E0000}"/>
    <cellStyle name="Ввод  3 2 2 2" xfId="617" xr:uid="{00000000-0005-0000-0000-0000350E0000}"/>
    <cellStyle name="Ввод  3 2 2 2 2" xfId="680" xr:uid="{00000000-0005-0000-0000-0000360E0000}"/>
    <cellStyle name="Ввод  3 2 2 2 2 2" xfId="4011" xr:uid="{00000000-0005-0000-0000-0000370E0000}"/>
    <cellStyle name="Ввод  3 2 2 2 3" xfId="4003" xr:uid="{00000000-0005-0000-0000-0000380E0000}"/>
    <cellStyle name="Ввод  3 2 2 3" xfId="601" xr:uid="{00000000-0005-0000-0000-0000390E0000}"/>
    <cellStyle name="Ввод  3 2 2 3 2" xfId="3988" xr:uid="{00000000-0005-0000-0000-00003A0E0000}"/>
    <cellStyle name="Ввод  3 2 2 4" xfId="3942" xr:uid="{00000000-0005-0000-0000-00003B0E0000}"/>
    <cellStyle name="Ввод  3 2 3" xfId="466" xr:uid="{00000000-0005-0000-0000-00003C0E0000}"/>
    <cellStyle name="Ввод  3 2 3 2" xfId="3973" xr:uid="{00000000-0005-0000-0000-00003D0E0000}"/>
    <cellStyle name="Ввод  3 2 4" xfId="3893" xr:uid="{00000000-0005-0000-0000-00003E0E0000}"/>
    <cellStyle name="Ввод  3 3" xfId="238" xr:uid="{00000000-0005-0000-0000-00003F0E0000}"/>
    <cellStyle name="Ввод  3 3 2" xfId="607" xr:uid="{00000000-0005-0000-0000-0000400E0000}"/>
    <cellStyle name="Ввод  3 3 2 2" xfId="724" xr:uid="{00000000-0005-0000-0000-0000410E0000}"/>
    <cellStyle name="Ввод  3 3 2 2 2" xfId="4012" xr:uid="{00000000-0005-0000-0000-0000420E0000}"/>
    <cellStyle name="Ввод  3 3 2 3" xfId="3993" xr:uid="{00000000-0005-0000-0000-0000430E0000}"/>
    <cellStyle name="Ввод  3 3 3" xfId="479" xr:uid="{00000000-0005-0000-0000-0000440E0000}"/>
    <cellStyle name="Ввод  3 3 3 2" xfId="3978" xr:uid="{00000000-0005-0000-0000-0000450E0000}"/>
    <cellStyle name="Ввод  3 3 4" xfId="3915" xr:uid="{00000000-0005-0000-0000-0000460E0000}"/>
    <cellStyle name="Ввод  3 4" xfId="1247" xr:uid="{00000000-0005-0000-0000-0000470E0000}"/>
    <cellStyle name="Ввод  3 4 2" xfId="4041" xr:uid="{00000000-0005-0000-0000-0000480E0000}"/>
    <cellStyle name="Ввод  3 5" xfId="317" xr:uid="{00000000-0005-0000-0000-0000490E0000}"/>
    <cellStyle name="Ввод  3 5 2" xfId="3955" xr:uid="{00000000-0005-0000-0000-00004A0E0000}"/>
    <cellStyle name="Ввод  3 6" xfId="3866" xr:uid="{00000000-0005-0000-0000-00004B0E0000}"/>
    <cellStyle name="Ввод  4" xfId="178" xr:uid="{00000000-0005-0000-0000-00004C0E0000}"/>
    <cellStyle name="Ввод  4 2" xfId="270" xr:uid="{00000000-0005-0000-0000-00004D0E0000}"/>
    <cellStyle name="Ввод  4 2 2" xfId="934" xr:uid="{00000000-0005-0000-0000-00004E0E0000}"/>
    <cellStyle name="Ввод  4 2 2 2" xfId="4026" xr:uid="{00000000-0005-0000-0000-00004F0E0000}"/>
    <cellStyle name="Ввод  4 2 3" xfId="3930" xr:uid="{00000000-0005-0000-0000-0000500E0000}"/>
    <cellStyle name="Ввод  4 3" xfId="887" xr:uid="{00000000-0005-0000-0000-0000510E0000}"/>
    <cellStyle name="Ввод  4 3 2" xfId="4024" xr:uid="{00000000-0005-0000-0000-0000520E0000}"/>
    <cellStyle name="Ввод  4 4" xfId="3881" xr:uid="{00000000-0005-0000-0000-0000530E0000}"/>
    <cellStyle name="Ввод  5" xfId="132" xr:uid="{00000000-0005-0000-0000-0000540E0000}"/>
    <cellStyle name="Ввод  5 2" xfId="886" xr:uid="{00000000-0005-0000-0000-0000550E0000}"/>
    <cellStyle name="Ввод  5 2 2" xfId="4023" xr:uid="{00000000-0005-0000-0000-0000560E0000}"/>
    <cellStyle name="Ввод  5 3" xfId="3852" xr:uid="{00000000-0005-0000-0000-0000570E0000}"/>
    <cellStyle name="Ввод  6" xfId="125" xr:uid="{00000000-0005-0000-0000-0000580E0000}"/>
    <cellStyle name="Ввод  6 2" xfId="1275" xr:uid="{00000000-0005-0000-0000-0000590E0000}"/>
    <cellStyle name="Ввод  6 2 2" xfId="4054" xr:uid="{00000000-0005-0000-0000-00005A0E0000}"/>
    <cellStyle name="Ввод  6 3" xfId="3847" xr:uid="{00000000-0005-0000-0000-00005B0E0000}"/>
    <cellStyle name="Вывод" xfId="31" xr:uid="{00000000-0005-0000-0000-00005C0E0000}"/>
    <cellStyle name="Вывод 2" xfId="86" xr:uid="{00000000-0005-0000-0000-00005D0E0000}"/>
    <cellStyle name="Вывод 2 2" xfId="174" xr:uid="{00000000-0005-0000-0000-00005E0E0000}"/>
    <cellStyle name="Вывод 2 2 2" xfId="207" xr:uid="{00000000-0005-0000-0000-00005F0E0000}"/>
    <cellStyle name="Вывод 2 2 2 2" xfId="302" xr:uid="{00000000-0005-0000-0000-0000600E0000}"/>
    <cellStyle name="Вывод 2 2 2 2 2" xfId="1261" xr:uid="{00000000-0005-0000-0000-0000610E0000}"/>
    <cellStyle name="Вывод 2 2 2 2 2 2" xfId="4049" xr:uid="{00000000-0005-0000-0000-0000620E0000}"/>
    <cellStyle name="Вывод 2 2 2 2 3" xfId="614" xr:uid="{00000000-0005-0000-0000-0000630E0000}"/>
    <cellStyle name="Вывод 2 2 2 2 3 2" xfId="4000" xr:uid="{00000000-0005-0000-0000-0000640E0000}"/>
    <cellStyle name="Вывод 2 2 2 2 4" xfId="3949" xr:uid="{00000000-0005-0000-0000-0000650E0000}"/>
    <cellStyle name="Вывод 2 2 2 3" xfId="592" xr:uid="{00000000-0005-0000-0000-0000660E0000}"/>
    <cellStyle name="Вывод 2 2 2 3 2" xfId="3985" xr:uid="{00000000-0005-0000-0000-0000670E0000}"/>
    <cellStyle name="Вывод 2 2 2 4" xfId="3900" xr:uid="{00000000-0005-0000-0000-0000680E0000}"/>
    <cellStyle name="Вывод 2 2 3" xfId="263" xr:uid="{00000000-0005-0000-0000-0000690E0000}"/>
    <cellStyle name="Вывод 2 2 3 2" xfId="1371" xr:uid="{00000000-0005-0000-0000-00006A0E0000}"/>
    <cellStyle name="Вывод 2 2 3 2 2" xfId="4075" xr:uid="{00000000-0005-0000-0000-00006B0E0000}"/>
    <cellStyle name="Вывод 2 2 3 3" xfId="3926" xr:uid="{00000000-0005-0000-0000-00006C0E0000}"/>
    <cellStyle name="Вывод 2 2 4" xfId="460" xr:uid="{00000000-0005-0000-0000-00006D0E0000}"/>
    <cellStyle name="Вывод 2 2 4 2" xfId="3971" xr:uid="{00000000-0005-0000-0000-00006E0E0000}"/>
    <cellStyle name="Вывод 2 2 5" xfId="3877" xr:uid="{00000000-0005-0000-0000-00006F0E0000}"/>
    <cellStyle name="Вывод 2 3" xfId="164" xr:uid="{00000000-0005-0000-0000-0000700E0000}"/>
    <cellStyle name="Вывод 2 3 2" xfId="251" xr:uid="{00000000-0005-0000-0000-0000710E0000}"/>
    <cellStyle name="Вывод 2 3 2 2" xfId="1265" xr:uid="{00000000-0005-0000-0000-0000720E0000}"/>
    <cellStyle name="Вывод 2 3 2 2 2" xfId="4053" xr:uid="{00000000-0005-0000-0000-0000730E0000}"/>
    <cellStyle name="Вывод 2 3 2 3" xfId="621" xr:uid="{00000000-0005-0000-0000-0000740E0000}"/>
    <cellStyle name="Вывод 2 3 2 3 2" xfId="4007" xr:uid="{00000000-0005-0000-0000-0000750E0000}"/>
    <cellStyle name="Вывод 2 3 2 4" xfId="3919" xr:uid="{00000000-0005-0000-0000-0000760E0000}"/>
    <cellStyle name="Вывод 2 3 3" xfId="605" xr:uid="{00000000-0005-0000-0000-0000770E0000}"/>
    <cellStyle name="Вывод 2 3 3 2" xfId="3992" xr:uid="{00000000-0005-0000-0000-0000780E0000}"/>
    <cellStyle name="Вывод 2 3 4" xfId="3870" xr:uid="{00000000-0005-0000-0000-0000790E0000}"/>
    <cellStyle name="Вывод 2 4" xfId="191" xr:uid="{00000000-0005-0000-0000-00007A0E0000}"/>
    <cellStyle name="Вывод 2 4 2" xfId="284" xr:uid="{00000000-0005-0000-0000-00007B0E0000}"/>
    <cellStyle name="Вывод 2 4 2 2" xfId="1388" xr:uid="{00000000-0005-0000-0000-00007C0E0000}"/>
    <cellStyle name="Вывод 2 4 2 2 2" xfId="4083" xr:uid="{00000000-0005-0000-0000-00007D0E0000}"/>
    <cellStyle name="Вывод 2 4 2 3" xfId="3938" xr:uid="{00000000-0005-0000-0000-00007E0E0000}"/>
    <cellStyle name="Вывод 2 4 3" xfId="1248" xr:uid="{00000000-0005-0000-0000-00007F0E0000}"/>
    <cellStyle name="Вывод 2 4 3 2" xfId="4042" xr:uid="{00000000-0005-0000-0000-0000800E0000}"/>
    <cellStyle name="Вывод 2 4 4" xfId="3889" xr:uid="{00000000-0005-0000-0000-0000810E0000}"/>
    <cellStyle name="Вывод 2 5" xfId="232" xr:uid="{00000000-0005-0000-0000-0000820E0000}"/>
    <cellStyle name="Вывод 2 5 2" xfId="1346" xr:uid="{00000000-0005-0000-0000-0000830E0000}"/>
    <cellStyle name="Вывод 2 5 2 2" xfId="4066" xr:uid="{00000000-0005-0000-0000-0000840E0000}"/>
    <cellStyle name="Вывод 2 5 3" xfId="3909" xr:uid="{00000000-0005-0000-0000-0000850E0000}"/>
    <cellStyle name="Вывод 2 6" xfId="325" xr:uid="{00000000-0005-0000-0000-0000860E0000}"/>
    <cellStyle name="Вывод 2 6 2" xfId="3961" xr:uid="{00000000-0005-0000-0000-0000870E0000}"/>
    <cellStyle name="Вывод 2 7" xfId="3860" xr:uid="{00000000-0005-0000-0000-0000880E0000}"/>
    <cellStyle name="Вывод 3" xfId="152" xr:uid="{00000000-0005-0000-0000-0000890E0000}"/>
    <cellStyle name="Вывод 3 2" xfId="198" xr:uid="{00000000-0005-0000-0000-00008A0E0000}"/>
    <cellStyle name="Вывод 3 2 2" xfId="292" xr:uid="{00000000-0005-0000-0000-00008B0E0000}"/>
    <cellStyle name="Вывод 3 2 2 2" xfId="615" xr:uid="{00000000-0005-0000-0000-00008C0E0000}"/>
    <cellStyle name="Вывод 3 2 2 2 2" xfId="1262" xr:uid="{00000000-0005-0000-0000-00008D0E0000}"/>
    <cellStyle name="Вывод 3 2 2 2 2 2" xfId="4050" xr:uid="{00000000-0005-0000-0000-00008E0E0000}"/>
    <cellStyle name="Вывод 3 2 2 2 3" xfId="4001" xr:uid="{00000000-0005-0000-0000-00008F0E0000}"/>
    <cellStyle name="Вывод 3 2 2 3" xfId="596" xr:uid="{00000000-0005-0000-0000-0000900E0000}"/>
    <cellStyle name="Вывод 3 2 2 3 2" xfId="3986" xr:uid="{00000000-0005-0000-0000-0000910E0000}"/>
    <cellStyle name="Вывод 3 2 2 4" xfId="3943" xr:uid="{00000000-0005-0000-0000-0000920E0000}"/>
    <cellStyle name="Вывод 3 2 3" xfId="441" xr:uid="{00000000-0005-0000-0000-0000930E0000}"/>
    <cellStyle name="Вывод 3 2 3 2" xfId="3967" xr:uid="{00000000-0005-0000-0000-0000940E0000}"/>
    <cellStyle name="Вывод 3 2 4" xfId="3894" xr:uid="{00000000-0005-0000-0000-0000950E0000}"/>
    <cellStyle name="Вывод 3 3" xfId="236" xr:uid="{00000000-0005-0000-0000-0000960E0000}"/>
    <cellStyle name="Вывод 3 3 2" xfId="616" xr:uid="{00000000-0005-0000-0000-0000970E0000}"/>
    <cellStyle name="Вывод 3 3 2 2" xfId="1263" xr:uid="{00000000-0005-0000-0000-0000980E0000}"/>
    <cellStyle name="Вывод 3 3 2 2 2" xfId="4051" xr:uid="{00000000-0005-0000-0000-0000990E0000}"/>
    <cellStyle name="Вывод 3 3 2 3" xfId="4002" xr:uid="{00000000-0005-0000-0000-00009A0E0000}"/>
    <cellStyle name="Вывод 3 3 3" xfId="600" xr:uid="{00000000-0005-0000-0000-00009B0E0000}"/>
    <cellStyle name="Вывод 3 3 3 2" xfId="3987" xr:uid="{00000000-0005-0000-0000-00009C0E0000}"/>
    <cellStyle name="Вывод 3 3 4" xfId="3913" xr:uid="{00000000-0005-0000-0000-00009D0E0000}"/>
    <cellStyle name="Вывод 3 4" xfId="945" xr:uid="{00000000-0005-0000-0000-00009E0E0000}"/>
    <cellStyle name="Вывод 3 4 2" xfId="4031" xr:uid="{00000000-0005-0000-0000-00009F0E0000}"/>
    <cellStyle name="Вывод 3 5" xfId="318" xr:uid="{00000000-0005-0000-0000-0000A00E0000}"/>
    <cellStyle name="Вывод 3 5 2" xfId="3956" xr:uid="{00000000-0005-0000-0000-0000A10E0000}"/>
    <cellStyle name="Вывод 3 6" xfId="3864" xr:uid="{00000000-0005-0000-0000-0000A20E0000}"/>
    <cellStyle name="Вывод 4" xfId="179" xr:uid="{00000000-0005-0000-0000-0000A30E0000}"/>
    <cellStyle name="Вывод 4 2" xfId="271" xr:uid="{00000000-0005-0000-0000-0000A40E0000}"/>
    <cellStyle name="Вывод 4 2 2" xfId="1253" xr:uid="{00000000-0005-0000-0000-0000A50E0000}"/>
    <cellStyle name="Вывод 4 2 2 2" xfId="4044" xr:uid="{00000000-0005-0000-0000-0000A60E0000}"/>
    <cellStyle name="Вывод 4 2 3" xfId="3931" xr:uid="{00000000-0005-0000-0000-0000A70E0000}"/>
    <cellStyle name="Вывод 4 3" xfId="1052" xr:uid="{00000000-0005-0000-0000-0000A80E0000}"/>
    <cellStyle name="Вывод 4 3 2" xfId="4034" xr:uid="{00000000-0005-0000-0000-0000A90E0000}"/>
    <cellStyle name="Вывод 4 4" xfId="3882" xr:uid="{00000000-0005-0000-0000-0000AA0E0000}"/>
    <cellStyle name="Вывод 5" xfId="133" xr:uid="{00000000-0005-0000-0000-0000AB0E0000}"/>
    <cellStyle name="Вывод 5 2" xfId="1047" xr:uid="{00000000-0005-0000-0000-0000AC0E0000}"/>
    <cellStyle name="Вывод 5 2 2" xfId="4032" xr:uid="{00000000-0005-0000-0000-0000AD0E0000}"/>
    <cellStyle name="Вывод 5 3" xfId="3853" xr:uid="{00000000-0005-0000-0000-0000AE0E0000}"/>
    <cellStyle name="Вывод 6" xfId="126" xr:uid="{00000000-0005-0000-0000-0000AF0E0000}"/>
    <cellStyle name="Вывод 6 2" xfId="1276" xr:uid="{00000000-0005-0000-0000-0000B00E0000}"/>
    <cellStyle name="Вывод 6 2 2" xfId="4055" xr:uid="{00000000-0005-0000-0000-0000B10E0000}"/>
    <cellStyle name="Вывод 6 3" xfId="3848" xr:uid="{00000000-0005-0000-0000-0000B20E0000}"/>
    <cellStyle name="Вычисление" xfId="32" xr:uid="{00000000-0005-0000-0000-0000B30E0000}"/>
    <cellStyle name="Вычисление 2" xfId="87" xr:uid="{00000000-0005-0000-0000-0000B40E0000}"/>
    <cellStyle name="Вычисление 2 2" xfId="175" xr:uid="{00000000-0005-0000-0000-0000B50E0000}"/>
    <cellStyle name="Вычисление 2 2 2" xfId="208" xr:uid="{00000000-0005-0000-0000-0000B60E0000}"/>
    <cellStyle name="Вычисление 2 2 2 2" xfId="303" xr:uid="{00000000-0005-0000-0000-0000B70E0000}"/>
    <cellStyle name="Вычисление 2 2 2 2 2" xfId="830" xr:uid="{00000000-0005-0000-0000-0000B80E0000}"/>
    <cellStyle name="Вычисление 2 2 2 2 2 2" xfId="4021" xr:uid="{00000000-0005-0000-0000-0000B90E0000}"/>
    <cellStyle name="Вычисление 2 2 2 2 3" xfId="612" xr:uid="{00000000-0005-0000-0000-0000BA0E0000}"/>
    <cellStyle name="Вычисление 2 2 2 2 3 2" xfId="3998" xr:uid="{00000000-0005-0000-0000-0000BB0E0000}"/>
    <cellStyle name="Вычисление 2 2 2 2 4" xfId="3950" xr:uid="{00000000-0005-0000-0000-0000BC0E0000}"/>
    <cellStyle name="Вычисление 2 2 2 3" xfId="584" xr:uid="{00000000-0005-0000-0000-0000BD0E0000}"/>
    <cellStyle name="Вычисление 2 2 2 3 2" xfId="3983" xr:uid="{00000000-0005-0000-0000-0000BE0E0000}"/>
    <cellStyle name="Вычисление 2 2 2 4" xfId="3901" xr:uid="{00000000-0005-0000-0000-0000BF0E0000}"/>
    <cellStyle name="Вычисление 2 2 3" xfId="264" xr:uid="{00000000-0005-0000-0000-0000C00E0000}"/>
    <cellStyle name="Вычисление 2 2 3 2" xfId="1372" xr:uid="{00000000-0005-0000-0000-0000C10E0000}"/>
    <cellStyle name="Вычисление 2 2 3 2 2" xfId="4076" xr:uid="{00000000-0005-0000-0000-0000C20E0000}"/>
    <cellStyle name="Вычисление 2 2 3 3" xfId="3927" xr:uid="{00000000-0005-0000-0000-0000C30E0000}"/>
    <cellStyle name="Вычисление 2 2 4" xfId="382" xr:uid="{00000000-0005-0000-0000-0000C40E0000}"/>
    <cellStyle name="Вычисление 2 2 4 2" xfId="3965" xr:uid="{00000000-0005-0000-0000-0000C50E0000}"/>
    <cellStyle name="Вычисление 2 2 5" xfId="3878" xr:uid="{00000000-0005-0000-0000-0000C60E0000}"/>
    <cellStyle name="Вычисление 2 3" xfId="165" xr:uid="{00000000-0005-0000-0000-0000C70E0000}"/>
    <cellStyle name="Вычисление 2 3 2" xfId="252" xr:uid="{00000000-0005-0000-0000-0000C80E0000}"/>
    <cellStyle name="Вычисление 2 3 2 2" xfId="726" xr:uid="{00000000-0005-0000-0000-0000C90E0000}"/>
    <cellStyle name="Вычисление 2 3 2 2 2" xfId="4014" xr:uid="{00000000-0005-0000-0000-0000CA0E0000}"/>
    <cellStyle name="Вычисление 2 3 2 3" xfId="618" xr:uid="{00000000-0005-0000-0000-0000CB0E0000}"/>
    <cellStyle name="Вычисление 2 3 2 3 2" xfId="4004" xr:uid="{00000000-0005-0000-0000-0000CC0E0000}"/>
    <cellStyle name="Вычисление 2 3 2 4" xfId="3920" xr:uid="{00000000-0005-0000-0000-0000CD0E0000}"/>
    <cellStyle name="Вычисление 2 3 3" xfId="602" xr:uid="{00000000-0005-0000-0000-0000CE0E0000}"/>
    <cellStyle name="Вычисление 2 3 3 2" xfId="3989" xr:uid="{00000000-0005-0000-0000-0000CF0E0000}"/>
    <cellStyle name="Вычисление 2 3 4" xfId="3871" xr:uid="{00000000-0005-0000-0000-0000D00E0000}"/>
    <cellStyle name="Вычисление 2 4" xfId="192" xr:uid="{00000000-0005-0000-0000-0000D10E0000}"/>
    <cellStyle name="Вычисление 2 4 2" xfId="285" xr:uid="{00000000-0005-0000-0000-0000D20E0000}"/>
    <cellStyle name="Вычисление 2 4 2 2" xfId="1389" xr:uid="{00000000-0005-0000-0000-0000D30E0000}"/>
    <cellStyle name="Вычисление 2 4 2 2 2" xfId="4084" xr:uid="{00000000-0005-0000-0000-0000D40E0000}"/>
    <cellStyle name="Вычисление 2 4 2 3" xfId="3939" xr:uid="{00000000-0005-0000-0000-0000D50E0000}"/>
    <cellStyle name="Вычисление 2 4 3" xfId="1054" xr:uid="{00000000-0005-0000-0000-0000D60E0000}"/>
    <cellStyle name="Вычисление 2 4 3 2" xfId="4035" xr:uid="{00000000-0005-0000-0000-0000D70E0000}"/>
    <cellStyle name="Вычисление 2 4 4" xfId="3890" xr:uid="{00000000-0005-0000-0000-0000D80E0000}"/>
    <cellStyle name="Вычисление 2 5" xfId="233" xr:uid="{00000000-0005-0000-0000-0000D90E0000}"/>
    <cellStyle name="Вычисление 2 5 2" xfId="1347" xr:uid="{00000000-0005-0000-0000-0000DA0E0000}"/>
    <cellStyle name="Вычисление 2 5 2 2" xfId="4067" xr:uid="{00000000-0005-0000-0000-0000DB0E0000}"/>
    <cellStyle name="Вычисление 2 5 3" xfId="3910" xr:uid="{00000000-0005-0000-0000-0000DC0E0000}"/>
    <cellStyle name="Вычисление 2 6" xfId="326" xr:uid="{00000000-0005-0000-0000-0000DD0E0000}"/>
    <cellStyle name="Вычисление 2 6 2" xfId="3962" xr:uid="{00000000-0005-0000-0000-0000DE0E0000}"/>
    <cellStyle name="Вычисление 2 7" xfId="3861" xr:uid="{00000000-0005-0000-0000-0000DF0E0000}"/>
    <cellStyle name="Вычисление 3" xfId="153" xr:uid="{00000000-0005-0000-0000-0000E00E0000}"/>
    <cellStyle name="Вычисление 3 2" xfId="199" xr:uid="{00000000-0005-0000-0000-0000E10E0000}"/>
    <cellStyle name="Вычисление 3 2 2" xfId="293" xr:uid="{00000000-0005-0000-0000-0000E20E0000}"/>
    <cellStyle name="Вычисление 3 2 2 2" xfId="611" xr:uid="{00000000-0005-0000-0000-0000E30E0000}"/>
    <cellStyle name="Вычисление 3 2 2 2 2" xfId="728" xr:uid="{00000000-0005-0000-0000-0000E40E0000}"/>
    <cellStyle name="Вычисление 3 2 2 2 2 2" xfId="4016" xr:uid="{00000000-0005-0000-0000-0000E50E0000}"/>
    <cellStyle name="Вычисление 3 2 2 2 3" xfId="3997" xr:uid="{00000000-0005-0000-0000-0000E60E0000}"/>
    <cellStyle name="Вычисление 3 2 2 3" xfId="581" xr:uid="{00000000-0005-0000-0000-0000E70E0000}"/>
    <cellStyle name="Вычисление 3 2 2 3 2" xfId="3982" xr:uid="{00000000-0005-0000-0000-0000E80E0000}"/>
    <cellStyle name="Вычисление 3 2 2 4" xfId="3944" xr:uid="{00000000-0005-0000-0000-0000E90E0000}"/>
    <cellStyle name="Вычисление 3 2 3" xfId="470" xr:uid="{00000000-0005-0000-0000-0000EA0E0000}"/>
    <cellStyle name="Вычисление 3 2 3 2" xfId="3974" xr:uid="{00000000-0005-0000-0000-0000EB0E0000}"/>
    <cellStyle name="Вычисление 3 2 4" xfId="3895" xr:uid="{00000000-0005-0000-0000-0000EC0E0000}"/>
    <cellStyle name="Вычисление 3 3" xfId="237" xr:uid="{00000000-0005-0000-0000-0000ED0E0000}"/>
    <cellStyle name="Вычисление 3 3 2" xfId="530" xr:uid="{00000000-0005-0000-0000-0000EE0E0000}"/>
    <cellStyle name="Вычисление 3 3 2 2" xfId="829" xr:uid="{00000000-0005-0000-0000-0000EF0E0000}"/>
    <cellStyle name="Вычисление 3 3 2 2 2" xfId="4020" xr:uid="{00000000-0005-0000-0000-0000F00E0000}"/>
    <cellStyle name="Вычисление 3 3 2 3" xfId="3980" xr:uid="{00000000-0005-0000-0000-0000F10E0000}"/>
    <cellStyle name="Вычисление 3 3 3" xfId="477" xr:uid="{00000000-0005-0000-0000-0000F20E0000}"/>
    <cellStyle name="Вычисление 3 3 3 2" xfId="3977" xr:uid="{00000000-0005-0000-0000-0000F30E0000}"/>
    <cellStyle name="Вычисление 3 3 4" xfId="3914" xr:uid="{00000000-0005-0000-0000-0000F40E0000}"/>
    <cellStyle name="Вычисление 3 4" xfId="889" xr:uid="{00000000-0005-0000-0000-0000F50E0000}"/>
    <cellStyle name="Вычисление 3 4 2" xfId="4025" xr:uid="{00000000-0005-0000-0000-0000F60E0000}"/>
    <cellStyle name="Вычисление 3 5" xfId="319" xr:uid="{00000000-0005-0000-0000-0000F70E0000}"/>
    <cellStyle name="Вычисление 3 5 2" xfId="3957" xr:uid="{00000000-0005-0000-0000-0000F80E0000}"/>
    <cellStyle name="Вычисление 3 6" xfId="3865" xr:uid="{00000000-0005-0000-0000-0000F90E0000}"/>
    <cellStyle name="Вычисление 4" xfId="180" xr:uid="{00000000-0005-0000-0000-0000FA0E0000}"/>
    <cellStyle name="Вычисление 4 2" xfId="272" xr:uid="{00000000-0005-0000-0000-0000FB0E0000}"/>
    <cellStyle name="Вычисление 4 2 2" xfId="1256" xr:uid="{00000000-0005-0000-0000-0000FC0E0000}"/>
    <cellStyle name="Вычисление 4 2 2 2" xfId="4045" xr:uid="{00000000-0005-0000-0000-0000FD0E0000}"/>
    <cellStyle name="Вычисление 4 2 3" xfId="3932" xr:uid="{00000000-0005-0000-0000-0000FE0E0000}"/>
    <cellStyle name="Вычисление 4 3" xfId="1244" xr:uid="{00000000-0005-0000-0000-0000FF0E0000}"/>
    <cellStyle name="Вычисление 4 3 2" xfId="4038" xr:uid="{00000000-0005-0000-0000-0000000F0000}"/>
    <cellStyle name="Вычисление 4 4" xfId="3883" xr:uid="{00000000-0005-0000-0000-0000010F0000}"/>
    <cellStyle name="Вычисление 5" xfId="134" xr:uid="{00000000-0005-0000-0000-0000020F0000}"/>
    <cellStyle name="Вычисление 5 2" xfId="943" xr:uid="{00000000-0005-0000-0000-0000030F0000}"/>
    <cellStyle name="Вычисление 5 2 2" xfId="4029" xr:uid="{00000000-0005-0000-0000-0000040F0000}"/>
    <cellStyle name="Вычисление 5 3" xfId="3854" xr:uid="{00000000-0005-0000-0000-0000050F0000}"/>
    <cellStyle name="Вычисление 6" xfId="127" xr:uid="{00000000-0005-0000-0000-0000060F0000}"/>
    <cellStyle name="Вычисление 6 2" xfId="1277" xr:uid="{00000000-0005-0000-0000-0000070F0000}"/>
    <cellStyle name="Вычисление 6 2 2" xfId="4056" xr:uid="{00000000-0005-0000-0000-0000080F0000}"/>
    <cellStyle name="Вычисление 6 3" xfId="3849" xr:uid="{00000000-0005-0000-0000-0000090F0000}"/>
    <cellStyle name="Гиперссылка 2" xfId="1267" xr:uid="{00000000-0005-0000-0000-00000A0F0000}"/>
    <cellStyle name="Денежный [0] 2" xfId="1270" xr:uid="{00000000-0005-0000-0000-00000B0F0000}"/>
    <cellStyle name="Заголовок 1" xfId="33" xr:uid="{00000000-0005-0000-0000-00000C0F0000}"/>
    <cellStyle name="Заголовок 2" xfId="34" xr:uid="{00000000-0005-0000-0000-00000D0F0000}"/>
    <cellStyle name="Заголовок 3" xfId="35" xr:uid="{00000000-0005-0000-0000-00000E0F0000}"/>
    <cellStyle name="Заголовок 4" xfId="36" xr:uid="{00000000-0005-0000-0000-00000F0F0000}"/>
    <cellStyle name="Итог" xfId="37" xr:uid="{00000000-0005-0000-0000-0000100F0000}"/>
    <cellStyle name="Итог 2" xfId="88" xr:uid="{00000000-0005-0000-0000-0000110F0000}"/>
    <cellStyle name="Итог 2 2" xfId="176" xr:uid="{00000000-0005-0000-0000-0000120F0000}"/>
    <cellStyle name="Итог 2 2 2" xfId="209" xr:uid="{00000000-0005-0000-0000-0000130F0000}"/>
    <cellStyle name="Итог 2 2 2 2" xfId="304" xr:uid="{00000000-0005-0000-0000-0000140F0000}"/>
    <cellStyle name="Итог 2 2 2 2 2" xfId="1264" xr:uid="{00000000-0005-0000-0000-0000150F0000}"/>
    <cellStyle name="Итог 2 2 2 2 2 2" xfId="4052" xr:uid="{00000000-0005-0000-0000-0000160F0000}"/>
    <cellStyle name="Итог 2 2 2 2 3" xfId="619" xr:uid="{00000000-0005-0000-0000-0000170F0000}"/>
    <cellStyle name="Итог 2 2 2 2 3 2" xfId="4005" xr:uid="{00000000-0005-0000-0000-0000180F0000}"/>
    <cellStyle name="Итог 2 2 2 2 4" xfId="3951" xr:uid="{00000000-0005-0000-0000-0000190F0000}"/>
    <cellStyle name="Итог 2 2 2 3" xfId="603" xr:uid="{00000000-0005-0000-0000-00001A0F0000}"/>
    <cellStyle name="Итог 2 2 2 3 2" xfId="3990" xr:uid="{00000000-0005-0000-0000-00001B0F0000}"/>
    <cellStyle name="Итог 2 2 2 4" xfId="3902" xr:uid="{00000000-0005-0000-0000-00001C0F0000}"/>
    <cellStyle name="Итог 2 2 3" xfId="265" xr:uid="{00000000-0005-0000-0000-00001D0F0000}"/>
    <cellStyle name="Итог 2 2 3 2" xfId="1373" xr:uid="{00000000-0005-0000-0000-00001E0F0000}"/>
    <cellStyle name="Итог 2 2 3 2 2" xfId="4077" xr:uid="{00000000-0005-0000-0000-00001F0F0000}"/>
    <cellStyle name="Итог 2 2 3 3" xfId="3928" xr:uid="{00000000-0005-0000-0000-0000200F0000}"/>
    <cellStyle name="Итог 2 2 4" xfId="384" xr:uid="{00000000-0005-0000-0000-0000210F0000}"/>
    <cellStyle name="Итог 2 2 4 2" xfId="3966" xr:uid="{00000000-0005-0000-0000-0000220F0000}"/>
    <cellStyle name="Итог 2 2 5" xfId="3879" xr:uid="{00000000-0005-0000-0000-0000230F0000}"/>
    <cellStyle name="Итог 2 3" xfId="166" xr:uid="{00000000-0005-0000-0000-0000240F0000}"/>
    <cellStyle name="Итог 2 3 2" xfId="253" xr:uid="{00000000-0005-0000-0000-0000250F0000}"/>
    <cellStyle name="Итог 2 3 2 2" xfId="1260" xr:uid="{00000000-0005-0000-0000-0000260F0000}"/>
    <cellStyle name="Итог 2 3 2 2 2" xfId="4048" xr:uid="{00000000-0005-0000-0000-0000270F0000}"/>
    <cellStyle name="Итог 2 3 2 3" xfId="613" xr:uid="{00000000-0005-0000-0000-0000280F0000}"/>
    <cellStyle name="Итог 2 3 2 3 2" xfId="3999" xr:uid="{00000000-0005-0000-0000-0000290F0000}"/>
    <cellStyle name="Итог 2 3 2 4" xfId="3921" xr:uid="{00000000-0005-0000-0000-00002A0F0000}"/>
    <cellStyle name="Итог 2 3 3" xfId="588" xr:uid="{00000000-0005-0000-0000-00002B0F0000}"/>
    <cellStyle name="Итог 2 3 3 2" xfId="3984" xr:uid="{00000000-0005-0000-0000-00002C0F0000}"/>
    <cellStyle name="Итог 2 3 4" xfId="3872" xr:uid="{00000000-0005-0000-0000-00002D0F0000}"/>
    <cellStyle name="Итог 2 4" xfId="193" xr:uid="{00000000-0005-0000-0000-00002E0F0000}"/>
    <cellStyle name="Итог 2 4 2" xfId="286" xr:uid="{00000000-0005-0000-0000-00002F0F0000}"/>
    <cellStyle name="Итог 2 4 2 2" xfId="1390" xr:uid="{00000000-0005-0000-0000-0000300F0000}"/>
    <cellStyle name="Итог 2 4 2 2 2" xfId="4085" xr:uid="{00000000-0005-0000-0000-0000310F0000}"/>
    <cellStyle name="Итог 2 4 2 3" xfId="3940" xr:uid="{00000000-0005-0000-0000-0000320F0000}"/>
    <cellStyle name="Итог 2 4 3" xfId="885" xr:uid="{00000000-0005-0000-0000-0000330F0000}"/>
    <cellStyle name="Итог 2 4 3 2" xfId="4022" xr:uid="{00000000-0005-0000-0000-0000340F0000}"/>
    <cellStyle name="Итог 2 4 4" xfId="3891" xr:uid="{00000000-0005-0000-0000-0000350F0000}"/>
    <cellStyle name="Итог 2 5" xfId="234" xr:uid="{00000000-0005-0000-0000-0000360F0000}"/>
    <cellStyle name="Итог 2 5 2" xfId="1348" xr:uid="{00000000-0005-0000-0000-0000370F0000}"/>
    <cellStyle name="Итог 2 5 2 2" xfId="4068" xr:uid="{00000000-0005-0000-0000-0000380F0000}"/>
    <cellStyle name="Итог 2 5 3" xfId="3911" xr:uid="{00000000-0005-0000-0000-0000390F0000}"/>
    <cellStyle name="Итог 2 6" xfId="327" xr:uid="{00000000-0005-0000-0000-00003A0F0000}"/>
    <cellStyle name="Итог 2 6 2" xfId="3963" xr:uid="{00000000-0005-0000-0000-00003B0F0000}"/>
    <cellStyle name="Итог 2 7" xfId="3862" xr:uid="{00000000-0005-0000-0000-00003C0F0000}"/>
    <cellStyle name="Итог 3" xfId="151" xr:uid="{00000000-0005-0000-0000-00003D0F0000}"/>
    <cellStyle name="Итог 3 2" xfId="200" xr:uid="{00000000-0005-0000-0000-00003E0F0000}"/>
    <cellStyle name="Итог 3 2 2" xfId="294" xr:uid="{00000000-0005-0000-0000-00003F0F0000}"/>
    <cellStyle name="Итог 3 2 2 2" xfId="608" xr:uid="{00000000-0005-0000-0000-0000400F0000}"/>
    <cellStyle name="Итог 3 2 2 2 2" xfId="1258" xr:uid="{00000000-0005-0000-0000-0000410F0000}"/>
    <cellStyle name="Итог 3 2 2 2 2 2" xfId="4046" xr:uid="{00000000-0005-0000-0000-0000420F0000}"/>
    <cellStyle name="Итог 3 2 2 2 3" xfId="3994" xr:uid="{00000000-0005-0000-0000-0000430F0000}"/>
    <cellStyle name="Итог 3 2 2 3" xfId="476" xr:uid="{00000000-0005-0000-0000-0000440F0000}"/>
    <cellStyle name="Итог 3 2 2 3 2" xfId="3976" xr:uid="{00000000-0005-0000-0000-0000450F0000}"/>
    <cellStyle name="Итог 3 2 2 4" xfId="3945" xr:uid="{00000000-0005-0000-0000-0000460F0000}"/>
    <cellStyle name="Итог 3 2 3" xfId="463" xr:uid="{00000000-0005-0000-0000-0000470F0000}"/>
    <cellStyle name="Итог 3 2 3 2" xfId="3972" xr:uid="{00000000-0005-0000-0000-0000480F0000}"/>
    <cellStyle name="Итог 3 2 4" xfId="3896" xr:uid="{00000000-0005-0000-0000-0000490F0000}"/>
    <cellStyle name="Итог 3 3" xfId="230" xr:uid="{00000000-0005-0000-0000-00004A0F0000}"/>
    <cellStyle name="Итог 3 3 2" xfId="609" xr:uid="{00000000-0005-0000-0000-00004B0F0000}"/>
    <cellStyle name="Итог 3 3 2 2" xfId="1259" xr:uid="{00000000-0005-0000-0000-00004C0F0000}"/>
    <cellStyle name="Итог 3 3 2 2 2" xfId="4047" xr:uid="{00000000-0005-0000-0000-00004D0F0000}"/>
    <cellStyle name="Итог 3 3 2 3" xfId="3995" xr:uid="{00000000-0005-0000-0000-00004E0F0000}"/>
    <cellStyle name="Итог 3 3 3" xfId="503" xr:uid="{00000000-0005-0000-0000-00004F0F0000}"/>
    <cellStyle name="Итог 3 3 3 2" xfId="3979" xr:uid="{00000000-0005-0000-0000-0000500F0000}"/>
    <cellStyle name="Итог 3 3 4" xfId="3907" xr:uid="{00000000-0005-0000-0000-0000510F0000}"/>
    <cellStyle name="Итог 3 4" xfId="1239" xr:uid="{00000000-0005-0000-0000-0000520F0000}"/>
    <cellStyle name="Итог 3 4 2" xfId="4036" xr:uid="{00000000-0005-0000-0000-0000530F0000}"/>
    <cellStyle name="Итог 3 5" xfId="320" xr:uid="{00000000-0005-0000-0000-0000540F0000}"/>
    <cellStyle name="Итог 3 5 2" xfId="3958" xr:uid="{00000000-0005-0000-0000-0000550F0000}"/>
    <cellStyle name="Итог 3 6" xfId="3858" xr:uid="{00000000-0005-0000-0000-0000560F0000}"/>
    <cellStyle name="Итог 4" xfId="181" xr:uid="{00000000-0005-0000-0000-0000570F0000}"/>
    <cellStyle name="Итог 4 2" xfId="273" xr:uid="{00000000-0005-0000-0000-0000580F0000}"/>
    <cellStyle name="Итог 4 2 2" xfId="1250" xr:uid="{00000000-0005-0000-0000-0000590F0000}"/>
    <cellStyle name="Итог 4 2 2 2" xfId="4043" xr:uid="{00000000-0005-0000-0000-00005A0F0000}"/>
    <cellStyle name="Итог 4 2 3" xfId="3933" xr:uid="{00000000-0005-0000-0000-00005B0F0000}"/>
    <cellStyle name="Итог 4 3" xfId="939" xr:uid="{00000000-0005-0000-0000-00005C0F0000}"/>
    <cellStyle name="Итог 4 3 2" xfId="4028" xr:uid="{00000000-0005-0000-0000-00005D0F0000}"/>
    <cellStyle name="Итог 4 4" xfId="3884" xr:uid="{00000000-0005-0000-0000-00005E0F0000}"/>
    <cellStyle name="Итог 5" xfId="135" xr:uid="{00000000-0005-0000-0000-00005F0F0000}"/>
    <cellStyle name="Итог 5 2" xfId="1245" xr:uid="{00000000-0005-0000-0000-0000600F0000}"/>
    <cellStyle name="Итог 5 2 2" xfId="4039" xr:uid="{00000000-0005-0000-0000-0000610F0000}"/>
    <cellStyle name="Итог 5 3" xfId="3855" xr:uid="{00000000-0005-0000-0000-0000620F0000}"/>
    <cellStyle name="Итог 6" xfId="128" xr:uid="{00000000-0005-0000-0000-0000630F0000}"/>
    <cellStyle name="Итог 6 2" xfId="1278" xr:uid="{00000000-0005-0000-0000-0000640F0000}"/>
    <cellStyle name="Итог 6 2 2" xfId="4057" xr:uid="{00000000-0005-0000-0000-0000650F0000}"/>
    <cellStyle name="Итог 6 3" xfId="3850" xr:uid="{00000000-0005-0000-0000-0000660F0000}"/>
    <cellStyle name="Контрольная ячейка" xfId="38" xr:uid="{00000000-0005-0000-0000-0000670F0000}"/>
    <cellStyle name="Название" xfId="39" xr:uid="{00000000-0005-0000-0000-0000680F0000}"/>
    <cellStyle name="Нейтральный" xfId="40" xr:uid="{00000000-0005-0000-0000-0000690F0000}"/>
    <cellStyle name="Обычный 2" xfId="1266" xr:uid="{00000000-0005-0000-0000-00006A0F0000}"/>
    <cellStyle name="Обычный 2 2" xfId="2153" xr:uid="{00000000-0005-0000-0000-00006B0F0000}"/>
    <cellStyle name="Обычный 2 2 2" xfId="3845" xr:uid="{00000000-0005-0000-0000-00006C0F0000}"/>
    <cellStyle name="Обычный 2 3" xfId="2999" xr:uid="{00000000-0005-0000-0000-00006D0F0000}"/>
    <cellStyle name="Обычный 3" xfId="75" xr:uid="{00000000-0005-0000-0000-00006E0F0000}"/>
    <cellStyle name="Обычный_for price list" xfId="4114" xr:uid="{28A3F7CB-5CC7-48CC-8AD0-894BF621CFD4}"/>
    <cellStyle name="Обычный_KasperskyPriceListEngTotal" xfId="41" xr:uid="{00000000-0005-0000-0000-00006F0F0000}"/>
    <cellStyle name="Обычный_Licence" xfId="42" xr:uid="{00000000-0005-0000-0000-0000710F0000}"/>
    <cellStyle name="Обычный_pl_HOME_current" xfId="43" xr:uid="{00000000-0005-0000-0000-0000720F0000}"/>
    <cellStyle name="Обычный_pl_LO_ENT_current_1 2" xfId="58" xr:uid="{00000000-0005-0000-0000-0000730F0000}"/>
    <cellStyle name="Обычный_price list" xfId="4115" xr:uid="{B3DAA7A5-6691-43A1-AEE3-A650C14FB8FC}"/>
    <cellStyle name="Обычный_SaleListSMB+Enterprise_1" xfId="77" xr:uid="{00000000-0005-0000-0000-0000760F0000}"/>
    <cellStyle name="Обычный_SaleListSMB+EnterprisePack" xfId="76" xr:uid="{00000000-0005-0000-0000-0000770F0000}"/>
    <cellStyle name="Обычный_SaleListSMB+EnterprisePack_1" xfId="74" xr:uid="{00000000-0005-0000-0000-0000780F0000}"/>
    <cellStyle name="Обычный_Лист1" xfId="4104" xr:uid="{00000000-0005-0000-0000-0000790F0000}"/>
    <cellStyle name="Обычный_Лист3" xfId="4103" xr:uid="{00000000-0005-0000-0000-00007A0F0000}"/>
    <cellStyle name="Обычный_Лист4" xfId="4102" xr:uid="{00000000-0005-0000-0000-00007B0F0000}"/>
    <cellStyle name="Обычный_Лист5" xfId="4105" xr:uid="{00000000-0005-0000-0000-00007C0F0000}"/>
    <cellStyle name="Плохой" xfId="44" xr:uid="{00000000-0005-0000-0000-00007D0F0000}"/>
    <cellStyle name="Пояснение" xfId="45" xr:uid="{00000000-0005-0000-0000-00007E0F0000}"/>
    <cellStyle name="Примечание" xfId="46" xr:uid="{00000000-0005-0000-0000-00007F0F0000}"/>
    <cellStyle name="Примечание 10" xfId="315" xr:uid="{00000000-0005-0000-0000-0000800F0000}"/>
    <cellStyle name="Примечание 10 2" xfId="1406" xr:uid="{00000000-0005-0000-0000-0000810F0000}"/>
    <cellStyle name="Примечание 10 2 2" xfId="4091" xr:uid="{00000000-0005-0000-0000-0000820F0000}"/>
    <cellStyle name="Примечание 10 3" xfId="3954" xr:uid="{00000000-0005-0000-0000-0000830F0000}"/>
    <cellStyle name="Примечание 2" xfId="70" xr:uid="{00000000-0005-0000-0000-0000840F0000}"/>
    <cellStyle name="Примечание 2 2" xfId="94" xr:uid="{00000000-0005-0000-0000-0000850F0000}"/>
    <cellStyle name="Примечание 2 2 2" xfId="112" xr:uid="{00000000-0005-0000-0000-0000860F0000}"/>
    <cellStyle name="Примечание 2 2 2 2" xfId="307" xr:uid="{00000000-0005-0000-0000-0000870F0000}"/>
    <cellStyle name="Примечание 2 2 2 2 2" xfId="1403" xr:uid="{00000000-0005-0000-0000-0000880F0000}"/>
    <cellStyle name="Примечание 2 2 2 2 2 2" xfId="4090" xr:uid="{00000000-0005-0000-0000-0000890F0000}"/>
    <cellStyle name="Примечание 2 2 2 2 3" xfId="3953" xr:uid="{00000000-0005-0000-0000-00008A0F0000}"/>
    <cellStyle name="Примечание 2 2 2 3" xfId="825" xr:uid="{00000000-0005-0000-0000-00008B0F0000}"/>
    <cellStyle name="Примечание 2 2 2 3 2" xfId="4019" xr:uid="{00000000-0005-0000-0000-00008C0F0000}"/>
    <cellStyle name="Примечание 2 2 2 4" xfId="3904" xr:uid="{00000000-0005-0000-0000-00008D0F0000}"/>
    <cellStyle name="Примечание 2 2 3" xfId="241" xr:uid="{00000000-0005-0000-0000-00008E0F0000}"/>
    <cellStyle name="Примечание 2 2 3 2" xfId="1352" xr:uid="{00000000-0005-0000-0000-00008F0F0000}"/>
    <cellStyle name="Примечание 2 2 3 2 2" xfId="4070" xr:uid="{00000000-0005-0000-0000-0000900F0000}"/>
    <cellStyle name="Примечание 2 2 3 3" xfId="3916" xr:uid="{00000000-0005-0000-0000-0000910F0000}"/>
    <cellStyle name="Примечание 2 2 4" xfId="472" xr:uid="{00000000-0005-0000-0000-0000920F0000}"/>
    <cellStyle name="Примечание 2 2 4 2" xfId="3975" xr:uid="{00000000-0005-0000-0000-0000930F0000}"/>
    <cellStyle name="Примечание 2 2 5" xfId="3867" xr:uid="{00000000-0005-0000-0000-0000940F0000}"/>
    <cellStyle name="Примечание 2 3" xfId="97" xr:uid="{00000000-0005-0000-0000-0000950F0000}"/>
    <cellStyle name="Примечание 2 3 2" xfId="203" xr:uid="{00000000-0005-0000-0000-0000960F0000}"/>
    <cellStyle name="Примечание 2 3 2 2" xfId="297" xr:uid="{00000000-0005-0000-0000-0000970F0000}"/>
    <cellStyle name="Примечание 2 3 2 2 2" xfId="1397" xr:uid="{00000000-0005-0000-0000-0000980F0000}"/>
    <cellStyle name="Примечание 2 3 2 2 2 2" xfId="4088" xr:uid="{00000000-0005-0000-0000-0000990F0000}"/>
    <cellStyle name="Примечание 2 3 2 2 3" xfId="3947" xr:uid="{00000000-0005-0000-0000-00009A0F0000}"/>
    <cellStyle name="Примечание 2 3 2 3" xfId="1324" xr:uid="{00000000-0005-0000-0000-00009B0F0000}"/>
    <cellStyle name="Примечание 2 3 2 3 2" xfId="4062" xr:uid="{00000000-0005-0000-0000-00009C0F0000}"/>
    <cellStyle name="Примечание 2 3 2 4" xfId="3898" xr:uid="{00000000-0005-0000-0000-00009D0F0000}"/>
    <cellStyle name="Примечание 2 3 3" xfId="259" xr:uid="{00000000-0005-0000-0000-00009E0F0000}"/>
    <cellStyle name="Примечание 2 3 3 2" xfId="1366" xr:uid="{00000000-0005-0000-0000-00009F0F0000}"/>
    <cellStyle name="Примечание 2 3 3 2 2" xfId="4073" xr:uid="{00000000-0005-0000-0000-0000A00F0000}"/>
    <cellStyle name="Примечание 2 3 3 3" xfId="3924" xr:uid="{00000000-0005-0000-0000-0000A10F0000}"/>
    <cellStyle name="Примечание 2 3 4" xfId="730" xr:uid="{00000000-0005-0000-0000-0000A20F0000}"/>
    <cellStyle name="Примечание 2 3 4 2" xfId="4018" xr:uid="{00000000-0005-0000-0000-0000A30F0000}"/>
    <cellStyle name="Примечание 2 3 5" xfId="3875" xr:uid="{00000000-0005-0000-0000-0000A40F0000}"/>
    <cellStyle name="Примечание 2 4" xfId="188" xr:uid="{00000000-0005-0000-0000-0000A50F0000}"/>
    <cellStyle name="Примечание 2 4 2" xfId="280" xr:uid="{00000000-0005-0000-0000-0000A60F0000}"/>
    <cellStyle name="Примечание 2 4 2 2" xfId="1384" xr:uid="{00000000-0005-0000-0000-0000A70F0000}"/>
    <cellStyle name="Примечание 2 4 2 2 2" xfId="4081" xr:uid="{00000000-0005-0000-0000-0000A80F0000}"/>
    <cellStyle name="Примечание 2 4 2 3" xfId="3936" xr:uid="{00000000-0005-0000-0000-0000A90F0000}"/>
    <cellStyle name="Примечание 2 4 3" xfId="938" xr:uid="{00000000-0005-0000-0000-0000AA0F0000}"/>
    <cellStyle name="Примечание 2 4 3 2" xfId="4027" xr:uid="{00000000-0005-0000-0000-0000AB0F0000}"/>
    <cellStyle name="Примечание 2 4 4" xfId="3887" xr:uid="{00000000-0005-0000-0000-0000AC0F0000}"/>
    <cellStyle name="Примечание 2 5" xfId="221" xr:uid="{00000000-0005-0000-0000-0000AD0F0000}"/>
    <cellStyle name="Примечание 2 5 2" xfId="1336" xr:uid="{00000000-0005-0000-0000-0000AE0F0000}"/>
    <cellStyle name="Примечание 2 5 2 2" xfId="4064" xr:uid="{00000000-0005-0000-0000-0000AF0F0000}"/>
    <cellStyle name="Примечание 2 5 3" xfId="3906" xr:uid="{00000000-0005-0000-0000-0000B00F0000}"/>
    <cellStyle name="Примечание 2 6" xfId="142" xr:uid="{00000000-0005-0000-0000-0000B10F0000}"/>
    <cellStyle name="Примечание 2 6 2" xfId="1285" xr:uid="{00000000-0005-0000-0000-0000B20F0000}"/>
    <cellStyle name="Примечание 2 6 2 2" xfId="4060" xr:uid="{00000000-0005-0000-0000-0000B30F0000}"/>
    <cellStyle name="Примечание 2 6 3" xfId="3857" xr:uid="{00000000-0005-0000-0000-0000B40F0000}"/>
    <cellStyle name="Примечание 2 7" xfId="328" xr:uid="{00000000-0005-0000-0000-0000B50F0000}"/>
    <cellStyle name="Примечание 2 7 2" xfId="3964" xr:uid="{00000000-0005-0000-0000-0000B60F0000}"/>
    <cellStyle name="Примечание 2 8" xfId="3846" xr:uid="{00000000-0005-0000-0000-0000B70F0000}"/>
    <cellStyle name="Примечание 3" xfId="89" xr:uid="{00000000-0005-0000-0000-0000B80F0000}"/>
    <cellStyle name="Примечание 3 2" xfId="108" xr:uid="{00000000-0005-0000-0000-0000B90F0000}"/>
    <cellStyle name="Примечание 3 2 2" xfId="210" xr:uid="{00000000-0005-0000-0000-0000BA0F0000}"/>
    <cellStyle name="Примечание 3 2 2 2" xfId="305" xr:uid="{00000000-0005-0000-0000-0000BB0F0000}"/>
    <cellStyle name="Примечание 3 2 2 2 2" xfId="1401" xr:uid="{00000000-0005-0000-0000-0000BC0F0000}"/>
    <cellStyle name="Примечание 3 2 2 2 2 2" xfId="4089" xr:uid="{00000000-0005-0000-0000-0000BD0F0000}"/>
    <cellStyle name="Примечание 3 2 2 2 3" xfId="3952" xr:uid="{00000000-0005-0000-0000-0000BE0F0000}"/>
    <cellStyle name="Примечание 3 2 2 3" xfId="729" xr:uid="{00000000-0005-0000-0000-0000BF0F0000}"/>
    <cellStyle name="Примечание 3 2 2 3 2" xfId="4017" xr:uid="{00000000-0005-0000-0000-0000C00F0000}"/>
    <cellStyle name="Примечание 3 2 2 4" xfId="3903" xr:uid="{00000000-0005-0000-0000-0000C10F0000}"/>
    <cellStyle name="Примечание 3 2 3" xfId="266" xr:uid="{00000000-0005-0000-0000-0000C20F0000}"/>
    <cellStyle name="Примечание 3 2 3 2" xfId="1374" xr:uid="{00000000-0005-0000-0000-0000C30F0000}"/>
    <cellStyle name="Примечание 3 2 3 2 2" xfId="4078" xr:uid="{00000000-0005-0000-0000-0000C40F0000}"/>
    <cellStyle name="Примечание 3 2 3 3" xfId="3929" xr:uid="{00000000-0005-0000-0000-0000C50F0000}"/>
    <cellStyle name="Примечание 3 2 4" xfId="443" xr:uid="{00000000-0005-0000-0000-0000C60F0000}"/>
    <cellStyle name="Примечание 3 2 4 2" xfId="3968" xr:uid="{00000000-0005-0000-0000-0000C70F0000}"/>
    <cellStyle name="Примечание 3 2 5" xfId="3880" xr:uid="{00000000-0005-0000-0000-0000C80F0000}"/>
    <cellStyle name="Примечание 3 3" xfId="167" xr:uid="{00000000-0005-0000-0000-0000C90F0000}"/>
    <cellStyle name="Примечание 3 3 2" xfId="254" xr:uid="{00000000-0005-0000-0000-0000CA0F0000}"/>
    <cellStyle name="Примечание 3 3 2 2" xfId="1361" xr:uid="{00000000-0005-0000-0000-0000CB0F0000}"/>
    <cellStyle name="Примечание 3 3 2 2 2" xfId="4072" xr:uid="{00000000-0005-0000-0000-0000CC0F0000}"/>
    <cellStyle name="Примечание 3 3 2 3" xfId="3922" xr:uid="{00000000-0005-0000-0000-0000CD0F0000}"/>
    <cellStyle name="Примечание 3 3 3" xfId="679" xr:uid="{00000000-0005-0000-0000-0000CE0F0000}"/>
    <cellStyle name="Примечание 3 3 3 2" xfId="4010" xr:uid="{00000000-0005-0000-0000-0000CF0F0000}"/>
    <cellStyle name="Примечание 3 3 4" xfId="3873" xr:uid="{00000000-0005-0000-0000-0000D00F0000}"/>
    <cellStyle name="Примечание 3 4" xfId="194" xr:uid="{00000000-0005-0000-0000-0000D10F0000}"/>
    <cellStyle name="Примечание 3 4 2" xfId="287" xr:uid="{00000000-0005-0000-0000-0000D20F0000}"/>
    <cellStyle name="Примечание 3 4 2 2" xfId="1391" xr:uid="{00000000-0005-0000-0000-0000D30F0000}"/>
    <cellStyle name="Примечание 3 4 2 2 2" xfId="4086" xr:uid="{00000000-0005-0000-0000-0000D40F0000}"/>
    <cellStyle name="Примечание 3 4 2 3" xfId="3941" xr:uid="{00000000-0005-0000-0000-0000D50F0000}"/>
    <cellStyle name="Примечание 3 4 3" xfId="1246" xr:uid="{00000000-0005-0000-0000-0000D60F0000}"/>
    <cellStyle name="Примечание 3 4 3 2" xfId="4040" xr:uid="{00000000-0005-0000-0000-0000D70F0000}"/>
    <cellStyle name="Примечание 3 4 4" xfId="3892" xr:uid="{00000000-0005-0000-0000-0000D80F0000}"/>
    <cellStyle name="Примечание 3 5" xfId="235" xr:uid="{00000000-0005-0000-0000-0000D90F0000}"/>
    <cellStyle name="Примечание 3 5 2" xfId="1349" xr:uid="{00000000-0005-0000-0000-0000DA0F0000}"/>
    <cellStyle name="Примечание 3 5 2 2" xfId="4069" xr:uid="{00000000-0005-0000-0000-0000DB0F0000}"/>
    <cellStyle name="Примечание 3 5 3" xfId="3912" xr:uid="{00000000-0005-0000-0000-0000DC0F0000}"/>
    <cellStyle name="Примечание 3 6" xfId="321" xr:uid="{00000000-0005-0000-0000-0000DD0F0000}"/>
    <cellStyle name="Примечание 3 6 2" xfId="3959" xr:uid="{00000000-0005-0000-0000-0000DE0F0000}"/>
    <cellStyle name="Примечание 3 7" xfId="3863" xr:uid="{00000000-0005-0000-0000-0000DF0F0000}"/>
    <cellStyle name="Примечание 4" xfId="82" xr:uid="{00000000-0005-0000-0000-0000E00F0000}"/>
    <cellStyle name="Примечание 4 2" xfId="201" xr:uid="{00000000-0005-0000-0000-0000E10F0000}"/>
    <cellStyle name="Примечание 4 2 2" xfId="295" xr:uid="{00000000-0005-0000-0000-0000E20F0000}"/>
    <cellStyle name="Примечание 4 2 2 2" xfId="1395" xr:uid="{00000000-0005-0000-0000-0000E30F0000}"/>
    <cellStyle name="Примечание 4 2 2 2 2" xfId="4087" xr:uid="{00000000-0005-0000-0000-0000E40F0000}"/>
    <cellStyle name="Примечание 4 2 2 3" xfId="3946" xr:uid="{00000000-0005-0000-0000-0000E50F0000}"/>
    <cellStyle name="Примечание 4 2 3" xfId="676" xr:uid="{00000000-0005-0000-0000-0000E60F0000}"/>
    <cellStyle name="Примечание 4 2 3 2" xfId="4008" xr:uid="{00000000-0005-0000-0000-0000E70F0000}"/>
    <cellStyle name="Примечание 4 2 4" xfId="3897" xr:uid="{00000000-0005-0000-0000-0000E80F0000}"/>
    <cellStyle name="Примечание 4 3" xfId="257" xr:uid="{00000000-0005-0000-0000-0000E90F0000}"/>
    <cellStyle name="Примечание 4 3 2" xfId="944" xr:uid="{00000000-0005-0000-0000-0000EA0F0000}"/>
    <cellStyle name="Примечание 4 3 2 2" xfId="4030" xr:uid="{00000000-0005-0000-0000-0000EB0F0000}"/>
    <cellStyle name="Примечание 4 3 3" xfId="3923" xr:uid="{00000000-0005-0000-0000-0000EC0F0000}"/>
    <cellStyle name="Примечание 4 4" xfId="446" xr:uid="{00000000-0005-0000-0000-0000ED0F0000}"/>
    <cellStyle name="Примечание 4 4 2" xfId="3969" xr:uid="{00000000-0005-0000-0000-0000EE0F0000}"/>
    <cellStyle name="Примечание 4 5" xfId="3874" xr:uid="{00000000-0005-0000-0000-0000EF0F0000}"/>
    <cellStyle name="Примечание 5" xfId="159" xr:uid="{00000000-0005-0000-0000-0000F00F0000}"/>
    <cellStyle name="Примечание 5 2" xfId="186" xr:uid="{00000000-0005-0000-0000-0000F10F0000}"/>
    <cellStyle name="Примечание 5 2 2" xfId="278" xr:uid="{00000000-0005-0000-0000-0000F20F0000}"/>
    <cellStyle name="Примечание 5 2 2 2" xfId="1382" xr:uid="{00000000-0005-0000-0000-0000F30F0000}"/>
    <cellStyle name="Примечание 5 2 2 2 2" xfId="4080" xr:uid="{00000000-0005-0000-0000-0000F40F0000}"/>
    <cellStyle name="Примечание 5 2 2 3" xfId="3935" xr:uid="{00000000-0005-0000-0000-0000F50F0000}"/>
    <cellStyle name="Примечание 5 2 3" xfId="1316" xr:uid="{00000000-0005-0000-0000-0000F60F0000}"/>
    <cellStyle name="Примечание 5 2 3 2" xfId="4061" xr:uid="{00000000-0005-0000-0000-0000F70F0000}"/>
    <cellStyle name="Примечание 5 2 4" xfId="3886" xr:uid="{00000000-0005-0000-0000-0000F80F0000}"/>
    <cellStyle name="Примечание 5 3" xfId="246" xr:uid="{00000000-0005-0000-0000-0000F90F0000}"/>
    <cellStyle name="Примечание 5 3 2" xfId="1357" xr:uid="{00000000-0005-0000-0000-0000FA0F0000}"/>
    <cellStyle name="Примечание 5 3 2 2" xfId="4071" xr:uid="{00000000-0005-0000-0000-0000FB0F0000}"/>
    <cellStyle name="Примечание 5 3 3" xfId="3917" xr:uid="{00000000-0005-0000-0000-0000FC0F0000}"/>
    <cellStyle name="Примечание 5 4" xfId="727" xr:uid="{00000000-0005-0000-0000-0000FD0F0000}"/>
    <cellStyle name="Примечание 5 4 2" xfId="4015" xr:uid="{00000000-0005-0000-0000-0000FE0F0000}"/>
    <cellStyle name="Примечание 5 5" xfId="3868" xr:uid="{00000000-0005-0000-0000-0000FF0F0000}"/>
    <cellStyle name="Примечание 6" xfId="182" xr:uid="{00000000-0005-0000-0000-000000100000}"/>
    <cellStyle name="Примечание 6 2" xfId="274" xr:uid="{00000000-0005-0000-0000-000001100000}"/>
    <cellStyle name="Примечание 6 2 2" xfId="1378" xr:uid="{00000000-0005-0000-0000-000002100000}"/>
    <cellStyle name="Примечание 6 2 2 2" xfId="4079" xr:uid="{00000000-0005-0000-0000-000003100000}"/>
    <cellStyle name="Примечание 6 2 3" xfId="3934" xr:uid="{00000000-0005-0000-0000-000004100000}"/>
    <cellStyle name="Примечание 6 3" xfId="1049" xr:uid="{00000000-0005-0000-0000-000005100000}"/>
    <cellStyle name="Примечание 6 3 2" xfId="4033" xr:uid="{00000000-0005-0000-0000-000006100000}"/>
    <cellStyle name="Примечание 6 4" xfId="3885" xr:uid="{00000000-0005-0000-0000-000007100000}"/>
    <cellStyle name="Примечание 7" xfId="214" xr:uid="{00000000-0005-0000-0000-000008100000}"/>
    <cellStyle name="Примечание 7 2" xfId="1331" xr:uid="{00000000-0005-0000-0000-000009100000}"/>
    <cellStyle name="Примечание 7 2 2" xfId="4063" xr:uid="{00000000-0005-0000-0000-00000A100000}"/>
    <cellStyle name="Примечание 7 3" xfId="3905" xr:uid="{00000000-0005-0000-0000-00000B100000}"/>
    <cellStyle name="Примечание 8" xfId="136" xr:uid="{00000000-0005-0000-0000-00000C100000}"/>
    <cellStyle name="Примечание 8 2" xfId="1282" xr:uid="{00000000-0005-0000-0000-00000D100000}"/>
    <cellStyle name="Примечание 8 2 2" xfId="4059" xr:uid="{00000000-0005-0000-0000-00000E100000}"/>
    <cellStyle name="Примечание 8 3" xfId="3856" xr:uid="{00000000-0005-0000-0000-00000F100000}"/>
    <cellStyle name="Примечание 9" xfId="129" xr:uid="{00000000-0005-0000-0000-000010100000}"/>
    <cellStyle name="Примечание 9 2" xfId="1279" xr:uid="{00000000-0005-0000-0000-000011100000}"/>
    <cellStyle name="Примечание 9 2 2" xfId="4058" xr:uid="{00000000-0005-0000-0000-000012100000}"/>
    <cellStyle name="Примечание 9 3" xfId="3851" xr:uid="{00000000-0005-0000-0000-000013100000}"/>
    <cellStyle name="Связанная ячейка" xfId="47" xr:uid="{00000000-0005-0000-0000-000014100000}"/>
    <cellStyle name="Текст предупреждения" xfId="48" xr:uid="{00000000-0005-0000-0000-000015100000}"/>
    <cellStyle name="Хороший" xfId="49" xr:uid="{00000000-0005-0000-0000-000016100000}"/>
  </cellStyles>
  <dxfs count="4537">
    <dxf>
      <font>
        <sz val="8"/>
      </font>
    </dxf>
    <dxf>
      <font>
        <name val="Arial Narrow"/>
        <scheme val="none"/>
      </font>
    </dxf>
    <dxf>
      <fill>
        <patternFill patternType="solid">
          <bgColor indexed="17"/>
        </patternFill>
      </fill>
    </dxf>
    <dxf>
      <font>
        <color indexed="9"/>
      </font>
    </dxf>
    <dxf>
      <font>
        <sz val="8"/>
        <color indexed="9"/>
        <name val="Arial Narrow"/>
        <scheme val="none"/>
      </font>
      <fill>
        <patternFill patternType="solid">
          <fgColor indexed="17"/>
          <bgColor indexed="64"/>
        </patternFill>
      </fill>
      <alignment horizontal="center" textRotation="90" readingOrder="0"/>
    </dxf>
    <dxf>
      <border>
        <right/>
      </border>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numFmt numFmtId="4" formatCode="#,##0.00"/>
    </dxf>
    <dxf>
      <border>
        <bottom style="thin">
          <color indexed="64"/>
        </bottom>
      </border>
    </dxf>
    <dxf>
      <numFmt numFmtId="1" formatCode="0"/>
    </dxf>
    <dxf>
      <numFmt numFmtId="1" formatCode="0"/>
    </dxf>
    <dxf>
      <numFmt numFmtId="1" formatCode="0"/>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border>
        <left style="thin">
          <color indexed="64"/>
        </left>
        <right style="thin">
          <color indexed="64"/>
        </right>
        <top style="thin">
          <color indexed="64"/>
        </top>
        <bottom style="thin">
          <color indexed="64"/>
        </bottom>
      </border>
    </dxf>
    <dxf>
      <border>
        <top style="thin">
          <color indexed="64"/>
        </top>
      </border>
    </dxf>
    <dxf>
      <border>
        <left/>
        <right/>
        <top/>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solid">
          <bgColor indexed="22"/>
        </patternFill>
      </fill>
      <border>
        <left/>
        <right/>
        <top style="thin">
          <color indexed="17"/>
        </top>
        <bottom style="thin">
          <color indexed="17"/>
        </bottom>
      </border>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fill>
        <patternFill patternType="solid">
          <fgColor indexed="22"/>
          <bgColor indexed="64"/>
        </patternFill>
      </fill>
    </dxf>
    <dxf>
      <fill>
        <patternFill patternType="none">
          <bgColor indexed="65"/>
        </patternFill>
      </fill>
      <border>
        <top/>
        <bottom/>
      </border>
    </dxf>
    <dxf>
      <font>
        <sz val="8"/>
        <name val="Arial Narrow"/>
        <scheme val="none"/>
      </font>
      <numFmt numFmtId="4" formatCode="#,##0.00"/>
      <alignment horizontal="center" textRotation="90" readingOrder="0"/>
    </dxf>
    <dxf>
      <font>
        <sz val="8"/>
        <name val="Arial Narrow"/>
        <scheme val="none"/>
      </font>
      <numFmt numFmtId="4" formatCode="#,##0.00"/>
    </dxf>
    <dxf>
      <font>
        <sz val="8"/>
        <name val="Arial Narrow"/>
        <scheme val="none"/>
      </font>
      <numFmt numFmtId="4" formatCode="#,##0.00"/>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border>
        <left style="thin">
          <color rgb="FFA5A5A5"/>
        </left>
        <right style="thin">
          <color rgb="FFA5A5A5"/>
        </right>
        <top style="thin">
          <color rgb="FFA5A5A5"/>
        </top>
        <bottom style="thin">
          <color rgb="FFA5A5A5"/>
        </bottom>
      </border>
    </dxf>
    <dxf>
      <fill>
        <patternFill patternType="solid">
          <bgColor rgb="FFEDEDED"/>
        </patternFill>
      </fill>
    </dxf>
    <dxf>
      <fill>
        <patternFill patternType="none">
          <bgColor auto="1"/>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17"/>
        </patternFill>
      </fill>
      <border>
        <left/>
        <right/>
        <top/>
        <bottom/>
      </border>
    </dxf>
    <dxf>
      <font>
        <condense val="0"/>
        <extend val="0"/>
        <color indexed="17"/>
      </font>
      <fill>
        <patternFill>
          <bgColor indexed="17"/>
        </patternFill>
      </fill>
      <border>
        <left/>
        <right/>
        <top/>
        <bottom/>
      </border>
    </dxf>
    <dxf>
      <font>
        <condense val="0"/>
        <extend val="0"/>
        <color auto="1"/>
      </font>
      <fill>
        <patternFill>
          <bgColor indexed="42"/>
        </patternFill>
      </fill>
      <border>
        <left/>
        <right/>
        <top style="hair">
          <color indexed="17"/>
        </top>
        <bottom/>
      </border>
    </dxf>
    <dxf>
      <fill>
        <patternFill patternType="solid">
          <bgColor indexed="22"/>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17"/>
        </patternFill>
      </fill>
      <border>
        <left/>
        <right/>
        <top/>
        <bottom/>
      </border>
    </dxf>
    <dxf>
      <font>
        <condense val="0"/>
        <extend val="0"/>
        <color indexed="17"/>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thin">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ill>
        <patternFill>
          <bgColor rgb="FF92D050"/>
        </patternFill>
      </fill>
    </dxf>
    <dxf>
      <fill>
        <patternFill>
          <bgColor rgb="FF92D050"/>
        </patternFill>
      </fill>
    </dxf>
    <dxf>
      <fill>
        <patternFill>
          <bgColor rgb="FF92D050"/>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fill>
        <patternFill patternType="solid">
          <fgColor indexed="17"/>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1" formatCode="0"/>
      <fill>
        <patternFill patternType="solid">
          <fgColor indexed="17"/>
          <bgColor indexed="64"/>
        </patternFill>
      </fill>
    </dxf>
    <dxf>
      <font>
        <sz val="8"/>
        <name val="Arial Narrow"/>
        <scheme val="none"/>
      </font>
      <numFmt numFmtId="1" formatCode="0"/>
      <fill>
        <patternFill patternType="solid">
          <fgColor indexed="17"/>
          <bgColor indexed="64"/>
        </patternFill>
      </fill>
    </dxf>
    <dxf>
      <font>
        <sz val="8"/>
        <name val="Arial Narrow"/>
        <scheme val="none"/>
      </font>
      <numFmt numFmtId="4" formatCode="#,##0.00"/>
      <alignment horizontal="left" vertical="center" readingOrder="0"/>
    </dxf>
    <dxf>
      <font>
        <sz val="8"/>
        <name val="Arial Narrow"/>
        <scheme val="none"/>
      </font>
      <numFmt numFmtId="4" formatCode="#,##0.00"/>
      <alignment horizontal="left" vertical="center" readingOrder="0"/>
    </dxf>
    <dxf>
      <alignment textRotation="0" readingOrder="0"/>
    </dxf>
    <dxf>
      <alignment textRotation="0" readingOrder="0"/>
    </dxf>
    <dxf>
      <fill>
        <patternFill patternType="solid">
          <bgColor indexed="17"/>
        </patternFill>
      </fill>
    </dxf>
    <dxf>
      <font>
        <color auto="1"/>
      </font>
      <fill>
        <patternFill patternType="none">
          <bgColor indexed="65"/>
        </patternFill>
      </fill>
      <border>
        <top/>
        <bottom/>
      </border>
    </dxf>
    <dxf>
      <font>
        <color auto="1"/>
      </font>
      <fill>
        <patternFill patternType="none">
          <bgColor indexed="65"/>
        </patternFill>
      </fill>
      <border>
        <top/>
        <bottom/>
      </border>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ill>
        <patternFill patternType="solid">
          <bgColor indexed="22"/>
        </patternFill>
      </fill>
      <border>
        <left/>
        <right/>
        <top style="thin">
          <color indexed="17"/>
        </top>
        <bottom style="thin">
          <color indexed="17"/>
        </bottom>
      </border>
    </dxf>
    <dxf>
      <fill>
        <patternFill patternType="none">
          <bgColor indexed="65"/>
        </patternFill>
      </fill>
      <border>
        <left/>
        <bottom/>
      </border>
    </dxf>
    <dxf>
      <numFmt numFmtId="1" formatCode="0"/>
    </dxf>
    <dxf>
      <numFmt numFmtId="4" formatCode="#,##0.00"/>
    </dxf>
    <dxf>
      <font>
        <sz val="8"/>
        <color indexed="17"/>
        <name val="Arial Narrow"/>
        <scheme val="none"/>
      </font>
      <fill>
        <patternFill patternType="solid">
          <fgColor indexed="17"/>
          <bgColor indexed="64"/>
        </patternFill>
      </fill>
    </dxf>
    <dxf>
      <font>
        <name val="Arial Narrow"/>
        <scheme val="none"/>
      </font>
    </dxf>
    <dxf>
      <font>
        <sz val="8"/>
      </font>
    </dxf>
    <dxf>
      <alignment textRotation="0" readingOrder="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alignment textRotation="0" readingOrder="0"/>
    </dxf>
    <dxf>
      <alignment textRotation="0" readingOrder="0"/>
    </dxf>
    <dxf>
      <alignment textRotation="0" readingOrder="0"/>
    </dxf>
    <dxf>
      <alignment textRotation="0" readingOrder="0"/>
    </dxf>
    <dxf>
      <alignment textRotation="0" readingOrder="0"/>
    </dxf>
    <dxf>
      <alignment textRotation="0" readingOrder="0"/>
    </dxf>
    <dxf>
      <alignment textRotation="0" readingOrder="0"/>
    </dxf>
    <dxf>
      <font>
        <sz val="8"/>
        <name val="Arial Narrow"/>
        <scheme val="none"/>
      </font>
      <numFmt numFmtId="4" formatCode="#,##0.00"/>
    </dxf>
    <dxf>
      <font>
        <sz val="8"/>
        <name val="Arial Narrow"/>
        <scheme val="none"/>
      </font>
      <numFmt numFmtId="4" formatCode="#,##0.00"/>
      <alignment horizontal="left" vertical="center" readingOrder="0"/>
    </dxf>
    <dxf>
      <font>
        <sz val="8"/>
        <name val="Arial Narrow"/>
        <scheme val="none"/>
      </font>
      <numFmt numFmtId="4" formatCode="#,##0.00"/>
      <alignment horizontal="left" vertical="center" readingOrder="0"/>
    </dxf>
    <dxf>
      <font>
        <sz val="8"/>
        <name val="Arial Narrow"/>
        <scheme val="none"/>
      </font>
      <numFmt numFmtId="4" formatCode="#,##0.00"/>
      <alignment horizontal="left" vertical="center" readingOrder="0"/>
    </dxf>
    <dxf>
      <font>
        <sz val="8"/>
        <name val="Arial Narrow"/>
        <scheme val="none"/>
      </font>
      <numFmt numFmtId="4" formatCode="#,##0.00"/>
      <alignment horizontal="left" vertical="center" readingOrder="0"/>
    </dxf>
    <dxf>
      <font>
        <sz val="8"/>
        <name val="Arial Narrow"/>
        <scheme val="none"/>
      </font>
      <numFmt numFmtId="4" formatCode="#,##0.00"/>
      <alignment horizontal="left" vertical="center" readingOrder="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alignment textRotation="0" readingOrder="0"/>
    </dxf>
    <dxf>
      <alignment textRotation="0" readingOrder="0"/>
    </dxf>
    <dxf>
      <alignment textRotation="0" readingOrder="0"/>
    </dxf>
    <dxf>
      <alignment textRotation="0" readingOrder="0"/>
    </dxf>
    <dxf>
      <font>
        <sz val="8"/>
        <name val="Arial Narrow"/>
        <scheme val="none"/>
      </font>
      <numFmt numFmtId="4" formatCode="#,##0.00"/>
    </dxf>
    <dxf>
      <font>
        <sz val="8"/>
        <name val="Arial Narrow"/>
        <scheme val="none"/>
      </font>
      <numFmt numFmtId="4" formatCode="#,##0.00"/>
    </dxf>
    <dxf>
      <fill>
        <patternFill patternType="solid">
          <bgColor indexed="17"/>
        </patternFill>
      </fill>
    </dxf>
    <dxf>
      <alignment textRotation="90" readingOrder="0"/>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color indexed="9"/>
      </font>
    </dxf>
    <dxf>
      <fill>
        <patternFill patternType="solid">
          <bgColor indexed="17"/>
        </patternFill>
      </fill>
    </dxf>
    <dxf>
      <font>
        <name val="Arial Narrow"/>
        <scheme val="none"/>
      </font>
    </dxf>
    <dxf>
      <font>
        <sz val="8"/>
      </font>
    </dxf>
    <dxf>
      <numFmt numFmtId="0" formatCode="General"/>
      <alignment vertical="center" readingOrder="0"/>
    </dxf>
    <dxf>
      <fill>
        <patternFill patternType="solid">
          <fgColor indexed="64"/>
          <bgColor rgb="FF006E56"/>
        </patternFill>
      </fill>
    </dxf>
    <dxf>
      <fill>
        <patternFill patternType="solid">
          <fgColor indexed="64"/>
          <bgColor rgb="FF006E56"/>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1" formatCode="0"/>
      <alignment horizontal="center" readingOrder="0"/>
    </dxf>
    <dxf>
      <fill>
        <patternFill patternType="solid">
          <bgColor indexed="17"/>
        </patternFill>
      </fill>
    </dxf>
    <dxf>
      <alignment textRotation="90" readingOrder="0"/>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ont>
        <color auto="1"/>
      </font>
      <fill>
        <patternFill patternType="none">
          <bgColor indexed="65"/>
        </patternFill>
      </fill>
      <border>
        <top/>
        <bottom/>
      </border>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color indexed="9"/>
      </font>
    </dxf>
    <dxf>
      <fill>
        <patternFill patternType="solid">
          <bgColor indexed="17"/>
        </patternFill>
      </fill>
    </dxf>
    <dxf>
      <font>
        <name val="Arial Narrow"/>
        <scheme val="none"/>
      </font>
    </dxf>
    <dxf>
      <font>
        <sz val="8"/>
      </font>
    </dxf>
    <dxf>
      <fill>
        <patternFill>
          <bgColor theme="0" tint="-4.9989318521683403E-2"/>
        </patternFill>
      </fill>
      <border>
        <left/>
        <right/>
        <top style="hair">
          <color auto="1"/>
        </top>
        <bottom/>
        <vertical/>
        <horizontal/>
      </border>
    </dxf>
    <dxf>
      <font>
        <strike val="0"/>
        <color rgb="FFDB0707"/>
      </font>
      <fill>
        <patternFill>
          <bgColor rgb="FFDB0707"/>
        </patternFill>
      </fill>
      <border>
        <left style="thin">
          <color auto="1"/>
        </left>
        <right style="thin">
          <color auto="1"/>
        </right>
        <top style="thin">
          <color auto="1"/>
        </top>
        <bottom style="thin">
          <color auto="1"/>
        </bottom>
        <vertical/>
        <horizontal/>
      </border>
    </dxf>
    <dxf>
      <fill>
        <patternFill>
          <bgColor theme="0" tint="-4.9989318521683403E-2"/>
        </patternFill>
      </fill>
      <border>
        <left/>
        <right/>
        <top style="hair">
          <color auto="1"/>
        </top>
        <bottom/>
        <vertical/>
        <horizontal/>
      </border>
    </dxf>
    <dxf>
      <font>
        <strike val="0"/>
        <color rgb="FFDB0707"/>
      </font>
      <fill>
        <patternFill>
          <bgColor rgb="FFDB0707"/>
        </patternFill>
      </fill>
      <border>
        <left style="thin">
          <color auto="1"/>
        </left>
        <right style="thin">
          <color auto="1"/>
        </right>
        <top style="thin">
          <color auto="1"/>
        </top>
        <bottom style="thin">
          <color auto="1"/>
        </bottom>
        <vertical/>
        <horizontal/>
      </border>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bgColor theme="0" tint="-4.9989318521683403E-2"/>
        </patternFill>
      </fill>
      <border>
        <left/>
        <right/>
        <top style="hair">
          <color auto="1"/>
        </top>
        <bottom/>
        <vertical/>
        <horizontal/>
      </border>
    </dxf>
    <dxf>
      <font>
        <strike val="0"/>
        <color rgb="FFDB0707"/>
      </font>
      <fill>
        <patternFill>
          <bgColor rgb="FFDB0707"/>
        </patternFill>
      </fill>
      <border>
        <left style="thin">
          <color auto="1"/>
        </left>
        <right style="thin">
          <color auto="1"/>
        </right>
        <top style="thin">
          <color auto="1"/>
        </top>
        <bottom style="thin">
          <color auto="1"/>
        </bottom>
        <vertical/>
        <horizontal/>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ill>
        <patternFill>
          <bgColor theme="0" tint="-4.9989318521683403E-2"/>
        </patternFill>
      </fill>
      <border>
        <left/>
        <right/>
        <top style="hair">
          <color auto="1"/>
        </top>
        <bottom/>
        <vertical/>
        <horizontal/>
      </border>
    </dxf>
    <dxf>
      <font>
        <strike val="0"/>
        <color rgb="FFDB0707"/>
      </font>
      <fill>
        <patternFill>
          <bgColor rgb="FFDB0707"/>
        </patternFill>
      </fill>
      <border>
        <left style="thin">
          <color auto="1"/>
        </left>
        <right style="thin">
          <color auto="1"/>
        </right>
        <top style="thin">
          <color auto="1"/>
        </top>
        <bottom style="thin">
          <color auto="1"/>
        </bottom>
        <vertical/>
        <horizontal/>
      </border>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47CDA0"/>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47CDA0"/>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47CDA0"/>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indexed="11"/>
        </patternFill>
      </fill>
    </dxf>
    <dxf>
      <fill>
        <patternFill>
          <fgColor indexed="64"/>
          <bgColor indexed="11"/>
        </patternFill>
      </fill>
    </dxf>
    <dxf>
      <fill>
        <patternFill patternType="solid">
          <fgColor indexed="64"/>
          <bgColor indexed="11"/>
        </patternFill>
      </fill>
    </dxf>
    <dxf>
      <fill>
        <patternFill patternType="solid">
          <fgColor indexed="64"/>
          <bgColor indexed="11"/>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ont>
        <condense val="0"/>
        <extend val="0"/>
        <color indexed="57"/>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border>
        <left/>
        <right/>
        <bottom/>
      </border>
    </dxf>
    <dxf>
      <border>
        <right/>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ont>
        <sz val="8"/>
        <name val="Arial Narrow"/>
        <scheme val="none"/>
      </font>
      <numFmt numFmtId="4" formatCode="#,##0.00"/>
    </dxf>
    <dxf>
      <border>
        <left/>
        <right/>
        <top/>
        <bottom/>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lef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ill>
        <patternFill>
          <bgColor theme="0" tint="-4.9989318521683403E-2"/>
        </patternFill>
      </fill>
      <border>
        <left/>
        <right/>
        <top style="hair">
          <color auto="1"/>
        </top>
        <bottom/>
        <vertical/>
        <horizontal/>
      </border>
    </dxf>
    <dxf>
      <fill>
        <patternFill patternType="none">
          <bgColor indexed="65"/>
        </patternFill>
      </fill>
      <border>
        <left/>
        <right/>
        <top/>
        <bottom/>
      </border>
    </dxf>
    <dxf>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17"/>
      </font>
      <fill>
        <patternFill>
          <bgColor indexed="17"/>
        </patternFill>
      </fill>
      <border>
        <left/>
        <right/>
        <top/>
        <bottom/>
      </border>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border>
        <left/>
        <right/>
        <bottom/>
      </border>
    </dxf>
    <dxf>
      <border>
        <right/>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ill>
        <patternFill patternType="none">
          <bgColor indexed="65"/>
        </patternFill>
      </fill>
      <border>
        <right/>
        <top/>
        <bottom/>
      </border>
    </dxf>
    <dxf>
      <font>
        <sz val="8"/>
        <name val="Arial Narrow"/>
        <scheme val="none"/>
      </font>
      <numFmt numFmtId="4" formatCode="#,##0.00"/>
    </dxf>
    <dxf>
      <border>
        <left/>
        <right/>
        <top/>
        <bottom/>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lef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lor theme="0"/>
      </font>
      <fill>
        <patternFill>
          <bgColor rgb="FF1F4D37"/>
        </patternFill>
      </fill>
      <border>
        <left/>
        <right/>
        <top/>
        <bottom/>
        <vertical/>
        <horizontal/>
      </border>
    </dxf>
    <dxf>
      <fill>
        <patternFill>
          <bgColor rgb="FF47CDA0"/>
        </patternFill>
      </fill>
      <border>
        <left/>
        <right/>
        <top/>
        <bottom/>
        <vertical/>
        <horizontal/>
      </border>
    </dxf>
    <dxf>
      <fill>
        <patternFill>
          <bgColor rgb="FFDB0707"/>
        </patternFill>
      </fill>
    </dxf>
    <dxf>
      <fill>
        <patternFill>
          <bgColor rgb="FF006E56"/>
        </patternFill>
      </fill>
    </dxf>
    <dxf>
      <fill>
        <patternFill>
          <bgColor theme="0" tint="-4.9989318521683403E-2"/>
        </patternFill>
      </fill>
      <border>
        <left/>
        <right/>
        <top style="hair">
          <color auto="1"/>
        </top>
        <bottom/>
        <vertical/>
        <horizontal/>
      </border>
    </dxf>
    <dxf>
      <fill>
        <patternFill patternType="none">
          <bgColor indexed="65"/>
        </patternFill>
      </fill>
      <border>
        <left/>
        <right/>
        <top/>
        <bottom/>
      </border>
    </dxf>
    <dxf>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17"/>
      </font>
      <fill>
        <patternFill>
          <bgColor indexed="17"/>
        </patternFill>
      </fill>
      <border>
        <left/>
        <right/>
        <top/>
        <bottom/>
      </border>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rgb="FF006E56"/>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rgb="FF006E56"/>
        </patternFill>
      </fill>
    </dxf>
    <dxf>
      <fill>
        <patternFill>
          <fgColor indexed="64"/>
          <bgColor rgb="FF006E56"/>
        </patternFill>
      </fill>
    </dxf>
    <dxf>
      <fill>
        <patternFill>
          <fgColor indexed="64"/>
          <bgColor rgb="FF006E56"/>
        </patternFill>
      </fill>
    </dxf>
    <dxf>
      <fill>
        <patternFill>
          <fgColor indexed="64"/>
        </patternFill>
      </fill>
    </dxf>
    <dxf>
      <fill>
        <patternFill>
          <fgColor indexed="64"/>
          <bgColor rgb="FF006E56"/>
        </patternFill>
      </fill>
    </dxf>
    <dxf>
      <alignment horizontal="center" textRotation="90" readingOrder="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rgb="FF006E56"/>
        </patternFill>
      </fill>
    </dxf>
    <dxf>
      <fill>
        <patternFill>
          <fgColor indexed="64"/>
          <bgColor rgb="FF006E56"/>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rgb="FF006E56"/>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fgColor indexed="64"/>
          <bgColor rgb="FF006E56"/>
        </patternFill>
      </fill>
    </dxf>
    <dxf>
      <fill>
        <patternFill patternType="solid">
          <fgColor indexed="64"/>
          <bgColor rgb="FFF2F2F2"/>
        </patternFill>
      </fill>
    </dxf>
    <dxf>
      <fill>
        <patternFill>
          <fgColor indexed="64"/>
          <bgColor rgb="FF006E56"/>
        </patternFill>
      </fill>
    </dxf>
    <dxf>
      <fill>
        <patternFill patternType="solid">
          <fgColor indexed="64"/>
          <bgColor rgb="FFF2F2F2"/>
        </patternFill>
      </fill>
    </dxf>
    <dxf>
      <fill>
        <patternFill patternType="solid">
          <fgColor indexed="64"/>
          <bgColor rgb="FFF2F2F2"/>
        </patternFill>
      </fill>
    </dxf>
    <dxf>
      <fill>
        <patternFill>
          <fgColor indexed="64"/>
        </patternFill>
      </fill>
    </dxf>
    <dxf>
      <fill>
        <patternFill>
          <fgColor indexed="64"/>
          <bgColor rgb="FF006E56"/>
        </patternFill>
      </fill>
    </dxf>
    <dxf>
      <alignment horizontal="center" textRotation="90" readingOrder="0"/>
    </dxf>
    <dxf>
      <alignment horizontal="center" textRotation="90" readingOrder="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bgColor rgb="FFDB0707"/>
        </patternFill>
      </fill>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bgColor rgb="FF006E56"/>
        </patternFill>
      </fill>
    </dxf>
    <dxf>
      <fill>
        <patternFill patternType="none">
          <bgColor indexed="65"/>
        </patternFill>
      </fill>
      <border>
        <left/>
        <right/>
        <top/>
        <bottom/>
      </border>
    </dxf>
    <dxf>
      <font>
        <condense val="0"/>
        <extend val="0"/>
        <color indexed="58"/>
      </font>
      <fill>
        <patternFill>
          <bgColor rgb="FF006E56"/>
        </patternFill>
      </fill>
      <border>
        <left/>
        <right/>
        <top/>
        <bottom/>
      </border>
    </dxf>
    <dxf>
      <font>
        <color theme="0"/>
      </font>
      <fill>
        <patternFill>
          <bgColor rgb="FF1F4D37"/>
        </patternFill>
      </fill>
      <border>
        <left/>
        <right/>
        <top/>
        <bottom/>
        <vertical/>
        <horizontal/>
      </border>
    </dxf>
    <dxf>
      <fill>
        <patternFill patternType="none">
          <bgColor indexed="65"/>
        </patternFill>
      </fill>
      <border>
        <left/>
        <right/>
        <top/>
        <bottom/>
      </border>
    </dxf>
    <dxf>
      <font>
        <condense val="0"/>
        <extend val="0"/>
        <color indexed="9"/>
      </font>
      <fill>
        <patternFill>
          <bgColor indexed="17"/>
        </patternFill>
      </fill>
      <border>
        <left/>
        <right/>
        <top/>
        <bottom/>
      </border>
    </dxf>
    <dxf>
      <fill>
        <patternFill>
          <bgColor rgb="FF47CDA0"/>
        </patternFill>
      </fill>
      <border>
        <left/>
        <right/>
        <top/>
        <bottom/>
        <vertical/>
        <horizontal/>
      </border>
    </dxf>
    <dxf>
      <fill>
        <patternFill patternType="none">
          <bgColor indexed="65"/>
        </patternFill>
      </fill>
      <border>
        <left/>
        <right/>
        <top/>
        <bottom/>
      </border>
    </dxf>
    <dxf>
      <font>
        <condense val="0"/>
        <extend val="0"/>
        <color indexed="11"/>
      </font>
      <fill>
        <patternFill>
          <bgColor indexed="11"/>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
      <font>
        <sz val="8"/>
        <name val="Arial Narrow"/>
        <scheme val="none"/>
      </font>
      <numFmt numFmtId="4" formatCode="#,##0.0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4" formatCode="#,##0.00"/>
    </dxf>
    <dxf>
      <border>
        <left/>
        <right/>
        <top/>
        <bottom/>
      </border>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border>
        <right/>
      </border>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color auto="1"/>
      </font>
    </dxf>
    <dxf>
      <font>
        <color auto="1"/>
      </font>
    </dxf>
    <dxf>
      <font>
        <color auto="1"/>
      </font>
    </dxf>
    <dxf>
      <font>
        <color auto="1"/>
      </font>
    </dxf>
    <dxf>
      <fill>
        <patternFill patternType="none">
          <bgColor indexed="65"/>
        </patternFill>
      </fill>
      <border>
        <bottom/>
      </border>
    </dxf>
    <dxf>
      <fill>
        <patternFill patternType="none">
          <bgColor indexed="65"/>
        </patternFill>
      </fill>
      <border>
        <bottom/>
      </border>
    </dxf>
    <dxf>
      <fill>
        <patternFill patternType="none">
          <bgColor indexed="65"/>
        </patternFill>
      </fill>
      <border>
        <bottom/>
      </border>
    </dxf>
    <dxf>
      <fill>
        <patternFill patternType="none">
          <bgColor indexed="65"/>
        </patternFill>
      </fill>
      <border>
        <bottom/>
      </border>
    </dxf>
    <dxf>
      <font>
        <sz val="8"/>
        <name val="Arial Narrow"/>
        <scheme val="none"/>
      </font>
    </dxf>
    <dxf>
      <font>
        <color indexed="9"/>
      </font>
    </dxf>
    <dxf>
      <font>
        <color indexed="9"/>
      </font>
    </dxf>
    <dxf>
      <font>
        <color indexed="9"/>
      </font>
    </dxf>
    <dxf>
      <font>
        <color indexed="9"/>
      </font>
    </dxf>
    <dxf>
      <font>
        <color indexed="9"/>
      </font>
    </dxf>
    <dxf>
      <fill>
        <patternFill>
          <bgColor indexed="17"/>
        </patternFill>
      </fill>
    </dxf>
    <dxf>
      <fill>
        <patternFill>
          <bgColor indexed="17"/>
        </patternFill>
      </fill>
    </dxf>
    <dxf>
      <fill>
        <patternFill>
          <bgColor indexed="17"/>
        </patternFill>
      </fill>
    </dxf>
    <dxf>
      <fill>
        <patternFill>
          <bgColor indexed="17"/>
        </patternFill>
      </fill>
    </dxf>
    <dxf>
      <fill>
        <patternFill>
          <bgColor indexed="17"/>
        </patternFill>
      </fill>
    </dxf>
    <dxf>
      <border>
        <left/>
        <right/>
        <top/>
        <bottom/>
      </border>
    </dxf>
    <dxf>
      <border>
        <top style="thin">
          <color indexed="64"/>
        </top>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border>
        <left/>
      </border>
    </dxf>
    <dxf>
      <font>
        <color indexed="9"/>
      </font>
    </dxf>
    <dxf>
      <font>
        <color indexed="9"/>
      </font>
    </dxf>
    <dxf>
      <fill>
        <patternFill patternType="solid">
          <bgColor indexed="17"/>
        </patternFill>
      </fill>
    </dxf>
    <dxf>
      <fill>
        <patternFill patternType="solid">
          <bgColor indexed="17"/>
        </patternFill>
      </fill>
    </dxf>
    <dxf>
      <fill>
        <patternFill patternType="solid">
          <bgColor indexed="17"/>
        </patternFill>
      </fill>
    </dxf>
    <dxf>
      <fill>
        <patternFill patternType="solid">
          <bgColor indexed="17"/>
        </patternFill>
      </fill>
    </dxf>
    <dxf>
      <font>
        <name val="Arial Narrow"/>
        <scheme val="none"/>
      </font>
    </dxf>
    <dxf>
      <font>
        <sz val="8"/>
      </font>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ill>
        <patternFill patternType="solid">
          <bgColor indexed="57"/>
        </patternFill>
      </fill>
      <border>
        <left/>
        <right/>
        <top style="thin">
          <color indexed="64"/>
        </top>
        <bottom style="thin">
          <color indexed="64"/>
        </bottom>
      </border>
    </dxf>
    <dxf>
      <fill>
        <patternFill>
          <bgColor indexed="57"/>
        </patternFill>
      </fill>
      <border>
        <left/>
        <right style="thin">
          <color indexed="64"/>
        </right>
        <top style="thin">
          <color indexed="64"/>
        </top>
        <bottom style="thin">
          <color indexed="64"/>
        </bottom>
      </border>
    </dxf>
    <dxf>
      <font>
        <condense val="0"/>
        <extend val="0"/>
        <color auto="1"/>
      </font>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border>
    </dxf>
    <dxf>
      <fill>
        <patternFill>
          <bgColor rgb="FF47CDA0"/>
        </patternFill>
      </fill>
    </dxf>
    <dxf>
      <font>
        <color rgb="FFDB0707"/>
      </font>
      <fill>
        <patternFill>
          <bgColor rgb="FFDB0707"/>
        </patternFill>
      </fill>
    </dxf>
    <dxf>
      <fill>
        <patternFill>
          <bgColor rgb="FF006E56"/>
        </patternFill>
      </fill>
    </dxf>
    <dxf>
      <fill>
        <patternFill>
          <bgColor theme="0" tint="-4.9989318521683403E-2"/>
        </patternFill>
      </fill>
      <border>
        <left/>
        <right/>
        <top style="hair">
          <color auto="1"/>
        </top>
        <bottom/>
        <vertical/>
        <horizontal/>
      </border>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style="thin">
          <color indexed="64"/>
        </left>
        <right style="thin">
          <color indexed="64"/>
        </right>
        <top/>
        <bottom/>
      </border>
    </dxf>
    <dxf>
      <font>
        <condense val="0"/>
        <extend val="0"/>
        <color auto="1"/>
      </font>
      <fill>
        <patternFill>
          <bgColor indexed="42"/>
        </patternFill>
      </fill>
      <border>
        <left style="thin">
          <color indexed="64"/>
        </left>
        <right style="thin">
          <color indexed="64"/>
        </right>
        <top style="thin">
          <color indexed="64"/>
        </top>
        <bottom/>
      </border>
    </dxf>
    <dxf>
      <font>
        <condense val="0"/>
        <extend val="0"/>
        <color indexed="57"/>
      </font>
      <fill>
        <patternFill>
          <bgColor indexed="57"/>
        </patternFill>
      </fill>
      <border>
        <left/>
        <right/>
        <top style="thin">
          <color indexed="64"/>
        </top>
        <bottom style="thin">
          <color indexed="64"/>
        </bottom>
      </border>
    </dxf>
    <dxf>
      <fill>
        <patternFill patternType="none">
          <bgColor indexed="65"/>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ill>
        <patternFill>
          <bgColor indexed="11"/>
        </patternFill>
      </fill>
      <border>
        <left/>
        <right/>
        <top/>
        <bottom/>
      </border>
    </dxf>
    <dxf>
      <font>
        <condense val="0"/>
        <extend val="0"/>
        <color auto="1"/>
      </font>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58"/>
      </font>
      <fill>
        <patternFill>
          <bgColor rgb="FF006E56"/>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thin">
          <color indexed="17"/>
        </top>
        <bottom/>
      </border>
    </dxf>
    <dxf>
      <font>
        <condense val="0"/>
        <extend val="0"/>
        <color indexed="57"/>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4" formatCode="#,##0.00"/>
    </dxf>
    <dxf>
      <border>
        <left/>
        <right/>
        <top/>
        <bottom/>
      </border>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border>
        <right/>
      </border>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sz val="8"/>
        <name val="Arial Narrow"/>
        <scheme val="none"/>
      </font>
      <numFmt numFmtId="1" formatCode="0"/>
    </dxf>
    <dxf>
      <font>
        <color auto="1"/>
      </font>
    </dxf>
    <dxf>
      <font>
        <color auto="1"/>
      </font>
    </dxf>
    <dxf>
      <font>
        <color auto="1"/>
      </font>
    </dxf>
    <dxf>
      <font>
        <color auto="1"/>
      </font>
    </dxf>
    <dxf>
      <fill>
        <patternFill patternType="none">
          <bgColor indexed="65"/>
        </patternFill>
      </fill>
      <border>
        <bottom/>
      </border>
    </dxf>
    <dxf>
      <fill>
        <patternFill patternType="none">
          <bgColor indexed="65"/>
        </patternFill>
      </fill>
      <border>
        <bottom/>
      </border>
    </dxf>
    <dxf>
      <fill>
        <patternFill patternType="none">
          <bgColor indexed="65"/>
        </patternFill>
      </fill>
      <border>
        <bottom/>
      </border>
    </dxf>
    <dxf>
      <fill>
        <patternFill patternType="none">
          <bgColor indexed="65"/>
        </patternFill>
      </fill>
      <border>
        <bottom/>
      </border>
    </dxf>
    <dxf>
      <font>
        <sz val="8"/>
        <name val="Arial Narrow"/>
        <scheme val="none"/>
      </font>
    </dxf>
    <dxf>
      <font>
        <color indexed="9"/>
      </font>
    </dxf>
    <dxf>
      <font>
        <color indexed="9"/>
      </font>
    </dxf>
    <dxf>
      <font>
        <color indexed="9"/>
      </font>
    </dxf>
    <dxf>
      <font>
        <color indexed="9"/>
      </font>
    </dxf>
    <dxf>
      <font>
        <color indexed="9"/>
      </font>
    </dxf>
    <dxf>
      <fill>
        <patternFill>
          <bgColor indexed="17"/>
        </patternFill>
      </fill>
    </dxf>
    <dxf>
      <fill>
        <patternFill>
          <bgColor indexed="17"/>
        </patternFill>
      </fill>
    </dxf>
    <dxf>
      <fill>
        <patternFill>
          <bgColor indexed="17"/>
        </patternFill>
      </fill>
    </dxf>
    <dxf>
      <fill>
        <patternFill>
          <bgColor indexed="17"/>
        </patternFill>
      </fill>
    </dxf>
    <dxf>
      <fill>
        <patternFill>
          <bgColor indexed="17"/>
        </patternFill>
      </fill>
    </dxf>
    <dxf>
      <border>
        <left/>
        <right/>
        <top/>
        <bottom/>
      </border>
    </dxf>
    <dxf>
      <border>
        <top style="thin">
          <color indexed="64"/>
        </top>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border>
        <left/>
      </border>
    </dxf>
    <dxf>
      <font>
        <color indexed="9"/>
      </font>
    </dxf>
    <dxf>
      <font>
        <color indexed="9"/>
      </font>
    </dxf>
    <dxf>
      <fill>
        <patternFill patternType="solid">
          <bgColor indexed="17"/>
        </patternFill>
      </fill>
    </dxf>
    <dxf>
      <fill>
        <patternFill patternType="solid">
          <bgColor indexed="17"/>
        </patternFill>
      </fill>
    </dxf>
    <dxf>
      <fill>
        <patternFill patternType="solid">
          <bgColor indexed="17"/>
        </patternFill>
      </fill>
    </dxf>
    <dxf>
      <fill>
        <patternFill patternType="solid">
          <bgColor indexed="17"/>
        </patternFill>
      </fill>
    </dxf>
    <dxf>
      <font>
        <name val="Arial Narrow"/>
        <scheme val="none"/>
      </font>
    </dxf>
    <dxf>
      <font>
        <sz val="8"/>
      </font>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ill>
        <patternFill>
          <bgColor theme="0" tint="-4.9989318521683403E-2"/>
        </patternFill>
      </fill>
      <border>
        <left/>
        <right/>
        <top style="hair">
          <color auto="1"/>
        </top>
        <bottom/>
        <vertical/>
        <horizontal/>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ill>
        <patternFill patternType="solid">
          <bgColor indexed="57"/>
        </patternFill>
      </fill>
      <border>
        <left/>
        <right/>
        <top style="thin">
          <color indexed="64"/>
        </top>
        <bottom style="thin">
          <color indexed="64"/>
        </bottom>
      </border>
    </dxf>
    <dxf>
      <fill>
        <patternFill>
          <bgColor indexed="57"/>
        </patternFill>
      </fill>
      <border>
        <left/>
        <right style="thin">
          <color indexed="64"/>
        </right>
        <top style="thin">
          <color indexed="64"/>
        </top>
        <bottom style="thin">
          <color indexed="64"/>
        </bottom>
      </border>
    </dxf>
    <dxf>
      <font>
        <condense val="0"/>
        <extend val="0"/>
        <color auto="1"/>
      </font>
      <fill>
        <patternFill patternType="none">
          <bgColor indexed="65"/>
        </patternFill>
      </fill>
      <border>
        <left/>
        <right/>
        <top/>
        <bottom/>
      </border>
    </dxf>
    <dxf>
      <font>
        <condense val="0"/>
        <extend val="0"/>
        <color indexed="9"/>
      </font>
      <fill>
        <patternFill>
          <bgColor indexed="17"/>
        </patternFill>
      </fill>
      <border>
        <left/>
        <right/>
        <top/>
        <bottom/>
      </border>
    </dxf>
    <dxf>
      <font>
        <color theme="0"/>
      </font>
      <fill>
        <patternFill>
          <bgColor rgb="FF1F4D37"/>
        </patternFill>
      </fill>
      <border>
        <left/>
        <right/>
        <top/>
        <bottom/>
      </border>
    </dxf>
    <dxf>
      <fill>
        <patternFill>
          <bgColor rgb="FF47CDA0"/>
        </patternFill>
      </fill>
    </dxf>
    <dxf>
      <font>
        <color rgb="FFDB0707"/>
      </font>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style="thin">
          <color indexed="64"/>
        </left>
        <right style="thin">
          <color indexed="64"/>
        </right>
        <top/>
        <bottom/>
      </border>
    </dxf>
    <dxf>
      <font>
        <condense val="0"/>
        <extend val="0"/>
        <color auto="1"/>
      </font>
      <fill>
        <patternFill>
          <bgColor indexed="42"/>
        </patternFill>
      </fill>
      <border>
        <left style="thin">
          <color indexed="64"/>
        </left>
        <right style="thin">
          <color indexed="64"/>
        </right>
        <top style="thin">
          <color indexed="64"/>
        </top>
        <bottom/>
      </border>
    </dxf>
    <dxf>
      <font>
        <condense val="0"/>
        <extend val="0"/>
        <color indexed="57"/>
      </font>
      <fill>
        <patternFill>
          <bgColor indexed="57"/>
        </patternFill>
      </fill>
      <border>
        <left/>
        <right/>
        <top style="thin">
          <color indexed="64"/>
        </top>
        <bottom style="thin">
          <color indexed="64"/>
        </bottom>
      </border>
    </dxf>
    <dxf>
      <fill>
        <patternFill patternType="none">
          <bgColor indexed="65"/>
        </patternFill>
      </fill>
      <border>
        <left/>
        <right/>
        <top/>
        <bottom/>
      </border>
    </dxf>
    <dxf>
      <font>
        <condense val="0"/>
        <extend val="0"/>
        <color auto="1"/>
      </font>
      <fill>
        <patternFill patternType="solid">
          <bgColor indexed="22"/>
        </patternFill>
      </fill>
      <border>
        <left/>
        <right/>
        <top style="hair">
          <color indexed="17"/>
        </top>
        <bottom/>
      </border>
    </dxf>
    <dxf>
      <font>
        <condense val="0"/>
        <extend val="0"/>
        <color indexed="57"/>
      </font>
      <fill>
        <patternFill>
          <bgColor indexed="57"/>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ill>
        <patternFill>
          <bgColor indexed="11"/>
        </patternFill>
      </fill>
      <border>
        <left/>
        <right/>
        <top/>
        <bottom/>
      </border>
    </dxf>
    <dxf>
      <font>
        <condense val="0"/>
        <extend val="0"/>
        <color auto="1"/>
      </font>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58"/>
      </font>
      <fill>
        <patternFill>
          <bgColor rgb="FF006E56"/>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thin">
          <color indexed="17"/>
        </top>
        <bottom/>
      </border>
    </dxf>
    <dxf>
      <font>
        <condense val="0"/>
        <extend val="0"/>
        <color indexed="57"/>
      </font>
      <fill>
        <patternFill>
          <bgColor indexed="57"/>
        </patternFill>
      </fill>
      <border>
        <left/>
        <right/>
        <top/>
        <bottom/>
      </border>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ill>
        <patternFill patternType="solid">
          <fgColor indexed="64"/>
          <bgColor rgb="FFF2F2F2"/>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alignment horizontal="center" textRotation="90" readingOrder="0"/>
    </dxf>
    <dxf>
      <fill>
        <patternFill patternType="none">
          <bgColor indexed="65"/>
        </patternFill>
      </fill>
      <border>
        <top/>
        <bottom/>
      </border>
    </dxf>
    <dxf>
      <font>
        <sz val="8"/>
        <name val="Arial Narrow"/>
        <scheme val="none"/>
      </font>
      <numFmt numFmtId="4" formatCode="#,##0.00"/>
      <fill>
        <patternFill patternType="solid">
          <fgColor indexed="22"/>
          <bgColor indexed="64"/>
        </patternFill>
      </fill>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ont>
        <sz val="8"/>
        <name val="Arial Narrow"/>
        <scheme val="none"/>
      </font>
      <numFmt numFmtId="4" formatCode="#,##0.00"/>
    </dxf>
    <dxf>
      <fill>
        <patternFill patternType="solid">
          <bgColor indexed="22"/>
        </patternFill>
      </fill>
      <border>
        <left/>
        <right/>
        <top style="thin">
          <color indexed="17"/>
        </top>
        <bottom style="thin">
          <color indexed="17"/>
        </bottom>
      </bord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fill>
        <patternFill patternType="none">
          <bgColor indexed="65"/>
        </patternFill>
      </fill>
      <border>
        <left/>
        <bottom/>
      </border>
    </dxf>
    <dxf>
      <border>
        <left/>
        <right/>
        <top/>
        <bottom/>
      </border>
    </dxf>
    <dxf>
      <border>
        <top style="thin">
          <color indexed="64"/>
        </top>
      </border>
    </dxf>
    <dxf>
      <border>
        <left style="thin">
          <color indexed="64"/>
        </left>
        <right style="thin">
          <color indexed="64"/>
        </right>
        <top style="thin">
          <color indexed="64"/>
        </top>
        <bottom style="thin">
          <color indexed="64"/>
        </bottom>
      </border>
    </dxf>
    <dxf>
      <font>
        <sz val="8"/>
        <color indexed="9"/>
        <name val="Arial Narrow"/>
        <scheme val="none"/>
      </font>
      <numFmt numFmtId="4" formatCode="#,##0.00"/>
      <fill>
        <patternFill patternType="solid">
          <fgColor indexed="17"/>
          <bgColor indexed="64"/>
        </patternFill>
      </fill>
    </dxf>
    <dxf>
      <font>
        <sz val="8"/>
        <color indexed="9"/>
        <name val="Arial Narrow"/>
        <scheme val="none"/>
      </font>
      <numFmt numFmtId="4" formatCode="#,##0.00"/>
      <fill>
        <patternFill patternType="solid">
          <fgColor indexed="17"/>
          <bgColor indexed="64"/>
        </patternFill>
      </fill>
    </dxf>
    <dxf>
      <numFmt numFmtId="1" formatCode="0"/>
    </dxf>
    <dxf>
      <numFmt numFmtId="1" formatCode="0"/>
    </dxf>
    <dxf>
      <numFmt numFmtId="1" formatCode="0"/>
    </dxf>
    <dxf>
      <border>
        <bottom style="thin">
          <color indexed="64"/>
        </bottom>
      </border>
    </dxf>
    <dxf>
      <numFmt numFmtId="4" formatCode="#,##0.00"/>
    </dxf>
    <dxf>
      <font>
        <sz val="8"/>
        <color indexed="17"/>
        <name val="Arial Narrow"/>
        <scheme val="none"/>
      </font>
      <fill>
        <patternFill patternType="solid">
          <fgColor indexed="17"/>
          <bgColor indexed="64"/>
        </patternFill>
      </fill>
    </dxf>
    <dxf>
      <font>
        <sz val="8"/>
        <color indexed="17"/>
        <name val="Arial Narrow"/>
        <scheme val="none"/>
      </font>
      <fill>
        <patternFill patternType="solid">
          <fgColor indexed="17"/>
          <bgColor indexed="64"/>
        </patternFill>
      </fill>
    </dxf>
    <dxf>
      <border>
        <right/>
      </border>
    </dxf>
    <dxf>
      <font>
        <sz val="8"/>
        <color indexed="9"/>
        <name val="Arial Narrow"/>
        <scheme val="none"/>
      </font>
      <fill>
        <patternFill patternType="solid">
          <fgColor indexed="17"/>
          <bgColor indexed="64"/>
        </patternFill>
      </fill>
      <alignment horizontal="center" textRotation="90" readingOrder="0"/>
    </dxf>
    <dxf>
      <font>
        <color indexed="9"/>
      </font>
    </dxf>
    <dxf>
      <fill>
        <patternFill patternType="solid">
          <bgColor indexed="17"/>
        </patternFill>
      </fill>
    </dxf>
    <dxf>
      <font>
        <name val="Arial Narrow"/>
        <scheme val="none"/>
      </font>
    </dxf>
    <dxf>
      <font>
        <sz val="8"/>
      </font>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57"/>
      </font>
      <fill>
        <patternFill>
          <bgColor indexed="57"/>
        </patternFill>
      </fill>
      <border>
        <left/>
        <right/>
        <top/>
        <bottom/>
      </border>
    </dxf>
    <dxf>
      <font>
        <condense val="0"/>
        <extend val="0"/>
        <color auto="1"/>
      </font>
      <fill>
        <patternFill>
          <bgColor indexed="42"/>
        </patternFill>
      </fill>
      <border>
        <left/>
        <right/>
        <top/>
        <bottom/>
      </border>
    </dxf>
    <dxf>
      <font>
        <condense val="0"/>
        <extend val="0"/>
        <color auto="1"/>
      </font>
      <fill>
        <patternFill>
          <bgColor indexed="42"/>
        </patternFill>
      </fill>
      <border>
        <left/>
        <right/>
        <top style="hair">
          <color indexed="17"/>
        </top>
        <bottom/>
      </border>
    </dxf>
    <dxf>
      <font>
        <condense val="0"/>
        <extend val="0"/>
        <color indexed="9"/>
      </font>
      <fill>
        <patternFill>
          <bgColor indexed="57"/>
        </patternFill>
      </fill>
      <border>
        <left/>
        <right/>
        <top/>
        <bottom/>
      </border>
    </dxf>
    <dxf>
      <font>
        <condense val="0"/>
        <extend val="0"/>
        <color indexed="57"/>
      </font>
      <fill>
        <patternFill>
          <bgColor indexed="57"/>
        </patternFill>
      </fill>
      <border>
        <left/>
        <right/>
        <top/>
        <bottom/>
      </border>
    </dxf>
    <dxf>
      <font>
        <color theme="0"/>
      </font>
      <fill>
        <patternFill>
          <bgColor rgb="FF1F4D37"/>
        </patternFill>
      </fill>
      <border>
        <left/>
        <right/>
        <top/>
        <bottom/>
        <vertical/>
        <horizontal/>
      </border>
    </dxf>
    <dxf>
      <fill>
        <patternFill>
          <bgColor rgb="FF47CDA0"/>
        </patternFill>
      </fill>
      <border>
        <left/>
        <right/>
        <top/>
        <bottom/>
        <vertical/>
        <horizontal/>
      </border>
    </dxf>
    <dxf>
      <fill>
        <patternFill>
          <bgColor rgb="FFDB0707"/>
        </patternFill>
      </fill>
    </dxf>
    <dxf>
      <fill>
        <patternFill>
          <bgColor rgb="FF006E56"/>
        </patternFill>
      </fill>
    </dxf>
    <dxf>
      <font>
        <condense val="0"/>
        <extend val="0"/>
        <color indexed="17"/>
      </font>
      <fill>
        <patternFill>
          <bgColor indexed="17"/>
        </patternFill>
      </fill>
      <border>
        <left/>
        <right/>
        <top/>
        <bottom/>
      </border>
    </dxf>
    <dxf>
      <font>
        <condense val="0"/>
        <extend val="0"/>
        <color indexed="9"/>
      </font>
      <fill>
        <patternFill>
          <bgColor indexed="17"/>
        </patternFill>
      </fill>
      <border>
        <left/>
        <right/>
        <top/>
        <bottom/>
      </border>
    </dxf>
    <dxf>
      <fill>
        <patternFill patternType="none">
          <bgColor indexed="65"/>
        </patternFill>
      </fill>
      <border>
        <left/>
        <right/>
        <top/>
        <bottom/>
      </border>
    </dxf>
    <dxf>
      <font>
        <condense val="0"/>
        <extend val="0"/>
        <color indexed="58"/>
      </font>
      <fill>
        <patternFill>
          <bgColor rgb="FF006E56"/>
        </patternFill>
      </fill>
      <border>
        <left/>
        <right/>
        <top/>
        <bottom/>
      </border>
    </dxf>
    <dxf>
      <fill>
        <patternFill patternType="none">
          <bgColor indexed="65"/>
        </patternFill>
      </fill>
      <border>
        <left/>
        <right/>
        <top/>
        <bottom/>
      </border>
    </dxf>
    <dxf>
      <font>
        <condense val="0"/>
        <extend val="0"/>
        <color indexed="10"/>
      </font>
      <fill>
        <patternFill>
          <bgColor indexed="10"/>
        </patternFill>
      </fill>
      <border>
        <left/>
        <right/>
        <top/>
        <bottom/>
      </border>
    </dxf>
    <dxf>
      <fill>
        <patternFill patternType="none">
          <bgColor indexed="65"/>
        </patternFill>
      </fill>
      <border>
        <left/>
        <right/>
        <top/>
        <bottom/>
      </border>
    </dxf>
    <dxf>
      <font>
        <condense val="0"/>
        <extend val="0"/>
        <color indexed="11"/>
      </font>
      <fill>
        <patternFill>
          <bgColor indexed="11"/>
        </patternFill>
      </fill>
      <border>
        <left/>
        <right/>
        <top/>
        <bottom/>
      </border>
    </dxf>
    <dxf>
      <fill>
        <patternFill patternType="none">
          <bgColor indexed="65"/>
        </patternFill>
      </fill>
      <border>
        <left/>
        <right/>
        <top/>
        <bottom/>
      </border>
    </dxf>
    <dxf>
      <font>
        <condense val="0"/>
        <extend val="0"/>
        <color indexed="9"/>
      </font>
      <fill>
        <patternFill>
          <bgColor indexed="17"/>
        </patternFill>
      </fill>
      <border>
        <left/>
        <right/>
        <top/>
        <bottom/>
      </border>
    </dxf>
    <dxf>
      <font>
        <condense val="0"/>
        <extend val="0"/>
        <color indexed="9"/>
      </font>
      <fill>
        <patternFill>
          <bgColor indexed="57"/>
        </patternFill>
      </fill>
      <border>
        <left/>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B0707"/>
      <rgbColor rgb="0047CDA0"/>
      <rgbColor rgb="000000FF"/>
      <rgbColor rgb="00FFFF00"/>
      <rgbColor rgb="00FF00FF"/>
      <rgbColor rgb="0000FFFF"/>
      <rgbColor rgb="00800000"/>
      <rgbColor rgb="001F4D37"/>
      <rgbColor rgb="00000080"/>
      <rgbColor rgb="00808000"/>
      <rgbColor rgb="00800080"/>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1F7DB"/>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2B916F"/>
      <rgbColor rgb="0018261D"/>
      <rgbColor rgb="00333300"/>
      <rgbColor rgb="00993300"/>
      <rgbColor rgb="00993366"/>
      <rgbColor rgb="00333399"/>
      <rgbColor rgb="00333333"/>
    </indexedColors>
    <mruColors>
      <color rgb="FFF2F2F2"/>
      <color rgb="FF2B916F"/>
      <color rgb="FF006E56"/>
      <color rgb="FF1F4D37"/>
      <color rgb="FF47CDA0"/>
      <color rgb="FFDB0707"/>
      <color rgb="FF1826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7.xml"/><Relationship Id="rId47" Type="http://schemas.openxmlformats.org/officeDocument/2006/relationships/pivotCacheDefinition" Target="pivotCache/pivotCacheDefinition12.xml"/><Relationship Id="rId50" Type="http://schemas.openxmlformats.org/officeDocument/2006/relationships/pivotCacheDefinition" Target="pivotCache/pivotCacheDefinition15.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2.xml"/><Relationship Id="rId40" Type="http://schemas.openxmlformats.org/officeDocument/2006/relationships/pivotCacheDefinition" Target="pivotCache/pivotCacheDefinition5.xml"/><Relationship Id="rId45" Type="http://schemas.openxmlformats.org/officeDocument/2006/relationships/pivotCacheDefinition" Target="pivotCache/pivotCacheDefinition10.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8.xml"/><Relationship Id="rId48" Type="http://schemas.openxmlformats.org/officeDocument/2006/relationships/pivotCacheDefinition" Target="pivotCache/pivotCacheDefinition13.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3.xml"/><Relationship Id="rId46" Type="http://schemas.openxmlformats.org/officeDocument/2006/relationships/pivotCacheDefinition" Target="pivotCache/pivotCacheDefinition11.xml"/><Relationship Id="rId20" Type="http://schemas.openxmlformats.org/officeDocument/2006/relationships/worksheet" Target="worksheets/sheet20.xml"/><Relationship Id="rId41" Type="http://schemas.openxmlformats.org/officeDocument/2006/relationships/pivotCacheDefinition" Target="pivotCache/pivotCacheDefinition6.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49" Type="http://schemas.openxmlformats.org/officeDocument/2006/relationships/pivotCacheDefinition" Target="pivotCache/pivotCacheDefinition14.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9.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Main!D3"/></Relationships>
</file>

<file path=xl/drawings/drawing1.xml><?xml version="1.0" encoding="utf-8"?>
<xdr:wsDr xmlns:xdr="http://schemas.openxmlformats.org/drawingml/2006/spreadsheetDrawing" xmlns:a="http://schemas.openxmlformats.org/drawingml/2006/main">
  <xdr:twoCellAnchor editAs="oneCell">
    <xdr:from>
      <xdr:col>1</xdr:col>
      <xdr:colOff>5315</xdr:colOff>
      <xdr:row>1</xdr:row>
      <xdr:rowOff>0</xdr:rowOff>
    </xdr:from>
    <xdr:to>
      <xdr:col>2</xdr:col>
      <xdr:colOff>416959</xdr:colOff>
      <xdr:row>4</xdr:row>
      <xdr:rowOff>17190</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565" y="95250"/>
          <a:ext cx="1360969" cy="5124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1507019</xdr:colOff>
      <xdr:row>4</xdr:row>
      <xdr:rowOff>17190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1418119</xdr:colOff>
      <xdr:row>4</xdr:row>
      <xdr:rowOff>17190</xdr:rowOff>
    </xdr:to>
    <xdr:pic>
      <xdr:nvPicPr>
        <xdr:cNvPr id="2" name="Picture 2">
          <a:hlinkClick xmlns:r="http://schemas.openxmlformats.org/officeDocument/2006/relationships" r:id="rId1"/>
          <a:extLst>
            <a:ext uri="{FF2B5EF4-FFF2-40B4-BE49-F238E27FC236}">
              <a16:creationId xmlns:a16="http://schemas.microsoft.com/office/drawing/2014/main" id="{8A121E70-7A01-49BB-99BB-3B7B712E82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418119" cy="5220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17190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1364144</xdr:colOff>
      <xdr:row>4</xdr:row>
      <xdr:rowOff>10840</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17190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1507019</xdr:colOff>
      <xdr:row>4</xdr:row>
      <xdr:rowOff>17190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1507019</xdr:colOff>
      <xdr:row>4</xdr:row>
      <xdr:rowOff>17190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1364144</xdr:colOff>
      <xdr:row>4</xdr:row>
      <xdr:rowOff>10840</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7665</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1364144</xdr:colOff>
      <xdr:row>4</xdr:row>
      <xdr:rowOff>17190</xdr:rowOff>
    </xdr:to>
    <xdr:pic>
      <xdr:nvPicPr>
        <xdr:cNvPr id="2" name="Picture 1">
          <a:hlinkClick xmlns:r="http://schemas.openxmlformats.org/officeDocument/2006/relationships" r:id="rId1"/>
          <a:extLst>
            <a:ext uri="{FF2B5EF4-FFF2-40B4-BE49-F238E27FC236}">
              <a16:creationId xmlns:a16="http://schemas.microsoft.com/office/drawing/2014/main" id="{2B24BC77-1358-4548-A78B-7F8E0ECDDF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17190</xdr:rowOff>
    </xdr:to>
    <xdr:pic>
      <xdr:nvPicPr>
        <xdr:cNvPr id="2" name="Picture 1">
          <a:hlinkClick xmlns:r="http://schemas.openxmlformats.org/officeDocument/2006/relationships" r:id="rId1"/>
          <a:extLst>
            <a:ext uri="{FF2B5EF4-FFF2-40B4-BE49-F238E27FC236}">
              <a16:creationId xmlns:a16="http://schemas.microsoft.com/office/drawing/2014/main" id="{6166F3BB-C10D-4201-8AB5-E00A802BFD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1364144</xdr:colOff>
      <xdr:row>4</xdr:row>
      <xdr:rowOff>17190</xdr:rowOff>
    </xdr:to>
    <xdr:pic>
      <xdr:nvPicPr>
        <xdr:cNvPr id="3" name="Picture 2">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7665</xdr:rowOff>
    </xdr:to>
    <xdr:pic>
      <xdr:nvPicPr>
        <xdr:cNvPr id="2" name="Picture 1">
          <a:hlinkClick xmlns:r="http://schemas.openxmlformats.org/officeDocument/2006/relationships" r:id="rId1"/>
          <a:extLst>
            <a:ext uri="{FF2B5EF4-FFF2-40B4-BE49-F238E27FC236}">
              <a16:creationId xmlns:a16="http://schemas.microsoft.com/office/drawing/2014/main" id="{F632F785-DFD5-4968-9634-D8A05C16D2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84619</xdr:colOff>
      <xdr:row>4</xdr:row>
      <xdr:rowOff>7665</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7665</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7665</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1360969</xdr:colOff>
      <xdr:row>4</xdr:row>
      <xdr:rowOff>7665</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506894</xdr:colOff>
      <xdr:row>4</xdr:row>
      <xdr:rowOff>10840</xdr:rowOff>
    </xdr:to>
    <xdr:pic>
      <xdr:nvPicPr>
        <xdr:cNvPr id="4" name="Picture 2">
          <a:hlinkClick xmlns:r="http://schemas.openxmlformats.org/officeDocument/2006/relationships" r:id="rId1"/>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95250"/>
          <a:ext cx="1360969" cy="5124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3623.55022060185" createdVersion="5" refreshedVersion="6" minRefreshableVersion="3" recordCount="61" xr:uid="{00000000-000A-0000-FFFF-FFFF00000000}">
  <cacheSource type="worksheet">
    <worksheetSource ref="A1:N62" sheet="ProductList"/>
  </cacheSource>
  <cacheFields count="14">
    <cacheField name="Model" numFmtId="0">
      <sharedItems/>
    </cacheField>
    <cacheField name="Sector" numFmtId="0">
      <sharedItems/>
    </cacheField>
    <cacheField name="Category" numFmtId="0">
      <sharedItems count="5">
        <s v="Storage Security"/>
        <s v="Mail&amp;Gateway Security"/>
        <s v="OpenSpace Security"/>
        <s v="Special Security"/>
        <s v="Targeted Security" u="1"/>
      </sharedItems>
    </cacheField>
    <cacheField name="Code" numFmtId="0">
      <sharedItems containsSemiMixedTypes="0" containsString="0" containsNumber="1" containsInteger="1" minValue="4025" maxValue="9121" count="16">
        <n v="4221"/>
        <n v="4313"/>
        <n v="4413"/>
        <n v="4713"/>
        <n v="4863"/>
        <n v="4867"/>
        <n v="4869"/>
        <n v="9121"/>
        <n v="4554"/>
        <n v="4255"/>
        <n v="4155"/>
        <n v="4253"/>
        <n v="4553"/>
        <n v="4323" u="1"/>
        <n v="4231" u="1"/>
        <n v="4025" u="1"/>
      </sharedItems>
    </cacheField>
    <cacheField name="Product" numFmtId="0">
      <sharedItems count="16">
        <s v="4221: Kaspersky Security for Storage"/>
        <s v="4313: Kaspersky Security for Mail Server"/>
        <s v="4413: Kaspersky Security for Internet Gateway"/>
        <s v="4713: Kaspersky Anti-Spam for Linux"/>
        <s v="4863: Kaspersky Endpoint Security for Business - Select"/>
        <s v="4867: Kaspersky Endpoint Security for Business - Advanced"/>
        <s v="4869: Kaspersky Total Security for Business"/>
        <s v="9121: Kaspersky Vulnerability and Patch Management"/>
        <s v="4554: Kaspersky Hybrid Cloud Security, CPU"/>
        <s v="4255: Kaspersky Hybrid Cloud Security, Server"/>
        <s v="4155: Kaspersky Hybrid Cloud Security, Desktop"/>
        <s v="4253: Kaspersky Hybrid Cloud Security, Enterprise Server"/>
        <s v="4553: Kaspersky Hybrid Cloud Security, Enterprise CPU"/>
        <s v="4025: Kaspersky Security for Mobile" u="1"/>
        <s v="4323: Kaspersky Security for Collaboration" u="1"/>
        <s v="4231: Kaspersky Security for File Server " u="1"/>
      </sharedItems>
    </cacheField>
    <cacheField name="LicenceObject" numFmtId="0">
      <sharedItems count="8">
        <s v="User"/>
        <s v="Node"/>
        <s v="MDM"/>
        <s v="SME"/>
        <s v="CPU"/>
        <s v="VirtualServer"/>
        <s v="VirtualWorkstation"/>
        <s v="PDA" u="1"/>
      </sharedItems>
    </cacheField>
    <cacheField name="Component" numFmtId="0">
      <sharedItems count="24">
        <s v="A221: Kaspersky Anti-Virus for Windows Server EE (EMC Celerra support)"/>
        <s v="C301: Kaspersky Security 8.0 for Linux Mail Server"/>
        <s v="F111: Kaspersky Security for Microsoft Exchange"/>
        <s v="G310: Kaspersky Anti-Virus for Proxy Server"/>
        <s v="C301: Kaspersky Security 8.0 for Linux Mail Server (AS component)"/>
        <s v="A210: Kaspersky Anti-Virus for Windows Workstation"/>
        <s v="A211: Kaspersky Endpoint Security 8 for Windows (Workstations component)"/>
        <s v="A213: Kaspersky Endpoint Security 10 for Windows (Workstations component)"/>
        <s v="A214: Kaspersky Endpoint Security 10 for Windows (server mode)"/>
        <s v="A220: Kaspersky Security 10 for Windows Server"/>
        <s v="A221: Kaspersky Anti-Virus for Windows Server EE"/>
        <s v="A222: Kaspersky Endpoint Security 8 for Windows (Servers component)"/>
        <s v="B171: Kaspersky Endpoint Security for Smartphone "/>
        <s v="C120: Kaspersky Endpoint Security for Linux Workstation"/>
        <s v="C210: Kaspersky Anti-Virus for Linux File Server"/>
        <s v="D110: Kaspersky Endpoint Security for Mac"/>
        <s v="H110: Kaspersky Security Center (MDM mode)"/>
        <s v="H110: Kaspersky Security Center (SME mode)"/>
        <s v="V202: Kaspersky Secure Mail Gateway"/>
        <s v="A220: Kaspersky Security 10 for Windows Server (App. Control)"/>
        <s v="A220: Kaspersky Security 10 for Windows Server (NAS protection)"/>
        <s v="V201: Kaspersky Security for Virtualization"/>
        <s v="A230: Kaspersky Security for SharePoint Server" u="1"/>
        <s v="F310: Kaspersky Anti-Virus for Lotus Notes/Domino" u="1"/>
      </sharedItems>
    </cacheField>
    <cacheField name="Ind" numFmtId="0">
      <sharedItems/>
    </cacheField>
    <cacheField name="ProductID" numFmtId="0">
      <sharedItems containsSemiMixedTypes="0" containsString="0" containsNumber="1" containsInteger="1" minValue="813" maxValue="1728"/>
    </cacheField>
    <cacheField name="ProgramID" numFmtId="0">
      <sharedItems containsSemiMixedTypes="0" containsString="0" containsNumber="1" containsInteger="1" minValue="1017" maxValue="1528"/>
    </cacheField>
    <cacheField name="LicenceObjectId" numFmtId="0">
      <sharedItems containsSemiMixedTypes="0" containsString="0" containsNumber="1" containsInteger="1" minValue="1" maxValue="76"/>
    </cacheField>
    <cacheField name="PMID" numFmtId="0">
      <sharedItems containsSemiMixedTypes="0" containsString="0" containsNumber="1" containsInteger="1" minValue="1" maxValue="1"/>
    </cacheField>
    <cacheField name="MSID" numFmtId="0">
      <sharedItems containsSemiMixedTypes="0" containsString="0" containsNumber="1" containsInteger="1" minValue="1" maxValue="4"/>
    </cacheField>
    <cacheField name="PCID" numFmtId="0">
      <sharedItems containsSemiMixedTypes="0" containsString="0" containsNumber="1" containsInteger="1" minValue="12" maxValue="2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3623.550221412035" createdVersion="3" refreshedVersion="6" recordCount="62" xr:uid="{00000000-000A-0000-FFFF-FFFF01000000}">
  <cacheSource type="worksheet">
    <worksheetSource ref="A1:H65375" sheet="ProductList"/>
  </cacheSource>
  <cacheFields count="8">
    <cacheField name="Model" numFmtId="0">
      <sharedItems containsBlank="1"/>
    </cacheField>
    <cacheField name="Sector" numFmtId="0">
      <sharedItems containsBlank="1"/>
    </cacheField>
    <cacheField name="Category" numFmtId="0">
      <sharedItems containsBlank="1" count="7">
        <s v="Storage Security"/>
        <s v="Mail&amp;Gateway Security"/>
        <s v="OpenSpace Security"/>
        <s v="Special Security"/>
        <m/>
        <s v="Targeted Security" u="1"/>
        <s v="Gateway Security" u="1"/>
      </sharedItems>
    </cacheField>
    <cacheField name="Code" numFmtId="0">
      <sharedItems containsString="0" containsBlank="1" containsNumber="1" containsInteger="1" minValue="4025" maxValue="9121" count="28">
        <n v="4221"/>
        <n v="4313"/>
        <n v="4413"/>
        <n v="4713"/>
        <n v="4863"/>
        <n v="4867"/>
        <n v="4869"/>
        <n v="9121"/>
        <n v="4554"/>
        <n v="4255"/>
        <n v="4155"/>
        <n v="4253"/>
        <n v="4553"/>
        <m/>
        <n v="4151" u="1"/>
        <n v="4861" u="1"/>
        <n v="9111" u="1"/>
        <n v="4323" u="1"/>
        <n v="4551" u="1"/>
        <n v="4315" u="1"/>
        <n v="4107" u="1"/>
        <n v="5811" u="1"/>
        <n v="4325" u="1"/>
        <n v="5111" u="1"/>
        <n v="4231" u="1"/>
        <n v="4251" u="1"/>
        <n v="4025" u="1"/>
        <n v="5711" u="1"/>
      </sharedItems>
    </cacheField>
    <cacheField name="Product" numFmtId="0">
      <sharedItems containsBlank="1" count="30">
        <s v="4221: Kaspersky Security for Storage"/>
        <s v="4313: Kaspersky Security for Mail Server"/>
        <s v="4413: Kaspersky Security for Internet Gateway"/>
        <s v="4713: Kaspersky Anti-Spam for Linux"/>
        <s v="4863: Kaspersky Endpoint Security for Business - Select"/>
        <s v="4867: Kaspersky Endpoint Security for Business - Advanced"/>
        <s v="4869: Kaspersky Total Security for Business"/>
        <s v="9121: Kaspersky Vulnerability and Patch Management"/>
        <s v="4554: Kaspersky Hybrid Cloud Security, CPU"/>
        <s v="4255: Kaspersky Hybrid Cloud Security, Server"/>
        <s v="4155: Kaspersky Hybrid Cloud Security, Desktop"/>
        <s v="4253: Kaspersky Hybrid Cloud Security, Enterprise Server"/>
        <s v="4553: Kaspersky Hybrid Cloud Security, Enterprise CPU"/>
        <m/>
        <s v="4025: Kaspersky Security for Mobile" u="1"/>
        <s v="9111: Security Center Service Provider Edition" u="1"/>
        <s v="4221: Kaspersky Anti-Virus for Storage" u="1"/>
        <s v="5811: Kaspersky Security for xSP" u="1"/>
        <s v="4861: Kaspersky Endpoint Security for Business - Core" u="1"/>
        <s v="5111: Kaspersky Anti-Virus for xSP" u="1"/>
        <s v="9121: Kaspersky Systems Management" u="1"/>
        <s v="4315: Kaspersky Data Leakage Protection for Mail Server" u="1"/>
        <s v="4107: Kaspersky S.O.S." u="1"/>
        <s v="4151: Kaspersky Security for Virtualization, Desktop" u="1"/>
        <s v="4323: Kaspersky Security for Collaboration" u="1"/>
        <s v="5711: Kaspersky Anti-Spam for xSP" u="1"/>
        <s v="4231: Kaspersky Security for File Server " u="1"/>
        <s v="4551: Kaspersky Security for Virtualization, Core" u="1"/>
        <s v="4251: Kaspersky Security for Virtualization, Server" u="1"/>
        <s v="4325: Kaspersky Data Leakage Protection for Collaboration" u="1"/>
      </sharedItems>
    </cacheField>
    <cacheField name="LicenceObject" numFmtId="0">
      <sharedItems containsBlank="1" count="13">
        <s v="User"/>
        <s v="Node"/>
        <s v="MDM"/>
        <s v="SME"/>
        <s v="CPU"/>
        <s v="VirtualServer"/>
        <s v="VirtualWorkstation"/>
        <m/>
        <s v="WKS" u="1"/>
        <s v="Core" u="1"/>
        <s v="VirtSvr" u="1"/>
        <s v="PDA" u="1"/>
        <s v="TrafficD" u="1"/>
      </sharedItems>
    </cacheField>
    <cacheField name="Component" numFmtId="0">
      <sharedItems containsBlank="1" count="40">
        <s v="A221: Kaspersky Anti-Virus for Windows Server EE (EMC Celerra support)"/>
        <s v="C301: Kaspersky Security 8.0 for Linux Mail Server"/>
        <s v="F111: Kaspersky Security for Microsoft Exchange"/>
        <s v="G310: Kaspersky Anti-Virus for Proxy Server"/>
        <s v="C301: Kaspersky Security 8.0 for Linux Mail Server (AS component)"/>
        <s v="A210: Kaspersky Anti-Virus for Windows Workstation"/>
        <s v="A211: Kaspersky Endpoint Security 8 for Windows (Workstations component)"/>
        <s v="A213: Kaspersky Endpoint Security 10 for Windows (Workstations component)"/>
        <s v="A214: Kaspersky Endpoint Security 10 for Windows (server mode)"/>
        <s v="A220: Kaspersky Security 10 for Windows Server"/>
        <s v="A221: Kaspersky Anti-Virus for Windows Server EE"/>
        <s v="A222: Kaspersky Endpoint Security 8 for Windows (Servers component)"/>
        <s v="B171: Kaspersky Endpoint Security for Smartphone "/>
        <s v="C120: Kaspersky Endpoint Security for Linux Workstation"/>
        <s v="C210: Kaspersky Anti-Virus for Linux File Server"/>
        <s v="D110: Kaspersky Endpoint Security for Mac"/>
        <s v="H110: Kaspersky Security Center (MDM mode)"/>
        <s v="H110: Kaspersky Security Center (SME mode)"/>
        <s v="V202: Kaspersky Secure Mail Gateway"/>
        <s v="A220: Kaspersky Security 10 for Windows Server (App. Control)"/>
        <s v="A220: Kaspersky Security 10 for Windows Server (NAS protection)"/>
        <s v="V201: Kaspersky Security for Virtualization"/>
        <m/>
        <s v="F801: Data Leakage Protection for Mail Server" u="1"/>
        <s v="F220: Kaspersky Anti-Virus Mail Gateway" u="1"/>
        <s v="F210: Kaspersky Anti-Virus for Linux Mail Server" u="1"/>
        <s v="A220: Kaspersky Anti-Virus for Windows Server" u="1"/>
        <s v="G110: Kaspersky Anti-Virus for Microsoft ISA Server EE" u="1"/>
        <s v="F221: Kaspersky Anti-Virus for Unix Mail Server (traffic limited)" u="1"/>
        <s v="F710: Kaspersky Anti-Spam for Linux" u="1"/>
        <s v="A310: Kaspersky Anti-Virus S.O.S." u="1"/>
        <s v="A230: Kaspersky Security for SharePoint Server" u="1"/>
        <s v="G111: Kaspersky Anti-Virus for Microsoft ISA Server SE" u="1"/>
        <s v="H111: Security Center Service Provider Edition" u="1"/>
        <s v="E310: Kaspersky Anti-Virus for Novell NetWare" u="1"/>
        <s v="H801: Data Leakage Protection for Collaboration" u="1"/>
        <s v="G410: Kaspersky Anti-Virus for Check Point Firewall" u="1"/>
        <s v="G220: Kaspersky Security Mail Gateway" u="1"/>
        <s v="C301: Kaspersky Security 8.0 for Linux Mail Server (AV component)" u="1"/>
        <s v="F310: Kaspersky Anti-Virus for Lotus Notes/Domino" u="1"/>
      </sharedItems>
    </cacheField>
    <cacheField name="Ind"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3623.550222106482" createdVersion="3" refreshedVersion="6" recordCount="143" xr:uid="{00000000-000A-0000-FFFF-FFFF02000000}">
  <cacheSource type="worksheet">
    <worksheetSource ref="A1:C65497" sheet="MigrationList"/>
  </cacheSource>
  <cacheFields count="3">
    <cacheField name="OldProduct" numFmtId="0">
      <sharedItems containsBlank="1" count="16">
        <s v="4851: Kaspersky WorkSpace Security   (default option)"/>
        <s v="4851: Kaspersky WorkSpace Security   (2nd migration option)"/>
        <s v="4851: Kaspersky WorkSpace Security   (3rd migration option)"/>
        <s v="4851: Kaspersky WorkSpace Security   (4th migration option)"/>
        <s v="4851: Kaspersky WorkSpace Security   (5th migration option)"/>
        <s v="4853: Kaspersky BusinessSpace Security   (default option)"/>
        <s v="4853: Kaspersky BusinessSpace Security   (2nd migration option)"/>
        <s v="4853: Kaspersky BusinessSpace Security   (3rd migration option)"/>
        <s v="4857: Kaspersky EnterpriseSpace Security   (default option)"/>
        <s v="4857: Kaspersky EnterpriseSpace Security   (2nd migration option)"/>
        <s v="4857: Kaspersky EnterpriseSpace Security   (3rd migration option)"/>
        <s v="4859: Kaspersky TotalSpace Security   (default option)"/>
        <s v="4859: Kaspersky TotalSpace Security   (2nd migration option)"/>
        <s v="4859: Kaspersky TotalSpace Security   (3rd migration option)"/>
        <s v="4213: Kaspersky Anti-Virus for File Server"/>
        <m/>
      </sharedItems>
    </cacheField>
    <cacheField name="Ind" numFmtId="0">
      <sharedItems containsBlank="1" containsMixedTypes="1" containsNumber="1" containsInteger="1" minValue="1" maxValue="1" count="3">
        <s v="1"/>
        <n v="1"/>
        <m/>
      </sharedItems>
    </cacheField>
    <cacheField name="NewProduct" numFmtId="0">
      <sharedItems containsBlank="1" count="11">
        <s v="4863: Kaspersky Endpoint Security for Business - Select"/>
        <s v="4861: Kaspersky Endpoint Security for Business - Core + 4025: Kaspersky Security for Mobile"/>
        <s v="4861: Kaspersky Endpoint Security for Business - Core"/>
        <s v="4867: Kaspersky Endpoint Security for Business - Advanced"/>
        <s v="4869: Kaspersky Total Security for Business"/>
        <s v="4863: Kaspersky Endpoint Security for Business - Select + 4313: Kaspersky Security for Mail Server (Add-on)"/>
        <s v="4867: Kaspersky Endpoint Security for Business - Advanced + 4313: Kaspersky Security for Mail Server (Add-on)"/>
        <s v="4863: Kaspersky Endpoint Security for Business - Select + 4313: Kaspersky Security for Mail Server (Add-on) + 4413: Kaspersky Security for Internet Gateway (Add-on) + 4323: Kaspersky Security for Collaboration (Add-on)"/>
        <s v="4867: Kaspersky Endpoint Security for Business - Advanced + 4313: Kaspersky Security for Mail Server (Add-on) + 4413: Kaspersky Security for Internet Gateway (Add-on) + 4323: Kaspersky Security for Collaboration (Add-on)"/>
        <s v="4231: Kaspersky Security for File Server"/>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5230.733230439815" createdVersion="6" refreshedVersion="6" minRefreshableVersion="3" recordCount="29" xr:uid="{A80E4F5D-647A-4494-AA95-CA2922C618D4}">
  <cacheSource type="worksheet">
    <worksheetSource ref="A1:M30" sheet="SaleListCBA"/>
  </cacheSource>
  <cacheFields count="13">
    <cacheField name="PositionCode" numFmtId="0">
      <sharedItems/>
    </cacheField>
    <cacheField name="SKU" numFmtId="0">
      <sharedItems count="27">
        <s v="-"/>
        <s v="KL10414GK**"/>
        <s v="KL10414GE**"/>
        <s v="KL10414GC**"/>
        <s v="KL10414GA**"/>
        <s v="KL10424GK**"/>
        <s v="KL10424GE**"/>
        <s v="KL10424GC**"/>
        <s v="KL10424GA**"/>
        <s v="KL10474GN**"/>
        <s v="KL10474GK**"/>
        <s v="KL10474GE**"/>
        <s v="KL10474GC**"/>
        <s v="KL10474GA**"/>
        <s v="KL11714GA**"/>
        <s v="KL11714GC**"/>
        <s v="KL11714GE**"/>
        <s v="KL19394GA**"/>
        <s v="KL19394GC**"/>
        <s v="KL19394GE**"/>
        <s v="KL19394GK**"/>
        <s v="KL19494GA**"/>
        <s v="KL19494GC**"/>
        <s v="KL19494GE**"/>
        <s v="KL19564GA**"/>
        <s v="KL19624GA**"/>
        <s v="KL19874GE**"/>
      </sharedItems>
    </cacheField>
    <cacheField name="Category" numFmtId="0">
      <sharedItems count="4">
        <s v="New 2022 Product Line"/>
        <s v="Unknown"/>
        <s v="Frontline"/>
        <s v="Other"/>
      </sharedItems>
    </cacheField>
    <cacheField name="Code" numFmtId="0">
      <sharedItems containsSemiMixedTypes="0" containsString="0" containsNumber="1" containsInteger="1" minValue="1000" maxValue="1203" count="12">
        <n v="1000"/>
        <n v="1001"/>
        <n v="1002"/>
        <n v="1003"/>
        <n v="1100"/>
        <n v="1101"/>
        <n v="1102"/>
        <n v="1103"/>
        <n v="1200"/>
        <n v="1201"/>
        <n v="1202"/>
        <n v="1203"/>
      </sharedItems>
    </cacheField>
    <cacheField name="Product" numFmtId="0">
      <sharedItems count="12">
        <s v="New 2022 Product Line"/>
        <s v="   Kaspersky Standard"/>
        <s v="   Kaspersky Plus"/>
        <s v="   Kaspersky Premium + Customer Support"/>
        <s v="Frontline"/>
        <s v="   Kaspersky Anti-Virus"/>
        <s v="   Kaspersky Internet Security"/>
        <s v="   Kaspersky Total Security"/>
        <s v="Other"/>
        <s v="   Kaspersky Cloud Password Manager"/>
        <s v="   Kaspersky Safe Kids"/>
        <s v="   Kaspersky  Secure  Connection"/>
      </sharedItems>
    </cacheField>
    <cacheField name="LicenceDescription" numFmtId="0">
      <sharedItems count="7">
        <s v=""/>
        <s v="Dvc"/>
        <s v="Dvc+Account KPM"/>
        <s v="Dt"/>
        <s v="Dvc+Account KPM+Account KSK"/>
        <s v="User"/>
        <s v="Dvc+User"/>
      </sharedItems>
    </cacheField>
    <cacheField name="LicenceObject" numFmtId="0">
      <sharedItems count="3">
        <s v="-"/>
        <s v=""/>
        <s v="User"/>
      </sharedItems>
    </cacheField>
    <cacheField name="Package" numFmtId="0">
      <sharedItems count="2">
        <s v="-"/>
        <s v="xSP Pack"/>
      </sharedItems>
    </cacheField>
    <cacheField name="Band" numFmtId="0">
      <sharedItems count="6">
        <s v="Band K: 10-14"/>
        <s v="Band K: 10"/>
        <s v="Band E: 5"/>
        <s v="Band C: 3"/>
        <s v="Band A: 1"/>
        <s v="Band N: 20"/>
      </sharedItems>
    </cacheField>
    <cacheField name="LicenceComposition" numFmtId="0">
      <sharedItems count="10">
        <s v="-"/>
        <s v="10Dvc"/>
        <s v="5Dvc"/>
        <s v="3Dvc"/>
        <s v="1Dvc"/>
        <s v="20Dvc"/>
        <s v="1Dt"/>
        <s v="3Dt"/>
        <s v="5Dt"/>
        <s v="1User"/>
      </sharedItems>
    </cacheField>
    <cacheField name="LicenceType" numFmtId="0">
      <sharedItems count="1">
        <s v="Subscription Limit"/>
      </sharedItems>
    </cacheField>
    <cacheField name="Term" numFmtId="0">
      <sharedItems count="1">
        <s v="1 year"/>
      </sharedItems>
    </cacheField>
    <cacheField name="Price" numFmtId="4">
      <sharedItems containsString="0" containsBlank="1" containsNumber="1" minValue="19.32" maxValue="243.5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11.659900925923" createdVersion="7" refreshedVersion="7" minRefreshableVersion="3" recordCount="38" xr:uid="{F14BA8C8-24AD-431D-BCF0-7C83A179B163}">
  <cacheSource type="worksheet">
    <worksheetSource ref="A1:M39" sheet="SaleListATC"/>
  </cacheSource>
  <cacheFields count="13">
    <cacheField name="PositionCode" numFmtId="0">
      <sharedItems/>
    </cacheField>
    <cacheField name="PartNumber" numFmtId="0">
      <sharedItems count="38">
        <s v="-"/>
        <s v="KL7522WC*ZS"/>
        <s v="KL7523WC*ZS"/>
        <s v="KL7541WC*ZS"/>
        <s v="KL7542WC*ZS"/>
        <s v="KL7543WC*ZS"/>
        <s v="KL7545WC*ZS"/>
        <s v="KL7547WC*ZS"/>
        <s v="KL7548WC*ZS"/>
        <s v="KL7572WC*ZS"/>
        <s v="KL7617WC*ZS"/>
        <s v="KL7527WC*ZS"/>
        <s v="KL7524WC*ZS"/>
        <s v="KL7517WC*ZS"/>
        <s v="KL7515WC*ZS"/>
        <s v="KL7516WC*ZS"/>
        <s v="KL7627WC*ZS"/>
        <s v="KL7626WC*ZS"/>
        <s v="KL7629WC*ZS"/>
        <s v="KL7630WC*ZS"/>
        <s v="KL7633WC*ZS"/>
        <s v="KL7634WC*ZS"/>
        <s v="KL7635WC*ZS"/>
        <s v="KL7636WC*ZS"/>
        <s v="KL7637WC*ZS"/>
        <s v="KL7638WC*ZS"/>
        <s v="KL7504WC*ZS"/>
        <s v="KL7505WC*ZS"/>
        <s v="KL7506WC*ZS"/>
        <s v="KL7507WC*ZS"/>
        <s v="KL7644WC*ZS"/>
        <s v="KL7643WC*ZS"/>
        <s v="KL7646WC*ZS"/>
        <s v="KL7645WC*ZS"/>
        <s v="KL7647WC*ZS"/>
        <s v="KL7648WC*ZS"/>
        <s v="KL7649WC*ZS"/>
        <s v="KL7651WC*ZS"/>
      </sharedItems>
    </cacheField>
    <cacheField name="Category" numFmtId="0">
      <sharedItems count="3">
        <s v="ATC*"/>
        <s v="Authorized Training Centers"/>
        <s v="Unknown"/>
      </sharedItems>
    </cacheField>
    <cacheField name="Code" numFmtId="0">
      <sharedItems containsSemiMixedTypes="0" containsString="0" containsNumber="1" containsInteger="1" minValue="4000" maxValue="4045" count="38">
        <n v="4000"/>
        <n v="4001"/>
        <n v="4002"/>
        <n v="4004"/>
        <n v="4005"/>
        <n v="4006"/>
        <n v="4007"/>
        <n v="4008"/>
        <n v="4009"/>
        <n v="4011"/>
        <n v="4012"/>
        <n v="4015"/>
        <n v="4017"/>
        <n v="4018"/>
        <n v="4019"/>
        <n v="4021"/>
        <n v="4022"/>
        <n v="4023"/>
        <n v="4024"/>
        <n v="4025"/>
        <n v="4026"/>
        <n v="4027"/>
        <n v="4028"/>
        <n v="4029"/>
        <n v="4031"/>
        <n v="4032"/>
        <n v="4033"/>
        <n v="4034"/>
        <n v="4035"/>
        <n v="4036"/>
        <n v="4037"/>
        <n v="4038"/>
        <n v="4039"/>
        <n v="4041"/>
        <n v="4042"/>
        <n v="4043"/>
        <n v="4044"/>
        <n v="4045"/>
      </sharedItems>
    </cacheField>
    <cacheField name="Product" numFmtId="0">
      <sharedItems count="38">
        <s v="ATC*"/>
        <s v="   KL 034. Kaspersky Unified Monitoring and Analysis Platform Course"/>
        <s v="   KL 036. Kaspersky Secure Mail Gateway Course"/>
        <s v="   KL 302. Kaspersky Endpoint Security for Windows. Advanced Course"/>
        <s v="   KL 008. Endpoint Security and Management. Encryption Course"/>
        <s v="   KL 009. Kaspersky Endpoint Security for Windows. Systems Management Course"/>
        <s v="   KL 014. Kaspersky Endpoint Security for Virtualization. Agentless Course"/>
        <s v="   KL 031. Kaspersky Endpoint Security for Virtualization. Light Agent Course"/>
        <s v="   KL 005. Kaspersky Security for Windows Server Course"/>
        <s v="   KL 025. Kaspersky Anti Targeted Attack Platform &amp; Endpoint Detection and Response Course"/>
        <s v="   KL 038. Kaspersky Industrial CyberSecurity Course"/>
        <s v="   KL 004. Kaspersky SD-WAN Course"/>
        <s v="   KL 044. Kaspersky Container Security Course"/>
        <s v="   KL 047. Kaspersky Next EDR Optimum Course"/>
        <s v="   KL 046. Kaspersky Next EDR Foundations Course"/>
        <s v="   KL 047. Kaspersky Next EDR Optimum Course + virtual labs"/>
        <s v="   KL 048. Kaspersky Next XDR Expert Course + virtual labs"/>
        <s v="   KL 048. Kaspersky Next XDR Expert Course"/>
        <s v="   KL 057. Kaspersky Anti Targeted Attack. Investigation + virtual labs"/>
        <s v="   KL 057. Kaspersky Anti Targeted Attack. Investigation"/>
        <s v="   KL 051. Kaspersky Unified Monitoring and Analysis Platform. Investigation"/>
        <s v="   KL 051. Kaspersky Unified Monitoring and Analysis Platform. Investigation + virtual labs"/>
        <s v="   KL 025. Kaspersky Anti Targeted Attack. Kaspersky EDR. Administration"/>
        <s v="   KL 025. Kaspersky Anti Targeted Attack. Kaspersky EDR. Administration + virtual labs"/>
        <s v="   KL 034. Kaspersky Unified Monitoring and Analysis Platform. Administration"/>
        <s v="   KL 034. Kaspersky Unified Monitoring and Analysis Platform. Administration + virtual labs"/>
        <s v="   KL 034. Kaspersky Unified Monitoring and Analysis Platform Course + virtual labs"/>
        <s v="   KL 036. Kaspersky Secure Mail Gateway Course + virtual labs"/>
        <s v="   KL 044. Kaspersky Container Security Course + virtual labs"/>
        <s v="   KL 025. Kaspersky Anti Targeted Attack Platform, Kaspersky Endpoint Detection Course + virtual labs"/>
        <s v="   KL 038. Kaspersky Industrial CyberSecurity. Administration Course + virtual labs"/>
        <s v="   KL 038. Kaspersky Industrial CyberSecurity. Administration Course"/>
        <s v="   KL 060. Kaspersky Industrial CyberSecurity. Investigation Course + virtual labs"/>
        <s v="   KL 060. Kaspersky Industrial CyberSecurity. Investigation Course"/>
        <s v="   KL 048. Kaspersky XDR Expert. Administration Course"/>
        <s v="   KL 048. Kaspersky XDR Expert. Administration Course + virtual labs"/>
        <s v="   KL 059. Kaspersky XDR Expert. Investigation Course"/>
        <s v="   KL 059. Kaspersky XDR Expert. Investigation Course + virtual labs"/>
      </sharedItems>
    </cacheField>
    <cacheField name="LicenceDescription" numFmtId="0">
      <sharedItems count="3">
        <s v="-"/>
        <s v="Trainee"/>
        <s v=""/>
      </sharedItems>
    </cacheField>
    <cacheField name="LicenceObject" numFmtId="0">
      <sharedItems count="3">
        <s v="-"/>
        <s v=""/>
        <s v="Trainee"/>
      </sharedItems>
    </cacheField>
    <cacheField name="Package" numFmtId="0">
      <sharedItems count="2">
        <s v="-"/>
        <s v="License Pack"/>
      </sharedItems>
    </cacheField>
    <cacheField name="Band" numFmtId="0">
      <sharedItems count="1">
        <s v="Band A: 1"/>
      </sharedItems>
    </cacheField>
    <cacheField name="LicenceComposition" numFmtId="0">
      <sharedItems/>
    </cacheField>
    <cacheField name="LicenceType" numFmtId="0">
      <sharedItems count="2">
        <s v="-"/>
        <s v="Base"/>
      </sharedItems>
    </cacheField>
    <cacheField name="Term" numFmtId="0">
      <sharedItems count="2">
        <s v="-"/>
        <s v="   "/>
      </sharedItems>
    </cacheField>
    <cacheField name="Price" numFmtId="0">
      <sharedItems containsString="0" containsBlank="1" containsNumber="1" containsInteger="1" minValue="3171000" maxValue="31479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221874998" createdVersion="6" refreshedVersion="7" minRefreshableVersion="3" recordCount="3029" xr:uid="{5239D921-2E3D-45C7-9FFB-3A7348FA1EC5}">
  <cacheSource type="worksheet">
    <worksheetSource ref="A1:M3030" sheet="SaleListSDWAN"/>
  </cacheSource>
  <cacheFields count="13">
    <cacheField name="PositionCode" numFmtId="0">
      <sharedItems/>
    </cacheField>
    <cacheField name="PartNumber" numFmtId="0">
      <sharedItems count="345">
        <s v="-"/>
        <s v="KL4245WA*D5"/>
        <s v="KL4245WA*D6"/>
        <s v="KL4245WA*DA"/>
        <s v="KL4245WA*DL"/>
        <s v="KL4245WA*F5"/>
        <s v="KL4245WA*F6"/>
        <s v="KL4245WA*FA"/>
        <s v="KL4245WA*FL"/>
        <s v="KL4245WA*T5"/>
        <s v="KL4245WA*T6"/>
        <s v="KL4245WA*TA"/>
        <s v="KL4245WA*TL"/>
        <s v="KL4246WA*D5"/>
        <s v="KL4246WA*D6"/>
        <s v="KL4246WA*DA"/>
        <s v="KL4246WA*DL"/>
        <s v="KL4246WA*F5"/>
        <s v="KL4246WA*F6"/>
        <s v="KL4246WA*FA"/>
        <s v="KL4246WA*FL"/>
        <s v="KL4246WA*T5"/>
        <s v="KL4246WA*T6"/>
        <s v="KL4246WA*TA"/>
        <s v="KL4246WA*TL"/>
        <s v="KL4242WA*D5"/>
        <s v="KL4242WA*D6"/>
        <s v="KL4242WA*DA"/>
        <s v="KL4242WA*DL"/>
        <s v="KL4242WA*F5"/>
        <s v="KL4242WA*F6"/>
        <s v="KL4242WA*FA"/>
        <s v="KL4242WA*FL"/>
        <s v="KL4242WA*T5"/>
        <s v="KL4242WA*T6"/>
        <s v="KL4242WA*TA"/>
        <s v="KL4242WA*TL"/>
        <s v="KL4240WA*D5"/>
        <s v="KL4240WA*D6"/>
        <s v="KL4240WA*DA"/>
        <s v="KL4240WA*DL"/>
        <s v="KL4240WA*F5"/>
        <s v="KL4240WA*F6"/>
        <s v="KL4240WA*FA"/>
        <s v="KL4240WA*FL"/>
        <s v="KL4240WA*T5"/>
        <s v="KL4240WA*T6"/>
        <s v="KL4240WA*TA"/>
        <s v="KL4240WA*TL"/>
        <s v="KL4243WA*D5"/>
        <s v="KL4243WA*D6"/>
        <s v="KL4243WA*DA"/>
        <s v="KL4243WA*DL"/>
        <s v="KL4243WA*F5"/>
        <s v="KL4243WA*F6"/>
        <s v="KL4243WA*FA"/>
        <s v="KL4243WA*FL"/>
        <s v="KL4243WA*T5"/>
        <s v="KL4243WA*T6"/>
        <s v="KL4243WA*TA"/>
        <s v="KL4243WA*TL"/>
        <s v="KL4241WA*D5"/>
        <s v="KL4241WA*D6"/>
        <s v="KL4241WA*DA"/>
        <s v="KL4241WA*DL"/>
        <s v="KL4241WA*F5"/>
        <s v="KL4241WA*F6"/>
        <s v="KL4241WA*FA"/>
        <s v="KL4241WA*FL"/>
        <s v="KL4241WA*T5"/>
        <s v="KL4241WA*T6"/>
        <s v="KL4241WA*TA"/>
        <s v="KL4241WA*TL"/>
        <s v="KL4244WA*D5"/>
        <s v="KL4244WA*D6"/>
        <s v="KL4244WA*DA"/>
        <s v="KL4244WA*DL"/>
        <s v="KL4244WA*F5"/>
        <s v="KL4244WA*F6"/>
        <s v="KL4244WA*FA"/>
        <s v="KL4244WA*FL"/>
        <s v="KL4244WA*T5"/>
        <s v="KL4244WA*T6"/>
        <s v="KL4244WA*TA"/>
        <s v="KL4244WA*TL"/>
        <s v="KL4238WA*D5"/>
        <s v="KL4238WA*D6"/>
        <s v="KL4238WA*DA"/>
        <s v="KL4238WA*DL"/>
        <s v="KL4238WA*F5"/>
        <s v="KL4238WA*F6"/>
        <s v="KL4238WA*FA"/>
        <s v="KL4238WA*FL"/>
        <s v="KL4238WA*T5"/>
        <s v="KL4238WA*T6"/>
        <s v="KL4238WA*TA"/>
        <s v="KL4238WA*TL"/>
        <s v="KL4239WA*D5"/>
        <s v="KL4239WA*D6"/>
        <s v="KL4239WA*DA"/>
        <s v="KL4239WA*DL"/>
        <s v="KL4239WA*F5"/>
        <s v="KL4239WA*F6"/>
        <s v="KL4239WA*FA"/>
        <s v="KL4239WA*FL"/>
        <s v="KL4239WA*T5"/>
        <s v="KL4239WA*T6"/>
        <s v="KL4239WA*TA"/>
        <s v="KL4239WA*TL"/>
        <s v="KL4235WA*D5"/>
        <s v="KL4235WA*D6"/>
        <s v="KL4235WA*DA"/>
        <s v="KL4235WA*DL"/>
        <s v="KL4235WA*F5"/>
        <s v="KL4235WA*F6"/>
        <s v="KL4235WA*FA"/>
        <s v="KL4235WA*FL"/>
        <s v="KL4235WA*T5"/>
        <s v="KL4235WA*T6"/>
        <s v="KL4235WA*TA"/>
        <s v="KL4235WA*TL"/>
        <s v="KL4233WA*D5"/>
        <s v="KL4233WA*D6"/>
        <s v="KL4233WA*DA"/>
        <s v="KL4233WA*DL"/>
        <s v="KL4233WA*F5"/>
        <s v="KL4233WA*F6"/>
        <s v="KL4233WA*FA"/>
        <s v="KL4233WA*FL"/>
        <s v="KL4233WA*T5"/>
        <s v="KL4233WA*T6"/>
        <s v="KL4233WA*TA"/>
        <s v="KL4233WA*TL"/>
        <s v="KL4236WA*D5"/>
        <s v="KL4236WA*D6"/>
        <s v="KL4236WA*DA"/>
        <s v="KL4236WA*DL"/>
        <s v="KL4236WA*F5"/>
        <s v="KL4236WA*F6"/>
        <s v="KL4236WA*FA"/>
        <s v="KL4236WA*FL"/>
        <s v="KL4236WA*T5"/>
        <s v="KL4236WA*T6"/>
        <s v="KL4236WA*TA"/>
        <s v="KL4236WA*TL"/>
        <s v="KL4234WA*D5"/>
        <s v="KL4234WA*D6"/>
        <s v="KL4234WA*DA"/>
        <s v="KL4234WA*DL"/>
        <s v="KL4234WA*F5"/>
        <s v="KL4234WA*F6"/>
        <s v="KL4234WA*FA"/>
        <s v="KL4234WA*FL"/>
        <s v="KL4234WA*T5"/>
        <s v="KL4234WA*T6"/>
        <s v="KL4234WA*TA"/>
        <s v="KL4234WA*TL"/>
        <s v="KL4237WA*D5"/>
        <s v="KL4237WA*D6"/>
        <s v="KL4237WA*DA"/>
        <s v="KL4237WA*DL"/>
        <s v="KL4237WA*F5"/>
        <s v="KL4237WA*F6"/>
        <s v="KL4237WA*FA"/>
        <s v="KL4237WA*FL"/>
        <s v="KL4237WA*T5"/>
        <s v="KL4237WA*T6"/>
        <s v="KL4237WA*TA"/>
        <s v="KL4237WA*TL"/>
        <s v="KL8212W9*ZS"/>
        <s v="KL8214W9*ZS"/>
        <s v="KL8213W9*ZS"/>
        <s v="KL8215W9*ZS"/>
        <s v="KL42414A*DL" u="1"/>
        <s v="KL42384A*T5" u="1"/>
        <s v="KL42384A*T6" u="1"/>
        <s v="KL821549*ZS" u="1"/>
        <s v="KL42364A*T5" u="1"/>
        <s v="KL42364A*T6" u="1"/>
        <s v="KL821349*ZS" u="1"/>
        <s v="KL42464A*T5" u="1"/>
        <s v="KL42344A*T5" u="1"/>
        <s v="KL42464A*T6" u="1"/>
        <s v="KL42344A*T6" u="1"/>
        <s v="KL42384A*TA" u="1"/>
        <s v="KL42444A*T5" u="1"/>
        <s v="KL42444A*T6" u="1"/>
        <s v="KL42364A*TA" u="1"/>
        <s v="KL42424A*T5" u="1"/>
        <s v="KL42424A*T6" u="1"/>
        <s v="KL42464A*TA" u="1"/>
        <s v="KL42344A*TA" u="1"/>
        <s v="KL42404A*T5" u="1"/>
        <s v="KL42404A*T6" u="1"/>
        <s v="KL42384A*TL" u="1"/>
        <s v="KL42444A*TA" u="1"/>
        <s v="KL42364A*TL" u="1"/>
        <s v="KL42424A*TA" u="1"/>
        <s v="KL42464A*TL" u="1"/>
        <s v="KL42344A*TL" u="1"/>
        <s v="KL42404A*TA" u="1"/>
        <s v="KL42444A*TL" u="1"/>
        <s v="KL42424A*TL" u="1"/>
        <s v="KL42404A*TL" u="1"/>
        <s v="KL42384A*F5" u="1"/>
        <s v="KL42384A*F6" u="1"/>
        <s v="KL42364A*F5" u="1"/>
        <s v="KL42364A*F6" u="1"/>
        <s v="KL42464A*F5" u="1"/>
        <s v="KL42344A*F5" u="1"/>
        <s v="KL42384A*D5" u="1"/>
        <s v="KL42464A*F6" u="1"/>
        <s v="KL42344A*F6" u="1"/>
        <s v="KL42384A*D6" u="1"/>
        <s v="KL42384A*FA" u="1"/>
        <s v="KL42444A*F5" u="1"/>
        <s v="KL42364A*D5" u="1"/>
        <s v="KL42444A*F6" u="1"/>
        <s v="KL42364A*D6" u="1"/>
        <s v="KL42364A*FA" u="1"/>
        <s v="KL42424A*F5" u="1"/>
        <s v="KL42464A*D5" u="1"/>
        <s v="KL42344A*D5" u="1"/>
        <s v="KL42424A*F6" u="1"/>
        <s v="KL42464A*D6" u="1"/>
        <s v="KL42344A*D6" u="1"/>
        <s v="KL42464A*FA" u="1"/>
        <s v="KL42344A*FA" u="1"/>
        <s v="KL42384A*DA" u="1"/>
        <s v="KL42404A*F5" u="1"/>
        <s v="KL42444A*D5" u="1"/>
        <s v="KL42404A*F6" u="1"/>
        <s v="KL42444A*D6" u="1"/>
        <s v="KL42384A*FL" u="1"/>
        <s v="KL42444A*FA" u="1"/>
        <s v="KL42364A*DA" u="1"/>
        <s v="KL42424A*D5" u="1"/>
        <s v="KL42424A*D6" u="1"/>
        <s v="KL42364A*FL" u="1"/>
        <s v="KL42424A*FA" u="1"/>
        <s v="KL42464A*DA" u="1"/>
        <s v="KL42344A*DA" u="1"/>
        <s v="KL42404A*D5" u="1"/>
        <s v="KL42404A*D6" u="1"/>
        <s v="KL42464A*FL" u="1"/>
        <s v="KL42344A*FL" u="1"/>
        <s v="KL42384A*DL" u="1"/>
        <s v="KL42404A*FA" u="1"/>
        <s v="KL42444A*DA" u="1"/>
        <s v="KL42444A*FL" u="1"/>
        <s v="KL42364A*DL" u="1"/>
        <s v="KL42424A*DA" u="1"/>
        <s v="KL42424A*FL" u="1"/>
        <s v="KL42464A*DL" u="1"/>
        <s v="KL42344A*DL" u="1"/>
        <s v="KL42404A*DA" u="1"/>
        <s v="KL42404A*FL" u="1"/>
        <s v="KL42444A*DL" u="1"/>
        <s v="KL42424A*DL" u="1"/>
        <s v="KL42404A*DL" u="1"/>
        <s v="KL42394A*T5" u="1"/>
        <s v="KL42394A*T6" u="1"/>
        <s v="KL42374A*T5" u="1"/>
        <s v="KL42374A*T6" u="1"/>
        <s v="KL821449*ZS" u="1"/>
        <s v="KL42354A*T5" u="1"/>
        <s v="KL42354A*T6" u="1"/>
        <s v="KL821249*ZS" u="1"/>
        <s v="KL42394A*TA" u="1"/>
        <s v="KL42454A*T5" u="1"/>
        <s v="KL42334A*T5" u="1"/>
        <s v="KL42454A*T6" u="1"/>
        <s v="KL42334A*T6" u="1"/>
        <s v="KL42374A*TA" u="1"/>
        <s v="KL42434A*T5" u="1"/>
        <s v="KL42434A*T6" u="1"/>
        <s v="KL42354A*TA" u="1"/>
        <s v="KL42414A*T5" u="1"/>
        <s v="KL42414A*T6" u="1"/>
        <s v="KL42394A*TL" u="1"/>
        <s v="KL42454A*TA" u="1"/>
        <s v="KL42334A*TA" u="1"/>
        <s v="KL42374A*TL" u="1"/>
        <s v="KL42434A*TA" u="1"/>
        <s v="KL42354A*TL" u="1"/>
        <s v="KL42414A*TA" u="1"/>
        <s v="KL42454A*TL" u="1"/>
        <s v="KL42334A*TL" u="1"/>
        <s v="KL42434A*TL" u="1"/>
        <s v="KL42414A*TL" u="1"/>
        <s v="KL42394A*F5" u="1"/>
        <s v="KL42394A*F6" u="1"/>
        <s v="KL42374A*F5" u="1"/>
        <s v="KL42374A*F6" u="1"/>
        <s v="KL42354A*F5" u="1"/>
        <s v="KL42394A*D5" u="1"/>
        <s v="KL42354A*F6" u="1"/>
        <s v="KL42394A*D6" u="1"/>
        <s v="KL42394A*FA" u="1"/>
        <s v="KL42454A*F5" u="1"/>
        <s v="KL42334A*F5" u="1"/>
        <s v="KL42374A*D5" u="1"/>
        <s v="KL42454A*F6" u="1"/>
        <s v="KL42334A*F6" u="1"/>
        <s v="KL42374A*D6" u="1"/>
        <s v="KL42374A*FA" u="1"/>
        <s v="KL42434A*F5" u="1"/>
        <s v="KL42354A*D5" u="1"/>
        <s v="KL42434A*F6" u="1"/>
        <s v="KL42354A*D6" u="1"/>
        <s v="KL42354A*FA" u="1"/>
        <s v="KL42394A*DA" u="1"/>
        <s v="KL42414A*F5" u="1"/>
        <s v="KL42454A*D5" u="1"/>
        <s v="KL42334A*D5" u="1"/>
        <s v="KL42414A*F6" u="1"/>
        <s v="KL42454A*D6" u="1"/>
        <s v="KL42334A*D6" u="1"/>
        <s v="KL42394A*FL" u="1"/>
        <s v="KL42454A*FA" u="1"/>
        <s v="KL42334A*FA" u="1"/>
        <s v="KL42374A*DA" u="1"/>
        <s v="KL42434A*D5" u="1"/>
        <s v="KL42434A*D6" u="1"/>
        <s v="KL42374A*FL" u="1"/>
        <s v="KL42434A*FA" u="1"/>
        <s v="KL42354A*DA" u="1"/>
        <s v="KL42414A*D5" u="1"/>
        <s v="KL42414A*D6" u="1"/>
        <s v="KL42354A*FL" u="1"/>
        <s v="KL42394A*DL" u="1"/>
        <s v="KL42414A*FA" u="1"/>
        <s v="KL42454A*DA" u="1"/>
        <s v="KL42334A*DA" u="1"/>
        <s v="KL42454A*FL" u="1"/>
        <s v="KL42334A*FL" u="1"/>
        <s v="KL42374A*DL" u="1"/>
        <s v="KL42434A*DA" u="1"/>
        <s v="KL42434A*FL" u="1"/>
        <s v="KL42354A*DL" u="1"/>
        <s v="KL42414A*DA" u="1"/>
        <s v="KL42414A*FL" u="1"/>
        <s v="KL42454A*DL" u="1"/>
        <s v="KL42334A*DL" u="1"/>
        <s v="KL42434A*DL" u="1"/>
      </sharedItems>
    </cacheField>
    <cacheField name="Category" numFmtId="0">
      <sharedItems count="2">
        <s v="Kaspersky Anti Targeted Attack Platform*"/>
        <s v="Unknown"/>
      </sharedItems>
    </cacheField>
    <cacheField name="Code" numFmtId="0">
      <sharedItems containsSemiMixedTypes="0" containsString="0" containsNumber="1" containsInteger="1" minValue="4000" maxValue="4023" count="19">
        <n v="4000"/>
        <n v="4001"/>
        <n v="4002"/>
        <n v="4003"/>
        <n v="4004"/>
        <n v="4005"/>
        <n v="4006"/>
        <n v="4007"/>
        <n v="4012"/>
        <n v="4013"/>
        <n v="4014"/>
        <n v="4015"/>
        <n v="4016"/>
        <n v="4017"/>
        <n v="4018"/>
        <n v="4019"/>
        <n v="4021"/>
        <n v="4022"/>
        <n v="4023"/>
      </sharedItems>
    </cacheField>
    <cacheField name="Product" numFmtId="0">
      <sharedItems count="19">
        <s v="Kaspersky Anti Targeted Attack Platform*"/>
        <s v="   Kaspersky SD-WAN Advanced CPE 1 Gbps"/>
        <s v="   Kaspersky SD-WAN Advanced CPE 10 Gbps"/>
        <s v="   Kaspersky SD-WAN Advanced CPE 100 Mbps"/>
        <s v="   Kaspersky SD-WAN Advanced CPE 30 Mbps"/>
        <s v="   Kaspersky SD-WAN Advanced CPE 300 Mbps"/>
        <s v="   Kaspersky SD-WAN Advanced CPE 50 Mbps"/>
        <s v="   Kaspersky SD-WAN Advanced CPE 500 Mbps"/>
        <s v="   Kaspersky SD-WAN Standard CPE 1 Gbps"/>
        <s v="   Kaspersky SD-WAN Standard CPE 10 Gbps"/>
        <s v="   Kaspersky SD-WAN Standard CPE 100 Mbps"/>
        <s v="   Kaspersky SD-WAN Standard CPE 30 Mbps"/>
        <s v="   Kaspersky SD-WAN Standard CPE 300 Mbps"/>
        <s v="   Kaspersky SD-WAN Standard CPE 50 Mbps"/>
        <s v="   Kaspersky SD-WAN Standard CPE 500 Mbps"/>
        <s v="   Kaspersky SD-WAN ESR (GI) Model 2"/>
        <s v="   Rack-mount kit for KESR-M2/M3-GI"/>
        <s v="   Kaspersky SD-WAN ESR (GI) Model 3"/>
        <s v="   Wall-mount kit for KESR-M2/M3-GI"/>
      </sharedItems>
    </cacheField>
    <cacheField name="LicenceDescription" numFmtId="0">
      <sharedItems count="2">
        <s v="-"/>
        <s v="Dvc"/>
      </sharedItems>
    </cacheField>
    <cacheField name="LicenceObject" numFmtId="0">
      <sharedItems count="2">
        <s v="-"/>
        <s v=""/>
      </sharedItems>
    </cacheField>
    <cacheField name="Package" numFmtId="0">
      <sharedItems count="3">
        <s v="-"/>
        <s v="License"/>
        <s v="Hardware"/>
      </sharedItems>
    </cacheField>
    <cacheField name="Band" numFmtId="0">
      <sharedItems count="19">
        <s v="Band K: 10-14"/>
        <s v="Band A: 1-1"/>
        <s v="Band B: 2-2"/>
        <s v="Band C: 3-3"/>
        <s v="Band D: 4-4"/>
        <s v="Band E: 5-9"/>
        <s v="Band M: 15-19"/>
        <s v="Band N: 20-24"/>
        <s v="Band P: 25-49"/>
        <s v="Band Q: 50-99"/>
        <s v="Band R: 100-149"/>
        <s v="Band S: 150-249"/>
        <s v="Band T: 250-499"/>
        <s v="Band U: 500-999"/>
        <s v="Band V: 1000-1499"/>
        <s v="Band W: 1500-2499"/>
        <s v="Band X: 2500-4999"/>
        <s v="Band Y: 5000+"/>
        <s v="Band A: 1"/>
      </sharedItems>
    </cacheField>
    <cacheField name="LicenceComposition" numFmtId="0">
      <sharedItems/>
    </cacheField>
    <cacheField name="LicenceType" numFmtId="0">
      <sharedItems count="6">
        <s v="-"/>
        <s v="Base Premium Plus"/>
        <s v="Renewal Premium Plus"/>
        <s v="Base Premium"/>
        <s v="Renewal Premium"/>
        <s v="Base"/>
      </sharedItems>
    </cacheField>
    <cacheField name="Term" numFmtId="0">
      <sharedItems count="5">
        <s v="-"/>
        <s v="2 year"/>
        <s v="1 year"/>
        <s v="3 year"/>
        <s v="   "/>
      </sharedItems>
    </cacheField>
    <cacheField name="Price" numFmtId="4">
      <sharedItems containsString="0" containsBlank="1" containsNumber="1" containsInteger="1" minValue="2564100" maxValue="58580214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273842594" createdVersion="6" refreshedVersion="7" minRefreshableVersion="3" recordCount="7" xr:uid="{44FB8697-AC9D-4F21-AED0-47A5174C594A}">
  <cacheSource type="worksheet">
    <worksheetSource ref="A1:M8" sheet="SaleListSE"/>
  </cacheSource>
  <cacheFields count="13">
    <cacheField name="PositionCode" numFmtId="0">
      <sharedItems/>
    </cacheField>
    <cacheField name="PartNumber" numFmtId="0">
      <sharedItems count="19">
        <s v="-"/>
        <s v="KL6910WH*DS"/>
        <s v="KL6910WH*FS"/>
        <s v="KL6910WH*TS"/>
        <s v="KL6916WH*DS"/>
        <s v="KL6916WH*FS"/>
        <s v="KL6916WH*TS"/>
        <s v="KL69164H*FS" u="1"/>
        <s v="KL69164H*TR" u="1"/>
        <s v="KL69164H*TS" u="1"/>
        <s v="KL69104H*DR" u="1"/>
        <s v="KL69104H*DS" u="1"/>
        <s v="KL69104H*FR" u="1"/>
        <s v="KL69164H*DR" u="1"/>
        <s v="KL69104H*FS" u="1"/>
        <s v="KL69104H*TR" u="1"/>
        <s v="KL69164H*DS" u="1"/>
        <s v="KL69164H*FR" u="1"/>
        <s v="KL69104H*TS" u="1"/>
      </sharedItems>
    </cacheField>
    <cacheField name="Category" numFmtId="0">
      <sharedItems count="2">
        <s v="Threat Intelligence*"/>
        <s v="Unknown"/>
      </sharedItems>
    </cacheField>
    <cacheField name="Code" numFmtId="0">
      <sharedItems containsSemiMixedTypes="0" containsString="0" containsNumber="1" containsInteger="1" minValue="4000" maxValue="4002" count="3">
        <n v="4000"/>
        <n v="4001"/>
        <n v="4002"/>
      </sharedItems>
    </cacheField>
    <cacheField name="Product" numFmtId="0">
      <sharedItems count="4">
        <s v="Threat Intelligence"/>
        <s v="   Kaspersky Scan Engine"/>
        <s v="   Kaspersky Scan Engine, Server"/>
        <s v="Threat Intelligence*" u="1"/>
      </sharedItems>
    </cacheField>
    <cacheField name="LicenceDescription" numFmtId="0">
      <sharedItems count="3">
        <s v="-"/>
        <s v="Node"/>
        <s v="Svr"/>
      </sharedItems>
    </cacheField>
    <cacheField name="LicenceObject" numFmtId="0">
      <sharedItems count="2">
        <s v="-"/>
        <s v=""/>
      </sharedItems>
    </cacheField>
    <cacheField name="Package" numFmtId="0">
      <sharedItems count="2">
        <s v="-"/>
        <s v="Technology Licence"/>
      </sharedItems>
    </cacheField>
    <cacheField name="Band" numFmtId="0">
      <sharedItems count="3">
        <s v="Band 1: 250+"/>
        <s v="Band Y: 1-10000"/>
        <s v="Band 5: 50000-99999" u="1"/>
      </sharedItems>
    </cacheField>
    <cacheField name="LicenceComposition" numFmtId="0">
      <sharedItems/>
    </cacheField>
    <cacheField name="LicenceType" numFmtId="0">
      <sharedItems count="3">
        <s v="-"/>
        <s v="Base"/>
        <s v="Renewal" u="1"/>
      </sharedItems>
    </cacheField>
    <cacheField name="Term" numFmtId="0">
      <sharedItems count="4">
        <s v="-"/>
        <s v="2 year"/>
        <s v="1 year"/>
        <s v="3 year"/>
      </sharedItems>
    </cacheField>
    <cacheField name="Price" numFmtId="4">
      <sharedItems containsString="0" containsBlank="1" containsNumber="1" containsInteger="1" minValue="304920" maxValue="5720715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325462959" createdVersion="6" refreshedVersion="7" minRefreshableVersion="3" recordCount="673" xr:uid="{BC63F99E-EBED-415C-890E-3A15DA9E59CF}">
  <cacheSource type="worksheet">
    <worksheetSource ref="A1:M674" sheet="SaleListSIEM"/>
  </cacheSource>
  <cacheFields count="13">
    <cacheField name="PositionCode" numFmtId="0">
      <sharedItems/>
    </cacheField>
    <cacheField name="PartNumber" numFmtId="0">
      <sharedItems count="121">
        <s v="-"/>
        <s v="KL4032WA*FA"/>
        <s v="KL4032WA*DA"/>
        <s v="KL4032WA*TA"/>
        <s v="KL4034WA*FA"/>
        <s v="KL4034WA*DA"/>
        <s v="KL4034WA*TA"/>
        <s v="KL4047WA*FA"/>
        <s v="KL4047WA*DA"/>
        <s v="KL4047WA*TA"/>
        <s v="KL4048WA*FA"/>
        <s v="KL4048WA*DA"/>
        <s v="KL4048WA*TA"/>
        <s v="KL4032WA*F5"/>
        <s v="KL4032WA*D5"/>
        <s v="KL4032WA*T5"/>
        <s v="KL4034WA*F5"/>
        <s v="KL4034WA*D5"/>
        <s v="KL4034WA*T5"/>
        <s v="KL4047WA*F5"/>
        <s v="KL4047WA*D5"/>
        <s v="KL4047WA*T5"/>
        <s v="KL4048WA*F5"/>
        <s v="KL4048WA*D5"/>
        <s v="KL4048WA*T5"/>
        <s v="KL4032WA*FL"/>
        <s v="KL4032WA*DL"/>
        <s v="KL4032WA*TL"/>
        <s v="KL4034WA*FL"/>
        <s v="KL4034WA*DL"/>
        <s v="KL4034WA*TL"/>
        <s v="KL4047WA*FL"/>
        <s v="KL4047WA*DL"/>
        <s v="KL4047WA*TL"/>
        <s v="KL4048WA*FL"/>
        <s v="KL4048WA*DL"/>
        <s v="KL4048WA*TL"/>
        <s v="KL4032WA*F6"/>
        <s v="KL4032WA*D6"/>
        <s v="KL4032WA*T6"/>
        <s v="KL4034WA*F6"/>
        <s v="KL4034WA*D6"/>
        <s v="KL4034WA*T6"/>
        <s v="KL4047WA*F6"/>
        <s v="KL4047WA*D6"/>
        <s v="KL4047WA*T6"/>
        <s v="KL4048WA*F6"/>
        <s v="KL4048WA*D6"/>
        <s v="KL4048WA*T6"/>
        <s v="KL40474A*TA" u="1"/>
        <s v="KL40324A*TA" u="1"/>
        <s v="KL40344A*DA" u="1"/>
        <s v="KL40484A*D5" u="1"/>
        <s v="KL40344A*FL" u="1"/>
        <s v="KL40484A*D6" u="1"/>
        <s v="KL40484A*FA" u="1"/>
        <s v="KL40484A*D8" u="1"/>
        <s v="KL40484A*D9" u="1"/>
        <s v="KL40474A*F5" u="1"/>
        <s v="KL40344A*T5" u="1"/>
        <s v="KL40324A*F5" u="1"/>
        <s v="KL40474A*F6" u="1"/>
        <s v="KL40344A*T6" u="1"/>
        <s v="KL40324A*F6" u="1"/>
        <s v="KL40474A*F8" u="1"/>
        <s v="KL40344A*T8" u="1"/>
        <s v="KL40324A*F8" u="1"/>
        <s v="KL40474A*F9" u="1"/>
        <s v="KL40474A*TL" u="1"/>
        <s v="KL40344A*T9" u="1"/>
        <s v="KL40324A*F9" u="1"/>
        <s v="KL40324A*TL" u="1"/>
        <s v="KL40344A*DL" u="1"/>
        <s v="KL40484A*DA" u="1"/>
        <s v="KL40484A*FL" u="1"/>
        <s v="KL40474A*D5" u="1"/>
        <s v="KL40324A*D5" u="1"/>
        <s v="KL40474A*D6" u="1"/>
        <s v="KL40324A*D6" u="1"/>
        <s v="KL40474A*FA" u="1"/>
        <s v="KL40344A*TA" u="1"/>
        <s v="KL40474A*D8" u="1"/>
        <s v="KL40324A*FA" u="1"/>
        <s v="KL40324A*D8" u="1"/>
        <s v="KL40474A*D9" u="1"/>
        <s v="KL40484A*T5" u="1"/>
        <s v="KL40324A*D9" u="1"/>
        <s v="KL40484A*T6" u="1"/>
        <s v="KL40484A*T8" u="1"/>
        <s v="KL40484A*T9" u="1"/>
        <s v="KL40484A*DL" u="1"/>
        <s v="KL40344A*F5" u="1"/>
        <s v="KL40344A*F6" u="1"/>
        <s v="KL40474A*DA" u="1"/>
        <s v="KL40324A*DA" u="1"/>
        <s v="KL40344A*F8" u="1"/>
        <s v="KL40474A*FL" u="1"/>
        <s v="KL40344A*F9" u="1"/>
        <s v="KL40344A*TL" u="1"/>
        <s v="KL40324A*FL" u="1"/>
        <s v="KL40484A*TA" u="1"/>
        <s v="KL40474A*T5" u="1"/>
        <s v="KL40324A*T5" u="1"/>
        <s v="KL40344A*D5" u="1"/>
        <s v="KL40474A*T6" u="1"/>
        <s v="KL40324A*T6" u="1"/>
        <s v="KL40344A*D6" u="1"/>
        <s v="KL40474A*T8" u="1"/>
        <s v="KL40324A*T8" u="1"/>
        <s v="KL40344A*FA" u="1"/>
        <s v="KL40344A*D8" u="1"/>
        <s v="KL40474A*T9" u="1"/>
        <s v="KL40324A*T9" u="1"/>
        <s v="KL40474A*DL" u="1"/>
        <s v="KL40344A*D9" u="1"/>
        <s v="KL40484A*F5" u="1"/>
        <s v="KL40324A*DL" u="1"/>
        <s v="KL40484A*F6" u="1"/>
        <s v="KL40484A*F8" u="1"/>
        <s v="KL40484A*F9" u="1"/>
        <s v="KL40484A*TL" u="1"/>
      </sharedItems>
    </cacheField>
    <cacheField name="Category" numFmtId="0">
      <sharedItems count="3">
        <s v="Kaspersky Anti Targeted Attack Platform*"/>
        <s v="Unknown"/>
        <s v="Unified Monitoring And Analysis Platform" u="1"/>
      </sharedItems>
    </cacheField>
    <cacheField name="Code" numFmtId="0">
      <sharedItems containsSemiMixedTypes="0" containsString="0" containsNumber="1" containsInteger="1" minValue="4000" maxValue="4048" count="5">
        <n v="4000"/>
        <n v="4032"/>
        <n v="4034"/>
        <n v="4047"/>
        <n v="4048"/>
      </sharedItems>
    </cacheField>
    <cacheField name="Product" numFmtId="0">
      <sharedItems count="5">
        <s v="Kaspersky Anti Targeted Attack Platform"/>
        <s v="   Kaspersky  Unified  Monitoring  and  Analysis  Platform"/>
        <s v="   Kaspersky Unified Monitoring and Analysis Platform with Netflow support"/>
        <s v="   Kaspersky Unified Monitoring and Analysis Platform with Netflow support and TI"/>
        <s v="   Kaspersky Unified Monitoring and Analysis Platform with TI"/>
      </sharedItems>
    </cacheField>
    <cacheField name="LicenceDescription" numFmtId="0">
      <sharedItems count="2">
        <s v="-"/>
        <s v="* 100 events per second"/>
      </sharedItems>
    </cacheField>
    <cacheField name="LicenceObject" numFmtId="0">
      <sharedItems count="2">
        <s v="-"/>
        <s v=""/>
      </sharedItems>
    </cacheField>
    <cacheField name="Package" numFmtId="0">
      <sharedItems count="2">
        <s v="-"/>
        <s v="License"/>
      </sharedItems>
    </cacheField>
    <cacheField name="Band" numFmtId="0">
      <sharedItems count="14">
        <s v="Band K: 10-14"/>
        <s v="Band E: 5-9"/>
        <s v="Band N: 20-24"/>
        <s v="Band M: 15-19"/>
        <s v="Band V: 1000-1499"/>
        <s v="Band U: 500-999"/>
        <s v="Band P: 25-49"/>
        <s v="Band Y: 5000+"/>
        <s v="Band W: 1500-2499"/>
        <s v="Band X: 2500-4999"/>
        <s v="Band R: 100-149"/>
        <s v="Band Q: 50-99"/>
        <s v="Band T: 250-499"/>
        <s v="Band S: 150-249"/>
      </sharedItems>
    </cacheField>
    <cacheField name="LicenceComposition" numFmtId="0">
      <sharedItems/>
    </cacheField>
    <cacheField name="LicenceType" numFmtId="0">
      <sharedItems count="7">
        <s v="-"/>
        <s v="Base Premium"/>
        <s v="Base Premium Plus"/>
        <s v="Renewal Premium"/>
        <s v="Renewal Premium Plus"/>
        <s v="Renewal Plus" u="1"/>
        <s v="Base Plus" u="1"/>
      </sharedItems>
    </cacheField>
    <cacheField name="Term" numFmtId="0">
      <sharedItems count="4">
        <s v="-"/>
        <s v="1 year"/>
        <s v="2 year"/>
        <s v="3 year"/>
      </sharedItems>
    </cacheField>
    <cacheField name="Price" numFmtId="4">
      <sharedItems containsString="0" containsBlank="1" containsNumber="1" containsInteger="1" minValue="55878900" maxValue="7535451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416319443" createdVersion="7" refreshedVersion="7" minRefreshableVersion="3" recordCount="48" xr:uid="{F1CC7EC1-58C2-4D23-8E39-82F747402101}">
  <cacheSource type="worksheet">
    <worksheetSource ref="A1:M49" sheet="SaleListSecurityServices"/>
  </cacheSource>
  <cacheFields count="13">
    <cacheField name="PositionCode" numFmtId="0">
      <sharedItems/>
    </cacheField>
    <cacheField name="PartNumber" numFmtId="0">
      <sharedItems count="19">
        <s v="-"/>
        <s v="KL7556WL*FR"/>
        <s v="KL7556WL*FS"/>
        <s v="KL7798WL*DS"/>
        <s v="KL7798WL*FS"/>
        <s v="KL7798WL*TS"/>
        <s v="KL7937WL*FS"/>
        <s v="KL7056W1*FZ"/>
        <s v="KL7057W1*FZ"/>
        <s v="KL7056W1*DZ"/>
        <s v="KL7056W1*TZ"/>
        <s v="KL7057W1*DZ"/>
        <s v="KL7057W1*TZ"/>
        <s v="KL7858W1*FZ"/>
        <s v="KL7859W1*FZ"/>
        <s v="KL7881WL*FZ"/>
        <s v="KL7882WL*FZ"/>
        <s v="KL7883WL*FZ"/>
        <s v="KL7884WL*FZ"/>
      </sharedItems>
    </cacheField>
    <cacheField name="Category" numFmtId="0">
      <sharedItems count="8">
        <s v="Security Awareness*"/>
        <s v="Education"/>
        <s v="Threat Intelligence*"/>
        <s v="Additional Services"/>
        <s v="Unknown"/>
        <s v="Incident Response"/>
        <s v="SOC Consulting"/>
        <s v="Compromise Assessment"/>
      </sharedItems>
    </cacheField>
    <cacheField name="Code" numFmtId="0">
      <sharedItems containsSemiMixedTypes="0" containsString="0" containsNumber="1" containsInteger="1" minValue="5000" maxValue="8011" count="13">
        <n v="5000"/>
        <n v="5001"/>
        <n v="8000"/>
        <n v="8001"/>
        <n v="8002"/>
        <n v="8003"/>
        <n v="8004"/>
        <n v="8005"/>
        <n v="8006"/>
        <n v="8007"/>
        <n v="8008"/>
        <n v="8009"/>
        <n v="8011"/>
      </sharedItems>
    </cacheField>
    <cacheField name="Product" numFmtId="0">
      <sharedItems count="14">
        <s v="Security Awareness"/>
        <s v="   Kaspersky Interactive Protection Simulation Training"/>
        <s v="Threat Intelligence"/>
        <s v="   Kaspersky Ask the Analyst"/>
        <s v="   Kaspersky Takedown Service"/>
        <s v="   Kaspersky Incident Response Retainer Remote"/>
        <s v="   Kaspersky Incident Response Retainer On-site"/>
        <s v="   Kaspersky Incident Response Emergency (Remote)"/>
        <s v="   Kaspersky Incident Response Emergency (On-site)"/>
        <s v="   Kaspersky Adversary Attack Emulation"/>
        <s v="   Kaspersky Incident Response Plan Development"/>
        <s v="   Kaspersky  SOC  Maturity  Assessment by SOC-CMM methodology"/>
        <s v="   Kaspersky Remote Compromise Assessment*"/>
        <s v="   Kaspersky Remote Compromise Assessment" u="1"/>
      </sharedItems>
    </cacheField>
    <cacheField name="LicenceDescription" numFmtId="0">
      <sharedItems containsBlank="1" count="6">
        <m/>
        <s v="Case"/>
        <s v="Queries per month"/>
        <s v="Hour"/>
        <s v="Incident"/>
        <s v="Node"/>
      </sharedItems>
    </cacheField>
    <cacheField name="LicenceObject" numFmtId="0">
      <sharedItems count="5">
        <s v="-"/>
        <s v=""/>
        <s v="Incident"/>
        <s v="Case"/>
        <s v="Node"/>
      </sharedItems>
    </cacheField>
    <cacheField name="Package" numFmtId="0">
      <sharedItems count="3">
        <s v="-"/>
        <s v="Certificate"/>
        <s v="Certificate."/>
      </sharedItems>
    </cacheField>
    <cacheField name="Band" numFmtId="0">
      <sharedItems count="17">
        <s v="Band A: 1"/>
        <s v="Band B: 3"/>
        <s v="Band C: 5"/>
        <s v="Band D: 10"/>
        <s v="Band F: 20"/>
        <s v="Band Q: 50-99"/>
        <s v="Band R: 100-149"/>
        <s v="Band S: 150-249"/>
        <s v="Band T: 250-499"/>
        <s v="Band U: 500-999"/>
        <s v="Band A: 1-1"/>
        <s v="Band Z: 1"/>
        <s v="Band 2: 2000"/>
        <s v="Band U: 400"/>
        <s v="Band W: 1000"/>
        <s v="Band X: 5000"/>
        <s v="Band Y: 10000"/>
      </sharedItems>
    </cacheField>
    <cacheField name="LicenceComposition" numFmtId="0">
      <sharedItems/>
    </cacheField>
    <cacheField name="LicenceType" numFmtId="0">
      <sharedItems count="4">
        <s v="-"/>
        <s v="Renewal"/>
        <s v="Base"/>
        <s v=""/>
      </sharedItems>
    </cacheField>
    <cacheField name="Term" numFmtId="0">
      <sharedItems count="4">
        <s v="-"/>
        <s v="1 year"/>
        <s v="2 year"/>
        <s v="3 year"/>
      </sharedItems>
    </cacheField>
    <cacheField name="Price" numFmtId="0">
      <sharedItems containsString="0" containsBlank="1" containsNumber="1" containsInteger="1" minValue="8662500" maxValue="577329060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45787037" createdVersion="7" refreshedVersion="7" minRefreshableVersion="3" recordCount="57" xr:uid="{4EEB45A7-4A22-4225-946D-8EDFC0DBDE82}">
  <cacheSource type="worksheet">
    <worksheetSource ref="A1:M58" sheet="SaleListProfessionalServices"/>
  </cacheSource>
  <cacheFields count="13">
    <cacheField name="PositionCode" numFmtId="0">
      <sharedItems/>
    </cacheField>
    <cacheField name="PartNumber" numFmtId="0">
      <sharedItems count="36">
        <s v="-"/>
        <s v="KL7122WL*DZ"/>
        <s v="KL7122WL*FZ"/>
        <s v="KL7122WL*TZ"/>
        <s v="KL7124WL*DZ"/>
        <s v="KL7124WL*FZ"/>
        <s v="KL7124WL*TZ"/>
        <s v="KL7129WL*DZ"/>
        <s v="KL7129WL*FZ"/>
        <s v="KL7129WL*TZ"/>
        <s v="KL7133W1*FZ"/>
        <s v="KL7227W1*FZ"/>
        <s v="KL7221W1*FZ"/>
        <s v="KL7224W1*FZ"/>
        <s v="KL7222W1*FZ"/>
        <s v="KL7231WL*FZ"/>
        <s v="KL7232WL*FZ"/>
        <s v="KL7234WL*FZ"/>
        <s v="KL7267WL*FZ"/>
        <s v="KL7268WL*FZ"/>
        <s v="KL7269WL*FZ"/>
        <s v="KL7299WL*FZ"/>
        <s v="KL7106WL*FZ"/>
        <s v="KL7107WL*FZ"/>
        <s v="KL7125WL*DZ" u="1"/>
        <s v="KL7197WL*DZ" u="1"/>
        <s v="KL7126WL*DZ" u="1"/>
        <s v="KL7199WL*DZ" u="1"/>
        <s v="KL7125WL*FZ" u="1"/>
        <s v="KL7197WL*FZ" u="1"/>
        <s v="KL7126WL*FZ" u="1"/>
        <s v="KL7199WL*FZ" u="1"/>
        <s v="KL7125WL*TZ" u="1"/>
        <s v="KL7197WL*TZ" u="1"/>
        <s v="KL7126WL*TZ" u="1"/>
        <s v="KL7199WL*TZ" u="1"/>
      </sharedItems>
    </cacheField>
    <cacheField name="Category" numFmtId="0">
      <sharedItems count="8">
        <s v="Premium Support"/>
        <s v="Technical Support"/>
        <s v="Maintenance Service Agreement"/>
        <s v="Professional Services"/>
        <s v="Consulting"/>
        <s v="Unknown"/>
        <s v="Industrial Cyber Security" u="1"/>
        <s v="Kaspersky Maintenance Service Agreement" u="1"/>
      </sharedItems>
    </cacheField>
    <cacheField name="Code" numFmtId="0">
      <sharedItems containsSemiMixedTypes="0" containsString="0" containsNumber="1" containsInteger="1" minValue="3000" maxValue="7012" count="24">
        <n v="3000"/>
        <n v="3001"/>
        <n v="3002"/>
        <n v="3003"/>
        <n v="3004"/>
        <n v="3007"/>
        <n v="6050"/>
        <n v="6051"/>
        <n v="6052"/>
        <n v="6053"/>
        <n v="6054"/>
        <n v="6055"/>
        <n v="6056"/>
        <n v="6057"/>
        <n v="6058"/>
        <n v="6059"/>
        <n v="6061"/>
        <n v="6062"/>
        <n v="6063"/>
        <n v="7011" u="1"/>
        <n v="3005" u="1"/>
        <n v="3006" u="1"/>
        <n v="7010" u="1"/>
        <n v="7012" u="1"/>
      </sharedItems>
    </cacheField>
    <cacheField name="Product" numFmtId="0">
      <sharedItems count="24">
        <s v="Premium Support"/>
        <s v="   Kaspersky Enhanced Support"/>
        <s v="   Kaspersky Enhanced Support with TAM"/>
        <s v="   Kaspersky Enhanced Support Pro"/>
        <s v="   Kaspersky Maintenance Service Agreement for MSP"/>
        <s v="   Kaspersky Maintenance Service Agreement for Partners"/>
        <s v="Professional Services"/>
        <s v="   Kaspersky Professional Services - 4 Hours, Remote"/>
        <s v="   Kaspersky Professional Services - 8 Hours, On-site"/>
        <s v="   Kaspersky Professional Services - 8 Hours, Remote"/>
        <s v="   Kaspersky Deployment service - 8 hours"/>
        <s v="   Kaspersky Disk Encryption service - 8 hours"/>
        <s v="   Kaspersky Upgrade service - 8 hours"/>
        <s v="   Kaspersky Health Check service - 2 hours"/>
        <s v="   Kaspersky Health Check service - 4 hours"/>
        <s v="   Kaspersky Health Check service - 8 hours"/>
        <s v="   Kaspersky Vulnerability and Patch management service - 8 hours"/>
        <s v="   Kaspersky Essential Installation service for Kaspersky Unified Monitoring and Analysis Platform"/>
        <s v="   Kaspersky Essential Installation service for Kaspersky XDR"/>
        <s v="   Kaspersky Industrial CyberSecurity Maintenance Service Agreement, Enterprise" u="1"/>
        <s v="   Kaspersky Maintenance Service Agreement Business for Container Security" u="1"/>
        <s v="Industrial Cyber Security *" u="1"/>
        <s v="   Kaspersky Maintenance Service Agreement Enterprise for Container Security" u="1"/>
        <s v="   Kaspersky Industrial CyberSecurity Maintenance Service Agreement, Executive" u="1"/>
      </sharedItems>
    </cacheField>
    <cacheField name="LicenceDescription" numFmtId="0">
      <sharedItems containsBlank="1" count="5">
        <m/>
        <s v="Case"/>
        <s v="Incident"/>
        <s v="-"/>
        <s v="Day"/>
      </sharedItems>
    </cacheField>
    <cacheField name="LicenceObject" numFmtId="0">
      <sharedItems count="4">
        <s v="-"/>
        <s v=""/>
        <s v="Case"/>
        <s v="Incident"/>
      </sharedItems>
    </cacheField>
    <cacheField name="Package" numFmtId="0">
      <sharedItems count="3">
        <s v="-"/>
        <s v="Certificate"/>
        <s v="Certificate."/>
      </sharedItems>
    </cacheField>
    <cacheField name="Band" numFmtId="0">
      <sharedItems count="13">
        <s v="   "/>
        <s v="Band A: 1-1"/>
        <s v="Band B: 2-2"/>
        <s v="Band C: 3-3"/>
        <s v="Band D: 4-4"/>
        <s v="Band E: 5-9"/>
        <s v="Band K: 10-14"/>
        <s v="Band M: 15-19"/>
        <s v="Band N: 20-24"/>
        <s v="Band P: 25-49"/>
        <s v="Band Q: 50-99"/>
        <s v="Band R: 100-149"/>
        <s v="Band S: 150-249"/>
      </sharedItems>
    </cacheField>
    <cacheField name="LicenceComposition" numFmtId="0">
      <sharedItems containsBlank="1"/>
    </cacheField>
    <cacheField name="LicenceType" numFmtId="0">
      <sharedItems count="2">
        <s v="-"/>
        <s v=""/>
      </sharedItems>
    </cacheField>
    <cacheField name="Term" numFmtId="0">
      <sharedItems count="4">
        <s v="-"/>
        <s v="2 year"/>
        <s v="1 year"/>
        <s v="3 year"/>
      </sharedItems>
    </cacheField>
    <cacheField name="Price" numFmtId="4">
      <sharedItems containsString="0" containsBlank="1" containsNumber="1" containsInteger="1" minValue="8154300" maxValue="5512735800"/>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547222222" createdVersion="7" refreshedVersion="7" minRefreshableVersion="3" recordCount="4021" xr:uid="{F08402BF-26E4-44D0-8453-0CD1EB15C9F4}">
  <cacheSource type="worksheet">
    <worksheetSource ref="A1:M4022" sheet="SaleListSubscription&amp;MSP"/>
  </cacheSource>
  <cacheFields count="13">
    <cacheField name="PositionCode" numFmtId="0">
      <sharedItems/>
    </cacheField>
    <cacheField name="PartNumber" numFmtId="0">
      <sharedItems count="373">
        <s v="-"/>
        <s v="KL4065WA*MG"/>
        <s v="KL4065WA*M4"/>
        <s v="KL4065WA*FG"/>
        <s v="KL4065WA*F4"/>
        <s v="KL4065WA*DG"/>
        <s v="KL4065WA*D4"/>
        <s v="KL4065WA*TG"/>
        <s v="KL4065WA*T4"/>
        <s v="KL4066WA*MG"/>
        <s v="KL4066WA*M4"/>
        <s v="KL4066WA*FG"/>
        <s v="KL4066WA*F4"/>
        <s v="KL4066WA*DG"/>
        <s v="KL4066WA*D4"/>
        <s v="KL4066WA*TG"/>
        <s v="KL4066WA*T4"/>
        <s v="KL4069WA*M4"/>
        <s v="KL4069WA*F4"/>
        <s v="KL4069WA*D4"/>
        <s v="KL4069WA*T4"/>
        <s v="KL4085WA*MG"/>
        <s v="KL4085WA*M4"/>
        <s v="KL4085WA*FG"/>
        <s v="KL4085WA*F4"/>
        <s v="KL4085WA*DG"/>
        <s v="KL4085WA*D4"/>
        <s v="KL4085WA*TG"/>
        <s v="KL4085WA*T4"/>
        <s v="KL4054WA*MG"/>
        <s v="KL4054WA*M4"/>
        <s v="KL4054WA*FG"/>
        <s v="KL4054WA*F4"/>
        <s v="KL4054WA*DG"/>
        <s v="KL4054WA*D4"/>
        <s v="KL4054WA*TG"/>
        <s v="KL4054WA*T4"/>
        <s v="KL4056WA*MG"/>
        <s v="KL4056WA*M4"/>
        <s v="KL4056WA*FG"/>
        <s v="KL4056WA*F4"/>
        <s v="KL4056WA*DG"/>
        <s v="KL4056WA*D4"/>
        <s v="KL4056WA*TG"/>
        <s v="KL4056WA*T4"/>
        <s v="KL4086WA*MG"/>
        <s v="KL4086WA*M4"/>
        <s v="KL4086WA*FG"/>
        <s v="KL4086WA*F4"/>
        <s v="KL4086WA*DG"/>
        <s v="KL4086WA*D4"/>
        <s v="KL4086WA*TG"/>
        <s v="KL4086WA*T4"/>
        <s v="KL4542WA*MG"/>
        <s v="KL4542WA*FG"/>
        <s v="KL4542WA*DG"/>
        <s v="KL4542WA*TG"/>
        <s v="KL4714W1*MG"/>
        <s v="KL4714W1*FG"/>
        <s v="KL4715W1*MG"/>
        <s v="KL4715W1*FG"/>
        <s v="KL4312WA*MG"/>
        <s v="KL4312WA*M4"/>
        <s v="KL4312WA*FG"/>
        <s v="KL4312WA*F4"/>
        <s v="KL4312WA*DG"/>
        <s v="KL4312WA*D4"/>
        <s v="KL4312WA*TG"/>
        <s v="KL4312WA*T4"/>
        <s v="KL4313WA*MG"/>
        <s v="KL4313WA*M4"/>
        <s v="KL4313WA*FG"/>
        <s v="KL4313WA*F4"/>
        <s v="KL4313WA*DG"/>
        <s v="KL4313WA*D4"/>
        <s v="KL4313WA*TG"/>
        <s v="KL4313WA*T4"/>
        <s v="KL4319WA*MG"/>
        <s v="KL4319WA*M4"/>
        <s v="KL4319WA*FG"/>
        <s v="KL4319WA*F4"/>
        <s v="KL4319WA*DG"/>
        <s v="KL4319WA*D4"/>
        <s v="KL4319WA*TG"/>
        <s v="KL4319WA*T4"/>
        <s v="KL4413WA*MG"/>
        <s v="KL4413WA*M4"/>
        <s v="KL4413WA*FG"/>
        <s v="KL4413WA*F4"/>
        <s v="KL4413WA*DG"/>
        <s v="KL4413WA*D4"/>
        <s v="KL4413WA*TG"/>
        <s v="KL4413WA*T4"/>
        <s v="KL4221WA*MG"/>
        <s v="KL4221WA*M4"/>
        <s v="KL4221WA*FG"/>
        <s v="KL4221WA*F4"/>
        <s v="KL4221WA*DG"/>
        <s v="KL4221WA*D4"/>
        <s v="KL4221WA*TG"/>
        <s v="KL4221WA*T4"/>
        <s v="KL4222WA*MG"/>
        <s v="KL4222WA*M4"/>
        <s v="KL4222WA*FG"/>
        <s v="KL4222WA*F4"/>
        <s v="KL4222WA*DG"/>
        <s v="KL4222WA*D4"/>
        <s v="KL4222WA*TG"/>
        <s v="KL4222WA*T4"/>
        <s v="KL4155WA*MG"/>
        <s v="KL4155WA*M4"/>
        <s v="KL4155WA*FG"/>
        <s v="KL4155WA*F4"/>
        <s v="KL4155WA*DG"/>
        <s v="KL4155WA*D4"/>
        <s v="KL4155WA*TG"/>
        <s v="KL4155WA*T4"/>
        <s v="KL4255WA*MG"/>
        <s v="KL4255WA*M4"/>
        <s v="KL4255WA*FG"/>
        <s v="KL4255WA*F4"/>
        <s v="KL4255WA*DG"/>
        <s v="KL4255WA*D4"/>
        <s v="KL4255WA*TG"/>
        <s v="KL4255WA*T4"/>
        <s v="KL4554WA*MG"/>
        <s v="KL4554WA*M4"/>
        <s v="KL4554WA*FG"/>
        <s v="KL4554WA*F4"/>
        <s v="KL4554WA*DG"/>
        <s v="KL4554WA*D4"/>
        <s v="KL4554WA*TG"/>
        <s v="KL4554WA*T4"/>
        <s v="KL4153WA*MG"/>
        <s v="KL4153WA*M4"/>
        <s v="KL4153WA*FG"/>
        <s v="KL4153WA*F4"/>
        <s v="KL4153WA*DG"/>
        <s v="KL4153WA*D4"/>
        <s v="KL4153WA*TG"/>
        <s v="KL4153WA*T4"/>
        <s v="KL4253WA*MG"/>
        <s v="KL4253WA*M4"/>
        <s v="KL4253WA*FG"/>
        <s v="KL4253WA*F4"/>
        <s v="KL4253WA*DG"/>
        <s v="KL4253WA*D4"/>
        <s v="KL4253WA*TG"/>
        <s v="KL4253WA*T4"/>
        <s v="KL4553WA*MG"/>
        <s v="KL4553WA*M4"/>
        <s v="KL4553WA*FG"/>
        <s v="KL4553WA*F4"/>
        <s v="KL4553WA*DG"/>
        <s v="KL4553WA*D4"/>
        <s v="KL4553WA*TG"/>
        <s v="KL4553WA*T4"/>
        <s v="KL4891WA*MG"/>
        <s v="KL4891WA*M4"/>
        <s v="KL4891WA*FG"/>
        <s v="KL4891WA*F4"/>
        <s v="KL4891WA*DG"/>
        <s v="KL4891WA*D4"/>
        <s v="KL4891WA*TG"/>
        <s v="KL4891WA*T4"/>
        <s v="KL4892WA*MG"/>
        <s v="KL4892WA*M4"/>
        <s v="KL4892WA*FG"/>
        <s v="KL4892WA*F4"/>
        <s v="KL4892WA*DG"/>
        <s v="KL4892WA*D4"/>
        <s v="KL4892WA*TG"/>
        <s v="KL4892WA*T4"/>
        <s v="KL4249WA*MG"/>
        <s v="KL4249WA*M4"/>
        <s v="KL4249WA*FG"/>
        <s v="KL4249WA*F4"/>
        <s v="KL4249WA*DG"/>
        <s v="KL4249WA*D4"/>
        <s v="KL4249WA*TG"/>
        <s v="KL4249WA*T4"/>
        <s v="KL4250WA*MG"/>
        <s v="KL4250WA*M4"/>
        <s v="KL4250WA*FG"/>
        <s v="KL4250WA*F4"/>
        <s v="KL4250WA*DG"/>
        <s v="KL4250WA*D4"/>
        <s v="KL4250WA*TG"/>
        <s v="KL4250WA*T4"/>
        <s v="KL4265WA*MG"/>
        <s v="KL4265WA*M4"/>
        <s v="KL4265WA*FG"/>
        <s v="KL4265WA*F4"/>
        <s v="KL4265WA*DG"/>
        <s v="KL4265WA*D4"/>
        <s v="KL4265WA*TG"/>
        <s v="KL4265WA*T4"/>
        <s v="KL8558WA*MG"/>
        <s v="KL8558WA*M4"/>
        <s v="KL8558WA*FG"/>
        <s v="KL8558WA*F4"/>
        <s v="KL8558WA*DG"/>
        <s v="KL8558WA*D4"/>
        <s v="KL8558WA*TG"/>
        <s v="KL8558WA*T4"/>
        <s v="KL4819W1*MG"/>
        <s v="KL4819W1*M4"/>
        <s v="KL4819W1*FG"/>
        <s v="KL4819W1*F4"/>
        <s v="KL4819W1*DG"/>
        <s v="KL4819W1*D4"/>
        <s v="KL4819W1*TG"/>
        <s v="KL4819W1*T4"/>
        <s v="KL4941WA*MG"/>
        <s v="KL4941WA*FG"/>
        <s v="KL4941WA*DG"/>
        <s v="KL4941WA*TG"/>
        <s v="KL4943WA*MG"/>
        <s v="KL4943WA*FG"/>
        <s v="KL4943WA*DG"/>
        <s v="KL4943WA*TG"/>
        <s v="KL4950WA*MG"/>
        <s v="KL4950WA*FG"/>
        <s v="KL4950WA*DG"/>
        <s v="KL4950WA*TG"/>
        <s v="KL4951WA*MG"/>
        <s v="KL4951WA*FG"/>
        <s v="KL4951WA*DG"/>
        <s v="KL4951WA*TG"/>
        <s v="KL7966WA*MG"/>
        <s v="KL7966WA*FG"/>
        <s v="KL7966WA*DG"/>
        <s v="KL7966WA*TG"/>
        <s v="KL7953WA*MG"/>
        <s v="KL7953WA*FG"/>
        <s v="KL7953WA*DG"/>
        <s v="KL7953WA*TG"/>
        <s v="KL7891WA*MG"/>
        <s v="KL7891WA*FG"/>
        <s v="KL7891WA*DG"/>
        <s v="KL7891WA*TG"/>
        <s v="KL7911WA*MG"/>
        <s v="KL7911WA*FG"/>
        <s v="KL7911WA*DG"/>
        <s v="KL7911WA*TG"/>
        <s v="KL7913WA*MG"/>
        <s v="KL7913WA*FG"/>
        <s v="KL7913WA*DG"/>
        <s v="KL7913WA*TG"/>
        <s v="KL7914WA*MG"/>
        <s v="KL7914WA*FG"/>
        <s v="KL7914WA*DG"/>
        <s v="KL7914WA*TG"/>
        <s v="KL7916WA*MG"/>
        <s v="KL7916WA*FG"/>
        <s v="KL7916WA*DG"/>
        <s v="KL7916WA*TG"/>
        <s v="KL7917WA*MG"/>
        <s v="KL7917WA*FG"/>
        <s v="KL7917WA*DG"/>
        <s v="KL7917WA*TG"/>
        <s v="KL7918WA*MG"/>
        <s v="KL7918WA*FG"/>
        <s v="KL7918WA*DG"/>
        <s v="KL7918WA*TG"/>
        <s v="KL7919WA*MG"/>
        <s v="KL7919WA*FG"/>
        <s v="KL7919WA*DG"/>
        <s v="KL7919WA*TG"/>
        <s v="KL7961WA*MG"/>
        <s v="KL7961WA*FG"/>
        <s v="KL7961WA*DG"/>
        <s v="KL7961WA*TG"/>
        <s v="KL7964WA*MG"/>
        <s v="KL7964WA*FG"/>
        <s v="KL7967WA*MG"/>
        <s v="KL7967WA*FG"/>
        <s v="KL7967WA*DG"/>
        <s v="KL7967WA*TG"/>
        <s v="KL7968WA*MG"/>
        <s v="KL7968WA*FG"/>
        <s v="KL7968WA*DG"/>
        <s v="KL7968WA*TG"/>
        <s v="KL7969WA*MG"/>
        <s v="KL7969WA*FG"/>
        <s v="KL7969WA*DG"/>
        <s v="KL7969WA*TG"/>
        <s v="KL7338WA*MG"/>
        <s v="KL7338WA*FG"/>
        <s v="KL7338WA*DG"/>
        <s v="KL7338WA*TG"/>
        <s v="KL7339WA*MG"/>
        <s v="KL7339WA*FG"/>
        <s v="KL7339WA*DG"/>
        <s v="KL7339WA*TG"/>
        <s v="KL7340WA*MG"/>
        <s v="KL7340WA*FG"/>
        <s v="KL7909WA*FG"/>
        <s v="KL7937WA*MG"/>
        <s v="KL7937WA*FG"/>
        <s v="KL7341WA*FG"/>
        <s v="KL7342WA*FG"/>
        <s v="KL7343WA*FG"/>
        <s v="KL7344WA*FG"/>
        <s v="KL7345WA*FG"/>
        <s v="KL7056W1*FG"/>
        <s v="KL8619WA*MG"/>
        <s v="KL8619WA*FG"/>
        <s v="KL8619WA*DG"/>
        <s v="KL8619WA*TG"/>
        <s v="KL7347WA*MG"/>
        <s v="KL7347WA*FG"/>
        <s v="KL7348WA*MG"/>
        <s v="KL7348WA*FG"/>
        <s v="KL7312WA*FG"/>
        <s v="KL7313WA*FG"/>
        <s v="KL8796WA*FG"/>
        <s v="KL4032WA*MG"/>
        <s v="KL4032WA*M4"/>
        <s v="KL4032WA*FG"/>
        <s v="KL4032WA*F4"/>
        <s v="KL4032WA*DG"/>
        <s v="KL4032WA*D4"/>
        <s v="KL4032WA*TG"/>
        <s v="KL4032WA*T4"/>
        <s v="KL4034WA*MG"/>
        <s v="KL4034WA*M4"/>
        <s v="KL4034WA*FG"/>
        <s v="KL4034WA*F4"/>
        <s v="KL4034WA*DG"/>
        <s v="KL4034WA*D4"/>
        <s v="KL4034WA*TG"/>
        <s v="KL4034WA*T4"/>
        <s v="KL4047WA*MG"/>
        <s v="KL4047WA*M4"/>
        <s v="KL4047WA*FG"/>
        <s v="KL4047WA*F4"/>
        <s v="KL4047WA*DG"/>
        <s v="KL4047WA*D4"/>
        <s v="KL4047WA*TG"/>
        <s v="KL4047WA*T4"/>
        <s v="KL4048WA*MG"/>
        <s v="KL4048WA*M4"/>
        <s v="KL4048WA*FG"/>
        <s v="KL4048WA*F4"/>
        <s v="KL4048WA*DG"/>
        <s v="KL4048WA*D4"/>
        <s v="KL4048WA*TG"/>
        <s v="KL4048WA*T4"/>
        <s v="KL4774WA*MG"/>
        <s v="KL4774WA*M4"/>
        <s v="KL4774WA*FG"/>
        <s v="KL4774WA*F4"/>
        <s v="KL4774WA*DG"/>
        <s v="KL4774WA*D4"/>
        <s v="KL4774WA*TG"/>
        <s v="KL4774WA*T4"/>
        <s v="KL4740WA*MG"/>
        <s v="KL4740WA*M4"/>
        <s v="KL4740WA*FG"/>
        <s v="KL4740WA*F4"/>
        <s v="KL4740WA*DG"/>
        <s v="KL4740WA*D4"/>
        <s v="KL4740WA*TG"/>
        <s v="KL4740WA*T4"/>
        <s v="KL4775WA*MG"/>
        <s v="KL4775WA*M4"/>
        <s v="KL4775WA*FG"/>
        <s v="KL4775WA*F4"/>
        <s v="KL4775WA*DG"/>
        <s v="KL4775WA*D4"/>
        <s v="KL4775WA*TG"/>
        <s v="KL4775WA*T4"/>
      </sharedItems>
    </cacheField>
    <cacheField name="Category" numFmtId="0">
      <sharedItems count="36">
        <s v="Kaspersky NEXT"/>
        <s v="Unknown"/>
        <s v="Endpoint Detection and Response Expert"/>
        <s v="XDR Optimum"/>
        <s v="XDR Expert"/>
        <s v="Managed Detection and Response"/>
        <s v="Small Office Security"/>
        <s v="Special Security"/>
        <s v="Kaspersky Small Office Security"/>
        <s v="Endpoint Security"/>
        <s v="OpenSpace Security"/>
        <s v="Targeted Security"/>
        <s v="Mail&amp;Gateway Security"/>
        <s v="Kaspersky Security for Microsoft Office 365"/>
        <s v="Secure Email Gateway"/>
        <s v="Secure Web Gateway"/>
        <s v="Storage Security"/>
        <s v="Storage"/>
        <s v="Hybrid Cloud"/>
        <s v="Combined solution"/>
        <s v="Kaspersky Embedded Systems Security"/>
        <s v="Container Security"/>
        <s v="Security Awareness*"/>
        <s v="Education"/>
        <s v="Automated Security Awareness Platform"/>
        <s v="Threat Hunting*"/>
        <s v="Industrial Cyber Security"/>
        <s v="Kaspersky Industrial CyberSecurity Nodes"/>
        <s v="Threat Intelligence*"/>
        <s v="Threat Lookup"/>
        <s v="Threat Analysis"/>
        <s v="Data Feeds"/>
        <s v="Digital Footprint"/>
        <s v="APT and Crimeware Reporting"/>
        <s v="CyberTrace"/>
        <s v="Kaspersky Anti Targeted Attack Platform*"/>
      </sharedItems>
    </cacheField>
    <cacheField name="Code" numFmtId="0">
      <sharedItems containsSemiMixedTypes="0" containsString="0" containsNumber="1" containsInteger="1" minValue="2000" maxValue="8507" count="80">
        <n v="2000"/>
        <n v="2002"/>
        <n v="2003"/>
        <n v="2004"/>
        <n v="2005"/>
        <n v="2006"/>
        <n v="2007"/>
        <n v="2008"/>
        <n v="3000"/>
        <n v="3001"/>
        <n v="4010"/>
        <n v="4021"/>
        <n v="4022"/>
        <n v="4510"/>
        <n v="4511"/>
        <n v="4512"/>
        <n v="4513"/>
        <n v="4523"/>
        <n v="4524"/>
        <n v="4525"/>
        <n v="4526"/>
        <n v="4527"/>
        <n v="4528"/>
        <n v="4529"/>
        <n v="4531"/>
        <n v="4533"/>
        <n v="4534"/>
        <n v="4536"/>
        <n v="4537"/>
        <n v="4538"/>
        <n v="4539"/>
        <n v="5000"/>
        <n v="5001"/>
        <n v="6000"/>
        <n v="6001"/>
        <n v="7000"/>
        <n v="7001"/>
        <n v="7002"/>
        <n v="7003"/>
        <n v="7004"/>
        <n v="8000"/>
        <n v="8001"/>
        <n v="8002"/>
        <n v="8003"/>
        <n v="8004"/>
        <n v="8005"/>
        <n v="8006"/>
        <n v="8007"/>
        <n v="8008"/>
        <n v="8009"/>
        <n v="8011"/>
        <n v="8012"/>
        <n v="8013"/>
        <n v="8014"/>
        <n v="8015"/>
        <n v="8016"/>
        <n v="8021"/>
        <n v="8022"/>
        <n v="8023"/>
        <n v="8024"/>
        <n v="8025"/>
        <n v="8026"/>
        <n v="8027"/>
        <n v="8028"/>
        <n v="8029"/>
        <n v="8031"/>
        <n v="8032"/>
        <n v="8033"/>
        <n v="8034"/>
        <n v="8035"/>
        <n v="8036"/>
        <n v="8037"/>
        <n v="8500"/>
        <n v="8501"/>
        <n v="8502"/>
        <n v="8503"/>
        <n v="8504"/>
        <n v="8505"/>
        <n v="8506"/>
        <n v="8507"/>
      </sharedItems>
    </cacheField>
    <cacheField name="Product" numFmtId="0">
      <sharedItems count="81">
        <s v="Kaspersky NEXT"/>
        <s v="   Kaspersky Next EDR Foundations"/>
        <s v="   Kaspersky Next EDR Optimum"/>
        <s v="   Kaspersky Next EDR Expert"/>
        <s v="   Kaspersky Next XDR Optimum"/>
        <s v="   Kaspersky Next XDR Expert"/>
        <s v="   Kaspersky Next XDR Core"/>
        <s v="   Kaspersky Next MXDR Optimum"/>
        <s v="Small Office Security"/>
        <s v="   Kaspersky Small Office Security for Desktops, Mobiles and File Servers (fixed-date)"/>
        <s v="Endpoint Security"/>
        <s v="   Kaspersky Endpoint Detection and Response Expert Telemetry Retention 60 days"/>
        <s v="   Kaspersky Endpoint Detection and Response Expert Telemetry Retention 90 days"/>
        <s v="Targeted Security"/>
        <s v="   Kaspersky Security for Microsoft Office 365"/>
        <s v="   Kaspersky Security for Mail Server"/>
        <s v="   Kaspersky Security for Mail  Server  Plus"/>
        <s v="   Kaspersky Security for Internet Gateway"/>
        <s v="   Kaspersky Security for Storage, User"/>
        <s v="   Kaspersky Security for Storage, Server"/>
        <s v="   Kaspersky Hybrid Cloud Security, Desktop"/>
        <s v="   Kaspersky Hybrid Cloud Security, Server"/>
        <s v="   Kaspersky Hybrid Cloud Security, CPU"/>
        <s v="   Kaspersky Hybrid Cloud Security Enterprise, Desktop"/>
        <s v="   Kaspersky Hybrid Cloud Security Enterprise, Server"/>
        <s v="   Kaspersky Hybrid Cloud Security Enterprise, CPU"/>
        <s v="   Kaspersky Embedded Systems Security"/>
        <s v="   Kaspersky Embedded Systems Security Compliance Edition"/>
        <s v="   Kaspersky Container Security Standard"/>
        <s v="   Kaspersky Container Security Advanced"/>
        <s v="   Kaspersky Container Security Advanced Pro"/>
        <s v="Security Awareness"/>
        <s v="   Kaspersky Automated Security Awareness Platform"/>
        <s v="Threat Hunting"/>
        <s v="   Kaspersky Managed Detection and Response"/>
        <s v="Industrial Cyber Security *"/>
        <s v="   Kaspersky Industrial CyberSecurity for Nodes, Workstation, Enterprise"/>
        <s v="   Kaspersky Industrial CyberSecurity for Nodes, Server, Enterprise"/>
        <s v="   Kaspersky Industrial CyberSecurity for Nodes, Workstation, EDR, Enterprise"/>
        <s v="   Kaspersky Industrial CyberSecurity for Nodes, Server, EDR, Enterprise"/>
        <s v="Threat Intelligence"/>
        <s v="   Kaspersky Threat Lookup"/>
        <s v="   Kaspersky Cloud Sandbox"/>
        <s v="   Kaspersky Cloud Threat Attribution Engine"/>
        <s v="   Kaspersky Threat Data Feeds - Whitelisting"/>
        <s v="   Kaspersky Threat Data Feeds - Ransomware URL"/>
        <s v="   Kaspersky Threat Data Feeds - APT IOC"/>
        <s v="   Kaspersky Threat Data Feeds - Passive DNS"/>
        <s v="   Kaspersky Threat Data Feeds - Malicious Hashes"/>
        <s v="   Kaspersky Threat Data Feeds - IoT URL"/>
        <s v="   Kaspersky Threat Data Feeds - Vulnerability Feed"/>
        <s v="   Kaspersky Threat Data Feeds - Malicious URL"/>
        <s v="   Kaspersky Threat Data Feeds - Mobile Threat"/>
        <s v="   Kaspersky Threat Data Feeds - IP reputation"/>
        <s v="   Kaspersky Threat Data Feeds - Phishing URL"/>
        <s v="   Kaspersky Threat Data Feeds - Botnet C&amp;C URL"/>
        <s v="   Kaspersky Threat Data Feeds - MSSP"/>
        <s v="   Kaspersky Threat Data Feeds - Advanced MSSP"/>
        <s v="   Kaspersky Threat Lookup &amp; Dark Web Search MSSP"/>
        <s v="   Kaspersky Digital Footprint Monitoring MSSP"/>
        <s v="   Kaspersky Takedown Service"/>
        <s v="   Kaspersky Threat Intelligence Bundle - Basic MSSP"/>
        <s v="   Kaspersky Threat Intelligence Bundle - Essential MSSP"/>
        <s v="   Kaspersky Threat Intelligence Bundle - Advanced MSSP"/>
        <s v="   Kaspersky Threat Intelligence Bundle - Expert MSSP"/>
        <s v="   Kaspersky Threat Intelligence Bundle - Maximum MSSP"/>
        <s v="   Kaspersky Incident Response Retainer Remote"/>
        <s v="   Kaspersky CyberTrace: TIP MSSP"/>
        <s v="   Kaspersky Threat Data Feeds - Network Security URL"/>
        <s v="   Kaspersky Threat Data Feeds - Network Security IP"/>
        <s v="   Kaspersky Threat Lookup &amp; Analysis Bundle - Basic"/>
        <s v="   Kaspersky Threat Lookup &amp; Analysis Bundle - Essential"/>
        <s v="   Kaspersky Threat Lookup Lite"/>
        <s v="Kaspersky Anti Targeted Attack Platform"/>
        <s v="   Kaspersky  Unified  Monitoring  and  Analysis  Platform"/>
        <s v="   Kaspersky Unified Monitoring and Analysis Platform with Netflow support"/>
        <s v="   Kaspersky Unified Monitoring and Analysis Platform with Netflow support and TI"/>
        <s v="   Kaspersky Unified Monitoring and Analysis Platform with TI"/>
        <s v="   Kaspersky Anti Targeted Attack "/>
        <s v="   Kaspersky Anti Targeted Attack Ultra"/>
        <s v="   Kaspersky Anti Targeted Attack NDR Enhanced"/>
      </sharedItems>
    </cacheField>
    <cacheField name="LicenceDescription" numFmtId="0">
      <sharedItems containsBlank="1" count="22">
        <m/>
        <s v=""/>
        <s v="User"/>
        <s v="-"/>
        <s v="MD+Dt+FS+User"/>
        <s v="Node"/>
        <s v="Mx"/>
        <s v="Em"/>
        <s v="FS"/>
        <s v="VirtWKS"/>
        <s v="VirtSvr"/>
        <s v="CPU"/>
        <s v="Search"/>
        <s v="Queries per day"/>
        <s v="Case"/>
        <s v="Customer"/>
        <s v="Searches per month"/>
        <s v="Queries per month"/>
        <s v="Hour"/>
        <s v="Instance"/>
        <s v="Queries per year"/>
        <s v="* 100 events per second"/>
      </sharedItems>
    </cacheField>
    <cacheField name="LicenceObject" numFmtId="0">
      <sharedItems count="10">
        <s v="-"/>
        <s v=""/>
        <s v="User"/>
        <s v="Em"/>
        <s v="Node"/>
        <s v="Search"/>
        <s v="Queries per day"/>
        <s v="Customer"/>
        <s v="Instance"/>
        <s v="Queries per year"/>
      </sharedItems>
    </cacheField>
    <cacheField name="Package" numFmtId="0">
      <sharedItems count="3">
        <s v="-"/>
        <s v="License"/>
        <s v="Certificate."/>
      </sharedItems>
    </cacheField>
    <cacheField name="Band" numFmtId="0">
      <sharedItems count="19">
        <s v="Band K: 10-14"/>
        <s v="Band Y: 5000+"/>
        <s v="Band X: 2500-4999"/>
        <s v="Band W: 1500-2499"/>
        <s v="Band V: 1000-1499"/>
        <s v="Band U: 500-999"/>
        <s v="Band T: 250-499"/>
        <s v="Band R: 100-149"/>
        <s v="Band S: 150-249"/>
        <s v="Band Q: 50-99"/>
        <s v="Band P: 25-49"/>
        <s v="Band E: 5-9"/>
        <s v="Band M: 15-19"/>
        <s v="Band N: 20-24"/>
        <s v="Band A: 1-1"/>
        <s v="Band B: 2-2"/>
        <s v="Band C: 3-3"/>
        <s v="Band D: 4-4"/>
        <s v="Band Z: 1-1"/>
      </sharedItems>
    </cacheField>
    <cacheField name="LicenceComposition" numFmtId="0">
      <sharedItems/>
    </cacheField>
    <cacheField name="LicenceType" numFmtId="0">
      <sharedItems count="3">
        <s v="-"/>
        <s v="Successive"/>
        <s v="Successive Plus"/>
      </sharedItems>
    </cacheField>
    <cacheField name="Term" numFmtId="0">
      <sharedItems count="5">
        <s v="-"/>
        <s v="1 month"/>
        <s v="1 year"/>
        <s v="2 year"/>
        <s v="3 year"/>
      </sharedItems>
    </cacheField>
    <cacheField name="Price" numFmtId="0">
      <sharedItems containsBlank="1" containsMixedTypes="1" containsNumber="1" minValue="10164" maxValue="21368539500"/>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603009259" createdVersion="6" refreshedVersion="7" minRefreshableVersion="3" recordCount="527" xr:uid="{90E2067D-7B3C-438D-9C9E-10DB31758F0E}">
  <cacheSource type="worksheet">
    <worksheetSource ref="A1:M528" sheet="SaleListSMB+EnterprisePack"/>
  </cacheSource>
  <cacheFields count="13">
    <cacheField name="PositionCode" numFmtId="0">
      <sharedItems/>
    </cacheField>
    <cacheField name="PartNumber" numFmtId="0">
      <sharedItems count="223">
        <s v="-"/>
        <s v="KL7580WC*HS"/>
        <s v="KL7579WC*HS"/>
        <s v="KL7590WC*HS"/>
        <s v="KL7518WC*HS"/>
        <s v="KL7510WC*HS"/>
        <s v="KL7511WC*HS"/>
        <s v="KL7578WC*HS"/>
        <s v="KL7512WC*HS"/>
        <s v="KL7513WC*HS"/>
        <s v="KL7514WC*HS"/>
        <s v="KL7403WC*HS"/>
        <s v="KL8552WC*F9"/>
        <s v="KL8552WC*F8"/>
        <s v="KL8552WC*D9"/>
        <s v="KL8552WC*T9"/>
        <s v="KL8552WC*D8"/>
        <s v="KL8552WC*T8"/>
        <s v="KL8553WC*F9"/>
        <s v="KL8553WC*F8"/>
        <s v="KL8553WC*D9"/>
        <s v="KL8553WC*T9"/>
        <s v="KL8553WC*D8"/>
        <s v="KL8553WC*T8"/>
        <s v="KL7953WC*F9"/>
        <s v="KL7953WC*F8"/>
        <s v="KL7953WC*D9"/>
        <s v="KL7953WC*D8"/>
        <s v="KL7953WC*T9"/>
        <s v="KL7953WC*T8"/>
        <s v="KL7954WC*F9"/>
        <s v="KL7954WC*F8"/>
        <s v="KL7954WC*D9"/>
        <s v="KL7954WC*D8"/>
        <s v="KL7954WC*T9"/>
        <s v="KL7954WC*T8"/>
        <s v="KL4988WC*F9"/>
        <s v="KL4988WC*F8"/>
        <s v="KL4988WC*D9"/>
        <s v="KL4988WC*D8"/>
        <s v="KL4988WC*T9"/>
        <s v="KL4988WC*T8"/>
        <s v="KL8796WC*FR"/>
        <s v="KL8796WC*FS"/>
        <s v="KL8796WC*DR"/>
        <s v="KL8796WC*DS"/>
        <s v="KL8796WC*TR"/>
        <s v="KL8796WC*TS"/>
        <s v="KL7966WC*F9"/>
        <s v="KL7966WC*F8"/>
        <s v="KL7966WC*D9"/>
        <s v="KL7966WC*D8"/>
        <s v="KL7966WC*T9"/>
        <s v="KL7966WC*T8"/>
        <s v="KL7891WC*F9"/>
        <s v="KL7891WC*F8"/>
        <s v="KL7891WC*D9"/>
        <s v="KL7891WC*D8"/>
        <s v="KL7891WC*T9"/>
        <s v="KL7891WC*T8"/>
        <s v="KL7892WC*FR"/>
        <s v="KL7892WC*FS"/>
        <s v="KL8614WC*FR"/>
        <s v="KL8614WC*FS"/>
        <s v="KL8614WC*DR"/>
        <s v="KL8614WC*DS"/>
        <s v="KL8614WC*TR"/>
        <s v="KL8614WC*TS"/>
        <s v="KL7347WC*FR"/>
        <s v="KL7347WC*FS"/>
        <s v="KL7347WC*DR"/>
        <s v="KL7347WC*DS"/>
        <s v="KL7347WC*TR"/>
        <s v="KL7347WC*TS"/>
        <s v="KL7348WC*FR"/>
        <s v="KL7348WC*FS"/>
        <s v="KL7348WC*DR"/>
        <s v="KL7348WC*DS"/>
        <s v="KL7348WC*TR"/>
        <s v="KL7348WC*TS"/>
        <s v="KL7229WC*FR"/>
        <s v="KL7229WC*FS"/>
        <s v="KL7229WC*DR"/>
        <s v="KL7229WC*DS"/>
        <s v="KL7229WC*TR"/>
        <s v="KL7229WC*TS"/>
        <s v="KL7942WC*FR"/>
        <s v="KL7938WC*FR"/>
        <s v="KL7938WC*FS"/>
        <s v="KL7938WC*DR"/>
        <s v="KL7938WC*DS"/>
        <s v="KL7938WC*TR"/>
        <s v="KL7938WC*TS"/>
        <s v="KL4774WC*F9"/>
        <s v="KL4774WC*D9"/>
        <s v="KL4774WC*F8"/>
        <s v="KL4774WC*T9"/>
        <s v="KL4774WC*D8"/>
        <s v="KL4774WC*T8"/>
        <s v="KL4740WC*F9"/>
        <s v="KL4740WC*D9"/>
        <s v="KL4740WC*F8"/>
        <s v="KL4740WC*T9"/>
        <s v="KL4740WC*D8"/>
        <s v="KL4740WC*T8"/>
        <s v="KL4775WC*F9"/>
        <s v="KL4775WC*D9"/>
        <s v="KL4775WC*F8"/>
        <s v="KL4775WC*T9"/>
        <s v="KL4775WC*D8"/>
        <s v="KL4775WC*T8"/>
        <s v="KL86144C*FS" u="1"/>
        <s v="KL79664C*D9" u="1"/>
        <s v="KL85524C*D8" u="1"/>
        <s v="KL73474C*FR" u="1"/>
        <s v="KL85524C*D9" u="1"/>
        <s v="KL73474C*FS" u="1"/>
        <s v="KL75794C*HS" u="1"/>
        <s v="KL87964C*TR" u="1"/>
        <s v="KL87964C*TS" u="1"/>
        <s v="KL79544C*D8" u="1"/>
        <s v="KL85534C*T8" u="1"/>
        <s v="KL47744C*T8" u="1"/>
        <s v="KL79544C*D9" u="1"/>
        <s v="KL85534C*T9" u="1"/>
        <s v="KL47744C*T9" u="1"/>
        <s v="KL49884C*F8" u="1"/>
        <s v="KL49884C*F9" u="1"/>
        <s v="KL78914C*T8" u="1"/>
        <s v="KL86144C*DR" u="1"/>
        <s v="KL79534C*F8" u="1"/>
        <s v="KL78914C*T9" u="1"/>
        <s v="KL86144C*DS" u="1"/>
        <s v="KL47754C*F8" u="1"/>
        <s v="KL79534C*F9" u="1"/>
        <s v="KL75124C*HS" u="1"/>
        <s v="KL73474C*DR" u="1"/>
        <s v="KL47754C*F9" u="1"/>
        <s v="KL47404C*F8" u="1"/>
        <s v="KL73474C*DS" u="1"/>
        <s v="KL75804C*HS" u="1"/>
        <s v="KL47404C*F9" u="1"/>
        <s v="KL79384C*FR" u="1"/>
        <s v="KL72294C*FR" u="1"/>
        <s v="KL79384C*FS" u="1"/>
        <s v="KL72294C*FS" u="1"/>
        <s v="KL73484C*TR" u="1"/>
        <s v="KL73484C*TS" u="1"/>
        <s v="KL49884C*D8" u="1"/>
        <s v="KL75784C*HS" u="1"/>
        <s v="KL49884C*D9" u="1"/>
        <s v="KL79664C*T8" u="1"/>
        <s v="KL79534C*D8" u="1"/>
        <s v="KL79664C*T9" u="1"/>
        <s v="KL85524C*T8" u="1"/>
        <s v="KL47754C*D8" u="1"/>
        <s v="KL79534C*D9" u="1"/>
        <s v="KL75184C*HS" u="1"/>
        <s v="KL85524C*T9" u="1"/>
        <s v="KL47754C*D9" u="1"/>
        <s v="KL47404C*D8" u="1"/>
        <s v="KL47404C*D9" u="1"/>
        <s v="KL79384C*DR" u="1"/>
        <s v="KL85314C*FH" u="1"/>
        <s v="KL87964C*FR" u="1"/>
        <s v="KL72294C*DR" u="1"/>
        <s v="KL79544C*T8" u="1"/>
        <s v="KL79384C*DS" u="1"/>
        <s v="KL87964C*FS" u="1"/>
        <s v="KL72294C*DS" u="1"/>
        <s v="KL79544C*T9" u="1"/>
        <s v="KL85534C*F8" u="1"/>
        <s v="KL47744C*F8" u="1"/>
        <s v="KL75114C*HS" u="1"/>
        <s v="KL85534C*F9" u="1"/>
        <s v="KL47744C*F9" u="1"/>
        <s v="KL79424C*FR" u="1"/>
        <s v="KL86144C*TR" u="1"/>
        <s v="KL79424C*FS" u="1"/>
        <s v="KL78914C*F8" u="1"/>
        <s v="KL86144C*TS" u="1"/>
        <s v="KL78914C*F9" u="1"/>
        <s v="KL73474C*TR" u="1"/>
        <s v="KL75144C*HS" u="1"/>
        <s v="KL73474C*TS" u="1"/>
        <s v="KL87964C*DR" u="1"/>
        <s v="KL87964C*DS" u="1"/>
        <s v="KL85534C*D8" u="1"/>
        <s v="KL47744C*D8" u="1"/>
        <s v="KL73484C*FR" u="1"/>
        <s v="KL85534C*D9" u="1"/>
        <s v="KL47744C*D9" u="1"/>
        <s v="KL49884C*T8" u="1"/>
        <s v="KL75904C*HS" u="1"/>
        <s v="KL73484C*FS" u="1"/>
        <s v="KL49884C*T9" u="1"/>
        <s v="KL79664C*F8" u="1"/>
        <s v="KL78914C*D8" u="1"/>
        <s v="KL79534C*T8" u="1"/>
        <s v="KL79664C*F9" u="1"/>
        <s v="KL47754C*T8" u="1"/>
        <s v="KL78914C*D9" u="1"/>
        <s v="KL79534C*T9" u="1"/>
        <s v="KL85524C*F8" u="1"/>
        <s v="KL75104C*HS" u="1"/>
        <s v="KL47754C*T9" u="1"/>
        <s v="KL85524C*F9" u="1"/>
        <s v="KL47404C*T8" u="1"/>
        <s v="KL78924C*FR" u="1"/>
        <s v="KL47404C*T9" u="1"/>
        <s v="KL79384C*TR" u="1"/>
        <s v="KL78924C*FS" u="1"/>
        <s v="KL72294C*TR" u="1"/>
        <s v="KL79384C*TS" u="1"/>
        <s v="KL72294C*TS" u="1"/>
        <s v="KL79544C*F8" u="1"/>
        <s v="KL79544C*F9" u="1"/>
        <s v="KL75134C*HS" u="1"/>
        <s v="KL73484C*DR" u="1"/>
        <s v="KL73484C*DS" u="1"/>
        <s v="KL7942WC*FS" u="1"/>
        <s v="KL86144C*FR" u="1"/>
        <s v="KL79664C*D8" u="1"/>
      </sharedItems>
    </cacheField>
    <cacheField name="Category" numFmtId="0">
      <sharedItems count="11">
        <s v="Threat Intelligence*"/>
        <s v="Education"/>
        <s v="Unknown"/>
        <s v="CyberSecurity Training"/>
        <s v="Combined solution"/>
        <s v="Special Security"/>
        <s v="Threat Lookup"/>
        <s v="Additional Services"/>
        <s v="Security Awareness*"/>
        <s v="Kaspersky Anti Targeted Attack Platform*"/>
        <s v="Targeted Security " u="1"/>
      </sharedItems>
    </cacheField>
    <cacheField name="Code" numFmtId="0">
      <sharedItems containsSemiMixedTypes="0" containsString="0" containsNumber="1" containsInteger="1" minValue="8000" maxValue="9003" count="34">
        <n v="8000"/>
        <n v="8001"/>
        <n v="8002"/>
        <n v="8003"/>
        <n v="8004"/>
        <n v="8005"/>
        <n v="8006"/>
        <n v="8007"/>
        <n v="8008"/>
        <n v="8009"/>
        <n v="8011"/>
        <n v="8012"/>
        <n v="8016"/>
        <n v="8017"/>
        <n v="8018"/>
        <n v="8019"/>
        <n v="8021"/>
        <n v="8022"/>
        <n v="8023"/>
        <n v="8024"/>
        <n v="8025"/>
        <n v="8026"/>
        <n v="8027"/>
        <n v="8028"/>
        <n v="8029"/>
        <n v="8100"/>
        <n v="8101"/>
        <n v="8102"/>
        <n v="9000"/>
        <n v="9001"/>
        <n v="9002"/>
        <n v="9003"/>
        <n v="8051" u="1"/>
        <n v="8050" u="1"/>
      </sharedItems>
    </cacheField>
    <cacheField name="Product" numFmtId="0">
      <sharedItems count="34">
        <s v="Threat Intelligence*"/>
        <s v="   Kaspersky Online Security Trainings for Experts. Targeted Malware Reverse Engineering"/>
        <s v="   Kaspersky Online Security Trainings for Experts.Yara"/>
        <s v="   Kaspersky Online Security Trainings for Experts. Advanced Malware Analysis Techniques"/>
        <s v="   Kaspersky Online Security Trainings for Experts. Windows Incident Response"/>
        <s v="   Kaspersky Online Security Trainings For Experts. Security Operations And Threat Hunting"/>
        <s v="   Kaspersky Online Security Trainings For Experts. Reverse Engineering 101"/>
        <s v="   Kaspersky Online Security Trainings For Experts. Mobile Malware Reverse Engineering"/>
        <s v="   Kaspersky Online Security Trainings For Experts. Suricata for Incident Response and Threat Hunting"/>
        <s v="   Kaspersky Online Security Trainings For Experts. Advanced malware reverse engineering with Ghidra"/>
        <s v="   Kaspersky Online Security Trainings For Experts. Windows Digital Forensics"/>
        <s v="   Kaspersky Online Security Trainings For Experts. LLM Security"/>
        <s v="   Kaspersky Private Security Network, Standard"/>
        <s v="   Kaspersky Private Security Network, Advanced"/>
        <s v="   Kaspersky Cloud Sandbox"/>
        <s v="   Kaspersky Research Sandbox*"/>
        <s v="   Kaspersky Threat Attribution Engine"/>
        <s v="   Kaspersky Threat Lookup Lite"/>
        <s v="   Kaspersky Threat Lookup"/>
        <s v="   Kaspersky Cloud Threat Attribution Engine"/>
        <s v="   Kaspersky Threat Analysis"/>
        <s v="   Kaspersky CyberTrace: TIP Enterprise"/>
        <s v="   Kaspersky Threat Data Feeds - Network Security URL"/>
        <s v="   Kaspersky Threat Data Feeds - Network Security IP"/>
        <s v="   Kaspersky Brand Monitoring "/>
        <s v="Security Awareness*"/>
        <s v="   Kaspersky Gamified Assessment Tool"/>
        <s v="   Kaspersky Express Course"/>
        <s v="Kaspersky Anti Targeted Attack Platform"/>
        <s v="   Kaspersky Anti Targeted Attack "/>
        <s v="   Kaspersky Anti Targeted Attack Ultra"/>
        <s v="   Kaspersky Anti Targeted Attack NDR Enhanced"/>
        <s v="   Acronis Backup Advanced Universal" u="1"/>
        <s v="Targeted Security " u="1"/>
      </sharedItems>
    </cacheField>
    <cacheField name="LicenceDescription" numFmtId="0">
      <sharedItems containsBlank="1" count="9">
        <m/>
        <s v="Trainee"/>
        <s v=""/>
        <s v="Instance"/>
        <s v="Queries per day"/>
        <s v="Search"/>
        <s v="-"/>
        <s v="Case"/>
        <s v="SVR/Host" u="1"/>
      </sharedItems>
    </cacheField>
    <cacheField name="LicenceObject" numFmtId="0">
      <sharedItems count="4">
        <s v="-"/>
        <s v=""/>
        <s v="Trainee"/>
        <s v="Search"/>
      </sharedItems>
    </cacheField>
    <cacheField name="Package" numFmtId="0">
      <sharedItems count="2">
        <s v="-"/>
        <s v="License Pack"/>
      </sharedItems>
    </cacheField>
    <cacheField name="Band" numFmtId="0">
      <sharedItems count="22">
        <s v="Band A: 1"/>
        <s v="Band K: 10"/>
        <s v="Band N: 20"/>
        <s v="Band Q: 50"/>
        <s v="Band R: 100"/>
        <s v="Band U: 500"/>
        <s v="Band V: 1000"/>
        <s v="Band X: 5000"/>
        <s v="Band T: 250"/>
        <s v="   "/>
        <s v="Band Y: 10000"/>
        <s v="Band S: 150"/>
        <s v="Band W: 2500"/>
        <s v="Band B: 2"/>
        <s v="Band C: 3"/>
        <s v="Band D: 4"/>
        <s v="Band E: 5"/>
        <s v="Band F: 6"/>
        <s v="Band H: 8"/>
        <s v="Band L: 12"/>
        <s v="Band 2: 16"/>
        <s v="Band K: 10-14" u="1"/>
      </sharedItems>
    </cacheField>
    <cacheField name="LicenceComposition" numFmtId="0">
      <sharedItems/>
    </cacheField>
    <cacheField name="LicenceType" numFmtId="0">
      <sharedItems count="6">
        <s v="-"/>
        <s v="Base"/>
        <s v="Renewal Plus"/>
        <s v="Base Plus"/>
        <s v="Renewal"/>
        <s v="Add-on" u="1"/>
      </sharedItems>
    </cacheField>
    <cacheField name="Term" numFmtId="0">
      <sharedItems count="5">
        <s v="-"/>
        <s v="6 months"/>
        <s v="1 year"/>
        <s v="2 year"/>
        <s v="3 year"/>
      </sharedItems>
    </cacheField>
    <cacheField name="Price" numFmtId="0">
      <sharedItems containsString="0" containsBlank="1" containsNumber="1" containsInteger="1" minValue="14044800" maxValue="11901508080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7656134256" createdVersion="7" refreshedVersion="7" minRefreshableVersion="3" recordCount="6513" xr:uid="{07792FDC-7658-4B5A-8AB8-EE9C80400F01}">
  <cacheSource type="worksheet">
    <worksheetSource ref="A1:M6514" sheet="SaleListSMB+Enterprise"/>
  </cacheSource>
  <cacheFields count="13">
    <cacheField name="PositionCode" numFmtId="0">
      <sharedItems/>
    </cacheField>
    <cacheField name="PartNumber" numFmtId="0">
      <sharedItems count="698">
        <s v="-"/>
        <s v="KL4069WA*F9"/>
        <s v="KL4069WA*F8"/>
        <s v="KL4069WA*D9"/>
        <s v="KL4069WA*D8"/>
        <s v="KL4069WA*T9"/>
        <s v="KL4069WA*T8"/>
        <s v="KL4065WA*F9"/>
        <s v="KL4065WA*F8"/>
        <s v="KL4065WA*D9"/>
        <s v="KL4065WA*D8"/>
        <s v="KL4065WA*T9"/>
        <s v="KL4065WA*T8"/>
        <s v="KL4065WA*R9"/>
        <s v="KL4065WA*R8"/>
        <s v="KL4065WA*X9"/>
        <s v="KL4065WA*X8"/>
        <s v="KL4066WA*F9"/>
        <s v="KL4066WA*F8"/>
        <s v="KL4066WA*D9"/>
        <s v="KL4066WA*D8"/>
        <s v="KL4066WA*T9"/>
        <s v="KL4066WA*T8"/>
        <s v="KL4066WA*R9"/>
        <s v="KL4066WA*R8"/>
        <s v="KL4066WA*X9"/>
        <s v="KL4066WA*X8"/>
        <s v="KL4085WA*F9"/>
        <s v="KL4085WA*F8"/>
        <s v="KL4085WA*D9"/>
        <s v="KL4085WA*D8"/>
        <s v="KL4085WA*T9"/>
        <s v="KL4085WA*T8"/>
        <s v="KL4085WA*R9"/>
        <s v="KL4085WA*R8"/>
        <s v="KL4085WA*X9"/>
        <s v="KL4085WA*X8"/>
        <s v="KL4086WA*F9"/>
        <s v="KL4086WA*F8"/>
        <s v="KL4086WA*D9"/>
        <s v="KL4086WA*D8"/>
        <s v="KL4086WA*T9"/>
        <s v="KL4086WA*T8"/>
        <s v="KL4056WA*FL"/>
        <s v="KL4056WA*F6"/>
        <s v="KL4056WA*FA"/>
        <s v="KL4056WA*F5"/>
        <s v="KL4056WA*DL"/>
        <s v="KL4056WA*D6"/>
        <s v="KL4056WA*DA"/>
        <s v="KL4056WA*D5"/>
        <s v="KL4056WA*TL"/>
        <s v="KL4056WA*T6"/>
        <s v="KL4056WA*TA"/>
        <s v="KL4056WA*T5"/>
        <s v="KL4054WA*FL"/>
        <s v="KL4054WA*F6"/>
        <s v="KL4054WA*FA"/>
        <s v="KL4054WA*F5"/>
        <s v="KL4054WA*DL"/>
        <s v="KL4054WA*DA"/>
        <s v="KL4054WA*D6"/>
        <s v="KL4054WA*D5"/>
        <s v="KL4054WA*TL"/>
        <s v="KL4054WA*TA"/>
        <s v="KL4054WA*T6"/>
        <s v="KL4054WA*T5"/>
        <s v="KL4058WA*FL"/>
        <s v="KL4058WA*F6"/>
        <s v="KL4058WA*FA"/>
        <s v="KL4058WA*F5"/>
        <s v="KL4058WA*DL"/>
        <s v="KL4058WA*DA"/>
        <s v="KL4058WA*D6"/>
        <s v="KL4058WA*D5"/>
        <s v="KL4058WA*TL"/>
        <s v="KL4058WA*TA"/>
        <s v="KL4058WA*T6"/>
        <s v="KL4058WA*T5"/>
        <s v="KL4541WP*FR"/>
        <s v="KL4541WP*FV"/>
        <s v="KL4541WP*DR"/>
        <s v="KL4541WP*DV"/>
        <s v="KL4541WP*FG"/>
        <s v="KL4541WP*FS"/>
        <s v="KL4541WP*DG"/>
        <s v="KL4541WP*DS"/>
        <s v="KL4542WA*FR"/>
        <s v="KL4542WA*DR"/>
        <s v="KL4542WA*FS"/>
        <s v="KL4542WA*TR"/>
        <s v="KL4542WA*DS"/>
        <s v="KL4542WA*TS"/>
        <s v="KL4714W1*FS"/>
        <s v="KL4715W1*FS"/>
        <s v="KL4709WA*F8"/>
        <s v="KL4709WA*F9"/>
        <s v="KL4709WA*D8"/>
        <s v="KL4709WA*D9"/>
        <s v="KL4709WA*T8"/>
        <s v="KL4709WA*T9"/>
        <s v="KL4709WA*R8"/>
        <s v="KL4709WA*R9"/>
        <s v="KL4709WA*X8"/>
        <s v="KL4709WA*X9"/>
        <s v="KL4312WA*F9"/>
        <s v="KL4312WP*FR"/>
        <s v="KL4312WA*D9"/>
        <s v="KL4312WA*F8"/>
        <s v="KL4312WA*T9"/>
        <s v="KL4312WP*FS"/>
        <s v="KL4312WA*D8"/>
        <s v="KL4312WA*R9"/>
        <s v="KL4312WA*T8"/>
        <s v="KL4312WA*X9"/>
        <s v="KL4312WA*R8"/>
        <s v="KL4312WA*X8"/>
        <s v="KL4313WA*F9"/>
        <s v="KL4313WA*FH"/>
        <s v="KL4313WA*D9"/>
        <s v="KL4313WA*DH"/>
        <s v="KL4313WA*F8"/>
        <s v="KL4313WA*T9"/>
        <s v="KL4313WA*TH"/>
        <s v="KL4313WA*D8"/>
        <s v="KL4313WA*R9"/>
        <s v="KL4313WA*X9"/>
        <s v="KL4313WA*RH"/>
        <s v="KL4313WA*T8"/>
        <s v="KL4313WA*XH"/>
        <s v="KL4313WA*R8"/>
        <s v="KL4313WA*X8"/>
        <s v="KL4319WA*F9"/>
        <s v="KL4319WA*FH"/>
        <s v="KL4319WA*D9"/>
        <s v="KL4319WA*F8"/>
        <s v="KL4319WA*T9"/>
        <s v="KL4319WA*DH"/>
        <s v="KL4319WA*TH"/>
        <s v="KL4319WA*D8"/>
        <s v="KL4319WA*T8"/>
        <s v="KL4413WA*FH"/>
        <s v="KL4413WA*F9"/>
        <s v="KL4413WA*DH"/>
        <s v="KL4413WA*D9"/>
        <s v="KL4413WA*TH"/>
        <s v="KL4413WA*F8"/>
        <s v="KL4413WA*T9"/>
        <s v="KL4413WA*RH"/>
        <s v="KL4413WA*D8"/>
        <s v="KL4413WA*XH"/>
        <s v="KL4413WA*R9"/>
        <s v="KL4413WA*X9"/>
        <s v="KL4413WA*T8"/>
        <s v="KL4413WA*R8"/>
        <s v="KL4413WA*X8"/>
        <s v="KL4221WA*F9"/>
        <s v="KL4221WA*D9"/>
        <s v="KL4221WA*F8"/>
        <s v="KL4221WA*T9"/>
        <s v="KL4221WA*D8"/>
        <s v="KL4221WA*R9"/>
        <s v="KL4221WA*X9"/>
        <s v="KL4221WA*T8"/>
        <s v="KL4221WA*R8"/>
        <s v="KL4221WA*X8"/>
        <s v="KL4222WA*F9"/>
        <s v="KL4222WA*D9"/>
        <s v="KL4222WA*F8"/>
        <s v="KL4222WA*T9"/>
        <s v="KL4222WA*D8"/>
        <s v="KL4222WA*R9"/>
        <s v="KL4222WA*X9"/>
        <s v="KL4222WA*T8"/>
        <s v="KL4222WA*R8"/>
        <s v="KL4222WA*X8"/>
        <s v="KL4155WA*F9"/>
        <s v="KL4155WA*D9"/>
        <s v="KL4155WA*F8"/>
        <s v="KL4155WA*T9"/>
        <s v="KL4155WA*D8"/>
        <s v="KL4155WA*R9"/>
        <s v="KL4155WA*X9"/>
        <s v="KL4155WA*T8"/>
        <s v="KL4155WA*R8"/>
        <s v="KL4155WA*X8"/>
        <s v="KL4255WA*F9"/>
        <s v="KL4255WA*D9"/>
        <s v="KL4255WA*F8"/>
        <s v="KL4255WA*T9"/>
        <s v="KL4255WA*D8"/>
        <s v="KL4255WA*R9"/>
        <s v="KL4255WA*X9"/>
        <s v="KL4255WA*T8"/>
        <s v="KL4255WA*R8"/>
        <s v="KL4255WA*X8"/>
        <s v="KL4554WA*F9"/>
        <s v="KL4554WA*D9"/>
        <s v="KL4554WA*F8"/>
        <s v="KL4554WA*T9"/>
        <s v="KL4554WA*D8"/>
        <s v="KL4554WA*R9"/>
        <s v="KL4554WA*X9"/>
        <s v="KL4554WA*T8"/>
        <s v="KL4554WA*R8"/>
        <s v="KL4554WA*X8"/>
        <s v="KL4153WA*F9"/>
        <s v="KL4153WA*D9"/>
        <s v="KL4153WA*F8"/>
        <s v="KL4153WA*T9"/>
        <s v="KL4153WA*D8"/>
        <s v="KL4153WA*R9"/>
        <s v="KL4153WA*X9"/>
        <s v="KL4153WA*T8"/>
        <s v="KL4153WA*R8"/>
        <s v="KL4153WA*X8"/>
        <s v="KL4253WA*F9"/>
        <s v="KL4253WA*D9"/>
        <s v="KL4253WA*F8"/>
        <s v="KL4253WA*T9"/>
        <s v="KL4253WA*D8"/>
        <s v="KL4253WA*R9"/>
        <s v="KL4253WA*X9"/>
        <s v="KL4253WA*T8"/>
        <s v="KL4253WA*R8"/>
        <s v="KL4253WA*X8"/>
        <s v="KL4553WA*F9"/>
        <s v="KL4553WA*D9"/>
        <s v="KL4553WA*F8"/>
        <s v="KL4553WA*T9"/>
        <s v="KL4553WA*D8"/>
        <s v="KL4553WA*R9"/>
        <s v="KL4553WA*X9"/>
        <s v="KL4553WA*T8"/>
        <s v="KL4553WA*R8"/>
        <s v="KL4553WA*X8"/>
        <s v="KL4891WA*F9"/>
        <s v="KL4891WA*D9"/>
        <s v="KL4891WA*F8"/>
        <s v="KL4891WA*T9"/>
        <s v="KL4891WA*D8"/>
        <s v="KL4891WA*R9"/>
        <s v="KL4891WA*X9"/>
        <s v="KL4891WA*T8"/>
        <s v="KL4891WA*R8"/>
        <s v="KL4891WA*X8"/>
        <s v="KL4892WA*F9"/>
        <s v="KL4892WA*D9"/>
        <s v="KL4892WA*F8"/>
        <s v="KL4892WA*T9"/>
        <s v="KL4892WA*D8"/>
        <s v="KL4892WA*R9"/>
        <s v="KL4892WA*X9"/>
        <s v="KL4892WA*T8"/>
        <s v="KL4892WA*R8"/>
        <s v="KL4892WA*X8"/>
        <s v="KL4249WA*FR"/>
        <s v="KL4249WA*FS"/>
        <s v="KL4249WA*DR"/>
        <s v="KL4249WA*TR"/>
        <s v="KL4249WA*DS"/>
        <s v="KL4249WA*TS"/>
        <s v="KL4250WA*FR"/>
        <s v="KL4250WA*FS"/>
        <s v="KL4250WA*DR"/>
        <s v="KL4250WA*TR"/>
        <s v="KL4250WA*DS"/>
        <s v="KL4250WA*TS"/>
        <s v="KL4981WA*FR"/>
        <s v="KL4981WA*DR"/>
        <s v="KL4981WA*FS"/>
        <s v="KL4981WA*TR"/>
        <s v="KL4981WA*DS"/>
        <s v="KL4981WA*TS"/>
        <s v="KL4265WA*FR"/>
        <s v="KL4265WA*FS"/>
        <s v="KL4265WA*DR"/>
        <s v="KL4265WA*TR"/>
        <s v="KL4265WA*DS"/>
        <s v="KL4265WA*TS"/>
        <s v="KL4697WA*FH"/>
        <s v="KL4697WA*DH"/>
        <s v="KL4697WA*TH"/>
        <s v="KL4704WA*FH"/>
        <s v="KL4704WA*DH"/>
        <s v="KL4704WA*TH"/>
        <s v="KL4935WA*ZS"/>
        <s v="KL4935WA*ZA"/>
        <s v="KL4935WA*Z5"/>
        <s v="KL4937WA*ZS"/>
        <s v="KL4937WA*ZA"/>
        <s v="KL4937WA*Z5"/>
        <s v="KL4939WA*FL"/>
        <s v="KL4939WA*F6"/>
        <s v="KL4939WA*DL"/>
        <s v="KL4939WA*D6"/>
        <s v="KL4939WA*FA"/>
        <s v="KL4939WA*TL"/>
        <s v="KL4939WA*F5"/>
        <s v="KL4939WA*T6"/>
        <s v="KL4939WA*DA"/>
        <s v="KL4939WA*D5"/>
        <s v="KL4939WA*TA"/>
        <s v="KL4939WA*T5"/>
        <s v="KL4940WA*FL"/>
        <s v="KL4940WA*F6"/>
        <s v="KL4940WA*DL"/>
        <s v="KL4940WA*D6"/>
        <s v="KL4940WA*FA"/>
        <s v="KL4940WA*TL"/>
        <s v="KL4940WA*F5"/>
        <s v="KL4940WA*T6"/>
        <s v="KL4940WA*DA"/>
        <s v="KL4940WA*D5"/>
        <s v="KL4940WA*TA"/>
        <s v="KL4940WA*T5"/>
        <s v="KL4941WA*FL"/>
        <s v="KL4941WA*F6"/>
        <s v="KL4941WA*DL"/>
        <s v="KL4941WA*D6"/>
        <s v="KL4941WA*FA"/>
        <s v="KL4941WA*TL"/>
        <s v="KL4941WA*F5"/>
        <s v="KL4941WA*T6"/>
        <s v="KL4941WA*DA"/>
        <s v="KL4941WA*D5"/>
        <s v="KL4941WA*TA"/>
        <s v="KL4941WA*T5"/>
        <s v="KL4943WA*FL"/>
        <s v="KL4943WA*F6"/>
        <s v="KL4943WA*DL"/>
        <s v="KL4943WA*D6"/>
        <s v="KL4943WA*FA"/>
        <s v="KL4943WA*TL"/>
        <s v="KL4943WA*F5"/>
        <s v="KL4943WA*T6"/>
        <s v="KL4943WA*DA"/>
        <s v="KL4943WA*D5"/>
        <s v="KL4943WA*TA"/>
        <s v="KL4943WA*T5"/>
        <s v="KL4930WA*FL"/>
        <s v="KL4930WA*F6"/>
        <s v="KL4930WA*DL"/>
        <s v="KL4930WA*D6"/>
        <s v="KL4930WA*FA"/>
        <s v="KL4930WA*TL"/>
        <s v="KL4930WA*F5"/>
        <s v="KL4930WA*T6"/>
        <s v="KL4930WA*DA"/>
        <s v="KL4930WA*D5"/>
        <s v="KL4930WA*TA"/>
        <s v="KL4930WA*T5"/>
        <s v="KL4949WA*FL"/>
        <s v="KL4949WA*F6"/>
        <s v="KL4949WA*DL"/>
        <s v="KL4949WA*D6"/>
        <s v="KL4949WA*FA"/>
        <s v="KL4949WA*TL"/>
        <s v="KL4949WA*F5"/>
        <s v="KL4949WA*T6"/>
        <s v="KL4949WA*DA"/>
        <s v="KL4949WA*D5"/>
        <s v="KL4949WA*TA"/>
        <s v="KL4949WA*T5"/>
        <s v="KL4950WA*FL"/>
        <s v="KL4950WA*F6"/>
        <s v="KL4950WA*DL"/>
        <s v="KL4950WA*D6"/>
        <s v="KL4950WA*FA"/>
        <s v="KL4950WA*TL"/>
        <s v="KL4950WA*F5"/>
        <s v="KL4950WA*T6"/>
        <s v="KL4950WA*DA"/>
        <s v="KL4950WA*D5"/>
        <s v="KL4950WA*TA"/>
        <s v="KL4950WA*T5"/>
        <s v="KL4951WA*FL"/>
        <s v="KL4951WA*F6"/>
        <s v="KL4951WA*DL"/>
        <s v="KL4951WA*D6"/>
        <s v="KL4951WA*FA"/>
        <s v="KL4951WA*TL"/>
        <s v="KL4951WA*F5"/>
        <s v="KL4951WA*T6"/>
        <s v="KL4951WA*DA"/>
        <s v="KL4951WA*D5"/>
        <s v="KL4951WA*TA"/>
        <s v="KL4951WA*T5"/>
        <s v="KL4958WA*FL"/>
        <s v="KL4958WA*F6"/>
        <s v="KL4958WA*DL"/>
        <s v="KL4958WA*D6"/>
        <s v="KL4958WA*FA"/>
        <s v="KL4958WA*TL"/>
        <s v="KL4958WA*F5"/>
        <s v="KL4958WA*T6"/>
        <s v="KL4958WA*DA"/>
        <s v="KL4958WA*D5"/>
        <s v="KL4958WA*TA"/>
        <s v="KL4958WA*T5"/>
        <s v="KL4960WA*FL"/>
        <s v="KL4960WA*F6"/>
        <s v="KL4960WA*DL"/>
        <s v="KL4960WA*D6"/>
        <s v="KL4960WA*FA"/>
        <s v="KL4960WA*TL"/>
        <s v="KL4960WA*F5"/>
        <s v="KL4960WA*T6"/>
        <s v="KL4960WA*DA"/>
        <s v="KL4960WA*D5"/>
        <s v="KL4960WA*TA"/>
        <s v="KL4960WA*T5"/>
        <s v="KL7591W1*FS"/>
        <s v="KL7593W1*FS"/>
        <s v="KL7583W1*FS"/>
        <s v="KL7608W1*FS"/>
        <s v="KL7609W1*FS"/>
        <s v="KL7610W1*FS"/>
        <s v="KL7584W1*FS"/>
        <s v="KL8514WA*FR"/>
        <s v="KL8514WA*FS"/>
        <s v="KL8517WA*FR"/>
        <s v="KL8517WA*FS"/>
        <s v="KL8522WA*FR"/>
        <s v="KL8522WA*FS"/>
        <s v="KL8589WA*FR"/>
        <s v="KL7942WA*FR"/>
        <s v="KL8490WA*FR"/>
        <s v="KL8490WA*FS"/>
        <s v="KL8490WA*DR"/>
        <s v="KL8490WA*DS"/>
        <s v="KL8490WA*TR"/>
        <s v="KL8490WA*TS"/>
        <s v="KL8558WA*F9"/>
        <s v="KL8558WA*F8"/>
        <s v="KL8558WA*D9"/>
        <s v="KL8558WA*D8"/>
        <s v="KL8558WA*T9"/>
        <s v="KL8558WA*T8"/>
        <s v="KL7938WA*FR"/>
        <s v="KL7938WA*FS"/>
        <s v="KL7938WA*DR"/>
        <s v="KL7938WA*DS"/>
        <s v="KL7938WA*TR"/>
        <s v="KL7938WA*TS"/>
        <s v="KL7925WA*FR"/>
        <s v="KL7925WA*DR"/>
        <s v="KL7925WA*TR"/>
        <s v="KL7926WA*FR"/>
        <s v="KL7926WA*DR"/>
        <s v="KL7926WA*TR"/>
        <s v="KL7927WA*FR"/>
        <s v="KL7927WA*DR"/>
        <s v="KL7927WA*TR"/>
        <s v="KL7928W1*FR"/>
        <s v="KL7928W1*DR"/>
        <s v="KL7928W1*TR"/>
        <s v="KL4846W1*FR"/>
        <s v="KL4846W1*DR"/>
        <s v="KL4846W1*TR"/>
        <s v="KL4847W1*FR"/>
        <s v="KL4847W1*DR"/>
        <s v="KL4847W1*TR"/>
        <s v="KL4819W1*FR"/>
        <s v="KL4819W1*FS"/>
        <s v="KL4819W1*DR"/>
        <s v="KL4819W1*DS"/>
        <s v="KL4819W1*TR"/>
        <s v="KL4819W1*TS"/>
        <s v="KL4828W1*FR"/>
        <s v="KL4828W1*FS"/>
        <s v="KL4828W1*DR"/>
        <s v="KL4828W1*DS"/>
        <s v="KL4828W1*TR"/>
        <s v="KL4828W1*TS"/>
        <s v="KL7559W1*FZ"/>
        <s v="KL7560W1*FZ"/>
        <s v="KL7564W1*FZ"/>
        <s v="KL7565W1*FZ"/>
        <s v="KL7567W1*FZ"/>
        <s v="KL7568W1*FZ"/>
        <s v="KL7570W1*FZ"/>
        <s v="KL7243WA*FR"/>
        <s v="KL7243WA*FS"/>
        <s v="KL7243WA*DR"/>
        <s v="KL7243WA*DS"/>
        <s v="KL7243WA*TR"/>
        <s v="KL7243WA*TS"/>
        <s v="KL7898WA*DH"/>
        <s v="KL7898WA*FH"/>
        <s v="KL7898WA*TH"/>
        <s v="KL7890WA*FR"/>
        <s v="KL7890WA*FS"/>
        <s v="KL7890WA*DR"/>
        <s v="KL7890WA*DS"/>
        <s v="KL7890WA*TR"/>
        <s v="KL7890WA*TS"/>
        <s v="KL7911WA*FR"/>
        <s v="KL7911WA*FS"/>
        <s v="KL7911WA*DR"/>
        <s v="KL7911WA*DS"/>
        <s v="KL7911WA*TR"/>
        <s v="KL7911WA*TS"/>
        <s v="KL7913WA*FR"/>
        <s v="KL7913WA*FS"/>
        <s v="KL7913WA*DR"/>
        <s v="KL7913WA*DS"/>
        <s v="KL7913WA*TR"/>
        <s v="KL7913WA*TS"/>
        <s v="KL7914WA*FR"/>
        <s v="KL7914WA*FS"/>
        <s v="KL7914WA*DR"/>
        <s v="KL7914WA*DS"/>
        <s v="KL7914WA*TR"/>
        <s v="KL7914WA*TS"/>
        <s v="KL7961WA*FR"/>
        <s v="KL7961WA*FS"/>
        <s v="KL7961WA*DR"/>
        <s v="KL7961WA*DS"/>
        <s v="KL7961WA*TR"/>
        <s v="KL7961WA*TS"/>
        <s v="KL7964WA*FR"/>
        <s v="KL7964WA*FS"/>
        <s v="KL7964WA*DR"/>
        <s v="KL7964WA*DS"/>
        <s v="KL7964WA*TR"/>
        <s v="KL7964WA*TS"/>
        <s v="KL7967WA*FR"/>
        <s v="KL7967WA*FS"/>
        <s v="KL7967WA*DR"/>
        <s v="KL7967WA*DS"/>
        <s v="KL7967WA*TR"/>
        <s v="KL7967WA*TS"/>
        <s v="KL7968WA*FR"/>
        <s v="KL7968WA*FS"/>
        <s v="KL7968WA*DR"/>
        <s v="KL7968WA*DS"/>
        <s v="KL7968WA*TR"/>
        <s v="KL7968WA*TS"/>
        <s v="KL7969WA*FR"/>
        <s v="KL7969WA*FS"/>
        <s v="KL7969WA*DR"/>
        <s v="KL7969WA*DS"/>
        <s v="KL7969WA*TR"/>
        <s v="KL7969WA*TS"/>
        <s v="KL7916WA*FR"/>
        <s v="KL7916WA*FS"/>
        <s v="KL7916WA*DR"/>
        <s v="KL7916WA*DS"/>
        <s v="KL7916WA*TR"/>
        <s v="KL7916WA*TS"/>
        <s v="KL7917WA*FR"/>
        <s v="KL7917WA*FS"/>
        <s v="KL7917WA*DR"/>
        <s v="KL7917WA*DS"/>
        <s v="KL7917WA*TR"/>
        <s v="KL7917WA*TS"/>
        <s v="KL7918WA*FR"/>
        <s v="KL7918WA*FS"/>
        <s v="KL7918WA*DR"/>
        <s v="KL7918WA*DS"/>
        <s v="KL7918WA*TR"/>
        <s v="KL7918WA*TS"/>
        <s v="KL7919WA*FR"/>
        <s v="KL7919WA*FS"/>
        <s v="KL7919WA*DR"/>
        <s v="KL7919WA*DS"/>
        <s v="KL7919WA*TR"/>
        <s v="KL7919WA*TS"/>
        <s v="KL7924WA*FR"/>
        <s v="KL7924WA*FS"/>
        <s v="KL7924WA*DR"/>
        <s v="KL7924WA*DS"/>
        <s v="KL7924WA*TR"/>
        <s v="KL7924WA*TS"/>
        <s v="KL7933WA*FR"/>
        <s v="KL7933WA*FS"/>
        <s v="KL7933WA*DR"/>
        <s v="KL7933WA*DS"/>
        <s v="KL7933WA*TR"/>
        <s v="KL7933WA*TS"/>
        <s v="KL7907WA*FR"/>
        <s v="KL7907WA*FS"/>
        <s v="KL7907WA*DR"/>
        <s v="KL7907WA*DS"/>
        <s v="KL7907WA*TR"/>
        <s v="KL7907WA*TS"/>
        <s v="KL7349WA*FR"/>
        <s v="KL7349WA*FS"/>
        <s v="KL7349WA*DR"/>
        <s v="KL7349WA*DS"/>
        <s v="KL7349WA*TR"/>
        <s v="KL7349WA*TS"/>
        <s v="KL7327WA*FR"/>
        <s v="KL7327WA*FS"/>
        <s v="KL7327WA*DR"/>
        <s v="KL7327WA*DS"/>
        <s v="KL7327WA*TR"/>
        <s v="KL7327WA*TS"/>
        <s v="KL7328WA*FR"/>
        <s v="KL7328WA*FS"/>
        <s v="KL7328WA*DR"/>
        <s v="KL7328WA*DS"/>
        <s v="KL7328WA*TR"/>
        <s v="KL7328WA*TS"/>
        <s v="KL7329WA*FR"/>
        <s v="KL7329WA*FS"/>
        <s v="KL7329WA*DR"/>
        <s v="KL7329WA*DS"/>
        <s v="KL7329WA*TR"/>
        <s v="KL7329WA*TS"/>
        <s v="KL7331WA*FR"/>
        <s v="KL7331WA*FS"/>
        <s v="KL7331WA*DR"/>
        <s v="KL7331WA*DS"/>
        <s v="KL7331WA*TR"/>
        <s v="KL7331WA*TS"/>
        <s v="KL7332WA*FR"/>
        <s v="KL7332WA*FS"/>
        <s v="KL7332WA*DR"/>
        <s v="KL7332WA*DS"/>
        <s v="KL7332WA*TR"/>
        <s v="KL7332WA*TS"/>
        <s v="KL7333WA*FR"/>
        <s v="KL7333WA*FS"/>
        <s v="KL7333WA*DR"/>
        <s v="KL7333WA*DS"/>
        <s v="KL7333WA*TR"/>
        <s v="KL7333WA*TS"/>
        <s v="KL7334WA*FR"/>
        <s v="KL7334WA*FS"/>
        <s v="KL7334WA*DR"/>
        <s v="KL7334WA*DS"/>
        <s v="KL7334WA*TR"/>
        <s v="KL7334WA*TS"/>
        <s v="KL7335WA*FR"/>
        <s v="KL7335WA*FS"/>
        <s v="KL7335WA*DR"/>
        <s v="KL7335WA*DS"/>
        <s v="KL7335WA*TR"/>
        <s v="KL7335WA*TS"/>
        <s v="KL7336WA*FR"/>
        <s v="KL7336WA*FS"/>
        <s v="KL7336WA*DR"/>
        <s v="KL7336WA*DS"/>
        <s v="KL7336WA*TR"/>
        <s v="KL7336WA*TS"/>
        <s v="KL7337WA*FR"/>
        <s v="KL7337WA*FS"/>
        <s v="KL7337WA*DR"/>
        <s v="KL7337WA*DS"/>
        <s v="KL7337WA*TR"/>
        <s v="KL7337WA*TS"/>
        <s v="KL7910WA*FR"/>
        <s v="KL7910WA*FS"/>
        <s v="KL7910WA*DR"/>
        <s v="KL7910WA*DS"/>
        <s v="KL7910WA*TR"/>
        <s v="KL7910WA*TS"/>
        <s v="KL7923WA*FS"/>
        <s v="KL7923WA*DS"/>
        <s v="KL7923WA*TS"/>
        <s v="KL7312WA*FR"/>
        <s v="KL7312WA*FS"/>
        <s v="KL7312WA*DR"/>
        <s v="KL7312WA*DS"/>
        <s v="KL7312WA*TR"/>
        <s v="KL7312WA*TS"/>
        <s v="KL7313WA*FR"/>
        <s v="KL7313WA*FS"/>
        <s v="KL7313WA*DR"/>
        <s v="KL7313WA*DS"/>
        <s v="KL7313WA*TR"/>
        <s v="KL7313WA*TS"/>
        <s v="KL7314WA*FR"/>
        <s v="KL7314WA*FS"/>
        <s v="KL7314WA*DR"/>
        <s v="KL7314WA*DS"/>
        <s v="KL7314WA*TR"/>
        <s v="KL7314WA*TS"/>
        <s v="KL7373WA*FR"/>
        <s v="KL7373WA*FS"/>
        <s v="KL7373WA*DR"/>
        <s v="KL7373WA*DS"/>
        <s v="KL7373WA*TR"/>
        <s v="KL7373WA*TS"/>
        <s v="KL7879WA*DR"/>
        <s v="KL7879WA*DS"/>
        <s v="KL7879WA*FR"/>
        <s v="KL7879WA*FS"/>
        <s v="KL7879WA*TR"/>
        <s v="KL7879WA*TS"/>
        <s v="KL7389WA*DR"/>
        <s v="KL7389WA*DS"/>
        <s v="KL7389WA*FR"/>
        <s v="KL7389WA*FS"/>
        <s v="KL7389WA*TR"/>
        <s v="KL7389WA*TS"/>
      </sharedItems>
    </cacheField>
    <cacheField name="Category" numFmtId="0">
      <sharedItems count="30">
        <s v="Kaspersky NEXT"/>
        <s v="Unknown"/>
        <s v="XDR Optimum"/>
        <s v="Managed Detection and Response"/>
        <s v="XDR Expert"/>
        <s v="Small Office Security"/>
        <s v="Special Security"/>
        <s v="Endpoint Security"/>
        <s v="Kaspersky Endpoint Detection and Response Expert"/>
        <s v="OpenSpace Security"/>
        <s v="Targeted Security"/>
        <s v="Mail&amp;Gateway Security"/>
        <s v="Secure Email Gateway"/>
        <s v="Storage Security"/>
        <s v="Combined solution"/>
        <s v="Container Security"/>
        <s v="Kaspersky Anti Targeted Attack Platform*"/>
        <s v="Industrial Cyber Security"/>
        <s v="Industrial CyberSecurity Network"/>
        <s v="Industrial CyberSecurity Nodes"/>
        <s v="Education"/>
        <s v="Security Awareness*"/>
        <s v="Additional Services"/>
        <s v="Automated Security Awareness Platform"/>
        <s v="Threat Hunting*"/>
        <s v="Security Trainings*"/>
        <s v="Threat Intelligence*"/>
        <s v="ICS Threat Intelligence"/>
        <s v="Data Feeds"/>
        <s v="TI Reports"/>
      </sharedItems>
    </cacheField>
    <cacheField name="Code" numFmtId="0">
      <sharedItems containsSemiMixedTypes="0" containsString="0" containsNumber="1" containsInteger="1" minValue="2000" maxValue="9726" count="121">
        <n v="2000"/>
        <n v="2001"/>
        <n v="2002"/>
        <n v="2003"/>
        <n v="2004"/>
        <n v="2005"/>
        <n v="2006"/>
        <n v="2007"/>
        <n v="2008"/>
        <n v="3010"/>
        <n v="3011"/>
        <n v="3012"/>
        <n v="4010"/>
        <n v="4025"/>
        <n v="4026"/>
        <n v="4027"/>
        <n v="4510"/>
        <n v="4511"/>
        <n v="4512"/>
        <n v="4513"/>
        <n v="4523"/>
        <n v="4527"/>
        <n v="4528"/>
        <n v="4531"/>
        <n v="4532"/>
        <n v="4533"/>
        <n v="4534"/>
        <n v="4535"/>
        <n v="4536"/>
        <n v="4545"/>
        <n v="4547"/>
        <n v="4548"/>
        <n v="4549"/>
        <n v="4551"/>
        <n v="4700"/>
        <n v="4704"/>
        <n v="4707"/>
        <n v="7010"/>
        <n v="7016"/>
        <n v="7018"/>
        <n v="7025"/>
        <n v="7026"/>
        <n v="7027"/>
        <n v="7028"/>
        <n v="7029"/>
        <n v="7031"/>
        <n v="7032"/>
        <n v="7033"/>
        <n v="7034"/>
        <n v="7035"/>
        <n v="7037"/>
        <n v="7039"/>
        <n v="7041"/>
        <n v="7042"/>
        <n v="7043"/>
        <n v="7044"/>
        <n v="7045"/>
        <n v="8000"/>
        <n v="8001"/>
        <n v="8003"/>
        <n v="8005"/>
        <n v="8016"/>
        <n v="8017"/>
        <n v="8018"/>
        <n v="8021"/>
        <n v="8022"/>
        <n v="8023"/>
        <n v="8024"/>
        <n v="8025"/>
        <n v="8026"/>
        <n v="8050"/>
        <n v="8051"/>
        <n v="8052"/>
        <n v="8053"/>
        <n v="8054"/>
        <n v="8100"/>
        <n v="8101"/>
        <n v="8102"/>
        <n v="8103"/>
        <n v="8104"/>
        <n v="8105"/>
        <n v="8106"/>
        <n v="8108"/>
        <n v="9600"/>
        <n v="9612"/>
        <n v="9613"/>
        <n v="9614"/>
        <n v="9662"/>
        <n v="9664"/>
        <n v="9665"/>
        <n v="9667"/>
        <n v="9671"/>
        <n v="9672"/>
        <n v="9673"/>
        <n v="9674"/>
        <n v="9678"/>
        <n v="9679"/>
        <n v="9681"/>
        <n v="9682"/>
        <n v="9683"/>
        <n v="9684"/>
        <n v="9685"/>
        <n v="9686"/>
        <n v="9704"/>
        <n v="9705"/>
        <n v="9706"/>
        <n v="9707"/>
        <n v="9708"/>
        <n v="9709"/>
        <n v="9711"/>
        <n v="9712"/>
        <n v="9713"/>
        <n v="9714"/>
        <n v="9718"/>
        <n v="9719"/>
        <n v="9721"/>
        <n v="9722"/>
        <n v="9723"/>
        <n v="9724"/>
        <n v="9725"/>
        <n v="9726"/>
      </sharedItems>
    </cacheField>
    <cacheField name="Product" numFmtId="0">
      <sharedItems count="122">
        <s v="Kaspersky NEXT"/>
        <s v="   Kaspersky Next EDR Expert"/>
        <s v="   Kaspersky Next EDR Foundations"/>
        <s v="   Kaspersky Next EDR Optimum"/>
        <s v="   Kaspersky Next XDR Optimum"/>
        <s v="   Kaspersky Next MXDR Optimum"/>
        <s v="   Kaspersky Next XDR Core"/>
        <s v="   Kaspersky Next XDR Expert"/>
        <s v="   Kaspersky Next XDR Ultimate"/>
        <s v="Small Office Security"/>
        <s v="   Kaspersky Small Office Security for Desktops, Mobiles and File Servers"/>
        <s v="   Kaspersky Small Office Security for Desktops, Mobiles and File Servers (fixed-date)"/>
        <s v="Endpoint Security"/>
        <s v="   Kaspersky Endpoint Detection and Response Expert Telemetry Retention 60 days"/>
        <s v="   Kaspersky Endpoint Detection and Response Expert Telemetry Retention 90 days"/>
        <s v="   Kaspersky Optimum Security"/>
        <s v="Targeted Security"/>
        <s v="   Kaspersky Security for Microsoft Office 365"/>
        <s v="   Kaspersky Security for Mail Server"/>
        <s v="   Kaspersky Security for Mail  Server  Plus"/>
        <s v="   Kaspersky Security for Internet Gateway"/>
        <s v="   Kaspersky Security for Storage, User"/>
        <s v="   Kaspersky Security for Storage, Server"/>
        <s v="   Kaspersky Hybrid Cloud Security, Desktop"/>
        <s v="   Kaspersky Hybrid Cloud Security, Server"/>
        <s v="   Kaspersky Hybrid Cloud Security, CPU"/>
        <s v="   Kaspersky Hybrid Cloud Security Enterprise, Desktop"/>
        <s v="   Kaspersky Hybrid Cloud Security Enterprise, Server"/>
        <s v="   Kaspersky Hybrid Cloud Security Enterprise, CPU"/>
        <s v="   Kaspersky Embedded Systems Security"/>
        <s v="   Kaspersky Embedded Systems Security Compliance Edition"/>
        <s v="   Kaspersky Container Security Standard"/>
        <s v="   Kaspersky Container Security Advanced"/>
        <s v="   Kaspersky Security Management Suite"/>
        <s v="   Kaspersky Container Security Advanced Pro"/>
        <s v="Kaspersky Anti Targeted Attack Platform"/>
        <s v="   Kaspersky Anti Targeted Attack Platform Extension Module"/>
        <s v="   Kaspersky Anti Targeted Attack Platform EDR Agent"/>
        <s v="Industrial Cyber Security *"/>
        <s v="   Kaspersky Industrial CyberSecurity for Networks Standard Server"/>
        <s v="   Kaspersky Industrial CyberSecurity for Networks Additional Sensor"/>
        <s v="   Kaspersky Industrial CyberSecurity for Networks Standard Server, Updates and Support, Enterprise"/>
        <s v="   Kaspersky Industrial CyberSecurity for Networks Additional Sensor, Updates and Support, Enterprise"/>
        <s v="   Kaspersky Industrial CyberSecurity for Nodes, Workstation, Enterprise"/>
        <s v="   Kaspersky Industrial CyberSecurity for Nodes, Server, Enterprise"/>
        <s v="   Kaspersky Industrial CyberSecurity Integration Agent, Enterprise"/>
        <s v="   Kaspersky Industrial CyberSecurity EDR, Integration Agent, Enterprise"/>
        <s v="   Kaspersky Industrial CyberSecurity for Nodes, Workstation, EDR, Enterprise"/>
        <s v="   Kaspersky Industrial CyberSecurity for Nodes, Server, EDR, Enterprise"/>
        <s v="   Kaspersky Industrial CyberSecurity for Nodes Portable Scanner, Enterprise"/>
        <s v="   Kaspersky Industrial CyberSecurity for Networks Standard Server, Upd&amp;Sup, Security Audit, Enterprise"/>
        <s v="   Kaspersky Industrial CyberSecurity Basic Training. 1 day"/>
        <s v="   Kaspersky Industrial CyberSecurity Advanced Training. 2 days"/>
        <s v="   Kaspersky Industrial CyberSecurity Digital Forensics Analysis Training. 5 days"/>
        <s v="   Kaspersky Industrial Cybersecurity Awareness Training for Executives"/>
        <s v="   Kaspersky Industrial CyberSecurity Digital Forensics &amp; Incident Response in ICS in Practice Training"/>
        <s v="   Kaspersky Fuzzing Windows Application: From Basic to Advanced Training"/>
        <s v="   Kaspersky Industrial CyberSecurity IoT Vulnerability Research and Exploitation"/>
        <s v="Security Awareness"/>
        <s v="   Kaspersky Interactive Protection Simulation Training Center Session"/>
        <s v="   Kaspersky Interactive Protection Simulation Enterprise"/>
        <s v="   Kaspersky Interactive Protection Simulation, Training Center Software"/>
        <s v="   Kaspersky CyberSafety for IT Online"/>
        <s v="   Kaspersky Gamified Assessment Tool"/>
        <s v="   Kaspersky Automated Security Awareness Platform - Lessons Only Edition"/>
        <s v="   Kaspersky Automated Security Awareness Platform"/>
        <s v="   Kaspersky Express Course"/>
        <s v="   Kaspersky Security Awareness - Essential"/>
        <s v="   Kaspersky Security Awareness - Advanced"/>
        <s v="   Kaspersky Security Awareness - Ultimate"/>
        <s v="   Kaspersky Security Awareness - Ultimate. Customization &amp; support"/>
        <s v="Threat Hunting"/>
        <s v="   Kaspersky Managed Detection and Response Optimum Add-on"/>
        <s v="   Kaspersky Managed Detection and Response Expert Add-on"/>
        <s v="   Kaspersky Managed Detection and Response"/>
        <s v="   Kaspersky Managed Detection and Response for Industrial CyberSecurity"/>
        <s v="Security Trainings"/>
        <s v="   Kaspersky Security Training. YARA. 2 days"/>
        <s v="   Kaspersky Security Training. Incident Response. 5 days"/>
        <s v="   Kaspersky Security Training. Digital Forensics. 5 days"/>
        <s v="   Kaspersky Security Training. Malware Analysis &amp; Reverse Engineering. 5 days"/>
        <s v="   Kaspersky Security Training. Advanced Digital Forensics. 5 days"/>
        <s v="   Kaspersky Security Training. Advanced Malware Analysis &amp; Reverse Engineering. 5 days"/>
        <s v="   Kaspersky Security Training. KATA Security Analyst. 1 day"/>
        <s v="Threat Intelligence"/>
        <s v="   Kaspersky Digital Footprint Intelligence"/>
        <s v="   Kaspersky Digital Footprint Intelligence Analytical Report"/>
        <s v="   Kaspersky Threat Infrastructure Tracking"/>
        <s v="   Kaspersky Threat Data Feeds - Whitelisting"/>
        <s v="   Kaspersky Threat Data Feeds - Ransomware URL"/>
        <s v="   Kaspersky Threat Data Feeds - APT IOC"/>
        <s v="   Kaspersky Threat Data Feeds - Malicious URL"/>
        <s v="   Kaspersky Threat Data Feeds - Mobile Threat"/>
        <s v="   Kaspersky Threat Data Feeds - IP reputation"/>
        <s v="   Kaspersky Threat Data Feeds - Phishing URL"/>
        <s v="   Kaspersky Threat Data Feeds - Botnet C&amp;C URL"/>
        <s v="   Kaspersky Threat Data Feeds - Passive DNS"/>
        <s v="   Kaspersky Threat Data Feeds - Malicious Hashes"/>
        <s v="   Kaspersky Threat Data Feeds - IoT URL"/>
        <s v="   Kaspersky Threat Data Feeds - Vulnerability Feed"/>
        <s v="   Kaspersky Threat Data Feeds - Suricata Rules"/>
        <s v="   Kaspersky Threat Data Feeds - Open Source Threats"/>
        <s v="   Kaspersky Threat Data Feeds - Crimeware IOC"/>
        <s v="   Kaspersky Threat Data Feeds - Sigma Rules"/>
        <s v="   Kaspersky Threat Intelligence Bundle - Basic"/>
        <s v="   Kaspersky Threat Intelligence Bundle - Advanced"/>
        <s v="   Kaspersky Threat Intelligence Bundle - Maximum"/>
        <s v="   Kaspersky Threat Intelligence Bundle - Essential"/>
        <s v="   Kaspersky Threat Intelligence Bundle - Expert"/>
        <s v="   Kaspersky Threat Data Feeds Bundle - URL"/>
        <s v="   Kaspersky Threat Data Feeds Bundle - URL &amp; IP"/>
        <s v="   Kaspersky Threat Data Feeds Bundle - URL &amp; IP &amp; Hashes"/>
        <s v="   Kaspersky Threat Data Feeds Bundle - Expert"/>
        <s v="   Kaspersky Threat Data Feeds Bundle - Total"/>
        <s v="   Kaspersky ICS Threat Data Feeds – Vulnerability Feed"/>
        <s v="   Kaspersky ICS Threat Data Feeds – Malicious Hashes"/>
        <s v="   Kaspersky Threat Lookup &amp; Analysis Bundle - Basic"/>
        <s v="   Kaspersky Threat Lookup &amp; Analysis Bundle - Essential"/>
        <s v="   Kaspersky Threat Lookup &amp; Analysis Bundle - Advanced"/>
        <s v="   Kaspersky Threat Data Feeds Bundle  -  Threat  Hunting"/>
        <s v="   Kaspersky Threat Data Feeds - Cloud Access Security Broker"/>
        <s v="   Kaspersky Threat Intelligence Reporting"/>
      </sharedItems>
    </cacheField>
    <cacheField name="LicenceDescription" numFmtId="0">
      <sharedItems containsBlank="1" count="18">
        <m/>
        <s v=""/>
        <s v="User"/>
        <s v="-"/>
        <s v="MD+Dt+FS+User"/>
        <s v="Node"/>
        <s v="Mx"/>
        <s v="Em"/>
        <s v="FS"/>
        <s v="VirtWKS"/>
        <s v="VirtSvr"/>
        <s v="CPU"/>
        <s v="Instance"/>
        <s v="Svr"/>
        <s v="Sns"/>
        <s v="Trainee"/>
        <s v="Case"/>
        <s v="WebSvr"/>
      </sharedItems>
    </cacheField>
    <cacheField name="LicenceObject" numFmtId="0">
      <sharedItems containsBlank="1" count="9">
        <s v="-"/>
        <s v=""/>
        <s v="User"/>
        <m/>
        <s v="Em"/>
        <s v="Node"/>
        <s v="Svr"/>
        <s v="Sns"/>
        <s v="Case"/>
      </sharedItems>
    </cacheField>
    <cacheField name="Package" numFmtId="0">
      <sharedItems count="4">
        <s v="-"/>
        <s v="License"/>
        <s v="Download Licence"/>
        <s v="Certificate."/>
      </sharedItems>
    </cacheField>
    <cacheField name="Band" numFmtId="0">
      <sharedItems count="19">
        <s v="Band K: 10-14"/>
        <s v="Band Y: 5000+"/>
        <s v="Band X: 2500-4999"/>
        <s v="Band W: 1500-2499"/>
        <s v="Band V: 1000-1499"/>
        <s v="Band U: 500-999"/>
        <s v="Band T: 250-499"/>
        <s v="Band R: 100-149"/>
        <s v="Band S: 150-249"/>
        <s v="Band Q: 50-99"/>
        <s v="Band P: 25-49"/>
        <s v="Band E: 5-9"/>
        <s v="Band M: 15-19"/>
        <s v="Band N: 20-24"/>
        <s v="Band A: 1-1"/>
        <s v="Band B: 2-2"/>
        <s v="Band C: 3-3"/>
        <s v="Band D: 4-4"/>
        <s v="Band Z: 1-1"/>
      </sharedItems>
    </cacheField>
    <cacheField name="LicenceComposition" numFmtId="0">
      <sharedItems/>
    </cacheField>
    <cacheField name="LicenceType" numFmtId="0">
      <sharedItems count="13">
        <s v="-"/>
        <s v="Renewal Plus"/>
        <s v="Base Plus"/>
        <s v="Renewal Premium"/>
        <s v="Renewal Premium Plus"/>
        <s v="Base Premium"/>
        <s v="Base Premium Plus"/>
        <s v="Renewal"/>
        <s v="Successive Upgrade"/>
        <s v="Successive"/>
        <s v="Base"/>
        <s v="Add-on"/>
        <s v="    "/>
      </sharedItems>
    </cacheField>
    <cacheField name="Term" numFmtId="0">
      <sharedItems count="8">
        <s v="-"/>
        <s v="1 year"/>
        <s v="2 year"/>
        <s v="3 year"/>
        <s v="4 year"/>
        <s v="5 year"/>
        <s v="   "/>
        <s v=""/>
      </sharedItems>
    </cacheField>
    <cacheField name="Price" numFmtId="0">
      <sharedItems containsString="0" containsBlank="1" containsNumber="1" minValue="140910" maxValue="5448975840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9728703705" createdVersion="6" refreshedVersion="7" minRefreshableVersion="3" recordCount="122" xr:uid="{02C25040-46E7-4B2A-BC7D-C10FBCC890A9}">
  <cacheSource type="worksheet">
    <worksheetSource ref="A1:M123" sheet="SaleListHome+SOHO"/>
  </cacheSource>
  <cacheFields count="13">
    <cacheField name="PositionCode" numFmtId="0">
      <sharedItems count="121">
        <s v="-"/>
        <s v="KL1041WDADS"/>
        <s v="KL1041WDAFS"/>
        <s v="KL1041WDCDS"/>
        <s v="KL1041WDCFS"/>
        <s v="KL1041WDEDS"/>
        <s v="KL1041WDEFS"/>
        <s v="KL1041WDKDS"/>
        <s v="KL1041WDKFS"/>
        <s v="KL1041WUADS"/>
        <s v="KL1041WUAFS"/>
        <s v="KL1041WUCDS"/>
        <s v="KL1041WUCFS"/>
        <s v="KL1041WUEDS"/>
        <s v="KL1041WUEFS"/>
        <s v="KL1041WUKDS"/>
        <s v="KL1041WUKFS"/>
        <s v="KL1042WDADS"/>
        <s v="KL1042WDAFS"/>
        <s v="KL1042WDCDS"/>
        <s v="KL1042WDCFS"/>
        <s v="KL1042WDEDS"/>
        <s v="KL1042WDEFS"/>
        <s v="KL1042WDKDS"/>
        <s v="KL1042WDKFS"/>
        <s v="KL1042WUADS"/>
        <s v="KL1042WUAFS"/>
        <s v="KL1042WUCDS"/>
        <s v="KL1042WUCFS"/>
        <s v="KL1042WUEDS"/>
        <s v="KL1042WUEFS"/>
        <s v="KL1042WUKDS"/>
        <s v="KL1042WUKFS"/>
        <s v="KL1047WDADS"/>
        <s v="KL1047WDAFS"/>
        <s v="KL1047WDCDS"/>
        <s v="KL1047WDCFS"/>
        <s v="KL1047WDEDS"/>
        <s v="KL1047WDEFS"/>
        <s v="KL1047WDKDS"/>
        <s v="KL1047WDKFS"/>
        <s v="KL1047WDNDS"/>
        <s v="KL1047WDNFS"/>
        <s v="KL1047WUADS"/>
        <s v="KL1047WUAFS"/>
        <s v="KL1047WUCDS"/>
        <s v="KL1047WUCFS"/>
        <s v="KL1047WUEDS"/>
        <s v="KL1047WUEFS"/>
        <s v="KL1047WUKDS"/>
        <s v="KL1047WUKFS"/>
        <s v="KL1048WDAFS"/>
        <s v="KL1048WUAFS"/>
        <s v="KL1004WDAFS"/>
        <s v="KL1004WUAFS"/>
        <s v="-W"/>
        <s v="KL1987WDEFS"/>
        <s v="KL1987WDEMS"/>
        <s v="KL1956WDAFS"/>
        <s v="KL1962WDAFS"/>
        <s v="KL1962WUAFS"/>
        <s v="KL4541WCEDR"/>
        <s v="KL4541WCEDS"/>
        <s v="KL4541WCEFR"/>
        <s v="KL4541WCEFS"/>
        <s v="KL4541WCETR"/>
        <s v="KL4541WCETS"/>
        <s v="KL4541WCKDR"/>
        <s v="KL4541WCKDS"/>
        <s v="KL4541WCKFR"/>
        <s v="KL4541WCKFS"/>
        <s v="KL4541WCKTR"/>
        <s v="KL4541WCKTS"/>
        <s v="KL4541WCMDR"/>
        <s v="KL4541WCMDS"/>
        <s v="KL4541WCMFR"/>
        <s v="KL4541WCMFS"/>
        <s v="KL4541WCMTR"/>
        <s v="KL4541WCMTS"/>
        <s v="KL4541WCNDR"/>
        <s v="KL4541WCNDS"/>
        <s v="KL4541WCNFR"/>
        <s v="KL4541WCNFS"/>
        <s v="KL4541WCNTR"/>
        <s v="KL4541WCNTS"/>
        <s v="KL4541WCPDR"/>
        <s v="KL4541WCPDS"/>
        <s v="KL4541WCPFR"/>
        <s v="KL4541WCPFS"/>
        <s v="KL4541WCPTR"/>
        <s v="KL4541WCPTS"/>
        <s v="KL4541WUEDR"/>
        <s v="KL4541WUEDS"/>
        <s v="KL4541WUEFR"/>
        <s v="KL4541WUEFS"/>
        <s v="KL4541WUETR"/>
        <s v="KL4541WUETS"/>
        <s v="KL4541WUKDR"/>
        <s v="KL4541WUKDS"/>
        <s v="KL4541WUKFR"/>
        <s v="KL4541WUKFS"/>
        <s v="KL4541WUKTR"/>
        <s v="KL4541WUKTS"/>
        <s v="KL4541WUMDR"/>
        <s v="KL4541WUMDS"/>
        <s v="KL4541WUMFR"/>
        <s v="KL4541WUMFS"/>
        <s v="KL4541WUMTR"/>
        <s v="KL4541WUMTS"/>
        <s v="KL4541WUNDR"/>
        <s v="KL4541WUNDS"/>
        <s v="KL4541WUNFR"/>
        <s v="KL4541WUNFS"/>
        <s v="KL4541WUNTR"/>
        <s v="KL4541WUNTS"/>
        <s v="KL4541WUPDR"/>
        <s v="KL4541WUPDS"/>
        <s v="KL4541WUPFR"/>
        <s v="KL4541WUPFS"/>
        <s v="KL4541WUPTR"/>
        <s v="KL4541WUPTS"/>
      </sharedItems>
    </cacheField>
    <cacheField name="SKU" numFmtId="0">
      <sharedItems count="44">
        <s v="-"/>
        <s v="KL1041WDA**"/>
        <s v="KL1041WDC**"/>
        <s v="KL1041WDE**"/>
        <s v="KL1041WDK**"/>
        <s v="KL1041WUA**"/>
        <s v="KL1041WUC**"/>
        <s v="KL1041WUE**"/>
        <s v="KL1041WUK**"/>
        <s v="KL1042WDA**"/>
        <s v="KL1042WDC**"/>
        <s v="KL1042WDE**"/>
        <s v="KL1042WDK**"/>
        <s v="KL1042WUA**"/>
        <s v="KL1042WUC**"/>
        <s v="KL1042WUE**"/>
        <s v="KL1042WUK**"/>
        <s v="KL1047WDA**"/>
        <s v="KL1047WDC**"/>
        <s v="KL1047WDE**"/>
        <s v="KL1047WDK**"/>
        <s v="KL1047WDN**"/>
        <s v="KL1047WUA**"/>
        <s v="KL1047WUC**"/>
        <s v="KL1047WUE**"/>
        <s v="KL1047WUK**"/>
        <s v="KL1048WDA**"/>
        <s v="KL1048WUA**"/>
        <s v="KL1004WDA**"/>
        <s v="KL1004WUA**"/>
        <s v="KL1987WDE**"/>
        <s v="KL1956WDA**"/>
        <s v="KL1962WDA**"/>
        <s v="KL1962WUA**"/>
        <s v="KL4541WCE**"/>
        <s v="KL4541WCK**"/>
        <s v="KL4541WCM**"/>
        <s v="KL4541WCN**"/>
        <s v="KL4541WCP**"/>
        <s v="KL4541WUE**"/>
        <s v="KL4541WUK**"/>
        <s v="KL4541WUM**"/>
        <s v="KL4541WUN**"/>
        <s v="KL4541WUP**"/>
      </sharedItems>
    </cacheField>
    <cacheField name="Category" numFmtId="0">
      <sharedItems count="6">
        <s v="New 2022 Product Line"/>
        <s v="Unknown"/>
        <s v="New product line"/>
        <s v="Other"/>
        <s v="HomeSpace Security"/>
        <s v="Special Security"/>
      </sharedItems>
    </cacheField>
    <cacheField name="Code" numFmtId="0">
      <sharedItems containsSemiMixedTypes="0" containsString="0" containsNumber="1" containsInteger="1" minValue="1000" maxValue="1205" count="11">
        <n v="1000"/>
        <n v="1001"/>
        <n v="1002"/>
        <n v="1003"/>
        <n v="1004"/>
        <n v="1005"/>
        <n v="1200"/>
        <n v="1201"/>
        <n v="1202"/>
        <n v="1203"/>
        <n v="1205"/>
      </sharedItems>
    </cacheField>
    <cacheField name="Product" numFmtId="0">
      <sharedItems count="11">
        <s v="New 2022 Product Line"/>
        <s v="   Kaspersky Standard"/>
        <s v="   Kaspersky Plus"/>
        <s v="   Kaspersky Premium + Customer Support"/>
        <s v="   Kaspersky Standard Mobile"/>
        <s v="   Kaspersky Premium Mobile"/>
        <s v="Other"/>
        <s v="   Kaspersky  Secure  Connection"/>
        <s v="   Kaspersky Cloud Password Manager"/>
        <s v="   Kaspersky Safe Kids"/>
        <s v="   Kaspersky Small Office Security for Desktops, Mobiles and File Servers"/>
      </sharedItems>
    </cacheField>
    <cacheField name="LicenceDescription" numFmtId="0">
      <sharedItems count="6">
        <s v=""/>
        <s v="Dvc"/>
        <s v="Dvc+Account KPM"/>
        <s v="Dvc+User"/>
        <s v="User"/>
        <s v="MD+Dt+FS+User"/>
      </sharedItems>
    </cacheField>
    <cacheField name="LicenceObject" numFmtId="0">
      <sharedItems count="5">
        <s v="-"/>
        <s v=""/>
        <s v="Dvc"/>
        <s v="User"/>
        <s v="   "/>
      </sharedItems>
    </cacheField>
    <cacheField name="Package" numFmtId="0">
      <sharedItems count="4">
        <s v="-"/>
        <s v="Download Pack"/>
        <s v="Retail Pack"/>
        <s v="License Pack"/>
      </sharedItems>
    </cacheField>
    <cacheField name="Band" numFmtId="0">
      <sharedItems count="8">
        <s v="Band K: 10-14"/>
        <s v="Band A: 1"/>
        <s v="Band C: 3"/>
        <s v="Band E: 5"/>
        <s v="Band K: 10"/>
        <s v="Band N: 20"/>
        <s v="Band M: 15"/>
        <s v="Band P: 25"/>
      </sharedItems>
    </cacheField>
    <cacheField name="LicenceComposition" numFmtId="0">
      <sharedItems count="12">
        <s v="-"/>
        <s v="1Dvc"/>
        <s v="3Dvc"/>
        <s v="5Dvc"/>
        <s v="10Dvc"/>
        <s v="20Dvc"/>
        <s v="1User"/>
        <s v="5-MD; 5-Dt; 1-FS; 5-User"/>
        <s v="10-MD; 10-Dt; 1-FS; 10-User"/>
        <s v="15-MD; 15-Dt; 2-FS; 15-User"/>
        <s v="20-MD; 20-Dt; 2-FS; 20-User"/>
        <s v="25-MD; 25-Dt; 3-FS; 25-User"/>
      </sharedItems>
    </cacheField>
    <cacheField name="LicenceType" numFmtId="0">
      <sharedItems count="2">
        <s v="Base"/>
        <s v="Renewal"/>
      </sharedItems>
    </cacheField>
    <cacheField name="Term" numFmtId="0">
      <sharedItems count="4">
        <s v="1 year"/>
        <s v="2 year"/>
        <s v="1 month"/>
        <s v="3 year"/>
      </sharedItems>
    </cacheField>
    <cacheField name="Price" numFmtId="4">
      <sharedItems containsString="0" containsBlank="1" containsNumber="1" minValue="117273" maxValue="46384800" count="62">
        <m/>
        <n v="581818.18000000005"/>
        <n v="290909.09000000003"/>
        <n v="1027272.73"/>
        <n v="513636.36"/>
        <n v="1320000"/>
        <n v="660000"/>
        <n v="1880000"/>
        <n v="940000"/>
        <n v="912727.27"/>
        <n v="456363.63636363635"/>
        <n v="1345454.5454545454"/>
        <n v="672727.27272727271"/>
        <n v="1592727.2727272727"/>
        <n v="796363.63636363635"/>
        <n v="1998181.8181818181"/>
        <n v="999090.90909090906"/>
        <n v="912727.27272727271"/>
        <n v="1156363.6363636362"/>
        <n v="578181.81818181812"/>
        <n v="1581818.1818181816"/>
        <n v="790909.09090909082"/>
        <n v="1870909.0909090908"/>
        <n v="935454.54545454541"/>
        <n v="2269090.9090909087"/>
        <n v="1134545.4545454544"/>
        <n v="3074545.4545454541"/>
        <n v="1537272.7272727271"/>
        <n v="189999.99999999997"/>
        <n v="462727.27272727271"/>
        <n v="620000"/>
        <n v="117273"/>
        <n v="373636.36363636359"/>
        <n v="8639400"/>
        <n v="14414400"/>
        <n v="5751900"/>
        <n v="9609600"/>
        <n v="10649100"/>
        <n v="17763900"/>
        <n v="10071600"/>
        <n v="16770600"/>
        <n v="6699000"/>
        <n v="11180400"/>
        <n v="12404700"/>
        <n v="20674500"/>
        <n v="15107400"/>
        <n v="25179000"/>
        <n v="16793700"/>
        <n v="18618600"/>
        <n v="31046400"/>
        <n v="20143200"/>
        <n v="33564300"/>
        <n v="13421100"/>
        <n v="22383900"/>
        <n v="24832500"/>
        <n v="41395200"/>
        <n v="22568700"/>
        <n v="37606800"/>
        <n v="15038100"/>
        <n v="25063500"/>
        <n v="27835500"/>
        <n v="46384800"/>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Ol. Makarova" refreshedDate="46182.539730787037" createdVersion="3" refreshedVersion="7" recordCount="85" xr:uid="{00000000-000A-0000-FFFF-FFFF64000000}">
  <cacheSource type="worksheet">
    <worksheetSource ref="A1:M65494" sheet="SaleListxSP"/>
  </cacheSource>
  <cacheFields count="13">
    <cacheField name="PositionCode" numFmtId="0">
      <sharedItems containsBlank="1" count="85">
        <s v="KL5111NQPDS"/>
        <s v="KL5111NQPTR"/>
        <s v="KL5111NQPFS"/>
        <s v="KL5111NQPTS"/>
        <s v="KL5111NQPFR"/>
        <s v="KL5111NQPDR"/>
        <s v="KL5811NQPTS"/>
        <s v="KL5811NQPTR"/>
        <s v="KL5811NQPFR"/>
        <s v="KL5811NQPFS"/>
        <s v="KL5811NQPDS"/>
        <s v="KL5811NQPDR"/>
        <s v="KL5111NQQDS"/>
        <s v="KL5111NQQTR"/>
        <s v="KL5111NQQFS"/>
        <s v="KL5111NQQTS"/>
        <s v="KL5111NQQFR"/>
        <s v="KL5111NQQDR"/>
        <s v="KL5811NQQTS"/>
        <s v="KL5811NQQTR"/>
        <s v="KL5811NQQFR"/>
        <s v="KL5811NQQFS"/>
        <s v="KL5811NQQDS"/>
        <s v="KL5811NQQDR"/>
        <s v="KL5111NQRDS"/>
        <s v="KL5111NQRTR"/>
        <s v="KL5111NQRFS"/>
        <s v="KL5111NQRTS"/>
        <s v="KL5111NQRFR"/>
        <s v="KL5111NQRDR"/>
        <s v="KL5811NQRTS"/>
        <s v="KL5811NQRTR"/>
        <s v="KL5811NQRFR"/>
        <s v="KL5811NQRFS"/>
        <s v="KL5811NQRDS"/>
        <s v="KL5811NQRDR"/>
        <s v="KL5111NQSDS"/>
        <s v="KL5111NQSTR"/>
        <s v="KL5111NQSFS"/>
        <s v="KL5111NQSTS"/>
        <s v="KL5111NQSFR"/>
        <s v="KL5111NQSDR"/>
        <s v="KL5811NQSTS"/>
        <s v="KL5811NQSTR"/>
        <s v="KL5811NQSFR"/>
        <s v="KL5811NQSFS"/>
        <s v="KL5811NQSDS"/>
        <s v="KL5811NQSDR"/>
        <s v="KL5111NQTDS"/>
        <s v="KL5111NQTTR"/>
        <s v="KL5111NQTFS"/>
        <s v="KL5111NQTTS"/>
        <s v="KL5111NQTFR"/>
        <s v="KL5111NQTDR"/>
        <s v="KL5811NQTTS"/>
        <s v="KL5811NQTTR"/>
        <s v="KL5811NQTFR"/>
        <s v="KL5811NQTFS"/>
        <s v="KL5811NQTDS"/>
        <s v="KL5811NQTDR"/>
        <s v="KL5111NQUDS"/>
        <s v="KL5111NQUTR"/>
        <s v="KL5111NQUFS"/>
        <s v="KL5111NQUTS"/>
        <s v="KL5111NQUFR"/>
        <s v="KL5111NQUDR"/>
        <s v="KL5811NQUTS"/>
        <s v="KL5811NQUTR"/>
        <s v="KL5811NQUFR"/>
        <s v="KL5811NQUFS"/>
        <s v="KL5811NQUDS"/>
        <s v="KL5811NQUDR"/>
        <s v="KL5111NQVDS"/>
        <s v="KL5111NQVTR"/>
        <s v="KL5111NQVFS"/>
        <s v="KL5111NQVTS"/>
        <s v="KL5111NQVFR"/>
        <s v="KL5111NQVDR"/>
        <s v="KL5811NQVTS"/>
        <s v="KL5811NQVTR"/>
        <s v="KL5811NQVFR"/>
        <s v="KL5811NQVFS"/>
        <s v="KL5811NQVDS"/>
        <s v="KL5811NQVDR"/>
        <m/>
      </sharedItems>
    </cacheField>
    <cacheField name="PartNumber" numFmtId="0">
      <sharedItems containsBlank="1" count="13">
        <s v="KL5111NQ*DS"/>
        <s v="KL5111NQ*TR"/>
        <s v="KL5111NQ*FS"/>
        <s v="KL5111NQ*TS"/>
        <s v="KL5111NQ*FR"/>
        <s v="KL5111NQ*DR"/>
        <s v="KL5811NQ*TS"/>
        <s v="KL5811NQ*TR"/>
        <s v="KL5811NQ*FR"/>
        <s v="KL5811NQ*FS"/>
        <s v="KL5811NQ*DS"/>
        <s v="KL5811NQ*DR"/>
        <m/>
      </sharedItems>
    </cacheField>
    <cacheField name="Category" numFmtId="0">
      <sharedItems containsBlank="1" count="2">
        <s v="Gateway Security"/>
        <m/>
      </sharedItems>
    </cacheField>
    <cacheField name="Code" numFmtId="0">
      <sharedItems containsString="0" containsBlank="1" containsNumber="1" containsInteger="1" minValue="5111" maxValue="5811" count="3">
        <n v="5111"/>
        <n v="5811"/>
        <m/>
      </sharedItems>
    </cacheField>
    <cacheField name="Product" numFmtId="0">
      <sharedItems containsBlank="1" count="3">
        <s v="   Kaspersky Anti-Virus for xSP"/>
        <s v="   Kaspersky Security for xSP"/>
        <m/>
      </sharedItems>
    </cacheField>
    <cacheField name="LicenceDescription" numFmtId="0">
      <sharedItems containsBlank="1" count="2">
        <s v="TrafficD"/>
        <m/>
      </sharedItems>
    </cacheField>
    <cacheField name="LicenceObject" numFmtId="0">
      <sharedItems containsBlank="1" count="2">
        <s v="Mb of traffic per day"/>
        <m/>
      </sharedItems>
    </cacheField>
    <cacheField name="Package" numFmtId="0">
      <sharedItems containsBlank="1" count="2">
        <s v="Traffic Licence"/>
        <m/>
      </sharedItems>
    </cacheField>
    <cacheField name="Band" numFmtId="0">
      <sharedItems containsBlank="1" count="8">
        <s v="Band P: 250-499"/>
        <s v="Band Q: 500-999"/>
        <s v="Band R: 1000-1499"/>
        <s v="Band S: 1500-2499"/>
        <s v="Band T: 2500-4999"/>
        <s v="Band U: 5000-9999"/>
        <s v="Band V: 10000+"/>
        <m/>
      </sharedItems>
    </cacheField>
    <cacheField name="LicenceComposition" numFmtId="0">
      <sharedItems containsBlank="1" count="8">
        <s v="250-499TrafficD"/>
        <s v="500-999TrafficD"/>
        <s v="1000-1499TrafficD"/>
        <s v="1500-2499TrafficD"/>
        <s v="2500-4999TrafficD"/>
        <s v="5000-9999TrafficD"/>
        <s v="10000+TrafficD"/>
        <m/>
      </sharedItems>
    </cacheField>
    <cacheField name="LicenceType" numFmtId="0">
      <sharedItems containsBlank="1" count="3">
        <s v="Base"/>
        <s v="Renewal"/>
        <m/>
      </sharedItems>
    </cacheField>
    <cacheField name="Term" numFmtId="0">
      <sharedItems containsBlank="1" count="4">
        <s v="2 year"/>
        <s v="3 year"/>
        <s v="1 year"/>
        <m/>
      </sharedItems>
    </cacheField>
    <cacheField name="Price" numFmtId="2">
      <sharedItems containsString="0" containsBlank="1" containsNumber="1" minValue="2" maxValue="33" count="38">
        <n v="13"/>
        <n v="15"/>
        <n v="8"/>
        <n v="17.5"/>
        <n v="5.5"/>
        <n v="10.5"/>
        <n v="33"/>
        <n v="28.5"/>
        <n v="24"/>
        <n v="19.5"/>
        <n v="9"/>
        <n v="12"/>
        <n v="4"/>
        <n v="7"/>
        <n v="22.5"/>
        <n v="16.5"/>
        <n v="13.5"/>
        <n v="9.5"/>
        <n v="5"/>
        <n v="11"/>
        <n v="3.5"/>
        <n v="6.5"/>
        <n v="20.5"/>
        <n v="18"/>
        <n v="8.5"/>
        <n v="4.5"/>
        <n v="10"/>
        <n v="3"/>
        <n v="6"/>
        <n v="18.5"/>
        <n v="16"/>
        <n v="7.5"/>
        <n v="14"/>
        <n v="2.5"/>
        <n v="14.5"/>
        <n v="12.5"/>
        <n v="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Software"/>
    <s v="Business"/>
    <x v="0"/>
    <x v="0"/>
    <x v="0"/>
    <x v="0"/>
    <x v="0"/>
    <s v="+"/>
    <n v="1148"/>
    <n v="1193"/>
    <n v="24"/>
    <n v="1"/>
    <n v="2"/>
    <n v="22"/>
  </r>
  <r>
    <s v="Software"/>
    <s v="Business"/>
    <x v="1"/>
    <x v="1"/>
    <x v="1"/>
    <x v="0"/>
    <x v="1"/>
    <s v="+"/>
    <n v="813"/>
    <n v="1024"/>
    <n v="1"/>
    <n v="1"/>
    <n v="4"/>
    <n v="16"/>
  </r>
  <r>
    <s v="Software"/>
    <s v="Business"/>
    <x v="1"/>
    <x v="1"/>
    <x v="1"/>
    <x v="0"/>
    <x v="2"/>
    <s v="+"/>
    <n v="813"/>
    <n v="1024"/>
    <n v="1"/>
    <n v="1"/>
    <n v="4"/>
    <n v="16"/>
  </r>
  <r>
    <s v="Software"/>
    <s v="Business"/>
    <x v="1"/>
    <x v="2"/>
    <x v="2"/>
    <x v="0"/>
    <x v="3"/>
    <s v="+"/>
    <n v="817"/>
    <n v="1222"/>
    <n v="1"/>
    <n v="1"/>
    <n v="4"/>
    <n v="16"/>
  </r>
  <r>
    <s v="Software"/>
    <s v="Business"/>
    <x v="1"/>
    <x v="3"/>
    <x v="3"/>
    <x v="0"/>
    <x v="4"/>
    <s v="+"/>
    <n v="826"/>
    <n v="1463"/>
    <n v="1"/>
    <n v="1"/>
    <n v="4"/>
    <n v="16"/>
  </r>
  <r>
    <s v="Software"/>
    <s v="Business"/>
    <x v="2"/>
    <x v="4"/>
    <x v="4"/>
    <x v="1"/>
    <x v="5"/>
    <s v="+"/>
    <n v="1254"/>
    <n v="1105"/>
    <n v="1"/>
    <n v="1"/>
    <n v="4"/>
    <n v="14"/>
  </r>
  <r>
    <s v="Software"/>
    <s v="Business"/>
    <x v="2"/>
    <x v="4"/>
    <x v="4"/>
    <x v="1"/>
    <x v="6"/>
    <s v="+"/>
    <n v="1254"/>
    <n v="1446"/>
    <n v="1"/>
    <n v="1"/>
    <n v="4"/>
    <n v="14"/>
  </r>
  <r>
    <s v="Software"/>
    <s v="Business"/>
    <x v="2"/>
    <x v="4"/>
    <x v="4"/>
    <x v="1"/>
    <x v="7"/>
    <s v="+"/>
    <n v="1254"/>
    <n v="1527"/>
    <n v="1"/>
    <n v="1"/>
    <n v="4"/>
    <n v="14"/>
  </r>
  <r>
    <s v="Software"/>
    <s v="Business"/>
    <x v="2"/>
    <x v="4"/>
    <x v="4"/>
    <x v="1"/>
    <x v="8"/>
    <s v="+"/>
    <n v="1254"/>
    <n v="1528"/>
    <n v="1"/>
    <n v="1"/>
    <n v="4"/>
    <n v="14"/>
  </r>
  <r>
    <s v="Software"/>
    <s v="Business"/>
    <x v="2"/>
    <x v="4"/>
    <x v="4"/>
    <x v="1"/>
    <x v="9"/>
    <s v="+"/>
    <n v="1254"/>
    <n v="1105"/>
    <n v="1"/>
    <n v="1"/>
    <n v="4"/>
    <n v="14"/>
  </r>
  <r>
    <s v="Software"/>
    <s v="Business"/>
    <x v="2"/>
    <x v="4"/>
    <x v="4"/>
    <x v="1"/>
    <x v="10"/>
    <s v="+"/>
    <n v="1254"/>
    <n v="1193"/>
    <n v="1"/>
    <n v="1"/>
    <n v="4"/>
    <n v="22"/>
  </r>
  <r>
    <s v="Software"/>
    <s v="Business"/>
    <x v="2"/>
    <x v="4"/>
    <x v="4"/>
    <x v="1"/>
    <x v="11"/>
    <s v="+"/>
    <n v="1254"/>
    <n v="1448"/>
    <n v="1"/>
    <n v="1"/>
    <n v="4"/>
    <n v="14"/>
  </r>
  <r>
    <s v="Software"/>
    <s v="Business"/>
    <x v="2"/>
    <x v="4"/>
    <x v="4"/>
    <x v="1"/>
    <x v="12"/>
    <s v="+"/>
    <n v="1254"/>
    <n v="1296"/>
    <n v="1"/>
    <n v="1"/>
    <n v="4"/>
    <n v="12"/>
  </r>
  <r>
    <s v="Software"/>
    <s v="Business"/>
    <x v="2"/>
    <x v="4"/>
    <x v="4"/>
    <x v="1"/>
    <x v="13"/>
    <s v="+"/>
    <n v="1254"/>
    <n v="1105"/>
    <n v="1"/>
    <n v="1"/>
    <n v="4"/>
    <n v="14"/>
  </r>
  <r>
    <s v="Software"/>
    <s v="Business"/>
    <x v="2"/>
    <x v="4"/>
    <x v="4"/>
    <x v="1"/>
    <x v="14"/>
    <s v="+"/>
    <n v="1254"/>
    <n v="1105"/>
    <n v="1"/>
    <n v="1"/>
    <n v="4"/>
    <n v="14"/>
  </r>
  <r>
    <s v="Software"/>
    <s v="Business"/>
    <x v="2"/>
    <x v="4"/>
    <x v="4"/>
    <x v="1"/>
    <x v="15"/>
    <s v="+"/>
    <n v="1254"/>
    <n v="1105"/>
    <n v="1"/>
    <n v="1"/>
    <n v="4"/>
    <n v="14"/>
  </r>
  <r>
    <s v="Software"/>
    <s v="Business"/>
    <x v="2"/>
    <x v="4"/>
    <x v="4"/>
    <x v="2"/>
    <x v="16"/>
    <s v="+"/>
    <n v="1254"/>
    <n v="1017"/>
    <n v="66"/>
    <n v="1"/>
    <n v="1"/>
    <n v="14"/>
  </r>
  <r>
    <s v="Software"/>
    <s v="Business"/>
    <x v="2"/>
    <x v="5"/>
    <x v="5"/>
    <x v="1"/>
    <x v="5"/>
    <s v="+"/>
    <n v="1255"/>
    <n v="1105"/>
    <n v="1"/>
    <n v="1"/>
    <n v="4"/>
    <n v="14"/>
  </r>
  <r>
    <s v="Software"/>
    <s v="Business"/>
    <x v="2"/>
    <x v="5"/>
    <x v="5"/>
    <x v="1"/>
    <x v="6"/>
    <s v="+"/>
    <n v="1255"/>
    <n v="1446"/>
    <n v="1"/>
    <n v="1"/>
    <n v="4"/>
    <n v="14"/>
  </r>
  <r>
    <s v="Software"/>
    <s v="Business"/>
    <x v="2"/>
    <x v="5"/>
    <x v="5"/>
    <x v="1"/>
    <x v="7"/>
    <s v="+"/>
    <n v="1255"/>
    <n v="1527"/>
    <n v="1"/>
    <n v="1"/>
    <n v="4"/>
    <n v="14"/>
  </r>
  <r>
    <s v="Software"/>
    <s v="Business"/>
    <x v="2"/>
    <x v="5"/>
    <x v="5"/>
    <x v="1"/>
    <x v="8"/>
    <s v="+"/>
    <n v="1255"/>
    <n v="1528"/>
    <n v="1"/>
    <n v="1"/>
    <n v="4"/>
    <n v="14"/>
  </r>
  <r>
    <s v="Software"/>
    <s v="Business"/>
    <x v="2"/>
    <x v="5"/>
    <x v="5"/>
    <x v="1"/>
    <x v="9"/>
    <s v="+"/>
    <n v="1255"/>
    <n v="1105"/>
    <n v="1"/>
    <n v="1"/>
    <n v="4"/>
    <n v="14"/>
  </r>
  <r>
    <s v="Software"/>
    <s v="Business"/>
    <x v="2"/>
    <x v="5"/>
    <x v="5"/>
    <x v="1"/>
    <x v="10"/>
    <s v="+"/>
    <n v="1255"/>
    <n v="1193"/>
    <n v="1"/>
    <n v="1"/>
    <n v="4"/>
    <n v="22"/>
  </r>
  <r>
    <s v="Software"/>
    <s v="Business"/>
    <x v="2"/>
    <x v="5"/>
    <x v="5"/>
    <x v="1"/>
    <x v="11"/>
    <s v="+"/>
    <n v="1255"/>
    <n v="1448"/>
    <n v="1"/>
    <n v="1"/>
    <n v="4"/>
    <n v="14"/>
  </r>
  <r>
    <s v="Software"/>
    <s v="Business"/>
    <x v="2"/>
    <x v="5"/>
    <x v="5"/>
    <x v="1"/>
    <x v="12"/>
    <s v="+"/>
    <n v="1255"/>
    <n v="1296"/>
    <n v="1"/>
    <n v="1"/>
    <n v="4"/>
    <n v="12"/>
  </r>
  <r>
    <s v="Software"/>
    <s v="Business"/>
    <x v="2"/>
    <x v="5"/>
    <x v="5"/>
    <x v="1"/>
    <x v="13"/>
    <s v="+"/>
    <n v="1255"/>
    <n v="1105"/>
    <n v="1"/>
    <n v="1"/>
    <n v="4"/>
    <n v="14"/>
  </r>
  <r>
    <s v="Software"/>
    <s v="Business"/>
    <x v="2"/>
    <x v="5"/>
    <x v="5"/>
    <x v="1"/>
    <x v="14"/>
    <s v="+"/>
    <n v="1255"/>
    <n v="1105"/>
    <n v="1"/>
    <n v="1"/>
    <n v="4"/>
    <n v="14"/>
  </r>
  <r>
    <s v="Software"/>
    <s v="Business"/>
    <x v="2"/>
    <x v="5"/>
    <x v="5"/>
    <x v="1"/>
    <x v="15"/>
    <s v="+"/>
    <n v="1255"/>
    <n v="1105"/>
    <n v="1"/>
    <n v="1"/>
    <n v="4"/>
    <n v="14"/>
  </r>
  <r>
    <s v="Software"/>
    <s v="Business"/>
    <x v="2"/>
    <x v="5"/>
    <x v="5"/>
    <x v="2"/>
    <x v="16"/>
    <s v="+"/>
    <n v="1255"/>
    <n v="1017"/>
    <n v="66"/>
    <n v="1"/>
    <n v="1"/>
    <n v="14"/>
  </r>
  <r>
    <s v="Software"/>
    <s v="Business"/>
    <x v="2"/>
    <x v="5"/>
    <x v="5"/>
    <x v="3"/>
    <x v="17"/>
    <s v="+"/>
    <n v="1255"/>
    <n v="1017"/>
    <n v="64"/>
    <n v="1"/>
    <n v="1"/>
    <n v="14"/>
  </r>
  <r>
    <s v="Software"/>
    <s v="Business"/>
    <x v="2"/>
    <x v="6"/>
    <x v="6"/>
    <x v="1"/>
    <x v="5"/>
    <s v="+"/>
    <n v="1223"/>
    <n v="1105"/>
    <n v="1"/>
    <n v="1"/>
    <n v="4"/>
    <n v="14"/>
  </r>
  <r>
    <s v="Software"/>
    <s v="Business"/>
    <x v="2"/>
    <x v="6"/>
    <x v="6"/>
    <x v="1"/>
    <x v="6"/>
    <s v="+"/>
    <n v="1223"/>
    <n v="1446"/>
    <n v="1"/>
    <n v="1"/>
    <n v="4"/>
    <n v="14"/>
  </r>
  <r>
    <s v="Software"/>
    <s v="Business"/>
    <x v="2"/>
    <x v="6"/>
    <x v="6"/>
    <x v="1"/>
    <x v="7"/>
    <s v="+"/>
    <n v="1223"/>
    <n v="1527"/>
    <n v="1"/>
    <n v="1"/>
    <n v="4"/>
    <n v="14"/>
  </r>
  <r>
    <s v="Software"/>
    <s v="Business"/>
    <x v="2"/>
    <x v="6"/>
    <x v="6"/>
    <x v="1"/>
    <x v="8"/>
    <s v="+"/>
    <n v="1223"/>
    <n v="1528"/>
    <n v="1"/>
    <n v="1"/>
    <n v="4"/>
    <n v="14"/>
  </r>
  <r>
    <s v="Software"/>
    <s v="Business"/>
    <x v="2"/>
    <x v="6"/>
    <x v="6"/>
    <x v="1"/>
    <x v="9"/>
    <s v="+"/>
    <n v="1223"/>
    <n v="1105"/>
    <n v="1"/>
    <n v="1"/>
    <n v="4"/>
    <n v="14"/>
  </r>
  <r>
    <s v="Software"/>
    <s v="Business"/>
    <x v="2"/>
    <x v="6"/>
    <x v="6"/>
    <x v="1"/>
    <x v="10"/>
    <s v="+"/>
    <n v="1223"/>
    <n v="1193"/>
    <n v="1"/>
    <n v="1"/>
    <n v="4"/>
    <n v="22"/>
  </r>
  <r>
    <s v="Software"/>
    <s v="Business"/>
    <x v="2"/>
    <x v="6"/>
    <x v="6"/>
    <x v="1"/>
    <x v="11"/>
    <s v="+"/>
    <n v="1223"/>
    <n v="1448"/>
    <n v="1"/>
    <n v="1"/>
    <n v="4"/>
    <n v="14"/>
  </r>
  <r>
    <s v="Software"/>
    <s v="Business"/>
    <x v="2"/>
    <x v="6"/>
    <x v="6"/>
    <x v="1"/>
    <x v="12"/>
    <s v="+"/>
    <n v="1223"/>
    <n v="1296"/>
    <n v="1"/>
    <n v="1"/>
    <n v="4"/>
    <n v="12"/>
  </r>
  <r>
    <s v="Software"/>
    <s v="Business"/>
    <x v="2"/>
    <x v="6"/>
    <x v="6"/>
    <x v="1"/>
    <x v="13"/>
    <s v="+"/>
    <n v="1223"/>
    <n v="1222"/>
    <n v="1"/>
    <n v="1"/>
    <n v="4"/>
    <n v="14"/>
  </r>
  <r>
    <s v="Software"/>
    <s v="Business"/>
    <x v="2"/>
    <x v="6"/>
    <x v="6"/>
    <x v="1"/>
    <x v="14"/>
    <s v="+"/>
    <n v="1223"/>
    <n v="1105"/>
    <n v="1"/>
    <n v="1"/>
    <n v="4"/>
    <n v="14"/>
  </r>
  <r>
    <s v="Software"/>
    <s v="Business"/>
    <x v="2"/>
    <x v="6"/>
    <x v="6"/>
    <x v="1"/>
    <x v="15"/>
    <s v="+"/>
    <n v="1223"/>
    <n v="1222"/>
    <n v="1"/>
    <n v="1"/>
    <n v="4"/>
    <n v="14"/>
  </r>
  <r>
    <s v="Software"/>
    <s v="Business"/>
    <x v="2"/>
    <x v="6"/>
    <x v="6"/>
    <x v="1"/>
    <x v="2"/>
    <s v="+"/>
    <n v="1223"/>
    <n v="1024"/>
    <n v="1"/>
    <n v="1"/>
    <n v="4"/>
    <n v="14"/>
  </r>
  <r>
    <s v="Software"/>
    <s v="Business"/>
    <x v="2"/>
    <x v="6"/>
    <x v="6"/>
    <x v="1"/>
    <x v="3"/>
    <s v="+"/>
    <n v="1223"/>
    <n v="1222"/>
    <n v="1"/>
    <n v="1"/>
    <n v="4"/>
    <n v="14"/>
  </r>
  <r>
    <s v="Software"/>
    <s v="Business"/>
    <x v="2"/>
    <x v="6"/>
    <x v="6"/>
    <x v="2"/>
    <x v="16"/>
    <s v="+"/>
    <n v="1223"/>
    <n v="1017"/>
    <n v="66"/>
    <n v="1"/>
    <n v="1"/>
    <n v="14"/>
  </r>
  <r>
    <s v="Software"/>
    <s v="Business"/>
    <x v="2"/>
    <x v="6"/>
    <x v="6"/>
    <x v="3"/>
    <x v="17"/>
    <s v="+"/>
    <n v="1223"/>
    <n v="1017"/>
    <n v="64"/>
    <n v="1"/>
    <n v="1"/>
    <n v="14"/>
  </r>
  <r>
    <s v="Software"/>
    <s v="Business"/>
    <x v="2"/>
    <x v="6"/>
    <x v="6"/>
    <x v="1"/>
    <x v="1"/>
    <s v="+"/>
    <n v="1223"/>
    <n v="1024"/>
    <n v="1"/>
    <n v="1"/>
    <n v="4"/>
    <n v="16"/>
  </r>
  <r>
    <s v="Software"/>
    <s v="Business"/>
    <x v="3"/>
    <x v="7"/>
    <x v="7"/>
    <x v="3"/>
    <x v="17"/>
    <s v="+"/>
    <n v="1271"/>
    <n v="1017"/>
    <n v="64"/>
    <n v="1"/>
    <n v="1"/>
    <n v="14"/>
  </r>
  <r>
    <s v="Software"/>
    <s v="Business"/>
    <x v="1"/>
    <x v="1"/>
    <x v="1"/>
    <x v="0"/>
    <x v="18"/>
    <s v="+"/>
    <n v="813"/>
    <n v="1024"/>
    <n v="1"/>
    <n v="1"/>
    <n v="4"/>
    <n v="16"/>
  </r>
  <r>
    <s v="Software"/>
    <s v="Business"/>
    <x v="1"/>
    <x v="3"/>
    <x v="3"/>
    <x v="0"/>
    <x v="18"/>
    <s v="+"/>
    <n v="826"/>
    <n v="1463"/>
    <n v="1"/>
    <n v="1"/>
    <n v="4"/>
    <n v="16"/>
  </r>
  <r>
    <s v="Software"/>
    <s v="Business"/>
    <x v="2"/>
    <x v="6"/>
    <x v="6"/>
    <x v="1"/>
    <x v="18"/>
    <s v="+"/>
    <n v="1223"/>
    <n v="1024"/>
    <n v="1"/>
    <n v="1"/>
    <n v="4"/>
    <n v="16"/>
  </r>
  <r>
    <s v="Software"/>
    <s v="Business"/>
    <x v="0"/>
    <x v="0"/>
    <x v="0"/>
    <x v="0"/>
    <x v="10"/>
    <s v="+"/>
    <n v="1148"/>
    <n v="1193"/>
    <n v="24"/>
    <n v="1"/>
    <n v="2"/>
    <n v="22"/>
  </r>
  <r>
    <s v="Software"/>
    <s v="Business"/>
    <x v="0"/>
    <x v="0"/>
    <x v="0"/>
    <x v="0"/>
    <x v="9"/>
    <s v="+"/>
    <n v="1148"/>
    <n v="1193"/>
    <n v="24"/>
    <n v="1"/>
    <n v="2"/>
    <n v="22"/>
  </r>
  <r>
    <s v="Software"/>
    <s v="Business"/>
    <x v="0"/>
    <x v="0"/>
    <x v="0"/>
    <x v="0"/>
    <x v="19"/>
    <s v="+"/>
    <n v="1148"/>
    <n v="1193"/>
    <n v="24"/>
    <n v="1"/>
    <n v="2"/>
    <n v="22"/>
  </r>
  <r>
    <s v="Software"/>
    <s v="Business"/>
    <x v="2"/>
    <x v="6"/>
    <x v="6"/>
    <x v="1"/>
    <x v="19"/>
    <s v="+"/>
    <n v="1223"/>
    <n v="1024"/>
    <n v="1"/>
    <n v="1"/>
    <n v="4"/>
    <n v="16"/>
  </r>
  <r>
    <s v="Software"/>
    <s v="Business"/>
    <x v="2"/>
    <x v="5"/>
    <x v="5"/>
    <x v="3"/>
    <x v="19"/>
    <s v="+"/>
    <n v="1255"/>
    <n v="1017"/>
    <n v="64"/>
    <n v="1"/>
    <n v="1"/>
    <n v="14"/>
  </r>
  <r>
    <s v="Software"/>
    <s v="Business"/>
    <x v="0"/>
    <x v="0"/>
    <x v="0"/>
    <x v="0"/>
    <x v="20"/>
    <s v="+"/>
    <n v="1148"/>
    <n v="1193"/>
    <n v="24"/>
    <n v="1"/>
    <n v="2"/>
    <n v="22"/>
  </r>
  <r>
    <s v="Software"/>
    <s v="Business"/>
    <x v="3"/>
    <x v="8"/>
    <x v="8"/>
    <x v="4"/>
    <x v="21"/>
    <s v="+"/>
    <n v="1728"/>
    <n v="1491"/>
    <n v="76"/>
    <n v="1"/>
    <n v="4"/>
    <n v="14"/>
  </r>
  <r>
    <s v="Software"/>
    <s v="Business"/>
    <x v="3"/>
    <x v="9"/>
    <x v="9"/>
    <x v="5"/>
    <x v="21"/>
    <s v="+"/>
    <n v="1229"/>
    <n v="1491"/>
    <n v="44"/>
    <n v="1"/>
    <n v="4"/>
    <n v="14"/>
  </r>
  <r>
    <s v="Software"/>
    <s v="Business"/>
    <x v="3"/>
    <x v="10"/>
    <x v="10"/>
    <x v="6"/>
    <x v="21"/>
    <s v="+"/>
    <n v="1228"/>
    <n v="1491"/>
    <n v="38"/>
    <n v="1"/>
    <n v="4"/>
    <n v="14"/>
  </r>
  <r>
    <s v="Software"/>
    <s v="Business"/>
    <x v="3"/>
    <x v="11"/>
    <x v="11"/>
    <x v="5"/>
    <x v="21"/>
    <s v="+"/>
    <n v="1229"/>
    <n v="1491"/>
    <n v="76"/>
    <n v="1"/>
    <n v="4"/>
    <n v="14"/>
  </r>
  <r>
    <s v="Software"/>
    <s v="Business"/>
    <x v="3"/>
    <x v="12"/>
    <x v="12"/>
    <x v="4"/>
    <x v="21"/>
    <s v="+"/>
    <n v="1274"/>
    <n v="1491"/>
    <n v="76"/>
    <n v="1"/>
    <n v="4"/>
    <n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Software"/>
    <s v="Business"/>
    <x v="0"/>
    <x v="0"/>
    <x v="0"/>
    <x v="0"/>
    <x v="0"/>
    <s v="+"/>
  </r>
  <r>
    <s v="Software"/>
    <s v="Business"/>
    <x v="1"/>
    <x v="1"/>
    <x v="1"/>
    <x v="0"/>
    <x v="1"/>
    <s v="+"/>
  </r>
  <r>
    <s v="Software"/>
    <s v="Business"/>
    <x v="1"/>
    <x v="1"/>
    <x v="1"/>
    <x v="0"/>
    <x v="2"/>
    <s v="+"/>
  </r>
  <r>
    <s v="Software"/>
    <s v="Business"/>
    <x v="1"/>
    <x v="2"/>
    <x v="2"/>
    <x v="0"/>
    <x v="3"/>
    <s v="+"/>
  </r>
  <r>
    <s v="Software"/>
    <s v="Business"/>
    <x v="1"/>
    <x v="3"/>
    <x v="3"/>
    <x v="0"/>
    <x v="4"/>
    <s v="+"/>
  </r>
  <r>
    <s v="Software"/>
    <s v="Business"/>
    <x v="2"/>
    <x v="4"/>
    <x v="4"/>
    <x v="1"/>
    <x v="5"/>
    <s v="+"/>
  </r>
  <r>
    <s v="Software"/>
    <s v="Business"/>
    <x v="2"/>
    <x v="4"/>
    <x v="4"/>
    <x v="1"/>
    <x v="6"/>
    <s v="+"/>
  </r>
  <r>
    <s v="Software"/>
    <s v="Business"/>
    <x v="2"/>
    <x v="4"/>
    <x v="4"/>
    <x v="1"/>
    <x v="7"/>
    <s v="+"/>
  </r>
  <r>
    <s v="Software"/>
    <s v="Business"/>
    <x v="2"/>
    <x v="4"/>
    <x v="4"/>
    <x v="1"/>
    <x v="8"/>
    <s v="+"/>
  </r>
  <r>
    <s v="Software"/>
    <s v="Business"/>
    <x v="2"/>
    <x v="4"/>
    <x v="4"/>
    <x v="1"/>
    <x v="9"/>
    <s v="+"/>
  </r>
  <r>
    <s v="Software"/>
    <s v="Business"/>
    <x v="2"/>
    <x v="4"/>
    <x v="4"/>
    <x v="1"/>
    <x v="10"/>
    <s v="+"/>
  </r>
  <r>
    <s v="Software"/>
    <s v="Business"/>
    <x v="2"/>
    <x v="4"/>
    <x v="4"/>
    <x v="1"/>
    <x v="11"/>
    <s v="+"/>
  </r>
  <r>
    <s v="Software"/>
    <s v="Business"/>
    <x v="2"/>
    <x v="4"/>
    <x v="4"/>
    <x v="1"/>
    <x v="12"/>
    <s v="+"/>
  </r>
  <r>
    <s v="Software"/>
    <s v="Business"/>
    <x v="2"/>
    <x v="4"/>
    <x v="4"/>
    <x v="1"/>
    <x v="13"/>
    <s v="+"/>
  </r>
  <r>
    <s v="Software"/>
    <s v="Business"/>
    <x v="2"/>
    <x v="4"/>
    <x v="4"/>
    <x v="1"/>
    <x v="14"/>
    <s v="+"/>
  </r>
  <r>
    <s v="Software"/>
    <s v="Business"/>
    <x v="2"/>
    <x v="4"/>
    <x v="4"/>
    <x v="1"/>
    <x v="15"/>
    <s v="+"/>
  </r>
  <r>
    <s v="Software"/>
    <s v="Business"/>
    <x v="2"/>
    <x v="4"/>
    <x v="4"/>
    <x v="2"/>
    <x v="16"/>
    <s v="+"/>
  </r>
  <r>
    <s v="Software"/>
    <s v="Business"/>
    <x v="2"/>
    <x v="5"/>
    <x v="5"/>
    <x v="1"/>
    <x v="5"/>
    <s v="+"/>
  </r>
  <r>
    <s v="Software"/>
    <s v="Business"/>
    <x v="2"/>
    <x v="5"/>
    <x v="5"/>
    <x v="1"/>
    <x v="6"/>
    <s v="+"/>
  </r>
  <r>
    <s v="Software"/>
    <s v="Business"/>
    <x v="2"/>
    <x v="5"/>
    <x v="5"/>
    <x v="1"/>
    <x v="7"/>
    <s v="+"/>
  </r>
  <r>
    <s v="Software"/>
    <s v="Business"/>
    <x v="2"/>
    <x v="5"/>
    <x v="5"/>
    <x v="1"/>
    <x v="8"/>
    <s v="+"/>
  </r>
  <r>
    <s v="Software"/>
    <s v="Business"/>
    <x v="2"/>
    <x v="5"/>
    <x v="5"/>
    <x v="1"/>
    <x v="9"/>
    <s v="+"/>
  </r>
  <r>
    <s v="Software"/>
    <s v="Business"/>
    <x v="2"/>
    <x v="5"/>
    <x v="5"/>
    <x v="1"/>
    <x v="10"/>
    <s v="+"/>
  </r>
  <r>
    <s v="Software"/>
    <s v="Business"/>
    <x v="2"/>
    <x v="5"/>
    <x v="5"/>
    <x v="1"/>
    <x v="11"/>
    <s v="+"/>
  </r>
  <r>
    <s v="Software"/>
    <s v="Business"/>
    <x v="2"/>
    <x v="5"/>
    <x v="5"/>
    <x v="1"/>
    <x v="12"/>
    <s v="+"/>
  </r>
  <r>
    <s v="Software"/>
    <s v="Business"/>
    <x v="2"/>
    <x v="5"/>
    <x v="5"/>
    <x v="1"/>
    <x v="13"/>
    <s v="+"/>
  </r>
  <r>
    <s v="Software"/>
    <s v="Business"/>
    <x v="2"/>
    <x v="5"/>
    <x v="5"/>
    <x v="1"/>
    <x v="14"/>
    <s v="+"/>
  </r>
  <r>
    <s v="Software"/>
    <s v="Business"/>
    <x v="2"/>
    <x v="5"/>
    <x v="5"/>
    <x v="1"/>
    <x v="15"/>
    <s v="+"/>
  </r>
  <r>
    <s v="Software"/>
    <s v="Business"/>
    <x v="2"/>
    <x v="5"/>
    <x v="5"/>
    <x v="2"/>
    <x v="16"/>
    <s v="+"/>
  </r>
  <r>
    <s v="Software"/>
    <s v="Business"/>
    <x v="2"/>
    <x v="5"/>
    <x v="5"/>
    <x v="3"/>
    <x v="17"/>
    <s v="+"/>
  </r>
  <r>
    <s v="Software"/>
    <s v="Business"/>
    <x v="2"/>
    <x v="6"/>
    <x v="6"/>
    <x v="1"/>
    <x v="5"/>
    <s v="+"/>
  </r>
  <r>
    <s v="Software"/>
    <s v="Business"/>
    <x v="2"/>
    <x v="6"/>
    <x v="6"/>
    <x v="1"/>
    <x v="6"/>
    <s v="+"/>
  </r>
  <r>
    <s v="Software"/>
    <s v="Business"/>
    <x v="2"/>
    <x v="6"/>
    <x v="6"/>
    <x v="1"/>
    <x v="7"/>
    <s v="+"/>
  </r>
  <r>
    <s v="Software"/>
    <s v="Business"/>
    <x v="2"/>
    <x v="6"/>
    <x v="6"/>
    <x v="1"/>
    <x v="8"/>
    <s v="+"/>
  </r>
  <r>
    <s v="Software"/>
    <s v="Business"/>
    <x v="2"/>
    <x v="6"/>
    <x v="6"/>
    <x v="1"/>
    <x v="9"/>
    <s v="+"/>
  </r>
  <r>
    <s v="Software"/>
    <s v="Business"/>
    <x v="2"/>
    <x v="6"/>
    <x v="6"/>
    <x v="1"/>
    <x v="10"/>
    <s v="+"/>
  </r>
  <r>
    <s v="Software"/>
    <s v="Business"/>
    <x v="2"/>
    <x v="6"/>
    <x v="6"/>
    <x v="1"/>
    <x v="11"/>
    <s v="+"/>
  </r>
  <r>
    <s v="Software"/>
    <s v="Business"/>
    <x v="2"/>
    <x v="6"/>
    <x v="6"/>
    <x v="1"/>
    <x v="12"/>
    <s v="+"/>
  </r>
  <r>
    <s v="Software"/>
    <s v="Business"/>
    <x v="2"/>
    <x v="6"/>
    <x v="6"/>
    <x v="1"/>
    <x v="13"/>
    <s v="+"/>
  </r>
  <r>
    <s v="Software"/>
    <s v="Business"/>
    <x v="2"/>
    <x v="6"/>
    <x v="6"/>
    <x v="1"/>
    <x v="14"/>
    <s v="+"/>
  </r>
  <r>
    <s v="Software"/>
    <s v="Business"/>
    <x v="2"/>
    <x v="6"/>
    <x v="6"/>
    <x v="1"/>
    <x v="15"/>
    <s v="+"/>
  </r>
  <r>
    <s v="Software"/>
    <s v="Business"/>
    <x v="2"/>
    <x v="6"/>
    <x v="6"/>
    <x v="1"/>
    <x v="2"/>
    <s v="+"/>
  </r>
  <r>
    <s v="Software"/>
    <s v="Business"/>
    <x v="2"/>
    <x v="6"/>
    <x v="6"/>
    <x v="1"/>
    <x v="3"/>
    <s v="+"/>
  </r>
  <r>
    <s v="Software"/>
    <s v="Business"/>
    <x v="2"/>
    <x v="6"/>
    <x v="6"/>
    <x v="2"/>
    <x v="16"/>
    <s v="+"/>
  </r>
  <r>
    <s v="Software"/>
    <s v="Business"/>
    <x v="2"/>
    <x v="6"/>
    <x v="6"/>
    <x v="3"/>
    <x v="17"/>
    <s v="+"/>
  </r>
  <r>
    <s v="Software"/>
    <s v="Business"/>
    <x v="2"/>
    <x v="6"/>
    <x v="6"/>
    <x v="1"/>
    <x v="1"/>
    <s v="+"/>
  </r>
  <r>
    <s v="Software"/>
    <s v="Business"/>
    <x v="3"/>
    <x v="7"/>
    <x v="7"/>
    <x v="3"/>
    <x v="17"/>
    <s v="+"/>
  </r>
  <r>
    <s v="Software"/>
    <s v="Business"/>
    <x v="1"/>
    <x v="1"/>
    <x v="1"/>
    <x v="0"/>
    <x v="18"/>
    <s v="+"/>
  </r>
  <r>
    <s v="Software"/>
    <s v="Business"/>
    <x v="1"/>
    <x v="3"/>
    <x v="3"/>
    <x v="0"/>
    <x v="18"/>
    <s v="+"/>
  </r>
  <r>
    <s v="Software"/>
    <s v="Business"/>
    <x v="2"/>
    <x v="6"/>
    <x v="6"/>
    <x v="1"/>
    <x v="18"/>
    <s v="+"/>
  </r>
  <r>
    <s v="Software"/>
    <s v="Business"/>
    <x v="0"/>
    <x v="0"/>
    <x v="0"/>
    <x v="0"/>
    <x v="10"/>
    <s v="+"/>
  </r>
  <r>
    <s v="Software"/>
    <s v="Business"/>
    <x v="0"/>
    <x v="0"/>
    <x v="0"/>
    <x v="0"/>
    <x v="9"/>
    <s v="+"/>
  </r>
  <r>
    <s v="Software"/>
    <s v="Business"/>
    <x v="0"/>
    <x v="0"/>
    <x v="0"/>
    <x v="0"/>
    <x v="19"/>
    <s v="+"/>
  </r>
  <r>
    <s v="Software"/>
    <s v="Business"/>
    <x v="2"/>
    <x v="6"/>
    <x v="6"/>
    <x v="1"/>
    <x v="19"/>
    <s v="+"/>
  </r>
  <r>
    <s v="Software"/>
    <s v="Business"/>
    <x v="2"/>
    <x v="5"/>
    <x v="5"/>
    <x v="3"/>
    <x v="19"/>
    <s v="+"/>
  </r>
  <r>
    <s v="Software"/>
    <s v="Business"/>
    <x v="0"/>
    <x v="0"/>
    <x v="0"/>
    <x v="0"/>
    <x v="20"/>
    <s v="+"/>
  </r>
  <r>
    <s v="Software"/>
    <s v="Business"/>
    <x v="3"/>
    <x v="8"/>
    <x v="8"/>
    <x v="4"/>
    <x v="21"/>
    <s v="+"/>
  </r>
  <r>
    <s v="Software"/>
    <s v="Business"/>
    <x v="3"/>
    <x v="9"/>
    <x v="9"/>
    <x v="5"/>
    <x v="21"/>
    <s v="+"/>
  </r>
  <r>
    <s v="Software"/>
    <s v="Business"/>
    <x v="3"/>
    <x v="10"/>
    <x v="10"/>
    <x v="6"/>
    <x v="21"/>
    <s v="+"/>
  </r>
  <r>
    <s v="Software"/>
    <s v="Business"/>
    <x v="3"/>
    <x v="11"/>
    <x v="11"/>
    <x v="5"/>
    <x v="21"/>
    <s v="+"/>
  </r>
  <r>
    <s v="Software"/>
    <s v="Business"/>
    <x v="3"/>
    <x v="12"/>
    <x v="12"/>
    <x v="4"/>
    <x v="21"/>
    <s v="+"/>
  </r>
  <r>
    <m/>
    <m/>
    <x v="4"/>
    <x v="13"/>
    <x v="13"/>
    <x v="7"/>
    <x v="2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x v="0"/>
  </r>
  <r>
    <x v="1"/>
    <x v="1"/>
    <x v="1"/>
  </r>
  <r>
    <x v="2"/>
    <x v="1"/>
    <x v="2"/>
  </r>
  <r>
    <x v="3"/>
    <x v="1"/>
    <x v="3"/>
  </r>
  <r>
    <x v="4"/>
    <x v="1"/>
    <x v="4"/>
  </r>
  <r>
    <x v="5"/>
    <x v="1"/>
    <x v="0"/>
  </r>
  <r>
    <x v="6"/>
    <x v="1"/>
    <x v="3"/>
  </r>
  <r>
    <x v="7"/>
    <x v="1"/>
    <x v="4"/>
  </r>
  <r>
    <x v="8"/>
    <x v="1"/>
    <x v="5"/>
  </r>
  <r>
    <x v="9"/>
    <x v="1"/>
    <x v="6"/>
  </r>
  <r>
    <x v="10"/>
    <x v="1"/>
    <x v="4"/>
  </r>
  <r>
    <x v="11"/>
    <x v="0"/>
    <x v="4"/>
  </r>
  <r>
    <x v="12"/>
    <x v="1"/>
    <x v="7"/>
  </r>
  <r>
    <x v="13"/>
    <x v="1"/>
    <x v="8"/>
  </r>
  <r>
    <x v="14"/>
    <x v="0"/>
    <x v="9"/>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r>
    <x v="15"/>
    <x v="2"/>
    <x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
    <x v="0"/>
    <x v="0"/>
    <x v="0"/>
    <x v="0"/>
    <x v="0"/>
    <x v="0"/>
    <x v="0"/>
    <x v="0"/>
    <x v="0"/>
    <x v="0"/>
    <x v="0"/>
    <m/>
  </r>
  <r>
    <s v="KL10414GKFI"/>
    <x v="1"/>
    <x v="1"/>
    <x v="1"/>
    <x v="1"/>
    <x v="1"/>
    <x v="1"/>
    <x v="1"/>
    <x v="1"/>
    <x v="1"/>
    <x v="0"/>
    <x v="0"/>
    <n v="125"/>
  </r>
  <r>
    <s v="KL10414GEFI"/>
    <x v="2"/>
    <x v="1"/>
    <x v="1"/>
    <x v="1"/>
    <x v="1"/>
    <x v="1"/>
    <x v="1"/>
    <x v="2"/>
    <x v="2"/>
    <x v="0"/>
    <x v="0"/>
    <n v="87.96"/>
  </r>
  <r>
    <s v="KL10414GCFI"/>
    <x v="3"/>
    <x v="1"/>
    <x v="1"/>
    <x v="1"/>
    <x v="1"/>
    <x v="1"/>
    <x v="1"/>
    <x v="3"/>
    <x v="3"/>
    <x v="0"/>
    <x v="0"/>
    <n v="68.52"/>
  </r>
  <r>
    <s v="KL10414GAFI"/>
    <x v="4"/>
    <x v="1"/>
    <x v="1"/>
    <x v="1"/>
    <x v="1"/>
    <x v="1"/>
    <x v="1"/>
    <x v="4"/>
    <x v="4"/>
    <x v="0"/>
    <x v="0"/>
    <n v="43.52"/>
  </r>
  <r>
    <s v="KL10424GKFI"/>
    <x v="5"/>
    <x v="1"/>
    <x v="2"/>
    <x v="2"/>
    <x v="2"/>
    <x v="1"/>
    <x v="1"/>
    <x v="1"/>
    <x v="1"/>
    <x v="0"/>
    <x v="0"/>
    <n v="144.44"/>
  </r>
  <r>
    <s v="KL10424GEFI"/>
    <x v="6"/>
    <x v="1"/>
    <x v="2"/>
    <x v="2"/>
    <x v="2"/>
    <x v="1"/>
    <x v="1"/>
    <x v="2"/>
    <x v="2"/>
    <x v="0"/>
    <x v="0"/>
    <n v="106.48"/>
  </r>
  <r>
    <s v="KL10424GCFI"/>
    <x v="7"/>
    <x v="1"/>
    <x v="2"/>
    <x v="2"/>
    <x v="2"/>
    <x v="1"/>
    <x v="1"/>
    <x v="3"/>
    <x v="3"/>
    <x v="0"/>
    <x v="0"/>
    <n v="87.96"/>
  </r>
  <r>
    <s v="KL10424GAFI"/>
    <x v="8"/>
    <x v="1"/>
    <x v="2"/>
    <x v="2"/>
    <x v="2"/>
    <x v="1"/>
    <x v="1"/>
    <x v="4"/>
    <x v="4"/>
    <x v="0"/>
    <x v="0"/>
    <n v="62.96"/>
  </r>
  <r>
    <s v="KL10474GNFI"/>
    <x v="9"/>
    <x v="1"/>
    <x v="3"/>
    <x v="3"/>
    <x v="2"/>
    <x v="1"/>
    <x v="1"/>
    <x v="5"/>
    <x v="5"/>
    <x v="0"/>
    <x v="0"/>
    <n v="243.52"/>
  </r>
  <r>
    <s v="KL10474GKFI"/>
    <x v="10"/>
    <x v="1"/>
    <x v="3"/>
    <x v="3"/>
    <x v="2"/>
    <x v="1"/>
    <x v="1"/>
    <x v="1"/>
    <x v="1"/>
    <x v="0"/>
    <x v="0"/>
    <n v="180.56"/>
  </r>
  <r>
    <s v="KL10474GEFI"/>
    <x v="11"/>
    <x v="1"/>
    <x v="3"/>
    <x v="3"/>
    <x v="2"/>
    <x v="1"/>
    <x v="1"/>
    <x v="2"/>
    <x v="2"/>
    <x v="0"/>
    <x v="0"/>
    <n v="143.52000000000001"/>
  </r>
  <r>
    <s v="KL10474GCFI"/>
    <x v="12"/>
    <x v="1"/>
    <x v="3"/>
    <x v="3"/>
    <x v="2"/>
    <x v="1"/>
    <x v="1"/>
    <x v="3"/>
    <x v="3"/>
    <x v="0"/>
    <x v="0"/>
    <n v="124.07"/>
  </r>
  <r>
    <s v="KL10474GAFI"/>
    <x v="13"/>
    <x v="1"/>
    <x v="3"/>
    <x v="3"/>
    <x v="2"/>
    <x v="1"/>
    <x v="1"/>
    <x v="4"/>
    <x v="4"/>
    <x v="0"/>
    <x v="0"/>
    <n v="99.07"/>
  </r>
  <r>
    <s v="-"/>
    <x v="0"/>
    <x v="2"/>
    <x v="4"/>
    <x v="4"/>
    <x v="0"/>
    <x v="0"/>
    <x v="0"/>
    <x v="0"/>
    <x v="0"/>
    <x v="0"/>
    <x v="0"/>
    <m/>
  </r>
  <r>
    <s v="KL11714GAFI"/>
    <x v="14"/>
    <x v="1"/>
    <x v="5"/>
    <x v="5"/>
    <x v="3"/>
    <x v="1"/>
    <x v="1"/>
    <x v="4"/>
    <x v="6"/>
    <x v="0"/>
    <x v="0"/>
    <n v="27.95"/>
  </r>
  <r>
    <s v="KL11714GCFI"/>
    <x v="15"/>
    <x v="1"/>
    <x v="5"/>
    <x v="5"/>
    <x v="3"/>
    <x v="1"/>
    <x v="1"/>
    <x v="3"/>
    <x v="7"/>
    <x v="0"/>
    <x v="0"/>
    <n v="43.95"/>
  </r>
  <r>
    <s v="KL11714GEFI"/>
    <x v="16"/>
    <x v="1"/>
    <x v="5"/>
    <x v="5"/>
    <x v="3"/>
    <x v="1"/>
    <x v="1"/>
    <x v="2"/>
    <x v="8"/>
    <x v="0"/>
    <x v="0"/>
    <n v="69.95"/>
  </r>
  <r>
    <s v="KL19394GAFI"/>
    <x v="17"/>
    <x v="1"/>
    <x v="6"/>
    <x v="6"/>
    <x v="1"/>
    <x v="1"/>
    <x v="1"/>
    <x v="4"/>
    <x v="4"/>
    <x v="0"/>
    <x v="0"/>
    <n v="40.950000000000003"/>
  </r>
  <r>
    <s v="KL19394GCFI"/>
    <x v="18"/>
    <x v="1"/>
    <x v="6"/>
    <x v="6"/>
    <x v="1"/>
    <x v="1"/>
    <x v="1"/>
    <x v="3"/>
    <x v="3"/>
    <x v="0"/>
    <x v="0"/>
    <n v="77.95"/>
  </r>
  <r>
    <s v="KL19394GEFI"/>
    <x v="19"/>
    <x v="1"/>
    <x v="6"/>
    <x v="6"/>
    <x v="1"/>
    <x v="1"/>
    <x v="1"/>
    <x v="2"/>
    <x v="2"/>
    <x v="0"/>
    <x v="0"/>
    <n v="109.95"/>
  </r>
  <r>
    <s v="KL19394GKFI"/>
    <x v="20"/>
    <x v="1"/>
    <x v="6"/>
    <x v="6"/>
    <x v="1"/>
    <x v="1"/>
    <x v="1"/>
    <x v="1"/>
    <x v="1"/>
    <x v="0"/>
    <x v="0"/>
    <n v="165.95"/>
  </r>
  <r>
    <s v="KL19494GAFI"/>
    <x v="21"/>
    <x v="1"/>
    <x v="7"/>
    <x v="7"/>
    <x v="4"/>
    <x v="1"/>
    <x v="1"/>
    <x v="4"/>
    <x v="4"/>
    <x v="0"/>
    <x v="0"/>
    <n v="61.95"/>
  </r>
  <r>
    <s v="KL19494GCFI"/>
    <x v="22"/>
    <x v="1"/>
    <x v="7"/>
    <x v="7"/>
    <x v="4"/>
    <x v="1"/>
    <x v="1"/>
    <x v="3"/>
    <x v="3"/>
    <x v="0"/>
    <x v="0"/>
    <n v="94.95"/>
  </r>
  <r>
    <s v="KL19494GEFI"/>
    <x v="23"/>
    <x v="1"/>
    <x v="7"/>
    <x v="7"/>
    <x v="4"/>
    <x v="1"/>
    <x v="1"/>
    <x v="2"/>
    <x v="2"/>
    <x v="0"/>
    <x v="0"/>
    <n v="135.94999999999999"/>
  </r>
  <r>
    <s v="-"/>
    <x v="0"/>
    <x v="3"/>
    <x v="8"/>
    <x v="8"/>
    <x v="0"/>
    <x v="0"/>
    <x v="0"/>
    <x v="0"/>
    <x v="0"/>
    <x v="0"/>
    <x v="0"/>
    <m/>
  </r>
  <r>
    <s v="KL19564GAFI"/>
    <x v="24"/>
    <x v="1"/>
    <x v="9"/>
    <x v="9"/>
    <x v="5"/>
    <x v="2"/>
    <x v="1"/>
    <x v="4"/>
    <x v="9"/>
    <x v="0"/>
    <x v="0"/>
    <n v="19.32"/>
  </r>
  <r>
    <s v="KL19624GAFI"/>
    <x v="25"/>
    <x v="1"/>
    <x v="10"/>
    <x v="10"/>
    <x v="5"/>
    <x v="1"/>
    <x v="1"/>
    <x v="4"/>
    <x v="9"/>
    <x v="0"/>
    <x v="0"/>
    <n v="22.22"/>
  </r>
  <r>
    <s v="KL19874GEFI"/>
    <x v="26"/>
    <x v="1"/>
    <x v="11"/>
    <x v="11"/>
    <x v="6"/>
    <x v="1"/>
    <x v="1"/>
    <x v="2"/>
    <x v="2"/>
    <x v="0"/>
    <x v="0"/>
    <n v="38.8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
    <x v="0"/>
    <x v="0"/>
    <x v="0"/>
    <x v="0"/>
    <x v="0"/>
    <x v="0"/>
    <x v="0"/>
    <x v="0"/>
    <s v="-"/>
    <x v="0"/>
    <x v="0"/>
    <m/>
  </r>
  <r>
    <s v="KL7522WCAZS"/>
    <x v="1"/>
    <x v="1"/>
    <x v="1"/>
    <x v="1"/>
    <x v="1"/>
    <x v="1"/>
    <x v="1"/>
    <x v="0"/>
    <s v="1Trainee"/>
    <x v="1"/>
    <x v="1"/>
    <n v="24381000"/>
  </r>
  <r>
    <s v="KL7523WCAZS"/>
    <x v="2"/>
    <x v="1"/>
    <x v="2"/>
    <x v="2"/>
    <x v="1"/>
    <x v="1"/>
    <x v="1"/>
    <x v="0"/>
    <s v="1Trainee"/>
    <x v="1"/>
    <x v="1"/>
    <n v="3276000"/>
  </r>
  <r>
    <s v="KL7541WCAZS"/>
    <x v="3"/>
    <x v="1"/>
    <x v="3"/>
    <x v="3"/>
    <x v="1"/>
    <x v="1"/>
    <x v="1"/>
    <x v="0"/>
    <s v="1Trainee"/>
    <x v="1"/>
    <x v="1"/>
    <n v="5187000"/>
  </r>
  <r>
    <s v="KL7542WCAZS"/>
    <x v="4"/>
    <x v="1"/>
    <x v="4"/>
    <x v="4"/>
    <x v="1"/>
    <x v="1"/>
    <x v="1"/>
    <x v="0"/>
    <s v="1Trainee"/>
    <x v="1"/>
    <x v="1"/>
    <n v="3171000"/>
  </r>
  <r>
    <s v="KL7543WCAZS"/>
    <x v="5"/>
    <x v="1"/>
    <x v="5"/>
    <x v="5"/>
    <x v="1"/>
    <x v="1"/>
    <x v="1"/>
    <x v="0"/>
    <s v="1Trainee"/>
    <x v="1"/>
    <x v="1"/>
    <n v="3171000"/>
  </r>
  <r>
    <s v="KL7545WCAZS"/>
    <x v="6"/>
    <x v="1"/>
    <x v="6"/>
    <x v="6"/>
    <x v="1"/>
    <x v="1"/>
    <x v="1"/>
    <x v="0"/>
    <s v="1Trainee"/>
    <x v="1"/>
    <x v="1"/>
    <n v="3171000"/>
  </r>
  <r>
    <s v="KL7547WCAZS"/>
    <x v="7"/>
    <x v="1"/>
    <x v="7"/>
    <x v="7"/>
    <x v="1"/>
    <x v="1"/>
    <x v="1"/>
    <x v="0"/>
    <s v="1Trainee"/>
    <x v="1"/>
    <x v="1"/>
    <n v="3171000"/>
  </r>
  <r>
    <s v="KL7548WCAZS"/>
    <x v="8"/>
    <x v="1"/>
    <x v="8"/>
    <x v="8"/>
    <x v="1"/>
    <x v="1"/>
    <x v="1"/>
    <x v="0"/>
    <s v="1Trainee"/>
    <x v="1"/>
    <x v="1"/>
    <n v="5187000"/>
  </r>
  <r>
    <s v="KL7572WCAZS"/>
    <x v="9"/>
    <x v="1"/>
    <x v="9"/>
    <x v="9"/>
    <x v="1"/>
    <x v="1"/>
    <x v="1"/>
    <x v="0"/>
    <s v="1Trainee"/>
    <x v="1"/>
    <x v="1"/>
    <n v="23688000"/>
  </r>
  <r>
    <s v="KL7617WCAZS"/>
    <x v="10"/>
    <x v="1"/>
    <x v="10"/>
    <x v="10"/>
    <x v="1"/>
    <x v="1"/>
    <x v="1"/>
    <x v="0"/>
    <s v="1Trainee"/>
    <x v="1"/>
    <x v="1"/>
    <n v="20307000"/>
  </r>
  <r>
    <s v="KL7527WCAZS"/>
    <x v="11"/>
    <x v="2"/>
    <x v="11"/>
    <x v="11"/>
    <x v="1"/>
    <x v="1"/>
    <x v="1"/>
    <x v="0"/>
    <s v="1Trainee"/>
    <x v="1"/>
    <x v="1"/>
    <n v="20307000"/>
  </r>
  <r>
    <s v="KL7524WCAZS"/>
    <x v="12"/>
    <x v="1"/>
    <x v="12"/>
    <x v="12"/>
    <x v="1"/>
    <x v="1"/>
    <x v="1"/>
    <x v="0"/>
    <s v="1Trainee"/>
    <x v="1"/>
    <x v="1"/>
    <n v="7749000"/>
  </r>
  <r>
    <s v="KL7517WCAZS"/>
    <x v="13"/>
    <x v="2"/>
    <x v="13"/>
    <x v="13"/>
    <x v="2"/>
    <x v="1"/>
    <x v="1"/>
    <x v="0"/>
    <s v=""/>
    <x v="1"/>
    <x v="1"/>
    <n v="5922000"/>
  </r>
  <r>
    <s v="KL7515WCAZS"/>
    <x v="14"/>
    <x v="2"/>
    <x v="14"/>
    <x v="14"/>
    <x v="2"/>
    <x v="1"/>
    <x v="1"/>
    <x v="0"/>
    <s v=""/>
    <x v="1"/>
    <x v="1"/>
    <n v="8211000"/>
  </r>
  <r>
    <s v="KL7516WCAZS"/>
    <x v="15"/>
    <x v="2"/>
    <x v="15"/>
    <x v="15"/>
    <x v="2"/>
    <x v="1"/>
    <x v="1"/>
    <x v="0"/>
    <s v=""/>
    <x v="1"/>
    <x v="1"/>
    <n v="6930000"/>
  </r>
  <r>
    <s v="KL7627WCAZS"/>
    <x v="16"/>
    <x v="2"/>
    <x v="16"/>
    <x v="16"/>
    <x v="2"/>
    <x v="1"/>
    <x v="1"/>
    <x v="0"/>
    <s v=""/>
    <x v="1"/>
    <x v="1"/>
    <n v="31479000"/>
  </r>
  <r>
    <s v="KL7626WCAZS"/>
    <x v="17"/>
    <x v="2"/>
    <x v="17"/>
    <x v="17"/>
    <x v="2"/>
    <x v="1"/>
    <x v="1"/>
    <x v="0"/>
    <s v=""/>
    <x v="1"/>
    <x v="1"/>
    <n v="27237000"/>
  </r>
  <r>
    <s v="KL7629WCAZS"/>
    <x v="18"/>
    <x v="1"/>
    <x v="18"/>
    <x v="18"/>
    <x v="1"/>
    <x v="2"/>
    <x v="1"/>
    <x v="0"/>
    <s v="1Trainee"/>
    <x v="1"/>
    <x v="1"/>
    <n v="23835000"/>
  </r>
  <r>
    <s v="KL7630WCAZS"/>
    <x v="19"/>
    <x v="1"/>
    <x v="19"/>
    <x v="19"/>
    <x v="1"/>
    <x v="2"/>
    <x v="1"/>
    <x v="0"/>
    <s v="1Trainee"/>
    <x v="1"/>
    <x v="1"/>
    <n v="20790000"/>
  </r>
  <r>
    <s v="KL7633WCAZS"/>
    <x v="20"/>
    <x v="1"/>
    <x v="20"/>
    <x v="20"/>
    <x v="1"/>
    <x v="2"/>
    <x v="1"/>
    <x v="0"/>
    <s v="1Trainee"/>
    <x v="1"/>
    <x v="1"/>
    <n v="15939000"/>
  </r>
  <r>
    <s v="KL7634WCAZS"/>
    <x v="21"/>
    <x v="1"/>
    <x v="21"/>
    <x v="21"/>
    <x v="1"/>
    <x v="2"/>
    <x v="1"/>
    <x v="0"/>
    <s v="1Trainee"/>
    <x v="1"/>
    <x v="1"/>
    <n v="19677000"/>
  </r>
  <r>
    <s v="KL7635WCAZS"/>
    <x v="22"/>
    <x v="1"/>
    <x v="22"/>
    <x v="22"/>
    <x v="1"/>
    <x v="2"/>
    <x v="1"/>
    <x v="0"/>
    <s v="1Trainee"/>
    <x v="1"/>
    <x v="1"/>
    <n v="15792000"/>
  </r>
  <r>
    <s v="KL7636WCAZS"/>
    <x v="23"/>
    <x v="1"/>
    <x v="23"/>
    <x v="23"/>
    <x v="1"/>
    <x v="2"/>
    <x v="1"/>
    <x v="0"/>
    <s v="1Trainee"/>
    <x v="1"/>
    <x v="1"/>
    <n v="20244000"/>
  </r>
  <r>
    <s v="KL7637WCAZS"/>
    <x v="24"/>
    <x v="1"/>
    <x v="24"/>
    <x v="24"/>
    <x v="1"/>
    <x v="2"/>
    <x v="1"/>
    <x v="0"/>
    <s v="1Trainee"/>
    <x v="1"/>
    <x v="1"/>
    <n v="13860000"/>
  </r>
  <r>
    <s v="KL7638WCAZS"/>
    <x v="25"/>
    <x v="1"/>
    <x v="25"/>
    <x v="25"/>
    <x v="1"/>
    <x v="2"/>
    <x v="1"/>
    <x v="0"/>
    <s v="1Trainee"/>
    <x v="1"/>
    <x v="1"/>
    <n v="17598000"/>
  </r>
  <r>
    <s v="KL7504WCAZS"/>
    <x v="26"/>
    <x v="1"/>
    <x v="26"/>
    <x v="26"/>
    <x v="1"/>
    <x v="2"/>
    <x v="1"/>
    <x v="0"/>
    <s v="1Trainee"/>
    <x v="1"/>
    <x v="1"/>
    <n v="21475000"/>
  </r>
  <r>
    <s v="KL7505WCAZS"/>
    <x v="27"/>
    <x v="1"/>
    <x v="27"/>
    <x v="27"/>
    <x v="1"/>
    <x v="2"/>
    <x v="1"/>
    <x v="0"/>
    <s v="1Trainee"/>
    <x v="1"/>
    <x v="1"/>
    <n v="3400000"/>
  </r>
  <r>
    <s v="KL7506WCAZS"/>
    <x v="28"/>
    <x v="1"/>
    <x v="28"/>
    <x v="28"/>
    <x v="1"/>
    <x v="2"/>
    <x v="1"/>
    <x v="0"/>
    <s v="1Trainee"/>
    <x v="1"/>
    <x v="1"/>
    <n v="7425000"/>
  </r>
  <r>
    <s v="KL7507WCAZS"/>
    <x v="29"/>
    <x v="1"/>
    <x v="29"/>
    <x v="29"/>
    <x v="1"/>
    <x v="2"/>
    <x v="1"/>
    <x v="0"/>
    <s v="1Trainee"/>
    <x v="1"/>
    <x v="1"/>
    <n v="21600000"/>
  </r>
  <r>
    <s v="KL7644WCAZS"/>
    <x v="30"/>
    <x v="1"/>
    <x v="30"/>
    <x v="30"/>
    <x v="1"/>
    <x v="2"/>
    <x v="1"/>
    <x v="0"/>
    <s v="1Trainee"/>
    <x v="1"/>
    <x v="1"/>
    <n v="14500000"/>
  </r>
  <r>
    <s v="KL7643WCAZS"/>
    <x v="31"/>
    <x v="1"/>
    <x v="31"/>
    <x v="31"/>
    <x v="1"/>
    <x v="2"/>
    <x v="1"/>
    <x v="0"/>
    <s v="1Trainee"/>
    <x v="1"/>
    <x v="1"/>
    <n v="12750000"/>
  </r>
  <r>
    <s v="KL7646WCAZS"/>
    <x v="32"/>
    <x v="1"/>
    <x v="32"/>
    <x v="32"/>
    <x v="1"/>
    <x v="2"/>
    <x v="1"/>
    <x v="0"/>
    <s v="1Trainee"/>
    <x v="1"/>
    <x v="1"/>
    <n v="11250000"/>
  </r>
  <r>
    <s v="KL7645WCAZS"/>
    <x v="33"/>
    <x v="1"/>
    <x v="33"/>
    <x v="33"/>
    <x v="1"/>
    <x v="2"/>
    <x v="1"/>
    <x v="0"/>
    <s v="1Trainee"/>
    <x v="1"/>
    <x v="1"/>
    <n v="9500000"/>
  </r>
  <r>
    <s v="KL7647WCAZS"/>
    <x v="34"/>
    <x v="1"/>
    <x v="34"/>
    <x v="34"/>
    <x v="1"/>
    <x v="2"/>
    <x v="1"/>
    <x v="0"/>
    <s v="1Trainee"/>
    <x v="1"/>
    <x v="1"/>
    <n v="16250000"/>
  </r>
  <r>
    <s v="KL7648WCAZS"/>
    <x v="35"/>
    <x v="1"/>
    <x v="35"/>
    <x v="35"/>
    <x v="1"/>
    <x v="2"/>
    <x v="1"/>
    <x v="0"/>
    <s v="1Trainee"/>
    <x v="1"/>
    <x v="1"/>
    <n v="18625000"/>
  </r>
  <r>
    <s v="KL7649WCAZS"/>
    <x v="36"/>
    <x v="1"/>
    <x v="36"/>
    <x v="36"/>
    <x v="1"/>
    <x v="2"/>
    <x v="1"/>
    <x v="0"/>
    <s v="1Trainee"/>
    <x v="1"/>
    <x v="1"/>
    <n v="21500000"/>
  </r>
  <r>
    <s v="KL7651WCAZS"/>
    <x v="37"/>
    <x v="1"/>
    <x v="37"/>
    <x v="37"/>
    <x v="1"/>
    <x v="2"/>
    <x v="1"/>
    <x v="0"/>
    <s v="1Trainee"/>
    <x v="1"/>
    <x v="1"/>
    <n v="24750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9">
  <r>
    <s v="-"/>
    <x v="0"/>
    <x v="0"/>
    <x v="0"/>
    <x v="0"/>
    <x v="0"/>
    <x v="0"/>
    <x v="0"/>
    <x v="0"/>
    <s v="-"/>
    <x v="0"/>
    <x v="0"/>
    <m/>
  </r>
  <r>
    <s v="KL4245WAAD5"/>
    <x v="1"/>
    <x v="1"/>
    <x v="1"/>
    <x v="1"/>
    <x v="1"/>
    <x v="1"/>
    <x v="1"/>
    <x v="1"/>
    <s v="1-1Dvc"/>
    <x v="1"/>
    <x v="1"/>
    <n v="1025339700"/>
  </r>
  <r>
    <s v="KL4245WAAD6"/>
    <x v="2"/>
    <x v="1"/>
    <x v="1"/>
    <x v="1"/>
    <x v="1"/>
    <x v="1"/>
    <x v="1"/>
    <x v="1"/>
    <s v="1-1Dvc"/>
    <x v="2"/>
    <x v="1"/>
    <n v="899144400"/>
  </r>
  <r>
    <s v="KL4245WAADA"/>
    <x v="3"/>
    <x v="1"/>
    <x v="1"/>
    <x v="1"/>
    <x v="1"/>
    <x v="1"/>
    <x v="1"/>
    <x v="1"/>
    <s v="1-1Dvc"/>
    <x v="3"/>
    <x v="1"/>
    <n v="867589800"/>
  </r>
  <r>
    <s v="KL4245WAADL"/>
    <x v="4"/>
    <x v="1"/>
    <x v="1"/>
    <x v="1"/>
    <x v="1"/>
    <x v="1"/>
    <x v="1"/>
    <x v="1"/>
    <s v="1-1Dvc"/>
    <x v="4"/>
    <x v="1"/>
    <n v="741394500"/>
  </r>
  <r>
    <s v="KL4245WAAF5"/>
    <x v="5"/>
    <x v="1"/>
    <x v="1"/>
    <x v="1"/>
    <x v="1"/>
    <x v="1"/>
    <x v="1"/>
    <x v="1"/>
    <s v="1-1Dvc"/>
    <x v="1"/>
    <x v="2"/>
    <n v="591544800"/>
  </r>
  <r>
    <s v="KL4245WAAF6"/>
    <x v="6"/>
    <x v="1"/>
    <x v="1"/>
    <x v="1"/>
    <x v="1"/>
    <x v="1"/>
    <x v="1"/>
    <x v="1"/>
    <s v="1-1Dvc"/>
    <x v="2"/>
    <x v="2"/>
    <n v="512681400"/>
  </r>
  <r>
    <s v="KL4245WAAFA"/>
    <x v="7"/>
    <x v="1"/>
    <x v="1"/>
    <x v="1"/>
    <x v="1"/>
    <x v="1"/>
    <x v="1"/>
    <x v="1"/>
    <s v="1-1Dvc"/>
    <x v="3"/>
    <x v="2"/>
    <n v="512681400"/>
  </r>
  <r>
    <s v="KL4245WAAFL"/>
    <x v="8"/>
    <x v="1"/>
    <x v="1"/>
    <x v="1"/>
    <x v="1"/>
    <x v="1"/>
    <x v="1"/>
    <x v="1"/>
    <s v="1-1Dvc"/>
    <x v="4"/>
    <x v="2"/>
    <n v="433794900"/>
  </r>
  <r>
    <s v="KL4245WAAT5"/>
    <x v="9"/>
    <x v="1"/>
    <x v="1"/>
    <x v="1"/>
    <x v="1"/>
    <x v="1"/>
    <x v="1"/>
    <x v="1"/>
    <s v="1-1Dvc"/>
    <x v="1"/>
    <x v="3"/>
    <n v="1538021100"/>
  </r>
  <r>
    <s v="KL4245WAAT6"/>
    <x v="10"/>
    <x v="1"/>
    <x v="1"/>
    <x v="1"/>
    <x v="1"/>
    <x v="1"/>
    <x v="1"/>
    <x v="1"/>
    <s v="1-1Dvc"/>
    <x v="2"/>
    <x v="3"/>
    <n v="1348716600"/>
  </r>
  <r>
    <s v="KL4245WAATA"/>
    <x v="11"/>
    <x v="1"/>
    <x v="1"/>
    <x v="1"/>
    <x v="1"/>
    <x v="1"/>
    <x v="1"/>
    <x v="1"/>
    <s v="1-1Dvc"/>
    <x v="3"/>
    <x v="3"/>
    <n v="1301407800"/>
  </r>
  <r>
    <s v="KL4245WAATL"/>
    <x v="12"/>
    <x v="1"/>
    <x v="1"/>
    <x v="1"/>
    <x v="1"/>
    <x v="1"/>
    <x v="1"/>
    <x v="1"/>
    <s v="1-1Dvc"/>
    <x v="4"/>
    <x v="3"/>
    <n v="1112103300"/>
  </r>
  <r>
    <s v="KL4245WABD5"/>
    <x v="1"/>
    <x v="1"/>
    <x v="1"/>
    <x v="1"/>
    <x v="1"/>
    <x v="1"/>
    <x v="1"/>
    <x v="2"/>
    <s v="2-2Dvc"/>
    <x v="1"/>
    <x v="1"/>
    <n v="1025339700"/>
  </r>
  <r>
    <s v="KL4245WABD6"/>
    <x v="2"/>
    <x v="1"/>
    <x v="1"/>
    <x v="1"/>
    <x v="1"/>
    <x v="1"/>
    <x v="1"/>
    <x v="2"/>
    <s v="2-2Dvc"/>
    <x v="2"/>
    <x v="1"/>
    <n v="899144400"/>
  </r>
  <r>
    <s v="KL4245WABDA"/>
    <x v="3"/>
    <x v="1"/>
    <x v="1"/>
    <x v="1"/>
    <x v="1"/>
    <x v="1"/>
    <x v="1"/>
    <x v="2"/>
    <s v="2-2Dvc"/>
    <x v="3"/>
    <x v="1"/>
    <n v="867589800"/>
  </r>
  <r>
    <s v="KL4245WABDL"/>
    <x v="4"/>
    <x v="1"/>
    <x v="1"/>
    <x v="1"/>
    <x v="1"/>
    <x v="1"/>
    <x v="1"/>
    <x v="2"/>
    <s v="2-2Dvc"/>
    <x v="4"/>
    <x v="1"/>
    <n v="741394500"/>
  </r>
  <r>
    <s v="KL4245WABF5"/>
    <x v="5"/>
    <x v="1"/>
    <x v="1"/>
    <x v="1"/>
    <x v="1"/>
    <x v="1"/>
    <x v="1"/>
    <x v="2"/>
    <s v="2-2Dvc"/>
    <x v="1"/>
    <x v="2"/>
    <n v="591544800"/>
  </r>
  <r>
    <s v="KL4245WABF6"/>
    <x v="6"/>
    <x v="1"/>
    <x v="1"/>
    <x v="1"/>
    <x v="1"/>
    <x v="1"/>
    <x v="1"/>
    <x v="2"/>
    <s v="2-2Dvc"/>
    <x v="2"/>
    <x v="2"/>
    <n v="512681400"/>
  </r>
  <r>
    <s v="KL4245WABFA"/>
    <x v="7"/>
    <x v="1"/>
    <x v="1"/>
    <x v="1"/>
    <x v="1"/>
    <x v="1"/>
    <x v="1"/>
    <x v="2"/>
    <s v="2-2Dvc"/>
    <x v="3"/>
    <x v="2"/>
    <n v="512681400"/>
  </r>
  <r>
    <s v="KL4245WABFL"/>
    <x v="8"/>
    <x v="1"/>
    <x v="1"/>
    <x v="1"/>
    <x v="1"/>
    <x v="1"/>
    <x v="1"/>
    <x v="2"/>
    <s v="2-2Dvc"/>
    <x v="4"/>
    <x v="2"/>
    <n v="433794900"/>
  </r>
  <r>
    <s v="KL4245WABT5"/>
    <x v="9"/>
    <x v="1"/>
    <x v="1"/>
    <x v="1"/>
    <x v="1"/>
    <x v="1"/>
    <x v="1"/>
    <x v="2"/>
    <s v="2-2Dvc"/>
    <x v="1"/>
    <x v="3"/>
    <n v="1538021100"/>
  </r>
  <r>
    <s v="KL4245WABT6"/>
    <x v="10"/>
    <x v="1"/>
    <x v="1"/>
    <x v="1"/>
    <x v="1"/>
    <x v="1"/>
    <x v="1"/>
    <x v="2"/>
    <s v="2-2Dvc"/>
    <x v="2"/>
    <x v="3"/>
    <n v="1348716600"/>
  </r>
  <r>
    <s v="KL4245WABTA"/>
    <x v="11"/>
    <x v="1"/>
    <x v="1"/>
    <x v="1"/>
    <x v="1"/>
    <x v="1"/>
    <x v="1"/>
    <x v="2"/>
    <s v="2-2Dvc"/>
    <x v="3"/>
    <x v="3"/>
    <n v="1301407800"/>
  </r>
  <r>
    <s v="KL4245WABTL"/>
    <x v="12"/>
    <x v="1"/>
    <x v="1"/>
    <x v="1"/>
    <x v="1"/>
    <x v="1"/>
    <x v="1"/>
    <x v="2"/>
    <s v="2-2Dvc"/>
    <x v="4"/>
    <x v="3"/>
    <n v="1112103300"/>
  </r>
  <r>
    <s v="KL4245WACD5"/>
    <x v="1"/>
    <x v="1"/>
    <x v="1"/>
    <x v="1"/>
    <x v="1"/>
    <x v="1"/>
    <x v="1"/>
    <x v="3"/>
    <s v="3-3Dvc"/>
    <x v="1"/>
    <x v="1"/>
    <n v="1025339700"/>
  </r>
  <r>
    <s v="KL4245WACD6"/>
    <x v="2"/>
    <x v="1"/>
    <x v="1"/>
    <x v="1"/>
    <x v="1"/>
    <x v="1"/>
    <x v="1"/>
    <x v="3"/>
    <s v="3-3Dvc"/>
    <x v="2"/>
    <x v="1"/>
    <n v="899144400"/>
  </r>
  <r>
    <s v="KL4245WACDA"/>
    <x v="3"/>
    <x v="1"/>
    <x v="1"/>
    <x v="1"/>
    <x v="1"/>
    <x v="1"/>
    <x v="1"/>
    <x v="3"/>
    <s v="3-3Dvc"/>
    <x v="3"/>
    <x v="1"/>
    <n v="867589800"/>
  </r>
  <r>
    <s v="KL4245WACDL"/>
    <x v="4"/>
    <x v="1"/>
    <x v="1"/>
    <x v="1"/>
    <x v="1"/>
    <x v="1"/>
    <x v="1"/>
    <x v="3"/>
    <s v="3-3Dvc"/>
    <x v="4"/>
    <x v="1"/>
    <n v="741394500"/>
  </r>
  <r>
    <s v="KL4245WACF5"/>
    <x v="5"/>
    <x v="1"/>
    <x v="1"/>
    <x v="1"/>
    <x v="1"/>
    <x v="1"/>
    <x v="1"/>
    <x v="3"/>
    <s v="3-3Dvc"/>
    <x v="1"/>
    <x v="2"/>
    <n v="591544800"/>
  </r>
  <r>
    <s v="KL4245WACF6"/>
    <x v="6"/>
    <x v="1"/>
    <x v="1"/>
    <x v="1"/>
    <x v="1"/>
    <x v="1"/>
    <x v="1"/>
    <x v="3"/>
    <s v="3-3Dvc"/>
    <x v="2"/>
    <x v="2"/>
    <n v="512681400"/>
  </r>
  <r>
    <s v="KL4245WACFA"/>
    <x v="7"/>
    <x v="1"/>
    <x v="1"/>
    <x v="1"/>
    <x v="1"/>
    <x v="1"/>
    <x v="1"/>
    <x v="3"/>
    <s v="3-3Dvc"/>
    <x v="3"/>
    <x v="2"/>
    <n v="512681400"/>
  </r>
  <r>
    <s v="KL4245WACFL"/>
    <x v="8"/>
    <x v="1"/>
    <x v="1"/>
    <x v="1"/>
    <x v="1"/>
    <x v="1"/>
    <x v="1"/>
    <x v="3"/>
    <s v="3-3Dvc"/>
    <x v="4"/>
    <x v="2"/>
    <n v="433794900"/>
  </r>
  <r>
    <s v="KL4245WACT5"/>
    <x v="9"/>
    <x v="1"/>
    <x v="1"/>
    <x v="1"/>
    <x v="1"/>
    <x v="1"/>
    <x v="1"/>
    <x v="3"/>
    <s v="3-3Dvc"/>
    <x v="1"/>
    <x v="3"/>
    <n v="1538021100"/>
  </r>
  <r>
    <s v="KL4245WACT6"/>
    <x v="10"/>
    <x v="1"/>
    <x v="1"/>
    <x v="1"/>
    <x v="1"/>
    <x v="1"/>
    <x v="1"/>
    <x v="3"/>
    <s v="3-3Dvc"/>
    <x v="2"/>
    <x v="3"/>
    <n v="1348716600"/>
  </r>
  <r>
    <s v="KL4245WACTA"/>
    <x v="11"/>
    <x v="1"/>
    <x v="1"/>
    <x v="1"/>
    <x v="1"/>
    <x v="1"/>
    <x v="1"/>
    <x v="3"/>
    <s v="3-3Dvc"/>
    <x v="3"/>
    <x v="3"/>
    <n v="1301407800"/>
  </r>
  <r>
    <s v="KL4245WACTL"/>
    <x v="12"/>
    <x v="1"/>
    <x v="1"/>
    <x v="1"/>
    <x v="1"/>
    <x v="1"/>
    <x v="1"/>
    <x v="3"/>
    <s v="3-3Dvc"/>
    <x v="4"/>
    <x v="3"/>
    <n v="1112103300"/>
  </r>
  <r>
    <s v="KL4245WADD5"/>
    <x v="1"/>
    <x v="1"/>
    <x v="1"/>
    <x v="1"/>
    <x v="1"/>
    <x v="1"/>
    <x v="1"/>
    <x v="4"/>
    <s v="4-4Dvc"/>
    <x v="1"/>
    <x v="1"/>
    <n v="1025339700"/>
  </r>
  <r>
    <s v="KL4245WADD6"/>
    <x v="2"/>
    <x v="1"/>
    <x v="1"/>
    <x v="1"/>
    <x v="1"/>
    <x v="1"/>
    <x v="1"/>
    <x v="4"/>
    <s v="4-4Dvc"/>
    <x v="2"/>
    <x v="1"/>
    <n v="899144400"/>
  </r>
  <r>
    <s v="KL4245WADDA"/>
    <x v="3"/>
    <x v="1"/>
    <x v="1"/>
    <x v="1"/>
    <x v="1"/>
    <x v="1"/>
    <x v="1"/>
    <x v="4"/>
    <s v="4-4Dvc"/>
    <x v="3"/>
    <x v="1"/>
    <n v="867589800"/>
  </r>
  <r>
    <s v="KL4245WADDL"/>
    <x v="4"/>
    <x v="1"/>
    <x v="1"/>
    <x v="1"/>
    <x v="1"/>
    <x v="1"/>
    <x v="1"/>
    <x v="4"/>
    <s v="4-4Dvc"/>
    <x v="4"/>
    <x v="1"/>
    <n v="741394500"/>
  </r>
  <r>
    <s v="KL4245WADF5"/>
    <x v="5"/>
    <x v="1"/>
    <x v="1"/>
    <x v="1"/>
    <x v="1"/>
    <x v="1"/>
    <x v="1"/>
    <x v="4"/>
    <s v="4-4Dvc"/>
    <x v="1"/>
    <x v="2"/>
    <n v="591544800"/>
  </r>
  <r>
    <s v="KL4245WADF6"/>
    <x v="6"/>
    <x v="1"/>
    <x v="1"/>
    <x v="1"/>
    <x v="1"/>
    <x v="1"/>
    <x v="1"/>
    <x v="4"/>
    <s v="4-4Dvc"/>
    <x v="2"/>
    <x v="2"/>
    <n v="512681400"/>
  </r>
  <r>
    <s v="KL4245WADFA"/>
    <x v="7"/>
    <x v="1"/>
    <x v="1"/>
    <x v="1"/>
    <x v="1"/>
    <x v="1"/>
    <x v="1"/>
    <x v="4"/>
    <s v="4-4Dvc"/>
    <x v="3"/>
    <x v="2"/>
    <n v="512681400"/>
  </r>
  <r>
    <s v="KL4245WADFL"/>
    <x v="8"/>
    <x v="1"/>
    <x v="1"/>
    <x v="1"/>
    <x v="1"/>
    <x v="1"/>
    <x v="1"/>
    <x v="4"/>
    <s v="4-4Dvc"/>
    <x v="4"/>
    <x v="2"/>
    <n v="433794900"/>
  </r>
  <r>
    <s v="KL4245WADT5"/>
    <x v="9"/>
    <x v="1"/>
    <x v="1"/>
    <x v="1"/>
    <x v="1"/>
    <x v="1"/>
    <x v="1"/>
    <x v="4"/>
    <s v="4-4Dvc"/>
    <x v="1"/>
    <x v="3"/>
    <n v="1538021100"/>
  </r>
  <r>
    <s v="KL4245WADT6"/>
    <x v="10"/>
    <x v="1"/>
    <x v="1"/>
    <x v="1"/>
    <x v="1"/>
    <x v="1"/>
    <x v="1"/>
    <x v="4"/>
    <s v="4-4Dvc"/>
    <x v="2"/>
    <x v="3"/>
    <n v="1348716600"/>
  </r>
  <r>
    <s v="KL4245WADTA"/>
    <x v="11"/>
    <x v="1"/>
    <x v="1"/>
    <x v="1"/>
    <x v="1"/>
    <x v="1"/>
    <x v="1"/>
    <x v="4"/>
    <s v="4-4Dvc"/>
    <x v="3"/>
    <x v="3"/>
    <n v="1301407800"/>
  </r>
  <r>
    <s v="KL4245WADTL"/>
    <x v="12"/>
    <x v="1"/>
    <x v="1"/>
    <x v="1"/>
    <x v="1"/>
    <x v="1"/>
    <x v="1"/>
    <x v="4"/>
    <s v="4-4Dvc"/>
    <x v="4"/>
    <x v="3"/>
    <n v="1112103300"/>
  </r>
  <r>
    <s v="KL4245WAED5"/>
    <x v="1"/>
    <x v="1"/>
    <x v="1"/>
    <x v="1"/>
    <x v="1"/>
    <x v="1"/>
    <x v="1"/>
    <x v="5"/>
    <s v="5-9Dvc"/>
    <x v="1"/>
    <x v="1"/>
    <n v="1025339700"/>
  </r>
  <r>
    <s v="KL4245WAED6"/>
    <x v="2"/>
    <x v="1"/>
    <x v="1"/>
    <x v="1"/>
    <x v="1"/>
    <x v="1"/>
    <x v="1"/>
    <x v="5"/>
    <s v="5-9Dvc"/>
    <x v="2"/>
    <x v="1"/>
    <n v="899144400"/>
  </r>
  <r>
    <s v="KL4245WAEDA"/>
    <x v="3"/>
    <x v="1"/>
    <x v="1"/>
    <x v="1"/>
    <x v="1"/>
    <x v="1"/>
    <x v="1"/>
    <x v="5"/>
    <s v="5-9Dvc"/>
    <x v="3"/>
    <x v="1"/>
    <n v="867589800"/>
  </r>
  <r>
    <s v="KL4245WAEDL"/>
    <x v="4"/>
    <x v="1"/>
    <x v="1"/>
    <x v="1"/>
    <x v="1"/>
    <x v="1"/>
    <x v="1"/>
    <x v="5"/>
    <s v="5-9Dvc"/>
    <x v="4"/>
    <x v="1"/>
    <n v="741394500"/>
  </r>
  <r>
    <s v="KL4245WAEF5"/>
    <x v="5"/>
    <x v="1"/>
    <x v="1"/>
    <x v="1"/>
    <x v="1"/>
    <x v="1"/>
    <x v="1"/>
    <x v="5"/>
    <s v="5-9Dvc"/>
    <x v="1"/>
    <x v="2"/>
    <n v="591544800"/>
  </r>
  <r>
    <s v="KL4245WAEF6"/>
    <x v="6"/>
    <x v="1"/>
    <x v="1"/>
    <x v="1"/>
    <x v="1"/>
    <x v="1"/>
    <x v="1"/>
    <x v="5"/>
    <s v="5-9Dvc"/>
    <x v="2"/>
    <x v="2"/>
    <n v="512681400"/>
  </r>
  <r>
    <s v="KL4245WAEFA"/>
    <x v="7"/>
    <x v="1"/>
    <x v="1"/>
    <x v="1"/>
    <x v="1"/>
    <x v="1"/>
    <x v="1"/>
    <x v="5"/>
    <s v="5-9Dvc"/>
    <x v="3"/>
    <x v="2"/>
    <n v="512681400"/>
  </r>
  <r>
    <s v="KL4245WAEFL"/>
    <x v="8"/>
    <x v="1"/>
    <x v="1"/>
    <x v="1"/>
    <x v="1"/>
    <x v="1"/>
    <x v="1"/>
    <x v="5"/>
    <s v="5-9Dvc"/>
    <x v="4"/>
    <x v="2"/>
    <n v="433794900"/>
  </r>
  <r>
    <s v="KL4245WAET5"/>
    <x v="9"/>
    <x v="1"/>
    <x v="1"/>
    <x v="1"/>
    <x v="1"/>
    <x v="1"/>
    <x v="1"/>
    <x v="5"/>
    <s v="5-9Dvc"/>
    <x v="1"/>
    <x v="3"/>
    <n v="1538021100"/>
  </r>
  <r>
    <s v="KL4245WAET6"/>
    <x v="10"/>
    <x v="1"/>
    <x v="1"/>
    <x v="1"/>
    <x v="1"/>
    <x v="1"/>
    <x v="1"/>
    <x v="5"/>
    <s v="5-9Dvc"/>
    <x v="2"/>
    <x v="3"/>
    <n v="1348716600"/>
  </r>
  <r>
    <s v="KL4245WAETA"/>
    <x v="11"/>
    <x v="1"/>
    <x v="1"/>
    <x v="1"/>
    <x v="1"/>
    <x v="1"/>
    <x v="1"/>
    <x v="5"/>
    <s v="5-9Dvc"/>
    <x v="3"/>
    <x v="3"/>
    <n v="1301407800"/>
  </r>
  <r>
    <s v="KL4245WAETL"/>
    <x v="12"/>
    <x v="1"/>
    <x v="1"/>
    <x v="1"/>
    <x v="1"/>
    <x v="1"/>
    <x v="1"/>
    <x v="5"/>
    <s v="5-9Dvc"/>
    <x v="4"/>
    <x v="3"/>
    <n v="1112103300"/>
  </r>
  <r>
    <s v="KL4245WAKD5"/>
    <x v="1"/>
    <x v="1"/>
    <x v="1"/>
    <x v="1"/>
    <x v="1"/>
    <x v="1"/>
    <x v="1"/>
    <x v="0"/>
    <s v="10-14Dvc"/>
    <x v="1"/>
    <x v="1"/>
    <n v="1025339700"/>
  </r>
  <r>
    <s v="KL4245WAKD6"/>
    <x v="2"/>
    <x v="1"/>
    <x v="1"/>
    <x v="1"/>
    <x v="1"/>
    <x v="1"/>
    <x v="1"/>
    <x v="0"/>
    <s v="10-14Dvc"/>
    <x v="2"/>
    <x v="1"/>
    <n v="899144400"/>
  </r>
  <r>
    <s v="KL4245WAKDA"/>
    <x v="3"/>
    <x v="1"/>
    <x v="1"/>
    <x v="1"/>
    <x v="1"/>
    <x v="1"/>
    <x v="1"/>
    <x v="0"/>
    <s v="10-14Dvc"/>
    <x v="3"/>
    <x v="1"/>
    <n v="867589800"/>
  </r>
  <r>
    <s v="KL4245WAKDL"/>
    <x v="4"/>
    <x v="1"/>
    <x v="1"/>
    <x v="1"/>
    <x v="1"/>
    <x v="1"/>
    <x v="1"/>
    <x v="0"/>
    <s v="10-14Dvc"/>
    <x v="4"/>
    <x v="1"/>
    <n v="741394500"/>
  </r>
  <r>
    <s v="KL4245WAKF5"/>
    <x v="5"/>
    <x v="1"/>
    <x v="1"/>
    <x v="1"/>
    <x v="1"/>
    <x v="1"/>
    <x v="1"/>
    <x v="0"/>
    <s v="10-14Dvc"/>
    <x v="1"/>
    <x v="2"/>
    <n v="591544800"/>
  </r>
  <r>
    <s v="KL4245WAKF6"/>
    <x v="6"/>
    <x v="1"/>
    <x v="1"/>
    <x v="1"/>
    <x v="1"/>
    <x v="1"/>
    <x v="1"/>
    <x v="0"/>
    <s v="10-14Dvc"/>
    <x v="2"/>
    <x v="2"/>
    <n v="512681400"/>
  </r>
  <r>
    <s v="KL4245WAKFA"/>
    <x v="7"/>
    <x v="1"/>
    <x v="1"/>
    <x v="1"/>
    <x v="1"/>
    <x v="1"/>
    <x v="1"/>
    <x v="0"/>
    <s v="10-14Dvc"/>
    <x v="3"/>
    <x v="2"/>
    <n v="512681400"/>
  </r>
  <r>
    <s v="KL4245WAKFL"/>
    <x v="8"/>
    <x v="1"/>
    <x v="1"/>
    <x v="1"/>
    <x v="1"/>
    <x v="1"/>
    <x v="1"/>
    <x v="0"/>
    <s v="10-14Dvc"/>
    <x v="4"/>
    <x v="2"/>
    <n v="433794900"/>
  </r>
  <r>
    <s v="KL4245WAKT5"/>
    <x v="9"/>
    <x v="1"/>
    <x v="1"/>
    <x v="1"/>
    <x v="1"/>
    <x v="1"/>
    <x v="1"/>
    <x v="0"/>
    <s v="10-14Dvc"/>
    <x v="1"/>
    <x v="3"/>
    <n v="1538021100"/>
  </r>
  <r>
    <s v="KL4245WAKT6"/>
    <x v="10"/>
    <x v="1"/>
    <x v="1"/>
    <x v="1"/>
    <x v="1"/>
    <x v="1"/>
    <x v="1"/>
    <x v="0"/>
    <s v="10-14Dvc"/>
    <x v="2"/>
    <x v="3"/>
    <n v="1348716600"/>
  </r>
  <r>
    <s v="KL4245WAKTA"/>
    <x v="11"/>
    <x v="1"/>
    <x v="1"/>
    <x v="1"/>
    <x v="1"/>
    <x v="1"/>
    <x v="1"/>
    <x v="0"/>
    <s v="10-14Dvc"/>
    <x v="3"/>
    <x v="3"/>
    <n v="1301407800"/>
  </r>
  <r>
    <s v="KL4245WAKTL"/>
    <x v="12"/>
    <x v="1"/>
    <x v="1"/>
    <x v="1"/>
    <x v="1"/>
    <x v="1"/>
    <x v="1"/>
    <x v="0"/>
    <s v="10-14Dvc"/>
    <x v="4"/>
    <x v="3"/>
    <n v="1112103300"/>
  </r>
  <r>
    <s v="KL4245WAMD5"/>
    <x v="1"/>
    <x v="1"/>
    <x v="1"/>
    <x v="1"/>
    <x v="1"/>
    <x v="1"/>
    <x v="1"/>
    <x v="6"/>
    <s v="15-19Dvc"/>
    <x v="1"/>
    <x v="1"/>
    <n v="1025339700"/>
  </r>
  <r>
    <s v="KL4245WAMD6"/>
    <x v="2"/>
    <x v="1"/>
    <x v="1"/>
    <x v="1"/>
    <x v="1"/>
    <x v="1"/>
    <x v="1"/>
    <x v="6"/>
    <s v="15-19Dvc"/>
    <x v="2"/>
    <x v="1"/>
    <n v="899144400"/>
  </r>
  <r>
    <s v="KL4245WAMDA"/>
    <x v="3"/>
    <x v="1"/>
    <x v="1"/>
    <x v="1"/>
    <x v="1"/>
    <x v="1"/>
    <x v="1"/>
    <x v="6"/>
    <s v="15-19Dvc"/>
    <x v="3"/>
    <x v="1"/>
    <n v="867589800"/>
  </r>
  <r>
    <s v="KL4245WAMDL"/>
    <x v="4"/>
    <x v="1"/>
    <x v="1"/>
    <x v="1"/>
    <x v="1"/>
    <x v="1"/>
    <x v="1"/>
    <x v="6"/>
    <s v="15-19Dvc"/>
    <x v="4"/>
    <x v="1"/>
    <n v="741394500"/>
  </r>
  <r>
    <s v="KL4245WAMF5"/>
    <x v="5"/>
    <x v="1"/>
    <x v="1"/>
    <x v="1"/>
    <x v="1"/>
    <x v="1"/>
    <x v="1"/>
    <x v="6"/>
    <s v="15-19Dvc"/>
    <x v="1"/>
    <x v="2"/>
    <n v="591544800"/>
  </r>
  <r>
    <s v="KL4245WAMF6"/>
    <x v="6"/>
    <x v="1"/>
    <x v="1"/>
    <x v="1"/>
    <x v="1"/>
    <x v="1"/>
    <x v="1"/>
    <x v="6"/>
    <s v="15-19Dvc"/>
    <x v="2"/>
    <x v="2"/>
    <n v="512681400"/>
  </r>
  <r>
    <s v="KL4245WAMFA"/>
    <x v="7"/>
    <x v="1"/>
    <x v="1"/>
    <x v="1"/>
    <x v="1"/>
    <x v="1"/>
    <x v="1"/>
    <x v="6"/>
    <s v="15-19Dvc"/>
    <x v="3"/>
    <x v="2"/>
    <n v="512681400"/>
  </r>
  <r>
    <s v="KL4245WAMFL"/>
    <x v="8"/>
    <x v="1"/>
    <x v="1"/>
    <x v="1"/>
    <x v="1"/>
    <x v="1"/>
    <x v="1"/>
    <x v="6"/>
    <s v="15-19Dvc"/>
    <x v="4"/>
    <x v="2"/>
    <n v="433794900"/>
  </r>
  <r>
    <s v="KL4245WAMT5"/>
    <x v="9"/>
    <x v="1"/>
    <x v="1"/>
    <x v="1"/>
    <x v="1"/>
    <x v="1"/>
    <x v="1"/>
    <x v="6"/>
    <s v="15-19Dvc"/>
    <x v="1"/>
    <x v="3"/>
    <n v="1538021100"/>
  </r>
  <r>
    <s v="KL4245WAMT6"/>
    <x v="10"/>
    <x v="1"/>
    <x v="1"/>
    <x v="1"/>
    <x v="1"/>
    <x v="1"/>
    <x v="1"/>
    <x v="6"/>
    <s v="15-19Dvc"/>
    <x v="2"/>
    <x v="3"/>
    <n v="1348716600"/>
  </r>
  <r>
    <s v="KL4245WAMTA"/>
    <x v="11"/>
    <x v="1"/>
    <x v="1"/>
    <x v="1"/>
    <x v="1"/>
    <x v="1"/>
    <x v="1"/>
    <x v="6"/>
    <s v="15-19Dvc"/>
    <x v="3"/>
    <x v="3"/>
    <n v="1301407800"/>
  </r>
  <r>
    <s v="KL4245WAMTL"/>
    <x v="12"/>
    <x v="1"/>
    <x v="1"/>
    <x v="1"/>
    <x v="1"/>
    <x v="1"/>
    <x v="1"/>
    <x v="6"/>
    <s v="15-19Dvc"/>
    <x v="4"/>
    <x v="3"/>
    <n v="1112103300"/>
  </r>
  <r>
    <s v="KL4245WAND5"/>
    <x v="1"/>
    <x v="1"/>
    <x v="1"/>
    <x v="1"/>
    <x v="1"/>
    <x v="1"/>
    <x v="1"/>
    <x v="7"/>
    <s v="20-24Dvc"/>
    <x v="1"/>
    <x v="1"/>
    <n v="1025339700"/>
  </r>
  <r>
    <s v="KL4245WAND6"/>
    <x v="2"/>
    <x v="1"/>
    <x v="1"/>
    <x v="1"/>
    <x v="1"/>
    <x v="1"/>
    <x v="1"/>
    <x v="7"/>
    <s v="20-24Dvc"/>
    <x v="2"/>
    <x v="1"/>
    <n v="899144400"/>
  </r>
  <r>
    <s v="KL4245WANDA"/>
    <x v="3"/>
    <x v="1"/>
    <x v="1"/>
    <x v="1"/>
    <x v="1"/>
    <x v="1"/>
    <x v="1"/>
    <x v="7"/>
    <s v="20-24Dvc"/>
    <x v="3"/>
    <x v="1"/>
    <n v="867589800"/>
  </r>
  <r>
    <s v="KL4245WANDL"/>
    <x v="4"/>
    <x v="1"/>
    <x v="1"/>
    <x v="1"/>
    <x v="1"/>
    <x v="1"/>
    <x v="1"/>
    <x v="7"/>
    <s v="20-24Dvc"/>
    <x v="4"/>
    <x v="1"/>
    <n v="741394500"/>
  </r>
  <r>
    <s v="KL4245WANF5"/>
    <x v="5"/>
    <x v="1"/>
    <x v="1"/>
    <x v="1"/>
    <x v="1"/>
    <x v="1"/>
    <x v="1"/>
    <x v="7"/>
    <s v="20-24Dvc"/>
    <x v="1"/>
    <x v="2"/>
    <n v="591544800"/>
  </r>
  <r>
    <s v="KL4245WANF6"/>
    <x v="6"/>
    <x v="1"/>
    <x v="1"/>
    <x v="1"/>
    <x v="1"/>
    <x v="1"/>
    <x v="1"/>
    <x v="7"/>
    <s v="20-24Dvc"/>
    <x v="2"/>
    <x v="2"/>
    <n v="512681400"/>
  </r>
  <r>
    <s v="KL4245WANFA"/>
    <x v="7"/>
    <x v="1"/>
    <x v="1"/>
    <x v="1"/>
    <x v="1"/>
    <x v="1"/>
    <x v="1"/>
    <x v="7"/>
    <s v="20-24Dvc"/>
    <x v="3"/>
    <x v="2"/>
    <n v="512681400"/>
  </r>
  <r>
    <s v="KL4245WANFL"/>
    <x v="8"/>
    <x v="1"/>
    <x v="1"/>
    <x v="1"/>
    <x v="1"/>
    <x v="1"/>
    <x v="1"/>
    <x v="7"/>
    <s v="20-24Dvc"/>
    <x v="4"/>
    <x v="2"/>
    <n v="433794900"/>
  </r>
  <r>
    <s v="KL4245WANT5"/>
    <x v="9"/>
    <x v="1"/>
    <x v="1"/>
    <x v="1"/>
    <x v="1"/>
    <x v="1"/>
    <x v="1"/>
    <x v="7"/>
    <s v="20-24Dvc"/>
    <x v="1"/>
    <x v="3"/>
    <n v="1538021100"/>
  </r>
  <r>
    <s v="KL4245WANT6"/>
    <x v="10"/>
    <x v="1"/>
    <x v="1"/>
    <x v="1"/>
    <x v="1"/>
    <x v="1"/>
    <x v="1"/>
    <x v="7"/>
    <s v="20-24Dvc"/>
    <x v="2"/>
    <x v="3"/>
    <n v="1348716600"/>
  </r>
  <r>
    <s v="KL4245WANTA"/>
    <x v="11"/>
    <x v="1"/>
    <x v="1"/>
    <x v="1"/>
    <x v="1"/>
    <x v="1"/>
    <x v="1"/>
    <x v="7"/>
    <s v="20-24Dvc"/>
    <x v="3"/>
    <x v="3"/>
    <n v="1301407800"/>
  </r>
  <r>
    <s v="KL4245WANTL"/>
    <x v="12"/>
    <x v="1"/>
    <x v="1"/>
    <x v="1"/>
    <x v="1"/>
    <x v="1"/>
    <x v="1"/>
    <x v="7"/>
    <s v="20-24Dvc"/>
    <x v="4"/>
    <x v="3"/>
    <n v="1112103300"/>
  </r>
  <r>
    <s v="KL4245WAPD5"/>
    <x v="1"/>
    <x v="1"/>
    <x v="1"/>
    <x v="1"/>
    <x v="1"/>
    <x v="1"/>
    <x v="1"/>
    <x v="8"/>
    <s v="25-49Dvc"/>
    <x v="1"/>
    <x v="1"/>
    <n v="1025339700"/>
  </r>
  <r>
    <s v="KL4245WAPD6"/>
    <x v="2"/>
    <x v="1"/>
    <x v="1"/>
    <x v="1"/>
    <x v="1"/>
    <x v="1"/>
    <x v="1"/>
    <x v="8"/>
    <s v="25-49Dvc"/>
    <x v="2"/>
    <x v="1"/>
    <n v="899144400"/>
  </r>
  <r>
    <s v="KL4245WAPDA"/>
    <x v="3"/>
    <x v="1"/>
    <x v="1"/>
    <x v="1"/>
    <x v="1"/>
    <x v="1"/>
    <x v="1"/>
    <x v="8"/>
    <s v="25-49Dvc"/>
    <x v="3"/>
    <x v="1"/>
    <n v="867589800"/>
  </r>
  <r>
    <s v="KL4245WAPDL"/>
    <x v="4"/>
    <x v="1"/>
    <x v="1"/>
    <x v="1"/>
    <x v="1"/>
    <x v="1"/>
    <x v="1"/>
    <x v="8"/>
    <s v="25-49Dvc"/>
    <x v="4"/>
    <x v="1"/>
    <n v="741394500"/>
  </r>
  <r>
    <s v="KL4245WAPF5"/>
    <x v="5"/>
    <x v="1"/>
    <x v="1"/>
    <x v="1"/>
    <x v="1"/>
    <x v="1"/>
    <x v="1"/>
    <x v="8"/>
    <s v="25-49Dvc"/>
    <x v="1"/>
    <x v="2"/>
    <n v="591544800"/>
  </r>
  <r>
    <s v="KL4245WAPF6"/>
    <x v="6"/>
    <x v="1"/>
    <x v="1"/>
    <x v="1"/>
    <x v="1"/>
    <x v="1"/>
    <x v="1"/>
    <x v="8"/>
    <s v="25-49Dvc"/>
    <x v="2"/>
    <x v="2"/>
    <n v="512681400"/>
  </r>
  <r>
    <s v="KL4245WAPFA"/>
    <x v="7"/>
    <x v="1"/>
    <x v="1"/>
    <x v="1"/>
    <x v="1"/>
    <x v="1"/>
    <x v="1"/>
    <x v="8"/>
    <s v="25-49Dvc"/>
    <x v="3"/>
    <x v="2"/>
    <n v="512681400"/>
  </r>
  <r>
    <s v="KL4245WAPFL"/>
    <x v="8"/>
    <x v="1"/>
    <x v="1"/>
    <x v="1"/>
    <x v="1"/>
    <x v="1"/>
    <x v="1"/>
    <x v="8"/>
    <s v="25-49Dvc"/>
    <x v="4"/>
    <x v="2"/>
    <n v="433794900"/>
  </r>
  <r>
    <s v="KL4245WAPT5"/>
    <x v="9"/>
    <x v="1"/>
    <x v="1"/>
    <x v="1"/>
    <x v="1"/>
    <x v="1"/>
    <x v="1"/>
    <x v="8"/>
    <s v="25-49Dvc"/>
    <x v="1"/>
    <x v="3"/>
    <n v="1538021100"/>
  </r>
  <r>
    <s v="KL4245WAPT6"/>
    <x v="10"/>
    <x v="1"/>
    <x v="1"/>
    <x v="1"/>
    <x v="1"/>
    <x v="1"/>
    <x v="1"/>
    <x v="8"/>
    <s v="25-49Dvc"/>
    <x v="2"/>
    <x v="3"/>
    <n v="1348716600"/>
  </r>
  <r>
    <s v="KL4245WAPTA"/>
    <x v="11"/>
    <x v="1"/>
    <x v="1"/>
    <x v="1"/>
    <x v="1"/>
    <x v="1"/>
    <x v="1"/>
    <x v="8"/>
    <s v="25-49Dvc"/>
    <x v="3"/>
    <x v="3"/>
    <n v="1301407800"/>
  </r>
  <r>
    <s v="KL4245WAPTL"/>
    <x v="12"/>
    <x v="1"/>
    <x v="1"/>
    <x v="1"/>
    <x v="1"/>
    <x v="1"/>
    <x v="1"/>
    <x v="8"/>
    <s v="25-49Dvc"/>
    <x v="4"/>
    <x v="3"/>
    <n v="1112103300"/>
  </r>
  <r>
    <s v="KL4245WAQD5"/>
    <x v="1"/>
    <x v="1"/>
    <x v="1"/>
    <x v="1"/>
    <x v="1"/>
    <x v="1"/>
    <x v="1"/>
    <x v="9"/>
    <s v="50-99Dvc"/>
    <x v="1"/>
    <x v="1"/>
    <n v="1025339700"/>
  </r>
  <r>
    <s v="KL4245WAQD6"/>
    <x v="2"/>
    <x v="1"/>
    <x v="1"/>
    <x v="1"/>
    <x v="1"/>
    <x v="1"/>
    <x v="1"/>
    <x v="9"/>
    <s v="50-99Dvc"/>
    <x v="2"/>
    <x v="1"/>
    <n v="899144400"/>
  </r>
  <r>
    <s v="KL4245WAQDA"/>
    <x v="3"/>
    <x v="1"/>
    <x v="1"/>
    <x v="1"/>
    <x v="1"/>
    <x v="1"/>
    <x v="1"/>
    <x v="9"/>
    <s v="50-99Dvc"/>
    <x v="3"/>
    <x v="1"/>
    <n v="867589800"/>
  </r>
  <r>
    <s v="KL4245WAQDL"/>
    <x v="4"/>
    <x v="1"/>
    <x v="1"/>
    <x v="1"/>
    <x v="1"/>
    <x v="1"/>
    <x v="1"/>
    <x v="9"/>
    <s v="50-99Dvc"/>
    <x v="4"/>
    <x v="1"/>
    <n v="741394500"/>
  </r>
  <r>
    <s v="KL4245WAQF5"/>
    <x v="5"/>
    <x v="1"/>
    <x v="1"/>
    <x v="1"/>
    <x v="1"/>
    <x v="1"/>
    <x v="1"/>
    <x v="9"/>
    <s v="50-99Dvc"/>
    <x v="1"/>
    <x v="2"/>
    <n v="591544800"/>
  </r>
  <r>
    <s v="KL4245WAQF6"/>
    <x v="6"/>
    <x v="1"/>
    <x v="1"/>
    <x v="1"/>
    <x v="1"/>
    <x v="1"/>
    <x v="1"/>
    <x v="9"/>
    <s v="50-99Dvc"/>
    <x v="2"/>
    <x v="2"/>
    <n v="512681400"/>
  </r>
  <r>
    <s v="KL4245WAQFA"/>
    <x v="7"/>
    <x v="1"/>
    <x v="1"/>
    <x v="1"/>
    <x v="1"/>
    <x v="1"/>
    <x v="1"/>
    <x v="9"/>
    <s v="50-99Dvc"/>
    <x v="3"/>
    <x v="2"/>
    <n v="512681400"/>
  </r>
  <r>
    <s v="KL4245WAQFL"/>
    <x v="8"/>
    <x v="1"/>
    <x v="1"/>
    <x v="1"/>
    <x v="1"/>
    <x v="1"/>
    <x v="1"/>
    <x v="9"/>
    <s v="50-99Dvc"/>
    <x v="4"/>
    <x v="2"/>
    <n v="433794900"/>
  </r>
  <r>
    <s v="KL4245WAQT5"/>
    <x v="9"/>
    <x v="1"/>
    <x v="1"/>
    <x v="1"/>
    <x v="1"/>
    <x v="1"/>
    <x v="1"/>
    <x v="9"/>
    <s v="50-99Dvc"/>
    <x v="1"/>
    <x v="3"/>
    <n v="1538021100"/>
  </r>
  <r>
    <s v="KL4245WAQT6"/>
    <x v="10"/>
    <x v="1"/>
    <x v="1"/>
    <x v="1"/>
    <x v="1"/>
    <x v="1"/>
    <x v="1"/>
    <x v="9"/>
    <s v="50-99Dvc"/>
    <x v="2"/>
    <x v="3"/>
    <n v="1348716600"/>
  </r>
  <r>
    <s v="KL4245WAQTA"/>
    <x v="11"/>
    <x v="1"/>
    <x v="1"/>
    <x v="1"/>
    <x v="1"/>
    <x v="1"/>
    <x v="1"/>
    <x v="9"/>
    <s v="50-99Dvc"/>
    <x v="3"/>
    <x v="3"/>
    <n v="1301407800"/>
  </r>
  <r>
    <s v="KL4245WAQTL"/>
    <x v="12"/>
    <x v="1"/>
    <x v="1"/>
    <x v="1"/>
    <x v="1"/>
    <x v="1"/>
    <x v="1"/>
    <x v="9"/>
    <s v="50-99Dvc"/>
    <x v="4"/>
    <x v="3"/>
    <n v="1112103300"/>
  </r>
  <r>
    <s v="KL4245WARD5"/>
    <x v="1"/>
    <x v="1"/>
    <x v="1"/>
    <x v="1"/>
    <x v="1"/>
    <x v="1"/>
    <x v="1"/>
    <x v="10"/>
    <s v="100-149Dvc"/>
    <x v="1"/>
    <x v="1"/>
    <n v="871539900"/>
  </r>
  <r>
    <s v="KL4245WARD6"/>
    <x v="2"/>
    <x v="1"/>
    <x v="1"/>
    <x v="1"/>
    <x v="1"/>
    <x v="1"/>
    <x v="1"/>
    <x v="10"/>
    <s v="100-149Dvc"/>
    <x v="2"/>
    <x v="1"/>
    <n v="764286600"/>
  </r>
  <r>
    <s v="KL4245WARDA"/>
    <x v="3"/>
    <x v="1"/>
    <x v="1"/>
    <x v="1"/>
    <x v="1"/>
    <x v="1"/>
    <x v="1"/>
    <x v="10"/>
    <s v="100-149Dvc"/>
    <x v="3"/>
    <x v="1"/>
    <n v="737444400"/>
  </r>
  <r>
    <s v="KL4245WARDL"/>
    <x v="4"/>
    <x v="1"/>
    <x v="1"/>
    <x v="1"/>
    <x v="1"/>
    <x v="1"/>
    <x v="1"/>
    <x v="10"/>
    <s v="100-149Dvc"/>
    <x v="4"/>
    <x v="1"/>
    <n v="630191100"/>
  </r>
  <r>
    <s v="KL4245WARF5"/>
    <x v="5"/>
    <x v="1"/>
    <x v="1"/>
    <x v="1"/>
    <x v="1"/>
    <x v="1"/>
    <x v="1"/>
    <x v="10"/>
    <s v="100-149Dvc"/>
    <x v="1"/>
    <x v="2"/>
    <n v="502817700"/>
  </r>
  <r>
    <s v="KL4245WARF6"/>
    <x v="6"/>
    <x v="1"/>
    <x v="1"/>
    <x v="1"/>
    <x v="1"/>
    <x v="1"/>
    <x v="1"/>
    <x v="10"/>
    <s v="100-149Dvc"/>
    <x v="2"/>
    <x v="2"/>
    <n v="435758400"/>
  </r>
  <r>
    <s v="KL4245WARFA"/>
    <x v="7"/>
    <x v="1"/>
    <x v="1"/>
    <x v="1"/>
    <x v="1"/>
    <x v="1"/>
    <x v="1"/>
    <x v="10"/>
    <s v="100-149Dvc"/>
    <x v="3"/>
    <x v="2"/>
    <n v="435758400"/>
  </r>
  <r>
    <s v="KL4245WARFL"/>
    <x v="8"/>
    <x v="1"/>
    <x v="1"/>
    <x v="1"/>
    <x v="1"/>
    <x v="1"/>
    <x v="1"/>
    <x v="10"/>
    <s v="100-149Dvc"/>
    <x v="4"/>
    <x v="2"/>
    <n v="368722200"/>
  </r>
  <r>
    <s v="KL4245WART5"/>
    <x v="9"/>
    <x v="1"/>
    <x v="1"/>
    <x v="1"/>
    <x v="1"/>
    <x v="1"/>
    <x v="1"/>
    <x v="10"/>
    <s v="100-149Dvc"/>
    <x v="1"/>
    <x v="3"/>
    <n v="1307298300"/>
  </r>
  <r>
    <s v="KL4245WART6"/>
    <x v="10"/>
    <x v="1"/>
    <x v="1"/>
    <x v="1"/>
    <x v="1"/>
    <x v="1"/>
    <x v="1"/>
    <x v="10"/>
    <s v="100-149Dvc"/>
    <x v="2"/>
    <x v="3"/>
    <n v="1146406800"/>
  </r>
  <r>
    <s v="KL4245WARTA"/>
    <x v="11"/>
    <x v="1"/>
    <x v="1"/>
    <x v="1"/>
    <x v="1"/>
    <x v="1"/>
    <x v="1"/>
    <x v="10"/>
    <s v="100-149Dvc"/>
    <x v="3"/>
    <x v="3"/>
    <n v="1106166600"/>
  </r>
  <r>
    <s v="KL4245WARTL"/>
    <x v="12"/>
    <x v="1"/>
    <x v="1"/>
    <x v="1"/>
    <x v="1"/>
    <x v="1"/>
    <x v="1"/>
    <x v="10"/>
    <s v="100-149Dvc"/>
    <x v="4"/>
    <x v="3"/>
    <n v="945275100"/>
  </r>
  <r>
    <s v="KL4245WASD5"/>
    <x v="1"/>
    <x v="1"/>
    <x v="1"/>
    <x v="1"/>
    <x v="1"/>
    <x v="1"/>
    <x v="1"/>
    <x v="11"/>
    <s v="150-249Dvc"/>
    <x v="1"/>
    <x v="1"/>
    <n v="871539900"/>
  </r>
  <r>
    <s v="KL4245WASD6"/>
    <x v="2"/>
    <x v="1"/>
    <x v="1"/>
    <x v="1"/>
    <x v="1"/>
    <x v="1"/>
    <x v="1"/>
    <x v="11"/>
    <s v="150-249Dvc"/>
    <x v="2"/>
    <x v="1"/>
    <n v="764286600"/>
  </r>
  <r>
    <s v="KL4245WASDA"/>
    <x v="3"/>
    <x v="1"/>
    <x v="1"/>
    <x v="1"/>
    <x v="1"/>
    <x v="1"/>
    <x v="1"/>
    <x v="11"/>
    <s v="150-249Dvc"/>
    <x v="3"/>
    <x v="1"/>
    <n v="737444400"/>
  </r>
  <r>
    <s v="KL4245WASDL"/>
    <x v="4"/>
    <x v="1"/>
    <x v="1"/>
    <x v="1"/>
    <x v="1"/>
    <x v="1"/>
    <x v="1"/>
    <x v="11"/>
    <s v="150-249Dvc"/>
    <x v="4"/>
    <x v="1"/>
    <n v="630191100"/>
  </r>
  <r>
    <s v="KL4245WASF5"/>
    <x v="5"/>
    <x v="1"/>
    <x v="1"/>
    <x v="1"/>
    <x v="1"/>
    <x v="1"/>
    <x v="1"/>
    <x v="11"/>
    <s v="150-249Dvc"/>
    <x v="1"/>
    <x v="2"/>
    <n v="502817700"/>
  </r>
  <r>
    <s v="KL4245WASF6"/>
    <x v="6"/>
    <x v="1"/>
    <x v="1"/>
    <x v="1"/>
    <x v="1"/>
    <x v="1"/>
    <x v="1"/>
    <x v="11"/>
    <s v="150-249Dvc"/>
    <x v="2"/>
    <x v="2"/>
    <n v="435758400"/>
  </r>
  <r>
    <s v="KL4245WASFA"/>
    <x v="7"/>
    <x v="1"/>
    <x v="1"/>
    <x v="1"/>
    <x v="1"/>
    <x v="1"/>
    <x v="1"/>
    <x v="11"/>
    <s v="150-249Dvc"/>
    <x v="3"/>
    <x v="2"/>
    <n v="435758400"/>
  </r>
  <r>
    <s v="KL4245WASFL"/>
    <x v="8"/>
    <x v="1"/>
    <x v="1"/>
    <x v="1"/>
    <x v="1"/>
    <x v="1"/>
    <x v="1"/>
    <x v="11"/>
    <s v="150-249Dvc"/>
    <x v="4"/>
    <x v="2"/>
    <n v="368722200"/>
  </r>
  <r>
    <s v="KL4245WAST5"/>
    <x v="9"/>
    <x v="1"/>
    <x v="1"/>
    <x v="1"/>
    <x v="1"/>
    <x v="1"/>
    <x v="1"/>
    <x v="11"/>
    <s v="150-249Dvc"/>
    <x v="1"/>
    <x v="3"/>
    <n v="1307298300"/>
  </r>
  <r>
    <s v="KL4245WAST6"/>
    <x v="10"/>
    <x v="1"/>
    <x v="1"/>
    <x v="1"/>
    <x v="1"/>
    <x v="1"/>
    <x v="1"/>
    <x v="11"/>
    <s v="150-249Dvc"/>
    <x v="2"/>
    <x v="3"/>
    <n v="1146406800"/>
  </r>
  <r>
    <s v="KL4245WASTA"/>
    <x v="11"/>
    <x v="1"/>
    <x v="1"/>
    <x v="1"/>
    <x v="1"/>
    <x v="1"/>
    <x v="1"/>
    <x v="11"/>
    <s v="150-249Dvc"/>
    <x v="3"/>
    <x v="3"/>
    <n v="1106166600"/>
  </r>
  <r>
    <s v="KL4245WASTL"/>
    <x v="12"/>
    <x v="1"/>
    <x v="1"/>
    <x v="1"/>
    <x v="1"/>
    <x v="1"/>
    <x v="1"/>
    <x v="11"/>
    <s v="150-249Dvc"/>
    <x v="4"/>
    <x v="3"/>
    <n v="945275100"/>
  </r>
  <r>
    <s v="KL4245WATD5"/>
    <x v="1"/>
    <x v="1"/>
    <x v="1"/>
    <x v="1"/>
    <x v="1"/>
    <x v="1"/>
    <x v="1"/>
    <x v="12"/>
    <s v="250-499Dvc"/>
    <x v="1"/>
    <x v="1"/>
    <n v="820257900"/>
  </r>
  <r>
    <s v="KL4245WATD6"/>
    <x v="2"/>
    <x v="1"/>
    <x v="1"/>
    <x v="1"/>
    <x v="1"/>
    <x v="1"/>
    <x v="1"/>
    <x v="12"/>
    <s v="250-499Dvc"/>
    <x v="2"/>
    <x v="1"/>
    <n v="719310900"/>
  </r>
  <r>
    <s v="KL4245WATDA"/>
    <x v="3"/>
    <x v="1"/>
    <x v="1"/>
    <x v="1"/>
    <x v="1"/>
    <x v="1"/>
    <x v="1"/>
    <x v="12"/>
    <s v="250-499Dvc"/>
    <x v="3"/>
    <x v="1"/>
    <n v="694085700"/>
  </r>
  <r>
    <s v="KL4245WATDL"/>
    <x v="4"/>
    <x v="1"/>
    <x v="1"/>
    <x v="1"/>
    <x v="1"/>
    <x v="1"/>
    <x v="1"/>
    <x v="12"/>
    <s v="250-499Dvc"/>
    <x v="4"/>
    <x v="1"/>
    <n v="593115600"/>
  </r>
  <r>
    <s v="KL4245WATF5"/>
    <x v="5"/>
    <x v="1"/>
    <x v="1"/>
    <x v="1"/>
    <x v="1"/>
    <x v="1"/>
    <x v="1"/>
    <x v="12"/>
    <s v="250-499Dvc"/>
    <x v="1"/>
    <x v="2"/>
    <n v="473226600"/>
  </r>
  <r>
    <s v="KL4245WATF6"/>
    <x v="6"/>
    <x v="1"/>
    <x v="1"/>
    <x v="1"/>
    <x v="1"/>
    <x v="1"/>
    <x v="1"/>
    <x v="12"/>
    <s v="250-499Dvc"/>
    <x v="2"/>
    <x v="2"/>
    <n v="410140500"/>
  </r>
  <r>
    <s v="KL4245WATFA"/>
    <x v="7"/>
    <x v="1"/>
    <x v="1"/>
    <x v="1"/>
    <x v="1"/>
    <x v="1"/>
    <x v="1"/>
    <x v="12"/>
    <s v="250-499Dvc"/>
    <x v="3"/>
    <x v="2"/>
    <n v="410140500"/>
  </r>
  <r>
    <s v="KL4245WATFL"/>
    <x v="8"/>
    <x v="1"/>
    <x v="1"/>
    <x v="1"/>
    <x v="1"/>
    <x v="1"/>
    <x v="1"/>
    <x v="12"/>
    <s v="250-499Dvc"/>
    <x v="4"/>
    <x v="2"/>
    <n v="347054400"/>
  </r>
  <r>
    <s v="KL4245WATT5"/>
    <x v="9"/>
    <x v="1"/>
    <x v="1"/>
    <x v="1"/>
    <x v="1"/>
    <x v="1"/>
    <x v="1"/>
    <x v="12"/>
    <s v="250-499Dvc"/>
    <x v="1"/>
    <x v="3"/>
    <n v="1230398400"/>
  </r>
  <r>
    <s v="KL4245WATT6"/>
    <x v="10"/>
    <x v="1"/>
    <x v="1"/>
    <x v="1"/>
    <x v="1"/>
    <x v="1"/>
    <x v="1"/>
    <x v="12"/>
    <s v="250-499Dvc"/>
    <x v="2"/>
    <x v="3"/>
    <n v="1078954800"/>
  </r>
  <r>
    <s v="KL4245WATTA"/>
    <x v="11"/>
    <x v="1"/>
    <x v="1"/>
    <x v="1"/>
    <x v="1"/>
    <x v="1"/>
    <x v="1"/>
    <x v="12"/>
    <s v="250-499Dvc"/>
    <x v="3"/>
    <x v="3"/>
    <n v="1041117000"/>
  </r>
  <r>
    <s v="KL4245WATTL"/>
    <x v="12"/>
    <x v="1"/>
    <x v="1"/>
    <x v="1"/>
    <x v="1"/>
    <x v="1"/>
    <x v="1"/>
    <x v="12"/>
    <s v="250-499Dvc"/>
    <x v="4"/>
    <x v="3"/>
    <n v="889673400"/>
  </r>
  <r>
    <s v="KL4245WAUD5"/>
    <x v="1"/>
    <x v="1"/>
    <x v="1"/>
    <x v="1"/>
    <x v="1"/>
    <x v="1"/>
    <x v="1"/>
    <x v="13"/>
    <s v="500-999Dvc"/>
    <x v="1"/>
    <x v="1"/>
    <n v="820257900"/>
  </r>
  <r>
    <s v="KL4245WAUD6"/>
    <x v="2"/>
    <x v="1"/>
    <x v="1"/>
    <x v="1"/>
    <x v="1"/>
    <x v="1"/>
    <x v="1"/>
    <x v="13"/>
    <s v="500-999Dvc"/>
    <x v="2"/>
    <x v="1"/>
    <n v="719310900"/>
  </r>
  <r>
    <s v="KL4245WAUDA"/>
    <x v="3"/>
    <x v="1"/>
    <x v="1"/>
    <x v="1"/>
    <x v="1"/>
    <x v="1"/>
    <x v="1"/>
    <x v="13"/>
    <s v="500-999Dvc"/>
    <x v="3"/>
    <x v="1"/>
    <n v="694085700"/>
  </r>
  <r>
    <s v="KL4245WAUDL"/>
    <x v="4"/>
    <x v="1"/>
    <x v="1"/>
    <x v="1"/>
    <x v="1"/>
    <x v="1"/>
    <x v="1"/>
    <x v="13"/>
    <s v="500-999Dvc"/>
    <x v="4"/>
    <x v="1"/>
    <n v="593115600"/>
  </r>
  <r>
    <s v="KL4245WAUF5"/>
    <x v="5"/>
    <x v="1"/>
    <x v="1"/>
    <x v="1"/>
    <x v="1"/>
    <x v="1"/>
    <x v="1"/>
    <x v="13"/>
    <s v="500-999Dvc"/>
    <x v="1"/>
    <x v="2"/>
    <n v="473226600"/>
  </r>
  <r>
    <s v="KL4245WAUF6"/>
    <x v="6"/>
    <x v="1"/>
    <x v="1"/>
    <x v="1"/>
    <x v="1"/>
    <x v="1"/>
    <x v="1"/>
    <x v="13"/>
    <s v="500-999Dvc"/>
    <x v="2"/>
    <x v="2"/>
    <n v="410140500"/>
  </r>
  <r>
    <s v="KL4245WAUFA"/>
    <x v="7"/>
    <x v="1"/>
    <x v="1"/>
    <x v="1"/>
    <x v="1"/>
    <x v="1"/>
    <x v="1"/>
    <x v="13"/>
    <s v="500-999Dvc"/>
    <x v="3"/>
    <x v="2"/>
    <n v="410140500"/>
  </r>
  <r>
    <s v="KL4245WAUFL"/>
    <x v="8"/>
    <x v="1"/>
    <x v="1"/>
    <x v="1"/>
    <x v="1"/>
    <x v="1"/>
    <x v="1"/>
    <x v="13"/>
    <s v="500-999Dvc"/>
    <x v="4"/>
    <x v="2"/>
    <n v="347054400"/>
  </r>
  <r>
    <s v="KL4245WAUT5"/>
    <x v="9"/>
    <x v="1"/>
    <x v="1"/>
    <x v="1"/>
    <x v="1"/>
    <x v="1"/>
    <x v="1"/>
    <x v="13"/>
    <s v="500-999Dvc"/>
    <x v="1"/>
    <x v="3"/>
    <n v="1230398400"/>
  </r>
  <r>
    <s v="KL4245WAUT6"/>
    <x v="10"/>
    <x v="1"/>
    <x v="1"/>
    <x v="1"/>
    <x v="1"/>
    <x v="1"/>
    <x v="1"/>
    <x v="13"/>
    <s v="500-999Dvc"/>
    <x v="2"/>
    <x v="3"/>
    <n v="1078954800"/>
  </r>
  <r>
    <s v="KL4245WAUTA"/>
    <x v="11"/>
    <x v="1"/>
    <x v="1"/>
    <x v="1"/>
    <x v="1"/>
    <x v="1"/>
    <x v="1"/>
    <x v="13"/>
    <s v="500-999Dvc"/>
    <x v="3"/>
    <x v="3"/>
    <n v="1041117000"/>
  </r>
  <r>
    <s v="KL4245WAUTL"/>
    <x v="12"/>
    <x v="1"/>
    <x v="1"/>
    <x v="1"/>
    <x v="1"/>
    <x v="1"/>
    <x v="1"/>
    <x v="13"/>
    <s v="500-999Dvc"/>
    <x v="4"/>
    <x v="3"/>
    <n v="889673400"/>
  </r>
  <r>
    <s v="KL4245WAVD5"/>
    <x v="1"/>
    <x v="1"/>
    <x v="1"/>
    <x v="1"/>
    <x v="1"/>
    <x v="1"/>
    <x v="1"/>
    <x v="14"/>
    <s v="1000-1499Dvc"/>
    <x v="1"/>
    <x v="1"/>
    <n v="757171800"/>
  </r>
  <r>
    <s v="KL4245WAVD6"/>
    <x v="2"/>
    <x v="1"/>
    <x v="1"/>
    <x v="1"/>
    <x v="1"/>
    <x v="1"/>
    <x v="1"/>
    <x v="14"/>
    <s v="1000-1499Dvc"/>
    <x v="2"/>
    <x v="1"/>
    <n v="656224800"/>
  </r>
  <r>
    <s v="KL4245WAVDA"/>
    <x v="3"/>
    <x v="1"/>
    <x v="1"/>
    <x v="1"/>
    <x v="1"/>
    <x v="1"/>
    <x v="1"/>
    <x v="14"/>
    <s v="1000-1499Dvc"/>
    <x v="3"/>
    <x v="1"/>
    <n v="662508000"/>
  </r>
  <r>
    <s v="KL4245WAVDL"/>
    <x v="4"/>
    <x v="1"/>
    <x v="1"/>
    <x v="1"/>
    <x v="1"/>
    <x v="1"/>
    <x v="1"/>
    <x v="14"/>
    <s v="1000-1499Dvc"/>
    <x v="4"/>
    <x v="1"/>
    <n v="561561000"/>
  </r>
  <r>
    <s v="KL4245WAVF5"/>
    <x v="5"/>
    <x v="1"/>
    <x v="1"/>
    <x v="1"/>
    <x v="1"/>
    <x v="1"/>
    <x v="1"/>
    <x v="14"/>
    <s v="1000-1499Dvc"/>
    <x v="1"/>
    <x v="2"/>
    <n v="410140500"/>
  </r>
  <r>
    <s v="KL4245WAVF6"/>
    <x v="6"/>
    <x v="1"/>
    <x v="1"/>
    <x v="1"/>
    <x v="1"/>
    <x v="1"/>
    <x v="1"/>
    <x v="14"/>
    <s v="1000-1499Dvc"/>
    <x v="2"/>
    <x v="2"/>
    <n v="347054400"/>
  </r>
  <r>
    <s v="KL4245WAVFA"/>
    <x v="7"/>
    <x v="1"/>
    <x v="1"/>
    <x v="1"/>
    <x v="1"/>
    <x v="1"/>
    <x v="1"/>
    <x v="14"/>
    <s v="1000-1499Dvc"/>
    <x v="3"/>
    <x v="2"/>
    <n v="378585900"/>
  </r>
  <r>
    <s v="KL4245WAVFL"/>
    <x v="8"/>
    <x v="1"/>
    <x v="1"/>
    <x v="1"/>
    <x v="1"/>
    <x v="1"/>
    <x v="1"/>
    <x v="14"/>
    <s v="1000-1499Dvc"/>
    <x v="4"/>
    <x v="2"/>
    <n v="315499800"/>
  </r>
  <r>
    <s v="KL4245WAVT5"/>
    <x v="9"/>
    <x v="1"/>
    <x v="1"/>
    <x v="1"/>
    <x v="1"/>
    <x v="1"/>
    <x v="1"/>
    <x v="14"/>
    <s v="1000-1499Dvc"/>
    <x v="1"/>
    <x v="3"/>
    <n v="1167312300"/>
  </r>
  <r>
    <s v="KL4245WAVT6"/>
    <x v="10"/>
    <x v="1"/>
    <x v="1"/>
    <x v="1"/>
    <x v="1"/>
    <x v="1"/>
    <x v="1"/>
    <x v="14"/>
    <s v="1000-1499Dvc"/>
    <x v="2"/>
    <x v="3"/>
    <n v="1015868700"/>
  </r>
  <r>
    <s v="KL4245WAVTA"/>
    <x v="11"/>
    <x v="1"/>
    <x v="1"/>
    <x v="1"/>
    <x v="1"/>
    <x v="1"/>
    <x v="1"/>
    <x v="14"/>
    <s v="1000-1499Dvc"/>
    <x v="3"/>
    <x v="3"/>
    <n v="1009562400"/>
  </r>
  <r>
    <s v="KL4245WAVTL"/>
    <x v="12"/>
    <x v="1"/>
    <x v="1"/>
    <x v="1"/>
    <x v="1"/>
    <x v="1"/>
    <x v="1"/>
    <x v="14"/>
    <s v="1000-1499Dvc"/>
    <x v="4"/>
    <x v="3"/>
    <n v="858118800"/>
  </r>
  <r>
    <s v="KL4245WAWD5"/>
    <x v="1"/>
    <x v="1"/>
    <x v="1"/>
    <x v="1"/>
    <x v="1"/>
    <x v="1"/>
    <x v="1"/>
    <x v="15"/>
    <s v="1500-2499Dvc"/>
    <x v="1"/>
    <x v="1"/>
    <n v="757171800"/>
  </r>
  <r>
    <s v="KL4245WAWD6"/>
    <x v="2"/>
    <x v="1"/>
    <x v="1"/>
    <x v="1"/>
    <x v="1"/>
    <x v="1"/>
    <x v="1"/>
    <x v="15"/>
    <s v="1500-2499Dvc"/>
    <x v="2"/>
    <x v="1"/>
    <n v="656224800"/>
  </r>
  <r>
    <s v="KL4245WAWDA"/>
    <x v="3"/>
    <x v="1"/>
    <x v="1"/>
    <x v="1"/>
    <x v="1"/>
    <x v="1"/>
    <x v="1"/>
    <x v="15"/>
    <s v="1500-2499Dvc"/>
    <x v="3"/>
    <x v="1"/>
    <n v="662508000"/>
  </r>
  <r>
    <s v="KL4245WAWDL"/>
    <x v="4"/>
    <x v="1"/>
    <x v="1"/>
    <x v="1"/>
    <x v="1"/>
    <x v="1"/>
    <x v="1"/>
    <x v="15"/>
    <s v="1500-2499Dvc"/>
    <x v="4"/>
    <x v="1"/>
    <n v="561561000"/>
  </r>
  <r>
    <s v="KL4245WAWF5"/>
    <x v="5"/>
    <x v="1"/>
    <x v="1"/>
    <x v="1"/>
    <x v="1"/>
    <x v="1"/>
    <x v="1"/>
    <x v="15"/>
    <s v="1500-2499Dvc"/>
    <x v="1"/>
    <x v="2"/>
    <n v="410140500"/>
  </r>
  <r>
    <s v="KL4245WAWF6"/>
    <x v="6"/>
    <x v="1"/>
    <x v="1"/>
    <x v="1"/>
    <x v="1"/>
    <x v="1"/>
    <x v="1"/>
    <x v="15"/>
    <s v="1500-2499Dvc"/>
    <x v="2"/>
    <x v="2"/>
    <n v="347054400"/>
  </r>
  <r>
    <s v="KL4245WAWFA"/>
    <x v="7"/>
    <x v="1"/>
    <x v="1"/>
    <x v="1"/>
    <x v="1"/>
    <x v="1"/>
    <x v="1"/>
    <x v="15"/>
    <s v="1500-2499Dvc"/>
    <x v="3"/>
    <x v="2"/>
    <n v="378585900"/>
  </r>
  <r>
    <s v="KL4245WAWFL"/>
    <x v="8"/>
    <x v="1"/>
    <x v="1"/>
    <x v="1"/>
    <x v="1"/>
    <x v="1"/>
    <x v="1"/>
    <x v="15"/>
    <s v="1500-2499Dvc"/>
    <x v="4"/>
    <x v="2"/>
    <n v="315499800"/>
  </r>
  <r>
    <s v="KL4245WAWT5"/>
    <x v="9"/>
    <x v="1"/>
    <x v="1"/>
    <x v="1"/>
    <x v="1"/>
    <x v="1"/>
    <x v="1"/>
    <x v="15"/>
    <s v="1500-2499Dvc"/>
    <x v="1"/>
    <x v="3"/>
    <n v="1167312300"/>
  </r>
  <r>
    <s v="KL4245WAWT6"/>
    <x v="10"/>
    <x v="1"/>
    <x v="1"/>
    <x v="1"/>
    <x v="1"/>
    <x v="1"/>
    <x v="1"/>
    <x v="15"/>
    <s v="1500-2499Dvc"/>
    <x v="2"/>
    <x v="3"/>
    <n v="1015868700"/>
  </r>
  <r>
    <s v="KL4245WAWTA"/>
    <x v="11"/>
    <x v="1"/>
    <x v="1"/>
    <x v="1"/>
    <x v="1"/>
    <x v="1"/>
    <x v="1"/>
    <x v="15"/>
    <s v="1500-2499Dvc"/>
    <x v="3"/>
    <x v="3"/>
    <n v="1009562400"/>
  </r>
  <r>
    <s v="KL4245WAWTL"/>
    <x v="12"/>
    <x v="1"/>
    <x v="1"/>
    <x v="1"/>
    <x v="1"/>
    <x v="1"/>
    <x v="1"/>
    <x v="15"/>
    <s v="1500-2499Dvc"/>
    <x v="4"/>
    <x v="3"/>
    <n v="858118800"/>
  </r>
  <r>
    <s v="KL4245WAXD5"/>
    <x v="1"/>
    <x v="1"/>
    <x v="1"/>
    <x v="1"/>
    <x v="1"/>
    <x v="1"/>
    <x v="1"/>
    <x v="16"/>
    <s v="2500-4999Dvc"/>
    <x v="1"/>
    <x v="1"/>
    <n v="757171800"/>
  </r>
  <r>
    <s v="KL4245WAXD6"/>
    <x v="2"/>
    <x v="1"/>
    <x v="1"/>
    <x v="1"/>
    <x v="1"/>
    <x v="1"/>
    <x v="1"/>
    <x v="16"/>
    <s v="2500-4999Dvc"/>
    <x v="2"/>
    <x v="1"/>
    <n v="656224800"/>
  </r>
  <r>
    <s v="KL4245WAXDA"/>
    <x v="3"/>
    <x v="1"/>
    <x v="1"/>
    <x v="1"/>
    <x v="1"/>
    <x v="1"/>
    <x v="1"/>
    <x v="16"/>
    <s v="2500-4999Dvc"/>
    <x v="3"/>
    <x v="1"/>
    <n v="662508000"/>
  </r>
  <r>
    <s v="KL4245WAXDL"/>
    <x v="4"/>
    <x v="1"/>
    <x v="1"/>
    <x v="1"/>
    <x v="1"/>
    <x v="1"/>
    <x v="1"/>
    <x v="16"/>
    <s v="2500-4999Dvc"/>
    <x v="4"/>
    <x v="1"/>
    <n v="561561000"/>
  </r>
  <r>
    <s v="KL4245WAXF5"/>
    <x v="5"/>
    <x v="1"/>
    <x v="1"/>
    <x v="1"/>
    <x v="1"/>
    <x v="1"/>
    <x v="1"/>
    <x v="16"/>
    <s v="2500-4999Dvc"/>
    <x v="1"/>
    <x v="2"/>
    <n v="410140500"/>
  </r>
  <r>
    <s v="KL4245WAXF6"/>
    <x v="6"/>
    <x v="1"/>
    <x v="1"/>
    <x v="1"/>
    <x v="1"/>
    <x v="1"/>
    <x v="1"/>
    <x v="16"/>
    <s v="2500-4999Dvc"/>
    <x v="2"/>
    <x v="2"/>
    <n v="347054400"/>
  </r>
  <r>
    <s v="KL4245WAXFA"/>
    <x v="7"/>
    <x v="1"/>
    <x v="1"/>
    <x v="1"/>
    <x v="1"/>
    <x v="1"/>
    <x v="1"/>
    <x v="16"/>
    <s v="2500-4999Dvc"/>
    <x v="3"/>
    <x v="2"/>
    <n v="378585900"/>
  </r>
  <r>
    <s v="KL4245WAXFL"/>
    <x v="8"/>
    <x v="1"/>
    <x v="1"/>
    <x v="1"/>
    <x v="1"/>
    <x v="1"/>
    <x v="1"/>
    <x v="16"/>
    <s v="2500-4999Dvc"/>
    <x v="4"/>
    <x v="2"/>
    <n v="315499800"/>
  </r>
  <r>
    <s v="KL4245WAXT5"/>
    <x v="9"/>
    <x v="1"/>
    <x v="1"/>
    <x v="1"/>
    <x v="1"/>
    <x v="1"/>
    <x v="1"/>
    <x v="16"/>
    <s v="2500-4999Dvc"/>
    <x v="1"/>
    <x v="3"/>
    <n v="1167312300"/>
  </r>
  <r>
    <s v="KL4245WAXT6"/>
    <x v="10"/>
    <x v="1"/>
    <x v="1"/>
    <x v="1"/>
    <x v="1"/>
    <x v="1"/>
    <x v="1"/>
    <x v="16"/>
    <s v="2500-4999Dvc"/>
    <x v="2"/>
    <x v="3"/>
    <n v="1015868700"/>
  </r>
  <r>
    <s v="KL4245WAXTA"/>
    <x v="11"/>
    <x v="1"/>
    <x v="1"/>
    <x v="1"/>
    <x v="1"/>
    <x v="1"/>
    <x v="1"/>
    <x v="16"/>
    <s v="2500-4999Dvc"/>
    <x v="3"/>
    <x v="3"/>
    <n v="1009562400"/>
  </r>
  <r>
    <s v="KL4245WAXTL"/>
    <x v="12"/>
    <x v="1"/>
    <x v="1"/>
    <x v="1"/>
    <x v="1"/>
    <x v="1"/>
    <x v="1"/>
    <x v="16"/>
    <s v="2500-4999Dvc"/>
    <x v="4"/>
    <x v="3"/>
    <n v="858118800"/>
  </r>
  <r>
    <s v="KL4245WAYD5"/>
    <x v="1"/>
    <x v="1"/>
    <x v="1"/>
    <x v="1"/>
    <x v="1"/>
    <x v="1"/>
    <x v="1"/>
    <x v="17"/>
    <s v="5000+Dvc"/>
    <x v="1"/>
    <x v="1"/>
    <n v="757171800"/>
  </r>
  <r>
    <s v="KL4245WAYD6"/>
    <x v="2"/>
    <x v="1"/>
    <x v="1"/>
    <x v="1"/>
    <x v="1"/>
    <x v="1"/>
    <x v="1"/>
    <x v="17"/>
    <s v="5000+Dvc"/>
    <x v="2"/>
    <x v="1"/>
    <n v="656224800"/>
  </r>
  <r>
    <s v="KL4245WAYDA"/>
    <x v="3"/>
    <x v="1"/>
    <x v="1"/>
    <x v="1"/>
    <x v="1"/>
    <x v="1"/>
    <x v="1"/>
    <x v="17"/>
    <s v="5000+Dvc"/>
    <x v="3"/>
    <x v="1"/>
    <n v="662508000"/>
  </r>
  <r>
    <s v="KL4245WAYDL"/>
    <x v="4"/>
    <x v="1"/>
    <x v="1"/>
    <x v="1"/>
    <x v="1"/>
    <x v="1"/>
    <x v="1"/>
    <x v="17"/>
    <s v="5000+Dvc"/>
    <x v="4"/>
    <x v="1"/>
    <n v="561561000"/>
  </r>
  <r>
    <s v="KL4245WAYF5"/>
    <x v="5"/>
    <x v="1"/>
    <x v="1"/>
    <x v="1"/>
    <x v="1"/>
    <x v="1"/>
    <x v="1"/>
    <x v="17"/>
    <s v="5000+Dvc"/>
    <x v="1"/>
    <x v="2"/>
    <n v="410140500"/>
  </r>
  <r>
    <s v="KL4245WAYF6"/>
    <x v="6"/>
    <x v="1"/>
    <x v="1"/>
    <x v="1"/>
    <x v="1"/>
    <x v="1"/>
    <x v="1"/>
    <x v="17"/>
    <s v="5000+Dvc"/>
    <x v="2"/>
    <x v="2"/>
    <n v="347054400"/>
  </r>
  <r>
    <s v="KL4245WAYFA"/>
    <x v="7"/>
    <x v="1"/>
    <x v="1"/>
    <x v="1"/>
    <x v="1"/>
    <x v="1"/>
    <x v="1"/>
    <x v="17"/>
    <s v="5000+Dvc"/>
    <x v="3"/>
    <x v="2"/>
    <n v="378585900"/>
  </r>
  <r>
    <s v="KL4245WAYFL"/>
    <x v="8"/>
    <x v="1"/>
    <x v="1"/>
    <x v="1"/>
    <x v="1"/>
    <x v="1"/>
    <x v="1"/>
    <x v="17"/>
    <s v="5000+Dvc"/>
    <x v="4"/>
    <x v="2"/>
    <n v="315499800"/>
  </r>
  <r>
    <s v="KL4245WAYT5"/>
    <x v="9"/>
    <x v="1"/>
    <x v="1"/>
    <x v="1"/>
    <x v="1"/>
    <x v="1"/>
    <x v="1"/>
    <x v="17"/>
    <s v="5000+Dvc"/>
    <x v="1"/>
    <x v="3"/>
    <n v="1167312300"/>
  </r>
  <r>
    <s v="KL4245WAYT6"/>
    <x v="10"/>
    <x v="1"/>
    <x v="1"/>
    <x v="1"/>
    <x v="1"/>
    <x v="1"/>
    <x v="1"/>
    <x v="17"/>
    <s v="5000+Dvc"/>
    <x v="2"/>
    <x v="3"/>
    <n v="1015868700"/>
  </r>
  <r>
    <s v="KL4245WAYTA"/>
    <x v="11"/>
    <x v="1"/>
    <x v="1"/>
    <x v="1"/>
    <x v="1"/>
    <x v="1"/>
    <x v="1"/>
    <x v="17"/>
    <s v="5000+Dvc"/>
    <x v="3"/>
    <x v="3"/>
    <n v="1009562400"/>
  </r>
  <r>
    <s v="KL4245WAYTL"/>
    <x v="12"/>
    <x v="1"/>
    <x v="1"/>
    <x v="1"/>
    <x v="1"/>
    <x v="1"/>
    <x v="1"/>
    <x v="17"/>
    <s v="5000+Dvc"/>
    <x v="4"/>
    <x v="3"/>
    <n v="858118800"/>
  </r>
  <r>
    <s v="KL4246WAAD5"/>
    <x v="13"/>
    <x v="1"/>
    <x v="2"/>
    <x v="2"/>
    <x v="1"/>
    <x v="1"/>
    <x v="1"/>
    <x v="1"/>
    <s v="1-1Dvc"/>
    <x v="1"/>
    <x v="1"/>
    <n v="3905355300"/>
  </r>
  <r>
    <s v="KL4246WAAD6"/>
    <x v="14"/>
    <x v="1"/>
    <x v="2"/>
    <x v="2"/>
    <x v="1"/>
    <x v="1"/>
    <x v="1"/>
    <x v="1"/>
    <s v="1-1Dvc"/>
    <x v="2"/>
    <x v="1"/>
    <n v="3424690500"/>
  </r>
  <r>
    <s v="KL4246WAADA"/>
    <x v="15"/>
    <x v="1"/>
    <x v="2"/>
    <x v="2"/>
    <x v="1"/>
    <x v="1"/>
    <x v="1"/>
    <x v="1"/>
    <s v="1-1Dvc"/>
    <x v="3"/>
    <x v="1"/>
    <n v="3304524300"/>
  </r>
  <r>
    <s v="KL4246WAADL"/>
    <x v="16"/>
    <x v="1"/>
    <x v="2"/>
    <x v="2"/>
    <x v="1"/>
    <x v="1"/>
    <x v="1"/>
    <x v="1"/>
    <s v="1-1Dvc"/>
    <x v="4"/>
    <x v="1"/>
    <n v="2823859500"/>
  </r>
  <r>
    <s v="KL4246WAAF5"/>
    <x v="17"/>
    <x v="1"/>
    <x v="2"/>
    <x v="2"/>
    <x v="1"/>
    <x v="1"/>
    <x v="1"/>
    <x v="1"/>
    <s v="1-1Dvc"/>
    <x v="1"/>
    <x v="2"/>
    <n v="2253081600"/>
  </r>
  <r>
    <s v="KL4246WAAF6"/>
    <x v="18"/>
    <x v="1"/>
    <x v="2"/>
    <x v="2"/>
    <x v="1"/>
    <x v="1"/>
    <x v="1"/>
    <x v="1"/>
    <s v="1-1Dvc"/>
    <x v="2"/>
    <x v="2"/>
    <n v="1952689200"/>
  </r>
  <r>
    <s v="KL4246WAAFA"/>
    <x v="19"/>
    <x v="1"/>
    <x v="2"/>
    <x v="2"/>
    <x v="1"/>
    <x v="1"/>
    <x v="1"/>
    <x v="1"/>
    <s v="1-1Dvc"/>
    <x v="3"/>
    <x v="2"/>
    <n v="1952689200"/>
  </r>
  <r>
    <s v="KL4246WAAFL"/>
    <x v="20"/>
    <x v="1"/>
    <x v="2"/>
    <x v="2"/>
    <x v="1"/>
    <x v="1"/>
    <x v="1"/>
    <x v="1"/>
    <s v="1-1Dvc"/>
    <x v="4"/>
    <x v="2"/>
    <n v="1652250600"/>
  </r>
  <r>
    <s v="KL4246WAAT5"/>
    <x v="21"/>
    <x v="1"/>
    <x v="2"/>
    <x v="2"/>
    <x v="1"/>
    <x v="1"/>
    <x v="1"/>
    <x v="1"/>
    <s v="1-1Dvc"/>
    <x v="1"/>
    <x v="3"/>
    <n v="5858021400"/>
  </r>
  <r>
    <s v="KL4246WAAT6"/>
    <x v="22"/>
    <x v="1"/>
    <x v="2"/>
    <x v="2"/>
    <x v="1"/>
    <x v="1"/>
    <x v="1"/>
    <x v="1"/>
    <s v="1-1Dvc"/>
    <x v="2"/>
    <x v="3"/>
    <n v="5137047300"/>
  </r>
  <r>
    <s v="KL4246WAATA"/>
    <x v="23"/>
    <x v="1"/>
    <x v="2"/>
    <x v="2"/>
    <x v="1"/>
    <x v="1"/>
    <x v="1"/>
    <x v="1"/>
    <s v="1-1Dvc"/>
    <x v="3"/>
    <x v="3"/>
    <n v="4956798000"/>
  </r>
  <r>
    <s v="KL4246WAATL"/>
    <x v="24"/>
    <x v="1"/>
    <x v="2"/>
    <x v="2"/>
    <x v="1"/>
    <x v="1"/>
    <x v="1"/>
    <x v="1"/>
    <s v="1-1Dvc"/>
    <x v="4"/>
    <x v="3"/>
    <n v="4235800800"/>
  </r>
  <r>
    <s v="KL4246WABD5"/>
    <x v="13"/>
    <x v="1"/>
    <x v="2"/>
    <x v="2"/>
    <x v="1"/>
    <x v="1"/>
    <x v="1"/>
    <x v="2"/>
    <s v="2-2Dvc"/>
    <x v="1"/>
    <x v="1"/>
    <n v="3905355300"/>
  </r>
  <r>
    <s v="KL4246WABD6"/>
    <x v="14"/>
    <x v="1"/>
    <x v="2"/>
    <x v="2"/>
    <x v="1"/>
    <x v="1"/>
    <x v="1"/>
    <x v="2"/>
    <s v="2-2Dvc"/>
    <x v="2"/>
    <x v="1"/>
    <n v="3424690500"/>
  </r>
  <r>
    <s v="KL4246WABDA"/>
    <x v="15"/>
    <x v="1"/>
    <x v="2"/>
    <x v="2"/>
    <x v="1"/>
    <x v="1"/>
    <x v="1"/>
    <x v="2"/>
    <s v="2-2Dvc"/>
    <x v="3"/>
    <x v="1"/>
    <n v="3304524300"/>
  </r>
  <r>
    <s v="KL4246WABDL"/>
    <x v="16"/>
    <x v="1"/>
    <x v="2"/>
    <x v="2"/>
    <x v="1"/>
    <x v="1"/>
    <x v="1"/>
    <x v="2"/>
    <s v="2-2Dvc"/>
    <x v="4"/>
    <x v="1"/>
    <n v="2823859500"/>
  </r>
  <r>
    <s v="KL4246WABF5"/>
    <x v="17"/>
    <x v="1"/>
    <x v="2"/>
    <x v="2"/>
    <x v="1"/>
    <x v="1"/>
    <x v="1"/>
    <x v="2"/>
    <s v="2-2Dvc"/>
    <x v="1"/>
    <x v="2"/>
    <n v="2253081600"/>
  </r>
  <r>
    <s v="KL4246WABF6"/>
    <x v="18"/>
    <x v="1"/>
    <x v="2"/>
    <x v="2"/>
    <x v="1"/>
    <x v="1"/>
    <x v="1"/>
    <x v="2"/>
    <s v="2-2Dvc"/>
    <x v="2"/>
    <x v="2"/>
    <n v="1952689200"/>
  </r>
  <r>
    <s v="KL4246WABFA"/>
    <x v="19"/>
    <x v="1"/>
    <x v="2"/>
    <x v="2"/>
    <x v="1"/>
    <x v="1"/>
    <x v="1"/>
    <x v="2"/>
    <s v="2-2Dvc"/>
    <x v="3"/>
    <x v="2"/>
    <n v="1952689200"/>
  </r>
  <r>
    <s v="KL4246WABFL"/>
    <x v="20"/>
    <x v="1"/>
    <x v="2"/>
    <x v="2"/>
    <x v="1"/>
    <x v="1"/>
    <x v="1"/>
    <x v="2"/>
    <s v="2-2Dvc"/>
    <x v="4"/>
    <x v="2"/>
    <n v="1652250600"/>
  </r>
  <r>
    <s v="KL4246WABT5"/>
    <x v="21"/>
    <x v="1"/>
    <x v="2"/>
    <x v="2"/>
    <x v="1"/>
    <x v="1"/>
    <x v="1"/>
    <x v="2"/>
    <s v="2-2Dvc"/>
    <x v="1"/>
    <x v="3"/>
    <n v="5858021400"/>
  </r>
  <r>
    <s v="KL4246WABT6"/>
    <x v="22"/>
    <x v="1"/>
    <x v="2"/>
    <x v="2"/>
    <x v="1"/>
    <x v="1"/>
    <x v="1"/>
    <x v="2"/>
    <s v="2-2Dvc"/>
    <x v="2"/>
    <x v="3"/>
    <n v="5137047300"/>
  </r>
  <r>
    <s v="KL4246WABTA"/>
    <x v="23"/>
    <x v="1"/>
    <x v="2"/>
    <x v="2"/>
    <x v="1"/>
    <x v="1"/>
    <x v="1"/>
    <x v="2"/>
    <s v="2-2Dvc"/>
    <x v="3"/>
    <x v="3"/>
    <n v="4956798000"/>
  </r>
  <r>
    <s v="KL4246WABTL"/>
    <x v="24"/>
    <x v="1"/>
    <x v="2"/>
    <x v="2"/>
    <x v="1"/>
    <x v="1"/>
    <x v="1"/>
    <x v="2"/>
    <s v="2-2Dvc"/>
    <x v="4"/>
    <x v="3"/>
    <n v="4235800800"/>
  </r>
  <r>
    <s v="KL4246WACD5"/>
    <x v="13"/>
    <x v="1"/>
    <x v="2"/>
    <x v="2"/>
    <x v="1"/>
    <x v="1"/>
    <x v="1"/>
    <x v="3"/>
    <s v="3-3Dvc"/>
    <x v="1"/>
    <x v="1"/>
    <n v="3905355300"/>
  </r>
  <r>
    <s v="KL4246WACD6"/>
    <x v="14"/>
    <x v="1"/>
    <x v="2"/>
    <x v="2"/>
    <x v="1"/>
    <x v="1"/>
    <x v="1"/>
    <x v="3"/>
    <s v="3-3Dvc"/>
    <x v="2"/>
    <x v="1"/>
    <n v="3424690500"/>
  </r>
  <r>
    <s v="KL4246WACDA"/>
    <x v="15"/>
    <x v="1"/>
    <x v="2"/>
    <x v="2"/>
    <x v="1"/>
    <x v="1"/>
    <x v="1"/>
    <x v="3"/>
    <s v="3-3Dvc"/>
    <x v="3"/>
    <x v="1"/>
    <n v="3304524300"/>
  </r>
  <r>
    <s v="KL4246WACDL"/>
    <x v="16"/>
    <x v="1"/>
    <x v="2"/>
    <x v="2"/>
    <x v="1"/>
    <x v="1"/>
    <x v="1"/>
    <x v="3"/>
    <s v="3-3Dvc"/>
    <x v="4"/>
    <x v="1"/>
    <n v="2823859500"/>
  </r>
  <r>
    <s v="KL4246WACF5"/>
    <x v="17"/>
    <x v="1"/>
    <x v="2"/>
    <x v="2"/>
    <x v="1"/>
    <x v="1"/>
    <x v="1"/>
    <x v="3"/>
    <s v="3-3Dvc"/>
    <x v="1"/>
    <x v="2"/>
    <n v="2253081600"/>
  </r>
  <r>
    <s v="KL4246WACF6"/>
    <x v="18"/>
    <x v="1"/>
    <x v="2"/>
    <x v="2"/>
    <x v="1"/>
    <x v="1"/>
    <x v="1"/>
    <x v="3"/>
    <s v="3-3Dvc"/>
    <x v="2"/>
    <x v="2"/>
    <n v="1952689200"/>
  </r>
  <r>
    <s v="KL4246WACFA"/>
    <x v="19"/>
    <x v="1"/>
    <x v="2"/>
    <x v="2"/>
    <x v="1"/>
    <x v="1"/>
    <x v="1"/>
    <x v="3"/>
    <s v="3-3Dvc"/>
    <x v="3"/>
    <x v="2"/>
    <n v="1952689200"/>
  </r>
  <r>
    <s v="KL4246WACFL"/>
    <x v="20"/>
    <x v="1"/>
    <x v="2"/>
    <x v="2"/>
    <x v="1"/>
    <x v="1"/>
    <x v="1"/>
    <x v="3"/>
    <s v="3-3Dvc"/>
    <x v="4"/>
    <x v="2"/>
    <n v="1652250600"/>
  </r>
  <r>
    <s v="KL4246WACT5"/>
    <x v="21"/>
    <x v="1"/>
    <x v="2"/>
    <x v="2"/>
    <x v="1"/>
    <x v="1"/>
    <x v="1"/>
    <x v="3"/>
    <s v="3-3Dvc"/>
    <x v="1"/>
    <x v="3"/>
    <n v="5858021400"/>
  </r>
  <r>
    <s v="KL4246WACT6"/>
    <x v="22"/>
    <x v="1"/>
    <x v="2"/>
    <x v="2"/>
    <x v="1"/>
    <x v="1"/>
    <x v="1"/>
    <x v="3"/>
    <s v="3-3Dvc"/>
    <x v="2"/>
    <x v="3"/>
    <n v="5137047300"/>
  </r>
  <r>
    <s v="KL4246WACTA"/>
    <x v="23"/>
    <x v="1"/>
    <x v="2"/>
    <x v="2"/>
    <x v="1"/>
    <x v="1"/>
    <x v="1"/>
    <x v="3"/>
    <s v="3-3Dvc"/>
    <x v="3"/>
    <x v="3"/>
    <n v="4956798000"/>
  </r>
  <r>
    <s v="KL4246WACTL"/>
    <x v="24"/>
    <x v="1"/>
    <x v="2"/>
    <x v="2"/>
    <x v="1"/>
    <x v="1"/>
    <x v="1"/>
    <x v="3"/>
    <s v="3-3Dvc"/>
    <x v="4"/>
    <x v="3"/>
    <n v="4235800800"/>
  </r>
  <r>
    <s v="KL4246WADD5"/>
    <x v="13"/>
    <x v="1"/>
    <x v="2"/>
    <x v="2"/>
    <x v="1"/>
    <x v="1"/>
    <x v="1"/>
    <x v="4"/>
    <s v="4-4Dvc"/>
    <x v="1"/>
    <x v="1"/>
    <n v="3905355300"/>
  </r>
  <r>
    <s v="KL4246WADD6"/>
    <x v="14"/>
    <x v="1"/>
    <x v="2"/>
    <x v="2"/>
    <x v="1"/>
    <x v="1"/>
    <x v="1"/>
    <x v="4"/>
    <s v="4-4Dvc"/>
    <x v="2"/>
    <x v="1"/>
    <n v="3424690500"/>
  </r>
  <r>
    <s v="KL4246WADDA"/>
    <x v="15"/>
    <x v="1"/>
    <x v="2"/>
    <x v="2"/>
    <x v="1"/>
    <x v="1"/>
    <x v="1"/>
    <x v="4"/>
    <s v="4-4Dvc"/>
    <x v="3"/>
    <x v="1"/>
    <n v="3304524300"/>
  </r>
  <r>
    <s v="KL4246WADDL"/>
    <x v="16"/>
    <x v="1"/>
    <x v="2"/>
    <x v="2"/>
    <x v="1"/>
    <x v="1"/>
    <x v="1"/>
    <x v="4"/>
    <s v="4-4Dvc"/>
    <x v="4"/>
    <x v="1"/>
    <n v="2823859500"/>
  </r>
  <r>
    <s v="KL4246WADF5"/>
    <x v="17"/>
    <x v="1"/>
    <x v="2"/>
    <x v="2"/>
    <x v="1"/>
    <x v="1"/>
    <x v="1"/>
    <x v="4"/>
    <s v="4-4Dvc"/>
    <x v="1"/>
    <x v="2"/>
    <n v="2253081600"/>
  </r>
  <r>
    <s v="KL4246WADF6"/>
    <x v="18"/>
    <x v="1"/>
    <x v="2"/>
    <x v="2"/>
    <x v="1"/>
    <x v="1"/>
    <x v="1"/>
    <x v="4"/>
    <s v="4-4Dvc"/>
    <x v="2"/>
    <x v="2"/>
    <n v="1952689200"/>
  </r>
  <r>
    <s v="KL4246WADFA"/>
    <x v="19"/>
    <x v="1"/>
    <x v="2"/>
    <x v="2"/>
    <x v="1"/>
    <x v="1"/>
    <x v="1"/>
    <x v="4"/>
    <s v="4-4Dvc"/>
    <x v="3"/>
    <x v="2"/>
    <n v="1952689200"/>
  </r>
  <r>
    <s v="KL4246WADFL"/>
    <x v="20"/>
    <x v="1"/>
    <x v="2"/>
    <x v="2"/>
    <x v="1"/>
    <x v="1"/>
    <x v="1"/>
    <x v="4"/>
    <s v="4-4Dvc"/>
    <x v="4"/>
    <x v="2"/>
    <n v="1652250600"/>
  </r>
  <r>
    <s v="KL4246WADT5"/>
    <x v="21"/>
    <x v="1"/>
    <x v="2"/>
    <x v="2"/>
    <x v="1"/>
    <x v="1"/>
    <x v="1"/>
    <x v="4"/>
    <s v="4-4Dvc"/>
    <x v="1"/>
    <x v="3"/>
    <n v="5858021400"/>
  </r>
  <r>
    <s v="KL4246WADT6"/>
    <x v="22"/>
    <x v="1"/>
    <x v="2"/>
    <x v="2"/>
    <x v="1"/>
    <x v="1"/>
    <x v="1"/>
    <x v="4"/>
    <s v="4-4Dvc"/>
    <x v="2"/>
    <x v="3"/>
    <n v="5137047300"/>
  </r>
  <r>
    <s v="KL4246WADTA"/>
    <x v="23"/>
    <x v="1"/>
    <x v="2"/>
    <x v="2"/>
    <x v="1"/>
    <x v="1"/>
    <x v="1"/>
    <x v="4"/>
    <s v="4-4Dvc"/>
    <x v="3"/>
    <x v="3"/>
    <n v="4956798000"/>
  </r>
  <r>
    <s v="KL4246WADTL"/>
    <x v="24"/>
    <x v="1"/>
    <x v="2"/>
    <x v="2"/>
    <x v="1"/>
    <x v="1"/>
    <x v="1"/>
    <x v="4"/>
    <s v="4-4Dvc"/>
    <x v="4"/>
    <x v="3"/>
    <n v="4235800800"/>
  </r>
  <r>
    <s v="KL4246WAED5"/>
    <x v="13"/>
    <x v="1"/>
    <x v="2"/>
    <x v="2"/>
    <x v="1"/>
    <x v="1"/>
    <x v="1"/>
    <x v="5"/>
    <s v="5-9Dvc"/>
    <x v="1"/>
    <x v="1"/>
    <n v="3905355300"/>
  </r>
  <r>
    <s v="KL4246WAED6"/>
    <x v="14"/>
    <x v="1"/>
    <x v="2"/>
    <x v="2"/>
    <x v="1"/>
    <x v="1"/>
    <x v="1"/>
    <x v="5"/>
    <s v="5-9Dvc"/>
    <x v="2"/>
    <x v="1"/>
    <n v="3424690500"/>
  </r>
  <r>
    <s v="KL4246WAEDA"/>
    <x v="15"/>
    <x v="1"/>
    <x v="2"/>
    <x v="2"/>
    <x v="1"/>
    <x v="1"/>
    <x v="1"/>
    <x v="5"/>
    <s v="5-9Dvc"/>
    <x v="3"/>
    <x v="1"/>
    <n v="3304524300"/>
  </r>
  <r>
    <s v="KL4246WAEDL"/>
    <x v="16"/>
    <x v="1"/>
    <x v="2"/>
    <x v="2"/>
    <x v="1"/>
    <x v="1"/>
    <x v="1"/>
    <x v="5"/>
    <s v="5-9Dvc"/>
    <x v="4"/>
    <x v="1"/>
    <n v="2823859500"/>
  </r>
  <r>
    <s v="KL4246WAEF5"/>
    <x v="17"/>
    <x v="1"/>
    <x v="2"/>
    <x v="2"/>
    <x v="1"/>
    <x v="1"/>
    <x v="1"/>
    <x v="5"/>
    <s v="5-9Dvc"/>
    <x v="1"/>
    <x v="2"/>
    <n v="2253081600"/>
  </r>
  <r>
    <s v="KL4246WAEF6"/>
    <x v="18"/>
    <x v="1"/>
    <x v="2"/>
    <x v="2"/>
    <x v="1"/>
    <x v="1"/>
    <x v="1"/>
    <x v="5"/>
    <s v="5-9Dvc"/>
    <x v="2"/>
    <x v="2"/>
    <n v="1952689200"/>
  </r>
  <r>
    <s v="KL4246WAEFA"/>
    <x v="19"/>
    <x v="1"/>
    <x v="2"/>
    <x v="2"/>
    <x v="1"/>
    <x v="1"/>
    <x v="1"/>
    <x v="5"/>
    <s v="5-9Dvc"/>
    <x v="3"/>
    <x v="2"/>
    <n v="1952689200"/>
  </r>
  <r>
    <s v="KL4246WAEFL"/>
    <x v="20"/>
    <x v="1"/>
    <x v="2"/>
    <x v="2"/>
    <x v="1"/>
    <x v="1"/>
    <x v="1"/>
    <x v="5"/>
    <s v="5-9Dvc"/>
    <x v="4"/>
    <x v="2"/>
    <n v="1652250600"/>
  </r>
  <r>
    <s v="KL4246WAET5"/>
    <x v="21"/>
    <x v="1"/>
    <x v="2"/>
    <x v="2"/>
    <x v="1"/>
    <x v="1"/>
    <x v="1"/>
    <x v="5"/>
    <s v="5-9Dvc"/>
    <x v="1"/>
    <x v="3"/>
    <n v="5858021400"/>
  </r>
  <r>
    <s v="KL4246WAET6"/>
    <x v="22"/>
    <x v="1"/>
    <x v="2"/>
    <x v="2"/>
    <x v="1"/>
    <x v="1"/>
    <x v="1"/>
    <x v="5"/>
    <s v="5-9Dvc"/>
    <x v="2"/>
    <x v="3"/>
    <n v="5137047300"/>
  </r>
  <r>
    <s v="KL4246WAETA"/>
    <x v="23"/>
    <x v="1"/>
    <x v="2"/>
    <x v="2"/>
    <x v="1"/>
    <x v="1"/>
    <x v="1"/>
    <x v="5"/>
    <s v="5-9Dvc"/>
    <x v="3"/>
    <x v="3"/>
    <n v="4956798000"/>
  </r>
  <r>
    <s v="KL4246WAETL"/>
    <x v="24"/>
    <x v="1"/>
    <x v="2"/>
    <x v="2"/>
    <x v="1"/>
    <x v="1"/>
    <x v="1"/>
    <x v="5"/>
    <s v="5-9Dvc"/>
    <x v="4"/>
    <x v="3"/>
    <n v="4235800800"/>
  </r>
  <r>
    <s v="KL4246WAKD5"/>
    <x v="13"/>
    <x v="1"/>
    <x v="2"/>
    <x v="2"/>
    <x v="1"/>
    <x v="1"/>
    <x v="1"/>
    <x v="0"/>
    <s v="10-14Dvc"/>
    <x v="1"/>
    <x v="1"/>
    <n v="3905355300"/>
  </r>
  <r>
    <s v="KL4246WAKD6"/>
    <x v="14"/>
    <x v="1"/>
    <x v="2"/>
    <x v="2"/>
    <x v="1"/>
    <x v="1"/>
    <x v="1"/>
    <x v="0"/>
    <s v="10-14Dvc"/>
    <x v="2"/>
    <x v="1"/>
    <n v="3424690500"/>
  </r>
  <r>
    <s v="KL4246WAKDA"/>
    <x v="15"/>
    <x v="1"/>
    <x v="2"/>
    <x v="2"/>
    <x v="1"/>
    <x v="1"/>
    <x v="1"/>
    <x v="0"/>
    <s v="10-14Dvc"/>
    <x v="3"/>
    <x v="1"/>
    <n v="3304524300"/>
  </r>
  <r>
    <s v="KL4246WAKDL"/>
    <x v="16"/>
    <x v="1"/>
    <x v="2"/>
    <x v="2"/>
    <x v="1"/>
    <x v="1"/>
    <x v="1"/>
    <x v="0"/>
    <s v="10-14Dvc"/>
    <x v="4"/>
    <x v="1"/>
    <n v="2823859500"/>
  </r>
  <r>
    <s v="KL4246WAKF5"/>
    <x v="17"/>
    <x v="1"/>
    <x v="2"/>
    <x v="2"/>
    <x v="1"/>
    <x v="1"/>
    <x v="1"/>
    <x v="0"/>
    <s v="10-14Dvc"/>
    <x v="1"/>
    <x v="2"/>
    <n v="2253081600"/>
  </r>
  <r>
    <s v="KL4246WAKF6"/>
    <x v="18"/>
    <x v="1"/>
    <x v="2"/>
    <x v="2"/>
    <x v="1"/>
    <x v="1"/>
    <x v="1"/>
    <x v="0"/>
    <s v="10-14Dvc"/>
    <x v="2"/>
    <x v="2"/>
    <n v="1952689200"/>
  </r>
  <r>
    <s v="KL4246WAKFA"/>
    <x v="19"/>
    <x v="1"/>
    <x v="2"/>
    <x v="2"/>
    <x v="1"/>
    <x v="1"/>
    <x v="1"/>
    <x v="0"/>
    <s v="10-14Dvc"/>
    <x v="3"/>
    <x v="2"/>
    <n v="1952689200"/>
  </r>
  <r>
    <s v="KL4246WAKFL"/>
    <x v="20"/>
    <x v="1"/>
    <x v="2"/>
    <x v="2"/>
    <x v="1"/>
    <x v="1"/>
    <x v="1"/>
    <x v="0"/>
    <s v="10-14Dvc"/>
    <x v="4"/>
    <x v="2"/>
    <n v="1652250600"/>
  </r>
  <r>
    <s v="KL4246WAKT5"/>
    <x v="21"/>
    <x v="1"/>
    <x v="2"/>
    <x v="2"/>
    <x v="1"/>
    <x v="1"/>
    <x v="1"/>
    <x v="0"/>
    <s v="10-14Dvc"/>
    <x v="1"/>
    <x v="3"/>
    <n v="5858021400"/>
  </r>
  <r>
    <s v="KL4246WAKT6"/>
    <x v="22"/>
    <x v="1"/>
    <x v="2"/>
    <x v="2"/>
    <x v="1"/>
    <x v="1"/>
    <x v="1"/>
    <x v="0"/>
    <s v="10-14Dvc"/>
    <x v="2"/>
    <x v="3"/>
    <n v="5137047300"/>
  </r>
  <r>
    <s v="KL4246WAKTA"/>
    <x v="23"/>
    <x v="1"/>
    <x v="2"/>
    <x v="2"/>
    <x v="1"/>
    <x v="1"/>
    <x v="1"/>
    <x v="0"/>
    <s v="10-14Dvc"/>
    <x v="3"/>
    <x v="3"/>
    <n v="4956798000"/>
  </r>
  <r>
    <s v="KL4246WAKTL"/>
    <x v="24"/>
    <x v="1"/>
    <x v="2"/>
    <x v="2"/>
    <x v="1"/>
    <x v="1"/>
    <x v="1"/>
    <x v="0"/>
    <s v="10-14Dvc"/>
    <x v="4"/>
    <x v="3"/>
    <n v="4235800800"/>
  </r>
  <r>
    <s v="KL4246WAMD5"/>
    <x v="13"/>
    <x v="1"/>
    <x v="2"/>
    <x v="2"/>
    <x v="1"/>
    <x v="1"/>
    <x v="1"/>
    <x v="6"/>
    <s v="15-19Dvc"/>
    <x v="1"/>
    <x v="1"/>
    <n v="3905355300"/>
  </r>
  <r>
    <s v="KL4246WAMD6"/>
    <x v="14"/>
    <x v="1"/>
    <x v="2"/>
    <x v="2"/>
    <x v="1"/>
    <x v="1"/>
    <x v="1"/>
    <x v="6"/>
    <s v="15-19Dvc"/>
    <x v="2"/>
    <x v="1"/>
    <n v="3424690500"/>
  </r>
  <r>
    <s v="KL4246WAMDA"/>
    <x v="15"/>
    <x v="1"/>
    <x v="2"/>
    <x v="2"/>
    <x v="1"/>
    <x v="1"/>
    <x v="1"/>
    <x v="6"/>
    <s v="15-19Dvc"/>
    <x v="3"/>
    <x v="1"/>
    <n v="3304524300"/>
  </r>
  <r>
    <s v="KL4246WAMDL"/>
    <x v="16"/>
    <x v="1"/>
    <x v="2"/>
    <x v="2"/>
    <x v="1"/>
    <x v="1"/>
    <x v="1"/>
    <x v="6"/>
    <s v="15-19Dvc"/>
    <x v="4"/>
    <x v="1"/>
    <n v="2823859500"/>
  </r>
  <r>
    <s v="KL4246WAMF5"/>
    <x v="17"/>
    <x v="1"/>
    <x v="2"/>
    <x v="2"/>
    <x v="1"/>
    <x v="1"/>
    <x v="1"/>
    <x v="6"/>
    <s v="15-19Dvc"/>
    <x v="1"/>
    <x v="2"/>
    <n v="2253081600"/>
  </r>
  <r>
    <s v="KL4246WAMF6"/>
    <x v="18"/>
    <x v="1"/>
    <x v="2"/>
    <x v="2"/>
    <x v="1"/>
    <x v="1"/>
    <x v="1"/>
    <x v="6"/>
    <s v="15-19Dvc"/>
    <x v="2"/>
    <x v="2"/>
    <n v="1952689200"/>
  </r>
  <r>
    <s v="KL4246WAMFA"/>
    <x v="19"/>
    <x v="1"/>
    <x v="2"/>
    <x v="2"/>
    <x v="1"/>
    <x v="1"/>
    <x v="1"/>
    <x v="6"/>
    <s v="15-19Dvc"/>
    <x v="3"/>
    <x v="2"/>
    <n v="1952689200"/>
  </r>
  <r>
    <s v="KL4246WAMFL"/>
    <x v="20"/>
    <x v="1"/>
    <x v="2"/>
    <x v="2"/>
    <x v="1"/>
    <x v="1"/>
    <x v="1"/>
    <x v="6"/>
    <s v="15-19Dvc"/>
    <x v="4"/>
    <x v="2"/>
    <n v="1652250600"/>
  </r>
  <r>
    <s v="KL4246WAMT5"/>
    <x v="21"/>
    <x v="1"/>
    <x v="2"/>
    <x v="2"/>
    <x v="1"/>
    <x v="1"/>
    <x v="1"/>
    <x v="6"/>
    <s v="15-19Dvc"/>
    <x v="1"/>
    <x v="3"/>
    <n v="5858021400"/>
  </r>
  <r>
    <s v="KL4246WAMT6"/>
    <x v="22"/>
    <x v="1"/>
    <x v="2"/>
    <x v="2"/>
    <x v="1"/>
    <x v="1"/>
    <x v="1"/>
    <x v="6"/>
    <s v="15-19Dvc"/>
    <x v="2"/>
    <x v="3"/>
    <n v="5137047300"/>
  </r>
  <r>
    <s v="KL4246WAMTA"/>
    <x v="23"/>
    <x v="1"/>
    <x v="2"/>
    <x v="2"/>
    <x v="1"/>
    <x v="1"/>
    <x v="1"/>
    <x v="6"/>
    <s v="15-19Dvc"/>
    <x v="3"/>
    <x v="3"/>
    <n v="4956798000"/>
  </r>
  <r>
    <s v="KL4246WAMTL"/>
    <x v="24"/>
    <x v="1"/>
    <x v="2"/>
    <x v="2"/>
    <x v="1"/>
    <x v="1"/>
    <x v="1"/>
    <x v="6"/>
    <s v="15-19Dvc"/>
    <x v="4"/>
    <x v="3"/>
    <n v="4235800800"/>
  </r>
  <r>
    <s v="KL4246WAND5"/>
    <x v="13"/>
    <x v="1"/>
    <x v="2"/>
    <x v="2"/>
    <x v="1"/>
    <x v="1"/>
    <x v="1"/>
    <x v="7"/>
    <s v="20-24Dvc"/>
    <x v="1"/>
    <x v="1"/>
    <n v="3905355300"/>
  </r>
  <r>
    <s v="KL4246WAND6"/>
    <x v="14"/>
    <x v="1"/>
    <x v="2"/>
    <x v="2"/>
    <x v="1"/>
    <x v="1"/>
    <x v="1"/>
    <x v="7"/>
    <s v="20-24Dvc"/>
    <x v="2"/>
    <x v="1"/>
    <n v="3424690500"/>
  </r>
  <r>
    <s v="KL4246WANDA"/>
    <x v="15"/>
    <x v="1"/>
    <x v="2"/>
    <x v="2"/>
    <x v="1"/>
    <x v="1"/>
    <x v="1"/>
    <x v="7"/>
    <s v="20-24Dvc"/>
    <x v="3"/>
    <x v="1"/>
    <n v="3304524300"/>
  </r>
  <r>
    <s v="KL4246WANDL"/>
    <x v="16"/>
    <x v="1"/>
    <x v="2"/>
    <x v="2"/>
    <x v="1"/>
    <x v="1"/>
    <x v="1"/>
    <x v="7"/>
    <s v="20-24Dvc"/>
    <x v="4"/>
    <x v="1"/>
    <n v="2823859500"/>
  </r>
  <r>
    <s v="KL4246WANF5"/>
    <x v="17"/>
    <x v="1"/>
    <x v="2"/>
    <x v="2"/>
    <x v="1"/>
    <x v="1"/>
    <x v="1"/>
    <x v="7"/>
    <s v="20-24Dvc"/>
    <x v="1"/>
    <x v="2"/>
    <n v="2253081600"/>
  </r>
  <r>
    <s v="KL4246WANF6"/>
    <x v="18"/>
    <x v="1"/>
    <x v="2"/>
    <x v="2"/>
    <x v="1"/>
    <x v="1"/>
    <x v="1"/>
    <x v="7"/>
    <s v="20-24Dvc"/>
    <x v="2"/>
    <x v="2"/>
    <n v="1952689200"/>
  </r>
  <r>
    <s v="KL4246WANFA"/>
    <x v="19"/>
    <x v="1"/>
    <x v="2"/>
    <x v="2"/>
    <x v="1"/>
    <x v="1"/>
    <x v="1"/>
    <x v="7"/>
    <s v="20-24Dvc"/>
    <x v="3"/>
    <x v="2"/>
    <n v="1952689200"/>
  </r>
  <r>
    <s v="KL4246WANFL"/>
    <x v="20"/>
    <x v="1"/>
    <x v="2"/>
    <x v="2"/>
    <x v="1"/>
    <x v="1"/>
    <x v="1"/>
    <x v="7"/>
    <s v="20-24Dvc"/>
    <x v="4"/>
    <x v="2"/>
    <n v="1652250600"/>
  </r>
  <r>
    <s v="KL4246WANT5"/>
    <x v="21"/>
    <x v="1"/>
    <x v="2"/>
    <x v="2"/>
    <x v="1"/>
    <x v="1"/>
    <x v="1"/>
    <x v="7"/>
    <s v="20-24Dvc"/>
    <x v="1"/>
    <x v="3"/>
    <n v="5858021400"/>
  </r>
  <r>
    <s v="KL4246WANT6"/>
    <x v="22"/>
    <x v="1"/>
    <x v="2"/>
    <x v="2"/>
    <x v="1"/>
    <x v="1"/>
    <x v="1"/>
    <x v="7"/>
    <s v="20-24Dvc"/>
    <x v="2"/>
    <x v="3"/>
    <n v="5137047300"/>
  </r>
  <r>
    <s v="KL4246WANTA"/>
    <x v="23"/>
    <x v="1"/>
    <x v="2"/>
    <x v="2"/>
    <x v="1"/>
    <x v="1"/>
    <x v="1"/>
    <x v="7"/>
    <s v="20-24Dvc"/>
    <x v="3"/>
    <x v="3"/>
    <n v="4956798000"/>
  </r>
  <r>
    <s v="KL4246WANTL"/>
    <x v="24"/>
    <x v="1"/>
    <x v="2"/>
    <x v="2"/>
    <x v="1"/>
    <x v="1"/>
    <x v="1"/>
    <x v="7"/>
    <s v="20-24Dvc"/>
    <x v="4"/>
    <x v="3"/>
    <n v="4235800800"/>
  </r>
  <r>
    <s v="KL4246WAPD5"/>
    <x v="13"/>
    <x v="1"/>
    <x v="2"/>
    <x v="2"/>
    <x v="1"/>
    <x v="1"/>
    <x v="1"/>
    <x v="8"/>
    <s v="25-49Dvc"/>
    <x v="1"/>
    <x v="1"/>
    <n v="3905355300"/>
  </r>
  <r>
    <s v="KL4246WAPD6"/>
    <x v="14"/>
    <x v="1"/>
    <x v="2"/>
    <x v="2"/>
    <x v="1"/>
    <x v="1"/>
    <x v="1"/>
    <x v="8"/>
    <s v="25-49Dvc"/>
    <x v="2"/>
    <x v="1"/>
    <n v="3424690500"/>
  </r>
  <r>
    <s v="KL4246WAPDA"/>
    <x v="15"/>
    <x v="1"/>
    <x v="2"/>
    <x v="2"/>
    <x v="1"/>
    <x v="1"/>
    <x v="1"/>
    <x v="8"/>
    <s v="25-49Dvc"/>
    <x v="3"/>
    <x v="1"/>
    <n v="3304524300"/>
  </r>
  <r>
    <s v="KL4246WAPDL"/>
    <x v="16"/>
    <x v="1"/>
    <x v="2"/>
    <x v="2"/>
    <x v="1"/>
    <x v="1"/>
    <x v="1"/>
    <x v="8"/>
    <s v="25-49Dvc"/>
    <x v="4"/>
    <x v="1"/>
    <n v="2823859500"/>
  </r>
  <r>
    <s v="KL4246WAPF5"/>
    <x v="17"/>
    <x v="1"/>
    <x v="2"/>
    <x v="2"/>
    <x v="1"/>
    <x v="1"/>
    <x v="1"/>
    <x v="8"/>
    <s v="25-49Dvc"/>
    <x v="1"/>
    <x v="2"/>
    <n v="2253081600"/>
  </r>
  <r>
    <s v="KL4246WAPF6"/>
    <x v="18"/>
    <x v="1"/>
    <x v="2"/>
    <x v="2"/>
    <x v="1"/>
    <x v="1"/>
    <x v="1"/>
    <x v="8"/>
    <s v="25-49Dvc"/>
    <x v="2"/>
    <x v="2"/>
    <n v="1952689200"/>
  </r>
  <r>
    <s v="KL4246WAPFA"/>
    <x v="19"/>
    <x v="1"/>
    <x v="2"/>
    <x v="2"/>
    <x v="1"/>
    <x v="1"/>
    <x v="1"/>
    <x v="8"/>
    <s v="25-49Dvc"/>
    <x v="3"/>
    <x v="2"/>
    <n v="1952689200"/>
  </r>
  <r>
    <s v="KL4246WAPFL"/>
    <x v="20"/>
    <x v="1"/>
    <x v="2"/>
    <x v="2"/>
    <x v="1"/>
    <x v="1"/>
    <x v="1"/>
    <x v="8"/>
    <s v="25-49Dvc"/>
    <x v="4"/>
    <x v="2"/>
    <n v="1652250600"/>
  </r>
  <r>
    <s v="KL4246WAPT5"/>
    <x v="21"/>
    <x v="1"/>
    <x v="2"/>
    <x v="2"/>
    <x v="1"/>
    <x v="1"/>
    <x v="1"/>
    <x v="8"/>
    <s v="25-49Dvc"/>
    <x v="1"/>
    <x v="3"/>
    <n v="5858021400"/>
  </r>
  <r>
    <s v="KL4246WAPT6"/>
    <x v="22"/>
    <x v="1"/>
    <x v="2"/>
    <x v="2"/>
    <x v="1"/>
    <x v="1"/>
    <x v="1"/>
    <x v="8"/>
    <s v="25-49Dvc"/>
    <x v="2"/>
    <x v="3"/>
    <n v="5137047300"/>
  </r>
  <r>
    <s v="KL4246WAPTA"/>
    <x v="23"/>
    <x v="1"/>
    <x v="2"/>
    <x v="2"/>
    <x v="1"/>
    <x v="1"/>
    <x v="1"/>
    <x v="8"/>
    <s v="25-49Dvc"/>
    <x v="3"/>
    <x v="3"/>
    <n v="4956798000"/>
  </r>
  <r>
    <s v="KL4246WAPTL"/>
    <x v="24"/>
    <x v="1"/>
    <x v="2"/>
    <x v="2"/>
    <x v="1"/>
    <x v="1"/>
    <x v="1"/>
    <x v="8"/>
    <s v="25-49Dvc"/>
    <x v="4"/>
    <x v="3"/>
    <n v="4235800800"/>
  </r>
  <r>
    <s v="KL4246WAQD5"/>
    <x v="13"/>
    <x v="1"/>
    <x v="2"/>
    <x v="2"/>
    <x v="1"/>
    <x v="1"/>
    <x v="1"/>
    <x v="9"/>
    <s v="50-99Dvc"/>
    <x v="1"/>
    <x v="1"/>
    <n v="3905355300"/>
  </r>
  <r>
    <s v="KL4246WAQD6"/>
    <x v="14"/>
    <x v="1"/>
    <x v="2"/>
    <x v="2"/>
    <x v="1"/>
    <x v="1"/>
    <x v="1"/>
    <x v="9"/>
    <s v="50-99Dvc"/>
    <x v="2"/>
    <x v="1"/>
    <n v="3424690500"/>
  </r>
  <r>
    <s v="KL4246WAQDA"/>
    <x v="15"/>
    <x v="1"/>
    <x v="2"/>
    <x v="2"/>
    <x v="1"/>
    <x v="1"/>
    <x v="1"/>
    <x v="9"/>
    <s v="50-99Dvc"/>
    <x v="3"/>
    <x v="1"/>
    <n v="3304524300"/>
  </r>
  <r>
    <s v="KL4246WAQDL"/>
    <x v="16"/>
    <x v="1"/>
    <x v="2"/>
    <x v="2"/>
    <x v="1"/>
    <x v="1"/>
    <x v="1"/>
    <x v="9"/>
    <s v="50-99Dvc"/>
    <x v="4"/>
    <x v="1"/>
    <n v="2823859500"/>
  </r>
  <r>
    <s v="KL4246WAQF5"/>
    <x v="17"/>
    <x v="1"/>
    <x v="2"/>
    <x v="2"/>
    <x v="1"/>
    <x v="1"/>
    <x v="1"/>
    <x v="9"/>
    <s v="50-99Dvc"/>
    <x v="1"/>
    <x v="2"/>
    <n v="2253081600"/>
  </r>
  <r>
    <s v="KL4246WAQF6"/>
    <x v="18"/>
    <x v="1"/>
    <x v="2"/>
    <x v="2"/>
    <x v="1"/>
    <x v="1"/>
    <x v="1"/>
    <x v="9"/>
    <s v="50-99Dvc"/>
    <x v="2"/>
    <x v="2"/>
    <n v="1952689200"/>
  </r>
  <r>
    <s v="KL4246WAQFA"/>
    <x v="19"/>
    <x v="1"/>
    <x v="2"/>
    <x v="2"/>
    <x v="1"/>
    <x v="1"/>
    <x v="1"/>
    <x v="9"/>
    <s v="50-99Dvc"/>
    <x v="3"/>
    <x v="2"/>
    <n v="1952689200"/>
  </r>
  <r>
    <s v="KL4246WAQFL"/>
    <x v="20"/>
    <x v="1"/>
    <x v="2"/>
    <x v="2"/>
    <x v="1"/>
    <x v="1"/>
    <x v="1"/>
    <x v="9"/>
    <s v="50-99Dvc"/>
    <x v="4"/>
    <x v="2"/>
    <n v="1652250600"/>
  </r>
  <r>
    <s v="KL4246WAQT5"/>
    <x v="21"/>
    <x v="1"/>
    <x v="2"/>
    <x v="2"/>
    <x v="1"/>
    <x v="1"/>
    <x v="1"/>
    <x v="9"/>
    <s v="50-99Dvc"/>
    <x v="1"/>
    <x v="3"/>
    <n v="5858021400"/>
  </r>
  <r>
    <s v="KL4246WAQT6"/>
    <x v="22"/>
    <x v="1"/>
    <x v="2"/>
    <x v="2"/>
    <x v="1"/>
    <x v="1"/>
    <x v="1"/>
    <x v="9"/>
    <s v="50-99Dvc"/>
    <x v="2"/>
    <x v="3"/>
    <n v="5137047300"/>
  </r>
  <r>
    <s v="KL4246WAQTA"/>
    <x v="23"/>
    <x v="1"/>
    <x v="2"/>
    <x v="2"/>
    <x v="1"/>
    <x v="1"/>
    <x v="1"/>
    <x v="9"/>
    <s v="50-99Dvc"/>
    <x v="3"/>
    <x v="3"/>
    <n v="4956798000"/>
  </r>
  <r>
    <s v="KL4246WAQTL"/>
    <x v="24"/>
    <x v="1"/>
    <x v="2"/>
    <x v="2"/>
    <x v="1"/>
    <x v="1"/>
    <x v="1"/>
    <x v="9"/>
    <s v="50-99Dvc"/>
    <x v="4"/>
    <x v="3"/>
    <n v="4235800800"/>
  </r>
  <r>
    <s v="KL4246WARD5"/>
    <x v="13"/>
    <x v="1"/>
    <x v="2"/>
    <x v="2"/>
    <x v="1"/>
    <x v="1"/>
    <x v="1"/>
    <x v="10"/>
    <s v="100-149Dvc"/>
    <x v="1"/>
    <x v="1"/>
    <n v="3319562400"/>
  </r>
  <r>
    <s v="KL4246WARD6"/>
    <x v="14"/>
    <x v="1"/>
    <x v="2"/>
    <x v="2"/>
    <x v="1"/>
    <x v="1"/>
    <x v="1"/>
    <x v="10"/>
    <s v="100-149Dvc"/>
    <x v="2"/>
    <x v="1"/>
    <n v="2910992700"/>
  </r>
  <r>
    <s v="KL4246WARDA"/>
    <x v="15"/>
    <x v="1"/>
    <x v="2"/>
    <x v="2"/>
    <x v="1"/>
    <x v="1"/>
    <x v="1"/>
    <x v="10"/>
    <s v="100-149Dvc"/>
    <x v="3"/>
    <x v="1"/>
    <n v="2808844500"/>
  </r>
  <r>
    <s v="KL4246WARDL"/>
    <x v="16"/>
    <x v="1"/>
    <x v="2"/>
    <x v="2"/>
    <x v="1"/>
    <x v="1"/>
    <x v="1"/>
    <x v="10"/>
    <s v="100-149Dvc"/>
    <x v="4"/>
    <x v="1"/>
    <n v="2400274800"/>
  </r>
  <r>
    <s v="KL4246WARF5"/>
    <x v="17"/>
    <x v="1"/>
    <x v="2"/>
    <x v="2"/>
    <x v="1"/>
    <x v="1"/>
    <x v="1"/>
    <x v="10"/>
    <s v="100-149Dvc"/>
    <x v="1"/>
    <x v="2"/>
    <n v="1915128600"/>
  </r>
  <r>
    <s v="KL4246WARF6"/>
    <x v="18"/>
    <x v="1"/>
    <x v="2"/>
    <x v="2"/>
    <x v="1"/>
    <x v="1"/>
    <x v="1"/>
    <x v="10"/>
    <s v="100-149Dvc"/>
    <x v="2"/>
    <x v="2"/>
    <n v="1659781200"/>
  </r>
  <r>
    <s v="KL4246WARFA"/>
    <x v="19"/>
    <x v="1"/>
    <x v="2"/>
    <x v="2"/>
    <x v="1"/>
    <x v="1"/>
    <x v="1"/>
    <x v="10"/>
    <s v="100-149Dvc"/>
    <x v="3"/>
    <x v="2"/>
    <n v="1659781200"/>
  </r>
  <r>
    <s v="KL4246WARFL"/>
    <x v="20"/>
    <x v="1"/>
    <x v="2"/>
    <x v="2"/>
    <x v="1"/>
    <x v="1"/>
    <x v="1"/>
    <x v="10"/>
    <s v="100-149Dvc"/>
    <x v="4"/>
    <x v="2"/>
    <n v="1404433800"/>
  </r>
  <r>
    <s v="KL4246WART5"/>
    <x v="21"/>
    <x v="1"/>
    <x v="2"/>
    <x v="2"/>
    <x v="1"/>
    <x v="1"/>
    <x v="1"/>
    <x v="10"/>
    <s v="100-149Dvc"/>
    <x v="1"/>
    <x v="3"/>
    <n v="4979320500"/>
  </r>
  <r>
    <s v="KL4246WART6"/>
    <x v="22"/>
    <x v="1"/>
    <x v="2"/>
    <x v="2"/>
    <x v="1"/>
    <x v="1"/>
    <x v="1"/>
    <x v="10"/>
    <s v="100-149Dvc"/>
    <x v="2"/>
    <x v="3"/>
    <n v="4366477500"/>
  </r>
  <r>
    <s v="KL4246WARTA"/>
    <x v="23"/>
    <x v="1"/>
    <x v="2"/>
    <x v="2"/>
    <x v="1"/>
    <x v="1"/>
    <x v="1"/>
    <x v="10"/>
    <s v="100-149Dvc"/>
    <x v="3"/>
    <x v="3"/>
    <n v="4213278300"/>
  </r>
  <r>
    <s v="KL4246WARTL"/>
    <x v="24"/>
    <x v="1"/>
    <x v="2"/>
    <x v="2"/>
    <x v="1"/>
    <x v="1"/>
    <x v="1"/>
    <x v="10"/>
    <s v="100-149Dvc"/>
    <x v="4"/>
    <x v="3"/>
    <n v="3600435300"/>
  </r>
  <r>
    <s v="KL4246WASD5"/>
    <x v="13"/>
    <x v="1"/>
    <x v="2"/>
    <x v="2"/>
    <x v="1"/>
    <x v="1"/>
    <x v="1"/>
    <x v="11"/>
    <s v="150-249Dvc"/>
    <x v="1"/>
    <x v="1"/>
    <n v="3319562400"/>
  </r>
  <r>
    <s v="KL4246WASD6"/>
    <x v="14"/>
    <x v="1"/>
    <x v="2"/>
    <x v="2"/>
    <x v="1"/>
    <x v="1"/>
    <x v="1"/>
    <x v="11"/>
    <s v="150-249Dvc"/>
    <x v="2"/>
    <x v="1"/>
    <n v="2910992700"/>
  </r>
  <r>
    <s v="KL4246WASDA"/>
    <x v="15"/>
    <x v="1"/>
    <x v="2"/>
    <x v="2"/>
    <x v="1"/>
    <x v="1"/>
    <x v="1"/>
    <x v="11"/>
    <s v="150-249Dvc"/>
    <x v="3"/>
    <x v="1"/>
    <n v="2808844500"/>
  </r>
  <r>
    <s v="KL4246WASDL"/>
    <x v="16"/>
    <x v="1"/>
    <x v="2"/>
    <x v="2"/>
    <x v="1"/>
    <x v="1"/>
    <x v="1"/>
    <x v="11"/>
    <s v="150-249Dvc"/>
    <x v="4"/>
    <x v="1"/>
    <n v="2400274800"/>
  </r>
  <r>
    <s v="KL4246WASF5"/>
    <x v="17"/>
    <x v="1"/>
    <x v="2"/>
    <x v="2"/>
    <x v="1"/>
    <x v="1"/>
    <x v="1"/>
    <x v="11"/>
    <s v="150-249Dvc"/>
    <x v="1"/>
    <x v="2"/>
    <n v="1915128600"/>
  </r>
  <r>
    <s v="KL4246WASF6"/>
    <x v="18"/>
    <x v="1"/>
    <x v="2"/>
    <x v="2"/>
    <x v="1"/>
    <x v="1"/>
    <x v="1"/>
    <x v="11"/>
    <s v="150-249Dvc"/>
    <x v="2"/>
    <x v="2"/>
    <n v="1659781200"/>
  </r>
  <r>
    <s v="KL4246WASFA"/>
    <x v="19"/>
    <x v="1"/>
    <x v="2"/>
    <x v="2"/>
    <x v="1"/>
    <x v="1"/>
    <x v="1"/>
    <x v="11"/>
    <s v="150-249Dvc"/>
    <x v="3"/>
    <x v="2"/>
    <n v="1659781200"/>
  </r>
  <r>
    <s v="KL4246WASFL"/>
    <x v="20"/>
    <x v="1"/>
    <x v="2"/>
    <x v="2"/>
    <x v="1"/>
    <x v="1"/>
    <x v="1"/>
    <x v="11"/>
    <s v="150-249Dvc"/>
    <x v="4"/>
    <x v="2"/>
    <n v="1404433800"/>
  </r>
  <r>
    <s v="KL4246WAST5"/>
    <x v="21"/>
    <x v="1"/>
    <x v="2"/>
    <x v="2"/>
    <x v="1"/>
    <x v="1"/>
    <x v="1"/>
    <x v="11"/>
    <s v="150-249Dvc"/>
    <x v="1"/>
    <x v="3"/>
    <n v="4979320500"/>
  </r>
  <r>
    <s v="KL4246WAST6"/>
    <x v="22"/>
    <x v="1"/>
    <x v="2"/>
    <x v="2"/>
    <x v="1"/>
    <x v="1"/>
    <x v="1"/>
    <x v="11"/>
    <s v="150-249Dvc"/>
    <x v="2"/>
    <x v="3"/>
    <n v="4366477500"/>
  </r>
  <r>
    <s v="KL4246WASTA"/>
    <x v="23"/>
    <x v="1"/>
    <x v="2"/>
    <x v="2"/>
    <x v="1"/>
    <x v="1"/>
    <x v="1"/>
    <x v="11"/>
    <s v="150-249Dvc"/>
    <x v="3"/>
    <x v="3"/>
    <n v="4213278300"/>
  </r>
  <r>
    <s v="KL4246WASTL"/>
    <x v="24"/>
    <x v="1"/>
    <x v="2"/>
    <x v="2"/>
    <x v="1"/>
    <x v="1"/>
    <x v="1"/>
    <x v="11"/>
    <s v="150-249Dvc"/>
    <x v="4"/>
    <x v="3"/>
    <n v="3600435300"/>
  </r>
  <r>
    <s v="KL4246WATD5"/>
    <x v="13"/>
    <x v="1"/>
    <x v="2"/>
    <x v="2"/>
    <x v="1"/>
    <x v="1"/>
    <x v="1"/>
    <x v="12"/>
    <s v="250-499Dvc"/>
    <x v="1"/>
    <x v="1"/>
    <n v="3124298100"/>
  </r>
  <r>
    <s v="KL4246WATD6"/>
    <x v="14"/>
    <x v="1"/>
    <x v="2"/>
    <x v="2"/>
    <x v="1"/>
    <x v="1"/>
    <x v="1"/>
    <x v="12"/>
    <s v="250-499Dvc"/>
    <x v="2"/>
    <x v="1"/>
    <n v="2739752400"/>
  </r>
  <r>
    <s v="KL4246WATDA"/>
    <x v="15"/>
    <x v="1"/>
    <x v="2"/>
    <x v="2"/>
    <x v="1"/>
    <x v="1"/>
    <x v="1"/>
    <x v="12"/>
    <s v="250-499Dvc"/>
    <x v="3"/>
    <x v="1"/>
    <n v="2643633300"/>
  </r>
  <r>
    <s v="KL4246WATDL"/>
    <x v="16"/>
    <x v="1"/>
    <x v="2"/>
    <x v="2"/>
    <x v="1"/>
    <x v="1"/>
    <x v="1"/>
    <x v="12"/>
    <s v="250-499Dvc"/>
    <x v="4"/>
    <x v="1"/>
    <n v="2259110700"/>
  </r>
  <r>
    <s v="KL4246WATF5"/>
    <x v="17"/>
    <x v="1"/>
    <x v="2"/>
    <x v="2"/>
    <x v="1"/>
    <x v="1"/>
    <x v="1"/>
    <x v="12"/>
    <s v="250-499Dvc"/>
    <x v="1"/>
    <x v="2"/>
    <n v="1802469900"/>
  </r>
  <r>
    <s v="KL4246WATF6"/>
    <x v="18"/>
    <x v="1"/>
    <x v="2"/>
    <x v="2"/>
    <x v="1"/>
    <x v="1"/>
    <x v="1"/>
    <x v="12"/>
    <s v="250-499Dvc"/>
    <x v="2"/>
    <x v="2"/>
    <n v="1562137500"/>
  </r>
  <r>
    <s v="KL4246WATFA"/>
    <x v="19"/>
    <x v="1"/>
    <x v="2"/>
    <x v="2"/>
    <x v="1"/>
    <x v="1"/>
    <x v="1"/>
    <x v="12"/>
    <s v="250-499Dvc"/>
    <x v="3"/>
    <x v="2"/>
    <n v="1562137500"/>
  </r>
  <r>
    <s v="KL4246WATFL"/>
    <x v="20"/>
    <x v="1"/>
    <x v="2"/>
    <x v="2"/>
    <x v="1"/>
    <x v="1"/>
    <x v="1"/>
    <x v="12"/>
    <s v="250-499Dvc"/>
    <x v="4"/>
    <x v="2"/>
    <n v="1321805100"/>
  </r>
  <r>
    <s v="KL4246WATT5"/>
    <x v="21"/>
    <x v="1"/>
    <x v="2"/>
    <x v="2"/>
    <x v="1"/>
    <x v="1"/>
    <x v="1"/>
    <x v="12"/>
    <s v="250-499Dvc"/>
    <x v="1"/>
    <x v="3"/>
    <n v="4686412500"/>
  </r>
  <r>
    <s v="KL4246WATT6"/>
    <x v="22"/>
    <x v="1"/>
    <x v="2"/>
    <x v="2"/>
    <x v="1"/>
    <x v="1"/>
    <x v="1"/>
    <x v="12"/>
    <s v="250-499Dvc"/>
    <x v="2"/>
    <x v="3"/>
    <n v="4109628600"/>
  </r>
  <r>
    <s v="KL4246WATTA"/>
    <x v="23"/>
    <x v="1"/>
    <x v="2"/>
    <x v="2"/>
    <x v="1"/>
    <x v="1"/>
    <x v="1"/>
    <x v="12"/>
    <s v="250-499Dvc"/>
    <x v="3"/>
    <x v="3"/>
    <n v="3965438400"/>
  </r>
  <r>
    <s v="KL4246WATTL"/>
    <x v="24"/>
    <x v="1"/>
    <x v="2"/>
    <x v="2"/>
    <x v="1"/>
    <x v="1"/>
    <x v="1"/>
    <x v="12"/>
    <s v="250-499Dvc"/>
    <x v="4"/>
    <x v="3"/>
    <n v="3388654500"/>
  </r>
  <r>
    <s v="KL4246WAUD5"/>
    <x v="13"/>
    <x v="1"/>
    <x v="2"/>
    <x v="2"/>
    <x v="1"/>
    <x v="1"/>
    <x v="1"/>
    <x v="13"/>
    <s v="500-999Dvc"/>
    <x v="1"/>
    <x v="1"/>
    <n v="3124298100"/>
  </r>
  <r>
    <s v="KL4246WAUD6"/>
    <x v="14"/>
    <x v="1"/>
    <x v="2"/>
    <x v="2"/>
    <x v="1"/>
    <x v="1"/>
    <x v="1"/>
    <x v="13"/>
    <s v="500-999Dvc"/>
    <x v="2"/>
    <x v="1"/>
    <n v="2739752400"/>
  </r>
  <r>
    <s v="KL4246WAUDA"/>
    <x v="15"/>
    <x v="1"/>
    <x v="2"/>
    <x v="2"/>
    <x v="1"/>
    <x v="1"/>
    <x v="1"/>
    <x v="13"/>
    <s v="500-999Dvc"/>
    <x v="3"/>
    <x v="1"/>
    <n v="2643633300"/>
  </r>
  <r>
    <s v="KL4246WAUDL"/>
    <x v="16"/>
    <x v="1"/>
    <x v="2"/>
    <x v="2"/>
    <x v="1"/>
    <x v="1"/>
    <x v="1"/>
    <x v="13"/>
    <s v="500-999Dvc"/>
    <x v="4"/>
    <x v="1"/>
    <n v="2259110700"/>
  </r>
  <r>
    <s v="KL4246WAUF5"/>
    <x v="17"/>
    <x v="1"/>
    <x v="2"/>
    <x v="2"/>
    <x v="1"/>
    <x v="1"/>
    <x v="1"/>
    <x v="13"/>
    <s v="500-999Dvc"/>
    <x v="1"/>
    <x v="2"/>
    <n v="1802469900"/>
  </r>
  <r>
    <s v="KL4246WAUF6"/>
    <x v="18"/>
    <x v="1"/>
    <x v="2"/>
    <x v="2"/>
    <x v="1"/>
    <x v="1"/>
    <x v="1"/>
    <x v="13"/>
    <s v="500-999Dvc"/>
    <x v="2"/>
    <x v="2"/>
    <n v="1562137500"/>
  </r>
  <r>
    <s v="KL4246WAUFA"/>
    <x v="19"/>
    <x v="1"/>
    <x v="2"/>
    <x v="2"/>
    <x v="1"/>
    <x v="1"/>
    <x v="1"/>
    <x v="13"/>
    <s v="500-999Dvc"/>
    <x v="3"/>
    <x v="2"/>
    <n v="1562137500"/>
  </r>
  <r>
    <s v="KL4246WAUFL"/>
    <x v="20"/>
    <x v="1"/>
    <x v="2"/>
    <x v="2"/>
    <x v="1"/>
    <x v="1"/>
    <x v="1"/>
    <x v="13"/>
    <s v="500-999Dvc"/>
    <x v="4"/>
    <x v="2"/>
    <n v="1321805100"/>
  </r>
  <r>
    <s v="KL4246WAUT5"/>
    <x v="21"/>
    <x v="1"/>
    <x v="2"/>
    <x v="2"/>
    <x v="1"/>
    <x v="1"/>
    <x v="1"/>
    <x v="13"/>
    <s v="500-999Dvc"/>
    <x v="1"/>
    <x v="3"/>
    <n v="4686412500"/>
  </r>
  <r>
    <s v="KL4246WAUT6"/>
    <x v="22"/>
    <x v="1"/>
    <x v="2"/>
    <x v="2"/>
    <x v="1"/>
    <x v="1"/>
    <x v="1"/>
    <x v="13"/>
    <s v="500-999Dvc"/>
    <x v="2"/>
    <x v="3"/>
    <n v="4109628600"/>
  </r>
  <r>
    <s v="KL4246WAUTA"/>
    <x v="23"/>
    <x v="1"/>
    <x v="2"/>
    <x v="2"/>
    <x v="1"/>
    <x v="1"/>
    <x v="1"/>
    <x v="13"/>
    <s v="500-999Dvc"/>
    <x v="3"/>
    <x v="3"/>
    <n v="3965438400"/>
  </r>
  <r>
    <s v="KL4246WAUTL"/>
    <x v="24"/>
    <x v="1"/>
    <x v="2"/>
    <x v="2"/>
    <x v="1"/>
    <x v="1"/>
    <x v="1"/>
    <x v="13"/>
    <s v="500-999Dvc"/>
    <x v="4"/>
    <x v="3"/>
    <n v="3388654500"/>
  </r>
  <r>
    <s v="KL4246WAVD5"/>
    <x v="13"/>
    <x v="1"/>
    <x v="2"/>
    <x v="2"/>
    <x v="1"/>
    <x v="1"/>
    <x v="1"/>
    <x v="14"/>
    <s v="1000-1499Dvc"/>
    <x v="1"/>
    <x v="1"/>
    <n v="2883965700"/>
  </r>
  <r>
    <s v="KL4246WAVD6"/>
    <x v="14"/>
    <x v="1"/>
    <x v="2"/>
    <x v="2"/>
    <x v="1"/>
    <x v="1"/>
    <x v="1"/>
    <x v="14"/>
    <s v="1000-1499Dvc"/>
    <x v="2"/>
    <x v="1"/>
    <n v="2499420000"/>
  </r>
  <r>
    <s v="KL4246WAVDA"/>
    <x v="15"/>
    <x v="1"/>
    <x v="2"/>
    <x v="2"/>
    <x v="1"/>
    <x v="1"/>
    <x v="1"/>
    <x v="14"/>
    <s v="1000-1499Dvc"/>
    <x v="3"/>
    <x v="1"/>
    <n v="2523467100"/>
  </r>
  <r>
    <s v="KL4246WAVDL"/>
    <x v="16"/>
    <x v="1"/>
    <x v="2"/>
    <x v="2"/>
    <x v="1"/>
    <x v="1"/>
    <x v="1"/>
    <x v="14"/>
    <s v="1000-1499Dvc"/>
    <x v="4"/>
    <x v="1"/>
    <n v="2138944500"/>
  </r>
  <r>
    <s v="KL4246WAVF5"/>
    <x v="17"/>
    <x v="1"/>
    <x v="2"/>
    <x v="2"/>
    <x v="1"/>
    <x v="1"/>
    <x v="1"/>
    <x v="14"/>
    <s v="1000-1499Dvc"/>
    <x v="1"/>
    <x v="2"/>
    <n v="1562137500"/>
  </r>
  <r>
    <s v="KL4246WAVF6"/>
    <x v="18"/>
    <x v="1"/>
    <x v="2"/>
    <x v="2"/>
    <x v="1"/>
    <x v="1"/>
    <x v="1"/>
    <x v="14"/>
    <s v="1000-1499Dvc"/>
    <x v="2"/>
    <x v="2"/>
    <n v="1321805100"/>
  </r>
  <r>
    <s v="KL4246WAVFA"/>
    <x v="19"/>
    <x v="1"/>
    <x v="2"/>
    <x v="2"/>
    <x v="1"/>
    <x v="1"/>
    <x v="1"/>
    <x v="14"/>
    <s v="1000-1499Dvc"/>
    <x v="3"/>
    <x v="2"/>
    <n v="1441971300"/>
  </r>
  <r>
    <s v="KL4246WAVFL"/>
    <x v="20"/>
    <x v="1"/>
    <x v="2"/>
    <x v="2"/>
    <x v="1"/>
    <x v="1"/>
    <x v="1"/>
    <x v="14"/>
    <s v="1000-1499Dvc"/>
    <x v="4"/>
    <x v="2"/>
    <n v="1201638900"/>
  </r>
  <r>
    <s v="KL4246WAVT5"/>
    <x v="21"/>
    <x v="1"/>
    <x v="2"/>
    <x v="2"/>
    <x v="1"/>
    <x v="1"/>
    <x v="1"/>
    <x v="14"/>
    <s v="1000-1499Dvc"/>
    <x v="1"/>
    <x v="3"/>
    <n v="4446080100"/>
  </r>
  <r>
    <s v="KL4246WAVT6"/>
    <x v="22"/>
    <x v="1"/>
    <x v="2"/>
    <x v="2"/>
    <x v="1"/>
    <x v="1"/>
    <x v="1"/>
    <x v="14"/>
    <s v="1000-1499Dvc"/>
    <x v="2"/>
    <x v="3"/>
    <n v="3869319300"/>
  </r>
  <r>
    <s v="KL4246WAVTA"/>
    <x v="23"/>
    <x v="1"/>
    <x v="2"/>
    <x v="2"/>
    <x v="1"/>
    <x v="1"/>
    <x v="1"/>
    <x v="14"/>
    <s v="1000-1499Dvc"/>
    <x v="3"/>
    <x v="3"/>
    <n v="3845272200"/>
  </r>
  <r>
    <s v="KL4246WAVTL"/>
    <x v="24"/>
    <x v="1"/>
    <x v="2"/>
    <x v="2"/>
    <x v="1"/>
    <x v="1"/>
    <x v="1"/>
    <x v="14"/>
    <s v="1000-1499Dvc"/>
    <x v="4"/>
    <x v="3"/>
    <n v="3268488300"/>
  </r>
  <r>
    <s v="KL4246WAWD5"/>
    <x v="13"/>
    <x v="1"/>
    <x v="2"/>
    <x v="2"/>
    <x v="1"/>
    <x v="1"/>
    <x v="1"/>
    <x v="15"/>
    <s v="1500-2499Dvc"/>
    <x v="1"/>
    <x v="1"/>
    <n v="2883965700"/>
  </r>
  <r>
    <s v="KL4246WAWD6"/>
    <x v="14"/>
    <x v="1"/>
    <x v="2"/>
    <x v="2"/>
    <x v="1"/>
    <x v="1"/>
    <x v="1"/>
    <x v="15"/>
    <s v="1500-2499Dvc"/>
    <x v="2"/>
    <x v="1"/>
    <n v="2499420000"/>
  </r>
  <r>
    <s v="KL4246WAWDA"/>
    <x v="15"/>
    <x v="1"/>
    <x v="2"/>
    <x v="2"/>
    <x v="1"/>
    <x v="1"/>
    <x v="1"/>
    <x v="15"/>
    <s v="1500-2499Dvc"/>
    <x v="3"/>
    <x v="1"/>
    <n v="2523467100"/>
  </r>
  <r>
    <s v="KL4246WAWDL"/>
    <x v="16"/>
    <x v="1"/>
    <x v="2"/>
    <x v="2"/>
    <x v="1"/>
    <x v="1"/>
    <x v="1"/>
    <x v="15"/>
    <s v="1500-2499Dvc"/>
    <x v="4"/>
    <x v="1"/>
    <n v="2138944500"/>
  </r>
  <r>
    <s v="KL4246WAWF5"/>
    <x v="17"/>
    <x v="1"/>
    <x v="2"/>
    <x v="2"/>
    <x v="1"/>
    <x v="1"/>
    <x v="1"/>
    <x v="15"/>
    <s v="1500-2499Dvc"/>
    <x v="1"/>
    <x v="2"/>
    <n v="1562137500"/>
  </r>
  <r>
    <s v="KL4246WAWF6"/>
    <x v="18"/>
    <x v="1"/>
    <x v="2"/>
    <x v="2"/>
    <x v="1"/>
    <x v="1"/>
    <x v="1"/>
    <x v="15"/>
    <s v="1500-2499Dvc"/>
    <x v="2"/>
    <x v="2"/>
    <n v="1321805100"/>
  </r>
  <r>
    <s v="KL4246WAWFA"/>
    <x v="19"/>
    <x v="1"/>
    <x v="2"/>
    <x v="2"/>
    <x v="1"/>
    <x v="1"/>
    <x v="1"/>
    <x v="15"/>
    <s v="1500-2499Dvc"/>
    <x v="3"/>
    <x v="2"/>
    <n v="1441971300"/>
  </r>
  <r>
    <s v="KL4246WAWFL"/>
    <x v="20"/>
    <x v="1"/>
    <x v="2"/>
    <x v="2"/>
    <x v="1"/>
    <x v="1"/>
    <x v="1"/>
    <x v="15"/>
    <s v="1500-2499Dvc"/>
    <x v="4"/>
    <x v="2"/>
    <n v="1201638900"/>
  </r>
  <r>
    <s v="KL4246WAWT5"/>
    <x v="21"/>
    <x v="1"/>
    <x v="2"/>
    <x v="2"/>
    <x v="1"/>
    <x v="1"/>
    <x v="1"/>
    <x v="15"/>
    <s v="1500-2499Dvc"/>
    <x v="1"/>
    <x v="3"/>
    <n v="4446080100"/>
  </r>
  <r>
    <s v="KL4246WAWT6"/>
    <x v="22"/>
    <x v="1"/>
    <x v="2"/>
    <x v="2"/>
    <x v="1"/>
    <x v="1"/>
    <x v="1"/>
    <x v="15"/>
    <s v="1500-2499Dvc"/>
    <x v="2"/>
    <x v="3"/>
    <n v="3869319300"/>
  </r>
  <r>
    <s v="KL4246WAWTA"/>
    <x v="23"/>
    <x v="1"/>
    <x v="2"/>
    <x v="2"/>
    <x v="1"/>
    <x v="1"/>
    <x v="1"/>
    <x v="15"/>
    <s v="1500-2499Dvc"/>
    <x v="3"/>
    <x v="3"/>
    <n v="3845272200"/>
  </r>
  <r>
    <s v="KL4246WAWTL"/>
    <x v="24"/>
    <x v="1"/>
    <x v="2"/>
    <x v="2"/>
    <x v="1"/>
    <x v="1"/>
    <x v="1"/>
    <x v="15"/>
    <s v="1500-2499Dvc"/>
    <x v="4"/>
    <x v="3"/>
    <n v="3268488300"/>
  </r>
  <r>
    <s v="KL4246WAXD5"/>
    <x v="13"/>
    <x v="1"/>
    <x v="2"/>
    <x v="2"/>
    <x v="1"/>
    <x v="1"/>
    <x v="1"/>
    <x v="16"/>
    <s v="2500-4999Dvc"/>
    <x v="1"/>
    <x v="1"/>
    <n v="2883965700"/>
  </r>
  <r>
    <s v="KL4246WAXD6"/>
    <x v="14"/>
    <x v="1"/>
    <x v="2"/>
    <x v="2"/>
    <x v="1"/>
    <x v="1"/>
    <x v="1"/>
    <x v="16"/>
    <s v="2500-4999Dvc"/>
    <x v="2"/>
    <x v="1"/>
    <n v="2499420000"/>
  </r>
  <r>
    <s v="KL4246WAXDA"/>
    <x v="15"/>
    <x v="1"/>
    <x v="2"/>
    <x v="2"/>
    <x v="1"/>
    <x v="1"/>
    <x v="1"/>
    <x v="16"/>
    <s v="2500-4999Dvc"/>
    <x v="3"/>
    <x v="1"/>
    <n v="2523467100"/>
  </r>
  <r>
    <s v="KL4246WAXDL"/>
    <x v="16"/>
    <x v="1"/>
    <x v="2"/>
    <x v="2"/>
    <x v="1"/>
    <x v="1"/>
    <x v="1"/>
    <x v="16"/>
    <s v="2500-4999Dvc"/>
    <x v="4"/>
    <x v="1"/>
    <n v="2138944500"/>
  </r>
  <r>
    <s v="KL4246WAXF5"/>
    <x v="17"/>
    <x v="1"/>
    <x v="2"/>
    <x v="2"/>
    <x v="1"/>
    <x v="1"/>
    <x v="1"/>
    <x v="16"/>
    <s v="2500-4999Dvc"/>
    <x v="1"/>
    <x v="2"/>
    <n v="1562137500"/>
  </r>
  <r>
    <s v="KL4246WAXF6"/>
    <x v="18"/>
    <x v="1"/>
    <x v="2"/>
    <x v="2"/>
    <x v="1"/>
    <x v="1"/>
    <x v="1"/>
    <x v="16"/>
    <s v="2500-4999Dvc"/>
    <x v="2"/>
    <x v="2"/>
    <n v="1321805100"/>
  </r>
  <r>
    <s v="KL4246WAXFA"/>
    <x v="19"/>
    <x v="1"/>
    <x v="2"/>
    <x v="2"/>
    <x v="1"/>
    <x v="1"/>
    <x v="1"/>
    <x v="16"/>
    <s v="2500-4999Dvc"/>
    <x v="3"/>
    <x v="2"/>
    <n v="1441971300"/>
  </r>
  <r>
    <s v="KL4246WAXFL"/>
    <x v="20"/>
    <x v="1"/>
    <x v="2"/>
    <x v="2"/>
    <x v="1"/>
    <x v="1"/>
    <x v="1"/>
    <x v="16"/>
    <s v="2500-4999Dvc"/>
    <x v="4"/>
    <x v="2"/>
    <n v="1201638900"/>
  </r>
  <r>
    <s v="KL4246WAXT5"/>
    <x v="21"/>
    <x v="1"/>
    <x v="2"/>
    <x v="2"/>
    <x v="1"/>
    <x v="1"/>
    <x v="1"/>
    <x v="16"/>
    <s v="2500-4999Dvc"/>
    <x v="1"/>
    <x v="3"/>
    <n v="4446080100"/>
  </r>
  <r>
    <s v="KL4246WAXT6"/>
    <x v="22"/>
    <x v="1"/>
    <x v="2"/>
    <x v="2"/>
    <x v="1"/>
    <x v="1"/>
    <x v="1"/>
    <x v="16"/>
    <s v="2500-4999Dvc"/>
    <x v="2"/>
    <x v="3"/>
    <n v="3869319300"/>
  </r>
  <r>
    <s v="KL4246WAXTA"/>
    <x v="23"/>
    <x v="1"/>
    <x v="2"/>
    <x v="2"/>
    <x v="1"/>
    <x v="1"/>
    <x v="1"/>
    <x v="16"/>
    <s v="2500-4999Dvc"/>
    <x v="3"/>
    <x v="3"/>
    <n v="3845272200"/>
  </r>
  <r>
    <s v="KL4246WAXTL"/>
    <x v="24"/>
    <x v="1"/>
    <x v="2"/>
    <x v="2"/>
    <x v="1"/>
    <x v="1"/>
    <x v="1"/>
    <x v="16"/>
    <s v="2500-4999Dvc"/>
    <x v="4"/>
    <x v="3"/>
    <n v="3268488300"/>
  </r>
  <r>
    <s v="KL4246WAYD5"/>
    <x v="13"/>
    <x v="1"/>
    <x v="2"/>
    <x v="2"/>
    <x v="1"/>
    <x v="1"/>
    <x v="1"/>
    <x v="17"/>
    <s v="5000+Dvc"/>
    <x v="1"/>
    <x v="1"/>
    <n v="2883965700"/>
  </r>
  <r>
    <s v="KL4246WAYD6"/>
    <x v="14"/>
    <x v="1"/>
    <x v="2"/>
    <x v="2"/>
    <x v="1"/>
    <x v="1"/>
    <x v="1"/>
    <x v="17"/>
    <s v="5000+Dvc"/>
    <x v="2"/>
    <x v="1"/>
    <n v="2499420000"/>
  </r>
  <r>
    <s v="KL4246WAYDA"/>
    <x v="15"/>
    <x v="1"/>
    <x v="2"/>
    <x v="2"/>
    <x v="1"/>
    <x v="1"/>
    <x v="1"/>
    <x v="17"/>
    <s v="5000+Dvc"/>
    <x v="3"/>
    <x v="1"/>
    <n v="2523467100"/>
  </r>
  <r>
    <s v="KL4246WAYDL"/>
    <x v="16"/>
    <x v="1"/>
    <x v="2"/>
    <x v="2"/>
    <x v="1"/>
    <x v="1"/>
    <x v="1"/>
    <x v="17"/>
    <s v="5000+Dvc"/>
    <x v="4"/>
    <x v="1"/>
    <n v="2138944500"/>
  </r>
  <r>
    <s v="KL4246WAYF5"/>
    <x v="17"/>
    <x v="1"/>
    <x v="2"/>
    <x v="2"/>
    <x v="1"/>
    <x v="1"/>
    <x v="1"/>
    <x v="17"/>
    <s v="5000+Dvc"/>
    <x v="1"/>
    <x v="2"/>
    <n v="1562137500"/>
  </r>
  <r>
    <s v="KL4246WAYF6"/>
    <x v="18"/>
    <x v="1"/>
    <x v="2"/>
    <x v="2"/>
    <x v="1"/>
    <x v="1"/>
    <x v="1"/>
    <x v="17"/>
    <s v="5000+Dvc"/>
    <x v="2"/>
    <x v="2"/>
    <n v="1321805100"/>
  </r>
  <r>
    <s v="KL4246WAYFA"/>
    <x v="19"/>
    <x v="1"/>
    <x v="2"/>
    <x v="2"/>
    <x v="1"/>
    <x v="1"/>
    <x v="1"/>
    <x v="17"/>
    <s v="5000+Dvc"/>
    <x v="3"/>
    <x v="2"/>
    <n v="1441971300"/>
  </r>
  <r>
    <s v="KL4246WAYFL"/>
    <x v="20"/>
    <x v="1"/>
    <x v="2"/>
    <x v="2"/>
    <x v="1"/>
    <x v="1"/>
    <x v="1"/>
    <x v="17"/>
    <s v="5000+Dvc"/>
    <x v="4"/>
    <x v="2"/>
    <n v="1201638900"/>
  </r>
  <r>
    <s v="KL4246WAYT5"/>
    <x v="21"/>
    <x v="1"/>
    <x v="2"/>
    <x v="2"/>
    <x v="1"/>
    <x v="1"/>
    <x v="1"/>
    <x v="17"/>
    <s v="5000+Dvc"/>
    <x v="1"/>
    <x v="3"/>
    <n v="4446080100"/>
  </r>
  <r>
    <s v="KL4246WAYT6"/>
    <x v="22"/>
    <x v="1"/>
    <x v="2"/>
    <x v="2"/>
    <x v="1"/>
    <x v="1"/>
    <x v="1"/>
    <x v="17"/>
    <s v="5000+Dvc"/>
    <x v="2"/>
    <x v="3"/>
    <n v="3869319300"/>
  </r>
  <r>
    <s v="KL4246WAYTA"/>
    <x v="23"/>
    <x v="1"/>
    <x v="2"/>
    <x v="2"/>
    <x v="1"/>
    <x v="1"/>
    <x v="1"/>
    <x v="17"/>
    <s v="5000+Dvc"/>
    <x v="3"/>
    <x v="3"/>
    <n v="3845272200"/>
  </r>
  <r>
    <s v="KL4246WAYTL"/>
    <x v="24"/>
    <x v="1"/>
    <x v="2"/>
    <x v="2"/>
    <x v="1"/>
    <x v="1"/>
    <x v="1"/>
    <x v="17"/>
    <s v="5000+Dvc"/>
    <x v="4"/>
    <x v="3"/>
    <n v="3268488300"/>
  </r>
  <r>
    <s v="KL4242WAAD5"/>
    <x v="25"/>
    <x v="1"/>
    <x v="3"/>
    <x v="3"/>
    <x v="1"/>
    <x v="1"/>
    <x v="1"/>
    <x v="1"/>
    <s v="1-1Dvc"/>
    <x v="1"/>
    <x v="1"/>
    <n v="233333100"/>
  </r>
  <r>
    <s v="KL4242WAAD6"/>
    <x v="26"/>
    <x v="1"/>
    <x v="3"/>
    <x v="3"/>
    <x v="1"/>
    <x v="1"/>
    <x v="1"/>
    <x v="1"/>
    <s v="1-1Dvc"/>
    <x v="2"/>
    <x v="1"/>
    <n v="204619800"/>
  </r>
  <r>
    <s v="KL4242WAADA"/>
    <x v="27"/>
    <x v="1"/>
    <x v="3"/>
    <x v="3"/>
    <x v="1"/>
    <x v="1"/>
    <x v="1"/>
    <x v="1"/>
    <s v="1-1Dvc"/>
    <x v="3"/>
    <x v="1"/>
    <n v="197458800"/>
  </r>
  <r>
    <s v="KL4242WAADL"/>
    <x v="28"/>
    <x v="1"/>
    <x v="3"/>
    <x v="3"/>
    <x v="1"/>
    <x v="1"/>
    <x v="1"/>
    <x v="1"/>
    <s v="1-1Dvc"/>
    <x v="4"/>
    <x v="1"/>
    <n v="168722400"/>
  </r>
  <r>
    <s v="KL4242WAAF5"/>
    <x v="29"/>
    <x v="1"/>
    <x v="3"/>
    <x v="3"/>
    <x v="1"/>
    <x v="1"/>
    <x v="1"/>
    <x v="1"/>
    <s v="1-1Dvc"/>
    <x v="1"/>
    <x v="2"/>
    <n v="134626800"/>
  </r>
  <r>
    <s v="KL4242WAAF6"/>
    <x v="30"/>
    <x v="1"/>
    <x v="3"/>
    <x v="3"/>
    <x v="1"/>
    <x v="1"/>
    <x v="1"/>
    <x v="1"/>
    <s v="1-1Dvc"/>
    <x v="2"/>
    <x v="2"/>
    <n v="116678100"/>
  </r>
  <r>
    <s v="KL4242WAAFA"/>
    <x v="31"/>
    <x v="1"/>
    <x v="3"/>
    <x v="3"/>
    <x v="1"/>
    <x v="1"/>
    <x v="1"/>
    <x v="1"/>
    <s v="1-1Dvc"/>
    <x v="3"/>
    <x v="2"/>
    <n v="116678100"/>
  </r>
  <r>
    <s v="KL4242WAAFL"/>
    <x v="32"/>
    <x v="1"/>
    <x v="3"/>
    <x v="3"/>
    <x v="1"/>
    <x v="1"/>
    <x v="1"/>
    <x v="1"/>
    <s v="1-1Dvc"/>
    <x v="4"/>
    <x v="2"/>
    <n v="98729400"/>
  </r>
  <r>
    <s v="KL4242WAAT5"/>
    <x v="33"/>
    <x v="1"/>
    <x v="3"/>
    <x v="3"/>
    <x v="1"/>
    <x v="1"/>
    <x v="1"/>
    <x v="1"/>
    <s v="1-1Dvc"/>
    <x v="1"/>
    <x v="3"/>
    <n v="350034300"/>
  </r>
  <r>
    <s v="KL4242WAAT6"/>
    <x v="34"/>
    <x v="1"/>
    <x v="3"/>
    <x v="3"/>
    <x v="1"/>
    <x v="1"/>
    <x v="1"/>
    <x v="1"/>
    <s v="1-1Dvc"/>
    <x v="2"/>
    <x v="3"/>
    <n v="306952800"/>
  </r>
  <r>
    <s v="KL4242WAATA"/>
    <x v="35"/>
    <x v="1"/>
    <x v="3"/>
    <x v="3"/>
    <x v="1"/>
    <x v="1"/>
    <x v="1"/>
    <x v="1"/>
    <s v="1-1Dvc"/>
    <x v="3"/>
    <x v="3"/>
    <n v="296188200"/>
  </r>
  <r>
    <s v="KL4242WAATL"/>
    <x v="36"/>
    <x v="1"/>
    <x v="3"/>
    <x v="3"/>
    <x v="1"/>
    <x v="1"/>
    <x v="1"/>
    <x v="1"/>
    <s v="1-1Dvc"/>
    <x v="4"/>
    <x v="3"/>
    <n v="253106700"/>
  </r>
  <r>
    <s v="KL4242WABD5"/>
    <x v="25"/>
    <x v="1"/>
    <x v="3"/>
    <x v="3"/>
    <x v="1"/>
    <x v="1"/>
    <x v="1"/>
    <x v="2"/>
    <s v="2-2Dvc"/>
    <x v="1"/>
    <x v="1"/>
    <n v="233333100"/>
  </r>
  <r>
    <s v="KL4242WABD6"/>
    <x v="26"/>
    <x v="1"/>
    <x v="3"/>
    <x v="3"/>
    <x v="1"/>
    <x v="1"/>
    <x v="1"/>
    <x v="2"/>
    <s v="2-2Dvc"/>
    <x v="2"/>
    <x v="1"/>
    <n v="204619800"/>
  </r>
  <r>
    <s v="KL4242WABDA"/>
    <x v="27"/>
    <x v="1"/>
    <x v="3"/>
    <x v="3"/>
    <x v="1"/>
    <x v="1"/>
    <x v="1"/>
    <x v="2"/>
    <s v="2-2Dvc"/>
    <x v="3"/>
    <x v="1"/>
    <n v="197458800"/>
  </r>
  <r>
    <s v="KL4242WABDL"/>
    <x v="28"/>
    <x v="1"/>
    <x v="3"/>
    <x v="3"/>
    <x v="1"/>
    <x v="1"/>
    <x v="1"/>
    <x v="2"/>
    <s v="2-2Dvc"/>
    <x v="4"/>
    <x v="1"/>
    <n v="168722400"/>
  </r>
  <r>
    <s v="KL4242WABF5"/>
    <x v="29"/>
    <x v="1"/>
    <x v="3"/>
    <x v="3"/>
    <x v="1"/>
    <x v="1"/>
    <x v="1"/>
    <x v="2"/>
    <s v="2-2Dvc"/>
    <x v="1"/>
    <x v="2"/>
    <n v="134626800"/>
  </r>
  <r>
    <s v="KL4242WABF6"/>
    <x v="30"/>
    <x v="1"/>
    <x v="3"/>
    <x v="3"/>
    <x v="1"/>
    <x v="1"/>
    <x v="1"/>
    <x v="2"/>
    <s v="2-2Dvc"/>
    <x v="2"/>
    <x v="2"/>
    <n v="116678100"/>
  </r>
  <r>
    <s v="KL4242WABFA"/>
    <x v="31"/>
    <x v="1"/>
    <x v="3"/>
    <x v="3"/>
    <x v="1"/>
    <x v="1"/>
    <x v="1"/>
    <x v="2"/>
    <s v="2-2Dvc"/>
    <x v="3"/>
    <x v="2"/>
    <n v="116678100"/>
  </r>
  <r>
    <s v="KL4242WABFL"/>
    <x v="32"/>
    <x v="1"/>
    <x v="3"/>
    <x v="3"/>
    <x v="1"/>
    <x v="1"/>
    <x v="1"/>
    <x v="2"/>
    <s v="2-2Dvc"/>
    <x v="4"/>
    <x v="2"/>
    <n v="98729400"/>
  </r>
  <r>
    <s v="KL4242WABT5"/>
    <x v="33"/>
    <x v="1"/>
    <x v="3"/>
    <x v="3"/>
    <x v="1"/>
    <x v="1"/>
    <x v="1"/>
    <x v="2"/>
    <s v="2-2Dvc"/>
    <x v="1"/>
    <x v="3"/>
    <n v="350034300"/>
  </r>
  <r>
    <s v="KL4242WABT6"/>
    <x v="34"/>
    <x v="1"/>
    <x v="3"/>
    <x v="3"/>
    <x v="1"/>
    <x v="1"/>
    <x v="1"/>
    <x v="2"/>
    <s v="2-2Dvc"/>
    <x v="2"/>
    <x v="3"/>
    <n v="306952800"/>
  </r>
  <r>
    <s v="KL4242WABTA"/>
    <x v="35"/>
    <x v="1"/>
    <x v="3"/>
    <x v="3"/>
    <x v="1"/>
    <x v="1"/>
    <x v="1"/>
    <x v="2"/>
    <s v="2-2Dvc"/>
    <x v="3"/>
    <x v="3"/>
    <n v="296188200"/>
  </r>
  <r>
    <s v="KL4242WABTL"/>
    <x v="36"/>
    <x v="1"/>
    <x v="3"/>
    <x v="3"/>
    <x v="1"/>
    <x v="1"/>
    <x v="1"/>
    <x v="2"/>
    <s v="2-2Dvc"/>
    <x v="4"/>
    <x v="3"/>
    <n v="253106700"/>
  </r>
  <r>
    <s v="KL4242WACD5"/>
    <x v="25"/>
    <x v="1"/>
    <x v="3"/>
    <x v="3"/>
    <x v="1"/>
    <x v="1"/>
    <x v="1"/>
    <x v="3"/>
    <s v="3-3Dvc"/>
    <x v="1"/>
    <x v="1"/>
    <n v="233333100"/>
  </r>
  <r>
    <s v="KL4242WACD6"/>
    <x v="26"/>
    <x v="1"/>
    <x v="3"/>
    <x v="3"/>
    <x v="1"/>
    <x v="1"/>
    <x v="1"/>
    <x v="3"/>
    <s v="3-3Dvc"/>
    <x v="2"/>
    <x v="1"/>
    <n v="204619800"/>
  </r>
  <r>
    <s v="KL4242WACDA"/>
    <x v="27"/>
    <x v="1"/>
    <x v="3"/>
    <x v="3"/>
    <x v="1"/>
    <x v="1"/>
    <x v="1"/>
    <x v="3"/>
    <s v="3-3Dvc"/>
    <x v="3"/>
    <x v="1"/>
    <n v="197458800"/>
  </r>
  <r>
    <s v="KL4242WACDL"/>
    <x v="28"/>
    <x v="1"/>
    <x v="3"/>
    <x v="3"/>
    <x v="1"/>
    <x v="1"/>
    <x v="1"/>
    <x v="3"/>
    <s v="3-3Dvc"/>
    <x v="4"/>
    <x v="1"/>
    <n v="168722400"/>
  </r>
  <r>
    <s v="KL4242WACF5"/>
    <x v="29"/>
    <x v="1"/>
    <x v="3"/>
    <x v="3"/>
    <x v="1"/>
    <x v="1"/>
    <x v="1"/>
    <x v="3"/>
    <s v="3-3Dvc"/>
    <x v="1"/>
    <x v="2"/>
    <n v="134626800"/>
  </r>
  <r>
    <s v="KL4242WACF6"/>
    <x v="30"/>
    <x v="1"/>
    <x v="3"/>
    <x v="3"/>
    <x v="1"/>
    <x v="1"/>
    <x v="1"/>
    <x v="3"/>
    <s v="3-3Dvc"/>
    <x v="2"/>
    <x v="2"/>
    <n v="116678100"/>
  </r>
  <r>
    <s v="KL4242WACFA"/>
    <x v="31"/>
    <x v="1"/>
    <x v="3"/>
    <x v="3"/>
    <x v="1"/>
    <x v="1"/>
    <x v="1"/>
    <x v="3"/>
    <s v="3-3Dvc"/>
    <x v="3"/>
    <x v="2"/>
    <n v="116678100"/>
  </r>
  <r>
    <s v="KL4242WACFL"/>
    <x v="32"/>
    <x v="1"/>
    <x v="3"/>
    <x v="3"/>
    <x v="1"/>
    <x v="1"/>
    <x v="1"/>
    <x v="3"/>
    <s v="3-3Dvc"/>
    <x v="4"/>
    <x v="2"/>
    <n v="98729400"/>
  </r>
  <r>
    <s v="KL4242WACT5"/>
    <x v="33"/>
    <x v="1"/>
    <x v="3"/>
    <x v="3"/>
    <x v="1"/>
    <x v="1"/>
    <x v="1"/>
    <x v="3"/>
    <s v="3-3Dvc"/>
    <x v="1"/>
    <x v="3"/>
    <n v="350034300"/>
  </r>
  <r>
    <s v="KL4242WACT6"/>
    <x v="34"/>
    <x v="1"/>
    <x v="3"/>
    <x v="3"/>
    <x v="1"/>
    <x v="1"/>
    <x v="1"/>
    <x v="3"/>
    <s v="3-3Dvc"/>
    <x v="2"/>
    <x v="3"/>
    <n v="306952800"/>
  </r>
  <r>
    <s v="KL4242WACTA"/>
    <x v="35"/>
    <x v="1"/>
    <x v="3"/>
    <x v="3"/>
    <x v="1"/>
    <x v="1"/>
    <x v="1"/>
    <x v="3"/>
    <s v="3-3Dvc"/>
    <x v="3"/>
    <x v="3"/>
    <n v="296188200"/>
  </r>
  <r>
    <s v="KL4242WACTL"/>
    <x v="36"/>
    <x v="1"/>
    <x v="3"/>
    <x v="3"/>
    <x v="1"/>
    <x v="1"/>
    <x v="1"/>
    <x v="3"/>
    <s v="3-3Dvc"/>
    <x v="4"/>
    <x v="3"/>
    <n v="253106700"/>
  </r>
  <r>
    <s v="KL4242WADD5"/>
    <x v="25"/>
    <x v="1"/>
    <x v="3"/>
    <x v="3"/>
    <x v="1"/>
    <x v="1"/>
    <x v="1"/>
    <x v="4"/>
    <s v="4-4Dvc"/>
    <x v="1"/>
    <x v="1"/>
    <n v="233333100"/>
  </r>
  <r>
    <s v="KL4242WADD6"/>
    <x v="26"/>
    <x v="1"/>
    <x v="3"/>
    <x v="3"/>
    <x v="1"/>
    <x v="1"/>
    <x v="1"/>
    <x v="4"/>
    <s v="4-4Dvc"/>
    <x v="2"/>
    <x v="1"/>
    <n v="204619800"/>
  </r>
  <r>
    <s v="KL4242WADDA"/>
    <x v="27"/>
    <x v="1"/>
    <x v="3"/>
    <x v="3"/>
    <x v="1"/>
    <x v="1"/>
    <x v="1"/>
    <x v="4"/>
    <s v="4-4Dvc"/>
    <x v="3"/>
    <x v="1"/>
    <n v="197458800"/>
  </r>
  <r>
    <s v="KL4242WADDL"/>
    <x v="28"/>
    <x v="1"/>
    <x v="3"/>
    <x v="3"/>
    <x v="1"/>
    <x v="1"/>
    <x v="1"/>
    <x v="4"/>
    <s v="4-4Dvc"/>
    <x v="4"/>
    <x v="1"/>
    <n v="168722400"/>
  </r>
  <r>
    <s v="KL4242WADF5"/>
    <x v="29"/>
    <x v="1"/>
    <x v="3"/>
    <x v="3"/>
    <x v="1"/>
    <x v="1"/>
    <x v="1"/>
    <x v="4"/>
    <s v="4-4Dvc"/>
    <x v="1"/>
    <x v="2"/>
    <n v="134626800"/>
  </r>
  <r>
    <s v="KL4242WADF6"/>
    <x v="30"/>
    <x v="1"/>
    <x v="3"/>
    <x v="3"/>
    <x v="1"/>
    <x v="1"/>
    <x v="1"/>
    <x v="4"/>
    <s v="4-4Dvc"/>
    <x v="2"/>
    <x v="2"/>
    <n v="116678100"/>
  </r>
  <r>
    <s v="KL4242WADFA"/>
    <x v="31"/>
    <x v="1"/>
    <x v="3"/>
    <x v="3"/>
    <x v="1"/>
    <x v="1"/>
    <x v="1"/>
    <x v="4"/>
    <s v="4-4Dvc"/>
    <x v="3"/>
    <x v="2"/>
    <n v="116678100"/>
  </r>
  <r>
    <s v="KL4242WADFL"/>
    <x v="32"/>
    <x v="1"/>
    <x v="3"/>
    <x v="3"/>
    <x v="1"/>
    <x v="1"/>
    <x v="1"/>
    <x v="4"/>
    <s v="4-4Dvc"/>
    <x v="4"/>
    <x v="2"/>
    <n v="98729400"/>
  </r>
  <r>
    <s v="KL4242WADT5"/>
    <x v="33"/>
    <x v="1"/>
    <x v="3"/>
    <x v="3"/>
    <x v="1"/>
    <x v="1"/>
    <x v="1"/>
    <x v="4"/>
    <s v="4-4Dvc"/>
    <x v="1"/>
    <x v="3"/>
    <n v="350034300"/>
  </r>
  <r>
    <s v="KL4242WADT6"/>
    <x v="34"/>
    <x v="1"/>
    <x v="3"/>
    <x v="3"/>
    <x v="1"/>
    <x v="1"/>
    <x v="1"/>
    <x v="4"/>
    <s v="4-4Dvc"/>
    <x v="2"/>
    <x v="3"/>
    <n v="306952800"/>
  </r>
  <r>
    <s v="KL4242WADTA"/>
    <x v="35"/>
    <x v="1"/>
    <x v="3"/>
    <x v="3"/>
    <x v="1"/>
    <x v="1"/>
    <x v="1"/>
    <x v="4"/>
    <s v="4-4Dvc"/>
    <x v="3"/>
    <x v="3"/>
    <n v="296188200"/>
  </r>
  <r>
    <s v="KL4242WADTL"/>
    <x v="36"/>
    <x v="1"/>
    <x v="3"/>
    <x v="3"/>
    <x v="1"/>
    <x v="1"/>
    <x v="1"/>
    <x v="4"/>
    <s v="4-4Dvc"/>
    <x v="4"/>
    <x v="3"/>
    <n v="253106700"/>
  </r>
  <r>
    <s v="KL4242WAED5"/>
    <x v="25"/>
    <x v="1"/>
    <x v="3"/>
    <x v="3"/>
    <x v="1"/>
    <x v="1"/>
    <x v="1"/>
    <x v="5"/>
    <s v="5-9Dvc"/>
    <x v="1"/>
    <x v="1"/>
    <n v="233333100"/>
  </r>
  <r>
    <s v="KL4242WAED6"/>
    <x v="26"/>
    <x v="1"/>
    <x v="3"/>
    <x v="3"/>
    <x v="1"/>
    <x v="1"/>
    <x v="1"/>
    <x v="5"/>
    <s v="5-9Dvc"/>
    <x v="2"/>
    <x v="1"/>
    <n v="204619800"/>
  </r>
  <r>
    <s v="KL4242WAEDA"/>
    <x v="27"/>
    <x v="1"/>
    <x v="3"/>
    <x v="3"/>
    <x v="1"/>
    <x v="1"/>
    <x v="1"/>
    <x v="5"/>
    <s v="5-9Dvc"/>
    <x v="3"/>
    <x v="1"/>
    <n v="197458800"/>
  </r>
  <r>
    <s v="KL4242WAEDL"/>
    <x v="28"/>
    <x v="1"/>
    <x v="3"/>
    <x v="3"/>
    <x v="1"/>
    <x v="1"/>
    <x v="1"/>
    <x v="5"/>
    <s v="5-9Dvc"/>
    <x v="4"/>
    <x v="1"/>
    <n v="168722400"/>
  </r>
  <r>
    <s v="KL4242WAEF5"/>
    <x v="29"/>
    <x v="1"/>
    <x v="3"/>
    <x v="3"/>
    <x v="1"/>
    <x v="1"/>
    <x v="1"/>
    <x v="5"/>
    <s v="5-9Dvc"/>
    <x v="1"/>
    <x v="2"/>
    <n v="134626800"/>
  </r>
  <r>
    <s v="KL4242WAEF6"/>
    <x v="30"/>
    <x v="1"/>
    <x v="3"/>
    <x v="3"/>
    <x v="1"/>
    <x v="1"/>
    <x v="1"/>
    <x v="5"/>
    <s v="5-9Dvc"/>
    <x v="2"/>
    <x v="2"/>
    <n v="116678100"/>
  </r>
  <r>
    <s v="KL4242WAEFA"/>
    <x v="31"/>
    <x v="1"/>
    <x v="3"/>
    <x v="3"/>
    <x v="1"/>
    <x v="1"/>
    <x v="1"/>
    <x v="5"/>
    <s v="5-9Dvc"/>
    <x v="3"/>
    <x v="2"/>
    <n v="116678100"/>
  </r>
  <r>
    <s v="KL4242WAEFL"/>
    <x v="32"/>
    <x v="1"/>
    <x v="3"/>
    <x v="3"/>
    <x v="1"/>
    <x v="1"/>
    <x v="1"/>
    <x v="5"/>
    <s v="5-9Dvc"/>
    <x v="4"/>
    <x v="2"/>
    <n v="98729400"/>
  </r>
  <r>
    <s v="KL4242WAET5"/>
    <x v="33"/>
    <x v="1"/>
    <x v="3"/>
    <x v="3"/>
    <x v="1"/>
    <x v="1"/>
    <x v="1"/>
    <x v="5"/>
    <s v="5-9Dvc"/>
    <x v="1"/>
    <x v="3"/>
    <n v="350034300"/>
  </r>
  <r>
    <s v="KL4242WAET6"/>
    <x v="34"/>
    <x v="1"/>
    <x v="3"/>
    <x v="3"/>
    <x v="1"/>
    <x v="1"/>
    <x v="1"/>
    <x v="5"/>
    <s v="5-9Dvc"/>
    <x v="2"/>
    <x v="3"/>
    <n v="306952800"/>
  </r>
  <r>
    <s v="KL4242WAETA"/>
    <x v="35"/>
    <x v="1"/>
    <x v="3"/>
    <x v="3"/>
    <x v="1"/>
    <x v="1"/>
    <x v="1"/>
    <x v="5"/>
    <s v="5-9Dvc"/>
    <x v="3"/>
    <x v="3"/>
    <n v="296188200"/>
  </r>
  <r>
    <s v="KL4242WAETL"/>
    <x v="36"/>
    <x v="1"/>
    <x v="3"/>
    <x v="3"/>
    <x v="1"/>
    <x v="1"/>
    <x v="1"/>
    <x v="5"/>
    <s v="5-9Dvc"/>
    <x v="4"/>
    <x v="3"/>
    <n v="253106700"/>
  </r>
  <r>
    <s v="KL4242WAKD5"/>
    <x v="25"/>
    <x v="1"/>
    <x v="3"/>
    <x v="3"/>
    <x v="1"/>
    <x v="1"/>
    <x v="1"/>
    <x v="0"/>
    <s v="10-14Dvc"/>
    <x v="1"/>
    <x v="1"/>
    <n v="233333100"/>
  </r>
  <r>
    <s v="KL4242WAKD6"/>
    <x v="26"/>
    <x v="1"/>
    <x v="3"/>
    <x v="3"/>
    <x v="1"/>
    <x v="1"/>
    <x v="1"/>
    <x v="0"/>
    <s v="10-14Dvc"/>
    <x v="2"/>
    <x v="1"/>
    <n v="204619800"/>
  </r>
  <r>
    <s v="KL4242WAKDA"/>
    <x v="27"/>
    <x v="1"/>
    <x v="3"/>
    <x v="3"/>
    <x v="1"/>
    <x v="1"/>
    <x v="1"/>
    <x v="0"/>
    <s v="10-14Dvc"/>
    <x v="3"/>
    <x v="1"/>
    <n v="197458800"/>
  </r>
  <r>
    <s v="KL4242WAKDL"/>
    <x v="28"/>
    <x v="1"/>
    <x v="3"/>
    <x v="3"/>
    <x v="1"/>
    <x v="1"/>
    <x v="1"/>
    <x v="0"/>
    <s v="10-14Dvc"/>
    <x v="4"/>
    <x v="1"/>
    <n v="168722400"/>
  </r>
  <r>
    <s v="KL4242WAKF5"/>
    <x v="29"/>
    <x v="1"/>
    <x v="3"/>
    <x v="3"/>
    <x v="1"/>
    <x v="1"/>
    <x v="1"/>
    <x v="0"/>
    <s v="10-14Dvc"/>
    <x v="1"/>
    <x v="2"/>
    <n v="134626800"/>
  </r>
  <r>
    <s v="KL4242WAKF6"/>
    <x v="30"/>
    <x v="1"/>
    <x v="3"/>
    <x v="3"/>
    <x v="1"/>
    <x v="1"/>
    <x v="1"/>
    <x v="0"/>
    <s v="10-14Dvc"/>
    <x v="2"/>
    <x v="2"/>
    <n v="116678100"/>
  </r>
  <r>
    <s v="KL4242WAKFA"/>
    <x v="31"/>
    <x v="1"/>
    <x v="3"/>
    <x v="3"/>
    <x v="1"/>
    <x v="1"/>
    <x v="1"/>
    <x v="0"/>
    <s v="10-14Dvc"/>
    <x v="3"/>
    <x v="2"/>
    <n v="116678100"/>
  </r>
  <r>
    <s v="KL4242WAKFL"/>
    <x v="32"/>
    <x v="1"/>
    <x v="3"/>
    <x v="3"/>
    <x v="1"/>
    <x v="1"/>
    <x v="1"/>
    <x v="0"/>
    <s v="10-14Dvc"/>
    <x v="4"/>
    <x v="2"/>
    <n v="98729400"/>
  </r>
  <r>
    <s v="KL4242WAKT5"/>
    <x v="33"/>
    <x v="1"/>
    <x v="3"/>
    <x v="3"/>
    <x v="1"/>
    <x v="1"/>
    <x v="1"/>
    <x v="0"/>
    <s v="10-14Dvc"/>
    <x v="1"/>
    <x v="3"/>
    <n v="350034300"/>
  </r>
  <r>
    <s v="KL4242WAKT6"/>
    <x v="34"/>
    <x v="1"/>
    <x v="3"/>
    <x v="3"/>
    <x v="1"/>
    <x v="1"/>
    <x v="1"/>
    <x v="0"/>
    <s v="10-14Dvc"/>
    <x v="2"/>
    <x v="3"/>
    <n v="306952800"/>
  </r>
  <r>
    <s v="KL4242WAKTA"/>
    <x v="35"/>
    <x v="1"/>
    <x v="3"/>
    <x v="3"/>
    <x v="1"/>
    <x v="1"/>
    <x v="1"/>
    <x v="0"/>
    <s v="10-14Dvc"/>
    <x v="3"/>
    <x v="3"/>
    <n v="296188200"/>
  </r>
  <r>
    <s v="KL4242WAKTL"/>
    <x v="36"/>
    <x v="1"/>
    <x v="3"/>
    <x v="3"/>
    <x v="1"/>
    <x v="1"/>
    <x v="1"/>
    <x v="0"/>
    <s v="10-14Dvc"/>
    <x v="4"/>
    <x v="3"/>
    <n v="253106700"/>
  </r>
  <r>
    <s v="KL4242WAMD5"/>
    <x v="25"/>
    <x v="1"/>
    <x v="3"/>
    <x v="3"/>
    <x v="1"/>
    <x v="1"/>
    <x v="1"/>
    <x v="6"/>
    <s v="15-19Dvc"/>
    <x v="1"/>
    <x v="1"/>
    <n v="233333100"/>
  </r>
  <r>
    <s v="KL4242WAMD6"/>
    <x v="26"/>
    <x v="1"/>
    <x v="3"/>
    <x v="3"/>
    <x v="1"/>
    <x v="1"/>
    <x v="1"/>
    <x v="6"/>
    <s v="15-19Dvc"/>
    <x v="2"/>
    <x v="1"/>
    <n v="204619800"/>
  </r>
  <r>
    <s v="KL4242WAMDA"/>
    <x v="27"/>
    <x v="1"/>
    <x v="3"/>
    <x v="3"/>
    <x v="1"/>
    <x v="1"/>
    <x v="1"/>
    <x v="6"/>
    <s v="15-19Dvc"/>
    <x v="3"/>
    <x v="1"/>
    <n v="197458800"/>
  </r>
  <r>
    <s v="KL4242WAMDL"/>
    <x v="28"/>
    <x v="1"/>
    <x v="3"/>
    <x v="3"/>
    <x v="1"/>
    <x v="1"/>
    <x v="1"/>
    <x v="6"/>
    <s v="15-19Dvc"/>
    <x v="4"/>
    <x v="1"/>
    <n v="168722400"/>
  </r>
  <r>
    <s v="KL4242WAMF5"/>
    <x v="29"/>
    <x v="1"/>
    <x v="3"/>
    <x v="3"/>
    <x v="1"/>
    <x v="1"/>
    <x v="1"/>
    <x v="6"/>
    <s v="15-19Dvc"/>
    <x v="1"/>
    <x v="2"/>
    <n v="134626800"/>
  </r>
  <r>
    <s v="KL4242WAMF6"/>
    <x v="30"/>
    <x v="1"/>
    <x v="3"/>
    <x v="3"/>
    <x v="1"/>
    <x v="1"/>
    <x v="1"/>
    <x v="6"/>
    <s v="15-19Dvc"/>
    <x v="2"/>
    <x v="2"/>
    <n v="116678100"/>
  </r>
  <r>
    <s v="KL4242WAMFA"/>
    <x v="31"/>
    <x v="1"/>
    <x v="3"/>
    <x v="3"/>
    <x v="1"/>
    <x v="1"/>
    <x v="1"/>
    <x v="6"/>
    <s v="15-19Dvc"/>
    <x v="3"/>
    <x v="2"/>
    <n v="116678100"/>
  </r>
  <r>
    <s v="KL4242WAMFL"/>
    <x v="32"/>
    <x v="1"/>
    <x v="3"/>
    <x v="3"/>
    <x v="1"/>
    <x v="1"/>
    <x v="1"/>
    <x v="6"/>
    <s v="15-19Dvc"/>
    <x v="4"/>
    <x v="2"/>
    <n v="98729400"/>
  </r>
  <r>
    <s v="KL4242WAMT5"/>
    <x v="33"/>
    <x v="1"/>
    <x v="3"/>
    <x v="3"/>
    <x v="1"/>
    <x v="1"/>
    <x v="1"/>
    <x v="6"/>
    <s v="15-19Dvc"/>
    <x v="1"/>
    <x v="3"/>
    <n v="350034300"/>
  </r>
  <r>
    <s v="KL4242WAMT6"/>
    <x v="34"/>
    <x v="1"/>
    <x v="3"/>
    <x v="3"/>
    <x v="1"/>
    <x v="1"/>
    <x v="1"/>
    <x v="6"/>
    <s v="15-19Dvc"/>
    <x v="2"/>
    <x v="3"/>
    <n v="306952800"/>
  </r>
  <r>
    <s v="KL4242WAMTA"/>
    <x v="35"/>
    <x v="1"/>
    <x v="3"/>
    <x v="3"/>
    <x v="1"/>
    <x v="1"/>
    <x v="1"/>
    <x v="6"/>
    <s v="15-19Dvc"/>
    <x v="3"/>
    <x v="3"/>
    <n v="296188200"/>
  </r>
  <r>
    <s v="KL4242WAMTL"/>
    <x v="36"/>
    <x v="1"/>
    <x v="3"/>
    <x v="3"/>
    <x v="1"/>
    <x v="1"/>
    <x v="1"/>
    <x v="6"/>
    <s v="15-19Dvc"/>
    <x v="4"/>
    <x v="3"/>
    <n v="253106700"/>
  </r>
  <r>
    <s v="KL4242WAND5"/>
    <x v="25"/>
    <x v="1"/>
    <x v="3"/>
    <x v="3"/>
    <x v="1"/>
    <x v="1"/>
    <x v="1"/>
    <x v="7"/>
    <s v="20-24Dvc"/>
    <x v="1"/>
    <x v="1"/>
    <n v="233333100"/>
  </r>
  <r>
    <s v="KL4242WAND6"/>
    <x v="26"/>
    <x v="1"/>
    <x v="3"/>
    <x v="3"/>
    <x v="1"/>
    <x v="1"/>
    <x v="1"/>
    <x v="7"/>
    <s v="20-24Dvc"/>
    <x v="2"/>
    <x v="1"/>
    <n v="204619800"/>
  </r>
  <r>
    <s v="KL4242WANDA"/>
    <x v="27"/>
    <x v="1"/>
    <x v="3"/>
    <x v="3"/>
    <x v="1"/>
    <x v="1"/>
    <x v="1"/>
    <x v="7"/>
    <s v="20-24Dvc"/>
    <x v="3"/>
    <x v="1"/>
    <n v="197458800"/>
  </r>
  <r>
    <s v="KL4242WANDL"/>
    <x v="28"/>
    <x v="1"/>
    <x v="3"/>
    <x v="3"/>
    <x v="1"/>
    <x v="1"/>
    <x v="1"/>
    <x v="7"/>
    <s v="20-24Dvc"/>
    <x v="4"/>
    <x v="1"/>
    <n v="168722400"/>
  </r>
  <r>
    <s v="KL4242WANF5"/>
    <x v="29"/>
    <x v="1"/>
    <x v="3"/>
    <x v="3"/>
    <x v="1"/>
    <x v="1"/>
    <x v="1"/>
    <x v="7"/>
    <s v="20-24Dvc"/>
    <x v="1"/>
    <x v="2"/>
    <n v="134626800"/>
  </r>
  <r>
    <s v="KL4242WANF6"/>
    <x v="30"/>
    <x v="1"/>
    <x v="3"/>
    <x v="3"/>
    <x v="1"/>
    <x v="1"/>
    <x v="1"/>
    <x v="7"/>
    <s v="20-24Dvc"/>
    <x v="2"/>
    <x v="2"/>
    <n v="116678100"/>
  </r>
  <r>
    <s v="KL4242WANFA"/>
    <x v="31"/>
    <x v="1"/>
    <x v="3"/>
    <x v="3"/>
    <x v="1"/>
    <x v="1"/>
    <x v="1"/>
    <x v="7"/>
    <s v="20-24Dvc"/>
    <x v="3"/>
    <x v="2"/>
    <n v="116678100"/>
  </r>
  <r>
    <s v="KL4242WANFL"/>
    <x v="32"/>
    <x v="1"/>
    <x v="3"/>
    <x v="3"/>
    <x v="1"/>
    <x v="1"/>
    <x v="1"/>
    <x v="7"/>
    <s v="20-24Dvc"/>
    <x v="4"/>
    <x v="2"/>
    <n v="98729400"/>
  </r>
  <r>
    <s v="KL4242WANT5"/>
    <x v="33"/>
    <x v="1"/>
    <x v="3"/>
    <x v="3"/>
    <x v="1"/>
    <x v="1"/>
    <x v="1"/>
    <x v="7"/>
    <s v="20-24Dvc"/>
    <x v="1"/>
    <x v="3"/>
    <n v="350034300"/>
  </r>
  <r>
    <s v="KL4242WANT6"/>
    <x v="34"/>
    <x v="1"/>
    <x v="3"/>
    <x v="3"/>
    <x v="1"/>
    <x v="1"/>
    <x v="1"/>
    <x v="7"/>
    <s v="20-24Dvc"/>
    <x v="2"/>
    <x v="3"/>
    <n v="306952800"/>
  </r>
  <r>
    <s v="KL4242WANTA"/>
    <x v="35"/>
    <x v="1"/>
    <x v="3"/>
    <x v="3"/>
    <x v="1"/>
    <x v="1"/>
    <x v="1"/>
    <x v="7"/>
    <s v="20-24Dvc"/>
    <x v="3"/>
    <x v="3"/>
    <n v="296188200"/>
  </r>
  <r>
    <s v="KL4242WANTL"/>
    <x v="36"/>
    <x v="1"/>
    <x v="3"/>
    <x v="3"/>
    <x v="1"/>
    <x v="1"/>
    <x v="1"/>
    <x v="7"/>
    <s v="20-24Dvc"/>
    <x v="4"/>
    <x v="3"/>
    <n v="253106700"/>
  </r>
  <r>
    <s v="KL4242WAPD5"/>
    <x v="25"/>
    <x v="1"/>
    <x v="3"/>
    <x v="3"/>
    <x v="1"/>
    <x v="1"/>
    <x v="1"/>
    <x v="8"/>
    <s v="25-49Dvc"/>
    <x v="1"/>
    <x v="1"/>
    <n v="233333100"/>
  </r>
  <r>
    <s v="KL4242WAPD6"/>
    <x v="26"/>
    <x v="1"/>
    <x v="3"/>
    <x v="3"/>
    <x v="1"/>
    <x v="1"/>
    <x v="1"/>
    <x v="8"/>
    <s v="25-49Dvc"/>
    <x v="2"/>
    <x v="1"/>
    <n v="204619800"/>
  </r>
  <r>
    <s v="KL4242WAPDA"/>
    <x v="27"/>
    <x v="1"/>
    <x v="3"/>
    <x v="3"/>
    <x v="1"/>
    <x v="1"/>
    <x v="1"/>
    <x v="8"/>
    <s v="25-49Dvc"/>
    <x v="3"/>
    <x v="1"/>
    <n v="197458800"/>
  </r>
  <r>
    <s v="KL4242WAPDL"/>
    <x v="28"/>
    <x v="1"/>
    <x v="3"/>
    <x v="3"/>
    <x v="1"/>
    <x v="1"/>
    <x v="1"/>
    <x v="8"/>
    <s v="25-49Dvc"/>
    <x v="4"/>
    <x v="1"/>
    <n v="168722400"/>
  </r>
  <r>
    <s v="KL4242WAPF5"/>
    <x v="29"/>
    <x v="1"/>
    <x v="3"/>
    <x v="3"/>
    <x v="1"/>
    <x v="1"/>
    <x v="1"/>
    <x v="8"/>
    <s v="25-49Dvc"/>
    <x v="1"/>
    <x v="2"/>
    <n v="134626800"/>
  </r>
  <r>
    <s v="KL4242WAPF6"/>
    <x v="30"/>
    <x v="1"/>
    <x v="3"/>
    <x v="3"/>
    <x v="1"/>
    <x v="1"/>
    <x v="1"/>
    <x v="8"/>
    <s v="25-49Dvc"/>
    <x v="2"/>
    <x v="2"/>
    <n v="116678100"/>
  </r>
  <r>
    <s v="KL4242WAPFA"/>
    <x v="31"/>
    <x v="1"/>
    <x v="3"/>
    <x v="3"/>
    <x v="1"/>
    <x v="1"/>
    <x v="1"/>
    <x v="8"/>
    <s v="25-49Dvc"/>
    <x v="3"/>
    <x v="2"/>
    <n v="116678100"/>
  </r>
  <r>
    <s v="KL4242WAPFL"/>
    <x v="32"/>
    <x v="1"/>
    <x v="3"/>
    <x v="3"/>
    <x v="1"/>
    <x v="1"/>
    <x v="1"/>
    <x v="8"/>
    <s v="25-49Dvc"/>
    <x v="4"/>
    <x v="2"/>
    <n v="98729400"/>
  </r>
  <r>
    <s v="KL4242WAPT5"/>
    <x v="33"/>
    <x v="1"/>
    <x v="3"/>
    <x v="3"/>
    <x v="1"/>
    <x v="1"/>
    <x v="1"/>
    <x v="8"/>
    <s v="25-49Dvc"/>
    <x v="1"/>
    <x v="3"/>
    <n v="350034300"/>
  </r>
  <r>
    <s v="KL4242WAPT6"/>
    <x v="34"/>
    <x v="1"/>
    <x v="3"/>
    <x v="3"/>
    <x v="1"/>
    <x v="1"/>
    <x v="1"/>
    <x v="8"/>
    <s v="25-49Dvc"/>
    <x v="2"/>
    <x v="3"/>
    <n v="306952800"/>
  </r>
  <r>
    <s v="KL4242WAPTA"/>
    <x v="35"/>
    <x v="1"/>
    <x v="3"/>
    <x v="3"/>
    <x v="1"/>
    <x v="1"/>
    <x v="1"/>
    <x v="8"/>
    <s v="25-49Dvc"/>
    <x v="3"/>
    <x v="3"/>
    <n v="296188200"/>
  </r>
  <r>
    <s v="KL4242WAPTL"/>
    <x v="36"/>
    <x v="1"/>
    <x v="3"/>
    <x v="3"/>
    <x v="1"/>
    <x v="1"/>
    <x v="1"/>
    <x v="8"/>
    <s v="25-49Dvc"/>
    <x v="4"/>
    <x v="3"/>
    <n v="253106700"/>
  </r>
  <r>
    <s v="KL4242WAQD5"/>
    <x v="25"/>
    <x v="1"/>
    <x v="3"/>
    <x v="3"/>
    <x v="1"/>
    <x v="1"/>
    <x v="1"/>
    <x v="9"/>
    <s v="50-99Dvc"/>
    <x v="1"/>
    <x v="1"/>
    <n v="233333100"/>
  </r>
  <r>
    <s v="KL4242WAQD6"/>
    <x v="26"/>
    <x v="1"/>
    <x v="3"/>
    <x v="3"/>
    <x v="1"/>
    <x v="1"/>
    <x v="1"/>
    <x v="9"/>
    <s v="50-99Dvc"/>
    <x v="2"/>
    <x v="1"/>
    <n v="204619800"/>
  </r>
  <r>
    <s v="KL4242WAQDA"/>
    <x v="27"/>
    <x v="1"/>
    <x v="3"/>
    <x v="3"/>
    <x v="1"/>
    <x v="1"/>
    <x v="1"/>
    <x v="9"/>
    <s v="50-99Dvc"/>
    <x v="3"/>
    <x v="1"/>
    <n v="197458800"/>
  </r>
  <r>
    <s v="KL4242WAQDL"/>
    <x v="28"/>
    <x v="1"/>
    <x v="3"/>
    <x v="3"/>
    <x v="1"/>
    <x v="1"/>
    <x v="1"/>
    <x v="9"/>
    <s v="50-99Dvc"/>
    <x v="4"/>
    <x v="1"/>
    <n v="168722400"/>
  </r>
  <r>
    <s v="KL4242WAQF5"/>
    <x v="29"/>
    <x v="1"/>
    <x v="3"/>
    <x v="3"/>
    <x v="1"/>
    <x v="1"/>
    <x v="1"/>
    <x v="9"/>
    <s v="50-99Dvc"/>
    <x v="1"/>
    <x v="2"/>
    <n v="134626800"/>
  </r>
  <r>
    <s v="KL4242WAQF6"/>
    <x v="30"/>
    <x v="1"/>
    <x v="3"/>
    <x v="3"/>
    <x v="1"/>
    <x v="1"/>
    <x v="1"/>
    <x v="9"/>
    <s v="50-99Dvc"/>
    <x v="2"/>
    <x v="2"/>
    <n v="116678100"/>
  </r>
  <r>
    <s v="KL4242WAQFA"/>
    <x v="31"/>
    <x v="1"/>
    <x v="3"/>
    <x v="3"/>
    <x v="1"/>
    <x v="1"/>
    <x v="1"/>
    <x v="9"/>
    <s v="50-99Dvc"/>
    <x v="3"/>
    <x v="2"/>
    <n v="116678100"/>
  </r>
  <r>
    <s v="KL4242WAQFL"/>
    <x v="32"/>
    <x v="1"/>
    <x v="3"/>
    <x v="3"/>
    <x v="1"/>
    <x v="1"/>
    <x v="1"/>
    <x v="9"/>
    <s v="50-99Dvc"/>
    <x v="4"/>
    <x v="2"/>
    <n v="98729400"/>
  </r>
  <r>
    <s v="KL4242WAQT5"/>
    <x v="33"/>
    <x v="1"/>
    <x v="3"/>
    <x v="3"/>
    <x v="1"/>
    <x v="1"/>
    <x v="1"/>
    <x v="9"/>
    <s v="50-99Dvc"/>
    <x v="1"/>
    <x v="3"/>
    <n v="350034300"/>
  </r>
  <r>
    <s v="KL4242WAQT6"/>
    <x v="34"/>
    <x v="1"/>
    <x v="3"/>
    <x v="3"/>
    <x v="1"/>
    <x v="1"/>
    <x v="1"/>
    <x v="9"/>
    <s v="50-99Dvc"/>
    <x v="2"/>
    <x v="3"/>
    <n v="306952800"/>
  </r>
  <r>
    <s v="KL4242WAQTA"/>
    <x v="35"/>
    <x v="1"/>
    <x v="3"/>
    <x v="3"/>
    <x v="1"/>
    <x v="1"/>
    <x v="1"/>
    <x v="9"/>
    <s v="50-99Dvc"/>
    <x v="3"/>
    <x v="3"/>
    <n v="296188200"/>
  </r>
  <r>
    <s v="KL4242WAQTL"/>
    <x v="36"/>
    <x v="1"/>
    <x v="3"/>
    <x v="3"/>
    <x v="1"/>
    <x v="1"/>
    <x v="1"/>
    <x v="9"/>
    <s v="50-99Dvc"/>
    <x v="4"/>
    <x v="3"/>
    <n v="253106700"/>
  </r>
  <r>
    <s v="KL4242WARD5"/>
    <x v="25"/>
    <x v="1"/>
    <x v="3"/>
    <x v="3"/>
    <x v="1"/>
    <x v="1"/>
    <x v="1"/>
    <x v="10"/>
    <s v="100-149Dvc"/>
    <x v="1"/>
    <x v="1"/>
    <n v="198359700"/>
  </r>
  <r>
    <s v="KL4242WARD6"/>
    <x v="26"/>
    <x v="1"/>
    <x v="3"/>
    <x v="3"/>
    <x v="1"/>
    <x v="1"/>
    <x v="1"/>
    <x v="10"/>
    <s v="100-149Dvc"/>
    <x v="2"/>
    <x v="1"/>
    <n v="173943000"/>
  </r>
  <r>
    <s v="KL4242WARDA"/>
    <x v="27"/>
    <x v="1"/>
    <x v="3"/>
    <x v="3"/>
    <x v="1"/>
    <x v="1"/>
    <x v="1"/>
    <x v="10"/>
    <s v="100-149Dvc"/>
    <x v="3"/>
    <x v="1"/>
    <n v="167844600"/>
  </r>
  <r>
    <s v="KL4242WARDL"/>
    <x v="28"/>
    <x v="1"/>
    <x v="3"/>
    <x v="3"/>
    <x v="1"/>
    <x v="1"/>
    <x v="1"/>
    <x v="10"/>
    <s v="100-149Dvc"/>
    <x v="4"/>
    <x v="1"/>
    <n v="143404800"/>
  </r>
  <r>
    <s v="KL4242WARF5"/>
    <x v="29"/>
    <x v="1"/>
    <x v="3"/>
    <x v="3"/>
    <x v="1"/>
    <x v="1"/>
    <x v="1"/>
    <x v="10"/>
    <s v="100-149Dvc"/>
    <x v="1"/>
    <x v="2"/>
    <n v="114414300"/>
  </r>
  <r>
    <s v="KL4242WARF6"/>
    <x v="30"/>
    <x v="1"/>
    <x v="3"/>
    <x v="3"/>
    <x v="1"/>
    <x v="1"/>
    <x v="1"/>
    <x v="10"/>
    <s v="100-149Dvc"/>
    <x v="2"/>
    <x v="2"/>
    <n v="99168300"/>
  </r>
  <r>
    <s v="KL4242WARFA"/>
    <x v="31"/>
    <x v="1"/>
    <x v="3"/>
    <x v="3"/>
    <x v="1"/>
    <x v="1"/>
    <x v="1"/>
    <x v="10"/>
    <s v="100-149Dvc"/>
    <x v="3"/>
    <x v="2"/>
    <n v="99168300"/>
  </r>
  <r>
    <s v="KL4242WARFL"/>
    <x v="32"/>
    <x v="1"/>
    <x v="3"/>
    <x v="3"/>
    <x v="1"/>
    <x v="1"/>
    <x v="1"/>
    <x v="10"/>
    <s v="100-149Dvc"/>
    <x v="4"/>
    <x v="2"/>
    <n v="83922300"/>
  </r>
  <r>
    <s v="KL4242WART5"/>
    <x v="33"/>
    <x v="1"/>
    <x v="3"/>
    <x v="3"/>
    <x v="1"/>
    <x v="1"/>
    <x v="1"/>
    <x v="10"/>
    <s v="100-149Dvc"/>
    <x v="1"/>
    <x v="3"/>
    <n v="297528000"/>
  </r>
  <r>
    <s v="KL4242WART6"/>
    <x v="34"/>
    <x v="1"/>
    <x v="3"/>
    <x v="3"/>
    <x v="1"/>
    <x v="1"/>
    <x v="1"/>
    <x v="10"/>
    <s v="100-149Dvc"/>
    <x v="2"/>
    <x v="3"/>
    <n v="260914500"/>
  </r>
  <r>
    <s v="KL4242WARTA"/>
    <x v="35"/>
    <x v="1"/>
    <x v="3"/>
    <x v="3"/>
    <x v="1"/>
    <x v="1"/>
    <x v="1"/>
    <x v="10"/>
    <s v="100-149Dvc"/>
    <x v="3"/>
    <x v="3"/>
    <n v="251766900"/>
  </r>
  <r>
    <s v="KL4242WARTL"/>
    <x v="36"/>
    <x v="1"/>
    <x v="3"/>
    <x v="3"/>
    <x v="1"/>
    <x v="1"/>
    <x v="1"/>
    <x v="10"/>
    <s v="100-149Dvc"/>
    <x v="4"/>
    <x v="3"/>
    <n v="215130300"/>
  </r>
  <r>
    <s v="KL4242WASD5"/>
    <x v="25"/>
    <x v="1"/>
    <x v="3"/>
    <x v="3"/>
    <x v="1"/>
    <x v="1"/>
    <x v="1"/>
    <x v="11"/>
    <s v="150-249Dvc"/>
    <x v="1"/>
    <x v="1"/>
    <n v="198359700"/>
  </r>
  <r>
    <s v="KL4242WASD6"/>
    <x v="26"/>
    <x v="1"/>
    <x v="3"/>
    <x v="3"/>
    <x v="1"/>
    <x v="1"/>
    <x v="1"/>
    <x v="11"/>
    <s v="150-249Dvc"/>
    <x v="2"/>
    <x v="1"/>
    <n v="173943000"/>
  </r>
  <r>
    <s v="KL4242WASDA"/>
    <x v="27"/>
    <x v="1"/>
    <x v="3"/>
    <x v="3"/>
    <x v="1"/>
    <x v="1"/>
    <x v="1"/>
    <x v="11"/>
    <s v="150-249Dvc"/>
    <x v="3"/>
    <x v="1"/>
    <n v="167844600"/>
  </r>
  <r>
    <s v="KL4242WASDL"/>
    <x v="28"/>
    <x v="1"/>
    <x v="3"/>
    <x v="3"/>
    <x v="1"/>
    <x v="1"/>
    <x v="1"/>
    <x v="11"/>
    <s v="150-249Dvc"/>
    <x v="4"/>
    <x v="1"/>
    <n v="143404800"/>
  </r>
  <r>
    <s v="KL4242WASF5"/>
    <x v="29"/>
    <x v="1"/>
    <x v="3"/>
    <x v="3"/>
    <x v="1"/>
    <x v="1"/>
    <x v="1"/>
    <x v="11"/>
    <s v="150-249Dvc"/>
    <x v="1"/>
    <x v="2"/>
    <n v="114414300"/>
  </r>
  <r>
    <s v="KL4242WASF6"/>
    <x v="30"/>
    <x v="1"/>
    <x v="3"/>
    <x v="3"/>
    <x v="1"/>
    <x v="1"/>
    <x v="1"/>
    <x v="11"/>
    <s v="150-249Dvc"/>
    <x v="2"/>
    <x v="2"/>
    <n v="99168300"/>
  </r>
  <r>
    <s v="KL4242WASFA"/>
    <x v="31"/>
    <x v="1"/>
    <x v="3"/>
    <x v="3"/>
    <x v="1"/>
    <x v="1"/>
    <x v="1"/>
    <x v="11"/>
    <s v="150-249Dvc"/>
    <x v="3"/>
    <x v="2"/>
    <n v="99168300"/>
  </r>
  <r>
    <s v="KL4242WASFL"/>
    <x v="32"/>
    <x v="1"/>
    <x v="3"/>
    <x v="3"/>
    <x v="1"/>
    <x v="1"/>
    <x v="1"/>
    <x v="11"/>
    <s v="150-249Dvc"/>
    <x v="4"/>
    <x v="2"/>
    <n v="83922300"/>
  </r>
  <r>
    <s v="KL4242WAST5"/>
    <x v="33"/>
    <x v="1"/>
    <x v="3"/>
    <x v="3"/>
    <x v="1"/>
    <x v="1"/>
    <x v="1"/>
    <x v="11"/>
    <s v="150-249Dvc"/>
    <x v="1"/>
    <x v="3"/>
    <n v="297528000"/>
  </r>
  <r>
    <s v="KL4242WAST6"/>
    <x v="34"/>
    <x v="1"/>
    <x v="3"/>
    <x v="3"/>
    <x v="1"/>
    <x v="1"/>
    <x v="1"/>
    <x v="11"/>
    <s v="150-249Dvc"/>
    <x v="2"/>
    <x v="3"/>
    <n v="260914500"/>
  </r>
  <r>
    <s v="KL4242WASTA"/>
    <x v="35"/>
    <x v="1"/>
    <x v="3"/>
    <x v="3"/>
    <x v="1"/>
    <x v="1"/>
    <x v="1"/>
    <x v="11"/>
    <s v="150-249Dvc"/>
    <x v="3"/>
    <x v="3"/>
    <n v="251766900"/>
  </r>
  <r>
    <s v="KL4242WASTL"/>
    <x v="36"/>
    <x v="1"/>
    <x v="3"/>
    <x v="3"/>
    <x v="1"/>
    <x v="1"/>
    <x v="1"/>
    <x v="11"/>
    <s v="150-249Dvc"/>
    <x v="4"/>
    <x v="3"/>
    <n v="215130300"/>
  </r>
  <r>
    <s v="KL4242WATD5"/>
    <x v="25"/>
    <x v="1"/>
    <x v="3"/>
    <x v="3"/>
    <x v="1"/>
    <x v="1"/>
    <x v="1"/>
    <x v="12"/>
    <s v="250-499Dvc"/>
    <x v="1"/>
    <x v="1"/>
    <n v="186694200"/>
  </r>
  <r>
    <s v="KL4242WATD6"/>
    <x v="26"/>
    <x v="1"/>
    <x v="3"/>
    <x v="3"/>
    <x v="1"/>
    <x v="1"/>
    <x v="1"/>
    <x v="12"/>
    <s v="250-499Dvc"/>
    <x v="2"/>
    <x v="1"/>
    <n v="163709700"/>
  </r>
  <r>
    <s v="KL4242WATDA"/>
    <x v="27"/>
    <x v="1"/>
    <x v="3"/>
    <x v="3"/>
    <x v="1"/>
    <x v="1"/>
    <x v="1"/>
    <x v="12"/>
    <s v="250-499Dvc"/>
    <x v="3"/>
    <x v="1"/>
    <n v="157957800"/>
  </r>
  <r>
    <s v="KL4242WATDL"/>
    <x v="28"/>
    <x v="1"/>
    <x v="3"/>
    <x v="3"/>
    <x v="1"/>
    <x v="1"/>
    <x v="1"/>
    <x v="12"/>
    <s v="250-499Dvc"/>
    <x v="4"/>
    <x v="1"/>
    <n v="134973300"/>
  </r>
  <r>
    <s v="KL4242WATF5"/>
    <x v="29"/>
    <x v="1"/>
    <x v="3"/>
    <x v="3"/>
    <x v="1"/>
    <x v="1"/>
    <x v="1"/>
    <x v="12"/>
    <s v="250-499Dvc"/>
    <x v="1"/>
    <x v="2"/>
    <n v="107715300"/>
  </r>
  <r>
    <s v="KL4242WATF6"/>
    <x v="30"/>
    <x v="1"/>
    <x v="3"/>
    <x v="3"/>
    <x v="1"/>
    <x v="1"/>
    <x v="1"/>
    <x v="12"/>
    <s v="250-499Dvc"/>
    <x v="2"/>
    <x v="2"/>
    <n v="93324000"/>
  </r>
  <r>
    <s v="KL4242WATFA"/>
    <x v="31"/>
    <x v="1"/>
    <x v="3"/>
    <x v="3"/>
    <x v="1"/>
    <x v="1"/>
    <x v="1"/>
    <x v="12"/>
    <s v="250-499Dvc"/>
    <x v="3"/>
    <x v="2"/>
    <n v="93324000"/>
  </r>
  <r>
    <s v="KL4242WATFL"/>
    <x v="32"/>
    <x v="1"/>
    <x v="3"/>
    <x v="3"/>
    <x v="1"/>
    <x v="1"/>
    <x v="1"/>
    <x v="12"/>
    <s v="250-499Dvc"/>
    <x v="4"/>
    <x v="2"/>
    <n v="78978900"/>
  </r>
  <r>
    <s v="KL4242WATT5"/>
    <x v="33"/>
    <x v="1"/>
    <x v="3"/>
    <x v="3"/>
    <x v="1"/>
    <x v="1"/>
    <x v="1"/>
    <x v="12"/>
    <s v="250-499Dvc"/>
    <x v="1"/>
    <x v="3"/>
    <n v="280018200"/>
  </r>
  <r>
    <s v="KL4242WATT6"/>
    <x v="34"/>
    <x v="1"/>
    <x v="3"/>
    <x v="3"/>
    <x v="1"/>
    <x v="1"/>
    <x v="1"/>
    <x v="12"/>
    <s v="250-499Dvc"/>
    <x v="2"/>
    <x v="3"/>
    <n v="245553000"/>
  </r>
  <r>
    <s v="KL4242WATTA"/>
    <x v="35"/>
    <x v="1"/>
    <x v="3"/>
    <x v="3"/>
    <x v="1"/>
    <x v="1"/>
    <x v="1"/>
    <x v="12"/>
    <s v="250-499Dvc"/>
    <x v="3"/>
    <x v="3"/>
    <n v="236959800"/>
  </r>
  <r>
    <s v="KL4242WATTL"/>
    <x v="36"/>
    <x v="1"/>
    <x v="3"/>
    <x v="3"/>
    <x v="1"/>
    <x v="1"/>
    <x v="1"/>
    <x v="12"/>
    <s v="250-499Dvc"/>
    <x v="4"/>
    <x v="3"/>
    <n v="202471500"/>
  </r>
  <r>
    <s v="KL4242WAUD5"/>
    <x v="25"/>
    <x v="1"/>
    <x v="3"/>
    <x v="3"/>
    <x v="1"/>
    <x v="1"/>
    <x v="1"/>
    <x v="13"/>
    <s v="500-999Dvc"/>
    <x v="1"/>
    <x v="1"/>
    <n v="186694200"/>
  </r>
  <r>
    <s v="KL4242WAUD6"/>
    <x v="26"/>
    <x v="1"/>
    <x v="3"/>
    <x v="3"/>
    <x v="1"/>
    <x v="1"/>
    <x v="1"/>
    <x v="13"/>
    <s v="500-999Dvc"/>
    <x v="2"/>
    <x v="1"/>
    <n v="163709700"/>
  </r>
  <r>
    <s v="KL4242WAUDA"/>
    <x v="27"/>
    <x v="1"/>
    <x v="3"/>
    <x v="3"/>
    <x v="1"/>
    <x v="1"/>
    <x v="1"/>
    <x v="13"/>
    <s v="500-999Dvc"/>
    <x v="3"/>
    <x v="1"/>
    <n v="157957800"/>
  </r>
  <r>
    <s v="KL4242WAUDL"/>
    <x v="28"/>
    <x v="1"/>
    <x v="3"/>
    <x v="3"/>
    <x v="1"/>
    <x v="1"/>
    <x v="1"/>
    <x v="13"/>
    <s v="500-999Dvc"/>
    <x v="4"/>
    <x v="1"/>
    <n v="134973300"/>
  </r>
  <r>
    <s v="KL4242WAUF5"/>
    <x v="29"/>
    <x v="1"/>
    <x v="3"/>
    <x v="3"/>
    <x v="1"/>
    <x v="1"/>
    <x v="1"/>
    <x v="13"/>
    <s v="500-999Dvc"/>
    <x v="1"/>
    <x v="2"/>
    <n v="107715300"/>
  </r>
  <r>
    <s v="KL4242WAUF6"/>
    <x v="30"/>
    <x v="1"/>
    <x v="3"/>
    <x v="3"/>
    <x v="1"/>
    <x v="1"/>
    <x v="1"/>
    <x v="13"/>
    <s v="500-999Dvc"/>
    <x v="2"/>
    <x v="2"/>
    <n v="93324000"/>
  </r>
  <r>
    <s v="KL4242WAUFA"/>
    <x v="31"/>
    <x v="1"/>
    <x v="3"/>
    <x v="3"/>
    <x v="1"/>
    <x v="1"/>
    <x v="1"/>
    <x v="13"/>
    <s v="500-999Dvc"/>
    <x v="3"/>
    <x v="2"/>
    <n v="93324000"/>
  </r>
  <r>
    <s v="KL4242WAUFL"/>
    <x v="32"/>
    <x v="1"/>
    <x v="3"/>
    <x v="3"/>
    <x v="1"/>
    <x v="1"/>
    <x v="1"/>
    <x v="13"/>
    <s v="500-999Dvc"/>
    <x v="4"/>
    <x v="2"/>
    <n v="78978900"/>
  </r>
  <r>
    <s v="KL4242WAUT5"/>
    <x v="33"/>
    <x v="1"/>
    <x v="3"/>
    <x v="3"/>
    <x v="1"/>
    <x v="1"/>
    <x v="1"/>
    <x v="13"/>
    <s v="500-999Dvc"/>
    <x v="1"/>
    <x v="3"/>
    <n v="280018200"/>
  </r>
  <r>
    <s v="KL4242WAUT6"/>
    <x v="34"/>
    <x v="1"/>
    <x v="3"/>
    <x v="3"/>
    <x v="1"/>
    <x v="1"/>
    <x v="1"/>
    <x v="13"/>
    <s v="500-999Dvc"/>
    <x v="2"/>
    <x v="3"/>
    <n v="245553000"/>
  </r>
  <r>
    <s v="KL4242WAUTA"/>
    <x v="35"/>
    <x v="1"/>
    <x v="3"/>
    <x v="3"/>
    <x v="1"/>
    <x v="1"/>
    <x v="1"/>
    <x v="13"/>
    <s v="500-999Dvc"/>
    <x v="3"/>
    <x v="3"/>
    <n v="236959800"/>
  </r>
  <r>
    <s v="KL4242WAUTL"/>
    <x v="36"/>
    <x v="1"/>
    <x v="3"/>
    <x v="3"/>
    <x v="1"/>
    <x v="1"/>
    <x v="1"/>
    <x v="13"/>
    <s v="500-999Dvc"/>
    <x v="4"/>
    <x v="3"/>
    <n v="202471500"/>
  </r>
  <r>
    <s v="KL4242WAVD5"/>
    <x v="25"/>
    <x v="1"/>
    <x v="3"/>
    <x v="3"/>
    <x v="1"/>
    <x v="1"/>
    <x v="1"/>
    <x v="14"/>
    <s v="1000-1499Dvc"/>
    <x v="1"/>
    <x v="1"/>
    <n v="172326000"/>
  </r>
  <r>
    <s v="KL4242WAVD6"/>
    <x v="26"/>
    <x v="1"/>
    <x v="3"/>
    <x v="3"/>
    <x v="1"/>
    <x v="1"/>
    <x v="1"/>
    <x v="14"/>
    <s v="1000-1499Dvc"/>
    <x v="2"/>
    <x v="1"/>
    <n v="149341500"/>
  </r>
  <r>
    <s v="KL4242WAVDA"/>
    <x v="27"/>
    <x v="1"/>
    <x v="3"/>
    <x v="3"/>
    <x v="1"/>
    <x v="1"/>
    <x v="1"/>
    <x v="14"/>
    <s v="1000-1499Dvc"/>
    <x v="3"/>
    <x v="1"/>
    <n v="150773700"/>
  </r>
  <r>
    <s v="KL4242WAVDL"/>
    <x v="28"/>
    <x v="1"/>
    <x v="3"/>
    <x v="3"/>
    <x v="1"/>
    <x v="1"/>
    <x v="1"/>
    <x v="14"/>
    <s v="1000-1499Dvc"/>
    <x v="4"/>
    <x v="1"/>
    <n v="127812300"/>
  </r>
  <r>
    <s v="KL4242WAVF5"/>
    <x v="29"/>
    <x v="1"/>
    <x v="3"/>
    <x v="3"/>
    <x v="1"/>
    <x v="1"/>
    <x v="1"/>
    <x v="14"/>
    <s v="1000-1499Dvc"/>
    <x v="1"/>
    <x v="2"/>
    <n v="93324000"/>
  </r>
  <r>
    <s v="KL4242WAVF6"/>
    <x v="30"/>
    <x v="1"/>
    <x v="3"/>
    <x v="3"/>
    <x v="1"/>
    <x v="1"/>
    <x v="1"/>
    <x v="14"/>
    <s v="1000-1499Dvc"/>
    <x v="2"/>
    <x v="2"/>
    <n v="78978900"/>
  </r>
  <r>
    <s v="KL4242WAVFA"/>
    <x v="31"/>
    <x v="1"/>
    <x v="3"/>
    <x v="3"/>
    <x v="1"/>
    <x v="1"/>
    <x v="1"/>
    <x v="14"/>
    <s v="1000-1499Dvc"/>
    <x v="3"/>
    <x v="2"/>
    <n v="86163000"/>
  </r>
  <r>
    <s v="KL4242WAVFL"/>
    <x v="32"/>
    <x v="1"/>
    <x v="3"/>
    <x v="3"/>
    <x v="1"/>
    <x v="1"/>
    <x v="1"/>
    <x v="14"/>
    <s v="1000-1499Dvc"/>
    <x v="4"/>
    <x v="2"/>
    <n v="71817900"/>
  </r>
  <r>
    <s v="KL4242WAVT5"/>
    <x v="33"/>
    <x v="1"/>
    <x v="3"/>
    <x v="3"/>
    <x v="1"/>
    <x v="1"/>
    <x v="1"/>
    <x v="14"/>
    <s v="1000-1499Dvc"/>
    <x v="1"/>
    <x v="3"/>
    <n v="265673100"/>
  </r>
  <r>
    <s v="KL4242WAVT6"/>
    <x v="34"/>
    <x v="1"/>
    <x v="3"/>
    <x v="3"/>
    <x v="1"/>
    <x v="1"/>
    <x v="1"/>
    <x v="14"/>
    <s v="1000-1499Dvc"/>
    <x v="2"/>
    <x v="3"/>
    <n v="231207900"/>
  </r>
  <r>
    <s v="KL4242WAVTA"/>
    <x v="35"/>
    <x v="1"/>
    <x v="3"/>
    <x v="3"/>
    <x v="1"/>
    <x v="1"/>
    <x v="1"/>
    <x v="14"/>
    <s v="1000-1499Dvc"/>
    <x v="3"/>
    <x v="3"/>
    <n v="229752600"/>
  </r>
  <r>
    <s v="KL4242WAVTL"/>
    <x v="36"/>
    <x v="1"/>
    <x v="3"/>
    <x v="3"/>
    <x v="1"/>
    <x v="1"/>
    <x v="1"/>
    <x v="14"/>
    <s v="1000-1499Dvc"/>
    <x v="4"/>
    <x v="3"/>
    <n v="195310500"/>
  </r>
  <r>
    <s v="KL4242WAWD5"/>
    <x v="25"/>
    <x v="1"/>
    <x v="3"/>
    <x v="3"/>
    <x v="1"/>
    <x v="1"/>
    <x v="1"/>
    <x v="15"/>
    <s v="1500-2499Dvc"/>
    <x v="1"/>
    <x v="1"/>
    <n v="172326000"/>
  </r>
  <r>
    <s v="KL4242WAWD6"/>
    <x v="26"/>
    <x v="1"/>
    <x v="3"/>
    <x v="3"/>
    <x v="1"/>
    <x v="1"/>
    <x v="1"/>
    <x v="15"/>
    <s v="1500-2499Dvc"/>
    <x v="2"/>
    <x v="1"/>
    <n v="149341500"/>
  </r>
  <r>
    <s v="KL4242WAWDA"/>
    <x v="27"/>
    <x v="1"/>
    <x v="3"/>
    <x v="3"/>
    <x v="1"/>
    <x v="1"/>
    <x v="1"/>
    <x v="15"/>
    <s v="1500-2499Dvc"/>
    <x v="3"/>
    <x v="1"/>
    <n v="150773700"/>
  </r>
  <r>
    <s v="KL4242WAWDL"/>
    <x v="28"/>
    <x v="1"/>
    <x v="3"/>
    <x v="3"/>
    <x v="1"/>
    <x v="1"/>
    <x v="1"/>
    <x v="15"/>
    <s v="1500-2499Dvc"/>
    <x v="4"/>
    <x v="1"/>
    <n v="127812300"/>
  </r>
  <r>
    <s v="KL4242WAWF5"/>
    <x v="29"/>
    <x v="1"/>
    <x v="3"/>
    <x v="3"/>
    <x v="1"/>
    <x v="1"/>
    <x v="1"/>
    <x v="15"/>
    <s v="1500-2499Dvc"/>
    <x v="1"/>
    <x v="2"/>
    <n v="93324000"/>
  </r>
  <r>
    <s v="KL4242WAWF6"/>
    <x v="30"/>
    <x v="1"/>
    <x v="3"/>
    <x v="3"/>
    <x v="1"/>
    <x v="1"/>
    <x v="1"/>
    <x v="15"/>
    <s v="1500-2499Dvc"/>
    <x v="2"/>
    <x v="2"/>
    <n v="78978900"/>
  </r>
  <r>
    <s v="KL4242WAWFA"/>
    <x v="31"/>
    <x v="1"/>
    <x v="3"/>
    <x v="3"/>
    <x v="1"/>
    <x v="1"/>
    <x v="1"/>
    <x v="15"/>
    <s v="1500-2499Dvc"/>
    <x v="3"/>
    <x v="2"/>
    <n v="86163000"/>
  </r>
  <r>
    <s v="KL4242WAWFL"/>
    <x v="32"/>
    <x v="1"/>
    <x v="3"/>
    <x v="3"/>
    <x v="1"/>
    <x v="1"/>
    <x v="1"/>
    <x v="15"/>
    <s v="1500-2499Dvc"/>
    <x v="4"/>
    <x v="2"/>
    <n v="71817900"/>
  </r>
  <r>
    <s v="KL4242WAWT5"/>
    <x v="33"/>
    <x v="1"/>
    <x v="3"/>
    <x v="3"/>
    <x v="1"/>
    <x v="1"/>
    <x v="1"/>
    <x v="15"/>
    <s v="1500-2499Dvc"/>
    <x v="1"/>
    <x v="3"/>
    <n v="265673100"/>
  </r>
  <r>
    <s v="KL4242WAWT6"/>
    <x v="34"/>
    <x v="1"/>
    <x v="3"/>
    <x v="3"/>
    <x v="1"/>
    <x v="1"/>
    <x v="1"/>
    <x v="15"/>
    <s v="1500-2499Dvc"/>
    <x v="2"/>
    <x v="3"/>
    <n v="231207900"/>
  </r>
  <r>
    <s v="KL4242WAWTA"/>
    <x v="35"/>
    <x v="1"/>
    <x v="3"/>
    <x v="3"/>
    <x v="1"/>
    <x v="1"/>
    <x v="1"/>
    <x v="15"/>
    <s v="1500-2499Dvc"/>
    <x v="3"/>
    <x v="3"/>
    <n v="229752600"/>
  </r>
  <r>
    <s v="KL4242WAWTL"/>
    <x v="36"/>
    <x v="1"/>
    <x v="3"/>
    <x v="3"/>
    <x v="1"/>
    <x v="1"/>
    <x v="1"/>
    <x v="15"/>
    <s v="1500-2499Dvc"/>
    <x v="4"/>
    <x v="3"/>
    <n v="195310500"/>
  </r>
  <r>
    <s v="KL4242WAXD5"/>
    <x v="25"/>
    <x v="1"/>
    <x v="3"/>
    <x v="3"/>
    <x v="1"/>
    <x v="1"/>
    <x v="1"/>
    <x v="16"/>
    <s v="2500-4999Dvc"/>
    <x v="1"/>
    <x v="1"/>
    <n v="172326000"/>
  </r>
  <r>
    <s v="KL4242WAXD6"/>
    <x v="26"/>
    <x v="1"/>
    <x v="3"/>
    <x v="3"/>
    <x v="1"/>
    <x v="1"/>
    <x v="1"/>
    <x v="16"/>
    <s v="2500-4999Dvc"/>
    <x v="2"/>
    <x v="1"/>
    <n v="149341500"/>
  </r>
  <r>
    <s v="KL4242WAXDA"/>
    <x v="27"/>
    <x v="1"/>
    <x v="3"/>
    <x v="3"/>
    <x v="1"/>
    <x v="1"/>
    <x v="1"/>
    <x v="16"/>
    <s v="2500-4999Dvc"/>
    <x v="3"/>
    <x v="1"/>
    <n v="150773700"/>
  </r>
  <r>
    <s v="KL4242WAXDL"/>
    <x v="28"/>
    <x v="1"/>
    <x v="3"/>
    <x v="3"/>
    <x v="1"/>
    <x v="1"/>
    <x v="1"/>
    <x v="16"/>
    <s v="2500-4999Dvc"/>
    <x v="4"/>
    <x v="1"/>
    <n v="127812300"/>
  </r>
  <r>
    <s v="KL4242WAXF5"/>
    <x v="29"/>
    <x v="1"/>
    <x v="3"/>
    <x v="3"/>
    <x v="1"/>
    <x v="1"/>
    <x v="1"/>
    <x v="16"/>
    <s v="2500-4999Dvc"/>
    <x v="1"/>
    <x v="2"/>
    <n v="93324000"/>
  </r>
  <r>
    <s v="KL4242WAXF6"/>
    <x v="30"/>
    <x v="1"/>
    <x v="3"/>
    <x v="3"/>
    <x v="1"/>
    <x v="1"/>
    <x v="1"/>
    <x v="16"/>
    <s v="2500-4999Dvc"/>
    <x v="2"/>
    <x v="2"/>
    <n v="78978900"/>
  </r>
  <r>
    <s v="KL4242WAXFA"/>
    <x v="31"/>
    <x v="1"/>
    <x v="3"/>
    <x v="3"/>
    <x v="1"/>
    <x v="1"/>
    <x v="1"/>
    <x v="16"/>
    <s v="2500-4999Dvc"/>
    <x v="3"/>
    <x v="2"/>
    <n v="86163000"/>
  </r>
  <r>
    <s v="KL4242WAXFL"/>
    <x v="32"/>
    <x v="1"/>
    <x v="3"/>
    <x v="3"/>
    <x v="1"/>
    <x v="1"/>
    <x v="1"/>
    <x v="16"/>
    <s v="2500-4999Dvc"/>
    <x v="4"/>
    <x v="2"/>
    <n v="71817900"/>
  </r>
  <r>
    <s v="KL4242WAXT5"/>
    <x v="33"/>
    <x v="1"/>
    <x v="3"/>
    <x v="3"/>
    <x v="1"/>
    <x v="1"/>
    <x v="1"/>
    <x v="16"/>
    <s v="2500-4999Dvc"/>
    <x v="1"/>
    <x v="3"/>
    <n v="265673100"/>
  </r>
  <r>
    <s v="KL4242WAXT6"/>
    <x v="34"/>
    <x v="1"/>
    <x v="3"/>
    <x v="3"/>
    <x v="1"/>
    <x v="1"/>
    <x v="1"/>
    <x v="16"/>
    <s v="2500-4999Dvc"/>
    <x v="2"/>
    <x v="3"/>
    <n v="231207900"/>
  </r>
  <r>
    <s v="KL4242WAXTA"/>
    <x v="35"/>
    <x v="1"/>
    <x v="3"/>
    <x v="3"/>
    <x v="1"/>
    <x v="1"/>
    <x v="1"/>
    <x v="16"/>
    <s v="2500-4999Dvc"/>
    <x v="3"/>
    <x v="3"/>
    <n v="229752600"/>
  </r>
  <r>
    <s v="KL4242WAXTL"/>
    <x v="36"/>
    <x v="1"/>
    <x v="3"/>
    <x v="3"/>
    <x v="1"/>
    <x v="1"/>
    <x v="1"/>
    <x v="16"/>
    <s v="2500-4999Dvc"/>
    <x v="4"/>
    <x v="3"/>
    <n v="195310500"/>
  </r>
  <r>
    <s v="KL4242WAYD5"/>
    <x v="25"/>
    <x v="1"/>
    <x v="3"/>
    <x v="3"/>
    <x v="1"/>
    <x v="1"/>
    <x v="1"/>
    <x v="17"/>
    <s v="5000+Dvc"/>
    <x v="1"/>
    <x v="1"/>
    <n v="172326000"/>
  </r>
  <r>
    <s v="KL4242WAYD6"/>
    <x v="26"/>
    <x v="1"/>
    <x v="3"/>
    <x v="3"/>
    <x v="1"/>
    <x v="1"/>
    <x v="1"/>
    <x v="17"/>
    <s v="5000+Dvc"/>
    <x v="2"/>
    <x v="1"/>
    <n v="149341500"/>
  </r>
  <r>
    <s v="KL4242WAYDA"/>
    <x v="27"/>
    <x v="1"/>
    <x v="3"/>
    <x v="3"/>
    <x v="1"/>
    <x v="1"/>
    <x v="1"/>
    <x v="17"/>
    <s v="5000+Dvc"/>
    <x v="3"/>
    <x v="1"/>
    <n v="150773700"/>
  </r>
  <r>
    <s v="KL4242WAYDL"/>
    <x v="28"/>
    <x v="1"/>
    <x v="3"/>
    <x v="3"/>
    <x v="1"/>
    <x v="1"/>
    <x v="1"/>
    <x v="17"/>
    <s v="5000+Dvc"/>
    <x v="4"/>
    <x v="1"/>
    <n v="127812300"/>
  </r>
  <r>
    <s v="KL4242WAYF5"/>
    <x v="29"/>
    <x v="1"/>
    <x v="3"/>
    <x v="3"/>
    <x v="1"/>
    <x v="1"/>
    <x v="1"/>
    <x v="17"/>
    <s v="5000+Dvc"/>
    <x v="1"/>
    <x v="2"/>
    <n v="93324000"/>
  </r>
  <r>
    <s v="KL4242WAYF6"/>
    <x v="30"/>
    <x v="1"/>
    <x v="3"/>
    <x v="3"/>
    <x v="1"/>
    <x v="1"/>
    <x v="1"/>
    <x v="17"/>
    <s v="5000+Dvc"/>
    <x v="2"/>
    <x v="2"/>
    <n v="78978900"/>
  </r>
  <r>
    <s v="KL4242WAYFA"/>
    <x v="31"/>
    <x v="1"/>
    <x v="3"/>
    <x v="3"/>
    <x v="1"/>
    <x v="1"/>
    <x v="1"/>
    <x v="17"/>
    <s v="5000+Dvc"/>
    <x v="3"/>
    <x v="2"/>
    <n v="86163000"/>
  </r>
  <r>
    <s v="KL4242WAYFL"/>
    <x v="32"/>
    <x v="1"/>
    <x v="3"/>
    <x v="3"/>
    <x v="1"/>
    <x v="1"/>
    <x v="1"/>
    <x v="17"/>
    <s v="5000+Dvc"/>
    <x v="4"/>
    <x v="2"/>
    <n v="71817900"/>
  </r>
  <r>
    <s v="KL4242WAYT5"/>
    <x v="33"/>
    <x v="1"/>
    <x v="3"/>
    <x v="3"/>
    <x v="1"/>
    <x v="1"/>
    <x v="1"/>
    <x v="17"/>
    <s v="5000+Dvc"/>
    <x v="1"/>
    <x v="3"/>
    <n v="265673100"/>
  </r>
  <r>
    <s v="KL4242WAYT6"/>
    <x v="34"/>
    <x v="1"/>
    <x v="3"/>
    <x v="3"/>
    <x v="1"/>
    <x v="1"/>
    <x v="1"/>
    <x v="17"/>
    <s v="5000+Dvc"/>
    <x v="2"/>
    <x v="3"/>
    <n v="231207900"/>
  </r>
  <r>
    <s v="KL4242WAYTA"/>
    <x v="35"/>
    <x v="1"/>
    <x v="3"/>
    <x v="3"/>
    <x v="1"/>
    <x v="1"/>
    <x v="1"/>
    <x v="17"/>
    <s v="5000+Dvc"/>
    <x v="3"/>
    <x v="3"/>
    <n v="229752600"/>
  </r>
  <r>
    <s v="KL4242WAYTL"/>
    <x v="36"/>
    <x v="1"/>
    <x v="3"/>
    <x v="3"/>
    <x v="1"/>
    <x v="1"/>
    <x v="1"/>
    <x v="17"/>
    <s v="5000+Dvc"/>
    <x v="4"/>
    <x v="3"/>
    <n v="195310500"/>
  </r>
  <r>
    <s v="KL4240WAAD5"/>
    <x v="37"/>
    <x v="1"/>
    <x v="4"/>
    <x v="4"/>
    <x v="1"/>
    <x v="1"/>
    <x v="1"/>
    <x v="1"/>
    <s v="1-1Dvc"/>
    <x v="1"/>
    <x v="1"/>
    <n v="78332100"/>
  </r>
  <r>
    <s v="KL4240WAAD6"/>
    <x v="38"/>
    <x v="1"/>
    <x v="4"/>
    <x v="4"/>
    <x v="1"/>
    <x v="1"/>
    <x v="1"/>
    <x v="1"/>
    <s v="1-1Dvc"/>
    <x v="2"/>
    <x v="1"/>
    <n v="68699400"/>
  </r>
  <r>
    <s v="KL4240WAADA"/>
    <x v="39"/>
    <x v="1"/>
    <x v="4"/>
    <x v="4"/>
    <x v="1"/>
    <x v="1"/>
    <x v="1"/>
    <x v="1"/>
    <s v="1-1Dvc"/>
    <x v="3"/>
    <x v="1"/>
    <n v="66297000"/>
  </r>
  <r>
    <s v="KL4240WAADL"/>
    <x v="40"/>
    <x v="1"/>
    <x v="4"/>
    <x v="4"/>
    <x v="1"/>
    <x v="1"/>
    <x v="1"/>
    <x v="1"/>
    <s v="1-1Dvc"/>
    <x v="4"/>
    <x v="1"/>
    <n v="56641200"/>
  </r>
  <r>
    <s v="KL4240WAAF5"/>
    <x v="41"/>
    <x v="1"/>
    <x v="4"/>
    <x v="4"/>
    <x v="1"/>
    <x v="1"/>
    <x v="1"/>
    <x v="1"/>
    <s v="1-1Dvc"/>
    <x v="1"/>
    <x v="2"/>
    <n v="45206700"/>
  </r>
  <r>
    <s v="KL4240WAAF6"/>
    <x v="42"/>
    <x v="1"/>
    <x v="4"/>
    <x v="4"/>
    <x v="1"/>
    <x v="1"/>
    <x v="1"/>
    <x v="1"/>
    <s v="1-1Dvc"/>
    <x v="2"/>
    <x v="2"/>
    <n v="39177600"/>
  </r>
  <r>
    <s v="KL4240WAAFA"/>
    <x v="43"/>
    <x v="1"/>
    <x v="4"/>
    <x v="4"/>
    <x v="1"/>
    <x v="1"/>
    <x v="1"/>
    <x v="1"/>
    <s v="1-1Dvc"/>
    <x v="3"/>
    <x v="2"/>
    <n v="39177600"/>
  </r>
  <r>
    <s v="KL4240WAAFL"/>
    <x v="44"/>
    <x v="1"/>
    <x v="4"/>
    <x v="4"/>
    <x v="1"/>
    <x v="1"/>
    <x v="1"/>
    <x v="1"/>
    <s v="1-1Dvc"/>
    <x v="4"/>
    <x v="2"/>
    <n v="33125400"/>
  </r>
  <r>
    <s v="KL4240WAAT5"/>
    <x v="45"/>
    <x v="1"/>
    <x v="4"/>
    <x v="4"/>
    <x v="1"/>
    <x v="1"/>
    <x v="1"/>
    <x v="1"/>
    <s v="1-1Dvc"/>
    <x v="1"/>
    <x v="3"/>
    <n v="117532800"/>
  </r>
  <r>
    <s v="KL4240WAAT6"/>
    <x v="46"/>
    <x v="1"/>
    <x v="4"/>
    <x v="4"/>
    <x v="1"/>
    <x v="1"/>
    <x v="1"/>
    <x v="1"/>
    <s v="1-1Dvc"/>
    <x v="2"/>
    <x v="3"/>
    <n v="103049100"/>
  </r>
  <r>
    <s v="KL4240WAATA"/>
    <x v="47"/>
    <x v="1"/>
    <x v="4"/>
    <x v="4"/>
    <x v="1"/>
    <x v="1"/>
    <x v="1"/>
    <x v="1"/>
    <s v="1-1Dvc"/>
    <x v="3"/>
    <x v="3"/>
    <n v="99422400"/>
  </r>
  <r>
    <s v="KL4240WAATL"/>
    <x v="48"/>
    <x v="1"/>
    <x v="4"/>
    <x v="4"/>
    <x v="1"/>
    <x v="1"/>
    <x v="1"/>
    <x v="1"/>
    <s v="1-1Dvc"/>
    <x v="4"/>
    <x v="3"/>
    <n v="84961800"/>
  </r>
  <r>
    <s v="KL4240WABD5"/>
    <x v="37"/>
    <x v="1"/>
    <x v="4"/>
    <x v="4"/>
    <x v="1"/>
    <x v="1"/>
    <x v="1"/>
    <x v="2"/>
    <s v="2-2Dvc"/>
    <x v="1"/>
    <x v="1"/>
    <n v="78332100"/>
  </r>
  <r>
    <s v="KL4240WABD6"/>
    <x v="38"/>
    <x v="1"/>
    <x v="4"/>
    <x v="4"/>
    <x v="1"/>
    <x v="1"/>
    <x v="1"/>
    <x v="2"/>
    <s v="2-2Dvc"/>
    <x v="2"/>
    <x v="1"/>
    <n v="68699400"/>
  </r>
  <r>
    <s v="KL4240WABDA"/>
    <x v="39"/>
    <x v="1"/>
    <x v="4"/>
    <x v="4"/>
    <x v="1"/>
    <x v="1"/>
    <x v="1"/>
    <x v="2"/>
    <s v="2-2Dvc"/>
    <x v="3"/>
    <x v="1"/>
    <n v="66297000"/>
  </r>
  <r>
    <s v="KL4240WABDL"/>
    <x v="40"/>
    <x v="1"/>
    <x v="4"/>
    <x v="4"/>
    <x v="1"/>
    <x v="1"/>
    <x v="1"/>
    <x v="2"/>
    <s v="2-2Dvc"/>
    <x v="4"/>
    <x v="1"/>
    <n v="56641200"/>
  </r>
  <r>
    <s v="KL4240WABF5"/>
    <x v="41"/>
    <x v="1"/>
    <x v="4"/>
    <x v="4"/>
    <x v="1"/>
    <x v="1"/>
    <x v="1"/>
    <x v="2"/>
    <s v="2-2Dvc"/>
    <x v="1"/>
    <x v="2"/>
    <n v="45206700"/>
  </r>
  <r>
    <s v="KL4240WABF6"/>
    <x v="42"/>
    <x v="1"/>
    <x v="4"/>
    <x v="4"/>
    <x v="1"/>
    <x v="1"/>
    <x v="1"/>
    <x v="2"/>
    <s v="2-2Dvc"/>
    <x v="2"/>
    <x v="2"/>
    <n v="39177600"/>
  </r>
  <r>
    <s v="KL4240WABFA"/>
    <x v="43"/>
    <x v="1"/>
    <x v="4"/>
    <x v="4"/>
    <x v="1"/>
    <x v="1"/>
    <x v="1"/>
    <x v="2"/>
    <s v="2-2Dvc"/>
    <x v="3"/>
    <x v="2"/>
    <n v="39177600"/>
  </r>
  <r>
    <s v="KL4240WABFL"/>
    <x v="44"/>
    <x v="1"/>
    <x v="4"/>
    <x v="4"/>
    <x v="1"/>
    <x v="1"/>
    <x v="1"/>
    <x v="2"/>
    <s v="2-2Dvc"/>
    <x v="4"/>
    <x v="2"/>
    <n v="33125400"/>
  </r>
  <r>
    <s v="KL4240WABT5"/>
    <x v="45"/>
    <x v="1"/>
    <x v="4"/>
    <x v="4"/>
    <x v="1"/>
    <x v="1"/>
    <x v="1"/>
    <x v="2"/>
    <s v="2-2Dvc"/>
    <x v="1"/>
    <x v="3"/>
    <n v="117532800"/>
  </r>
  <r>
    <s v="KL4240WABT6"/>
    <x v="46"/>
    <x v="1"/>
    <x v="4"/>
    <x v="4"/>
    <x v="1"/>
    <x v="1"/>
    <x v="1"/>
    <x v="2"/>
    <s v="2-2Dvc"/>
    <x v="2"/>
    <x v="3"/>
    <n v="103049100"/>
  </r>
  <r>
    <s v="KL4240WABTA"/>
    <x v="47"/>
    <x v="1"/>
    <x v="4"/>
    <x v="4"/>
    <x v="1"/>
    <x v="1"/>
    <x v="1"/>
    <x v="2"/>
    <s v="2-2Dvc"/>
    <x v="3"/>
    <x v="3"/>
    <n v="99422400"/>
  </r>
  <r>
    <s v="KL4240WABTL"/>
    <x v="48"/>
    <x v="1"/>
    <x v="4"/>
    <x v="4"/>
    <x v="1"/>
    <x v="1"/>
    <x v="1"/>
    <x v="2"/>
    <s v="2-2Dvc"/>
    <x v="4"/>
    <x v="3"/>
    <n v="84961800"/>
  </r>
  <r>
    <s v="KL4240WACD5"/>
    <x v="37"/>
    <x v="1"/>
    <x v="4"/>
    <x v="4"/>
    <x v="1"/>
    <x v="1"/>
    <x v="1"/>
    <x v="3"/>
    <s v="3-3Dvc"/>
    <x v="1"/>
    <x v="1"/>
    <n v="78332100"/>
  </r>
  <r>
    <s v="KL4240WACD6"/>
    <x v="38"/>
    <x v="1"/>
    <x v="4"/>
    <x v="4"/>
    <x v="1"/>
    <x v="1"/>
    <x v="1"/>
    <x v="3"/>
    <s v="3-3Dvc"/>
    <x v="2"/>
    <x v="1"/>
    <n v="68699400"/>
  </r>
  <r>
    <s v="KL4240WACDA"/>
    <x v="39"/>
    <x v="1"/>
    <x v="4"/>
    <x v="4"/>
    <x v="1"/>
    <x v="1"/>
    <x v="1"/>
    <x v="3"/>
    <s v="3-3Dvc"/>
    <x v="3"/>
    <x v="1"/>
    <n v="66297000"/>
  </r>
  <r>
    <s v="KL4240WACDL"/>
    <x v="40"/>
    <x v="1"/>
    <x v="4"/>
    <x v="4"/>
    <x v="1"/>
    <x v="1"/>
    <x v="1"/>
    <x v="3"/>
    <s v="3-3Dvc"/>
    <x v="4"/>
    <x v="1"/>
    <n v="56641200"/>
  </r>
  <r>
    <s v="KL4240WACF5"/>
    <x v="41"/>
    <x v="1"/>
    <x v="4"/>
    <x v="4"/>
    <x v="1"/>
    <x v="1"/>
    <x v="1"/>
    <x v="3"/>
    <s v="3-3Dvc"/>
    <x v="1"/>
    <x v="2"/>
    <n v="45206700"/>
  </r>
  <r>
    <s v="KL4240WACF6"/>
    <x v="42"/>
    <x v="1"/>
    <x v="4"/>
    <x v="4"/>
    <x v="1"/>
    <x v="1"/>
    <x v="1"/>
    <x v="3"/>
    <s v="3-3Dvc"/>
    <x v="2"/>
    <x v="2"/>
    <n v="39177600"/>
  </r>
  <r>
    <s v="KL4240WACFA"/>
    <x v="43"/>
    <x v="1"/>
    <x v="4"/>
    <x v="4"/>
    <x v="1"/>
    <x v="1"/>
    <x v="1"/>
    <x v="3"/>
    <s v="3-3Dvc"/>
    <x v="3"/>
    <x v="2"/>
    <n v="39177600"/>
  </r>
  <r>
    <s v="KL4240WACFL"/>
    <x v="44"/>
    <x v="1"/>
    <x v="4"/>
    <x v="4"/>
    <x v="1"/>
    <x v="1"/>
    <x v="1"/>
    <x v="3"/>
    <s v="3-3Dvc"/>
    <x v="4"/>
    <x v="2"/>
    <n v="33125400"/>
  </r>
  <r>
    <s v="KL4240WACT5"/>
    <x v="45"/>
    <x v="1"/>
    <x v="4"/>
    <x v="4"/>
    <x v="1"/>
    <x v="1"/>
    <x v="1"/>
    <x v="3"/>
    <s v="3-3Dvc"/>
    <x v="1"/>
    <x v="3"/>
    <n v="117532800"/>
  </r>
  <r>
    <s v="KL4240WACT6"/>
    <x v="46"/>
    <x v="1"/>
    <x v="4"/>
    <x v="4"/>
    <x v="1"/>
    <x v="1"/>
    <x v="1"/>
    <x v="3"/>
    <s v="3-3Dvc"/>
    <x v="2"/>
    <x v="3"/>
    <n v="103049100"/>
  </r>
  <r>
    <s v="KL4240WACTA"/>
    <x v="47"/>
    <x v="1"/>
    <x v="4"/>
    <x v="4"/>
    <x v="1"/>
    <x v="1"/>
    <x v="1"/>
    <x v="3"/>
    <s v="3-3Dvc"/>
    <x v="3"/>
    <x v="3"/>
    <n v="99422400"/>
  </r>
  <r>
    <s v="KL4240WACTL"/>
    <x v="48"/>
    <x v="1"/>
    <x v="4"/>
    <x v="4"/>
    <x v="1"/>
    <x v="1"/>
    <x v="1"/>
    <x v="3"/>
    <s v="3-3Dvc"/>
    <x v="4"/>
    <x v="3"/>
    <n v="84961800"/>
  </r>
  <r>
    <s v="KL4240WADD5"/>
    <x v="37"/>
    <x v="1"/>
    <x v="4"/>
    <x v="4"/>
    <x v="1"/>
    <x v="1"/>
    <x v="1"/>
    <x v="4"/>
    <s v="4-4Dvc"/>
    <x v="1"/>
    <x v="1"/>
    <n v="78332100"/>
  </r>
  <r>
    <s v="KL4240WADD6"/>
    <x v="38"/>
    <x v="1"/>
    <x v="4"/>
    <x v="4"/>
    <x v="1"/>
    <x v="1"/>
    <x v="1"/>
    <x v="4"/>
    <s v="4-4Dvc"/>
    <x v="2"/>
    <x v="1"/>
    <n v="68699400"/>
  </r>
  <r>
    <s v="KL4240WADDA"/>
    <x v="39"/>
    <x v="1"/>
    <x v="4"/>
    <x v="4"/>
    <x v="1"/>
    <x v="1"/>
    <x v="1"/>
    <x v="4"/>
    <s v="4-4Dvc"/>
    <x v="3"/>
    <x v="1"/>
    <n v="66297000"/>
  </r>
  <r>
    <s v="KL4240WADDL"/>
    <x v="40"/>
    <x v="1"/>
    <x v="4"/>
    <x v="4"/>
    <x v="1"/>
    <x v="1"/>
    <x v="1"/>
    <x v="4"/>
    <s v="4-4Dvc"/>
    <x v="4"/>
    <x v="1"/>
    <n v="56641200"/>
  </r>
  <r>
    <s v="KL4240WADF5"/>
    <x v="41"/>
    <x v="1"/>
    <x v="4"/>
    <x v="4"/>
    <x v="1"/>
    <x v="1"/>
    <x v="1"/>
    <x v="4"/>
    <s v="4-4Dvc"/>
    <x v="1"/>
    <x v="2"/>
    <n v="45206700"/>
  </r>
  <r>
    <s v="KL4240WADF6"/>
    <x v="42"/>
    <x v="1"/>
    <x v="4"/>
    <x v="4"/>
    <x v="1"/>
    <x v="1"/>
    <x v="1"/>
    <x v="4"/>
    <s v="4-4Dvc"/>
    <x v="2"/>
    <x v="2"/>
    <n v="39177600"/>
  </r>
  <r>
    <s v="KL4240WADFA"/>
    <x v="43"/>
    <x v="1"/>
    <x v="4"/>
    <x v="4"/>
    <x v="1"/>
    <x v="1"/>
    <x v="1"/>
    <x v="4"/>
    <s v="4-4Dvc"/>
    <x v="3"/>
    <x v="2"/>
    <n v="39177600"/>
  </r>
  <r>
    <s v="KL4240WADFL"/>
    <x v="44"/>
    <x v="1"/>
    <x v="4"/>
    <x v="4"/>
    <x v="1"/>
    <x v="1"/>
    <x v="1"/>
    <x v="4"/>
    <s v="4-4Dvc"/>
    <x v="4"/>
    <x v="2"/>
    <n v="33125400"/>
  </r>
  <r>
    <s v="KL4240WADT5"/>
    <x v="45"/>
    <x v="1"/>
    <x v="4"/>
    <x v="4"/>
    <x v="1"/>
    <x v="1"/>
    <x v="1"/>
    <x v="4"/>
    <s v="4-4Dvc"/>
    <x v="1"/>
    <x v="3"/>
    <n v="117532800"/>
  </r>
  <r>
    <s v="KL4240WADT6"/>
    <x v="46"/>
    <x v="1"/>
    <x v="4"/>
    <x v="4"/>
    <x v="1"/>
    <x v="1"/>
    <x v="1"/>
    <x v="4"/>
    <s v="4-4Dvc"/>
    <x v="2"/>
    <x v="3"/>
    <n v="103049100"/>
  </r>
  <r>
    <s v="KL4240WADTA"/>
    <x v="47"/>
    <x v="1"/>
    <x v="4"/>
    <x v="4"/>
    <x v="1"/>
    <x v="1"/>
    <x v="1"/>
    <x v="4"/>
    <s v="4-4Dvc"/>
    <x v="3"/>
    <x v="3"/>
    <n v="99422400"/>
  </r>
  <r>
    <s v="KL4240WADTL"/>
    <x v="48"/>
    <x v="1"/>
    <x v="4"/>
    <x v="4"/>
    <x v="1"/>
    <x v="1"/>
    <x v="1"/>
    <x v="4"/>
    <s v="4-4Dvc"/>
    <x v="4"/>
    <x v="3"/>
    <n v="84961800"/>
  </r>
  <r>
    <s v="KL4240WAED5"/>
    <x v="37"/>
    <x v="1"/>
    <x v="4"/>
    <x v="4"/>
    <x v="1"/>
    <x v="1"/>
    <x v="1"/>
    <x v="5"/>
    <s v="5-9Dvc"/>
    <x v="1"/>
    <x v="1"/>
    <n v="78332100"/>
  </r>
  <r>
    <s v="KL4240WAED6"/>
    <x v="38"/>
    <x v="1"/>
    <x v="4"/>
    <x v="4"/>
    <x v="1"/>
    <x v="1"/>
    <x v="1"/>
    <x v="5"/>
    <s v="5-9Dvc"/>
    <x v="2"/>
    <x v="1"/>
    <n v="68699400"/>
  </r>
  <r>
    <s v="KL4240WAEDA"/>
    <x v="39"/>
    <x v="1"/>
    <x v="4"/>
    <x v="4"/>
    <x v="1"/>
    <x v="1"/>
    <x v="1"/>
    <x v="5"/>
    <s v="5-9Dvc"/>
    <x v="3"/>
    <x v="1"/>
    <n v="66297000"/>
  </r>
  <r>
    <s v="KL4240WAEDL"/>
    <x v="40"/>
    <x v="1"/>
    <x v="4"/>
    <x v="4"/>
    <x v="1"/>
    <x v="1"/>
    <x v="1"/>
    <x v="5"/>
    <s v="5-9Dvc"/>
    <x v="4"/>
    <x v="1"/>
    <n v="56641200"/>
  </r>
  <r>
    <s v="KL4240WAEF5"/>
    <x v="41"/>
    <x v="1"/>
    <x v="4"/>
    <x v="4"/>
    <x v="1"/>
    <x v="1"/>
    <x v="1"/>
    <x v="5"/>
    <s v="5-9Dvc"/>
    <x v="1"/>
    <x v="2"/>
    <n v="45206700"/>
  </r>
  <r>
    <s v="KL4240WAEF6"/>
    <x v="42"/>
    <x v="1"/>
    <x v="4"/>
    <x v="4"/>
    <x v="1"/>
    <x v="1"/>
    <x v="1"/>
    <x v="5"/>
    <s v="5-9Dvc"/>
    <x v="2"/>
    <x v="2"/>
    <n v="39177600"/>
  </r>
  <r>
    <s v="KL4240WAEFA"/>
    <x v="43"/>
    <x v="1"/>
    <x v="4"/>
    <x v="4"/>
    <x v="1"/>
    <x v="1"/>
    <x v="1"/>
    <x v="5"/>
    <s v="5-9Dvc"/>
    <x v="3"/>
    <x v="2"/>
    <n v="39177600"/>
  </r>
  <r>
    <s v="KL4240WAEFL"/>
    <x v="44"/>
    <x v="1"/>
    <x v="4"/>
    <x v="4"/>
    <x v="1"/>
    <x v="1"/>
    <x v="1"/>
    <x v="5"/>
    <s v="5-9Dvc"/>
    <x v="4"/>
    <x v="2"/>
    <n v="33125400"/>
  </r>
  <r>
    <s v="KL4240WAET5"/>
    <x v="45"/>
    <x v="1"/>
    <x v="4"/>
    <x v="4"/>
    <x v="1"/>
    <x v="1"/>
    <x v="1"/>
    <x v="5"/>
    <s v="5-9Dvc"/>
    <x v="1"/>
    <x v="3"/>
    <n v="117532800"/>
  </r>
  <r>
    <s v="KL4240WAET6"/>
    <x v="46"/>
    <x v="1"/>
    <x v="4"/>
    <x v="4"/>
    <x v="1"/>
    <x v="1"/>
    <x v="1"/>
    <x v="5"/>
    <s v="5-9Dvc"/>
    <x v="2"/>
    <x v="3"/>
    <n v="103049100"/>
  </r>
  <r>
    <s v="KL4240WAETA"/>
    <x v="47"/>
    <x v="1"/>
    <x v="4"/>
    <x v="4"/>
    <x v="1"/>
    <x v="1"/>
    <x v="1"/>
    <x v="5"/>
    <s v="5-9Dvc"/>
    <x v="3"/>
    <x v="3"/>
    <n v="99422400"/>
  </r>
  <r>
    <s v="KL4240WAETL"/>
    <x v="48"/>
    <x v="1"/>
    <x v="4"/>
    <x v="4"/>
    <x v="1"/>
    <x v="1"/>
    <x v="1"/>
    <x v="5"/>
    <s v="5-9Dvc"/>
    <x v="4"/>
    <x v="3"/>
    <n v="84961800"/>
  </r>
  <r>
    <s v="KL4240WAKD5"/>
    <x v="37"/>
    <x v="1"/>
    <x v="4"/>
    <x v="4"/>
    <x v="1"/>
    <x v="1"/>
    <x v="1"/>
    <x v="0"/>
    <s v="10-14Dvc"/>
    <x v="1"/>
    <x v="1"/>
    <n v="78332100"/>
  </r>
  <r>
    <s v="KL4240WAKD6"/>
    <x v="38"/>
    <x v="1"/>
    <x v="4"/>
    <x v="4"/>
    <x v="1"/>
    <x v="1"/>
    <x v="1"/>
    <x v="0"/>
    <s v="10-14Dvc"/>
    <x v="2"/>
    <x v="1"/>
    <n v="68699400"/>
  </r>
  <r>
    <s v="KL4240WAKDA"/>
    <x v="39"/>
    <x v="1"/>
    <x v="4"/>
    <x v="4"/>
    <x v="1"/>
    <x v="1"/>
    <x v="1"/>
    <x v="0"/>
    <s v="10-14Dvc"/>
    <x v="3"/>
    <x v="1"/>
    <n v="66297000"/>
  </r>
  <r>
    <s v="KL4240WAKDL"/>
    <x v="40"/>
    <x v="1"/>
    <x v="4"/>
    <x v="4"/>
    <x v="1"/>
    <x v="1"/>
    <x v="1"/>
    <x v="0"/>
    <s v="10-14Dvc"/>
    <x v="4"/>
    <x v="1"/>
    <n v="56641200"/>
  </r>
  <r>
    <s v="KL4240WAKF5"/>
    <x v="41"/>
    <x v="1"/>
    <x v="4"/>
    <x v="4"/>
    <x v="1"/>
    <x v="1"/>
    <x v="1"/>
    <x v="0"/>
    <s v="10-14Dvc"/>
    <x v="1"/>
    <x v="2"/>
    <n v="45206700"/>
  </r>
  <r>
    <s v="KL4240WAKF6"/>
    <x v="42"/>
    <x v="1"/>
    <x v="4"/>
    <x v="4"/>
    <x v="1"/>
    <x v="1"/>
    <x v="1"/>
    <x v="0"/>
    <s v="10-14Dvc"/>
    <x v="2"/>
    <x v="2"/>
    <n v="39177600"/>
  </r>
  <r>
    <s v="KL4240WAKFA"/>
    <x v="43"/>
    <x v="1"/>
    <x v="4"/>
    <x v="4"/>
    <x v="1"/>
    <x v="1"/>
    <x v="1"/>
    <x v="0"/>
    <s v="10-14Dvc"/>
    <x v="3"/>
    <x v="2"/>
    <n v="39177600"/>
  </r>
  <r>
    <s v="KL4240WAKFL"/>
    <x v="44"/>
    <x v="1"/>
    <x v="4"/>
    <x v="4"/>
    <x v="1"/>
    <x v="1"/>
    <x v="1"/>
    <x v="0"/>
    <s v="10-14Dvc"/>
    <x v="4"/>
    <x v="2"/>
    <n v="33125400"/>
  </r>
  <r>
    <s v="KL4240WAKT5"/>
    <x v="45"/>
    <x v="1"/>
    <x v="4"/>
    <x v="4"/>
    <x v="1"/>
    <x v="1"/>
    <x v="1"/>
    <x v="0"/>
    <s v="10-14Dvc"/>
    <x v="1"/>
    <x v="3"/>
    <n v="117532800"/>
  </r>
  <r>
    <s v="KL4240WAKT6"/>
    <x v="46"/>
    <x v="1"/>
    <x v="4"/>
    <x v="4"/>
    <x v="1"/>
    <x v="1"/>
    <x v="1"/>
    <x v="0"/>
    <s v="10-14Dvc"/>
    <x v="2"/>
    <x v="3"/>
    <n v="103049100"/>
  </r>
  <r>
    <s v="KL4240WAKTA"/>
    <x v="47"/>
    <x v="1"/>
    <x v="4"/>
    <x v="4"/>
    <x v="1"/>
    <x v="1"/>
    <x v="1"/>
    <x v="0"/>
    <s v="10-14Dvc"/>
    <x v="3"/>
    <x v="3"/>
    <n v="99422400"/>
  </r>
  <r>
    <s v="KL4240WAKTL"/>
    <x v="48"/>
    <x v="1"/>
    <x v="4"/>
    <x v="4"/>
    <x v="1"/>
    <x v="1"/>
    <x v="1"/>
    <x v="0"/>
    <s v="10-14Dvc"/>
    <x v="4"/>
    <x v="3"/>
    <n v="84961800"/>
  </r>
  <r>
    <s v="KL4240WAMD5"/>
    <x v="37"/>
    <x v="1"/>
    <x v="4"/>
    <x v="4"/>
    <x v="1"/>
    <x v="1"/>
    <x v="1"/>
    <x v="6"/>
    <s v="15-19Dvc"/>
    <x v="1"/>
    <x v="1"/>
    <n v="78332100"/>
  </r>
  <r>
    <s v="KL4240WAMD6"/>
    <x v="38"/>
    <x v="1"/>
    <x v="4"/>
    <x v="4"/>
    <x v="1"/>
    <x v="1"/>
    <x v="1"/>
    <x v="6"/>
    <s v="15-19Dvc"/>
    <x v="2"/>
    <x v="1"/>
    <n v="68699400"/>
  </r>
  <r>
    <s v="KL4240WAMDA"/>
    <x v="39"/>
    <x v="1"/>
    <x v="4"/>
    <x v="4"/>
    <x v="1"/>
    <x v="1"/>
    <x v="1"/>
    <x v="6"/>
    <s v="15-19Dvc"/>
    <x v="3"/>
    <x v="1"/>
    <n v="66297000"/>
  </r>
  <r>
    <s v="KL4240WAMDL"/>
    <x v="40"/>
    <x v="1"/>
    <x v="4"/>
    <x v="4"/>
    <x v="1"/>
    <x v="1"/>
    <x v="1"/>
    <x v="6"/>
    <s v="15-19Dvc"/>
    <x v="4"/>
    <x v="1"/>
    <n v="56641200"/>
  </r>
  <r>
    <s v="KL4240WAMF5"/>
    <x v="41"/>
    <x v="1"/>
    <x v="4"/>
    <x v="4"/>
    <x v="1"/>
    <x v="1"/>
    <x v="1"/>
    <x v="6"/>
    <s v="15-19Dvc"/>
    <x v="1"/>
    <x v="2"/>
    <n v="45206700"/>
  </r>
  <r>
    <s v="KL4240WAMF6"/>
    <x v="42"/>
    <x v="1"/>
    <x v="4"/>
    <x v="4"/>
    <x v="1"/>
    <x v="1"/>
    <x v="1"/>
    <x v="6"/>
    <s v="15-19Dvc"/>
    <x v="2"/>
    <x v="2"/>
    <n v="39177600"/>
  </r>
  <r>
    <s v="KL4240WAMFA"/>
    <x v="43"/>
    <x v="1"/>
    <x v="4"/>
    <x v="4"/>
    <x v="1"/>
    <x v="1"/>
    <x v="1"/>
    <x v="6"/>
    <s v="15-19Dvc"/>
    <x v="3"/>
    <x v="2"/>
    <n v="39177600"/>
  </r>
  <r>
    <s v="KL4240WAMFL"/>
    <x v="44"/>
    <x v="1"/>
    <x v="4"/>
    <x v="4"/>
    <x v="1"/>
    <x v="1"/>
    <x v="1"/>
    <x v="6"/>
    <s v="15-19Dvc"/>
    <x v="4"/>
    <x v="2"/>
    <n v="33125400"/>
  </r>
  <r>
    <s v="KL4240WAMT5"/>
    <x v="45"/>
    <x v="1"/>
    <x v="4"/>
    <x v="4"/>
    <x v="1"/>
    <x v="1"/>
    <x v="1"/>
    <x v="6"/>
    <s v="15-19Dvc"/>
    <x v="1"/>
    <x v="3"/>
    <n v="117532800"/>
  </r>
  <r>
    <s v="KL4240WAMT6"/>
    <x v="46"/>
    <x v="1"/>
    <x v="4"/>
    <x v="4"/>
    <x v="1"/>
    <x v="1"/>
    <x v="1"/>
    <x v="6"/>
    <s v="15-19Dvc"/>
    <x v="2"/>
    <x v="3"/>
    <n v="103049100"/>
  </r>
  <r>
    <s v="KL4240WAMTA"/>
    <x v="47"/>
    <x v="1"/>
    <x v="4"/>
    <x v="4"/>
    <x v="1"/>
    <x v="1"/>
    <x v="1"/>
    <x v="6"/>
    <s v="15-19Dvc"/>
    <x v="3"/>
    <x v="3"/>
    <n v="99422400"/>
  </r>
  <r>
    <s v="KL4240WAMTL"/>
    <x v="48"/>
    <x v="1"/>
    <x v="4"/>
    <x v="4"/>
    <x v="1"/>
    <x v="1"/>
    <x v="1"/>
    <x v="6"/>
    <s v="15-19Dvc"/>
    <x v="4"/>
    <x v="3"/>
    <n v="84961800"/>
  </r>
  <r>
    <s v="KL4240WAND5"/>
    <x v="37"/>
    <x v="1"/>
    <x v="4"/>
    <x v="4"/>
    <x v="1"/>
    <x v="1"/>
    <x v="1"/>
    <x v="7"/>
    <s v="20-24Dvc"/>
    <x v="1"/>
    <x v="1"/>
    <n v="78332100"/>
  </r>
  <r>
    <s v="KL4240WAND6"/>
    <x v="38"/>
    <x v="1"/>
    <x v="4"/>
    <x v="4"/>
    <x v="1"/>
    <x v="1"/>
    <x v="1"/>
    <x v="7"/>
    <s v="20-24Dvc"/>
    <x v="2"/>
    <x v="1"/>
    <n v="68699400"/>
  </r>
  <r>
    <s v="KL4240WANDA"/>
    <x v="39"/>
    <x v="1"/>
    <x v="4"/>
    <x v="4"/>
    <x v="1"/>
    <x v="1"/>
    <x v="1"/>
    <x v="7"/>
    <s v="20-24Dvc"/>
    <x v="3"/>
    <x v="1"/>
    <n v="66297000"/>
  </r>
  <r>
    <s v="KL4240WANDL"/>
    <x v="40"/>
    <x v="1"/>
    <x v="4"/>
    <x v="4"/>
    <x v="1"/>
    <x v="1"/>
    <x v="1"/>
    <x v="7"/>
    <s v="20-24Dvc"/>
    <x v="4"/>
    <x v="1"/>
    <n v="56641200"/>
  </r>
  <r>
    <s v="KL4240WANF5"/>
    <x v="41"/>
    <x v="1"/>
    <x v="4"/>
    <x v="4"/>
    <x v="1"/>
    <x v="1"/>
    <x v="1"/>
    <x v="7"/>
    <s v="20-24Dvc"/>
    <x v="1"/>
    <x v="2"/>
    <n v="45206700"/>
  </r>
  <r>
    <s v="KL4240WANF6"/>
    <x v="42"/>
    <x v="1"/>
    <x v="4"/>
    <x v="4"/>
    <x v="1"/>
    <x v="1"/>
    <x v="1"/>
    <x v="7"/>
    <s v="20-24Dvc"/>
    <x v="2"/>
    <x v="2"/>
    <n v="39177600"/>
  </r>
  <r>
    <s v="KL4240WANFA"/>
    <x v="43"/>
    <x v="1"/>
    <x v="4"/>
    <x v="4"/>
    <x v="1"/>
    <x v="1"/>
    <x v="1"/>
    <x v="7"/>
    <s v="20-24Dvc"/>
    <x v="3"/>
    <x v="2"/>
    <n v="39177600"/>
  </r>
  <r>
    <s v="KL4240WANFL"/>
    <x v="44"/>
    <x v="1"/>
    <x v="4"/>
    <x v="4"/>
    <x v="1"/>
    <x v="1"/>
    <x v="1"/>
    <x v="7"/>
    <s v="20-24Dvc"/>
    <x v="4"/>
    <x v="2"/>
    <n v="33125400"/>
  </r>
  <r>
    <s v="KL4240WANT5"/>
    <x v="45"/>
    <x v="1"/>
    <x v="4"/>
    <x v="4"/>
    <x v="1"/>
    <x v="1"/>
    <x v="1"/>
    <x v="7"/>
    <s v="20-24Dvc"/>
    <x v="1"/>
    <x v="3"/>
    <n v="117532800"/>
  </r>
  <r>
    <s v="KL4240WANT6"/>
    <x v="46"/>
    <x v="1"/>
    <x v="4"/>
    <x v="4"/>
    <x v="1"/>
    <x v="1"/>
    <x v="1"/>
    <x v="7"/>
    <s v="20-24Dvc"/>
    <x v="2"/>
    <x v="3"/>
    <n v="103049100"/>
  </r>
  <r>
    <s v="KL4240WANTA"/>
    <x v="47"/>
    <x v="1"/>
    <x v="4"/>
    <x v="4"/>
    <x v="1"/>
    <x v="1"/>
    <x v="1"/>
    <x v="7"/>
    <s v="20-24Dvc"/>
    <x v="3"/>
    <x v="3"/>
    <n v="99422400"/>
  </r>
  <r>
    <s v="KL4240WANTL"/>
    <x v="48"/>
    <x v="1"/>
    <x v="4"/>
    <x v="4"/>
    <x v="1"/>
    <x v="1"/>
    <x v="1"/>
    <x v="7"/>
    <s v="20-24Dvc"/>
    <x v="4"/>
    <x v="3"/>
    <n v="84961800"/>
  </r>
  <r>
    <s v="KL4240WAPD5"/>
    <x v="37"/>
    <x v="1"/>
    <x v="4"/>
    <x v="4"/>
    <x v="1"/>
    <x v="1"/>
    <x v="1"/>
    <x v="8"/>
    <s v="25-49Dvc"/>
    <x v="1"/>
    <x v="1"/>
    <n v="78332100"/>
  </r>
  <r>
    <s v="KL4240WAPD6"/>
    <x v="38"/>
    <x v="1"/>
    <x v="4"/>
    <x v="4"/>
    <x v="1"/>
    <x v="1"/>
    <x v="1"/>
    <x v="8"/>
    <s v="25-49Dvc"/>
    <x v="2"/>
    <x v="1"/>
    <n v="68699400"/>
  </r>
  <r>
    <s v="KL4240WAPDA"/>
    <x v="39"/>
    <x v="1"/>
    <x v="4"/>
    <x v="4"/>
    <x v="1"/>
    <x v="1"/>
    <x v="1"/>
    <x v="8"/>
    <s v="25-49Dvc"/>
    <x v="3"/>
    <x v="1"/>
    <n v="66297000"/>
  </r>
  <r>
    <s v="KL4240WAPDL"/>
    <x v="40"/>
    <x v="1"/>
    <x v="4"/>
    <x v="4"/>
    <x v="1"/>
    <x v="1"/>
    <x v="1"/>
    <x v="8"/>
    <s v="25-49Dvc"/>
    <x v="4"/>
    <x v="1"/>
    <n v="56641200"/>
  </r>
  <r>
    <s v="KL4240WAPF5"/>
    <x v="41"/>
    <x v="1"/>
    <x v="4"/>
    <x v="4"/>
    <x v="1"/>
    <x v="1"/>
    <x v="1"/>
    <x v="8"/>
    <s v="25-49Dvc"/>
    <x v="1"/>
    <x v="2"/>
    <n v="45206700"/>
  </r>
  <r>
    <s v="KL4240WAPF6"/>
    <x v="42"/>
    <x v="1"/>
    <x v="4"/>
    <x v="4"/>
    <x v="1"/>
    <x v="1"/>
    <x v="1"/>
    <x v="8"/>
    <s v="25-49Dvc"/>
    <x v="2"/>
    <x v="2"/>
    <n v="39177600"/>
  </r>
  <r>
    <s v="KL4240WAPFA"/>
    <x v="43"/>
    <x v="1"/>
    <x v="4"/>
    <x v="4"/>
    <x v="1"/>
    <x v="1"/>
    <x v="1"/>
    <x v="8"/>
    <s v="25-49Dvc"/>
    <x v="3"/>
    <x v="2"/>
    <n v="39177600"/>
  </r>
  <r>
    <s v="KL4240WAPFL"/>
    <x v="44"/>
    <x v="1"/>
    <x v="4"/>
    <x v="4"/>
    <x v="1"/>
    <x v="1"/>
    <x v="1"/>
    <x v="8"/>
    <s v="25-49Dvc"/>
    <x v="4"/>
    <x v="2"/>
    <n v="33125400"/>
  </r>
  <r>
    <s v="KL4240WAPT5"/>
    <x v="45"/>
    <x v="1"/>
    <x v="4"/>
    <x v="4"/>
    <x v="1"/>
    <x v="1"/>
    <x v="1"/>
    <x v="8"/>
    <s v="25-49Dvc"/>
    <x v="1"/>
    <x v="3"/>
    <n v="117532800"/>
  </r>
  <r>
    <s v="KL4240WAPT6"/>
    <x v="46"/>
    <x v="1"/>
    <x v="4"/>
    <x v="4"/>
    <x v="1"/>
    <x v="1"/>
    <x v="1"/>
    <x v="8"/>
    <s v="25-49Dvc"/>
    <x v="2"/>
    <x v="3"/>
    <n v="103049100"/>
  </r>
  <r>
    <s v="KL4240WAPTA"/>
    <x v="47"/>
    <x v="1"/>
    <x v="4"/>
    <x v="4"/>
    <x v="1"/>
    <x v="1"/>
    <x v="1"/>
    <x v="8"/>
    <s v="25-49Dvc"/>
    <x v="3"/>
    <x v="3"/>
    <n v="99422400"/>
  </r>
  <r>
    <s v="KL4240WAPTL"/>
    <x v="48"/>
    <x v="1"/>
    <x v="4"/>
    <x v="4"/>
    <x v="1"/>
    <x v="1"/>
    <x v="1"/>
    <x v="8"/>
    <s v="25-49Dvc"/>
    <x v="4"/>
    <x v="3"/>
    <n v="84961800"/>
  </r>
  <r>
    <s v="KL4240WAQD5"/>
    <x v="37"/>
    <x v="1"/>
    <x v="4"/>
    <x v="4"/>
    <x v="1"/>
    <x v="1"/>
    <x v="1"/>
    <x v="9"/>
    <s v="50-99Dvc"/>
    <x v="1"/>
    <x v="1"/>
    <n v="78332100"/>
  </r>
  <r>
    <s v="KL4240WAQD6"/>
    <x v="38"/>
    <x v="1"/>
    <x v="4"/>
    <x v="4"/>
    <x v="1"/>
    <x v="1"/>
    <x v="1"/>
    <x v="9"/>
    <s v="50-99Dvc"/>
    <x v="2"/>
    <x v="1"/>
    <n v="68699400"/>
  </r>
  <r>
    <s v="KL4240WAQDA"/>
    <x v="39"/>
    <x v="1"/>
    <x v="4"/>
    <x v="4"/>
    <x v="1"/>
    <x v="1"/>
    <x v="1"/>
    <x v="9"/>
    <s v="50-99Dvc"/>
    <x v="3"/>
    <x v="1"/>
    <n v="66297000"/>
  </r>
  <r>
    <s v="KL4240WAQDL"/>
    <x v="40"/>
    <x v="1"/>
    <x v="4"/>
    <x v="4"/>
    <x v="1"/>
    <x v="1"/>
    <x v="1"/>
    <x v="9"/>
    <s v="50-99Dvc"/>
    <x v="4"/>
    <x v="1"/>
    <n v="56641200"/>
  </r>
  <r>
    <s v="KL4240WAQF5"/>
    <x v="41"/>
    <x v="1"/>
    <x v="4"/>
    <x v="4"/>
    <x v="1"/>
    <x v="1"/>
    <x v="1"/>
    <x v="9"/>
    <s v="50-99Dvc"/>
    <x v="1"/>
    <x v="2"/>
    <n v="45206700"/>
  </r>
  <r>
    <s v="KL4240WAQF6"/>
    <x v="42"/>
    <x v="1"/>
    <x v="4"/>
    <x v="4"/>
    <x v="1"/>
    <x v="1"/>
    <x v="1"/>
    <x v="9"/>
    <s v="50-99Dvc"/>
    <x v="2"/>
    <x v="2"/>
    <n v="39177600"/>
  </r>
  <r>
    <s v="KL4240WAQFA"/>
    <x v="43"/>
    <x v="1"/>
    <x v="4"/>
    <x v="4"/>
    <x v="1"/>
    <x v="1"/>
    <x v="1"/>
    <x v="9"/>
    <s v="50-99Dvc"/>
    <x v="3"/>
    <x v="2"/>
    <n v="39177600"/>
  </r>
  <r>
    <s v="KL4240WAQFL"/>
    <x v="44"/>
    <x v="1"/>
    <x v="4"/>
    <x v="4"/>
    <x v="1"/>
    <x v="1"/>
    <x v="1"/>
    <x v="9"/>
    <s v="50-99Dvc"/>
    <x v="4"/>
    <x v="2"/>
    <n v="33125400"/>
  </r>
  <r>
    <s v="KL4240WAQT5"/>
    <x v="45"/>
    <x v="1"/>
    <x v="4"/>
    <x v="4"/>
    <x v="1"/>
    <x v="1"/>
    <x v="1"/>
    <x v="9"/>
    <s v="50-99Dvc"/>
    <x v="1"/>
    <x v="3"/>
    <n v="117532800"/>
  </r>
  <r>
    <s v="KL4240WAQT6"/>
    <x v="46"/>
    <x v="1"/>
    <x v="4"/>
    <x v="4"/>
    <x v="1"/>
    <x v="1"/>
    <x v="1"/>
    <x v="9"/>
    <s v="50-99Dvc"/>
    <x v="2"/>
    <x v="3"/>
    <n v="103049100"/>
  </r>
  <r>
    <s v="KL4240WAQTA"/>
    <x v="47"/>
    <x v="1"/>
    <x v="4"/>
    <x v="4"/>
    <x v="1"/>
    <x v="1"/>
    <x v="1"/>
    <x v="9"/>
    <s v="50-99Dvc"/>
    <x v="3"/>
    <x v="3"/>
    <n v="99422400"/>
  </r>
  <r>
    <s v="KL4240WAQTL"/>
    <x v="48"/>
    <x v="1"/>
    <x v="4"/>
    <x v="4"/>
    <x v="1"/>
    <x v="1"/>
    <x v="1"/>
    <x v="9"/>
    <s v="50-99Dvc"/>
    <x v="4"/>
    <x v="3"/>
    <n v="84961800"/>
  </r>
  <r>
    <s v="KL4240WARD5"/>
    <x v="37"/>
    <x v="1"/>
    <x v="4"/>
    <x v="4"/>
    <x v="1"/>
    <x v="1"/>
    <x v="1"/>
    <x v="10"/>
    <s v="100-149Dvc"/>
    <x v="1"/>
    <x v="1"/>
    <n v="66597300"/>
  </r>
  <r>
    <s v="KL4240WARD6"/>
    <x v="38"/>
    <x v="1"/>
    <x v="4"/>
    <x v="4"/>
    <x v="1"/>
    <x v="1"/>
    <x v="1"/>
    <x v="10"/>
    <s v="100-149Dvc"/>
    <x v="2"/>
    <x v="1"/>
    <n v="58396800"/>
  </r>
  <r>
    <s v="KL4240WARDA"/>
    <x v="39"/>
    <x v="1"/>
    <x v="4"/>
    <x v="4"/>
    <x v="1"/>
    <x v="1"/>
    <x v="1"/>
    <x v="10"/>
    <s v="100-149Dvc"/>
    <x v="3"/>
    <x v="1"/>
    <n v="56340900"/>
  </r>
  <r>
    <s v="KL4240WARDL"/>
    <x v="40"/>
    <x v="1"/>
    <x v="4"/>
    <x v="4"/>
    <x v="1"/>
    <x v="1"/>
    <x v="1"/>
    <x v="10"/>
    <s v="100-149Dvc"/>
    <x v="4"/>
    <x v="1"/>
    <n v="48163500"/>
  </r>
  <r>
    <s v="KL4240WARF5"/>
    <x v="41"/>
    <x v="1"/>
    <x v="4"/>
    <x v="4"/>
    <x v="1"/>
    <x v="1"/>
    <x v="1"/>
    <x v="10"/>
    <s v="100-149Dvc"/>
    <x v="1"/>
    <x v="2"/>
    <n v="38415300"/>
  </r>
  <r>
    <s v="KL4240WARF6"/>
    <x v="42"/>
    <x v="1"/>
    <x v="4"/>
    <x v="4"/>
    <x v="1"/>
    <x v="1"/>
    <x v="1"/>
    <x v="10"/>
    <s v="100-149Dvc"/>
    <x v="2"/>
    <x v="2"/>
    <n v="33287100"/>
  </r>
  <r>
    <s v="KL4240WARFA"/>
    <x v="43"/>
    <x v="1"/>
    <x v="4"/>
    <x v="4"/>
    <x v="1"/>
    <x v="1"/>
    <x v="1"/>
    <x v="10"/>
    <s v="100-149Dvc"/>
    <x v="3"/>
    <x v="2"/>
    <n v="33287100"/>
  </r>
  <r>
    <s v="KL4240WARFL"/>
    <x v="44"/>
    <x v="1"/>
    <x v="4"/>
    <x v="4"/>
    <x v="1"/>
    <x v="1"/>
    <x v="1"/>
    <x v="10"/>
    <s v="100-149Dvc"/>
    <x v="4"/>
    <x v="2"/>
    <n v="28182000"/>
  </r>
  <r>
    <s v="KL4240WART5"/>
    <x v="45"/>
    <x v="1"/>
    <x v="4"/>
    <x v="4"/>
    <x v="1"/>
    <x v="1"/>
    <x v="1"/>
    <x v="10"/>
    <s v="100-149Dvc"/>
    <x v="1"/>
    <x v="3"/>
    <n v="99884400"/>
  </r>
  <r>
    <s v="KL4240WART6"/>
    <x v="46"/>
    <x v="1"/>
    <x v="4"/>
    <x v="4"/>
    <x v="1"/>
    <x v="1"/>
    <x v="1"/>
    <x v="10"/>
    <s v="100-149Dvc"/>
    <x v="2"/>
    <x v="3"/>
    <n v="87595200"/>
  </r>
  <r>
    <s v="KL4240WARTA"/>
    <x v="47"/>
    <x v="1"/>
    <x v="4"/>
    <x v="4"/>
    <x v="1"/>
    <x v="1"/>
    <x v="1"/>
    <x v="10"/>
    <s v="100-149Dvc"/>
    <x v="3"/>
    <x v="3"/>
    <n v="84522900"/>
  </r>
  <r>
    <s v="KL4240WARTL"/>
    <x v="48"/>
    <x v="1"/>
    <x v="4"/>
    <x v="4"/>
    <x v="1"/>
    <x v="1"/>
    <x v="1"/>
    <x v="10"/>
    <s v="100-149Dvc"/>
    <x v="4"/>
    <x v="3"/>
    <n v="72210600"/>
  </r>
  <r>
    <s v="KL4240WASD5"/>
    <x v="37"/>
    <x v="1"/>
    <x v="4"/>
    <x v="4"/>
    <x v="1"/>
    <x v="1"/>
    <x v="1"/>
    <x v="11"/>
    <s v="150-249Dvc"/>
    <x v="1"/>
    <x v="1"/>
    <n v="66597300"/>
  </r>
  <r>
    <s v="KL4240WASD6"/>
    <x v="38"/>
    <x v="1"/>
    <x v="4"/>
    <x v="4"/>
    <x v="1"/>
    <x v="1"/>
    <x v="1"/>
    <x v="11"/>
    <s v="150-249Dvc"/>
    <x v="2"/>
    <x v="1"/>
    <n v="58396800"/>
  </r>
  <r>
    <s v="KL4240WASDA"/>
    <x v="39"/>
    <x v="1"/>
    <x v="4"/>
    <x v="4"/>
    <x v="1"/>
    <x v="1"/>
    <x v="1"/>
    <x v="11"/>
    <s v="150-249Dvc"/>
    <x v="3"/>
    <x v="1"/>
    <n v="56340900"/>
  </r>
  <r>
    <s v="KL4240WASDL"/>
    <x v="40"/>
    <x v="1"/>
    <x v="4"/>
    <x v="4"/>
    <x v="1"/>
    <x v="1"/>
    <x v="1"/>
    <x v="11"/>
    <s v="150-249Dvc"/>
    <x v="4"/>
    <x v="1"/>
    <n v="48163500"/>
  </r>
  <r>
    <s v="KL4240WASF5"/>
    <x v="41"/>
    <x v="1"/>
    <x v="4"/>
    <x v="4"/>
    <x v="1"/>
    <x v="1"/>
    <x v="1"/>
    <x v="11"/>
    <s v="150-249Dvc"/>
    <x v="1"/>
    <x v="2"/>
    <n v="38415300"/>
  </r>
  <r>
    <s v="KL4240WASF6"/>
    <x v="42"/>
    <x v="1"/>
    <x v="4"/>
    <x v="4"/>
    <x v="1"/>
    <x v="1"/>
    <x v="1"/>
    <x v="11"/>
    <s v="150-249Dvc"/>
    <x v="2"/>
    <x v="2"/>
    <n v="33287100"/>
  </r>
  <r>
    <s v="KL4240WASFA"/>
    <x v="43"/>
    <x v="1"/>
    <x v="4"/>
    <x v="4"/>
    <x v="1"/>
    <x v="1"/>
    <x v="1"/>
    <x v="11"/>
    <s v="150-249Dvc"/>
    <x v="3"/>
    <x v="2"/>
    <n v="33287100"/>
  </r>
  <r>
    <s v="KL4240WASFL"/>
    <x v="44"/>
    <x v="1"/>
    <x v="4"/>
    <x v="4"/>
    <x v="1"/>
    <x v="1"/>
    <x v="1"/>
    <x v="11"/>
    <s v="150-249Dvc"/>
    <x v="4"/>
    <x v="2"/>
    <n v="28182000"/>
  </r>
  <r>
    <s v="KL4240WAST5"/>
    <x v="45"/>
    <x v="1"/>
    <x v="4"/>
    <x v="4"/>
    <x v="1"/>
    <x v="1"/>
    <x v="1"/>
    <x v="11"/>
    <s v="150-249Dvc"/>
    <x v="1"/>
    <x v="3"/>
    <n v="99884400"/>
  </r>
  <r>
    <s v="KL4240WAST6"/>
    <x v="46"/>
    <x v="1"/>
    <x v="4"/>
    <x v="4"/>
    <x v="1"/>
    <x v="1"/>
    <x v="1"/>
    <x v="11"/>
    <s v="150-249Dvc"/>
    <x v="2"/>
    <x v="3"/>
    <n v="87595200"/>
  </r>
  <r>
    <s v="KL4240WASTA"/>
    <x v="47"/>
    <x v="1"/>
    <x v="4"/>
    <x v="4"/>
    <x v="1"/>
    <x v="1"/>
    <x v="1"/>
    <x v="11"/>
    <s v="150-249Dvc"/>
    <x v="3"/>
    <x v="3"/>
    <n v="84522900"/>
  </r>
  <r>
    <s v="KL4240WASTL"/>
    <x v="48"/>
    <x v="1"/>
    <x v="4"/>
    <x v="4"/>
    <x v="1"/>
    <x v="1"/>
    <x v="1"/>
    <x v="11"/>
    <s v="150-249Dvc"/>
    <x v="4"/>
    <x v="3"/>
    <n v="72210600"/>
  </r>
  <r>
    <s v="KL4240WATD5"/>
    <x v="37"/>
    <x v="1"/>
    <x v="4"/>
    <x v="4"/>
    <x v="1"/>
    <x v="1"/>
    <x v="1"/>
    <x v="12"/>
    <s v="250-499Dvc"/>
    <x v="1"/>
    <x v="1"/>
    <n v="62670300"/>
  </r>
  <r>
    <s v="KL4240WATD6"/>
    <x v="38"/>
    <x v="1"/>
    <x v="4"/>
    <x v="4"/>
    <x v="1"/>
    <x v="1"/>
    <x v="1"/>
    <x v="12"/>
    <s v="250-499Dvc"/>
    <x v="2"/>
    <x v="1"/>
    <n v="54954900"/>
  </r>
  <r>
    <s v="KL4240WATDA"/>
    <x v="39"/>
    <x v="1"/>
    <x v="4"/>
    <x v="4"/>
    <x v="1"/>
    <x v="1"/>
    <x v="1"/>
    <x v="12"/>
    <s v="250-499Dvc"/>
    <x v="3"/>
    <x v="1"/>
    <n v="53037600"/>
  </r>
  <r>
    <s v="KL4240WATDL"/>
    <x v="40"/>
    <x v="1"/>
    <x v="4"/>
    <x v="4"/>
    <x v="1"/>
    <x v="1"/>
    <x v="1"/>
    <x v="12"/>
    <s v="250-499Dvc"/>
    <x v="4"/>
    <x v="1"/>
    <n v="45299100"/>
  </r>
  <r>
    <s v="KL4240WATF5"/>
    <x v="41"/>
    <x v="1"/>
    <x v="4"/>
    <x v="4"/>
    <x v="1"/>
    <x v="1"/>
    <x v="1"/>
    <x v="12"/>
    <s v="250-499Dvc"/>
    <x v="1"/>
    <x v="2"/>
    <n v="36151500"/>
  </r>
  <r>
    <s v="KL4240WATF6"/>
    <x v="42"/>
    <x v="1"/>
    <x v="4"/>
    <x v="4"/>
    <x v="1"/>
    <x v="1"/>
    <x v="1"/>
    <x v="12"/>
    <s v="250-499Dvc"/>
    <x v="2"/>
    <x v="2"/>
    <n v="31323600"/>
  </r>
  <r>
    <s v="KL4240WATFA"/>
    <x v="43"/>
    <x v="1"/>
    <x v="4"/>
    <x v="4"/>
    <x v="1"/>
    <x v="1"/>
    <x v="1"/>
    <x v="12"/>
    <s v="250-499Dvc"/>
    <x v="3"/>
    <x v="2"/>
    <n v="31323600"/>
  </r>
  <r>
    <s v="KL4240WATFL"/>
    <x v="44"/>
    <x v="1"/>
    <x v="4"/>
    <x v="4"/>
    <x v="1"/>
    <x v="1"/>
    <x v="1"/>
    <x v="12"/>
    <s v="250-499Dvc"/>
    <x v="4"/>
    <x v="2"/>
    <n v="26518800"/>
  </r>
  <r>
    <s v="KL4240WATT5"/>
    <x v="45"/>
    <x v="1"/>
    <x v="4"/>
    <x v="4"/>
    <x v="1"/>
    <x v="1"/>
    <x v="1"/>
    <x v="12"/>
    <s v="250-499Dvc"/>
    <x v="1"/>
    <x v="3"/>
    <n v="94017000"/>
  </r>
  <r>
    <s v="KL4240WATT6"/>
    <x v="46"/>
    <x v="1"/>
    <x v="4"/>
    <x v="4"/>
    <x v="1"/>
    <x v="1"/>
    <x v="1"/>
    <x v="12"/>
    <s v="250-499Dvc"/>
    <x v="2"/>
    <x v="3"/>
    <n v="82420800"/>
  </r>
  <r>
    <s v="KL4240WATTA"/>
    <x v="47"/>
    <x v="1"/>
    <x v="4"/>
    <x v="4"/>
    <x v="1"/>
    <x v="1"/>
    <x v="1"/>
    <x v="12"/>
    <s v="250-499Dvc"/>
    <x v="3"/>
    <x v="3"/>
    <n v="79556400"/>
  </r>
  <r>
    <s v="KL4240WATTL"/>
    <x v="48"/>
    <x v="1"/>
    <x v="4"/>
    <x v="4"/>
    <x v="1"/>
    <x v="1"/>
    <x v="1"/>
    <x v="12"/>
    <s v="250-499Dvc"/>
    <x v="4"/>
    <x v="3"/>
    <n v="67983300"/>
  </r>
  <r>
    <s v="KL4240WAUD5"/>
    <x v="37"/>
    <x v="1"/>
    <x v="4"/>
    <x v="4"/>
    <x v="1"/>
    <x v="1"/>
    <x v="1"/>
    <x v="13"/>
    <s v="500-999Dvc"/>
    <x v="1"/>
    <x v="1"/>
    <n v="62670300"/>
  </r>
  <r>
    <s v="KL4240WAUD6"/>
    <x v="38"/>
    <x v="1"/>
    <x v="4"/>
    <x v="4"/>
    <x v="1"/>
    <x v="1"/>
    <x v="1"/>
    <x v="13"/>
    <s v="500-999Dvc"/>
    <x v="2"/>
    <x v="1"/>
    <n v="54954900"/>
  </r>
  <r>
    <s v="KL4240WAUDA"/>
    <x v="39"/>
    <x v="1"/>
    <x v="4"/>
    <x v="4"/>
    <x v="1"/>
    <x v="1"/>
    <x v="1"/>
    <x v="13"/>
    <s v="500-999Dvc"/>
    <x v="3"/>
    <x v="1"/>
    <n v="53037600"/>
  </r>
  <r>
    <s v="KL4240WAUDL"/>
    <x v="40"/>
    <x v="1"/>
    <x v="4"/>
    <x v="4"/>
    <x v="1"/>
    <x v="1"/>
    <x v="1"/>
    <x v="13"/>
    <s v="500-999Dvc"/>
    <x v="4"/>
    <x v="1"/>
    <n v="45299100"/>
  </r>
  <r>
    <s v="KL4240WAUF5"/>
    <x v="41"/>
    <x v="1"/>
    <x v="4"/>
    <x v="4"/>
    <x v="1"/>
    <x v="1"/>
    <x v="1"/>
    <x v="13"/>
    <s v="500-999Dvc"/>
    <x v="1"/>
    <x v="2"/>
    <n v="36151500"/>
  </r>
  <r>
    <s v="KL4240WAUF6"/>
    <x v="42"/>
    <x v="1"/>
    <x v="4"/>
    <x v="4"/>
    <x v="1"/>
    <x v="1"/>
    <x v="1"/>
    <x v="13"/>
    <s v="500-999Dvc"/>
    <x v="2"/>
    <x v="2"/>
    <n v="31323600"/>
  </r>
  <r>
    <s v="KL4240WAUFA"/>
    <x v="43"/>
    <x v="1"/>
    <x v="4"/>
    <x v="4"/>
    <x v="1"/>
    <x v="1"/>
    <x v="1"/>
    <x v="13"/>
    <s v="500-999Dvc"/>
    <x v="3"/>
    <x v="2"/>
    <n v="31323600"/>
  </r>
  <r>
    <s v="KL4240WAUFL"/>
    <x v="44"/>
    <x v="1"/>
    <x v="4"/>
    <x v="4"/>
    <x v="1"/>
    <x v="1"/>
    <x v="1"/>
    <x v="13"/>
    <s v="500-999Dvc"/>
    <x v="4"/>
    <x v="2"/>
    <n v="26518800"/>
  </r>
  <r>
    <s v="KL4240WAUT5"/>
    <x v="45"/>
    <x v="1"/>
    <x v="4"/>
    <x v="4"/>
    <x v="1"/>
    <x v="1"/>
    <x v="1"/>
    <x v="13"/>
    <s v="500-999Dvc"/>
    <x v="1"/>
    <x v="3"/>
    <n v="94017000"/>
  </r>
  <r>
    <s v="KL4240WAUT6"/>
    <x v="46"/>
    <x v="1"/>
    <x v="4"/>
    <x v="4"/>
    <x v="1"/>
    <x v="1"/>
    <x v="1"/>
    <x v="13"/>
    <s v="500-999Dvc"/>
    <x v="2"/>
    <x v="3"/>
    <n v="82420800"/>
  </r>
  <r>
    <s v="KL4240WAUTA"/>
    <x v="47"/>
    <x v="1"/>
    <x v="4"/>
    <x v="4"/>
    <x v="1"/>
    <x v="1"/>
    <x v="1"/>
    <x v="13"/>
    <s v="500-999Dvc"/>
    <x v="3"/>
    <x v="3"/>
    <n v="79556400"/>
  </r>
  <r>
    <s v="KL4240WAUTL"/>
    <x v="48"/>
    <x v="1"/>
    <x v="4"/>
    <x v="4"/>
    <x v="1"/>
    <x v="1"/>
    <x v="1"/>
    <x v="13"/>
    <s v="500-999Dvc"/>
    <x v="4"/>
    <x v="3"/>
    <n v="67983300"/>
  </r>
  <r>
    <s v="KL4240WAVD5"/>
    <x v="37"/>
    <x v="1"/>
    <x v="4"/>
    <x v="4"/>
    <x v="1"/>
    <x v="1"/>
    <x v="1"/>
    <x v="14"/>
    <s v="1000-1499Dvc"/>
    <x v="1"/>
    <x v="1"/>
    <n v="57865500"/>
  </r>
  <r>
    <s v="KL4240WAVD6"/>
    <x v="38"/>
    <x v="1"/>
    <x v="4"/>
    <x v="4"/>
    <x v="1"/>
    <x v="1"/>
    <x v="1"/>
    <x v="14"/>
    <s v="1000-1499Dvc"/>
    <x v="2"/>
    <x v="1"/>
    <n v="50127000"/>
  </r>
  <r>
    <s v="KL4240WAVDA"/>
    <x v="39"/>
    <x v="1"/>
    <x v="4"/>
    <x v="4"/>
    <x v="1"/>
    <x v="1"/>
    <x v="1"/>
    <x v="14"/>
    <s v="1000-1499Dvc"/>
    <x v="3"/>
    <x v="1"/>
    <n v="50612100"/>
  </r>
  <r>
    <s v="KL4240WAVDL"/>
    <x v="40"/>
    <x v="1"/>
    <x v="4"/>
    <x v="4"/>
    <x v="1"/>
    <x v="1"/>
    <x v="1"/>
    <x v="14"/>
    <s v="1000-1499Dvc"/>
    <x v="4"/>
    <x v="1"/>
    <n v="42919800"/>
  </r>
  <r>
    <s v="KL4240WAVF5"/>
    <x v="41"/>
    <x v="1"/>
    <x v="4"/>
    <x v="4"/>
    <x v="1"/>
    <x v="1"/>
    <x v="1"/>
    <x v="14"/>
    <s v="1000-1499Dvc"/>
    <x v="1"/>
    <x v="2"/>
    <n v="31323600"/>
  </r>
  <r>
    <s v="KL4240WAVF6"/>
    <x v="42"/>
    <x v="1"/>
    <x v="4"/>
    <x v="4"/>
    <x v="1"/>
    <x v="1"/>
    <x v="1"/>
    <x v="14"/>
    <s v="1000-1499Dvc"/>
    <x v="2"/>
    <x v="2"/>
    <n v="26518800"/>
  </r>
  <r>
    <s v="KL4240WAVFA"/>
    <x v="43"/>
    <x v="1"/>
    <x v="4"/>
    <x v="4"/>
    <x v="1"/>
    <x v="1"/>
    <x v="1"/>
    <x v="14"/>
    <s v="1000-1499Dvc"/>
    <x v="3"/>
    <x v="2"/>
    <n v="28921200"/>
  </r>
  <r>
    <s v="KL4240WAVFL"/>
    <x v="44"/>
    <x v="1"/>
    <x v="4"/>
    <x v="4"/>
    <x v="1"/>
    <x v="1"/>
    <x v="1"/>
    <x v="14"/>
    <s v="1000-1499Dvc"/>
    <x v="4"/>
    <x v="2"/>
    <n v="24116400"/>
  </r>
  <r>
    <s v="KL4240WAVT5"/>
    <x v="45"/>
    <x v="1"/>
    <x v="4"/>
    <x v="4"/>
    <x v="1"/>
    <x v="1"/>
    <x v="1"/>
    <x v="14"/>
    <s v="1000-1499Dvc"/>
    <x v="1"/>
    <x v="3"/>
    <n v="89189100"/>
  </r>
  <r>
    <s v="KL4240WAVT6"/>
    <x v="46"/>
    <x v="1"/>
    <x v="4"/>
    <x v="4"/>
    <x v="1"/>
    <x v="1"/>
    <x v="1"/>
    <x v="14"/>
    <s v="1000-1499Dvc"/>
    <x v="2"/>
    <x v="3"/>
    <n v="77639100"/>
  </r>
  <r>
    <s v="KL4240WAVTA"/>
    <x v="47"/>
    <x v="1"/>
    <x v="4"/>
    <x v="4"/>
    <x v="1"/>
    <x v="1"/>
    <x v="1"/>
    <x v="14"/>
    <s v="1000-1499Dvc"/>
    <x v="3"/>
    <x v="3"/>
    <n v="77154000"/>
  </r>
  <r>
    <s v="KL4240WAVTL"/>
    <x v="48"/>
    <x v="1"/>
    <x v="4"/>
    <x v="4"/>
    <x v="1"/>
    <x v="1"/>
    <x v="1"/>
    <x v="14"/>
    <s v="1000-1499Dvc"/>
    <x v="4"/>
    <x v="3"/>
    <n v="65557800"/>
  </r>
  <r>
    <s v="KL4240WAWD5"/>
    <x v="37"/>
    <x v="1"/>
    <x v="4"/>
    <x v="4"/>
    <x v="1"/>
    <x v="1"/>
    <x v="1"/>
    <x v="15"/>
    <s v="1500-2499Dvc"/>
    <x v="1"/>
    <x v="1"/>
    <n v="57865500"/>
  </r>
  <r>
    <s v="KL4240WAWD6"/>
    <x v="38"/>
    <x v="1"/>
    <x v="4"/>
    <x v="4"/>
    <x v="1"/>
    <x v="1"/>
    <x v="1"/>
    <x v="15"/>
    <s v="1500-2499Dvc"/>
    <x v="2"/>
    <x v="1"/>
    <n v="50127000"/>
  </r>
  <r>
    <s v="KL4240WAWDA"/>
    <x v="39"/>
    <x v="1"/>
    <x v="4"/>
    <x v="4"/>
    <x v="1"/>
    <x v="1"/>
    <x v="1"/>
    <x v="15"/>
    <s v="1500-2499Dvc"/>
    <x v="3"/>
    <x v="1"/>
    <n v="50612100"/>
  </r>
  <r>
    <s v="KL4240WAWDL"/>
    <x v="40"/>
    <x v="1"/>
    <x v="4"/>
    <x v="4"/>
    <x v="1"/>
    <x v="1"/>
    <x v="1"/>
    <x v="15"/>
    <s v="1500-2499Dvc"/>
    <x v="4"/>
    <x v="1"/>
    <n v="42919800"/>
  </r>
  <r>
    <s v="KL4240WAWF5"/>
    <x v="41"/>
    <x v="1"/>
    <x v="4"/>
    <x v="4"/>
    <x v="1"/>
    <x v="1"/>
    <x v="1"/>
    <x v="15"/>
    <s v="1500-2499Dvc"/>
    <x v="1"/>
    <x v="2"/>
    <n v="31323600"/>
  </r>
  <r>
    <s v="KL4240WAWF6"/>
    <x v="42"/>
    <x v="1"/>
    <x v="4"/>
    <x v="4"/>
    <x v="1"/>
    <x v="1"/>
    <x v="1"/>
    <x v="15"/>
    <s v="1500-2499Dvc"/>
    <x v="2"/>
    <x v="2"/>
    <n v="26518800"/>
  </r>
  <r>
    <s v="KL4240WAWFA"/>
    <x v="43"/>
    <x v="1"/>
    <x v="4"/>
    <x v="4"/>
    <x v="1"/>
    <x v="1"/>
    <x v="1"/>
    <x v="15"/>
    <s v="1500-2499Dvc"/>
    <x v="3"/>
    <x v="2"/>
    <n v="28921200"/>
  </r>
  <r>
    <s v="KL4240WAWFL"/>
    <x v="44"/>
    <x v="1"/>
    <x v="4"/>
    <x v="4"/>
    <x v="1"/>
    <x v="1"/>
    <x v="1"/>
    <x v="15"/>
    <s v="1500-2499Dvc"/>
    <x v="4"/>
    <x v="2"/>
    <n v="24116400"/>
  </r>
  <r>
    <s v="KL4240WAWT5"/>
    <x v="45"/>
    <x v="1"/>
    <x v="4"/>
    <x v="4"/>
    <x v="1"/>
    <x v="1"/>
    <x v="1"/>
    <x v="15"/>
    <s v="1500-2499Dvc"/>
    <x v="1"/>
    <x v="3"/>
    <n v="89189100"/>
  </r>
  <r>
    <s v="KL4240WAWT6"/>
    <x v="46"/>
    <x v="1"/>
    <x v="4"/>
    <x v="4"/>
    <x v="1"/>
    <x v="1"/>
    <x v="1"/>
    <x v="15"/>
    <s v="1500-2499Dvc"/>
    <x v="2"/>
    <x v="3"/>
    <n v="77639100"/>
  </r>
  <r>
    <s v="KL4240WAWTA"/>
    <x v="47"/>
    <x v="1"/>
    <x v="4"/>
    <x v="4"/>
    <x v="1"/>
    <x v="1"/>
    <x v="1"/>
    <x v="15"/>
    <s v="1500-2499Dvc"/>
    <x v="3"/>
    <x v="3"/>
    <n v="77154000"/>
  </r>
  <r>
    <s v="KL4240WAWTL"/>
    <x v="48"/>
    <x v="1"/>
    <x v="4"/>
    <x v="4"/>
    <x v="1"/>
    <x v="1"/>
    <x v="1"/>
    <x v="15"/>
    <s v="1500-2499Dvc"/>
    <x v="4"/>
    <x v="3"/>
    <n v="65557800"/>
  </r>
  <r>
    <s v="KL4240WAXD5"/>
    <x v="37"/>
    <x v="1"/>
    <x v="4"/>
    <x v="4"/>
    <x v="1"/>
    <x v="1"/>
    <x v="1"/>
    <x v="16"/>
    <s v="2500-4999Dvc"/>
    <x v="1"/>
    <x v="1"/>
    <n v="57865500"/>
  </r>
  <r>
    <s v="KL4240WAXD6"/>
    <x v="38"/>
    <x v="1"/>
    <x v="4"/>
    <x v="4"/>
    <x v="1"/>
    <x v="1"/>
    <x v="1"/>
    <x v="16"/>
    <s v="2500-4999Dvc"/>
    <x v="2"/>
    <x v="1"/>
    <n v="50127000"/>
  </r>
  <r>
    <s v="KL4240WAXDA"/>
    <x v="39"/>
    <x v="1"/>
    <x v="4"/>
    <x v="4"/>
    <x v="1"/>
    <x v="1"/>
    <x v="1"/>
    <x v="16"/>
    <s v="2500-4999Dvc"/>
    <x v="3"/>
    <x v="1"/>
    <n v="50612100"/>
  </r>
  <r>
    <s v="KL4240WAXDL"/>
    <x v="40"/>
    <x v="1"/>
    <x v="4"/>
    <x v="4"/>
    <x v="1"/>
    <x v="1"/>
    <x v="1"/>
    <x v="16"/>
    <s v="2500-4999Dvc"/>
    <x v="4"/>
    <x v="1"/>
    <n v="42919800"/>
  </r>
  <r>
    <s v="KL4240WAXF5"/>
    <x v="41"/>
    <x v="1"/>
    <x v="4"/>
    <x v="4"/>
    <x v="1"/>
    <x v="1"/>
    <x v="1"/>
    <x v="16"/>
    <s v="2500-4999Dvc"/>
    <x v="1"/>
    <x v="2"/>
    <n v="31323600"/>
  </r>
  <r>
    <s v="KL4240WAXF6"/>
    <x v="42"/>
    <x v="1"/>
    <x v="4"/>
    <x v="4"/>
    <x v="1"/>
    <x v="1"/>
    <x v="1"/>
    <x v="16"/>
    <s v="2500-4999Dvc"/>
    <x v="2"/>
    <x v="2"/>
    <n v="26518800"/>
  </r>
  <r>
    <s v="KL4240WAXFA"/>
    <x v="43"/>
    <x v="1"/>
    <x v="4"/>
    <x v="4"/>
    <x v="1"/>
    <x v="1"/>
    <x v="1"/>
    <x v="16"/>
    <s v="2500-4999Dvc"/>
    <x v="3"/>
    <x v="2"/>
    <n v="28921200"/>
  </r>
  <r>
    <s v="KL4240WAXFL"/>
    <x v="44"/>
    <x v="1"/>
    <x v="4"/>
    <x v="4"/>
    <x v="1"/>
    <x v="1"/>
    <x v="1"/>
    <x v="16"/>
    <s v="2500-4999Dvc"/>
    <x v="4"/>
    <x v="2"/>
    <n v="24116400"/>
  </r>
  <r>
    <s v="KL4240WAXT5"/>
    <x v="45"/>
    <x v="1"/>
    <x v="4"/>
    <x v="4"/>
    <x v="1"/>
    <x v="1"/>
    <x v="1"/>
    <x v="16"/>
    <s v="2500-4999Dvc"/>
    <x v="1"/>
    <x v="3"/>
    <n v="89189100"/>
  </r>
  <r>
    <s v="KL4240WAXT6"/>
    <x v="46"/>
    <x v="1"/>
    <x v="4"/>
    <x v="4"/>
    <x v="1"/>
    <x v="1"/>
    <x v="1"/>
    <x v="16"/>
    <s v="2500-4999Dvc"/>
    <x v="2"/>
    <x v="3"/>
    <n v="77639100"/>
  </r>
  <r>
    <s v="KL4240WAXTA"/>
    <x v="47"/>
    <x v="1"/>
    <x v="4"/>
    <x v="4"/>
    <x v="1"/>
    <x v="1"/>
    <x v="1"/>
    <x v="16"/>
    <s v="2500-4999Dvc"/>
    <x v="3"/>
    <x v="3"/>
    <n v="77154000"/>
  </r>
  <r>
    <s v="KL4240WAXTL"/>
    <x v="48"/>
    <x v="1"/>
    <x v="4"/>
    <x v="4"/>
    <x v="1"/>
    <x v="1"/>
    <x v="1"/>
    <x v="16"/>
    <s v="2500-4999Dvc"/>
    <x v="4"/>
    <x v="3"/>
    <n v="65557800"/>
  </r>
  <r>
    <s v="KL4240WAYD5"/>
    <x v="37"/>
    <x v="1"/>
    <x v="4"/>
    <x v="4"/>
    <x v="1"/>
    <x v="1"/>
    <x v="1"/>
    <x v="17"/>
    <s v="5000+Dvc"/>
    <x v="1"/>
    <x v="1"/>
    <n v="57865500"/>
  </r>
  <r>
    <s v="KL4240WAYD6"/>
    <x v="38"/>
    <x v="1"/>
    <x v="4"/>
    <x v="4"/>
    <x v="1"/>
    <x v="1"/>
    <x v="1"/>
    <x v="17"/>
    <s v="5000+Dvc"/>
    <x v="2"/>
    <x v="1"/>
    <n v="50127000"/>
  </r>
  <r>
    <s v="KL4240WAYDA"/>
    <x v="39"/>
    <x v="1"/>
    <x v="4"/>
    <x v="4"/>
    <x v="1"/>
    <x v="1"/>
    <x v="1"/>
    <x v="17"/>
    <s v="5000+Dvc"/>
    <x v="3"/>
    <x v="1"/>
    <n v="50612100"/>
  </r>
  <r>
    <s v="KL4240WAYDL"/>
    <x v="40"/>
    <x v="1"/>
    <x v="4"/>
    <x v="4"/>
    <x v="1"/>
    <x v="1"/>
    <x v="1"/>
    <x v="17"/>
    <s v="5000+Dvc"/>
    <x v="4"/>
    <x v="1"/>
    <n v="42919800"/>
  </r>
  <r>
    <s v="KL4240WAYF5"/>
    <x v="41"/>
    <x v="1"/>
    <x v="4"/>
    <x v="4"/>
    <x v="1"/>
    <x v="1"/>
    <x v="1"/>
    <x v="17"/>
    <s v="5000+Dvc"/>
    <x v="1"/>
    <x v="2"/>
    <n v="31323600"/>
  </r>
  <r>
    <s v="KL4240WAYF6"/>
    <x v="42"/>
    <x v="1"/>
    <x v="4"/>
    <x v="4"/>
    <x v="1"/>
    <x v="1"/>
    <x v="1"/>
    <x v="17"/>
    <s v="5000+Dvc"/>
    <x v="2"/>
    <x v="2"/>
    <n v="26518800"/>
  </r>
  <r>
    <s v="KL4240WAYFA"/>
    <x v="43"/>
    <x v="1"/>
    <x v="4"/>
    <x v="4"/>
    <x v="1"/>
    <x v="1"/>
    <x v="1"/>
    <x v="17"/>
    <s v="5000+Dvc"/>
    <x v="3"/>
    <x v="2"/>
    <n v="28921200"/>
  </r>
  <r>
    <s v="KL4240WAYFL"/>
    <x v="44"/>
    <x v="1"/>
    <x v="4"/>
    <x v="4"/>
    <x v="1"/>
    <x v="1"/>
    <x v="1"/>
    <x v="17"/>
    <s v="5000+Dvc"/>
    <x v="4"/>
    <x v="2"/>
    <n v="24116400"/>
  </r>
  <r>
    <s v="KL4240WAYT5"/>
    <x v="45"/>
    <x v="1"/>
    <x v="4"/>
    <x v="4"/>
    <x v="1"/>
    <x v="1"/>
    <x v="1"/>
    <x v="17"/>
    <s v="5000+Dvc"/>
    <x v="1"/>
    <x v="3"/>
    <n v="89189100"/>
  </r>
  <r>
    <s v="KL4240WAYT6"/>
    <x v="46"/>
    <x v="1"/>
    <x v="4"/>
    <x v="4"/>
    <x v="1"/>
    <x v="1"/>
    <x v="1"/>
    <x v="17"/>
    <s v="5000+Dvc"/>
    <x v="2"/>
    <x v="3"/>
    <n v="77639100"/>
  </r>
  <r>
    <s v="KL4240WAYTA"/>
    <x v="47"/>
    <x v="1"/>
    <x v="4"/>
    <x v="4"/>
    <x v="1"/>
    <x v="1"/>
    <x v="1"/>
    <x v="17"/>
    <s v="5000+Dvc"/>
    <x v="3"/>
    <x v="3"/>
    <n v="77154000"/>
  </r>
  <r>
    <s v="KL4240WAYTL"/>
    <x v="48"/>
    <x v="1"/>
    <x v="4"/>
    <x v="4"/>
    <x v="1"/>
    <x v="1"/>
    <x v="1"/>
    <x v="17"/>
    <s v="5000+Dvc"/>
    <x v="4"/>
    <x v="3"/>
    <n v="65557800"/>
  </r>
  <r>
    <s v="KL4243WAAD5"/>
    <x v="49"/>
    <x v="1"/>
    <x v="5"/>
    <x v="5"/>
    <x v="1"/>
    <x v="1"/>
    <x v="1"/>
    <x v="1"/>
    <s v="1-1Dvc"/>
    <x v="1"/>
    <x v="1"/>
    <n v="419172600"/>
  </r>
  <r>
    <s v="KL4243WAAD6"/>
    <x v="50"/>
    <x v="1"/>
    <x v="5"/>
    <x v="5"/>
    <x v="1"/>
    <x v="1"/>
    <x v="1"/>
    <x v="1"/>
    <s v="1-1Dvc"/>
    <x v="2"/>
    <x v="1"/>
    <n v="367590300"/>
  </r>
  <r>
    <s v="KL4243WAADA"/>
    <x v="51"/>
    <x v="1"/>
    <x v="5"/>
    <x v="5"/>
    <x v="1"/>
    <x v="1"/>
    <x v="1"/>
    <x v="1"/>
    <s v="1-1Dvc"/>
    <x v="3"/>
    <x v="1"/>
    <n v="354700500"/>
  </r>
  <r>
    <s v="KL4243WAADL"/>
    <x v="52"/>
    <x v="1"/>
    <x v="5"/>
    <x v="5"/>
    <x v="1"/>
    <x v="1"/>
    <x v="1"/>
    <x v="1"/>
    <s v="1-1Dvc"/>
    <x v="4"/>
    <x v="1"/>
    <n v="303095100"/>
  </r>
  <r>
    <s v="KL4243WAAF5"/>
    <x v="53"/>
    <x v="1"/>
    <x v="5"/>
    <x v="5"/>
    <x v="1"/>
    <x v="1"/>
    <x v="1"/>
    <x v="1"/>
    <s v="1-1Dvc"/>
    <x v="1"/>
    <x v="2"/>
    <n v="241833900"/>
  </r>
  <r>
    <s v="KL4243WAAF6"/>
    <x v="54"/>
    <x v="1"/>
    <x v="5"/>
    <x v="5"/>
    <x v="1"/>
    <x v="1"/>
    <x v="1"/>
    <x v="1"/>
    <s v="1-1Dvc"/>
    <x v="2"/>
    <x v="2"/>
    <n v="209586300"/>
  </r>
  <r>
    <s v="KL4243WAAFA"/>
    <x v="55"/>
    <x v="1"/>
    <x v="5"/>
    <x v="5"/>
    <x v="1"/>
    <x v="1"/>
    <x v="1"/>
    <x v="1"/>
    <s v="1-1Dvc"/>
    <x v="3"/>
    <x v="2"/>
    <n v="209586300"/>
  </r>
  <r>
    <s v="KL4243WAAFL"/>
    <x v="56"/>
    <x v="1"/>
    <x v="5"/>
    <x v="5"/>
    <x v="1"/>
    <x v="1"/>
    <x v="1"/>
    <x v="1"/>
    <s v="1-1Dvc"/>
    <x v="4"/>
    <x v="2"/>
    <n v="177338700"/>
  </r>
  <r>
    <s v="KL4243WAAT5"/>
    <x v="57"/>
    <x v="1"/>
    <x v="5"/>
    <x v="5"/>
    <x v="1"/>
    <x v="1"/>
    <x v="1"/>
    <x v="1"/>
    <s v="1-1Dvc"/>
    <x v="1"/>
    <x v="3"/>
    <n v="628782000"/>
  </r>
  <r>
    <s v="KL4243WAAT6"/>
    <x v="58"/>
    <x v="1"/>
    <x v="5"/>
    <x v="5"/>
    <x v="1"/>
    <x v="1"/>
    <x v="1"/>
    <x v="1"/>
    <s v="1-1Dvc"/>
    <x v="2"/>
    <x v="3"/>
    <n v="551373900"/>
  </r>
  <r>
    <s v="KL4243WAATA"/>
    <x v="59"/>
    <x v="1"/>
    <x v="5"/>
    <x v="5"/>
    <x v="1"/>
    <x v="1"/>
    <x v="1"/>
    <x v="1"/>
    <s v="1-1Dvc"/>
    <x v="3"/>
    <x v="3"/>
    <n v="532039200"/>
  </r>
  <r>
    <s v="KL4243WAATL"/>
    <x v="60"/>
    <x v="1"/>
    <x v="5"/>
    <x v="5"/>
    <x v="1"/>
    <x v="1"/>
    <x v="1"/>
    <x v="1"/>
    <s v="1-1Dvc"/>
    <x v="4"/>
    <x v="3"/>
    <n v="454631100"/>
  </r>
  <r>
    <s v="KL4243WABD5"/>
    <x v="49"/>
    <x v="1"/>
    <x v="5"/>
    <x v="5"/>
    <x v="1"/>
    <x v="1"/>
    <x v="1"/>
    <x v="2"/>
    <s v="2-2Dvc"/>
    <x v="1"/>
    <x v="1"/>
    <n v="419172600"/>
  </r>
  <r>
    <s v="KL4243WABD6"/>
    <x v="50"/>
    <x v="1"/>
    <x v="5"/>
    <x v="5"/>
    <x v="1"/>
    <x v="1"/>
    <x v="1"/>
    <x v="2"/>
    <s v="2-2Dvc"/>
    <x v="2"/>
    <x v="1"/>
    <n v="367590300"/>
  </r>
  <r>
    <s v="KL4243WABDA"/>
    <x v="51"/>
    <x v="1"/>
    <x v="5"/>
    <x v="5"/>
    <x v="1"/>
    <x v="1"/>
    <x v="1"/>
    <x v="2"/>
    <s v="2-2Dvc"/>
    <x v="3"/>
    <x v="1"/>
    <n v="354700500"/>
  </r>
  <r>
    <s v="KL4243WABDL"/>
    <x v="52"/>
    <x v="1"/>
    <x v="5"/>
    <x v="5"/>
    <x v="1"/>
    <x v="1"/>
    <x v="1"/>
    <x v="2"/>
    <s v="2-2Dvc"/>
    <x v="4"/>
    <x v="1"/>
    <n v="303095100"/>
  </r>
  <r>
    <s v="KL4243WABF5"/>
    <x v="53"/>
    <x v="1"/>
    <x v="5"/>
    <x v="5"/>
    <x v="1"/>
    <x v="1"/>
    <x v="1"/>
    <x v="2"/>
    <s v="2-2Dvc"/>
    <x v="1"/>
    <x v="2"/>
    <n v="241833900"/>
  </r>
  <r>
    <s v="KL4243WABF6"/>
    <x v="54"/>
    <x v="1"/>
    <x v="5"/>
    <x v="5"/>
    <x v="1"/>
    <x v="1"/>
    <x v="1"/>
    <x v="2"/>
    <s v="2-2Dvc"/>
    <x v="2"/>
    <x v="2"/>
    <n v="209586300"/>
  </r>
  <r>
    <s v="KL4243WABFA"/>
    <x v="55"/>
    <x v="1"/>
    <x v="5"/>
    <x v="5"/>
    <x v="1"/>
    <x v="1"/>
    <x v="1"/>
    <x v="2"/>
    <s v="2-2Dvc"/>
    <x v="3"/>
    <x v="2"/>
    <n v="209586300"/>
  </r>
  <r>
    <s v="KL4243WABFL"/>
    <x v="56"/>
    <x v="1"/>
    <x v="5"/>
    <x v="5"/>
    <x v="1"/>
    <x v="1"/>
    <x v="1"/>
    <x v="2"/>
    <s v="2-2Dvc"/>
    <x v="4"/>
    <x v="2"/>
    <n v="177338700"/>
  </r>
  <r>
    <s v="KL4243WABT5"/>
    <x v="57"/>
    <x v="1"/>
    <x v="5"/>
    <x v="5"/>
    <x v="1"/>
    <x v="1"/>
    <x v="1"/>
    <x v="2"/>
    <s v="2-2Dvc"/>
    <x v="1"/>
    <x v="3"/>
    <n v="628782000"/>
  </r>
  <r>
    <s v="KL4243WABT6"/>
    <x v="58"/>
    <x v="1"/>
    <x v="5"/>
    <x v="5"/>
    <x v="1"/>
    <x v="1"/>
    <x v="1"/>
    <x v="2"/>
    <s v="2-2Dvc"/>
    <x v="2"/>
    <x v="3"/>
    <n v="551373900"/>
  </r>
  <r>
    <s v="KL4243WABTA"/>
    <x v="59"/>
    <x v="1"/>
    <x v="5"/>
    <x v="5"/>
    <x v="1"/>
    <x v="1"/>
    <x v="1"/>
    <x v="2"/>
    <s v="2-2Dvc"/>
    <x v="3"/>
    <x v="3"/>
    <n v="532039200"/>
  </r>
  <r>
    <s v="KL4243WABTL"/>
    <x v="60"/>
    <x v="1"/>
    <x v="5"/>
    <x v="5"/>
    <x v="1"/>
    <x v="1"/>
    <x v="1"/>
    <x v="2"/>
    <s v="2-2Dvc"/>
    <x v="4"/>
    <x v="3"/>
    <n v="454631100"/>
  </r>
  <r>
    <s v="KL4243WACD5"/>
    <x v="49"/>
    <x v="1"/>
    <x v="5"/>
    <x v="5"/>
    <x v="1"/>
    <x v="1"/>
    <x v="1"/>
    <x v="3"/>
    <s v="3-3Dvc"/>
    <x v="1"/>
    <x v="1"/>
    <n v="419172600"/>
  </r>
  <r>
    <s v="KL4243WACD6"/>
    <x v="50"/>
    <x v="1"/>
    <x v="5"/>
    <x v="5"/>
    <x v="1"/>
    <x v="1"/>
    <x v="1"/>
    <x v="3"/>
    <s v="3-3Dvc"/>
    <x v="2"/>
    <x v="1"/>
    <n v="367590300"/>
  </r>
  <r>
    <s v="KL4243WACDA"/>
    <x v="51"/>
    <x v="1"/>
    <x v="5"/>
    <x v="5"/>
    <x v="1"/>
    <x v="1"/>
    <x v="1"/>
    <x v="3"/>
    <s v="3-3Dvc"/>
    <x v="3"/>
    <x v="1"/>
    <n v="354700500"/>
  </r>
  <r>
    <s v="KL4243WACDL"/>
    <x v="52"/>
    <x v="1"/>
    <x v="5"/>
    <x v="5"/>
    <x v="1"/>
    <x v="1"/>
    <x v="1"/>
    <x v="3"/>
    <s v="3-3Dvc"/>
    <x v="4"/>
    <x v="1"/>
    <n v="303095100"/>
  </r>
  <r>
    <s v="KL4243WACF5"/>
    <x v="53"/>
    <x v="1"/>
    <x v="5"/>
    <x v="5"/>
    <x v="1"/>
    <x v="1"/>
    <x v="1"/>
    <x v="3"/>
    <s v="3-3Dvc"/>
    <x v="1"/>
    <x v="2"/>
    <n v="241833900"/>
  </r>
  <r>
    <s v="KL4243WACF6"/>
    <x v="54"/>
    <x v="1"/>
    <x v="5"/>
    <x v="5"/>
    <x v="1"/>
    <x v="1"/>
    <x v="1"/>
    <x v="3"/>
    <s v="3-3Dvc"/>
    <x v="2"/>
    <x v="2"/>
    <n v="209586300"/>
  </r>
  <r>
    <s v="KL4243WACFA"/>
    <x v="55"/>
    <x v="1"/>
    <x v="5"/>
    <x v="5"/>
    <x v="1"/>
    <x v="1"/>
    <x v="1"/>
    <x v="3"/>
    <s v="3-3Dvc"/>
    <x v="3"/>
    <x v="2"/>
    <n v="209586300"/>
  </r>
  <r>
    <s v="KL4243WACFL"/>
    <x v="56"/>
    <x v="1"/>
    <x v="5"/>
    <x v="5"/>
    <x v="1"/>
    <x v="1"/>
    <x v="1"/>
    <x v="3"/>
    <s v="3-3Dvc"/>
    <x v="4"/>
    <x v="2"/>
    <n v="177338700"/>
  </r>
  <r>
    <s v="KL4243WACT5"/>
    <x v="57"/>
    <x v="1"/>
    <x v="5"/>
    <x v="5"/>
    <x v="1"/>
    <x v="1"/>
    <x v="1"/>
    <x v="3"/>
    <s v="3-3Dvc"/>
    <x v="1"/>
    <x v="3"/>
    <n v="628782000"/>
  </r>
  <r>
    <s v="KL4243WACT6"/>
    <x v="58"/>
    <x v="1"/>
    <x v="5"/>
    <x v="5"/>
    <x v="1"/>
    <x v="1"/>
    <x v="1"/>
    <x v="3"/>
    <s v="3-3Dvc"/>
    <x v="2"/>
    <x v="3"/>
    <n v="551373900"/>
  </r>
  <r>
    <s v="KL4243WACTA"/>
    <x v="59"/>
    <x v="1"/>
    <x v="5"/>
    <x v="5"/>
    <x v="1"/>
    <x v="1"/>
    <x v="1"/>
    <x v="3"/>
    <s v="3-3Dvc"/>
    <x v="3"/>
    <x v="3"/>
    <n v="532039200"/>
  </r>
  <r>
    <s v="KL4243WACTL"/>
    <x v="60"/>
    <x v="1"/>
    <x v="5"/>
    <x v="5"/>
    <x v="1"/>
    <x v="1"/>
    <x v="1"/>
    <x v="3"/>
    <s v="3-3Dvc"/>
    <x v="4"/>
    <x v="3"/>
    <n v="454631100"/>
  </r>
  <r>
    <s v="KL4243WADD5"/>
    <x v="49"/>
    <x v="1"/>
    <x v="5"/>
    <x v="5"/>
    <x v="1"/>
    <x v="1"/>
    <x v="1"/>
    <x v="4"/>
    <s v="4-4Dvc"/>
    <x v="1"/>
    <x v="1"/>
    <n v="419172600"/>
  </r>
  <r>
    <s v="KL4243WADD6"/>
    <x v="50"/>
    <x v="1"/>
    <x v="5"/>
    <x v="5"/>
    <x v="1"/>
    <x v="1"/>
    <x v="1"/>
    <x v="4"/>
    <s v="4-4Dvc"/>
    <x v="2"/>
    <x v="1"/>
    <n v="367590300"/>
  </r>
  <r>
    <s v="KL4243WADDA"/>
    <x v="51"/>
    <x v="1"/>
    <x v="5"/>
    <x v="5"/>
    <x v="1"/>
    <x v="1"/>
    <x v="1"/>
    <x v="4"/>
    <s v="4-4Dvc"/>
    <x v="3"/>
    <x v="1"/>
    <n v="354700500"/>
  </r>
  <r>
    <s v="KL4243WADDL"/>
    <x v="52"/>
    <x v="1"/>
    <x v="5"/>
    <x v="5"/>
    <x v="1"/>
    <x v="1"/>
    <x v="1"/>
    <x v="4"/>
    <s v="4-4Dvc"/>
    <x v="4"/>
    <x v="1"/>
    <n v="303095100"/>
  </r>
  <r>
    <s v="KL4243WADF5"/>
    <x v="53"/>
    <x v="1"/>
    <x v="5"/>
    <x v="5"/>
    <x v="1"/>
    <x v="1"/>
    <x v="1"/>
    <x v="4"/>
    <s v="4-4Dvc"/>
    <x v="1"/>
    <x v="2"/>
    <n v="241833900"/>
  </r>
  <r>
    <s v="KL4243WADF6"/>
    <x v="54"/>
    <x v="1"/>
    <x v="5"/>
    <x v="5"/>
    <x v="1"/>
    <x v="1"/>
    <x v="1"/>
    <x v="4"/>
    <s v="4-4Dvc"/>
    <x v="2"/>
    <x v="2"/>
    <n v="209586300"/>
  </r>
  <r>
    <s v="KL4243WADFA"/>
    <x v="55"/>
    <x v="1"/>
    <x v="5"/>
    <x v="5"/>
    <x v="1"/>
    <x v="1"/>
    <x v="1"/>
    <x v="4"/>
    <s v="4-4Dvc"/>
    <x v="3"/>
    <x v="2"/>
    <n v="209586300"/>
  </r>
  <r>
    <s v="KL4243WADFL"/>
    <x v="56"/>
    <x v="1"/>
    <x v="5"/>
    <x v="5"/>
    <x v="1"/>
    <x v="1"/>
    <x v="1"/>
    <x v="4"/>
    <s v="4-4Dvc"/>
    <x v="4"/>
    <x v="2"/>
    <n v="177338700"/>
  </r>
  <r>
    <s v="KL4243WADT5"/>
    <x v="57"/>
    <x v="1"/>
    <x v="5"/>
    <x v="5"/>
    <x v="1"/>
    <x v="1"/>
    <x v="1"/>
    <x v="4"/>
    <s v="4-4Dvc"/>
    <x v="1"/>
    <x v="3"/>
    <n v="628782000"/>
  </r>
  <r>
    <s v="KL4243WADT6"/>
    <x v="58"/>
    <x v="1"/>
    <x v="5"/>
    <x v="5"/>
    <x v="1"/>
    <x v="1"/>
    <x v="1"/>
    <x v="4"/>
    <s v="4-4Dvc"/>
    <x v="2"/>
    <x v="3"/>
    <n v="551373900"/>
  </r>
  <r>
    <s v="KL4243WADTA"/>
    <x v="59"/>
    <x v="1"/>
    <x v="5"/>
    <x v="5"/>
    <x v="1"/>
    <x v="1"/>
    <x v="1"/>
    <x v="4"/>
    <s v="4-4Dvc"/>
    <x v="3"/>
    <x v="3"/>
    <n v="532039200"/>
  </r>
  <r>
    <s v="KL4243WADTL"/>
    <x v="60"/>
    <x v="1"/>
    <x v="5"/>
    <x v="5"/>
    <x v="1"/>
    <x v="1"/>
    <x v="1"/>
    <x v="4"/>
    <s v="4-4Dvc"/>
    <x v="4"/>
    <x v="3"/>
    <n v="454631100"/>
  </r>
  <r>
    <s v="KL4243WAED5"/>
    <x v="49"/>
    <x v="1"/>
    <x v="5"/>
    <x v="5"/>
    <x v="1"/>
    <x v="1"/>
    <x v="1"/>
    <x v="5"/>
    <s v="5-9Dvc"/>
    <x v="1"/>
    <x v="1"/>
    <n v="419172600"/>
  </r>
  <r>
    <s v="KL4243WAED6"/>
    <x v="50"/>
    <x v="1"/>
    <x v="5"/>
    <x v="5"/>
    <x v="1"/>
    <x v="1"/>
    <x v="1"/>
    <x v="5"/>
    <s v="5-9Dvc"/>
    <x v="2"/>
    <x v="1"/>
    <n v="367590300"/>
  </r>
  <r>
    <s v="KL4243WAEDA"/>
    <x v="51"/>
    <x v="1"/>
    <x v="5"/>
    <x v="5"/>
    <x v="1"/>
    <x v="1"/>
    <x v="1"/>
    <x v="5"/>
    <s v="5-9Dvc"/>
    <x v="3"/>
    <x v="1"/>
    <n v="354700500"/>
  </r>
  <r>
    <s v="KL4243WAEDL"/>
    <x v="52"/>
    <x v="1"/>
    <x v="5"/>
    <x v="5"/>
    <x v="1"/>
    <x v="1"/>
    <x v="1"/>
    <x v="5"/>
    <s v="5-9Dvc"/>
    <x v="4"/>
    <x v="1"/>
    <n v="303095100"/>
  </r>
  <r>
    <s v="KL4243WAEF5"/>
    <x v="53"/>
    <x v="1"/>
    <x v="5"/>
    <x v="5"/>
    <x v="1"/>
    <x v="1"/>
    <x v="1"/>
    <x v="5"/>
    <s v="5-9Dvc"/>
    <x v="1"/>
    <x v="2"/>
    <n v="241833900"/>
  </r>
  <r>
    <s v="KL4243WAEF6"/>
    <x v="54"/>
    <x v="1"/>
    <x v="5"/>
    <x v="5"/>
    <x v="1"/>
    <x v="1"/>
    <x v="1"/>
    <x v="5"/>
    <s v="5-9Dvc"/>
    <x v="2"/>
    <x v="2"/>
    <n v="209586300"/>
  </r>
  <r>
    <s v="KL4243WAEFA"/>
    <x v="55"/>
    <x v="1"/>
    <x v="5"/>
    <x v="5"/>
    <x v="1"/>
    <x v="1"/>
    <x v="1"/>
    <x v="5"/>
    <s v="5-9Dvc"/>
    <x v="3"/>
    <x v="2"/>
    <n v="209586300"/>
  </r>
  <r>
    <s v="KL4243WAEFL"/>
    <x v="56"/>
    <x v="1"/>
    <x v="5"/>
    <x v="5"/>
    <x v="1"/>
    <x v="1"/>
    <x v="1"/>
    <x v="5"/>
    <s v="5-9Dvc"/>
    <x v="4"/>
    <x v="2"/>
    <n v="177338700"/>
  </r>
  <r>
    <s v="KL4243WAET5"/>
    <x v="57"/>
    <x v="1"/>
    <x v="5"/>
    <x v="5"/>
    <x v="1"/>
    <x v="1"/>
    <x v="1"/>
    <x v="5"/>
    <s v="5-9Dvc"/>
    <x v="1"/>
    <x v="3"/>
    <n v="628782000"/>
  </r>
  <r>
    <s v="KL4243WAET6"/>
    <x v="58"/>
    <x v="1"/>
    <x v="5"/>
    <x v="5"/>
    <x v="1"/>
    <x v="1"/>
    <x v="1"/>
    <x v="5"/>
    <s v="5-9Dvc"/>
    <x v="2"/>
    <x v="3"/>
    <n v="551373900"/>
  </r>
  <r>
    <s v="KL4243WAETA"/>
    <x v="59"/>
    <x v="1"/>
    <x v="5"/>
    <x v="5"/>
    <x v="1"/>
    <x v="1"/>
    <x v="1"/>
    <x v="5"/>
    <s v="5-9Dvc"/>
    <x v="3"/>
    <x v="3"/>
    <n v="532039200"/>
  </r>
  <r>
    <s v="KL4243WAETL"/>
    <x v="60"/>
    <x v="1"/>
    <x v="5"/>
    <x v="5"/>
    <x v="1"/>
    <x v="1"/>
    <x v="1"/>
    <x v="5"/>
    <s v="5-9Dvc"/>
    <x v="4"/>
    <x v="3"/>
    <n v="454631100"/>
  </r>
  <r>
    <s v="KL4243WAKD5"/>
    <x v="49"/>
    <x v="1"/>
    <x v="5"/>
    <x v="5"/>
    <x v="1"/>
    <x v="1"/>
    <x v="1"/>
    <x v="0"/>
    <s v="10-14Dvc"/>
    <x v="1"/>
    <x v="1"/>
    <n v="419172600"/>
  </r>
  <r>
    <s v="KL4243WAKD6"/>
    <x v="50"/>
    <x v="1"/>
    <x v="5"/>
    <x v="5"/>
    <x v="1"/>
    <x v="1"/>
    <x v="1"/>
    <x v="0"/>
    <s v="10-14Dvc"/>
    <x v="2"/>
    <x v="1"/>
    <n v="367590300"/>
  </r>
  <r>
    <s v="KL4243WAKDA"/>
    <x v="51"/>
    <x v="1"/>
    <x v="5"/>
    <x v="5"/>
    <x v="1"/>
    <x v="1"/>
    <x v="1"/>
    <x v="0"/>
    <s v="10-14Dvc"/>
    <x v="3"/>
    <x v="1"/>
    <n v="354700500"/>
  </r>
  <r>
    <s v="KL4243WAKDL"/>
    <x v="52"/>
    <x v="1"/>
    <x v="5"/>
    <x v="5"/>
    <x v="1"/>
    <x v="1"/>
    <x v="1"/>
    <x v="0"/>
    <s v="10-14Dvc"/>
    <x v="4"/>
    <x v="1"/>
    <n v="303095100"/>
  </r>
  <r>
    <s v="KL4243WAKF5"/>
    <x v="53"/>
    <x v="1"/>
    <x v="5"/>
    <x v="5"/>
    <x v="1"/>
    <x v="1"/>
    <x v="1"/>
    <x v="0"/>
    <s v="10-14Dvc"/>
    <x v="1"/>
    <x v="2"/>
    <n v="241833900"/>
  </r>
  <r>
    <s v="KL4243WAKF6"/>
    <x v="54"/>
    <x v="1"/>
    <x v="5"/>
    <x v="5"/>
    <x v="1"/>
    <x v="1"/>
    <x v="1"/>
    <x v="0"/>
    <s v="10-14Dvc"/>
    <x v="2"/>
    <x v="2"/>
    <n v="209586300"/>
  </r>
  <r>
    <s v="KL4243WAKFA"/>
    <x v="55"/>
    <x v="1"/>
    <x v="5"/>
    <x v="5"/>
    <x v="1"/>
    <x v="1"/>
    <x v="1"/>
    <x v="0"/>
    <s v="10-14Dvc"/>
    <x v="3"/>
    <x v="2"/>
    <n v="209586300"/>
  </r>
  <r>
    <s v="KL4243WAKFL"/>
    <x v="56"/>
    <x v="1"/>
    <x v="5"/>
    <x v="5"/>
    <x v="1"/>
    <x v="1"/>
    <x v="1"/>
    <x v="0"/>
    <s v="10-14Dvc"/>
    <x v="4"/>
    <x v="2"/>
    <n v="177338700"/>
  </r>
  <r>
    <s v="KL4243WAKT5"/>
    <x v="57"/>
    <x v="1"/>
    <x v="5"/>
    <x v="5"/>
    <x v="1"/>
    <x v="1"/>
    <x v="1"/>
    <x v="0"/>
    <s v="10-14Dvc"/>
    <x v="1"/>
    <x v="3"/>
    <n v="628782000"/>
  </r>
  <r>
    <s v="KL4243WAKT6"/>
    <x v="58"/>
    <x v="1"/>
    <x v="5"/>
    <x v="5"/>
    <x v="1"/>
    <x v="1"/>
    <x v="1"/>
    <x v="0"/>
    <s v="10-14Dvc"/>
    <x v="2"/>
    <x v="3"/>
    <n v="551373900"/>
  </r>
  <r>
    <s v="KL4243WAKTA"/>
    <x v="59"/>
    <x v="1"/>
    <x v="5"/>
    <x v="5"/>
    <x v="1"/>
    <x v="1"/>
    <x v="1"/>
    <x v="0"/>
    <s v="10-14Dvc"/>
    <x v="3"/>
    <x v="3"/>
    <n v="532039200"/>
  </r>
  <r>
    <s v="KL4243WAKTL"/>
    <x v="60"/>
    <x v="1"/>
    <x v="5"/>
    <x v="5"/>
    <x v="1"/>
    <x v="1"/>
    <x v="1"/>
    <x v="0"/>
    <s v="10-14Dvc"/>
    <x v="4"/>
    <x v="3"/>
    <n v="454631100"/>
  </r>
  <r>
    <s v="KL4243WAMD5"/>
    <x v="49"/>
    <x v="1"/>
    <x v="5"/>
    <x v="5"/>
    <x v="1"/>
    <x v="1"/>
    <x v="1"/>
    <x v="6"/>
    <s v="15-19Dvc"/>
    <x v="1"/>
    <x v="1"/>
    <n v="419172600"/>
  </r>
  <r>
    <s v="KL4243WAMD6"/>
    <x v="50"/>
    <x v="1"/>
    <x v="5"/>
    <x v="5"/>
    <x v="1"/>
    <x v="1"/>
    <x v="1"/>
    <x v="6"/>
    <s v="15-19Dvc"/>
    <x v="2"/>
    <x v="1"/>
    <n v="367590300"/>
  </r>
  <r>
    <s v="KL4243WAMDA"/>
    <x v="51"/>
    <x v="1"/>
    <x v="5"/>
    <x v="5"/>
    <x v="1"/>
    <x v="1"/>
    <x v="1"/>
    <x v="6"/>
    <s v="15-19Dvc"/>
    <x v="3"/>
    <x v="1"/>
    <n v="354700500"/>
  </r>
  <r>
    <s v="KL4243WAMDL"/>
    <x v="52"/>
    <x v="1"/>
    <x v="5"/>
    <x v="5"/>
    <x v="1"/>
    <x v="1"/>
    <x v="1"/>
    <x v="6"/>
    <s v="15-19Dvc"/>
    <x v="4"/>
    <x v="1"/>
    <n v="303095100"/>
  </r>
  <r>
    <s v="KL4243WAMF5"/>
    <x v="53"/>
    <x v="1"/>
    <x v="5"/>
    <x v="5"/>
    <x v="1"/>
    <x v="1"/>
    <x v="1"/>
    <x v="6"/>
    <s v="15-19Dvc"/>
    <x v="1"/>
    <x v="2"/>
    <n v="241833900"/>
  </r>
  <r>
    <s v="KL4243WAMF6"/>
    <x v="54"/>
    <x v="1"/>
    <x v="5"/>
    <x v="5"/>
    <x v="1"/>
    <x v="1"/>
    <x v="1"/>
    <x v="6"/>
    <s v="15-19Dvc"/>
    <x v="2"/>
    <x v="2"/>
    <n v="209586300"/>
  </r>
  <r>
    <s v="KL4243WAMFA"/>
    <x v="55"/>
    <x v="1"/>
    <x v="5"/>
    <x v="5"/>
    <x v="1"/>
    <x v="1"/>
    <x v="1"/>
    <x v="6"/>
    <s v="15-19Dvc"/>
    <x v="3"/>
    <x v="2"/>
    <n v="209586300"/>
  </r>
  <r>
    <s v="KL4243WAMFL"/>
    <x v="56"/>
    <x v="1"/>
    <x v="5"/>
    <x v="5"/>
    <x v="1"/>
    <x v="1"/>
    <x v="1"/>
    <x v="6"/>
    <s v="15-19Dvc"/>
    <x v="4"/>
    <x v="2"/>
    <n v="177338700"/>
  </r>
  <r>
    <s v="KL4243WAMT5"/>
    <x v="57"/>
    <x v="1"/>
    <x v="5"/>
    <x v="5"/>
    <x v="1"/>
    <x v="1"/>
    <x v="1"/>
    <x v="6"/>
    <s v="15-19Dvc"/>
    <x v="1"/>
    <x v="3"/>
    <n v="628782000"/>
  </r>
  <r>
    <s v="KL4243WAMT6"/>
    <x v="58"/>
    <x v="1"/>
    <x v="5"/>
    <x v="5"/>
    <x v="1"/>
    <x v="1"/>
    <x v="1"/>
    <x v="6"/>
    <s v="15-19Dvc"/>
    <x v="2"/>
    <x v="3"/>
    <n v="551373900"/>
  </r>
  <r>
    <s v="KL4243WAMTA"/>
    <x v="59"/>
    <x v="1"/>
    <x v="5"/>
    <x v="5"/>
    <x v="1"/>
    <x v="1"/>
    <x v="1"/>
    <x v="6"/>
    <s v="15-19Dvc"/>
    <x v="3"/>
    <x v="3"/>
    <n v="532039200"/>
  </r>
  <r>
    <s v="KL4243WAMTL"/>
    <x v="60"/>
    <x v="1"/>
    <x v="5"/>
    <x v="5"/>
    <x v="1"/>
    <x v="1"/>
    <x v="1"/>
    <x v="6"/>
    <s v="15-19Dvc"/>
    <x v="4"/>
    <x v="3"/>
    <n v="454631100"/>
  </r>
  <r>
    <s v="KL4243WAND5"/>
    <x v="49"/>
    <x v="1"/>
    <x v="5"/>
    <x v="5"/>
    <x v="1"/>
    <x v="1"/>
    <x v="1"/>
    <x v="7"/>
    <s v="20-24Dvc"/>
    <x v="1"/>
    <x v="1"/>
    <n v="419172600"/>
  </r>
  <r>
    <s v="KL4243WAND6"/>
    <x v="50"/>
    <x v="1"/>
    <x v="5"/>
    <x v="5"/>
    <x v="1"/>
    <x v="1"/>
    <x v="1"/>
    <x v="7"/>
    <s v="20-24Dvc"/>
    <x v="2"/>
    <x v="1"/>
    <n v="367590300"/>
  </r>
  <r>
    <s v="KL4243WANDA"/>
    <x v="51"/>
    <x v="1"/>
    <x v="5"/>
    <x v="5"/>
    <x v="1"/>
    <x v="1"/>
    <x v="1"/>
    <x v="7"/>
    <s v="20-24Dvc"/>
    <x v="3"/>
    <x v="1"/>
    <n v="354700500"/>
  </r>
  <r>
    <s v="KL4243WANDL"/>
    <x v="52"/>
    <x v="1"/>
    <x v="5"/>
    <x v="5"/>
    <x v="1"/>
    <x v="1"/>
    <x v="1"/>
    <x v="7"/>
    <s v="20-24Dvc"/>
    <x v="4"/>
    <x v="1"/>
    <n v="303095100"/>
  </r>
  <r>
    <s v="KL4243WANF5"/>
    <x v="53"/>
    <x v="1"/>
    <x v="5"/>
    <x v="5"/>
    <x v="1"/>
    <x v="1"/>
    <x v="1"/>
    <x v="7"/>
    <s v="20-24Dvc"/>
    <x v="1"/>
    <x v="2"/>
    <n v="241833900"/>
  </r>
  <r>
    <s v="KL4243WANF6"/>
    <x v="54"/>
    <x v="1"/>
    <x v="5"/>
    <x v="5"/>
    <x v="1"/>
    <x v="1"/>
    <x v="1"/>
    <x v="7"/>
    <s v="20-24Dvc"/>
    <x v="2"/>
    <x v="2"/>
    <n v="209586300"/>
  </r>
  <r>
    <s v="KL4243WANFA"/>
    <x v="55"/>
    <x v="1"/>
    <x v="5"/>
    <x v="5"/>
    <x v="1"/>
    <x v="1"/>
    <x v="1"/>
    <x v="7"/>
    <s v="20-24Dvc"/>
    <x v="3"/>
    <x v="2"/>
    <n v="209586300"/>
  </r>
  <r>
    <s v="KL4243WANFL"/>
    <x v="56"/>
    <x v="1"/>
    <x v="5"/>
    <x v="5"/>
    <x v="1"/>
    <x v="1"/>
    <x v="1"/>
    <x v="7"/>
    <s v="20-24Dvc"/>
    <x v="4"/>
    <x v="2"/>
    <n v="177338700"/>
  </r>
  <r>
    <s v="KL4243WANT5"/>
    <x v="57"/>
    <x v="1"/>
    <x v="5"/>
    <x v="5"/>
    <x v="1"/>
    <x v="1"/>
    <x v="1"/>
    <x v="7"/>
    <s v="20-24Dvc"/>
    <x v="1"/>
    <x v="3"/>
    <n v="628782000"/>
  </r>
  <r>
    <s v="KL4243WANT6"/>
    <x v="58"/>
    <x v="1"/>
    <x v="5"/>
    <x v="5"/>
    <x v="1"/>
    <x v="1"/>
    <x v="1"/>
    <x v="7"/>
    <s v="20-24Dvc"/>
    <x v="2"/>
    <x v="3"/>
    <n v="551373900"/>
  </r>
  <r>
    <s v="KL4243WANTA"/>
    <x v="59"/>
    <x v="1"/>
    <x v="5"/>
    <x v="5"/>
    <x v="1"/>
    <x v="1"/>
    <x v="1"/>
    <x v="7"/>
    <s v="20-24Dvc"/>
    <x v="3"/>
    <x v="3"/>
    <n v="532039200"/>
  </r>
  <r>
    <s v="KL4243WANTL"/>
    <x v="60"/>
    <x v="1"/>
    <x v="5"/>
    <x v="5"/>
    <x v="1"/>
    <x v="1"/>
    <x v="1"/>
    <x v="7"/>
    <s v="20-24Dvc"/>
    <x v="4"/>
    <x v="3"/>
    <n v="454631100"/>
  </r>
  <r>
    <s v="KL4243WAPD5"/>
    <x v="49"/>
    <x v="1"/>
    <x v="5"/>
    <x v="5"/>
    <x v="1"/>
    <x v="1"/>
    <x v="1"/>
    <x v="8"/>
    <s v="25-49Dvc"/>
    <x v="1"/>
    <x v="1"/>
    <n v="419172600"/>
  </r>
  <r>
    <s v="KL4243WAPD6"/>
    <x v="50"/>
    <x v="1"/>
    <x v="5"/>
    <x v="5"/>
    <x v="1"/>
    <x v="1"/>
    <x v="1"/>
    <x v="8"/>
    <s v="25-49Dvc"/>
    <x v="2"/>
    <x v="1"/>
    <n v="367590300"/>
  </r>
  <r>
    <s v="KL4243WAPDA"/>
    <x v="51"/>
    <x v="1"/>
    <x v="5"/>
    <x v="5"/>
    <x v="1"/>
    <x v="1"/>
    <x v="1"/>
    <x v="8"/>
    <s v="25-49Dvc"/>
    <x v="3"/>
    <x v="1"/>
    <n v="354700500"/>
  </r>
  <r>
    <s v="KL4243WAPDL"/>
    <x v="52"/>
    <x v="1"/>
    <x v="5"/>
    <x v="5"/>
    <x v="1"/>
    <x v="1"/>
    <x v="1"/>
    <x v="8"/>
    <s v="25-49Dvc"/>
    <x v="4"/>
    <x v="1"/>
    <n v="303095100"/>
  </r>
  <r>
    <s v="KL4243WAPF5"/>
    <x v="53"/>
    <x v="1"/>
    <x v="5"/>
    <x v="5"/>
    <x v="1"/>
    <x v="1"/>
    <x v="1"/>
    <x v="8"/>
    <s v="25-49Dvc"/>
    <x v="1"/>
    <x v="2"/>
    <n v="241833900"/>
  </r>
  <r>
    <s v="KL4243WAPF6"/>
    <x v="54"/>
    <x v="1"/>
    <x v="5"/>
    <x v="5"/>
    <x v="1"/>
    <x v="1"/>
    <x v="1"/>
    <x v="8"/>
    <s v="25-49Dvc"/>
    <x v="2"/>
    <x v="2"/>
    <n v="209586300"/>
  </r>
  <r>
    <s v="KL4243WAPFA"/>
    <x v="55"/>
    <x v="1"/>
    <x v="5"/>
    <x v="5"/>
    <x v="1"/>
    <x v="1"/>
    <x v="1"/>
    <x v="8"/>
    <s v="25-49Dvc"/>
    <x v="3"/>
    <x v="2"/>
    <n v="209586300"/>
  </r>
  <r>
    <s v="KL4243WAPFL"/>
    <x v="56"/>
    <x v="1"/>
    <x v="5"/>
    <x v="5"/>
    <x v="1"/>
    <x v="1"/>
    <x v="1"/>
    <x v="8"/>
    <s v="25-49Dvc"/>
    <x v="4"/>
    <x v="2"/>
    <n v="177338700"/>
  </r>
  <r>
    <s v="KL4243WAPT5"/>
    <x v="57"/>
    <x v="1"/>
    <x v="5"/>
    <x v="5"/>
    <x v="1"/>
    <x v="1"/>
    <x v="1"/>
    <x v="8"/>
    <s v="25-49Dvc"/>
    <x v="1"/>
    <x v="3"/>
    <n v="628782000"/>
  </r>
  <r>
    <s v="KL4243WAPT6"/>
    <x v="58"/>
    <x v="1"/>
    <x v="5"/>
    <x v="5"/>
    <x v="1"/>
    <x v="1"/>
    <x v="1"/>
    <x v="8"/>
    <s v="25-49Dvc"/>
    <x v="2"/>
    <x v="3"/>
    <n v="551373900"/>
  </r>
  <r>
    <s v="KL4243WAPTA"/>
    <x v="59"/>
    <x v="1"/>
    <x v="5"/>
    <x v="5"/>
    <x v="1"/>
    <x v="1"/>
    <x v="1"/>
    <x v="8"/>
    <s v="25-49Dvc"/>
    <x v="3"/>
    <x v="3"/>
    <n v="532039200"/>
  </r>
  <r>
    <s v="KL4243WAPTL"/>
    <x v="60"/>
    <x v="1"/>
    <x v="5"/>
    <x v="5"/>
    <x v="1"/>
    <x v="1"/>
    <x v="1"/>
    <x v="8"/>
    <s v="25-49Dvc"/>
    <x v="4"/>
    <x v="3"/>
    <n v="454631100"/>
  </r>
  <r>
    <s v="KL4243WAQD5"/>
    <x v="49"/>
    <x v="1"/>
    <x v="5"/>
    <x v="5"/>
    <x v="1"/>
    <x v="1"/>
    <x v="1"/>
    <x v="9"/>
    <s v="50-99Dvc"/>
    <x v="1"/>
    <x v="1"/>
    <n v="419172600"/>
  </r>
  <r>
    <s v="KL4243WAQD6"/>
    <x v="50"/>
    <x v="1"/>
    <x v="5"/>
    <x v="5"/>
    <x v="1"/>
    <x v="1"/>
    <x v="1"/>
    <x v="9"/>
    <s v="50-99Dvc"/>
    <x v="2"/>
    <x v="1"/>
    <n v="367590300"/>
  </r>
  <r>
    <s v="KL4243WAQDA"/>
    <x v="51"/>
    <x v="1"/>
    <x v="5"/>
    <x v="5"/>
    <x v="1"/>
    <x v="1"/>
    <x v="1"/>
    <x v="9"/>
    <s v="50-99Dvc"/>
    <x v="3"/>
    <x v="1"/>
    <n v="354700500"/>
  </r>
  <r>
    <s v="KL4243WAQDL"/>
    <x v="52"/>
    <x v="1"/>
    <x v="5"/>
    <x v="5"/>
    <x v="1"/>
    <x v="1"/>
    <x v="1"/>
    <x v="9"/>
    <s v="50-99Dvc"/>
    <x v="4"/>
    <x v="1"/>
    <n v="303095100"/>
  </r>
  <r>
    <s v="KL4243WAQF5"/>
    <x v="53"/>
    <x v="1"/>
    <x v="5"/>
    <x v="5"/>
    <x v="1"/>
    <x v="1"/>
    <x v="1"/>
    <x v="9"/>
    <s v="50-99Dvc"/>
    <x v="1"/>
    <x v="2"/>
    <n v="241833900"/>
  </r>
  <r>
    <s v="KL4243WAQF6"/>
    <x v="54"/>
    <x v="1"/>
    <x v="5"/>
    <x v="5"/>
    <x v="1"/>
    <x v="1"/>
    <x v="1"/>
    <x v="9"/>
    <s v="50-99Dvc"/>
    <x v="2"/>
    <x v="2"/>
    <n v="209586300"/>
  </r>
  <r>
    <s v="KL4243WAQFA"/>
    <x v="55"/>
    <x v="1"/>
    <x v="5"/>
    <x v="5"/>
    <x v="1"/>
    <x v="1"/>
    <x v="1"/>
    <x v="9"/>
    <s v="50-99Dvc"/>
    <x v="3"/>
    <x v="2"/>
    <n v="209586300"/>
  </r>
  <r>
    <s v="KL4243WAQFL"/>
    <x v="56"/>
    <x v="1"/>
    <x v="5"/>
    <x v="5"/>
    <x v="1"/>
    <x v="1"/>
    <x v="1"/>
    <x v="9"/>
    <s v="50-99Dvc"/>
    <x v="4"/>
    <x v="2"/>
    <n v="177338700"/>
  </r>
  <r>
    <s v="KL4243WAQT5"/>
    <x v="57"/>
    <x v="1"/>
    <x v="5"/>
    <x v="5"/>
    <x v="1"/>
    <x v="1"/>
    <x v="1"/>
    <x v="9"/>
    <s v="50-99Dvc"/>
    <x v="1"/>
    <x v="3"/>
    <n v="628782000"/>
  </r>
  <r>
    <s v="KL4243WAQT6"/>
    <x v="58"/>
    <x v="1"/>
    <x v="5"/>
    <x v="5"/>
    <x v="1"/>
    <x v="1"/>
    <x v="1"/>
    <x v="9"/>
    <s v="50-99Dvc"/>
    <x v="2"/>
    <x v="3"/>
    <n v="551373900"/>
  </r>
  <r>
    <s v="KL4243WAQTA"/>
    <x v="59"/>
    <x v="1"/>
    <x v="5"/>
    <x v="5"/>
    <x v="1"/>
    <x v="1"/>
    <x v="1"/>
    <x v="9"/>
    <s v="50-99Dvc"/>
    <x v="3"/>
    <x v="3"/>
    <n v="532039200"/>
  </r>
  <r>
    <s v="KL4243WAQTL"/>
    <x v="60"/>
    <x v="1"/>
    <x v="5"/>
    <x v="5"/>
    <x v="1"/>
    <x v="1"/>
    <x v="1"/>
    <x v="9"/>
    <s v="50-99Dvc"/>
    <x v="4"/>
    <x v="3"/>
    <n v="454631100"/>
  </r>
  <r>
    <s v="KL4243WARD5"/>
    <x v="49"/>
    <x v="1"/>
    <x v="5"/>
    <x v="5"/>
    <x v="1"/>
    <x v="1"/>
    <x v="1"/>
    <x v="10"/>
    <s v="100-149Dvc"/>
    <x v="1"/>
    <x v="1"/>
    <n v="356294400"/>
  </r>
  <r>
    <s v="KL4243WARD6"/>
    <x v="50"/>
    <x v="1"/>
    <x v="5"/>
    <x v="5"/>
    <x v="1"/>
    <x v="1"/>
    <x v="1"/>
    <x v="10"/>
    <s v="100-149Dvc"/>
    <x v="2"/>
    <x v="1"/>
    <n v="312450600"/>
  </r>
  <r>
    <s v="KL4243WARDA"/>
    <x v="51"/>
    <x v="1"/>
    <x v="5"/>
    <x v="5"/>
    <x v="1"/>
    <x v="1"/>
    <x v="1"/>
    <x v="10"/>
    <s v="100-149Dvc"/>
    <x v="3"/>
    <x v="1"/>
    <n v="301501200"/>
  </r>
  <r>
    <s v="KL4243WARDL"/>
    <x v="52"/>
    <x v="1"/>
    <x v="5"/>
    <x v="5"/>
    <x v="1"/>
    <x v="1"/>
    <x v="1"/>
    <x v="10"/>
    <s v="100-149Dvc"/>
    <x v="4"/>
    <x v="1"/>
    <n v="257634300"/>
  </r>
  <r>
    <s v="KL4243WARF5"/>
    <x v="53"/>
    <x v="1"/>
    <x v="5"/>
    <x v="5"/>
    <x v="1"/>
    <x v="1"/>
    <x v="1"/>
    <x v="10"/>
    <s v="100-149Dvc"/>
    <x v="1"/>
    <x v="2"/>
    <n v="205566900"/>
  </r>
  <r>
    <s v="KL4243WARF6"/>
    <x v="54"/>
    <x v="1"/>
    <x v="5"/>
    <x v="5"/>
    <x v="1"/>
    <x v="1"/>
    <x v="1"/>
    <x v="10"/>
    <s v="100-149Dvc"/>
    <x v="2"/>
    <x v="2"/>
    <n v="178147200"/>
  </r>
  <r>
    <s v="KL4243WARFA"/>
    <x v="55"/>
    <x v="1"/>
    <x v="5"/>
    <x v="5"/>
    <x v="1"/>
    <x v="1"/>
    <x v="1"/>
    <x v="10"/>
    <s v="100-149Dvc"/>
    <x v="3"/>
    <x v="2"/>
    <n v="178147200"/>
  </r>
  <r>
    <s v="KL4243WARFL"/>
    <x v="56"/>
    <x v="1"/>
    <x v="5"/>
    <x v="5"/>
    <x v="1"/>
    <x v="1"/>
    <x v="1"/>
    <x v="10"/>
    <s v="100-149Dvc"/>
    <x v="4"/>
    <x v="2"/>
    <n v="150727500"/>
  </r>
  <r>
    <s v="KL4243WART5"/>
    <x v="57"/>
    <x v="1"/>
    <x v="5"/>
    <x v="5"/>
    <x v="1"/>
    <x v="1"/>
    <x v="1"/>
    <x v="10"/>
    <s v="100-149Dvc"/>
    <x v="1"/>
    <x v="3"/>
    <n v="534441600"/>
  </r>
  <r>
    <s v="KL4243WART6"/>
    <x v="58"/>
    <x v="1"/>
    <x v="5"/>
    <x v="5"/>
    <x v="1"/>
    <x v="1"/>
    <x v="1"/>
    <x v="10"/>
    <s v="100-149Dvc"/>
    <x v="2"/>
    <x v="3"/>
    <n v="468652800"/>
  </r>
  <r>
    <s v="KL4243WARTA"/>
    <x v="59"/>
    <x v="1"/>
    <x v="5"/>
    <x v="5"/>
    <x v="1"/>
    <x v="1"/>
    <x v="1"/>
    <x v="10"/>
    <s v="100-149Dvc"/>
    <x v="3"/>
    <x v="3"/>
    <n v="452228700"/>
  </r>
  <r>
    <s v="KL4243WARTL"/>
    <x v="60"/>
    <x v="1"/>
    <x v="5"/>
    <x v="5"/>
    <x v="1"/>
    <x v="1"/>
    <x v="1"/>
    <x v="10"/>
    <s v="100-149Dvc"/>
    <x v="4"/>
    <x v="3"/>
    <n v="386439900"/>
  </r>
  <r>
    <s v="KL4243WASD5"/>
    <x v="49"/>
    <x v="1"/>
    <x v="5"/>
    <x v="5"/>
    <x v="1"/>
    <x v="1"/>
    <x v="1"/>
    <x v="11"/>
    <s v="150-249Dvc"/>
    <x v="1"/>
    <x v="1"/>
    <n v="356294400"/>
  </r>
  <r>
    <s v="KL4243WASD6"/>
    <x v="50"/>
    <x v="1"/>
    <x v="5"/>
    <x v="5"/>
    <x v="1"/>
    <x v="1"/>
    <x v="1"/>
    <x v="11"/>
    <s v="150-249Dvc"/>
    <x v="2"/>
    <x v="1"/>
    <n v="312450600"/>
  </r>
  <r>
    <s v="KL4243WASDA"/>
    <x v="51"/>
    <x v="1"/>
    <x v="5"/>
    <x v="5"/>
    <x v="1"/>
    <x v="1"/>
    <x v="1"/>
    <x v="11"/>
    <s v="150-249Dvc"/>
    <x v="3"/>
    <x v="1"/>
    <n v="301501200"/>
  </r>
  <r>
    <s v="KL4243WASDL"/>
    <x v="52"/>
    <x v="1"/>
    <x v="5"/>
    <x v="5"/>
    <x v="1"/>
    <x v="1"/>
    <x v="1"/>
    <x v="11"/>
    <s v="150-249Dvc"/>
    <x v="4"/>
    <x v="1"/>
    <n v="257634300"/>
  </r>
  <r>
    <s v="KL4243WASF5"/>
    <x v="53"/>
    <x v="1"/>
    <x v="5"/>
    <x v="5"/>
    <x v="1"/>
    <x v="1"/>
    <x v="1"/>
    <x v="11"/>
    <s v="150-249Dvc"/>
    <x v="1"/>
    <x v="2"/>
    <n v="205566900"/>
  </r>
  <r>
    <s v="KL4243WASF6"/>
    <x v="54"/>
    <x v="1"/>
    <x v="5"/>
    <x v="5"/>
    <x v="1"/>
    <x v="1"/>
    <x v="1"/>
    <x v="11"/>
    <s v="150-249Dvc"/>
    <x v="2"/>
    <x v="2"/>
    <n v="178147200"/>
  </r>
  <r>
    <s v="KL4243WASFA"/>
    <x v="55"/>
    <x v="1"/>
    <x v="5"/>
    <x v="5"/>
    <x v="1"/>
    <x v="1"/>
    <x v="1"/>
    <x v="11"/>
    <s v="150-249Dvc"/>
    <x v="3"/>
    <x v="2"/>
    <n v="178147200"/>
  </r>
  <r>
    <s v="KL4243WASFL"/>
    <x v="56"/>
    <x v="1"/>
    <x v="5"/>
    <x v="5"/>
    <x v="1"/>
    <x v="1"/>
    <x v="1"/>
    <x v="11"/>
    <s v="150-249Dvc"/>
    <x v="4"/>
    <x v="2"/>
    <n v="150727500"/>
  </r>
  <r>
    <s v="KL4243WAST5"/>
    <x v="57"/>
    <x v="1"/>
    <x v="5"/>
    <x v="5"/>
    <x v="1"/>
    <x v="1"/>
    <x v="1"/>
    <x v="11"/>
    <s v="150-249Dvc"/>
    <x v="1"/>
    <x v="3"/>
    <n v="534441600"/>
  </r>
  <r>
    <s v="KL4243WAST6"/>
    <x v="58"/>
    <x v="1"/>
    <x v="5"/>
    <x v="5"/>
    <x v="1"/>
    <x v="1"/>
    <x v="1"/>
    <x v="11"/>
    <s v="150-249Dvc"/>
    <x v="2"/>
    <x v="3"/>
    <n v="468652800"/>
  </r>
  <r>
    <s v="KL4243WASTA"/>
    <x v="59"/>
    <x v="1"/>
    <x v="5"/>
    <x v="5"/>
    <x v="1"/>
    <x v="1"/>
    <x v="1"/>
    <x v="11"/>
    <s v="150-249Dvc"/>
    <x v="3"/>
    <x v="3"/>
    <n v="452228700"/>
  </r>
  <r>
    <s v="KL4243WASTL"/>
    <x v="60"/>
    <x v="1"/>
    <x v="5"/>
    <x v="5"/>
    <x v="1"/>
    <x v="1"/>
    <x v="1"/>
    <x v="11"/>
    <s v="150-249Dvc"/>
    <x v="4"/>
    <x v="3"/>
    <n v="386439900"/>
  </r>
  <r>
    <s v="KL4243WATD5"/>
    <x v="49"/>
    <x v="1"/>
    <x v="5"/>
    <x v="5"/>
    <x v="1"/>
    <x v="1"/>
    <x v="1"/>
    <x v="12"/>
    <s v="250-499Dvc"/>
    <x v="1"/>
    <x v="1"/>
    <n v="335342700"/>
  </r>
  <r>
    <s v="KL4243WATD6"/>
    <x v="50"/>
    <x v="1"/>
    <x v="5"/>
    <x v="5"/>
    <x v="1"/>
    <x v="1"/>
    <x v="1"/>
    <x v="12"/>
    <s v="250-499Dvc"/>
    <x v="2"/>
    <x v="1"/>
    <n v="294063000"/>
  </r>
  <r>
    <s v="KL4243WATDA"/>
    <x v="51"/>
    <x v="1"/>
    <x v="5"/>
    <x v="5"/>
    <x v="1"/>
    <x v="1"/>
    <x v="1"/>
    <x v="12"/>
    <s v="250-499Dvc"/>
    <x v="3"/>
    <x v="1"/>
    <n v="283760400"/>
  </r>
  <r>
    <s v="KL4243WATDL"/>
    <x v="52"/>
    <x v="1"/>
    <x v="5"/>
    <x v="5"/>
    <x v="1"/>
    <x v="1"/>
    <x v="1"/>
    <x v="12"/>
    <s v="250-499Dvc"/>
    <x v="4"/>
    <x v="1"/>
    <n v="242480700"/>
  </r>
  <r>
    <s v="KL4243WATF5"/>
    <x v="53"/>
    <x v="1"/>
    <x v="5"/>
    <x v="5"/>
    <x v="1"/>
    <x v="1"/>
    <x v="1"/>
    <x v="12"/>
    <s v="250-499Dvc"/>
    <x v="1"/>
    <x v="2"/>
    <n v="193462500"/>
  </r>
  <r>
    <s v="KL4243WATF6"/>
    <x v="54"/>
    <x v="1"/>
    <x v="5"/>
    <x v="5"/>
    <x v="1"/>
    <x v="1"/>
    <x v="1"/>
    <x v="12"/>
    <s v="250-499Dvc"/>
    <x v="2"/>
    <x v="2"/>
    <n v="167682900"/>
  </r>
  <r>
    <s v="KL4243WATFA"/>
    <x v="55"/>
    <x v="1"/>
    <x v="5"/>
    <x v="5"/>
    <x v="1"/>
    <x v="1"/>
    <x v="1"/>
    <x v="12"/>
    <s v="250-499Dvc"/>
    <x v="3"/>
    <x v="2"/>
    <n v="167682900"/>
  </r>
  <r>
    <s v="KL4243WATFL"/>
    <x v="56"/>
    <x v="1"/>
    <x v="5"/>
    <x v="5"/>
    <x v="1"/>
    <x v="1"/>
    <x v="1"/>
    <x v="12"/>
    <s v="250-499Dvc"/>
    <x v="4"/>
    <x v="2"/>
    <n v="141857100"/>
  </r>
  <r>
    <s v="KL4243WATT5"/>
    <x v="57"/>
    <x v="1"/>
    <x v="5"/>
    <x v="5"/>
    <x v="1"/>
    <x v="1"/>
    <x v="1"/>
    <x v="12"/>
    <s v="250-499Dvc"/>
    <x v="1"/>
    <x v="3"/>
    <n v="503025600"/>
  </r>
  <r>
    <s v="KL4243WATT6"/>
    <x v="58"/>
    <x v="1"/>
    <x v="5"/>
    <x v="5"/>
    <x v="1"/>
    <x v="1"/>
    <x v="1"/>
    <x v="12"/>
    <s v="250-499Dvc"/>
    <x v="2"/>
    <x v="3"/>
    <n v="441094500"/>
  </r>
  <r>
    <s v="KL4243WATTA"/>
    <x v="59"/>
    <x v="1"/>
    <x v="5"/>
    <x v="5"/>
    <x v="1"/>
    <x v="1"/>
    <x v="1"/>
    <x v="12"/>
    <s v="250-499Dvc"/>
    <x v="3"/>
    <x v="3"/>
    <n v="425617500"/>
  </r>
  <r>
    <s v="KL4243WATTL"/>
    <x v="60"/>
    <x v="1"/>
    <x v="5"/>
    <x v="5"/>
    <x v="1"/>
    <x v="1"/>
    <x v="1"/>
    <x v="12"/>
    <s v="250-499Dvc"/>
    <x v="4"/>
    <x v="3"/>
    <n v="363709500"/>
  </r>
  <r>
    <s v="KL4243WAUD5"/>
    <x v="49"/>
    <x v="1"/>
    <x v="5"/>
    <x v="5"/>
    <x v="1"/>
    <x v="1"/>
    <x v="1"/>
    <x v="13"/>
    <s v="500-999Dvc"/>
    <x v="1"/>
    <x v="1"/>
    <n v="335342700"/>
  </r>
  <r>
    <s v="KL4243WAUD6"/>
    <x v="50"/>
    <x v="1"/>
    <x v="5"/>
    <x v="5"/>
    <x v="1"/>
    <x v="1"/>
    <x v="1"/>
    <x v="13"/>
    <s v="500-999Dvc"/>
    <x v="2"/>
    <x v="1"/>
    <n v="294063000"/>
  </r>
  <r>
    <s v="KL4243WAUDA"/>
    <x v="51"/>
    <x v="1"/>
    <x v="5"/>
    <x v="5"/>
    <x v="1"/>
    <x v="1"/>
    <x v="1"/>
    <x v="13"/>
    <s v="500-999Dvc"/>
    <x v="3"/>
    <x v="1"/>
    <n v="283760400"/>
  </r>
  <r>
    <s v="KL4243WAUDL"/>
    <x v="52"/>
    <x v="1"/>
    <x v="5"/>
    <x v="5"/>
    <x v="1"/>
    <x v="1"/>
    <x v="1"/>
    <x v="13"/>
    <s v="500-999Dvc"/>
    <x v="4"/>
    <x v="1"/>
    <n v="242480700"/>
  </r>
  <r>
    <s v="KL4243WAUF5"/>
    <x v="53"/>
    <x v="1"/>
    <x v="5"/>
    <x v="5"/>
    <x v="1"/>
    <x v="1"/>
    <x v="1"/>
    <x v="13"/>
    <s v="500-999Dvc"/>
    <x v="1"/>
    <x v="2"/>
    <n v="193462500"/>
  </r>
  <r>
    <s v="KL4243WAUF6"/>
    <x v="54"/>
    <x v="1"/>
    <x v="5"/>
    <x v="5"/>
    <x v="1"/>
    <x v="1"/>
    <x v="1"/>
    <x v="13"/>
    <s v="500-999Dvc"/>
    <x v="2"/>
    <x v="2"/>
    <n v="167682900"/>
  </r>
  <r>
    <s v="KL4243WAUFA"/>
    <x v="55"/>
    <x v="1"/>
    <x v="5"/>
    <x v="5"/>
    <x v="1"/>
    <x v="1"/>
    <x v="1"/>
    <x v="13"/>
    <s v="500-999Dvc"/>
    <x v="3"/>
    <x v="2"/>
    <n v="167682900"/>
  </r>
  <r>
    <s v="KL4243WAUFL"/>
    <x v="56"/>
    <x v="1"/>
    <x v="5"/>
    <x v="5"/>
    <x v="1"/>
    <x v="1"/>
    <x v="1"/>
    <x v="13"/>
    <s v="500-999Dvc"/>
    <x v="4"/>
    <x v="2"/>
    <n v="141857100"/>
  </r>
  <r>
    <s v="KL4243WAUT5"/>
    <x v="57"/>
    <x v="1"/>
    <x v="5"/>
    <x v="5"/>
    <x v="1"/>
    <x v="1"/>
    <x v="1"/>
    <x v="13"/>
    <s v="500-999Dvc"/>
    <x v="1"/>
    <x v="3"/>
    <n v="503025600"/>
  </r>
  <r>
    <s v="KL4243WAUT6"/>
    <x v="58"/>
    <x v="1"/>
    <x v="5"/>
    <x v="5"/>
    <x v="1"/>
    <x v="1"/>
    <x v="1"/>
    <x v="13"/>
    <s v="500-999Dvc"/>
    <x v="2"/>
    <x v="3"/>
    <n v="441094500"/>
  </r>
  <r>
    <s v="KL4243WAUTA"/>
    <x v="59"/>
    <x v="1"/>
    <x v="5"/>
    <x v="5"/>
    <x v="1"/>
    <x v="1"/>
    <x v="1"/>
    <x v="13"/>
    <s v="500-999Dvc"/>
    <x v="3"/>
    <x v="3"/>
    <n v="425617500"/>
  </r>
  <r>
    <s v="KL4243WAUTL"/>
    <x v="60"/>
    <x v="1"/>
    <x v="5"/>
    <x v="5"/>
    <x v="1"/>
    <x v="1"/>
    <x v="1"/>
    <x v="13"/>
    <s v="500-999Dvc"/>
    <x v="4"/>
    <x v="3"/>
    <n v="363709500"/>
  </r>
  <r>
    <s v="KL4243WAVD5"/>
    <x v="49"/>
    <x v="1"/>
    <x v="5"/>
    <x v="5"/>
    <x v="1"/>
    <x v="1"/>
    <x v="1"/>
    <x v="14"/>
    <s v="1000-1499Dvc"/>
    <x v="1"/>
    <x v="1"/>
    <n v="309540000"/>
  </r>
  <r>
    <s v="KL4243WAVD6"/>
    <x v="50"/>
    <x v="1"/>
    <x v="5"/>
    <x v="5"/>
    <x v="1"/>
    <x v="1"/>
    <x v="1"/>
    <x v="14"/>
    <s v="1000-1499Dvc"/>
    <x v="2"/>
    <x v="1"/>
    <n v="268283400"/>
  </r>
  <r>
    <s v="KL4243WAVDA"/>
    <x v="51"/>
    <x v="1"/>
    <x v="5"/>
    <x v="5"/>
    <x v="1"/>
    <x v="1"/>
    <x v="1"/>
    <x v="14"/>
    <s v="1000-1499Dvc"/>
    <x v="3"/>
    <x v="1"/>
    <n v="270847500"/>
  </r>
  <r>
    <s v="KL4243WAVDL"/>
    <x v="52"/>
    <x v="1"/>
    <x v="5"/>
    <x v="5"/>
    <x v="1"/>
    <x v="1"/>
    <x v="1"/>
    <x v="14"/>
    <s v="1000-1499Dvc"/>
    <x v="4"/>
    <x v="1"/>
    <n v="229590900"/>
  </r>
  <r>
    <s v="KL4243WAVF5"/>
    <x v="53"/>
    <x v="1"/>
    <x v="5"/>
    <x v="5"/>
    <x v="1"/>
    <x v="1"/>
    <x v="1"/>
    <x v="14"/>
    <s v="1000-1499Dvc"/>
    <x v="1"/>
    <x v="2"/>
    <n v="167682900"/>
  </r>
  <r>
    <s v="KL4243WAVF6"/>
    <x v="54"/>
    <x v="1"/>
    <x v="5"/>
    <x v="5"/>
    <x v="1"/>
    <x v="1"/>
    <x v="1"/>
    <x v="14"/>
    <s v="1000-1499Dvc"/>
    <x v="2"/>
    <x v="2"/>
    <n v="141857100"/>
  </r>
  <r>
    <s v="KL4243WAVFA"/>
    <x v="55"/>
    <x v="1"/>
    <x v="5"/>
    <x v="5"/>
    <x v="1"/>
    <x v="1"/>
    <x v="1"/>
    <x v="14"/>
    <s v="1000-1499Dvc"/>
    <x v="3"/>
    <x v="2"/>
    <n v="154770000"/>
  </r>
  <r>
    <s v="KL4243WAVFL"/>
    <x v="56"/>
    <x v="1"/>
    <x v="5"/>
    <x v="5"/>
    <x v="1"/>
    <x v="1"/>
    <x v="1"/>
    <x v="14"/>
    <s v="1000-1499Dvc"/>
    <x v="4"/>
    <x v="2"/>
    <n v="128990400"/>
  </r>
  <r>
    <s v="KL4243WAVT5"/>
    <x v="57"/>
    <x v="1"/>
    <x v="5"/>
    <x v="5"/>
    <x v="1"/>
    <x v="1"/>
    <x v="1"/>
    <x v="14"/>
    <s v="1000-1499Dvc"/>
    <x v="1"/>
    <x v="3"/>
    <n v="477222900"/>
  </r>
  <r>
    <s v="KL4243WAVT6"/>
    <x v="58"/>
    <x v="1"/>
    <x v="5"/>
    <x v="5"/>
    <x v="1"/>
    <x v="1"/>
    <x v="1"/>
    <x v="14"/>
    <s v="1000-1499Dvc"/>
    <x v="2"/>
    <x v="3"/>
    <n v="415291800"/>
  </r>
  <r>
    <s v="KL4243WAVTA"/>
    <x v="59"/>
    <x v="1"/>
    <x v="5"/>
    <x v="5"/>
    <x v="1"/>
    <x v="1"/>
    <x v="1"/>
    <x v="14"/>
    <s v="1000-1499Dvc"/>
    <x v="3"/>
    <x v="3"/>
    <n v="412727700"/>
  </r>
  <r>
    <s v="KL4243WAVTL"/>
    <x v="60"/>
    <x v="1"/>
    <x v="5"/>
    <x v="5"/>
    <x v="1"/>
    <x v="1"/>
    <x v="1"/>
    <x v="14"/>
    <s v="1000-1499Dvc"/>
    <x v="4"/>
    <x v="3"/>
    <n v="350819700"/>
  </r>
  <r>
    <s v="KL4243WAWD5"/>
    <x v="49"/>
    <x v="1"/>
    <x v="5"/>
    <x v="5"/>
    <x v="1"/>
    <x v="1"/>
    <x v="1"/>
    <x v="15"/>
    <s v="1500-2499Dvc"/>
    <x v="1"/>
    <x v="1"/>
    <n v="309540000"/>
  </r>
  <r>
    <s v="KL4243WAWD6"/>
    <x v="50"/>
    <x v="1"/>
    <x v="5"/>
    <x v="5"/>
    <x v="1"/>
    <x v="1"/>
    <x v="1"/>
    <x v="15"/>
    <s v="1500-2499Dvc"/>
    <x v="2"/>
    <x v="1"/>
    <n v="268283400"/>
  </r>
  <r>
    <s v="KL4243WAWDA"/>
    <x v="51"/>
    <x v="1"/>
    <x v="5"/>
    <x v="5"/>
    <x v="1"/>
    <x v="1"/>
    <x v="1"/>
    <x v="15"/>
    <s v="1500-2499Dvc"/>
    <x v="3"/>
    <x v="1"/>
    <n v="270847500"/>
  </r>
  <r>
    <s v="KL4243WAWDL"/>
    <x v="52"/>
    <x v="1"/>
    <x v="5"/>
    <x v="5"/>
    <x v="1"/>
    <x v="1"/>
    <x v="1"/>
    <x v="15"/>
    <s v="1500-2499Dvc"/>
    <x v="4"/>
    <x v="1"/>
    <n v="229590900"/>
  </r>
  <r>
    <s v="KL4243WAWF5"/>
    <x v="53"/>
    <x v="1"/>
    <x v="5"/>
    <x v="5"/>
    <x v="1"/>
    <x v="1"/>
    <x v="1"/>
    <x v="15"/>
    <s v="1500-2499Dvc"/>
    <x v="1"/>
    <x v="2"/>
    <n v="167682900"/>
  </r>
  <r>
    <s v="KL4243WAWF6"/>
    <x v="54"/>
    <x v="1"/>
    <x v="5"/>
    <x v="5"/>
    <x v="1"/>
    <x v="1"/>
    <x v="1"/>
    <x v="15"/>
    <s v="1500-2499Dvc"/>
    <x v="2"/>
    <x v="2"/>
    <n v="141857100"/>
  </r>
  <r>
    <s v="KL4243WAWFA"/>
    <x v="55"/>
    <x v="1"/>
    <x v="5"/>
    <x v="5"/>
    <x v="1"/>
    <x v="1"/>
    <x v="1"/>
    <x v="15"/>
    <s v="1500-2499Dvc"/>
    <x v="3"/>
    <x v="2"/>
    <n v="154770000"/>
  </r>
  <r>
    <s v="KL4243WAWFL"/>
    <x v="56"/>
    <x v="1"/>
    <x v="5"/>
    <x v="5"/>
    <x v="1"/>
    <x v="1"/>
    <x v="1"/>
    <x v="15"/>
    <s v="1500-2499Dvc"/>
    <x v="4"/>
    <x v="2"/>
    <n v="128990400"/>
  </r>
  <r>
    <s v="KL4243WAWT5"/>
    <x v="57"/>
    <x v="1"/>
    <x v="5"/>
    <x v="5"/>
    <x v="1"/>
    <x v="1"/>
    <x v="1"/>
    <x v="15"/>
    <s v="1500-2499Dvc"/>
    <x v="1"/>
    <x v="3"/>
    <n v="477222900"/>
  </r>
  <r>
    <s v="KL4243WAWT6"/>
    <x v="58"/>
    <x v="1"/>
    <x v="5"/>
    <x v="5"/>
    <x v="1"/>
    <x v="1"/>
    <x v="1"/>
    <x v="15"/>
    <s v="1500-2499Dvc"/>
    <x v="2"/>
    <x v="3"/>
    <n v="415291800"/>
  </r>
  <r>
    <s v="KL4243WAWTA"/>
    <x v="59"/>
    <x v="1"/>
    <x v="5"/>
    <x v="5"/>
    <x v="1"/>
    <x v="1"/>
    <x v="1"/>
    <x v="15"/>
    <s v="1500-2499Dvc"/>
    <x v="3"/>
    <x v="3"/>
    <n v="412727700"/>
  </r>
  <r>
    <s v="KL4243WAWTL"/>
    <x v="60"/>
    <x v="1"/>
    <x v="5"/>
    <x v="5"/>
    <x v="1"/>
    <x v="1"/>
    <x v="1"/>
    <x v="15"/>
    <s v="1500-2499Dvc"/>
    <x v="4"/>
    <x v="3"/>
    <n v="350819700"/>
  </r>
  <r>
    <s v="KL4243WAXD5"/>
    <x v="49"/>
    <x v="1"/>
    <x v="5"/>
    <x v="5"/>
    <x v="1"/>
    <x v="1"/>
    <x v="1"/>
    <x v="16"/>
    <s v="2500-4999Dvc"/>
    <x v="1"/>
    <x v="1"/>
    <n v="309540000"/>
  </r>
  <r>
    <s v="KL4243WAXD6"/>
    <x v="50"/>
    <x v="1"/>
    <x v="5"/>
    <x v="5"/>
    <x v="1"/>
    <x v="1"/>
    <x v="1"/>
    <x v="16"/>
    <s v="2500-4999Dvc"/>
    <x v="2"/>
    <x v="1"/>
    <n v="268283400"/>
  </r>
  <r>
    <s v="KL4243WAXDA"/>
    <x v="51"/>
    <x v="1"/>
    <x v="5"/>
    <x v="5"/>
    <x v="1"/>
    <x v="1"/>
    <x v="1"/>
    <x v="16"/>
    <s v="2500-4999Dvc"/>
    <x v="3"/>
    <x v="1"/>
    <n v="270847500"/>
  </r>
  <r>
    <s v="KL4243WAXDL"/>
    <x v="52"/>
    <x v="1"/>
    <x v="5"/>
    <x v="5"/>
    <x v="1"/>
    <x v="1"/>
    <x v="1"/>
    <x v="16"/>
    <s v="2500-4999Dvc"/>
    <x v="4"/>
    <x v="1"/>
    <n v="229590900"/>
  </r>
  <r>
    <s v="KL4243WAXF5"/>
    <x v="53"/>
    <x v="1"/>
    <x v="5"/>
    <x v="5"/>
    <x v="1"/>
    <x v="1"/>
    <x v="1"/>
    <x v="16"/>
    <s v="2500-4999Dvc"/>
    <x v="1"/>
    <x v="2"/>
    <n v="167682900"/>
  </r>
  <r>
    <s v="KL4243WAXF6"/>
    <x v="54"/>
    <x v="1"/>
    <x v="5"/>
    <x v="5"/>
    <x v="1"/>
    <x v="1"/>
    <x v="1"/>
    <x v="16"/>
    <s v="2500-4999Dvc"/>
    <x v="2"/>
    <x v="2"/>
    <n v="141857100"/>
  </r>
  <r>
    <s v="KL4243WAXFA"/>
    <x v="55"/>
    <x v="1"/>
    <x v="5"/>
    <x v="5"/>
    <x v="1"/>
    <x v="1"/>
    <x v="1"/>
    <x v="16"/>
    <s v="2500-4999Dvc"/>
    <x v="3"/>
    <x v="2"/>
    <n v="154770000"/>
  </r>
  <r>
    <s v="KL4243WAXFL"/>
    <x v="56"/>
    <x v="1"/>
    <x v="5"/>
    <x v="5"/>
    <x v="1"/>
    <x v="1"/>
    <x v="1"/>
    <x v="16"/>
    <s v="2500-4999Dvc"/>
    <x v="4"/>
    <x v="2"/>
    <n v="128990400"/>
  </r>
  <r>
    <s v="KL4243WAXT5"/>
    <x v="57"/>
    <x v="1"/>
    <x v="5"/>
    <x v="5"/>
    <x v="1"/>
    <x v="1"/>
    <x v="1"/>
    <x v="16"/>
    <s v="2500-4999Dvc"/>
    <x v="1"/>
    <x v="3"/>
    <n v="477222900"/>
  </r>
  <r>
    <s v="KL4243WAXT6"/>
    <x v="58"/>
    <x v="1"/>
    <x v="5"/>
    <x v="5"/>
    <x v="1"/>
    <x v="1"/>
    <x v="1"/>
    <x v="16"/>
    <s v="2500-4999Dvc"/>
    <x v="2"/>
    <x v="3"/>
    <n v="415291800"/>
  </r>
  <r>
    <s v="KL4243WAXTA"/>
    <x v="59"/>
    <x v="1"/>
    <x v="5"/>
    <x v="5"/>
    <x v="1"/>
    <x v="1"/>
    <x v="1"/>
    <x v="16"/>
    <s v="2500-4999Dvc"/>
    <x v="3"/>
    <x v="3"/>
    <n v="412727700"/>
  </r>
  <r>
    <s v="KL4243WAXTL"/>
    <x v="60"/>
    <x v="1"/>
    <x v="5"/>
    <x v="5"/>
    <x v="1"/>
    <x v="1"/>
    <x v="1"/>
    <x v="16"/>
    <s v="2500-4999Dvc"/>
    <x v="4"/>
    <x v="3"/>
    <n v="350819700"/>
  </r>
  <r>
    <s v="KL4243WAYD5"/>
    <x v="49"/>
    <x v="1"/>
    <x v="5"/>
    <x v="5"/>
    <x v="1"/>
    <x v="1"/>
    <x v="1"/>
    <x v="17"/>
    <s v="5000+Dvc"/>
    <x v="1"/>
    <x v="1"/>
    <n v="309540000"/>
  </r>
  <r>
    <s v="KL4243WAYD6"/>
    <x v="50"/>
    <x v="1"/>
    <x v="5"/>
    <x v="5"/>
    <x v="1"/>
    <x v="1"/>
    <x v="1"/>
    <x v="17"/>
    <s v="5000+Dvc"/>
    <x v="2"/>
    <x v="1"/>
    <n v="268283400"/>
  </r>
  <r>
    <s v="KL4243WAYDA"/>
    <x v="51"/>
    <x v="1"/>
    <x v="5"/>
    <x v="5"/>
    <x v="1"/>
    <x v="1"/>
    <x v="1"/>
    <x v="17"/>
    <s v="5000+Dvc"/>
    <x v="3"/>
    <x v="1"/>
    <n v="270847500"/>
  </r>
  <r>
    <s v="KL4243WAYDL"/>
    <x v="52"/>
    <x v="1"/>
    <x v="5"/>
    <x v="5"/>
    <x v="1"/>
    <x v="1"/>
    <x v="1"/>
    <x v="17"/>
    <s v="5000+Dvc"/>
    <x v="4"/>
    <x v="1"/>
    <n v="229590900"/>
  </r>
  <r>
    <s v="KL4243WAYF5"/>
    <x v="53"/>
    <x v="1"/>
    <x v="5"/>
    <x v="5"/>
    <x v="1"/>
    <x v="1"/>
    <x v="1"/>
    <x v="17"/>
    <s v="5000+Dvc"/>
    <x v="1"/>
    <x v="2"/>
    <n v="167682900"/>
  </r>
  <r>
    <s v="KL4243WAYF6"/>
    <x v="54"/>
    <x v="1"/>
    <x v="5"/>
    <x v="5"/>
    <x v="1"/>
    <x v="1"/>
    <x v="1"/>
    <x v="17"/>
    <s v="5000+Dvc"/>
    <x v="2"/>
    <x v="2"/>
    <n v="141857100"/>
  </r>
  <r>
    <s v="KL4243WAYFA"/>
    <x v="55"/>
    <x v="1"/>
    <x v="5"/>
    <x v="5"/>
    <x v="1"/>
    <x v="1"/>
    <x v="1"/>
    <x v="17"/>
    <s v="5000+Dvc"/>
    <x v="3"/>
    <x v="2"/>
    <n v="154770000"/>
  </r>
  <r>
    <s v="KL4243WAYFL"/>
    <x v="56"/>
    <x v="1"/>
    <x v="5"/>
    <x v="5"/>
    <x v="1"/>
    <x v="1"/>
    <x v="1"/>
    <x v="17"/>
    <s v="5000+Dvc"/>
    <x v="4"/>
    <x v="2"/>
    <n v="128990400"/>
  </r>
  <r>
    <s v="KL4243WAYT5"/>
    <x v="57"/>
    <x v="1"/>
    <x v="5"/>
    <x v="5"/>
    <x v="1"/>
    <x v="1"/>
    <x v="1"/>
    <x v="17"/>
    <s v="5000+Dvc"/>
    <x v="1"/>
    <x v="3"/>
    <n v="477222900"/>
  </r>
  <r>
    <s v="KL4243WAYT6"/>
    <x v="58"/>
    <x v="1"/>
    <x v="5"/>
    <x v="5"/>
    <x v="1"/>
    <x v="1"/>
    <x v="1"/>
    <x v="17"/>
    <s v="5000+Dvc"/>
    <x v="2"/>
    <x v="3"/>
    <n v="415291800"/>
  </r>
  <r>
    <s v="KL4243WAYTA"/>
    <x v="59"/>
    <x v="1"/>
    <x v="5"/>
    <x v="5"/>
    <x v="1"/>
    <x v="1"/>
    <x v="1"/>
    <x v="17"/>
    <s v="5000+Dvc"/>
    <x v="3"/>
    <x v="3"/>
    <n v="412727700"/>
  </r>
  <r>
    <s v="KL4243WAYTL"/>
    <x v="60"/>
    <x v="1"/>
    <x v="5"/>
    <x v="5"/>
    <x v="1"/>
    <x v="1"/>
    <x v="1"/>
    <x v="17"/>
    <s v="5000+Dvc"/>
    <x v="4"/>
    <x v="3"/>
    <n v="350819700"/>
  </r>
  <r>
    <s v="KL4241WAAD5"/>
    <x v="61"/>
    <x v="1"/>
    <x v="6"/>
    <x v="6"/>
    <x v="1"/>
    <x v="1"/>
    <x v="1"/>
    <x v="1"/>
    <s v="1-1Dvc"/>
    <x v="1"/>
    <x v="1"/>
    <n v="115615500"/>
  </r>
  <r>
    <s v="KL4241WAAD6"/>
    <x v="62"/>
    <x v="1"/>
    <x v="6"/>
    <x v="6"/>
    <x v="1"/>
    <x v="1"/>
    <x v="1"/>
    <x v="1"/>
    <s v="1-1Dvc"/>
    <x v="2"/>
    <x v="1"/>
    <n v="101385900"/>
  </r>
  <r>
    <s v="KL4241WAADA"/>
    <x v="63"/>
    <x v="1"/>
    <x v="6"/>
    <x v="6"/>
    <x v="1"/>
    <x v="1"/>
    <x v="1"/>
    <x v="1"/>
    <s v="1-1Dvc"/>
    <x v="3"/>
    <x v="1"/>
    <n v="97828500"/>
  </r>
  <r>
    <s v="KL4241WAADL"/>
    <x v="64"/>
    <x v="1"/>
    <x v="6"/>
    <x v="6"/>
    <x v="1"/>
    <x v="1"/>
    <x v="1"/>
    <x v="1"/>
    <s v="1-1Dvc"/>
    <x v="4"/>
    <x v="1"/>
    <n v="83598900"/>
  </r>
  <r>
    <s v="KL4241WAAF5"/>
    <x v="65"/>
    <x v="1"/>
    <x v="6"/>
    <x v="6"/>
    <x v="1"/>
    <x v="1"/>
    <x v="1"/>
    <x v="1"/>
    <s v="1-1Dvc"/>
    <x v="1"/>
    <x v="2"/>
    <n v="66712800"/>
  </r>
  <r>
    <s v="KL4241WAAF6"/>
    <x v="66"/>
    <x v="1"/>
    <x v="6"/>
    <x v="6"/>
    <x v="1"/>
    <x v="1"/>
    <x v="1"/>
    <x v="1"/>
    <s v="1-1Dvc"/>
    <x v="2"/>
    <x v="2"/>
    <n v="57819300"/>
  </r>
  <r>
    <s v="KL4241WAAFA"/>
    <x v="67"/>
    <x v="1"/>
    <x v="6"/>
    <x v="6"/>
    <x v="1"/>
    <x v="1"/>
    <x v="1"/>
    <x v="1"/>
    <s v="1-1Dvc"/>
    <x v="3"/>
    <x v="2"/>
    <n v="57819300"/>
  </r>
  <r>
    <s v="KL4241WAAFL"/>
    <x v="68"/>
    <x v="1"/>
    <x v="6"/>
    <x v="6"/>
    <x v="1"/>
    <x v="1"/>
    <x v="1"/>
    <x v="1"/>
    <s v="1-1Dvc"/>
    <x v="4"/>
    <x v="2"/>
    <n v="48925800"/>
  </r>
  <r>
    <s v="KL4241WAAT5"/>
    <x v="69"/>
    <x v="1"/>
    <x v="6"/>
    <x v="6"/>
    <x v="1"/>
    <x v="1"/>
    <x v="1"/>
    <x v="1"/>
    <s v="1-1Dvc"/>
    <x v="1"/>
    <x v="3"/>
    <n v="173434800"/>
  </r>
  <r>
    <s v="KL4241WAAT6"/>
    <x v="70"/>
    <x v="1"/>
    <x v="6"/>
    <x v="6"/>
    <x v="1"/>
    <x v="1"/>
    <x v="1"/>
    <x v="1"/>
    <s v="1-1Dvc"/>
    <x v="2"/>
    <x v="3"/>
    <n v="152090400"/>
  </r>
  <r>
    <s v="KL4241WAATA"/>
    <x v="71"/>
    <x v="1"/>
    <x v="6"/>
    <x v="6"/>
    <x v="1"/>
    <x v="1"/>
    <x v="1"/>
    <x v="1"/>
    <s v="1-1Dvc"/>
    <x v="3"/>
    <x v="3"/>
    <n v="146754300"/>
  </r>
  <r>
    <s v="KL4241WAATL"/>
    <x v="72"/>
    <x v="1"/>
    <x v="6"/>
    <x v="6"/>
    <x v="1"/>
    <x v="1"/>
    <x v="1"/>
    <x v="1"/>
    <s v="1-1Dvc"/>
    <x v="4"/>
    <x v="3"/>
    <n v="125409900"/>
  </r>
  <r>
    <s v="KL4241WABD5"/>
    <x v="61"/>
    <x v="1"/>
    <x v="6"/>
    <x v="6"/>
    <x v="1"/>
    <x v="1"/>
    <x v="1"/>
    <x v="2"/>
    <s v="2-2Dvc"/>
    <x v="1"/>
    <x v="1"/>
    <n v="115615500"/>
  </r>
  <r>
    <s v="KL4241WABD6"/>
    <x v="62"/>
    <x v="1"/>
    <x v="6"/>
    <x v="6"/>
    <x v="1"/>
    <x v="1"/>
    <x v="1"/>
    <x v="2"/>
    <s v="2-2Dvc"/>
    <x v="2"/>
    <x v="1"/>
    <n v="101385900"/>
  </r>
  <r>
    <s v="KL4241WABDA"/>
    <x v="63"/>
    <x v="1"/>
    <x v="6"/>
    <x v="6"/>
    <x v="1"/>
    <x v="1"/>
    <x v="1"/>
    <x v="2"/>
    <s v="2-2Dvc"/>
    <x v="3"/>
    <x v="1"/>
    <n v="97828500"/>
  </r>
  <r>
    <s v="KL4241WABDL"/>
    <x v="64"/>
    <x v="1"/>
    <x v="6"/>
    <x v="6"/>
    <x v="1"/>
    <x v="1"/>
    <x v="1"/>
    <x v="2"/>
    <s v="2-2Dvc"/>
    <x v="4"/>
    <x v="1"/>
    <n v="83598900"/>
  </r>
  <r>
    <s v="KL4241WABF5"/>
    <x v="65"/>
    <x v="1"/>
    <x v="6"/>
    <x v="6"/>
    <x v="1"/>
    <x v="1"/>
    <x v="1"/>
    <x v="2"/>
    <s v="2-2Dvc"/>
    <x v="1"/>
    <x v="2"/>
    <n v="66712800"/>
  </r>
  <r>
    <s v="KL4241WABF6"/>
    <x v="66"/>
    <x v="1"/>
    <x v="6"/>
    <x v="6"/>
    <x v="1"/>
    <x v="1"/>
    <x v="1"/>
    <x v="2"/>
    <s v="2-2Dvc"/>
    <x v="2"/>
    <x v="2"/>
    <n v="57819300"/>
  </r>
  <r>
    <s v="KL4241WABFA"/>
    <x v="67"/>
    <x v="1"/>
    <x v="6"/>
    <x v="6"/>
    <x v="1"/>
    <x v="1"/>
    <x v="1"/>
    <x v="2"/>
    <s v="2-2Dvc"/>
    <x v="3"/>
    <x v="2"/>
    <n v="57819300"/>
  </r>
  <r>
    <s v="KL4241WABFL"/>
    <x v="68"/>
    <x v="1"/>
    <x v="6"/>
    <x v="6"/>
    <x v="1"/>
    <x v="1"/>
    <x v="1"/>
    <x v="2"/>
    <s v="2-2Dvc"/>
    <x v="4"/>
    <x v="2"/>
    <n v="48925800"/>
  </r>
  <r>
    <s v="KL4241WABT5"/>
    <x v="69"/>
    <x v="1"/>
    <x v="6"/>
    <x v="6"/>
    <x v="1"/>
    <x v="1"/>
    <x v="1"/>
    <x v="2"/>
    <s v="2-2Dvc"/>
    <x v="1"/>
    <x v="3"/>
    <n v="173434800"/>
  </r>
  <r>
    <s v="KL4241WABT6"/>
    <x v="70"/>
    <x v="1"/>
    <x v="6"/>
    <x v="6"/>
    <x v="1"/>
    <x v="1"/>
    <x v="1"/>
    <x v="2"/>
    <s v="2-2Dvc"/>
    <x v="2"/>
    <x v="3"/>
    <n v="152090400"/>
  </r>
  <r>
    <s v="KL4241WABTA"/>
    <x v="71"/>
    <x v="1"/>
    <x v="6"/>
    <x v="6"/>
    <x v="1"/>
    <x v="1"/>
    <x v="1"/>
    <x v="2"/>
    <s v="2-2Dvc"/>
    <x v="3"/>
    <x v="3"/>
    <n v="146754300"/>
  </r>
  <r>
    <s v="KL4241WABTL"/>
    <x v="72"/>
    <x v="1"/>
    <x v="6"/>
    <x v="6"/>
    <x v="1"/>
    <x v="1"/>
    <x v="1"/>
    <x v="2"/>
    <s v="2-2Dvc"/>
    <x v="4"/>
    <x v="3"/>
    <n v="125409900"/>
  </r>
  <r>
    <s v="KL4241WACD5"/>
    <x v="61"/>
    <x v="1"/>
    <x v="6"/>
    <x v="6"/>
    <x v="1"/>
    <x v="1"/>
    <x v="1"/>
    <x v="3"/>
    <s v="3-3Dvc"/>
    <x v="1"/>
    <x v="1"/>
    <n v="115615500"/>
  </r>
  <r>
    <s v="KL4241WACD6"/>
    <x v="62"/>
    <x v="1"/>
    <x v="6"/>
    <x v="6"/>
    <x v="1"/>
    <x v="1"/>
    <x v="1"/>
    <x v="3"/>
    <s v="3-3Dvc"/>
    <x v="2"/>
    <x v="1"/>
    <n v="101385900"/>
  </r>
  <r>
    <s v="KL4241WACDA"/>
    <x v="63"/>
    <x v="1"/>
    <x v="6"/>
    <x v="6"/>
    <x v="1"/>
    <x v="1"/>
    <x v="1"/>
    <x v="3"/>
    <s v="3-3Dvc"/>
    <x v="3"/>
    <x v="1"/>
    <n v="97828500"/>
  </r>
  <r>
    <s v="KL4241WACDL"/>
    <x v="64"/>
    <x v="1"/>
    <x v="6"/>
    <x v="6"/>
    <x v="1"/>
    <x v="1"/>
    <x v="1"/>
    <x v="3"/>
    <s v="3-3Dvc"/>
    <x v="4"/>
    <x v="1"/>
    <n v="83598900"/>
  </r>
  <r>
    <s v="KL4241WACF5"/>
    <x v="65"/>
    <x v="1"/>
    <x v="6"/>
    <x v="6"/>
    <x v="1"/>
    <x v="1"/>
    <x v="1"/>
    <x v="3"/>
    <s v="3-3Dvc"/>
    <x v="1"/>
    <x v="2"/>
    <n v="66712800"/>
  </r>
  <r>
    <s v="KL4241WACF6"/>
    <x v="66"/>
    <x v="1"/>
    <x v="6"/>
    <x v="6"/>
    <x v="1"/>
    <x v="1"/>
    <x v="1"/>
    <x v="3"/>
    <s v="3-3Dvc"/>
    <x v="2"/>
    <x v="2"/>
    <n v="57819300"/>
  </r>
  <r>
    <s v="KL4241WACFA"/>
    <x v="67"/>
    <x v="1"/>
    <x v="6"/>
    <x v="6"/>
    <x v="1"/>
    <x v="1"/>
    <x v="1"/>
    <x v="3"/>
    <s v="3-3Dvc"/>
    <x v="3"/>
    <x v="2"/>
    <n v="57819300"/>
  </r>
  <r>
    <s v="KL4241WACFL"/>
    <x v="68"/>
    <x v="1"/>
    <x v="6"/>
    <x v="6"/>
    <x v="1"/>
    <x v="1"/>
    <x v="1"/>
    <x v="3"/>
    <s v="3-3Dvc"/>
    <x v="4"/>
    <x v="2"/>
    <n v="48925800"/>
  </r>
  <r>
    <s v="KL4241WACT5"/>
    <x v="69"/>
    <x v="1"/>
    <x v="6"/>
    <x v="6"/>
    <x v="1"/>
    <x v="1"/>
    <x v="1"/>
    <x v="3"/>
    <s v="3-3Dvc"/>
    <x v="1"/>
    <x v="3"/>
    <n v="173434800"/>
  </r>
  <r>
    <s v="KL4241WACT6"/>
    <x v="70"/>
    <x v="1"/>
    <x v="6"/>
    <x v="6"/>
    <x v="1"/>
    <x v="1"/>
    <x v="1"/>
    <x v="3"/>
    <s v="3-3Dvc"/>
    <x v="2"/>
    <x v="3"/>
    <n v="152090400"/>
  </r>
  <r>
    <s v="KL4241WACTA"/>
    <x v="71"/>
    <x v="1"/>
    <x v="6"/>
    <x v="6"/>
    <x v="1"/>
    <x v="1"/>
    <x v="1"/>
    <x v="3"/>
    <s v="3-3Dvc"/>
    <x v="3"/>
    <x v="3"/>
    <n v="146754300"/>
  </r>
  <r>
    <s v="KL4241WACTL"/>
    <x v="72"/>
    <x v="1"/>
    <x v="6"/>
    <x v="6"/>
    <x v="1"/>
    <x v="1"/>
    <x v="1"/>
    <x v="3"/>
    <s v="3-3Dvc"/>
    <x v="4"/>
    <x v="3"/>
    <n v="125409900"/>
  </r>
  <r>
    <s v="KL4241WADD5"/>
    <x v="61"/>
    <x v="1"/>
    <x v="6"/>
    <x v="6"/>
    <x v="1"/>
    <x v="1"/>
    <x v="1"/>
    <x v="4"/>
    <s v="4-4Dvc"/>
    <x v="1"/>
    <x v="1"/>
    <n v="115615500"/>
  </r>
  <r>
    <s v="KL4241WADD6"/>
    <x v="62"/>
    <x v="1"/>
    <x v="6"/>
    <x v="6"/>
    <x v="1"/>
    <x v="1"/>
    <x v="1"/>
    <x v="4"/>
    <s v="4-4Dvc"/>
    <x v="2"/>
    <x v="1"/>
    <n v="101385900"/>
  </r>
  <r>
    <s v="KL4241WADDA"/>
    <x v="63"/>
    <x v="1"/>
    <x v="6"/>
    <x v="6"/>
    <x v="1"/>
    <x v="1"/>
    <x v="1"/>
    <x v="4"/>
    <s v="4-4Dvc"/>
    <x v="3"/>
    <x v="1"/>
    <n v="97828500"/>
  </r>
  <r>
    <s v="KL4241WADDL"/>
    <x v="64"/>
    <x v="1"/>
    <x v="6"/>
    <x v="6"/>
    <x v="1"/>
    <x v="1"/>
    <x v="1"/>
    <x v="4"/>
    <s v="4-4Dvc"/>
    <x v="4"/>
    <x v="1"/>
    <n v="83598900"/>
  </r>
  <r>
    <s v="KL4241WADF5"/>
    <x v="65"/>
    <x v="1"/>
    <x v="6"/>
    <x v="6"/>
    <x v="1"/>
    <x v="1"/>
    <x v="1"/>
    <x v="4"/>
    <s v="4-4Dvc"/>
    <x v="1"/>
    <x v="2"/>
    <n v="66712800"/>
  </r>
  <r>
    <s v="KL4241WADF6"/>
    <x v="66"/>
    <x v="1"/>
    <x v="6"/>
    <x v="6"/>
    <x v="1"/>
    <x v="1"/>
    <x v="1"/>
    <x v="4"/>
    <s v="4-4Dvc"/>
    <x v="2"/>
    <x v="2"/>
    <n v="57819300"/>
  </r>
  <r>
    <s v="KL4241WADFA"/>
    <x v="67"/>
    <x v="1"/>
    <x v="6"/>
    <x v="6"/>
    <x v="1"/>
    <x v="1"/>
    <x v="1"/>
    <x v="4"/>
    <s v="4-4Dvc"/>
    <x v="3"/>
    <x v="2"/>
    <n v="57819300"/>
  </r>
  <r>
    <s v="KL4241WADFL"/>
    <x v="68"/>
    <x v="1"/>
    <x v="6"/>
    <x v="6"/>
    <x v="1"/>
    <x v="1"/>
    <x v="1"/>
    <x v="4"/>
    <s v="4-4Dvc"/>
    <x v="4"/>
    <x v="2"/>
    <n v="48925800"/>
  </r>
  <r>
    <s v="KL4241WADT5"/>
    <x v="69"/>
    <x v="1"/>
    <x v="6"/>
    <x v="6"/>
    <x v="1"/>
    <x v="1"/>
    <x v="1"/>
    <x v="4"/>
    <s v="4-4Dvc"/>
    <x v="1"/>
    <x v="3"/>
    <n v="173434800"/>
  </r>
  <r>
    <s v="KL4241WADT6"/>
    <x v="70"/>
    <x v="1"/>
    <x v="6"/>
    <x v="6"/>
    <x v="1"/>
    <x v="1"/>
    <x v="1"/>
    <x v="4"/>
    <s v="4-4Dvc"/>
    <x v="2"/>
    <x v="3"/>
    <n v="152090400"/>
  </r>
  <r>
    <s v="KL4241WADTA"/>
    <x v="71"/>
    <x v="1"/>
    <x v="6"/>
    <x v="6"/>
    <x v="1"/>
    <x v="1"/>
    <x v="1"/>
    <x v="4"/>
    <s v="4-4Dvc"/>
    <x v="3"/>
    <x v="3"/>
    <n v="146754300"/>
  </r>
  <r>
    <s v="KL4241WADTL"/>
    <x v="72"/>
    <x v="1"/>
    <x v="6"/>
    <x v="6"/>
    <x v="1"/>
    <x v="1"/>
    <x v="1"/>
    <x v="4"/>
    <s v="4-4Dvc"/>
    <x v="4"/>
    <x v="3"/>
    <n v="125409900"/>
  </r>
  <r>
    <s v="KL4241WAED5"/>
    <x v="61"/>
    <x v="1"/>
    <x v="6"/>
    <x v="6"/>
    <x v="1"/>
    <x v="1"/>
    <x v="1"/>
    <x v="5"/>
    <s v="5-9Dvc"/>
    <x v="1"/>
    <x v="1"/>
    <n v="115615500"/>
  </r>
  <r>
    <s v="KL4241WAED6"/>
    <x v="62"/>
    <x v="1"/>
    <x v="6"/>
    <x v="6"/>
    <x v="1"/>
    <x v="1"/>
    <x v="1"/>
    <x v="5"/>
    <s v="5-9Dvc"/>
    <x v="2"/>
    <x v="1"/>
    <n v="101385900"/>
  </r>
  <r>
    <s v="KL4241WAEDA"/>
    <x v="63"/>
    <x v="1"/>
    <x v="6"/>
    <x v="6"/>
    <x v="1"/>
    <x v="1"/>
    <x v="1"/>
    <x v="5"/>
    <s v="5-9Dvc"/>
    <x v="3"/>
    <x v="1"/>
    <n v="97828500"/>
  </r>
  <r>
    <s v="KL4241WAEDL"/>
    <x v="64"/>
    <x v="1"/>
    <x v="6"/>
    <x v="6"/>
    <x v="1"/>
    <x v="1"/>
    <x v="1"/>
    <x v="5"/>
    <s v="5-9Dvc"/>
    <x v="4"/>
    <x v="1"/>
    <n v="83598900"/>
  </r>
  <r>
    <s v="KL4241WAEF5"/>
    <x v="65"/>
    <x v="1"/>
    <x v="6"/>
    <x v="6"/>
    <x v="1"/>
    <x v="1"/>
    <x v="1"/>
    <x v="5"/>
    <s v="5-9Dvc"/>
    <x v="1"/>
    <x v="2"/>
    <n v="66712800"/>
  </r>
  <r>
    <s v="KL4241WAEF6"/>
    <x v="66"/>
    <x v="1"/>
    <x v="6"/>
    <x v="6"/>
    <x v="1"/>
    <x v="1"/>
    <x v="1"/>
    <x v="5"/>
    <s v="5-9Dvc"/>
    <x v="2"/>
    <x v="2"/>
    <n v="57819300"/>
  </r>
  <r>
    <s v="KL4241WAEFA"/>
    <x v="67"/>
    <x v="1"/>
    <x v="6"/>
    <x v="6"/>
    <x v="1"/>
    <x v="1"/>
    <x v="1"/>
    <x v="5"/>
    <s v="5-9Dvc"/>
    <x v="3"/>
    <x v="2"/>
    <n v="57819300"/>
  </r>
  <r>
    <s v="KL4241WAEFL"/>
    <x v="68"/>
    <x v="1"/>
    <x v="6"/>
    <x v="6"/>
    <x v="1"/>
    <x v="1"/>
    <x v="1"/>
    <x v="5"/>
    <s v="5-9Dvc"/>
    <x v="4"/>
    <x v="2"/>
    <n v="48925800"/>
  </r>
  <r>
    <s v="KL4241WAET5"/>
    <x v="69"/>
    <x v="1"/>
    <x v="6"/>
    <x v="6"/>
    <x v="1"/>
    <x v="1"/>
    <x v="1"/>
    <x v="5"/>
    <s v="5-9Dvc"/>
    <x v="1"/>
    <x v="3"/>
    <n v="173434800"/>
  </r>
  <r>
    <s v="KL4241WAET6"/>
    <x v="70"/>
    <x v="1"/>
    <x v="6"/>
    <x v="6"/>
    <x v="1"/>
    <x v="1"/>
    <x v="1"/>
    <x v="5"/>
    <s v="5-9Dvc"/>
    <x v="2"/>
    <x v="3"/>
    <n v="152090400"/>
  </r>
  <r>
    <s v="KL4241WAETA"/>
    <x v="71"/>
    <x v="1"/>
    <x v="6"/>
    <x v="6"/>
    <x v="1"/>
    <x v="1"/>
    <x v="1"/>
    <x v="5"/>
    <s v="5-9Dvc"/>
    <x v="3"/>
    <x v="3"/>
    <n v="146754300"/>
  </r>
  <r>
    <s v="KL4241WAETL"/>
    <x v="72"/>
    <x v="1"/>
    <x v="6"/>
    <x v="6"/>
    <x v="1"/>
    <x v="1"/>
    <x v="1"/>
    <x v="5"/>
    <s v="5-9Dvc"/>
    <x v="4"/>
    <x v="3"/>
    <n v="125409900"/>
  </r>
  <r>
    <s v="KL4241WAKD5"/>
    <x v="61"/>
    <x v="1"/>
    <x v="6"/>
    <x v="6"/>
    <x v="1"/>
    <x v="1"/>
    <x v="1"/>
    <x v="0"/>
    <s v="10-14Dvc"/>
    <x v="1"/>
    <x v="1"/>
    <n v="115615500"/>
  </r>
  <r>
    <s v="KL4241WAKD6"/>
    <x v="62"/>
    <x v="1"/>
    <x v="6"/>
    <x v="6"/>
    <x v="1"/>
    <x v="1"/>
    <x v="1"/>
    <x v="0"/>
    <s v="10-14Dvc"/>
    <x v="2"/>
    <x v="1"/>
    <n v="101385900"/>
  </r>
  <r>
    <s v="KL4241WAKDA"/>
    <x v="63"/>
    <x v="1"/>
    <x v="6"/>
    <x v="6"/>
    <x v="1"/>
    <x v="1"/>
    <x v="1"/>
    <x v="0"/>
    <s v="10-14Dvc"/>
    <x v="3"/>
    <x v="1"/>
    <n v="97828500"/>
  </r>
  <r>
    <s v="KL4241WAKDL"/>
    <x v="64"/>
    <x v="1"/>
    <x v="6"/>
    <x v="6"/>
    <x v="1"/>
    <x v="1"/>
    <x v="1"/>
    <x v="0"/>
    <s v="10-14Dvc"/>
    <x v="4"/>
    <x v="1"/>
    <n v="83598900"/>
  </r>
  <r>
    <s v="KL4241WAKF5"/>
    <x v="65"/>
    <x v="1"/>
    <x v="6"/>
    <x v="6"/>
    <x v="1"/>
    <x v="1"/>
    <x v="1"/>
    <x v="0"/>
    <s v="10-14Dvc"/>
    <x v="1"/>
    <x v="2"/>
    <n v="66712800"/>
  </r>
  <r>
    <s v="KL4241WAKF6"/>
    <x v="66"/>
    <x v="1"/>
    <x v="6"/>
    <x v="6"/>
    <x v="1"/>
    <x v="1"/>
    <x v="1"/>
    <x v="0"/>
    <s v="10-14Dvc"/>
    <x v="2"/>
    <x v="2"/>
    <n v="57819300"/>
  </r>
  <r>
    <s v="KL4241WAKFA"/>
    <x v="67"/>
    <x v="1"/>
    <x v="6"/>
    <x v="6"/>
    <x v="1"/>
    <x v="1"/>
    <x v="1"/>
    <x v="0"/>
    <s v="10-14Dvc"/>
    <x v="3"/>
    <x v="2"/>
    <n v="57819300"/>
  </r>
  <r>
    <s v="KL4241WAKFL"/>
    <x v="68"/>
    <x v="1"/>
    <x v="6"/>
    <x v="6"/>
    <x v="1"/>
    <x v="1"/>
    <x v="1"/>
    <x v="0"/>
    <s v="10-14Dvc"/>
    <x v="4"/>
    <x v="2"/>
    <n v="48925800"/>
  </r>
  <r>
    <s v="KL4241WAKT5"/>
    <x v="69"/>
    <x v="1"/>
    <x v="6"/>
    <x v="6"/>
    <x v="1"/>
    <x v="1"/>
    <x v="1"/>
    <x v="0"/>
    <s v="10-14Dvc"/>
    <x v="1"/>
    <x v="3"/>
    <n v="173434800"/>
  </r>
  <r>
    <s v="KL4241WAKT6"/>
    <x v="70"/>
    <x v="1"/>
    <x v="6"/>
    <x v="6"/>
    <x v="1"/>
    <x v="1"/>
    <x v="1"/>
    <x v="0"/>
    <s v="10-14Dvc"/>
    <x v="2"/>
    <x v="3"/>
    <n v="152090400"/>
  </r>
  <r>
    <s v="KL4241WAKTA"/>
    <x v="71"/>
    <x v="1"/>
    <x v="6"/>
    <x v="6"/>
    <x v="1"/>
    <x v="1"/>
    <x v="1"/>
    <x v="0"/>
    <s v="10-14Dvc"/>
    <x v="3"/>
    <x v="3"/>
    <n v="146754300"/>
  </r>
  <r>
    <s v="KL4241WAKTL"/>
    <x v="72"/>
    <x v="1"/>
    <x v="6"/>
    <x v="6"/>
    <x v="1"/>
    <x v="1"/>
    <x v="1"/>
    <x v="0"/>
    <s v="10-14Dvc"/>
    <x v="4"/>
    <x v="3"/>
    <n v="125409900"/>
  </r>
  <r>
    <s v="KL4241WAMD5"/>
    <x v="61"/>
    <x v="1"/>
    <x v="6"/>
    <x v="6"/>
    <x v="1"/>
    <x v="1"/>
    <x v="1"/>
    <x v="6"/>
    <s v="15-19Dvc"/>
    <x v="1"/>
    <x v="1"/>
    <n v="115615500"/>
  </r>
  <r>
    <s v="KL4241WAMD6"/>
    <x v="62"/>
    <x v="1"/>
    <x v="6"/>
    <x v="6"/>
    <x v="1"/>
    <x v="1"/>
    <x v="1"/>
    <x v="6"/>
    <s v="15-19Dvc"/>
    <x v="2"/>
    <x v="1"/>
    <n v="101385900"/>
  </r>
  <r>
    <s v="KL4241WAMDA"/>
    <x v="63"/>
    <x v="1"/>
    <x v="6"/>
    <x v="6"/>
    <x v="1"/>
    <x v="1"/>
    <x v="1"/>
    <x v="6"/>
    <s v="15-19Dvc"/>
    <x v="3"/>
    <x v="1"/>
    <n v="97828500"/>
  </r>
  <r>
    <s v="KL4241WAMDL"/>
    <x v="64"/>
    <x v="1"/>
    <x v="6"/>
    <x v="6"/>
    <x v="1"/>
    <x v="1"/>
    <x v="1"/>
    <x v="6"/>
    <s v="15-19Dvc"/>
    <x v="4"/>
    <x v="1"/>
    <n v="83598900"/>
  </r>
  <r>
    <s v="KL4241WAMF5"/>
    <x v="65"/>
    <x v="1"/>
    <x v="6"/>
    <x v="6"/>
    <x v="1"/>
    <x v="1"/>
    <x v="1"/>
    <x v="6"/>
    <s v="15-19Dvc"/>
    <x v="1"/>
    <x v="2"/>
    <n v="66712800"/>
  </r>
  <r>
    <s v="KL4241WAMF6"/>
    <x v="66"/>
    <x v="1"/>
    <x v="6"/>
    <x v="6"/>
    <x v="1"/>
    <x v="1"/>
    <x v="1"/>
    <x v="6"/>
    <s v="15-19Dvc"/>
    <x v="2"/>
    <x v="2"/>
    <n v="57819300"/>
  </r>
  <r>
    <s v="KL4241WAMFA"/>
    <x v="67"/>
    <x v="1"/>
    <x v="6"/>
    <x v="6"/>
    <x v="1"/>
    <x v="1"/>
    <x v="1"/>
    <x v="6"/>
    <s v="15-19Dvc"/>
    <x v="3"/>
    <x v="2"/>
    <n v="57819300"/>
  </r>
  <r>
    <s v="KL4241WAMFL"/>
    <x v="68"/>
    <x v="1"/>
    <x v="6"/>
    <x v="6"/>
    <x v="1"/>
    <x v="1"/>
    <x v="1"/>
    <x v="6"/>
    <s v="15-19Dvc"/>
    <x v="4"/>
    <x v="2"/>
    <n v="48925800"/>
  </r>
  <r>
    <s v="KL4241WAMT5"/>
    <x v="69"/>
    <x v="1"/>
    <x v="6"/>
    <x v="6"/>
    <x v="1"/>
    <x v="1"/>
    <x v="1"/>
    <x v="6"/>
    <s v="15-19Dvc"/>
    <x v="1"/>
    <x v="3"/>
    <n v="173434800"/>
  </r>
  <r>
    <s v="KL4241WAMT6"/>
    <x v="70"/>
    <x v="1"/>
    <x v="6"/>
    <x v="6"/>
    <x v="1"/>
    <x v="1"/>
    <x v="1"/>
    <x v="6"/>
    <s v="15-19Dvc"/>
    <x v="2"/>
    <x v="3"/>
    <n v="152090400"/>
  </r>
  <r>
    <s v="KL4241WAMTA"/>
    <x v="71"/>
    <x v="1"/>
    <x v="6"/>
    <x v="6"/>
    <x v="1"/>
    <x v="1"/>
    <x v="1"/>
    <x v="6"/>
    <s v="15-19Dvc"/>
    <x v="3"/>
    <x v="3"/>
    <n v="146754300"/>
  </r>
  <r>
    <s v="KL4241WAMTL"/>
    <x v="72"/>
    <x v="1"/>
    <x v="6"/>
    <x v="6"/>
    <x v="1"/>
    <x v="1"/>
    <x v="1"/>
    <x v="6"/>
    <s v="15-19Dvc"/>
    <x v="4"/>
    <x v="3"/>
    <n v="125409900"/>
  </r>
  <r>
    <s v="KL4241WAND5"/>
    <x v="61"/>
    <x v="1"/>
    <x v="6"/>
    <x v="6"/>
    <x v="1"/>
    <x v="1"/>
    <x v="1"/>
    <x v="7"/>
    <s v="20-24Dvc"/>
    <x v="1"/>
    <x v="1"/>
    <n v="115615500"/>
  </r>
  <r>
    <s v="KL4241WAND6"/>
    <x v="62"/>
    <x v="1"/>
    <x v="6"/>
    <x v="6"/>
    <x v="1"/>
    <x v="1"/>
    <x v="1"/>
    <x v="7"/>
    <s v="20-24Dvc"/>
    <x v="2"/>
    <x v="1"/>
    <n v="101385900"/>
  </r>
  <r>
    <s v="KL4241WANDA"/>
    <x v="63"/>
    <x v="1"/>
    <x v="6"/>
    <x v="6"/>
    <x v="1"/>
    <x v="1"/>
    <x v="1"/>
    <x v="7"/>
    <s v="20-24Dvc"/>
    <x v="3"/>
    <x v="1"/>
    <n v="97828500"/>
  </r>
  <r>
    <s v="KL4241WANDL"/>
    <x v="64"/>
    <x v="1"/>
    <x v="6"/>
    <x v="6"/>
    <x v="1"/>
    <x v="1"/>
    <x v="1"/>
    <x v="7"/>
    <s v="20-24Dvc"/>
    <x v="4"/>
    <x v="1"/>
    <n v="83598900"/>
  </r>
  <r>
    <s v="KL4241WANF5"/>
    <x v="65"/>
    <x v="1"/>
    <x v="6"/>
    <x v="6"/>
    <x v="1"/>
    <x v="1"/>
    <x v="1"/>
    <x v="7"/>
    <s v="20-24Dvc"/>
    <x v="1"/>
    <x v="2"/>
    <n v="66712800"/>
  </r>
  <r>
    <s v="KL4241WANF6"/>
    <x v="66"/>
    <x v="1"/>
    <x v="6"/>
    <x v="6"/>
    <x v="1"/>
    <x v="1"/>
    <x v="1"/>
    <x v="7"/>
    <s v="20-24Dvc"/>
    <x v="2"/>
    <x v="2"/>
    <n v="57819300"/>
  </r>
  <r>
    <s v="KL4241WANFA"/>
    <x v="67"/>
    <x v="1"/>
    <x v="6"/>
    <x v="6"/>
    <x v="1"/>
    <x v="1"/>
    <x v="1"/>
    <x v="7"/>
    <s v="20-24Dvc"/>
    <x v="3"/>
    <x v="2"/>
    <n v="57819300"/>
  </r>
  <r>
    <s v="KL4241WANFL"/>
    <x v="68"/>
    <x v="1"/>
    <x v="6"/>
    <x v="6"/>
    <x v="1"/>
    <x v="1"/>
    <x v="1"/>
    <x v="7"/>
    <s v="20-24Dvc"/>
    <x v="4"/>
    <x v="2"/>
    <n v="48925800"/>
  </r>
  <r>
    <s v="KL4241WANT5"/>
    <x v="69"/>
    <x v="1"/>
    <x v="6"/>
    <x v="6"/>
    <x v="1"/>
    <x v="1"/>
    <x v="1"/>
    <x v="7"/>
    <s v="20-24Dvc"/>
    <x v="1"/>
    <x v="3"/>
    <n v="173434800"/>
  </r>
  <r>
    <s v="KL4241WANT6"/>
    <x v="70"/>
    <x v="1"/>
    <x v="6"/>
    <x v="6"/>
    <x v="1"/>
    <x v="1"/>
    <x v="1"/>
    <x v="7"/>
    <s v="20-24Dvc"/>
    <x v="2"/>
    <x v="3"/>
    <n v="152090400"/>
  </r>
  <r>
    <s v="KL4241WANTA"/>
    <x v="71"/>
    <x v="1"/>
    <x v="6"/>
    <x v="6"/>
    <x v="1"/>
    <x v="1"/>
    <x v="1"/>
    <x v="7"/>
    <s v="20-24Dvc"/>
    <x v="3"/>
    <x v="3"/>
    <n v="146754300"/>
  </r>
  <r>
    <s v="KL4241WANTL"/>
    <x v="72"/>
    <x v="1"/>
    <x v="6"/>
    <x v="6"/>
    <x v="1"/>
    <x v="1"/>
    <x v="1"/>
    <x v="7"/>
    <s v="20-24Dvc"/>
    <x v="4"/>
    <x v="3"/>
    <n v="125409900"/>
  </r>
  <r>
    <s v="KL4241WAPD5"/>
    <x v="61"/>
    <x v="1"/>
    <x v="6"/>
    <x v="6"/>
    <x v="1"/>
    <x v="1"/>
    <x v="1"/>
    <x v="8"/>
    <s v="25-49Dvc"/>
    <x v="1"/>
    <x v="1"/>
    <n v="115615500"/>
  </r>
  <r>
    <s v="KL4241WAPD6"/>
    <x v="62"/>
    <x v="1"/>
    <x v="6"/>
    <x v="6"/>
    <x v="1"/>
    <x v="1"/>
    <x v="1"/>
    <x v="8"/>
    <s v="25-49Dvc"/>
    <x v="2"/>
    <x v="1"/>
    <n v="101385900"/>
  </r>
  <r>
    <s v="KL4241WAPDA"/>
    <x v="63"/>
    <x v="1"/>
    <x v="6"/>
    <x v="6"/>
    <x v="1"/>
    <x v="1"/>
    <x v="1"/>
    <x v="8"/>
    <s v="25-49Dvc"/>
    <x v="3"/>
    <x v="1"/>
    <n v="97828500"/>
  </r>
  <r>
    <s v="KL4241WAPDL"/>
    <x v="64"/>
    <x v="1"/>
    <x v="6"/>
    <x v="6"/>
    <x v="1"/>
    <x v="1"/>
    <x v="1"/>
    <x v="8"/>
    <s v="25-49Dvc"/>
    <x v="4"/>
    <x v="1"/>
    <n v="83598900"/>
  </r>
  <r>
    <s v="KL4241WAPF5"/>
    <x v="65"/>
    <x v="1"/>
    <x v="6"/>
    <x v="6"/>
    <x v="1"/>
    <x v="1"/>
    <x v="1"/>
    <x v="8"/>
    <s v="25-49Dvc"/>
    <x v="1"/>
    <x v="2"/>
    <n v="66712800"/>
  </r>
  <r>
    <s v="KL4241WAPF6"/>
    <x v="66"/>
    <x v="1"/>
    <x v="6"/>
    <x v="6"/>
    <x v="1"/>
    <x v="1"/>
    <x v="1"/>
    <x v="8"/>
    <s v="25-49Dvc"/>
    <x v="2"/>
    <x v="2"/>
    <n v="57819300"/>
  </r>
  <r>
    <s v="KL4241WAPFA"/>
    <x v="67"/>
    <x v="1"/>
    <x v="6"/>
    <x v="6"/>
    <x v="1"/>
    <x v="1"/>
    <x v="1"/>
    <x v="8"/>
    <s v="25-49Dvc"/>
    <x v="3"/>
    <x v="2"/>
    <n v="57819300"/>
  </r>
  <r>
    <s v="KL4241WAPFL"/>
    <x v="68"/>
    <x v="1"/>
    <x v="6"/>
    <x v="6"/>
    <x v="1"/>
    <x v="1"/>
    <x v="1"/>
    <x v="8"/>
    <s v="25-49Dvc"/>
    <x v="4"/>
    <x v="2"/>
    <n v="48925800"/>
  </r>
  <r>
    <s v="KL4241WAPT5"/>
    <x v="69"/>
    <x v="1"/>
    <x v="6"/>
    <x v="6"/>
    <x v="1"/>
    <x v="1"/>
    <x v="1"/>
    <x v="8"/>
    <s v="25-49Dvc"/>
    <x v="1"/>
    <x v="3"/>
    <n v="173434800"/>
  </r>
  <r>
    <s v="KL4241WAPT6"/>
    <x v="70"/>
    <x v="1"/>
    <x v="6"/>
    <x v="6"/>
    <x v="1"/>
    <x v="1"/>
    <x v="1"/>
    <x v="8"/>
    <s v="25-49Dvc"/>
    <x v="2"/>
    <x v="3"/>
    <n v="152090400"/>
  </r>
  <r>
    <s v="KL4241WAPTA"/>
    <x v="71"/>
    <x v="1"/>
    <x v="6"/>
    <x v="6"/>
    <x v="1"/>
    <x v="1"/>
    <x v="1"/>
    <x v="8"/>
    <s v="25-49Dvc"/>
    <x v="3"/>
    <x v="3"/>
    <n v="146754300"/>
  </r>
  <r>
    <s v="KL4241WAPTL"/>
    <x v="72"/>
    <x v="1"/>
    <x v="6"/>
    <x v="6"/>
    <x v="1"/>
    <x v="1"/>
    <x v="1"/>
    <x v="8"/>
    <s v="25-49Dvc"/>
    <x v="4"/>
    <x v="3"/>
    <n v="125409900"/>
  </r>
  <r>
    <s v="KL4241WAQD5"/>
    <x v="61"/>
    <x v="1"/>
    <x v="6"/>
    <x v="6"/>
    <x v="1"/>
    <x v="1"/>
    <x v="1"/>
    <x v="9"/>
    <s v="50-99Dvc"/>
    <x v="1"/>
    <x v="1"/>
    <n v="115615500"/>
  </r>
  <r>
    <s v="KL4241WAQD6"/>
    <x v="62"/>
    <x v="1"/>
    <x v="6"/>
    <x v="6"/>
    <x v="1"/>
    <x v="1"/>
    <x v="1"/>
    <x v="9"/>
    <s v="50-99Dvc"/>
    <x v="2"/>
    <x v="1"/>
    <n v="101385900"/>
  </r>
  <r>
    <s v="KL4241WAQDA"/>
    <x v="63"/>
    <x v="1"/>
    <x v="6"/>
    <x v="6"/>
    <x v="1"/>
    <x v="1"/>
    <x v="1"/>
    <x v="9"/>
    <s v="50-99Dvc"/>
    <x v="3"/>
    <x v="1"/>
    <n v="97828500"/>
  </r>
  <r>
    <s v="KL4241WAQDL"/>
    <x v="64"/>
    <x v="1"/>
    <x v="6"/>
    <x v="6"/>
    <x v="1"/>
    <x v="1"/>
    <x v="1"/>
    <x v="9"/>
    <s v="50-99Dvc"/>
    <x v="4"/>
    <x v="1"/>
    <n v="83598900"/>
  </r>
  <r>
    <s v="KL4241WAQF5"/>
    <x v="65"/>
    <x v="1"/>
    <x v="6"/>
    <x v="6"/>
    <x v="1"/>
    <x v="1"/>
    <x v="1"/>
    <x v="9"/>
    <s v="50-99Dvc"/>
    <x v="1"/>
    <x v="2"/>
    <n v="66712800"/>
  </r>
  <r>
    <s v="KL4241WAQF6"/>
    <x v="66"/>
    <x v="1"/>
    <x v="6"/>
    <x v="6"/>
    <x v="1"/>
    <x v="1"/>
    <x v="1"/>
    <x v="9"/>
    <s v="50-99Dvc"/>
    <x v="2"/>
    <x v="2"/>
    <n v="57819300"/>
  </r>
  <r>
    <s v="KL4241WAQFA"/>
    <x v="67"/>
    <x v="1"/>
    <x v="6"/>
    <x v="6"/>
    <x v="1"/>
    <x v="1"/>
    <x v="1"/>
    <x v="9"/>
    <s v="50-99Dvc"/>
    <x v="3"/>
    <x v="2"/>
    <n v="57819300"/>
  </r>
  <r>
    <s v="KL4241WAQFL"/>
    <x v="68"/>
    <x v="1"/>
    <x v="6"/>
    <x v="6"/>
    <x v="1"/>
    <x v="1"/>
    <x v="1"/>
    <x v="9"/>
    <s v="50-99Dvc"/>
    <x v="4"/>
    <x v="2"/>
    <n v="48925800"/>
  </r>
  <r>
    <s v="KL4241WAQT5"/>
    <x v="69"/>
    <x v="1"/>
    <x v="6"/>
    <x v="6"/>
    <x v="1"/>
    <x v="1"/>
    <x v="1"/>
    <x v="9"/>
    <s v="50-99Dvc"/>
    <x v="1"/>
    <x v="3"/>
    <n v="173434800"/>
  </r>
  <r>
    <s v="KL4241WAQT6"/>
    <x v="70"/>
    <x v="1"/>
    <x v="6"/>
    <x v="6"/>
    <x v="1"/>
    <x v="1"/>
    <x v="1"/>
    <x v="9"/>
    <s v="50-99Dvc"/>
    <x v="2"/>
    <x v="3"/>
    <n v="152090400"/>
  </r>
  <r>
    <s v="KL4241WAQTA"/>
    <x v="71"/>
    <x v="1"/>
    <x v="6"/>
    <x v="6"/>
    <x v="1"/>
    <x v="1"/>
    <x v="1"/>
    <x v="9"/>
    <s v="50-99Dvc"/>
    <x v="3"/>
    <x v="3"/>
    <n v="146754300"/>
  </r>
  <r>
    <s v="KL4241WAQTL"/>
    <x v="72"/>
    <x v="1"/>
    <x v="6"/>
    <x v="6"/>
    <x v="1"/>
    <x v="1"/>
    <x v="1"/>
    <x v="9"/>
    <s v="50-99Dvc"/>
    <x v="4"/>
    <x v="3"/>
    <n v="125409900"/>
  </r>
  <r>
    <s v="KL4241WARD5"/>
    <x v="61"/>
    <x v="1"/>
    <x v="6"/>
    <x v="6"/>
    <x v="1"/>
    <x v="1"/>
    <x v="1"/>
    <x v="10"/>
    <s v="100-149Dvc"/>
    <x v="1"/>
    <x v="1"/>
    <n v="98290500"/>
  </r>
  <r>
    <s v="KL4241WARD6"/>
    <x v="62"/>
    <x v="1"/>
    <x v="6"/>
    <x v="6"/>
    <x v="1"/>
    <x v="1"/>
    <x v="1"/>
    <x v="10"/>
    <s v="100-149Dvc"/>
    <x v="2"/>
    <x v="1"/>
    <n v="86186100"/>
  </r>
  <r>
    <s v="KL4241WARDA"/>
    <x v="63"/>
    <x v="1"/>
    <x v="6"/>
    <x v="6"/>
    <x v="1"/>
    <x v="1"/>
    <x v="1"/>
    <x v="10"/>
    <s v="100-149Dvc"/>
    <x v="3"/>
    <x v="1"/>
    <n v="83160000"/>
  </r>
  <r>
    <s v="KL4241WARDL"/>
    <x v="64"/>
    <x v="1"/>
    <x v="6"/>
    <x v="6"/>
    <x v="1"/>
    <x v="1"/>
    <x v="1"/>
    <x v="10"/>
    <s v="100-149Dvc"/>
    <x v="4"/>
    <x v="1"/>
    <n v="71078700"/>
  </r>
  <r>
    <s v="KL4241WARF5"/>
    <x v="65"/>
    <x v="1"/>
    <x v="6"/>
    <x v="6"/>
    <x v="1"/>
    <x v="1"/>
    <x v="1"/>
    <x v="10"/>
    <s v="100-149Dvc"/>
    <x v="1"/>
    <x v="2"/>
    <n v="56687400"/>
  </r>
  <r>
    <s v="KL4241WARF6"/>
    <x v="66"/>
    <x v="1"/>
    <x v="6"/>
    <x v="6"/>
    <x v="1"/>
    <x v="1"/>
    <x v="1"/>
    <x v="10"/>
    <s v="100-149Dvc"/>
    <x v="2"/>
    <x v="2"/>
    <n v="49133700"/>
  </r>
  <r>
    <s v="KL4241WARFA"/>
    <x v="67"/>
    <x v="1"/>
    <x v="6"/>
    <x v="6"/>
    <x v="1"/>
    <x v="1"/>
    <x v="1"/>
    <x v="10"/>
    <s v="100-149Dvc"/>
    <x v="3"/>
    <x v="2"/>
    <n v="49133700"/>
  </r>
  <r>
    <s v="KL4241WARFL"/>
    <x v="68"/>
    <x v="1"/>
    <x v="6"/>
    <x v="6"/>
    <x v="1"/>
    <x v="1"/>
    <x v="1"/>
    <x v="10"/>
    <s v="100-149Dvc"/>
    <x v="4"/>
    <x v="2"/>
    <n v="41580000"/>
  </r>
  <r>
    <s v="KL4241WART5"/>
    <x v="69"/>
    <x v="1"/>
    <x v="6"/>
    <x v="6"/>
    <x v="1"/>
    <x v="1"/>
    <x v="1"/>
    <x v="10"/>
    <s v="100-149Dvc"/>
    <x v="1"/>
    <x v="3"/>
    <n v="147424200"/>
  </r>
  <r>
    <s v="KL4241WART6"/>
    <x v="70"/>
    <x v="1"/>
    <x v="6"/>
    <x v="6"/>
    <x v="1"/>
    <x v="1"/>
    <x v="1"/>
    <x v="10"/>
    <s v="100-149Dvc"/>
    <x v="2"/>
    <x v="3"/>
    <n v="129290700"/>
  </r>
  <r>
    <s v="KL4241WARTA"/>
    <x v="71"/>
    <x v="1"/>
    <x v="6"/>
    <x v="6"/>
    <x v="1"/>
    <x v="1"/>
    <x v="1"/>
    <x v="10"/>
    <s v="100-149Dvc"/>
    <x v="3"/>
    <x v="3"/>
    <n v="124740000"/>
  </r>
  <r>
    <s v="KL4241WARTL"/>
    <x v="72"/>
    <x v="1"/>
    <x v="6"/>
    <x v="6"/>
    <x v="1"/>
    <x v="1"/>
    <x v="1"/>
    <x v="10"/>
    <s v="100-149Dvc"/>
    <x v="4"/>
    <x v="3"/>
    <n v="106606500"/>
  </r>
  <r>
    <s v="KL4241WASD5"/>
    <x v="61"/>
    <x v="1"/>
    <x v="6"/>
    <x v="6"/>
    <x v="1"/>
    <x v="1"/>
    <x v="1"/>
    <x v="11"/>
    <s v="150-249Dvc"/>
    <x v="1"/>
    <x v="1"/>
    <n v="98290500"/>
  </r>
  <r>
    <s v="KL4241WASD6"/>
    <x v="62"/>
    <x v="1"/>
    <x v="6"/>
    <x v="6"/>
    <x v="1"/>
    <x v="1"/>
    <x v="1"/>
    <x v="11"/>
    <s v="150-249Dvc"/>
    <x v="2"/>
    <x v="1"/>
    <n v="86186100"/>
  </r>
  <r>
    <s v="KL4241WASDA"/>
    <x v="63"/>
    <x v="1"/>
    <x v="6"/>
    <x v="6"/>
    <x v="1"/>
    <x v="1"/>
    <x v="1"/>
    <x v="11"/>
    <s v="150-249Dvc"/>
    <x v="3"/>
    <x v="1"/>
    <n v="83160000"/>
  </r>
  <r>
    <s v="KL4241WASDL"/>
    <x v="64"/>
    <x v="1"/>
    <x v="6"/>
    <x v="6"/>
    <x v="1"/>
    <x v="1"/>
    <x v="1"/>
    <x v="11"/>
    <s v="150-249Dvc"/>
    <x v="4"/>
    <x v="1"/>
    <n v="71078700"/>
  </r>
  <r>
    <s v="KL4241WASF5"/>
    <x v="65"/>
    <x v="1"/>
    <x v="6"/>
    <x v="6"/>
    <x v="1"/>
    <x v="1"/>
    <x v="1"/>
    <x v="11"/>
    <s v="150-249Dvc"/>
    <x v="1"/>
    <x v="2"/>
    <n v="56687400"/>
  </r>
  <r>
    <s v="KL4241WASF6"/>
    <x v="66"/>
    <x v="1"/>
    <x v="6"/>
    <x v="6"/>
    <x v="1"/>
    <x v="1"/>
    <x v="1"/>
    <x v="11"/>
    <s v="150-249Dvc"/>
    <x v="2"/>
    <x v="2"/>
    <n v="49133700"/>
  </r>
  <r>
    <s v="KL4241WASFA"/>
    <x v="67"/>
    <x v="1"/>
    <x v="6"/>
    <x v="6"/>
    <x v="1"/>
    <x v="1"/>
    <x v="1"/>
    <x v="11"/>
    <s v="150-249Dvc"/>
    <x v="3"/>
    <x v="2"/>
    <n v="49133700"/>
  </r>
  <r>
    <s v="KL4241WASFL"/>
    <x v="68"/>
    <x v="1"/>
    <x v="6"/>
    <x v="6"/>
    <x v="1"/>
    <x v="1"/>
    <x v="1"/>
    <x v="11"/>
    <s v="150-249Dvc"/>
    <x v="4"/>
    <x v="2"/>
    <n v="41580000"/>
  </r>
  <r>
    <s v="KL4241WAST5"/>
    <x v="69"/>
    <x v="1"/>
    <x v="6"/>
    <x v="6"/>
    <x v="1"/>
    <x v="1"/>
    <x v="1"/>
    <x v="11"/>
    <s v="150-249Dvc"/>
    <x v="1"/>
    <x v="3"/>
    <n v="147424200"/>
  </r>
  <r>
    <s v="KL4241WAST6"/>
    <x v="70"/>
    <x v="1"/>
    <x v="6"/>
    <x v="6"/>
    <x v="1"/>
    <x v="1"/>
    <x v="1"/>
    <x v="11"/>
    <s v="150-249Dvc"/>
    <x v="2"/>
    <x v="3"/>
    <n v="129290700"/>
  </r>
  <r>
    <s v="KL4241WASTA"/>
    <x v="71"/>
    <x v="1"/>
    <x v="6"/>
    <x v="6"/>
    <x v="1"/>
    <x v="1"/>
    <x v="1"/>
    <x v="11"/>
    <s v="150-249Dvc"/>
    <x v="3"/>
    <x v="3"/>
    <n v="124740000"/>
  </r>
  <r>
    <s v="KL4241WASTL"/>
    <x v="72"/>
    <x v="1"/>
    <x v="6"/>
    <x v="6"/>
    <x v="1"/>
    <x v="1"/>
    <x v="1"/>
    <x v="11"/>
    <s v="150-249Dvc"/>
    <x v="4"/>
    <x v="3"/>
    <n v="106606500"/>
  </r>
  <r>
    <s v="KL4241WATD5"/>
    <x v="61"/>
    <x v="1"/>
    <x v="6"/>
    <x v="6"/>
    <x v="1"/>
    <x v="1"/>
    <x v="1"/>
    <x v="12"/>
    <s v="250-499Dvc"/>
    <x v="1"/>
    <x v="1"/>
    <n v="92492400"/>
  </r>
  <r>
    <s v="KL4241WATD6"/>
    <x v="62"/>
    <x v="1"/>
    <x v="6"/>
    <x v="6"/>
    <x v="1"/>
    <x v="1"/>
    <x v="1"/>
    <x v="12"/>
    <s v="250-499Dvc"/>
    <x v="2"/>
    <x v="1"/>
    <n v="81104100"/>
  </r>
  <r>
    <s v="KL4241WATDA"/>
    <x v="63"/>
    <x v="1"/>
    <x v="6"/>
    <x v="6"/>
    <x v="1"/>
    <x v="1"/>
    <x v="1"/>
    <x v="12"/>
    <s v="250-499Dvc"/>
    <x v="3"/>
    <x v="1"/>
    <n v="78262800"/>
  </r>
  <r>
    <s v="KL4241WATDL"/>
    <x v="64"/>
    <x v="1"/>
    <x v="6"/>
    <x v="6"/>
    <x v="1"/>
    <x v="1"/>
    <x v="1"/>
    <x v="12"/>
    <s v="250-499Dvc"/>
    <x v="4"/>
    <x v="1"/>
    <n v="66874500"/>
  </r>
  <r>
    <s v="KL4241WATF5"/>
    <x v="65"/>
    <x v="1"/>
    <x v="6"/>
    <x v="6"/>
    <x v="1"/>
    <x v="1"/>
    <x v="1"/>
    <x v="12"/>
    <s v="250-499Dvc"/>
    <x v="1"/>
    <x v="2"/>
    <n v="53361000"/>
  </r>
  <r>
    <s v="KL4241WATF6"/>
    <x v="66"/>
    <x v="1"/>
    <x v="6"/>
    <x v="6"/>
    <x v="1"/>
    <x v="1"/>
    <x v="1"/>
    <x v="12"/>
    <s v="250-499Dvc"/>
    <x v="2"/>
    <x v="2"/>
    <n v="46246200"/>
  </r>
  <r>
    <s v="KL4241WATFA"/>
    <x v="67"/>
    <x v="1"/>
    <x v="6"/>
    <x v="6"/>
    <x v="1"/>
    <x v="1"/>
    <x v="1"/>
    <x v="12"/>
    <s v="250-499Dvc"/>
    <x v="3"/>
    <x v="2"/>
    <n v="46246200"/>
  </r>
  <r>
    <s v="KL4241WATFL"/>
    <x v="68"/>
    <x v="1"/>
    <x v="6"/>
    <x v="6"/>
    <x v="1"/>
    <x v="1"/>
    <x v="1"/>
    <x v="12"/>
    <s v="250-499Dvc"/>
    <x v="4"/>
    <x v="2"/>
    <n v="39131400"/>
  </r>
  <r>
    <s v="KL4241WATT5"/>
    <x v="69"/>
    <x v="1"/>
    <x v="6"/>
    <x v="6"/>
    <x v="1"/>
    <x v="1"/>
    <x v="1"/>
    <x v="12"/>
    <s v="250-499Dvc"/>
    <x v="1"/>
    <x v="3"/>
    <n v="138738600"/>
  </r>
  <r>
    <s v="KL4241WATT6"/>
    <x v="70"/>
    <x v="1"/>
    <x v="6"/>
    <x v="6"/>
    <x v="1"/>
    <x v="1"/>
    <x v="1"/>
    <x v="12"/>
    <s v="250-499Dvc"/>
    <x v="2"/>
    <x v="3"/>
    <n v="121667700"/>
  </r>
  <r>
    <s v="KL4241WATTA"/>
    <x v="71"/>
    <x v="1"/>
    <x v="6"/>
    <x v="6"/>
    <x v="1"/>
    <x v="1"/>
    <x v="1"/>
    <x v="12"/>
    <s v="250-499Dvc"/>
    <x v="3"/>
    <x v="3"/>
    <n v="117394200"/>
  </r>
  <r>
    <s v="KL4241WATTL"/>
    <x v="72"/>
    <x v="1"/>
    <x v="6"/>
    <x v="6"/>
    <x v="1"/>
    <x v="1"/>
    <x v="1"/>
    <x v="12"/>
    <s v="250-499Dvc"/>
    <x v="4"/>
    <x v="3"/>
    <n v="100323300"/>
  </r>
  <r>
    <s v="KL4241WAUD5"/>
    <x v="61"/>
    <x v="1"/>
    <x v="6"/>
    <x v="6"/>
    <x v="1"/>
    <x v="1"/>
    <x v="1"/>
    <x v="13"/>
    <s v="500-999Dvc"/>
    <x v="1"/>
    <x v="1"/>
    <n v="92492400"/>
  </r>
  <r>
    <s v="KL4241WAUD6"/>
    <x v="62"/>
    <x v="1"/>
    <x v="6"/>
    <x v="6"/>
    <x v="1"/>
    <x v="1"/>
    <x v="1"/>
    <x v="13"/>
    <s v="500-999Dvc"/>
    <x v="2"/>
    <x v="1"/>
    <n v="81104100"/>
  </r>
  <r>
    <s v="KL4241WAUDA"/>
    <x v="63"/>
    <x v="1"/>
    <x v="6"/>
    <x v="6"/>
    <x v="1"/>
    <x v="1"/>
    <x v="1"/>
    <x v="13"/>
    <s v="500-999Dvc"/>
    <x v="3"/>
    <x v="1"/>
    <n v="78262800"/>
  </r>
  <r>
    <s v="KL4241WAUDL"/>
    <x v="64"/>
    <x v="1"/>
    <x v="6"/>
    <x v="6"/>
    <x v="1"/>
    <x v="1"/>
    <x v="1"/>
    <x v="13"/>
    <s v="500-999Dvc"/>
    <x v="4"/>
    <x v="1"/>
    <n v="66874500"/>
  </r>
  <r>
    <s v="KL4241WAUF5"/>
    <x v="65"/>
    <x v="1"/>
    <x v="6"/>
    <x v="6"/>
    <x v="1"/>
    <x v="1"/>
    <x v="1"/>
    <x v="13"/>
    <s v="500-999Dvc"/>
    <x v="1"/>
    <x v="2"/>
    <n v="53361000"/>
  </r>
  <r>
    <s v="KL4241WAUF6"/>
    <x v="66"/>
    <x v="1"/>
    <x v="6"/>
    <x v="6"/>
    <x v="1"/>
    <x v="1"/>
    <x v="1"/>
    <x v="13"/>
    <s v="500-999Dvc"/>
    <x v="2"/>
    <x v="2"/>
    <n v="46246200"/>
  </r>
  <r>
    <s v="KL4241WAUFA"/>
    <x v="67"/>
    <x v="1"/>
    <x v="6"/>
    <x v="6"/>
    <x v="1"/>
    <x v="1"/>
    <x v="1"/>
    <x v="13"/>
    <s v="500-999Dvc"/>
    <x v="3"/>
    <x v="2"/>
    <n v="46246200"/>
  </r>
  <r>
    <s v="KL4241WAUFL"/>
    <x v="68"/>
    <x v="1"/>
    <x v="6"/>
    <x v="6"/>
    <x v="1"/>
    <x v="1"/>
    <x v="1"/>
    <x v="13"/>
    <s v="500-999Dvc"/>
    <x v="4"/>
    <x v="2"/>
    <n v="39131400"/>
  </r>
  <r>
    <s v="KL4241WAUT5"/>
    <x v="69"/>
    <x v="1"/>
    <x v="6"/>
    <x v="6"/>
    <x v="1"/>
    <x v="1"/>
    <x v="1"/>
    <x v="13"/>
    <s v="500-999Dvc"/>
    <x v="1"/>
    <x v="3"/>
    <n v="138738600"/>
  </r>
  <r>
    <s v="KL4241WAUT6"/>
    <x v="70"/>
    <x v="1"/>
    <x v="6"/>
    <x v="6"/>
    <x v="1"/>
    <x v="1"/>
    <x v="1"/>
    <x v="13"/>
    <s v="500-999Dvc"/>
    <x v="2"/>
    <x v="3"/>
    <n v="121667700"/>
  </r>
  <r>
    <s v="KL4241WAUTA"/>
    <x v="71"/>
    <x v="1"/>
    <x v="6"/>
    <x v="6"/>
    <x v="1"/>
    <x v="1"/>
    <x v="1"/>
    <x v="13"/>
    <s v="500-999Dvc"/>
    <x v="3"/>
    <x v="3"/>
    <n v="117394200"/>
  </r>
  <r>
    <s v="KL4241WAUTL"/>
    <x v="72"/>
    <x v="1"/>
    <x v="6"/>
    <x v="6"/>
    <x v="1"/>
    <x v="1"/>
    <x v="1"/>
    <x v="13"/>
    <s v="500-999Dvc"/>
    <x v="4"/>
    <x v="3"/>
    <n v="100323300"/>
  </r>
  <r>
    <s v="KL4241WAVD5"/>
    <x v="61"/>
    <x v="1"/>
    <x v="6"/>
    <x v="6"/>
    <x v="1"/>
    <x v="1"/>
    <x v="1"/>
    <x v="14"/>
    <s v="1000-1499Dvc"/>
    <x v="1"/>
    <x v="1"/>
    <n v="85377600"/>
  </r>
  <r>
    <s v="KL4241WAVD6"/>
    <x v="62"/>
    <x v="1"/>
    <x v="6"/>
    <x v="6"/>
    <x v="1"/>
    <x v="1"/>
    <x v="1"/>
    <x v="14"/>
    <s v="1000-1499Dvc"/>
    <x v="2"/>
    <x v="1"/>
    <n v="73989300"/>
  </r>
  <r>
    <s v="KL4241WAVDA"/>
    <x v="63"/>
    <x v="1"/>
    <x v="6"/>
    <x v="6"/>
    <x v="1"/>
    <x v="1"/>
    <x v="1"/>
    <x v="14"/>
    <s v="1000-1499Dvc"/>
    <x v="3"/>
    <x v="1"/>
    <n v="74705400"/>
  </r>
  <r>
    <s v="KL4241WAVDL"/>
    <x v="64"/>
    <x v="1"/>
    <x v="6"/>
    <x v="6"/>
    <x v="1"/>
    <x v="1"/>
    <x v="1"/>
    <x v="14"/>
    <s v="1000-1499Dvc"/>
    <x v="4"/>
    <x v="1"/>
    <n v="63317100"/>
  </r>
  <r>
    <s v="KL4241WAVF5"/>
    <x v="65"/>
    <x v="1"/>
    <x v="6"/>
    <x v="6"/>
    <x v="1"/>
    <x v="1"/>
    <x v="1"/>
    <x v="14"/>
    <s v="1000-1499Dvc"/>
    <x v="1"/>
    <x v="2"/>
    <n v="46246200"/>
  </r>
  <r>
    <s v="KL4241WAVF6"/>
    <x v="66"/>
    <x v="1"/>
    <x v="6"/>
    <x v="6"/>
    <x v="1"/>
    <x v="1"/>
    <x v="1"/>
    <x v="14"/>
    <s v="1000-1499Dvc"/>
    <x v="2"/>
    <x v="2"/>
    <n v="39131400"/>
  </r>
  <r>
    <s v="KL4241WAVFA"/>
    <x v="67"/>
    <x v="1"/>
    <x v="6"/>
    <x v="6"/>
    <x v="1"/>
    <x v="1"/>
    <x v="1"/>
    <x v="14"/>
    <s v="1000-1499Dvc"/>
    <x v="3"/>
    <x v="2"/>
    <n v="42688800"/>
  </r>
  <r>
    <s v="KL4241WAVFL"/>
    <x v="68"/>
    <x v="1"/>
    <x v="6"/>
    <x v="6"/>
    <x v="1"/>
    <x v="1"/>
    <x v="1"/>
    <x v="14"/>
    <s v="1000-1499Dvc"/>
    <x v="4"/>
    <x v="2"/>
    <n v="35574000"/>
  </r>
  <r>
    <s v="KL4241WAVT5"/>
    <x v="69"/>
    <x v="1"/>
    <x v="6"/>
    <x v="6"/>
    <x v="1"/>
    <x v="1"/>
    <x v="1"/>
    <x v="14"/>
    <s v="1000-1499Dvc"/>
    <x v="1"/>
    <x v="3"/>
    <n v="131623800"/>
  </r>
  <r>
    <s v="KL4241WAVT6"/>
    <x v="70"/>
    <x v="1"/>
    <x v="6"/>
    <x v="6"/>
    <x v="1"/>
    <x v="1"/>
    <x v="1"/>
    <x v="14"/>
    <s v="1000-1499Dvc"/>
    <x v="2"/>
    <x v="3"/>
    <n v="114552900"/>
  </r>
  <r>
    <s v="KL4241WAVTA"/>
    <x v="71"/>
    <x v="1"/>
    <x v="6"/>
    <x v="6"/>
    <x v="1"/>
    <x v="1"/>
    <x v="1"/>
    <x v="14"/>
    <s v="1000-1499Dvc"/>
    <x v="3"/>
    <x v="3"/>
    <n v="113836800"/>
  </r>
  <r>
    <s v="KL4241WAVTL"/>
    <x v="72"/>
    <x v="1"/>
    <x v="6"/>
    <x v="6"/>
    <x v="1"/>
    <x v="1"/>
    <x v="1"/>
    <x v="14"/>
    <s v="1000-1499Dvc"/>
    <x v="4"/>
    <x v="3"/>
    <n v="96765900"/>
  </r>
  <r>
    <s v="KL4241WAWD5"/>
    <x v="61"/>
    <x v="1"/>
    <x v="6"/>
    <x v="6"/>
    <x v="1"/>
    <x v="1"/>
    <x v="1"/>
    <x v="15"/>
    <s v="1500-2499Dvc"/>
    <x v="1"/>
    <x v="1"/>
    <n v="85377600"/>
  </r>
  <r>
    <s v="KL4241WAWD6"/>
    <x v="62"/>
    <x v="1"/>
    <x v="6"/>
    <x v="6"/>
    <x v="1"/>
    <x v="1"/>
    <x v="1"/>
    <x v="15"/>
    <s v="1500-2499Dvc"/>
    <x v="2"/>
    <x v="1"/>
    <n v="73989300"/>
  </r>
  <r>
    <s v="KL4241WAWDA"/>
    <x v="63"/>
    <x v="1"/>
    <x v="6"/>
    <x v="6"/>
    <x v="1"/>
    <x v="1"/>
    <x v="1"/>
    <x v="15"/>
    <s v="1500-2499Dvc"/>
    <x v="3"/>
    <x v="1"/>
    <n v="74705400"/>
  </r>
  <r>
    <s v="KL4241WAWDL"/>
    <x v="64"/>
    <x v="1"/>
    <x v="6"/>
    <x v="6"/>
    <x v="1"/>
    <x v="1"/>
    <x v="1"/>
    <x v="15"/>
    <s v="1500-2499Dvc"/>
    <x v="4"/>
    <x v="1"/>
    <n v="63317100"/>
  </r>
  <r>
    <s v="KL4241WAWF5"/>
    <x v="65"/>
    <x v="1"/>
    <x v="6"/>
    <x v="6"/>
    <x v="1"/>
    <x v="1"/>
    <x v="1"/>
    <x v="15"/>
    <s v="1500-2499Dvc"/>
    <x v="1"/>
    <x v="2"/>
    <n v="46246200"/>
  </r>
  <r>
    <s v="KL4241WAWF6"/>
    <x v="66"/>
    <x v="1"/>
    <x v="6"/>
    <x v="6"/>
    <x v="1"/>
    <x v="1"/>
    <x v="1"/>
    <x v="15"/>
    <s v="1500-2499Dvc"/>
    <x v="2"/>
    <x v="2"/>
    <n v="39131400"/>
  </r>
  <r>
    <s v="KL4241WAWFA"/>
    <x v="67"/>
    <x v="1"/>
    <x v="6"/>
    <x v="6"/>
    <x v="1"/>
    <x v="1"/>
    <x v="1"/>
    <x v="15"/>
    <s v="1500-2499Dvc"/>
    <x v="3"/>
    <x v="2"/>
    <n v="42688800"/>
  </r>
  <r>
    <s v="KL4241WAWFL"/>
    <x v="68"/>
    <x v="1"/>
    <x v="6"/>
    <x v="6"/>
    <x v="1"/>
    <x v="1"/>
    <x v="1"/>
    <x v="15"/>
    <s v="1500-2499Dvc"/>
    <x v="4"/>
    <x v="2"/>
    <n v="35574000"/>
  </r>
  <r>
    <s v="KL4241WAWT5"/>
    <x v="69"/>
    <x v="1"/>
    <x v="6"/>
    <x v="6"/>
    <x v="1"/>
    <x v="1"/>
    <x v="1"/>
    <x v="15"/>
    <s v="1500-2499Dvc"/>
    <x v="1"/>
    <x v="3"/>
    <n v="131623800"/>
  </r>
  <r>
    <s v="KL4241WAWT6"/>
    <x v="70"/>
    <x v="1"/>
    <x v="6"/>
    <x v="6"/>
    <x v="1"/>
    <x v="1"/>
    <x v="1"/>
    <x v="15"/>
    <s v="1500-2499Dvc"/>
    <x v="2"/>
    <x v="3"/>
    <n v="114552900"/>
  </r>
  <r>
    <s v="KL4241WAWTA"/>
    <x v="71"/>
    <x v="1"/>
    <x v="6"/>
    <x v="6"/>
    <x v="1"/>
    <x v="1"/>
    <x v="1"/>
    <x v="15"/>
    <s v="1500-2499Dvc"/>
    <x v="3"/>
    <x v="3"/>
    <n v="113836800"/>
  </r>
  <r>
    <s v="KL4241WAWTL"/>
    <x v="72"/>
    <x v="1"/>
    <x v="6"/>
    <x v="6"/>
    <x v="1"/>
    <x v="1"/>
    <x v="1"/>
    <x v="15"/>
    <s v="1500-2499Dvc"/>
    <x v="4"/>
    <x v="3"/>
    <n v="96765900"/>
  </r>
  <r>
    <s v="KL4241WAXD5"/>
    <x v="61"/>
    <x v="1"/>
    <x v="6"/>
    <x v="6"/>
    <x v="1"/>
    <x v="1"/>
    <x v="1"/>
    <x v="16"/>
    <s v="2500-4999Dvc"/>
    <x v="1"/>
    <x v="1"/>
    <n v="85377600"/>
  </r>
  <r>
    <s v="KL4241WAXD6"/>
    <x v="62"/>
    <x v="1"/>
    <x v="6"/>
    <x v="6"/>
    <x v="1"/>
    <x v="1"/>
    <x v="1"/>
    <x v="16"/>
    <s v="2500-4999Dvc"/>
    <x v="2"/>
    <x v="1"/>
    <n v="73989300"/>
  </r>
  <r>
    <s v="KL4241WAXDA"/>
    <x v="63"/>
    <x v="1"/>
    <x v="6"/>
    <x v="6"/>
    <x v="1"/>
    <x v="1"/>
    <x v="1"/>
    <x v="16"/>
    <s v="2500-4999Dvc"/>
    <x v="3"/>
    <x v="1"/>
    <n v="74705400"/>
  </r>
  <r>
    <s v="KL4241WAXDL"/>
    <x v="64"/>
    <x v="1"/>
    <x v="6"/>
    <x v="6"/>
    <x v="1"/>
    <x v="1"/>
    <x v="1"/>
    <x v="16"/>
    <s v="2500-4999Dvc"/>
    <x v="4"/>
    <x v="1"/>
    <n v="63317100"/>
  </r>
  <r>
    <s v="KL4241WAXF5"/>
    <x v="65"/>
    <x v="1"/>
    <x v="6"/>
    <x v="6"/>
    <x v="1"/>
    <x v="1"/>
    <x v="1"/>
    <x v="16"/>
    <s v="2500-4999Dvc"/>
    <x v="1"/>
    <x v="2"/>
    <n v="46246200"/>
  </r>
  <r>
    <s v="KL4241WAXF6"/>
    <x v="66"/>
    <x v="1"/>
    <x v="6"/>
    <x v="6"/>
    <x v="1"/>
    <x v="1"/>
    <x v="1"/>
    <x v="16"/>
    <s v="2500-4999Dvc"/>
    <x v="2"/>
    <x v="2"/>
    <n v="39131400"/>
  </r>
  <r>
    <s v="KL4241WAXFA"/>
    <x v="67"/>
    <x v="1"/>
    <x v="6"/>
    <x v="6"/>
    <x v="1"/>
    <x v="1"/>
    <x v="1"/>
    <x v="16"/>
    <s v="2500-4999Dvc"/>
    <x v="3"/>
    <x v="2"/>
    <n v="42688800"/>
  </r>
  <r>
    <s v="KL4241WAXFL"/>
    <x v="68"/>
    <x v="1"/>
    <x v="6"/>
    <x v="6"/>
    <x v="1"/>
    <x v="1"/>
    <x v="1"/>
    <x v="16"/>
    <s v="2500-4999Dvc"/>
    <x v="4"/>
    <x v="2"/>
    <n v="35574000"/>
  </r>
  <r>
    <s v="KL4241WAXT5"/>
    <x v="69"/>
    <x v="1"/>
    <x v="6"/>
    <x v="6"/>
    <x v="1"/>
    <x v="1"/>
    <x v="1"/>
    <x v="16"/>
    <s v="2500-4999Dvc"/>
    <x v="1"/>
    <x v="3"/>
    <n v="131623800"/>
  </r>
  <r>
    <s v="KL4241WAXT6"/>
    <x v="70"/>
    <x v="1"/>
    <x v="6"/>
    <x v="6"/>
    <x v="1"/>
    <x v="1"/>
    <x v="1"/>
    <x v="16"/>
    <s v="2500-4999Dvc"/>
    <x v="2"/>
    <x v="3"/>
    <n v="114552900"/>
  </r>
  <r>
    <s v="KL4241WAXTA"/>
    <x v="71"/>
    <x v="1"/>
    <x v="6"/>
    <x v="6"/>
    <x v="1"/>
    <x v="1"/>
    <x v="1"/>
    <x v="16"/>
    <s v="2500-4999Dvc"/>
    <x v="3"/>
    <x v="3"/>
    <n v="113836800"/>
  </r>
  <r>
    <s v="KL4241WAXTL"/>
    <x v="72"/>
    <x v="1"/>
    <x v="6"/>
    <x v="6"/>
    <x v="1"/>
    <x v="1"/>
    <x v="1"/>
    <x v="16"/>
    <s v="2500-4999Dvc"/>
    <x v="4"/>
    <x v="3"/>
    <n v="96765900"/>
  </r>
  <r>
    <s v="KL4241WAYD5"/>
    <x v="61"/>
    <x v="1"/>
    <x v="6"/>
    <x v="6"/>
    <x v="1"/>
    <x v="1"/>
    <x v="1"/>
    <x v="17"/>
    <s v="5000+Dvc"/>
    <x v="1"/>
    <x v="1"/>
    <n v="85377600"/>
  </r>
  <r>
    <s v="KL4241WAYD6"/>
    <x v="62"/>
    <x v="1"/>
    <x v="6"/>
    <x v="6"/>
    <x v="1"/>
    <x v="1"/>
    <x v="1"/>
    <x v="17"/>
    <s v="5000+Dvc"/>
    <x v="2"/>
    <x v="1"/>
    <n v="73989300"/>
  </r>
  <r>
    <s v="KL4241WAYDA"/>
    <x v="63"/>
    <x v="1"/>
    <x v="6"/>
    <x v="6"/>
    <x v="1"/>
    <x v="1"/>
    <x v="1"/>
    <x v="17"/>
    <s v="5000+Dvc"/>
    <x v="3"/>
    <x v="1"/>
    <n v="74705400"/>
  </r>
  <r>
    <s v="KL4241WAYDL"/>
    <x v="64"/>
    <x v="1"/>
    <x v="6"/>
    <x v="6"/>
    <x v="1"/>
    <x v="1"/>
    <x v="1"/>
    <x v="17"/>
    <s v="5000+Dvc"/>
    <x v="4"/>
    <x v="1"/>
    <n v="63317100"/>
  </r>
  <r>
    <s v="KL4241WAYF5"/>
    <x v="65"/>
    <x v="1"/>
    <x v="6"/>
    <x v="6"/>
    <x v="1"/>
    <x v="1"/>
    <x v="1"/>
    <x v="17"/>
    <s v="5000+Dvc"/>
    <x v="1"/>
    <x v="2"/>
    <n v="46246200"/>
  </r>
  <r>
    <s v="KL4241WAYF6"/>
    <x v="66"/>
    <x v="1"/>
    <x v="6"/>
    <x v="6"/>
    <x v="1"/>
    <x v="1"/>
    <x v="1"/>
    <x v="17"/>
    <s v="5000+Dvc"/>
    <x v="2"/>
    <x v="2"/>
    <n v="39131400"/>
  </r>
  <r>
    <s v="KL4241WAYFA"/>
    <x v="67"/>
    <x v="1"/>
    <x v="6"/>
    <x v="6"/>
    <x v="1"/>
    <x v="1"/>
    <x v="1"/>
    <x v="17"/>
    <s v="5000+Dvc"/>
    <x v="3"/>
    <x v="2"/>
    <n v="42688800"/>
  </r>
  <r>
    <s v="KL4241WAYFL"/>
    <x v="68"/>
    <x v="1"/>
    <x v="6"/>
    <x v="6"/>
    <x v="1"/>
    <x v="1"/>
    <x v="1"/>
    <x v="17"/>
    <s v="5000+Dvc"/>
    <x v="4"/>
    <x v="2"/>
    <n v="35574000"/>
  </r>
  <r>
    <s v="KL4241WAYT5"/>
    <x v="69"/>
    <x v="1"/>
    <x v="6"/>
    <x v="6"/>
    <x v="1"/>
    <x v="1"/>
    <x v="1"/>
    <x v="17"/>
    <s v="5000+Dvc"/>
    <x v="1"/>
    <x v="3"/>
    <n v="131623800"/>
  </r>
  <r>
    <s v="KL4241WAYT6"/>
    <x v="70"/>
    <x v="1"/>
    <x v="6"/>
    <x v="6"/>
    <x v="1"/>
    <x v="1"/>
    <x v="1"/>
    <x v="17"/>
    <s v="5000+Dvc"/>
    <x v="2"/>
    <x v="3"/>
    <n v="114552900"/>
  </r>
  <r>
    <s v="KL4241WAYTA"/>
    <x v="71"/>
    <x v="1"/>
    <x v="6"/>
    <x v="6"/>
    <x v="1"/>
    <x v="1"/>
    <x v="1"/>
    <x v="17"/>
    <s v="5000+Dvc"/>
    <x v="3"/>
    <x v="3"/>
    <n v="113836800"/>
  </r>
  <r>
    <s v="KL4241WAYTL"/>
    <x v="72"/>
    <x v="1"/>
    <x v="6"/>
    <x v="6"/>
    <x v="1"/>
    <x v="1"/>
    <x v="1"/>
    <x v="17"/>
    <s v="5000+Dvc"/>
    <x v="4"/>
    <x v="3"/>
    <n v="96765900"/>
  </r>
  <r>
    <s v="KL4244WAAD5"/>
    <x v="73"/>
    <x v="1"/>
    <x v="7"/>
    <x v="7"/>
    <x v="1"/>
    <x v="1"/>
    <x v="1"/>
    <x v="1"/>
    <s v="1-1Dvc"/>
    <x v="1"/>
    <x v="1"/>
    <n v="612057600"/>
  </r>
  <r>
    <s v="KL4244WAAD6"/>
    <x v="74"/>
    <x v="1"/>
    <x v="7"/>
    <x v="7"/>
    <x v="1"/>
    <x v="1"/>
    <x v="1"/>
    <x v="1"/>
    <s v="1-1Dvc"/>
    <x v="2"/>
    <x v="1"/>
    <n v="536705400"/>
  </r>
  <r>
    <s v="KL4244WAADA"/>
    <x v="75"/>
    <x v="1"/>
    <x v="7"/>
    <x v="7"/>
    <x v="1"/>
    <x v="1"/>
    <x v="1"/>
    <x v="1"/>
    <s v="1-1Dvc"/>
    <x v="3"/>
    <x v="1"/>
    <n v="517878900"/>
  </r>
  <r>
    <s v="KL4244WAADL"/>
    <x v="76"/>
    <x v="1"/>
    <x v="7"/>
    <x v="7"/>
    <x v="1"/>
    <x v="1"/>
    <x v="1"/>
    <x v="1"/>
    <s v="1-1Dvc"/>
    <x v="4"/>
    <x v="1"/>
    <n v="442572900"/>
  </r>
  <r>
    <s v="KL4244WAAF5"/>
    <x v="77"/>
    <x v="1"/>
    <x v="7"/>
    <x v="7"/>
    <x v="1"/>
    <x v="1"/>
    <x v="1"/>
    <x v="1"/>
    <s v="1-1Dvc"/>
    <x v="1"/>
    <x v="2"/>
    <n v="353106600"/>
  </r>
  <r>
    <s v="KL4244WAAF6"/>
    <x v="78"/>
    <x v="1"/>
    <x v="7"/>
    <x v="7"/>
    <x v="1"/>
    <x v="1"/>
    <x v="1"/>
    <x v="1"/>
    <s v="1-1Dvc"/>
    <x v="2"/>
    <x v="2"/>
    <n v="306005700"/>
  </r>
  <r>
    <s v="KL4244WAAFA"/>
    <x v="79"/>
    <x v="1"/>
    <x v="7"/>
    <x v="7"/>
    <x v="1"/>
    <x v="1"/>
    <x v="1"/>
    <x v="1"/>
    <s v="1-1Dvc"/>
    <x v="3"/>
    <x v="2"/>
    <n v="306005700"/>
  </r>
  <r>
    <s v="KL4244WAAFL"/>
    <x v="80"/>
    <x v="1"/>
    <x v="7"/>
    <x v="7"/>
    <x v="1"/>
    <x v="1"/>
    <x v="1"/>
    <x v="1"/>
    <s v="1-1Dvc"/>
    <x v="4"/>
    <x v="2"/>
    <n v="258951000"/>
  </r>
  <r>
    <s v="KL4244WAAT5"/>
    <x v="81"/>
    <x v="1"/>
    <x v="7"/>
    <x v="7"/>
    <x v="1"/>
    <x v="1"/>
    <x v="1"/>
    <x v="1"/>
    <s v="1-1Dvc"/>
    <x v="1"/>
    <x v="3"/>
    <n v="918063300"/>
  </r>
  <r>
    <s v="KL4244WAAT6"/>
    <x v="82"/>
    <x v="1"/>
    <x v="7"/>
    <x v="7"/>
    <x v="1"/>
    <x v="1"/>
    <x v="1"/>
    <x v="1"/>
    <s v="1-1Dvc"/>
    <x v="2"/>
    <x v="3"/>
    <n v="805081200"/>
  </r>
  <r>
    <s v="KL4244WAATA"/>
    <x v="83"/>
    <x v="1"/>
    <x v="7"/>
    <x v="7"/>
    <x v="1"/>
    <x v="1"/>
    <x v="1"/>
    <x v="1"/>
    <s v="1-1Dvc"/>
    <x v="3"/>
    <x v="3"/>
    <n v="776829900"/>
  </r>
  <r>
    <s v="KL4244WAATL"/>
    <x v="84"/>
    <x v="1"/>
    <x v="7"/>
    <x v="7"/>
    <x v="1"/>
    <x v="1"/>
    <x v="1"/>
    <x v="1"/>
    <s v="1-1Dvc"/>
    <x v="4"/>
    <x v="3"/>
    <n v="663847800"/>
  </r>
  <r>
    <s v="KL4244WABD5"/>
    <x v="73"/>
    <x v="1"/>
    <x v="7"/>
    <x v="7"/>
    <x v="1"/>
    <x v="1"/>
    <x v="1"/>
    <x v="2"/>
    <s v="2-2Dvc"/>
    <x v="1"/>
    <x v="1"/>
    <n v="612057600"/>
  </r>
  <r>
    <s v="KL4244WABD6"/>
    <x v="74"/>
    <x v="1"/>
    <x v="7"/>
    <x v="7"/>
    <x v="1"/>
    <x v="1"/>
    <x v="1"/>
    <x v="2"/>
    <s v="2-2Dvc"/>
    <x v="2"/>
    <x v="1"/>
    <n v="536705400"/>
  </r>
  <r>
    <s v="KL4244WABDA"/>
    <x v="75"/>
    <x v="1"/>
    <x v="7"/>
    <x v="7"/>
    <x v="1"/>
    <x v="1"/>
    <x v="1"/>
    <x v="2"/>
    <s v="2-2Dvc"/>
    <x v="3"/>
    <x v="1"/>
    <n v="517878900"/>
  </r>
  <r>
    <s v="KL4244WABDL"/>
    <x v="76"/>
    <x v="1"/>
    <x v="7"/>
    <x v="7"/>
    <x v="1"/>
    <x v="1"/>
    <x v="1"/>
    <x v="2"/>
    <s v="2-2Dvc"/>
    <x v="4"/>
    <x v="1"/>
    <n v="442572900"/>
  </r>
  <r>
    <s v="KL4244WABF5"/>
    <x v="77"/>
    <x v="1"/>
    <x v="7"/>
    <x v="7"/>
    <x v="1"/>
    <x v="1"/>
    <x v="1"/>
    <x v="2"/>
    <s v="2-2Dvc"/>
    <x v="1"/>
    <x v="2"/>
    <n v="353106600"/>
  </r>
  <r>
    <s v="KL4244WABF6"/>
    <x v="78"/>
    <x v="1"/>
    <x v="7"/>
    <x v="7"/>
    <x v="1"/>
    <x v="1"/>
    <x v="1"/>
    <x v="2"/>
    <s v="2-2Dvc"/>
    <x v="2"/>
    <x v="2"/>
    <n v="306005700"/>
  </r>
  <r>
    <s v="KL4244WABFA"/>
    <x v="79"/>
    <x v="1"/>
    <x v="7"/>
    <x v="7"/>
    <x v="1"/>
    <x v="1"/>
    <x v="1"/>
    <x v="2"/>
    <s v="2-2Dvc"/>
    <x v="3"/>
    <x v="2"/>
    <n v="306005700"/>
  </r>
  <r>
    <s v="KL4244WABFL"/>
    <x v="80"/>
    <x v="1"/>
    <x v="7"/>
    <x v="7"/>
    <x v="1"/>
    <x v="1"/>
    <x v="1"/>
    <x v="2"/>
    <s v="2-2Dvc"/>
    <x v="4"/>
    <x v="2"/>
    <n v="258951000"/>
  </r>
  <r>
    <s v="KL4244WABT5"/>
    <x v="81"/>
    <x v="1"/>
    <x v="7"/>
    <x v="7"/>
    <x v="1"/>
    <x v="1"/>
    <x v="1"/>
    <x v="2"/>
    <s v="2-2Dvc"/>
    <x v="1"/>
    <x v="3"/>
    <n v="918063300"/>
  </r>
  <r>
    <s v="KL4244WABT6"/>
    <x v="82"/>
    <x v="1"/>
    <x v="7"/>
    <x v="7"/>
    <x v="1"/>
    <x v="1"/>
    <x v="1"/>
    <x v="2"/>
    <s v="2-2Dvc"/>
    <x v="2"/>
    <x v="3"/>
    <n v="805081200"/>
  </r>
  <r>
    <s v="KL4244WABTA"/>
    <x v="83"/>
    <x v="1"/>
    <x v="7"/>
    <x v="7"/>
    <x v="1"/>
    <x v="1"/>
    <x v="1"/>
    <x v="2"/>
    <s v="2-2Dvc"/>
    <x v="3"/>
    <x v="3"/>
    <n v="776829900"/>
  </r>
  <r>
    <s v="KL4244WABTL"/>
    <x v="84"/>
    <x v="1"/>
    <x v="7"/>
    <x v="7"/>
    <x v="1"/>
    <x v="1"/>
    <x v="1"/>
    <x v="2"/>
    <s v="2-2Dvc"/>
    <x v="4"/>
    <x v="3"/>
    <n v="663847800"/>
  </r>
  <r>
    <s v="KL4244WACD5"/>
    <x v="73"/>
    <x v="1"/>
    <x v="7"/>
    <x v="7"/>
    <x v="1"/>
    <x v="1"/>
    <x v="1"/>
    <x v="3"/>
    <s v="3-3Dvc"/>
    <x v="1"/>
    <x v="1"/>
    <n v="612057600"/>
  </r>
  <r>
    <s v="KL4244WACD6"/>
    <x v="74"/>
    <x v="1"/>
    <x v="7"/>
    <x v="7"/>
    <x v="1"/>
    <x v="1"/>
    <x v="1"/>
    <x v="3"/>
    <s v="3-3Dvc"/>
    <x v="2"/>
    <x v="1"/>
    <n v="536705400"/>
  </r>
  <r>
    <s v="KL4244WACDA"/>
    <x v="75"/>
    <x v="1"/>
    <x v="7"/>
    <x v="7"/>
    <x v="1"/>
    <x v="1"/>
    <x v="1"/>
    <x v="3"/>
    <s v="3-3Dvc"/>
    <x v="3"/>
    <x v="1"/>
    <n v="517878900"/>
  </r>
  <r>
    <s v="KL4244WACDL"/>
    <x v="76"/>
    <x v="1"/>
    <x v="7"/>
    <x v="7"/>
    <x v="1"/>
    <x v="1"/>
    <x v="1"/>
    <x v="3"/>
    <s v="3-3Dvc"/>
    <x v="4"/>
    <x v="1"/>
    <n v="442572900"/>
  </r>
  <r>
    <s v="KL4244WACF5"/>
    <x v="77"/>
    <x v="1"/>
    <x v="7"/>
    <x v="7"/>
    <x v="1"/>
    <x v="1"/>
    <x v="1"/>
    <x v="3"/>
    <s v="3-3Dvc"/>
    <x v="1"/>
    <x v="2"/>
    <n v="353106600"/>
  </r>
  <r>
    <s v="KL4244WACF6"/>
    <x v="78"/>
    <x v="1"/>
    <x v="7"/>
    <x v="7"/>
    <x v="1"/>
    <x v="1"/>
    <x v="1"/>
    <x v="3"/>
    <s v="3-3Dvc"/>
    <x v="2"/>
    <x v="2"/>
    <n v="306005700"/>
  </r>
  <r>
    <s v="KL4244WACFA"/>
    <x v="79"/>
    <x v="1"/>
    <x v="7"/>
    <x v="7"/>
    <x v="1"/>
    <x v="1"/>
    <x v="1"/>
    <x v="3"/>
    <s v="3-3Dvc"/>
    <x v="3"/>
    <x v="2"/>
    <n v="306005700"/>
  </r>
  <r>
    <s v="KL4244WACFL"/>
    <x v="80"/>
    <x v="1"/>
    <x v="7"/>
    <x v="7"/>
    <x v="1"/>
    <x v="1"/>
    <x v="1"/>
    <x v="3"/>
    <s v="3-3Dvc"/>
    <x v="4"/>
    <x v="2"/>
    <n v="258951000"/>
  </r>
  <r>
    <s v="KL4244WACT5"/>
    <x v="81"/>
    <x v="1"/>
    <x v="7"/>
    <x v="7"/>
    <x v="1"/>
    <x v="1"/>
    <x v="1"/>
    <x v="3"/>
    <s v="3-3Dvc"/>
    <x v="1"/>
    <x v="3"/>
    <n v="918063300"/>
  </r>
  <r>
    <s v="KL4244WACT6"/>
    <x v="82"/>
    <x v="1"/>
    <x v="7"/>
    <x v="7"/>
    <x v="1"/>
    <x v="1"/>
    <x v="1"/>
    <x v="3"/>
    <s v="3-3Dvc"/>
    <x v="2"/>
    <x v="3"/>
    <n v="805081200"/>
  </r>
  <r>
    <s v="KL4244WACTA"/>
    <x v="83"/>
    <x v="1"/>
    <x v="7"/>
    <x v="7"/>
    <x v="1"/>
    <x v="1"/>
    <x v="1"/>
    <x v="3"/>
    <s v="3-3Dvc"/>
    <x v="3"/>
    <x v="3"/>
    <n v="776829900"/>
  </r>
  <r>
    <s v="KL4244WACTL"/>
    <x v="84"/>
    <x v="1"/>
    <x v="7"/>
    <x v="7"/>
    <x v="1"/>
    <x v="1"/>
    <x v="1"/>
    <x v="3"/>
    <s v="3-3Dvc"/>
    <x v="4"/>
    <x v="3"/>
    <n v="663847800"/>
  </r>
  <r>
    <s v="KL4244WADD5"/>
    <x v="73"/>
    <x v="1"/>
    <x v="7"/>
    <x v="7"/>
    <x v="1"/>
    <x v="1"/>
    <x v="1"/>
    <x v="4"/>
    <s v="4-4Dvc"/>
    <x v="1"/>
    <x v="1"/>
    <n v="612057600"/>
  </r>
  <r>
    <s v="KL4244WADD6"/>
    <x v="74"/>
    <x v="1"/>
    <x v="7"/>
    <x v="7"/>
    <x v="1"/>
    <x v="1"/>
    <x v="1"/>
    <x v="4"/>
    <s v="4-4Dvc"/>
    <x v="2"/>
    <x v="1"/>
    <n v="536705400"/>
  </r>
  <r>
    <s v="KL4244WADDA"/>
    <x v="75"/>
    <x v="1"/>
    <x v="7"/>
    <x v="7"/>
    <x v="1"/>
    <x v="1"/>
    <x v="1"/>
    <x v="4"/>
    <s v="4-4Dvc"/>
    <x v="3"/>
    <x v="1"/>
    <n v="517878900"/>
  </r>
  <r>
    <s v="KL4244WADDL"/>
    <x v="76"/>
    <x v="1"/>
    <x v="7"/>
    <x v="7"/>
    <x v="1"/>
    <x v="1"/>
    <x v="1"/>
    <x v="4"/>
    <s v="4-4Dvc"/>
    <x v="4"/>
    <x v="1"/>
    <n v="442572900"/>
  </r>
  <r>
    <s v="KL4244WADF5"/>
    <x v="77"/>
    <x v="1"/>
    <x v="7"/>
    <x v="7"/>
    <x v="1"/>
    <x v="1"/>
    <x v="1"/>
    <x v="4"/>
    <s v="4-4Dvc"/>
    <x v="1"/>
    <x v="2"/>
    <n v="353106600"/>
  </r>
  <r>
    <s v="KL4244WADF6"/>
    <x v="78"/>
    <x v="1"/>
    <x v="7"/>
    <x v="7"/>
    <x v="1"/>
    <x v="1"/>
    <x v="1"/>
    <x v="4"/>
    <s v="4-4Dvc"/>
    <x v="2"/>
    <x v="2"/>
    <n v="306005700"/>
  </r>
  <r>
    <s v="KL4244WADFA"/>
    <x v="79"/>
    <x v="1"/>
    <x v="7"/>
    <x v="7"/>
    <x v="1"/>
    <x v="1"/>
    <x v="1"/>
    <x v="4"/>
    <s v="4-4Dvc"/>
    <x v="3"/>
    <x v="2"/>
    <n v="306005700"/>
  </r>
  <r>
    <s v="KL4244WADFL"/>
    <x v="80"/>
    <x v="1"/>
    <x v="7"/>
    <x v="7"/>
    <x v="1"/>
    <x v="1"/>
    <x v="1"/>
    <x v="4"/>
    <s v="4-4Dvc"/>
    <x v="4"/>
    <x v="2"/>
    <n v="258951000"/>
  </r>
  <r>
    <s v="KL4244WADT5"/>
    <x v="81"/>
    <x v="1"/>
    <x v="7"/>
    <x v="7"/>
    <x v="1"/>
    <x v="1"/>
    <x v="1"/>
    <x v="4"/>
    <s v="4-4Dvc"/>
    <x v="1"/>
    <x v="3"/>
    <n v="918063300"/>
  </r>
  <r>
    <s v="KL4244WADT6"/>
    <x v="82"/>
    <x v="1"/>
    <x v="7"/>
    <x v="7"/>
    <x v="1"/>
    <x v="1"/>
    <x v="1"/>
    <x v="4"/>
    <s v="4-4Dvc"/>
    <x v="2"/>
    <x v="3"/>
    <n v="805081200"/>
  </r>
  <r>
    <s v="KL4244WADTA"/>
    <x v="83"/>
    <x v="1"/>
    <x v="7"/>
    <x v="7"/>
    <x v="1"/>
    <x v="1"/>
    <x v="1"/>
    <x v="4"/>
    <s v="4-4Dvc"/>
    <x v="3"/>
    <x v="3"/>
    <n v="776829900"/>
  </r>
  <r>
    <s v="KL4244WADTL"/>
    <x v="84"/>
    <x v="1"/>
    <x v="7"/>
    <x v="7"/>
    <x v="1"/>
    <x v="1"/>
    <x v="1"/>
    <x v="4"/>
    <s v="4-4Dvc"/>
    <x v="4"/>
    <x v="3"/>
    <n v="663847800"/>
  </r>
  <r>
    <s v="KL4244WAED5"/>
    <x v="73"/>
    <x v="1"/>
    <x v="7"/>
    <x v="7"/>
    <x v="1"/>
    <x v="1"/>
    <x v="1"/>
    <x v="5"/>
    <s v="5-9Dvc"/>
    <x v="1"/>
    <x v="1"/>
    <n v="612057600"/>
  </r>
  <r>
    <s v="KL4244WAED6"/>
    <x v="74"/>
    <x v="1"/>
    <x v="7"/>
    <x v="7"/>
    <x v="1"/>
    <x v="1"/>
    <x v="1"/>
    <x v="5"/>
    <s v="5-9Dvc"/>
    <x v="2"/>
    <x v="1"/>
    <n v="536705400"/>
  </r>
  <r>
    <s v="KL4244WAEDA"/>
    <x v="75"/>
    <x v="1"/>
    <x v="7"/>
    <x v="7"/>
    <x v="1"/>
    <x v="1"/>
    <x v="1"/>
    <x v="5"/>
    <s v="5-9Dvc"/>
    <x v="3"/>
    <x v="1"/>
    <n v="517878900"/>
  </r>
  <r>
    <s v="KL4244WAEDL"/>
    <x v="76"/>
    <x v="1"/>
    <x v="7"/>
    <x v="7"/>
    <x v="1"/>
    <x v="1"/>
    <x v="1"/>
    <x v="5"/>
    <s v="5-9Dvc"/>
    <x v="4"/>
    <x v="1"/>
    <n v="442572900"/>
  </r>
  <r>
    <s v="KL4244WAEF5"/>
    <x v="77"/>
    <x v="1"/>
    <x v="7"/>
    <x v="7"/>
    <x v="1"/>
    <x v="1"/>
    <x v="1"/>
    <x v="5"/>
    <s v="5-9Dvc"/>
    <x v="1"/>
    <x v="2"/>
    <n v="353106600"/>
  </r>
  <r>
    <s v="KL4244WAEF6"/>
    <x v="78"/>
    <x v="1"/>
    <x v="7"/>
    <x v="7"/>
    <x v="1"/>
    <x v="1"/>
    <x v="1"/>
    <x v="5"/>
    <s v="5-9Dvc"/>
    <x v="2"/>
    <x v="2"/>
    <n v="306005700"/>
  </r>
  <r>
    <s v="KL4244WAEFA"/>
    <x v="79"/>
    <x v="1"/>
    <x v="7"/>
    <x v="7"/>
    <x v="1"/>
    <x v="1"/>
    <x v="1"/>
    <x v="5"/>
    <s v="5-9Dvc"/>
    <x v="3"/>
    <x v="2"/>
    <n v="306005700"/>
  </r>
  <r>
    <s v="KL4244WAEFL"/>
    <x v="80"/>
    <x v="1"/>
    <x v="7"/>
    <x v="7"/>
    <x v="1"/>
    <x v="1"/>
    <x v="1"/>
    <x v="5"/>
    <s v="5-9Dvc"/>
    <x v="4"/>
    <x v="2"/>
    <n v="258951000"/>
  </r>
  <r>
    <s v="KL4244WAET5"/>
    <x v="81"/>
    <x v="1"/>
    <x v="7"/>
    <x v="7"/>
    <x v="1"/>
    <x v="1"/>
    <x v="1"/>
    <x v="5"/>
    <s v="5-9Dvc"/>
    <x v="1"/>
    <x v="3"/>
    <n v="918063300"/>
  </r>
  <r>
    <s v="KL4244WAET6"/>
    <x v="82"/>
    <x v="1"/>
    <x v="7"/>
    <x v="7"/>
    <x v="1"/>
    <x v="1"/>
    <x v="1"/>
    <x v="5"/>
    <s v="5-9Dvc"/>
    <x v="2"/>
    <x v="3"/>
    <n v="805081200"/>
  </r>
  <r>
    <s v="KL4244WAETA"/>
    <x v="83"/>
    <x v="1"/>
    <x v="7"/>
    <x v="7"/>
    <x v="1"/>
    <x v="1"/>
    <x v="1"/>
    <x v="5"/>
    <s v="5-9Dvc"/>
    <x v="3"/>
    <x v="3"/>
    <n v="776829900"/>
  </r>
  <r>
    <s v="KL4244WAETL"/>
    <x v="84"/>
    <x v="1"/>
    <x v="7"/>
    <x v="7"/>
    <x v="1"/>
    <x v="1"/>
    <x v="1"/>
    <x v="5"/>
    <s v="5-9Dvc"/>
    <x v="4"/>
    <x v="3"/>
    <n v="663847800"/>
  </r>
  <r>
    <s v="KL4244WAKD5"/>
    <x v="73"/>
    <x v="1"/>
    <x v="7"/>
    <x v="7"/>
    <x v="1"/>
    <x v="1"/>
    <x v="1"/>
    <x v="0"/>
    <s v="10-14Dvc"/>
    <x v="1"/>
    <x v="1"/>
    <n v="612057600"/>
  </r>
  <r>
    <s v="KL4244WAKD6"/>
    <x v="74"/>
    <x v="1"/>
    <x v="7"/>
    <x v="7"/>
    <x v="1"/>
    <x v="1"/>
    <x v="1"/>
    <x v="0"/>
    <s v="10-14Dvc"/>
    <x v="2"/>
    <x v="1"/>
    <n v="536705400"/>
  </r>
  <r>
    <s v="KL4244WAKDA"/>
    <x v="75"/>
    <x v="1"/>
    <x v="7"/>
    <x v="7"/>
    <x v="1"/>
    <x v="1"/>
    <x v="1"/>
    <x v="0"/>
    <s v="10-14Dvc"/>
    <x v="3"/>
    <x v="1"/>
    <n v="517878900"/>
  </r>
  <r>
    <s v="KL4244WAKDL"/>
    <x v="76"/>
    <x v="1"/>
    <x v="7"/>
    <x v="7"/>
    <x v="1"/>
    <x v="1"/>
    <x v="1"/>
    <x v="0"/>
    <s v="10-14Dvc"/>
    <x v="4"/>
    <x v="1"/>
    <n v="442572900"/>
  </r>
  <r>
    <s v="KL4244WAKF5"/>
    <x v="77"/>
    <x v="1"/>
    <x v="7"/>
    <x v="7"/>
    <x v="1"/>
    <x v="1"/>
    <x v="1"/>
    <x v="0"/>
    <s v="10-14Dvc"/>
    <x v="1"/>
    <x v="2"/>
    <n v="353106600"/>
  </r>
  <r>
    <s v="KL4244WAKF6"/>
    <x v="78"/>
    <x v="1"/>
    <x v="7"/>
    <x v="7"/>
    <x v="1"/>
    <x v="1"/>
    <x v="1"/>
    <x v="0"/>
    <s v="10-14Dvc"/>
    <x v="2"/>
    <x v="2"/>
    <n v="306005700"/>
  </r>
  <r>
    <s v="KL4244WAKFA"/>
    <x v="79"/>
    <x v="1"/>
    <x v="7"/>
    <x v="7"/>
    <x v="1"/>
    <x v="1"/>
    <x v="1"/>
    <x v="0"/>
    <s v="10-14Dvc"/>
    <x v="3"/>
    <x v="2"/>
    <n v="306005700"/>
  </r>
  <r>
    <s v="KL4244WAKFL"/>
    <x v="80"/>
    <x v="1"/>
    <x v="7"/>
    <x v="7"/>
    <x v="1"/>
    <x v="1"/>
    <x v="1"/>
    <x v="0"/>
    <s v="10-14Dvc"/>
    <x v="4"/>
    <x v="2"/>
    <n v="258951000"/>
  </r>
  <r>
    <s v="KL4244WAKT5"/>
    <x v="81"/>
    <x v="1"/>
    <x v="7"/>
    <x v="7"/>
    <x v="1"/>
    <x v="1"/>
    <x v="1"/>
    <x v="0"/>
    <s v="10-14Dvc"/>
    <x v="1"/>
    <x v="3"/>
    <n v="918063300"/>
  </r>
  <r>
    <s v="KL4244WAKT6"/>
    <x v="82"/>
    <x v="1"/>
    <x v="7"/>
    <x v="7"/>
    <x v="1"/>
    <x v="1"/>
    <x v="1"/>
    <x v="0"/>
    <s v="10-14Dvc"/>
    <x v="2"/>
    <x v="3"/>
    <n v="805081200"/>
  </r>
  <r>
    <s v="KL4244WAKTA"/>
    <x v="83"/>
    <x v="1"/>
    <x v="7"/>
    <x v="7"/>
    <x v="1"/>
    <x v="1"/>
    <x v="1"/>
    <x v="0"/>
    <s v="10-14Dvc"/>
    <x v="3"/>
    <x v="3"/>
    <n v="776829900"/>
  </r>
  <r>
    <s v="KL4244WAKTL"/>
    <x v="84"/>
    <x v="1"/>
    <x v="7"/>
    <x v="7"/>
    <x v="1"/>
    <x v="1"/>
    <x v="1"/>
    <x v="0"/>
    <s v="10-14Dvc"/>
    <x v="4"/>
    <x v="3"/>
    <n v="663847800"/>
  </r>
  <r>
    <s v="KL4244WAMD5"/>
    <x v="73"/>
    <x v="1"/>
    <x v="7"/>
    <x v="7"/>
    <x v="1"/>
    <x v="1"/>
    <x v="1"/>
    <x v="6"/>
    <s v="15-19Dvc"/>
    <x v="1"/>
    <x v="1"/>
    <n v="612057600"/>
  </r>
  <r>
    <s v="KL4244WAMD6"/>
    <x v="74"/>
    <x v="1"/>
    <x v="7"/>
    <x v="7"/>
    <x v="1"/>
    <x v="1"/>
    <x v="1"/>
    <x v="6"/>
    <s v="15-19Dvc"/>
    <x v="2"/>
    <x v="1"/>
    <n v="536705400"/>
  </r>
  <r>
    <s v="KL4244WAMDA"/>
    <x v="75"/>
    <x v="1"/>
    <x v="7"/>
    <x v="7"/>
    <x v="1"/>
    <x v="1"/>
    <x v="1"/>
    <x v="6"/>
    <s v="15-19Dvc"/>
    <x v="3"/>
    <x v="1"/>
    <n v="517878900"/>
  </r>
  <r>
    <s v="KL4244WAMDL"/>
    <x v="76"/>
    <x v="1"/>
    <x v="7"/>
    <x v="7"/>
    <x v="1"/>
    <x v="1"/>
    <x v="1"/>
    <x v="6"/>
    <s v="15-19Dvc"/>
    <x v="4"/>
    <x v="1"/>
    <n v="442572900"/>
  </r>
  <r>
    <s v="KL4244WAMF5"/>
    <x v="77"/>
    <x v="1"/>
    <x v="7"/>
    <x v="7"/>
    <x v="1"/>
    <x v="1"/>
    <x v="1"/>
    <x v="6"/>
    <s v="15-19Dvc"/>
    <x v="1"/>
    <x v="2"/>
    <n v="353106600"/>
  </r>
  <r>
    <s v="KL4244WAMF6"/>
    <x v="78"/>
    <x v="1"/>
    <x v="7"/>
    <x v="7"/>
    <x v="1"/>
    <x v="1"/>
    <x v="1"/>
    <x v="6"/>
    <s v="15-19Dvc"/>
    <x v="2"/>
    <x v="2"/>
    <n v="306005700"/>
  </r>
  <r>
    <s v="KL4244WAMFA"/>
    <x v="79"/>
    <x v="1"/>
    <x v="7"/>
    <x v="7"/>
    <x v="1"/>
    <x v="1"/>
    <x v="1"/>
    <x v="6"/>
    <s v="15-19Dvc"/>
    <x v="3"/>
    <x v="2"/>
    <n v="306005700"/>
  </r>
  <r>
    <s v="KL4244WAMFL"/>
    <x v="80"/>
    <x v="1"/>
    <x v="7"/>
    <x v="7"/>
    <x v="1"/>
    <x v="1"/>
    <x v="1"/>
    <x v="6"/>
    <s v="15-19Dvc"/>
    <x v="4"/>
    <x v="2"/>
    <n v="258951000"/>
  </r>
  <r>
    <s v="KL4244WAMT5"/>
    <x v="81"/>
    <x v="1"/>
    <x v="7"/>
    <x v="7"/>
    <x v="1"/>
    <x v="1"/>
    <x v="1"/>
    <x v="6"/>
    <s v="15-19Dvc"/>
    <x v="1"/>
    <x v="3"/>
    <n v="918063300"/>
  </r>
  <r>
    <s v="KL4244WAMT6"/>
    <x v="82"/>
    <x v="1"/>
    <x v="7"/>
    <x v="7"/>
    <x v="1"/>
    <x v="1"/>
    <x v="1"/>
    <x v="6"/>
    <s v="15-19Dvc"/>
    <x v="2"/>
    <x v="3"/>
    <n v="805081200"/>
  </r>
  <r>
    <s v="KL4244WAMTA"/>
    <x v="83"/>
    <x v="1"/>
    <x v="7"/>
    <x v="7"/>
    <x v="1"/>
    <x v="1"/>
    <x v="1"/>
    <x v="6"/>
    <s v="15-19Dvc"/>
    <x v="3"/>
    <x v="3"/>
    <n v="776829900"/>
  </r>
  <r>
    <s v="KL4244WAMTL"/>
    <x v="84"/>
    <x v="1"/>
    <x v="7"/>
    <x v="7"/>
    <x v="1"/>
    <x v="1"/>
    <x v="1"/>
    <x v="6"/>
    <s v="15-19Dvc"/>
    <x v="4"/>
    <x v="3"/>
    <n v="663847800"/>
  </r>
  <r>
    <s v="KL4244WAND5"/>
    <x v="73"/>
    <x v="1"/>
    <x v="7"/>
    <x v="7"/>
    <x v="1"/>
    <x v="1"/>
    <x v="1"/>
    <x v="7"/>
    <s v="20-24Dvc"/>
    <x v="1"/>
    <x v="1"/>
    <n v="612057600"/>
  </r>
  <r>
    <s v="KL4244WAND6"/>
    <x v="74"/>
    <x v="1"/>
    <x v="7"/>
    <x v="7"/>
    <x v="1"/>
    <x v="1"/>
    <x v="1"/>
    <x v="7"/>
    <s v="20-24Dvc"/>
    <x v="2"/>
    <x v="1"/>
    <n v="536705400"/>
  </r>
  <r>
    <s v="KL4244WANDA"/>
    <x v="75"/>
    <x v="1"/>
    <x v="7"/>
    <x v="7"/>
    <x v="1"/>
    <x v="1"/>
    <x v="1"/>
    <x v="7"/>
    <s v="20-24Dvc"/>
    <x v="3"/>
    <x v="1"/>
    <n v="517878900"/>
  </r>
  <r>
    <s v="KL4244WANDL"/>
    <x v="76"/>
    <x v="1"/>
    <x v="7"/>
    <x v="7"/>
    <x v="1"/>
    <x v="1"/>
    <x v="1"/>
    <x v="7"/>
    <s v="20-24Dvc"/>
    <x v="4"/>
    <x v="1"/>
    <n v="442572900"/>
  </r>
  <r>
    <s v="KL4244WANF5"/>
    <x v="77"/>
    <x v="1"/>
    <x v="7"/>
    <x v="7"/>
    <x v="1"/>
    <x v="1"/>
    <x v="1"/>
    <x v="7"/>
    <s v="20-24Dvc"/>
    <x v="1"/>
    <x v="2"/>
    <n v="353106600"/>
  </r>
  <r>
    <s v="KL4244WANF6"/>
    <x v="78"/>
    <x v="1"/>
    <x v="7"/>
    <x v="7"/>
    <x v="1"/>
    <x v="1"/>
    <x v="1"/>
    <x v="7"/>
    <s v="20-24Dvc"/>
    <x v="2"/>
    <x v="2"/>
    <n v="306005700"/>
  </r>
  <r>
    <s v="KL4244WANFA"/>
    <x v="79"/>
    <x v="1"/>
    <x v="7"/>
    <x v="7"/>
    <x v="1"/>
    <x v="1"/>
    <x v="1"/>
    <x v="7"/>
    <s v="20-24Dvc"/>
    <x v="3"/>
    <x v="2"/>
    <n v="306005700"/>
  </r>
  <r>
    <s v="KL4244WANFL"/>
    <x v="80"/>
    <x v="1"/>
    <x v="7"/>
    <x v="7"/>
    <x v="1"/>
    <x v="1"/>
    <x v="1"/>
    <x v="7"/>
    <s v="20-24Dvc"/>
    <x v="4"/>
    <x v="2"/>
    <n v="258951000"/>
  </r>
  <r>
    <s v="KL4244WANT5"/>
    <x v="81"/>
    <x v="1"/>
    <x v="7"/>
    <x v="7"/>
    <x v="1"/>
    <x v="1"/>
    <x v="1"/>
    <x v="7"/>
    <s v="20-24Dvc"/>
    <x v="1"/>
    <x v="3"/>
    <n v="918063300"/>
  </r>
  <r>
    <s v="KL4244WANT6"/>
    <x v="82"/>
    <x v="1"/>
    <x v="7"/>
    <x v="7"/>
    <x v="1"/>
    <x v="1"/>
    <x v="1"/>
    <x v="7"/>
    <s v="20-24Dvc"/>
    <x v="2"/>
    <x v="3"/>
    <n v="805081200"/>
  </r>
  <r>
    <s v="KL4244WANTA"/>
    <x v="83"/>
    <x v="1"/>
    <x v="7"/>
    <x v="7"/>
    <x v="1"/>
    <x v="1"/>
    <x v="1"/>
    <x v="7"/>
    <s v="20-24Dvc"/>
    <x v="3"/>
    <x v="3"/>
    <n v="776829900"/>
  </r>
  <r>
    <s v="KL4244WANTL"/>
    <x v="84"/>
    <x v="1"/>
    <x v="7"/>
    <x v="7"/>
    <x v="1"/>
    <x v="1"/>
    <x v="1"/>
    <x v="7"/>
    <s v="20-24Dvc"/>
    <x v="4"/>
    <x v="3"/>
    <n v="663847800"/>
  </r>
  <r>
    <s v="KL4244WAPD5"/>
    <x v="73"/>
    <x v="1"/>
    <x v="7"/>
    <x v="7"/>
    <x v="1"/>
    <x v="1"/>
    <x v="1"/>
    <x v="8"/>
    <s v="25-49Dvc"/>
    <x v="1"/>
    <x v="1"/>
    <n v="612057600"/>
  </r>
  <r>
    <s v="KL4244WAPD6"/>
    <x v="74"/>
    <x v="1"/>
    <x v="7"/>
    <x v="7"/>
    <x v="1"/>
    <x v="1"/>
    <x v="1"/>
    <x v="8"/>
    <s v="25-49Dvc"/>
    <x v="2"/>
    <x v="1"/>
    <n v="536705400"/>
  </r>
  <r>
    <s v="KL4244WAPDA"/>
    <x v="75"/>
    <x v="1"/>
    <x v="7"/>
    <x v="7"/>
    <x v="1"/>
    <x v="1"/>
    <x v="1"/>
    <x v="8"/>
    <s v="25-49Dvc"/>
    <x v="3"/>
    <x v="1"/>
    <n v="517878900"/>
  </r>
  <r>
    <s v="KL4244WAPDL"/>
    <x v="76"/>
    <x v="1"/>
    <x v="7"/>
    <x v="7"/>
    <x v="1"/>
    <x v="1"/>
    <x v="1"/>
    <x v="8"/>
    <s v="25-49Dvc"/>
    <x v="4"/>
    <x v="1"/>
    <n v="442572900"/>
  </r>
  <r>
    <s v="KL4244WAPF5"/>
    <x v="77"/>
    <x v="1"/>
    <x v="7"/>
    <x v="7"/>
    <x v="1"/>
    <x v="1"/>
    <x v="1"/>
    <x v="8"/>
    <s v="25-49Dvc"/>
    <x v="1"/>
    <x v="2"/>
    <n v="353106600"/>
  </r>
  <r>
    <s v="KL4244WAPF6"/>
    <x v="78"/>
    <x v="1"/>
    <x v="7"/>
    <x v="7"/>
    <x v="1"/>
    <x v="1"/>
    <x v="1"/>
    <x v="8"/>
    <s v="25-49Dvc"/>
    <x v="2"/>
    <x v="2"/>
    <n v="306005700"/>
  </r>
  <r>
    <s v="KL4244WAPFA"/>
    <x v="79"/>
    <x v="1"/>
    <x v="7"/>
    <x v="7"/>
    <x v="1"/>
    <x v="1"/>
    <x v="1"/>
    <x v="8"/>
    <s v="25-49Dvc"/>
    <x v="3"/>
    <x v="2"/>
    <n v="306005700"/>
  </r>
  <r>
    <s v="KL4244WAPFL"/>
    <x v="80"/>
    <x v="1"/>
    <x v="7"/>
    <x v="7"/>
    <x v="1"/>
    <x v="1"/>
    <x v="1"/>
    <x v="8"/>
    <s v="25-49Dvc"/>
    <x v="4"/>
    <x v="2"/>
    <n v="258951000"/>
  </r>
  <r>
    <s v="KL4244WAPT5"/>
    <x v="81"/>
    <x v="1"/>
    <x v="7"/>
    <x v="7"/>
    <x v="1"/>
    <x v="1"/>
    <x v="1"/>
    <x v="8"/>
    <s v="25-49Dvc"/>
    <x v="1"/>
    <x v="3"/>
    <n v="918063300"/>
  </r>
  <r>
    <s v="KL4244WAPT6"/>
    <x v="82"/>
    <x v="1"/>
    <x v="7"/>
    <x v="7"/>
    <x v="1"/>
    <x v="1"/>
    <x v="1"/>
    <x v="8"/>
    <s v="25-49Dvc"/>
    <x v="2"/>
    <x v="3"/>
    <n v="805081200"/>
  </r>
  <r>
    <s v="KL4244WAPTA"/>
    <x v="83"/>
    <x v="1"/>
    <x v="7"/>
    <x v="7"/>
    <x v="1"/>
    <x v="1"/>
    <x v="1"/>
    <x v="8"/>
    <s v="25-49Dvc"/>
    <x v="3"/>
    <x v="3"/>
    <n v="776829900"/>
  </r>
  <r>
    <s v="KL4244WAPTL"/>
    <x v="84"/>
    <x v="1"/>
    <x v="7"/>
    <x v="7"/>
    <x v="1"/>
    <x v="1"/>
    <x v="1"/>
    <x v="8"/>
    <s v="25-49Dvc"/>
    <x v="4"/>
    <x v="3"/>
    <n v="663847800"/>
  </r>
  <r>
    <s v="KL4244WAQD5"/>
    <x v="73"/>
    <x v="1"/>
    <x v="7"/>
    <x v="7"/>
    <x v="1"/>
    <x v="1"/>
    <x v="1"/>
    <x v="9"/>
    <s v="50-99Dvc"/>
    <x v="1"/>
    <x v="1"/>
    <n v="612057600"/>
  </r>
  <r>
    <s v="KL4244WAQD6"/>
    <x v="74"/>
    <x v="1"/>
    <x v="7"/>
    <x v="7"/>
    <x v="1"/>
    <x v="1"/>
    <x v="1"/>
    <x v="9"/>
    <s v="50-99Dvc"/>
    <x v="2"/>
    <x v="1"/>
    <n v="536705400"/>
  </r>
  <r>
    <s v="KL4244WAQDA"/>
    <x v="75"/>
    <x v="1"/>
    <x v="7"/>
    <x v="7"/>
    <x v="1"/>
    <x v="1"/>
    <x v="1"/>
    <x v="9"/>
    <s v="50-99Dvc"/>
    <x v="3"/>
    <x v="1"/>
    <n v="517878900"/>
  </r>
  <r>
    <s v="KL4244WAQDL"/>
    <x v="76"/>
    <x v="1"/>
    <x v="7"/>
    <x v="7"/>
    <x v="1"/>
    <x v="1"/>
    <x v="1"/>
    <x v="9"/>
    <s v="50-99Dvc"/>
    <x v="4"/>
    <x v="1"/>
    <n v="442572900"/>
  </r>
  <r>
    <s v="KL4244WAQF5"/>
    <x v="77"/>
    <x v="1"/>
    <x v="7"/>
    <x v="7"/>
    <x v="1"/>
    <x v="1"/>
    <x v="1"/>
    <x v="9"/>
    <s v="50-99Dvc"/>
    <x v="1"/>
    <x v="2"/>
    <n v="353106600"/>
  </r>
  <r>
    <s v="KL4244WAQF6"/>
    <x v="78"/>
    <x v="1"/>
    <x v="7"/>
    <x v="7"/>
    <x v="1"/>
    <x v="1"/>
    <x v="1"/>
    <x v="9"/>
    <s v="50-99Dvc"/>
    <x v="2"/>
    <x v="2"/>
    <n v="306005700"/>
  </r>
  <r>
    <s v="KL4244WAQFA"/>
    <x v="79"/>
    <x v="1"/>
    <x v="7"/>
    <x v="7"/>
    <x v="1"/>
    <x v="1"/>
    <x v="1"/>
    <x v="9"/>
    <s v="50-99Dvc"/>
    <x v="3"/>
    <x v="2"/>
    <n v="306005700"/>
  </r>
  <r>
    <s v="KL4244WAQFL"/>
    <x v="80"/>
    <x v="1"/>
    <x v="7"/>
    <x v="7"/>
    <x v="1"/>
    <x v="1"/>
    <x v="1"/>
    <x v="9"/>
    <s v="50-99Dvc"/>
    <x v="4"/>
    <x v="2"/>
    <n v="258951000"/>
  </r>
  <r>
    <s v="KL4244WAQT5"/>
    <x v="81"/>
    <x v="1"/>
    <x v="7"/>
    <x v="7"/>
    <x v="1"/>
    <x v="1"/>
    <x v="1"/>
    <x v="9"/>
    <s v="50-99Dvc"/>
    <x v="1"/>
    <x v="3"/>
    <n v="918063300"/>
  </r>
  <r>
    <s v="KL4244WAQT6"/>
    <x v="82"/>
    <x v="1"/>
    <x v="7"/>
    <x v="7"/>
    <x v="1"/>
    <x v="1"/>
    <x v="1"/>
    <x v="9"/>
    <s v="50-99Dvc"/>
    <x v="2"/>
    <x v="3"/>
    <n v="805081200"/>
  </r>
  <r>
    <s v="KL4244WAQTA"/>
    <x v="83"/>
    <x v="1"/>
    <x v="7"/>
    <x v="7"/>
    <x v="1"/>
    <x v="1"/>
    <x v="1"/>
    <x v="9"/>
    <s v="50-99Dvc"/>
    <x v="3"/>
    <x v="3"/>
    <n v="776829900"/>
  </r>
  <r>
    <s v="KL4244WAQTL"/>
    <x v="84"/>
    <x v="1"/>
    <x v="7"/>
    <x v="7"/>
    <x v="1"/>
    <x v="1"/>
    <x v="1"/>
    <x v="9"/>
    <s v="50-99Dvc"/>
    <x v="4"/>
    <x v="3"/>
    <n v="663847800"/>
  </r>
  <r>
    <s v="KL4244WARD5"/>
    <x v="73"/>
    <x v="1"/>
    <x v="7"/>
    <x v="7"/>
    <x v="1"/>
    <x v="1"/>
    <x v="1"/>
    <x v="10"/>
    <s v="100-149Dvc"/>
    <x v="1"/>
    <x v="1"/>
    <n v="520235100"/>
  </r>
  <r>
    <s v="KL4244WARD6"/>
    <x v="74"/>
    <x v="1"/>
    <x v="7"/>
    <x v="7"/>
    <x v="1"/>
    <x v="1"/>
    <x v="1"/>
    <x v="10"/>
    <s v="100-149Dvc"/>
    <x v="2"/>
    <x v="1"/>
    <n v="456201900"/>
  </r>
  <r>
    <s v="KL4244WARDA"/>
    <x v="75"/>
    <x v="1"/>
    <x v="7"/>
    <x v="7"/>
    <x v="1"/>
    <x v="1"/>
    <x v="1"/>
    <x v="10"/>
    <s v="100-149Dvc"/>
    <x v="3"/>
    <x v="1"/>
    <n v="440193600"/>
  </r>
  <r>
    <s v="KL4244WARDL"/>
    <x v="76"/>
    <x v="1"/>
    <x v="7"/>
    <x v="7"/>
    <x v="1"/>
    <x v="1"/>
    <x v="1"/>
    <x v="10"/>
    <s v="100-149Dvc"/>
    <x v="4"/>
    <x v="1"/>
    <n v="376160400"/>
  </r>
  <r>
    <s v="KL4244WARF5"/>
    <x v="77"/>
    <x v="1"/>
    <x v="7"/>
    <x v="7"/>
    <x v="1"/>
    <x v="1"/>
    <x v="1"/>
    <x v="10"/>
    <s v="100-149Dvc"/>
    <x v="1"/>
    <x v="2"/>
    <n v="300138300"/>
  </r>
  <r>
    <s v="KL4244WARF6"/>
    <x v="78"/>
    <x v="1"/>
    <x v="7"/>
    <x v="7"/>
    <x v="1"/>
    <x v="1"/>
    <x v="1"/>
    <x v="10"/>
    <s v="100-149Dvc"/>
    <x v="2"/>
    <x v="2"/>
    <n v="260129100"/>
  </r>
  <r>
    <s v="KL4244WARFA"/>
    <x v="79"/>
    <x v="1"/>
    <x v="7"/>
    <x v="7"/>
    <x v="1"/>
    <x v="1"/>
    <x v="1"/>
    <x v="10"/>
    <s v="100-149Dvc"/>
    <x v="3"/>
    <x v="2"/>
    <n v="260129100"/>
  </r>
  <r>
    <s v="KL4244WARFL"/>
    <x v="80"/>
    <x v="1"/>
    <x v="7"/>
    <x v="7"/>
    <x v="1"/>
    <x v="1"/>
    <x v="1"/>
    <x v="10"/>
    <s v="100-149Dvc"/>
    <x v="4"/>
    <x v="2"/>
    <n v="220096800"/>
  </r>
  <r>
    <s v="KL4244WART5"/>
    <x v="81"/>
    <x v="1"/>
    <x v="7"/>
    <x v="7"/>
    <x v="1"/>
    <x v="1"/>
    <x v="1"/>
    <x v="10"/>
    <s v="100-149Dvc"/>
    <x v="1"/>
    <x v="3"/>
    <n v="780364200"/>
  </r>
  <r>
    <s v="KL4244WART6"/>
    <x v="82"/>
    <x v="1"/>
    <x v="7"/>
    <x v="7"/>
    <x v="1"/>
    <x v="1"/>
    <x v="1"/>
    <x v="10"/>
    <s v="100-149Dvc"/>
    <x v="2"/>
    <x v="3"/>
    <n v="684314400"/>
  </r>
  <r>
    <s v="KL4244WARTA"/>
    <x v="83"/>
    <x v="1"/>
    <x v="7"/>
    <x v="7"/>
    <x v="1"/>
    <x v="1"/>
    <x v="1"/>
    <x v="10"/>
    <s v="100-149Dvc"/>
    <x v="3"/>
    <x v="3"/>
    <n v="660313500"/>
  </r>
  <r>
    <s v="KL4244WARTL"/>
    <x v="84"/>
    <x v="1"/>
    <x v="7"/>
    <x v="7"/>
    <x v="1"/>
    <x v="1"/>
    <x v="1"/>
    <x v="10"/>
    <s v="100-149Dvc"/>
    <x v="4"/>
    <x v="3"/>
    <n v="564263700"/>
  </r>
  <r>
    <s v="KL4244WASD5"/>
    <x v="73"/>
    <x v="1"/>
    <x v="7"/>
    <x v="7"/>
    <x v="1"/>
    <x v="1"/>
    <x v="1"/>
    <x v="11"/>
    <s v="150-249Dvc"/>
    <x v="1"/>
    <x v="1"/>
    <n v="520235100"/>
  </r>
  <r>
    <s v="KL4244WASD6"/>
    <x v="74"/>
    <x v="1"/>
    <x v="7"/>
    <x v="7"/>
    <x v="1"/>
    <x v="1"/>
    <x v="1"/>
    <x v="11"/>
    <s v="150-249Dvc"/>
    <x v="2"/>
    <x v="1"/>
    <n v="456201900"/>
  </r>
  <r>
    <s v="KL4244WASDA"/>
    <x v="75"/>
    <x v="1"/>
    <x v="7"/>
    <x v="7"/>
    <x v="1"/>
    <x v="1"/>
    <x v="1"/>
    <x v="11"/>
    <s v="150-249Dvc"/>
    <x v="3"/>
    <x v="1"/>
    <n v="440193600"/>
  </r>
  <r>
    <s v="KL4244WASDL"/>
    <x v="76"/>
    <x v="1"/>
    <x v="7"/>
    <x v="7"/>
    <x v="1"/>
    <x v="1"/>
    <x v="1"/>
    <x v="11"/>
    <s v="150-249Dvc"/>
    <x v="4"/>
    <x v="1"/>
    <n v="376160400"/>
  </r>
  <r>
    <s v="KL4244WASF5"/>
    <x v="77"/>
    <x v="1"/>
    <x v="7"/>
    <x v="7"/>
    <x v="1"/>
    <x v="1"/>
    <x v="1"/>
    <x v="11"/>
    <s v="150-249Dvc"/>
    <x v="1"/>
    <x v="2"/>
    <n v="300138300"/>
  </r>
  <r>
    <s v="KL4244WASF6"/>
    <x v="78"/>
    <x v="1"/>
    <x v="7"/>
    <x v="7"/>
    <x v="1"/>
    <x v="1"/>
    <x v="1"/>
    <x v="11"/>
    <s v="150-249Dvc"/>
    <x v="2"/>
    <x v="2"/>
    <n v="260129100"/>
  </r>
  <r>
    <s v="KL4244WASFA"/>
    <x v="79"/>
    <x v="1"/>
    <x v="7"/>
    <x v="7"/>
    <x v="1"/>
    <x v="1"/>
    <x v="1"/>
    <x v="11"/>
    <s v="150-249Dvc"/>
    <x v="3"/>
    <x v="2"/>
    <n v="260129100"/>
  </r>
  <r>
    <s v="KL4244WASFL"/>
    <x v="80"/>
    <x v="1"/>
    <x v="7"/>
    <x v="7"/>
    <x v="1"/>
    <x v="1"/>
    <x v="1"/>
    <x v="11"/>
    <s v="150-249Dvc"/>
    <x v="4"/>
    <x v="2"/>
    <n v="220096800"/>
  </r>
  <r>
    <s v="KL4244WAST5"/>
    <x v="81"/>
    <x v="1"/>
    <x v="7"/>
    <x v="7"/>
    <x v="1"/>
    <x v="1"/>
    <x v="1"/>
    <x v="11"/>
    <s v="150-249Dvc"/>
    <x v="1"/>
    <x v="3"/>
    <n v="780364200"/>
  </r>
  <r>
    <s v="KL4244WAST6"/>
    <x v="82"/>
    <x v="1"/>
    <x v="7"/>
    <x v="7"/>
    <x v="1"/>
    <x v="1"/>
    <x v="1"/>
    <x v="11"/>
    <s v="150-249Dvc"/>
    <x v="2"/>
    <x v="3"/>
    <n v="684314400"/>
  </r>
  <r>
    <s v="KL4244WASTA"/>
    <x v="83"/>
    <x v="1"/>
    <x v="7"/>
    <x v="7"/>
    <x v="1"/>
    <x v="1"/>
    <x v="1"/>
    <x v="11"/>
    <s v="150-249Dvc"/>
    <x v="3"/>
    <x v="3"/>
    <n v="660313500"/>
  </r>
  <r>
    <s v="KL4244WASTL"/>
    <x v="84"/>
    <x v="1"/>
    <x v="7"/>
    <x v="7"/>
    <x v="1"/>
    <x v="1"/>
    <x v="1"/>
    <x v="11"/>
    <s v="150-249Dvc"/>
    <x v="4"/>
    <x v="3"/>
    <n v="564263700"/>
  </r>
  <r>
    <s v="KL4244WATD5"/>
    <x v="73"/>
    <x v="1"/>
    <x v="7"/>
    <x v="7"/>
    <x v="1"/>
    <x v="1"/>
    <x v="1"/>
    <x v="12"/>
    <s v="250-499Dvc"/>
    <x v="1"/>
    <x v="1"/>
    <n v="489650700"/>
  </r>
  <r>
    <s v="KL4244WATD6"/>
    <x v="74"/>
    <x v="1"/>
    <x v="7"/>
    <x v="7"/>
    <x v="1"/>
    <x v="1"/>
    <x v="1"/>
    <x v="12"/>
    <s v="250-499Dvc"/>
    <x v="2"/>
    <x v="1"/>
    <n v="429382800"/>
  </r>
  <r>
    <s v="KL4244WATDA"/>
    <x v="75"/>
    <x v="1"/>
    <x v="7"/>
    <x v="7"/>
    <x v="1"/>
    <x v="1"/>
    <x v="1"/>
    <x v="12"/>
    <s v="250-499Dvc"/>
    <x v="3"/>
    <x v="1"/>
    <n v="414321600"/>
  </r>
  <r>
    <s v="KL4244WATDL"/>
    <x v="76"/>
    <x v="1"/>
    <x v="7"/>
    <x v="7"/>
    <x v="1"/>
    <x v="1"/>
    <x v="1"/>
    <x v="12"/>
    <s v="250-499Dvc"/>
    <x v="4"/>
    <x v="1"/>
    <n v="354030600"/>
  </r>
  <r>
    <s v="KL4244WATF5"/>
    <x v="77"/>
    <x v="1"/>
    <x v="7"/>
    <x v="7"/>
    <x v="1"/>
    <x v="1"/>
    <x v="1"/>
    <x v="12"/>
    <s v="250-499Dvc"/>
    <x v="1"/>
    <x v="2"/>
    <n v="282489900"/>
  </r>
  <r>
    <s v="KL4244WATF6"/>
    <x v="78"/>
    <x v="1"/>
    <x v="7"/>
    <x v="7"/>
    <x v="1"/>
    <x v="1"/>
    <x v="1"/>
    <x v="12"/>
    <s v="250-499Dvc"/>
    <x v="2"/>
    <x v="2"/>
    <n v="244836900"/>
  </r>
  <r>
    <s v="KL4244WATFA"/>
    <x v="79"/>
    <x v="1"/>
    <x v="7"/>
    <x v="7"/>
    <x v="1"/>
    <x v="1"/>
    <x v="1"/>
    <x v="12"/>
    <s v="250-499Dvc"/>
    <x v="3"/>
    <x v="2"/>
    <n v="244836900"/>
  </r>
  <r>
    <s v="KL4244WATFL"/>
    <x v="80"/>
    <x v="1"/>
    <x v="7"/>
    <x v="7"/>
    <x v="1"/>
    <x v="1"/>
    <x v="1"/>
    <x v="12"/>
    <s v="250-499Dvc"/>
    <x v="4"/>
    <x v="2"/>
    <n v="207137700"/>
  </r>
  <r>
    <s v="KL4244WATT5"/>
    <x v="81"/>
    <x v="1"/>
    <x v="7"/>
    <x v="7"/>
    <x v="1"/>
    <x v="1"/>
    <x v="1"/>
    <x v="12"/>
    <s v="250-499Dvc"/>
    <x v="1"/>
    <x v="3"/>
    <n v="734441400"/>
  </r>
  <r>
    <s v="KL4244WATT6"/>
    <x v="82"/>
    <x v="1"/>
    <x v="7"/>
    <x v="7"/>
    <x v="1"/>
    <x v="1"/>
    <x v="1"/>
    <x v="12"/>
    <s v="250-499Dvc"/>
    <x v="2"/>
    <x v="3"/>
    <n v="644074200"/>
  </r>
  <r>
    <s v="KL4244WATTA"/>
    <x v="83"/>
    <x v="1"/>
    <x v="7"/>
    <x v="7"/>
    <x v="1"/>
    <x v="1"/>
    <x v="1"/>
    <x v="12"/>
    <s v="250-499Dvc"/>
    <x v="3"/>
    <x v="3"/>
    <n v="621459300"/>
  </r>
  <r>
    <s v="KL4244WATTL"/>
    <x v="84"/>
    <x v="1"/>
    <x v="7"/>
    <x v="7"/>
    <x v="1"/>
    <x v="1"/>
    <x v="1"/>
    <x v="12"/>
    <s v="250-499Dvc"/>
    <x v="4"/>
    <x v="3"/>
    <n v="531069000"/>
  </r>
  <r>
    <s v="KL4244WAUD5"/>
    <x v="73"/>
    <x v="1"/>
    <x v="7"/>
    <x v="7"/>
    <x v="1"/>
    <x v="1"/>
    <x v="1"/>
    <x v="13"/>
    <s v="500-999Dvc"/>
    <x v="1"/>
    <x v="1"/>
    <n v="489650700"/>
  </r>
  <r>
    <s v="KL4244WAUD6"/>
    <x v="74"/>
    <x v="1"/>
    <x v="7"/>
    <x v="7"/>
    <x v="1"/>
    <x v="1"/>
    <x v="1"/>
    <x v="13"/>
    <s v="500-999Dvc"/>
    <x v="2"/>
    <x v="1"/>
    <n v="429382800"/>
  </r>
  <r>
    <s v="KL4244WAUDA"/>
    <x v="75"/>
    <x v="1"/>
    <x v="7"/>
    <x v="7"/>
    <x v="1"/>
    <x v="1"/>
    <x v="1"/>
    <x v="13"/>
    <s v="500-999Dvc"/>
    <x v="3"/>
    <x v="1"/>
    <n v="414321600"/>
  </r>
  <r>
    <s v="KL4244WAUDL"/>
    <x v="76"/>
    <x v="1"/>
    <x v="7"/>
    <x v="7"/>
    <x v="1"/>
    <x v="1"/>
    <x v="1"/>
    <x v="13"/>
    <s v="500-999Dvc"/>
    <x v="4"/>
    <x v="1"/>
    <n v="354030600"/>
  </r>
  <r>
    <s v="KL4244WAUF5"/>
    <x v="77"/>
    <x v="1"/>
    <x v="7"/>
    <x v="7"/>
    <x v="1"/>
    <x v="1"/>
    <x v="1"/>
    <x v="13"/>
    <s v="500-999Dvc"/>
    <x v="1"/>
    <x v="2"/>
    <n v="282489900"/>
  </r>
  <r>
    <s v="KL4244WAUF6"/>
    <x v="78"/>
    <x v="1"/>
    <x v="7"/>
    <x v="7"/>
    <x v="1"/>
    <x v="1"/>
    <x v="1"/>
    <x v="13"/>
    <s v="500-999Dvc"/>
    <x v="2"/>
    <x v="2"/>
    <n v="244836900"/>
  </r>
  <r>
    <s v="KL4244WAUFA"/>
    <x v="79"/>
    <x v="1"/>
    <x v="7"/>
    <x v="7"/>
    <x v="1"/>
    <x v="1"/>
    <x v="1"/>
    <x v="13"/>
    <s v="500-999Dvc"/>
    <x v="3"/>
    <x v="2"/>
    <n v="244836900"/>
  </r>
  <r>
    <s v="KL4244WAUFL"/>
    <x v="80"/>
    <x v="1"/>
    <x v="7"/>
    <x v="7"/>
    <x v="1"/>
    <x v="1"/>
    <x v="1"/>
    <x v="13"/>
    <s v="500-999Dvc"/>
    <x v="4"/>
    <x v="2"/>
    <n v="207137700"/>
  </r>
  <r>
    <s v="KL4244WAUT5"/>
    <x v="81"/>
    <x v="1"/>
    <x v="7"/>
    <x v="7"/>
    <x v="1"/>
    <x v="1"/>
    <x v="1"/>
    <x v="13"/>
    <s v="500-999Dvc"/>
    <x v="1"/>
    <x v="3"/>
    <n v="734441400"/>
  </r>
  <r>
    <s v="KL4244WAUT6"/>
    <x v="82"/>
    <x v="1"/>
    <x v="7"/>
    <x v="7"/>
    <x v="1"/>
    <x v="1"/>
    <x v="1"/>
    <x v="13"/>
    <s v="500-999Dvc"/>
    <x v="2"/>
    <x v="3"/>
    <n v="644074200"/>
  </r>
  <r>
    <s v="KL4244WAUTA"/>
    <x v="83"/>
    <x v="1"/>
    <x v="7"/>
    <x v="7"/>
    <x v="1"/>
    <x v="1"/>
    <x v="1"/>
    <x v="13"/>
    <s v="500-999Dvc"/>
    <x v="3"/>
    <x v="3"/>
    <n v="621459300"/>
  </r>
  <r>
    <s v="KL4244WAUTL"/>
    <x v="84"/>
    <x v="1"/>
    <x v="7"/>
    <x v="7"/>
    <x v="1"/>
    <x v="1"/>
    <x v="1"/>
    <x v="13"/>
    <s v="500-999Dvc"/>
    <x v="4"/>
    <x v="3"/>
    <n v="531069000"/>
  </r>
  <r>
    <s v="KL4244WAVD5"/>
    <x v="73"/>
    <x v="1"/>
    <x v="7"/>
    <x v="7"/>
    <x v="1"/>
    <x v="1"/>
    <x v="1"/>
    <x v="14"/>
    <s v="1000-1499Dvc"/>
    <x v="1"/>
    <x v="1"/>
    <n v="451974600"/>
  </r>
  <r>
    <s v="KL4244WAVD6"/>
    <x v="74"/>
    <x v="1"/>
    <x v="7"/>
    <x v="7"/>
    <x v="1"/>
    <x v="1"/>
    <x v="1"/>
    <x v="14"/>
    <s v="1000-1499Dvc"/>
    <x v="2"/>
    <x v="1"/>
    <n v="391729800"/>
  </r>
  <r>
    <s v="KL4244WAVDA"/>
    <x v="75"/>
    <x v="1"/>
    <x v="7"/>
    <x v="7"/>
    <x v="1"/>
    <x v="1"/>
    <x v="1"/>
    <x v="14"/>
    <s v="1000-1499Dvc"/>
    <x v="3"/>
    <x v="1"/>
    <n v="395472000"/>
  </r>
  <r>
    <s v="KL4244WAVDL"/>
    <x v="76"/>
    <x v="1"/>
    <x v="7"/>
    <x v="7"/>
    <x v="1"/>
    <x v="1"/>
    <x v="1"/>
    <x v="14"/>
    <s v="1000-1499Dvc"/>
    <x v="4"/>
    <x v="1"/>
    <n v="335204100"/>
  </r>
  <r>
    <s v="KL4244WAVF5"/>
    <x v="77"/>
    <x v="1"/>
    <x v="7"/>
    <x v="7"/>
    <x v="1"/>
    <x v="1"/>
    <x v="1"/>
    <x v="14"/>
    <s v="1000-1499Dvc"/>
    <x v="1"/>
    <x v="2"/>
    <n v="244836900"/>
  </r>
  <r>
    <s v="KL4244WAVF6"/>
    <x v="78"/>
    <x v="1"/>
    <x v="7"/>
    <x v="7"/>
    <x v="1"/>
    <x v="1"/>
    <x v="1"/>
    <x v="14"/>
    <s v="1000-1499Dvc"/>
    <x v="2"/>
    <x v="2"/>
    <n v="207137700"/>
  </r>
  <r>
    <s v="KL4244WAVFA"/>
    <x v="79"/>
    <x v="1"/>
    <x v="7"/>
    <x v="7"/>
    <x v="1"/>
    <x v="1"/>
    <x v="1"/>
    <x v="14"/>
    <s v="1000-1499Dvc"/>
    <x v="3"/>
    <x v="2"/>
    <n v="225987300"/>
  </r>
  <r>
    <s v="KL4244WAVFL"/>
    <x v="80"/>
    <x v="1"/>
    <x v="7"/>
    <x v="7"/>
    <x v="1"/>
    <x v="1"/>
    <x v="1"/>
    <x v="14"/>
    <s v="1000-1499Dvc"/>
    <x v="4"/>
    <x v="2"/>
    <n v="188311200"/>
  </r>
  <r>
    <s v="KL4244WAVT5"/>
    <x v="81"/>
    <x v="1"/>
    <x v="7"/>
    <x v="7"/>
    <x v="1"/>
    <x v="1"/>
    <x v="1"/>
    <x v="14"/>
    <s v="1000-1499Dvc"/>
    <x v="1"/>
    <x v="3"/>
    <n v="696788400"/>
  </r>
  <r>
    <s v="KL4244WAVT6"/>
    <x v="82"/>
    <x v="1"/>
    <x v="7"/>
    <x v="7"/>
    <x v="1"/>
    <x v="1"/>
    <x v="1"/>
    <x v="14"/>
    <s v="1000-1499Dvc"/>
    <x v="2"/>
    <x v="3"/>
    <n v="606421200"/>
  </r>
  <r>
    <s v="KL4244WAVTA"/>
    <x v="83"/>
    <x v="1"/>
    <x v="7"/>
    <x v="7"/>
    <x v="1"/>
    <x v="1"/>
    <x v="1"/>
    <x v="14"/>
    <s v="1000-1499Dvc"/>
    <x v="3"/>
    <x v="3"/>
    <n v="602632800"/>
  </r>
  <r>
    <s v="KL4244WAVTL"/>
    <x v="84"/>
    <x v="1"/>
    <x v="7"/>
    <x v="7"/>
    <x v="1"/>
    <x v="1"/>
    <x v="1"/>
    <x v="14"/>
    <s v="1000-1499Dvc"/>
    <x v="4"/>
    <x v="3"/>
    <n v="512242500"/>
  </r>
  <r>
    <s v="KL4244WAWD5"/>
    <x v="73"/>
    <x v="1"/>
    <x v="7"/>
    <x v="7"/>
    <x v="1"/>
    <x v="1"/>
    <x v="1"/>
    <x v="15"/>
    <s v="1500-2499Dvc"/>
    <x v="1"/>
    <x v="1"/>
    <n v="451974600"/>
  </r>
  <r>
    <s v="KL4244WAWD6"/>
    <x v="74"/>
    <x v="1"/>
    <x v="7"/>
    <x v="7"/>
    <x v="1"/>
    <x v="1"/>
    <x v="1"/>
    <x v="15"/>
    <s v="1500-2499Dvc"/>
    <x v="2"/>
    <x v="1"/>
    <n v="391729800"/>
  </r>
  <r>
    <s v="KL4244WAWDA"/>
    <x v="75"/>
    <x v="1"/>
    <x v="7"/>
    <x v="7"/>
    <x v="1"/>
    <x v="1"/>
    <x v="1"/>
    <x v="15"/>
    <s v="1500-2499Dvc"/>
    <x v="3"/>
    <x v="1"/>
    <n v="395472000"/>
  </r>
  <r>
    <s v="KL4244WAWDL"/>
    <x v="76"/>
    <x v="1"/>
    <x v="7"/>
    <x v="7"/>
    <x v="1"/>
    <x v="1"/>
    <x v="1"/>
    <x v="15"/>
    <s v="1500-2499Dvc"/>
    <x v="4"/>
    <x v="1"/>
    <n v="335204100"/>
  </r>
  <r>
    <s v="KL4244WAWF5"/>
    <x v="77"/>
    <x v="1"/>
    <x v="7"/>
    <x v="7"/>
    <x v="1"/>
    <x v="1"/>
    <x v="1"/>
    <x v="15"/>
    <s v="1500-2499Dvc"/>
    <x v="1"/>
    <x v="2"/>
    <n v="244836900"/>
  </r>
  <r>
    <s v="KL4244WAWF6"/>
    <x v="78"/>
    <x v="1"/>
    <x v="7"/>
    <x v="7"/>
    <x v="1"/>
    <x v="1"/>
    <x v="1"/>
    <x v="15"/>
    <s v="1500-2499Dvc"/>
    <x v="2"/>
    <x v="2"/>
    <n v="207137700"/>
  </r>
  <r>
    <s v="KL4244WAWFA"/>
    <x v="79"/>
    <x v="1"/>
    <x v="7"/>
    <x v="7"/>
    <x v="1"/>
    <x v="1"/>
    <x v="1"/>
    <x v="15"/>
    <s v="1500-2499Dvc"/>
    <x v="3"/>
    <x v="2"/>
    <n v="225987300"/>
  </r>
  <r>
    <s v="KL4244WAWFL"/>
    <x v="80"/>
    <x v="1"/>
    <x v="7"/>
    <x v="7"/>
    <x v="1"/>
    <x v="1"/>
    <x v="1"/>
    <x v="15"/>
    <s v="1500-2499Dvc"/>
    <x v="4"/>
    <x v="2"/>
    <n v="188311200"/>
  </r>
  <r>
    <s v="KL4244WAWT5"/>
    <x v="81"/>
    <x v="1"/>
    <x v="7"/>
    <x v="7"/>
    <x v="1"/>
    <x v="1"/>
    <x v="1"/>
    <x v="15"/>
    <s v="1500-2499Dvc"/>
    <x v="1"/>
    <x v="3"/>
    <n v="696788400"/>
  </r>
  <r>
    <s v="KL4244WAWT6"/>
    <x v="82"/>
    <x v="1"/>
    <x v="7"/>
    <x v="7"/>
    <x v="1"/>
    <x v="1"/>
    <x v="1"/>
    <x v="15"/>
    <s v="1500-2499Dvc"/>
    <x v="2"/>
    <x v="3"/>
    <n v="606421200"/>
  </r>
  <r>
    <s v="KL4244WAWTA"/>
    <x v="83"/>
    <x v="1"/>
    <x v="7"/>
    <x v="7"/>
    <x v="1"/>
    <x v="1"/>
    <x v="1"/>
    <x v="15"/>
    <s v="1500-2499Dvc"/>
    <x v="3"/>
    <x v="3"/>
    <n v="602632800"/>
  </r>
  <r>
    <s v="KL4244WAWTL"/>
    <x v="84"/>
    <x v="1"/>
    <x v="7"/>
    <x v="7"/>
    <x v="1"/>
    <x v="1"/>
    <x v="1"/>
    <x v="15"/>
    <s v="1500-2499Dvc"/>
    <x v="4"/>
    <x v="3"/>
    <n v="512242500"/>
  </r>
  <r>
    <s v="KL4244WAXD5"/>
    <x v="73"/>
    <x v="1"/>
    <x v="7"/>
    <x v="7"/>
    <x v="1"/>
    <x v="1"/>
    <x v="1"/>
    <x v="16"/>
    <s v="2500-4999Dvc"/>
    <x v="1"/>
    <x v="1"/>
    <n v="451974600"/>
  </r>
  <r>
    <s v="KL4244WAXD6"/>
    <x v="74"/>
    <x v="1"/>
    <x v="7"/>
    <x v="7"/>
    <x v="1"/>
    <x v="1"/>
    <x v="1"/>
    <x v="16"/>
    <s v="2500-4999Dvc"/>
    <x v="2"/>
    <x v="1"/>
    <n v="391729800"/>
  </r>
  <r>
    <s v="KL4244WAXDA"/>
    <x v="75"/>
    <x v="1"/>
    <x v="7"/>
    <x v="7"/>
    <x v="1"/>
    <x v="1"/>
    <x v="1"/>
    <x v="16"/>
    <s v="2500-4999Dvc"/>
    <x v="3"/>
    <x v="1"/>
    <n v="395472000"/>
  </r>
  <r>
    <s v="KL4244WAXDL"/>
    <x v="76"/>
    <x v="1"/>
    <x v="7"/>
    <x v="7"/>
    <x v="1"/>
    <x v="1"/>
    <x v="1"/>
    <x v="16"/>
    <s v="2500-4999Dvc"/>
    <x v="4"/>
    <x v="1"/>
    <n v="335204100"/>
  </r>
  <r>
    <s v="KL4244WAXF5"/>
    <x v="77"/>
    <x v="1"/>
    <x v="7"/>
    <x v="7"/>
    <x v="1"/>
    <x v="1"/>
    <x v="1"/>
    <x v="16"/>
    <s v="2500-4999Dvc"/>
    <x v="1"/>
    <x v="2"/>
    <n v="244836900"/>
  </r>
  <r>
    <s v="KL4244WAXF6"/>
    <x v="78"/>
    <x v="1"/>
    <x v="7"/>
    <x v="7"/>
    <x v="1"/>
    <x v="1"/>
    <x v="1"/>
    <x v="16"/>
    <s v="2500-4999Dvc"/>
    <x v="2"/>
    <x v="2"/>
    <n v="207137700"/>
  </r>
  <r>
    <s v="KL4244WAXFA"/>
    <x v="79"/>
    <x v="1"/>
    <x v="7"/>
    <x v="7"/>
    <x v="1"/>
    <x v="1"/>
    <x v="1"/>
    <x v="16"/>
    <s v="2500-4999Dvc"/>
    <x v="3"/>
    <x v="2"/>
    <n v="225987300"/>
  </r>
  <r>
    <s v="KL4244WAXFL"/>
    <x v="80"/>
    <x v="1"/>
    <x v="7"/>
    <x v="7"/>
    <x v="1"/>
    <x v="1"/>
    <x v="1"/>
    <x v="16"/>
    <s v="2500-4999Dvc"/>
    <x v="4"/>
    <x v="2"/>
    <n v="188311200"/>
  </r>
  <r>
    <s v="KL4244WAXT5"/>
    <x v="81"/>
    <x v="1"/>
    <x v="7"/>
    <x v="7"/>
    <x v="1"/>
    <x v="1"/>
    <x v="1"/>
    <x v="16"/>
    <s v="2500-4999Dvc"/>
    <x v="1"/>
    <x v="3"/>
    <n v="696788400"/>
  </r>
  <r>
    <s v="KL4244WAXT6"/>
    <x v="82"/>
    <x v="1"/>
    <x v="7"/>
    <x v="7"/>
    <x v="1"/>
    <x v="1"/>
    <x v="1"/>
    <x v="16"/>
    <s v="2500-4999Dvc"/>
    <x v="2"/>
    <x v="3"/>
    <n v="606421200"/>
  </r>
  <r>
    <s v="KL4244WAXTA"/>
    <x v="83"/>
    <x v="1"/>
    <x v="7"/>
    <x v="7"/>
    <x v="1"/>
    <x v="1"/>
    <x v="1"/>
    <x v="16"/>
    <s v="2500-4999Dvc"/>
    <x v="3"/>
    <x v="3"/>
    <n v="602632800"/>
  </r>
  <r>
    <s v="KL4244WAXTL"/>
    <x v="84"/>
    <x v="1"/>
    <x v="7"/>
    <x v="7"/>
    <x v="1"/>
    <x v="1"/>
    <x v="1"/>
    <x v="16"/>
    <s v="2500-4999Dvc"/>
    <x v="4"/>
    <x v="3"/>
    <n v="512242500"/>
  </r>
  <r>
    <s v="KL4244WAYD5"/>
    <x v="73"/>
    <x v="1"/>
    <x v="7"/>
    <x v="7"/>
    <x v="1"/>
    <x v="1"/>
    <x v="1"/>
    <x v="17"/>
    <s v="5000+Dvc"/>
    <x v="1"/>
    <x v="1"/>
    <n v="451974600"/>
  </r>
  <r>
    <s v="KL4244WAYD6"/>
    <x v="74"/>
    <x v="1"/>
    <x v="7"/>
    <x v="7"/>
    <x v="1"/>
    <x v="1"/>
    <x v="1"/>
    <x v="17"/>
    <s v="5000+Dvc"/>
    <x v="2"/>
    <x v="1"/>
    <n v="391729800"/>
  </r>
  <r>
    <s v="KL4244WAYDA"/>
    <x v="75"/>
    <x v="1"/>
    <x v="7"/>
    <x v="7"/>
    <x v="1"/>
    <x v="1"/>
    <x v="1"/>
    <x v="17"/>
    <s v="5000+Dvc"/>
    <x v="3"/>
    <x v="1"/>
    <n v="395472000"/>
  </r>
  <r>
    <s v="KL4244WAYDL"/>
    <x v="76"/>
    <x v="1"/>
    <x v="7"/>
    <x v="7"/>
    <x v="1"/>
    <x v="1"/>
    <x v="1"/>
    <x v="17"/>
    <s v="5000+Dvc"/>
    <x v="4"/>
    <x v="1"/>
    <n v="335204100"/>
  </r>
  <r>
    <s v="KL4244WAYF5"/>
    <x v="77"/>
    <x v="1"/>
    <x v="7"/>
    <x v="7"/>
    <x v="1"/>
    <x v="1"/>
    <x v="1"/>
    <x v="17"/>
    <s v="5000+Dvc"/>
    <x v="1"/>
    <x v="2"/>
    <n v="244836900"/>
  </r>
  <r>
    <s v="KL4244WAYF6"/>
    <x v="78"/>
    <x v="1"/>
    <x v="7"/>
    <x v="7"/>
    <x v="1"/>
    <x v="1"/>
    <x v="1"/>
    <x v="17"/>
    <s v="5000+Dvc"/>
    <x v="2"/>
    <x v="2"/>
    <n v="207137700"/>
  </r>
  <r>
    <s v="KL4244WAYFA"/>
    <x v="79"/>
    <x v="1"/>
    <x v="7"/>
    <x v="7"/>
    <x v="1"/>
    <x v="1"/>
    <x v="1"/>
    <x v="17"/>
    <s v="5000+Dvc"/>
    <x v="3"/>
    <x v="2"/>
    <n v="225987300"/>
  </r>
  <r>
    <s v="KL4244WAYFL"/>
    <x v="80"/>
    <x v="1"/>
    <x v="7"/>
    <x v="7"/>
    <x v="1"/>
    <x v="1"/>
    <x v="1"/>
    <x v="17"/>
    <s v="5000+Dvc"/>
    <x v="4"/>
    <x v="2"/>
    <n v="188311200"/>
  </r>
  <r>
    <s v="KL4244WAYT5"/>
    <x v="81"/>
    <x v="1"/>
    <x v="7"/>
    <x v="7"/>
    <x v="1"/>
    <x v="1"/>
    <x v="1"/>
    <x v="17"/>
    <s v="5000+Dvc"/>
    <x v="1"/>
    <x v="3"/>
    <n v="696788400"/>
  </r>
  <r>
    <s v="KL4244WAYT6"/>
    <x v="82"/>
    <x v="1"/>
    <x v="7"/>
    <x v="7"/>
    <x v="1"/>
    <x v="1"/>
    <x v="1"/>
    <x v="17"/>
    <s v="5000+Dvc"/>
    <x v="2"/>
    <x v="3"/>
    <n v="606421200"/>
  </r>
  <r>
    <s v="KL4244WAYTA"/>
    <x v="83"/>
    <x v="1"/>
    <x v="7"/>
    <x v="7"/>
    <x v="1"/>
    <x v="1"/>
    <x v="1"/>
    <x v="17"/>
    <s v="5000+Dvc"/>
    <x v="3"/>
    <x v="3"/>
    <n v="602632800"/>
  </r>
  <r>
    <s v="KL4244WAYTL"/>
    <x v="84"/>
    <x v="1"/>
    <x v="7"/>
    <x v="7"/>
    <x v="1"/>
    <x v="1"/>
    <x v="1"/>
    <x v="17"/>
    <s v="5000+Dvc"/>
    <x v="4"/>
    <x v="3"/>
    <n v="512242500"/>
  </r>
  <r>
    <s v="KL4238WAAD5"/>
    <x v="85"/>
    <x v="1"/>
    <x v="8"/>
    <x v="8"/>
    <x v="1"/>
    <x v="1"/>
    <x v="1"/>
    <x v="1"/>
    <s v="1-1Dvc"/>
    <x v="1"/>
    <x v="1"/>
    <n v="674566200"/>
  </r>
  <r>
    <s v="KL4238WAAD6"/>
    <x v="86"/>
    <x v="1"/>
    <x v="8"/>
    <x v="8"/>
    <x v="1"/>
    <x v="1"/>
    <x v="1"/>
    <x v="1"/>
    <s v="1-1Dvc"/>
    <x v="2"/>
    <x v="1"/>
    <n v="591521700"/>
  </r>
  <r>
    <s v="KL4238WAADA"/>
    <x v="87"/>
    <x v="1"/>
    <x v="8"/>
    <x v="8"/>
    <x v="1"/>
    <x v="1"/>
    <x v="1"/>
    <x v="1"/>
    <s v="1-1Dvc"/>
    <x v="3"/>
    <x v="1"/>
    <n v="570754800"/>
  </r>
  <r>
    <s v="KL4238WAADL"/>
    <x v="88"/>
    <x v="1"/>
    <x v="8"/>
    <x v="8"/>
    <x v="1"/>
    <x v="1"/>
    <x v="1"/>
    <x v="1"/>
    <s v="1-1Dvc"/>
    <x v="4"/>
    <x v="1"/>
    <n v="487756500"/>
  </r>
  <r>
    <s v="KL4238WAAF5"/>
    <x v="89"/>
    <x v="1"/>
    <x v="8"/>
    <x v="8"/>
    <x v="1"/>
    <x v="1"/>
    <x v="1"/>
    <x v="1"/>
    <s v="1-1Dvc"/>
    <x v="1"/>
    <x v="2"/>
    <n v="389165700"/>
  </r>
  <r>
    <s v="KL4238WAAF6"/>
    <x v="90"/>
    <x v="1"/>
    <x v="8"/>
    <x v="8"/>
    <x v="1"/>
    <x v="1"/>
    <x v="1"/>
    <x v="1"/>
    <s v="1-1Dvc"/>
    <x v="2"/>
    <x v="2"/>
    <n v="337260000"/>
  </r>
  <r>
    <s v="KL4238WAAFA"/>
    <x v="91"/>
    <x v="1"/>
    <x v="8"/>
    <x v="8"/>
    <x v="1"/>
    <x v="1"/>
    <x v="1"/>
    <x v="1"/>
    <s v="1-1Dvc"/>
    <x v="3"/>
    <x v="2"/>
    <n v="337260000"/>
  </r>
  <r>
    <s v="KL4238WAAFL"/>
    <x v="92"/>
    <x v="1"/>
    <x v="8"/>
    <x v="8"/>
    <x v="1"/>
    <x v="1"/>
    <x v="1"/>
    <x v="1"/>
    <s v="1-1Dvc"/>
    <x v="4"/>
    <x v="2"/>
    <n v="285377400"/>
  </r>
  <r>
    <s v="KL4238WAAT5"/>
    <x v="93"/>
    <x v="1"/>
    <x v="8"/>
    <x v="8"/>
    <x v="1"/>
    <x v="1"/>
    <x v="1"/>
    <x v="1"/>
    <s v="1-1Dvc"/>
    <x v="1"/>
    <x v="3"/>
    <n v="1011826200"/>
  </r>
  <r>
    <s v="KL4238WAAT6"/>
    <x v="94"/>
    <x v="1"/>
    <x v="8"/>
    <x v="8"/>
    <x v="1"/>
    <x v="1"/>
    <x v="1"/>
    <x v="1"/>
    <s v="1-1Dvc"/>
    <x v="2"/>
    <x v="3"/>
    <n v="887294100"/>
  </r>
  <r>
    <s v="KL4238WAATA"/>
    <x v="95"/>
    <x v="1"/>
    <x v="8"/>
    <x v="8"/>
    <x v="1"/>
    <x v="1"/>
    <x v="1"/>
    <x v="1"/>
    <s v="1-1Dvc"/>
    <x v="3"/>
    <x v="3"/>
    <n v="856155300"/>
  </r>
  <r>
    <s v="KL4238WAATL"/>
    <x v="96"/>
    <x v="1"/>
    <x v="8"/>
    <x v="8"/>
    <x v="1"/>
    <x v="1"/>
    <x v="1"/>
    <x v="1"/>
    <s v="1-1Dvc"/>
    <x v="4"/>
    <x v="3"/>
    <n v="731623200"/>
  </r>
  <r>
    <s v="KL4238WABD5"/>
    <x v="85"/>
    <x v="1"/>
    <x v="8"/>
    <x v="8"/>
    <x v="1"/>
    <x v="1"/>
    <x v="1"/>
    <x v="2"/>
    <s v="2-2Dvc"/>
    <x v="1"/>
    <x v="1"/>
    <n v="674566200"/>
  </r>
  <r>
    <s v="KL4238WABD6"/>
    <x v="86"/>
    <x v="1"/>
    <x v="8"/>
    <x v="8"/>
    <x v="1"/>
    <x v="1"/>
    <x v="1"/>
    <x v="2"/>
    <s v="2-2Dvc"/>
    <x v="2"/>
    <x v="1"/>
    <n v="591521700"/>
  </r>
  <r>
    <s v="KL4238WABDA"/>
    <x v="87"/>
    <x v="1"/>
    <x v="8"/>
    <x v="8"/>
    <x v="1"/>
    <x v="1"/>
    <x v="1"/>
    <x v="2"/>
    <s v="2-2Dvc"/>
    <x v="3"/>
    <x v="1"/>
    <n v="570754800"/>
  </r>
  <r>
    <s v="KL4238WABDL"/>
    <x v="88"/>
    <x v="1"/>
    <x v="8"/>
    <x v="8"/>
    <x v="1"/>
    <x v="1"/>
    <x v="1"/>
    <x v="2"/>
    <s v="2-2Dvc"/>
    <x v="4"/>
    <x v="1"/>
    <n v="487756500"/>
  </r>
  <r>
    <s v="KL4238WABF5"/>
    <x v="89"/>
    <x v="1"/>
    <x v="8"/>
    <x v="8"/>
    <x v="1"/>
    <x v="1"/>
    <x v="1"/>
    <x v="2"/>
    <s v="2-2Dvc"/>
    <x v="1"/>
    <x v="2"/>
    <n v="389165700"/>
  </r>
  <r>
    <s v="KL4238WABF6"/>
    <x v="90"/>
    <x v="1"/>
    <x v="8"/>
    <x v="8"/>
    <x v="1"/>
    <x v="1"/>
    <x v="1"/>
    <x v="2"/>
    <s v="2-2Dvc"/>
    <x v="2"/>
    <x v="2"/>
    <n v="337260000"/>
  </r>
  <r>
    <s v="KL4238WABFA"/>
    <x v="91"/>
    <x v="1"/>
    <x v="8"/>
    <x v="8"/>
    <x v="1"/>
    <x v="1"/>
    <x v="1"/>
    <x v="2"/>
    <s v="2-2Dvc"/>
    <x v="3"/>
    <x v="2"/>
    <n v="337260000"/>
  </r>
  <r>
    <s v="KL4238WABFL"/>
    <x v="92"/>
    <x v="1"/>
    <x v="8"/>
    <x v="8"/>
    <x v="1"/>
    <x v="1"/>
    <x v="1"/>
    <x v="2"/>
    <s v="2-2Dvc"/>
    <x v="4"/>
    <x v="2"/>
    <n v="285377400"/>
  </r>
  <r>
    <s v="KL4238WABT5"/>
    <x v="93"/>
    <x v="1"/>
    <x v="8"/>
    <x v="8"/>
    <x v="1"/>
    <x v="1"/>
    <x v="1"/>
    <x v="2"/>
    <s v="2-2Dvc"/>
    <x v="1"/>
    <x v="3"/>
    <n v="1011826200"/>
  </r>
  <r>
    <s v="KL4238WABT6"/>
    <x v="94"/>
    <x v="1"/>
    <x v="8"/>
    <x v="8"/>
    <x v="1"/>
    <x v="1"/>
    <x v="1"/>
    <x v="2"/>
    <s v="2-2Dvc"/>
    <x v="2"/>
    <x v="3"/>
    <n v="887294100"/>
  </r>
  <r>
    <s v="KL4238WABTA"/>
    <x v="95"/>
    <x v="1"/>
    <x v="8"/>
    <x v="8"/>
    <x v="1"/>
    <x v="1"/>
    <x v="1"/>
    <x v="2"/>
    <s v="2-2Dvc"/>
    <x v="3"/>
    <x v="3"/>
    <n v="856155300"/>
  </r>
  <r>
    <s v="KL4238WABTL"/>
    <x v="96"/>
    <x v="1"/>
    <x v="8"/>
    <x v="8"/>
    <x v="1"/>
    <x v="1"/>
    <x v="1"/>
    <x v="2"/>
    <s v="2-2Dvc"/>
    <x v="4"/>
    <x v="3"/>
    <n v="731623200"/>
  </r>
  <r>
    <s v="KL4238WACD5"/>
    <x v="85"/>
    <x v="1"/>
    <x v="8"/>
    <x v="8"/>
    <x v="1"/>
    <x v="1"/>
    <x v="1"/>
    <x v="3"/>
    <s v="3-3Dvc"/>
    <x v="1"/>
    <x v="1"/>
    <n v="674566200"/>
  </r>
  <r>
    <s v="KL4238WACD6"/>
    <x v="86"/>
    <x v="1"/>
    <x v="8"/>
    <x v="8"/>
    <x v="1"/>
    <x v="1"/>
    <x v="1"/>
    <x v="3"/>
    <s v="3-3Dvc"/>
    <x v="2"/>
    <x v="1"/>
    <n v="591521700"/>
  </r>
  <r>
    <s v="KL4238WACDA"/>
    <x v="87"/>
    <x v="1"/>
    <x v="8"/>
    <x v="8"/>
    <x v="1"/>
    <x v="1"/>
    <x v="1"/>
    <x v="3"/>
    <s v="3-3Dvc"/>
    <x v="3"/>
    <x v="1"/>
    <n v="570754800"/>
  </r>
  <r>
    <s v="KL4238WACDL"/>
    <x v="88"/>
    <x v="1"/>
    <x v="8"/>
    <x v="8"/>
    <x v="1"/>
    <x v="1"/>
    <x v="1"/>
    <x v="3"/>
    <s v="3-3Dvc"/>
    <x v="4"/>
    <x v="1"/>
    <n v="487756500"/>
  </r>
  <r>
    <s v="KL4238WACF5"/>
    <x v="89"/>
    <x v="1"/>
    <x v="8"/>
    <x v="8"/>
    <x v="1"/>
    <x v="1"/>
    <x v="1"/>
    <x v="3"/>
    <s v="3-3Dvc"/>
    <x v="1"/>
    <x v="2"/>
    <n v="389165700"/>
  </r>
  <r>
    <s v="KL4238WACF6"/>
    <x v="90"/>
    <x v="1"/>
    <x v="8"/>
    <x v="8"/>
    <x v="1"/>
    <x v="1"/>
    <x v="1"/>
    <x v="3"/>
    <s v="3-3Dvc"/>
    <x v="2"/>
    <x v="2"/>
    <n v="337260000"/>
  </r>
  <r>
    <s v="KL4238WACFA"/>
    <x v="91"/>
    <x v="1"/>
    <x v="8"/>
    <x v="8"/>
    <x v="1"/>
    <x v="1"/>
    <x v="1"/>
    <x v="3"/>
    <s v="3-3Dvc"/>
    <x v="3"/>
    <x v="2"/>
    <n v="337260000"/>
  </r>
  <r>
    <s v="KL4238WACFL"/>
    <x v="92"/>
    <x v="1"/>
    <x v="8"/>
    <x v="8"/>
    <x v="1"/>
    <x v="1"/>
    <x v="1"/>
    <x v="3"/>
    <s v="3-3Dvc"/>
    <x v="4"/>
    <x v="2"/>
    <n v="285377400"/>
  </r>
  <r>
    <s v="KL4238WACT5"/>
    <x v="93"/>
    <x v="1"/>
    <x v="8"/>
    <x v="8"/>
    <x v="1"/>
    <x v="1"/>
    <x v="1"/>
    <x v="3"/>
    <s v="3-3Dvc"/>
    <x v="1"/>
    <x v="3"/>
    <n v="1011826200"/>
  </r>
  <r>
    <s v="KL4238WACT6"/>
    <x v="94"/>
    <x v="1"/>
    <x v="8"/>
    <x v="8"/>
    <x v="1"/>
    <x v="1"/>
    <x v="1"/>
    <x v="3"/>
    <s v="3-3Dvc"/>
    <x v="2"/>
    <x v="3"/>
    <n v="887294100"/>
  </r>
  <r>
    <s v="KL4238WACTA"/>
    <x v="95"/>
    <x v="1"/>
    <x v="8"/>
    <x v="8"/>
    <x v="1"/>
    <x v="1"/>
    <x v="1"/>
    <x v="3"/>
    <s v="3-3Dvc"/>
    <x v="3"/>
    <x v="3"/>
    <n v="856155300"/>
  </r>
  <r>
    <s v="KL4238WACTL"/>
    <x v="96"/>
    <x v="1"/>
    <x v="8"/>
    <x v="8"/>
    <x v="1"/>
    <x v="1"/>
    <x v="1"/>
    <x v="3"/>
    <s v="3-3Dvc"/>
    <x v="4"/>
    <x v="3"/>
    <n v="731623200"/>
  </r>
  <r>
    <s v="KL4238WADD5"/>
    <x v="85"/>
    <x v="1"/>
    <x v="8"/>
    <x v="8"/>
    <x v="1"/>
    <x v="1"/>
    <x v="1"/>
    <x v="4"/>
    <s v="4-4Dvc"/>
    <x v="1"/>
    <x v="1"/>
    <n v="674566200"/>
  </r>
  <r>
    <s v="KL4238WADD6"/>
    <x v="86"/>
    <x v="1"/>
    <x v="8"/>
    <x v="8"/>
    <x v="1"/>
    <x v="1"/>
    <x v="1"/>
    <x v="4"/>
    <s v="4-4Dvc"/>
    <x v="2"/>
    <x v="1"/>
    <n v="591521700"/>
  </r>
  <r>
    <s v="KL4238WADDA"/>
    <x v="87"/>
    <x v="1"/>
    <x v="8"/>
    <x v="8"/>
    <x v="1"/>
    <x v="1"/>
    <x v="1"/>
    <x v="4"/>
    <s v="4-4Dvc"/>
    <x v="3"/>
    <x v="1"/>
    <n v="570754800"/>
  </r>
  <r>
    <s v="KL4238WADDL"/>
    <x v="88"/>
    <x v="1"/>
    <x v="8"/>
    <x v="8"/>
    <x v="1"/>
    <x v="1"/>
    <x v="1"/>
    <x v="4"/>
    <s v="4-4Dvc"/>
    <x v="4"/>
    <x v="1"/>
    <n v="487756500"/>
  </r>
  <r>
    <s v="KL4238WADF5"/>
    <x v="89"/>
    <x v="1"/>
    <x v="8"/>
    <x v="8"/>
    <x v="1"/>
    <x v="1"/>
    <x v="1"/>
    <x v="4"/>
    <s v="4-4Dvc"/>
    <x v="1"/>
    <x v="2"/>
    <n v="389165700"/>
  </r>
  <r>
    <s v="KL4238WADF6"/>
    <x v="90"/>
    <x v="1"/>
    <x v="8"/>
    <x v="8"/>
    <x v="1"/>
    <x v="1"/>
    <x v="1"/>
    <x v="4"/>
    <s v="4-4Dvc"/>
    <x v="2"/>
    <x v="2"/>
    <n v="337260000"/>
  </r>
  <r>
    <s v="KL4238WADFA"/>
    <x v="91"/>
    <x v="1"/>
    <x v="8"/>
    <x v="8"/>
    <x v="1"/>
    <x v="1"/>
    <x v="1"/>
    <x v="4"/>
    <s v="4-4Dvc"/>
    <x v="3"/>
    <x v="2"/>
    <n v="337260000"/>
  </r>
  <r>
    <s v="KL4238WADFL"/>
    <x v="92"/>
    <x v="1"/>
    <x v="8"/>
    <x v="8"/>
    <x v="1"/>
    <x v="1"/>
    <x v="1"/>
    <x v="4"/>
    <s v="4-4Dvc"/>
    <x v="4"/>
    <x v="2"/>
    <n v="285377400"/>
  </r>
  <r>
    <s v="KL4238WADT5"/>
    <x v="93"/>
    <x v="1"/>
    <x v="8"/>
    <x v="8"/>
    <x v="1"/>
    <x v="1"/>
    <x v="1"/>
    <x v="4"/>
    <s v="4-4Dvc"/>
    <x v="1"/>
    <x v="3"/>
    <n v="1011826200"/>
  </r>
  <r>
    <s v="KL4238WADT6"/>
    <x v="94"/>
    <x v="1"/>
    <x v="8"/>
    <x v="8"/>
    <x v="1"/>
    <x v="1"/>
    <x v="1"/>
    <x v="4"/>
    <s v="4-4Dvc"/>
    <x v="2"/>
    <x v="3"/>
    <n v="887294100"/>
  </r>
  <r>
    <s v="KL4238WADTA"/>
    <x v="95"/>
    <x v="1"/>
    <x v="8"/>
    <x v="8"/>
    <x v="1"/>
    <x v="1"/>
    <x v="1"/>
    <x v="4"/>
    <s v="4-4Dvc"/>
    <x v="3"/>
    <x v="3"/>
    <n v="856155300"/>
  </r>
  <r>
    <s v="KL4238WADTL"/>
    <x v="96"/>
    <x v="1"/>
    <x v="8"/>
    <x v="8"/>
    <x v="1"/>
    <x v="1"/>
    <x v="1"/>
    <x v="4"/>
    <s v="4-4Dvc"/>
    <x v="4"/>
    <x v="3"/>
    <n v="731623200"/>
  </r>
  <r>
    <s v="KL4238WAED5"/>
    <x v="85"/>
    <x v="1"/>
    <x v="8"/>
    <x v="8"/>
    <x v="1"/>
    <x v="1"/>
    <x v="1"/>
    <x v="5"/>
    <s v="5-9Dvc"/>
    <x v="1"/>
    <x v="1"/>
    <n v="674566200"/>
  </r>
  <r>
    <s v="KL4238WAED6"/>
    <x v="86"/>
    <x v="1"/>
    <x v="8"/>
    <x v="8"/>
    <x v="1"/>
    <x v="1"/>
    <x v="1"/>
    <x v="5"/>
    <s v="5-9Dvc"/>
    <x v="2"/>
    <x v="1"/>
    <n v="591521700"/>
  </r>
  <r>
    <s v="KL4238WAEDA"/>
    <x v="87"/>
    <x v="1"/>
    <x v="8"/>
    <x v="8"/>
    <x v="1"/>
    <x v="1"/>
    <x v="1"/>
    <x v="5"/>
    <s v="5-9Dvc"/>
    <x v="3"/>
    <x v="1"/>
    <n v="570754800"/>
  </r>
  <r>
    <s v="KL4238WAEDL"/>
    <x v="88"/>
    <x v="1"/>
    <x v="8"/>
    <x v="8"/>
    <x v="1"/>
    <x v="1"/>
    <x v="1"/>
    <x v="5"/>
    <s v="5-9Dvc"/>
    <x v="4"/>
    <x v="1"/>
    <n v="487756500"/>
  </r>
  <r>
    <s v="KL4238WAEF5"/>
    <x v="89"/>
    <x v="1"/>
    <x v="8"/>
    <x v="8"/>
    <x v="1"/>
    <x v="1"/>
    <x v="1"/>
    <x v="5"/>
    <s v="5-9Dvc"/>
    <x v="1"/>
    <x v="2"/>
    <n v="389165700"/>
  </r>
  <r>
    <s v="KL4238WAEF6"/>
    <x v="90"/>
    <x v="1"/>
    <x v="8"/>
    <x v="8"/>
    <x v="1"/>
    <x v="1"/>
    <x v="1"/>
    <x v="5"/>
    <s v="5-9Dvc"/>
    <x v="2"/>
    <x v="2"/>
    <n v="337260000"/>
  </r>
  <r>
    <s v="KL4238WAEFA"/>
    <x v="91"/>
    <x v="1"/>
    <x v="8"/>
    <x v="8"/>
    <x v="1"/>
    <x v="1"/>
    <x v="1"/>
    <x v="5"/>
    <s v="5-9Dvc"/>
    <x v="3"/>
    <x v="2"/>
    <n v="337260000"/>
  </r>
  <r>
    <s v="KL4238WAEFL"/>
    <x v="92"/>
    <x v="1"/>
    <x v="8"/>
    <x v="8"/>
    <x v="1"/>
    <x v="1"/>
    <x v="1"/>
    <x v="5"/>
    <s v="5-9Dvc"/>
    <x v="4"/>
    <x v="2"/>
    <n v="285377400"/>
  </r>
  <r>
    <s v="KL4238WAET5"/>
    <x v="93"/>
    <x v="1"/>
    <x v="8"/>
    <x v="8"/>
    <x v="1"/>
    <x v="1"/>
    <x v="1"/>
    <x v="5"/>
    <s v="5-9Dvc"/>
    <x v="1"/>
    <x v="3"/>
    <n v="1011826200"/>
  </r>
  <r>
    <s v="KL4238WAET6"/>
    <x v="94"/>
    <x v="1"/>
    <x v="8"/>
    <x v="8"/>
    <x v="1"/>
    <x v="1"/>
    <x v="1"/>
    <x v="5"/>
    <s v="5-9Dvc"/>
    <x v="2"/>
    <x v="3"/>
    <n v="887294100"/>
  </r>
  <r>
    <s v="KL4238WAETA"/>
    <x v="95"/>
    <x v="1"/>
    <x v="8"/>
    <x v="8"/>
    <x v="1"/>
    <x v="1"/>
    <x v="1"/>
    <x v="5"/>
    <s v="5-9Dvc"/>
    <x v="3"/>
    <x v="3"/>
    <n v="856155300"/>
  </r>
  <r>
    <s v="KL4238WAETL"/>
    <x v="96"/>
    <x v="1"/>
    <x v="8"/>
    <x v="8"/>
    <x v="1"/>
    <x v="1"/>
    <x v="1"/>
    <x v="5"/>
    <s v="5-9Dvc"/>
    <x v="4"/>
    <x v="3"/>
    <n v="731623200"/>
  </r>
  <r>
    <s v="KL4238WAKD5"/>
    <x v="85"/>
    <x v="1"/>
    <x v="8"/>
    <x v="8"/>
    <x v="1"/>
    <x v="1"/>
    <x v="1"/>
    <x v="0"/>
    <s v="10-14Dvc"/>
    <x v="1"/>
    <x v="1"/>
    <n v="674566200"/>
  </r>
  <r>
    <s v="KL4238WAKD6"/>
    <x v="86"/>
    <x v="1"/>
    <x v="8"/>
    <x v="8"/>
    <x v="1"/>
    <x v="1"/>
    <x v="1"/>
    <x v="0"/>
    <s v="10-14Dvc"/>
    <x v="2"/>
    <x v="1"/>
    <n v="591521700"/>
  </r>
  <r>
    <s v="KL4238WAKDA"/>
    <x v="87"/>
    <x v="1"/>
    <x v="8"/>
    <x v="8"/>
    <x v="1"/>
    <x v="1"/>
    <x v="1"/>
    <x v="0"/>
    <s v="10-14Dvc"/>
    <x v="3"/>
    <x v="1"/>
    <n v="570754800"/>
  </r>
  <r>
    <s v="KL4238WAKDL"/>
    <x v="88"/>
    <x v="1"/>
    <x v="8"/>
    <x v="8"/>
    <x v="1"/>
    <x v="1"/>
    <x v="1"/>
    <x v="0"/>
    <s v="10-14Dvc"/>
    <x v="4"/>
    <x v="1"/>
    <n v="487756500"/>
  </r>
  <r>
    <s v="KL4238WAKF5"/>
    <x v="89"/>
    <x v="1"/>
    <x v="8"/>
    <x v="8"/>
    <x v="1"/>
    <x v="1"/>
    <x v="1"/>
    <x v="0"/>
    <s v="10-14Dvc"/>
    <x v="1"/>
    <x v="2"/>
    <n v="389165700"/>
  </r>
  <r>
    <s v="KL4238WAKF6"/>
    <x v="90"/>
    <x v="1"/>
    <x v="8"/>
    <x v="8"/>
    <x v="1"/>
    <x v="1"/>
    <x v="1"/>
    <x v="0"/>
    <s v="10-14Dvc"/>
    <x v="2"/>
    <x v="2"/>
    <n v="337260000"/>
  </r>
  <r>
    <s v="KL4238WAKFA"/>
    <x v="91"/>
    <x v="1"/>
    <x v="8"/>
    <x v="8"/>
    <x v="1"/>
    <x v="1"/>
    <x v="1"/>
    <x v="0"/>
    <s v="10-14Dvc"/>
    <x v="3"/>
    <x v="2"/>
    <n v="337260000"/>
  </r>
  <r>
    <s v="KL4238WAKFL"/>
    <x v="92"/>
    <x v="1"/>
    <x v="8"/>
    <x v="8"/>
    <x v="1"/>
    <x v="1"/>
    <x v="1"/>
    <x v="0"/>
    <s v="10-14Dvc"/>
    <x v="4"/>
    <x v="2"/>
    <n v="285377400"/>
  </r>
  <r>
    <s v="KL4238WAKT5"/>
    <x v="93"/>
    <x v="1"/>
    <x v="8"/>
    <x v="8"/>
    <x v="1"/>
    <x v="1"/>
    <x v="1"/>
    <x v="0"/>
    <s v="10-14Dvc"/>
    <x v="1"/>
    <x v="3"/>
    <n v="1011826200"/>
  </r>
  <r>
    <s v="KL4238WAKT6"/>
    <x v="94"/>
    <x v="1"/>
    <x v="8"/>
    <x v="8"/>
    <x v="1"/>
    <x v="1"/>
    <x v="1"/>
    <x v="0"/>
    <s v="10-14Dvc"/>
    <x v="2"/>
    <x v="3"/>
    <n v="887294100"/>
  </r>
  <r>
    <s v="KL4238WAKTA"/>
    <x v="95"/>
    <x v="1"/>
    <x v="8"/>
    <x v="8"/>
    <x v="1"/>
    <x v="1"/>
    <x v="1"/>
    <x v="0"/>
    <s v="10-14Dvc"/>
    <x v="3"/>
    <x v="3"/>
    <n v="856155300"/>
  </r>
  <r>
    <s v="KL4238WAKTL"/>
    <x v="96"/>
    <x v="1"/>
    <x v="8"/>
    <x v="8"/>
    <x v="1"/>
    <x v="1"/>
    <x v="1"/>
    <x v="0"/>
    <s v="10-14Dvc"/>
    <x v="4"/>
    <x v="3"/>
    <n v="731623200"/>
  </r>
  <r>
    <s v="KL4238WAMD5"/>
    <x v="85"/>
    <x v="1"/>
    <x v="8"/>
    <x v="8"/>
    <x v="1"/>
    <x v="1"/>
    <x v="1"/>
    <x v="6"/>
    <s v="15-19Dvc"/>
    <x v="1"/>
    <x v="1"/>
    <n v="674566200"/>
  </r>
  <r>
    <s v="KL4238WAMD6"/>
    <x v="86"/>
    <x v="1"/>
    <x v="8"/>
    <x v="8"/>
    <x v="1"/>
    <x v="1"/>
    <x v="1"/>
    <x v="6"/>
    <s v="15-19Dvc"/>
    <x v="2"/>
    <x v="1"/>
    <n v="591521700"/>
  </r>
  <r>
    <s v="KL4238WAMDA"/>
    <x v="87"/>
    <x v="1"/>
    <x v="8"/>
    <x v="8"/>
    <x v="1"/>
    <x v="1"/>
    <x v="1"/>
    <x v="6"/>
    <s v="15-19Dvc"/>
    <x v="3"/>
    <x v="1"/>
    <n v="570754800"/>
  </r>
  <r>
    <s v="KL4238WAMDL"/>
    <x v="88"/>
    <x v="1"/>
    <x v="8"/>
    <x v="8"/>
    <x v="1"/>
    <x v="1"/>
    <x v="1"/>
    <x v="6"/>
    <s v="15-19Dvc"/>
    <x v="4"/>
    <x v="1"/>
    <n v="487756500"/>
  </r>
  <r>
    <s v="KL4238WAMF5"/>
    <x v="89"/>
    <x v="1"/>
    <x v="8"/>
    <x v="8"/>
    <x v="1"/>
    <x v="1"/>
    <x v="1"/>
    <x v="6"/>
    <s v="15-19Dvc"/>
    <x v="1"/>
    <x v="2"/>
    <n v="389165700"/>
  </r>
  <r>
    <s v="KL4238WAMF6"/>
    <x v="90"/>
    <x v="1"/>
    <x v="8"/>
    <x v="8"/>
    <x v="1"/>
    <x v="1"/>
    <x v="1"/>
    <x v="6"/>
    <s v="15-19Dvc"/>
    <x v="2"/>
    <x v="2"/>
    <n v="337260000"/>
  </r>
  <r>
    <s v="KL4238WAMFA"/>
    <x v="91"/>
    <x v="1"/>
    <x v="8"/>
    <x v="8"/>
    <x v="1"/>
    <x v="1"/>
    <x v="1"/>
    <x v="6"/>
    <s v="15-19Dvc"/>
    <x v="3"/>
    <x v="2"/>
    <n v="337260000"/>
  </r>
  <r>
    <s v="KL4238WAMFL"/>
    <x v="92"/>
    <x v="1"/>
    <x v="8"/>
    <x v="8"/>
    <x v="1"/>
    <x v="1"/>
    <x v="1"/>
    <x v="6"/>
    <s v="15-19Dvc"/>
    <x v="4"/>
    <x v="2"/>
    <n v="285377400"/>
  </r>
  <r>
    <s v="KL4238WAMT5"/>
    <x v="93"/>
    <x v="1"/>
    <x v="8"/>
    <x v="8"/>
    <x v="1"/>
    <x v="1"/>
    <x v="1"/>
    <x v="6"/>
    <s v="15-19Dvc"/>
    <x v="1"/>
    <x v="3"/>
    <n v="1011826200"/>
  </r>
  <r>
    <s v="KL4238WAMT6"/>
    <x v="94"/>
    <x v="1"/>
    <x v="8"/>
    <x v="8"/>
    <x v="1"/>
    <x v="1"/>
    <x v="1"/>
    <x v="6"/>
    <s v="15-19Dvc"/>
    <x v="2"/>
    <x v="3"/>
    <n v="887294100"/>
  </r>
  <r>
    <s v="KL4238WAMTA"/>
    <x v="95"/>
    <x v="1"/>
    <x v="8"/>
    <x v="8"/>
    <x v="1"/>
    <x v="1"/>
    <x v="1"/>
    <x v="6"/>
    <s v="15-19Dvc"/>
    <x v="3"/>
    <x v="3"/>
    <n v="856155300"/>
  </r>
  <r>
    <s v="KL4238WAMTL"/>
    <x v="96"/>
    <x v="1"/>
    <x v="8"/>
    <x v="8"/>
    <x v="1"/>
    <x v="1"/>
    <x v="1"/>
    <x v="6"/>
    <s v="15-19Dvc"/>
    <x v="4"/>
    <x v="3"/>
    <n v="731623200"/>
  </r>
  <r>
    <s v="KL4238WAND5"/>
    <x v="85"/>
    <x v="1"/>
    <x v="8"/>
    <x v="8"/>
    <x v="1"/>
    <x v="1"/>
    <x v="1"/>
    <x v="7"/>
    <s v="20-24Dvc"/>
    <x v="1"/>
    <x v="1"/>
    <n v="674566200"/>
  </r>
  <r>
    <s v="KL4238WAND6"/>
    <x v="86"/>
    <x v="1"/>
    <x v="8"/>
    <x v="8"/>
    <x v="1"/>
    <x v="1"/>
    <x v="1"/>
    <x v="7"/>
    <s v="20-24Dvc"/>
    <x v="2"/>
    <x v="1"/>
    <n v="591521700"/>
  </r>
  <r>
    <s v="KL4238WANDA"/>
    <x v="87"/>
    <x v="1"/>
    <x v="8"/>
    <x v="8"/>
    <x v="1"/>
    <x v="1"/>
    <x v="1"/>
    <x v="7"/>
    <s v="20-24Dvc"/>
    <x v="3"/>
    <x v="1"/>
    <n v="570754800"/>
  </r>
  <r>
    <s v="KL4238WANDL"/>
    <x v="88"/>
    <x v="1"/>
    <x v="8"/>
    <x v="8"/>
    <x v="1"/>
    <x v="1"/>
    <x v="1"/>
    <x v="7"/>
    <s v="20-24Dvc"/>
    <x v="4"/>
    <x v="1"/>
    <n v="487756500"/>
  </r>
  <r>
    <s v="KL4238WANF5"/>
    <x v="89"/>
    <x v="1"/>
    <x v="8"/>
    <x v="8"/>
    <x v="1"/>
    <x v="1"/>
    <x v="1"/>
    <x v="7"/>
    <s v="20-24Dvc"/>
    <x v="1"/>
    <x v="2"/>
    <n v="389165700"/>
  </r>
  <r>
    <s v="KL4238WANF6"/>
    <x v="90"/>
    <x v="1"/>
    <x v="8"/>
    <x v="8"/>
    <x v="1"/>
    <x v="1"/>
    <x v="1"/>
    <x v="7"/>
    <s v="20-24Dvc"/>
    <x v="2"/>
    <x v="2"/>
    <n v="337260000"/>
  </r>
  <r>
    <s v="KL4238WANFA"/>
    <x v="91"/>
    <x v="1"/>
    <x v="8"/>
    <x v="8"/>
    <x v="1"/>
    <x v="1"/>
    <x v="1"/>
    <x v="7"/>
    <s v="20-24Dvc"/>
    <x v="3"/>
    <x v="2"/>
    <n v="337260000"/>
  </r>
  <r>
    <s v="KL4238WANFL"/>
    <x v="92"/>
    <x v="1"/>
    <x v="8"/>
    <x v="8"/>
    <x v="1"/>
    <x v="1"/>
    <x v="1"/>
    <x v="7"/>
    <s v="20-24Dvc"/>
    <x v="4"/>
    <x v="2"/>
    <n v="285377400"/>
  </r>
  <r>
    <s v="KL4238WANT5"/>
    <x v="93"/>
    <x v="1"/>
    <x v="8"/>
    <x v="8"/>
    <x v="1"/>
    <x v="1"/>
    <x v="1"/>
    <x v="7"/>
    <s v="20-24Dvc"/>
    <x v="1"/>
    <x v="3"/>
    <n v="1011826200"/>
  </r>
  <r>
    <s v="KL4238WANT6"/>
    <x v="94"/>
    <x v="1"/>
    <x v="8"/>
    <x v="8"/>
    <x v="1"/>
    <x v="1"/>
    <x v="1"/>
    <x v="7"/>
    <s v="20-24Dvc"/>
    <x v="2"/>
    <x v="3"/>
    <n v="887294100"/>
  </r>
  <r>
    <s v="KL4238WANTA"/>
    <x v="95"/>
    <x v="1"/>
    <x v="8"/>
    <x v="8"/>
    <x v="1"/>
    <x v="1"/>
    <x v="1"/>
    <x v="7"/>
    <s v="20-24Dvc"/>
    <x v="3"/>
    <x v="3"/>
    <n v="856155300"/>
  </r>
  <r>
    <s v="KL4238WANTL"/>
    <x v="96"/>
    <x v="1"/>
    <x v="8"/>
    <x v="8"/>
    <x v="1"/>
    <x v="1"/>
    <x v="1"/>
    <x v="7"/>
    <s v="20-24Dvc"/>
    <x v="4"/>
    <x v="3"/>
    <n v="731623200"/>
  </r>
  <r>
    <s v="KL4238WAPD5"/>
    <x v="85"/>
    <x v="1"/>
    <x v="8"/>
    <x v="8"/>
    <x v="1"/>
    <x v="1"/>
    <x v="1"/>
    <x v="8"/>
    <s v="25-49Dvc"/>
    <x v="1"/>
    <x v="1"/>
    <n v="674566200"/>
  </r>
  <r>
    <s v="KL4238WAPD6"/>
    <x v="86"/>
    <x v="1"/>
    <x v="8"/>
    <x v="8"/>
    <x v="1"/>
    <x v="1"/>
    <x v="1"/>
    <x v="8"/>
    <s v="25-49Dvc"/>
    <x v="2"/>
    <x v="1"/>
    <n v="591521700"/>
  </r>
  <r>
    <s v="KL4238WAPDA"/>
    <x v="87"/>
    <x v="1"/>
    <x v="8"/>
    <x v="8"/>
    <x v="1"/>
    <x v="1"/>
    <x v="1"/>
    <x v="8"/>
    <s v="25-49Dvc"/>
    <x v="3"/>
    <x v="1"/>
    <n v="570754800"/>
  </r>
  <r>
    <s v="KL4238WAPDL"/>
    <x v="88"/>
    <x v="1"/>
    <x v="8"/>
    <x v="8"/>
    <x v="1"/>
    <x v="1"/>
    <x v="1"/>
    <x v="8"/>
    <s v="25-49Dvc"/>
    <x v="4"/>
    <x v="1"/>
    <n v="487756500"/>
  </r>
  <r>
    <s v="KL4238WAPF5"/>
    <x v="89"/>
    <x v="1"/>
    <x v="8"/>
    <x v="8"/>
    <x v="1"/>
    <x v="1"/>
    <x v="1"/>
    <x v="8"/>
    <s v="25-49Dvc"/>
    <x v="1"/>
    <x v="2"/>
    <n v="389165700"/>
  </r>
  <r>
    <s v="KL4238WAPF6"/>
    <x v="90"/>
    <x v="1"/>
    <x v="8"/>
    <x v="8"/>
    <x v="1"/>
    <x v="1"/>
    <x v="1"/>
    <x v="8"/>
    <s v="25-49Dvc"/>
    <x v="2"/>
    <x v="2"/>
    <n v="337260000"/>
  </r>
  <r>
    <s v="KL4238WAPFA"/>
    <x v="91"/>
    <x v="1"/>
    <x v="8"/>
    <x v="8"/>
    <x v="1"/>
    <x v="1"/>
    <x v="1"/>
    <x v="8"/>
    <s v="25-49Dvc"/>
    <x v="3"/>
    <x v="2"/>
    <n v="337260000"/>
  </r>
  <r>
    <s v="KL4238WAPFL"/>
    <x v="92"/>
    <x v="1"/>
    <x v="8"/>
    <x v="8"/>
    <x v="1"/>
    <x v="1"/>
    <x v="1"/>
    <x v="8"/>
    <s v="25-49Dvc"/>
    <x v="4"/>
    <x v="2"/>
    <n v="285377400"/>
  </r>
  <r>
    <s v="KL4238WAPT5"/>
    <x v="93"/>
    <x v="1"/>
    <x v="8"/>
    <x v="8"/>
    <x v="1"/>
    <x v="1"/>
    <x v="1"/>
    <x v="8"/>
    <s v="25-49Dvc"/>
    <x v="1"/>
    <x v="3"/>
    <n v="1011826200"/>
  </r>
  <r>
    <s v="KL4238WAPT6"/>
    <x v="94"/>
    <x v="1"/>
    <x v="8"/>
    <x v="8"/>
    <x v="1"/>
    <x v="1"/>
    <x v="1"/>
    <x v="8"/>
    <s v="25-49Dvc"/>
    <x v="2"/>
    <x v="3"/>
    <n v="887294100"/>
  </r>
  <r>
    <s v="KL4238WAPTA"/>
    <x v="95"/>
    <x v="1"/>
    <x v="8"/>
    <x v="8"/>
    <x v="1"/>
    <x v="1"/>
    <x v="1"/>
    <x v="8"/>
    <s v="25-49Dvc"/>
    <x v="3"/>
    <x v="3"/>
    <n v="856155300"/>
  </r>
  <r>
    <s v="KL4238WAPTL"/>
    <x v="96"/>
    <x v="1"/>
    <x v="8"/>
    <x v="8"/>
    <x v="1"/>
    <x v="1"/>
    <x v="1"/>
    <x v="8"/>
    <s v="25-49Dvc"/>
    <x v="4"/>
    <x v="3"/>
    <n v="731623200"/>
  </r>
  <r>
    <s v="KL4238WAQD5"/>
    <x v="85"/>
    <x v="1"/>
    <x v="8"/>
    <x v="8"/>
    <x v="1"/>
    <x v="1"/>
    <x v="1"/>
    <x v="9"/>
    <s v="50-99Dvc"/>
    <x v="1"/>
    <x v="1"/>
    <n v="674566200"/>
  </r>
  <r>
    <s v="KL4238WAQD6"/>
    <x v="86"/>
    <x v="1"/>
    <x v="8"/>
    <x v="8"/>
    <x v="1"/>
    <x v="1"/>
    <x v="1"/>
    <x v="9"/>
    <s v="50-99Dvc"/>
    <x v="2"/>
    <x v="1"/>
    <n v="591521700"/>
  </r>
  <r>
    <s v="KL4238WAQDA"/>
    <x v="87"/>
    <x v="1"/>
    <x v="8"/>
    <x v="8"/>
    <x v="1"/>
    <x v="1"/>
    <x v="1"/>
    <x v="9"/>
    <s v="50-99Dvc"/>
    <x v="3"/>
    <x v="1"/>
    <n v="570754800"/>
  </r>
  <r>
    <s v="KL4238WAQDL"/>
    <x v="88"/>
    <x v="1"/>
    <x v="8"/>
    <x v="8"/>
    <x v="1"/>
    <x v="1"/>
    <x v="1"/>
    <x v="9"/>
    <s v="50-99Dvc"/>
    <x v="4"/>
    <x v="1"/>
    <n v="487756500"/>
  </r>
  <r>
    <s v="KL4238WAQF5"/>
    <x v="89"/>
    <x v="1"/>
    <x v="8"/>
    <x v="8"/>
    <x v="1"/>
    <x v="1"/>
    <x v="1"/>
    <x v="9"/>
    <s v="50-99Dvc"/>
    <x v="1"/>
    <x v="2"/>
    <n v="389165700"/>
  </r>
  <r>
    <s v="KL4238WAQF6"/>
    <x v="90"/>
    <x v="1"/>
    <x v="8"/>
    <x v="8"/>
    <x v="1"/>
    <x v="1"/>
    <x v="1"/>
    <x v="9"/>
    <s v="50-99Dvc"/>
    <x v="2"/>
    <x v="2"/>
    <n v="337260000"/>
  </r>
  <r>
    <s v="KL4238WAQFA"/>
    <x v="91"/>
    <x v="1"/>
    <x v="8"/>
    <x v="8"/>
    <x v="1"/>
    <x v="1"/>
    <x v="1"/>
    <x v="9"/>
    <s v="50-99Dvc"/>
    <x v="3"/>
    <x v="2"/>
    <n v="337260000"/>
  </r>
  <r>
    <s v="KL4238WAQFL"/>
    <x v="92"/>
    <x v="1"/>
    <x v="8"/>
    <x v="8"/>
    <x v="1"/>
    <x v="1"/>
    <x v="1"/>
    <x v="9"/>
    <s v="50-99Dvc"/>
    <x v="4"/>
    <x v="2"/>
    <n v="285377400"/>
  </r>
  <r>
    <s v="KL4238WAQT5"/>
    <x v="93"/>
    <x v="1"/>
    <x v="8"/>
    <x v="8"/>
    <x v="1"/>
    <x v="1"/>
    <x v="1"/>
    <x v="9"/>
    <s v="50-99Dvc"/>
    <x v="1"/>
    <x v="3"/>
    <n v="1011826200"/>
  </r>
  <r>
    <s v="KL4238WAQT6"/>
    <x v="94"/>
    <x v="1"/>
    <x v="8"/>
    <x v="8"/>
    <x v="1"/>
    <x v="1"/>
    <x v="1"/>
    <x v="9"/>
    <s v="50-99Dvc"/>
    <x v="2"/>
    <x v="3"/>
    <n v="887294100"/>
  </r>
  <r>
    <s v="KL4238WAQTA"/>
    <x v="95"/>
    <x v="1"/>
    <x v="8"/>
    <x v="8"/>
    <x v="1"/>
    <x v="1"/>
    <x v="1"/>
    <x v="9"/>
    <s v="50-99Dvc"/>
    <x v="3"/>
    <x v="3"/>
    <n v="856155300"/>
  </r>
  <r>
    <s v="KL4238WAQTL"/>
    <x v="96"/>
    <x v="1"/>
    <x v="8"/>
    <x v="8"/>
    <x v="1"/>
    <x v="1"/>
    <x v="1"/>
    <x v="9"/>
    <s v="50-99Dvc"/>
    <x v="4"/>
    <x v="3"/>
    <n v="731623200"/>
  </r>
  <r>
    <s v="KL4238WARD5"/>
    <x v="85"/>
    <x v="1"/>
    <x v="8"/>
    <x v="8"/>
    <x v="1"/>
    <x v="1"/>
    <x v="1"/>
    <x v="10"/>
    <s v="100-149Dvc"/>
    <x v="1"/>
    <x v="1"/>
    <n v="573388200"/>
  </r>
  <r>
    <s v="KL4238WARD6"/>
    <x v="86"/>
    <x v="1"/>
    <x v="8"/>
    <x v="8"/>
    <x v="1"/>
    <x v="1"/>
    <x v="1"/>
    <x v="10"/>
    <s v="100-149Dvc"/>
    <x v="2"/>
    <x v="1"/>
    <n v="502794600"/>
  </r>
  <r>
    <s v="KL4238WARDA"/>
    <x v="87"/>
    <x v="1"/>
    <x v="8"/>
    <x v="8"/>
    <x v="1"/>
    <x v="1"/>
    <x v="1"/>
    <x v="10"/>
    <s v="100-149Dvc"/>
    <x v="3"/>
    <x v="1"/>
    <n v="485146200"/>
  </r>
  <r>
    <s v="KL4238WARDL"/>
    <x v="88"/>
    <x v="1"/>
    <x v="8"/>
    <x v="8"/>
    <x v="1"/>
    <x v="1"/>
    <x v="1"/>
    <x v="10"/>
    <s v="100-149Dvc"/>
    <x v="4"/>
    <x v="1"/>
    <n v="414598800"/>
  </r>
  <r>
    <s v="KL4238WARF5"/>
    <x v="89"/>
    <x v="1"/>
    <x v="8"/>
    <x v="8"/>
    <x v="1"/>
    <x v="1"/>
    <x v="1"/>
    <x v="10"/>
    <s v="100-149Dvc"/>
    <x v="1"/>
    <x v="2"/>
    <n v="330792000"/>
  </r>
  <r>
    <s v="KL4238WARF6"/>
    <x v="90"/>
    <x v="1"/>
    <x v="8"/>
    <x v="8"/>
    <x v="1"/>
    <x v="1"/>
    <x v="1"/>
    <x v="10"/>
    <s v="100-149Dvc"/>
    <x v="2"/>
    <x v="2"/>
    <n v="286671000"/>
  </r>
  <r>
    <s v="KL4238WARFA"/>
    <x v="91"/>
    <x v="1"/>
    <x v="8"/>
    <x v="8"/>
    <x v="1"/>
    <x v="1"/>
    <x v="1"/>
    <x v="10"/>
    <s v="100-149Dvc"/>
    <x v="3"/>
    <x v="2"/>
    <n v="286671000"/>
  </r>
  <r>
    <s v="KL4238WARFL"/>
    <x v="92"/>
    <x v="1"/>
    <x v="8"/>
    <x v="8"/>
    <x v="1"/>
    <x v="1"/>
    <x v="1"/>
    <x v="10"/>
    <s v="100-149Dvc"/>
    <x v="4"/>
    <x v="2"/>
    <n v="242596200"/>
  </r>
  <r>
    <s v="KL4238WART5"/>
    <x v="93"/>
    <x v="1"/>
    <x v="8"/>
    <x v="8"/>
    <x v="1"/>
    <x v="1"/>
    <x v="1"/>
    <x v="10"/>
    <s v="100-149Dvc"/>
    <x v="1"/>
    <x v="3"/>
    <n v="860059200"/>
  </r>
  <r>
    <s v="KL4238WART6"/>
    <x v="94"/>
    <x v="1"/>
    <x v="8"/>
    <x v="8"/>
    <x v="1"/>
    <x v="1"/>
    <x v="1"/>
    <x v="10"/>
    <s v="100-149Dvc"/>
    <x v="2"/>
    <x v="3"/>
    <n v="754191900"/>
  </r>
  <r>
    <s v="KL4238WARTA"/>
    <x v="95"/>
    <x v="1"/>
    <x v="8"/>
    <x v="8"/>
    <x v="1"/>
    <x v="1"/>
    <x v="1"/>
    <x v="10"/>
    <s v="100-149Dvc"/>
    <x v="3"/>
    <x v="3"/>
    <n v="727742400"/>
  </r>
  <r>
    <s v="KL4238WARTL"/>
    <x v="96"/>
    <x v="1"/>
    <x v="8"/>
    <x v="8"/>
    <x v="1"/>
    <x v="1"/>
    <x v="1"/>
    <x v="10"/>
    <s v="100-149Dvc"/>
    <x v="4"/>
    <x v="3"/>
    <n v="621875100"/>
  </r>
  <r>
    <s v="KL4238WASD5"/>
    <x v="85"/>
    <x v="1"/>
    <x v="8"/>
    <x v="8"/>
    <x v="1"/>
    <x v="1"/>
    <x v="1"/>
    <x v="11"/>
    <s v="150-249Dvc"/>
    <x v="1"/>
    <x v="1"/>
    <n v="573388200"/>
  </r>
  <r>
    <s v="KL4238WASD6"/>
    <x v="86"/>
    <x v="1"/>
    <x v="8"/>
    <x v="8"/>
    <x v="1"/>
    <x v="1"/>
    <x v="1"/>
    <x v="11"/>
    <s v="150-249Dvc"/>
    <x v="2"/>
    <x v="1"/>
    <n v="502794600"/>
  </r>
  <r>
    <s v="KL4238WASDA"/>
    <x v="87"/>
    <x v="1"/>
    <x v="8"/>
    <x v="8"/>
    <x v="1"/>
    <x v="1"/>
    <x v="1"/>
    <x v="11"/>
    <s v="150-249Dvc"/>
    <x v="3"/>
    <x v="1"/>
    <n v="485146200"/>
  </r>
  <r>
    <s v="KL4238WASDL"/>
    <x v="88"/>
    <x v="1"/>
    <x v="8"/>
    <x v="8"/>
    <x v="1"/>
    <x v="1"/>
    <x v="1"/>
    <x v="11"/>
    <s v="150-249Dvc"/>
    <x v="4"/>
    <x v="1"/>
    <n v="414598800"/>
  </r>
  <r>
    <s v="KL4238WASF5"/>
    <x v="89"/>
    <x v="1"/>
    <x v="8"/>
    <x v="8"/>
    <x v="1"/>
    <x v="1"/>
    <x v="1"/>
    <x v="11"/>
    <s v="150-249Dvc"/>
    <x v="1"/>
    <x v="2"/>
    <n v="330792000"/>
  </r>
  <r>
    <s v="KL4238WASF6"/>
    <x v="90"/>
    <x v="1"/>
    <x v="8"/>
    <x v="8"/>
    <x v="1"/>
    <x v="1"/>
    <x v="1"/>
    <x v="11"/>
    <s v="150-249Dvc"/>
    <x v="2"/>
    <x v="2"/>
    <n v="286671000"/>
  </r>
  <r>
    <s v="KL4238WASFA"/>
    <x v="91"/>
    <x v="1"/>
    <x v="8"/>
    <x v="8"/>
    <x v="1"/>
    <x v="1"/>
    <x v="1"/>
    <x v="11"/>
    <s v="150-249Dvc"/>
    <x v="3"/>
    <x v="2"/>
    <n v="286671000"/>
  </r>
  <r>
    <s v="KL4238WASFL"/>
    <x v="92"/>
    <x v="1"/>
    <x v="8"/>
    <x v="8"/>
    <x v="1"/>
    <x v="1"/>
    <x v="1"/>
    <x v="11"/>
    <s v="150-249Dvc"/>
    <x v="4"/>
    <x v="2"/>
    <n v="242596200"/>
  </r>
  <r>
    <s v="KL4238WAST5"/>
    <x v="93"/>
    <x v="1"/>
    <x v="8"/>
    <x v="8"/>
    <x v="1"/>
    <x v="1"/>
    <x v="1"/>
    <x v="11"/>
    <s v="150-249Dvc"/>
    <x v="1"/>
    <x v="3"/>
    <n v="860059200"/>
  </r>
  <r>
    <s v="KL4238WAST6"/>
    <x v="94"/>
    <x v="1"/>
    <x v="8"/>
    <x v="8"/>
    <x v="1"/>
    <x v="1"/>
    <x v="1"/>
    <x v="11"/>
    <s v="150-249Dvc"/>
    <x v="2"/>
    <x v="3"/>
    <n v="754191900"/>
  </r>
  <r>
    <s v="KL4238WASTA"/>
    <x v="95"/>
    <x v="1"/>
    <x v="8"/>
    <x v="8"/>
    <x v="1"/>
    <x v="1"/>
    <x v="1"/>
    <x v="11"/>
    <s v="150-249Dvc"/>
    <x v="3"/>
    <x v="3"/>
    <n v="727742400"/>
  </r>
  <r>
    <s v="KL4238WASTL"/>
    <x v="96"/>
    <x v="1"/>
    <x v="8"/>
    <x v="8"/>
    <x v="1"/>
    <x v="1"/>
    <x v="1"/>
    <x v="11"/>
    <s v="150-249Dvc"/>
    <x v="4"/>
    <x v="3"/>
    <n v="621875100"/>
  </r>
  <r>
    <s v="KL4238WATD5"/>
    <x v="85"/>
    <x v="1"/>
    <x v="8"/>
    <x v="8"/>
    <x v="1"/>
    <x v="1"/>
    <x v="1"/>
    <x v="12"/>
    <s v="250-499Dvc"/>
    <x v="1"/>
    <x v="1"/>
    <n v="539639100"/>
  </r>
  <r>
    <s v="KL4238WATD6"/>
    <x v="86"/>
    <x v="1"/>
    <x v="8"/>
    <x v="8"/>
    <x v="1"/>
    <x v="1"/>
    <x v="1"/>
    <x v="12"/>
    <s v="250-499Dvc"/>
    <x v="2"/>
    <x v="1"/>
    <n v="473203500"/>
  </r>
  <r>
    <s v="KL4238WATDA"/>
    <x v="87"/>
    <x v="1"/>
    <x v="8"/>
    <x v="8"/>
    <x v="1"/>
    <x v="1"/>
    <x v="1"/>
    <x v="12"/>
    <s v="250-499Dvc"/>
    <x v="3"/>
    <x v="1"/>
    <n v="456617700"/>
  </r>
  <r>
    <s v="KL4238WATDL"/>
    <x v="88"/>
    <x v="1"/>
    <x v="8"/>
    <x v="8"/>
    <x v="1"/>
    <x v="1"/>
    <x v="1"/>
    <x v="12"/>
    <s v="250-499Dvc"/>
    <x v="4"/>
    <x v="1"/>
    <n v="390205200"/>
  </r>
  <r>
    <s v="KL4238WATF5"/>
    <x v="89"/>
    <x v="1"/>
    <x v="8"/>
    <x v="8"/>
    <x v="1"/>
    <x v="1"/>
    <x v="1"/>
    <x v="12"/>
    <s v="250-499Dvc"/>
    <x v="1"/>
    <x v="2"/>
    <n v="311318700"/>
  </r>
  <r>
    <s v="KL4238WATF6"/>
    <x v="90"/>
    <x v="1"/>
    <x v="8"/>
    <x v="8"/>
    <x v="1"/>
    <x v="1"/>
    <x v="1"/>
    <x v="12"/>
    <s v="250-499Dvc"/>
    <x v="2"/>
    <x v="2"/>
    <n v="269831100"/>
  </r>
  <r>
    <s v="KL4238WATFA"/>
    <x v="91"/>
    <x v="1"/>
    <x v="8"/>
    <x v="8"/>
    <x v="1"/>
    <x v="1"/>
    <x v="1"/>
    <x v="12"/>
    <s v="250-499Dvc"/>
    <x v="3"/>
    <x v="2"/>
    <n v="269831100"/>
  </r>
  <r>
    <s v="KL4238WATFL"/>
    <x v="92"/>
    <x v="1"/>
    <x v="8"/>
    <x v="8"/>
    <x v="1"/>
    <x v="1"/>
    <x v="1"/>
    <x v="12"/>
    <s v="250-499Dvc"/>
    <x v="4"/>
    <x v="2"/>
    <n v="228320400"/>
  </r>
  <r>
    <s v="KL4238WATT5"/>
    <x v="93"/>
    <x v="1"/>
    <x v="8"/>
    <x v="8"/>
    <x v="1"/>
    <x v="1"/>
    <x v="1"/>
    <x v="12"/>
    <s v="250-499Dvc"/>
    <x v="1"/>
    <x v="3"/>
    <n v="809470200"/>
  </r>
  <r>
    <s v="KL4238WATT6"/>
    <x v="94"/>
    <x v="1"/>
    <x v="8"/>
    <x v="8"/>
    <x v="1"/>
    <x v="1"/>
    <x v="1"/>
    <x v="12"/>
    <s v="250-499Dvc"/>
    <x v="2"/>
    <x v="3"/>
    <n v="709839900"/>
  </r>
  <r>
    <s v="KL4238WATTA"/>
    <x v="95"/>
    <x v="1"/>
    <x v="8"/>
    <x v="8"/>
    <x v="1"/>
    <x v="1"/>
    <x v="1"/>
    <x v="12"/>
    <s v="250-499Dvc"/>
    <x v="3"/>
    <x v="3"/>
    <n v="684938100"/>
  </r>
  <r>
    <s v="KL4238WATTL"/>
    <x v="96"/>
    <x v="1"/>
    <x v="8"/>
    <x v="8"/>
    <x v="1"/>
    <x v="1"/>
    <x v="1"/>
    <x v="12"/>
    <s v="250-499Dvc"/>
    <x v="4"/>
    <x v="3"/>
    <n v="585284700"/>
  </r>
  <r>
    <s v="KL4238WAUD5"/>
    <x v="85"/>
    <x v="1"/>
    <x v="8"/>
    <x v="8"/>
    <x v="1"/>
    <x v="1"/>
    <x v="1"/>
    <x v="13"/>
    <s v="500-999Dvc"/>
    <x v="1"/>
    <x v="1"/>
    <n v="539639100"/>
  </r>
  <r>
    <s v="KL4238WAUD6"/>
    <x v="86"/>
    <x v="1"/>
    <x v="8"/>
    <x v="8"/>
    <x v="1"/>
    <x v="1"/>
    <x v="1"/>
    <x v="13"/>
    <s v="500-999Dvc"/>
    <x v="2"/>
    <x v="1"/>
    <n v="473203500"/>
  </r>
  <r>
    <s v="KL4238WAUDA"/>
    <x v="87"/>
    <x v="1"/>
    <x v="8"/>
    <x v="8"/>
    <x v="1"/>
    <x v="1"/>
    <x v="1"/>
    <x v="13"/>
    <s v="500-999Dvc"/>
    <x v="3"/>
    <x v="1"/>
    <n v="456617700"/>
  </r>
  <r>
    <s v="KL4238WAUDL"/>
    <x v="88"/>
    <x v="1"/>
    <x v="8"/>
    <x v="8"/>
    <x v="1"/>
    <x v="1"/>
    <x v="1"/>
    <x v="13"/>
    <s v="500-999Dvc"/>
    <x v="4"/>
    <x v="1"/>
    <n v="390205200"/>
  </r>
  <r>
    <s v="KL4238WAUF5"/>
    <x v="89"/>
    <x v="1"/>
    <x v="8"/>
    <x v="8"/>
    <x v="1"/>
    <x v="1"/>
    <x v="1"/>
    <x v="13"/>
    <s v="500-999Dvc"/>
    <x v="1"/>
    <x v="2"/>
    <n v="311318700"/>
  </r>
  <r>
    <s v="KL4238WAUF6"/>
    <x v="90"/>
    <x v="1"/>
    <x v="8"/>
    <x v="8"/>
    <x v="1"/>
    <x v="1"/>
    <x v="1"/>
    <x v="13"/>
    <s v="500-999Dvc"/>
    <x v="2"/>
    <x v="2"/>
    <n v="269831100"/>
  </r>
  <r>
    <s v="KL4238WAUFA"/>
    <x v="91"/>
    <x v="1"/>
    <x v="8"/>
    <x v="8"/>
    <x v="1"/>
    <x v="1"/>
    <x v="1"/>
    <x v="13"/>
    <s v="500-999Dvc"/>
    <x v="3"/>
    <x v="2"/>
    <n v="269831100"/>
  </r>
  <r>
    <s v="KL4238WAUFL"/>
    <x v="92"/>
    <x v="1"/>
    <x v="8"/>
    <x v="8"/>
    <x v="1"/>
    <x v="1"/>
    <x v="1"/>
    <x v="13"/>
    <s v="500-999Dvc"/>
    <x v="4"/>
    <x v="2"/>
    <n v="228320400"/>
  </r>
  <r>
    <s v="KL4238WAUT5"/>
    <x v="93"/>
    <x v="1"/>
    <x v="8"/>
    <x v="8"/>
    <x v="1"/>
    <x v="1"/>
    <x v="1"/>
    <x v="13"/>
    <s v="500-999Dvc"/>
    <x v="1"/>
    <x v="3"/>
    <n v="809470200"/>
  </r>
  <r>
    <s v="KL4238WAUT6"/>
    <x v="94"/>
    <x v="1"/>
    <x v="8"/>
    <x v="8"/>
    <x v="1"/>
    <x v="1"/>
    <x v="1"/>
    <x v="13"/>
    <s v="500-999Dvc"/>
    <x v="2"/>
    <x v="3"/>
    <n v="709839900"/>
  </r>
  <r>
    <s v="KL4238WAUTA"/>
    <x v="95"/>
    <x v="1"/>
    <x v="8"/>
    <x v="8"/>
    <x v="1"/>
    <x v="1"/>
    <x v="1"/>
    <x v="13"/>
    <s v="500-999Dvc"/>
    <x v="3"/>
    <x v="3"/>
    <n v="684938100"/>
  </r>
  <r>
    <s v="KL4238WAUTL"/>
    <x v="96"/>
    <x v="1"/>
    <x v="8"/>
    <x v="8"/>
    <x v="1"/>
    <x v="1"/>
    <x v="1"/>
    <x v="13"/>
    <s v="500-999Dvc"/>
    <x v="4"/>
    <x v="3"/>
    <n v="585284700"/>
  </r>
  <r>
    <s v="KL4238WAVD5"/>
    <x v="85"/>
    <x v="1"/>
    <x v="8"/>
    <x v="8"/>
    <x v="1"/>
    <x v="1"/>
    <x v="1"/>
    <x v="14"/>
    <s v="1000-1499Dvc"/>
    <x v="1"/>
    <x v="1"/>
    <n v="498128400"/>
  </r>
  <r>
    <s v="KL4238WAVD6"/>
    <x v="86"/>
    <x v="1"/>
    <x v="8"/>
    <x v="8"/>
    <x v="1"/>
    <x v="1"/>
    <x v="1"/>
    <x v="14"/>
    <s v="1000-1499Dvc"/>
    <x v="2"/>
    <x v="1"/>
    <n v="431715900"/>
  </r>
  <r>
    <s v="KL4238WAVDA"/>
    <x v="87"/>
    <x v="1"/>
    <x v="8"/>
    <x v="8"/>
    <x v="1"/>
    <x v="1"/>
    <x v="1"/>
    <x v="14"/>
    <s v="1000-1499Dvc"/>
    <x v="3"/>
    <x v="1"/>
    <n v="435850800"/>
  </r>
  <r>
    <s v="KL4238WAVDL"/>
    <x v="88"/>
    <x v="1"/>
    <x v="8"/>
    <x v="8"/>
    <x v="1"/>
    <x v="1"/>
    <x v="1"/>
    <x v="14"/>
    <s v="1000-1499Dvc"/>
    <x v="4"/>
    <x v="1"/>
    <n v="369438300"/>
  </r>
  <r>
    <s v="KL4238WAVF5"/>
    <x v="89"/>
    <x v="1"/>
    <x v="8"/>
    <x v="8"/>
    <x v="1"/>
    <x v="1"/>
    <x v="1"/>
    <x v="14"/>
    <s v="1000-1499Dvc"/>
    <x v="1"/>
    <x v="2"/>
    <n v="269831100"/>
  </r>
  <r>
    <s v="KL4238WAVF6"/>
    <x v="90"/>
    <x v="1"/>
    <x v="8"/>
    <x v="8"/>
    <x v="1"/>
    <x v="1"/>
    <x v="1"/>
    <x v="14"/>
    <s v="1000-1499Dvc"/>
    <x v="2"/>
    <x v="2"/>
    <n v="228320400"/>
  </r>
  <r>
    <s v="KL4238WAVFA"/>
    <x v="91"/>
    <x v="1"/>
    <x v="8"/>
    <x v="8"/>
    <x v="1"/>
    <x v="1"/>
    <x v="1"/>
    <x v="14"/>
    <s v="1000-1499Dvc"/>
    <x v="3"/>
    <x v="2"/>
    <n v="249064200"/>
  </r>
  <r>
    <s v="KL4238WAVFL"/>
    <x v="92"/>
    <x v="1"/>
    <x v="8"/>
    <x v="8"/>
    <x v="1"/>
    <x v="1"/>
    <x v="1"/>
    <x v="14"/>
    <s v="1000-1499Dvc"/>
    <x v="4"/>
    <x v="2"/>
    <n v="207553500"/>
  </r>
  <r>
    <s v="KL4238WAVT5"/>
    <x v="93"/>
    <x v="1"/>
    <x v="8"/>
    <x v="8"/>
    <x v="1"/>
    <x v="1"/>
    <x v="1"/>
    <x v="14"/>
    <s v="1000-1499Dvc"/>
    <x v="1"/>
    <x v="3"/>
    <n v="767936400"/>
  </r>
  <r>
    <s v="KL4238WAVT6"/>
    <x v="94"/>
    <x v="1"/>
    <x v="8"/>
    <x v="8"/>
    <x v="1"/>
    <x v="1"/>
    <x v="1"/>
    <x v="14"/>
    <s v="1000-1499Dvc"/>
    <x v="2"/>
    <x v="3"/>
    <n v="668306100"/>
  </r>
  <r>
    <s v="KL4238WAVTA"/>
    <x v="95"/>
    <x v="1"/>
    <x v="8"/>
    <x v="8"/>
    <x v="1"/>
    <x v="1"/>
    <x v="1"/>
    <x v="14"/>
    <s v="1000-1499Dvc"/>
    <x v="3"/>
    <x v="3"/>
    <n v="664171200"/>
  </r>
  <r>
    <s v="KL4238WAVTL"/>
    <x v="96"/>
    <x v="1"/>
    <x v="8"/>
    <x v="8"/>
    <x v="1"/>
    <x v="1"/>
    <x v="1"/>
    <x v="14"/>
    <s v="1000-1499Dvc"/>
    <x v="4"/>
    <x v="3"/>
    <n v="564540900"/>
  </r>
  <r>
    <s v="KL4238WAWD5"/>
    <x v="85"/>
    <x v="1"/>
    <x v="8"/>
    <x v="8"/>
    <x v="1"/>
    <x v="1"/>
    <x v="1"/>
    <x v="15"/>
    <s v="1500-2499Dvc"/>
    <x v="1"/>
    <x v="1"/>
    <n v="498128400"/>
  </r>
  <r>
    <s v="KL4238WAWD6"/>
    <x v="86"/>
    <x v="1"/>
    <x v="8"/>
    <x v="8"/>
    <x v="1"/>
    <x v="1"/>
    <x v="1"/>
    <x v="15"/>
    <s v="1500-2499Dvc"/>
    <x v="2"/>
    <x v="1"/>
    <n v="431715900"/>
  </r>
  <r>
    <s v="KL4238WAWDA"/>
    <x v="87"/>
    <x v="1"/>
    <x v="8"/>
    <x v="8"/>
    <x v="1"/>
    <x v="1"/>
    <x v="1"/>
    <x v="15"/>
    <s v="1500-2499Dvc"/>
    <x v="3"/>
    <x v="1"/>
    <n v="435850800"/>
  </r>
  <r>
    <s v="KL4238WAWDL"/>
    <x v="88"/>
    <x v="1"/>
    <x v="8"/>
    <x v="8"/>
    <x v="1"/>
    <x v="1"/>
    <x v="1"/>
    <x v="15"/>
    <s v="1500-2499Dvc"/>
    <x v="4"/>
    <x v="1"/>
    <n v="369438300"/>
  </r>
  <r>
    <s v="KL4238WAWF5"/>
    <x v="89"/>
    <x v="1"/>
    <x v="8"/>
    <x v="8"/>
    <x v="1"/>
    <x v="1"/>
    <x v="1"/>
    <x v="15"/>
    <s v="1500-2499Dvc"/>
    <x v="1"/>
    <x v="2"/>
    <n v="269831100"/>
  </r>
  <r>
    <s v="KL4238WAWF6"/>
    <x v="90"/>
    <x v="1"/>
    <x v="8"/>
    <x v="8"/>
    <x v="1"/>
    <x v="1"/>
    <x v="1"/>
    <x v="15"/>
    <s v="1500-2499Dvc"/>
    <x v="2"/>
    <x v="2"/>
    <n v="228320400"/>
  </r>
  <r>
    <s v="KL4238WAWFA"/>
    <x v="91"/>
    <x v="1"/>
    <x v="8"/>
    <x v="8"/>
    <x v="1"/>
    <x v="1"/>
    <x v="1"/>
    <x v="15"/>
    <s v="1500-2499Dvc"/>
    <x v="3"/>
    <x v="2"/>
    <n v="249064200"/>
  </r>
  <r>
    <s v="KL4238WAWFL"/>
    <x v="92"/>
    <x v="1"/>
    <x v="8"/>
    <x v="8"/>
    <x v="1"/>
    <x v="1"/>
    <x v="1"/>
    <x v="15"/>
    <s v="1500-2499Dvc"/>
    <x v="4"/>
    <x v="2"/>
    <n v="207553500"/>
  </r>
  <r>
    <s v="KL4238WAWT5"/>
    <x v="93"/>
    <x v="1"/>
    <x v="8"/>
    <x v="8"/>
    <x v="1"/>
    <x v="1"/>
    <x v="1"/>
    <x v="15"/>
    <s v="1500-2499Dvc"/>
    <x v="1"/>
    <x v="3"/>
    <n v="767936400"/>
  </r>
  <r>
    <s v="KL4238WAWT6"/>
    <x v="94"/>
    <x v="1"/>
    <x v="8"/>
    <x v="8"/>
    <x v="1"/>
    <x v="1"/>
    <x v="1"/>
    <x v="15"/>
    <s v="1500-2499Dvc"/>
    <x v="2"/>
    <x v="3"/>
    <n v="668306100"/>
  </r>
  <r>
    <s v="KL4238WAWTA"/>
    <x v="95"/>
    <x v="1"/>
    <x v="8"/>
    <x v="8"/>
    <x v="1"/>
    <x v="1"/>
    <x v="1"/>
    <x v="15"/>
    <s v="1500-2499Dvc"/>
    <x v="3"/>
    <x v="3"/>
    <n v="664171200"/>
  </r>
  <r>
    <s v="KL4238WAWTL"/>
    <x v="96"/>
    <x v="1"/>
    <x v="8"/>
    <x v="8"/>
    <x v="1"/>
    <x v="1"/>
    <x v="1"/>
    <x v="15"/>
    <s v="1500-2499Dvc"/>
    <x v="4"/>
    <x v="3"/>
    <n v="564540900"/>
  </r>
  <r>
    <s v="KL4238WAXD5"/>
    <x v="85"/>
    <x v="1"/>
    <x v="8"/>
    <x v="8"/>
    <x v="1"/>
    <x v="1"/>
    <x v="1"/>
    <x v="16"/>
    <s v="2500-4999Dvc"/>
    <x v="1"/>
    <x v="1"/>
    <n v="498128400"/>
  </r>
  <r>
    <s v="KL4238WAXD6"/>
    <x v="86"/>
    <x v="1"/>
    <x v="8"/>
    <x v="8"/>
    <x v="1"/>
    <x v="1"/>
    <x v="1"/>
    <x v="16"/>
    <s v="2500-4999Dvc"/>
    <x v="2"/>
    <x v="1"/>
    <n v="431715900"/>
  </r>
  <r>
    <s v="KL4238WAXDA"/>
    <x v="87"/>
    <x v="1"/>
    <x v="8"/>
    <x v="8"/>
    <x v="1"/>
    <x v="1"/>
    <x v="1"/>
    <x v="16"/>
    <s v="2500-4999Dvc"/>
    <x v="3"/>
    <x v="1"/>
    <n v="435850800"/>
  </r>
  <r>
    <s v="KL4238WAXDL"/>
    <x v="88"/>
    <x v="1"/>
    <x v="8"/>
    <x v="8"/>
    <x v="1"/>
    <x v="1"/>
    <x v="1"/>
    <x v="16"/>
    <s v="2500-4999Dvc"/>
    <x v="4"/>
    <x v="1"/>
    <n v="369438300"/>
  </r>
  <r>
    <s v="KL4238WAXF5"/>
    <x v="89"/>
    <x v="1"/>
    <x v="8"/>
    <x v="8"/>
    <x v="1"/>
    <x v="1"/>
    <x v="1"/>
    <x v="16"/>
    <s v="2500-4999Dvc"/>
    <x v="1"/>
    <x v="2"/>
    <n v="269831100"/>
  </r>
  <r>
    <s v="KL4238WAXF6"/>
    <x v="90"/>
    <x v="1"/>
    <x v="8"/>
    <x v="8"/>
    <x v="1"/>
    <x v="1"/>
    <x v="1"/>
    <x v="16"/>
    <s v="2500-4999Dvc"/>
    <x v="2"/>
    <x v="2"/>
    <n v="228320400"/>
  </r>
  <r>
    <s v="KL4238WAXFA"/>
    <x v="91"/>
    <x v="1"/>
    <x v="8"/>
    <x v="8"/>
    <x v="1"/>
    <x v="1"/>
    <x v="1"/>
    <x v="16"/>
    <s v="2500-4999Dvc"/>
    <x v="3"/>
    <x v="2"/>
    <n v="249064200"/>
  </r>
  <r>
    <s v="KL4238WAXFL"/>
    <x v="92"/>
    <x v="1"/>
    <x v="8"/>
    <x v="8"/>
    <x v="1"/>
    <x v="1"/>
    <x v="1"/>
    <x v="16"/>
    <s v="2500-4999Dvc"/>
    <x v="4"/>
    <x v="2"/>
    <n v="207553500"/>
  </r>
  <r>
    <s v="KL4238WAXT5"/>
    <x v="93"/>
    <x v="1"/>
    <x v="8"/>
    <x v="8"/>
    <x v="1"/>
    <x v="1"/>
    <x v="1"/>
    <x v="16"/>
    <s v="2500-4999Dvc"/>
    <x v="1"/>
    <x v="3"/>
    <n v="767936400"/>
  </r>
  <r>
    <s v="KL4238WAXT6"/>
    <x v="94"/>
    <x v="1"/>
    <x v="8"/>
    <x v="8"/>
    <x v="1"/>
    <x v="1"/>
    <x v="1"/>
    <x v="16"/>
    <s v="2500-4999Dvc"/>
    <x v="2"/>
    <x v="3"/>
    <n v="668306100"/>
  </r>
  <r>
    <s v="KL4238WAXTA"/>
    <x v="95"/>
    <x v="1"/>
    <x v="8"/>
    <x v="8"/>
    <x v="1"/>
    <x v="1"/>
    <x v="1"/>
    <x v="16"/>
    <s v="2500-4999Dvc"/>
    <x v="3"/>
    <x v="3"/>
    <n v="664171200"/>
  </r>
  <r>
    <s v="KL4238WAXTL"/>
    <x v="96"/>
    <x v="1"/>
    <x v="8"/>
    <x v="8"/>
    <x v="1"/>
    <x v="1"/>
    <x v="1"/>
    <x v="16"/>
    <s v="2500-4999Dvc"/>
    <x v="4"/>
    <x v="3"/>
    <n v="564540900"/>
  </r>
  <r>
    <s v="KL4238WAYD5"/>
    <x v="85"/>
    <x v="1"/>
    <x v="8"/>
    <x v="8"/>
    <x v="1"/>
    <x v="1"/>
    <x v="1"/>
    <x v="17"/>
    <s v="5000+Dvc"/>
    <x v="1"/>
    <x v="1"/>
    <n v="498128400"/>
  </r>
  <r>
    <s v="KL4238WAYD6"/>
    <x v="86"/>
    <x v="1"/>
    <x v="8"/>
    <x v="8"/>
    <x v="1"/>
    <x v="1"/>
    <x v="1"/>
    <x v="17"/>
    <s v="5000+Dvc"/>
    <x v="2"/>
    <x v="1"/>
    <n v="431715900"/>
  </r>
  <r>
    <s v="KL4238WAYDA"/>
    <x v="87"/>
    <x v="1"/>
    <x v="8"/>
    <x v="8"/>
    <x v="1"/>
    <x v="1"/>
    <x v="1"/>
    <x v="17"/>
    <s v="5000+Dvc"/>
    <x v="3"/>
    <x v="1"/>
    <n v="435850800"/>
  </r>
  <r>
    <s v="KL4238WAYDL"/>
    <x v="88"/>
    <x v="1"/>
    <x v="8"/>
    <x v="8"/>
    <x v="1"/>
    <x v="1"/>
    <x v="1"/>
    <x v="17"/>
    <s v="5000+Dvc"/>
    <x v="4"/>
    <x v="1"/>
    <n v="369438300"/>
  </r>
  <r>
    <s v="KL4238WAYF5"/>
    <x v="89"/>
    <x v="1"/>
    <x v="8"/>
    <x v="8"/>
    <x v="1"/>
    <x v="1"/>
    <x v="1"/>
    <x v="17"/>
    <s v="5000+Dvc"/>
    <x v="1"/>
    <x v="2"/>
    <n v="269831100"/>
  </r>
  <r>
    <s v="KL4238WAYF6"/>
    <x v="90"/>
    <x v="1"/>
    <x v="8"/>
    <x v="8"/>
    <x v="1"/>
    <x v="1"/>
    <x v="1"/>
    <x v="17"/>
    <s v="5000+Dvc"/>
    <x v="2"/>
    <x v="2"/>
    <n v="228320400"/>
  </r>
  <r>
    <s v="KL4238WAYFA"/>
    <x v="91"/>
    <x v="1"/>
    <x v="8"/>
    <x v="8"/>
    <x v="1"/>
    <x v="1"/>
    <x v="1"/>
    <x v="17"/>
    <s v="5000+Dvc"/>
    <x v="3"/>
    <x v="2"/>
    <n v="249064200"/>
  </r>
  <r>
    <s v="KL4238WAYFL"/>
    <x v="92"/>
    <x v="1"/>
    <x v="8"/>
    <x v="8"/>
    <x v="1"/>
    <x v="1"/>
    <x v="1"/>
    <x v="17"/>
    <s v="5000+Dvc"/>
    <x v="4"/>
    <x v="2"/>
    <n v="207553500"/>
  </r>
  <r>
    <s v="KL4238WAYT5"/>
    <x v="93"/>
    <x v="1"/>
    <x v="8"/>
    <x v="8"/>
    <x v="1"/>
    <x v="1"/>
    <x v="1"/>
    <x v="17"/>
    <s v="5000+Dvc"/>
    <x v="1"/>
    <x v="3"/>
    <n v="767936400"/>
  </r>
  <r>
    <s v="KL4238WAYT6"/>
    <x v="94"/>
    <x v="1"/>
    <x v="8"/>
    <x v="8"/>
    <x v="1"/>
    <x v="1"/>
    <x v="1"/>
    <x v="17"/>
    <s v="5000+Dvc"/>
    <x v="2"/>
    <x v="3"/>
    <n v="668306100"/>
  </r>
  <r>
    <s v="KL4238WAYTA"/>
    <x v="95"/>
    <x v="1"/>
    <x v="8"/>
    <x v="8"/>
    <x v="1"/>
    <x v="1"/>
    <x v="1"/>
    <x v="17"/>
    <s v="5000+Dvc"/>
    <x v="3"/>
    <x v="3"/>
    <n v="664171200"/>
  </r>
  <r>
    <s v="KL4238WAYTL"/>
    <x v="96"/>
    <x v="1"/>
    <x v="8"/>
    <x v="8"/>
    <x v="1"/>
    <x v="1"/>
    <x v="1"/>
    <x v="17"/>
    <s v="5000+Dvc"/>
    <x v="4"/>
    <x v="3"/>
    <n v="564540900"/>
  </r>
  <r>
    <s v="KL4239WAAD5"/>
    <x v="97"/>
    <x v="1"/>
    <x v="9"/>
    <x v="9"/>
    <x v="1"/>
    <x v="1"/>
    <x v="1"/>
    <x v="1"/>
    <s v="1-1Dvc"/>
    <x v="1"/>
    <x v="1"/>
    <n v="2569343700"/>
  </r>
  <r>
    <s v="KL4239WAAD6"/>
    <x v="98"/>
    <x v="1"/>
    <x v="9"/>
    <x v="9"/>
    <x v="1"/>
    <x v="1"/>
    <x v="1"/>
    <x v="1"/>
    <s v="1-1Dvc"/>
    <x v="2"/>
    <x v="1"/>
    <n v="2253104700"/>
  </r>
  <r>
    <s v="KL4239WAADA"/>
    <x v="99"/>
    <x v="1"/>
    <x v="9"/>
    <x v="9"/>
    <x v="1"/>
    <x v="1"/>
    <x v="1"/>
    <x v="1"/>
    <s v="1-1Dvc"/>
    <x v="3"/>
    <x v="1"/>
    <n v="2174056500"/>
  </r>
  <r>
    <s v="KL4239WAADL"/>
    <x v="100"/>
    <x v="1"/>
    <x v="9"/>
    <x v="9"/>
    <x v="1"/>
    <x v="1"/>
    <x v="1"/>
    <x v="1"/>
    <s v="1-1Dvc"/>
    <x v="4"/>
    <x v="1"/>
    <n v="1857817500"/>
  </r>
  <r>
    <s v="KL4239WAAF5"/>
    <x v="101"/>
    <x v="1"/>
    <x v="9"/>
    <x v="9"/>
    <x v="1"/>
    <x v="1"/>
    <x v="1"/>
    <x v="1"/>
    <s v="1-1Dvc"/>
    <x v="1"/>
    <x v="2"/>
    <n v="1482327000"/>
  </r>
  <r>
    <s v="KL4239WAAF6"/>
    <x v="102"/>
    <x v="1"/>
    <x v="9"/>
    <x v="9"/>
    <x v="1"/>
    <x v="1"/>
    <x v="1"/>
    <x v="1"/>
    <s v="1-1Dvc"/>
    <x v="2"/>
    <x v="2"/>
    <n v="1284683400"/>
  </r>
  <r>
    <s v="KL4239WAAFA"/>
    <x v="103"/>
    <x v="1"/>
    <x v="9"/>
    <x v="9"/>
    <x v="1"/>
    <x v="1"/>
    <x v="1"/>
    <x v="1"/>
    <s v="1-1Dvc"/>
    <x v="3"/>
    <x v="2"/>
    <n v="1284683400"/>
  </r>
  <r>
    <s v="KL4239WAAFL"/>
    <x v="104"/>
    <x v="1"/>
    <x v="9"/>
    <x v="9"/>
    <x v="1"/>
    <x v="1"/>
    <x v="1"/>
    <x v="1"/>
    <s v="1-1Dvc"/>
    <x v="4"/>
    <x v="2"/>
    <n v="1087039800"/>
  </r>
  <r>
    <s v="KL4239WAAT5"/>
    <x v="105"/>
    <x v="1"/>
    <x v="9"/>
    <x v="9"/>
    <x v="1"/>
    <x v="1"/>
    <x v="1"/>
    <x v="1"/>
    <s v="1-1Dvc"/>
    <x v="1"/>
    <x v="3"/>
    <n v="3854004000"/>
  </r>
  <r>
    <s v="KL4239WAAT6"/>
    <x v="106"/>
    <x v="1"/>
    <x v="9"/>
    <x v="9"/>
    <x v="1"/>
    <x v="1"/>
    <x v="1"/>
    <x v="1"/>
    <s v="1-1Dvc"/>
    <x v="2"/>
    <x v="3"/>
    <n v="3379691700"/>
  </r>
  <r>
    <s v="KL4239WAATA"/>
    <x v="107"/>
    <x v="1"/>
    <x v="9"/>
    <x v="9"/>
    <x v="1"/>
    <x v="1"/>
    <x v="1"/>
    <x v="1"/>
    <s v="1-1Dvc"/>
    <x v="3"/>
    <x v="3"/>
    <n v="3261096300"/>
  </r>
  <r>
    <s v="KL4239WAATL"/>
    <x v="108"/>
    <x v="1"/>
    <x v="9"/>
    <x v="9"/>
    <x v="1"/>
    <x v="1"/>
    <x v="1"/>
    <x v="1"/>
    <s v="1-1Dvc"/>
    <x v="4"/>
    <x v="3"/>
    <n v="2786737800"/>
  </r>
  <r>
    <s v="KL4239WABD5"/>
    <x v="97"/>
    <x v="1"/>
    <x v="9"/>
    <x v="9"/>
    <x v="1"/>
    <x v="1"/>
    <x v="1"/>
    <x v="2"/>
    <s v="2-2Dvc"/>
    <x v="1"/>
    <x v="1"/>
    <n v="2569343700"/>
  </r>
  <r>
    <s v="KL4239WABD6"/>
    <x v="98"/>
    <x v="1"/>
    <x v="9"/>
    <x v="9"/>
    <x v="1"/>
    <x v="1"/>
    <x v="1"/>
    <x v="2"/>
    <s v="2-2Dvc"/>
    <x v="2"/>
    <x v="1"/>
    <n v="2253104700"/>
  </r>
  <r>
    <s v="KL4239WABDA"/>
    <x v="99"/>
    <x v="1"/>
    <x v="9"/>
    <x v="9"/>
    <x v="1"/>
    <x v="1"/>
    <x v="1"/>
    <x v="2"/>
    <s v="2-2Dvc"/>
    <x v="3"/>
    <x v="1"/>
    <n v="2174056500"/>
  </r>
  <r>
    <s v="KL4239WABDL"/>
    <x v="100"/>
    <x v="1"/>
    <x v="9"/>
    <x v="9"/>
    <x v="1"/>
    <x v="1"/>
    <x v="1"/>
    <x v="2"/>
    <s v="2-2Dvc"/>
    <x v="4"/>
    <x v="1"/>
    <n v="1857817500"/>
  </r>
  <r>
    <s v="KL4239WABF5"/>
    <x v="101"/>
    <x v="1"/>
    <x v="9"/>
    <x v="9"/>
    <x v="1"/>
    <x v="1"/>
    <x v="1"/>
    <x v="2"/>
    <s v="2-2Dvc"/>
    <x v="1"/>
    <x v="2"/>
    <n v="1482327000"/>
  </r>
  <r>
    <s v="KL4239WABF6"/>
    <x v="102"/>
    <x v="1"/>
    <x v="9"/>
    <x v="9"/>
    <x v="1"/>
    <x v="1"/>
    <x v="1"/>
    <x v="2"/>
    <s v="2-2Dvc"/>
    <x v="2"/>
    <x v="2"/>
    <n v="1284683400"/>
  </r>
  <r>
    <s v="KL4239WABFA"/>
    <x v="103"/>
    <x v="1"/>
    <x v="9"/>
    <x v="9"/>
    <x v="1"/>
    <x v="1"/>
    <x v="1"/>
    <x v="2"/>
    <s v="2-2Dvc"/>
    <x v="3"/>
    <x v="2"/>
    <n v="1284683400"/>
  </r>
  <r>
    <s v="KL4239WABFL"/>
    <x v="104"/>
    <x v="1"/>
    <x v="9"/>
    <x v="9"/>
    <x v="1"/>
    <x v="1"/>
    <x v="1"/>
    <x v="2"/>
    <s v="2-2Dvc"/>
    <x v="4"/>
    <x v="2"/>
    <n v="1087039800"/>
  </r>
  <r>
    <s v="KL4239WABT5"/>
    <x v="105"/>
    <x v="1"/>
    <x v="9"/>
    <x v="9"/>
    <x v="1"/>
    <x v="1"/>
    <x v="1"/>
    <x v="2"/>
    <s v="2-2Dvc"/>
    <x v="1"/>
    <x v="3"/>
    <n v="3854004000"/>
  </r>
  <r>
    <s v="KL4239WABT6"/>
    <x v="106"/>
    <x v="1"/>
    <x v="9"/>
    <x v="9"/>
    <x v="1"/>
    <x v="1"/>
    <x v="1"/>
    <x v="2"/>
    <s v="2-2Dvc"/>
    <x v="2"/>
    <x v="3"/>
    <n v="3379691700"/>
  </r>
  <r>
    <s v="KL4239WABTA"/>
    <x v="107"/>
    <x v="1"/>
    <x v="9"/>
    <x v="9"/>
    <x v="1"/>
    <x v="1"/>
    <x v="1"/>
    <x v="2"/>
    <s v="2-2Dvc"/>
    <x v="3"/>
    <x v="3"/>
    <n v="3261096300"/>
  </r>
  <r>
    <s v="KL4239WABTL"/>
    <x v="108"/>
    <x v="1"/>
    <x v="9"/>
    <x v="9"/>
    <x v="1"/>
    <x v="1"/>
    <x v="1"/>
    <x v="2"/>
    <s v="2-2Dvc"/>
    <x v="4"/>
    <x v="3"/>
    <n v="2786737800"/>
  </r>
  <r>
    <s v="KL4239WACD5"/>
    <x v="97"/>
    <x v="1"/>
    <x v="9"/>
    <x v="9"/>
    <x v="1"/>
    <x v="1"/>
    <x v="1"/>
    <x v="3"/>
    <s v="3-3Dvc"/>
    <x v="1"/>
    <x v="1"/>
    <n v="2569343700"/>
  </r>
  <r>
    <s v="KL4239WACD6"/>
    <x v="98"/>
    <x v="1"/>
    <x v="9"/>
    <x v="9"/>
    <x v="1"/>
    <x v="1"/>
    <x v="1"/>
    <x v="3"/>
    <s v="3-3Dvc"/>
    <x v="2"/>
    <x v="1"/>
    <n v="2253104700"/>
  </r>
  <r>
    <s v="KL4239WACDA"/>
    <x v="99"/>
    <x v="1"/>
    <x v="9"/>
    <x v="9"/>
    <x v="1"/>
    <x v="1"/>
    <x v="1"/>
    <x v="3"/>
    <s v="3-3Dvc"/>
    <x v="3"/>
    <x v="1"/>
    <n v="2174056500"/>
  </r>
  <r>
    <s v="KL4239WACDL"/>
    <x v="100"/>
    <x v="1"/>
    <x v="9"/>
    <x v="9"/>
    <x v="1"/>
    <x v="1"/>
    <x v="1"/>
    <x v="3"/>
    <s v="3-3Dvc"/>
    <x v="4"/>
    <x v="1"/>
    <n v="1857817500"/>
  </r>
  <r>
    <s v="KL4239WACF5"/>
    <x v="101"/>
    <x v="1"/>
    <x v="9"/>
    <x v="9"/>
    <x v="1"/>
    <x v="1"/>
    <x v="1"/>
    <x v="3"/>
    <s v="3-3Dvc"/>
    <x v="1"/>
    <x v="2"/>
    <n v="1482327000"/>
  </r>
  <r>
    <s v="KL4239WACF6"/>
    <x v="102"/>
    <x v="1"/>
    <x v="9"/>
    <x v="9"/>
    <x v="1"/>
    <x v="1"/>
    <x v="1"/>
    <x v="3"/>
    <s v="3-3Dvc"/>
    <x v="2"/>
    <x v="2"/>
    <n v="1284683400"/>
  </r>
  <r>
    <s v="KL4239WACFA"/>
    <x v="103"/>
    <x v="1"/>
    <x v="9"/>
    <x v="9"/>
    <x v="1"/>
    <x v="1"/>
    <x v="1"/>
    <x v="3"/>
    <s v="3-3Dvc"/>
    <x v="3"/>
    <x v="2"/>
    <n v="1284683400"/>
  </r>
  <r>
    <s v="KL4239WACFL"/>
    <x v="104"/>
    <x v="1"/>
    <x v="9"/>
    <x v="9"/>
    <x v="1"/>
    <x v="1"/>
    <x v="1"/>
    <x v="3"/>
    <s v="3-3Dvc"/>
    <x v="4"/>
    <x v="2"/>
    <n v="1087039800"/>
  </r>
  <r>
    <s v="KL4239WACT5"/>
    <x v="105"/>
    <x v="1"/>
    <x v="9"/>
    <x v="9"/>
    <x v="1"/>
    <x v="1"/>
    <x v="1"/>
    <x v="3"/>
    <s v="3-3Dvc"/>
    <x v="1"/>
    <x v="3"/>
    <n v="3854004000"/>
  </r>
  <r>
    <s v="KL4239WACT6"/>
    <x v="106"/>
    <x v="1"/>
    <x v="9"/>
    <x v="9"/>
    <x v="1"/>
    <x v="1"/>
    <x v="1"/>
    <x v="3"/>
    <s v="3-3Dvc"/>
    <x v="2"/>
    <x v="3"/>
    <n v="3379691700"/>
  </r>
  <r>
    <s v="KL4239WACTA"/>
    <x v="107"/>
    <x v="1"/>
    <x v="9"/>
    <x v="9"/>
    <x v="1"/>
    <x v="1"/>
    <x v="1"/>
    <x v="3"/>
    <s v="3-3Dvc"/>
    <x v="3"/>
    <x v="3"/>
    <n v="3261096300"/>
  </r>
  <r>
    <s v="KL4239WACTL"/>
    <x v="108"/>
    <x v="1"/>
    <x v="9"/>
    <x v="9"/>
    <x v="1"/>
    <x v="1"/>
    <x v="1"/>
    <x v="3"/>
    <s v="3-3Dvc"/>
    <x v="4"/>
    <x v="3"/>
    <n v="2786737800"/>
  </r>
  <r>
    <s v="KL4239WADD5"/>
    <x v="97"/>
    <x v="1"/>
    <x v="9"/>
    <x v="9"/>
    <x v="1"/>
    <x v="1"/>
    <x v="1"/>
    <x v="4"/>
    <s v="4-4Dvc"/>
    <x v="1"/>
    <x v="1"/>
    <n v="2569343700"/>
  </r>
  <r>
    <s v="KL4239WADD6"/>
    <x v="98"/>
    <x v="1"/>
    <x v="9"/>
    <x v="9"/>
    <x v="1"/>
    <x v="1"/>
    <x v="1"/>
    <x v="4"/>
    <s v="4-4Dvc"/>
    <x v="2"/>
    <x v="1"/>
    <n v="2253104700"/>
  </r>
  <r>
    <s v="KL4239WADDA"/>
    <x v="99"/>
    <x v="1"/>
    <x v="9"/>
    <x v="9"/>
    <x v="1"/>
    <x v="1"/>
    <x v="1"/>
    <x v="4"/>
    <s v="4-4Dvc"/>
    <x v="3"/>
    <x v="1"/>
    <n v="2174056500"/>
  </r>
  <r>
    <s v="KL4239WADDL"/>
    <x v="100"/>
    <x v="1"/>
    <x v="9"/>
    <x v="9"/>
    <x v="1"/>
    <x v="1"/>
    <x v="1"/>
    <x v="4"/>
    <s v="4-4Dvc"/>
    <x v="4"/>
    <x v="1"/>
    <n v="1857817500"/>
  </r>
  <r>
    <s v="KL4239WADF5"/>
    <x v="101"/>
    <x v="1"/>
    <x v="9"/>
    <x v="9"/>
    <x v="1"/>
    <x v="1"/>
    <x v="1"/>
    <x v="4"/>
    <s v="4-4Dvc"/>
    <x v="1"/>
    <x v="2"/>
    <n v="1482327000"/>
  </r>
  <r>
    <s v="KL4239WADF6"/>
    <x v="102"/>
    <x v="1"/>
    <x v="9"/>
    <x v="9"/>
    <x v="1"/>
    <x v="1"/>
    <x v="1"/>
    <x v="4"/>
    <s v="4-4Dvc"/>
    <x v="2"/>
    <x v="2"/>
    <n v="1284683400"/>
  </r>
  <r>
    <s v="KL4239WADFA"/>
    <x v="103"/>
    <x v="1"/>
    <x v="9"/>
    <x v="9"/>
    <x v="1"/>
    <x v="1"/>
    <x v="1"/>
    <x v="4"/>
    <s v="4-4Dvc"/>
    <x v="3"/>
    <x v="2"/>
    <n v="1284683400"/>
  </r>
  <r>
    <s v="KL4239WADFL"/>
    <x v="104"/>
    <x v="1"/>
    <x v="9"/>
    <x v="9"/>
    <x v="1"/>
    <x v="1"/>
    <x v="1"/>
    <x v="4"/>
    <s v="4-4Dvc"/>
    <x v="4"/>
    <x v="2"/>
    <n v="1087039800"/>
  </r>
  <r>
    <s v="KL4239WADT5"/>
    <x v="105"/>
    <x v="1"/>
    <x v="9"/>
    <x v="9"/>
    <x v="1"/>
    <x v="1"/>
    <x v="1"/>
    <x v="4"/>
    <s v="4-4Dvc"/>
    <x v="1"/>
    <x v="3"/>
    <n v="3854004000"/>
  </r>
  <r>
    <s v="KL4239WADT6"/>
    <x v="106"/>
    <x v="1"/>
    <x v="9"/>
    <x v="9"/>
    <x v="1"/>
    <x v="1"/>
    <x v="1"/>
    <x v="4"/>
    <s v="4-4Dvc"/>
    <x v="2"/>
    <x v="3"/>
    <n v="3379691700"/>
  </r>
  <r>
    <s v="KL4239WADTA"/>
    <x v="107"/>
    <x v="1"/>
    <x v="9"/>
    <x v="9"/>
    <x v="1"/>
    <x v="1"/>
    <x v="1"/>
    <x v="4"/>
    <s v="4-4Dvc"/>
    <x v="3"/>
    <x v="3"/>
    <n v="3261096300"/>
  </r>
  <r>
    <s v="KL4239WADTL"/>
    <x v="108"/>
    <x v="1"/>
    <x v="9"/>
    <x v="9"/>
    <x v="1"/>
    <x v="1"/>
    <x v="1"/>
    <x v="4"/>
    <s v="4-4Dvc"/>
    <x v="4"/>
    <x v="3"/>
    <n v="2786737800"/>
  </r>
  <r>
    <s v="KL4239WAED5"/>
    <x v="97"/>
    <x v="1"/>
    <x v="9"/>
    <x v="9"/>
    <x v="1"/>
    <x v="1"/>
    <x v="1"/>
    <x v="5"/>
    <s v="5-9Dvc"/>
    <x v="1"/>
    <x v="1"/>
    <n v="2569343700"/>
  </r>
  <r>
    <s v="KL4239WAED6"/>
    <x v="98"/>
    <x v="1"/>
    <x v="9"/>
    <x v="9"/>
    <x v="1"/>
    <x v="1"/>
    <x v="1"/>
    <x v="5"/>
    <s v="5-9Dvc"/>
    <x v="2"/>
    <x v="1"/>
    <n v="2253104700"/>
  </r>
  <r>
    <s v="KL4239WAEDA"/>
    <x v="99"/>
    <x v="1"/>
    <x v="9"/>
    <x v="9"/>
    <x v="1"/>
    <x v="1"/>
    <x v="1"/>
    <x v="5"/>
    <s v="5-9Dvc"/>
    <x v="3"/>
    <x v="1"/>
    <n v="2174056500"/>
  </r>
  <r>
    <s v="KL4239WAEDL"/>
    <x v="100"/>
    <x v="1"/>
    <x v="9"/>
    <x v="9"/>
    <x v="1"/>
    <x v="1"/>
    <x v="1"/>
    <x v="5"/>
    <s v="5-9Dvc"/>
    <x v="4"/>
    <x v="1"/>
    <n v="1857817500"/>
  </r>
  <r>
    <s v="KL4239WAEF5"/>
    <x v="101"/>
    <x v="1"/>
    <x v="9"/>
    <x v="9"/>
    <x v="1"/>
    <x v="1"/>
    <x v="1"/>
    <x v="5"/>
    <s v="5-9Dvc"/>
    <x v="1"/>
    <x v="2"/>
    <n v="1482327000"/>
  </r>
  <r>
    <s v="KL4239WAEF6"/>
    <x v="102"/>
    <x v="1"/>
    <x v="9"/>
    <x v="9"/>
    <x v="1"/>
    <x v="1"/>
    <x v="1"/>
    <x v="5"/>
    <s v="5-9Dvc"/>
    <x v="2"/>
    <x v="2"/>
    <n v="1284683400"/>
  </r>
  <r>
    <s v="KL4239WAEFA"/>
    <x v="103"/>
    <x v="1"/>
    <x v="9"/>
    <x v="9"/>
    <x v="1"/>
    <x v="1"/>
    <x v="1"/>
    <x v="5"/>
    <s v="5-9Dvc"/>
    <x v="3"/>
    <x v="2"/>
    <n v="1284683400"/>
  </r>
  <r>
    <s v="KL4239WAEFL"/>
    <x v="104"/>
    <x v="1"/>
    <x v="9"/>
    <x v="9"/>
    <x v="1"/>
    <x v="1"/>
    <x v="1"/>
    <x v="5"/>
    <s v="5-9Dvc"/>
    <x v="4"/>
    <x v="2"/>
    <n v="1087039800"/>
  </r>
  <r>
    <s v="KL4239WAET5"/>
    <x v="105"/>
    <x v="1"/>
    <x v="9"/>
    <x v="9"/>
    <x v="1"/>
    <x v="1"/>
    <x v="1"/>
    <x v="5"/>
    <s v="5-9Dvc"/>
    <x v="1"/>
    <x v="3"/>
    <n v="3854004000"/>
  </r>
  <r>
    <s v="KL4239WAET6"/>
    <x v="106"/>
    <x v="1"/>
    <x v="9"/>
    <x v="9"/>
    <x v="1"/>
    <x v="1"/>
    <x v="1"/>
    <x v="5"/>
    <s v="5-9Dvc"/>
    <x v="2"/>
    <x v="3"/>
    <n v="3379691700"/>
  </r>
  <r>
    <s v="KL4239WAETA"/>
    <x v="107"/>
    <x v="1"/>
    <x v="9"/>
    <x v="9"/>
    <x v="1"/>
    <x v="1"/>
    <x v="1"/>
    <x v="5"/>
    <s v="5-9Dvc"/>
    <x v="3"/>
    <x v="3"/>
    <n v="3261096300"/>
  </r>
  <r>
    <s v="KL4239WAETL"/>
    <x v="108"/>
    <x v="1"/>
    <x v="9"/>
    <x v="9"/>
    <x v="1"/>
    <x v="1"/>
    <x v="1"/>
    <x v="5"/>
    <s v="5-9Dvc"/>
    <x v="4"/>
    <x v="3"/>
    <n v="2786737800"/>
  </r>
  <r>
    <s v="KL4239WAKD5"/>
    <x v="97"/>
    <x v="1"/>
    <x v="9"/>
    <x v="9"/>
    <x v="1"/>
    <x v="1"/>
    <x v="1"/>
    <x v="0"/>
    <s v="10-14Dvc"/>
    <x v="1"/>
    <x v="1"/>
    <n v="2569343700"/>
  </r>
  <r>
    <s v="KL4239WAKD6"/>
    <x v="98"/>
    <x v="1"/>
    <x v="9"/>
    <x v="9"/>
    <x v="1"/>
    <x v="1"/>
    <x v="1"/>
    <x v="0"/>
    <s v="10-14Dvc"/>
    <x v="2"/>
    <x v="1"/>
    <n v="2253104700"/>
  </r>
  <r>
    <s v="KL4239WAKDA"/>
    <x v="99"/>
    <x v="1"/>
    <x v="9"/>
    <x v="9"/>
    <x v="1"/>
    <x v="1"/>
    <x v="1"/>
    <x v="0"/>
    <s v="10-14Dvc"/>
    <x v="3"/>
    <x v="1"/>
    <n v="2174056500"/>
  </r>
  <r>
    <s v="KL4239WAKDL"/>
    <x v="100"/>
    <x v="1"/>
    <x v="9"/>
    <x v="9"/>
    <x v="1"/>
    <x v="1"/>
    <x v="1"/>
    <x v="0"/>
    <s v="10-14Dvc"/>
    <x v="4"/>
    <x v="1"/>
    <n v="1857817500"/>
  </r>
  <r>
    <s v="KL4239WAKF5"/>
    <x v="101"/>
    <x v="1"/>
    <x v="9"/>
    <x v="9"/>
    <x v="1"/>
    <x v="1"/>
    <x v="1"/>
    <x v="0"/>
    <s v="10-14Dvc"/>
    <x v="1"/>
    <x v="2"/>
    <n v="1482327000"/>
  </r>
  <r>
    <s v="KL4239WAKF6"/>
    <x v="102"/>
    <x v="1"/>
    <x v="9"/>
    <x v="9"/>
    <x v="1"/>
    <x v="1"/>
    <x v="1"/>
    <x v="0"/>
    <s v="10-14Dvc"/>
    <x v="2"/>
    <x v="2"/>
    <n v="1284683400"/>
  </r>
  <r>
    <s v="KL4239WAKFA"/>
    <x v="103"/>
    <x v="1"/>
    <x v="9"/>
    <x v="9"/>
    <x v="1"/>
    <x v="1"/>
    <x v="1"/>
    <x v="0"/>
    <s v="10-14Dvc"/>
    <x v="3"/>
    <x v="2"/>
    <n v="1284683400"/>
  </r>
  <r>
    <s v="KL4239WAKFL"/>
    <x v="104"/>
    <x v="1"/>
    <x v="9"/>
    <x v="9"/>
    <x v="1"/>
    <x v="1"/>
    <x v="1"/>
    <x v="0"/>
    <s v="10-14Dvc"/>
    <x v="4"/>
    <x v="2"/>
    <n v="1087039800"/>
  </r>
  <r>
    <s v="KL4239WAKT5"/>
    <x v="105"/>
    <x v="1"/>
    <x v="9"/>
    <x v="9"/>
    <x v="1"/>
    <x v="1"/>
    <x v="1"/>
    <x v="0"/>
    <s v="10-14Dvc"/>
    <x v="1"/>
    <x v="3"/>
    <n v="3854004000"/>
  </r>
  <r>
    <s v="KL4239WAKT6"/>
    <x v="106"/>
    <x v="1"/>
    <x v="9"/>
    <x v="9"/>
    <x v="1"/>
    <x v="1"/>
    <x v="1"/>
    <x v="0"/>
    <s v="10-14Dvc"/>
    <x v="2"/>
    <x v="3"/>
    <n v="3379691700"/>
  </r>
  <r>
    <s v="KL4239WAKTA"/>
    <x v="107"/>
    <x v="1"/>
    <x v="9"/>
    <x v="9"/>
    <x v="1"/>
    <x v="1"/>
    <x v="1"/>
    <x v="0"/>
    <s v="10-14Dvc"/>
    <x v="3"/>
    <x v="3"/>
    <n v="3261096300"/>
  </r>
  <r>
    <s v="KL4239WAKTL"/>
    <x v="108"/>
    <x v="1"/>
    <x v="9"/>
    <x v="9"/>
    <x v="1"/>
    <x v="1"/>
    <x v="1"/>
    <x v="0"/>
    <s v="10-14Dvc"/>
    <x v="4"/>
    <x v="3"/>
    <n v="2786737800"/>
  </r>
  <r>
    <s v="KL4239WAMD5"/>
    <x v="97"/>
    <x v="1"/>
    <x v="9"/>
    <x v="9"/>
    <x v="1"/>
    <x v="1"/>
    <x v="1"/>
    <x v="6"/>
    <s v="15-19Dvc"/>
    <x v="1"/>
    <x v="1"/>
    <n v="2569343700"/>
  </r>
  <r>
    <s v="KL4239WAMD6"/>
    <x v="98"/>
    <x v="1"/>
    <x v="9"/>
    <x v="9"/>
    <x v="1"/>
    <x v="1"/>
    <x v="1"/>
    <x v="6"/>
    <s v="15-19Dvc"/>
    <x v="2"/>
    <x v="1"/>
    <n v="2253104700"/>
  </r>
  <r>
    <s v="KL4239WAMDA"/>
    <x v="99"/>
    <x v="1"/>
    <x v="9"/>
    <x v="9"/>
    <x v="1"/>
    <x v="1"/>
    <x v="1"/>
    <x v="6"/>
    <s v="15-19Dvc"/>
    <x v="3"/>
    <x v="1"/>
    <n v="2174056500"/>
  </r>
  <r>
    <s v="KL4239WAMDL"/>
    <x v="100"/>
    <x v="1"/>
    <x v="9"/>
    <x v="9"/>
    <x v="1"/>
    <x v="1"/>
    <x v="1"/>
    <x v="6"/>
    <s v="15-19Dvc"/>
    <x v="4"/>
    <x v="1"/>
    <n v="1857817500"/>
  </r>
  <r>
    <s v="KL4239WAMF5"/>
    <x v="101"/>
    <x v="1"/>
    <x v="9"/>
    <x v="9"/>
    <x v="1"/>
    <x v="1"/>
    <x v="1"/>
    <x v="6"/>
    <s v="15-19Dvc"/>
    <x v="1"/>
    <x v="2"/>
    <n v="1482327000"/>
  </r>
  <r>
    <s v="KL4239WAMF6"/>
    <x v="102"/>
    <x v="1"/>
    <x v="9"/>
    <x v="9"/>
    <x v="1"/>
    <x v="1"/>
    <x v="1"/>
    <x v="6"/>
    <s v="15-19Dvc"/>
    <x v="2"/>
    <x v="2"/>
    <n v="1284683400"/>
  </r>
  <r>
    <s v="KL4239WAMFA"/>
    <x v="103"/>
    <x v="1"/>
    <x v="9"/>
    <x v="9"/>
    <x v="1"/>
    <x v="1"/>
    <x v="1"/>
    <x v="6"/>
    <s v="15-19Dvc"/>
    <x v="3"/>
    <x v="2"/>
    <n v="1284683400"/>
  </r>
  <r>
    <s v="KL4239WAMFL"/>
    <x v="104"/>
    <x v="1"/>
    <x v="9"/>
    <x v="9"/>
    <x v="1"/>
    <x v="1"/>
    <x v="1"/>
    <x v="6"/>
    <s v="15-19Dvc"/>
    <x v="4"/>
    <x v="2"/>
    <n v="1087039800"/>
  </r>
  <r>
    <s v="KL4239WAMT5"/>
    <x v="105"/>
    <x v="1"/>
    <x v="9"/>
    <x v="9"/>
    <x v="1"/>
    <x v="1"/>
    <x v="1"/>
    <x v="6"/>
    <s v="15-19Dvc"/>
    <x v="1"/>
    <x v="3"/>
    <n v="3854004000"/>
  </r>
  <r>
    <s v="KL4239WAMT6"/>
    <x v="106"/>
    <x v="1"/>
    <x v="9"/>
    <x v="9"/>
    <x v="1"/>
    <x v="1"/>
    <x v="1"/>
    <x v="6"/>
    <s v="15-19Dvc"/>
    <x v="2"/>
    <x v="3"/>
    <n v="3379691700"/>
  </r>
  <r>
    <s v="KL4239WAMTA"/>
    <x v="107"/>
    <x v="1"/>
    <x v="9"/>
    <x v="9"/>
    <x v="1"/>
    <x v="1"/>
    <x v="1"/>
    <x v="6"/>
    <s v="15-19Dvc"/>
    <x v="3"/>
    <x v="3"/>
    <n v="3261096300"/>
  </r>
  <r>
    <s v="KL4239WAMTL"/>
    <x v="108"/>
    <x v="1"/>
    <x v="9"/>
    <x v="9"/>
    <x v="1"/>
    <x v="1"/>
    <x v="1"/>
    <x v="6"/>
    <s v="15-19Dvc"/>
    <x v="4"/>
    <x v="3"/>
    <n v="2786737800"/>
  </r>
  <r>
    <s v="KL4239WAND5"/>
    <x v="97"/>
    <x v="1"/>
    <x v="9"/>
    <x v="9"/>
    <x v="1"/>
    <x v="1"/>
    <x v="1"/>
    <x v="7"/>
    <s v="20-24Dvc"/>
    <x v="1"/>
    <x v="1"/>
    <n v="2569343700"/>
  </r>
  <r>
    <s v="KL4239WAND6"/>
    <x v="98"/>
    <x v="1"/>
    <x v="9"/>
    <x v="9"/>
    <x v="1"/>
    <x v="1"/>
    <x v="1"/>
    <x v="7"/>
    <s v="20-24Dvc"/>
    <x v="2"/>
    <x v="1"/>
    <n v="2253104700"/>
  </r>
  <r>
    <s v="KL4239WANDA"/>
    <x v="99"/>
    <x v="1"/>
    <x v="9"/>
    <x v="9"/>
    <x v="1"/>
    <x v="1"/>
    <x v="1"/>
    <x v="7"/>
    <s v="20-24Dvc"/>
    <x v="3"/>
    <x v="1"/>
    <n v="2174056500"/>
  </r>
  <r>
    <s v="KL4239WANDL"/>
    <x v="100"/>
    <x v="1"/>
    <x v="9"/>
    <x v="9"/>
    <x v="1"/>
    <x v="1"/>
    <x v="1"/>
    <x v="7"/>
    <s v="20-24Dvc"/>
    <x v="4"/>
    <x v="1"/>
    <n v="1857817500"/>
  </r>
  <r>
    <s v="KL4239WANF5"/>
    <x v="101"/>
    <x v="1"/>
    <x v="9"/>
    <x v="9"/>
    <x v="1"/>
    <x v="1"/>
    <x v="1"/>
    <x v="7"/>
    <s v="20-24Dvc"/>
    <x v="1"/>
    <x v="2"/>
    <n v="1482327000"/>
  </r>
  <r>
    <s v="KL4239WANF6"/>
    <x v="102"/>
    <x v="1"/>
    <x v="9"/>
    <x v="9"/>
    <x v="1"/>
    <x v="1"/>
    <x v="1"/>
    <x v="7"/>
    <s v="20-24Dvc"/>
    <x v="2"/>
    <x v="2"/>
    <n v="1284683400"/>
  </r>
  <r>
    <s v="KL4239WANFA"/>
    <x v="103"/>
    <x v="1"/>
    <x v="9"/>
    <x v="9"/>
    <x v="1"/>
    <x v="1"/>
    <x v="1"/>
    <x v="7"/>
    <s v="20-24Dvc"/>
    <x v="3"/>
    <x v="2"/>
    <n v="1284683400"/>
  </r>
  <r>
    <s v="KL4239WANFL"/>
    <x v="104"/>
    <x v="1"/>
    <x v="9"/>
    <x v="9"/>
    <x v="1"/>
    <x v="1"/>
    <x v="1"/>
    <x v="7"/>
    <s v="20-24Dvc"/>
    <x v="4"/>
    <x v="2"/>
    <n v="1087039800"/>
  </r>
  <r>
    <s v="KL4239WANT5"/>
    <x v="105"/>
    <x v="1"/>
    <x v="9"/>
    <x v="9"/>
    <x v="1"/>
    <x v="1"/>
    <x v="1"/>
    <x v="7"/>
    <s v="20-24Dvc"/>
    <x v="1"/>
    <x v="3"/>
    <n v="3854004000"/>
  </r>
  <r>
    <s v="KL4239WANT6"/>
    <x v="106"/>
    <x v="1"/>
    <x v="9"/>
    <x v="9"/>
    <x v="1"/>
    <x v="1"/>
    <x v="1"/>
    <x v="7"/>
    <s v="20-24Dvc"/>
    <x v="2"/>
    <x v="3"/>
    <n v="3379691700"/>
  </r>
  <r>
    <s v="KL4239WANTA"/>
    <x v="107"/>
    <x v="1"/>
    <x v="9"/>
    <x v="9"/>
    <x v="1"/>
    <x v="1"/>
    <x v="1"/>
    <x v="7"/>
    <s v="20-24Dvc"/>
    <x v="3"/>
    <x v="3"/>
    <n v="3261096300"/>
  </r>
  <r>
    <s v="KL4239WANTL"/>
    <x v="108"/>
    <x v="1"/>
    <x v="9"/>
    <x v="9"/>
    <x v="1"/>
    <x v="1"/>
    <x v="1"/>
    <x v="7"/>
    <s v="20-24Dvc"/>
    <x v="4"/>
    <x v="3"/>
    <n v="2786737800"/>
  </r>
  <r>
    <s v="KL4239WAPD5"/>
    <x v="97"/>
    <x v="1"/>
    <x v="9"/>
    <x v="9"/>
    <x v="1"/>
    <x v="1"/>
    <x v="1"/>
    <x v="8"/>
    <s v="25-49Dvc"/>
    <x v="1"/>
    <x v="1"/>
    <n v="2569343700"/>
  </r>
  <r>
    <s v="KL4239WAPD6"/>
    <x v="98"/>
    <x v="1"/>
    <x v="9"/>
    <x v="9"/>
    <x v="1"/>
    <x v="1"/>
    <x v="1"/>
    <x v="8"/>
    <s v="25-49Dvc"/>
    <x v="2"/>
    <x v="1"/>
    <n v="2253104700"/>
  </r>
  <r>
    <s v="KL4239WAPDA"/>
    <x v="99"/>
    <x v="1"/>
    <x v="9"/>
    <x v="9"/>
    <x v="1"/>
    <x v="1"/>
    <x v="1"/>
    <x v="8"/>
    <s v="25-49Dvc"/>
    <x v="3"/>
    <x v="1"/>
    <n v="2174056500"/>
  </r>
  <r>
    <s v="KL4239WAPDL"/>
    <x v="100"/>
    <x v="1"/>
    <x v="9"/>
    <x v="9"/>
    <x v="1"/>
    <x v="1"/>
    <x v="1"/>
    <x v="8"/>
    <s v="25-49Dvc"/>
    <x v="4"/>
    <x v="1"/>
    <n v="1857817500"/>
  </r>
  <r>
    <s v="KL4239WAPF5"/>
    <x v="101"/>
    <x v="1"/>
    <x v="9"/>
    <x v="9"/>
    <x v="1"/>
    <x v="1"/>
    <x v="1"/>
    <x v="8"/>
    <s v="25-49Dvc"/>
    <x v="1"/>
    <x v="2"/>
    <n v="1482327000"/>
  </r>
  <r>
    <s v="KL4239WAPF6"/>
    <x v="102"/>
    <x v="1"/>
    <x v="9"/>
    <x v="9"/>
    <x v="1"/>
    <x v="1"/>
    <x v="1"/>
    <x v="8"/>
    <s v="25-49Dvc"/>
    <x v="2"/>
    <x v="2"/>
    <n v="1284683400"/>
  </r>
  <r>
    <s v="KL4239WAPFA"/>
    <x v="103"/>
    <x v="1"/>
    <x v="9"/>
    <x v="9"/>
    <x v="1"/>
    <x v="1"/>
    <x v="1"/>
    <x v="8"/>
    <s v="25-49Dvc"/>
    <x v="3"/>
    <x v="2"/>
    <n v="1284683400"/>
  </r>
  <r>
    <s v="KL4239WAPFL"/>
    <x v="104"/>
    <x v="1"/>
    <x v="9"/>
    <x v="9"/>
    <x v="1"/>
    <x v="1"/>
    <x v="1"/>
    <x v="8"/>
    <s v="25-49Dvc"/>
    <x v="4"/>
    <x v="2"/>
    <n v="1087039800"/>
  </r>
  <r>
    <s v="KL4239WAPT5"/>
    <x v="105"/>
    <x v="1"/>
    <x v="9"/>
    <x v="9"/>
    <x v="1"/>
    <x v="1"/>
    <x v="1"/>
    <x v="8"/>
    <s v="25-49Dvc"/>
    <x v="1"/>
    <x v="3"/>
    <n v="3854004000"/>
  </r>
  <r>
    <s v="KL4239WAPT6"/>
    <x v="106"/>
    <x v="1"/>
    <x v="9"/>
    <x v="9"/>
    <x v="1"/>
    <x v="1"/>
    <x v="1"/>
    <x v="8"/>
    <s v="25-49Dvc"/>
    <x v="2"/>
    <x v="3"/>
    <n v="3379691700"/>
  </r>
  <r>
    <s v="KL4239WAPTA"/>
    <x v="107"/>
    <x v="1"/>
    <x v="9"/>
    <x v="9"/>
    <x v="1"/>
    <x v="1"/>
    <x v="1"/>
    <x v="8"/>
    <s v="25-49Dvc"/>
    <x v="3"/>
    <x v="3"/>
    <n v="3261096300"/>
  </r>
  <r>
    <s v="KL4239WAPTL"/>
    <x v="108"/>
    <x v="1"/>
    <x v="9"/>
    <x v="9"/>
    <x v="1"/>
    <x v="1"/>
    <x v="1"/>
    <x v="8"/>
    <s v="25-49Dvc"/>
    <x v="4"/>
    <x v="3"/>
    <n v="2786737800"/>
  </r>
  <r>
    <s v="KL4239WAQD5"/>
    <x v="97"/>
    <x v="1"/>
    <x v="9"/>
    <x v="9"/>
    <x v="1"/>
    <x v="1"/>
    <x v="1"/>
    <x v="9"/>
    <s v="50-99Dvc"/>
    <x v="1"/>
    <x v="1"/>
    <n v="2569343700"/>
  </r>
  <r>
    <s v="KL4239WAQD6"/>
    <x v="98"/>
    <x v="1"/>
    <x v="9"/>
    <x v="9"/>
    <x v="1"/>
    <x v="1"/>
    <x v="1"/>
    <x v="9"/>
    <s v="50-99Dvc"/>
    <x v="2"/>
    <x v="1"/>
    <n v="2253104700"/>
  </r>
  <r>
    <s v="KL4239WAQDA"/>
    <x v="99"/>
    <x v="1"/>
    <x v="9"/>
    <x v="9"/>
    <x v="1"/>
    <x v="1"/>
    <x v="1"/>
    <x v="9"/>
    <s v="50-99Dvc"/>
    <x v="3"/>
    <x v="1"/>
    <n v="2174056500"/>
  </r>
  <r>
    <s v="KL4239WAQDL"/>
    <x v="100"/>
    <x v="1"/>
    <x v="9"/>
    <x v="9"/>
    <x v="1"/>
    <x v="1"/>
    <x v="1"/>
    <x v="9"/>
    <s v="50-99Dvc"/>
    <x v="4"/>
    <x v="1"/>
    <n v="1857817500"/>
  </r>
  <r>
    <s v="KL4239WAQF5"/>
    <x v="101"/>
    <x v="1"/>
    <x v="9"/>
    <x v="9"/>
    <x v="1"/>
    <x v="1"/>
    <x v="1"/>
    <x v="9"/>
    <s v="50-99Dvc"/>
    <x v="1"/>
    <x v="2"/>
    <n v="1482327000"/>
  </r>
  <r>
    <s v="KL4239WAQF6"/>
    <x v="102"/>
    <x v="1"/>
    <x v="9"/>
    <x v="9"/>
    <x v="1"/>
    <x v="1"/>
    <x v="1"/>
    <x v="9"/>
    <s v="50-99Dvc"/>
    <x v="2"/>
    <x v="2"/>
    <n v="1284683400"/>
  </r>
  <r>
    <s v="KL4239WAQFA"/>
    <x v="103"/>
    <x v="1"/>
    <x v="9"/>
    <x v="9"/>
    <x v="1"/>
    <x v="1"/>
    <x v="1"/>
    <x v="9"/>
    <s v="50-99Dvc"/>
    <x v="3"/>
    <x v="2"/>
    <n v="1284683400"/>
  </r>
  <r>
    <s v="KL4239WAQFL"/>
    <x v="104"/>
    <x v="1"/>
    <x v="9"/>
    <x v="9"/>
    <x v="1"/>
    <x v="1"/>
    <x v="1"/>
    <x v="9"/>
    <s v="50-99Dvc"/>
    <x v="4"/>
    <x v="2"/>
    <n v="1087039800"/>
  </r>
  <r>
    <s v="KL4239WAQT5"/>
    <x v="105"/>
    <x v="1"/>
    <x v="9"/>
    <x v="9"/>
    <x v="1"/>
    <x v="1"/>
    <x v="1"/>
    <x v="9"/>
    <s v="50-99Dvc"/>
    <x v="1"/>
    <x v="3"/>
    <n v="3854004000"/>
  </r>
  <r>
    <s v="KL4239WAQT6"/>
    <x v="106"/>
    <x v="1"/>
    <x v="9"/>
    <x v="9"/>
    <x v="1"/>
    <x v="1"/>
    <x v="1"/>
    <x v="9"/>
    <s v="50-99Dvc"/>
    <x v="2"/>
    <x v="3"/>
    <n v="3379691700"/>
  </r>
  <r>
    <s v="KL4239WAQTA"/>
    <x v="107"/>
    <x v="1"/>
    <x v="9"/>
    <x v="9"/>
    <x v="1"/>
    <x v="1"/>
    <x v="1"/>
    <x v="9"/>
    <s v="50-99Dvc"/>
    <x v="3"/>
    <x v="3"/>
    <n v="3261096300"/>
  </r>
  <r>
    <s v="KL4239WAQTL"/>
    <x v="108"/>
    <x v="1"/>
    <x v="9"/>
    <x v="9"/>
    <x v="1"/>
    <x v="1"/>
    <x v="1"/>
    <x v="9"/>
    <s v="50-99Dvc"/>
    <x v="4"/>
    <x v="3"/>
    <n v="2786737800"/>
  </r>
  <r>
    <s v="KL4239WARD5"/>
    <x v="97"/>
    <x v="1"/>
    <x v="9"/>
    <x v="9"/>
    <x v="1"/>
    <x v="1"/>
    <x v="1"/>
    <x v="10"/>
    <s v="100-149Dvc"/>
    <x v="1"/>
    <x v="1"/>
    <n v="2183943300"/>
  </r>
  <r>
    <s v="KL4239WARD6"/>
    <x v="98"/>
    <x v="1"/>
    <x v="9"/>
    <x v="9"/>
    <x v="1"/>
    <x v="1"/>
    <x v="1"/>
    <x v="10"/>
    <s v="100-149Dvc"/>
    <x v="2"/>
    <x v="1"/>
    <n v="1915151700"/>
  </r>
  <r>
    <s v="KL4239WARDA"/>
    <x v="99"/>
    <x v="1"/>
    <x v="9"/>
    <x v="9"/>
    <x v="1"/>
    <x v="1"/>
    <x v="1"/>
    <x v="10"/>
    <s v="100-149Dvc"/>
    <x v="3"/>
    <x v="1"/>
    <n v="1847953800"/>
  </r>
  <r>
    <s v="KL4239WARDL"/>
    <x v="100"/>
    <x v="1"/>
    <x v="9"/>
    <x v="9"/>
    <x v="1"/>
    <x v="1"/>
    <x v="1"/>
    <x v="10"/>
    <s v="100-149Dvc"/>
    <x v="4"/>
    <x v="1"/>
    <n v="1579162200"/>
  </r>
  <r>
    <s v="KL4239WARF5"/>
    <x v="101"/>
    <x v="1"/>
    <x v="9"/>
    <x v="9"/>
    <x v="1"/>
    <x v="1"/>
    <x v="1"/>
    <x v="10"/>
    <s v="100-149Dvc"/>
    <x v="1"/>
    <x v="2"/>
    <n v="1259966400"/>
  </r>
  <r>
    <s v="KL4239WARF6"/>
    <x v="102"/>
    <x v="1"/>
    <x v="9"/>
    <x v="9"/>
    <x v="1"/>
    <x v="1"/>
    <x v="1"/>
    <x v="10"/>
    <s v="100-149Dvc"/>
    <x v="2"/>
    <x v="2"/>
    <n v="1091960100"/>
  </r>
  <r>
    <s v="KL4239WARFA"/>
    <x v="103"/>
    <x v="1"/>
    <x v="9"/>
    <x v="9"/>
    <x v="1"/>
    <x v="1"/>
    <x v="1"/>
    <x v="10"/>
    <s v="100-149Dvc"/>
    <x v="3"/>
    <x v="2"/>
    <n v="1091960100"/>
  </r>
  <r>
    <s v="KL4239WARFL"/>
    <x v="104"/>
    <x v="1"/>
    <x v="9"/>
    <x v="9"/>
    <x v="1"/>
    <x v="1"/>
    <x v="1"/>
    <x v="10"/>
    <s v="100-149Dvc"/>
    <x v="4"/>
    <x v="2"/>
    <n v="923976900"/>
  </r>
  <r>
    <s v="KL4239WART5"/>
    <x v="105"/>
    <x v="1"/>
    <x v="9"/>
    <x v="9"/>
    <x v="1"/>
    <x v="1"/>
    <x v="1"/>
    <x v="10"/>
    <s v="100-149Dvc"/>
    <x v="1"/>
    <x v="3"/>
    <n v="3275903400"/>
  </r>
  <r>
    <s v="KL4239WART6"/>
    <x v="106"/>
    <x v="1"/>
    <x v="9"/>
    <x v="9"/>
    <x v="1"/>
    <x v="1"/>
    <x v="1"/>
    <x v="10"/>
    <s v="100-149Dvc"/>
    <x v="2"/>
    <x v="3"/>
    <n v="2872739100"/>
  </r>
  <r>
    <s v="KL4239WARTA"/>
    <x v="107"/>
    <x v="1"/>
    <x v="9"/>
    <x v="9"/>
    <x v="1"/>
    <x v="1"/>
    <x v="1"/>
    <x v="10"/>
    <s v="100-149Dvc"/>
    <x v="3"/>
    <x v="3"/>
    <n v="2771930700"/>
  </r>
  <r>
    <s v="KL4239WARTL"/>
    <x v="108"/>
    <x v="1"/>
    <x v="9"/>
    <x v="9"/>
    <x v="1"/>
    <x v="1"/>
    <x v="1"/>
    <x v="10"/>
    <s v="100-149Dvc"/>
    <x v="4"/>
    <x v="3"/>
    <n v="2368743300"/>
  </r>
  <r>
    <s v="KL4239WASD5"/>
    <x v="97"/>
    <x v="1"/>
    <x v="9"/>
    <x v="9"/>
    <x v="1"/>
    <x v="1"/>
    <x v="1"/>
    <x v="11"/>
    <s v="150-249Dvc"/>
    <x v="1"/>
    <x v="1"/>
    <n v="2183943300"/>
  </r>
  <r>
    <s v="KL4239WASD6"/>
    <x v="98"/>
    <x v="1"/>
    <x v="9"/>
    <x v="9"/>
    <x v="1"/>
    <x v="1"/>
    <x v="1"/>
    <x v="11"/>
    <s v="150-249Dvc"/>
    <x v="2"/>
    <x v="1"/>
    <n v="1915151700"/>
  </r>
  <r>
    <s v="KL4239WASDA"/>
    <x v="99"/>
    <x v="1"/>
    <x v="9"/>
    <x v="9"/>
    <x v="1"/>
    <x v="1"/>
    <x v="1"/>
    <x v="11"/>
    <s v="150-249Dvc"/>
    <x v="3"/>
    <x v="1"/>
    <n v="1847953800"/>
  </r>
  <r>
    <s v="KL4239WASDL"/>
    <x v="100"/>
    <x v="1"/>
    <x v="9"/>
    <x v="9"/>
    <x v="1"/>
    <x v="1"/>
    <x v="1"/>
    <x v="11"/>
    <s v="150-249Dvc"/>
    <x v="4"/>
    <x v="1"/>
    <n v="1579162200"/>
  </r>
  <r>
    <s v="KL4239WASF5"/>
    <x v="101"/>
    <x v="1"/>
    <x v="9"/>
    <x v="9"/>
    <x v="1"/>
    <x v="1"/>
    <x v="1"/>
    <x v="11"/>
    <s v="150-249Dvc"/>
    <x v="1"/>
    <x v="2"/>
    <n v="1259966400"/>
  </r>
  <r>
    <s v="KL4239WASF6"/>
    <x v="102"/>
    <x v="1"/>
    <x v="9"/>
    <x v="9"/>
    <x v="1"/>
    <x v="1"/>
    <x v="1"/>
    <x v="11"/>
    <s v="150-249Dvc"/>
    <x v="2"/>
    <x v="2"/>
    <n v="1091960100"/>
  </r>
  <r>
    <s v="KL4239WASFA"/>
    <x v="103"/>
    <x v="1"/>
    <x v="9"/>
    <x v="9"/>
    <x v="1"/>
    <x v="1"/>
    <x v="1"/>
    <x v="11"/>
    <s v="150-249Dvc"/>
    <x v="3"/>
    <x v="2"/>
    <n v="1091960100"/>
  </r>
  <r>
    <s v="KL4239WASFL"/>
    <x v="104"/>
    <x v="1"/>
    <x v="9"/>
    <x v="9"/>
    <x v="1"/>
    <x v="1"/>
    <x v="1"/>
    <x v="11"/>
    <s v="150-249Dvc"/>
    <x v="4"/>
    <x v="2"/>
    <n v="923976900"/>
  </r>
  <r>
    <s v="KL4239WAST5"/>
    <x v="105"/>
    <x v="1"/>
    <x v="9"/>
    <x v="9"/>
    <x v="1"/>
    <x v="1"/>
    <x v="1"/>
    <x v="11"/>
    <s v="150-249Dvc"/>
    <x v="1"/>
    <x v="3"/>
    <n v="3275903400"/>
  </r>
  <r>
    <s v="KL4239WAST6"/>
    <x v="106"/>
    <x v="1"/>
    <x v="9"/>
    <x v="9"/>
    <x v="1"/>
    <x v="1"/>
    <x v="1"/>
    <x v="11"/>
    <s v="150-249Dvc"/>
    <x v="2"/>
    <x v="3"/>
    <n v="2872739100"/>
  </r>
  <r>
    <s v="KL4239WASTA"/>
    <x v="107"/>
    <x v="1"/>
    <x v="9"/>
    <x v="9"/>
    <x v="1"/>
    <x v="1"/>
    <x v="1"/>
    <x v="11"/>
    <s v="150-249Dvc"/>
    <x v="3"/>
    <x v="3"/>
    <n v="2771930700"/>
  </r>
  <r>
    <s v="KL4239WASTL"/>
    <x v="108"/>
    <x v="1"/>
    <x v="9"/>
    <x v="9"/>
    <x v="1"/>
    <x v="1"/>
    <x v="1"/>
    <x v="11"/>
    <s v="150-249Dvc"/>
    <x v="4"/>
    <x v="3"/>
    <n v="2368743300"/>
  </r>
  <r>
    <s v="KL4239WATD5"/>
    <x v="97"/>
    <x v="1"/>
    <x v="9"/>
    <x v="9"/>
    <x v="1"/>
    <x v="1"/>
    <x v="1"/>
    <x v="12"/>
    <s v="250-499Dvc"/>
    <x v="1"/>
    <x v="1"/>
    <n v="2055461100"/>
  </r>
  <r>
    <s v="KL4239WATD6"/>
    <x v="98"/>
    <x v="1"/>
    <x v="9"/>
    <x v="9"/>
    <x v="1"/>
    <x v="1"/>
    <x v="1"/>
    <x v="12"/>
    <s v="250-499Dvc"/>
    <x v="2"/>
    <x v="1"/>
    <n v="1802493000"/>
  </r>
  <r>
    <s v="KL4239WATDA"/>
    <x v="99"/>
    <x v="1"/>
    <x v="9"/>
    <x v="9"/>
    <x v="1"/>
    <x v="1"/>
    <x v="1"/>
    <x v="12"/>
    <s v="250-499Dvc"/>
    <x v="3"/>
    <x v="1"/>
    <n v="1739245200"/>
  </r>
  <r>
    <s v="KL4239WATDL"/>
    <x v="100"/>
    <x v="1"/>
    <x v="9"/>
    <x v="9"/>
    <x v="1"/>
    <x v="1"/>
    <x v="1"/>
    <x v="12"/>
    <s v="250-499Dvc"/>
    <x v="4"/>
    <x v="1"/>
    <n v="1486254000"/>
  </r>
  <r>
    <s v="KL4239WATF5"/>
    <x v="101"/>
    <x v="1"/>
    <x v="9"/>
    <x v="9"/>
    <x v="1"/>
    <x v="1"/>
    <x v="1"/>
    <x v="12"/>
    <s v="250-499Dvc"/>
    <x v="1"/>
    <x v="2"/>
    <n v="1185861600"/>
  </r>
  <r>
    <s v="KL4239WATF6"/>
    <x v="102"/>
    <x v="1"/>
    <x v="9"/>
    <x v="9"/>
    <x v="1"/>
    <x v="1"/>
    <x v="1"/>
    <x v="12"/>
    <s v="250-499Dvc"/>
    <x v="2"/>
    <x v="2"/>
    <n v="1027742100"/>
  </r>
  <r>
    <s v="KL4239WATFA"/>
    <x v="103"/>
    <x v="1"/>
    <x v="9"/>
    <x v="9"/>
    <x v="1"/>
    <x v="1"/>
    <x v="1"/>
    <x v="12"/>
    <s v="250-499Dvc"/>
    <x v="3"/>
    <x v="2"/>
    <n v="1027742100"/>
  </r>
  <r>
    <s v="KL4239WATFL"/>
    <x v="104"/>
    <x v="1"/>
    <x v="9"/>
    <x v="9"/>
    <x v="1"/>
    <x v="1"/>
    <x v="1"/>
    <x v="12"/>
    <s v="250-499Dvc"/>
    <x v="4"/>
    <x v="2"/>
    <n v="869622600"/>
  </r>
  <r>
    <s v="KL4239WATT5"/>
    <x v="105"/>
    <x v="1"/>
    <x v="9"/>
    <x v="9"/>
    <x v="1"/>
    <x v="1"/>
    <x v="1"/>
    <x v="12"/>
    <s v="250-499Dvc"/>
    <x v="1"/>
    <x v="3"/>
    <n v="3083203200"/>
  </r>
  <r>
    <s v="KL4239WATT6"/>
    <x v="106"/>
    <x v="1"/>
    <x v="9"/>
    <x v="9"/>
    <x v="1"/>
    <x v="1"/>
    <x v="1"/>
    <x v="12"/>
    <s v="250-499Dvc"/>
    <x v="2"/>
    <x v="3"/>
    <n v="2703716400"/>
  </r>
  <r>
    <s v="KL4239WATTA"/>
    <x v="107"/>
    <x v="1"/>
    <x v="9"/>
    <x v="9"/>
    <x v="1"/>
    <x v="1"/>
    <x v="1"/>
    <x v="12"/>
    <s v="250-499Dvc"/>
    <x v="3"/>
    <x v="3"/>
    <n v="2608867800"/>
  </r>
  <r>
    <s v="KL4239WATTL"/>
    <x v="108"/>
    <x v="1"/>
    <x v="9"/>
    <x v="9"/>
    <x v="1"/>
    <x v="1"/>
    <x v="1"/>
    <x v="12"/>
    <s v="250-499Dvc"/>
    <x v="4"/>
    <x v="3"/>
    <n v="2229404100"/>
  </r>
  <r>
    <s v="KL4239WAUD5"/>
    <x v="97"/>
    <x v="1"/>
    <x v="9"/>
    <x v="9"/>
    <x v="1"/>
    <x v="1"/>
    <x v="1"/>
    <x v="13"/>
    <s v="500-999Dvc"/>
    <x v="1"/>
    <x v="1"/>
    <n v="2055461100"/>
  </r>
  <r>
    <s v="KL4239WAUD6"/>
    <x v="98"/>
    <x v="1"/>
    <x v="9"/>
    <x v="9"/>
    <x v="1"/>
    <x v="1"/>
    <x v="1"/>
    <x v="13"/>
    <s v="500-999Dvc"/>
    <x v="2"/>
    <x v="1"/>
    <n v="1802493000"/>
  </r>
  <r>
    <s v="KL4239WAUDA"/>
    <x v="99"/>
    <x v="1"/>
    <x v="9"/>
    <x v="9"/>
    <x v="1"/>
    <x v="1"/>
    <x v="1"/>
    <x v="13"/>
    <s v="500-999Dvc"/>
    <x v="3"/>
    <x v="1"/>
    <n v="1739245200"/>
  </r>
  <r>
    <s v="KL4239WAUDL"/>
    <x v="100"/>
    <x v="1"/>
    <x v="9"/>
    <x v="9"/>
    <x v="1"/>
    <x v="1"/>
    <x v="1"/>
    <x v="13"/>
    <s v="500-999Dvc"/>
    <x v="4"/>
    <x v="1"/>
    <n v="1486254000"/>
  </r>
  <r>
    <s v="KL4239WAUF5"/>
    <x v="101"/>
    <x v="1"/>
    <x v="9"/>
    <x v="9"/>
    <x v="1"/>
    <x v="1"/>
    <x v="1"/>
    <x v="13"/>
    <s v="500-999Dvc"/>
    <x v="1"/>
    <x v="2"/>
    <n v="1185861600"/>
  </r>
  <r>
    <s v="KL4239WAUF6"/>
    <x v="102"/>
    <x v="1"/>
    <x v="9"/>
    <x v="9"/>
    <x v="1"/>
    <x v="1"/>
    <x v="1"/>
    <x v="13"/>
    <s v="500-999Dvc"/>
    <x v="2"/>
    <x v="2"/>
    <n v="1027742100"/>
  </r>
  <r>
    <s v="KL4239WAUFA"/>
    <x v="103"/>
    <x v="1"/>
    <x v="9"/>
    <x v="9"/>
    <x v="1"/>
    <x v="1"/>
    <x v="1"/>
    <x v="13"/>
    <s v="500-999Dvc"/>
    <x v="3"/>
    <x v="2"/>
    <n v="1027742100"/>
  </r>
  <r>
    <s v="KL4239WAUFL"/>
    <x v="104"/>
    <x v="1"/>
    <x v="9"/>
    <x v="9"/>
    <x v="1"/>
    <x v="1"/>
    <x v="1"/>
    <x v="13"/>
    <s v="500-999Dvc"/>
    <x v="4"/>
    <x v="2"/>
    <n v="869622600"/>
  </r>
  <r>
    <s v="KL4239WAUT5"/>
    <x v="105"/>
    <x v="1"/>
    <x v="9"/>
    <x v="9"/>
    <x v="1"/>
    <x v="1"/>
    <x v="1"/>
    <x v="13"/>
    <s v="500-999Dvc"/>
    <x v="1"/>
    <x v="3"/>
    <n v="3083203200"/>
  </r>
  <r>
    <s v="KL4239WAUT6"/>
    <x v="106"/>
    <x v="1"/>
    <x v="9"/>
    <x v="9"/>
    <x v="1"/>
    <x v="1"/>
    <x v="1"/>
    <x v="13"/>
    <s v="500-999Dvc"/>
    <x v="2"/>
    <x v="3"/>
    <n v="2703716400"/>
  </r>
  <r>
    <s v="KL4239WAUTA"/>
    <x v="107"/>
    <x v="1"/>
    <x v="9"/>
    <x v="9"/>
    <x v="1"/>
    <x v="1"/>
    <x v="1"/>
    <x v="13"/>
    <s v="500-999Dvc"/>
    <x v="3"/>
    <x v="3"/>
    <n v="2608867800"/>
  </r>
  <r>
    <s v="KL4239WAUTL"/>
    <x v="108"/>
    <x v="1"/>
    <x v="9"/>
    <x v="9"/>
    <x v="1"/>
    <x v="1"/>
    <x v="1"/>
    <x v="13"/>
    <s v="500-999Dvc"/>
    <x v="4"/>
    <x v="3"/>
    <n v="2229404100"/>
  </r>
  <r>
    <s v="KL4239WAVD5"/>
    <x v="97"/>
    <x v="1"/>
    <x v="9"/>
    <x v="9"/>
    <x v="1"/>
    <x v="1"/>
    <x v="1"/>
    <x v="14"/>
    <s v="1000-1499Dvc"/>
    <x v="1"/>
    <x v="1"/>
    <n v="1897364700"/>
  </r>
  <r>
    <s v="KL4239WAVD6"/>
    <x v="98"/>
    <x v="1"/>
    <x v="9"/>
    <x v="9"/>
    <x v="1"/>
    <x v="1"/>
    <x v="1"/>
    <x v="14"/>
    <s v="1000-1499Dvc"/>
    <x v="2"/>
    <x v="1"/>
    <n v="1644373500"/>
  </r>
  <r>
    <s v="KL4239WAVDA"/>
    <x v="99"/>
    <x v="1"/>
    <x v="9"/>
    <x v="9"/>
    <x v="1"/>
    <x v="1"/>
    <x v="1"/>
    <x v="14"/>
    <s v="1000-1499Dvc"/>
    <x v="3"/>
    <x v="1"/>
    <n v="1660197000"/>
  </r>
  <r>
    <s v="KL4239WAVDL"/>
    <x v="100"/>
    <x v="1"/>
    <x v="9"/>
    <x v="9"/>
    <x v="1"/>
    <x v="1"/>
    <x v="1"/>
    <x v="14"/>
    <s v="1000-1499Dvc"/>
    <x v="4"/>
    <x v="1"/>
    <n v="1407205800"/>
  </r>
  <r>
    <s v="KL4239WAVF5"/>
    <x v="101"/>
    <x v="1"/>
    <x v="9"/>
    <x v="9"/>
    <x v="1"/>
    <x v="1"/>
    <x v="1"/>
    <x v="14"/>
    <s v="1000-1499Dvc"/>
    <x v="1"/>
    <x v="2"/>
    <n v="1027742100"/>
  </r>
  <r>
    <s v="KL4239WAVF6"/>
    <x v="102"/>
    <x v="1"/>
    <x v="9"/>
    <x v="9"/>
    <x v="1"/>
    <x v="1"/>
    <x v="1"/>
    <x v="14"/>
    <s v="1000-1499Dvc"/>
    <x v="2"/>
    <x v="2"/>
    <n v="869622600"/>
  </r>
  <r>
    <s v="KL4239WAVFA"/>
    <x v="103"/>
    <x v="1"/>
    <x v="9"/>
    <x v="9"/>
    <x v="1"/>
    <x v="1"/>
    <x v="1"/>
    <x v="14"/>
    <s v="1000-1499Dvc"/>
    <x v="3"/>
    <x v="2"/>
    <n v="948693900"/>
  </r>
  <r>
    <s v="KL4239WAVFL"/>
    <x v="104"/>
    <x v="1"/>
    <x v="9"/>
    <x v="9"/>
    <x v="1"/>
    <x v="1"/>
    <x v="1"/>
    <x v="14"/>
    <s v="1000-1499Dvc"/>
    <x v="4"/>
    <x v="2"/>
    <n v="790551300"/>
  </r>
  <r>
    <s v="KL4239WAVT5"/>
    <x v="105"/>
    <x v="1"/>
    <x v="9"/>
    <x v="9"/>
    <x v="1"/>
    <x v="1"/>
    <x v="1"/>
    <x v="14"/>
    <s v="1000-1499Dvc"/>
    <x v="1"/>
    <x v="3"/>
    <n v="2925106800"/>
  </r>
  <r>
    <s v="KL4239WAVT6"/>
    <x v="106"/>
    <x v="1"/>
    <x v="9"/>
    <x v="9"/>
    <x v="1"/>
    <x v="1"/>
    <x v="1"/>
    <x v="14"/>
    <s v="1000-1499Dvc"/>
    <x v="2"/>
    <x v="3"/>
    <n v="2545620000"/>
  </r>
  <r>
    <s v="KL4239WAVTA"/>
    <x v="107"/>
    <x v="1"/>
    <x v="9"/>
    <x v="9"/>
    <x v="1"/>
    <x v="1"/>
    <x v="1"/>
    <x v="14"/>
    <s v="1000-1499Dvc"/>
    <x v="3"/>
    <x v="3"/>
    <n v="2529819600"/>
  </r>
  <r>
    <s v="KL4239WAVTL"/>
    <x v="108"/>
    <x v="1"/>
    <x v="9"/>
    <x v="9"/>
    <x v="1"/>
    <x v="1"/>
    <x v="1"/>
    <x v="14"/>
    <s v="1000-1499Dvc"/>
    <x v="4"/>
    <x v="3"/>
    <n v="2150355900"/>
  </r>
  <r>
    <s v="KL4239WAWD5"/>
    <x v="97"/>
    <x v="1"/>
    <x v="9"/>
    <x v="9"/>
    <x v="1"/>
    <x v="1"/>
    <x v="1"/>
    <x v="15"/>
    <s v="1500-2499Dvc"/>
    <x v="1"/>
    <x v="1"/>
    <n v="1897364700"/>
  </r>
  <r>
    <s v="KL4239WAWD6"/>
    <x v="98"/>
    <x v="1"/>
    <x v="9"/>
    <x v="9"/>
    <x v="1"/>
    <x v="1"/>
    <x v="1"/>
    <x v="15"/>
    <s v="1500-2499Dvc"/>
    <x v="2"/>
    <x v="1"/>
    <n v="1644373500"/>
  </r>
  <r>
    <s v="KL4239WAWDA"/>
    <x v="99"/>
    <x v="1"/>
    <x v="9"/>
    <x v="9"/>
    <x v="1"/>
    <x v="1"/>
    <x v="1"/>
    <x v="15"/>
    <s v="1500-2499Dvc"/>
    <x v="3"/>
    <x v="1"/>
    <n v="1660197000"/>
  </r>
  <r>
    <s v="KL4239WAWDL"/>
    <x v="100"/>
    <x v="1"/>
    <x v="9"/>
    <x v="9"/>
    <x v="1"/>
    <x v="1"/>
    <x v="1"/>
    <x v="15"/>
    <s v="1500-2499Dvc"/>
    <x v="4"/>
    <x v="1"/>
    <n v="1407205800"/>
  </r>
  <r>
    <s v="KL4239WAWF5"/>
    <x v="101"/>
    <x v="1"/>
    <x v="9"/>
    <x v="9"/>
    <x v="1"/>
    <x v="1"/>
    <x v="1"/>
    <x v="15"/>
    <s v="1500-2499Dvc"/>
    <x v="1"/>
    <x v="2"/>
    <n v="1027742100"/>
  </r>
  <r>
    <s v="KL4239WAWF6"/>
    <x v="102"/>
    <x v="1"/>
    <x v="9"/>
    <x v="9"/>
    <x v="1"/>
    <x v="1"/>
    <x v="1"/>
    <x v="15"/>
    <s v="1500-2499Dvc"/>
    <x v="2"/>
    <x v="2"/>
    <n v="869622600"/>
  </r>
  <r>
    <s v="KL4239WAWFA"/>
    <x v="103"/>
    <x v="1"/>
    <x v="9"/>
    <x v="9"/>
    <x v="1"/>
    <x v="1"/>
    <x v="1"/>
    <x v="15"/>
    <s v="1500-2499Dvc"/>
    <x v="3"/>
    <x v="2"/>
    <n v="948693900"/>
  </r>
  <r>
    <s v="KL4239WAWFL"/>
    <x v="104"/>
    <x v="1"/>
    <x v="9"/>
    <x v="9"/>
    <x v="1"/>
    <x v="1"/>
    <x v="1"/>
    <x v="15"/>
    <s v="1500-2499Dvc"/>
    <x v="4"/>
    <x v="2"/>
    <n v="790551300"/>
  </r>
  <r>
    <s v="KL4239WAWT5"/>
    <x v="105"/>
    <x v="1"/>
    <x v="9"/>
    <x v="9"/>
    <x v="1"/>
    <x v="1"/>
    <x v="1"/>
    <x v="15"/>
    <s v="1500-2499Dvc"/>
    <x v="1"/>
    <x v="3"/>
    <n v="2925106800"/>
  </r>
  <r>
    <s v="KL4239WAWT6"/>
    <x v="106"/>
    <x v="1"/>
    <x v="9"/>
    <x v="9"/>
    <x v="1"/>
    <x v="1"/>
    <x v="1"/>
    <x v="15"/>
    <s v="1500-2499Dvc"/>
    <x v="2"/>
    <x v="3"/>
    <n v="2545620000"/>
  </r>
  <r>
    <s v="KL4239WAWTA"/>
    <x v="107"/>
    <x v="1"/>
    <x v="9"/>
    <x v="9"/>
    <x v="1"/>
    <x v="1"/>
    <x v="1"/>
    <x v="15"/>
    <s v="1500-2499Dvc"/>
    <x v="3"/>
    <x v="3"/>
    <n v="2529819600"/>
  </r>
  <r>
    <s v="KL4239WAWTL"/>
    <x v="108"/>
    <x v="1"/>
    <x v="9"/>
    <x v="9"/>
    <x v="1"/>
    <x v="1"/>
    <x v="1"/>
    <x v="15"/>
    <s v="1500-2499Dvc"/>
    <x v="4"/>
    <x v="3"/>
    <n v="2150355900"/>
  </r>
  <r>
    <s v="KL4239WAXD5"/>
    <x v="97"/>
    <x v="1"/>
    <x v="9"/>
    <x v="9"/>
    <x v="1"/>
    <x v="1"/>
    <x v="1"/>
    <x v="16"/>
    <s v="2500-4999Dvc"/>
    <x v="1"/>
    <x v="1"/>
    <n v="1897364700"/>
  </r>
  <r>
    <s v="KL4239WAXD6"/>
    <x v="98"/>
    <x v="1"/>
    <x v="9"/>
    <x v="9"/>
    <x v="1"/>
    <x v="1"/>
    <x v="1"/>
    <x v="16"/>
    <s v="2500-4999Dvc"/>
    <x v="2"/>
    <x v="1"/>
    <n v="1644373500"/>
  </r>
  <r>
    <s v="KL4239WAXDA"/>
    <x v="99"/>
    <x v="1"/>
    <x v="9"/>
    <x v="9"/>
    <x v="1"/>
    <x v="1"/>
    <x v="1"/>
    <x v="16"/>
    <s v="2500-4999Dvc"/>
    <x v="3"/>
    <x v="1"/>
    <n v="1660197000"/>
  </r>
  <r>
    <s v="KL4239WAXDL"/>
    <x v="100"/>
    <x v="1"/>
    <x v="9"/>
    <x v="9"/>
    <x v="1"/>
    <x v="1"/>
    <x v="1"/>
    <x v="16"/>
    <s v="2500-4999Dvc"/>
    <x v="4"/>
    <x v="1"/>
    <n v="1407205800"/>
  </r>
  <r>
    <s v="KL4239WAXF5"/>
    <x v="101"/>
    <x v="1"/>
    <x v="9"/>
    <x v="9"/>
    <x v="1"/>
    <x v="1"/>
    <x v="1"/>
    <x v="16"/>
    <s v="2500-4999Dvc"/>
    <x v="1"/>
    <x v="2"/>
    <n v="1027742100"/>
  </r>
  <r>
    <s v="KL4239WAXF6"/>
    <x v="102"/>
    <x v="1"/>
    <x v="9"/>
    <x v="9"/>
    <x v="1"/>
    <x v="1"/>
    <x v="1"/>
    <x v="16"/>
    <s v="2500-4999Dvc"/>
    <x v="2"/>
    <x v="2"/>
    <n v="869622600"/>
  </r>
  <r>
    <s v="KL4239WAXFA"/>
    <x v="103"/>
    <x v="1"/>
    <x v="9"/>
    <x v="9"/>
    <x v="1"/>
    <x v="1"/>
    <x v="1"/>
    <x v="16"/>
    <s v="2500-4999Dvc"/>
    <x v="3"/>
    <x v="2"/>
    <n v="948693900"/>
  </r>
  <r>
    <s v="KL4239WAXFL"/>
    <x v="104"/>
    <x v="1"/>
    <x v="9"/>
    <x v="9"/>
    <x v="1"/>
    <x v="1"/>
    <x v="1"/>
    <x v="16"/>
    <s v="2500-4999Dvc"/>
    <x v="4"/>
    <x v="2"/>
    <n v="790551300"/>
  </r>
  <r>
    <s v="KL4239WAXT5"/>
    <x v="105"/>
    <x v="1"/>
    <x v="9"/>
    <x v="9"/>
    <x v="1"/>
    <x v="1"/>
    <x v="1"/>
    <x v="16"/>
    <s v="2500-4999Dvc"/>
    <x v="1"/>
    <x v="3"/>
    <n v="2925106800"/>
  </r>
  <r>
    <s v="KL4239WAXT6"/>
    <x v="106"/>
    <x v="1"/>
    <x v="9"/>
    <x v="9"/>
    <x v="1"/>
    <x v="1"/>
    <x v="1"/>
    <x v="16"/>
    <s v="2500-4999Dvc"/>
    <x v="2"/>
    <x v="3"/>
    <n v="2545620000"/>
  </r>
  <r>
    <s v="KL4239WAXTA"/>
    <x v="107"/>
    <x v="1"/>
    <x v="9"/>
    <x v="9"/>
    <x v="1"/>
    <x v="1"/>
    <x v="1"/>
    <x v="16"/>
    <s v="2500-4999Dvc"/>
    <x v="3"/>
    <x v="3"/>
    <n v="2529819600"/>
  </r>
  <r>
    <s v="KL4239WAXTL"/>
    <x v="108"/>
    <x v="1"/>
    <x v="9"/>
    <x v="9"/>
    <x v="1"/>
    <x v="1"/>
    <x v="1"/>
    <x v="16"/>
    <s v="2500-4999Dvc"/>
    <x v="4"/>
    <x v="3"/>
    <n v="2150355900"/>
  </r>
  <r>
    <s v="KL4239WAYD5"/>
    <x v="97"/>
    <x v="1"/>
    <x v="9"/>
    <x v="9"/>
    <x v="1"/>
    <x v="1"/>
    <x v="1"/>
    <x v="17"/>
    <s v="5000+Dvc"/>
    <x v="1"/>
    <x v="1"/>
    <n v="1897364700"/>
  </r>
  <r>
    <s v="KL4239WAYD6"/>
    <x v="98"/>
    <x v="1"/>
    <x v="9"/>
    <x v="9"/>
    <x v="1"/>
    <x v="1"/>
    <x v="1"/>
    <x v="17"/>
    <s v="5000+Dvc"/>
    <x v="2"/>
    <x v="1"/>
    <n v="1644373500"/>
  </r>
  <r>
    <s v="KL4239WAYDA"/>
    <x v="99"/>
    <x v="1"/>
    <x v="9"/>
    <x v="9"/>
    <x v="1"/>
    <x v="1"/>
    <x v="1"/>
    <x v="17"/>
    <s v="5000+Dvc"/>
    <x v="3"/>
    <x v="1"/>
    <n v="1660197000"/>
  </r>
  <r>
    <s v="KL4239WAYDL"/>
    <x v="100"/>
    <x v="1"/>
    <x v="9"/>
    <x v="9"/>
    <x v="1"/>
    <x v="1"/>
    <x v="1"/>
    <x v="17"/>
    <s v="5000+Dvc"/>
    <x v="4"/>
    <x v="1"/>
    <n v="1407205800"/>
  </r>
  <r>
    <s v="KL4239WAYF5"/>
    <x v="101"/>
    <x v="1"/>
    <x v="9"/>
    <x v="9"/>
    <x v="1"/>
    <x v="1"/>
    <x v="1"/>
    <x v="17"/>
    <s v="5000+Dvc"/>
    <x v="1"/>
    <x v="2"/>
    <n v="1027742100"/>
  </r>
  <r>
    <s v="KL4239WAYF6"/>
    <x v="102"/>
    <x v="1"/>
    <x v="9"/>
    <x v="9"/>
    <x v="1"/>
    <x v="1"/>
    <x v="1"/>
    <x v="17"/>
    <s v="5000+Dvc"/>
    <x v="2"/>
    <x v="2"/>
    <n v="869622600"/>
  </r>
  <r>
    <s v="KL4239WAYFA"/>
    <x v="103"/>
    <x v="1"/>
    <x v="9"/>
    <x v="9"/>
    <x v="1"/>
    <x v="1"/>
    <x v="1"/>
    <x v="17"/>
    <s v="5000+Dvc"/>
    <x v="3"/>
    <x v="2"/>
    <n v="948693900"/>
  </r>
  <r>
    <s v="KL4239WAYFL"/>
    <x v="104"/>
    <x v="1"/>
    <x v="9"/>
    <x v="9"/>
    <x v="1"/>
    <x v="1"/>
    <x v="1"/>
    <x v="17"/>
    <s v="5000+Dvc"/>
    <x v="4"/>
    <x v="2"/>
    <n v="790551300"/>
  </r>
  <r>
    <s v="KL4239WAYT5"/>
    <x v="105"/>
    <x v="1"/>
    <x v="9"/>
    <x v="9"/>
    <x v="1"/>
    <x v="1"/>
    <x v="1"/>
    <x v="17"/>
    <s v="5000+Dvc"/>
    <x v="1"/>
    <x v="3"/>
    <n v="2925106800"/>
  </r>
  <r>
    <s v="KL4239WAYT6"/>
    <x v="106"/>
    <x v="1"/>
    <x v="9"/>
    <x v="9"/>
    <x v="1"/>
    <x v="1"/>
    <x v="1"/>
    <x v="17"/>
    <s v="5000+Dvc"/>
    <x v="2"/>
    <x v="3"/>
    <n v="2545620000"/>
  </r>
  <r>
    <s v="KL4239WAYTA"/>
    <x v="107"/>
    <x v="1"/>
    <x v="9"/>
    <x v="9"/>
    <x v="1"/>
    <x v="1"/>
    <x v="1"/>
    <x v="17"/>
    <s v="5000+Dvc"/>
    <x v="3"/>
    <x v="3"/>
    <n v="2529819600"/>
  </r>
  <r>
    <s v="KL4239WAYTL"/>
    <x v="108"/>
    <x v="1"/>
    <x v="9"/>
    <x v="9"/>
    <x v="1"/>
    <x v="1"/>
    <x v="1"/>
    <x v="17"/>
    <s v="5000+Dvc"/>
    <x v="4"/>
    <x v="3"/>
    <n v="2150355900"/>
  </r>
  <r>
    <s v="KL4235WAAD5"/>
    <x v="109"/>
    <x v="1"/>
    <x v="10"/>
    <x v="10"/>
    <x v="1"/>
    <x v="1"/>
    <x v="1"/>
    <x v="1"/>
    <s v="1-1Dvc"/>
    <x v="1"/>
    <x v="1"/>
    <n v="153545700"/>
  </r>
  <r>
    <s v="KL4235WAAD6"/>
    <x v="110"/>
    <x v="1"/>
    <x v="10"/>
    <x v="10"/>
    <x v="1"/>
    <x v="1"/>
    <x v="1"/>
    <x v="1"/>
    <s v="1-1Dvc"/>
    <x v="2"/>
    <x v="1"/>
    <n v="134649900"/>
  </r>
  <r>
    <s v="KL4235WAADA"/>
    <x v="111"/>
    <x v="1"/>
    <x v="10"/>
    <x v="10"/>
    <x v="1"/>
    <x v="1"/>
    <x v="1"/>
    <x v="1"/>
    <s v="1-1Dvc"/>
    <x v="3"/>
    <x v="1"/>
    <n v="129914400"/>
  </r>
  <r>
    <s v="KL4235WAADL"/>
    <x v="112"/>
    <x v="1"/>
    <x v="10"/>
    <x v="10"/>
    <x v="1"/>
    <x v="1"/>
    <x v="1"/>
    <x v="1"/>
    <s v="1-1Dvc"/>
    <x v="4"/>
    <x v="1"/>
    <n v="111041700"/>
  </r>
  <r>
    <s v="KL4235WAAF5"/>
    <x v="113"/>
    <x v="1"/>
    <x v="10"/>
    <x v="10"/>
    <x v="1"/>
    <x v="1"/>
    <x v="1"/>
    <x v="1"/>
    <s v="1-1Dvc"/>
    <x v="1"/>
    <x v="2"/>
    <n v="88588500"/>
  </r>
  <r>
    <s v="KL4235WAAF6"/>
    <x v="114"/>
    <x v="1"/>
    <x v="10"/>
    <x v="10"/>
    <x v="1"/>
    <x v="1"/>
    <x v="1"/>
    <x v="1"/>
    <s v="1-1Dvc"/>
    <x v="2"/>
    <x v="2"/>
    <n v="76784400"/>
  </r>
  <r>
    <s v="KL4235WAAFA"/>
    <x v="115"/>
    <x v="1"/>
    <x v="10"/>
    <x v="10"/>
    <x v="1"/>
    <x v="1"/>
    <x v="1"/>
    <x v="1"/>
    <s v="1-1Dvc"/>
    <x v="3"/>
    <x v="2"/>
    <n v="76784400"/>
  </r>
  <r>
    <s v="KL4235WAAFL"/>
    <x v="116"/>
    <x v="1"/>
    <x v="10"/>
    <x v="10"/>
    <x v="1"/>
    <x v="1"/>
    <x v="1"/>
    <x v="1"/>
    <s v="1-1Dvc"/>
    <x v="4"/>
    <x v="2"/>
    <n v="64980300"/>
  </r>
  <r>
    <s v="KL4235WAAT5"/>
    <x v="117"/>
    <x v="1"/>
    <x v="10"/>
    <x v="10"/>
    <x v="1"/>
    <x v="1"/>
    <x v="1"/>
    <x v="1"/>
    <s v="1-1Dvc"/>
    <x v="1"/>
    <x v="3"/>
    <n v="230353200"/>
  </r>
  <r>
    <s v="KL4235WAAT6"/>
    <x v="118"/>
    <x v="1"/>
    <x v="10"/>
    <x v="10"/>
    <x v="1"/>
    <x v="1"/>
    <x v="1"/>
    <x v="1"/>
    <s v="1-1Dvc"/>
    <x v="2"/>
    <x v="3"/>
    <n v="201986400"/>
  </r>
  <r>
    <s v="KL4235WAATA"/>
    <x v="119"/>
    <x v="1"/>
    <x v="10"/>
    <x v="10"/>
    <x v="1"/>
    <x v="1"/>
    <x v="1"/>
    <x v="1"/>
    <s v="1-1Dvc"/>
    <x v="3"/>
    <x v="3"/>
    <n v="194894700"/>
  </r>
  <r>
    <s v="KL4235WAATL"/>
    <x v="120"/>
    <x v="1"/>
    <x v="10"/>
    <x v="10"/>
    <x v="1"/>
    <x v="1"/>
    <x v="1"/>
    <x v="1"/>
    <s v="1-1Dvc"/>
    <x v="4"/>
    <x v="3"/>
    <n v="166574100"/>
  </r>
  <r>
    <s v="KL4235WABD5"/>
    <x v="109"/>
    <x v="1"/>
    <x v="10"/>
    <x v="10"/>
    <x v="1"/>
    <x v="1"/>
    <x v="1"/>
    <x v="2"/>
    <s v="2-2Dvc"/>
    <x v="1"/>
    <x v="1"/>
    <n v="153545700"/>
  </r>
  <r>
    <s v="KL4235WABD6"/>
    <x v="110"/>
    <x v="1"/>
    <x v="10"/>
    <x v="10"/>
    <x v="1"/>
    <x v="1"/>
    <x v="1"/>
    <x v="2"/>
    <s v="2-2Dvc"/>
    <x v="2"/>
    <x v="1"/>
    <n v="134649900"/>
  </r>
  <r>
    <s v="KL4235WABDA"/>
    <x v="111"/>
    <x v="1"/>
    <x v="10"/>
    <x v="10"/>
    <x v="1"/>
    <x v="1"/>
    <x v="1"/>
    <x v="2"/>
    <s v="2-2Dvc"/>
    <x v="3"/>
    <x v="1"/>
    <n v="129914400"/>
  </r>
  <r>
    <s v="KL4235WABDL"/>
    <x v="112"/>
    <x v="1"/>
    <x v="10"/>
    <x v="10"/>
    <x v="1"/>
    <x v="1"/>
    <x v="1"/>
    <x v="2"/>
    <s v="2-2Dvc"/>
    <x v="4"/>
    <x v="1"/>
    <n v="111041700"/>
  </r>
  <r>
    <s v="KL4235WABF5"/>
    <x v="113"/>
    <x v="1"/>
    <x v="10"/>
    <x v="10"/>
    <x v="1"/>
    <x v="1"/>
    <x v="1"/>
    <x v="2"/>
    <s v="2-2Dvc"/>
    <x v="1"/>
    <x v="2"/>
    <n v="88588500"/>
  </r>
  <r>
    <s v="KL4235WABF6"/>
    <x v="114"/>
    <x v="1"/>
    <x v="10"/>
    <x v="10"/>
    <x v="1"/>
    <x v="1"/>
    <x v="1"/>
    <x v="2"/>
    <s v="2-2Dvc"/>
    <x v="2"/>
    <x v="2"/>
    <n v="76784400"/>
  </r>
  <r>
    <s v="KL4235WABFA"/>
    <x v="115"/>
    <x v="1"/>
    <x v="10"/>
    <x v="10"/>
    <x v="1"/>
    <x v="1"/>
    <x v="1"/>
    <x v="2"/>
    <s v="2-2Dvc"/>
    <x v="3"/>
    <x v="2"/>
    <n v="76784400"/>
  </r>
  <r>
    <s v="KL4235WABFL"/>
    <x v="116"/>
    <x v="1"/>
    <x v="10"/>
    <x v="10"/>
    <x v="1"/>
    <x v="1"/>
    <x v="1"/>
    <x v="2"/>
    <s v="2-2Dvc"/>
    <x v="4"/>
    <x v="2"/>
    <n v="64980300"/>
  </r>
  <r>
    <s v="KL4235WABT5"/>
    <x v="117"/>
    <x v="1"/>
    <x v="10"/>
    <x v="10"/>
    <x v="1"/>
    <x v="1"/>
    <x v="1"/>
    <x v="2"/>
    <s v="2-2Dvc"/>
    <x v="1"/>
    <x v="3"/>
    <n v="230353200"/>
  </r>
  <r>
    <s v="KL4235WABT6"/>
    <x v="118"/>
    <x v="1"/>
    <x v="10"/>
    <x v="10"/>
    <x v="1"/>
    <x v="1"/>
    <x v="1"/>
    <x v="2"/>
    <s v="2-2Dvc"/>
    <x v="2"/>
    <x v="3"/>
    <n v="201986400"/>
  </r>
  <r>
    <s v="KL4235WABTA"/>
    <x v="119"/>
    <x v="1"/>
    <x v="10"/>
    <x v="10"/>
    <x v="1"/>
    <x v="1"/>
    <x v="1"/>
    <x v="2"/>
    <s v="2-2Dvc"/>
    <x v="3"/>
    <x v="3"/>
    <n v="194894700"/>
  </r>
  <r>
    <s v="KL4235WABTL"/>
    <x v="120"/>
    <x v="1"/>
    <x v="10"/>
    <x v="10"/>
    <x v="1"/>
    <x v="1"/>
    <x v="1"/>
    <x v="2"/>
    <s v="2-2Dvc"/>
    <x v="4"/>
    <x v="3"/>
    <n v="166574100"/>
  </r>
  <r>
    <s v="KL4235WACD5"/>
    <x v="109"/>
    <x v="1"/>
    <x v="10"/>
    <x v="10"/>
    <x v="1"/>
    <x v="1"/>
    <x v="1"/>
    <x v="3"/>
    <s v="3-3Dvc"/>
    <x v="1"/>
    <x v="1"/>
    <n v="153545700"/>
  </r>
  <r>
    <s v="KL4235WACD6"/>
    <x v="110"/>
    <x v="1"/>
    <x v="10"/>
    <x v="10"/>
    <x v="1"/>
    <x v="1"/>
    <x v="1"/>
    <x v="3"/>
    <s v="3-3Dvc"/>
    <x v="2"/>
    <x v="1"/>
    <n v="134649900"/>
  </r>
  <r>
    <s v="KL4235WACDA"/>
    <x v="111"/>
    <x v="1"/>
    <x v="10"/>
    <x v="10"/>
    <x v="1"/>
    <x v="1"/>
    <x v="1"/>
    <x v="3"/>
    <s v="3-3Dvc"/>
    <x v="3"/>
    <x v="1"/>
    <n v="129914400"/>
  </r>
  <r>
    <s v="KL4235WACDL"/>
    <x v="112"/>
    <x v="1"/>
    <x v="10"/>
    <x v="10"/>
    <x v="1"/>
    <x v="1"/>
    <x v="1"/>
    <x v="3"/>
    <s v="3-3Dvc"/>
    <x v="4"/>
    <x v="1"/>
    <n v="111041700"/>
  </r>
  <r>
    <s v="KL4235WACF5"/>
    <x v="113"/>
    <x v="1"/>
    <x v="10"/>
    <x v="10"/>
    <x v="1"/>
    <x v="1"/>
    <x v="1"/>
    <x v="3"/>
    <s v="3-3Dvc"/>
    <x v="1"/>
    <x v="2"/>
    <n v="88588500"/>
  </r>
  <r>
    <s v="KL4235WACF6"/>
    <x v="114"/>
    <x v="1"/>
    <x v="10"/>
    <x v="10"/>
    <x v="1"/>
    <x v="1"/>
    <x v="1"/>
    <x v="3"/>
    <s v="3-3Dvc"/>
    <x v="2"/>
    <x v="2"/>
    <n v="76784400"/>
  </r>
  <r>
    <s v="KL4235WACFA"/>
    <x v="115"/>
    <x v="1"/>
    <x v="10"/>
    <x v="10"/>
    <x v="1"/>
    <x v="1"/>
    <x v="1"/>
    <x v="3"/>
    <s v="3-3Dvc"/>
    <x v="3"/>
    <x v="2"/>
    <n v="76784400"/>
  </r>
  <r>
    <s v="KL4235WACFL"/>
    <x v="116"/>
    <x v="1"/>
    <x v="10"/>
    <x v="10"/>
    <x v="1"/>
    <x v="1"/>
    <x v="1"/>
    <x v="3"/>
    <s v="3-3Dvc"/>
    <x v="4"/>
    <x v="2"/>
    <n v="64980300"/>
  </r>
  <r>
    <s v="KL4235WACT5"/>
    <x v="117"/>
    <x v="1"/>
    <x v="10"/>
    <x v="10"/>
    <x v="1"/>
    <x v="1"/>
    <x v="1"/>
    <x v="3"/>
    <s v="3-3Dvc"/>
    <x v="1"/>
    <x v="3"/>
    <n v="230353200"/>
  </r>
  <r>
    <s v="KL4235WACT6"/>
    <x v="118"/>
    <x v="1"/>
    <x v="10"/>
    <x v="10"/>
    <x v="1"/>
    <x v="1"/>
    <x v="1"/>
    <x v="3"/>
    <s v="3-3Dvc"/>
    <x v="2"/>
    <x v="3"/>
    <n v="201986400"/>
  </r>
  <r>
    <s v="KL4235WACTA"/>
    <x v="119"/>
    <x v="1"/>
    <x v="10"/>
    <x v="10"/>
    <x v="1"/>
    <x v="1"/>
    <x v="1"/>
    <x v="3"/>
    <s v="3-3Dvc"/>
    <x v="3"/>
    <x v="3"/>
    <n v="194894700"/>
  </r>
  <r>
    <s v="KL4235WACTL"/>
    <x v="120"/>
    <x v="1"/>
    <x v="10"/>
    <x v="10"/>
    <x v="1"/>
    <x v="1"/>
    <x v="1"/>
    <x v="3"/>
    <s v="3-3Dvc"/>
    <x v="4"/>
    <x v="3"/>
    <n v="166574100"/>
  </r>
  <r>
    <s v="KL4235WADD5"/>
    <x v="109"/>
    <x v="1"/>
    <x v="10"/>
    <x v="10"/>
    <x v="1"/>
    <x v="1"/>
    <x v="1"/>
    <x v="4"/>
    <s v="4-4Dvc"/>
    <x v="1"/>
    <x v="1"/>
    <n v="153545700"/>
  </r>
  <r>
    <s v="KL4235WADD6"/>
    <x v="110"/>
    <x v="1"/>
    <x v="10"/>
    <x v="10"/>
    <x v="1"/>
    <x v="1"/>
    <x v="1"/>
    <x v="4"/>
    <s v="4-4Dvc"/>
    <x v="2"/>
    <x v="1"/>
    <n v="134649900"/>
  </r>
  <r>
    <s v="KL4235WADDA"/>
    <x v="111"/>
    <x v="1"/>
    <x v="10"/>
    <x v="10"/>
    <x v="1"/>
    <x v="1"/>
    <x v="1"/>
    <x v="4"/>
    <s v="4-4Dvc"/>
    <x v="3"/>
    <x v="1"/>
    <n v="129914400"/>
  </r>
  <r>
    <s v="KL4235WADDL"/>
    <x v="112"/>
    <x v="1"/>
    <x v="10"/>
    <x v="10"/>
    <x v="1"/>
    <x v="1"/>
    <x v="1"/>
    <x v="4"/>
    <s v="4-4Dvc"/>
    <x v="4"/>
    <x v="1"/>
    <n v="111041700"/>
  </r>
  <r>
    <s v="KL4235WADF5"/>
    <x v="113"/>
    <x v="1"/>
    <x v="10"/>
    <x v="10"/>
    <x v="1"/>
    <x v="1"/>
    <x v="1"/>
    <x v="4"/>
    <s v="4-4Dvc"/>
    <x v="1"/>
    <x v="2"/>
    <n v="88588500"/>
  </r>
  <r>
    <s v="KL4235WADF6"/>
    <x v="114"/>
    <x v="1"/>
    <x v="10"/>
    <x v="10"/>
    <x v="1"/>
    <x v="1"/>
    <x v="1"/>
    <x v="4"/>
    <s v="4-4Dvc"/>
    <x v="2"/>
    <x v="2"/>
    <n v="76784400"/>
  </r>
  <r>
    <s v="KL4235WADFA"/>
    <x v="115"/>
    <x v="1"/>
    <x v="10"/>
    <x v="10"/>
    <x v="1"/>
    <x v="1"/>
    <x v="1"/>
    <x v="4"/>
    <s v="4-4Dvc"/>
    <x v="3"/>
    <x v="2"/>
    <n v="76784400"/>
  </r>
  <r>
    <s v="KL4235WADFL"/>
    <x v="116"/>
    <x v="1"/>
    <x v="10"/>
    <x v="10"/>
    <x v="1"/>
    <x v="1"/>
    <x v="1"/>
    <x v="4"/>
    <s v="4-4Dvc"/>
    <x v="4"/>
    <x v="2"/>
    <n v="64980300"/>
  </r>
  <r>
    <s v="KL4235WADT5"/>
    <x v="117"/>
    <x v="1"/>
    <x v="10"/>
    <x v="10"/>
    <x v="1"/>
    <x v="1"/>
    <x v="1"/>
    <x v="4"/>
    <s v="4-4Dvc"/>
    <x v="1"/>
    <x v="3"/>
    <n v="230353200"/>
  </r>
  <r>
    <s v="KL4235WADT6"/>
    <x v="118"/>
    <x v="1"/>
    <x v="10"/>
    <x v="10"/>
    <x v="1"/>
    <x v="1"/>
    <x v="1"/>
    <x v="4"/>
    <s v="4-4Dvc"/>
    <x v="2"/>
    <x v="3"/>
    <n v="201986400"/>
  </r>
  <r>
    <s v="KL4235WADTA"/>
    <x v="119"/>
    <x v="1"/>
    <x v="10"/>
    <x v="10"/>
    <x v="1"/>
    <x v="1"/>
    <x v="1"/>
    <x v="4"/>
    <s v="4-4Dvc"/>
    <x v="3"/>
    <x v="3"/>
    <n v="194894700"/>
  </r>
  <r>
    <s v="KL4235WADTL"/>
    <x v="120"/>
    <x v="1"/>
    <x v="10"/>
    <x v="10"/>
    <x v="1"/>
    <x v="1"/>
    <x v="1"/>
    <x v="4"/>
    <s v="4-4Dvc"/>
    <x v="4"/>
    <x v="3"/>
    <n v="166574100"/>
  </r>
  <r>
    <s v="KL4235WAED5"/>
    <x v="109"/>
    <x v="1"/>
    <x v="10"/>
    <x v="10"/>
    <x v="1"/>
    <x v="1"/>
    <x v="1"/>
    <x v="5"/>
    <s v="5-9Dvc"/>
    <x v="1"/>
    <x v="1"/>
    <n v="153545700"/>
  </r>
  <r>
    <s v="KL4235WAED6"/>
    <x v="110"/>
    <x v="1"/>
    <x v="10"/>
    <x v="10"/>
    <x v="1"/>
    <x v="1"/>
    <x v="1"/>
    <x v="5"/>
    <s v="5-9Dvc"/>
    <x v="2"/>
    <x v="1"/>
    <n v="134649900"/>
  </r>
  <r>
    <s v="KL4235WAEDA"/>
    <x v="111"/>
    <x v="1"/>
    <x v="10"/>
    <x v="10"/>
    <x v="1"/>
    <x v="1"/>
    <x v="1"/>
    <x v="5"/>
    <s v="5-9Dvc"/>
    <x v="3"/>
    <x v="1"/>
    <n v="129914400"/>
  </r>
  <r>
    <s v="KL4235WAEDL"/>
    <x v="112"/>
    <x v="1"/>
    <x v="10"/>
    <x v="10"/>
    <x v="1"/>
    <x v="1"/>
    <x v="1"/>
    <x v="5"/>
    <s v="5-9Dvc"/>
    <x v="4"/>
    <x v="1"/>
    <n v="111041700"/>
  </r>
  <r>
    <s v="KL4235WAEF5"/>
    <x v="113"/>
    <x v="1"/>
    <x v="10"/>
    <x v="10"/>
    <x v="1"/>
    <x v="1"/>
    <x v="1"/>
    <x v="5"/>
    <s v="5-9Dvc"/>
    <x v="1"/>
    <x v="2"/>
    <n v="88588500"/>
  </r>
  <r>
    <s v="KL4235WAEF6"/>
    <x v="114"/>
    <x v="1"/>
    <x v="10"/>
    <x v="10"/>
    <x v="1"/>
    <x v="1"/>
    <x v="1"/>
    <x v="5"/>
    <s v="5-9Dvc"/>
    <x v="2"/>
    <x v="2"/>
    <n v="76784400"/>
  </r>
  <r>
    <s v="KL4235WAEFA"/>
    <x v="115"/>
    <x v="1"/>
    <x v="10"/>
    <x v="10"/>
    <x v="1"/>
    <x v="1"/>
    <x v="1"/>
    <x v="5"/>
    <s v="5-9Dvc"/>
    <x v="3"/>
    <x v="2"/>
    <n v="76784400"/>
  </r>
  <r>
    <s v="KL4235WAEFL"/>
    <x v="116"/>
    <x v="1"/>
    <x v="10"/>
    <x v="10"/>
    <x v="1"/>
    <x v="1"/>
    <x v="1"/>
    <x v="5"/>
    <s v="5-9Dvc"/>
    <x v="4"/>
    <x v="2"/>
    <n v="64980300"/>
  </r>
  <r>
    <s v="KL4235WAET5"/>
    <x v="117"/>
    <x v="1"/>
    <x v="10"/>
    <x v="10"/>
    <x v="1"/>
    <x v="1"/>
    <x v="1"/>
    <x v="5"/>
    <s v="5-9Dvc"/>
    <x v="1"/>
    <x v="3"/>
    <n v="230353200"/>
  </r>
  <r>
    <s v="KL4235WAET6"/>
    <x v="118"/>
    <x v="1"/>
    <x v="10"/>
    <x v="10"/>
    <x v="1"/>
    <x v="1"/>
    <x v="1"/>
    <x v="5"/>
    <s v="5-9Dvc"/>
    <x v="2"/>
    <x v="3"/>
    <n v="201986400"/>
  </r>
  <r>
    <s v="KL4235WAETA"/>
    <x v="119"/>
    <x v="1"/>
    <x v="10"/>
    <x v="10"/>
    <x v="1"/>
    <x v="1"/>
    <x v="1"/>
    <x v="5"/>
    <s v="5-9Dvc"/>
    <x v="3"/>
    <x v="3"/>
    <n v="194894700"/>
  </r>
  <r>
    <s v="KL4235WAETL"/>
    <x v="120"/>
    <x v="1"/>
    <x v="10"/>
    <x v="10"/>
    <x v="1"/>
    <x v="1"/>
    <x v="1"/>
    <x v="5"/>
    <s v="5-9Dvc"/>
    <x v="4"/>
    <x v="3"/>
    <n v="166574100"/>
  </r>
  <r>
    <s v="KL4235WAKD5"/>
    <x v="109"/>
    <x v="1"/>
    <x v="10"/>
    <x v="10"/>
    <x v="1"/>
    <x v="1"/>
    <x v="1"/>
    <x v="0"/>
    <s v="10-14Dvc"/>
    <x v="1"/>
    <x v="1"/>
    <n v="153545700"/>
  </r>
  <r>
    <s v="KL4235WAKD6"/>
    <x v="110"/>
    <x v="1"/>
    <x v="10"/>
    <x v="10"/>
    <x v="1"/>
    <x v="1"/>
    <x v="1"/>
    <x v="0"/>
    <s v="10-14Dvc"/>
    <x v="2"/>
    <x v="1"/>
    <n v="134649900"/>
  </r>
  <r>
    <s v="KL4235WAKDA"/>
    <x v="111"/>
    <x v="1"/>
    <x v="10"/>
    <x v="10"/>
    <x v="1"/>
    <x v="1"/>
    <x v="1"/>
    <x v="0"/>
    <s v="10-14Dvc"/>
    <x v="3"/>
    <x v="1"/>
    <n v="129914400"/>
  </r>
  <r>
    <s v="KL4235WAKDL"/>
    <x v="112"/>
    <x v="1"/>
    <x v="10"/>
    <x v="10"/>
    <x v="1"/>
    <x v="1"/>
    <x v="1"/>
    <x v="0"/>
    <s v="10-14Dvc"/>
    <x v="4"/>
    <x v="1"/>
    <n v="111041700"/>
  </r>
  <r>
    <s v="KL4235WAKF5"/>
    <x v="113"/>
    <x v="1"/>
    <x v="10"/>
    <x v="10"/>
    <x v="1"/>
    <x v="1"/>
    <x v="1"/>
    <x v="0"/>
    <s v="10-14Dvc"/>
    <x v="1"/>
    <x v="2"/>
    <n v="88588500"/>
  </r>
  <r>
    <s v="KL4235WAKF6"/>
    <x v="114"/>
    <x v="1"/>
    <x v="10"/>
    <x v="10"/>
    <x v="1"/>
    <x v="1"/>
    <x v="1"/>
    <x v="0"/>
    <s v="10-14Dvc"/>
    <x v="2"/>
    <x v="2"/>
    <n v="76784400"/>
  </r>
  <r>
    <s v="KL4235WAKFA"/>
    <x v="115"/>
    <x v="1"/>
    <x v="10"/>
    <x v="10"/>
    <x v="1"/>
    <x v="1"/>
    <x v="1"/>
    <x v="0"/>
    <s v="10-14Dvc"/>
    <x v="3"/>
    <x v="2"/>
    <n v="76784400"/>
  </r>
  <r>
    <s v="KL4235WAKFL"/>
    <x v="116"/>
    <x v="1"/>
    <x v="10"/>
    <x v="10"/>
    <x v="1"/>
    <x v="1"/>
    <x v="1"/>
    <x v="0"/>
    <s v="10-14Dvc"/>
    <x v="4"/>
    <x v="2"/>
    <n v="64980300"/>
  </r>
  <r>
    <s v="KL4235WAKT5"/>
    <x v="117"/>
    <x v="1"/>
    <x v="10"/>
    <x v="10"/>
    <x v="1"/>
    <x v="1"/>
    <x v="1"/>
    <x v="0"/>
    <s v="10-14Dvc"/>
    <x v="1"/>
    <x v="3"/>
    <n v="230353200"/>
  </r>
  <r>
    <s v="KL4235WAKT6"/>
    <x v="118"/>
    <x v="1"/>
    <x v="10"/>
    <x v="10"/>
    <x v="1"/>
    <x v="1"/>
    <x v="1"/>
    <x v="0"/>
    <s v="10-14Dvc"/>
    <x v="2"/>
    <x v="3"/>
    <n v="201986400"/>
  </r>
  <r>
    <s v="KL4235WAKTA"/>
    <x v="119"/>
    <x v="1"/>
    <x v="10"/>
    <x v="10"/>
    <x v="1"/>
    <x v="1"/>
    <x v="1"/>
    <x v="0"/>
    <s v="10-14Dvc"/>
    <x v="3"/>
    <x v="3"/>
    <n v="194894700"/>
  </r>
  <r>
    <s v="KL4235WAKTL"/>
    <x v="120"/>
    <x v="1"/>
    <x v="10"/>
    <x v="10"/>
    <x v="1"/>
    <x v="1"/>
    <x v="1"/>
    <x v="0"/>
    <s v="10-14Dvc"/>
    <x v="4"/>
    <x v="3"/>
    <n v="166574100"/>
  </r>
  <r>
    <s v="KL4235WAMD5"/>
    <x v="109"/>
    <x v="1"/>
    <x v="10"/>
    <x v="10"/>
    <x v="1"/>
    <x v="1"/>
    <x v="1"/>
    <x v="6"/>
    <s v="15-19Dvc"/>
    <x v="1"/>
    <x v="1"/>
    <n v="153545700"/>
  </r>
  <r>
    <s v="KL4235WAMD6"/>
    <x v="110"/>
    <x v="1"/>
    <x v="10"/>
    <x v="10"/>
    <x v="1"/>
    <x v="1"/>
    <x v="1"/>
    <x v="6"/>
    <s v="15-19Dvc"/>
    <x v="2"/>
    <x v="1"/>
    <n v="134649900"/>
  </r>
  <r>
    <s v="KL4235WAMDA"/>
    <x v="111"/>
    <x v="1"/>
    <x v="10"/>
    <x v="10"/>
    <x v="1"/>
    <x v="1"/>
    <x v="1"/>
    <x v="6"/>
    <s v="15-19Dvc"/>
    <x v="3"/>
    <x v="1"/>
    <n v="129914400"/>
  </r>
  <r>
    <s v="KL4235WAMDL"/>
    <x v="112"/>
    <x v="1"/>
    <x v="10"/>
    <x v="10"/>
    <x v="1"/>
    <x v="1"/>
    <x v="1"/>
    <x v="6"/>
    <s v="15-19Dvc"/>
    <x v="4"/>
    <x v="1"/>
    <n v="111041700"/>
  </r>
  <r>
    <s v="KL4235WAMF5"/>
    <x v="113"/>
    <x v="1"/>
    <x v="10"/>
    <x v="10"/>
    <x v="1"/>
    <x v="1"/>
    <x v="1"/>
    <x v="6"/>
    <s v="15-19Dvc"/>
    <x v="1"/>
    <x v="2"/>
    <n v="88588500"/>
  </r>
  <r>
    <s v="KL4235WAMF6"/>
    <x v="114"/>
    <x v="1"/>
    <x v="10"/>
    <x v="10"/>
    <x v="1"/>
    <x v="1"/>
    <x v="1"/>
    <x v="6"/>
    <s v="15-19Dvc"/>
    <x v="2"/>
    <x v="2"/>
    <n v="76784400"/>
  </r>
  <r>
    <s v="KL4235WAMFA"/>
    <x v="115"/>
    <x v="1"/>
    <x v="10"/>
    <x v="10"/>
    <x v="1"/>
    <x v="1"/>
    <x v="1"/>
    <x v="6"/>
    <s v="15-19Dvc"/>
    <x v="3"/>
    <x v="2"/>
    <n v="76784400"/>
  </r>
  <r>
    <s v="KL4235WAMFL"/>
    <x v="116"/>
    <x v="1"/>
    <x v="10"/>
    <x v="10"/>
    <x v="1"/>
    <x v="1"/>
    <x v="1"/>
    <x v="6"/>
    <s v="15-19Dvc"/>
    <x v="4"/>
    <x v="2"/>
    <n v="64980300"/>
  </r>
  <r>
    <s v="KL4235WAMT5"/>
    <x v="117"/>
    <x v="1"/>
    <x v="10"/>
    <x v="10"/>
    <x v="1"/>
    <x v="1"/>
    <x v="1"/>
    <x v="6"/>
    <s v="15-19Dvc"/>
    <x v="1"/>
    <x v="3"/>
    <n v="230353200"/>
  </r>
  <r>
    <s v="KL4235WAMT6"/>
    <x v="118"/>
    <x v="1"/>
    <x v="10"/>
    <x v="10"/>
    <x v="1"/>
    <x v="1"/>
    <x v="1"/>
    <x v="6"/>
    <s v="15-19Dvc"/>
    <x v="2"/>
    <x v="3"/>
    <n v="201986400"/>
  </r>
  <r>
    <s v="KL4235WAMTA"/>
    <x v="119"/>
    <x v="1"/>
    <x v="10"/>
    <x v="10"/>
    <x v="1"/>
    <x v="1"/>
    <x v="1"/>
    <x v="6"/>
    <s v="15-19Dvc"/>
    <x v="3"/>
    <x v="3"/>
    <n v="194894700"/>
  </r>
  <r>
    <s v="KL4235WAMTL"/>
    <x v="120"/>
    <x v="1"/>
    <x v="10"/>
    <x v="10"/>
    <x v="1"/>
    <x v="1"/>
    <x v="1"/>
    <x v="6"/>
    <s v="15-19Dvc"/>
    <x v="4"/>
    <x v="3"/>
    <n v="166574100"/>
  </r>
  <r>
    <s v="KL4235WAND5"/>
    <x v="109"/>
    <x v="1"/>
    <x v="10"/>
    <x v="10"/>
    <x v="1"/>
    <x v="1"/>
    <x v="1"/>
    <x v="7"/>
    <s v="20-24Dvc"/>
    <x v="1"/>
    <x v="1"/>
    <n v="153545700"/>
  </r>
  <r>
    <s v="KL4235WAND6"/>
    <x v="110"/>
    <x v="1"/>
    <x v="10"/>
    <x v="10"/>
    <x v="1"/>
    <x v="1"/>
    <x v="1"/>
    <x v="7"/>
    <s v="20-24Dvc"/>
    <x v="2"/>
    <x v="1"/>
    <n v="134649900"/>
  </r>
  <r>
    <s v="KL4235WANDA"/>
    <x v="111"/>
    <x v="1"/>
    <x v="10"/>
    <x v="10"/>
    <x v="1"/>
    <x v="1"/>
    <x v="1"/>
    <x v="7"/>
    <s v="20-24Dvc"/>
    <x v="3"/>
    <x v="1"/>
    <n v="129914400"/>
  </r>
  <r>
    <s v="KL4235WANDL"/>
    <x v="112"/>
    <x v="1"/>
    <x v="10"/>
    <x v="10"/>
    <x v="1"/>
    <x v="1"/>
    <x v="1"/>
    <x v="7"/>
    <s v="20-24Dvc"/>
    <x v="4"/>
    <x v="1"/>
    <n v="111041700"/>
  </r>
  <r>
    <s v="KL4235WANF5"/>
    <x v="113"/>
    <x v="1"/>
    <x v="10"/>
    <x v="10"/>
    <x v="1"/>
    <x v="1"/>
    <x v="1"/>
    <x v="7"/>
    <s v="20-24Dvc"/>
    <x v="1"/>
    <x v="2"/>
    <n v="88588500"/>
  </r>
  <r>
    <s v="KL4235WANF6"/>
    <x v="114"/>
    <x v="1"/>
    <x v="10"/>
    <x v="10"/>
    <x v="1"/>
    <x v="1"/>
    <x v="1"/>
    <x v="7"/>
    <s v="20-24Dvc"/>
    <x v="2"/>
    <x v="2"/>
    <n v="76784400"/>
  </r>
  <r>
    <s v="KL4235WANFA"/>
    <x v="115"/>
    <x v="1"/>
    <x v="10"/>
    <x v="10"/>
    <x v="1"/>
    <x v="1"/>
    <x v="1"/>
    <x v="7"/>
    <s v="20-24Dvc"/>
    <x v="3"/>
    <x v="2"/>
    <n v="76784400"/>
  </r>
  <r>
    <s v="KL4235WANFL"/>
    <x v="116"/>
    <x v="1"/>
    <x v="10"/>
    <x v="10"/>
    <x v="1"/>
    <x v="1"/>
    <x v="1"/>
    <x v="7"/>
    <s v="20-24Dvc"/>
    <x v="4"/>
    <x v="2"/>
    <n v="64980300"/>
  </r>
  <r>
    <s v="KL4235WANT5"/>
    <x v="117"/>
    <x v="1"/>
    <x v="10"/>
    <x v="10"/>
    <x v="1"/>
    <x v="1"/>
    <x v="1"/>
    <x v="7"/>
    <s v="20-24Dvc"/>
    <x v="1"/>
    <x v="3"/>
    <n v="230353200"/>
  </r>
  <r>
    <s v="KL4235WANT6"/>
    <x v="118"/>
    <x v="1"/>
    <x v="10"/>
    <x v="10"/>
    <x v="1"/>
    <x v="1"/>
    <x v="1"/>
    <x v="7"/>
    <s v="20-24Dvc"/>
    <x v="2"/>
    <x v="3"/>
    <n v="201986400"/>
  </r>
  <r>
    <s v="KL4235WANTA"/>
    <x v="119"/>
    <x v="1"/>
    <x v="10"/>
    <x v="10"/>
    <x v="1"/>
    <x v="1"/>
    <x v="1"/>
    <x v="7"/>
    <s v="20-24Dvc"/>
    <x v="3"/>
    <x v="3"/>
    <n v="194894700"/>
  </r>
  <r>
    <s v="KL4235WANTL"/>
    <x v="120"/>
    <x v="1"/>
    <x v="10"/>
    <x v="10"/>
    <x v="1"/>
    <x v="1"/>
    <x v="1"/>
    <x v="7"/>
    <s v="20-24Dvc"/>
    <x v="4"/>
    <x v="3"/>
    <n v="166574100"/>
  </r>
  <r>
    <s v="KL4235WAPD5"/>
    <x v="109"/>
    <x v="1"/>
    <x v="10"/>
    <x v="10"/>
    <x v="1"/>
    <x v="1"/>
    <x v="1"/>
    <x v="8"/>
    <s v="25-49Dvc"/>
    <x v="1"/>
    <x v="1"/>
    <n v="153545700"/>
  </r>
  <r>
    <s v="KL4235WAPD6"/>
    <x v="110"/>
    <x v="1"/>
    <x v="10"/>
    <x v="10"/>
    <x v="1"/>
    <x v="1"/>
    <x v="1"/>
    <x v="8"/>
    <s v="25-49Dvc"/>
    <x v="2"/>
    <x v="1"/>
    <n v="134649900"/>
  </r>
  <r>
    <s v="KL4235WAPDA"/>
    <x v="111"/>
    <x v="1"/>
    <x v="10"/>
    <x v="10"/>
    <x v="1"/>
    <x v="1"/>
    <x v="1"/>
    <x v="8"/>
    <s v="25-49Dvc"/>
    <x v="3"/>
    <x v="1"/>
    <n v="129914400"/>
  </r>
  <r>
    <s v="KL4235WAPDL"/>
    <x v="112"/>
    <x v="1"/>
    <x v="10"/>
    <x v="10"/>
    <x v="1"/>
    <x v="1"/>
    <x v="1"/>
    <x v="8"/>
    <s v="25-49Dvc"/>
    <x v="4"/>
    <x v="1"/>
    <n v="111041700"/>
  </r>
  <r>
    <s v="KL4235WAPF5"/>
    <x v="113"/>
    <x v="1"/>
    <x v="10"/>
    <x v="10"/>
    <x v="1"/>
    <x v="1"/>
    <x v="1"/>
    <x v="8"/>
    <s v="25-49Dvc"/>
    <x v="1"/>
    <x v="2"/>
    <n v="88588500"/>
  </r>
  <r>
    <s v="KL4235WAPF6"/>
    <x v="114"/>
    <x v="1"/>
    <x v="10"/>
    <x v="10"/>
    <x v="1"/>
    <x v="1"/>
    <x v="1"/>
    <x v="8"/>
    <s v="25-49Dvc"/>
    <x v="2"/>
    <x v="2"/>
    <n v="76784400"/>
  </r>
  <r>
    <s v="KL4235WAPFA"/>
    <x v="115"/>
    <x v="1"/>
    <x v="10"/>
    <x v="10"/>
    <x v="1"/>
    <x v="1"/>
    <x v="1"/>
    <x v="8"/>
    <s v="25-49Dvc"/>
    <x v="3"/>
    <x v="2"/>
    <n v="76784400"/>
  </r>
  <r>
    <s v="KL4235WAPFL"/>
    <x v="116"/>
    <x v="1"/>
    <x v="10"/>
    <x v="10"/>
    <x v="1"/>
    <x v="1"/>
    <x v="1"/>
    <x v="8"/>
    <s v="25-49Dvc"/>
    <x v="4"/>
    <x v="2"/>
    <n v="64980300"/>
  </r>
  <r>
    <s v="KL4235WAPT5"/>
    <x v="117"/>
    <x v="1"/>
    <x v="10"/>
    <x v="10"/>
    <x v="1"/>
    <x v="1"/>
    <x v="1"/>
    <x v="8"/>
    <s v="25-49Dvc"/>
    <x v="1"/>
    <x v="3"/>
    <n v="230353200"/>
  </r>
  <r>
    <s v="KL4235WAPT6"/>
    <x v="118"/>
    <x v="1"/>
    <x v="10"/>
    <x v="10"/>
    <x v="1"/>
    <x v="1"/>
    <x v="1"/>
    <x v="8"/>
    <s v="25-49Dvc"/>
    <x v="2"/>
    <x v="3"/>
    <n v="201986400"/>
  </r>
  <r>
    <s v="KL4235WAPTA"/>
    <x v="119"/>
    <x v="1"/>
    <x v="10"/>
    <x v="10"/>
    <x v="1"/>
    <x v="1"/>
    <x v="1"/>
    <x v="8"/>
    <s v="25-49Dvc"/>
    <x v="3"/>
    <x v="3"/>
    <n v="194894700"/>
  </r>
  <r>
    <s v="KL4235WAPTL"/>
    <x v="120"/>
    <x v="1"/>
    <x v="10"/>
    <x v="10"/>
    <x v="1"/>
    <x v="1"/>
    <x v="1"/>
    <x v="8"/>
    <s v="25-49Dvc"/>
    <x v="4"/>
    <x v="3"/>
    <n v="166574100"/>
  </r>
  <r>
    <s v="KL4235WAQD5"/>
    <x v="109"/>
    <x v="1"/>
    <x v="10"/>
    <x v="10"/>
    <x v="1"/>
    <x v="1"/>
    <x v="1"/>
    <x v="9"/>
    <s v="50-99Dvc"/>
    <x v="1"/>
    <x v="1"/>
    <n v="153545700"/>
  </r>
  <r>
    <s v="KL4235WAQD6"/>
    <x v="110"/>
    <x v="1"/>
    <x v="10"/>
    <x v="10"/>
    <x v="1"/>
    <x v="1"/>
    <x v="1"/>
    <x v="9"/>
    <s v="50-99Dvc"/>
    <x v="2"/>
    <x v="1"/>
    <n v="134649900"/>
  </r>
  <r>
    <s v="KL4235WAQDA"/>
    <x v="111"/>
    <x v="1"/>
    <x v="10"/>
    <x v="10"/>
    <x v="1"/>
    <x v="1"/>
    <x v="1"/>
    <x v="9"/>
    <s v="50-99Dvc"/>
    <x v="3"/>
    <x v="1"/>
    <n v="129914400"/>
  </r>
  <r>
    <s v="KL4235WAQDL"/>
    <x v="112"/>
    <x v="1"/>
    <x v="10"/>
    <x v="10"/>
    <x v="1"/>
    <x v="1"/>
    <x v="1"/>
    <x v="9"/>
    <s v="50-99Dvc"/>
    <x v="4"/>
    <x v="1"/>
    <n v="111041700"/>
  </r>
  <r>
    <s v="KL4235WAQF5"/>
    <x v="113"/>
    <x v="1"/>
    <x v="10"/>
    <x v="10"/>
    <x v="1"/>
    <x v="1"/>
    <x v="1"/>
    <x v="9"/>
    <s v="50-99Dvc"/>
    <x v="1"/>
    <x v="2"/>
    <n v="88588500"/>
  </r>
  <r>
    <s v="KL4235WAQF6"/>
    <x v="114"/>
    <x v="1"/>
    <x v="10"/>
    <x v="10"/>
    <x v="1"/>
    <x v="1"/>
    <x v="1"/>
    <x v="9"/>
    <s v="50-99Dvc"/>
    <x v="2"/>
    <x v="2"/>
    <n v="76784400"/>
  </r>
  <r>
    <s v="KL4235WAQFA"/>
    <x v="115"/>
    <x v="1"/>
    <x v="10"/>
    <x v="10"/>
    <x v="1"/>
    <x v="1"/>
    <x v="1"/>
    <x v="9"/>
    <s v="50-99Dvc"/>
    <x v="3"/>
    <x v="2"/>
    <n v="76784400"/>
  </r>
  <r>
    <s v="KL4235WAQFL"/>
    <x v="116"/>
    <x v="1"/>
    <x v="10"/>
    <x v="10"/>
    <x v="1"/>
    <x v="1"/>
    <x v="1"/>
    <x v="9"/>
    <s v="50-99Dvc"/>
    <x v="4"/>
    <x v="2"/>
    <n v="64980300"/>
  </r>
  <r>
    <s v="KL4235WAQT5"/>
    <x v="117"/>
    <x v="1"/>
    <x v="10"/>
    <x v="10"/>
    <x v="1"/>
    <x v="1"/>
    <x v="1"/>
    <x v="9"/>
    <s v="50-99Dvc"/>
    <x v="1"/>
    <x v="3"/>
    <n v="230353200"/>
  </r>
  <r>
    <s v="KL4235WAQT6"/>
    <x v="118"/>
    <x v="1"/>
    <x v="10"/>
    <x v="10"/>
    <x v="1"/>
    <x v="1"/>
    <x v="1"/>
    <x v="9"/>
    <s v="50-99Dvc"/>
    <x v="2"/>
    <x v="3"/>
    <n v="201986400"/>
  </r>
  <r>
    <s v="KL4235WAQTA"/>
    <x v="119"/>
    <x v="1"/>
    <x v="10"/>
    <x v="10"/>
    <x v="1"/>
    <x v="1"/>
    <x v="1"/>
    <x v="9"/>
    <s v="50-99Dvc"/>
    <x v="3"/>
    <x v="3"/>
    <n v="194894700"/>
  </r>
  <r>
    <s v="KL4235WAQTL"/>
    <x v="120"/>
    <x v="1"/>
    <x v="10"/>
    <x v="10"/>
    <x v="1"/>
    <x v="1"/>
    <x v="1"/>
    <x v="9"/>
    <s v="50-99Dvc"/>
    <x v="4"/>
    <x v="3"/>
    <n v="166574100"/>
  </r>
  <r>
    <s v="KL4235WARD5"/>
    <x v="109"/>
    <x v="1"/>
    <x v="10"/>
    <x v="10"/>
    <x v="1"/>
    <x v="1"/>
    <x v="1"/>
    <x v="10"/>
    <s v="100-149Dvc"/>
    <x v="1"/>
    <x v="1"/>
    <n v="130538100"/>
  </r>
  <r>
    <s v="KL4235WARD6"/>
    <x v="110"/>
    <x v="1"/>
    <x v="10"/>
    <x v="10"/>
    <x v="1"/>
    <x v="1"/>
    <x v="1"/>
    <x v="10"/>
    <s v="100-149Dvc"/>
    <x v="2"/>
    <x v="1"/>
    <n v="114437400"/>
  </r>
  <r>
    <s v="KL4235WARDA"/>
    <x v="111"/>
    <x v="1"/>
    <x v="10"/>
    <x v="10"/>
    <x v="1"/>
    <x v="1"/>
    <x v="1"/>
    <x v="10"/>
    <s v="100-149Dvc"/>
    <x v="3"/>
    <x v="1"/>
    <n v="110441100"/>
  </r>
  <r>
    <s v="KL4235WARDL"/>
    <x v="112"/>
    <x v="1"/>
    <x v="10"/>
    <x v="10"/>
    <x v="1"/>
    <x v="1"/>
    <x v="1"/>
    <x v="10"/>
    <s v="100-149Dvc"/>
    <x v="4"/>
    <x v="1"/>
    <n v="94363500"/>
  </r>
  <r>
    <s v="KL4235WARF5"/>
    <x v="113"/>
    <x v="1"/>
    <x v="10"/>
    <x v="10"/>
    <x v="1"/>
    <x v="1"/>
    <x v="1"/>
    <x v="10"/>
    <s v="100-149Dvc"/>
    <x v="1"/>
    <x v="2"/>
    <n v="75282900"/>
  </r>
  <r>
    <s v="KL4235WARF6"/>
    <x v="114"/>
    <x v="1"/>
    <x v="10"/>
    <x v="10"/>
    <x v="1"/>
    <x v="1"/>
    <x v="1"/>
    <x v="10"/>
    <s v="100-149Dvc"/>
    <x v="2"/>
    <x v="2"/>
    <n v="65257500"/>
  </r>
  <r>
    <s v="KL4235WARFA"/>
    <x v="115"/>
    <x v="1"/>
    <x v="10"/>
    <x v="10"/>
    <x v="1"/>
    <x v="1"/>
    <x v="1"/>
    <x v="10"/>
    <s v="100-149Dvc"/>
    <x v="3"/>
    <x v="2"/>
    <n v="65257500"/>
  </r>
  <r>
    <s v="KL4235WARFL"/>
    <x v="116"/>
    <x v="1"/>
    <x v="10"/>
    <x v="10"/>
    <x v="1"/>
    <x v="1"/>
    <x v="1"/>
    <x v="10"/>
    <s v="100-149Dvc"/>
    <x v="4"/>
    <x v="2"/>
    <n v="55209000"/>
  </r>
  <r>
    <s v="KL4235WART5"/>
    <x v="117"/>
    <x v="1"/>
    <x v="10"/>
    <x v="10"/>
    <x v="1"/>
    <x v="1"/>
    <x v="1"/>
    <x v="10"/>
    <s v="100-149Dvc"/>
    <x v="1"/>
    <x v="3"/>
    <n v="195795600"/>
  </r>
  <r>
    <s v="KL4235WART6"/>
    <x v="118"/>
    <x v="1"/>
    <x v="10"/>
    <x v="10"/>
    <x v="1"/>
    <x v="1"/>
    <x v="1"/>
    <x v="10"/>
    <s v="100-149Dvc"/>
    <x v="2"/>
    <x v="3"/>
    <n v="171702300"/>
  </r>
  <r>
    <s v="KL4235WARTA"/>
    <x v="119"/>
    <x v="1"/>
    <x v="10"/>
    <x v="10"/>
    <x v="1"/>
    <x v="1"/>
    <x v="1"/>
    <x v="10"/>
    <s v="100-149Dvc"/>
    <x v="3"/>
    <x v="3"/>
    <n v="165673200"/>
  </r>
  <r>
    <s v="KL4235WARTL"/>
    <x v="120"/>
    <x v="1"/>
    <x v="10"/>
    <x v="10"/>
    <x v="1"/>
    <x v="1"/>
    <x v="1"/>
    <x v="10"/>
    <s v="100-149Dvc"/>
    <x v="4"/>
    <x v="3"/>
    <n v="141556800"/>
  </r>
  <r>
    <s v="KL4235WASD5"/>
    <x v="109"/>
    <x v="1"/>
    <x v="10"/>
    <x v="10"/>
    <x v="1"/>
    <x v="1"/>
    <x v="1"/>
    <x v="11"/>
    <s v="150-249Dvc"/>
    <x v="1"/>
    <x v="1"/>
    <n v="130538100"/>
  </r>
  <r>
    <s v="KL4235WASD6"/>
    <x v="110"/>
    <x v="1"/>
    <x v="10"/>
    <x v="10"/>
    <x v="1"/>
    <x v="1"/>
    <x v="1"/>
    <x v="11"/>
    <s v="150-249Dvc"/>
    <x v="2"/>
    <x v="1"/>
    <n v="114437400"/>
  </r>
  <r>
    <s v="KL4235WASDA"/>
    <x v="111"/>
    <x v="1"/>
    <x v="10"/>
    <x v="10"/>
    <x v="1"/>
    <x v="1"/>
    <x v="1"/>
    <x v="11"/>
    <s v="150-249Dvc"/>
    <x v="3"/>
    <x v="1"/>
    <n v="110441100"/>
  </r>
  <r>
    <s v="KL4235WASDL"/>
    <x v="112"/>
    <x v="1"/>
    <x v="10"/>
    <x v="10"/>
    <x v="1"/>
    <x v="1"/>
    <x v="1"/>
    <x v="11"/>
    <s v="150-249Dvc"/>
    <x v="4"/>
    <x v="1"/>
    <n v="94363500"/>
  </r>
  <r>
    <s v="KL4235WASF5"/>
    <x v="113"/>
    <x v="1"/>
    <x v="10"/>
    <x v="10"/>
    <x v="1"/>
    <x v="1"/>
    <x v="1"/>
    <x v="11"/>
    <s v="150-249Dvc"/>
    <x v="1"/>
    <x v="2"/>
    <n v="75282900"/>
  </r>
  <r>
    <s v="KL4235WASF6"/>
    <x v="114"/>
    <x v="1"/>
    <x v="10"/>
    <x v="10"/>
    <x v="1"/>
    <x v="1"/>
    <x v="1"/>
    <x v="11"/>
    <s v="150-249Dvc"/>
    <x v="2"/>
    <x v="2"/>
    <n v="65257500"/>
  </r>
  <r>
    <s v="KL4235WASFA"/>
    <x v="115"/>
    <x v="1"/>
    <x v="10"/>
    <x v="10"/>
    <x v="1"/>
    <x v="1"/>
    <x v="1"/>
    <x v="11"/>
    <s v="150-249Dvc"/>
    <x v="3"/>
    <x v="2"/>
    <n v="65257500"/>
  </r>
  <r>
    <s v="KL4235WASFL"/>
    <x v="116"/>
    <x v="1"/>
    <x v="10"/>
    <x v="10"/>
    <x v="1"/>
    <x v="1"/>
    <x v="1"/>
    <x v="11"/>
    <s v="150-249Dvc"/>
    <x v="4"/>
    <x v="2"/>
    <n v="55209000"/>
  </r>
  <r>
    <s v="KL4235WAST5"/>
    <x v="117"/>
    <x v="1"/>
    <x v="10"/>
    <x v="10"/>
    <x v="1"/>
    <x v="1"/>
    <x v="1"/>
    <x v="11"/>
    <s v="150-249Dvc"/>
    <x v="1"/>
    <x v="3"/>
    <n v="195795600"/>
  </r>
  <r>
    <s v="KL4235WAST6"/>
    <x v="118"/>
    <x v="1"/>
    <x v="10"/>
    <x v="10"/>
    <x v="1"/>
    <x v="1"/>
    <x v="1"/>
    <x v="11"/>
    <s v="150-249Dvc"/>
    <x v="2"/>
    <x v="3"/>
    <n v="171702300"/>
  </r>
  <r>
    <s v="KL4235WASTA"/>
    <x v="119"/>
    <x v="1"/>
    <x v="10"/>
    <x v="10"/>
    <x v="1"/>
    <x v="1"/>
    <x v="1"/>
    <x v="11"/>
    <s v="150-249Dvc"/>
    <x v="3"/>
    <x v="3"/>
    <n v="165673200"/>
  </r>
  <r>
    <s v="KL4235WASTL"/>
    <x v="120"/>
    <x v="1"/>
    <x v="10"/>
    <x v="10"/>
    <x v="1"/>
    <x v="1"/>
    <x v="1"/>
    <x v="11"/>
    <s v="150-249Dvc"/>
    <x v="4"/>
    <x v="3"/>
    <n v="141556800"/>
  </r>
  <r>
    <s v="KL4235WATD5"/>
    <x v="109"/>
    <x v="1"/>
    <x v="10"/>
    <x v="10"/>
    <x v="1"/>
    <x v="1"/>
    <x v="1"/>
    <x v="12"/>
    <s v="250-499Dvc"/>
    <x v="1"/>
    <x v="1"/>
    <n v="122868900"/>
  </r>
  <r>
    <s v="KL4235WATD6"/>
    <x v="110"/>
    <x v="1"/>
    <x v="10"/>
    <x v="10"/>
    <x v="1"/>
    <x v="1"/>
    <x v="1"/>
    <x v="12"/>
    <s v="250-499Dvc"/>
    <x v="2"/>
    <x v="1"/>
    <n v="107738400"/>
  </r>
  <r>
    <s v="KL4235WATDA"/>
    <x v="111"/>
    <x v="1"/>
    <x v="10"/>
    <x v="10"/>
    <x v="1"/>
    <x v="1"/>
    <x v="1"/>
    <x v="12"/>
    <s v="250-499Dvc"/>
    <x v="3"/>
    <x v="1"/>
    <n v="103950000"/>
  </r>
  <r>
    <s v="KL4235WATDL"/>
    <x v="112"/>
    <x v="1"/>
    <x v="10"/>
    <x v="10"/>
    <x v="1"/>
    <x v="1"/>
    <x v="1"/>
    <x v="12"/>
    <s v="250-499Dvc"/>
    <x v="4"/>
    <x v="1"/>
    <n v="88842600"/>
  </r>
  <r>
    <s v="KL4235WATF5"/>
    <x v="113"/>
    <x v="1"/>
    <x v="10"/>
    <x v="10"/>
    <x v="1"/>
    <x v="1"/>
    <x v="1"/>
    <x v="12"/>
    <s v="250-499Dvc"/>
    <x v="1"/>
    <x v="2"/>
    <n v="70870800"/>
  </r>
  <r>
    <s v="KL4235WATF6"/>
    <x v="114"/>
    <x v="1"/>
    <x v="10"/>
    <x v="10"/>
    <x v="1"/>
    <x v="1"/>
    <x v="1"/>
    <x v="12"/>
    <s v="250-499Dvc"/>
    <x v="2"/>
    <x v="2"/>
    <n v="61422900"/>
  </r>
  <r>
    <s v="KL4235WATFA"/>
    <x v="115"/>
    <x v="1"/>
    <x v="10"/>
    <x v="10"/>
    <x v="1"/>
    <x v="1"/>
    <x v="1"/>
    <x v="12"/>
    <s v="250-499Dvc"/>
    <x v="3"/>
    <x v="2"/>
    <n v="61422900"/>
  </r>
  <r>
    <s v="KL4235WATFL"/>
    <x v="116"/>
    <x v="1"/>
    <x v="10"/>
    <x v="10"/>
    <x v="1"/>
    <x v="1"/>
    <x v="1"/>
    <x v="12"/>
    <s v="250-499Dvc"/>
    <x v="4"/>
    <x v="2"/>
    <n v="51975000"/>
  </r>
  <r>
    <s v="KL4235WATT5"/>
    <x v="117"/>
    <x v="1"/>
    <x v="10"/>
    <x v="10"/>
    <x v="1"/>
    <x v="1"/>
    <x v="1"/>
    <x v="12"/>
    <s v="250-499Dvc"/>
    <x v="1"/>
    <x v="3"/>
    <n v="184268700"/>
  </r>
  <r>
    <s v="KL4235WATT6"/>
    <x v="118"/>
    <x v="1"/>
    <x v="10"/>
    <x v="10"/>
    <x v="1"/>
    <x v="1"/>
    <x v="1"/>
    <x v="12"/>
    <s v="250-499Dvc"/>
    <x v="2"/>
    <x v="3"/>
    <n v="161584500"/>
  </r>
  <r>
    <s v="KL4235WATTA"/>
    <x v="119"/>
    <x v="1"/>
    <x v="10"/>
    <x v="10"/>
    <x v="1"/>
    <x v="1"/>
    <x v="1"/>
    <x v="12"/>
    <s v="250-499Dvc"/>
    <x v="3"/>
    <x v="3"/>
    <n v="155925000"/>
  </r>
  <r>
    <s v="KL4235WATTL"/>
    <x v="120"/>
    <x v="1"/>
    <x v="10"/>
    <x v="10"/>
    <x v="1"/>
    <x v="1"/>
    <x v="1"/>
    <x v="12"/>
    <s v="250-499Dvc"/>
    <x v="4"/>
    <x v="3"/>
    <n v="133240800"/>
  </r>
  <r>
    <s v="KL4235WAUD5"/>
    <x v="109"/>
    <x v="1"/>
    <x v="10"/>
    <x v="10"/>
    <x v="1"/>
    <x v="1"/>
    <x v="1"/>
    <x v="13"/>
    <s v="500-999Dvc"/>
    <x v="1"/>
    <x v="1"/>
    <n v="122868900"/>
  </r>
  <r>
    <s v="KL4235WAUD6"/>
    <x v="110"/>
    <x v="1"/>
    <x v="10"/>
    <x v="10"/>
    <x v="1"/>
    <x v="1"/>
    <x v="1"/>
    <x v="13"/>
    <s v="500-999Dvc"/>
    <x v="2"/>
    <x v="1"/>
    <n v="107738400"/>
  </r>
  <r>
    <s v="KL4235WAUDA"/>
    <x v="111"/>
    <x v="1"/>
    <x v="10"/>
    <x v="10"/>
    <x v="1"/>
    <x v="1"/>
    <x v="1"/>
    <x v="13"/>
    <s v="500-999Dvc"/>
    <x v="3"/>
    <x v="1"/>
    <n v="103950000"/>
  </r>
  <r>
    <s v="KL4235WAUDL"/>
    <x v="112"/>
    <x v="1"/>
    <x v="10"/>
    <x v="10"/>
    <x v="1"/>
    <x v="1"/>
    <x v="1"/>
    <x v="13"/>
    <s v="500-999Dvc"/>
    <x v="4"/>
    <x v="1"/>
    <n v="88842600"/>
  </r>
  <r>
    <s v="KL4235WAUF5"/>
    <x v="113"/>
    <x v="1"/>
    <x v="10"/>
    <x v="10"/>
    <x v="1"/>
    <x v="1"/>
    <x v="1"/>
    <x v="13"/>
    <s v="500-999Dvc"/>
    <x v="1"/>
    <x v="2"/>
    <n v="70870800"/>
  </r>
  <r>
    <s v="KL4235WAUF6"/>
    <x v="114"/>
    <x v="1"/>
    <x v="10"/>
    <x v="10"/>
    <x v="1"/>
    <x v="1"/>
    <x v="1"/>
    <x v="13"/>
    <s v="500-999Dvc"/>
    <x v="2"/>
    <x v="2"/>
    <n v="61422900"/>
  </r>
  <r>
    <s v="KL4235WAUFA"/>
    <x v="115"/>
    <x v="1"/>
    <x v="10"/>
    <x v="10"/>
    <x v="1"/>
    <x v="1"/>
    <x v="1"/>
    <x v="13"/>
    <s v="500-999Dvc"/>
    <x v="3"/>
    <x v="2"/>
    <n v="61422900"/>
  </r>
  <r>
    <s v="KL4235WAUFL"/>
    <x v="116"/>
    <x v="1"/>
    <x v="10"/>
    <x v="10"/>
    <x v="1"/>
    <x v="1"/>
    <x v="1"/>
    <x v="13"/>
    <s v="500-999Dvc"/>
    <x v="4"/>
    <x v="2"/>
    <n v="51975000"/>
  </r>
  <r>
    <s v="KL4235WAUT5"/>
    <x v="117"/>
    <x v="1"/>
    <x v="10"/>
    <x v="10"/>
    <x v="1"/>
    <x v="1"/>
    <x v="1"/>
    <x v="13"/>
    <s v="500-999Dvc"/>
    <x v="1"/>
    <x v="3"/>
    <n v="184268700"/>
  </r>
  <r>
    <s v="KL4235WAUT6"/>
    <x v="118"/>
    <x v="1"/>
    <x v="10"/>
    <x v="10"/>
    <x v="1"/>
    <x v="1"/>
    <x v="1"/>
    <x v="13"/>
    <s v="500-999Dvc"/>
    <x v="2"/>
    <x v="3"/>
    <n v="161584500"/>
  </r>
  <r>
    <s v="KL4235WAUTA"/>
    <x v="119"/>
    <x v="1"/>
    <x v="10"/>
    <x v="10"/>
    <x v="1"/>
    <x v="1"/>
    <x v="1"/>
    <x v="13"/>
    <s v="500-999Dvc"/>
    <x v="3"/>
    <x v="3"/>
    <n v="155925000"/>
  </r>
  <r>
    <s v="KL4235WAUTL"/>
    <x v="120"/>
    <x v="1"/>
    <x v="10"/>
    <x v="10"/>
    <x v="1"/>
    <x v="1"/>
    <x v="1"/>
    <x v="13"/>
    <s v="500-999Dvc"/>
    <x v="4"/>
    <x v="3"/>
    <n v="133240800"/>
  </r>
  <r>
    <s v="KL4235WAVD5"/>
    <x v="109"/>
    <x v="1"/>
    <x v="10"/>
    <x v="10"/>
    <x v="1"/>
    <x v="1"/>
    <x v="1"/>
    <x v="14"/>
    <s v="1000-1499Dvc"/>
    <x v="1"/>
    <x v="1"/>
    <n v="113397900"/>
  </r>
  <r>
    <s v="KL4235WAVD6"/>
    <x v="110"/>
    <x v="1"/>
    <x v="10"/>
    <x v="10"/>
    <x v="1"/>
    <x v="1"/>
    <x v="1"/>
    <x v="14"/>
    <s v="1000-1499Dvc"/>
    <x v="2"/>
    <x v="1"/>
    <n v="98290500"/>
  </r>
  <r>
    <s v="KL4235WAVDA"/>
    <x v="111"/>
    <x v="1"/>
    <x v="10"/>
    <x v="10"/>
    <x v="1"/>
    <x v="1"/>
    <x v="1"/>
    <x v="14"/>
    <s v="1000-1499Dvc"/>
    <x v="3"/>
    <x v="1"/>
    <n v="99237600"/>
  </r>
  <r>
    <s v="KL4235WAVDL"/>
    <x v="112"/>
    <x v="1"/>
    <x v="10"/>
    <x v="10"/>
    <x v="1"/>
    <x v="1"/>
    <x v="1"/>
    <x v="14"/>
    <s v="1000-1499Dvc"/>
    <x v="4"/>
    <x v="1"/>
    <n v="84107100"/>
  </r>
  <r>
    <s v="KL4235WAVF5"/>
    <x v="113"/>
    <x v="1"/>
    <x v="10"/>
    <x v="10"/>
    <x v="1"/>
    <x v="1"/>
    <x v="1"/>
    <x v="14"/>
    <s v="1000-1499Dvc"/>
    <x v="1"/>
    <x v="2"/>
    <n v="61422900"/>
  </r>
  <r>
    <s v="KL4235WAVF6"/>
    <x v="114"/>
    <x v="1"/>
    <x v="10"/>
    <x v="10"/>
    <x v="1"/>
    <x v="1"/>
    <x v="1"/>
    <x v="14"/>
    <s v="1000-1499Dvc"/>
    <x v="2"/>
    <x v="2"/>
    <n v="51975000"/>
  </r>
  <r>
    <s v="KL4235WAVFA"/>
    <x v="115"/>
    <x v="1"/>
    <x v="10"/>
    <x v="10"/>
    <x v="1"/>
    <x v="1"/>
    <x v="1"/>
    <x v="14"/>
    <s v="1000-1499Dvc"/>
    <x v="3"/>
    <x v="2"/>
    <n v="56687400"/>
  </r>
  <r>
    <s v="KL4235WAVFL"/>
    <x v="116"/>
    <x v="1"/>
    <x v="10"/>
    <x v="10"/>
    <x v="1"/>
    <x v="1"/>
    <x v="1"/>
    <x v="14"/>
    <s v="1000-1499Dvc"/>
    <x v="4"/>
    <x v="2"/>
    <n v="47239500"/>
  </r>
  <r>
    <s v="KL4235WAVT5"/>
    <x v="117"/>
    <x v="1"/>
    <x v="10"/>
    <x v="10"/>
    <x v="1"/>
    <x v="1"/>
    <x v="1"/>
    <x v="14"/>
    <s v="1000-1499Dvc"/>
    <x v="1"/>
    <x v="3"/>
    <n v="174820800"/>
  </r>
  <r>
    <s v="KL4235WAVT6"/>
    <x v="118"/>
    <x v="1"/>
    <x v="10"/>
    <x v="10"/>
    <x v="1"/>
    <x v="1"/>
    <x v="1"/>
    <x v="14"/>
    <s v="1000-1499Dvc"/>
    <x v="2"/>
    <x v="3"/>
    <n v="152136600"/>
  </r>
  <r>
    <s v="KL4235WAVTA"/>
    <x v="119"/>
    <x v="1"/>
    <x v="10"/>
    <x v="10"/>
    <x v="1"/>
    <x v="1"/>
    <x v="1"/>
    <x v="14"/>
    <s v="1000-1499Dvc"/>
    <x v="3"/>
    <x v="3"/>
    <n v="151189500"/>
  </r>
  <r>
    <s v="KL4235WAVTL"/>
    <x v="120"/>
    <x v="1"/>
    <x v="10"/>
    <x v="10"/>
    <x v="1"/>
    <x v="1"/>
    <x v="1"/>
    <x v="14"/>
    <s v="1000-1499Dvc"/>
    <x v="4"/>
    <x v="3"/>
    <n v="128528400"/>
  </r>
  <r>
    <s v="KL4235WAWD5"/>
    <x v="109"/>
    <x v="1"/>
    <x v="10"/>
    <x v="10"/>
    <x v="1"/>
    <x v="1"/>
    <x v="1"/>
    <x v="15"/>
    <s v="1500-2499Dvc"/>
    <x v="1"/>
    <x v="1"/>
    <n v="113397900"/>
  </r>
  <r>
    <s v="KL4235WAWD6"/>
    <x v="110"/>
    <x v="1"/>
    <x v="10"/>
    <x v="10"/>
    <x v="1"/>
    <x v="1"/>
    <x v="1"/>
    <x v="15"/>
    <s v="1500-2499Dvc"/>
    <x v="2"/>
    <x v="1"/>
    <n v="98290500"/>
  </r>
  <r>
    <s v="KL4235WAWDA"/>
    <x v="111"/>
    <x v="1"/>
    <x v="10"/>
    <x v="10"/>
    <x v="1"/>
    <x v="1"/>
    <x v="1"/>
    <x v="15"/>
    <s v="1500-2499Dvc"/>
    <x v="3"/>
    <x v="1"/>
    <n v="99237600"/>
  </r>
  <r>
    <s v="KL4235WAWDL"/>
    <x v="112"/>
    <x v="1"/>
    <x v="10"/>
    <x v="10"/>
    <x v="1"/>
    <x v="1"/>
    <x v="1"/>
    <x v="15"/>
    <s v="1500-2499Dvc"/>
    <x v="4"/>
    <x v="1"/>
    <n v="84107100"/>
  </r>
  <r>
    <s v="KL4235WAWF5"/>
    <x v="113"/>
    <x v="1"/>
    <x v="10"/>
    <x v="10"/>
    <x v="1"/>
    <x v="1"/>
    <x v="1"/>
    <x v="15"/>
    <s v="1500-2499Dvc"/>
    <x v="1"/>
    <x v="2"/>
    <n v="61422900"/>
  </r>
  <r>
    <s v="KL4235WAWF6"/>
    <x v="114"/>
    <x v="1"/>
    <x v="10"/>
    <x v="10"/>
    <x v="1"/>
    <x v="1"/>
    <x v="1"/>
    <x v="15"/>
    <s v="1500-2499Dvc"/>
    <x v="2"/>
    <x v="2"/>
    <n v="51975000"/>
  </r>
  <r>
    <s v="KL4235WAWFA"/>
    <x v="115"/>
    <x v="1"/>
    <x v="10"/>
    <x v="10"/>
    <x v="1"/>
    <x v="1"/>
    <x v="1"/>
    <x v="15"/>
    <s v="1500-2499Dvc"/>
    <x v="3"/>
    <x v="2"/>
    <n v="56687400"/>
  </r>
  <r>
    <s v="KL4235WAWFL"/>
    <x v="116"/>
    <x v="1"/>
    <x v="10"/>
    <x v="10"/>
    <x v="1"/>
    <x v="1"/>
    <x v="1"/>
    <x v="15"/>
    <s v="1500-2499Dvc"/>
    <x v="4"/>
    <x v="2"/>
    <n v="47239500"/>
  </r>
  <r>
    <s v="KL4235WAWT5"/>
    <x v="117"/>
    <x v="1"/>
    <x v="10"/>
    <x v="10"/>
    <x v="1"/>
    <x v="1"/>
    <x v="1"/>
    <x v="15"/>
    <s v="1500-2499Dvc"/>
    <x v="1"/>
    <x v="3"/>
    <n v="174820800"/>
  </r>
  <r>
    <s v="KL4235WAWT6"/>
    <x v="118"/>
    <x v="1"/>
    <x v="10"/>
    <x v="10"/>
    <x v="1"/>
    <x v="1"/>
    <x v="1"/>
    <x v="15"/>
    <s v="1500-2499Dvc"/>
    <x v="2"/>
    <x v="3"/>
    <n v="152136600"/>
  </r>
  <r>
    <s v="KL4235WAWTA"/>
    <x v="119"/>
    <x v="1"/>
    <x v="10"/>
    <x v="10"/>
    <x v="1"/>
    <x v="1"/>
    <x v="1"/>
    <x v="15"/>
    <s v="1500-2499Dvc"/>
    <x v="3"/>
    <x v="3"/>
    <n v="151189500"/>
  </r>
  <r>
    <s v="KL4235WAWTL"/>
    <x v="120"/>
    <x v="1"/>
    <x v="10"/>
    <x v="10"/>
    <x v="1"/>
    <x v="1"/>
    <x v="1"/>
    <x v="15"/>
    <s v="1500-2499Dvc"/>
    <x v="4"/>
    <x v="3"/>
    <n v="128528400"/>
  </r>
  <r>
    <s v="KL4235WAXD5"/>
    <x v="109"/>
    <x v="1"/>
    <x v="10"/>
    <x v="10"/>
    <x v="1"/>
    <x v="1"/>
    <x v="1"/>
    <x v="16"/>
    <s v="2500-4999Dvc"/>
    <x v="1"/>
    <x v="1"/>
    <n v="113397900"/>
  </r>
  <r>
    <s v="KL4235WAXD6"/>
    <x v="110"/>
    <x v="1"/>
    <x v="10"/>
    <x v="10"/>
    <x v="1"/>
    <x v="1"/>
    <x v="1"/>
    <x v="16"/>
    <s v="2500-4999Dvc"/>
    <x v="2"/>
    <x v="1"/>
    <n v="98290500"/>
  </r>
  <r>
    <s v="KL4235WAXDA"/>
    <x v="111"/>
    <x v="1"/>
    <x v="10"/>
    <x v="10"/>
    <x v="1"/>
    <x v="1"/>
    <x v="1"/>
    <x v="16"/>
    <s v="2500-4999Dvc"/>
    <x v="3"/>
    <x v="1"/>
    <n v="99237600"/>
  </r>
  <r>
    <s v="KL4235WAXDL"/>
    <x v="112"/>
    <x v="1"/>
    <x v="10"/>
    <x v="10"/>
    <x v="1"/>
    <x v="1"/>
    <x v="1"/>
    <x v="16"/>
    <s v="2500-4999Dvc"/>
    <x v="4"/>
    <x v="1"/>
    <n v="84107100"/>
  </r>
  <r>
    <s v="KL4235WAXF5"/>
    <x v="113"/>
    <x v="1"/>
    <x v="10"/>
    <x v="10"/>
    <x v="1"/>
    <x v="1"/>
    <x v="1"/>
    <x v="16"/>
    <s v="2500-4999Dvc"/>
    <x v="1"/>
    <x v="2"/>
    <n v="61422900"/>
  </r>
  <r>
    <s v="KL4235WAXF6"/>
    <x v="114"/>
    <x v="1"/>
    <x v="10"/>
    <x v="10"/>
    <x v="1"/>
    <x v="1"/>
    <x v="1"/>
    <x v="16"/>
    <s v="2500-4999Dvc"/>
    <x v="2"/>
    <x v="2"/>
    <n v="51975000"/>
  </r>
  <r>
    <s v="KL4235WAXFA"/>
    <x v="115"/>
    <x v="1"/>
    <x v="10"/>
    <x v="10"/>
    <x v="1"/>
    <x v="1"/>
    <x v="1"/>
    <x v="16"/>
    <s v="2500-4999Dvc"/>
    <x v="3"/>
    <x v="2"/>
    <n v="56687400"/>
  </r>
  <r>
    <s v="KL4235WAXFL"/>
    <x v="116"/>
    <x v="1"/>
    <x v="10"/>
    <x v="10"/>
    <x v="1"/>
    <x v="1"/>
    <x v="1"/>
    <x v="16"/>
    <s v="2500-4999Dvc"/>
    <x v="4"/>
    <x v="2"/>
    <n v="47239500"/>
  </r>
  <r>
    <s v="KL4235WAXT5"/>
    <x v="117"/>
    <x v="1"/>
    <x v="10"/>
    <x v="10"/>
    <x v="1"/>
    <x v="1"/>
    <x v="1"/>
    <x v="16"/>
    <s v="2500-4999Dvc"/>
    <x v="1"/>
    <x v="3"/>
    <n v="174820800"/>
  </r>
  <r>
    <s v="KL4235WAXT6"/>
    <x v="118"/>
    <x v="1"/>
    <x v="10"/>
    <x v="10"/>
    <x v="1"/>
    <x v="1"/>
    <x v="1"/>
    <x v="16"/>
    <s v="2500-4999Dvc"/>
    <x v="2"/>
    <x v="3"/>
    <n v="152136600"/>
  </r>
  <r>
    <s v="KL4235WAXTA"/>
    <x v="119"/>
    <x v="1"/>
    <x v="10"/>
    <x v="10"/>
    <x v="1"/>
    <x v="1"/>
    <x v="1"/>
    <x v="16"/>
    <s v="2500-4999Dvc"/>
    <x v="3"/>
    <x v="3"/>
    <n v="151189500"/>
  </r>
  <r>
    <s v="KL4235WAXTL"/>
    <x v="120"/>
    <x v="1"/>
    <x v="10"/>
    <x v="10"/>
    <x v="1"/>
    <x v="1"/>
    <x v="1"/>
    <x v="16"/>
    <s v="2500-4999Dvc"/>
    <x v="4"/>
    <x v="3"/>
    <n v="128528400"/>
  </r>
  <r>
    <s v="KL4235WAYD5"/>
    <x v="109"/>
    <x v="1"/>
    <x v="10"/>
    <x v="10"/>
    <x v="1"/>
    <x v="1"/>
    <x v="1"/>
    <x v="17"/>
    <s v="5000+Dvc"/>
    <x v="1"/>
    <x v="1"/>
    <n v="113397900"/>
  </r>
  <r>
    <s v="KL4235WAYD6"/>
    <x v="110"/>
    <x v="1"/>
    <x v="10"/>
    <x v="10"/>
    <x v="1"/>
    <x v="1"/>
    <x v="1"/>
    <x v="17"/>
    <s v="5000+Dvc"/>
    <x v="2"/>
    <x v="1"/>
    <n v="98290500"/>
  </r>
  <r>
    <s v="KL4235WAYDA"/>
    <x v="111"/>
    <x v="1"/>
    <x v="10"/>
    <x v="10"/>
    <x v="1"/>
    <x v="1"/>
    <x v="1"/>
    <x v="17"/>
    <s v="5000+Dvc"/>
    <x v="3"/>
    <x v="1"/>
    <n v="99237600"/>
  </r>
  <r>
    <s v="KL4235WAYDL"/>
    <x v="112"/>
    <x v="1"/>
    <x v="10"/>
    <x v="10"/>
    <x v="1"/>
    <x v="1"/>
    <x v="1"/>
    <x v="17"/>
    <s v="5000+Dvc"/>
    <x v="4"/>
    <x v="1"/>
    <n v="84107100"/>
  </r>
  <r>
    <s v="KL4235WAYF5"/>
    <x v="113"/>
    <x v="1"/>
    <x v="10"/>
    <x v="10"/>
    <x v="1"/>
    <x v="1"/>
    <x v="1"/>
    <x v="17"/>
    <s v="5000+Dvc"/>
    <x v="1"/>
    <x v="2"/>
    <n v="61422900"/>
  </r>
  <r>
    <s v="KL4235WAYF6"/>
    <x v="114"/>
    <x v="1"/>
    <x v="10"/>
    <x v="10"/>
    <x v="1"/>
    <x v="1"/>
    <x v="1"/>
    <x v="17"/>
    <s v="5000+Dvc"/>
    <x v="2"/>
    <x v="2"/>
    <n v="51975000"/>
  </r>
  <r>
    <s v="KL4235WAYFA"/>
    <x v="115"/>
    <x v="1"/>
    <x v="10"/>
    <x v="10"/>
    <x v="1"/>
    <x v="1"/>
    <x v="1"/>
    <x v="17"/>
    <s v="5000+Dvc"/>
    <x v="3"/>
    <x v="2"/>
    <n v="56687400"/>
  </r>
  <r>
    <s v="KL4235WAYFL"/>
    <x v="116"/>
    <x v="1"/>
    <x v="10"/>
    <x v="10"/>
    <x v="1"/>
    <x v="1"/>
    <x v="1"/>
    <x v="17"/>
    <s v="5000+Dvc"/>
    <x v="4"/>
    <x v="2"/>
    <n v="47239500"/>
  </r>
  <r>
    <s v="KL4235WAYT5"/>
    <x v="117"/>
    <x v="1"/>
    <x v="10"/>
    <x v="10"/>
    <x v="1"/>
    <x v="1"/>
    <x v="1"/>
    <x v="17"/>
    <s v="5000+Dvc"/>
    <x v="1"/>
    <x v="3"/>
    <n v="174820800"/>
  </r>
  <r>
    <s v="KL4235WAYT6"/>
    <x v="118"/>
    <x v="1"/>
    <x v="10"/>
    <x v="10"/>
    <x v="1"/>
    <x v="1"/>
    <x v="1"/>
    <x v="17"/>
    <s v="5000+Dvc"/>
    <x v="2"/>
    <x v="3"/>
    <n v="152136600"/>
  </r>
  <r>
    <s v="KL4235WAYTA"/>
    <x v="119"/>
    <x v="1"/>
    <x v="10"/>
    <x v="10"/>
    <x v="1"/>
    <x v="1"/>
    <x v="1"/>
    <x v="17"/>
    <s v="5000+Dvc"/>
    <x v="3"/>
    <x v="3"/>
    <n v="151189500"/>
  </r>
  <r>
    <s v="KL4235WAYTL"/>
    <x v="120"/>
    <x v="1"/>
    <x v="10"/>
    <x v="10"/>
    <x v="1"/>
    <x v="1"/>
    <x v="1"/>
    <x v="17"/>
    <s v="5000+Dvc"/>
    <x v="4"/>
    <x v="3"/>
    <n v="128528400"/>
  </r>
  <r>
    <s v="KL4233WAAD5"/>
    <x v="121"/>
    <x v="1"/>
    <x v="11"/>
    <x v="11"/>
    <x v="1"/>
    <x v="1"/>
    <x v="1"/>
    <x v="1"/>
    <s v="1-1Dvc"/>
    <x v="1"/>
    <x v="1"/>
    <n v="51536100"/>
  </r>
  <r>
    <s v="KL4233WAAD6"/>
    <x v="122"/>
    <x v="1"/>
    <x v="11"/>
    <x v="11"/>
    <x v="1"/>
    <x v="1"/>
    <x v="1"/>
    <x v="1"/>
    <s v="1-1Dvc"/>
    <x v="2"/>
    <x v="1"/>
    <n v="45183600"/>
  </r>
  <r>
    <s v="KL4233WAADA"/>
    <x v="123"/>
    <x v="1"/>
    <x v="11"/>
    <x v="11"/>
    <x v="1"/>
    <x v="1"/>
    <x v="1"/>
    <x v="1"/>
    <s v="1-1Dvc"/>
    <x v="3"/>
    <x v="1"/>
    <n v="43612800"/>
  </r>
  <r>
    <s v="KL4233WAADL"/>
    <x v="124"/>
    <x v="1"/>
    <x v="11"/>
    <x v="11"/>
    <x v="1"/>
    <x v="1"/>
    <x v="1"/>
    <x v="1"/>
    <s v="1-1Dvc"/>
    <x v="4"/>
    <x v="1"/>
    <n v="37260300"/>
  </r>
  <r>
    <s v="KL4233WAAF5"/>
    <x v="125"/>
    <x v="1"/>
    <x v="11"/>
    <x v="11"/>
    <x v="1"/>
    <x v="1"/>
    <x v="1"/>
    <x v="1"/>
    <s v="1-1Dvc"/>
    <x v="1"/>
    <x v="2"/>
    <n v="29729700"/>
  </r>
  <r>
    <s v="KL4233WAAF6"/>
    <x v="126"/>
    <x v="1"/>
    <x v="11"/>
    <x v="11"/>
    <x v="1"/>
    <x v="1"/>
    <x v="1"/>
    <x v="1"/>
    <s v="1-1Dvc"/>
    <x v="2"/>
    <x v="2"/>
    <n v="25756500"/>
  </r>
  <r>
    <s v="KL4233WAAFA"/>
    <x v="127"/>
    <x v="1"/>
    <x v="11"/>
    <x v="11"/>
    <x v="1"/>
    <x v="1"/>
    <x v="1"/>
    <x v="1"/>
    <s v="1-1Dvc"/>
    <x v="3"/>
    <x v="2"/>
    <n v="25756500"/>
  </r>
  <r>
    <s v="KL4233WAAFL"/>
    <x v="128"/>
    <x v="1"/>
    <x v="11"/>
    <x v="11"/>
    <x v="1"/>
    <x v="1"/>
    <x v="1"/>
    <x v="1"/>
    <s v="1-1Dvc"/>
    <x v="4"/>
    <x v="2"/>
    <n v="21806400"/>
  </r>
  <r>
    <s v="KL4233WAAT5"/>
    <x v="129"/>
    <x v="1"/>
    <x v="11"/>
    <x v="11"/>
    <x v="1"/>
    <x v="1"/>
    <x v="1"/>
    <x v="1"/>
    <s v="1-1Dvc"/>
    <x v="1"/>
    <x v="3"/>
    <n v="77292600"/>
  </r>
  <r>
    <s v="KL4233WAAT6"/>
    <x v="130"/>
    <x v="1"/>
    <x v="11"/>
    <x v="11"/>
    <x v="1"/>
    <x v="1"/>
    <x v="1"/>
    <x v="1"/>
    <s v="1-1Dvc"/>
    <x v="2"/>
    <x v="3"/>
    <n v="67775400"/>
  </r>
  <r>
    <s v="KL4233WAATA"/>
    <x v="131"/>
    <x v="1"/>
    <x v="11"/>
    <x v="11"/>
    <x v="1"/>
    <x v="1"/>
    <x v="1"/>
    <x v="1"/>
    <s v="1-1Dvc"/>
    <x v="3"/>
    <x v="3"/>
    <n v="65396100"/>
  </r>
  <r>
    <s v="KL4233WAATL"/>
    <x v="132"/>
    <x v="1"/>
    <x v="11"/>
    <x v="11"/>
    <x v="1"/>
    <x v="1"/>
    <x v="1"/>
    <x v="1"/>
    <s v="1-1Dvc"/>
    <x v="4"/>
    <x v="3"/>
    <n v="55878900"/>
  </r>
  <r>
    <s v="KL4233WABD5"/>
    <x v="121"/>
    <x v="1"/>
    <x v="11"/>
    <x v="11"/>
    <x v="1"/>
    <x v="1"/>
    <x v="1"/>
    <x v="2"/>
    <s v="2-2Dvc"/>
    <x v="1"/>
    <x v="1"/>
    <n v="51536100"/>
  </r>
  <r>
    <s v="KL4233WABD6"/>
    <x v="122"/>
    <x v="1"/>
    <x v="11"/>
    <x v="11"/>
    <x v="1"/>
    <x v="1"/>
    <x v="1"/>
    <x v="2"/>
    <s v="2-2Dvc"/>
    <x v="2"/>
    <x v="1"/>
    <n v="45183600"/>
  </r>
  <r>
    <s v="KL4233WABDA"/>
    <x v="123"/>
    <x v="1"/>
    <x v="11"/>
    <x v="11"/>
    <x v="1"/>
    <x v="1"/>
    <x v="1"/>
    <x v="2"/>
    <s v="2-2Dvc"/>
    <x v="3"/>
    <x v="1"/>
    <n v="43612800"/>
  </r>
  <r>
    <s v="KL4233WABDL"/>
    <x v="124"/>
    <x v="1"/>
    <x v="11"/>
    <x v="11"/>
    <x v="1"/>
    <x v="1"/>
    <x v="1"/>
    <x v="2"/>
    <s v="2-2Dvc"/>
    <x v="4"/>
    <x v="1"/>
    <n v="37260300"/>
  </r>
  <r>
    <s v="KL4233WABF5"/>
    <x v="125"/>
    <x v="1"/>
    <x v="11"/>
    <x v="11"/>
    <x v="1"/>
    <x v="1"/>
    <x v="1"/>
    <x v="2"/>
    <s v="2-2Dvc"/>
    <x v="1"/>
    <x v="2"/>
    <n v="29729700"/>
  </r>
  <r>
    <s v="KL4233WABF6"/>
    <x v="126"/>
    <x v="1"/>
    <x v="11"/>
    <x v="11"/>
    <x v="1"/>
    <x v="1"/>
    <x v="1"/>
    <x v="2"/>
    <s v="2-2Dvc"/>
    <x v="2"/>
    <x v="2"/>
    <n v="25756500"/>
  </r>
  <r>
    <s v="KL4233WABFA"/>
    <x v="127"/>
    <x v="1"/>
    <x v="11"/>
    <x v="11"/>
    <x v="1"/>
    <x v="1"/>
    <x v="1"/>
    <x v="2"/>
    <s v="2-2Dvc"/>
    <x v="3"/>
    <x v="2"/>
    <n v="25756500"/>
  </r>
  <r>
    <s v="KL4233WABFL"/>
    <x v="128"/>
    <x v="1"/>
    <x v="11"/>
    <x v="11"/>
    <x v="1"/>
    <x v="1"/>
    <x v="1"/>
    <x v="2"/>
    <s v="2-2Dvc"/>
    <x v="4"/>
    <x v="2"/>
    <n v="21806400"/>
  </r>
  <r>
    <s v="KL4233WABT5"/>
    <x v="129"/>
    <x v="1"/>
    <x v="11"/>
    <x v="11"/>
    <x v="1"/>
    <x v="1"/>
    <x v="1"/>
    <x v="2"/>
    <s v="2-2Dvc"/>
    <x v="1"/>
    <x v="3"/>
    <n v="77292600"/>
  </r>
  <r>
    <s v="KL4233WABT6"/>
    <x v="130"/>
    <x v="1"/>
    <x v="11"/>
    <x v="11"/>
    <x v="1"/>
    <x v="1"/>
    <x v="1"/>
    <x v="2"/>
    <s v="2-2Dvc"/>
    <x v="2"/>
    <x v="3"/>
    <n v="67775400"/>
  </r>
  <r>
    <s v="KL4233WABTA"/>
    <x v="131"/>
    <x v="1"/>
    <x v="11"/>
    <x v="11"/>
    <x v="1"/>
    <x v="1"/>
    <x v="1"/>
    <x v="2"/>
    <s v="2-2Dvc"/>
    <x v="3"/>
    <x v="3"/>
    <n v="65396100"/>
  </r>
  <r>
    <s v="KL4233WABTL"/>
    <x v="132"/>
    <x v="1"/>
    <x v="11"/>
    <x v="11"/>
    <x v="1"/>
    <x v="1"/>
    <x v="1"/>
    <x v="2"/>
    <s v="2-2Dvc"/>
    <x v="4"/>
    <x v="3"/>
    <n v="55878900"/>
  </r>
  <r>
    <s v="KL4233WACD5"/>
    <x v="121"/>
    <x v="1"/>
    <x v="11"/>
    <x v="11"/>
    <x v="1"/>
    <x v="1"/>
    <x v="1"/>
    <x v="3"/>
    <s v="3-3Dvc"/>
    <x v="1"/>
    <x v="1"/>
    <n v="51536100"/>
  </r>
  <r>
    <s v="KL4233WACD6"/>
    <x v="122"/>
    <x v="1"/>
    <x v="11"/>
    <x v="11"/>
    <x v="1"/>
    <x v="1"/>
    <x v="1"/>
    <x v="3"/>
    <s v="3-3Dvc"/>
    <x v="2"/>
    <x v="1"/>
    <n v="45183600"/>
  </r>
  <r>
    <s v="KL4233WACDA"/>
    <x v="123"/>
    <x v="1"/>
    <x v="11"/>
    <x v="11"/>
    <x v="1"/>
    <x v="1"/>
    <x v="1"/>
    <x v="3"/>
    <s v="3-3Dvc"/>
    <x v="3"/>
    <x v="1"/>
    <n v="43612800"/>
  </r>
  <r>
    <s v="KL4233WACDL"/>
    <x v="124"/>
    <x v="1"/>
    <x v="11"/>
    <x v="11"/>
    <x v="1"/>
    <x v="1"/>
    <x v="1"/>
    <x v="3"/>
    <s v="3-3Dvc"/>
    <x v="4"/>
    <x v="1"/>
    <n v="37260300"/>
  </r>
  <r>
    <s v="KL4233WACF5"/>
    <x v="125"/>
    <x v="1"/>
    <x v="11"/>
    <x v="11"/>
    <x v="1"/>
    <x v="1"/>
    <x v="1"/>
    <x v="3"/>
    <s v="3-3Dvc"/>
    <x v="1"/>
    <x v="2"/>
    <n v="29729700"/>
  </r>
  <r>
    <s v="KL4233WACF6"/>
    <x v="126"/>
    <x v="1"/>
    <x v="11"/>
    <x v="11"/>
    <x v="1"/>
    <x v="1"/>
    <x v="1"/>
    <x v="3"/>
    <s v="3-3Dvc"/>
    <x v="2"/>
    <x v="2"/>
    <n v="25756500"/>
  </r>
  <r>
    <s v="KL4233WACFA"/>
    <x v="127"/>
    <x v="1"/>
    <x v="11"/>
    <x v="11"/>
    <x v="1"/>
    <x v="1"/>
    <x v="1"/>
    <x v="3"/>
    <s v="3-3Dvc"/>
    <x v="3"/>
    <x v="2"/>
    <n v="25756500"/>
  </r>
  <r>
    <s v="KL4233WACFL"/>
    <x v="128"/>
    <x v="1"/>
    <x v="11"/>
    <x v="11"/>
    <x v="1"/>
    <x v="1"/>
    <x v="1"/>
    <x v="3"/>
    <s v="3-3Dvc"/>
    <x v="4"/>
    <x v="2"/>
    <n v="21806400"/>
  </r>
  <r>
    <s v="KL4233WACT5"/>
    <x v="129"/>
    <x v="1"/>
    <x v="11"/>
    <x v="11"/>
    <x v="1"/>
    <x v="1"/>
    <x v="1"/>
    <x v="3"/>
    <s v="3-3Dvc"/>
    <x v="1"/>
    <x v="3"/>
    <n v="77292600"/>
  </r>
  <r>
    <s v="KL4233WACT6"/>
    <x v="130"/>
    <x v="1"/>
    <x v="11"/>
    <x v="11"/>
    <x v="1"/>
    <x v="1"/>
    <x v="1"/>
    <x v="3"/>
    <s v="3-3Dvc"/>
    <x v="2"/>
    <x v="3"/>
    <n v="67775400"/>
  </r>
  <r>
    <s v="KL4233WACTA"/>
    <x v="131"/>
    <x v="1"/>
    <x v="11"/>
    <x v="11"/>
    <x v="1"/>
    <x v="1"/>
    <x v="1"/>
    <x v="3"/>
    <s v="3-3Dvc"/>
    <x v="3"/>
    <x v="3"/>
    <n v="65396100"/>
  </r>
  <r>
    <s v="KL4233WACTL"/>
    <x v="132"/>
    <x v="1"/>
    <x v="11"/>
    <x v="11"/>
    <x v="1"/>
    <x v="1"/>
    <x v="1"/>
    <x v="3"/>
    <s v="3-3Dvc"/>
    <x v="4"/>
    <x v="3"/>
    <n v="55878900"/>
  </r>
  <r>
    <s v="KL4233WADD5"/>
    <x v="121"/>
    <x v="1"/>
    <x v="11"/>
    <x v="11"/>
    <x v="1"/>
    <x v="1"/>
    <x v="1"/>
    <x v="4"/>
    <s v="4-4Dvc"/>
    <x v="1"/>
    <x v="1"/>
    <n v="51536100"/>
  </r>
  <r>
    <s v="KL4233WADD6"/>
    <x v="122"/>
    <x v="1"/>
    <x v="11"/>
    <x v="11"/>
    <x v="1"/>
    <x v="1"/>
    <x v="1"/>
    <x v="4"/>
    <s v="4-4Dvc"/>
    <x v="2"/>
    <x v="1"/>
    <n v="45183600"/>
  </r>
  <r>
    <s v="KL4233WADDA"/>
    <x v="123"/>
    <x v="1"/>
    <x v="11"/>
    <x v="11"/>
    <x v="1"/>
    <x v="1"/>
    <x v="1"/>
    <x v="4"/>
    <s v="4-4Dvc"/>
    <x v="3"/>
    <x v="1"/>
    <n v="43612800"/>
  </r>
  <r>
    <s v="KL4233WADDL"/>
    <x v="124"/>
    <x v="1"/>
    <x v="11"/>
    <x v="11"/>
    <x v="1"/>
    <x v="1"/>
    <x v="1"/>
    <x v="4"/>
    <s v="4-4Dvc"/>
    <x v="4"/>
    <x v="1"/>
    <n v="37260300"/>
  </r>
  <r>
    <s v="KL4233WADF5"/>
    <x v="125"/>
    <x v="1"/>
    <x v="11"/>
    <x v="11"/>
    <x v="1"/>
    <x v="1"/>
    <x v="1"/>
    <x v="4"/>
    <s v="4-4Dvc"/>
    <x v="1"/>
    <x v="2"/>
    <n v="29729700"/>
  </r>
  <r>
    <s v="KL4233WADF6"/>
    <x v="126"/>
    <x v="1"/>
    <x v="11"/>
    <x v="11"/>
    <x v="1"/>
    <x v="1"/>
    <x v="1"/>
    <x v="4"/>
    <s v="4-4Dvc"/>
    <x v="2"/>
    <x v="2"/>
    <n v="25756500"/>
  </r>
  <r>
    <s v="KL4233WADFA"/>
    <x v="127"/>
    <x v="1"/>
    <x v="11"/>
    <x v="11"/>
    <x v="1"/>
    <x v="1"/>
    <x v="1"/>
    <x v="4"/>
    <s v="4-4Dvc"/>
    <x v="3"/>
    <x v="2"/>
    <n v="25756500"/>
  </r>
  <r>
    <s v="KL4233WADFL"/>
    <x v="128"/>
    <x v="1"/>
    <x v="11"/>
    <x v="11"/>
    <x v="1"/>
    <x v="1"/>
    <x v="1"/>
    <x v="4"/>
    <s v="4-4Dvc"/>
    <x v="4"/>
    <x v="2"/>
    <n v="21806400"/>
  </r>
  <r>
    <s v="KL4233WADT5"/>
    <x v="129"/>
    <x v="1"/>
    <x v="11"/>
    <x v="11"/>
    <x v="1"/>
    <x v="1"/>
    <x v="1"/>
    <x v="4"/>
    <s v="4-4Dvc"/>
    <x v="1"/>
    <x v="3"/>
    <n v="77292600"/>
  </r>
  <r>
    <s v="KL4233WADT6"/>
    <x v="130"/>
    <x v="1"/>
    <x v="11"/>
    <x v="11"/>
    <x v="1"/>
    <x v="1"/>
    <x v="1"/>
    <x v="4"/>
    <s v="4-4Dvc"/>
    <x v="2"/>
    <x v="3"/>
    <n v="67775400"/>
  </r>
  <r>
    <s v="KL4233WADTA"/>
    <x v="131"/>
    <x v="1"/>
    <x v="11"/>
    <x v="11"/>
    <x v="1"/>
    <x v="1"/>
    <x v="1"/>
    <x v="4"/>
    <s v="4-4Dvc"/>
    <x v="3"/>
    <x v="3"/>
    <n v="65396100"/>
  </r>
  <r>
    <s v="KL4233WADTL"/>
    <x v="132"/>
    <x v="1"/>
    <x v="11"/>
    <x v="11"/>
    <x v="1"/>
    <x v="1"/>
    <x v="1"/>
    <x v="4"/>
    <s v="4-4Dvc"/>
    <x v="4"/>
    <x v="3"/>
    <n v="55878900"/>
  </r>
  <r>
    <s v="KL4233WAED5"/>
    <x v="121"/>
    <x v="1"/>
    <x v="11"/>
    <x v="11"/>
    <x v="1"/>
    <x v="1"/>
    <x v="1"/>
    <x v="5"/>
    <s v="5-9Dvc"/>
    <x v="1"/>
    <x v="1"/>
    <n v="51536100"/>
  </r>
  <r>
    <s v="KL4233WAED6"/>
    <x v="122"/>
    <x v="1"/>
    <x v="11"/>
    <x v="11"/>
    <x v="1"/>
    <x v="1"/>
    <x v="1"/>
    <x v="5"/>
    <s v="5-9Dvc"/>
    <x v="2"/>
    <x v="1"/>
    <n v="45183600"/>
  </r>
  <r>
    <s v="KL4233WAEDA"/>
    <x v="123"/>
    <x v="1"/>
    <x v="11"/>
    <x v="11"/>
    <x v="1"/>
    <x v="1"/>
    <x v="1"/>
    <x v="5"/>
    <s v="5-9Dvc"/>
    <x v="3"/>
    <x v="1"/>
    <n v="43612800"/>
  </r>
  <r>
    <s v="KL4233WAEDL"/>
    <x v="124"/>
    <x v="1"/>
    <x v="11"/>
    <x v="11"/>
    <x v="1"/>
    <x v="1"/>
    <x v="1"/>
    <x v="5"/>
    <s v="5-9Dvc"/>
    <x v="4"/>
    <x v="1"/>
    <n v="37260300"/>
  </r>
  <r>
    <s v="KL4233WAEF5"/>
    <x v="125"/>
    <x v="1"/>
    <x v="11"/>
    <x v="11"/>
    <x v="1"/>
    <x v="1"/>
    <x v="1"/>
    <x v="5"/>
    <s v="5-9Dvc"/>
    <x v="1"/>
    <x v="2"/>
    <n v="29729700"/>
  </r>
  <r>
    <s v="KL4233WAEF6"/>
    <x v="126"/>
    <x v="1"/>
    <x v="11"/>
    <x v="11"/>
    <x v="1"/>
    <x v="1"/>
    <x v="1"/>
    <x v="5"/>
    <s v="5-9Dvc"/>
    <x v="2"/>
    <x v="2"/>
    <n v="25756500"/>
  </r>
  <r>
    <s v="KL4233WAEFA"/>
    <x v="127"/>
    <x v="1"/>
    <x v="11"/>
    <x v="11"/>
    <x v="1"/>
    <x v="1"/>
    <x v="1"/>
    <x v="5"/>
    <s v="5-9Dvc"/>
    <x v="3"/>
    <x v="2"/>
    <n v="25756500"/>
  </r>
  <r>
    <s v="KL4233WAEFL"/>
    <x v="128"/>
    <x v="1"/>
    <x v="11"/>
    <x v="11"/>
    <x v="1"/>
    <x v="1"/>
    <x v="1"/>
    <x v="5"/>
    <s v="5-9Dvc"/>
    <x v="4"/>
    <x v="2"/>
    <n v="21806400"/>
  </r>
  <r>
    <s v="KL4233WAET5"/>
    <x v="129"/>
    <x v="1"/>
    <x v="11"/>
    <x v="11"/>
    <x v="1"/>
    <x v="1"/>
    <x v="1"/>
    <x v="5"/>
    <s v="5-9Dvc"/>
    <x v="1"/>
    <x v="3"/>
    <n v="77292600"/>
  </r>
  <r>
    <s v="KL4233WAET6"/>
    <x v="130"/>
    <x v="1"/>
    <x v="11"/>
    <x v="11"/>
    <x v="1"/>
    <x v="1"/>
    <x v="1"/>
    <x v="5"/>
    <s v="5-9Dvc"/>
    <x v="2"/>
    <x v="3"/>
    <n v="67775400"/>
  </r>
  <r>
    <s v="KL4233WAETA"/>
    <x v="131"/>
    <x v="1"/>
    <x v="11"/>
    <x v="11"/>
    <x v="1"/>
    <x v="1"/>
    <x v="1"/>
    <x v="5"/>
    <s v="5-9Dvc"/>
    <x v="3"/>
    <x v="3"/>
    <n v="65396100"/>
  </r>
  <r>
    <s v="KL4233WAETL"/>
    <x v="132"/>
    <x v="1"/>
    <x v="11"/>
    <x v="11"/>
    <x v="1"/>
    <x v="1"/>
    <x v="1"/>
    <x v="5"/>
    <s v="5-9Dvc"/>
    <x v="4"/>
    <x v="3"/>
    <n v="55878900"/>
  </r>
  <r>
    <s v="KL4233WAKD5"/>
    <x v="121"/>
    <x v="1"/>
    <x v="11"/>
    <x v="11"/>
    <x v="1"/>
    <x v="1"/>
    <x v="1"/>
    <x v="0"/>
    <s v="10-14Dvc"/>
    <x v="1"/>
    <x v="1"/>
    <n v="51536100"/>
  </r>
  <r>
    <s v="KL4233WAKD6"/>
    <x v="122"/>
    <x v="1"/>
    <x v="11"/>
    <x v="11"/>
    <x v="1"/>
    <x v="1"/>
    <x v="1"/>
    <x v="0"/>
    <s v="10-14Dvc"/>
    <x v="2"/>
    <x v="1"/>
    <n v="45183600"/>
  </r>
  <r>
    <s v="KL4233WAKDA"/>
    <x v="123"/>
    <x v="1"/>
    <x v="11"/>
    <x v="11"/>
    <x v="1"/>
    <x v="1"/>
    <x v="1"/>
    <x v="0"/>
    <s v="10-14Dvc"/>
    <x v="3"/>
    <x v="1"/>
    <n v="43612800"/>
  </r>
  <r>
    <s v="KL4233WAKDL"/>
    <x v="124"/>
    <x v="1"/>
    <x v="11"/>
    <x v="11"/>
    <x v="1"/>
    <x v="1"/>
    <x v="1"/>
    <x v="0"/>
    <s v="10-14Dvc"/>
    <x v="4"/>
    <x v="1"/>
    <n v="37260300"/>
  </r>
  <r>
    <s v="KL4233WAKF5"/>
    <x v="125"/>
    <x v="1"/>
    <x v="11"/>
    <x v="11"/>
    <x v="1"/>
    <x v="1"/>
    <x v="1"/>
    <x v="0"/>
    <s v="10-14Dvc"/>
    <x v="1"/>
    <x v="2"/>
    <n v="29729700"/>
  </r>
  <r>
    <s v="KL4233WAKF6"/>
    <x v="126"/>
    <x v="1"/>
    <x v="11"/>
    <x v="11"/>
    <x v="1"/>
    <x v="1"/>
    <x v="1"/>
    <x v="0"/>
    <s v="10-14Dvc"/>
    <x v="2"/>
    <x v="2"/>
    <n v="25756500"/>
  </r>
  <r>
    <s v="KL4233WAKFA"/>
    <x v="127"/>
    <x v="1"/>
    <x v="11"/>
    <x v="11"/>
    <x v="1"/>
    <x v="1"/>
    <x v="1"/>
    <x v="0"/>
    <s v="10-14Dvc"/>
    <x v="3"/>
    <x v="2"/>
    <n v="25756500"/>
  </r>
  <r>
    <s v="KL4233WAKFL"/>
    <x v="128"/>
    <x v="1"/>
    <x v="11"/>
    <x v="11"/>
    <x v="1"/>
    <x v="1"/>
    <x v="1"/>
    <x v="0"/>
    <s v="10-14Dvc"/>
    <x v="4"/>
    <x v="2"/>
    <n v="21806400"/>
  </r>
  <r>
    <s v="KL4233WAKT5"/>
    <x v="129"/>
    <x v="1"/>
    <x v="11"/>
    <x v="11"/>
    <x v="1"/>
    <x v="1"/>
    <x v="1"/>
    <x v="0"/>
    <s v="10-14Dvc"/>
    <x v="1"/>
    <x v="3"/>
    <n v="77292600"/>
  </r>
  <r>
    <s v="KL4233WAKT6"/>
    <x v="130"/>
    <x v="1"/>
    <x v="11"/>
    <x v="11"/>
    <x v="1"/>
    <x v="1"/>
    <x v="1"/>
    <x v="0"/>
    <s v="10-14Dvc"/>
    <x v="2"/>
    <x v="3"/>
    <n v="67775400"/>
  </r>
  <r>
    <s v="KL4233WAKTA"/>
    <x v="131"/>
    <x v="1"/>
    <x v="11"/>
    <x v="11"/>
    <x v="1"/>
    <x v="1"/>
    <x v="1"/>
    <x v="0"/>
    <s v="10-14Dvc"/>
    <x v="3"/>
    <x v="3"/>
    <n v="65396100"/>
  </r>
  <r>
    <s v="KL4233WAKTL"/>
    <x v="132"/>
    <x v="1"/>
    <x v="11"/>
    <x v="11"/>
    <x v="1"/>
    <x v="1"/>
    <x v="1"/>
    <x v="0"/>
    <s v="10-14Dvc"/>
    <x v="4"/>
    <x v="3"/>
    <n v="55878900"/>
  </r>
  <r>
    <s v="KL4233WAMD5"/>
    <x v="121"/>
    <x v="1"/>
    <x v="11"/>
    <x v="11"/>
    <x v="1"/>
    <x v="1"/>
    <x v="1"/>
    <x v="6"/>
    <s v="15-19Dvc"/>
    <x v="1"/>
    <x v="1"/>
    <n v="51536100"/>
  </r>
  <r>
    <s v="KL4233WAMD6"/>
    <x v="122"/>
    <x v="1"/>
    <x v="11"/>
    <x v="11"/>
    <x v="1"/>
    <x v="1"/>
    <x v="1"/>
    <x v="6"/>
    <s v="15-19Dvc"/>
    <x v="2"/>
    <x v="1"/>
    <n v="45183600"/>
  </r>
  <r>
    <s v="KL4233WAMDA"/>
    <x v="123"/>
    <x v="1"/>
    <x v="11"/>
    <x v="11"/>
    <x v="1"/>
    <x v="1"/>
    <x v="1"/>
    <x v="6"/>
    <s v="15-19Dvc"/>
    <x v="3"/>
    <x v="1"/>
    <n v="43612800"/>
  </r>
  <r>
    <s v="KL4233WAMDL"/>
    <x v="124"/>
    <x v="1"/>
    <x v="11"/>
    <x v="11"/>
    <x v="1"/>
    <x v="1"/>
    <x v="1"/>
    <x v="6"/>
    <s v="15-19Dvc"/>
    <x v="4"/>
    <x v="1"/>
    <n v="37260300"/>
  </r>
  <r>
    <s v="KL4233WAMF5"/>
    <x v="125"/>
    <x v="1"/>
    <x v="11"/>
    <x v="11"/>
    <x v="1"/>
    <x v="1"/>
    <x v="1"/>
    <x v="6"/>
    <s v="15-19Dvc"/>
    <x v="1"/>
    <x v="2"/>
    <n v="29729700"/>
  </r>
  <r>
    <s v="KL4233WAMF6"/>
    <x v="126"/>
    <x v="1"/>
    <x v="11"/>
    <x v="11"/>
    <x v="1"/>
    <x v="1"/>
    <x v="1"/>
    <x v="6"/>
    <s v="15-19Dvc"/>
    <x v="2"/>
    <x v="2"/>
    <n v="25756500"/>
  </r>
  <r>
    <s v="KL4233WAMFA"/>
    <x v="127"/>
    <x v="1"/>
    <x v="11"/>
    <x v="11"/>
    <x v="1"/>
    <x v="1"/>
    <x v="1"/>
    <x v="6"/>
    <s v="15-19Dvc"/>
    <x v="3"/>
    <x v="2"/>
    <n v="25756500"/>
  </r>
  <r>
    <s v="KL4233WAMFL"/>
    <x v="128"/>
    <x v="1"/>
    <x v="11"/>
    <x v="11"/>
    <x v="1"/>
    <x v="1"/>
    <x v="1"/>
    <x v="6"/>
    <s v="15-19Dvc"/>
    <x v="4"/>
    <x v="2"/>
    <n v="21806400"/>
  </r>
  <r>
    <s v="KL4233WAMT5"/>
    <x v="129"/>
    <x v="1"/>
    <x v="11"/>
    <x v="11"/>
    <x v="1"/>
    <x v="1"/>
    <x v="1"/>
    <x v="6"/>
    <s v="15-19Dvc"/>
    <x v="1"/>
    <x v="3"/>
    <n v="77292600"/>
  </r>
  <r>
    <s v="KL4233WAMT6"/>
    <x v="130"/>
    <x v="1"/>
    <x v="11"/>
    <x v="11"/>
    <x v="1"/>
    <x v="1"/>
    <x v="1"/>
    <x v="6"/>
    <s v="15-19Dvc"/>
    <x v="2"/>
    <x v="3"/>
    <n v="67775400"/>
  </r>
  <r>
    <s v="KL4233WAMTA"/>
    <x v="131"/>
    <x v="1"/>
    <x v="11"/>
    <x v="11"/>
    <x v="1"/>
    <x v="1"/>
    <x v="1"/>
    <x v="6"/>
    <s v="15-19Dvc"/>
    <x v="3"/>
    <x v="3"/>
    <n v="65396100"/>
  </r>
  <r>
    <s v="KL4233WAMTL"/>
    <x v="132"/>
    <x v="1"/>
    <x v="11"/>
    <x v="11"/>
    <x v="1"/>
    <x v="1"/>
    <x v="1"/>
    <x v="6"/>
    <s v="15-19Dvc"/>
    <x v="4"/>
    <x v="3"/>
    <n v="55878900"/>
  </r>
  <r>
    <s v="KL4233WAND5"/>
    <x v="121"/>
    <x v="1"/>
    <x v="11"/>
    <x v="11"/>
    <x v="1"/>
    <x v="1"/>
    <x v="1"/>
    <x v="7"/>
    <s v="20-24Dvc"/>
    <x v="1"/>
    <x v="1"/>
    <n v="51536100"/>
  </r>
  <r>
    <s v="KL4233WAND6"/>
    <x v="122"/>
    <x v="1"/>
    <x v="11"/>
    <x v="11"/>
    <x v="1"/>
    <x v="1"/>
    <x v="1"/>
    <x v="7"/>
    <s v="20-24Dvc"/>
    <x v="2"/>
    <x v="1"/>
    <n v="45183600"/>
  </r>
  <r>
    <s v="KL4233WANDA"/>
    <x v="123"/>
    <x v="1"/>
    <x v="11"/>
    <x v="11"/>
    <x v="1"/>
    <x v="1"/>
    <x v="1"/>
    <x v="7"/>
    <s v="20-24Dvc"/>
    <x v="3"/>
    <x v="1"/>
    <n v="43612800"/>
  </r>
  <r>
    <s v="KL4233WANDL"/>
    <x v="124"/>
    <x v="1"/>
    <x v="11"/>
    <x v="11"/>
    <x v="1"/>
    <x v="1"/>
    <x v="1"/>
    <x v="7"/>
    <s v="20-24Dvc"/>
    <x v="4"/>
    <x v="1"/>
    <n v="37260300"/>
  </r>
  <r>
    <s v="KL4233WANF5"/>
    <x v="125"/>
    <x v="1"/>
    <x v="11"/>
    <x v="11"/>
    <x v="1"/>
    <x v="1"/>
    <x v="1"/>
    <x v="7"/>
    <s v="20-24Dvc"/>
    <x v="1"/>
    <x v="2"/>
    <n v="29729700"/>
  </r>
  <r>
    <s v="KL4233WANF6"/>
    <x v="126"/>
    <x v="1"/>
    <x v="11"/>
    <x v="11"/>
    <x v="1"/>
    <x v="1"/>
    <x v="1"/>
    <x v="7"/>
    <s v="20-24Dvc"/>
    <x v="2"/>
    <x v="2"/>
    <n v="25756500"/>
  </r>
  <r>
    <s v="KL4233WANFA"/>
    <x v="127"/>
    <x v="1"/>
    <x v="11"/>
    <x v="11"/>
    <x v="1"/>
    <x v="1"/>
    <x v="1"/>
    <x v="7"/>
    <s v="20-24Dvc"/>
    <x v="3"/>
    <x v="2"/>
    <n v="25756500"/>
  </r>
  <r>
    <s v="KL4233WANFL"/>
    <x v="128"/>
    <x v="1"/>
    <x v="11"/>
    <x v="11"/>
    <x v="1"/>
    <x v="1"/>
    <x v="1"/>
    <x v="7"/>
    <s v="20-24Dvc"/>
    <x v="4"/>
    <x v="2"/>
    <n v="21806400"/>
  </r>
  <r>
    <s v="KL4233WANT5"/>
    <x v="129"/>
    <x v="1"/>
    <x v="11"/>
    <x v="11"/>
    <x v="1"/>
    <x v="1"/>
    <x v="1"/>
    <x v="7"/>
    <s v="20-24Dvc"/>
    <x v="1"/>
    <x v="3"/>
    <n v="77292600"/>
  </r>
  <r>
    <s v="KL4233WANT6"/>
    <x v="130"/>
    <x v="1"/>
    <x v="11"/>
    <x v="11"/>
    <x v="1"/>
    <x v="1"/>
    <x v="1"/>
    <x v="7"/>
    <s v="20-24Dvc"/>
    <x v="2"/>
    <x v="3"/>
    <n v="67775400"/>
  </r>
  <r>
    <s v="KL4233WANTA"/>
    <x v="131"/>
    <x v="1"/>
    <x v="11"/>
    <x v="11"/>
    <x v="1"/>
    <x v="1"/>
    <x v="1"/>
    <x v="7"/>
    <s v="20-24Dvc"/>
    <x v="3"/>
    <x v="3"/>
    <n v="65396100"/>
  </r>
  <r>
    <s v="KL4233WANTL"/>
    <x v="132"/>
    <x v="1"/>
    <x v="11"/>
    <x v="11"/>
    <x v="1"/>
    <x v="1"/>
    <x v="1"/>
    <x v="7"/>
    <s v="20-24Dvc"/>
    <x v="4"/>
    <x v="3"/>
    <n v="55878900"/>
  </r>
  <r>
    <s v="KL4233WAPD5"/>
    <x v="121"/>
    <x v="1"/>
    <x v="11"/>
    <x v="11"/>
    <x v="1"/>
    <x v="1"/>
    <x v="1"/>
    <x v="8"/>
    <s v="25-49Dvc"/>
    <x v="1"/>
    <x v="1"/>
    <n v="51536100"/>
  </r>
  <r>
    <s v="KL4233WAPD6"/>
    <x v="122"/>
    <x v="1"/>
    <x v="11"/>
    <x v="11"/>
    <x v="1"/>
    <x v="1"/>
    <x v="1"/>
    <x v="8"/>
    <s v="25-49Dvc"/>
    <x v="2"/>
    <x v="1"/>
    <n v="45183600"/>
  </r>
  <r>
    <s v="KL4233WAPDA"/>
    <x v="123"/>
    <x v="1"/>
    <x v="11"/>
    <x v="11"/>
    <x v="1"/>
    <x v="1"/>
    <x v="1"/>
    <x v="8"/>
    <s v="25-49Dvc"/>
    <x v="3"/>
    <x v="1"/>
    <n v="43612800"/>
  </r>
  <r>
    <s v="KL4233WAPDL"/>
    <x v="124"/>
    <x v="1"/>
    <x v="11"/>
    <x v="11"/>
    <x v="1"/>
    <x v="1"/>
    <x v="1"/>
    <x v="8"/>
    <s v="25-49Dvc"/>
    <x v="4"/>
    <x v="1"/>
    <n v="37260300"/>
  </r>
  <r>
    <s v="KL4233WAPF5"/>
    <x v="125"/>
    <x v="1"/>
    <x v="11"/>
    <x v="11"/>
    <x v="1"/>
    <x v="1"/>
    <x v="1"/>
    <x v="8"/>
    <s v="25-49Dvc"/>
    <x v="1"/>
    <x v="2"/>
    <n v="29729700"/>
  </r>
  <r>
    <s v="KL4233WAPF6"/>
    <x v="126"/>
    <x v="1"/>
    <x v="11"/>
    <x v="11"/>
    <x v="1"/>
    <x v="1"/>
    <x v="1"/>
    <x v="8"/>
    <s v="25-49Dvc"/>
    <x v="2"/>
    <x v="2"/>
    <n v="25756500"/>
  </r>
  <r>
    <s v="KL4233WAPFA"/>
    <x v="127"/>
    <x v="1"/>
    <x v="11"/>
    <x v="11"/>
    <x v="1"/>
    <x v="1"/>
    <x v="1"/>
    <x v="8"/>
    <s v="25-49Dvc"/>
    <x v="3"/>
    <x v="2"/>
    <n v="25756500"/>
  </r>
  <r>
    <s v="KL4233WAPFL"/>
    <x v="128"/>
    <x v="1"/>
    <x v="11"/>
    <x v="11"/>
    <x v="1"/>
    <x v="1"/>
    <x v="1"/>
    <x v="8"/>
    <s v="25-49Dvc"/>
    <x v="4"/>
    <x v="2"/>
    <n v="21806400"/>
  </r>
  <r>
    <s v="KL4233WAPT5"/>
    <x v="129"/>
    <x v="1"/>
    <x v="11"/>
    <x v="11"/>
    <x v="1"/>
    <x v="1"/>
    <x v="1"/>
    <x v="8"/>
    <s v="25-49Dvc"/>
    <x v="1"/>
    <x v="3"/>
    <n v="77292600"/>
  </r>
  <r>
    <s v="KL4233WAPT6"/>
    <x v="130"/>
    <x v="1"/>
    <x v="11"/>
    <x v="11"/>
    <x v="1"/>
    <x v="1"/>
    <x v="1"/>
    <x v="8"/>
    <s v="25-49Dvc"/>
    <x v="2"/>
    <x v="3"/>
    <n v="67775400"/>
  </r>
  <r>
    <s v="KL4233WAPTA"/>
    <x v="131"/>
    <x v="1"/>
    <x v="11"/>
    <x v="11"/>
    <x v="1"/>
    <x v="1"/>
    <x v="1"/>
    <x v="8"/>
    <s v="25-49Dvc"/>
    <x v="3"/>
    <x v="3"/>
    <n v="65396100"/>
  </r>
  <r>
    <s v="KL4233WAPTL"/>
    <x v="132"/>
    <x v="1"/>
    <x v="11"/>
    <x v="11"/>
    <x v="1"/>
    <x v="1"/>
    <x v="1"/>
    <x v="8"/>
    <s v="25-49Dvc"/>
    <x v="4"/>
    <x v="3"/>
    <n v="55878900"/>
  </r>
  <r>
    <s v="KL4233WAQD5"/>
    <x v="121"/>
    <x v="1"/>
    <x v="11"/>
    <x v="11"/>
    <x v="1"/>
    <x v="1"/>
    <x v="1"/>
    <x v="9"/>
    <s v="50-99Dvc"/>
    <x v="1"/>
    <x v="1"/>
    <n v="51536100"/>
  </r>
  <r>
    <s v="KL4233WAQD6"/>
    <x v="122"/>
    <x v="1"/>
    <x v="11"/>
    <x v="11"/>
    <x v="1"/>
    <x v="1"/>
    <x v="1"/>
    <x v="9"/>
    <s v="50-99Dvc"/>
    <x v="2"/>
    <x v="1"/>
    <n v="45183600"/>
  </r>
  <r>
    <s v="KL4233WAQDA"/>
    <x v="123"/>
    <x v="1"/>
    <x v="11"/>
    <x v="11"/>
    <x v="1"/>
    <x v="1"/>
    <x v="1"/>
    <x v="9"/>
    <s v="50-99Dvc"/>
    <x v="3"/>
    <x v="1"/>
    <n v="43612800"/>
  </r>
  <r>
    <s v="KL4233WAQDL"/>
    <x v="124"/>
    <x v="1"/>
    <x v="11"/>
    <x v="11"/>
    <x v="1"/>
    <x v="1"/>
    <x v="1"/>
    <x v="9"/>
    <s v="50-99Dvc"/>
    <x v="4"/>
    <x v="1"/>
    <n v="37260300"/>
  </r>
  <r>
    <s v="KL4233WAQF5"/>
    <x v="125"/>
    <x v="1"/>
    <x v="11"/>
    <x v="11"/>
    <x v="1"/>
    <x v="1"/>
    <x v="1"/>
    <x v="9"/>
    <s v="50-99Dvc"/>
    <x v="1"/>
    <x v="2"/>
    <n v="29729700"/>
  </r>
  <r>
    <s v="KL4233WAQF6"/>
    <x v="126"/>
    <x v="1"/>
    <x v="11"/>
    <x v="11"/>
    <x v="1"/>
    <x v="1"/>
    <x v="1"/>
    <x v="9"/>
    <s v="50-99Dvc"/>
    <x v="2"/>
    <x v="2"/>
    <n v="25756500"/>
  </r>
  <r>
    <s v="KL4233WAQFA"/>
    <x v="127"/>
    <x v="1"/>
    <x v="11"/>
    <x v="11"/>
    <x v="1"/>
    <x v="1"/>
    <x v="1"/>
    <x v="9"/>
    <s v="50-99Dvc"/>
    <x v="3"/>
    <x v="2"/>
    <n v="25756500"/>
  </r>
  <r>
    <s v="KL4233WAQFL"/>
    <x v="128"/>
    <x v="1"/>
    <x v="11"/>
    <x v="11"/>
    <x v="1"/>
    <x v="1"/>
    <x v="1"/>
    <x v="9"/>
    <s v="50-99Dvc"/>
    <x v="4"/>
    <x v="2"/>
    <n v="21806400"/>
  </r>
  <r>
    <s v="KL4233WAQT5"/>
    <x v="129"/>
    <x v="1"/>
    <x v="11"/>
    <x v="11"/>
    <x v="1"/>
    <x v="1"/>
    <x v="1"/>
    <x v="9"/>
    <s v="50-99Dvc"/>
    <x v="1"/>
    <x v="3"/>
    <n v="77292600"/>
  </r>
  <r>
    <s v="KL4233WAQT6"/>
    <x v="130"/>
    <x v="1"/>
    <x v="11"/>
    <x v="11"/>
    <x v="1"/>
    <x v="1"/>
    <x v="1"/>
    <x v="9"/>
    <s v="50-99Dvc"/>
    <x v="2"/>
    <x v="3"/>
    <n v="67775400"/>
  </r>
  <r>
    <s v="KL4233WAQTA"/>
    <x v="131"/>
    <x v="1"/>
    <x v="11"/>
    <x v="11"/>
    <x v="1"/>
    <x v="1"/>
    <x v="1"/>
    <x v="9"/>
    <s v="50-99Dvc"/>
    <x v="3"/>
    <x v="3"/>
    <n v="65396100"/>
  </r>
  <r>
    <s v="KL4233WAQTL"/>
    <x v="132"/>
    <x v="1"/>
    <x v="11"/>
    <x v="11"/>
    <x v="1"/>
    <x v="1"/>
    <x v="1"/>
    <x v="9"/>
    <s v="50-99Dvc"/>
    <x v="4"/>
    <x v="3"/>
    <n v="55878900"/>
  </r>
  <r>
    <s v="KL4233WARD5"/>
    <x v="121"/>
    <x v="1"/>
    <x v="11"/>
    <x v="11"/>
    <x v="1"/>
    <x v="1"/>
    <x v="1"/>
    <x v="10"/>
    <s v="100-149Dvc"/>
    <x v="1"/>
    <x v="1"/>
    <n v="43797600"/>
  </r>
  <r>
    <s v="KL4233WARD6"/>
    <x v="122"/>
    <x v="1"/>
    <x v="11"/>
    <x v="11"/>
    <x v="1"/>
    <x v="1"/>
    <x v="1"/>
    <x v="10"/>
    <s v="100-149Dvc"/>
    <x v="2"/>
    <x v="1"/>
    <n v="38392200"/>
  </r>
  <r>
    <s v="KL4233WARDA"/>
    <x v="123"/>
    <x v="1"/>
    <x v="11"/>
    <x v="11"/>
    <x v="1"/>
    <x v="1"/>
    <x v="1"/>
    <x v="10"/>
    <s v="100-149Dvc"/>
    <x v="3"/>
    <x v="1"/>
    <n v="37052400"/>
  </r>
  <r>
    <s v="KL4233WARDL"/>
    <x v="124"/>
    <x v="1"/>
    <x v="11"/>
    <x v="11"/>
    <x v="1"/>
    <x v="1"/>
    <x v="1"/>
    <x v="10"/>
    <s v="100-149Dvc"/>
    <x v="4"/>
    <x v="1"/>
    <n v="31670100"/>
  </r>
  <r>
    <s v="KL4233WARF5"/>
    <x v="125"/>
    <x v="1"/>
    <x v="11"/>
    <x v="11"/>
    <x v="1"/>
    <x v="1"/>
    <x v="1"/>
    <x v="10"/>
    <s v="100-149Dvc"/>
    <x v="1"/>
    <x v="2"/>
    <n v="25248300"/>
  </r>
  <r>
    <s v="KL4233WARF6"/>
    <x v="126"/>
    <x v="1"/>
    <x v="11"/>
    <x v="11"/>
    <x v="1"/>
    <x v="1"/>
    <x v="1"/>
    <x v="10"/>
    <s v="100-149Dvc"/>
    <x v="2"/>
    <x v="2"/>
    <n v="21898800"/>
  </r>
  <r>
    <s v="KL4233WARFA"/>
    <x v="127"/>
    <x v="1"/>
    <x v="11"/>
    <x v="11"/>
    <x v="1"/>
    <x v="1"/>
    <x v="1"/>
    <x v="10"/>
    <s v="100-149Dvc"/>
    <x v="3"/>
    <x v="2"/>
    <n v="21898800"/>
  </r>
  <r>
    <s v="KL4233WARFL"/>
    <x v="128"/>
    <x v="1"/>
    <x v="11"/>
    <x v="11"/>
    <x v="1"/>
    <x v="1"/>
    <x v="1"/>
    <x v="10"/>
    <s v="100-149Dvc"/>
    <x v="4"/>
    <x v="2"/>
    <n v="18526200"/>
  </r>
  <r>
    <s v="KL4233WART5"/>
    <x v="129"/>
    <x v="1"/>
    <x v="11"/>
    <x v="11"/>
    <x v="1"/>
    <x v="1"/>
    <x v="1"/>
    <x v="10"/>
    <s v="100-149Dvc"/>
    <x v="1"/>
    <x v="3"/>
    <n v="65696400"/>
  </r>
  <r>
    <s v="KL4233WART6"/>
    <x v="130"/>
    <x v="1"/>
    <x v="11"/>
    <x v="11"/>
    <x v="1"/>
    <x v="1"/>
    <x v="1"/>
    <x v="10"/>
    <s v="100-149Dvc"/>
    <x v="2"/>
    <x v="3"/>
    <n v="57611400"/>
  </r>
  <r>
    <s v="KL4233WARTA"/>
    <x v="131"/>
    <x v="1"/>
    <x v="11"/>
    <x v="11"/>
    <x v="1"/>
    <x v="1"/>
    <x v="1"/>
    <x v="10"/>
    <s v="100-149Dvc"/>
    <x v="3"/>
    <x v="3"/>
    <n v="55601700"/>
  </r>
  <r>
    <s v="KL4233WARTL"/>
    <x v="132"/>
    <x v="1"/>
    <x v="11"/>
    <x v="11"/>
    <x v="1"/>
    <x v="1"/>
    <x v="1"/>
    <x v="10"/>
    <s v="100-149Dvc"/>
    <x v="4"/>
    <x v="3"/>
    <n v="47493600"/>
  </r>
  <r>
    <s v="KL4233WASD5"/>
    <x v="121"/>
    <x v="1"/>
    <x v="11"/>
    <x v="11"/>
    <x v="1"/>
    <x v="1"/>
    <x v="1"/>
    <x v="11"/>
    <s v="150-249Dvc"/>
    <x v="1"/>
    <x v="1"/>
    <n v="43797600"/>
  </r>
  <r>
    <s v="KL4233WASD6"/>
    <x v="122"/>
    <x v="1"/>
    <x v="11"/>
    <x v="11"/>
    <x v="1"/>
    <x v="1"/>
    <x v="1"/>
    <x v="11"/>
    <s v="150-249Dvc"/>
    <x v="2"/>
    <x v="1"/>
    <n v="38392200"/>
  </r>
  <r>
    <s v="KL4233WASDA"/>
    <x v="123"/>
    <x v="1"/>
    <x v="11"/>
    <x v="11"/>
    <x v="1"/>
    <x v="1"/>
    <x v="1"/>
    <x v="11"/>
    <s v="150-249Dvc"/>
    <x v="3"/>
    <x v="1"/>
    <n v="37052400"/>
  </r>
  <r>
    <s v="KL4233WASDL"/>
    <x v="124"/>
    <x v="1"/>
    <x v="11"/>
    <x v="11"/>
    <x v="1"/>
    <x v="1"/>
    <x v="1"/>
    <x v="11"/>
    <s v="150-249Dvc"/>
    <x v="4"/>
    <x v="1"/>
    <n v="31670100"/>
  </r>
  <r>
    <s v="KL4233WASF5"/>
    <x v="125"/>
    <x v="1"/>
    <x v="11"/>
    <x v="11"/>
    <x v="1"/>
    <x v="1"/>
    <x v="1"/>
    <x v="11"/>
    <s v="150-249Dvc"/>
    <x v="1"/>
    <x v="2"/>
    <n v="25248300"/>
  </r>
  <r>
    <s v="KL4233WASF6"/>
    <x v="126"/>
    <x v="1"/>
    <x v="11"/>
    <x v="11"/>
    <x v="1"/>
    <x v="1"/>
    <x v="1"/>
    <x v="11"/>
    <s v="150-249Dvc"/>
    <x v="2"/>
    <x v="2"/>
    <n v="21898800"/>
  </r>
  <r>
    <s v="KL4233WASFA"/>
    <x v="127"/>
    <x v="1"/>
    <x v="11"/>
    <x v="11"/>
    <x v="1"/>
    <x v="1"/>
    <x v="1"/>
    <x v="11"/>
    <s v="150-249Dvc"/>
    <x v="3"/>
    <x v="2"/>
    <n v="21898800"/>
  </r>
  <r>
    <s v="KL4233WASFL"/>
    <x v="128"/>
    <x v="1"/>
    <x v="11"/>
    <x v="11"/>
    <x v="1"/>
    <x v="1"/>
    <x v="1"/>
    <x v="11"/>
    <s v="150-249Dvc"/>
    <x v="4"/>
    <x v="2"/>
    <n v="18526200"/>
  </r>
  <r>
    <s v="KL4233WAST5"/>
    <x v="129"/>
    <x v="1"/>
    <x v="11"/>
    <x v="11"/>
    <x v="1"/>
    <x v="1"/>
    <x v="1"/>
    <x v="11"/>
    <s v="150-249Dvc"/>
    <x v="1"/>
    <x v="3"/>
    <n v="65696400"/>
  </r>
  <r>
    <s v="KL4233WAST6"/>
    <x v="130"/>
    <x v="1"/>
    <x v="11"/>
    <x v="11"/>
    <x v="1"/>
    <x v="1"/>
    <x v="1"/>
    <x v="11"/>
    <s v="150-249Dvc"/>
    <x v="2"/>
    <x v="3"/>
    <n v="57611400"/>
  </r>
  <r>
    <s v="KL4233WASTA"/>
    <x v="131"/>
    <x v="1"/>
    <x v="11"/>
    <x v="11"/>
    <x v="1"/>
    <x v="1"/>
    <x v="1"/>
    <x v="11"/>
    <s v="150-249Dvc"/>
    <x v="3"/>
    <x v="3"/>
    <n v="55601700"/>
  </r>
  <r>
    <s v="KL4233WASTL"/>
    <x v="132"/>
    <x v="1"/>
    <x v="11"/>
    <x v="11"/>
    <x v="1"/>
    <x v="1"/>
    <x v="1"/>
    <x v="11"/>
    <s v="150-249Dvc"/>
    <x v="4"/>
    <x v="3"/>
    <n v="47493600"/>
  </r>
  <r>
    <s v="KL4233WATD5"/>
    <x v="121"/>
    <x v="1"/>
    <x v="11"/>
    <x v="11"/>
    <x v="1"/>
    <x v="1"/>
    <x v="1"/>
    <x v="12"/>
    <s v="250-499Dvc"/>
    <x v="1"/>
    <x v="1"/>
    <n v="41210400"/>
  </r>
  <r>
    <s v="KL4233WATD6"/>
    <x v="122"/>
    <x v="1"/>
    <x v="11"/>
    <x v="11"/>
    <x v="1"/>
    <x v="1"/>
    <x v="1"/>
    <x v="12"/>
    <s v="250-499Dvc"/>
    <x v="2"/>
    <x v="1"/>
    <n v="36151500"/>
  </r>
  <r>
    <s v="KL4233WATDA"/>
    <x v="123"/>
    <x v="1"/>
    <x v="11"/>
    <x v="11"/>
    <x v="1"/>
    <x v="1"/>
    <x v="1"/>
    <x v="12"/>
    <s v="250-499Dvc"/>
    <x v="3"/>
    <x v="1"/>
    <n v="34881000"/>
  </r>
  <r>
    <s v="KL4233WATDL"/>
    <x v="124"/>
    <x v="1"/>
    <x v="11"/>
    <x v="11"/>
    <x v="1"/>
    <x v="1"/>
    <x v="1"/>
    <x v="12"/>
    <s v="250-499Dvc"/>
    <x v="4"/>
    <x v="1"/>
    <n v="29799000"/>
  </r>
  <r>
    <s v="KL4233WATF5"/>
    <x v="125"/>
    <x v="1"/>
    <x v="11"/>
    <x v="11"/>
    <x v="1"/>
    <x v="1"/>
    <x v="1"/>
    <x v="12"/>
    <s v="250-499Dvc"/>
    <x v="1"/>
    <x v="2"/>
    <n v="23793000"/>
  </r>
  <r>
    <s v="KL4233WATF6"/>
    <x v="126"/>
    <x v="1"/>
    <x v="11"/>
    <x v="11"/>
    <x v="1"/>
    <x v="1"/>
    <x v="1"/>
    <x v="12"/>
    <s v="250-499Dvc"/>
    <x v="2"/>
    <x v="2"/>
    <n v="20605200"/>
  </r>
  <r>
    <s v="KL4233WATFA"/>
    <x v="127"/>
    <x v="1"/>
    <x v="11"/>
    <x v="11"/>
    <x v="1"/>
    <x v="1"/>
    <x v="1"/>
    <x v="12"/>
    <s v="250-499Dvc"/>
    <x v="3"/>
    <x v="2"/>
    <n v="20605200"/>
  </r>
  <r>
    <s v="KL4233WATFL"/>
    <x v="128"/>
    <x v="1"/>
    <x v="11"/>
    <x v="11"/>
    <x v="1"/>
    <x v="1"/>
    <x v="1"/>
    <x v="12"/>
    <s v="250-499Dvc"/>
    <x v="4"/>
    <x v="2"/>
    <n v="17440500"/>
  </r>
  <r>
    <s v="KL4233WATT5"/>
    <x v="129"/>
    <x v="1"/>
    <x v="11"/>
    <x v="11"/>
    <x v="1"/>
    <x v="1"/>
    <x v="1"/>
    <x v="12"/>
    <s v="250-499Dvc"/>
    <x v="1"/>
    <x v="3"/>
    <n v="61815600"/>
  </r>
  <r>
    <s v="KL4233WATT6"/>
    <x v="130"/>
    <x v="1"/>
    <x v="11"/>
    <x v="11"/>
    <x v="1"/>
    <x v="1"/>
    <x v="1"/>
    <x v="12"/>
    <s v="250-499Dvc"/>
    <x v="2"/>
    <x v="3"/>
    <n v="54215700"/>
  </r>
  <r>
    <s v="KL4233WATTA"/>
    <x v="131"/>
    <x v="1"/>
    <x v="11"/>
    <x v="11"/>
    <x v="1"/>
    <x v="1"/>
    <x v="1"/>
    <x v="12"/>
    <s v="250-499Dvc"/>
    <x v="3"/>
    <x v="3"/>
    <n v="52321500"/>
  </r>
  <r>
    <s v="KL4233WATTL"/>
    <x v="132"/>
    <x v="1"/>
    <x v="11"/>
    <x v="11"/>
    <x v="1"/>
    <x v="1"/>
    <x v="1"/>
    <x v="12"/>
    <s v="250-499Dvc"/>
    <x v="4"/>
    <x v="3"/>
    <n v="44698500"/>
  </r>
  <r>
    <s v="KL4233WAUD5"/>
    <x v="121"/>
    <x v="1"/>
    <x v="11"/>
    <x v="11"/>
    <x v="1"/>
    <x v="1"/>
    <x v="1"/>
    <x v="13"/>
    <s v="500-999Dvc"/>
    <x v="1"/>
    <x v="1"/>
    <n v="41210400"/>
  </r>
  <r>
    <s v="KL4233WAUD6"/>
    <x v="122"/>
    <x v="1"/>
    <x v="11"/>
    <x v="11"/>
    <x v="1"/>
    <x v="1"/>
    <x v="1"/>
    <x v="13"/>
    <s v="500-999Dvc"/>
    <x v="2"/>
    <x v="1"/>
    <n v="36151500"/>
  </r>
  <r>
    <s v="KL4233WAUDA"/>
    <x v="123"/>
    <x v="1"/>
    <x v="11"/>
    <x v="11"/>
    <x v="1"/>
    <x v="1"/>
    <x v="1"/>
    <x v="13"/>
    <s v="500-999Dvc"/>
    <x v="3"/>
    <x v="1"/>
    <n v="34881000"/>
  </r>
  <r>
    <s v="KL4233WAUDL"/>
    <x v="124"/>
    <x v="1"/>
    <x v="11"/>
    <x v="11"/>
    <x v="1"/>
    <x v="1"/>
    <x v="1"/>
    <x v="13"/>
    <s v="500-999Dvc"/>
    <x v="4"/>
    <x v="1"/>
    <n v="29799000"/>
  </r>
  <r>
    <s v="KL4233WAUF5"/>
    <x v="125"/>
    <x v="1"/>
    <x v="11"/>
    <x v="11"/>
    <x v="1"/>
    <x v="1"/>
    <x v="1"/>
    <x v="13"/>
    <s v="500-999Dvc"/>
    <x v="1"/>
    <x v="2"/>
    <n v="23793000"/>
  </r>
  <r>
    <s v="KL4233WAUF6"/>
    <x v="126"/>
    <x v="1"/>
    <x v="11"/>
    <x v="11"/>
    <x v="1"/>
    <x v="1"/>
    <x v="1"/>
    <x v="13"/>
    <s v="500-999Dvc"/>
    <x v="2"/>
    <x v="2"/>
    <n v="20605200"/>
  </r>
  <r>
    <s v="KL4233WAUFA"/>
    <x v="127"/>
    <x v="1"/>
    <x v="11"/>
    <x v="11"/>
    <x v="1"/>
    <x v="1"/>
    <x v="1"/>
    <x v="13"/>
    <s v="500-999Dvc"/>
    <x v="3"/>
    <x v="2"/>
    <n v="20605200"/>
  </r>
  <r>
    <s v="KL4233WAUFL"/>
    <x v="128"/>
    <x v="1"/>
    <x v="11"/>
    <x v="11"/>
    <x v="1"/>
    <x v="1"/>
    <x v="1"/>
    <x v="13"/>
    <s v="500-999Dvc"/>
    <x v="4"/>
    <x v="2"/>
    <n v="17440500"/>
  </r>
  <r>
    <s v="KL4233WAUT5"/>
    <x v="129"/>
    <x v="1"/>
    <x v="11"/>
    <x v="11"/>
    <x v="1"/>
    <x v="1"/>
    <x v="1"/>
    <x v="13"/>
    <s v="500-999Dvc"/>
    <x v="1"/>
    <x v="3"/>
    <n v="61815600"/>
  </r>
  <r>
    <s v="KL4233WAUT6"/>
    <x v="130"/>
    <x v="1"/>
    <x v="11"/>
    <x v="11"/>
    <x v="1"/>
    <x v="1"/>
    <x v="1"/>
    <x v="13"/>
    <s v="500-999Dvc"/>
    <x v="2"/>
    <x v="3"/>
    <n v="54215700"/>
  </r>
  <r>
    <s v="KL4233WAUTA"/>
    <x v="131"/>
    <x v="1"/>
    <x v="11"/>
    <x v="11"/>
    <x v="1"/>
    <x v="1"/>
    <x v="1"/>
    <x v="13"/>
    <s v="500-999Dvc"/>
    <x v="3"/>
    <x v="3"/>
    <n v="52321500"/>
  </r>
  <r>
    <s v="KL4233WAUTL"/>
    <x v="132"/>
    <x v="1"/>
    <x v="11"/>
    <x v="11"/>
    <x v="1"/>
    <x v="1"/>
    <x v="1"/>
    <x v="13"/>
    <s v="500-999Dvc"/>
    <x v="4"/>
    <x v="3"/>
    <n v="44698500"/>
  </r>
  <r>
    <s v="KL4233WAVD5"/>
    <x v="121"/>
    <x v="1"/>
    <x v="11"/>
    <x v="11"/>
    <x v="1"/>
    <x v="1"/>
    <x v="1"/>
    <x v="14"/>
    <s v="1000-1499Dvc"/>
    <x v="1"/>
    <x v="1"/>
    <n v="38045700"/>
  </r>
  <r>
    <s v="KL4233WAVD6"/>
    <x v="122"/>
    <x v="1"/>
    <x v="11"/>
    <x v="11"/>
    <x v="1"/>
    <x v="1"/>
    <x v="1"/>
    <x v="14"/>
    <s v="1000-1499Dvc"/>
    <x v="2"/>
    <x v="1"/>
    <n v="32986800"/>
  </r>
  <r>
    <s v="KL4233WAVDA"/>
    <x v="123"/>
    <x v="1"/>
    <x v="11"/>
    <x v="11"/>
    <x v="1"/>
    <x v="1"/>
    <x v="1"/>
    <x v="14"/>
    <s v="1000-1499Dvc"/>
    <x v="3"/>
    <x v="1"/>
    <n v="33287100"/>
  </r>
  <r>
    <s v="KL4233WAVDL"/>
    <x v="124"/>
    <x v="1"/>
    <x v="11"/>
    <x v="11"/>
    <x v="1"/>
    <x v="1"/>
    <x v="1"/>
    <x v="14"/>
    <s v="1000-1499Dvc"/>
    <x v="4"/>
    <x v="1"/>
    <n v="28228200"/>
  </r>
  <r>
    <s v="KL4233WAVF5"/>
    <x v="125"/>
    <x v="1"/>
    <x v="11"/>
    <x v="11"/>
    <x v="1"/>
    <x v="1"/>
    <x v="1"/>
    <x v="14"/>
    <s v="1000-1499Dvc"/>
    <x v="1"/>
    <x v="2"/>
    <n v="20605200"/>
  </r>
  <r>
    <s v="KL4233WAVF6"/>
    <x v="126"/>
    <x v="1"/>
    <x v="11"/>
    <x v="11"/>
    <x v="1"/>
    <x v="1"/>
    <x v="1"/>
    <x v="14"/>
    <s v="1000-1499Dvc"/>
    <x v="2"/>
    <x v="2"/>
    <n v="17440500"/>
  </r>
  <r>
    <s v="KL4233WAVFA"/>
    <x v="127"/>
    <x v="1"/>
    <x v="11"/>
    <x v="11"/>
    <x v="1"/>
    <x v="1"/>
    <x v="1"/>
    <x v="14"/>
    <s v="1000-1499Dvc"/>
    <x v="3"/>
    <x v="2"/>
    <n v="19034400"/>
  </r>
  <r>
    <s v="KL4233WAVFL"/>
    <x v="128"/>
    <x v="1"/>
    <x v="11"/>
    <x v="11"/>
    <x v="1"/>
    <x v="1"/>
    <x v="1"/>
    <x v="14"/>
    <s v="1000-1499Dvc"/>
    <x v="4"/>
    <x v="2"/>
    <n v="15846600"/>
  </r>
  <r>
    <s v="KL4233WAVT5"/>
    <x v="129"/>
    <x v="1"/>
    <x v="11"/>
    <x v="11"/>
    <x v="1"/>
    <x v="1"/>
    <x v="1"/>
    <x v="14"/>
    <s v="1000-1499Dvc"/>
    <x v="1"/>
    <x v="3"/>
    <n v="58674000"/>
  </r>
  <r>
    <s v="KL4233WAVT6"/>
    <x v="130"/>
    <x v="1"/>
    <x v="11"/>
    <x v="11"/>
    <x v="1"/>
    <x v="1"/>
    <x v="1"/>
    <x v="14"/>
    <s v="1000-1499Dvc"/>
    <x v="2"/>
    <x v="3"/>
    <n v="51051000"/>
  </r>
  <r>
    <s v="KL4233WAVTA"/>
    <x v="131"/>
    <x v="1"/>
    <x v="11"/>
    <x v="11"/>
    <x v="1"/>
    <x v="1"/>
    <x v="1"/>
    <x v="14"/>
    <s v="1000-1499Dvc"/>
    <x v="3"/>
    <x v="3"/>
    <n v="50750700"/>
  </r>
  <r>
    <s v="KL4233WAVTL"/>
    <x v="132"/>
    <x v="1"/>
    <x v="11"/>
    <x v="11"/>
    <x v="1"/>
    <x v="1"/>
    <x v="1"/>
    <x v="14"/>
    <s v="1000-1499Dvc"/>
    <x v="4"/>
    <x v="3"/>
    <n v="43127700"/>
  </r>
  <r>
    <s v="KL4233WAWD5"/>
    <x v="121"/>
    <x v="1"/>
    <x v="11"/>
    <x v="11"/>
    <x v="1"/>
    <x v="1"/>
    <x v="1"/>
    <x v="15"/>
    <s v="1500-2499Dvc"/>
    <x v="1"/>
    <x v="1"/>
    <n v="38045700"/>
  </r>
  <r>
    <s v="KL4233WAWD6"/>
    <x v="122"/>
    <x v="1"/>
    <x v="11"/>
    <x v="11"/>
    <x v="1"/>
    <x v="1"/>
    <x v="1"/>
    <x v="15"/>
    <s v="1500-2499Dvc"/>
    <x v="2"/>
    <x v="1"/>
    <n v="32986800"/>
  </r>
  <r>
    <s v="KL4233WAWDA"/>
    <x v="123"/>
    <x v="1"/>
    <x v="11"/>
    <x v="11"/>
    <x v="1"/>
    <x v="1"/>
    <x v="1"/>
    <x v="15"/>
    <s v="1500-2499Dvc"/>
    <x v="3"/>
    <x v="1"/>
    <n v="33287100"/>
  </r>
  <r>
    <s v="KL4233WAWDL"/>
    <x v="124"/>
    <x v="1"/>
    <x v="11"/>
    <x v="11"/>
    <x v="1"/>
    <x v="1"/>
    <x v="1"/>
    <x v="15"/>
    <s v="1500-2499Dvc"/>
    <x v="4"/>
    <x v="1"/>
    <n v="28228200"/>
  </r>
  <r>
    <s v="KL4233WAWF5"/>
    <x v="125"/>
    <x v="1"/>
    <x v="11"/>
    <x v="11"/>
    <x v="1"/>
    <x v="1"/>
    <x v="1"/>
    <x v="15"/>
    <s v="1500-2499Dvc"/>
    <x v="1"/>
    <x v="2"/>
    <n v="20605200"/>
  </r>
  <r>
    <s v="KL4233WAWF6"/>
    <x v="126"/>
    <x v="1"/>
    <x v="11"/>
    <x v="11"/>
    <x v="1"/>
    <x v="1"/>
    <x v="1"/>
    <x v="15"/>
    <s v="1500-2499Dvc"/>
    <x v="2"/>
    <x v="2"/>
    <n v="17440500"/>
  </r>
  <r>
    <s v="KL4233WAWFA"/>
    <x v="127"/>
    <x v="1"/>
    <x v="11"/>
    <x v="11"/>
    <x v="1"/>
    <x v="1"/>
    <x v="1"/>
    <x v="15"/>
    <s v="1500-2499Dvc"/>
    <x v="3"/>
    <x v="2"/>
    <n v="19034400"/>
  </r>
  <r>
    <s v="KL4233WAWFL"/>
    <x v="128"/>
    <x v="1"/>
    <x v="11"/>
    <x v="11"/>
    <x v="1"/>
    <x v="1"/>
    <x v="1"/>
    <x v="15"/>
    <s v="1500-2499Dvc"/>
    <x v="4"/>
    <x v="2"/>
    <n v="15846600"/>
  </r>
  <r>
    <s v="KL4233WAWT5"/>
    <x v="129"/>
    <x v="1"/>
    <x v="11"/>
    <x v="11"/>
    <x v="1"/>
    <x v="1"/>
    <x v="1"/>
    <x v="15"/>
    <s v="1500-2499Dvc"/>
    <x v="1"/>
    <x v="3"/>
    <n v="58674000"/>
  </r>
  <r>
    <s v="KL4233WAWT6"/>
    <x v="130"/>
    <x v="1"/>
    <x v="11"/>
    <x v="11"/>
    <x v="1"/>
    <x v="1"/>
    <x v="1"/>
    <x v="15"/>
    <s v="1500-2499Dvc"/>
    <x v="2"/>
    <x v="3"/>
    <n v="51051000"/>
  </r>
  <r>
    <s v="KL4233WAWTA"/>
    <x v="131"/>
    <x v="1"/>
    <x v="11"/>
    <x v="11"/>
    <x v="1"/>
    <x v="1"/>
    <x v="1"/>
    <x v="15"/>
    <s v="1500-2499Dvc"/>
    <x v="3"/>
    <x v="3"/>
    <n v="50750700"/>
  </r>
  <r>
    <s v="KL4233WAWTL"/>
    <x v="132"/>
    <x v="1"/>
    <x v="11"/>
    <x v="11"/>
    <x v="1"/>
    <x v="1"/>
    <x v="1"/>
    <x v="15"/>
    <s v="1500-2499Dvc"/>
    <x v="4"/>
    <x v="3"/>
    <n v="43127700"/>
  </r>
  <r>
    <s v="KL4233WAXD5"/>
    <x v="121"/>
    <x v="1"/>
    <x v="11"/>
    <x v="11"/>
    <x v="1"/>
    <x v="1"/>
    <x v="1"/>
    <x v="16"/>
    <s v="2500-4999Dvc"/>
    <x v="1"/>
    <x v="1"/>
    <n v="38045700"/>
  </r>
  <r>
    <s v="KL4233WAXD6"/>
    <x v="122"/>
    <x v="1"/>
    <x v="11"/>
    <x v="11"/>
    <x v="1"/>
    <x v="1"/>
    <x v="1"/>
    <x v="16"/>
    <s v="2500-4999Dvc"/>
    <x v="2"/>
    <x v="1"/>
    <n v="32986800"/>
  </r>
  <r>
    <s v="KL4233WAXDA"/>
    <x v="123"/>
    <x v="1"/>
    <x v="11"/>
    <x v="11"/>
    <x v="1"/>
    <x v="1"/>
    <x v="1"/>
    <x v="16"/>
    <s v="2500-4999Dvc"/>
    <x v="3"/>
    <x v="1"/>
    <n v="33287100"/>
  </r>
  <r>
    <s v="KL4233WAXDL"/>
    <x v="124"/>
    <x v="1"/>
    <x v="11"/>
    <x v="11"/>
    <x v="1"/>
    <x v="1"/>
    <x v="1"/>
    <x v="16"/>
    <s v="2500-4999Dvc"/>
    <x v="4"/>
    <x v="1"/>
    <n v="28228200"/>
  </r>
  <r>
    <s v="KL4233WAXF5"/>
    <x v="125"/>
    <x v="1"/>
    <x v="11"/>
    <x v="11"/>
    <x v="1"/>
    <x v="1"/>
    <x v="1"/>
    <x v="16"/>
    <s v="2500-4999Dvc"/>
    <x v="1"/>
    <x v="2"/>
    <n v="20605200"/>
  </r>
  <r>
    <s v="KL4233WAXF6"/>
    <x v="126"/>
    <x v="1"/>
    <x v="11"/>
    <x v="11"/>
    <x v="1"/>
    <x v="1"/>
    <x v="1"/>
    <x v="16"/>
    <s v="2500-4999Dvc"/>
    <x v="2"/>
    <x v="2"/>
    <n v="17440500"/>
  </r>
  <r>
    <s v="KL4233WAXFA"/>
    <x v="127"/>
    <x v="1"/>
    <x v="11"/>
    <x v="11"/>
    <x v="1"/>
    <x v="1"/>
    <x v="1"/>
    <x v="16"/>
    <s v="2500-4999Dvc"/>
    <x v="3"/>
    <x v="2"/>
    <n v="19034400"/>
  </r>
  <r>
    <s v="KL4233WAXFL"/>
    <x v="128"/>
    <x v="1"/>
    <x v="11"/>
    <x v="11"/>
    <x v="1"/>
    <x v="1"/>
    <x v="1"/>
    <x v="16"/>
    <s v="2500-4999Dvc"/>
    <x v="4"/>
    <x v="2"/>
    <n v="15846600"/>
  </r>
  <r>
    <s v="KL4233WAXT5"/>
    <x v="129"/>
    <x v="1"/>
    <x v="11"/>
    <x v="11"/>
    <x v="1"/>
    <x v="1"/>
    <x v="1"/>
    <x v="16"/>
    <s v="2500-4999Dvc"/>
    <x v="1"/>
    <x v="3"/>
    <n v="58674000"/>
  </r>
  <r>
    <s v="KL4233WAXT6"/>
    <x v="130"/>
    <x v="1"/>
    <x v="11"/>
    <x v="11"/>
    <x v="1"/>
    <x v="1"/>
    <x v="1"/>
    <x v="16"/>
    <s v="2500-4999Dvc"/>
    <x v="2"/>
    <x v="3"/>
    <n v="51051000"/>
  </r>
  <r>
    <s v="KL4233WAXTA"/>
    <x v="131"/>
    <x v="1"/>
    <x v="11"/>
    <x v="11"/>
    <x v="1"/>
    <x v="1"/>
    <x v="1"/>
    <x v="16"/>
    <s v="2500-4999Dvc"/>
    <x v="3"/>
    <x v="3"/>
    <n v="50750700"/>
  </r>
  <r>
    <s v="KL4233WAXTL"/>
    <x v="132"/>
    <x v="1"/>
    <x v="11"/>
    <x v="11"/>
    <x v="1"/>
    <x v="1"/>
    <x v="1"/>
    <x v="16"/>
    <s v="2500-4999Dvc"/>
    <x v="4"/>
    <x v="3"/>
    <n v="43127700"/>
  </r>
  <r>
    <s v="KL4233WAYD5"/>
    <x v="121"/>
    <x v="1"/>
    <x v="11"/>
    <x v="11"/>
    <x v="1"/>
    <x v="1"/>
    <x v="1"/>
    <x v="17"/>
    <s v="5000+Dvc"/>
    <x v="1"/>
    <x v="1"/>
    <n v="38045700"/>
  </r>
  <r>
    <s v="KL4233WAYD6"/>
    <x v="122"/>
    <x v="1"/>
    <x v="11"/>
    <x v="11"/>
    <x v="1"/>
    <x v="1"/>
    <x v="1"/>
    <x v="17"/>
    <s v="5000+Dvc"/>
    <x v="2"/>
    <x v="1"/>
    <n v="32986800"/>
  </r>
  <r>
    <s v="KL4233WAYDA"/>
    <x v="123"/>
    <x v="1"/>
    <x v="11"/>
    <x v="11"/>
    <x v="1"/>
    <x v="1"/>
    <x v="1"/>
    <x v="17"/>
    <s v="5000+Dvc"/>
    <x v="3"/>
    <x v="1"/>
    <n v="33287100"/>
  </r>
  <r>
    <s v="KL4233WAYDL"/>
    <x v="124"/>
    <x v="1"/>
    <x v="11"/>
    <x v="11"/>
    <x v="1"/>
    <x v="1"/>
    <x v="1"/>
    <x v="17"/>
    <s v="5000+Dvc"/>
    <x v="4"/>
    <x v="1"/>
    <n v="28228200"/>
  </r>
  <r>
    <s v="KL4233WAYF5"/>
    <x v="125"/>
    <x v="1"/>
    <x v="11"/>
    <x v="11"/>
    <x v="1"/>
    <x v="1"/>
    <x v="1"/>
    <x v="17"/>
    <s v="5000+Dvc"/>
    <x v="1"/>
    <x v="2"/>
    <n v="20605200"/>
  </r>
  <r>
    <s v="KL4233WAYF6"/>
    <x v="126"/>
    <x v="1"/>
    <x v="11"/>
    <x v="11"/>
    <x v="1"/>
    <x v="1"/>
    <x v="1"/>
    <x v="17"/>
    <s v="5000+Dvc"/>
    <x v="2"/>
    <x v="2"/>
    <n v="17440500"/>
  </r>
  <r>
    <s v="KL4233WAYFA"/>
    <x v="127"/>
    <x v="1"/>
    <x v="11"/>
    <x v="11"/>
    <x v="1"/>
    <x v="1"/>
    <x v="1"/>
    <x v="17"/>
    <s v="5000+Dvc"/>
    <x v="3"/>
    <x v="2"/>
    <n v="19034400"/>
  </r>
  <r>
    <s v="KL4233WAYFL"/>
    <x v="128"/>
    <x v="1"/>
    <x v="11"/>
    <x v="11"/>
    <x v="1"/>
    <x v="1"/>
    <x v="1"/>
    <x v="17"/>
    <s v="5000+Dvc"/>
    <x v="4"/>
    <x v="2"/>
    <n v="15846600"/>
  </r>
  <r>
    <s v="KL4233WAYT5"/>
    <x v="129"/>
    <x v="1"/>
    <x v="11"/>
    <x v="11"/>
    <x v="1"/>
    <x v="1"/>
    <x v="1"/>
    <x v="17"/>
    <s v="5000+Dvc"/>
    <x v="1"/>
    <x v="3"/>
    <n v="58674000"/>
  </r>
  <r>
    <s v="KL4233WAYT6"/>
    <x v="130"/>
    <x v="1"/>
    <x v="11"/>
    <x v="11"/>
    <x v="1"/>
    <x v="1"/>
    <x v="1"/>
    <x v="17"/>
    <s v="5000+Dvc"/>
    <x v="2"/>
    <x v="3"/>
    <n v="51051000"/>
  </r>
  <r>
    <s v="KL4233WAYTA"/>
    <x v="131"/>
    <x v="1"/>
    <x v="11"/>
    <x v="11"/>
    <x v="1"/>
    <x v="1"/>
    <x v="1"/>
    <x v="17"/>
    <s v="5000+Dvc"/>
    <x v="3"/>
    <x v="3"/>
    <n v="50750700"/>
  </r>
  <r>
    <s v="KL4233WAYTL"/>
    <x v="132"/>
    <x v="1"/>
    <x v="11"/>
    <x v="11"/>
    <x v="1"/>
    <x v="1"/>
    <x v="1"/>
    <x v="17"/>
    <s v="5000+Dvc"/>
    <x v="4"/>
    <x v="3"/>
    <n v="43127700"/>
  </r>
  <r>
    <s v="KL4236WAAD5"/>
    <x v="133"/>
    <x v="1"/>
    <x v="12"/>
    <x v="12"/>
    <x v="1"/>
    <x v="1"/>
    <x v="1"/>
    <x v="1"/>
    <s v="1-1Dvc"/>
    <x v="1"/>
    <x v="1"/>
    <n v="275790900"/>
  </r>
  <r>
    <s v="KL4236WAAD6"/>
    <x v="134"/>
    <x v="1"/>
    <x v="12"/>
    <x v="12"/>
    <x v="1"/>
    <x v="1"/>
    <x v="1"/>
    <x v="1"/>
    <s v="1-1Dvc"/>
    <x v="2"/>
    <x v="1"/>
    <n v="241857000"/>
  </r>
  <r>
    <s v="KL4236WAADA"/>
    <x v="135"/>
    <x v="1"/>
    <x v="12"/>
    <x v="12"/>
    <x v="1"/>
    <x v="1"/>
    <x v="1"/>
    <x v="1"/>
    <s v="1-1Dvc"/>
    <x v="3"/>
    <x v="1"/>
    <n v="233356200"/>
  </r>
  <r>
    <s v="KL4236WAADL"/>
    <x v="136"/>
    <x v="1"/>
    <x v="12"/>
    <x v="12"/>
    <x v="1"/>
    <x v="1"/>
    <x v="1"/>
    <x v="1"/>
    <s v="1-1Dvc"/>
    <x v="4"/>
    <x v="1"/>
    <n v="199422300"/>
  </r>
  <r>
    <s v="KL4236WAAF5"/>
    <x v="137"/>
    <x v="1"/>
    <x v="12"/>
    <x v="12"/>
    <x v="1"/>
    <x v="1"/>
    <x v="1"/>
    <x v="1"/>
    <s v="1-1Dvc"/>
    <x v="1"/>
    <x v="2"/>
    <n v="159112800"/>
  </r>
  <r>
    <s v="KL4236WAAF6"/>
    <x v="138"/>
    <x v="1"/>
    <x v="12"/>
    <x v="12"/>
    <x v="1"/>
    <x v="1"/>
    <x v="1"/>
    <x v="1"/>
    <s v="1-1Dvc"/>
    <x v="2"/>
    <x v="2"/>
    <n v="137907000"/>
  </r>
  <r>
    <s v="KL4236WAAFA"/>
    <x v="139"/>
    <x v="1"/>
    <x v="12"/>
    <x v="12"/>
    <x v="1"/>
    <x v="1"/>
    <x v="1"/>
    <x v="1"/>
    <s v="1-1Dvc"/>
    <x v="3"/>
    <x v="2"/>
    <n v="137907000"/>
  </r>
  <r>
    <s v="KL4236WAAFL"/>
    <x v="140"/>
    <x v="1"/>
    <x v="12"/>
    <x v="12"/>
    <x v="1"/>
    <x v="1"/>
    <x v="1"/>
    <x v="1"/>
    <s v="1-1Dvc"/>
    <x v="4"/>
    <x v="2"/>
    <n v="116678100"/>
  </r>
  <r>
    <s v="KL4236WAAT5"/>
    <x v="141"/>
    <x v="1"/>
    <x v="12"/>
    <x v="12"/>
    <x v="1"/>
    <x v="1"/>
    <x v="1"/>
    <x v="1"/>
    <s v="1-1Dvc"/>
    <x v="1"/>
    <x v="3"/>
    <n v="413697900"/>
  </r>
  <r>
    <s v="KL4236WAAT6"/>
    <x v="142"/>
    <x v="1"/>
    <x v="12"/>
    <x v="12"/>
    <x v="1"/>
    <x v="1"/>
    <x v="1"/>
    <x v="1"/>
    <s v="1-1Dvc"/>
    <x v="2"/>
    <x v="3"/>
    <n v="362785500"/>
  </r>
  <r>
    <s v="KL4236WAATA"/>
    <x v="143"/>
    <x v="1"/>
    <x v="12"/>
    <x v="12"/>
    <x v="1"/>
    <x v="1"/>
    <x v="1"/>
    <x v="1"/>
    <s v="1-1Dvc"/>
    <x v="3"/>
    <x v="3"/>
    <n v="350057400"/>
  </r>
  <r>
    <s v="KL4236WAATL"/>
    <x v="144"/>
    <x v="1"/>
    <x v="12"/>
    <x v="12"/>
    <x v="1"/>
    <x v="1"/>
    <x v="1"/>
    <x v="1"/>
    <s v="1-1Dvc"/>
    <x v="4"/>
    <x v="3"/>
    <n v="299121900"/>
  </r>
  <r>
    <s v="KL4236WABD5"/>
    <x v="133"/>
    <x v="1"/>
    <x v="12"/>
    <x v="12"/>
    <x v="1"/>
    <x v="1"/>
    <x v="1"/>
    <x v="2"/>
    <s v="2-2Dvc"/>
    <x v="1"/>
    <x v="1"/>
    <n v="275790900"/>
  </r>
  <r>
    <s v="KL4236WABD6"/>
    <x v="134"/>
    <x v="1"/>
    <x v="12"/>
    <x v="12"/>
    <x v="1"/>
    <x v="1"/>
    <x v="1"/>
    <x v="2"/>
    <s v="2-2Dvc"/>
    <x v="2"/>
    <x v="1"/>
    <n v="241857000"/>
  </r>
  <r>
    <s v="KL4236WABDA"/>
    <x v="135"/>
    <x v="1"/>
    <x v="12"/>
    <x v="12"/>
    <x v="1"/>
    <x v="1"/>
    <x v="1"/>
    <x v="2"/>
    <s v="2-2Dvc"/>
    <x v="3"/>
    <x v="1"/>
    <n v="233356200"/>
  </r>
  <r>
    <s v="KL4236WABDL"/>
    <x v="136"/>
    <x v="1"/>
    <x v="12"/>
    <x v="12"/>
    <x v="1"/>
    <x v="1"/>
    <x v="1"/>
    <x v="2"/>
    <s v="2-2Dvc"/>
    <x v="4"/>
    <x v="1"/>
    <n v="199422300"/>
  </r>
  <r>
    <s v="KL4236WABF5"/>
    <x v="137"/>
    <x v="1"/>
    <x v="12"/>
    <x v="12"/>
    <x v="1"/>
    <x v="1"/>
    <x v="1"/>
    <x v="2"/>
    <s v="2-2Dvc"/>
    <x v="1"/>
    <x v="2"/>
    <n v="159112800"/>
  </r>
  <r>
    <s v="KL4236WABF6"/>
    <x v="138"/>
    <x v="1"/>
    <x v="12"/>
    <x v="12"/>
    <x v="1"/>
    <x v="1"/>
    <x v="1"/>
    <x v="2"/>
    <s v="2-2Dvc"/>
    <x v="2"/>
    <x v="2"/>
    <n v="137907000"/>
  </r>
  <r>
    <s v="KL4236WABFA"/>
    <x v="139"/>
    <x v="1"/>
    <x v="12"/>
    <x v="12"/>
    <x v="1"/>
    <x v="1"/>
    <x v="1"/>
    <x v="2"/>
    <s v="2-2Dvc"/>
    <x v="3"/>
    <x v="2"/>
    <n v="137907000"/>
  </r>
  <r>
    <s v="KL4236WABFL"/>
    <x v="140"/>
    <x v="1"/>
    <x v="12"/>
    <x v="12"/>
    <x v="1"/>
    <x v="1"/>
    <x v="1"/>
    <x v="2"/>
    <s v="2-2Dvc"/>
    <x v="4"/>
    <x v="2"/>
    <n v="116678100"/>
  </r>
  <r>
    <s v="KL4236WABT5"/>
    <x v="141"/>
    <x v="1"/>
    <x v="12"/>
    <x v="12"/>
    <x v="1"/>
    <x v="1"/>
    <x v="1"/>
    <x v="2"/>
    <s v="2-2Dvc"/>
    <x v="1"/>
    <x v="3"/>
    <n v="413697900"/>
  </r>
  <r>
    <s v="KL4236WABT6"/>
    <x v="142"/>
    <x v="1"/>
    <x v="12"/>
    <x v="12"/>
    <x v="1"/>
    <x v="1"/>
    <x v="1"/>
    <x v="2"/>
    <s v="2-2Dvc"/>
    <x v="2"/>
    <x v="3"/>
    <n v="362785500"/>
  </r>
  <r>
    <s v="KL4236WABTA"/>
    <x v="143"/>
    <x v="1"/>
    <x v="12"/>
    <x v="12"/>
    <x v="1"/>
    <x v="1"/>
    <x v="1"/>
    <x v="2"/>
    <s v="2-2Dvc"/>
    <x v="3"/>
    <x v="3"/>
    <n v="350057400"/>
  </r>
  <r>
    <s v="KL4236WABTL"/>
    <x v="144"/>
    <x v="1"/>
    <x v="12"/>
    <x v="12"/>
    <x v="1"/>
    <x v="1"/>
    <x v="1"/>
    <x v="2"/>
    <s v="2-2Dvc"/>
    <x v="4"/>
    <x v="3"/>
    <n v="299121900"/>
  </r>
  <r>
    <s v="KL4236WACD5"/>
    <x v="133"/>
    <x v="1"/>
    <x v="12"/>
    <x v="12"/>
    <x v="1"/>
    <x v="1"/>
    <x v="1"/>
    <x v="3"/>
    <s v="3-3Dvc"/>
    <x v="1"/>
    <x v="1"/>
    <n v="275790900"/>
  </r>
  <r>
    <s v="KL4236WACD6"/>
    <x v="134"/>
    <x v="1"/>
    <x v="12"/>
    <x v="12"/>
    <x v="1"/>
    <x v="1"/>
    <x v="1"/>
    <x v="3"/>
    <s v="3-3Dvc"/>
    <x v="2"/>
    <x v="1"/>
    <n v="241857000"/>
  </r>
  <r>
    <s v="KL4236WACDA"/>
    <x v="135"/>
    <x v="1"/>
    <x v="12"/>
    <x v="12"/>
    <x v="1"/>
    <x v="1"/>
    <x v="1"/>
    <x v="3"/>
    <s v="3-3Dvc"/>
    <x v="3"/>
    <x v="1"/>
    <n v="233356200"/>
  </r>
  <r>
    <s v="KL4236WACDL"/>
    <x v="136"/>
    <x v="1"/>
    <x v="12"/>
    <x v="12"/>
    <x v="1"/>
    <x v="1"/>
    <x v="1"/>
    <x v="3"/>
    <s v="3-3Dvc"/>
    <x v="4"/>
    <x v="1"/>
    <n v="199422300"/>
  </r>
  <r>
    <s v="KL4236WACF5"/>
    <x v="137"/>
    <x v="1"/>
    <x v="12"/>
    <x v="12"/>
    <x v="1"/>
    <x v="1"/>
    <x v="1"/>
    <x v="3"/>
    <s v="3-3Dvc"/>
    <x v="1"/>
    <x v="2"/>
    <n v="159112800"/>
  </r>
  <r>
    <s v="KL4236WACF6"/>
    <x v="138"/>
    <x v="1"/>
    <x v="12"/>
    <x v="12"/>
    <x v="1"/>
    <x v="1"/>
    <x v="1"/>
    <x v="3"/>
    <s v="3-3Dvc"/>
    <x v="2"/>
    <x v="2"/>
    <n v="137907000"/>
  </r>
  <r>
    <s v="KL4236WACFA"/>
    <x v="139"/>
    <x v="1"/>
    <x v="12"/>
    <x v="12"/>
    <x v="1"/>
    <x v="1"/>
    <x v="1"/>
    <x v="3"/>
    <s v="3-3Dvc"/>
    <x v="3"/>
    <x v="2"/>
    <n v="137907000"/>
  </r>
  <r>
    <s v="KL4236WACFL"/>
    <x v="140"/>
    <x v="1"/>
    <x v="12"/>
    <x v="12"/>
    <x v="1"/>
    <x v="1"/>
    <x v="1"/>
    <x v="3"/>
    <s v="3-3Dvc"/>
    <x v="4"/>
    <x v="2"/>
    <n v="116678100"/>
  </r>
  <r>
    <s v="KL4236WACT5"/>
    <x v="141"/>
    <x v="1"/>
    <x v="12"/>
    <x v="12"/>
    <x v="1"/>
    <x v="1"/>
    <x v="1"/>
    <x v="3"/>
    <s v="3-3Dvc"/>
    <x v="1"/>
    <x v="3"/>
    <n v="413697900"/>
  </r>
  <r>
    <s v="KL4236WACT6"/>
    <x v="142"/>
    <x v="1"/>
    <x v="12"/>
    <x v="12"/>
    <x v="1"/>
    <x v="1"/>
    <x v="1"/>
    <x v="3"/>
    <s v="3-3Dvc"/>
    <x v="2"/>
    <x v="3"/>
    <n v="362785500"/>
  </r>
  <r>
    <s v="KL4236WACTA"/>
    <x v="143"/>
    <x v="1"/>
    <x v="12"/>
    <x v="12"/>
    <x v="1"/>
    <x v="1"/>
    <x v="1"/>
    <x v="3"/>
    <s v="3-3Dvc"/>
    <x v="3"/>
    <x v="3"/>
    <n v="350057400"/>
  </r>
  <r>
    <s v="KL4236WACTL"/>
    <x v="144"/>
    <x v="1"/>
    <x v="12"/>
    <x v="12"/>
    <x v="1"/>
    <x v="1"/>
    <x v="1"/>
    <x v="3"/>
    <s v="3-3Dvc"/>
    <x v="4"/>
    <x v="3"/>
    <n v="299121900"/>
  </r>
  <r>
    <s v="KL4236WADD5"/>
    <x v="133"/>
    <x v="1"/>
    <x v="12"/>
    <x v="12"/>
    <x v="1"/>
    <x v="1"/>
    <x v="1"/>
    <x v="4"/>
    <s v="4-4Dvc"/>
    <x v="1"/>
    <x v="1"/>
    <n v="275790900"/>
  </r>
  <r>
    <s v="KL4236WADD6"/>
    <x v="134"/>
    <x v="1"/>
    <x v="12"/>
    <x v="12"/>
    <x v="1"/>
    <x v="1"/>
    <x v="1"/>
    <x v="4"/>
    <s v="4-4Dvc"/>
    <x v="2"/>
    <x v="1"/>
    <n v="241857000"/>
  </r>
  <r>
    <s v="KL4236WADDA"/>
    <x v="135"/>
    <x v="1"/>
    <x v="12"/>
    <x v="12"/>
    <x v="1"/>
    <x v="1"/>
    <x v="1"/>
    <x v="4"/>
    <s v="4-4Dvc"/>
    <x v="3"/>
    <x v="1"/>
    <n v="233356200"/>
  </r>
  <r>
    <s v="KL4236WADDL"/>
    <x v="136"/>
    <x v="1"/>
    <x v="12"/>
    <x v="12"/>
    <x v="1"/>
    <x v="1"/>
    <x v="1"/>
    <x v="4"/>
    <s v="4-4Dvc"/>
    <x v="4"/>
    <x v="1"/>
    <n v="199422300"/>
  </r>
  <r>
    <s v="KL4236WADF5"/>
    <x v="137"/>
    <x v="1"/>
    <x v="12"/>
    <x v="12"/>
    <x v="1"/>
    <x v="1"/>
    <x v="1"/>
    <x v="4"/>
    <s v="4-4Dvc"/>
    <x v="1"/>
    <x v="2"/>
    <n v="159112800"/>
  </r>
  <r>
    <s v="KL4236WADF6"/>
    <x v="138"/>
    <x v="1"/>
    <x v="12"/>
    <x v="12"/>
    <x v="1"/>
    <x v="1"/>
    <x v="1"/>
    <x v="4"/>
    <s v="4-4Dvc"/>
    <x v="2"/>
    <x v="2"/>
    <n v="137907000"/>
  </r>
  <r>
    <s v="KL4236WADFA"/>
    <x v="139"/>
    <x v="1"/>
    <x v="12"/>
    <x v="12"/>
    <x v="1"/>
    <x v="1"/>
    <x v="1"/>
    <x v="4"/>
    <s v="4-4Dvc"/>
    <x v="3"/>
    <x v="2"/>
    <n v="137907000"/>
  </r>
  <r>
    <s v="KL4236WADFL"/>
    <x v="140"/>
    <x v="1"/>
    <x v="12"/>
    <x v="12"/>
    <x v="1"/>
    <x v="1"/>
    <x v="1"/>
    <x v="4"/>
    <s v="4-4Dvc"/>
    <x v="4"/>
    <x v="2"/>
    <n v="116678100"/>
  </r>
  <r>
    <s v="KL4236WADT5"/>
    <x v="141"/>
    <x v="1"/>
    <x v="12"/>
    <x v="12"/>
    <x v="1"/>
    <x v="1"/>
    <x v="1"/>
    <x v="4"/>
    <s v="4-4Dvc"/>
    <x v="1"/>
    <x v="3"/>
    <n v="413697900"/>
  </r>
  <r>
    <s v="KL4236WADT6"/>
    <x v="142"/>
    <x v="1"/>
    <x v="12"/>
    <x v="12"/>
    <x v="1"/>
    <x v="1"/>
    <x v="1"/>
    <x v="4"/>
    <s v="4-4Dvc"/>
    <x v="2"/>
    <x v="3"/>
    <n v="362785500"/>
  </r>
  <r>
    <s v="KL4236WADTA"/>
    <x v="143"/>
    <x v="1"/>
    <x v="12"/>
    <x v="12"/>
    <x v="1"/>
    <x v="1"/>
    <x v="1"/>
    <x v="4"/>
    <s v="4-4Dvc"/>
    <x v="3"/>
    <x v="3"/>
    <n v="350057400"/>
  </r>
  <r>
    <s v="KL4236WADTL"/>
    <x v="144"/>
    <x v="1"/>
    <x v="12"/>
    <x v="12"/>
    <x v="1"/>
    <x v="1"/>
    <x v="1"/>
    <x v="4"/>
    <s v="4-4Dvc"/>
    <x v="4"/>
    <x v="3"/>
    <n v="299121900"/>
  </r>
  <r>
    <s v="KL4236WAED5"/>
    <x v="133"/>
    <x v="1"/>
    <x v="12"/>
    <x v="12"/>
    <x v="1"/>
    <x v="1"/>
    <x v="1"/>
    <x v="5"/>
    <s v="5-9Dvc"/>
    <x v="1"/>
    <x v="1"/>
    <n v="275790900"/>
  </r>
  <r>
    <s v="KL4236WAED6"/>
    <x v="134"/>
    <x v="1"/>
    <x v="12"/>
    <x v="12"/>
    <x v="1"/>
    <x v="1"/>
    <x v="1"/>
    <x v="5"/>
    <s v="5-9Dvc"/>
    <x v="2"/>
    <x v="1"/>
    <n v="241857000"/>
  </r>
  <r>
    <s v="KL4236WAEDA"/>
    <x v="135"/>
    <x v="1"/>
    <x v="12"/>
    <x v="12"/>
    <x v="1"/>
    <x v="1"/>
    <x v="1"/>
    <x v="5"/>
    <s v="5-9Dvc"/>
    <x v="3"/>
    <x v="1"/>
    <n v="233356200"/>
  </r>
  <r>
    <s v="KL4236WAEDL"/>
    <x v="136"/>
    <x v="1"/>
    <x v="12"/>
    <x v="12"/>
    <x v="1"/>
    <x v="1"/>
    <x v="1"/>
    <x v="5"/>
    <s v="5-9Dvc"/>
    <x v="4"/>
    <x v="1"/>
    <n v="199422300"/>
  </r>
  <r>
    <s v="KL4236WAEF5"/>
    <x v="137"/>
    <x v="1"/>
    <x v="12"/>
    <x v="12"/>
    <x v="1"/>
    <x v="1"/>
    <x v="1"/>
    <x v="5"/>
    <s v="5-9Dvc"/>
    <x v="1"/>
    <x v="2"/>
    <n v="159112800"/>
  </r>
  <r>
    <s v="KL4236WAEF6"/>
    <x v="138"/>
    <x v="1"/>
    <x v="12"/>
    <x v="12"/>
    <x v="1"/>
    <x v="1"/>
    <x v="1"/>
    <x v="5"/>
    <s v="5-9Dvc"/>
    <x v="2"/>
    <x v="2"/>
    <n v="137907000"/>
  </r>
  <r>
    <s v="KL4236WAEFA"/>
    <x v="139"/>
    <x v="1"/>
    <x v="12"/>
    <x v="12"/>
    <x v="1"/>
    <x v="1"/>
    <x v="1"/>
    <x v="5"/>
    <s v="5-9Dvc"/>
    <x v="3"/>
    <x v="2"/>
    <n v="137907000"/>
  </r>
  <r>
    <s v="KL4236WAEFL"/>
    <x v="140"/>
    <x v="1"/>
    <x v="12"/>
    <x v="12"/>
    <x v="1"/>
    <x v="1"/>
    <x v="1"/>
    <x v="5"/>
    <s v="5-9Dvc"/>
    <x v="4"/>
    <x v="2"/>
    <n v="116678100"/>
  </r>
  <r>
    <s v="KL4236WAET5"/>
    <x v="141"/>
    <x v="1"/>
    <x v="12"/>
    <x v="12"/>
    <x v="1"/>
    <x v="1"/>
    <x v="1"/>
    <x v="5"/>
    <s v="5-9Dvc"/>
    <x v="1"/>
    <x v="3"/>
    <n v="413697900"/>
  </r>
  <r>
    <s v="KL4236WAET6"/>
    <x v="142"/>
    <x v="1"/>
    <x v="12"/>
    <x v="12"/>
    <x v="1"/>
    <x v="1"/>
    <x v="1"/>
    <x v="5"/>
    <s v="5-9Dvc"/>
    <x v="2"/>
    <x v="3"/>
    <n v="362785500"/>
  </r>
  <r>
    <s v="KL4236WAETA"/>
    <x v="143"/>
    <x v="1"/>
    <x v="12"/>
    <x v="12"/>
    <x v="1"/>
    <x v="1"/>
    <x v="1"/>
    <x v="5"/>
    <s v="5-9Dvc"/>
    <x v="3"/>
    <x v="3"/>
    <n v="350057400"/>
  </r>
  <r>
    <s v="KL4236WAETL"/>
    <x v="144"/>
    <x v="1"/>
    <x v="12"/>
    <x v="12"/>
    <x v="1"/>
    <x v="1"/>
    <x v="1"/>
    <x v="5"/>
    <s v="5-9Dvc"/>
    <x v="4"/>
    <x v="3"/>
    <n v="299121900"/>
  </r>
  <r>
    <s v="KL4236WAKD5"/>
    <x v="133"/>
    <x v="1"/>
    <x v="12"/>
    <x v="12"/>
    <x v="1"/>
    <x v="1"/>
    <x v="1"/>
    <x v="0"/>
    <s v="10-14Dvc"/>
    <x v="1"/>
    <x v="1"/>
    <n v="275790900"/>
  </r>
  <r>
    <s v="KL4236WAKD6"/>
    <x v="134"/>
    <x v="1"/>
    <x v="12"/>
    <x v="12"/>
    <x v="1"/>
    <x v="1"/>
    <x v="1"/>
    <x v="0"/>
    <s v="10-14Dvc"/>
    <x v="2"/>
    <x v="1"/>
    <n v="241857000"/>
  </r>
  <r>
    <s v="KL4236WAKDA"/>
    <x v="135"/>
    <x v="1"/>
    <x v="12"/>
    <x v="12"/>
    <x v="1"/>
    <x v="1"/>
    <x v="1"/>
    <x v="0"/>
    <s v="10-14Dvc"/>
    <x v="3"/>
    <x v="1"/>
    <n v="233356200"/>
  </r>
  <r>
    <s v="KL4236WAKDL"/>
    <x v="136"/>
    <x v="1"/>
    <x v="12"/>
    <x v="12"/>
    <x v="1"/>
    <x v="1"/>
    <x v="1"/>
    <x v="0"/>
    <s v="10-14Dvc"/>
    <x v="4"/>
    <x v="1"/>
    <n v="199422300"/>
  </r>
  <r>
    <s v="KL4236WAKF5"/>
    <x v="137"/>
    <x v="1"/>
    <x v="12"/>
    <x v="12"/>
    <x v="1"/>
    <x v="1"/>
    <x v="1"/>
    <x v="0"/>
    <s v="10-14Dvc"/>
    <x v="1"/>
    <x v="2"/>
    <n v="159112800"/>
  </r>
  <r>
    <s v="KL4236WAKF6"/>
    <x v="138"/>
    <x v="1"/>
    <x v="12"/>
    <x v="12"/>
    <x v="1"/>
    <x v="1"/>
    <x v="1"/>
    <x v="0"/>
    <s v="10-14Dvc"/>
    <x v="2"/>
    <x v="2"/>
    <n v="137907000"/>
  </r>
  <r>
    <s v="KL4236WAKFA"/>
    <x v="139"/>
    <x v="1"/>
    <x v="12"/>
    <x v="12"/>
    <x v="1"/>
    <x v="1"/>
    <x v="1"/>
    <x v="0"/>
    <s v="10-14Dvc"/>
    <x v="3"/>
    <x v="2"/>
    <n v="137907000"/>
  </r>
  <r>
    <s v="KL4236WAKFL"/>
    <x v="140"/>
    <x v="1"/>
    <x v="12"/>
    <x v="12"/>
    <x v="1"/>
    <x v="1"/>
    <x v="1"/>
    <x v="0"/>
    <s v="10-14Dvc"/>
    <x v="4"/>
    <x v="2"/>
    <n v="116678100"/>
  </r>
  <r>
    <s v="KL4236WAKT5"/>
    <x v="141"/>
    <x v="1"/>
    <x v="12"/>
    <x v="12"/>
    <x v="1"/>
    <x v="1"/>
    <x v="1"/>
    <x v="0"/>
    <s v="10-14Dvc"/>
    <x v="1"/>
    <x v="3"/>
    <n v="413697900"/>
  </r>
  <r>
    <s v="KL4236WAKT6"/>
    <x v="142"/>
    <x v="1"/>
    <x v="12"/>
    <x v="12"/>
    <x v="1"/>
    <x v="1"/>
    <x v="1"/>
    <x v="0"/>
    <s v="10-14Dvc"/>
    <x v="2"/>
    <x v="3"/>
    <n v="362785500"/>
  </r>
  <r>
    <s v="KL4236WAKTA"/>
    <x v="143"/>
    <x v="1"/>
    <x v="12"/>
    <x v="12"/>
    <x v="1"/>
    <x v="1"/>
    <x v="1"/>
    <x v="0"/>
    <s v="10-14Dvc"/>
    <x v="3"/>
    <x v="3"/>
    <n v="350057400"/>
  </r>
  <r>
    <s v="KL4236WAKTL"/>
    <x v="144"/>
    <x v="1"/>
    <x v="12"/>
    <x v="12"/>
    <x v="1"/>
    <x v="1"/>
    <x v="1"/>
    <x v="0"/>
    <s v="10-14Dvc"/>
    <x v="4"/>
    <x v="3"/>
    <n v="299121900"/>
  </r>
  <r>
    <s v="KL4236WAMD5"/>
    <x v="133"/>
    <x v="1"/>
    <x v="12"/>
    <x v="12"/>
    <x v="1"/>
    <x v="1"/>
    <x v="1"/>
    <x v="6"/>
    <s v="15-19Dvc"/>
    <x v="1"/>
    <x v="1"/>
    <n v="275790900"/>
  </r>
  <r>
    <s v="KL4236WAMD6"/>
    <x v="134"/>
    <x v="1"/>
    <x v="12"/>
    <x v="12"/>
    <x v="1"/>
    <x v="1"/>
    <x v="1"/>
    <x v="6"/>
    <s v="15-19Dvc"/>
    <x v="2"/>
    <x v="1"/>
    <n v="241857000"/>
  </r>
  <r>
    <s v="KL4236WAMDA"/>
    <x v="135"/>
    <x v="1"/>
    <x v="12"/>
    <x v="12"/>
    <x v="1"/>
    <x v="1"/>
    <x v="1"/>
    <x v="6"/>
    <s v="15-19Dvc"/>
    <x v="3"/>
    <x v="1"/>
    <n v="233356200"/>
  </r>
  <r>
    <s v="KL4236WAMDL"/>
    <x v="136"/>
    <x v="1"/>
    <x v="12"/>
    <x v="12"/>
    <x v="1"/>
    <x v="1"/>
    <x v="1"/>
    <x v="6"/>
    <s v="15-19Dvc"/>
    <x v="4"/>
    <x v="1"/>
    <n v="199422300"/>
  </r>
  <r>
    <s v="KL4236WAMF5"/>
    <x v="137"/>
    <x v="1"/>
    <x v="12"/>
    <x v="12"/>
    <x v="1"/>
    <x v="1"/>
    <x v="1"/>
    <x v="6"/>
    <s v="15-19Dvc"/>
    <x v="1"/>
    <x v="2"/>
    <n v="159112800"/>
  </r>
  <r>
    <s v="KL4236WAMF6"/>
    <x v="138"/>
    <x v="1"/>
    <x v="12"/>
    <x v="12"/>
    <x v="1"/>
    <x v="1"/>
    <x v="1"/>
    <x v="6"/>
    <s v="15-19Dvc"/>
    <x v="2"/>
    <x v="2"/>
    <n v="137907000"/>
  </r>
  <r>
    <s v="KL4236WAMFA"/>
    <x v="139"/>
    <x v="1"/>
    <x v="12"/>
    <x v="12"/>
    <x v="1"/>
    <x v="1"/>
    <x v="1"/>
    <x v="6"/>
    <s v="15-19Dvc"/>
    <x v="3"/>
    <x v="2"/>
    <n v="137907000"/>
  </r>
  <r>
    <s v="KL4236WAMFL"/>
    <x v="140"/>
    <x v="1"/>
    <x v="12"/>
    <x v="12"/>
    <x v="1"/>
    <x v="1"/>
    <x v="1"/>
    <x v="6"/>
    <s v="15-19Dvc"/>
    <x v="4"/>
    <x v="2"/>
    <n v="116678100"/>
  </r>
  <r>
    <s v="KL4236WAMT5"/>
    <x v="141"/>
    <x v="1"/>
    <x v="12"/>
    <x v="12"/>
    <x v="1"/>
    <x v="1"/>
    <x v="1"/>
    <x v="6"/>
    <s v="15-19Dvc"/>
    <x v="1"/>
    <x v="3"/>
    <n v="413697900"/>
  </r>
  <r>
    <s v="KL4236WAMT6"/>
    <x v="142"/>
    <x v="1"/>
    <x v="12"/>
    <x v="12"/>
    <x v="1"/>
    <x v="1"/>
    <x v="1"/>
    <x v="6"/>
    <s v="15-19Dvc"/>
    <x v="2"/>
    <x v="3"/>
    <n v="362785500"/>
  </r>
  <r>
    <s v="KL4236WAMTA"/>
    <x v="143"/>
    <x v="1"/>
    <x v="12"/>
    <x v="12"/>
    <x v="1"/>
    <x v="1"/>
    <x v="1"/>
    <x v="6"/>
    <s v="15-19Dvc"/>
    <x v="3"/>
    <x v="3"/>
    <n v="350057400"/>
  </r>
  <r>
    <s v="KL4236WAMTL"/>
    <x v="144"/>
    <x v="1"/>
    <x v="12"/>
    <x v="12"/>
    <x v="1"/>
    <x v="1"/>
    <x v="1"/>
    <x v="6"/>
    <s v="15-19Dvc"/>
    <x v="4"/>
    <x v="3"/>
    <n v="299121900"/>
  </r>
  <r>
    <s v="KL4236WAND5"/>
    <x v="133"/>
    <x v="1"/>
    <x v="12"/>
    <x v="12"/>
    <x v="1"/>
    <x v="1"/>
    <x v="1"/>
    <x v="7"/>
    <s v="20-24Dvc"/>
    <x v="1"/>
    <x v="1"/>
    <n v="275790900"/>
  </r>
  <r>
    <s v="KL4236WAND6"/>
    <x v="134"/>
    <x v="1"/>
    <x v="12"/>
    <x v="12"/>
    <x v="1"/>
    <x v="1"/>
    <x v="1"/>
    <x v="7"/>
    <s v="20-24Dvc"/>
    <x v="2"/>
    <x v="1"/>
    <n v="241857000"/>
  </r>
  <r>
    <s v="KL4236WANDA"/>
    <x v="135"/>
    <x v="1"/>
    <x v="12"/>
    <x v="12"/>
    <x v="1"/>
    <x v="1"/>
    <x v="1"/>
    <x v="7"/>
    <s v="20-24Dvc"/>
    <x v="3"/>
    <x v="1"/>
    <n v="233356200"/>
  </r>
  <r>
    <s v="KL4236WANDL"/>
    <x v="136"/>
    <x v="1"/>
    <x v="12"/>
    <x v="12"/>
    <x v="1"/>
    <x v="1"/>
    <x v="1"/>
    <x v="7"/>
    <s v="20-24Dvc"/>
    <x v="4"/>
    <x v="1"/>
    <n v="199422300"/>
  </r>
  <r>
    <s v="KL4236WANF5"/>
    <x v="137"/>
    <x v="1"/>
    <x v="12"/>
    <x v="12"/>
    <x v="1"/>
    <x v="1"/>
    <x v="1"/>
    <x v="7"/>
    <s v="20-24Dvc"/>
    <x v="1"/>
    <x v="2"/>
    <n v="159112800"/>
  </r>
  <r>
    <s v="KL4236WANF6"/>
    <x v="138"/>
    <x v="1"/>
    <x v="12"/>
    <x v="12"/>
    <x v="1"/>
    <x v="1"/>
    <x v="1"/>
    <x v="7"/>
    <s v="20-24Dvc"/>
    <x v="2"/>
    <x v="2"/>
    <n v="137907000"/>
  </r>
  <r>
    <s v="KL4236WANFA"/>
    <x v="139"/>
    <x v="1"/>
    <x v="12"/>
    <x v="12"/>
    <x v="1"/>
    <x v="1"/>
    <x v="1"/>
    <x v="7"/>
    <s v="20-24Dvc"/>
    <x v="3"/>
    <x v="2"/>
    <n v="137907000"/>
  </r>
  <r>
    <s v="KL4236WANFL"/>
    <x v="140"/>
    <x v="1"/>
    <x v="12"/>
    <x v="12"/>
    <x v="1"/>
    <x v="1"/>
    <x v="1"/>
    <x v="7"/>
    <s v="20-24Dvc"/>
    <x v="4"/>
    <x v="2"/>
    <n v="116678100"/>
  </r>
  <r>
    <s v="KL4236WANT5"/>
    <x v="141"/>
    <x v="1"/>
    <x v="12"/>
    <x v="12"/>
    <x v="1"/>
    <x v="1"/>
    <x v="1"/>
    <x v="7"/>
    <s v="20-24Dvc"/>
    <x v="1"/>
    <x v="3"/>
    <n v="413697900"/>
  </r>
  <r>
    <s v="KL4236WANT6"/>
    <x v="142"/>
    <x v="1"/>
    <x v="12"/>
    <x v="12"/>
    <x v="1"/>
    <x v="1"/>
    <x v="1"/>
    <x v="7"/>
    <s v="20-24Dvc"/>
    <x v="2"/>
    <x v="3"/>
    <n v="362785500"/>
  </r>
  <r>
    <s v="KL4236WANTA"/>
    <x v="143"/>
    <x v="1"/>
    <x v="12"/>
    <x v="12"/>
    <x v="1"/>
    <x v="1"/>
    <x v="1"/>
    <x v="7"/>
    <s v="20-24Dvc"/>
    <x v="3"/>
    <x v="3"/>
    <n v="350057400"/>
  </r>
  <r>
    <s v="KL4236WANTL"/>
    <x v="144"/>
    <x v="1"/>
    <x v="12"/>
    <x v="12"/>
    <x v="1"/>
    <x v="1"/>
    <x v="1"/>
    <x v="7"/>
    <s v="20-24Dvc"/>
    <x v="4"/>
    <x v="3"/>
    <n v="299121900"/>
  </r>
  <r>
    <s v="KL4236WAPD5"/>
    <x v="133"/>
    <x v="1"/>
    <x v="12"/>
    <x v="12"/>
    <x v="1"/>
    <x v="1"/>
    <x v="1"/>
    <x v="8"/>
    <s v="25-49Dvc"/>
    <x v="1"/>
    <x v="1"/>
    <n v="275790900"/>
  </r>
  <r>
    <s v="KL4236WAPD6"/>
    <x v="134"/>
    <x v="1"/>
    <x v="12"/>
    <x v="12"/>
    <x v="1"/>
    <x v="1"/>
    <x v="1"/>
    <x v="8"/>
    <s v="25-49Dvc"/>
    <x v="2"/>
    <x v="1"/>
    <n v="241857000"/>
  </r>
  <r>
    <s v="KL4236WAPDA"/>
    <x v="135"/>
    <x v="1"/>
    <x v="12"/>
    <x v="12"/>
    <x v="1"/>
    <x v="1"/>
    <x v="1"/>
    <x v="8"/>
    <s v="25-49Dvc"/>
    <x v="3"/>
    <x v="1"/>
    <n v="233356200"/>
  </r>
  <r>
    <s v="KL4236WAPDL"/>
    <x v="136"/>
    <x v="1"/>
    <x v="12"/>
    <x v="12"/>
    <x v="1"/>
    <x v="1"/>
    <x v="1"/>
    <x v="8"/>
    <s v="25-49Dvc"/>
    <x v="4"/>
    <x v="1"/>
    <n v="199422300"/>
  </r>
  <r>
    <s v="KL4236WAPF5"/>
    <x v="137"/>
    <x v="1"/>
    <x v="12"/>
    <x v="12"/>
    <x v="1"/>
    <x v="1"/>
    <x v="1"/>
    <x v="8"/>
    <s v="25-49Dvc"/>
    <x v="1"/>
    <x v="2"/>
    <n v="159112800"/>
  </r>
  <r>
    <s v="KL4236WAPF6"/>
    <x v="138"/>
    <x v="1"/>
    <x v="12"/>
    <x v="12"/>
    <x v="1"/>
    <x v="1"/>
    <x v="1"/>
    <x v="8"/>
    <s v="25-49Dvc"/>
    <x v="2"/>
    <x v="2"/>
    <n v="137907000"/>
  </r>
  <r>
    <s v="KL4236WAPFA"/>
    <x v="139"/>
    <x v="1"/>
    <x v="12"/>
    <x v="12"/>
    <x v="1"/>
    <x v="1"/>
    <x v="1"/>
    <x v="8"/>
    <s v="25-49Dvc"/>
    <x v="3"/>
    <x v="2"/>
    <n v="137907000"/>
  </r>
  <r>
    <s v="KL4236WAPFL"/>
    <x v="140"/>
    <x v="1"/>
    <x v="12"/>
    <x v="12"/>
    <x v="1"/>
    <x v="1"/>
    <x v="1"/>
    <x v="8"/>
    <s v="25-49Dvc"/>
    <x v="4"/>
    <x v="2"/>
    <n v="116678100"/>
  </r>
  <r>
    <s v="KL4236WAPT5"/>
    <x v="141"/>
    <x v="1"/>
    <x v="12"/>
    <x v="12"/>
    <x v="1"/>
    <x v="1"/>
    <x v="1"/>
    <x v="8"/>
    <s v="25-49Dvc"/>
    <x v="1"/>
    <x v="3"/>
    <n v="413697900"/>
  </r>
  <r>
    <s v="KL4236WAPT6"/>
    <x v="142"/>
    <x v="1"/>
    <x v="12"/>
    <x v="12"/>
    <x v="1"/>
    <x v="1"/>
    <x v="1"/>
    <x v="8"/>
    <s v="25-49Dvc"/>
    <x v="2"/>
    <x v="3"/>
    <n v="362785500"/>
  </r>
  <r>
    <s v="KL4236WAPTA"/>
    <x v="143"/>
    <x v="1"/>
    <x v="12"/>
    <x v="12"/>
    <x v="1"/>
    <x v="1"/>
    <x v="1"/>
    <x v="8"/>
    <s v="25-49Dvc"/>
    <x v="3"/>
    <x v="3"/>
    <n v="350057400"/>
  </r>
  <r>
    <s v="KL4236WAPTL"/>
    <x v="144"/>
    <x v="1"/>
    <x v="12"/>
    <x v="12"/>
    <x v="1"/>
    <x v="1"/>
    <x v="1"/>
    <x v="8"/>
    <s v="25-49Dvc"/>
    <x v="4"/>
    <x v="3"/>
    <n v="299121900"/>
  </r>
  <r>
    <s v="KL4236WAQD5"/>
    <x v="133"/>
    <x v="1"/>
    <x v="12"/>
    <x v="12"/>
    <x v="1"/>
    <x v="1"/>
    <x v="1"/>
    <x v="9"/>
    <s v="50-99Dvc"/>
    <x v="1"/>
    <x v="1"/>
    <n v="275790900"/>
  </r>
  <r>
    <s v="KL4236WAQD6"/>
    <x v="134"/>
    <x v="1"/>
    <x v="12"/>
    <x v="12"/>
    <x v="1"/>
    <x v="1"/>
    <x v="1"/>
    <x v="9"/>
    <s v="50-99Dvc"/>
    <x v="2"/>
    <x v="1"/>
    <n v="241857000"/>
  </r>
  <r>
    <s v="KL4236WAQDA"/>
    <x v="135"/>
    <x v="1"/>
    <x v="12"/>
    <x v="12"/>
    <x v="1"/>
    <x v="1"/>
    <x v="1"/>
    <x v="9"/>
    <s v="50-99Dvc"/>
    <x v="3"/>
    <x v="1"/>
    <n v="233356200"/>
  </r>
  <r>
    <s v="KL4236WAQDL"/>
    <x v="136"/>
    <x v="1"/>
    <x v="12"/>
    <x v="12"/>
    <x v="1"/>
    <x v="1"/>
    <x v="1"/>
    <x v="9"/>
    <s v="50-99Dvc"/>
    <x v="4"/>
    <x v="1"/>
    <n v="199422300"/>
  </r>
  <r>
    <s v="KL4236WAQF5"/>
    <x v="137"/>
    <x v="1"/>
    <x v="12"/>
    <x v="12"/>
    <x v="1"/>
    <x v="1"/>
    <x v="1"/>
    <x v="9"/>
    <s v="50-99Dvc"/>
    <x v="1"/>
    <x v="2"/>
    <n v="159112800"/>
  </r>
  <r>
    <s v="KL4236WAQF6"/>
    <x v="138"/>
    <x v="1"/>
    <x v="12"/>
    <x v="12"/>
    <x v="1"/>
    <x v="1"/>
    <x v="1"/>
    <x v="9"/>
    <s v="50-99Dvc"/>
    <x v="2"/>
    <x v="2"/>
    <n v="137907000"/>
  </r>
  <r>
    <s v="KL4236WAQFA"/>
    <x v="139"/>
    <x v="1"/>
    <x v="12"/>
    <x v="12"/>
    <x v="1"/>
    <x v="1"/>
    <x v="1"/>
    <x v="9"/>
    <s v="50-99Dvc"/>
    <x v="3"/>
    <x v="2"/>
    <n v="137907000"/>
  </r>
  <r>
    <s v="KL4236WAQFL"/>
    <x v="140"/>
    <x v="1"/>
    <x v="12"/>
    <x v="12"/>
    <x v="1"/>
    <x v="1"/>
    <x v="1"/>
    <x v="9"/>
    <s v="50-99Dvc"/>
    <x v="4"/>
    <x v="2"/>
    <n v="116678100"/>
  </r>
  <r>
    <s v="KL4236WAQT5"/>
    <x v="141"/>
    <x v="1"/>
    <x v="12"/>
    <x v="12"/>
    <x v="1"/>
    <x v="1"/>
    <x v="1"/>
    <x v="9"/>
    <s v="50-99Dvc"/>
    <x v="1"/>
    <x v="3"/>
    <n v="413697900"/>
  </r>
  <r>
    <s v="KL4236WAQT6"/>
    <x v="142"/>
    <x v="1"/>
    <x v="12"/>
    <x v="12"/>
    <x v="1"/>
    <x v="1"/>
    <x v="1"/>
    <x v="9"/>
    <s v="50-99Dvc"/>
    <x v="2"/>
    <x v="3"/>
    <n v="362785500"/>
  </r>
  <r>
    <s v="KL4236WAQTA"/>
    <x v="143"/>
    <x v="1"/>
    <x v="12"/>
    <x v="12"/>
    <x v="1"/>
    <x v="1"/>
    <x v="1"/>
    <x v="9"/>
    <s v="50-99Dvc"/>
    <x v="3"/>
    <x v="3"/>
    <n v="350057400"/>
  </r>
  <r>
    <s v="KL4236WAQTL"/>
    <x v="144"/>
    <x v="1"/>
    <x v="12"/>
    <x v="12"/>
    <x v="1"/>
    <x v="1"/>
    <x v="1"/>
    <x v="9"/>
    <s v="50-99Dvc"/>
    <x v="4"/>
    <x v="3"/>
    <n v="299121900"/>
  </r>
  <r>
    <s v="KL4236WARD5"/>
    <x v="133"/>
    <x v="1"/>
    <x v="12"/>
    <x v="12"/>
    <x v="1"/>
    <x v="1"/>
    <x v="1"/>
    <x v="10"/>
    <s v="100-149Dvc"/>
    <x v="1"/>
    <x v="1"/>
    <n v="234441900"/>
  </r>
  <r>
    <s v="KL4236WARD6"/>
    <x v="134"/>
    <x v="1"/>
    <x v="12"/>
    <x v="12"/>
    <x v="1"/>
    <x v="1"/>
    <x v="1"/>
    <x v="10"/>
    <s v="100-149Dvc"/>
    <x v="2"/>
    <x v="1"/>
    <n v="205566900"/>
  </r>
  <r>
    <s v="KL4236WARDA"/>
    <x v="135"/>
    <x v="1"/>
    <x v="12"/>
    <x v="12"/>
    <x v="1"/>
    <x v="1"/>
    <x v="1"/>
    <x v="10"/>
    <s v="100-149Dvc"/>
    <x v="3"/>
    <x v="1"/>
    <n v="198359700"/>
  </r>
  <r>
    <s v="KL4236WARDL"/>
    <x v="136"/>
    <x v="1"/>
    <x v="12"/>
    <x v="12"/>
    <x v="1"/>
    <x v="1"/>
    <x v="1"/>
    <x v="10"/>
    <s v="100-149Dvc"/>
    <x v="4"/>
    <x v="1"/>
    <n v="169507800"/>
  </r>
  <r>
    <s v="KL4236WARF5"/>
    <x v="137"/>
    <x v="1"/>
    <x v="12"/>
    <x v="12"/>
    <x v="1"/>
    <x v="1"/>
    <x v="1"/>
    <x v="10"/>
    <s v="100-149Dvc"/>
    <x v="1"/>
    <x v="2"/>
    <n v="135227400"/>
  </r>
  <r>
    <s v="KL4236WARF6"/>
    <x v="138"/>
    <x v="1"/>
    <x v="12"/>
    <x v="12"/>
    <x v="1"/>
    <x v="1"/>
    <x v="1"/>
    <x v="10"/>
    <s v="100-149Dvc"/>
    <x v="2"/>
    <x v="2"/>
    <n v="117209400"/>
  </r>
  <r>
    <s v="KL4236WARFA"/>
    <x v="139"/>
    <x v="1"/>
    <x v="12"/>
    <x v="12"/>
    <x v="1"/>
    <x v="1"/>
    <x v="1"/>
    <x v="10"/>
    <s v="100-149Dvc"/>
    <x v="3"/>
    <x v="2"/>
    <n v="117209400"/>
  </r>
  <r>
    <s v="KL4236WARFL"/>
    <x v="140"/>
    <x v="1"/>
    <x v="12"/>
    <x v="12"/>
    <x v="1"/>
    <x v="1"/>
    <x v="1"/>
    <x v="10"/>
    <s v="100-149Dvc"/>
    <x v="4"/>
    <x v="2"/>
    <n v="99168300"/>
  </r>
  <r>
    <s v="KL4236WART5"/>
    <x v="141"/>
    <x v="1"/>
    <x v="12"/>
    <x v="12"/>
    <x v="1"/>
    <x v="1"/>
    <x v="1"/>
    <x v="10"/>
    <s v="100-149Dvc"/>
    <x v="1"/>
    <x v="3"/>
    <n v="351628200"/>
  </r>
  <r>
    <s v="KL4236WART6"/>
    <x v="142"/>
    <x v="1"/>
    <x v="12"/>
    <x v="12"/>
    <x v="1"/>
    <x v="1"/>
    <x v="1"/>
    <x v="10"/>
    <s v="100-149Dvc"/>
    <x v="2"/>
    <x v="3"/>
    <n v="308361900"/>
  </r>
  <r>
    <s v="KL4236WARTA"/>
    <x v="143"/>
    <x v="1"/>
    <x v="12"/>
    <x v="12"/>
    <x v="1"/>
    <x v="1"/>
    <x v="1"/>
    <x v="10"/>
    <s v="100-149Dvc"/>
    <x v="3"/>
    <x v="3"/>
    <n v="297528000"/>
  </r>
  <r>
    <s v="KL4236WARTL"/>
    <x v="144"/>
    <x v="1"/>
    <x v="12"/>
    <x v="12"/>
    <x v="1"/>
    <x v="1"/>
    <x v="1"/>
    <x v="10"/>
    <s v="100-149Dvc"/>
    <x v="4"/>
    <x v="3"/>
    <n v="254261700"/>
  </r>
  <r>
    <s v="KL4236WASD5"/>
    <x v="133"/>
    <x v="1"/>
    <x v="12"/>
    <x v="12"/>
    <x v="1"/>
    <x v="1"/>
    <x v="1"/>
    <x v="11"/>
    <s v="150-249Dvc"/>
    <x v="1"/>
    <x v="1"/>
    <n v="234441900"/>
  </r>
  <r>
    <s v="KL4236WASD6"/>
    <x v="134"/>
    <x v="1"/>
    <x v="12"/>
    <x v="12"/>
    <x v="1"/>
    <x v="1"/>
    <x v="1"/>
    <x v="11"/>
    <s v="150-249Dvc"/>
    <x v="2"/>
    <x v="1"/>
    <n v="205566900"/>
  </r>
  <r>
    <s v="KL4236WASDA"/>
    <x v="135"/>
    <x v="1"/>
    <x v="12"/>
    <x v="12"/>
    <x v="1"/>
    <x v="1"/>
    <x v="1"/>
    <x v="11"/>
    <s v="150-249Dvc"/>
    <x v="3"/>
    <x v="1"/>
    <n v="198359700"/>
  </r>
  <r>
    <s v="KL4236WASDL"/>
    <x v="136"/>
    <x v="1"/>
    <x v="12"/>
    <x v="12"/>
    <x v="1"/>
    <x v="1"/>
    <x v="1"/>
    <x v="11"/>
    <s v="150-249Dvc"/>
    <x v="4"/>
    <x v="1"/>
    <n v="169507800"/>
  </r>
  <r>
    <s v="KL4236WASF5"/>
    <x v="137"/>
    <x v="1"/>
    <x v="12"/>
    <x v="12"/>
    <x v="1"/>
    <x v="1"/>
    <x v="1"/>
    <x v="11"/>
    <s v="150-249Dvc"/>
    <x v="1"/>
    <x v="2"/>
    <n v="135227400"/>
  </r>
  <r>
    <s v="KL4236WASF6"/>
    <x v="138"/>
    <x v="1"/>
    <x v="12"/>
    <x v="12"/>
    <x v="1"/>
    <x v="1"/>
    <x v="1"/>
    <x v="11"/>
    <s v="150-249Dvc"/>
    <x v="2"/>
    <x v="2"/>
    <n v="117209400"/>
  </r>
  <r>
    <s v="KL4236WASFA"/>
    <x v="139"/>
    <x v="1"/>
    <x v="12"/>
    <x v="12"/>
    <x v="1"/>
    <x v="1"/>
    <x v="1"/>
    <x v="11"/>
    <s v="150-249Dvc"/>
    <x v="3"/>
    <x v="2"/>
    <n v="117209400"/>
  </r>
  <r>
    <s v="KL4236WASFL"/>
    <x v="140"/>
    <x v="1"/>
    <x v="12"/>
    <x v="12"/>
    <x v="1"/>
    <x v="1"/>
    <x v="1"/>
    <x v="11"/>
    <s v="150-249Dvc"/>
    <x v="4"/>
    <x v="2"/>
    <n v="99168300"/>
  </r>
  <r>
    <s v="KL4236WAST5"/>
    <x v="141"/>
    <x v="1"/>
    <x v="12"/>
    <x v="12"/>
    <x v="1"/>
    <x v="1"/>
    <x v="1"/>
    <x v="11"/>
    <s v="150-249Dvc"/>
    <x v="1"/>
    <x v="3"/>
    <n v="351628200"/>
  </r>
  <r>
    <s v="KL4236WAST6"/>
    <x v="142"/>
    <x v="1"/>
    <x v="12"/>
    <x v="12"/>
    <x v="1"/>
    <x v="1"/>
    <x v="1"/>
    <x v="11"/>
    <s v="150-249Dvc"/>
    <x v="2"/>
    <x v="3"/>
    <n v="308361900"/>
  </r>
  <r>
    <s v="KL4236WASTA"/>
    <x v="143"/>
    <x v="1"/>
    <x v="12"/>
    <x v="12"/>
    <x v="1"/>
    <x v="1"/>
    <x v="1"/>
    <x v="11"/>
    <s v="150-249Dvc"/>
    <x v="3"/>
    <x v="3"/>
    <n v="297528000"/>
  </r>
  <r>
    <s v="KL4236WASTL"/>
    <x v="144"/>
    <x v="1"/>
    <x v="12"/>
    <x v="12"/>
    <x v="1"/>
    <x v="1"/>
    <x v="1"/>
    <x v="11"/>
    <s v="150-249Dvc"/>
    <x v="4"/>
    <x v="3"/>
    <n v="254261700"/>
  </r>
  <r>
    <s v="KL4236WATD5"/>
    <x v="133"/>
    <x v="1"/>
    <x v="12"/>
    <x v="12"/>
    <x v="1"/>
    <x v="1"/>
    <x v="1"/>
    <x v="12"/>
    <s v="250-499Dvc"/>
    <x v="1"/>
    <x v="1"/>
    <n v="220628100"/>
  </r>
  <r>
    <s v="KL4236WATD6"/>
    <x v="134"/>
    <x v="1"/>
    <x v="12"/>
    <x v="12"/>
    <x v="1"/>
    <x v="1"/>
    <x v="1"/>
    <x v="12"/>
    <s v="250-499Dvc"/>
    <x v="2"/>
    <x v="1"/>
    <n v="193462500"/>
  </r>
  <r>
    <s v="KL4236WATDA"/>
    <x v="135"/>
    <x v="1"/>
    <x v="12"/>
    <x v="12"/>
    <x v="1"/>
    <x v="1"/>
    <x v="1"/>
    <x v="12"/>
    <s v="250-499Dvc"/>
    <x v="3"/>
    <x v="1"/>
    <n v="186694200"/>
  </r>
  <r>
    <s v="KL4236WATDL"/>
    <x v="136"/>
    <x v="1"/>
    <x v="12"/>
    <x v="12"/>
    <x v="1"/>
    <x v="1"/>
    <x v="1"/>
    <x v="12"/>
    <s v="250-499Dvc"/>
    <x v="4"/>
    <x v="1"/>
    <n v="159528600"/>
  </r>
  <r>
    <s v="KL4236WATF5"/>
    <x v="137"/>
    <x v="1"/>
    <x v="12"/>
    <x v="12"/>
    <x v="1"/>
    <x v="1"/>
    <x v="1"/>
    <x v="12"/>
    <s v="250-499Dvc"/>
    <x v="1"/>
    <x v="2"/>
    <n v="127281000"/>
  </r>
  <r>
    <s v="KL4236WATF6"/>
    <x v="138"/>
    <x v="1"/>
    <x v="12"/>
    <x v="12"/>
    <x v="1"/>
    <x v="1"/>
    <x v="1"/>
    <x v="12"/>
    <s v="250-499Dvc"/>
    <x v="2"/>
    <x v="2"/>
    <n v="110302500"/>
  </r>
  <r>
    <s v="KL4236WATFA"/>
    <x v="139"/>
    <x v="1"/>
    <x v="12"/>
    <x v="12"/>
    <x v="1"/>
    <x v="1"/>
    <x v="1"/>
    <x v="12"/>
    <s v="250-499Dvc"/>
    <x v="3"/>
    <x v="2"/>
    <n v="110302500"/>
  </r>
  <r>
    <s v="KL4236WATFL"/>
    <x v="140"/>
    <x v="1"/>
    <x v="12"/>
    <x v="12"/>
    <x v="1"/>
    <x v="1"/>
    <x v="1"/>
    <x v="12"/>
    <s v="250-499Dvc"/>
    <x v="4"/>
    <x v="2"/>
    <n v="93347100"/>
  </r>
  <r>
    <s v="KL4236WATT5"/>
    <x v="141"/>
    <x v="1"/>
    <x v="12"/>
    <x v="12"/>
    <x v="1"/>
    <x v="1"/>
    <x v="1"/>
    <x v="12"/>
    <s v="250-499Dvc"/>
    <x v="1"/>
    <x v="3"/>
    <n v="330930600"/>
  </r>
  <r>
    <s v="KL4236WATT6"/>
    <x v="142"/>
    <x v="1"/>
    <x v="12"/>
    <x v="12"/>
    <x v="1"/>
    <x v="1"/>
    <x v="1"/>
    <x v="12"/>
    <s v="250-499Dvc"/>
    <x v="2"/>
    <x v="3"/>
    <n v="290205300"/>
  </r>
  <r>
    <s v="KL4236WATTA"/>
    <x v="143"/>
    <x v="1"/>
    <x v="12"/>
    <x v="12"/>
    <x v="1"/>
    <x v="1"/>
    <x v="1"/>
    <x v="12"/>
    <s v="250-499Dvc"/>
    <x v="3"/>
    <x v="3"/>
    <n v="280041300"/>
  </r>
  <r>
    <s v="KL4236WATTL"/>
    <x v="144"/>
    <x v="1"/>
    <x v="12"/>
    <x v="12"/>
    <x v="1"/>
    <x v="1"/>
    <x v="1"/>
    <x v="12"/>
    <s v="250-499Dvc"/>
    <x v="4"/>
    <x v="3"/>
    <n v="239316000"/>
  </r>
  <r>
    <s v="KL4236WAUD5"/>
    <x v="133"/>
    <x v="1"/>
    <x v="12"/>
    <x v="12"/>
    <x v="1"/>
    <x v="1"/>
    <x v="1"/>
    <x v="13"/>
    <s v="500-999Dvc"/>
    <x v="1"/>
    <x v="1"/>
    <n v="220628100"/>
  </r>
  <r>
    <s v="KL4236WAUD6"/>
    <x v="134"/>
    <x v="1"/>
    <x v="12"/>
    <x v="12"/>
    <x v="1"/>
    <x v="1"/>
    <x v="1"/>
    <x v="13"/>
    <s v="500-999Dvc"/>
    <x v="2"/>
    <x v="1"/>
    <n v="193462500"/>
  </r>
  <r>
    <s v="KL4236WAUDA"/>
    <x v="135"/>
    <x v="1"/>
    <x v="12"/>
    <x v="12"/>
    <x v="1"/>
    <x v="1"/>
    <x v="1"/>
    <x v="13"/>
    <s v="500-999Dvc"/>
    <x v="3"/>
    <x v="1"/>
    <n v="186694200"/>
  </r>
  <r>
    <s v="KL4236WAUDL"/>
    <x v="136"/>
    <x v="1"/>
    <x v="12"/>
    <x v="12"/>
    <x v="1"/>
    <x v="1"/>
    <x v="1"/>
    <x v="13"/>
    <s v="500-999Dvc"/>
    <x v="4"/>
    <x v="1"/>
    <n v="159528600"/>
  </r>
  <r>
    <s v="KL4236WAUF5"/>
    <x v="137"/>
    <x v="1"/>
    <x v="12"/>
    <x v="12"/>
    <x v="1"/>
    <x v="1"/>
    <x v="1"/>
    <x v="13"/>
    <s v="500-999Dvc"/>
    <x v="1"/>
    <x v="2"/>
    <n v="127281000"/>
  </r>
  <r>
    <s v="KL4236WAUF6"/>
    <x v="138"/>
    <x v="1"/>
    <x v="12"/>
    <x v="12"/>
    <x v="1"/>
    <x v="1"/>
    <x v="1"/>
    <x v="13"/>
    <s v="500-999Dvc"/>
    <x v="2"/>
    <x v="2"/>
    <n v="110302500"/>
  </r>
  <r>
    <s v="KL4236WAUFA"/>
    <x v="139"/>
    <x v="1"/>
    <x v="12"/>
    <x v="12"/>
    <x v="1"/>
    <x v="1"/>
    <x v="1"/>
    <x v="13"/>
    <s v="500-999Dvc"/>
    <x v="3"/>
    <x v="2"/>
    <n v="110302500"/>
  </r>
  <r>
    <s v="KL4236WAUFL"/>
    <x v="140"/>
    <x v="1"/>
    <x v="12"/>
    <x v="12"/>
    <x v="1"/>
    <x v="1"/>
    <x v="1"/>
    <x v="13"/>
    <s v="500-999Dvc"/>
    <x v="4"/>
    <x v="2"/>
    <n v="93347100"/>
  </r>
  <r>
    <s v="KL4236WAUT5"/>
    <x v="141"/>
    <x v="1"/>
    <x v="12"/>
    <x v="12"/>
    <x v="1"/>
    <x v="1"/>
    <x v="1"/>
    <x v="13"/>
    <s v="500-999Dvc"/>
    <x v="1"/>
    <x v="3"/>
    <n v="330930600"/>
  </r>
  <r>
    <s v="KL4236WAUT6"/>
    <x v="142"/>
    <x v="1"/>
    <x v="12"/>
    <x v="12"/>
    <x v="1"/>
    <x v="1"/>
    <x v="1"/>
    <x v="13"/>
    <s v="500-999Dvc"/>
    <x v="2"/>
    <x v="3"/>
    <n v="290205300"/>
  </r>
  <r>
    <s v="KL4236WAUTA"/>
    <x v="143"/>
    <x v="1"/>
    <x v="12"/>
    <x v="12"/>
    <x v="1"/>
    <x v="1"/>
    <x v="1"/>
    <x v="13"/>
    <s v="500-999Dvc"/>
    <x v="3"/>
    <x v="3"/>
    <n v="280041300"/>
  </r>
  <r>
    <s v="KL4236WAUTL"/>
    <x v="144"/>
    <x v="1"/>
    <x v="12"/>
    <x v="12"/>
    <x v="1"/>
    <x v="1"/>
    <x v="1"/>
    <x v="13"/>
    <s v="500-999Dvc"/>
    <x v="4"/>
    <x v="3"/>
    <n v="239316000"/>
  </r>
  <r>
    <s v="KL4236WAVD5"/>
    <x v="133"/>
    <x v="1"/>
    <x v="12"/>
    <x v="12"/>
    <x v="1"/>
    <x v="1"/>
    <x v="1"/>
    <x v="14"/>
    <s v="1000-1499Dvc"/>
    <x v="1"/>
    <x v="1"/>
    <n v="203672700"/>
  </r>
  <r>
    <s v="KL4236WAVD6"/>
    <x v="134"/>
    <x v="1"/>
    <x v="12"/>
    <x v="12"/>
    <x v="1"/>
    <x v="1"/>
    <x v="1"/>
    <x v="14"/>
    <s v="1000-1499Dvc"/>
    <x v="2"/>
    <x v="1"/>
    <n v="176507100"/>
  </r>
  <r>
    <s v="KL4236WAVDA"/>
    <x v="135"/>
    <x v="1"/>
    <x v="12"/>
    <x v="12"/>
    <x v="1"/>
    <x v="1"/>
    <x v="1"/>
    <x v="14"/>
    <s v="1000-1499Dvc"/>
    <x v="3"/>
    <x v="1"/>
    <n v="178193400"/>
  </r>
  <r>
    <s v="KL4236WAVDL"/>
    <x v="136"/>
    <x v="1"/>
    <x v="12"/>
    <x v="12"/>
    <x v="1"/>
    <x v="1"/>
    <x v="1"/>
    <x v="14"/>
    <s v="1000-1499Dvc"/>
    <x v="4"/>
    <x v="1"/>
    <n v="151027800"/>
  </r>
  <r>
    <s v="KL4236WAVF5"/>
    <x v="137"/>
    <x v="1"/>
    <x v="12"/>
    <x v="12"/>
    <x v="1"/>
    <x v="1"/>
    <x v="1"/>
    <x v="14"/>
    <s v="1000-1499Dvc"/>
    <x v="1"/>
    <x v="2"/>
    <n v="110302500"/>
  </r>
  <r>
    <s v="KL4236WAVF6"/>
    <x v="138"/>
    <x v="1"/>
    <x v="12"/>
    <x v="12"/>
    <x v="1"/>
    <x v="1"/>
    <x v="1"/>
    <x v="14"/>
    <s v="1000-1499Dvc"/>
    <x v="2"/>
    <x v="2"/>
    <n v="93347100"/>
  </r>
  <r>
    <s v="KL4236WAVFA"/>
    <x v="139"/>
    <x v="1"/>
    <x v="12"/>
    <x v="12"/>
    <x v="1"/>
    <x v="1"/>
    <x v="1"/>
    <x v="14"/>
    <s v="1000-1499Dvc"/>
    <x v="3"/>
    <x v="2"/>
    <n v="101847900"/>
  </r>
  <r>
    <s v="KL4236WAVFL"/>
    <x v="140"/>
    <x v="1"/>
    <x v="12"/>
    <x v="12"/>
    <x v="1"/>
    <x v="1"/>
    <x v="1"/>
    <x v="14"/>
    <s v="1000-1499Dvc"/>
    <x v="4"/>
    <x v="2"/>
    <n v="84869400"/>
  </r>
  <r>
    <s v="KL4236WAVT5"/>
    <x v="141"/>
    <x v="1"/>
    <x v="12"/>
    <x v="12"/>
    <x v="1"/>
    <x v="1"/>
    <x v="1"/>
    <x v="14"/>
    <s v="1000-1499Dvc"/>
    <x v="1"/>
    <x v="3"/>
    <n v="313998300"/>
  </r>
  <r>
    <s v="KL4236WAVT6"/>
    <x v="142"/>
    <x v="1"/>
    <x v="12"/>
    <x v="12"/>
    <x v="1"/>
    <x v="1"/>
    <x v="1"/>
    <x v="14"/>
    <s v="1000-1499Dvc"/>
    <x v="2"/>
    <x v="3"/>
    <n v="273249900"/>
  </r>
  <r>
    <s v="KL4236WAVTA"/>
    <x v="143"/>
    <x v="1"/>
    <x v="12"/>
    <x v="12"/>
    <x v="1"/>
    <x v="1"/>
    <x v="1"/>
    <x v="14"/>
    <s v="1000-1499Dvc"/>
    <x v="3"/>
    <x v="3"/>
    <n v="271563600"/>
  </r>
  <r>
    <s v="KL4236WAVTL"/>
    <x v="144"/>
    <x v="1"/>
    <x v="12"/>
    <x v="12"/>
    <x v="1"/>
    <x v="1"/>
    <x v="1"/>
    <x v="14"/>
    <s v="1000-1499Dvc"/>
    <x v="4"/>
    <x v="3"/>
    <n v="230815200"/>
  </r>
  <r>
    <s v="KL4236WAWD5"/>
    <x v="133"/>
    <x v="1"/>
    <x v="12"/>
    <x v="12"/>
    <x v="1"/>
    <x v="1"/>
    <x v="1"/>
    <x v="15"/>
    <s v="1500-2499Dvc"/>
    <x v="1"/>
    <x v="1"/>
    <n v="203672700"/>
  </r>
  <r>
    <s v="KL4236WAWD6"/>
    <x v="134"/>
    <x v="1"/>
    <x v="12"/>
    <x v="12"/>
    <x v="1"/>
    <x v="1"/>
    <x v="1"/>
    <x v="15"/>
    <s v="1500-2499Dvc"/>
    <x v="2"/>
    <x v="1"/>
    <n v="176507100"/>
  </r>
  <r>
    <s v="KL4236WAWDA"/>
    <x v="135"/>
    <x v="1"/>
    <x v="12"/>
    <x v="12"/>
    <x v="1"/>
    <x v="1"/>
    <x v="1"/>
    <x v="15"/>
    <s v="1500-2499Dvc"/>
    <x v="3"/>
    <x v="1"/>
    <n v="178193400"/>
  </r>
  <r>
    <s v="KL4236WAWDL"/>
    <x v="136"/>
    <x v="1"/>
    <x v="12"/>
    <x v="12"/>
    <x v="1"/>
    <x v="1"/>
    <x v="1"/>
    <x v="15"/>
    <s v="1500-2499Dvc"/>
    <x v="4"/>
    <x v="1"/>
    <n v="151027800"/>
  </r>
  <r>
    <s v="KL4236WAWF5"/>
    <x v="137"/>
    <x v="1"/>
    <x v="12"/>
    <x v="12"/>
    <x v="1"/>
    <x v="1"/>
    <x v="1"/>
    <x v="15"/>
    <s v="1500-2499Dvc"/>
    <x v="1"/>
    <x v="2"/>
    <n v="110302500"/>
  </r>
  <r>
    <s v="KL4236WAWF6"/>
    <x v="138"/>
    <x v="1"/>
    <x v="12"/>
    <x v="12"/>
    <x v="1"/>
    <x v="1"/>
    <x v="1"/>
    <x v="15"/>
    <s v="1500-2499Dvc"/>
    <x v="2"/>
    <x v="2"/>
    <n v="93347100"/>
  </r>
  <r>
    <s v="KL4236WAWFA"/>
    <x v="139"/>
    <x v="1"/>
    <x v="12"/>
    <x v="12"/>
    <x v="1"/>
    <x v="1"/>
    <x v="1"/>
    <x v="15"/>
    <s v="1500-2499Dvc"/>
    <x v="3"/>
    <x v="2"/>
    <n v="101847900"/>
  </r>
  <r>
    <s v="KL4236WAWFL"/>
    <x v="140"/>
    <x v="1"/>
    <x v="12"/>
    <x v="12"/>
    <x v="1"/>
    <x v="1"/>
    <x v="1"/>
    <x v="15"/>
    <s v="1500-2499Dvc"/>
    <x v="4"/>
    <x v="2"/>
    <n v="84869400"/>
  </r>
  <r>
    <s v="KL4236WAWT5"/>
    <x v="141"/>
    <x v="1"/>
    <x v="12"/>
    <x v="12"/>
    <x v="1"/>
    <x v="1"/>
    <x v="1"/>
    <x v="15"/>
    <s v="1500-2499Dvc"/>
    <x v="1"/>
    <x v="3"/>
    <n v="313998300"/>
  </r>
  <r>
    <s v="KL4236WAWT6"/>
    <x v="142"/>
    <x v="1"/>
    <x v="12"/>
    <x v="12"/>
    <x v="1"/>
    <x v="1"/>
    <x v="1"/>
    <x v="15"/>
    <s v="1500-2499Dvc"/>
    <x v="2"/>
    <x v="3"/>
    <n v="273249900"/>
  </r>
  <r>
    <s v="KL4236WAWTA"/>
    <x v="143"/>
    <x v="1"/>
    <x v="12"/>
    <x v="12"/>
    <x v="1"/>
    <x v="1"/>
    <x v="1"/>
    <x v="15"/>
    <s v="1500-2499Dvc"/>
    <x v="3"/>
    <x v="3"/>
    <n v="271563600"/>
  </r>
  <r>
    <s v="KL4236WAWTL"/>
    <x v="144"/>
    <x v="1"/>
    <x v="12"/>
    <x v="12"/>
    <x v="1"/>
    <x v="1"/>
    <x v="1"/>
    <x v="15"/>
    <s v="1500-2499Dvc"/>
    <x v="4"/>
    <x v="3"/>
    <n v="230815200"/>
  </r>
  <r>
    <s v="KL4236WAXD5"/>
    <x v="133"/>
    <x v="1"/>
    <x v="12"/>
    <x v="12"/>
    <x v="1"/>
    <x v="1"/>
    <x v="1"/>
    <x v="16"/>
    <s v="2500-4999Dvc"/>
    <x v="1"/>
    <x v="1"/>
    <n v="203672700"/>
  </r>
  <r>
    <s v="KL4236WAXD6"/>
    <x v="134"/>
    <x v="1"/>
    <x v="12"/>
    <x v="12"/>
    <x v="1"/>
    <x v="1"/>
    <x v="1"/>
    <x v="16"/>
    <s v="2500-4999Dvc"/>
    <x v="2"/>
    <x v="1"/>
    <n v="176507100"/>
  </r>
  <r>
    <s v="KL4236WAXDA"/>
    <x v="135"/>
    <x v="1"/>
    <x v="12"/>
    <x v="12"/>
    <x v="1"/>
    <x v="1"/>
    <x v="1"/>
    <x v="16"/>
    <s v="2500-4999Dvc"/>
    <x v="3"/>
    <x v="1"/>
    <n v="178193400"/>
  </r>
  <r>
    <s v="KL4236WAXDL"/>
    <x v="136"/>
    <x v="1"/>
    <x v="12"/>
    <x v="12"/>
    <x v="1"/>
    <x v="1"/>
    <x v="1"/>
    <x v="16"/>
    <s v="2500-4999Dvc"/>
    <x v="4"/>
    <x v="1"/>
    <n v="151027800"/>
  </r>
  <r>
    <s v="KL4236WAXF5"/>
    <x v="137"/>
    <x v="1"/>
    <x v="12"/>
    <x v="12"/>
    <x v="1"/>
    <x v="1"/>
    <x v="1"/>
    <x v="16"/>
    <s v="2500-4999Dvc"/>
    <x v="1"/>
    <x v="2"/>
    <n v="110302500"/>
  </r>
  <r>
    <s v="KL4236WAXF6"/>
    <x v="138"/>
    <x v="1"/>
    <x v="12"/>
    <x v="12"/>
    <x v="1"/>
    <x v="1"/>
    <x v="1"/>
    <x v="16"/>
    <s v="2500-4999Dvc"/>
    <x v="2"/>
    <x v="2"/>
    <n v="93347100"/>
  </r>
  <r>
    <s v="KL4236WAXFA"/>
    <x v="139"/>
    <x v="1"/>
    <x v="12"/>
    <x v="12"/>
    <x v="1"/>
    <x v="1"/>
    <x v="1"/>
    <x v="16"/>
    <s v="2500-4999Dvc"/>
    <x v="3"/>
    <x v="2"/>
    <n v="101847900"/>
  </r>
  <r>
    <s v="KL4236WAXFL"/>
    <x v="140"/>
    <x v="1"/>
    <x v="12"/>
    <x v="12"/>
    <x v="1"/>
    <x v="1"/>
    <x v="1"/>
    <x v="16"/>
    <s v="2500-4999Dvc"/>
    <x v="4"/>
    <x v="2"/>
    <n v="84869400"/>
  </r>
  <r>
    <s v="KL4236WAXT5"/>
    <x v="141"/>
    <x v="1"/>
    <x v="12"/>
    <x v="12"/>
    <x v="1"/>
    <x v="1"/>
    <x v="1"/>
    <x v="16"/>
    <s v="2500-4999Dvc"/>
    <x v="1"/>
    <x v="3"/>
    <n v="313998300"/>
  </r>
  <r>
    <s v="KL4236WAXT6"/>
    <x v="142"/>
    <x v="1"/>
    <x v="12"/>
    <x v="12"/>
    <x v="1"/>
    <x v="1"/>
    <x v="1"/>
    <x v="16"/>
    <s v="2500-4999Dvc"/>
    <x v="2"/>
    <x v="3"/>
    <n v="273249900"/>
  </r>
  <r>
    <s v="KL4236WAXTA"/>
    <x v="143"/>
    <x v="1"/>
    <x v="12"/>
    <x v="12"/>
    <x v="1"/>
    <x v="1"/>
    <x v="1"/>
    <x v="16"/>
    <s v="2500-4999Dvc"/>
    <x v="3"/>
    <x v="3"/>
    <n v="271563600"/>
  </r>
  <r>
    <s v="KL4236WAXTL"/>
    <x v="144"/>
    <x v="1"/>
    <x v="12"/>
    <x v="12"/>
    <x v="1"/>
    <x v="1"/>
    <x v="1"/>
    <x v="16"/>
    <s v="2500-4999Dvc"/>
    <x v="4"/>
    <x v="3"/>
    <n v="230815200"/>
  </r>
  <r>
    <s v="KL4236WAYD5"/>
    <x v="133"/>
    <x v="1"/>
    <x v="12"/>
    <x v="12"/>
    <x v="1"/>
    <x v="1"/>
    <x v="1"/>
    <x v="17"/>
    <s v="5000+Dvc"/>
    <x v="1"/>
    <x v="1"/>
    <n v="203672700"/>
  </r>
  <r>
    <s v="KL4236WAYD6"/>
    <x v="134"/>
    <x v="1"/>
    <x v="12"/>
    <x v="12"/>
    <x v="1"/>
    <x v="1"/>
    <x v="1"/>
    <x v="17"/>
    <s v="5000+Dvc"/>
    <x v="2"/>
    <x v="1"/>
    <n v="176507100"/>
  </r>
  <r>
    <s v="KL4236WAYDA"/>
    <x v="135"/>
    <x v="1"/>
    <x v="12"/>
    <x v="12"/>
    <x v="1"/>
    <x v="1"/>
    <x v="1"/>
    <x v="17"/>
    <s v="5000+Dvc"/>
    <x v="3"/>
    <x v="1"/>
    <n v="178193400"/>
  </r>
  <r>
    <s v="KL4236WAYDL"/>
    <x v="136"/>
    <x v="1"/>
    <x v="12"/>
    <x v="12"/>
    <x v="1"/>
    <x v="1"/>
    <x v="1"/>
    <x v="17"/>
    <s v="5000+Dvc"/>
    <x v="4"/>
    <x v="1"/>
    <n v="151027800"/>
  </r>
  <r>
    <s v="KL4236WAYF5"/>
    <x v="137"/>
    <x v="1"/>
    <x v="12"/>
    <x v="12"/>
    <x v="1"/>
    <x v="1"/>
    <x v="1"/>
    <x v="17"/>
    <s v="5000+Dvc"/>
    <x v="1"/>
    <x v="2"/>
    <n v="110302500"/>
  </r>
  <r>
    <s v="KL4236WAYF6"/>
    <x v="138"/>
    <x v="1"/>
    <x v="12"/>
    <x v="12"/>
    <x v="1"/>
    <x v="1"/>
    <x v="1"/>
    <x v="17"/>
    <s v="5000+Dvc"/>
    <x v="2"/>
    <x v="2"/>
    <n v="93347100"/>
  </r>
  <r>
    <s v="KL4236WAYFA"/>
    <x v="139"/>
    <x v="1"/>
    <x v="12"/>
    <x v="12"/>
    <x v="1"/>
    <x v="1"/>
    <x v="1"/>
    <x v="17"/>
    <s v="5000+Dvc"/>
    <x v="3"/>
    <x v="2"/>
    <n v="101847900"/>
  </r>
  <r>
    <s v="KL4236WAYFL"/>
    <x v="140"/>
    <x v="1"/>
    <x v="12"/>
    <x v="12"/>
    <x v="1"/>
    <x v="1"/>
    <x v="1"/>
    <x v="17"/>
    <s v="5000+Dvc"/>
    <x v="4"/>
    <x v="2"/>
    <n v="84869400"/>
  </r>
  <r>
    <s v="KL4236WAYT5"/>
    <x v="141"/>
    <x v="1"/>
    <x v="12"/>
    <x v="12"/>
    <x v="1"/>
    <x v="1"/>
    <x v="1"/>
    <x v="17"/>
    <s v="5000+Dvc"/>
    <x v="1"/>
    <x v="3"/>
    <n v="313998300"/>
  </r>
  <r>
    <s v="KL4236WAYT6"/>
    <x v="142"/>
    <x v="1"/>
    <x v="12"/>
    <x v="12"/>
    <x v="1"/>
    <x v="1"/>
    <x v="1"/>
    <x v="17"/>
    <s v="5000+Dvc"/>
    <x v="2"/>
    <x v="3"/>
    <n v="273249900"/>
  </r>
  <r>
    <s v="KL4236WAYTA"/>
    <x v="143"/>
    <x v="1"/>
    <x v="12"/>
    <x v="12"/>
    <x v="1"/>
    <x v="1"/>
    <x v="1"/>
    <x v="17"/>
    <s v="5000+Dvc"/>
    <x v="3"/>
    <x v="3"/>
    <n v="271563600"/>
  </r>
  <r>
    <s v="KL4236WAYTL"/>
    <x v="144"/>
    <x v="1"/>
    <x v="12"/>
    <x v="12"/>
    <x v="1"/>
    <x v="1"/>
    <x v="1"/>
    <x v="17"/>
    <s v="5000+Dvc"/>
    <x v="4"/>
    <x v="3"/>
    <n v="230815200"/>
  </r>
  <r>
    <s v="KL4234WAAD5"/>
    <x v="145"/>
    <x v="1"/>
    <x v="13"/>
    <x v="13"/>
    <x v="1"/>
    <x v="1"/>
    <x v="1"/>
    <x v="1"/>
    <s v="1-1Dvc"/>
    <x v="1"/>
    <x v="1"/>
    <n v="76068300"/>
  </r>
  <r>
    <s v="KL4234WAAD6"/>
    <x v="146"/>
    <x v="1"/>
    <x v="13"/>
    <x v="13"/>
    <x v="1"/>
    <x v="1"/>
    <x v="1"/>
    <x v="1"/>
    <s v="1-1Dvc"/>
    <x v="2"/>
    <x v="1"/>
    <n v="66735900"/>
  </r>
  <r>
    <s v="KL4234WAADA"/>
    <x v="147"/>
    <x v="1"/>
    <x v="13"/>
    <x v="13"/>
    <x v="1"/>
    <x v="1"/>
    <x v="1"/>
    <x v="1"/>
    <s v="1-1Dvc"/>
    <x v="3"/>
    <x v="1"/>
    <n v="64379700"/>
  </r>
  <r>
    <s v="KL4234WAADL"/>
    <x v="148"/>
    <x v="1"/>
    <x v="13"/>
    <x v="13"/>
    <x v="1"/>
    <x v="1"/>
    <x v="1"/>
    <x v="1"/>
    <s v="1-1Dvc"/>
    <x v="4"/>
    <x v="1"/>
    <n v="55024200"/>
  </r>
  <r>
    <s v="KL4234WAAF5"/>
    <x v="149"/>
    <x v="1"/>
    <x v="13"/>
    <x v="13"/>
    <x v="1"/>
    <x v="1"/>
    <x v="1"/>
    <x v="1"/>
    <s v="1-1Dvc"/>
    <x v="1"/>
    <x v="2"/>
    <n v="43913100"/>
  </r>
  <r>
    <s v="KL4234WAAF6"/>
    <x v="150"/>
    <x v="1"/>
    <x v="13"/>
    <x v="13"/>
    <x v="1"/>
    <x v="1"/>
    <x v="1"/>
    <x v="1"/>
    <s v="1-1Dvc"/>
    <x v="2"/>
    <x v="2"/>
    <n v="38045700"/>
  </r>
  <r>
    <s v="KL4234WAAFA"/>
    <x v="151"/>
    <x v="1"/>
    <x v="13"/>
    <x v="13"/>
    <x v="1"/>
    <x v="1"/>
    <x v="1"/>
    <x v="1"/>
    <s v="1-1Dvc"/>
    <x v="3"/>
    <x v="2"/>
    <n v="38045700"/>
  </r>
  <r>
    <s v="KL4234WAAFL"/>
    <x v="152"/>
    <x v="1"/>
    <x v="13"/>
    <x v="13"/>
    <x v="1"/>
    <x v="1"/>
    <x v="1"/>
    <x v="1"/>
    <s v="1-1Dvc"/>
    <x v="4"/>
    <x v="2"/>
    <n v="32201400"/>
  </r>
  <r>
    <s v="KL4234WAAT5"/>
    <x v="153"/>
    <x v="1"/>
    <x v="13"/>
    <x v="13"/>
    <x v="1"/>
    <x v="1"/>
    <x v="1"/>
    <x v="1"/>
    <s v="1-1Dvc"/>
    <x v="1"/>
    <x v="3"/>
    <n v="114137100"/>
  </r>
  <r>
    <s v="KL4234WAAT6"/>
    <x v="154"/>
    <x v="1"/>
    <x v="13"/>
    <x v="13"/>
    <x v="1"/>
    <x v="1"/>
    <x v="1"/>
    <x v="1"/>
    <s v="1-1Dvc"/>
    <x v="2"/>
    <x v="3"/>
    <n v="100092300"/>
  </r>
  <r>
    <s v="KL4234WAATA"/>
    <x v="155"/>
    <x v="1"/>
    <x v="13"/>
    <x v="13"/>
    <x v="1"/>
    <x v="1"/>
    <x v="1"/>
    <x v="1"/>
    <s v="1-1Dvc"/>
    <x v="3"/>
    <x v="3"/>
    <n v="96581100"/>
  </r>
  <r>
    <s v="KL4234WAATL"/>
    <x v="156"/>
    <x v="1"/>
    <x v="13"/>
    <x v="13"/>
    <x v="1"/>
    <x v="1"/>
    <x v="1"/>
    <x v="1"/>
    <s v="1-1Dvc"/>
    <x v="4"/>
    <x v="3"/>
    <n v="82536300"/>
  </r>
  <r>
    <s v="KL4234WABD5"/>
    <x v="145"/>
    <x v="1"/>
    <x v="13"/>
    <x v="13"/>
    <x v="1"/>
    <x v="1"/>
    <x v="1"/>
    <x v="2"/>
    <s v="2-2Dvc"/>
    <x v="1"/>
    <x v="1"/>
    <n v="76068300"/>
  </r>
  <r>
    <s v="KL4234WABD6"/>
    <x v="146"/>
    <x v="1"/>
    <x v="13"/>
    <x v="13"/>
    <x v="1"/>
    <x v="1"/>
    <x v="1"/>
    <x v="2"/>
    <s v="2-2Dvc"/>
    <x v="2"/>
    <x v="1"/>
    <n v="66735900"/>
  </r>
  <r>
    <s v="KL4234WABDA"/>
    <x v="147"/>
    <x v="1"/>
    <x v="13"/>
    <x v="13"/>
    <x v="1"/>
    <x v="1"/>
    <x v="1"/>
    <x v="2"/>
    <s v="2-2Dvc"/>
    <x v="3"/>
    <x v="1"/>
    <n v="64379700"/>
  </r>
  <r>
    <s v="KL4234WABDL"/>
    <x v="148"/>
    <x v="1"/>
    <x v="13"/>
    <x v="13"/>
    <x v="1"/>
    <x v="1"/>
    <x v="1"/>
    <x v="2"/>
    <s v="2-2Dvc"/>
    <x v="4"/>
    <x v="1"/>
    <n v="55024200"/>
  </r>
  <r>
    <s v="KL4234WABF5"/>
    <x v="149"/>
    <x v="1"/>
    <x v="13"/>
    <x v="13"/>
    <x v="1"/>
    <x v="1"/>
    <x v="1"/>
    <x v="2"/>
    <s v="2-2Dvc"/>
    <x v="1"/>
    <x v="2"/>
    <n v="43913100"/>
  </r>
  <r>
    <s v="KL4234WABF6"/>
    <x v="150"/>
    <x v="1"/>
    <x v="13"/>
    <x v="13"/>
    <x v="1"/>
    <x v="1"/>
    <x v="1"/>
    <x v="2"/>
    <s v="2-2Dvc"/>
    <x v="2"/>
    <x v="2"/>
    <n v="38045700"/>
  </r>
  <r>
    <s v="KL4234WABFA"/>
    <x v="151"/>
    <x v="1"/>
    <x v="13"/>
    <x v="13"/>
    <x v="1"/>
    <x v="1"/>
    <x v="1"/>
    <x v="2"/>
    <s v="2-2Dvc"/>
    <x v="3"/>
    <x v="2"/>
    <n v="38045700"/>
  </r>
  <r>
    <s v="KL4234WABFL"/>
    <x v="152"/>
    <x v="1"/>
    <x v="13"/>
    <x v="13"/>
    <x v="1"/>
    <x v="1"/>
    <x v="1"/>
    <x v="2"/>
    <s v="2-2Dvc"/>
    <x v="4"/>
    <x v="2"/>
    <n v="32201400"/>
  </r>
  <r>
    <s v="KL4234WABT5"/>
    <x v="153"/>
    <x v="1"/>
    <x v="13"/>
    <x v="13"/>
    <x v="1"/>
    <x v="1"/>
    <x v="1"/>
    <x v="2"/>
    <s v="2-2Dvc"/>
    <x v="1"/>
    <x v="3"/>
    <n v="114137100"/>
  </r>
  <r>
    <s v="KL4234WABT6"/>
    <x v="154"/>
    <x v="1"/>
    <x v="13"/>
    <x v="13"/>
    <x v="1"/>
    <x v="1"/>
    <x v="1"/>
    <x v="2"/>
    <s v="2-2Dvc"/>
    <x v="2"/>
    <x v="3"/>
    <n v="100092300"/>
  </r>
  <r>
    <s v="KL4234WABTA"/>
    <x v="155"/>
    <x v="1"/>
    <x v="13"/>
    <x v="13"/>
    <x v="1"/>
    <x v="1"/>
    <x v="1"/>
    <x v="2"/>
    <s v="2-2Dvc"/>
    <x v="3"/>
    <x v="3"/>
    <n v="96581100"/>
  </r>
  <r>
    <s v="KL4234WABTL"/>
    <x v="156"/>
    <x v="1"/>
    <x v="13"/>
    <x v="13"/>
    <x v="1"/>
    <x v="1"/>
    <x v="1"/>
    <x v="2"/>
    <s v="2-2Dvc"/>
    <x v="4"/>
    <x v="3"/>
    <n v="82536300"/>
  </r>
  <r>
    <s v="KL4234WACD5"/>
    <x v="145"/>
    <x v="1"/>
    <x v="13"/>
    <x v="13"/>
    <x v="1"/>
    <x v="1"/>
    <x v="1"/>
    <x v="3"/>
    <s v="3-3Dvc"/>
    <x v="1"/>
    <x v="1"/>
    <n v="76068300"/>
  </r>
  <r>
    <s v="KL4234WACD6"/>
    <x v="146"/>
    <x v="1"/>
    <x v="13"/>
    <x v="13"/>
    <x v="1"/>
    <x v="1"/>
    <x v="1"/>
    <x v="3"/>
    <s v="3-3Dvc"/>
    <x v="2"/>
    <x v="1"/>
    <n v="66735900"/>
  </r>
  <r>
    <s v="KL4234WACDA"/>
    <x v="147"/>
    <x v="1"/>
    <x v="13"/>
    <x v="13"/>
    <x v="1"/>
    <x v="1"/>
    <x v="1"/>
    <x v="3"/>
    <s v="3-3Dvc"/>
    <x v="3"/>
    <x v="1"/>
    <n v="64379700"/>
  </r>
  <r>
    <s v="KL4234WACDL"/>
    <x v="148"/>
    <x v="1"/>
    <x v="13"/>
    <x v="13"/>
    <x v="1"/>
    <x v="1"/>
    <x v="1"/>
    <x v="3"/>
    <s v="3-3Dvc"/>
    <x v="4"/>
    <x v="1"/>
    <n v="55024200"/>
  </r>
  <r>
    <s v="KL4234WACF5"/>
    <x v="149"/>
    <x v="1"/>
    <x v="13"/>
    <x v="13"/>
    <x v="1"/>
    <x v="1"/>
    <x v="1"/>
    <x v="3"/>
    <s v="3-3Dvc"/>
    <x v="1"/>
    <x v="2"/>
    <n v="43913100"/>
  </r>
  <r>
    <s v="KL4234WACF6"/>
    <x v="150"/>
    <x v="1"/>
    <x v="13"/>
    <x v="13"/>
    <x v="1"/>
    <x v="1"/>
    <x v="1"/>
    <x v="3"/>
    <s v="3-3Dvc"/>
    <x v="2"/>
    <x v="2"/>
    <n v="38045700"/>
  </r>
  <r>
    <s v="KL4234WACFA"/>
    <x v="151"/>
    <x v="1"/>
    <x v="13"/>
    <x v="13"/>
    <x v="1"/>
    <x v="1"/>
    <x v="1"/>
    <x v="3"/>
    <s v="3-3Dvc"/>
    <x v="3"/>
    <x v="2"/>
    <n v="38045700"/>
  </r>
  <r>
    <s v="KL4234WACFL"/>
    <x v="152"/>
    <x v="1"/>
    <x v="13"/>
    <x v="13"/>
    <x v="1"/>
    <x v="1"/>
    <x v="1"/>
    <x v="3"/>
    <s v="3-3Dvc"/>
    <x v="4"/>
    <x v="2"/>
    <n v="32201400"/>
  </r>
  <r>
    <s v="KL4234WACT5"/>
    <x v="153"/>
    <x v="1"/>
    <x v="13"/>
    <x v="13"/>
    <x v="1"/>
    <x v="1"/>
    <x v="1"/>
    <x v="3"/>
    <s v="3-3Dvc"/>
    <x v="1"/>
    <x v="3"/>
    <n v="114137100"/>
  </r>
  <r>
    <s v="KL4234WACT6"/>
    <x v="154"/>
    <x v="1"/>
    <x v="13"/>
    <x v="13"/>
    <x v="1"/>
    <x v="1"/>
    <x v="1"/>
    <x v="3"/>
    <s v="3-3Dvc"/>
    <x v="2"/>
    <x v="3"/>
    <n v="100092300"/>
  </r>
  <r>
    <s v="KL4234WACTA"/>
    <x v="155"/>
    <x v="1"/>
    <x v="13"/>
    <x v="13"/>
    <x v="1"/>
    <x v="1"/>
    <x v="1"/>
    <x v="3"/>
    <s v="3-3Dvc"/>
    <x v="3"/>
    <x v="3"/>
    <n v="96581100"/>
  </r>
  <r>
    <s v="KL4234WACTL"/>
    <x v="156"/>
    <x v="1"/>
    <x v="13"/>
    <x v="13"/>
    <x v="1"/>
    <x v="1"/>
    <x v="1"/>
    <x v="3"/>
    <s v="3-3Dvc"/>
    <x v="4"/>
    <x v="3"/>
    <n v="82536300"/>
  </r>
  <r>
    <s v="KL4234WADD5"/>
    <x v="145"/>
    <x v="1"/>
    <x v="13"/>
    <x v="13"/>
    <x v="1"/>
    <x v="1"/>
    <x v="1"/>
    <x v="4"/>
    <s v="4-4Dvc"/>
    <x v="1"/>
    <x v="1"/>
    <n v="76068300"/>
  </r>
  <r>
    <s v="KL4234WADD6"/>
    <x v="146"/>
    <x v="1"/>
    <x v="13"/>
    <x v="13"/>
    <x v="1"/>
    <x v="1"/>
    <x v="1"/>
    <x v="4"/>
    <s v="4-4Dvc"/>
    <x v="2"/>
    <x v="1"/>
    <n v="66735900"/>
  </r>
  <r>
    <s v="KL4234WADDA"/>
    <x v="147"/>
    <x v="1"/>
    <x v="13"/>
    <x v="13"/>
    <x v="1"/>
    <x v="1"/>
    <x v="1"/>
    <x v="4"/>
    <s v="4-4Dvc"/>
    <x v="3"/>
    <x v="1"/>
    <n v="64379700"/>
  </r>
  <r>
    <s v="KL4234WADDL"/>
    <x v="148"/>
    <x v="1"/>
    <x v="13"/>
    <x v="13"/>
    <x v="1"/>
    <x v="1"/>
    <x v="1"/>
    <x v="4"/>
    <s v="4-4Dvc"/>
    <x v="4"/>
    <x v="1"/>
    <n v="55024200"/>
  </r>
  <r>
    <s v="KL4234WADF5"/>
    <x v="149"/>
    <x v="1"/>
    <x v="13"/>
    <x v="13"/>
    <x v="1"/>
    <x v="1"/>
    <x v="1"/>
    <x v="4"/>
    <s v="4-4Dvc"/>
    <x v="1"/>
    <x v="2"/>
    <n v="43913100"/>
  </r>
  <r>
    <s v="KL4234WADF6"/>
    <x v="150"/>
    <x v="1"/>
    <x v="13"/>
    <x v="13"/>
    <x v="1"/>
    <x v="1"/>
    <x v="1"/>
    <x v="4"/>
    <s v="4-4Dvc"/>
    <x v="2"/>
    <x v="2"/>
    <n v="38045700"/>
  </r>
  <r>
    <s v="KL4234WADFA"/>
    <x v="151"/>
    <x v="1"/>
    <x v="13"/>
    <x v="13"/>
    <x v="1"/>
    <x v="1"/>
    <x v="1"/>
    <x v="4"/>
    <s v="4-4Dvc"/>
    <x v="3"/>
    <x v="2"/>
    <n v="38045700"/>
  </r>
  <r>
    <s v="KL4234WADFL"/>
    <x v="152"/>
    <x v="1"/>
    <x v="13"/>
    <x v="13"/>
    <x v="1"/>
    <x v="1"/>
    <x v="1"/>
    <x v="4"/>
    <s v="4-4Dvc"/>
    <x v="4"/>
    <x v="2"/>
    <n v="32201400"/>
  </r>
  <r>
    <s v="KL4234WADT5"/>
    <x v="153"/>
    <x v="1"/>
    <x v="13"/>
    <x v="13"/>
    <x v="1"/>
    <x v="1"/>
    <x v="1"/>
    <x v="4"/>
    <s v="4-4Dvc"/>
    <x v="1"/>
    <x v="3"/>
    <n v="114137100"/>
  </r>
  <r>
    <s v="KL4234WADT6"/>
    <x v="154"/>
    <x v="1"/>
    <x v="13"/>
    <x v="13"/>
    <x v="1"/>
    <x v="1"/>
    <x v="1"/>
    <x v="4"/>
    <s v="4-4Dvc"/>
    <x v="2"/>
    <x v="3"/>
    <n v="100092300"/>
  </r>
  <r>
    <s v="KL4234WADTA"/>
    <x v="155"/>
    <x v="1"/>
    <x v="13"/>
    <x v="13"/>
    <x v="1"/>
    <x v="1"/>
    <x v="1"/>
    <x v="4"/>
    <s v="4-4Dvc"/>
    <x v="3"/>
    <x v="3"/>
    <n v="96581100"/>
  </r>
  <r>
    <s v="KL4234WADTL"/>
    <x v="156"/>
    <x v="1"/>
    <x v="13"/>
    <x v="13"/>
    <x v="1"/>
    <x v="1"/>
    <x v="1"/>
    <x v="4"/>
    <s v="4-4Dvc"/>
    <x v="4"/>
    <x v="3"/>
    <n v="82536300"/>
  </r>
  <r>
    <s v="KL4234WAED5"/>
    <x v="145"/>
    <x v="1"/>
    <x v="13"/>
    <x v="13"/>
    <x v="1"/>
    <x v="1"/>
    <x v="1"/>
    <x v="5"/>
    <s v="5-9Dvc"/>
    <x v="1"/>
    <x v="1"/>
    <n v="76068300"/>
  </r>
  <r>
    <s v="KL4234WAED6"/>
    <x v="146"/>
    <x v="1"/>
    <x v="13"/>
    <x v="13"/>
    <x v="1"/>
    <x v="1"/>
    <x v="1"/>
    <x v="5"/>
    <s v="5-9Dvc"/>
    <x v="2"/>
    <x v="1"/>
    <n v="66735900"/>
  </r>
  <r>
    <s v="KL4234WAEDA"/>
    <x v="147"/>
    <x v="1"/>
    <x v="13"/>
    <x v="13"/>
    <x v="1"/>
    <x v="1"/>
    <x v="1"/>
    <x v="5"/>
    <s v="5-9Dvc"/>
    <x v="3"/>
    <x v="1"/>
    <n v="64379700"/>
  </r>
  <r>
    <s v="KL4234WAEDL"/>
    <x v="148"/>
    <x v="1"/>
    <x v="13"/>
    <x v="13"/>
    <x v="1"/>
    <x v="1"/>
    <x v="1"/>
    <x v="5"/>
    <s v="5-9Dvc"/>
    <x v="4"/>
    <x v="1"/>
    <n v="55024200"/>
  </r>
  <r>
    <s v="KL4234WAEF5"/>
    <x v="149"/>
    <x v="1"/>
    <x v="13"/>
    <x v="13"/>
    <x v="1"/>
    <x v="1"/>
    <x v="1"/>
    <x v="5"/>
    <s v="5-9Dvc"/>
    <x v="1"/>
    <x v="2"/>
    <n v="43913100"/>
  </r>
  <r>
    <s v="KL4234WAEF6"/>
    <x v="150"/>
    <x v="1"/>
    <x v="13"/>
    <x v="13"/>
    <x v="1"/>
    <x v="1"/>
    <x v="1"/>
    <x v="5"/>
    <s v="5-9Dvc"/>
    <x v="2"/>
    <x v="2"/>
    <n v="38045700"/>
  </r>
  <r>
    <s v="KL4234WAEFA"/>
    <x v="151"/>
    <x v="1"/>
    <x v="13"/>
    <x v="13"/>
    <x v="1"/>
    <x v="1"/>
    <x v="1"/>
    <x v="5"/>
    <s v="5-9Dvc"/>
    <x v="3"/>
    <x v="2"/>
    <n v="38045700"/>
  </r>
  <r>
    <s v="KL4234WAEFL"/>
    <x v="152"/>
    <x v="1"/>
    <x v="13"/>
    <x v="13"/>
    <x v="1"/>
    <x v="1"/>
    <x v="1"/>
    <x v="5"/>
    <s v="5-9Dvc"/>
    <x v="4"/>
    <x v="2"/>
    <n v="32201400"/>
  </r>
  <r>
    <s v="KL4234WAET5"/>
    <x v="153"/>
    <x v="1"/>
    <x v="13"/>
    <x v="13"/>
    <x v="1"/>
    <x v="1"/>
    <x v="1"/>
    <x v="5"/>
    <s v="5-9Dvc"/>
    <x v="1"/>
    <x v="3"/>
    <n v="114137100"/>
  </r>
  <r>
    <s v="KL4234WAET6"/>
    <x v="154"/>
    <x v="1"/>
    <x v="13"/>
    <x v="13"/>
    <x v="1"/>
    <x v="1"/>
    <x v="1"/>
    <x v="5"/>
    <s v="5-9Dvc"/>
    <x v="2"/>
    <x v="3"/>
    <n v="100092300"/>
  </r>
  <r>
    <s v="KL4234WAETA"/>
    <x v="155"/>
    <x v="1"/>
    <x v="13"/>
    <x v="13"/>
    <x v="1"/>
    <x v="1"/>
    <x v="1"/>
    <x v="5"/>
    <s v="5-9Dvc"/>
    <x v="3"/>
    <x v="3"/>
    <n v="96581100"/>
  </r>
  <r>
    <s v="KL4234WAETL"/>
    <x v="156"/>
    <x v="1"/>
    <x v="13"/>
    <x v="13"/>
    <x v="1"/>
    <x v="1"/>
    <x v="1"/>
    <x v="5"/>
    <s v="5-9Dvc"/>
    <x v="4"/>
    <x v="3"/>
    <n v="82536300"/>
  </r>
  <r>
    <s v="KL4234WAKD5"/>
    <x v="145"/>
    <x v="1"/>
    <x v="13"/>
    <x v="13"/>
    <x v="1"/>
    <x v="1"/>
    <x v="1"/>
    <x v="0"/>
    <s v="10-14Dvc"/>
    <x v="1"/>
    <x v="1"/>
    <n v="76068300"/>
  </r>
  <r>
    <s v="KL4234WAKD6"/>
    <x v="146"/>
    <x v="1"/>
    <x v="13"/>
    <x v="13"/>
    <x v="1"/>
    <x v="1"/>
    <x v="1"/>
    <x v="0"/>
    <s v="10-14Dvc"/>
    <x v="2"/>
    <x v="1"/>
    <n v="66735900"/>
  </r>
  <r>
    <s v="KL4234WAKDA"/>
    <x v="147"/>
    <x v="1"/>
    <x v="13"/>
    <x v="13"/>
    <x v="1"/>
    <x v="1"/>
    <x v="1"/>
    <x v="0"/>
    <s v="10-14Dvc"/>
    <x v="3"/>
    <x v="1"/>
    <n v="64379700"/>
  </r>
  <r>
    <s v="KL4234WAKDL"/>
    <x v="148"/>
    <x v="1"/>
    <x v="13"/>
    <x v="13"/>
    <x v="1"/>
    <x v="1"/>
    <x v="1"/>
    <x v="0"/>
    <s v="10-14Dvc"/>
    <x v="4"/>
    <x v="1"/>
    <n v="55024200"/>
  </r>
  <r>
    <s v="KL4234WAKF5"/>
    <x v="149"/>
    <x v="1"/>
    <x v="13"/>
    <x v="13"/>
    <x v="1"/>
    <x v="1"/>
    <x v="1"/>
    <x v="0"/>
    <s v="10-14Dvc"/>
    <x v="1"/>
    <x v="2"/>
    <n v="43913100"/>
  </r>
  <r>
    <s v="KL4234WAKF6"/>
    <x v="150"/>
    <x v="1"/>
    <x v="13"/>
    <x v="13"/>
    <x v="1"/>
    <x v="1"/>
    <x v="1"/>
    <x v="0"/>
    <s v="10-14Dvc"/>
    <x v="2"/>
    <x v="2"/>
    <n v="38045700"/>
  </r>
  <r>
    <s v="KL4234WAKFA"/>
    <x v="151"/>
    <x v="1"/>
    <x v="13"/>
    <x v="13"/>
    <x v="1"/>
    <x v="1"/>
    <x v="1"/>
    <x v="0"/>
    <s v="10-14Dvc"/>
    <x v="3"/>
    <x v="2"/>
    <n v="38045700"/>
  </r>
  <r>
    <s v="KL4234WAKFL"/>
    <x v="152"/>
    <x v="1"/>
    <x v="13"/>
    <x v="13"/>
    <x v="1"/>
    <x v="1"/>
    <x v="1"/>
    <x v="0"/>
    <s v="10-14Dvc"/>
    <x v="4"/>
    <x v="2"/>
    <n v="32201400"/>
  </r>
  <r>
    <s v="KL4234WAKT5"/>
    <x v="153"/>
    <x v="1"/>
    <x v="13"/>
    <x v="13"/>
    <x v="1"/>
    <x v="1"/>
    <x v="1"/>
    <x v="0"/>
    <s v="10-14Dvc"/>
    <x v="1"/>
    <x v="3"/>
    <n v="114137100"/>
  </r>
  <r>
    <s v="KL4234WAKT6"/>
    <x v="154"/>
    <x v="1"/>
    <x v="13"/>
    <x v="13"/>
    <x v="1"/>
    <x v="1"/>
    <x v="1"/>
    <x v="0"/>
    <s v="10-14Dvc"/>
    <x v="2"/>
    <x v="3"/>
    <n v="100092300"/>
  </r>
  <r>
    <s v="KL4234WAKTA"/>
    <x v="155"/>
    <x v="1"/>
    <x v="13"/>
    <x v="13"/>
    <x v="1"/>
    <x v="1"/>
    <x v="1"/>
    <x v="0"/>
    <s v="10-14Dvc"/>
    <x v="3"/>
    <x v="3"/>
    <n v="96581100"/>
  </r>
  <r>
    <s v="KL4234WAKTL"/>
    <x v="156"/>
    <x v="1"/>
    <x v="13"/>
    <x v="13"/>
    <x v="1"/>
    <x v="1"/>
    <x v="1"/>
    <x v="0"/>
    <s v="10-14Dvc"/>
    <x v="4"/>
    <x v="3"/>
    <n v="82536300"/>
  </r>
  <r>
    <s v="KL4234WAMD5"/>
    <x v="145"/>
    <x v="1"/>
    <x v="13"/>
    <x v="13"/>
    <x v="1"/>
    <x v="1"/>
    <x v="1"/>
    <x v="6"/>
    <s v="15-19Dvc"/>
    <x v="1"/>
    <x v="1"/>
    <n v="76068300"/>
  </r>
  <r>
    <s v="KL4234WAMD6"/>
    <x v="146"/>
    <x v="1"/>
    <x v="13"/>
    <x v="13"/>
    <x v="1"/>
    <x v="1"/>
    <x v="1"/>
    <x v="6"/>
    <s v="15-19Dvc"/>
    <x v="2"/>
    <x v="1"/>
    <n v="66735900"/>
  </r>
  <r>
    <s v="KL4234WAMDA"/>
    <x v="147"/>
    <x v="1"/>
    <x v="13"/>
    <x v="13"/>
    <x v="1"/>
    <x v="1"/>
    <x v="1"/>
    <x v="6"/>
    <s v="15-19Dvc"/>
    <x v="3"/>
    <x v="1"/>
    <n v="64379700"/>
  </r>
  <r>
    <s v="KL4234WAMDL"/>
    <x v="148"/>
    <x v="1"/>
    <x v="13"/>
    <x v="13"/>
    <x v="1"/>
    <x v="1"/>
    <x v="1"/>
    <x v="6"/>
    <s v="15-19Dvc"/>
    <x v="4"/>
    <x v="1"/>
    <n v="55024200"/>
  </r>
  <r>
    <s v="KL4234WAMF5"/>
    <x v="149"/>
    <x v="1"/>
    <x v="13"/>
    <x v="13"/>
    <x v="1"/>
    <x v="1"/>
    <x v="1"/>
    <x v="6"/>
    <s v="15-19Dvc"/>
    <x v="1"/>
    <x v="2"/>
    <n v="43913100"/>
  </r>
  <r>
    <s v="KL4234WAMF6"/>
    <x v="150"/>
    <x v="1"/>
    <x v="13"/>
    <x v="13"/>
    <x v="1"/>
    <x v="1"/>
    <x v="1"/>
    <x v="6"/>
    <s v="15-19Dvc"/>
    <x v="2"/>
    <x v="2"/>
    <n v="38045700"/>
  </r>
  <r>
    <s v="KL4234WAMFA"/>
    <x v="151"/>
    <x v="1"/>
    <x v="13"/>
    <x v="13"/>
    <x v="1"/>
    <x v="1"/>
    <x v="1"/>
    <x v="6"/>
    <s v="15-19Dvc"/>
    <x v="3"/>
    <x v="2"/>
    <n v="38045700"/>
  </r>
  <r>
    <s v="KL4234WAMFL"/>
    <x v="152"/>
    <x v="1"/>
    <x v="13"/>
    <x v="13"/>
    <x v="1"/>
    <x v="1"/>
    <x v="1"/>
    <x v="6"/>
    <s v="15-19Dvc"/>
    <x v="4"/>
    <x v="2"/>
    <n v="32201400"/>
  </r>
  <r>
    <s v="KL4234WAMT5"/>
    <x v="153"/>
    <x v="1"/>
    <x v="13"/>
    <x v="13"/>
    <x v="1"/>
    <x v="1"/>
    <x v="1"/>
    <x v="6"/>
    <s v="15-19Dvc"/>
    <x v="1"/>
    <x v="3"/>
    <n v="114137100"/>
  </r>
  <r>
    <s v="KL4234WAMT6"/>
    <x v="154"/>
    <x v="1"/>
    <x v="13"/>
    <x v="13"/>
    <x v="1"/>
    <x v="1"/>
    <x v="1"/>
    <x v="6"/>
    <s v="15-19Dvc"/>
    <x v="2"/>
    <x v="3"/>
    <n v="100092300"/>
  </r>
  <r>
    <s v="KL4234WAMTA"/>
    <x v="155"/>
    <x v="1"/>
    <x v="13"/>
    <x v="13"/>
    <x v="1"/>
    <x v="1"/>
    <x v="1"/>
    <x v="6"/>
    <s v="15-19Dvc"/>
    <x v="3"/>
    <x v="3"/>
    <n v="96581100"/>
  </r>
  <r>
    <s v="KL4234WAMTL"/>
    <x v="156"/>
    <x v="1"/>
    <x v="13"/>
    <x v="13"/>
    <x v="1"/>
    <x v="1"/>
    <x v="1"/>
    <x v="6"/>
    <s v="15-19Dvc"/>
    <x v="4"/>
    <x v="3"/>
    <n v="82536300"/>
  </r>
  <r>
    <s v="KL4234WAND5"/>
    <x v="145"/>
    <x v="1"/>
    <x v="13"/>
    <x v="13"/>
    <x v="1"/>
    <x v="1"/>
    <x v="1"/>
    <x v="7"/>
    <s v="20-24Dvc"/>
    <x v="1"/>
    <x v="1"/>
    <n v="76068300"/>
  </r>
  <r>
    <s v="KL4234WAND6"/>
    <x v="146"/>
    <x v="1"/>
    <x v="13"/>
    <x v="13"/>
    <x v="1"/>
    <x v="1"/>
    <x v="1"/>
    <x v="7"/>
    <s v="20-24Dvc"/>
    <x v="2"/>
    <x v="1"/>
    <n v="66735900"/>
  </r>
  <r>
    <s v="KL4234WANDA"/>
    <x v="147"/>
    <x v="1"/>
    <x v="13"/>
    <x v="13"/>
    <x v="1"/>
    <x v="1"/>
    <x v="1"/>
    <x v="7"/>
    <s v="20-24Dvc"/>
    <x v="3"/>
    <x v="1"/>
    <n v="64379700"/>
  </r>
  <r>
    <s v="KL4234WANDL"/>
    <x v="148"/>
    <x v="1"/>
    <x v="13"/>
    <x v="13"/>
    <x v="1"/>
    <x v="1"/>
    <x v="1"/>
    <x v="7"/>
    <s v="20-24Dvc"/>
    <x v="4"/>
    <x v="1"/>
    <n v="55024200"/>
  </r>
  <r>
    <s v="KL4234WANF5"/>
    <x v="149"/>
    <x v="1"/>
    <x v="13"/>
    <x v="13"/>
    <x v="1"/>
    <x v="1"/>
    <x v="1"/>
    <x v="7"/>
    <s v="20-24Dvc"/>
    <x v="1"/>
    <x v="2"/>
    <n v="43913100"/>
  </r>
  <r>
    <s v="KL4234WANF6"/>
    <x v="150"/>
    <x v="1"/>
    <x v="13"/>
    <x v="13"/>
    <x v="1"/>
    <x v="1"/>
    <x v="1"/>
    <x v="7"/>
    <s v="20-24Dvc"/>
    <x v="2"/>
    <x v="2"/>
    <n v="38045700"/>
  </r>
  <r>
    <s v="KL4234WANFA"/>
    <x v="151"/>
    <x v="1"/>
    <x v="13"/>
    <x v="13"/>
    <x v="1"/>
    <x v="1"/>
    <x v="1"/>
    <x v="7"/>
    <s v="20-24Dvc"/>
    <x v="3"/>
    <x v="2"/>
    <n v="38045700"/>
  </r>
  <r>
    <s v="KL4234WANFL"/>
    <x v="152"/>
    <x v="1"/>
    <x v="13"/>
    <x v="13"/>
    <x v="1"/>
    <x v="1"/>
    <x v="1"/>
    <x v="7"/>
    <s v="20-24Dvc"/>
    <x v="4"/>
    <x v="2"/>
    <n v="32201400"/>
  </r>
  <r>
    <s v="KL4234WANT5"/>
    <x v="153"/>
    <x v="1"/>
    <x v="13"/>
    <x v="13"/>
    <x v="1"/>
    <x v="1"/>
    <x v="1"/>
    <x v="7"/>
    <s v="20-24Dvc"/>
    <x v="1"/>
    <x v="3"/>
    <n v="114137100"/>
  </r>
  <r>
    <s v="KL4234WANT6"/>
    <x v="154"/>
    <x v="1"/>
    <x v="13"/>
    <x v="13"/>
    <x v="1"/>
    <x v="1"/>
    <x v="1"/>
    <x v="7"/>
    <s v="20-24Dvc"/>
    <x v="2"/>
    <x v="3"/>
    <n v="100092300"/>
  </r>
  <r>
    <s v="KL4234WANTA"/>
    <x v="155"/>
    <x v="1"/>
    <x v="13"/>
    <x v="13"/>
    <x v="1"/>
    <x v="1"/>
    <x v="1"/>
    <x v="7"/>
    <s v="20-24Dvc"/>
    <x v="3"/>
    <x v="3"/>
    <n v="96581100"/>
  </r>
  <r>
    <s v="KL4234WANTL"/>
    <x v="156"/>
    <x v="1"/>
    <x v="13"/>
    <x v="13"/>
    <x v="1"/>
    <x v="1"/>
    <x v="1"/>
    <x v="7"/>
    <s v="20-24Dvc"/>
    <x v="4"/>
    <x v="3"/>
    <n v="82536300"/>
  </r>
  <r>
    <s v="KL4234WAPD5"/>
    <x v="145"/>
    <x v="1"/>
    <x v="13"/>
    <x v="13"/>
    <x v="1"/>
    <x v="1"/>
    <x v="1"/>
    <x v="8"/>
    <s v="25-49Dvc"/>
    <x v="1"/>
    <x v="1"/>
    <n v="76068300"/>
  </r>
  <r>
    <s v="KL4234WAPD6"/>
    <x v="146"/>
    <x v="1"/>
    <x v="13"/>
    <x v="13"/>
    <x v="1"/>
    <x v="1"/>
    <x v="1"/>
    <x v="8"/>
    <s v="25-49Dvc"/>
    <x v="2"/>
    <x v="1"/>
    <n v="66735900"/>
  </r>
  <r>
    <s v="KL4234WAPDA"/>
    <x v="147"/>
    <x v="1"/>
    <x v="13"/>
    <x v="13"/>
    <x v="1"/>
    <x v="1"/>
    <x v="1"/>
    <x v="8"/>
    <s v="25-49Dvc"/>
    <x v="3"/>
    <x v="1"/>
    <n v="64379700"/>
  </r>
  <r>
    <s v="KL4234WAPDL"/>
    <x v="148"/>
    <x v="1"/>
    <x v="13"/>
    <x v="13"/>
    <x v="1"/>
    <x v="1"/>
    <x v="1"/>
    <x v="8"/>
    <s v="25-49Dvc"/>
    <x v="4"/>
    <x v="1"/>
    <n v="55024200"/>
  </r>
  <r>
    <s v="KL4234WAPF5"/>
    <x v="149"/>
    <x v="1"/>
    <x v="13"/>
    <x v="13"/>
    <x v="1"/>
    <x v="1"/>
    <x v="1"/>
    <x v="8"/>
    <s v="25-49Dvc"/>
    <x v="1"/>
    <x v="2"/>
    <n v="43913100"/>
  </r>
  <r>
    <s v="KL4234WAPF6"/>
    <x v="150"/>
    <x v="1"/>
    <x v="13"/>
    <x v="13"/>
    <x v="1"/>
    <x v="1"/>
    <x v="1"/>
    <x v="8"/>
    <s v="25-49Dvc"/>
    <x v="2"/>
    <x v="2"/>
    <n v="38045700"/>
  </r>
  <r>
    <s v="KL4234WAPFA"/>
    <x v="151"/>
    <x v="1"/>
    <x v="13"/>
    <x v="13"/>
    <x v="1"/>
    <x v="1"/>
    <x v="1"/>
    <x v="8"/>
    <s v="25-49Dvc"/>
    <x v="3"/>
    <x v="2"/>
    <n v="38045700"/>
  </r>
  <r>
    <s v="KL4234WAPFL"/>
    <x v="152"/>
    <x v="1"/>
    <x v="13"/>
    <x v="13"/>
    <x v="1"/>
    <x v="1"/>
    <x v="1"/>
    <x v="8"/>
    <s v="25-49Dvc"/>
    <x v="4"/>
    <x v="2"/>
    <n v="32201400"/>
  </r>
  <r>
    <s v="KL4234WAPT5"/>
    <x v="153"/>
    <x v="1"/>
    <x v="13"/>
    <x v="13"/>
    <x v="1"/>
    <x v="1"/>
    <x v="1"/>
    <x v="8"/>
    <s v="25-49Dvc"/>
    <x v="1"/>
    <x v="3"/>
    <n v="114137100"/>
  </r>
  <r>
    <s v="KL4234WAPT6"/>
    <x v="154"/>
    <x v="1"/>
    <x v="13"/>
    <x v="13"/>
    <x v="1"/>
    <x v="1"/>
    <x v="1"/>
    <x v="8"/>
    <s v="25-49Dvc"/>
    <x v="2"/>
    <x v="3"/>
    <n v="100092300"/>
  </r>
  <r>
    <s v="KL4234WAPTA"/>
    <x v="155"/>
    <x v="1"/>
    <x v="13"/>
    <x v="13"/>
    <x v="1"/>
    <x v="1"/>
    <x v="1"/>
    <x v="8"/>
    <s v="25-49Dvc"/>
    <x v="3"/>
    <x v="3"/>
    <n v="96581100"/>
  </r>
  <r>
    <s v="KL4234WAPTL"/>
    <x v="156"/>
    <x v="1"/>
    <x v="13"/>
    <x v="13"/>
    <x v="1"/>
    <x v="1"/>
    <x v="1"/>
    <x v="8"/>
    <s v="25-49Dvc"/>
    <x v="4"/>
    <x v="3"/>
    <n v="82536300"/>
  </r>
  <r>
    <s v="KL4234WAQD5"/>
    <x v="145"/>
    <x v="1"/>
    <x v="13"/>
    <x v="13"/>
    <x v="1"/>
    <x v="1"/>
    <x v="1"/>
    <x v="9"/>
    <s v="50-99Dvc"/>
    <x v="1"/>
    <x v="1"/>
    <n v="76068300"/>
  </r>
  <r>
    <s v="KL4234WAQD6"/>
    <x v="146"/>
    <x v="1"/>
    <x v="13"/>
    <x v="13"/>
    <x v="1"/>
    <x v="1"/>
    <x v="1"/>
    <x v="9"/>
    <s v="50-99Dvc"/>
    <x v="2"/>
    <x v="1"/>
    <n v="66735900"/>
  </r>
  <r>
    <s v="KL4234WAQDA"/>
    <x v="147"/>
    <x v="1"/>
    <x v="13"/>
    <x v="13"/>
    <x v="1"/>
    <x v="1"/>
    <x v="1"/>
    <x v="9"/>
    <s v="50-99Dvc"/>
    <x v="3"/>
    <x v="1"/>
    <n v="64379700"/>
  </r>
  <r>
    <s v="KL4234WAQDL"/>
    <x v="148"/>
    <x v="1"/>
    <x v="13"/>
    <x v="13"/>
    <x v="1"/>
    <x v="1"/>
    <x v="1"/>
    <x v="9"/>
    <s v="50-99Dvc"/>
    <x v="4"/>
    <x v="1"/>
    <n v="55024200"/>
  </r>
  <r>
    <s v="KL4234WAQF5"/>
    <x v="149"/>
    <x v="1"/>
    <x v="13"/>
    <x v="13"/>
    <x v="1"/>
    <x v="1"/>
    <x v="1"/>
    <x v="9"/>
    <s v="50-99Dvc"/>
    <x v="1"/>
    <x v="2"/>
    <n v="43913100"/>
  </r>
  <r>
    <s v="KL4234WAQF6"/>
    <x v="150"/>
    <x v="1"/>
    <x v="13"/>
    <x v="13"/>
    <x v="1"/>
    <x v="1"/>
    <x v="1"/>
    <x v="9"/>
    <s v="50-99Dvc"/>
    <x v="2"/>
    <x v="2"/>
    <n v="38045700"/>
  </r>
  <r>
    <s v="KL4234WAQFA"/>
    <x v="151"/>
    <x v="1"/>
    <x v="13"/>
    <x v="13"/>
    <x v="1"/>
    <x v="1"/>
    <x v="1"/>
    <x v="9"/>
    <s v="50-99Dvc"/>
    <x v="3"/>
    <x v="2"/>
    <n v="38045700"/>
  </r>
  <r>
    <s v="KL4234WAQFL"/>
    <x v="152"/>
    <x v="1"/>
    <x v="13"/>
    <x v="13"/>
    <x v="1"/>
    <x v="1"/>
    <x v="1"/>
    <x v="9"/>
    <s v="50-99Dvc"/>
    <x v="4"/>
    <x v="2"/>
    <n v="32201400"/>
  </r>
  <r>
    <s v="KL4234WAQT5"/>
    <x v="153"/>
    <x v="1"/>
    <x v="13"/>
    <x v="13"/>
    <x v="1"/>
    <x v="1"/>
    <x v="1"/>
    <x v="9"/>
    <s v="50-99Dvc"/>
    <x v="1"/>
    <x v="3"/>
    <n v="114137100"/>
  </r>
  <r>
    <s v="KL4234WAQT6"/>
    <x v="154"/>
    <x v="1"/>
    <x v="13"/>
    <x v="13"/>
    <x v="1"/>
    <x v="1"/>
    <x v="1"/>
    <x v="9"/>
    <s v="50-99Dvc"/>
    <x v="2"/>
    <x v="3"/>
    <n v="100092300"/>
  </r>
  <r>
    <s v="KL4234WAQTA"/>
    <x v="155"/>
    <x v="1"/>
    <x v="13"/>
    <x v="13"/>
    <x v="1"/>
    <x v="1"/>
    <x v="1"/>
    <x v="9"/>
    <s v="50-99Dvc"/>
    <x v="3"/>
    <x v="3"/>
    <n v="96581100"/>
  </r>
  <r>
    <s v="KL4234WAQTL"/>
    <x v="156"/>
    <x v="1"/>
    <x v="13"/>
    <x v="13"/>
    <x v="1"/>
    <x v="1"/>
    <x v="1"/>
    <x v="9"/>
    <s v="50-99Dvc"/>
    <x v="4"/>
    <x v="3"/>
    <n v="82536300"/>
  </r>
  <r>
    <s v="KL4234WARD5"/>
    <x v="145"/>
    <x v="1"/>
    <x v="13"/>
    <x v="13"/>
    <x v="1"/>
    <x v="1"/>
    <x v="1"/>
    <x v="10"/>
    <s v="100-149Dvc"/>
    <x v="1"/>
    <x v="1"/>
    <n v="64680000"/>
  </r>
  <r>
    <s v="KL4234WARD6"/>
    <x v="146"/>
    <x v="1"/>
    <x v="13"/>
    <x v="13"/>
    <x v="1"/>
    <x v="1"/>
    <x v="1"/>
    <x v="10"/>
    <s v="100-149Dvc"/>
    <x v="2"/>
    <x v="1"/>
    <n v="56710500"/>
  </r>
  <r>
    <s v="KL4234WARDA"/>
    <x v="147"/>
    <x v="1"/>
    <x v="13"/>
    <x v="13"/>
    <x v="1"/>
    <x v="1"/>
    <x v="1"/>
    <x v="10"/>
    <s v="100-149Dvc"/>
    <x v="3"/>
    <x v="1"/>
    <n v="54723900"/>
  </r>
  <r>
    <s v="KL4234WARDL"/>
    <x v="148"/>
    <x v="1"/>
    <x v="13"/>
    <x v="13"/>
    <x v="1"/>
    <x v="1"/>
    <x v="1"/>
    <x v="10"/>
    <s v="100-149Dvc"/>
    <x v="4"/>
    <x v="1"/>
    <n v="46754400"/>
  </r>
  <r>
    <s v="KL4234WARF5"/>
    <x v="149"/>
    <x v="1"/>
    <x v="13"/>
    <x v="13"/>
    <x v="1"/>
    <x v="1"/>
    <x v="1"/>
    <x v="10"/>
    <s v="100-149Dvc"/>
    <x v="1"/>
    <x v="2"/>
    <n v="37306500"/>
  </r>
  <r>
    <s v="KL4234WARF6"/>
    <x v="150"/>
    <x v="1"/>
    <x v="13"/>
    <x v="13"/>
    <x v="1"/>
    <x v="1"/>
    <x v="1"/>
    <x v="10"/>
    <s v="100-149Dvc"/>
    <x v="2"/>
    <x v="2"/>
    <n v="32340000"/>
  </r>
  <r>
    <s v="KL4234WARFA"/>
    <x v="151"/>
    <x v="1"/>
    <x v="13"/>
    <x v="13"/>
    <x v="1"/>
    <x v="1"/>
    <x v="1"/>
    <x v="10"/>
    <s v="100-149Dvc"/>
    <x v="3"/>
    <x v="2"/>
    <n v="32340000"/>
  </r>
  <r>
    <s v="KL4234WARFL"/>
    <x v="152"/>
    <x v="1"/>
    <x v="13"/>
    <x v="13"/>
    <x v="1"/>
    <x v="1"/>
    <x v="1"/>
    <x v="10"/>
    <s v="100-149Dvc"/>
    <x v="4"/>
    <x v="2"/>
    <n v="27373500"/>
  </r>
  <r>
    <s v="KL4234WART5"/>
    <x v="153"/>
    <x v="1"/>
    <x v="13"/>
    <x v="13"/>
    <x v="1"/>
    <x v="1"/>
    <x v="1"/>
    <x v="10"/>
    <s v="100-149Dvc"/>
    <x v="1"/>
    <x v="3"/>
    <n v="97020000"/>
  </r>
  <r>
    <s v="KL4234WART6"/>
    <x v="154"/>
    <x v="1"/>
    <x v="13"/>
    <x v="13"/>
    <x v="1"/>
    <x v="1"/>
    <x v="1"/>
    <x v="10"/>
    <s v="100-149Dvc"/>
    <x v="2"/>
    <x v="3"/>
    <n v="85077300"/>
  </r>
  <r>
    <s v="KL4234WARTA"/>
    <x v="155"/>
    <x v="1"/>
    <x v="13"/>
    <x v="13"/>
    <x v="1"/>
    <x v="1"/>
    <x v="1"/>
    <x v="10"/>
    <s v="100-149Dvc"/>
    <x v="3"/>
    <x v="3"/>
    <n v="82097400"/>
  </r>
  <r>
    <s v="KL4234WARTL"/>
    <x v="156"/>
    <x v="1"/>
    <x v="13"/>
    <x v="13"/>
    <x v="1"/>
    <x v="1"/>
    <x v="1"/>
    <x v="10"/>
    <s v="100-149Dvc"/>
    <x v="4"/>
    <x v="3"/>
    <n v="70154700"/>
  </r>
  <r>
    <s v="KL4234WASD5"/>
    <x v="145"/>
    <x v="1"/>
    <x v="13"/>
    <x v="13"/>
    <x v="1"/>
    <x v="1"/>
    <x v="1"/>
    <x v="11"/>
    <s v="150-249Dvc"/>
    <x v="1"/>
    <x v="1"/>
    <n v="64680000"/>
  </r>
  <r>
    <s v="KL4234WASD6"/>
    <x v="146"/>
    <x v="1"/>
    <x v="13"/>
    <x v="13"/>
    <x v="1"/>
    <x v="1"/>
    <x v="1"/>
    <x v="11"/>
    <s v="150-249Dvc"/>
    <x v="2"/>
    <x v="1"/>
    <n v="56710500"/>
  </r>
  <r>
    <s v="KL4234WASDA"/>
    <x v="147"/>
    <x v="1"/>
    <x v="13"/>
    <x v="13"/>
    <x v="1"/>
    <x v="1"/>
    <x v="1"/>
    <x v="11"/>
    <s v="150-249Dvc"/>
    <x v="3"/>
    <x v="1"/>
    <n v="54723900"/>
  </r>
  <r>
    <s v="KL4234WASDL"/>
    <x v="148"/>
    <x v="1"/>
    <x v="13"/>
    <x v="13"/>
    <x v="1"/>
    <x v="1"/>
    <x v="1"/>
    <x v="11"/>
    <s v="150-249Dvc"/>
    <x v="4"/>
    <x v="1"/>
    <n v="46754400"/>
  </r>
  <r>
    <s v="KL4234WASF5"/>
    <x v="149"/>
    <x v="1"/>
    <x v="13"/>
    <x v="13"/>
    <x v="1"/>
    <x v="1"/>
    <x v="1"/>
    <x v="11"/>
    <s v="150-249Dvc"/>
    <x v="1"/>
    <x v="2"/>
    <n v="37306500"/>
  </r>
  <r>
    <s v="KL4234WASF6"/>
    <x v="150"/>
    <x v="1"/>
    <x v="13"/>
    <x v="13"/>
    <x v="1"/>
    <x v="1"/>
    <x v="1"/>
    <x v="11"/>
    <s v="150-249Dvc"/>
    <x v="2"/>
    <x v="2"/>
    <n v="32340000"/>
  </r>
  <r>
    <s v="KL4234WASFA"/>
    <x v="151"/>
    <x v="1"/>
    <x v="13"/>
    <x v="13"/>
    <x v="1"/>
    <x v="1"/>
    <x v="1"/>
    <x v="11"/>
    <s v="150-249Dvc"/>
    <x v="3"/>
    <x v="2"/>
    <n v="32340000"/>
  </r>
  <r>
    <s v="KL4234WASFL"/>
    <x v="152"/>
    <x v="1"/>
    <x v="13"/>
    <x v="13"/>
    <x v="1"/>
    <x v="1"/>
    <x v="1"/>
    <x v="11"/>
    <s v="150-249Dvc"/>
    <x v="4"/>
    <x v="2"/>
    <n v="27373500"/>
  </r>
  <r>
    <s v="KL4234WAST5"/>
    <x v="153"/>
    <x v="1"/>
    <x v="13"/>
    <x v="13"/>
    <x v="1"/>
    <x v="1"/>
    <x v="1"/>
    <x v="11"/>
    <s v="150-249Dvc"/>
    <x v="1"/>
    <x v="3"/>
    <n v="97020000"/>
  </r>
  <r>
    <s v="KL4234WAST6"/>
    <x v="154"/>
    <x v="1"/>
    <x v="13"/>
    <x v="13"/>
    <x v="1"/>
    <x v="1"/>
    <x v="1"/>
    <x v="11"/>
    <s v="150-249Dvc"/>
    <x v="2"/>
    <x v="3"/>
    <n v="85077300"/>
  </r>
  <r>
    <s v="KL4234WASTA"/>
    <x v="155"/>
    <x v="1"/>
    <x v="13"/>
    <x v="13"/>
    <x v="1"/>
    <x v="1"/>
    <x v="1"/>
    <x v="11"/>
    <s v="150-249Dvc"/>
    <x v="3"/>
    <x v="3"/>
    <n v="82097400"/>
  </r>
  <r>
    <s v="KL4234WASTL"/>
    <x v="156"/>
    <x v="1"/>
    <x v="13"/>
    <x v="13"/>
    <x v="1"/>
    <x v="1"/>
    <x v="1"/>
    <x v="11"/>
    <s v="150-249Dvc"/>
    <x v="4"/>
    <x v="3"/>
    <n v="70154700"/>
  </r>
  <r>
    <s v="KL4234WATD5"/>
    <x v="145"/>
    <x v="1"/>
    <x v="13"/>
    <x v="13"/>
    <x v="1"/>
    <x v="1"/>
    <x v="1"/>
    <x v="12"/>
    <s v="250-499Dvc"/>
    <x v="1"/>
    <x v="1"/>
    <n v="60891600"/>
  </r>
  <r>
    <s v="KL4234WATD6"/>
    <x v="146"/>
    <x v="1"/>
    <x v="13"/>
    <x v="13"/>
    <x v="1"/>
    <x v="1"/>
    <x v="1"/>
    <x v="12"/>
    <s v="250-499Dvc"/>
    <x v="2"/>
    <x v="1"/>
    <n v="53384100"/>
  </r>
  <r>
    <s v="KL4234WATDA"/>
    <x v="147"/>
    <x v="1"/>
    <x v="13"/>
    <x v="13"/>
    <x v="1"/>
    <x v="1"/>
    <x v="1"/>
    <x v="12"/>
    <s v="250-499Dvc"/>
    <x v="3"/>
    <x v="1"/>
    <n v="51513000"/>
  </r>
  <r>
    <s v="KL4234WATDL"/>
    <x v="148"/>
    <x v="1"/>
    <x v="13"/>
    <x v="13"/>
    <x v="1"/>
    <x v="1"/>
    <x v="1"/>
    <x v="12"/>
    <s v="250-499Dvc"/>
    <x v="4"/>
    <x v="1"/>
    <n v="44005500"/>
  </r>
  <r>
    <s v="KL4234WATF5"/>
    <x v="149"/>
    <x v="1"/>
    <x v="13"/>
    <x v="13"/>
    <x v="1"/>
    <x v="1"/>
    <x v="1"/>
    <x v="12"/>
    <s v="250-499Dvc"/>
    <x v="1"/>
    <x v="2"/>
    <n v="35112000"/>
  </r>
  <r>
    <s v="KL4234WATF6"/>
    <x v="150"/>
    <x v="1"/>
    <x v="13"/>
    <x v="13"/>
    <x v="1"/>
    <x v="1"/>
    <x v="1"/>
    <x v="12"/>
    <s v="250-499Dvc"/>
    <x v="2"/>
    <x v="2"/>
    <n v="30445800"/>
  </r>
  <r>
    <s v="KL4234WATFA"/>
    <x v="151"/>
    <x v="1"/>
    <x v="13"/>
    <x v="13"/>
    <x v="1"/>
    <x v="1"/>
    <x v="1"/>
    <x v="12"/>
    <s v="250-499Dvc"/>
    <x v="3"/>
    <x v="2"/>
    <n v="30445800"/>
  </r>
  <r>
    <s v="KL4234WATFL"/>
    <x v="152"/>
    <x v="1"/>
    <x v="13"/>
    <x v="13"/>
    <x v="1"/>
    <x v="1"/>
    <x v="1"/>
    <x v="12"/>
    <s v="250-499Dvc"/>
    <x v="4"/>
    <x v="2"/>
    <n v="25733400"/>
  </r>
  <r>
    <s v="KL4234WATT5"/>
    <x v="153"/>
    <x v="1"/>
    <x v="13"/>
    <x v="13"/>
    <x v="1"/>
    <x v="1"/>
    <x v="1"/>
    <x v="12"/>
    <s v="250-499Dvc"/>
    <x v="1"/>
    <x v="3"/>
    <n v="91291200"/>
  </r>
  <r>
    <s v="KL4234WATT6"/>
    <x v="154"/>
    <x v="1"/>
    <x v="13"/>
    <x v="13"/>
    <x v="1"/>
    <x v="1"/>
    <x v="1"/>
    <x v="12"/>
    <s v="250-499Dvc"/>
    <x v="2"/>
    <x v="3"/>
    <n v="80064600"/>
  </r>
  <r>
    <s v="KL4234WATTA"/>
    <x v="155"/>
    <x v="1"/>
    <x v="13"/>
    <x v="13"/>
    <x v="1"/>
    <x v="1"/>
    <x v="1"/>
    <x v="12"/>
    <s v="250-499Dvc"/>
    <x v="3"/>
    <x v="3"/>
    <n v="77246400"/>
  </r>
  <r>
    <s v="KL4234WATTL"/>
    <x v="156"/>
    <x v="1"/>
    <x v="13"/>
    <x v="13"/>
    <x v="1"/>
    <x v="1"/>
    <x v="1"/>
    <x v="12"/>
    <s v="250-499Dvc"/>
    <x v="4"/>
    <x v="3"/>
    <n v="66019800"/>
  </r>
  <r>
    <s v="KL4234WAUD5"/>
    <x v="145"/>
    <x v="1"/>
    <x v="13"/>
    <x v="13"/>
    <x v="1"/>
    <x v="1"/>
    <x v="1"/>
    <x v="13"/>
    <s v="500-999Dvc"/>
    <x v="1"/>
    <x v="1"/>
    <n v="60891600"/>
  </r>
  <r>
    <s v="KL4234WAUD6"/>
    <x v="146"/>
    <x v="1"/>
    <x v="13"/>
    <x v="13"/>
    <x v="1"/>
    <x v="1"/>
    <x v="1"/>
    <x v="13"/>
    <s v="500-999Dvc"/>
    <x v="2"/>
    <x v="1"/>
    <n v="53384100"/>
  </r>
  <r>
    <s v="KL4234WAUDA"/>
    <x v="147"/>
    <x v="1"/>
    <x v="13"/>
    <x v="13"/>
    <x v="1"/>
    <x v="1"/>
    <x v="1"/>
    <x v="13"/>
    <s v="500-999Dvc"/>
    <x v="3"/>
    <x v="1"/>
    <n v="51513000"/>
  </r>
  <r>
    <s v="KL4234WAUDL"/>
    <x v="148"/>
    <x v="1"/>
    <x v="13"/>
    <x v="13"/>
    <x v="1"/>
    <x v="1"/>
    <x v="1"/>
    <x v="13"/>
    <s v="500-999Dvc"/>
    <x v="4"/>
    <x v="1"/>
    <n v="44005500"/>
  </r>
  <r>
    <s v="KL4234WAUF5"/>
    <x v="149"/>
    <x v="1"/>
    <x v="13"/>
    <x v="13"/>
    <x v="1"/>
    <x v="1"/>
    <x v="1"/>
    <x v="13"/>
    <s v="500-999Dvc"/>
    <x v="1"/>
    <x v="2"/>
    <n v="35112000"/>
  </r>
  <r>
    <s v="KL4234WAUF6"/>
    <x v="150"/>
    <x v="1"/>
    <x v="13"/>
    <x v="13"/>
    <x v="1"/>
    <x v="1"/>
    <x v="1"/>
    <x v="13"/>
    <s v="500-999Dvc"/>
    <x v="2"/>
    <x v="2"/>
    <n v="30445800"/>
  </r>
  <r>
    <s v="KL4234WAUFA"/>
    <x v="151"/>
    <x v="1"/>
    <x v="13"/>
    <x v="13"/>
    <x v="1"/>
    <x v="1"/>
    <x v="1"/>
    <x v="13"/>
    <s v="500-999Dvc"/>
    <x v="3"/>
    <x v="2"/>
    <n v="30445800"/>
  </r>
  <r>
    <s v="KL4234WAUFL"/>
    <x v="152"/>
    <x v="1"/>
    <x v="13"/>
    <x v="13"/>
    <x v="1"/>
    <x v="1"/>
    <x v="1"/>
    <x v="13"/>
    <s v="500-999Dvc"/>
    <x v="4"/>
    <x v="2"/>
    <n v="25733400"/>
  </r>
  <r>
    <s v="KL4234WAUT5"/>
    <x v="153"/>
    <x v="1"/>
    <x v="13"/>
    <x v="13"/>
    <x v="1"/>
    <x v="1"/>
    <x v="1"/>
    <x v="13"/>
    <s v="500-999Dvc"/>
    <x v="1"/>
    <x v="3"/>
    <n v="91291200"/>
  </r>
  <r>
    <s v="KL4234WAUT6"/>
    <x v="154"/>
    <x v="1"/>
    <x v="13"/>
    <x v="13"/>
    <x v="1"/>
    <x v="1"/>
    <x v="1"/>
    <x v="13"/>
    <s v="500-999Dvc"/>
    <x v="2"/>
    <x v="3"/>
    <n v="80064600"/>
  </r>
  <r>
    <s v="KL4234WAUTA"/>
    <x v="155"/>
    <x v="1"/>
    <x v="13"/>
    <x v="13"/>
    <x v="1"/>
    <x v="1"/>
    <x v="1"/>
    <x v="13"/>
    <s v="500-999Dvc"/>
    <x v="3"/>
    <x v="3"/>
    <n v="77246400"/>
  </r>
  <r>
    <s v="KL4234WAUTL"/>
    <x v="156"/>
    <x v="1"/>
    <x v="13"/>
    <x v="13"/>
    <x v="1"/>
    <x v="1"/>
    <x v="1"/>
    <x v="13"/>
    <s v="500-999Dvc"/>
    <x v="4"/>
    <x v="3"/>
    <n v="66019800"/>
  </r>
  <r>
    <s v="KL4234WAVD5"/>
    <x v="145"/>
    <x v="1"/>
    <x v="13"/>
    <x v="13"/>
    <x v="1"/>
    <x v="1"/>
    <x v="1"/>
    <x v="14"/>
    <s v="1000-1499Dvc"/>
    <x v="1"/>
    <x v="1"/>
    <n v="56179200"/>
  </r>
  <r>
    <s v="KL4234WAVD6"/>
    <x v="146"/>
    <x v="1"/>
    <x v="13"/>
    <x v="13"/>
    <x v="1"/>
    <x v="1"/>
    <x v="1"/>
    <x v="14"/>
    <s v="1000-1499Dvc"/>
    <x v="2"/>
    <x v="1"/>
    <n v="48694800"/>
  </r>
  <r>
    <s v="KL4234WAVDA"/>
    <x v="147"/>
    <x v="1"/>
    <x v="13"/>
    <x v="13"/>
    <x v="1"/>
    <x v="1"/>
    <x v="1"/>
    <x v="14"/>
    <s v="1000-1499Dvc"/>
    <x v="3"/>
    <x v="1"/>
    <n v="49179900"/>
  </r>
  <r>
    <s v="KL4234WAVDL"/>
    <x v="148"/>
    <x v="1"/>
    <x v="13"/>
    <x v="13"/>
    <x v="1"/>
    <x v="1"/>
    <x v="1"/>
    <x v="14"/>
    <s v="1000-1499Dvc"/>
    <x v="4"/>
    <x v="1"/>
    <n v="41672400"/>
  </r>
  <r>
    <s v="KL4234WAVF5"/>
    <x v="149"/>
    <x v="1"/>
    <x v="13"/>
    <x v="13"/>
    <x v="1"/>
    <x v="1"/>
    <x v="1"/>
    <x v="14"/>
    <s v="1000-1499Dvc"/>
    <x v="1"/>
    <x v="2"/>
    <n v="30445800"/>
  </r>
  <r>
    <s v="KL4234WAVF6"/>
    <x v="150"/>
    <x v="1"/>
    <x v="13"/>
    <x v="13"/>
    <x v="1"/>
    <x v="1"/>
    <x v="1"/>
    <x v="14"/>
    <s v="1000-1499Dvc"/>
    <x v="2"/>
    <x v="2"/>
    <n v="25733400"/>
  </r>
  <r>
    <s v="KL4234WAVFA"/>
    <x v="151"/>
    <x v="1"/>
    <x v="13"/>
    <x v="13"/>
    <x v="1"/>
    <x v="1"/>
    <x v="1"/>
    <x v="14"/>
    <s v="1000-1499Dvc"/>
    <x v="3"/>
    <x v="2"/>
    <n v="28112700"/>
  </r>
  <r>
    <s v="KL4234WAVFL"/>
    <x v="152"/>
    <x v="1"/>
    <x v="13"/>
    <x v="13"/>
    <x v="1"/>
    <x v="1"/>
    <x v="1"/>
    <x v="14"/>
    <s v="1000-1499Dvc"/>
    <x v="4"/>
    <x v="2"/>
    <n v="23400300"/>
  </r>
  <r>
    <s v="KL4234WAVT5"/>
    <x v="153"/>
    <x v="1"/>
    <x v="13"/>
    <x v="13"/>
    <x v="1"/>
    <x v="1"/>
    <x v="1"/>
    <x v="14"/>
    <s v="1000-1499Dvc"/>
    <x v="1"/>
    <x v="3"/>
    <n v="86625000"/>
  </r>
  <r>
    <s v="KL4234WAVT6"/>
    <x v="154"/>
    <x v="1"/>
    <x v="13"/>
    <x v="13"/>
    <x v="1"/>
    <x v="1"/>
    <x v="1"/>
    <x v="14"/>
    <s v="1000-1499Dvc"/>
    <x v="2"/>
    <x v="3"/>
    <n v="75398400"/>
  </r>
  <r>
    <s v="KL4234WAVTA"/>
    <x v="155"/>
    <x v="1"/>
    <x v="13"/>
    <x v="13"/>
    <x v="1"/>
    <x v="1"/>
    <x v="1"/>
    <x v="14"/>
    <s v="1000-1499Dvc"/>
    <x v="3"/>
    <x v="3"/>
    <n v="74913300"/>
  </r>
  <r>
    <s v="KL4234WAVTL"/>
    <x v="156"/>
    <x v="1"/>
    <x v="13"/>
    <x v="13"/>
    <x v="1"/>
    <x v="1"/>
    <x v="1"/>
    <x v="14"/>
    <s v="1000-1499Dvc"/>
    <x v="4"/>
    <x v="3"/>
    <n v="63686700"/>
  </r>
  <r>
    <s v="KL4234WAWD5"/>
    <x v="145"/>
    <x v="1"/>
    <x v="13"/>
    <x v="13"/>
    <x v="1"/>
    <x v="1"/>
    <x v="1"/>
    <x v="15"/>
    <s v="1500-2499Dvc"/>
    <x v="1"/>
    <x v="1"/>
    <n v="56179200"/>
  </r>
  <r>
    <s v="KL4234WAWD6"/>
    <x v="146"/>
    <x v="1"/>
    <x v="13"/>
    <x v="13"/>
    <x v="1"/>
    <x v="1"/>
    <x v="1"/>
    <x v="15"/>
    <s v="1500-2499Dvc"/>
    <x v="2"/>
    <x v="1"/>
    <n v="48694800"/>
  </r>
  <r>
    <s v="KL4234WAWDA"/>
    <x v="147"/>
    <x v="1"/>
    <x v="13"/>
    <x v="13"/>
    <x v="1"/>
    <x v="1"/>
    <x v="1"/>
    <x v="15"/>
    <s v="1500-2499Dvc"/>
    <x v="3"/>
    <x v="1"/>
    <n v="49179900"/>
  </r>
  <r>
    <s v="KL4234WAWDL"/>
    <x v="148"/>
    <x v="1"/>
    <x v="13"/>
    <x v="13"/>
    <x v="1"/>
    <x v="1"/>
    <x v="1"/>
    <x v="15"/>
    <s v="1500-2499Dvc"/>
    <x v="4"/>
    <x v="1"/>
    <n v="41672400"/>
  </r>
  <r>
    <s v="KL4234WAWF5"/>
    <x v="149"/>
    <x v="1"/>
    <x v="13"/>
    <x v="13"/>
    <x v="1"/>
    <x v="1"/>
    <x v="1"/>
    <x v="15"/>
    <s v="1500-2499Dvc"/>
    <x v="1"/>
    <x v="2"/>
    <n v="30445800"/>
  </r>
  <r>
    <s v="KL4234WAWF6"/>
    <x v="150"/>
    <x v="1"/>
    <x v="13"/>
    <x v="13"/>
    <x v="1"/>
    <x v="1"/>
    <x v="1"/>
    <x v="15"/>
    <s v="1500-2499Dvc"/>
    <x v="2"/>
    <x v="2"/>
    <n v="25733400"/>
  </r>
  <r>
    <s v="KL4234WAWFA"/>
    <x v="151"/>
    <x v="1"/>
    <x v="13"/>
    <x v="13"/>
    <x v="1"/>
    <x v="1"/>
    <x v="1"/>
    <x v="15"/>
    <s v="1500-2499Dvc"/>
    <x v="3"/>
    <x v="2"/>
    <n v="28112700"/>
  </r>
  <r>
    <s v="KL4234WAWFL"/>
    <x v="152"/>
    <x v="1"/>
    <x v="13"/>
    <x v="13"/>
    <x v="1"/>
    <x v="1"/>
    <x v="1"/>
    <x v="15"/>
    <s v="1500-2499Dvc"/>
    <x v="4"/>
    <x v="2"/>
    <n v="23400300"/>
  </r>
  <r>
    <s v="KL4234WAWT5"/>
    <x v="153"/>
    <x v="1"/>
    <x v="13"/>
    <x v="13"/>
    <x v="1"/>
    <x v="1"/>
    <x v="1"/>
    <x v="15"/>
    <s v="1500-2499Dvc"/>
    <x v="1"/>
    <x v="3"/>
    <n v="86625000"/>
  </r>
  <r>
    <s v="KL4234WAWT6"/>
    <x v="154"/>
    <x v="1"/>
    <x v="13"/>
    <x v="13"/>
    <x v="1"/>
    <x v="1"/>
    <x v="1"/>
    <x v="15"/>
    <s v="1500-2499Dvc"/>
    <x v="2"/>
    <x v="3"/>
    <n v="75398400"/>
  </r>
  <r>
    <s v="KL4234WAWTA"/>
    <x v="155"/>
    <x v="1"/>
    <x v="13"/>
    <x v="13"/>
    <x v="1"/>
    <x v="1"/>
    <x v="1"/>
    <x v="15"/>
    <s v="1500-2499Dvc"/>
    <x v="3"/>
    <x v="3"/>
    <n v="74913300"/>
  </r>
  <r>
    <s v="KL4234WAWTL"/>
    <x v="156"/>
    <x v="1"/>
    <x v="13"/>
    <x v="13"/>
    <x v="1"/>
    <x v="1"/>
    <x v="1"/>
    <x v="15"/>
    <s v="1500-2499Dvc"/>
    <x v="4"/>
    <x v="3"/>
    <n v="63686700"/>
  </r>
  <r>
    <s v="KL4234WAXD5"/>
    <x v="145"/>
    <x v="1"/>
    <x v="13"/>
    <x v="13"/>
    <x v="1"/>
    <x v="1"/>
    <x v="1"/>
    <x v="16"/>
    <s v="2500-4999Dvc"/>
    <x v="1"/>
    <x v="1"/>
    <n v="56179200"/>
  </r>
  <r>
    <s v="KL4234WAXD6"/>
    <x v="146"/>
    <x v="1"/>
    <x v="13"/>
    <x v="13"/>
    <x v="1"/>
    <x v="1"/>
    <x v="1"/>
    <x v="16"/>
    <s v="2500-4999Dvc"/>
    <x v="2"/>
    <x v="1"/>
    <n v="48694800"/>
  </r>
  <r>
    <s v="KL4234WAXDA"/>
    <x v="147"/>
    <x v="1"/>
    <x v="13"/>
    <x v="13"/>
    <x v="1"/>
    <x v="1"/>
    <x v="1"/>
    <x v="16"/>
    <s v="2500-4999Dvc"/>
    <x v="3"/>
    <x v="1"/>
    <n v="49179900"/>
  </r>
  <r>
    <s v="KL4234WAXDL"/>
    <x v="148"/>
    <x v="1"/>
    <x v="13"/>
    <x v="13"/>
    <x v="1"/>
    <x v="1"/>
    <x v="1"/>
    <x v="16"/>
    <s v="2500-4999Dvc"/>
    <x v="4"/>
    <x v="1"/>
    <n v="41672400"/>
  </r>
  <r>
    <s v="KL4234WAXF5"/>
    <x v="149"/>
    <x v="1"/>
    <x v="13"/>
    <x v="13"/>
    <x v="1"/>
    <x v="1"/>
    <x v="1"/>
    <x v="16"/>
    <s v="2500-4999Dvc"/>
    <x v="1"/>
    <x v="2"/>
    <n v="30445800"/>
  </r>
  <r>
    <s v="KL4234WAXF6"/>
    <x v="150"/>
    <x v="1"/>
    <x v="13"/>
    <x v="13"/>
    <x v="1"/>
    <x v="1"/>
    <x v="1"/>
    <x v="16"/>
    <s v="2500-4999Dvc"/>
    <x v="2"/>
    <x v="2"/>
    <n v="25733400"/>
  </r>
  <r>
    <s v="KL4234WAXFA"/>
    <x v="151"/>
    <x v="1"/>
    <x v="13"/>
    <x v="13"/>
    <x v="1"/>
    <x v="1"/>
    <x v="1"/>
    <x v="16"/>
    <s v="2500-4999Dvc"/>
    <x v="3"/>
    <x v="2"/>
    <n v="28112700"/>
  </r>
  <r>
    <s v="KL4234WAXFL"/>
    <x v="152"/>
    <x v="1"/>
    <x v="13"/>
    <x v="13"/>
    <x v="1"/>
    <x v="1"/>
    <x v="1"/>
    <x v="16"/>
    <s v="2500-4999Dvc"/>
    <x v="4"/>
    <x v="2"/>
    <n v="23400300"/>
  </r>
  <r>
    <s v="KL4234WAXT5"/>
    <x v="153"/>
    <x v="1"/>
    <x v="13"/>
    <x v="13"/>
    <x v="1"/>
    <x v="1"/>
    <x v="1"/>
    <x v="16"/>
    <s v="2500-4999Dvc"/>
    <x v="1"/>
    <x v="3"/>
    <n v="86625000"/>
  </r>
  <r>
    <s v="KL4234WAXT6"/>
    <x v="154"/>
    <x v="1"/>
    <x v="13"/>
    <x v="13"/>
    <x v="1"/>
    <x v="1"/>
    <x v="1"/>
    <x v="16"/>
    <s v="2500-4999Dvc"/>
    <x v="2"/>
    <x v="3"/>
    <n v="75398400"/>
  </r>
  <r>
    <s v="KL4234WAXTA"/>
    <x v="155"/>
    <x v="1"/>
    <x v="13"/>
    <x v="13"/>
    <x v="1"/>
    <x v="1"/>
    <x v="1"/>
    <x v="16"/>
    <s v="2500-4999Dvc"/>
    <x v="3"/>
    <x v="3"/>
    <n v="74913300"/>
  </r>
  <r>
    <s v="KL4234WAXTL"/>
    <x v="156"/>
    <x v="1"/>
    <x v="13"/>
    <x v="13"/>
    <x v="1"/>
    <x v="1"/>
    <x v="1"/>
    <x v="16"/>
    <s v="2500-4999Dvc"/>
    <x v="4"/>
    <x v="3"/>
    <n v="63686700"/>
  </r>
  <r>
    <s v="KL4234WAYD5"/>
    <x v="145"/>
    <x v="1"/>
    <x v="13"/>
    <x v="13"/>
    <x v="1"/>
    <x v="1"/>
    <x v="1"/>
    <x v="17"/>
    <s v="5000+Dvc"/>
    <x v="1"/>
    <x v="1"/>
    <n v="56179200"/>
  </r>
  <r>
    <s v="KL4234WAYD6"/>
    <x v="146"/>
    <x v="1"/>
    <x v="13"/>
    <x v="13"/>
    <x v="1"/>
    <x v="1"/>
    <x v="1"/>
    <x v="17"/>
    <s v="5000+Dvc"/>
    <x v="2"/>
    <x v="1"/>
    <n v="48694800"/>
  </r>
  <r>
    <s v="KL4234WAYDA"/>
    <x v="147"/>
    <x v="1"/>
    <x v="13"/>
    <x v="13"/>
    <x v="1"/>
    <x v="1"/>
    <x v="1"/>
    <x v="17"/>
    <s v="5000+Dvc"/>
    <x v="3"/>
    <x v="1"/>
    <n v="49179900"/>
  </r>
  <r>
    <s v="KL4234WAYDL"/>
    <x v="148"/>
    <x v="1"/>
    <x v="13"/>
    <x v="13"/>
    <x v="1"/>
    <x v="1"/>
    <x v="1"/>
    <x v="17"/>
    <s v="5000+Dvc"/>
    <x v="4"/>
    <x v="1"/>
    <n v="41672400"/>
  </r>
  <r>
    <s v="KL4234WAYF5"/>
    <x v="149"/>
    <x v="1"/>
    <x v="13"/>
    <x v="13"/>
    <x v="1"/>
    <x v="1"/>
    <x v="1"/>
    <x v="17"/>
    <s v="5000+Dvc"/>
    <x v="1"/>
    <x v="2"/>
    <n v="30445800"/>
  </r>
  <r>
    <s v="KL4234WAYF6"/>
    <x v="150"/>
    <x v="1"/>
    <x v="13"/>
    <x v="13"/>
    <x v="1"/>
    <x v="1"/>
    <x v="1"/>
    <x v="17"/>
    <s v="5000+Dvc"/>
    <x v="2"/>
    <x v="2"/>
    <n v="25733400"/>
  </r>
  <r>
    <s v="KL4234WAYFA"/>
    <x v="151"/>
    <x v="1"/>
    <x v="13"/>
    <x v="13"/>
    <x v="1"/>
    <x v="1"/>
    <x v="1"/>
    <x v="17"/>
    <s v="5000+Dvc"/>
    <x v="3"/>
    <x v="2"/>
    <n v="28112700"/>
  </r>
  <r>
    <s v="KL4234WAYFL"/>
    <x v="152"/>
    <x v="1"/>
    <x v="13"/>
    <x v="13"/>
    <x v="1"/>
    <x v="1"/>
    <x v="1"/>
    <x v="17"/>
    <s v="5000+Dvc"/>
    <x v="4"/>
    <x v="2"/>
    <n v="23400300"/>
  </r>
  <r>
    <s v="KL4234WAYT5"/>
    <x v="153"/>
    <x v="1"/>
    <x v="13"/>
    <x v="13"/>
    <x v="1"/>
    <x v="1"/>
    <x v="1"/>
    <x v="17"/>
    <s v="5000+Dvc"/>
    <x v="1"/>
    <x v="3"/>
    <n v="86625000"/>
  </r>
  <r>
    <s v="KL4234WAYT6"/>
    <x v="154"/>
    <x v="1"/>
    <x v="13"/>
    <x v="13"/>
    <x v="1"/>
    <x v="1"/>
    <x v="1"/>
    <x v="17"/>
    <s v="5000+Dvc"/>
    <x v="2"/>
    <x v="3"/>
    <n v="75398400"/>
  </r>
  <r>
    <s v="KL4234WAYTA"/>
    <x v="155"/>
    <x v="1"/>
    <x v="13"/>
    <x v="13"/>
    <x v="1"/>
    <x v="1"/>
    <x v="1"/>
    <x v="17"/>
    <s v="5000+Dvc"/>
    <x v="3"/>
    <x v="3"/>
    <n v="74913300"/>
  </r>
  <r>
    <s v="KL4234WAYTL"/>
    <x v="156"/>
    <x v="1"/>
    <x v="13"/>
    <x v="13"/>
    <x v="1"/>
    <x v="1"/>
    <x v="1"/>
    <x v="17"/>
    <s v="5000+Dvc"/>
    <x v="4"/>
    <x v="3"/>
    <n v="63686700"/>
  </r>
  <r>
    <s v="KL4237WAAD5"/>
    <x v="157"/>
    <x v="1"/>
    <x v="14"/>
    <x v="14"/>
    <x v="1"/>
    <x v="1"/>
    <x v="1"/>
    <x v="1"/>
    <s v="1-1Dvc"/>
    <x v="1"/>
    <x v="1"/>
    <n v="402679200"/>
  </r>
  <r>
    <s v="KL4237WAAD6"/>
    <x v="158"/>
    <x v="1"/>
    <x v="14"/>
    <x v="14"/>
    <x v="1"/>
    <x v="1"/>
    <x v="1"/>
    <x v="1"/>
    <s v="1-1Dvc"/>
    <x v="2"/>
    <x v="1"/>
    <n v="353129700"/>
  </r>
  <r>
    <s v="KL4237WAADA"/>
    <x v="159"/>
    <x v="1"/>
    <x v="14"/>
    <x v="14"/>
    <x v="1"/>
    <x v="1"/>
    <x v="1"/>
    <x v="1"/>
    <s v="1-1Dvc"/>
    <x v="3"/>
    <x v="1"/>
    <n v="340725000"/>
  </r>
  <r>
    <s v="KL4237WAADL"/>
    <x v="160"/>
    <x v="1"/>
    <x v="14"/>
    <x v="14"/>
    <x v="1"/>
    <x v="1"/>
    <x v="1"/>
    <x v="1"/>
    <s v="1-1Dvc"/>
    <x v="4"/>
    <x v="1"/>
    <n v="291175500"/>
  </r>
  <r>
    <s v="KL4237WAAF5"/>
    <x v="161"/>
    <x v="1"/>
    <x v="14"/>
    <x v="14"/>
    <x v="1"/>
    <x v="1"/>
    <x v="1"/>
    <x v="1"/>
    <s v="1-1Dvc"/>
    <x v="1"/>
    <x v="2"/>
    <n v="232316700"/>
  </r>
  <r>
    <s v="KL4237WAAF6"/>
    <x v="162"/>
    <x v="1"/>
    <x v="14"/>
    <x v="14"/>
    <x v="1"/>
    <x v="1"/>
    <x v="1"/>
    <x v="1"/>
    <s v="1-1Dvc"/>
    <x v="2"/>
    <x v="2"/>
    <n v="201339600"/>
  </r>
  <r>
    <s v="KL4237WAAFA"/>
    <x v="163"/>
    <x v="1"/>
    <x v="14"/>
    <x v="14"/>
    <x v="1"/>
    <x v="1"/>
    <x v="1"/>
    <x v="1"/>
    <s v="1-1Dvc"/>
    <x v="3"/>
    <x v="2"/>
    <n v="201339600"/>
  </r>
  <r>
    <s v="KL4237WAAFL"/>
    <x v="164"/>
    <x v="1"/>
    <x v="14"/>
    <x v="14"/>
    <x v="1"/>
    <x v="1"/>
    <x v="1"/>
    <x v="1"/>
    <s v="1-1Dvc"/>
    <x v="4"/>
    <x v="2"/>
    <n v="170385600"/>
  </r>
  <r>
    <s v="KL4237WAAT5"/>
    <x v="165"/>
    <x v="1"/>
    <x v="14"/>
    <x v="14"/>
    <x v="1"/>
    <x v="1"/>
    <x v="1"/>
    <x v="1"/>
    <s v="1-1Dvc"/>
    <x v="1"/>
    <x v="3"/>
    <n v="604018800"/>
  </r>
  <r>
    <s v="KL4237WAAT6"/>
    <x v="166"/>
    <x v="1"/>
    <x v="14"/>
    <x v="14"/>
    <x v="1"/>
    <x v="1"/>
    <x v="1"/>
    <x v="1"/>
    <s v="1-1Dvc"/>
    <x v="2"/>
    <x v="3"/>
    <n v="529683000"/>
  </r>
  <r>
    <s v="KL4237WAATA"/>
    <x v="167"/>
    <x v="1"/>
    <x v="14"/>
    <x v="14"/>
    <x v="1"/>
    <x v="1"/>
    <x v="1"/>
    <x v="1"/>
    <s v="1-1Dvc"/>
    <x v="3"/>
    <x v="3"/>
    <n v="511087500"/>
  </r>
  <r>
    <s v="KL4237WAATL"/>
    <x v="168"/>
    <x v="1"/>
    <x v="14"/>
    <x v="14"/>
    <x v="1"/>
    <x v="1"/>
    <x v="1"/>
    <x v="1"/>
    <s v="1-1Dvc"/>
    <x v="4"/>
    <x v="3"/>
    <n v="436751700"/>
  </r>
  <r>
    <s v="KL4237WABD5"/>
    <x v="157"/>
    <x v="1"/>
    <x v="14"/>
    <x v="14"/>
    <x v="1"/>
    <x v="1"/>
    <x v="1"/>
    <x v="2"/>
    <s v="2-2Dvc"/>
    <x v="1"/>
    <x v="1"/>
    <n v="402679200"/>
  </r>
  <r>
    <s v="KL4237WABD6"/>
    <x v="158"/>
    <x v="1"/>
    <x v="14"/>
    <x v="14"/>
    <x v="1"/>
    <x v="1"/>
    <x v="1"/>
    <x v="2"/>
    <s v="2-2Dvc"/>
    <x v="2"/>
    <x v="1"/>
    <n v="353129700"/>
  </r>
  <r>
    <s v="KL4237WABDA"/>
    <x v="159"/>
    <x v="1"/>
    <x v="14"/>
    <x v="14"/>
    <x v="1"/>
    <x v="1"/>
    <x v="1"/>
    <x v="2"/>
    <s v="2-2Dvc"/>
    <x v="3"/>
    <x v="1"/>
    <n v="340725000"/>
  </r>
  <r>
    <s v="KL4237WABDL"/>
    <x v="160"/>
    <x v="1"/>
    <x v="14"/>
    <x v="14"/>
    <x v="1"/>
    <x v="1"/>
    <x v="1"/>
    <x v="2"/>
    <s v="2-2Dvc"/>
    <x v="4"/>
    <x v="1"/>
    <n v="291175500"/>
  </r>
  <r>
    <s v="KL4237WABF5"/>
    <x v="161"/>
    <x v="1"/>
    <x v="14"/>
    <x v="14"/>
    <x v="1"/>
    <x v="1"/>
    <x v="1"/>
    <x v="2"/>
    <s v="2-2Dvc"/>
    <x v="1"/>
    <x v="2"/>
    <n v="232316700"/>
  </r>
  <r>
    <s v="KL4237WABF6"/>
    <x v="162"/>
    <x v="1"/>
    <x v="14"/>
    <x v="14"/>
    <x v="1"/>
    <x v="1"/>
    <x v="1"/>
    <x v="2"/>
    <s v="2-2Dvc"/>
    <x v="2"/>
    <x v="2"/>
    <n v="201339600"/>
  </r>
  <r>
    <s v="KL4237WABFA"/>
    <x v="163"/>
    <x v="1"/>
    <x v="14"/>
    <x v="14"/>
    <x v="1"/>
    <x v="1"/>
    <x v="1"/>
    <x v="2"/>
    <s v="2-2Dvc"/>
    <x v="3"/>
    <x v="2"/>
    <n v="201339600"/>
  </r>
  <r>
    <s v="KL4237WABFL"/>
    <x v="164"/>
    <x v="1"/>
    <x v="14"/>
    <x v="14"/>
    <x v="1"/>
    <x v="1"/>
    <x v="1"/>
    <x v="2"/>
    <s v="2-2Dvc"/>
    <x v="4"/>
    <x v="2"/>
    <n v="170385600"/>
  </r>
  <r>
    <s v="KL4237WABT5"/>
    <x v="165"/>
    <x v="1"/>
    <x v="14"/>
    <x v="14"/>
    <x v="1"/>
    <x v="1"/>
    <x v="1"/>
    <x v="2"/>
    <s v="2-2Dvc"/>
    <x v="1"/>
    <x v="3"/>
    <n v="604018800"/>
  </r>
  <r>
    <s v="KL4237WABT6"/>
    <x v="166"/>
    <x v="1"/>
    <x v="14"/>
    <x v="14"/>
    <x v="1"/>
    <x v="1"/>
    <x v="1"/>
    <x v="2"/>
    <s v="2-2Dvc"/>
    <x v="2"/>
    <x v="3"/>
    <n v="529683000"/>
  </r>
  <r>
    <s v="KL4237WABTA"/>
    <x v="167"/>
    <x v="1"/>
    <x v="14"/>
    <x v="14"/>
    <x v="1"/>
    <x v="1"/>
    <x v="1"/>
    <x v="2"/>
    <s v="2-2Dvc"/>
    <x v="3"/>
    <x v="3"/>
    <n v="511087500"/>
  </r>
  <r>
    <s v="KL4237WABTL"/>
    <x v="168"/>
    <x v="1"/>
    <x v="14"/>
    <x v="14"/>
    <x v="1"/>
    <x v="1"/>
    <x v="1"/>
    <x v="2"/>
    <s v="2-2Dvc"/>
    <x v="4"/>
    <x v="3"/>
    <n v="436751700"/>
  </r>
  <r>
    <s v="KL4237WACD5"/>
    <x v="157"/>
    <x v="1"/>
    <x v="14"/>
    <x v="14"/>
    <x v="1"/>
    <x v="1"/>
    <x v="1"/>
    <x v="3"/>
    <s v="3-3Dvc"/>
    <x v="1"/>
    <x v="1"/>
    <n v="402679200"/>
  </r>
  <r>
    <s v="KL4237WACD6"/>
    <x v="158"/>
    <x v="1"/>
    <x v="14"/>
    <x v="14"/>
    <x v="1"/>
    <x v="1"/>
    <x v="1"/>
    <x v="3"/>
    <s v="3-3Dvc"/>
    <x v="2"/>
    <x v="1"/>
    <n v="353129700"/>
  </r>
  <r>
    <s v="KL4237WACDA"/>
    <x v="159"/>
    <x v="1"/>
    <x v="14"/>
    <x v="14"/>
    <x v="1"/>
    <x v="1"/>
    <x v="1"/>
    <x v="3"/>
    <s v="3-3Dvc"/>
    <x v="3"/>
    <x v="1"/>
    <n v="340725000"/>
  </r>
  <r>
    <s v="KL4237WACDL"/>
    <x v="160"/>
    <x v="1"/>
    <x v="14"/>
    <x v="14"/>
    <x v="1"/>
    <x v="1"/>
    <x v="1"/>
    <x v="3"/>
    <s v="3-3Dvc"/>
    <x v="4"/>
    <x v="1"/>
    <n v="291175500"/>
  </r>
  <r>
    <s v="KL4237WACF5"/>
    <x v="161"/>
    <x v="1"/>
    <x v="14"/>
    <x v="14"/>
    <x v="1"/>
    <x v="1"/>
    <x v="1"/>
    <x v="3"/>
    <s v="3-3Dvc"/>
    <x v="1"/>
    <x v="2"/>
    <n v="232316700"/>
  </r>
  <r>
    <s v="KL4237WACF6"/>
    <x v="162"/>
    <x v="1"/>
    <x v="14"/>
    <x v="14"/>
    <x v="1"/>
    <x v="1"/>
    <x v="1"/>
    <x v="3"/>
    <s v="3-3Dvc"/>
    <x v="2"/>
    <x v="2"/>
    <n v="201339600"/>
  </r>
  <r>
    <s v="KL4237WACFA"/>
    <x v="163"/>
    <x v="1"/>
    <x v="14"/>
    <x v="14"/>
    <x v="1"/>
    <x v="1"/>
    <x v="1"/>
    <x v="3"/>
    <s v="3-3Dvc"/>
    <x v="3"/>
    <x v="2"/>
    <n v="201339600"/>
  </r>
  <r>
    <s v="KL4237WACFL"/>
    <x v="164"/>
    <x v="1"/>
    <x v="14"/>
    <x v="14"/>
    <x v="1"/>
    <x v="1"/>
    <x v="1"/>
    <x v="3"/>
    <s v="3-3Dvc"/>
    <x v="4"/>
    <x v="2"/>
    <n v="170385600"/>
  </r>
  <r>
    <s v="KL4237WACT5"/>
    <x v="165"/>
    <x v="1"/>
    <x v="14"/>
    <x v="14"/>
    <x v="1"/>
    <x v="1"/>
    <x v="1"/>
    <x v="3"/>
    <s v="3-3Dvc"/>
    <x v="1"/>
    <x v="3"/>
    <n v="604018800"/>
  </r>
  <r>
    <s v="KL4237WACT6"/>
    <x v="166"/>
    <x v="1"/>
    <x v="14"/>
    <x v="14"/>
    <x v="1"/>
    <x v="1"/>
    <x v="1"/>
    <x v="3"/>
    <s v="3-3Dvc"/>
    <x v="2"/>
    <x v="3"/>
    <n v="529683000"/>
  </r>
  <r>
    <s v="KL4237WACTA"/>
    <x v="167"/>
    <x v="1"/>
    <x v="14"/>
    <x v="14"/>
    <x v="1"/>
    <x v="1"/>
    <x v="1"/>
    <x v="3"/>
    <s v="3-3Dvc"/>
    <x v="3"/>
    <x v="3"/>
    <n v="511087500"/>
  </r>
  <r>
    <s v="KL4237WACTL"/>
    <x v="168"/>
    <x v="1"/>
    <x v="14"/>
    <x v="14"/>
    <x v="1"/>
    <x v="1"/>
    <x v="1"/>
    <x v="3"/>
    <s v="3-3Dvc"/>
    <x v="4"/>
    <x v="3"/>
    <n v="436751700"/>
  </r>
  <r>
    <s v="KL4237WADD5"/>
    <x v="157"/>
    <x v="1"/>
    <x v="14"/>
    <x v="14"/>
    <x v="1"/>
    <x v="1"/>
    <x v="1"/>
    <x v="4"/>
    <s v="4-4Dvc"/>
    <x v="1"/>
    <x v="1"/>
    <n v="402679200"/>
  </r>
  <r>
    <s v="KL4237WADD6"/>
    <x v="158"/>
    <x v="1"/>
    <x v="14"/>
    <x v="14"/>
    <x v="1"/>
    <x v="1"/>
    <x v="1"/>
    <x v="4"/>
    <s v="4-4Dvc"/>
    <x v="2"/>
    <x v="1"/>
    <n v="353129700"/>
  </r>
  <r>
    <s v="KL4237WADDA"/>
    <x v="159"/>
    <x v="1"/>
    <x v="14"/>
    <x v="14"/>
    <x v="1"/>
    <x v="1"/>
    <x v="1"/>
    <x v="4"/>
    <s v="4-4Dvc"/>
    <x v="3"/>
    <x v="1"/>
    <n v="340725000"/>
  </r>
  <r>
    <s v="KL4237WADDL"/>
    <x v="160"/>
    <x v="1"/>
    <x v="14"/>
    <x v="14"/>
    <x v="1"/>
    <x v="1"/>
    <x v="1"/>
    <x v="4"/>
    <s v="4-4Dvc"/>
    <x v="4"/>
    <x v="1"/>
    <n v="291175500"/>
  </r>
  <r>
    <s v="KL4237WADF5"/>
    <x v="161"/>
    <x v="1"/>
    <x v="14"/>
    <x v="14"/>
    <x v="1"/>
    <x v="1"/>
    <x v="1"/>
    <x v="4"/>
    <s v="4-4Dvc"/>
    <x v="1"/>
    <x v="2"/>
    <n v="232316700"/>
  </r>
  <r>
    <s v="KL4237WADF6"/>
    <x v="162"/>
    <x v="1"/>
    <x v="14"/>
    <x v="14"/>
    <x v="1"/>
    <x v="1"/>
    <x v="1"/>
    <x v="4"/>
    <s v="4-4Dvc"/>
    <x v="2"/>
    <x v="2"/>
    <n v="201339600"/>
  </r>
  <r>
    <s v="KL4237WADFA"/>
    <x v="163"/>
    <x v="1"/>
    <x v="14"/>
    <x v="14"/>
    <x v="1"/>
    <x v="1"/>
    <x v="1"/>
    <x v="4"/>
    <s v="4-4Dvc"/>
    <x v="3"/>
    <x v="2"/>
    <n v="201339600"/>
  </r>
  <r>
    <s v="KL4237WADFL"/>
    <x v="164"/>
    <x v="1"/>
    <x v="14"/>
    <x v="14"/>
    <x v="1"/>
    <x v="1"/>
    <x v="1"/>
    <x v="4"/>
    <s v="4-4Dvc"/>
    <x v="4"/>
    <x v="2"/>
    <n v="170385600"/>
  </r>
  <r>
    <s v="KL4237WADT5"/>
    <x v="165"/>
    <x v="1"/>
    <x v="14"/>
    <x v="14"/>
    <x v="1"/>
    <x v="1"/>
    <x v="1"/>
    <x v="4"/>
    <s v="4-4Dvc"/>
    <x v="1"/>
    <x v="3"/>
    <n v="604018800"/>
  </r>
  <r>
    <s v="KL4237WADT6"/>
    <x v="166"/>
    <x v="1"/>
    <x v="14"/>
    <x v="14"/>
    <x v="1"/>
    <x v="1"/>
    <x v="1"/>
    <x v="4"/>
    <s v="4-4Dvc"/>
    <x v="2"/>
    <x v="3"/>
    <n v="529683000"/>
  </r>
  <r>
    <s v="KL4237WADTA"/>
    <x v="167"/>
    <x v="1"/>
    <x v="14"/>
    <x v="14"/>
    <x v="1"/>
    <x v="1"/>
    <x v="1"/>
    <x v="4"/>
    <s v="4-4Dvc"/>
    <x v="3"/>
    <x v="3"/>
    <n v="511087500"/>
  </r>
  <r>
    <s v="KL4237WADTL"/>
    <x v="168"/>
    <x v="1"/>
    <x v="14"/>
    <x v="14"/>
    <x v="1"/>
    <x v="1"/>
    <x v="1"/>
    <x v="4"/>
    <s v="4-4Dvc"/>
    <x v="4"/>
    <x v="3"/>
    <n v="436751700"/>
  </r>
  <r>
    <s v="KL4237WAED5"/>
    <x v="157"/>
    <x v="1"/>
    <x v="14"/>
    <x v="14"/>
    <x v="1"/>
    <x v="1"/>
    <x v="1"/>
    <x v="5"/>
    <s v="5-9Dvc"/>
    <x v="1"/>
    <x v="1"/>
    <n v="402679200"/>
  </r>
  <r>
    <s v="KL4237WAED6"/>
    <x v="158"/>
    <x v="1"/>
    <x v="14"/>
    <x v="14"/>
    <x v="1"/>
    <x v="1"/>
    <x v="1"/>
    <x v="5"/>
    <s v="5-9Dvc"/>
    <x v="2"/>
    <x v="1"/>
    <n v="353129700"/>
  </r>
  <r>
    <s v="KL4237WAEDA"/>
    <x v="159"/>
    <x v="1"/>
    <x v="14"/>
    <x v="14"/>
    <x v="1"/>
    <x v="1"/>
    <x v="1"/>
    <x v="5"/>
    <s v="5-9Dvc"/>
    <x v="3"/>
    <x v="1"/>
    <n v="340725000"/>
  </r>
  <r>
    <s v="KL4237WAEDL"/>
    <x v="160"/>
    <x v="1"/>
    <x v="14"/>
    <x v="14"/>
    <x v="1"/>
    <x v="1"/>
    <x v="1"/>
    <x v="5"/>
    <s v="5-9Dvc"/>
    <x v="4"/>
    <x v="1"/>
    <n v="291175500"/>
  </r>
  <r>
    <s v="KL4237WAEF5"/>
    <x v="161"/>
    <x v="1"/>
    <x v="14"/>
    <x v="14"/>
    <x v="1"/>
    <x v="1"/>
    <x v="1"/>
    <x v="5"/>
    <s v="5-9Dvc"/>
    <x v="1"/>
    <x v="2"/>
    <n v="232316700"/>
  </r>
  <r>
    <s v="KL4237WAEF6"/>
    <x v="162"/>
    <x v="1"/>
    <x v="14"/>
    <x v="14"/>
    <x v="1"/>
    <x v="1"/>
    <x v="1"/>
    <x v="5"/>
    <s v="5-9Dvc"/>
    <x v="2"/>
    <x v="2"/>
    <n v="201339600"/>
  </r>
  <r>
    <s v="KL4237WAEFA"/>
    <x v="163"/>
    <x v="1"/>
    <x v="14"/>
    <x v="14"/>
    <x v="1"/>
    <x v="1"/>
    <x v="1"/>
    <x v="5"/>
    <s v="5-9Dvc"/>
    <x v="3"/>
    <x v="2"/>
    <n v="201339600"/>
  </r>
  <r>
    <s v="KL4237WAEFL"/>
    <x v="164"/>
    <x v="1"/>
    <x v="14"/>
    <x v="14"/>
    <x v="1"/>
    <x v="1"/>
    <x v="1"/>
    <x v="5"/>
    <s v="5-9Dvc"/>
    <x v="4"/>
    <x v="2"/>
    <n v="170385600"/>
  </r>
  <r>
    <s v="KL4237WAET5"/>
    <x v="165"/>
    <x v="1"/>
    <x v="14"/>
    <x v="14"/>
    <x v="1"/>
    <x v="1"/>
    <x v="1"/>
    <x v="5"/>
    <s v="5-9Dvc"/>
    <x v="1"/>
    <x v="3"/>
    <n v="604018800"/>
  </r>
  <r>
    <s v="KL4237WAET6"/>
    <x v="166"/>
    <x v="1"/>
    <x v="14"/>
    <x v="14"/>
    <x v="1"/>
    <x v="1"/>
    <x v="1"/>
    <x v="5"/>
    <s v="5-9Dvc"/>
    <x v="2"/>
    <x v="3"/>
    <n v="529683000"/>
  </r>
  <r>
    <s v="KL4237WAETA"/>
    <x v="167"/>
    <x v="1"/>
    <x v="14"/>
    <x v="14"/>
    <x v="1"/>
    <x v="1"/>
    <x v="1"/>
    <x v="5"/>
    <s v="5-9Dvc"/>
    <x v="3"/>
    <x v="3"/>
    <n v="511087500"/>
  </r>
  <r>
    <s v="KL4237WAETL"/>
    <x v="168"/>
    <x v="1"/>
    <x v="14"/>
    <x v="14"/>
    <x v="1"/>
    <x v="1"/>
    <x v="1"/>
    <x v="5"/>
    <s v="5-9Dvc"/>
    <x v="4"/>
    <x v="3"/>
    <n v="436751700"/>
  </r>
  <r>
    <s v="KL4237WAKD5"/>
    <x v="157"/>
    <x v="1"/>
    <x v="14"/>
    <x v="14"/>
    <x v="1"/>
    <x v="1"/>
    <x v="1"/>
    <x v="0"/>
    <s v="10-14Dvc"/>
    <x v="1"/>
    <x v="1"/>
    <n v="402679200"/>
  </r>
  <r>
    <s v="KL4237WAKD6"/>
    <x v="158"/>
    <x v="1"/>
    <x v="14"/>
    <x v="14"/>
    <x v="1"/>
    <x v="1"/>
    <x v="1"/>
    <x v="0"/>
    <s v="10-14Dvc"/>
    <x v="2"/>
    <x v="1"/>
    <n v="353129700"/>
  </r>
  <r>
    <s v="KL4237WAKDA"/>
    <x v="159"/>
    <x v="1"/>
    <x v="14"/>
    <x v="14"/>
    <x v="1"/>
    <x v="1"/>
    <x v="1"/>
    <x v="0"/>
    <s v="10-14Dvc"/>
    <x v="3"/>
    <x v="1"/>
    <n v="340725000"/>
  </r>
  <r>
    <s v="KL4237WAKDL"/>
    <x v="160"/>
    <x v="1"/>
    <x v="14"/>
    <x v="14"/>
    <x v="1"/>
    <x v="1"/>
    <x v="1"/>
    <x v="0"/>
    <s v="10-14Dvc"/>
    <x v="4"/>
    <x v="1"/>
    <n v="291175500"/>
  </r>
  <r>
    <s v="KL4237WAKF5"/>
    <x v="161"/>
    <x v="1"/>
    <x v="14"/>
    <x v="14"/>
    <x v="1"/>
    <x v="1"/>
    <x v="1"/>
    <x v="0"/>
    <s v="10-14Dvc"/>
    <x v="1"/>
    <x v="2"/>
    <n v="232316700"/>
  </r>
  <r>
    <s v="KL4237WAKF6"/>
    <x v="162"/>
    <x v="1"/>
    <x v="14"/>
    <x v="14"/>
    <x v="1"/>
    <x v="1"/>
    <x v="1"/>
    <x v="0"/>
    <s v="10-14Dvc"/>
    <x v="2"/>
    <x v="2"/>
    <n v="201339600"/>
  </r>
  <r>
    <s v="KL4237WAKFA"/>
    <x v="163"/>
    <x v="1"/>
    <x v="14"/>
    <x v="14"/>
    <x v="1"/>
    <x v="1"/>
    <x v="1"/>
    <x v="0"/>
    <s v="10-14Dvc"/>
    <x v="3"/>
    <x v="2"/>
    <n v="201339600"/>
  </r>
  <r>
    <s v="KL4237WAKFL"/>
    <x v="164"/>
    <x v="1"/>
    <x v="14"/>
    <x v="14"/>
    <x v="1"/>
    <x v="1"/>
    <x v="1"/>
    <x v="0"/>
    <s v="10-14Dvc"/>
    <x v="4"/>
    <x v="2"/>
    <n v="170385600"/>
  </r>
  <r>
    <s v="KL4237WAKT5"/>
    <x v="165"/>
    <x v="1"/>
    <x v="14"/>
    <x v="14"/>
    <x v="1"/>
    <x v="1"/>
    <x v="1"/>
    <x v="0"/>
    <s v="10-14Dvc"/>
    <x v="1"/>
    <x v="3"/>
    <n v="604018800"/>
  </r>
  <r>
    <s v="KL4237WAKT6"/>
    <x v="166"/>
    <x v="1"/>
    <x v="14"/>
    <x v="14"/>
    <x v="1"/>
    <x v="1"/>
    <x v="1"/>
    <x v="0"/>
    <s v="10-14Dvc"/>
    <x v="2"/>
    <x v="3"/>
    <n v="529683000"/>
  </r>
  <r>
    <s v="KL4237WAKTA"/>
    <x v="167"/>
    <x v="1"/>
    <x v="14"/>
    <x v="14"/>
    <x v="1"/>
    <x v="1"/>
    <x v="1"/>
    <x v="0"/>
    <s v="10-14Dvc"/>
    <x v="3"/>
    <x v="3"/>
    <n v="511087500"/>
  </r>
  <r>
    <s v="KL4237WAKTL"/>
    <x v="168"/>
    <x v="1"/>
    <x v="14"/>
    <x v="14"/>
    <x v="1"/>
    <x v="1"/>
    <x v="1"/>
    <x v="0"/>
    <s v="10-14Dvc"/>
    <x v="4"/>
    <x v="3"/>
    <n v="436751700"/>
  </r>
  <r>
    <s v="KL4237WAMD5"/>
    <x v="157"/>
    <x v="1"/>
    <x v="14"/>
    <x v="14"/>
    <x v="1"/>
    <x v="1"/>
    <x v="1"/>
    <x v="6"/>
    <s v="15-19Dvc"/>
    <x v="1"/>
    <x v="1"/>
    <n v="402679200"/>
  </r>
  <r>
    <s v="KL4237WAMD6"/>
    <x v="158"/>
    <x v="1"/>
    <x v="14"/>
    <x v="14"/>
    <x v="1"/>
    <x v="1"/>
    <x v="1"/>
    <x v="6"/>
    <s v="15-19Dvc"/>
    <x v="2"/>
    <x v="1"/>
    <n v="353129700"/>
  </r>
  <r>
    <s v="KL4237WAMDA"/>
    <x v="159"/>
    <x v="1"/>
    <x v="14"/>
    <x v="14"/>
    <x v="1"/>
    <x v="1"/>
    <x v="1"/>
    <x v="6"/>
    <s v="15-19Dvc"/>
    <x v="3"/>
    <x v="1"/>
    <n v="340725000"/>
  </r>
  <r>
    <s v="KL4237WAMDL"/>
    <x v="160"/>
    <x v="1"/>
    <x v="14"/>
    <x v="14"/>
    <x v="1"/>
    <x v="1"/>
    <x v="1"/>
    <x v="6"/>
    <s v="15-19Dvc"/>
    <x v="4"/>
    <x v="1"/>
    <n v="291175500"/>
  </r>
  <r>
    <s v="KL4237WAMF5"/>
    <x v="161"/>
    <x v="1"/>
    <x v="14"/>
    <x v="14"/>
    <x v="1"/>
    <x v="1"/>
    <x v="1"/>
    <x v="6"/>
    <s v="15-19Dvc"/>
    <x v="1"/>
    <x v="2"/>
    <n v="232316700"/>
  </r>
  <r>
    <s v="KL4237WAMF6"/>
    <x v="162"/>
    <x v="1"/>
    <x v="14"/>
    <x v="14"/>
    <x v="1"/>
    <x v="1"/>
    <x v="1"/>
    <x v="6"/>
    <s v="15-19Dvc"/>
    <x v="2"/>
    <x v="2"/>
    <n v="201339600"/>
  </r>
  <r>
    <s v="KL4237WAMFA"/>
    <x v="163"/>
    <x v="1"/>
    <x v="14"/>
    <x v="14"/>
    <x v="1"/>
    <x v="1"/>
    <x v="1"/>
    <x v="6"/>
    <s v="15-19Dvc"/>
    <x v="3"/>
    <x v="2"/>
    <n v="201339600"/>
  </r>
  <r>
    <s v="KL4237WAMFL"/>
    <x v="164"/>
    <x v="1"/>
    <x v="14"/>
    <x v="14"/>
    <x v="1"/>
    <x v="1"/>
    <x v="1"/>
    <x v="6"/>
    <s v="15-19Dvc"/>
    <x v="4"/>
    <x v="2"/>
    <n v="170385600"/>
  </r>
  <r>
    <s v="KL4237WAMT5"/>
    <x v="165"/>
    <x v="1"/>
    <x v="14"/>
    <x v="14"/>
    <x v="1"/>
    <x v="1"/>
    <x v="1"/>
    <x v="6"/>
    <s v="15-19Dvc"/>
    <x v="1"/>
    <x v="3"/>
    <n v="604018800"/>
  </r>
  <r>
    <s v="KL4237WAMT6"/>
    <x v="166"/>
    <x v="1"/>
    <x v="14"/>
    <x v="14"/>
    <x v="1"/>
    <x v="1"/>
    <x v="1"/>
    <x v="6"/>
    <s v="15-19Dvc"/>
    <x v="2"/>
    <x v="3"/>
    <n v="529683000"/>
  </r>
  <r>
    <s v="KL4237WAMTA"/>
    <x v="167"/>
    <x v="1"/>
    <x v="14"/>
    <x v="14"/>
    <x v="1"/>
    <x v="1"/>
    <x v="1"/>
    <x v="6"/>
    <s v="15-19Dvc"/>
    <x v="3"/>
    <x v="3"/>
    <n v="511087500"/>
  </r>
  <r>
    <s v="KL4237WAMTL"/>
    <x v="168"/>
    <x v="1"/>
    <x v="14"/>
    <x v="14"/>
    <x v="1"/>
    <x v="1"/>
    <x v="1"/>
    <x v="6"/>
    <s v="15-19Dvc"/>
    <x v="4"/>
    <x v="3"/>
    <n v="436751700"/>
  </r>
  <r>
    <s v="KL4237WAND5"/>
    <x v="157"/>
    <x v="1"/>
    <x v="14"/>
    <x v="14"/>
    <x v="1"/>
    <x v="1"/>
    <x v="1"/>
    <x v="7"/>
    <s v="20-24Dvc"/>
    <x v="1"/>
    <x v="1"/>
    <n v="402679200"/>
  </r>
  <r>
    <s v="KL4237WAND6"/>
    <x v="158"/>
    <x v="1"/>
    <x v="14"/>
    <x v="14"/>
    <x v="1"/>
    <x v="1"/>
    <x v="1"/>
    <x v="7"/>
    <s v="20-24Dvc"/>
    <x v="2"/>
    <x v="1"/>
    <n v="353129700"/>
  </r>
  <r>
    <s v="KL4237WANDA"/>
    <x v="159"/>
    <x v="1"/>
    <x v="14"/>
    <x v="14"/>
    <x v="1"/>
    <x v="1"/>
    <x v="1"/>
    <x v="7"/>
    <s v="20-24Dvc"/>
    <x v="3"/>
    <x v="1"/>
    <n v="340725000"/>
  </r>
  <r>
    <s v="KL4237WANDL"/>
    <x v="160"/>
    <x v="1"/>
    <x v="14"/>
    <x v="14"/>
    <x v="1"/>
    <x v="1"/>
    <x v="1"/>
    <x v="7"/>
    <s v="20-24Dvc"/>
    <x v="4"/>
    <x v="1"/>
    <n v="291175500"/>
  </r>
  <r>
    <s v="KL4237WANF5"/>
    <x v="161"/>
    <x v="1"/>
    <x v="14"/>
    <x v="14"/>
    <x v="1"/>
    <x v="1"/>
    <x v="1"/>
    <x v="7"/>
    <s v="20-24Dvc"/>
    <x v="1"/>
    <x v="2"/>
    <n v="232316700"/>
  </r>
  <r>
    <s v="KL4237WANF6"/>
    <x v="162"/>
    <x v="1"/>
    <x v="14"/>
    <x v="14"/>
    <x v="1"/>
    <x v="1"/>
    <x v="1"/>
    <x v="7"/>
    <s v="20-24Dvc"/>
    <x v="2"/>
    <x v="2"/>
    <n v="201339600"/>
  </r>
  <r>
    <s v="KL4237WANFA"/>
    <x v="163"/>
    <x v="1"/>
    <x v="14"/>
    <x v="14"/>
    <x v="1"/>
    <x v="1"/>
    <x v="1"/>
    <x v="7"/>
    <s v="20-24Dvc"/>
    <x v="3"/>
    <x v="2"/>
    <n v="201339600"/>
  </r>
  <r>
    <s v="KL4237WANFL"/>
    <x v="164"/>
    <x v="1"/>
    <x v="14"/>
    <x v="14"/>
    <x v="1"/>
    <x v="1"/>
    <x v="1"/>
    <x v="7"/>
    <s v="20-24Dvc"/>
    <x v="4"/>
    <x v="2"/>
    <n v="170385600"/>
  </r>
  <r>
    <s v="KL4237WANT5"/>
    <x v="165"/>
    <x v="1"/>
    <x v="14"/>
    <x v="14"/>
    <x v="1"/>
    <x v="1"/>
    <x v="1"/>
    <x v="7"/>
    <s v="20-24Dvc"/>
    <x v="1"/>
    <x v="3"/>
    <n v="604018800"/>
  </r>
  <r>
    <s v="KL4237WANT6"/>
    <x v="166"/>
    <x v="1"/>
    <x v="14"/>
    <x v="14"/>
    <x v="1"/>
    <x v="1"/>
    <x v="1"/>
    <x v="7"/>
    <s v="20-24Dvc"/>
    <x v="2"/>
    <x v="3"/>
    <n v="529683000"/>
  </r>
  <r>
    <s v="KL4237WANTA"/>
    <x v="167"/>
    <x v="1"/>
    <x v="14"/>
    <x v="14"/>
    <x v="1"/>
    <x v="1"/>
    <x v="1"/>
    <x v="7"/>
    <s v="20-24Dvc"/>
    <x v="3"/>
    <x v="3"/>
    <n v="511087500"/>
  </r>
  <r>
    <s v="KL4237WANTL"/>
    <x v="168"/>
    <x v="1"/>
    <x v="14"/>
    <x v="14"/>
    <x v="1"/>
    <x v="1"/>
    <x v="1"/>
    <x v="7"/>
    <s v="20-24Dvc"/>
    <x v="4"/>
    <x v="3"/>
    <n v="436751700"/>
  </r>
  <r>
    <s v="KL4237WAPD5"/>
    <x v="157"/>
    <x v="1"/>
    <x v="14"/>
    <x v="14"/>
    <x v="1"/>
    <x v="1"/>
    <x v="1"/>
    <x v="8"/>
    <s v="25-49Dvc"/>
    <x v="1"/>
    <x v="1"/>
    <n v="402679200"/>
  </r>
  <r>
    <s v="KL4237WAPD6"/>
    <x v="158"/>
    <x v="1"/>
    <x v="14"/>
    <x v="14"/>
    <x v="1"/>
    <x v="1"/>
    <x v="1"/>
    <x v="8"/>
    <s v="25-49Dvc"/>
    <x v="2"/>
    <x v="1"/>
    <n v="353129700"/>
  </r>
  <r>
    <s v="KL4237WAPDA"/>
    <x v="159"/>
    <x v="1"/>
    <x v="14"/>
    <x v="14"/>
    <x v="1"/>
    <x v="1"/>
    <x v="1"/>
    <x v="8"/>
    <s v="25-49Dvc"/>
    <x v="3"/>
    <x v="1"/>
    <n v="340725000"/>
  </r>
  <r>
    <s v="KL4237WAPDL"/>
    <x v="160"/>
    <x v="1"/>
    <x v="14"/>
    <x v="14"/>
    <x v="1"/>
    <x v="1"/>
    <x v="1"/>
    <x v="8"/>
    <s v="25-49Dvc"/>
    <x v="4"/>
    <x v="1"/>
    <n v="291175500"/>
  </r>
  <r>
    <s v="KL4237WAPF5"/>
    <x v="161"/>
    <x v="1"/>
    <x v="14"/>
    <x v="14"/>
    <x v="1"/>
    <x v="1"/>
    <x v="1"/>
    <x v="8"/>
    <s v="25-49Dvc"/>
    <x v="1"/>
    <x v="2"/>
    <n v="232316700"/>
  </r>
  <r>
    <s v="KL4237WAPF6"/>
    <x v="162"/>
    <x v="1"/>
    <x v="14"/>
    <x v="14"/>
    <x v="1"/>
    <x v="1"/>
    <x v="1"/>
    <x v="8"/>
    <s v="25-49Dvc"/>
    <x v="2"/>
    <x v="2"/>
    <n v="201339600"/>
  </r>
  <r>
    <s v="KL4237WAPFA"/>
    <x v="163"/>
    <x v="1"/>
    <x v="14"/>
    <x v="14"/>
    <x v="1"/>
    <x v="1"/>
    <x v="1"/>
    <x v="8"/>
    <s v="25-49Dvc"/>
    <x v="3"/>
    <x v="2"/>
    <n v="201339600"/>
  </r>
  <r>
    <s v="KL4237WAPFL"/>
    <x v="164"/>
    <x v="1"/>
    <x v="14"/>
    <x v="14"/>
    <x v="1"/>
    <x v="1"/>
    <x v="1"/>
    <x v="8"/>
    <s v="25-49Dvc"/>
    <x v="4"/>
    <x v="2"/>
    <n v="170385600"/>
  </r>
  <r>
    <s v="KL4237WAPT5"/>
    <x v="165"/>
    <x v="1"/>
    <x v="14"/>
    <x v="14"/>
    <x v="1"/>
    <x v="1"/>
    <x v="1"/>
    <x v="8"/>
    <s v="25-49Dvc"/>
    <x v="1"/>
    <x v="3"/>
    <n v="604018800"/>
  </r>
  <r>
    <s v="KL4237WAPT6"/>
    <x v="166"/>
    <x v="1"/>
    <x v="14"/>
    <x v="14"/>
    <x v="1"/>
    <x v="1"/>
    <x v="1"/>
    <x v="8"/>
    <s v="25-49Dvc"/>
    <x v="2"/>
    <x v="3"/>
    <n v="529683000"/>
  </r>
  <r>
    <s v="KL4237WAPTA"/>
    <x v="167"/>
    <x v="1"/>
    <x v="14"/>
    <x v="14"/>
    <x v="1"/>
    <x v="1"/>
    <x v="1"/>
    <x v="8"/>
    <s v="25-49Dvc"/>
    <x v="3"/>
    <x v="3"/>
    <n v="511087500"/>
  </r>
  <r>
    <s v="KL4237WAPTL"/>
    <x v="168"/>
    <x v="1"/>
    <x v="14"/>
    <x v="14"/>
    <x v="1"/>
    <x v="1"/>
    <x v="1"/>
    <x v="8"/>
    <s v="25-49Dvc"/>
    <x v="4"/>
    <x v="3"/>
    <n v="436751700"/>
  </r>
  <r>
    <s v="KL4237WAQD5"/>
    <x v="157"/>
    <x v="1"/>
    <x v="14"/>
    <x v="14"/>
    <x v="1"/>
    <x v="1"/>
    <x v="1"/>
    <x v="9"/>
    <s v="50-99Dvc"/>
    <x v="1"/>
    <x v="1"/>
    <n v="402679200"/>
  </r>
  <r>
    <s v="KL4237WAQD6"/>
    <x v="158"/>
    <x v="1"/>
    <x v="14"/>
    <x v="14"/>
    <x v="1"/>
    <x v="1"/>
    <x v="1"/>
    <x v="9"/>
    <s v="50-99Dvc"/>
    <x v="2"/>
    <x v="1"/>
    <n v="353129700"/>
  </r>
  <r>
    <s v="KL4237WAQDA"/>
    <x v="159"/>
    <x v="1"/>
    <x v="14"/>
    <x v="14"/>
    <x v="1"/>
    <x v="1"/>
    <x v="1"/>
    <x v="9"/>
    <s v="50-99Dvc"/>
    <x v="3"/>
    <x v="1"/>
    <n v="340725000"/>
  </r>
  <r>
    <s v="KL4237WAQDL"/>
    <x v="160"/>
    <x v="1"/>
    <x v="14"/>
    <x v="14"/>
    <x v="1"/>
    <x v="1"/>
    <x v="1"/>
    <x v="9"/>
    <s v="50-99Dvc"/>
    <x v="4"/>
    <x v="1"/>
    <n v="291175500"/>
  </r>
  <r>
    <s v="KL4237WAQF5"/>
    <x v="161"/>
    <x v="1"/>
    <x v="14"/>
    <x v="14"/>
    <x v="1"/>
    <x v="1"/>
    <x v="1"/>
    <x v="9"/>
    <s v="50-99Dvc"/>
    <x v="1"/>
    <x v="2"/>
    <n v="232316700"/>
  </r>
  <r>
    <s v="KL4237WAQF6"/>
    <x v="162"/>
    <x v="1"/>
    <x v="14"/>
    <x v="14"/>
    <x v="1"/>
    <x v="1"/>
    <x v="1"/>
    <x v="9"/>
    <s v="50-99Dvc"/>
    <x v="2"/>
    <x v="2"/>
    <n v="201339600"/>
  </r>
  <r>
    <s v="KL4237WAQFA"/>
    <x v="163"/>
    <x v="1"/>
    <x v="14"/>
    <x v="14"/>
    <x v="1"/>
    <x v="1"/>
    <x v="1"/>
    <x v="9"/>
    <s v="50-99Dvc"/>
    <x v="3"/>
    <x v="2"/>
    <n v="201339600"/>
  </r>
  <r>
    <s v="KL4237WAQFL"/>
    <x v="164"/>
    <x v="1"/>
    <x v="14"/>
    <x v="14"/>
    <x v="1"/>
    <x v="1"/>
    <x v="1"/>
    <x v="9"/>
    <s v="50-99Dvc"/>
    <x v="4"/>
    <x v="2"/>
    <n v="170385600"/>
  </r>
  <r>
    <s v="KL4237WAQT5"/>
    <x v="165"/>
    <x v="1"/>
    <x v="14"/>
    <x v="14"/>
    <x v="1"/>
    <x v="1"/>
    <x v="1"/>
    <x v="9"/>
    <s v="50-99Dvc"/>
    <x v="1"/>
    <x v="3"/>
    <n v="604018800"/>
  </r>
  <r>
    <s v="KL4237WAQT6"/>
    <x v="166"/>
    <x v="1"/>
    <x v="14"/>
    <x v="14"/>
    <x v="1"/>
    <x v="1"/>
    <x v="1"/>
    <x v="9"/>
    <s v="50-99Dvc"/>
    <x v="2"/>
    <x v="3"/>
    <n v="529683000"/>
  </r>
  <r>
    <s v="KL4237WAQTA"/>
    <x v="167"/>
    <x v="1"/>
    <x v="14"/>
    <x v="14"/>
    <x v="1"/>
    <x v="1"/>
    <x v="1"/>
    <x v="9"/>
    <s v="50-99Dvc"/>
    <x v="3"/>
    <x v="3"/>
    <n v="511087500"/>
  </r>
  <r>
    <s v="KL4237WAQTL"/>
    <x v="168"/>
    <x v="1"/>
    <x v="14"/>
    <x v="14"/>
    <x v="1"/>
    <x v="1"/>
    <x v="1"/>
    <x v="9"/>
    <s v="50-99Dvc"/>
    <x v="4"/>
    <x v="3"/>
    <n v="436751700"/>
  </r>
  <r>
    <s v="KL4237WARD5"/>
    <x v="157"/>
    <x v="1"/>
    <x v="14"/>
    <x v="14"/>
    <x v="1"/>
    <x v="1"/>
    <x v="1"/>
    <x v="10"/>
    <s v="100-149Dvc"/>
    <x v="1"/>
    <x v="1"/>
    <n v="342272700"/>
  </r>
  <r>
    <s v="KL4237WARD6"/>
    <x v="158"/>
    <x v="1"/>
    <x v="14"/>
    <x v="14"/>
    <x v="1"/>
    <x v="1"/>
    <x v="1"/>
    <x v="10"/>
    <s v="100-149Dvc"/>
    <x v="2"/>
    <x v="1"/>
    <n v="300138300"/>
  </r>
  <r>
    <s v="KL4237WARDA"/>
    <x v="159"/>
    <x v="1"/>
    <x v="14"/>
    <x v="14"/>
    <x v="1"/>
    <x v="1"/>
    <x v="1"/>
    <x v="10"/>
    <s v="100-149Dvc"/>
    <x v="3"/>
    <x v="1"/>
    <n v="289627800"/>
  </r>
  <r>
    <s v="KL4237WARDL"/>
    <x v="160"/>
    <x v="1"/>
    <x v="14"/>
    <x v="14"/>
    <x v="1"/>
    <x v="1"/>
    <x v="1"/>
    <x v="10"/>
    <s v="100-149Dvc"/>
    <x v="4"/>
    <x v="1"/>
    <n v="247493400"/>
  </r>
  <r>
    <s v="KL4237WARF5"/>
    <x v="161"/>
    <x v="1"/>
    <x v="14"/>
    <x v="14"/>
    <x v="1"/>
    <x v="1"/>
    <x v="1"/>
    <x v="10"/>
    <s v="100-149Dvc"/>
    <x v="1"/>
    <x v="2"/>
    <n v="197458800"/>
  </r>
  <r>
    <s v="KL4237WARF6"/>
    <x v="162"/>
    <x v="1"/>
    <x v="14"/>
    <x v="14"/>
    <x v="1"/>
    <x v="1"/>
    <x v="1"/>
    <x v="10"/>
    <s v="100-149Dvc"/>
    <x v="2"/>
    <x v="2"/>
    <n v="171147900"/>
  </r>
  <r>
    <s v="KL4237WARFA"/>
    <x v="163"/>
    <x v="1"/>
    <x v="14"/>
    <x v="14"/>
    <x v="1"/>
    <x v="1"/>
    <x v="1"/>
    <x v="10"/>
    <s v="100-149Dvc"/>
    <x v="3"/>
    <x v="2"/>
    <n v="171147900"/>
  </r>
  <r>
    <s v="KL4237WARFL"/>
    <x v="164"/>
    <x v="1"/>
    <x v="14"/>
    <x v="14"/>
    <x v="1"/>
    <x v="1"/>
    <x v="1"/>
    <x v="10"/>
    <s v="100-149Dvc"/>
    <x v="4"/>
    <x v="2"/>
    <n v="144813900"/>
  </r>
  <r>
    <s v="KL4237WART5"/>
    <x v="165"/>
    <x v="1"/>
    <x v="14"/>
    <x v="14"/>
    <x v="1"/>
    <x v="1"/>
    <x v="1"/>
    <x v="10"/>
    <s v="100-149Dvc"/>
    <x v="1"/>
    <x v="3"/>
    <n v="513420600"/>
  </r>
  <r>
    <s v="KL4237WART6"/>
    <x v="166"/>
    <x v="1"/>
    <x v="14"/>
    <x v="14"/>
    <x v="1"/>
    <x v="1"/>
    <x v="1"/>
    <x v="10"/>
    <s v="100-149Dvc"/>
    <x v="2"/>
    <x v="3"/>
    <n v="450219000"/>
  </r>
  <r>
    <s v="KL4237WARTA"/>
    <x v="167"/>
    <x v="1"/>
    <x v="14"/>
    <x v="14"/>
    <x v="1"/>
    <x v="1"/>
    <x v="1"/>
    <x v="10"/>
    <s v="100-149Dvc"/>
    <x v="3"/>
    <x v="3"/>
    <n v="434441700"/>
  </r>
  <r>
    <s v="KL4237WARTL"/>
    <x v="168"/>
    <x v="1"/>
    <x v="14"/>
    <x v="14"/>
    <x v="1"/>
    <x v="1"/>
    <x v="1"/>
    <x v="10"/>
    <s v="100-149Dvc"/>
    <x v="4"/>
    <x v="3"/>
    <n v="371240100"/>
  </r>
  <r>
    <s v="KL4237WASD5"/>
    <x v="157"/>
    <x v="1"/>
    <x v="14"/>
    <x v="14"/>
    <x v="1"/>
    <x v="1"/>
    <x v="1"/>
    <x v="11"/>
    <s v="150-249Dvc"/>
    <x v="1"/>
    <x v="1"/>
    <n v="342272700"/>
  </r>
  <r>
    <s v="KL4237WASD6"/>
    <x v="158"/>
    <x v="1"/>
    <x v="14"/>
    <x v="14"/>
    <x v="1"/>
    <x v="1"/>
    <x v="1"/>
    <x v="11"/>
    <s v="150-249Dvc"/>
    <x v="2"/>
    <x v="1"/>
    <n v="300138300"/>
  </r>
  <r>
    <s v="KL4237WASDA"/>
    <x v="159"/>
    <x v="1"/>
    <x v="14"/>
    <x v="14"/>
    <x v="1"/>
    <x v="1"/>
    <x v="1"/>
    <x v="11"/>
    <s v="150-249Dvc"/>
    <x v="3"/>
    <x v="1"/>
    <n v="289627800"/>
  </r>
  <r>
    <s v="KL4237WASDL"/>
    <x v="160"/>
    <x v="1"/>
    <x v="14"/>
    <x v="14"/>
    <x v="1"/>
    <x v="1"/>
    <x v="1"/>
    <x v="11"/>
    <s v="150-249Dvc"/>
    <x v="4"/>
    <x v="1"/>
    <n v="247493400"/>
  </r>
  <r>
    <s v="KL4237WASF5"/>
    <x v="161"/>
    <x v="1"/>
    <x v="14"/>
    <x v="14"/>
    <x v="1"/>
    <x v="1"/>
    <x v="1"/>
    <x v="11"/>
    <s v="150-249Dvc"/>
    <x v="1"/>
    <x v="2"/>
    <n v="197458800"/>
  </r>
  <r>
    <s v="KL4237WASF6"/>
    <x v="162"/>
    <x v="1"/>
    <x v="14"/>
    <x v="14"/>
    <x v="1"/>
    <x v="1"/>
    <x v="1"/>
    <x v="11"/>
    <s v="150-249Dvc"/>
    <x v="2"/>
    <x v="2"/>
    <n v="171147900"/>
  </r>
  <r>
    <s v="KL4237WASFA"/>
    <x v="163"/>
    <x v="1"/>
    <x v="14"/>
    <x v="14"/>
    <x v="1"/>
    <x v="1"/>
    <x v="1"/>
    <x v="11"/>
    <s v="150-249Dvc"/>
    <x v="3"/>
    <x v="2"/>
    <n v="171147900"/>
  </r>
  <r>
    <s v="KL4237WASFL"/>
    <x v="164"/>
    <x v="1"/>
    <x v="14"/>
    <x v="14"/>
    <x v="1"/>
    <x v="1"/>
    <x v="1"/>
    <x v="11"/>
    <s v="150-249Dvc"/>
    <x v="4"/>
    <x v="2"/>
    <n v="144813900"/>
  </r>
  <r>
    <s v="KL4237WAST5"/>
    <x v="165"/>
    <x v="1"/>
    <x v="14"/>
    <x v="14"/>
    <x v="1"/>
    <x v="1"/>
    <x v="1"/>
    <x v="11"/>
    <s v="150-249Dvc"/>
    <x v="1"/>
    <x v="3"/>
    <n v="513420600"/>
  </r>
  <r>
    <s v="KL4237WAST6"/>
    <x v="166"/>
    <x v="1"/>
    <x v="14"/>
    <x v="14"/>
    <x v="1"/>
    <x v="1"/>
    <x v="1"/>
    <x v="11"/>
    <s v="150-249Dvc"/>
    <x v="2"/>
    <x v="3"/>
    <n v="450219000"/>
  </r>
  <r>
    <s v="KL4237WASTA"/>
    <x v="167"/>
    <x v="1"/>
    <x v="14"/>
    <x v="14"/>
    <x v="1"/>
    <x v="1"/>
    <x v="1"/>
    <x v="11"/>
    <s v="150-249Dvc"/>
    <x v="3"/>
    <x v="3"/>
    <n v="434441700"/>
  </r>
  <r>
    <s v="KL4237WASTL"/>
    <x v="168"/>
    <x v="1"/>
    <x v="14"/>
    <x v="14"/>
    <x v="1"/>
    <x v="1"/>
    <x v="1"/>
    <x v="11"/>
    <s v="150-249Dvc"/>
    <x v="4"/>
    <x v="3"/>
    <n v="371240100"/>
  </r>
  <r>
    <s v="KL4237WATD5"/>
    <x v="157"/>
    <x v="1"/>
    <x v="14"/>
    <x v="14"/>
    <x v="1"/>
    <x v="1"/>
    <x v="1"/>
    <x v="12"/>
    <s v="250-499Dvc"/>
    <x v="1"/>
    <x v="1"/>
    <n v="322152600"/>
  </r>
  <r>
    <s v="KL4237WATD6"/>
    <x v="158"/>
    <x v="1"/>
    <x v="14"/>
    <x v="14"/>
    <x v="1"/>
    <x v="1"/>
    <x v="1"/>
    <x v="12"/>
    <s v="250-499Dvc"/>
    <x v="2"/>
    <x v="1"/>
    <n v="282489900"/>
  </r>
  <r>
    <s v="KL4237WATDA"/>
    <x v="159"/>
    <x v="1"/>
    <x v="14"/>
    <x v="14"/>
    <x v="1"/>
    <x v="1"/>
    <x v="1"/>
    <x v="12"/>
    <s v="250-499Dvc"/>
    <x v="3"/>
    <x v="1"/>
    <n v="272580000"/>
  </r>
  <r>
    <s v="KL4237WATDL"/>
    <x v="160"/>
    <x v="1"/>
    <x v="14"/>
    <x v="14"/>
    <x v="1"/>
    <x v="1"/>
    <x v="1"/>
    <x v="12"/>
    <s v="250-499Dvc"/>
    <x v="4"/>
    <x v="1"/>
    <n v="232940400"/>
  </r>
  <r>
    <s v="KL4237WATF5"/>
    <x v="161"/>
    <x v="1"/>
    <x v="14"/>
    <x v="14"/>
    <x v="1"/>
    <x v="1"/>
    <x v="1"/>
    <x v="12"/>
    <s v="250-499Dvc"/>
    <x v="1"/>
    <x v="2"/>
    <n v="185839500"/>
  </r>
  <r>
    <s v="KL4237WATF6"/>
    <x v="162"/>
    <x v="1"/>
    <x v="14"/>
    <x v="14"/>
    <x v="1"/>
    <x v="1"/>
    <x v="1"/>
    <x v="12"/>
    <s v="250-499Dvc"/>
    <x v="2"/>
    <x v="2"/>
    <n v="161076300"/>
  </r>
  <r>
    <s v="KL4237WATFA"/>
    <x v="163"/>
    <x v="1"/>
    <x v="14"/>
    <x v="14"/>
    <x v="1"/>
    <x v="1"/>
    <x v="1"/>
    <x v="12"/>
    <s v="250-499Dvc"/>
    <x v="3"/>
    <x v="2"/>
    <n v="161076300"/>
  </r>
  <r>
    <s v="KL4237WATFL"/>
    <x v="164"/>
    <x v="1"/>
    <x v="14"/>
    <x v="14"/>
    <x v="1"/>
    <x v="1"/>
    <x v="1"/>
    <x v="12"/>
    <s v="250-499Dvc"/>
    <x v="4"/>
    <x v="2"/>
    <n v="136290000"/>
  </r>
  <r>
    <s v="KL4237WATT5"/>
    <x v="165"/>
    <x v="1"/>
    <x v="14"/>
    <x v="14"/>
    <x v="1"/>
    <x v="1"/>
    <x v="1"/>
    <x v="12"/>
    <s v="250-499Dvc"/>
    <x v="1"/>
    <x v="3"/>
    <n v="483228900"/>
  </r>
  <r>
    <s v="KL4237WATT6"/>
    <x v="166"/>
    <x v="1"/>
    <x v="14"/>
    <x v="14"/>
    <x v="1"/>
    <x v="1"/>
    <x v="1"/>
    <x v="12"/>
    <s v="250-499Dvc"/>
    <x v="2"/>
    <x v="3"/>
    <n v="423746400"/>
  </r>
  <r>
    <s v="KL4237WATTA"/>
    <x v="167"/>
    <x v="1"/>
    <x v="14"/>
    <x v="14"/>
    <x v="1"/>
    <x v="1"/>
    <x v="1"/>
    <x v="12"/>
    <s v="250-499Dvc"/>
    <x v="3"/>
    <x v="3"/>
    <n v="408870000"/>
  </r>
  <r>
    <s v="KL4237WATTL"/>
    <x v="168"/>
    <x v="1"/>
    <x v="14"/>
    <x v="14"/>
    <x v="1"/>
    <x v="1"/>
    <x v="1"/>
    <x v="12"/>
    <s v="250-499Dvc"/>
    <x v="4"/>
    <x v="3"/>
    <n v="349410600"/>
  </r>
  <r>
    <s v="KL4237WAUD5"/>
    <x v="157"/>
    <x v="1"/>
    <x v="14"/>
    <x v="14"/>
    <x v="1"/>
    <x v="1"/>
    <x v="1"/>
    <x v="13"/>
    <s v="500-999Dvc"/>
    <x v="1"/>
    <x v="1"/>
    <n v="322152600"/>
  </r>
  <r>
    <s v="KL4237WAUD6"/>
    <x v="158"/>
    <x v="1"/>
    <x v="14"/>
    <x v="14"/>
    <x v="1"/>
    <x v="1"/>
    <x v="1"/>
    <x v="13"/>
    <s v="500-999Dvc"/>
    <x v="2"/>
    <x v="1"/>
    <n v="282489900"/>
  </r>
  <r>
    <s v="KL4237WAUDA"/>
    <x v="159"/>
    <x v="1"/>
    <x v="14"/>
    <x v="14"/>
    <x v="1"/>
    <x v="1"/>
    <x v="1"/>
    <x v="13"/>
    <s v="500-999Dvc"/>
    <x v="3"/>
    <x v="1"/>
    <n v="272580000"/>
  </r>
  <r>
    <s v="KL4237WAUDL"/>
    <x v="160"/>
    <x v="1"/>
    <x v="14"/>
    <x v="14"/>
    <x v="1"/>
    <x v="1"/>
    <x v="1"/>
    <x v="13"/>
    <s v="500-999Dvc"/>
    <x v="4"/>
    <x v="1"/>
    <n v="232940400"/>
  </r>
  <r>
    <s v="KL4237WAUF5"/>
    <x v="161"/>
    <x v="1"/>
    <x v="14"/>
    <x v="14"/>
    <x v="1"/>
    <x v="1"/>
    <x v="1"/>
    <x v="13"/>
    <s v="500-999Dvc"/>
    <x v="1"/>
    <x v="2"/>
    <n v="185839500"/>
  </r>
  <r>
    <s v="KL4237WAUF6"/>
    <x v="162"/>
    <x v="1"/>
    <x v="14"/>
    <x v="14"/>
    <x v="1"/>
    <x v="1"/>
    <x v="1"/>
    <x v="13"/>
    <s v="500-999Dvc"/>
    <x v="2"/>
    <x v="2"/>
    <n v="161076300"/>
  </r>
  <r>
    <s v="KL4237WAUFA"/>
    <x v="163"/>
    <x v="1"/>
    <x v="14"/>
    <x v="14"/>
    <x v="1"/>
    <x v="1"/>
    <x v="1"/>
    <x v="13"/>
    <s v="500-999Dvc"/>
    <x v="3"/>
    <x v="2"/>
    <n v="161076300"/>
  </r>
  <r>
    <s v="KL4237WAUFL"/>
    <x v="164"/>
    <x v="1"/>
    <x v="14"/>
    <x v="14"/>
    <x v="1"/>
    <x v="1"/>
    <x v="1"/>
    <x v="13"/>
    <s v="500-999Dvc"/>
    <x v="4"/>
    <x v="2"/>
    <n v="136290000"/>
  </r>
  <r>
    <s v="KL4237WAUT5"/>
    <x v="165"/>
    <x v="1"/>
    <x v="14"/>
    <x v="14"/>
    <x v="1"/>
    <x v="1"/>
    <x v="1"/>
    <x v="13"/>
    <s v="500-999Dvc"/>
    <x v="1"/>
    <x v="3"/>
    <n v="483228900"/>
  </r>
  <r>
    <s v="KL4237WAUT6"/>
    <x v="166"/>
    <x v="1"/>
    <x v="14"/>
    <x v="14"/>
    <x v="1"/>
    <x v="1"/>
    <x v="1"/>
    <x v="13"/>
    <s v="500-999Dvc"/>
    <x v="2"/>
    <x v="3"/>
    <n v="423746400"/>
  </r>
  <r>
    <s v="KL4237WAUTA"/>
    <x v="167"/>
    <x v="1"/>
    <x v="14"/>
    <x v="14"/>
    <x v="1"/>
    <x v="1"/>
    <x v="1"/>
    <x v="13"/>
    <s v="500-999Dvc"/>
    <x v="3"/>
    <x v="3"/>
    <n v="408870000"/>
  </r>
  <r>
    <s v="KL4237WAUTL"/>
    <x v="168"/>
    <x v="1"/>
    <x v="14"/>
    <x v="14"/>
    <x v="1"/>
    <x v="1"/>
    <x v="1"/>
    <x v="13"/>
    <s v="500-999Dvc"/>
    <x v="4"/>
    <x v="3"/>
    <n v="349410600"/>
  </r>
  <r>
    <s v="KL4237WAVD5"/>
    <x v="157"/>
    <x v="1"/>
    <x v="14"/>
    <x v="14"/>
    <x v="1"/>
    <x v="1"/>
    <x v="1"/>
    <x v="14"/>
    <s v="1000-1499Dvc"/>
    <x v="1"/>
    <x v="1"/>
    <n v="297366300"/>
  </r>
  <r>
    <s v="KL4237WAVD6"/>
    <x v="158"/>
    <x v="1"/>
    <x v="14"/>
    <x v="14"/>
    <x v="1"/>
    <x v="1"/>
    <x v="1"/>
    <x v="14"/>
    <s v="1000-1499Dvc"/>
    <x v="2"/>
    <x v="1"/>
    <n v="257703600"/>
  </r>
  <r>
    <s v="KL4237WAVDA"/>
    <x v="159"/>
    <x v="1"/>
    <x v="14"/>
    <x v="14"/>
    <x v="1"/>
    <x v="1"/>
    <x v="1"/>
    <x v="14"/>
    <s v="1000-1499Dvc"/>
    <x v="3"/>
    <x v="1"/>
    <n v="260198400"/>
  </r>
  <r>
    <s v="KL4237WAVDL"/>
    <x v="160"/>
    <x v="1"/>
    <x v="14"/>
    <x v="14"/>
    <x v="1"/>
    <x v="1"/>
    <x v="1"/>
    <x v="14"/>
    <s v="1000-1499Dvc"/>
    <x v="4"/>
    <x v="1"/>
    <n v="220535700"/>
  </r>
  <r>
    <s v="KL4237WAVF5"/>
    <x v="161"/>
    <x v="1"/>
    <x v="14"/>
    <x v="14"/>
    <x v="1"/>
    <x v="1"/>
    <x v="1"/>
    <x v="14"/>
    <s v="1000-1499Dvc"/>
    <x v="1"/>
    <x v="2"/>
    <n v="161076300"/>
  </r>
  <r>
    <s v="KL4237WAVF6"/>
    <x v="162"/>
    <x v="1"/>
    <x v="14"/>
    <x v="14"/>
    <x v="1"/>
    <x v="1"/>
    <x v="1"/>
    <x v="14"/>
    <s v="1000-1499Dvc"/>
    <x v="2"/>
    <x v="2"/>
    <n v="136290000"/>
  </r>
  <r>
    <s v="KL4237WAVFA"/>
    <x v="163"/>
    <x v="1"/>
    <x v="14"/>
    <x v="14"/>
    <x v="1"/>
    <x v="1"/>
    <x v="1"/>
    <x v="14"/>
    <s v="1000-1499Dvc"/>
    <x v="3"/>
    <x v="2"/>
    <n v="148671600"/>
  </r>
  <r>
    <s v="KL4237WAVFL"/>
    <x v="164"/>
    <x v="1"/>
    <x v="14"/>
    <x v="14"/>
    <x v="1"/>
    <x v="1"/>
    <x v="1"/>
    <x v="14"/>
    <s v="1000-1499Dvc"/>
    <x v="4"/>
    <x v="2"/>
    <n v="123908400"/>
  </r>
  <r>
    <s v="KL4237WAVT5"/>
    <x v="165"/>
    <x v="1"/>
    <x v="14"/>
    <x v="14"/>
    <x v="1"/>
    <x v="1"/>
    <x v="1"/>
    <x v="14"/>
    <s v="1000-1499Dvc"/>
    <x v="1"/>
    <x v="3"/>
    <n v="458419500"/>
  </r>
  <r>
    <s v="KL4237WAVT6"/>
    <x v="166"/>
    <x v="1"/>
    <x v="14"/>
    <x v="14"/>
    <x v="1"/>
    <x v="1"/>
    <x v="1"/>
    <x v="14"/>
    <s v="1000-1499Dvc"/>
    <x v="2"/>
    <x v="3"/>
    <n v="398960100"/>
  </r>
  <r>
    <s v="KL4237WAVTA"/>
    <x v="167"/>
    <x v="1"/>
    <x v="14"/>
    <x v="14"/>
    <x v="1"/>
    <x v="1"/>
    <x v="1"/>
    <x v="14"/>
    <s v="1000-1499Dvc"/>
    <x v="3"/>
    <x v="3"/>
    <n v="396465300"/>
  </r>
  <r>
    <s v="KL4237WAVTL"/>
    <x v="168"/>
    <x v="1"/>
    <x v="14"/>
    <x v="14"/>
    <x v="1"/>
    <x v="1"/>
    <x v="1"/>
    <x v="14"/>
    <s v="1000-1499Dvc"/>
    <x v="4"/>
    <x v="3"/>
    <n v="337005900"/>
  </r>
  <r>
    <s v="KL4237WAWD5"/>
    <x v="157"/>
    <x v="1"/>
    <x v="14"/>
    <x v="14"/>
    <x v="1"/>
    <x v="1"/>
    <x v="1"/>
    <x v="15"/>
    <s v="1500-2499Dvc"/>
    <x v="1"/>
    <x v="1"/>
    <n v="297366300"/>
  </r>
  <r>
    <s v="KL4237WAWD6"/>
    <x v="158"/>
    <x v="1"/>
    <x v="14"/>
    <x v="14"/>
    <x v="1"/>
    <x v="1"/>
    <x v="1"/>
    <x v="15"/>
    <s v="1500-2499Dvc"/>
    <x v="2"/>
    <x v="1"/>
    <n v="257703600"/>
  </r>
  <r>
    <s v="KL4237WAWDA"/>
    <x v="159"/>
    <x v="1"/>
    <x v="14"/>
    <x v="14"/>
    <x v="1"/>
    <x v="1"/>
    <x v="1"/>
    <x v="15"/>
    <s v="1500-2499Dvc"/>
    <x v="3"/>
    <x v="1"/>
    <n v="260198400"/>
  </r>
  <r>
    <s v="KL4237WAWDL"/>
    <x v="160"/>
    <x v="1"/>
    <x v="14"/>
    <x v="14"/>
    <x v="1"/>
    <x v="1"/>
    <x v="1"/>
    <x v="15"/>
    <s v="1500-2499Dvc"/>
    <x v="4"/>
    <x v="1"/>
    <n v="220535700"/>
  </r>
  <r>
    <s v="KL4237WAWF5"/>
    <x v="161"/>
    <x v="1"/>
    <x v="14"/>
    <x v="14"/>
    <x v="1"/>
    <x v="1"/>
    <x v="1"/>
    <x v="15"/>
    <s v="1500-2499Dvc"/>
    <x v="1"/>
    <x v="2"/>
    <n v="161076300"/>
  </r>
  <r>
    <s v="KL4237WAWF6"/>
    <x v="162"/>
    <x v="1"/>
    <x v="14"/>
    <x v="14"/>
    <x v="1"/>
    <x v="1"/>
    <x v="1"/>
    <x v="15"/>
    <s v="1500-2499Dvc"/>
    <x v="2"/>
    <x v="2"/>
    <n v="136290000"/>
  </r>
  <r>
    <s v="KL4237WAWFA"/>
    <x v="163"/>
    <x v="1"/>
    <x v="14"/>
    <x v="14"/>
    <x v="1"/>
    <x v="1"/>
    <x v="1"/>
    <x v="15"/>
    <s v="1500-2499Dvc"/>
    <x v="3"/>
    <x v="2"/>
    <n v="148671600"/>
  </r>
  <r>
    <s v="KL4237WAWFL"/>
    <x v="164"/>
    <x v="1"/>
    <x v="14"/>
    <x v="14"/>
    <x v="1"/>
    <x v="1"/>
    <x v="1"/>
    <x v="15"/>
    <s v="1500-2499Dvc"/>
    <x v="4"/>
    <x v="2"/>
    <n v="123908400"/>
  </r>
  <r>
    <s v="KL4237WAWT5"/>
    <x v="165"/>
    <x v="1"/>
    <x v="14"/>
    <x v="14"/>
    <x v="1"/>
    <x v="1"/>
    <x v="1"/>
    <x v="15"/>
    <s v="1500-2499Dvc"/>
    <x v="1"/>
    <x v="3"/>
    <n v="458419500"/>
  </r>
  <r>
    <s v="KL4237WAWT6"/>
    <x v="166"/>
    <x v="1"/>
    <x v="14"/>
    <x v="14"/>
    <x v="1"/>
    <x v="1"/>
    <x v="1"/>
    <x v="15"/>
    <s v="1500-2499Dvc"/>
    <x v="2"/>
    <x v="3"/>
    <n v="398960100"/>
  </r>
  <r>
    <s v="KL4237WAWTA"/>
    <x v="167"/>
    <x v="1"/>
    <x v="14"/>
    <x v="14"/>
    <x v="1"/>
    <x v="1"/>
    <x v="1"/>
    <x v="15"/>
    <s v="1500-2499Dvc"/>
    <x v="3"/>
    <x v="3"/>
    <n v="396465300"/>
  </r>
  <r>
    <s v="KL4237WAWTL"/>
    <x v="168"/>
    <x v="1"/>
    <x v="14"/>
    <x v="14"/>
    <x v="1"/>
    <x v="1"/>
    <x v="1"/>
    <x v="15"/>
    <s v="1500-2499Dvc"/>
    <x v="4"/>
    <x v="3"/>
    <n v="337005900"/>
  </r>
  <r>
    <s v="KL4237WAXD5"/>
    <x v="157"/>
    <x v="1"/>
    <x v="14"/>
    <x v="14"/>
    <x v="1"/>
    <x v="1"/>
    <x v="1"/>
    <x v="16"/>
    <s v="2500-4999Dvc"/>
    <x v="1"/>
    <x v="1"/>
    <n v="297366300"/>
  </r>
  <r>
    <s v="KL4237WAXD6"/>
    <x v="158"/>
    <x v="1"/>
    <x v="14"/>
    <x v="14"/>
    <x v="1"/>
    <x v="1"/>
    <x v="1"/>
    <x v="16"/>
    <s v="2500-4999Dvc"/>
    <x v="2"/>
    <x v="1"/>
    <n v="257703600"/>
  </r>
  <r>
    <s v="KL4237WAXDA"/>
    <x v="159"/>
    <x v="1"/>
    <x v="14"/>
    <x v="14"/>
    <x v="1"/>
    <x v="1"/>
    <x v="1"/>
    <x v="16"/>
    <s v="2500-4999Dvc"/>
    <x v="3"/>
    <x v="1"/>
    <n v="260198400"/>
  </r>
  <r>
    <s v="KL4237WAXDL"/>
    <x v="160"/>
    <x v="1"/>
    <x v="14"/>
    <x v="14"/>
    <x v="1"/>
    <x v="1"/>
    <x v="1"/>
    <x v="16"/>
    <s v="2500-4999Dvc"/>
    <x v="4"/>
    <x v="1"/>
    <n v="220535700"/>
  </r>
  <r>
    <s v="KL4237WAXF5"/>
    <x v="161"/>
    <x v="1"/>
    <x v="14"/>
    <x v="14"/>
    <x v="1"/>
    <x v="1"/>
    <x v="1"/>
    <x v="16"/>
    <s v="2500-4999Dvc"/>
    <x v="1"/>
    <x v="2"/>
    <n v="161076300"/>
  </r>
  <r>
    <s v="KL4237WAXF6"/>
    <x v="162"/>
    <x v="1"/>
    <x v="14"/>
    <x v="14"/>
    <x v="1"/>
    <x v="1"/>
    <x v="1"/>
    <x v="16"/>
    <s v="2500-4999Dvc"/>
    <x v="2"/>
    <x v="2"/>
    <n v="136290000"/>
  </r>
  <r>
    <s v="KL4237WAXFA"/>
    <x v="163"/>
    <x v="1"/>
    <x v="14"/>
    <x v="14"/>
    <x v="1"/>
    <x v="1"/>
    <x v="1"/>
    <x v="16"/>
    <s v="2500-4999Dvc"/>
    <x v="3"/>
    <x v="2"/>
    <n v="148671600"/>
  </r>
  <r>
    <s v="KL4237WAXFL"/>
    <x v="164"/>
    <x v="1"/>
    <x v="14"/>
    <x v="14"/>
    <x v="1"/>
    <x v="1"/>
    <x v="1"/>
    <x v="16"/>
    <s v="2500-4999Dvc"/>
    <x v="4"/>
    <x v="2"/>
    <n v="123908400"/>
  </r>
  <r>
    <s v="KL4237WAXT5"/>
    <x v="165"/>
    <x v="1"/>
    <x v="14"/>
    <x v="14"/>
    <x v="1"/>
    <x v="1"/>
    <x v="1"/>
    <x v="16"/>
    <s v="2500-4999Dvc"/>
    <x v="1"/>
    <x v="3"/>
    <n v="458419500"/>
  </r>
  <r>
    <s v="KL4237WAXT6"/>
    <x v="166"/>
    <x v="1"/>
    <x v="14"/>
    <x v="14"/>
    <x v="1"/>
    <x v="1"/>
    <x v="1"/>
    <x v="16"/>
    <s v="2500-4999Dvc"/>
    <x v="2"/>
    <x v="3"/>
    <n v="398960100"/>
  </r>
  <r>
    <s v="KL4237WAXTA"/>
    <x v="167"/>
    <x v="1"/>
    <x v="14"/>
    <x v="14"/>
    <x v="1"/>
    <x v="1"/>
    <x v="1"/>
    <x v="16"/>
    <s v="2500-4999Dvc"/>
    <x v="3"/>
    <x v="3"/>
    <n v="396465300"/>
  </r>
  <r>
    <s v="KL4237WAXTL"/>
    <x v="168"/>
    <x v="1"/>
    <x v="14"/>
    <x v="14"/>
    <x v="1"/>
    <x v="1"/>
    <x v="1"/>
    <x v="16"/>
    <s v="2500-4999Dvc"/>
    <x v="4"/>
    <x v="3"/>
    <n v="337005900"/>
  </r>
  <r>
    <s v="KL4237WAYD5"/>
    <x v="157"/>
    <x v="1"/>
    <x v="14"/>
    <x v="14"/>
    <x v="1"/>
    <x v="1"/>
    <x v="1"/>
    <x v="17"/>
    <s v="5000+Dvc"/>
    <x v="1"/>
    <x v="1"/>
    <n v="297366300"/>
  </r>
  <r>
    <s v="KL4237WAYD6"/>
    <x v="158"/>
    <x v="1"/>
    <x v="14"/>
    <x v="14"/>
    <x v="1"/>
    <x v="1"/>
    <x v="1"/>
    <x v="17"/>
    <s v="5000+Dvc"/>
    <x v="2"/>
    <x v="1"/>
    <n v="257703600"/>
  </r>
  <r>
    <s v="KL4237WAYDA"/>
    <x v="159"/>
    <x v="1"/>
    <x v="14"/>
    <x v="14"/>
    <x v="1"/>
    <x v="1"/>
    <x v="1"/>
    <x v="17"/>
    <s v="5000+Dvc"/>
    <x v="3"/>
    <x v="1"/>
    <n v="260198400"/>
  </r>
  <r>
    <s v="KL4237WAYDL"/>
    <x v="160"/>
    <x v="1"/>
    <x v="14"/>
    <x v="14"/>
    <x v="1"/>
    <x v="1"/>
    <x v="1"/>
    <x v="17"/>
    <s v="5000+Dvc"/>
    <x v="4"/>
    <x v="1"/>
    <n v="220535700"/>
  </r>
  <r>
    <s v="KL4237WAYF5"/>
    <x v="161"/>
    <x v="1"/>
    <x v="14"/>
    <x v="14"/>
    <x v="1"/>
    <x v="1"/>
    <x v="1"/>
    <x v="17"/>
    <s v="5000+Dvc"/>
    <x v="1"/>
    <x v="2"/>
    <n v="161076300"/>
  </r>
  <r>
    <s v="KL4237WAYF6"/>
    <x v="162"/>
    <x v="1"/>
    <x v="14"/>
    <x v="14"/>
    <x v="1"/>
    <x v="1"/>
    <x v="1"/>
    <x v="17"/>
    <s v="5000+Dvc"/>
    <x v="2"/>
    <x v="2"/>
    <n v="136290000"/>
  </r>
  <r>
    <s v="KL4237WAYFA"/>
    <x v="163"/>
    <x v="1"/>
    <x v="14"/>
    <x v="14"/>
    <x v="1"/>
    <x v="1"/>
    <x v="1"/>
    <x v="17"/>
    <s v="5000+Dvc"/>
    <x v="3"/>
    <x v="2"/>
    <n v="148671600"/>
  </r>
  <r>
    <s v="KL4237WAYFL"/>
    <x v="164"/>
    <x v="1"/>
    <x v="14"/>
    <x v="14"/>
    <x v="1"/>
    <x v="1"/>
    <x v="1"/>
    <x v="17"/>
    <s v="5000+Dvc"/>
    <x v="4"/>
    <x v="2"/>
    <n v="123908400"/>
  </r>
  <r>
    <s v="KL4237WAYT5"/>
    <x v="165"/>
    <x v="1"/>
    <x v="14"/>
    <x v="14"/>
    <x v="1"/>
    <x v="1"/>
    <x v="1"/>
    <x v="17"/>
    <s v="5000+Dvc"/>
    <x v="1"/>
    <x v="3"/>
    <n v="458419500"/>
  </r>
  <r>
    <s v="KL4237WAYT6"/>
    <x v="166"/>
    <x v="1"/>
    <x v="14"/>
    <x v="14"/>
    <x v="1"/>
    <x v="1"/>
    <x v="1"/>
    <x v="17"/>
    <s v="5000+Dvc"/>
    <x v="2"/>
    <x v="3"/>
    <n v="398960100"/>
  </r>
  <r>
    <s v="KL4237WAYTA"/>
    <x v="167"/>
    <x v="1"/>
    <x v="14"/>
    <x v="14"/>
    <x v="1"/>
    <x v="1"/>
    <x v="1"/>
    <x v="17"/>
    <s v="5000+Dvc"/>
    <x v="3"/>
    <x v="3"/>
    <n v="396465300"/>
  </r>
  <r>
    <s v="KL4237WAYTL"/>
    <x v="168"/>
    <x v="1"/>
    <x v="14"/>
    <x v="14"/>
    <x v="1"/>
    <x v="1"/>
    <x v="1"/>
    <x v="17"/>
    <s v="5000+Dvc"/>
    <x v="4"/>
    <x v="3"/>
    <n v="337005900"/>
  </r>
  <r>
    <s v="KL8212W9AZS"/>
    <x v="169"/>
    <x v="1"/>
    <x v="15"/>
    <x v="15"/>
    <x v="1"/>
    <x v="1"/>
    <x v="2"/>
    <x v="18"/>
    <s v="1Dvc"/>
    <x v="5"/>
    <x v="4"/>
    <n v="69715800"/>
  </r>
  <r>
    <s v="KL8214W9AZS"/>
    <x v="170"/>
    <x v="1"/>
    <x v="16"/>
    <x v="16"/>
    <x v="1"/>
    <x v="1"/>
    <x v="2"/>
    <x v="18"/>
    <s v="1Dvc"/>
    <x v="5"/>
    <x v="4"/>
    <n v="7692300"/>
  </r>
  <r>
    <s v="KL8213W9AZS"/>
    <x v="171"/>
    <x v="1"/>
    <x v="17"/>
    <x v="17"/>
    <x v="1"/>
    <x v="1"/>
    <x v="2"/>
    <x v="18"/>
    <s v="1Dvc"/>
    <x v="5"/>
    <x v="4"/>
    <n v="102148200"/>
  </r>
  <r>
    <s v="KL8215W9AZS"/>
    <x v="172"/>
    <x v="1"/>
    <x v="18"/>
    <x v="18"/>
    <x v="1"/>
    <x v="1"/>
    <x v="2"/>
    <x v="18"/>
    <s v="1Dvc"/>
    <x v="5"/>
    <x v="4"/>
    <n v="25641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
    <x v="0"/>
    <x v="0"/>
    <x v="0"/>
    <x v="0"/>
    <x v="0"/>
    <x v="0"/>
    <x v="0"/>
    <x v="0"/>
    <s v="-"/>
    <x v="0"/>
    <x v="0"/>
    <m/>
  </r>
  <r>
    <s v="KL6910WH1DS"/>
    <x v="1"/>
    <x v="1"/>
    <x v="1"/>
    <x v="1"/>
    <x v="1"/>
    <x v="1"/>
    <x v="1"/>
    <x v="0"/>
    <s v="250+Node"/>
    <x v="1"/>
    <x v="1"/>
    <n v="457380"/>
  </r>
  <r>
    <s v="KL6910WH1FS"/>
    <x v="2"/>
    <x v="1"/>
    <x v="1"/>
    <x v="1"/>
    <x v="1"/>
    <x v="1"/>
    <x v="1"/>
    <x v="0"/>
    <s v="250+Node"/>
    <x v="1"/>
    <x v="2"/>
    <n v="304920"/>
  </r>
  <r>
    <s v="KL6910WH1TS"/>
    <x v="3"/>
    <x v="1"/>
    <x v="1"/>
    <x v="1"/>
    <x v="1"/>
    <x v="1"/>
    <x v="1"/>
    <x v="0"/>
    <s v="250+Node"/>
    <x v="1"/>
    <x v="3"/>
    <n v="593670"/>
  </r>
  <r>
    <s v="KL6916WHYDS"/>
    <x v="4"/>
    <x v="1"/>
    <x v="2"/>
    <x v="2"/>
    <x v="2"/>
    <x v="1"/>
    <x v="1"/>
    <x v="1"/>
    <s v="1-10000Svr"/>
    <x v="1"/>
    <x v="1"/>
    <n v="440055000"/>
  </r>
  <r>
    <s v="KL6916WHYFS"/>
    <x v="5"/>
    <x v="1"/>
    <x v="2"/>
    <x v="2"/>
    <x v="2"/>
    <x v="1"/>
    <x v="1"/>
    <x v="1"/>
    <s v="1-10000Svr"/>
    <x v="1"/>
    <x v="2"/>
    <n v="293393100"/>
  </r>
  <r>
    <s v="KL6916WHYTS"/>
    <x v="6"/>
    <x v="1"/>
    <x v="2"/>
    <x v="2"/>
    <x v="2"/>
    <x v="1"/>
    <x v="1"/>
    <x v="1"/>
    <s v="1-10000Svr"/>
    <x v="1"/>
    <x v="3"/>
    <n v="5720715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3">
  <r>
    <s v="-"/>
    <x v="0"/>
    <x v="0"/>
    <x v="0"/>
    <x v="0"/>
    <x v="0"/>
    <x v="0"/>
    <x v="0"/>
    <x v="0"/>
    <s v="-"/>
    <x v="0"/>
    <x v="0"/>
    <m/>
  </r>
  <r>
    <s v="KL4032WAKFA"/>
    <x v="1"/>
    <x v="1"/>
    <x v="1"/>
    <x v="1"/>
    <x v="1"/>
    <x v="1"/>
    <x v="1"/>
    <x v="0"/>
    <s v=""/>
    <x v="1"/>
    <x v="1"/>
    <n v="132501600"/>
  </r>
  <r>
    <s v="KL4032WAEFA"/>
    <x v="1"/>
    <x v="1"/>
    <x v="1"/>
    <x v="1"/>
    <x v="1"/>
    <x v="1"/>
    <x v="1"/>
    <x v="1"/>
    <s v=""/>
    <x v="1"/>
    <x v="1"/>
    <n v="175329000"/>
  </r>
  <r>
    <s v="KL4032WANFA"/>
    <x v="1"/>
    <x v="1"/>
    <x v="1"/>
    <x v="1"/>
    <x v="1"/>
    <x v="1"/>
    <x v="1"/>
    <x v="2"/>
    <s v=""/>
    <x v="1"/>
    <x v="1"/>
    <n v="107461200"/>
  </r>
  <r>
    <s v="KL4032WAMFA"/>
    <x v="1"/>
    <x v="1"/>
    <x v="1"/>
    <x v="1"/>
    <x v="1"/>
    <x v="1"/>
    <x v="1"/>
    <x v="3"/>
    <s v=""/>
    <x v="1"/>
    <x v="1"/>
    <n v="110695200"/>
  </r>
  <r>
    <s v="KL4032WAVFA"/>
    <x v="1"/>
    <x v="1"/>
    <x v="1"/>
    <x v="1"/>
    <x v="1"/>
    <x v="1"/>
    <x v="1"/>
    <x v="4"/>
    <s v=""/>
    <x v="1"/>
    <x v="1"/>
    <n v="79833600"/>
  </r>
  <r>
    <s v="KL4032WAUFA"/>
    <x v="1"/>
    <x v="1"/>
    <x v="1"/>
    <x v="1"/>
    <x v="1"/>
    <x v="1"/>
    <x v="1"/>
    <x v="5"/>
    <s v=""/>
    <x v="1"/>
    <x v="1"/>
    <n v="84037800"/>
  </r>
  <r>
    <s v="KL4032WAPFA"/>
    <x v="1"/>
    <x v="1"/>
    <x v="1"/>
    <x v="1"/>
    <x v="1"/>
    <x v="1"/>
    <x v="1"/>
    <x v="6"/>
    <s v=""/>
    <x v="1"/>
    <x v="1"/>
    <n v="105058800"/>
  </r>
  <r>
    <s v="KL4032WAYFA"/>
    <x v="1"/>
    <x v="1"/>
    <x v="1"/>
    <x v="1"/>
    <x v="1"/>
    <x v="1"/>
    <x v="1"/>
    <x v="7"/>
    <s v=""/>
    <x v="1"/>
    <x v="1"/>
    <n v="79833600"/>
  </r>
  <r>
    <s v="KL4032WAWFA"/>
    <x v="1"/>
    <x v="1"/>
    <x v="1"/>
    <x v="1"/>
    <x v="1"/>
    <x v="1"/>
    <x v="1"/>
    <x v="8"/>
    <s v=""/>
    <x v="1"/>
    <x v="1"/>
    <n v="79833600"/>
  </r>
  <r>
    <s v="KL4032WAXFA"/>
    <x v="1"/>
    <x v="1"/>
    <x v="1"/>
    <x v="1"/>
    <x v="1"/>
    <x v="1"/>
    <x v="1"/>
    <x v="9"/>
    <s v=""/>
    <x v="1"/>
    <x v="1"/>
    <n v="79833600"/>
  </r>
  <r>
    <s v="KL4032WARFA"/>
    <x v="1"/>
    <x v="1"/>
    <x v="1"/>
    <x v="1"/>
    <x v="1"/>
    <x v="1"/>
    <x v="1"/>
    <x v="10"/>
    <s v=""/>
    <x v="1"/>
    <x v="1"/>
    <n v="103441800"/>
  </r>
  <r>
    <s v="KL4032WAQFA"/>
    <x v="1"/>
    <x v="1"/>
    <x v="1"/>
    <x v="1"/>
    <x v="1"/>
    <x v="1"/>
    <x v="1"/>
    <x v="11"/>
    <s v=""/>
    <x v="1"/>
    <x v="1"/>
    <n v="104250300"/>
  </r>
  <r>
    <s v="KL4032WATFA"/>
    <x v="1"/>
    <x v="1"/>
    <x v="1"/>
    <x v="1"/>
    <x v="1"/>
    <x v="1"/>
    <x v="1"/>
    <x v="12"/>
    <s v=""/>
    <x v="1"/>
    <x v="1"/>
    <n v="88449900"/>
  </r>
  <r>
    <s v="KL4032WASFA"/>
    <x v="1"/>
    <x v="1"/>
    <x v="1"/>
    <x v="1"/>
    <x v="1"/>
    <x v="1"/>
    <x v="1"/>
    <x v="13"/>
    <s v=""/>
    <x v="1"/>
    <x v="1"/>
    <n v="93116100"/>
  </r>
  <r>
    <s v="KL4032WAKDA"/>
    <x v="2"/>
    <x v="1"/>
    <x v="1"/>
    <x v="1"/>
    <x v="1"/>
    <x v="1"/>
    <x v="1"/>
    <x v="0"/>
    <s v=""/>
    <x v="1"/>
    <x v="2"/>
    <n v="212011800"/>
  </r>
  <r>
    <s v="KL4032WAMDA"/>
    <x v="2"/>
    <x v="1"/>
    <x v="1"/>
    <x v="1"/>
    <x v="1"/>
    <x v="1"/>
    <x v="1"/>
    <x v="3"/>
    <s v=""/>
    <x v="1"/>
    <x v="2"/>
    <n v="177107700"/>
  </r>
  <r>
    <s v="KL4032WAEDA"/>
    <x v="2"/>
    <x v="1"/>
    <x v="1"/>
    <x v="1"/>
    <x v="1"/>
    <x v="1"/>
    <x v="1"/>
    <x v="1"/>
    <s v=""/>
    <x v="1"/>
    <x v="2"/>
    <n v="280526400"/>
  </r>
  <r>
    <s v="KL4032WANDA"/>
    <x v="2"/>
    <x v="1"/>
    <x v="1"/>
    <x v="1"/>
    <x v="1"/>
    <x v="1"/>
    <x v="1"/>
    <x v="2"/>
    <s v=""/>
    <x v="1"/>
    <x v="2"/>
    <n v="171956400"/>
  </r>
  <r>
    <s v="KL4032WAWDA"/>
    <x v="2"/>
    <x v="1"/>
    <x v="1"/>
    <x v="1"/>
    <x v="1"/>
    <x v="1"/>
    <x v="1"/>
    <x v="8"/>
    <s v=""/>
    <x v="1"/>
    <x v="2"/>
    <n v="127719900"/>
  </r>
  <r>
    <s v="KL4032WAUDA"/>
    <x v="2"/>
    <x v="1"/>
    <x v="1"/>
    <x v="1"/>
    <x v="1"/>
    <x v="1"/>
    <x v="1"/>
    <x v="5"/>
    <s v=""/>
    <x v="1"/>
    <x v="2"/>
    <n v="134442000"/>
  </r>
  <r>
    <s v="KL4032WAVDA"/>
    <x v="2"/>
    <x v="1"/>
    <x v="1"/>
    <x v="1"/>
    <x v="1"/>
    <x v="1"/>
    <x v="1"/>
    <x v="4"/>
    <s v=""/>
    <x v="1"/>
    <x v="2"/>
    <n v="127719900"/>
  </r>
  <r>
    <s v="KL4032WATDA"/>
    <x v="2"/>
    <x v="1"/>
    <x v="1"/>
    <x v="1"/>
    <x v="1"/>
    <x v="1"/>
    <x v="1"/>
    <x v="12"/>
    <s v=""/>
    <x v="1"/>
    <x v="2"/>
    <n v="141510600"/>
  </r>
  <r>
    <s v="KL4032WAXDA"/>
    <x v="2"/>
    <x v="1"/>
    <x v="1"/>
    <x v="1"/>
    <x v="1"/>
    <x v="1"/>
    <x v="1"/>
    <x v="9"/>
    <s v=""/>
    <x v="1"/>
    <x v="2"/>
    <n v="127719900"/>
  </r>
  <r>
    <s v="KL4032WAYDA"/>
    <x v="2"/>
    <x v="1"/>
    <x v="1"/>
    <x v="1"/>
    <x v="1"/>
    <x v="1"/>
    <x v="1"/>
    <x v="7"/>
    <s v=""/>
    <x v="1"/>
    <x v="2"/>
    <n v="127719900"/>
  </r>
  <r>
    <s v="KL4032WAPDA"/>
    <x v="2"/>
    <x v="1"/>
    <x v="1"/>
    <x v="1"/>
    <x v="1"/>
    <x v="1"/>
    <x v="1"/>
    <x v="6"/>
    <s v=""/>
    <x v="1"/>
    <x v="2"/>
    <n v="168098700"/>
  </r>
  <r>
    <s v="KL4032WAQDA"/>
    <x v="2"/>
    <x v="1"/>
    <x v="1"/>
    <x v="1"/>
    <x v="1"/>
    <x v="1"/>
    <x v="1"/>
    <x v="11"/>
    <s v=""/>
    <x v="1"/>
    <x v="2"/>
    <n v="166805100"/>
  </r>
  <r>
    <s v="KL4032WARDA"/>
    <x v="2"/>
    <x v="1"/>
    <x v="1"/>
    <x v="1"/>
    <x v="1"/>
    <x v="1"/>
    <x v="1"/>
    <x v="10"/>
    <s v=""/>
    <x v="1"/>
    <x v="2"/>
    <n v="165511500"/>
  </r>
  <r>
    <s v="KL4032WASDA"/>
    <x v="2"/>
    <x v="1"/>
    <x v="1"/>
    <x v="1"/>
    <x v="1"/>
    <x v="1"/>
    <x v="1"/>
    <x v="13"/>
    <s v=""/>
    <x v="1"/>
    <x v="2"/>
    <n v="148971900"/>
  </r>
  <r>
    <s v="KL4032WASTA"/>
    <x v="3"/>
    <x v="1"/>
    <x v="1"/>
    <x v="1"/>
    <x v="1"/>
    <x v="1"/>
    <x v="1"/>
    <x v="13"/>
    <s v=""/>
    <x v="1"/>
    <x v="3"/>
    <n v="214137000"/>
  </r>
  <r>
    <s v="KL4032WAPTA"/>
    <x v="3"/>
    <x v="1"/>
    <x v="1"/>
    <x v="1"/>
    <x v="1"/>
    <x v="1"/>
    <x v="1"/>
    <x v="6"/>
    <s v=""/>
    <x v="1"/>
    <x v="3"/>
    <n v="241626000"/>
  </r>
  <r>
    <s v="KL4032WARTA"/>
    <x v="3"/>
    <x v="1"/>
    <x v="1"/>
    <x v="1"/>
    <x v="1"/>
    <x v="1"/>
    <x v="1"/>
    <x v="10"/>
    <s v=""/>
    <x v="1"/>
    <x v="3"/>
    <n v="237930000"/>
  </r>
  <r>
    <s v="KL4032WAQTA"/>
    <x v="3"/>
    <x v="1"/>
    <x v="1"/>
    <x v="1"/>
    <x v="1"/>
    <x v="1"/>
    <x v="1"/>
    <x v="11"/>
    <s v=""/>
    <x v="1"/>
    <x v="3"/>
    <n v="239778000"/>
  </r>
  <r>
    <s v="KL4032WAWTA"/>
    <x v="3"/>
    <x v="1"/>
    <x v="1"/>
    <x v="1"/>
    <x v="1"/>
    <x v="1"/>
    <x v="1"/>
    <x v="8"/>
    <s v=""/>
    <x v="1"/>
    <x v="3"/>
    <n v="183598800"/>
  </r>
  <r>
    <s v="KL4032WAXTA"/>
    <x v="3"/>
    <x v="1"/>
    <x v="1"/>
    <x v="1"/>
    <x v="1"/>
    <x v="1"/>
    <x v="1"/>
    <x v="9"/>
    <s v=""/>
    <x v="1"/>
    <x v="3"/>
    <n v="183598800"/>
  </r>
  <r>
    <s v="KL4032WAYTA"/>
    <x v="3"/>
    <x v="1"/>
    <x v="1"/>
    <x v="1"/>
    <x v="1"/>
    <x v="1"/>
    <x v="1"/>
    <x v="7"/>
    <s v=""/>
    <x v="1"/>
    <x v="3"/>
    <n v="183598800"/>
  </r>
  <r>
    <s v="KL4032WATTA"/>
    <x v="3"/>
    <x v="1"/>
    <x v="1"/>
    <x v="1"/>
    <x v="1"/>
    <x v="1"/>
    <x v="1"/>
    <x v="12"/>
    <s v=""/>
    <x v="1"/>
    <x v="3"/>
    <n v="203441700"/>
  </r>
  <r>
    <s v="KL4032WAVTA"/>
    <x v="3"/>
    <x v="1"/>
    <x v="1"/>
    <x v="1"/>
    <x v="1"/>
    <x v="1"/>
    <x v="1"/>
    <x v="4"/>
    <s v=""/>
    <x v="1"/>
    <x v="3"/>
    <n v="183598800"/>
  </r>
  <r>
    <s v="KL4032WAUTA"/>
    <x v="3"/>
    <x v="1"/>
    <x v="1"/>
    <x v="1"/>
    <x v="1"/>
    <x v="1"/>
    <x v="1"/>
    <x v="5"/>
    <s v=""/>
    <x v="1"/>
    <x v="3"/>
    <n v="193254600"/>
  </r>
  <r>
    <s v="KL4032WAMTA"/>
    <x v="3"/>
    <x v="1"/>
    <x v="1"/>
    <x v="1"/>
    <x v="1"/>
    <x v="1"/>
    <x v="1"/>
    <x v="3"/>
    <s v=""/>
    <x v="1"/>
    <x v="3"/>
    <n v="254585100"/>
  </r>
  <r>
    <s v="KL4032WAKTA"/>
    <x v="3"/>
    <x v="1"/>
    <x v="1"/>
    <x v="1"/>
    <x v="1"/>
    <x v="1"/>
    <x v="1"/>
    <x v="0"/>
    <s v=""/>
    <x v="1"/>
    <x v="3"/>
    <n v="304758300"/>
  </r>
  <r>
    <s v="KL4032WANTA"/>
    <x v="3"/>
    <x v="1"/>
    <x v="1"/>
    <x v="1"/>
    <x v="1"/>
    <x v="1"/>
    <x v="1"/>
    <x v="2"/>
    <s v=""/>
    <x v="1"/>
    <x v="3"/>
    <n v="247193100"/>
  </r>
  <r>
    <s v="KL4032WAETA"/>
    <x v="3"/>
    <x v="1"/>
    <x v="1"/>
    <x v="1"/>
    <x v="1"/>
    <x v="1"/>
    <x v="1"/>
    <x v="1"/>
    <s v=""/>
    <x v="1"/>
    <x v="3"/>
    <n v="403256700"/>
  </r>
  <r>
    <s v="KL4034WAPFA"/>
    <x v="4"/>
    <x v="1"/>
    <x v="2"/>
    <x v="2"/>
    <x v="1"/>
    <x v="1"/>
    <x v="1"/>
    <x v="6"/>
    <s v=""/>
    <x v="1"/>
    <x v="1"/>
    <n v="120813000"/>
  </r>
  <r>
    <s v="KL4034WAYFA"/>
    <x v="4"/>
    <x v="1"/>
    <x v="2"/>
    <x v="2"/>
    <x v="1"/>
    <x v="1"/>
    <x v="1"/>
    <x v="7"/>
    <s v=""/>
    <x v="1"/>
    <x v="1"/>
    <n v="91776300"/>
  </r>
  <r>
    <s v="KL4034WAXFA"/>
    <x v="4"/>
    <x v="1"/>
    <x v="2"/>
    <x v="2"/>
    <x v="1"/>
    <x v="1"/>
    <x v="1"/>
    <x v="9"/>
    <s v=""/>
    <x v="1"/>
    <x v="1"/>
    <n v="91776300"/>
  </r>
  <r>
    <s v="KL4034WANFA"/>
    <x v="4"/>
    <x v="1"/>
    <x v="2"/>
    <x v="2"/>
    <x v="1"/>
    <x v="1"/>
    <x v="1"/>
    <x v="2"/>
    <s v=""/>
    <x v="1"/>
    <x v="1"/>
    <n v="123585000"/>
  </r>
  <r>
    <s v="KL4034WATFA"/>
    <x v="4"/>
    <x v="1"/>
    <x v="2"/>
    <x v="2"/>
    <x v="1"/>
    <x v="1"/>
    <x v="1"/>
    <x v="12"/>
    <s v=""/>
    <x v="1"/>
    <x v="1"/>
    <n v="101709300"/>
  </r>
  <r>
    <s v="KL4034WAUFA"/>
    <x v="4"/>
    <x v="1"/>
    <x v="2"/>
    <x v="2"/>
    <x v="1"/>
    <x v="1"/>
    <x v="1"/>
    <x v="5"/>
    <s v=""/>
    <x v="1"/>
    <x v="1"/>
    <n v="96604200"/>
  </r>
  <r>
    <s v="KL4034WARFA"/>
    <x v="4"/>
    <x v="1"/>
    <x v="2"/>
    <x v="2"/>
    <x v="1"/>
    <x v="1"/>
    <x v="1"/>
    <x v="10"/>
    <s v=""/>
    <x v="1"/>
    <x v="1"/>
    <n v="118941900"/>
  </r>
  <r>
    <s v="KL4034WASFA"/>
    <x v="4"/>
    <x v="1"/>
    <x v="2"/>
    <x v="2"/>
    <x v="1"/>
    <x v="1"/>
    <x v="1"/>
    <x v="13"/>
    <s v=""/>
    <x v="1"/>
    <x v="1"/>
    <n v="107045400"/>
  </r>
  <r>
    <s v="KL4034WAWFA"/>
    <x v="4"/>
    <x v="1"/>
    <x v="2"/>
    <x v="2"/>
    <x v="1"/>
    <x v="1"/>
    <x v="1"/>
    <x v="8"/>
    <s v=""/>
    <x v="1"/>
    <x v="1"/>
    <n v="91776300"/>
  </r>
  <r>
    <s v="KL4034WAQFA"/>
    <x v="4"/>
    <x v="1"/>
    <x v="2"/>
    <x v="2"/>
    <x v="1"/>
    <x v="1"/>
    <x v="1"/>
    <x v="11"/>
    <s v=""/>
    <x v="1"/>
    <x v="1"/>
    <n v="119889000"/>
  </r>
  <r>
    <s v="KL4034WAVFA"/>
    <x v="4"/>
    <x v="1"/>
    <x v="2"/>
    <x v="2"/>
    <x v="1"/>
    <x v="1"/>
    <x v="1"/>
    <x v="4"/>
    <s v=""/>
    <x v="1"/>
    <x v="1"/>
    <n v="91776300"/>
  </r>
  <r>
    <s v="KL4034WAKFA"/>
    <x v="4"/>
    <x v="1"/>
    <x v="2"/>
    <x v="2"/>
    <x v="1"/>
    <x v="1"/>
    <x v="1"/>
    <x v="0"/>
    <s v=""/>
    <x v="1"/>
    <x v="1"/>
    <n v="152367600"/>
  </r>
  <r>
    <s v="KL4034WAEFA"/>
    <x v="4"/>
    <x v="1"/>
    <x v="2"/>
    <x v="2"/>
    <x v="1"/>
    <x v="1"/>
    <x v="1"/>
    <x v="1"/>
    <s v=""/>
    <x v="1"/>
    <x v="1"/>
    <n v="201639900"/>
  </r>
  <r>
    <s v="KL4034WAMFA"/>
    <x v="4"/>
    <x v="1"/>
    <x v="2"/>
    <x v="2"/>
    <x v="1"/>
    <x v="1"/>
    <x v="1"/>
    <x v="3"/>
    <s v=""/>
    <x v="1"/>
    <x v="1"/>
    <n v="127281000"/>
  </r>
  <r>
    <s v="KL4034WAXDA"/>
    <x v="5"/>
    <x v="1"/>
    <x v="2"/>
    <x v="2"/>
    <x v="1"/>
    <x v="1"/>
    <x v="1"/>
    <x v="9"/>
    <s v=""/>
    <x v="1"/>
    <x v="2"/>
    <n v="146846700"/>
  </r>
  <r>
    <s v="KL4034WAYDA"/>
    <x v="5"/>
    <x v="1"/>
    <x v="2"/>
    <x v="2"/>
    <x v="1"/>
    <x v="1"/>
    <x v="1"/>
    <x v="7"/>
    <s v=""/>
    <x v="1"/>
    <x v="2"/>
    <n v="146846700"/>
  </r>
  <r>
    <s v="KL4034WAUDA"/>
    <x v="5"/>
    <x v="1"/>
    <x v="2"/>
    <x v="2"/>
    <x v="1"/>
    <x v="1"/>
    <x v="1"/>
    <x v="5"/>
    <s v=""/>
    <x v="1"/>
    <x v="2"/>
    <n v="154585200"/>
  </r>
  <r>
    <s v="KL4034WASDA"/>
    <x v="5"/>
    <x v="1"/>
    <x v="2"/>
    <x v="2"/>
    <x v="1"/>
    <x v="1"/>
    <x v="1"/>
    <x v="13"/>
    <s v=""/>
    <x v="1"/>
    <x v="2"/>
    <n v="171286500"/>
  </r>
  <r>
    <s v="KL4034WATDA"/>
    <x v="5"/>
    <x v="1"/>
    <x v="2"/>
    <x v="2"/>
    <x v="1"/>
    <x v="1"/>
    <x v="1"/>
    <x v="12"/>
    <s v=""/>
    <x v="1"/>
    <x v="2"/>
    <n v="162716400"/>
  </r>
  <r>
    <s v="KL4034WAVDA"/>
    <x v="5"/>
    <x v="1"/>
    <x v="2"/>
    <x v="2"/>
    <x v="1"/>
    <x v="1"/>
    <x v="1"/>
    <x v="4"/>
    <s v=""/>
    <x v="1"/>
    <x v="2"/>
    <n v="146846700"/>
  </r>
  <r>
    <s v="KL4034WAWDA"/>
    <x v="5"/>
    <x v="1"/>
    <x v="2"/>
    <x v="2"/>
    <x v="1"/>
    <x v="1"/>
    <x v="1"/>
    <x v="8"/>
    <s v=""/>
    <x v="1"/>
    <x v="2"/>
    <n v="146846700"/>
  </r>
  <r>
    <s v="KL4034WAMDA"/>
    <x v="5"/>
    <x v="1"/>
    <x v="2"/>
    <x v="2"/>
    <x v="1"/>
    <x v="1"/>
    <x v="1"/>
    <x v="3"/>
    <s v=""/>
    <x v="1"/>
    <x v="2"/>
    <n v="203672700"/>
  </r>
  <r>
    <s v="KL4034WANDA"/>
    <x v="5"/>
    <x v="1"/>
    <x v="2"/>
    <x v="2"/>
    <x v="1"/>
    <x v="1"/>
    <x v="1"/>
    <x v="2"/>
    <s v=""/>
    <x v="1"/>
    <x v="2"/>
    <n v="197712900"/>
  </r>
  <r>
    <s v="KL4034WAPDA"/>
    <x v="5"/>
    <x v="1"/>
    <x v="2"/>
    <x v="2"/>
    <x v="1"/>
    <x v="1"/>
    <x v="1"/>
    <x v="6"/>
    <s v=""/>
    <x v="1"/>
    <x v="2"/>
    <n v="193277700"/>
  </r>
  <r>
    <s v="KL4034WAQDA"/>
    <x v="5"/>
    <x v="1"/>
    <x v="2"/>
    <x v="2"/>
    <x v="1"/>
    <x v="1"/>
    <x v="1"/>
    <x v="11"/>
    <s v=""/>
    <x v="1"/>
    <x v="2"/>
    <n v="191822400"/>
  </r>
  <r>
    <s v="KL4034WAEDA"/>
    <x v="5"/>
    <x v="1"/>
    <x v="2"/>
    <x v="2"/>
    <x v="1"/>
    <x v="1"/>
    <x v="1"/>
    <x v="1"/>
    <s v=""/>
    <x v="1"/>
    <x v="2"/>
    <n v="322614600"/>
  </r>
  <r>
    <s v="KL4034WARDA"/>
    <x v="5"/>
    <x v="1"/>
    <x v="2"/>
    <x v="2"/>
    <x v="1"/>
    <x v="1"/>
    <x v="1"/>
    <x v="10"/>
    <s v=""/>
    <x v="1"/>
    <x v="2"/>
    <n v="190320900"/>
  </r>
  <r>
    <s v="KL4034WAKDA"/>
    <x v="5"/>
    <x v="1"/>
    <x v="2"/>
    <x v="2"/>
    <x v="1"/>
    <x v="1"/>
    <x v="1"/>
    <x v="0"/>
    <s v=""/>
    <x v="1"/>
    <x v="2"/>
    <n v="243797400"/>
  </r>
  <r>
    <s v="KL4034WAMTA"/>
    <x v="6"/>
    <x v="1"/>
    <x v="2"/>
    <x v="2"/>
    <x v="1"/>
    <x v="1"/>
    <x v="1"/>
    <x v="3"/>
    <s v=""/>
    <x v="1"/>
    <x v="3"/>
    <n v="292769400"/>
  </r>
  <r>
    <s v="KL4034WAETA"/>
    <x v="6"/>
    <x v="1"/>
    <x v="2"/>
    <x v="2"/>
    <x v="1"/>
    <x v="1"/>
    <x v="1"/>
    <x v="1"/>
    <s v=""/>
    <x v="1"/>
    <x v="3"/>
    <n v="463755600"/>
  </r>
  <r>
    <s v="KL4034WAKTA"/>
    <x v="6"/>
    <x v="1"/>
    <x v="2"/>
    <x v="2"/>
    <x v="1"/>
    <x v="1"/>
    <x v="1"/>
    <x v="0"/>
    <s v=""/>
    <x v="1"/>
    <x v="3"/>
    <n v="350473200"/>
  </r>
  <r>
    <s v="KL4034WAVTA"/>
    <x v="6"/>
    <x v="1"/>
    <x v="2"/>
    <x v="2"/>
    <x v="1"/>
    <x v="1"/>
    <x v="1"/>
    <x v="4"/>
    <s v=""/>
    <x v="1"/>
    <x v="3"/>
    <n v="211110900"/>
  </r>
  <r>
    <s v="KL4034WAWTA"/>
    <x v="6"/>
    <x v="1"/>
    <x v="2"/>
    <x v="2"/>
    <x v="1"/>
    <x v="1"/>
    <x v="1"/>
    <x v="8"/>
    <s v=""/>
    <x v="1"/>
    <x v="3"/>
    <n v="211110900"/>
  </r>
  <r>
    <s v="KL4034WAQTA"/>
    <x v="6"/>
    <x v="1"/>
    <x v="2"/>
    <x v="2"/>
    <x v="1"/>
    <x v="1"/>
    <x v="1"/>
    <x v="11"/>
    <s v=""/>
    <x v="1"/>
    <x v="3"/>
    <n v="275744700"/>
  </r>
  <r>
    <s v="KL4034WAXTA"/>
    <x v="6"/>
    <x v="1"/>
    <x v="2"/>
    <x v="2"/>
    <x v="1"/>
    <x v="1"/>
    <x v="1"/>
    <x v="9"/>
    <s v=""/>
    <x v="1"/>
    <x v="3"/>
    <n v="211110900"/>
  </r>
  <r>
    <s v="KL4034WASTA"/>
    <x v="6"/>
    <x v="1"/>
    <x v="2"/>
    <x v="2"/>
    <x v="1"/>
    <x v="1"/>
    <x v="1"/>
    <x v="13"/>
    <s v=""/>
    <x v="1"/>
    <x v="3"/>
    <n v="246222900"/>
  </r>
  <r>
    <s v="KL4034WATTA"/>
    <x v="6"/>
    <x v="1"/>
    <x v="2"/>
    <x v="2"/>
    <x v="1"/>
    <x v="1"/>
    <x v="1"/>
    <x v="12"/>
    <s v=""/>
    <x v="1"/>
    <x v="3"/>
    <n v="233910600"/>
  </r>
  <r>
    <s v="KL4034WARTA"/>
    <x v="6"/>
    <x v="1"/>
    <x v="2"/>
    <x v="2"/>
    <x v="1"/>
    <x v="1"/>
    <x v="1"/>
    <x v="10"/>
    <s v=""/>
    <x v="1"/>
    <x v="3"/>
    <n v="273573300"/>
  </r>
  <r>
    <s v="KL4034WAUTA"/>
    <x v="6"/>
    <x v="1"/>
    <x v="2"/>
    <x v="2"/>
    <x v="1"/>
    <x v="1"/>
    <x v="1"/>
    <x v="5"/>
    <s v=""/>
    <x v="1"/>
    <x v="3"/>
    <n v="222222000"/>
  </r>
  <r>
    <s v="KL4034WANTA"/>
    <x v="6"/>
    <x v="1"/>
    <x v="2"/>
    <x v="2"/>
    <x v="1"/>
    <x v="1"/>
    <x v="1"/>
    <x v="2"/>
    <s v=""/>
    <x v="1"/>
    <x v="3"/>
    <n v="284222400"/>
  </r>
  <r>
    <s v="KL4034WAYTA"/>
    <x v="6"/>
    <x v="1"/>
    <x v="2"/>
    <x v="2"/>
    <x v="1"/>
    <x v="1"/>
    <x v="1"/>
    <x v="7"/>
    <s v=""/>
    <x v="1"/>
    <x v="3"/>
    <n v="211110900"/>
  </r>
  <r>
    <s v="KL4034WAPTA"/>
    <x v="6"/>
    <x v="1"/>
    <x v="2"/>
    <x v="2"/>
    <x v="1"/>
    <x v="1"/>
    <x v="1"/>
    <x v="6"/>
    <s v=""/>
    <x v="1"/>
    <x v="3"/>
    <n v="277846800"/>
  </r>
  <r>
    <s v="KL4047WAUFA"/>
    <x v="7"/>
    <x v="1"/>
    <x v="3"/>
    <x v="3"/>
    <x v="1"/>
    <x v="1"/>
    <x v="1"/>
    <x v="5"/>
    <s v=""/>
    <x v="1"/>
    <x v="1"/>
    <n v="144929400"/>
  </r>
  <r>
    <s v="KL4047WAKFA"/>
    <x v="7"/>
    <x v="1"/>
    <x v="3"/>
    <x v="3"/>
    <x v="1"/>
    <x v="1"/>
    <x v="1"/>
    <x v="0"/>
    <s v=""/>
    <x v="1"/>
    <x v="1"/>
    <n v="228551400"/>
  </r>
  <r>
    <s v="KL4047WAEFA"/>
    <x v="7"/>
    <x v="1"/>
    <x v="3"/>
    <x v="3"/>
    <x v="1"/>
    <x v="1"/>
    <x v="1"/>
    <x v="1"/>
    <s v=""/>
    <x v="1"/>
    <x v="1"/>
    <n v="302425200"/>
  </r>
  <r>
    <s v="KL4047WAVFA"/>
    <x v="7"/>
    <x v="1"/>
    <x v="3"/>
    <x v="3"/>
    <x v="1"/>
    <x v="1"/>
    <x v="1"/>
    <x v="4"/>
    <s v=""/>
    <x v="1"/>
    <x v="1"/>
    <n v="137676000"/>
  </r>
  <r>
    <s v="KL4047WAQFA"/>
    <x v="7"/>
    <x v="1"/>
    <x v="3"/>
    <x v="3"/>
    <x v="1"/>
    <x v="1"/>
    <x v="1"/>
    <x v="11"/>
    <s v=""/>
    <x v="1"/>
    <x v="1"/>
    <n v="179810400"/>
  </r>
  <r>
    <s v="KL4047WARFA"/>
    <x v="7"/>
    <x v="1"/>
    <x v="3"/>
    <x v="3"/>
    <x v="1"/>
    <x v="1"/>
    <x v="1"/>
    <x v="10"/>
    <s v=""/>
    <x v="1"/>
    <x v="1"/>
    <n v="178424400"/>
  </r>
  <r>
    <s v="KL4047WASFA"/>
    <x v="7"/>
    <x v="1"/>
    <x v="3"/>
    <x v="3"/>
    <x v="1"/>
    <x v="1"/>
    <x v="1"/>
    <x v="13"/>
    <s v=""/>
    <x v="1"/>
    <x v="1"/>
    <n v="160591200"/>
  </r>
  <r>
    <s v="KL4047WAMFA"/>
    <x v="7"/>
    <x v="1"/>
    <x v="3"/>
    <x v="3"/>
    <x v="1"/>
    <x v="1"/>
    <x v="1"/>
    <x v="3"/>
    <s v=""/>
    <x v="1"/>
    <x v="1"/>
    <n v="190944600"/>
  </r>
  <r>
    <s v="KL4047WANFA"/>
    <x v="7"/>
    <x v="1"/>
    <x v="3"/>
    <x v="3"/>
    <x v="1"/>
    <x v="1"/>
    <x v="1"/>
    <x v="2"/>
    <s v=""/>
    <x v="1"/>
    <x v="1"/>
    <n v="185400600"/>
  </r>
  <r>
    <s v="KL4047WATFA"/>
    <x v="7"/>
    <x v="1"/>
    <x v="3"/>
    <x v="3"/>
    <x v="1"/>
    <x v="1"/>
    <x v="1"/>
    <x v="12"/>
    <s v=""/>
    <x v="1"/>
    <x v="1"/>
    <n v="152552400"/>
  </r>
  <r>
    <s v="KL4047WAPFA"/>
    <x v="7"/>
    <x v="1"/>
    <x v="3"/>
    <x v="3"/>
    <x v="1"/>
    <x v="1"/>
    <x v="1"/>
    <x v="6"/>
    <s v=""/>
    <x v="1"/>
    <x v="1"/>
    <n v="181196400"/>
  </r>
  <r>
    <s v="KL4047WAXFA"/>
    <x v="7"/>
    <x v="1"/>
    <x v="3"/>
    <x v="3"/>
    <x v="1"/>
    <x v="1"/>
    <x v="1"/>
    <x v="9"/>
    <s v=""/>
    <x v="1"/>
    <x v="1"/>
    <n v="137676000"/>
  </r>
  <r>
    <s v="KL4047WAYFA"/>
    <x v="7"/>
    <x v="1"/>
    <x v="3"/>
    <x v="3"/>
    <x v="1"/>
    <x v="1"/>
    <x v="1"/>
    <x v="7"/>
    <s v=""/>
    <x v="1"/>
    <x v="1"/>
    <n v="137676000"/>
  </r>
  <r>
    <s v="KL4047WAWFA"/>
    <x v="7"/>
    <x v="1"/>
    <x v="3"/>
    <x v="3"/>
    <x v="1"/>
    <x v="1"/>
    <x v="1"/>
    <x v="8"/>
    <s v=""/>
    <x v="1"/>
    <x v="1"/>
    <n v="137676000"/>
  </r>
  <r>
    <s v="KL4047WAVDA"/>
    <x v="8"/>
    <x v="1"/>
    <x v="3"/>
    <x v="3"/>
    <x v="1"/>
    <x v="1"/>
    <x v="1"/>
    <x v="4"/>
    <s v=""/>
    <x v="1"/>
    <x v="2"/>
    <n v="220304700"/>
  </r>
  <r>
    <s v="KL4047WAYDA"/>
    <x v="8"/>
    <x v="1"/>
    <x v="3"/>
    <x v="3"/>
    <x v="1"/>
    <x v="1"/>
    <x v="1"/>
    <x v="7"/>
    <s v=""/>
    <x v="1"/>
    <x v="2"/>
    <n v="220304700"/>
  </r>
  <r>
    <s v="KL4047WAXDA"/>
    <x v="8"/>
    <x v="1"/>
    <x v="3"/>
    <x v="3"/>
    <x v="1"/>
    <x v="1"/>
    <x v="1"/>
    <x v="9"/>
    <s v=""/>
    <x v="1"/>
    <x v="2"/>
    <n v="220304700"/>
  </r>
  <r>
    <s v="KL4047WATDA"/>
    <x v="8"/>
    <x v="1"/>
    <x v="3"/>
    <x v="3"/>
    <x v="1"/>
    <x v="1"/>
    <x v="1"/>
    <x v="12"/>
    <s v=""/>
    <x v="1"/>
    <x v="2"/>
    <n v="244097700"/>
  </r>
  <r>
    <s v="KL4047WAWDA"/>
    <x v="8"/>
    <x v="1"/>
    <x v="3"/>
    <x v="3"/>
    <x v="1"/>
    <x v="1"/>
    <x v="1"/>
    <x v="8"/>
    <s v=""/>
    <x v="1"/>
    <x v="2"/>
    <n v="220304700"/>
  </r>
  <r>
    <s v="KL4047WAUDA"/>
    <x v="8"/>
    <x v="1"/>
    <x v="3"/>
    <x v="3"/>
    <x v="1"/>
    <x v="1"/>
    <x v="1"/>
    <x v="5"/>
    <s v=""/>
    <x v="1"/>
    <x v="2"/>
    <n v="231900900"/>
  </r>
  <r>
    <s v="KL4047WASDA"/>
    <x v="8"/>
    <x v="1"/>
    <x v="3"/>
    <x v="3"/>
    <x v="1"/>
    <x v="1"/>
    <x v="1"/>
    <x v="13"/>
    <s v=""/>
    <x v="1"/>
    <x v="2"/>
    <n v="256941300"/>
  </r>
  <r>
    <s v="KL4047WAPDA"/>
    <x v="8"/>
    <x v="1"/>
    <x v="3"/>
    <x v="3"/>
    <x v="1"/>
    <x v="1"/>
    <x v="1"/>
    <x v="6"/>
    <s v=""/>
    <x v="1"/>
    <x v="2"/>
    <n v="289928100"/>
  </r>
  <r>
    <s v="KL4047WAMDA"/>
    <x v="8"/>
    <x v="1"/>
    <x v="3"/>
    <x v="3"/>
    <x v="1"/>
    <x v="1"/>
    <x v="1"/>
    <x v="3"/>
    <s v=""/>
    <x v="1"/>
    <x v="2"/>
    <n v="305497500"/>
  </r>
  <r>
    <s v="KL4047WANDA"/>
    <x v="8"/>
    <x v="1"/>
    <x v="3"/>
    <x v="3"/>
    <x v="1"/>
    <x v="1"/>
    <x v="1"/>
    <x v="2"/>
    <s v=""/>
    <x v="1"/>
    <x v="2"/>
    <n v="296627100"/>
  </r>
  <r>
    <s v="KL4047WAQDA"/>
    <x v="8"/>
    <x v="1"/>
    <x v="3"/>
    <x v="3"/>
    <x v="1"/>
    <x v="1"/>
    <x v="1"/>
    <x v="11"/>
    <s v=""/>
    <x v="1"/>
    <x v="2"/>
    <n v="287710500"/>
  </r>
  <r>
    <s v="KL4047WARDA"/>
    <x v="8"/>
    <x v="1"/>
    <x v="3"/>
    <x v="3"/>
    <x v="1"/>
    <x v="1"/>
    <x v="1"/>
    <x v="10"/>
    <s v=""/>
    <x v="1"/>
    <x v="2"/>
    <n v="285492900"/>
  </r>
  <r>
    <s v="KL4047WAKDA"/>
    <x v="8"/>
    <x v="1"/>
    <x v="3"/>
    <x v="3"/>
    <x v="1"/>
    <x v="1"/>
    <x v="1"/>
    <x v="0"/>
    <s v=""/>
    <x v="1"/>
    <x v="2"/>
    <n v="365673000"/>
  </r>
  <r>
    <s v="KL4047WAEDA"/>
    <x v="8"/>
    <x v="1"/>
    <x v="3"/>
    <x v="3"/>
    <x v="1"/>
    <x v="1"/>
    <x v="1"/>
    <x v="1"/>
    <s v=""/>
    <x v="1"/>
    <x v="2"/>
    <n v="483875700"/>
  </r>
  <r>
    <s v="KL4047WAWTA"/>
    <x v="9"/>
    <x v="1"/>
    <x v="3"/>
    <x v="3"/>
    <x v="1"/>
    <x v="1"/>
    <x v="1"/>
    <x v="8"/>
    <s v=""/>
    <x v="1"/>
    <x v="3"/>
    <n v="316677900"/>
  </r>
  <r>
    <s v="KL4047WAVTA"/>
    <x v="9"/>
    <x v="1"/>
    <x v="3"/>
    <x v="3"/>
    <x v="1"/>
    <x v="1"/>
    <x v="1"/>
    <x v="4"/>
    <s v=""/>
    <x v="1"/>
    <x v="3"/>
    <n v="316677900"/>
  </r>
  <r>
    <s v="KL4047WAYTA"/>
    <x v="9"/>
    <x v="1"/>
    <x v="3"/>
    <x v="3"/>
    <x v="1"/>
    <x v="1"/>
    <x v="1"/>
    <x v="7"/>
    <s v=""/>
    <x v="1"/>
    <x v="3"/>
    <n v="316677900"/>
  </r>
  <r>
    <s v="KL4047WAXTA"/>
    <x v="9"/>
    <x v="1"/>
    <x v="3"/>
    <x v="3"/>
    <x v="1"/>
    <x v="1"/>
    <x v="1"/>
    <x v="9"/>
    <s v=""/>
    <x v="1"/>
    <x v="3"/>
    <n v="316677900"/>
  </r>
  <r>
    <s v="KL4047WAMTA"/>
    <x v="9"/>
    <x v="1"/>
    <x v="3"/>
    <x v="3"/>
    <x v="1"/>
    <x v="1"/>
    <x v="1"/>
    <x v="3"/>
    <s v=""/>
    <x v="1"/>
    <x v="3"/>
    <n v="439154100"/>
  </r>
  <r>
    <s v="KL4047WANTA"/>
    <x v="9"/>
    <x v="1"/>
    <x v="3"/>
    <x v="3"/>
    <x v="1"/>
    <x v="1"/>
    <x v="1"/>
    <x v="2"/>
    <s v=""/>
    <x v="1"/>
    <x v="3"/>
    <n v="426402900"/>
  </r>
  <r>
    <s v="KL4047WAKTA"/>
    <x v="9"/>
    <x v="1"/>
    <x v="3"/>
    <x v="3"/>
    <x v="1"/>
    <x v="1"/>
    <x v="1"/>
    <x v="0"/>
    <s v=""/>
    <x v="1"/>
    <x v="3"/>
    <n v="525663600"/>
  </r>
  <r>
    <s v="KL4047WATTA"/>
    <x v="9"/>
    <x v="1"/>
    <x v="3"/>
    <x v="3"/>
    <x v="1"/>
    <x v="1"/>
    <x v="1"/>
    <x v="12"/>
    <s v=""/>
    <x v="1"/>
    <x v="3"/>
    <n v="350889000"/>
  </r>
  <r>
    <s v="KL4047WARTA"/>
    <x v="9"/>
    <x v="1"/>
    <x v="3"/>
    <x v="3"/>
    <x v="1"/>
    <x v="1"/>
    <x v="1"/>
    <x v="10"/>
    <s v=""/>
    <x v="1"/>
    <x v="3"/>
    <n v="410394600"/>
  </r>
  <r>
    <s v="KL4047WAPTA"/>
    <x v="9"/>
    <x v="1"/>
    <x v="3"/>
    <x v="3"/>
    <x v="1"/>
    <x v="1"/>
    <x v="1"/>
    <x v="6"/>
    <s v=""/>
    <x v="1"/>
    <x v="3"/>
    <n v="416770200"/>
  </r>
  <r>
    <s v="KL4047WASTA"/>
    <x v="9"/>
    <x v="1"/>
    <x v="3"/>
    <x v="3"/>
    <x v="1"/>
    <x v="1"/>
    <x v="1"/>
    <x v="13"/>
    <s v=""/>
    <x v="1"/>
    <x v="3"/>
    <n v="369369000"/>
  </r>
  <r>
    <s v="KL4047WAQTA"/>
    <x v="9"/>
    <x v="1"/>
    <x v="3"/>
    <x v="3"/>
    <x v="1"/>
    <x v="1"/>
    <x v="1"/>
    <x v="11"/>
    <s v=""/>
    <x v="1"/>
    <x v="3"/>
    <n v="413582400"/>
  </r>
  <r>
    <s v="KL4047WAUTA"/>
    <x v="9"/>
    <x v="1"/>
    <x v="3"/>
    <x v="3"/>
    <x v="1"/>
    <x v="1"/>
    <x v="1"/>
    <x v="5"/>
    <s v=""/>
    <x v="1"/>
    <x v="3"/>
    <n v="333356100"/>
  </r>
  <r>
    <s v="KL4047WAETA"/>
    <x v="9"/>
    <x v="1"/>
    <x v="3"/>
    <x v="3"/>
    <x v="1"/>
    <x v="1"/>
    <x v="1"/>
    <x v="1"/>
    <s v=""/>
    <x v="1"/>
    <x v="3"/>
    <n v="695587200"/>
  </r>
  <r>
    <s v="KL4048WAYFA"/>
    <x v="10"/>
    <x v="1"/>
    <x v="4"/>
    <x v="4"/>
    <x v="1"/>
    <x v="1"/>
    <x v="1"/>
    <x v="7"/>
    <s v=""/>
    <x v="1"/>
    <x v="1"/>
    <n v="119727300"/>
  </r>
  <r>
    <s v="KL4048WAVFA"/>
    <x v="10"/>
    <x v="1"/>
    <x v="4"/>
    <x v="4"/>
    <x v="1"/>
    <x v="1"/>
    <x v="1"/>
    <x v="4"/>
    <s v=""/>
    <x v="1"/>
    <x v="1"/>
    <n v="119727300"/>
  </r>
  <r>
    <s v="KL4048WAXFA"/>
    <x v="10"/>
    <x v="1"/>
    <x v="4"/>
    <x v="4"/>
    <x v="1"/>
    <x v="1"/>
    <x v="1"/>
    <x v="9"/>
    <s v=""/>
    <x v="1"/>
    <x v="1"/>
    <n v="119727300"/>
  </r>
  <r>
    <s v="KL4048WAWFA"/>
    <x v="10"/>
    <x v="1"/>
    <x v="4"/>
    <x v="4"/>
    <x v="1"/>
    <x v="1"/>
    <x v="1"/>
    <x v="8"/>
    <s v=""/>
    <x v="1"/>
    <x v="1"/>
    <n v="119727300"/>
  </r>
  <r>
    <s v="KL4048WANFA"/>
    <x v="10"/>
    <x v="1"/>
    <x v="4"/>
    <x v="4"/>
    <x v="1"/>
    <x v="1"/>
    <x v="1"/>
    <x v="2"/>
    <s v=""/>
    <x v="1"/>
    <x v="1"/>
    <n v="161191800"/>
  </r>
  <r>
    <s v="KL4048WAMFA"/>
    <x v="10"/>
    <x v="1"/>
    <x v="4"/>
    <x v="4"/>
    <x v="1"/>
    <x v="1"/>
    <x v="1"/>
    <x v="3"/>
    <s v=""/>
    <x v="1"/>
    <x v="1"/>
    <n v="166042800"/>
  </r>
  <r>
    <s v="KL4048WAPFA"/>
    <x v="10"/>
    <x v="1"/>
    <x v="4"/>
    <x v="4"/>
    <x v="1"/>
    <x v="1"/>
    <x v="1"/>
    <x v="6"/>
    <s v=""/>
    <x v="1"/>
    <x v="1"/>
    <n v="157588200"/>
  </r>
  <r>
    <s v="KL4048WAEFA"/>
    <x v="10"/>
    <x v="1"/>
    <x v="4"/>
    <x v="4"/>
    <x v="1"/>
    <x v="1"/>
    <x v="1"/>
    <x v="1"/>
    <s v=""/>
    <x v="1"/>
    <x v="1"/>
    <n v="262970400"/>
  </r>
  <r>
    <s v="KL4048WAKFA"/>
    <x v="10"/>
    <x v="1"/>
    <x v="4"/>
    <x v="4"/>
    <x v="1"/>
    <x v="1"/>
    <x v="1"/>
    <x v="0"/>
    <s v=""/>
    <x v="1"/>
    <x v="1"/>
    <n v="198752400"/>
  </r>
  <r>
    <s v="KL4048WASFA"/>
    <x v="10"/>
    <x v="1"/>
    <x v="4"/>
    <x v="4"/>
    <x v="1"/>
    <x v="1"/>
    <x v="1"/>
    <x v="13"/>
    <s v=""/>
    <x v="1"/>
    <x v="1"/>
    <n v="139639500"/>
  </r>
  <r>
    <s v="KL4048WATFA"/>
    <x v="10"/>
    <x v="1"/>
    <x v="4"/>
    <x v="4"/>
    <x v="1"/>
    <x v="1"/>
    <x v="1"/>
    <x v="12"/>
    <s v=""/>
    <x v="1"/>
    <x v="1"/>
    <n v="132663300"/>
  </r>
  <r>
    <s v="KL4048WAUFA"/>
    <x v="10"/>
    <x v="1"/>
    <x v="4"/>
    <x v="4"/>
    <x v="1"/>
    <x v="1"/>
    <x v="1"/>
    <x v="5"/>
    <s v=""/>
    <x v="1"/>
    <x v="1"/>
    <n v="126010500"/>
  </r>
  <r>
    <s v="KL4048WAQFA"/>
    <x v="10"/>
    <x v="1"/>
    <x v="4"/>
    <x v="4"/>
    <x v="1"/>
    <x v="1"/>
    <x v="1"/>
    <x v="11"/>
    <s v=""/>
    <x v="1"/>
    <x v="1"/>
    <n v="156363900"/>
  </r>
  <r>
    <s v="KL4048WARFA"/>
    <x v="10"/>
    <x v="1"/>
    <x v="4"/>
    <x v="4"/>
    <x v="1"/>
    <x v="1"/>
    <x v="1"/>
    <x v="10"/>
    <s v=""/>
    <x v="1"/>
    <x v="1"/>
    <n v="155139600"/>
  </r>
  <r>
    <s v="KL4048WASDA"/>
    <x v="11"/>
    <x v="1"/>
    <x v="4"/>
    <x v="4"/>
    <x v="1"/>
    <x v="1"/>
    <x v="1"/>
    <x v="13"/>
    <s v=""/>
    <x v="1"/>
    <x v="2"/>
    <n v="223423200"/>
  </r>
  <r>
    <s v="KL4048WAQDA"/>
    <x v="11"/>
    <x v="1"/>
    <x v="4"/>
    <x v="4"/>
    <x v="1"/>
    <x v="1"/>
    <x v="1"/>
    <x v="11"/>
    <s v=""/>
    <x v="1"/>
    <x v="2"/>
    <n v="250196100"/>
  </r>
  <r>
    <s v="KL4048WARDA"/>
    <x v="11"/>
    <x v="1"/>
    <x v="4"/>
    <x v="4"/>
    <x v="1"/>
    <x v="1"/>
    <x v="1"/>
    <x v="10"/>
    <s v=""/>
    <x v="1"/>
    <x v="2"/>
    <n v="248232600"/>
  </r>
  <r>
    <s v="KL4048WAPDA"/>
    <x v="11"/>
    <x v="1"/>
    <x v="4"/>
    <x v="4"/>
    <x v="1"/>
    <x v="1"/>
    <x v="1"/>
    <x v="6"/>
    <s v=""/>
    <x v="1"/>
    <x v="2"/>
    <n v="252136500"/>
  </r>
  <r>
    <s v="KL4048WATDA"/>
    <x v="11"/>
    <x v="1"/>
    <x v="4"/>
    <x v="4"/>
    <x v="1"/>
    <x v="1"/>
    <x v="1"/>
    <x v="12"/>
    <s v=""/>
    <x v="1"/>
    <x v="2"/>
    <n v="212242800"/>
  </r>
  <r>
    <s v="KL4048WAUDA"/>
    <x v="11"/>
    <x v="1"/>
    <x v="4"/>
    <x v="4"/>
    <x v="1"/>
    <x v="1"/>
    <x v="1"/>
    <x v="5"/>
    <s v=""/>
    <x v="1"/>
    <x v="2"/>
    <n v="201639900"/>
  </r>
  <r>
    <s v="KL4048WAEDA"/>
    <x v="11"/>
    <x v="1"/>
    <x v="4"/>
    <x v="4"/>
    <x v="1"/>
    <x v="1"/>
    <x v="1"/>
    <x v="1"/>
    <s v=""/>
    <x v="1"/>
    <x v="2"/>
    <n v="420766500"/>
  </r>
  <r>
    <s v="KL4048WAKDA"/>
    <x v="11"/>
    <x v="1"/>
    <x v="4"/>
    <x v="4"/>
    <x v="1"/>
    <x v="1"/>
    <x v="1"/>
    <x v="0"/>
    <s v=""/>
    <x v="1"/>
    <x v="2"/>
    <n v="317994600"/>
  </r>
  <r>
    <s v="KL4048WAMDA"/>
    <x v="11"/>
    <x v="1"/>
    <x v="4"/>
    <x v="4"/>
    <x v="1"/>
    <x v="1"/>
    <x v="1"/>
    <x v="3"/>
    <s v=""/>
    <x v="1"/>
    <x v="2"/>
    <n v="265673100"/>
  </r>
  <r>
    <s v="KL4048WANDA"/>
    <x v="11"/>
    <x v="1"/>
    <x v="4"/>
    <x v="4"/>
    <x v="1"/>
    <x v="1"/>
    <x v="1"/>
    <x v="2"/>
    <s v=""/>
    <x v="1"/>
    <x v="2"/>
    <n v="257911500"/>
  </r>
  <r>
    <s v="KL4048WAVDA"/>
    <x v="11"/>
    <x v="1"/>
    <x v="4"/>
    <x v="4"/>
    <x v="1"/>
    <x v="1"/>
    <x v="1"/>
    <x v="4"/>
    <s v=""/>
    <x v="1"/>
    <x v="2"/>
    <n v="191545200"/>
  </r>
  <r>
    <s v="KL4048WAWDA"/>
    <x v="11"/>
    <x v="1"/>
    <x v="4"/>
    <x v="4"/>
    <x v="1"/>
    <x v="1"/>
    <x v="1"/>
    <x v="8"/>
    <s v=""/>
    <x v="1"/>
    <x v="2"/>
    <n v="191545200"/>
  </r>
  <r>
    <s v="KL4048WAXDA"/>
    <x v="11"/>
    <x v="1"/>
    <x v="4"/>
    <x v="4"/>
    <x v="1"/>
    <x v="1"/>
    <x v="1"/>
    <x v="9"/>
    <s v=""/>
    <x v="1"/>
    <x v="2"/>
    <n v="191545200"/>
  </r>
  <r>
    <s v="KL4048WAYDA"/>
    <x v="11"/>
    <x v="1"/>
    <x v="4"/>
    <x v="4"/>
    <x v="1"/>
    <x v="1"/>
    <x v="1"/>
    <x v="7"/>
    <s v=""/>
    <x v="1"/>
    <x v="2"/>
    <n v="191545200"/>
  </r>
  <r>
    <s v="KL4048WAQTA"/>
    <x v="12"/>
    <x v="1"/>
    <x v="4"/>
    <x v="4"/>
    <x v="1"/>
    <x v="1"/>
    <x v="1"/>
    <x v="11"/>
    <s v=""/>
    <x v="1"/>
    <x v="3"/>
    <n v="359643900"/>
  </r>
  <r>
    <s v="KL4048WARTA"/>
    <x v="12"/>
    <x v="1"/>
    <x v="4"/>
    <x v="4"/>
    <x v="1"/>
    <x v="1"/>
    <x v="1"/>
    <x v="10"/>
    <s v=""/>
    <x v="1"/>
    <x v="3"/>
    <n v="356848800"/>
  </r>
  <r>
    <s v="KL4048WAUTA"/>
    <x v="12"/>
    <x v="1"/>
    <x v="4"/>
    <x v="4"/>
    <x v="1"/>
    <x v="1"/>
    <x v="1"/>
    <x v="5"/>
    <s v=""/>
    <x v="1"/>
    <x v="3"/>
    <n v="289835700"/>
  </r>
  <r>
    <s v="KL4048WATTA"/>
    <x v="12"/>
    <x v="1"/>
    <x v="4"/>
    <x v="4"/>
    <x v="1"/>
    <x v="1"/>
    <x v="1"/>
    <x v="12"/>
    <s v=""/>
    <x v="1"/>
    <x v="3"/>
    <n v="305104800"/>
  </r>
  <r>
    <s v="KL4048WASTA"/>
    <x v="12"/>
    <x v="1"/>
    <x v="4"/>
    <x v="4"/>
    <x v="1"/>
    <x v="1"/>
    <x v="1"/>
    <x v="13"/>
    <s v=""/>
    <x v="1"/>
    <x v="3"/>
    <n v="321159300"/>
  </r>
  <r>
    <s v="KL4048WAKTA"/>
    <x v="12"/>
    <x v="1"/>
    <x v="4"/>
    <x v="4"/>
    <x v="1"/>
    <x v="1"/>
    <x v="1"/>
    <x v="0"/>
    <s v=""/>
    <x v="1"/>
    <x v="3"/>
    <n v="457125900"/>
  </r>
  <r>
    <s v="KL4048WAMTA"/>
    <x v="12"/>
    <x v="1"/>
    <x v="4"/>
    <x v="4"/>
    <x v="1"/>
    <x v="1"/>
    <x v="1"/>
    <x v="3"/>
    <s v=""/>
    <x v="1"/>
    <x v="3"/>
    <n v="381889200"/>
  </r>
  <r>
    <s v="KL4048WAETA"/>
    <x v="12"/>
    <x v="1"/>
    <x v="4"/>
    <x v="4"/>
    <x v="1"/>
    <x v="1"/>
    <x v="1"/>
    <x v="1"/>
    <s v=""/>
    <x v="1"/>
    <x v="3"/>
    <n v="604850400"/>
  </r>
  <r>
    <s v="KL4048WAPTA"/>
    <x v="12"/>
    <x v="1"/>
    <x v="4"/>
    <x v="4"/>
    <x v="1"/>
    <x v="1"/>
    <x v="1"/>
    <x v="6"/>
    <s v=""/>
    <x v="1"/>
    <x v="3"/>
    <n v="362462100"/>
  </r>
  <r>
    <s v="KL4048WANTA"/>
    <x v="12"/>
    <x v="1"/>
    <x v="4"/>
    <x v="4"/>
    <x v="1"/>
    <x v="1"/>
    <x v="1"/>
    <x v="2"/>
    <s v=""/>
    <x v="1"/>
    <x v="3"/>
    <n v="370731900"/>
  </r>
  <r>
    <s v="KL4048WAWTA"/>
    <x v="12"/>
    <x v="1"/>
    <x v="4"/>
    <x v="4"/>
    <x v="1"/>
    <x v="1"/>
    <x v="1"/>
    <x v="8"/>
    <s v=""/>
    <x v="1"/>
    <x v="3"/>
    <n v="275352000"/>
  </r>
  <r>
    <s v="KL4048WAXTA"/>
    <x v="12"/>
    <x v="1"/>
    <x v="4"/>
    <x v="4"/>
    <x v="1"/>
    <x v="1"/>
    <x v="1"/>
    <x v="9"/>
    <s v=""/>
    <x v="1"/>
    <x v="3"/>
    <n v="275352000"/>
  </r>
  <r>
    <s v="KL4048WAVTA"/>
    <x v="12"/>
    <x v="1"/>
    <x v="4"/>
    <x v="4"/>
    <x v="1"/>
    <x v="1"/>
    <x v="1"/>
    <x v="4"/>
    <s v=""/>
    <x v="1"/>
    <x v="3"/>
    <n v="275352000"/>
  </r>
  <r>
    <s v="KL4048WAYTA"/>
    <x v="12"/>
    <x v="1"/>
    <x v="4"/>
    <x v="4"/>
    <x v="1"/>
    <x v="1"/>
    <x v="1"/>
    <x v="7"/>
    <s v=""/>
    <x v="1"/>
    <x v="3"/>
    <n v="275352000"/>
  </r>
  <r>
    <s v="KL4032WAEF5"/>
    <x v="13"/>
    <x v="1"/>
    <x v="1"/>
    <x v="1"/>
    <x v="1"/>
    <x v="1"/>
    <x v="1"/>
    <x v="1"/>
    <s v=""/>
    <x v="2"/>
    <x v="1"/>
    <n v="189951300"/>
  </r>
  <r>
    <s v="KL4032WAKF5"/>
    <x v="13"/>
    <x v="1"/>
    <x v="1"/>
    <x v="1"/>
    <x v="1"/>
    <x v="1"/>
    <x v="1"/>
    <x v="0"/>
    <s v=""/>
    <x v="2"/>
    <x v="1"/>
    <n v="143543400"/>
  </r>
  <r>
    <s v="KL4032WANF5"/>
    <x v="13"/>
    <x v="1"/>
    <x v="1"/>
    <x v="1"/>
    <x v="1"/>
    <x v="1"/>
    <x v="1"/>
    <x v="2"/>
    <s v=""/>
    <x v="2"/>
    <x v="1"/>
    <n v="116424000"/>
  </r>
  <r>
    <s v="KL4032WAMF5"/>
    <x v="13"/>
    <x v="1"/>
    <x v="1"/>
    <x v="1"/>
    <x v="1"/>
    <x v="1"/>
    <x v="1"/>
    <x v="3"/>
    <s v=""/>
    <x v="2"/>
    <x v="1"/>
    <n v="119912100"/>
  </r>
  <r>
    <s v="KL4032WAVF5"/>
    <x v="13"/>
    <x v="1"/>
    <x v="1"/>
    <x v="1"/>
    <x v="1"/>
    <x v="1"/>
    <x v="1"/>
    <x v="4"/>
    <s v=""/>
    <x v="2"/>
    <x v="1"/>
    <n v="86486400"/>
  </r>
  <r>
    <s v="KL4032WAUF5"/>
    <x v="13"/>
    <x v="1"/>
    <x v="1"/>
    <x v="1"/>
    <x v="1"/>
    <x v="1"/>
    <x v="1"/>
    <x v="5"/>
    <s v=""/>
    <x v="2"/>
    <x v="1"/>
    <n v="91037100"/>
  </r>
  <r>
    <s v="KL4032WAYF5"/>
    <x v="13"/>
    <x v="1"/>
    <x v="1"/>
    <x v="1"/>
    <x v="1"/>
    <x v="1"/>
    <x v="1"/>
    <x v="7"/>
    <s v=""/>
    <x v="2"/>
    <x v="1"/>
    <n v="86486400"/>
  </r>
  <r>
    <s v="KL4032WAXF5"/>
    <x v="13"/>
    <x v="1"/>
    <x v="1"/>
    <x v="1"/>
    <x v="1"/>
    <x v="1"/>
    <x v="1"/>
    <x v="9"/>
    <s v=""/>
    <x v="2"/>
    <x v="1"/>
    <n v="86486400"/>
  </r>
  <r>
    <s v="KL4032WAWF5"/>
    <x v="13"/>
    <x v="1"/>
    <x v="1"/>
    <x v="1"/>
    <x v="1"/>
    <x v="1"/>
    <x v="1"/>
    <x v="8"/>
    <s v=""/>
    <x v="2"/>
    <x v="1"/>
    <n v="86486400"/>
  </r>
  <r>
    <s v="KL4032WAQF5"/>
    <x v="13"/>
    <x v="1"/>
    <x v="1"/>
    <x v="1"/>
    <x v="1"/>
    <x v="1"/>
    <x v="1"/>
    <x v="11"/>
    <s v=""/>
    <x v="2"/>
    <x v="1"/>
    <n v="112935900"/>
  </r>
  <r>
    <s v="KL4032WARF5"/>
    <x v="13"/>
    <x v="1"/>
    <x v="1"/>
    <x v="1"/>
    <x v="1"/>
    <x v="1"/>
    <x v="1"/>
    <x v="10"/>
    <s v=""/>
    <x v="2"/>
    <x v="1"/>
    <n v="112081200"/>
  </r>
  <r>
    <s v="KL4032WATF5"/>
    <x v="13"/>
    <x v="1"/>
    <x v="1"/>
    <x v="1"/>
    <x v="1"/>
    <x v="1"/>
    <x v="1"/>
    <x v="12"/>
    <s v=""/>
    <x v="2"/>
    <x v="1"/>
    <n v="95818800"/>
  </r>
  <r>
    <s v="KL4032WAPF5"/>
    <x v="13"/>
    <x v="1"/>
    <x v="1"/>
    <x v="1"/>
    <x v="1"/>
    <x v="1"/>
    <x v="1"/>
    <x v="6"/>
    <s v=""/>
    <x v="2"/>
    <x v="1"/>
    <n v="113813700"/>
  </r>
  <r>
    <s v="KL4032WASF5"/>
    <x v="13"/>
    <x v="1"/>
    <x v="1"/>
    <x v="1"/>
    <x v="1"/>
    <x v="1"/>
    <x v="1"/>
    <x v="13"/>
    <s v=""/>
    <x v="2"/>
    <x v="1"/>
    <n v="100854600"/>
  </r>
  <r>
    <s v="KL4032WAKD5"/>
    <x v="14"/>
    <x v="1"/>
    <x v="1"/>
    <x v="1"/>
    <x v="1"/>
    <x v="1"/>
    <x v="1"/>
    <x v="0"/>
    <s v=""/>
    <x v="2"/>
    <x v="2"/>
    <n v="229660200"/>
  </r>
  <r>
    <s v="KL4032WAMD5"/>
    <x v="14"/>
    <x v="1"/>
    <x v="1"/>
    <x v="1"/>
    <x v="1"/>
    <x v="1"/>
    <x v="1"/>
    <x v="3"/>
    <s v=""/>
    <x v="2"/>
    <x v="2"/>
    <n v="191845500"/>
  </r>
  <r>
    <s v="KL4032WAND5"/>
    <x v="14"/>
    <x v="1"/>
    <x v="1"/>
    <x v="1"/>
    <x v="1"/>
    <x v="1"/>
    <x v="1"/>
    <x v="2"/>
    <s v=""/>
    <x v="2"/>
    <x v="2"/>
    <n v="186278400"/>
  </r>
  <r>
    <s v="KL4032WAVD5"/>
    <x v="14"/>
    <x v="1"/>
    <x v="1"/>
    <x v="1"/>
    <x v="1"/>
    <x v="1"/>
    <x v="1"/>
    <x v="4"/>
    <s v=""/>
    <x v="2"/>
    <x v="2"/>
    <n v="138369000"/>
  </r>
  <r>
    <s v="KL4032WAWD5"/>
    <x v="14"/>
    <x v="1"/>
    <x v="1"/>
    <x v="1"/>
    <x v="1"/>
    <x v="1"/>
    <x v="1"/>
    <x v="8"/>
    <s v=""/>
    <x v="2"/>
    <x v="2"/>
    <n v="138369000"/>
  </r>
  <r>
    <s v="KL4032WAUD5"/>
    <x v="14"/>
    <x v="1"/>
    <x v="1"/>
    <x v="1"/>
    <x v="1"/>
    <x v="1"/>
    <x v="1"/>
    <x v="5"/>
    <s v=""/>
    <x v="2"/>
    <x v="2"/>
    <n v="145645500"/>
  </r>
  <r>
    <s v="KL4032WAXD5"/>
    <x v="14"/>
    <x v="1"/>
    <x v="1"/>
    <x v="1"/>
    <x v="1"/>
    <x v="1"/>
    <x v="1"/>
    <x v="9"/>
    <s v=""/>
    <x v="2"/>
    <x v="2"/>
    <n v="138369000"/>
  </r>
  <r>
    <s v="KL4032WAYD5"/>
    <x v="14"/>
    <x v="1"/>
    <x v="1"/>
    <x v="1"/>
    <x v="1"/>
    <x v="1"/>
    <x v="1"/>
    <x v="7"/>
    <s v=""/>
    <x v="2"/>
    <x v="2"/>
    <n v="138369000"/>
  </r>
  <r>
    <s v="KL4032WAPD5"/>
    <x v="14"/>
    <x v="1"/>
    <x v="1"/>
    <x v="1"/>
    <x v="1"/>
    <x v="1"/>
    <x v="1"/>
    <x v="6"/>
    <s v=""/>
    <x v="2"/>
    <x v="2"/>
    <n v="182097300"/>
  </r>
  <r>
    <s v="KL4032WAQD5"/>
    <x v="14"/>
    <x v="1"/>
    <x v="1"/>
    <x v="1"/>
    <x v="1"/>
    <x v="1"/>
    <x v="1"/>
    <x v="11"/>
    <s v=""/>
    <x v="2"/>
    <x v="2"/>
    <n v="180711300"/>
  </r>
  <r>
    <s v="KL4032WAED5"/>
    <x v="14"/>
    <x v="1"/>
    <x v="1"/>
    <x v="1"/>
    <x v="1"/>
    <x v="1"/>
    <x v="1"/>
    <x v="1"/>
    <s v=""/>
    <x v="2"/>
    <x v="2"/>
    <n v="303903600"/>
  </r>
  <r>
    <s v="KL4032WASD5"/>
    <x v="14"/>
    <x v="1"/>
    <x v="1"/>
    <x v="1"/>
    <x v="1"/>
    <x v="1"/>
    <x v="1"/>
    <x v="13"/>
    <s v=""/>
    <x v="2"/>
    <x v="2"/>
    <n v="161376600"/>
  </r>
  <r>
    <s v="KL4032WATD5"/>
    <x v="14"/>
    <x v="1"/>
    <x v="1"/>
    <x v="1"/>
    <x v="1"/>
    <x v="1"/>
    <x v="1"/>
    <x v="12"/>
    <s v=""/>
    <x v="2"/>
    <x v="2"/>
    <n v="153314700"/>
  </r>
  <r>
    <s v="KL4032WARD5"/>
    <x v="14"/>
    <x v="1"/>
    <x v="1"/>
    <x v="1"/>
    <x v="1"/>
    <x v="1"/>
    <x v="1"/>
    <x v="10"/>
    <s v=""/>
    <x v="2"/>
    <x v="2"/>
    <n v="179325300"/>
  </r>
  <r>
    <s v="KL4032WATT5"/>
    <x v="15"/>
    <x v="1"/>
    <x v="1"/>
    <x v="1"/>
    <x v="1"/>
    <x v="1"/>
    <x v="1"/>
    <x v="12"/>
    <s v=""/>
    <x v="2"/>
    <x v="3"/>
    <n v="220397100"/>
  </r>
  <r>
    <s v="KL4032WART5"/>
    <x v="15"/>
    <x v="1"/>
    <x v="1"/>
    <x v="1"/>
    <x v="1"/>
    <x v="1"/>
    <x v="1"/>
    <x v="10"/>
    <s v=""/>
    <x v="2"/>
    <x v="3"/>
    <n v="257772900"/>
  </r>
  <r>
    <s v="KL4032WAST5"/>
    <x v="15"/>
    <x v="1"/>
    <x v="1"/>
    <x v="1"/>
    <x v="1"/>
    <x v="1"/>
    <x v="1"/>
    <x v="13"/>
    <s v=""/>
    <x v="2"/>
    <x v="3"/>
    <n v="231993300"/>
  </r>
  <r>
    <s v="KL4032WAPT5"/>
    <x v="15"/>
    <x v="1"/>
    <x v="1"/>
    <x v="1"/>
    <x v="1"/>
    <x v="1"/>
    <x v="1"/>
    <x v="6"/>
    <s v=""/>
    <x v="2"/>
    <x v="3"/>
    <n v="261769200"/>
  </r>
  <r>
    <s v="KL4032WAQT5"/>
    <x v="15"/>
    <x v="1"/>
    <x v="1"/>
    <x v="1"/>
    <x v="1"/>
    <x v="1"/>
    <x v="1"/>
    <x v="11"/>
    <s v=""/>
    <x v="2"/>
    <x v="3"/>
    <n v="259759500"/>
  </r>
  <r>
    <s v="KL4032WAXT5"/>
    <x v="15"/>
    <x v="1"/>
    <x v="1"/>
    <x v="1"/>
    <x v="1"/>
    <x v="1"/>
    <x v="1"/>
    <x v="9"/>
    <s v=""/>
    <x v="2"/>
    <x v="3"/>
    <n v="198891000"/>
  </r>
  <r>
    <s v="KL4032WAWT5"/>
    <x v="15"/>
    <x v="1"/>
    <x v="1"/>
    <x v="1"/>
    <x v="1"/>
    <x v="1"/>
    <x v="1"/>
    <x v="8"/>
    <s v=""/>
    <x v="2"/>
    <x v="3"/>
    <n v="198891000"/>
  </r>
  <r>
    <s v="KL4032WAYT5"/>
    <x v="15"/>
    <x v="1"/>
    <x v="1"/>
    <x v="1"/>
    <x v="1"/>
    <x v="1"/>
    <x v="1"/>
    <x v="7"/>
    <s v=""/>
    <x v="2"/>
    <x v="3"/>
    <n v="198891000"/>
  </r>
  <r>
    <s v="KL4032WAUT5"/>
    <x v="15"/>
    <x v="1"/>
    <x v="1"/>
    <x v="1"/>
    <x v="1"/>
    <x v="1"/>
    <x v="1"/>
    <x v="5"/>
    <s v=""/>
    <x v="2"/>
    <x v="3"/>
    <n v="209378400"/>
  </r>
  <r>
    <s v="KL4032WAVT5"/>
    <x v="15"/>
    <x v="1"/>
    <x v="1"/>
    <x v="1"/>
    <x v="1"/>
    <x v="1"/>
    <x v="1"/>
    <x v="4"/>
    <s v=""/>
    <x v="2"/>
    <x v="3"/>
    <n v="198891000"/>
  </r>
  <r>
    <s v="KL4032WAMT5"/>
    <x v="15"/>
    <x v="1"/>
    <x v="1"/>
    <x v="1"/>
    <x v="1"/>
    <x v="1"/>
    <x v="1"/>
    <x v="3"/>
    <s v=""/>
    <x v="2"/>
    <x v="3"/>
    <n v="275790900"/>
  </r>
  <r>
    <s v="KL4032WANT5"/>
    <x v="15"/>
    <x v="1"/>
    <x v="1"/>
    <x v="1"/>
    <x v="1"/>
    <x v="1"/>
    <x v="1"/>
    <x v="2"/>
    <s v=""/>
    <x v="2"/>
    <x v="3"/>
    <n v="267775200"/>
  </r>
  <r>
    <s v="KL4032WAET5"/>
    <x v="15"/>
    <x v="1"/>
    <x v="1"/>
    <x v="1"/>
    <x v="1"/>
    <x v="1"/>
    <x v="1"/>
    <x v="1"/>
    <s v=""/>
    <x v="2"/>
    <x v="3"/>
    <n v="436867200"/>
  </r>
  <r>
    <s v="KL4032WAKT5"/>
    <x v="15"/>
    <x v="1"/>
    <x v="1"/>
    <x v="1"/>
    <x v="1"/>
    <x v="1"/>
    <x v="1"/>
    <x v="0"/>
    <s v=""/>
    <x v="2"/>
    <x v="3"/>
    <n v="330145200"/>
  </r>
  <r>
    <s v="KL4034WAPF5"/>
    <x v="16"/>
    <x v="1"/>
    <x v="2"/>
    <x v="2"/>
    <x v="1"/>
    <x v="1"/>
    <x v="1"/>
    <x v="6"/>
    <s v=""/>
    <x v="2"/>
    <x v="1"/>
    <n v="130861500"/>
  </r>
  <r>
    <s v="KL4034WAYF5"/>
    <x v="16"/>
    <x v="1"/>
    <x v="2"/>
    <x v="2"/>
    <x v="1"/>
    <x v="1"/>
    <x v="1"/>
    <x v="7"/>
    <s v=""/>
    <x v="2"/>
    <x v="1"/>
    <n v="99422400"/>
  </r>
  <r>
    <s v="KL4034WAUF5"/>
    <x v="16"/>
    <x v="1"/>
    <x v="2"/>
    <x v="2"/>
    <x v="1"/>
    <x v="1"/>
    <x v="1"/>
    <x v="5"/>
    <s v=""/>
    <x v="2"/>
    <x v="1"/>
    <n v="104666100"/>
  </r>
  <r>
    <s v="KL4034WARF5"/>
    <x v="16"/>
    <x v="1"/>
    <x v="2"/>
    <x v="2"/>
    <x v="1"/>
    <x v="1"/>
    <x v="1"/>
    <x v="10"/>
    <s v=""/>
    <x v="2"/>
    <x v="1"/>
    <n v="128851800"/>
  </r>
  <r>
    <s v="KL4034WATF5"/>
    <x v="16"/>
    <x v="1"/>
    <x v="2"/>
    <x v="2"/>
    <x v="1"/>
    <x v="1"/>
    <x v="1"/>
    <x v="12"/>
    <s v=""/>
    <x v="2"/>
    <x v="1"/>
    <n v="110163900"/>
  </r>
  <r>
    <s v="KL4034WASF5"/>
    <x v="16"/>
    <x v="1"/>
    <x v="2"/>
    <x v="2"/>
    <x v="1"/>
    <x v="1"/>
    <x v="1"/>
    <x v="13"/>
    <s v=""/>
    <x v="2"/>
    <x v="1"/>
    <n v="115962000"/>
  </r>
  <r>
    <s v="KL4034WAXF5"/>
    <x v="16"/>
    <x v="1"/>
    <x v="2"/>
    <x v="2"/>
    <x v="1"/>
    <x v="1"/>
    <x v="1"/>
    <x v="9"/>
    <s v=""/>
    <x v="2"/>
    <x v="1"/>
    <n v="99422400"/>
  </r>
  <r>
    <s v="KL4034WAQF5"/>
    <x v="16"/>
    <x v="1"/>
    <x v="2"/>
    <x v="2"/>
    <x v="1"/>
    <x v="1"/>
    <x v="1"/>
    <x v="11"/>
    <s v=""/>
    <x v="2"/>
    <x v="1"/>
    <n v="129868200"/>
  </r>
  <r>
    <s v="KL4034WAWF5"/>
    <x v="16"/>
    <x v="1"/>
    <x v="2"/>
    <x v="2"/>
    <x v="1"/>
    <x v="1"/>
    <x v="1"/>
    <x v="8"/>
    <s v=""/>
    <x v="2"/>
    <x v="1"/>
    <n v="99422400"/>
  </r>
  <r>
    <s v="KL4034WAVF5"/>
    <x v="16"/>
    <x v="1"/>
    <x v="2"/>
    <x v="2"/>
    <x v="1"/>
    <x v="1"/>
    <x v="1"/>
    <x v="4"/>
    <s v=""/>
    <x v="2"/>
    <x v="1"/>
    <n v="99422400"/>
  </r>
  <r>
    <s v="KL4034WAKF5"/>
    <x v="16"/>
    <x v="1"/>
    <x v="2"/>
    <x v="2"/>
    <x v="1"/>
    <x v="1"/>
    <x v="1"/>
    <x v="0"/>
    <s v=""/>
    <x v="2"/>
    <x v="1"/>
    <n v="165072600"/>
  </r>
  <r>
    <s v="KL4034WAEF5"/>
    <x v="16"/>
    <x v="1"/>
    <x v="2"/>
    <x v="2"/>
    <x v="1"/>
    <x v="1"/>
    <x v="1"/>
    <x v="1"/>
    <s v=""/>
    <x v="2"/>
    <x v="1"/>
    <n v="218433600"/>
  </r>
  <r>
    <s v="KL4034WANF5"/>
    <x v="16"/>
    <x v="1"/>
    <x v="2"/>
    <x v="2"/>
    <x v="1"/>
    <x v="1"/>
    <x v="1"/>
    <x v="2"/>
    <s v=""/>
    <x v="2"/>
    <x v="1"/>
    <n v="133864500"/>
  </r>
  <r>
    <s v="KL4034WAMF5"/>
    <x v="16"/>
    <x v="1"/>
    <x v="2"/>
    <x v="2"/>
    <x v="1"/>
    <x v="1"/>
    <x v="1"/>
    <x v="3"/>
    <s v=""/>
    <x v="2"/>
    <x v="1"/>
    <n v="137907000"/>
  </r>
  <r>
    <s v="KL4034WAYD5"/>
    <x v="17"/>
    <x v="1"/>
    <x v="2"/>
    <x v="2"/>
    <x v="1"/>
    <x v="1"/>
    <x v="1"/>
    <x v="7"/>
    <s v=""/>
    <x v="2"/>
    <x v="2"/>
    <n v="159089700"/>
  </r>
  <r>
    <s v="KL4034WAXD5"/>
    <x v="17"/>
    <x v="1"/>
    <x v="2"/>
    <x v="2"/>
    <x v="1"/>
    <x v="1"/>
    <x v="1"/>
    <x v="9"/>
    <s v=""/>
    <x v="2"/>
    <x v="2"/>
    <n v="159089700"/>
  </r>
  <r>
    <s v="KL4034WASD5"/>
    <x v="17"/>
    <x v="1"/>
    <x v="2"/>
    <x v="2"/>
    <x v="1"/>
    <x v="1"/>
    <x v="1"/>
    <x v="13"/>
    <s v=""/>
    <x v="2"/>
    <x v="2"/>
    <n v="185562300"/>
  </r>
  <r>
    <s v="KL4034WATD5"/>
    <x v="17"/>
    <x v="1"/>
    <x v="2"/>
    <x v="2"/>
    <x v="1"/>
    <x v="1"/>
    <x v="1"/>
    <x v="12"/>
    <s v=""/>
    <x v="2"/>
    <x v="2"/>
    <n v="176276100"/>
  </r>
  <r>
    <s v="KL4034WAUD5"/>
    <x v="17"/>
    <x v="1"/>
    <x v="2"/>
    <x v="2"/>
    <x v="1"/>
    <x v="1"/>
    <x v="1"/>
    <x v="5"/>
    <s v=""/>
    <x v="2"/>
    <x v="2"/>
    <n v="167475000"/>
  </r>
  <r>
    <s v="KL4034WAVD5"/>
    <x v="17"/>
    <x v="1"/>
    <x v="2"/>
    <x v="2"/>
    <x v="1"/>
    <x v="1"/>
    <x v="1"/>
    <x v="4"/>
    <s v=""/>
    <x v="2"/>
    <x v="2"/>
    <n v="159089700"/>
  </r>
  <r>
    <s v="KL4034WAWD5"/>
    <x v="17"/>
    <x v="1"/>
    <x v="2"/>
    <x v="2"/>
    <x v="1"/>
    <x v="1"/>
    <x v="1"/>
    <x v="8"/>
    <s v=""/>
    <x v="2"/>
    <x v="2"/>
    <n v="159089700"/>
  </r>
  <r>
    <s v="KL4034WAPD5"/>
    <x v="17"/>
    <x v="1"/>
    <x v="2"/>
    <x v="2"/>
    <x v="1"/>
    <x v="1"/>
    <x v="1"/>
    <x v="6"/>
    <s v=""/>
    <x v="2"/>
    <x v="2"/>
    <n v="209401500"/>
  </r>
  <r>
    <s v="KL4034WARD5"/>
    <x v="17"/>
    <x v="1"/>
    <x v="2"/>
    <x v="2"/>
    <x v="1"/>
    <x v="1"/>
    <x v="1"/>
    <x v="10"/>
    <s v=""/>
    <x v="2"/>
    <x v="2"/>
    <n v="206167500"/>
  </r>
  <r>
    <s v="KL4034WAQD5"/>
    <x v="17"/>
    <x v="1"/>
    <x v="2"/>
    <x v="2"/>
    <x v="1"/>
    <x v="1"/>
    <x v="1"/>
    <x v="11"/>
    <s v=""/>
    <x v="2"/>
    <x v="2"/>
    <n v="207807600"/>
  </r>
  <r>
    <s v="KL4034WAKD5"/>
    <x v="17"/>
    <x v="1"/>
    <x v="2"/>
    <x v="2"/>
    <x v="1"/>
    <x v="1"/>
    <x v="1"/>
    <x v="0"/>
    <s v=""/>
    <x v="2"/>
    <x v="2"/>
    <n v="264125400"/>
  </r>
  <r>
    <s v="KL4034WAED5"/>
    <x v="17"/>
    <x v="1"/>
    <x v="2"/>
    <x v="2"/>
    <x v="1"/>
    <x v="1"/>
    <x v="1"/>
    <x v="1"/>
    <s v=""/>
    <x v="2"/>
    <x v="2"/>
    <n v="349503000"/>
  </r>
  <r>
    <s v="KL4034WAND5"/>
    <x v="17"/>
    <x v="1"/>
    <x v="2"/>
    <x v="2"/>
    <x v="1"/>
    <x v="1"/>
    <x v="1"/>
    <x v="2"/>
    <s v=""/>
    <x v="2"/>
    <x v="2"/>
    <n v="214206300"/>
  </r>
  <r>
    <s v="KL4034WAMD5"/>
    <x v="17"/>
    <x v="1"/>
    <x v="2"/>
    <x v="2"/>
    <x v="1"/>
    <x v="1"/>
    <x v="1"/>
    <x v="3"/>
    <s v=""/>
    <x v="2"/>
    <x v="2"/>
    <n v="220628100"/>
  </r>
  <r>
    <s v="KL4034WAMT5"/>
    <x v="18"/>
    <x v="1"/>
    <x v="2"/>
    <x v="2"/>
    <x v="1"/>
    <x v="1"/>
    <x v="1"/>
    <x v="3"/>
    <s v=""/>
    <x v="2"/>
    <x v="3"/>
    <n v="317163000"/>
  </r>
  <r>
    <s v="KL4034WANT5"/>
    <x v="18"/>
    <x v="1"/>
    <x v="2"/>
    <x v="2"/>
    <x v="1"/>
    <x v="1"/>
    <x v="1"/>
    <x v="2"/>
    <s v=""/>
    <x v="2"/>
    <x v="3"/>
    <n v="307899900"/>
  </r>
  <r>
    <s v="KL4034WAKT5"/>
    <x v="18"/>
    <x v="1"/>
    <x v="2"/>
    <x v="2"/>
    <x v="1"/>
    <x v="1"/>
    <x v="1"/>
    <x v="0"/>
    <s v=""/>
    <x v="2"/>
    <x v="3"/>
    <n v="379671600"/>
  </r>
  <r>
    <s v="KL4034WAVT5"/>
    <x v="18"/>
    <x v="1"/>
    <x v="2"/>
    <x v="2"/>
    <x v="1"/>
    <x v="1"/>
    <x v="1"/>
    <x v="4"/>
    <s v=""/>
    <x v="2"/>
    <x v="3"/>
    <n v="228690000"/>
  </r>
  <r>
    <s v="KL4034WAXT5"/>
    <x v="18"/>
    <x v="1"/>
    <x v="2"/>
    <x v="2"/>
    <x v="1"/>
    <x v="1"/>
    <x v="1"/>
    <x v="9"/>
    <s v=""/>
    <x v="2"/>
    <x v="3"/>
    <n v="228690000"/>
  </r>
  <r>
    <s v="KL4034WAWT5"/>
    <x v="18"/>
    <x v="1"/>
    <x v="2"/>
    <x v="2"/>
    <x v="1"/>
    <x v="1"/>
    <x v="1"/>
    <x v="8"/>
    <s v=""/>
    <x v="2"/>
    <x v="3"/>
    <n v="228690000"/>
  </r>
  <r>
    <s v="KL4034WATT5"/>
    <x v="18"/>
    <x v="1"/>
    <x v="2"/>
    <x v="2"/>
    <x v="1"/>
    <x v="1"/>
    <x v="1"/>
    <x v="12"/>
    <s v=""/>
    <x v="2"/>
    <x v="3"/>
    <n v="253407000"/>
  </r>
  <r>
    <s v="KL4034WART5"/>
    <x v="18"/>
    <x v="1"/>
    <x v="2"/>
    <x v="2"/>
    <x v="1"/>
    <x v="1"/>
    <x v="1"/>
    <x v="10"/>
    <s v=""/>
    <x v="2"/>
    <x v="3"/>
    <n v="296373000"/>
  </r>
  <r>
    <s v="KL4034WAUT5"/>
    <x v="18"/>
    <x v="1"/>
    <x v="2"/>
    <x v="2"/>
    <x v="1"/>
    <x v="1"/>
    <x v="1"/>
    <x v="5"/>
    <s v=""/>
    <x v="2"/>
    <x v="3"/>
    <n v="240725100"/>
  </r>
  <r>
    <s v="KL4034WAPT5"/>
    <x v="18"/>
    <x v="1"/>
    <x v="2"/>
    <x v="2"/>
    <x v="1"/>
    <x v="1"/>
    <x v="1"/>
    <x v="6"/>
    <s v=""/>
    <x v="2"/>
    <x v="3"/>
    <n v="300993000"/>
  </r>
  <r>
    <s v="KL4034WAST5"/>
    <x v="18"/>
    <x v="1"/>
    <x v="2"/>
    <x v="2"/>
    <x v="1"/>
    <x v="1"/>
    <x v="1"/>
    <x v="13"/>
    <s v=""/>
    <x v="2"/>
    <x v="3"/>
    <n v="266735700"/>
  </r>
  <r>
    <s v="KL4034WAET5"/>
    <x v="18"/>
    <x v="1"/>
    <x v="2"/>
    <x v="2"/>
    <x v="1"/>
    <x v="1"/>
    <x v="1"/>
    <x v="1"/>
    <s v=""/>
    <x v="2"/>
    <x v="3"/>
    <n v="502401900"/>
  </r>
  <r>
    <s v="KL4034WAQT5"/>
    <x v="18"/>
    <x v="1"/>
    <x v="2"/>
    <x v="2"/>
    <x v="1"/>
    <x v="1"/>
    <x v="1"/>
    <x v="11"/>
    <s v=""/>
    <x v="2"/>
    <x v="3"/>
    <n v="298729200"/>
  </r>
  <r>
    <s v="KL4034WAYT5"/>
    <x v="18"/>
    <x v="1"/>
    <x v="2"/>
    <x v="2"/>
    <x v="1"/>
    <x v="1"/>
    <x v="1"/>
    <x v="7"/>
    <s v=""/>
    <x v="2"/>
    <x v="3"/>
    <n v="228690000"/>
  </r>
  <r>
    <s v="KL4047WAUF5"/>
    <x v="19"/>
    <x v="1"/>
    <x v="3"/>
    <x v="3"/>
    <x v="1"/>
    <x v="1"/>
    <x v="1"/>
    <x v="5"/>
    <s v=""/>
    <x v="2"/>
    <x v="1"/>
    <n v="157010700"/>
  </r>
  <r>
    <s v="KL4047WAEF5"/>
    <x v="19"/>
    <x v="1"/>
    <x v="3"/>
    <x v="3"/>
    <x v="1"/>
    <x v="1"/>
    <x v="1"/>
    <x v="1"/>
    <s v=""/>
    <x v="2"/>
    <x v="1"/>
    <n v="327627300"/>
  </r>
  <r>
    <s v="KL4047WAVF5"/>
    <x v="19"/>
    <x v="1"/>
    <x v="3"/>
    <x v="3"/>
    <x v="1"/>
    <x v="1"/>
    <x v="1"/>
    <x v="4"/>
    <s v=""/>
    <x v="2"/>
    <x v="1"/>
    <n v="149156700"/>
  </r>
  <r>
    <s v="KL4047WAKF5"/>
    <x v="19"/>
    <x v="1"/>
    <x v="3"/>
    <x v="3"/>
    <x v="1"/>
    <x v="1"/>
    <x v="1"/>
    <x v="0"/>
    <s v=""/>
    <x v="2"/>
    <x v="1"/>
    <n v="247585800"/>
  </r>
  <r>
    <s v="KL4047WAQF5"/>
    <x v="19"/>
    <x v="1"/>
    <x v="3"/>
    <x v="3"/>
    <x v="1"/>
    <x v="1"/>
    <x v="1"/>
    <x v="11"/>
    <s v=""/>
    <x v="2"/>
    <x v="1"/>
    <n v="194802300"/>
  </r>
  <r>
    <s v="KL4047WASF5"/>
    <x v="19"/>
    <x v="1"/>
    <x v="3"/>
    <x v="3"/>
    <x v="1"/>
    <x v="1"/>
    <x v="1"/>
    <x v="13"/>
    <s v=""/>
    <x v="2"/>
    <x v="1"/>
    <n v="173966100"/>
  </r>
  <r>
    <s v="KL4047WARF5"/>
    <x v="19"/>
    <x v="1"/>
    <x v="3"/>
    <x v="3"/>
    <x v="1"/>
    <x v="1"/>
    <x v="1"/>
    <x v="10"/>
    <s v=""/>
    <x v="2"/>
    <x v="1"/>
    <n v="193300800"/>
  </r>
  <r>
    <s v="KL4047WAMF5"/>
    <x v="19"/>
    <x v="1"/>
    <x v="3"/>
    <x v="3"/>
    <x v="1"/>
    <x v="1"/>
    <x v="1"/>
    <x v="3"/>
    <s v=""/>
    <x v="2"/>
    <x v="1"/>
    <n v="206837400"/>
  </r>
  <r>
    <s v="KL4047WAPF5"/>
    <x v="19"/>
    <x v="1"/>
    <x v="3"/>
    <x v="3"/>
    <x v="1"/>
    <x v="1"/>
    <x v="1"/>
    <x v="6"/>
    <s v=""/>
    <x v="2"/>
    <x v="1"/>
    <n v="196303800"/>
  </r>
  <r>
    <s v="KL4047WATF5"/>
    <x v="19"/>
    <x v="1"/>
    <x v="3"/>
    <x v="3"/>
    <x v="1"/>
    <x v="1"/>
    <x v="1"/>
    <x v="12"/>
    <s v=""/>
    <x v="2"/>
    <x v="1"/>
    <n v="165280500"/>
  </r>
  <r>
    <s v="KL4047WANF5"/>
    <x v="19"/>
    <x v="1"/>
    <x v="3"/>
    <x v="3"/>
    <x v="1"/>
    <x v="1"/>
    <x v="1"/>
    <x v="2"/>
    <s v=""/>
    <x v="2"/>
    <x v="1"/>
    <n v="200831400"/>
  </r>
  <r>
    <s v="KL4047WAYF5"/>
    <x v="19"/>
    <x v="1"/>
    <x v="3"/>
    <x v="3"/>
    <x v="1"/>
    <x v="1"/>
    <x v="1"/>
    <x v="7"/>
    <s v=""/>
    <x v="2"/>
    <x v="1"/>
    <n v="149156700"/>
  </r>
  <r>
    <s v="KL4047WAXF5"/>
    <x v="19"/>
    <x v="1"/>
    <x v="3"/>
    <x v="3"/>
    <x v="1"/>
    <x v="1"/>
    <x v="1"/>
    <x v="9"/>
    <s v=""/>
    <x v="2"/>
    <x v="1"/>
    <n v="149156700"/>
  </r>
  <r>
    <s v="KL4047WAWF5"/>
    <x v="19"/>
    <x v="1"/>
    <x v="3"/>
    <x v="3"/>
    <x v="1"/>
    <x v="1"/>
    <x v="1"/>
    <x v="8"/>
    <s v=""/>
    <x v="2"/>
    <x v="1"/>
    <n v="149156700"/>
  </r>
  <r>
    <s v="KL4047WAWD5"/>
    <x v="20"/>
    <x v="1"/>
    <x v="3"/>
    <x v="3"/>
    <x v="1"/>
    <x v="1"/>
    <x v="1"/>
    <x v="8"/>
    <s v=""/>
    <x v="2"/>
    <x v="2"/>
    <n v="238646100"/>
  </r>
  <r>
    <s v="KL4047WAUD5"/>
    <x v="20"/>
    <x v="1"/>
    <x v="3"/>
    <x v="3"/>
    <x v="1"/>
    <x v="1"/>
    <x v="1"/>
    <x v="5"/>
    <s v=""/>
    <x v="2"/>
    <x v="2"/>
    <n v="251212500"/>
  </r>
  <r>
    <s v="KL4047WAXD5"/>
    <x v="20"/>
    <x v="1"/>
    <x v="3"/>
    <x v="3"/>
    <x v="1"/>
    <x v="1"/>
    <x v="1"/>
    <x v="9"/>
    <s v=""/>
    <x v="2"/>
    <x v="2"/>
    <n v="238646100"/>
  </r>
  <r>
    <s v="KL4047WATD5"/>
    <x v="20"/>
    <x v="1"/>
    <x v="3"/>
    <x v="3"/>
    <x v="1"/>
    <x v="1"/>
    <x v="1"/>
    <x v="12"/>
    <s v=""/>
    <x v="2"/>
    <x v="2"/>
    <n v="264448800"/>
  </r>
  <r>
    <s v="KL4047WAYD5"/>
    <x v="20"/>
    <x v="1"/>
    <x v="3"/>
    <x v="3"/>
    <x v="1"/>
    <x v="1"/>
    <x v="1"/>
    <x v="7"/>
    <s v=""/>
    <x v="2"/>
    <x v="2"/>
    <n v="238646100"/>
  </r>
  <r>
    <s v="KL4047WAVD5"/>
    <x v="20"/>
    <x v="1"/>
    <x v="3"/>
    <x v="3"/>
    <x v="1"/>
    <x v="1"/>
    <x v="1"/>
    <x v="4"/>
    <s v=""/>
    <x v="2"/>
    <x v="2"/>
    <n v="238646100"/>
  </r>
  <r>
    <s v="KL4047WAND5"/>
    <x v="20"/>
    <x v="1"/>
    <x v="3"/>
    <x v="3"/>
    <x v="1"/>
    <x v="1"/>
    <x v="1"/>
    <x v="2"/>
    <s v=""/>
    <x v="2"/>
    <x v="2"/>
    <n v="321344100"/>
  </r>
  <r>
    <s v="KL4047WAPD5"/>
    <x v="20"/>
    <x v="1"/>
    <x v="3"/>
    <x v="3"/>
    <x v="1"/>
    <x v="1"/>
    <x v="1"/>
    <x v="6"/>
    <s v=""/>
    <x v="2"/>
    <x v="2"/>
    <n v="314090700"/>
  </r>
  <r>
    <s v="KL4047WAQD5"/>
    <x v="20"/>
    <x v="1"/>
    <x v="3"/>
    <x v="3"/>
    <x v="1"/>
    <x v="1"/>
    <x v="1"/>
    <x v="11"/>
    <s v=""/>
    <x v="2"/>
    <x v="2"/>
    <n v="311688300"/>
  </r>
  <r>
    <s v="KL4047WARD5"/>
    <x v="20"/>
    <x v="1"/>
    <x v="3"/>
    <x v="3"/>
    <x v="1"/>
    <x v="1"/>
    <x v="1"/>
    <x v="10"/>
    <s v=""/>
    <x v="2"/>
    <x v="2"/>
    <n v="309285900"/>
  </r>
  <r>
    <s v="KL4047WASD5"/>
    <x v="20"/>
    <x v="1"/>
    <x v="3"/>
    <x v="3"/>
    <x v="1"/>
    <x v="1"/>
    <x v="1"/>
    <x v="13"/>
    <s v=""/>
    <x v="2"/>
    <x v="2"/>
    <n v="278355000"/>
  </r>
  <r>
    <s v="KL4047WAMD5"/>
    <x v="20"/>
    <x v="1"/>
    <x v="3"/>
    <x v="3"/>
    <x v="1"/>
    <x v="1"/>
    <x v="1"/>
    <x v="3"/>
    <s v=""/>
    <x v="2"/>
    <x v="2"/>
    <n v="330953700"/>
  </r>
  <r>
    <s v="KL4047WAED5"/>
    <x v="20"/>
    <x v="1"/>
    <x v="3"/>
    <x v="3"/>
    <x v="1"/>
    <x v="1"/>
    <x v="1"/>
    <x v="1"/>
    <s v=""/>
    <x v="2"/>
    <x v="2"/>
    <n v="524208300"/>
  </r>
  <r>
    <s v="KL4047WAKD5"/>
    <x v="20"/>
    <x v="1"/>
    <x v="3"/>
    <x v="3"/>
    <x v="1"/>
    <x v="1"/>
    <x v="1"/>
    <x v="0"/>
    <s v=""/>
    <x v="2"/>
    <x v="2"/>
    <n v="396165000"/>
  </r>
  <r>
    <s v="KL4047WAWT5"/>
    <x v="21"/>
    <x v="1"/>
    <x v="3"/>
    <x v="3"/>
    <x v="1"/>
    <x v="1"/>
    <x v="1"/>
    <x v="8"/>
    <s v=""/>
    <x v="2"/>
    <x v="3"/>
    <n v="343058100"/>
  </r>
  <r>
    <s v="KL4047WAYT5"/>
    <x v="21"/>
    <x v="1"/>
    <x v="3"/>
    <x v="3"/>
    <x v="1"/>
    <x v="1"/>
    <x v="1"/>
    <x v="7"/>
    <s v=""/>
    <x v="2"/>
    <x v="3"/>
    <n v="343058100"/>
  </r>
  <r>
    <s v="KL4047WAXT5"/>
    <x v="21"/>
    <x v="1"/>
    <x v="3"/>
    <x v="3"/>
    <x v="1"/>
    <x v="1"/>
    <x v="1"/>
    <x v="9"/>
    <s v=""/>
    <x v="2"/>
    <x v="3"/>
    <n v="343058100"/>
  </r>
  <r>
    <s v="KL4047WANT5"/>
    <x v="21"/>
    <x v="1"/>
    <x v="3"/>
    <x v="3"/>
    <x v="1"/>
    <x v="1"/>
    <x v="1"/>
    <x v="2"/>
    <s v=""/>
    <x v="2"/>
    <x v="3"/>
    <n v="461930700"/>
  </r>
  <r>
    <s v="KL4047WATT5"/>
    <x v="21"/>
    <x v="1"/>
    <x v="3"/>
    <x v="3"/>
    <x v="1"/>
    <x v="1"/>
    <x v="1"/>
    <x v="12"/>
    <s v=""/>
    <x v="2"/>
    <x v="3"/>
    <n v="380133600"/>
  </r>
  <r>
    <s v="KL4047WAPT5"/>
    <x v="21"/>
    <x v="1"/>
    <x v="3"/>
    <x v="3"/>
    <x v="1"/>
    <x v="1"/>
    <x v="1"/>
    <x v="6"/>
    <s v=""/>
    <x v="2"/>
    <x v="3"/>
    <n v="451512600"/>
  </r>
  <r>
    <s v="KL4047WAMT5"/>
    <x v="21"/>
    <x v="1"/>
    <x v="3"/>
    <x v="3"/>
    <x v="1"/>
    <x v="1"/>
    <x v="1"/>
    <x v="3"/>
    <s v=""/>
    <x v="2"/>
    <x v="3"/>
    <n v="475744500"/>
  </r>
  <r>
    <s v="KL4047WART5"/>
    <x v="21"/>
    <x v="1"/>
    <x v="3"/>
    <x v="3"/>
    <x v="1"/>
    <x v="1"/>
    <x v="1"/>
    <x v="10"/>
    <s v=""/>
    <x v="2"/>
    <x v="3"/>
    <n v="444605700"/>
  </r>
  <r>
    <s v="KL4047WAST5"/>
    <x v="21"/>
    <x v="1"/>
    <x v="3"/>
    <x v="3"/>
    <x v="1"/>
    <x v="1"/>
    <x v="1"/>
    <x v="13"/>
    <s v=""/>
    <x v="2"/>
    <x v="3"/>
    <n v="400138200"/>
  </r>
  <r>
    <s v="KL4047WAQT5"/>
    <x v="21"/>
    <x v="1"/>
    <x v="3"/>
    <x v="3"/>
    <x v="1"/>
    <x v="1"/>
    <x v="1"/>
    <x v="11"/>
    <s v=""/>
    <x v="2"/>
    <x v="3"/>
    <n v="448047600"/>
  </r>
  <r>
    <s v="KL4047WAKT5"/>
    <x v="21"/>
    <x v="1"/>
    <x v="3"/>
    <x v="3"/>
    <x v="1"/>
    <x v="1"/>
    <x v="1"/>
    <x v="0"/>
    <s v=""/>
    <x v="2"/>
    <x v="3"/>
    <n v="569484300"/>
  </r>
  <r>
    <s v="KL4047WAVT5"/>
    <x v="21"/>
    <x v="1"/>
    <x v="3"/>
    <x v="3"/>
    <x v="1"/>
    <x v="1"/>
    <x v="1"/>
    <x v="4"/>
    <s v=""/>
    <x v="2"/>
    <x v="3"/>
    <n v="343058100"/>
  </r>
  <r>
    <s v="KL4047WAET5"/>
    <x v="21"/>
    <x v="1"/>
    <x v="3"/>
    <x v="3"/>
    <x v="1"/>
    <x v="1"/>
    <x v="1"/>
    <x v="1"/>
    <s v=""/>
    <x v="2"/>
    <x v="3"/>
    <n v="753545100"/>
  </r>
  <r>
    <s v="KL4047WAUT5"/>
    <x v="21"/>
    <x v="1"/>
    <x v="3"/>
    <x v="3"/>
    <x v="1"/>
    <x v="1"/>
    <x v="1"/>
    <x v="5"/>
    <s v=""/>
    <x v="2"/>
    <x v="3"/>
    <n v="361122300"/>
  </r>
  <r>
    <s v="KL4048WAYF5"/>
    <x v="22"/>
    <x v="1"/>
    <x v="4"/>
    <x v="4"/>
    <x v="1"/>
    <x v="1"/>
    <x v="1"/>
    <x v="7"/>
    <s v=""/>
    <x v="2"/>
    <x v="1"/>
    <n v="129706500"/>
  </r>
  <r>
    <s v="KL4048WAVF5"/>
    <x v="22"/>
    <x v="1"/>
    <x v="4"/>
    <x v="4"/>
    <x v="1"/>
    <x v="1"/>
    <x v="1"/>
    <x v="4"/>
    <s v=""/>
    <x v="2"/>
    <x v="1"/>
    <n v="129706500"/>
  </r>
  <r>
    <s v="KL4048WAWF5"/>
    <x v="22"/>
    <x v="1"/>
    <x v="4"/>
    <x v="4"/>
    <x v="1"/>
    <x v="1"/>
    <x v="1"/>
    <x v="8"/>
    <s v=""/>
    <x v="2"/>
    <x v="1"/>
    <n v="129706500"/>
  </r>
  <r>
    <s v="KL4048WAXF5"/>
    <x v="22"/>
    <x v="1"/>
    <x v="4"/>
    <x v="4"/>
    <x v="1"/>
    <x v="1"/>
    <x v="1"/>
    <x v="9"/>
    <s v=""/>
    <x v="2"/>
    <x v="1"/>
    <n v="129706500"/>
  </r>
  <r>
    <s v="KL4048WANF5"/>
    <x v="22"/>
    <x v="1"/>
    <x v="4"/>
    <x v="4"/>
    <x v="1"/>
    <x v="1"/>
    <x v="1"/>
    <x v="2"/>
    <s v=""/>
    <x v="2"/>
    <x v="1"/>
    <n v="174636000"/>
  </r>
  <r>
    <s v="KL4048WAPF5"/>
    <x v="22"/>
    <x v="1"/>
    <x v="4"/>
    <x v="4"/>
    <x v="1"/>
    <x v="1"/>
    <x v="1"/>
    <x v="6"/>
    <s v=""/>
    <x v="2"/>
    <x v="1"/>
    <n v="170732100"/>
  </r>
  <r>
    <s v="KL4048WAEF5"/>
    <x v="22"/>
    <x v="1"/>
    <x v="4"/>
    <x v="4"/>
    <x v="1"/>
    <x v="1"/>
    <x v="1"/>
    <x v="1"/>
    <s v=""/>
    <x v="2"/>
    <x v="1"/>
    <n v="284892300"/>
  </r>
  <r>
    <s v="KL4048WAKF5"/>
    <x v="22"/>
    <x v="1"/>
    <x v="4"/>
    <x v="4"/>
    <x v="1"/>
    <x v="1"/>
    <x v="1"/>
    <x v="0"/>
    <s v=""/>
    <x v="2"/>
    <x v="1"/>
    <n v="215315100"/>
  </r>
  <r>
    <s v="KL4048WAQF5"/>
    <x v="22"/>
    <x v="1"/>
    <x v="4"/>
    <x v="4"/>
    <x v="1"/>
    <x v="1"/>
    <x v="1"/>
    <x v="11"/>
    <s v=""/>
    <x v="2"/>
    <x v="1"/>
    <n v="169392300"/>
  </r>
  <r>
    <s v="KL4048WAMF5"/>
    <x v="22"/>
    <x v="1"/>
    <x v="4"/>
    <x v="4"/>
    <x v="1"/>
    <x v="1"/>
    <x v="1"/>
    <x v="3"/>
    <s v=""/>
    <x v="2"/>
    <x v="1"/>
    <n v="179879700"/>
  </r>
  <r>
    <s v="KL4048WAUF5"/>
    <x v="22"/>
    <x v="1"/>
    <x v="4"/>
    <x v="4"/>
    <x v="1"/>
    <x v="1"/>
    <x v="1"/>
    <x v="5"/>
    <s v=""/>
    <x v="2"/>
    <x v="1"/>
    <n v="136521000"/>
  </r>
  <r>
    <s v="KL4048WASF5"/>
    <x v="22"/>
    <x v="1"/>
    <x v="4"/>
    <x v="4"/>
    <x v="1"/>
    <x v="1"/>
    <x v="1"/>
    <x v="13"/>
    <s v=""/>
    <x v="2"/>
    <x v="1"/>
    <n v="151258800"/>
  </r>
  <r>
    <s v="KL4048WATF5"/>
    <x v="22"/>
    <x v="1"/>
    <x v="4"/>
    <x v="4"/>
    <x v="1"/>
    <x v="1"/>
    <x v="1"/>
    <x v="12"/>
    <s v=""/>
    <x v="2"/>
    <x v="1"/>
    <n v="143705100"/>
  </r>
  <r>
    <s v="KL4048WARF5"/>
    <x v="22"/>
    <x v="1"/>
    <x v="4"/>
    <x v="4"/>
    <x v="1"/>
    <x v="1"/>
    <x v="1"/>
    <x v="10"/>
    <s v=""/>
    <x v="2"/>
    <x v="1"/>
    <n v="168075600"/>
  </r>
  <r>
    <s v="KL4048WARD5"/>
    <x v="23"/>
    <x v="1"/>
    <x v="4"/>
    <x v="4"/>
    <x v="1"/>
    <x v="1"/>
    <x v="1"/>
    <x v="10"/>
    <s v=""/>
    <x v="2"/>
    <x v="2"/>
    <n v="268930200"/>
  </r>
  <r>
    <s v="KL4048WATD5"/>
    <x v="23"/>
    <x v="1"/>
    <x v="4"/>
    <x v="4"/>
    <x v="1"/>
    <x v="1"/>
    <x v="1"/>
    <x v="12"/>
    <s v=""/>
    <x v="2"/>
    <x v="2"/>
    <n v="229937400"/>
  </r>
  <r>
    <s v="KL4048WAUD5"/>
    <x v="23"/>
    <x v="1"/>
    <x v="4"/>
    <x v="4"/>
    <x v="1"/>
    <x v="1"/>
    <x v="1"/>
    <x v="5"/>
    <s v=""/>
    <x v="2"/>
    <x v="2"/>
    <n v="218433600"/>
  </r>
  <r>
    <s v="KL4048WASD5"/>
    <x v="23"/>
    <x v="1"/>
    <x v="4"/>
    <x v="4"/>
    <x v="1"/>
    <x v="1"/>
    <x v="1"/>
    <x v="13"/>
    <s v=""/>
    <x v="2"/>
    <x v="2"/>
    <n v="242041800"/>
  </r>
  <r>
    <s v="KL4048WAED5"/>
    <x v="23"/>
    <x v="1"/>
    <x v="4"/>
    <x v="4"/>
    <x v="1"/>
    <x v="1"/>
    <x v="1"/>
    <x v="1"/>
    <s v=""/>
    <x v="2"/>
    <x v="2"/>
    <n v="455832300"/>
  </r>
  <r>
    <s v="KL4048WAKD5"/>
    <x v="23"/>
    <x v="1"/>
    <x v="4"/>
    <x v="4"/>
    <x v="1"/>
    <x v="1"/>
    <x v="1"/>
    <x v="0"/>
    <s v=""/>
    <x v="2"/>
    <x v="2"/>
    <n v="344513400"/>
  </r>
  <r>
    <s v="KL4048WAQD5"/>
    <x v="23"/>
    <x v="1"/>
    <x v="4"/>
    <x v="4"/>
    <x v="1"/>
    <x v="1"/>
    <x v="1"/>
    <x v="11"/>
    <s v=""/>
    <x v="2"/>
    <x v="2"/>
    <n v="271032300"/>
  </r>
  <r>
    <s v="KL4048WAMD5"/>
    <x v="23"/>
    <x v="1"/>
    <x v="4"/>
    <x v="4"/>
    <x v="1"/>
    <x v="1"/>
    <x v="1"/>
    <x v="3"/>
    <s v=""/>
    <x v="2"/>
    <x v="2"/>
    <n v="287802900"/>
  </r>
  <r>
    <s v="KL4048WAND5"/>
    <x v="23"/>
    <x v="1"/>
    <x v="4"/>
    <x v="4"/>
    <x v="1"/>
    <x v="1"/>
    <x v="1"/>
    <x v="2"/>
    <s v=""/>
    <x v="2"/>
    <x v="2"/>
    <n v="279394500"/>
  </r>
  <r>
    <s v="KL4048WAPD5"/>
    <x v="23"/>
    <x v="1"/>
    <x v="4"/>
    <x v="4"/>
    <x v="1"/>
    <x v="1"/>
    <x v="1"/>
    <x v="6"/>
    <s v=""/>
    <x v="2"/>
    <x v="2"/>
    <n v="273157500"/>
  </r>
  <r>
    <s v="KL4048WAWD5"/>
    <x v="23"/>
    <x v="1"/>
    <x v="4"/>
    <x v="4"/>
    <x v="1"/>
    <x v="1"/>
    <x v="1"/>
    <x v="8"/>
    <s v=""/>
    <x v="2"/>
    <x v="2"/>
    <n v="207507300"/>
  </r>
  <r>
    <s v="KL4048WAXD5"/>
    <x v="23"/>
    <x v="1"/>
    <x v="4"/>
    <x v="4"/>
    <x v="1"/>
    <x v="1"/>
    <x v="1"/>
    <x v="9"/>
    <s v=""/>
    <x v="2"/>
    <x v="2"/>
    <n v="207507300"/>
  </r>
  <r>
    <s v="KL4048WAYD5"/>
    <x v="23"/>
    <x v="1"/>
    <x v="4"/>
    <x v="4"/>
    <x v="1"/>
    <x v="1"/>
    <x v="1"/>
    <x v="7"/>
    <s v=""/>
    <x v="2"/>
    <x v="2"/>
    <n v="207507300"/>
  </r>
  <r>
    <s v="KL4048WAVD5"/>
    <x v="23"/>
    <x v="1"/>
    <x v="4"/>
    <x v="4"/>
    <x v="1"/>
    <x v="1"/>
    <x v="1"/>
    <x v="4"/>
    <s v=""/>
    <x v="2"/>
    <x v="2"/>
    <n v="207507300"/>
  </r>
  <r>
    <s v="KL4048WART5"/>
    <x v="24"/>
    <x v="1"/>
    <x v="4"/>
    <x v="4"/>
    <x v="1"/>
    <x v="1"/>
    <x v="1"/>
    <x v="10"/>
    <s v=""/>
    <x v="2"/>
    <x v="3"/>
    <n v="386578500"/>
  </r>
  <r>
    <s v="KL4048WAUT5"/>
    <x v="24"/>
    <x v="1"/>
    <x v="4"/>
    <x v="4"/>
    <x v="1"/>
    <x v="1"/>
    <x v="1"/>
    <x v="5"/>
    <s v=""/>
    <x v="2"/>
    <x v="3"/>
    <n v="313998300"/>
  </r>
  <r>
    <s v="KL4048WATT5"/>
    <x v="24"/>
    <x v="1"/>
    <x v="4"/>
    <x v="4"/>
    <x v="1"/>
    <x v="1"/>
    <x v="1"/>
    <x v="12"/>
    <s v=""/>
    <x v="2"/>
    <x v="3"/>
    <n v="330514800"/>
  </r>
  <r>
    <s v="KL4048WAST5"/>
    <x v="24"/>
    <x v="1"/>
    <x v="4"/>
    <x v="4"/>
    <x v="1"/>
    <x v="1"/>
    <x v="1"/>
    <x v="13"/>
    <s v=""/>
    <x v="2"/>
    <x v="3"/>
    <n v="347932200"/>
  </r>
  <r>
    <s v="KL4048WAKT5"/>
    <x v="24"/>
    <x v="1"/>
    <x v="4"/>
    <x v="4"/>
    <x v="1"/>
    <x v="1"/>
    <x v="1"/>
    <x v="0"/>
    <s v=""/>
    <x v="2"/>
    <x v="3"/>
    <n v="495217800"/>
  </r>
  <r>
    <s v="KL4048WAMT5"/>
    <x v="24"/>
    <x v="1"/>
    <x v="4"/>
    <x v="4"/>
    <x v="1"/>
    <x v="1"/>
    <x v="1"/>
    <x v="3"/>
    <s v=""/>
    <x v="2"/>
    <x v="3"/>
    <n v="413721000"/>
  </r>
  <r>
    <s v="KL4048WAET5"/>
    <x v="24"/>
    <x v="1"/>
    <x v="4"/>
    <x v="4"/>
    <x v="1"/>
    <x v="1"/>
    <x v="1"/>
    <x v="1"/>
    <s v=""/>
    <x v="2"/>
    <x v="3"/>
    <n v="655254600"/>
  </r>
  <r>
    <s v="KL4048WAQT5"/>
    <x v="24"/>
    <x v="1"/>
    <x v="4"/>
    <x v="4"/>
    <x v="1"/>
    <x v="1"/>
    <x v="1"/>
    <x v="11"/>
    <s v=""/>
    <x v="2"/>
    <x v="3"/>
    <n v="389627700"/>
  </r>
  <r>
    <s v="KL4048WAPT5"/>
    <x v="24"/>
    <x v="1"/>
    <x v="4"/>
    <x v="4"/>
    <x v="1"/>
    <x v="1"/>
    <x v="1"/>
    <x v="6"/>
    <s v=""/>
    <x v="2"/>
    <x v="3"/>
    <n v="392653800"/>
  </r>
  <r>
    <s v="KL4048WANT5"/>
    <x v="24"/>
    <x v="1"/>
    <x v="4"/>
    <x v="4"/>
    <x v="1"/>
    <x v="1"/>
    <x v="1"/>
    <x v="2"/>
    <s v=""/>
    <x v="2"/>
    <x v="3"/>
    <n v="401639700"/>
  </r>
  <r>
    <s v="KL4048WAXT5"/>
    <x v="24"/>
    <x v="1"/>
    <x v="4"/>
    <x v="4"/>
    <x v="1"/>
    <x v="1"/>
    <x v="1"/>
    <x v="9"/>
    <s v=""/>
    <x v="2"/>
    <x v="3"/>
    <n v="298290300"/>
  </r>
  <r>
    <s v="KL4048WAWT5"/>
    <x v="24"/>
    <x v="1"/>
    <x v="4"/>
    <x v="4"/>
    <x v="1"/>
    <x v="1"/>
    <x v="1"/>
    <x v="8"/>
    <s v=""/>
    <x v="2"/>
    <x v="3"/>
    <n v="298290300"/>
  </r>
  <r>
    <s v="KL4048WAVT5"/>
    <x v="24"/>
    <x v="1"/>
    <x v="4"/>
    <x v="4"/>
    <x v="1"/>
    <x v="1"/>
    <x v="1"/>
    <x v="4"/>
    <s v=""/>
    <x v="2"/>
    <x v="3"/>
    <n v="298290300"/>
  </r>
  <r>
    <s v="KL4048WAYT5"/>
    <x v="24"/>
    <x v="1"/>
    <x v="4"/>
    <x v="4"/>
    <x v="1"/>
    <x v="1"/>
    <x v="1"/>
    <x v="7"/>
    <s v=""/>
    <x v="2"/>
    <x v="3"/>
    <n v="298290300"/>
  </r>
  <r>
    <s v="KL4032WAEFL"/>
    <x v="25"/>
    <x v="1"/>
    <x v="1"/>
    <x v="1"/>
    <x v="1"/>
    <x v="1"/>
    <x v="1"/>
    <x v="1"/>
    <s v=""/>
    <x v="3"/>
    <x v="1"/>
    <n v="122730300"/>
  </r>
  <r>
    <s v="KL4032WANFL"/>
    <x v="25"/>
    <x v="1"/>
    <x v="1"/>
    <x v="1"/>
    <x v="1"/>
    <x v="1"/>
    <x v="1"/>
    <x v="2"/>
    <s v=""/>
    <x v="3"/>
    <x v="1"/>
    <n v="75236700"/>
  </r>
  <r>
    <s v="KL4032WAMFL"/>
    <x v="25"/>
    <x v="1"/>
    <x v="1"/>
    <x v="1"/>
    <x v="1"/>
    <x v="1"/>
    <x v="1"/>
    <x v="3"/>
    <s v=""/>
    <x v="3"/>
    <x v="1"/>
    <n v="77477400"/>
  </r>
  <r>
    <s v="KL4032WAKFL"/>
    <x v="25"/>
    <x v="1"/>
    <x v="1"/>
    <x v="1"/>
    <x v="1"/>
    <x v="1"/>
    <x v="1"/>
    <x v="0"/>
    <s v=""/>
    <x v="3"/>
    <x v="1"/>
    <n v="92746500"/>
  </r>
  <r>
    <s v="KL4032WAVFL"/>
    <x v="25"/>
    <x v="1"/>
    <x v="1"/>
    <x v="1"/>
    <x v="1"/>
    <x v="1"/>
    <x v="1"/>
    <x v="4"/>
    <s v=""/>
    <x v="3"/>
    <x v="1"/>
    <n v="55878900"/>
  </r>
  <r>
    <s v="KL4032WAUFL"/>
    <x v="25"/>
    <x v="1"/>
    <x v="1"/>
    <x v="1"/>
    <x v="1"/>
    <x v="1"/>
    <x v="1"/>
    <x v="5"/>
    <s v=""/>
    <x v="3"/>
    <x v="1"/>
    <n v="58812600"/>
  </r>
  <r>
    <s v="KL4032WATFL"/>
    <x v="25"/>
    <x v="1"/>
    <x v="1"/>
    <x v="1"/>
    <x v="1"/>
    <x v="1"/>
    <x v="1"/>
    <x v="12"/>
    <s v=""/>
    <x v="3"/>
    <x v="1"/>
    <n v="61908000"/>
  </r>
  <r>
    <s v="KL4032WAYFL"/>
    <x v="25"/>
    <x v="1"/>
    <x v="1"/>
    <x v="1"/>
    <x v="1"/>
    <x v="1"/>
    <x v="1"/>
    <x v="7"/>
    <s v=""/>
    <x v="3"/>
    <x v="1"/>
    <n v="55878900"/>
  </r>
  <r>
    <s v="KL4032WAXFL"/>
    <x v="25"/>
    <x v="1"/>
    <x v="1"/>
    <x v="1"/>
    <x v="1"/>
    <x v="1"/>
    <x v="1"/>
    <x v="9"/>
    <s v=""/>
    <x v="3"/>
    <x v="1"/>
    <n v="55878900"/>
  </r>
  <r>
    <s v="KL4032WAWFL"/>
    <x v="25"/>
    <x v="1"/>
    <x v="1"/>
    <x v="1"/>
    <x v="1"/>
    <x v="1"/>
    <x v="1"/>
    <x v="8"/>
    <s v=""/>
    <x v="3"/>
    <x v="1"/>
    <n v="55878900"/>
  </r>
  <r>
    <s v="KL4032WARFL"/>
    <x v="25"/>
    <x v="1"/>
    <x v="1"/>
    <x v="1"/>
    <x v="1"/>
    <x v="1"/>
    <x v="1"/>
    <x v="10"/>
    <s v=""/>
    <x v="3"/>
    <x v="1"/>
    <n v="72418500"/>
  </r>
  <r>
    <s v="KL4032WAQFL"/>
    <x v="25"/>
    <x v="1"/>
    <x v="1"/>
    <x v="1"/>
    <x v="1"/>
    <x v="1"/>
    <x v="1"/>
    <x v="11"/>
    <s v=""/>
    <x v="3"/>
    <x v="1"/>
    <n v="72972900"/>
  </r>
  <r>
    <s v="KL4032WAPFL"/>
    <x v="25"/>
    <x v="1"/>
    <x v="1"/>
    <x v="1"/>
    <x v="1"/>
    <x v="1"/>
    <x v="1"/>
    <x v="6"/>
    <s v=""/>
    <x v="3"/>
    <x v="1"/>
    <n v="73550400"/>
  </r>
  <r>
    <s v="KL4032WASFL"/>
    <x v="25"/>
    <x v="1"/>
    <x v="1"/>
    <x v="1"/>
    <x v="1"/>
    <x v="1"/>
    <x v="1"/>
    <x v="13"/>
    <s v=""/>
    <x v="3"/>
    <x v="1"/>
    <n v="65165100"/>
  </r>
  <r>
    <s v="KL4032WANDL"/>
    <x v="26"/>
    <x v="1"/>
    <x v="1"/>
    <x v="1"/>
    <x v="1"/>
    <x v="1"/>
    <x v="1"/>
    <x v="2"/>
    <s v=""/>
    <x v="3"/>
    <x v="2"/>
    <n v="142942800"/>
  </r>
  <r>
    <s v="KL4032WAEDL"/>
    <x v="26"/>
    <x v="1"/>
    <x v="1"/>
    <x v="1"/>
    <x v="1"/>
    <x v="1"/>
    <x v="1"/>
    <x v="1"/>
    <s v=""/>
    <x v="3"/>
    <x v="2"/>
    <n v="233194500"/>
  </r>
  <r>
    <s v="KL4032WAKDL"/>
    <x v="26"/>
    <x v="1"/>
    <x v="1"/>
    <x v="1"/>
    <x v="1"/>
    <x v="1"/>
    <x v="1"/>
    <x v="0"/>
    <s v=""/>
    <x v="3"/>
    <x v="2"/>
    <n v="176229900"/>
  </r>
  <r>
    <s v="KL4032WAMDL"/>
    <x v="26"/>
    <x v="1"/>
    <x v="1"/>
    <x v="1"/>
    <x v="1"/>
    <x v="1"/>
    <x v="1"/>
    <x v="3"/>
    <s v=""/>
    <x v="3"/>
    <x v="2"/>
    <n v="147216300"/>
  </r>
  <r>
    <s v="KL4032WAUDL"/>
    <x v="26"/>
    <x v="1"/>
    <x v="1"/>
    <x v="1"/>
    <x v="1"/>
    <x v="1"/>
    <x v="1"/>
    <x v="5"/>
    <s v=""/>
    <x v="3"/>
    <x v="2"/>
    <n v="111757800"/>
  </r>
  <r>
    <s v="KL4032WAVDL"/>
    <x v="26"/>
    <x v="1"/>
    <x v="1"/>
    <x v="1"/>
    <x v="1"/>
    <x v="1"/>
    <x v="1"/>
    <x v="4"/>
    <s v=""/>
    <x v="3"/>
    <x v="2"/>
    <n v="106167600"/>
  </r>
  <r>
    <s v="KL4032WAWDL"/>
    <x v="26"/>
    <x v="1"/>
    <x v="1"/>
    <x v="1"/>
    <x v="1"/>
    <x v="1"/>
    <x v="1"/>
    <x v="8"/>
    <s v=""/>
    <x v="3"/>
    <x v="2"/>
    <n v="106167600"/>
  </r>
  <r>
    <s v="KL4032WAXDL"/>
    <x v="26"/>
    <x v="1"/>
    <x v="1"/>
    <x v="1"/>
    <x v="1"/>
    <x v="1"/>
    <x v="1"/>
    <x v="9"/>
    <s v=""/>
    <x v="3"/>
    <x v="2"/>
    <n v="106167600"/>
  </r>
  <r>
    <s v="KL4032WAYDL"/>
    <x v="26"/>
    <x v="1"/>
    <x v="1"/>
    <x v="1"/>
    <x v="1"/>
    <x v="1"/>
    <x v="1"/>
    <x v="7"/>
    <s v=""/>
    <x v="3"/>
    <x v="2"/>
    <n v="106167600"/>
  </r>
  <r>
    <s v="KL4032WARDL"/>
    <x v="26"/>
    <x v="1"/>
    <x v="1"/>
    <x v="1"/>
    <x v="1"/>
    <x v="1"/>
    <x v="1"/>
    <x v="10"/>
    <s v=""/>
    <x v="3"/>
    <x v="2"/>
    <n v="137583600"/>
  </r>
  <r>
    <s v="KL4032WAPDL"/>
    <x v="26"/>
    <x v="1"/>
    <x v="1"/>
    <x v="1"/>
    <x v="1"/>
    <x v="1"/>
    <x v="1"/>
    <x v="6"/>
    <s v=""/>
    <x v="3"/>
    <x v="2"/>
    <n v="139731900"/>
  </r>
  <r>
    <s v="KL4032WAQDL"/>
    <x v="26"/>
    <x v="1"/>
    <x v="1"/>
    <x v="1"/>
    <x v="1"/>
    <x v="1"/>
    <x v="1"/>
    <x v="11"/>
    <s v=""/>
    <x v="3"/>
    <x v="2"/>
    <n v="138669300"/>
  </r>
  <r>
    <s v="KL4032WASDL"/>
    <x v="26"/>
    <x v="1"/>
    <x v="1"/>
    <x v="1"/>
    <x v="1"/>
    <x v="1"/>
    <x v="1"/>
    <x v="13"/>
    <s v=""/>
    <x v="3"/>
    <x v="2"/>
    <n v="123839100"/>
  </r>
  <r>
    <s v="KL4032WATDL"/>
    <x v="26"/>
    <x v="1"/>
    <x v="1"/>
    <x v="1"/>
    <x v="1"/>
    <x v="1"/>
    <x v="1"/>
    <x v="12"/>
    <s v=""/>
    <x v="3"/>
    <x v="2"/>
    <n v="117648300"/>
  </r>
  <r>
    <s v="KL4032WASTL"/>
    <x v="27"/>
    <x v="1"/>
    <x v="1"/>
    <x v="1"/>
    <x v="1"/>
    <x v="1"/>
    <x v="1"/>
    <x v="13"/>
    <s v=""/>
    <x v="3"/>
    <x v="3"/>
    <n v="182490000"/>
  </r>
  <r>
    <s v="KL4032WAPTL"/>
    <x v="27"/>
    <x v="1"/>
    <x v="1"/>
    <x v="1"/>
    <x v="1"/>
    <x v="1"/>
    <x v="1"/>
    <x v="6"/>
    <s v=""/>
    <x v="3"/>
    <x v="3"/>
    <n v="205913400"/>
  </r>
  <r>
    <s v="KL4032WAQTL"/>
    <x v="27"/>
    <x v="1"/>
    <x v="1"/>
    <x v="1"/>
    <x v="1"/>
    <x v="1"/>
    <x v="1"/>
    <x v="11"/>
    <s v=""/>
    <x v="3"/>
    <x v="3"/>
    <n v="204342600"/>
  </r>
  <r>
    <s v="KL4032WARTL"/>
    <x v="27"/>
    <x v="1"/>
    <x v="1"/>
    <x v="1"/>
    <x v="1"/>
    <x v="1"/>
    <x v="1"/>
    <x v="10"/>
    <s v=""/>
    <x v="3"/>
    <x v="3"/>
    <n v="202771800"/>
  </r>
  <r>
    <s v="KL4032WAWTL"/>
    <x v="27"/>
    <x v="1"/>
    <x v="1"/>
    <x v="1"/>
    <x v="1"/>
    <x v="1"/>
    <x v="1"/>
    <x v="8"/>
    <s v=""/>
    <x v="3"/>
    <x v="3"/>
    <n v="156456300"/>
  </r>
  <r>
    <s v="KL4032WAYTL"/>
    <x v="27"/>
    <x v="1"/>
    <x v="1"/>
    <x v="1"/>
    <x v="1"/>
    <x v="1"/>
    <x v="1"/>
    <x v="7"/>
    <s v=""/>
    <x v="3"/>
    <x v="3"/>
    <n v="156456300"/>
  </r>
  <r>
    <s v="KL4032WAXTL"/>
    <x v="27"/>
    <x v="1"/>
    <x v="1"/>
    <x v="1"/>
    <x v="1"/>
    <x v="1"/>
    <x v="1"/>
    <x v="9"/>
    <s v=""/>
    <x v="3"/>
    <x v="3"/>
    <n v="156456300"/>
  </r>
  <r>
    <s v="KL4032WAUTL"/>
    <x v="27"/>
    <x v="1"/>
    <x v="1"/>
    <x v="1"/>
    <x v="1"/>
    <x v="1"/>
    <x v="1"/>
    <x v="5"/>
    <s v=""/>
    <x v="3"/>
    <x v="3"/>
    <n v="164703000"/>
  </r>
  <r>
    <s v="KL4032WATTL"/>
    <x v="27"/>
    <x v="1"/>
    <x v="1"/>
    <x v="1"/>
    <x v="1"/>
    <x v="1"/>
    <x v="1"/>
    <x v="12"/>
    <s v=""/>
    <x v="3"/>
    <x v="3"/>
    <n v="173365500"/>
  </r>
  <r>
    <s v="KL4032WAVTL"/>
    <x v="27"/>
    <x v="1"/>
    <x v="1"/>
    <x v="1"/>
    <x v="1"/>
    <x v="1"/>
    <x v="1"/>
    <x v="4"/>
    <s v=""/>
    <x v="3"/>
    <x v="3"/>
    <n v="156456300"/>
  </r>
  <r>
    <s v="KL4032WAMTL"/>
    <x v="27"/>
    <x v="1"/>
    <x v="1"/>
    <x v="1"/>
    <x v="1"/>
    <x v="1"/>
    <x v="1"/>
    <x v="3"/>
    <s v=""/>
    <x v="3"/>
    <x v="3"/>
    <n v="216955200"/>
  </r>
  <r>
    <s v="KL4032WANTL"/>
    <x v="27"/>
    <x v="1"/>
    <x v="1"/>
    <x v="1"/>
    <x v="1"/>
    <x v="1"/>
    <x v="1"/>
    <x v="2"/>
    <s v=""/>
    <x v="3"/>
    <x v="3"/>
    <n v="210648900"/>
  </r>
  <r>
    <s v="KL4032WAKTL"/>
    <x v="27"/>
    <x v="1"/>
    <x v="1"/>
    <x v="1"/>
    <x v="1"/>
    <x v="1"/>
    <x v="1"/>
    <x v="0"/>
    <s v=""/>
    <x v="3"/>
    <x v="3"/>
    <n v="259713300"/>
  </r>
  <r>
    <s v="KL4032WAETL"/>
    <x v="27"/>
    <x v="1"/>
    <x v="1"/>
    <x v="1"/>
    <x v="1"/>
    <x v="1"/>
    <x v="1"/>
    <x v="1"/>
    <s v=""/>
    <x v="3"/>
    <x v="3"/>
    <n v="343635600"/>
  </r>
  <r>
    <s v="KL4034WAPFL"/>
    <x v="28"/>
    <x v="1"/>
    <x v="2"/>
    <x v="2"/>
    <x v="1"/>
    <x v="1"/>
    <x v="1"/>
    <x v="6"/>
    <s v=""/>
    <x v="3"/>
    <x v="1"/>
    <n v="84569100"/>
  </r>
  <r>
    <s v="KL4034WAYFL"/>
    <x v="28"/>
    <x v="1"/>
    <x v="2"/>
    <x v="2"/>
    <x v="1"/>
    <x v="1"/>
    <x v="1"/>
    <x v="7"/>
    <s v=""/>
    <x v="3"/>
    <x v="1"/>
    <n v="64241100"/>
  </r>
  <r>
    <s v="KL4034WAXFL"/>
    <x v="28"/>
    <x v="1"/>
    <x v="2"/>
    <x v="2"/>
    <x v="1"/>
    <x v="1"/>
    <x v="1"/>
    <x v="9"/>
    <s v=""/>
    <x v="3"/>
    <x v="1"/>
    <n v="64241100"/>
  </r>
  <r>
    <s v="KL4034WAUFL"/>
    <x v="28"/>
    <x v="1"/>
    <x v="2"/>
    <x v="2"/>
    <x v="1"/>
    <x v="1"/>
    <x v="1"/>
    <x v="5"/>
    <s v=""/>
    <x v="3"/>
    <x v="1"/>
    <n v="67636800"/>
  </r>
  <r>
    <s v="KL4034WATFL"/>
    <x v="28"/>
    <x v="1"/>
    <x v="2"/>
    <x v="2"/>
    <x v="1"/>
    <x v="1"/>
    <x v="1"/>
    <x v="12"/>
    <s v=""/>
    <x v="3"/>
    <x v="1"/>
    <n v="71194200"/>
  </r>
  <r>
    <s v="KL4034WASFL"/>
    <x v="28"/>
    <x v="1"/>
    <x v="2"/>
    <x v="2"/>
    <x v="1"/>
    <x v="1"/>
    <x v="1"/>
    <x v="13"/>
    <s v=""/>
    <x v="3"/>
    <x v="1"/>
    <n v="74936400"/>
  </r>
  <r>
    <s v="KL4034WARFL"/>
    <x v="28"/>
    <x v="1"/>
    <x v="2"/>
    <x v="2"/>
    <x v="1"/>
    <x v="1"/>
    <x v="1"/>
    <x v="10"/>
    <s v=""/>
    <x v="3"/>
    <x v="1"/>
    <n v="83252400"/>
  </r>
  <r>
    <s v="KL4034WANFL"/>
    <x v="28"/>
    <x v="1"/>
    <x v="2"/>
    <x v="2"/>
    <x v="1"/>
    <x v="1"/>
    <x v="1"/>
    <x v="2"/>
    <s v=""/>
    <x v="3"/>
    <x v="1"/>
    <n v="86509500"/>
  </r>
  <r>
    <s v="KL4034WAQFL"/>
    <x v="28"/>
    <x v="1"/>
    <x v="2"/>
    <x v="2"/>
    <x v="1"/>
    <x v="1"/>
    <x v="1"/>
    <x v="11"/>
    <s v=""/>
    <x v="3"/>
    <x v="1"/>
    <n v="83922300"/>
  </r>
  <r>
    <s v="KL4034WAWFL"/>
    <x v="28"/>
    <x v="1"/>
    <x v="2"/>
    <x v="2"/>
    <x v="1"/>
    <x v="1"/>
    <x v="1"/>
    <x v="8"/>
    <s v=""/>
    <x v="3"/>
    <x v="1"/>
    <n v="64241100"/>
  </r>
  <r>
    <s v="KL4034WAVFL"/>
    <x v="28"/>
    <x v="1"/>
    <x v="2"/>
    <x v="2"/>
    <x v="1"/>
    <x v="1"/>
    <x v="1"/>
    <x v="4"/>
    <s v=""/>
    <x v="3"/>
    <x v="1"/>
    <n v="64241100"/>
  </r>
  <r>
    <s v="KL4034WAKFL"/>
    <x v="28"/>
    <x v="1"/>
    <x v="2"/>
    <x v="2"/>
    <x v="1"/>
    <x v="1"/>
    <x v="1"/>
    <x v="0"/>
    <s v=""/>
    <x v="3"/>
    <x v="1"/>
    <n v="106652700"/>
  </r>
  <r>
    <s v="KL4034WAEFL"/>
    <x v="28"/>
    <x v="1"/>
    <x v="2"/>
    <x v="2"/>
    <x v="1"/>
    <x v="1"/>
    <x v="1"/>
    <x v="1"/>
    <s v=""/>
    <x v="3"/>
    <x v="1"/>
    <n v="141141000"/>
  </r>
  <r>
    <s v="KL4034WAMFL"/>
    <x v="28"/>
    <x v="1"/>
    <x v="2"/>
    <x v="2"/>
    <x v="1"/>
    <x v="1"/>
    <x v="1"/>
    <x v="3"/>
    <s v=""/>
    <x v="3"/>
    <x v="1"/>
    <n v="89096700"/>
  </r>
  <r>
    <s v="KL4034WAYDL"/>
    <x v="29"/>
    <x v="1"/>
    <x v="2"/>
    <x v="2"/>
    <x v="1"/>
    <x v="1"/>
    <x v="1"/>
    <x v="7"/>
    <s v=""/>
    <x v="3"/>
    <x v="2"/>
    <n v="122083500"/>
  </r>
  <r>
    <s v="KL4034WAXDL"/>
    <x v="29"/>
    <x v="1"/>
    <x v="2"/>
    <x v="2"/>
    <x v="1"/>
    <x v="1"/>
    <x v="1"/>
    <x v="9"/>
    <s v=""/>
    <x v="3"/>
    <x v="2"/>
    <n v="122083500"/>
  </r>
  <r>
    <s v="KL4034WASDL"/>
    <x v="29"/>
    <x v="1"/>
    <x v="2"/>
    <x v="2"/>
    <x v="1"/>
    <x v="1"/>
    <x v="1"/>
    <x v="13"/>
    <s v=""/>
    <x v="3"/>
    <x v="2"/>
    <n v="142388400"/>
  </r>
  <r>
    <s v="KL4034WATDL"/>
    <x v="29"/>
    <x v="1"/>
    <x v="2"/>
    <x v="2"/>
    <x v="1"/>
    <x v="1"/>
    <x v="1"/>
    <x v="12"/>
    <s v=""/>
    <x v="3"/>
    <x v="2"/>
    <n v="135250500"/>
  </r>
  <r>
    <s v="KL4034WAVDL"/>
    <x v="29"/>
    <x v="1"/>
    <x v="2"/>
    <x v="2"/>
    <x v="1"/>
    <x v="1"/>
    <x v="1"/>
    <x v="4"/>
    <s v=""/>
    <x v="3"/>
    <x v="2"/>
    <n v="122083500"/>
  </r>
  <r>
    <s v="KL4034WAWDL"/>
    <x v="29"/>
    <x v="1"/>
    <x v="2"/>
    <x v="2"/>
    <x v="1"/>
    <x v="1"/>
    <x v="1"/>
    <x v="8"/>
    <s v=""/>
    <x v="3"/>
    <x v="2"/>
    <n v="122083500"/>
  </r>
  <r>
    <s v="KL4034WAUDL"/>
    <x v="29"/>
    <x v="1"/>
    <x v="2"/>
    <x v="2"/>
    <x v="1"/>
    <x v="1"/>
    <x v="1"/>
    <x v="5"/>
    <s v=""/>
    <x v="3"/>
    <x v="2"/>
    <n v="128505300"/>
  </r>
  <r>
    <s v="KL4034WAPDL"/>
    <x v="29"/>
    <x v="1"/>
    <x v="2"/>
    <x v="2"/>
    <x v="1"/>
    <x v="1"/>
    <x v="1"/>
    <x v="6"/>
    <s v=""/>
    <x v="3"/>
    <x v="2"/>
    <n v="160660500"/>
  </r>
  <r>
    <s v="KL4034WARDL"/>
    <x v="29"/>
    <x v="1"/>
    <x v="2"/>
    <x v="2"/>
    <x v="1"/>
    <x v="1"/>
    <x v="1"/>
    <x v="10"/>
    <s v=""/>
    <x v="3"/>
    <x v="2"/>
    <n v="158188800"/>
  </r>
  <r>
    <s v="KL4034WAKDL"/>
    <x v="29"/>
    <x v="1"/>
    <x v="2"/>
    <x v="2"/>
    <x v="1"/>
    <x v="1"/>
    <x v="1"/>
    <x v="0"/>
    <s v=""/>
    <x v="3"/>
    <x v="2"/>
    <n v="202656300"/>
  </r>
  <r>
    <s v="KL4034WAQDL"/>
    <x v="29"/>
    <x v="1"/>
    <x v="2"/>
    <x v="2"/>
    <x v="1"/>
    <x v="1"/>
    <x v="1"/>
    <x v="11"/>
    <s v=""/>
    <x v="3"/>
    <x v="2"/>
    <n v="159459300"/>
  </r>
  <r>
    <s v="KL4034WAMDL"/>
    <x v="29"/>
    <x v="1"/>
    <x v="2"/>
    <x v="2"/>
    <x v="1"/>
    <x v="1"/>
    <x v="1"/>
    <x v="3"/>
    <s v=""/>
    <x v="3"/>
    <x v="2"/>
    <n v="169299900"/>
  </r>
  <r>
    <s v="KL4034WANDL"/>
    <x v="29"/>
    <x v="1"/>
    <x v="2"/>
    <x v="2"/>
    <x v="1"/>
    <x v="1"/>
    <x v="1"/>
    <x v="2"/>
    <s v=""/>
    <x v="3"/>
    <x v="2"/>
    <n v="164356500"/>
  </r>
  <r>
    <s v="KL4034WAEDL"/>
    <x v="29"/>
    <x v="1"/>
    <x v="2"/>
    <x v="2"/>
    <x v="1"/>
    <x v="1"/>
    <x v="1"/>
    <x v="1"/>
    <s v=""/>
    <x v="3"/>
    <x v="2"/>
    <n v="268167900"/>
  </r>
  <r>
    <s v="KL4034WAMTL"/>
    <x v="30"/>
    <x v="1"/>
    <x v="2"/>
    <x v="2"/>
    <x v="1"/>
    <x v="1"/>
    <x v="1"/>
    <x v="3"/>
    <s v=""/>
    <x v="3"/>
    <x v="3"/>
    <n v="249480000"/>
  </r>
  <r>
    <s v="KL4034WANTL"/>
    <x v="30"/>
    <x v="1"/>
    <x v="2"/>
    <x v="2"/>
    <x v="1"/>
    <x v="1"/>
    <x v="1"/>
    <x v="2"/>
    <s v=""/>
    <x v="3"/>
    <x v="3"/>
    <n v="242203500"/>
  </r>
  <r>
    <s v="KL4034WAKTL"/>
    <x v="30"/>
    <x v="1"/>
    <x v="2"/>
    <x v="2"/>
    <x v="1"/>
    <x v="1"/>
    <x v="1"/>
    <x v="0"/>
    <s v=""/>
    <x v="3"/>
    <x v="3"/>
    <n v="298659900"/>
  </r>
  <r>
    <s v="KL4034WAVTL"/>
    <x v="30"/>
    <x v="1"/>
    <x v="2"/>
    <x v="2"/>
    <x v="1"/>
    <x v="1"/>
    <x v="1"/>
    <x v="4"/>
    <s v=""/>
    <x v="3"/>
    <x v="3"/>
    <n v="179902800"/>
  </r>
  <r>
    <s v="KL4034WARTL"/>
    <x v="30"/>
    <x v="1"/>
    <x v="2"/>
    <x v="2"/>
    <x v="1"/>
    <x v="1"/>
    <x v="1"/>
    <x v="10"/>
    <s v=""/>
    <x v="3"/>
    <x v="3"/>
    <n v="233125200"/>
  </r>
  <r>
    <s v="KL4034WAWTL"/>
    <x v="30"/>
    <x v="1"/>
    <x v="2"/>
    <x v="2"/>
    <x v="1"/>
    <x v="1"/>
    <x v="1"/>
    <x v="8"/>
    <s v=""/>
    <x v="3"/>
    <x v="3"/>
    <n v="179902800"/>
  </r>
  <r>
    <s v="KL4034WAXTL"/>
    <x v="30"/>
    <x v="1"/>
    <x v="2"/>
    <x v="2"/>
    <x v="1"/>
    <x v="1"/>
    <x v="1"/>
    <x v="9"/>
    <s v=""/>
    <x v="3"/>
    <x v="3"/>
    <n v="179902800"/>
  </r>
  <r>
    <s v="KL4034WASTL"/>
    <x v="30"/>
    <x v="1"/>
    <x v="2"/>
    <x v="2"/>
    <x v="1"/>
    <x v="1"/>
    <x v="1"/>
    <x v="13"/>
    <s v=""/>
    <x v="3"/>
    <x v="3"/>
    <n v="209817300"/>
  </r>
  <r>
    <s v="KL4034WATTL"/>
    <x v="30"/>
    <x v="1"/>
    <x v="2"/>
    <x v="2"/>
    <x v="1"/>
    <x v="1"/>
    <x v="1"/>
    <x v="12"/>
    <s v=""/>
    <x v="3"/>
    <x v="3"/>
    <n v="199329900"/>
  </r>
  <r>
    <s v="KL4034WAUTL"/>
    <x v="30"/>
    <x v="1"/>
    <x v="2"/>
    <x v="2"/>
    <x v="1"/>
    <x v="1"/>
    <x v="1"/>
    <x v="5"/>
    <s v=""/>
    <x v="3"/>
    <x v="3"/>
    <n v="189373800"/>
  </r>
  <r>
    <s v="KL4034WAPTL"/>
    <x v="30"/>
    <x v="1"/>
    <x v="2"/>
    <x v="2"/>
    <x v="1"/>
    <x v="1"/>
    <x v="1"/>
    <x v="6"/>
    <s v=""/>
    <x v="3"/>
    <x v="3"/>
    <n v="236775000"/>
  </r>
  <r>
    <s v="KL4034WAYTL"/>
    <x v="30"/>
    <x v="1"/>
    <x v="2"/>
    <x v="2"/>
    <x v="1"/>
    <x v="1"/>
    <x v="1"/>
    <x v="7"/>
    <s v=""/>
    <x v="3"/>
    <x v="3"/>
    <n v="179902800"/>
  </r>
  <r>
    <s v="KL4034WAQTL"/>
    <x v="30"/>
    <x v="1"/>
    <x v="2"/>
    <x v="2"/>
    <x v="1"/>
    <x v="1"/>
    <x v="1"/>
    <x v="11"/>
    <s v=""/>
    <x v="3"/>
    <x v="3"/>
    <n v="234973200"/>
  </r>
  <r>
    <s v="KL4034WAETL"/>
    <x v="30"/>
    <x v="1"/>
    <x v="2"/>
    <x v="2"/>
    <x v="1"/>
    <x v="1"/>
    <x v="1"/>
    <x v="1"/>
    <s v=""/>
    <x v="3"/>
    <x v="3"/>
    <n v="395194800"/>
  </r>
  <r>
    <s v="KL4047WAUFL"/>
    <x v="31"/>
    <x v="1"/>
    <x v="3"/>
    <x v="3"/>
    <x v="1"/>
    <x v="1"/>
    <x v="1"/>
    <x v="5"/>
    <s v=""/>
    <x v="3"/>
    <x v="1"/>
    <n v="101455200"/>
  </r>
  <r>
    <s v="KL4047WAEFL"/>
    <x v="31"/>
    <x v="1"/>
    <x v="3"/>
    <x v="3"/>
    <x v="1"/>
    <x v="1"/>
    <x v="1"/>
    <x v="1"/>
    <s v=""/>
    <x v="3"/>
    <x v="1"/>
    <n v="211688400"/>
  </r>
  <r>
    <s v="KL4047WAVFL"/>
    <x v="31"/>
    <x v="1"/>
    <x v="3"/>
    <x v="3"/>
    <x v="1"/>
    <x v="1"/>
    <x v="1"/>
    <x v="4"/>
    <s v=""/>
    <x v="3"/>
    <x v="1"/>
    <n v="96373200"/>
  </r>
  <r>
    <s v="KL4047WAQFL"/>
    <x v="31"/>
    <x v="1"/>
    <x v="3"/>
    <x v="3"/>
    <x v="1"/>
    <x v="1"/>
    <x v="1"/>
    <x v="11"/>
    <s v=""/>
    <x v="3"/>
    <x v="1"/>
    <n v="125871900"/>
  </r>
  <r>
    <s v="KL4047WAPFL"/>
    <x v="31"/>
    <x v="1"/>
    <x v="3"/>
    <x v="3"/>
    <x v="1"/>
    <x v="1"/>
    <x v="1"/>
    <x v="6"/>
    <s v=""/>
    <x v="3"/>
    <x v="1"/>
    <n v="126842100"/>
  </r>
  <r>
    <s v="KL4047WASFL"/>
    <x v="31"/>
    <x v="1"/>
    <x v="3"/>
    <x v="3"/>
    <x v="1"/>
    <x v="1"/>
    <x v="1"/>
    <x v="13"/>
    <s v=""/>
    <x v="3"/>
    <x v="1"/>
    <n v="112404600"/>
  </r>
  <r>
    <s v="KL4047WARFL"/>
    <x v="31"/>
    <x v="1"/>
    <x v="3"/>
    <x v="3"/>
    <x v="1"/>
    <x v="1"/>
    <x v="1"/>
    <x v="10"/>
    <s v=""/>
    <x v="3"/>
    <x v="1"/>
    <n v="124901700"/>
  </r>
  <r>
    <s v="KL4047WAKFL"/>
    <x v="31"/>
    <x v="1"/>
    <x v="3"/>
    <x v="3"/>
    <x v="1"/>
    <x v="1"/>
    <x v="1"/>
    <x v="0"/>
    <s v=""/>
    <x v="3"/>
    <x v="1"/>
    <n v="159990600"/>
  </r>
  <r>
    <s v="KL4047WATFL"/>
    <x v="31"/>
    <x v="1"/>
    <x v="3"/>
    <x v="3"/>
    <x v="1"/>
    <x v="1"/>
    <x v="1"/>
    <x v="12"/>
    <s v=""/>
    <x v="3"/>
    <x v="1"/>
    <n v="106791300"/>
  </r>
  <r>
    <s v="KL4047WANFL"/>
    <x v="31"/>
    <x v="1"/>
    <x v="3"/>
    <x v="3"/>
    <x v="1"/>
    <x v="1"/>
    <x v="1"/>
    <x v="2"/>
    <s v=""/>
    <x v="3"/>
    <x v="1"/>
    <n v="129775800"/>
  </r>
  <r>
    <s v="KL4047WAMFL"/>
    <x v="31"/>
    <x v="1"/>
    <x v="3"/>
    <x v="3"/>
    <x v="1"/>
    <x v="1"/>
    <x v="1"/>
    <x v="3"/>
    <s v=""/>
    <x v="3"/>
    <x v="1"/>
    <n v="133656600"/>
  </r>
  <r>
    <s v="KL4047WAXFL"/>
    <x v="31"/>
    <x v="1"/>
    <x v="3"/>
    <x v="3"/>
    <x v="1"/>
    <x v="1"/>
    <x v="1"/>
    <x v="9"/>
    <s v=""/>
    <x v="3"/>
    <x v="1"/>
    <n v="96373200"/>
  </r>
  <r>
    <s v="KL4047WAYFL"/>
    <x v="31"/>
    <x v="1"/>
    <x v="3"/>
    <x v="3"/>
    <x v="1"/>
    <x v="1"/>
    <x v="1"/>
    <x v="7"/>
    <s v=""/>
    <x v="3"/>
    <x v="1"/>
    <n v="96373200"/>
  </r>
  <r>
    <s v="KL4047WAWFL"/>
    <x v="31"/>
    <x v="1"/>
    <x v="3"/>
    <x v="3"/>
    <x v="1"/>
    <x v="1"/>
    <x v="1"/>
    <x v="8"/>
    <s v=""/>
    <x v="3"/>
    <x v="1"/>
    <n v="96373200"/>
  </r>
  <r>
    <s v="KL4047WASDL"/>
    <x v="32"/>
    <x v="1"/>
    <x v="3"/>
    <x v="3"/>
    <x v="1"/>
    <x v="1"/>
    <x v="1"/>
    <x v="13"/>
    <s v=""/>
    <x v="3"/>
    <x v="2"/>
    <n v="213582600"/>
  </r>
  <r>
    <s v="KL4047WAYDL"/>
    <x v="32"/>
    <x v="1"/>
    <x v="3"/>
    <x v="3"/>
    <x v="1"/>
    <x v="1"/>
    <x v="1"/>
    <x v="7"/>
    <s v=""/>
    <x v="3"/>
    <x v="2"/>
    <n v="183113700"/>
  </r>
  <r>
    <s v="KL4047WAVDL"/>
    <x v="32"/>
    <x v="1"/>
    <x v="3"/>
    <x v="3"/>
    <x v="1"/>
    <x v="1"/>
    <x v="1"/>
    <x v="4"/>
    <s v=""/>
    <x v="3"/>
    <x v="2"/>
    <n v="183113700"/>
  </r>
  <r>
    <s v="KL4047WAXDL"/>
    <x v="32"/>
    <x v="1"/>
    <x v="3"/>
    <x v="3"/>
    <x v="1"/>
    <x v="1"/>
    <x v="1"/>
    <x v="9"/>
    <s v=""/>
    <x v="3"/>
    <x v="2"/>
    <n v="183113700"/>
  </r>
  <r>
    <s v="KL4047WATDL"/>
    <x v="32"/>
    <x v="1"/>
    <x v="3"/>
    <x v="3"/>
    <x v="1"/>
    <x v="1"/>
    <x v="1"/>
    <x v="12"/>
    <s v=""/>
    <x v="3"/>
    <x v="2"/>
    <n v="202910400"/>
  </r>
  <r>
    <s v="KL4047WAWDL"/>
    <x v="32"/>
    <x v="1"/>
    <x v="3"/>
    <x v="3"/>
    <x v="1"/>
    <x v="1"/>
    <x v="1"/>
    <x v="8"/>
    <s v=""/>
    <x v="3"/>
    <x v="2"/>
    <n v="183113700"/>
  </r>
  <r>
    <s v="KL4047WAUDL"/>
    <x v="32"/>
    <x v="1"/>
    <x v="3"/>
    <x v="3"/>
    <x v="1"/>
    <x v="1"/>
    <x v="1"/>
    <x v="5"/>
    <s v=""/>
    <x v="3"/>
    <x v="2"/>
    <n v="192769500"/>
  </r>
  <r>
    <s v="KL4047WAMDL"/>
    <x v="32"/>
    <x v="1"/>
    <x v="3"/>
    <x v="3"/>
    <x v="1"/>
    <x v="1"/>
    <x v="1"/>
    <x v="3"/>
    <s v=""/>
    <x v="3"/>
    <x v="2"/>
    <n v="253938300"/>
  </r>
  <r>
    <s v="KL4047WANDL"/>
    <x v="32"/>
    <x v="1"/>
    <x v="3"/>
    <x v="3"/>
    <x v="1"/>
    <x v="1"/>
    <x v="1"/>
    <x v="2"/>
    <s v=""/>
    <x v="3"/>
    <x v="2"/>
    <n v="246569400"/>
  </r>
  <r>
    <s v="KL4047WAPDL"/>
    <x v="32"/>
    <x v="1"/>
    <x v="3"/>
    <x v="3"/>
    <x v="1"/>
    <x v="1"/>
    <x v="1"/>
    <x v="6"/>
    <s v=""/>
    <x v="3"/>
    <x v="2"/>
    <n v="241002300"/>
  </r>
  <r>
    <s v="KL4047WAKDL"/>
    <x v="32"/>
    <x v="1"/>
    <x v="3"/>
    <x v="3"/>
    <x v="1"/>
    <x v="1"/>
    <x v="1"/>
    <x v="0"/>
    <s v=""/>
    <x v="3"/>
    <x v="2"/>
    <n v="303972900"/>
  </r>
  <r>
    <s v="KL4047WAQDL"/>
    <x v="32"/>
    <x v="1"/>
    <x v="3"/>
    <x v="3"/>
    <x v="1"/>
    <x v="1"/>
    <x v="1"/>
    <x v="11"/>
    <s v=""/>
    <x v="3"/>
    <x v="2"/>
    <n v="239154300"/>
  </r>
  <r>
    <s v="KL4047WARDL"/>
    <x v="32"/>
    <x v="1"/>
    <x v="3"/>
    <x v="3"/>
    <x v="1"/>
    <x v="1"/>
    <x v="1"/>
    <x v="10"/>
    <s v=""/>
    <x v="3"/>
    <x v="2"/>
    <n v="237306300"/>
  </r>
  <r>
    <s v="KL4047WAEDL"/>
    <x v="32"/>
    <x v="1"/>
    <x v="3"/>
    <x v="3"/>
    <x v="1"/>
    <x v="1"/>
    <x v="1"/>
    <x v="1"/>
    <s v=""/>
    <x v="3"/>
    <x v="2"/>
    <n v="402217200"/>
  </r>
  <r>
    <s v="KL4047WAWTL"/>
    <x v="33"/>
    <x v="1"/>
    <x v="3"/>
    <x v="3"/>
    <x v="1"/>
    <x v="1"/>
    <x v="1"/>
    <x v="8"/>
    <s v=""/>
    <x v="3"/>
    <x v="3"/>
    <n v="269854200"/>
  </r>
  <r>
    <s v="KL4047WAYTL"/>
    <x v="33"/>
    <x v="1"/>
    <x v="3"/>
    <x v="3"/>
    <x v="1"/>
    <x v="1"/>
    <x v="1"/>
    <x v="7"/>
    <s v=""/>
    <x v="3"/>
    <x v="3"/>
    <n v="269854200"/>
  </r>
  <r>
    <s v="KL4047WAXTL"/>
    <x v="33"/>
    <x v="1"/>
    <x v="3"/>
    <x v="3"/>
    <x v="1"/>
    <x v="1"/>
    <x v="1"/>
    <x v="9"/>
    <s v=""/>
    <x v="3"/>
    <x v="3"/>
    <n v="269854200"/>
  </r>
  <r>
    <s v="KL4047WANTL"/>
    <x v="33"/>
    <x v="1"/>
    <x v="3"/>
    <x v="3"/>
    <x v="1"/>
    <x v="1"/>
    <x v="1"/>
    <x v="2"/>
    <s v=""/>
    <x v="3"/>
    <x v="3"/>
    <n v="363363000"/>
  </r>
  <r>
    <s v="KL4047WAMTL"/>
    <x v="33"/>
    <x v="1"/>
    <x v="3"/>
    <x v="3"/>
    <x v="1"/>
    <x v="1"/>
    <x v="1"/>
    <x v="3"/>
    <s v=""/>
    <x v="3"/>
    <x v="3"/>
    <n v="374243100"/>
  </r>
  <r>
    <s v="KL4047WATTL"/>
    <x v="33"/>
    <x v="1"/>
    <x v="3"/>
    <x v="3"/>
    <x v="1"/>
    <x v="1"/>
    <x v="1"/>
    <x v="12"/>
    <s v=""/>
    <x v="3"/>
    <x v="3"/>
    <n v="299029500"/>
  </r>
  <r>
    <s v="KL4047WAQTL"/>
    <x v="33"/>
    <x v="1"/>
    <x v="3"/>
    <x v="3"/>
    <x v="1"/>
    <x v="1"/>
    <x v="1"/>
    <x v="11"/>
    <s v=""/>
    <x v="3"/>
    <x v="3"/>
    <n v="352436700"/>
  </r>
  <r>
    <s v="KL4047WARTL"/>
    <x v="33"/>
    <x v="1"/>
    <x v="3"/>
    <x v="3"/>
    <x v="1"/>
    <x v="1"/>
    <x v="1"/>
    <x v="10"/>
    <s v=""/>
    <x v="3"/>
    <x v="3"/>
    <n v="349734000"/>
  </r>
  <r>
    <s v="KL4047WASTL"/>
    <x v="33"/>
    <x v="1"/>
    <x v="3"/>
    <x v="3"/>
    <x v="1"/>
    <x v="1"/>
    <x v="1"/>
    <x v="13"/>
    <s v=""/>
    <x v="3"/>
    <x v="3"/>
    <n v="314760600"/>
  </r>
  <r>
    <s v="KL4047WAPTL"/>
    <x v="33"/>
    <x v="1"/>
    <x v="3"/>
    <x v="3"/>
    <x v="1"/>
    <x v="1"/>
    <x v="1"/>
    <x v="6"/>
    <s v=""/>
    <x v="3"/>
    <x v="3"/>
    <n v="355162500"/>
  </r>
  <r>
    <s v="KL4047WAKTL"/>
    <x v="33"/>
    <x v="1"/>
    <x v="3"/>
    <x v="3"/>
    <x v="1"/>
    <x v="1"/>
    <x v="1"/>
    <x v="0"/>
    <s v=""/>
    <x v="3"/>
    <x v="3"/>
    <n v="447955200"/>
  </r>
  <r>
    <s v="KL4047WAVTL"/>
    <x v="33"/>
    <x v="1"/>
    <x v="3"/>
    <x v="3"/>
    <x v="1"/>
    <x v="1"/>
    <x v="1"/>
    <x v="4"/>
    <s v=""/>
    <x v="3"/>
    <x v="3"/>
    <n v="269854200"/>
  </r>
  <r>
    <s v="KL4047WAETL"/>
    <x v="33"/>
    <x v="1"/>
    <x v="3"/>
    <x v="3"/>
    <x v="1"/>
    <x v="1"/>
    <x v="1"/>
    <x v="1"/>
    <s v=""/>
    <x v="3"/>
    <x v="3"/>
    <n v="592746000"/>
  </r>
  <r>
    <s v="KL4047WAUTL"/>
    <x v="33"/>
    <x v="1"/>
    <x v="3"/>
    <x v="3"/>
    <x v="1"/>
    <x v="1"/>
    <x v="1"/>
    <x v="5"/>
    <s v=""/>
    <x v="3"/>
    <x v="3"/>
    <n v="284060700"/>
  </r>
  <r>
    <s v="KL4048WAYFL"/>
    <x v="34"/>
    <x v="1"/>
    <x v="4"/>
    <x v="4"/>
    <x v="1"/>
    <x v="1"/>
    <x v="1"/>
    <x v="7"/>
    <s v=""/>
    <x v="3"/>
    <x v="1"/>
    <n v="83806800"/>
  </r>
  <r>
    <s v="KL4048WAVFL"/>
    <x v="34"/>
    <x v="1"/>
    <x v="4"/>
    <x v="4"/>
    <x v="1"/>
    <x v="1"/>
    <x v="1"/>
    <x v="4"/>
    <s v=""/>
    <x v="3"/>
    <x v="1"/>
    <n v="83806800"/>
  </r>
  <r>
    <s v="KL4048WAXFL"/>
    <x v="34"/>
    <x v="1"/>
    <x v="4"/>
    <x v="4"/>
    <x v="1"/>
    <x v="1"/>
    <x v="1"/>
    <x v="9"/>
    <s v=""/>
    <x v="3"/>
    <x v="1"/>
    <n v="83806800"/>
  </r>
  <r>
    <s v="KL4048WAWFL"/>
    <x v="34"/>
    <x v="1"/>
    <x v="4"/>
    <x v="4"/>
    <x v="1"/>
    <x v="1"/>
    <x v="1"/>
    <x v="8"/>
    <s v=""/>
    <x v="3"/>
    <x v="1"/>
    <n v="83806800"/>
  </r>
  <r>
    <s v="KL4048WANFL"/>
    <x v="34"/>
    <x v="1"/>
    <x v="4"/>
    <x v="4"/>
    <x v="1"/>
    <x v="1"/>
    <x v="1"/>
    <x v="2"/>
    <s v=""/>
    <x v="3"/>
    <x v="1"/>
    <n v="112843500"/>
  </r>
  <r>
    <s v="KL4048WAMFL"/>
    <x v="34"/>
    <x v="1"/>
    <x v="4"/>
    <x v="4"/>
    <x v="1"/>
    <x v="1"/>
    <x v="1"/>
    <x v="3"/>
    <s v=""/>
    <x v="3"/>
    <x v="1"/>
    <n v="116239200"/>
  </r>
  <r>
    <s v="KL4048WAPFL"/>
    <x v="34"/>
    <x v="1"/>
    <x v="4"/>
    <x v="4"/>
    <x v="1"/>
    <x v="1"/>
    <x v="1"/>
    <x v="6"/>
    <s v=""/>
    <x v="3"/>
    <x v="1"/>
    <n v="110302500"/>
  </r>
  <r>
    <s v="KL4048WAEFL"/>
    <x v="34"/>
    <x v="1"/>
    <x v="4"/>
    <x v="4"/>
    <x v="1"/>
    <x v="1"/>
    <x v="1"/>
    <x v="1"/>
    <s v=""/>
    <x v="3"/>
    <x v="1"/>
    <n v="184083900"/>
  </r>
  <r>
    <s v="KL4048WAKFL"/>
    <x v="34"/>
    <x v="1"/>
    <x v="4"/>
    <x v="4"/>
    <x v="1"/>
    <x v="1"/>
    <x v="1"/>
    <x v="0"/>
    <s v=""/>
    <x v="3"/>
    <x v="1"/>
    <n v="139131300"/>
  </r>
  <r>
    <s v="KL4048WASFL"/>
    <x v="34"/>
    <x v="1"/>
    <x v="4"/>
    <x v="4"/>
    <x v="1"/>
    <x v="1"/>
    <x v="1"/>
    <x v="13"/>
    <s v=""/>
    <x v="3"/>
    <x v="1"/>
    <n v="97736100"/>
  </r>
  <r>
    <s v="KL4048WATFL"/>
    <x v="34"/>
    <x v="1"/>
    <x v="4"/>
    <x v="4"/>
    <x v="1"/>
    <x v="1"/>
    <x v="1"/>
    <x v="12"/>
    <s v=""/>
    <x v="3"/>
    <x v="1"/>
    <n v="92862000"/>
  </r>
  <r>
    <s v="KL4048WAQFL"/>
    <x v="34"/>
    <x v="1"/>
    <x v="4"/>
    <x v="4"/>
    <x v="1"/>
    <x v="1"/>
    <x v="1"/>
    <x v="11"/>
    <s v=""/>
    <x v="3"/>
    <x v="1"/>
    <n v="109447800"/>
  </r>
  <r>
    <s v="KL4048WAUFL"/>
    <x v="34"/>
    <x v="1"/>
    <x v="4"/>
    <x v="4"/>
    <x v="1"/>
    <x v="1"/>
    <x v="1"/>
    <x v="5"/>
    <s v=""/>
    <x v="3"/>
    <x v="1"/>
    <n v="88218900"/>
  </r>
  <r>
    <s v="KL4048WARFL"/>
    <x v="34"/>
    <x v="1"/>
    <x v="4"/>
    <x v="4"/>
    <x v="1"/>
    <x v="1"/>
    <x v="1"/>
    <x v="10"/>
    <s v=""/>
    <x v="3"/>
    <x v="1"/>
    <n v="108593100"/>
  </r>
  <r>
    <s v="KL4048WAQDL"/>
    <x v="35"/>
    <x v="1"/>
    <x v="4"/>
    <x v="4"/>
    <x v="1"/>
    <x v="1"/>
    <x v="1"/>
    <x v="11"/>
    <s v=""/>
    <x v="3"/>
    <x v="2"/>
    <n v="207969300"/>
  </r>
  <r>
    <s v="KL4048WARDL"/>
    <x v="35"/>
    <x v="1"/>
    <x v="4"/>
    <x v="4"/>
    <x v="1"/>
    <x v="1"/>
    <x v="1"/>
    <x v="10"/>
    <s v=""/>
    <x v="3"/>
    <x v="2"/>
    <n v="206352300"/>
  </r>
  <r>
    <s v="KL4048WASDL"/>
    <x v="35"/>
    <x v="1"/>
    <x v="4"/>
    <x v="4"/>
    <x v="1"/>
    <x v="1"/>
    <x v="1"/>
    <x v="13"/>
    <s v=""/>
    <x v="3"/>
    <x v="2"/>
    <n v="185724000"/>
  </r>
  <r>
    <s v="KL4048WATDL"/>
    <x v="35"/>
    <x v="1"/>
    <x v="4"/>
    <x v="4"/>
    <x v="1"/>
    <x v="1"/>
    <x v="1"/>
    <x v="12"/>
    <s v=""/>
    <x v="3"/>
    <x v="2"/>
    <n v="176437800"/>
  </r>
  <r>
    <s v="KL4048WAUDL"/>
    <x v="35"/>
    <x v="1"/>
    <x v="4"/>
    <x v="4"/>
    <x v="1"/>
    <x v="1"/>
    <x v="1"/>
    <x v="5"/>
    <s v=""/>
    <x v="3"/>
    <x v="2"/>
    <n v="167613600"/>
  </r>
  <r>
    <s v="KL4048WAMDL"/>
    <x v="35"/>
    <x v="1"/>
    <x v="4"/>
    <x v="4"/>
    <x v="1"/>
    <x v="1"/>
    <x v="1"/>
    <x v="3"/>
    <s v=""/>
    <x v="3"/>
    <x v="2"/>
    <n v="220836000"/>
  </r>
  <r>
    <s v="KL4048WAEDL"/>
    <x v="35"/>
    <x v="1"/>
    <x v="4"/>
    <x v="4"/>
    <x v="1"/>
    <x v="1"/>
    <x v="1"/>
    <x v="1"/>
    <s v=""/>
    <x v="3"/>
    <x v="2"/>
    <n v="349757100"/>
  </r>
  <r>
    <s v="KL4048WAKDL"/>
    <x v="35"/>
    <x v="1"/>
    <x v="4"/>
    <x v="4"/>
    <x v="1"/>
    <x v="1"/>
    <x v="1"/>
    <x v="0"/>
    <s v=""/>
    <x v="3"/>
    <x v="2"/>
    <n v="264333300"/>
  </r>
  <r>
    <s v="KL4048WAVDL"/>
    <x v="35"/>
    <x v="1"/>
    <x v="4"/>
    <x v="4"/>
    <x v="1"/>
    <x v="1"/>
    <x v="1"/>
    <x v="4"/>
    <s v=""/>
    <x v="3"/>
    <x v="2"/>
    <n v="159228300"/>
  </r>
  <r>
    <s v="KL4048WANDL"/>
    <x v="35"/>
    <x v="1"/>
    <x v="4"/>
    <x v="4"/>
    <x v="1"/>
    <x v="1"/>
    <x v="1"/>
    <x v="2"/>
    <s v=""/>
    <x v="3"/>
    <x v="2"/>
    <n v="214391100"/>
  </r>
  <r>
    <s v="KL4048WAPDL"/>
    <x v="35"/>
    <x v="1"/>
    <x v="4"/>
    <x v="4"/>
    <x v="1"/>
    <x v="1"/>
    <x v="1"/>
    <x v="6"/>
    <s v=""/>
    <x v="3"/>
    <x v="2"/>
    <n v="209586300"/>
  </r>
  <r>
    <s v="KL4048WAWDL"/>
    <x v="35"/>
    <x v="1"/>
    <x v="4"/>
    <x v="4"/>
    <x v="1"/>
    <x v="1"/>
    <x v="1"/>
    <x v="8"/>
    <s v=""/>
    <x v="3"/>
    <x v="2"/>
    <n v="159228300"/>
  </r>
  <r>
    <s v="KL4048WAYDL"/>
    <x v="35"/>
    <x v="1"/>
    <x v="4"/>
    <x v="4"/>
    <x v="1"/>
    <x v="1"/>
    <x v="1"/>
    <x v="7"/>
    <s v=""/>
    <x v="3"/>
    <x v="2"/>
    <n v="159228300"/>
  </r>
  <r>
    <s v="KL4048WAXDL"/>
    <x v="35"/>
    <x v="1"/>
    <x v="4"/>
    <x v="4"/>
    <x v="1"/>
    <x v="1"/>
    <x v="1"/>
    <x v="9"/>
    <s v=""/>
    <x v="3"/>
    <x v="2"/>
    <n v="159228300"/>
  </r>
  <r>
    <s v="KL4048WARTL"/>
    <x v="36"/>
    <x v="1"/>
    <x v="4"/>
    <x v="4"/>
    <x v="1"/>
    <x v="1"/>
    <x v="1"/>
    <x v="10"/>
    <s v=""/>
    <x v="3"/>
    <x v="3"/>
    <n v="304088400"/>
  </r>
  <r>
    <s v="KL4048WAUTL"/>
    <x v="36"/>
    <x v="1"/>
    <x v="4"/>
    <x v="4"/>
    <x v="1"/>
    <x v="1"/>
    <x v="1"/>
    <x v="5"/>
    <s v=""/>
    <x v="3"/>
    <x v="3"/>
    <n v="247008300"/>
  </r>
  <r>
    <s v="KL4048WATTL"/>
    <x v="36"/>
    <x v="1"/>
    <x v="4"/>
    <x v="4"/>
    <x v="1"/>
    <x v="1"/>
    <x v="1"/>
    <x v="12"/>
    <s v=""/>
    <x v="3"/>
    <x v="3"/>
    <n v="259990500"/>
  </r>
  <r>
    <s v="KL4048WASTL"/>
    <x v="36"/>
    <x v="1"/>
    <x v="4"/>
    <x v="4"/>
    <x v="1"/>
    <x v="1"/>
    <x v="1"/>
    <x v="13"/>
    <s v=""/>
    <x v="3"/>
    <x v="3"/>
    <n v="273688800"/>
  </r>
  <r>
    <s v="KL4048WAMTL"/>
    <x v="36"/>
    <x v="1"/>
    <x v="4"/>
    <x v="4"/>
    <x v="1"/>
    <x v="1"/>
    <x v="1"/>
    <x v="3"/>
    <s v=""/>
    <x v="3"/>
    <x v="3"/>
    <n v="325432800"/>
  </r>
  <r>
    <s v="KL4048WAKTL"/>
    <x v="36"/>
    <x v="1"/>
    <x v="4"/>
    <x v="4"/>
    <x v="1"/>
    <x v="1"/>
    <x v="1"/>
    <x v="0"/>
    <s v=""/>
    <x v="3"/>
    <x v="3"/>
    <n v="389558400"/>
  </r>
  <r>
    <s v="KL4048WAETL"/>
    <x v="36"/>
    <x v="1"/>
    <x v="4"/>
    <x v="4"/>
    <x v="1"/>
    <x v="1"/>
    <x v="1"/>
    <x v="1"/>
    <s v=""/>
    <x v="3"/>
    <x v="3"/>
    <n v="515430300"/>
  </r>
  <r>
    <s v="KL4048WAQTL"/>
    <x v="36"/>
    <x v="1"/>
    <x v="4"/>
    <x v="4"/>
    <x v="1"/>
    <x v="1"/>
    <x v="1"/>
    <x v="11"/>
    <s v=""/>
    <x v="3"/>
    <x v="3"/>
    <n v="306490800"/>
  </r>
  <r>
    <s v="KL4048WAPTL"/>
    <x v="36"/>
    <x v="1"/>
    <x v="4"/>
    <x v="4"/>
    <x v="1"/>
    <x v="1"/>
    <x v="1"/>
    <x v="6"/>
    <s v=""/>
    <x v="3"/>
    <x v="3"/>
    <n v="308870100"/>
  </r>
  <r>
    <s v="KL4048WANTL"/>
    <x v="36"/>
    <x v="1"/>
    <x v="4"/>
    <x v="4"/>
    <x v="1"/>
    <x v="1"/>
    <x v="1"/>
    <x v="2"/>
    <s v=""/>
    <x v="3"/>
    <x v="3"/>
    <n v="315938700"/>
  </r>
  <r>
    <s v="KL4048WAVTL"/>
    <x v="36"/>
    <x v="1"/>
    <x v="4"/>
    <x v="4"/>
    <x v="1"/>
    <x v="1"/>
    <x v="1"/>
    <x v="4"/>
    <s v=""/>
    <x v="3"/>
    <x v="3"/>
    <n v="234649800"/>
  </r>
  <r>
    <s v="KL4048WAXTL"/>
    <x v="36"/>
    <x v="1"/>
    <x v="4"/>
    <x v="4"/>
    <x v="1"/>
    <x v="1"/>
    <x v="1"/>
    <x v="9"/>
    <s v=""/>
    <x v="3"/>
    <x v="3"/>
    <n v="234649800"/>
  </r>
  <r>
    <s v="KL4048WAWTL"/>
    <x v="36"/>
    <x v="1"/>
    <x v="4"/>
    <x v="4"/>
    <x v="1"/>
    <x v="1"/>
    <x v="1"/>
    <x v="8"/>
    <s v=""/>
    <x v="3"/>
    <x v="3"/>
    <n v="234649800"/>
  </r>
  <r>
    <s v="KL4048WAYTL"/>
    <x v="36"/>
    <x v="1"/>
    <x v="4"/>
    <x v="4"/>
    <x v="1"/>
    <x v="1"/>
    <x v="1"/>
    <x v="7"/>
    <s v=""/>
    <x v="3"/>
    <x v="3"/>
    <n v="234649800"/>
  </r>
  <r>
    <s v="KL4032WAEF6"/>
    <x v="37"/>
    <x v="1"/>
    <x v="1"/>
    <x v="1"/>
    <x v="1"/>
    <x v="1"/>
    <x v="1"/>
    <x v="1"/>
    <s v=""/>
    <x v="4"/>
    <x v="1"/>
    <n v="132963600"/>
  </r>
  <r>
    <s v="KL4032WAYF6"/>
    <x v="37"/>
    <x v="1"/>
    <x v="1"/>
    <x v="1"/>
    <x v="1"/>
    <x v="1"/>
    <x v="1"/>
    <x v="7"/>
    <s v=""/>
    <x v="4"/>
    <x v="1"/>
    <n v="60545100"/>
  </r>
  <r>
    <s v="KL4032WANF6"/>
    <x v="37"/>
    <x v="1"/>
    <x v="1"/>
    <x v="1"/>
    <x v="1"/>
    <x v="1"/>
    <x v="1"/>
    <x v="2"/>
    <s v=""/>
    <x v="4"/>
    <x v="1"/>
    <n v="81496800"/>
  </r>
  <r>
    <s v="KL4032WAKF6"/>
    <x v="37"/>
    <x v="1"/>
    <x v="1"/>
    <x v="1"/>
    <x v="1"/>
    <x v="1"/>
    <x v="1"/>
    <x v="0"/>
    <s v=""/>
    <x v="4"/>
    <x v="1"/>
    <n v="100485000"/>
  </r>
  <r>
    <s v="KL4032WAMF6"/>
    <x v="37"/>
    <x v="1"/>
    <x v="1"/>
    <x v="1"/>
    <x v="1"/>
    <x v="1"/>
    <x v="1"/>
    <x v="3"/>
    <s v=""/>
    <x v="4"/>
    <x v="1"/>
    <n v="83945400"/>
  </r>
  <r>
    <s v="KL4032WAVF6"/>
    <x v="37"/>
    <x v="1"/>
    <x v="1"/>
    <x v="1"/>
    <x v="1"/>
    <x v="1"/>
    <x v="1"/>
    <x v="4"/>
    <s v=""/>
    <x v="4"/>
    <x v="1"/>
    <n v="60545100"/>
  </r>
  <r>
    <s v="KL4032WAUF6"/>
    <x v="37"/>
    <x v="1"/>
    <x v="1"/>
    <x v="1"/>
    <x v="1"/>
    <x v="1"/>
    <x v="1"/>
    <x v="5"/>
    <s v=""/>
    <x v="4"/>
    <x v="1"/>
    <n v="63709800"/>
  </r>
  <r>
    <s v="KL4032WATF6"/>
    <x v="37"/>
    <x v="1"/>
    <x v="1"/>
    <x v="1"/>
    <x v="1"/>
    <x v="1"/>
    <x v="1"/>
    <x v="12"/>
    <s v=""/>
    <x v="4"/>
    <x v="1"/>
    <n v="67082400"/>
  </r>
  <r>
    <s v="KL4032WAXF6"/>
    <x v="37"/>
    <x v="1"/>
    <x v="1"/>
    <x v="1"/>
    <x v="1"/>
    <x v="1"/>
    <x v="1"/>
    <x v="9"/>
    <s v=""/>
    <x v="4"/>
    <x v="1"/>
    <n v="60545100"/>
  </r>
  <r>
    <s v="KL4032WAWF6"/>
    <x v="37"/>
    <x v="1"/>
    <x v="1"/>
    <x v="1"/>
    <x v="1"/>
    <x v="1"/>
    <x v="1"/>
    <x v="8"/>
    <s v=""/>
    <x v="4"/>
    <x v="1"/>
    <n v="60545100"/>
  </r>
  <r>
    <s v="KL4032WARF6"/>
    <x v="37"/>
    <x v="1"/>
    <x v="1"/>
    <x v="1"/>
    <x v="1"/>
    <x v="1"/>
    <x v="1"/>
    <x v="10"/>
    <s v=""/>
    <x v="4"/>
    <x v="1"/>
    <n v="78447600"/>
  </r>
  <r>
    <s v="KL4032WAPF6"/>
    <x v="37"/>
    <x v="1"/>
    <x v="1"/>
    <x v="1"/>
    <x v="1"/>
    <x v="1"/>
    <x v="1"/>
    <x v="6"/>
    <s v=""/>
    <x v="4"/>
    <x v="1"/>
    <n v="79671900"/>
  </r>
  <r>
    <s v="KL4032WAQF6"/>
    <x v="37"/>
    <x v="1"/>
    <x v="1"/>
    <x v="1"/>
    <x v="1"/>
    <x v="1"/>
    <x v="1"/>
    <x v="11"/>
    <s v=""/>
    <x v="4"/>
    <x v="1"/>
    <n v="79071300"/>
  </r>
  <r>
    <s v="KL4032WASF6"/>
    <x v="37"/>
    <x v="1"/>
    <x v="1"/>
    <x v="1"/>
    <x v="1"/>
    <x v="1"/>
    <x v="1"/>
    <x v="13"/>
    <s v=""/>
    <x v="4"/>
    <x v="1"/>
    <n v="70616700"/>
  </r>
  <r>
    <s v="KL4032WAKD6"/>
    <x v="38"/>
    <x v="1"/>
    <x v="1"/>
    <x v="1"/>
    <x v="1"/>
    <x v="1"/>
    <x v="1"/>
    <x v="0"/>
    <s v=""/>
    <x v="4"/>
    <x v="2"/>
    <n v="190921500"/>
  </r>
  <r>
    <s v="KL4032WAED6"/>
    <x v="38"/>
    <x v="1"/>
    <x v="1"/>
    <x v="1"/>
    <x v="1"/>
    <x v="1"/>
    <x v="1"/>
    <x v="1"/>
    <s v=""/>
    <x v="4"/>
    <x v="2"/>
    <n v="252621600"/>
  </r>
  <r>
    <s v="KL4032WAMD6"/>
    <x v="38"/>
    <x v="1"/>
    <x v="1"/>
    <x v="1"/>
    <x v="1"/>
    <x v="1"/>
    <x v="1"/>
    <x v="3"/>
    <s v=""/>
    <x v="4"/>
    <x v="2"/>
    <n v="159482400"/>
  </r>
  <r>
    <s v="KL4032WAND6"/>
    <x v="38"/>
    <x v="1"/>
    <x v="1"/>
    <x v="1"/>
    <x v="1"/>
    <x v="1"/>
    <x v="1"/>
    <x v="2"/>
    <s v=""/>
    <x v="4"/>
    <x v="2"/>
    <n v="154839300"/>
  </r>
  <r>
    <s v="KL4032WAVD6"/>
    <x v="38"/>
    <x v="1"/>
    <x v="1"/>
    <x v="1"/>
    <x v="1"/>
    <x v="1"/>
    <x v="1"/>
    <x v="4"/>
    <s v=""/>
    <x v="4"/>
    <x v="2"/>
    <n v="115014900"/>
  </r>
  <r>
    <s v="KL4032WAXD6"/>
    <x v="38"/>
    <x v="1"/>
    <x v="1"/>
    <x v="1"/>
    <x v="1"/>
    <x v="1"/>
    <x v="1"/>
    <x v="9"/>
    <s v=""/>
    <x v="4"/>
    <x v="2"/>
    <n v="115014900"/>
  </r>
  <r>
    <s v="KL4032WAYD6"/>
    <x v="38"/>
    <x v="1"/>
    <x v="1"/>
    <x v="1"/>
    <x v="1"/>
    <x v="1"/>
    <x v="1"/>
    <x v="7"/>
    <s v=""/>
    <x v="4"/>
    <x v="2"/>
    <n v="115014900"/>
  </r>
  <r>
    <s v="KL4032WAWD6"/>
    <x v="38"/>
    <x v="1"/>
    <x v="1"/>
    <x v="1"/>
    <x v="1"/>
    <x v="1"/>
    <x v="1"/>
    <x v="8"/>
    <s v=""/>
    <x v="4"/>
    <x v="2"/>
    <n v="115014900"/>
  </r>
  <r>
    <s v="KL4032WAPD6"/>
    <x v="38"/>
    <x v="1"/>
    <x v="1"/>
    <x v="1"/>
    <x v="1"/>
    <x v="1"/>
    <x v="1"/>
    <x v="6"/>
    <s v=""/>
    <x v="4"/>
    <x v="2"/>
    <n v="151374300"/>
  </r>
  <r>
    <s v="KL4032WAQD6"/>
    <x v="38"/>
    <x v="1"/>
    <x v="1"/>
    <x v="1"/>
    <x v="1"/>
    <x v="1"/>
    <x v="1"/>
    <x v="11"/>
    <s v=""/>
    <x v="4"/>
    <x v="2"/>
    <n v="150219300"/>
  </r>
  <r>
    <s v="KL4032WAUD6"/>
    <x v="38"/>
    <x v="1"/>
    <x v="1"/>
    <x v="1"/>
    <x v="1"/>
    <x v="1"/>
    <x v="1"/>
    <x v="5"/>
    <s v=""/>
    <x v="4"/>
    <x v="2"/>
    <n v="121067100"/>
  </r>
  <r>
    <s v="KL4032WARD6"/>
    <x v="38"/>
    <x v="1"/>
    <x v="1"/>
    <x v="1"/>
    <x v="1"/>
    <x v="1"/>
    <x v="1"/>
    <x v="10"/>
    <s v=""/>
    <x v="4"/>
    <x v="2"/>
    <n v="149064300"/>
  </r>
  <r>
    <s v="KL4032WASD6"/>
    <x v="38"/>
    <x v="1"/>
    <x v="1"/>
    <x v="1"/>
    <x v="1"/>
    <x v="1"/>
    <x v="1"/>
    <x v="13"/>
    <s v=""/>
    <x v="4"/>
    <x v="2"/>
    <n v="134141700"/>
  </r>
  <r>
    <s v="KL4032WATD6"/>
    <x v="38"/>
    <x v="1"/>
    <x v="1"/>
    <x v="1"/>
    <x v="1"/>
    <x v="1"/>
    <x v="1"/>
    <x v="12"/>
    <s v=""/>
    <x v="4"/>
    <x v="2"/>
    <n v="127442700"/>
  </r>
  <r>
    <s v="KL4032WATT6"/>
    <x v="39"/>
    <x v="1"/>
    <x v="1"/>
    <x v="1"/>
    <x v="1"/>
    <x v="1"/>
    <x v="1"/>
    <x v="12"/>
    <s v=""/>
    <x v="4"/>
    <x v="3"/>
    <n v="187803000"/>
  </r>
  <r>
    <s v="KL4032WAST6"/>
    <x v="39"/>
    <x v="1"/>
    <x v="1"/>
    <x v="1"/>
    <x v="1"/>
    <x v="1"/>
    <x v="1"/>
    <x v="13"/>
    <s v=""/>
    <x v="4"/>
    <x v="3"/>
    <n v="197689800"/>
  </r>
  <r>
    <s v="KL4032WAQT6"/>
    <x v="39"/>
    <x v="1"/>
    <x v="1"/>
    <x v="1"/>
    <x v="1"/>
    <x v="1"/>
    <x v="1"/>
    <x v="11"/>
    <s v=""/>
    <x v="4"/>
    <x v="3"/>
    <n v="221367300"/>
  </r>
  <r>
    <s v="KL4032WAPT6"/>
    <x v="39"/>
    <x v="1"/>
    <x v="1"/>
    <x v="1"/>
    <x v="1"/>
    <x v="1"/>
    <x v="1"/>
    <x v="6"/>
    <s v=""/>
    <x v="4"/>
    <x v="3"/>
    <n v="223076700"/>
  </r>
  <r>
    <s v="KL4032WART6"/>
    <x v="39"/>
    <x v="1"/>
    <x v="1"/>
    <x v="1"/>
    <x v="1"/>
    <x v="1"/>
    <x v="1"/>
    <x v="10"/>
    <s v=""/>
    <x v="4"/>
    <x v="3"/>
    <n v="219657900"/>
  </r>
  <r>
    <s v="KL4032WAXT6"/>
    <x v="39"/>
    <x v="1"/>
    <x v="1"/>
    <x v="1"/>
    <x v="1"/>
    <x v="1"/>
    <x v="1"/>
    <x v="9"/>
    <s v=""/>
    <x v="4"/>
    <x v="3"/>
    <n v="169507800"/>
  </r>
  <r>
    <s v="KL4032WAYT6"/>
    <x v="39"/>
    <x v="1"/>
    <x v="1"/>
    <x v="1"/>
    <x v="1"/>
    <x v="1"/>
    <x v="1"/>
    <x v="7"/>
    <s v=""/>
    <x v="4"/>
    <x v="3"/>
    <n v="169507800"/>
  </r>
  <r>
    <s v="KL4032WAUT6"/>
    <x v="39"/>
    <x v="1"/>
    <x v="1"/>
    <x v="1"/>
    <x v="1"/>
    <x v="1"/>
    <x v="1"/>
    <x v="5"/>
    <s v=""/>
    <x v="4"/>
    <x v="3"/>
    <n v="178424400"/>
  </r>
  <r>
    <s v="KL4032WAWT6"/>
    <x v="39"/>
    <x v="1"/>
    <x v="1"/>
    <x v="1"/>
    <x v="1"/>
    <x v="1"/>
    <x v="1"/>
    <x v="8"/>
    <s v=""/>
    <x v="4"/>
    <x v="3"/>
    <n v="169507800"/>
  </r>
  <r>
    <s v="KL4032WAVT6"/>
    <x v="39"/>
    <x v="1"/>
    <x v="1"/>
    <x v="1"/>
    <x v="1"/>
    <x v="1"/>
    <x v="1"/>
    <x v="4"/>
    <s v=""/>
    <x v="4"/>
    <x v="3"/>
    <n v="169507800"/>
  </r>
  <r>
    <s v="KL4032WAMT6"/>
    <x v="39"/>
    <x v="1"/>
    <x v="1"/>
    <x v="1"/>
    <x v="1"/>
    <x v="1"/>
    <x v="1"/>
    <x v="3"/>
    <s v=""/>
    <x v="4"/>
    <x v="3"/>
    <n v="235019400"/>
  </r>
  <r>
    <s v="KL4032WAKT6"/>
    <x v="39"/>
    <x v="1"/>
    <x v="1"/>
    <x v="1"/>
    <x v="1"/>
    <x v="1"/>
    <x v="1"/>
    <x v="0"/>
    <s v=""/>
    <x v="4"/>
    <x v="3"/>
    <n v="281334900"/>
  </r>
  <r>
    <s v="KL4032WANT6"/>
    <x v="39"/>
    <x v="1"/>
    <x v="1"/>
    <x v="1"/>
    <x v="1"/>
    <x v="1"/>
    <x v="1"/>
    <x v="2"/>
    <s v=""/>
    <x v="4"/>
    <x v="3"/>
    <n v="228204900"/>
  </r>
  <r>
    <s v="KL4032WAET6"/>
    <x v="39"/>
    <x v="1"/>
    <x v="1"/>
    <x v="1"/>
    <x v="1"/>
    <x v="1"/>
    <x v="1"/>
    <x v="1"/>
    <s v=""/>
    <x v="4"/>
    <x v="3"/>
    <n v="372279600"/>
  </r>
  <r>
    <s v="KL4034WAYF6"/>
    <x v="40"/>
    <x v="1"/>
    <x v="2"/>
    <x v="2"/>
    <x v="1"/>
    <x v="1"/>
    <x v="1"/>
    <x v="7"/>
    <s v=""/>
    <x v="4"/>
    <x v="1"/>
    <n v="69600300"/>
  </r>
  <r>
    <s v="KL4034WAQF6"/>
    <x v="40"/>
    <x v="1"/>
    <x v="2"/>
    <x v="2"/>
    <x v="1"/>
    <x v="1"/>
    <x v="1"/>
    <x v="11"/>
    <s v=""/>
    <x v="4"/>
    <x v="1"/>
    <n v="90921600"/>
  </r>
  <r>
    <s v="KL4034WASF6"/>
    <x v="40"/>
    <x v="1"/>
    <x v="2"/>
    <x v="2"/>
    <x v="1"/>
    <x v="1"/>
    <x v="1"/>
    <x v="13"/>
    <s v=""/>
    <x v="4"/>
    <x v="1"/>
    <n v="81173400"/>
  </r>
  <r>
    <s v="KL4034WAPF6"/>
    <x v="40"/>
    <x v="1"/>
    <x v="2"/>
    <x v="2"/>
    <x v="1"/>
    <x v="1"/>
    <x v="1"/>
    <x v="6"/>
    <s v=""/>
    <x v="4"/>
    <x v="1"/>
    <n v="91614600"/>
  </r>
  <r>
    <s v="KL4034WAUF6"/>
    <x v="40"/>
    <x v="1"/>
    <x v="2"/>
    <x v="2"/>
    <x v="1"/>
    <x v="1"/>
    <x v="1"/>
    <x v="5"/>
    <s v=""/>
    <x v="4"/>
    <x v="1"/>
    <n v="73273200"/>
  </r>
  <r>
    <s v="KL4034WARF6"/>
    <x v="40"/>
    <x v="1"/>
    <x v="2"/>
    <x v="2"/>
    <x v="1"/>
    <x v="1"/>
    <x v="1"/>
    <x v="10"/>
    <s v=""/>
    <x v="4"/>
    <x v="1"/>
    <n v="90205500"/>
  </r>
  <r>
    <s v="KL4034WATF6"/>
    <x v="40"/>
    <x v="1"/>
    <x v="2"/>
    <x v="2"/>
    <x v="1"/>
    <x v="1"/>
    <x v="1"/>
    <x v="12"/>
    <s v=""/>
    <x v="4"/>
    <x v="1"/>
    <n v="77130900"/>
  </r>
  <r>
    <s v="KL4034WAXF6"/>
    <x v="40"/>
    <x v="1"/>
    <x v="2"/>
    <x v="2"/>
    <x v="1"/>
    <x v="1"/>
    <x v="1"/>
    <x v="9"/>
    <s v=""/>
    <x v="4"/>
    <x v="1"/>
    <n v="69600300"/>
  </r>
  <r>
    <s v="KL4034WAWF6"/>
    <x v="40"/>
    <x v="1"/>
    <x v="2"/>
    <x v="2"/>
    <x v="1"/>
    <x v="1"/>
    <x v="1"/>
    <x v="8"/>
    <s v=""/>
    <x v="4"/>
    <x v="1"/>
    <n v="69600300"/>
  </r>
  <r>
    <s v="KL4034WAVF6"/>
    <x v="40"/>
    <x v="1"/>
    <x v="2"/>
    <x v="2"/>
    <x v="1"/>
    <x v="1"/>
    <x v="1"/>
    <x v="4"/>
    <s v=""/>
    <x v="4"/>
    <x v="1"/>
    <n v="69600300"/>
  </r>
  <r>
    <s v="KL4034WAKF6"/>
    <x v="40"/>
    <x v="1"/>
    <x v="2"/>
    <x v="2"/>
    <x v="1"/>
    <x v="1"/>
    <x v="1"/>
    <x v="0"/>
    <s v=""/>
    <x v="4"/>
    <x v="1"/>
    <n v="115546200"/>
  </r>
  <r>
    <s v="KL4034WAEF6"/>
    <x v="40"/>
    <x v="1"/>
    <x v="2"/>
    <x v="2"/>
    <x v="1"/>
    <x v="1"/>
    <x v="1"/>
    <x v="1"/>
    <s v=""/>
    <x v="4"/>
    <x v="1"/>
    <n v="152898900"/>
  </r>
  <r>
    <s v="KL4034WAMF6"/>
    <x v="40"/>
    <x v="1"/>
    <x v="2"/>
    <x v="2"/>
    <x v="1"/>
    <x v="1"/>
    <x v="1"/>
    <x v="3"/>
    <s v=""/>
    <x v="4"/>
    <x v="1"/>
    <n v="96534900"/>
  </r>
  <r>
    <s v="KL4034WANF6"/>
    <x v="40"/>
    <x v="1"/>
    <x v="2"/>
    <x v="2"/>
    <x v="1"/>
    <x v="1"/>
    <x v="1"/>
    <x v="2"/>
    <s v=""/>
    <x v="4"/>
    <x v="1"/>
    <n v="93716700"/>
  </r>
  <r>
    <s v="KL4034WAYD6"/>
    <x v="41"/>
    <x v="1"/>
    <x v="2"/>
    <x v="2"/>
    <x v="1"/>
    <x v="1"/>
    <x v="1"/>
    <x v="7"/>
    <s v=""/>
    <x v="4"/>
    <x v="2"/>
    <n v="132247500"/>
  </r>
  <r>
    <s v="KL4034WASD6"/>
    <x v="41"/>
    <x v="1"/>
    <x v="2"/>
    <x v="2"/>
    <x v="1"/>
    <x v="1"/>
    <x v="1"/>
    <x v="13"/>
    <s v=""/>
    <x v="4"/>
    <x v="2"/>
    <n v="154238700"/>
  </r>
  <r>
    <s v="KL4034WATD6"/>
    <x v="41"/>
    <x v="1"/>
    <x v="2"/>
    <x v="2"/>
    <x v="1"/>
    <x v="1"/>
    <x v="1"/>
    <x v="12"/>
    <s v=""/>
    <x v="4"/>
    <x v="2"/>
    <n v="146523300"/>
  </r>
  <r>
    <s v="KL4034WAXD6"/>
    <x v="41"/>
    <x v="1"/>
    <x v="2"/>
    <x v="2"/>
    <x v="1"/>
    <x v="1"/>
    <x v="1"/>
    <x v="9"/>
    <s v=""/>
    <x v="4"/>
    <x v="2"/>
    <n v="132247500"/>
  </r>
  <r>
    <s v="KL4034WAUD6"/>
    <x v="41"/>
    <x v="1"/>
    <x v="2"/>
    <x v="2"/>
    <x v="1"/>
    <x v="1"/>
    <x v="1"/>
    <x v="5"/>
    <s v=""/>
    <x v="4"/>
    <x v="2"/>
    <n v="139200600"/>
  </r>
  <r>
    <s v="KL4034WAVD6"/>
    <x v="41"/>
    <x v="1"/>
    <x v="2"/>
    <x v="2"/>
    <x v="1"/>
    <x v="1"/>
    <x v="1"/>
    <x v="4"/>
    <s v=""/>
    <x v="4"/>
    <x v="2"/>
    <n v="132247500"/>
  </r>
  <r>
    <s v="KL4034WAWD6"/>
    <x v="41"/>
    <x v="1"/>
    <x v="2"/>
    <x v="2"/>
    <x v="1"/>
    <x v="1"/>
    <x v="1"/>
    <x v="8"/>
    <s v=""/>
    <x v="4"/>
    <x v="2"/>
    <n v="132247500"/>
  </r>
  <r>
    <s v="KL4034WAKD6"/>
    <x v="41"/>
    <x v="1"/>
    <x v="2"/>
    <x v="2"/>
    <x v="1"/>
    <x v="1"/>
    <x v="1"/>
    <x v="0"/>
    <s v=""/>
    <x v="4"/>
    <x v="2"/>
    <n v="219542400"/>
  </r>
  <r>
    <s v="KL4034WAPD6"/>
    <x v="41"/>
    <x v="1"/>
    <x v="2"/>
    <x v="2"/>
    <x v="1"/>
    <x v="1"/>
    <x v="1"/>
    <x v="6"/>
    <s v=""/>
    <x v="4"/>
    <x v="2"/>
    <n v="174058500"/>
  </r>
  <r>
    <s v="KL4034WAQD6"/>
    <x v="41"/>
    <x v="1"/>
    <x v="2"/>
    <x v="2"/>
    <x v="1"/>
    <x v="1"/>
    <x v="1"/>
    <x v="11"/>
    <s v=""/>
    <x v="4"/>
    <x v="2"/>
    <n v="172741800"/>
  </r>
  <r>
    <s v="KL4034WAMD6"/>
    <x v="41"/>
    <x v="1"/>
    <x v="2"/>
    <x v="2"/>
    <x v="1"/>
    <x v="1"/>
    <x v="1"/>
    <x v="3"/>
    <s v=""/>
    <x v="4"/>
    <x v="2"/>
    <n v="183414000"/>
  </r>
  <r>
    <s v="KL4034WAND6"/>
    <x v="41"/>
    <x v="1"/>
    <x v="2"/>
    <x v="2"/>
    <x v="1"/>
    <x v="1"/>
    <x v="1"/>
    <x v="2"/>
    <s v=""/>
    <x v="4"/>
    <x v="2"/>
    <n v="178054800"/>
  </r>
  <r>
    <s v="KL4034WAED6"/>
    <x v="41"/>
    <x v="1"/>
    <x v="2"/>
    <x v="2"/>
    <x v="1"/>
    <x v="1"/>
    <x v="1"/>
    <x v="1"/>
    <s v=""/>
    <x v="4"/>
    <x v="2"/>
    <n v="290528700"/>
  </r>
  <r>
    <s v="KL4034WARD6"/>
    <x v="41"/>
    <x v="1"/>
    <x v="2"/>
    <x v="2"/>
    <x v="1"/>
    <x v="1"/>
    <x v="1"/>
    <x v="10"/>
    <s v=""/>
    <x v="4"/>
    <x v="2"/>
    <n v="171378900"/>
  </r>
  <r>
    <s v="KL4034WAMT6"/>
    <x v="42"/>
    <x v="1"/>
    <x v="2"/>
    <x v="2"/>
    <x v="1"/>
    <x v="1"/>
    <x v="1"/>
    <x v="3"/>
    <s v=""/>
    <x v="4"/>
    <x v="3"/>
    <n v="270270000"/>
  </r>
  <r>
    <s v="KL4034WAET6"/>
    <x v="42"/>
    <x v="1"/>
    <x v="2"/>
    <x v="2"/>
    <x v="1"/>
    <x v="1"/>
    <x v="1"/>
    <x v="1"/>
    <s v=""/>
    <x v="4"/>
    <x v="3"/>
    <n v="428135400"/>
  </r>
  <r>
    <s v="KL4034WAKT6"/>
    <x v="42"/>
    <x v="1"/>
    <x v="2"/>
    <x v="2"/>
    <x v="1"/>
    <x v="1"/>
    <x v="1"/>
    <x v="0"/>
    <s v=""/>
    <x v="4"/>
    <x v="3"/>
    <n v="323538600"/>
  </r>
  <r>
    <s v="KL4034WAQT6"/>
    <x v="42"/>
    <x v="1"/>
    <x v="2"/>
    <x v="2"/>
    <x v="1"/>
    <x v="1"/>
    <x v="1"/>
    <x v="11"/>
    <s v=""/>
    <x v="4"/>
    <x v="3"/>
    <n v="254562000"/>
  </r>
  <r>
    <s v="KL4034WAVT6"/>
    <x v="42"/>
    <x v="1"/>
    <x v="2"/>
    <x v="2"/>
    <x v="1"/>
    <x v="1"/>
    <x v="1"/>
    <x v="4"/>
    <s v=""/>
    <x v="4"/>
    <x v="3"/>
    <n v="194894700"/>
  </r>
  <r>
    <s v="KL4034WAWT6"/>
    <x v="42"/>
    <x v="1"/>
    <x v="2"/>
    <x v="2"/>
    <x v="1"/>
    <x v="1"/>
    <x v="1"/>
    <x v="8"/>
    <s v=""/>
    <x v="4"/>
    <x v="3"/>
    <n v="194894700"/>
  </r>
  <r>
    <s v="KL4034WART6"/>
    <x v="42"/>
    <x v="1"/>
    <x v="2"/>
    <x v="2"/>
    <x v="1"/>
    <x v="1"/>
    <x v="1"/>
    <x v="10"/>
    <s v=""/>
    <x v="4"/>
    <x v="3"/>
    <n v="252552300"/>
  </r>
  <r>
    <s v="KL4034WAST6"/>
    <x v="42"/>
    <x v="1"/>
    <x v="2"/>
    <x v="2"/>
    <x v="1"/>
    <x v="1"/>
    <x v="1"/>
    <x v="13"/>
    <s v=""/>
    <x v="4"/>
    <x v="3"/>
    <n v="227304000"/>
  </r>
  <r>
    <s v="KL4034WAUT6"/>
    <x v="42"/>
    <x v="1"/>
    <x v="2"/>
    <x v="2"/>
    <x v="1"/>
    <x v="1"/>
    <x v="1"/>
    <x v="5"/>
    <s v=""/>
    <x v="4"/>
    <x v="3"/>
    <n v="205151100"/>
  </r>
  <r>
    <s v="KL4034WATT6"/>
    <x v="42"/>
    <x v="1"/>
    <x v="2"/>
    <x v="2"/>
    <x v="1"/>
    <x v="1"/>
    <x v="1"/>
    <x v="12"/>
    <s v=""/>
    <x v="4"/>
    <x v="3"/>
    <n v="215938800"/>
  </r>
  <r>
    <s v="KL4034WANT6"/>
    <x v="42"/>
    <x v="1"/>
    <x v="2"/>
    <x v="2"/>
    <x v="1"/>
    <x v="1"/>
    <x v="1"/>
    <x v="2"/>
    <s v=""/>
    <x v="4"/>
    <x v="3"/>
    <n v="262392900"/>
  </r>
  <r>
    <s v="KL4034WAXT6"/>
    <x v="42"/>
    <x v="1"/>
    <x v="2"/>
    <x v="2"/>
    <x v="1"/>
    <x v="1"/>
    <x v="1"/>
    <x v="9"/>
    <s v=""/>
    <x v="4"/>
    <x v="3"/>
    <n v="194894700"/>
  </r>
  <r>
    <s v="KL4034WAPT6"/>
    <x v="42"/>
    <x v="1"/>
    <x v="2"/>
    <x v="2"/>
    <x v="1"/>
    <x v="1"/>
    <x v="1"/>
    <x v="6"/>
    <s v=""/>
    <x v="4"/>
    <x v="3"/>
    <n v="256502400"/>
  </r>
  <r>
    <s v="KL4034WAYT6"/>
    <x v="42"/>
    <x v="1"/>
    <x v="2"/>
    <x v="2"/>
    <x v="1"/>
    <x v="1"/>
    <x v="1"/>
    <x v="7"/>
    <s v=""/>
    <x v="4"/>
    <x v="3"/>
    <n v="194894700"/>
  </r>
  <r>
    <s v="KL4047WAYF6"/>
    <x v="43"/>
    <x v="1"/>
    <x v="3"/>
    <x v="3"/>
    <x v="1"/>
    <x v="1"/>
    <x v="1"/>
    <x v="7"/>
    <s v=""/>
    <x v="4"/>
    <x v="1"/>
    <n v="104412000"/>
  </r>
  <r>
    <s v="KL4047WAEF6"/>
    <x v="43"/>
    <x v="1"/>
    <x v="3"/>
    <x v="3"/>
    <x v="1"/>
    <x v="1"/>
    <x v="1"/>
    <x v="1"/>
    <s v=""/>
    <x v="4"/>
    <x v="1"/>
    <n v="229336800"/>
  </r>
  <r>
    <s v="KL4047WAUF6"/>
    <x v="43"/>
    <x v="1"/>
    <x v="3"/>
    <x v="3"/>
    <x v="1"/>
    <x v="1"/>
    <x v="1"/>
    <x v="5"/>
    <s v=""/>
    <x v="4"/>
    <x v="1"/>
    <n v="109909800"/>
  </r>
  <r>
    <s v="KL4047WASF6"/>
    <x v="43"/>
    <x v="1"/>
    <x v="3"/>
    <x v="3"/>
    <x v="1"/>
    <x v="1"/>
    <x v="1"/>
    <x v="13"/>
    <s v=""/>
    <x v="4"/>
    <x v="1"/>
    <n v="121783200"/>
  </r>
  <r>
    <s v="KL4047WAPF6"/>
    <x v="43"/>
    <x v="1"/>
    <x v="3"/>
    <x v="3"/>
    <x v="1"/>
    <x v="1"/>
    <x v="1"/>
    <x v="6"/>
    <s v=""/>
    <x v="4"/>
    <x v="1"/>
    <n v="137421900"/>
  </r>
  <r>
    <s v="KL4047WAQF6"/>
    <x v="43"/>
    <x v="1"/>
    <x v="3"/>
    <x v="3"/>
    <x v="1"/>
    <x v="1"/>
    <x v="1"/>
    <x v="11"/>
    <s v=""/>
    <x v="4"/>
    <x v="1"/>
    <n v="136359300"/>
  </r>
  <r>
    <s v="KL4047WARF6"/>
    <x v="43"/>
    <x v="1"/>
    <x v="3"/>
    <x v="3"/>
    <x v="1"/>
    <x v="1"/>
    <x v="1"/>
    <x v="10"/>
    <s v=""/>
    <x v="4"/>
    <x v="1"/>
    <n v="135319800"/>
  </r>
  <r>
    <s v="KL4047WAMF6"/>
    <x v="43"/>
    <x v="1"/>
    <x v="3"/>
    <x v="3"/>
    <x v="1"/>
    <x v="1"/>
    <x v="1"/>
    <x v="3"/>
    <s v=""/>
    <x v="4"/>
    <x v="1"/>
    <n v="144790800"/>
  </r>
  <r>
    <s v="KL4047WAKF6"/>
    <x v="43"/>
    <x v="1"/>
    <x v="3"/>
    <x v="3"/>
    <x v="1"/>
    <x v="1"/>
    <x v="1"/>
    <x v="0"/>
    <s v=""/>
    <x v="4"/>
    <x v="1"/>
    <n v="173319300"/>
  </r>
  <r>
    <s v="KL4047WATF6"/>
    <x v="43"/>
    <x v="1"/>
    <x v="3"/>
    <x v="3"/>
    <x v="1"/>
    <x v="1"/>
    <x v="1"/>
    <x v="12"/>
    <s v=""/>
    <x v="4"/>
    <x v="1"/>
    <n v="115684800"/>
  </r>
  <r>
    <s v="KL4047WANF6"/>
    <x v="43"/>
    <x v="1"/>
    <x v="3"/>
    <x v="3"/>
    <x v="1"/>
    <x v="1"/>
    <x v="1"/>
    <x v="2"/>
    <s v=""/>
    <x v="4"/>
    <x v="1"/>
    <n v="140586600"/>
  </r>
  <r>
    <s v="KL4047WAXF6"/>
    <x v="43"/>
    <x v="1"/>
    <x v="3"/>
    <x v="3"/>
    <x v="1"/>
    <x v="1"/>
    <x v="1"/>
    <x v="9"/>
    <s v=""/>
    <x v="4"/>
    <x v="1"/>
    <n v="104412000"/>
  </r>
  <r>
    <s v="KL4047WAVF6"/>
    <x v="43"/>
    <x v="1"/>
    <x v="3"/>
    <x v="3"/>
    <x v="1"/>
    <x v="1"/>
    <x v="1"/>
    <x v="4"/>
    <s v=""/>
    <x v="4"/>
    <x v="1"/>
    <n v="104412000"/>
  </r>
  <r>
    <s v="KL4047WAWF6"/>
    <x v="43"/>
    <x v="1"/>
    <x v="3"/>
    <x v="3"/>
    <x v="1"/>
    <x v="1"/>
    <x v="1"/>
    <x v="8"/>
    <s v=""/>
    <x v="4"/>
    <x v="1"/>
    <n v="104412000"/>
  </r>
  <r>
    <s v="KL4047WASD6"/>
    <x v="44"/>
    <x v="1"/>
    <x v="3"/>
    <x v="3"/>
    <x v="1"/>
    <x v="1"/>
    <x v="1"/>
    <x v="13"/>
    <s v=""/>
    <x v="4"/>
    <x v="2"/>
    <n v="231392700"/>
  </r>
  <r>
    <s v="KL4047WAXD6"/>
    <x v="44"/>
    <x v="1"/>
    <x v="3"/>
    <x v="3"/>
    <x v="1"/>
    <x v="1"/>
    <x v="1"/>
    <x v="9"/>
    <s v=""/>
    <x v="4"/>
    <x v="2"/>
    <n v="198382800"/>
  </r>
  <r>
    <s v="KL4047WAUD6"/>
    <x v="44"/>
    <x v="1"/>
    <x v="3"/>
    <x v="3"/>
    <x v="1"/>
    <x v="1"/>
    <x v="1"/>
    <x v="5"/>
    <s v=""/>
    <x v="4"/>
    <x v="2"/>
    <n v="208824000"/>
  </r>
  <r>
    <s v="KL4047WAVD6"/>
    <x v="44"/>
    <x v="1"/>
    <x v="3"/>
    <x v="3"/>
    <x v="1"/>
    <x v="1"/>
    <x v="1"/>
    <x v="4"/>
    <s v=""/>
    <x v="4"/>
    <x v="2"/>
    <n v="198382800"/>
  </r>
  <r>
    <s v="KL4047WATD6"/>
    <x v="44"/>
    <x v="1"/>
    <x v="3"/>
    <x v="3"/>
    <x v="1"/>
    <x v="1"/>
    <x v="1"/>
    <x v="12"/>
    <s v=""/>
    <x v="4"/>
    <x v="2"/>
    <n v="219819600"/>
  </r>
  <r>
    <s v="KL4047WAYD6"/>
    <x v="44"/>
    <x v="1"/>
    <x v="3"/>
    <x v="3"/>
    <x v="1"/>
    <x v="1"/>
    <x v="1"/>
    <x v="7"/>
    <s v=""/>
    <x v="4"/>
    <x v="2"/>
    <n v="198382800"/>
  </r>
  <r>
    <s v="KL4047WAWD6"/>
    <x v="44"/>
    <x v="1"/>
    <x v="3"/>
    <x v="3"/>
    <x v="1"/>
    <x v="1"/>
    <x v="1"/>
    <x v="8"/>
    <s v=""/>
    <x v="4"/>
    <x v="2"/>
    <n v="198382800"/>
  </r>
  <r>
    <s v="KL4047WAED6"/>
    <x v="44"/>
    <x v="1"/>
    <x v="3"/>
    <x v="3"/>
    <x v="1"/>
    <x v="1"/>
    <x v="1"/>
    <x v="1"/>
    <s v=""/>
    <x v="4"/>
    <x v="2"/>
    <n v="435735300"/>
  </r>
  <r>
    <s v="KL4047WAMD6"/>
    <x v="44"/>
    <x v="1"/>
    <x v="3"/>
    <x v="3"/>
    <x v="1"/>
    <x v="1"/>
    <x v="1"/>
    <x v="3"/>
    <s v=""/>
    <x v="4"/>
    <x v="2"/>
    <n v="275097900"/>
  </r>
  <r>
    <s v="KL4047WAND6"/>
    <x v="44"/>
    <x v="1"/>
    <x v="3"/>
    <x v="3"/>
    <x v="1"/>
    <x v="1"/>
    <x v="1"/>
    <x v="2"/>
    <s v=""/>
    <x v="4"/>
    <x v="2"/>
    <n v="267128400"/>
  </r>
  <r>
    <s v="KL4047WAQD6"/>
    <x v="44"/>
    <x v="1"/>
    <x v="3"/>
    <x v="3"/>
    <x v="1"/>
    <x v="1"/>
    <x v="1"/>
    <x v="11"/>
    <s v=""/>
    <x v="4"/>
    <x v="2"/>
    <n v="259089600"/>
  </r>
  <r>
    <s v="KL4047WARD6"/>
    <x v="44"/>
    <x v="1"/>
    <x v="3"/>
    <x v="3"/>
    <x v="1"/>
    <x v="1"/>
    <x v="1"/>
    <x v="10"/>
    <s v=""/>
    <x v="4"/>
    <x v="2"/>
    <n v="257103000"/>
  </r>
  <r>
    <s v="KL4047WAPD6"/>
    <x v="44"/>
    <x v="1"/>
    <x v="3"/>
    <x v="3"/>
    <x v="1"/>
    <x v="1"/>
    <x v="1"/>
    <x v="6"/>
    <s v=""/>
    <x v="4"/>
    <x v="2"/>
    <n v="261076200"/>
  </r>
  <r>
    <s v="KL4047WAKD6"/>
    <x v="44"/>
    <x v="1"/>
    <x v="3"/>
    <x v="3"/>
    <x v="1"/>
    <x v="1"/>
    <x v="1"/>
    <x v="0"/>
    <s v=""/>
    <x v="4"/>
    <x v="2"/>
    <n v="329313600"/>
  </r>
  <r>
    <s v="KL4047WAWT6"/>
    <x v="45"/>
    <x v="1"/>
    <x v="3"/>
    <x v="3"/>
    <x v="1"/>
    <x v="1"/>
    <x v="1"/>
    <x v="8"/>
    <s v=""/>
    <x v="4"/>
    <x v="3"/>
    <n v="292353600"/>
  </r>
  <r>
    <s v="KL4047WAXT6"/>
    <x v="45"/>
    <x v="1"/>
    <x v="3"/>
    <x v="3"/>
    <x v="1"/>
    <x v="1"/>
    <x v="1"/>
    <x v="9"/>
    <s v=""/>
    <x v="4"/>
    <x v="3"/>
    <n v="292353600"/>
  </r>
  <r>
    <s v="KL4047WAYT6"/>
    <x v="45"/>
    <x v="1"/>
    <x v="3"/>
    <x v="3"/>
    <x v="1"/>
    <x v="1"/>
    <x v="1"/>
    <x v="7"/>
    <s v=""/>
    <x v="4"/>
    <x v="3"/>
    <n v="292353600"/>
  </r>
  <r>
    <s v="KL4047WANT6"/>
    <x v="45"/>
    <x v="1"/>
    <x v="3"/>
    <x v="3"/>
    <x v="1"/>
    <x v="1"/>
    <x v="1"/>
    <x v="2"/>
    <s v=""/>
    <x v="4"/>
    <x v="3"/>
    <n v="393647100"/>
  </r>
  <r>
    <s v="KL4047WATT6"/>
    <x v="45"/>
    <x v="1"/>
    <x v="3"/>
    <x v="3"/>
    <x v="1"/>
    <x v="1"/>
    <x v="1"/>
    <x v="12"/>
    <s v=""/>
    <x v="4"/>
    <x v="3"/>
    <n v="323931300"/>
  </r>
  <r>
    <s v="KL4047WAMT6"/>
    <x v="45"/>
    <x v="1"/>
    <x v="3"/>
    <x v="3"/>
    <x v="1"/>
    <x v="1"/>
    <x v="1"/>
    <x v="3"/>
    <s v=""/>
    <x v="4"/>
    <x v="3"/>
    <n v="405428100"/>
  </r>
  <r>
    <s v="KL4047WART6"/>
    <x v="45"/>
    <x v="1"/>
    <x v="3"/>
    <x v="3"/>
    <x v="1"/>
    <x v="1"/>
    <x v="1"/>
    <x v="10"/>
    <s v=""/>
    <x v="4"/>
    <x v="3"/>
    <n v="378863100"/>
  </r>
  <r>
    <s v="KL4047WAST6"/>
    <x v="45"/>
    <x v="1"/>
    <x v="3"/>
    <x v="3"/>
    <x v="1"/>
    <x v="1"/>
    <x v="1"/>
    <x v="13"/>
    <s v=""/>
    <x v="4"/>
    <x v="3"/>
    <n v="340979100"/>
  </r>
  <r>
    <s v="KL4047WAQT6"/>
    <x v="45"/>
    <x v="1"/>
    <x v="3"/>
    <x v="3"/>
    <x v="1"/>
    <x v="1"/>
    <x v="1"/>
    <x v="11"/>
    <s v=""/>
    <x v="4"/>
    <x v="3"/>
    <n v="381819900"/>
  </r>
  <r>
    <s v="KL4047WAPT6"/>
    <x v="45"/>
    <x v="1"/>
    <x v="3"/>
    <x v="3"/>
    <x v="1"/>
    <x v="1"/>
    <x v="1"/>
    <x v="6"/>
    <s v=""/>
    <x v="4"/>
    <x v="3"/>
    <n v="384753600"/>
  </r>
  <r>
    <s v="KL4047WAVT6"/>
    <x v="45"/>
    <x v="1"/>
    <x v="3"/>
    <x v="3"/>
    <x v="1"/>
    <x v="1"/>
    <x v="1"/>
    <x v="4"/>
    <s v=""/>
    <x v="4"/>
    <x v="3"/>
    <n v="292353600"/>
  </r>
  <r>
    <s v="KL4047WAET6"/>
    <x v="45"/>
    <x v="1"/>
    <x v="3"/>
    <x v="3"/>
    <x v="1"/>
    <x v="1"/>
    <x v="1"/>
    <x v="1"/>
    <s v=""/>
    <x v="4"/>
    <x v="3"/>
    <n v="642156900"/>
  </r>
  <r>
    <s v="KL4047WAKT6"/>
    <x v="45"/>
    <x v="1"/>
    <x v="3"/>
    <x v="3"/>
    <x v="1"/>
    <x v="1"/>
    <x v="1"/>
    <x v="0"/>
    <s v=""/>
    <x v="4"/>
    <x v="3"/>
    <n v="485284800"/>
  </r>
  <r>
    <s v="KL4047WAUT6"/>
    <x v="45"/>
    <x v="1"/>
    <x v="3"/>
    <x v="3"/>
    <x v="1"/>
    <x v="1"/>
    <x v="1"/>
    <x v="5"/>
    <s v=""/>
    <x v="4"/>
    <x v="3"/>
    <n v="307738200"/>
  </r>
  <r>
    <s v="KL4048WAYF6"/>
    <x v="46"/>
    <x v="1"/>
    <x v="4"/>
    <x v="4"/>
    <x v="1"/>
    <x v="1"/>
    <x v="1"/>
    <x v="7"/>
    <s v=""/>
    <x v="4"/>
    <x v="1"/>
    <n v="90783000"/>
  </r>
  <r>
    <s v="KL4048WAWF6"/>
    <x v="46"/>
    <x v="1"/>
    <x v="4"/>
    <x v="4"/>
    <x v="1"/>
    <x v="1"/>
    <x v="1"/>
    <x v="8"/>
    <s v=""/>
    <x v="4"/>
    <x v="1"/>
    <n v="90783000"/>
  </r>
  <r>
    <s v="KL4048WAVF6"/>
    <x v="46"/>
    <x v="1"/>
    <x v="4"/>
    <x v="4"/>
    <x v="1"/>
    <x v="1"/>
    <x v="1"/>
    <x v="4"/>
    <s v=""/>
    <x v="4"/>
    <x v="1"/>
    <n v="90783000"/>
  </r>
  <r>
    <s v="KL4048WAXF6"/>
    <x v="46"/>
    <x v="1"/>
    <x v="4"/>
    <x v="4"/>
    <x v="1"/>
    <x v="1"/>
    <x v="1"/>
    <x v="9"/>
    <s v=""/>
    <x v="4"/>
    <x v="1"/>
    <n v="90783000"/>
  </r>
  <r>
    <s v="KL4048WANF6"/>
    <x v="46"/>
    <x v="1"/>
    <x v="4"/>
    <x v="4"/>
    <x v="1"/>
    <x v="1"/>
    <x v="1"/>
    <x v="2"/>
    <s v=""/>
    <x v="4"/>
    <x v="1"/>
    <n v="122245200"/>
  </r>
  <r>
    <s v="KL4048WAPF6"/>
    <x v="46"/>
    <x v="1"/>
    <x v="4"/>
    <x v="4"/>
    <x v="1"/>
    <x v="1"/>
    <x v="1"/>
    <x v="6"/>
    <s v=""/>
    <x v="4"/>
    <x v="1"/>
    <n v="119496300"/>
  </r>
  <r>
    <s v="KL4048WAQF6"/>
    <x v="46"/>
    <x v="1"/>
    <x v="4"/>
    <x v="4"/>
    <x v="1"/>
    <x v="1"/>
    <x v="1"/>
    <x v="11"/>
    <s v=""/>
    <x v="4"/>
    <x v="1"/>
    <n v="118572300"/>
  </r>
  <r>
    <s v="KL4048WAEF6"/>
    <x v="46"/>
    <x v="1"/>
    <x v="4"/>
    <x v="4"/>
    <x v="1"/>
    <x v="1"/>
    <x v="1"/>
    <x v="1"/>
    <s v=""/>
    <x v="4"/>
    <x v="1"/>
    <n v="199422300"/>
  </r>
  <r>
    <s v="KL4048WAMF6"/>
    <x v="46"/>
    <x v="1"/>
    <x v="4"/>
    <x v="4"/>
    <x v="1"/>
    <x v="1"/>
    <x v="1"/>
    <x v="3"/>
    <s v=""/>
    <x v="4"/>
    <x v="1"/>
    <n v="125918100"/>
  </r>
  <r>
    <s v="KL4048WAKF6"/>
    <x v="46"/>
    <x v="1"/>
    <x v="4"/>
    <x v="4"/>
    <x v="1"/>
    <x v="1"/>
    <x v="1"/>
    <x v="0"/>
    <s v=""/>
    <x v="4"/>
    <x v="1"/>
    <n v="150727500"/>
  </r>
  <r>
    <s v="KL4048WASF6"/>
    <x v="46"/>
    <x v="1"/>
    <x v="4"/>
    <x v="4"/>
    <x v="1"/>
    <x v="1"/>
    <x v="1"/>
    <x v="13"/>
    <s v=""/>
    <x v="4"/>
    <x v="1"/>
    <n v="105890400"/>
  </r>
  <r>
    <s v="KL4048WATF6"/>
    <x v="46"/>
    <x v="1"/>
    <x v="4"/>
    <x v="4"/>
    <x v="1"/>
    <x v="1"/>
    <x v="1"/>
    <x v="12"/>
    <s v=""/>
    <x v="4"/>
    <x v="1"/>
    <n v="100600500"/>
  </r>
  <r>
    <s v="KL4048WAUF6"/>
    <x v="46"/>
    <x v="1"/>
    <x v="4"/>
    <x v="4"/>
    <x v="1"/>
    <x v="1"/>
    <x v="1"/>
    <x v="5"/>
    <s v=""/>
    <x v="4"/>
    <x v="1"/>
    <n v="95564700"/>
  </r>
  <r>
    <s v="KL4048WARF6"/>
    <x v="46"/>
    <x v="1"/>
    <x v="4"/>
    <x v="4"/>
    <x v="1"/>
    <x v="1"/>
    <x v="1"/>
    <x v="10"/>
    <s v=""/>
    <x v="4"/>
    <x v="1"/>
    <n v="117648300"/>
  </r>
  <r>
    <s v="KL4048WARD6"/>
    <x v="47"/>
    <x v="1"/>
    <x v="4"/>
    <x v="4"/>
    <x v="1"/>
    <x v="1"/>
    <x v="1"/>
    <x v="10"/>
    <s v=""/>
    <x v="4"/>
    <x v="2"/>
    <n v="223538700"/>
  </r>
  <r>
    <s v="KL4048WASD6"/>
    <x v="47"/>
    <x v="1"/>
    <x v="4"/>
    <x v="4"/>
    <x v="1"/>
    <x v="1"/>
    <x v="1"/>
    <x v="13"/>
    <s v=""/>
    <x v="4"/>
    <x v="2"/>
    <n v="201177900"/>
  </r>
  <r>
    <s v="KL4048WAQD6"/>
    <x v="47"/>
    <x v="1"/>
    <x v="4"/>
    <x v="4"/>
    <x v="1"/>
    <x v="1"/>
    <x v="1"/>
    <x v="11"/>
    <s v=""/>
    <x v="4"/>
    <x v="2"/>
    <n v="225294300"/>
  </r>
  <r>
    <s v="KL4048WATD6"/>
    <x v="47"/>
    <x v="1"/>
    <x v="4"/>
    <x v="4"/>
    <x v="1"/>
    <x v="1"/>
    <x v="1"/>
    <x v="12"/>
    <s v=""/>
    <x v="4"/>
    <x v="2"/>
    <n v="191129400"/>
  </r>
  <r>
    <s v="KL4048WAUD6"/>
    <x v="47"/>
    <x v="1"/>
    <x v="4"/>
    <x v="4"/>
    <x v="1"/>
    <x v="1"/>
    <x v="1"/>
    <x v="5"/>
    <s v=""/>
    <x v="4"/>
    <x v="2"/>
    <n v="181566000"/>
  </r>
  <r>
    <s v="KL4048WAED6"/>
    <x v="47"/>
    <x v="1"/>
    <x v="4"/>
    <x v="4"/>
    <x v="1"/>
    <x v="1"/>
    <x v="1"/>
    <x v="1"/>
    <s v=""/>
    <x v="4"/>
    <x v="2"/>
    <n v="378909300"/>
  </r>
  <r>
    <s v="KL4048WAKD6"/>
    <x v="47"/>
    <x v="1"/>
    <x v="4"/>
    <x v="4"/>
    <x v="1"/>
    <x v="1"/>
    <x v="1"/>
    <x v="0"/>
    <s v=""/>
    <x v="4"/>
    <x v="2"/>
    <n v="286370700"/>
  </r>
  <r>
    <s v="KL4048WAND6"/>
    <x v="47"/>
    <x v="1"/>
    <x v="4"/>
    <x v="4"/>
    <x v="1"/>
    <x v="1"/>
    <x v="1"/>
    <x v="2"/>
    <s v=""/>
    <x v="4"/>
    <x v="2"/>
    <n v="232247400"/>
  </r>
  <r>
    <s v="KL4048WAPD6"/>
    <x v="47"/>
    <x v="1"/>
    <x v="4"/>
    <x v="4"/>
    <x v="1"/>
    <x v="1"/>
    <x v="1"/>
    <x v="6"/>
    <s v=""/>
    <x v="4"/>
    <x v="2"/>
    <n v="227049900"/>
  </r>
  <r>
    <s v="KL4048WAMD6"/>
    <x v="47"/>
    <x v="1"/>
    <x v="4"/>
    <x v="4"/>
    <x v="1"/>
    <x v="1"/>
    <x v="1"/>
    <x v="3"/>
    <s v=""/>
    <x v="4"/>
    <x v="2"/>
    <n v="239246700"/>
  </r>
  <r>
    <s v="KL4048WAVD6"/>
    <x v="47"/>
    <x v="1"/>
    <x v="4"/>
    <x v="4"/>
    <x v="1"/>
    <x v="1"/>
    <x v="1"/>
    <x v="4"/>
    <s v=""/>
    <x v="4"/>
    <x v="2"/>
    <n v="172487700"/>
  </r>
  <r>
    <s v="KL4048WAYD6"/>
    <x v="47"/>
    <x v="1"/>
    <x v="4"/>
    <x v="4"/>
    <x v="1"/>
    <x v="1"/>
    <x v="1"/>
    <x v="7"/>
    <s v=""/>
    <x v="4"/>
    <x v="2"/>
    <n v="172487700"/>
  </r>
  <r>
    <s v="KL4048WAWD6"/>
    <x v="47"/>
    <x v="1"/>
    <x v="4"/>
    <x v="4"/>
    <x v="1"/>
    <x v="1"/>
    <x v="1"/>
    <x v="8"/>
    <s v=""/>
    <x v="4"/>
    <x v="2"/>
    <n v="172487700"/>
  </r>
  <r>
    <s v="KL4048WAXD6"/>
    <x v="47"/>
    <x v="1"/>
    <x v="4"/>
    <x v="4"/>
    <x v="1"/>
    <x v="1"/>
    <x v="1"/>
    <x v="9"/>
    <s v=""/>
    <x v="4"/>
    <x v="2"/>
    <n v="172487700"/>
  </r>
  <r>
    <s v="KL4048WAQT6"/>
    <x v="48"/>
    <x v="1"/>
    <x v="4"/>
    <x v="4"/>
    <x v="1"/>
    <x v="1"/>
    <x v="1"/>
    <x v="11"/>
    <s v=""/>
    <x v="4"/>
    <x v="3"/>
    <n v="332016300"/>
  </r>
  <r>
    <s v="KL4048WART6"/>
    <x v="48"/>
    <x v="1"/>
    <x v="4"/>
    <x v="4"/>
    <x v="1"/>
    <x v="1"/>
    <x v="1"/>
    <x v="10"/>
    <s v=""/>
    <x v="4"/>
    <x v="3"/>
    <n v="329429100"/>
  </r>
  <r>
    <s v="KL4048WAUT6"/>
    <x v="48"/>
    <x v="1"/>
    <x v="4"/>
    <x v="4"/>
    <x v="1"/>
    <x v="1"/>
    <x v="1"/>
    <x v="5"/>
    <s v=""/>
    <x v="4"/>
    <x v="3"/>
    <n v="267590400"/>
  </r>
  <r>
    <s v="KL4048WATT6"/>
    <x v="48"/>
    <x v="1"/>
    <x v="4"/>
    <x v="4"/>
    <x v="1"/>
    <x v="1"/>
    <x v="1"/>
    <x v="12"/>
    <s v=""/>
    <x v="4"/>
    <x v="3"/>
    <n v="281658300"/>
  </r>
  <r>
    <s v="KL4048WAST6"/>
    <x v="48"/>
    <x v="1"/>
    <x v="4"/>
    <x v="4"/>
    <x v="1"/>
    <x v="1"/>
    <x v="1"/>
    <x v="13"/>
    <s v=""/>
    <x v="4"/>
    <x v="3"/>
    <n v="296488500"/>
  </r>
  <r>
    <s v="KL4048WAKT6"/>
    <x v="48"/>
    <x v="1"/>
    <x v="4"/>
    <x v="4"/>
    <x v="1"/>
    <x v="1"/>
    <x v="1"/>
    <x v="0"/>
    <s v=""/>
    <x v="4"/>
    <x v="3"/>
    <n v="422013900"/>
  </r>
  <r>
    <s v="KL4048WAET6"/>
    <x v="48"/>
    <x v="1"/>
    <x v="4"/>
    <x v="4"/>
    <x v="1"/>
    <x v="1"/>
    <x v="1"/>
    <x v="1"/>
    <s v=""/>
    <x v="4"/>
    <x v="3"/>
    <n v="558396300"/>
  </r>
  <r>
    <s v="KL4048WAPT6"/>
    <x v="48"/>
    <x v="1"/>
    <x v="4"/>
    <x v="4"/>
    <x v="1"/>
    <x v="1"/>
    <x v="1"/>
    <x v="6"/>
    <s v=""/>
    <x v="4"/>
    <x v="3"/>
    <n v="334603500"/>
  </r>
  <r>
    <s v="KL4048WANT6"/>
    <x v="48"/>
    <x v="1"/>
    <x v="4"/>
    <x v="4"/>
    <x v="1"/>
    <x v="1"/>
    <x v="1"/>
    <x v="2"/>
    <s v=""/>
    <x v="4"/>
    <x v="3"/>
    <n v="342272700"/>
  </r>
  <r>
    <s v="KL4048WAMT6"/>
    <x v="48"/>
    <x v="1"/>
    <x v="4"/>
    <x v="4"/>
    <x v="1"/>
    <x v="1"/>
    <x v="1"/>
    <x v="3"/>
    <s v=""/>
    <x v="4"/>
    <x v="3"/>
    <n v="352575300"/>
  </r>
  <r>
    <s v="KL4048WAWT6"/>
    <x v="48"/>
    <x v="1"/>
    <x v="4"/>
    <x v="4"/>
    <x v="1"/>
    <x v="1"/>
    <x v="1"/>
    <x v="8"/>
    <s v=""/>
    <x v="4"/>
    <x v="3"/>
    <n v="254192400"/>
  </r>
  <r>
    <s v="KL4048WAVT6"/>
    <x v="48"/>
    <x v="1"/>
    <x v="4"/>
    <x v="4"/>
    <x v="1"/>
    <x v="1"/>
    <x v="1"/>
    <x v="4"/>
    <s v=""/>
    <x v="4"/>
    <x v="3"/>
    <n v="254192400"/>
  </r>
  <r>
    <s v="KL4048WAYT6"/>
    <x v="48"/>
    <x v="1"/>
    <x v="4"/>
    <x v="4"/>
    <x v="1"/>
    <x v="1"/>
    <x v="1"/>
    <x v="7"/>
    <s v=""/>
    <x v="4"/>
    <x v="3"/>
    <n v="254192400"/>
  </r>
  <r>
    <s v="KL4048WAXT6"/>
    <x v="48"/>
    <x v="1"/>
    <x v="4"/>
    <x v="4"/>
    <x v="1"/>
    <x v="1"/>
    <x v="1"/>
    <x v="9"/>
    <s v=""/>
    <x v="4"/>
    <x v="3"/>
    <n v="25419240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
    <x v="0"/>
    <x v="0"/>
    <x v="0"/>
    <x v="0"/>
    <x v="0"/>
    <x v="0"/>
    <x v="0"/>
    <x v="0"/>
    <s v="-"/>
    <x v="0"/>
    <x v="0"/>
    <m/>
  </r>
  <r>
    <s v="KL7556WLAFR"/>
    <x v="1"/>
    <x v="1"/>
    <x v="1"/>
    <x v="1"/>
    <x v="1"/>
    <x v="1"/>
    <x v="1"/>
    <x v="0"/>
    <s v="1Case"/>
    <x v="1"/>
    <x v="1"/>
    <n v="270015900"/>
  </r>
  <r>
    <s v="KL7556WLAFS"/>
    <x v="2"/>
    <x v="1"/>
    <x v="1"/>
    <x v="1"/>
    <x v="1"/>
    <x v="1"/>
    <x v="1"/>
    <x v="0"/>
    <s v="1Case"/>
    <x v="2"/>
    <x v="1"/>
    <n v="270015900"/>
  </r>
  <r>
    <s v="KL7556WLBFR"/>
    <x v="1"/>
    <x v="1"/>
    <x v="1"/>
    <x v="1"/>
    <x v="1"/>
    <x v="1"/>
    <x v="1"/>
    <x v="1"/>
    <s v="3Case"/>
    <x v="1"/>
    <x v="1"/>
    <n v="665395500"/>
  </r>
  <r>
    <s v="KL7556WLBFS"/>
    <x v="2"/>
    <x v="1"/>
    <x v="1"/>
    <x v="1"/>
    <x v="1"/>
    <x v="1"/>
    <x v="1"/>
    <x v="1"/>
    <s v="3Case"/>
    <x v="2"/>
    <x v="1"/>
    <n v="665395500"/>
  </r>
  <r>
    <s v="KL7556WLCFR"/>
    <x v="1"/>
    <x v="1"/>
    <x v="1"/>
    <x v="1"/>
    <x v="1"/>
    <x v="1"/>
    <x v="1"/>
    <x v="2"/>
    <s v="5Case"/>
    <x v="1"/>
    <x v="1"/>
    <n v="964309500"/>
  </r>
  <r>
    <s v="KL7556WLCFS"/>
    <x v="2"/>
    <x v="1"/>
    <x v="1"/>
    <x v="1"/>
    <x v="1"/>
    <x v="1"/>
    <x v="1"/>
    <x v="2"/>
    <s v="5Case"/>
    <x v="2"/>
    <x v="1"/>
    <n v="964309500"/>
  </r>
  <r>
    <s v="-"/>
    <x v="0"/>
    <x v="2"/>
    <x v="2"/>
    <x v="2"/>
    <x v="0"/>
    <x v="0"/>
    <x v="0"/>
    <x v="0"/>
    <s v="-"/>
    <x v="0"/>
    <x v="0"/>
    <m/>
  </r>
  <r>
    <s v="KL7798WLCDS"/>
    <x v="3"/>
    <x v="3"/>
    <x v="3"/>
    <x v="3"/>
    <x v="1"/>
    <x v="1"/>
    <x v="1"/>
    <x v="2"/>
    <s v="5Case"/>
    <x v="2"/>
    <x v="2"/>
    <n v="1018825500"/>
  </r>
  <r>
    <s v="KL7798WLCFS"/>
    <x v="4"/>
    <x v="3"/>
    <x v="3"/>
    <x v="3"/>
    <x v="1"/>
    <x v="1"/>
    <x v="1"/>
    <x v="2"/>
    <s v="5Case"/>
    <x v="2"/>
    <x v="1"/>
    <n v="566019300"/>
  </r>
  <r>
    <s v="KL7798WLCTS"/>
    <x v="5"/>
    <x v="3"/>
    <x v="3"/>
    <x v="3"/>
    <x v="1"/>
    <x v="1"/>
    <x v="1"/>
    <x v="2"/>
    <s v="5Case"/>
    <x v="2"/>
    <x v="3"/>
    <n v="1443311100"/>
  </r>
  <r>
    <s v="KL7798WLDDS"/>
    <x v="3"/>
    <x v="3"/>
    <x v="3"/>
    <x v="3"/>
    <x v="1"/>
    <x v="1"/>
    <x v="1"/>
    <x v="3"/>
    <s v="10Case"/>
    <x v="2"/>
    <x v="2"/>
    <n v="2037627900"/>
  </r>
  <r>
    <s v="KL7798WLDFS"/>
    <x v="4"/>
    <x v="3"/>
    <x v="3"/>
    <x v="3"/>
    <x v="1"/>
    <x v="1"/>
    <x v="1"/>
    <x v="3"/>
    <s v="10Case"/>
    <x v="2"/>
    <x v="1"/>
    <n v="1132015500"/>
  </r>
  <r>
    <s v="KL7798WLDTS"/>
    <x v="5"/>
    <x v="3"/>
    <x v="3"/>
    <x v="3"/>
    <x v="1"/>
    <x v="1"/>
    <x v="1"/>
    <x v="3"/>
    <s v="10Case"/>
    <x v="2"/>
    <x v="3"/>
    <n v="2886622200"/>
  </r>
  <r>
    <s v="KL7798WLFDS"/>
    <x v="3"/>
    <x v="3"/>
    <x v="3"/>
    <x v="3"/>
    <x v="1"/>
    <x v="1"/>
    <x v="1"/>
    <x v="4"/>
    <s v="20Case"/>
    <x v="2"/>
    <x v="2"/>
    <n v="4075255800"/>
  </r>
  <r>
    <s v="KL7798WLFFS"/>
    <x v="4"/>
    <x v="3"/>
    <x v="3"/>
    <x v="3"/>
    <x v="1"/>
    <x v="1"/>
    <x v="1"/>
    <x v="4"/>
    <s v="20Case"/>
    <x v="2"/>
    <x v="1"/>
    <n v="2264031000"/>
  </r>
  <r>
    <s v="KL7798WLFTS"/>
    <x v="5"/>
    <x v="3"/>
    <x v="3"/>
    <x v="3"/>
    <x v="1"/>
    <x v="1"/>
    <x v="1"/>
    <x v="4"/>
    <s v="20Case"/>
    <x v="2"/>
    <x v="3"/>
    <n v="5773290600"/>
  </r>
  <r>
    <s v="KL7937WLDFS"/>
    <x v="6"/>
    <x v="3"/>
    <x v="4"/>
    <x v="4"/>
    <x v="2"/>
    <x v="1"/>
    <x v="1"/>
    <x v="3"/>
    <s v="10Queries per month"/>
    <x v="2"/>
    <x v="1"/>
    <n v="594801900"/>
  </r>
  <r>
    <s v="KL7056W1QFZ"/>
    <x v="7"/>
    <x v="4"/>
    <x v="5"/>
    <x v="5"/>
    <x v="3"/>
    <x v="1"/>
    <x v="2"/>
    <x v="5"/>
    <s v="50-99Hour"/>
    <x v="3"/>
    <x v="1"/>
    <n v="11665500"/>
  </r>
  <r>
    <s v="KL7056W1RFZ"/>
    <x v="7"/>
    <x v="4"/>
    <x v="5"/>
    <x v="5"/>
    <x v="3"/>
    <x v="1"/>
    <x v="2"/>
    <x v="6"/>
    <s v="100-149Hour"/>
    <x v="3"/>
    <x v="1"/>
    <n v="10302600"/>
  </r>
  <r>
    <s v="KL7056W1SFZ"/>
    <x v="7"/>
    <x v="4"/>
    <x v="5"/>
    <x v="5"/>
    <x v="3"/>
    <x v="1"/>
    <x v="2"/>
    <x v="7"/>
    <s v="150-249Hour"/>
    <x v="3"/>
    <x v="1"/>
    <n v="9609600"/>
  </r>
  <r>
    <s v="KL7056W1TFZ"/>
    <x v="7"/>
    <x v="4"/>
    <x v="5"/>
    <x v="5"/>
    <x v="3"/>
    <x v="1"/>
    <x v="2"/>
    <x v="8"/>
    <s v="250-499Hour"/>
    <x v="3"/>
    <x v="1"/>
    <n v="9124500"/>
  </r>
  <r>
    <s v="KL7056W1UFZ"/>
    <x v="7"/>
    <x v="4"/>
    <x v="5"/>
    <x v="5"/>
    <x v="3"/>
    <x v="1"/>
    <x v="2"/>
    <x v="9"/>
    <s v="500-999Hour"/>
    <x v="3"/>
    <x v="1"/>
    <n v="8662500"/>
  </r>
  <r>
    <s v="KL7057W1QFZ"/>
    <x v="8"/>
    <x v="4"/>
    <x v="6"/>
    <x v="6"/>
    <x v="3"/>
    <x v="1"/>
    <x v="2"/>
    <x v="5"/>
    <s v="50-99Hour"/>
    <x v="3"/>
    <x v="1"/>
    <n v="14414400"/>
  </r>
  <r>
    <s v="KL7057W1RFZ"/>
    <x v="8"/>
    <x v="4"/>
    <x v="6"/>
    <x v="6"/>
    <x v="3"/>
    <x v="1"/>
    <x v="2"/>
    <x v="6"/>
    <s v="100-149Hour"/>
    <x v="3"/>
    <x v="1"/>
    <n v="13721400"/>
  </r>
  <r>
    <s v="KL7056W1SDZ"/>
    <x v="9"/>
    <x v="4"/>
    <x v="5"/>
    <x v="5"/>
    <x v="3"/>
    <x v="1"/>
    <x v="2"/>
    <x v="7"/>
    <s v="150-249Hour"/>
    <x v="3"/>
    <x v="2"/>
    <n v="10570560"/>
  </r>
  <r>
    <s v="KL7056W1TDZ"/>
    <x v="9"/>
    <x v="4"/>
    <x v="5"/>
    <x v="5"/>
    <x v="3"/>
    <x v="1"/>
    <x v="2"/>
    <x v="8"/>
    <s v="250-499Hour"/>
    <x v="3"/>
    <x v="2"/>
    <n v="10036950"/>
  </r>
  <r>
    <s v="KL7056W1UDZ"/>
    <x v="9"/>
    <x v="4"/>
    <x v="5"/>
    <x v="5"/>
    <x v="3"/>
    <x v="1"/>
    <x v="2"/>
    <x v="9"/>
    <s v="500-999Hour"/>
    <x v="3"/>
    <x v="2"/>
    <n v="9528750"/>
  </r>
  <r>
    <s v="KL7056W1TTZ"/>
    <x v="10"/>
    <x v="4"/>
    <x v="5"/>
    <x v="5"/>
    <x v="3"/>
    <x v="1"/>
    <x v="2"/>
    <x v="8"/>
    <s v="250-499Hour"/>
    <x v="3"/>
    <x v="3"/>
    <n v="10493175"/>
  </r>
  <r>
    <s v="KL7056W1UTZ"/>
    <x v="10"/>
    <x v="4"/>
    <x v="5"/>
    <x v="5"/>
    <x v="3"/>
    <x v="1"/>
    <x v="2"/>
    <x v="9"/>
    <s v="500-999Hour"/>
    <x v="3"/>
    <x v="3"/>
    <n v="9961875"/>
  </r>
  <r>
    <s v="KL7057W1SDZ"/>
    <x v="11"/>
    <x v="4"/>
    <x v="6"/>
    <x v="6"/>
    <x v="3"/>
    <x v="1"/>
    <x v="2"/>
    <x v="7"/>
    <s v="150-249Hour"/>
    <x v="3"/>
    <x v="2"/>
    <n v="13029577"/>
  </r>
  <r>
    <s v="KL7057W1SFZ"/>
    <x v="8"/>
    <x v="4"/>
    <x v="6"/>
    <x v="6"/>
    <x v="3"/>
    <x v="1"/>
    <x v="2"/>
    <x v="7"/>
    <s v="150-249Hour"/>
    <x v="3"/>
    <x v="1"/>
    <n v="11845064"/>
  </r>
  <r>
    <s v="KL7057W1TDZ"/>
    <x v="11"/>
    <x v="4"/>
    <x v="6"/>
    <x v="6"/>
    <x v="3"/>
    <x v="1"/>
    <x v="2"/>
    <x v="8"/>
    <s v="250-499Hour"/>
    <x v="3"/>
    <x v="2"/>
    <n v="12358929"/>
  </r>
  <r>
    <s v="KL7057W1TFZ"/>
    <x v="8"/>
    <x v="4"/>
    <x v="6"/>
    <x v="6"/>
    <x v="3"/>
    <x v="1"/>
    <x v="2"/>
    <x v="8"/>
    <s v="250-499Hour"/>
    <x v="3"/>
    <x v="1"/>
    <n v="11235389"/>
  </r>
  <r>
    <s v="KL7057W1TTZ"/>
    <x v="12"/>
    <x v="4"/>
    <x v="6"/>
    <x v="6"/>
    <x v="3"/>
    <x v="1"/>
    <x v="2"/>
    <x v="8"/>
    <s v="250-499Hour"/>
    <x v="3"/>
    <x v="3"/>
    <n v="12920699"/>
  </r>
  <r>
    <s v="KL7057W1UDZ"/>
    <x v="11"/>
    <x v="4"/>
    <x v="6"/>
    <x v="6"/>
    <x v="3"/>
    <x v="1"/>
    <x v="2"/>
    <x v="9"/>
    <s v="500-999Hour"/>
    <x v="3"/>
    <x v="2"/>
    <n v="11784102"/>
  </r>
  <r>
    <s v="KL7057W1UFZ"/>
    <x v="8"/>
    <x v="4"/>
    <x v="6"/>
    <x v="6"/>
    <x v="3"/>
    <x v="1"/>
    <x v="2"/>
    <x v="9"/>
    <s v="500-999Hour"/>
    <x v="3"/>
    <x v="1"/>
    <n v="10712812"/>
  </r>
  <r>
    <s v="KL7057W1UTZ"/>
    <x v="12"/>
    <x v="4"/>
    <x v="6"/>
    <x v="6"/>
    <x v="3"/>
    <x v="1"/>
    <x v="2"/>
    <x v="9"/>
    <s v="500-999Hour"/>
    <x v="3"/>
    <x v="3"/>
    <n v="12319736"/>
  </r>
  <r>
    <s v="KL7858W1AFZ"/>
    <x v="13"/>
    <x v="5"/>
    <x v="7"/>
    <x v="7"/>
    <x v="4"/>
    <x v="2"/>
    <x v="2"/>
    <x v="10"/>
    <s v="1-1Incident"/>
    <x v="3"/>
    <x v="1"/>
    <n v="820000000"/>
  </r>
  <r>
    <s v="KL7859W1AFZ"/>
    <x v="14"/>
    <x v="5"/>
    <x v="8"/>
    <x v="8"/>
    <x v="4"/>
    <x v="2"/>
    <x v="2"/>
    <x v="10"/>
    <s v="1-1Incident"/>
    <x v="3"/>
    <x v="1"/>
    <n v="1020000000"/>
  </r>
  <r>
    <s v="KL7881WLZFZ"/>
    <x v="15"/>
    <x v="6"/>
    <x v="9"/>
    <x v="9"/>
    <x v="1"/>
    <x v="3"/>
    <x v="1"/>
    <x v="11"/>
    <s v="1Case"/>
    <x v="3"/>
    <x v="1"/>
    <n v="787500000"/>
  </r>
  <r>
    <s v="KL7882WLZFZ"/>
    <x v="16"/>
    <x v="6"/>
    <x v="10"/>
    <x v="10"/>
    <x v="1"/>
    <x v="3"/>
    <x v="1"/>
    <x v="11"/>
    <s v="1Case"/>
    <x v="3"/>
    <x v="1"/>
    <n v="1022500000"/>
  </r>
  <r>
    <s v="KL7883WLZFZ"/>
    <x v="17"/>
    <x v="6"/>
    <x v="11"/>
    <x v="11"/>
    <x v="1"/>
    <x v="3"/>
    <x v="1"/>
    <x v="11"/>
    <s v="1Case"/>
    <x v="3"/>
    <x v="1"/>
    <n v="762500000"/>
  </r>
  <r>
    <s v="KL7884WL2FZ"/>
    <x v="18"/>
    <x v="7"/>
    <x v="12"/>
    <x v="12"/>
    <x v="5"/>
    <x v="4"/>
    <x v="1"/>
    <x v="12"/>
    <s v="2000Node"/>
    <x v="3"/>
    <x v="1"/>
    <n v="1190000000"/>
  </r>
  <r>
    <s v="KL7884WLUFZ"/>
    <x v="18"/>
    <x v="7"/>
    <x v="12"/>
    <x v="12"/>
    <x v="5"/>
    <x v="4"/>
    <x v="1"/>
    <x v="13"/>
    <s v="400Node"/>
    <x v="3"/>
    <x v="1"/>
    <n v="1102500000"/>
  </r>
  <r>
    <s v="KL7884WLWFZ"/>
    <x v="18"/>
    <x v="7"/>
    <x v="12"/>
    <x v="12"/>
    <x v="5"/>
    <x v="4"/>
    <x v="1"/>
    <x v="14"/>
    <s v="1000Node"/>
    <x v="3"/>
    <x v="1"/>
    <n v="1102500000"/>
  </r>
  <r>
    <s v="KL7884WLXFZ"/>
    <x v="18"/>
    <x v="7"/>
    <x v="12"/>
    <x v="12"/>
    <x v="5"/>
    <x v="4"/>
    <x v="1"/>
    <x v="15"/>
    <s v="5000Node"/>
    <x v="3"/>
    <x v="1"/>
    <n v="1312499999"/>
  </r>
  <r>
    <s v="KL7884WLYFZ"/>
    <x v="18"/>
    <x v="7"/>
    <x v="12"/>
    <x v="12"/>
    <x v="5"/>
    <x v="4"/>
    <x v="1"/>
    <x v="16"/>
    <s v="10000Node"/>
    <x v="3"/>
    <x v="1"/>
    <n v="159250000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s v="-"/>
    <x v="0"/>
    <x v="0"/>
    <x v="0"/>
    <x v="0"/>
    <x v="0"/>
    <x v="0"/>
    <x v="0"/>
    <x v="0"/>
    <s v="-"/>
    <x v="0"/>
    <x v="0"/>
    <m/>
  </r>
  <r>
    <s v="KL7122WLZDZ"/>
    <x v="1"/>
    <x v="1"/>
    <x v="1"/>
    <x v="1"/>
    <x v="1"/>
    <x v="1"/>
    <x v="1"/>
    <x v="0"/>
    <m/>
    <x v="1"/>
    <x v="1"/>
    <n v="754677000"/>
  </r>
  <r>
    <s v="KL7122WLZFZ"/>
    <x v="2"/>
    <x v="1"/>
    <x v="1"/>
    <x v="1"/>
    <x v="1"/>
    <x v="1"/>
    <x v="1"/>
    <x v="0"/>
    <m/>
    <x v="1"/>
    <x v="2"/>
    <n v="377338500"/>
  </r>
  <r>
    <s v="KL7122WLZTZ"/>
    <x v="3"/>
    <x v="1"/>
    <x v="1"/>
    <x v="1"/>
    <x v="1"/>
    <x v="1"/>
    <x v="1"/>
    <x v="0"/>
    <m/>
    <x v="1"/>
    <x v="3"/>
    <n v="1132015500"/>
  </r>
  <r>
    <s v="KL7124WLZDZ"/>
    <x v="4"/>
    <x v="1"/>
    <x v="2"/>
    <x v="2"/>
    <x v="1"/>
    <x v="1"/>
    <x v="1"/>
    <x v="0"/>
    <m/>
    <x v="1"/>
    <x v="1"/>
    <n v="1509354000"/>
  </r>
  <r>
    <s v="KL7124WLZFZ"/>
    <x v="5"/>
    <x v="1"/>
    <x v="2"/>
    <x v="2"/>
    <x v="1"/>
    <x v="1"/>
    <x v="1"/>
    <x v="0"/>
    <m/>
    <x v="1"/>
    <x v="2"/>
    <n v="754677000"/>
  </r>
  <r>
    <s v="KL7124WLZTZ"/>
    <x v="6"/>
    <x v="1"/>
    <x v="2"/>
    <x v="2"/>
    <x v="1"/>
    <x v="1"/>
    <x v="1"/>
    <x v="0"/>
    <m/>
    <x v="1"/>
    <x v="3"/>
    <n v="2264031000"/>
  </r>
  <r>
    <s v="KL7129WLZDZ"/>
    <x v="7"/>
    <x v="2"/>
    <x v="3"/>
    <x v="3"/>
    <x v="1"/>
    <x v="2"/>
    <x v="1"/>
    <x v="0"/>
    <m/>
    <x v="1"/>
    <x v="1"/>
    <n v="3675157200"/>
  </r>
  <r>
    <s v="KL7129WLZFZ"/>
    <x v="8"/>
    <x v="2"/>
    <x v="3"/>
    <x v="3"/>
    <x v="1"/>
    <x v="2"/>
    <x v="1"/>
    <x v="0"/>
    <m/>
    <x v="1"/>
    <x v="2"/>
    <n v="1837578600"/>
  </r>
  <r>
    <s v="KL7129WLZTZ"/>
    <x v="9"/>
    <x v="2"/>
    <x v="3"/>
    <x v="3"/>
    <x v="1"/>
    <x v="2"/>
    <x v="1"/>
    <x v="0"/>
    <m/>
    <x v="1"/>
    <x v="3"/>
    <n v="5512735800"/>
  </r>
  <r>
    <s v="KL7133W1AFZ"/>
    <x v="10"/>
    <x v="1"/>
    <x v="4"/>
    <x v="4"/>
    <x v="1"/>
    <x v="1"/>
    <x v="2"/>
    <x v="1"/>
    <s v="1-1Case"/>
    <x v="1"/>
    <x v="2"/>
    <n v="12912900"/>
  </r>
  <r>
    <s v="KL7133W1BFZ"/>
    <x v="10"/>
    <x v="1"/>
    <x v="4"/>
    <x v="4"/>
    <x v="1"/>
    <x v="1"/>
    <x v="2"/>
    <x v="2"/>
    <s v="2-2Case"/>
    <x v="1"/>
    <x v="2"/>
    <n v="11342100"/>
  </r>
  <r>
    <s v="KL7133W1CFZ"/>
    <x v="10"/>
    <x v="1"/>
    <x v="4"/>
    <x v="4"/>
    <x v="1"/>
    <x v="1"/>
    <x v="2"/>
    <x v="3"/>
    <s v="3-3Case"/>
    <x v="1"/>
    <x v="2"/>
    <n v="11342100"/>
  </r>
  <r>
    <s v="KL7133W1DFZ"/>
    <x v="10"/>
    <x v="1"/>
    <x v="4"/>
    <x v="4"/>
    <x v="1"/>
    <x v="1"/>
    <x v="2"/>
    <x v="4"/>
    <s v="4-4Case"/>
    <x v="1"/>
    <x v="2"/>
    <n v="11342100"/>
  </r>
  <r>
    <s v="KL7133W1EFZ"/>
    <x v="10"/>
    <x v="1"/>
    <x v="4"/>
    <x v="4"/>
    <x v="1"/>
    <x v="1"/>
    <x v="2"/>
    <x v="5"/>
    <s v="5-9Case"/>
    <x v="1"/>
    <x v="2"/>
    <n v="9725100"/>
  </r>
  <r>
    <s v="KL7133W1KFZ"/>
    <x v="10"/>
    <x v="1"/>
    <x v="4"/>
    <x v="4"/>
    <x v="1"/>
    <x v="1"/>
    <x v="2"/>
    <x v="6"/>
    <s v="10-14Case"/>
    <x v="1"/>
    <x v="2"/>
    <n v="8154300"/>
  </r>
  <r>
    <s v="KL7133W1MFZ"/>
    <x v="10"/>
    <x v="1"/>
    <x v="4"/>
    <x v="4"/>
    <x v="1"/>
    <x v="1"/>
    <x v="2"/>
    <x v="7"/>
    <s v="15-19Case"/>
    <x v="1"/>
    <x v="2"/>
    <n v="8154300"/>
  </r>
  <r>
    <s v="KL7133W1NFZ"/>
    <x v="10"/>
    <x v="1"/>
    <x v="4"/>
    <x v="4"/>
    <x v="1"/>
    <x v="1"/>
    <x v="2"/>
    <x v="8"/>
    <s v="20-24Case"/>
    <x v="1"/>
    <x v="2"/>
    <n v="8154300"/>
  </r>
  <r>
    <s v="KL7133W1PFZ"/>
    <x v="10"/>
    <x v="1"/>
    <x v="4"/>
    <x v="4"/>
    <x v="1"/>
    <x v="1"/>
    <x v="2"/>
    <x v="9"/>
    <s v="25-49Case"/>
    <x v="1"/>
    <x v="2"/>
    <n v="8154300"/>
  </r>
  <r>
    <s v="KL7227W1EFZ"/>
    <x v="11"/>
    <x v="2"/>
    <x v="5"/>
    <x v="5"/>
    <x v="2"/>
    <x v="3"/>
    <x v="2"/>
    <x v="5"/>
    <s v="5-9Incident"/>
    <x v="1"/>
    <x v="2"/>
    <n v="16863000"/>
  </r>
  <r>
    <s v="KL7227W1KFZ"/>
    <x v="11"/>
    <x v="2"/>
    <x v="5"/>
    <x v="5"/>
    <x v="2"/>
    <x v="3"/>
    <x v="2"/>
    <x v="6"/>
    <s v="10-14Incident"/>
    <x v="1"/>
    <x v="2"/>
    <n v="16863000"/>
  </r>
  <r>
    <s v="KL7227W1MFZ"/>
    <x v="11"/>
    <x v="2"/>
    <x v="5"/>
    <x v="5"/>
    <x v="2"/>
    <x v="3"/>
    <x v="2"/>
    <x v="7"/>
    <s v="15-19Incident"/>
    <x v="1"/>
    <x v="2"/>
    <n v="16863000"/>
  </r>
  <r>
    <s v="-"/>
    <x v="0"/>
    <x v="3"/>
    <x v="6"/>
    <x v="6"/>
    <x v="3"/>
    <x v="0"/>
    <x v="0"/>
    <x v="0"/>
    <s v="-"/>
    <x v="0"/>
    <x v="0"/>
    <m/>
  </r>
  <r>
    <s v="KL7221W1AFZ"/>
    <x v="12"/>
    <x v="4"/>
    <x v="7"/>
    <x v="7"/>
    <x v="4"/>
    <x v="1"/>
    <x v="2"/>
    <x v="1"/>
    <s v="1-1Day"/>
    <x v="1"/>
    <x v="2"/>
    <n v="25155900"/>
  </r>
  <r>
    <s v="KL7224W1AFZ"/>
    <x v="13"/>
    <x v="4"/>
    <x v="8"/>
    <x v="8"/>
    <x v="4"/>
    <x v="1"/>
    <x v="2"/>
    <x v="1"/>
    <s v="1-1Day"/>
    <x v="1"/>
    <x v="2"/>
    <n v="92238300"/>
  </r>
  <r>
    <s v="KL7224W1BFZ"/>
    <x v="13"/>
    <x v="4"/>
    <x v="8"/>
    <x v="8"/>
    <x v="4"/>
    <x v="1"/>
    <x v="2"/>
    <x v="2"/>
    <s v="2-2Day"/>
    <x v="1"/>
    <x v="2"/>
    <n v="92238300"/>
  </r>
  <r>
    <s v="KL7224W1CFZ"/>
    <x v="13"/>
    <x v="4"/>
    <x v="8"/>
    <x v="8"/>
    <x v="4"/>
    <x v="1"/>
    <x v="2"/>
    <x v="3"/>
    <s v="3-3Day"/>
    <x v="1"/>
    <x v="2"/>
    <n v="92238300"/>
  </r>
  <r>
    <s v="KL7224W1DFZ"/>
    <x v="13"/>
    <x v="4"/>
    <x v="8"/>
    <x v="8"/>
    <x v="4"/>
    <x v="1"/>
    <x v="2"/>
    <x v="4"/>
    <s v="4-4Day"/>
    <x v="1"/>
    <x v="2"/>
    <n v="92238300"/>
  </r>
  <r>
    <s v="KL7224W1EFZ"/>
    <x v="13"/>
    <x v="4"/>
    <x v="8"/>
    <x v="8"/>
    <x v="4"/>
    <x v="1"/>
    <x v="2"/>
    <x v="5"/>
    <s v="5-9Day"/>
    <x v="1"/>
    <x v="2"/>
    <n v="92238300"/>
  </r>
  <r>
    <s v="KL7224W1KFZ"/>
    <x v="13"/>
    <x v="4"/>
    <x v="8"/>
    <x v="8"/>
    <x v="4"/>
    <x v="1"/>
    <x v="2"/>
    <x v="6"/>
    <s v="10-14Day"/>
    <x v="1"/>
    <x v="2"/>
    <n v="92238300"/>
  </r>
  <r>
    <s v="KL7224W1MFZ"/>
    <x v="13"/>
    <x v="4"/>
    <x v="8"/>
    <x v="8"/>
    <x v="4"/>
    <x v="1"/>
    <x v="2"/>
    <x v="7"/>
    <s v="15-19Day"/>
    <x v="1"/>
    <x v="2"/>
    <n v="92238300"/>
  </r>
  <r>
    <s v="KL7224W1NFZ"/>
    <x v="13"/>
    <x v="4"/>
    <x v="8"/>
    <x v="8"/>
    <x v="4"/>
    <x v="1"/>
    <x v="2"/>
    <x v="8"/>
    <s v="20-24Day"/>
    <x v="1"/>
    <x v="2"/>
    <n v="92238300"/>
  </r>
  <r>
    <s v="KL7224W1PFZ"/>
    <x v="13"/>
    <x v="5"/>
    <x v="8"/>
    <x v="8"/>
    <x v="4"/>
    <x v="1"/>
    <x v="2"/>
    <x v="9"/>
    <s v="25-49Day"/>
    <x v="1"/>
    <x v="2"/>
    <n v="92238300"/>
  </r>
  <r>
    <s v="KL7224W1QFZ"/>
    <x v="13"/>
    <x v="5"/>
    <x v="8"/>
    <x v="8"/>
    <x v="4"/>
    <x v="1"/>
    <x v="2"/>
    <x v="10"/>
    <s v="50-99Day"/>
    <x v="1"/>
    <x v="2"/>
    <n v="92238300"/>
  </r>
  <r>
    <s v="KL7224W1RFZ"/>
    <x v="13"/>
    <x v="5"/>
    <x v="8"/>
    <x v="8"/>
    <x v="4"/>
    <x v="1"/>
    <x v="2"/>
    <x v="11"/>
    <s v="100-149Day"/>
    <x v="1"/>
    <x v="2"/>
    <n v="92238300"/>
  </r>
  <r>
    <s v="KL7224W1SFZ"/>
    <x v="13"/>
    <x v="5"/>
    <x v="8"/>
    <x v="8"/>
    <x v="4"/>
    <x v="1"/>
    <x v="2"/>
    <x v="12"/>
    <s v="150-249Day"/>
    <x v="1"/>
    <x v="2"/>
    <n v="92238300"/>
  </r>
  <r>
    <s v="KL7222W1AFZ"/>
    <x v="14"/>
    <x v="4"/>
    <x v="9"/>
    <x v="9"/>
    <x v="4"/>
    <x v="1"/>
    <x v="2"/>
    <x v="1"/>
    <s v="1-1Day"/>
    <x v="1"/>
    <x v="2"/>
    <n v="47516700"/>
  </r>
  <r>
    <s v="KL7222W1BFZ"/>
    <x v="14"/>
    <x v="4"/>
    <x v="9"/>
    <x v="9"/>
    <x v="4"/>
    <x v="1"/>
    <x v="2"/>
    <x v="2"/>
    <s v="2-2Day"/>
    <x v="1"/>
    <x v="2"/>
    <n v="47516700"/>
  </r>
  <r>
    <s v="KL7222W1CFZ"/>
    <x v="14"/>
    <x v="4"/>
    <x v="9"/>
    <x v="9"/>
    <x v="4"/>
    <x v="1"/>
    <x v="2"/>
    <x v="3"/>
    <s v="3-3Day"/>
    <x v="1"/>
    <x v="2"/>
    <n v="47516700"/>
  </r>
  <r>
    <s v="KL7222W1DFZ"/>
    <x v="14"/>
    <x v="4"/>
    <x v="9"/>
    <x v="9"/>
    <x v="4"/>
    <x v="1"/>
    <x v="2"/>
    <x v="4"/>
    <s v="4-4Day"/>
    <x v="1"/>
    <x v="2"/>
    <n v="47516700"/>
  </r>
  <r>
    <s v="KL7222W1EFZ"/>
    <x v="14"/>
    <x v="4"/>
    <x v="9"/>
    <x v="9"/>
    <x v="4"/>
    <x v="1"/>
    <x v="2"/>
    <x v="5"/>
    <s v="5-9Day"/>
    <x v="1"/>
    <x v="2"/>
    <n v="47516700"/>
  </r>
  <r>
    <s v="KL7222W1KFZ"/>
    <x v="14"/>
    <x v="4"/>
    <x v="9"/>
    <x v="9"/>
    <x v="4"/>
    <x v="1"/>
    <x v="2"/>
    <x v="6"/>
    <s v="10-14Day"/>
    <x v="1"/>
    <x v="2"/>
    <n v="47516700"/>
  </r>
  <r>
    <s v="KL7222W1MFZ"/>
    <x v="14"/>
    <x v="4"/>
    <x v="9"/>
    <x v="9"/>
    <x v="4"/>
    <x v="1"/>
    <x v="2"/>
    <x v="7"/>
    <s v="15-19Day"/>
    <x v="1"/>
    <x v="2"/>
    <n v="47516700"/>
  </r>
  <r>
    <s v="KL7222W1NFZ"/>
    <x v="14"/>
    <x v="4"/>
    <x v="9"/>
    <x v="9"/>
    <x v="4"/>
    <x v="1"/>
    <x v="2"/>
    <x v="8"/>
    <s v="20-24Day"/>
    <x v="1"/>
    <x v="2"/>
    <n v="47516700"/>
  </r>
  <r>
    <s v="KL7222W1PFZ"/>
    <x v="14"/>
    <x v="5"/>
    <x v="9"/>
    <x v="9"/>
    <x v="4"/>
    <x v="1"/>
    <x v="2"/>
    <x v="9"/>
    <s v="25-49Day"/>
    <x v="1"/>
    <x v="2"/>
    <n v="47516700"/>
  </r>
  <r>
    <s v="KL7222W1QFZ"/>
    <x v="14"/>
    <x v="5"/>
    <x v="9"/>
    <x v="9"/>
    <x v="4"/>
    <x v="1"/>
    <x v="2"/>
    <x v="10"/>
    <s v="50-99Day"/>
    <x v="1"/>
    <x v="2"/>
    <n v="47516700"/>
  </r>
  <r>
    <s v="KL7222W1RFZ"/>
    <x v="14"/>
    <x v="5"/>
    <x v="9"/>
    <x v="9"/>
    <x v="4"/>
    <x v="1"/>
    <x v="2"/>
    <x v="11"/>
    <s v="100-149Day"/>
    <x v="1"/>
    <x v="2"/>
    <n v="47516700"/>
  </r>
  <r>
    <s v="KL7222W1SFZ"/>
    <x v="14"/>
    <x v="5"/>
    <x v="9"/>
    <x v="9"/>
    <x v="4"/>
    <x v="1"/>
    <x v="2"/>
    <x v="12"/>
    <s v="150-249Day"/>
    <x v="1"/>
    <x v="2"/>
    <n v="47516700"/>
  </r>
  <r>
    <s v="KL7231WLZFZ"/>
    <x v="15"/>
    <x v="5"/>
    <x v="10"/>
    <x v="10"/>
    <x v="1"/>
    <x v="1"/>
    <x v="1"/>
    <x v="0"/>
    <m/>
    <x v="1"/>
    <x v="2"/>
    <n v="47516700"/>
  </r>
  <r>
    <s v="KL7232WLZFZ"/>
    <x v="16"/>
    <x v="5"/>
    <x v="11"/>
    <x v="11"/>
    <x v="1"/>
    <x v="1"/>
    <x v="1"/>
    <x v="0"/>
    <m/>
    <x v="1"/>
    <x v="2"/>
    <n v="47516700"/>
  </r>
  <r>
    <s v="KL7234WLZFZ"/>
    <x v="17"/>
    <x v="5"/>
    <x v="12"/>
    <x v="12"/>
    <x v="1"/>
    <x v="1"/>
    <x v="1"/>
    <x v="0"/>
    <m/>
    <x v="1"/>
    <x v="2"/>
    <n v="47516700"/>
  </r>
  <r>
    <s v="KL7267WLZFZ"/>
    <x v="18"/>
    <x v="5"/>
    <x v="13"/>
    <x v="13"/>
    <x v="1"/>
    <x v="1"/>
    <x v="1"/>
    <x v="0"/>
    <m/>
    <x v="1"/>
    <x v="2"/>
    <n v="11896500"/>
  </r>
  <r>
    <s v="KL7268WLZFZ"/>
    <x v="19"/>
    <x v="5"/>
    <x v="14"/>
    <x v="14"/>
    <x v="1"/>
    <x v="1"/>
    <x v="1"/>
    <x v="0"/>
    <m/>
    <x v="1"/>
    <x v="2"/>
    <n v="23769900"/>
  </r>
  <r>
    <s v="KL7269WLZFZ"/>
    <x v="20"/>
    <x v="5"/>
    <x v="15"/>
    <x v="15"/>
    <x v="1"/>
    <x v="1"/>
    <x v="1"/>
    <x v="0"/>
    <m/>
    <x v="1"/>
    <x v="2"/>
    <n v="47516700"/>
  </r>
  <r>
    <s v="KL7299WLZFZ"/>
    <x v="21"/>
    <x v="5"/>
    <x v="16"/>
    <x v="16"/>
    <x v="1"/>
    <x v="1"/>
    <x v="1"/>
    <x v="0"/>
    <m/>
    <x v="1"/>
    <x v="2"/>
    <n v="47516700"/>
  </r>
  <r>
    <s v="KL7106WLZFZ"/>
    <x v="22"/>
    <x v="3"/>
    <x v="17"/>
    <x v="17"/>
    <x v="1"/>
    <x v="2"/>
    <x v="1"/>
    <x v="0"/>
    <m/>
    <x v="1"/>
    <x v="2"/>
    <n v="403891950"/>
  </r>
  <r>
    <s v="KL7107WLZFZ"/>
    <x v="23"/>
    <x v="3"/>
    <x v="18"/>
    <x v="18"/>
    <x v="1"/>
    <x v="2"/>
    <x v="1"/>
    <x v="0"/>
    <m/>
    <x v="1"/>
    <x v="2"/>
    <n v="6058379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21">
  <r>
    <s v="-"/>
    <x v="0"/>
    <x v="0"/>
    <x v="0"/>
    <x v="0"/>
    <x v="0"/>
    <x v="0"/>
    <x v="0"/>
    <x v="0"/>
    <s v="-"/>
    <x v="0"/>
    <x v="0"/>
    <m/>
  </r>
  <r>
    <s v="KL4065WAYMG"/>
    <x v="1"/>
    <x v="1"/>
    <x v="1"/>
    <x v="1"/>
    <x v="1"/>
    <x v="1"/>
    <x v="1"/>
    <x v="1"/>
    <s v=""/>
    <x v="1"/>
    <x v="1"/>
    <n v="50820"/>
  </r>
  <r>
    <s v="KL4065WAXMG"/>
    <x v="1"/>
    <x v="1"/>
    <x v="1"/>
    <x v="1"/>
    <x v="1"/>
    <x v="1"/>
    <x v="1"/>
    <x v="2"/>
    <s v=""/>
    <x v="1"/>
    <x v="1"/>
    <n v="53361"/>
  </r>
  <r>
    <s v="KL4065WAYM4"/>
    <x v="2"/>
    <x v="1"/>
    <x v="1"/>
    <x v="1"/>
    <x v="1"/>
    <x v="1"/>
    <x v="1"/>
    <x v="1"/>
    <s v=""/>
    <x v="2"/>
    <x v="1"/>
    <n v="55902"/>
  </r>
  <r>
    <s v="KL4065WAXM4"/>
    <x v="2"/>
    <x v="1"/>
    <x v="1"/>
    <x v="1"/>
    <x v="1"/>
    <x v="1"/>
    <x v="1"/>
    <x v="2"/>
    <s v=""/>
    <x v="2"/>
    <x v="1"/>
    <n v="58443"/>
  </r>
  <r>
    <s v="KL4065WAWMG"/>
    <x v="1"/>
    <x v="1"/>
    <x v="1"/>
    <x v="1"/>
    <x v="1"/>
    <x v="1"/>
    <x v="1"/>
    <x v="3"/>
    <s v=""/>
    <x v="1"/>
    <x v="1"/>
    <n v="63525"/>
  </r>
  <r>
    <s v="KL4065WAVMG"/>
    <x v="1"/>
    <x v="1"/>
    <x v="1"/>
    <x v="1"/>
    <x v="1"/>
    <x v="1"/>
    <x v="1"/>
    <x v="4"/>
    <s v=""/>
    <x v="1"/>
    <x v="1"/>
    <n v="68607"/>
  </r>
  <r>
    <s v="KL4065WAWM4"/>
    <x v="2"/>
    <x v="1"/>
    <x v="1"/>
    <x v="1"/>
    <x v="1"/>
    <x v="1"/>
    <x v="1"/>
    <x v="3"/>
    <s v=""/>
    <x v="2"/>
    <x v="1"/>
    <n v="71148"/>
  </r>
  <r>
    <s v="KL4065WAVM4"/>
    <x v="2"/>
    <x v="1"/>
    <x v="1"/>
    <x v="1"/>
    <x v="1"/>
    <x v="1"/>
    <x v="1"/>
    <x v="4"/>
    <s v=""/>
    <x v="2"/>
    <x v="1"/>
    <n v="76230"/>
  </r>
  <r>
    <s v="KL4065WAUMG"/>
    <x v="1"/>
    <x v="1"/>
    <x v="1"/>
    <x v="1"/>
    <x v="1"/>
    <x v="1"/>
    <x v="1"/>
    <x v="5"/>
    <s v=""/>
    <x v="1"/>
    <x v="1"/>
    <n v="81312"/>
  </r>
  <r>
    <s v="KL4065WAUM4"/>
    <x v="2"/>
    <x v="1"/>
    <x v="1"/>
    <x v="1"/>
    <x v="1"/>
    <x v="1"/>
    <x v="1"/>
    <x v="5"/>
    <s v=""/>
    <x v="2"/>
    <x v="1"/>
    <n v="88935"/>
  </r>
  <r>
    <s v="KL4065WATMG"/>
    <x v="1"/>
    <x v="1"/>
    <x v="1"/>
    <x v="1"/>
    <x v="1"/>
    <x v="1"/>
    <x v="1"/>
    <x v="6"/>
    <s v=""/>
    <x v="1"/>
    <x v="1"/>
    <n v="91476"/>
  </r>
  <r>
    <s v="KL4065WARMG"/>
    <x v="1"/>
    <x v="1"/>
    <x v="1"/>
    <x v="1"/>
    <x v="1"/>
    <x v="1"/>
    <x v="1"/>
    <x v="7"/>
    <s v=""/>
    <x v="1"/>
    <x v="1"/>
    <n v="101640"/>
  </r>
  <r>
    <s v="KL4065WASMG"/>
    <x v="1"/>
    <x v="1"/>
    <x v="1"/>
    <x v="1"/>
    <x v="1"/>
    <x v="1"/>
    <x v="1"/>
    <x v="8"/>
    <s v=""/>
    <x v="1"/>
    <x v="1"/>
    <n v="101640"/>
  </r>
  <r>
    <s v="KL4065WATM4"/>
    <x v="2"/>
    <x v="1"/>
    <x v="1"/>
    <x v="1"/>
    <x v="1"/>
    <x v="1"/>
    <x v="1"/>
    <x v="6"/>
    <s v=""/>
    <x v="2"/>
    <x v="1"/>
    <n v="101640"/>
  </r>
  <r>
    <s v="KL4065WARM4"/>
    <x v="2"/>
    <x v="1"/>
    <x v="1"/>
    <x v="1"/>
    <x v="1"/>
    <x v="1"/>
    <x v="1"/>
    <x v="7"/>
    <s v=""/>
    <x v="2"/>
    <x v="1"/>
    <n v="111804"/>
  </r>
  <r>
    <s v="KL4065WASM4"/>
    <x v="2"/>
    <x v="1"/>
    <x v="1"/>
    <x v="1"/>
    <x v="1"/>
    <x v="1"/>
    <x v="1"/>
    <x v="8"/>
    <s v=""/>
    <x v="2"/>
    <x v="1"/>
    <n v="111804"/>
  </r>
  <r>
    <s v="KL4065WAQMG"/>
    <x v="1"/>
    <x v="1"/>
    <x v="1"/>
    <x v="1"/>
    <x v="1"/>
    <x v="1"/>
    <x v="1"/>
    <x v="9"/>
    <s v=""/>
    <x v="1"/>
    <x v="1"/>
    <n v="114345"/>
  </r>
  <r>
    <s v="KL4065WAQM4"/>
    <x v="2"/>
    <x v="1"/>
    <x v="1"/>
    <x v="1"/>
    <x v="1"/>
    <x v="1"/>
    <x v="1"/>
    <x v="9"/>
    <s v=""/>
    <x v="2"/>
    <x v="1"/>
    <n v="127050"/>
  </r>
  <r>
    <s v="KL4065WAPMG"/>
    <x v="1"/>
    <x v="1"/>
    <x v="1"/>
    <x v="1"/>
    <x v="1"/>
    <x v="1"/>
    <x v="1"/>
    <x v="10"/>
    <s v=""/>
    <x v="1"/>
    <x v="1"/>
    <n v="129591"/>
  </r>
  <r>
    <s v="KL4065WAEMG"/>
    <x v="1"/>
    <x v="1"/>
    <x v="1"/>
    <x v="1"/>
    <x v="1"/>
    <x v="1"/>
    <x v="1"/>
    <x v="11"/>
    <s v=""/>
    <x v="1"/>
    <x v="1"/>
    <n v="139755"/>
  </r>
  <r>
    <s v="KL4065WAKMG"/>
    <x v="1"/>
    <x v="1"/>
    <x v="1"/>
    <x v="1"/>
    <x v="1"/>
    <x v="1"/>
    <x v="1"/>
    <x v="0"/>
    <s v=""/>
    <x v="1"/>
    <x v="1"/>
    <n v="139755"/>
  </r>
  <r>
    <s v="KL4065WAMMG"/>
    <x v="1"/>
    <x v="1"/>
    <x v="1"/>
    <x v="1"/>
    <x v="1"/>
    <x v="1"/>
    <x v="1"/>
    <x v="12"/>
    <s v=""/>
    <x v="1"/>
    <x v="1"/>
    <n v="139755"/>
  </r>
  <r>
    <s v="KL4065WANMG"/>
    <x v="1"/>
    <x v="1"/>
    <x v="1"/>
    <x v="1"/>
    <x v="1"/>
    <x v="1"/>
    <x v="1"/>
    <x v="13"/>
    <s v=""/>
    <x v="1"/>
    <x v="1"/>
    <n v="139755"/>
  </r>
  <r>
    <s v="KL4065WAAMG"/>
    <x v="1"/>
    <x v="1"/>
    <x v="1"/>
    <x v="1"/>
    <x v="1"/>
    <x v="1"/>
    <x v="1"/>
    <x v="14"/>
    <s v=""/>
    <x v="1"/>
    <x v="1"/>
    <n v="139755"/>
  </r>
  <r>
    <s v="KL4065WABMG"/>
    <x v="1"/>
    <x v="1"/>
    <x v="1"/>
    <x v="1"/>
    <x v="1"/>
    <x v="1"/>
    <x v="1"/>
    <x v="15"/>
    <s v=""/>
    <x v="1"/>
    <x v="1"/>
    <n v="139755"/>
  </r>
  <r>
    <s v="KL4065WACMG"/>
    <x v="1"/>
    <x v="1"/>
    <x v="1"/>
    <x v="1"/>
    <x v="1"/>
    <x v="1"/>
    <x v="1"/>
    <x v="16"/>
    <s v=""/>
    <x v="1"/>
    <x v="1"/>
    <n v="139755"/>
  </r>
  <r>
    <s v="KL4065WADMG"/>
    <x v="1"/>
    <x v="1"/>
    <x v="1"/>
    <x v="1"/>
    <x v="1"/>
    <x v="1"/>
    <x v="1"/>
    <x v="17"/>
    <s v=""/>
    <x v="1"/>
    <x v="1"/>
    <n v="139755"/>
  </r>
  <r>
    <s v="KL4065WAPM4"/>
    <x v="2"/>
    <x v="1"/>
    <x v="1"/>
    <x v="1"/>
    <x v="1"/>
    <x v="1"/>
    <x v="1"/>
    <x v="10"/>
    <s v=""/>
    <x v="2"/>
    <x v="1"/>
    <n v="142296"/>
  </r>
  <r>
    <s v="KL4065WAEM4"/>
    <x v="2"/>
    <x v="1"/>
    <x v="1"/>
    <x v="1"/>
    <x v="1"/>
    <x v="1"/>
    <x v="1"/>
    <x v="11"/>
    <s v=""/>
    <x v="2"/>
    <x v="1"/>
    <n v="152460"/>
  </r>
  <r>
    <s v="KL4065WAKM4"/>
    <x v="2"/>
    <x v="1"/>
    <x v="1"/>
    <x v="1"/>
    <x v="1"/>
    <x v="1"/>
    <x v="1"/>
    <x v="0"/>
    <s v=""/>
    <x v="2"/>
    <x v="1"/>
    <n v="152460"/>
  </r>
  <r>
    <s v="KL4065WAMM4"/>
    <x v="2"/>
    <x v="1"/>
    <x v="1"/>
    <x v="1"/>
    <x v="1"/>
    <x v="1"/>
    <x v="1"/>
    <x v="12"/>
    <s v=""/>
    <x v="2"/>
    <x v="1"/>
    <n v="152460"/>
  </r>
  <r>
    <s v="KL4065WANM4"/>
    <x v="2"/>
    <x v="1"/>
    <x v="1"/>
    <x v="1"/>
    <x v="1"/>
    <x v="1"/>
    <x v="1"/>
    <x v="13"/>
    <s v=""/>
    <x v="2"/>
    <x v="1"/>
    <n v="152460"/>
  </r>
  <r>
    <s v="KL4065WAAM4"/>
    <x v="2"/>
    <x v="1"/>
    <x v="1"/>
    <x v="1"/>
    <x v="1"/>
    <x v="1"/>
    <x v="1"/>
    <x v="14"/>
    <s v=""/>
    <x v="2"/>
    <x v="1"/>
    <n v="152460"/>
  </r>
  <r>
    <s v="KL4065WABM4"/>
    <x v="2"/>
    <x v="1"/>
    <x v="1"/>
    <x v="1"/>
    <x v="1"/>
    <x v="1"/>
    <x v="1"/>
    <x v="15"/>
    <s v=""/>
    <x v="2"/>
    <x v="1"/>
    <n v="152460"/>
  </r>
  <r>
    <s v="KL4065WACM4"/>
    <x v="2"/>
    <x v="1"/>
    <x v="1"/>
    <x v="1"/>
    <x v="1"/>
    <x v="1"/>
    <x v="1"/>
    <x v="16"/>
    <s v=""/>
    <x v="2"/>
    <x v="1"/>
    <n v="152460"/>
  </r>
  <r>
    <s v="KL4065WADM4"/>
    <x v="2"/>
    <x v="1"/>
    <x v="1"/>
    <x v="1"/>
    <x v="1"/>
    <x v="1"/>
    <x v="1"/>
    <x v="17"/>
    <s v=""/>
    <x v="2"/>
    <x v="1"/>
    <n v="152460"/>
  </r>
  <r>
    <s v="KL4065WAYFG"/>
    <x v="3"/>
    <x v="1"/>
    <x v="1"/>
    <x v="1"/>
    <x v="1"/>
    <x v="1"/>
    <x v="1"/>
    <x v="1"/>
    <s v=""/>
    <x v="1"/>
    <x v="2"/>
    <n v="508200"/>
  </r>
  <r>
    <s v="KL4065WAXFG"/>
    <x v="3"/>
    <x v="1"/>
    <x v="1"/>
    <x v="1"/>
    <x v="1"/>
    <x v="1"/>
    <x v="1"/>
    <x v="2"/>
    <s v=""/>
    <x v="1"/>
    <x v="2"/>
    <n v="533610"/>
  </r>
  <r>
    <s v="KL4065WAYF4"/>
    <x v="4"/>
    <x v="1"/>
    <x v="1"/>
    <x v="1"/>
    <x v="1"/>
    <x v="1"/>
    <x v="1"/>
    <x v="1"/>
    <s v=""/>
    <x v="2"/>
    <x v="2"/>
    <n v="559020"/>
  </r>
  <r>
    <s v="KL4065WAXF4"/>
    <x v="4"/>
    <x v="1"/>
    <x v="1"/>
    <x v="1"/>
    <x v="1"/>
    <x v="1"/>
    <x v="1"/>
    <x v="2"/>
    <s v=""/>
    <x v="2"/>
    <x v="2"/>
    <n v="586740"/>
  </r>
  <r>
    <s v="KL4065WAWFG"/>
    <x v="3"/>
    <x v="1"/>
    <x v="1"/>
    <x v="1"/>
    <x v="1"/>
    <x v="1"/>
    <x v="1"/>
    <x v="3"/>
    <s v=""/>
    <x v="1"/>
    <x v="2"/>
    <n v="635250"/>
  </r>
  <r>
    <s v="KL4065WAVFG"/>
    <x v="3"/>
    <x v="1"/>
    <x v="1"/>
    <x v="1"/>
    <x v="1"/>
    <x v="1"/>
    <x v="1"/>
    <x v="4"/>
    <s v=""/>
    <x v="1"/>
    <x v="2"/>
    <n v="686070"/>
  </r>
  <r>
    <s v="KL4065WAWF4"/>
    <x v="4"/>
    <x v="1"/>
    <x v="1"/>
    <x v="1"/>
    <x v="1"/>
    <x v="1"/>
    <x v="1"/>
    <x v="3"/>
    <s v=""/>
    <x v="2"/>
    <x v="2"/>
    <n v="699930"/>
  </r>
  <r>
    <s v="KL4065WAVF4"/>
    <x v="4"/>
    <x v="1"/>
    <x v="1"/>
    <x v="1"/>
    <x v="1"/>
    <x v="1"/>
    <x v="1"/>
    <x v="4"/>
    <s v=""/>
    <x v="2"/>
    <x v="2"/>
    <n v="755370"/>
  </r>
  <r>
    <s v="KL4065WAYDG"/>
    <x v="5"/>
    <x v="1"/>
    <x v="1"/>
    <x v="1"/>
    <x v="1"/>
    <x v="1"/>
    <x v="1"/>
    <x v="1"/>
    <s v=""/>
    <x v="1"/>
    <x v="3"/>
    <n v="762300"/>
  </r>
  <r>
    <s v="KL4065WAXDG"/>
    <x v="5"/>
    <x v="1"/>
    <x v="1"/>
    <x v="1"/>
    <x v="1"/>
    <x v="1"/>
    <x v="1"/>
    <x v="2"/>
    <s v=""/>
    <x v="1"/>
    <x v="3"/>
    <n v="801570"/>
  </r>
  <r>
    <s v="KL4065WAUFG"/>
    <x v="3"/>
    <x v="1"/>
    <x v="1"/>
    <x v="1"/>
    <x v="1"/>
    <x v="1"/>
    <x v="1"/>
    <x v="5"/>
    <s v=""/>
    <x v="1"/>
    <x v="2"/>
    <n v="813120"/>
  </r>
  <r>
    <s v="KL4065WAYD4"/>
    <x v="6"/>
    <x v="1"/>
    <x v="1"/>
    <x v="1"/>
    <x v="1"/>
    <x v="1"/>
    <x v="1"/>
    <x v="1"/>
    <s v=""/>
    <x v="2"/>
    <x v="3"/>
    <n v="838530"/>
  </r>
  <r>
    <s v="KL4065WAXD4"/>
    <x v="6"/>
    <x v="1"/>
    <x v="1"/>
    <x v="1"/>
    <x v="1"/>
    <x v="1"/>
    <x v="1"/>
    <x v="2"/>
    <s v=""/>
    <x v="2"/>
    <x v="3"/>
    <n v="880110"/>
  </r>
  <r>
    <s v="KL4065WAUF4"/>
    <x v="4"/>
    <x v="1"/>
    <x v="1"/>
    <x v="1"/>
    <x v="1"/>
    <x v="1"/>
    <x v="1"/>
    <x v="5"/>
    <s v=""/>
    <x v="2"/>
    <x v="2"/>
    <n v="893970"/>
  </r>
  <r>
    <s v="KL4065WATFG"/>
    <x v="3"/>
    <x v="1"/>
    <x v="1"/>
    <x v="1"/>
    <x v="1"/>
    <x v="1"/>
    <x v="1"/>
    <x v="6"/>
    <s v=""/>
    <x v="1"/>
    <x v="2"/>
    <n v="914760"/>
  </r>
  <r>
    <s v="KL4065WAYTG"/>
    <x v="7"/>
    <x v="1"/>
    <x v="1"/>
    <x v="1"/>
    <x v="1"/>
    <x v="1"/>
    <x v="1"/>
    <x v="1"/>
    <s v=""/>
    <x v="1"/>
    <x v="4"/>
    <n v="940170"/>
  </r>
  <r>
    <s v="KL4065WAWDG"/>
    <x v="5"/>
    <x v="1"/>
    <x v="1"/>
    <x v="1"/>
    <x v="1"/>
    <x v="1"/>
    <x v="1"/>
    <x v="3"/>
    <s v=""/>
    <x v="1"/>
    <x v="3"/>
    <n v="954030"/>
  </r>
  <r>
    <s v="KL4065WAXTG"/>
    <x v="7"/>
    <x v="1"/>
    <x v="1"/>
    <x v="1"/>
    <x v="1"/>
    <x v="1"/>
    <x v="1"/>
    <x v="2"/>
    <s v=""/>
    <x v="1"/>
    <x v="4"/>
    <n v="986370"/>
  </r>
  <r>
    <s v="KL4065WATF4"/>
    <x v="4"/>
    <x v="1"/>
    <x v="1"/>
    <x v="1"/>
    <x v="1"/>
    <x v="1"/>
    <x v="1"/>
    <x v="6"/>
    <s v=""/>
    <x v="2"/>
    <x v="2"/>
    <n v="1007160"/>
  </r>
  <r>
    <s v="KL4065WARFG"/>
    <x v="3"/>
    <x v="1"/>
    <x v="1"/>
    <x v="1"/>
    <x v="1"/>
    <x v="1"/>
    <x v="1"/>
    <x v="7"/>
    <s v=""/>
    <x v="1"/>
    <x v="2"/>
    <n v="1016400"/>
  </r>
  <r>
    <s v="KL4065WASFG"/>
    <x v="3"/>
    <x v="1"/>
    <x v="1"/>
    <x v="1"/>
    <x v="1"/>
    <x v="1"/>
    <x v="1"/>
    <x v="8"/>
    <s v=""/>
    <x v="1"/>
    <x v="2"/>
    <n v="1016400"/>
  </r>
  <r>
    <s v="KL4065WAVDG"/>
    <x v="5"/>
    <x v="1"/>
    <x v="1"/>
    <x v="1"/>
    <x v="1"/>
    <x v="1"/>
    <x v="1"/>
    <x v="4"/>
    <s v=""/>
    <x v="1"/>
    <x v="3"/>
    <n v="1030260"/>
  </r>
  <r>
    <s v="KL4065WAYT4"/>
    <x v="8"/>
    <x v="1"/>
    <x v="1"/>
    <x v="1"/>
    <x v="1"/>
    <x v="1"/>
    <x v="1"/>
    <x v="1"/>
    <s v=""/>
    <x v="2"/>
    <x v="4"/>
    <n v="1034880"/>
  </r>
  <r>
    <s v="KL4065WAWD4"/>
    <x v="6"/>
    <x v="1"/>
    <x v="1"/>
    <x v="1"/>
    <x v="1"/>
    <x v="1"/>
    <x v="1"/>
    <x v="3"/>
    <s v=""/>
    <x v="2"/>
    <x v="3"/>
    <n v="1046430"/>
  </r>
  <r>
    <s v="KL4065WAXT4"/>
    <x v="8"/>
    <x v="1"/>
    <x v="1"/>
    <x v="1"/>
    <x v="1"/>
    <x v="1"/>
    <x v="1"/>
    <x v="2"/>
    <s v=""/>
    <x v="2"/>
    <x v="4"/>
    <n v="1085700"/>
  </r>
  <r>
    <s v="KL4065WARF4"/>
    <x v="4"/>
    <x v="1"/>
    <x v="1"/>
    <x v="1"/>
    <x v="1"/>
    <x v="1"/>
    <x v="1"/>
    <x v="7"/>
    <s v=""/>
    <x v="2"/>
    <x v="2"/>
    <n v="1118040"/>
  </r>
  <r>
    <s v="KL4065WASF4"/>
    <x v="4"/>
    <x v="1"/>
    <x v="1"/>
    <x v="1"/>
    <x v="1"/>
    <x v="1"/>
    <x v="1"/>
    <x v="8"/>
    <s v=""/>
    <x v="2"/>
    <x v="2"/>
    <n v="1118040"/>
  </r>
  <r>
    <s v="KL4065WAVD4"/>
    <x v="6"/>
    <x v="1"/>
    <x v="1"/>
    <x v="1"/>
    <x v="1"/>
    <x v="1"/>
    <x v="1"/>
    <x v="4"/>
    <s v=""/>
    <x v="2"/>
    <x v="3"/>
    <n v="1134210"/>
  </r>
  <r>
    <s v="KL4065WAQFG"/>
    <x v="3"/>
    <x v="1"/>
    <x v="1"/>
    <x v="1"/>
    <x v="1"/>
    <x v="1"/>
    <x v="1"/>
    <x v="9"/>
    <s v=""/>
    <x v="1"/>
    <x v="2"/>
    <n v="1143450"/>
  </r>
  <r>
    <s v="KL4065WAWTG"/>
    <x v="7"/>
    <x v="1"/>
    <x v="1"/>
    <x v="1"/>
    <x v="1"/>
    <x v="1"/>
    <x v="1"/>
    <x v="3"/>
    <s v=""/>
    <x v="1"/>
    <x v="4"/>
    <n v="1173480"/>
  </r>
  <r>
    <s v="KL4065WAUDG"/>
    <x v="5"/>
    <x v="1"/>
    <x v="1"/>
    <x v="1"/>
    <x v="1"/>
    <x v="1"/>
    <x v="1"/>
    <x v="5"/>
    <s v=""/>
    <x v="1"/>
    <x v="3"/>
    <n v="1219680"/>
  </r>
  <r>
    <s v="KL4065WAQF4"/>
    <x v="4"/>
    <x v="1"/>
    <x v="1"/>
    <x v="1"/>
    <x v="1"/>
    <x v="1"/>
    <x v="1"/>
    <x v="9"/>
    <s v=""/>
    <x v="2"/>
    <x v="2"/>
    <n v="1258950"/>
  </r>
  <r>
    <s v="KL4065WAVTG"/>
    <x v="7"/>
    <x v="1"/>
    <x v="1"/>
    <x v="1"/>
    <x v="1"/>
    <x v="1"/>
    <x v="1"/>
    <x v="4"/>
    <s v=""/>
    <x v="1"/>
    <x v="4"/>
    <n v="1270500"/>
  </r>
  <r>
    <s v="KL4065WAWT4"/>
    <x v="8"/>
    <x v="1"/>
    <x v="1"/>
    <x v="1"/>
    <x v="1"/>
    <x v="1"/>
    <x v="1"/>
    <x v="3"/>
    <s v=""/>
    <x v="2"/>
    <x v="4"/>
    <n v="1293600"/>
  </r>
  <r>
    <s v="KL4065WAPFG"/>
    <x v="3"/>
    <x v="1"/>
    <x v="1"/>
    <x v="1"/>
    <x v="1"/>
    <x v="1"/>
    <x v="1"/>
    <x v="10"/>
    <s v=""/>
    <x v="1"/>
    <x v="2"/>
    <n v="1295910"/>
  </r>
  <r>
    <s v="KL4065WAUD4"/>
    <x v="6"/>
    <x v="1"/>
    <x v="1"/>
    <x v="1"/>
    <x v="1"/>
    <x v="1"/>
    <x v="1"/>
    <x v="5"/>
    <s v=""/>
    <x v="2"/>
    <x v="3"/>
    <n v="1342110"/>
  </r>
  <r>
    <s v="KL4065WATDG"/>
    <x v="5"/>
    <x v="1"/>
    <x v="1"/>
    <x v="1"/>
    <x v="1"/>
    <x v="1"/>
    <x v="1"/>
    <x v="6"/>
    <s v=""/>
    <x v="1"/>
    <x v="3"/>
    <n v="1372140"/>
  </r>
  <r>
    <s v="KL4065WAVT4"/>
    <x v="8"/>
    <x v="1"/>
    <x v="1"/>
    <x v="1"/>
    <x v="1"/>
    <x v="1"/>
    <x v="1"/>
    <x v="4"/>
    <s v=""/>
    <x v="2"/>
    <x v="4"/>
    <n v="1395240"/>
  </r>
  <r>
    <s v="KL4065WAEFG"/>
    <x v="3"/>
    <x v="1"/>
    <x v="1"/>
    <x v="1"/>
    <x v="1"/>
    <x v="1"/>
    <x v="1"/>
    <x v="11"/>
    <s v=""/>
    <x v="1"/>
    <x v="2"/>
    <n v="1397550"/>
  </r>
  <r>
    <s v="KL4065WAKFG"/>
    <x v="3"/>
    <x v="1"/>
    <x v="1"/>
    <x v="1"/>
    <x v="1"/>
    <x v="1"/>
    <x v="1"/>
    <x v="0"/>
    <s v=""/>
    <x v="1"/>
    <x v="2"/>
    <n v="1397550"/>
  </r>
  <r>
    <s v="KL4065WAMFG"/>
    <x v="3"/>
    <x v="1"/>
    <x v="1"/>
    <x v="1"/>
    <x v="1"/>
    <x v="1"/>
    <x v="1"/>
    <x v="12"/>
    <s v=""/>
    <x v="1"/>
    <x v="2"/>
    <n v="1397550"/>
  </r>
  <r>
    <s v="KL4065WANFG"/>
    <x v="3"/>
    <x v="1"/>
    <x v="1"/>
    <x v="1"/>
    <x v="1"/>
    <x v="1"/>
    <x v="1"/>
    <x v="13"/>
    <s v=""/>
    <x v="1"/>
    <x v="2"/>
    <n v="1397550"/>
  </r>
  <r>
    <s v="KL4065WAAFG"/>
    <x v="3"/>
    <x v="1"/>
    <x v="1"/>
    <x v="1"/>
    <x v="1"/>
    <x v="1"/>
    <x v="1"/>
    <x v="14"/>
    <s v=""/>
    <x v="1"/>
    <x v="2"/>
    <n v="1397550"/>
  </r>
  <r>
    <s v="KL4065WABFG"/>
    <x v="3"/>
    <x v="1"/>
    <x v="1"/>
    <x v="1"/>
    <x v="1"/>
    <x v="1"/>
    <x v="1"/>
    <x v="15"/>
    <s v=""/>
    <x v="1"/>
    <x v="2"/>
    <n v="1397550"/>
  </r>
  <r>
    <s v="KL4065WACFG"/>
    <x v="3"/>
    <x v="1"/>
    <x v="1"/>
    <x v="1"/>
    <x v="1"/>
    <x v="1"/>
    <x v="1"/>
    <x v="16"/>
    <s v=""/>
    <x v="1"/>
    <x v="2"/>
    <n v="1397550"/>
  </r>
  <r>
    <s v="KL4065WADFG"/>
    <x v="3"/>
    <x v="1"/>
    <x v="1"/>
    <x v="1"/>
    <x v="1"/>
    <x v="1"/>
    <x v="1"/>
    <x v="17"/>
    <s v=""/>
    <x v="1"/>
    <x v="2"/>
    <n v="1397550"/>
  </r>
  <r>
    <s v="KL4065WAPF4"/>
    <x v="4"/>
    <x v="1"/>
    <x v="1"/>
    <x v="1"/>
    <x v="1"/>
    <x v="1"/>
    <x v="1"/>
    <x v="10"/>
    <s v=""/>
    <x v="2"/>
    <x v="2"/>
    <n v="1425270"/>
  </r>
  <r>
    <s v="KL4065WAUTG"/>
    <x v="7"/>
    <x v="1"/>
    <x v="1"/>
    <x v="1"/>
    <x v="1"/>
    <x v="1"/>
    <x v="1"/>
    <x v="5"/>
    <s v=""/>
    <x v="1"/>
    <x v="4"/>
    <n v="1503810"/>
  </r>
  <r>
    <s v="KL4065WATD4"/>
    <x v="6"/>
    <x v="1"/>
    <x v="1"/>
    <x v="1"/>
    <x v="1"/>
    <x v="1"/>
    <x v="1"/>
    <x v="6"/>
    <s v=""/>
    <x v="2"/>
    <x v="3"/>
    <n v="1508430"/>
  </r>
  <r>
    <s v="KL4065WARDG"/>
    <x v="5"/>
    <x v="1"/>
    <x v="1"/>
    <x v="1"/>
    <x v="1"/>
    <x v="1"/>
    <x v="1"/>
    <x v="7"/>
    <s v=""/>
    <x v="1"/>
    <x v="3"/>
    <n v="1524600"/>
  </r>
  <r>
    <s v="KL4065WASDG"/>
    <x v="5"/>
    <x v="1"/>
    <x v="1"/>
    <x v="1"/>
    <x v="1"/>
    <x v="1"/>
    <x v="1"/>
    <x v="8"/>
    <s v=""/>
    <x v="1"/>
    <x v="3"/>
    <n v="1524600"/>
  </r>
  <r>
    <s v="KL4065WAEF4"/>
    <x v="4"/>
    <x v="1"/>
    <x v="1"/>
    <x v="1"/>
    <x v="1"/>
    <x v="1"/>
    <x v="1"/>
    <x v="11"/>
    <s v=""/>
    <x v="2"/>
    <x v="2"/>
    <n v="1538460"/>
  </r>
  <r>
    <s v="KL4065WAKF4"/>
    <x v="4"/>
    <x v="1"/>
    <x v="1"/>
    <x v="1"/>
    <x v="1"/>
    <x v="1"/>
    <x v="1"/>
    <x v="0"/>
    <s v=""/>
    <x v="2"/>
    <x v="2"/>
    <n v="1538460"/>
  </r>
  <r>
    <s v="KL4065WAMF4"/>
    <x v="4"/>
    <x v="1"/>
    <x v="1"/>
    <x v="1"/>
    <x v="1"/>
    <x v="1"/>
    <x v="1"/>
    <x v="12"/>
    <s v=""/>
    <x v="2"/>
    <x v="2"/>
    <n v="1538460"/>
  </r>
  <r>
    <s v="KL4065WANF4"/>
    <x v="4"/>
    <x v="1"/>
    <x v="1"/>
    <x v="1"/>
    <x v="1"/>
    <x v="1"/>
    <x v="1"/>
    <x v="13"/>
    <s v=""/>
    <x v="2"/>
    <x v="2"/>
    <n v="1538460"/>
  </r>
  <r>
    <s v="KL4065WAAF4"/>
    <x v="4"/>
    <x v="1"/>
    <x v="1"/>
    <x v="1"/>
    <x v="1"/>
    <x v="1"/>
    <x v="1"/>
    <x v="14"/>
    <s v=""/>
    <x v="2"/>
    <x v="2"/>
    <n v="1538460"/>
  </r>
  <r>
    <s v="KL4065WABF4"/>
    <x v="4"/>
    <x v="1"/>
    <x v="1"/>
    <x v="1"/>
    <x v="1"/>
    <x v="1"/>
    <x v="1"/>
    <x v="15"/>
    <s v=""/>
    <x v="2"/>
    <x v="2"/>
    <n v="1538460"/>
  </r>
  <r>
    <s v="KL4065WACF4"/>
    <x v="4"/>
    <x v="1"/>
    <x v="1"/>
    <x v="1"/>
    <x v="1"/>
    <x v="1"/>
    <x v="1"/>
    <x v="16"/>
    <s v=""/>
    <x v="2"/>
    <x v="2"/>
    <n v="1538460"/>
  </r>
  <r>
    <s v="KL4065WADF4"/>
    <x v="4"/>
    <x v="1"/>
    <x v="1"/>
    <x v="1"/>
    <x v="1"/>
    <x v="1"/>
    <x v="1"/>
    <x v="17"/>
    <s v=""/>
    <x v="2"/>
    <x v="2"/>
    <n v="1538460"/>
  </r>
  <r>
    <s v="KL4065WAUT4"/>
    <x v="8"/>
    <x v="1"/>
    <x v="1"/>
    <x v="1"/>
    <x v="1"/>
    <x v="1"/>
    <x v="1"/>
    <x v="5"/>
    <s v=""/>
    <x v="2"/>
    <x v="4"/>
    <n v="1653960"/>
  </r>
  <r>
    <s v="KL4065WARD4"/>
    <x v="6"/>
    <x v="1"/>
    <x v="1"/>
    <x v="1"/>
    <x v="1"/>
    <x v="1"/>
    <x v="1"/>
    <x v="7"/>
    <s v=""/>
    <x v="2"/>
    <x v="3"/>
    <n v="1677060"/>
  </r>
  <r>
    <s v="KL4065WASD4"/>
    <x v="6"/>
    <x v="1"/>
    <x v="1"/>
    <x v="1"/>
    <x v="1"/>
    <x v="1"/>
    <x v="1"/>
    <x v="8"/>
    <s v=""/>
    <x v="2"/>
    <x v="3"/>
    <n v="1677060"/>
  </r>
  <r>
    <s v="KL4065WATTG"/>
    <x v="7"/>
    <x v="1"/>
    <x v="1"/>
    <x v="1"/>
    <x v="1"/>
    <x v="1"/>
    <x v="1"/>
    <x v="6"/>
    <s v=""/>
    <x v="1"/>
    <x v="4"/>
    <n v="1693230"/>
  </r>
  <r>
    <s v="KL4065WAQDG"/>
    <x v="5"/>
    <x v="1"/>
    <x v="1"/>
    <x v="1"/>
    <x v="1"/>
    <x v="1"/>
    <x v="1"/>
    <x v="9"/>
    <s v=""/>
    <x v="1"/>
    <x v="3"/>
    <n v="1716330"/>
  </r>
  <r>
    <s v="KL4065WATT4"/>
    <x v="8"/>
    <x v="1"/>
    <x v="1"/>
    <x v="1"/>
    <x v="1"/>
    <x v="1"/>
    <x v="1"/>
    <x v="6"/>
    <s v=""/>
    <x v="2"/>
    <x v="4"/>
    <n v="1861860"/>
  </r>
  <r>
    <s v="KL4065WARTG"/>
    <x v="7"/>
    <x v="1"/>
    <x v="1"/>
    <x v="1"/>
    <x v="1"/>
    <x v="1"/>
    <x v="1"/>
    <x v="7"/>
    <s v=""/>
    <x v="1"/>
    <x v="4"/>
    <n v="1880340"/>
  </r>
  <r>
    <s v="KL4065WASTG"/>
    <x v="7"/>
    <x v="1"/>
    <x v="1"/>
    <x v="1"/>
    <x v="1"/>
    <x v="1"/>
    <x v="1"/>
    <x v="8"/>
    <s v=""/>
    <x v="1"/>
    <x v="4"/>
    <n v="1880340"/>
  </r>
  <r>
    <s v="KL4065WAQD4"/>
    <x v="6"/>
    <x v="1"/>
    <x v="1"/>
    <x v="1"/>
    <x v="1"/>
    <x v="1"/>
    <x v="1"/>
    <x v="9"/>
    <s v=""/>
    <x v="2"/>
    <x v="3"/>
    <n v="1884960"/>
  </r>
  <r>
    <s v="KL4065WAPDG"/>
    <x v="5"/>
    <x v="1"/>
    <x v="1"/>
    <x v="1"/>
    <x v="1"/>
    <x v="1"/>
    <x v="1"/>
    <x v="10"/>
    <s v=""/>
    <x v="1"/>
    <x v="3"/>
    <n v="1945020"/>
  </r>
  <r>
    <s v="KL4065WART4"/>
    <x v="8"/>
    <x v="1"/>
    <x v="1"/>
    <x v="1"/>
    <x v="1"/>
    <x v="1"/>
    <x v="1"/>
    <x v="7"/>
    <s v=""/>
    <x v="2"/>
    <x v="4"/>
    <n v="2067450"/>
  </r>
  <r>
    <s v="KL4065WAST4"/>
    <x v="8"/>
    <x v="1"/>
    <x v="1"/>
    <x v="1"/>
    <x v="1"/>
    <x v="1"/>
    <x v="1"/>
    <x v="8"/>
    <s v=""/>
    <x v="2"/>
    <x v="4"/>
    <n v="2067450"/>
  </r>
  <r>
    <s v="KL4065WAEDG"/>
    <x v="5"/>
    <x v="1"/>
    <x v="1"/>
    <x v="1"/>
    <x v="1"/>
    <x v="1"/>
    <x v="1"/>
    <x v="11"/>
    <s v=""/>
    <x v="1"/>
    <x v="3"/>
    <n v="2097480"/>
  </r>
  <r>
    <s v="KL4065WAKDG"/>
    <x v="5"/>
    <x v="1"/>
    <x v="1"/>
    <x v="1"/>
    <x v="1"/>
    <x v="1"/>
    <x v="1"/>
    <x v="0"/>
    <s v=""/>
    <x v="1"/>
    <x v="3"/>
    <n v="2097480"/>
  </r>
  <r>
    <s v="KL4065WAMDG"/>
    <x v="5"/>
    <x v="1"/>
    <x v="1"/>
    <x v="1"/>
    <x v="1"/>
    <x v="1"/>
    <x v="1"/>
    <x v="12"/>
    <s v=""/>
    <x v="1"/>
    <x v="3"/>
    <n v="2097480"/>
  </r>
  <r>
    <s v="KL4065WANDG"/>
    <x v="5"/>
    <x v="1"/>
    <x v="1"/>
    <x v="1"/>
    <x v="1"/>
    <x v="1"/>
    <x v="1"/>
    <x v="13"/>
    <s v=""/>
    <x v="1"/>
    <x v="3"/>
    <n v="2097480"/>
  </r>
  <r>
    <s v="KL4065WAADG"/>
    <x v="5"/>
    <x v="1"/>
    <x v="1"/>
    <x v="1"/>
    <x v="1"/>
    <x v="1"/>
    <x v="1"/>
    <x v="14"/>
    <s v=""/>
    <x v="1"/>
    <x v="3"/>
    <n v="2097480"/>
  </r>
  <r>
    <s v="KL4065WABDG"/>
    <x v="5"/>
    <x v="1"/>
    <x v="1"/>
    <x v="1"/>
    <x v="1"/>
    <x v="1"/>
    <x v="1"/>
    <x v="15"/>
    <s v=""/>
    <x v="1"/>
    <x v="3"/>
    <n v="2097480"/>
  </r>
  <r>
    <s v="KL4065WACDG"/>
    <x v="5"/>
    <x v="1"/>
    <x v="1"/>
    <x v="1"/>
    <x v="1"/>
    <x v="1"/>
    <x v="1"/>
    <x v="16"/>
    <s v=""/>
    <x v="1"/>
    <x v="3"/>
    <n v="2097480"/>
  </r>
  <r>
    <s v="KL4065WADDG"/>
    <x v="5"/>
    <x v="1"/>
    <x v="1"/>
    <x v="1"/>
    <x v="1"/>
    <x v="1"/>
    <x v="1"/>
    <x v="17"/>
    <s v=""/>
    <x v="1"/>
    <x v="3"/>
    <n v="2097480"/>
  </r>
  <r>
    <s v="KL4065WAQTG"/>
    <x v="7"/>
    <x v="1"/>
    <x v="1"/>
    <x v="1"/>
    <x v="1"/>
    <x v="1"/>
    <x v="1"/>
    <x v="9"/>
    <s v=""/>
    <x v="1"/>
    <x v="4"/>
    <n v="2113650"/>
  </r>
  <r>
    <s v="KL4065WAPD4"/>
    <x v="6"/>
    <x v="1"/>
    <x v="1"/>
    <x v="1"/>
    <x v="1"/>
    <x v="1"/>
    <x v="1"/>
    <x v="10"/>
    <s v=""/>
    <x v="2"/>
    <x v="3"/>
    <n v="2136750"/>
  </r>
  <r>
    <s v="KL4065WAED4"/>
    <x v="6"/>
    <x v="1"/>
    <x v="1"/>
    <x v="1"/>
    <x v="1"/>
    <x v="1"/>
    <x v="1"/>
    <x v="11"/>
    <s v=""/>
    <x v="2"/>
    <x v="3"/>
    <n v="2310000"/>
  </r>
  <r>
    <s v="KL4065WAKD4"/>
    <x v="6"/>
    <x v="1"/>
    <x v="1"/>
    <x v="1"/>
    <x v="1"/>
    <x v="1"/>
    <x v="1"/>
    <x v="0"/>
    <s v=""/>
    <x v="2"/>
    <x v="3"/>
    <n v="2310000"/>
  </r>
  <r>
    <s v="KL4065WAMD4"/>
    <x v="6"/>
    <x v="1"/>
    <x v="1"/>
    <x v="1"/>
    <x v="1"/>
    <x v="1"/>
    <x v="1"/>
    <x v="12"/>
    <s v=""/>
    <x v="2"/>
    <x v="3"/>
    <n v="2310000"/>
  </r>
  <r>
    <s v="KL4065WAND4"/>
    <x v="6"/>
    <x v="1"/>
    <x v="1"/>
    <x v="1"/>
    <x v="1"/>
    <x v="1"/>
    <x v="1"/>
    <x v="13"/>
    <s v=""/>
    <x v="2"/>
    <x v="3"/>
    <n v="2310000"/>
  </r>
  <r>
    <s v="KL4065WAAD4"/>
    <x v="6"/>
    <x v="1"/>
    <x v="1"/>
    <x v="1"/>
    <x v="1"/>
    <x v="1"/>
    <x v="1"/>
    <x v="14"/>
    <s v=""/>
    <x v="2"/>
    <x v="3"/>
    <n v="2310000"/>
  </r>
  <r>
    <s v="KL4065WABD4"/>
    <x v="6"/>
    <x v="1"/>
    <x v="1"/>
    <x v="1"/>
    <x v="1"/>
    <x v="1"/>
    <x v="1"/>
    <x v="15"/>
    <s v=""/>
    <x v="2"/>
    <x v="3"/>
    <n v="2310000"/>
  </r>
  <r>
    <s v="KL4065WACD4"/>
    <x v="6"/>
    <x v="1"/>
    <x v="1"/>
    <x v="1"/>
    <x v="1"/>
    <x v="1"/>
    <x v="1"/>
    <x v="16"/>
    <s v=""/>
    <x v="2"/>
    <x v="3"/>
    <n v="2310000"/>
  </r>
  <r>
    <s v="KL4065WADD4"/>
    <x v="6"/>
    <x v="1"/>
    <x v="1"/>
    <x v="1"/>
    <x v="1"/>
    <x v="1"/>
    <x v="1"/>
    <x v="17"/>
    <s v=""/>
    <x v="2"/>
    <x v="3"/>
    <n v="2310000"/>
  </r>
  <r>
    <s v="KL4065WAQT4"/>
    <x v="8"/>
    <x v="1"/>
    <x v="1"/>
    <x v="1"/>
    <x v="1"/>
    <x v="1"/>
    <x v="1"/>
    <x v="9"/>
    <s v=""/>
    <x v="2"/>
    <x v="4"/>
    <n v="2333100"/>
  </r>
  <r>
    <s v="KL4065WAPTG"/>
    <x v="7"/>
    <x v="1"/>
    <x v="1"/>
    <x v="1"/>
    <x v="1"/>
    <x v="1"/>
    <x v="1"/>
    <x v="10"/>
    <s v=""/>
    <x v="1"/>
    <x v="4"/>
    <n v="2402400"/>
  </r>
  <r>
    <s v="KL4065WAETG"/>
    <x v="7"/>
    <x v="1"/>
    <x v="1"/>
    <x v="1"/>
    <x v="1"/>
    <x v="1"/>
    <x v="1"/>
    <x v="11"/>
    <s v=""/>
    <x v="1"/>
    <x v="4"/>
    <n v="2587200"/>
  </r>
  <r>
    <s v="KL4065WAKTG"/>
    <x v="7"/>
    <x v="1"/>
    <x v="1"/>
    <x v="1"/>
    <x v="1"/>
    <x v="1"/>
    <x v="1"/>
    <x v="0"/>
    <s v=""/>
    <x v="1"/>
    <x v="4"/>
    <n v="2587200"/>
  </r>
  <r>
    <s v="KL4065WAMTG"/>
    <x v="7"/>
    <x v="1"/>
    <x v="1"/>
    <x v="1"/>
    <x v="1"/>
    <x v="1"/>
    <x v="1"/>
    <x v="12"/>
    <s v=""/>
    <x v="1"/>
    <x v="4"/>
    <n v="2587200"/>
  </r>
  <r>
    <s v="KL4065WANTG"/>
    <x v="7"/>
    <x v="1"/>
    <x v="1"/>
    <x v="1"/>
    <x v="1"/>
    <x v="1"/>
    <x v="1"/>
    <x v="13"/>
    <s v=""/>
    <x v="1"/>
    <x v="4"/>
    <n v="2587200"/>
  </r>
  <r>
    <s v="KL4065WAATG"/>
    <x v="7"/>
    <x v="1"/>
    <x v="1"/>
    <x v="1"/>
    <x v="1"/>
    <x v="1"/>
    <x v="1"/>
    <x v="14"/>
    <s v=""/>
    <x v="1"/>
    <x v="4"/>
    <n v="2587200"/>
  </r>
  <r>
    <s v="KL4065WABTG"/>
    <x v="7"/>
    <x v="1"/>
    <x v="1"/>
    <x v="1"/>
    <x v="1"/>
    <x v="1"/>
    <x v="1"/>
    <x v="15"/>
    <s v=""/>
    <x v="1"/>
    <x v="4"/>
    <n v="2587200"/>
  </r>
  <r>
    <s v="KL4065WACTG"/>
    <x v="7"/>
    <x v="1"/>
    <x v="1"/>
    <x v="1"/>
    <x v="1"/>
    <x v="1"/>
    <x v="1"/>
    <x v="16"/>
    <s v=""/>
    <x v="1"/>
    <x v="4"/>
    <n v="2587200"/>
  </r>
  <r>
    <s v="KL4065WADTG"/>
    <x v="7"/>
    <x v="1"/>
    <x v="1"/>
    <x v="1"/>
    <x v="1"/>
    <x v="1"/>
    <x v="1"/>
    <x v="17"/>
    <s v=""/>
    <x v="1"/>
    <x v="4"/>
    <n v="2587200"/>
  </r>
  <r>
    <s v="KL4065WAPT4"/>
    <x v="8"/>
    <x v="1"/>
    <x v="1"/>
    <x v="1"/>
    <x v="1"/>
    <x v="1"/>
    <x v="1"/>
    <x v="10"/>
    <s v=""/>
    <x v="2"/>
    <x v="4"/>
    <n v="2633400"/>
  </r>
  <r>
    <s v="KL4065WAET4"/>
    <x v="8"/>
    <x v="1"/>
    <x v="1"/>
    <x v="1"/>
    <x v="1"/>
    <x v="1"/>
    <x v="1"/>
    <x v="11"/>
    <s v=""/>
    <x v="2"/>
    <x v="4"/>
    <n v="2841300"/>
  </r>
  <r>
    <s v="KL4065WAKT4"/>
    <x v="8"/>
    <x v="1"/>
    <x v="1"/>
    <x v="1"/>
    <x v="1"/>
    <x v="1"/>
    <x v="1"/>
    <x v="0"/>
    <s v=""/>
    <x v="2"/>
    <x v="4"/>
    <n v="2841300"/>
  </r>
  <r>
    <s v="KL4065WAMT4"/>
    <x v="8"/>
    <x v="1"/>
    <x v="1"/>
    <x v="1"/>
    <x v="1"/>
    <x v="1"/>
    <x v="1"/>
    <x v="12"/>
    <s v=""/>
    <x v="2"/>
    <x v="4"/>
    <n v="2841300"/>
  </r>
  <r>
    <s v="KL4065WANT4"/>
    <x v="8"/>
    <x v="1"/>
    <x v="1"/>
    <x v="1"/>
    <x v="1"/>
    <x v="1"/>
    <x v="1"/>
    <x v="13"/>
    <s v=""/>
    <x v="2"/>
    <x v="4"/>
    <n v="2841300"/>
  </r>
  <r>
    <s v="KL4065WAAT4"/>
    <x v="8"/>
    <x v="1"/>
    <x v="1"/>
    <x v="1"/>
    <x v="1"/>
    <x v="1"/>
    <x v="1"/>
    <x v="14"/>
    <s v=""/>
    <x v="2"/>
    <x v="4"/>
    <n v="2841300"/>
  </r>
  <r>
    <s v="KL4065WABT4"/>
    <x v="8"/>
    <x v="1"/>
    <x v="1"/>
    <x v="1"/>
    <x v="1"/>
    <x v="1"/>
    <x v="1"/>
    <x v="15"/>
    <s v=""/>
    <x v="2"/>
    <x v="4"/>
    <n v="2841300"/>
  </r>
  <r>
    <s v="KL4065WACT4"/>
    <x v="8"/>
    <x v="1"/>
    <x v="1"/>
    <x v="1"/>
    <x v="1"/>
    <x v="1"/>
    <x v="1"/>
    <x v="16"/>
    <s v=""/>
    <x v="2"/>
    <x v="4"/>
    <n v="2841300"/>
  </r>
  <r>
    <s v="KL4065WADT4"/>
    <x v="8"/>
    <x v="1"/>
    <x v="1"/>
    <x v="1"/>
    <x v="1"/>
    <x v="1"/>
    <x v="1"/>
    <x v="17"/>
    <s v=""/>
    <x v="2"/>
    <x v="4"/>
    <n v="2841300"/>
  </r>
  <r>
    <s v="KL4066WAYMG"/>
    <x v="9"/>
    <x v="1"/>
    <x v="2"/>
    <x v="2"/>
    <x v="1"/>
    <x v="1"/>
    <x v="1"/>
    <x v="1"/>
    <s v=""/>
    <x v="1"/>
    <x v="1"/>
    <n v="86394"/>
  </r>
  <r>
    <s v="KL4066WAXMG"/>
    <x v="9"/>
    <x v="1"/>
    <x v="2"/>
    <x v="2"/>
    <x v="1"/>
    <x v="1"/>
    <x v="1"/>
    <x v="2"/>
    <s v=""/>
    <x v="1"/>
    <x v="1"/>
    <n v="91476"/>
  </r>
  <r>
    <s v="KL4066WAYM4"/>
    <x v="10"/>
    <x v="1"/>
    <x v="2"/>
    <x v="2"/>
    <x v="1"/>
    <x v="1"/>
    <x v="1"/>
    <x v="1"/>
    <s v=""/>
    <x v="2"/>
    <x v="1"/>
    <n v="94017"/>
  </r>
  <r>
    <s v="KL4066WAXM4"/>
    <x v="10"/>
    <x v="1"/>
    <x v="2"/>
    <x v="2"/>
    <x v="1"/>
    <x v="1"/>
    <x v="1"/>
    <x v="2"/>
    <s v=""/>
    <x v="2"/>
    <x v="1"/>
    <n v="101640"/>
  </r>
  <r>
    <s v="KL4066WAWMG"/>
    <x v="9"/>
    <x v="1"/>
    <x v="2"/>
    <x v="2"/>
    <x v="1"/>
    <x v="1"/>
    <x v="1"/>
    <x v="3"/>
    <s v=""/>
    <x v="1"/>
    <x v="1"/>
    <n v="104181"/>
  </r>
  <r>
    <s v="KL4066WAVMG"/>
    <x v="9"/>
    <x v="1"/>
    <x v="2"/>
    <x v="2"/>
    <x v="1"/>
    <x v="1"/>
    <x v="1"/>
    <x v="4"/>
    <s v=""/>
    <x v="1"/>
    <x v="1"/>
    <n v="114345"/>
  </r>
  <r>
    <s v="KL4066WAWM4"/>
    <x v="10"/>
    <x v="1"/>
    <x v="2"/>
    <x v="2"/>
    <x v="1"/>
    <x v="1"/>
    <x v="1"/>
    <x v="3"/>
    <s v=""/>
    <x v="2"/>
    <x v="1"/>
    <n v="114345"/>
  </r>
  <r>
    <s v="KL4066WAVM4"/>
    <x v="10"/>
    <x v="1"/>
    <x v="2"/>
    <x v="2"/>
    <x v="1"/>
    <x v="1"/>
    <x v="1"/>
    <x v="4"/>
    <s v=""/>
    <x v="2"/>
    <x v="1"/>
    <n v="127050"/>
  </r>
  <r>
    <s v="KL4066WAUMG"/>
    <x v="9"/>
    <x v="1"/>
    <x v="2"/>
    <x v="2"/>
    <x v="1"/>
    <x v="1"/>
    <x v="1"/>
    <x v="5"/>
    <s v=""/>
    <x v="1"/>
    <x v="1"/>
    <n v="129591"/>
  </r>
  <r>
    <s v="KL4066WATMG"/>
    <x v="9"/>
    <x v="1"/>
    <x v="2"/>
    <x v="2"/>
    <x v="1"/>
    <x v="1"/>
    <x v="1"/>
    <x v="6"/>
    <s v=""/>
    <x v="1"/>
    <x v="1"/>
    <n v="142296"/>
  </r>
  <r>
    <s v="KL4066WAUM4"/>
    <x v="10"/>
    <x v="1"/>
    <x v="2"/>
    <x v="2"/>
    <x v="1"/>
    <x v="1"/>
    <x v="1"/>
    <x v="5"/>
    <s v=""/>
    <x v="2"/>
    <x v="1"/>
    <n v="142296"/>
  </r>
  <r>
    <s v="KL4066WARMG"/>
    <x v="9"/>
    <x v="1"/>
    <x v="2"/>
    <x v="2"/>
    <x v="1"/>
    <x v="1"/>
    <x v="1"/>
    <x v="7"/>
    <s v=""/>
    <x v="1"/>
    <x v="1"/>
    <n v="157542"/>
  </r>
  <r>
    <s v="KL4066WASMG"/>
    <x v="9"/>
    <x v="1"/>
    <x v="2"/>
    <x v="2"/>
    <x v="1"/>
    <x v="1"/>
    <x v="1"/>
    <x v="8"/>
    <s v=""/>
    <x v="1"/>
    <x v="1"/>
    <n v="157542"/>
  </r>
  <r>
    <s v="KL4066WATM4"/>
    <x v="10"/>
    <x v="1"/>
    <x v="2"/>
    <x v="2"/>
    <x v="1"/>
    <x v="1"/>
    <x v="1"/>
    <x v="6"/>
    <s v=""/>
    <x v="2"/>
    <x v="1"/>
    <n v="157542"/>
  </r>
  <r>
    <s v="KL4066WARM4"/>
    <x v="10"/>
    <x v="1"/>
    <x v="2"/>
    <x v="2"/>
    <x v="1"/>
    <x v="1"/>
    <x v="1"/>
    <x v="7"/>
    <s v=""/>
    <x v="2"/>
    <x v="1"/>
    <n v="172788"/>
  </r>
  <r>
    <s v="KL4066WASM4"/>
    <x v="10"/>
    <x v="1"/>
    <x v="2"/>
    <x v="2"/>
    <x v="1"/>
    <x v="1"/>
    <x v="1"/>
    <x v="8"/>
    <s v=""/>
    <x v="2"/>
    <x v="1"/>
    <n v="172788"/>
  </r>
  <r>
    <s v="KL4066WAQMG"/>
    <x v="9"/>
    <x v="1"/>
    <x v="2"/>
    <x v="2"/>
    <x v="1"/>
    <x v="1"/>
    <x v="1"/>
    <x v="9"/>
    <s v=""/>
    <x v="1"/>
    <x v="1"/>
    <n v="175329"/>
  </r>
  <r>
    <s v="KL4066WAQM4"/>
    <x v="10"/>
    <x v="1"/>
    <x v="2"/>
    <x v="2"/>
    <x v="1"/>
    <x v="1"/>
    <x v="1"/>
    <x v="9"/>
    <s v=""/>
    <x v="2"/>
    <x v="1"/>
    <n v="193116"/>
  </r>
  <r>
    <s v="KL4066WAPMG"/>
    <x v="9"/>
    <x v="1"/>
    <x v="2"/>
    <x v="2"/>
    <x v="1"/>
    <x v="1"/>
    <x v="1"/>
    <x v="10"/>
    <s v=""/>
    <x v="1"/>
    <x v="1"/>
    <n v="198198"/>
  </r>
  <r>
    <s v="KL4066WAEMG"/>
    <x v="9"/>
    <x v="1"/>
    <x v="2"/>
    <x v="2"/>
    <x v="1"/>
    <x v="1"/>
    <x v="1"/>
    <x v="11"/>
    <s v=""/>
    <x v="1"/>
    <x v="1"/>
    <n v="218526"/>
  </r>
  <r>
    <s v="KL4066WAKMG"/>
    <x v="9"/>
    <x v="1"/>
    <x v="2"/>
    <x v="2"/>
    <x v="1"/>
    <x v="1"/>
    <x v="1"/>
    <x v="0"/>
    <s v=""/>
    <x v="1"/>
    <x v="1"/>
    <n v="218526"/>
  </r>
  <r>
    <s v="KL4066WAMMG"/>
    <x v="9"/>
    <x v="1"/>
    <x v="2"/>
    <x v="2"/>
    <x v="1"/>
    <x v="1"/>
    <x v="1"/>
    <x v="12"/>
    <s v=""/>
    <x v="1"/>
    <x v="1"/>
    <n v="218526"/>
  </r>
  <r>
    <s v="KL4066WANMG"/>
    <x v="9"/>
    <x v="1"/>
    <x v="2"/>
    <x v="2"/>
    <x v="1"/>
    <x v="1"/>
    <x v="1"/>
    <x v="13"/>
    <s v=""/>
    <x v="1"/>
    <x v="1"/>
    <n v="218526"/>
  </r>
  <r>
    <s v="KL4066WAPM4"/>
    <x v="10"/>
    <x v="1"/>
    <x v="2"/>
    <x v="2"/>
    <x v="1"/>
    <x v="1"/>
    <x v="1"/>
    <x v="10"/>
    <s v=""/>
    <x v="2"/>
    <x v="1"/>
    <n v="218526"/>
  </r>
  <r>
    <s v="KL4066WAAMG"/>
    <x v="9"/>
    <x v="1"/>
    <x v="2"/>
    <x v="2"/>
    <x v="1"/>
    <x v="1"/>
    <x v="1"/>
    <x v="14"/>
    <s v=""/>
    <x v="1"/>
    <x v="1"/>
    <n v="218526"/>
  </r>
  <r>
    <s v="KL4066WABMG"/>
    <x v="9"/>
    <x v="1"/>
    <x v="2"/>
    <x v="2"/>
    <x v="1"/>
    <x v="1"/>
    <x v="1"/>
    <x v="15"/>
    <s v=""/>
    <x v="1"/>
    <x v="1"/>
    <n v="218526"/>
  </r>
  <r>
    <s v="KL4066WACMG"/>
    <x v="9"/>
    <x v="1"/>
    <x v="2"/>
    <x v="2"/>
    <x v="1"/>
    <x v="1"/>
    <x v="1"/>
    <x v="16"/>
    <s v=""/>
    <x v="1"/>
    <x v="1"/>
    <n v="218526"/>
  </r>
  <r>
    <s v="KL4066WADMG"/>
    <x v="9"/>
    <x v="1"/>
    <x v="2"/>
    <x v="2"/>
    <x v="1"/>
    <x v="1"/>
    <x v="1"/>
    <x v="17"/>
    <s v=""/>
    <x v="1"/>
    <x v="1"/>
    <n v="218526"/>
  </r>
  <r>
    <s v="KL4066WAEM4"/>
    <x v="10"/>
    <x v="1"/>
    <x v="2"/>
    <x v="2"/>
    <x v="1"/>
    <x v="1"/>
    <x v="1"/>
    <x v="11"/>
    <s v=""/>
    <x v="2"/>
    <x v="1"/>
    <n v="241395"/>
  </r>
  <r>
    <s v="KL4066WAKM4"/>
    <x v="10"/>
    <x v="1"/>
    <x v="2"/>
    <x v="2"/>
    <x v="1"/>
    <x v="1"/>
    <x v="1"/>
    <x v="0"/>
    <s v=""/>
    <x v="2"/>
    <x v="1"/>
    <n v="241395"/>
  </r>
  <r>
    <s v="KL4066WAMM4"/>
    <x v="10"/>
    <x v="1"/>
    <x v="2"/>
    <x v="2"/>
    <x v="1"/>
    <x v="1"/>
    <x v="1"/>
    <x v="12"/>
    <s v=""/>
    <x v="2"/>
    <x v="1"/>
    <n v="241395"/>
  </r>
  <r>
    <s v="KL4066WANM4"/>
    <x v="10"/>
    <x v="1"/>
    <x v="2"/>
    <x v="2"/>
    <x v="1"/>
    <x v="1"/>
    <x v="1"/>
    <x v="13"/>
    <s v=""/>
    <x v="2"/>
    <x v="1"/>
    <n v="241395"/>
  </r>
  <r>
    <s v="KL4066WAAM4"/>
    <x v="10"/>
    <x v="1"/>
    <x v="2"/>
    <x v="2"/>
    <x v="1"/>
    <x v="1"/>
    <x v="1"/>
    <x v="14"/>
    <s v=""/>
    <x v="2"/>
    <x v="1"/>
    <n v="241395"/>
  </r>
  <r>
    <s v="KL4066WABM4"/>
    <x v="10"/>
    <x v="1"/>
    <x v="2"/>
    <x v="2"/>
    <x v="1"/>
    <x v="1"/>
    <x v="1"/>
    <x v="15"/>
    <s v=""/>
    <x v="2"/>
    <x v="1"/>
    <n v="241395"/>
  </r>
  <r>
    <s v="KL4066WACM4"/>
    <x v="10"/>
    <x v="1"/>
    <x v="2"/>
    <x v="2"/>
    <x v="1"/>
    <x v="1"/>
    <x v="1"/>
    <x v="16"/>
    <s v=""/>
    <x v="2"/>
    <x v="1"/>
    <n v="241395"/>
  </r>
  <r>
    <s v="KL4066WADM4"/>
    <x v="10"/>
    <x v="1"/>
    <x v="2"/>
    <x v="2"/>
    <x v="1"/>
    <x v="1"/>
    <x v="1"/>
    <x v="17"/>
    <s v=""/>
    <x v="2"/>
    <x v="1"/>
    <n v="241395"/>
  </r>
  <r>
    <s v="KL4066WAYFG"/>
    <x v="11"/>
    <x v="1"/>
    <x v="2"/>
    <x v="2"/>
    <x v="1"/>
    <x v="1"/>
    <x v="1"/>
    <x v="1"/>
    <s v=""/>
    <x v="1"/>
    <x v="2"/>
    <n v="863940"/>
  </r>
  <r>
    <s v="KL4066WAXFG"/>
    <x v="11"/>
    <x v="1"/>
    <x v="2"/>
    <x v="2"/>
    <x v="1"/>
    <x v="1"/>
    <x v="1"/>
    <x v="2"/>
    <s v=""/>
    <x v="1"/>
    <x v="2"/>
    <n v="914760"/>
  </r>
  <r>
    <s v="KL4066WAYF4"/>
    <x v="12"/>
    <x v="1"/>
    <x v="2"/>
    <x v="2"/>
    <x v="1"/>
    <x v="1"/>
    <x v="1"/>
    <x v="1"/>
    <s v=""/>
    <x v="2"/>
    <x v="2"/>
    <n v="949410"/>
  </r>
  <r>
    <s v="KL4066WAXF4"/>
    <x v="12"/>
    <x v="1"/>
    <x v="2"/>
    <x v="2"/>
    <x v="1"/>
    <x v="1"/>
    <x v="1"/>
    <x v="2"/>
    <s v=""/>
    <x v="2"/>
    <x v="2"/>
    <n v="1007160"/>
  </r>
  <r>
    <s v="KL4066WAWFG"/>
    <x v="11"/>
    <x v="1"/>
    <x v="2"/>
    <x v="2"/>
    <x v="1"/>
    <x v="1"/>
    <x v="1"/>
    <x v="3"/>
    <s v=""/>
    <x v="1"/>
    <x v="2"/>
    <n v="1041810"/>
  </r>
  <r>
    <s v="KL4066WAVFG"/>
    <x v="11"/>
    <x v="1"/>
    <x v="2"/>
    <x v="2"/>
    <x v="1"/>
    <x v="1"/>
    <x v="1"/>
    <x v="4"/>
    <s v=""/>
    <x v="1"/>
    <x v="2"/>
    <n v="1143450"/>
  </r>
  <r>
    <s v="KL4066WAWF4"/>
    <x v="12"/>
    <x v="1"/>
    <x v="2"/>
    <x v="2"/>
    <x v="1"/>
    <x v="1"/>
    <x v="1"/>
    <x v="3"/>
    <s v=""/>
    <x v="2"/>
    <x v="2"/>
    <n v="1145760"/>
  </r>
  <r>
    <s v="KL4066WAVF4"/>
    <x v="12"/>
    <x v="1"/>
    <x v="2"/>
    <x v="2"/>
    <x v="1"/>
    <x v="1"/>
    <x v="1"/>
    <x v="4"/>
    <s v=""/>
    <x v="2"/>
    <x v="2"/>
    <n v="1258950"/>
  </r>
  <r>
    <s v="KL4066WAUFG"/>
    <x v="11"/>
    <x v="1"/>
    <x v="2"/>
    <x v="2"/>
    <x v="1"/>
    <x v="1"/>
    <x v="1"/>
    <x v="5"/>
    <s v=""/>
    <x v="1"/>
    <x v="2"/>
    <n v="1295910"/>
  </r>
  <r>
    <s v="KL4066WAYDG"/>
    <x v="13"/>
    <x v="1"/>
    <x v="2"/>
    <x v="2"/>
    <x v="1"/>
    <x v="1"/>
    <x v="1"/>
    <x v="1"/>
    <s v=""/>
    <x v="1"/>
    <x v="3"/>
    <n v="1295910"/>
  </r>
  <r>
    <s v="KL4066WAXDG"/>
    <x v="13"/>
    <x v="1"/>
    <x v="2"/>
    <x v="2"/>
    <x v="1"/>
    <x v="1"/>
    <x v="1"/>
    <x v="2"/>
    <s v=""/>
    <x v="1"/>
    <x v="3"/>
    <n v="1372140"/>
  </r>
  <r>
    <s v="KL4066WATFG"/>
    <x v="11"/>
    <x v="1"/>
    <x v="2"/>
    <x v="2"/>
    <x v="1"/>
    <x v="1"/>
    <x v="1"/>
    <x v="6"/>
    <s v=""/>
    <x v="1"/>
    <x v="2"/>
    <n v="1422960"/>
  </r>
  <r>
    <s v="KL4066WAUF4"/>
    <x v="12"/>
    <x v="1"/>
    <x v="2"/>
    <x v="2"/>
    <x v="1"/>
    <x v="1"/>
    <x v="1"/>
    <x v="5"/>
    <s v=""/>
    <x v="2"/>
    <x v="2"/>
    <n v="1425270"/>
  </r>
  <r>
    <s v="KL4066WAYD4"/>
    <x v="14"/>
    <x v="1"/>
    <x v="2"/>
    <x v="2"/>
    <x v="1"/>
    <x v="1"/>
    <x v="1"/>
    <x v="1"/>
    <s v=""/>
    <x v="2"/>
    <x v="3"/>
    <n v="1425270"/>
  </r>
  <r>
    <s v="KL4066WAXD4"/>
    <x v="14"/>
    <x v="1"/>
    <x v="2"/>
    <x v="2"/>
    <x v="1"/>
    <x v="1"/>
    <x v="1"/>
    <x v="2"/>
    <s v=""/>
    <x v="2"/>
    <x v="3"/>
    <n v="1508430"/>
  </r>
  <r>
    <s v="KL4066WAWDG"/>
    <x v="13"/>
    <x v="1"/>
    <x v="2"/>
    <x v="2"/>
    <x v="1"/>
    <x v="1"/>
    <x v="1"/>
    <x v="3"/>
    <s v=""/>
    <x v="1"/>
    <x v="3"/>
    <n v="1563870"/>
  </r>
  <r>
    <s v="KL4066WATF4"/>
    <x v="12"/>
    <x v="1"/>
    <x v="2"/>
    <x v="2"/>
    <x v="1"/>
    <x v="1"/>
    <x v="1"/>
    <x v="6"/>
    <s v=""/>
    <x v="2"/>
    <x v="2"/>
    <n v="1566180"/>
  </r>
  <r>
    <s v="KL4066WARFG"/>
    <x v="11"/>
    <x v="1"/>
    <x v="2"/>
    <x v="2"/>
    <x v="1"/>
    <x v="1"/>
    <x v="1"/>
    <x v="7"/>
    <s v=""/>
    <x v="1"/>
    <x v="2"/>
    <n v="1575420"/>
  </r>
  <r>
    <s v="KL4066WASFG"/>
    <x v="11"/>
    <x v="1"/>
    <x v="2"/>
    <x v="2"/>
    <x v="1"/>
    <x v="1"/>
    <x v="1"/>
    <x v="8"/>
    <s v=""/>
    <x v="1"/>
    <x v="2"/>
    <n v="1575420"/>
  </r>
  <r>
    <s v="KL4066WAYTG"/>
    <x v="15"/>
    <x v="1"/>
    <x v="2"/>
    <x v="2"/>
    <x v="1"/>
    <x v="1"/>
    <x v="1"/>
    <x v="1"/>
    <s v=""/>
    <x v="1"/>
    <x v="4"/>
    <n v="1598520"/>
  </r>
  <r>
    <s v="KL4066WAXTG"/>
    <x v="15"/>
    <x v="1"/>
    <x v="2"/>
    <x v="2"/>
    <x v="1"/>
    <x v="1"/>
    <x v="1"/>
    <x v="2"/>
    <s v=""/>
    <x v="1"/>
    <x v="4"/>
    <n v="1693230"/>
  </r>
  <r>
    <s v="KL4066WAVDG"/>
    <x v="13"/>
    <x v="1"/>
    <x v="2"/>
    <x v="2"/>
    <x v="1"/>
    <x v="1"/>
    <x v="1"/>
    <x v="4"/>
    <s v=""/>
    <x v="1"/>
    <x v="3"/>
    <n v="1716330"/>
  </r>
  <r>
    <s v="KL4066WAWD4"/>
    <x v="14"/>
    <x v="1"/>
    <x v="2"/>
    <x v="2"/>
    <x v="1"/>
    <x v="1"/>
    <x v="1"/>
    <x v="3"/>
    <s v=""/>
    <x v="2"/>
    <x v="3"/>
    <n v="1718640"/>
  </r>
  <r>
    <s v="KL4066WARF4"/>
    <x v="12"/>
    <x v="1"/>
    <x v="2"/>
    <x v="2"/>
    <x v="1"/>
    <x v="1"/>
    <x v="1"/>
    <x v="7"/>
    <s v=""/>
    <x v="2"/>
    <x v="2"/>
    <n v="1732500"/>
  </r>
  <r>
    <s v="KL4066WASF4"/>
    <x v="12"/>
    <x v="1"/>
    <x v="2"/>
    <x v="2"/>
    <x v="1"/>
    <x v="1"/>
    <x v="1"/>
    <x v="8"/>
    <s v=""/>
    <x v="2"/>
    <x v="2"/>
    <n v="1732500"/>
  </r>
  <r>
    <s v="KL4066WAQFG"/>
    <x v="11"/>
    <x v="1"/>
    <x v="2"/>
    <x v="2"/>
    <x v="1"/>
    <x v="1"/>
    <x v="1"/>
    <x v="9"/>
    <s v=""/>
    <x v="1"/>
    <x v="2"/>
    <n v="1753290"/>
  </r>
  <r>
    <s v="KL4066WAYT4"/>
    <x v="16"/>
    <x v="1"/>
    <x v="2"/>
    <x v="2"/>
    <x v="1"/>
    <x v="1"/>
    <x v="1"/>
    <x v="1"/>
    <s v=""/>
    <x v="2"/>
    <x v="4"/>
    <n v="1757910"/>
  </r>
  <r>
    <s v="KL4066WAXT4"/>
    <x v="16"/>
    <x v="1"/>
    <x v="2"/>
    <x v="2"/>
    <x v="1"/>
    <x v="1"/>
    <x v="1"/>
    <x v="2"/>
    <s v=""/>
    <x v="2"/>
    <x v="4"/>
    <n v="1861860"/>
  </r>
  <r>
    <s v="KL4066WAVD4"/>
    <x v="14"/>
    <x v="1"/>
    <x v="2"/>
    <x v="2"/>
    <x v="1"/>
    <x v="1"/>
    <x v="1"/>
    <x v="4"/>
    <s v=""/>
    <x v="2"/>
    <x v="3"/>
    <n v="1884960"/>
  </r>
  <r>
    <s v="KL4066WAQF4"/>
    <x v="12"/>
    <x v="1"/>
    <x v="2"/>
    <x v="2"/>
    <x v="1"/>
    <x v="1"/>
    <x v="1"/>
    <x v="9"/>
    <s v=""/>
    <x v="2"/>
    <x v="2"/>
    <n v="1928850"/>
  </r>
  <r>
    <s v="KL4066WAWTG"/>
    <x v="15"/>
    <x v="1"/>
    <x v="2"/>
    <x v="2"/>
    <x v="1"/>
    <x v="1"/>
    <x v="1"/>
    <x v="3"/>
    <s v=""/>
    <x v="1"/>
    <x v="4"/>
    <n v="1928850"/>
  </r>
  <r>
    <s v="KL4066WAUDG"/>
    <x v="13"/>
    <x v="1"/>
    <x v="2"/>
    <x v="2"/>
    <x v="1"/>
    <x v="1"/>
    <x v="1"/>
    <x v="5"/>
    <s v=""/>
    <x v="1"/>
    <x v="3"/>
    <n v="1945020"/>
  </r>
  <r>
    <s v="KL4066WAPFG"/>
    <x v="11"/>
    <x v="1"/>
    <x v="2"/>
    <x v="2"/>
    <x v="1"/>
    <x v="1"/>
    <x v="1"/>
    <x v="10"/>
    <s v=""/>
    <x v="1"/>
    <x v="2"/>
    <n v="1981980"/>
  </r>
  <r>
    <s v="KL4066WAVTG"/>
    <x v="15"/>
    <x v="1"/>
    <x v="2"/>
    <x v="2"/>
    <x v="1"/>
    <x v="1"/>
    <x v="1"/>
    <x v="4"/>
    <s v=""/>
    <x v="1"/>
    <x v="4"/>
    <n v="2113650"/>
  </r>
  <r>
    <s v="KL4066WAWT4"/>
    <x v="16"/>
    <x v="1"/>
    <x v="2"/>
    <x v="2"/>
    <x v="1"/>
    <x v="1"/>
    <x v="1"/>
    <x v="3"/>
    <s v=""/>
    <x v="2"/>
    <x v="4"/>
    <n v="2118270"/>
  </r>
  <r>
    <s v="KL4066WATDG"/>
    <x v="13"/>
    <x v="1"/>
    <x v="2"/>
    <x v="2"/>
    <x v="1"/>
    <x v="1"/>
    <x v="1"/>
    <x v="6"/>
    <s v=""/>
    <x v="1"/>
    <x v="3"/>
    <n v="2134440"/>
  </r>
  <r>
    <s v="KL4066WAUD4"/>
    <x v="14"/>
    <x v="1"/>
    <x v="2"/>
    <x v="2"/>
    <x v="1"/>
    <x v="1"/>
    <x v="1"/>
    <x v="5"/>
    <s v=""/>
    <x v="2"/>
    <x v="3"/>
    <n v="2136750"/>
  </r>
  <r>
    <s v="KL4066WAPF4"/>
    <x v="12"/>
    <x v="1"/>
    <x v="2"/>
    <x v="2"/>
    <x v="1"/>
    <x v="1"/>
    <x v="1"/>
    <x v="10"/>
    <s v=""/>
    <x v="2"/>
    <x v="2"/>
    <n v="2180640"/>
  </r>
  <r>
    <s v="KL4066WAEFG"/>
    <x v="11"/>
    <x v="1"/>
    <x v="2"/>
    <x v="2"/>
    <x v="1"/>
    <x v="1"/>
    <x v="1"/>
    <x v="11"/>
    <s v=""/>
    <x v="1"/>
    <x v="2"/>
    <n v="2185260"/>
  </r>
  <r>
    <s v="KL4066WAKFG"/>
    <x v="11"/>
    <x v="1"/>
    <x v="2"/>
    <x v="2"/>
    <x v="1"/>
    <x v="1"/>
    <x v="1"/>
    <x v="0"/>
    <s v=""/>
    <x v="1"/>
    <x v="2"/>
    <n v="2185260"/>
  </r>
  <r>
    <s v="KL4066WAMFG"/>
    <x v="11"/>
    <x v="1"/>
    <x v="2"/>
    <x v="2"/>
    <x v="1"/>
    <x v="1"/>
    <x v="1"/>
    <x v="12"/>
    <s v=""/>
    <x v="1"/>
    <x v="2"/>
    <n v="2185260"/>
  </r>
  <r>
    <s v="KL4066WANFG"/>
    <x v="11"/>
    <x v="1"/>
    <x v="2"/>
    <x v="2"/>
    <x v="1"/>
    <x v="1"/>
    <x v="1"/>
    <x v="13"/>
    <s v=""/>
    <x v="1"/>
    <x v="2"/>
    <n v="2185260"/>
  </r>
  <r>
    <s v="KL4066WAAFG"/>
    <x v="11"/>
    <x v="1"/>
    <x v="2"/>
    <x v="2"/>
    <x v="1"/>
    <x v="1"/>
    <x v="1"/>
    <x v="14"/>
    <s v=""/>
    <x v="1"/>
    <x v="2"/>
    <n v="2185260"/>
  </r>
  <r>
    <s v="KL4066WABFG"/>
    <x v="11"/>
    <x v="1"/>
    <x v="2"/>
    <x v="2"/>
    <x v="1"/>
    <x v="1"/>
    <x v="1"/>
    <x v="15"/>
    <s v=""/>
    <x v="1"/>
    <x v="2"/>
    <n v="2185260"/>
  </r>
  <r>
    <s v="KL4066WACFG"/>
    <x v="11"/>
    <x v="1"/>
    <x v="2"/>
    <x v="2"/>
    <x v="1"/>
    <x v="1"/>
    <x v="1"/>
    <x v="16"/>
    <s v=""/>
    <x v="1"/>
    <x v="2"/>
    <n v="2185260"/>
  </r>
  <r>
    <s v="KL4066WADFG"/>
    <x v="11"/>
    <x v="1"/>
    <x v="2"/>
    <x v="2"/>
    <x v="1"/>
    <x v="1"/>
    <x v="1"/>
    <x v="17"/>
    <s v=""/>
    <x v="1"/>
    <x v="2"/>
    <n v="2185260"/>
  </r>
  <r>
    <s v="KL4066WAVT4"/>
    <x v="16"/>
    <x v="1"/>
    <x v="2"/>
    <x v="2"/>
    <x v="1"/>
    <x v="1"/>
    <x v="1"/>
    <x v="4"/>
    <s v=""/>
    <x v="2"/>
    <x v="4"/>
    <n v="2333100"/>
  </r>
  <r>
    <s v="KL4066WARDG"/>
    <x v="13"/>
    <x v="1"/>
    <x v="2"/>
    <x v="2"/>
    <x v="1"/>
    <x v="1"/>
    <x v="1"/>
    <x v="7"/>
    <s v=""/>
    <x v="1"/>
    <x v="3"/>
    <n v="2356200"/>
  </r>
  <r>
    <s v="KL4066WASDG"/>
    <x v="13"/>
    <x v="1"/>
    <x v="2"/>
    <x v="2"/>
    <x v="1"/>
    <x v="1"/>
    <x v="1"/>
    <x v="8"/>
    <s v=""/>
    <x v="1"/>
    <x v="3"/>
    <n v="2356200"/>
  </r>
  <r>
    <s v="KL4066WATD4"/>
    <x v="14"/>
    <x v="1"/>
    <x v="2"/>
    <x v="2"/>
    <x v="1"/>
    <x v="1"/>
    <x v="1"/>
    <x v="6"/>
    <s v=""/>
    <x v="2"/>
    <x v="3"/>
    <n v="2356200"/>
  </r>
  <r>
    <s v="KL4066WAEF4"/>
    <x v="12"/>
    <x v="1"/>
    <x v="2"/>
    <x v="2"/>
    <x v="1"/>
    <x v="1"/>
    <x v="1"/>
    <x v="11"/>
    <s v=""/>
    <x v="2"/>
    <x v="2"/>
    <n v="2402400"/>
  </r>
  <r>
    <s v="KL4066WAKF4"/>
    <x v="12"/>
    <x v="1"/>
    <x v="2"/>
    <x v="2"/>
    <x v="1"/>
    <x v="1"/>
    <x v="1"/>
    <x v="0"/>
    <s v=""/>
    <x v="2"/>
    <x v="2"/>
    <n v="2402400"/>
  </r>
  <r>
    <s v="KL4066WAMF4"/>
    <x v="12"/>
    <x v="1"/>
    <x v="2"/>
    <x v="2"/>
    <x v="1"/>
    <x v="1"/>
    <x v="1"/>
    <x v="12"/>
    <s v=""/>
    <x v="2"/>
    <x v="2"/>
    <n v="2402400"/>
  </r>
  <r>
    <s v="KL4066WANF4"/>
    <x v="12"/>
    <x v="1"/>
    <x v="2"/>
    <x v="2"/>
    <x v="1"/>
    <x v="1"/>
    <x v="1"/>
    <x v="13"/>
    <s v=""/>
    <x v="2"/>
    <x v="2"/>
    <n v="2402400"/>
  </r>
  <r>
    <s v="KL4066WAUTG"/>
    <x v="15"/>
    <x v="1"/>
    <x v="2"/>
    <x v="2"/>
    <x v="1"/>
    <x v="1"/>
    <x v="1"/>
    <x v="5"/>
    <s v=""/>
    <x v="1"/>
    <x v="4"/>
    <n v="2402400"/>
  </r>
  <r>
    <s v="KL4066WAAF4"/>
    <x v="12"/>
    <x v="1"/>
    <x v="2"/>
    <x v="2"/>
    <x v="1"/>
    <x v="1"/>
    <x v="1"/>
    <x v="14"/>
    <s v=""/>
    <x v="2"/>
    <x v="2"/>
    <n v="2402400"/>
  </r>
  <r>
    <s v="KL4066WABF4"/>
    <x v="12"/>
    <x v="1"/>
    <x v="2"/>
    <x v="2"/>
    <x v="1"/>
    <x v="1"/>
    <x v="1"/>
    <x v="15"/>
    <s v=""/>
    <x v="2"/>
    <x v="2"/>
    <n v="2402400"/>
  </r>
  <r>
    <s v="KL4066WACF4"/>
    <x v="12"/>
    <x v="1"/>
    <x v="2"/>
    <x v="2"/>
    <x v="1"/>
    <x v="1"/>
    <x v="1"/>
    <x v="16"/>
    <s v=""/>
    <x v="2"/>
    <x v="2"/>
    <n v="2402400"/>
  </r>
  <r>
    <s v="KL4066WADF4"/>
    <x v="12"/>
    <x v="1"/>
    <x v="2"/>
    <x v="2"/>
    <x v="1"/>
    <x v="1"/>
    <x v="1"/>
    <x v="17"/>
    <s v=""/>
    <x v="2"/>
    <x v="2"/>
    <n v="2402400"/>
  </r>
  <r>
    <s v="KL4066WARD4"/>
    <x v="14"/>
    <x v="1"/>
    <x v="2"/>
    <x v="2"/>
    <x v="1"/>
    <x v="1"/>
    <x v="1"/>
    <x v="7"/>
    <s v=""/>
    <x v="2"/>
    <x v="3"/>
    <n v="2610300"/>
  </r>
  <r>
    <s v="KL4066WASD4"/>
    <x v="14"/>
    <x v="1"/>
    <x v="2"/>
    <x v="2"/>
    <x v="1"/>
    <x v="1"/>
    <x v="1"/>
    <x v="8"/>
    <s v=""/>
    <x v="2"/>
    <x v="3"/>
    <n v="2610300"/>
  </r>
  <r>
    <s v="KL4066WAQDG"/>
    <x v="13"/>
    <x v="1"/>
    <x v="2"/>
    <x v="2"/>
    <x v="1"/>
    <x v="1"/>
    <x v="1"/>
    <x v="9"/>
    <s v=""/>
    <x v="1"/>
    <x v="3"/>
    <n v="2633400"/>
  </r>
  <r>
    <s v="KL4066WATTG"/>
    <x v="15"/>
    <x v="1"/>
    <x v="2"/>
    <x v="2"/>
    <x v="1"/>
    <x v="1"/>
    <x v="1"/>
    <x v="6"/>
    <s v=""/>
    <x v="1"/>
    <x v="4"/>
    <n v="2633400"/>
  </r>
  <r>
    <s v="KL4066WAUT4"/>
    <x v="16"/>
    <x v="1"/>
    <x v="2"/>
    <x v="2"/>
    <x v="1"/>
    <x v="1"/>
    <x v="1"/>
    <x v="5"/>
    <s v=""/>
    <x v="2"/>
    <x v="4"/>
    <n v="2633400"/>
  </r>
  <r>
    <s v="KL4066WAQD4"/>
    <x v="14"/>
    <x v="1"/>
    <x v="2"/>
    <x v="2"/>
    <x v="1"/>
    <x v="1"/>
    <x v="1"/>
    <x v="9"/>
    <s v=""/>
    <x v="2"/>
    <x v="3"/>
    <n v="2887500"/>
  </r>
  <r>
    <s v="KL4066WATT4"/>
    <x v="16"/>
    <x v="1"/>
    <x v="2"/>
    <x v="2"/>
    <x v="1"/>
    <x v="1"/>
    <x v="1"/>
    <x v="6"/>
    <s v=""/>
    <x v="2"/>
    <x v="4"/>
    <n v="2887500"/>
  </r>
  <r>
    <s v="KL4066WARTG"/>
    <x v="15"/>
    <x v="1"/>
    <x v="2"/>
    <x v="2"/>
    <x v="1"/>
    <x v="1"/>
    <x v="1"/>
    <x v="7"/>
    <s v=""/>
    <x v="1"/>
    <x v="4"/>
    <n v="2910600"/>
  </r>
  <r>
    <s v="KL4066WASTG"/>
    <x v="15"/>
    <x v="1"/>
    <x v="2"/>
    <x v="2"/>
    <x v="1"/>
    <x v="1"/>
    <x v="1"/>
    <x v="8"/>
    <s v=""/>
    <x v="1"/>
    <x v="4"/>
    <n v="2910600"/>
  </r>
  <r>
    <s v="KL4066WAPDG"/>
    <x v="13"/>
    <x v="1"/>
    <x v="2"/>
    <x v="2"/>
    <x v="1"/>
    <x v="1"/>
    <x v="1"/>
    <x v="10"/>
    <s v=""/>
    <x v="1"/>
    <x v="3"/>
    <n v="2979900"/>
  </r>
  <r>
    <s v="KL4066WART4"/>
    <x v="16"/>
    <x v="1"/>
    <x v="2"/>
    <x v="2"/>
    <x v="1"/>
    <x v="1"/>
    <x v="1"/>
    <x v="7"/>
    <s v=""/>
    <x v="2"/>
    <x v="4"/>
    <n v="3210900"/>
  </r>
  <r>
    <s v="KL4066WAST4"/>
    <x v="16"/>
    <x v="1"/>
    <x v="2"/>
    <x v="2"/>
    <x v="1"/>
    <x v="1"/>
    <x v="1"/>
    <x v="8"/>
    <s v=""/>
    <x v="2"/>
    <x v="4"/>
    <n v="3210900"/>
  </r>
  <r>
    <s v="KL4066WAQTG"/>
    <x v="15"/>
    <x v="1"/>
    <x v="2"/>
    <x v="2"/>
    <x v="1"/>
    <x v="1"/>
    <x v="1"/>
    <x v="9"/>
    <s v=""/>
    <x v="1"/>
    <x v="4"/>
    <n v="3234000"/>
  </r>
  <r>
    <s v="KL4066WAEDG"/>
    <x v="13"/>
    <x v="1"/>
    <x v="2"/>
    <x v="2"/>
    <x v="1"/>
    <x v="1"/>
    <x v="1"/>
    <x v="11"/>
    <s v=""/>
    <x v="1"/>
    <x v="3"/>
    <n v="3280200"/>
  </r>
  <r>
    <s v="KL4066WAKDG"/>
    <x v="13"/>
    <x v="1"/>
    <x v="2"/>
    <x v="2"/>
    <x v="1"/>
    <x v="1"/>
    <x v="1"/>
    <x v="0"/>
    <s v=""/>
    <x v="1"/>
    <x v="3"/>
    <n v="3280200"/>
  </r>
  <r>
    <s v="KL4066WAMDG"/>
    <x v="13"/>
    <x v="1"/>
    <x v="2"/>
    <x v="2"/>
    <x v="1"/>
    <x v="1"/>
    <x v="1"/>
    <x v="12"/>
    <s v=""/>
    <x v="1"/>
    <x v="3"/>
    <n v="3280200"/>
  </r>
  <r>
    <s v="KL4066WANDG"/>
    <x v="13"/>
    <x v="1"/>
    <x v="2"/>
    <x v="2"/>
    <x v="1"/>
    <x v="1"/>
    <x v="1"/>
    <x v="13"/>
    <s v=""/>
    <x v="1"/>
    <x v="3"/>
    <n v="3280200"/>
  </r>
  <r>
    <s v="KL4066WAPD4"/>
    <x v="14"/>
    <x v="1"/>
    <x v="2"/>
    <x v="2"/>
    <x v="1"/>
    <x v="1"/>
    <x v="1"/>
    <x v="10"/>
    <s v=""/>
    <x v="2"/>
    <x v="3"/>
    <n v="3280200"/>
  </r>
  <r>
    <s v="KL4066WAADG"/>
    <x v="13"/>
    <x v="1"/>
    <x v="2"/>
    <x v="2"/>
    <x v="1"/>
    <x v="1"/>
    <x v="1"/>
    <x v="14"/>
    <s v=""/>
    <x v="1"/>
    <x v="3"/>
    <n v="3280200"/>
  </r>
  <r>
    <s v="KL4066WABDG"/>
    <x v="13"/>
    <x v="1"/>
    <x v="2"/>
    <x v="2"/>
    <x v="1"/>
    <x v="1"/>
    <x v="1"/>
    <x v="15"/>
    <s v=""/>
    <x v="1"/>
    <x v="3"/>
    <n v="3280200"/>
  </r>
  <r>
    <s v="KL4066WACDG"/>
    <x v="13"/>
    <x v="1"/>
    <x v="2"/>
    <x v="2"/>
    <x v="1"/>
    <x v="1"/>
    <x v="1"/>
    <x v="16"/>
    <s v=""/>
    <x v="1"/>
    <x v="3"/>
    <n v="3280200"/>
  </r>
  <r>
    <s v="KL4066WADDG"/>
    <x v="13"/>
    <x v="1"/>
    <x v="2"/>
    <x v="2"/>
    <x v="1"/>
    <x v="1"/>
    <x v="1"/>
    <x v="17"/>
    <s v=""/>
    <x v="1"/>
    <x v="3"/>
    <n v="3280200"/>
  </r>
  <r>
    <s v="KL4066WAQT4"/>
    <x v="16"/>
    <x v="1"/>
    <x v="2"/>
    <x v="2"/>
    <x v="1"/>
    <x v="1"/>
    <x v="1"/>
    <x v="9"/>
    <s v=""/>
    <x v="2"/>
    <x v="4"/>
    <n v="3557400"/>
  </r>
  <r>
    <s v="KL4066WAED4"/>
    <x v="14"/>
    <x v="1"/>
    <x v="2"/>
    <x v="2"/>
    <x v="1"/>
    <x v="1"/>
    <x v="1"/>
    <x v="11"/>
    <s v=""/>
    <x v="2"/>
    <x v="3"/>
    <n v="3603600"/>
  </r>
  <r>
    <s v="KL4066WAKD4"/>
    <x v="14"/>
    <x v="1"/>
    <x v="2"/>
    <x v="2"/>
    <x v="1"/>
    <x v="1"/>
    <x v="1"/>
    <x v="0"/>
    <s v=""/>
    <x v="2"/>
    <x v="3"/>
    <n v="3603600"/>
  </r>
  <r>
    <s v="KL4066WAMD4"/>
    <x v="14"/>
    <x v="1"/>
    <x v="2"/>
    <x v="2"/>
    <x v="1"/>
    <x v="1"/>
    <x v="1"/>
    <x v="12"/>
    <s v=""/>
    <x v="2"/>
    <x v="3"/>
    <n v="3603600"/>
  </r>
  <r>
    <s v="KL4066WAND4"/>
    <x v="14"/>
    <x v="1"/>
    <x v="2"/>
    <x v="2"/>
    <x v="1"/>
    <x v="1"/>
    <x v="1"/>
    <x v="13"/>
    <s v=""/>
    <x v="2"/>
    <x v="3"/>
    <n v="3603600"/>
  </r>
  <r>
    <s v="KL4066WAAD4"/>
    <x v="14"/>
    <x v="1"/>
    <x v="2"/>
    <x v="2"/>
    <x v="1"/>
    <x v="1"/>
    <x v="1"/>
    <x v="14"/>
    <s v=""/>
    <x v="2"/>
    <x v="3"/>
    <n v="3603600"/>
  </r>
  <r>
    <s v="KL4066WABD4"/>
    <x v="14"/>
    <x v="1"/>
    <x v="2"/>
    <x v="2"/>
    <x v="1"/>
    <x v="1"/>
    <x v="1"/>
    <x v="15"/>
    <s v=""/>
    <x v="2"/>
    <x v="3"/>
    <n v="3603600"/>
  </r>
  <r>
    <s v="KL4066WACD4"/>
    <x v="14"/>
    <x v="1"/>
    <x v="2"/>
    <x v="2"/>
    <x v="1"/>
    <x v="1"/>
    <x v="1"/>
    <x v="16"/>
    <s v=""/>
    <x v="2"/>
    <x v="3"/>
    <n v="3603600"/>
  </r>
  <r>
    <s v="KL4066WADD4"/>
    <x v="14"/>
    <x v="1"/>
    <x v="2"/>
    <x v="2"/>
    <x v="1"/>
    <x v="1"/>
    <x v="1"/>
    <x v="17"/>
    <s v=""/>
    <x v="2"/>
    <x v="3"/>
    <n v="3603600"/>
  </r>
  <r>
    <s v="KL4066WAPTG"/>
    <x v="15"/>
    <x v="1"/>
    <x v="2"/>
    <x v="2"/>
    <x v="1"/>
    <x v="1"/>
    <x v="1"/>
    <x v="10"/>
    <s v=""/>
    <x v="1"/>
    <x v="4"/>
    <n v="3672900"/>
  </r>
  <r>
    <s v="KL4066WAETG"/>
    <x v="15"/>
    <x v="1"/>
    <x v="2"/>
    <x v="2"/>
    <x v="1"/>
    <x v="1"/>
    <x v="1"/>
    <x v="11"/>
    <s v=""/>
    <x v="1"/>
    <x v="4"/>
    <n v="4042500"/>
  </r>
  <r>
    <s v="KL4066WAKTG"/>
    <x v="15"/>
    <x v="1"/>
    <x v="2"/>
    <x v="2"/>
    <x v="1"/>
    <x v="1"/>
    <x v="1"/>
    <x v="0"/>
    <s v=""/>
    <x v="1"/>
    <x v="4"/>
    <n v="4042500"/>
  </r>
  <r>
    <s v="KL4066WAMTG"/>
    <x v="15"/>
    <x v="1"/>
    <x v="2"/>
    <x v="2"/>
    <x v="1"/>
    <x v="1"/>
    <x v="1"/>
    <x v="12"/>
    <s v=""/>
    <x v="1"/>
    <x v="4"/>
    <n v="4042500"/>
  </r>
  <r>
    <s v="KL4066WANTG"/>
    <x v="15"/>
    <x v="1"/>
    <x v="2"/>
    <x v="2"/>
    <x v="1"/>
    <x v="1"/>
    <x v="1"/>
    <x v="13"/>
    <s v=""/>
    <x v="1"/>
    <x v="4"/>
    <n v="4042500"/>
  </r>
  <r>
    <s v="KL4066WAPT4"/>
    <x v="16"/>
    <x v="1"/>
    <x v="2"/>
    <x v="2"/>
    <x v="1"/>
    <x v="1"/>
    <x v="1"/>
    <x v="10"/>
    <s v=""/>
    <x v="2"/>
    <x v="4"/>
    <n v="4042500"/>
  </r>
  <r>
    <s v="KL4066WAATG"/>
    <x v="15"/>
    <x v="1"/>
    <x v="2"/>
    <x v="2"/>
    <x v="1"/>
    <x v="1"/>
    <x v="1"/>
    <x v="14"/>
    <s v=""/>
    <x v="1"/>
    <x v="4"/>
    <n v="4042500"/>
  </r>
  <r>
    <s v="KL4066WABTG"/>
    <x v="15"/>
    <x v="1"/>
    <x v="2"/>
    <x v="2"/>
    <x v="1"/>
    <x v="1"/>
    <x v="1"/>
    <x v="15"/>
    <s v=""/>
    <x v="1"/>
    <x v="4"/>
    <n v="4042500"/>
  </r>
  <r>
    <s v="KL4066WACTG"/>
    <x v="15"/>
    <x v="1"/>
    <x v="2"/>
    <x v="2"/>
    <x v="1"/>
    <x v="1"/>
    <x v="1"/>
    <x v="16"/>
    <s v=""/>
    <x v="1"/>
    <x v="4"/>
    <n v="4042500"/>
  </r>
  <r>
    <s v="KL4066WADTG"/>
    <x v="15"/>
    <x v="1"/>
    <x v="2"/>
    <x v="2"/>
    <x v="1"/>
    <x v="1"/>
    <x v="1"/>
    <x v="17"/>
    <s v=""/>
    <x v="1"/>
    <x v="4"/>
    <n v="4042500"/>
  </r>
  <r>
    <s v="KL4066WAET4"/>
    <x v="16"/>
    <x v="1"/>
    <x v="2"/>
    <x v="2"/>
    <x v="1"/>
    <x v="1"/>
    <x v="1"/>
    <x v="11"/>
    <s v=""/>
    <x v="2"/>
    <x v="4"/>
    <n v="4458300"/>
  </r>
  <r>
    <s v="KL4066WAKT4"/>
    <x v="16"/>
    <x v="1"/>
    <x v="2"/>
    <x v="2"/>
    <x v="1"/>
    <x v="1"/>
    <x v="1"/>
    <x v="0"/>
    <s v=""/>
    <x v="2"/>
    <x v="4"/>
    <n v="4458300"/>
  </r>
  <r>
    <s v="KL4066WAMT4"/>
    <x v="16"/>
    <x v="1"/>
    <x v="2"/>
    <x v="2"/>
    <x v="1"/>
    <x v="1"/>
    <x v="1"/>
    <x v="12"/>
    <s v=""/>
    <x v="2"/>
    <x v="4"/>
    <n v="4458300"/>
  </r>
  <r>
    <s v="KL4066WANT4"/>
    <x v="16"/>
    <x v="1"/>
    <x v="2"/>
    <x v="2"/>
    <x v="1"/>
    <x v="1"/>
    <x v="1"/>
    <x v="13"/>
    <s v=""/>
    <x v="2"/>
    <x v="4"/>
    <n v="4458300"/>
  </r>
  <r>
    <s v="KL4066WAAT4"/>
    <x v="16"/>
    <x v="1"/>
    <x v="2"/>
    <x v="2"/>
    <x v="1"/>
    <x v="1"/>
    <x v="1"/>
    <x v="14"/>
    <s v=""/>
    <x v="2"/>
    <x v="4"/>
    <n v="4458300"/>
  </r>
  <r>
    <s v="KL4066WABT4"/>
    <x v="16"/>
    <x v="1"/>
    <x v="2"/>
    <x v="2"/>
    <x v="1"/>
    <x v="1"/>
    <x v="1"/>
    <x v="15"/>
    <s v=""/>
    <x v="2"/>
    <x v="4"/>
    <n v="4458300"/>
  </r>
  <r>
    <s v="KL4066WACT4"/>
    <x v="16"/>
    <x v="1"/>
    <x v="2"/>
    <x v="2"/>
    <x v="1"/>
    <x v="1"/>
    <x v="1"/>
    <x v="16"/>
    <s v=""/>
    <x v="2"/>
    <x v="4"/>
    <n v="4458300"/>
  </r>
  <r>
    <s v="KL4066WADT4"/>
    <x v="16"/>
    <x v="1"/>
    <x v="2"/>
    <x v="2"/>
    <x v="1"/>
    <x v="1"/>
    <x v="1"/>
    <x v="17"/>
    <s v=""/>
    <x v="2"/>
    <x v="4"/>
    <n v="4458300"/>
  </r>
  <r>
    <s v="KL4069WAYM4"/>
    <x v="17"/>
    <x v="2"/>
    <x v="3"/>
    <x v="3"/>
    <x v="2"/>
    <x v="2"/>
    <x v="1"/>
    <x v="1"/>
    <s v="5000+User"/>
    <x v="2"/>
    <x v="1"/>
    <n v="263109"/>
  </r>
  <r>
    <s v="KL4069WAXM4"/>
    <x v="17"/>
    <x v="2"/>
    <x v="3"/>
    <x v="3"/>
    <x v="2"/>
    <x v="2"/>
    <x v="1"/>
    <x v="2"/>
    <s v="2500-4999User"/>
    <x v="2"/>
    <x v="1"/>
    <n v="265650"/>
  </r>
  <r>
    <s v="KL4069WAWM4"/>
    <x v="17"/>
    <x v="2"/>
    <x v="3"/>
    <x v="3"/>
    <x v="2"/>
    <x v="2"/>
    <x v="1"/>
    <x v="3"/>
    <s v="1500-2499User"/>
    <x v="2"/>
    <x v="1"/>
    <n v="270732"/>
  </r>
  <r>
    <s v="KL4069WAVM4"/>
    <x v="17"/>
    <x v="2"/>
    <x v="3"/>
    <x v="3"/>
    <x v="2"/>
    <x v="2"/>
    <x v="1"/>
    <x v="4"/>
    <s v="1000-1499User"/>
    <x v="2"/>
    <x v="1"/>
    <n v="279510"/>
  </r>
  <r>
    <s v="KL4069WAUM4"/>
    <x v="17"/>
    <x v="2"/>
    <x v="3"/>
    <x v="3"/>
    <x v="2"/>
    <x v="2"/>
    <x v="1"/>
    <x v="5"/>
    <s v="500-999User"/>
    <x v="2"/>
    <x v="1"/>
    <n v="334257"/>
  </r>
  <r>
    <s v="KL4069WATM4"/>
    <x v="17"/>
    <x v="2"/>
    <x v="3"/>
    <x v="3"/>
    <x v="2"/>
    <x v="2"/>
    <x v="1"/>
    <x v="6"/>
    <s v="250-499User"/>
    <x v="2"/>
    <x v="1"/>
    <n v="443520"/>
  </r>
  <r>
    <s v="KL4069WAYF4"/>
    <x v="18"/>
    <x v="2"/>
    <x v="3"/>
    <x v="3"/>
    <x v="2"/>
    <x v="2"/>
    <x v="1"/>
    <x v="1"/>
    <s v="5000+User"/>
    <x v="2"/>
    <x v="2"/>
    <n v="2633400"/>
  </r>
  <r>
    <s v="KL4069WAXF4"/>
    <x v="18"/>
    <x v="2"/>
    <x v="3"/>
    <x v="3"/>
    <x v="2"/>
    <x v="2"/>
    <x v="1"/>
    <x v="2"/>
    <s v="2500-4999User"/>
    <x v="2"/>
    <x v="2"/>
    <n v="2656500"/>
  </r>
  <r>
    <s v="KL4069WAWF4"/>
    <x v="18"/>
    <x v="2"/>
    <x v="3"/>
    <x v="3"/>
    <x v="2"/>
    <x v="2"/>
    <x v="1"/>
    <x v="3"/>
    <s v="1500-2499User"/>
    <x v="2"/>
    <x v="2"/>
    <n v="2702700"/>
  </r>
  <r>
    <s v="KL4069WAVF4"/>
    <x v="18"/>
    <x v="2"/>
    <x v="3"/>
    <x v="3"/>
    <x v="2"/>
    <x v="2"/>
    <x v="1"/>
    <x v="4"/>
    <s v="1000-1499User"/>
    <x v="2"/>
    <x v="2"/>
    <n v="2795100"/>
  </r>
  <r>
    <s v="KL4069WAUF4"/>
    <x v="18"/>
    <x v="2"/>
    <x v="3"/>
    <x v="3"/>
    <x v="2"/>
    <x v="2"/>
    <x v="1"/>
    <x v="5"/>
    <s v="500-999User"/>
    <x v="2"/>
    <x v="2"/>
    <n v="3349500"/>
  </r>
  <r>
    <s v="KL4069WAYD4"/>
    <x v="19"/>
    <x v="2"/>
    <x v="3"/>
    <x v="3"/>
    <x v="2"/>
    <x v="2"/>
    <x v="1"/>
    <x v="1"/>
    <s v="5000+User"/>
    <x v="2"/>
    <x v="3"/>
    <n v="4204200"/>
  </r>
  <r>
    <s v="KL4069WAXD4"/>
    <x v="19"/>
    <x v="2"/>
    <x v="3"/>
    <x v="3"/>
    <x v="2"/>
    <x v="2"/>
    <x v="1"/>
    <x v="2"/>
    <s v="2500-4999User"/>
    <x v="2"/>
    <x v="3"/>
    <n v="4250400"/>
  </r>
  <r>
    <s v="KL4069WAWD4"/>
    <x v="19"/>
    <x v="2"/>
    <x v="3"/>
    <x v="3"/>
    <x v="2"/>
    <x v="2"/>
    <x v="1"/>
    <x v="3"/>
    <s v="1500-2499User"/>
    <x v="2"/>
    <x v="3"/>
    <n v="4342800"/>
  </r>
  <r>
    <s v="KL4069WATF4"/>
    <x v="18"/>
    <x v="2"/>
    <x v="3"/>
    <x v="3"/>
    <x v="2"/>
    <x v="2"/>
    <x v="1"/>
    <x v="6"/>
    <s v="250-499User"/>
    <x v="2"/>
    <x v="2"/>
    <n v="4435200"/>
  </r>
  <r>
    <s v="KL4069WAVD4"/>
    <x v="19"/>
    <x v="2"/>
    <x v="3"/>
    <x v="3"/>
    <x v="2"/>
    <x v="2"/>
    <x v="1"/>
    <x v="4"/>
    <s v="1000-1499User"/>
    <x v="2"/>
    <x v="3"/>
    <n v="4481400"/>
  </r>
  <r>
    <s v="KL4069WAUD4"/>
    <x v="19"/>
    <x v="2"/>
    <x v="3"/>
    <x v="3"/>
    <x v="2"/>
    <x v="2"/>
    <x v="1"/>
    <x v="5"/>
    <s v="500-999User"/>
    <x v="2"/>
    <x v="3"/>
    <n v="5359200"/>
  </r>
  <r>
    <s v="KL4069WAYT4"/>
    <x v="20"/>
    <x v="2"/>
    <x v="3"/>
    <x v="3"/>
    <x v="2"/>
    <x v="2"/>
    <x v="1"/>
    <x v="1"/>
    <s v="5000+User"/>
    <x v="2"/>
    <x v="4"/>
    <n v="5913600"/>
  </r>
  <r>
    <s v="KL4069WAXT4"/>
    <x v="20"/>
    <x v="2"/>
    <x v="3"/>
    <x v="3"/>
    <x v="2"/>
    <x v="2"/>
    <x v="1"/>
    <x v="2"/>
    <s v="2500-4999User"/>
    <x v="2"/>
    <x v="4"/>
    <n v="5982900"/>
  </r>
  <r>
    <s v="KL4069WAWT4"/>
    <x v="20"/>
    <x v="2"/>
    <x v="3"/>
    <x v="3"/>
    <x v="2"/>
    <x v="2"/>
    <x v="1"/>
    <x v="3"/>
    <s v="1500-2499User"/>
    <x v="2"/>
    <x v="4"/>
    <n v="6098400"/>
  </r>
  <r>
    <s v="KL4069WAVT4"/>
    <x v="20"/>
    <x v="2"/>
    <x v="3"/>
    <x v="3"/>
    <x v="2"/>
    <x v="2"/>
    <x v="1"/>
    <x v="4"/>
    <s v="1000-1499User"/>
    <x v="2"/>
    <x v="4"/>
    <n v="6283200"/>
  </r>
  <r>
    <s v="KL4069WATD4"/>
    <x v="19"/>
    <x v="2"/>
    <x v="3"/>
    <x v="3"/>
    <x v="2"/>
    <x v="2"/>
    <x v="1"/>
    <x v="6"/>
    <s v="250-499User"/>
    <x v="2"/>
    <x v="3"/>
    <n v="7091700"/>
  </r>
  <r>
    <s v="KL4069WAUT4"/>
    <x v="20"/>
    <x v="2"/>
    <x v="3"/>
    <x v="3"/>
    <x v="2"/>
    <x v="2"/>
    <x v="1"/>
    <x v="5"/>
    <s v="500-999User"/>
    <x v="2"/>
    <x v="4"/>
    <n v="7530600"/>
  </r>
  <r>
    <s v="KL4069WATT4"/>
    <x v="20"/>
    <x v="2"/>
    <x v="3"/>
    <x v="3"/>
    <x v="2"/>
    <x v="2"/>
    <x v="1"/>
    <x v="6"/>
    <s v="250-499User"/>
    <x v="2"/>
    <x v="4"/>
    <n v="9979200"/>
  </r>
  <r>
    <s v="KL4085WAYMG"/>
    <x v="21"/>
    <x v="3"/>
    <x v="4"/>
    <x v="4"/>
    <x v="2"/>
    <x v="2"/>
    <x v="1"/>
    <x v="1"/>
    <s v="5000+User"/>
    <x v="1"/>
    <x v="1"/>
    <n v="112266"/>
  </r>
  <r>
    <s v="KL4085WAXMG"/>
    <x v="21"/>
    <x v="3"/>
    <x v="4"/>
    <x v="4"/>
    <x v="2"/>
    <x v="2"/>
    <x v="1"/>
    <x v="2"/>
    <s v="2500-4999User"/>
    <x v="1"/>
    <x v="1"/>
    <n v="118965"/>
  </r>
  <r>
    <s v="KL4085WAYM4"/>
    <x v="22"/>
    <x v="3"/>
    <x v="4"/>
    <x v="4"/>
    <x v="2"/>
    <x v="2"/>
    <x v="1"/>
    <x v="1"/>
    <s v="5000+User"/>
    <x v="2"/>
    <x v="1"/>
    <n v="122199"/>
  </r>
  <r>
    <s v="KL4085WAXM4"/>
    <x v="22"/>
    <x v="3"/>
    <x v="4"/>
    <x v="4"/>
    <x v="2"/>
    <x v="2"/>
    <x v="1"/>
    <x v="2"/>
    <s v="2500-4999User"/>
    <x v="2"/>
    <x v="1"/>
    <n v="132132"/>
  </r>
  <r>
    <s v="KL4085WAWMG"/>
    <x v="21"/>
    <x v="3"/>
    <x v="4"/>
    <x v="4"/>
    <x v="2"/>
    <x v="2"/>
    <x v="1"/>
    <x v="3"/>
    <s v="1500-2499User"/>
    <x v="1"/>
    <x v="1"/>
    <n v="135366"/>
  </r>
  <r>
    <s v="KL4085WAVMG"/>
    <x v="21"/>
    <x v="3"/>
    <x v="4"/>
    <x v="4"/>
    <x v="2"/>
    <x v="2"/>
    <x v="1"/>
    <x v="4"/>
    <s v="1000-1499User"/>
    <x v="1"/>
    <x v="1"/>
    <n v="148764"/>
  </r>
  <r>
    <s v="KL4085WAWM4"/>
    <x v="22"/>
    <x v="3"/>
    <x v="4"/>
    <x v="4"/>
    <x v="2"/>
    <x v="2"/>
    <x v="1"/>
    <x v="3"/>
    <s v="1500-2499User"/>
    <x v="2"/>
    <x v="1"/>
    <n v="148764"/>
  </r>
  <r>
    <s v="KL4085WAVM4"/>
    <x v="22"/>
    <x v="3"/>
    <x v="4"/>
    <x v="4"/>
    <x v="2"/>
    <x v="2"/>
    <x v="1"/>
    <x v="4"/>
    <s v="1000-1499User"/>
    <x v="2"/>
    <x v="1"/>
    <n v="165165"/>
  </r>
  <r>
    <s v="KL4085WAUMG"/>
    <x v="21"/>
    <x v="3"/>
    <x v="4"/>
    <x v="4"/>
    <x v="2"/>
    <x v="2"/>
    <x v="1"/>
    <x v="5"/>
    <s v="500-999User"/>
    <x v="1"/>
    <x v="1"/>
    <n v="168399"/>
  </r>
  <r>
    <s v="KL4085WATMG"/>
    <x v="21"/>
    <x v="3"/>
    <x v="4"/>
    <x v="4"/>
    <x v="2"/>
    <x v="2"/>
    <x v="1"/>
    <x v="6"/>
    <s v="250-499User"/>
    <x v="1"/>
    <x v="1"/>
    <n v="185031"/>
  </r>
  <r>
    <s v="KL4085WAUM4"/>
    <x v="22"/>
    <x v="3"/>
    <x v="4"/>
    <x v="4"/>
    <x v="2"/>
    <x v="2"/>
    <x v="1"/>
    <x v="5"/>
    <s v="500-999User"/>
    <x v="2"/>
    <x v="1"/>
    <n v="185031"/>
  </r>
  <r>
    <s v="KL4085WARMG"/>
    <x v="21"/>
    <x v="3"/>
    <x v="4"/>
    <x v="4"/>
    <x v="2"/>
    <x v="2"/>
    <x v="1"/>
    <x v="7"/>
    <s v="100-149User"/>
    <x v="1"/>
    <x v="1"/>
    <n v="204897"/>
  </r>
  <r>
    <s v="KL4085WASMG"/>
    <x v="21"/>
    <x v="3"/>
    <x v="4"/>
    <x v="4"/>
    <x v="2"/>
    <x v="2"/>
    <x v="1"/>
    <x v="8"/>
    <s v="150-249User"/>
    <x v="1"/>
    <x v="1"/>
    <n v="204897"/>
  </r>
  <r>
    <s v="KL4085WATM4"/>
    <x v="22"/>
    <x v="3"/>
    <x v="4"/>
    <x v="4"/>
    <x v="2"/>
    <x v="2"/>
    <x v="1"/>
    <x v="6"/>
    <s v="250-499User"/>
    <x v="2"/>
    <x v="1"/>
    <n v="204897"/>
  </r>
  <r>
    <s v="KL4085WARM4"/>
    <x v="22"/>
    <x v="3"/>
    <x v="4"/>
    <x v="4"/>
    <x v="2"/>
    <x v="2"/>
    <x v="1"/>
    <x v="7"/>
    <s v="100-149User"/>
    <x v="2"/>
    <x v="1"/>
    <n v="224532"/>
  </r>
  <r>
    <s v="KL4085WASM4"/>
    <x v="22"/>
    <x v="3"/>
    <x v="4"/>
    <x v="4"/>
    <x v="2"/>
    <x v="2"/>
    <x v="1"/>
    <x v="8"/>
    <s v="150-249User"/>
    <x v="2"/>
    <x v="1"/>
    <n v="224532"/>
  </r>
  <r>
    <s v="KL4085WAQMG"/>
    <x v="21"/>
    <x v="3"/>
    <x v="4"/>
    <x v="4"/>
    <x v="2"/>
    <x v="2"/>
    <x v="1"/>
    <x v="9"/>
    <s v="50-99User"/>
    <x v="1"/>
    <x v="1"/>
    <n v="227997"/>
  </r>
  <r>
    <s v="KL4085WAQM4"/>
    <x v="22"/>
    <x v="3"/>
    <x v="4"/>
    <x v="4"/>
    <x v="2"/>
    <x v="2"/>
    <x v="1"/>
    <x v="9"/>
    <s v="50-99User"/>
    <x v="2"/>
    <x v="1"/>
    <n v="251097"/>
  </r>
  <r>
    <s v="KL4085WAPMG"/>
    <x v="21"/>
    <x v="3"/>
    <x v="4"/>
    <x v="4"/>
    <x v="2"/>
    <x v="2"/>
    <x v="1"/>
    <x v="10"/>
    <s v="25-49User"/>
    <x v="1"/>
    <x v="1"/>
    <n v="257565"/>
  </r>
  <r>
    <s v="KL4085WAEMG"/>
    <x v="21"/>
    <x v="3"/>
    <x v="4"/>
    <x v="4"/>
    <x v="2"/>
    <x v="2"/>
    <x v="1"/>
    <x v="11"/>
    <s v="5-9User"/>
    <x v="1"/>
    <x v="1"/>
    <n v="284130"/>
  </r>
  <r>
    <s v="KL4085WAKMG"/>
    <x v="21"/>
    <x v="3"/>
    <x v="4"/>
    <x v="4"/>
    <x v="2"/>
    <x v="2"/>
    <x v="1"/>
    <x v="0"/>
    <s v="10-14User"/>
    <x v="1"/>
    <x v="1"/>
    <n v="284130"/>
  </r>
  <r>
    <s v="KL4085WAMMG"/>
    <x v="21"/>
    <x v="3"/>
    <x v="4"/>
    <x v="4"/>
    <x v="2"/>
    <x v="2"/>
    <x v="1"/>
    <x v="12"/>
    <s v="15-19User"/>
    <x v="1"/>
    <x v="1"/>
    <n v="284130"/>
  </r>
  <r>
    <s v="KL4085WANMG"/>
    <x v="21"/>
    <x v="3"/>
    <x v="4"/>
    <x v="4"/>
    <x v="2"/>
    <x v="2"/>
    <x v="1"/>
    <x v="13"/>
    <s v="20-24User"/>
    <x v="1"/>
    <x v="1"/>
    <n v="284130"/>
  </r>
  <r>
    <s v="KL4085WAPM4"/>
    <x v="22"/>
    <x v="3"/>
    <x v="4"/>
    <x v="4"/>
    <x v="2"/>
    <x v="2"/>
    <x v="1"/>
    <x v="10"/>
    <s v="25-49User"/>
    <x v="2"/>
    <x v="1"/>
    <n v="284130"/>
  </r>
  <r>
    <s v="KL4085WAEM4"/>
    <x v="22"/>
    <x v="3"/>
    <x v="4"/>
    <x v="4"/>
    <x v="2"/>
    <x v="2"/>
    <x v="1"/>
    <x v="11"/>
    <s v="5-9User"/>
    <x v="2"/>
    <x v="1"/>
    <n v="313929"/>
  </r>
  <r>
    <s v="KL4085WAKM4"/>
    <x v="22"/>
    <x v="3"/>
    <x v="4"/>
    <x v="4"/>
    <x v="2"/>
    <x v="2"/>
    <x v="1"/>
    <x v="0"/>
    <s v="10-14User"/>
    <x v="2"/>
    <x v="1"/>
    <n v="313929"/>
  </r>
  <r>
    <s v="KL4085WAMM4"/>
    <x v="22"/>
    <x v="3"/>
    <x v="4"/>
    <x v="4"/>
    <x v="2"/>
    <x v="2"/>
    <x v="1"/>
    <x v="12"/>
    <s v="15-19User"/>
    <x v="2"/>
    <x v="1"/>
    <n v="313929"/>
  </r>
  <r>
    <s v="KL4085WANM4"/>
    <x v="22"/>
    <x v="3"/>
    <x v="4"/>
    <x v="4"/>
    <x v="2"/>
    <x v="2"/>
    <x v="1"/>
    <x v="13"/>
    <s v="20-24User"/>
    <x v="2"/>
    <x v="1"/>
    <n v="313929"/>
  </r>
  <r>
    <s v="KL4085WAYFG"/>
    <x v="23"/>
    <x v="3"/>
    <x v="4"/>
    <x v="4"/>
    <x v="2"/>
    <x v="2"/>
    <x v="1"/>
    <x v="1"/>
    <s v="5000+User"/>
    <x v="1"/>
    <x v="2"/>
    <n v="1122660"/>
  </r>
  <r>
    <s v="KL4085WAXFG"/>
    <x v="23"/>
    <x v="3"/>
    <x v="4"/>
    <x v="4"/>
    <x v="2"/>
    <x v="2"/>
    <x v="1"/>
    <x v="2"/>
    <s v="2500-4999User"/>
    <x v="1"/>
    <x v="2"/>
    <n v="1189650"/>
  </r>
  <r>
    <s v="KL4085WAYF4"/>
    <x v="24"/>
    <x v="3"/>
    <x v="4"/>
    <x v="4"/>
    <x v="2"/>
    <x v="2"/>
    <x v="1"/>
    <x v="1"/>
    <s v="5000+User"/>
    <x v="2"/>
    <x v="2"/>
    <n v="1233540"/>
  </r>
  <r>
    <s v="KL4085WAXF4"/>
    <x v="24"/>
    <x v="3"/>
    <x v="4"/>
    <x v="4"/>
    <x v="2"/>
    <x v="2"/>
    <x v="1"/>
    <x v="2"/>
    <s v="2500-4999User"/>
    <x v="2"/>
    <x v="2"/>
    <n v="1309770"/>
  </r>
  <r>
    <s v="KL4085WAWFG"/>
    <x v="23"/>
    <x v="3"/>
    <x v="4"/>
    <x v="4"/>
    <x v="2"/>
    <x v="2"/>
    <x v="1"/>
    <x v="3"/>
    <s v="1500-2499User"/>
    <x v="1"/>
    <x v="2"/>
    <n v="1353660"/>
  </r>
  <r>
    <s v="KL4085WAVFG"/>
    <x v="23"/>
    <x v="3"/>
    <x v="4"/>
    <x v="4"/>
    <x v="2"/>
    <x v="2"/>
    <x v="1"/>
    <x v="4"/>
    <s v="1000-1499User"/>
    <x v="1"/>
    <x v="2"/>
    <n v="1487640"/>
  </r>
  <r>
    <s v="KL4085WAWF4"/>
    <x v="24"/>
    <x v="3"/>
    <x v="4"/>
    <x v="4"/>
    <x v="2"/>
    <x v="2"/>
    <x v="1"/>
    <x v="3"/>
    <s v="1500-2499User"/>
    <x v="2"/>
    <x v="2"/>
    <n v="1489950"/>
  </r>
  <r>
    <s v="KL4085WAVF4"/>
    <x v="24"/>
    <x v="3"/>
    <x v="4"/>
    <x v="4"/>
    <x v="2"/>
    <x v="2"/>
    <x v="1"/>
    <x v="4"/>
    <s v="1000-1499User"/>
    <x v="2"/>
    <x v="2"/>
    <n v="1637790"/>
  </r>
  <r>
    <s v="KL4085WAUFG"/>
    <x v="23"/>
    <x v="3"/>
    <x v="4"/>
    <x v="4"/>
    <x v="2"/>
    <x v="2"/>
    <x v="1"/>
    <x v="5"/>
    <s v="500-999User"/>
    <x v="1"/>
    <x v="2"/>
    <n v="1683990"/>
  </r>
  <r>
    <s v="KL4085WAYDG"/>
    <x v="25"/>
    <x v="3"/>
    <x v="4"/>
    <x v="4"/>
    <x v="2"/>
    <x v="2"/>
    <x v="1"/>
    <x v="1"/>
    <s v="5000+User"/>
    <x v="1"/>
    <x v="3"/>
    <n v="1683990"/>
  </r>
  <r>
    <s v="KL4085WAXDG"/>
    <x v="25"/>
    <x v="3"/>
    <x v="4"/>
    <x v="4"/>
    <x v="2"/>
    <x v="2"/>
    <x v="1"/>
    <x v="2"/>
    <s v="2500-4999User"/>
    <x v="1"/>
    <x v="3"/>
    <n v="1778700"/>
  </r>
  <r>
    <s v="KL4085WATFG"/>
    <x v="23"/>
    <x v="3"/>
    <x v="4"/>
    <x v="4"/>
    <x v="2"/>
    <x v="2"/>
    <x v="1"/>
    <x v="6"/>
    <s v="250-499User"/>
    <x v="1"/>
    <x v="2"/>
    <n v="1848000"/>
  </r>
  <r>
    <s v="KL4085WAUF4"/>
    <x v="24"/>
    <x v="3"/>
    <x v="4"/>
    <x v="4"/>
    <x v="2"/>
    <x v="2"/>
    <x v="1"/>
    <x v="5"/>
    <s v="500-999User"/>
    <x v="2"/>
    <x v="2"/>
    <n v="1848000"/>
  </r>
  <r>
    <s v="KL4085WAYD4"/>
    <x v="26"/>
    <x v="3"/>
    <x v="4"/>
    <x v="4"/>
    <x v="2"/>
    <x v="2"/>
    <x v="1"/>
    <x v="1"/>
    <s v="5000+User"/>
    <x v="2"/>
    <x v="3"/>
    <n v="1848000"/>
  </r>
  <r>
    <s v="KL4085WAXD4"/>
    <x v="26"/>
    <x v="3"/>
    <x v="4"/>
    <x v="4"/>
    <x v="2"/>
    <x v="2"/>
    <x v="1"/>
    <x v="2"/>
    <s v="2500-4999User"/>
    <x v="2"/>
    <x v="3"/>
    <n v="1963500"/>
  </r>
  <r>
    <s v="KL4085WATF4"/>
    <x v="24"/>
    <x v="3"/>
    <x v="4"/>
    <x v="4"/>
    <x v="2"/>
    <x v="2"/>
    <x v="1"/>
    <x v="6"/>
    <s v="250-499User"/>
    <x v="2"/>
    <x v="2"/>
    <n v="2032800"/>
  </r>
  <r>
    <s v="KL4085WAWDG"/>
    <x v="25"/>
    <x v="3"/>
    <x v="4"/>
    <x v="4"/>
    <x v="2"/>
    <x v="2"/>
    <x v="1"/>
    <x v="3"/>
    <s v="1500-2499User"/>
    <x v="1"/>
    <x v="3"/>
    <n v="2032800"/>
  </r>
  <r>
    <s v="KL4085WARFG"/>
    <x v="23"/>
    <x v="3"/>
    <x v="4"/>
    <x v="4"/>
    <x v="2"/>
    <x v="2"/>
    <x v="1"/>
    <x v="7"/>
    <s v="100-149User"/>
    <x v="1"/>
    <x v="2"/>
    <n v="2055900"/>
  </r>
  <r>
    <s v="KL4085WASFG"/>
    <x v="23"/>
    <x v="3"/>
    <x v="4"/>
    <x v="4"/>
    <x v="2"/>
    <x v="2"/>
    <x v="1"/>
    <x v="8"/>
    <s v="150-249User"/>
    <x v="1"/>
    <x v="2"/>
    <n v="2055900"/>
  </r>
  <r>
    <s v="KL4085WAYTG"/>
    <x v="27"/>
    <x v="3"/>
    <x v="4"/>
    <x v="4"/>
    <x v="2"/>
    <x v="2"/>
    <x v="1"/>
    <x v="1"/>
    <s v="5000+User"/>
    <x v="1"/>
    <x v="4"/>
    <n v="2079000"/>
  </r>
  <r>
    <s v="KL4085WAXTG"/>
    <x v="27"/>
    <x v="3"/>
    <x v="4"/>
    <x v="4"/>
    <x v="2"/>
    <x v="2"/>
    <x v="1"/>
    <x v="2"/>
    <s v="2500-4999User"/>
    <x v="1"/>
    <x v="4"/>
    <n v="2194500"/>
  </r>
  <r>
    <s v="KL4085WAVDG"/>
    <x v="25"/>
    <x v="3"/>
    <x v="4"/>
    <x v="4"/>
    <x v="2"/>
    <x v="2"/>
    <x v="1"/>
    <x v="4"/>
    <s v="1000-1499User"/>
    <x v="1"/>
    <x v="3"/>
    <n v="2240700"/>
  </r>
  <r>
    <s v="KL4085WAWD4"/>
    <x v="26"/>
    <x v="3"/>
    <x v="4"/>
    <x v="4"/>
    <x v="2"/>
    <x v="2"/>
    <x v="1"/>
    <x v="3"/>
    <s v="1500-2499User"/>
    <x v="2"/>
    <x v="3"/>
    <n v="2240700"/>
  </r>
  <r>
    <s v="KL4085WARF4"/>
    <x v="24"/>
    <x v="3"/>
    <x v="4"/>
    <x v="4"/>
    <x v="2"/>
    <x v="2"/>
    <x v="1"/>
    <x v="7"/>
    <s v="100-149User"/>
    <x v="2"/>
    <x v="2"/>
    <n v="2263800"/>
  </r>
  <r>
    <s v="KL4085WASF4"/>
    <x v="24"/>
    <x v="3"/>
    <x v="4"/>
    <x v="4"/>
    <x v="2"/>
    <x v="2"/>
    <x v="1"/>
    <x v="8"/>
    <s v="150-249User"/>
    <x v="2"/>
    <x v="2"/>
    <n v="2263800"/>
  </r>
  <r>
    <s v="KL4085WAQFG"/>
    <x v="23"/>
    <x v="3"/>
    <x v="4"/>
    <x v="4"/>
    <x v="2"/>
    <x v="2"/>
    <x v="1"/>
    <x v="9"/>
    <s v="50-99User"/>
    <x v="1"/>
    <x v="2"/>
    <n v="2286900"/>
  </r>
  <r>
    <s v="KL4085WAYT4"/>
    <x v="28"/>
    <x v="3"/>
    <x v="4"/>
    <x v="4"/>
    <x v="2"/>
    <x v="2"/>
    <x v="1"/>
    <x v="1"/>
    <s v="5000+User"/>
    <x v="2"/>
    <x v="4"/>
    <n v="2286900"/>
  </r>
  <r>
    <s v="KL4085WAXT4"/>
    <x v="28"/>
    <x v="3"/>
    <x v="4"/>
    <x v="4"/>
    <x v="2"/>
    <x v="2"/>
    <x v="1"/>
    <x v="2"/>
    <s v="2500-4999User"/>
    <x v="2"/>
    <x v="4"/>
    <n v="2425500"/>
  </r>
  <r>
    <s v="KL4085WAVD4"/>
    <x v="26"/>
    <x v="3"/>
    <x v="4"/>
    <x v="4"/>
    <x v="2"/>
    <x v="2"/>
    <x v="1"/>
    <x v="4"/>
    <s v="1000-1499User"/>
    <x v="2"/>
    <x v="3"/>
    <n v="2448600"/>
  </r>
  <r>
    <s v="KL4085WAQF4"/>
    <x v="24"/>
    <x v="3"/>
    <x v="4"/>
    <x v="4"/>
    <x v="2"/>
    <x v="2"/>
    <x v="1"/>
    <x v="9"/>
    <s v="50-99User"/>
    <x v="2"/>
    <x v="2"/>
    <n v="2517900"/>
  </r>
  <r>
    <s v="KL4085WAUDG"/>
    <x v="25"/>
    <x v="3"/>
    <x v="4"/>
    <x v="4"/>
    <x v="2"/>
    <x v="2"/>
    <x v="1"/>
    <x v="5"/>
    <s v="500-999User"/>
    <x v="1"/>
    <x v="3"/>
    <n v="2517900"/>
  </r>
  <r>
    <s v="KL4085WAWTG"/>
    <x v="27"/>
    <x v="3"/>
    <x v="4"/>
    <x v="4"/>
    <x v="2"/>
    <x v="2"/>
    <x v="1"/>
    <x v="3"/>
    <s v="1500-2499User"/>
    <x v="1"/>
    <x v="4"/>
    <n v="2517900"/>
  </r>
  <r>
    <s v="KL4085WAPFG"/>
    <x v="23"/>
    <x v="3"/>
    <x v="4"/>
    <x v="4"/>
    <x v="2"/>
    <x v="2"/>
    <x v="1"/>
    <x v="10"/>
    <s v="25-49User"/>
    <x v="1"/>
    <x v="2"/>
    <n v="2587200"/>
  </r>
  <r>
    <s v="KL4085WAVTG"/>
    <x v="27"/>
    <x v="3"/>
    <x v="4"/>
    <x v="4"/>
    <x v="2"/>
    <x v="2"/>
    <x v="1"/>
    <x v="4"/>
    <s v="1000-1499User"/>
    <x v="1"/>
    <x v="4"/>
    <n v="2748900"/>
  </r>
  <r>
    <s v="KL4085WAWT4"/>
    <x v="28"/>
    <x v="3"/>
    <x v="4"/>
    <x v="4"/>
    <x v="2"/>
    <x v="2"/>
    <x v="1"/>
    <x v="3"/>
    <s v="1500-2499User"/>
    <x v="2"/>
    <x v="4"/>
    <n v="2748900"/>
  </r>
  <r>
    <s v="KL4085WATDG"/>
    <x v="25"/>
    <x v="3"/>
    <x v="4"/>
    <x v="4"/>
    <x v="2"/>
    <x v="2"/>
    <x v="1"/>
    <x v="6"/>
    <s v="250-499User"/>
    <x v="1"/>
    <x v="3"/>
    <n v="2772000"/>
  </r>
  <r>
    <s v="KL4085WAUD4"/>
    <x v="26"/>
    <x v="3"/>
    <x v="4"/>
    <x v="4"/>
    <x v="2"/>
    <x v="2"/>
    <x v="1"/>
    <x v="5"/>
    <s v="500-999User"/>
    <x v="2"/>
    <x v="3"/>
    <n v="2772000"/>
  </r>
  <r>
    <s v="KL4085WAEFG"/>
    <x v="23"/>
    <x v="3"/>
    <x v="4"/>
    <x v="4"/>
    <x v="2"/>
    <x v="2"/>
    <x v="1"/>
    <x v="11"/>
    <s v="5-9User"/>
    <x v="1"/>
    <x v="2"/>
    <n v="2841300"/>
  </r>
  <r>
    <s v="KL4085WAKFG"/>
    <x v="23"/>
    <x v="3"/>
    <x v="4"/>
    <x v="4"/>
    <x v="2"/>
    <x v="2"/>
    <x v="1"/>
    <x v="0"/>
    <s v="10-14User"/>
    <x v="1"/>
    <x v="2"/>
    <n v="2841300"/>
  </r>
  <r>
    <s v="KL4085WAMFG"/>
    <x v="23"/>
    <x v="3"/>
    <x v="4"/>
    <x v="4"/>
    <x v="2"/>
    <x v="2"/>
    <x v="1"/>
    <x v="12"/>
    <s v="15-19User"/>
    <x v="1"/>
    <x v="2"/>
    <n v="2841300"/>
  </r>
  <r>
    <s v="KL4085WANFG"/>
    <x v="23"/>
    <x v="3"/>
    <x v="4"/>
    <x v="4"/>
    <x v="2"/>
    <x v="2"/>
    <x v="1"/>
    <x v="13"/>
    <s v="20-24User"/>
    <x v="1"/>
    <x v="2"/>
    <n v="2841300"/>
  </r>
  <r>
    <s v="KL4085WAPF4"/>
    <x v="24"/>
    <x v="3"/>
    <x v="4"/>
    <x v="4"/>
    <x v="2"/>
    <x v="2"/>
    <x v="1"/>
    <x v="10"/>
    <s v="25-49User"/>
    <x v="2"/>
    <x v="2"/>
    <n v="2841300"/>
  </r>
  <r>
    <s v="KL4085WAVT4"/>
    <x v="28"/>
    <x v="3"/>
    <x v="4"/>
    <x v="4"/>
    <x v="2"/>
    <x v="2"/>
    <x v="1"/>
    <x v="4"/>
    <s v="1000-1499User"/>
    <x v="2"/>
    <x v="4"/>
    <n v="3026100"/>
  </r>
  <r>
    <s v="KL4085WARDG"/>
    <x v="25"/>
    <x v="3"/>
    <x v="4"/>
    <x v="4"/>
    <x v="2"/>
    <x v="2"/>
    <x v="1"/>
    <x v="7"/>
    <s v="100-149User"/>
    <x v="1"/>
    <x v="3"/>
    <n v="3072300"/>
  </r>
  <r>
    <s v="KL4085WASDG"/>
    <x v="25"/>
    <x v="3"/>
    <x v="4"/>
    <x v="4"/>
    <x v="2"/>
    <x v="2"/>
    <x v="1"/>
    <x v="8"/>
    <s v="150-249User"/>
    <x v="1"/>
    <x v="3"/>
    <n v="3072300"/>
  </r>
  <r>
    <s v="KL4085WATD4"/>
    <x v="26"/>
    <x v="3"/>
    <x v="4"/>
    <x v="4"/>
    <x v="2"/>
    <x v="2"/>
    <x v="1"/>
    <x v="6"/>
    <s v="250-499User"/>
    <x v="2"/>
    <x v="3"/>
    <n v="3072300"/>
  </r>
  <r>
    <s v="KL4085WAEF4"/>
    <x v="24"/>
    <x v="3"/>
    <x v="4"/>
    <x v="4"/>
    <x v="2"/>
    <x v="2"/>
    <x v="1"/>
    <x v="11"/>
    <s v="5-9User"/>
    <x v="2"/>
    <x v="2"/>
    <n v="3118500"/>
  </r>
  <r>
    <s v="KL4085WAKF4"/>
    <x v="24"/>
    <x v="3"/>
    <x v="4"/>
    <x v="4"/>
    <x v="2"/>
    <x v="2"/>
    <x v="1"/>
    <x v="0"/>
    <s v="10-14User"/>
    <x v="2"/>
    <x v="2"/>
    <n v="3118500"/>
  </r>
  <r>
    <s v="KL4085WAMF4"/>
    <x v="24"/>
    <x v="3"/>
    <x v="4"/>
    <x v="4"/>
    <x v="2"/>
    <x v="2"/>
    <x v="1"/>
    <x v="12"/>
    <s v="15-19User"/>
    <x v="2"/>
    <x v="2"/>
    <n v="3118500"/>
  </r>
  <r>
    <s v="KL4085WANF4"/>
    <x v="24"/>
    <x v="3"/>
    <x v="4"/>
    <x v="4"/>
    <x v="2"/>
    <x v="2"/>
    <x v="1"/>
    <x v="13"/>
    <s v="20-24User"/>
    <x v="2"/>
    <x v="2"/>
    <n v="3118500"/>
  </r>
  <r>
    <s v="KL4085WAUTG"/>
    <x v="27"/>
    <x v="3"/>
    <x v="4"/>
    <x v="4"/>
    <x v="2"/>
    <x v="2"/>
    <x v="1"/>
    <x v="5"/>
    <s v="500-999User"/>
    <x v="1"/>
    <x v="4"/>
    <n v="3118500"/>
  </r>
  <r>
    <s v="KL4085WARD4"/>
    <x v="26"/>
    <x v="3"/>
    <x v="4"/>
    <x v="4"/>
    <x v="2"/>
    <x v="2"/>
    <x v="1"/>
    <x v="7"/>
    <s v="100-149User"/>
    <x v="2"/>
    <x v="3"/>
    <n v="3395700"/>
  </r>
  <r>
    <s v="KL4085WASD4"/>
    <x v="26"/>
    <x v="3"/>
    <x v="4"/>
    <x v="4"/>
    <x v="2"/>
    <x v="2"/>
    <x v="1"/>
    <x v="8"/>
    <s v="150-249User"/>
    <x v="2"/>
    <x v="3"/>
    <n v="3395700"/>
  </r>
  <r>
    <s v="KL4085WAQDG"/>
    <x v="25"/>
    <x v="3"/>
    <x v="4"/>
    <x v="4"/>
    <x v="2"/>
    <x v="2"/>
    <x v="1"/>
    <x v="9"/>
    <s v="50-99User"/>
    <x v="1"/>
    <x v="3"/>
    <n v="3418800"/>
  </r>
  <r>
    <s v="KL4085WATTG"/>
    <x v="27"/>
    <x v="3"/>
    <x v="4"/>
    <x v="4"/>
    <x v="2"/>
    <x v="2"/>
    <x v="1"/>
    <x v="6"/>
    <s v="250-499User"/>
    <x v="1"/>
    <x v="4"/>
    <n v="3418800"/>
  </r>
  <r>
    <s v="KL4085WAUT4"/>
    <x v="28"/>
    <x v="3"/>
    <x v="4"/>
    <x v="4"/>
    <x v="2"/>
    <x v="2"/>
    <x v="1"/>
    <x v="5"/>
    <s v="500-999User"/>
    <x v="2"/>
    <x v="4"/>
    <n v="3418800"/>
  </r>
  <r>
    <s v="KL4085WAQD4"/>
    <x v="26"/>
    <x v="3"/>
    <x v="4"/>
    <x v="4"/>
    <x v="2"/>
    <x v="2"/>
    <x v="1"/>
    <x v="9"/>
    <s v="50-99User"/>
    <x v="2"/>
    <x v="3"/>
    <n v="3765300"/>
  </r>
  <r>
    <s v="KL4085WATT4"/>
    <x v="28"/>
    <x v="3"/>
    <x v="4"/>
    <x v="4"/>
    <x v="2"/>
    <x v="2"/>
    <x v="1"/>
    <x v="6"/>
    <s v="250-499User"/>
    <x v="2"/>
    <x v="4"/>
    <n v="3765300"/>
  </r>
  <r>
    <s v="KL4085WARTG"/>
    <x v="27"/>
    <x v="3"/>
    <x v="4"/>
    <x v="4"/>
    <x v="2"/>
    <x v="2"/>
    <x v="1"/>
    <x v="7"/>
    <s v="100-149User"/>
    <x v="1"/>
    <x v="4"/>
    <n v="3788400"/>
  </r>
  <r>
    <s v="KL4085WASTG"/>
    <x v="27"/>
    <x v="3"/>
    <x v="4"/>
    <x v="4"/>
    <x v="2"/>
    <x v="2"/>
    <x v="1"/>
    <x v="8"/>
    <s v="150-249User"/>
    <x v="1"/>
    <x v="4"/>
    <n v="3788400"/>
  </r>
  <r>
    <s v="KL4085WAPDG"/>
    <x v="25"/>
    <x v="3"/>
    <x v="4"/>
    <x v="4"/>
    <x v="2"/>
    <x v="2"/>
    <x v="1"/>
    <x v="10"/>
    <s v="25-49User"/>
    <x v="1"/>
    <x v="3"/>
    <n v="3880800"/>
  </r>
  <r>
    <s v="KL4085WART4"/>
    <x v="28"/>
    <x v="3"/>
    <x v="4"/>
    <x v="4"/>
    <x v="2"/>
    <x v="2"/>
    <x v="1"/>
    <x v="7"/>
    <s v="100-149User"/>
    <x v="2"/>
    <x v="4"/>
    <n v="4181100"/>
  </r>
  <r>
    <s v="KL4085WAST4"/>
    <x v="28"/>
    <x v="3"/>
    <x v="4"/>
    <x v="4"/>
    <x v="2"/>
    <x v="2"/>
    <x v="1"/>
    <x v="8"/>
    <s v="150-249User"/>
    <x v="2"/>
    <x v="4"/>
    <n v="4181100"/>
  </r>
  <r>
    <s v="KL4085WAQTG"/>
    <x v="27"/>
    <x v="3"/>
    <x v="4"/>
    <x v="4"/>
    <x v="2"/>
    <x v="2"/>
    <x v="1"/>
    <x v="9"/>
    <s v="50-99User"/>
    <x v="1"/>
    <x v="4"/>
    <n v="4204200"/>
  </r>
  <r>
    <s v="KL4085WAEDG"/>
    <x v="25"/>
    <x v="3"/>
    <x v="4"/>
    <x v="4"/>
    <x v="2"/>
    <x v="2"/>
    <x v="1"/>
    <x v="11"/>
    <s v="5-9User"/>
    <x v="1"/>
    <x v="3"/>
    <n v="4273500"/>
  </r>
  <r>
    <s v="KL4085WAKDG"/>
    <x v="25"/>
    <x v="3"/>
    <x v="4"/>
    <x v="4"/>
    <x v="2"/>
    <x v="2"/>
    <x v="1"/>
    <x v="0"/>
    <s v="10-14User"/>
    <x v="1"/>
    <x v="3"/>
    <n v="4273500"/>
  </r>
  <r>
    <s v="KL4085WAMDG"/>
    <x v="25"/>
    <x v="3"/>
    <x v="4"/>
    <x v="4"/>
    <x v="2"/>
    <x v="2"/>
    <x v="1"/>
    <x v="12"/>
    <s v="15-19User"/>
    <x v="1"/>
    <x v="3"/>
    <n v="4273500"/>
  </r>
  <r>
    <s v="KL4085WANDG"/>
    <x v="25"/>
    <x v="3"/>
    <x v="4"/>
    <x v="4"/>
    <x v="2"/>
    <x v="2"/>
    <x v="1"/>
    <x v="13"/>
    <s v="20-24User"/>
    <x v="1"/>
    <x v="3"/>
    <n v="4273500"/>
  </r>
  <r>
    <s v="KL4085WAPD4"/>
    <x v="26"/>
    <x v="3"/>
    <x v="4"/>
    <x v="4"/>
    <x v="2"/>
    <x v="2"/>
    <x v="1"/>
    <x v="10"/>
    <s v="25-49User"/>
    <x v="2"/>
    <x v="3"/>
    <n v="4273500"/>
  </r>
  <r>
    <s v="KL4085WAQT4"/>
    <x v="28"/>
    <x v="3"/>
    <x v="4"/>
    <x v="4"/>
    <x v="2"/>
    <x v="2"/>
    <x v="1"/>
    <x v="9"/>
    <s v="50-99User"/>
    <x v="2"/>
    <x v="4"/>
    <n v="4620000"/>
  </r>
  <r>
    <s v="KL4085WAED4"/>
    <x v="26"/>
    <x v="3"/>
    <x v="4"/>
    <x v="4"/>
    <x v="2"/>
    <x v="2"/>
    <x v="1"/>
    <x v="11"/>
    <s v="5-9User"/>
    <x v="2"/>
    <x v="3"/>
    <n v="4689300"/>
  </r>
  <r>
    <s v="KL4085WAKD4"/>
    <x v="26"/>
    <x v="3"/>
    <x v="4"/>
    <x v="4"/>
    <x v="2"/>
    <x v="2"/>
    <x v="1"/>
    <x v="0"/>
    <s v="10-14User"/>
    <x v="2"/>
    <x v="3"/>
    <n v="4689300"/>
  </r>
  <r>
    <s v="KL4085WAMD4"/>
    <x v="26"/>
    <x v="3"/>
    <x v="4"/>
    <x v="4"/>
    <x v="2"/>
    <x v="2"/>
    <x v="1"/>
    <x v="12"/>
    <s v="15-19User"/>
    <x v="2"/>
    <x v="3"/>
    <n v="4689300"/>
  </r>
  <r>
    <s v="KL4085WAND4"/>
    <x v="26"/>
    <x v="3"/>
    <x v="4"/>
    <x v="4"/>
    <x v="2"/>
    <x v="2"/>
    <x v="1"/>
    <x v="13"/>
    <s v="20-24User"/>
    <x v="2"/>
    <x v="3"/>
    <n v="4689300"/>
  </r>
  <r>
    <s v="KL4085WAPTG"/>
    <x v="27"/>
    <x v="3"/>
    <x v="4"/>
    <x v="4"/>
    <x v="2"/>
    <x v="2"/>
    <x v="1"/>
    <x v="10"/>
    <s v="25-49User"/>
    <x v="1"/>
    <x v="4"/>
    <n v="4781700"/>
  </r>
  <r>
    <s v="KL4085WAETG"/>
    <x v="27"/>
    <x v="3"/>
    <x v="4"/>
    <x v="4"/>
    <x v="2"/>
    <x v="2"/>
    <x v="1"/>
    <x v="11"/>
    <s v="5-9User"/>
    <x v="1"/>
    <x v="4"/>
    <n v="5266800"/>
  </r>
  <r>
    <s v="KL4085WAKTG"/>
    <x v="27"/>
    <x v="3"/>
    <x v="4"/>
    <x v="4"/>
    <x v="2"/>
    <x v="2"/>
    <x v="1"/>
    <x v="0"/>
    <s v="10-14User"/>
    <x v="1"/>
    <x v="4"/>
    <n v="5266800"/>
  </r>
  <r>
    <s v="KL4085WAMTG"/>
    <x v="27"/>
    <x v="3"/>
    <x v="4"/>
    <x v="4"/>
    <x v="2"/>
    <x v="2"/>
    <x v="1"/>
    <x v="12"/>
    <s v="15-19User"/>
    <x v="1"/>
    <x v="4"/>
    <n v="5266800"/>
  </r>
  <r>
    <s v="KL4085WANTG"/>
    <x v="27"/>
    <x v="3"/>
    <x v="4"/>
    <x v="4"/>
    <x v="2"/>
    <x v="2"/>
    <x v="1"/>
    <x v="13"/>
    <s v="20-24User"/>
    <x v="1"/>
    <x v="4"/>
    <n v="5266800"/>
  </r>
  <r>
    <s v="KL4085WAPT4"/>
    <x v="28"/>
    <x v="3"/>
    <x v="4"/>
    <x v="4"/>
    <x v="2"/>
    <x v="2"/>
    <x v="1"/>
    <x v="10"/>
    <s v="25-49User"/>
    <x v="2"/>
    <x v="4"/>
    <n v="5266800"/>
  </r>
  <r>
    <s v="KL4085WAET4"/>
    <x v="28"/>
    <x v="3"/>
    <x v="4"/>
    <x v="4"/>
    <x v="2"/>
    <x v="2"/>
    <x v="1"/>
    <x v="11"/>
    <s v="5-9User"/>
    <x v="2"/>
    <x v="4"/>
    <n v="5798100"/>
  </r>
  <r>
    <s v="KL4085WAKT4"/>
    <x v="28"/>
    <x v="3"/>
    <x v="4"/>
    <x v="4"/>
    <x v="2"/>
    <x v="2"/>
    <x v="1"/>
    <x v="0"/>
    <s v="10-14User"/>
    <x v="2"/>
    <x v="4"/>
    <n v="5798100"/>
  </r>
  <r>
    <s v="KL4085WAMT4"/>
    <x v="28"/>
    <x v="3"/>
    <x v="4"/>
    <x v="4"/>
    <x v="2"/>
    <x v="2"/>
    <x v="1"/>
    <x v="12"/>
    <s v="15-19User"/>
    <x v="2"/>
    <x v="4"/>
    <n v="5798100"/>
  </r>
  <r>
    <s v="KL4085WANT4"/>
    <x v="28"/>
    <x v="3"/>
    <x v="4"/>
    <x v="4"/>
    <x v="2"/>
    <x v="2"/>
    <x v="1"/>
    <x v="13"/>
    <s v="20-24User"/>
    <x v="2"/>
    <x v="4"/>
    <n v="5798100"/>
  </r>
  <r>
    <s v="KL4054WAYMG"/>
    <x v="29"/>
    <x v="4"/>
    <x v="5"/>
    <x v="5"/>
    <x v="2"/>
    <x v="2"/>
    <x v="1"/>
    <x v="1"/>
    <s v="5000+User"/>
    <x v="1"/>
    <x v="1"/>
    <n v="283503"/>
  </r>
  <r>
    <s v="KL4054WAXMG"/>
    <x v="29"/>
    <x v="4"/>
    <x v="5"/>
    <x v="5"/>
    <x v="2"/>
    <x v="2"/>
    <x v="1"/>
    <x v="2"/>
    <s v="2500-4999User"/>
    <x v="1"/>
    <x v="1"/>
    <n v="288750"/>
  </r>
  <r>
    <s v="KL4054WAWMG"/>
    <x v="29"/>
    <x v="4"/>
    <x v="5"/>
    <x v="5"/>
    <x v="2"/>
    <x v="2"/>
    <x v="1"/>
    <x v="3"/>
    <s v="1500-2499User"/>
    <x v="1"/>
    <x v="1"/>
    <n v="293997"/>
  </r>
  <r>
    <s v="KL4054WAVMG"/>
    <x v="29"/>
    <x v="4"/>
    <x v="5"/>
    <x v="5"/>
    <x v="2"/>
    <x v="2"/>
    <x v="1"/>
    <x v="4"/>
    <s v="1000-1499User"/>
    <x v="1"/>
    <x v="1"/>
    <n v="302753"/>
  </r>
  <r>
    <s v="KL4054WAYM4"/>
    <x v="30"/>
    <x v="4"/>
    <x v="5"/>
    <x v="5"/>
    <x v="2"/>
    <x v="2"/>
    <x v="1"/>
    <x v="1"/>
    <s v="5000+User"/>
    <x v="2"/>
    <x v="1"/>
    <n v="340197"/>
  </r>
  <r>
    <s v="KL4054WAXM4"/>
    <x v="30"/>
    <x v="4"/>
    <x v="5"/>
    <x v="5"/>
    <x v="2"/>
    <x v="2"/>
    <x v="1"/>
    <x v="2"/>
    <s v="2500-4999User"/>
    <x v="2"/>
    <x v="1"/>
    <n v="346500"/>
  </r>
  <r>
    <s v="KL4054WAWM4"/>
    <x v="30"/>
    <x v="4"/>
    <x v="5"/>
    <x v="5"/>
    <x v="2"/>
    <x v="2"/>
    <x v="1"/>
    <x v="3"/>
    <s v="1500-2499User"/>
    <x v="2"/>
    <x v="1"/>
    <n v="352803"/>
  </r>
  <r>
    <s v="KL4054WAUMG"/>
    <x v="29"/>
    <x v="4"/>
    <x v="5"/>
    <x v="5"/>
    <x v="2"/>
    <x v="2"/>
    <x v="1"/>
    <x v="5"/>
    <s v="500-999User"/>
    <x v="1"/>
    <x v="1"/>
    <n v="360503"/>
  </r>
  <r>
    <s v="KL4054WAVM4"/>
    <x v="30"/>
    <x v="4"/>
    <x v="5"/>
    <x v="5"/>
    <x v="2"/>
    <x v="2"/>
    <x v="1"/>
    <x v="4"/>
    <s v="1000-1499User"/>
    <x v="2"/>
    <x v="1"/>
    <n v="363297"/>
  </r>
  <r>
    <s v="KL4054WAUM4"/>
    <x v="30"/>
    <x v="4"/>
    <x v="5"/>
    <x v="5"/>
    <x v="2"/>
    <x v="2"/>
    <x v="1"/>
    <x v="5"/>
    <s v="500-999User"/>
    <x v="2"/>
    <x v="1"/>
    <n v="432597"/>
  </r>
  <r>
    <s v="KL4054WATMG"/>
    <x v="29"/>
    <x v="4"/>
    <x v="5"/>
    <x v="5"/>
    <x v="2"/>
    <x v="2"/>
    <x v="1"/>
    <x v="6"/>
    <s v="250-499User"/>
    <x v="1"/>
    <x v="1"/>
    <n v="481250"/>
  </r>
  <r>
    <s v="KL4054WATM4"/>
    <x v="30"/>
    <x v="4"/>
    <x v="5"/>
    <x v="5"/>
    <x v="2"/>
    <x v="2"/>
    <x v="1"/>
    <x v="6"/>
    <s v="250-499User"/>
    <x v="2"/>
    <x v="1"/>
    <n v="577500"/>
  </r>
  <r>
    <s v="KL4054WAYFG"/>
    <x v="31"/>
    <x v="4"/>
    <x v="5"/>
    <x v="5"/>
    <x v="2"/>
    <x v="2"/>
    <x v="1"/>
    <x v="1"/>
    <s v="5000+User"/>
    <x v="1"/>
    <x v="2"/>
    <n v="3118500"/>
  </r>
  <r>
    <s v="KL4054WAXFG"/>
    <x v="31"/>
    <x v="4"/>
    <x v="5"/>
    <x v="5"/>
    <x v="2"/>
    <x v="2"/>
    <x v="1"/>
    <x v="2"/>
    <s v="2500-4999User"/>
    <x v="1"/>
    <x v="2"/>
    <n v="3176250"/>
  </r>
  <r>
    <s v="KL4054WAWFG"/>
    <x v="31"/>
    <x v="4"/>
    <x v="5"/>
    <x v="5"/>
    <x v="2"/>
    <x v="2"/>
    <x v="1"/>
    <x v="3"/>
    <s v="1500-2499User"/>
    <x v="1"/>
    <x v="2"/>
    <n v="3234000"/>
  </r>
  <r>
    <s v="KL4054WAVFG"/>
    <x v="31"/>
    <x v="4"/>
    <x v="5"/>
    <x v="5"/>
    <x v="2"/>
    <x v="2"/>
    <x v="1"/>
    <x v="4"/>
    <s v="1000-1499User"/>
    <x v="1"/>
    <x v="2"/>
    <n v="3330250"/>
  </r>
  <r>
    <s v="KL4054WAYF4"/>
    <x v="32"/>
    <x v="4"/>
    <x v="5"/>
    <x v="5"/>
    <x v="2"/>
    <x v="2"/>
    <x v="1"/>
    <x v="1"/>
    <s v="5000+User"/>
    <x v="2"/>
    <x v="2"/>
    <n v="3742200"/>
  </r>
  <r>
    <s v="KL4054WAXF4"/>
    <x v="32"/>
    <x v="4"/>
    <x v="5"/>
    <x v="5"/>
    <x v="2"/>
    <x v="2"/>
    <x v="1"/>
    <x v="2"/>
    <s v="2500-4999User"/>
    <x v="2"/>
    <x v="2"/>
    <n v="3811500"/>
  </r>
  <r>
    <s v="KL4054WAWF4"/>
    <x v="32"/>
    <x v="4"/>
    <x v="5"/>
    <x v="5"/>
    <x v="2"/>
    <x v="2"/>
    <x v="1"/>
    <x v="3"/>
    <s v="1500-2499User"/>
    <x v="2"/>
    <x v="2"/>
    <n v="3880800"/>
  </r>
  <r>
    <s v="KL4054WAUFG"/>
    <x v="31"/>
    <x v="4"/>
    <x v="5"/>
    <x v="5"/>
    <x v="2"/>
    <x v="2"/>
    <x v="1"/>
    <x v="5"/>
    <s v="500-999User"/>
    <x v="1"/>
    <x v="2"/>
    <n v="3965500"/>
  </r>
  <r>
    <s v="KL4054WAVF4"/>
    <x v="32"/>
    <x v="4"/>
    <x v="5"/>
    <x v="5"/>
    <x v="2"/>
    <x v="2"/>
    <x v="1"/>
    <x v="4"/>
    <s v="1000-1499User"/>
    <x v="2"/>
    <x v="2"/>
    <n v="3996300"/>
  </r>
  <r>
    <s v="KL4054WAYDG"/>
    <x v="33"/>
    <x v="4"/>
    <x v="5"/>
    <x v="5"/>
    <x v="2"/>
    <x v="2"/>
    <x v="1"/>
    <x v="1"/>
    <s v="5000+User"/>
    <x v="1"/>
    <x v="3"/>
    <n v="4677750"/>
  </r>
  <r>
    <s v="KL4054WAUF4"/>
    <x v="32"/>
    <x v="4"/>
    <x v="5"/>
    <x v="5"/>
    <x v="2"/>
    <x v="2"/>
    <x v="1"/>
    <x v="5"/>
    <s v="500-999User"/>
    <x v="2"/>
    <x v="2"/>
    <n v="4758600"/>
  </r>
  <r>
    <s v="KL4054WAXDG"/>
    <x v="33"/>
    <x v="4"/>
    <x v="5"/>
    <x v="5"/>
    <x v="2"/>
    <x v="2"/>
    <x v="1"/>
    <x v="2"/>
    <s v="2500-4999User"/>
    <x v="1"/>
    <x v="3"/>
    <n v="4793250"/>
  </r>
  <r>
    <s v="KL4054WAWDG"/>
    <x v="33"/>
    <x v="4"/>
    <x v="5"/>
    <x v="5"/>
    <x v="2"/>
    <x v="2"/>
    <x v="1"/>
    <x v="3"/>
    <s v="1500-2499User"/>
    <x v="1"/>
    <x v="3"/>
    <n v="4851000"/>
  </r>
  <r>
    <s v="KL4054WAVDG"/>
    <x v="33"/>
    <x v="4"/>
    <x v="5"/>
    <x v="5"/>
    <x v="2"/>
    <x v="2"/>
    <x v="1"/>
    <x v="4"/>
    <s v="1000-1499User"/>
    <x v="1"/>
    <x v="3"/>
    <n v="4985750"/>
  </r>
  <r>
    <s v="KL4054WATFG"/>
    <x v="31"/>
    <x v="4"/>
    <x v="5"/>
    <x v="5"/>
    <x v="2"/>
    <x v="2"/>
    <x v="1"/>
    <x v="6"/>
    <s v="250-499User"/>
    <x v="1"/>
    <x v="2"/>
    <n v="5293750"/>
  </r>
  <r>
    <s v="KL4054WAYD4"/>
    <x v="34"/>
    <x v="4"/>
    <x v="5"/>
    <x v="5"/>
    <x v="2"/>
    <x v="2"/>
    <x v="1"/>
    <x v="1"/>
    <s v="5000+User"/>
    <x v="2"/>
    <x v="3"/>
    <n v="5613300"/>
  </r>
  <r>
    <s v="KL4054WAXD4"/>
    <x v="34"/>
    <x v="4"/>
    <x v="5"/>
    <x v="5"/>
    <x v="2"/>
    <x v="2"/>
    <x v="1"/>
    <x v="2"/>
    <s v="2500-4999User"/>
    <x v="2"/>
    <x v="3"/>
    <n v="5751900"/>
  </r>
  <r>
    <s v="KL4054WAYTG"/>
    <x v="35"/>
    <x v="4"/>
    <x v="5"/>
    <x v="5"/>
    <x v="2"/>
    <x v="2"/>
    <x v="1"/>
    <x v="1"/>
    <s v="5000+User"/>
    <x v="1"/>
    <x v="4"/>
    <n v="5775000"/>
  </r>
  <r>
    <s v="KL4054WAWD4"/>
    <x v="34"/>
    <x v="4"/>
    <x v="5"/>
    <x v="5"/>
    <x v="2"/>
    <x v="2"/>
    <x v="1"/>
    <x v="3"/>
    <s v="1500-2499User"/>
    <x v="2"/>
    <x v="3"/>
    <n v="5821200"/>
  </r>
  <r>
    <s v="KL4054WAXTG"/>
    <x v="35"/>
    <x v="4"/>
    <x v="5"/>
    <x v="5"/>
    <x v="2"/>
    <x v="2"/>
    <x v="1"/>
    <x v="2"/>
    <s v="2500-4999User"/>
    <x v="1"/>
    <x v="4"/>
    <n v="5871250"/>
  </r>
  <r>
    <s v="KL4054WAUDG"/>
    <x v="33"/>
    <x v="4"/>
    <x v="5"/>
    <x v="5"/>
    <x v="2"/>
    <x v="2"/>
    <x v="1"/>
    <x v="5"/>
    <s v="500-999User"/>
    <x v="1"/>
    <x v="3"/>
    <n v="5967500"/>
  </r>
  <r>
    <s v="KL4054WAWTG"/>
    <x v="35"/>
    <x v="4"/>
    <x v="5"/>
    <x v="5"/>
    <x v="2"/>
    <x v="2"/>
    <x v="1"/>
    <x v="3"/>
    <s v="1500-2499User"/>
    <x v="1"/>
    <x v="4"/>
    <n v="5967500"/>
  </r>
  <r>
    <s v="KL4054WAVD4"/>
    <x v="34"/>
    <x v="4"/>
    <x v="5"/>
    <x v="5"/>
    <x v="2"/>
    <x v="2"/>
    <x v="1"/>
    <x v="4"/>
    <s v="1000-1499User"/>
    <x v="2"/>
    <x v="3"/>
    <n v="5982900"/>
  </r>
  <r>
    <s v="KL4054WAVTG"/>
    <x v="35"/>
    <x v="4"/>
    <x v="5"/>
    <x v="5"/>
    <x v="2"/>
    <x v="2"/>
    <x v="1"/>
    <x v="4"/>
    <s v="1000-1499User"/>
    <x v="1"/>
    <x v="4"/>
    <n v="6179250"/>
  </r>
  <r>
    <s v="KL4054WATF4"/>
    <x v="32"/>
    <x v="4"/>
    <x v="5"/>
    <x v="5"/>
    <x v="2"/>
    <x v="2"/>
    <x v="1"/>
    <x v="6"/>
    <s v="250-499User"/>
    <x v="2"/>
    <x v="2"/>
    <n v="6352500"/>
  </r>
  <r>
    <s v="KL4054WAYT4"/>
    <x v="36"/>
    <x v="4"/>
    <x v="5"/>
    <x v="5"/>
    <x v="2"/>
    <x v="2"/>
    <x v="1"/>
    <x v="1"/>
    <s v="5000+User"/>
    <x v="2"/>
    <x v="4"/>
    <n v="6930000"/>
  </r>
  <r>
    <s v="KL4054WAXT4"/>
    <x v="36"/>
    <x v="4"/>
    <x v="5"/>
    <x v="5"/>
    <x v="2"/>
    <x v="2"/>
    <x v="1"/>
    <x v="2"/>
    <s v="2500-4999User"/>
    <x v="2"/>
    <x v="4"/>
    <n v="7045500"/>
  </r>
  <r>
    <s v="KL4054WAUD4"/>
    <x v="34"/>
    <x v="4"/>
    <x v="5"/>
    <x v="5"/>
    <x v="2"/>
    <x v="2"/>
    <x v="1"/>
    <x v="5"/>
    <s v="500-999User"/>
    <x v="2"/>
    <x v="3"/>
    <n v="7161000"/>
  </r>
  <r>
    <s v="KL4054WAWT4"/>
    <x v="36"/>
    <x v="4"/>
    <x v="5"/>
    <x v="5"/>
    <x v="2"/>
    <x v="2"/>
    <x v="1"/>
    <x v="3"/>
    <s v="1500-2499User"/>
    <x v="2"/>
    <x v="4"/>
    <n v="7161000"/>
  </r>
  <r>
    <s v="KL4054WAUTG"/>
    <x v="35"/>
    <x v="4"/>
    <x v="5"/>
    <x v="5"/>
    <x v="2"/>
    <x v="2"/>
    <x v="1"/>
    <x v="5"/>
    <s v="500-999User"/>
    <x v="1"/>
    <x v="4"/>
    <n v="7353500"/>
  </r>
  <r>
    <s v="KL4054WAVT4"/>
    <x v="36"/>
    <x v="4"/>
    <x v="5"/>
    <x v="5"/>
    <x v="2"/>
    <x v="2"/>
    <x v="1"/>
    <x v="4"/>
    <s v="1000-1499User"/>
    <x v="2"/>
    <x v="4"/>
    <n v="7415100"/>
  </r>
  <r>
    <s v="KL4054WATDG"/>
    <x v="33"/>
    <x v="4"/>
    <x v="5"/>
    <x v="5"/>
    <x v="2"/>
    <x v="2"/>
    <x v="1"/>
    <x v="6"/>
    <s v="250-499User"/>
    <x v="1"/>
    <x v="3"/>
    <n v="7911750"/>
  </r>
  <r>
    <s v="KL4054WAUT4"/>
    <x v="36"/>
    <x v="4"/>
    <x v="5"/>
    <x v="5"/>
    <x v="2"/>
    <x v="2"/>
    <x v="1"/>
    <x v="5"/>
    <s v="500-999User"/>
    <x v="2"/>
    <x v="4"/>
    <n v="8824200"/>
  </r>
  <r>
    <s v="KL4054WATD4"/>
    <x v="34"/>
    <x v="4"/>
    <x v="5"/>
    <x v="5"/>
    <x v="2"/>
    <x v="2"/>
    <x v="1"/>
    <x v="6"/>
    <s v="250-499User"/>
    <x v="2"/>
    <x v="3"/>
    <n v="9494100"/>
  </r>
  <r>
    <s v="KL4054WATTG"/>
    <x v="35"/>
    <x v="4"/>
    <x v="5"/>
    <x v="5"/>
    <x v="2"/>
    <x v="2"/>
    <x v="1"/>
    <x v="6"/>
    <s v="250-499User"/>
    <x v="1"/>
    <x v="4"/>
    <n v="9759750"/>
  </r>
  <r>
    <s v="KL4054WATT4"/>
    <x v="36"/>
    <x v="4"/>
    <x v="5"/>
    <x v="5"/>
    <x v="2"/>
    <x v="2"/>
    <x v="1"/>
    <x v="6"/>
    <s v="250-499User"/>
    <x v="2"/>
    <x v="4"/>
    <n v="11711700"/>
  </r>
  <r>
    <s v="KL4056WAYMG"/>
    <x v="37"/>
    <x v="4"/>
    <x v="6"/>
    <x v="6"/>
    <x v="2"/>
    <x v="2"/>
    <x v="1"/>
    <x v="1"/>
    <s v="5000+User"/>
    <x v="1"/>
    <x v="1"/>
    <n v="109197"/>
  </r>
  <r>
    <s v="KL4056WAXMG"/>
    <x v="37"/>
    <x v="4"/>
    <x v="6"/>
    <x v="6"/>
    <x v="2"/>
    <x v="2"/>
    <x v="1"/>
    <x v="2"/>
    <s v="2500-4999User"/>
    <x v="1"/>
    <x v="1"/>
    <n v="109901"/>
  </r>
  <r>
    <s v="KL4056WAWMG"/>
    <x v="37"/>
    <x v="4"/>
    <x v="6"/>
    <x v="6"/>
    <x v="2"/>
    <x v="2"/>
    <x v="1"/>
    <x v="3"/>
    <s v="1500-2499User"/>
    <x v="1"/>
    <x v="1"/>
    <n v="112178"/>
  </r>
  <r>
    <s v="KL4056WAVMG"/>
    <x v="37"/>
    <x v="4"/>
    <x v="6"/>
    <x v="6"/>
    <x v="2"/>
    <x v="2"/>
    <x v="1"/>
    <x v="4"/>
    <s v="1000-1499User"/>
    <x v="1"/>
    <x v="1"/>
    <n v="115676"/>
  </r>
  <r>
    <s v="KL4056WAYM4"/>
    <x v="38"/>
    <x v="4"/>
    <x v="6"/>
    <x v="6"/>
    <x v="2"/>
    <x v="2"/>
    <x v="1"/>
    <x v="1"/>
    <s v="5000+User"/>
    <x v="2"/>
    <x v="1"/>
    <n v="131043"/>
  </r>
  <r>
    <s v="KL4056WAXM4"/>
    <x v="38"/>
    <x v="4"/>
    <x v="6"/>
    <x v="6"/>
    <x v="2"/>
    <x v="2"/>
    <x v="1"/>
    <x v="2"/>
    <s v="2500-4999User"/>
    <x v="2"/>
    <x v="1"/>
    <n v="131879"/>
  </r>
  <r>
    <s v="KL4056WAWM4"/>
    <x v="38"/>
    <x v="4"/>
    <x v="6"/>
    <x v="6"/>
    <x v="2"/>
    <x v="2"/>
    <x v="1"/>
    <x v="3"/>
    <s v="1500-2499User"/>
    <x v="2"/>
    <x v="1"/>
    <n v="134607"/>
  </r>
  <r>
    <s v="KL4056WAUMG"/>
    <x v="37"/>
    <x v="4"/>
    <x v="6"/>
    <x v="6"/>
    <x v="2"/>
    <x v="2"/>
    <x v="1"/>
    <x v="5"/>
    <s v="500-999User"/>
    <x v="1"/>
    <x v="1"/>
    <n v="138424"/>
  </r>
  <r>
    <s v="KL4056WAVM4"/>
    <x v="38"/>
    <x v="4"/>
    <x v="6"/>
    <x v="6"/>
    <x v="2"/>
    <x v="2"/>
    <x v="1"/>
    <x v="4"/>
    <s v="1000-1499User"/>
    <x v="2"/>
    <x v="1"/>
    <n v="138809"/>
  </r>
  <r>
    <s v="KL4056WAUM4"/>
    <x v="38"/>
    <x v="4"/>
    <x v="6"/>
    <x v="6"/>
    <x v="2"/>
    <x v="2"/>
    <x v="1"/>
    <x v="5"/>
    <s v="500-999User"/>
    <x v="2"/>
    <x v="1"/>
    <n v="166111"/>
  </r>
  <r>
    <s v="KL4056WATMG"/>
    <x v="37"/>
    <x v="4"/>
    <x v="6"/>
    <x v="6"/>
    <x v="2"/>
    <x v="2"/>
    <x v="1"/>
    <x v="6"/>
    <s v="250-499User"/>
    <x v="1"/>
    <x v="1"/>
    <n v="183755"/>
  </r>
  <r>
    <s v="KL4056WATM4"/>
    <x v="38"/>
    <x v="4"/>
    <x v="6"/>
    <x v="6"/>
    <x v="2"/>
    <x v="2"/>
    <x v="1"/>
    <x v="6"/>
    <s v="250-499User"/>
    <x v="2"/>
    <x v="1"/>
    <n v="220495"/>
  </r>
  <r>
    <s v="KL4056WAYFG"/>
    <x v="39"/>
    <x v="4"/>
    <x v="6"/>
    <x v="6"/>
    <x v="2"/>
    <x v="2"/>
    <x v="1"/>
    <x v="1"/>
    <s v="5000+User"/>
    <x v="1"/>
    <x v="2"/>
    <n v="1201200"/>
  </r>
  <r>
    <s v="KL4056WAXFG"/>
    <x v="39"/>
    <x v="4"/>
    <x v="6"/>
    <x v="6"/>
    <x v="2"/>
    <x v="2"/>
    <x v="1"/>
    <x v="2"/>
    <s v="2500-4999User"/>
    <x v="1"/>
    <x v="2"/>
    <n v="1208900"/>
  </r>
  <r>
    <s v="KL4056WAWFG"/>
    <x v="39"/>
    <x v="4"/>
    <x v="6"/>
    <x v="6"/>
    <x v="2"/>
    <x v="2"/>
    <x v="1"/>
    <x v="3"/>
    <s v="1500-2499User"/>
    <x v="1"/>
    <x v="2"/>
    <n v="1233925"/>
  </r>
  <r>
    <s v="KL4056WAVFG"/>
    <x v="39"/>
    <x v="4"/>
    <x v="6"/>
    <x v="6"/>
    <x v="2"/>
    <x v="2"/>
    <x v="1"/>
    <x v="4"/>
    <s v="1000-1499User"/>
    <x v="1"/>
    <x v="2"/>
    <n v="1272425"/>
  </r>
  <r>
    <s v="KL4056WAYF4"/>
    <x v="40"/>
    <x v="4"/>
    <x v="6"/>
    <x v="6"/>
    <x v="2"/>
    <x v="2"/>
    <x v="1"/>
    <x v="1"/>
    <s v="5000+User"/>
    <x v="2"/>
    <x v="2"/>
    <n v="1441440"/>
  </r>
  <r>
    <s v="KL4056WAXF4"/>
    <x v="40"/>
    <x v="4"/>
    <x v="6"/>
    <x v="6"/>
    <x v="2"/>
    <x v="2"/>
    <x v="1"/>
    <x v="2"/>
    <s v="2500-4999User"/>
    <x v="2"/>
    <x v="2"/>
    <n v="1450680"/>
  </r>
  <r>
    <s v="KL4056WAWF4"/>
    <x v="40"/>
    <x v="4"/>
    <x v="6"/>
    <x v="6"/>
    <x v="2"/>
    <x v="2"/>
    <x v="1"/>
    <x v="3"/>
    <s v="1500-2499User"/>
    <x v="2"/>
    <x v="2"/>
    <n v="1480710"/>
  </r>
  <r>
    <s v="KL4056WAUFG"/>
    <x v="39"/>
    <x v="4"/>
    <x v="6"/>
    <x v="6"/>
    <x v="2"/>
    <x v="2"/>
    <x v="1"/>
    <x v="5"/>
    <s v="500-999User"/>
    <x v="1"/>
    <x v="2"/>
    <n v="1522675"/>
  </r>
  <r>
    <s v="KL4056WAVF4"/>
    <x v="40"/>
    <x v="4"/>
    <x v="6"/>
    <x v="6"/>
    <x v="2"/>
    <x v="2"/>
    <x v="1"/>
    <x v="4"/>
    <s v="1000-1499User"/>
    <x v="2"/>
    <x v="2"/>
    <n v="1526910"/>
  </r>
  <r>
    <s v="KL4056WAUF4"/>
    <x v="40"/>
    <x v="4"/>
    <x v="6"/>
    <x v="6"/>
    <x v="2"/>
    <x v="2"/>
    <x v="1"/>
    <x v="5"/>
    <s v="500-999User"/>
    <x v="2"/>
    <x v="2"/>
    <n v="1827210"/>
  </r>
  <r>
    <s v="KL4056WAXDG"/>
    <x v="41"/>
    <x v="4"/>
    <x v="6"/>
    <x v="6"/>
    <x v="2"/>
    <x v="2"/>
    <x v="1"/>
    <x v="2"/>
    <s v="2500-4999User"/>
    <x v="1"/>
    <x v="3"/>
    <n v="1925000"/>
  </r>
  <r>
    <s v="KL4056WAYDG"/>
    <x v="41"/>
    <x v="4"/>
    <x v="6"/>
    <x v="6"/>
    <x v="2"/>
    <x v="2"/>
    <x v="1"/>
    <x v="1"/>
    <s v="5000+User"/>
    <x v="1"/>
    <x v="3"/>
    <n v="1925000"/>
  </r>
  <r>
    <s v="KL4056WAWDG"/>
    <x v="41"/>
    <x v="4"/>
    <x v="6"/>
    <x v="6"/>
    <x v="2"/>
    <x v="2"/>
    <x v="1"/>
    <x v="3"/>
    <s v="1500-2499User"/>
    <x v="1"/>
    <x v="3"/>
    <n v="1982750"/>
  </r>
  <r>
    <s v="KL4056WATFG"/>
    <x v="39"/>
    <x v="4"/>
    <x v="6"/>
    <x v="6"/>
    <x v="2"/>
    <x v="2"/>
    <x v="1"/>
    <x v="6"/>
    <s v="250-499User"/>
    <x v="1"/>
    <x v="2"/>
    <n v="2021250"/>
  </r>
  <r>
    <s v="KL4056WAVDG"/>
    <x v="41"/>
    <x v="4"/>
    <x v="6"/>
    <x v="6"/>
    <x v="2"/>
    <x v="2"/>
    <x v="1"/>
    <x v="4"/>
    <s v="1000-1499User"/>
    <x v="1"/>
    <x v="3"/>
    <n v="2040500"/>
  </r>
  <r>
    <s v="KL4056WAXD4"/>
    <x v="42"/>
    <x v="4"/>
    <x v="6"/>
    <x v="6"/>
    <x v="2"/>
    <x v="2"/>
    <x v="1"/>
    <x v="2"/>
    <s v="2500-4999User"/>
    <x v="2"/>
    <x v="3"/>
    <n v="2310000"/>
  </r>
  <r>
    <s v="KL4056WAYD4"/>
    <x v="42"/>
    <x v="4"/>
    <x v="6"/>
    <x v="6"/>
    <x v="2"/>
    <x v="2"/>
    <x v="1"/>
    <x v="1"/>
    <s v="5000+User"/>
    <x v="2"/>
    <x v="3"/>
    <n v="2310000"/>
  </r>
  <r>
    <s v="KL4056WAWD4"/>
    <x v="42"/>
    <x v="4"/>
    <x v="6"/>
    <x v="6"/>
    <x v="2"/>
    <x v="2"/>
    <x v="1"/>
    <x v="3"/>
    <s v="1500-2499User"/>
    <x v="2"/>
    <x v="3"/>
    <n v="2379300"/>
  </r>
  <r>
    <s v="KL4056WATF4"/>
    <x v="40"/>
    <x v="4"/>
    <x v="6"/>
    <x v="6"/>
    <x v="2"/>
    <x v="2"/>
    <x v="1"/>
    <x v="6"/>
    <s v="250-499User"/>
    <x v="2"/>
    <x v="2"/>
    <n v="2425500"/>
  </r>
  <r>
    <s v="KL4056WAUDG"/>
    <x v="41"/>
    <x v="4"/>
    <x v="6"/>
    <x v="6"/>
    <x v="2"/>
    <x v="2"/>
    <x v="1"/>
    <x v="5"/>
    <s v="500-999User"/>
    <x v="1"/>
    <x v="3"/>
    <n v="2444750"/>
  </r>
  <r>
    <s v="KL4056WAVD4"/>
    <x v="42"/>
    <x v="4"/>
    <x v="6"/>
    <x v="6"/>
    <x v="2"/>
    <x v="2"/>
    <x v="1"/>
    <x v="4"/>
    <s v="1000-1499User"/>
    <x v="2"/>
    <x v="3"/>
    <n v="2448600"/>
  </r>
  <r>
    <s v="KL4056WAYTG"/>
    <x v="43"/>
    <x v="4"/>
    <x v="6"/>
    <x v="6"/>
    <x v="2"/>
    <x v="2"/>
    <x v="1"/>
    <x v="1"/>
    <s v="5000+User"/>
    <x v="1"/>
    <x v="4"/>
    <n v="2752750"/>
  </r>
  <r>
    <s v="KL4056WAXTG"/>
    <x v="43"/>
    <x v="4"/>
    <x v="6"/>
    <x v="6"/>
    <x v="2"/>
    <x v="2"/>
    <x v="1"/>
    <x v="2"/>
    <s v="2500-4999User"/>
    <x v="1"/>
    <x v="4"/>
    <n v="2772000"/>
  </r>
  <r>
    <s v="KL4056WAWTG"/>
    <x v="43"/>
    <x v="4"/>
    <x v="6"/>
    <x v="6"/>
    <x v="2"/>
    <x v="2"/>
    <x v="1"/>
    <x v="3"/>
    <s v="1500-2499User"/>
    <x v="1"/>
    <x v="4"/>
    <n v="2849000"/>
  </r>
  <r>
    <s v="KL4056WAVTG"/>
    <x v="43"/>
    <x v="4"/>
    <x v="6"/>
    <x v="6"/>
    <x v="2"/>
    <x v="2"/>
    <x v="1"/>
    <x v="4"/>
    <s v="1000-1499User"/>
    <x v="1"/>
    <x v="4"/>
    <n v="2926000"/>
  </r>
  <r>
    <s v="KL4056WAUD4"/>
    <x v="42"/>
    <x v="4"/>
    <x v="6"/>
    <x v="6"/>
    <x v="2"/>
    <x v="2"/>
    <x v="1"/>
    <x v="5"/>
    <s v="500-999User"/>
    <x v="2"/>
    <x v="3"/>
    <n v="2933700"/>
  </r>
  <r>
    <s v="KL4056WATDG"/>
    <x v="41"/>
    <x v="4"/>
    <x v="6"/>
    <x v="6"/>
    <x v="2"/>
    <x v="2"/>
    <x v="1"/>
    <x v="6"/>
    <s v="250-499User"/>
    <x v="1"/>
    <x v="3"/>
    <n v="3234000"/>
  </r>
  <r>
    <s v="KL4056WAYT4"/>
    <x v="44"/>
    <x v="4"/>
    <x v="6"/>
    <x v="6"/>
    <x v="2"/>
    <x v="2"/>
    <x v="1"/>
    <x v="1"/>
    <s v="5000+User"/>
    <x v="2"/>
    <x v="4"/>
    <n v="3303300"/>
  </r>
  <r>
    <s v="KL4056WAXT4"/>
    <x v="44"/>
    <x v="4"/>
    <x v="6"/>
    <x v="6"/>
    <x v="2"/>
    <x v="2"/>
    <x v="1"/>
    <x v="2"/>
    <s v="2500-4999User"/>
    <x v="2"/>
    <x v="4"/>
    <n v="3326400"/>
  </r>
  <r>
    <s v="KL4056WAWT4"/>
    <x v="44"/>
    <x v="4"/>
    <x v="6"/>
    <x v="6"/>
    <x v="2"/>
    <x v="2"/>
    <x v="1"/>
    <x v="3"/>
    <s v="1500-2499User"/>
    <x v="2"/>
    <x v="4"/>
    <n v="3418800"/>
  </r>
  <r>
    <s v="KL4056WAUTG"/>
    <x v="43"/>
    <x v="4"/>
    <x v="6"/>
    <x v="6"/>
    <x v="2"/>
    <x v="2"/>
    <x v="1"/>
    <x v="5"/>
    <s v="500-999User"/>
    <x v="1"/>
    <x v="4"/>
    <n v="3503500"/>
  </r>
  <r>
    <s v="KL4056WAVT4"/>
    <x v="44"/>
    <x v="4"/>
    <x v="6"/>
    <x v="6"/>
    <x v="2"/>
    <x v="2"/>
    <x v="1"/>
    <x v="4"/>
    <s v="1000-1499User"/>
    <x v="2"/>
    <x v="4"/>
    <n v="3511200"/>
  </r>
  <r>
    <s v="KL4056WATD4"/>
    <x v="42"/>
    <x v="4"/>
    <x v="6"/>
    <x v="6"/>
    <x v="2"/>
    <x v="2"/>
    <x v="1"/>
    <x v="6"/>
    <s v="250-499User"/>
    <x v="2"/>
    <x v="3"/>
    <n v="3880800"/>
  </r>
  <r>
    <s v="KL4056WAUT4"/>
    <x v="44"/>
    <x v="4"/>
    <x v="6"/>
    <x v="6"/>
    <x v="2"/>
    <x v="2"/>
    <x v="1"/>
    <x v="5"/>
    <s v="500-999User"/>
    <x v="2"/>
    <x v="4"/>
    <n v="4204200"/>
  </r>
  <r>
    <s v="KL4056WATTG"/>
    <x v="43"/>
    <x v="4"/>
    <x v="6"/>
    <x v="6"/>
    <x v="2"/>
    <x v="2"/>
    <x v="1"/>
    <x v="6"/>
    <s v="250-499User"/>
    <x v="1"/>
    <x v="4"/>
    <n v="4639250"/>
  </r>
  <r>
    <s v="KL4056WATT4"/>
    <x v="44"/>
    <x v="4"/>
    <x v="6"/>
    <x v="6"/>
    <x v="2"/>
    <x v="2"/>
    <x v="1"/>
    <x v="6"/>
    <s v="250-499User"/>
    <x v="2"/>
    <x v="4"/>
    <n v="5567100"/>
  </r>
  <r>
    <s v="KL4086WAYMG"/>
    <x v="45"/>
    <x v="5"/>
    <x v="7"/>
    <x v="7"/>
    <x v="2"/>
    <x v="2"/>
    <x v="1"/>
    <x v="1"/>
    <s v="5000+User"/>
    <x v="1"/>
    <x v="1"/>
    <n v="245322"/>
  </r>
  <r>
    <s v="KL4086WAXMG"/>
    <x v="45"/>
    <x v="5"/>
    <x v="7"/>
    <x v="7"/>
    <x v="2"/>
    <x v="2"/>
    <x v="1"/>
    <x v="2"/>
    <s v="2500-4999User"/>
    <x v="1"/>
    <x v="1"/>
    <n v="251097"/>
  </r>
  <r>
    <s v="KL4086WAWMG"/>
    <x v="45"/>
    <x v="5"/>
    <x v="7"/>
    <x v="7"/>
    <x v="2"/>
    <x v="2"/>
    <x v="1"/>
    <x v="3"/>
    <s v="1500-2499User"/>
    <x v="1"/>
    <x v="1"/>
    <n v="259875"/>
  </r>
  <r>
    <s v="KL4086WAVMG"/>
    <x v="45"/>
    <x v="5"/>
    <x v="7"/>
    <x v="7"/>
    <x v="2"/>
    <x v="2"/>
    <x v="1"/>
    <x v="4"/>
    <s v="1000-1499User"/>
    <x v="1"/>
    <x v="1"/>
    <n v="269115"/>
  </r>
  <r>
    <s v="KL4086WAYM4"/>
    <x v="46"/>
    <x v="5"/>
    <x v="7"/>
    <x v="7"/>
    <x v="2"/>
    <x v="2"/>
    <x v="1"/>
    <x v="1"/>
    <s v="5000+User"/>
    <x v="2"/>
    <x v="1"/>
    <n v="269808"/>
  </r>
  <r>
    <s v="KL4086WAXM4"/>
    <x v="46"/>
    <x v="5"/>
    <x v="7"/>
    <x v="7"/>
    <x v="2"/>
    <x v="2"/>
    <x v="1"/>
    <x v="2"/>
    <s v="2500-4999User"/>
    <x v="2"/>
    <x v="1"/>
    <n v="276045"/>
  </r>
  <r>
    <s v="KL4086WAUMG"/>
    <x v="45"/>
    <x v="5"/>
    <x v="7"/>
    <x v="7"/>
    <x v="2"/>
    <x v="2"/>
    <x v="1"/>
    <x v="5"/>
    <s v="500-999User"/>
    <x v="1"/>
    <x v="1"/>
    <n v="284130"/>
  </r>
  <r>
    <s v="KL4086WAWM4"/>
    <x v="46"/>
    <x v="5"/>
    <x v="7"/>
    <x v="7"/>
    <x v="2"/>
    <x v="2"/>
    <x v="1"/>
    <x v="3"/>
    <s v="1500-2499User"/>
    <x v="2"/>
    <x v="1"/>
    <n v="286209"/>
  </r>
  <r>
    <s v="KL4086WAVM4"/>
    <x v="46"/>
    <x v="5"/>
    <x v="7"/>
    <x v="7"/>
    <x v="2"/>
    <x v="2"/>
    <x v="1"/>
    <x v="4"/>
    <s v="1000-1499User"/>
    <x v="2"/>
    <x v="1"/>
    <n v="295911"/>
  </r>
  <r>
    <s v="KL4086WATMG"/>
    <x v="45"/>
    <x v="5"/>
    <x v="7"/>
    <x v="7"/>
    <x v="2"/>
    <x v="2"/>
    <x v="1"/>
    <x v="6"/>
    <s v="250-499User"/>
    <x v="1"/>
    <x v="1"/>
    <n v="298914"/>
  </r>
  <r>
    <s v="KL4086WAUM4"/>
    <x v="46"/>
    <x v="5"/>
    <x v="7"/>
    <x v="7"/>
    <x v="2"/>
    <x v="2"/>
    <x v="1"/>
    <x v="5"/>
    <s v="500-999User"/>
    <x v="2"/>
    <x v="1"/>
    <n v="312312"/>
  </r>
  <r>
    <s v="KL4086WASMG"/>
    <x v="45"/>
    <x v="5"/>
    <x v="7"/>
    <x v="7"/>
    <x v="2"/>
    <x v="2"/>
    <x v="1"/>
    <x v="8"/>
    <s v="150-249User"/>
    <x v="1"/>
    <x v="1"/>
    <n v="314160"/>
  </r>
  <r>
    <s v="KL4086WATM4"/>
    <x v="46"/>
    <x v="5"/>
    <x v="7"/>
    <x v="7"/>
    <x v="2"/>
    <x v="2"/>
    <x v="1"/>
    <x v="6"/>
    <s v="250-499User"/>
    <x v="2"/>
    <x v="1"/>
    <n v="328944"/>
  </r>
  <r>
    <s v="KL4086WASM4"/>
    <x v="46"/>
    <x v="5"/>
    <x v="7"/>
    <x v="7"/>
    <x v="2"/>
    <x v="2"/>
    <x v="1"/>
    <x v="8"/>
    <s v="150-249User"/>
    <x v="2"/>
    <x v="1"/>
    <n v="345576"/>
  </r>
  <r>
    <s v="KL4086WAYFG"/>
    <x v="47"/>
    <x v="5"/>
    <x v="7"/>
    <x v="7"/>
    <x v="2"/>
    <x v="2"/>
    <x v="1"/>
    <x v="1"/>
    <s v="5000+User"/>
    <x v="1"/>
    <x v="2"/>
    <n v="2448600"/>
  </r>
  <r>
    <s v="KL4086WAXFG"/>
    <x v="47"/>
    <x v="5"/>
    <x v="7"/>
    <x v="7"/>
    <x v="2"/>
    <x v="2"/>
    <x v="1"/>
    <x v="2"/>
    <s v="2500-4999User"/>
    <x v="1"/>
    <x v="2"/>
    <n v="2517900"/>
  </r>
  <r>
    <s v="KL4086WAWFG"/>
    <x v="47"/>
    <x v="5"/>
    <x v="7"/>
    <x v="7"/>
    <x v="2"/>
    <x v="2"/>
    <x v="1"/>
    <x v="3"/>
    <s v="1500-2499User"/>
    <x v="1"/>
    <x v="2"/>
    <n v="2610300"/>
  </r>
  <r>
    <s v="KL4086WAVFG"/>
    <x v="47"/>
    <x v="5"/>
    <x v="7"/>
    <x v="7"/>
    <x v="2"/>
    <x v="2"/>
    <x v="1"/>
    <x v="4"/>
    <s v="1000-1499User"/>
    <x v="1"/>
    <x v="2"/>
    <n v="2679600"/>
  </r>
  <r>
    <s v="KL4086WAYF4"/>
    <x v="48"/>
    <x v="5"/>
    <x v="7"/>
    <x v="7"/>
    <x v="2"/>
    <x v="2"/>
    <x v="1"/>
    <x v="1"/>
    <s v="5000+User"/>
    <x v="2"/>
    <x v="2"/>
    <n v="2702700"/>
  </r>
  <r>
    <s v="KL4086WAXF4"/>
    <x v="48"/>
    <x v="5"/>
    <x v="7"/>
    <x v="7"/>
    <x v="2"/>
    <x v="2"/>
    <x v="1"/>
    <x v="2"/>
    <s v="2500-4999User"/>
    <x v="2"/>
    <x v="2"/>
    <n v="2772000"/>
  </r>
  <r>
    <s v="KL4086WAUFG"/>
    <x v="47"/>
    <x v="5"/>
    <x v="7"/>
    <x v="7"/>
    <x v="2"/>
    <x v="2"/>
    <x v="1"/>
    <x v="5"/>
    <s v="500-999User"/>
    <x v="1"/>
    <x v="2"/>
    <n v="2841300"/>
  </r>
  <r>
    <s v="KL4086WAWF4"/>
    <x v="48"/>
    <x v="5"/>
    <x v="7"/>
    <x v="7"/>
    <x v="2"/>
    <x v="2"/>
    <x v="1"/>
    <x v="3"/>
    <s v="1500-2499User"/>
    <x v="2"/>
    <x v="2"/>
    <n v="2864400"/>
  </r>
  <r>
    <s v="KL4086WAVF4"/>
    <x v="48"/>
    <x v="5"/>
    <x v="7"/>
    <x v="7"/>
    <x v="2"/>
    <x v="2"/>
    <x v="1"/>
    <x v="4"/>
    <s v="1000-1499User"/>
    <x v="2"/>
    <x v="2"/>
    <n v="2956800"/>
  </r>
  <r>
    <s v="KL4086WATFG"/>
    <x v="47"/>
    <x v="5"/>
    <x v="7"/>
    <x v="7"/>
    <x v="2"/>
    <x v="2"/>
    <x v="1"/>
    <x v="6"/>
    <s v="250-499User"/>
    <x v="1"/>
    <x v="2"/>
    <n v="2979900"/>
  </r>
  <r>
    <s v="KL4086WAUF4"/>
    <x v="48"/>
    <x v="5"/>
    <x v="7"/>
    <x v="7"/>
    <x v="2"/>
    <x v="2"/>
    <x v="1"/>
    <x v="5"/>
    <s v="500-999User"/>
    <x v="2"/>
    <x v="2"/>
    <n v="3118500"/>
  </r>
  <r>
    <s v="KL4086WASFG"/>
    <x v="47"/>
    <x v="5"/>
    <x v="7"/>
    <x v="7"/>
    <x v="2"/>
    <x v="2"/>
    <x v="1"/>
    <x v="8"/>
    <s v="150-249User"/>
    <x v="1"/>
    <x v="2"/>
    <n v="3141600"/>
  </r>
  <r>
    <s v="KL4086WATF4"/>
    <x v="48"/>
    <x v="5"/>
    <x v="7"/>
    <x v="7"/>
    <x v="2"/>
    <x v="2"/>
    <x v="1"/>
    <x v="6"/>
    <s v="250-499User"/>
    <x v="2"/>
    <x v="2"/>
    <n v="3280200"/>
  </r>
  <r>
    <s v="KL4086WASF4"/>
    <x v="48"/>
    <x v="5"/>
    <x v="7"/>
    <x v="7"/>
    <x v="2"/>
    <x v="2"/>
    <x v="1"/>
    <x v="8"/>
    <s v="150-249User"/>
    <x v="2"/>
    <x v="2"/>
    <n v="3465000"/>
  </r>
  <r>
    <s v="KL4086WAYDG"/>
    <x v="49"/>
    <x v="5"/>
    <x v="7"/>
    <x v="7"/>
    <x v="2"/>
    <x v="2"/>
    <x v="1"/>
    <x v="1"/>
    <s v="5000+User"/>
    <x v="1"/>
    <x v="3"/>
    <n v="4666200"/>
  </r>
  <r>
    <s v="KL4086WAXDG"/>
    <x v="49"/>
    <x v="5"/>
    <x v="7"/>
    <x v="7"/>
    <x v="2"/>
    <x v="2"/>
    <x v="1"/>
    <x v="2"/>
    <s v="2500-4999User"/>
    <x v="1"/>
    <x v="3"/>
    <n v="4781700"/>
  </r>
  <r>
    <s v="KL4086WAWDG"/>
    <x v="49"/>
    <x v="5"/>
    <x v="7"/>
    <x v="7"/>
    <x v="2"/>
    <x v="2"/>
    <x v="1"/>
    <x v="3"/>
    <s v="1500-2499User"/>
    <x v="1"/>
    <x v="3"/>
    <n v="4920300"/>
  </r>
  <r>
    <s v="KL4086WAVDG"/>
    <x v="49"/>
    <x v="5"/>
    <x v="7"/>
    <x v="7"/>
    <x v="2"/>
    <x v="2"/>
    <x v="1"/>
    <x v="4"/>
    <s v="1000-1499User"/>
    <x v="1"/>
    <x v="3"/>
    <n v="5082000"/>
  </r>
  <r>
    <s v="KL4086WAYD4"/>
    <x v="50"/>
    <x v="5"/>
    <x v="7"/>
    <x v="7"/>
    <x v="2"/>
    <x v="2"/>
    <x v="1"/>
    <x v="1"/>
    <s v="5000+User"/>
    <x v="2"/>
    <x v="3"/>
    <n v="5128200"/>
  </r>
  <r>
    <s v="KL4086WAXD4"/>
    <x v="50"/>
    <x v="5"/>
    <x v="7"/>
    <x v="7"/>
    <x v="2"/>
    <x v="2"/>
    <x v="1"/>
    <x v="2"/>
    <s v="2500-4999User"/>
    <x v="2"/>
    <x v="3"/>
    <n v="5243700"/>
  </r>
  <r>
    <s v="KL4086WAUDG"/>
    <x v="49"/>
    <x v="5"/>
    <x v="7"/>
    <x v="7"/>
    <x v="2"/>
    <x v="2"/>
    <x v="1"/>
    <x v="5"/>
    <s v="500-999User"/>
    <x v="1"/>
    <x v="3"/>
    <n v="5359200"/>
  </r>
  <r>
    <s v="KL4086WAWD4"/>
    <x v="50"/>
    <x v="5"/>
    <x v="7"/>
    <x v="7"/>
    <x v="2"/>
    <x v="2"/>
    <x v="1"/>
    <x v="3"/>
    <s v="1500-2499User"/>
    <x v="2"/>
    <x v="3"/>
    <n v="5405400"/>
  </r>
  <r>
    <s v="KL4086WAVD4"/>
    <x v="50"/>
    <x v="5"/>
    <x v="7"/>
    <x v="7"/>
    <x v="2"/>
    <x v="2"/>
    <x v="1"/>
    <x v="4"/>
    <s v="1000-1499User"/>
    <x v="2"/>
    <x v="3"/>
    <n v="5590200"/>
  </r>
  <r>
    <s v="KL4086WATDG"/>
    <x v="49"/>
    <x v="5"/>
    <x v="7"/>
    <x v="7"/>
    <x v="2"/>
    <x v="2"/>
    <x v="1"/>
    <x v="6"/>
    <s v="250-499User"/>
    <x v="1"/>
    <x v="3"/>
    <n v="5636400"/>
  </r>
  <r>
    <s v="KL4086WAUD4"/>
    <x v="50"/>
    <x v="5"/>
    <x v="7"/>
    <x v="7"/>
    <x v="2"/>
    <x v="2"/>
    <x v="1"/>
    <x v="5"/>
    <s v="500-999User"/>
    <x v="2"/>
    <x v="3"/>
    <n v="5890500"/>
  </r>
  <r>
    <s v="KL4086WASDG"/>
    <x v="49"/>
    <x v="5"/>
    <x v="7"/>
    <x v="7"/>
    <x v="2"/>
    <x v="2"/>
    <x v="1"/>
    <x v="8"/>
    <s v="150-249User"/>
    <x v="1"/>
    <x v="3"/>
    <n v="5913600"/>
  </r>
  <r>
    <s v="KL4086WATD4"/>
    <x v="50"/>
    <x v="5"/>
    <x v="7"/>
    <x v="7"/>
    <x v="2"/>
    <x v="2"/>
    <x v="1"/>
    <x v="6"/>
    <s v="250-499User"/>
    <x v="2"/>
    <x v="3"/>
    <n v="6190800"/>
  </r>
  <r>
    <s v="KL4086WASD4"/>
    <x v="50"/>
    <x v="5"/>
    <x v="7"/>
    <x v="7"/>
    <x v="2"/>
    <x v="2"/>
    <x v="1"/>
    <x v="8"/>
    <s v="150-249User"/>
    <x v="2"/>
    <x v="3"/>
    <n v="6491100"/>
  </r>
  <r>
    <s v="KL4086WAYTG"/>
    <x v="51"/>
    <x v="5"/>
    <x v="7"/>
    <x v="7"/>
    <x v="2"/>
    <x v="2"/>
    <x v="1"/>
    <x v="1"/>
    <s v="5000+User"/>
    <x v="1"/>
    <x v="4"/>
    <n v="6814500"/>
  </r>
  <r>
    <s v="KL4086WAXTG"/>
    <x v="51"/>
    <x v="5"/>
    <x v="7"/>
    <x v="7"/>
    <x v="2"/>
    <x v="2"/>
    <x v="1"/>
    <x v="2"/>
    <s v="2500-4999User"/>
    <x v="1"/>
    <x v="4"/>
    <n v="6953100"/>
  </r>
  <r>
    <s v="KL4086WAWTG"/>
    <x v="51"/>
    <x v="5"/>
    <x v="7"/>
    <x v="7"/>
    <x v="2"/>
    <x v="2"/>
    <x v="1"/>
    <x v="3"/>
    <s v="1500-2499User"/>
    <x v="1"/>
    <x v="4"/>
    <n v="7161000"/>
  </r>
  <r>
    <s v="KL4086WAVTG"/>
    <x v="51"/>
    <x v="5"/>
    <x v="7"/>
    <x v="7"/>
    <x v="2"/>
    <x v="2"/>
    <x v="1"/>
    <x v="4"/>
    <s v="1000-1499User"/>
    <x v="1"/>
    <x v="4"/>
    <n v="7392000"/>
  </r>
  <r>
    <s v="KL4086WAYT4"/>
    <x v="52"/>
    <x v="5"/>
    <x v="7"/>
    <x v="7"/>
    <x v="2"/>
    <x v="2"/>
    <x v="1"/>
    <x v="1"/>
    <s v="5000+User"/>
    <x v="2"/>
    <x v="4"/>
    <n v="7484400"/>
  </r>
  <r>
    <s v="KL4086WAXT4"/>
    <x v="52"/>
    <x v="5"/>
    <x v="7"/>
    <x v="7"/>
    <x v="2"/>
    <x v="2"/>
    <x v="1"/>
    <x v="2"/>
    <s v="2500-4999User"/>
    <x v="2"/>
    <x v="4"/>
    <n v="7646100"/>
  </r>
  <r>
    <s v="KL4086WAUTG"/>
    <x v="51"/>
    <x v="5"/>
    <x v="7"/>
    <x v="7"/>
    <x v="2"/>
    <x v="2"/>
    <x v="1"/>
    <x v="5"/>
    <s v="500-999User"/>
    <x v="1"/>
    <x v="4"/>
    <n v="7761600"/>
  </r>
  <r>
    <s v="KL4086WAWT4"/>
    <x v="52"/>
    <x v="5"/>
    <x v="7"/>
    <x v="7"/>
    <x v="2"/>
    <x v="2"/>
    <x v="1"/>
    <x v="3"/>
    <s v="1500-2499User"/>
    <x v="2"/>
    <x v="4"/>
    <n v="7877100"/>
  </r>
  <r>
    <s v="KL4086WAVT4"/>
    <x v="52"/>
    <x v="5"/>
    <x v="7"/>
    <x v="7"/>
    <x v="2"/>
    <x v="2"/>
    <x v="1"/>
    <x v="4"/>
    <s v="1000-1499User"/>
    <x v="2"/>
    <x v="4"/>
    <n v="8131200"/>
  </r>
  <r>
    <s v="KL4086WATTG"/>
    <x v="51"/>
    <x v="5"/>
    <x v="7"/>
    <x v="7"/>
    <x v="2"/>
    <x v="2"/>
    <x v="1"/>
    <x v="6"/>
    <s v="250-499User"/>
    <x v="1"/>
    <x v="4"/>
    <n v="8154300"/>
  </r>
  <r>
    <s v="KL4086WASTG"/>
    <x v="51"/>
    <x v="5"/>
    <x v="7"/>
    <x v="7"/>
    <x v="2"/>
    <x v="2"/>
    <x v="1"/>
    <x v="8"/>
    <s v="150-249User"/>
    <x v="1"/>
    <x v="4"/>
    <n v="8547000"/>
  </r>
  <r>
    <s v="KL4086WAUT4"/>
    <x v="52"/>
    <x v="5"/>
    <x v="7"/>
    <x v="7"/>
    <x v="2"/>
    <x v="2"/>
    <x v="1"/>
    <x v="5"/>
    <s v="500-999User"/>
    <x v="2"/>
    <x v="4"/>
    <n v="8547000"/>
  </r>
  <r>
    <s v="KL4086WATT4"/>
    <x v="52"/>
    <x v="5"/>
    <x v="7"/>
    <x v="7"/>
    <x v="2"/>
    <x v="2"/>
    <x v="1"/>
    <x v="6"/>
    <s v="250-499User"/>
    <x v="2"/>
    <x v="4"/>
    <n v="8985900"/>
  </r>
  <r>
    <s v="KL4086WAST4"/>
    <x v="52"/>
    <x v="5"/>
    <x v="7"/>
    <x v="7"/>
    <x v="2"/>
    <x v="2"/>
    <x v="1"/>
    <x v="8"/>
    <s v="150-249User"/>
    <x v="2"/>
    <x v="4"/>
    <n v="9401700"/>
  </r>
  <r>
    <s v="-"/>
    <x v="0"/>
    <x v="6"/>
    <x v="8"/>
    <x v="8"/>
    <x v="3"/>
    <x v="0"/>
    <x v="0"/>
    <x v="0"/>
    <s v="-"/>
    <x v="0"/>
    <x v="0"/>
    <m/>
  </r>
  <r>
    <s v="KL4542WAPMG"/>
    <x v="53"/>
    <x v="7"/>
    <x v="9"/>
    <x v="9"/>
    <x v="4"/>
    <x v="1"/>
    <x v="1"/>
    <x v="10"/>
    <s v="25-49MD"/>
    <x v="1"/>
    <x v="1"/>
    <n v="101640"/>
  </r>
  <r>
    <s v="KL4542WAKMG"/>
    <x v="53"/>
    <x v="7"/>
    <x v="9"/>
    <x v="9"/>
    <x v="4"/>
    <x v="1"/>
    <x v="1"/>
    <x v="0"/>
    <s v="10-14MD"/>
    <x v="1"/>
    <x v="1"/>
    <n v="114345"/>
  </r>
  <r>
    <s v="KL4542WAMMG"/>
    <x v="53"/>
    <x v="7"/>
    <x v="9"/>
    <x v="9"/>
    <x v="4"/>
    <x v="1"/>
    <x v="1"/>
    <x v="12"/>
    <s v="15-19MD"/>
    <x v="1"/>
    <x v="1"/>
    <n v="114345"/>
  </r>
  <r>
    <s v="KL4542WANMG"/>
    <x v="53"/>
    <x v="7"/>
    <x v="9"/>
    <x v="9"/>
    <x v="4"/>
    <x v="1"/>
    <x v="1"/>
    <x v="13"/>
    <s v="20-24MD"/>
    <x v="1"/>
    <x v="1"/>
    <n v="114345"/>
  </r>
  <r>
    <s v="KL4542WAEMG"/>
    <x v="53"/>
    <x v="7"/>
    <x v="9"/>
    <x v="9"/>
    <x v="4"/>
    <x v="1"/>
    <x v="1"/>
    <x v="11"/>
    <s v="5-9MD"/>
    <x v="1"/>
    <x v="1"/>
    <n v="190575"/>
  </r>
  <r>
    <s v="KL4542WAPFG"/>
    <x v="54"/>
    <x v="7"/>
    <x v="9"/>
    <x v="9"/>
    <x v="4"/>
    <x v="1"/>
    <x v="1"/>
    <x v="10"/>
    <s v="25-49MD"/>
    <x v="1"/>
    <x v="2"/>
    <n v="1106490"/>
  </r>
  <r>
    <s v="KL4542WAKFG"/>
    <x v="54"/>
    <x v="7"/>
    <x v="9"/>
    <x v="9"/>
    <x v="4"/>
    <x v="1"/>
    <x v="1"/>
    <x v="0"/>
    <s v="10-14MD"/>
    <x v="1"/>
    <x v="2"/>
    <n v="1233540"/>
  </r>
  <r>
    <s v="KL4542WAMFG"/>
    <x v="54"/>
    <x v="7"/>
    <x v="9"/>
    <x v="9"/>
    <x v="4"/>
    <x v="1"/>
    <x v="1"/>
    <x v="12"/>
    <s v="15-19MD"/>
    <x v="1"/>
    <x v="2"/>
    <n v="1233540"/>
  </r>
  <r>
    <s v="KL4542WANFG"/>
    <x v="54"/>
    <x v="7"/>
    <x v="9"/>
    <x v="9"/>
    <x v="4"/>
    <x v="1"/>
    <x v="1"/>
    <x v="13"/>
    <s v="20-24MD"/>
    <x v="1"/>
    <x v="2"/>
    <n v="1233540"/>
  </r>
  <r>
    <s v="KL4542WAPDG"/>
    <x v="55"/>
    <x v="8"/>
    <x v="9"/>
    <x v="9"/>
    <x v="4"/>
    <x v="1"/>
    <x v="1"/>
    <x v="10"/>
    <s v="25-49MD"/>
    <x v="1"/>
    <x v="3"/>
    <n v="1513050"/>
  </r>
  <r>
    <s v="KL4542WAKDG"/>
    <x v="55"/>
    <x v="8"/>
    <x v="9"/>
    <x v="9"/>
    <x v="4"/>
    <x v="1"/>
    <x v="1"/>
    <x v="0"/>
    <s v="10-14MD"/>
    <x v="1"/>
    <x v="3"/>
    <n v="1677060"/>
  </r>
  <r>
    <s v="KL4542WAMDG"/>
    <x v="55"/>
    <x v="8"/>
    <x v="9"/>
    <x v="9"/>
    <x v="4"/>
    <x v="1"/>
    <x v="1"/>
    <x v="12"/>
    <s v="15-19MD"/>
    <x v="1"/>
    <x v="3"/>
    <n v="1677060"/>
  </r>
  <r>
    <s v="KL4542WANDG"/>
    <x v="55"/>
    <x v="8"/>
    <x v="9"/>
    <x v="9"/>
    <x v="4"/>
    <x v="1"/>
    <x v="1"/>
    <x v="13"/>
    <s v="20-24MD"/>
    <x v="1"/>
    <x v="3"/>
    <n v="1677060"/>
  </r>
  <r>
    <s v="KL4542WAPTG"/>
    <x v="56"/>
    <x v="8"/>
    <x v="9"/>
    <x v="9"/>
    <x v="4"/>
    <x v="1"/>
    <x v="1"/>
    <x v="10"/>
    <s v="25-49MD"/>
    <x v="1"/>
    <x v="4"/>
    <n v="1868790"/>
  </r>
  <r>
    <s v="KL4542WAKTG"/>
    <x v="56"/>
    <x v="8"/>
    <x v="9"/>
    <x v="9"/>
    <x v="4"/>
    <x v="1"/>
    <x v="1"/>
    <x v="0"/>
    <s v="10-14MD"/>
    <x v="1"/>
    <x v="4"/>
    <n v="2072070"/>
  </r>
  <r>
    <s v="KL4542WAMTG"/>
    <x v="56"/>
    <x v="8"/>
    <x v="9"/>
    <x v="9"/>
    <x v="4"/>
    <x v="1"/>
    <x v="1"/>
    <x v="12"/>
    <s v="15-19MD"/>
    <x v="1"/>
    <x v="4"/>
    <n v="2072070"/>
  </r>
  <r>
    <s v="KL4542WANTG"/>
    <x v="56"/>
    <x v="8"/>
    <x v="9"/>
    <x v="9"/>
    <x v="4"/>
    <x v="1"/>
    <x v="1"/>
    <x v="13"/>
    <s v="20-24MD"/>
    <x v="1"/>
    <x v="4"/>
    <n v="2072070"/>
  </r>
  <r>
    <s v="KL4542WAEFG"/>
    <x v="54"/>
    <x v="7"/>
    <x v="9"/>
    <x v="9"/>
    <x v="4"/>
    <x v="1"/>
    <x v="1"/>
    <x v="11"/>
    <s v="5-9MD"/>
    <x v="1"/>
    <x v="2"/>
    <n v="2122890"/>
  </r>
  <r>
    <s v="KL4542WAEDG"/>
    <x v="55"/>
    <x v="8"/>
    <x v="9"/>
    <x v="9"/>
    <x v="4"/>
    <x v="1"/>
    <x v="1"/>
    <x v="11"/>
    <s v="5-9MD"/>
    <x v="1"/>
    <x v="3"/>
    <n v="2887500"/>
  </r>
  <r>
    <s v="KL4542WAETG"/>
    <x v="56"/>
    <x v="8"/>
    <x v="9"/>
    <x v="9"/>
    <x v="4"/>
    <x v="1"/>
    <x v="1"/>
    <x v="11"/>
    <s v="5-9MD"/>
    <x v="1"/>
    <x v="4"/>
    <n v="3580500"/>
  </r>
  <r>
    <s v="-"/>
    <x v="0"/>
    <x v="9"/>
    <x v="10"/>
    <x v="10"/>
    <x v="3"/>
    <x v="0"/>
    <x v="0"/>
    <x v="0"/>
    <s v="-"/>
    <x v="0"/>
    <x v="0"/>
    <s v="-"/>
  </r>
  <r>
    <s v="KL4714W1YMG"/>
    <x v="57"/>
    <x v="10"/>
    <x v="11"/>
    <x v="11"/>
    <x v="5"/>
    <x v="1"/>
    <x v="2"/>
    <x v="1"/>
    <s v="5000+Node"/>
    <x v="1"/>
    <x v="1"/>
    <n v="33033"/>
  </r>
  <r>
    <s v="KL4714W1XMG"/>
    <x v="57"/>
    <x v="10"/>
    <x v="11"/>
    <x v="11"/>
    <x v="5"/>
    <x v="1"/>
    <x v="2"/>
    <x v="2"/>
    <s v="2500-4999Node"/>
    <x v="1"/>
    <x v="1"/>
    <n v="35574"/>
  </r>
  <r>
    <s v="KL4714W1WMG"/>
    <x v="57"/>
    <x v="10"/>
    <x v="11"/>
    <x v="11"/>
    <x v="5"/>
    <x v="1"/>
    <x v="2"/>
    <x v="3"/>
    <s v="1500-2499Node"/>
    <x v="1"/>
    <x v="1"/>
    <n v="38115"/>
  </r>
  <r>
    <s v="KL4714W1VMG"/>
    <x v="57"/>
    <x v="10"/>
    <x v="11"/>
    <x v="11"/>
    <x v="5"/>
    <x v="1"/>
    <x v="2"/>
    <x v="4"/>
    <s v="1000-1499Node"/>
    <x v="1"/>
    <x v="1"/>
    <n v="43197"/>
  </r>
  <r>
    <s v="KL4714W1UMG"/>
    <x v="57"/>
    <x v="10"/>
    <x v="11"/>
    <x v="11"/>
    <x v="5"/>
    <x v="1"/>
    <x v="2"/>
    <x v="5"/>
    <s v="500-999Node"/>
    <x v="1"/>
    <x v="1"/>
    <n v="45738"/>
  </r>
  <r>
    <s v="KL4714W1TMG"/>
    <x v="57"/>
    <x v="10"/>
    <x v="11"/>
    <x v="11"/>
    <x v="5"/>
    <x v="1"/>
    <x v="2"/>
    <x v="6"/>
    <s v="250-499Node"/>
    <x v="1"/>
    <x v="1"/>
    <n v="48279"/>
  </r>
  <r>
    <s v="KL4714W1YFG"/>
    <x v="58"/>
    <x v="10"/>
    <x v="11"/>
    <x v="11"/>
    <x v="5"/>
    <x v="1"/>
    <x v="2"/>
    <x v="1"/>
    <s v="5000+Node"/>
    <x v="1"/>
    <x v="2"/>
    <n v="334950"/>
  </r>
  <r>
    <s v="KL4714W1XFG"/>
    <x v="58"/>
    <x v="10"/>
    <x v="11"/>
    <x v="11"/>
    <x v="5"/>
    <x v="1"/>
    <x v="2"/>
    <x v="2"/>
    <s v="2500-4999Node"/>
    <x v="1"/>
    <x v="2"/>
    <n v="351120"/>
  </r>
  <r>
    <s v="KL4714W1WFG"/>
    <x v="58"/>
    <x v="10"/>
    <x v="11"/>
    <x v="11"/>
    <x v="5"/>
    <x v="1"/>
    <x v="2"/>
    <x v="3"/>
    <s v="1500-2499Node"/>
    <x v="1"/>
    <x v="2"/>
    <n v="385770"/>
  </r>
  <r>
    <s v="KL4714W1VFG"/>
    <x v="58"/>
    <x v="10"/>
    <x v="11"/>
    <x v="11"/>
    <x v="5"/>
    <x v="1"/>
    <x v="2"/>
    <x v="4"/>
    <s v="1000-1499Node"/>
    <x v="1"/>
    <x v="2"/>
    <n v="429660"/>
  </r>
  <r>
    <s v="KL4714W1UFG"/>
    <x v="58"/>
    <x v="10"/>
    <x v="11"/>
    <x v="11"/>
    <x v="5"/>
    <x v="1"/>
    <x v="2"/>
    <x v="5"/>
    <s v="500-999Node"/>
    <x v="1"/>
    <x v="2"/>
    <n v="448140"/>
  </r>
  <r>
    <s v="KL4714W1TFG"/>
    <x v="58"/>
    <x v="10"/>
    <x v="11"/>
    <x v="11"/>
    <x v="5"/>
    <x v="1"/>
    <x v="2"/>
    <x v="6"/>
    <s v="250-499Node"/>
    <x v="1"/>
    <x v="2"/>
    <n v="482790"/>
  </r>
  <r>
    <s v="KL4715W1YMG"/>
    <x v="59"/>
    <x v="10"/>
    <x v="12"/>
    <x v="12"/>
    <x v="5"/>
    <x v="1"/>
    <x v="2"/>
    <x v="1"/>
    <s v="5000+Node"/>
    <x v="1"/>
    <x v="1"/>
    <n v="45738"/>
  </r>
  <r>
    <s v="KL4715W1XMG"/>
    <x v="59"/>
    <x v="10"/>
    <x v="12"/>
    <x v="12"/>
    <x v="5"/>
    <x v="1"/>
    <x v="2"/>
    <x v="2"/>
    <s v="2500-4999Node"/>
    <x v="1"/>
    <x v="1"/>
    <n v="48279"/>
  </r>
  <r>
    <s v="KL4715W1WMG"/>
    <x v="59"/>
    <x v="10"/>
    <x v="12"/>
    <x v="12"/>
    <x v="5"/>
    <x v="1"/>
    <x v="2"/>
    <x v="3"/>
    <s v="1500-2499Node"/>
    <x v="1"/>
    <x v="1"/>
    <n v="55902"/>
  </r>
  <r>
    <s v="KL4715W1VMG"/>
    <x v="59"/>
    <x v="10"/>
    <x v="12"/>
    <x v="12"/>
    <x v="5"/>
    <x v="1"/>
    <x v="2"/>
    <x v="4"/>
    <s v="1000-1499Node"/>
    <x v="1"/>
    <x v="1"/>
    <n v="58443"/>
  </r>
  <r>
    <s v="KL4715W1UMG"/>
    <x v="59"/>
    <x v="10"/>
    <x v="12"/>
    <x v="12"/>
    <x v="5"/>
    <x v="1"/>
    <x v="2"/>
    <x v="5"/>
    <s v="500-999Node"/>
    <x v="1"/>
    <x v="1"/>
    <n v="60984"/>
  </r>
  <r>
    <s v="KL4715W1TMG"/>
    <x v="59"/>
    <x v="10"/>
    <x v="12"/>
    <x v="12"/>
    <x v="5"/>
    <x v="1"/>
    <x v="2"/>
    <x v="6"/>
    <s v="250-499Node"/>
    <x v="1"/>
    <x v="1"/>
    <n v="68607"/>
  </r>
  <r>
    <s v="KL4715W1YFG"/>
    <x v="60"/>
    <x v="10"/>
    <x v="12"/>
    <x v="12"/>
    <x v="5"/>
    <x v="1"/>
    <x v="2"/>
    <x v="1"/>
    <s v="5000+Node"/>
    <x v="1"/>
    <x v="2"/>
    <n v="471240"/>
  </r>
  <r>
    <s v="KL4715W1XFG"/>
    <x v="60"/>
    <x v="10"/>
    <x v="12"/>
    <x v="12"/>
    <x v="5"/>
    <x v="1"/>
    <x v="2"/>
    <x v="2"/>
    <s v="2500-4999Node"/>
    <x v="1"/>
    <x v="2"/>
    <n v="496650"/>
  </r>
  <r>
    <s v="KL4715W1WFG"/>
    <x v="60"/>
    <x v="10"/>
    <x v="12"/>
    <x v="12"/>
    <x v="5"/>
    <x v="1"/>
    <x v="2"/>
    <x v="3"/>
    <s v="1500-2499Node"/>
    <x v="1"/>
    <x v="2"/>
    <n v="559020"/>
  </r>
  <r>
    <s v="KL4715W1VFG"/>
    <x v="60"/>
    <x v="10"/>
    <x v="12"/>
    <x v="12"/>
    <x v="5"/>
    <x v="1"/>
    <x v="2"/>
    <x v="4"/>
    <s v="1000-1499Node"/>
    <x v="1"/>
    <x v="2"/>
    <n v="593670"/>
  </r>
  <r>
    <s v="KL4715W1UFG"/>
    <x v="60"/>
    <x v="10"/>
    <x v="12"/>
    <x v="12"/>
    <x v="5"/>
    <x v="1"/>
    <x v="2"/>
    <x v="5"/>
    <s v="500-999Node"/>
    <x v="1"/>
    <x v="2"/>
    <n v="619080"/>
  </r>
  <r>
    <s v="KL4715W1TFG"/>
    <x v="60"/>
    <x v="10"/>
    <x v="12"/>
    <x v="12"/>
    <x v="5"/>
    <x v="1"/>
    <x v="2"/>
    <x v="6"/>
    <s v="250-499Node"/>
    <x v="1"/>
    <x v="2"/>
    <n v="681450"/>
  </r>
  <r>
    <s v="-"/>
    <x v="0"/>
    <x v="11"/>
    <x v="13"/>
    <x v="13"/>
    <x v="1"/>
    <x v="0"/>
    <x v="0"/>
    <x v="0"/>
    <s v="-"/>
    <x v="0"/>
    <x v="0"/>
    <s v="-"/>
  </r>
  <r>
    <s v="KL4312WAYMG"/>
    <x v="61"/>
    <x v="12"/>
    <x v="14"/>
    <x v="14"/>
    <x v="6"/>
    <x v="1"/>
    <x v="1"/>
    <x v="1"/>
    <s v="5000+Mx"/>
    <x v="1"/>
    <x v="1"/>
    <n v="40656"/>
  </r>
  <r>
    <s v="KL4312WAXMG"/>
    <x v="61"/>
    <x v="12"/>
    <x v="14"/>
    <x v="14"/>
    <x v="6"/>
    <x v="1"/>
    <x v="1"/>
    <x v="2"/>
    <s v="2500-4999Mx"/>
    <x v="1"/>
    <x v="1"/>
    <n v="44583"/>
  </r>
  <r>
    <s v="KL4312WAYM4"/>
    <x v="62"/>
    <x v="12"/>
    <x v="14"/>
    <x v="14"/>
    <x v="6"/>
    <x v="1"/>
    <x v="1"/>
    <x v="1"/>
    <s v="5000+Mx"/>
    <x v="2"/>
    <x v="1"/>
    <n v="44814"/>
  </r>
  <r>
    <s v="KL4312WAWMG"/>
    <x v="61"/>
    <x v="12"/>
    <x v="14"/>
    <x v="14"/>
    <x v="6"/>
    <x v="1"/>
    <x v="1"/>
    <x v="3"/>
    <s v="1500-2499Mx"/>
    <x v="1"/>
    <x v="1"/>
    <n v="48279"/>
  </r>
  <r>
    <s v="KL4312WAXM4"/>
    <x v="62"/>
    <x v="12"/>
    <x v="14"/>
    <x v="14"/>
    <x v="6"/>
    <x v="1"/>
    <x v="1"/>
    <x v="2"/>
    <s v="2500-4999Mx"/>
    <x v="2"/>
    <x v="1"/>
    <n v="48741"/>
  </r>
  <r>
    <s v="KL4312WAWM4"/>
    <x v="62"/>
    <x v="12"/>
    <x v="14"/>
    <x v="14"/>
    <x v="6"/>
    <x v="1"/>
    <x v="1"/>
    <x v="3"/>
    <s v="1500-2499Mx"/>
    <x v="2"/>
    <x v="1"/>
    <n v="53130"/>
  </r>
  <r>
    <s v="KL4312WAVMG"/>
    <x v="61"/>
    <x v="12"/>
    <x v="14"/>
    <x v="14"/>
    <x v="6"/>
    <x v="1"/>
    <x v="1"/>
    <x v="4"/>
    <s v="1000-1499Mx"/>
    <x v="1"/>
    <x v="1"/>
    <n v="53361"/>
  </r>
  <r>
    <s v="KL4312WAVM4"/>
    <x v="62"/>
    <x v="12"/>
    <x v="14"/>
    <x v="14"/>
    <x v="6"/>
    <x v="1"/>
    <x v="1"/>
    <x v="4"/>
    <s v="1000-1499Mx"/>
    <x v="2"/>
    <x v="1"/>
    <n v="58674"/>
  </r>
  <r>
    <s v="KL4312WASMG"/>
    <x v="61"/>
    <x v="12"/>
    <x v="14"/>
    <x v="14"/>
    <x v="6"/>
    <x v="1"/>
    <x v="1"/>
    <x v="8"/>
    <s v="150-249Mx"/>
    <x v="1"/>
    <x v="1"/>
    <n v="63525"/>
  </r>
  <r>
    <s v="KL4312WATMG"/>
    <x v="61"/>
    <x v="12"/>
    <x v="14"/>
    <x v="14"/>
    <x v="6"/>
    <x v="1"/>
    <x v="1"/>
    <x v="6"/>
    <s v="250-499Mx"/>
    <x v="1"/>
    <x v="1"/>
    <n v="63525"/>
  </r>
  <r>
    <s v="KL4312WAUMG"/>
    <x v="61"/>
    <x v="12"/>
    <x v="14"/>
    <x v="14"/>
    <x v="6"/>
    <x v="1"/>
    <x v="1"/>
    <x v="5"/>
    <s v="500-999Mx"/>
    <x v="1"/>
    <x v="1"/>
    <n v="63525"/>
  </r>
  <r>
    <s v="KL4312WASM4"/>
    <x v="62"/>
    <x v="12"/>
    <x v="14"/>
    <x v="14"/>
    <x v="6"/>
    <x v="1"/>
    <x v="1"/>
    <x v="8"/>
    <s v="150-249Mx"/>
    <x v="2"/>
    <x v="1"/>
    <n v="69993"/>
  </r>
  <r>
    <s v="KL4312WATM4"/>
    <x v="62"/>
    <x v="12"/>
    <x v="14"/>
    <x v="14"/>
    <x v="6"/>
    <x v="1"/>
    <x v="1"/>
    <x v="6"/>
    <s v="250-499Mx"/>
    <x v="2"/>
    <x v="1"/>
    <n v="69993"/>
  </r>
  <r>
    <s v="KL4312WAUM4"/>
    <x v="62"/>
    <x v="12"/>
    <x v="14"/>
    <x v="14"/>
    <x v="6"/>
    <x v="1"/>
    <x v="1"/>
    <x v="5"/>
    <s v="500-999Mx"/>
    <x v="2"/>
    <x v="1"/>
    <n v="69993"/>
  </r>
  <r>
    <s v="KL4312WAQMG"/>
    <x v="61"/>
    <x v="12"/>
    <x v="14"/>
    <x v="14"/>
    <x v="6"/>
    <x v="1"/>
    <x v="1"/>
    <x v="9"/>
    <s v="50-99Mx"/>
    <x v="1"/>
    <x v="1"/>
    <n v="77616"/>
  </r>
  <r>
    <s v="KL4312WARMG"/>
    <x v="61"/>
    <x v="12"/>
    <x v="14"/>
    <x v="14"/>
    <x v="6"/>
    <x v="1"/>
    <x v="1"/>
    <x v="7"/>
    <s v="100-149Mx"/>
    <x v="1"/>
    <x v="1"/>
    <n v="77616"/>
  </r>
  <r>
    <s v="KL4312WAQM4"/>
    <x v="62"/>
    <x v="12"/>
    <x v="14"/>
    <x v="14"/>
    <x v="6"/>
    <x v="1"/>
    <x v="1"/>
    <x v="9"/>
    <s v="50-99Mx"/>
    <x v="2"/>
    <x v="1"/>
    <n v="85470"/>
  </r>
  <r>
    <s v="KL4312WARM4"/>
    <x v="62"/>
    <x v="12"/>
    <x v="14"/>
    <x v="14"/>
    <x v="6"/>
    <x v="1"/>
    <x v="1"/>
    <x v="7"/>
    <s v="100-149Mx"/>
    <x v="2"/>
    <x v="1"/>
    <n v="85470"/>
  </r>
  <r>
    <s v="KL4312WAEMG"/>
    <x v="61"/>
    <x v="12"/>
    <x v="14"/>
    <x v="14"/>
    <x v="6"/>
    <x v="1"/>
    <x v="1"/>
    <x v="11"/>
    <s v="5-9Mx"/>
    <x v="1"/>
    <x v="1"/>
    <n v="88935"/>
  </r>
  <r>
    <s v="KL4312WAKMG"/>
    <x v="61"/>
    <x v="12"/>
    <x v="14"/>
    <x v="14"/>
    <x v="6"/>
    <x v="1"/>
    <x v="1"/>
    <x v="0"/>
    <s v="10-14Mx"/>
    <x v="1"/>
    <x v="1"/>
    <n v="88935"/>
  </r>
  <r>
    <s v="KL4312WAMMG"/>
    <x v="61"/>
    <x v="12"/>
    <x v="14"/>
    <x v="14"/>
    <x v="6"/>
    <x v="1"/>
    <x v="1"/>
    <x v="12"/>
    <s v="15-19Mx"/>
    <x v="1"/>
    <x v="1"/>
    <n v="88935"/>
  </r>
  <r>
    <s v="KL4312WANMG"/>
    <x v="61"/>
    <x v="12"/>
    <x v="14"/>
    <x v="14"/>
    <x v="6"/>
    <x v="1"/>
    <x v="1"/>
    <x v="13"/>
    <s v="20-24Mx"/>
    <x v="1"/>
    <x v="1"/>
    <n v="88935"/>
  </r>
  <r>
    <s v="KL4312WAPMG"/>
    <x v="61"/>
    <x v="12"/>
    <x v="14"/>
    <x v="14"/>
    <x v="6"/>
    <x v="1"/>
    <x v="1"/>
    <x v="10"/>
    <s v="25-49Mx"/>
    <x v="1"/>
    <x v="1"/>
    <n v="88935"/>
  </r>
  <r>
    <s v="KL4312WAEM4"/>
    <x v="62"/>
    <x v="12"/>
    <x v="14"/>
    <x v="14"/>
    <x v="6"/>
    <x v="1"/>
    <x v="1"/>
    <x v="11"/>
    <s v="5-9Mx"/>
    <x v="2"/>
    <x v="1"/>
    <n v="97944"/>
  </r>
  <r>
    <s v="KL4312WAKM4"/>
    <x v="62"/>
    <x v="12"/>
    <x v="14"/>
    <x v="14"/>
    <x v="6"/>
    <x v="1"/>
    <x v="1"/>
    <x v="0"/>
    <s v="10-14Mx"/>
    <x v="2"/>
    <x v="1"/>
    <n v="97944"/>
  </r>
  <r>
    <s v="KL4312WAMM4"/>
    <x v="62"/>
    <x v="12"/>
    <x v="14"/>
    <x v="14"/>
    <x v="6"/>
    <x v="1"/>
    <x v="1"/>
    <x v="12"/>
    <s v="15-19Mx"/>
    <x v="2"/>
    <x v="1"/>
    <n v="97944"/>
  </r>
  <r>
    <s v="KL4312WANM4"/>
    <x v="62"/>
    <x v="12"/>
    <x v="14"/>
    <x v="14"/>
    <x v="6"/>
    <x v="1"/>
    <x v="1"/>
    <x v="13"/>
    <s v="20-24Mx"/>
    <x v="2"/>
    <x v="1"/>
    <n v="97944"/>
  </r>
  <r>
    <s v="KL4312WAPM4"/>
    <x v="62"/>
    <x v="12"/>
    <x v="14"/>
    <x v="14"/>
    <x v="6"/>
    <x v="1"/>
    <x v="1"/>
    <x v="10"/>
    <s v="25-49Mx"/>
    <x v="2"/>
    <x v="1"/>
    <n v="97944"/>
  </r>
  <r>
    <s v="KL4312WAYFG"/>
    <x v="63"/>
    <x v="12"/>
    <x v="14"/>
    <x v="14"/>
    <x v="6"/>
    <x v="1"/>
    <x v="1"/>
    <x v="1"/>
    <s v="5000+Mx"/>
    <x v="1"/>
    <x v="2"/>
    <n v="448140"/>
  </r>
  <r>
    <s v="KL4312WAXFG"/>
    <x v="63"/>
    <x v="12"/>
    <x v="14"/>
    <x v="14"/>
    <x v="6"/>
    <x v="1"/>
    <x v="1"/>
    <x v="2"/>
    <s v="2500-4999Mx"/>
    <x v="1"/>
    <x v="2"/>
    <n v="489720"/>
  </r>
  <r>
    <s v="KL4312WAYF4"/>
    <x v="64"/>
    <x v="12"/>
    <x v="14"/>
    <x v="14"/>
    <x v="6"/>
    <x v="1"/>
    <x v="1"/>
    <x v="1"/>
    <s v="5000+Mx"/>
    <x v="2"/>
    <x v="2"/>
    <n v="492030"/>
  </r>
  <r>
    <s v="KL4312WAWFG"/>
    <x v="63"/>
    <x v="12"/>
    <x v="14"/>
    <x v="14"/>
    <x v="6"/>
    <x v="1"/>
    <x v="1"/>
    <x v="3"/>
    <s v="1500-2499Mx"/>
    <x v="1"/>
    <x v="2"/>
    <n v="531300"/>
  </r>
  <r>
    <s v="KL4312WAXF4"/>
    <x v="64"/>
    <x v="12"/>
    <x v="14"/>
    <x v="14"/>
    <x v="6"/>
    <x v="1"/>
    <x v="1"/>
    <x v="2"/>
    <s v="2500-4999Mx"/>
    <x v="2"/>
    <x v="2"/>
    <n v="538230"/>
  </r>
  <r>
    <s v="KL4312WAWF4"/>
    <x v="64"/>
    <x v="12"/>
    <x v="14"/>
    <x v="14"/>
    <x v="6"/>
    <x v="1"/>
    <x v="1"/>
    <x v="3"/>
    <s v="1500-2499Mx"/>
    <x v="2"/>
    <x v="2"/>
    <n v="584430"/>
  </r>
  <r>
    <s v="KL4312WAVFG"/>
    <x v="63"/>
    <x v="12"/>
    <x v="14"/>
    <x v="14"/>
    <x v="6"/>
    <x v="1"/>
    <x v="1"/>
    <x v="4"/>
    <s v="1000-1499Mx"/>
    <x v="1"/>
    <x v="2"/>
    <n v="586740"/>
  </r>
  <r>
    <s v="KL4312WAYDG"/>
    <x v="65"/>
    <x v="13"/>
    <x v="14"/>
    <x v="14"/>
    <x v="6"/>
    <x v="1"/>
    <x v="1"/>
    <x v="1"/>
    <s v="5000+Mx"/>
    <x v="1"/>
    <x v="3"/>
    <n v="609840"/>
  </r>
  <r>
    <s v="KL4312WAVF4"/>
    <x v="64"/>
    <x v="12"/>
    <x v="14"/>
    <x v="14"/>
    <x v="6"/>
    <x v="1"/>
    <x v="1"/>
    <x v="4"/>
    <s v="1000-1499Mx"/>
    <x v="2"/>
    <x v="2"/>
    <n v="646800"/>
  </r>
  <r>
    <s v="KL4312WAXDG"/>
    <x v="65"/>
    <x v="13"/>
    <x v="14"/>
    <x v="14"/>
    <x v="6"/>
    <x v="1"/>
    <x v="1"/>
    <x v="2"/>
    <s v="2500-4999Mx"/>
    <x v="1"/>
    <x v="3"/>
    <n v="667590"/>
  </r>
  <r>
    <s v="KL4312WAYD4"/>
    <x v="66"/>
    <x v="13"/>
    <x v="14"/>
    <x v="14"/>
    <x v="6"/>
    <x v="1"/>
    <x v="1"/>
    <x v="1"/>
    <s v="5000+Mx"/>
    <x v="2"/>
    <x v="3"/>
    <n v="669900"/>
  </r>
  <r>
    <s v="KL4312WASFG"/>
    <x v="63"/>
    <x v="12"/>
    <x v="14"/>
    <x v="14"/>
    <x v="6"/>
    <x v="1"/>
    <x v="1"/>
    <x v="8"/>
    <s v="150-249Mx"/>
    <x v="1"/>
    <x v="2"/>
    <n v="699930"/>
  </r>
  <r>
    <s v="KL4312WATFG"/>
    <x v="63"/>
    <x v="12"/>
    <x v="14"/>
    <x v="14"/>
    <x v="6"/>
    <x v="1"/>
    <x v="1"/>
    <x v="6"/>
    <s v="250-499Mx"/>
    <x v="1"/>
    <x v="2"/>
    <n v="699930"/>
  </r>
  <r>
    <s v="KL4312WAUFG"/>
    <x v="63"/>
    <x v="12"/>
    <x v="14"/>
    <x v="14"/>
    <x v="6"/>
    <x v="1"/>
    <x v="1"/>
    <x v="5"/>
    <s v="500-999Mx"/>
    <x v="1"/>
    <x v="2"/>
    <n v="699930"/>
  </r>
  <r>
    <s v="KL4312WAWDG"/>
    <x v="65"/>
    <x v="13"/>
    <x v="14"/>
    <x v="14"/>
    <x v="6"/>
    <x v="1"/>
    <x v="1"/>
    <x v="3"/>
    <s v="1500-2499Mx"/>
    <x v="1"/>
    <x v="3"/>
    <n v="725340"/>
  </r>
  <r>
    <s v="KL4312WAXD4"/>
    <x v="66"/>
    <x v="13"/>
    <x v="14"/>
    <x v="14"/>
    <x v="6"/>
    <x v="1"/>
    <x v="1"/>
    <x v="2"/>
    <s v="2500-4999Mx"/>
    <x v="2"/>
    <x v="3"/>
    <n v="734580"/>
  </r>
  <r>
    <s v="KL4312WAYTG"/>
    <x v="67"/>
    <x v="13"/>
    <x v="14"/>
    <x v="14"/>
    <x v="6"/>
    <x v="1"/>
    <x v="1"/>
    <x v="1"/>
    <s v="5000+Mx"/>
    <x v="1"/>
    <x v="4"/>
    <n v="753060"/>
  </r>
  <r>
    <s v="KL4312WASF4"/>
    <x v="64"/>
    <x v="12"/>
    <x v="14"/>
    <x v="14"/>
    <x v="6"/>
    <x v="1"/>
    <x v="1"/>
    <x v="8"/>
    <s v="150-249Mx"/>
    <x v="2"/>
    <x v="2"/>
    <n v="769230"/>
  </r>
  <r>
    <s v="KL4312WATF4"/>
    <x v="64"/>
    <x v="12"/>
    <x v="14"/>
    <x v="14"/>
    <x v="6"/>
    <x v="1"/>
    <x v="1"/>
    <x v="6"/>
    <s v="250-499Mx"/>
    <x v="2"/>
    <x v="2"/>
    <n v="769230"/>
  </r>
  <r>
    <s v="KL4312WAUF4"/>
    <x v="64"/>
    <x v="12"/>
    <x v="14"/>
    <x v="14"/>
    <x v="6"/>
    <x v="1"/>
    <x v="1"/>
    <x v="5"/>
    <s v="500-999Mx"/>
    <x v="2"/>
    <x v="2"/>
    <n v="769230"/>
  </r>
  <r>
    <s v="KL4312WAWD4"/>
    <x v="66"/>
    <x v="13"/>
    <x v="14"/>
    <x v="14"/>
    <x v="6"/>
    <x v="1"/>
    <x v="1"/>
    <x v="3"/>
    <s v="1500-2499Mx"/>
    <x v="2"/>
    <x v="3"/>
    <n v="796950"/>
  </r>
  <r>
    <s v="KL4312WAVDG"/>
    <x v="65"/>
    <x v="13"/>
    <x v="14"/>
    <x v="14"/>
    <x v="6"/>
    <x v="1"/>
    <x v="1"/>
    <x v="4"/>
    <s v="1000-1499Mx"/>
    <x v="1"/>
    <x v="3"/>
    <n v="801570"/>
  </r>
  <r>
    <s v="KL4312WAXTG"/>
    <x v="67"/>
    <x v="13"/>
    <x v="14"/>
    <x v="14"/>
    <x v="6"/>
    <x v="1"/>
    <x v="1"/>
    <x v="2"/>
    <s v="2500-4999Mx"/>
    <x v="1"/>
    <x v="4"/>
    <n v="822360"/>
  </r>
  <r>
    <s v="KL4312WAYT4"/>
    <x v="68"/>
    <x v="13"/>
    <x v="14"/>
    <x v="14"/>
    <x v="6"/>
    <x v="1"/>
    <x v="1"/>
    <x v="1"/>
    <s v="5000+Mx"/>
    <x v="2"/>
    <x v="4"/>
    <n v="826980"/>
  </r>
  <r>
    <s v="KL4312WAQFG"/>
    <x v="63"/>
    <x v="12"/>
    <x v="14"/>
    <x v="14"/>
    <x v="6"/>
    <x v="1"/>
    <x v="1"/>
    <x v="9"/>
    <s v="50-99Mx"/>
    <x v="1"/>
    <x v="2"/>
    <n v="852390"/>
  </r>
  <r>
    <s v="KL4312WARFG"/>
    <x v="63"/>
    <x v="12"/>
    <x v="14"/>
    <x v="14"/>
    <x v="6"/>
    <x v="1"/>
    <x v="1"/>
    <x v="7"/>
    <s v="100-149Mx"/>
    <x v="1"/>
    <x v="2"/>
    <n v="852390"/>
  </r>
  <r>
    <s v="KL4312WAVD4"/>
    <x v="66"/>
    <x v="13"/>
    <x v="14"/>
    <x v="14"/>
    <x v="6"/>
    <x v="1"/>
    <x v="1"/>
    <x v="4"/>
    <s v="1000-1499Mx"/>
    <x v="2"/>
    <x v="3"/>
    <n v="880110"/>
  </r>
  <r>
    <s v="KL4312WAWTG"/>
    <x v="67"/>
    <x v="13"/>
    <x v="14"/>
    <x v="14"/>
    <x v="6"/>
    <x v="1"/>
    <x v="1"/>
    <x v="3"/>
    <s v="1500-2499Mx"/>
    <x v="1"/>
    <x v="4"/>
    <n v="893970"/>
  </r>
  <r>
    <s v="KL4312WAXT4"/>
    <x v="68"/>
    <x v="13"/>
    <x v="14"/>
    <x v="14"/>
    <x v="6"/>
    <x v="1"/>
    <x v="1"/>
    <x v="2"/>
    <s v="2500-4999Mx"/>
    <x v="2"/>
    <x v="4"/>
    <n v="905520"/>
  </r>
  <r>
    <s v="KL4312WAQF4"/>
    <x v="64"/>
    <x v="12"/>
    <x v="14"/>
    <x v="14"/>
    <x v="6"/>
    <x v="1"/>
    <x v="1"/>
    <x v="9"/>
    <s v="50-99Mx"/>
    <x v="2"/>
    <x v="2"/>
    <n v="937860"/>
  </r>
  <r>
    <s v="KL4312WARF4"/>
    <x v="64"/>
    <x v="12"/>
    <x v="14"/>
    <x v="14"/>
    <x v="6"/>
    <x v="1"/>
    <x v="1"/>
    <x v="7"/>
    <s v="100-149Mx"/>
    <x v="2"/>
    <x v="2"/>
    <n v="937860"/>
  </r>
  <r>
    <s v="KL4312WASDG"/>
    <x v="65"/>
    <x v="13"/>
    <x v="14"/>
    <x v="14"/>
    <x v="6"/>
    <x v="1"/>
    <x v="1"/>
    <x v="8"/>
    <s v="150-249Mx"/>
    <x v="1"/>
    <x v="3"/>
    <n v="954030"/>
  </r>
  <r>
    <s v="KL4312WATDG"/>
    <x v="65"/>
    <x v="13"/>
    <x v="14"/>
    <x v="14"/>
    <x v="6"/>
    <x v="1"/>
    <x v="1"/>
    <x v="6"/>
    <s v="250-499Mx"/>
    <x v="1"/>
    <x v="3"/>
    <n v="954030"/>
  </r>
  <r>
    <s v="KL4312WAUDG"/>
    <x v="65"/>
    <x v="13"/>
    <x v="14"/>
    <x v="14"/>
    <x v="6"/>
    <x v="1"/>
    <x v="1"/>
    <x v="5"/>
    <s v="500-999Mx"/>
    <x v="1"/>
    <x v="3"/>
    <n v="954030"/>
  </r>
  <r>
    <s v="KL4312WAEFG"/>
    <x v="63"/>
    <x v="12"/>
    <x v="14"/>
    <x v="14"/>
    <x v="6"/>
    <x v="1"/>
    <x v="1"/>
    <x v="11"/>
    <s v="5-9Mx"/>
    <x v="1"/>
    <x v="2"/>
    <n v="979440"/>
  </r>
  <r>
    <s v="KL4312WAKFG"/>
    <x v="63"/>
    <x v="12"/>
    <x v="14"/>
    <x v="14"/>
    <x v="6"/>
    <x v="1"/>
    <x v="1"/>
    <x v="0"/>
    <s v="10-14Mx"/>
    <x v="1"/>
    <x v="2"/>
    <n v="979440"/>
  </r>
  <r>
    <s v="KL4312WAMFG"/>
    <x v="63"/>
    <x v="12"/>
    <x v="14"/>
    <x v="14"/>
    <x v="6"/>
    <x v="1"/>
    <x v="1"/>
    <x v="12"/>
    <s v="15-19Mx"/>
    <x v="1"/>
    <x v="2"/>
    <n v="979440"/>
  </r>
  <r>
    <s v="KL4312WANFG"/>
    <x v="63"/>
    <x v="12"/>
    <x v="14"/>
    <x v="14"/>
    <x v="6"/>
    <x v="1"/>
    <x v="1"/>
    <x v="13"/>
    <s v="20-24Mx"/>
    <x v="1"/>
    <x v="2"/>
    <n v="979440"/>
  </r>
  <r>
    <s v="KL4312WAPFG"/>
    <x v="63"/>
    <x v="12"/>
    <x v="14"/>
    <x v="14"/>
    <x v="6"/>
    <x v="1"/>
    <x v="1"/>
    <x v="10"/>
    <s v="25-49Mx"/>
    <x v="1"/>
    <x v="2"/>
    <n v="979440"/>
  </r>
  <r>
    <s v="KL4312WAWT4"/>
    <x v="68"/>
    <x v="13"/>
    <x v="14"/>
    <x v="14"/>
    <x v="6"/>
    <x v="1"/>
    <x v="1"/>
    <x v="3"/>
    <s v="1500-2499Mx"/>
    <x v="2"/>
    <x v="4"/>
    <n v="981750"/>
  </r>
  <r>
    <s v="KL4312WAVTG"/>
    <x v="67"/>
    <x v="13"/>
    <x v="14"/>
    <x v="14"/>
    <x v="6"/>
    <x v="1"/>
    <x v="1"/>
    <x v="4"/>
    <s v="1000-1499Mx"/>
    <x v="1"/>
    <x v="4"/>
    <n v="986370"/>
  </r>
  <r>
    <s v="KL4312WASD4"/>
    <x v="66"/>
    <x v="13"/>
    <x v="14"/>
    <x v="14"/>
    <x v="6"/>
    <x v="1"/>
    <x v="1"/>
    <x v="8"/>
    <s v="150-249Mx"/>
    <x v="2"/>
    <x v="3"/>
    <n v="1048740"/>
  </r>
  <r>
    <s v="KL4312WATD4"/>
    <x v="66"/>
    <x v="13"/>
    <x v="14"/>
    <x v="14"/>
    <x v="6"/>
    <x v="1"/>
    <x v="1"/>
    <x v="6"/>
    <s v="250-499Mx"/>
    <x v="2"/>
    <x v="3"/>
    <n v="1048740"/>
  </r>
  <r>
    <s v="KL4312WAUD4"/>
    <x v="66"/>
    <x v="13"/>
    <x v="14"/>
    <x v="14"/>
    <x v="6"/>
    <x v="1"/>
    <x v="1"/>
    <x v="5"/>
    <s v="500-999Mx"/>
    <x v="2"/>
    <x v="3"/>
    <n v="1048740"/>
  </r>
  <r>
    <s v="KL4312WAEF4"/>
    <x v="64"/>
    <x v="12"/>
    <x v="14"/>
    <x v="14"/>
    <x v="6"/>
    <x v="1"/>
    <x v="1"/>
    <x v="11"/>
    <s v="5-9Mx"/>
    <x v="2"/>
    <x v="2"/>
    <n v="1076460"/>
  </r>
  <r>
    <s v="KL4312WAKF4"/>
    <x v="64"/>
    <x v="12"/>
    <x v="14"/>
    <x v="14"/>
    <x v="6"/>
    <x v="1"/>
    <x v="1"/>
    <x v="0"/>
    <s v="10-14Mx"/>
    <x v="2"/>
    <x v="2"/>
    <n v="1076460"/>
  </r>
  <r>
    <s v="KL4312WAMF4"/>
    <x v="64"/>
    <x v="12"/>
    <x v="14"/>
    <x v="14"/>
    <x v="6"/>
    <x v="1"/>
    <x v="1"/>
    <x v="12"/>
    <s v="15-19Mx"/>
    <x v="2"/>
    <x v="2"/>
    <n v="1076460"/>
  </r>
  <r>
    <s v="KL4312WANF4"/>
    <x v="64"/>
    <x v="12"/>
    <x v="14"/>
    <x v="14"/>
    <x v="6"/>
    <x v="1"/>
    <x v="1"/>
    <x v="13"/>
    <s v="20-24Mx"/>
    <x v="2"/>
    <x v="2"/>
    <n v="1076460"/>
  </r>
  <r>
    <s v="KL4312WAPF4"/>
    <x v="64"/>
    <x v="12"/>
    <x v="14"/>
    <x v="14"/>
    <x v="6"/>
    <x v="1"/>
    <x v="1"/>
    <x v="10"/>
    <s v="25-49Mx"/>
    <x v="2"/>
    <x v="2"/>
    <n v="1076460"/>
  </r>
  <r>
    <s v="KL4312WAVT4"/>
    <x v="68"/>
    <x v="13"/>
    <x v="14"/>
    <x v="14"/>
    <x v="6"/>
    <x v="1"/>
    <x v="1"/>
    <x v="4"/>
    <s v="1000-1499Mx"/>
    <x v="2"/>
    <x v="4"/>
    <n v="1085700"/>
  </r>
  <r>
    <s v="KL4312WAQDG"/>
    <x v="65"/>
    <x v="13"/>
    <x v="14"/>
    <x v="14"/>
    <x v="6"/>
    <x v="1"/>
    <x v="1"/>
    <x v="9"/>
    <s v="50-99Mx"/>
    <x v="1"/>
    <x v="3"/>
    <n v="1161930"/>
  </r>
  <r>
    <s v="KL4312WARDG"/>
    <x v="65"/>
    <x v="13"/>
    <x v="14"/>
    <x v="14"/>
    <x v="6"/>
    <x v="1"/>
    <x v="1"/>
    <x v="7"/>
    <s v="100-149Mx"/>
    <x v="1"/>
    <x v="3"/>
    <n v="1161930"/>
  </r>
  <r>
    <s v="KL4312WASTG"/>
    <x v="67"/>
    <x v="13"/>
    <x v="14"/>
    <x v="14"/>
    <x v="6"/>
    <x v="1"/>
    <x v="1"/>
    <x v="8"/>
    <s v="150-249Mx"/>
    <x v="1"/>
    <x v="4"/>
    <n v="1175790"/>
  </r>
  <r>
    <s v="KL4312WATTG"/>
    <x v="67"/>
    <x v="13"/>
    <x v="14"/>
    <x v="14"/>
    <x v="6"/>
    <x v="1"/>
    <x v="1"/>
    <x v="6"/>
    <s v="250-499Mx"/>
    <x v="1"/>
    <x v="4"/>
    <n v="1175790"/>
  </r>
  <r>
    <s v="KL4312WAUTG"/>
    <x v="67"/>
    <x v="13"/>
    <x v="14"/>
    <x v="14"/>
    <x v="6"/>
    <x v="1"/>
    <x v="1"/>
    <x v="5"/>
    <s v="500-999Mx"/>
    <x v="1"/>
    <x v="4"/>
    <n v="1175790"/>
  </r>
  <r>
    <s v="KL4312WAQD4"/>
    <x v="66"/>
    <x v="13"/>
    <x v="14"/>
    <x v="14"/>
    <x v="6"/>
    <x v="1"/>
    <x v="1"/>
    <x v="9"/>
    <s v="50-99Mx"/>
    <x v="2"/>
    <x v="3"/>
    <n v="1279740"/>
  </r>
  <r>
    <s v="KL4312WARD4"/>
    <x v="66"/>
    <x v="13"/>
    <x v="14"/>
    <x v="14"/>
    <x v="6"/>
    <x v="1"/>
    <x v="1"/>
    <x v="7"/>
    <s v="100-149Mx"/>
    <x v="2"/>
    <x v="3"/>
    <n v="1279740"/>
  </r>
  <r>
    <s v="KL4312WAST4"/>
    <x v="68"/>
    <x v="13"/>
    <x v="14"/>
    <x v="14"/>
    <x v="6"/>
    <x v="1"/>
    <x v="1"/>
    <x v="8"/>
    <s v="150-249Mx"/>
    <x v="2"/>
    <x v="4"/>
    <n v="1293600"/>
  </r>
  <r>
    <s v="KL4312WATT4"/>
    <x v="68"/>
    <x v="13"/>
    <x v="14"/>
    <x v="14"/>
    <x v="6"/>
    <x v="1"/>
    <x v="1"/>
    <x v="6"/>
    <s v="250-499Mx"/>
    <x v="2"/>
    <x v="4"/>
    <n v="1293600"/>
  </r>
  <r>
    <s v="KL4312WAUT4"/>
    <x v="68"/>
    <x v="13"/>
    <x v="14"/>
    <x v="14"/>
    <x v="6"/>
    <x v="1"/>
    <x v="1"/>
    <x v="5"/>
    <s v="500-999Mx"/>
    <x v="2"/>
    <x v="4"/>
    <n v="1293600"/>
  </r>
  <r>
    <s v="KL4312WAKDG"/>
    <x v="65"/>
    <x v="13"/>
    <x v="14"/>
    <x v="14"/>
    <x v="6"/>
    <x v="1"/>
    <x v="1"/>
    <x v="0"/>
    <s v="10-14Mx"/>
    <x v="1"/>
    <x v="3"/>
    <n v="1335180"/>
  </r>
  <r>
    <s v="KL4312WAMDG"/>
    <x v="65"/>
    <x v="13"/>
    <x v="14"/>
    <x v="14"/>
    <x v="6"/>
    <x v="1"/>
    <x v="1"/>
    <x v="12"/>
    <s v="15-19Mx"/>
    <x v="1"/>
    <x v="3"/>
    <n v="1335180"/>
  </r>
  <r>
    <s v="KL4312WANDG"/>
    <x v="65"/>
    <x v="13"/>
    <x v="14"/>
    <x v="14"/>
    <x v="6"/>
    <x v="1"/>
    <x v="1"/>
    <x v="13"/>
    <s v="20-24Mx"/>
    <x v="1"/>
    <x v="3"/>
    <n v="1335180"/>
  </r>
  <r>
    <s v="KL4312WAPDG"/>
    <x v="65"/>
    <x v="13"/>
    <x v="14"/>
    <x v="14"/>
    <x v="6"/>
    <x v="1"/>
    <x v="1"/>
    <x v="10"/>
    <s v="25-49Mx"/>
    <x v="1"/>
    <x v="3"/>
    <n v="1335180"/>
  </r>
  <r>
    <s v="KL4312WAQTG"/>
    <x v="67"/>
    <x v="13"/>
    <x v="14"/>
    <x v="14"/>
    <x v="6"/>
    <x v="1"/>
    <x v="1"/>
    <x v="9"/>
    <s v="50-99Mx"/>
    <x v="1"/>
    <x v="4"/>
    <n v="1434510"/>
  </r>
  <r>
    <s v="KL4312WARTG"/>
    <x v="67"/>
    <x v="13"/>
    <x v="14"/>
    <x v="14"/>
    <x v="6"/>
    <x v="1"/>
    <x v="1"/>
    <x v="7"/>
    <s v="100-149Mx"/>
    <x v="1"/>
    <x v="4"/>
    <n v="1434510"/>
  </r>
  <r>
    <s v="KL4312WAKD4"/>
    <x v="66"/>
    <x v="13"/>
    <x v="14"/>
    <x v="14"/>
    <x v="6"/>
    <x v="1"/>
    <x v="1"/>
    <x v="0"/>
    <s v="10-14Mx"/>
    <x v="2"/>
    <x v="3"/>
    <n v="1466850"/>
  </r>
  <r>
    <s v="KL4312WAMD4"/>
    <x v="66"/>
    <x v="13"/>
    <x v="14"/>
    <x v="14"/>
    <x v="6"/>
    <x v="1"/>
    <x v="1"/>
    <x v="12"/>
    <s v="15-19Mx"/>
    <x v="2"/>
    <x v="3"/>
    <n v="1466850"/>
  </r>
  <r>
    <s v="KL4312WAND4"/>
    <x v="66"/>
    <x v="13"/>
    <x v="14"/>
    <x v="14"/>
    <x v="6"/>
    <x v="1"/>
    <x v="1"/>
    <x v="13"/>
    <s v="20-24Mx"/>
    <x v="2"/>
    <x v="3"/>
    <n v="1466850"/>
  </r>
  <r>
    <s v="KL4312WAPD4"/>
    <x v="66"/>
    <x v="13"/>
    <x v="14"/>
    <x v="14"/>
    <x v="6"/>
    <x v="1"/>
    <x v="1"/>
    <x v="10"/>
    <s v="25-49Mx"/>
    <x v="2"/>
    <x v="3"/>
    <n v="1466850"/>
  </r>
  <r>
    <s v="KL4312WAQT4"/>
    <x v="68"/>
    <x v="13"/>
    <x v="14"/>
    <x v="14"/>
    <x v="6"/>
    <x v="1"/>
    <x v="1"/>
    <x v="9"/>
    <s v="50-99Mx"/>
    <x v="2"/>
    <x v="4"/>
    <n v="1577730"/>
  </r>
  <r>
    <s v="KL4312WART4"/>
    <x v="68"/>
    <x v="13"/>
    <x v="14"/>
    <x v="14"/>
    <x v="6"/>
    <x v="1"/>
    <x v="1"/>
    <x v="7"/>
    <s v="100-149Mx"/>
    <x v="2"/>
    <x v="4"/>
    <n v="1577730"/>
  </r>
  <r>
    <s v="KL4312WAKTG"/>
    <x v="67"/>
    <x v="13"/>
    <x v="14"/>
    <x v="14"/>
    <x v="6"/>
    <x v="1"/>
    <x v="1"/>
    <x v="0"/>
    <s v="10-14Mx"/>
    <x v="1"/>
    <x v="4"/>
    <n v="1644720"/>
  </r>
  <r>
    <s v="KL4312WAMTG"/>
    <x v="67"/>
    <x v="13"/>
    <x v="14"/>
    <x v="14"/>
    <x v="6"/>
    <x v="1"/>
    <x v="1"/>
    <x v="12"/>
    <s v="15-19Mx"/>
    <x v="1"/>
    <x v="4"/>
    <n v="1644720"/>
  </r>
  <r>
    <s v="KL4312WANTG"/>
    <x v="67"/>
    <x v="13"/>
    <x v="14"/>
    <x v="14"/>
    <x v="6"/>
    <x v="1"/>
    <x v="1"/>
    <x v="13"/>
    <s v="20-24Mx"/>
    <x v="1"/>
    <x v="4"/>
    <n v="1644720"/>
  </r>
  <r>
    <s v="KL4312WAPTG"/>
    <x v="67"/>
    <x v="13"/>
    <x v="14"/>
    <x v="14"/>
    <x v="6"/>
    <x v="1"/>
    <x v="1"/>
    <x v="10"/>
    <s v="25-49Mx"/>
    <x v="1"/>
    <x v="4"/>
    <n v="1644720"/>
  </r>
  <r>
    <s v="KL4312WAKT4"/>
    <x v="68"/>
    <x v="13"/>
    <x v="14"/>
    <x v="14"/>
    <x v="6"/>
    <x v="1"/>
    <x v="1"/>
    <x v="0"/>
    <s v="10-14Mx"/>
    <x v="2"/>
    <x v="4"/>
    <n v="1811040"/>
  </r>
  <r>
    <s v="KL4312WAMT4"/>
    <x v="68"/>
    <x v="13"/>
    <x v="14"/>
    <x v="14"/>
    <x v="6"/>
    <x v="1"/>
    <x v="1"/>
    <x v="12"/>
    <s v="15-19Mx"/>
    <x v="2"/>
    <x v="4"/>
    <n v="1811040"/>
  </r>
  <r>
    <s v="KL4312WANT4"/>
    <x v="68"/>
    <x v="13"/>
    <x v="14"/>
    <x v="14"/>
    <x v="6"/>
    <x v="1"/>
    <x v="1"/>
    <x v="13"/>
    <s v="20-24Mx"/>
    <x v="2"/>
    <x v="4"/>
    <n v="1811040"/>
  </r>
  <r>
    <s v="KL4312WAPT4"/>
    <x v="68"/>
    <x v="13"/>
    <x v="14"/>
    <x v="14"/>
    <x v="6"/>
    <x v="1"/>
    <x v="1"/>
    <x v="10"/>
    <s v="25-49Mx"/>
    <x v="2"/>
    <x v="4"/>
    <n v="1811040"/>
  </r>
  <r>
    <s v="KL4313WAYMG"/>
    <x v="69"/>
    <x v="12"/>
    <x v="15"/>
    <x v="15"/>
    <x v="7"/>
    <x v="2"/>
    <x v="1"/>
    <x v="1"/>
    <s v="5000+Em"/>
    <x v="1"/>
    <x v="1"/>
    <n v="34706.300000000003"/>
  </r>
  <r>
    <s v="KL4313WAXMG"/>
    <x v="69"/>
    <x v="12"/>
    <x v="15"/>
    <x v="15"/>
    <x v="7"/>
    <x v="2"/>
    <x v="1"/>
    <x v="2"/>
    <s v="2500-4999Em"/>
    <x v="1"/>
    <x v="1"/>
    <n v="38176.9"/>
  </r>
  <r>
    <s v="KL4313WAYM4"/>
    <x v="70"/>
    <x v="12"/>
    <x v="15"/>
    <x v="15"/>
    <x v="7"/>
    <x v="2"/>
    <x v="1"/>
    <x v="1"/>
    <s v="5000+Em"/>
    <x v="2"/>
    <x v="1"/>
    <n v="38218.300000000003"/>
  </r>
  <r>
    <s v="KL4313WAXM4"/>
    <x v="70"/>
    <x v="12"/>
    <x v="15"/>
    <x v="15"/>
    <x v="7"/>
    <x v="2"/>
    <x v="1"/>
    <x v="2"/>
    <s v="2500-4999Em"/>
    <x v="2"/>
    <x v="1"/>
    <n v="42040"/>
  </r>
  <r>
    <s v="KL4313WAWMG"/>
    <x v="69"/>
    <x v="12"/>
    <x v="15"/>
    <x v="15"/>
    <x v="7"/>
    <x v="2"/>
    <x v="1"/>
    <x v="3"/>
    <s v="1500-2499Em"/>
    <x v="1"/>
    <x v="1"/>
    <n v="42594.1"/>
  </r>
  <r>
    <s v="KL4313WAVMG"/>
    <x v="69"/>
    <x v="12"/>
    <x v="15"/>
    <x v="15"/>
    <x v="7"/>
    <x v="2"/>
    <x v="1"/>
    <x v="4"/>
    <s v="1000-1499Em"/>
    <x v="1"/>
    <x v="1"/>
    <n v="46853.5"/>
  </r>
  <r>
    <s v="KL4313WAWM4"/>
    <x v="70"/>
    <x v="12"/>
    <x v="15"/>
    <x v="15"/>
    <x v="7"/>
    <x v="2"/>
    <x v="1"/>
    <x v="3"/>
    <s v="1500-2499Em"/>
    <x v="2"/>
    <x v="1"/>
    <n v="46904.2"/>
  </r>
  <r>
    <s v="KL4313WAVM4"/>
    <x v="70"/>
    <x v="12"/>
    <x v="15"/>
    <x v="15"/>
    <x v="7"/>
    <x v="2"/>
    <x v="1"/>
    <x v="4"/>
    <s v="1000-1499Em"/>
    <x v="2"/>
    <x v="1"/>
    <n v="51594.6"/>
  </r>
  <r>
    <s v="KL4313WAUMG"/>
    <x v="69"/>
    <x v="12"/>
    <x v="15"/>
    <x v="15"/>
    <x v="7"/>
    <x v="2"/>
    <x v="1"/>
    <x v="5"/>
    <s v="500-999Em"/>
    <x v="1"/>
    <x v="1"/>
    <n v="52059.5"/>
  </r>
  <r>
    <s v="KL4313WAUM4"/>
    <x v="70"/>
    <x v="12"/>
    <x v="15"/>
    <x v="15"/>
    <x v="7"/>
    <x v="2"/>
    <x v="1"/>
    <x v="5"/>
    <s v="500-999Em"/>
    <x v="2"/>
    <x v="1"/>
    <n v="57327.4"/>
  </r>
  <r>
    <s v="KL4313WATMG"/>
    <x v="69"/>
    <x v="12"/>
    <x v="15"/>
    <x v="15"/>
    <x v="7"/>
    <x v="2"/>
    <x v="1"/>
    <x v="6"/>
    <s v="250-499Em"/>
    <x v="1"/>
    <x v="1"/>
    <n v="58212"/>
  </r>
  <r>
    <s v="KL4313WATM4"/>
    <x v="70"/>
    <x v="12"/>
    <x v="15"/>
    <x v="15"/>
    <x v="7"/>
    <x v="2"/>
    <x v="1"/>
    <x v="6"/>
    <s v="250-499Em"/>
    <x v="2"/>
    <x v="1"/>
    <n v="64103"/>
  </r>
  <r>
    <s v="KL4313WARMG"/>
    <x v="69"/>
    <x v="12"/>
    <x v="15"/>
    <x v="15"/>
    <x v="7"/>
    <x v="2"/>
    <x v="1"/>
    <x v="7"/>
    <s v="100-149Em"/>
    <x v="1"/>
    <x v="1"/>
    <n v="65153.2"/>
  </r>
  <r>
    <s v="KL4313WASMG"/>
    <x v="69"/>
    <x v="12"/>
    <x v="15"/>
    <x v="15"/>
    <x v="7"/>
    <x v="2"/>
    <x v="1"/>
    <x v="8"/>
    <s v="150-249Em"/>
    <x v="1"/>
    <x v="1"/>
    <n v="65153.2"/>
  </r>
  <r>
    <s v="KL4313WARM4"/>
    <x v="70"/>
    <x v="12"/>
    <x v="15"/>
    <x v="15"/>
    <x v="7"/>
    <x v="2"/>
    <x v="1"/>
    <x v="7"/>
    <s v="100-149Em"/>
    <x v="2"/>
    <x v="1"/>
    <n v="71746.100000000006"/>
  </r>
  <r>
    <s v="KL4313WASM4"/>
    <x v="70"/>
    <x v="12"/>
    <x v="15"/>
    <x v="15"/>
    <x v="7"/>
    <x v="2"/>
    <x v="1"/>
    <x v="8"/>
    <s v="150-249Em"/>
    <x v="2"/>
    <x v="1"/>
    <n v="71746.100000000006"/>
  </r>
  <r>
    <s v="KL4313WAQMG"/>
    <x v="69"/>
    <x v="12"/>
    <x v="15"/>
    <x v="15"/>
    <x v="7"/>
    <x v="2"/>
    <x v="1"/>
    <x v="9"/>
    <s v="50-99Em"/>
    <x v="1"/>
    <x v="1"/>
    <n v="72094.399999999994"/>
  </r>
  <r>
    <s v="KL4313WAQM4"/>
    <x v="70"/>
    <x v="12"/>
    <x v="15"/>
    <x v="15"/>
    <x v="7"/>
    <x v="2"/>
    <x v="1"/>
    <x v="9"/>
    <s v="50-99Em"/>
    <x v="2"/>
    <x v="1"/>
    <n v="79389.8"/>
  </r>
  <r>
    <s v="KL4313WAPMG"/>
    <x v="69"/>
    <x v="12"/>
    <x v="15"/>
    <x v="15"/>
    <x v="7"/>
    <x v="2"/>
    <x v="1"/>
    <x v="10"/>
    <s v="25-49Em"/>
    <x v="1"/>
    <x v="1"/>
    <n v="80771"/>
  </r>
  <r>
    <s v="KL4313WAPM4"/>
    <x v="70"/>
    <x v="12"/>
    <x v="15"/>
    <x v="15"/>
    <x v="7"/>
    <x v="2"/>
    <x v="1"/>
    <x v="10"/>
    <s v="25-49Em"/>
    <x v="2"/>
    <x v="1"/>
    <n v="88944.4"/>
  </r>
  <r>
    <s v="KL4313WAKMG"/>
    <x v="69"/>
    <x v="12"/>
    <x v="15"/>
    <x v="15"/>
    <x v="7"/>
    <x v="2"/>
    <x v="1"/>
    <x v="0"/>
    <s v="10-14Em"/>
    <x v="1"/>
    <x v="1"/>
    <n v="89448"/>
  </r>
  <r>
    <s v="KL4313WAMMG"/>
    <x v="69"/>
    <x v="12"/>
    <x v="15"/>
    <x v="15"/>
    <x v="7"/>
    <x v="2"/>
    <x v="1"/>
    <x v="12"/>
    <s v="15-19Em"/>
    <x v="1"/>
    <x v="1"/>
    <n v="89448"/>
  </r>
  <r>
    <s v="KL4313WANMG"/>
    <x v="69"/>
    <x v="12"/>
    <x v="15"/>
    <x v="15"/>
    <x v="7"/>
    <x v="2"/>
    <x v="1"/>
    <x v="13"/>
    <s v="20-24Em"/>
    <x v="1"/>
    <x v="1"/>
    <n v="89448"/>
  </r>
  <r>
    <s v="KL4313WAKM4"/>
    <x v="70"/>
    <x v="12"/>
    <x v="15"/>
    <x v="15"/>
    <x v="7"/>
    <x v="2"/>
    <x v="1"/>
    <x v="0"/>
    <s v="10-14Em"/>
    <x v="2"/>
    <x v="1"/>
    <n v="98499"/>
  </r>
  <r>
    <s v="KL4313WAMM4"/>
    <x v="70"/>
    <x v="12"/>
    <x v="15"/>
    <x v="15"/>
    <x v="7"/>
    <x v="2"/>
    <x v="1"/>
    <x v="12"/>
    <s v="15-19Em"/>
    <x v="2"/>
    <x v="1"/>
    <n v="98499"/>
  </r>
  <r>
    <s v="KL4313WANM4"/>
    <x v="70"/>
    <x v="12"/>
    <x v="15"/>
    <x v="15"/>
    <x v="7"/>
    <x v="2"/>
    <x v="1"/>
    <x v="13"/>
    <s v="20-24Em"/>
    <x v="2"/>
    <x v="1"/>
    <n v="98499"/>
  </r>
  <r>
    <s v="KL4313WAYFG"/>
    <x v="71"/>
    <x v="12"/>
    <x v="15"/>
    <x v="15"/>
    <x v="7"/>
    <x v="2"/>
    <x v="1"/>
    <x v="1"/>
    <s v="5000+Em"/>
    <x v="1"/>
    <x v="2"/>
    <n v="381150"/>
  </r>
  <r>
    <s v="KL4313WAXFG"/>
    <x v="71"/>
    <x v="12"/>
    <x v="15"/>
    <x v="15"/>
    <x v="7"/>
    <x v="2"/>
    <x v="1"/>
    <x v="2"/>
    <s v="2500-4999Em"/>
    <x v="1"/>
    <x v="2"/>
    <n v="419265"/>
  </r>
  <r>
    <s v="KL4313WAYF4"/>
    <x v="72"/>
    <x v="12"/>
    <x v="15"/>
    <x v="15"/>
    <x v="7"/>
    <x v="2"/>
    <x v="1"/>
    <x v="1"/>
    <s v="5000+Em"/>
    <x v="2"/>
    <x v="2"/>
    <n v="419368.3"/>
  </r>
  <r>
    <s v="KL4313WAXF4"/>
    <x v="72"/>
    <x v="12"/>
    <x v="15"/>
    <x v="15"/>
    <x v="7"/>
    <x v="2"/>
    <x v="1"/>
    <x v="2"/>
    <s v="2500-4999Em"/>
    <x v="2"/>
    <x v="2"/>
    <n v="461305"/>
  </r>
  <r>
    <s v="KL4313WAWFG"/>
    <x v="71"/>
    <x v="12"/>
    <x v="15"/>
    <x v="15"/>
    <x v="7"/>
    <x v="2"/>
    <x v="1"/>
    <x v="3"/>
    <s v="1500-2499Em"/>
    <x v="1"/>
    <x v="2"/>
    <n v="467775"/>
  </r>
  <r>
    <s v="KL4313WAVFG"/>
    <x v="71"/>
    <x v="12"/>
    <x v="15"/>
    <x v="15"/>
    <x v="7"/>
    <x v="2"/>
    <x v="1"/>
    <x v="4"/>
    <s v="1000-1499Em"/>
    <x v="1"/>
    <x v="2"/>
    <n v="514553"/>
  </r>
  <r>
    <s v="KL4313WAWF4"/>
    <x v="72"/>
    <x v="12"/>
    <x v="15"/>
    <x v="15"/>
    <x v="7"/>
    <x v="2"/>
    <x v="1"/>
    <x v="3"/>
    <s v="1500-2499Em"/>
    <x v="2"/>
    <x v="2"/>
    <n v="514679.2"/>
  </r>
  <r>
    <s v="KL4313WAYDG"/>
    <x v="73"/>
    <x v="14"/>
    <x v="15"/>
    <x v="15"/>
    <x v="7"/>
    <x v="2"/>
    <x v="1"/>
    <x v="1"/>
    <s v="5000+Em"/>
    <x v="1"/>
    <x v="3"/>
    <n v="519562.1"/>
  </r>
  <r>
    <s v="KL4313WAVF4"/>
    <x v="72"/>
    <x v="12"/>
    <x v="15"/>
    <x v="15"/>
    <x v="7"/>
    <x v="2"/>
    <x v="1"/>
    <x v="4"/>
    <s v="1000-1499Em"/>
    <x v="2"/>
    <x v="2"/>
    <n v="566147.1"/>
  </r>
  <r>
    <s v="KL4313WAXDG"/>
    <x v="73"/>
    <x v="14"/>
    <x v="15"/>
    <x v="15"/>
    <x v="7"/>
    <x v="2"/>
    <x v="1"/>
    <x v="2"/>
    <s v="2500-4999Em"/>
    <x v="1"/>
    <x v="3"/>
    <n v="571518.30000000005"/>
  </r>
  <r>
    <s v="KL4313WAUFG"/>
    <x v="71"/>
    <x v="12"/>
    <x v="15"/>
    <x v="15"/>
    <x v="7"/>
    <x v="2"/>
    <x v="1"/>
    <x v="5"/>
    <s v="500-999Em"/>
    <x v="1"/>
    <x v="2"/>
    <n v="571725"/>
  </r>
  <r>
    <s v="KL4313WAYD4"/>
    <x v="74"/>
    <x v="14"/>
    <x v="15"/>
    <x v="15"/>
    <x v="7"/>
    <x v="2"/>
    <x v="1"/>
    <x v="1"/>
    <s v="5000+Em"/>
    <x v="2"/>
    <x v="3"/>
    <n v="572241.5"/>
  </r>
  <r>
    <s v="KL4313WAUF4"/>
    <x v="72"/>
    <x v="12"/>
    <x v="15"/>
    <x v="15"/>
    <x v="7"/>
    <x v="2"/>
    <x v="1"/>
    <x v="5"/>
    <s v="500-999Em"/>
    <x v="2"/>
    <x v="2"/>
    <n v="629052.4"/>
  </r>
  <r>
    <s v="KL4313WAXD4"/>
    <x v="74"/>
    <x v="14"/>
    <x v="15"/>
    <x v="15"/>
    <x v="7"/>
    <x v="2"/>
    <x v="1"/>
    <x v="2"/>
    <s v="2500-4999Em"/>
    <x v="2"/>
    <x v="3"/>
    <n v="629465.5"/>
  </r>
  <r>
    <s v="KL4313WAWDG"/>
    <x v="73"/>
    <x v="14"/>
    <x v="15"/>
    <x v="15"/>
    <x v="7"/>
    <x v="2"/>
    <x v="1"/>
    <x v="3"/>
    <s v="1500-2499Em"/>
    <x v="1"/>
    <x v="3"/>
    <n v="637644.5"/>
  </r>
  <r>
    <s v="KL4313WATFG"/>
    <x v="71"/>
    <x v="12"/>
    <x v="15"/>
    <x v="15"/>
    <x v="7"/>
    <x v="2"/>
    <x v="1"/>
    <x v="6"/>
    <s v="250-499Em"/>
    <x v="1"/>
    <x v="2"/>
    <n v="639293"/>
  </r>
  <r>
    <s v="KL4313WAYTG"/>
    <x v="75"/>
    <x v="14"/>
    <x v="15"/>
    <x v="15"/>
    <x v="7"/>
    <x v="2"/>
    <x v="1"/>
    <x v="1"/>
    <s v="5000+Em"/>
    <x v="1"/>
    <x v="4"/>
    <n v="641447.5"/>
  </r>
  <r>
    <s v="KL4313WAVDG"/>
    <x v="73"/>
    <x v="14"/>
    <x v="15"/>
    <x v="15"/>
    <x v="7"/>
    <x v="2"/>
    <x v="1"/>
    <x v="4"/>
    <s v="1000-1499Em"/>
    <x v="1"/>
    <x v="3"/>
    <n v="701409"/>
  </r>
  <r>
    <s v="KL4313WAWD4"/>
    <x v="74"/>
    <x v="14"/>
    <x v="15"/>
    <x v="15"/>
    <x v="7"/>
    <x v="2"/>
    <x v="1"/>
    <x v="3"/>
    <s v="1500-2499Em"/>
    <x v="2"/>
    <x v="3"/>
    <n v="702296.3"/>
  </r>
  <r>
    <s v="KL4313WATF4"/>
    <x v="72"/>
    <x v="12"/>
    <x v="15"/>
    <x v="15"/>
    <x v="7"/>
    <x v="2"/>
    <x v="1"/>
    <x v="6"/>
    <s v="250-499Em"/>
    <x v="2"/>
    <x v="2"/>
    <n v="703395"/>
  </r>
  <r>
    <s v="KL4313WAYT4"/>
    <x v="76"/>
    <x v="14"/>
    <x v="15"/>
    <x v="15"/>
    <x v="7"/>
    <x v="2"/>
    <x v="1"/>
    <x v="1"/>
    <s v="5000+Em"/>
    <x v="2"/>
    <x v="4"/>
    <n v="705489"/>
  </r>
  <r>
    <s v="KL4313WAXTG"/>
    <x v="75"/>
    <x v="14"/>
    <x v="15"/>
    <x v="15"/>
    <x v="7"/>
    <x v="2"/>
    <x v="1"/>
    <x v="2"/>
    <s v="2500-4999Em"/>
    <x v="1"/>
    <x v="4"/>
    <n v="705592.3"/>
  </r>
  <r>
    <s v="KL4313WARFG"/>
    <x v="71"/>
    <x v="12"/>
    <x v="15"/>
    <x v="15"/>
    <x v="7"/>
    <x v="2"/>
    <x v="1"/>
    <x v="7"/>
    <s v="100-149Em"/>
    <x v="1"/>
    <x v="2"/>
    <n v="715523"/>
  </r>
  <r>
    <s v="KL4313WASFG"/>
    <x v="71"/>
    <x v="12"/>
    <x v="15"/>
    <x v="15"/>
    <x v="7"/>
    <x v="2"/>
    <x v="1"/>
    <x v="8"/>
    <s v="150-249Em"/>
    <x v="1"/>
    <x v="2"/>
    <n v="715523"/>
  </r>
  <r>
    <s v="KL4313WAVD4"/>
    <x v="74"/>
    <x v="14"/>
    <x v="15"/>
    <x v="15"/>
    <x v="7"/>
    <x v="2"/>
    <x v="1"/>
    <x v="4"/>
    <s v="1000-1499Em"/>
    <x v="2"/>
    <x v="3"/>
    <n v="772525.9"/>
  </r>
  <r>
    <s v="KL4313WAXT4"/>
    <x v="76"/>
    <x v="14"/>
    <x v="15"/>
    <x v="15"/>
    <x v="7"/>
    <x v="2"/>
    <x v="1"/>
    <x v="2"/>
    <s v="2500-4999Em"/>
    <x v="2"/>
    <x v="4"/>
    <n v="776038"/>
  </r>
  <r>
    <s v="KL4313WAUDG"/>
    <x v="73"/>
    <x v="14"/>
    <x v="15"/>
    <x v="15"/>
    <x v="7"/>
    <x v="2"/>
    <x v="1"/>
    <x v="5"/>
    <s v="500-999Em"/>
    <x v="1"/>
    <x v="3"/>
    <n v="779343.3"/>
  </r>
  <r>
    <s v="KL4313WAWTG"/>
    <x v="75"/>
    <x v="14"/>
    <x v="15"/>
    <x v="15"/>
    <x v="7"/>
    <x v="2"/>
    <x v="1"/>
    <x v="3"/>
    <s v="1500-2499Em"/>
    <x v="1"/>
    <x v="4"/>
    <n v="787231.1"/>
  </r>
  <r>
    <s v="KL4313WARF4"/>
    <x v="72"/>
    <x v="12"/>
    <x v="15"/>
    <x v="15"/>
    <x v="7"/>
    <x v="2"/>
    <x v="1"/>
    <x v="7"/>
    <s v="100-149Em"/>
    <x v="2"/>
    <x v="2"/>
    <n v="787268.6"/>
  </r>
  <r>
    <s v="KL4313WASF4"/>
    <x v="72"/>
    <x v="12"/>
    <x v="15"/>
    <x v="15"/>
    <x v="7"/>
    <x v="2"/>
    <x v="1"/>
    <x v="8"/>
    <s v="150-249Em"/>
    <x v="2"/>
    <x v="2"/>
    <n v="787268.6"/>
  </r>
  <r>
    <s v="KL4313WAQFG"/>
    <x v="71"/>
    <x v="12"/>
    <x v="15"/>
    <x v="15"/>
    <x v="7"/>
    <x v="2"/>
    <x v="1"/>
    <x v="9"/>
    <s v="50-99Em"/>
    <x v="1"/>
    <x v="2"/>
    <n v="791753"/>
  </r>
  <r>
    <s v="KL4313WAUD4"/>
    <x v="74"/>
    <x v="14"/>
    <x v="15"/>
    <x v="15"/>
    <x v="7"/>
    <x v="2"/>
    <x v="1"/>
    <x v="5"/>
    <s v="500-999Em"/>
    <x v="2"/>
    <x v="3"/>
    <n v="858362.1"/>
  </r>
  <r>
    <s v="KL4313WAWT4"/>
    <x v="76"/>
    <x v="14"/>
    <x v="15"/>
    <x v="15"/>
    <x v="7"/>
    <x v="2"/>
    <x v="1"/>
    <x v="3"/>
    <s v="1500-2499Em"/>
    <x v="2"/>
    <x v="4"/>
    <n v="865827.4"/>
  </r>
  <r>
    <s v="KL4313WAVTG"/>
    <x v="75"/>
    <x v="14"/>
    <x v="15"/>
    <x v="15"/>
    <x v="7"/>
    <x v="2"/>
    <x v="1"/>
    <x v="4"/>
    <s v="1000-1499Em"/>
    <x v="1"/>
    <x v="4"/>
    <n v="865954"/>
  </r>
  <r>
    <s v="KL4313WAQF4"/>
    <x v="72"/>
    <x v="12"/>
    <x v="15"/>
    <x v="15"/>
    <x v="7"/>
    <x v="2"/>
    <x v="1"/>
    <x v="9"/>
    <s v="50-99Em"/>
    <x v="2"/>
    <x v="2"/>
    <n v="871142.3"/>
  </r>
  <r>
    <s v="KL4313WATDG"/>
    <x v="73"/>
    <x v="14"/>
    <x v="15"/>
    <x v="15"/>
    <x v="7"/>
    <x v="2"/>
    <x v="1"/>
    <x v="6"/>
    <s v="250-499Em"/>
    <x v="1"/>
    <x v="3"/>
    <n v="871448"/>
  </r>
  <r>
    <s v="KL4313WAPFG"/>
    <x v="71"/>
    <x v="12"/>
    <x v="15"/>
    <x v="15"/>
    <x v="7"/>
    <x v="2"/>
    <x v="1"/>
    <x v="10"/>
    <s v="25-49Em"/>
    <x v="1"/>
    <x v="2"/>
    <n v="887040"/>
  </r>
  <r>
    <s v="KL4313WAVT4"/>
    <x v="76"/>
    <x v="14"/>
    <x v="15"/>
    <x v="15"/>
    <x v="7"/>
    <x v="2"/>
    <x v="1"/>
    <x v="4"/>
    <s v="1000-1499Em"/>
    <x v="2"/>
    <x v="4"/>
    <n v="952410.1"/>
  </r>
  <r>
    <s v="KL4313WATD4"/>
    <x v="74"/>
    <x v="14"/>
    <x v="15"/>
    <x v="15"/>
    <x v="7"/>
    <x v="2"/>
    <x v="1"/>
    <x v="6"/>
    <s v="250-499Em"/>
    <x v="2"/>
    <x v="3"/>
    <n v="959805"/>
  </r>
  <r>
    <s v="KL4313WAUTG"/>
    <x v="75"/>
    <x v="14"/>
    <x v="15"/>
    <x v="15"/>
    <x v="7"/>
    <x v="2"/>
    <x v="1"/>
    <x v="5"/>
    <s v="500-999Em"/>
    <x v="1"/>
    <x v="4"/>
    <n v="962171.3"/>
  </r>
  <r>
    <s v="KL4313WARDG"/>
    <x v="73"/>
    <x v="14"/>
    <x v="15"/>
    <x v="15"/>
    <x v="7"/>
    <x v="2"/>
    <x v="1"/>
    <x v="7"/>
    <s v="100-149Em"/>
    <x v="1"/>
    <x v="3"/>
    <n v="975359.9"/>
  </r>
  <r>
    <s v="KL4313WASDG"/>
    <x v="73"/>
    <x v="14"/>
    <x v="15"/>
    <x v="15"/>
    <x v="7"/>
    <x v="2"/>
    <x v="1"/>
    <x v="8"/>
    <s v="150-249Em"/>
    <x v="1"/>
    <x v="3"/>
    <n v="975359.9"/>
  </r>
  <r>
    <s v="KL4313WAPF4"/>
    <x v="72"/>
    <x v="12"/>
    <x v="15"/>
    <x v="15"/>
    <x v="7"/>
    <x v="2"/>
    <x v="1"/>
    <x v="10"/>
    <s v="25-49Em"/>
    <x v="2"/>
    <x v="2"/>
    <n v="975984.4"/>
  </r>
  <r>
    <s v="KL4313WAKFG"/>
    <x v="71"/>
    <x v="12"/>
    <x v="15"/>
    <x v="15"/>
    <x v="7"/>
    <x v="2"/>
    <x v="1"/>
    <x v="0"/>
    <s v="10-14Em"/>
    <x v="1"/>
    <x v="2"/>
    <n v="982328"/>
  </r>
  <r>
    <s v="KL4313WAMFG"/>
    <x v="71"/>
    <x v="12"/>
    <x v="15"/>
    <x v="15"/>
    <x v="7"/>
    <x v="2"/>
    <x v="1"/>
    <x v="12"/>
    <s v="15-19Em"/>
    <x v="1"/>
    <x v="2"/>
    <n v="982328"/>
  </r>
  <r>
    <s v="KL4313WANFG"/>
    <x v="71"/>
    <x v="12"/>
    <x v="15"/>
    <x v="15"/>
    <x v="7"/>
    <x v="2"/>
    <x v="1"/>
    <x v="13"/>
    <s v="20-24Em"/>
    <x v="1"/>
    <x v="2"/>
    <n v="982328"/>
  </r>
  <r>
    <s v="KL4313WAUT4"/>
    <x v="76"/>
    <x v="14"/>
    <x v="15"/>
    <x v="15"/>
    <x v="7"/>
    <x v="2"/>
    <x v="1"/>
    <x v="5"/>
    <s v="500-999Em"/>
    <x v="2"/>
    <x v="4"/>
    <n v="1058233.3999999999"/>
  </r>
  <r>
    <s v="KL4313WARD4"/>
    <x v="74"/>
    <x v="14"/>
    <x v="15"/>
    <x v="15"/>
    <x v="7"/>
    <x v="2"/>
    <x v="1"/>
    <x v="7"/>
    <s v="100-149Em"/>
    <x v="2"/>
    <x v="3"/>
    <n v="1074253.3"/>
  </r>
  <r>
    <s v="KL4313WASD4"/>
    <x v="74"/>
    <x v="14"/>
    <x v="15"/>
    <x v="15"/>
    <x v="7"/>
    <x v="2"/>
    <x v="1"/>
    <x v="8"/>
    <s v="150-249Em"/>
    <x v="2"/>
    <x v="3"/>
    <n v="1074253.3"/>
  </r>
  <r>
    <s v="KL4313WATTG"/>
    <x v="75"/>
    <x v="14"/>
    <x v="15"/>
    <x v="15"/>
    <x v="7"/>
    <x v="2"/>
    <x v="1"/>
    <x v="6"/>
    <s v="250-499Em"/>
    <x v="1"/>
    <x v="4"/>
    <n v="1075883"/>
  </r>
  <r>
    <s v="KL4313WAQDG"/>
    <x v="73"/>
    <x v="14"/>
    <x v="15"/>
    <x v="15"/>
    <x v="7"/>
    <x v="2"/>
    <x v="1"/>
    <x v="9"/>
    <s v="50-99Em"/>
    <x v="1"/>
    <x v="3"/>
    <n v="1079272.3999999999"/>
  </r>
  <r>
    <s v="KL4313WAKF4"/>
    <x v="72"/>
    <x v="12"/>
    <x v="15"/>
    <x v="15"/>
    <x v="7"/>
    <x v="2"/>
    <x v="1"/>
    <x v="0"/>
    <s v="10-14Em"/>
    <x v="2"/>
    <x v="2"/>
    <n v="1080826.5"/>
  </r>
  <r>
    <s v="KL4313WAMF4"/>
    <x v="72"/>
    <x v="12"/>
    <x v="15"/>
    <x v="15"/>
    <x v="7"/>
    <x v="2"/>
    <x v="1"/>
    <x v="12"/>
    <s v="15-19Em"/>
    <x v="2"/>
    <x v="2"/>
    <n v="1080826.5"/>
  </r>
  <r>
    <s v="KL4313WANF4"/>
    <x v="72"/>
    <x v="12"/>
    <x v="15"/>
    <x v="15"/>
    <x v="7"/>
    <x v="2"/>
    <x v="1"/>
    <x v="13"/>
    <s v="20-24Em"/>
    <x v="2"/>
    <x v="2"/>
    <n v="1080826.5"/>
  </r>
  <r>
    <s v="KL4313WATT4"/>
    <x v="76"/>
    <x v="14"/>
    <x v="15"/>
    <x v="15"/>
    <x v="7"/>
    <x v="2"/>
    <x v="1"/>
    <x v="6"/>
    <s v="250-499Em"/>
    <x v="2"/>
    <x v="4"/>
    <n v="1183298"/>
  </r>
  <r>
    <s v="KL4313WAQD4"/>
    <x v="74"/>
    <x v="14"/>
    <x v="15"/>
    <x v="15"/>
    <x v="7"/>
    <x v="2"/>
    <x v="1"/>
    <x v="9"/>
    <s v="50-99Em"/>
    <x v="2"/>
    <x v="3"/>
    <n v="1188701.6000000001"/>
  </r>
  <r>
    <s v="KL4313WARTG"/>
    <x v="75"/>
    <x v="14"/>
    <x v="15"/>
    <x v="15"/>
    <x v="7"/>
    <x v="2"/>
    <x v="1"/>
    <x v="7"/>
    <s v="100-149Em"/>
    <x v="1"/>
    <x v="4"/>
    <n v="1204172"/>
  </r>
  <r>
    <s v="KL4313WASTG"/>
    <x v="75"/>
    <x v="14"/>
    <x v="15"/>
    <x v="15"/>
    <x v="7"/>
    <x v="2"/>
    <x v="1"/>
    <x v="8"/>
    <s v="150-249Em"/>
    <x v="1"/>
    <x v="4"/>
    <n v="1204172"/>
  </r>
  <r>
    <s v="KL4313WAPDG"/>
    <x v="73"/>
    <x v="14"/>
    <x v="15"/>
    <x v="15"/>
    <x v="7"/>
    <x v="2"/>
    <x v="1"/>
    <x v="10"/>
    <s v="25-49Em"/>
    <x v="1"/>
    <x v="3"/>
    <n v="1209163"/>
  </r>
  <r>
    <s v="KL4313WART4"/>
    <x v="76"/>
    <x v="14"/>
    <x v="15"/>
    <x v="15"/>
    <x v="7"/>
    <x v="2"/>
    <x v="1"/>
    <x v="7"/>
    <s v="100-149Em"/>
    <x v="2"/>
    <x v="4"/>
    <n v="1324395.3"/>
  </r>
  <r>
    <s v="KL4313WAST4"/>
    <x v="76"/>
    <x v="14"/>
    <x v="15"/>
    <x v="15"/>
    <x v="7"/>
    <x v="2"/>
    <x v="1"/>
    <x v="8"/>
    <s v="150-249Em"/>
    <x v="2"/>
    <x v="4"/>
    <n v="1324395.3"/>
  </r>
  <r>
    <s v="KL4313WAPD4"/>
    <x v="74"/>
    <x v="14"/>
    <x v="15"/>
    <x v="15"/>
    <x v="7"/>
    <x v="2"/>
    <x v="1"/>
    <x v="10"/>
    <s v="25-49Em"/>
    <x v="2"/>
    <x v="3"/>
    <n v="1331761.8999999999"/>
  </r>
  <r>
    <s v="KL4313WAQTG"/>
    <x v="75"/>
    <x v="14"/>
    <x v="15"/>
    <x v="15"/>
    <x v="7"/>
    <x v="2"/>
    <x v="1"/>
    <x v="9"/>
    <s v="50-99Em"/>
    <x v="1"/>
    <x v="4"/>
    <n v="1332461.5"/>
  </r>
  <r>
    <s v="KL4313WAKDG"/>
    <x v="73"/>
    <x v="14"/>
    <x v="15"/>
    <x v="15"/>
    <x v="7"/>
    <x v="2"/>
    <x v="1"/>
    <x v="0"/>
    <s v="10-14Em"/>
    <x v="1"/>
    <x v="3"/>
    <n v="1339053.3999999999"/>
  </r>
  <r>
    <s v="KL4313WAMDG"/>
    <x v="73"/>
    <x v="14"/>
    <x v="15"/>
    <x v="15"/>
    <x v="7"/>
    <x v="2"/>
    <x v="1"/>
    <x v="12"/>
    <s v="15-19Em"/>
    <x v="1"/>
    <x v="3"/>
    <n v="1339053.3999999999"/>
  </r>
  <r>
    <s v="KL4313WANDG"/>
    <x v="73"/>
    <x v="14"/>
    <x v="15"/>
    <x v="15"/>
    <x v="7"/>
    <x v="2"/>
    <x v="1"/>
    <x v="13"/>
    <s v="20-24Em"/>
    <x v="1"/>
    <x v="3"/>
    <n v="1339053.3999999999"/>
  </r>
  <r>
    <s v="KL4313WAQT4"/>
    <x v="76"/>
    <x v="14"/>
    <x v="15"/>
    <x v="15"/>
    <x v="7"/>
    <x v="2"/>
    <x v="1"/>
    <x v="9"/>
    <s v="50-99Em"/>
    <x v="2"/>
    <x v="4"/>
    <n v="1465493"/>
  </r>
  <r>
    <s v="KL4313WAKD4"/>
    <x v="74"/>
    <x v="14"/>
    <x v="15"/>
    <x v="15"/>
    <x v="7"/>
    <x v="2"/>
    <x v="1"/>
    <x v="0"/>
    <s v="10-14Em"/>
    <x v="2"/>
    <x v="3"/>
    <n v="1474822.3"/>
  </r>
  <r>
    <s v="KL4313WAMD4"/>
    <x v="74"/>
    <x v="14"/>
    <x v="15"/>
    <x v="15"/>
    <x v="7"/>
    <x v="2"/>
    <x v="1"/>
    <x v="12"/>
    <s v="15-19Em"/>
    <x v="2"/>
    <x v="3"/>
    <n v="1474822.3"/>
  </r>
  <r>
    <s v="KL4313WAND4"/>
    <x v="74"/>
    <x v="14"/>
    <x v="15"/>
    <x v="15"/>
    <x v="7"/>
    <x v="2"/>
    <x v="1"/>
    <x v="13"/>
    <s v="20-24Em"/>
    <x v="2"/>
    <x v="3"/>
    <n v="1474822.3"/>
  </r>
  <r>
    <s v="KL4313WAPTG"/>
    <x v="75"/>
    <x v="14"/>
    <x v="15"/>
    <x v="15"/>
    <x v="7"/>
    <x v="2"/>
    <x v="1"/>
    <x v="10"/>
    <s v="25-49Em"/>
    <x v="1"/>
    <x v="4"/>
    <n v="1492823.3"/>
  </r>
  <r>
    <s v="KL4313WAPT4"/>
    <x v="76"/>
    <x v="14"/>
    <x v="15"/>
    <x v="15"/>
    <x v="7"/>
    <x v="2"/>
    <x v="1"/>
    <x v="10"/>
    <s v="25-49Em"/>
    <x v="2"/>
    <x v="4"/>
    <n v="1641865.3"/>
  </r>
  <r>
    <s v="KL4313WAKTG"/>
    <x v="75"/>
    <x v="14"/>
    <x v="15"/>
    <x v="15"/>
    <x v="7"/>
    <x v="2"/>
    <x v="1"/>
    <x v="0"/>
    <s v="10-14Em"/>
    <x v="1"/>
    <x v="4"/>
    <n v="1653185.3"/>
  </r>
  <r>
    <s v="KL4313WAMTG"/>
    <x v="75"/>
    <x v="14"/>
    <x v="15"/>
    <x v="15"/>
    <x v="7"/>
    <x v="2"/>
    <x v="1"/>
    <x v="12"/>
    <s v="15-19Em"/>
    <x v="1"/>
    <x v="4"/>
    <n v="1653185.3"/>
  </r>
  <r>
    <s v="KL4313WANTG"/>
    <x v="75"/>
    <x v="14"/>
    <x v="15"/>
    <x v="15"/>
    <x v="7"/>
    <x v="2"/>
    <x v="1"/>
    <x v="13"/>
    <s v="20-24Em"/>
    <x v="1"/>
    <x v="4"/>
    <n v="1653185.3"/>
  </r>
  <r>
    <s v="KL4313WAKT4"/>
    <x v="76"/>
    <x v="14"/>
    <x v="15"/>
    <x v="15"/>
    <x v="7"/>
    <x v="2"/>
    <x v="1"/>
    <x v="0"/>
    <s v="10-14Em"/>
    <x v="2"/>
    <x v="4"/>
    <n v="1818237.5"/>
  </r>
  <r>
    <s v="KL4313WAMT4"/>
    <x v="76"/>
    <x v="14"/>
    <x v="15"/>
    <x v="15"/>
    <x v="7"/>
    <x v="2"/>
    <x v="1"/>
    <x v="12"/>
    <s v="15-19Em"/>
    <x v="2"/>
    <x v="4"/>
    <n v="1818237.5"/>
  </r>
  <r>
    <s v="KL4313WANT4"/>
    <x v="76"/>
    <x v="14"/>
    <x v="15"/>
    <x v="15"/>
    <x v="7"/>
    <x v="2"/>
    <x v="1"/>
    <x v="13"/>
    <s v="20-24Em"/>
    <x v="2"/>
    <x v="4"/>
    <n v="1818237.5"/>
  </r>
  <r>
    <s v="KL4319WAYMG"/>
    <x v="77"/>
    <x v="14"/>
    <x v="16"/>
    <x v="16"/>
    <x v="7"/>
    <x v="3"/>
    <x v="1"/>
    <x v="1"/>
    <s v="5000+Em"/>
    <x v="1"/>
    <x v="1"/>
    <n v="45168"/>
  </r>
  <r>
    <s v="KL4319WAYM4"/>
    <x v="78"/>
    <x v="14"/>
    <x v="16"/>
    <x v="16"/>
    <x v="7"/>
    <x v="3"/>
    <x v="1"/>
    <x v="1"/>
    <s v="5000+Em"/>
    <x v="2"/>
    <x v="1"/>
    <n v="49629"/>
  </r>
  <r>
    <s v="KL4319WAXMG"/>
    <x v="77"/>
    <x v="14"/>
    <x v="16"/>
    <x v="16"/>
    <x v="7"/>
    <x v="3"/>
    <x v="1"/>
    <x v="2"/>
    <s v="2500-4999Em"/>
    <x v="1"/>
    <x v="1"/>
    <n v="49685"/>
  </r>
  <r>
    <s v="KL4319WAXM4"/>
    <x v="78"/>
    <x v="14"/>
    <x v="16"/>
    <x v="16"/>
    <x v="7"/>
    <x v="3"/>
    <x v="1"/>
    <x v="2"/>
    <s v="2500-4999Em"/>
    <x v="2"/>
    <x v="1"/>
    <n v="54592"/>
  </r>
  <r>
    <s v="KL4319WAWMG"/>
    <x v="77"/>
    <x v="14"/>
    <x v="16"/>
    <x v="16"/>
    <x v="7"/>
    <x v="3"/>
    <x v="1"/>
    <x v="3"/>
    <s v="1500-2499Em"/>
    <x v="1"/>
    <x v="1"/>
    <n v="55433"/>
  </r>
  <r>
    <s v="KL4319WAWM4"/>
    <x v="78"/>
    <x v="14"/>
    <x v="16"/>
    <x v="16"/>
    <x v="7"/>
    <x v="3"/>
    <x v="1"/>
    <x v="3"/>
    <s v="1500-2499Em"/>
    <x v="2"/>
    <x v="1"/>
    <n v="60908"/>
  </r>
  <r>
    <s v="KL4319WAVMG"/>
    <x v="77"/>
    <x v="14"/>
    <x v="16"/>
    <x v="16"/>
    <x v="7"/>
    <x v="3"/>
    <x v="1"/>
    <x v="4"/>
    <s v="1000-1499Em"/>
    <x v="1"/>
    <x v="1"/>
    <n v="60977"/>
  </r>
  <r>
    <s v="KL4319WAVM4"/>
    <x v="78"/>
    <x v="14"/>
    <x v="16"/>
    <x v="16"/>
    <x v="7"/>
    <x v="3"/>
    <x v="1"/>
    <x v="4"/>
    <s v="1000-1499Em"/>
    <x v="2"/>
    <x v="1"/>
    <n v="67000"/>
  </r>
  <r>
    <s v="KL4319WAUMG"/>
    <x v="77"/>
    <x v="14"/>
    <x v="16"/>
    <x v="16"/>
    <x v="7"/>
    <x v="3"/>
    <x v="1"/>
    <x v="5"/>
    <s v="500-999Em"/>
    <x v="1"/>
    <x v="1"/>
    <n v="67752"/>
  </r>
  <r>
    <s v="KL4319WAUM4"/>
    <x v="78"/>
    <x v="14"/>
    <x v="16"/>
    <x v="16"/>
    <x v="7"/>
    <x v="3"/>
    <x v="1"/>
    <x v="5"/>
    <s v="500-999Em"/>
    <x v="2"/>
    <x v="1"/>
    <n v="74444"/>
  </r>
  <r>
    <s v="KL4319WATMG"/>
    <x v="77"/>
    <x v="14"/>
    <x v="16"/>
    <x v="16"/>
    <x v="7"/>
    <x v="3"/>
    <x v="1"/>
    <x v="6"/>
    <s v="250-499Em"/>
    <x v="1"/>
    <x v="1"/>
    <n v="75759"/>
  </r>
  <r>
    <s v="KL4319WATM4"/>
    <x v="78"/>
    <x v="14"/>
    <x v="16"/>
    <x v="16"/>
    <x v="7"/>
    <x v="3"/>
    <x v="1"/>
    <x v="6"/>
    <s v="250-499Em"/>
    <x v="2"/>
    <x v="1"/>
    <n v="83241"/>
  </r>
  <r>
    <s v="KL4319WARMG"/>
    <x v="77"/>
    <x v="14"/>
    <x v="16"/>
    <x v="16"/>
    <x v="7"/>
    <x v="3"/>
    <x v="1"/>
    <x v="7"/>
    <s v="100-149Em"/>
    <x v="1"/>
    <x v="1"/>
    <n v="84792"/>
  </r>
  <r>
    <s v="KL4319WASMG"/>
    <x v="77"/>
    <x v="14"/>
    <x v="16"/>
    <x v="16"/>
    <x v="7"/>
    <x v="3"/>
    <x v="1"/>
    <x v="8"/>
    <s v="150-249Em"/>
    <x v="1"/>
    <x v="1"/>
    <n v="84792"/>
  </r>
  <r>
    <s v="KL4319WARM4"/>
    <x v="78"/>
    <x v="14"/>
    <x v="16"/>
    <x v="16"/>
    <x v="7"/>
    <x v="3"/>
    <x v="1"/>
    <x v="7"/>
    <s v="100-149Em"/>
    <x v="2"/>
    <x v="1"/>
    <n v="93168"/>
  </r>
  <r>
    <s v="KL4319WASM4"/>
    <x v="78"/>
    <x v="14"/>
    <x v="16"/>
    <x v="16"/>
    <x v="7"/>
    <x v="3"/>
    <x v="1"/>
    <x v="8"/>
    <s v="150-249Em"/>
    <x v="2"/>
    <x v="1"/>
    <n v="93168"/>
  </r>
  <r>
    <s v="KL4319WAQMG"/>
    <x v="77"/>
    <x v="14"/>
    <x v="16"/>
    <x v="16"/>
    <x v="7"/>
    <x v="3"/>
    <x v="1"/>
    <x v="9"/>
    <s v="50-99Em"/>
    <x v="1"/>
    <x v="1"/>
    <n v="93827"/>
  </r>
  <r>
    <s v="KL4319WAQM4"/>
    <x v="78"/>
    <x v="14"/>
    <x v="16"/>
    <x v="16"/>
    <x v="7"/>
    <x v="3"/>
    <x v="1"/>
    <x v="9"/>
    <s v="50-99Em"/>
    <x v="2"/>
    <x v="1"/>
    <n v="103093"/>
  </r>
  <r>
    <s v="KL4319WAPMG"/>
    <x v="77"/>
    <x v="14"/>
    <x v="16"/>
    <x v="16"/>
    <x v="7"/>
    <x v="3"/>
    <x v="1"/>
    <x v="10"/>
    <s v="25-49Em"/>
    <x v="1"/>
    <x v="1"/>
    <n v="105118"/>
  </r>
  <r>
    <s v="KL4319WAPM4"/>
    <x v="78"/>
    <x v="14"/>
    <x v="16"/>
    <x v="16"/>
    <x v="7"/>
    <x v="3"/>
    <x v="1"/>
    <x v="10"/>
    <s v="25-49Em"/>
    <x v="2"/>
    <x v="1"/>
    <n v="115501"/>
  </r>
  <r>
    <s v="KL4319WAKMG"/>
    <x v="77"/>
    <x v="14"/>
    <x v="16"/>
    <x v="16"/>
    <x v="7"/>
    <x v="3"/>
    <x v="1"/>
    <x v="0"/>
    <s v="10-14Em"/>
    <x v="1"/>
    <x v="1"/>
    <n v="116411"/>
  </r>
  <r>
    <s v="KL4319WAMMG"/>
    <x v="77"/>
    <x v="14"/>
    <x v="16"/>
    <x v="16"/>
    <x v="7"/>
    <x v="3"/>
    <x v="1"/>
    <x v="12"/>
    <s v="15-19Em"/>
    <x v="1"/>
    <x v="1"/>
    <n v="116411"/>
  </r>
  <r>
    <s v="KL4319WANMG"/>
    <x v="77"/>
    <x v="14"/>
    <x v="16"/>
    <x v="16"/>
    <x v="7"/>
    <x v="3"/>
    <x v="1"/>
    <x v="13"/>
    <s v="20-24Em"/>
    <x v="1"/>
    <x v="1"/>
    <n v="116411"/>
  </r>
  <r>
    <s v="KL4319WAKM4"/>
    <x v="78"/>
    <x v="14"/>
    <x v="16"/>
    <x v="16"/>
    <x v="7"/>
    <x v="3"/>
    <x v="1"/>
    <x v="0"/>
    <s v="10-14Em"/>
    <x v="2"/>
    <x v="1"/>
    <n v="127908"/>
  </r>
  <r>
    <s v="KL4319WAMM4"/>
    <x v="78"/>
    <x v="14"/>
    <x v="16"/>
    <x v="16"/>
    <x v="7"/>
    <x v="3"/>
    <x v="1"/>
    <x v="12"/>
    <s v="15-19Em"/>
    <x v="2"/>
    <x v="1"/>
    <n v="127908"/>
  </r>
  <r>
    <s v="KL4319WANM4"/>
    <x v="78"/>
    <x v="14"/>
    <x v="16"/>
    <x v="16"/>
    <x v="7"/>
    <x v="3"/>
    <x v="1"/>
    <x v="13"/>
    <s v="20-24Em"/>
    <x v="2"/>
    <x v="1"/>
    <n v="127908"/>
  </r>
  <r>
    <s v="KL4319WAYFG"/>
    <x v="79"/>
    <x v="14"/>
    <x v="16"/>
    <x v="16"/>
    <x v="7"/>
    <x v="3"/>
    <x v="1"/>
    <x v="1"/>
    <s v="5000+Em"/>
    <x v="1"/>
    <x v="2"/>
    <n v="496291"/>
  </r>
  <r>
    <s v="KL4319WAXFG"/>
    <x v="79"/>
    <x v="14"/>
    <x v="16"/>
    <x v="16"/>
    <x v="7"/>
    <x v="3"/>
    <x v="1"/>
    <x v="2"/>
    <s v="2500-4999Em"/>
    <x v="1"/>
    <x v="2"/>
    <n v="545921"/>
  </r>
  <r>
    <s v="KL4319WAYF4"/>
    <x v="80"/>
    <x v="14"/>
    <x v="16"/>
    <x v="16"/>
    <x v="7"/>
    <x v="3"/>
    <x v="1"/>
    <x v="1"/>
    <s v="5000+Em"/>
    <x v="2"/>
    <x v="2"/>
    <n v="546479"/>
  </r>
  <r>
    <s v="KL4319WAXF4"/>
    <x v="80"/>
    <x v="14"/>
    <x v="16"/>
    <x v="16"/>
    <x v="7"/>
    <x v="3"/>
    <x v="1"/>
    <x v="2"/>
    <s v="2500-4999Em"/>
    <x v="2"/>
    <x v="2"/>
    <n v="601126"/>
  </r>
  <r>
    <s v="KL4319WAWFG"/>
    <x v="79"/>
    <x v="14"/>
    <x v="16"/>
    <x v="16"/>
    <x v="7"/>
    <x v="3"/>
    <x v="1"/>
    <x v="3"/>
    <s v="1500-2499Em"/>
    <x v="1"/>
    <x v="2"/>
    <n v="609085"/>
  </r>
  <r>
    <s v="KL4319WAVFG"/>
    <x v="79"/>
    <x v="14"/>
    <x v="16"/>
    <x v="16"/>
    <x v="7"/>
    <x v="3"/>
    <x v="1"/>
    <x v="4"/>
    <s v="1000-1499Em"/>
    <x v="1"/>
    <x v="2"/>
    <n v="669994"/>
  </r>
  <r>
    <s v="KL4319WAWF4"/>
    <x v="80"/>
    <x v="14"/>
    <x v="16"/>
    <x v="16"/>
    <x v="7"/>
    <x v="3"/>
    <x v="1"/>
    <x v="3"/>
    <s v="1500-2499Em"/>
    <x v="2"/>
    <x v="2"/>
    <n v="670678"/>
  </r>
  <r>
    <s v="KL4319WAYDG"/>
    <x v="81"/>
    <x v="14"/>
    <x v="16"/>
    <x v="16"/>
    <x v="7"/>
    <x v="3"/>
    <x v="1"/>
    <x v="1"/>
    <s v="5000+Em"/>
    <x v="1"/>
    <x v="3"/>
    <n v="677124"/>
  </r>
  <r>
    <s v="KL4319WAVF4"/>
    <x v="80"/>
    <x v="14"/>
    <x v="16"/>
    <x v="16"/>
    <x v="7"/>
    <x v="3"/>
    <x v="1"/>
    <x v="4"/>
    <s v="1000-1499Em"/>
    <x v="2"/>
    <x v="2"/>
    <n v="737746"/>
  </r>
  <r>
    <s v="KL4319WAUFG"/>
    <x v="79"/>
    <x v="14"/>
    <x v="16"/>
    <x v="16"/>
    <x v="7"/>
    <x v="3"/>
    <x v="1"/>
    <x v="5"/>
    <s v="500-999Em"/>
    <x v="1"/>
    <x v="2"/>
    <n v="744437"/>
  </r>
  <r>
    <s v="KL4319WAXDG"/>
    <x v="81"/>
    <x v="14"/>
    <x v="16"/>
    <x v="16"/>
    <x v="7"/>
    <x v="3"/>
    <x v="1"/>
    <x v="2"/>
    <s v="2500-4999Em"/>
    <x v="1"/>
    <x v="3"/>
    <n v="744835"/>
  </r>
  <r>
    <s v="KL4319WAYD4"/>
    <x v="82"/>
    <x v="14"/>
    <x v="16"/>
    <x v="16"/>
    <x v="7"/>
    <x v="3"/>
    <x v="1"/>
    <x v="1"/>
    <s v="5000+Em"/>
    <x v="2"/>
    <x v="3"/>
    <n v="744835"/>
  </r>
  <r>
    <s v="KL4319WAXD4"/>
    <x v="82"/>
    <x v="14"/>
    <x v="16"/>
    <x v="16"/>
    <x v="7"/>
    <x v="3"/>
    <x v="1"/>
    <x v="2"/>
    <s v="2500-4999Em"/>
    <x v="2"/>
    <x v="3"/>
    <n v="819320"/>
  </r>
  <r>
    <s v="KL4319WAUF4"/>
    <x v="80"/>
    <x v="14"/>
    <x v="16"/>
    <x v="16"/>
    <x v="7"/>
    <x v="3"/>
    <x v="1"/>
    <x v="5"/>
    <s v="500-999Em"/>
    <x v="2"/>
    <x v="2"/>
    <n v="819718"/>
  </r>
  <r>
    <s v="KL4319WAWDG"/>
    <x v="81"/>
    <x v="14"/>
    <x v="16"/>
    <x v="16"/>
    <x v="7"/>
    <x v="3"/>
    <x v="1"/>
    <x v="3"/>
    <s v="1500-2499Em"/>
    <x v="1"/>
    <x v="3"/>
    <n v="831015"/>
  </r>
  <r>
    <s v="KL4319WATFG"/>
    <x v="79"/>
    <x v="14"/>
    <x v="16"/>
    <x v="16"/>
    <x v="7"/>
    <x v="3"/>
    <x v="1"/>
    <x v="6"/>
    <s v="250-499Em"/>
    <x v="1"/>
    <x v="2"/>
    <n v="832416"/>
  </r>
  <r>
    <s v="KL4319WAYTG"/>
    <x v="83"/>
    <x v="14"/>
    <x v="16"/>
    <x v="16"/>
    <x v="7"/>
    <x v="3"/>
    <x v="1"/>
    <x v="1"/>
    <s v="5000+Em"/>
    <x v="1"/>
    <x v="4"/>
    <n v="836447"/>
  </r>
  <r>
    <s v="KL4319WAVDG"/>
    <x v="81"/>
    <x v="14"/>
    <x v="16"/>
    <x v="16"/>
    <x v="7"/>
    <x v="3"/>
    <x v="1"/>
    <x v="4"/>
    <s v="1000-1499Em"/>
    <x v="1"/>
    <x v="3"/>
    <n v="914117"/>
  </r>
  <r>
    <s v="KL4319WAWD4"/>
    <x v="82"/>
    <x v="14"/>
    <x v="16"/>
    <x v="16"/>
    <x v="7"/>
    <x v="3"/>
    <x v="1"/>
    <x v="3"/>
    <s v="1500-2499Em"/>
    <x v="2"/>
    <x v="3"/>
    <n v="914117"/>
  </r>
  <r>
    <s v="KL4319WAYT4"/>
    <x v="84"/>
    <x v="14"/>
    <x v="16"/>
    <x v="16"/>
    <x v="7"/>
    <x v="3"/>
    <x v="1"/>
    <x v="1"/>
    <s v="5000+Em"/>
    <x v="2"/>
    <x v="4"/>
    <n v="916109"/>
  </r>
  <r>
    <s v="KL4319WATF4"/>
    <x v="80"/>
    <x v="14"/>
    <x v="16"/>
    <x v="16"/>
    <x v="7"/>
    <x v="3"/>
    <x v="1"/>
    <x v="6"/>
    <s v="250-499Em"/>
    <x v="2"/>
    <x v="2"/>
    <n v="916594"/>
  </r>
  <r>
    <s v="KL4319WAXTG"/>
    <x v="83"/>
    <x v="14"/>
    <x v="16"/>
    <x v="16"/>
    <x v="7"/>
    <x v="3"/>
    <x v="1"/>
    <x v="2"/>
    <s v="2500-4999Em"/>
    <x v="1"/>
    <x v="4"/>
    <n v="920092"/>
  </r>
  <r>
    <s v="KL4319WARFG"/>
    <x v="79"/>
    <x v="14"/>
    <x v="16"/>
    <x v="16"/>
    <x v="7"/>
    <x v="3"/>
    <x v="1"/>
    <x v="7"/>
    <s v="100-149Em"/>
    <x v="1"/>
    <x v="2"/>
    <n v="931675"/>
  </r>
  <r>
    <s v="KL4319WASFG"/>
    <x v="79"/>
    <x v="14"/>
    <x v="16"/>
    <x v="16"/>
    <x v="7"/>
    <x v="3"/>
    <x v="1"/>
    <x v="8"/>
    <s v="150-249Em"/>
    <x v="1"/>
    <x v="2"/>
    <n v="931675"/>
  </r>
  <r>
    <s v="KL4319WAVD4"/>
    <x v="82"/>
    <x v="14"/>
    <x v="16"/>
    <x v="16"/>
    <x v="7"/>
    <x v="3"/>
    <x v="1"/>
    <x v="4"/>
    <s v="1000-1499Em"/>
    <x v="2"/>
    <x v="3"/>
    <n v="1005529"/>
  </r>
  <r>
    <s v="KL4319WAXT4"/>
    <x v="84"/>
    <x v="14"/>
    <x v="16"/>
    <x v="16"/>
    <x v="7"/>
    <x v="3"/>
    <x v="1"/>
    <x v="2"/>
    <s v="2500-4999Em"/>
    <x v="2"/>
    <x v="4"/>
    <n v="1007719"/>
  </r>
  <r>
    <s v="KL4319WAUDG"/>
    <x v="81"/>
    <x v="14"/>
    <x v="16"/>
    <x v="16"/>
    <x v="7"/>
    <x v="3"/>
    <x v="1"/>
    <x v="5"/>
    <s v="500-999Em"/>
    <x v="1"/>
    <x v="3"/>
    <n v="1015685"/>
  </r>
  <r>
    <s v="KL4319WARF4"/>
    <x v="80"/>
    <x v="14"/>
    <x v="16"/>
    <x v="16"/>
    <x v="7"/>
    <x v="3"/>
    <x v="1"/>
    <x v="7"/>
    <s v="100-149Em"/>
    <x v="2"/>
    <x v="2"/>
    <n v="1025889"/>
  </r>
  <r>
    <s v="KL4319WASF4"/>
    <x v="80"/>
    <x v="14"/>
    <x v="16"/>
    <x v="16"/>
    <x v="7"/>
    <x v="3"/>
    <x v="1"/>
    <x v="8"/>
    <s v="150-249Em"/>
    <x v="2"/>
    <x v="2"/>
    <n v="1025889"/>
  </r>
  <r>
    <s v="KL4319WAWTG"/>
    <x v="83"/>
    <x v="14"/>
    <x v="16"/>
    <x v="16"/>
    <x v="7"/>
    <x v="3"/>
    <x v="1"/>
    <x v="3"/>
    <s v="1500-2499Em"/>
    <x v="1"/>
    <x v="4"/>
    <n v="1026548"/>
  </r>
  <r>
    <s v="KL4319WAQFG"/>
    <x v="79"/>
    <x v="14"/>
    <x v="16"/>
    <x v="16"/>
    <x v="7"/>
    <x v="3"/>
    <x v="1"/>
    <x v="9"/>
    <s v="50-99Em"/>
    <x v="1"/>
    <x v="2"/>
    <n v="1030933"/>
  </r>
  <r>
    <s v="KL4319WAUD4"/>
    <x v="82"/>
    <x v="14"/>
    <x v="16"/>
    <x v="16"/>
    <x v="7"/>
    <x v="3"/>
    <x v="1"/>
    <x v="5"/>
    <s v="500-999Em"/>
    <x v="2"/>
    <x v="3"/>
    <n v="1117254"/>
  </r>
  <r>
    <s v="KL4319WAWT4"/>
    <x v="84"/>
    <x v="14"/>
    <x v="16"/>
    <x v="16"/>
    <x v="7"/>
    <x v="3"/>
    <x v="1"/>
    <x v="3"/>
    <s v="1500-2499Em"/>
    <x v="2"/>
    <x v="4"/>
    <n v="1124314"/>
  </r>
  <r>
    <s v="KL4319WAVTG"/>
    <x v="83"/>
    <x v="14"/>
    <x v="16"/>
    <x v="16"/>
    <x v="7"/>
    <x v="3"/>
    <x v="1"/>
    <x v="4"/>
    <s v="1000-1499Em"/>
    <x v="1"/>
    <x v="4"/>
    <n v="1129203"/>
  </r>
  <r>
    <s v="KL4319WAQF4"/>
    <x v="80"/>
    <x v="14"/>
    <x v="16"/>
    <x v="16"/>
    <x v="7"/>
    <x v="3"/>
    <x v="1"/>
    <x v="9"/>
    <s v="50-99Em"/>
    <x v="2"/>
    <x v="2"/>
    <n v="1135185"/>
  </r>
  <r>
    <s v="KL4319WATDG"/>
    <x v="81"/>
    <x v="14"/>
    <x v="16"/>
    <x v="16"/>
    <x v="7"/>
    <x v="3"/>
    <x v="1"/>
    <x v="6"/>
    <s v="250-499Em"/>
    <x v="1"/>
    <x v="3"/>
    <n v="1135720"/>
  </r>
  <r>
    <s v="KL4319WAPFG"/>
    <x v="79"/>
    <x v="14"/>
    <x v="16"/>
    <x v="16"/>
    <x v="7"/>
    <x v="3"/>
    <x v="1"/>
    <x v="10"/>
    <s v="25-49Em"/>
    <x v="1"/>
    <x v="2"/>
    <n v="1155006"/>
  </r>
  <r>
    <s v="KL4319WAVT4"/>
    <x v="84"/>
    <x v="14"/>
    <x v="16"/>
    <x v="16"/>
    <x v="7"/>
    <x v="3"/>
    <x v="1"/>
    <x v="4"/>
    <s v="1000-1499Em"/>
    <x v="2"/>
    <x v="4"/>
    <n v="1236747"/>
  </r>
  <r>
    <s v="KL4319WATD4"/>
    <x v="82"/>
    <x v="14"/>
    <x v="16"/>
    <x v="16"/>
    <x v="7"/>
    <x v="3"/>
    <x v="1"/>
    <x v="6"/>
    <s v="250-499Em"/>
    <x v="2"/>
    <x v="3"/>
    <n v="1249293"/>
  </r>
  <r>
    <s v="KL4319WAUTG"/>
    <x v="83"/>
    <x v="14"/>
    <x v="16"/>
    <x v="16"/>
    <x v="7"/>
    <x v="3"/>
    <x v="1"/>
    <x v="5"/>
    <s v="500-999Em"/>
    <x v="1"/>
    <x v="4"/>
    <n v="1254670"/>
  </r>
  <r>
    <s v="KL4319WARDG"/>
    <x v="81"/>
    <x v="14"/>
    <x v="16"/>
    <x v="16"/>
    <x v="7"/>
    <x v="3"/>
    <x v="1"/>
    <x v="7"/>
    <s v="100-149Em"/>
    <x v="1"/>
    <x v="3"/>
    <n v="1271146"/>
  </r>
  <r>
    <s v="KL4319WASDG"/>
    <x v="81"/>
    <x v="14"/>
    <x v="16"/>
    <x v="16"/>
    <x v="7"/>
    <x v="3"/>
    <x v="1"/>
    <x v="8"/>
    <s v="150-249Em"/>
    <x v="1"/>
    <x v="3"/>
    <n v="1271146"/>
  </r>
  <r>
    <s v="KL4319WAPF4"/>
    <x v="80"/>
    <x v="14"/>
    <x v="16"/>
    <x v="16"/>
    <x v="7"/>
    <x v="3"/>
    <x v="1"/>
    <x v="10"/>
    <s v="25-49Em"/>
    <x v="2"/>
    <x v="2"/>
    <n v="1271805"/>
  </r>
  <r>
    <s v="KL4319WAKFG"/>
    <x v="79"/>
    <x v="14"/>
    <x v="16"/>
    <x v="16"/>
    <x v="7"/>
    <x v="3"/>
    <x v="1"/>
    <x v="0"/>
    <s v="10-14Em"/>
    <x v="1"/>
    <x v="2"/>
    <n v="1279079"/>
  </r>
  <r>
    <s v="KL4319WAMFG"/>
    <x v="79"/>
    <x v="14"/>
    <x v="16"/>
    <x v="16"/>
    <x v="7"/>
    <x v="3"/>
    <x v="1"/>
    <x v="12"/>
    <s v="15-19Em"/>
    <x v="1"/>
    <x v="2"/>
    <n v="1279079"/>
  </r>
  <r>
    <s v="KL4319WANFG"/>
    <x v="79"/>
    <x v="14"/>
    <x v="16"/>
    <x v="16"/>
    <x v="7"/>
    <x v="3"/>
    <x v="1"/>
    <x v="13"/>
    <s v="20-24Em"/>
    <x v="1"/>
    <x v="2"/>
    <n v="1279079"/>
  </r>
  <r>
    <s v="KL4319WAUT4"/>
    <x v="84"/>
    <x v="14"/>
    <x v="16"/>
    <x v="16"/>
    <x v="7"/>
    <x v="3"/>
    <x v="1"/>
    <x v="5"/>
    <s v="500-999Em"/>
    <x v="2"/>
    <x v="4"/>
    <n v="1374162"/>
  </r>
  <r>
    <s v="KL4319WARD4"/>
    <x v="82"/>
    <x v="14"/>
    <x v="16"/>
    <x v="16"/>
    <x v="7"/>
    <x v="3"/>
    <x v="1"/>
    <x v="7"/>
    <s v="100-149Em"/>
    <x v="2"/>
    <x v="3"/>
    <n v="1398260"/>
  </r>
  <r>
    <s v="KL4319WASD4"/>
    <x v="82"/>
    <x v="14"/>
    <x v="16"/>
    <x v="16"/>
    <x v="7"/>
    <x v="3"/>
    <x v="1"/>
    <x v="8"/>
    <s v="150-249Em"/>
    <x v="2"/>
    <x v="3"/>
    <n v="1398260"/>
  </r>
  <r>
    <s v="KL4319WATTG"/>
    <x v="83"/>
    <x v="14"/>
    <x v="16"/>
    <x v="16"/>
    <x v="7"/>
    <x v="3"/>
    <x v="1"/>
    <x v="6"/>
    <s v="250-499Em"/>
    <x v="1"/>
    <x v="4"/>
    <n v="1402949"/>
  </r>
  <r>
    <s v="KL4319WAQDG"/>
    <x v="81"/>
    <x v="14"/>
    <x v="16"/>
    <x v="16"/>
    <x v="7"/>
    <x v="3"/>
    <x v="1"/>
    <x v="9"/>
    <s v="50-99Em"/>
    <x v="1"/>
    <x v="3"/>
    <n v="1406570"/>
  </r>
  <r>
    <s v="KL4319WAKF4"/>
    <x v="80"/>
    <x v="14"/>
    <x v="16"/>
    <x v="16"/>
    <x v="7"/>
    <x v="3"/>
    <x v="1"/>
    <x v="0"/>
    <s v="10-14Em"/>
    <x v="2"/>
    <x v="2"/>
    <n v="1408424"/>
  </r>
  <r>
    <s v="KL4319WAMF4"/>
    <x v="80"/>
    <x v="14"/>
    <x v="16"/>
    <x v="16"/>
    <x v="7"/>
    <x v="3"/>
    <x v="1"/>
    <x v="12"/>
    <s v="15-19Em"/>
    <x v="2"/>
    <x v="2"/>
    <n v="1408424"/>
  </r>
  <r>
    <s v="KL4319WANF4"/>
    <x v="80"/>
    <x v="14"/>
    <x v="16"/>
    <x v="16"/>
    <x v="7"/>
    <x v="3"/>
    <x v="1"/>
    <x v="13"/>
    <s v="20-24Em"/>
    <x v="2"/>
    <x v="2"/>
    <n v="1408424"/>
  </r>
  <r>
    <s v="KL4319WATT4"/>
    <x v="84"/>
    <x v="14"/>
    <x v="16"/>
    <x v="16"/>
    <x v="7"/>
    <x v="3"/>
    <x v="1"/>
    <x v="6"/>
    <s v="250-499Em"/>
    <x v="2"/>
    <x v="4"/>
    <n v="1536564"/>
  </r>
  <r>
    <s v="KL4319WAQD4"/>
    <x v="82"/>
    <x v="14"/>
    <x v="16"/>
    <x v="16"/>
    <x v="7"/>
    <x v="3"/>
    <x v="1"/>
    <x v="9"/>
    <s v="50-99Em"/>
    <x v="2"/>
    <x v="3"/>
    <n v="1547227"/>
  </r>
  <r>
    <s v="KL4319WARTG"/>
    <x v="83"/>
    <x v="14"/>
    <x v="16"/>
    <x v="16"/>
    <x v="7"/>
    <x v="3"/>
    <x v="1"/>
    <x v="7"/>
    <s v="100-149Em"/>
    <x v="1"/>
    <x v="4"/>
    <n v="1570238"/>
  </r>
  <r>
    <s v="KL4319WASTG"/>
    <x v="83"/>
    <x v="14"/>
    <x v="16"/>
    <x v="16"/>
    <x v="7"/>
    <x v="3"/>
    <x v="1"/>
    <x v="8"/>
    <s v="150-249Em"/>
    <x v="1"/>
    <x v="4"/>
    <n v="1570238"/>
  </r>
  <r>
    <s v="KL4319WAPDG"/>
    <x v="81"/>
    <x v="14"/>
    <x v="16"/>
    <x v="16"/>
    <x v="7"/>
    <x v="3"/>
    <x v="1"/>
    <x v="10"/>
    <s v="25-49Em"/>
    <x v="1"/>
    <x v="3"/>
    <n v="1575851"/>
  </r>
  <r>
    <s v="KL4319WART4"/>
    <x v="84"/>
    <x v="14"/>
    <x v="16"/>
    <x v="16"/>
    <x v="7"/>
    <x v="3"/>
    <x v="1"/>
    <x v="7"/>
    <s v="100-149Em"/>
    <x v="2"/>
    <x v="4"/>
    <n v="1719785"/>
  </r>
  <r>
    <s v="KL4319WAST4"/>
    <x v="84"/>
    <x v="14"/>
    <x v="16"/>
    <x v="16"/>
    <x v="7"/>
    <x v="3"/>
    <x v="1"/>
    <x v="8"/>
    <s v="150-249Em"/>
    <x v="2"/>
    <x v="4"/>
    <n v="1719785"/>
  </r>
  <r>
    <s v="KL4319WAPD4"/>
    <x v="82"/>
    <x v="14"/>
    <x v="16"/>
    <x v="16"/>
    <x v="7"/>
    <x v="3"/>
    <x v="1"/>
    <x v="10"/>
    <s v="25-49Em"/>
    <x v="2"/>
    <x v="3"/>
    <n v="1733436"/>
  </r>
  <r>
    <s v="KL4319WAQTG"/>
    <x v="83"/>
    <x v="14"/>
    <x v="16"/>
    <x v="16"/>
    <x v="7"/>
    <x v="3"/>
    <x v="1"/>
    <x v="9"/>
    <s v="50-99Em"/>
    <x v="1"/>
    <x v="4"/>
    <n v="1737528"/>
  </r>
  <r>
    <s v="KL4319WAKDG"/>
    <x v="81"/>
    <x v="14"/>
    <x v="16"/>
    <x v="16"/>
    <x v="7"/>
    <x v="3"/>
    <x v="1"/>
    <x v="0"/>
    <s v="10-14Em"/>
    <x v="1"/>
    <x v="3"/>
    <n v="1745131"/>
  </r>
  <r>
    <s v="KL4319WAMDG"/>
    <x v="81"/>
    <x v="14"/>
    <x v="16"/>
    <x v="16"/>
    <x v="7"/>
    <x v="3"/>
    <x v="1"/>
    <x v="12"/>
    <s v="15-19Em"/>
    <x v="1"/>
    <x v="3"/>
    <n v="1745131"/>
  </r>
  <r>
    <s v="KL4319WANDG"/>
    <x v="81"/>
    <x v="14"/>
    <x v="16"/>
    <x v="16"/>
    <x v="7"/>
    <x v="3"/>
    <x v="1"/>
    <x v="13"/>
    <s v="20-24Em"/>
    <x v="1"/>
    <x v="3"/>
    <n v="1745131"/>
  </r>
  <r>
    <s v="KL4319WAQT4"/>
    <x v="84"/>
    <x v="14"/>
    <x v="16"/>
    <x v="16"/>
    <x v="7"/>
    <x v="3"/>
    <x v="1"/>
    <x v="9"/>
    <s v="50-99Em"/>
    <x v="2"/>
    <x v="4"/>
    <n v="1903007"/>
  </r>
  <r>
    <s v="KL4319WAKD4"/>
    <x v="82"/>
    <x v="14"/>
    <x v="16"/>
    <x v="16"/>
    <x v="7"/>
    <x v="3"/>
    <x v="1"/>
    <x v="0"/>
    <s v="10-14Em"/>
    <x v="2"/>
    <x v="3"/>
    <n v="1919645"/>
  </r>
  <r>
    <s v="KL4319WAMD4"/>
    <x v="82"/>
    <x v="14"/>
    <x v="16"/>
    <x v="16"/>
    <x v="7"/>
    <x v="3"/>
    <x v="1"/>
    <x v="12"/>
    <s v="15-19Em"/>
    <x v="2"/>
    <x v="3"/>
    <n v="1919645"/>
  </r>
  <r>
    <s v="KL4319WAND4"/>
    <x v="82"/>
    <x v="14"/>
    <x v="16"/>
    <x v="16"/>
    <x v="7"/>
    <x v="3"/>
    <x v="1"/>
    <x v="13"/>
    <s v="20-24Em"/>
    <x v="2"/>
    <x v="3"/>
    <n v="1919645"/>
  </r>
  <r>
    <s v="KL4319WAPTG"/>
    <x v="83"/>
    <x v="14"/>
    <x v="16"/>
    <x v="16"/>
    <x v="7"/>
    <x v="3"/>
    <x v="1"/>
    <x v="10"/>
    <s v="25-49Em"/>
    <x v="1"/>
    <x v="4"/>
    <n v="1946639"/>
  </r>
  <r>
    <s v="KL4319WAPT4"/>
    <x v="84"/>
    <x v="14"/>
    <x v="16"/>
    <x v="16"/>
    <x v="7"/>
    <x v="3"/>
    <x v="1"/>
    <x v="10"/>
    <s v="25-49Em"/>
    <x v="2"/>
    <x v="4"/>
    <n v="2132033"/>
  </r>
  <r>
    <s v="KL4319WAKTG"/>
    <x v="83"/>
    <x v="14"/>
    <x v="16"/>
    <x v="16"/>
    <x v="7"/>
    <x v="3"/>
    <x v="1"/>
    <x v="0"/>
    <s v="10-14Em"/>
    <x v="1"/>
    <x v="4"/>
    <n v="2155751"/>
  </r>
  <r>
    <s v="KL4319WAMTG"/>
    <x v="83"/>
    <x v="14"/>
    <x v="16"/>
    <x v="16"/>
    <x v="7"/>
    <x v="3"/>
    <x v="1"/>
    <x v="12"/>
    <s v="15-19Em"/>
    <x v="1"/>
    <x v="4"/>
    <n v="2155751"/>
  </r>
  <r>
    <s v="KL4319WANTG"/>
    <x v="83"/>
    <x v="14"/>
    <x v="16"/>
    <x v="16"/>
    <x v="7"/>
    <x v="3"/>
    <x v="1"/>
    <x v="13"/>
    <s v="20-24Em"/>
    <x v="1"/>
    <x v="4"/>
    <n v="2155751"/>
  </r>
  <r>
    <s v="KL4319WAKT4"/>
    <x v="84"/>
    <x v="14"/>
    <x v="16"/>
    <x v="16"/>
    <x v="7"/>
    <x v="3"/>
    <x v="1"/>
    <x v="0"/>
    <s v="10-14Em"/>
    <x v="2"/>
    <x v="4"/>
    <n v="2361061"/>
  </r>
  <r>
    <s v="KL4319WAMT4"/>
    <x v="84"/>
    <x v="14"/>
    <x v="16"/>
    <x v="16"/>
    <x v="7"/>
    <x v="3"/>
    <x v="1"/>
    <x v="12"/>
    <s v="15-19Em"/>
    <x v="2"/>
    <x v="4"/>
    <n v="2361061"/>
  </r>
  <r>
    <s v="KL4319WANT4"/>
    <x v="84"/>
    <x v="14"/>
    <x v="16"/>
    <x v="16"/>
    <x v="7"/>
    <x v="3"/>
    <x v="1"/>
    <x v="13"/>
    <s v="20-24Em"/>
    <x v="2"/>
    <x v="4"/>
    <n v="2361061"/>
  </r>
  <r>
    <s v="KL4413WAYMG"/>
    <x v="85"/>
    <x v="12"/>
    <x v="17"/>
    <x v="17"/>
    <x v="5"/>
    <x v="2"/>
    <x v="1"/>
    <x v="1"/>
    <s v="5000+Node"/>
    <x v="1"/>
    <x v="1"/>
    <n v="26796"/>
  </r>
  <r>
    <s v="KL4413WAXMG"/>
    <x v="85"/>
    <x v="12"/>
    <x v="17"/>
    <x v="17"/>
    <x v="5"/>
    <x v="2"/>
    <x v="1"/>
    <x v="2"/>
    <s v="2500-4999Node"/>
    <x v="1"/>
    <x v="1"/>
    <n v="29337"/>
  </r>
  <r>
    <s v="KL4413WAYM4"/>
    <x v="86"/>
    <x v="12"/>
    <x v="17"/>
    <x v="17"/>
    <x v="5"/>
    <x v="2"/>
    <x v="1"/>
    <x v="1"/>
    <s v="5000+Node"/>
    <x v="2"/>
    <x v="1"/>
    <n v="29568"/>
  </r>
  <r>
    <s v="KL4413WAWMG"/>
    <x v="85"/>
    <x v="12"/>
    <x v="17"/>
    <x v="17"/>
    <x v="5"/>
    <x v="2"/>
    <x v="1"/>
    <x v="3"/>
    <s v="1500-2499Node"/>
    <x v="1"/>
    <x v="1"/>
    <n v="30492"/>
  </r>
  <r>
    <s v="KL4413WAXM4"/>
    <x v="86"/>
    <x v="12"/>
    <x v="17"/>
    <x v="17"/>
    <x v="5"/>
    <x v="2"/>
    <x v="1"/>
    <x v="2"/>
    <s v="2500-4999Node"/>
    <x v="2"/>
    <x v="1"/>
    <n v="32109"/>
  </r>
  <r>
    <s v="KL4413WAWM4"/>
    <x v="86"/>
    <x v="12"/>
    <x v="17"/>
    <x v="17"/>
    <x v="5"/>
    <x v="2"/>
    <x v="1"/>
    <x v="3"/>
    <s v="1500-2499Node"/>
    <x v="2"/>
    <x v="1"/>
    <n v="33495"/>
  </r>
  <r>
    <s v="KL4413WAVMG"/>
    <x v="85"/>
    <x v="12"/>
    <x v="17"/>
    <x v="17"/>
    <x v="5"/>
    <x v="2"/>
    <x v="1"/>
    <x v="4"/>
    <s v="1000-1499Node"/>
    <x v="1"/>
    <x v="1"/>
    <n v="34419"/>
  </r>
  <r>
    <s v="KL4413WAUMG"/>
    <x v="85"/>
    <x v="12"/>
    <x v="17"/>
    <x v="17"/>
    <x v="5"/>
    <x v="2"/>
    <x v="1"/>
    <x v="5"/>
    <s v="500-999Node"/>
    <x v="1"/>
    <x v="1"/>
    <n v="36960"/>
  </r>
  <r>
    <s v="KL4413WAVM4"/>
    <x v="86"/>
    <x v="12"/>
    <x v="17"/>
    <x v="17"/>
    <x v="5"/>
    <x v="2"/>
    <x v="1"/>
    <x v="4"/>
    <s v="1000-1499Node"/>
    <x v="2"/>
    <x v="1"/>
    <n v="37653"/>
  </r>
  <r>
    <s v="KL4413WAUM4"/>
    <x v="86"/>
    <x v="12"/>
    <x v="17"/>
    <x v="17"/>
    <x v="5"/>
    <x v="2"/>
    <x v="1"/>
    <x v="5"/>
    <s v="500-999Node"/>
    <x v="2"/>
    <x v="1"/>
    <n v="40656"/>
  </r>
  <r>
    <s v="KL4413WATMG"/>
    <x v="85"/>
    <x v="12"/>
    <x v="17"/>
    <x v="17"/>
    <x v="5"/>
    <x v="2"/>
    <x v="1"/>
    <x v="6"/>
    <s v="250-499Node"/>
    <x v="1"/>
    <x v="1"/>
    <n v="43197"/>
  </r>
  <r>
    <s v="KL4413WATM4"/>
    <x v="86"/>
    <x v="12"/>
    <x v="17"/>
    <x v="17"/>
    <x v="5"/>
    <x v="2"/>
    <x v="1"/>
    <x v="6"/>
    <s v="250-499Node"/>
    <x v="2"/>
    <x v="1"/>
    <n v="47586"/>
  </r>
  <r>
    <s v="KL4413WARMG"/>
    <x v="85"/>
    <x v="12"/>
    <x v="17"/>
    <x v="17"/>
    <x v="5"/>
    <x v="2"/>
    <x v="1"/>
    <x v="7"/>
    <s v="100-149Node"/>
    <x v="1"/>
    <x v="1"/>
    <n v="48279"/>
  </r>
  <r>
    <s v="KL4413WASMG"/>
    <x v="85"/>
    <x v="12"/>
    <x v="17"/>
    <x v="17"/>
    <x v="5"/>
    <x v="2"/>
    <x v="1"/>
    <x v="8"/>
    <s v="150-249Node"/>
    <x v="1"/>
    <x v="1"/>
    <n v="48279"/>
  </r>
  <r>
    <s v="KL4413WARM4"/>
    <x v="86"/>
    <x v="12"/>
    <x v="17"/>
    <x v="17"/>
    <x v="5"/>
    <x v="2"/>
    <x v="1"/>
    <x v="7"/>
    <s v="100-149Node"/>
    <x v="2"/>
    <x v="1"/>
    <n v="53130"/>
  </r>
  <r>
    <s v="KL4413WASM4"/>
    <x v="86"/>
    <x v="12"/>
    <x v="17"/>
    <x v="17"/>
    <x v="5"/>
    <x v="2"/>
    <x v="1"/>
    <x v="8"/>
    <s v="150-249Node"/>
    <x v="2"/>
    <x v="1"/>
    <n v="53130"/>
  </r>
  <r>
    <s v="KL4413WAQMG"/>
    <x v="85"/>
    <x v="12"/>
    <x v="17"/>
    <x v="17"/>
    <x v="5"/>
    <x v="2"/>
    <x v="1"/>
    <x v="9"/>
    <s v="50-99Node"/>
    <x v="1"/>
    <x v="1"/>
    <n v="53361"/>
  </r>
  <r>
    <s v="KL4413WAPMG"/>
    <x v="85"/>
    <x v="12"/>
    <x v="17"/>
    <x v="17"/>
    <x v="5"/>
    <x v="2"/>
    <x v="1"/>
    <x v="10"/>
    <s v="25-49Node"/>
    <x v="1"/>
    <x v="1"/>
    <n v="55902"/>
  </r>
  <r>
    <s v="KL4413WAKMG"/>
    <x v="85"/>
    <x v="12"/>
    <x v="17"/>
    <x v="17"/>
    <x v="5"/>
    <x v="2"/>
    <x v="1"/>
    <x v="0"/>
    <s v="10-14Node"/>
    <x v="1"/>
    <x v="1"/>
    <n v="58443"/>
  </r>
  <r>
    <s v="KL4413WAMMG"/>
    <x v="85"/>
    <x v="12"/>
    <x v="17"/>
    <x v="17"/>
    <x v="5"/>
    <x v="2"/>
    <x v="1"/>
    <x v="12"/>
    <s v="15-19Node"/>
    <x v="1"/>
    <x v="1"/>
    <n v="58443"/>
  </r>
  <r>
    <s v="KL4413WANMG"/>
    <x v="85"/>
    <x v="12"/>
    <x v="17"/>
    <x v="17"/>
    <x v="5"/>
    <x v="2"/>
    <x v="1"/>
    <x v="13"/>
    <s v="20-24Node"/>
    <x v="1"/>
    <x v="1"/>
    <n v="58443"/>
  </r>
  <r>
    <s v="KL4413WAQM4"/>
    <x v="86"/>
    <x v="12"/>
    <x v="17"/>
    <x v="17"/>
    <x v="5"/>
    <x v="2"/>
    <x v="1"/>
    <x v="9"/>
    <s v="50-99Node"/>
    <x v="2"/>
    <x v="1"/>
    <n v="58674"/>
  </r>
  <r>
    <s v="KL4413WAPM4"/>
    <x v="86"/>
    <x v="12"/>
    <x v="17"/>
    <x v="17"/>
    <x v="5"/>
    <x v="2"/>
    <x v="1"/>
    <x v="10"/>
    <s v="25-49Node"/>
    <x v="2"/>
    <x v="1"/>
    <n v="61446"/>
  </r>
  <r>
    <s v="KL4413WAKM4"/>
    <x v="86"/>
    <x v="12"/>
    <x v="17"/>
    <x v="17"/>
    <x v="5"/>
    <x v="2"/>
    <x v="1"/>
    <x v="0"/>
    <s v="10-14Node"/>
    <x v="2"/>
    <x v="1"/>
    <n v="64218"/>
  </r>
  <r>
    <s v="KL4413WAMM4"/>
    <x v="86"/>
    <x v="12"/>
    <x v="17"/>
    <x v="17"/>
    <x v="5"/>
    <x v="2"/>
    <x v="1"/>
    <x v="12"/>
    <s v="15-19Node"/>
    <x v="2"/>
    <x v="1"/>
    <n v="64218"/>
  </r>
  <r>
    <s v="KL4413WANM4"/>
    <x v="86"/>
    <x v="12"/>
    <x v="17"/>
    <x v="17"/>
    <x v="5"/>
    <x v="2"/>
    <x v="1"/>
    <x v="13"/>
    <s v="20-24Node"/>
    <x v="2"/>
    <x v="1"/>
    <n v="64218"/>
  </r>
  <r>
    <s v="KL4413WAYFG"/>
    <x v="87"/>
    <x v="12"/>
    <x v="17"/>
    <x v="17"/>
    <x v="5"/>
    <x v="2"/>
    <x v="1"/>
    <x v="1"/>
    <s v="5000+Node"/>
    <x v="1"/>
    <x v="2"/>
    <n v="293370"/>
  </r>
  <r>
    <s v="KL4413WAXFG"/>
    <x v="87"/>
    <x v="12"/>
    <x v="17"/>
    <x v="17"/>
    <x v="5"/>
    <x v="2"/>
    <x v="1"/>
    <x v="2"/>
    <s v="2500-4999Node"/>
    <x v="1"/>
    <x v="2"/>
    <n v="321090"/>
  </r>
  <r>
    <s v="KL4413WAYF4"/>
    <x v="88"/>
    <x v="12"/>
    <x v="17"/>
    <x v="17"/>
    <x v="5"/>
    <x v="2"/>
    <x v="1"/>
    <x v="1"/>
    <s v="5000+Node"/>
    <x v="2"/>
    <x v="2"/>
    <n v="323400"/>
  </r>
  <r>
    <s v="KL4413WAWFG"/>
    <x v="87"/>
    <x v="12"/>
    <x v="17"/>
    <x v="17"/>
    <x v="5"/>
    <x v="2"/>
    <x v="1"/>
    <x v="3"/>
    <s v="1500-2499Node"/>
    <x v="1"/>
    <x v="2"/>
    <n v="334950"/>
  </r>
  <r>
    <s v="KL4413WAXF4"/>
    <x v="88"/>
    <x v="12"/>
    <x v="17"/>
    <x v="17"/>
    <x v="5"/>
    <x v="2"/>
    <x v="1"/>
    <x v="2"/>
    <s v="2500-4999Node"/>
    <x v="2"/>
    <x v="2"/>
    <n v="353430"/>
  </r>
  <r>
    <s v="KL4413WAWF4"/>
    <x v="88"/>
    <x v="12"/>
    <x v="17"/>
    <x v="17"/>
    <x v="5"/>
    <x v="2"/>
    <x v="1"/>
    <x v="3"/>
    <s v="1500-2499Node"/>
    <x v="2"/>
    <x v="2"/>
    <n v="369600"/>
  </r>
  <r>
    <s v="KL4413WAVFG"/>
    <x v="87"/>
    <x v="12"/>
    <x v="17"/>
    <x v="17"/>
    <x v="5"/>
    <x v="2"/>
    <x v="1"/>
    <x v="4"/>
    <s v="1000-1499Node"/>
    <x v="1"/>
    <x v="2"/>
    <n v="376530"/>
  </r>
  <r>
    <s v="KL4413WAYDG"/>
    <x v="89"/>
    <x v="15"/>
    <x v="17"/>
    <x v="17"/>
    <x v="5"/>
    <x v="2"/>
    <x v="1"/>
    <x v="1"/>
    <s v="5000+Node"/>
    <x v="1"/>
    <x v="3"/>
    <n v="399630"/>
  </r>
  <r>
    <s v="KL4413WAUFG"/>
    <x v="87"/>
    <x v="12"/>
    <x v="17"/>
    <x v="17"/>
    <x v="5"/>
    <x v="2"/>
    <x v="1"/>
    <x v="5"/>
    <s v="500-999Node"/>
    <x v="1"/>
    <x v="2"/>
    <n v="404250"/>
  </r>
  <r>
    <s v="KL4413WAVF4"/>
    <x v="88"/>
    <x v="12"/>
    <x v="17"/>
    <x v="17"/>
    <x v="5"/>
    <x v="2"/>
    <x v="1"/>
    <x v="4"/>
    <s v="1000-1499Node"/>
    <x v="2"/>
    <x v="2"/>
    <n v="415800"/>
  </r>
  <r>
    <s v="KL4413WAXDG"/>
    <x v="89"/>
    <x v="15"/>
    <x v="17"/>
    <x v="17"/>
    <x v="5"/>
    <x v="2"/>
    <x v="1"/>
    <x v="2"/>
    <s v="2500-4999Node"/>
    <x v="1"/>
    <x v="3"/>
    <n v="438900"/>
  </r>
  <r>
    <s v="KL4413WAYD4"/>
    <x v="90"/>
    <x v="15"/>
    <x v="17"/>
    <x v="17"/>
    <x v="5"/>
    <x v="2"/>
    <x v="1"/>
    <x v="1"/>
    <s v="5000+Node"/>
    <x v="2"/>
    <x v="3"/>
    <n v="441210"/>
  </r>
  <r>
    <s v="KL4413WAUF4"/>
    <x v="88"/>
    <x v="12"/>
    <x v="17"/>
    <x v="17"/>
    <x v="5"/>
    <x v="2"/>
    <x v="1"/>
    <x v="5"/>
    <s v="500-999Node"/>
    <x v="2"/>
    <x v="2"/>
    <n v="445830"/>
  </r>
  <r>
    <s v="KL4413WAWDG"/>
    <x v="89"/>
    <x v="15"/>
    <x v="17"/>
    <x v="17"/>
    <x v="5"/>
    <x v="2"/>
    <x v="1"/>
    <x v="3"/>
    <s v="1500-2499Node"/>
    <x v="1"/>
    <x v="3"/>
    <n v="457380"/>
  </r>
  <r>
    <s v="KL4413WATFG"/>
    <x v="87"/>
    <x v="12"/>
    <x v="17"/>
    <x v="17"/>
    <x v="5"/>
    <x v="2"/>
    <x v="1"/>
    <x v="6"/>
    <s v="250-499Node"/>
    <x v="1"/>
    <x v="2"/>
    <n v="475860"/>
  </r>
  <r>
    <s v="KL4413WAXD4"/>
    <x v="90"/>
    <x v="15"/>
    <x v="17"/>
    <x v="17"/>
    <x v="5"/>
    <x v="2"/>
    <x v="1"/>
    <x v="2"/>
    <s v="2500-4999Node"/>
    <x v="2"/>
    <x v="3"/>
    <n v="482790"/>
  </r>
  <r>
    <s v="KL4413WAYTG"/>
    <x v="91"/>
    <x v="15"/>
    <x v="17"/>
    <x v="17"/>
    <x v="5"/>
    <x v="2"/>
    <x v="1"/>
    <x v="1"/>
    <s v="5000+Node"/>
    <x v="1"/>
    <x v="4"/>
    <n v="494340"/>
  </r>
  <r>
    <s v="KL4413WAWD4"/>
    <x v="90"/>
    <x v="15"/>
    <x v="17"/>
    <x v="17"/>
    <x v="5"/>
    <x v="2"/>
    <x v="1"/>
    <x v="3"/>
    <s v="1500-2499Node"/>
    <x v="2"/>
    <x v="3"/>
    <n v="503580"/>
  </r>
  <r>
    <s v="KL4413WAVDG"/>
    <x v="89"/>
    <x v="15"/>
    <x v="17"/>
    <x v="17"/>
    <x v="5"/>
    <x v="2"/>
    <x v="1"/>
    <x v="4"/>
    <s v="1000-1499Node"/>
    <x v="1"/>
    <x v="3"/>
    <n v="515130"/>
  </r>
  <r>
    <s v="KL4413WATF4"/>
    <x v="88"/>
    <x v="12"/>
    <x v="17"/>
    <x v="17"/>
    <x v="5"/>
    <x v="2"/>
    <x v="1"/>
    <x v="6"/>
    <s v="250-499Node"/>
    <x v="2"/>
    <x v="2"/>
    <n v="522060"/>
  </r>
  <r>
    <s v="KL4413WARFG"/>
    <x v="87"/>
    <x v="12"/>
    <x v="17"/>
    <x v="17"/>
    <x v="5"/>
    <x v="2"/>
    <x v="1"/>
    <x v="7"/>
    <s v="100-149Node"/>
    <x v="1"/>
    <x v="2"/>
    <n v="531300"/>
  </r>
  <r>
    <s v="KL4413WASFG"/>
    <x v="87"/>
    <x v="12"/>
    <x v="17"/>
    <x v="17"/>
    <x v="5"/>
    <x v="2"/>
    <x v="1"/>
    <x v="8"/>
    <s v="150-249Node"/>
    <x v="1"/>
    <x v="2"/>
    <n v="531300"/>
  </r>
  <r>
    <s v="KL4413WAXTG"/>
    <x v="91"/>
    <x v="15"/>
    <x v="17"/>
    <x v="17"/>
    <x v="5"/>
    <x v="2"/>
    <x v="1"/>
    <x v="2"/>
    <s v="2500-4999Node"/>
    <x v="1"/>
    <x v="4"/>
    <n v="540540"/>
  </r>
  <r>
    <s v="KL4413WAYT4"/>
    <x v="92"/>
    <x v="15"/>
    <x v="17"/>
    <x v="17"/>
    <x v="5"/>
    <x v="2"/>
    <x v="1"/>
    <x v="1"/>
    <s v="5000+Node"/>
    <x v="2"/>
    <x v="4"/>
    <n v="542850"/>
  </r>
  <r>
    <s v="KL4413WAUDG"/>
    <x v="89"/>
    <x v="15"/>
    <x v="17"/>
    <x v="17"/>
    <x v="5"/>
    <x v="2"/>
    <x v="1"/>
    <x v="5"/>
    <s v="500-999Node"/>
    <x v="1"/>
    <x v="3"/>
    <n v="552090"/>
  </r>
  <r>
    <s v="KL4413WAWTG"/>
    <x v="91"/>
    <x v="15"/>
    <x v="17"/>
    <x v="17"/>
    <x v="5"/>
    <x v="2"/>
    <x v="1"/>
    <x v="3"/>
    <s v="1500-2499Node"/>
    <x v="1"/>
    <x v="4"/>
    <n v="563640"/>
  </r>
  <r>
    <s v="KL4413WAVD4"/>
    <x v="90"/>
    <x v="15"/>
    <x v="17"/>
    <x v="17"/>
    <x v="5"/>
    <x v="2"/>
    <x v="1"/>
    <x v="4"/>
    <s v="1000-1499Node"/>
    <x v="2"/>
    <x v="3"/>
    <n v="565950"/>
  </r>
  <r>
    <s v="KL4413WARF4"/>
    <x v="88"/>
    <x v="12"/>
    <x v="17"/>
    <x v="17"/>
    <x v="5"/>
    <x v="2"/>
    <x v="1"/>
    <x v="7"/>
    <s v="100-149Node"/>
    <x v="2"/>
    <x v="2"/>
    <n v="584430"/>
  </r>
  <r>
    <s v="KL4413WASF4"/>
    <x v="88"/>
    <x v="12"/>
    <x v="17"/>
    <x v="17"/>
    <x v="5"/>
    <x v="2"/>
    <x v="1"/>
    <x v="8"/>
    <s v="150-249Node"/>
    <x v="2"/>
    <x v="2"/>
    <n v="584430"/>
  </r>
  <r>
    <s v="KL4413WAQFG"/>
    <x v="87"/>
    <x v="12"/>
    <x v="17"/>
    <x v="17"/>
    <x v="5"/>
    <x v="2"/>
    <x v="1"/>
    <x v="9"/>
    <s v="50-99Node"/>
    <x v="1"/>
    <x v="2"/>
    <n v="586740"/>
  </r>
  <r>
    <s v="KL4413WAXT4"/>
    <x v="92"/>
    <x v="15"/>
    <x v="17"/>
    <x v="17"/>
    <x v="5"/>
    <x v="2"/>
    <x v="1"/>
    <x v="2"/>
    <s v="2500-4999Node"/>
    <x v="2"/>
    <x v="4"/>
    <n v="593670"/>
  </r>
  <r>
    <s v="KL4413WAUD4"/>
    <x v="90"/>
    <x v="15"/>
    <x v="17"/>
    <x v="17"/>
    <x v="5"/>
    <x v="2"/>
    <x v="1"/>
    <x v="5"/>
    <s v="500-999Node"/>
    <x v="2"/>
    <x v="3"/>
    <n v="607530"/>
  </r>
  <r>
    <s v="KL4413WAPFG"/>
    <x v="87"/>
    <x v="12"/>
    <x v="17"/>
    <x v="17"/>
    <x v="5"/>
    <x v="2"/>
    <x v="1"/>
    <x v="10"/>
    <s v="25-49Node"/>
    <x v="1"/>
    <x v="2"/>
    <n v="614460"/>
  </r>
  <r>
    <s v="KL4413WAWT4"/>
    <x v="92"/>
    <x v="15"/>
    <x v="17"/>
    <x v="17"/>
    <x v="5"/>
    <x v="2"/>
    <x v="1"/>
    <x v="3"/>
    <s v="1500-2499Node"/>
    <x v="2"/>
    <x v="4"/>
    <n v="621390"/>
  </r>
  <r>
    <s v="KL4413WAVTG"/>
    <x v="91"/>
    <x v="15"/>
    <x v="17"/>
    <x v="17"/>
    <x v="5"/>
    <x v="2"/>
    <x v="1"/>
    <x v="4"/>
    <s v="1000-1499Node"/>
    <x v="1"/>
    <x v="4"/>
    <n v="635250"/>
  </r>
  <r>
    <s v="KL4413WAKFG"/>
    <x v="87"/>
    <x v="12"/>
    <x v="17"/>
    <x v="17"/>
    <x v="5"/>
    <x v="2"/>
    <x v="1"/>
    <x v="0"/>
    <s v="10-14Node"/>
    <x v="1"/>
    <x v="2"/>
    <n v="642180"/>
  </r>
  <r>
    <s v="KL4413WAMFG"/>
    <x v="87"/>
    <x v="12"/>
    <x v="17"/>
    <x v="17"/>
    <x v="5"/>
    <x v="2"/>
    <x v="1"/>
    <x v="12"/>
    <s v="15-19Node"/>
    <x v="1"/>
    <x v="2"/>
    <n v="642180"/>
  </r>
  <r>
    <s v="KL4413WANFG"/>
    <x v="87"/>
    <x v="12"/>
    <x v="17"/>
    <x v="17"/>
    <x v="5"/>
    <x v="2"/>
    <x v="1"/>
    <x v="13"/>
    <s v="20-24Node"/>
    <x v="1"/>
    <x v="2"/>
    <n v="642180"/>
  </r>
  <r>
    <s v="KL4413WAQF4"/>
    <x v="88"/>
    <x v="12"/>
    <x v="17"/>
    <x v="17"/>
    <x v="5"/>
    <x v="2"/>
    <x v="1"/>
    <x v="9"/>
    <s v="50-99Node"/>
    <x v="2"/>
    <x v="2"/>
    <n v="646800"/>
  </r>
  <r>
    <s v="KL4413WATDG"/>
    <x v="89"/>
    <x v="15"/>
    <x v="17"/>
    <x v="17"/>
    <x v="5"/>
    <x v="2"/>
    <x v="1"/>
    <x v="6"/>
    <s v="250-499Node"/>
    <x v="1"/>
    <x v="3"/>
    <n v="649110"/>
  </r>
  <r>
    <s v="KL4413WAPF4"/>
    <x v="88"/>
    <x v="12"/>
    <x v="17"/>
    <x v="17"/>
    <x v="5"/>
    <x v="2"/>
    <x v="1"/>
    <x v="10"/>
    <s v="25-49Node"/>
    <x v="2"/>
    <x v="2"/>
    <n v="676830"/>
  </r>
  <r>
    <s v="KL4413WAUTG"/>
    <x v="91"/>
    <x v="15"/>
    <x v="17"/>
    <x v="17"/>
    <x v="5"/>
    <x v="2"/>
    <x v="1"/>
    <x v="5"/>
    <s v="500-999Node"/>
    <x v="1"/>
    <x v="4"/>
    <n v="681450"/>
  </r>
  <r>
    <s v="KL4413WAVT4"/>
    <x v="92"/>
    <x v="15"/>
    <x v="17"/>
    <x v="17"/>
    <x v="5"/>
    <x v="2"/>
    <x v="1"/>
    <x v="4"/>
    <s v="1000-1499Node"/>
    <x v="2"/>
    <x v="4"/>
    <n v="697620"/>
  </r>
  <r>
    <s v="KL4413WAKF4"/>
    <x v="88"/>
    <x v="12"/>
    <x v="17"/>
    <x v="17"/>
    <x v="5"/>
    <x v="2"/>
    <x v="1"/>
    <x v="0"/>
    <s v="10-14Node"/>
    <x v="2"/>
    <x v="2"/>
    <n v="706860"/>
  </r>
  <r>
    <s v="KL4413WAMF4"/>
    <x v="88"/>
    <x v="12"/>
    <x v="17"/>
    <x v="17"/>
    <x v="5"/>
    <x v="2"/>
    <x v="1"/>
    <x v="12"/>
    <s v="15-19Node"/>
    <x v="2"/>
    <x v="2"/>
    <n v="706860"/>
  </r>
  <r>
    <s v="KL4413WANF4"/>
    <x v="88"/>
    <x v="12"/>
    <x v="17"/>
    <x v="17"/>
    <x v="5"/>
    <x v="2"/>
    <x v="1"/>
    <x v="13"/>
    <s v="20-24Node"/>
    <x v="2"/>
    <x v="2"/>
    <n v="706860"/>
  </r>
  <r>
    <s v="KL4413WATD4"/>
    <x v="90"/>
    <x v="15"/>
    <x v="17"/>
    <x v="17"/>
    <x v="5"/>
    <x v="2"/>
    <x v="1"/>
    <x v="6"/>
    <s v="250-499Node"/>
    <x v="2"/>
    <x v="3"/>
    <n v="713790"/>
  </r>
  <r>
    <s v="KL4413WARDG"/>
    <x v="89"/>
    <x v="15"/>
    <x v="17"/>
    <x v="17"/>
    <x v="5"/>
    <x v="2"/>
    <x v="1"/>
    <x v="7"/>
    <s v="100-149Node"/>
    <x v="1"/>
    <x v="3"/>
    <n v="725340"/>
  </r>
  <r>
    <s v="KL4413WASDG"/>
    <x v="89"/>
    <x v="15"/>
    <x v="17"/>
    <x v="17"/>
    <x v="5"/>
    <x v="2"/>
    <x v="1"/>
    <x v="8"/>
    <s v="150-249Node"/>
    <x v="1"/>
    <x v="3"/>
    <n v="725340"/>
  </r>
  <r>
    <s v="KL4413WAUT4"/>
    <x v="92"/>
    <x v="15"/>
    <x v="17"/>
    <x v="17"/>
    <x v="5"/>
    <x v="2"/>
    <x v="1"/>
    <x v="5"/>
    <s v="500-999Node"/>
    <x v="2"/>
    <x v="4"/>
    <n v="750750"/>
  </r>
  <r>
    <s v="KL4413WARD4"/>
    <x v="90"/>
    <x v="15"/>
    <x v="17"/>
    <x v="17"/>
    <x v="5"/>
    <x v="2"/>
    <x v="1"/>
    <x v="7"/>
    <s v="100-149Node"/>
    <x v="2"/>
    <x v="3"/>
    <n v="796950"/>
  </r>
  <r>
    <s v="KL4413WASD4"/>
    <x v="90"/>
    <x v="15"/>
    <x v="17"/>
    <x v="17"/>
    <x v="5"/>
    <x v="2"/>
    <x v="1"/>
    <x v="8"/>
    <s v="150-249Node"/>
    <x v="2"/>
    <x v="3"/>
    <n v="796950"/>
  </r>
  <r>
    <s v="KL4413WATTG"/>
    <x v="91"/>
    <x v="15"/>
    <x v="17"/>
    <x v="17"/>
    <x v="5"/>
    <x v="2"/>
    <x v="1"/>
    <x v="6"/>
    <s v="250-499Node"/>
    <x v="1"/>
    <x v="4"/>
    <n v="799260"/>
  </r>
  <r>
    <s v="KL4413WAQDG"/>
    <x v="89"/>
    <x v="15"/>
    <x v="17"/>
    <x v="17"/>
    <x v="5"/>
    <x v="2"/>
    <x v="1"/>
    <x v="9"/>
    <s v="50-99Node"/>
    <x v="1"/>
    <x v="3"/>
    <n v="801570"/>
  </r>
  <r>
    <s v="KL4413WAPDG"/>
    <x v="89"/>
    <x v="15"/>
    <x v="17"/>
    <x v="17"/>
    <x v="5"/>
    <x v="2"/>
    <x v="1"/>
    <x v="10"/>
    <s v="25-49Node"/>
    <x v="1"/>
    <x v="3"/>
    <n v="838530"/>
  </r>
  <r>
    <s v="KL4413WAKDG"/>
    <x v="89"/>
    <x v="15"/>
    <x v="17"/>
    <x v="17"/>
    <x v="5"/>
    <x v="2"/>
    <x v="1"/>
    <x v="0"/>
    <s v="10-14Node"/>
    <x v="1"/>
    <x v="3"/>
    <n v="877800"/>
  </r>
  <r>
    <s v="KL4413WAMDG"/>
    <x v="89"/>
    <x v="15"/>
    <x v="17"/>
    <x v="17"/>
    <x v="5"/>
    <x v="2"/>
    <x v="1"/>
    <x v="12"/>
    <s v="15-19Node"/>
    <x v="1"/>
    <x v="3"/>
    <n v="877800"/>
  </r>
  <r>
    <s v="KL4413WANDG"/>
    <x v="89"/>
    <x v="15"/>
    <x v="17"/>
    <x v="17"/>
    <x v="5"/>
    <x v="2"/>
    <x v="1"/>
    <x v="13"/>
    <s v="20-24Node"/>
    <x v="1"/>
    <x v="3"/>
    <n v="877800"/>
  </r>
  <r>
    <s v="KL4413WAQD4"/>
    <x v="90"/>
    <x v="15"/>
    <x v="17"/>
    <x v="17"/>
    <x v="5"/>
    <x v="2"/>
    <x v="1"/>
    <x v="9"/>
    <s v="50-99Node"/>
    <x v="2"/>
    <x v="3"/>
    <n v="880110"/>
  </r>
  <r>
    <s v="KL4413WATT4"/>
    <x v="92"/>
    <x v="15"/>
    <x v="17"/>
    <x v="17"/>
    <x v="5"/>
    <x v="2"/>
    <x v="1"/>
    <x v="6"/>
    <s v="250-499Node"/>
    <x v="2"/>
    <x v="4"/>
    <n v="880110"/>
  </r>
  <r>
    <s v="KL4413WARTG"/>
    <x v="91"/>
    <x v="15"/>
    <x v="17"/>
    <x v="17"/>
    <x v="5"/>
    <x v="2"/>
    <x v="1"/>
    <x v="7"/>
    <s v="100-149Node"/>
    <x v="1"/>
    <x v="4"/>
    <n v="893970"/>
  </r>
  <r>
    <s v="KL4413WASTG"/>
    <x v="91"/>
    <x v="15"/>
    <x v="17"/>
    <x v="17"/>
    <x v="5"/>
    <x v="2"/>
    <x v="1"/>
    <x v="8"/>
    <s v="150-249Node"/>
    <x v="1"/>
    <x v="4"/>
    <n v="893970"/>
  </r>
  <r>
    <s v="KL4413WAPD4"/>
    <x v="90"/>
    <x v="15"/>
    <x v="17"/>
    <x v="17"/>
    <x v="5"/>
    <x v="2"/>
    <x v="1"/>
    <x v="10"/>
    <s v="25-49Node"/>
    <x v="2"/>
    <x v="3"/>
    <n v="921690"/>
  </r>
  <r>
    <s v="KL4413WAKD4"/>
    <x v="90"/>
    <x v="15"/>
    <x v="17"/>
    <x v="17"/>
    <x v="5"/>
    <x v="2"/>
    <x v="1"/>
    <x v="0"/>
    <s v="10-14Node"/>
    <x v="2"/>
    <x v="3"/>
    <n v="963270"/>
  </r>
  <r>
    <s v="KL4413WAMD4"/>
    <x v="90"/>
    <x v="15"/>
    <x v="17"/>
    <x v="17"/>
    <x v="5"/>
    <x v="2"/>
    <x v="1"/>
    <x v="12"/>
    <s v="15-19Node"/>
    <x v="2"/>
    <x v="3"/>
    <n v="963270"/>
  </r>
  <r>
    <s v="KL4413WAND4"/>
    <x v="90"/>
    <x v="15"/>
    <x v="17"/>
    <x v="17"/>
    <x v="5"/>
    <x v="2"/>
    <x v="1"/>
    <x v="13"/>
    <s v="20-24Node"/>
    <x v="2"/>
    <x v="3"/>
    <n v="963270"/>
  </r>
  <r>
    <s v="KL4413WART4"/>
    <x v="92"/>
    <x v="15"/>
    <x v="17"/>
    <x v="17"/>
    <x v="5"/>
    <x v="2"/>
    <x v="1"/>
    <x v="7"/>
    <s v="100-149Node"/>
    <x v="2"/>
    <x v="4"/>
    <n v="981750"/>
  </r>
  <r>
    <s v="KL4413WAST4"/>
    <x v="92"/>
    <x v="15"/>
    <x v="17"/>
    <x v="17"/>
    <x v="5"/>
    <x v="2"/>
    <x v="1"/>
    <x v="8"/>
    <s v="150-249Node"/>
    <x v="2"/>
    <x v="4"/>
    <n v="981750"/>
  </r>
  <r>
    <s v="KL4413WAQTG"/>
    <x v="91"/>
    <x v="15"/>
    <x v="17"/>
    <x v="17"/>
    <x v="5"/>
    <x v="2"/>
    <x v="1"/>
    <x v="9"/>
    <s v="50-99Node"/>
    <x v="1"/>
    <x v="4"/>
    <n v="986370"/>
  </r>
  <r>
    <s v="KL4413WAPTG"/>
    <x v="91"/>
    <x v="15"/>
    <x v="17"/>
    <x v="17"/>
    <x v="5"/>
    <x v="2"/>
    <x v="1"/>
    <x v="10"/>
    <s v="25-49Node"/>
    <x v="1"/>
    <x v="4"/>
    <n v="1034880"/>
  </r>
  <r>
    <s v="KL4413WAKTG"/>
    <x v="91"/>
    <x v="15"/>
    <x v="17"/>
    <x v="17"/>
    <x v="5"/>
    <x v="2"/>
    <x v="1"/>
    <x v="0"/>
    <s v="10-14Node"/>
    <x v="1"/>
    <x v="4"/>
    <n v="1081080"/>
  </r>
  <r>
    <s v="KL4413WAMTG"/>
    <x v="91"/>
    <x v="15"/>
    <x v="17"/>
    <x v="17"/>
    <x v="5"/>
    <x v="2"/>
    <x v="1"/>
    <x v="12"/>
    <s v="15-19Node"/>
    <x v="1"/>
    <x v="4"/>
    <n v="1081080"/>
  </r>
  <r>
    <s v="KL4413WANTG"/>
    <x v="91"/>
    <x v="15"/>
    <x v="17"/>
    <x v="17"/>
    <x v="5"/>
    <x v="2"/>
    <x v="1"/>
    <x v="13"/>
    <s v="20-24Node"/>
    <x v="1"/>
    <x v="4"/>
    <n v="1081080"/>
  </r>
  <r>
    <s v="KL4413WAQT4"/>
    <x v="92"/>
    <x v="15"/>
    <x v="17"/>
    <x v="17"/>
    <x v="5"/>
    <x v="2"/>
    <x v="1"/>
    <x v="9"/>
    <s v="50-99Node"/>
    <x v="2"/>
    <x v="4"/>
    <n v="1085700"/>
  </r>
  <r>
    <s v="KL4413WAPT4"/>
    <x v="92"/>
    <x v="15"/>
    <x v="17"/>
    <x v="17"/>
    <x v="5"/>
    <x v="2"/>
    <x v="1"/>
    <x v="10"/>
    <s v="25-49Node"/>
    <x v="2"/>
    <x v="4"/>
    <n v="1136520"/>
  </r>
  <r>
    <s v="KL4413WAKT4"/>
    <x v="92"/>
    <x v="15"/>
    <x v="17"/>
    <x v="17"/>
    <x v="5"/>
    <x v="2"/>
    <x v="1"/>
    <x v="0"/>
    <s v="10-14Node"/>
    <x v="2"/>
    <x v="4"/>
    <n v="1189650"/>
  </r>
  <r>
    <s v="KL4413WAMT4"/>
    <x v="92"/>
    <x v="15"/>
    <x v="17"/>
    <x v="17"/>
    <x v="5"/>
    <x v="2"/>
    <x v="1"/>
    <x v="12"/>
    <s v="15-19Node"/>
    <x v="2"/>
    <x v="4"/>
    <n v="1189650"/>
  </r>
  <r>
    <s v="KL4413WANT4"/>
    <x v="92"/>
    <x v="15"/>
    <x v="17"/>
    <x v="17"/>
    <x v="5"/>
    <x v="2"/>
    <x v="1"/>
    <x v="13"/>
    <s v="20-24Node"/>
    <x v="2"/>
    <x v="4"/>
    <n v="1189650"/>
  </r>
  <r>
    <s v="KL4221WAYMG"/>
    <x v="93"/>
    <x v="16"/>
    <x v="18"/>
    <x v="18"/>
    <x v="2"/>
    <x v="2"/>
    <x v="1"/>
    <x v="1"/>
    <s v="5000+User"/>
    <x v="1"/>
    <x v="1"/>
    <n v="27951"/>
  </r>
  <r>
    <s v="KL4221WAXMG"/>
    <x v="93"/>
    <x v="16"/>
    <x v="18"/>
    <x v="18"/>
    <x v="2"/>
    <x v="2"/>
    <x v="1"/>
    <x v="2"/>
    <s v="2500-4999User"/>
    <x v="1"/>
    <x v="1"/>
    <n v="30492"/>
  </r>
  <r>
    <s v="KL4221WAYM4"/>
    <x v="94"/>
    <x v="16"/>
    <x v="18"/>
    <x v="18"/>
    <x v="2"/>
    <x v="2"/>
    <x v="1"/>
    <x v="1"/>
    <s v="5000+User"/>
    <x v="2"/>
    <x v="1"/>
    <n v="30723"/>
  </r>
  <r>
    <s v="KL4221WAXM4"/>
    <x v="94"/>
    <x v="16"/>
    <x v="18"/>
    <x v="18"/>
    <x v="2"/>
    <x v="2"/>
    <x v="1"/>
    <x v="2"/>
    <s v="2500-4999User"/>
    <x v="2"/>
    <x v="1"/>
    <n v="33495"/>
  </r>
  <r>
    <s v="KL4221WAWMG"/>
    <x v="93"/>
    <x v="16"/>
    <x v="18"/>
    <x v="18"/>
    <x v="2"/>
    <x v="2"/>
    <x v="1"/>
    <x v="3"/>
    <s v="1500-2499User"/>
    <x v="1"/>
    <x v="1"/>
    <n v="34419"/>
  </r>
  <r>
    <s v="KL4221WAVMG"/>
    <x v="93"/>
    <x v="16"/>
    <x v="18"/>
    <x v="18"/>
    <x v="2"/>
    <x v="2"/>
    <x v="1"/>
    <x v="4"/>
    <s v="1000-1499User"/>
    <x v="1"/>
    <x v="1"/>
    <n v="36960"/>
  </r>
  <r>
    <s v="KL4221WAWM4"/>
    <x v="94"/>
    <x v="16"/>
    <x v="18"/>
    <x v="18"/>
    <x v="2"/>
    <x v="2"/>
    <x v="1"/>
    <x v="3"/>
    <s v="1500-2499User"/>
    <x v="2"/>
    <x v="1"/>
    <n v="37653"/>
  </r>
  <r>
    <s v="KL4221WAVM4"/>
    <x v="94"/>
    <x v="16"/>
    <x v="18"/>
    <x v="18"/>
    <x v="2"/>
    <x v="2"/>
    <x v="1"/>
    <x v="4"/>
    <s v="1000-1499User"/>
    <x v="2"/>
    <x v="1"/>
    <n v="40656"/>
  </r>
  <r>
    <s v="KL4221WAUMG"/>
    <x v="93"/>
    <x v="16"/>
    <x v="18"/>
    <x v="18"/>
    <x v="2"/>
    <x v="2"/>
    <x v="1"/>
    <x v="5"/>
    <s v="500-999User"/>
    <x v="1"/>
    <x v="1"/>
    <n v="42042"/>
  </r>
  <r>
    <s v="KL4221WATMG"/>
    <x v="93"/>
    <x v="16"/>
    <x v="18"/>
    <x v="18"/>
    <x v="2"/>
    <x v="2"/>
    <x v="1"/>
    <x v="6"/>
    <s v="250-499User"/>
    <x v="1"/>
    <x v="1"/>
    <n v="45738"/>
  </r>
  <r>
    <s v="KL4221WAUM4"/>
    <x v="94"/>
    <x v="16"/>
    <x v="18"/>
    <x v="18"/>
    <x v="2"/>
    <x v="2"/>
    <x v="1"/>
    <x v="5"/>
    <s v="500-999User"/>
    <x v="2"/>
    <x v="1"/>
    <n v="46200"/>
  </r>
  <r>
    <s v="KL4221WATM4"/>
    <x v="94"/>
    <x v="16"/>
    <x v="18"/>
    <x v="18"/>
    <x v="2"/>
    <x v="2"/>
    <x v="1"/>
    <x v="6"/>
    <s v="250-499User"/>
    <x v="2"/>
    <x v="1"/>
    <n v="50358"/>
  </r>
  <r>
    <s v="KL4221WARMG"/>
    <x v="93"/>
    <x v="16"/>
    <x v="18"/>
    <x v="18"/>
    <x v="2"/>
    <x v="2"/>
    <x v="1"/>
    <x v="7"/>
    <s v="100-149User"/>
    <x v="1"/>
    <x v="1"/>
    <n v="52206"/>
  </r>
  <r>
    <s v="KL4221WASMG"/>
    <x v="93"/>
    <x v="16"/>
    <x v="18"/>
    <x v="18"/>
    <x v="2"/>
    <x v="2"/>
    <x v="1"/>
    <x v="8"/>
    <s v="150-249User"/>
    <x v="1"/>
    <x v="1"/>
    <n v="52206"/>
  </r>
  <r>
    <s v="KL4221WAQMG"/>
    <x v="93"/>
    <x v="16"/>
    <x v="18"/>
    <x v="18"/>
    <x v="2"/>
    <x v="2"/>
    <x v="1"/>
    <x v="9"/>
    <s v="50-99User"/>
    <x v="1"/>
    <x v="1"/>
    <n v="57288"/>
  </r>
  <r>
    <s v="KL4221WARM4"/>
    <x v="94"/>
    <x v="16"/>
    <x v="18"/>
    <x v="18"/>
    <x v="2"/>
    <x v="2"/>
    <x v="1"/>
    <x v="7"/>
    <s v="100-149User"/>
    <x v="2"/>
    <x v="1"/>
    <n v="57519"/>
  </r>
  <r>
    <s v="KL4221WASM4"/>
    <x v="94"/>
    <x v="16"/>
    <x v="18"/>
    <x v="18"/>
    <x v="2"/>
    <x v="2"/>
    <x v="1"/>
    <x v="8"/>
    <s v="150-249User"/>
    <x v="2"/>
    <x v="1"/>
    <n v="57519"/>
  </r>
  <r>
    <s v="KL4221WAQM4"/>
    <x v="94"/>
    <x v="16"/>
    <x v="18"/>
    <x v="18"/>
    <x v="2"/>
    <x v="2"/>
    <x v="1"/>
    <x v="9"/>
    <s v="50-99User"/>
    <x v="2"/>
    <x v="1"/>
    <n v="63063"/>
  </r>
  <r>
    <s v="KL4221WAPMG"/>
    <x v="93"/>
    <x v="16"/>
    <x v="18"/>
    <x v="18"/>
    <x v="2"/>
    <x v="2"/>
    <x v="1"/>
    <x v="10"/>
    <s v="25-49User"/>
    <x v="1"/>
    <x v="1"/>
    <n v="63525"/>
  </r>
  <r>
    <s v="KL4221WAPM4"/>
    <x v="94"/>
    <x v="16"/>
    <x v="18"/>
    <x v="18"/>
    <x v="2"/>
    <x v="2"/>
    <x v="1"/>
    <x v="10"/>
    <s v="25-49User"/>
    <x v="2"/>
    <x v="1"/>
    <n v="69993"/>
  </r>
  <r>
    <s v="KL4221WAKMG"/>
    <x v="93"/>
    <x v="16"/>
    <x v="18"/>
    <x v="18"/>
    <x v="2"/>
    <x v="2"/>
    <x v="1"/>
    <x v="0"/>
    <s v="10-14User"/>
    <x v="1"/>
    <x v="1"/>
    <n v="71148"/>
  </r>
  <r>
    <s v="KL4221WAMMG"/>
    <x v="93"/>
    <x v="16"/>
    <x v="18"/>
    <x v="18"/>
    <x v="2"/>
    <x v="2"/>
    <x v="1"/>
    <x v="12"/>
    <s v="15-19User"/>
    <x v="1"/>
    <x v="1"/>
    <n v="71148"/>
  </r>
  <r>
    <s v="KL4221WANMG"/>
    <x v="93"/>
    <x v="16"/>
    <x v="18"/>
    <x v="18"/>
    <x v="2"/>
    <x v="2"/>
    <x v="1"/>
    <x v="13"/>
    <s v="20-24User"/>
    <x v="1"/>
    <x v="1"/>
    <n v="71148"/>
  </r>
  <r>
    <s v="KL4221WAKM4"/>
    <x v="94"/>
    <x v="16"/>
    <x v="18"/>
    <x v="18"/>
    <x v="2"/>
    <x v="2"/>
    <x v="1"/>
    <x v="0"/>
    <s v="10-14User"/>
    <x v="2"/>
    <x v="1"/>
    <n v="78309"/>
  </r>
  <r>
    <s v="KL4221WAMM4"/>
    <x v="94"/>
    <x v="16"/>
    <x v="18"/>
    <x v="18"/>
    <x v="2"/>
    <x v="2"/>
    <x v="1"/>
    <x v="12"/>
    <s v="15-19User"/>
    <x v="2"/>
    <x v="1"/>
    <n v="78309"/>
  </r>
  <r>
    <s v="KL4221WANM4"/>
    <x v="94"/>
    <x v="16"/>
    <x v="18"/>
    <x v="18"/>
    <x v="2"/>
    <x v="2"/>
    <x v="1"/>
    <x v="13"/>
    <s v="20-24User"/>
    <x v="2"/>
    <x v="1"/>
    <n v="78309"/>
  </r>
  <r>
    <s v="KL4221WAYFG"/>
    <x v="95"/>
    <x v="16"/>
    <x v="18"/>
    <x v="18"/>
    <x v="2"/>
    <x v="2"/>
    <x v="1"/>
    <x v="1"/>
    <s v="5000+User"/>
    <x v="1"/>
    <x v="2"/>
    <n v="307230"/>
  </r>
  <r>
    <s v="KL4221WAXFG"/>
    <x v="95"/>
    <x v="16"/>
    <x v="18"/>
    <x v="18"/>
    <x v="2"/>
    <x v="2"/>
    <x v="1"/>
    <x v="2"/>
    <s v="2500-4999User"/>
    <x v="1"/>
    <x v="2"/>
    <n v="334950"/>
  </r>
  <r>
    <s v="KL4221WAYF4"/>
    <x v="96"/>
    <x v="16"/>
    <x v="18"/>
    <x v="18"/>
    <x v="2"/>
    <x v="2"/>
    <x v="1"/>
    <x v="1"/>
    <s v="5000+User"/>
    <x v="2"/>
    <x v="2"/>
    <n v="337260"/>
  </r>
  <r>
    <s v="KL4221WAXF4"/>
    <x v="96"/>
    <x v="16"/>
    <x v="18"/>
    <x v="18"/>
    <x v="2"/>
    <x v="2"/>
    <x v="1"/>
    <x v="2"/>
    <s v="2500-4999User"/>
    <x v="2"/>
    <x v="2"/>
    <n v="369600"/>
  </r>
  <r>
    <s v="KL4221WAWFG"/>
    <x v="95"/>
    <x v="16"/>
    <x v="18"/>
    <x v="18"/>
    <x v="2"/>
    <x v="2"/>
    <x v="1"/>
    <x v="3"/>
    <s v="1500-2499User"/>
    <x v="1"/>
    <x v="2"/>
    <n v="376530"/>
  </r>
  <r>
    <s v="KL4221WAVFG"/>
    <x v="95"/>
    <x v="16"/>
    <x v="18"/>
    <x v="18"/>
    <x v="2"/>
    <x v="2"/>
    <x v="1"/>
    <x v="4"/>
    <s v="1000-1499User"/>
    <x v="1"/>
    <x v="2"/>
    <n v="404250"/>
  </r>
  <r>
    <s v="KL4221WAWF4"/>
    <x v="96"/>
    <x v="16"/>
    <x v="18"/>
    <x v="18"/>
    <x v="2"/>
    <x v="2"/>
    <x v="1"/>
    <x v="3"/>
    <s v="1500-2499User"/>
    <x v="2"/>
    <x v="2"/>
    <n v="415800"/>
  </r>
  <r>
    <s v="KL4221WAYDG"/>
    <x v="97"/>
    <x v="17"/>
    <x v="18"/>
    <x v="18"/>
    <x v="2"/>
    <x v="2"/>
    <x v="1"/>
    <x v="1"/>
    <s v="5000+User"/>
    <x v="1"/>
    <x v="3"/>
    <n v="420420"/>
  </r>
  <r>
    <s v="KL4221WAVF4"/>
    <x v="96"/>
    <x v="16"/>
    <x v="18"/>
    <x v="18"/>
    <x v="2"/>
    <x v="2"/>
    <x v="1"/>
    <x v="4"/>
    <s v="1000-1499User"/>
    <x v="2"/>
    <x v="2"/>
    <n v="445830"/>
  </r>
  <r>
    <s v="KL4221WAXDG"/>
    <x v="97"/>
    <x v="17"/>
    <x v="18"/>
    <x v="18"/>
    <x v="2"/>
    <x v="2"/>
    <x v="1"/>
    <x v="2"/>
    <s v="2500-4999User"/>
    <x v="1"/>
    <x v="3"/>
    <n v="457380"/>
  </r>
  <r>
    <s v="KL4221WAUFG"/>
    <x v="95"/>
    <x v="16"/>
    <x v="18"/>
    <x v="18"/>
    <x v="2"/>
    <x v="2"/>
    <x v="1"/>
    <x v="5"/>
    <s v="500-999User"/>
    <x v="1"/>
    <x v="2"/>
    <n v="462000"/>
  </r>
  <r>
    <s v="KL4221WAYD4"/>
    <x v="98"/>
    <x v="17"/>
    <x v="18"/>
    <x v="18"/>
    <x v="2"/>
    <x v="2"/>
    <x v="1"/>
    <x v="1"/>
    <s v="5000+User"/>
    <x v="2"/>
    <x v="3"/>
    <n v="462000"/>
  </r>
  <r>
    <s v="KL4221WATFG"/>
    <x v="95"/>
    <x v="16"/>
    <x v="18"/>
    <x v="18"/>
    <x v="2"/>
    <x v="2"/>
    <x v="1"/>
    <x v="6"/>
    <s v="250-499User"/>
    <x v="1"/>
    <x v="2"/>
    <n v="503580"/>
  </r>
  <r>
    <s v="KL4221WAXD4"/>
    <x v="98"/>
    <x v="17"/>
    <x v="18"/>
    <x v="18"/>
    <x v="2"/>
    <x v="2"/>
    <x v="1"/>
    <x v="2"/>
    <s v="2500-4999User"/>
    <x v="2"/>
    <x v="3"/>
    <n v="503580"/>
  </r>
  <r>
    <s v="KL4221WAUF4"/>
    <x v="96"/>
    <x v="16"/>
    <x v="18"/>
    <x v="18"/>
    <x v="2"/>
    <x v="2"/>
    <x v="1"/>
    <x v="5"/>
    <s v="500-999User"/>
    <x v="2"/>
    <x v="2"/>
    <n v="508200"/>
  </r>
  <r>
    <s v="KL4221WAWDG"/>
    <x v="97"/>
    <x v="17"/>
    <x v="18"/>
    <x v="18"/>
    <x v="2"/>
    <x v="2"/>
    <x v="1"/>
    <x v="3"/>
    <s v="1500-2499User"/>
    <x v="1"/>
    <x v="3"/>
    <n v="515130"/>
  </r>
  <r>
    <s v="KL4221WAYTG"/>
    <x v="99"/>
    <x v="17"/>
    <x v="18"/>
    <x v="18"/>
    <x v="2"/>
    <x v="2"/>
    <x v="1"/>
    <x v="1"/>
    <s v="5000+User"/>
    <x v="1"/>
    <x v="4"/>
    <n v="517440"/>
  </r>
  <r>
    <s v="KL4221WAVDG"/>
    <x v="97"/>
    <x v="17"/>
    <x v="18"/>
    <x v="18"/>
    <x v="2"/>
    <x v="2"/>
    <x v="1"/>
    <x v="4"/>
    <s v="1000-1499User"/>
    <x v="1"/>
    <x v="3"/>
    <n v="552090"/>
  </r>
  <r>
    <s v="KL4221WATF4"/>
    <x v="96"/>
    <x v="16"/>
    <x v="18"/>
    <x v="18"/>
    <x v="2"/>
    <x v="2"/>
    <x v="1"/>
    <x v="6"/>
    <s v="250-499User"/>
    <x v="2"/>
    <x v="2"/>
    <n v="554400"/>
  </r>
  <r>
    <s v="KL4221WAXTG"/>
    <x v="99"/>
    <x v="17"/>
    <x v="18"/>
    <x v="18"/>
    <x v="2"/>
    <x v="2"/>
    <x v="1"/>
    <x v="2"/>
    <s v="2500-4999User"/>
    <x v="1"/>
    <x v="4"/>
    <n v="563640"/>
  </r>
  <r>
    <s v="KL4221WAWD4"/>
    <x v="98"/>
    <x v="17"/>
    <x v="18"/>
    <x v="18"/>
    <x v="2"/>
    <x v="2"/>
    <x v="1"/>
    <x v="3"/>
    <s v="1500-2499User"/>
    <x v="2"/>
    <x v="3"/>
    <n v="565950"/>
  </r>
  <r>
    <s v="KL4221WAYT4"/>
    <x v="100"/>
    <x v="17"/>
    <x v="18"/>
    <x v="18"/>
    <x v="2"/>
    <x v="2"/>
    <x v="1"/>
    <x v="1"/>
    <s v="5000+User"/>
    <x v="2"/>
    <x v="4"/>
    <n v="568260"/>
  </r>
  <r>
    <s v="KL4221WARFG"/>
    <x v="95"/>
    <x v="16"/>
    <x v="18"/>
    <x v="18"/>
    <x v="2"/>
    <x v="2"/>
    <x v="1"/>
    <x v="7"/>
    <s v="100-149User"/>
    <x v="1"/>
    <x v="2"/>
    <n v="572880"/>
  </r>
  <r>
    <s v="KL4221WASFG"/>
    <x v="95"/>
    <x v="16"/>
    <x v="18"/>
    <x v="18"/>
    <x v="2"/>
    <x v="2"/>
    <x v="1"/>
    <x v="8"/>
    <s v="150-249User"/>
    <x v="1"/>
    <x v="2"/>
    <n v="572880"/>
  </r>
  <r>
    <s v="KL4221WAVD4"/>
    <x v="98"/>
    <x v="17"/>
    <x v="18"/>
    <x v="18"/>
    <x v="2"/>
    <x v="2"/>
    <x v="1"/>
    <x v="4"/>
    <s v="1000-1499User"/>
    <x v="2"/>
    <x v="3"/>
    <n v="607530"/>
  </r>
  <r>
    <s v="KL4221WAXT4"/>
    <x v="100"/>
    <x v="17"/>
    <x v="18"/>
    <x v="18"/>
    <x v="2"/>
    <x v="2"/>
    <x v="1"/>
    <x v="2"/>
    <s v="2500-4999User"/>
    <x v="2"/>
    <x v="4"/>
    <n v="621390"/>
  </r>
  <r>
    <s v="KL4221WAQFG"/>
    <x v="95"/>
    <x v="16"/>
    <x v="18"/>
    <x v="18"/>
    <x v="2"/>
    <x v="2"/>
    <x v="1"/>
    <x v="9"/>
    <s v="50-99User"/>
    <x v="1"/>
    <x v="2"/>
    <n v="628320"/>
  </r>
  <r>
    <s v="KL4221WAUDG"/>
    <x v="97"/>
    <x v="17"/>
    <x v="18"/>
    <x v="18"/>
    <x v="2"/>
    <x v="2"/>
    <x v="1"/>
    <x v="5"/>
    <s v="500-999User"/>
    <x v="1"/>
    <x v="3"/>
    <n v="628320"/>
  </r>
  <r>
    <s v="KL4221WARF4"/>
    <x v="96"/>
    <x v="16"/>
    <x v="18"/>
    <x v="18"/>
    <x v="2"/>
    <x v="2"/>
    <x v="1"/>
    <x v="7"/>
    <s v="100-149User"/>
    <x v="2"/>
    <x v="2"/>
    <n v="630630"/>
  </r>
  <r>
    <s v="KL4221WASF4"/>
    <x v="96"/>
    <x v="16"/>
    <x v="18"/>
    <x v="18"/>
    <x v="2"/>
    <x v="2"/>
    <x v="1"/>
    <x v="8"/>
    <s v="150-249User"/>
    <x v="2"/>
    <x v="2"/>
    <n v="630630"/>
  </r>
  <r>
    <s v="KL4221WAWTG"/>
    <x v="99"/>
    <x v="17"/>
    <x v="18"/>
    <x v="18"/>
    <x v="2"/>
    <x v="2"/>
    <x v="1"/>
    <x v="3"/>
    <s v="1500-2499User"/>
    <x v="1"/>
    <x v="4"/>
    <n v="635250"/>
  </r>
  <r>
    <s v="KL4221WAVTG"/>
    <x v="99"/>
    <x v="17"/>
    <x v="18"/>
    <x v="18"/>
    <x v="2"/>
    <x v="2"/>
    <x v="1"/>
    <x v="4"/>
    <s v="1000-1499User"/>
    <x v="1"/>
    <x v="4"/>
    <n v="681450"/>
  </r>
  <r>
    <s v="KL4221WATDG"/>
    <x v="97"/>
    <x v="17"/>
    <x v="18"/>
    <x v="18"/>
    <x v="2"/>
    <x v="2"/>
    <x v="1"/>
    <x v="6"/>
    <s v="250-499User"/>
    <x v="1"/>
    <x v="3"/>
    <n v="686070"/>
  </r>
  <r>
    <s v="KL4221WAQF4"/>
    <x v="96"/>
    <x v="16"/>
    <x v="18"/>
    <x v="18"/>
    <x v="2"/>
    <x v="2"/>
    <x v="1"/>
    <x v="9"/>
    <s v="50-99User"/>
    <x v="2"/>
    <x v="2"/>
    <n v="690690"/>
  </r>
  <r>
    <s v="KL4221WAUD4"/>
    <x v="98"/>
    <x v="17"/>
    <x v="18"/>
    <x v="18"/>
    <x v="2"/>
    <x v="2"/>
    <x v="1"/>
    <x v="5"/>
    <s v="500-999User"/>
    <x v="2"/>
    <x v="3"/>
    <n v="690690"/>
  </r>
  <r>
    <s v="KL4221WAWT4"/>
    <x v="100"/>
    <x v="17"/>
    <x v="18"/>
    <x v="18"/>
    <x v="2"/>
    <x v="2"/>
    <x v="1"/>
    <x v="3"/>
    <s v="1500-2499User"/>
    <x v="2"/>
    <x v="4"/>
    <n v="697620"/>
  </r>
  <r>
    <s v="KL4221WAPFG"/>
    <x v="95"/>
    <x v="16"/>
    <x v="18"/>
    <x v="18"/>
    <x v="2"/>
    <x v="2"/>
    <x v="1"/>
    <x v="10"/>
    <s v="25-49User"/>
    <x v="1"/>
    <x v="2"/>
    <n v="699930"/>
  </r>
  <r>
    <s v="KL4221WAVT4"/>
    <x v="100"/>
    <x v="17"/>
    <x v="18"/>
    <x v="18"/>
    <x v="2"/>
    <x v="2"/>
    <x v="1"/>
    <x v="4"/>
    <s v="1000-1499User"/>
    <x v="2"/>
    <x v="4"/>
    <n v="750750"/>
  </r>
  <r>
    <s v="KL4221WATD4"/>
    <x v="98"/>
    <x v="17"/>
    <x v="18"/>
    <x v="18"/>
    <x v="2"/>
    <x v="2"/>
    <x v="1"/>
    <x v="6"/>
    <s v="250-499User"/>
    <x v="2"/>
    <x v="3"/>
    <n v="755370"/>
  </r>
  <r>
    <s v="KL4221WAPF4"/>
    <x v="96"/>
    <x v="16"/>
    <x v="18"/>
    <x v="18"/>
    <x v="2"/>
    <x v="2"/>
    <x v="1"/>
    <x v="10"/>
    <s v="25-49User"/>
    <x v="2"/>
    <x v="2"/>
    <n v="769230"/>
  </r>
  <r>
    <s v="KL4221WAUTG"/>
    <x v="99"/>
    <x v="17"/>
    <x v="18"/>
    <x v="18"/>
    <x v="2"/>
    <x v="2"/>
    <x v="1"/>
    <x v="5"/>
    <s v="500-999User"/>
    <x v="1"/>
    <x v="4"/>
    <n v="776160"/>
  </r>
  <r>
    <s v="KL4221WARDG"/>
    <x v="97"/>
    <x v="17"/>
    <x v="18"/>
    <x v="18"/>
    <x v="2"/>
    <x v="2"/>
    <x v="1"/>
    <x v="7"/>
    <s v="100-149User"/>
    <x v="1"/>
    <x v="3"/>
    <n v="780780"/>
  </r>
  <r>
    <s v="KL4221WASDG"/>
    <x v="97"/>
    <x v="17"/>
    <x v="18"/>
    <x v="18"/>
    <x v="2"/>
    <x v="2"/>
    <x v="1"/>
    <x v="8"/>
    <s v="150-249User"/>
    <x v="1"/>
    <x v="3"/>
    <n v="780780"/>
  </r>
  <r>
    <s v="KL4221WAKFG"/>
    <x v="95"/>
    <x v="16"/>
    <x v="18"/>
    <x v="18"/>
    <x v="2"/>
    <x v="2"/>
    <x v="1"/>
    <x v="0"/>
    <s v="10-14User"/>
    <x v="1"/>
    <x v="2"/>
    <n v="783090"/>
  </r>
  <r>
    <s v="KL4221WAMFG"/>
    <x v="95"/>
    <x v="16"/>
    <x v="18"/>
    <x v="18"/>
    <x v="2"/>
    <x v="2"/>
    <x v="1"/>
    <x v="12"/>
    <s v="15-19User"/>
    <x v="1"/>
    <x v="2"/>
    <n v="783090"/>
  </r>
  <r>
    <s v="KL4221WANFG"/>
    <x v="95"/>
    <x v="16"/>
    <x v="18"/>
    <x v="18"/>
    <x v="2"/>
    <x v="2"/>
    <x v="1"/>
    <x v="13"/>
    <s v="20-24User"/>
    <x v="1"/>
    <x v="2"/>
    <n v="783090"/>
  </r>
  <r>
    <s v="KL4221WATTG"/>
    <x v="99"/>
    <x v="17"/>
    <x v="18"/>
    <x v="18"/>
    <x v="2"/>
    <x v="2"/>
    <x v="1"/>
    <x v="6"/>
    <s v="250-499User"/>
    <x v="1"/>
    <x v="4"/>
    <n v="845460"/>
  </r>
  <r>
    <s v="KL4221WAUT4"/>
    <x v="100"/>
    <x v="17"/>
    <x v="18"/>
    <x v="18"/>
    <x v="2"/>
    <x v="2"/>
    <x v="1"/>
    <x v="5"/>
    <s v="500-999User"/>
    <x v="2"/>
    <x v="4"/>
    <n v="852390"/>
  </r>
  <r>
    <s v="KL4221WAQDG"/>
    <x v="97"/>
    <x v="17"/>
    <x v="18"/>
    <x v="18"/>
    <x v="2"/>
    <x v="2"/>
    <x v="1"/>
    <x v="9"/>
    <s v="50-99User"/>
    <x v="1"/>
    <x v="3"/>
    <n v="857010"/>
  </r>
  <r>
    <s v="KL4221WARD4"/>
    <x v="98"/>
    <x v="17"/>
    <x v="18"/>
    <x v="18"/>
    <x v="2"/>
    <x v="2"/>
    <x v="1"/>
    <x v="7"/>
    <s v="100-149User"/>
    <x v="2"/>
    <x v="3"/>
    <n v="859320"/>
  </r>
  <r>
    <s v="KL4221WASD4"/>
    <x v="98"/>
    <x v="17"/>
    <x v="18"/>
    <x v="18"/>
    <x v="2"/>
    <x v="2"/>
    <x v="1"/>
    <x v="8"/>
    <s v="150-249User"/>
    <x v="2"/>
    <x v="3"/>
    <n v="859320"/>
  </r>
  <r>
    <s v="KL4221WAKF4"/>
    <x v="96"/>
    <x v="16"/>
    <x v="18"/>
    <x v="18"/>
    <x v="2"/>
    <x v="2"/>
    <x v="1"/>
    <x v="0"/>
    <s v="10-14User"/>
    <x v="2"/>
    <x v="2"/>
    <n v="861630"/>
  </r>
  <r>
    <s v="KL4221WAMF4"/>
    <x v="96"/>
    <x v="16"/>
    <x v="18"/>
    <x v="18"/>
    <x v="2"/>
    <x v="2"/>
    <x v="1"/>
    <x v="12"/>
    <s v="15-19User"/>
    <x v="2"/>
    <x v="2"/>
    <n v="861630"/>
  </r>
  <r>
    <s v="KL4221WANF4"/>
    <x v="96"/>
    <x v="16"/>
    <x v="18"/>
    <x v="18"/>
    <x v="2"/>
    <x v="2"/>
    <x v="1"/>
    <x v="13"/>
    <s v="20-24User"/>
    <x v="2"/>
    <x v="2"/>
    <n v="861630"/>
  </r>
  <r>
    <s v="KL4221WATT4"/>
    <x v="100"/>
    <x v="17"/>
    <x v="18"/>
    <x v="18"/>
    <x v="2"/>
    <x v="2"/>
    <x v="1"/>
    <x v="6"/>
    <s v="250-499User"/>
    <x v="2"/>
    <x v="4"/>
    <n v="930930"/>
  </r>
  <r>
    <s v="KL4221WAQD4"/>
    <x v="98"/>
    <x v="17"/>
    <x v="18"/>
    <x v="18"/>
    <x v="2"/>
    <x v="2"/>
    <x v="1"/>
    <x v="9"/>
    <s v="50-99User"/>
    <x v="2"/>
    <x v="3"/>
    <n v="942480"/>
  </r>
  <r>
    <s v="KL4221WAPDG"/>
    <x v="97"/>
    <x v="17"/>
    <x v="18"/>
    <x v="18"/>
    <x v="2"/>
    <x v="2"/>
    <x v="1"/>
    <x v="10"/>
    <s v="25-49User"/>
    <x v="1"/>
    <x v="3"/>
    <n v="954030"/>
  </r>
  <r>
    <s v="KL4221WARTG"/>
    <x v="99"/>
    <x v="17"/>
    <x v="18"/>
    <x v="18"/>
    <x v="2"/>
    <x v="2"/>
    <x v="1"/>
    <x v="7"/>
    <s v="100-149User"/>
    <x v="1"/>
    <x v="4"/>
    <n v="963270"/>
  </r>
  <r>
    <s v="KL4221WASTG"/>
    <x v="99"/>
    <x v="17"/>
    <x v="18"/>
    <x v="18"/>
    <x v="2"/>
    <x v="2"/>
    <x v="1"/>
    <x v="8"/>
    <s v="150-249User"/>
    <x v="1"/>
    <x v="4"/>
    <n v="963270"/>
  </r>
  <r>
    <s v="KL4221WAPD4"/>
    <x v="98"/>
    <x v="17"/>
    <x v="18"/>
    <x v="18"/>
    <x v="2"/>
    <x v="2"/>
    <x v="1"/>
    <x v="10"/>
    <s v="25-49User"/>
    <x v="2"/>
    <x v="3"/>
    <n v="1048740"/>
  </r>
  <r>
    <s v="KL4221WAQTG"/>
    <x v="99"/>
    <x v="17"/>
    <x v="18"/>
    <x v="18"/>
    <x v="2"/>
    <x v="2"/>
    <x v="1"/>
    <x v="9"/>
    <s v="50-99User"/>
    <x v="1"/>
    <x v="4"/>
    <n v="1057980"/>
  </r>
  <r>
    <s v="KL4221WART4"/>
    <x v="100"/>
    <x v="17"/>
    <x v="18"/>
    <x v="18"/>
    <x v="2"/>
    <x v="2"/>
    <x v="1"/>
    <x v="7"/>
    <s v="100-149User"/>
    <x v="2"/>
    <x v="4"/>
    <n v="1060290"/>
  </r>
  <r>
    <s v="KL4221WAST4"/>
    <x v="100"/>
    <x v="17"/>
    <x v="18"/>
    <x v="18"/>
    <x v="2"/>
    <x v="2"/>
    <x v="1"/>
    <x v="8"/>
    <s v="150-249User"/>
    <x v="2"/>
    <x v="4"/>
    <n v="1060290"/>
  </r>
  <r>
    <s v="KL4221WAKDG"/>
    <x v="97"/>
    <x v="17"/>
    <x v="18"/>
    <x v="18"/>
    <x v="2"/>
    <x v="2"/>
    <x v="1"/>
    <x v="0"/>
    <s v="10-14User"/>
    <x v="1"/>
    <x v="3"/>
    <n v="1067220"/>
  </r>
  <r>
    <s v="KL4221WAMDG"/>
    <x v="97"/>
    <x v="17"/>
    <x v="18"/>
    <x v="18"/>
    <x v="2"/>
    <x v="2"/>
    <x v="1"/>
    <x v="12"/>
    <s v="15-19User"/>
    <x v="1"/>
    <x v="3"/>
    <n v="1067220"/>
  </r>
  <r>
    <s v="KL4221WANDG"/>
    <x v="97"/>
    <x v="17"/>
    <x v="18"/>
    <x v="18"/>
    <x v="2"/>
    <x v="2"/>
    <x v="1"/>
    <x v="13"/>
    <s v="20-24User"/>
    <x v="1"/>
    <x v="3"/>
    <n v="1067220"/>
  </r>
  <r>
    <s v="KL4221WAQT4"/>
    <x v="100"/>
    <x v="17"/>
    <x v="18"/>
    <x v="18"/>
    <x v="2"/>
    <x v="2"/>
    <x v="1"/>
    <x v="9"/>
    <s v="50-99User"/>
    <x v="2"/>
    <x v="4"/>
    <n v="1164240"/>
  </r>
  <r>
    <s v="KL4221WAKD4"/>
    <x v="98"/>
    <x v="17"/>
    <x v="18"/>
    <x v="18"/>
    <x v="2"/>
    <x v="2"/>
    <x v="1"/>
    <x v="0"/>
    <s v="10-14User"/>
    <x v="2"/>
    <x v="3"/>
    <n v="1173480"/>
  </r>
  <r>
    <s v="KL4221WAMD4"/>
    <x v="98"/>
    <x v="17"/>
    <x v="18"/>
    <x v="18"/>
    <x v="2"/>
    <x v="2"/>
    <x v="1"/>
    <x v="12"/>
    <s v="15-19User"/>
    <x v="2"/>
    <x v="3"/>
    <n v="1173480"/>
  </r>
  <r>
    <s v="KL4221WAND4"/>
    <x v="98"/>
    <x v="17"/>
    <x v="18"/>
    <x v="18"/>
    <x v="2"/>
    <x v="2"/>
    <x v="1"/>
    <x v="13"/>
    <s v="20-24User"/>
    <x v="2"/>
    <x v="3"/>
    <n v="1173480"/>
  </r>
  <r>
    <s v="KL4221WAPTG"/>
    <x v="99"/>
    <x v="17"/>
    <x v="18"/>
    <x v="18"/>
    <x v="2"/>
    <x v="2"/>
    <x v="1"/>
    <x v="10"/>
    <s v="25-49User"/>
    <x v="1"/>
    <x v="4"/>
    <n v="1175790"/>
  </r>
  <r>
    <s v="KL4221WAPT4"/>
    <x v="100"/>
    <x v="17"/>
    <x v="18"/>
    <x v="18"/>
    <x v="2"/>
    <x v="2"/>
    <x v="1"/>
    <x v="10"/>
    <s v="25-49User"/>
    <x v="2"/>
    <x v="4"/>
    <n v="1293600"/>
  </r>
  <r>
    <s v="KL4221WAKTG"/>
    <x v="99"/>
    <x v="17"/>
    <x v="18"/>
    <x v="18"/>
    <x v="2"/>
    <x v="2"/>
    <x v="1"/>
    <x v="0"/>
    <s v="10-14User"/>
    <x v="1"/>
    <x v="4"/>
    <n v="1316700"/>
  </r>
  <r>
    <s v="KL4221WAMTG"/>
    <x v="99"/>
    <x v="17"/>
    <x v="18"/>
    <x v="18"/>
    <x v="2"/>
    <x v="2"/>
    <x v="1"/>
    <x v="12"/>
    <s v="15-19User"/>
    <x v="1"/>
    <x v="4"/>
    <n v="1316700"/>
  </r>
  <r>
    <s v="KL4221WANTG"/>
    <x v="99"/>
    <x v="17"/>
    <x v="18"/>
    <x v="18"/>
    <x v="2"/>
    <x v="2"/>
    <x v="1"/>
    <x v="13"/>
    <s v="20-24User"/>
    <x v="1"/>
    <x v="4"/>
    <n v="1316700"/>
  </r>
  <r>
    <s v="KL4221WAKT4"/>
    <x v="100"/>
    <x v="17"/>
    <x v="18"/>
    <x v="18"/>
    <x v="2"/>
    <x v="2"/>
    <x v="1"/>
    <x v="0"/>
    <s v="10-14User"/>
    <x v="2"/>
    <x v="4"/>
    <n v="1448370"/>
  </r>
  <r>
    <s v="KL4221WAMT4"/>
    <x v="100"/>
    <x v="17"/>
    <x v="18"/>
    <x v="18"/>
    <x v="2"/>
    <x v="2"/>
    <x v="1"/>
    <x v="12"/>
    <s v="15-19User"/>
    <x v="2"/>
    <x v="4"/>
    <n v="1448370"/>
  </r>
  <r>
    <s v="KL4221WANT4"/>
    <x v="100"/>
    <x v="17"/>
    <x v="18"/>
    <x v="18"/>
    <x v="2"/>
    <x v="2"/>
    <x v="1"/>
    <x v="13"/>
    <s v="20-24User"/>
    <x v="2"/>
    <x v="4"/>
    <n v="1448370"/>
  </r>
  <r>
    <s v="KL4222WANMG"/>
    <x v="101"/>
    <x v="16"/>
    <x v="19"/>
    <x v="19"/>
    <x v="8"/>
    <x v="1"/>
    <x v="1"/>
    <x v="13"/>
    <s v="20-24FS"/>
    <x v="1"/>
    <x v="1"/>
    <n v="5936700"/>
  </r>
  <r>
    <s v="KL4222WAPMG"/>
    <x v="101"/>
    <x v="16"/>
    <x v="19"/>
    <x v="19"/>
    <x v="8"/>
    <x v="1"/>
    <x v="1"/>
    <x v="10"/>
    <s v="25-49FS"/>
    <x v="1"/>
    <x v="1"/>
    <n v="5936700"/>
  </r>
  <r>
    <s v="KL4222WAQMG"/>
    <x v="101"/>
    <x v="16"/>
    <x v="19"/>
    <x v="19"/>
    <x v="8"/>
    <x v="1"/>
    <x v="1"/>
    <x v="9"/>
    <s v="50-99FS"/>
    <x v="1"/>
    <x v="1"/>
    <n v="5936700"/>
  </r>
  <r>
    <s v="KL4222WARMG"/>
    <x v="101"/>
    <x v="16"/>
    <x v="19"/>
    <x v="19"/>
    <x v="8"/>
    <x v="1"/>
    <x v="1"/>
    <x v="7"/>
    <s v="100-149FS"/>
    <x v="1"/>
    <x v="1"/>
    <n v="5936700"/>
  </r>
  <r>
    <s v="KL4222WASMG"/>
    <x v="101"/>
    <x v="16"/>
    <x v="19"/>
    <x v="19"/>
    <x v="8"/>
    <x v="1"/>
    <x v="1"/>
    <x v="8"/>
    <s v="150-249FS"/>
    <x v="1"/>
    <x v="1"/>
    <n v="5936700"/>
  </r>
  <r>
    <s v="KL4222WATMG"/>
    <x v="101"/>
    <x v="16"/>
    <x v="19"/>
    <x v="19"/>
    <x v="8"/>
    <x v="1"/>
    <x v="1"/>
    <x v="6"/>
    <s v="250-499FS"/>
    <x v="1"/>
    <x v="1"/>
    <n v="5936700"/>
  </r>
  <r>
    <s v="KL4222WAUMG"/>
    <x v="101"/>
    <x v="16"/>
    <x v="19"/>
    <x v="19"/>
    <x v="8"/>
    <x v="1"/>
    <x v="1"/>
    <x v="5"/>
    <s v="500-999FS"/>
    <x v="1"/>
    <x v="1"/>
    <n v="5936700"/>
  </r>
  <r>
    <s v="KL4222WAVMG"/>
    <x v="101"/>
    <x v="16"/>
    <x v="19"/>
    <x v="19"/>
    <x v="8"/>
    <x v="1"/>
    <x v="1"/>
    <x v="4"/>
    <s v="1000-1499FS"/>
    <x v="1"/>
    <x v="1"/>
    <n v="5936700"/>
  </r>
  <r>
    <s v="KL4222WAWMG"/>
    <x v="101"/>
    <x v="16"/>
    <x v="19"/>
    <x v="19"/>
    <x v="8"/>
    <x v="1"/>
    <x v="1"/>
    <x v="3"/>
    <s v="1500-2499FS"/>
    <x v="1"/>
    <x v="1"/>
    <n v="5936700"/>
  </r>
  <r>
    <s v="KL4222WAXMG"/>
    <x v="101"/>
    <x v="16"/>
    <x v="19"/>
    <x v="19"/>
    <x v="8"/>
    <x v="1"/>
    <x v="1"/>
    <x v="2"/>
    <s v="2500-4999FS"/>
    <x v="1"/>
    <x v="1"/>
    <n v="5936700"/>
  </r>
  <r>
    <s v="KL4222WAYMG"/>
    <x v="101"/>
    <x v="16"/>
    <x v="19"/>
    <x v="19"/>
    <x v="8"/>
    <x v="1"/>
    <x v="1"/>
    <x v="1"/>
    <s v="5000+FS"/>
    <x v="1"/>
    <x v="1"/>
    <n v="5936700"/>
  </r>
  <r>
    <s v="KL4222WAMMG"/>
    <x v="101"/>
    <x v="16"/>
    <x v="19"/>
    <x v="19"/>
    <x v="8"/>
    <x v="1"/>
    <x v="1"/>
    <x v="12"/>
    <s v="15-19FS"/>
    <x v="1"/>
    <x v="1"/>
    <n v="6491100"/>
  </r>
  <r>
    <s v="KL4222WANM4"/>
    <x v="102"/>
    <x v="16"/>
    <x v="19"/>
    <x v="19"/>
    <x v="8"/>
    <x v="1"/>
    <x v="1"/>
    <x v="13"/>
    <s v="20-24FS"/>
    <x v="2"/>
    <x v="1"/>
    <n v="6537300"/>
  </r>
  <r>
    <s v="KL4222WAPM4"/>
    <x v="102"/>
    <x v="16"/>
    <x v="19"/>
    <x v="19"/>
    <x v="8"/>
    <x v="1"/>
    <x v="1"/>
    <x v="10"/>
    <s v="25-49FS"/>
    <x v="2"/>
    <x v="1"/>
    <n v="6537300"/>
  </r>
  <r>
    <s v="KL4222WAQM4"/>
    <x v="102"/>
    <x v="16"/>
    <x v="19"/>
    <x v="19"/>
    <x v="8"/>
    <x v="1"/>
    <x v="1"/>
    <x v="9"/>
    <s v="50-99FS"/>
    <x v="2"/>
    <x v="1"/>
    <n v="6537300"/>
  </r>
  <r>
    <s v="KL4222WARM4"/>
    <x v="102"/>
    <x v="16"/>
    <x v="19"/>
    <x v="19"/>
    <x v="8"/>
    <x v="1"/>
    <x v="1"/>
    <x v="7"/>
    <s v="100-149FS"/>
    <x v="2"/>
    <x v="1"/>
    <n v="6537300"/>
  </r>
  <r>
    <s v="KL4222WASM4"/>
    <x v="102"/>
    <x v="16"/>
    <x v="19"/>
    <x v="19"/>
    <x v="8"/>
    <x v="1"/>
    <x v="1"/>
    <x v="8"/>
    <s v="150-249FS"/>
    <x v="2"/>
    <x v="1"/>
    <n v="6537300"/>
  </r>
  <r>
    <s v="KL4222WATM4"/>
    <x v="102"/>
    <x v="16"/>
    <x v="19"/>
    <x v="19"/>
    <x v="8"/>
    <x v="1"/>
    <x v="1"/>
    <x v="6"/>
    <s v="250-499FS"/>
    <x v="2"/>
    <x v="1"/>
    <n v="6537300"/>
  </r>
  <r>
    <s v="KL4222WAUM4"/>
    <x v="102"/>
    <x v="16"/>
    <x v="19"/>
    <x v="19"/>
    <x v="8"/>
    <x v="1"/>
    <x v="1"/>
    <x v="5"/>
    <s v="500-999FS"/>
    <x v="2"/>
    <x v="1"/>
    <n v="6537300"/>
  </r>
  <r>
    <s v="KL4222WAVM4"/>
    <x v="102"/>
    <x v="16"/>
    <x v="19"/>
    <x v="19"/>
    <x v="8"/>
    <x v="1"/>
    <x v="1"/>
    <x v="4"/>
    <s v="1000-1499FS"/>
    <x v="2"/>
    <x v="1"/>
    <n v="6537300"/>
  </r>
  <r>
    <s v="KL4222WAWM4"/>
    <x v="102"/>
    <x v="16"/>
    <x v="19"/>
    <x v="19"/>
    <x v="8"/>
    <x v="1"/>
    <x v="1"/>
    <x v="3"/>
    <s v="1500-2499FS"/>
    <x v="2"/>
    <x v="1"/>
    <n v="6537300"/>
  </r>
  <r>
    <s v="KL4222WAXM4"/>
    <x v="102"/>
    <x v="16"/>
    <x v="19"/>
    <x v="19"/>
    <x v="8"/>
    <x v="1"/>
    <x v="1"/>
    <x v="2"/>
    <s v="2500-4999FS"/>
    <x v="2"/>
    <x v="1"/>
    <n v="6537300"/>
  </r>
  <r>
    <s v="KL4222WAYM4"/>
    <x v="102"/>
    <x v="16"/>
    <x v="19"/>
    <x v="19"/>
    <x v="8"/>
    <x v="1"/>
    <x v="1"/>
    <x v="1"/>
    <s v="5000+FS"/>
    <x v="2"/>
    <x v="1"/>
    <n v="6537300"/>
  </r>
  <r>
    <s v="KL4222WAKMG"/>
    <x v="101"/>
    <x v="16"/>
    <x v="19"/>
    <x v="19"/>
    <x v="8"/>
    <x v="1"/>
    <x v="1"/>
    <x v="0"/>
    <s v="10-14FS"/>
    <x v="1"/>
    <x v="1"/>
    <n v="7022400"/>
  </r>
  <r>
    <s v="KL4222WAMM4"/>
    <x v="102"/>
    <x v="16"/>
    <x v="19"/>
    <x v="19"/>
    <x v="8"/>
    <x v="1"/>
    <x v="1"/>
    <x v="12"/>
    <s v="15-19FS"/>
    <x v="2"/>
    <x v="1"/>
    <n v="7137900"/>
  </r>
  <r>
    <s v="KL4222WAKM4"/>
    <x v="102"/>
    <x v="16"/>
    <x v="19"/>
    <x v="19"/>
    <x v="8"/>
    <x v="1"/>
    <x v="1"/>
    <x v="0"/>
    <s v="10-14FS"/>
    <x v="2"/>
    <x v="1"/>
    <n v="7715400"/>
  </r>
  <r>
    <s v="KL4222WAEMG"/>
    <x v="101"/>
    <x v="16"/>
    <x v="19"/>
    <x v="19"/>
    <x v="8"/>
    <x v="1"/>
    <x v="1"/>
    <x v="11"/>
    <s v="5-9FS"/>
    <x v="1"/>
    <x v="1"/>
    <n v="7830900"/>
  </r>
  <r>
    <s v="KL4222WAEM4"/>
    <x v="102"/>
    <x v="16"/>
    <x v="19"/>
    <x v="19"/>
    <x v="8"/>
    <x v="1"/>
    <x v="1"/>
    <x v="11"/>
    <s v="5-9FS"/>
    <x v="2"/>
    <x v="1"/>
    <n v="8616300"/>
  </r>
  <r>
    <s v="KL4222WAAMG"/>
    <x v="101"/>
    <x v="16"/>
    <x v="19"/>
    <x v="19"/>
    <x v="8"/>
    <x v="1"/>
    <x v="1"/>
    <x v="14"/>
    <s v="1-1FS"/>
    <x v="1"/>
    <x v="1"/>
    <n v="10810800"/>
  </r>
  <r>
    <s v="KL4222WABMG"/>
    <x v="101"/>
    <x v="16"/>
    <x v="19"/>
    <x v="19"/>
    <x v="8"/>
    <x v="1"/>
    <x v="1"/>
    <x v="15"/>
    <s v="2-2FS"/>
    <x v="1"/>
    <x v="1"/>
    <n v="10810800"/>
  </r>
  <r>
    <s v="KL4222WACMG"/>
    <x v="101"/>
    <x v="16"/>
    <x v="19"/>
    <x v="19"/>
    <x v="8"/>
    <x v="1"/>
    <x v="1"/>
    <x v="16"/>
    <s v="3-3FS"/>
    <x v="1"/>
    <x v="1"/>
    <n v="10810800"/>
  </r>
  <r>
    <s v="KL4222WADMG"/>
    <x v="101"/>
    <x v="16"/>
    <x v="19"/>
    <x v="19"/>
    <x v="8"/>
    <x v="1"/>
    <x v="1"/>
    <x v="17"/>
    <s v="4-4FS"/>
    <x v="1"/>
    <x v="1"/>
    <n v="10810800"/>
  </r>
  <r>
    <s v="KL4222WAAM4"/>
    <x v="102"/>
    <x v="16"/>
    <x v="19"/>
    <x v="19"/>
    <x v="8"/>
    <x v="1"/>
    <x v="1"/>
    <x v="14"/>
    <s v="1-1FS"/>
    <x v="2"/>
    <x v="1"/>
    <n v="11873400"/>
  </r>
  <r>
    <s v="KL4222WABM4"/>
    <x v="102"/>
    <x v="16"/>
    <x v="19"/>
    <x v="19"/>
    <x v="8"/>
    <x v="1"/>
    <x v="1"/>
    <x v="15"/>
    <s v="2-2FS"/>
    <x v="2"/>
    <x v="1"/>
    <n v="11873400"/>
  </r>
  <r>
    <s v="KL4222WACM4"/>
    <x v="102"/>
    <x v="16"/>
    <x v="19"/>
    <x v="19"/>
    <x v="8"/>
    <x v="1"/>
    <x v="1"/>
    <x v="16"/>
    <s v="3-3FS"/>
    <x v="2"/>
    <x v="1"/>
    <n v="11873400"/>
  </r>
  <r>
    <s v="KL4222WADM4"/>
    <x v="102"/>
    <x v="16"/>
    <x v="19"/>
    <x v="19"/>
    <x v="8"/>
    <x v="1"/>
    <x v="1"/>
    <x v="17"/>
    <s v="4-4FS"/>
    <x v="2"/>
    <x v="1"/>
    <n v="11873400"/>
  </r>
  <r>
    <s v="KL4222WANFG"/>
    <x v="103"/>
    <x v="16"/>
    <x v="19"/>
    <x v="19"/>
    <x v="8"/>
    <x v="1"/>
    <x v="1"/>
    <x v="13"/>
    <s v="20-24FS"/>
    <x v="1"/>
    <x v="2"/>
    <n v="65326800"/>
  </r>
  <r>
    <s v="KL4222WAPFG"/>
    <x v="103"/>
    <x v="16"/>
    <x v="19"/>
    <x v="19"/>
    <x v="8"/>
    <x v="1"/>
    <x v="1"/>
    <x v="10"/>
    <s v="25-49FS"/>
    <x v="1"/>
    <x v="2"/>
    <n v="65326800"/>
  </r>
  <r>
    <s v="KL4222WAQFG"/>
    <x v="103"/>
    <x v="16"/>
    <x v="19"/>
    <x v="19"/>
    <x v="8"/>
    <x v="1"/>
    <x v="1"/>
    <x v="9"/>
    <s v="50-99FS"/>
    <x v="1"/>
    <x v="2"/>
    <n v="65326800"/>
  </r>
  <r>
    <s v="KL4222WARFG"/>
    <x v="103"/>
    <x v="16"/>
    <x v="19"/>
    <x v="19"/>
    <x v="8"/>
    <x v="1"/>
    <x v="1"/>
    <x v="7"/>
    <s v="100-149FS"/>
    <x v="1"/>
    <x v="2"/>
    <n v="65326800"/>
  </r>
  <r>
    <s v="KL4222WASFG"/>
    <x v="103"/>
    <x v="16"/>
    <x v="19"/>
    <x v="19"/>
    <x v="8"/>
    <x v="1"/>
    <x v="1"/>
    <x v="8"/>
    <s v="150-249FS"/>
    <x v="1"/>
    <x v="2"/>
    <n v="65326800"/>
  </r>
  <r>
    <s v="KL4222WATFG"/>
    <x v="103"/>
    <x v="16"/>
    <x v="19"/>
    <x v="19"/>
    <x v="8"/>
    <x v="1"/>
    <x v="1"/>
    <x v="6"/>
    <s v="250-499FS"/>
    <x v="1"/>
    <x v="2"/>
    <n v="65326800"/>
  </r>
  <r>
    <s v="KL4222WAUFG"/>
    <x v="103"/>
    <x v="16"/>
    <x v="19"/>
    <x v="19"/>
    <x v="8"/>
    <x v="1"/>
    <x v="1"/>
    <x v="5"/>
    <s v="500-999FS"/>
    <x v="1"/>
    <x v="2"/>
    <n v="65326800"/>
  </r>
  <r>
    <s v="KL4222WAVFG"/>
    <x v="103"/>
    <x v="16"/>
    <x v="19"/>
    <x v="19"/>
    <x v="8"/>
    <x v="1"/>
    <x v="1"/>
    <x v="4"/>
    <s v="1000-1499FS"/>
    <x v="1"/>
    <x v="2"/>
    <n v="65326800"/>
  </r>
  <r>
    <s v="KL4222WAWFG"/>
    <x v="103"/>
    <x v="16"/>
    <x v="19"/>
    <x v="19"/>
    <x v="8"/>
    <x v="1"/>
    <x v="1"/>
    <x v="3"/>
    <s v="1500-2499FS"/>
    <x v="1"/>
    <x v="2"/>
    <n v="65326800"/>
  </r>
  <r>
    <s v="KL4222WAXFG"/>
    <x v="103"/>
    <x v="16"/>
    <x v="19"/>
    <x v="19"/>
    <x v="8"/>
    <x v="1"/>
    <x v="1"/>
    <x v="2"/>
    <s v="2500-4999FS"/>
    <x v="1"/>
    <x v="2"/>
    <n v="65326800"/>
  </r>
  <r>
    <s v="KL4222WAYFG"/>
    <x v="103"/>
    <x v="16"/>
    <x v="19"/>
    <x v="19"/>
    <x v="8"/>
    <x v="1"/>
    <x v="1"/>
    <x v="1"/>
    <s v="5000+FS"/>
    <x v="1"/>
    <x v="2"/>
    <n v="65326800"/>
  </r>
  <r>
    <s v="KL4222WAMFG"/>
    <x v="103"/>
    <x v="16"/>
    <x v="19"/>
    <x v="19"/>
    <x v="8"/>
    <x v="1"/>
    <x v="1"/>
    <x v="12"/>
    <s v="15-19FS"/>
    <x v="1"/>
    <x v="2"/>
    <n v="71286600"/>
  </r>
  <r>
    <s v="KL4222WANF4"/>
    <x v="104"/>
    <x v="16"/>
    <x v="19"/>
    <x v="19"/>
    <x v="8"/>
    <x v="1"/>
    <x v="1"/>
    <x v="13"/>
    <s v="20-24FS"/>
    <x v="2"/>
    <x v="2"/>
    <n v="71864100"/>
  </r>
  <r>
    <s v="KL4222WAPF4"/>
    <x v="104"/>
    <x v="16"/>
    <x v="19"/>
    <x v="19"/>
    <x v="8"/>
    <x v="1"/>
    <x v="1"/>
    <x v="10"/>
    <s v="25-49FS"/>
    <x v="2"/>
    <x v="2"/>
    <n v="71864100"/>
  </r>
  <r>
    <s v="KL4222WAQF4"/>
    <x v="104"/>
    <x v="16"/>
    <x v="19"/>
    <x v="19"/>
    <x v="8"/>
    <x v="1"/>
    <x v="1"/>
    <x v="9"/>
    <s v="50-99FS"/>
    <x v="2"/>
    <x v="2"/>
    <n v="71864100"/>
  </r>
  <r>
    <s v="KL4222WARF4"/>
    <x v="104"/>
    <x v="16"/>
    <x v="19"/>
    <x v="19"/>
    <x v="8"/>
    <x v="1"/>
    <x v="1"/>
    <x v="7"/>
    <s v="100-149FS"/>
    <x v="2"/>
    <x v="2"/>
    <n v="71864100"/>
  </r>
  <r>
    <s v="KL4222WASF4"/>
    <x v="104"/>
    <x v="16"/>
    <x v="19"/>
    <x v="19"/>
    <x v="8"/>
    <x v="1"/>
    <x v="1"/>
    <x v="8"/>
    <s v="150-249FS"/>
    <x v="2"/>
    <x v="2"/>
    <n v="71864100"/>
  </r>
  <r>
    <s v="KL4222WATF4"/>
    <x v="104"/>
    <x v="16"/>
    <x v="19"/>
    <x v="19"/>
    <x v="8"/>
    <x v="1"/>
    <x v="1"/>
    <x v="6"/>
    <s v="250-499FS"/>
    <x v="2"/>
    <x v="2"/>
    <n v="71864100"/>
  </r>
  <r>
    <s v="KL4222WAUF4"/>
    <x v="104"/>
    <x v="16"/>
    <x v="19"/>
    <x v="19"/>
    <x v="8"/>
    <x v="1"/>
    <x v="1"/>
    <x v="5"/>
    <s v="500-999FS"/>
    <x v="2"/>
    <x v="2"/>
    <n v="71864100"/>
  </r>
  <r>
    <s v="KL4222WAVF4"/>
    <x v="104"/>
    <x v="16"/>
    <x v="19"/>
    <x v="19"/>
    <x v="8"/>
    <x v="1"/>
    <x v="1"/>
    <x v="4"/>
    <s v="1000-1499FS"/>
    <x v="2"/>
    <x v="2"/>
    <n v="71864100"/>
  </r>
  <r>
    <s v="KL4222WAWF4"/>
    <x v="104"/>
    <x v="16"/>
    <x v="19"/>
    <x v="19"/>
    <x v="8"/>
    <x v="1"/>
    <x v="1"/>
    <x v="3"/>
    <s v="1500-2499FS"/>
    <x v="2"/>
    <x v="2"/>
    <n v="71864100"/>
  </r>
  <r>
    <s v="KL4222WAXF4"/>
    <x v="104"/>
    <x v="16"/>
    <x v="19"/>
    <x v="19"/>
    <x v="8"/>
    <x v="1"/>
    <x v="1"/>
    <x v="2"/>
    <s v="2500-4999FS"/>
    <x v="2"/>
    <x v="2"/>
    <n v="71864100"/>
  </r>
  <r>
    <s v="KL4222WAYF4"/>
    <x v="104"/>
    <x v="16"/>
    <x v="19"/>
    <x v="19"/>
    <x v="8"/>
    <x v="1"/>
    <x v="1"/>
    <x v="1"/>
    <s v="5000+FS"/>
    <x v="2"/>
    <x v="2"/>
    <n v="71864100"/>
  </r>
  <r>
    <s v="KL4222WAKFG"/>
    <x v="103"/>
    <x v="16"/>
    <x v="19"/>
    <x v="19"/>
    <x v="8"/>
    <x v="1"/>
    <x v="1"/>
    <x v="0"/>
    <s v="10-14FS"/>
    <x v="1"/>
    <x v="2"/>
    <n v="77223300"/>
  </r>
  <r>
    <s v="KL4222WAMF4"/>
    <x v="104"/>
    <x v="16"/>
    <x v="19"/>
    <x v="19"/>
    <x v="8"/>
    <x v="1"/>
    <x v="1"/>
    <x v="12"/>
    <s v="15-19FS"/>
    <x v="2"/>
    <x v="2"/>
    <n v="78401400"/>
  </r>
  <r>
    <s v="KL4222WAKF4"/>
    <x v="104"/>
    <x v="16"/>
    <x v="19"/>
    <x v="19"/>
    <x v="8"/>
    <x v="1"/>
    <x v="1"/>
    <x v="0"/>
    <s v="10-14FS"/>
    <x v="2"/>
    <x v="2"/>
    <n v="84938700"/>
  </r>
  <r>
    <s v="KL4222WAEFG"/>
    <x v="103"/>
    <x v="16"/>
    <x v="19"/>
    <x v="19"/>
    <x v="8"/>
    <x v="1"/>
    <x v="1"/>
    <x v="11"/>
    <s v="5-9FS"/>
    <x v="1"/>
    <x v="2"/>
    <n v="86116800"/>
  </r>
  <r>
    <s v="KL4222WANDG"/>
    <x v="105"/>
    <x v="17"/>
    <x v="19"/>
    <x v="19"/>
    <x v="8"/>
    <x v="1"/>
    <x v="1"/>
    <x v="13"/>
    <s v="20-24FS"/>
    <x v="1"/>
    <x v="3"/>
    <n v="89096700"/>
  </r>
  <r>
    <s v="KL4222WAPDG"/>
    <x v="105"/>
    <x v="17"/>
    <x v="19"/>
    <x v="19"/>
    <x v="8"/>
    <x v="1"/>
    <x v="1"/>
    <x v="10"/>
    <s v="25-49FS"/>
    <x v="1"/>
    <x v="3"/>
    <n v="89096700"/>
  </r>
  <r>
    <s v="KL4222WAQDG"/>
    <x v="105"/>
    <x v="17"/>
    <x v="19"/>
    <x v="19"/>
    <x v="8"/>
    <x v="1"/>
    <x v="1"/>
    <x v="9"/>
    <s v="50-99FS"/>
    <x v="1"/>
    <x v="3"/>
    <n v="89096700"/>
  </r>
  <r>
    <s v="KL4222WARDG"/>
    <x v="105"/>
    <x v="17"/>
    <x v="19"/>
    <x v="19"/>
    <x v="8"/>
    <x v="1"/>
    <x v="1"/>
    <x v="7"/>
    <s v="100-149FS"/>
    <x v="1"/>
    <x v="3"/>
    <n v="89096700"/>
  </r>
  <r>
    <s v="KL4222WASDG"/>
    <x v="105"/>
    <x v="17"/>
    <x v="19"/>
    <x v="19"/>
    <x v="8"/>
    <x v="1"/>
    <x v="1"/>
    <x v="8"/>
    <s v="150-249FS"/>
    <x v="1"/>
    <x v="3"/>
    <n v="89096700"/>
  </r>
  <r>
    <s v="KL4222WATDG"/>
    <x v="105"/>
    <x v="17"/>
    <x v="19"/>
    <x v="19"/>
    <x v="8"/>
    <x v="1"/>
    <x v="1"/>
    <x v="6"/>
    <s v="250-499FS"/>
    <x v="1"/>
    <x v="3"/>
    <n v="89096700"/>
  </r>
  <r>
    <s v="KL4222WAUDG"/>
    <x v="105"/>
    <x v="17"/>
    <x v="19"/>
    <x v="19"/>
    <x v="8"/>
    <x v="1"/>
    <x v="1"/>
    <x v="5"/>
    <s v="500-999FS"/>
    <x v="1"/>
    <x v="3"/>
    <n v="89096700"/>
  </r>
  <r>
    <s v="KL4222WAVDG"/>
    <x v="105"/>
    <x v="17"/>
    <x v="19"/>
    <x v="19"/>
    <x v="8"/>
    <x v="1"/>
    <x v="1"/>
    <x v="4"/>
    <s v="1000-1499FS"/>
    <x v="1"/>
    <x v="3"/>
    <n v="89096700"/>
  </r>
  <r>
    <s v="KL4222WAWDG"/>
    <x v="105"/>
    <x v="17"/>
    <x v="19"/>
    <x v="19"/>
    <x v="8"/>
    <x v="1"/>
    <x v="1"/>
    <x v="3"/>
    <s v="1500-2499FS"/>
    <x v="1"/>
    <x v="3"/>
    <n v="89096700"/>
  </r>
  <r>
    <s v="KL4222WAXDG"/>
    <x v="105"/>
    <x v="17"/>
    <x v="19"/>
    <x v="19"/>
    <x v="8"/>
    <x v="1"/>
    <x v="1"/>
    <x v="2"/>
    <s v="2500-4999FS"/>
    <x v="1"/>
    <x v="3"/>
    <n v="89096700"/>
  </r>
  <r>
    <s v="KL4222WAYDG"/>
    <x v="105"/>
    <x v="17"/>
    <x v="19"/>
    <x v="19"/>
    <x v="8"/>
    <x v="1"/>
    <x v="1"/>
    <x v="1"/>
    <s v="5000+FS"/>
    <x v="1"/>
    <x v="3"/>
    <n v="89096700"/>
  </r>
  <r>
    <s v="KL4222WAEF4"/>
    <x v="104"/>
    <x v="16"/>
    <x v="19"/>
    <x v="19"/>
    <x v="8"/>
    <x v="1"/>
    <x v="1"/>
    <x v="11"/>
    <s v="5-9FS"/>
    <x v="2"/>
    <x v="2"/>
    <n v="94733100"/>
  </r>
  <r>
    <s v="KL4222WAMDG"/>
    <x v="105"/>
    <x v="17"/>
    <x v="19"/>
    <x v="19"/>
    <x v="8"/>
    <x v="1"/>
    <x v="1"/>
    <x v="12"/>
    <s v="15-19FS"/>
    <x v="1"/>
    <x v="3"/>
    <n v="97204800"/>
  </r>
  <r>
    <s v="KL4222WAND4"/>
    <x v="106"/>
    <x v="17"/>
    <x v="19"/>
    <x v="19"/>
    <x v="8"/>
    <x v="1"/>
    <x v="1"/>
    <x v="13"/>
    <s v="20-24FS"/>
    <x v="2"/>
    <x v="3"/>
    <n v="98013300"/>
  </r>
  <r>
    <s v="KL4222WAPD4"/>
    <x v="106"/>
    <x v="17"/>
    <x v="19"/>
    <x v="19"/>
    <x v="8"/>
    <x v="1"/>
    <x v="1"/>
    <x v="10"/>
    <s v="25-49FS"/>
    <x v="2"/>
    <x v="3"/>
    <n v="98013300"/>
  </r>
  <r>
    <s v="KL4222WAQD4"/>
    <x v="106"/>
    <x v="17"/>
    <x v="19"/>
    <x v="19"/>
    <x v="8"/>
    <x v="1"/>
    <x v="1"/>
    <x v="9"/>
    <s v="50-99FS"/>
    <x v="2"/>
    <x v="3"/>
    <n v="98013300"/>
  </r>
  <r>
    <s v="KL4222WARD4"/>
    <x v="106"/>
    <x v="17"/>
    <x v="19"/>
    <x v="19"/>
    <x v="8"/>
    <x v="1"/>
    <x v="1"/>
    <x v="7"/>
    <s v="100-149FS"/>
    <x v="2"/>
    <x v="3"/>
    <n v="98013300"/>
  </r>
  <r>
    <s v="KL4222WASD4"/>
    <x v="106"/>
    <x v="17"/>
    <x v="19"/>
    <x v="19"/>
    <x v="8"/>
    <x v="1"/>
    <x v="1"/>
    <x v="8"/>
    <s v="150-249FS"/>
    <x v="2"/>
    <x v="3"/>
    <n v="98013300"/>
  </r>
  <r>
    <s v="KL4222WATD4"/>
    <x v="106"/>
    <x v="17"/>
    <x v="19"/>
    <x v="19"/>
    <x v="8"/>
    <x v="1"/>
    <x v="1"/>
    <x v="6"/>
    <s v="250-499FS"/>
    <x v="2"/>
    <x v="3"/>
    <n v="98013300"/>
  </r>
  <r>
    <s v="KL4222WAUD4"/>
    <x v="106"/>
    <x v="17"/>
    <x v="19"/>
    <x v="19"/>
    <x v="8"/>
    <x v="1"/>
    <x v="1"/>
    <x v="5"/>
    <s v="500-999FS"/>
    <x v="2"/>
    <x v="3"/>
    <n v="98013300"/>
  </r>
  <r>
    <s v="KL4222WAVD4"/>
    <x v="106"/>
    <x v="17"/>
    <x v="19"/>
    <x v="19"/>
    <x v="8"/>
    <x v="1"/>
    <x v="1"/>
    <x v="4"/>
    <s v="1000-1499FS"/>
    <x v="2"/>
    <x v="3"/>
    <n v="98013300"/>
  </r>
  <r>
    <s v="KL4222WAWD4"/>
    <x v="106"/>
    <x v="17"/>
    <x v="19"/>
    <x v="19"/>
    <x v="8"/>
    <x v="1"/>
    <x v="1"/>
    <x v="3"/>
    <s v="1500-2499FS"/>
    <x v="2"/>
    <x v="3"/>
    <n v="98013300"/>
  </r>
  <r>
    <s v="KL4222WAXD4"/>
    <x v="106"/>
    <x v="17"/>
    <x v="19"/>
    <x v="19"/>
    <x v="8"/>
    <x v="1"/>
    <x v="1"/>
    <x v="2"/>
    <s v="2500-4999FS"/>
    <x v="2"/>
    <x v="3"/>
    <n v="98013300"/>
  </r>
  <r>
    <s v="KL4222WAYD4"/>
    <x v="106"/>
    <x v="17"/>
    <x v="19"/>
    <x v="19"/>
    <x v="8"/>
    <x v="1"/>
    <x v="1"/>
    <x v="1"/>
    <s v="5000+FS"/>
    <x v="2"/>
    <x v="3"/>
    <n v="98013300"/>
  </r>
  <r>
    <s v="KL4222WAKDG"/>
    <x v="105"/>
    <x v="17"/>
    <x v="19"/>
    <x v="19"/>
    <x v="8"/>
    <x v="1"/>
    <x v="1"/>
    <x v="0"/>
    <s v="10-14FS"/>
    <x v="1"/>
    <x v="3"/>
    <n v="105312900"/>
  </r>
  <r>
    <s v="KL4222WAMD4"/>
    <x v="106"/>
    <x v="17"/>
    <x v="19"/>
    <x v="19"/>
    <x v="8"/>
    <x v="1"/>
    <x v="1"/>
    <x v="12"/>
    <s v="15-19FS"/>
    <x v="2"/>
    <x v="3"/>
    <n v="106906800"/>
  </r>
  <r>
    <s v="KL4222WANTG"/>
    <x v="107"/>
    <x v="17"/>
    <x v="19"/>
    <x v="19"/>
    <x v="8"/>
    <x v="1"/>
    <x v="1"/>
    <x v="13"/>
    <s v="20-24FS"/>
    <x v="1"/>
    <x v="4"/>
    <n v="109886700"/>
  </r>
  <r>
    <s v="KL4222WAPTG"/>
    <x v="107"/>
    <x v="17"/>
    <x v="19"/>
    <x v="19"/>
    <x v="8"/>
    <x v="1"/>
    <x v="1"/>
    <x v="10"/>
    <s v="25-49FS"/>
    <x v="1"/>
    <x v="4"/>
    <n v="109886700"/>
  </r>
  <r>
    <s v="KL4222WAQTG"/>
    <x v="107"/>
    <x v="17"/>
    <x v="19"/>
    <x v="19"/>
    <x v="8"/>
    <x v="1"/>
    <x v="1"/>
    <x v="9"/>
    <s v="50-99FS"/>
    <x v="1"/>
    <x v="4"/>
    <n v="109886700"/>
  </r>
  <r>
    <s v="KL4222WARTG"/>
    <x v="107"/>
    <x v="17"/>
    <x v="19"/>
    <x v="19"/>
    <x v="8"/>
    <x v="1"/>
    <x v="1"/>
    <x v="7"/>
    <s v="100-149FS"/>
    <x v="1"/>
    <x v="4"/>
    <n v="109886700"/>
  </r>
  <r>
    <s v="KL4222WASTG"/>
    <x v="107"/>
    <x v="17"/>
    <x v="19"/>
    <x v="19"/>
    <x v="8"/>
    <x v="1"/>
    <x v="1"/>
    <x v="8"/>
    <s v="150-249FS"/>
    <x v="1"/>
    <x v="4"/>
    <n v="109886700"/>
  </r>
  <r>
    <s v="KL4222WATTG"/>
    <x v="107"/>
    <x v="17"/>
    <x v="19"/>
    <x v="19"/>
    <x v="8"/>
    <x v="1"/>
    <x v="1"/>
    <x v="6"/>
    <s v="250-499FS"/>
    <x v="1"/>
    <x v="4"/>
    <n v="109886700"/>
  </r>
  <r>
    <s v="KL4222WAUTG"/>
    <x v="107"/>
    <x v="17"/>
    <x v="19"/>
    <x v="19"/>
    <x v="8"/>
    <x v="1"/>
    <x v="1"/>
    <x v="5"/>
    <s v="500-999FS"/>
    <x v="1"/>
    <x v="4"/>
    <n v="109886700"/>
  </r>
  <r>
    <s v="KL4222WAVTG"/>
    <x v="107"/>
    <x v="17"/>
    <x v="19"/>
    <x v="19"/>
    <x v="8"/>
    <x v="1"/>
    <x v="1"/>
    <x v="4"/>
    <s v="1000-1499FS"/>
    <x v="1"/>
    <x v="4"/>
    <n v="109886700"/>
  </r>
  <r>
    <s v="KL4222WAWTG"/>
    <x v="107"/>
    <x v="17"/>
    <x v="19"/>
    <x v="19"/>
    <x v="8"/>
    <x v="1"/>
    <x v="1"/>
    <x v="3"/>
    <s v="1500-2499FS"/>
    <x v="1"/>
    <x v="4"/>
    <n v="109886700"/>
  </r>
  <r>
    <s v="KL4222WAXTG"/>
    <x v="107"/>
    <x v="17"/>
    <x v="19"/>
    <x v="19"/>
    <x v="8"/>
    <x v="1"/>
    <x v="1"/>
    <x v="2"/>
    <s v="2500-4999FS"/>
    <x v="1"/>
    <x v="4"/>
    <n v="109886700"/>
  </r>
  <r>
    <s v="KL4222WAYTG"/>
    <x v="107"/>
    <x v="17"/>
    <x v="19"/>
    <x v="19"/>
    <x v="8"/>
    <x v="1"/>
    <x v="1"/>
    <x v="1"/>
    <s v="5000+FS"/>
    <x v="1"/>
    <x v="4"/>
    <n v="109886700"/>
  </r>
  <r>
    <s v="KL4222WAKD4"/>
    <x v="106"/>
    <x v="17"/>
    <x v="19"/>
    <x v="19"/>
    <x v="8"/>
    <x v="1"/>
    <x v="1"/>
    <x v="0"/>
    <s v="10-14FS"/>
    <x v="2"/>
    <x v="3"/>
    <n v="115846500"/>
  </r>
  <r>
    <s v="KL4222WAEDG"/>
    <x v="105"/>
    <x v="17"/>
    <x v="19"/>
    <x v="19"/>
    <x v="8"/>
    <x v="1"/>
    <x v="1"/>
    <x v="11"/>
    <s v="5-9FS"/>
    <x v="1"/>
    <x v="3"/>
    <n v="117440400"/>
  </r>
  <r>
    <s v="KL4222WAAFG"/>
    <x v="103"/>
    <x v="16"/>
    <x v="19"/>
    <x v="19"/>
    <x v="8"/>
    <x v="1"/>
    <x v="1"/>
    <x v="14"/>
    <s v="1-1FS"/>
    <x v="1"/>
    <x v="2"/>
    <n v="118803300"/>
  </r>
  <r>
    <s v="KL4222WABFG"/>
    <x v="103"/>
    <x v="16"/>
    <x v="19"/>
    <x v="19"/>
    <x v="8"/>
    <x v="1"/>
    <x v="1"/>
    <x v="15"/>
    <s v="2-2FS"/>
    <x v="1"/>
    <x v="2"/>
    <n v="118803300"/>
  </r>
  <r>
    <s v="KL4222WACFG"/>
    <x v="103"/>
    <x v="16"/>
    <x v="19"/>
    <x v="19"/>
    <x v="8"/>
    <x v="1"/>
    <x v="1"/>
    <x v="16"/>
    <s v="3-3FS"/>
    <x v="1"/>
    <x v="2"/>
    <n v="118803300"/>
  </r>
  <r>
    <s v="KL4222WADFG"/>
    <x v="103"/>
    <x v="16"/>
    <x v="19"/>
    <x v="19"/>
    <x v="8"/>
    <x v="1"/>
    <x v="1"/>
    <x v="17"/>
    <s v="4-4FS"/>
    <x v="1"/>
    <x v="2"/>
    <n v="118803300"/>
  </r>
  <r>
    <s v="KL4222WAMTG"/>
    <x v="107"/>
    <x v="17"/>
    <x v="19"/>
    <x v="19"/>
    <x v="8"/>
    <x v="1"/>
    <x v="1"/>
    <x v="12"/>
    <s v="15-19FS"/>
    <x v="1"/>
    <x v="4"/>
    <n v="119865900"/>
  </r>
  <r>
    <s v="KL4222WAED4"/>
    <x v="106"/>
    <x v="17"/>
    <x v="19"/>
    <x v="19"/>
    <x v="8"/>
    <x v="1"/>
    <x v="1"/>
    <x v="11"/>
    <s v="5-9FS"/>
    <x v="2"/>
    <x v="3"/>
    <n v="129198300"/>
  </r>
  <r>
    <s v="KL4222WAKTG"/>
    <x v="107"/>
    <x v="17"/>
    <x v="19"/>
    <x v="19"/>
    <x v="8"/>
    <x v="1"/>
    <x v="1"/>
    <x v="0"/>
    <s v="10-14FS"/>
    <x v="1"/>
    <x v="4"/>
    <n v="129891300"/>
  </r>
  <r>
    <s v="KL4222WAAF4"/>
    <x v="104"/>
    <x v="16"/>
    <x v="19"/>
    <x v="19"/>
    <x v="8"/>
    <x v="1"/>
    <x v="1"/>
    <x v="14"/>
    <s v="1-1FS"/>
    <x v="2"/>
    <x v="2"/>
    <n v="130676700"/>
  </r>
  <r>
    <s v="KL4222WABF4"/>
    <x v="104"/>
    <x v="16"/>
    <x v="19"/>
    <x v="19"/>
    <x v="8"/>
    <x v="1"/>
    <x v="1"/>
    <x v="15"/>
    <s v="2-2FS"/>
    <x v="2"/>
    <x v="2"/>
    <n v="130676700"/>
  </r>
  <r>
    <s v="KL4222WACF4"/>
    <x v="104"/>
    <x v="16"/>
    <x v="19"/>
    <x v="19"/>
    <x v="8"/>
    <x v="1"/>
    <x v="1"/>
    <x v="16"/>
    <s v="3-3FS"/>
    <x v="2"/>
    <x v="2"/>
    <n v="130676700"/>
  </r>
  <r>
    <s v="KL4222WADF4"/>
    <x v="104"/>
    <x v="16"/>
    <x v="19"/>
    <x v="19"/>
    <x v="8"/>
    <x v="1"/>
    <x v="1"/>
    <x v="17"/>
    <s v="4-4FS"/>
    <x v="2"/>
    <x v="2"/>
    <n v="130676700"/>
  </r>
  <r>
    <s v="KL4222WANT4"/>
    <x v="108"/>
    <x v="17"/>
    <x v="19"/>
    <x v="19"/>
    <x v="8"/>
    <x v="1"/>
    <x v="1"/>
    <x v="13"/>
    <s v="20-24FS"/>
    <x v="2"/>
    <x v="4"/>
    <n v="130676700"/>
  </r>
  <r>
    <s v="KL4222WAPT4"/>
    <x v="108"/>
    <x v="17"/>
    <x v="19"/>
    <x v="19"/>
    <x v="8"/>
    <x v="1"/>
    <x v="1"/>
    <x v="10"/>
    <s v="25-49FS"/>
    <x v="2"/>
    <x v="4"/>
    <n v="130676700"/>
  </r>
  <r>
    <s v="KL4222WAQT4"/>
    <x v="108"/>
    <x v="17"/>
    <x v="19"/>
    <x v="19"/>
    <x v="8"/>
    <x v="1"/>
    <x v="1"/>
    <x v="9"/>
    <s v="50-99FS"/>
    <x v="2"/>
    <x v="4"/>
    <n v="130676700"/>
  </r>
  <r>
    <s v="KL4222WART4"/>
    <x v="108"/>
    <x v="17"/>
    <x v="19"/>
    <x v="19"/>
    <x v="8"/>
    <x v="1"/>
    <x v="1"/>
    <x v="7"/>
    <s v="100-149FS"/>
    <x v="2"/>
    <x v="4"/>
    <n v="130676700"/>
  </r>
  <r>
    <s v="KL4222WAST4"/>
    <x v="108"/>
    <x v="17"/>
    <x v="19"/>
    <x v="19"/>
    <x v="8"/>
    <x v="1"/>
    <x v="1"/>
    <x v="8"/>
    <s v="150-249FS"/>
    <x v="2"/>
    <x v="4"/>
    <n v="130676700"/>
  </r>
  <r>
    <s v="KL4222WATT4"/>
    <x v="108"/>
    <x v="17"/>
    <x v="19"/>
    <x v="19"/>
    <x v="8"/>
    <x v="1"/>
    <x v="1"/>
    <x v="6"/>
    <s v="250-499FS"/>
    <x v="2"/>
    <x v="4"/>
    <n v="130676700"/>
  </r>
  <r>
    <s v="KL4222WAUT4"/>
    <x v="108"/>
    <x v="17"/>
    <x v="19"/>
    <x v="19"/>
    <x v="8"/>
    <x v="1"/>
    <x v="1"/>
    <x v="5"/>
    <s v="500-999FS"/>
    <x v="2"/>
    <x v="4"/>
    <n v="130676700"/>
  </r>
  <r>
    <s v="KL4222WAVT4"/>
    <x v="108"/>
    <x v="17"/>
    <x v="19"/>
    <x v="19"/>
    <x v="8"/>
    <x v="1"/>
    <x v="1"/>
    <x v="4"/>
    <s v="1000-1499FS"/>
    <x v="2"/>
    <x v="4"/>
    <n v="130676700"/>
  </r>
  <r>
    <s v="KL4222WAWT4"/>
    <x v="108"/>
    <x v="17"/>
    <x v="19"/>
    <x v="19"/>
    <x v="8"/>
    <x v="1"/>
    <x v="1"/>
    <x v="3"/>
    <s v="1500-2499FS"/>
    <x v="2"/>
    <x v="4"/>
    <n v="130676700"/>
  </r>
  <r>
    <s v="KL4222WAXT4"/>
    <x v="108"/>
    <x v="17"/>
    <x v="19"/>
    <x v="19"/>
    <x v="8"/>
    <x v="1"/>
    <x v="1"/>
    <x v="2"/>
    <s v="2500-4999FS"/>
    <x v="2"/>
    <x v="4"/>
    <n v="130676700"/>
  </r>
  <r>
    <s v="KL4222WAYT4"/>
    <x v="108"/>
    <x v="17"/>
    <x v="19"/>
    <x v="19"/>
    <x v="8"/>
    <x v="1"/>
    <x v="1"/>
    <x v="1"/>
    <s v="5000+FS"/>
    <x v="2"/>
    <x v="4"/>
    <n v="130676700"/>
  </r>
  <r>
    <s v="KL4222WAMT4"/>
    <x v="108"/>
    <x v="17"/>
    <x v="19"/>
    <x v="19"/>
    <x v="8"/>
    <x v="1"/>
    <x v="1"/>
    <x v="12"/>
    <s v="15-19FS"/>
    <x v="2"/>
    <x v="4"/>
    <n v="142550100"/>
  </r>
  <r>
    <s v="KL4222WAETG"/>
    <x v="107"/>
    <x v="17"/>
    <x v="19"/>
    <x v="19"/>
    <x v="8"/>
    <x v="1"/>
    <x v="1"/>
    <x v="11"/>
    <s v="5-9FS"/>
    <x v="1"/>
    <x v="4"/>
    <n v="144860100"/>
  </r>
  <r>
    <s v="KL4222WAKT4"/>
    <x v="108"/>
    <x v="17"/>
    <x v="19"/>
    <x v="19"/>
    <x v="8"/>
    <x v="1"/>
    <x v="1"/>
    <x v="0"/>
    <s v="10-14FS"/>
    <x v="2"/>
    <x v="4"/>
    <n v="154446600"/>
  </r>
  <r>
    <s v="KL4222WAADG"/>
    <x v="105"/>
    <x v="17"/>
    <x v="19"/>
    <x v="19"/>
    <x v="8"/>
    <x v="1"/>
    <x v="1"/>
    <x v="14"/>
    <s v="1-1FS"/>
    <x v="1"/>
    <x v="3"/>
    <n v="162023400"/>
  </r>
  <r>
    <s v="KL4222WABDG"/>
    <x v="105"/>
    <x v="17"/>
    <x v="19"/>
    <x v="19"/>
    <x v="8"/>
    <x v="1"/>
    <x v="1"/>
    <x v="15"/>
    <s v="2-2FS"/>
    <x v="1"/>
    <x v="3"/>
    <n v="162023400"/>
  </r>
  <r>
    <s v="KL4222WACDG"/>
    <x v="105"/>
    <x v="17"/>
    <x v="19"/>
    <x v="19"/>
    <x v="8"/>
    <x v="1"/>
    <x v="1"/>
    <x v="16"/>
    <s v="3-3FS"/>
    <x v="1"/>
    <x v="3"/>
    <n v="162023400"/>
  </r>
  <r>
    <s v="KL4222WADDG"/>
    <x v="105"/>
    <x v="17"/>
    <x v="19"/>
    <x v="19"/>
    <x v="8"/>
    <x v="1"/>
    <x v="1"/>
    <x v="17"/>
    <s v="4-4FS"/>
    <x v="1"/>
    <x v="3"/>
    <n v="162023400"/>
  </r>
  <r>
    <s v="KL4222WAET4"/>
    <x v="108"/>
    <x v="17"/>
    <x v="19"/>
    <x v="19"/>
    <x v="8"/>
    <x v="1"/>
    <x v="1"/>
    <x v="11"/>
    <s v="5-9FS"/>
    <x v="2"/>
    <x v="4"/>
    <n v="172256700"/>
  </r>
  <r>
    <s v="KL4222WAAD4"/>
    <x v="106"/>
    <x v="17"/>
    <x v="19"/>
    <x v="19"/>
    <x v="8"/>
    <x v="1"/>
    <x v="1"/>
    <x v="14"/>
    <s v="1-1FS"/>
    <x v="2"/>
    <x v="3"/>
    <n v="178216500"/>
  </r>
  <r>
    <s v="KL4222WABD4"/>
    <x v="106"/>
    <x v="17"/>
    <x v="19"/>
    <x v="19"/>
    <x v="8"/>
    <x v="1"/>
    <x v="1"/>
    <x v="15"/>
    <s v="2-2FS"/>
    <x v="2"/>
    <x v="3"/>
    <n v="178216500"/>
  </r>
  <r>
    <s v="KL4222WACD4"/>
    <x v="106"/>
    <x v="17"/>
    <x v="19"/>
    <x v="19"/>
    <x v="8"/>
    <x v="1"/>
    <x v="1"/>
    <x v="16"/>
    <s v="3-3FS"/>
    <x v="2"/>
    <x v="3"/>
    <n v="178216500"/>
  </r>
  <r>
    <s v="KL4222WADD4"/>
    <x v="106"/>
    <x v="17"/>
    <x v="19"/>
    <x v="19"/>
    <x v="8"/>
    <x v="1"/>
    <x v="1"/>
    <x v="17"/>
    <s v="4-4FS"/>
    <x v="2"/>
    <x v="3"/>
    <n v="178216500"/>
  </r>
  <r>
    <s v="KL4222WAATG"/>
    <x v="107"/>
    <x v="17"/>
    <x v="19"/>
    <x v="19"/>
    <x v="8"/>
    <x v="1"/>
    <x v="1"/>
    <x v="14"/>
    <s v="1-1FS"/>
    <x v="1"/>
    <x v="4"/>
    <n v="199815000"/>
  </r>
  <r>
    <s v="KL4222WABTG"/>
    <x v="107"/>
    <x v="17"/>
    <x v="19"/>
    <x v="19"/>
    <x v="8"/>
    <x v="1"/>
    <x v="1"/>
    <x v="15"/>
    <s v="2-2FS"/>
    <x v="1"/>
    <x v="4"/>
    <n v="199815000"/>
  </r>
  <r>
    <s v="KL4222WACTG"/>
    <x v="107"/>
    <x v="17"/>
    <x v="19"/>
    <x v="19"/>
    <x v="8"/>
    <x v="1"/>
    <x v="1"/>
    <x v="16"/>
    <s v="3-3FS"/>
    <x v="1"/>
    <x v="4"/>
    <n v="199815000"/>
  </r>
  <r>
    <s v="KL4222WADTG"/>
    <x v="107"/>
    <x v="17"/>
    <x v="19"/>
    <x v="19"/>
    <x v="8"/>
    <x v="1"/>
    <x v="1"/>
    <x v="17"/>
    <s v="4-4FS"/>
    <x v="1"/>
    <x v="4"/>
    <n v="199815000"/>
  </r>
  <r>
    <s v="KL4222WAAT4"/>
    <x v="108"/>
    <x v="17"/>
    <x v="19"/>
    <x v="19"/>
    <x v="8"/>
    <x v="1"/>
    <x v="1"/>
    <x v="14"/>
    <s v="1-1FS"/>
    <x v="2"/>
    <x v="4"/>
    <n v="237606600"/>
  </r>
  <r>
    <s v="KL4222WABT4"/>
    <x v="108"/>
    <x v="17"/>
    <x v="19"/>
    <x v="19"/>
    <x v="8"/>
    <x v="1"/>
    <x v="1"/>
    <x v="15"/>
    <s v="2-2FS"/>
    <x v="2"/>
    <x v="4"/>
    <n v="237606600"/>
  </r>
  <r>
    <s v="KL4222WACT4"/>
    <x v="108"/>
    <x v="17"/>
    <x v="19"/>
    <x v="19"/>
    <x v="8"/>
    <x v="1"/>
    <x v="1"/>
    <x v="16"/>
    <s v="3-3FS"/>
    <x v="2"/>
    <x v="4"/>
    <n v="237606600"/>
  </r>
  <r>
    <s v="KL4222WADT4"/>
    <x v="108"/>
    <x v="17"/>
    <x v="19"/>
    <x v="19"/>
    <x v="8"/>
    <x v="1"/>
    <x v="1"/>
    <x v="17"/>
    <s v="4-4FS"/>
    <x v="2"/>
    <x v="4"/>
    <n v="237606600"/>
  </r>
  <r>
    <s v="KL4155WAYMG"/>
    <x v="109"/>
    <x v="7"/>
    <x v="20"/>
    <x v="20"/>
    <x v="9"/>
    <x v="1"/>
    <x v="1"/>
    <x v="1"/>
    <s v="5000+VirtWKS"/>
    <x v="1"/>
    <x v="1"/>
    <n v="85239"/>
  </r>
  <r>
    <s v="KL4155WAXMG"/>
    <x v="109"/>
    <x v="7"/>
    <x v="20"/>
    <x v="20"/>
    <x v="9"/>
    <x v="1"/>
    <x v="1"/>
    <x v="2"/>
    <s v="2500-4999VirtWKS"/>
    <x v="1"/>
    <x v="1"/>
    <n v="89628"/>
  </r>
  <r>
    <s v="KL4155WAWMG"/>
    <x v="109"/>
    <x v="7"/>
    <x v="20"/>
    <x v="20"/>
    <x v="9"/>
    <x v="1"/>
    <x v="1"/>
    <x v="3"/>
    <s v="1500-2499VirtWKS"/>
    <x v="1"/>
    <x v="1"/>
    <n v="95634"/>
  </r>
  <r>
    <s v="KL4155WAVMG"/>
    <x v="109"/>
    <x v="7"/>
    <x v="20"/>
    <x v="20"/>
    <x v="9"/>
    <x v="1"/>
    <x v="1"/>
    <x v="4"/>
    <s v="1000-1499VirtWKS"/>
    <x v="1"/>
    <x v="1"/>
    <n v="100023"/>
  </r>
  <r>
    <s v="KL4155WAYM4"/>
    <x v="110"/>
    <x v="7"/>
    <x v="20"/>
    <x v="20"/>
    <x v="9"/>
    <x v="1"/>
    <x v="1"/>
    <x v="1"/>
    <s v="5000+VirtWKS"/>
    <x v="2"/>
    <x v="1"/>
    <n v="101871"/>
  </r>
  <r>
    <s v="KL4155WAUMG"/>
    <x v="109"/>
    <x v="7"/>
    <x v="20"/>
    <x v="20"/>
    <x v="9"/>
    <x v="1"/>
    <x v="1"/>
    <x v="5"/>
    <s v="500-999VirtWKS"/>
    <x v="1"/>
    <x v="1"/>
    <n v="107184"/>
  </r>
  <r>
    <s v="KL4155WAXM4"/>
    <x v="110"/>
    <x v="7"/>
    <x v="20"/>
    <x v="20"/>
    <x v="9"/>
    <x v="1"/>
    <x v="1"/>
    <x v="2"/>
    <s v="2500-4999VirtWKS"/>
    <x v="2"/>
    <x v="1"/>
    <n v="107646"/>
  </r>
  <r>
    <s v="KL4155WATMG"/>
    <x v="109"/>
    <x v="7"/>
    <x v="20"/>
    <x v="20"/>
    <x v="9"/>
    <x v="1"/>
    <x v="1"/>
    <x v="6"/>
    <s v="250-499VirtWKS"/>
    <x v="1"/>
    <x v="1"/>
    <n v="114114"/>
  </r>
  <r>
    <s v="KL4155WAWM4"/>
    <x v="110"/>
    <x v="7"/>
    <x v="20"/>
    <x v="20"/>
    <x v="9"/>
    <x v="1"/>
    <x v="1"/>
    <x v="3"/>
    <s v="1500-2499VirtWKS"/>
    <x v="2"/>
    <x v="1"/>
    <n v="114576"/>
  </r>
  <r>
    <s v="KL4155WASMG"/>
    <x v="109"/>
    <x v="7"/>
    <x v="20"/>
    <x v="20"/>
    <x v="9"/>
    <x v="1"/>
    <x v="1"/>
    <x v="8"/>
    <s v="150-249VirtWKS"/>
    <x v="1"/>
    <x v="1"/>
    <n v="119889"/>
  </r>
  <r>
    <s v="KL4155WAVM4"/>
    <x v="110"/>
    <x v="7"/>
    <x v="20"/>
    <x v="20"/>
    <x v="9"/>
    <x v="1"/>
    <x v="1"/>
    <x v="4"/>
    <s v="1000-1499VirtWKS"/>
    <x v="2"/>
    <x v="1"/>
    <n v="120120"/>
  </r>
  <r>
    <s v="KL4155WARMG"/>
    <x v="109"/>
    <x v="7"/>
    <x v="20"/>
    <x v="20"/>
    <x v="9"/>
    <x v="1"/>
    <x v="1"/>
    <x v="7"/>
    <s v="100-149VirtWKS"/>
    <x v="1"/>
    <x v="1"/>
    <n v="127050"/>
  </r>
  <r>
    <s v="KL4155WAUM4"/>
    <x v="110"/>
    <x v="7"/>
    <x v="20"/>
    <x v="20"/>
    <x v="9"/>
    <x v="1"/>
    <x v="1"/>
    <x v="5"/>
    <s v="500-999VirtWKS"/>
    <x v="2"/>
    <x v="1"/>
    <n v="128667"/>
  </r>
  <r>
    <s v="KL4155WAQMG"/>
    <x v="109"/>
    <x v="7"/>
    <x v="20"/>
    <x v="20"/>
    <x v="9"/>
    <x v="1"/>
    <x v="1"/>
    <x v="9"/>
    <s v="50-99VirtWKS"/>
    <x v="1"/>
    <x v="1"/>
    <n v="133980"/>
  </r>
  <r>
    <s v="KL4155WATM4"/>
    <x v="110"/>
    <x v="7"/>
    <x v="20"/>
    <x v="20"/>
    <x v="9"/>
    <x v="1"/>
    <x v="1"/>
    <x v="6"/>
    <s v="250-499VirtWKS"/>
    <x v="2"/>
    <x v="1"/>
    <n v="136983"/>
  </r>
  <r>
    <s v="KL4155WAPMG"/>
    <x v="109"/>
    <x v="7"/>
    <x v="20"/>
    <x v="20"/>
    <x v="9"/>
    <x v="1"/>
    <x v="1"/>
    <x v="10"/>
    <s v="25-49VirtWKS"/>
    <x v="1"/>
    <x v="1"/>
    <n v="142065"/>
  </r>
  <r>
    <s v="KL4155WASM4"/>
    <x v="110"/>
    <x v="7"/>
    <x v="20"/>
    <x v="20"/>
    <x v="9"/>
    <x v="1"/>
    <x v="1"/>
    <x v="8"/>
    <s v="150-249VirtWKS"/>
    <x v="2"/>
    <x v="1"/>
    <n v="143913"/>
  </r>
  <r>
    <s v="KL4155WANMG"/>
    <x v="109"/>
    <x v="7"/>
    <x v="20"/>
    <x v="20"/>
    <x v="9"/>
    <x v="1"/>
    <x v="1"/>
    <x v="13"/>
    <s v="20-24VirtWKS"/>
    <x v="1"/>
    <x v="1"/>
    <n v="151536"/>
  </r>
  <r>
    <s v="KL4155WARM4"/>
    <x v="110"/>
    <x v="7"/>
    <x v="20"/>
    <x v="20"/>
    <x v="9"/>
    <x v="1"/>
    <x v="1"/>
    <x v="7"/>
    <s v="100-149VirtWKS"/>
    <x v="2"/>
    <x v="1"/>
    <n v="152460"/>
  </r>
  <r>
    <s v="KL4155WAMMG"/>
    <x v="109"/>
    <x v="7"/>
    <x v="20"/>
    <x v="20"/>
    <x v="9"/>
    <x v="1"/>
    <x v="1"/>
    <x v="12"/>
    <s v="15-19VirtWKS"/>
    <x v="1"/>
    <x v="1"/>
    <n v="159621"/>
  </r>
  <r>
    <s v="KL4155WAQM4"/>
    <x v="110"/>
    <x v="7"/>
    <x v="20"/>
    <x v="20"/>
    <x v="9"/>
    <x v="1"/>
    <x v="1"/>
    <x v="9"/>
    <s v="50-99VirtWKS"/>
    <x v="2"/>
    <x v="1"/>
    <n v="160545"/>
  </r>
  <r>
    <s v="KL4155WAKMG"/>
    <x v="109"/>
    <x v="7"/>
    <x v="20"/>
    <x v="20"/>
    <x v="9"/>
    <x v="1"/>
    <x v="1"/>
    <x v="0"/>
    <s v="10-14VirtWKS"/>
    <x v="1"/>
    <x v="1"/>
    <n v="170016"/>
  </r>
  <r>
    <s v="KL4155WAPM4"/>
    <x v="110"/>
    <x v="7"/>
    <x v="20"/>
    <x v="20"/>
    <x v="9"/>
    <x v="1"/>
    <x v="1"/>
    <x v="10"/>
    <s v="25-49VirtWKS"/>
    <x v="2"/>
    <x v="1"/>
    <n v="170478"/>
  </r>
  <r>
    <s v="KL4155WANM4"/>
    <x v="110"/>
    <x v="7"/>
    <x v="20"/>
    <x v="20"/>
    <x v="9"/>
    <x v="1"/>
    <x v="1"/>
    <x v="13"/>
    <s v="20-24VirtWKS"/>
    <x v="2"/>
    <x v="1"/>
    <n v="181797"/>
  </r>
  <r>
    <s v="KL4155WAMM4"/>
    <x v="110"/>
    <x v="7"/>
    <x v="20"/>
    <x v="20"/>
    <x v="9"/>
    <x v="1"/>
    <x v="1"/>
    <x v="12"/>
    <s v="15-19VirtWKS"/>
    <x v="2"/>
    <x v="1"/>
    <n v="191499"/>
  </r>
  <r>
    <s v="KL4155WAKM4"/>
    <x v="110"/>
    <x v="7"/>
    <x v="20"/>
    <x v="20"/>
    <x v="9"/>
    <x v="1"/>
    <x v="1"/>
    <x v="0"/>
    <s v="10-14VirtWKS"/>
    <x v="2"/>
    <x v="1"/>
    <n v="203973"/>
  </r>
  <r>
    <s v="KL4155WAYFG"/>
    <x v="111"/>
    <x v="7"/>
    <x v="20"/>
    <x v="20"/>
    <x v="9"/>
    <x v="1"/>
    <x v="1"/>
    <x v="1"/>
    <s v="5000+VirtWKS"/>
    <x v="1"/>
    <x v="2"/>
    <n v="1021020"/>
  </r>
  <r>
    <s v="KL4155WAXFG"/>
    <x v="111"/>
    <x v="7"/>
    <x v="20"/>
    <x v="20"/>
    <x v="9"/>
    <x v="1"/>
    <x v="1"/>
    <x v="2"/>
    <s v="2500-4999VirtWKS"/>
    <x v="1"/>
    <x v="2"/>
    <n v="1076460"/>
  </r>
  <r>
    <s v="KL4155WAYF4"/>
    <x v="112"/>
    <x v="7"/>
    <x v="20"/>
    <x v="20"/>
    <x v="9"/>
    <x v="1"/>
    <x v="1"/>
    <x v="1"/>
    <s v="5000+VirtWKS"/>
    <x v="2"/>
    <x v="2"/>
    <n v="1122660"/>
  </r>
  <r>
    <s v="KL4155WAWFG"/>
    <x v="111"/>
    <x v="7"/>
    <x v="20"/>
    <x v="20"/>
    <x v="9"/>
    <x v="1"/>
    <x v="1"/>
    <x v="3"/>
    <s v="1500-2499VirtWKS"/>
    <x v="1"/>
    <x v="2"/>
    <n v="1145760"/>
  </r>
  <r>
    <s v="KL4155WAXF4"/>
    <x v="112"/>
    <x v="7"/>
    <x v="20"/>
    <x v="20"/>
    <x v="9"/>
    <x v="1"/>
    <x v="1"/>
    <x v="2"/>
    <s v="2500-4999VirtWKS"/>
    <x v="2"/>
    <x v="2"/>
    <n v="1182720"/>
  </r>
  <r>
    <s v="KL4155WAVFG"/>
    <x v="111"/>
    <x v="7"/>
    <x v="20"/>
    <x v="20"/>
    <x v="9"/>
    <x v="1"/>
    <x v="1"/>
    <x v="4"/>
    <s v="1000-1499VirtWKS"/>
    <x v="1"/>
    <x v="2"/>
    <n v="1201200"/>
  </r>
  <r>
    <s v="KL4155WAWF4"/>
    <x v="112"/>
    <x v="7"/>
    <x v="20"/>
    <x v="20"/>
    <x v="9"/>
    <x v="1"/>
    <x v="1"/>
    <x v="3"/>
    <s v="1500-2499VirtWKS"/>
    <x v="2"/>
    <x v="2"/>
    <n v="1261260"/>
  </r>
  <r>
    <s v="KL4155WAUFG"/>
    <x v="111"/>
    <x v="7"/>
    <x v="20"/>
    <x v="20"/>
    <x v="9"/>
    <x v="1"/>
    <x v="1"/>
    <x v="5"/>
    <s v="500-999VirtWKS"/>
    <x v="1"/>
    <x v="2"/>
    <n v="1286670"/>
  </r>
  <r>
    <s v="KL4155WAVF4"/>
    <x v="112"/>
    <x v="7"/>
    <x v="20"/>
    <x v="20"/>
    <x v="9"/>
    <x v="1"/>
    <x v="1"/>
    <x v="4"/>
    <s v="1000-1499VirtWKS"/>
    <x v="2"/>
    <x v="2"/>
    <n v="1321320"/>
  </r>
  <r>
    <s v="KL4155WATFG"/>
    <x v="111"/>
    <x v="7"/>
    <x v="20"/>
    <x v="20"/>
    <x v="9"/>
    <x v="1"/>
    <x v="1"/>
    <x v="6"/>
    <s v="250-499VirtWKS"/>
    <x v="1"/>
    <x v="2"/>
    <n v="1369830"/>
  </r>
  <r>
    <s v="KL4155WAYDG"/>
    <x v="113"/>
    <x v="18"/>
    <x v="20"/>
    <x v="20"/>
    <x v="9"/>
    <x v="1"/>
    <x v="1"/>
    <x v="1"/>
    <s v="5000+VirtWKS"/>
    <x v="1"/>
    <x v="3"/>
    <n v="1390620"/>
  </r>
  <r>
    <s v="KL4155WAUF4"/>
    <x v="112"/>
    <x v="7"/>
    <x v="20"/>
    <x v="20"/>
    <x v="9"/>
    <x v="1"/>
    <x v="1"/>
    <x v="5"/>
    <s v="500-999VirtWKS"/>
    <x v="2"/>
    <x v="2"/>
    <n v="1413720"/>
  </r>
  <r>
    <s v="KL4155WASFG"/>
    <x v="111"/>
    <x v="7"/>
    <x v="20"/>
    <x v="20"/>
    <x v="9"/>
    <x v="1"/>
    <x v="1"/>
    <x v="8"/>
    <s v="150-249VirtWKS"/>
    <x v="1"/>
    <x v="2"/>
    <n v="1439130"/>
  </r>
  <r>
    <s v="KL4155WAXDG"/>
    <x v="113"/>
    <x v="18"/>
    <x v="20"/>
    <x v="20"/>
    <x v="9"/>
    <x v="1"/>
    <x v="1"/>
    <x v="2"/>
    <s v="2500-4999VirtWKS"/>
    <x v="1"/>
    <x v="3"/>
    <n v="1466850"/>
  </r>
  <r>
    <s v="KL4155WATF4"/>
    <x v="112"/>
    <x v="7"/>
    <x v="20"/>
    <x v="20"/>
    <x v="9"/>
    <x v="1"/>
    <x v="1"/>
    <x v="6"/>
    <s v="250-499VirtWKS"/>
    <x v="2"/>
    <x v="2"/>
    <n v="1506120"/>
  </r>
  <r>
    <s v="KL4155WARFG"/>
    <x v="111"/>
    <x v="7"/>
    <x v="20"/>
    <x v="20"/>
    <x v="9"/>
    <x v="1"/>
    <x v="1"/>
    <x v="7"/>
    <s v="100-149VirtWKS"/>
    <x v="1"/>
    <x v="2"/>
    <n v="1522290"/>
  </r>
  <r>
    <s v="KL4155WAYD4"/>
    <x v="114"/>
    <x v="18"/>
    <x v="20"/>
    <x v="20"/>
    <x v="9"/>
    <x v="1"/>
    <x v="1"/>
    <x v="1"/>
    <s v="5000+VirtWKS"/>
    <x v="2"/>
    <x v="3"/>
    <n v="1529220"/>
  </r>
  <r>
    <s v="KL4155WAWDG"/>
    <x v="113"/>
    <x v="18"/>
    <x v="20"/>
    <x v="20"/>
    <x v="9"/>
    <x v="1"/>
    <x v="1"/>
    <x v="3"/>
    <s v="1500-2499VirtWKS"/>
    <x v="1"/>
    <x v="3"/>
    <n v="1563870"/>
  </r>
  <r>
    <s v="KL4155WASF4"/>
    <x v="112"/>
    <x v="7"/>
    <x v="20"/>
    <x v="20"/>
    <x v="9"/>
    <x v="1"/>
    <x v="1"/>
    <x v="8"/>
    <s v="150-249VirtWKS"/>
    <x v="2"/>
    <x v="2"/>
    <n v="1584660"/>
  </r>
  <r>
    <s v="KL4155WAQFG"/>
    <x v="111"/>
    <x v="7"/>
    <x v="20"/>
    <x v="20"/>
    <x v="9"/>
    <x v="1"/>
    <x v="1"/>
    <x v="9"/>
    <s v="50-99VirtWKS"/>
    <x v="1"/>
    <x v="2"/>
    <n v="1607760"/>
  </r>
  <r>
    <s v="KL4155WAXD4"/>
    <x v="114"/>
    <x v="18"/>
    <x v="20"/>
    <x v="20"/>
    <x v="9"/>
    <x v="1"/>
    <x v="1"/>
    <x v="2"/>
    <s v="2500-4999VirtWKS"/>
    <x v="2"/>
    <x v="3"/>
    <n v="1614690"/>
  </r>
  <r>
    <s v="KL4155WAVDG"/>
    <x v="113"/>
    <x v="18"/>
    <x v="20"/>
    <x v="20"/>
    <x v="9"/>
    <x v="1"/>
    <x v="1"/>
    <x v="4"/>
    <s v="1000-1499VirtWKS"/>
    <x v="1"/>
    <x v="3"/>
    <n v="1640100"/>
  </r>
  <r>
    <s v="KL4155WARF4"/>
    <x v="112"/>
    <x v="7"/>
    <x v="20"/>
    <x v="20"/>
    <x v="9"/>
    <x v="1"/>
    <x v="1"/>
    <x v="7"/>
    <s v="100-149VirtWKS"/>
    <x v="2"/>
    <x v="2"/>
    <n v="1674750"/>
  </r>
  <r>
    <s v="KL4155WAPFG"/>
    <x v="111"/>
    <x v="7"/>
    <x v="20"/>
    <x v="20"/>
    <x v="9"/>
    <x v="1"/>
    <x v="1"/>
    <x v="10"/>
    <s v="25-49VirtWKS"/>
    <x v="1"/>
    <x v="2"/>
    <n v="1704780"/>
  </r>
  <r>
    <s v="KL4155WAYTG"/>
    <x v="115"/>
    <x v="18"/>
    <x v="20"/>
    <x v="20"/>
    <x v="9"/>
    <x v="1"/>
    <x v="1"/>
    <x v="1"/>
    <s v="5000+VirtWKS"/>
    <x v="1"/>
    <x v="4"/>
    <n v="1716330"/>
  </r>
  <r>
    <s v="KL4155WAWD4"/>
    <x v="114"/>
    <x v="18"/>
    <x v="20"/>
    <x v="20"/>
    <x v="9"/>
    <x v="1"/>
    <x v="1"/>
    <x v="3"/>
    <s v="1500-2499VirtWKS"/>
    <x v="2"/>
    <x v="3"/>
    <n v="1718640"/>
  </r>
  <r>
    <s v="KL4155WAUDG"/>
    <x v="113"/>
    <x v="18"/>
    <x v="20"/>
    <x v="20"/>
    <x v="9"/>
    <x v="1"/>
    <x v="1"/>
    <x v="5"/>
    <s v="500-999VirtWKS"/>
    <x v="1"/>
    <x v="3"/>
    <n v="1753290"/>
  </r>
  <r>
    <s v="KL4155WAQF4"/>
    <x v="112"/>
    <x v="7"/>
    <x v="20"/>
    <x v="20"/>
    <x v="9"/>
    <x v="1"/>
    <x v="1"/>
    <x v="9"/>
    <s v="50-99VirtWKS"/>
    <x v="2"/>
    <x v="2"/>
    <n v="1767150"/>
  </r>
  <r>
    <s v="KL4155WAVD4"/>
    <x v="114"/>
    <x v="18"/>
    <x v="20"/>
    <x v="20"/>
    <x v="9"/>
    <x v="1"/>
    <x v="1"/>
    <x v="4"/>
    <s v="1000-1499VirtWKS"/>
    <x v="2"/>
    <x v="3"/>
    <n v="1801800"/>
  </r>
  <r>
    <s v="KL4155WAXTG"/>
    <x v="115"/>
    <x v="18"/>
    <x v="20"/>
    <x v="20"/>
    <x v="9"/>
    <x v="1"/>
    <x v="1"/>
    <x v="2"/>
    <s v="2500-4999VirtWKS"/>
    <x v="1"/>
    <x v="4"/>
    <n v="1811040"/>
  </r>
  <r>
    <s v="KL4155WANFG"/>
    <x v="111"/>
    <x v="7"/>
    <x v="20"/>
    <x v="20"/>
    <x v="9"/>
    <x v="1"/>
    <x v="1"/>
    <x v="13"/>
    <s v="20-24VirtWKS"/>
    <x v="1"/>
    <x v="2"/>
    <n v="1817970"/>
  </r>
  <r>
    <s v="KL4155WATDG"/>
    <x v="113"/>
    <x v="18"/>
    <x v="20"/>
    <x v="20"/>
    <x v="9"/>
    <x v="1"/>
    <x v="1"/>
    <x v="6"/>
    <s v="250-499VirtWKS"/>
    <x v="1"/>
    <x v="3"/>
    <n v="1868790"/>
  </r>
  <r>
    <s v="KL4155WAPF4"/>
    <x v="112"/>
    <x v="7"/>
    <x v="20"/>
    <x v="20"/>
    <x v="9"/>
    <x v="1"/>
    <x v="1"/>
    <x v="10"/>
    <s v="25-49VirtWKS"/>
    <x v="2"/>
    <x v="2"/>
    <n v="1875720"/>
  </r>
  <r>
    <s v="KL4155WAYT4"/>
    <x v="116"/>
    <x v="18"/>
    <x v="20"/>
    <x v="20"/>
    <x v="9"/>
    <x v="1"/>
    <x v="1"/>
    <x v="1"/>
    <s v="5000+VirtWKS"/>
    <x v="2"/>
    <x v="4"/>
    <n v="1887270"/>
  </r>
  <r>
    <s v="KL4155WAMFG"/>
    <x v="111"/>
    <x v="7"/>
    <x v="20"/>
    <x v="20"/>
    <x v="9"/>
    <x v="1"/>
    <x v="1"/>
    <x v="12"/>
    <s v="15-19VirtWKS"/>
    <x v="1"/>
    <x v="2"/>
    <n v="1914990"/>
  </r>
  <r>
    <s v="KL4155WAWTG"/>
    <x v="115"/>
    <x v="18"/>
    <x v="20"/>
    <x v="20"/>
    <x v="9"/>
    <x v="1"/>
    <x v="1"/>
    <x v="3"/>
    <s v="1500-2499VirtWKS"/>
    <x v="1"/>
    <x v="4"/>
    <n v="1926540"/>
  </r>
  <r>
    <s v="KL4155WAUD4"/>
    <x v="114"/>
    <x v="18"/>
    <x v="20"/>
    <x v="20"/>
    <x v="9"/>
    <x v="1"/>
    <x v="1"/>
    <x v="5"/>
    <s v="500-999VirtWKS"/>
    <x v="2"/>
    <x v="3"/>
    <n v="1928850"/>
  </r>
  <r>
    <s v="KL4155WASDG"/>
    <x v="113"/>
    <x v="18"/>
    <x v="20"/>
    <x v="20"/>
    <x v="9"/>
    <x v="1"/>
    <x v="1"/>
    <x v="8"/>
    <s v="150-249VirtWKS"/>
    <x v="1"/>
    <x v="3"/>
    <n v="1963500"/>
  </r>
  <r>
    <s v="KL4155WAXT4"/>
    <x v="116"/>
    <x v="18"/>
    <x v="20"/>
    <x v="20"/>
    <x v="9"/>
    <x v="1"/>
    <x v="1"/>
    <x v="2"/>
    <s v="2500-4999VirtWKS"/>
    <x v="2"/>
    <x v="4"/>
    <n v="1991220"/>
  </r>
  <r>
    <s v="KL4155WANF4"/>
    <x v="112"/>
    <x v="7"/>
    <x v="20"/>
    <x v="20"/>
    <x v="9"/>
    <x v="1"/>
    <x v="1"/>
    <x v="13"/>
    <s v="20-24VirtWKS"/>
    <x v="2"/>
    <x v="2"/>
    <n v="1998150"/>
  </r>
  <r>
    <s v="KL4155WAVTG"/>
    <x v="115"/>
    <x v="18"/>
    <x v="20"/>
    <x v="20"/>
    <x v="9"/>
    <x v="1"/>
    <x v="1"/>
    <x v="4"/>
    <s v="1000-1499VirtWKS"/>
    <x v="1"/>
    <x v="4"/>
    <n v="2021250"/>
  </r>
  <r>
    <s v="KL4155WAKFG"/>
    <x v="111"/>
    <x v="7"/>
    <x v="20"/>
    <x v="20"/>
    <x v="9"/>
    <x v="1"/>
    <x v="1"/>
    <x v="0"/>
    <s v="10-14VirtWKS"/>
    <x v="1"/>
    <x v="2"/>
    <n v="2039730"/>
  </r>
  <r>
    <s v="KL4155WATD4"/>
    <x v="114"/>
    <x v="18"/>
    <x v="20"/>
    <x v="20"/>
    <x v="9"/>
    <x v="1"/>
    <x v="1"/>
    <x v="6"/>
    <s v="250-499VirtWKS"/>
    <x v="2"/>
    <x v="3"/>
    <n v="2053590"/>
  </r>
  <r>
    <s v="KL4155WARDG"/>
    <x v="113"/>
    <x v="18"/>
    <x v="20"/>
    <x v="20"/>
    <x v="9"/>
    <x v="1"/>
    <x v="1"/>
    <x v="7"/>
    <s v="100-149VirtWKS"/>
    <x v="1"/>
    <x v="3"/>
    <n v="2076690"/>
  </r>
  <r>
    <s v="KL4155WAMF4"/>
    <x v="112"/>
    <x v="7"/>
    <x v="20"/>
    <x v="20"/>
    <x v="9"/>
    <x v="1"/>
    <x v="1"/>
    <x v="12"/>
    <s v="15-19VirtWKS"/>
    <x v="2"/>
    <x v="2"/>
    <n v="2106720"/>
  </r>
  <r>
    <s v="KL4155WAWT4"/>
    <x v="116"/>
    <x v="18"/>
    <x v="20"/>
    <x v="20"/>
    <x v="9"/>
    <x v="1"/>
    <x v="1"/>
    <x v="3"/>
    <s v="1500-2499VirtWKS"/>
    <x v="2"/>
    <x v="4"/>
    <n v="2120580"/>
  </r>
  <r>
    <s v="KL4155WASD4"/>
    <x v="114"/>
    <x v="18"/>
    <x v="20"/>
    <x v="20"/>
    <x v="9"/>
    <x v="1"/>
    <x v="1"/>
    <x v="8"/>
    <s v="150-249VirtWKS"/>
    <x v="2"/>
    <x v="3"/>
    <n v="2159850"/>
  </r>
  <r>
    <s v="KL4155WAUTG"/>
    <x v="115"/>
    <x v="18"/>
    <x v="20"/>
    <x v="20"/>
    <x v="9"/>
    <x v="1"/>
    <x v="1"/>
    <x v="5"/>
    <s v="500-999VirtWKS"/>
    <x v="1"/>
    <x v="4"/>
    <n v="2162160"/>
  </r>
  <r>
    <s v="KL4155WAQDG"/>
    <x v="113"/>
    <x v="18"/>
    <x v="20"/>
    <x v="20"/>
    <x v="9"/>
    <x v="1"/>
    <x v="1"/>
    <x v="9"/>
    <s v="50-99VirtWKS"/>
    <x v="1"/>
    <x v="3"/>
    <n v="2192190"/>
  </r>
  <r>
    <s v="KL4155WAVT4"/>
    <x v="116"/>
    <x v="18"/>
    <x v="20"/>
    <x v="20"/>
    <x v="9"/>
    <x v="1"/>
    <x v="1"/>
    <x v="4"/>
    <s v="1000-1499VirtWKS"/>
    <x v="2"/>
    <x v="4"/>
    <n v="2224530"/>
  </r>
  <r>
    <s v="KL4155WAKF4"/>
    <x v="112"/>
    <x v="7"/>
    <x v="20"/>
    <x v="20"/>
    <x v="9"/>
    <x v="1"/>
    <x v="1"/>
    <x v="0"/>
    <s v="10-14VirtWKS"/>
    <x v="2"/>
    <x v="2"/>
    <n v="2245320"/>
  </r>
  <r>
    <s v="KL4155WARD4"/>
    <x v="114"/>
    <x v="18"/>
    <x v="20"/>
    <x v="20"/>
    <x v="9"/>
    <x v="1"/>
    <x v="1"/>
    <x v="7"/>
    <s v="100-149VirtWKS"/>
    <x v="2"/>
    <x v="3"/>
    <n v="2284590"/>
  </r>
  <r>
    <s v="KL4155WATTG"/>
    <x v="115"/>
    <x v="18"/>
    <x v="20"/>
    <x v="20"/>
    <x v="9"/>
    <x v="1"/>
    <x v="1"/>
    <x v="6"/>
    <s v="250-499VirtWKS"/>
    <x v="1"/>
    <x v="4"/>
    <n v="2310000"/>
  </r>
  <r>
    <s v="KL4155WAPDG"/>
    <x v="113"/>
    <x v="18"/>
    <x v="20"/>
    <x v="20"/>
    <x v="9"/>
    <x v="1"/>
    <x v="1"/>
    <x v="10"/>
    <s v="25-49VirtWKS"/>
    <x v="1"/>
    <x v="3"/>
    <n v="2333100"/>
  </r>
  <r>
    <s v="KL4155WAUT4"/>
    <x v="116"/>
    <x v="18"/>
    <x v="20"/>
    <x v="20"/>
    <x v="9"/>
    <x v="1"/>
    <x v="1"/>
    <x v="5"/>
    <s v="500-999VirtWKS"/>
    <x v="2"/>
    <x v="4"/>
    <n v="2379300"/>
  </r>
  <r>
    <s v="KL4155WAQD4"/>
    <x v="114"/>
    <x v="18"/>
    <x v="20"/>
    <x v="20"/>
    <x v="9"/>
    <x v="1"/>
    <x v="1"/>
    <x v="9"/>
    <s v="50-99VirtWKS"/>
    <x v="2"/>
    <x v="3"/>
    <n v="2402400"/>
  </r>
  <r>
    <s v="KL4155WASTG"/>
    <x v="115"/>
    <x v="18"/>
    <x v="20"/>
    <x v="20"/>
    <x v="9"/>
    <x v="1"/>
    <x v="1"/>
    <x v="8"/>
    <s v="150-249VirtWKS"/>
    <x v="1"/>
    <x v="4"/>
    <n v="2425500"/>
  </r>
  <r>
    <s v="KL4155WANDG"/>
    <x v="113"/>
    <x v="18"/>
    <x v="20"/>
    <x v="20"/>
    <x v="9"/>
    <x v="1"/>
    <x v="1"/>
    <x v="13"/>
    <s v="20-24VirtWKS"/>
    <x v="1"/>
    <x v="3"/>
    <n v="2471700"/>
  </r>
  <r>
    <s v="KL4155WATT4"/>
    <x v="116"/>
    <x v="18"/>
    <x v="20"/>
    <x v="20"/>
    <x v="9"/>
    <x v="1"/>
    <x v="1"/>
    <x v="6"/>
    <s v="250-499VirtWKS"/>
    <x v="2"/>
    <x v="4"/>
    <n v="2541000"/>
  </r>
  <r>
    <s v="KL4155WAPD4"/>
    <x v="114"/>
    <x v="18"/>
    <x v="20"/>
    <x v="20"/>
    <x v="9"/>
    <x v="1"/>
    <x v="1"/>
    <x v="10"/>
    <s v="25-49VirtWKS"/>
    <x v="2"/>
    <x v="3"/>
    <n v="2564100"/>
  </r>
  <r>
    <s v="KL4155WARTG"/>
    <x v="115"/>
    <x v="18"/>
    <x v="20"/>
    <x v="20"/>
    <x v="9"/>
    <x v="1"/>
    <x v="1"/>
    <x v="7"/>
    <s v="100-149VirtWKS"/>
    <x v="1"/>
    <x v="4"/>
    <n v="2564100"/>
  </r>
  <r>
    <s v="KL4155WAMDG"/>
    <x v="113"/>
    <x v="18"/>
    <x v="20"/>
    <x v="20"/>
    <x v="9"/>
    <x v="1"/>
    <x v="1"/>
    <x v="12"/>
    <s v="15-19VirtWKS"/>
    <x v="1"/>
    <x v="3"/>
    <n v="2610300"/>
  </r>
  <r>
    <s v="KL4155WAST4"/>
    <x v="116"/>
    <x v="18"/>
    <x v="20"/>
    <x v="20"/>
    <x v="9"/>
    <x v="1"/>
    <x v="1"/>
    <x v="8"/>
    <s v="150-249VirtWKS"/>
    <x v="2"/>
    <x v="4"/>
    <n v="2656500"/>
  </r>
  <r>
    <s v="KL4155WAQTG"/>
    <x v="115"/>
    <x v="18"/>
    <x v="20"/>
    <x v="20"/>
    <x v="9"/>
    <x v="1"/>
    <x v="1"/>
    <x v="9"/>
    <s v="50-99VirtWKS"/>
    <x v="1"/>
    <x v="4"/>
    <n v="2702700"/>
  </r>
  <r>
    <s v="KL4155WAND4"/>
    <x v="114"/>
    <x v="18"/>
    <x v="20"/>
    <x v="20"/>
    <x v="9"/>
    <x v="1"/>
    <x v="1"/>
    <x v="13"/>
    <s v="20-24VirtWKS"/>
    <x v="2"/>
    <x v="3"/>
    <n v="2725800"/>
  </r>
  <r>
    <s v="KL4155WAKDG"/>
    <x v="113"/>
    <x v="18"/>
    <x v="20"/>
    <x v="20"/>
    <x v="9"/>
    <x v="1"/>
    <x v="1"/>
    <x v="0"/>
    <s v="10-14VirtWKS"/>
    <x v="1"/>
    <x v="3"/>
    <n v="2772000"/>
  </r>
  <r>
    <s v="KL4155WART4"/>
    <x v="116"/>
    <x v="18"/>
    <x v="20"/>
    <x v="20"/>
    <x v="9"/>
    <x v="1"/>
    <x v="1"/>
    <x v="7"/>
    <s v="100-149VirtWKS"/>
    <x v="2"/>
    <x v="4"/>
    <n v="2818200"/>
  </r>
  <r>
    <s v="KL4155WAMD4"/>
    <x v="114"/>
    <x v="18"/>
    <x v="20"/>
    <x v="20"/>
    <x v="9"/>
    <x v="1"/>
    <x v="1"/>
    <x v="12"/>
    <s v="15-19VirtWKS"/>
    <x v="2"/>
    <x v="3"/>
    <n v="2864400"/>
  </r>
  <r>
    <s v="KL4155WAPTG"/>
    <x v="115"/>
    <x v="18"/>
    <x v="20"/>
    <x v="20"/>
    <x v="9"/>
    <x v="1"/>
    <x v="1"/>
    <x v="10"/>
    <s v="25-49VirtWKS"/>
    <x v="1"/>
    <x v="4"/>
    <n v="2864400"/>
  </r>
  <r>
    <s v="KL4155WAQT4"/>
    <x v="116"/>
    <x v="18"/>
    <x v="20"/>
    <x v="20"/>
    <x v="9"/>
    <x v="1"/>
    <x v="1"/>
    <x v="9"/>
    <s v="50-99VirtWKS"/>
    <x v="2"/>
    <x v="4"/>
    <n v="2979900"/>
  </r>
  <r>
    <s v="KL4155WAKD4"/>
    <x v="114"/>
    <x v="18"/>
    <x v="20"/>
    <x v="20"/>
    <x v="9"/>
    <x v="1"/>
    <x v="1"/>
    <x v="0"/>
    <s v="10-14VirtWKS"/>
    <x v="2"/>
    <x v="3"/>
    <n v="3049200"/>
  </r>
  <r>
    <s v="KL4155WANTG"/>
    <x v="115"/>
    <x v="18"/>
    <x v="20"/>
    <x v="20"/>
    <x v="9"/>
    <x v="1"/>
    <x v="1"/>
    <x v="13"/>
    <s v="20-24VirtWKS"/>
    <x v="1"/>
    <x v="4"/>
    <n v="3049200"/>
  </r>
  <r>
    <s v="KL4155WAPT4"/>
    <x v="116"/>
    <x v="18"/>
    <x v="20"/>
    <x v="20"/>
    <x v="9"/>
    <x v="1"/>
    <x v="1"/>
    <x v="10"/>
    <s v="25-49VirtWKS"/>
    <x v="2"/>
    <x v="4"/>
    <n v="3164700"/>
  </r>
  <r>
    <s v="KL4155WAMTG"/>
    <x v="115"/>
    <x v="18"/>
    <x v="20"/>
    <x v="20"/>
    <x v="9"/>
    <x v="1"/>
    <x v="1"/>
    <x v="12"/>
    <s v="15-19VirtWKS"/>
    <x v="1"/>
    <x v="4"/>
    <n v="3210900"/>
  </r>
  <r>
    <s v="KL4155WANT4"/>
    <x v="116"/>
    <x v="18"/>
    <x v="20"/>
    <x v="20"/>
    <x v="9"/>
    <x v="1"/>
    <x v="1"/>
    <x v="13"/>
    <s v="20-24VirtWKS"/>
    <x v="2"/>
    <x v="4"/>
    <n v="3372600"/>
  </r>
  <r>
    <s v="KL4155WAKTG"/>
    <x v="115"/>
    <x v="18"/>
    <x v="20"/>
    <x v="20"/>
    <x v="9"/>
    <x v="1"/>
    <x v="1"/>
    <x v="0"/>
    <s v="10-14VirtWKS"/>
    <x v="1"/>
    <x v="4"/>
    <n v="3441900"/>
  </r>
  <r>
    <s v="KL4155WAMT4"/>
    <x v="116"/>
    <x v="18"/>
    <x v="20"/>
    <x v="20"/>
    <x v="9"/>
    <x v="1"/>
    <x v="1"/>
    <x v="12"/>
    <s v="15-19VirtWKS"/>
    <x v="2"/>
    <x v="4"/>
    <n v="3534300"/>
  </r>
  <r>
    <s v="KL4155WAKT4"/>
    <x v="116"/>
    <x v="18"/>
    <x v="20"/>
    <x v="20"/>
    <x v="9"/>
    <x v="1"/>
    <x v="1"/>
    <x v="0"/>
    <s v="10-14VirtWKS"/>
    <x v="2"/>
    <x v="4"/>
    <n v="3765300"/>
  </r>
  <r>
    <s v="KL4255WAVMG"/>
    <x v="117"/>
    <x v="7"/>
    <x v="21"/>
    <x v="21"/>
    <x v="10"/>
    <x v="1"/>
    <x v="1"/>
    <x v="4"/>
    <s v="1000-1499VirtSvr"/>
    <x v="1"/>
    <x v="1"/>
    <n v="381150"/>
  </r>
  <r>
    <s v="KL4255WAWMG"/>
    <x v="117"/>
    <x v="7"/>
    <x v="21"/>
    <x v="21"/>
    <x v="10"/>
    <x v="1"/>
    <x v="1"/>
    <x v="3"/>
    <s v="1500-2499VirtSvr"/>
    <x v="1"/>
    <x v="1"/>
    <n v="381150"/>
  </r>
  <r>
    <s v="KL4255WAXMG"/>
    <x v="117"/>
    <x v="7"/>
    <x v="21"/>
    <x v="21"/>
    <x v="10"/>
    <x v="1"/>
    <x v="1"/>
    <x v="2"/>
    <s v="2500-4999VirtSvr"/>
    <x v="1"/>
    <x v="1"/>
    <n v="381150"/>
  </r>
  <r>
    <s v="KL4255WAYMG"/>
    <x v="117"/>
    <x v="7"/>
    <x v="21"/>
    <x v="21"/>
    <x v="10"/>
    <x v="1"/>
    <x v="1"/>
    <x v="1"/>
    <s v="5000+VirtSvr"/>
    <x v="1"/>
    <x v="1"/>
    <n v="381150"/>
  </r>
  <r>
    <s v="KL4255WAVM4"/>
    <x v="118"/>
    <x v="7"/>
    <x v="21"/>
    <x v="21"/>
    <x v="10"/>
    <x v="1"/>
    <x v="1"/>
    <x v="4"/>
    <s v="1000-1499VirtSvr"/>
    <x v="2"/>
    <x v="1"/>
    <n v="419265"/>
  </r>
  <r>
    <s v="KL4255WAWM4"/>
    <x v="118"/>
    <x v="7"/>
    <x v="21"/>
    <x v="21"/>
    <x v="10"/>
    <x v="1"/>
    <x v="1"/>
    <x v="3"/>
    <s v="1500-2499VirtSvr"/>
    <x v="2"/>
    <x v="1"/>
    <n v="419265"/>
  </r>
  <r>
    <s v="KL4255WAXM4"/>
    <x v="118"/>
    <x v="7"/>
    <x v="21"/>
    <x v="21"/>
    <x v="10"/>
    <x v="1"/>
    <x v="1"/>
    <x v="2"/>
    <s v="2500-4999VirtSvr"/>
    <x v="2"/>
    <x v="1"/>
    <n v="419265"/>
  </r>
  <r>
    <s v="KL4255WAYM4"/>
    <x v="118"/>
    <x v="7"/>
    <x v="21"/>
    <x v="21"/>
    <x v="10"/>
    <x v="1"/>
    <x v="1"/>
    <x v="1"/>
    <s v="5000+VirtSvr"/>
    <x v="2"/>
    <x v="1"/>
    <n v="419265"/>
  </r>
  <r>
    <s v="KL4255WARMG"/>
    <x v="117"/>
    <x v="7"/>
    <x v="21"/>
    <x v="21"/>
    <x v="10"/>
    <x v="1"/>
    <x v="1"/>
    <x v="7"/>
    <s v="100-149VirtSvr"/>
    <x v="1"/>
    <x v="1"/>
    <n v="457380"/>
  </r>
  <r>
    <s v="KL4255WASMG"/>
    <x v="117"/>
    <x v="7"/>
    <x v="21"/>
    <x v="21"/>
    <x v="10"/>
    <x v="1"/>
    <x v="1"/>
    <x v="8"/>
    <s v="150-249VirtSvr"/>
    <x v="1"/>
    <x v="1"/>
    <n v="457380"/>
  </r>
  <r>
    <s v="KL4255WATMG"/>
    <x v="117"/>
    <x v="7"/>
    <x v="21"/>
    <x v="21"/>
    <x v="10"/>
    <x v="1"/>
    <x v="1"/>
    <x v="6"/>
    <s v="250-499VirtSvr"/>
    <x v="1"/>
    <x v="1"/>
    <n v="457380"/>
  </r>
  <r>
    <s v="KL4255WAUMG"/>
    <x v="117"/>
    <x v="7"/>
    <x v="21"/>
    <x v="21"/>
    <x v="10"/>
    <x v="1"/>
    <x v="1"/>
    <x v="5"/>
    <s v="500-999VirtSvr"/>
    <x v="1"/>
    <x v="1"/>
    <n v="457380"/>
  </r>
  <r>
    <s v="KL4255WARM4"/>
    <x v="118"/>
    <x v="7"/>
    <x v="21"/>
    <x v="21"/>
    <x v="10"/>
    <x v="1"/>
    <x v="1"/>
    <x v="7"/>
    <s v="100-149VirtSvr"/>
    <x v="2"/>
    <x v="1"/>
    <n v="508200"/>
  </r>
  <r>
    <s v="KL4255WASM4"/>
    <x v="118"/>
    <x v="7"/>
    <x v="21"/>
    <x v="21"/>
    <x v="10"/>
    <x v="1"/>
    <x v="1"/>
    <x v="8"/>
    <s v="150-249VirtSvr"/>
    <x v="2"/>
    <x v="1"/>
    <n v="508200"/>
  </r>
  <r>
    <s v="KL4255WATM4"/>
    <x v="118"/>
    <x v="7"/>
    <x v="21"/>
    <x v="21"/>
    <x v="10"/>
    <x v="1"/>
    <x v="1"/>
    <x v="6"/>
    <s v="250-499VirtSvr"/>
    <x v="2"/>
    <x v="1"/>
    <n v="508200"/>
  </r>
  <r>
    <s v="KL4255WAUM4"/>
    <x v="118"/>
    <x v="7"/>
    <x v="21"/>
    <x v="21"/>
    <x v="10"/>
    <x v="1"/>
    <x v="1"/>
    <x v="5"/>
    <s v="500-999VirtSvr"/>
    <x v="2"/>
    <x v="1"/>
    <n v="508200"/>
  </r>
  <r>
    <s v="KL4255WAAMG"/>
    <x v="117"/>
    <x v="7"/>
    <x v="21"/>
    <x v="21"/>
    <x v="10"/>
    <x v="1"/>
    <x v="1"/>
    <x v="14"/>
    <s v="1-1VirtSvr"/>
    <x v="1"/>
    <x v="1"/>
    <n v="533610"/>
  </r>
  <r>
    <s v="KL4255WABMG"/>
    <x v="117"/>
    <x v="7"/>
    <x v="21"/>
    <x v="21"/>
    <x v="10"/>
    <x v="1"/>
    <x v="1"/>
    <x v="15"/>
    <s v="2-2VirtSvr"/>
    <x v="1"/>
    <x v="1"/>
    <n v="533610"/>
  </r>
  <r>
    <s v="KL4255WACMG"/>
    <x v="117"/>
    <x v="7"/>
    <x v="21"/>
    <x v="21"/>
    <x v="10"/>
    <x v="1"/>
    <x v="1"/>
    <x v="16"/>
    <s v="3-3VirtSvr"/>
    <x v="1"/>
    <x v="1"/>
    <n v="533610"/>
  </r>
  <r>
    <s v="KL4255WADMG"/>
    <x v="117"/>
    <x v="7"/>
    <x v="21"/>
    <x v="21"/>
    <x v="10"/>
    <x v="1"/>
    <x v="1"/>
    <x v="17"/>
    <s v="4-4VirtSvr"/>
    <x v="1"/>
    <x v="1"/>
    <n v="533610"/>
  </r>
  <r>
    <s v="KL4255WAEMG"/>
    <x v="117"/>
    <x v="7"/>
    <x v="21"/>
    <x v="21"/>
    <x v="10"/>
    <x v="1"/>
    <x v="1"/>
    <x v="11"/>
    <s v="5-9VirtSvr"/>
    <x v="1"/>
    <x v="1"/>
    <n v="533610"/>
  </r>
  <r>
    <s v="KL4255WAKMG"/>
    <x v="117"/>
    <x v="7"/>
    <x v="21"/>
    <x v="21"/>
    <x v="10"/>
    <x v="1"/>
    <x v="1"/>
    <x v="0"/>
    <s v="10-14VirtSvr"/>
    <x v="1"/>
    <x v="1"/>
    <n v="533610"/>
  </r>
  <r>
    <s v="KL4255WAMMG"/>
    <x v="117"/>
    <x v="7"/>
    <x v="21"/>
    <x v="21"/>
    <x v="10"/>
    <x v="1"/>
    <x v="1"/>
    <x v="12"/>
    <s v="15-19VirtSvr"/>
    <x v="1"/>
    <x v="1"/>
    <n v="533610"/>
  </r>
  <r>
    <s v="KL4255WANMG"/>
    <x v="117"/>
    <x v="7"/>
    <x v="21"/>
    <x v="21"/>
    <x v="10"/>
    <x v="1"/>
    <x v="1"/>
    <x v="13"/>
    <s v="20-24VirtSvr"/>
    <x v="1"/>
    <x v="1"/>
    <n v="533610"/>
  </r>
  <r>
    <s v="KL4255WAPMG"/>
    <x v="117"/>
    <x v="7"/>
    <x v="21"/>
    <x v="21"/>
    <x v="10"/>
    <x v="1"/>
    <x v="1"/>
    <x v="10"/>
    <s v="25-49VirtSvr"/>
    <x v="1"/>
    <x v="1"/>
    <n v="533610"/>
  </r>
  <r>
    <s v="KL4255WAQMG"/>
    <x v="117"/>
    <x v="7"/>
    <x v="21"/>
    <x v="21"/>
    <x v="10"/>
    <x v="1"/>
    <x v="1"/>
    <x v="9"/>
    <s v="50-99VirtSvr"/>
    <x v="1"/>
    <x v="1"/>
    <n v="533610"/>
  </r>
  <r>
    <s v="KL4255WAAM4"/>
    <x v="118"/>
    <x v="7"/>
    <x v="21"/>
    <x v="21"/>
    <x v="10"/>
    <x v="1"/>
    <x v="1"/>
    <x v="14"/>
    <s v="1-1VirtSvr"/>
    <x v="2"/>
    <x v="1"/>
    <n v="597135"/>
  </r>
  <r>
    <s v="KL4255WABM4"/>
    <x v="118"/>
    <x v="7"/>
    <x v="21"/>
    <x v="21"/>
    <x v="10"/>
    <x v="1"/>
    <x v="1"/>
    <x v="15"/>
    <s v="2-2VirtSvr"/>
    <x v="2"/>
    <x v="1"/>
    <n v="597135"/>
  </r>
  <r>
    <s v="KL4255WACM4"/>
    <x v="118"/>
    <x v="7"/>
    <x v="21"/>
    <x v="21"/>
    <x v="10"/>
    <x v="1"/>
    <x v="1"/>
    <x v="16"/>
    <s v="3-3VirtSvr"/>
    <x v="2"/>
    <x v="1"/>
    <n v="597135"/>
  </r>
  <r>
    <s v="KL4255WADM4"/>
    <x v="118"/>
    <x v="7"/>
    <x v="21"/>
    <x v="21"/>
    <x v="10"/>
    <x v="1"/>
    <x v="1"/>
    <x v="17"/>
    <s v="4-4VirtSvr"/>
    <x v="2"/>
    <x v="1"/>
    <n v="597135"/>
  </r>
  <r>
    <s v="KL4255WAEM4"/>
    <x v="118"/>
    <x v="7"/>
    <x v="21"/>
    <x v="21"/>
    <x v="10"/>
    <x v="1"/>
    <x v="1"/>
    <x v="11"/>
    <s v="5-9VirtSvr"/>
    <x v="2"/>
    <x v="1"/>
    <n v="597135"/>
  </r>
  <r>
    <s v="KL4255WAKM4"/>
    <x v="118"/>
    <x v="7"/>
    <x v="21"/>
    <x v="21"/>
    <x v="10"/>
    <x v="1"/>
    <x v="1"/>
    <x v="0"/>
    <s v="10-14VirtSvr"/>
    <x v="2"/>
    <x v="1"/>
    <n v="597135"/>
  </r>
  <r>
    <s v="KL4255WAMM4"/>
    <x v="118"/>
    <x v="7"/>
    <x v="21"/>
    <x v="21"/>
    <x v="10"/>
    <x v="1"/>
    <x v="1"/>
    <x v="12"/>
    <s v="15-19VirtSvr"/>
    <x v="2"/>
    <x v="1"/>
    <n v="597135"/>
  </r>
  <r>
    <s v="KL4255WANM4"/>
    <x v="118"/>
    <x v="7"/>
    <x v="21"/>
    <x v="21"/>
    <x v="10"/>
    <x v="1"/>
    <x v="1"/>
    <x v="13"/>
    <s v="20-24VirtSvr"/>
    <x v="2"/>
    <x v="1"/>
    <n v="597135"/>
  </r>
  <r>
    <s v="KL4255WAPM4"/>
    <x v="118"/>
    <x v="7"/>
    <x v="21"/>
    <x v="21"/>
    <x v="10"/>
    <x v="1"/>
    <x v="1"/>
    <x v="10"/>
    <s v="25-49VirtSvr"/>
    <x v="2"/>
    <x v="1"/>
    <n v="597135"/>
  </r>
  <r>
    <s v="KL4255WAQM4"/>
    <x v="118"/>
    <x v="7"/>
    <x v="21"/>
    <x v="21"/>
    <x v="10"/>
    <x v="1"/>
    <x v="1"/>
    <x v="9"/>
    <s v="50-99VirtSvr"/>
    <x v="2"/>
    <x v="1"/>
    <n v="597135"/>
  </r>
  <r>
    <s v="KL4255WAVFG"/>
    <x v="119"/>
    <x v="7"/>
    <x v="21"/>
    <x v="21"/>
    <x v="10"/>
    <x v="1"/>
    <x v="1"/>
    <x v="4"/>
    <s v="1000-1499VirtSvr"/>
    <x v="1"/>
    <x v="2"/>
    <n v="4250400"/>
  </r>
  <r>
    <s v="KL4255WAWFG"/>
    <x v="119"/>
    <x v="7"/>
    <x v="21"/>
    <x v="21"/>
    <x v="10"/>
    <x v="1"/>
    <x v="1"/>
    <x v="3"/>
    <s v="1500-2499VirtSvr"/>
    <x v="1"/>
    <x v="2"/>
    <n v="4250400"/>
  </r>
  <r>
    <s v="KL4255WAXFG"/>
    <x v="119"/>
    <x v="7"/>
    <x v="21"/>
    <x v="21"/>
    <x v="10"/>
    <x v="1"/>
    <x v="1"/>
    <x v="2"/>
    <s v="2500-4999VirtSvr"/>
    <x v="1"/>
    <x v="2"/>
    <n v="4250400"/>
  </r>
  <r>
    <s v="KL4255WAYFG"/>
    <x v="119"/>
    <x v="7"/>
    <x v="21"/>
    <x v="21"/>
    <x v="10"/>
    <x v="1"/>
    <x v="1"/>
    <x v="1"/>
    <s v="5000+VirtSvr"/>
    <x v="1"/>
    <x v="2"/>
    <n v="4250400"/>
  </r>
  <r>
    <s v="KL4255WAVF4"/>
    <x v="120"/>
    <x v="7"/>
    <x v="21"/>
    <x v="21"/>
    <x v="10"/>
    <x v="1"/>
    <x v="1"/>
    <x v="4"/>
    <s v="1000-1499VirtSvr"/>
    <x v="2"/>
    <x v="2"/>
    <n v="4666200"/>
  </r>
  <r>
    <s v="KL4255WAWF4"/>
    <x v="120"/>
    <x v="7"/>
    <x v="21"/>
    <x v="21"/>
    <x v="10"/>
    <x v="1"/>
    <x v="1"/>
    <x v="3"/>
    <s v="1500-2499VirtSvr"/>
    <x v="2"/>
    <x v="2"/>
    <n v="4666200"/>
  </r>
  <r>
    <s v="KL4255WAXF4"/>
    <x v="120"/>
    <x v="7"/>
    <x v="21"/>
    <x v="21"/>
    <x v="10"/>
    <x v="1"/>
    <x v="1"/>
    <x v="2"/>
    <s v="2500-4999VirtSvr"/>
    <x v="2"/>
    <x v="2"/>
    <n v="4666200"/>
  </r>
  <r>
    <s v="KL4255WAYF4"/>
    <x v="120"/>
    <x v="7"/>
    <x v="21"/>
    <x v="21"/>
    <x v="10"/>
    <x v="1"/>
    <x v="1"/>
    <x v="1"/>
    <s v="5000+VirtSvr"/>
    <x v="2"/>
    <x v="2"/>
    <n v="4666200"/>
  </r>
  <r>
    <s v="KL4255WARFG"/>
    <x v="119"/>
    <x v="7"/>
    <x v="21"/>
    <x v="21"/>
    <x v="10"/>
    <x v="1"/>
    <x v="1"/>
    <x v="7"/>
    <s v="100-149VirtSvr"/>
    <x v="1"/>
    <x v="2"/>
    <n v="5082000"/>
  </r>
  <r>
    <s v="KL4255WASFG"/>
    <x v="119"/>
    <x v="7"/>
    <x v="21"/>
    <x v="21"/>
    <x v="10"/>
    <x v="1"/>
    <x v="1"/>
    <x v="8"/>
    <s v="150-249VirtSvr"/>
    <x v="1"/>
    <x v="2"/>
    <n v="5082000"/>
  </r>
  <r>
    <s v="KL4255WATFG"/>
    <x v="119"/>
    <x v="7"/>
    <x v="21"/>
    <x v="21"/>
    <x v="10"/>
    <x v="1"/>
    <x v="1"/>
    <x v="6"/>
    <s v="250-499VirtSvr"/>
    <x v="1"/>
    <x v="2"/>
    <n v="5082000"/>
  </r>
  <r>
    <s v="KL4255WAUFG"/>
    <x v="119"/>
    <x v="7"/>
    <x v="21"/>
    <x v="21"/>
    <x v="10"/>
    <x v="1"/>
    <x v="1"/>
    <x v="5"/>
    <s v="500-999VirtSvr"/>
    <x v="1"/>
    <x v="2"/>
    <n v="5082000"/>
  </r>
  <r>
    <s v="KL4255WARF4"/>
    <x v="120"/>
    <x v="7"/>
    <x v="21"/>
    <x v="21"/>
    <x v="10"/>
    <x v="1"/>
    <x v="1"/>
    <x v="7"/>
    <s v="100-149VirtSvr"/>
    <x v="2"/>
    <x v="2"/>
    <n v="5590200"/>
  </r>
  <r>
    <s v="KL4255WASF4"/>
    <x v="120"/>
    <x v="7"/>
    <x v="21"/>
    <x v="21"/>
    <x v="10"/>
    <x v="1"/>
    <x v="1"/>
    <x v="8"/>
    <s v="150-249VirtSvr"/>
    <x v="2"/>
    <x v="2"/>
    <n v="5590200"/>
  </r>
  <r>
    <s v="KL4255WATF4"/>
    <x v="120"/>
    <x v="7"/>
    <x v="21"/>
    <x v="21"/>
    <x v="10"/>
    <x v="1"/>
    <x v="1"/>
    <x v="6"/>
    <s v="250-499VirtSvr"/>
    <x v="2"/>
    <x v="2"/>
    <n v="5590200"/>
  </r>
  <r>
    <s v="KL4255WAUF4"/>
    <x v="120"/>
    <x v="7"/>
    <x v="21"/>
    <x v="21"/>
    <x v="10"/>
    <x v="1"/>
    <x v="1"/>
    <x v="5"/>
    <s v="500-999VirtSvr"/>
    <x v="2"/>
    <x v="2"/>
    <n v="5590200"/>
  </r>
  <r>
    <s v="KL4255WAVDG"/>
    <x v="121"/>
    <x v="18"/>
    <x v="21"/>
    <x v="21"/>
    <x v="10"/>
    <x v="1"/>
    <x v="1"/>
    <x v="4"/>
    <s v="1000-1499VirtSvr"/>
    <x v="1"/>
    <x v="3"/>
    <n v="5798100"/>
  </r>
  <r>
    <s v="KL4255WAWDG"/>
    <x v="121"/>
    <x v="18"/>
    <x v="21"/>
    <x v="21"/>
    <x v="10"/>
    <x v="1"/>
    <x v="1"/>
    <x v="3"/>
    <s v="1500-2499VirtSvr"/>
    <x v="1"/>
    <x v="3"/>
    <n v="5798100"/>
  </r>
  <r>
    <s v="KL4255WAXDG"/>
    <x v="121"/>
    <x v="18"/>
    <x v="21"/>
    <x v="21"/>
    <x v="10"/>
    <x v="1"/>
    <x v="1"/>
    <x v="2"/>
    <s v="2500-4999VirtSvr"/>
    <x v="1"/>
    <x v="3"/>
    <n v="5798100"/>
  </r>
  <r>
    <s v="KL4255WAYDG"/>
    <x v="121"/>
    <x v="18"/>
    <x v="21"/>
    <x v="21"/>
    <x v="10"/>
    <x v="1"/>
    <x v="1"/>
    <x v="1"/>
    <s v="5000+VirtSvr"/>
    <x v="1"/>
    <x v="3"/>
    <n v="5798100"/>
  </r>
  <r>
    <s v="KL4255WAAFG"/>
    <x v="119"/>
    <x v="7"/>
    <x v="21"/>
    <x v="21"/>
    <x v="10"/>
    <x v="1"/>
    <x v="1"/>
    <x v="14"/>
    <s v="1-1VirtSvr"/>
    <x v="1"/>
    <x v="2"/>
    <n v="5936700"/>
  </r>
  <r>
    <s v="KL4255WABFG"/>
    <x v="119"/>
    <x v="7"/>
    <x v="21"/>
    <x v="21"/>
    <x v="10"/>
    <x v="1"/>
    <x v="1"/>
    <x v="15"/>
    <s v="2-2VirtSvr"/>
    <x v="1"/>
    <x v="2"/>
    <n v="5936700"/>
  </r>
  <r>
    <s v="KL4255WACFG"/>
    <x v="119"/>
    <x v="7"/>
    <x v="21"/>
    <x v="21"/>
    <x v="10"/>
    <x v="1"/>
    <x v="1"/>
    <x v="16"/>
    <s v="3-3VirtSvr"/>
    <x v="1"/>
    <x v="2"/>
    <n v="5936700"/>
  </r>
  <r>
    <s v="KL4255WADFG"/>
    <x v="119"/>
    <x v="7"/>
    <x v="21"/>
    <x v="21"/>
    <x v="10"/>
    <x v="1"/>
    <x v="1"/>
    <x v="17"/>
    <s v="4-4VirtSvr"/>
    <x v="1"/>
    <x v="2"/>
    <n v="5936700"/>
  </r>
  <r>
    <s v="KL4255WAEFG"/>
    <x v="119"/>
    <x v="7"/>
    <x v="21"/>
    <x v="21"/>
    <x v="10"/>
    <x v="1"/>
    <x v="1"/>
    <x v="11"/>
    <s v="5-9VirtSvr"/>
    <x v="1"/>
    <x v="2"/>
    <n v="5936700"/>
  </r>
  <r>
    <s v="KL4255WAKFG"/>
    <x v="119"/>
    <x v="7"/>
    <x v="21"/>
    <x v="21"/>
    <x v="10"/>
    <x v="1"/>
    <x v="1"/>
    <x v="0"/>
    <s v="10-14VirtSvr"/>
    <x v="1"/>
    <x v="2"/>
    <n v="5936700"/>
  </r>
  <r>
    <s v="KL4255WAMFG"/>
    <x v="119"/>
    <x v="7"/>
    <x v="21"/>
    <x v="21"/>
    <x v="10"/>
    <x v="1"/>
    <x v="1"/>
    <x v="12"/>
    <s v="15-19VirtSvr"/>
    <x v="1"/>
    <x v="2"/>
    <n v="5936700"/>
  </r>
  <r>
    <s v="KL4255WANFG"/>
    <x v="119"/>
    <x v="7"/>
    <x v="21"/>
    <x v="21"/>
    <x v="10"/>
    <x v="1"/>
    <x v="1"/>
    <x v="13"/>
    <s v="20-24VirtSvr"/>
    <x v="1"/>
    <x v="2"/>
    <n v="5936700"/>
  </r>
  <r>
    <s v="KL4255WAPFG"/>
    <x v="119"/>
    <x v="7"/>
    <x v="21"/>
    <x v="21"/>
    <x v="10"/>
    <x v="1"/>
    <x v="1"/>
    <x v="10"/>
    <s v="25-49VirtSvr"/>
    <x v="1"/>
    <x v="2"/>
    <n v="5936700"/>
  </r>
  <r>
    <s v="KL4255WAQFG"/>
    <x v="119"/>
    <x v="7"/>
    <x v="21"/>
    <x v="21"/>
    <x v="10"/>
    <x v="1"/>
    <x v="1"/>
    <x v="9"/>
    <s v="50-99VirtSvr"/>
    <x v="1"/>
    <x v="2"/>
    <n v="5936700"/>
  </r>
  <r>
    <s v="KL4255WAVD4"/>
    <x v="122"/>
    <x v="18"/>
    <x v="21"/>
    <x v="21"/>
    <x v="10"/>
    <x v="1"/>
    <x v="1"/>
    <x v="4"/>
    <s v="1000-1499VirtSvr"/>
    <x v="2"/>
    <x v="3"/>
    <n v="6375600"/>
  </r>
  <r>
    <s v="KL4255WAWD4"/>
    <x v="122"/>
    <x v="18"/>
    <x v="21"/>
    <x v="21"/>
    <x v="10"/>
    <x v="1"/>
    <x v="1"/>
    <x v="3"/>
    <s v="1500-2499VirtSvr"/>
    <x v="2"/>
    <x v="3"/>
    <n v="6375600"/>
  </r>
  <r>
    <s v="KL4255WAXD4"/>
    <x v="122"/>
    <x v="18"/>
    <x v="21"/>
    <x v="21"/>
    <x v="10"/>
    <x v="1"/>
    <x v="1"/>
    <x v="2"/>
    <s v="2500-4999VirtSvr"/>
    <x v="2"/>
    <x v="3"/>
    <n v="6375600"/>
  </r>
  <r>
    <s v="KL4255WAYD4"/>
    <x v="122"/>
    <x v="18"/>
    <x v="21"/>
    <x v="21"/>
    <x v="10"/>
    <x v="1"/>
    <x v="1"/>
    <x v="1"/>
    <s v="5000+VirtSvr"/>
    <x v="2"/>
    <x v="3"/>
    <n v="6375600"/>
  </r>
  <r>
    <s v="KL4255WAAF4"/>
    <x v="120"/>
    <x v="7"/>
    <x v="21"/>
    <x v="21"/>
    <x v="10"/>
    <x v="1"/>
    <x v="1"/>
    <x v="14"/>
    <s v="1-1VirtSvr"/>
    <x v="2"/>
    <x v="2"/>
    <n v="6537300"/>
  </r>
  <r>
    <s v="KL4255WABF4"/>
    <x v="120"/>
    <x v="7"/>
    <x v="21"/>
    <x v="21"/>
    <x v="10"/>
    <x v="1"/>
    <x v="1"/>
    <x v="15"/>
    <s v="2-2VirtSvr"/>
    <x v="2"/>
    <x v="2"/>
    <n v="6537300"/>
  </r>
  <r>
    <s v="KL4255WACF4"/>
    <x v="120"/>
    <x v="7"/>
    <x v="21"/>
    <x v="21"/>
    <x v="10"/>
    <x v="1"/>
    <x v="1"/>
    <x v="16"/>
    <s v="3-3VirtSvr"/>
    <x v="2"/>
    <x v="2"/>
    <n v="6537300"/>
  </r>
  <r>
    <s v="KL4255WADF4"/>
    <x v="120"/>
    <x v="7"/>
    <x v="21"/>
    <x v="21"/>
    <x v="10"/>
    <x v="1"/>
    <x v="1"/>
    <x v="17"/>
    <s v="4-4VirtSvr"/>
    <x v="2"/>
    <x v="2"/>
    <n v="6537300"/>
  </r>
  <r>
    <s v="KL4255WAEF4"/>
    <x v="120"/>
    <x v="7"/>
    <x v="21"/>
    <x v="21"/>
    <x v="10"/>
    <x v="1"/>
    <x v="1"/>
    <x v="11"/>
    <s v="5-9VirtSvr"/>
    <x v="2"/>
    <x v="2"/>
    <n v="6537300"/>
  </r>
  <r>
    <s v="KL4255WAKF4"/>
    <x v="120"/>
    <x v="7"/>
    <x v="21"/>
    <x v="21"/>
    <x v="10"/>
    <x v="1"/>
    <x v="1"/>
    <x v="0"/>
    <s v="10-14VirtSvr"/>
    <x v="2"/>
    <x v="2"/>
    <n v="6537300"/>
  </r>
  <r>
    <s v="KL4255WAMF4"/>
    <x v="120"/>
    <x v="7"/>
    <x v="21"/>
    <x v="21"/>
    <x v="10"/>
    <x v="1"/>
    <x v="1"/>
    <x v="12"/>
    <s v="15-19VirtSvr"/>
    <x v="2"/>
    <x v="2"/>
    <n v="6537300"/>
  </r>
  <r>
    <s v="KL4255WANF4"/>
    <x v="120"/>
    <x v="7"/>
    <x v="21"/>
    <x v="21"/>
    <x v="10"/>
    <x v="1"/>
    <x v="1"/>
    <x v="13"/>
    <s v="20-24VirtSvr"/>
    <x v="2"/>
    <x v="2"/>
    <n v="6537300"/>
  </r>
  <r>
    <s v="KL4255WAPF4"/>
    <x v="120"/>
    <x v="7"/>
    <x v="21"/>
    <x v="21"/>
    <x v="10"/>
    <x v="1"/>
    <x v="1"/>
    <x v="10"/>
    <s v="25-49VirtSvr"/>
    <x v="2"/>
    <x v="2"/>
    <n v="6537300"/>
  </r>
  <r>
    <s v="KL4255WAQF4"/>
    <x v="120"/>
    <x v="7"/>
    <x v="21"/>
    <x v="21"/>
    <x v="10"/>
    <x v="1"/>
    <x v="1"/>
    <x v="9"/>
    <s v="50-99VirtSvr"/>
    <x v="2"/>
    <x v="2"/>
    <n v="6537300"/>
  </r>
  <r>
    <s v="KL4255WARDG"/>
    <x v="121"/>
    <x v="18"/>
    <x v="21"/>
    <x v="21"/>
    <x v="10"/>
    <x v="1"/>
    <x v="1"/>
    <x v="7"/>
    <s v="100-149VirtSvr"/>
    <x v="1"/>
    <x v="3"/>
    <n v="6930000"/>
  </r>
  <r>
    <s v="KL4255WASDG"/>
    <x v="121"/>
    <x v="18"/>
    <x v="21"/>
    <x v="21"/>
    <x v="10"/>
    <x v="1"/>
    <x v="1"/>
    <x v="8"/>
    <s v="150-249VirtSvr"/>
    <x v="1"/>
    <x v="3"/>
    <n v="6930000"/>
  </r>
  <r>
    <s v="KL4255WATDG"/>
    <x v="121"/>
    <x v="18"/>
    <x v="21"/>
    <x v="21"/>
    <x v="10"/>
    <x v="1"/>
    <x v="1"/>
    <x v="6"/>
    <s v="250-499VirtSvr"/>
    <x v="1"/>
    <x v="3"/>
    <n v="6930000"/>
  </r>
  <r>
    <s v="KL4255WAUDG"/>
    <x v="121"/>
    <x v="18"/>
    <x v="21"/>
    <x v="21"/>
    <x v="10"/>
    <x v="1"/>
    <x v="1"/>
    <x v="5"/>
    <s v="500-999VirtSvr"/>
    <x v="1"/>
    <x v="3"/>
    <n v="6930000"/>
  </r>
  <r>
    <s v="KL4255WAVTG"/>
    <x v="123"/>
    <x v="18"/>
    <x v="21"/>
    <x v="21"/>
    <x v="10"/>
    <x v="1"/>
    <x v="1"/>
    <x v="4"/>
    <s v="1000-1499VirtSvr"/>
    <x v="1"/>
    <x v="4"/>
    <n v="7137900"/>
  </r>
  <r>
    <s v="KL4255WAWTG"/>
    <x v="123"/>
    <x v="18"/>
    <x v="21"/>
    <x v="21"/>
    <x v="10"/>
    <x v="1"/>
    <x v="1"/>
    <x v="3"/>
    <s v="1500-2499VirtSvr"/>
    <x v="1"/>
    <x v="4"/>
    <n v="7137900"/>
  </r>
  <r>
    <s v="KL4255WAXTG"/>
    <x v="123"/>
    <x v="18"/>
    <x v="21"/>
    <x v="21"/>
    <x v="10"/>
    <x v="1"/>
    <x v="1"/>
    <x v="2"/>
    <s v="2500-4999VirtSvr"/>
    <x v="1"/>
    <x v="4"/>
    <n v="7137900"/>
  </r>
  <r>
    <s v="KL4255WAYTG"/>
    <x v="123"/>
    <x v="18"/>
    <x v="21"/>
    <x v="21"/>
    <x v="10"/>
    <x v="1"/>
    <x v="1"/>
    <x v="1"/>
    <s v="5000+VirtSvr"/>
    <x v="1"/>
    <x v="4"/>
    <n v="7137900"/>
  </r>
  <r>
    <s v="KL4255WARD4"/>
    <x v="122"/>
    <x v="18"/>
    <x v="21"/>
    <x v="21"/>
    <x v="10"/>
    <x v="1"/>
    <x v="1"/>
    <x v="7"/>
    <s v="100-149VirtSvr"/>
    <x v="2"/>
    <x v="3"/>
    <n v="7646100"/>
  </r>
  <r>
    <s v="KL4255WASD4"/>
    <x v="122"/>
    <x v="18"/>
    <x v="21"/>
    <x v="21"/>
    <x v="10"/>
    <x v="1"/>
    <x v="1"/>
    <x v="8"/>
    <s v="150-249VirtSvr"/>
    <x v="2"/>
    <x v="3"/>
    <n v="7646100"/>
  </r>
  <r>
    <s v="KL4255WATD4"/>
    <x v="122"/>
    <x v="18"/>
    <x v="21"/>
    <x v="21"/>
    <x v="10"/>
    <x v="1"/>
    <x v="1"/>
    <x v="6"/>
    <s v="250-499VirtSvr"/>
    <x v="2"/>
    <x v="3"/>
    <n v="7646100"/>
  </r>
  <r>
    <s v="KL4255WAUD4"/>
    <x v="122"/>
    <x v="18"/>
    <x v="21"/>
    <x v="21"/>
    <x v="10"/>
    <x v="1"/>
    <x v="1"/>
    <x v="5"/>
    <s v="500-999VirtSvr"/>
    <x v="2"/>
    <x v="3"/>
    <n v="7646100"/>
  </r>
  <r>
    <s v="KL4255WAVT4"/>
    <x v="124"/>
    <x v="18"/>
    <x v="21"/>
    <x v="21"/>
    <x v="10"/>
    <x v="1"/>
    <x v="1"/>
    <x v="4"/>
    <s v="1000-1499VirtSvr"/>
    <x v="2"/>
    <x v="4"/>
    <n v="7854000"/>
  </r>
  <r>
    <s v="KL4255WAWT4"/>
    <x v="124"/>
    <x v="18"/>
    <x v="21"/>
    <x v="21"/>
    <x v="10"/>
    <x v="1"/>
    <x v="1"/>
    <x v="3"/>
    <s v="1500-2499VirtSvr"/>
    <x v="2"/>
    <x v="4"/>
    <n v="7854000"/>
  </r>
  <r>
    <s v="KL4255WAXT4"/>
    <x v="124"/>
    <x v="18"/>
    <x v="21"/>
    <x v="21"/>
    <x v="10"/>
    <x v="1"/>
    <x v="1"/>
    <x v="2"/>
    <s v="2500-4999VirtSvr"/>
    <x v="2"/>
    <x v="4"/>
    <n v="7854000"/>
  </r>
  <r>
    <s v="KL4255WAYT4"/>
    <x v="124"/>
    <x v="18"/>
    <x v="21"/>
    <x v="21"/>
    <x v="10"/>
    <x v="1"/>
    <x v="1"/>
    <x v="1"/>
    <s v="5000+VirtSvr"/>
    <x v="2"/>
    <x v="4"/>
    <n v="7854000"/>
  </r>
  <r>
    <s v="KL4255WAADG"/>
    <x v="121"/>
    <x v="18"/>
    <x v="21"/>
    <x v="21"/>
    <x v="10"/>
    <x v="1"/>
    <x v="1"/>
    <x v="14"/>
    <s v="1-1VirtSvr"/>
    <x v="1"/>
    <x v="3"/>
    <n v="8108100"/>
  </r>
  <r>
    <s v="KL4255WABDG"/>
    <x v="121"/>
    <x v="18"/>
    <x v="21"/>
    <x v="21"/>
    <x v="10"/>
    <x v="1"/>
    <x v="1"/>
    <x v="15"/>
    <s v="2-2VirtSvr"/>
    <x v="1"/>
    <x v="3"/>
    <n v="8108100"/>
  </r>
  <r>
    <s v="KL4255WACDG"/>
    <x v="121"/>
    <x v="18"/>
    <x v="21"/>
    <x v="21"/>
    <x v="10"/>
    <x v="1"/>
    <x v="1"/>
    <x v="16"/>
    <s v="3-3VirtSvr"/>
    <x v="1"/>
    <x v="3"/>
    <n v="8108100"/>
  </r>
  <r>
    <s v="KL4255WADDG"/>
    <x v="121"/>
    <x v="18"/>
    <x v="21"/>
    <x v="21"/>
    <x v="10"/>
    <x v="1"/>
    <x v="1"/>
    <x v="17"/>
    <s v="4-4VirtSvr"/>
    <x v="1"/>
    <x v="3"/>
    <n v="8108100"/>
  </r>
  <r>
    <s v="KL4255WAEDG"/>
    <x v="121"/>
    <x v="18"/>
    <x v="21"/>
    <x v="21"/>
    <x v="10"/>
    <x v="1"/>
    <x v="1"/>
    <x v="11"/>
    <s v="5-9VirtSvr"/>
    <x v="1"/>
    <x v="3"/>
    <n v="8108100"/>
  </r>
  <r>
    <s v="KL4255WAKDG"/>
    <x v="121"/>
    <x v="18"/>
    <x v="21"/>
    <x v="21"/>
    <x v="10"/>
    <x v="1"/>
    <x v="1"/>
    <x v="0"/>
    <s v="10-14VirtSvr"/>
    <x v="1"/>
    <x v="3"/>
    <n v="8108100"/>
  </r>
  <r>
    <s v="KL4255WAMDG"/>
    <x v="121"/>
    <x v="18"/>
    <x v="21"/>
    <x v="21"/>
    <x v="10"/>
    <x v="1"/>
    <x v="1"/>
    <x v="12"/>
    <s v="15-19VirtSvr"/>
    <x v="1"/>
    <x v="3"/>
    <n v="8108100"/>
  </r>
  <r>
    <s v="KL4255WANDG"/>
    <x v="121"/>
    <x v="18"/>
    <x v="21"/>
    <x v="21"/>
    <x v="10"/>
    <x v="1"/>
    <x v="1"/>
    <x v="13"/>
    <s v="20-24VirtSvr"/>
    <x v="1"/>
    <x v="3"/>
    <n v="8108100"/>
  </r>
  <r>
    <s v="KL4255WAPDG"/>
    <x v="121"/>
    <x v="18"/>
    <x v="21"/>
    <x v="21"/>
    <x v="10"/>
    <x v="1"/>
    <x v="1"/>
    <x v="10"/>
    <s v="25-49VirtSvr"/>
    <x v="1"/>
    <x v="3"/>
    <n v="8108100"/>
  </r>
  <r>
    <s v="KL4255WAQDG"/>
    <x v="121"/>
    <x v="18"/>
    <x v="21"/>
    <x v="21"/>
    <x v="10"/>
    <x v="1"/>
    <x v="1"/>
    <x v="9"/>
    <s v="50-99VirtSvr"/>
    <x v="1"/>
    <x v="3"/>
    <n v="8108100"/>
  </r>
  <r>
    <s v="KL4255WARTG"/>
    <x v="123"/>
    <x v="18"/>
    <x v="21"/>
    <x v="21"/>
    <x v="10"/>
    <x v="1"/>
    <x v="1"/>
    <x v="7"/>
    <s v="100-149VirtSvr"/>
    <x v="1"/>
    <x v="4"/>
    <n v="8547000"/>
  </r>
  <r>
    <s v="KL4255WASTG"/>
    <x v="123"/>
    <x v="18"/>
    <x v="21"/>
    <x v="21"/>
    <x v="10"/>
    <x v="1"/>
    <x v="1"/>
    <x v="8"/>
    <s v="150-249VirtSvr"/>
    <x v="1"/>
    <x v="4"/>
    <n v="8547000"/>
  </r>
  <r>
    <s v="KL4255WATTG"/>
    <x v="123"/>
    <x v="18"/>
    <x v="21"/>
    <x v="21"/>
    <x v="10"/>
    <x v="1"/>
    <x v="1"/>
    <x v="6"/>
    <s v="250-499VirtSvr"/>
    <x v="1"/>
    <x v="4"/>
    <n v="8547000"/>
  </r>
  <r>
    <s v="KL4255WAUTG"/>
    <x v="123"/>
    <x v="18"/>
    <x v="21"/>
    <x v="21"/>
    <x v="10"/>
    <x v="1"/>
    <x v="1"/>
    <x v="5"/>
    <s v="500-999VirtSvr"/>
    <x v="1"/>
    <x v="4"/>
    <n v="8547000"/>
  </r>
  <r>
    <s v="KL4255WAAD4"/>
    <x v="122"/>
    <x v="18"/>
    <x v="21"/>
    <x v="21"/>
    <x v="10"/>
    <x v="1"/>
    <x v="1"/>
    <x v="14"/>
    <s v="1-1VirtSvr"/>
    <x v="2"/>
    <x v="3"/>
    <n v="8916600"/>
  </r>
  <r>
    <s v="KL4255WABD4"/>
    <x v="122"/>
    <x v="18"/>
    <x v="21"/>
    <x v="21"/>
    <x v="10"/>
    <x v="1"/>
    <x v="1"/>
    <x v="15"/>
    <s v="2-2VirtSvr"/>
    <x v="2"/>
    <x v="3"/>
    <n v="8916600"/>
  </r>
  <r>
    <s v="KL4255WACD4"/>
    <x v="122"/>
    <x v="18"/>
    <x v="21"/>
    <x v="21"/>
    <x v="10"/>
    <x v="1"/>
    <x v="1"/>
    <x v="16"/>
    <s v="3-3VirtSvr"/>
    <x v="2"/>
    <x v="3"/>
    <n v="8916600"/>
  </r>
  <r>
    <s v="KL4255WADD4"/>
    <x v="122"/>
    <x v="18"/>
    <x v="21"/>
    <x v="21"/>
    <x v="10"/>
    <x v="1"/>
    <x v="1"/>
    <x v="17"/>
    <s v="4-4VirtSvr"/>
    <x v="2"/>
    <x v="3"/>
    <n v="8916600"/>
  </r>
  <r>
    <s v="KL4255WAED4"/>
    <x v="122"/>
    <x v="18"/>
    <x v="21"/>
    <x v="21"/>
    <x v="10"/>
    <x v="1"/>
    <x v="1"/>
    <x v="11"/>
    <s v="5-9VirtSvr"/>
    <x v="2"/>
    <x v="3"/>
    <n v="8916600"/>
  </r>
  <r>
    <s v="KL4255WAKD4"/>
    <x v="122"/>
    <x v="18"/>
    <x v="21"/>
    <x v="21"/>
    <x v="10"/>
    <x v="1"/>
    <x v="1"/>
    <x v="0"/>
    <s v="10-14VirtSvr"/>
    <x v="2"/>
    <x v="3"/>
    <n v="8916600"/>
  </r>
  <r>
    <s v="KL4255WAMD4"/>
    <x v="122"/>
    <x v="18"/>
    <x v="21"/>
    <x v="21"/>
    <x v="10"/>
    <x v="1"/>
    <x v="1"/>
    <x v="12"/>
    <s v="15-19VirtSvr"/>
    <x v="2"/>
    <x v="3"/>
    <n v="8916600"/>
  </r>
  <r>
    <s v="KL4255WAND4"/>
    <x v="122"/>
    <x v="18"/>
    <x v="21"/>
    <x v="21"/>
    <x v="10"/>
    <x v="1"/>
    <x v="1"/>
    <x v="13"/>
    <s v="20-24VirtSvr"/>
    <x v="2"/>
    <x v="3"/>
    <n v="8916600"/>
  </r>
  <r>
    <s v="KL4255WAPD4"/>
    <x v="122"/>
    <x v="18"/>
    <x v="21"/>
    <x v="21"/>
    <x v="10"/>
    <x v="1"/>
    <x v="1"/>
    <x v="10"/>
    <s v="25-49VirtSvr"/>
    <x v="2"/>
    <x v="3"/>
    <n v="8916600"/>
  </r>
  <r>
    <s v="KL4255WAQD4"/>
    <x v="122"/>
    <x v="18"/>
    <x v="21"/>
    <x v="21"/>
    <x v="10"/>
    <x v="1"/>
    <x v="1"/>
    <x v="9"/>
    <s v="50-99VirtSvr"/>
    <x v="2"/>
    <x v="3"/>
    <n v="8916600"/>
  </r>
  <r>
    <s v="KL4255WART4"/>
    <x v="124"/>
    <x v="18"/>
    <x v="21"/>
    <x v="21"/>
    <x v="10"/>
    <x v="1"/>
    <x v="1"/>
    <x v="7"/>
    <s v="100-149VirtSvr"/>
    <x v="2"/>
    <x v="4"/>
    <n v="9424800"/>
  </r>
  <r>
    <s v="KL4255WAST4"/>
    <x v="124"/>
    <x v="18"/>
    <x v="21"/>
    <x v="21"/>
    <x v="10"/>
    <x v="1"/>
    <x v="1"/>
    <x v="8"/>
    <s v="150-249VirtSvr"/>
    <x v="2"/>
    <x v="4"/>
    <n v="9424800"/>
  </r>
  <r>
    <s v="KL4255WATT4"/>
    <x v="124"/>
    <x v="18"/>
    <x v="21"/>
    <x v="21"/>
    <x v="10"/>
    <x v="1"/>
    <x v="1"/>
    <x v="6"/>
    <s v="250-499VirtSvr"/>
    <x v="2"/>
    <x v="4"/>
    <n v="9424800"/>
  </r>
  <r>
    <s v="KL4255WAUT4"/>
    <x v="124"/>
    <x v="18"/>
    <x v="21"/>
    <x v="21"/>
    <x v="10"/>
    <x v="1"/>
    <x v="1"/>
    <x v="5"/>
    <s v="500-999VirtSvr"/>
    <x v="2"/>
    <x v="4"/>
    <n v="9424800"/>
  </r>
  <r>
    <s v="KL4255WAATG"/>
    <x v="123"/>
    <x v="18"/>
    <x v="21"/>
    <x v="21"/>
    <x v="10"/>
    <x v="1"/>
    <x v="1"/>
    <x v="14"/>
    <s v="1-1VirtSvr"/>
    <x v="1"/>
    <x v="4"/>
    <n v="9979200"/>
  </r>
  <r>
    <s v="KL4255WABTG"/>
    <x v="123"/>
    <x v="18"/>
    <x v="21"/>
    <x v="21"/>
    <x v="10"/>
    <x v="1"/>
    <x v="1"/>
    <x v="15"/>
    <s v="2-2VirtSvr"/>
    <x v="1"/>
    <x v="4"/>
    <n v="9979200"/>
  </r>
  <r>
    <s v="KL4255WACTG"/>
    <x v="123"/>
    <x v="18"/>
    <x v="21"/>
    <x v="21"/>
    <x v="10"/>
    <x v="1"/>
    <x v="1"/>
    <x v="16"/>
    <s v="3-3VirtSvr"/>
    <x v="1"/>
    <x v="4"/>
    <n v="9979200"/>
  </r>
  <r>
    <s v="KL4255WADTG"/>
    <x v="123"/>
    <x v="18"/>
    <x v="21"/>
    <x v="21"/>
    <x v="10"/>
    <x v="1"/>
    <x v="1"/>
    <x v="17"/>
    <s v="4-4VirtSvr"/>
    <x v="1"/>
    <x v="4"/>
    <n v="9979200"/>
  </r>
  <r>
    <s v="KL4255WAETG"/>
    <x v="123"/>
    <x v="18"/>
    <x v="21"/>
    <x v="21"/>
    <x v="10"/>
    <x v="1"/>
    <x v="1"/>
    <x v="11"/>
    <s v="5-9VirtSvr"/>
    <x v="1"/>
    <x v="4"/>
    <n v="9979200"/>
  </r>
  <r>
    <s v="KL4255WAKTG"/>
    <x v="123"/>
    <x v="18"/>
    <x v="21"/>
    <x v="21"/>
    <x v="10"/>
    <x v="1"/>
    <x v="1"/>
    <x v="0"/>
    <s v="10-14VirtSvr"/>
    <x v="1"/>
    <x v="4"/>
    <n v="9979200"/>
  </r>
  <r>
    <s v="KL4255WAMTG"/>
    <x v="123"/>
    <x v="18"/>
    <x v="21"/>
    <x v="21"/>
    <x v="10"/>
    <x v="1"/>
    <x v="1"/>
    <x v="12"/>
    <s v="15-19VirtSvr"/>
    <x v="1"/>
    <x v="4"/>
    <n v="9979200"/>
  </r>
  <r>
    <s v="KL4255WANTG"/>
    <x v="123"/>
    <x v="18"/>
    <x v="21"/>
    <x v="21"/>
    <x v="10"/>
    <x v="1"/>
    <x v="1"/>
    <x v="13"/>
    <s v="20-24VirtSvr"/>
    <x v="1"/>
    <x v="4"/>
    <n v="9979200"/>
  </r>
  <r>
    <s v="KL4255WAPTG"/>
    <x v="123"/>
    <x v="18"/>
    <x v="21"/>
    <x v="21"/>
    <x v="10"/>
    <x v="1"/>
    <x v="1"/>
    <x v="10"/>
    <s v="25-49VirtSvr"/>
    <x v="1"/>
    <x v="4"/>
    <n v="9979200"/>
  </r>
  <r>
    <s v="KL4255WAQTG"/>
    <x v="123"/>
    <x v="18"/>
    <x v="21"/>
    <x v="21"/>
    <x v="10"/>
    <x v="1"/>
    <x v="1"/>
    <x v="9"/>
    <s v="50-99VirtSvr"/>
    <x v="1"/>
    <x v="4"/>
    <n v="9979200"/>
  </r>
  <r>
    <s v="KL4255WAAT4"/>
    <x v="124"/>
    <x v="18"/>
    <x v="21"/>
    <x v="21"/>
    <x v="10"/>
    <x v="1"/>
    <x v="1"/>
    <x v="14"/>
    <s v="1-1VirtSvr"/>
    <x v="2"/>
    <x v="4"/>
    <n v="10995600"/>
  </r>
  <r>
    <s v="KL4255WABT4"/>
    <x v="124"/>
    <x v="18"/>
    <x v="21"/>
    <x v="21"/>
    <x v="10"/>
    <x v="1"/>
    <x v="1"/>
    <x v="15"/>
    <s v="2-2VirtSvr"/>
    <x v="2"/>
    <x v="4"/>
    <n v="10995600"/>
  </r>
  <r>
    <s v="KL4255WACT4"/>
    <x v="124"/>
    <x v="18"/>
    <x v="21"/>
    <x v="21"/>
    <x v="10"/>
    <x v="1"/>
    <x v="1"/>
    <x v="16"/>
    <s v="3-3VirtSvr"/>
    <x v="2"/>
    <x v="4"/>
    <n v="10995600"/>
  </r>
  <r>
    <s v="KL4255WADT4"/>
    <x v="124"/>
    <x v="18"/>
    <x v="21"/>
    <x v="21"/>
    <x v="10"/>
    <x v="1"/>
    <x v="1"/>
    <x v="17"/>
    <s v="4-4VirtSvr"/>
    <x v="2"/>
    <x v="4"/>
    <n v="10995600"/>
  </r>
  <r>
    <s v="KL4255WAET4"/>
    <x v="124"/>
    <x v="18"/>
    <x v="21"/>
    <x v="21"/>
    <x v="10"/>
    <x v="1"/>
    <x v="1"/>
    <x v="11"/>
    <s v="5-9VirtSvr"/>
    <x v="2"/>
    <x v="4"/>
    <n v="10995600"/>
  </r>
  <r>
    <s v="KL4255WAKT4"/>
    <x v="124"/>
    <x v="18"/>
    <x v="21"/>
    <x v="21"/>
    <x v="10"/>
    <x v="1"/>
    <x v="1"/>
    <x v="0"/>
    <s v="10-14VirtSvr"/>
    <x v="2"/>
    <x v="4"/>
    <n v="10995600"/>
  </r>
  <r>
    <s v="KL4255WAMT4"/>
    <x v="124"/>
    <x v="18"/>
    <x v="21"/>
    <x v="21"/>
    <x v="10"/>
    <x v="1"/>
    <x v="1"/>
    <x v="12"/>
    <s v="15-19VirtSvr"/>
    <x v="2"/>
    <x v="4"/>
    <n v="10995600"/>
  </r>
  <r>
    <s v="KL4255WANT4"/>
    <x v="124"/>
    <x v="18"/>
    <x v="21"/>
    <x v="21"/>
    <x v="10"/>
    <x v="1"/>
    <x v="1"/>
    <x v="13"/>
    <s v="20-24VirtSvr"/>
    <x v="2"/>
    <x v="4"/>
    <n v="10995600"/>
  </r>
  <r>
    <s v="KL4255WAPT4"/>
    <x v="124"/>
    <x v="18"/>
    <x v="21"/>
    <x v="21"/>
    <x v="10"/>
    <x v="1"/>
    <x v="1"/>
    <x v="10"/>
    <s v="25-49VirtSvr"/>
    <x v="2"/>
    <x v="4"/>
    <n v="10995600"/>
  </r>
  <r>
    <s v="KL4255WAQT4"/>
    <x v="124"/>
    <x v="18"/>
    <x v="21"/>
    <x v="21"/>
    <x v="10"/>
    <x v="1"/>
    <x v="1"/>
    <x v="9"/>
    <s v="50-99VirtSvr"/>
    <x v="2"/>
    <x v="4"/>
    <n v="10995600"/>
  </r>
  <r>
    <s v="KL4554WARMG"/>
    <x v="125"/>
    <x v="7"/>
    <x v="22"/>
    <x v="22"/>
    <x v="11"/>
    <x v="1"/>
    <x v="1"/>
    <x v="7"/>
    <s v="100-149CPU"/>
    <x v="1"/>
    <x v="1"/>
    <n v="3088470"/>
  </r>
  <r>
    <s v="KL4554WASMG"/>
    <x v="125"/>
    <x v="7"/>
    <x v="22"/>
    <x v="22"/>
    <x v="11"/>
    <x v="1"/>
    <x v="1"/>
    <x v="8"/>
    <s v="150-249CPU"/>
    <x v="1"/>
    <x v="1"/>
    <n v="3088470"/>
  </r>
  <r>
    <s v="KL4554WATMG"/>
    <x v="125"/>
    <x v="7"/>
    <x v="22"/>
    <x v="22"/>
    <x v="11"/>
    <x v="1"/>
    <x v="1"/>
    <x v="6"/>
    <s v="250-499CPU"/>
    <x v="1"/>
    <x v="1"/>
    <n v="3088470"/>
  </r>
  <r>
    <s v="KL4554WAUMG"/>
    <x v="125"/>
    <x v="7"/>
    <x v="22"/>
    <x v="22"/>
    <x v="11"/>
    <x v="1"/>
    <x v="1"/>
    <x v="5"/>
    <s v="500-999CPU"/>
    <x v="1"/>
    <x v="1"/>
    <n v="3088470"/>
  </r>
  <r>
    <s v="KL4554WAVMG"/>
    <x v="125"/>
    <x v="7"/>
    <x v="22"/>
    <x v="22"/>
    <x v="11"/>
    <x v="1"/>
    <x v="1"/>
    <x v="4"/>
    <s v="1000-1499CPU"/>
    <x v="1"/>
    <x v="1"/>
    <n v="3088470"/>
  </r>
  <r>
    <s v="KL4554WAWMG"/>
    <x v="125"/>
    <x v="7"/>
    <x v="22"/>
    <x v="22"/>
    <x v="11"/>
    <x v="1"/>
    <x v="1"/>
    <x v="3"/>
    <s v="1500-2499CPU"/>
    <x v="1"/>
    <x v="1"/>
    <n v="3088470"/>
  </r>
  <r>
    <s v="KL4554WAXMG"/>
    <x v="125"/>
    <x v="7"/>
    <x v="22"/>
    <x v="22"/>
    <x v="11"/>
    <x v="1"/>
    <x v="1"/>
    <x v="2"/>
    <s v="2500-4999CPU"/>
    <x v="1"/>
    <x v="1"/>
    <n v="3088470"/>
  </r>
  <r>
    <s v="KL4554WAYMG"/>
    <x v="125"/>
    <x v="7"/>
    <x v="22"/>
    <x v="22"/>
    <x v="11"/>
    <x v="1"/>
    <x v="1"/>
    <x v="1"/>
    <s v="5000+CPU"/>
    <x v="1"/>
    <x v="1"/>
    <n v="3088470"/>
  </r>
  <r>
    <s v="KL4554WARM4"/>
    <x v="126"/>
    <x v="7"/>
    <x v="22"/>
    <x v="22"/>
    <x v="11"/>
    <x v="1"/>
    <x v="1"/>
    <x v="7"/>
    <s v="100-149CPU"/>
    <x v="2"/>
    <x v="1"/>
    <n v="3393390"/>
  </r>
  <r>
    <s v="KL4554WASM4"/>
    <x v="126"/>
    <x v="7"/>
    <x v="22"/>
    <x v="22"/>
    <x v="11"/>
    <x v="1"/>
    <x v="1"/>
    <x v="8"/>
    <s v="150-249CPU"/>
    <x v="2"/>
    <x v="1"/>
    <n v="3393390"/>
  </r>
  <r>
    <s v="KL4554WATM4"/>
    <x v="126"/>
    <x v="7"/>
    <x v="22"/>
    <x v="22"/>
    <x v="11"/>
    <x v="1"/>
    <x v="1"/>
    <x v="6"/>
    <s v="250-499CPU"/>
    <x v="2"/>
    <x v="1"/>
    <n v="3393390"/>
  </r>
  <r>
    <s v="KL4554WAUM4"/>
    <x v="126"/>
    <x v="7"/>
    <x v="22"/>
    <x v="22"/>
    <x v="11"/>
    <x v="1"/>
    <x v="1"/>
    <x v="5"/>
    <s v="500-999CPU"/>
    <x v="2"/>
    <x v="1"/>
    <n v="3393390"/>
  </r>
  <r>
    <s v="KL4554WAVM4"/>
    <x v="126"/>
    <x v="7"/>
    <x v="22"/>
    <x v="22"/>
    <x v="11"/>
    <x v="1"/>
    <x v="1"/>
    <x v="4"/>
    <s v="1000-1499CPU"/>
    <x v="2"/>
    <x v="1"/>
    <n v="3393390"/>
  </r>
  <r>
    <s v="KL4554WAWM4"/>
    <x v="126"/>
    <x v="7"/>
    <x v="22"/>
    <x v="22"/>
    <x v="11"/>
    <x v="1"/>
    <x v="1"/>
    <x v="3"/>
    <s v="1500-2499CPU"/>
    <x v="2"/>
    <x v="1"/>
    <n v="3393390"/>
  </r>
  <r>
    <s v="KL4554WAXM4"/>
    <x v="126"/>
    <x v="7"/>
    <x v="22"/>
    <x v="22"/>
    <x v="11"/>
    <x v="1"/>
    <x v="1"/>
    <x v="2"/>
    <s v="2500-4999CPU"/>
    <x v="2"/>
    <x v="1"/>
    <n v="3393390"/>
  </r>
  <r>
    <s v="KL4554WAYM4"/>
    <x v="126"/>
    <x v="7"/>
    <x v="22"/>
    <x v="22"/>
    <x v="11"/>
    <x v="1"/>
    <x v="1"/>
    <x v="1"/>
    <s v="5000+CPU"/>
    <x v="2"/>
    <x v="1"/>
    <n v="3393390"/>
  </r>
  <r>
    <s v="KL4554WAKMG"/>
    <x v="125"/>
    <x v="7"/>
    <x v="22"/>
    <x v="22"/>
    <x v="11"/>
    <x v="1"/>
    <x v="1"/>
    <x v="0"/>
    <s v="10-14CPU"/>
    <x v="1"/>
    <x v="1"/>
    <n v="3649800"/>
  </r>
  <r>
    <s v="KL4554WAMMG"/>
    <x v="125"/>
    <x v="7"/>
    <x v="22"/>
    <x v="22"/>
    <x v="11"/>
    <x v="1"/>
    <x v="1"/>
    <x v="12"/>
    <s v="15-19CPU"/>
    <x v="1"/>
    <x v="1"/>
    <n v="3649800"/>
  </r>
  <r>
    <s v="KL4554WANMG"/>
    <x v="125"/>
    <x v="7"/>
    <x v="22"/>
    <x v="22"/>
    <x v="11"/>
    <x v="1"/>
    <x v="1"/>
    <x v="13"/>
    <s v="20-24CPU"/>
    <x v="1"/>
    <x v="1"/>
    <n v="3649800"/>
  </r>
  <r>
    <s v="KL4554WAPMG"/>
    <x v="125"/>
    <x v="7"/>
    <x v="22"/>
    <x v="22"/>
    <x v="11"/>
    <x v="1"/>
    <x v="1"/>
    <x v="10"/>
    <s v="25-49CPU"/>
    <x v="1"/>
    <x v="1"/>
    <n v="3649800"/>
  </r>
  <r>
    <s v="KL4554WAQMG"/>
    <x v="125"/>
    <x v="7"/>
    <x v="22"/>
    <x v="22"/>
    <x v="11"/>
    <x v="1"/>
    <x v="1"/>
    <x v="9"/>
    <s v="50-99CPU"/>
    <x v="1"/>
    <x v="1"/>
    <n v="3649800"/>
  </r>
  <r>
    <s v="KL4554WAKM4"/>
    <x v="126"/>
    <x v="7"/>
    <x v="22"/>
    <x v="22"/>
    <x v="11"/>
    <x v="1"/>
    <x v="1"/>
    <x v="0"/>
    <s v="10-14CPU"/>
    <x v="2"/>
    <x v="1"/>
    <n v="4019400"/>
  </r>
  <r>
    <s v="KL4554WAMM4"/>
    <x v="126"/>
    <x v="7"/>
    <x v="22"/>
    <x v="22"/>
    <x v="11"/>
    <x v="1"/>
    <x v="1"/>
    <x v="12"/>
    <s v="15-19CPU"/>
    <x v="2"/>
    <x v="1"/>
    <n v="4019400"/>
  </r>
  <r>
    <s v="KL4554WANM4"/>
    <x v="126"/>
    <x v="7"/>
    <x v="22"/>
    <x v="22"/>
    <x v="11"/>
    <x v="1"/>
    <x v="1"/>
    <x v="13"/>
    <s v="20-24CPU"/>
    <x v="2"/>
    <x v="1"/>
    <n v="4019400"/>
  </r>
  <r>
    <s v="KL4554WAPM4"/>
    <x v="126"/>
    <x v="7"/>
    <x v="22"/>
    <x v="22"/>
    <x v="11"/>
    <x v="1"/>
    <x v="1"/>
    <x v="10"/>
    <s v="25-49CPU"/>
    <x v="2"/>
    <x v="1"/>
    <n v="4019400"/>
  </r>
  <r>
    <s v="KL4554WAQM4"/>
    <x v="126"/>
    <x v="7"/>
    <x v="22"/>
    <x v="22"/>
    <x v="11"/>
    <x v="1"/>
    <x v="1"/>
    <x v="9"/>
    <s v="50-99CPU"/>
    <x v="2"/>
    <x v="1"/>
    <n v="4019400"/>
  </r>
  <r>
    <s v="KL4554WAAMG"/>
    <x v="125"/>
    <x v="7"/>
    <x v="22"/>
    <x v="22"/>
    <x v="11"/>
    <x v="1"/>
    <x v="1"/>
    <x v="14"/>
    <s v="1-1CPU"/>
    <x v="1"/>
    <x v="1"/>
    <n v="4250400"/>
  </r>
  <r>
    <s v="KL4554WABMG"/>
    <x v="125"/>
    <x v="7"/>
    <x v="22"/>
    <x v="22"/>
    <x v="11"/>
    <x v="1"/>
    <x v="1"/>
    <x v="15"/>
    <s v="2-2CPU"/>
    <x v="1"/>
    <x v="1"/>
    <n v="4250400"/>
  </r>
  <r>
    <s v="KL4554WACMG"/>
    <x v="125"/>
    <x v="7"/>
    <x v="22"/>
    <x v="22"/>
    <x v="11"/>
    <x v="1"/>
    <x v="1"/>
    <x v="16"/>
    <s v="3-3CPU"/>
    <x v="1"/>
    <x v="1"/>
    <n v="4250400"/>
  </r>
  <r>
    <s v="KL4554WADMG"/>
    <x v="125"/>
    <x v="7"/>
    <x v="22"/>
    <x v="22"/>
    <x v="11"/>
    <x v="1"/>
    <x v="1"/>
    <x v="17"/>
    <s v="4-4CPU"/>
    <x v="1"/>
    <x v="1"/>
    <n v="4250400"/>
  </r>
  <r>
    <s v="KL4554WAEMG"/>
    <x v="125"/>
    <x v="7"/>
    <x v="22"/>
    <x v="22"/>
    <x v="11"/>
    <x v="1"/>
    <x v="1"/>
    <x v="11"/>
    <s v="5-9CPU"/>
    <x v="1"/>
    <x v="1"/>
    <n v="4250400"/>
  </r>
  <r>
    <s v="KL4554WAAM4"/>
    <x v="126"/>
    <x v="7"/>
    <x v="22"/>
    <x v="22"/>
    <x v="11"/>
    <x v="1"/>
    <x v="1"/>
    <x v="14"/>
    <s v="1-1CPU"/>
    <x v="2"/>
    <x v="1"/>
    <n v="4666200"/>
  </r>
  <r>
    <s v="KL4554WABM4"/>
    <x v="126"/>
    <x v="7"/>
    <x v="22"/>
    <x v="22"/>
    <x v="11"/>
    <x v="1"/>
    <x v="1"/>
    <x v="15"/>
    <s v="2-2CPU"/>
    <x v="2"/>
    <x v="1"/>
    <n v="4666200"/>
  </r>
  <r>
    <s v="KL4554WACM4"/>
    <x v="126"/>
    <x v="7"/>
    <x v="22"/>
    <x v="22"/>
    <x v="11"/>
    <x v="1"/>
    <x v="1"/>
    <x v="16"/>
    <s v="3-3CPU"/>
    <x v="2"/>
    <x v="1"/>
    <n v="4666200"/>
  </r>
  <r>
    <s v="KL4554WADM4"/>
    <x v="126"/>
    <x v="7"/>
    <x v="22"/>
    <x v="22"/>
    <x v="11"/>
    <x v="1"/>
    <x v="1"/>
    <x v="17"/>
    <s v="4-4CPU"/>
    <x v="2"/>
    <x v="1"/>
    <n v="4666200"/>
  </r>
  <r>
    <s v="KL4554WAEM4"/>
    <x v="126"/>
    <x v="7"/>
    <x v="22"/>
    <x v="22"/>
    <x v="11"/>
    <x v="1"/>
    <x v="1"/>
    <x v="11"/>
    <s v="5-9CPU"/>
    <x v="2"/>
    <x v="1"/>
    <n v="4666200"/>
  </r>
  <r>
    <s v="KL4554WARFG"/>
    <x v="127"/>
    <x v="7"/>
    <x v="22"/>
    <x v="22"/>
    <x v="11"/>
    <x v="1"/>
    <x v="1"/>
    <x v="7"/>
    <s v="100-149CPU"/>
    <x v="1"/>
    <x v="2"/>
    <n v="33957000"/>
  </r>
  <r>
    <s v="KL4554WASFG"/>
    <x v="127"/>
    <x v="7"/>
    <x v="22"/>
    <x v="22"/>
    <x v="11"/>
    <x v="1"/>
    <x v="1"/>
    <x v="8"/>
    <s v="150-249CPU"/>
    <x v="1"/>
    <x v="2"/>
    <n v="33957000"/>
  </r>
  <r>
    <s v="KL4554WATFG"/>
    <x v="127"/>
    <x v="7"/>
    <x v="22"/>
    <x v="22"/>
    <x v="11"/>
    <x v="1"/>
    <x v="1"/>
    <x v="6"/>
    <s v="250-499CPU"/>
    <x v="1"/>
    <x v="2"/>
    <n v="33957000"/>
  </r>
  <r>
    <s v="KL4554WAUFG"/>
    <x v="127"/>
    <x v="7"/>
    <x v="22"/>
    <x v="22"/>
    <x v="11"/>
    <x v="1"/>
    <x v="1"/>
    <x v="5"/>
    <s v="500-999CPU"/>
    <x v="1"/>
    <x v="2"/>
    <n v="33957000"/>
  </r>
  <r>
    <s v="KL4554WAVFG"/>
    <x v="127"/>
    <x v="7"/>
    <x v="22"/>
    <x v="22"/>
    <x v="11"/>
    <x v="1"/>
    <x v="1"/>
    <x v="4"/>
    <s v="1000-1499CPU"/>
    <x v="1"/>
    <x v="2"/>
    <n v="33957000"/>
  </r>
  <r>
    <s v="KL4554WAWFG"/>
    <x v="127"/>
    <x v="7"/>
    <x v="22"/>
    <x v="22"/>
    <x v="11"/>
    <x v="1"/>
    <x v="1"/>
    <x v="3"/>
    <s v="1500-2499CPU"/>
    <x v="1"/>
    <x v="2"/>
    <n v="33957000"/>
  </r>
  <r>
    <s v="KL4554WAXFG"/>
    <x v="127"/>
    <x v="7"/>
    <x v="22"/>
    <x v="22"/>
    <x v="11"/>
    <x v="1"/>
    <x v="1"/>
    <x v="2"/>
    <s v="2500-4999CPU"/>
    <x v="1"/>
    <x v="2"/>
    <n v="33957000"/>
  </r>
  <r>
    <s v="KL4554WAYFG"/>
    <x v="127"/>
    <x v="7"/>
    <x v="22"/>
    <x v="22"/>
    <x v="11"/>
    <x v="1"/>
    <x v="1"/>
    <x v="1"/>
    <s v="5000+CPU"/>
    <x v="1"/>
    <x v="2"/>
    <n v="33957000"/>
  </r>
  <r>
    <s v="KL4554WARF4"/>
    <x v="128"/>
    <x v="7"/>
    <x v="22"/>
    <x v="22"/>
    <x v="11"/>
    <x v="1"/>
    <x v="1"/>
    <x v="7"/>
    <s v="100-149CPU"/>
    <x v="2"/>
    <x v="2"/>
    <n v="37329600"/>
  </r>
  <r>
    <s v="KL4554WASF4"/>
    <x v="128"/>
    <x v="7"/>
    <x v="22"/>
    <x v="22"/>
    <x v="11"/>
    <x v="1"/>
    <x v="1"/>
    <x v="8"/>
    <s v="150-249CPU"/>
    <x v="2"/>
    <x v="2"/>
    <n v="37329600"/>
  </r>
  <r>
    <s v="KL4554WATF4"/>
    <x v="128"/>
    <x v="7"/>
    <x v="22"/>
    <x v="22"/>
    <x v="11"/>
    <x v="1"/>
    <x v="1"/>
    <x v="6"/>
    <s v="250-499CPU"/>
    <x v="2"/>
    <x v="2"/>
    <n v="37329600"/>
  </r>
  <r>
    <s v="KL4554WAUF4"/>
    <x v="128"/>
    <x v="7"/>
    <x v="22"/>
    <x v="22"/>
    <x v="11"/>
    <x v="1"/>
    <x v="1"/>
    <x v="5"/>
    <s v="500-999CPU"/>
    <x v="2"/>
    <x v="2"/>
    <n v="37329600"/>
  </r>
  <r>
    <s v="KL4554WAVF4"/>
    <x v="128"/>
    <x v="7"/>
    <x v="22"/>
    <x v="22"/>
    <x v="11"/>
    <x v="1"/>
    <x v="1"/>
    <x v="4"/>
    <s v="1000-1499CPU"/>
    <x v="2"/>
    <x v="2"/>
    <n v="37329600"/>
  </r>
  <r>
    <s v="KL4554WAWF4"/>
    <x v="128"/>
    <x v="7"/>
    <x v="22"/>
    <x v="22"/>
    <x v="11"/>
    <x v="1"/>
    <x v="1"/>
    <x v="3"/>
    <s v="1500-2499CPU"/>
    <x v="2"/>
    <x v="2"/>
    <n v="37329600"/>
  </r>
  <r>
    <s v="KL4554WAXF4"/>
    <x v="128"/>
    <x v="7"/>
    <x v="22"/>
    <x v="22"/>
    <x v="11"/>
    <x v="1"/>
    <x v="1"/>
    <x v="2"/>
    <s v="2500-4999CPU"/>
    <x v="2"/>
    <x v="2"/>
    <n v="37329600"/>
  </r>
  <r>
    <s v="KL4554WAYF4"/>
    <x v="128"/>
    <x v="7"/>
    <x v="22"/>
    <x v="22"/>
    <x v="11"/>
    <x v="1"/>
    <x v="1"/>
    <x v="1"/>
    <s v="5000+CPU"/>
    <x v="2"/>
    <x v="2"/>
    <n v="37329600"/>
  </r>
  <r>
    <s v="KL4554WAKFG"/>
    <x v="127"/>
    <x v="7"/>
    <x v="22"/>
    <x v="22"/>
    <x v="11"/>
    <x v="1"/>
    <x v="1"/>
    <x v="0"/>
    <s v="10-14CPU"/>
    <x v="1"/>
    <x v="2"/>
    <n v="40309500"/>
  </r>
  <r>
    <s v="KL4554WAMFG"/>
    <x v="127"/>
    <x v="7"/>
    <x v="22"/>
    <x v="22"/>
    <x v="11"/>
    <x v="1"/>
    <x v="1"/>
    <x v="12"/>
    <s v="15-19CPU"/>
    <x v="1"/>
    <x v="2"/>
    <n v="40309500"/>
  </r>
  <r>
    <s v="KL4554WANFG"/>
    <x v="127"/>
    <x v="7"/>
    <x v="22"/>
    <x v="22"/>
    <x v="11"/>
    <x v="1"/>
    <x v="1"/>
    <x v="13"/>
    <s v="20-24CPU"/>
    <x v="1"/>
    <x v="2"/>
    <n v="40309500"/>
  </r>
  <r>
    <s v="KL4554WAPFG"/>
    <x v="127"/>
    <x v="7"/>
    <x v="22"/>
    <x v="22"/>
    <x v="11"/>
    <x v="1"/>
    <x v="1"/>
    <x v="10"/>
    <s v="25-49CPU"/>
    <x v="1"/>
    <x v="2"/>
    <n v="40309500"/>
  </r>
  <r>
    <s v="KL4554WAQFG"/>
    <x v="127"/>
    <x v="7"/>
    <x v="22"/>
    <x v="22"/>
    <x v="11"/>
    <x v="1"/>
    <x v="1"/>
    <x v="9"/>
    <s v="50-99CPU"/>
    <x v="1"/>
    <x v="2"/>
    <n v="40309500"/>
  </r>
  <r>
    <s v="KL4554WAKF4"/>
    <x v="128"/>
    <x v="7"/>
    <x v="22"/>
    <x v="22"/>
    <x v="11"/>
    <x v="1"/>
    <x v="1"/>
    <x v="0"/>
    <s v="10-14CPU"/>
    <x v="2"/>
    <x v="2"/>
    <n v="44352000"/>
  </r>
  <r>
    <s v="KL4554WAMF4"/>
    <x v="128"/>
    <x v="7"/>
    <x v="22"/>
    <x v="22"/>
    <x v="11"/>
    <x v="1"/>
    <x v="1"/>
    <x v="12"/>
    <s v="15-19CPU"/>
    <x v="2"/>
    <x v="2"/>
    <n v="44352000"/>
  </r>
  <r>
    <s v="KL4554WANF4"/>
    <x v="128"/>
    <x v="7"/>
    <x v="22"/>
    <x v="22"/>
    <x v="11"/>
    <x v="1"/>
    <x v="1"/>
    <x v="13"/>
    <s v="20-24CPU"/>
    <x v="2"/>
    <x v="2"/>
    <n v="44352000"/>
  </r>
  <r>
    <s v="KL4554WAPF4"/>
    <x v="128"/>
    <x v="7"/>
    <x v="22"/>
    <x v="22"/>
    <x v="11"/>
    <x v="1"/>
    <x v="1"/>
    <x v="10"/>
    <s v="25-49CPU"/>
    <x v="2"/>
    <x v="2"/>
    <n v="44352000"/>
  </r>
  <r>
    <s v="KL4554WAQF4"/>
    <x v="128"/>
    <x v="7"/>
    <x v="22"/>
    <x v="22"/>
    <x v="11"/>
    <x v="1"/>
    <x v="1"/>
    <x v="9"/>
    <s v="50-99CPU"/>
    <x v="2"/>
    <x v="2"/>
    <n v="44352000"/>
  </r>
  <r>
    <s v="KL4554WARDG"/>
    <x v="129"/>
    <x v="18"/>
    <x v="22"/>
    <x v="22"/>
    <x v="11"/>
    <x v="1"/>
    <x v="1"/>
    <x v="7"/>
    <s v="100-149CPU"/>
    <x v="1"/>
    <x v="3"/>
    <n v="46292400"/>
  </r>
  <r>
    <s v="KL4554WASDG"/>
    <x v="129"/>
    <x v="18"/>
    <x v="22"/>
    <x v="22"/>
    <x v="11"/>
    <x v="1"/>
    <x v="1"/>
    <x v="8"/>
    <s v="150-249CPU"/>
    <x v="1"/>
    <x v="3"/>
    <n v="46292400"/>
  </r>
  <r>
    <s v="KL4554WATDG"/>
    <x v="129"/>
    <x v="18"/>
    <x v="22"/>
    <x v="22"/>
    <x v="11"/>
    <x v="1"/>
    <x v="1"/>
    <x v="6"/>
    <s v="250-499CPU"/>
    <x v="1"/>
    <x v="3"/>
    <n v="46292400"/>
  </r>
  <r>
    <s v="KL4554WAUDG"/>
    <x v="129"/>
    <x v="18"/>
    <x v="22"/>
    <x v="22"/>
    <x v="11"/>
    <x v="1"/>
    <x v="1"/>
    <x v="5"/>
    <s v="500-999CPU"/>
    <x v="1"/>
    <x v="3"/>
    <n v="46292400"/>
  </r>
  <r>
    <s v="KL4554WAVDG"/>
    <x v="129"/>
    <x v="18"/>
    <x v="22"/>
    <x v="22"/>
    <x v="11"/>
    <x v="1"/>
    <x v="1"/>
    <x v="4"/>
    <s v="1000-1499CPU"/>
    <x v="1"/>
    <x v="3"/>
    <n v="46292400"/>
  </r>
  <r>
    <s v="KL4554WAWDG"/>
    <x v="129"/>
    <x v="18"/>
    <x v="22"/>
    <x v="22"/>
    <x v="11"/>
    <x v="1"/>
    <x v="1"/>
    <x v="3"/>
    <s v="1500-2499CPU"/>
    <x v="1"/>
    <x v="3"/>
    <n v="46292400"/>
  </r>
  <r>
    <s v="KL4554WAXDG"/>
    <x v="129"/>
    <x v="18"/>
    <x v="22"/>
    <x v="22"/>
    <x v="11"/>
    <x v="1"/>
    <x v="1"/>
    <x v="2"/>
    <s v="2500-4999CPU"/>
    <x v="1"/>
    <x v="3"/>
    <n v="46292400"/>
  </r>
  <r>
    <s v="KL4554WAYDG"/>
    <x v="129"/>
    <x v="18"/>
    <x v="22"/>
    <x v="22"/>
    <x v="11"/>
    <x v="1"/>
    <x v="1"/>
    <x v="1"/>
    <s v="5000+CPU"/>
    <x v="1"/>
    <x v="3"/>
    <n v="46292400"/>
  </r>
  <r>
    <s v="KL4554WAAFG"/>
    <x v="127"/>
    <x v="7"/>
    <x v="22"/>
    <x v="22"/>
    <x v="11"/>
    <x v="1"/>
    <x v="1"/>
    <x v="14"/>
    <s v="1-1CPU"/>
    <x v="1"/>
    <x v="2"/>
    <n v="46685100"/>
  </r>
  <r>
    <s v="KL4554WABFG"/>
    <x v="127"/>
    <x v="7"/>
    <x v="22"/>
    <x v="22"/>
    <x v="11"/>
    <x v="1"/>
    <x v="1"/>
    <x v="15"/>
    <s v="2-2CPU"/>
    <x v="1"/>
    <x v="2"/>
    <n v="46685100"/>
  </r>
  <r>
    <s v="KL4554WACFG"/>
    <x v="127"/>
    <x v="7"/>
    <x v="22"/>
    <x v="22"/>
    <x v="11"/>
    <x v="1"/>
    <x v="1"/>
    <x v="16"/>
    <s v="3-3CPU"/>
    <x v="1"/>
    <x v="2"/>
    <n v="46685100"/>
  </r>
  <r>
    <s v="KL4554WADFG"/>
    <x v="127"/>
    <x v="7"/>
    <x v="22"/>
    <x v="22"/>
    <x v="11"/>
    <x v="1"/>
    <x v="1"/>
    <x v="17"/>
    <s v="4-4CPU"/>
    <x v="1"/>
    <x v="2"/>
    <n v="46685100"/>
  </r>
  <r>
    <s v="KL4554WAEFG"/>
    <x v="127"/>
    <x v="7"/>
    <x v="22"/>
    <x v="22"/>
    <x v="11"/>
    <x v="1"/>
    <x v="1"/>
    <x v="11"/>
    <s v="5-9CPU"/>
    <x v="1"/>
    <x v="2"/>
    <n v="46685100"/>
  </r>
  <r>
    <s v="KL4554WARD4"/>
    <x v="130"/>
    <x v="18"/>
    <x v="22"/>
    <x v="22"/>
    <x v="11"/>
    <x v="1"/>
    <x v="1"/>
    <x v="7"/>
    <s v="100-149CPU"/>
    <x v="2"/>
    <x v="3"/>
    <n v="50912400"/>
  </r>
  <r>
    <s v="KL4554WASD4"/>
    <x v="130"/>
    <x v="18"/>
    <x v="22"/>
    <x v="22"/>
    <x v="11"/>
    <x v="1"/>
    <x v="1"/>
    <x v="8"/>
    <s v="150-249CPU"/>
    <x v="2"/>
    <x v="3"/>
    <n v="50912400"/>
  </r>
  <r>
    <s v="KL4554WATD4"/>
    <x v="130"/>
    <x v="18"/>
    <x v="22"/>
    <x v="22"/>
    <x v="11"/>
    <x v="1"/>
    <x v="1"/>
    <x v="6"/>
    <s v="250-499CPU"/>
    <x v="2"/>
    <x v="3"/>
    <n v="50912400"/>
  </r>
  <r>
    <s v="KL4554WAUD4"/>
    <x v="130"/>
    <x v="18"/>
    <x v="22"/>
    <x v="22"/>
    <x v="11"/>
    <x v="1"/>
    <x v="1"/>
    <x v="5"/>
    <s v="500-999CPU"/>
    <x v="2"/>
    <x v="3"/>
    <n v="50912400"/>
  </r>
  <r>
    <s v="KL4554WAVD4"/>
    <x v="130"/>
    <x v="18"/>
    <x v="22"/>
    <x v="22"/>
    <x v="11"/>
    <x v="1"/>
    <x v="1"/>
    <x v="4"/>
    <s v="1000-1499CPU"/>
    <x v="2"/>
    <x v="3"/>
    <n v="50912400"/>
  </r>
  <r>
    <s v="KL4554WAWD4"/>
    <x v="130"/>
    <x v="18"/>
    <x v="22"/>
    <x v="22"/>
    <x v="11"/>
    <x v="1"/>
    <x v="1"/>
    <x v="3"/>
    <s v="1500-2499CPU"/>
    <x v="2"/>
    <x v="3"/>
    <n v="50912400"/>
  </r>
  <r>
    <s v="KL4554WAXD4"/>
    <x v="130"/>
    <x v="18"/>
    <x v="22"/>
    <x v="22"/>
    <x v="11"/>
    <x v="1"/>
    <x v="1"/>
    <x v="2"/>
    <s v="2500-4999CPU"/>
    <x v="2"/>
    <x v="3"/>
    <n v="50912400"/>
  </r>
  <r>
    <s v="KL4554WAYD4"/>
    <x v="130"/>
    <x v="18"/>
    <x v="22"/>
    <x v="22"/>
    <x v="11"/>
    <x v="1"/>
    <x v="1"/>
    <x v="1"/>
    <s v="5000+CPU"/>
    <x v="2"/>
    <x v="3"/>
    <n v="50912400"/>
  </r>
  <r>
    <s v="KL4554WAAF4"/>
    <x v="128"/>
    <x v="7"/>
    <x v="22"/>
    <x v="22"/>
    <x v="11"/>
    <x v="1"/>
    <x v="1"/>
    <x v="14"/>
    <s v="1-1CPU"/>
    <x v="2"/>
    <x v="2"/>
    <n v="51351300"/>
  </r>
  <r>
    <s v="KL4554WABF4"/>
    <x v="128"/>
    <x v="7"/>
    <x v="22"/>
    <x v="22"/>
    <x v="11"/>
    <x v="1"/>
    <x v="1"/>
    <x v="15"/>
    <s v="2-2CPU"/>
    <x v="2"/>
    <x v="2"/>
    <n v="51351300"/>
  </r>
  <r>
    <s v="KL4554WACF4"/>
    <x v="128"/>
    <x v="7"/>
    <x v="22"/>
    <x v="22"/>
    <x v="11"/>
    <x v="1"/>
    <x v="1"/>
    <x v="16"/>
    <s v="3-3CPU"/>
    <x v="2"/>
    <x v="2"/>
    <n v="51351300"/>
  </r>
  <r>
    <s v="KL4554WADF4"/>
    <x v="128"/>
    <x v="7"/>
    <x v="22"/>
    <x v="22"/>
    <x v="11"/>
    <x v="1"/>
    <x v="1"/>
    <x v="17"/>
    <s v="4-4CPU"/>
    <x v="2"/>
    <x v="2"/>
    <n v="51351300"/>
  </r>
  <r>
    <s v="KL4554WAEF4"/>
    <x v="128"/>
    <x v="7"/>
    <x v="22"/>
    <x v="22"/>
    <x v="11"/>
    <x v="1"/>
    <x v="1"/>
    <x v="11"/>
    <s v="5-9CPU"/>
    <x v="2"/>
    <x v="2"/>
    <n v="51351300"/>
  </r>
  <r>
    <s v="KL4554WAKDG"/>
    <x v="129"/>
    <x v="18"/>
    <x v="22"/>
    <x v="22"/>
    <x v="11"/>
    <x v="1"/>
    <x v="1"/>
    <x v="0"/>
    <s v="10-14CPU"/>
    <x v="1"/>
    <x v="3"/>
    <n v="54954900"/>
  </r>
  <r>
    <s v="KL4554WAMDG"/>
    <x v="129"/>
    <x v="18"/>
    <x v="22"/>
    <x v="22"/>
    <x v="11"/>
    <x v="1"/>
    <x v="1"/>
    <x v="12"/>
    <s v="15-19CPU"/>
    <x v="1"/>
    <x v="3"/>
    <n v="54954900"/>
  </r>
  <r>
    <s v="KL4554WANDG"/>
    <x v="129"/>
    <x v="18"/>
    <x v="22"/>
    <x v="22"/>
    <x v="11"/>
    <x v="1"/>
    <x v="1"/>
    <x v="13"/>
    <s v="20-24CPU"/>
    <x v="1"/>
    <x v="3"/>
    <n v="54954900"/>
  </r>
  <r>
    <s v="KL4554WAPDG"/>
    <x v="129"/>
    <x v="18"/>
    <x v="22"/>
    <x v="22"/>
    <x v="11"/>
    <x v="1"/>
    <x v="1"/>
    <x v="10"/>
    <s v="25-49CPU"/>
    <x v="1"/>
    <x v="3"/>
    <n v="54954900"/>
  </r>
  <r>
    <s v="KL4554WAQDG"/>
    <x v="129"/>
    <x v="18"/>
    <x v="22"/>
    <x v="22"/>
    <x v="11"/>
    <x v="1"/>
    <x v="1"/>
    <x v="9"/>
    <s v="50-99CPU"/>
    <x v="1"/>
    <x v="3"/>
    <n v="54954900"/>
  </r>
  <r>
    <s v="KL4554WARTG"/>
    <x v="131"/>
    <x v="18"/>
    <x v="22"/>
    <x v="22"/>
    <x v="11"/>
    <x v="1"/>
    <x v="1"/>
    <x v="7"/>
    <s v="100-149CPU"/>
    <x v="1"/>
    <x v="4"/>
    <n v="57103200"/>
  </r>
  <r>
    <s v="KL4554WASTG"/>
    <x v="131"/>
    <x v="18"/>
    <x v="22"/>
    <x v="22"/>
    <x v="11"/>
    <x v="1"/>
    <x v="1"/>
    <x v="8"/>
    <s v="150-249CPU"/>
    <x v="1"/>
    <x v="4"/>
    <n v="57103200"/>
  </r>
  <r>
    <s v="KL4554WATTG"/>
    <x v="131"/>
    <x v="18"/>
    <x v="22"/>
    <x v="22"/>
    <x v="11"/>
    <x v="1"/>
    <x v="1"/>
    <x v="6"/>
    <s v="250-499CPU"/>
    <x v="1"/>
    <x v="4"/>
    <n v="57103200"/>
  </r>
  <r>
    <s v="KL4554WAUTG"/>
    <x v="131"/>
    <x v="18"/>
    <x v="22"/>
    <x v="22"/>
    <x v="11"/>
    <x v="1"/>
    <x v="1"/>
    <x v="5"/>
    <s v="500-999CPU"/>
    <x v="1"/>
    <x v="4"/>
    <n v="57103200"/>
  </r>
  <r>
    <s v="KL4554WAVTG"/>
    <x v="131"/>
    <x v="18"/>
    <x v="22"/>
    <x v="22"/>
    <x v="11"/>
    <x v="1"/>
    <x v="1"/>
    <x v="4"/>
    <s v="1000-1499CPU"/>
    <x v="1"/>
    <x v="4"/>
    <n v="57103200"/>
  </r>
  <r>
    <s v="KL4554WAWTG"/>
    <x v="131"/>
    <x v="18"/>
    <x v="22"/>
    <x v="22"/>
    <x v="11"/>
    <x v="1"/>
    <x v="1"/>
    <x v="3"/>
    <s v="1500-2499CPU"/>
    <x v="1"/>
    <x v="4"/>
    <n v="57103200"/>
  </r>
  <r>
    <s v="KL4554WAXTG"/>
    <x v="131"/>
    <x v="18"/>
    <x v="22"/>
    <x v="22"/>
    <x v="11"/>
    <x v="1"/>
    <x v="1"/>
    <x v="2"/>
    <s v="2500-4999CPU"/>
    <x v="1"/>
    <x v="4"/>
    <n v="57103200"/>
  </r>
  <r>
    <s v="KL4554WAYTG"/>
    <x v="131"/>
    <x v="18"/>
    <x v="22"/>
    <x v="22"/>
    <x v="11"/>
    <x v="1"/>
    <x v="1"/>
    <x v="1"/>
    <s v="5000+CPU"/>
    <x v="1"/>
    <x v="4"/>
    <n v="57103200"/>
  </r>
  <r>
    <s v="KL4554WAKD4"/>
    <x v="130"/>
    <x v="18"/>
    <x v="22"/>
    <x v="22"/>
    <x v="11"/>
    <x v="1"/>
    <x v="1"/>
    <x v="0"/>
    <s v="10-14CPU"/>
    <x v="2"/>
    <x v="3"/>
    <n v="60452700"/>
  </r>
  <r>
    <s v="KL4554WAMD4"/>
    <x v="130"/>
    <x v="18"/>
    <x v="22"/>
    <x v="22"/>
    <x v="11"/>
    <x v="1"/>
    <x v="1"/>
    <x v="12"/>
    <s v="15-19CPU"/>
    <x v="2"/>
    <x v="3"/>
    <n v="60452700"/>
  </r>
  <r>
    <s v="KL4554WAND4"/>
    <x v="130"/>
    <x v="18"/>
    <x v="22"/>
    <x v="22"/>
    <x v="11"/>
    <x v="1"/>
    <x v="1"/>
    <x v="13"/>
    <s v="20-24CPU"/>
    <x v="2"/>
    <x v="3"/>
    <n v="60452700"/>
  </r>
  <r>
    <s v="KL4554WAPD4"/>
    <x v="130"/>
    <x v="18"/>
    <x v="22"/>
    <x v="22"/>
    <x v="11"/>
    <x v="1"/>
    <x v="1"/>
    <x v="10"/>
    <s v="25-49CPU"/>
    <x v="2"/>
    <x v="3"/>
    <n v="60452700"/>
  </r>
  <r>
    <s v="KL4554WAQD4"/>
    <x v="130"/>
    <x v="18"/>
    <x v="22"/>
    <x v="22"/>
    <x v="11"/>
    <x v="1"/>
    <x v="1"/>
    <x v="9"/>
    <s v="50-99CPU"/>
    <x v="2"/>
    <x v="3"/>
    <n v="60452700"/>
  </r>
  <r>
    <s v="KL4554WART4"/>
    <x v="132"/>
    <x v="18"/>
    <x v="22"/>
    <x v="22"/>
    <x v="11"/>
    <x v="1"/>
    <x v="1"/>
    <x v="7"/>
    <s v="100-149CPU"/>
    <x v="2"/>
    <x v="4"/>
    <n v="62808900"/>
  </r>
  <r>
    <s v="KL4554WAST4"/>
    <x v="132"/>
    <x v="18"/>
    <x v="22"/>
    <x v="22"/>
    <x v="11"/>
    <x v="1"/>
    <x v="1"/>
    <x v="8"/>
    <s v="150-249CPU"/>
    <x v="2"/>
    <x v="4"/>
    <n v="62808900"/>
  </r>
  <r>
    <s v="KL4554WATT4"/>
    <x v="132"/>
    <x v="18"/>
    <x v="22"/>
    <x v="22"/>
    <x v="11"/>
    <x v="1"/>
    <x v="1"/>
    <x v="6"/>
    <s v="250-499CPU"/>
    <x v="2"/>
    <x v="4"/>
    <n v="62808900"/>
  </r>
  <r>
    <s v="KL4554WAUT4"/>
    <x v="132"/>
    <x v="18"/>
    <x v="22"/>
    <x v="22"/>
    <x v="11"/>
    <x v="1"/>
    <x v="1"/>
    <x v="5"/>
    <s v="500-999CPU"/>
    <x v="2"/>
    <x v="4"/>
    <n v="62808900"/>
  </r>
  <r>
    <s v="KL4554WAVT4"/>
    <x v="132"/>
    <x v="18"/>
    <x v="22"/>
    <x v="22"/>
    <x v="11"/>
    <x v="1"/>
    <x v="1"/>
    <x v="4"/>
    <s v="1000-1499CPU"/>
    <x v="2"/>
    <x v="4"/>
    <n v="62808900"/>
  </r>
  <r>
    <s v="KL4554WAWT4"/>
    <x v="132"/>
    <x v="18"/>
    <x v="22"/>
    <x v="22"/>
    <x v="11"/>
    <x v="1"/>
    <x v="1"/>
    <x v="3"/>
    <s v="1500-2499CPU"/>
    <x v="2"/>
    <x v="4"/>
    <n v="62808900"/>
  </r>
  <r>
    <s v="KL4554WAXT4"/>
    <x v="132"/>
    <x v="18"/>
    <x v="22"/>
    <x v="22"/>
    <x v="11"/>
    <x v="1"/>
    <x v="1"/>
    <x v="2"/>
    <s v="2500-4999CPU"/>
    <x v="2"/>
    <x v="4"/>
    <n v="62808900"/>
  </r>
  <r>
    <s v="KL4554WAYT4"/>
    <x v="132"/>
    <x v="18"/>
    <x v="22"/>
    <x v="22"/>
    <x v="11"/>
    <x v="1"/>
    <x v="1"/>
    <x v="1"/>
    <s v="5000+CPU"/>
    <x v="2"/>
    <x v="4"/>
    <n v="62808900"/>
  </r>
  <r>
    <s v="KL4554WAADG"/>
    <x v="129"/>
    <x v="18"/>
    <x v="22"/>
    <x v="22"/>
    <x v="11"/>
    <x v="1"/>
    <x v="1"/>
    <x v="14"/>
    <s v="1-1CPU"/>
    <x v="1"/>
    <x v="3"/>
    <n v="63663600"/>
  </r>
  <r>
    <s v="KL4554WABDG"/>
    <x v="129"/>
    <x v="18"/>
    <x v="22"/>
    <x v="22"/>
    <x v="11"/>
    <x v="1"/>
    <x v="1"/>
    <x v="15"/>
    <s v="2-2CPU"/>
    <x v="1"/>
    <x v="3"/>
    <n v="63663600"/>
  </r>
  <r>
    <s v="KL4554WACDG"/>
    <x v="129"/>
    <x v="18"/>
    <x v="22"/>
    <x v="22"/>
    <x v="11"/>
    <x v="1"/>
    <x v="1"/>
    <x v="16"/>
    <s v="3-3CPU"/>
    <x v="1"/>
    <x v="3"/>
    <n v="63663600"/>
  </r>
  <r>
    <s v="KL4554WADDG"/>
    <x v="129"/>
    <x v="18"/>
    <x v="22"/>
    <x v="22"/>
    <x v="11"/>
    <x v="1"/>
    <x v="1"/>
    <x v="17"/>
    <s v="4-4CPU"/>
    <x v="1"/>
    <x v="3"/>
    <n v="63663600"/>
  </r>
  <r>
    <s v="KL4554WAEDG"/>
    <x v="129"/>
    <x v="18"/>
    <x v="22"/>
    <x v="22"/>
    <x v="11"/>
    <x v="1"/>
    <x v="1"/>
    <x v="11"/>
    <s v="5-9CPU"/>
    <x v="1"/>
    <x v="3"/>
    <n v="63663600"/>
  </r>
  <r>
    <s v="KL4554WAKTG"/>
    <x v="131"/>
    <x v="18"/>
    <x v="22"/>
    <x v="22"/>
    <x v="11"/>
    <x v="1"/>
    <x v="1"/>
    <x v="0"/>
    <s v="10-14CPU"/>
    <x v="1"/>
    <x v="4"/>
    <n v="67775400"/>
  </r>
  <r>
    <s v="KL4554WAMTG"/>
    <x v="131"/>
    <x v="18"/>
    <x v="22"/>
    <x v="22"/>
    <x v="11"/>
    <x v="1"/>
    <x v="1"/>
    <x v="12"/>
    <s v="15-19CPU"/>
    <x v="1"/>
    <x v="4"/>
    <n v="67775400"/>
  </r>
  <r>
    <s v="KL4554WANTG"/>
    <x v="131"/>
    <x v="18"/>
    <x v="22"/>
    <x v="22"/>
    <x v="11"/>
    <x v="1"/>
    <x v="1"/>
    <x v="13"/>
    <s v="20-24CPU"/>
    <x v="1"/>
    <x v="4"/>
    <n v="67775400"/>
  </r>
  <r>
    <s v="KL4554WAPTG"/>
    <x v="131"/>
    <x v="18"/>
    <x v="22"/>
    <x v="22"/>
    <x v="11"/>
    <x v="1"/>
    <x v="1"/>
    <x v="10"/>
    <s v="25-49CPU"/>
    <x v="1"/>
    <x v="4"/>
    <n v="67775400"/>
  </r>
  <r>
    <s v="KL4554WAQTG"/>
    <x v="131"/>
    <x v="18"/>
    <x v="22"/>
    <x v="22"/>
    <x v="11"/>
    <x v="1"/>
    <x v="1"/>
    <x v="9"/>
    <s v="50-99CPU"/>
    <x v="1"/>
    <x v="4"/>
    <n v="67775400"/>
  </r>
  <r>
    <s v="KL4554WAAD4"/>
    <x v="130"/>
    <x v="18"/>
    <x v="22"/>
    <x v="22"/>
    <x v="11"/>
    <x v="1"/>
    <x v="1"/>
    <x v="14"/>
    <s v="1-1CPU"/>
    <x v="2"/>
    <x v="3"/>
    <n v="70016100"/>
  </r>
  <r>
    <s v="KL4554WABD4"/>
    <x v="130"/>
    <x v="18"/>
    <x v="22"/>
    <x v="22"/>
    <x v="11"/>
    <x v="1"/>
    <x v="1"/>
    <x v="15"/>
    <s v="2-2CPU"/>
    <x v="2"/>
    <x v="3"/>
    <n v="70016100"/>
  </r>
  <r>
    <s v="KL4554WACD4"/>
    <x v="130"/>
    <x v="18"/>
    <x v="22"/>
    <x v="22"/>
    <x v="11"/>
    <x v="1"/>
    <x v="1"/>
    <x v="16"/>
    <s v="3-3CPU"/>
    <x v="2"/>
    <x v="3"/>
    <n v="70016100"/>
  </r>
  <r>
    <s v="KL4554WADD4"/>
    <x v="130"/>
    <x v="18"/>
    <x v="22"/>
    <x v="22"/>
    <x v="11"/>
    <x v="1"/>
    <x v="1"/>
    <x v="17"/>
    <s v="4-4CPU"/>
    <x v="2"/>
    <x v="3"/>
    <n v="70016100"/>
  </r>
  <r>
    <s v="KL4554WAED4"/>
    <x v="130"/>
    <x v="18"/>
    <x v="22"/>
    <x v="22"/>
    <x v="11"/>
    <x v="1"/>
    <x v="1"/>
    <x v="11"/>
    <s v="5-9CPU"/>
    <x v="2"/>
    <x v="3"/>
    <n v="70016100"/>
  </r>
  <r>
    <s v="KL4554WAKT4"/>
    <x v="132"/>
    <x v="18"/>
    <x v="22"/>
    <x v="22"/>
    <x v="11"/>
    <x v="1"/>
    <x v="1"/>
    <x v="0"/>
    <s v="10-14CPU"/>
    <x v="2"/>
    <x v="4"/>
    <n v="74566800"/>
  </r>
  <r>
    <s v="KL4554WAMT4"/>
    <x v="132"/>
    <x v="18"/>
    <x v="22"/>
    <x v="22"/>
    <x v="11"/>
    <x v="1"/>
    <x v="1"/>
    <x v="12"/>
    <s v="15-19CPU"/>
    <x v="2"/>
    <x v="4"/>
    <n v="74566800"/>
  </r>
  <r>
    <s v="KL4554WANT4"/>
    <x v="132"/>
    <x v="18"/>
    <x v="22"/>
    <x v="22"/>
    <x v="11"/>
    <x v="1"/>
    <x v="1"/>
    <x v="13"/>
    <s v="20-24CPU"/>
    <x v="2"/>
    <x v="4"/>
    <n v="74566800"/>
  </r>
  <r>
    <s v="KL4554WAPT4"/>
    <x v="132"/>
    <x v="18"/>
    <x v="22"/>
    <x v="22"/>
    <x v="11"/>
    <x v="1"/>
    <x v="1"/>
    <x v="10"/>
    <s v="25-49CPU"/>
    <x v="2"/>
    <x v="4"/>
    <n v="74566800"/>
  </r>
  <r>
    <s v="KL4554WAQT4"/>
    <x v="132"/>
    <x v="18"/>
    <x v="22"/>
    <x v="22"/>
    <x v="11"/>
    <x v="1"/>
    <x v="1"/>
    <x v="9"/>
    <s v="50-99CPU"/>
    <x v="2"/>
    <x v="4"/>
    <n v="74566800"/>
  </r>
  <r>
    <s v="KL4554WAATG"/>
    <x v="131"/>
    <x v="18"/>
    <x v="22"/>
    <x v="22"/>
    <x v="11"/>
    <x v="1"/>
    <x v="1"/>
    <x v="14"/>
    <s v="1-1CPU"/>
    <x v="1"/>
    <x v="4"/>
    <n v="78493800"/>
  </r>
  <r>
    <s v="KL4554WABTG"/>
    <x v="131"/>
    <x v="18"/>
    <x v="22"/>
    <x v="22"/>
    <x v="11"/>
    <x v="1"/>
    <x v="1"/>
    <x v="15"/>
    <s v="2-2CPU"/>
    <x v="1"/>
    <x v="4"/>
    <n v="78493800"/>
  </r>
  <r>
    <s v="KL4554WACTG"/>
    <x v="131"/>
    <x v="18"/>
    <x v="22"/>
    <x v="22"/>
    <x v="11"/>
    <x v="1"/>
    <x v="1"/>
    <x v="16"/>
    <s v="3-3CPU"/>
    <x v="1"/>
    <x v="4"/>
    <n v="78493800"/>
  </r>
  <r>
    <s v="KL4554WADTG"/>
    <x v="131"/>
    <x v="18"/>
    <x v="22"/>
    <x v="22"/>
    <x v="11"/>
    <x v="1"/>
    <x v="1"/>
    <x v="17"/>
    <s v="4-4CPU"/>
    <x v="1"/>
    <x v="4"/>
    <n v="78493800"/>
  </r>
  <r>
    <s v="KL4554WAETG"/>
    <x v="131"/>
    <x v="18"/>
    <x v="22"/>
    <x v="22"/>
    <x v="11"/>
    <x v="1"/>
    <x v="1"/>
    <x v="11"/>
    <s v="5-9CPU"/>
    <x v="1"/>
    <x v="4"/>
    <n v="78493800"/>
  </r>
  <r>
    <s v="KL4554WAAT4"/>
    <x v="132"/>
    <x v="18"/>
    <x v="22"/>
    <x v="22"/>
    <x v="11"/>
    <x v="1"/>
    <x v="1"/>
    <x v="14"/>
    <s v="1-1CPU"/>
    <x v="2"/>
    <x v="4"/>
    <n v="86347800"/>
  </r>
  <r>
    <s v="KL4554WABT4"/>
    <x v="132"/>
    <x v="18"/>
    <x v="22"/>
    <x v="22"/>
    <x v="11"/>
    <x v="1"/>
    <x v="1"/>
    <x v="15"/>
    <s v="2-2CPU"/>
    <x v="2"/>
    <x v="4"/>
    <n v="86347800"/>
  </r>
  <r>
    <s v="KL4554WACT4"/>
    <x v="132"/>
    <x v="18"/>
    <x v="22"/>
    <x v="22"/>
    <x v="11"/>
    <x v="1"/>
    <x v="1"/>
    <x v="16"/>
    <s v="3-3CPU"/>
    <x v="2"/>
    <x v="4"/>
    <n v="86347800"/>
  </r>
  <r>
    <s v="KL4554WADT4"/>
    <x v="132"/>
    <x v="18"/>
    <x v="22"/>
    <x v="22"/>
    <x v="11"/>
    <x v="1"/>
    <x v="1"/>
    <x v="17"/>
    <s v="4-4CPU"/>
    <x v="2"/>
    <x v="4"/>
    <n v="86347800"/>
  </r>
  <r>
    <s v="KL4554WAET4"/>
    <x v="132"/>
    <x v="18"/>
    <x v="22"/>
    <x v="22"/>
    <x v="11"/>
    <x v="1"/>
    <x v="1"/>
    <x v="11"/>
    <s v="5-9CPU"/>
    <x v="2"/>
    <x v="4"/>
    <n v="86347800"/>
  </r>
  <r>
    <s v="KL4153WAYMG"/>
    <x v="133"/>
    <x v="7"/>
    <x v="23"/>
    <x v="23"/>
    <x v="9"/>
    <x v="1"/>
    <x v="1"/>
    <x v="1"/>
    <s v="5000+VirtWKS"/>
    <x v="1"/>
    <x v="1"/>
    <n v="87318"/>
  </r>
  <r>
    <s v="KL4153WAYM4"/>
    <x v="134"/>
    <x v="7"/>
    <x v="23"/>
    <x v="23"/>
    <x v="9"/>
    <x v="1"/>
    <x v="1"/>
    <x v="1"/>
    <s v="5000+VirtWKS"/>
    <x v="2"/>
    <x v="1"/>
    <n v="95403"/>
  </r>
  <r>
    <s v="KL4153WAXMG"/>
    <x v="133"/>
    <x v="7"/>
    <x v="23"/>
    <x v="23"/>
    <x v="9"/>
    <x v="1"/>
    <x v="1"/>
    <x v="2"/>
    <s v="2500-4999VirtWKS"/>
    <x v="1"/>
    <x v="1"/>
    <n v="95634"/>
  </r>
  <r>
    <s v="KL4153WAXM4"/>
    <x v="134"/>
    <x v="7"/>
    <x v="23"/>
    <x v="23"/>
    <x v="9"/>
    <x v="1"/>
    <x v="1"/>
    <x v="2"/>
    <s v="2500-4999VirtWKS"/>
    <x v="2"/>
    <x v="1"/>
    <n v="104181"/>
  </r>
  <r>
    <s v="KL4153WAWMG"/>
    <x v="133"/>
    <x v="7"/>
    <x v="23"/>
    <x v="23"/>
    <x v="9"/>
    <x v="1"/>
    <x v="1"/>
    <x v="3"/>
    <s v="1500-2499VirtWKS"/>
    <x v="1"/>
    <x v="1"/>
    <n v="107184"/>
  </r>
  <r>
    <s v="KL4153WAWM4"/>
    <x v="134"/>
    <x v="7"/>
    <x v="23"/>
    <x v="23"/>
    <x v="9"/>
    <x v="1"/>
    <x v="1"/>
    <x v="3"/>
    <s v="1500-2499VirtWKS"/>
    <x v="2"/>
    <x v="1"/>
    <n v="116886"/>
  </r>
  <r>
    <s v="KL4153WAVMG"/>
    <x v="133"/>
    <x v="7"/>
    <x v="23"/>
    <x v="23"/>
    <x v="9"/>
    <x v="1"/>
    <x v="1"/>
    <x v="4"/>
    <s v="1000-1499VirtWKS"/>
    <x v="1"/>
    <x v="1"/>
    <n v="118965"/>
  </r>
  <r>
    <s v="KL4153WAVM4"/>
    <x v="134"/>
    <x v="7"/>
    <x v="23"/>
    <x v="23"/>
    <x v="9"/>
    <x v="1"/>
    <x v="1"/>
    <x v="4"/>
    <s v="1000-1499VirtWKS"/>
    <x v="2"/>
    <x v="1"/>
    <n v="129591"/>
  </r>
  <r>
    <s v="KL4153WAUMG"/>
    <x v="133"/>
    <x v="7"/>
    <x v="23"/>
    <x v="23"/>
    <x v="9"/>
    <x v="1"/>
    <x v="1"/>
    <x v="5"/>
    <s v="500-999VirtWKS"/>
    <x v="1"/>
    <x v="1"/>
    <n v="132825"/>
  </r>
  <r>
    <s v="KL4153WAUM4"/>
    <x v="134"/>
    <x v="7"/>
    <x v="23"/>
    <x v="23"/>
    <x v="9"/>
    <x v="1"/>
    <x v="1"/>
    <x v="5"/>
    <s v="500-999VirtWKS"/>
    <x v="2"/>
    <x v="1"/>
    <n v="144837"/>
  </r>
  <r>
    <s v="KL4153WATMG"/>
    <x v="133"/>
    <x v="7"/>
    <x v="23"/>
    <x v="23"/>
    <x v="9"/>
    <x v="1"/>
    <x v="1"/>
    <x v="6"/>
    <s v="250-499VirtWKS"/>
    <x v="1"/>
    <x v="1"/>
    <n v="146916"/>
  </r>
  <r>
    <s v="KL4153WATM4"/>
    <x v="134"/>
    <x v="7"/>
    <x v="23"/>
    <x v="23"/>
    <x v="9"/>
    <x v="1"/>
    <x v="1"/>
    <x v="6"/>
    <s v="250-499VirtWKS"/>
    <x v="2"/>
    <x v="1"/>
    <n v="160083"/>
  </r>
  <r>
    <s v="KL4153WARMG"/>
    <x v="133"/>
    <x v="7"/>
    <x v="23"/>
    <x v="23"/>
    <x v="9"/>
    <x v="1"/>
    <x v="1"/>
    <x v="7"/>
    <s v="100-149VirtWKS"/>
    <x v="1"/>
    <x v="1"/>
    <n v="161931"/>
  </r>
  <r>
    <s v="KL4153WASMG"/>
    <x v="133"/>
    <x v="7"/>
    <x v="23"/>
    <x v="23"/>
    <x v="9"/>
    <x v="1"/>
    <x v="1"/>
    <x v="8"/>
    <s v="150-249VirtWKS"/>
    <x v="1"/>
    <x v="1"/>
    <n v="161931"/>
  </r>
  <r>
    <s v="KL4153WARM4"/>
    <x v="134"/>
    <x v="7"/>
    <x v="23"/>
    <x v="23"/>
    <x v="9"/>
    <x v="1"/>
    <x v="1"/>
    <x v="7"/>
    <s v="100-149VirtWKS"/>
    <x v="2"/>
    <x v="1"/>
    <n v="176715"/>
  </r>
  <r>
    <s v="KL4153WASM4"/>
    <x v="134"/>
    <x v="7"/>
    <x v="23"/>
    <x v="23"/>
    <x v="9"/>
    <x v="1"/>
    <x v="1"/>
    <x v="8"/>
    <s v="150-249VirtWKS"/>
    <x v="2"/>
    <x v="1"/>
    <n v="176715"/>
  </r>
  <r>
    <s v="KL4153WAQMG"/>
    <x v="133"/>
    <x v="7"/>
    <x v="23"/>
    <x v="23"/>
    <x v="9"/>
    <x v="1"/>
    <x v="1"/>
    <x v="9"/>
    <s v="50-99VirtWKS"/>
    <x v="1"/>
    <x v="1"/>
    <n v="180642"/>
  </r>
  <r>
    <s v="KL4153WAQM4"/>
    <x v="134"/>
    <x v="7"/>
    <x v="23"/>
    <x v="23"/>
    <x v="9"/>
    <x v="1"/>
    <x v="1"/>
    <x v="9"/>
    <s v="50-99VirtWKS"/>
    <x v="2"/>
    <x v="1"/>
    <n v="197043"/>
  </r>
  <r>
    <s v="KL4153WAPMG"/>
    <x v="133"/>
    <x v="7"/>
    <x v="23"/>
    <x v="23"/>
    <x v="9"/>
    <x v="1"/>
    <x v="1"/>
    <x v="10"/>
    <s v="25-49VirtWKS"/>
    <x v="1"/>
    <x v="1"/>
    <n v="202818"/>
  </r>
  <r>
    <s v="KL4153WAPM4"/>
    <x v="134"/>
    <x v="7"/>
    <x v="23"/>
    <x v="23"/>
    <x v="9"/>
    <x v="1"/>
    <x v="1"/>
    <x v="10"/>
    <s v="25-49VirtWKS"/>
    <x v="2"/>
    <x v="1"/>
    <n v="221067"/>
  </r>
  <r>
    <s v="KL4153WAKMG"/>
    <x v="133"/>
    <x v="7"/>
    <x v="23"/>
    <x v="23"/>
    <x v="9"/>
    <x v="1"/>
    <x v="1"/>
    <x v="0"/>
    <s v="10-14VirtWKS"/>
    <x v="1"/>
    <x v="1"/>
    <n v="225918"/>
  </r>
  <r>
    <s v="KL4153WAMMG"/>
    <x v="133"/>
    <x v="7"/>
    <x v="23"/>
    <x v="23"/>
    <x v="9"/>
    <x v="1"/>
    <x v="1"/>
    <x v="12"/>
    <s v="15-19VirtWKS"/>
    <x v="1"/>
    <x v="1"/>
    <n v="225918"/>
  </r>
  <r>
    <s v="KL4153WANMG"/>
    <x v="133"/>
    <x v="7"/>
    <x v="23"/>
    <x v="23"/>
    <x v="9"/>
    <x v="1"/>
    <x v="1"/>
    <x v="13"/>
    <s v="20-24VirtWKS"/>
    <x v="1"/>
    <x v="1"/>
    <n v="225918"/>
  </r>
  <r>
    <s v="KL4153WAKM4"/>
    <x v="134"/>
    <x v="7"/>
    <x v="23"/>
    <x v="23"/>
    <x v="9"/>
    <x v="1"/>
    <x v="1"/>
    <x v="0"/>
    <s v="10-14VirtWKS"/>
    <x v="2"/>
    <x v="1"/>
    <n v="246477"/>
  </r>
  <r>
    <s v="KL4153WAMM4"/>
    <x v="134"/>
    <x v="7"/>
    <x v="23"/>
    <x v="23"/>
    <x v="9"/>
    <x v="1"/>
    <x v="1"/>
    <x v="12"/>
    <s v="15-19VirtWKS"/>
    <x v="2"/>
    <x v="1"/>
    <n v="246477"/>
  </r>
  <r>
    <s v="KL4153WANM4"/>
    <x v="134"/>
    <x v="7"/>
    <x v="23"/>
    <x v="23"/>
    <x v="9"/>
    <x v="1"/>
    <x v="1"/>
    <x v="13"/>
    <s v="20-24VirtWKS"/>
    <x v="2"/>
    <x v="1"/>
    <n v="246477"/>
  </r>
  <r>
    <s v="KL4153WAYFG"/>
    <x v="135"/>
    <x v="7"/>
    <x v="23"/>
    <x v="23"/>
    <x v="9"/>
    <x v="1"/>
    <x v="1"/>
    <x v="1"/>
    <s v="5000+VirtWKS"/>
    <x v="1"/>
    <x v="2"/>
    <n v="954030"/>
  </r>
  <r>
    <s v="KL4153WAXFG"/>
    <x v="135"/>
    <x v="7"/>
    <x v="23"/>
    <x v="23"/>
    <x v="9"/>
    <x v="1"/>
    <x v="1"/>
    <x v="2"/>
    <s v="2500-4999VirtWKS"/>
    <x v="1"/>
    <x v="2"/>
    <n v="1041810"/>
  </r>
  <r>
    <s v="KL4153WAYF4"/>
    <x v="136"/>
    <x v="7"/>
    <x v="23"/>
    <x v="23"/>
    <x v="9"/>
    <x v="1"/>
    <x v="1"/>
    <x v="1"/>
    <s v="5000+VirtWKS"/>
    <x v="2"/>
    <x v="2"/>
    <n v="1048740"/>
  </r>
  <r>
    <s v="KL4153WAXF4"/>
    <x v="136"/>
    <x v="7"/>
    <x v="23"/>
    <x v="23"/>
    <x v="9"/>
    <x v="1"/>
    <x v="1"/>
    <x v="2"/>
    <s v="2500-4999VirtWKS"/>
    <x v="2"/>
    <x v="2"/>
    <n v="1145760"/>
  </r>
  <r>
    <s v="KL4153WAWFG"/>
    <x v="135"/>
    <x v="7"/>
    <x v="23"/>
    <x v="23"/>
    <x v="9"/>
    <x v="1"/>
    <x v="1"/>
    <x v="3"/>
    <s v="1500-2499VirtWKS"/>
    <x v="1"/>
    <x v="2"/>
    <n v="1168860"/>
  </r>
  <r>
    <s v="KL4153WAWF4"/>
    <x v="136"/>
    <x v="7"/>
    <x v="23"/>
    <x v="23"/>
    <x v="9"/>
    <x v="1"/>
    <x v="1"/>
    <x v="3"/>
    <s v="1500-2499VirtWKS"/>
    <x v="2"/>
    <x v="2"/>
    <n v="1286670"/>
  </r>
  <r>
    <s v="KL4153WAVFG"/>
    <x v="135"/>
    <x v="7"/>
    <x v="23"/>
    <x v="23"/>
    <x v="9"/>
    <x v="1"/>
    <x v="1"/>
    <x v="4"/>
    <s v="1000-1499VirtWKS"/>
    <x v="1"/>
    <x v="2"/>
    <n v="1295910"/>
  </r>
  <r>
    <s v="KL4153WAVF4"/>
    <x v="136"/>
    <x v="7"/>
    <x v="23"/>
    <x v="23"/>
    <x v="9"/>
    <x v="1"/>
    <x v="1"/>
    <x v="4"/>
    <s v="1000-1499VirtWKS"/>
    <x v="2"/>
    <x v="2"/>
    <n v="1425270"/>
  </r>
  <r>
    <s v="KL4153WAYDG"/>
    <x v="137"/>
    <x v="18"/>
    <x v="23"/>
    <x v="23"/>
    <x v="9"/>
    <x v="1"/>
    <x v="1"/>
    <x v="1"/>
    <s v="5000+VirtWKS"/>
    <x v="1"/>
    <x v="3"/>
    <n v="1429890"/>
  </r>
  <r>
    <s v="KL4153WAUFG"/>
    <x v="135"/>
    <x v="7"/>
    <x v="23"/>
    <x v="23"/>
    <x v="9"/>
    <x v="1"/>
    <x v="1"/>
    <x v="5"/>
    <s v="500-999VirtWKS"/>
    <x v="1"/>
    <x v="2"/>
    <n v="1448370"/>
  </r>
  <r>
    <s v="KL4153WAXDG"/>
    <x v="137"/>
    <x v="18"/>
    <x v="23"/>
    <x v="23"/>
    <x v="9"/>
    <x v="1"/>
    <x v="1"/>
    <x v="2"/>
    <s v="2500-4999VirtWKS"/>
    <x v="1"/>
    <x v="3"/>
    <n v="1563870"/>
  </r>
  <r>
    <s v="KL4153WAYD4"/>
    <x v="138"/>
    <x v="18"/>
    <x v="23"/>
    <x v="23"/>
    <x v="9"/>
    <x v="1"/>
    <x v="1"/>
    <x v="1"/>
    <s v="5000+VirtWKS"/>
    <x v="2"/>
    <x v="3"/>
    <n v="1573110"/>
  </r>
  <r>
    <s v="KL4153WAUF4"/>
    <x v="136"/>
    <x v="7"/>
    <x v="23"/>
    <x v="23"/>
    <x v="9"/>
    <x v="1"/>
    <x v="1"/>
    <x v="5"/>
    <s v="500-999VirtWKS"/>
    <x v="2"/>
    <x v="2"/>
    <n v="1593900"/>
  </r>
  <r>
    <s v="KL4153WATFG"/>
    <x v="135"/>
    <x v="7"/>
    <x v="23"/>
    <x v="23"/>
    <x v="9"/>
    <x v="1"/>
    <x v="1"/>
    <x v="6"/>
    <s v="250-499VirtWKS"/>
    <x v="1"/>
    <x v="2"/>
    <n v="1600830"/>
  </r>
  <r>
    <s v="KL4153WAXD4"/>
    <x v="138"/>
    <x v="18"/>
    <x v="23"/>
    <x v="23"/>
    <x v="9"/>
    <x v="1"/>
    <x v="1"/>
    <x v="2"/>
    <s v="2500-4999VirtWKS"/>
    <x v="2"/>
    <x v="3"/>
    <n v="1718640"/>
  </r>
  <r>
    <s v="KL4153WAWDG"/>
    <x v="137"/>
    <x v="18"/>
    <x v="23"/>
    <x v="23"/>
    <x v="9"/>
    <x v="1"/>
    <x v="1"/>
    <x v="3"/>
    <s v="1500-2499VirtWKS"/>
    <x v="1"/>
    <x v="3"/>
    <n v="1753290"/>
  </r>
  <r>
    <s v="KL4153WATF4"/>
    <x v="136"/>
    <x v="7"/>
    <x v="23"/>
    <x v="23"/>
    <x v="9"/>
    <x v="1"/>
    <x v="1"/>
    <x v="6"/>
    <s v="250-499VirtWKS"/>
    <x v="2"/>
    <x v="2"/>
    <n v="1760220"/>
  </r>
  <r>
    <s v="KL4153WAYTG"/>
    <x v="139"/>
    <x v="18"/>
    <x v="23"/>
    <x v="23"/>
    <x v="9"/>
    <x v="1"/>
    <x v="1"/>
    <x v="1"/>
    <s v="5000+VirtWKS"/>
    <x v="1"/>
    <x v="4"/>
    <n v="1762530"/>
  </r>
  <r>
    <s v="KL4153WARFG"/>
    <x v="135"/>
    <x v="7"/>
    <x v="23"/>
    <x v="23"/>
    <x v="9"/>
    <x v="1"/>
    <x v="1"/>
    <x v="7"/>
    <s v="100-149VirtWKS"/>
    <x v="1"/>
    <x v="2"/>
    <n v="1767150"/>
  </r>
  <r>
    <s v="KL4153WASFG"/>
    <x v="135"/>
    <x v="7"/>
    <x v="23"/>
    <x v="23"/>
    <x v="9"/>
    <x v="1"/>
    <x v="1"/>
    <x v="8"/>
    <s v="150-249VirtWKS"/>
    <x v="1"/>
    <x v="2"/>
    <n v="1767150"/>
  </r>
  <r>
    <s v="KL4153WAXTG"/>
    <x v="139"/>
    <x v="18"/>
    <x v="23"/>
    <x v="23"/>
    <x v="9"/>
    <x v="1"/>
    <x v="1"/>
    <x v="2"/>
    <s v="2500-4999VirtWKS"/>
    <x v="1"/>
    <x v="4"/>
    <n v="1926540"/>
  </r>
  <r>
    <s v="KL4153WAWD4"/>
    <x v="138"/>
    <x v="18"/>
    <x v="23"/>
    <x v="23"/>
    <x v="9"/>
    <x v="1"/>
    <x v="1"/>
    <x v="3"/>
    <s v="1500-2499VirtWKS"/>
    <x v="2"/>
    <x v="3"/>
    <n v="1928850"/>
  </r>
  <r>
    <s v="KL4153WAYT4"/>
    <x v="140"/>
    <x v="18"/>
    <x v="23"/>
    <x v="23"/>
    <x v="9"/>
    <x v="1"/>
    <x v="1"/>
    <x v="1"/>
    <s v="5000+VirtWKS"/>
    <x v="2"/>
    <x v="4"/>
    <n v="1938090"/>
  </r>
  <r>
    <s v="KL4153WARF4"/>
    <x v="136"/>
    <x v="7"/>
    <x v="23"/>
    <x v="23"/>
    <x v="9"/>
    <x v="1"/>
    <x v="1"/>
    <x v="7"/>
    <s v="100-149VirtWKS"/>
    <x v="2"/>
    <x v="2"/>
    <n v="1942710"/>
  </r>
  <r>
    <s v="KL4153WASF4"/>
    <x v="136"/>
    <x v="7"/>
    <x v="23"/>
    <x v="23"/>
    <x v="9"/>
    <x v="1"/>
    <x v="1"/>
    <x v="8"/>
    <s v="150-249VirtWKS"/>
    <x v="2"/>
    <x v="2"/>
    <n v="1942710"/>
  </r>
  <r>
    <s v="KL4153WAVDG"/>
    <x v="137"/>
    <x v="18"/>
    <x v="23"/>
    <x v="23"/>
    <x v="9"/>
    <x v="1"/>
    <x v="1"/>
    <x v="4"/>
    <s v="1000-1499VirtWKS"/>
    <x v="1"/>
    <x v="3"/>
    <n v="1945020"/>
  </r>
  <r>
    <s v="KL4153WAQFG"/>
    <x v="135"/>
    <x v="7"/>
    <x v="23"/>
    <x v="23"/>
    <x v="9"/>
    <x v="1"/>
    <x v="1"/>
    <x v="9"/>
    <s v="50-99VirtWKS"/>
    <x v="1"/>
    <x v="2"/>
    <n v="1970430"/>
  </r>
  <r>
    <s v="KL4153WAXT4"/>
    <x v="140"/>
    <x v="18"/>
    <x v="23"/>
    <x v="23"/>
    <x v="9"/>
    <x v="1"/>
    <x v="1"/>
    <x v="2"/>
    <s v="2500-4999VirtWKS"/>
    <x v="2"/>
    <x v="4"/>
    <n v="2120580"/>
  </r>
  <r>
    <s v="KL4153WAVD4"/>
    <x v="138"/>
    <x v="18"/>
    <x v="23"/>
    <x v="23"/>
    <x v="9"/>
    <x v="1"/>
    <x v="1"/>
    <x v="4"/>
    <s v="1000-1499VirtWKS"/>
    <x v="2"/>
    <x v="3"/>
    <n v="2139060"/>
  </r>
  <r>
    <s v="KL4153WAWTG"/>
    <x v="139"/>
    <x v="18"/>
    <x v="23"/>
    <x v="23"/>
    <x v="9"/>
    <x v="1"/>
    <x v="1"/>
    <x v="3"/>
    <s v="1500-2499VirtWKS"/>
    <x v="1"/>
    <x v="4"/>
    <n v="2162160"/>
  </r>
  <r>
    <s v="KL4153WAQF4"/>
    <x v="136"/>
    <x v="7"/>
    <x v="23"/>
    <x v="23"/>
    <x v="9"/>
    <x v="1"/>
    <x v="1"/>
    <x v="9"/>
    <s v="50-99VirtWKS"/>
    <x v="2"/>
    <x v="2"/>
    <n v="2166780"/>
  </r>
  <r>
    <s v="KL4153WAUDG"/>
    <x v="137"/>
    <x v="18"/>
    <x v="23"/>
    <x v="23"/>
    <x v="9"/>
    <x v="1"/>
    <x v="1"/>
    <x v="5"/>
    <s v="500-999VirtWKS"/>
    <x v="1"/>
    <x v="3"/>
    <n v="2173710"/>
  </r>
  <r>
    <s v="KL4153WAPFG"/>
    <x v="135"/>
    <x v="7"/>
    <x v="23"/>
    <x v="23"/>
    <x v="9"/>
    <x v="1"/>
    <x v="1"/>
    <x v="10"/>
    <s v="25-49VirtWKS"/>
    <x v="1"/>
    <x v="2"/>
    <n v="2210670"/>
  </r>
  <r>
    <s v="KL4153WAUD4"/>
    <x v="138"/>
    <x v="18"/>
    <x v="23"/>
    <x v="23"/>
    <x v="9"/>
    <x v="1"/>
    <x v="1"/>
    <x v="5"/>
    <s v="500-999VirtWKS"/>
    <x v="2"/>
    <x v="3"/>
    <n v="2379300"/>
  </r>
  <r>
    <s v="KL4153WAWT4"/>
    <x v="140"/>
    <x v="18"/>
    <x v="23"/>
    <x v="23"/>
    <x v="9"/>
    <x v="1"/>
    <x v="1"/>
    <x v="3"/>
    <s v="1500-2499VirtWKS"/>
    <x v="2"/>
    <x v="4"/>
    <n v="2379300"/>
  </r>
  <r>
    <s v="KL4153WATDG"/>
    <x v="137"/>
    <x v="18"/>
    <x v="23"/>
    <x v="23"/>
    <x v="9"/>
    <x v="1"/>
    <x v="1"/>
    <x v="6"/>
    <s v="250-499VirtWKS"/>
    <x v="1"/>
    <x v="3"/>
    <n v="2402400"/>
  </r>
  <r>
    <s v="KL4153WAVTG"/>
    <x v="139"/>
    <x v="18"/>
    <x v="23"/>
    <x v="23"/>
    <x v="9"/>
    <x v="1"/>
    <x v="1"/>
    <x v="4"/>
    <s v="1000-1499VirtWKS"/>
    <x v="1"/>
    <x v="4"/>
    <n v="2402400"/>
  </r>
  <r>
    <s v="KL4153WAPF4"/>
    <x v="136"/>
    <x v="7"/>
    <x v="23"/>
    <x v="23"/>
    <x v="9"/>
    <x v="1"/>
    <x v="1"/>
    <x v="10"/>
    <s v="25-49VirtWKS"/>
    <x v="2"/>
    <x v="2"/>
    <n v="2425500"/>
  </r>
  <r>
    <s v="KL4153WAKFG"/>
    <x v="135"/>
    <x v="7"/>
    <x v="23"/>
    <x v="23"/>
    <x v="9"/>
    <x v="1"/>
    <x v="1"/>
    <x v="0"/>
    <s v="10-14VirtWKS"/>
    <x v="1"/>
    <x v="2"/>
    <n v="2471700"/>
  </r>
  <r>
    <s v="KL4153WAMFG"/>
    <x v="135"/>
    <x v="7"/>
    <x v="23"/>
    <x v="23"/>
    <x v="9"/>
    <x v="1"/>
    <x v="1"/>
    <x v="12"/>
    <s v="15-19VirtWKS"/>
    <x v="1"/>
    <x v="2"/>
    <n v="2471700"/>
  </r>
  <r>
    <s v="KL4153WANFG"/>
    <x v="135"/>
    <x v="7"/>
    <x v="23"/>
    <x v="23"/>
    <x v="9"/>
    <x v="1"/>
    <x v="1"/>
    <x v="13"/>
    <s v="20-24VirtWKS"/>
    <x v="1"/>
    <x v="2"/>
    <n v="2471700"/>
  </r>
  <r>
    <s v="KL4153WATD4"/>
    <x v="138"/>
    <x v="18"/>
    <x v="23"/>
    <x v="23"/>
    <x v="9"/>
    <x v="1"/>
    <x v="1"/>
    <x v="6"/>
    <s v="250-499VirtWKS"/>
    <x v="2"/>
    <x v="3"/>
    <n v="2633400"/>
  </r>
  <r>
    <s v="KL4153WAVT4"/>
    <x v="140"/>
    <x v="18"/>
    <x v="23"/>
    <x v="23"/>
    <x v="9"/>
    <x v="1"/>
    <x v="1"/>
    <x v="4"/>
    <s v="1000-1499VirtWKS"/>
    <x v="2"/>
    <x v="4"/>
    <n v="2633400"/>
  </r>
  <r>
    <s v="KL4153WARDG"/>
    <x v="137"/>
    <x v="18"/>
    <x v="23"/>
    <x v="23"/>
    <x v="9"/>
    <x v="1"/>
    <x v="1"/>
    <x v="7"/>
    <s v="100-149VirtWKS"/>
    <x v="1"/>
    <x v="3"/>
    <n v="2656500"/>
  </r>
  <r>
    <s v="KL4153WASDG"/>
    <x v="137"/>
    <x v="18"/>
    <x v="23"/>
    <x v="23"/>
    <x v="9"/>
    <x v="1"/>
    <x v="1"/>
    <x v="8"/>
    <s v="150-249VirtWKS"/>
    <x v="1"/>
    <x v="3"/>
    <n v="2656500"/>
  </r>
  <r>
    <s v="KL4153WAUTG"/>
    <x v="139"/>
    <x v="18"/>
    <x v="23"/>
    <x v="23"/>
    <x v="9"/>
    <x v="1"/>
    <x v="1"/>
    <x v="5"/>
    <s v="500-999VirtWKS"/>
    <x v="1"/>
    <x v="4"/>
    <n v="2679600"/>
  </r>
  <r>
    <s v="KL4153WAKF4"/>
    <x v="136"/>
    <x v="7"/>
    <x v="23"/>
    <x v="23"/>
    <x v="9"/>
    <x v="1"/>
    <x v="1"/>
    <x v="0"/>
    <s v="10-14VirtWKS"/>
    <x v="2"/>
    <x v="2"/>
    <n v="2702700"/>
  </r>
  <r>
    <s v="KL4153WAMF4"/>
    <x v="136"/>
    <x v="7"/>
    <x v="23"/>
    <x v="23"/>
    <x v="9"/>
    <x v="1"/>
    <x v="1"/>
    <x v="12"/>
    <s v="15-19VirtWKS"/>
    <x v="2"/>
    <x v="2"/>
    <n v="2702700"/>
  </r>
  <r>
    <s v="KL4153WANF4"/>
    <x v="136"/>
    <x v="7"/>
    <x v="23"/>
    <x v="23"/>
    <x v="9"/>
    <x v="1"/>
    <x v="1"/>
    <x v="13"/>
    <s v="20-24VirtWKS"/>
    <x v="2"/>
    <x v="2"/>
    <n v="2702700"/>
  </r>
  <r>
    <s v="KL4153WARD4"/>
    <x v="138"/>
    <x v="18"/>
    <x v="23"/>
    <x v="23"/>
    <x v="9"/>
    <x v="1"/>
    <x v="1"/>
    <x v="7"/>
    <s v="100-149VirtWKS"/>
    <x v="2"/>
    <x v="3"/>
    <n v="2910600"/>
  </r>
  <r>
    <s v="KL4153WASD4"/>
    <x v="138"/>
    <x v="18"/>
    <x v="23"/>
    <x v="23"/>
    <x v="9"/>
    <x v="1"/>
    <x v="1"/>
    <x v="8"/>
    <s v="150-249VirtWKS"/>
    <x v="2"/>
    <x v="3"/>
    <n v="2910600"/>
  </r>
  <r>
    <s v="KL4153WAQDG"/>
    <x v="137"/>
    <x v="18"/>
    <x v="23"/>
    <x v="23"/>
    <x v="9"/>
    <x v="1"/>
    <x v="1"/>
    <x v="9"/>
    <s v="50-99VirtWKS"/>
    <x v="1"/>
    <x v="3"/>
    <n v="2956800"/>
  </r>
  <r>
    <s v="KL4153WATTG"/>
    <x v="139"/>
    <x v="18"/>
    <x v="23"/>
    <x v="23"/>
    <x v="9"/>
    <x v="1"/>
    <x v="1"/>
    <x v="6"/>
    <s v="250-499VirtWKS"/>
    <x v="1"/>
    <x v="4"/>
    <n v="2956800"/>
  </r>
  <r>
    <s v="KL4153WAUT4"/>
    <x v="140"/>
    <x v="18"/>
    <x v="23"/>
    <x v="23"/>
    <x v="9"/>
    <x v="1"/>
    <x v="1"/>
    <x v="5"/>
    <s v="500-999VirtWKS"/>
    <x v="2"/>
    <x v="4"/>
    <n v="2956800"/>
  </r>
  <r>
    <s v="KL4153WAQD4"/>
    <x v="138"/>
    <x v="18"/>
    <x v="23"/>
    <x v="23"/>
    <x v="9"/>
    <x v="1"/>
    <x v="1"/>
    <x v="9"/>
    <s v="50-99VirtWKS"/>
    <x v="2"/>
    <x v="3"/>
    <n v="3257100"/>
  </r>
  <r>
    <s v="KL4153WARTG"/>
    <x v="139"/>
    <x v="18"/>
    <x v="23"/>
    <x v="23"/>
    <x v="9"/>
    <x v="1"/>
    <x v="1"/>
    <x v="7"/>
    <s v="100-149VirtWKS"/>
    <x v="1"/>
    <x v="4"/>
    <n v="3257100"/>
  </r>
  <r>
    <s v="KL4153WASTG"/>
    <x v="139"/>
    <x v="18"/>
    <x v="23"/>
    <x v="23"/>
    <x v="9"/>
    <x v="1"/>
    <x v="1"/>
    <x v="8"/>
    <s v="150-249VirtWKS"/>
    <x v="1"/>
    <x v="4"/>
    <n v="3257100"/>
  </r>
  <r>
    <s v="KL4153WATT4"/>
    <x v="140"/>
    <x v="18"/>
    <x v="23"/>
    <x v="23"/>
    <x v="9"/>
    <x v="1"/>
    <x v="1"/>
    <x v="6"/>
    <s v="250-499VirtWKS"/>
    <x v="2"/>
    <x v="4"/>
    <n v="3257100"/>
  </r>
  <r>
    <s v="KL4153WAPDG"/>
    <x v="137"/>
    <x v="18"/>
    <x v="23"/>
    <x v="23"/>
    <x v="9"/>
    <x v="1"/>
    <x v="1"/>
    <x v="10"/>
    <s v="25-49VirtWKS"/>
    <x v="1"/>
    <x v="3"/>
    <n v="3326400"/>
  </r>
  <r>
    <s v="KL4153WART4"/>
    <x v="140"/>
    <x v="18"/>
    <x v="23"/>
    <x v="23"/>
    <x v="9"/>
    <x v="1"/>
    <x v="1"/>
    <x v="7"/>
    <s v="100-149VirtWKS"/>
    <x v="2"/>
    <x v="4"/>
    <n v="3603600"/>
  </r>
  <r>
    <s v="KL4153WAST4"/>
    <x v="140"/>
    <x v="18"/>
    <x v="23"/>
    <x v="23"/>
    <x v="9"/>
    <x v="1"/>
    <x v="1"/>
    <x v="8"/>
    <s v="150-249VirtWKS"/>
    <x v="2"/>
    <x v="4"/>
    <n v="3603600"/>
  </r>
  <r>
    <s v="KL4153WAPD4"/>
    <x v="138"/>
    <x v="18"/>
    <x v="23"/>
    <x v="23"/>
    <x v="9"/>
    <x v="1"/>
    <x v="1"/>
    <x v="10"/>
    <s v="25-49VirtWKS"/>
    <x v="2"/>
    <x v="3"/>
    <n v="3649800"/>
  </r>
  <r>
    <s v="KL4153WAQTG"/>
    <x v="139"/>
    <x v="18"/>
    <x v="23"/>
    <x v="23"/>
    <x v="9"/>
    <x v="1"/>
    <x v="1"/>
    <x v="9"/>
    <s v="50-99VirtWKS"/>
    <x v="1"/>
    <x v="4"/>
    <n v="3649800"/>
  </r>
  <r>
    <s v="KL4153WAKDG"/>
    <x v="137"/>
    <x v="18"/>
    <x v="23"/>
    <x v="23"/>
    <x v="9"/>
    <x v="1"/>
    <x v="1"/>
    <x v="0"/>
    <s v="10-14VirtWKS"/>
    <x v="1"/>
    <x v="3"/>
    <n v="3696000"/>
  </r>
  <r>
    <s v="KL4153WAMDG"/>
    <x v="137"/>
    <x v="18"/>
    <x v="23"/>
    <x v="23"/>
    <x v="9"/>
    <x v="1"/>
    <x v="1"/>
    <x v="12"/>
    <s v="15-19VirtWKS"/>
    <x v="1"/>
    <x v="3"/>
    <n v="3696000"/>
  </r>
  <r>
    <s v="KL4153WANDG"/>
    <x v="137"/>
    <x v="18"/>
    <x v="23"/>
    <x v="23"/>
    <x v="9"/>
    <x v="1"/>
    <x v="1"/>
    <x v="13"/>
    <s v="20-24VirtWKS"/>
    <x v="1"/>
    <x v="3"/>
    <n v="3696000"/>
  </r>
  <r>
    <s v="KL4153WAQT4"/>
    <x v="140"/>
    <x v="18"/>
    <x v="23"/>
    <x v="23"/>
    <x v="9"/>
    <x v="1"/>
    <x v="1"/>
    <x v="9"/>
    <s v="50-99VirtWKS"/>
    <x v="2"/>
    <x v="4"/>
    <n v="3996300"/>
  </r>
  <r>
    <s v="KL4153WAKD4"/>
    <x v="138"/>
    <x v="18"/>
    <x v="23"/>
    <x v="23"/>
    <x v="9"/>
    <x v="1"/>
    <x v="1"/>
    <x v="0"/>
    <s v="10-14VirtWKS"/>
    <x v="2"/>
    <x v="3"/>
    <n v="4065600"/>
  </r>
  <r>
    <s v="KL4153WAMD4"/>
    <x v="138"/>
    <x v="18"/>
    <x v="23"/>
    <x v="23"/>
    <x v="9"/>
    <x v="1"/>
    <x v="1"/>
    <x v="12"/>
    <s v="15-19VirtWKS"/>
    <x v="2"/>
    <x v="3"/>
    <n v="4065600"/>
  </r>
  <r>
    <s v="KL4153WAND4"/>
    <x v="138"/>
    <x v="18"/>
    <x v="23"/>
    <x v="23"/>
    <x v="9"/>
    <x v="1"/>
    <x v="1"/>
    <x v="13"/>
    <s v="20-24VirtWKS"/>
    <x v="2"/>
    <x v="3"/>
    <n v="4065600"/>
  </r>
  <r>
    <s v="KL4153WAPTG"/>
    <x v="139"/>
    <x v="18"/>
    <x v="23"/>
    <x v="23"/>
    <x v="9"/>
    <x v="1"/>
    <x v="1"/>
    <x v="10"/>
    <s v="25-49VirtWKS"/>
    <x v="1"/>
    <x v="4"/>
    <n v="4088700"/>
  </r>
  <r>
    <s v="KL4153WAPT4"/>
    <x v="140"/>
    <x v="18"/>
    <x v="23"/>
    <x v="23"/>
    <x v="9"/>
    <x v="1"/>
    <x v="1"/>
    <x v="10"/>
    <s v="25-49VirtWKS"/>
    <x v="2"/>
    <x v="4"/>
    <n v="4504500"/>
  </r>
  <r>
    <s v="KL4153WAKTG"/>
    <x v="139"/>
    <x v="18"/>
    <x v="23"/>
    <x v="23"/>
    <x v="9"/>
    <x v="1"/>
    <x v="1"/>
    <x v="0"/>
    <s v="10-14VirtWKS"/>
    <x v="1"/>
    <x v="4"/>
    <n v="4550700"/>
  </r>
  <r>
    <s v="KL4153WAMTG"/>
    <x v="139"/>
    <x v="18"/>
    <x v="23"/>
    <x v="23"/>
    <x v="9"/>
    <x v="1"/>
    <x v="1"/>
    <x v="12"/>
    <s v="15-19VirtWKS"/>
    <x v="1"/>
    <x v="4"/>
    <n v="4550700"/>
  </r>
  <r>
    <s v="KL4153WANTG"/>
    <x v="139"/>
    <x v="18"/>
    <x v="23"/>
    <x v="23"/>
    <x v="9"/>
    <x v="1"/>
    <x v="1"/>
    <x v="13"/>
    <s v="20-24VirtWKS"/>
    <x v="1"/>
    <x v="4"/>
    <n v="4550700"/>
  </r>
  <r>
    <s v="KL4153WAKT4"/>
    <x v="140"/>
    <x v="18"/>
    <x v="23"/>
    <x v="23"/>
    <x v="9"/>
    <x v="1"/>
    <x v="1"/>
    <x v="0"/>
    <s v="10-14VirtWKS"/>
    <x v="2"/>
    <x v="4"/>
    <n v="5012700"/>
  </r>
  <r>
    <s v="KL4153WAMT4"/>
    <x v="140"/>
    <x v="18"/>
    <x v="23"/>
    <x v="23"/>
    <x v="9"/>
    <x v="1"/>
    <x v="1"/>
    <x v="12"/>
    <s v="15-19VirtWKS"/>
    <x v="2"/>
    <x v="4"/>
    <n v="5012700"/>
  </r>
  <r>
    <s v="KL4153WANT4"/>
    <x v="140"/>
    <x v="18"/>
    <x v="23"/>
    <x v="23"/>
    <x v="9"/>
    <x v="1"/>
    <x v="1"/>
    <x v="13"/>
    <s v="20-24VirtWKS"/>
    <x v="2"/>
    <x v="4"/>
    <n v="5012700"/>
  </r>
  <r>
    <s v="KL4253WAVMG"/>
    <x v="141"/>
    <x v="7"/>
    <x v="24"/>
    <x v="24"/>
    <x v="10"/>
    <x v="1"/>
    <x v="1"/>
    <x v="4"/>
    <s v="1000-1499VirtSvr"/>
    <x v="1"/>
    <x v="1"/>
    <n v="1156155"/>
  </r>
  <r>
    <s v="KL4253WAWMG"/>
    <x v="141"/>
    <x v="7"/>
    <x v="24"/>
    <x v="24"/>
    <x v="10"/>
    <x v="1"/>
    <x v="1"/>
    <x v="3"/>
    <s v="1500-2499VirtSvr"/>
    <x v="1"/>
    <x v="1"/>
    <n v="1156155"/>
  </r>
  <r>
    <s v="KL4253WAXMG"/>
    <x v="141"/>
    <x v="7"/>
    <x v="24"/>
    <x v="24"/>
    <x v="10"/>
    <x v="1"/>
    <x v="1"/>
    <x v="2"/>
    <s v="2500-4999VirtSvr"/>
    <x v="1"/>
    <x v="1"/>
    <n v="1156155"/>
  </r>
  <r>
    <s v="KL4253WAYMG"/>
    <x v="141"/>
    <x v="7"/>
    <x v="24"/>
    <x v="24"/>
    <x v="10"/>
    <x v="1"/>
    <x v="1"/>
    <x v="1"/>
    <s v="5000+VirtSvr"/>
    <x v="1"/>
    <x v="1"/>
    <n v="1156155"/>
  </r>
  <r>
    <s v="KL4253WAVM4"/>
    <x v="142"/>
    <x v="7"/>
    <x v="24"/>
    <x v="24"/>
    <x v="10"/>
    <x v="1"/>
    <x v="1"/>
    <x v="4"/>
    <s v="1000-1499VirtSvr"/>
    <x v="2"/>
    <x v="1"/>
    <n v="1270500"/>
  </r>
  <r>
    <s v="KL4253WAWM4"/>
    <x v="142"/>
    <x v="7"/>
    <x v="24"/>
    <x v="24"/>
    <x v="10"/>
    <x v="1"/>
    <x v="1"/>
    <x v="3"/>
    <s v="1500-2499VirtSvr"/>
    <x v="2"/>
    <x v="1"/>
    <n v="1270500"/>
  </r>
  <r>
    <s v="KL4253WAXM4"/>
    <x v="142"/>
    <x v="7"/>
    <x v="24"/>
    <x v="24"/>
    <x v="10"/>
    <x v="1"/>
    <x v="1"/>
    <x v="2"/>
    <s v="2500-4999VirtSvr"/>
    <x v="2"/>
    <x v="1"/>
    <n v="1270500"/>
  </r>
  <r>
    <s v="KL4253WAYM4"/>
    <x v="142"/>
    <x v="7"/>
    <x v="24"/>
    <x v="24"/>
    <x v="10"/>
    <x v="1"/>
    <x v="1"/>
    <x v="1"/>
    <s v="5000+VirtSvr"/>
    <x v="2"/>
    <x v="1"/>
    <n v="1270500"/>
  </r>
  <r>
    <s v="KL4253WARMG"/>
    <x v="141"/>
    <x v="7"/>
    <x v="24"/>
    <x v="24"/>
    <x v="10"/>
    <x v="1"/>
    <x v="1"/>
    <x v="7"/>
    <s v="100-149VirtSvr"/>
    <x v="1"/>
    <x v="1"/>
    <n v="1308615"/>
  </r>
  <r>
    <s v="KL4253WASMG"/>
    <x v="141"/>
    <x v="7"/>
    <x v="24"/>
    <x v="24"/>
    <x v="10"/>
    <x v="1"/>
    <x v="1"/>
    <x v="8"/>
    <s v="150-249VirtSvr"/>
    <x v="1"/>
    <x v="1"/>
    <n v="1308615"/>
  </r>
  <r>
    <s v="KL4253WATMG"/>
    <x v="141"/>
    <x v="7"/>
    <x v="24"/>
    <x v="24"/>
    <x v="10"/>
    <x v="1"/>
    <x v="1"/>
    <x v="6"/>
    <s v="250-499VirtSvr"/>
    <x v="1"/>
    <x v="1"/>
    <n v="1308615"/>
  </r>
  <r>
    <s v="KL4253WAUMG"/>
    <x v="141"/>
    <x v="7"/>
    <x v="24"/>
    <x v="24"/>
    <x v="10"/>
    <x v="1"/>
    <x v="1"/>
    <x v="5"/>
    <s v="500-999VirtSvr"/>
    <x v="1"/>
    <x v="1"/>
    <n v="1308615"/>
  </r>
  <r>
    <s v="KL4253WARM4"/>
    <x v="142"/>
    <x v="7"/>
    <x v="24"/>
    <x v="24"/>
    <x v="10"/>
    <x v="1"/>
    <x v="1"/>
    <x v="7"/>
    <s v="100-149VirtSvr"/>
    <x v="2"/>
    <x v="1"/>
    <n v="1448370"/>
  </r>
  <r>
    <s v="KL4253WASM4"/>
    <x v="142"/>
    <x v="7"/>
    <x v="24"/>
    <x v="24"/>
    <x v="10"/>
    <x v="1"/>
    <x v="1"/>
    <x v="8"/>
    <s v="150-249VirtSvr"/>
    <x v="2"/>
    <x v="1"/>
    <n v="1448370"/>
  </r>
  <r>
    <s v="KL4253WATM4"/>
    <x v="142"/>
    <x v="7"/>
    <x v="24"/>
    <x v="24"/>
    <x v="10"/>
    <x v="1"/>
    <x v="1"/>
    <x v="6"/>
    <s v="250-499VirtSvr"/>
    <x v="2"/>
    <x v="1"/>
    <n v="1448370"/>
  </r>
  <r>
    <s v="KL4253WAUM4"/>
    <x v="142"/>
    <x v="7"/>
    <x v="24"/>
    <x v="24"/>
    <x v="10"/>
    <x v="1"/>
    <x v="1"/>
    <x v="5"/>
    <s v="500-999VirtSvr"/>
    <x v="2"/>
    <x v="1"/>
    <n v="1448370"/>
  </r>
  <r>
    <s v="KL4253WAAMG"/>
    <x v="141"/>
    <x v="7"/>
    <x v="24"/>
    <x v="24"/>
    <x v="10"/>
    <x v="1"/>
    <x v="1"/>
    <x v="14"/>
    <s v="1-1VirtSvr"/>
    <x v="1"/>
    <x v="1"/>
    <n v="1537305"/>
  </r>
  <r>
    <s v="KL4253WABMG"/>
    <x v="141"/>
    <x v="7"/>
    <x v="24"/>
    <x v="24"/>
    <x v="10"/>
    <x v="1"/>
    <x v="1"/>
    <x v="15"/>
    <s v="2-2VirtSvr"/>
    <x v="1"/>
    <x v="1"/>
    <n v="1537305"/>
  </r>
  <r>
    <s v="KL4253WACMG"/>
    <x v="141"/>
    <x v="7"/>
    <x v="24"/>
    <x v="24"/>
    <x v="10"/>
    <x v="1"/>
    <x v="1"/>
    <x v="16"/>
    <s v="3-3VirtSvr"/>
    <x v="1"/>
    <x v="1"/>
    <n v="1537305"/>
  </r>
  <r>
    <s v="KL4253WADMG"/>
    <x v="141"/>
    <x v="7"/>
    <x v="24"/>
    <x v="24"/>
    <x v="10"/>
    <x v="1"/>
    <x v="1"/>
    <x v="17"/>
    <s v="4-4VirtSvr"/>
    <x v="1"/>
    <x v="1"/>
    <n v="1537305"/>
  </r>
  <r>
    <s v="KL4253WAEMG"/>
    <x v="141"/>
    <x v="7"/>
    <x v="24"/>
    <x v="24"/>
    <x v="10"/>
    <x v="1"/>
    <x v="1"/>
    <x v="11"/>
    <s v="5-9VirtSvr"/>
    <x v="1"/>
    <x v="1"/>
    <n v="1537305"/>
  </r>
  <r>
    <s v="KL4253WAKMG"/>
    <x v="141"/>
    <x v="7"/>
    <x v="24"/>
    <x v="24"/>
    <x v="10"/>
    <x v="1"/>
    <x v="1"/>
    <x v="0"/>
    <s v="10-14VirtSvr"/>
    <x v="1"/>
    <x v="1"/>
    <n v="1537305"/>
  </r>
  <r>
    <s v="KL4253WAMMG"/>
    <x v="141"/>
    <x v="7"/>
    <x v="24"/>
    <x v="24"/>
    <x v="10"/>
    <x v="1"/>
    <x v="1"/>
    <x v="12"/>
    <s v="15-19VirtSvr"/>
    <x v="1"/>
    <x v="1"/>
    <n v="1537305"/>
  </r>
  <r>
    <s v="KL4253WANMG"/>
    <x v="141"/>
    <x v="7"/>
    <x v="24"/>
    <x v="24"/>
    <x v="10"/>
    <x v="1"/>
    <x v="1"/>
    <x v="13"/>
    <s v="20-24VirtSvr"/>
    <x v="1"/>
    <x v="1"/>
    <n v="1537305"/>
  </r>
  <r>
    <s v="KL4253WAPMG"/>
    <x v="141"/>
    <x v="7"/>
    <x v="24"/>
    <x v="24"/>
    <x v="10"/>
    <x v="1"/>
    <x v="1"/>
    <x v="10"/>
    <s v="25-49VirtSvr"/>
    <x v="1"/>
    <x v="1"/>
    <n v="1537305"/>
  </r>
  <r>
    <s v="KL4253WAQMG"/>
    <x v="141"/>
    <x v="7"/>
    <x v="24"/>
    <x v="24"/>
    <x v="10"/>
    <x v="1"/>
    <x v="1"/>
    <x v="9"/>
    <s v="50-99VirtSvr"/>
    <x v="1"/>
    <x v="1"/>
    <n v="1537305"/>
  </r>
  <r>
    <s v="KL4253WAAM4"/>
    <x v="142"/>
    <x v="7"/>
    <x v="24"/>
    <x v="24"/>
    <x v="10"/>
    <x v="1"/>
    <x v="1"/>
    <x v="14"/>
    <s v="1-1VirtSvr"/>
    <x v="2"/>
    <x v="1"/>
    <n v="1702470"/>
  </r>
  <r>
    <s v="KL4253WABM4"/>
    <x v="142"/>
    <x v="7"/>
    <x v="24"/>
    <x v="24"/>
    <x v="10"/>
    <x v="1"/>
    <x v="1"/>
    <x v="15"/>
    <s v="2-2VirtSvr"/>
    <x v="2"/>
    <x v="1"/>
    <n v="1702470"/>
  </r>
  <r>
    <s v="KL4253WACM4"/>
    <x v="142"/>
    <x v="7"/>
    <x v="24"/>
    <x v="24"/>
    <x v="10"/>
    <x v="1"/>
    <x v="1"/>
    <x v="16"/>
    <s v="3-3VirtSvr"/>
    <x v="2"/>
    <x v="1"/>
    <n v="1702470"/>
  </r>
  <r>
    <s v="KL4253WADM4"/>
    <x v="142"/>
    <x v="7"/>
    <x v="24"/>
    <x v="24"/>
    <x v="10"/>
    <x v="1"/>
    <x v="1"/>
    <x v="17"/>
    <s v="4-4VirtSvr"/>
    <x v="2"/>
    <x v="1"/>
    <n v="1702470"/>
  </r>
  <r>
    <s v="KL4253WAEM4"/>
    <x v="142"/>
    <x v="7"/>
    <x v="24"/>
    <x v="24"/>
    <x v="10"/>
    <x v="1"/>
    <x v="1"/>
    <x v="11"/>
    <s v="5-9VirtSvr"/>
    <x v="2"/>
    <x v="1"/>
    <n v="1702470"/>
  </r>
  <r>
    <s v="KL4253WAKM4"/>
    <x v="142"/>
    <x v="7"/>
    <x v="24"/>
    <x v="24"/>
    <x v="10"/>
    <x v="1"/>
    <x v="1"/>
    <x v="0"/>
    <s v="10-14VirtSvr"/>
    <x v="2"/>
    <x v="1"/>
    <n v="1702470"/>
  </r>
  <r>
    <s v="KL4253WAMM4"/>
    <x v="142"/>
    <x v="7"/>
    <x v="24"/>
    <x v="24"/>
    <x v="10"/>
    <x v="1"/>
    <x v="1"/>
    <x v="12"/>
    <s v="15-19VirtSvr"/>
    <x v="2"/>
    <x v="1"/>
    <n v="1702470"/>
  </r>
  <r>
    <s v="KL4253WANM4"/>
    <x v="142"/>
    <x v="7"/>
    <x v="24"/>
    <x v="24"/>
    <x v="10"/>
    <x v="1"/>
    <x v="1"/>
    <x v="13"/>
    <s v="20-24VirtSvr"/>
    <x v="2"/>
    <x v="1"/>
    <n v="1702470"/>
  </r>
  <r>
    <s v="KL4253WAPM4"/>
    <x v="142"/>
    <x v="7"/>
    <x v="24"/>
    <x v="24"/>
    <x v="10"/>
    <x v="1"/>
    <x v="1"/>
    <x v="10"/>
    <s v="25-49VirtSvr"/>
    <x v="2"/>
    <x v="1"/>
    <n v="1702470"/>
  </r>
  <r>
    <s v="KL4253WAQM4"/>
    <x v="142"/>
    <x v="7"/>
    <x v="24"/>
    <x v="24"/>
    <x v="10"/>
    <x v="1"/>
    <x v="1"/>
    <x v="9"/>
    <s v="50-99VirtSvr"/>
    <x v="2"/>
    <x v="1"/>
    <n v="1702470"/>
  </r>
  <r>
    <s v="KL4253WAVFG"/>
    <x v="143"/>
    <x v="7"/>
    <x v="24"/>
    <x v="24"/>
    <x v="10"/>
    <x v="1"/>
    <x v="1"/>
    <x v="4"/>
    <s v="1000-1499VirtSvr"/>
    <x v="1"/>
    <x v="2"/>
    <n v="12728100"/>
  </r>
  <r>
    <s v="KL4253WAWFG"/>
    <x v="143"/>
    <x v="7"/>
    <x v="24"/>
    <x v="24"/>
    <x v="10"/>
    <x v="1"/>
    <x v="1"/>
    <x v="3"/>
    <s v="1500-2499VirtSvr"/>
    <x v="1"/>
    <x v="2"/>
    <n v="12728100"/>
  </r>
  <r>
    <s v="KL4253WAXFG"/>
    <x v="143"/>
    <x v="7"/>
    <x v="24"/>
    <x v="24"/>
    <x v="10"/>
    <x v="1"/>
    <x v="1"/>
    <x v="2"/>
    <s v="2500-4999VirtSvr"/>
    <x v="1"/>
    <x v="2"/>
    <n v="12728100"/>
  </r>
  <r>
    <s v="KL4253WAYFG"/>
    <x v="143"/>
    <x v="7"/>
    <x v="24"/>
    <x v="24"/>
    <x v="10"/>
    <x v="1"/>
    <x v="1"/>
    <x v="1"/>
    <s v="5000+VirtSvr"/>
    <x v="1"/>
    <x v="2"/>
    <n v="12728100"/>
  </r>
  <r>
    <s v="KL4253WAVF4"/>
    <x v="144"/>
    <x v="7"/>
    <x v="24"/>
    <x v="24"/>
    <x v="10"/>
    <x v="1"/>
    <x v="1"/>
    <x v="4"/>
    <s v="1000-1499VirtSvr"/>
    <x v="2"/>
    <x v="2"/>
    <n v="13998600"/>
  </r>
  <r>
    <s v="KL4253WAWF4"/>
    <x v="144"/>
    <x v="7"/>
    <x v="24"/>
    <x v="24"/>
    <x v="10"/>
    <x v="1"/>
    <x v="1"/>
    <x v="3"/>
    <s v="1500-2499VirtSvr"/>
    <x v="2"/>
    <x v="2"/>
    <n v="13998600"/>
  </r>
  <r>
    <s v="KL4253WAXF4"/>
    <x v="144"/>
    <x v="7"/>
    <x v="24"/>
    <x v="24"/>
    <x v="10"/>
    <x v="1"/>
    <x v="1"/>
    <x v="2"/>
    <s v="2500-4999VirtSvr"/>
    <x v="2"/>
    <x v="2"/>
    <n v="13998600"/>
  </r>
  <r>
    <s v="KL4253WAYF4"/>
    <x v="144"/>
    <x v="7"/>
    <x v="24"/>
    <x v="24"/>
    <x v="10"/>
    <x v="1"/>
    <x v="1"/>
    <x v="1"/>
    <s v="5000+VirtSvr"/>
    <x v="2"/>
    <x v="2"/>
    <n v="13998600"/>
  </r>
  <r>
    <s v="KL4253WARFG"/>
    <x v="143"/>
    <x v="7"/>
    <x v="24"/>
    <x v="24"/>
    <x v="10"/>
    <x v="1"/>
    <x v="1"/>
    <x v="7"/>
    <s v="100-149VirtSvr"/>
    <x v="1"/>
    <x v="2"/>
    <n v="14414400"/>
  </r>
  <r>
    <s v="KL4253WASFG"/>
    <x v="143"/>
    <x v="7"/>
    <x v="24"/>
    <x v="24"/>
    <x v="10"/>
    <x v="1"/>
    <x v="1"/>
    <x v="8"/>
    <s v="150-249VirtSvr"/>
    <x v="1"/>
    <x v="2"/>
    <n v="14414400"/>
  </r>
  <r>
    <s v="KL4253WATFG"/>
    <x v="143"/>
    <x v="7"/>
    <x v="24"/>
    <x v="24"/>
    <x v="10"/>
    <x v="1"/>
    <x v="1"/>
    <x v="6"/>
    <s v="250-499VirtSvr"/>
    <x v="1"/>
    <x v="2"/>
    <n v="14414400"/>
  </r>
  <r>
    <s v="KL4253WAUFG"/>
    <x v="143"/>
    <x v="7"/>
    <x v="24"/>
    <x v="24"/>
    <x v="10"/>
    <x v="1"/>
    <x v="1"/>
    <x v="5"/>
    <s v="500-999VirtSvr"/>
    <x v="1"/>
    <x v="2"/>
    <n v="14414400"/>
  </r>
  <r>
    <s v="KL4253WARF4"/>
    <x v="144"/>
    <x v="7"/>
    <x v="24"/>
    <x v="24"/>
    <x v="10"/>
    <x v="1"/>
    <x v="1"/>
    <x v="7"/>
    <s v="100-149VirtSvr"/>
    <x v="2"/>
    <x v="2"/>
    <n v="15869700"/>
  </r>
  <r>
    <s v="KL4253WASF4"/>
    <x v="144"/>
    <x v="7"/>
    <x v="24"/>
    <x v="24"/>
    <x v="10"/>
    <x v="1"/>
    <x v="1"/>
    <x v="8"/>
    <s v="150-249VirtSvr"/>
    <x v="2"/>
    <x v="2"/>
    <n v="15869700"/>
  </r>
  <r>
    <s v="KL4253WATF4"/>
    <x v="144"/>
    <x v="7"/>
    <x v="24"/>
    <x v="24"/>
    <x v="10"/>
    <x v="1"/>
    <x v="1"/>
    <x v="6"/>
    <s v="250-499VirtSvr"/>
    <x v="2"/>
    <x v="2"/>
    <n v="15869700"/>
  </r>
  <r>
    <s v="KL4253WAUF4"/>
    <x v="144"/>
    <x v="7"/>
    <x v="24"/>
    <x v="24"/>
    <x v="10"/>
    <x v="1"/>
    <x v="1"/>
    <x v="5"/>
    <s v="500-999VirtSvr"/>
    <x v="2"/>
    <x v="2"/>
    <n v="15869700"/>
  </r>
  <r>
    <s v="KL4253WAAFG"/>
    <x v="143"/>
    <x v="7"/>
    <x v="24"/>
    <x v="24"/>
    <x v="10"/>
    <x v="1"/>
    <x v="1"/>
    <x v="14"/>
    <s v="1-1VirtSvr"/>
    <x v="1"/>
    <x v="2"/>
    <n v="16955400"/>
  </r>
  <r>
    <s v="KL4253WABFG"/>
    <x v="143"/>
    <x v="7"/>
    <x v="24"/>
    <x v="24"/>
    <x v="10"/>
    <x v="1"/>
    <x v="1"/>
    <x v="15"/>
    <s v="2-2VirtSvr"/>
    <x v="1"/>
    <x v="2"/>
    <n v="16955400"/>
  </r>
  <r>
    <s v="KL4253WACFG"/>
    <x v="143"/>
    <x v="7"/>
    <x v="24"/>
    <x v="24"/>
    <x v="10"/>
    <x v="1"/>
    <x v="1"/>
    <x v="16"/>
    <s v="3-3VirtSvr"/>
    <x v="1"/>
    <x v="2"/>
    <n v="16955400"/>
  </r>
  <r>
    <s v="KL4253WADFG"/>
    <x v="143"/>
    <x v="7"/>
    <x v="24"/>
    <x v="24"/>
    <x v="10"/>
    <x v="1"/>
    <x v="1"/>
    <x v="17"/>
    <s v="4-4VirtSvr"/>
    <x v="1"/>
    <x v="2"/>
    <n v="16955400"/>
  </r>
  <r>
    <s v="KL4253WAEFG"/>
    <x v="143"/>
    <x v="7"/>
    <x v="24"/>
    <x v="24"/>
    <x v="10"/>
    <x v="1"/>
    <x v="1"/>
    <x v="11"/>
    <s v="5-9VirtSvr"/>
    <x v="1"/>
    <x v="2"/>
    <n v="16955400"/>
  </r>
  <r>
    <s v="KL4253WAKFG"/>
    <x v="143"/>
    <x v="7"/>
    <x v="24"/>
    <x v="24"/>
    <x v="10"/>
    <x v="1"/>
    <x v="1"/>
    <x v="0"/>
    <s v="10-14VirtSvr"/>
    <x v="1"/>
    <x v="2"/>
    <n v="16955400"/>
  </r>
  <r>
    <s v="KL4253WAMFG"/>
    <x v="143"/>
    <x v="7"/>
    <x v="24"/>
    <x v="24"/>
    <x v="10"/>
    <x v="1"/>
    <x v="1"/>
    <x v="12"/>
    <s v="15-19VirtSvr"/>
    <x v="1"/>
    <x v="2"/>
    <n v="16955400"/>
  </r>
  <r>
    <s v="KL4253WANFG"/>
    <x v="143"/>
    <x v="7"/>
    <x v="24"/>
    <x v="24"/>
    <x v="10"/>
    <x v="1"/>
    <x v="1"/>
    <x v="13"/>
    <s v="20-24VirtSvr"/>
    <x v="1"/>
    <x v="2"/>
    <n v="16955400"/>
  </r>
  <r>
    <s v="KL4253WAPFG"/>
    <x v="143"/>
    <x v="7"/>
    <x v="24"/>
    <x v="24"/>
    <x v="10"/>
    <x v="1"/>
    <x v="1"/>
    <x v="10"/>
    <s v="25-49VirtSvr"/>
    <x v="1"/>
    <x v="2"/>
    <n v="16955400"/>
  </r>
  <r>
    <s v="KL4253WAQFG"/>
    <x v="143"/>
    <x v="7"/>
    <x v="24"/>
    <x v="24"/>
    <x v="10"/>
    <x v="1"/>
    <x v="1"/>
    <x v="9"/>
    <s v="50-99VirtSvr"/>
    <x v="1"/>
    <x v="2"/>
    <n v="16955400"/>
  </r>
  <r>
    <s v="KL4253WAVDG"/>
    <x v="145"/>
    <x v="18"/>
    <x v="24"/>
    <x v="24"/>
    <x v="10"/>
    <x v="1"/>
    <x v="1"/>
    <x v="4"/>
    <s v="1000-1499VirtSvr"/>
    <x v="1"/>
    <x v="3"/>
    <n v="17348100"/>
  </r>
  <r>
    <s v="KL4253WAWDG"/>
    <x v="145"/>
    <x v="18"/>
    <x v="24"/>
    <x v="24"/>
    <x v="10"/>
    <x v="1"/>
    <x v="1"/>
    <x v="3"/>
    <s v="1500-2499VirtSvr"/>
    <x v="1"/>
    <x v="3"/>
    <n v="17348100"/>
  </r>
  <r>
    <s v="KL4253WAXDG"/>
    <x v="145"/>
    <x v="18"/>
    <x v="24"/>
    <x v="24"/>
    <x v="10"/>
    <x v="1"/>
    <x v="1"/>
    <x v="2"/>
    <s v="2500-4999VirtSvr"/>
    <x v="1"/>
    <x v="3"/>
    <n v="17348100"/>
  </r>
  <r>
    <s v="KL4253WAYDG"/>
    <x v="145"/>
    <x v="18"/>
    <x v="24"/>
    <x v="24"/>
    <x v="10"/>
    <x v="1"/>
    <x v="1"/>
    <x v="1"/>
    <s v="5000+VirtSvr"/>
    <x v="1"/>
    <x v="3"/>
    <n v="17348100"/>
  </r>
  <r>
    <s v="KL4253WAAF4"/>
    <x v="144"/>
    <x v="7"/>
    <x v="24"/>
    <x v="24"/>
    <x v="10"/>
    <x v="1"/>
    <x v="1"/>
    <x v="14"/>
    <s v="1-1VirtSvr"/>
    <x v="2"/>
    <x v="2"/>
    <n v="18664800"/>
  </r>
  <r>
    <s v="KL4253WABF4"/>
    <x v="144"/>
    <x v="7"/>
    <x v="24"/>
    <x v="24"/>
    <x v="10"/>
    <x v="1"/>
    <x v="1"/>
    <x v="15"/>
    <s v="2-2VirtSvr"/>
    <x v="2"/>
    <x v="2"/>
    <n v="18664800"/>
  </r>
  <r>
    <s v="KL4253WACF4"/>
    <x v="144"/>
    <x v="7"/>
    <x v="24"/>
    <x v="24"/>
    <x v="10"/>
    <x v="1"/>
    <x v="1"/>
    <x v="16"/>
    <s v="3-3VirtSvr"/>
    <x v="2"/>
    <x v="2"/>
    <n v="18664800"/>
  </r>
  <r>
    <s v="KL4253WADF4"/>
    <x v="144"/>
    <x v="7"/>
    <x v="24"/>
    <x v="24"/>
    <x v="10"/>
    <x v="1"/>
    <x v="1"/>
    <x v="17"/>
    <s v="4-4VirtSvr"/>
    <x v="2"/>
    <x v="2"/>
    <n v="18664800"/>
  </r>
  <r>
    <s v="KL4253WAEF4"/>
    <x v="144"/>
    <x v="7"/>
    <x v="24"/>
    <x v="24"/>
    <x v="10"/>
    <x v="1"/>
    <x v="1"/>
    <x v="11"/>
    <s v="5-9VirtSvr"/>
    <x v="2"/>
    <x v="2"/>
    <n v="18664800"/>
  </r>
  <r>
    <s v="KL4253WAKF4"/>
    <x v="144"/>
    <x v="7"/>
    <x v="24"/>
    <x v="24"/>
    <x v="10"/>
    <x v="1"/>
    <x v="1"/>
    <x v="0"/>
    <s v="10-14VirtSvr"/>
    <x v="2"/>
    <x v="2"/>
    <n v="18664800"/>
  </r>
  <r>
    <s v="KL4253WAMF4"/>
    <x v="144"/>
    <x v="7"/>
    <x v="24"/>
    <x v="24"/>
    <x v="10"/>
    <x v="1"/>
    <x v="1"/>
    <x v="12"/>
    <s v="15-19VirtSvr"/>
    <x v="2"/>
    <x v="2"/>
    <n v="18664800"/>
  </r>
  <r>
    <s v="KL4253WANF4"/>
    <x v="144"/>
    <x v="7"/>
    <x v="24"/>
    <x v="24"/>
    <x v="10"/>
    <x v="1"/>
    <x v="1"/>
    <x v="13"/>
    <s v="20-24VirtSvr"/>
    <x v="2"/>
    <x v="2"/>
    <n v="18664800"/>
  </r>
  <r>
    <s v="KL4253WAPF4"/>
    <x v="144"/>
    <x v="7"/>
    <x v="24"/>
    <x v="24"/>
    <x v="10"/>
    <x v="1"/>
    <x v="1"/>
    <x v="10"/>
    <s v="25-49VirtSvr"/>
    <x v="2"/>
    <x v="2"/>
    <n v="18664800"/>
  </r>
  <r>
    <s v="KL4253WAQF4"/>
    <x v="144"/>
    <x v="7"/>
    <x v="24"/>
    <x v="24"/>
    <x v="10"/>
    <x v="1"/>
    <x v="1"/>
    <x v="9"/>
    <s v="50-99VirtSvr"/>
    <x v="2"/>
    <x v="2"/>
    <n v="18664800"/>
  </r>
  <r>
    <s v="KL4253WAVD4"/>
    <x v="146"/>
    <x v="18"/>
    <x v="24"/>
    <x v="24"/>
    <x v="10"/>
    <x v="1"/>
    <x v="1"/>
    <x v="4"/>
    <s v="1000-1499VirtSvr"/>
    <x v="2"/>
    <x v="3"/>
    <n v="19103700"/>
  </r>
  <r>
    <s v="KL4253WAWD4"/>
    <x v="146"/>
    <x v="18"/>
    <x v="24"/>
    <x v="24"/>
    <x v="10"/>
    <x v="1"/>
    <x v="1"/>
    <x v="3"/>
    <s v="1500-2499VirtSvr"/>
    <x v="2"/>
    <x v="3"/>
    <n v="19103700"/>
  </r>
  <r>
    <s v="KL4253WAXD4"/>
    <x v="146"/>
    <x v="18"/>
    <x v="24"/>
    <x v="24"/>
    <x v="10"/>
    <x v="1"/>
    <x v="1"/>
    <x v="2"/>
    <s v="2500-4999VirtSvr"/>
    <x v="2"/>
    <x v="3"/>
    <n v="19103700"/>
  </r>
  <r>
    <s v="KL4253WAYD4"/>
    <x v="146"/>
    <x v="18"/>
    <x v="24"/>
    <x v="24"/>
    <x v="10"/>
    <x v="1"/>
    <x v="1"/>
    <x v="1"/>
    <s v="5000+VirtSvr"/>
    <x v="2"/>
    <x v="3"/>
    <n v="19103700"/>
  </r>
  <r>
    <s v="KL4253WARDG"/>
    <x v="145"/>
    <x v="18"/>
    <x v="24"/>
    <x v="24"/>
    <x v="10"/>
    <x v="1"/>
    <x v="1"/>
    <x v="7"/>
    <s v="100-149VirtSvr"/>
    <x v="1"/>
    <x v="3"/>
    <n v="19658100"/>
  </r>
  <r>
    <s v="KL4253WASDG"/>
    <x v="145"/>
    <x v="18"/>
    <x v="24"/>
    <x v="24"/>
    <x v="10"/>
    <x v="1"/>
    <x v="1"/>
    <x v="8"/>
    <s v="150-249VirtSvr"/>
    <x v="1"/>
    <x v="3"/>
    <n v="19658100"/>
  </r>
  <r>
    <s v="KL4253WATDG"/>
    <x v="145"/>
    <x v="18"/>
    <x v="24"/>
    <x v="24"/>
    <x v="10"/>
    <x v="1"/>
    <x v="1"/>
    <x v="6"/>
    <s v="250-499VirtSvr"/>
    <x v="1"/>
    <x v="3"/>
    <n v="19658100"/>
  </r>
  <r>
    <s v="KL4253WAUDG"/>
    <x v="145"/>
    <x v="18"/>
    <x v="24"/>
    <x v="24"/>
    <x v="10"/>
    <x v="1"/>
    <x v="1"/>
    <x v="5"/>
    <s v="500-999VirtSvr"/>
    <x v="1"/>
    <x v="3"/>
    <n v="19658100"/>
  </r>
  <r>
    <s v="KL4253WAVTG"/>
    <x v="147"/>
    <x v="18"/>
    <x v="24"/>
    <x v="24"/>
    <x v="10"/>
    <x v="1"/>
    <x v="1"/>
    <x v="4"/>
    <s v="1000-1499VirtSvr"/>
    <x v="1"/>
    <x v="4"/>
    <n v="21413700"/>
  </r>
  <r>
    <s v="KL4253WAWTG"/>
    <x v="147"/>
    <x v="18"/>
    <x v="24"/>
    <x v="24"/>
    <x v="10"/>
    <x v="1"/>
    <x v="1"/>
    <x v="3"/>
    <s v="1500-2499VirtSvr"/>
    <x v="1"/>
    <x v="4"/>
    <n v="21413700"/>
  </r>
  <r>
    <s v="KL4253WAXTG"/>
    <x v="147"/>
    <x v="18"/>
    <x v="24"/>
    <x v="24"/>
    <x v="10"/>
    <x v="1"/>
    <x v="1"/>
    <x v="2"/>
    <s v="2500-4999VirtSvr"/>
    <x v="1"/>
    <x v="4"/>
    <n v="21413700"/>
  </r>
  <r>
    <s v="KL4253WAYTG"/>
    <x v="147"/>
    <x v="18"/>
    <x v="24"/>
    <x v="24"/>
    <x v="10"/>
    <x v="1"/>
    <x v="1"/>
    <x v="1"/>
    <s v="5000+VirtSvr"/>
    <x v="1"/>
    <x v="4"/>
    <n v="21413700"/>
  </r>
  <r>
    <s v="KL4253WARD4"/>
    <x v="146"/>
    <x v="18"/>
    <x v="24"/>
    <x v="24"/>
    <x v="10"/>
    <x v="1"/>
    <x v="1"/>
    <x v="7"/>
    <s v="100-149VirtSvr"/>
    <x v="2"/>
    <x v="3"/>
    <n v="21644700"/>
  </r>
  <r>
    <s v="KL4253WASD4"/>
    <x v="146"/>
    <x v="18"/>
    <x v="24"/>
    <x v="24"/>
    <x v="10"/>
    <x v="1"/>
    <x v="1"/>
    <x v="8"/>
    <s v="150-249VirtSvr"/>
    <x v="2"/>
    <x v="3"/>
    <n v="21644700"/>
  </r>
  <r>
    <s v="KL4253WATD4"/>
    <x v="146"/>
    <x v="18"/>
    <x v="24"/>
    <x v="24"/>
    <x v="10"/>
    <x v="1"/>
    <x v="1"/>
    <x v="6"/>
    <s v="250-499VirtSvr"/>
    <x v="2"/>
    <x v="3"/>
    <n v="21644700"/>
  </r>
  <r>
    <s v="KL4253WAUD4"/>
    <x v="146"/>
    <x v="18"/>
    <x v="24"/>
    <x v="24"/>
    <x v="10"/>
    <x v="1"/>
    <x v="1"/>
    <x v="5"/>
    <s v="500-999VirtSvr"/>
    <x v="2"/>
    <x v="3"/>
    <n v="21644700"/>
  </r>
  <r>
    <s v="KL4253WAADG"/>
    <x v="145"/>
    <x v="18"/>
    <x v="24"/>
    <x v="24"/>
    <x v="10"/>
    <x v="1"/>
    <x v="1"/>
    <x v="14"/>
    <s v="1-1VirtSvr"/>
    <x v="1"/>
    <x v="3"/>
    <n v="23146200"/>
  </r>
  <r>
    <s v="KL4253WABDG"/>
    <x v="145"/>
    <x v="18"/>
    <x v="24"/>
    <x v="24"/>
    <x v="10"/>
    <x v="1"/>
    <x v="1"/>
    <x v="15"/>
    <s v="2-2VirtSvr"/>
    <x v="1"/>
    <x v="3"/>
    <n v="23146200"/>
  </r>
  <r>
    <s v="KL4253WACDG"/>
    <x v="145"/>
    <x v="18"/>
    <x v="24"/>
    <x v="24"/>
    <x v="10"/>
    <x v="1"/>
    <x v="1"/>
    <x v="16"/>
    <s v="3-3VirtSvr"/>
    <x v="1"/>
    <x v="3"/>
    <n v="23146200"/>
  </r>
  <r>
    <s v="KL4253WADDG"/>
    <x v="145"/>
    <x v="18"/>
    <x v="24"/>
    <x v="24"/>
    <x v="10"/>
    <x v="1"/>
    <x v="1"/>
    <x v="17"/>
    <s v="4-4VirtSvr"/>
    <x v="1"/>
    <x v="3"/>
    <n v="23146200"/>
  </r>
  <r>
    <s v="KL4253WAEDG"/>
    <x v="145"/>
    <x v="18"/>
    <x v="24"/>
    <x v="24"/>
    <x v="10"/>
    <x v="1"/>
    <x v="1"/>
    <x v="11"/>
    <s v="5-9VirtSvr"/>
    <x v="1"/>
    <x v="3"/>
    <n v="23146200"/>
  </r>
  <r>
    <s v="KL4253WAKDG"/>
    <x v="145"/>
    <x v="18"/>
    <x v="24"/>
    <x v="24"/>
    <x v="10"/>
    <x v="1"/>
    <x v="1"/>
    <x v="0"/>
    <s v="10-14VirtSvr"/>
    <x v="1"/>
    <x v="3"/>
    <n v="23146200"/>
  </r>
  <r>
    <s v="KL4253WAMDG"/>
    <x v="145"/>
    <x v="18"/>
    <x v="24"/>
    <x v="24"/>
    <x v="10"/>
    <x v="1"/>
    <x v="1"/>
    <x v="12"/>
    <s v="15-19VirtSvr"/>
    <x v="1"/>
    <x v="3"/>
    <n v="23146200"/>
  </r>
  <r>
    <s v="KL4253WANDG"/>
    <x v="145"/>
    <x v="18"/>
    <x v="24"/>
    <x v="24"/>
    <x v="10"/>
    <x v="1"/>
    <x v="1"/>
    <x v="13"/>
    <s v="20-24VirtSvr"/>
    <x v="1"/>
    <x v="3"/>
    <n v="23146200"/>
  </r>
  <r>
    <s v="KL4253WAPDG"/>
    <x v="145"/>
    <x v="18"/>
    <x v="24"/>
    <x v="24"/>
    <x v="10"/>
    <x v="1"/>
    <x v="1"/>
    <x v="10"/>
    <s v="25-49VirtSvr"/>
    <x v="1"/>
    <x v="3"/>
    <n v="23146200"/>
  </r>
  <r>
    <s v="KL4253WAQDG"/>
    <x v="145"/>
    <x v="18"/>
    <x v="24"/>
    <x v="24"/>
    <x v="10"/>
    <x v="1"/>
    <x v="1"/>
    <x v="9"/>
    <s v="50-99VirtSvr"/>
    <x v="1"/>
    <x v="3"/>
    <n v="23146200"/>
  </r>
  <r>
    <s v="KL4253WAVT4"/>
    <x v="148"/>
    <x v="18"/>
    <x v="24"/>
    <x v="24"/>
    <x v="10"/>
    <x v="1"/>
    <x v="1"/>
    <x v="4"/>
    <s v="1000-1499VirtSvr"/>
    <x v="2"/>
    <x v="4"/>
    <n v="23562000"/>
  </r>
  <r>
    <s v="KL4253WAWT4"/>
    <x v="148"/>
    <x v="18"/>
    <x v="24"/>
    <x v="24"/>
    <x v="10"/>
    <x v="1"/>
    <x v="1"/>
    <x v="3"/>
    <s v="1500-2499VirtSvr"/>
    <x v="2"/>
    <x v="4"/>
    <n v="23562000"/>
  </r>
  <r>
    <s v="KL4253WAXT4"/>
    <x v="148"/>
    <x v="18"/>
    <x v="24"/>
    <x v="24"/>
    <x v="10"/>
    <x v="1"/>
    <x v="1"/>
    <x v="2"/>
    <s v="2500-4999VirtSvr"/>
    <x v="2"/>
    <x v="4"/>
    <n v="23562000"/>
  </r>
  <r>
    <s v="KL4253WAYT4"/>
    <x v="148"/>
    <x v="18"/>
    <x v="24"/>
    <x v="24"/>
    <x v="10"/>
    <x v="1"/>
    <x v="1"/>
    <x v="1"/>
    <s v="5000+VirtSvr"/>
    <x v="2"/>
    <x v="4"/>
    <n v="23562000"/>
  </r>
  <r>
    <s v="KL4253WARTG"/>
    <x v="147"/>
    <x v="18"/>
    <x v="24"/>
    <x v="24"/>
    <x v="10"/>
    <x v="1"/>
    <x v="1"/>
    <x v="7"/>
    <s v="100-149VirtSvr"/>
    <x v="1"/>
    <x v="4"/>
    <n v="24255000"/>
  </r>
  <r>
    <s v="KL4253WASTG"/>
    <x v="147"/>
    <x v="18"/>
    <x v="24"/>
    <x v="24"/>
    <x v="10"/>
    <x v="1"/>
    <x v="1"/>
    <x v="8"/>
    <s v="150-249VirtSvr"/>
    <x v="1"/>
    <x v="4"/>
    <n v="24255000"/>
  </r>
  <r>
    <s v="KL4253WATTG"/>
    <x v="147"/>
    <x v="18"/>
    <x v="24"/>
    <x v="24"/>
    <x v="10"/>
    <x v="1"/>
    <x v="1"/>
    <x v="6"/>
    <s v="250-499VirtSvr"/>
    <x v="1"/>
    <x v="4"/>
    <n v="24255000"/>
  </r>
  <r>
    <s v="KL4253WAUTG"/>
    <x v="147"/>
    <x v="18"/>
    <x v="24"/>
    <x v="24"/>
    <x v="10"/>
    <x v="1"/>
    <x v="1"/>
    <x v="5"/>
    <s v="500-999VirtSvr"/>
    <x v="1"/>
    <x v="4"/>
    <n v="24255000"/>
  </r>
  <r>
    <s v="KL4253WAAD4"/>
    <x v="146"/>
    <x v="18"/>
    <x v="24"/>
    <x v="24"/>
    <x v="10"/>
    <x v="1"/>
    <x v="1"/>
    <x v="14"/>
    <s v="1-1VirtSvr"/>
    <x v="2"/>
    <x v="3"/>
    <n v="25456200"/>
  </r>
  <r>
    <s v="KL4253WABD4"/>
    <x v="146"/>
    <x v="18"/>
    <x v="24"/>
    <x v="24"/>
    <x v="10"/>
    <x v="1"/>
    <x v="1"/>
    <x v="15"/>
    <s v="2-2VirtSvr"/>
    <x v="2"/>
    <x v="3"/>
    <n v="25456200"/>
  </r>
  <r>
    <s v="KL4253WACD4"/>
    <x v="146"/>
    <x v="18"/>
    <x v="24"/>
    <x v="24"/>
    <x v="10"/>
    <x v="1"/>
    <x v="1"/>
    <x v="16"/>
    <s v="3-3VirtSvr"/>
    <x v="2"/>
    <x v="3"/>
    <n v="25456200"/>
  </r>
  <r>
    <s v="KL4253WADD4"/>
    <x v="146"/>
    <x v="18"/>
    <x v="24"/>
    <x v="24"/>
    <x v="10"/>
    <x v="1"/>
    <x v="1"/>
    <x v="17"/>
    <s v="4-4VirtSvr"/>
    <x v="2"/>
    <x v="3"/>
    <n v="25456200"/>
  </r>
  <r>
    <s v="KL4253WAED4"/>
    <x v="146"/>
    <x v="18"/>
    <x v="24"/>
    <x v="24"/>
    <x v="10"/>
    <x v="1"/>
    <x v="1"/>
    <x v="11"/>
    <s v="5-9VirtSvr"/>
    <x v="2"/>
    <x v="3"/>
    <n v="25456200"/>
  </r>
  <r>
    <s v="KL4253WAKD4"/>
    <x v="146"/>
    <x v="18"/>
    <x v="24"/>
    <x v="24"/>
    <x v="10"/>
    <x v="1"/>
    <x v="1"/>
    <x v="0"/>
    <s v="10-14VirtSvr"/>
    <x v="2"/>
    <x v="3"/>
    <n v="25456200"/>
  </r>
  <r>
    <s v="KL4253WAMD4"/>
    <x v="146"/>
    <x v="18"/>
    <x v="24"/>
    <x v="24"/>
    <x v="10"/>
    <x v="1"/>
    <x v="1"/>
    <x v="12"/>
    <s v="15-19VirtSvr"/>
    <x v="2"/>
    <x v="3"/>
    <n v="25456200"/>
  </r>
  <r>
    <s v="KL4253WAND4"/>
    <x v="146"/>
    <x v="18"/>
    <x v="24"/>
    <x v="24"/>
    <x v="10"/>
    <x v="1"/>
    <x v="1"/>
    <x v="13"/>
    <s v="20-24VirtSvr"/>
    <x v="2"/>
    <x v="3"/>
    <n v="25456200"/>
  </r>
  <r>
    <s v="KL4253WAPD4"/>
    <x v="146"/>
    <x v="18"/>
    <x v="24"/>
    <x v="24"/>
    <x v="10"/>
    <x v="1"/>
    <x v="1"/>
    <x v="10"/>
    <s v="25-49VirtSvr"/>
    <x v="2"/>
    <x v="3"/>
    <n v="25456200"/>
  </r>
  <r>
    <s v="KL4253WAQD4"/>
    <x v="146"/>
    <x v="18"/>
    <x v="24"/>
    <x v="24"/>
    <x v="10"/>
    <x v="1"/>
    <x v="1"/>
    <x v="9"/>
    <s v="50-99VirtSvr"/>
    <x v="2"/>
    <x v="3"/>
    <n v="25456200"/>
  </r>
  <r>
    <s v="KL4253WART4"/>
    <x v="148"/>
    <x v="18"/>
    <x v="24"/>
    <x v="24"/>
    <x v="10"/>
    <x v="1"/>
    <x v="1"/>
    <x v="7"/>
    <s v="100-149VirtSvr"/>
    <x v="2"/>
    <x v="4"/>
    <n v="26680500"/>
  </r>
  <r>
    <s v="KL4253WAST4"/>
    <x v="148"/>
    <x v="18"/>
    <x v="24"/>
    <x v="24"/>
    <x v="10"/>
    <x v="1"/>
    <x v="1"/>
    <x v="8"/>
    <s v="150-249VirtSvr"/>
    <x v="2"/>
    <x v="4"/>
    <n v="26680500"/>
  </r>
  <r>
    <s v="KL4253WATT4"/>
    <x v="148"/>
    <x v="18"/>
    <x v="24"/>
    <x v="24"/>
    <x v="10"/>
    <x v="1"/>
    <x v="1"/>
    <x v="6"/>
    <s v="250-499VirtSvr"/>
    <x v="2"/>
    <x v="4"/>
    <n v="26680500"/>
  </r>
  <r>
    <s v="KL4253WAUT4"/>
    <x v="148"/>
    <x v="18"/>
    <x v="24"/>
    <x v="24"/>
    <x v="10"/>
    <x v="1"/>
    <x v="1"/>
    <x v="5"/>
    <s v="500-999VirtSvr"/>
    <x v="2"/>
    <x v="4"/>
    <n v="26680500"/>
  </r>
  <r>
    <s v="KL4253WAATG"/>
    <x v="147"/>
    <x v="18"/>
    <x v="24"/>
    <x v="24"/>
    <x v="10"/>
    <x v="1"/>
    <x v="1"/>
    <x v="14"/>
    <s v="1-1VirtSvr"/>
    <x v="1"/>
    <x v="4"/>
    <n v="28528500"/>
  </r>
  <r>
    <s v="KL4253WABTG"/>
    <x v="147"/>
    <x v="18"/>
    <x v="24"/>
    <x v="24"/>
    <x v="10"/>
    <x v="1"/>
    <x v="1"/>
    <x v="15"/>
    <s v="2-2VirtSvr"/>
    <x v="1"/>
    <x v="4"/>
    <n v="28528500"/>
  </r>
  <r>
    <s v="KL4253WACTG"/>
    <x v="147"/>
    <x v="18"/>
    <x v="24"/>
    <x v="24"/>
    <x v="10"/>
    <x v="1"/>
    <x v="1"/>
    <x v="16"/>
    <s v="3-3VirtSvr"/>
    <x v="1"/>
    <x v="4"/>
    <n v="28528500"/>
  </r>
  <r>
    <s v="KL4253WADTG"/>
    <x v="147"/>
    <x v="18"/>
    <x v="24"/>
    <x v="24"/>
    <x v="10"/>
    <x v="1"/>
    <x v="1"/>
    <x v="17"/>
    <s v="4-4VirtSvr"/>
    <x v="1"/>
    <x v="4"/>
    <n v="28528500"/>
  </r>
  <r>
    <s v="KL4253WAETG"/>
    <x v="147"/>
    <x v="18"/>
    <x v="24"/>
    <x v="24"/>
    <x v="10"/>
    <x v="1"/>
    <x v="1"/>
    <x v="11"/>
    <s v="5-9VirtSvr"/>
    <x v="1"/>
    <x v="4"/>
    <n v="28528500"/>
  </r>
  <r>
    <s v="KL4253WAKTG"/>
    <x v="147"/>
    <x v="18"/>
    <x v="24"/>
    <x v="24"/>
    <x v="10"/>
    <x v="1"/>
    <x v="1"/>
    <x v="0"/>
    <s v="10-14VirtSvr"/>
    <x v="1"/>
    <x v="4"/>
    <n v="28528500"/>
  </r>
  <r>
    <s v="KL4253WAMTG"/>
    <x v="147"/>
    <x v="18"/>
    <x v="24"/>
    <x v="24"/>
    <x v="10"/>
    <x v="1"/>
    <x v="1"/>
    <x v="12"/>
    <s v="15-19VirtSvr"/>
    <x v="1"/>
    <x v="4"/>
    <n v="28528500"/>
  </r>
  <r>
    <s v="KL4253WANTG"/>
    <x v="147"/>
    <x v="18"/>
    <x v="24"/>
    <x v="24"/>
    <x v="10"/>
    <x v="1"/>
    <x v="1"/>
    <x v="13"/>
    <s v="20-24VirtSvr"/>
    <x v="1"/>
    <x v="4"/>
    <n v="28528500"/>
  </r>
  <r>
    <s v="KL4253WAPTG"/>
    <x v="147"/>
    <x v="18"/>
    <x v="24"/>
    <x v="24"/>
    <x v="10"/>
    <x v="1"/>
    <x v="1"/>
    <x v="10"/>
    <s v="25-49VirtSvr"/>
    <x v="1"/>
    <x v="4"/>
    <n v="28528500"/>
  </r>
  <r>
    <s v="KL4253WAQTG"/>
    <x v="147"/>
    <x v="18"/>
    <x v="24"/>
    <x v="24"/>
    <x v="10"/>
    <x v="1"/>
    <x v="1"/>
    <x v="9"/>
    <s v="50-99VirtSvr"/>
    <x v="1"/>
    <x v="4"/>
    <n v="28528500"/>
  </r>
  <r>
    <s v="KL4253WAAT4"/>
    <x v="148"/>
    <x v="18"/>
    <x v="24"/>
    <x v="24"/>
    <x v="10"/>
    <x v="1"/>
    <x v="1"/>
    <x v="14"/>
    <s v="1-1VirtSvr"/>
    <x v="2"/>
    <x v="4"/>
    <n v="31392900"/>
  </r>
  <r>
    <s v="KL4253WABT4"/>
    <x v="148"/>
    <x v="18"/>
    <x v="24"/>
    <x v="24"/>
    <x v="10"/>
    <x v="1"/>
    <x v="1"/>
    <x v="15"/>
    <s v="2-2VirtSvr"/>
    <x v="2"/>
    <x v="4"/>
    <n v="31392900"/>
  </r>
  <r>
    <s v="KL4253WACT4"/>
    <x v="148"/>
    <x v="18"/>
    <x v="24"/>
    <x v="24"/>
    <x v="10"/>
    <x v="1"/>
    <x v="1"/>
    <x v="16"/>
    <s v="3-3VirtSvr"/>
    <x v="2"/>
    <x v="4"/>
    <n v="31392900"/>
  </r>
  <r>
    <s v="KL4253WADT4"/>
    <x v="148"/>
    <x v="18"/>
    <x v="24"/>
    <x v="24"/>
    <x v="10"/>
    <x v="1"/>
    <x v="1"/>
    <x v="17"/>
    <s v="4-4VirtSvr"/>
    <x v="2"/>
    <x v="4"/>
    <n v="31392900"/>
  </r>
  <r>
    <s v="KL4253WAET4"/>
    <x v="148"/>
    <x v="18"/>
    <x v="24"/>
    <x v="24"/>
    <x v="10"/>
    <x v="1"/>
    <x v="1"/>
    <x v="11"/>
    <s v="5-9VirtSvr"/>
    <x v="2"/>
    <x v="4"/>
    <n v="31392900"/>
  </r>
  <r>
    <s v="KL4253WAKT4"/>
    <x v="148"/>
    <x v="18"/>
    <x v="24"/>
    <x v="24"/>
    <x v="10"/>
    <x v="1"/>
    <x v="1"/>
    <x v="0"/>
    <s v="10-14VirtSvr"/>
    <x v="2"/>
    <x v="4"/>
    <n v="31392900"/>
  </r>
  <r>
    <s v="KL4253WAMT4"/>
    <x v="148"/>
    <x v="18"/>
    <x v="24"/>
    <x v="24"/>
    <x v="10"/>
    <x v="1"/>
    <x v="1"/>
    <x v="12"/>
    <s v="15-19VirtSvr"/>
    <x v="2"/>
    <x v="4"/>
    <n v="31392900"/>
  </r>
  <r>
    <s v="KL4253WANT4"/>
    <x v="148"/>
    <x v="18"/>
    <x v="24"/>
    <x v="24"/>
    <x v="10"/>
    <x v="1"/>
    <x v="1"/>
    <x v="13"/>
    <s v="20-24VirtSvr"/>
    <x v="2"/>
    <x v="4"/>
    <n v="31392900"/>
  </r>
  <r>
    <s v="KL4253WAPT4"/>
    <x v="148"/>
    <x v="18"/>
    <x v="24"/>
    <x v="24"/>
    <x v="10"/>
    <x v="1"/>
    <x v="1"/>
    <x v="10"/>
    <s v="25-49VirtSvr"/>
    <x v="2"/>
    <x v="4"/>
    <n v="31392900"/>
  </r>
  <r>
    <s v="KL4253WAQT4"/>
    <x v="148"/>
    <x v="18"/>
    <x v="24"/>
    <x v="24"/>
    <x v="10"/>
    <x v="1"/>
    <x v="1"/>
    <x v="9"/>
    <s v="50-99VirtSvr"/>
    <x v="2"/>
    <x v="4"/>
    <n v="31392900"/>
  </r>
  <r>
    <s v="KL4553WARMG"/>
    <x v="149"/>
    <x v="7"/>
    <x v="25"/>
    <x v="25"/>
    <x v="11"/>
    <x v="1"/>
    <x v="1"/>
    <x v="7"/>
    <s v="100-149CPU"/>
    <x v="1"/>
    <x v="1"/>
    <n v="9632700"/>
  </r>
  <r>
    <s v="KL4553WASMG"/>
    <x v="149"/>
    <x v="7"/>
    <x v="25"/>
    <x v="25"/>
    <x v="11"/>
    <x v="1"/>
    <x v="1"/>
    <x v="8"/>
    <s v="150-249CPU"/>
    <x v="1"/>
    <x v="1"/>
    <n v="9632700"/>
  </r>
  <r>
    <s v="KL4553WATMG"/>
    <x v="149"/>
    <x v="7"/>
    <x v="25"/>
    <x v="25"/>
    <x v="11"/>
    <x v="1"/>
    <x v="1"/>
    <x v="6"/>
    <s v="250-499CPU"/>
    <x v="1"/>
    <x v="1"/>
    <n v="9632700"/>
  </r>
  <r>
    <s v="KL4553WAUMG"/>
    <x v="149"/>
    <x v="7"/>
    <x v="25"/>
    <x v="25"/>
    <x v="11"/>
    <x v="1"/>
    <x v="1"/>
    <x v="5"/>
    <s v="500-999CPU"/>
    <x v="1"/>
    <x v="1"/>
    <n v="9632700"/>
  </r>
  <r>
    <s v="KL4553WAVMG"/>
    <x v="149"/>
    <x v="7"/>
    <x v="25"/>
    <x v="25"/>
    <x v="11"/>
    <x v="1"/>
    <x v="1"/>
    <x v="4"/>
    <s v="1000-1499CPU"/>
    <x v="1"/>
    <x v="1"/>
    <n v="9632700"/>
  </r>
  <r>
    <s v="KL4553WAWMG"/>
    <x v="149"/>
    <x v="7"/>
    <x v="25"/>
    <x v="25"/>
    <x v="11"/>
    <x v="1"/>
    <x v="1"/>
    <x v="3"/>
    <s v="1500-2499CPU"/>
    <x v="1"/>
    <x v="1"/>
    <n v="9632700"/>
  </r>
  <r>
    <s v="KL4553WAXMG"/>
    <x v="149"/>
    <x v="7"/>
    <x v="25"/>
    <x v="25"/>
    <x v="11"/>
    <x v="1"/>
    <x v="1"/>
    <x v="2"/>
    <s v="2500-4999CPU"/>
    <x v="1"/>
    <x v="1"/>
    <n v="9632700"/>
  </r>
  <r>
    <s v="KL4553WAYMG"/>
    <x v="149"/>
    <x v="7"/>
    <x v="25"/>
    <x v="25"/>
    <x v="11"/>
    <x v="1"/>
    <x v="1"/>
    <x v="1"/>
    <s v="5000+CPU"/>
    <x v="1"/>
    <x v="1"/>
    <n v="9632700"/>
  </r>
  <r>
    <s v="KL4553WARM4"/>
    <x v="150"/>
    <x v="7"/>
    <x v="25"/>
    <x v="25"/>
    <x v="11"/>
    <x v="1"/>
    <x v="1"/>
    <x v="7"/>
    <s v="100-149CPU"/>
    <x v="2"/>
    <x v="1"/>
    <n v="10602900"/>
  </r>
  <r>
    <s v="KL4553WASM4"/>
    <x v="150"/>
    <x v="7"/>
    <x v="25"/>
    <x v="25"/>
    <x v="11"/>
    <x v="1"/>
    <x v="1"/>
    <x v="8"/>
    <s v="150-249CPU"/>
    <x v="2"/>
    <x v="1"/>
    <n v="10602900"/>
  </r>
  <r>
    <s v="KL4553WATM4"/>
    <x v="150"/>
    <x v="7"/>
    <x v="25"/>
    <x v="25"/>
    <x v="11"/>
    <x v="1"/>
    <x v="1"/>
    <x v="6"/>
    <s v="250-499CPU"/>
    <x v="2"/>
    <x v="1"/>
    <n v="10602900"/>
  </r>
  <r>
    <s v="KL4553WAUM4"/>
    <x v="150"/>
    <x v="7"/>
    <x v="25"/>
    <x v="25"/>
    <x v="11"/>
    <x v="1"/>
    <x v="1"/>
    <x v="5"/>
    <s v="500-999CPU"/>
    <x v="2"/>
    <x v="1"/>
    <n v="10602900"/>
  </r>
  <r>
    <s v="KL4553WAVM4"/>
    <x v="150"/>
    <x v="7"/>
    <x v="25"/>
    <x v="25"/>
    <x v="11"/>
    <x v="1"/>
    <x v="1"/>
    <x v="4"/>
    <s v="1000-1499CPU"/>
    <x v="2"/>
    <x v="1"/>
    <n v="10602900"/>
  </r>
  <r>
    <s v="KL4553WAWM4"/>
    <x v="150"/>
    <x v="7"/>
    <x v="25"/>
    <x v="25"/>
    <x v="11"/>
    <x v="1"/>
    <x v="1"/>
    <x v="3"/>
    <s v="1500-2499CPU"/>
    <x v="2"/>
    <x v="1"/>
    <n v="10602900"/>
  </r>
  <r>
    <s v="KL4553WAXM4"/>
    <x v="150"/>
    <x v="7"/>
    <x v="25"/>
    <x v="25"/>
    <x v="11"/>
    <x v="1"/>
    <x v="1"/>
    <x v="2"/>
    <s v="2500-4999CPU"/>
    <x v="2"/>
    <x v="1"/>
    <n v="10602900"/>
  </r>
  <r>
    <s v="KL4553WAYM4"/>
    <x v="150"/>
    <x v="7"/>
    <x v="25"/>
    <x v="25"/>
    <x v="11"/>
    <x v="1"/>
    <x v="1"/>
    <x v="1"/>
    <s v="5000+CPU"/>
    <x v="2"/>
    <x v="1"/>
    <n v="10602900"/>
  </r>
  <r>
    <s v="KL4553WAKMG"/>
    <x v="149"/>
    <x v="7"/>
    <x v="25"/>
    <x v="25"/>
    <x v="11"/>
    <x v="1"/>
    <x v="1"/>
    <x v="0"/>
    <s v="10-14CPU"/>
    <x v="1"/>
    <x v="1"/>
    <n v="11573100"/>
  </r>
  <r>
    <s v="KL4553WAMMG"/>
    <x v="149"/>
    <x v="7"/>
    <x v="25"/>
    <x v="25"/>
    <x v="11"/>
    <x v="1"/>
    <x v="1"/>
    <x v="12"/>
    <s v="15-19CPU"/>
    <x v="1"/>
    <x v="1"/>
    <n v="11573100"/>
  </r>
  <r>
    <s v="KL4553WANMG"/>
    <x v="149"/>
    <x v="7"/>
    <x v="25"/>
    <x v="25"/>
    <x v="11"/>
    <x v="1"/>
    <x v="1"/>
    <x v="13"/>
    <s v="20-24CPU"/>
    <x v="1"/>
    <x v="1"/>
    <n v="11573100"/>
  </r>
  <r>
    <s v="KL4553WAPMG"/>
    <x v="149"/>
    <x v="7"/>
    <x v="25"/>
    <x v="25"/>
    <x v="11"/>
    <x v="1"/>
    <x v="1"/>
    <x v="10"/>
    <s v="25-49CPU"/>
    <x v="1"/>
    <x v="1"/>
    <n v="11573100"/>
  </r>
  <r>
    <s v="KL4553WAQMG"/>
    <x v="149"/>
    <x v="7"/>
    <x v="25"/>
    <x v="25"/>
    <x v="11"/>
    <x v="1"/>
    <x v="1"/>
    <x v="9"/>
    <s v="50-99CPU"/>
    <x v="1"/>
    <x v="1"/>
    <n v="11573100"/>
  </r>
  <r>
    <s v="KL4553WAKM4"/>
    <x v="150"/>
    <x v="7"/>
    <x v="25"/>
    <x v="25"/>
    <x v="11"/>
    <x v="1"/>
    <x v="1"/>
    <x v="0"/>
    <s v="10-14CPU"/>
    <x v="2"/>
    <x v="1"/>
    <n v="12728100"/>
  </r>
  <r>
    <s v="KL4553WAMM4"/>
    <x v="150"/>
    <x v="7"/>
    <x v="25"/>
    <x v="25"/>
    <x v="11"/>
    <x v="1"/>
    <x v="1"/>
    <x v="12"/>
    <s v="15-19CPU"/>
    <x v="2"/>
    <x v="1"/>
    <n v="12728100"/>
  </r>
  <r>
    <s v="KL4553WANM4"/>
    <x v="150"/>
    <x v="7"/>
    <x v="25"/>
    <x v="25"/>
    <x v="11"/>
    <x v="1"/>
    <x v="1"/>
    <x v="13"/>
    <s v="20-24CPU"/>
    <x v="2"/>
    <x v="1"/>
    <n v="12728100"/>
  </r>
  <r>
    <s v="KL4553WAPM4"/>
    <x v="150"/>
    <x v="7"/>
    <x v="25"/>
    <x v="25"/>
    <x v="11"/>
    <x v="1"/>
    <x v="1"/>
    <x v="10"/>
    <s v="25-49CPU"/>
    <x v="2"/>
    <x v="1"/>
    <n v="12728100"/>
  </r>
  <r>
    <s v="KL4553WAQM4"/>
    <x v="150"/>
    <x v="7"/>
    <x v="25"/>
    <x v="25"/>
    <x v="11"/>
    <x v="1"/>
    <x v="1"/>
    <x v="9"/>
    <s v="50-99CPU"/>
    <x v="2"/>
    <x v="1"/>
    <n v="12728100"/>
  </r>
  <r>
    <s v="KL4553WAAMG"/>
    <x v="149"/>
    <x v="7"/>
    <x v="25"/>
    <x v="25"/>
    <x v="11"/>
    <x v="1"/>
    <x v="1"/>
    <x v="14"/>
    <s v="1-1CPU"/>
    <x v="1"/>
    <x v="1"/>
    <n v="13513500"/>
  </r>
  <r>
    <s v="KL4553WABMG"/>
    <x v="149"/>
    <x v="7"/>
    <x v="25"/>
    <x v="25"/>
    <x v="11"/>
    <x v="1"/>
    <x v="1"/>
    <x v="15"/>
    <s v="2-2CPU"/>
    <x v="1"/>
    <x v="1"/>
    <n v="13513500"/>
  </r>
  <r>
    <s v="KL4553WACMG"/>
    <x v="149"/>
    <x v="7"/>
    <x v="25"/>
    <x v="25"/>
    <x v="11"/>
    <x v="1"/>
    <x v="1"/>
    <x v="16"/>
    <s v="3-3CPU"/>
    <x v="1"/>
    <x v="1"/>
    <n v="13513500"/>
  </r>
  <r>
    <s v="KL4553WADMG"/>
    <x v="149"/>
    <x v="7"/>
    <x v="25"/>
    <x v="25"/>
    <x v="11"/>
    <x v="1"/>
    <x v="1"/>
    <x v="17"/>
    <s v="4-4CPU"/>
    <x v="1"/>
    <x v="1"/>
    <n v="13513500"/>
  </r>
  <r>
    <s v="KL4553WAEMG"/>
    <x v="149"/>
    <x v="7"/>
    <x v="25"/>
    <x v="25"/>
    <x v="11"/>
    <x v="1"/>
    <x v="1"/>
    <x v="11"/>
    <s v="5-9CPU"/>
    <x v="1"/>
    <x v="1"/>
    <n v="13513500"/>
  </r>
  <r>
    <s v="KL4553WAAM4"/>
    <x v="150"/>
    <x v="7"/>
    <x v="25"/>
    <x v="25"/>
    <x v="11"/>
    <x v="1"/>
    <x v="1"/>
    <x v="14"/>
    <s v="1-1CPU"/>
    <x v="2"/>
    <x v="1"/>
    <n v="14853300"/>
  </r>
  <r>
    <s v="KL4553WABM4"/>
    <x v="150"/>
    <x v="7"/>
    <x v="25"/>
    <x v="25"/>
    <x v="11"/>
    <x v="1"/>
    <x v="1"/>
    <x v="15"/>
    <s v="2-2CPU"/>
    <x v="2"/>
    <x v="1"/>
    <n v="14853300"/>
  </r>
  <r>
    <s v="KL4553WACM4"/>
    <x v="150"/>
    <x v="7"/>
    <x v="25"/>
    <x v="25"/>
    <x v="11"/>
    <x v="1"/>
    <x v="1"/>
    <x v="16"/>
    <s v="3-3CPU"/>
    <x v="2"/>
    <x v="1"/>
    <n v="14853300"/>
  </r>
  <r>
    <s v="KL4553WADM4"/>
    <x v="150"/>
    <x v="7"/>
    <x v="25"/>
    <x v="25"/>
    <x v="11"/>
    <x v="1"/>
    <x v="1"/>
    <x v="17"/>
    <s v="4-4CPU"/>
    <x v="2"/>
    <x v="1"/>
    <n v="14853300"/>
  </r>
  <r>
    <s v="KL4553WAEM4"/>
    <x v="150"/>
    <x v="7"/>
    <x v="25"/>
    <x v="25"/>
    <x v="11"/>
    <x v="1"/>
    <x v="1"/>
    <x v="11"/>
    <s v="5-9CPU"/>
    <x v="2"/>
    <x v="1"/>
    <n v="14853300"/>
  </r>
  <r>
    <s v="KL4553WARFG"/>
    <x v="151"/>
    <x v="7"/>
    <x v="25"/>
    <x v="25"/>
    <x v="11"/>
    <x v="1"/>
    <x v="1"/>
    <x v="7"/>
    <s v="100-149CPU"/>
    <x v="1"/>
    <x v="2"/>
    <n v="106075200"/>
  </r>
  <r>
    <s v="KL4553WASFG"/>
    <x v="151"/>
    <x v="7"/>
    <x v="25"/>
    <x v="25"/>
    <x v="11"/>
    <x v="1"/>
    <x v="1"/>
    <x v="8"/>
    <s v="150-249CPU"/>
    <x v="1"/>
    <x v="2"/>
    <n v="106075200"/>
  </r>
  <r>
    <s v="KL4553WATFG"/>
    <x v="151"/>
    <x v="7"/>
    <x v="25"/>
    <x v="25"/>
    <x v="11"/>
    <x v="1"/>
    <x v="1"/>
    <x v="6"/>
    <s v="250-499CPU"/>
    <x v="1"/>
    <x v="2"/>
    <n v="106075200"/>
  </r>
  <r>
    <s v="KL4553WAUFG"/>
    <x v="151"/>
    <x v="7"/>
    <x v="25"/>
    <x v="25"/>
    <x v="11"/>
    <x v="1"/>
    <x v="1"/>
    <x v="5"/>
    <s v="500-999CPU"/>
    <x v="1"/>
    <x v="2"/>
    <n v="106075200"/>
  </r>
  <r>
    <s v="KL4553WAVFG"/>
    <x v="151"/>
    <x v="7"/>
    <x v="25"/>
    <x v="25"/>
    <x v="11"/>
    <x v="1"/>
    <x v="1"/>
    <x v="4"/>
    <s v="1000-1499CPU"/>
    <x v="1"/>
    <x v="2"/>
    <n v="106075200"/>
  </r>
  <r>
    <s v="KL4553WAWFG"/>
    <x v="151"/>
    <x v="7"/>
    <x v="25"/>
    <x v="25"/>
    <x v="11"/>
    <x v="1"/>
    <x v="1"/>
    <x v="3"/>
    <s v="1500-2499CPU"/>
    <x v="1"/>
    <x v="2"/>
    <n v="106075200"/>
  </r>
  <r>
    <s v="KL4553WAXFG"/>
    <x v="151"/>
    <x v="7"/>
    <x v="25"/>
    <x v="25"/>
    <x v="11"/>
    <x v="1"/>
    <x v="1"/>
    <x v="2"/>
    <s v="2500-4999CPU"/>
    <x v="1"/>
    <x v="2"/>
    <n v="106075200"/>
  </r>
  <r>
    <s v="KL4553WAYFG"/>
    <x v="151"/>
    <x v="7"/>
    <x v="25"/>
    <x v="25"/>
    <x v="11"/>
    <x v="1"/>
    <x v="1"/>
    <x v="1"/>
    <s v="5000+CPU"/>
    <x v="1"/>
    <x v="2"/>
    <n v="106075200"/>
  </r>
  <r>
    <s v="KL4553WARF4"/>
    <x v="152"/>
    <x v="7"/>
    <x v="25"/>
    <x v="25"/>
    <x v="11"/>
    <x v="1"/>
    <x v="1"/>
    <x v="7"/>
    <s v="100-149CPU"/>
    <x v="2"/>
    <x v="2"/>
    <n v="116678100"/>
  </r>
  <r>
    <s v="KL4553WASF4"/>
    <x v="152"/>
    <x v="7"/>
    <x v="25"/>
    <x v="25"/>
    <x v="11"/>
    <x v="1"/>
    <x v="1"/>
    <x v="8"/>
    <s v="150-249CPU"/>
    <x v="2"/>
    <x v="2"/>
    <n v="116678100"/>
  </r>
  <r>
    <s v="KL4553WATF4"/>
    <x v="152"/>
    <x v="7"/>
    <x v="25"/>
    <x v="25"/>
    <x v="11"/>
    <x v="1"/>
    <x v="1"/>
    <x v="6"/>
    <s v="250-499CPU"/>
    <x v="2"/>
    <x v="2"/>
    <n v="116678100"/>
  </r>
  <r>
    <s v="KL4553WAUF4"/>
    <x v="152"/>
    <x v="7"/>
    <x v="25"/>
    <x v="25"/>
    <x v="11"/>
    <x v="1"/>
    <x v="1"/>
    <x v="5"/>
    <s v="500-999CPU"/>
    <x v="2"/>
    <x v="2"/>
    <n v="116678100"/>
  </r>
  <r>
    <s v="KL4553WAVF4"/>
    <x v="152"/>
    <x v="7"/>
    <x v="25"/>
    <x v="25"/>
    <x v="11"/>
    <x v="1"/>
    <x v="1"/>
    <x v="4"/>
    <s v="1000-1499CPU"/>
    <x v="2"/>
    <x v="2"/>
    <n v="116678100"/>
  </r>
  <r>
    <s v="KL4553WAWF4"/>
    <x v="152"/>
    <x v="7"/>
    <x v="25"/>
    <x v="25"/>
    <x v="11"/>
    <x v="1"/>
    <x v="1"/>
    <x v="3"/>
    <s v="1500-2499CPU"/>
    <x v="2"/>
    <x v="2"/>
    <n v="116678100"/>
  </r>
  <r>
    <s v="KL4553WAXF4"/>
    <x v="152"/>
    <x v="7"/>
    <x v="25"/>
    <x v="25"/>
    <x v="11"/>
    <x v="1"/>
    <x v="1"/>
    <x v="2"/>
    <s v="2500-4999CPU"/>
    <x v="2"/>
    <x v="2"/>
    <n v="116678100"/>
  </r>
  <r>
    <s v="KL4553WAYF4"/>
    <x v="152"/>
    <x v="7"/>
    <x v="25"/>
    <x v="25"/>
    <x v="11"/>
    <x v="1"/>
    <x v="1"/>
    <x v="1"/>
    <s v="5000+CPU"/>
    <x v="2"/>
    <x v="2"/>
    <n v="116678100"/>
  </r>
  <r>
    <s v="KL4553WAKFG"/>
    <x v="151"/>
    <x v="7"/>
    <x v="25"/>
    <x v="25"/>
    <x v="11"/>
    <x v="1"/>
    <x v="1"/>
    <x v="0"/>
    <s v="10-14CPU"/>
    <x v="1"/>
    <x v="2"/>
    <n v="127281000"/>
  </r>
  <r>
    <s v="KL4553WAMFG"/>
    <x v="151"/>
    <x v="7"/>
    <x v="25"/>
    <x v="25"/>
    <x v="11"/>
    <x v="1"/>
    <x v="1"/>
    <x v="12"/>
    <s v="15-19CPU"/>
    <x v="1"/>
    <x v="2"/>
    <n v="127281000"/>
  </r>
  <r>
    <s v="KL4553WANFG"/>
    <x v="151"/>
    <x v="7"/>
    <x v="25"/>
    <x v="25"/>
    <x v="11"/>
    <x v="1"/>
    <x v="1"/>
    <x v="13"/>
    <s v="20-24CPU"/>
    <x v="1"/>
    <x v="2"/>
    <n v="127281000"/>
  </r>
  <r>
    <s v="KL4553WAPFG"/>
    <x v="151"/>
    <x v="7"/>
    <x v="25"/>
    <x v="25"/>
    <x v="11"/>
    <x v="1"/>
    <x v="1"/>
    <x v="10"/>
    <s v="25-49CPU"/>
    <x v="1"/>
    <x v="2"/>
    <n v="127281000"/>
  </r>
  <r>
    <s v="KL4553WAQFG"/>
    <x v="151"/>
    <x v="7"/>
    <x v="25"/>
    <x v="25"/>
    <x v="11"/>
    <x v="1"/>
    <x v="1"/>
    <x v="9"/>
    <s v="50-99CPU"/>
    <x v="1"/>
    <x v="2"/>
    <n v="127281000"/>
  </r>
  <r>
    <s v="KL4553WAKF4"/>
    <x v="152"/>
    <x v="7"/>
    <x v="25"/>
    <x v="25"/>
    <x v="11"/>
    <x v="1"/>
    <x v="1"/>
    <x v="0"/>
    <s v="10-14CPU"/>
    <x v="2"/>
    <x v="2"/>
    <n v="140032200"/>
  </r>
  <r>
    <s v="KL4553WAMF4"/>
    <x v="152"/>
    <x v="7"/>
    <x v="25"/>
    <x v="25"/>
    <x v="11"/>
    <x v="1"/>
    <x v="1"/>
    <x v="12"/>
    <s v="15-19CPU"/>
    <x v="2"/>
    <x v="2"/>
    <n v="140032200"/>
  </r>
  <r>
    <s v="KL4553WANF4"/>
    <x v="152"/>
    <x v="7"/>
    <x v="25"/>
    <x v="25"/>
    <x v="11"/>
    <x v="1"/>
    <x v="1"/>
    <x v="13"/>
    <s v="20-24CPU"/>
    <x v="2"/>
    <x v="2"/>
    <n v="140032200"/>
  </r>
  <r>
    <s v="KL4553WAPF4"/>
    <x v="152"/>
    <x v="7"/>
    <x v="25"/>
    <x v="25"/>
    <x v="11"/>
    <x v="1"/>
    <x v="1"/>
    <x v="10"/>
    <s v="25-49CPU"/>
    <x v="2"/>
    <x v="2"/>
    <n v="140032200"/>
  </r>
  <r>
    <s v="KL4553WAQF4"/>
    <x v="152"/>
    <x v="7"/>
    <x v="25"/>
    <x v="25"/>
    <x v="11"/>
    <x v="1"/>
    <x v="1"/>
    <x v="9"/>
    <s v="50-99CPU"/>
    <x v="2"/>
    <x v="2"/>
    <n v="140032200"/>
  </r>
  <r>
    <s v="KL4553WARDG"/>
    <x v="153"/>
    <x v="18"/>
    <x v="25"/>
    <x v="25"/>
    <x v="11"/>
    <x v="1"/>
    <x v="1"/>
    <x v="7"/>
    <s v="100-149CPU"/>
    <x v="1"/>
    <x v="3"/>
    <n v="144652200"/>
  </r>
  <r>
    <s v="KL4553WASDG"/>
    <x v="153"/>
    <x v="18"/>
    <x v="25"/>
    <x v="25"/>
    <x v="11"/>
    <x v="1"/>
    <x v="1"/>
    <x v="8"/>
    <s v="150-249CPU"/>
    <x v="1"/>
    <x v="3"/>
    <n v="144652200"/>
  </r>
  <r>
    <s v="KL4553WATDG"/>
    <x v="153"/>
    <x v="18"/>
    <x v="25"/>
    <x v="25"/>
    <x v="11"/>
    <x v="1"/>
    <x v="1"/>
    <x v="6"/>
    <s v="250-499CPU"/>
    <x v="1"/>
    <x v="3"/>
    <n v="144652200"/>
  </r>
  <r>
    <s v="KL4553WAUDG"/>
    <x v="153"/>
    <x v="18"/>
    <x v="25"/>
    <x v="25"/>
    <x v="11"/>
    <x v="1"/>
    <x v="1"/>
    <x v="5"/>
    <s v="500-999CPU"/>
    <x v="1"/>
    <x v="3"/>
    <n v="144652200"/>
  </r>
  <r>
    <s v="KL4553WAVDG"/>
    <x v="153"/>
    <x v="18"/>
    <x v="25"/>
    <x v="25"/>
    <x v="11"/>
    <x v="1"/>
    <x v="1"/>
    <x v="4"/>
    <s v="1000-1499CPU"/>
    <x v="1"/>
    <x v="3"/>
    <n v="144652200"/>
  </r>
  <r>
    <s v="KL4553WAWDG"/>
    <x v="153"/>
    <x v="18"/>
    <x v="25"/>
    <x v="25"/>
    <x v="11"/>
    <x v="1"/>
    <x v="1"/>
    <x v="3"/>
    <s v="1500-2499CPU"/>
    <x v="1"/>
    <x v="3"/>
    <n v="144652200"/>
  </r>
  <r>
    <s v="KL4553WAXDG"/>
    <x v="153"/>
    <x v="18"/>
    <x v="25"/>
    <x v="25"/>
    <x v="11"/>
    <x v="1"/>
    <x v="1"/>
    <x v="2"/>
    <s v="2500-4999CPU"/>
    <x v="1"/>
    <x v="3"/>
    <n v="144652200"/>
  </r>
  <r>
    <s v="KL4553WAYDG"/>
    <x v="153"/>
    <x v="18"/>
    <x v="25"/>
    <x v="25"/>
    <x v="11"/>
    <x v="1"/>
    <x v="1"/>
    <x v="1"/>
    <s v="5000+CPU"/>
    <x v="1"/>
    <x v="3"/>
    <n v="144652200"/>
  </r>
  <r>
    <s v="KL4553WAAFG"/>
    <x v="151"/>
    <x v="7"/>
    <x v="25"/>
    <x v="25"/>
    <x v="11"/>
    <x v="1"/>
    <x v="1"/>
    <x v="14"/>
    <s v="1-1CPU"/>
    <x v="1"/>
    <x v="2"/>
    <n v="148509900"/>
  </r>
  <r>
    <s v="KL4553WABFG"/>
    <x v="151"/>
    <x v="7"/>
    <x v="25"/>
    <x v="25"/>
    <x v="11"/>
    <x v="1"/>
    <x v="1"/>
    <x v="15"/>
    <s v="2-2CPU"/>
    <x v="1"/>
    <x v="2"/>
    <n v="148509900"/>
  </r>
  <r>
    <s v="KL4553WACFG"/>
    <x v="151"/>
    <x v="7"/>
    <x v="25"/>
    <x v="25"/>
    <x v="11"/>
    <x v="1"/>
    <x v="1"/>
    <x v="16"/>
    <s v="3-3CPU"/>
    <x v="1"/>
    <x v="2"/>
    <n v="148509900"/>
  </r>
  <r>
    <s v="KL4553WADFG"/>
    <x v="151"/>
    <x v="7"/>
    <x v="25"/>
    <x v="25"/>
    <x v="11"/>
    <x v="1"/>
    <x v="1"/>
    <x v="17"/>
    <s v="4-4CPU"/>
    <x v="1"/>
    <x v="2"/>
    <n v="148509900"/>
  </r>
  <r>
    <s v="KL4553WAEFG"/>
    <x v="151"/>
    <x v="7"/>
    <x v="25"/>
    <x v="25"/>
    <x v="11"/>
    <x v="1"/>
    <x v="1"/>
    <x v="11"/>
    <s v="5-9CPU"/>
    <x v="1"/>
    <x v="2"/>
    <n v="148509900"/>
  </r>
  <r>
    <s v="KL4553WARD4"/>
    <x v="154"/>
    <x v="18"/>
    <x v="25"/>
    <x v="25"/>
    <x v="11"/>
    <x v="1"/>
    <x v="1"/>
    <x v="7"/>
    <s v="100-149CPU"/>
    <x v="2"/>
    <x v="3"/>
    <n v="159112800"/>
  </r>
  <r>
    <s v="KL4553WASD4"/>
    <x v="154"/>
    <x v="18"/>
    <x v="25"/>
    <x v="25"/>
    <x v="11"/>
    <x v="1"/>
    <x v="1"/>
    <x v="8"/>
    <s v="150-249CPU"/>
    <x v="2"/>
    <x v="3"/>
    <n v="159112800"/>
  </r>
  <r>
    <s v="KL4553WATD4"/>
    <x v="154"/>
    <x v="18"/>
    <x v="25"/>
    <x v="25"/>
    <x v="11"/>
    <x v="1"/>
    <x v="1"/>
    <x v="6"/>
    <s v="250-499CPU"/>
    <x v="2"/>
    <x v="3"/>
    <n v="159112800"/>
  </r>
  <r>
    <s v="KL4553WAUD4"/>
    <x v="154"/>
    <x v="18"/>
    <x v="25"/>
    <x v="25"/>
    <x v="11"/>
    <x v="1"/>
    <x v="1"/>
    <x v="5"/>
    <s v="500-999CPU"/>
    <x v="2"/>
    <x v="3"/>
    <n v="159112800"/>
  </r>
  <r>
    <s v="KL4553WAVD4"/>
    <x v="154"/>
    <x v="18"/>
    <x v="25"/>
    <x v="25"/>
    <x v="11"/>
    <x v="1"/>
    <x v="1"/>
    <x v="4"/>
    <s v="1000-1499CPU"/>
    <x v="2"/>
    <x v="3"/>
    <n v="159112800"/>
  </r>
  <r>
    <s v="KL4553WAWD4"/>
    <x v="154"/>
    <x v="18"/>
    <x v="25"/>
    <x v="25"/>
    <x v="11"/>
    <x v="1"/>
    <x v="1"/>
    <x v="3"/>
    <s v="1500-2499CPU"/>
    <x v="2"/>
    <x v="3"/>
    <n v="159112800"/>
  </r>
  <r>
    <s v="KL4553WAXD4"/>
    <x v="154"/>
    <x v="18"/>
    <x v="25"/>
    <x v="25"/>
    <x v="11"/>
    <x v="1"/>
    <x v="1"/>
    <x v="2"/>
    <s v="2500-4999CPU"/>
    <x v="2"/>
    <x v="3"/>
    <n v="159112800"/>
  </r>
  <r>
    <s v="KL4553WAYD4"/>
    <x v="154"/>
    <x v="18"/>
    <x v="25"/>
    <x v="25"/>
    <x v="11"/>
    <x v="1"/>
    <x v="1"/>
    <x v="1"/>
    <s v="5000+CPU"/>
    <x v="2"/>
    <x v="3"/>
    <n v="159112800"/>
  </r>
  <r>
    <s v="KL4553WAAF4"/>
    <x v="152"/>
    <x v="7"/>
    <x v="25"/>
    <x v="25"/>
    <x v="11"/>
    <x v="1"/>
    <x v="1"/>
    <x v="14"/>
    <s v="1-1CPU"/>
    <x v="2"/>
    <x v="2"/>
    <n v="163340100"/>
  </r>
  <r>
    <s v="KL4553WABF4"/>
    <x v="152"/>
    <x v="7"/>
    <x v="25"/>
    <x v="25"/>
    <x v="11"/>
    <x v="1"/>
    <x v="1"/>
    <x v="15"/>
    <s v="2-2CPU"/>
    <x v="2"/>
    <x v="2"/>
    <n v="163340100"/>
  </r>
  <r>
    <s v="KL4553WACF4"/>
    <x v="152"/>
    <x v="7"/>
    <x v="25"/>
    <x v="25"/>
    <x v="11"/>
    <x v="1"/>
    <x v="1"/>
    <x v="16"/>
    <s v="3-3CPU"/>
    <x v="2"/>
    <x v="2"/>
    <n v="163340100"/>
  </r>
  <r>
    <s v="KL4553WADF4"/>
    <x v="152"/>
    <x v="7"/>
    <x v="25"/>
    <x v="25"/>
    <x v="11"/>
    <x v="1"/>
    <x v="1"/>
    <x v="17"/>
    <s v="4-4CPU"/>
    <x v="2"/>
    <x v="2"/>
    <n v="163340100"/>
  </r>
  <r>
    <s v="KL4553WAEF4"/>
    <x v="152"/>
    <x v="7"/>
    <x v="25"/>
    <x v="25"/>
    <x v="11"/>
    <x v="1"/>
    <x v="1"/>
    <x v="11"/>
    <s v="5-9CPU"/>
    <x v="2"/>
    <x v="2"/>
    <n v="163340100"/>
  </r>
  <r>
    <s v="KL4553WAKDG"/>
    <x v="153"/>
    <x v="18"/>
    <x v="25"/>
    <x v="25"/>
    <x v="11"/>
    <x v="1"/>
    <x v="1"/>
    <x v="0"/>
    <s v="10-14CPU"/>
    <x v="1"/>
    <x v="3"/>
    <n v="173573400"/>
  </r>
  <r>
    <s v="KL4553WAMDG"/>
    <x v="153"/>
    <x v="18"/>
    <x v="25"/>
    <x v="25"/>
    <x v="11"/>
    <x v="1"/>
    <x v="1"/>
    <x v="12"/>
    <s v="15-19CPU"/>
    <x v="1"/>
    <x v="3"/>
    <n v="173573400"/>
  </r>
  <r>
    <s v="KL4553WANDG"/>
    <x v="153"/>
    <x v="18"/>
    <x v="25"/>
    <x v="25"/>
    <x v="11"/>
    <x v="1"/>
    <x v="1"/>
    <x v="13"/>
    <s v="20-24CPU"/>
    <x v="1"/>
    <x v="3"/>
    <n v="173573400"/>
  </r>
  <r>
    <s v="KL4553WAPDG"/>
    <x v="153"/>
    <x v="18"/>
    <x v="25"/>
    <x v="25"/>
    <x v="11"/>
    <x v="1"/>
    <x v="1"/>
    <x v="10"/>
    <s v="25-49CPU"/>
    <x v="1"/>
    <x v="3"/>
    <n v="173573400"/>
  </r>
  <r>
    <s v="KL4553WAQDG"/>
    <x v="153"/>
    <x v="18"/>
    <x v="25"/>
    <x v="25"/>
    <x v="11"/>
    <x v="1"/>
    <x v="1"/>
    <x v="9"/>
    <s v="50-99CPU"/>
    <x v="1"/>
    <x v="3"/>
    <n v="173573400"/>
  </r>
  <r>
    <s v="KL4553WARTG"/>
    <x v="155"/>
    <x v="18"/>
    <x v="25"/>
    <x v="25"/>
    <x v="11"/>
    <x v="1"/>
    <x v="1"/>
    <x v="7"/>
    <s v="100-149CPU"/>
    <x v="1"/>
    <x v="4"/>
    <n v="178401300"/>
  </r>
  <r>
    <s v="KL4553WASTG"/>
    <x v="155"/>
    <x v="18"/>
    <x v="25"/>
    <x v="25"/>
    <x v="11"/>
    <x v="1"/>
    <x v="1"/>
    <x v="8"/>
    <s v="150-249CPU"/>
    <x v="1"/>
    <x v="4"/>
    <n v="178401300"/>
  </r>
  <r>
    <s v="KL4553WATTG"/>
    <x v="155"/>
    <x v="18"/>
    <x v="25"/>
    <x v="25"/>
    <x v="11"/>
    <x v="1"/>
    <x v="1"/>
    <x v="6"/>
    <s v="250-499CPU"/>
    <x v="1"/>
    <x v="4"/>
    <n v="178401300"/>
  </r>
  <r>
    <s v="KL4553WAUTG"/>
    <x v="155"/>
    <x v="18"/>
    <x v="25"/>
    <x v="25"/>
    <x v="11"/>
    <x v="1"/>
    <x v="1"/>
    <x v="5"/>
    <s v="500-999CPU"/>
    <x v="1"/>
    <x v="4"/>
    <n v="178401300"/>
  </r>
  <r>
    <s v="KL4553WAVTG"/>
    <x v="155"/>
    <x v="18"/>
    <x v="25"/>
    <x v="25"/>
    <x v="11"/>
    <x v="1"/>
    <x v="1"/>
    <x v="4"/>
    <s v="1000-1499CPU"/>
    <x v="1"/>
    <x v="4"/>
    <n v="178401300"/>
  </r>
  <r>
    <s v="KL4553WAWTG"/>
    <x v="155"/>
    <x v="18"/>
    <x v="25"/>
    <x v="25"/>
    <x v="11"/>
    <x v="1"/>
    <x v="1"/>
    <x v="3"/>
    <s v="1500-2499CPU"/>
    <x v="1"/>
    <x v="4"/>
    <n v="178401300"/>
  </r>
  <r>
    <s v="KL4553WAXTG"/>
    <x v="155"/>
    <x v="18"/>
    <x v="25"/>
    <x v="25"/>
    <x v="11"/>
    <x v="1"/>
    <x v="1"/>
    <x v="2"/>
    <s v="2500-4999CPU"/>
    <x v="1"/>
    <x v="4"/>
    <n v="178401300"/>
  </r>
  <r>
    <s v="KL4553WAYTG"/>
    <x v="155"/>
    <x v="18"/>
    <x v="25"/>
    <x v="25"/>
    <x v="11"/>
    <x v="1"/>
    <x v="1"/>
    <x v="1"/>
    <s v="5000+CPU"/>
    <x v="1"/>
    <x v="4"/>
    <n v="178401300"/>
  </r>
  <r>
    <s v="KL4553WAKD4"/>
    <x v="154"/>
    <x v="18"/>
    <x v="25"/>
    <x v="25"/>
    <x v="11"/>
    <x v="1"/>
    <x v="1"/>
    <x v="0"/>
    <s v="10-14CPU"/>
    <x v="2"/>
    <x v="3"/>
    <n v="190921500"/>
  </r>
  <r>
    <s v="KL4553WAMD4"/>
    <x v="154"/>
    <x v="18"/>
    <x v="25"/>
    <x v="25"/>
    <x v="11"/>
    <x v="1"/>
    <x v="1"/>
    <x v="12"/>
    <s v="15-19CPU"/>
    <x v="2"/>
    <x v="3"/>
    <n v="190921500"/>
  </r>
  <r>
    <s v="KL4553WAND4"/>
    <x v="154"/>
    <x v="18"/>
    <x v="25"/>
    <x v="25"/>
    <x v="11"/>
    <x v="1"/>
    <x v="1"/>
    <x v="13"/>
    <s v="20-24CPU"/>
    <x v="2"/>
    <x v="3"/>
    <n v="190921500"/>
  </r>
  <r>
    <s v="KL4553WAPD4"/>
    <x v="154"/>
    <x v="18"/>
    <x v="25"/>
    <x v="25"/>
    <x v="11"/>
    <x v="1"/>
    <x v="1"/>
    <x v="10"/>
    <s v="25-49CPU"/>
    <x v="2"/>
    <x v="3"/>
    <n v="190921500"/>
  </r>
  <r>
    <s v="KL4553WAQD4"/>
    <x v="154"/>
    <x v="18"/>
    <x v="25"/>
    <x v="25"/>
    <x v="11"/>
    <x v="1"/>
    <x v="1"/>
    <x v="9"/>
    <s v="50-99CPU"/>
    <x v="2"/>
    <x v="3"/>
    <n v="190921500"/>
  </r>
  <r>
    <s v="KL4553WART4"/>
    <x v="156"/>
    <x v="18"/>
    <x v="25"/>
    <x v="25"/>
    <x v="11"/>
    <x v="1"/>
    <x v="1"/>
    <x v="7"/>
    <s v="100-149CPU"/>
    <x v="2"/>
    <x v="4"/>
    <n v="196234500"/>
  </r>
  <r>
    <s v="KL4553WAST4"/>
    <x v="156"/>
    <x v="18"/>
    <x v="25"/>
    <x v="25"/>
    <x v="11"/>
    <x v="1"/>
    <x v="1"/>
    <x v="8"/>
    <s v="150-249CPU"/>
    <x v="2"/>
    <x v="4"/>
    <n v="196234500"/>
  </r>
  <r>
    <s v="KL4553WATT4"/>
    <x v="156"/>
    <x v="18"/>
    <x v="25"/>
    <x v="25"/>
    <x v="11"/>
    <x v="1"/>
    <x v="1"/>
    <x v="6"/>
    <s v="250-499CPU"/>
    <x v="2"/>
    <x v="4"/>
    <n v="196234500"/>
  </r>
  <r>
    <s v="KL4553WAUT4"/>
    <x v="156"/>
    <x v="18"/>
    <x v="25"/>
    <x v="25"/>
    <x v="11"/>
    <x v="1"/>
    <x v="1"/>
    <x v="5"/>
    <s v="500-999CPU"/>
    <x v="2"/>
    <x v="4"/>
    <n v="196234500"/>
  </r>
  <r>
    <s v="KL4553WAVT4"/>
    <x v="156"/>
    <x v="18"/>
    <x v="25"/>
    <x v="25"/>
    <x v="11"/>
    <x v="1"/>
    <x v="1"/>
    <x v="4"/>
    <s v="1000-1499CPU"/>
    <x v="2"/>
    <x v="4"/>
    <n v="196234500"/>
  </r>
  <r>
    <s v="KL4553WAWT4"/>
    <x v="156"/>
    <x v="18"/>
    <x v="25"/>
    <x v="25"/>
    <x v="11"/>
    <x v="1"/>
    <x v="1"/>
    <x v="3"/>
    <s v="1500-2499CPU"/>
    <x v="2"/>
    <x v="4"/>
    <n v="196234500"/>
  </r>
  <r>
    <s v="KL4553WAXT4"/>
    <x v="156"/>
    <x v="18"/>
    <x v="25"/>
    <x v="25"/>
    <x v="11"/>
    <x v="1"/>
    <x v="1"/>
    <x v="2"/>
    <s v="2500-4999CPU"/>
    <x v="2"/>
    <x v="4"/>
    <n v="196234500"/>
  </r>
  <r>
    <s v="KL4553WAYT4"/>
    <x v="156"/>
    <x v="18"/>
    <x v="25"/>
    <x v="25"/>
    <x v="11"/>
    <x v="1"/>
    <x v="1"/>
    <x v="1"/>
    <s v="5000+CPU"/>
    <x v="2"/>
    <x v="4"/>
    <n v="196234500"/>
  </r>
  <r>
    <s v="KL4553WAADG"/>
    <x v="153"/>
    <x v="18"/>
    <x v="25"/>
    <x v="25"/>
    <x v="11"/>
    <x v="1"/>
    <x v="1"/>
    <x v="14"/>
    <s v="1-1CPU"/>
    <x v="1"/>
    <x v="3"/>
    <n v="202494600"/>
  </r>
  <r>
    <s v="KL4553WABDG"/>
    <x v="153"/>
    <x v="18"/>
    <x v="25"/>
    <x v="25"/>
    <x v="11"/>
    <x v="1"/>
    <x v="1"/>
    <x v="15"/>
    <s v="2-2CPU"/>
    <x v="1"/>
    <x v="3"/>
    <n v="202494600"/>
  </r>
  <r>
    <s v="KL4553WACDG"/>
    <x v="153"/>
    <x v="18"/>
    <x v="25"/>
    <x v="25"/>
    <x v="11"/>
    <x v="1"/>
    <x v="1"/>
    <x v="16"/>
    <s v="3-3CPU"/>
    <x v="1"/>
    <x v="3"/>
    <n v="202494600"/>
  </r>
  <r>
    <s v="KL4553WADDG"/>
    <x v="153"/>
    <x v="18"/>
    <x v="25"/>
    <x v="25"/>
    <x v="11"/>
    <x v="1"/>
    <x v="1"/>
    <x v="17"/>
    <s v="4-4CPU"/>
    <x v="1"/>
    <x v="3"/>
    <n v="202494600"/>
  </r>
  <r>
    <s v="KL4553WAEDG"/>
    <x v="153"/>
    <x v="18"/>
    <x v="25"/>
    <x v="25"/>
    <x v="11"/>
    <x v="1"/>
    <x v="1"/>
    <x v="11"/>
    <s v="5-9CPU"/>
    <x v="1"/>
    <x v="3"/>
    <n v="202494600"/>
  </r>
  <r>
    <s v="KL4553WAKTG"/>
    <x v="155"/>
    <x v="18"/>
    <x v="25"/>
    <x v="25"/>
    <x v="11"/>
    <x v="1"/>
    <x v="1"/>
    <x v="0"/>
    <s v="10-14CPU"/>
    <x v="1"/>
    <x v="4"/>
    <n v="214090800"/>
  </r>
  <r>
    <s v="KL4553WAMTG"/>
    <x v="155"/>
    <x v="18"/>
    <x v="25"/>
    <x v="25"/>
    <x v="11"/>
    <x v="1"/>
    <x v="1"/>
    <x v="12"/>
    <s v="15-19CPU"/>
    <x v="1"/>
    <x v="4"/>
    <n v="214090800"/>
  </r>
  <r>
    <s v="KL4553WANTG"/>
    <x v="155"/>
    <x v="18"/>
    <x v="25"/>
    <x v="25"/>
    <x v="11"/>
    <x v="1"/>
    <x v="1"/>
    <x v="13"/>
    <s v="20-24CPU"/>
    <x v="1"/>
    <x v="4"/>
    <n v="214090800"/>
  </r>
  <r>
    <s v="KL4553WAPTG"/>
    <x v="155"/>
    <x v="18"/>
    <x v="25"/>
    <x v="25"/>
    <x v="11"/>
    <x v="1"/>
    <x v="1"/>
    <x v="10"/>
    <s v="25-49CPU"/>
    <x v="1"/>
    <x v="4"/>
    <n v="214090800"/>
  </r>
  <r>
    <s v="KL4553WAQTG"/>
    <x v="155"/>
    <x v="18"/>
    <x v="25"/>
    <x v="25"/>
    <x v="11"/>
    <x v="1"/>
    <x v="1"/>
    <x v="9"/>
    <s v="50-99CPU"/>
    <x v="1"/>
    <x v="4"/>
    <n v="214090800"/>
  </r>
  <r>
    <s v="KL4553WAAD4"/>
    <x v="154"/>
    <x v="18"/>
    <x v="25"/>
    <x v="25"/>
    <x v="11"/>
    <x v="1"/>
    <x v="1"/>
    <x v="14"/>
    <s v="1-1CPU"/>
    <x v="2"/>
    <x v="3"/>
    <n v="222753300"/>
  </r>
  <r>
    <s v="KL4553WABD4"/>
    <x v="154"/>
    <x v="18"/>
    <x v="25"/>
    <x v="25"/>
    <x v="11"/>
    <x v="1"/>
    <x v="1"/>
    <x v="15"/>
    <s v="2-2CPU"/>
    <x v="2"/>
    <x v="3"/>
    <n v="222753300"/>
  </r>
  <r>
    <s v="KL4553WACD4"/>
    <x v="154"/>
    <x v="18"/>
    <x v="25"/>
    <x v="25"/>
    <x v="11"/>
    <x v="1"/>
    <x v="1"/>
    <x v="16"/>
    <s v="3-3CPU"/>
    <x v="2"/>
    <x v="3"/>
    <n v="222753300"/>
  </r>
  <r>
    <s v="KL4553WADD4"/>
    <x v="154"/>
    <x v="18"/>
    <x v="25"/>
    <x v="25"/>
    <x v="11"/>
    <x v="1"/>
    <x v="1"/>
    <x v="17"/>
    <s v="4-4CPU"/>
    <x v="2"/>
    <x v="3"/>
    <n v="222753300"/>
  </r>
  <r>
    <s v="KL4553WAED4"/>
    <x v="154"/>
    <x v="18"/>
    <x v="25"/>
    <x v="25"/>
    <x v="11"/>
    <x v="1"/>
    <x v="1"/>
    <x v="11"/>
    <s v="5-9CPU"/>
    <x v="2"/>
    <x v="3"/>
    <n v="222753300"/>
  </r>
  <r>
    <s v="KL4553WAKT4"/>
    <x v="156"/>
    <x v="18"/>
    <x v="25"/>
    <x v="25"/>
    <x v="11"/>
    <x v="1"/>
    <x v="1"/>
    <x v="0"/>
    <s v="10-14CPU"/>
    <x v="2"/>
    <x v="4"/>
    <n v="235481400"/>
  </r>
  <r>
    <s v="KL4553WAMT4"/>
    <x v="156"/>
    <x v="18"/>
    <x v="25"/>
    <x v="25"/>
    <x v="11"/>
    <x v="1"/>
    <x v="1"/>
    <x v="12"/>
    <s v="15-19CPU"/>
    <x v="2"/>
    <x v="4"/>
    <n v="235481400"/>
  </r>
  <r>
    <s v="KL4553WANT4"/>
    <x v="156"/>
    <x v="18"/>
    <x v="25"/>
    <x v="25"/>
    <x v="11"/>
    <x v="1"/>
    <x v="1"/>
    <x v="13"/>
    <s v="20-24CPU"/>
    <x v="2"/>
    <x v="4"/>
    <n v="235481400"/>
  </r>
  <r>
    <s v="KL4553WAPT4"/>
    <x v="156"/>
    <x v="18"/>
    <x v="25"/>
    <x v="25"/>
    <x v="11"/>
    <x v="1"/>
    <x v="1"/>
    <x v="10"/>
    <s v="25-49CPU"/>
    <x v="2"/>
    <x v="4"/>
    <n v="235481400"/>
  </r>
  <r>
    <s v="KL4553WAQT4"/>
    <x v="156"/>
    <x v="18"/>
    <x v="25"/>
    <x v="25"/>
    <x v="11"/>
    <x v="1"/>
    <x v="1"/>
    <x v="9"/>
    <s v="50-99CPU"/>
    <x v="2"/>
    <x v="4"/>
    <n v="235481400"/>
  </r>
  <r>
    <s v="KL4553WAATG"/>
    <x v="155"/>
    <x v="18"/>
    <x v="25"/>
    <x v="25"/>
    <x v="11"/>
    <x v="1"/>
    <x v="1"/>
    <x v="14"/>
    <s v="1-1CPU"/>
    <x v="1"/>
    <x v="4"/>
    <n v="249757200"/>
  </r>
  <r>
    <s v="KL4553WABTG"/>
    <x v="155"/>
    <x v="18"/>
    <x v="25"/>
    <x v="25"/>
    <x v="11"/>
    <x v="1"/>
    <x v="1"/>
    <x v="15"/>
    <s v="2-2CPU"/>
    <x v="1"/>
    <x v="4"/>
    <n v="249757200"/>
  </r>
  <r>
    <s v="KL4553WACTG"/>
    <x v="155"/>
    <x v="18"/>
    <x v="25"/>
    <x v="25"/>
    <x v="11"/>
    <x v="1"/>
    <x v="1"/>
    <x v="16"/>
    <s v="3-3CPU"/>
    <x v="1"/>
    <x v="4"/>
    <n v="249757200"/>
  </r>
  <r>
    <s v="KL4553WADTG"/>
    <x v="155"/>
    <x v="18"/>
    <x v="25"/>
    <x v="25"/>
    <x v="11"/>
    <x v="1"/>
    <x v="1"/>
    <x v="17"/>
    <s v="4-4CPU"/>
    <x v="1"/>
    <x v="4"/>
    <n v="249757200"/>
  </r>
  <r>
    <s v="KL4553WAETG"/>
    <x v="155"/>
    <x v="18"/>
    <x v="25"/>
    <x v="25"/>
    <x v="11"/>
    <x v="1"/>
    <x v="1"/>
    <x v="11"/>
    <s v="5-9CPU"/>
    <x v="1"/>
    <x v="4"/>
    <n v="249757200"/>
  </r>
  <r>
    <s v="KL4553WAAT4"/>
    <x v="156"/>
    <x v="18"/>
    <x v="25"/>
    <x v="25"/>
    <x v="11"/>
    <x v="1"/>
    <x v="1"/>
    <x v="14"/>
    <s v="1-1CPU"/>
    <x v="2"/>
    <x v="4"/>
    <n v="274728300"/>
  </r>
  <r>
    <s v="KL4553WABT4"/>
    <x v="156"/>
    <x v="18"/>
    <x v="25"/>
    <x v="25"/>
    <x v="11"/>
    <x v="1"/>
    <x v="1"/>
    <x v="15"/>
    <s v="2-2CPU"/>
    <x v="2"/>
    <x v="4"/>
    <n v="274728300"/>
  </r>
  <r>
    <s v="KL4553WACT4"/>
    <x v="156"/>
    <x v="18"/>
    <x v="25"/>
    <x v="25"/>
    <x v="11"/>
    <x v="1"/>
    <x v="1"/>
    <x v="16"/>
    <s v="3-3CPU"/>
    <x v="2"/>
    <x v="4"/>
    <n v="274728300"/>
  </r>
  <r>
    <s v="KL4553WADT4"/>
    <x v="156"/>
    <x v="18"/>
    <x v="25"/>
    <x v="25"/>
    <x v="11"/>
    <x v="1"/>
    <x v="1"/>
    <x v="17"/>
    <s v="4-4CPU"/>
    <x v="2"/>
    <x v="4"/>
    <n v="274728300"/>
  </r>
  <r>
    <s v="KL4553WAET4"/>
    <x v="156"/>
    <x v="18"/>
    <x v="25"/>
    <x v="25"/>
    <x v="11"/>
    <x v="1"/>
    <x v="1"/>
    <x v="11"/>
    <s v="5-9CPU"/>
    <x v="2"/>
    <x v="4"/>
    <n v="274728300"/>
  </r>
  <r>
    <s v="KL4891WAYMG"/>
    <x v="157"/>
    <x v="19"/>
    <x v="26"/>
    <x v="26"/>
    <x v="5"/>
    <x v="1"/>
    <x v="1"/>
    <x v="1"/>
    <s v="5000+Node"/>
    <x v="1"/>
    <x v="1"/>
    <n v="101640"/>
  </r>
  <r>
    <s v="KL4891WAXMG"/>
    <x v="157"/>
    <x v="19"/>
    <x v="26"/>
    <x v="26"/>
    <x v="5"/>
    <x v="1"/>
    <x v="1"/>
    <x v="2"/>
    <s v="2500-4999Node"/>
    <x v="1"/>
    <x v="1"/>
    <n v="114345"/>
  </r>
  <r>
    <s v="KL4891WAYM4"/>
    <x v="158"/>
    <x v="19"/>
    <x v="26"/>
    <x v="26"/>
    <x v="5"/>
    <x v="1"/>
    <x v="1"/>
    <x v="1"/>
    <s v="5000+Node"/>
    <x v="2"/>
    <x v="1"/>
    <n v="114345"/>
  </r>
  <r>
    <s v="KL4891WAWMG"/>
    <x v="157"/>
    <x v="19"/>
    <x v="26"/>
    <x v="26"/>
    <x v="5"/>
    <x v="1"/>
    <x v="1"/>
    <x v="3"/>
    <s v="1500-2499Node"/>
    <x v="1"/>
    <x v="1"/>
    <n v="127050"/>
  </r>
  <r>
    <s v="KL4891WAXM4"/>
    <x v="158"/>
    <x v="19"/>
    <x v="26"/>
    <x v="26"/>
    <x v="5"/>
    <x v="1"/>
    <x v="1"/>
    <x v="2"/>
    <s v="2500-4999Node"/>
    <x v="2"/>
    <x v="1"/>
    <n v="127050"/>
  </r>
  <r>
    <s v="KL4891WAVMG"/>
    <x v="157"/>
    <x v="19"/>
    <x v="26"/>
    <x v="26"/>
    <x v="5"/>
    <x v="1"/>
    <x v="1"/>
    <x v="4"/>
    <s v="1000-1499Node"/>
    <x v="1"/>
    <x v="1"/>
    <n v="139755"/>
  </r>
  <r>
    <s v="KL4891WAWM4"/>
    <x v="158"/>
    <x v="19"/>
    <x v="26"/>
    <x v="26"/>
    <x v="5"/>
    <x v="1"/>
    <x v="1"/>
    <x v="3"/>
    <s v="1500-2499Node"/>
    <x v="2"/>
    <x v="1"/>
    <n v="139755"/>
  </r>
  <r>
    <s v="KL4891WAUMG"/>
    <x v="157"/>
    <x v="19"/>
    <x v="26"/>
    <x v="26"/>
    <x v="5"/>
    <x v="1"/>
    <x v="1"/>
    <x v="5"/>
    <s v="500-999Node"/>
    <x v="1"/>
    <x v="1"/>
    <n v="152460"/>
  </r>
  <r>
    <s v="KL4891WAVM4"/>
    <x v="158"/>
    <x v="19"/>
    <x v="26"/>
    <x v="26"/>
    <x v="5"/>
    <x v="1"/>
    <x v="1"/>
    <x v="4"/>
    <s v="1000-1499Node"/>
    <x v="2"/>
    <x v="1"/>
    <n v="152460"/>
  </r>
  <r>
    <s v="KL4891WATMG"/>
    <x v="157"/>
    <x v="19"/>
    <x v="26"/>
    <x v="26"/>
    <x v="5"/>
    <x v="1"/>
    <x v="1"/>
    <x v="6"/>
    <s v="250-499Node"/>
    <x v="1"/>
    <x v="1"/>
    <n v="177870"/>
  </r>
  <r>
    <s v="KL4891WAUM4"/>
    <x v="158"/>
    <x v="19"/>
    <x v="26"/>
    <x v="26"/>
    <x v="5"/>
    <x v="1"/>
    <x v="1"/>
    <x v="5"/>
    <s v="500-999Node"/>
    <x v="2"/>
    <x v="1"/>
    <n v="177870"/>
  </r>
  <r>
    <s v="KL4891WARMG"/>
    <x v="157"/>
    <x v="19"/>
    <x v="26"/>
    <x v="26"/>
    <x v="5"/>
    <x v="1"/>
    <x v="1"/>
    <x v="7"/>
    <s v="100-149Node"/>
    <x v="1"/>
    <x v="1"/>
    <n v="190575"/>
  </r>
  <r>
    <s v="KL4891WASMG"/>
    <x v="157"/>
    <x v="19"/>
    <x v="26"/>
    <x v="26"/>
    <x v="5"/>
    <x v="1"/>
    <x v="1"/>
    <x v="8"/>
    <s v="150-249Node"/>
    <x v="1"/>
    <x v="1"/>
    <n v="190575"/>
  </r>
  <r>
    <s v="KL4891WATM4"/>
    <x v="158"/>
    <x v="19"/>
    <x v="26"/>
    <x v="26"/>
    <x v="5"/>
    <x v="1"/>
    <x v="1"/>
    <x v="6"/>
    <s v="250-499Node"/>
    <x v="2"/>
    <x v="1"/>
    <n v="190575"/>
  </r>
  <r>
    <s v="KL4891WAQMG"/>
    <x v="157"/>
    <x v="19"/>
    <x v="26"/>
    <x v="26"/>
    <x v="5"/>
    <x v="1"/>
    <x v="1"/>
    <x v="9"/>
    <s v="50-99Node"/>
    <x v="1"/>
    <x v="1"/>
    <n v="215985"/>
  </r>
  <r>
    <s v="KL4891WARM4"/>
    <x v="158"/>
    <x v="19"/>
    <x v="26"/>
    <x v="26"/>
    <x v="5"/>
    <x v="1"/>
    <x v="1"/>
    <x v="7"/>
    <s v="100-149Node"/>
    <x v="2"/>
    <x v="1"/>
    <n v="215985"/>
  </r>
  <r>
    <s v="KL4891WASM4"/>
    <x v="158"/>
    <x v="19"/>
    <x v="26"/>
    <x v="26"/>
    <x v="5"/>
    <x v="1"/>
    <x v="1"/>
    <x v="8"/>
    <s v="150-249Node"/>
    <x v="2"/>
    <x v="1"/>
    <n v="215985"/>
  </r>
  <r>
    <s v="KL4891WAPMG"/>
    <x v="157"/>
    <x v="19"/>
    <x v="26"/>
    <x v="26"/>
    <x v="5"/>
    <x v="1"/>
    <x v="1"/>
    <x v="10"/>
    <s v="25-49Node"/>
    <x v="1"/>
    <x v="1"/>
    <n v="241395"/>
  </r>
  <r>
    <s v="KL4891WAQM4"/>
    <x v="158"/>
    <x v="19"/>
    <x v="26"/>
    <x v="26"/>
    <x v="5"/>
    <x v="1"/>
    <x v="1"/>
    <x v="9"/>
    <s v="50-99Node"/>
    <x v="2"/>
    <x v="1"/>
    <n v="241395"/>
  </r>
  <r>
    <s v="KL4891WAKMG"/>
    <x v="157"/>
    <x v="19"/>
    <x v="26"/>
    <x v="26"/>
    <x v="5"/>
    <x v="1"/>
    <x v="1"/>
    <x v="0"/>
    <s v="10-14Node"/>
    <x v="1"/>
    <x v="1"/>
    <n v="266805"/>
  </r>
  <r>
    <s v="KL4891WAMMG"/>
    <x v="157"/>
    <x v="19"/>
    <x v="26"/>
    <x v="26"/>
    <x v="5"/>
    <x v="1"/>
    <x v="1"/>
    <x v="12"/>
    <s v="15-19Node"/>
    <x v="1"/>
    <x v="1"/>
    <n v="266805"/>
  </r>
  <r>
    <s v="KL4891WANMG"/>
    <x v="157"/>
    <x v="19"/>
    <x v="26"/>
    <x v="26"/>
    <x v="5"/>
    <x v="1"/>
    <x v="1"/>
    <x v="13"/>
    <s v="20-24Node"/>
    <x v="1"/>
    <x v="1"/>
    <n v="266805"/>
  </r>
  <r>
    <s v="KL4891WAPM4"/>
    <x v="158"/>
    <x v="19"/>
    <x v="26"/>
    <x v="26"/>
    <x v="5"/>
    <x v="1"/>
    <x v="1"/>
    <x v="10"/>
    <s v="25-49Node"/>
    <x v="2"/>
    <x v="1"/>
    <n v="266805"/>
  </r>
  <r>
    <s v="KL4891WAKM4"/>
    <x v="158"/>
    <x v="19"/>
    <x v="26"/>
    <x v="26"/>
    <x v="5"/>
    <x v="1"/>
    <x v="1"/>
    <x v="0"/>
    <s v="10-14Node"/>
    <x v="2"/>
    <x v="1"/>
    <n v="292215"/>
  </r>
  <r>
    <s v="KL4891WAMM4"/>
    <x v="158"/>
    <x v="19"/>
    <x v="26"/>
    <x v="26"/>
    <x v="5"/>
    <x v="1"/>
    <x v="1"/>
    <x v="12"/>
    <s v="15-19Node"/>
    <x v="2"/>
    <x v="1"/>
    <n v="292215"/>
  </r>
  <r>
    <s v="KL4891WANM4"/>
    <x v="158"/>
    <x v="19"/>
    <x v="26"/>
    <x v="26"/>
    <x v="5"/>
    <x v="1"/>
    <x v="1"/>
    <x v="13"/>
    <s v="20-24Node"/>
    <x v="2"/>
    <x v="1"/>
    <n v="292215"/>
  </r>
  <r>
    <s v="KL4891WAYFG"/>
    <x v="159"/>
    <x v="19"/>
    <x v="26"/>
    <x v="26"/>
    <x v="5"/>
    <x v="1"/>
    <x v="1"/>
    <x v="1"/>
    <s v="5000+Node"/>
    <x v="1"/>
    <x v="2"/>
    <n v="1143450"/>
  </r>
  <r>
    <s v="KL4891WAXFG"/>
    <x v="159"/>
    <x v="19"/>
    <x v="26"/>
    <x v="26"/>
    <x v="5"/>
    <x v="1"/>
    <x v="1"/>
    <x v="2"/>
    <s v="2500-4999Node"/>
    <x v="1"/>
    <x v="2"/>
    <n v="1258950"/>
  </r>
  <r>
    <s v="KL4891WAYF4"/>
    <x v="160"/>
    <x v="19"/>
    <x v="26"/>
    <x v="26"/>
    <x v="5"/>
    <x v="1"/>
    <x v="1"/>
    <x v="1"/>
    <s v="5000+Node"/>
    <x v="2"/>
    <x v="2"/>
    <n v="1258950"/>
  </r>
  <r>
    <s v="KL4891WAXF4"/>
    <x v="160"/>
    <x v="19"/>
    <x v="26"/>
    <x v="26"/>
    <x v="5"/>
    <x v="1"/>
    <x v="1"/>
    <x v="2"/>
    <s v="2500-4999Node"/>
    <x v="2"/>
    <x v="2"/>
    <n v="1386000"/>
  </r>
  <r>
    <s v="KL4891WAWFG"/>
    <x v="159"/>
    <x v="19"/>
    <x v="26"/>
    <x v="26"/>
    <x v="5"/>
    <x v="1"/>
    <x v="1"/>
    <x v="3"/>
    <s v="1500-2499Node"/>
    <x v="1"/>
    <x v="2"/>
    <n v="1411410"/>
  </r>
  <r>
    <s v="KL4891WAVFG"/>
    <x v="159"/>
    <x v="19"/>
    <x v="26"/>
    <x v="26"/>
    <x v="5"/>
    <x v="1"/>
    <x v="1"/>
    <x v="4"/>
    <s v="1000-1499Node"/>
    <x v="1"/>
    <x v="2"/>
    <n v="1550010"/>
  </r>
  <r>
    <s v="KL4891WAWF4"/>
    <x v="160"/>
    <x v="19"/>
    <x v="26"/>
    <x v="26"/>
    <x v="5"/>
    <x v="1"/>
    <x v="1"/>
    <x v="3"/>
    <s v="1500-2499Node"/>
    <x v="2"/>
    <x v="2"/>
    <n v="1550010"/>
  </r>
  <r>
    <s v="KL4891WAYDG"/>
    <x v="161"/>
    <x v="20"/>
    <x v="26"/>
    <x v="26"/>
    <x v="5"/>
    <x v="1"/>
    <x v="1"/>
    <x v="1"/>
    <s v="5000+Node"/>
    <x v="1"/>
    <x v="3"/>
    <n v="1563870"/>
  </r>
  <r>
    <s v="KL4891WAVF4"/>
    <x v="160"/>
    <x v="19"/>
    <x v="26"/>
    <x v="26"/>
    <x v="5"/>
    <x v="1"/>
    <x v="1"/>
    <x v="4"/>
    <s v="1000-1499Node"/>
    <x v="2"/>
    <x v="2"/>
    <n v="1702470"/>
  </r>
  <r>
    <s v="KL4891WAXDG"/>
    <x v="161"/>
    <x v="20"/>
    <x v="26"/>
    <x v="26"/>
    <x v="5"/>
    <x v="1"/>
    <x v="1"/>
    <x v="2"/>
    <s v="2500-4999Node"/>
    <x v="1"/>
    <x v="3"/>
    <n v="1716330"/>
  </r>
  <r>
    <s v="KL4891WAYD4"/>
    <x v="162"/>
    <x v="20"/>
    <x v="26"/>
    <x v="26"/>
    <x v="5"/>
    <x v="1"/>
    <x v="1"/>
    <x v="1"/>
    <s v="5000+Node"/>
    <x v="2"/>
    <x v="3"/>
    <n v="1716330"/>
  </r>
  <r>
    <s v="KL4891WAUFG"/>
    <x v="159"/>
    <x v="19"/>
    <x v="26"/>
    <x v="26"/>
    <x v="5"/>
    <x v="1"/>
    <x v="1"/>
    <x v="5"/>
    <s v="500-999Node"/>
    <x v="1"/>
    <x v="2"/>
    <n v="1727880"/>
  </r>
  <r>
    <s v="KL4891WAXD4"/>
    <x v="162"/>
    <x v="20"/>
    <x v="26"/>
    <x v="26"/>
    <x v="5"/>
    <x v="1"/>
    <x v="1"/>
    <x v="2"/>
    <s v="2500-4999Node"/>
    <x v="2"/>
    <x v="3"/>
    <n v="1880340"/>
  </r>
  <r>
    <s v="KL4891WAUF4"/>
    <x v="160"/>
    <x v="19"/>
    <x v="26"/>
    <x v="26"/>
    <x v="5"/>
    <x v="1"/>
    <x v="1"/>
    <x v="5"/>
    <s v="500-999Node"/>
    <x v="2"/>
    <x v="2"/>
    <n v="1905750"/>
  </r>
  <r>
    <s v="KL4891WATFG"/>
    <x v="159"/>
    <x v="19"/>
    <x v="26"/>
    <x v="26"/>
    <x v="5"/>
    <x v="1"/>
    <x v="1"/>
    <x v="6"/>
    <s v="250-499Node"/>
    <x v="1"/>
    <x v="2"/>
    <n v="1931160"/>
  </r>
  <r>
    <s v="KL4891WAWDG"/>
    <x v="161"/>
    <x v="20"/>
    <x v="26"/>
    <x v="26"/>
    <x v="5"/>
    <x v="1"/>
    <x v="1"/>
    <x v="3"/>
    <s v="1500-2499Node"/>
    <x v="1"/>
    <x v="3"/>
    <n v="1931160"/>
  </r>
  <r>
    <s v="KL4891WAYTG"/>
    <x v="163"/>
    <x v="20"/>
    <x v="26"/>
    <x v="26"/>
    <x v="5"/>
    <x v="1"/>
    <x v="1"/>
    <x v="1"/>
    <s v="5000+Node"/>
    <x v="1"/>
    <x v="4"/>
    <n v="1931160"/>
  </r>
  <r>
    <s v="KL4891WAVDG"/>
    <x v="161"/>
    <x v="20"/>
    <x v="26"/>
    <x v="26"/>
    <x v="5"/>
    <x v="1"/>
    <x v="1"/>
    <x v="4"/>
    <s v="1000-1499Node"/>
    <x v="1"/>
    <x v="3"/>
    <n v="2109030"/>
  </r>
  <r>
    <s v="KL4891WAXTG"/>
    <x v="163"/>
    <x v="20"/>
    <x v="26"/>
    <x v="26"/>
    <x v="5"/>
    <x v="1"/>
    <x v="1"/>
    <x v="2"/>
    <s v="2500-4999Node"/>
    <x v="1"/>
    <x v="4"/>
    <n v="2109030"/>
  </r>
  <r>
    <s v="KL4891WATF4"/>
    <x v="160"/>
    <x v="19"/>
    <x v="26"/>
    <x v="26"/>
    <x v="5"/>
    <x v="1"/>
    <x v="1"/>
    <x v="6"/>
    <s v="250-499Node"/>
    <x v="2"/>
    <x v="2"/>
    <n v="2122890"/>
  </r>
  <r>
    <s v="KL4891WAWD4"/>
    <x v="162"/>
    <x v="20"/>
    <x v="26"/>
    <x v="26"/>
    <x v="5"/>
    <x v="1"/>
    <x v="1"/>
    <x v="3"/>
    <s v="1500-2499Node"/>
    <x v="2"/>
    <x v="3"/>
    <n v="2122890"/>
  </r>
  <r>
    <s v="KL4891WAYT4"/>
    <x v="164"/>
    <x v="20"/>
    <x v="26"/>
    <x v="26"/>
    <x v="5"/>
    <x v="1"/>
    <x v="1"/>
    <x v="1"/>
    <s v="5000+Node"/>
    <x v="2"/>
    <x v="4"/>
    <n v="2122890"/>
  </r>
  <r>
    <s v="KL4891WARFG"/>
    <x v="159"/>
    <x v="19"/>
    <x v="26"/>
    <x v="26"/>
    <x v="5"/>
    <x v="1"/>
    <x v="1"/>
    <x v="7"/>
    <s v="100-149Node"/>
    <x v="1"/>
    <x v="2"/>
    <n v="2148300"/>
  </r>
  <r>
    <s v="KL4891WASFG"/>
    <x v="159"/>
    <x v="19"/>
    <x v="26"/>
    <x v="26"/>
    <x v="5"/>
    <x v="1"/>
    <x v="1"/>
    <x v="8"/>
    <s v="150-249Node"/>
    <x v="1"/>
    <x v="2"/>
    <n v="2148300"/>
  </r>
  <r>
    <s v="KL4891WAVD4"/>
    <x v="162"/>
    <x v="20"/>
    <x v="26"/>
    <x v="26"/>
    <x v="5"/>
    <x v="1"/>
    <x v="1"/>
    <x v="4"/>
    <s v="1000-1499Node"/>
    <x v="2"/>
    <x v="3"/>
    <n v="2333100"/>
  </r>
  <r>
    <s v="KL4891WAXT4"/>
    <x v="164"/>
    <x v="20"/>
    <x v="26"/>
    <x v="26"/>
    <x v="5"/>
    <x v="1"/>
    <x v="1"/>
    <x v="2"/>
    <s v="2500-4999Node"/>
    <x v="2"/>
    <x v="4"/>
    <n v="2333100"/>
  </r>
  <r>
    <s v="KL4891WARF4"/>
    <x v="160"/>
    <x v="19"/>
    <x v="26"/>
    <x v="26"/>
    <x v="5"/>
    <x v="1"/>
    <x v="1"/>
    <x v="7"/>
    <s v="100-149Node"/>
    <x v="2"/>
    <x v="2"/>
    <n v="2356200"/>
  </r>
  <r>
    <s v="KL4891WASF4"/>
    <x v="160"/>
    <x v="19"/>
    <x v="26"/>
    <x v="26"/>
    <x v="5"/>
    <x v="1"/>
    <x v="1"/>
    <x v="8"/>
    <s v="150-249Node"/>
    <x v="2"/>
    <x v="2"/>
    <n v="2356200"/>
  </r>
  <r>
    <s v="KL4891WAUDG"/>
    <x v="161"/>
    <x v="20"/>
    <x v="26"/>
    <x v="26"/>
    <x v="5"/>
    <x v="1"/>
    <x v="1"/>
    <x v="5"/>
    <s v="500-999Node"/>
    <x v="1"/>
    <x v="3"/>
    <n v="2356200"/>
  </r>
  <r>
    <s v="KL4891WAQFG"/>
    <x v="159"/>
    <x v="19"/>
    <x v="26"/>
    <x v="26"/>
    <x v="5"/>
    <x v="1"/>
    <x v="1"/>
    <x v="9"/>
    <s v="50-99Node"/>
    <x v="1"/>
    <x v="2"/>
    <n v="2379300"/>
  </r>
  <r>
    <s v="KL4891WAWTG"/>
    <x v="163"/>
    <x v="20"/>
    <x v="26"/>
    <x v="26"/>
    <x v="5"/>
    <x v="1"/>
    <x v="1"/>
    <x v="3"/>
    <s v="1500-2499Node"/>
    <x v="1"/>
    <x v="4"/>
    <n v="2379300"/>
  </r>
  <r>
    <s v="KL4891WAUD4"/>
    <x v="162"/>
    <x v="20"/>
    <x v="26"/>
    <x v="26"/>
    <x v="5"/>
    <x v="1"/>
    <x v="1"/>
    <x v="5"/>
    <s v="500-999Node"/>
    <x v="2"/>
    <x v="3"/>
    <n v="2610300"/>
  </r>
  <r>
    <s v="KL4891WAVTG"/>
    <x v="163"/>
    <x v="20"/>
    <x v="26"/>
    <x v="26"/>
    <x v="5"/>
    <x v="1"/>
    <x v="1"/>
    <x v="4"/>
    <s v="1000-1499Node"/>
    <x v="1"/>
    <x v="4"/>
    <n v="2610300"/>
  </r>
  <r>
    <s v="KL4891WAWT4"/>
    <x v="164"/>
    <x v="20"/>
    <x v="26"/>
    <x v="26"/>
    <x v="5"/>
    <x v="1"/>
    <x v="1"/>
    <x v="3"/>
    <s v="1500-2499Node"/>
    <x v="2"/>
    <x v="4"/>
    <n v="2610300"/>
  </r>
  <r>
    <s v="KL4891WAQF4"/>
    <x v="160"/>
    <x v="19"/>
    <x v="26"/>
    <x v="26"/>
    <x v="5"/>
    <x v="1"/>
    <x v="1"/>
    <x v="9"/>
    <s v="50-99Node"/>
    <x v="2"/>
    <x v="2"/>
    <n v="2633400"/>
  </r>
  <r>
    <s v="KL4891WATDG"/>
    <x v="161"/>
    <x v="20"/>
    <x v="26"/>
    <x v="26"/>
    <x v="5"/>
    <x v="1"/>
    <x v="1"/>
    <x v="6"/>
    <s v="250-499Node"/>
    <x v="1"/>
    <x v="3"/>
    <n v="2633400"/>
  </r>
  <r>
    <s v="KL4891WAPFG"/>
    <x v="159"/>
    <x v="19"/>
    <x v="26"/>
    <x v="26"/>
    <x v="5"/>
    <x v="1"/>
    <x v="1"/>
    <x v="10"/>
    <s v="25-49Node"/>
    <x v="1"/>
    <x v="2"/>
    <n v="2679600"/>
  </r>
  <r>
    <s v="KL4891WAVT4"/>
    <x v="164"/>
    <x v="20"/>
    <x v="26"/>
    <x v="26"/>
    <x v="5"/>
    <x v="1"/>
    <x v="1"/>
    <x v="4"/>
    <s v="1000-1499Node"/>
    <x v="2"/>
    <x v="4"/>
    <n v="2864400"/>
  </r>
  <r>
    <s v="KL4891WATD4"/>
    <x v="162"/>
    <x v="20"/>
    <x v="26"/>
    <x v="26"/>
    <x v="5"/>
    <x v="1"/>
    <x v="1"/>
    <x v="6"/>
    <s v="250-499Node"/>
    <x v="2"/>
    <x v="3"/>
    <n v="2887500"/>
  </r>
  <r>
    <s v="KL4891WAUTG"/>
    <x v="163"/>
    <x v="20"/>
    <x v="26"/>
    <x v="26"/>
    <x v="5"/>
    <x v="1"/>
    <x v="1"/>
    <x v="5"/>
    <s v="500-999Node"/>
    <x v="1"/>
    <x v="4"/>
    <n v="2910600"/>
  </r>
  <r>
    <s v="KL4891WAPF4"/>
    <x v="160"/>
    <x v="19"/>
    <x v="26"/>
    <x v="26"/>
    <x v="5"/>
    <x v="1"/>
    <x v="1"/>
    <x v="10"/>
    <s v="25-49Node"/>
    <x v="2"/>
    <x v="2"/>
    <n v="2933700"/>
  </r>
  <r>
    <s v="KL4891WARDG"/>
    <x v="161"/>
    <x v="20"/>
    <x v="26"/>
    <x v="26"/>
    <x v="5"/>
    <x v="1"/>
    <x v="1"/>
    <x v="7"/>
    <s v="100-149Node"/>
    <x v="1"/>
    <x v="3"/>
    <n v="2933700"/>
  </r>
  <r>
    <s v="KL4891WASDG"/>
    <x v="161"/>
    <x v="20"/>
    <x v="26"/>
    <x v="26"/>
    <x v="5"/>
    <x v="1"/>
    <x v="1"/>
    <x v="8"/>
    <s v="150-249Node"/>
    <x v="1"/>
    <x v="3"/>
    <n v="2933700"/>
  </r>
  <r>
    <s v="KL4891WAKFG"/>
    <x v="159"/>
    <x v="19"/>
    <x v="26"/>
    <x v="26"/>
    <x v="5"/>
    <x v="1"/>
    <x v="1"/>
    <x v="0"/>
    <s v="10-14Node"/>
    <x v="1"/>
    <x v="2"/>
    <n v="2979900"/>
  </r>
  <r>
    <s v="KL4891WAMFG"/>
    <x v="159"/>
    <x v="19"/>
    <x v="26"/>
    <x v="26"/>
    <x v="5"/>
    <x v="1"/>
    <x v="1"/>
    <x v="12"/>
    <s v="15-19Node"/>
    <x v="1"/>
    <x v="2"/>
    <n v="2979900"/>
  </r>
  <r>
    <s v="KL4891WANFG"/>
    <x v="159"/>
    <x v="19"/>
    <x v="26"/>
    <x v="26"/>
    <x v="5"/>
    <x v="1"/>
    <x v="1"/>
    <x v="13"/>
    <s v="20-24Node"/>
    <x v="1"/>
    <x v="2"/>
    <n v="2979900"/>
  </r>
  <r>
    <s v="KL4891WAUT4"/>
    <x v="164"/>
    <x v="20"/>
    <x v="26"/>
    <x v="26"/>
    <x v="5"/>
    <x v="1"/>
    <x v="1"/>
    <x v="5"/>
    <s v="500-999Node"/>
    <x v="2"/>
    <x v="4"/>
    <n v="3210900"/>
  </r>
  <r>
    <s v="KL4891WARD4"/>
    <x v="162"/>
    <x v="20"/>
    <x v="26"/>
    <x v="26"/>
    <x v="5"/>
    <x v="1"/>
    <x v="1"/>
    <x v="7"/>
    <s v="100-149Node"/>
    <x v="2"/>
    <x v="3"/>
    <n v="3234000"/>
  </r>
  <r>
    <s v="KL4891WASD4"/>
    <x v="162"/>
    <x v="20"/>
    <x v="26"/>
    <x v="26"/>
    <x v="5"/>
    <x v="1"/>
    <x v="1"/>
    <x v="8"/>
    <s v="150-249Node"/>
    <x v="2"/>
    <x v="3"/>
    <n v="3234000"/>
  </r>
  <r>
    <s v="KL4891WATTG"/>
    <x v="163"/>
    <x v="20"/>
    <x v="26"/>
    <x v="26"/>
    <x v="5"/>
    <x v="1"/>
    <x v="1"/>
    <x v="6"/>
    <s v="250-499Node"/>
    <x v="1"/>
    <x v="4"/>
    <n v="3234000"/>
  </r>
  <r>
    <s v="KL4891WAQDG"/>
    <x v="161"/>
    <x v="20"/>
    <x v="26"/>
    <x v="26"/>
    <x v="5"/>
    <x v="1"/>
    <x v="1"/>
    <x v="9"/>
    <s v="50-99Node"/>
    <x v="1"/>
    <x v="3"/>
    <n v="3257100"/>
  </r>
  <r>
    <s v="KL4891WAKF4"/>
    <x v="160"/>
    <x v="19"/>
    <x v="26"/>
    <x v="26"/>
    <x v="5"/>
    <x v="1"/>
    <x v="1"/>
    <x v="0"/>
    <s v="10-14Node"/>
    <x v="2"/>
    <x v="2"/>
    <n v="3280200"/>
  </r>
  <r>
    <s v="KL4891WAMF4"/>
    <x v="160"/>
    <x v="19"/>
    <x v="26"/>
    <x v="26"/>
    <x v="5"/>
    <x v="1"/>
    <x v="1"/>
    <x v="12"/>
    <s v="15-19Node"/>
    <x v="2"/>
    <x v="2"/>
    <n v="3280200"/>
  </r>
  <r>
    <s v="KL4891WANF4"/>
    <x v="160"/>
    <x v="19"/>
    <x v="26"/>
    <x v="26"/>
    <x v="5"/>
    <x v="1"/>
    <x v="1"/>
    <x v="13"/>
    <s v="20-24Node"/>
    <x v="2"/>
    <x v="2"/>
    <n v="3280200"/>
  </r>
  <r>
    <s v="KL4891WAQD4"/>
    <x v="162"/>
    <x v="20"/>
    <x v="26"/>
    <x v="26"/>
    <x v="5"/>
    <x v="1"/>
    <x v="1"/>
    <x v="9"/>
    <s v="50-99Node"/>
    <x v="2"/>
    <x v="3"/>
    <n v="3580500"/>
  </r>
  <r>
    <s v="KL4891WATT4"/>
    <x v="164"/>
    <x v="20"/>
    <x v="26"/>
    <x v="26"/>
    <x v="5"/>
    <x v="1"/>
    <x v="1"/>
    <x v="6"/>
    <s v="250-499Node"/>
    <x v="2"/>
    <x v="4"/>
    <n v="3580500"/>
  </r>
  <r>
    <s v="KL4891WAPDG"/>
    <x v="161"/>
    <x v="20"/>
    <x v="26"/>
    <x v="26"/>
    <x v="5"/>
    <x v="1"/>
    <x v="1"/>
    <x v="10"/>
    <s v="25-49Node"/>
    <x v="1"/>
    <x v="3"/>
    <n v="3626700"/>
  </r>
  <r>
    <s v="KL4891WARTG"/>
    <x v="163"/>
    <x v="20"/>
    <x v="26"/>
    <x v="26"/>
    <x v="5"/>
    <x v="1"/>
    <x v="1"/>
    <x v="7"/>
    <s v="100-149Node"/>
    <x v="1"/>
    <x v="4"/>
    <n v="3626700"/>
  </r>
  <r>
    <s v="KL4891WASTG"/>
    <x v="163"/>
    <x v="20"/>
    <x v="26"/>
    <x v="26"/>
    <x v="5"/>
    <x v="1"/>
    <x v="1"/>
    <x v="8"/>
    <s v="150-249Node"/>
    <x v="1"/>
    <x v="4"/>
    <n v="3626700"/>
  </r>
  <r>
    <s v="KL4891WART4"/>
    <x v="164"/>
    <x v="20"/>
    <x v="26"/>
    <x v="26"/>
    <x v="5"/>
    <x v="1"/>
    <x v="1"/>
    <x v="7"/>
    <s v="100-149Node"/>
    <x v="2"/>
    <x v="4"/>
    <n v="3973200"/>
  </r>
  <r>
    <s v="KL4891WAST4"/>
    <x v="164"/>
    <x v="20"/>
    <x v="26"/>
    <x v="26"/>
    <x v="5"/>
    <x v="1"/>
    <x v="1"/>
    <x v="8"/>
    <s v="150-249Node"/>
    <x v="2"/>
    <x v="4"/>
    <n v="3973200"/>
  </r>
  <r>
    <s v="KL4891WAPD4"/>
    <x v="162"/>
    <x v="20"/>
    <x v="26"/>
    <x v="26"/>
    <x v="5"/>
    <x v="1"/>
    <x v="1"/>
    <x v="10"/>
    <s v="25-49Node"/>
    <x v="2"/>
    <x v="3"/>
    <n v="3996300"/>
  </r>
  <r>
    <s v="KL4891WAQTG"/>
    <x v="163"/>
    <x v="20"/>
    <x v="26"/>
    <x v="26"/>
    <x v="5"/>
    <x v="1"/>
    <x v="1"/>
    <x v="9"/>
    <s v="50-99Node"/>
    <x v="1"/>
    <x v="4"/>
    <n v="4019400"/>
  </r>
  <r>
    <s v="KL4891WAKDG"/>
    <x v="161"/>
    <x v="20"/>
    <x v="26"/>
    <x v="26"/>
    <x v="5"/>
    <x v="1"/>
    <x v="1"/>
    <x v="0"/>
    <s v="10-14Node"/>
    <x v="1"/>
    <x v="3"/>
    <n v="4065600"/>
  </r>
  <r>
    <s v="KL4891WAMDG"/>
    <x v="161"/>
    <x v="20"/>
    <x v="26"/>
    <x v="26"/>
    <x v="5"/>
    <x v="1"/>
    <x v="1"/>
    <x v="12"/>
    <s v="15-19Node"/>
    <x v="1"/>
    <x v="3"/>
    <n v="4065600"/>
  </r>
  <r>
    <s v="KL4891WANDG"/>
    <x v="161"/>
    <x v="20"/>
    <x v="26"/>
    <x v="26"/>
    <x v="5"/>
    <x v="1"/>
    <x v="1"/>
    <x v="13"/>
    <s v="20-24Node"/>
    <x v="1"/>
    <x v="3"/>
    <n v="4065600"/>
  </r>
  <r>
    <s v="KL4891WAQT4"/>
    <x v="164"/>
    <x v="20"/>
    <x v="26"/>
    <x v="26"/>
    <x v="5"/>
    <x v="1"/>
    <x v="1"/>
    <x v="9"/>
    <s v="50-99Node"/>
    <x v="2"/>
    <x v="4"/>
    <n v="4412100"/>
  </r>
  <r>
    <s v="KL4891WAKD4"/>
    <x v="162"/>
    <x v="20"/>
    <x v="26"/>
    <x v="26"/>
    <x v="5"/>
    <x v="1"/>
    <x v="1"/>
    <x v="0"/>
    <s v="10-14Node"/>
    <x v="2"/>
    <x v="3"/>
    <n v="4458300"/>
  </r>
  <r>
    <s v="KL4891WAMD4"/>
    <x v="162"/>
    <x v="20"/>
    <x v="26"/>
    <x v="26"/>
    <x v="5"/>
    <x v="1"/>
    <x v="1"/>
    <x v="12"/>
    <s v="15-19Node"/>
    <x v="2"/>
    <x v="3"/>
    <n v="4458300"/>
  </r>
  <r>
    <s v="KL4891WAND4"/>
    <x v="162"/>
    <x v="20"/>
    <x v="26"/>
    <x v="26"/>
    <x v="5"/>
    <x v="1"/>
    <x v="1"/>
    <x v="13"/>
    <s v="20-24Node"/>
    <x v="2"/>
    <x v="3"/>
    <n v="4458300"/>
  </r>
  <r>
    <s v="KL4891WAPTG"/>
    <x v="163"/>
    <x v="20"/>
    <x v="26"/>
    <x v="26"/>
    <x v="5"/>
    <x v="1"/>
    <x v="1"/>
    <x v="10"/>
    <s v="25-49Node"/>
    <x v="1"/>
    <x v="4"/>
    <n v="4481400"/>
  </r>
  <r>
    <s v="KL4891WAPT4"/>
    <x v="164"/>
    <x v="20"/>
    <x v="26"/>
    <x v="26"/>
    <x v="5"/>
    <x v="1"/>
    <x v="1"/>
    <x v="10"/>
    <s v="25-49Node"/>
    <x v="2"/>
    <x v="4"/>
    <n v="4943400"/>
  </r>
  <r>
    <s v="KL4891WAKTG"/>
    <x v="163"/>
    <x v="20"/>
    <x v="26"/>
    <x v="26"/>
    <x v="5"/>
    <x v="1"/>
    <x v="1"/>
    <x v="0"/>
    <s v="10-14Node"/>
    <x v="1"/>
    <x v="4"/>
    <n v="5012700"/>
  </r>
  <r>
    <s v="KL4891WAMTG"/>
    <x v="163"/>
    <x v="20"/>
    <x v="26"/>
    <x v="26"/>
    <x v="5"/>
    <x v="1"/>
    <x v="1"/>
    <x v="12"/>
    <s v="15-19Node"/>
    <x v="1"/>
    <x v="4"/>
    <n v="5012700"/>
  </r>
  <r>
    <s v="KL4891WANTG"/>
    <x v="163"/>
    <x v="20"/>
    <x v="26"/>
    <x v="26"/>
    <x v="5"/>
    <x v="1"/>
    <x v="1"/>
    <x v="13"/>
    <s v="20-24Node"/>
    <x v="1"/>
    <x v="4"/>
    <n v="5012700"/>
  </r>
  <r>
    <s v="KL4891WAKT4"/>
    <x v="164"/>
    <x v="20"/>
    <x v="26"/>
    <x v="26"/>
    <x v="5"/>
    <x v="1"/>
    <x v="1"/>
    <x v="0"/>
    <s v="10-14Node"/>
    <x v="2"/>
    <x v="4"/>
    <n v="5497800"/>
  </r>
  <r>
    <s v="KL4891WAMT4"/>
    <x v="164"/>
    <x v="20"/>
    <x v="26"/>
    <x v="26"/>
    <x v="5"/>
    <x v="1"/>
    <x v="1"/>
    <x v="12"/>
    <s v="15-19Node"/>
    <x v="2"/>
    <x v="4"/>
    <n v="5497800"/>
  </r>
  <r>
    <s v="KL4891WANT4"/>
    <x v="164"/>
    <x v="20"/>
    <x v="26"/>
    <x v="26"/>
    <x v="5"/>
    <x v="1"/>
    <x v="1"/>
    <x v="13"/>
    <s v="20-24Node"/>
    <x v="2"/>
    <x v="4"/>
    <n v="5497800"/>
  </r>
  <r>
    <s v="KL4892WAYMG"/>
    <x v="165"/>
    <x v="19"/>
    <x v="27"/>
    <x v="27"/>
    <x v="5"/>
    <x v="1"/>
    <x v="1"/>
    <x v="1"/>
    <s v="5000+Node"/>
    <x v="1"/>
    <x v="1"/>
    <n v="152460"/>
  </r>
  <r>
    <s v="KL4892WAXMG"/>
    <x v="165"/>
    <x v="19"/>
    <x v="27"/>
    <x v="27"/>
    <x v="5"/>
    <x v="1"/>
    <x v="1"/>
    <x v="2"/>
    <s v="2500-4999Node"/>
    <x v="1"/>
    <x v="1"/>
    <n v="165165"/>
  </r>
  <r>
    <s v="KL4892WAYM4"/>
    <x v="166"/>
    <x v="19"/>
    <x v="27"/>
    <x v="27"/>
    <x v="5"/>
    <x v="1"/>
    <x v="1"/>
    <x v="1"/>
    <s v="5000+Node"/>
    <x v="2"/>
    <x v="1"/>
    <n v="177870"/>
  </r>
  <r>
    <s v="KL4892WAWMG"/>
    <x v="165"/>
    <x v="19"/>
    <x v="27"/>
    <x v="27"/>
    <x v="5"/>
    <x v="1"/>
    <x v="1"/>
    <x v="3"/>
    <s v="1500-2499Node"/>
    <x v="1"/>
    <x v="1"/>
    <n v="190575"/>
  </r>
  <r>
    <s v="KL4892WAXM4"/>
    <x v="166"/>
    <x v="19"/>
    <x v="27"/>
    <x v="27"/>
    <x v="5"/>
    <x v="1"/>
    <x v="1"/>
    <x v="2"/>
    <s v="2500-4999Node"/>
    <x v="2"/>
    <x v="1"/>
    <n v="190575"/>
  </r>
  <r>
    <s v="KL4892WAVMG"/>
    <x v="165"/>
    <x v="19"/>
    <x v="27"/>
    <x v="27"/>
    <x v="5"/>
    <x v="1"/>
    <x v="1"/>
    <x v="4"/>
    <s v="1000-1499Node"/>
    <x v="1"/>
    <x v="1"/>
    <n v="215985"/>
  </r>
  <r>
    <s v="KL4892WAWM4"/>
    <x v="166"/>
    <x v="19"/>
    <x v="27"/>
    <x v="27"/>
    <x v="5"/>
    <x v="1"/>
    <x v="1"/>
    <x v="3"/>
    <s v="1500-2499Node"/>
    <x v="2"/>
    <x v="1"/>
    <n v="215985"/>
  </r>
  <r>
    <s v="KL4892WAVM4"/>
    <x v="166"/>
    <x v="19"/>
    <x v="27"/>
    <x v="27"/>
    <x v="5"/>
    <x v="1"/>
    <x v="1"/>
    <x v="4"/>
    <s v="1000-1499Node"/>
    <x v="2"/>
    <x v="1"/>
    <n v="228690"/>
  </r>
  <r>
    <s v="KL4892WAUMG"/>
    <x v="165"/>
    <x v="19"/>
    <x v="27"/>
    <x v="27"/>
    <x v="5"/>
    <x v="1"/>
    <x v="1"/>
    <x v="5"/>
    <s v="500-999Node"/>
    <x v="1"/>
    <x v="1"/>
    <n v="241395"/>
  </r>
  <r>
    <s v="KL4892WAUM4"/>
    <x v="166"/>
    <x v="19"/>
    <x v="27"/>
    <x v="27"/>
    <x v="5"/>
    <x v="1"/>
    <x v="1"/>
    <x v="5"/>
    <s v="500-999Node"/>
    <x v="2"/>
    <x v="1"/>
    <n v="254100"/>
  </r>
  <r>
    <s v="KL4892WATMG"/>
    <x v="165"/>
    <x v="19"/>
    <x v="27"/>
    <x v="27"/>
    <x v="5"/>
    <x v="1"/>
    <x v="1"/>
    <x v="6"/>
    <s v="250-499Node"/>
    <x v="1"/>
    <x v="1"/>
    <n v="266805"/>
  </r>
  <r>
    <s v="KL4892WARMG"/>
    <x v="165"/>
    <x v="19"/>
    <x v="27"/>
    <x v="27"/>
    <x v="5"/>
    <x v="1"/>
    <x v="1"/>
    <x v="7"/>
    <s v="100-149Node"/>
    <x v="1"/>
    <x v="1"/>
    <n v="292215"/>
  </r>
  <r>
    <s v="KL4892WASMG"/>
    <x v="165"/>
    <x v="19"/>
    <x v="27"/>
    <x v="27"/>
    <x v="5"/>
    <x v="1"/>
    <x v="1"/>
    <x v="8"/>
    <s v="150-249Node"/>
    <x v="1"/>
    <x v="1"/>
    <n v="292215"/>
  </r>
  <r>
    <s v="KL4892WATM4"/>
    <x v="166"/>
    <x v="19"/>
    <x v="27"/>
    <x v="27"/>
    <x v="5"/>
    <x v="1"/>
    <x v="1"/>
    <x v="6"/>
    <s v="250-499Node"/>
    <x v="2"/>
    <x v="1"/>
    <n v="292215"/>
  </r>
  <r>
    <s v="KL4892WARM4"/>
    <x v="166"/>
    <x v="19"/>
    <x v="27"/>
    <x v="27"/>
    <x v="5"/>
    <x v="1"/>
    <x v="1"/>
    <x v="7"/>
    <s v="100-149Node"/>
    <x v="2"/>
    <x v="1"/>
    <n v="317625"/>
  </r>
  <r>
    <s v="KL4892WASM4"/>
    <x v="166"/>
    <x v="19"/>
    <x v="27"/>
    <x v="27"/>
    <x v="5"/>
    <x v="1"/>
    <x v="1"/>
    <x v="8"/>
    <s v="150-249Node"/>
    <x v="2"/>
    <x v="1"/>
    <n v="317625"/>
  </r>
  <r>
    <s v="KL4892WAQMG"/>
    <x v="165"/>
    <x v="19"/>
    <x v="27"/>
    <x v="27"/>
    <x v="5"/>
    <x v="1"/>
    <x v="1"/>
    <x v="9"/>
    <s v="50-99Node"/>
    <x v="1"/>
    <x v="1"/>
    <n v="330330"/>
  </r>
  <r>
    <s v="KL4892WAQM4"/>
    <x v="166"/>
    <x v="19"/>
    <x v="27"/>
    <x v="27"/>
    <x v="5"/>
    <x v="1"/>
    <x v="1"/>
    <x v="9"/>
    <s v="50-99Node"/>
    <x v="2"/>
    <x v="1"/>
    <n v="355740"/>
  </r>
  <r>
    <s v="KL4892WAPMG"/>
    <x v="165"/>
    <x v="19"/>
    <x v="27"/>
    <x v="27"/>
    <x v="5"/>
    <x v="1"/>
    <x v="1"/>
    <x v="10"/>
    <s v="25-49Node"/>
    <x v="1"/>
    <x v="1"/>
    <n v="368445"/>
  </r>
  <r>
    <s v="KL4892WAKMG"/>
    <x v="165"/>
    <x v="19"/>
    <x v="27"/>
    <x v="27"/>
    <x v="5"/>
    <x v="1"/>
    <x v="1"/>
    <x v="0"/>
    <s v="10-14Node"/>
    <x v="1"/>
    <x v="1"/>
    <n v="406560"/>
  </r>
  <r>
    <s v="KL4892WAMMG"/>
    <x v="165"/>
    <x v="19"/>
    <x v="27"/>
    <x v="27"/>
    <x v="5"/>
    <x v="1"/>
    <x v="1"/>
    <x v="12"/>
    <s v="15-19Node"/>
    <x v="1"/>
    <x v="1"/>
    <n v="406560"/>
  </r>
  <r>
    <s v="KL4892WANMG"/>
    <x v="165"/>
    <x v="19"/>
    <x v="27"/>
    <x v="27"/>
    <x v="5"/>
    <x v="1"/>
    <x v="1"/>
    <x v="13"/>
    <s v="20-24Node"/>
    <x v="1"/>
    <x v="1"/>
    <n v="406560"/>
  </r>
  <r>
    <s v="KL4892WAPM4"/>
    <x v="166"/>
    <x v="19"/>
    <x v="27"/>
    <x v="27"/>
    <x v="5"/>
    <x v="1"/>
    <x v="1"/>
    <x v="10"/>
    <s v="25-49Node"/>
    <x v="2"/>
    <x v="1"/>
    <n v="406560"/>
  </r>
  <r>
    <s v="KL4892WAKM4"/>
    <x v="166"/>
    <x v="19"/>
    <x v="27"/>
    <x v="27"/>
    <x v="5"/>
    <x v="1"/>
    <x v="1"/>
    <x v="0"/>
    <s v="10-14Node"/>
    <x v="2"/>
    <x v="1"/>
    <n v="444675"/>
  </r>
  <r>
    <s v="KL4892WAMM4"/>
    <x v="166"/>
    <x v="19"/>
    <x v="27"/>
    <x v="27"/>
    <x v="5"/>
    <x v="1"/>
    <x v="1"/>
    <x v="12"/>
    <s v="15-19Node"/>
    <x v="2"/>
    <x v="1"/>
    <n v="444675"/>
  </r>
  <r>
    <s v="KL4892WANM4"/>
    <x v="166"/>
    <x v="19"/>
    <x v="27"/>
    <x v="27"/>
    <x v="5"/>
    <x v="1"/>
    <x v="1"/>
    <x v="13"/>
    <s v="20-24Node"/>
    <x v="2"/>
    <x v="1"/>
    <n v="444675"/>
  </r>
  <r>
    <s v="KL4892WAYFG"/>
    <x v="167"/>
    <x v="19"/>
    <x v="27"/>
    <x v="27"/>
    <x v="5"/>
    <x v="1"/>
    <x v="1"/>
    <x v="1"/>
    <s v="5000+Node"/>
    <x v="1"/>
    <x v="2"/>
    <n v="1716330"/>
  </r>
  <r>
    <s v="KL4892WAXFG"/>
    <x v="167"/>
    <x v="19"/>
    <x v="27"/>
    <x v="27"/>
    <x v="5"/>
    <x v="1"/>
    <x v="1"/>
    <x v="2"/>
    <s v="2500-4999Node"/>
    <x v="1"/>
    <x v="2"/>
    <n v="1868790"/>
  </r>
  <r>
    <s v="KL4892WAYF4"/>
    <x v="168"/>
    <x v="19"/>
    <x v="27"/>
    <x v="27"/>
    <x v="5"/>
    <x v="1"/>
    <x v="1"/>
    <x v="1"/>
    <s v="5000+Node"/>
    <x v="2"/>
    <x v="2"/>
    <n v="1894200"/>
  </r>
  <r>
    <s v="KL4892WAXF4"/>
    <x v="168"/>
    <x v="19"/>
    <x v="27"/>
    <x v="27"/>
    <x v="5"/>
    <x v="1"/>
    <x v="1"/>
    <x v="2"/>
    <s v="2500-4999Node"/>
    <x v="2"/>
    <x v="2"/>
    <n v="2058210"/>
  </r>
  <r>
    <s v="KL4892WAWFG"/>
    <x v="167"/>
    <x v="19"/>
    <x v="27"/>
    <x v="27"/>
    <x v="5"/>
    <x v="1"/>
    <x v="1"/>
    <x v="3"/>
    <s v="1500-2499Node"/>
    <x v="1"/>
    <x v="2"/>
    <n v="2109030"/>
  </r>
  <r>
    <s v="KL4892WAVFG"/>
    <x v="167"/>
    <x v="19"/>
    <x v="27"/>
    <x v="27"/>
    <x v="5"/>
    <x v="1"/>
    <x v="1"/>
    <x v="4"/>
    <s v="1000-1499Node"/>
    <x v="1"/>
    <x v="2"/>
    <n v="2333100"/>
  </r>
  <r>
    <s v="KL4892WAWF4"/>
    <x v="168"/>
    <x v="19"/>
    <x v="27"/>
    <x v="27"/>
    <x v="5"/>
    <x v="1"/>
    <x v="1"/>
    <x v="3"/>
    <s v="1500-2499Node"/>
    <x v="2"/>
    <x v="2"/>
    <n v="2333100"/>
  </r>
  <r>
    <s v="KL4892WAYDG"/>
    <x v="169"/>
    <x v="20"/>
    <x v="27"/>
    <x v="27"/>
    <x v="5"/>
    <x v="1"/>
    <x v="1"/>
    <x v="1"/>
    <s v="5000+Node"/>
    <x v="1"/>
    <x v="3"/>
    <n v="2333100"/>
  </r>
  <r>
    <s v="KL4892WAVF4"/>
    <x v="168"/>
    <x v="19"/>
    <x v="27"/>
    <x v="27"/>
    <x v="5"/>
    <x v="1"/>
    <x v="1"/>
    <x v="4"/>
    <s v="1000-1499Node"/>
    <x v="2"/>
    <x v="2"/>
    <n v="2564100"/>
  </r>
  <r>
    <s v="KL4892WAXDG"/>
    <x v="169"/>
    <x v="20"/>
    <x v="27"/>
    <x v="27"/>
    <x v="5"/>
    <x v="1"/>
    <x v="1"/>
    <x v="2"/>
    <s v="2500-4999Node"/>
    <x v="1"/>
    <x v="3"/>
    <n v="2564100"/>
  </r>
  <r>
    <s v="KL4892WAYD4"/>
    <x v="170"/>
    <x v="20"/>
    <x v="27"/>
    <x v="27"/>
    <x v="5"/>
    <x v="1"/>
    <x v="1"/>
    <x v="1"/>
    <s v="5000+Node"/>
    <x v="2"/>
    <x v="3"/>
    <n v="2587200"/>
  </r>
  <r>
    <s v="KL4892WAUFG"/>
    <x v="167"/>
    <x v="19"/>
    <x v="27"/>
    <x v="27"/>
    <x v="5"/>
    <x v="1"/>
    <x v="1"/>
    <x v="5"/>
    <s v="500-999Node"/>
    <x v="1"/>
    <x v="2"/>
    <n v="2610300"/>
  </r>
  <r>
    <s v="KL4892WAXD4"/>
    <x v="170"/>
    <x v="20"/>
    <x v="27"/>
    <x v="27"/>
    <x v="5"/>
    <x v="1"/>
    <x v="1"/>
    <x v="2"/>
    <s v="2500-4999Node"/>
    <x v="2"/>
    <x v="3"/>
    <n v="2818200"/>
  </r>
  <r>
    <s v="KL4892WAUF4"/>
    <x v="168"/>
    <x v="19"/>
    <x v="27"/>
    <x v="27"/>
    <x v="5"/>
    <x v="1"/>
    <x v="1"/>
    <x v="5"/>
    <s v="500-999Node"/>
    <x v="2"/>
    <x v="2"/>
    <n v="2864400"/>
  </r>
  <r>
    <s v="KL4892WAWDG"/>
    <x v="169"/>
    <x v="20"/>
    <x v="27"/>
    <x v="27"/>
    <x v="5"/>
    <x v="1"/>
    <x v="1"/>
    <x v="3"/>
    <s v="1500-2499Node"/>
    <x v="1"/>
    <x v="3"/>
    <n v="2864400"/>
  </r>
  <r>
    <s v="KL4892WATFG"/>
    <x v="167"/>
    <x v="19"/>
    <x v="27"/>
    <x v="27"/>
    <x v="5"/>
    <x v="1"/>
    <x v="1"/>
    <x v="6"/>
    <s v="250-499Node"/>
    <x v="1"/>
    <x v="2"/>
    <n v="2887500"/>
  </r>
  <r>
    <s v="KL4892WAYTG"/>
    <x v="171"/>
    <x v="20"/>
    <x v="27"/>
    <x v="27"/>
    <x v="5"/>
    <x v="1"/>
    <x v="1"/>
    <x v="1"/>
    <s v="5000+Node"/>
    <x v="1"/>
    <x v="4"/>
    <n v="2887500"/>
  </r>
  <r>
    <s v="KL4892WAXTG"/>
    <x v="171"/>
    <x v="20"/>
    <x v="27"/>
    <x v="27"/>
    <x v="5"/>
    <x v="1"/>
    <x v="1"/>
    <x v="2"/>
    <s v="2500-4999Node"/>
    <x v="1"/>
    <x v="4"/>
    <n v="3141600"/>
  </r>
  <r>
    <s v="KL4892WAWD4"/>
    <x v="170"/>
    <x v="20"/>
    <x v="27"/>
    <x v="27"/>
    <x v="5"/>
    <x v="1"/>
    <x v="1"/>
    <x v="3"/>
    <s v="1500-2499Node"/>
    <x v="2"/>
    <x v="3"/>
    <n v="3164700"/>
  </r>
  <r>
    <s v="KL4892WATF4"/>
    <x v="168"/>
    <x v="19"/>
    <x v="27"/>
    <x v="27"/>
    <x v="5"/>
    <x v="1"/>
    <x v="1"/>
    <x v="6"/>
    <s v="250-499Node"/>
    <x v="2"/>
    <x v="2"/>
    <n v="3187800"/>
  </r>
  <r>
    <s v="KL4892WAVDG"/>
    <x v="169"/>
    <x v="20"/>
    <x v="27"/>
    <x v="27"/>
    <x v="5"/>
    <x v="1"/>
    <x v="1"/>
    <x v="4"/>
    <s v="1000-1499Node"/>
    <x v="1"/>
    <x v="3"/>
    <n v="3187800"/>
  </r>
  <r>
    <s v="KL4892WAYT4"/>
    <x v="172"/>
    <x v="20"/>
    <x v="27"/>
    <x v="27"/>
    <x v="5"/>
    <x v="1"/>
    <x v="1"/>
    <x v="1"/>
    <s v="5000+Node"/>
    <x v="2"/>
    <x v="4"/>
    <n v="3187800"/>
  </r>
  <r>
    <s v="KL4892WARFG"/>
    <x v="167"/>
    <x v="19"/>
    <x v="27"/>
    <x v="27"/>
    <x v="5"/>
    <x v="1"/>
    <x v="1"/>
    <x v="7"/>
    <s v="100-149Node"/>
    <x v="1"/>
    <x v="2"/>
    <n v="3234000"/>
  </r>
  <r>
    <s v="KL4892WASFG"/>
    <x v="167"/>
    <x v="19"/>
    <x v="27"/>
    <x v="27"/>
    <x v="5"/>
    <x v="1"/>
    <x v="1"/>
    <x v="8"/>
    <s v="150-249Node"/>
    <x v="1"/>
    <x v="2"/>
    <n v="3234000"/>
  </r>
  <r>
    <s v="KL4892WAXT4"/>
    <x v="172"/>
    <x v="20"/>
    <x v="27"/>
    <x v="27"/>
    <x v="5"/>
    <x v="1"/>
    <x v="1"/>
    <x v="2"/>
    <s v="2500-4999Node"/>
    <x v="2"/>
    <x v="4"/>
    <n v="3465000"/>
  </r>
  <r>
    <s v="KL4892WAVD4"/>
    <x v="170"/>
    <x v="20"/>
    <x v="27"/>
    <x v="27"/>
    <x v="5"/>
    <x v="1"/>
    <x v="1"/>
    <x v="4"/>
    <s v="1000-1499Node"/>
    <x v="2"/>
    <x v="3"/>
    <n v="3511200"/>
  </r>
  <r>
    <s v="KL4892WAUDG"/>
    <x v="169"/>
    <x v="20"/>
    <x v="27"/>
    <x v="27"/>
    <x v="5"/>
    <x v="1"/>
    <x v="1"/>
    <x v="5"/>
    <s v="500-999Node"/>
    <x v="1"/>
    <x v="3"/>
    <n v="3534300"/>
  </r>
  <r>
    <s v="KL4892WAWTG"/>
    <x v="171"/>
    <x v="20"/>
    <x v="27"/>
    <x v="27"/>
    <x v="5"/>
    <x v="1"/>
    <x v="1"/>
    <x v="3"/>
    <s v="1500-2499Node"/>
    <x v="1"/>
    <x v="4"/>
    <n v="3534300"/>
  </r>
  <r>
    <s v="KL4892WARF4"/>
    <x v="168"/>
    <x v="19"/>
    <x v="27"/>
    <x v="27"/>
    <x v="5"/>
    <x v="1"/>
    <x v="1"/>
    <x v="7"/>
    <s v="100-149Node"/>
    <x v="2"/>
    <x v="2"/>
    <n v="3557400"/>
  </r>
  <r>
    <s v="KL4892WASF4"/>
    <x v="168"/>
    <x v="19"/>
    <x v="27"/>
    <x v="27"/>
    <x v="5"/>
    <x v="1"/>
    <x v="1"/>
    <x v="8"/>
    <s v="150-249Node"/>
    <x v="2"/>
    <x v="2"/>
    <n v="3557400"/>
  </r>
  <r>
    <s v="KL4892WAQFG"/>
    <x v="167"/>
    <x v="19"/>
    <x v="27"/>
    <x v="27"/>
    <x v="5"/>
    <x v="1"/>
    <x v="1"/>
    <x v="9"/>
    <s v="50-99Node"/>
    <x v="1"/>
    <x v="2"/>
    <n v="3603600"/>
  </r>
  <r>
    <s v="KL4892WAUD4"/>
    <x v="170"/>
    <x v="20"/>
    <x v="27"/>
    <x v="27"/>
    <x v="5"/>
    <x v="1"/>
    <x v="1"/>
    <x v="5"/>
    <s v="500-999Node"/>
    <x v="2"/>
    <x v="3"/>
    <n v="3903900"/>
  </r>
  <r>
    <s v="KL4892WAWT4"/>
    <x v="172"/>
    <x v="20"/>
    <x v="27"/>
    <x v="27"/>
    <x v="5"/>
    <x v="1"/>
    <x v="1"/>
    <x v="3"/>
    <s v="1500-2499Node"/>
    <x v="2"/>
    <x v="4"/>
    <n v="3903900"/>
  </r>
  <r>
    <s v="KL4892WAVTG"/>
    <x v="171"/>
    <x v="20"/>
    <x v="27"/>
    <x v="27"/>
    <x v="5"/>
    <x v="1"/>
    <x v="1"/>
    <x v="4"/>
    <s v="1000-1499Node"/>
    <x v="1"/>
    <x v="4"/>
    <n v="3927000"/>
  </r>
  <r>
    <s v="KL4892WAQF4"/>
    <x v="168"/>
    <x v="19"/>
    <x v="27"/>
    <x v="27"/>
    <x v="5"/>
    <x v="1"/>
    <x v="1"/>
    <x v="9"/>
    <s v="50-99Node"/>
    <x v="2"/>
    <x v="2"/>
    <n v="3950100"/>
  </r>
  <r>
    <s v="KL4892WATDG"/>
    <x v="169"/>
    <x v="20"/>
    <x v="27"/>
    <x v="27"/>
    <x v="5"/>
    <x v="1"/>
    <x v="1"/>
    <x v="6"/>
    <s v="250-499Node"/>
    <x v="1"/>
    <x v="3"/>
    <n v="3950100"/>
  </r>
  <r>
    <s v="KL4892WAPFG"/>
    <x v="167"/>
    <x v="19"/>
    <x v="27"/>
    <x v="27"/>
    <x v="5"/>
    <x v="1"/>
    <x v="1"/>
    <x v="10"/>
    <s v="25-49Node"/>
    <x v="1"/>
    <x v="2"/>
    <n v="4019400"/>
  </r>
  <r>
    <s v="KL4892WAVT4"/>
    <x v="172"/>
    <x v="20"/>
    <x v="27"/>
    <x v="27"/>
    <x v="5"/>
    <x v="1"/>
    <x v="1"/>
    <x v="4"/>
    <s v="1000-1499Node"/>
    <x v="2"/>
    <x v="4"/>
    <n v="4319700"/>
  </r>
  <r>
    <s v="KL4892WATD4"/>
    <x v="170"/>
    <x v="20"/>
    <x v="27"/>
    <x v="27"/>
    <x v="5"/>
    <x v="1"/>
    <x v="1"/>
    <x v="6"/>
    <s v="250-499Node"/>
    <x v="2"/>
    <x v="3"/>
    <n v="4342800"/>
  </r>
  <r>
    <s v="KL4892WAUTG"/>
    <x v="171"/>
    <x v="20"/>
    <x v="27"/>
    <x v="27"/>
    <x v="5"/>
    <x v="1"/>
    <x v="1"/>
    <x v="5"/>
    <s v="500-999Node"/>
    <x v="1"/>
    <x v="4"/>
    <n v="4365900"/>
  </r>
  <r>
    <s v="KL4892WARDG"/>
    <x v="169"/>
    <x v="20"/>
    <x v="27"/>
    <x v="27"/>
    <x v="5"/>
    <x v="1"/>
    <x v="1"/>
    <x v="7"/>
    <s v="100-149Node"/>
    <x v="1"/>
    <x v="3"/>
    <n v="4389000"/>
  </r>
  <r>
    <s v="KL4892WASDG"/>
    <x v="169"/>
    <x v="20"/>
    <x v="27"/>
    <x v="27"/>
    <x v="5"/>
    <x v="1"/>
    <x v="1"/>
    <x v="8"/>
    <s v="150-249Node"/>
    <x v="1"/>
    <x v="3"/>
    <n v="4389000"/>
  </r>
  <r>
    <s v="KL4892WAPF4"/>
    <x v="168"/>
    <x v="19"/>
    <x v="27"/>
    <x v="27"/>
    <x v="5"/>
    <x v="1"/>
    <x v="1"/>
    <x v="10"/>
    <s v="25-49Node"/>
    <x v="2"/>
    <x v="2"/>
    <n v="4412100"/>
  </r>
  <r>
    <s v="KL4892WAKFG"/>
    <x v="167"/>
    <x v="19"/>
    <x v="27"/>
    <x v="27"/>
    <x v="5"/>
    <x v="1"/>
    <x v="1"/>
    <x v="0"/>
    <s v="10-14Node"/>
    <x v="1"/>
    <x v="2"/>
    <n v="4458300"/>
  </r>
  <r>
    <s v="KL4892WAMFG"/>
    <x v="167"/>
    <x v="19"/>
    <x v="27"/>
    <x v="27"/>
    <x v="5"/>
    <x v="1"/>
    <x v="1"/>
    <x v="12"/>
    <s v="15-19Node"/>
    <x v="1"/>
    <x v="2"/>
    <n v="4458300"/>
  </r>
  <r>
    <s v="KL4892WANFG"/>
    <x v="167"/>
    <x v="19"/>
    <x v="27"/>
    <x v="27"/>
    <x v="5"/>
    <x v="1"/>
    <x v="1"/>
    <x v="13"/>
    <s v="20-24Node"/>
    <x v="1"/>
    <x v="2"/>
    <n v="4458300"/>
  </r>
  <r>
    <s v="KL4892WAUT4"/>
    <x v="172"/>
    <x v="20"/>
    <x v="27"/>
    <x v="27"/>
    <x v="5"/>
    <x v="1"/>
    <x v="1"/>
    <x v="5"/>
    <s v="500-999Node"/>
    <x v="2"/>
    <x v="4"/>
    <n v="4804800"/>
  </r>
  <r>
    <s v="KL4892WARD4"/>
    <x v="170"/>
    <x v="20"/>
    <x v="27"/>
    <x v="27"/>
    <x v="5"/>
    <x v="1"/>
    <x v="1"/>
    <x v="7"/>
    <s v="100-149Node"/>
    <x v="2"/>
    <x v="3"/>
    <n v="4851000"/>
  </r>
  <r>
    <s v="KL4892WASD4"/>
    <x v="170"/>
    <x v="20"/>
    <x v="27"/>
    <x v="27"/>
    <x v="5"/>
    <x v="1"/>
    <x v="1"/>
    <x v="8"/>
    <s v="150-249Node"/>
    <x v="2"/>
    <x v="3"/>
    <n v="4851000"/>
  </r>
  <r>
    <s v="KL4892WATTG"/>
    <x v="171"/>
    <x v="20"/>
    <x v="27"/>
    <x v="27"/>
    <x v="5"/>
    <x v="1"/>
    <x v="1"/>
    <x v="6"/>
    <s v="250-499Node"/>
    <x v="1"/>
    <x v="4"/>
    <n v="4874100"/>
  </r>
  <r>
    <s v="KL4892WAKF4"/>
    <x v="168"/>
    <x v="19"/>
    <x v="27"/>
    <x v="27"/>
    <x v="5"/>
    <x v="1"/>
    <x v="1"/>
    <x v="0"/>
    <s v="10-14Node"/>
    <x v="2"/>
    <x v="2"/>
    <n v="4897200"/>
  </r>
  <r>
    <s v="KL4892WAMF4"/>
    <x v="168"/>
    <x v="19"/>
    <x v="27"/>
    <x v="27"/>
    <x v="5"/>
    <x v="1"/>
    <x v="1"/>
    <x v="12"/>
    <s v="15-19Node"/>
    <x v="2"/>
    <x v="2"/>
    <n v="4897200"/>
  </r>
  <r>
    <s v="KL4892WANF4"/>
    <x v="168"/>
    <x v="19"/>
    <x v="27"/>
    <x v="27"/>
    <x v="5"/>
    <x v="1"/>
    <x v="1"/>
    <x v="13"/>
    <s v="20-24Node"/>
    <x v="2"/>
    <x v="2"/>
    <n v="4897200"/>
  </r>
  <r>
    <s v="KL4892WAQDG"/>
    <x v="169"/>
    <x v="20"/>
    <x v="27"/>
    <x v="27"/>
    <x v="5"/>
    <x v="1"/>
    <x v="1"/>
    <x v="9"/>
    <s v="50-99Node"/>
    <x v="1"/>
    <x v="3"/>
    <n v="4897200"/>
  </r>
  <r>
    <s v="KL4892WATT4"/>
    <x v="172"/>
    <x v="20"/>
    <x v="27"/>
    <x v="27"/>
    <x v="5"/>
    <x v="1"/>
    <x v="1"/>
    <x v="6"/>
    <s v="250-499Node"/>
    <x v="2"/>
    <x v="4"/>
    <n v="5359200"/>
  </r>
  <r>
    <s v="KL4892WAQD4"/>
    <x v="170"/>
    <x v="20"/>
    <x v="27"/>
    <x v="27"/>
    <x v="5"/>
    <x v="1"/>
    <x v="1"/>
    <x v="9"/>
    <s v="50-99Node"/>
    <x v="2"/>
    <x v="3"/>
    <n v="5382300"/>
  </r>
  <r>
    <s v="KL4892WARTG"/>
    <x v="171"/>
    <x v="20"/>
    <x v="27"/>
    <x v="27"/>
    <x v="5"/>
    <x v="1"/>
    <x v="1"/>
    <x v="7"/>
    <s v="100-149Node"/>
    <x v="1"/>
    <x v="4"/>
    <n v="5428500"/>
  </r>
  <r>
    <s v="KL4892WASTG"/>
    <x v="171"/>
    <x v="20"/>
    <x v="27"/>
    <x v="27"/>
    <x v="5"/>
    <x v="1"/>
    <x v="1"/>
    <x v="8"/>
    <s v="150-249Node"/>
    <x v="1"/>
    <x v="4"/>
    <n v="5428500"/>
  </r>
  <r>
    <s v="KL4892WAPDG"/>
    <x v="169"/>
    <x v="20"/>
    <x v="27"/>
    <x v="27"/>
    <x v="5"/>
    <x v="1"/>
    <x v="1"/>
    <x v="10"/>
    <s v="25-49Node"/>
    <x v="1"/>
    <x v="3"/>
    <n v="5474700"/>
  </r>
  <r>
    <s v="KL4892WART4"/>
    <x v="172"/>
    <x v="20"/>
    <x v="27"/>
    <x v="27"/>
    <x v="5"/>
    <x v="1"/>
    <x v="1"/>
    <x v="7"/>
    <s v="100-149Node"/>
    <x v="2"/>
    <x v="4"/>
    <n v="5982900"/>
  </r>
  <r>
    <s v="KL4892WAST4"/>
    <x v="172"/>
    <x v="20"/>
    <x v="27"/>
    <x v="27"/>
    <x v="5"/>
    <x v="1"/>
    <x v="1"/>
    <x v="8"/>
    <s v="150-249Node"/>
    <x v="2"/>
    <x v="4"/>
    <n v="5982900"/>
  </r>
  <r>
    <s v="KL4892WAPD4"/>
    <x v="170"/>
    <x v="20"/>
    <x v="27"/>
    <x v="27"/>
    <x v="5"/>
    <x v="1"/>
    <x v="1"/>
    <x v="10"/>
    <s v="25-49Node"/>
    <x v="2"/>
    <x v="3"/>
    <n v="6029100"/>
  </r>
  <r>
    <s v="KL4892WAQTG"/>
    <x v="171"/>
    <x v="20"/>
    <x v="27"/>
    <x v="27"/>
    <x v="5"/>
    <x v="1"/>
    <x v="1"/>
    <x v="9"/>
    <s v="50-99Node"/>
    <x v="1"/>
    <x v="4"/>
    <n v="6029100"/>
  </r>
  <r>
    <s v="KL4892WAKDG"/>
    <x v="169"/>
    <x v="20"/>
    <x v="27"/>
    <x v="27"/>
    <x v="5"/>
    <x v="1"/>
    <x v="1"/>
    <x v="0"/>
    <s v="10-14Node"/>
    <x v="1"/>
    <x v="3"/>
    <n v="6075300"/>
  </r>
  <r>
    <s v="KL4892WAMDG"/>
    <x v="169"/>
    <x v="20"/>
    <x v="27"/>
    <x v="27"/>
    <x v="5"/>
    <x v="1"/>
    <x v="1"/>
    <x v="12"/>
    <s v="15-19Node"/>
    <x v="1"/>
    <x v="3"/>
    <n v="6075300"/>
  </r>
  <r>
    <s v="KL4892WANDG"/>
    <x v="169"/>
    <x v="20"/>
    <x v="27"/>
    <x v="27"/>
    <x v="5"/>
    <x v="1"/>
    <x v="1"/>
    <x v="13"/>
    <s v="20-24Node"/>
    <x v="1"/>
    <x v="3"/>
    <n v="6075300"/>
  </r>
  <r>
    <s v="KL4892WAQT4"/>
    <x v="172"/>
    <x v="20"/>
    <x v="27"/>
    <x v="27"/>
    <x v="5"/>
    <x v="1"/>
    <x v="1"/>
    <x v="9"/>
    <s v="50-99Node"/>
    <x v="2"/>
    <x v="4"/>
    <n v="6652800"/>
  </r>
  <r>
    <s v="KL4892WAKD4"/>
    <x v="170"/>
    <x v="20"/>
    <x v="27"/>
    <x v="27"/>
    <x v="5"/>
    <x v="1"/>
    <x v="1"/>
    <x v="0"/>
    <s v="10-14Node"/>
    <x v="2"/>
    <x v="3"/>
    <n v="6675900"/>
  </r>
  <r>
    <s v="KL4892WAMD4"/>
    <x v="170"/>
    <x v="20"/>
    <x v="27"/>
    <x v="27"/>
    <x v="5"/>
    <x v="1"/>
    <x v="1"/>
    <x v="12"/>
    <s v="15-19Node"/>
    <x v="2"/>
    <x v="3"/>
    <n v="6675900"/>
  </r>
  <r>
    <s v="KL4892WAND4"/>
    <x v="170"/>
    <x v="20"/>
    <x v="27"/>
    <x v="27"/>
    <x v="5"/>
    <x v="1"/>
    <x v="1"/>
    <x v="13"/>
    <s v="20-24Node"/>
    <x v="2"/>
    <x v="3"/>
    <n v="6675900"/>
  </r>
  <r>
    <s v="KL4892WAPTG"/>
    <x v="171"/>
    <x v="20"/>
    <x v="27"/>
    <x v="27"/>
    <x v="5"/>
    <x v="1"/>
    <x v="1"/>
    <x v="10"/>
    <s v="25-49Node"/>
    <x v="1"/>
    <x v="4"/>
    <n v="6745200"/>
  </r>
  <r>
    <s v="KL4892WAPT4"/>
    <x v="172"/>
    <x v="20"/>
    <x v="27"/>
    <x v="27"/>
    <x v="5"/>
    <x v="1"/>
    <x v="1"/>
    <x v="10"/>
    <s v="25-49Node"/>
    <x v="2"/>
    <x v="4"/>
    <n v="7415100"/>
  </r>
  <r>
    <s v="KL4892WAKTG"/>
    <x v="171"/>
    <x v="20"/>
    <x v="27"/>
    <x v="27"/>
    <x v="5"/>
    <x v="1"/>
    <x v="1"/>
    <x v="0"/>
    <s v="10-14Node"/>
    <x v="1"/>
    <x v="4"/>
    <n v="7507500"/>
  </r>
  <r>
    <s v="KL4892WAMTG"/>
    <x v="171"/>
    <x v="20"/>
    <x v="27"/>
    <x v="27"/>
    <x v="5"/>
    <x v="1"/>
    <x v="1"/>
    <x v="12"/>
    <s v="15-19Node"/>
    <x v="1"/>
    <x v="4"/>
    <n v="7507500"/>
  </r>
  <r>
    <s v="KL4892WANTG"/>
    <x v="171"/>
    <x v="20"/>
    <x v="27"/>
    <x v="27"/>
    <x v="5"/>
    <x v="1"/>
    <x v="1"/>
    <x v="13"/>
    <s v="20-24Node"/>
    <x v="1"/>
    <x v="4"/>
    <n v="7507500"/>
  </r>
  <r>
    <s v="KL4892WAKT4"/>
    <x v="172"/>
    <x v="20"/>
    <x v="27"/>
    <x v="27"/>
    <x v="5"/>
    <x v="1"/>
    <x v="1"/>
    <x v="0"/>
    <s v="10-14Node"/>
    <x v="2"/>
    <x v="4"/>
    <n v="8246700"/>
  </r>
  <r>
    <s v="KL4892WAMT4"/>
    <x v="172"/>
    <x v="20"/>
    <x v="27"/>
    <x v="27"/>
    <x v="5"/>
    <x v="1"/>
    <x v="1"/>
    <x v="12"/>
    <s v="15-19Node"/>
    <x v="2"/>
    <x v="4"/>
    <n v="8246700"/>
  </r>
  <r>
    <s v="KL4892WANT4"/>
    <x v="172"/>
    <x v="20"/>
    <x v="27"/>
    <x v="27"/>
    <x v="5"/>
    <x v="1"/>
    <x v="1"/>
    <x v="13"/>
    <s v="20-24Node"/>
    <x v="2"/>
    <x v="4"/>
    <n v="8246700"/>
  </r>
  <r>
    <s v="KL4249WATMG"/>
    <x v="173"/>
    <x v="21"/>
    <x v="28"/>
    <x v="28"/>
    <x v="5"/>
    <x v="4"/>
    <x v="1"/>
    <x v="6"/>
    <s v="250-499Node"/>
    <x v="1"/>
    <x v="1"/>
    <n v="4158000"/>
  </r>
  <r>
    <s v="KL4249WAUMG"/>
    <x v="173"/>
    <x v="21"/>
    <x v="28"/>
    <x v="28"/>
    <x v="5"/>
    <x v="4"/>
    <x v="1"/>
    <x v="5"/>
    <s v="500-999Node"/>
    <x v="1"/>
    <x v="1"/>
    <n v="4158000"/>
  </r>
  <r>
    <s v="KL4249WAVMG"/>
    <x v="173"/>
    <x v="21"/>
    <x v="28"/>
    <x v="28"/>
    <x v="5"/>
    <x v="4"/>
    <x v="1"/>
    <x v="4"/>
    <s v="1000-1499Node"/>
    <x v="1"/>
    <x v="1"/>
    <n v="4158000"/>
  </r>
  <r>
    <s v="KL4249WAWMG"/>
    <x v="173"/>
    <x v="21"/>
    <x v="28"/>
    <x v="28"/>
    <x v="5"/>
    <x v="4"/>
    <x v="1"/>
    <x v="3"/>
    <s v="1500-2499Node"/>
    <x v="1"/>
    <x v="1"/>
    <n v="4158000"/>
  </r>
  <r>
    <s v="KL4249WAXMG"/>
    <x v="173"/>
    <x v="21"/>
    <x v="28"/>
    <x v="28"/>
    <x v="5"/>
    <x v="4"/>
    <x v="1"/>
    <x v="2"/>
    <s v="2500-4999Node"/>
    <x v="1"/>
    <x v="1"/>
    <n v="4158000"/>
  </r>
  <r>
    <s v="KL4249WAYMG"/>
    <x v="173"/>
    <x v="21"/>
    <x v="28"/>
    <x v="28"/>
    <x v="5"/>
    <x v="4"/>
    <x v="1"/>
    <x v="1"/>
    <s v="5000+Node"/>
    <x v="1"/>
    <x v="1"/>
    <n v="4158000"/>
  </r>
  <r>
    <s v="KL4249WARMG"/>
    <x v="173"/>
    <x v="21"/>
    <x v="28"/>
    <x v="28"/>
    <x v="5"/>
    <x v="4"/>
    <x v="1"/>
    <x v="7"/>
    <s v="100-149Node"/>
    <x v="1"/>
    <x v="1"/>
    <n v="4412100"/>
  </r>
  <r>
    <s v="KL4249WASMG"/>
    <x v="173"/>
    <x v="21"/>
    <x v="28"/>
    <x v="28"/>
    <x v="5"/>
    <x v="4"/>
    <x v="1"/>
    <x v="8"/>
    <s v="150-249Node"/>
    <x v="1"/>
    <x v="1"/>
    <n v="4412100"/>
  </r>
  <r>
    <s v="KL4249WATM4"/>
    <x v="174"/>
    <x v="21"/>
    <x v="28"/>
    <x v="28"/>
    <x v="5"/>
    <x v="4"/>
    <x v="1"/>
    <x v="6"/>
    <s v="250-499Node"/>
    <x v="2"/>
    <x v="1"/>
    <n v="4573800"/>
  </r>
  <r>
    <s v="KL4249WAUM4"/>
    <x v="174"/>
    <x v="21"/>
    <x v="28"/>
    <x v="28"/>
    <x v="5"/>
    <x v="4"/>
    <x v="1"/>
    <x v="5"/>
    <s v="500-999Node"/>
    <x v="2"/>
    <x v="1"/>
    <n v="4573800"/>
  </r>
  <r>
    <s v="KL4249WAVM4"/>
    <x v="174"/>
    <x v="21"/>
    <x v="28"/>
    <x v="28"/>
    <x v="5"/>
    <x v="4"/>
    <x v="1"/>
    <x v="4"/>
    <s v="1000-1499Node"/>
    <x v="2"/>
    <x v="1"/>
    <n v="4573800"/>
  </r>
  <r>
    <s v="KL4249WAWM4"/>
    <x v="174"/>
    <x v="21"/>
    <x v="28"/>
    <x v="28"/>
    <x v="5"/>
    <x v="4"/>
    <x v="1"/>
    <x v="3"/>
    <s v="1500-2499Node"/>
    <x v="2"/>
    <x v="1"/>
    <n v="4573800"/>
  </r>
  <r>
    <s v="KL4249WAXM4"/>
    <x v="174"/>
    <x v="21"/>
    <x v="28"/>
    <x v="28"/>
    <x v="5"/>
    <x v="4"/>
    <x v="1"/>
    <x v="2"/>
    <s v="2500-4999Node"/>
    <x v="2"/>
    <x v="1"/>
    <n v="4573800"/>
  </r>
  <r>
    <s v="KL4249WAYM4"/>
    <x v="174"/>
    <x v="21"/>
    <x v="28"/>
    <x v="28"/>
    <x v="5"/>
    <x v="4"/>
    <x v="1"/>
    <x v="1"/>
    <s v="5000+Node"/>
    <x v="2"/>
    <x v="1"/>
    <n v="4573800"/>
  </r>
  <r>
    <s v="KL4249WAQMG"/>
    <x v="173"/>
    <x v="21"/>
    <x v="28"/>
    <x v="28"/>
    <x v="5"/>
    <x v="4"/>
    <x v="1"/>
    <x v="9"/>
    <s v="50-99Node"/>
    <x v="1"/>
    <x v="1"/>
    <n v="4666200"/>
  </r>
  <r>
    <s v="KL4249WARM4"/>
    <x v="174"/>
    <x v="21"/>
    <x v="28"/>
    <x v="28"/>
    <x v="5"/>
    <x v="4"/>
    <x v="1"/>
    <x v="7"/>
    <s v="100-149Node"/>
    <x v="2"/>
    <x v="1"/>
    <n v="4853310"/>
  </r>
  <r>
    <s v="KL4249WASM4"/>
    <x v="174"/>
    <x v="21"/>
    <x v="28"/>
    <x v="28"/>
    <x v="5"/>
    <x v="4"/>
    <x v="1"/>
    <x v="8"/>
    <s v="150-249Node"/>
    <x v="2"/>
    <x v="1"/>
    <n v="4853310"/>
  </r>
  <r>
    <s v="KL4249WAKMG"/>
    <x v="173"/>
    <x v="21"/>
    <x v="28"/>
    <x v="28"/>
    <x v="5"/>
    <x v="4"/>
    <x v="1"/>
    <x v="0"/>
    <s v="10-14Node"/>
    <x v="1"/>
    <x v="1"/>
    <n v="4920300"/>
  </r>
  <r>
    <s v="KL4249WAMMG"/>
    <x v="173"/>
    <x v="21"/>
    <x v="28"/>
    <x v="28"/>
    <x v="5"/>
    <x v="4"/>
    <x v="1"/>
    <x v="12"/>
    <s v="15-19Node"/>
    <x v="1"/>
    <x v="1"/>
    <n v="4920300"/>
  </r>
  <r>
    <s v="KL4249WANMG"/>
    <x v="173"/>
    <x v="21"/>
    <x v="28"/>
    <x v="28"/>
    <x v="5"/>
    <x v="4"/>
    <x v="1"/>
    <x v="13"/>
    <s v="20-24Node"/>
    <x v="1"/>
    <x v="1"/>
    <n v="4920300"/>
  </r>
  <r>
    <s v="KL4249WAPMG"/>
    <x v="173"/>
    <x v="21"/>
    <x v="28"/>
    <x v="28"/>
    <x v="5"/>
    <x v="4"/>
    <x v="1"/>
    <x v="10"/>
    <s v="25-49Node"/>
    <x v="1"/>
    <x v="1"/>
    <n v="4920300"/>
  </r>
  <r>
    <s v="KL4249WAQM4"/>
    <x v="174"/>
    <x v="21"/>
    <x v="28"/>
    <x v="28"/>
    <x v="5"/>
    <x v="4"/>
    <x v="1"/>
    <x v="9"/>
    <s v="50-99Node"/>
    <x v="2"/>
    <x v="1"/>
    <n v="5132820"/>
  </r>
  <r>
    <s v="KL4249WAAMG"/>
    <x v="173"/>
    <x v="21"/>
    <x v="28"/>
    <x v="28"/>
    <x v="5"/>
    <x v="4"/>
    <x v="1"/>
    <x v="14"/>
    <s v="1-1Node"/>
    <x v="1"/>
    <x v="1"/>
    <n v="5174400"/>
  </r>
  <r>
    <s v="KL4249WABMG"/>
    <x v="173"/>
    <x v="21"/>
    <x v="28"/>
    <x v="28"/>
    <x v="5"/>
    <x v="4"/>
    <x v="1"/>
    <x v="15"/>
    <s v="2-2Node"/>
    <x v="1"/>
    <x v="1"/>
    <n v="5174400"/>
  </r>
  <r>
    <s v="KL4249WACMG"/>
    <x v="173"/>
    <x v="21"/>
    <x v="28"/>
    <x v="28"/>
    <x v="5"/>
    <x v="4"/>
    <x v="1"/>
    <x v="16"/>
    <s v="3-3Node"/>
    <x v="1"/>
    <x v="1"/>
    <n v="5174400"/>
  </r>
  <r>
    <s v="KL4249WADMG"/>
    <x v="173"/>
    <x v="21"/>
    <x v="28"/>
    <x v="28"/>
    <x v="5"/>
    <x v="4"/>
    <x v="1"/>
    <x v="17"/>
    <s v="4-4Node"/>
    <x v="1"/>
    <x v="1"/>
    <n v="5174400"/>
  </r>
  <r>
    <s v="KL4249WAEMG"/>
    <x v="173"/>
    <x v="21"/>
    <x v="28"/>
    <x v="28"/>
    <x v="5"/>
    <x v="4"/>
    <x v="1"/>
    <x v="11"/>
    <s v="5-9Node"/>
    <x v="1"/>
    <x v="1"/>
    <n v="5174400"/>
  </r>
  <r>
    <s v="KL4249WATFG"/>
    <x v="175"/>
    <x v="21"/>
    <x v="28"/>
    <x v="28"/>
    <x v="5"/>
    <x v="4"/>
    <x v="1"/>
    <x v="6"/>
    <s v="250-499Node"/>
    <x v="1"/>
    <x v="2"/>
    <n v="41464500"/>
  </r>
  <r>
    <s v="KL4249WAUFG"/>
    <x v="175"/>
    <x v="21"/>
    <x v="28"/>
    <x v="28"/>
    <x v="5"/>
    <x v="4"/>
    <x v="1"/>
    <x v="5"/>
    <s v="500-999Node"/>
    <x v="1"/>
    <x v="2"/>
    <n v="41464500"/>
  </r>
  <r>
    <s v="KL4249WAVFG"/>
    <x v="175"/>
    <x v="21"/>
    <x v="28"/>
    <x v="28"/>
    <x v="5"/>
    <x v="4"/>
    <x v="1"/>
    <x v="4"/>
    <s v="1000-1499Node"/>
    <x v="1"/>
    <x v="2"/>
    <n v="41464500"/>
  </r>
  <r>
    <s v="KL4249WAWFG"/>
    <x v="175"/>
    <x v="21"/>
    <x v="28"/>
    <x v="28"/>
    <x v="5"/>
    <x v="4"/>
    <x v="1"/>
    <x v="3"/>
    <s v="1500-2499Node"/>
    <x v="1"/>
    <x v="2"/>
    <n v="41464500"/>
  </r>
  <r>
    <s v="KL4249WAXFG"/>
    <x v="175"/>
    <x v="21"/>
    <x v="28"/>
    <x v="28"/>
    <x v="5"/>
    <x v="4"/>
    <x v="1"/>
    <x v="2"/>
    <s v="2500-4999Node"/>
    <x v="1"/>
    <x v="2"/>
    <n v="41464500"/>
  </r>
  <r>
    <s v="KL4249WAYFG"/>
    <x v="175"/>
    <x v="21"/>
    <x v="28"/>
    <x v="28"/>
    <x v="5"/>
    <x v="4"/>
    <x v="1"/>
    <x v="1"/>
    <s v="5000+Node"/>
    <x v="1"/>
    <x v="2"/>
    <n v="41464500"/>
  </r>
  <r>
    <s v="KL4249WARFG"/>
    <x v="175"/>
    <x v="21"/>
    <x v="28"/>
    <x v="28"/>
    <x v="5"/>
    <x v="4"/>
    <x v="1"/>
    <x v="7"/>
    <s v="100-149Node"/>
    <x v="1"/>
    <x v="2"/>
    <n v="44028600"/>
  </r>
  <r>
    <s v="KL4249WASFG"/>
    <x v="175"/>
    <x v="21"/>
    <x v="28"/>
    <x v="28"/>
    <x v="5"/>
    <x v="4"/>
    <x v="1"/>
    <x v="8"/>
    <s v="150-249Node"/>
    <x v="1"/>
    <x v="2"/>
    <n v="44028600"/>
  </r>
  <r>
    <s v="KL4249WATF4"/>
    <x v="176"/>
    <x v="21"/>
    <x v="28"/>
    <x v="28"/>
    <x v="5"/>
    <x v="4"/>
    <x v="1"/>
    <x v="6"/>
    <s v="250-499Node"/>
    <x v="2"/>
    <x v="2"/>
    <n v="45610950"/>
  </r>
  <r>
    <s v="KL4249WAUF4"/>
    <x v="176"/>
    <x v="21"/>
    <x v="28"/>
    <x v="28"/>
    <x v="5"/>
    <x v="4"/>
    <x v="1"/>
    <x v="5"/>
    <s v="500-999Node"/>
    <x v="2"/>
    <x v="2"/>
    <n v="45610950"/>
  </r>
  <r>
    <s v="KL4249WAVF4"/>
    <x v="176"/>
    <x v="21"/>
    <x v="28"/>
    <x v="28"/>
    <x v="5"/>
    <x v="4"/>
    <x v="1"/>
    <x v="4"/>
    <s v="1000-1499Node"/>
    <x v="2"/>
    <x v="2"/>
    <n v="45610950"/>
  </r>
  <r>
    <s v="KL4249WAWF4"/>
    <x v="176"/>
    <x v="21"/>
    <x v="28"/>
    <x v="28"/>
    <x v="5"/>
    <x v="4"/>
    <x v="1"/>
    <x v="3"/>
    <s v="1500-2499Node"/>
    <x v="2"/>
    <x v="2"/>
    <n v="45610950"/>
  </r>
  <r>
    <s v="KL4249WAXF4"/>
    <x v="176"/>
    <x v="21"/>
    <x v="28"/>
    <x v="28"/>
    <x v="5"/>
    <x v="4"/>
    <x v="1"/>
    <x v="2"/>
    <s v="2500-4999Node"/>
    <x v="2"/>
    <x v="2"/>
    <n v="45610950"/>
  </r>
  <r>
    <s v="KL4249WAYF4"/>
    <x v="176"/>
    <x v="21"/>
    <x v="28"/>
    <x v="28"/>
    <x v="5"/>
    <x v="4"/>
    <x v="1"/>
    <x v="1"/>
    <s v="5000+Node"/>
    <x v="2"/>
    <x v="2"/>
    <n v="45610950"/>
  </r>
  <r>
    <s v="KL4249WAQFG"/>
    <x v="175"/>
    <x v="21"/>
    <x v="28"/>
    <x v="28"/>
    <x v="5"/>
    <x v="4"/>
    <x v="1"/>
    <x v="9"/>
    <s v="50-99Node"/>
    <x v="1"/>
    <x v="2"/>
    <n v="46638900"/>
  </r>
  <r>
    <s v="KL4249WARF4"/>
    <x v="176"/>
    <x v="21"/>
    <x v="28"/>
    <x v="28"/>
    <x v="5"/>
    <x v="4"/>
    <x v="1"/>
    <x v="7"/>
    <s v="100-149Node"/>
    <x v="2"/>
    <x v="2"/>
    <n v="48431460"/>
  </r>
  <r>
    <s v="KL4249WASF4"/>
    <x v="176"/>
    <x v="21"/>
    <x v="28"/>
    <x v="28"/>
    <x v="5"/>
    <x v="4"/>
    <x v="1"/>
    <x v="8"/>
    <s v="150-249Node"/>
    <x v="2"/>
    <x v="2"/>
    <n v="48431460"/>
  </r>
  <r>
    <s v="KL4249WAKFG"/>
    <x v="175"/>
    <x v="21"/>
    <x v="28"/>
    <x v="28"/>
    <x v="5"/>
    <x v="4"/>
    <x v="1"/>
    <x v="0"/>
    <s v="10-14Node"/>
    <x v="1"/>
    <x v="2"/>
    <n v="49226100"/>
  </r>
  <r>
    <s v="KL4249WAMFG"/>
    <x v="175"/>
    <x v="21"/>
    <x v="28"/>
    <x v="28"/>
    <x v="5"/>
    <x v="4"/>
    <x v="1"/>
    <x v="12"/>
    <s v="15-19Node"/>
    <x v="1"/>
    <x v="2"/>
    <n v="49226100"/>
  </r>
  <r>
    <s v="KL4249WANFG"/>
    <x v="175"/>
    <x v="21"/>
    <x v="28"/>
    <x v="28"/>
    <x v="5"/>
    <x v="4"/>
    <x v="1"/>
    <x v="13"/>
    <s v="20-24Node"/>
    <x v="1"/>
    <x v="2"/>
    <n v="49226100"/>
  </r>
  <r>
    <s v="KL4249WAPFG"/>
    <x v="175"/>
    <x v="21"/>
    <x v="28"/>
    <x v="28"/>
    <x v="5"/>
    <x v="4"/>
    <x v="1"/>
    <x v="10"/>
    <s v="25-49Node"/>
    <x v="1"/>
    <x v="2"/>
    <n v="49226100"/>
  </r>
  <r>
    <s v="KL4249WAQF4"/>
    <x v="176"/>
    <x v="21"/>
    <x v="28"/>
    <x v="28"/>
    <x v="5"/>
    <x v="4"/>
    <x v="1"/>
    <x v="9"/>
    <s v="50-99Node"/>
    <x v="2"/>
    <x v="2"/>
    <n v="51302790"/>
  </r>
  <r>
    <s v="KL4249WAAFG"/>
    <x v="175"/>
    <x v="21"/>
    <x v="28"/>
    <x v="28"/>
    <x v="5"/>
    <x v="4"/>
    <x v="1"/>
    <x v="14"/>
    <s v="1-1Node"/>
    <x v="1"/>
    <x v="2"/>
    <n v="51813300"/>
  </r>
  <r>
    <s v="KL4249WABFG"/>
    <x v="175"/>
    <x v="21"/>
    <x v="28"/>
    <x v="28"/>
    <x v="5"/>
    <x v="4"/>
    <x v="1"/>
    <x v="15"/>
    <s v="2-2Node"/>
    <x v="1"/>
    <x v="2"/>
    <n v="51813300"/>
  </r>
  <r>
    <s v="KL4249WACFG"/>
    <x v="175"/>
    <x v="21"/>
    <x v="28"/>
    <x v="28"/>
    <x v="5"/>
    <x v="4"/>
    <x v="1"/>
    <x v="16"/>
    <s v="3-3Node"/>
    <x v="1"/>
    <x v="2"/>
    <n v="51813300"/>
  </r>
  <r>
    <s v="KL4249WADFG"/>
    <x v="175"/>
    <x v="21"/>
    <x v="28"/>
    <x v="28"/>
    <x v="5"/>
    <x v="4"/>
    <x v="1"/>
    <x v="17"/>
    <s v="4-4Node"/>
    <x v="1"/>
    <x v="2"/>
    <n v="51813300"/>
  </r>
  <r>
    <s v="KL4249WAEFG"/>
    <x v="175"/>
    <x v="21"/>
    <x v="28"/>
    <x v="28"/>
    <x v="5"/>
    <x v="4"/>
    <x v="1"/>
    <x v="11"/>
    <s v="5-9Node"/>
    <x v="1"/>
    <x v="2"/>
    <n v="51813300"/>
  </r>
  <r>
    <s v="KL4249WATDG"/>
    <x v="177"/>
    <x v="21"/>
    <x v="28"/>
    <x v="28"/>
    <x v="5"/>
    <x v="4"/>
    <x v="1"/>
    <x v="6"/>
    <s v="250-499Node"/>
    <x v="1"/>
    <x v="3"/>
    <n v="66320100"/>
  </r>
  <r>
    <s v="KL4249WAUDG"/>
    <x v="177"/>
    <x v="21"/>
    <x v="28"/>
    <x v="28"/>
    <x v="5"/>
    <x v="4"/>
    <x v="1"/>
    <x v="5"/>
    <s v="500-999Node"/>
    <x v="1"/>
    <x v="3"/>
    <n v="66320100"/>
  </r>
  <r>
    <s v="KL4249WAVDG"/>
    <x v="177"/>
    <x v="21"/>
    <x v="28"/>
    <x v="28"/>
    <x v="5"/>
    <x v="4"/>
    <x v="1"/>
    <x v="4"/>
    <s v="1000-1499Node"/>
    <x v="1"/>
    <x v="3"/>
    <n v="66320100"/>
  </r>
  <r>
    <s v="KL4249WAWDG"/>
    <x v="177"/>
    <x v="21"/>
    <x v="28"/>
    <x v="28"/>
    <x v="5"/>
    <x v="4"/>
    <x v="1"/>
    <x v="3"/>
    <s v="1500-2499Node"/>
    <x v="1"/>
    <x v="3"/>
    <n v="66320100"/>
  </r>
  <r>
    <s v="KL4249WAXDG"/>
    <x v="177"/>
    <x v="21"/>
    <x v="28"/>
    <x v="28"/>
    <x v="5"/>
    <x v="4"/>
    <x v="1"/>
    <x v="2"/>
    <s v="2500-4999Node"/>
    <x v="1"/>
    <x v="3"/>
    <n v="66320100"/>
  </r>
  <r>
    <s v="KL4249WAYDG"/>
    <x v="177"/>
    <x v="21"/>
    <x v="28"/>
    <x v="28"/>
    <x v="5"/>
    <x v="4"/>
    <x v="1"/>
    <x v="1"/>
    <s v="5000+Node"/>
    <x v="1"/>
    <x v="3"/>
    <n v="66320100"/>
  </r>
  <r>
    <s v="KL4249WARDG"/>
    <x v="177"/>
    <x v="21"/>
    <x v="28"/>
    <x v="28"/>
    <x v="5"/>
    <x v="4"/>
    <x v="1"/>
    <x v="7"/>
    <s v="100-149Node"/>
    <x v="1"/>
    <x v="3"/>
    <n v="70478100"/>
  </r>
  <r>
    <s v="KL4249WASDG"/>
    <x v="177"/>
    <x v="21"/>
    <x v="28"/>
    <x v="28"/>
    <x v="5"/>
    <x v="4"/>
    <x v="1"/>
    <x v="8"/>
    <s v="150-249Node"/>
    <x v="1"/>
    <x v="3"/>
    <n v="70478100"/>
  </r>
  <r>
    <s v="KL4249WATD4"/>
    <x v="178"/>
    <x v="21"/>
    <x v="28"/>
    <x v="28"/>
    <x v="5"/>
    <x v="4"/>
    <x v="1"/>
    <x v="6"/>
    <s v="250-499Node"/>
    <x v="2"/>
    <x v="3"/>
    <n v="72952110"/>
  </r>
  <r>
    <s v="KL4249WAUD4"/>
    <x v="178"/>
    <x v="21"/>
    <x v="28"/>
    <x v="28"/>
    <x v="5"/>
    <x v="4"/>
    <x v="1"/>
    <x v="5"/>
    <s v="500-999Node"/>
    <x v="2"/>
    <x v="3"/>
    <n v="72952110"/>
  </r>
  <r>
    <s v="KL4249WAVD4"/>
    <x v="178"/>
    <x v="21"/>
    <x v="28"/>
    <x v="28"/>
    <x v="5"/>
    <x v="4"/>
    <x v="1"/>
    <x v="4"/>
    <s v="1000-1499Node"/>
    <x v="2"/>
    <x v="3"/>
    <n v="72952110"/>
  </r>
  <r>
    <s v="KL4249WAWD4"/>
    <x v="178"/>
    <x v="21"/>
    <x v="28"/>
    <x v="28"/>
    <x v="5"/>
    <x v="4"/>
    <x v="1"/>
    <x v="3"/>
    <s v="1500-2499Node"/>
    <x v="2"/>
    <x v="3"/>
    <n v="72952110"/>
  </r>
  <r>
    <s v="KL4249WAXD4"/>
    <x v="178"/>
    <x v="21"/>
    <x v="28"/>
    <x v="28"/>
    <x v="5"/>
    <x v="4"/>
    <x v="1"/>
    <x v="2"/>
    <s v="2500-4999Node"/>
    <x v="2"/>
    <x v="3"/>
    <n v="72952110"/>
  </r>
  <r>
    <s v="KL4249WAYD4"/>
    <x v="178"/>
    <x v="21"/>
    <x v="28"/>
    <x v="28"/>
    <x v="5"/>
    <x v="4"/>
    <x v="1"/>
    <x v="1"/>
    <s v="5000+Node"/>
    <x v="2"/>
    <x v="3"/>
    <n v="72952110"/>
  </r>
  <r>
    <s v="KL4249WAQDG"/>
    <x v="177"/>
    <x v="21"/>
    <x v="28"/>
    <x v="28"/>
    <x v="5"/>
    <x v="4"/>
    <x v="1"/>
    <x v="9"/>
    <s v="50-99Node"/>
    <x v="1"/>
    <x v="3"/>
    <n v="74636100"/>
  </r>
  <r>
    <s v="KL4249WARD4"/>
    <x v="178"/>
    <x v="21"/>
    <x v="28"/>
    <x v="28"/>
    <x v="5"/>
    <x v="4"/>
    <x v="1"/>
    <x v="7"/>
    <s v="100-149Node"/>
    <x v="2"/>
    <x v="3"/>
    <n v="77525910"/>
  </r>
  <r>
    <s v="KL4249WASD4"/>
    <x v="178"/>
    <x v="21"/>
    <x v="28"/>
    <x v="28"/>
    <x v="5"/>
    <x v="4"/>
    <x v="1"/>
    <x v="8"/>
    <s v="150-249Node"/>
    <x v="2"/>
    <x v="3"/>
    <n v="77525910"/>
  </r>
  <r>
    <s v="KL4249WAKDG"/>
    <x v="177"/>
    <x v="21"/>
    <x v="28"/>
    <x v="28"/>
    <x v="5"/>
    <x v="4"/>
    <x v="1"/>
    <x v="0"/>
    <s v="10-14Node"/>
    <x v="1"/>
    <x v="3"/>
    <n v="78771000"/>
  </r>
  <r>
    <s v="KL4249WAMDG"/>
    <x v="177"/>
    <x v="21"/>
    <x v="28"/>
    <x v="28"/>
    <x v="5"/>
    <x v="4"/>
    <x v="1"/>
    <x v="12"/>
    <s v="15-19Node"/>
    <x v="1"/>
    <x v="3"/>
    <n v="78771000"/>
  </r>
  <r>
    <s v="KL4249WANDG"/>
    <x v="177"/>
    <x v="21"/>
    <x v="28"/>
    <x v="28"/>
    <x v="5"/>
    <x v="4"/>
    <x v="1"/>
    <x v="13"/>
    <s v="20-24Node"/>
    <x v="1"/>
    <x v="3"/>
    <n v="78771000"/>
  </r>
  <r>
    <s v="KL4249WAPDG"/>
    <x v="177"/>
    <x v="21"/>
    <x v="28"/>
    <x v="28"/>
    <x v="5"/>
    <x v="4"/>
    <x v="1"/>
    <x v="10"/>
    <s v="25-49Node"/>
    <x v="1"/>
    <x v="3"/>
    <n v="78771000"/>
  </r>
  <r>
    <s v="KL4249WAQD4"/>
    <x v="178"/>
    <x v="21"/>
    <x v="28"/>
    <x v="28"/>
    <x v="5"/>
    <x v="4"/>
    <x v="1"/>
    <x v="9"/>
    <s v="50-99Node"/>
    <x v="2"/>
    <x v="3"/>
    <n v="82099710"/>
  </r>
  <r>
    <s v="KL4249WAADG"/>
    <x v="177"/>
    <x v="21"/>
    <x v="28"/>
    <x v="28"/>
    <x v="5"/>
    <x v="4"/>
    <x v="1"/>
    <x v="14"/>
    <s v="1-1Node"/>
    <x v="1"/>
    <x v="3"/>
    <n v="82905900"/>
  </r>
  <r>
    <s v="KL4249WABDG"/>
    <x v="177"/>
    <x v="21"/>
    <x v="28"/>
    <x v="28"/>
    <x v="5"/>
    <x v="4"/>
    <x v="1"/>
    <x v="15"/>
    <s v="2-2Node"/>
    <x v="1"/>
    <x v="3"/>
    <n v="82905900"/>
  </r>
  <r>
    <s v="KL4249WACDG"/>
    <x v="177"/>
    <x v="21"/>
    <x v="28"/>
    <x v="28"/>
    <x v="5"/>
    <x v="4"/>
    <x v="1"/>
    <x v="16"/>
    <s v="3-3Node"/>
    <x v="1"/>
    <x v="3"/>
    <n v="82905900"/>
  </r>
  <r>
    <s v="KL4249WADDG"/>
    <x v="177"/>
    <x v="21"/>
    <x v="28"/>
    <x v="28"/>
    <x v="5"/>
    <x v="4"/>
    <x v="1"/>
    <x v="17"/>
    <s v="4-4Node"/>
    <x v="1"/>
    <x v="3"/>
    <n v="82905900"/>
  </r>
  <r>
    <s v="KL4249WAEDG"/>
    <x v="177"/>
    <x v="21"/>
    <x v="28"/>
    <x v="28"/>
    <x v="5"/>
    <x v="4"/>
    <x v="1"/>
    <x v="11"/>
    <s v="5-9Node"/>
    <x v="1"/>
    <x v="3"/>
    <n v="82905900"/>
  </r>
  <r>
    <s v="KL4249WATTG"/>
    <x v="179"/>
    <x v="21"/>
    <x v="28"/>
    <x v="28"/>
    <x v="5"/>
    <x v="4"/>
    <x v="1"/>
    <x v="6"/>
    <s v="250-499Node"/>
    <x v="1"/>
    <x v="4"/>
    <n v="87063900"/>
  </r>
  <r>
    <s v="KL4249WAUTG"/>
    <x v="179"/>
    <x v="21"/>
    <x v="28"/>
    <x v="28"/>
    <x v="5"/>
    <x v="4"/>
    <x v="1"/>
    <x v="5"/>
    <s v="500-999Node"/>
    <x v="1"/>
    <x v="4"/>
    <n v="87063900"/>
  </r>
  <r>
    <s v="KL4249WAVTG"/>
    <x v="179"/>
    <x v="21"/>
    <x v="28"/>
    <x v="28"/>
    <x v="5"/>
    <x v="4"/>
    <x v="1"/>
    <x v="4"/>
    <s v="1000-1499Node"/>
    <x v="1"/>
    <x v="4"/>
    <n v="87063900"/>
  </r>
  <r>
    <s v="KL4249WAWTG"/>
    <x v="179"/>
    <x v="21"/>
    <x v="28"/>
    <x v="28"/>
    <x v="5"/>
    <x v="4"/>
    <x v="1"/>
    <x v="3"/>
    <s v="1500-2499Node"/>
    <x v="1"/>
    <x v="4"/>
    <n v="87063900"/>
  </r>
  <r>
    <s v="KL4249WAXTG"/>
    <x v="179"/>
    <x v="21"/>
    <x v="28"/>
    <x v="28"/>
    <x v="5"/>
    <x v="4"/>
    <x v="1"/>
    <x v="2"/>
    <s v="2500-4999Node"/>
    <x v="1"/>
    <x v="4"/>
    <n v="87063900"/>
  </r>
  <r>
    <s v="KL4249WAYTG"/>
    <x v="179"/>
    <x v="21"/>
    <x v="28"/>
    <x v="28"/>
    <x v="5"/>
    <x v="4"/>
    <x v="1"/>
    <x v="1"/>
    <s v="5000+Node"/>
    <x v="1"/>
    <x v="4"/>
    <n v="87063900"/>
  </r>
  <r>
    <s v="KL4249WARTG"/>
    <x v="179"/>
    <x v="21"/>
    <x v="28"/>
    <x v="28"/>
    <x v="5"/>
    <x v="4"/>
    <x v="1"/>
    <x v="7"/>
    <s v="100-149Node"/>
    <x v="1"/>
    <x v="4"/>
    <n v="92492400"/>
  </r>
  <r>
    <s v="KL4249WASTG"/>
    <x v="179"/>
    <x v="21"/>
    <x v="28"/>
    <x v="28"/>
    <x v="5"/>
    <x v="4"/>
    <x v="1"/>
    <x v="8"/>
    <s v="150-249Node"/>
    <x v="1"/>
    <x v="4"/>
    <n v="92492400"/>
  </r>
  <r>
    <s v="KL4249WATT4"/>
    <x v="180"/>
    <x v="21"/>
    <x v="28"/>
    <x v="28"/>
    <x v="5"/>
    <x v="4"/>
    <x v="1"/>
    <x v="6"/>
    <s v="250-499Node"/>
    <x v="2"/>
    <x v="4"/>
    <n v="95770290"/>
  </r>
  <r>
    <s v="KL4249WAUT4"/>
    <x v="180"/>
    <x v="21"/>
    <x v="28"/>
    <x v="28"/>
    <x v="5"/>
    <x v="4"/>
    <x v="1"/>
    <x v="5"/>
    <s v="500-999Node"/>
    <x v="2"/>
    <x v="4"/>
    <n v="95770290"/>
  </r>
  <r>
    <s v="KL4249WAVT4"/>
    <x v="180"/>
    <x v="21"/>
    <x v="28"/>
    <x v="28"/>
    <x v="5"/>
    <x v="4"/>
    <x v="1"/>
    <x v="4"/>
    <s v="1000-1499Node"/>
    <x v="2"/>
    <x v="4"/>
    <n v="95770290"/>
  </r>
  <r>
    <s v="KL4249WAWT4"/>
    <x v="180"/>
    <x v="21"/>
    <x v="28"/>
    <x v="28"/>
    <x v="5"/>
    <x v="4"/>
    <x v="1"/>
    <x v="3"/>
    <s v="1500-2499Node"/>
    <x v="2"/>
    <x v="4"/>
    <n v="95770290"/>
  </r>
  <r>
    <s v="KL4249WAXT4"/>
    <x v="180"/>
    <x v="21"/>
    <x v="28"/>
    <x v="28"/>
    <x v="5"/>
    <x v="4"/>
    <x v="1"/>
    <x v="2"/>
    <s v="2500-4999Node"/>
    <x v="2"/>
    <x v="4"/>
    <n v="95770290"/>
  </r>
  <r>
    <s v="KL4249WAYT4"/>
    <x v="180"/>
    <x v="21"/>
    <x v="28"/>
    <x v="28"/>
    <x v="5"/>
    <x v="4"/>
    <x v="1"/>
    <x v="1"/>
    <s v="5000+Node"/>
    <x v="2"/>
    <x v="4"/>
    <n v="95770290"/>
  </r>
  <r>
    <s v="KL4249WAQTG"/>
    <x v="179"/>
    <x v="21"/>
    <x v="28"/>
    <x v="28"/>
    <x v="5"/>
    <x v="4"/>
    <x v="1"/>
    <x v="9"/>
    <s v="50-99Node"/>
    <x v="1"/>
    <x v="4"/>
    <n v="97920900"/>
  </r>
  <r>
    <s v="KL4249WART4"/>
    <x v="180"/>
    <x v="21"/>
    <x v="28"/>
    <x v="28"/>
    <x v="5"/>
    <x v="4"/>
    <x v="1"/>
    <x v="7"/>
    <s v="100-149Node"/>
    <x v="2"/>
    <x v="4"/>
    <n v="101741640"/>
  </r>
  <r>
    <s v="KL4249WAST4"/>
    <x v="180"/>
    <x v="21"/>
    <x v="28"/>
    <x v="28"/>
    <x v="5"/>
    <x v="4"/>
    <x v="1"/>
    <x v="8"/>
    <s v="150-249Node"/>
    <x v="2"/>
    <x v="4"/>
    <n v="101741640"/>
  </r>
  <r>
    <s v="KL4249WAKTG"/>
    <x v="179"/>
    <x v="21"/>
    <x v="28"/>
    <x v="28"/>
    <x v="5"/>
    <x v="4"/>
    <x v="1"/>
    <x v="0"/>
    <s v="10-14Node"/>
    <x v="1"/>
    <x v="4"/>
    <n v="103395600"/>
  </r>
  <r>
    <s v="KL4249WAMTG"/>
    <x v="179"/>
    <x v="21"/>
    <x v="28"/>
    <x v="28"/>
    <x v="5"/>
    <x v="4"/>
    <x v="1"/>
    <x v="12"/>
    <s v="15-19Node"/>
    <x v="1"/>
    <x v="4"/>
    <n v="103395600"/>
  </r>
  <r>
    <s v="KL4249WANTG"/>
    <x v="179"/>
    <x v="21"/>
    <x v="28"/>
    <x v="28"/>
    <x v="5"/>
    <x v="4"/>
    <x v="1"/>
    <x v="13"/>
    <s v="20-24Node"/>
    <x v="1"/>
    <x v="4"/>
    <n v="103395600"/>
  </r>
  <r>
    <s v="KL4249WAPTG"/>
    <x v="179"/>
    <x v="21"/>
    <x v="28"/>
    <x v="28"/>
    <x v="5"/>
    <x v="4"/>
    <x v="1"/>
    <x v="10"/>
    <s v="25-49Node"/>
    <x v="1"/>
    <x v="4"/>
    <n v="103395600"/>
  </r>
  <r>
    <s v="KL4249WAQT4"/>
    <x v="180"/>
    <x v="21"/>
    <x v="28"/>
    <x v="28"/>
    <x v="5"/>
    <x v="4"/>
    <x v="1"/>
    <x v="9"/>
    <s v="50-99Node"/>
    <x v="2"/>
    <x v="4"/>
    <n v="107712990"/>
  </r>
  <r>
    <s v="KL4249WAATG"/>
    <x v="179"/>
    <x v="21"/>
    <x v="28"/>
    <x v="28"/>
    <x v="5"/>
    <x v="4"/>
    <x v="1"/>
    <x v="14"/>
    <s v="1-1Node"/>
    <x v="1"/>
    <x v="4"/>
    <n v="108824100"/>
  </r>
  <r>
    <s v="KL4249WABTG"/>
    <x v="179"/>
    <x v="21"/>
    <x v="28"/>
    <x v="28"/>
    <x v="5"/>
    <x v="4"/>
    <x v="1"/>
    <x v="15"/>
    <s v="2-2Node"/>
    <x v="1"/>
    <x v="4"/>
    <n v="108824100"/>
  </r>
  <r>
    <s v="KL4249WACTG"/>
    <x v="179"/>
    <x v="21"/>
    <x v="28"/>
    <x v="28"/>
    <x v="5"/>
    <x v="4"/>
    <x v="1"/>
    <x v="16"/>
    <s v="3-3Node"/>
    <x v="1"/>
    <x v="4"/>
    <n v="108824100"/>
  </r>
  <r>
    <s v="KL4249WADTG"/>
    <x v="179"/>
    <x v="21"/>
    <x v="28"/>
    <x v="28"/>
    <x v="5"/>
    <x v="4"/>
    <x v="1"/>
    <x v="17"/>
    <s v="4-4Node"/>
    <x v="1"/>
    <x v="4"/>
    <n v="108824100"/>
  </r>
  <r>
    <s v="KL4249WAETG"/>
    <x v="179"/>
    <x v="21"/>
    <x v="28"/>
    <x v="28"/>
    <x v="5"/>
    <x v="4"/>
    <x v="1"/>
    <x v="11"/>
    <s v="5-9Node"/>
    <x v="1"/>
    <x v="4"/>
    <n v="108824100"/>
  </r>
  <r>
    <s v="KL4250WATMG"/>
    <x v="181"/>
    <x v="21"/>
    <x v="29"/>
    <x v="29"/>
    <x v="5"/>
    <x v="4"/>
    <x v="1"/>
    <x v="6"/>
    <s v="250-499Node"/>
    <x v="1"/>
    <x v="1"/>
    <n v="6906900"/>
  </r>
  <r>
    <s v="KL4250WAUMG"/>
    <x v="181"/>
    <x v="21"/>
    <x v="29"/>
    <x v="29"/>
    <x v="5"/>
    <x v="4"/>
    <x v="1"/>
    <x v="5"/>
    <s v="500-999Node"/>
    <x v="1"/>
    <x v="1"/>
    <n v="6906900"/>
  </r>
  <r>
    <s v="KL4250WAVMG"/>
    <x v="181"/>
    <x v="21"/>
    <x v="29"/>
    <x v="29"/>
    <x v="5"/>
    <x v="4"/>
    <x v="1"/>
    <x v="4"/>
    <s v="1000-1499Node"/>
    <x v="1"/>
    <x v="1"/>
    <n v="6906900"/>
  </r>
  <r>
    <s v="KL4250WAWMG"/>
    <x v="181"/>
    <x v="21"/>
    <x v="29"/>
    <x v="29"/>
    <x v="5"/>
    <x v="4"/>
    <x v="1"/>
    <x v="3"/>
    <s v="1500-2499Node"/>
    <x v="1"/>
    <x v="1"/>
    <n v="6906900"/>
  </r>
  <r>
    <s v="KL4250WAXMG"/>
    <x v="181"/>
    <x v="21"/>
    <x v="29"/>
    <x v="29"/>
    <x v="5"/>
    <x v="4"/>
    <x v="1"/>
    <x v="2"/>
    <s v="2500-4999Node"/>
    <x v="1"/>
    <x v="1"/>
    <n v="6906900"/>
  </r>
  <r>
    <s v="KL4250WAYMG"/>
    <x v="181"/>
    <x v="21"/>
    <x v="29"/>
    <x v="29"/>
    <x v="5"/>
    <x v="4"/>
    <x v="1"/>
    <x v="1"/>
    <s v="5000+Node"/>
    <x v="1"/>
    <x v="1"/>
    <n v="6906900"/>
  </r>
  <r>
    <s v="KL4250WARMG"/>
    <x v="181"/>
    <x v="21"/>
    <x v="29"/>
    <x v="29"/>
    <x v="5"/>
    <x v="4"/>
    <x v="1"/>
    <x v="7"/>
    <s v="100-149Node"/>
    <x v="1"/>
    <x v="1"/>
    <n v="7345800"/>
  </r>
  <r>
    <s v="KL4250WASMG"/>
    <x v="181"/>
    <x v="21"/>
    <x v="29"/>
    <x v="29"/>
    <x v="5"/>
    <x v="4"/>
    <x v="1"/>
    <x v="8"/>
    <s v="150-249Node"/>
    <x v="1"/>
    <x v="1"/>
    <n v="7345800"/>
  </r>
  <r>
    <s v="KL4250WATM4"/>
    <x v="182"/>
    <x v="21"/>
    <x v="29"/>
    <x v="29"/>
    <x v="5"/>
    <x v="4"/>
    <x v="1"/>
    <x v="6"/>
    <s v="250-499Node"/>
    <x v="2"/>
    <x v="1"/>
    <n v="7597590"/>
  </r>
  <r>
    <s v="KL4250WAUM4"/>
    <x v="182"/>
    <x v="21"/>
    <x v="29"/>
    <x v="29"/>
    <x v="5"/>
    <x v="4"/>
    <x v="1"/>
    <x v="5"/>
    <s v="500-999Node"/>
    <x v="2"/>
    <x v="1"/>
    <n v="7597590"/>
  </r>
  <r>
    <s v="KL4250WAVM4"/>
    <x v="182"/>
    <x v="21"/>
    <x v="29"/>
    <x v="29"/>
    <x v="5"/>
    <x v="4"/>
    <x v="1"/>
    <x v="4"/>
    <s v="1000-1499Node"/>
    <x v="2"/>
    <x v="1"/>
    <n v="7597590"/>
  </r>
  <r>
    <s v="KL4250WAWM4"/>
    <x v="182"/>
    <x v="21"/>
    <x v="29"/>
    <x v="29"/>
    <x v="5"/>
    <x v="4"/>
    <x v="1"/>
    <x v="3"/>
    <s v="1500-2499Node"/>
    <x v="2"/>
    <x v="1"/>
    <n v="7597590"/>
  </r>
  <r>
    <s v="KL4250WAXM4"/>
    <x v="182"/>
    <x v="21"/>
    <x v="29"/>
    <x v="29"/>
    <x v="5"/>
    <x v="4"/>
    <x v="1"/>
    <x v="2"/>
    <s v="2500-4999Node"/>
    <x v="2"/>
    <x v="1"/>
    <n v="7597590"/>
  </r>
  <r>
    <s v="KL4250WAYM4"/>
    <x v="182"/>
    <x v="21"/>
    <x v="29"/>
    <x v="29"/>
    <x v="5"/>
    <x v="4"/>
    <x v="1"/>
    <x v="1"/>
    <s v="5000+Node"/>
    <x v="2"/>
    <x v="1"/>
    <n v="7597590"/>
  </r>
  <r>
    <s v="KL4250WAQMG"/>
    <x v="181"/>
    <x v="21"/>
    <x v="29"/>
    <x v="29"/>
    <x v="5"/>
    <x v="4"/>
    <x v="1"/>
    <x v="9"/>
    <s v="50-99Node"/>
    <x v="1"/>
    <x v="1"/>
    <n v="7761600"/>
  </r>
  <r>
    <s v="KL4250WARM4"/>
    <x v="182"/>
    <x v="21"/>
    <x v="29"/>
    <x v="29"/>
    <x v="5"/>
    <x v="4"/>
    <x v="1"/>
    <x v="7"/>
    <s v="100-149Node"/>
    <x v="2"/>
    <x v="1"/>
    <n v="8080380"/>
  </r>
  <r>
    <s v="KL4250WASM4"/>
    <x v="182"/>
    <x v="21"/>
    <x v="29"/>
    <x v="29"/>
    <x v="5"/>
    <x v="4"/>
    <x v="1"/>
    <x v="8"/>
    <s v="150-249Node"/>
    <x v="2"/>
    <x v="1"/>
    <n v="8080380"/>
  </r>
  <r>
    <s v="KL4250WAKMG"/>
    <x v="181"/>
    <x v="21"/>
    <x v="29"/>
    <x v="29"/>
    <x v="5"/>
    <x v="4"/>
    <x v="1"/>
    <x v="0"/>
    <s v="10-14Node"/>
    <x v="1"/>
    <x v="1"/>
    <n v="8200500"/>
  </r>
  <r>
    <s v="KL4250WAMMG"/>
    <x v="181"/>
    <x v="21"/>
    <x v="29"/>
    <x v="29"/>
    <x v="5"/>
    <x v="4"/>
    <x v="1"/>
    <x v="12"/>
    <s v="15-19Node"/>
    <x v="1"/>
    <x v="1"/>
    <n v="8200500"/>
  </r>
  <r>
    <s v="KL4250WANMG"/>
    <x v="181"/>
    <x v="21"/>
    <x v="29"/>
    <x v="29"/>
    <x v="5"/>
    <x v="4"/>
    <x v="1"/>
    <x v="13"/>
    <s v="20-24Node"/>
    <x v="1"/>
    <x v="1"/>
    <n v="8200500"/>
  </r>
  <r>
    <s v="KL4250WAPMG"/>
    <x v="181"/>
    <x v="21"/>
    <x v="29"/>
    <x v="29"/>
    <x v="5"/>
    <x v="4"/>
    <x v="1"/>
    <x v="10"/>
    <s v="25-49Node"/>
    <x v="1"/>
    <x v="1"/>
    <n v="8200500"/>
  </r>
  <r>
    <s v="KL4250WAQM4"/>
    <x v="182"/>
    <x v="21"/>
    <x v="29"/>
    <x v="29"/>
    <x v="5"/>
    <x v="4"/>
    <x v="1"/>
    <x v="9"/>
    <s v="50-99Node"/>
    <x v="2"/>
    <x v="1"/>
    <n v="8537760"/>
  </r>
  <r>
    <s v="KL4250WAAMG"/>
    <x v="181"/>
    <x v="21"/>
    <x v="29"/>
    <x v="29"/>
    <x v="5"/>
    <x v="4"/>
    <x v="1"/>
    <x v="14"/>
    <s v="1-1Node"/>
    <x v="1"/>
    <x v="1"/>
    <n v="8639400"/>
  </r>
  <r>
    <s v="KL4250WABMG"/>
    <x v="181"/>
    <x v="21"/>
    <x v="29"/>
    <x v="29"/>
    <x v="5"/>
    <x v="4"/>
    <x v="1"/>
    <x v="15"/>
    <s v="2-2Node"/>
    <x v="1"/>
    <x v="1"/>
    <n v="8639400"/>
  </r>
  <r>
    <s v="KL4250WACMG"/>
    <x v="181"/>
    <x v="21"/>
    <x v="29"/>
    <x v="29"/>
    <x v="5"/>
    <x v="4"/>
    <x v="1"/>
    <x v="16"/>
    <s v="3-3Node"/>
    <x v="1"/>
    <x v="1"/>
    <n v="8639400"/>
  </r>
  <r>
    <s v="KL4250WADMG"/>
    <x v="181"/>
    <x v="21"/>
    <x v="29"/>
    <x v="29"/>
    <x v="5"/>
    <x v="4"/>
    <x v="1"/>
    <x v="17"/>
    <s v="4-4Node"/>
    <x v="1"/>
    <x v="1"/>
    <n v="8639400"/>
  </r>
  <r>
    <s v="KL4250WAEMG"/>
    <x v="181"/>
    <x v="21"/>
    <x v="29"/>
    <x v="29"/>
    <x v="5"/>
    <x v="4"/>
    <x v="1"/>
    <x v="11"/>
    <s v="5-9Node"/>
    <x v="1"/>
    <x v="1"/>
    <n v="8639400"/>
  </r>
  <r>
    <s v="KL4250WATFG"/>
    <x v="183"/>
    <x v="21"/>
    <x v="29"/>
    <x v="29"/>
    <x v="5"/>
    <x v="4"/>
    <x v="1"/>
    <x v="6"/>
    <s v="250-499Node"/>
    <x v="1"/>
    <x v="2"/>
    <n v="69069000"/>
  </r>
  <r>
    <s v="KL4250WAUFG"/>
    <x v="183"/>
    <x v="21"/>
    <x v="29"/>
    <x v="29"/>
    <x v="5"/>
    <x v="4"/>
    <x v="1"/>
    <x v="5"/>
    <s v="500-999Node"/>
    <x v="1"/>
    <x v="2"/>
    <n v="69069000"/>
  </r>
  <r>
    <s v="KL4250WAVFG"/>
    <x v="183"/>
    <x v="21"/>
    <x v="29"/>
    <x v="29"/>
    <x v="5"/>
    <x v="4"/>
    <x v="1"/>
    <x v="4"/>
    <s v="1000-1499Node"/>
    <x v="1"/>
    <x v="2"/>
    <n v="69069000"/>
  </r>
  <r>
    <s v="KL4250WAWFG"/>
    <x v="183"/>
    <x v="21"/>
    <x v="29"/>
    <x v="29"/>
    <x v="5"/>
    <x v="4"/>
    <x v="1"/>
    <x v="3"/>
    <s v="1500-2499Node"/>
    <x v="1"/>
    <x v="2"/>
    <n v="69069000"/>
  </r>
  <r>
    <s v="KL4250WAXFG"/>
    <x v="183"/>
    <x v="21"/>
    <x v="29"/>
    <x v="29"/>
    <x v="5"/>
    <x v="4"/>
    <x v="1"/>
    <x v="2"/>
    <s v="2500-4999Node"/>
    <x v="1"/>
    <x v="2"/>
    <n v="69069000"/>
  </r>
  <r>
    <s v="KL4250WAYFG"/>
    <x v="183"/>
    <x v="21"/>
    <x v="29"/>
    <x v="29"/>
    <x v="5"/>
    <x v="4"/>
    <x v="1"/>
    <x v="1"/>
    <s v="5000+Node"/>
    <x v="1"/>
    <x v="2"/>
    <n v="69069000"/>
  </r>
  <r>
    <s v="KL4250WARFG"/>
    <x v="183"/>
    <x v="21"/>
    <x v="29"/>
    <x v="29"/>
    <x v="5"/>
    <x v="4"/>
    <x v="1"/>
    <x v="7"/>
    <s v="100-149Node"/>
    <x v="1"/>
    <x v="2"/>
    <n v="73388700"/>
  </r>
  <r>
    <s v="KL4250WASFG"/>
    <x v="183"/>
    <x v="21"/>
    <x v="29"/>
    <x v="29"/>
    <x v="5"/>
    <x v="4"/>
    <x v="1"/>
    <x v="8"/>
    <s v="150-249Node"/>
    <x v="1"/>
    <x v="2"/>
    <n v="73388700"/>
  </r>
  <r>
    <s v="KL4250WATF4"/>
    <x v="184"/>
    <x v="21"/>
    <x v="29"/>
    <x v="29"/>
    <x v="5"/>
    <x v="4"/>
    <x v="1"/>
    <x v="6"/>
    <s v="250-499Node"/>
    <x v="2"/>
    <x v="2"/>
    <n v="75975900"/>
  </r>
  <r>
    <s v="KL4250WAUF4"/>
    <x v="184"/>
    <x v="21"/>
    <x v="29"/>
    <x v="29"/>
    <x v="5"/>
    <x v="4"/>
    <x v="1"/>
    <x v="5"/>
    <s v="500-999Node"/>
    <x v="2"/>
    <x v="2"/>
    <n v="75975900"/>
  </r>
  <r>
    <s v="KL4250WAVF4"/>
    <x v="184"/>
    <x v="21"/>
    <x v="29"/>
    <x v="29"/>
    <x v="5"/>
    <x v="4"/>
    <x v="1"/>
    <x v="4"/>
    <s v="1000-1499Node"/>
    <x v="2"/>
    <x v="2"/>
    <n v="75975900"/>
  </r>
  <r>
    <s v="KL4250WAWF4"/>
    <x v="184"/>
    <x v="21"/>
    <x v="29"/>
    <x v="29"/>
    <x v="5"/>
    <x v="4"/>
    <x v="1"/>
    <x v="3"/>
    <s v="1500-2499Node"/>
    <x v="2"/>
    <x v="2"/>
    <n v="75975900"/>
  </r>
  <r>
    <s v="KL4250WAXF4"/>
    <x v="184"/>
    <x v="21"/>
    <x v="29"/>
    <x v="29"/>
    <x v="5"/>
    <x v="4"/>
    <x v="1"/>
    <x v="2"/>
    <s v="2500-4999Node"/>
    <x v="2"/>
    <x v="2"/>
    <n v="75975900"/>
  </r>
  <r>
    <s v="KL4250WAYF4"/>
    <x v="184"/>
    <x v="21"/>
    <x v="29"/>
    <x v="29"/>
    <x v="5"/>
    <x v="4"/>
    <x v="1"/>
    <x v="1"/>
    <s v="5000+Node"/>
    <x v="2"/>
    <x v="2"/>
    <n v="75975900"/>
  </r>
  <r>
    <s v="KL4250WAQFG"/>
    <x v="183"/>
    <x v="21"/>
    <x v="29"/>
    <x v="29"/>
    <x v="5"/>
    <x v="4"/>
    <x v="1"/>
    <x v="9"/>
    <s v="50-99Node"/>
    <x v="1"/>
    <x v="2"/>
    <n v="77708400"/>
  </r>
  <r>
    <s v="KL4250WARF4"/>
    <x v="184"/>
    <x v="21"/>
    <x v="29"/>
    <x v="29"/>
    <x v="5"/>
    <x v="4"/>
    <x v="1"/>
    <x v="7"/>
    <s v="100-149Node"/>
    <x v="2"/>
    <x v="2"/>
    <n v="80727570"/>
  </r>
  <r>
    <s v="KL4250WASF4"/>
    <x v="184"/>
    <x v="21"/>
    <x v="29"/>
    <x v="29"/>
    <x v="5"/>
    <x v="4"/>
    <x v="1"/>
    <x v="8"/>
    <s v="150-249Node"/>
    <x v="2"/>
    <x v="2"/>
    <n v="80727570"/>
  </r>
  <r>
    <s v="KL4250WAKFG"/>
    <x v="183"/>
    <x v="21"/>
    <x v="29"/>
    <x v="29"/>
    <x v="5"/>
    <x v="4"/>
    <x v="1"/>
    <x v="0"/>
    <s v="10-14Node"/>
    <x v="1"/>
    <x v="2"/>
    <n v="82028100"/>
  </r>
  <r>
    <s v="KL4250WAMFG"/>
    <x v="183"/>
    <x v="21"/>
    <x v="29"/>
    <x v="29"/>
    <x v="5"/>
    <x v="4"/>
    <x v="1"/>
    <x v="12"/>
    <s v="15-19Node"/>
    <x v="1"/>
    <x v="2"/>
    <n v="82028100"/>
  </r>
  <r>
    <s v="KL4250WANFG"/>
    <x v="183"/>
    <x v="21"/>
    <x v="29"/>
    <x v="29"/>
    <x v="5"/>
    <x v="4"/>
    <x v="1"/>
    <x v="13"/>
    <s v="20-24Node"/>
    <x v="1"/>
    <x v="2"/>
    <n v="82028100"/>
  </r>
  <r>
    <s v="KL4250WAPFG"/>
    <x v="183"/>
    <x v="21"/>
    <x v="29"/>
    <x v="29"/>
    <x v="5"/>
    <x v="4"/>
    <x v="1"/>
    <x v="10"/>
    <s v="25-49Node"/>
    <x v="1"/>
    <x v="2"/>
    <n v="82028100"/>
  </r>
  <r>
    <s v="KL4250WAQF4"/>
    <x v="184"/>
    <x v="21"/>
    <x v="29"/>
    <x v="29"/>
    <x v="5"/>
    <x v="4"/>
    <x v="1"/>
    <x v="9"/>
    <s v="50-99Node"/>
    <x v="2"/>
    <x v="2"/>
    <n v="85479240"/>
  </r>
  <r>
    <s v="KL4250WAAFG"/>
    <x v="183"/>
    <x v="21"/>
    <x v="29"/>
    <x v="29"/>
    <x v="5"/>
    <x v="4"/>
    <x v="1"/>
    <x v="14"/>
    <s v="1-1Node"/>
    <x v="1"/>
    <x v="2"/>
    <n v="86347800"/>
  </r>
  <r>
    <s v="KL4250WABFG"/>
    <x v="183"/>
    <x v="21"/>
    <x v="29"/>
    <x v="29"/>
    <x v="5"/>
    <x v="4"/>
    <x v="1"/>
    <x v="15"/>
    <s v="2-2Node"/>
    <x v="1"/>
    <x v="2"/>
    <n v="86347800"/>
  </r>
  <r>
    <s v="KL4250WACFG"/>
    <x v="183"/>
    <x v="21"/>
    <x v="29"/>
    <x v="29"/>
    <x v="5"/>
    <x v="4"/>
    <x v="1"/>
    <x v="16"/>
    <s v="3-3Node"/>
    <x v="1"/>
    <x v="2"/>
    <n v="86347800"/>
  </r>
  <r>
    <s v="KL4250WADFG"/>
    <x v="183"/>
    <x v="21"/>
    <x v="29"/>
    <x v="29"/>
    <x v="5"/>
    <x v="4"/>
    <x v="1"/>
    <x v="17"/>
    <s v="4-4Node"/>
    <x v="1"/>
    <x v="2"/>
    <n v="86347800"/>
  </r>
  <r>
    <s v="KL4250WAEFG"/>
    <x v="183"/>
    <x v="21"/>
    <x v="29"/>
    <x v="29"/>
    <x v="5"/>
    <x v="4"/>
    <x v="1"/>
    <x v="11"/>
    <s v="5-9Node"/>
    <x v="1"/>
    <x v="2"/>
    <n v="86347800"/>
  </r>
  <r>
    <s v="KL4250WATDG"/>
    <x v="185"/>
    <x v="21"/>
    <x v="29"/>
    <x v="29"/>
    <x v="5"/>
    <x v="4"/>
    <x v="1"/>
    <x v="6"/>
    <s v="250-499Node"/>
    <x v="1"/>
    <x v="3"/>
    <n v="110510400"/>
  </r>
  <r>
    <s v="KL4250WAUDG"/>
    <x v="185"/>
    <x v="21"/>
    <x v="29"/>
    <x v="29"/>
    <x v="5"/>
    <x v="4"/>
    <x v="1"/>
    <x v="5"/>
    <s v="500-999Node"/>
    <x v="1"/>
    <x v="3"/>
    <n v="110510400"/>
  </r>
  <r>
    <s v="KL4250WAVDG"/>
    <x v="185"/>
    <x v="21"/>
    <x v="29"/>
    <x v="29"/>
    <x v="5"/>
    <x v="4"/>
    <x v="1"/>
    <x v="4"/>
    <s v="1000-1499Node"/>
    <x v="1"/>
    <x v="3"/>
    <n v="110510400"/>
  </r>
  <r>
    <s v="KL4250WAWDG"/>
    <x v="185"/>
    <x v="21"/>
    <x v="29"/>
    <x v="29"/>
    <x v="5"/>
    <x v="4"/>
    <x v="1"/>
    <x v="3"/>
    <s v="1500-2499Node"/>
    <x v="1"/>
    <x v="3"/>
    <n v="110510400"/>
  </r>
  <r>
    <s v="KL4250WAXDG"/>
    <x v="185"/>
    <x v="21"/>
    <x v="29"/>
    <x v="29"/>
    <x v="5"/>
    <x v="4"/>
    <x v="1"/>
    <x v="2"/>
    <s v="2500-4999Node"/>
    <x v="1"/>
    <x v="3"/>
    <n v="110510400"/>
  </r>
  <r>
    <s v="KL4250WAYDG"/>
    <x v="185"/>
    <x v="21"/>
    <x v="29"/>
    <x v="29"/>
    <x v="5"/>
    <x v="4"/>
    <x v="1"/>
    <x v="1"/>
    <s v="5000+Node"/>
    <x v="1"/>
    <x v="3"/>
    <n v="110510400"/>
  </r>
  <r>
    <s v="KL4250WARDG"/>
    <x v="185"/>
    <x v="21"/>
    <x v="29"/>
    <x v="29"/>
    <x v="5"/>
    <x v="4"/>
    <x v="1"/>
    <x v="7"/>
    <s v="100-149Node"/>
    <x v="1"/>
    <x v="3"/>
    <n v="117417300"/>
  </r>
  <r>
    <s v="KL4250WASDG"/>
    <x v="185"/>
    <x v="21"/>
    <x v="29"/>
    <x v="29"/>
    <x v="5"/>
    <x v="4"/>
    <x v="1"/>
    <x v="8"/>
    <s v="150-249Node"/>
    <x v="1"/>
    <x v="3"/>
    <n v="117417300"/>
  </r>
  <r>
    <s v="KL4250WATD4"/>
    <x v="186"/>
    <x v="21"/>
    <x v="29"/>
    <x v="29"/>
    <x v="5"/>
    <x v="4"/>
    <x v="1"/>
    <x v="6"/>
    <s v="250-499Node"/>
    <x v="2"/>
    <x v="3"/>
    <n v="121561440"/>
  </r>
  <r>
    <s v="KL4250WAUD4"/>
    <x v="186"/>
    <x v="21"/>
    <x v="29"/>
    <x v="29"/>
    <x v="5"/>
    <x v="4"/>
    <x v="1"/>
    <x v="5"/>
    <s v="500-999Node"/>
    <x v="2"/>
    <x v="3"/>
    <n v="121561440"/>
  </r>
  <r>
    <s v="KL4250WAVD4"/>
    <x v="186"/>
    <x v="21"/>
    <x v="29"/>
    <x v="29"/>
    <x v="5"/>
    <x v="4"/>
    <x v="1"/>
    <x v="4"/>
    <s v="1000-1499Node"/>
    <x v="2"/>
    <x v="3"/>
    <n v="121561440"/>
  </r>
  <r>
    <s v="KL4250WAWD4"/>
    <x v="186"/>
    <x v="21"/>
    <x v="29"/>
    <x v="29"/>
    <x v="5"/>
    <x v="4"/>
    <x v="1"/>
    <x v="3"/>
    <s v="1500-2499Node"/>
    <x v="2"/>
    <x v="3"/>
    <n v="121561440"/>
  </r>
  <r>
    <s v="KL4250WAXD4"/>
    <x v="186"/>
    <x v="21"/>
    <x v="29"/>
    <x v="29"/>
    <x v="5"/>
    <x v="4"/>
    <x v="1"/>
    <x v="2"/>
    <s v="2500-4999Node"/>
    <x v="2"/>
    <x v="3"/>
    <n v="121561440"/>
  </r>
  <r>
    <s v="KL4250WAYD4"/>
    <x v="186"/>
    <x v="21"/>
    <x v="29"/>
    <x v="29"/>
    <x v="5"/>
    <x v="4"/>
    <x v="1"/>
    <x v="1"/>
    <s v="5000+Node"/>
    <x v="2"/>
    <x v="3"/>
    <n v="121561440"/>
  </r>
  <r>
    <s v="KL4250WAQDG"/>
    <x v="185"/>
    <x v="21"/>
    <x v="29"/>
    <x v="29"/>
    <x v="5"/>
    <x v="4"/>
    <x v="1"/>
    <x v="9"/>
    <s v="50-99Node"/>
    <x v="1"/>
    <x v="3"/>
    <n v="124324200"/>
  </r>
  <r>
    <s v="KL4250WARD4"/>
    <x v="186"/>
    <x v="21"/>
    <x v="29"/>
    <x v="29"/>
    <x v="5"/>
    <x v="4"/>
    <x v="1"/>
    <x v="7"/>
    <s v="100-149Node"/>
    <x v="2"/>
    <x v="3"/>
    <n v="129159030"/>
  </r>
  <r>
    <s v="KL4250WASD4"/>
    <x v="186"/>
    <x v="21"/>
    <x v="29"/>
    <x v="29"/>
    <x v="5"/>
    <x v="4"/>
    <x v="1"/>
    <x v="8"/>
    <s v="150-249Node"/>
    <x v="2"/>
    <x v="3"/>
    <n v="129159030"/>
  </r>
  <r>
    <s v="KL4250WAKDG"/>
    <x v="185"/>
    <x v="21"/>
    <x v="29"/>
    <x v="29"/>
    <x v="5"/>
    <x v="4"/>
    <x v="1"/>
    <x v="0"/>
    <s v="10-14Node"/>
    <x v="1"/>
    <x v="3"/>
    <n v="131254200"/>
  </r>
  <r>
    <s v="KL4250WAMDG"/>
    <x v="185"/>
    <x v="21"/>
    <x v="29"/>
    <x v="29"/>
    <x v="5"/>
    <x v="4"/>
    <x v="1"/>
    <x v="12"/>
    <s v="15-19Node"/>
    <x v="1"/>
    <x v="3"/>
    <n v="131254200"/>
  </r>
  <r>
    <s v="KL4250WANDG"/>
    <x v="185"/>
    <x v="21"/>
    <x v="29"/>
    <x v="29"/>
    <x v="5"/>
    <x v="4"/>
    <x v="1"/>
    <x v="13"/>
    <s v="20-24Node"/>
    <x v="1"/>
    <x v="3"/>
    <n v="131254200"/>
  </r>
  <r>
    <s v="KL4250WAPDG"/>
    <x v="185"/>
    <x v="21"/>
    <x v="29"/>
    <x v="29"/>
    <x v="5"/>
    <x v="4"/>
    <x v="1"/>
    <x v="10"/>
    <s v="25-49Node"/>
    <x v="1"/>
    <x v="3"/>
    <n v="131254200"/>
  </r>
  <r>
    <s v="KL4250WAQD4"/>
    <x v="186"/>
    <x v="21"/>
    <x v="29"/>
    <x v="29"/>
    <x v="5"/>
    <x v="4"/>
    <x v="1"/>
    <x v="9"/>
    <s v="50-99Node"/>
    <x v="2"/>
    <x v="3"/>
    <n v="136756620"/>
  </r>
  <r>
    <s v="KL4250WAADG"/>
    <x v="185"/>
    <x v="21"/>
    <x v="29"/>
    <x v="29"/>
    <x v="5"/>
    <x v="4"/>
    <x v="1"/>
    <x v="14"/>
    <s v="1-1Node"/>
    <x v="1"/>
    <x v="3"/>
    <n v="138161100"/>
  </r>
  <r>
    <s v="KL4250WABDG"/>
    <x v="185"/>
    <x v="21"/>
    <x v="29"/>
    <x v="29"/>
    <x v="5"/>
    <x v="4"/>
    <x v="1"/>
    <x v="15"/>
    <s v="2-2Node"/>
    <x v="1"/>
    <x v="3"/>
    <n v="138161100"/>
  </r>
  <r>
    <s v="KL4250WACDG"/>
    <x v="185"/>
    <x v="21"/>
    <x v="29"/>
    <x v="29"/>
    <x v="5"/>
    <x v="4"/>
    <x v="1"/>
    <x v="16"/>
    <s v="3-3Node"/>
    <x v="1"/>
    <x v="3"/>
    <n v="138161100"/>
  </r>
  <r>
    <s v="KL4250WADDG"/>
    <x v="185"/>
    <x v="21"/>
    <x v="29"/>
    <x v="29"/>
    <x v="5"/>
    <x v="4"/>
    <x v="1"/>
    <x v="17"/>
    <s v="4-4Node"/>
    <x v="1"/>
    <x v="3"/>
    <n v="138161100"/>
  </r>
  <r>
    <s v="KL4250WAEDG"/>
    <x v="185"/>
    <x v="21"/>
    <x v="29"/>
    <x v="29"/>
    <x v="5"/>
    <x v="4"/>
    <x v="1"/>
    <x v="11"/>
    <s v="5-9Node"/>
    <x v="1"/>
    <x v="3"/>
    <n v="138161100"/>
  </r>
  <r>
    <s v="KL4250WATTG"/>
    <x v="187"/>
    <x v="21"/>
    <x v="29"/>
    <x v="29"/>
    <x v="5"/>
    <x v="4"/>
    <x v="1"/>
    <x v="6"/>
    <s v="250-499Node"/>
    <x v="1"/>
    <x v="4"/>
    <n v="145044900"/>
  </r>
  <r>
    <s v="KL4250WAUTG"/>
    <x v="187"/>
    <x v="21"/>
    <x v="29"/>
    <x v="29"/>
    <x v="5"/>
    <x v="4"/>
    <x v="1"/>
    <x v="5"/>
    <s v="500-999Node"/>
    <x v="1"/>
    <x v="4"/>
    <n v="145044900"/>
  </r>
  <r>
    <s v="KL4250WAVTG"/>
    <x v="187"/>
    <x v="21"/>
    <x v="29"/>
    <x v="29"/>
    <x v="5"/>
    <x v="4"/>
    <x v="1"/>
    <x v="4"/>
    <s v="1000-1499Node"/>
    <x v="1"/>
    <x v="4"/>
    <n v="145044900"/>
  </r>
  <r>
    <s v="KL4250WAWTG"/>
    <x v="187"/>
    <x v="21"/>
    <x v="29"/>
    <x v="29"/>
    <x v="5"/>
    <x v="4"/>
    <x v="1"/>
    <x v="3"/>
    <s v="1500-2499Node"/>
    <x v="1"/>
    <x v="4"/>
    <n v="145044900"/>
  </r>
  <r>
    <s v="KL4250WAXTG"/>
    <x v="187"/>
    <x v="21"/>
    <x v="29"/>
    <x v="29"/>
    <x v="5"/>
    <x v="4"/>
    <x v="1"/>
    <x v="2"/>
    <s v="2500-4999Node"/>
    <x v="1"/>
    <x v="4"/>
    <n v="145044900"/>
  </r>
  <r>
    <s v="KL4250WAYTG"/>
    <x v="187"/>
    <x v="21"/>
    <x v="29"/>
    <x v="29"/>
    <x v="5"/>
    <x v="4"/>
    <x v="1"/>
    <x v="1"/>
    <s v="5000+Node"/>
    <x v="1"/>
    <x v="4"/>
    <n v="145044900"/>
  </r>
  <r>
    <s v="KL4250WARTG"/>
    <x v="187"/>
    <x v="21"/>
    <x v="29"/>
    <x v="29"/>
    <x v="5"/>
    <x v="4"/>
    <x v="1"/>
    <x v="7"/>
    <s v="100-149Node"/>
    <x v="1"/>
    <x v="4"/>
    <n v="154123200"/>
  </r>
  <r>
    <s v="KL4250WASTG"/>
    <x v="187"/>
    <x v="21"/>
    <x v="29"/>
    <x v="29"/>
    <x v="5"/>
    <x v="4"/>
    <x v="1"/>
    <x v="8"/>
    <s v="150-249Node"/>
    <x v="1"/>
    <x v="4"/>
    <n v="154123200"/>
  </r>
  <r>
    <s v="KL4250WATT4"/>
    <x v="188"/>
    <x v="21"/>
    <x v="29"/>
    <x v="29"/>
    <x v="5"/>
    <x v="4"/>
    <x v="1"/>
    <x v="6"/>
    <s v="250-499Node"/>
    <x v="2"/>
    <x v="4"/>
    <n v="159549390"/>
  </r>
  <r>
    <s v="KL4250WAUT4"/>
    <x v="188"/>
    <x v="21"/>
    <x v="29"/>
    <x v="29"/>
    <x v="5"/>
    <x v="4"/>
    <x v="1"/>
    <x v="5"/>
    <s v="500-999Node"/>
    <x v="2"/>
    <x v="4"/>
    <n v="159549390"/>
  </r>
  <r>
    <s v="KL4250WAVT4"/>
    <x v="188"/>
    <x v="21"/>
    <x v="29"/>
    <x v="29"/>
    <x v="5"/>
    <x v="4"/>
    <x v="1"/>
    <x v="4"/>
    <s v="1000-1499Node"/>
    <x v="2"/>
    <x v="4"/>
    <n v="159549390"/>
  </r>
  <r>
    <s v="KL4250WAWT4"/>
    <x v="188"/>
    <x v="21"/>
    <x v="29"/>
    <x v="29"/>
    <x v="5"/>
    <x v="4"/>
    <x v="1"/>
    <x v="3"/>
    <s v="1500-2499Node"/>
    <x v="2"/>
    <x v="4"/>
    <n v="159549390"/>
  </r>
  <r>
    <s v="KL4250WAXT4"/>
    <x v="188"/>
    <x v="21"/>
    <x v="29"/>
    <x v="29"/>
    <x v="5"/>
    <x v="4"/>
    <x v="1"/>
    <x v="2"/>
    <s v="2500-4999Node"/>
    <x v="2"/>
    <x v="4"/>
    <n v="159549390"/>
  </r>
  <r>
    <s v="KL4250WAYT4"/>
    <x v="188"/>
    <x v="21"/>
    <x v="29"/>
    <x v="29"/>
    <x v="5"/>
    <x v="4"/>
    <x v="1"/>
    <x v="1"/>
    <s v="5000+Node"/>
    <x v="2"/>
    <x v="4"/>
    <n v="159549390"/>
  </r>
  <r>
    <s v="KL4250WAQTG"/>
    <x v="187"/>
    <x v="21"/>
    <x v="29"/>
    <x v="29"/>
    <x v="5"/>
    <x v="4"/>
    <x v="1"/>
    <x v="9"/>
    <s v="50-99Node"/>
    <x v="1"/>
    <x v="4"/>
    <n v="163178400"/>
  </r>
  <r>
    <s v="KL4250WART4"/>
    <x v="188"/>
    <x v="21"/>
    <x v="29"/>
    <x v="29"/>
    <x v="5"/>
    <x v="4"/>
    <x v="1"/>
    <x v="7"/>
    <s v="100-149Node"/>
    <x v="2"/>
    <x v="4"/>
    <n v="169535520"/>
  </r>
  <r>
    <s v="KL4250WAST4"/>
    <x v="188"/>
    <x v="21"/>
    <x v="29"/>
    <x v="29"/>
    <x v="5"/>
    <x v="4"/>
    <x v="1"/>
    <x v="8"/>
    <s v="150-249Node"/>
    <x v="2"/>
    <x v="4"/>
    <n v="169535520"/>
  </r>
  <r>
    <s v="KL4250WAKTG"/>
    <x v="187"/>
    <x v="21"/>
    <x v="29"/>
    <x v="29"/>
    <x v="5"/>
    <x v="4"/>
    <x v="1"/>
    <x v="0"/>
    <s v="10-14Node"/>
    <x v="1"/>
    <x v="4"/>
    <n v="172256700"/>
  </r>
  <r>
    <s v="KL4250WAMTG"/>
    <x v="187"/>
    <x v="21"/>
    <x v="29"/>
    <x v="29"/>
    <x v="5"/>
    <x v="4"/>
    <x v="1"/>
    <x v="12"/>
    <s v="15-19Node"/>
    <x v="1"/>
    <x v="4"/>
    <n v="172256700"/>
  </r>
  <r>
    <s v="KL4250WANTG"/>
    <x v="187"/>
    <x v="21"/>
    <x v="29"/>
    <x v="29"/>
    <x v="5"/>
    <x v="4"/>
    <x v="1"/>
    <x v="13"/>
    <s v="20-24Node"/>
    <x v="1"/>
    <x v="4"/>
    <n v="172256700"/>
  </r>
  <r>
    <s v="KL4250WAPTG"/>
    <x v="187"/>
    <x v="21"/>
    <x v="29"/>
    <x v="29"/>
    <x v="5"/>
    <x v="4"/>
    <x v="1"/>
    <x v="10"/>
    <s v="25-49Node"/>
    <x v="1"/>
    <x v="4"/>
    <n v="172256700"/>
  </r>
  <r>
    <s v="KL4250WAQT4"/>
    <x v="188"/>
    <x v="21"/>
    <x v="29"/>
    <x v="29"/>
    <x v="5"/>
    <x v="4"/>
    <x v="1"/>
    <x v="9"/>
    <s v="50-99Node"/>
    <x v="2"/>
    <x v="4"/>
    <n v="179496240"/>
  </r>
  <r>
    <s v="KL4250WAATG"/>
    <x v="187"/>
    <x v="21"/>
    <x v="29"/>
    <x v="29"/>
    <x v="5"/>
    <x v="4"/>
    <x v="1"/>
    <x v="14"/>
    <s v="1-1Node"/>
    <x v="1"/>
    <x v="4"/>
    <n v="181335000"/>
  </r>
  <r>
    <s v="KL4250WABTG"/>
    <x v="187"/>
    <x v="21"/>
    <x v="29"/>
    <x v="29"/>
    <x v="5"/>
    <x v="4"/>
    <x v="1"/>
    <x v="15"/>
    <s v="2-2Node"/>
    <x v="1"/>
    <x v="4"/>
    <n v="181335000"/>
  </r>
  <r>
    <s v="KL4250WACTG"/>
    <x v="187"/>
    <x v="21"/>
    <x v="29"/>
    <x v="29"/>
    <x v="5"/>
    <x v="4"/>
    <x v="1"/>
    <x v="16"/>
    <s v="3-3Node"/>
    <x v="1"/>
    <x v="4"/>
    <n v="181335000"/>
  </r>
  <r>
    <s v="KL4250WADTG"/>
    <x v="187"/>
    <x v="21"/>
    <x v="29"/>
    <x v="29"/>
    <x v="5"/>
    <x v="4"/>
    <x v="1"/>
    <x v="17"/>
    <s v="4-4Node"/>
    <x v="1"/>
    <x v="4"/>
    <n v="181335000"/>
  </r>
  <r>
    <s v="KL4250WAETG"/>
    <x v="187"/>
    <x v="21"/>
    <x v="29"/>
    <x v="29"/>
    <x v="5"/>
    <x v="4"/>
    <x v="1"/>
    <x v="11"/>
    <s v="5-9Node"/>
    <x v="1"/>
    <x v="4"/>
    <n v="181335000"/>
  </r>
  <r>
    <s v="KL4265WATMG"/>
    <x v="189"/>
    <x v="21"/>
    <x v="30"/>
    <x v="30"/>
    <x v="5"/>
    <x v="4"/>
    <x v="1"/>
    <x v="6"/>
    <s v="250-499Node"/>
    <x v="1"/>
    <x v="1"/>
    <n v="7597590"/>
  </r>
  <r>
    <s v="KL4265WAUMG"/>
    <x v="189"/>
    <x v="21"/>
    <x v="30"/>
    <x v="30"/>
    <x v="5"/>
    <x v="4"/>
    <x v="1"/>
    <x v="5"/>
    <s v="500-999Node"/>
    <x v="1"/>
    <x v="1"/>
    <n v="7597590"/>
  </r>
  <r>
    <s v="KL4265WAVMG"/>
    <x v="189"/>
    <x v="21"/>
    <x v="30"/>
    <x v="30"/>
    <x v="5"/>
    <x v="4"/>
    <x v="1"/>
    <x v="4"/>
    <s v="1000-1499Node"/>
    <x v="1"/>
    <x v="1"/>
    <n v="7597590"/>
  </r>
  <r>
    <s v="KL4265WAWMG"/>
    <x v="189"/>
    <x v="21"/>
    <x v="30"/>
    <x v="30"/>
    <x v="5"/>
    <x v="4"/>
    <x v="1"/>
    <x v="3"/>
    <s v="1500-2499Node"/>
    <x v="1"/>
    <x v="1"/>
    <n v="7597590"/>
  </r>
  <r>
    <s v="KL4265WAXMG"/>
    <x v="189"/>
    <x v="21"/>
    <x v="30"/>
    <x v="30"/>
    <x v="5"/>
    <x v="4"/>
    <x v="1"/>
    <x v="2"/>
    <s v="2500-4999Node"/>
    <x v="1"/>
    <x v="1"/>
    <n v="7597590"/>
  </r>
  <r>
    <s v="KL4265WAYMG"/>
    <x v="189"/>
    <x v="21"/>
    <x v="30"/>
    <x v="30"/>
    <x v="5"/>
    <x v="4"/>
    <x v="1"/>
    <x v="1"/>
    <s v="5000+Node"/>
    <x v="1"/>
    <x v="1"/>
    <n v="7597590"/>
  </r>
  <r>
    <s v="KL4265WARMG"/>
    <x v="189"/>
    <x v="21"/>
    <x v="30"/>
    <x v="30"/>
    <x v="5"/>
    <x v="4"/>
    <x v="1"/>
    <x v="7"/>
    <s v="100-149Node"/>
    <x v="1"/>
    <x v="1"/>
    <n v="8080380"/>
  </r>
  <r>
    <s v="KL4265WASMG"/>
    <x v="189"/>
    <x v="21"/>
    <x v="30"/>
    <x v="30"/>
    <x v="5"/>
    <x v="4"/>
    <x v="1"/>
    <x v="8"/>
    <s v="150-249Node"/>
    <x v="1"/>
    <x v="1"/>
    <n v="8080380"/>
  </r>
  <r>
    <s v="KL4265WATM4"/>
    <x v="190"/>
    <x v="21"/>
    <x v="30"/>
    <x v="30"/>
    <x v="5"/>
    <x v="4"/>
    <x v="1"/>
    <x v="6"/>
    <s v="250-499Node"/>
    <x v="2"/>
    <x v="1"/>
    <n v="8357349"/>
  </r>
  <r>
    <s v="KL4265WAUM4"/>
    <x v="190"/>
    <x v="21"/>
    <x v="30"/>
    <x v="30"/>
    <x v="5"/>
    <x v="4"/>
    <x v="1"/>
    <x v="5"/>
    <s v="500-999Node"/>
    <x v="2"/>
    <x v="1"/>
    <n v="8357349"/>
  </r>
  <r>
    <s v="KL4265WAVM4"/>
    <x v="190"/>
    <x v="21"/>
    <x v="30"/>
    <x v="30"/>
    <x v="5"/>
    <x v="4"/>
    <x v="1"/>
    <x v="4"/>
    <s v="1000-1499Node"/>
    <x v="2"/>
    <x v="1"/>
    <n v="8357349"/>
  </r>
  <r>
    <s v="KL4265WAWM4"/>
    <x v="190"/>
    <x v="21"/>
    <x v="30"/>
    <x v="30"/>
    <x v="5"/>
    <x v="4"/>
    <x v="1"/>
    <x v="3"/>
    <s v="1500-2499Node"/>
    <x v="2"/>
    <x v="1"/>
    <n v="8357349"/>
  </r>
  <r>
    <s v="KL4265WAXM4"/>
    <x v="190"/>
    <x v="21"/>
    <x v="30"/>
    <x v="30"/>
    <x v="5"/>
    <x v="4"/>
    <x v="1"/>
    <x v="2"/>
    <s v="2500-4999Node"/>
    <x v="2"/>
    <x v="1"/>
    <n v="8357349"/>
  </r>
  <r>
    <s v="KL4265WAYM4"/>
    <x v="190"/>
    <x v="21"/>
    <x v="30"/>
    <x v="30"/>
    <x v="5"/>
    <x v="4"/>
    <x v="1"/>
    <x v="1"/>
    <s v="5000+Node"/>
    <x v="2"/>
    <x v="1"/>
    <n v="8357349"/>
  </r>
  <r>
    <s v="KL4265WAQMG"/>
    <x v="189"/>
    <x v="21"/>
    <x v="30"/>
    <x v="30"/>
    <x v="5"/>
    <x v="4"/>
    <x v="1"/>
    <x v="9"/>
    <s v="50-99Node"/>
    <x v="1"/>
    <x v="1"/>
    <n v="8537760"/>
  </r>
  <r>
    <s v="KL4265WARM4"/>
    <x v="190"/>
    <x v="21"/>
    <x v="30"/>
    <x v="30"/>
    <x v="5"/>
    <x v="4"/>
    <x v="1"/>
    <x v="7"/>
    <s v="100-149Node"/>
    <x v="2"/>
    <x v="1"/>
    <n v="8888418"/>
  </r>
  <r>
    <s v="KL4265WASM4"/>
    <x v="190"/>
    <x v="21"/>
    <x v="30"/>
    <x v="30"/>
    <x v="5"/>
    <x v="4"/>
    <x v="1"/>
    <x v="8"/>
    <s v="150-249Node"/>
    <x v="2"/>
    <x v="1"/>
    <n v="8888418"/>
  </r>
  <r>
    <s v="KL4265WAKMG"/>
    <x v="189"/>
    <x v="21"/>
    <x v="30"/>
    <x v="30"/>
    <x v="5"/>
    <x v="4"/>
    <x v="1"/>
    <x v="0"/>
    <s v="10-14Node"/>
    <x v="1"/>
    <x v="1"/>
    <n v="9020550"/>
  </r>
  <r>
    <s v="KL4265WAMMG"/>
    <x v="189"/>
    <x v="21"/>
    <x v="30"/>
    <x v="30"/>
    <x v="5"/>
    <x v="4"/>
    <x v="1"/>
    <x v="12"/>
    <s v="15-19Node"/>
    <x v="1"/>
    <x v="1"/>
    <n v="9020550"/>
  </r>
  <r>
    <s v="KL4265WANMG"/>
    <x v="189"/>
    <x v="21"/>
    <x v="30"/>
    <x v="30"/>
    <x v="5"/>
    <x v="4"/>
    <x v="1"/>
    <x v="13"/>
    <s v="20-24Node"/>
    <x v="1"/>
    <x v="1"/>
    <n v="9020550"/>
  </r>
  <r>
    <s v="KL4265WAPMG"/>
    <x v="189"/>
    <x v="21"/>
    <x v="30"/>
    <x v="30"/>
    <x v="5"/>
    <x v="4"/>
    <x v="1"/>
    <x v="10"/>
    <s v="25-49Node"/>
    <x v="1"/>
    <x v="1"/>
    <n v="9020550"/>
  </r>
  <r>
    <s v="KL4265WAQM4"/>
    <x v="190"/>
    <x v="21"/>
    <x v="30"/>
    <x v="30"/>
    <x v="5"/>
    <x v="4"/>
    <x v="1"/>
    <x v="9"/>
    <s v="50-99Node"/>
    <x v="2"/>
    <x v="1"/>
    <n v="9391536"/>
  </r>
  <r>
    <s v="KL4265WAAMG"/>
    <x v="189"/>
    <x v="21"/>
    <x v="30"/>
    <x v="30"/>
    <x v="5"/>
    <x v="4"/>
    <x v="1"/>
    <x v="14"/>
    <s v="1-1Node"/>
    <x v="1"/>
    <x v="1"/>
    <n v="9503340"/>
  </r>
  <r>
    <s v="KL4265WABMG"/>
    <x v="189"/>
    <x v="21"/>
    <x v="30"/>
    <x v="30"/>
    <x v="5"/>
    <x v="4"/>
    <x v="1"/>
    <x v="15"/>
    <s v="2-2Node"/>
    <x v="1"/>
    <x v="1"/>
    <n v="9503340"/>
  </r>
  <r>
    <s v="KL4265WACMG"/>
    <x v="189"/>
    <x v="21"/>
    <x v="30"/>
    <x v="30"/>
    <x v="5"/>
    <x v="4"/>
    <x v="1"/>
    <x v="16"/>
    <s v="3-3Node"/>
    <x v="1"/>
    <x v="1"/>
    <n v="9503340"/>
  </r>
  <r>
    <s v="KL4265WADMG"/>
    <x v="189"/>
    <x v="21"/>
    <x v="30"/>
    <x v="30"/>
    <x v="5"/>
    <x v="4"/>
    <x v="1"/>
    <x v="17"/>
    <s v="4-4Node"/>
    <x v="1"/>
    <x v="1"/>
    <n v="9503340"/>
  </r>
  <r>
    <s v="KL4265WAEMG"/>
    <x v="189"/>
    <x v="21"/>
    <x v="30"/>
    <x v="30"/>
    <x v="5"/>
    <x v="4"/>
    <x v="1"/>
    <x v="11"/>
    <s v="5-9Node"/>
    <x v="1"/>
    <x v="1"/>
    <n v="9503340"/>
  </r>
  <r>
    <s v="KL4265WATFG"/>
    <x v="191"/>
    <x v="21"/>
    <x v="30"/>
    <x v="30"/>
    <x v="5"/>
    <x v="4"/>
    <x v="1"/>
    <x v="6"/>
    <s v="250-499Node"/>
    <x v="1"/>
    <x v="2"/>
    <n v="75975900"/>
  </r>
  <r>
    <s v="KL4265WAUFG"/>
    <x v="191"/>
    <x v="21"/>
    <x v="30"/>
    <x v="30"/>
    <x v="5"/>
    <x v="4"/>
    <x v="1"/>
    <x v="5"/>
    <s v="500-999Node"/>
    <x v="1"/>
    <x v="2"/>
    <n v="75975900"/>
  </r>
  <r>
    <s v="KL4265WAVFG"/>
    <x v="191"/>
    <x v="21"/>
    <x v="30"/>
    <x v="30"/>
    <x v="5"/>
    <x v="4"/>
    <x v="1"/>
    <x v="4"/>
    <s v="1000-1499Node"/>
    <x v="1"/>
    <x v="2"/>
    <n v="75975900"/>
  </r>
  <r>
    <s v="KL4265WAWFG"/>
    <x v="191"/>
    <x v="21"/>
    <x v="30"/>
    <x v="30"/>
    <x v="5"/>
    <x v="4"/>
    <x v="1"/>
    <x v="3"/>
    <s v="1500-2499Node"/>
    <x v="1"/>
    <x v="2"/>
    <n v="75975900"/>
  </r>
  <r>
    <s v="KL4265WAXFG"/>
    <x v="191"/>
    <x v="21"/>
    <x v="30"/>
    <x v="30"/>
    <x v="5"/>
    <x v="4"/>
    <x v="1"/>
    <x v="2"/>
    <s v="2500-4999Node"/>
    <x v="1"/>
    <x v="2"/>
    <n v="75975900"/>
  </r>
  <r>
    <s v="KL4265WAYFG"/>
    <x v="191"/>
    <x v="21"/>
    <x v="30"/>
    <x v="30"/>
    <x v="5"/>
    <x v="4"/>
    <x v="1"/>
    <x v="1"/>
    <s v="5000+Node"/>
    <x v="1"/>
    <x v="2"/>
    <n v="75975900"/>
  </r>
  <r>
    <s v="KL4265WARFG"/>
    <x v="191"/>
    <x v="21"/>
    <x v="30"/>
    <x v="30"/>
    <x v="5"/>
    <x v="4"/>
    <x v="1"/>
    <x v="7"/>
    <s v="100-149Node"/>
    <x v="1"/>
    <x v="2"/>
    <n v="80727570"/>
  </r>
  <r>
    <s v="KL4265WASFG"/>
    <x v="191"/>
    <x v="21"/>
    <x v="30"/>
    <x v="30"/>
    <x v="5"/>
    <x v="4"/>
    <x v="1"/>
    <x v="8"/>
    <s v="150-249Node"/>
    <x v="1"/>
    <x v="2"/>
    <n v="80727570"/>
  </r>
  <r>
    <s v="KL4265WATF4"/>
    <x v="192"/>
    <x v="21"/>
    <x v="30"/>
    <x v="30"/>
    <x v="5"/>
    <x v="4"/>
    <x v="1"/>
    <x v="6"/>
    <s v="250-499Node"/>
    <x v="2"/>
    <x v="2"/>
    <n v="83573490"/>
  </r>
  <r>
    <s v="KL4265WAUF4"/>
    <x v="192"/>
    <x v="21"/>
    <x v="30"/>
    <x v="30"/>
    <x v="5"/>
    <x v="4"/>
    <x v="1"/>
    <x v="5"/>
    <s v="500-999Node"/>
    <x v="2"/>
    <x v="2"/>
    <n v="83573490"/>
  </r>
  <r>
    <s v="KL4265WAVF4"/>
    <x v="192"/>
    <x v="21"/>
    <x v="30"/>
    <x v="30"/>
    <x v="5"/>
    <x v="4"/>
    <x v="1"/>
    <x v="4"/>
    <s v="1000-1499Node"/>
    <x v="2"/>
    <x v="2"/>
    <n v="83573490"/>
  </r>
  <r>
    <s v="KL4265WAWF4"/>
    <x v="192"/>
    <x v="21"/>
    <x v="30"/>
    <x v="30"/>
    <x v="5"/>
    <x v="4"/>
    <x v="1"/>
    <x v="3"/>
    <s v="1500-2499Node"/>
    <x v="2"/>
    <x v="2"/>
    <n v="83573490"/>
  </r>
  <r>
    <s v="KL4265WAXF4"/>
    <x v="192"/>
    <x v="21"/>
    <x v="30"/>
    <x v="30"/>
    <x v="5"/>
    <x v="4"/>
    <x v="1"/>
    <x v="2"/>
    <s v="2500-4999Node"/>
    <x v="2"/>
    <x v="2"/>
    <n v="83573490"/>
  </r>
  <r>
    <s v="KL4265WAYF4"/>
    <x v="192"/>
    <x v="21"/>
    <x v="30"/>
    <x v="30"/>
    <x v="5"/>
    <x v="4"/>
    <x v="1"/>
    <x v="1"/>
    <s v="5000+Node"/>
    <x v="2"/>
    <x v="2"/>
    <n v="83573490"/>
  </r>
  <r>
    <s v="KL4265WAQFG"/>
    <x v="191"/>
    <x v="21"/>
    <x v="30"/>
    <x v="30"/>
    <x v="5"/>
    <x v="4"/>
    <x v="1"/>
    <x v="9"/>
    <s v="50-99Node"/>
    <x v="1"/>
    <x v="2"/>
    <n v="85479240"/>
  </r>
  <r>
    <s v="KL4265WARF4"/>
    <x v="192"/>
    <x v="21"/>
    <x v="30"/>
    <x v="30"/>
    <x v="5"/>
    <x v="4"/>
    <x v="1"/>
    <x v="7"/>
    <s v="100-149Node"/>
    <x v="2"/>
    <x v="2"/>
    <n v="88800327"/>
  </r>
  <r>
    <s v="KL4265WASF4"/>
    <x v="192"/>
    <x v="21"/>
    <x v="30"/>
    <x v="30"/>
    <x v="5"/>
    <x v="4"/>
    <x v="1"/>
    <x v="8"/>
    <s v="150-249Node"/>
    <x v="2"/>
    <x v="2"/>
    <n v="88800327"/>
  </r>
  <r>
    <s v="KL4265WAKFG"/>
    <x v="191"/>
    <x v="21"/>
    <x v="30"/>
    <x v="30"/>
    <x v="5"/>
    <x v="4"/>
    <x v="1"/>
    <x v="0"/>
    <s v="10-14Node"/>
    <x v="1"/>
    <x v="2"/>
    <n v="90230910"/>
  </r>
  <r>
    <s v="KL4265WAMFG"/>
    <x v="191"/>
    <x v="21"/>
    <x v="30"/>
    <x v="30"/>
    <x v="5"/>
    <x v="4"/>
    <x v="1"/>
    <x v="12"/>
    <s v="15-19Node"/>
    <x v="1"/>
    <x v="2"/>
    <n v="90230910"/>
  </r>
  <r>
    <s v="KL4265WANFG"/>
    <x v="191"/>
    <x v="21"/>
    <x v="30"/>
    <x v="30"/>
    <x v="5"/>
    <x v="4"/>
    <x v="1"/>
    <x v="13"/>
    <s v="20-24Node"/>
    <x v="1"/>
    <x v="2"/>
    <n v="90230910"/>
  </r>
  <r>
    <s v="KL4265WAPFG"/>
    <x v="191"/>
    <x v="21"/>
    <x v="30"/>
    <x v="30"/>
    <x v="5"/>
    <x v="4"/>
    <x v="1"/>
    <x v="10"/>
    <s v="25-49Node"/>
    <x v="1"/>
    <x v="2"/>
    <n v="90230910"/>
  </r>
  <r>
    <s v="KL4265WAQF4"/>
    <x v="192"/>
    <x v="21"/>
    <x v="30"/>
    <x v="30"/>
    <x v="5"/>
    <x v="4"/>
    <x v="1"/>
    <x v="9"/>
    <s v="50-99Node"/>
    <x v="2"/>
    <x v="2"/>
    <n v="94027164"/>
  </r>
  <r>
    <s v="KL4265WAAFG"/>
    <x v="191"/>
    <x v="21"/>
    <x v="30"/>
    <x v="30"/>
    <x v="5"/>
    <x v="4"/>
    <x v="1"/>
    <x v="14"/>
    <s v="1-1Node"/>
    <x v="1"/>
    <x v="2"/>
    <n v="94982580"/>
  </r>
  <r>
    <s v="KL4265WABFG"/>
    <x v="191"/>
    <x v="21"/>
    <x v="30"/>
    <x v="30"/>
    <x v="5"/>
    <x v="4"/>
    <x v="1"/>
    <x v="15"/>
    <s v="2-2Node"/>
    <x v="1"/>
    <x v="2"/>
    <n v="94982580"/>
  </r>
  <r>
    <s v="KL4265WACFG"/>
    <x v="191"/>
    <x v="21"/>
    <x v="30"/>
    <x v="30"/>
    <x v="5"/>
    <x v="4"/>
    <x v="1"/>
    <x v="16"/>
    <s v="3-3Node"/>
    <x v="1"/>
    <x v="2"/>
    <n v="94982580"/>
  </r>
  <r>
    <s v="KL4265WADFG"/>
    <x v="191"/>
    <x v="21"/>
    <x v="30"/>
    <x v="30"/>
    <x v="5"/>
    <x v="4"/>
    <x v="1"/>
    <x v="17"/>
    <s v="4-4Node"/>
    <x v="1"/>
    <x v="2"/>
    <n v="94982580"/>
  </r>
  <r>
    <s v="KL4265WAEFG"/>
    <x v="191"/>
    <x v="21"/>
    <x v="30"/>
    <x v="30"/>
    <x v="5"/>
    <x v="4"/>
    <x v="1"/>
    <x v="11"/>
    <s v="5-9Node"/>
    <x v="1"/>
    <x v="2"/>
    <n v="94982580"/>
  </r>
  <r>
    <s v="KL4265WATDG"/>
    <x v="193"/>
    <x v="21"/>
    <x v="30"/>
    <x v="30"/>
    <x v="5"/>
    <x v="4"/>
    <x v="1"/>
    <x v="6"/>
    <s v="250-499Node"/>
    <x v="1"/>
    <x v="3"/>
    <n v="121561440"/>
  </r>
  <r>
    <s v="KL4265WAUDG"/>
    <x v="193"/>
    <x v="21"/>
    <x v="30"/>
    <x v="30"/>
    <x v="5"/>
    <x v="4"/>
    <x v="1"/>
    <x v="5"/>
    <s v="500-999Node"/>
    <x v="1"/>
    <x v="3"/>
    <n v="121561440"/>
  </r>
  <r>
    <s v="KL4265WAVDG"/>
    <x v="193"/>
    <x v="21"/>
    <x v="30"/>
    <x v="30"/>
    <x v="5"/>
    <x v="4"/>
    <x v="1"/>
    <x v="4"/>
    <s v="1000-1499Node"/>
    <x v="1"/>
    <x v="3"/>
    <n v="121561440"/>
  </r>
  <r>
    <s v="KL4265WAWDG"/>
    <x v="193"/>
    <x v="21"/>
    <x v="30"/>
    <x v="30"/>
    <x v="5"/>
    <x v="4"/>
    <x v="1"/>
    <x v="3"/>
    <s v="1500-2499Node"/>
    <x v="1"/>
    <x v="3"/>
    <n v="121561440"/>
  </r>
  <r>
    <s v="KL4265WAXDG"/>
    <x v="193"/>
    <x v="21"/>
    <x v="30"/>
    <x v="30"/>
    <x v="5"/>
    <x v="4"/>
    <x v="1"/>
    <x v="2"/>
    <s v="2500-4999Node"/>
    <x v="1"/>
    <x v="3"/>
    <n v="121561440"/>
  </r>
  <r>
    <s v="KL4265WAYDG"/>
    <x v="193"/>
    <x v="21"/>
    <x v="30"/>
    <x v="30"/>
    <x v="5"/>
    <x v="4"/>
    <x v="1"/>
    <x v="1"/>
    <s v="5000+Node"/>
    <x v="1"/>
    <x v="3"/>
    <n v="121561440"/>
  </r>
  <r>
    <s v="KL4265WARDG"/>
    <x v="193"/>
    <x v="21"/>
    <x v="30"/>
    <x v="30"/>
    <x v="5"/>
    <x v="4"/>
    <x v="1"/>
    <x v="7"/>
    <s v="100-149Node"/>
    <x v="1"/>
    <x v="3"/>
    <n v="129159030"/>
  </r>
  <r>
    <s v="KL4265WASDG"/>
    <x v="193"/>
    <x v="21"/>
    <x v="30"/>
    <x v="30"/>
    <x v="5"/>
    <x v="4"/>
    <x v="1"/>
    <x v="8"/>
    <s v="150-249Node"/>
    <x v="1"/>
    <x v="3"/>
    <n v="129159030"/>
  </r>
  <r>
    <s v="KL4265WATD4"/>
    <x v="194"/>
    <x v="21"/>
    <x v="30"/>
    <x v="30"/>
    <x v="5"/>
    <x v="4"/>
    <x v="1"/>
    <x v="6"/>
    <s v="250-499Node"/>
    <x v="2"/>
    <x v="3"/>
    <n v="133717584"/>
  </r>
  <r>
    <s v="KL4265WAUD4"/>
    <x v="194"/>
    <x v="21"/>
    <x v="30"/>
    <x v="30"/>
    <x v="5"/>
    <x v="4"/>
    <x v="1"/>
    <x v="5"/>
    <s v="500-999Node"/>
    <x v="2"/>
    <x v="3"/>
    <n v="133717584"/>
  </r>
  <r>
    <s v="KL4265WAVD4"/>
    <x v="194"/>
    <x v="21"/>
    <x v="30"/>
    <x v="30"/>
    <x v="5"/>
    <x v="4"/>
    <x v="1"/>
    <x v="4"/>
    <s v="1000-1499Node"/>
    <x v="2"/>
    <x v="3"/>
    <n v="133717584"/>
  </r>
  <r>
    <s v="KL4265WAWD4"/>
    <x v="194"/>
    <x v="21"/>
    <x v="30"/>
    <x v="30"/>
    <x v="5"/>
    <x v="4"/>
    <x v="1"/>
    <x v="3"/>
    <s v="1500-2499Node"/>
    <x v="2"/>
    <x v="3"/>
    <n v="133717584"/>
  </r>
  <r>
    <s v="KL4265WAXD4"/>
    <x v="194"/>
    <x v="21"/>
    <x v="30"/>
    <x v="30"/>
    <x v="5"/>
    <x v="4"/>
    <x v="1"/>
    <x v="2"/>
    <s v="2500-4999Node"/>
    <x v="2"/>
    <x v="3"/>
    <n v="133717584"/>
  </r>
  <r>
    <s v="KL4265WAYD4"/>
    <x v="194"/>
    <x v="21"/>
    <x v="30"/>
    <x v="30"/>
    <x v="5"/>
    <x v="4"/>
    <x v="1"/>
    <x v="1"/>
    <s v="5000+Node"/>
    <x v="2"/>
    <x v="3"/>
    <n v="133717584"/>
  </r>
  <r>
    <s v="KL4265WAQDG"/>
    <x v="193"/>
    <x v="21"/>
    <x v="30"/>
    <x v="30"/>
    <x v="5"/>
    <x v="4"/>
    <x v="1"/>
    <x v="9"/>
    <s v="50-99Node"/>
    <x v="1"/>
    <x v="3"/>
    <n v="136756620"/>
  </r>
  <r>
    <s v="KL4265WARD4"/>
    <x v="194"/>
    <x v="21"/>
    <x v="30"/>
    <x v="30"/>
    <x v="5"/>
    <x v="4"/>
    <x v="1"/>
    <x v="7"/>
    <s v="100-149Node"/>
    <x v="2"/>
    <x v="3"/>
    <n v="142074933"/>
  </r>
  <r>
    <s v="KL4265WASD4"/>
    <x v="194"/>
    <x v="21"/>
    <x v="30"/>
    <x v="30"/>
    <x v="5"/>
    <x v="4"/>
    <x v="1"/>
    <x v="8"/>
    <s v="150-249Node"/>
    <x v="2"/>
    <x v="3"/>
    <n v="142074933"/>
  </r>
  <r>
    <s v="KL4265WAKDG"/>
    <x v="193"/>
    <x v="21"/>
    <x v="30"/>
    <x v="30"/>
    <x v="5"/>
    <x v="4"/>
    <x v="1"/>
    <x v="0"/>
    <s v="10-14Node"/>
    <x v="1"/>
    <x v="3"/>
    <n v="144379620"/>
  </r>
  <r>
    <s v="KL4265WAMDG"/>
    <x v="193"/>
    <x v="21"/>
    <x v="30"/>
    <x v="30"/>
    <x v="5"/>
    <x v="4"/>
    <x v="1"/>
    <x v="12"/>
    <s v="15-19Node"/>
    <x v="1"/>
    <x v="3"/>
    <n v="144379620"/>
  </r>
  <r>
    <s v="KL4265WANDG"/>
    <x v="193"/>
    <x v="21"/>
    <x v="30"/>
    <x v="30"/>
    <x v="5"/>
    <x v="4"/>
    <x v="1"/>
    <x v="13"/>
    <s v="20-24Node"/>
    <x v="1"/>
    <x v="3"/>
    <n v="144379620"/>
  </r>
  <r>
    <s v="KL4265WAPDG"/>
    <x v="193"/>
    <x v="21"/>
    <x v="30"/>
    <x v="30"/>
    <x v="5"/>
    <x v="4"/>
    <x v="1"/>
    <x v="10"/>
    <s v="25-49Node"/>
    <x v="1"/>
    <x v="3"/>
    <n v="144379620"/>
  </r>
  <r>
    <s v="KL4265WAQD4"/>
    <x v="194"/>
    <x v="21"/>
    <x v="30"/>
    <x v="30"/>
    <x v="5"/>
    <x v="4"/>
    <x v="1"/>
    <x v="9"/>
    <s v="50-99Node"/>
    <x v="2"/>
    <x v="3"/>
    <n v="150432282"/>
  </r>
  <r>
    <s v="KL4265WAADG"/>
    <x v="193"/>
    <x v="21"/>
    <x v="30"/>
    <x v="30"/>
    <x v="5"/>
    <x v="4"/>
    <x v="1"/>
    <x v="14"/>
    <s v="1-1Node"/>
    <x v="1"/>
    <x v="3"/>
    <n v="151977210"/>
  </r>
  <r>
    <s v="KL4265WABDG"/>
    <x v="193"/>
    <x v="21"/>
    <x v="30"/>
    <x v="30"/>
    <x v="5"/>
    <x v="4"/>
    <x v="1"/>
    <x v="15"/>
    <s v="2-2Node"/>
    <x v="1"/>
    <x v="3"/>
    <n v="151977210"/>
  </r>
  <r>
    <s v="KL4265WACDG"/>
    <x v="193"/>
    <x v="21"/>
    <x v="30"/>
    <x v="30"/>
    <x v="5"/>
    <x v="4"/>
    <x v="1"/>
    <x v="16"/>
    <s v="3-3Node"/>
    <x v="1"/>
    <x v="3"/>
    <n v="151977210"/>
  </r>
  <r>
    <s v="KL4265WADDG"/>
    <x v="193"/>
    <x v="21"/>
    <x v="30"/>
    <x v="30"/>
    <x v="5"/>
    <x v="4"/>
    <x v="1"/>
    <x v="17"/>
    <s v="4-4Node"/>
    <x v="1"/>
    <x v="3"/>
    <n v="151977210"/>
  </r>
  <r>
    <s v="KL4265WAEDG"/>
    <x v="193"/>
    <x v="21"/>
    <x v="30"/>
    <x v="30"/>
    <x v="5"/>
    <x v="4"/>
    <x v="1"/>
    <x v="11"/>
    <s v="5-9Node"/>
    <x v="1"/>
    <x v="3"/>
    <n v="151977210"/>
  </r>
  <r>
    <s v="KL4265WATTG"/>
    <x v="195"/>
    <x v="21"/>
    <x v="30"/>
    <x v="30"/>
    <x v="5"/>
    <x v="4"/>
    <x v="1"/>
    <x v="6"/>
    <s v="250-499Node"/>
    <x v="1"/>
    <x v="4"/>
    <n v="159549390"/>
  </r>
  <r>
    <s v="KL4265WAUTG"/>
    <x v="195"/>
    <x v="21"/>
    <x v="30"/>
    <x v="30"/>
    <x v="5"/>
    <x v="4"/>
    <x v="1"/>
    <x v="5"/>
    <s v="500-999Node"/>
    <x v="1"/>
    <x v="4"/>
    <n v="159549390"/>
  </r>
  <r>
    <s v="KL4265WAVTG"/>
    <x v="195"/>
    <x v="21"/>
    <x v="30"/>
    <x v="30"/>
    <x v="5"/>
    <x v="4"/>
    <x v="1"/>
    <x v="4"/>
    <s v="1000-1499Node"/>
    <x v="1"/>
    <x v="4"/>
    <n v="159549390"/>
  </r>
  <r>
    <s v="KL4265WAWTG"/>
    <x v="195"/>
    <x v="21"/>
    <x v="30"/>
    <x v="30"/>
    <x v="5"/>
    <x v="4"/>
    <x v="1"/>
    <x v="3"/>
    <s v="1500-2499Node"/>
    <x v="1"/>
    <x v="4"/>
    <n v="159549390"/>
  </r>
  <r>
    <s v="KL4265WAXTG"/>
    <x v="195"/>
    <x v="21"/>
    <x v="30"/>
    <x v="30"/>
    <x v="5"/>
    <x v="4"/>
    <x v="1"/>
    <x v="2"/>
    <s v="2500-4999Node"/>
    <x v="1"/>
    <x v="4"/>
    <n v="159549390"/>
  </r>
  <r>
    <s v="KL4265WAYTG"/>
    <x v="195"/>
    <x v="21"/>
    <x v="30"/>
    <x v="30"/>
    <x v="5"/>
    <x v="4"/>
    <x v="1"/>
    <x v="1"/>
    <s v="5000+Node"/>
    <x v="1"/>
    <x v="4"/>
    <n v="159549390"/>
  </r>
  <r>
    <s v="KL4265WARTG"/>
    <x v="195"/>
    <x v="21"/>
    <x v="30"/>
    <x v="30"/>
    <x v="5"/>
    <x v="4"/>
    <x v="1"/>
    <x v="7"/>
    <s v="100-149Node"/>
    <x v="1"/>
    <x v="4"/>
    <n v="169535520"/>
  </r>
  <r>
    <s v="KL4265WASTG"/>
    <x v="195"/>
    <x v="21"/>
    <x v="30"/>
    <x v="30"/>
    <x v="5"/>
    <x v="4"/>
    <x v="1"/>
    <x v="8"/>
    <s v="150-249Node"/>
    <x v="1"/>
    <x v="4"/>
    <n v="169535520"/>
  </r>
  <r>
    <s v="KL4265WATT4"/>
    <x v="196"/>
    <x v="21"/>
    <x v="30"/>
    <x v="30"/>
    <x v="5"/>
    <x v="4"/>
    <x v="1"/>
    <x v="6"/>
    <s v="250-499Node"/>
    <x v="2"/>
    <x v="4"/>
    <n v="175504329"/>
  </r>
  <r>
    <s v="KL4265WAUT4"/>
    <x v="196"/>
    <x v="21"/>
    <x v="30"/>
    <x v="30"/>
    <x v="5"/>
    <x v="4"/>
    <x v="1"/>
    <x v="5"/>
    <s v="500-999Node"/>
    <x v="2"/>
    <x v="4"/>
    <n v="175504329"/>
  </r>
  <r>
    <s v="KL4265WAVT4"/>
    <x v="196"/>
    <x v="21"/>
    <x v="30"/>
    <x v="30"/>
    <x v="5"/>
    <x v="4"/>
    <x v="1"/>
    <x v="4"/>
    <s v="1000-1499Node"/>
    <x v="2"/>
    <x v="4"/>
    <n v="175504329"/>
  </r>
  <r>
    <s v="KL4265WAWT4"/>
    <x v="196"/>
    <x v="21"/>
    <x v="30"/>
    <x v="30"/>
    <x v="5"/>
    <x v="4"/>
    <x v="1"/>
    <x v="3"/>
    <s v="1500-2499Node"/>
    <x v="2"/>
    <x v="4"/>
    <n v="175504329"/>
  </r>
  <r>
    <s v="KL4265WAXT4"/>
    <x v="196"/>
    <x v="21"/>
    <x v="30"/>
    <x v="30"/>
    <x v="5"/>
    <x v="4"/>
    <x v="1"/>
    <x v="2"/>
    <s v="2500-4999Node"/>
    <x v="2"/>
    <x v="4"/>
    <n v="175504329"/>
  </r>
  <r>
    <s v="KL4265WAYT4"/>
    <x v="196"/>
    <x v="21"/>
    <x v="30"/>
    <x v="30"/>
    <x v="5"/>
    <x v="4"/>
    <x v="1"/>
    <x v="1"/>
    <s v="5000+Node"/>
    <x v="2"/>
    <x v="4"/>
    <n v="175504329"/>
  </r>
  <r>
    <s v="KL4265WAQTG"/>
    <x v="195"/>
    <x v="21"/>
    <x v="30"/>
    <x v="30"/>
    <x v="5"/>
    <x v="4"/>
    <x v="1"/>
    <x v="9"/>
    <s v="50-99Node"/>
    <x v="1"/>
    <x v="4"/>
    <n v="179496240"/>
  </r>
  <r>
    <s v="KL4265WART4"/>
    <x v="196"/>
    <x v="21"/>
    <x v="30"/>
    <x v="30"/>
    <x v="5"/>
    <x v="4"/>
    <x v="1"/>
    <x v="7"/>
    <s v="100-149Node"/>
    <x v="2"/>
    <x v="4"/>
    <n v="186489072"/>
  </r>
  <r>
    <s v="KL4265WAST4"/>
    <x v="196"/>
    <x v="21"/>
    <x v="30"/>
    <x v="30"/>
    <x v="5"/>
    <x v="4"/>
    <x v="1"/>
    <x v="8"/>
    <s v="150-249Node"/>
    <x v="2"/>
    <x v="4"/>
    <n v="186489072"/>
  </r>
  <r>
    <s v="KL4265WAKTG"/>
    <x v="195"/>
    <x v="21"/>
    <x v="30"/>
    <x v="30"/>
    <x v="5"/>
    <x v="4"/>
    <x v="1"/>
    <x v="0"/>
    <s v="10-14Node"/>
    <x v="1"/>
    <x v="4"/>
    <n v="189482370"/>
  </r>
  <r>
    <s v="KL4265WAMTG"/>
    <x v="195"/>
    <x v="21"/>
    <x v="30"/>
    <x v="30"/>
    <x v="5"/>
    <x v="4"/>
    <x v="1"/>
    <x v="12"/>
    <s v="15-19Node"/>
    <x v="1"/>
    <x v="4"/>
    <n v="189482370"/>
  </r>
  <r>
    <s v="KL4265WANTG"/>
    <x v="195"/>
    <x v="21"/>
    <x v="30"/>
    <x v="30"/>
    <x v="5"/>
    <x v="4"/>
    <x v="1"/>
    <x v="13"/>
    <s v="20-24Node"/>
    <x v="1"/>
    <x v="4"/>
    <n v="189482370"/>
  </r>
  <r>
    <s v="KL4265WAPTG"/>
    <x v="195"/>
    <x v="21"/>
    <x v="30"/>
    <x v="30"/>
    <x v="5"/>
    <x v="4"/>
    <x v="1"/>
    <x v="10"/>
    <s v="25-49Node"/>
    <x v="1"/>
    <x v="4"/>
    <n v="189482370"/>
  </r>
  <r>
    <s v="KL4265WAQT4"/>
    <x v="196"/>
    <x v="21"/>
    <x v="30"/>
    <x v="30"/>
    <x v="5"/>
    <x v="4"/>
    <x v="1"/>
    <x v="9"/>
    <s v="50-99Node"/>
    <x v="2"/>
    <x v="4"/>
    <n v="197445864"/>
  </r>
  <r>
    <s v="KL4265WAATG"/>
    <x v="195"/>
    <x v="21"/>
    <x v="30"/>
    <x v="30"/>
    <x v="5"/>
    <x v="4"/>
    <x v="1"/>
    <x v="14"/>
    <s v="1-1Node"/>
    <x v="1"/>
    <x v="4"/>
    <n v="199468500"/>
  </r>
  <r>
    <s v="KL4265WABTG"/>
    <x v="195"/>
    <x v="21"/>
    <x v="30"/>
    <x v="30"/>
    <x v="5"/>
    <x v="4"/>
    <x v="1"/>
    <x v="15"/>
    <s v="2-2Node"/>
    <x v="1"/>
    <x v="4"/>
    <n v="199468500"/>
  </r>
  <r>
    <s v="KL4265WACTG"/>
    <x v="195"/>
    <x v="21"/>
    <x v="30"/>
    <x v="30"/>
    <x v="5"/>
    <x v="4"/>
    <x v="1"/>
    <x v="16"/>
    <s v="3-3Node"/>
    <x v="1"/>
    <x v="4"/>
    <n v="199468500"/>
  </r>
  <r>
    <s v="KL4265WADTG"/>
    <x v="195"/>
    <x v="21"/>
    <x v="30"/>
    <x v="30"/>
    <x v="5"/>
    <x v="4"/>
    <x v="1"/>
    <x v="17"/>
    <s v="4-4Node"/>
    <x v="1"/>
    <x v="4"/>
    <n v="199468500"/>
  </r>
  <r>
    <s v="KL4265WAETG"/>
    <x v="195"/>
    <x v="21"/>
    <x v="30"/>
    <x v="30"/>
    <x v="5"/>
    <x v="4"/>
    <x v="1"/>
    <x v="11"/>
    <s v="5-9Node"/>
    <x v="1"/>
    <x v="4"/>
    <n v="199468500"/>
  </r>
  <r>
    <s v="-"/>
    <x v="0"/>
    <x v="22"/>
    <x v="31"/>
    <x v="31"/>
    <x v="1"/>
    <x v="0"/>
    <x v="0"/>
    <x v="0"/>
    <s v="-"/>
    <x v="0"/>
    <x v="0"/>
    <s v="-"/>
  </r>
  <r>
    <s v="KL8558WAYMG"/>
    <x v="197"/>
    <x v="23"/>
    <x v="32"/>
    <x v="32"/>
    <x v="2"/>
    <x v="1"/>
    <x v="1"/>
    <x v="1"/>
    <s v="5000+User"/>
    <x v="1"/>
    <x v="1"/>
    <n v="45738"/>
  </r>
  <r>
    <s v="KL8558WAYM4"/>
    <x v="198"/>
    <x v="23"/>
    <x v="32"/>
    <x v="32"/>
    <x v="2"/>
    <x v="1"/>
    <x v="1"/>
    <x v="1"/>
    <s v="5000+User"/>
    <x v="2"/>
    <x v="1"/>
    <n v="50358"/>
  </r>
  <r>
    <s v="KL8558WAXMG"/>
    <x v="197"/>
    <x v="23"/>
    <x v="32"/>
    <x v="32"/>
    <x v="2"/>
    <x v="1"/>
    <x v="1"/>
    <x v="2"/>
    <s v="2500-4999User"/>
    <x v="1"/>
    <x v="1"/>
    <n v="54747"/>
  </r>
  <r>
    <s v="KL8558WAWMG"/>
    <x v="197"/>
    <x v="23"/>
    <x v="32"/>
    <x v="32"/>
    <x v="2"/>
    <x v="1"/>
    <x v="1"/>
    <x v="3"/>
    <s v="1500-2499User"/>
    <x v="1"/>
    <x v="1"/>
    <n v="58443"/>
  </r>
  <r>
    <s v="KL8558WAXM4"/>
    <x v="198"/>
    <x v="23"/>
    <x v="32"/>
    <x v="32"/>
    <x v="2"/>
    <x v="1"/>
    <x v="1"/>
    <x v="2"/>
    <s v="2500-4999User"/>
    <x v="2"/>
    <x v="1"/>
    <n v="60291"/>
  </r>
  <r>
    <s v="KL8558WAWM4"/>
    <x v="198"/>
    <x v="23"/>
    <x v="32"/>
    <x v="32"/>
    <x v="2"/>
    <x v="1"/>
    <x v="1"/>
    <x v="3"/>
    <s v="1500-2499User"/>
    <x v="2"/>
    <x v="1"/>
    <n v="64218"/>
  </r>
  <r>
    <s v="KL8558WAVMG"/>
    <x v="197"/>
    <x v="23"/>
    <x v="32"/>
    <x v="32"/>
    <x v="2"/>
    <x v="1"/>
    <x v="1"/>
    <x v="4"/>
    <s v="1000-1499User"/>
    <x v="1"/>
    <x v="1"/>
    <n v="64911"/>
  </r>
  <r>
    <s v="KL8558WAUMG"/>
    <x v="197"/>
    <x v="23"/>
    <x v="32"/>
    <x v="32"/>
    <x v="2"/>
    <x v="1"/>
    <x v="1"/>
    <x v="5"/>
    <s v="500-999User"/>
    <x v="1"/>
    <x v="1"/>
    <n v="68607"/>
  </r>
  <r>
    <s v="KL8558WAVM4"/>
    <x v="198"/>
    <x v="23"/>
    <x v="32"/>
    <x v="32"/>
    <x v="2"/>
    <x v="1"/>
    <x v="1"/>
    <x v="4"/>
    <s v="1000-1499User"/>
    <x v="2"/>
    <x v="1"/>
    <n v="71148"/>
  </r>
  <r>
    <s v="KL8558WASMG"/>
    <x v="197"/>
    <x v="23"/>
    <x v="32"/>
    <x v="32"/>
    <x v="2"/>
    <x v="1"/>
    <x v="1"/>
    <x v="8"/>
    <s v="150-249User"/>
    <x v="1"/>
    <x v="1"/>
    <n v="75075"/>
  </r>
  <r>
    <s v="KL8558WATMG"/>
    <x v="197"/>
    <x v="23"/>
    <x v="32"/>
    <x v="32"/>
    <x v="2"/>
    <x v="1"/>
    <x v="1"/>
    <x v="6"/>
    <s v="250-499User"/>
    <x v="1"/>
    <x v="1"/>
    <n v="75075"/>
  </r>
  <r>
    <s v="KL8558WAUM4"/>
    <x v="198"/>
    <x v="23"/>
    <x v="32"/>
    <x v="32"/>
    <x v="2"/>
    <x v="1"/>
    <x v="1"/>
    <x v="5"/>
    <s v="500-999User"/>
    <x v="2"/>
    <x v="1"/>
    <n v="75537"/>
  </r>
  <r>
    <s v="KL8558WARMG"/>
    <x v="197"/>
    <x v="23"/>
    <x v="32"/>
    <x v="32"/>
    <x v="2"/>
    <x v="1"/>
    <x v="1"/>
    <x v="7"/>
    <s v="100-149User"/>
    <x v="1"/>
    <x v="1"/>
    <n v="80157"/>
  </r>
  <r>
    <s v="KL8558WASM4"/>
    <x v="198"/>
    <x v="23"/>
    <x v="32"/>
    <x v="32"/>
    <x v="2"/>
    <x v="1"/>
    <x v="1"/>
    <x v="8"/>
    <s v="150-249User"/>
    <x v="2"/>
    <x v="1"/>
    <n v="82236"/>
  </r>
  <r>
    <s v="KL8558WATM4"/>
    <x v="198"/>
    <x v="23"/>
    <x v="32"/>
    <x v="32"/>
    <x v="2"/>
    <x v="1"/>
    <x v="1"/>
    <x v="6"/>
    <s v="250-499User"/>
    <x v="2"/>
    <x v="1"/>
    <n v="82236"/>
  </r>
  <r>
    <s v="KL8558WAQMG"/>
    <x v="197"/>
    <x v="23"/>
    <x v="32"/>
    <x v="32"/>
    <x v="2"/>
    <x v="1"/>
    <x v="1"/>
    <x v="9"/>
    <s v="50-99User"/>
    <x v="1"/>
    <x v="1"/>
    <n v="85239"/>
  </r>
  <r>
    <s v="KL8558WARM4"/>
    <x v="198"/>
    <x v="23"/>
    <x v="32"/>
    <x v="32"/>
    <x v="2"/>
    <x v="1"/>
    <x v="1"/>
    <x v="7"/>
    <s v="100-149User"/>
    <x v="2"/>
    <x v="1"/>
    <n v="88011"/>
  </r>
  <r>
    <s v="KL8558WAPMG"/>
    <x v="197"/>
    <x v="23"/>
    <x v="32"/>
    <x v="32"/>
    <x v="2"/>
    <x v="1"/>
    <x v="1"/>
    <x v="10"/>
    <s v="25-49User"/>
    <x v="1"/>
    <x v="1"/>
    <n v="88935"/>
  </r>
  <r>
    <s v="KL8558WAQM4"/>
    <x v="198"/>
    <x v="23"/>
    <x v="32"/>
    <x v="32"/>
    <x v="2"/>
    <x v="1"/>
    <x v="1"/>
    <x v="9"/>
    <s v="50-99User"/>
    <x v="2"/>
    <x v="1"/>
    <n v="93555"/>
  </r>
  <r>
    <s v="KL8558WAKMG"/>
    <x v="197"/>
    <x v="23"/>
    <x v="32"/>
    <x v="32"/>
    <x v="2"/>
    <x v="1"/>
    <x v="1"/>
    <x v="0"/>
    <s v="10-14User"/>
    <x v="1"/>
    <x v="1"/>
    <n v="94017"/>
  </r>
  <r>
    <s v="KL8558WAMMG"/>
    <x v="197"/>
    <x v="23"/>
    <x v="32"/>
    <x v="32"/>
    <x v="2"/>
    <x v="1"/>
    <x v="1"/>
    <x v="12"/>
    <s v="15-19User"/>
    <x v="1"/>
    <x v="1"/>
    <n v="94017"/>
  </r>
  <r>
    <s v="KL8558WANMG"/>
    <x v="197"/>
    <x v="23"/>
    <x v="32"/>
    <x v="32"/>
    <x v="2"/>
    <x v="1"/>
    <x v="1"/>
    <x v="13"/>
    <s v="20-24User"/>
    <x v="1"/>
    <x v="1"/>
    <n v="94017"/>
  </r>
  <r>
    <s v="KL8558WAPM4"/>
    <x v="198"/>
    <x v="23"/>
    <x v="32"/>
    <x v="32"/>
    <x v="2"/>
    <x v="1"/>
    <x v="1"/>
    <x v="10"/>
    <s v="25-49User"/>
    <x v="2"/>
    <x v="1"/>
    <n v="97944"/>
  </r>
  <r>
    <s v="KL8558WAEMG"/>
    <x v="197"/>
    <x v="23"/>
    <x v="32"/>
    <x v="32"/>
    <x v="2"/>
    <x v="1"/>
    <x v="1"/>
    <x v="11"/>
    <s v="5-9User"/>
    <x v="1"/>
    <x v="1"/>
    <n v="99099"/>
  </r>
  <r>
    <s v="KL8558WAKM4"/>
    <x v="198"/>
    <x v="23"/>
    <x v="32"/>
    <x v="32"/>
    <x v="2"/>
    <x v="1"/>
    <x v="1"/>
    <x v="0"/>
    <s v="10-14User"/>
    <x v="2"/>
    <x v="1"/>
    <n v="103488"/>
  </r>
  <r>
    <s v="KL8558WAMM4"/>
    <x v="198"/>
    <x v="23"/>
    <x v="32"/>
    <x v="32"/>
    <x v="2"/>
    <x v="1"/>
    <x v="1"/>
    <x v="12"/>
    <s v="15-19User"/>
    <x v="2"/>
    <x v="1"/>
    <n v="103488"/>
  </r>
  <r>
    <s v="KL8558WANM4"/>
    <x v="198"/>
    <x v="23"/>
    <x v="32"/>
    <x v="32"/>
    <x v="2"/>
    <x v="1"/>
    <x v="1"/>
    <x v="13"/>
    <s v="20-24User"/>
    <x v="2"/>
    <x v="1"/>
    <n v="103488"/>
  </r>
  <r>
    <s v="KL8558WAEM4"/>
    <x v="198"/>
    <x v="23"/>
    <x v="32"/>
    <x v="32"/>
    <x v="2"/>
    <x v="1"/>
    <x v="1"/>
    <x v="11"/>
    <s v="5-9User"/>
    <x v="2"/>
    <x v="1"/>
    <n v="109032"/>
  </r>
  <r>
    <s v="KL8558WAYFG"/>
    <x v="199"/>
    <x v="23"/>
    <x v="32"/>
    <x v="32"/>
    <x v="2"/>
    <x v="1"/>
    <x v="1"/>
    <x v="1"/>
    <s v="5000+User"/>
    <x v="1"/>
    <x v="2"/>
    <n v="457380"/>
  </r>
  <r>
    <s v="KL8558WAYF4"/>
    <x v="200"/>
    <x v="23"/>
    <x v="32"/>
    <x v="32"/>
    <x v="2"/>
    <x v="1"/>
    <x v="1"/>
    <x v="1"/>
    <s v="5000+User"/>
    <x v="2"/>
    <x v="2"/>
    <n v="503580"/>
  </r>
  <r>
    <s v="KL8558WAXFG"/>
    <x v="199"/>
    <x v="23"/>
    <x v="32"/>
    <x v="32"/>
    <x v="2"/>
    <x v="1"/>
    <x v="1"/>
    <x v="2"/>
    <s v="2500-4999User"/>
    <x v="1"/>
    <x v="2"/>
    <n v="547470"/>
  </r>
  <r>
    <s v="KL8558WAWFG"/>
    <x v="199"/>
    <x v="23"/>
    <x v="32"/>
    <x v="32"/>
    <x v="2"/>
    <x v="1"/>
    <x v="1"/>
    <x v="3"/>
    <s v="1500-2499User"/>
    <x v="1"/>
    <x v="2"/>
    <n v="584430"/>
  </r>
  <r>
    <s v="KL8558WAXF4"/>
    <x v="200"/>
    <x v="23"/>
    <x v="32"/>
    <x v="32"/>
    <x v="2"/>
    <x v="1"/>
    <x v="1"/>
    <x v="2"/>
    <s v="2500-4999User"/>
    <x v="2"/>
    <x v="2"/>
    <n v="600600"/>
  </r>
  <r>
    <s v="KL8558WAWF4"/>
    <x v="200"/>
    <x v="23"/>
    <x v="32"/>
    <x v="32"/>
    <x v="2"/>
    <x v="1"/>
    <x v="1"/>
    <x v="3"/>
    <s v="1500-2499User"/>
    <x v="2"/>
    <x v="2"/>
    <n v="642180"/>
  </r>
  <r>
    <s v="KL8558WAVFG"/>
    <x v="199"/>
    <x v="23"/>
    <x v="32"/>
    <x v="32"/>
    <x v="2"/>
    <x v="1"/>
    <x v="1"/>
    <x v="4"/>
    <s v="1000-1499User"/>
    <x v="1"/>
    <x v="2"/>
    <n v="649110"/>
  </r>
  <r>
    <s v="KL8558WAUFG"/>
    <x v="199"/>
    <x v="23"/>
    <x v="32"/>
    <x v="32"/>
    <x v="2"/>
    <x v="1"/>
    <x v="1"/>
    <x v="5"/>
    <s v="500-999User"/>
    <x v="1"/>
    <x v="2"/>
    <n v="686070"/>
  </r>
  <r>
    <s v="KL8558WAVF4"/>
    <x v="200"/>
    <x v="23"/>
    <x v="32"/>
    <x v="32"/>
    <x v="2"/>
    <x v="1"/>
    <x v="1"/>
    <x v="4"/>
    <s v="1000-1499User"/>
    <x v="2"/>
    <x v="2"/>
    <n v="713790"/>
  </r>
  <r>
    <s v="KL8558WASFG"/>
    <x v="199"/>
    <x v="23"/>
    <x v="32"/>
    <x v="32"/>
    <x v="2"/>
    <x v="1"/>
    <x v="1"/>
    <x v="8"/>
    <s v="150-249User"/>
    <x v="1"/>
    <x v="2"/>
    <n v="750750"/>
  </r>
  <r>
    <s v="KL8558WATFG"/>
    <x v="199"/>
    <x v="23"/>
    <x v="32"/>
    <x v="32"/>
    <x v="2"/>
    <x v="1"/>
    <x v="1"/>
    <x v="6"/>
    <s v="250-499User"/>
    <x v="1"/>
    <x v="2"/>
    <n v="750750"/>
  </r>
  <r>
    <s v="KL8558WAUF4"/>
    <x v="200"/>
    <x v="23"/>
    <x v="32"/>
    <x v="32"/>
    <x v="2"/>
    <x v="1"/>
    <x v="1"/>
    <x v="5"/>
    <s v="500-999User"/>
    <x v="2"/>
    <x v="2"/>
    <n v="755370"/>
  </r>
  <r>
    <s v="KL8558WARFG"/>
    <x v="199"/>
    <x v="23"/>
    <x v="32"/>
    <x v="32"/>
    <x v="2"/>
    <x v="1"/>
    <x v="1"/>
    <x v="7"/>
    <s v="100-149User"/>
    <x v="1"/>
    <x v="2"/>
    <n v="801570"/>
  </r>
  <r>
    <s v="KL8558WAYDG"/>
    <x v="201"/>
    <x v="24"/>
    <x v="32"/>
    <x v="32"/>
    <x v="2"/>
    <x v="1"/>
    <x v="1"/>
    <x v="1"/>
    <s v="5000+User"/>
    <x v="1"/>
    <x v="3"/>
    <n v="822360"/>
  </r>
  <r>
    <s v="KL8558WASF4"/>
    <x v="200"/>
    <x v="23"/>
    <x v="32"/>
    <x v="32"/>
    <x v="2"/>
    <x v="1"/>
    <x v="1"/>
    <x v="8"/>
    <s v="150-249User"/>
    <x v="2"/>
    <x v="2"/>
    <n v="824670"/>
  </r>
  <r>
    <s v="KL8558WATF4"/>
    <x v="200"/>
    <x v="23"/>
    <x v="32"/>
    <x v="32"/>
    <x v="2"/>
    <x v="1"/>
    <x v="1"/>
    <x v="6"/>
    <s v="250-499User"/>
    <x v="2"/>
    <x v="2"/>
    <n v="824670"/>
  </r>
  <r>
    <s v="KL8558WAQFG"/>
    <x v="199"/>
    <x v="23"/>
    <x v="32"/>
    <x v="32"/>
    <x v="2"/>
    <x v="1"/>
    <x v="1"/>
    <x v="9"/>
    <s v="50-99User"/>
    <x v="1"/>
    <x v="2"/>
    <n v="852390"/>
  </r>
  <r>
    <s v="KL8558WARF4"/>
    <x v="200"/>
    <x v="23"/>
    <x v="32"/>
    <x v="32"/>
    <x v="2"/>
    <x v="1"/>
    <x v="1"/>
    <x v="7"/>
    <s v="100-149User"/>
    <x v="2"/>
    <x v="2"/>
    <n v="880110"/>
  </r>
  <r>
    <s v="KL8558WAPFG"/>
    <x v="199"/>
    <x v="23"/>
    <x v="32"/>
    <x v="32"/>
    <x v="2"/>
    <x v="1"/>
    <x v="1"/>
    <x v="10"/>
    <s v="25-49User"/>
    <x v="1"/>
    <x v="2"/>
    <n v="889350"/>
  </r>
  <r>
    <s v="KL8558WAYD4"/>
    <x v="202"/>
    <x v="24"/>
    <x v="32"/>
    <x v="32"/>
    <x v="2"/>
    <x v="1"/>
    <x v="1"/>
    <x v="1"/>
    <s v="5000+User"/>
    <x v="2"/>
    <x v="3"/>
    <n v="905520"/>
  </r>
  <r>
    <s v="KL8558WAQF4"/>
    <x v="200"/>
    <x v="23"/>
    <x v="32"/>
    <x v="32"/>
    <x v="2"/>
    <x v="1"/>
    <x v="1"/>
    <x v="9"/>
    <s v="50-99User"/>
    <x v="2"/>
    <x v="2"/>
    <n v="935550"/>
  </r>
  <r>
    <s v="KL8558WAKFG"/>
    <x v="199"/>
    <x v="23"/>
    <x v="32"/>
    <x v="32"/>
    <x v="2"/>
    <x v="1"/>
    <x v="1"/>
    <x v="0"/>
    <s v="10-14User"/>
    <x v="1"/>
    <x v="2"/>
    <n v="940170"/>
  </r>
  <r>
    <s v="KL8558WAMFG"/>
    <x v="199"/>
    <x v="23"/>
    <x v="32"/>
    <x v="32"/>
    <x v="2"/>
    <x v="1"/>
    <x v="1"/>
    <x v="12"/>
    <s v="15-19User"/>
    <x v="1"/>
    <x v="2"/>
    <n v="940170"/>
  </r>
  <r>
    <s v="KL8558WANFG"/>
    <x v="199"/>
    <x v="23"/>
    <x v="32"/>
    <x v="32"/>
    <x v="2"/>
    <x v="1"/>
    <x v="1"/>
    <x v="13"/>
    <s v="20-24User"/>
    <x v="1"/>
    <x v="2"/>
    <n v="940170"/>
  </r>
  <r>
    <s v="KL8558WAPF4"/>
    <x v="200"/>
    <x v="23"/>
    <x v="32"/>
    <x v="32"/>
    <x v="2"/>
    <x v="1"/>
    <x v="1"/>
    <x v="10"/>
    <s v="25-49User"/>
    <x v="2"/>
    <x v="2"/>
    <n v="979440"/>
  </r>
  <r>
    <s v="KL8558WAXDG"/>
    <x v="201"/>
    <x v="24"/>
    <x v="32"/>
    <x v="32"/>
    <x v="2"/>
    <x v="1"/>
    <x v="1"/>
    <x v="2"/>
    <s v="2500-4999User"/>
    <x v="1"/>
    <x v="3"/>
    <n v="984060"/>
  </r>
  <r>
    <s v="KL8558WAEFG"/>
    <x v="199"/>
    <x v="23"/>
    <x v="32"/>
    <x v="32"/>
    <x v="2"/>
    <x v="1"/>
    <x v="1"/>
    <x v="11"/>
    <s v="5-9User"/>
    <x v="1"/>
    <x v="2"/>
    <n v="990990"/>
  </r>
  <r>
    <s v="KL8558WAKF4"/>
    <x v="200"/>
    <x v="23"/>
    <x v="32"/>
    <x v="32"/>
    <x v="2"/>
    <x v="1"/>
    <x v="1"/>
    <x v="0"/>
    <s v="10-14User"/>
    <x v="2"/>
    <x v="2"/>
    <n v="1034880"/>
  </r>
  <r>
    <s v="KL8558WAMF4"/>
    <x v="200"/>
    <x v="23"/>
    <x v="32"/>
    <x v="32"/>
    <x v="2"/>
    <x v="1"/>
    <x v="1"/>
    <x v="12"/>
    <s v="15-19User"/>
    <x v="2"/>
    <x v="2"/>
    <n v="1034880"/>
  </r>
  <r>
    <s v="KL8558WANF4"/>
    <x v="200"/>
    <x v="23"/>
    <x v="32"/>
    <x v="32"/>
    <x v="2"/>
    <x v="1"/>
    <x v="1"/>
    <x v="13"/>
    <s v="20-24User"/>
    <x v="2"/>
    <x v="2"/>
    <n v="1034880"/>
  </r>
  <r>
    <s v="KL8558WAWDG"/>
    <x v="201"/>
    <x v="24"/>
    <x v="32"/>
    <x v="32"/>
    <x v="2"/>
    <x v="1"/>
    <x v="1"/>
    <x v="3"/>
    <s v="1500-2499User"/>
    <x v="1"/>
    <x v="3"/>
    <n v="1051050"/>
  </r>
  <r>
    <s v="KL8558WAXD4"/>
    <x v="202"/>
    <x v="24"/>
    <x v="32"/>
    <x v="32"/>
    <x v="2"/>
    <x v="1"/>
    <x v="1"/>
    <x v="2"/>
    <s v="2500-4999User"/>
    <x v="2"/>
    <x v="3"/>
    <n v="1081080"/>
  </r>
  <r>
    <s v="KL8558WAEF4"/>
    <x v="200"/>
    <x v="23"/>
    <x v="32"/>
    <x v="32"/>
    <x v="2"/>
    <x v="1"/>
    <x v="1"/>
    <x v="11"/>
    <s v="5-9User"/>
    <x v="2"/>
    <x v="2"/>
    <n v="1090320"/>
  </r>
  <r>
    <s v="KL8558WAWD4"/>
    <x v="202"/>
    <x v="24"/>
    <x v="32"/>
    <x v="32"/>
    <x v="2"/>
    <x v="1"/>
    <x v="1"/>
    <x v="3"/>
    <s v="1500-2499User"/>
    <x v="2"/>
    <x v="3"/>
    <n v="1157310"/>
  </r>
  <r>
    <s v="KL8558WAVDG"/>
    <x v="201"/>
    <x v="24"/>
    <x v="32"/>
    <x v="32"/>
    <x v="2"/>
    <x v="1"/>
    <x v="1"/>
    <x v="4"/>
    <s v="1000-1499User"/>
    <x v="1"/>
    <x v="3"/>
    <n v="1166550"/>
  </r>
  <r>
    <s v="KL8558WAYTG"/>
    <x v="203"/>
    <x v="24"/>
    <x v="32"/>
    <x v="32"/>
    <x v="2"/>
    <x v="1"/>
    <x v="1"/>
    <x v="1"/>
    <s v="5000+User"/>
    <x v="1"/>
    <x v="4"/>
    <n v="1166550"/>
  </r>
  <r>
    <s v="KL8558WAUDG"/>
    <x v="201"/>
    <x v="24"/>
    <x v="32"/>
    <x v="32"/>
    <x v="2"/>
    <x v="1"/>
    <x v="1"/>
    <x v="5"/>
    <s v="500-999User"/>
    <x v="1"/>
    <x v="3"/>
    <n v="1235850"/>
  </r>
  <r>
    <s v="KL8558WAVD4"/>
    <x v="202"/>
    <x v="24"/>
    <x v="32"/>
    <x v="32"/>
    <x v="2"/>
    <x v="1"/>
    <x v="1"/>
    <x v="4"/>
    <s v="1000-1499User"/>
    <x v="2"/>
    <x v="3"/>
    <n v="1282050"/>
  </r>
  <r>
    <s v="KL8558WAYT4"/>
    <x v="204"/>
    <x v="24"/>
    <x v="32"/>
    <x v="32"/>
    <x v="2"/>
    <x v="1"/>
    <x v="1"/>
    <x v="1"/>
    <s v="5000+User"/>
    <x v="2"/>
    <x v="4"/>
    <n v="1282050"/>
  </r>
  <r>
    <s v="KL8558WASDG"/>
    <x v="201"/>
    <x v="24"/>
    <x v="32"/>
    <x v="32"/>
    <x v="2"/>
    <x v="1"/>
    <x v="1"/>
    <x v="8"/>
    <s v="150-249User"/>
    <x v="1"/>
    <x v="3"/>
    <n v="1349040"/>
  </r>
  <r>
    <s v="KL8558WATDG"/>
    <x v="201"/>
    <x v="24"/>
    <x v="32"/>
    <x v="32"/>
    <x v="2"/>
    <x v="1"/>
    <x v="1"/>
    <x v="6"/>
    <s v="250-499User"/>
    <x v="1"/>
    <x v="3"/>
    <n v="1349040"/>
  </r>
  <r>
    <s v="KL8558WAUD4"/>
    <x v="202"/>
    <x v="24"/>
    <x v="32"/>
    <x v="32"/>
    <x v="2"/>
    <x v="1"/>
    <x v="1"/>
    <x v="5"/>
    <s v="500-999User"/>
    <x v="2"/>
    <x v="3"/>
    <n v="1358280"/>
  </r>
  <r>
    <s v="KL8558WAXTG"/>
    <x v="203"/>
    <x v="24"/>
    <x v="32"/>
    <x v="32"/>
    <x v="2"/>
    <x v="1"/>
    <x v="1"/>
    <x v="2"/>
    <s v="2500-4999User"/>
    <x v="1"/>
    <x v="4"/>
    <n v="1392930"/>
  </r>
  <r>
    <s v="KL8558WARDG"/>
    <x v="201"/>
    <x v="24"/>
    <x v="32"/>
    <x v="32"/>
    <x v="2"/>
    <x v="1"/>
    <x v="1"/>
    <x v="7"/>
    <s v="100-149User"/>
    <x v="1"/>
    <x v="3"/>
    <n v="1441440"/>
  </r>
  <r>
    <s v="KL8558WASD4"/>
    <x v="202"/>
    <x v="24"/>
    <x v="32"/>
    <x v="32"/>
    <x v="2"/>
    <x v="1"/>
    <x v="1"/>
    <x v="8"/>
    <s v="150-249User"/>
    <x v="2"/>
    <x v="3"/>
    <n v="1485330"/>
  </r>
  <r>
    <s v="KL8558WATD4"/>
    <x v="202"/>
    <x v="24"/>
    <x v="32"/>
    <x v="32"/>
    <x v="2"/>
    <x v="1"/>
    <x v="1"/>
    <x v="6"/>
    <s v="250-499User"/>
    <x v="2"/>
    <x v="3"/>
    <n v="1485330"/>
  </r>
  <r>
    <s v="KL8558WAWTG"/>
    <x v="203"/>
    <x v="24"/>
    <x v="32"/>
    <x v="32"/>
    <x v="2"/>
    <x v="1"/>
    <x v="1"/>
    <x v="3"/>
    <s v="1500-2499User"/>
    <x v="1"/>
    <x v="4"/>
    <n v="1489950"/>
  </r>
  <r>
    <s v="KL8558WAQDG"/>
    <x v="201"/>
    <x v="24"/>
    <x v="32"/>
    <x v="32"/>
    <x v="2"/>
    <x v="1"/>
    <x v="1"/>
    <x v="9"/>
    <s v="50-99User"/>
    <x v="1"/>
    <x v="3"/>
    <n v="1531530"/>
  </r>
  <r>
    <s v="KL8558WAXT4"/>
    <x v="204"/>
    <x v="24"/>
    <x v="32"/>
    <x v="32"/>
    <x v="2"/>
    <x v="1"/>
    <x v="1"/>
    <x v="2"/>
    <s v="2500-4999User"/>
    <x v="2"/>
    <x v="4"/>
    <n v="1531530"/>
  </r>
  <r>
    <s v="KL8558WARD4"/>
    <x v="202"/>
    <x v="24"/>
    <x v="32"/>
    <x v="32"/>
    <x v="2"/>
    <x v="1"/>
    <x v="1"/>
    <x v="7"/>
    <s v="100-149User"/>
    <x v="2"/>
    <x v="3"/>
    <n v="1584660"/>
  </r>
  <r>
    <s v="KL8558WAPDG"/>
    <x v="201"/>
    <x v="24"/>
    <x v="32"/>
    <x v="32"/>
    <x v="2"/>
    <x v="1"/>
    <x v="1"/>
    <x v="10"/>
    <s v="25-49User"/>
    <x v="1"/>
    <x v="3"/>
    <n v="1600830"/>
  </r>
  <r>
    <s v="KL8558WAWT4"/>
    <x v="204"/>
    <x v="24"/>
    <x v="32"/>
    <x v="32"/>
    <x v="2"/>
    <x v="1"/>
    <x v="1"/>
    <x v="3"/>
    <s v="1500-2499User"/>
    <x v="2"/>
    <x v="4"/>
    <n v="1640100"/>
  </r>
  <r>
    <s v="KL8558WAVTG"/>
    <x v="203"/>
    <x v="24"/>
    <x v="32"/>
    <x v="32"/>
    <x v="2"/>
    <x v="1"/>
    <x v="1"/>
    <x v="4"/>
    <s v="1000-1499User"/>
    <x v="1"/>
    <x v="4"/>
    <n v="1651650"/>
  </r>
  <r>
    <s v="KL8558WAQD4"/>
    <x v="202"/>
    <x v="24"/>
    <x v="32"/>
    <x v="32"/>
    <x v="2"/>
    <x v="1"/>
    <x v="1"/>
    <x v="9"/>
    <s v="50-99User"/>
    <x v="2"/>
    <x v="3"/>
    <n v="1686300"/>
  </r>
  <r>
    <s v="KL8558WAKDG"/>
    <x v="201"/>
    <x v="24"/>
    <x v="32"/>
    <x v="32"/>
    <x v="2"/>
    <x v="1"/>
    <x v="1"/>
    <x v="0"/>
    <s v="10-14User"/>
    <x v="1"/>
    <x v="3"/>
    <n v="1693230"/>
  </r>
  <r>
    <s v="KL8558WAMDG"/>
    <x v="201"/>
    <x v="24"/>
    <x v="32"/>
    <x v="32"/>
    <x v="2"/>
    <x v="1"/>
    <x v="1"/>
    <x v="12"/>
    <s v="15-19User"/>
    <x v="1"/>
    <x v="3"/>
    <n v="1693230"/>
  </r>
  <r>
    <s v="KL8558WANDG"/>
    <x v="201"/>
    <x v="24"/>
    <x v="32"/>
    <x v="32"/>
    <x v="2"/>
    <x v="1"/>
    <x v="1"/>
    <x v="13"/>
    <s v="20-24User"/>
    <x v="1"/>
    <x v="3"/>
    <n v="1693230"/>
  </r>
  <r>
    <s v="KL8558WAUTG"/>
    <x v="203"/>
    <x v="24"/>
    <x v="32"/>
    <x v="32"/>
    <x v="2"/>
    <x v="1"/>
    <x v="1"/>
    <x v="5"/>
    <s v="500-999User"/>
    <x v="1"/>
    <x v="4"/>
    <n v="1748670"/>
  </r>
  <r>
    <s v="KL8558WAPD4"/>
    <x v="202"/>
    <x v="24"/>
    <x v="32"/>
    <x v="32"/>
    <x v="2"/>
    <x v="1"/>
    <x v="1"/>
    <x v="10"/>
    <s v="25-49User"/>
    <x v="2"/>
    <x v="3"/>
    <n v="1760220"/>
  </r>
  <r>
    <s v="KL8558WAEDG"/>
    <x v="201"/>
    <x v="24"/>
    <x v="32"/>
    <x v="32"/>
    <x v="2"/>
    <x v="1"/>
    <x v="1"/>
    <x v="11"/>
    <s v="5-9User"/>
    <x v="1"/>
    <x v="3"/>
    <n v="1783320"/>
  </r>
  <r>
    <s v="KL8558WAVT4"/>
    <x v="204"/>
    <x v="24"/>
    <x v="32"/>
    <x v="32"/>
    <x v="2"/>
    <x v="1"/>
    <x v="1"/>
    <x v="4"/>
    <s v="1000-1499User"/>
    <x v="2"/>
    <x v="4"/>
    <n v="1817970"/>
  </r>
  <r>
    <s v="KL8558WAKD4"/>
    <x v="202"/>
    <x v="24"/>
    <x v="32"/>
    <x v="32"/>
    <x v="2"/>
    <x v="1"/>
    <x v="1"/>
    <x v="0"/>
    <s v="10-14User"/>
    <x v="2"/>
    <x v="3"/>
    <n v="1861860"/>
  </r>
  <r>
    <s v="KL8558WAMD4"/>
    <x v="202"/>
    <x v="24"/>
    <x v="32"/>
    <x v="32"/>
    <x v="2"/>
    <x v="1"/>
    <x v="1"/>
    <x v="12"/>
    <s v="15-19User"/>
    <x v="2"/>
    <x v="3"/>
    <n v="1861860"/>
  </r>
  <r>
    <s v="KL8558WAND4"/>
    <x v="202"/>
    <x v="24"/>
    <x v="32"/>
    <x v="32"/>
    <x v="2"/>
    <x v="1"/>
    <x v="1"/>
    <x v="13"/>
    <s v="20-24User"/>
    <x v="2"/>
    <x v="3"/>
    <n v="1861860"/>
  </r>
  <r>
    <s v="KL8558WASTG"/>
    <x v="203"/>
    <x v="24"/>
    <x v="32"/>
    <x v="32"/>
    <x v="2"/>
    <x v="1"/>
    <x v="1"/>
    <x v="8"/>
    <s v="150-249User"/>
    <x v="1"/>
    <x v="4"/>
    <n v="1910370"/>
  </r>
  <r>
    <s v="KL8558WATTG"/>
    <x v="203"/>
    <x v="24"/>
    <x v="32"/>
    <x v="32"/>
    <x v="2"/>
    <x v="1"/>
    <x v="1"/>
    <x v="6"/>
    <s v="250-499User"/>
    <x v="1"/>
    <x v="4"/>
    <n v="1910370"/>
  </r>
  <r>
    <s v="KL8558WAUT4"/>
    <x v="204"/>
    <x v="24"/>
    <x v="32"/>
    <x v="32"/>
    <x v="2"/>
    <x v="1"/>
    <x v="1"/>
    <x v="5"/>
    <s v="500-999User"/>
    <x v="2"/>
    <x v="4"/>
    <n v="1924230"/>
  </r>
  <r>
    <s v="KL8558WAED4"/>
    <x v="202"/>
    <x v="24"/>
    <x v="32"/>
    <x v="32"/>
    <x v="2"/>
    <x v="1"/>
    <x v="1"/>
    <x v="11"/>
    <s v="5-9User"/>
    <x v="2"/>
    <x v="3"/>
    <n v="1961190"/>
  </r>
  <r>
    <s v="KL8558WARTG"/>
    <x v="203"/>
    <x v="24"/>
    <x v="32"/>
    <x v="32"/>
    <x v="2"/>
    <x v="1"/>
    <x v="1"/>
    <x v="7"/>
    <s v="100-149User"/>
    <x v="1"/>
    <x v="4"/>
    <n v="2042040"/>
  </r>
  <r>
    <s v="KL8558WAST4"/>
    <x v="204"/>
    <x v="24"/>
    <x v="32"/>
    <x v="32"/>
    <x v="2"/>
    <x v="1"/>
    <x v="1"/>
    <x v="8"/>
    <s v="150-249User"/>
    <x v="2"/>
    <x v="4"/>
    <n v="2102100"/>
  </r>
  <r>
    <s v="KL8558WATT4"/>
    <x v="204"/>
    <x v="24"/>
    <x v="32"/>
    <x v="32"/>
    <x v="2"/>
    <x v="1"/>
    <x v="1"/>
    <x v="6"/>
    <s v="250-499User"/>
    <x v="2"/>
    <x v="4"/>
    <n v="2102100"/>
  </r>
  <r>
    <s v="KL8558WAQTG"/>
    <x v="203"/>
    <x v="24"/>
    <x v="32"/>
    <x v="32"/>
    <x v="2"/>
    <x v="1"/>
    <x v="1"/>
    <x v="9"/>
    <s v="50-99User"/>
    <x v="1"/>
    <x v="4"/>
    <n v="2171400"/>
  </r>
  <r>
    <s v="KL8558WART4"/>
    <x v="204"/>
    <x v="24"/>
    <x v="32"/>
    <x v="32"/>
    <x v="2"/>
    <x v="1"/>
    <x v="1"/>
    <x v="7"/>
    <s v="100-149User"/>
    <x v="2"/>
    <x v="4"/>
    <n v="2245320"/>
  </r>
  <r>
    <s v="KL8558WAPTG"/>
    <x v="203"/>
    <x v="24"/>
    <x v="32"/>
    <x v="32"/>
    <x v="2"/>
    <x v="1"/>
    <x v="1"/>
    <x v="10"/>
    <s v="25-49User"/>
    <x v="1"/>
    <x v="4"/>
    <n v="2268420"/>
  </r>
  <r>
    <s v="KL8558WAQT4"/>
    <x v="204"/>
    <x v="24"/>
    <x v="32"/>
    <x v="32"/>
    <x v="2"/>
    <x v="1"/>
    <x v="1"/>
    <x v="9"/>
    <s v="50-99User"/>
    <x v="2"/>
    <x v="4"/>
    <n v="2379300"/>
  </r>
  <r>
    <s v="KL8558WAKTG"/>
    <x v="203"/>
    <x v="24"/>
    <x v="32"/>
    <x v="32"/>
    <x v="2"/>
    <x v="1"/>
    <x v="1"/>
    <x v="0"/>
    <s v="10-14User"/>
    <x v="1"/>
    <x v="4"/>
    <n v="2402400"/>
  </r>
  <r>
    <s v="KL8558WAMTG"/>
    <x v="203"/>
    <x v="24"/>
    <x v="32"/>
    <x v="32"/>
    <x v="2"/>
    <x v="1"/>
    <x v="1"/>
    <x v="12"/>
    <s v="15-19User"/>
    <x v="1"/>
    <x v="4"/>
    <n v="2402400"/>
  </r>
  <r>
    <s v="KL8558WANTG"/>
    <x v="203"/>
    <x v="24"/>
    <x v="32"/>
    <x v="32"/>
    <x v="2"/>
    <x v="1"/>
    <x v="1"/>
    <x v="13"/>
    <s v="20-24User"/>
    <x v="1"/>
    <x v="4"/>
    <n v="2402400"/>
  </r>
  <r>
    <s v="KL8558WAPT4"/>
    <x v="204"/>
    <x v="24"/>
    <x v="32"/>
    <x v="32"/>
    <x v="2"/>
    <x v="1"/>
    <x v="1"/>
    <x v="10"/>
    <s v="25-49User"/>
    <x v="2"/>
    <x v="4"/>
    <n v="2494800"/>
  </r>
  <r>
    <s v="KL8558WAETG"/>
    <x v="203"/>
    <x v="24"/>
    <x v="32"/>
    <x v="32"/>
    <x v="2"/>
    <x v="1"/>
    <x v="1"/>
    <x v="11"/>
    <s v="5-9User"/>
    <x v="1"/>
    <x v="4"/>
    <n v="2517900"/>
  </r>
  <r>
    <s v="KL8558WAKT4"/>
    <x v="204"/>
    <x v="24"/>
    <x v="32"/>
    <x v="32"/>
    <x v="2"/>
    <x v="1"/>
    <x v="1"/>
    <x v="0"/>
    <s v="10-14User"/>
    <x v="2"/>
    <x v="4"/>
    <n v="2633400"/>
  </r>
  <r>
    <s v="KL8558WAMT4"/>
    <x v="204"/>
    <x v="24"/>
    <x v="32"/>
    <x v="32"/>
    <x v="2"/>
    <x v="1"/>
    <x v="1"/>
    <x v="12"/>
    <s v="15-19User"/>
    <x v="2"/>
    <x v="4"/>
    <n v="2633400"/>
  </r>
  <r>
    <s v="KL8558WANT4"/>
    <x v="204"/>
    <x v="24"/>
    <x v="32"/>
    <x v="32"/>
    <x v="2"/>
    <x v="1"/>
    <x v="1"/>
    <x v="13"/>
    <s v="20-24User"/>
    <x v="2"/>
    <x v="4"/>
    <n v="2633400"/>
  </r>
  <r>
    <s v="KL8558WAET4"/>
    <x v="204"/>
    <x v="24"/>
    <x v="32"/>
    <x v="32"/>
    <x v="2"/>
    <x v="1"/>
    <x v="1"/>
    <x v="11"/>
    <s v="5-9User"/>
    <x v="2"/>
    <x v="4"/>
    <n v="2772000"/>
  </r>
  <r>
    <s v="-"/>
    <x v="0"/>
    <x v="25"/>
    <x v="33"/>
    <x v="33"/>
    <x v="1"/>
    <x v="0"/>
    <x v="0"/>
    <x v="0"/>
    <s v="-"/>
    <x v="0"/>
    <x v="0"/>
    <s v="-"/>
  </r>
  <r>
    <s v="KL4819W1XMG"/>
    <x v="205"/>
    <x v="1"/>
    <x v="34"/>
    <x v="34"/>
    <x v="1"/>
    <x v="1"/>
    <x v="2"/>
    <x v="2"/>
    <s v=""/>
    <x v="1"/>
    <x v="1"/>
    <n v="177870"/>
  </r>
  <r>
    <s v="KL4819W1YMG"/>
    <x v="205"/>
    <x v="1"/>
    <x v="34"/>
    <x v="34"/>
    <x v="1"/>
    <x v="1"/>
    <x v="2"/>
    <x v="1"/>
    <s v=""/>
    <x v="1"/>
    <x v="1"/>
    <n v="177870"/>
  </r>
  <r>
    <s v="KL4819W1VMG"/>
    <x v="205"/>
    <x v="1"/>
    <x v="34"/>
    <x v="34"/>
    <x v="1"/>
    <x v="1"/>
    <x v="2"/>
    <x v="4"/>
    <s v=""/>
    <x v="1"/>
    <x v="1"/>
    <n v="190575"/>
  </r>
  <r>
    <s v="KL4819W1WMG"/>
    <x v="205"/>
    <x v="1"/>
    <x v="34"/>
    <x v="34"/>
    <x v="1"/>
    <x v="1"/>
    <x v="2"/>
    <x v="3"/>
    <s v=""/>
    <x v="1"/>
    <x v="1"/>
    <n v="190575"/>
  </r>
  <r>
    <s v="KL4819W1XM4"/>
    <x v="206"/>
    <x v="1"/>
    <x v="34"/>
    <x v="34"/>
    <x v="1"/>
    <x v="1"/>
    <x v="2"/>
    <x v="2"/>
    <s v=""/>
    <x v="2"/>
    <x v="1"/>
    <n v="190575"/>
  </r>
  <r>
    <s v="KL4819W1YM4"/>
    <x v="206"/>
    <x v="1"/>
    <x v="34"/>
    <x v="34"/>
    <x v="1"/>
    <x v="1"/>
    <x v="2"/>
    <x v="1"/>
    <s v=""/>
    <x v="2"/>
    <x v="1"/>
    <n v="190575"/>
  </r>
  <r>
    <s v="KL4819W1TMG"/>
    <x v="205"/>
    <x v="1"/>
    <x v="34"/>
    <x v="34"/>
    <x v="1"/>
    <x v="1"/>
    <x v="2"/>
    <x v="6"/>
    <s v=""/>
    <x v="1"/>
    <x v="1"/>
    <n v="203280"/>
  </r>
  <r>
    <s v="KL4819W1UMG"/>
    <x v="205"/>
    <x v="1"/>
    <x v="34"/>
    <x v="34"/>
    <x v="1"/>
    <x v="1"/>
    <x v="2"/>
    <x v="5"/>
    <s v=""/>
    <x v="1"/>
    <x v="1"/>
    <n v="203280"/>
  </r>
  <r>
    <s v="KL4819W1WM4"/>
    <x v="206"/>
    <x v="1"/>
    <x v="34"/>
    <x v="34"/>
    <x v="1"/>
    <x v="1"/>
    <x v="2"/>
    <x v="3"/>
    <s v=""/>
    <x v="2"/>
    <x v="1"/>
    <n v="203280"/>
  </r>
  <r>
    <s v="KL4819W1SMG"/>
    <x v="205"/>
    <x v="1"/>
    <x v="34"/>
    <x v="34"/>
    <x v="1"/>
    <x v="1"/>
    <x v="2"/>
    <x v="8"/>
    <s v=""/>
    <x v="1"/>
    <x v="1"/>
    <n v="215985"/>
  </r>
  <r>
    <s v="KL4819W1UM4"/>
    <x v="206"/>
    <x v="1"/>
    <x v="34"/>
    <x v="34"/>
    <x v="1"/>
    <x v="1"/>
    <x v="2"/>
    <x v="5"/>
    <s v=""/>
    <x v="2"/>
    <x v="1"/>
    <n v="215985"/>
  </r>
  <r>
    <s v="KL4819W1VM4"/>
    <x v="206"/>
    <x v="1"/>
    <x v="34"/>
    <x v="34"/>
    <x v="1"/>
    <x v="1"/>
    <x v="2"/>
    <x v="4"/>
    <s v=""/>
    <x v="2"/>
    <x v="1"/>
    <n v="215985"/>
  </r>
  <r>
    <s v="KL4819W1TM4"/>
    <x v="206"/>
    <x v="1"/>
    <x v="34"/>
    <x v="34"/>
    <x v="1"/>
    <x v="1"/>
    <x v="2"/>
    <x v="6"/>
    <s v=""/>
    <x v="2"/>
    <x v="1"/>
    <n v="228690"/>
  </r>
  <r>
    <s v="KL4819W1SM4"/>
    <x v="206"/>
    <x v="1"/>
    <x v="34"/>
    <x v="34"/>
    <x v="1"/>
    <x v="1"/>
    <x v="2"/>
    <x v="8"/>
    <s v=""/>
    <x v="2"/>
    <x v="1"/>
    <n v="241395"/>
  </r>
  <r>
    <s v="KL4819W1YFG"/>
    <x v="207"/>
    <x v="1"/>
    <x v="34"/>
    <x v="34"/>
    <x v="1"/>
    <x v="1"/>
    <x v="2"/>
    <x v="1"/>
    <s v=""/>
    <x v="1"/>
    <x v="2"/>
    <n v="1716330"/>
  </r>
  <r>
    <s v="KL4819W1XFG"/>
    <x v="207"/>
    <x v="1"/>
    <x v="34"/>
    <x v="34"/>
    <x v="1"/>
    <x v="1"/>
    <x v="2"/>
    <x v="2"/>
    <s v=""/>
    <x v="1"/>
    <x v="2"/>
    <n v="1778700"/>
  </r>
  <r>
    <s v="KL4819W1WFG"/>
    <x v="207"/>
    <x v="1"/>
    <x v="34"/>
    <x v="34"/>
    <x v="1"/>
    <x v="1"/>
    <x v="2"/>
    <x v="3"/>
    <s v=""/>
    <x v="1"/>
    <x v="2"/>
    <n v="1854930"/>
  </r>
  <r>
    <s v="KL4819W1YF4"/>
    <x v="208"/>
    <x v="1"/>
    <x v="34"/>
    <x v="34"/>
    <x v="1"/>
    <x v="1"/>
    <x v="2"/>
    <x v="1"/>
    <s v=""/>
    <x v="2"/>
    <x v="2"/>
    <n v="1880340"/>
  </r>
  <r>
    <s v="KL4819W1VFG"/>
    <x v="207"/>
    <x v="1"/>
    <x v="34"/>
    <x v="34"/>
    <x v="1"/>
    <x v="1"/>
    <x v="2"/>
    <x v="4"/>
    <s v=""/>
    <x v="1"/>
    <x v="2"/>
    <n v="1919610"/>
  </r>
  <r>
    <s v="KL4819W1XF4"/>
    <x v="208"/>
    <x v="1"/>
    <x v="34"/>
    <x v="34"/>
    <x v="1"/>
    <x v="1"/>
    <x v="2"/>
    <x v="2"/>
    <s v=""/>
    <x v="2"/>
    <x v="2"/>
    <n v="1956570"/>
  </r>
  <r>
    <s v="KL4819W1UFG"/>
    <x v="207"/>
    <x v="1"/>
    <x v="34"/>
    <x v="34"/>
    <x v="1"/>
    <x v="1"/>
    <x v="2"/>
    <x v="5"/>
    <s v=""/>
    <x v="1"/>
    <x v="2"/>
    <n v="1995840"/>
  </r>
  <r>
    <s v="KL4819W1WF4"/>
    <x v="208"/>
    <x v="1"/>
    <x v="34"/>
    <x v="34"/>
    <x v="1"/>
    <x v="1"/>
    <x v="2"/>
    <x v="3"/>
    <s v=""/>
    <x v="2"/>
    <x v="2"/>
    <n v="2032800"/>
  </r>
  <r>
    <s v="KL4819W1TFG"/>
    <x v="207"/>
    <x v="1"/>
    <x v="34"/>
    <x v="34"/>
    <x v="1"/>
    <x v="1"/>
    <x v="2"/>
    <x v="6"/>
    <s v=""/>
    <x v="1"/>
    <x v="2"/>
    <n v="2058210"/>
  </r>
  <r>
    <s v="KL4819W1VF4"/>
    <x v="208"/>
    <x v="1"/>
    <x v="34"/>
    <x v="34"/>
    <x v="1"/>
    <x v="1"/>
    <x v="2"/>
    <x v="4"/>
    <s v=""/>
    <x v="2"/>
    <x v="2"/>
    <n v="2109030"/>
  </r>
  <r>
    <s v="KL4819W1UF4"/>
    <x v="208"/>
    <x v="1"/>
    <x v="34"/>
    <x v="34"/>
    <x v="1"/>
    <x v="1"/>
    <x v="2"/>
    <x v="5"/>
    <s v=""/>
    <x v="2"/>
    <x v="2"/>
    <n v="2185260"/>
  </r>
  <r>
    <s v="KL4819W1SFG"/>
    <x v="207"/>
    <x v="1"/>
    <x v="34"/>
    <x v="34"/>
    <x v="1"/>
    <x v="1"/>
    <x v="2"/>
    <x v="8"/>
    <s v=""/>
    <x v="1"/>
    <x v="2"/>
    <n v="2199120"/>
  </r>
  <r>
    <s v="KL4819W1TF4"/>
    <x v="208"/>
    <x v="1"/>
    <x v="34"/>
    <x v="34"/>
    <x v="1"/>
    <x v="1"/>
    <x v="2"/>
    <x v="6"/>
    <s v=""/>
    <x v="2"/>
    <x v="2"/>
    <n v="2261490"/>
  </r>
  <r>
    <s v="KL4819W1SF4"/>
    <x v="208"/>
    <x v="1"/>
    <x v="34"/>
    <x v="34"/>
    <x v="1"/>
    <x v="1"/>
    <x v="2"/>
    <x v="8"/>
    <s v=""/>
    <x v="2"/>
    <x v="2"/>
    <n v="2425500"/>
  </r>
  <r>
    <s v="KL4819W1YDG"/>
    <x v="209"/>
    <x v="1"/>
    <x v="34"/>
    <x v="34"/>
    <x v="1"/>
    <x v="1"/>
    <x v="2"/>
    <x v="1"/>
    <s v=""/>
    <x v="1"/>
    <x v="3"/>
    <n v="3441900"/>
  </r>
  <r>
    <s v="KL4819W1XDG"/>
    <x v="209"/>
    <x v="1"/>
    <x v="34"/>
    <x v="34"/>
    <x v="1"/>
    <x v="1"/>
    <x v="2"/>
    <x v="2"/>
    <s v=""/>
    <x v="1"/>
    <x v="3"/>
    <n v="3580500"/>
  </r>
  <r>
    <s v="KL4819W1WDG"/>
    <x v="209"/>
    <x v="1"/>
    <x v="34"/>
    <x v="34"/>
    <x v="1"/>
    <x v="1"/>
    <x v="2"/>
    <x v="3"/>
    <s v=""/>
    <x v="1"/>
    <x v="3"/>
    <n v="3719100"/>
  </r>
  <r>
    <s v="KL4819W1YD4"/>
    <x v="210"/>
    <x v="1"/>
    <x v="34"/>
    <x v="34"/>
    <x v="1"/>
    <x v="1"/>
    <x v="2"/>
    <x v="1"/>
    <s v=""/>
    <x v="2"/>
    <x v="3"/>
    <n v="3765300"/>
  </r>
  <r>
    <s v="KL4819W1VDG"/>
    <x v="209"/>
    <x v="1"/>
    <x v="34"/>
    <x v="34"/>
    <x v="1"/>
    <x v="1"/>
    <x v="2"/>
    <x v="4"/>
    <s v=""/>
    <x v="1"/>
    <x v="3"/>
    <n v="3834600"/>
  </r>
  <r>
    <s v="KL4819W1XD4"/>
    <x v="210"/>
    <x v="1"/>
    <x v="34"/>
    <x v="34"/>
    <x v="1"/>
    <x v="1"/>
    <x v="2"/>
    <x v="2"/>
    <s v=""/>
    <x v="2"/>
    <x v="3"/>
    <n v="3927000"/>
  </r>
  <r>
    <s v="KL4819W1UDG"/>
    <x v="209"/>
    <x v="1"/>
    <x v="34"/>
    <x v="34"/>
    <x v="1"/>
    <x v="1"/>
    <x v="2"/>
    <x v="5"/>
    <s v=""/>
    <x v="1"/>
    <x v="3"/>
    <n v="3973200"/>
  </r>
  <r>
    <s v="KL4819W1WD4"/>
    <x v="210"/>
    <x v="1"/>
    <x v="34"/>
    <x v="34"/>
    <x v="1"/>
    <x v="1"/>
    <x v="2"/>
    <x v="3"/>
    <s v=""/>
    <x v="2"/>
    <x v="3"/>
    <n v="4088700"/>
  </r>
  <r>
    <s v="KL4819W1TDG"/>
    <x v="209"/>
    <x v="1"/>
    <x v="34"/>
    <x v="34"/>
    <x v="1"/>
    <x v="1"/>
    <x v="2"/>
    <x v="6"/>
    <s v=""/>
    <x v="1"/>
    <x v="3"/>
    <n v="4111800"/>
  </r>
  <r>
    <s v="KL4819W1VD4"/>
    <x v="210"/>
    <x v="1"/>
    <x v="34"/>
    <x v="34"/>
    <x v="1"/>
    <x v="1"/>
    <x v="2"/>
    <x v="4"/>
    <s v=""/>
    <x v="2"/>
    <x v="3"/>
    <n v="4227300"/>
  </r>
  <r>
    <s v="KL4819W1SDG"/>
    <x v="209"/>
    <x v="1"/>
    <x v="34"/>
    <x v="34"/>
    <x v="1"/>
    <x v="1"/>
    <x v="2"/>
    <x v="8"/>
    <s v=""/>
    <x v="1"/>
    <x v="3"/>
    <n v="4389000"/>
  </r>
  <r>
    <s v="KL4819W1UD4"/>
    <x v="210"/>
    <x v="1"/>
    <x v="34"/>
    <x v="34"/>
    <x v="1"/>
    <x v="1"/>
    <x v="2"/>
    <x v="5"/>
    <s v=""/>
    <x v="2"/>
    <x v="3"/>
    <n v="4389000"/>
  </r>
  <r>
    <s v="KL4819W1TD4"/>
    <x v="210"/>
    <x v="1"/>
    <x v="34"/>
    <x v="34"/>
    <x v="1"/>
    <x v="1"/>
    <x v="2"/>
    <x v="6"/>
    <s v=""/>
    <x v="2"/>
    <x v="3"/>
    <n v="4527600"/>
  </r>
  <r>
    <s v="KL4819W1SD4"/>
    <x v="210"/>
    <x v="1"/>
    <x v="34"/>
    <x v="34"/>
    <x v="1"/>
    <x v="1"/>
    <x v="2"/>
    <x v="8"/>
    <s v=""/>
    <x v="2"/>
    <x v="3"/>
    <n v="4827900"/>
  </r>
  <r>
    <s v="KL4819W1YTG"/>
    <x v="211"/>
    <x v="1"/>
    <x v="34"/>
    <x v="34"/>
    <x v="1"/>
    <x v="1"/>
    <x v="2"/>
    <x v="1"/>
    <s v=""/>
    <x v="1"/>
    <x v="4"/>
    <n v="5151300"/>
  </r>
  <r>
    <s v="KL4819W1XTG"/>
    <x v="211"/>
    <x v="1"/>
    <x v="34"/>
    <x v="34"/>
    <x v="1"/>
    <x v="1"/>
    <x v="2"/>
    <x v="2"/>
    <s v=""/>
    <x v="1"/>
    <x v="4"/>
    <n v="5359200"/>
  </r>
  <r>
    <s v="KL4819W1WTG"/>
    <x v="211"/>
    <x v="1"/>
    <x v="34"/>
    <x v="34"/>
    <x v="1"/>
    <x v="1"/>
    <x v="2"/>
    <x v="3"/>
    <s v=""/>
    <x v="1"/>
    <x v="4"/>
    <n v="5544000"/>
  </r>
  <r>
    <s v="KL4819W1YT4"/>
    <x v="212"/>
    <x v="1"/>
    <x v="34"/>
    <x v="34"/>
    <x v="1"/>
    <x v="1"/>
    <x v="2"/>
    <x v="1"/>
    <s v=""/>
    <x v="2"/>
    <x v="4"/>
    <n v="5659500"/>
  </r>
  <r>
    <s v="KL4819W1VTG"/>
    <x v="211"/>
    <x v="1"/>
    <x v="34"/>
    <x v="34"/>
    <x v="1"/>
    <x v="1"/>
    <x v="2"/>
    <x v="4"/>
    <s v=""/>
    <x v="1"/>
    <x v="4"/>
    <n v="5775000"/>
  </r>
  <r>
    <s v="KL4819W1XT4"/>
    <x v="212"/>
    <x v="1"/>
    <x v="34"/>
    <x v="34"/>
    <x v="1"/>
    <x v="1"/>
    <x v="2"/>
    <x v="2"/>
    <s v=""/>
    <x v="2"/>
    <x v="4"/>
    <n v="5890500"/>
  </r>
  <r>
    <s v="KL4819W1UTG"/>
    <x v="211"/>
    <x v="1"/>
    <x v="34"/>
    <x v="34"/>
    <x v="1"/>
    <x v="1"/>
    <x v="2"/>
    <x v="5"/>
    <s v=""/>
    <x v="1"/>
    <x v="4"/>
    <n v="5982900"/>
  </r>
  <r>
    <s v="KL4819W1WT4"/>
    <x v="212"/>
    <x v="1"/>
    <x v="34"/>
    <x v="34"/>
    <x v="1"/>
    <x v="1"/>
    <x v="2"/>
    <x v="3"/>
    <s v=""/>
    <x v="2"/>
    <x v="4"/>
    <n v="6121500"/>
  </r>
  <r>
    <s v="KL4819W1TTG"/>
    <x v="211"/>
    <x v="1"/>
    <x v="34"/>
    <x v="34"/>
    <x v="1"/>
    <x v="1"/>
    <x v="2"/>
    <x v="6"/>
    <s v=""/>
    <x v="1"/>
    <x v="4"/>
    <n v="6167700"/>
  </r>
  <r>
    <s v="KL4819W1VT4"/>
    <x v="212"/>
    <x v="1"/>
    <x v="34"/>
    <x v="34"/>
    <x v="1"/>
    <x v="1"/>
    <x v="2"/>
    <x v="4"/>
    <s v=""/>
    <x v="2"/>
    <x v="4"/>
    <n v="6329400"/>
  </r>
  <r>
    <s v="KL4819W1UT4"/>
    <x v="212"/>
    <x v="1"/>
    <x v="34"/>
    <x v="34"/>
    <x v="1"/>
    <x v="1"/>
    <x v="2"/>
    <x v="5"/>
    <s v=""/>
    <x v="2"/>
    <x v="4"/>
    <n v="6560400"/>
  </r>
  <r>
    <s v="KL4819W1STG"/>
    <x v="211"/>
    <x v="1"/>
    <x v="34"/>
    <x v="34"/>
    <x v="1"/>
    <x v="1"/>
    <x v="2"/>
    <x v="8"/>
    <s v=""/>
    <x v="1"/>
    <x v="4"/>
    <n v="6583500"/>
  </r>
  <r>
    <s v="KL4819W1TT4"/>
    <x v="212"/>
    <x v="1"/>
    <x v="34"/>
    <x v="34"/>
    <x v="1"/>
    <x v="1"/>
    <x v="2"/>
    <x v="6"/>
    <s v=""/>
    <x v="2"/>
    <x v="4"/>
    <n v="6791400"/>
  </r>
  <r>
    <s v="KL4819W1ST4"/>
    <x v="212"/>
    <x v="1"/>
    <x v="34"/>
    <x v="34"/>
    <x v="1"/>
    <x v="1"/>
    <x v="2"/>
    <x v="8"/>
    <s v=""/>
    <x v="2"/>
    <x v="4"/>
    <n v="7253400"/>
  </r>
  <r>
    <s v="-"/>
    <x v="0"/>
    <x v="26"/>
    <x v="35"/>
    <x v="35"/>
    <x v="3"/>
    <x v="0"/>
    <x v="0"/>
    <x v="0"/>
    <s v="-"/>
    <x v="0"/>
    <x v="0"/>
    <m/>
  </r>
  <r>
    <s v="KL4941WARMG"/>
    <x v="213"/>
    <x v="10"/>
    <x v="36"/>
    <x v="36"/>
    <x v="5"/>
    <x v="1"/>
    <x v="1"/>
    <x v="7"/>
    <s v="100-149Node"/>
    <x v="1"/>
    <x v="1"/>
    <n v="1963500"/>
  </r>
  <r>
    <s v="KL4941WASMG"/>
    <x v="213"/>
    <x v="10"/>
    <x v="36"/>
    <x v="36"/>
    <x v="5"/>
    <x v="1"/>
    <x v="1"/>
    <x v="8"/>
    <s v="150-249Node"/>
    <x v="1"/>
    <x v="1"/>
    <n v="1963500"/>
  </r>
  <r>
    <s v="KL4941WATMG"/>
    <x v="213"/>
    <x v="10"/>
    <x v="36"/>
    <x v="36"/>
    <x v="5"/>
    <x v="1"/>
    <x v="1"/>
    <x v="6"/>
    <s v="250-499Node"/>
    <x v="1"/>
    <x v="1"/>
    <n v="1963500"/>
  </r>
  <r>
    <s v="KL4941WAUMG"/>
    <x v="213"/>
    <x v="10"/>
    <x v="36"/>
    <x v="36"/>
    <x v="5"/>
    <x v="1"/>
    <x v="1"/>
    <x v="5"/>
    <s v="500-999Node"/>
    <x v="1"/>
    <x v="1"/>
    <n v="1963500"/>
  </r>
  <r>
    <s v="KL4941WAVMG"/>
    <x v="213"/>
    <x v="10"/>
    <x v="36"/>
    <x v="36"/>
    <x v="5"/>
    <x v="1"/>
    <x v="1"/>
    <x v="4"/>
    <s v="1000-1499Node"/>
    <x v="1"/>
    <x v="1"/>
    <n v="1963500"/>
  </r>
  <r>
    <s v="KL4941WAWMG"/>
    <x v="213"/>
    <x v="10"/>
    <x v="36"/>
    <x v="36"/>
    <x v="5"/>
    <x v="1"/>
    <x v="1"/>
    <x v="3"/>
    <s v="1500-2499Node"/>
    <x v="1"/>
    <x v="1"/>
    <n v="1963500"/>
  </r>
  <r>
    <s v="KL4941WAXMG"/>
    <x v="213"/>
    <x v="10"/>
    <x v="36"/>
    <x v="36"/>
    <x v="5"/>
    <x v="1"/>
    <x v="1"/>
    <x v="2"/>
    <s v="2500-4999Node"/>
    <x v="1"/>
    <x v="1"/>
    <n v="1963500"/>
  </r>
  <r>
    <s v="KL4941WAYMG"/>
    <x v="213"/>
    <x v="10"/>
    <x v="36"/>
    <x v="36"/>
    <x v="5"/>
    <x v="1"/>
    <x v="1"/>
    <x v="1"/>
    <s v="5000+Node"/>
    <x v="1"/>
    <x v="1"/>
    <n v="1963500"/>
  </r>
  <r>
    <s v="KL4941WAQMG"/>
    <x v="213"/>
    <x v="10"/>
    <x v="36"/>
    <x v="36"/>
    <x v="5"/>
    <x v="1"/>
    <x v="1"/>
    <x v="9"/>
    <s v="50-99Node"/>
    <x v="1"/>
    <x v="1"/>
    <n v="2083620"/>
  </r>
  <r>
    <s v="KL4941WAPMG"/>
    <x v="213"/>
    <x v="10"/>
    <x v="36"/>
    <x v="36"/>
    <x v="5"/>
    <x v="1"/>
    <x v="1"/>
    <x v="10"/>
    <s v="25-49Node"/>
    <x v="1"/>
    <x v="1"/>
    <n v="2203740"/>
  </r>
  <r>
    <s v="KL4941WANMG"/>
    <x v="213"/>
    <x v="10"/>
    <x v="36"/>
    <x v="36"/>
    <x v="5"/>
    <x v="1"/>
    <x v="1"/>
    <x v="13"/>
    <s v="20-24Node"/>
    <x v="1"/>
    <x v="1"/>
    <n v="2323860"/>
  </r>
  <r>
    <s v="KL4941WAMMG"/>
    <x v="213"/>
    <x v="10"/>
    <x v="36"/>
    <x v="36"/>
    <x v="5"/>
    <x v="1"/>
    <x v="1"/>
    <x v="12"/>
    <s v="15-19Node"/>
    <x v="1"/>
    <x v="1"/>
    <n v="2443980"/>
  </r>
  <r>
    <s v="KL4941WAKMG"/>
    <x v="213"/>
    <x v="10"/>
    <x v="36"/>
    <x v="36"/>
    <x v="5"/>
    <x v="1"/>
    <x v="1"/>
    <x v="0"/>
    <s v="10-14Node"/>
    <x v="1"/>
    <x v="1"/>
    <n v="2564100"/>
  </r>
  <r>
    <s v="KL4941WAEMG"/>
    <x v="213"/>
    <x v="10"/>
    <x v="36"/>
    <x v="36"/>
    <x v="5"/>
    <x v="1"/>
    <x v="1"/>
    <x v="11"/>
    <s v="5-9Node"/>
    <x v="1"/>
    <x v="1"/>
    <n v="2684220"/>
  </r>
  <r>
    <s v="KL4941WAAMG"/>
    <x v="213"/>
    <x v="10"/>
    <x v="36"/>
    <x v="36"/>
    <x v="5"/>
    <x v="1"/>
    <x v="1"/>
    <x v="14"/>
    <s v="1-1Node"/>
    <x v="1"/>
    <x v="1"/>
    <n v="2804340"/>
  </r>
  <r>
    <s v="KL4941WABMG"/>
    <x v="213"/>
    <x v="10"/>
    <x v="36"/>
    <x v="36"/>
    <x v="5"/>
    <x v="1"/>
    <x v="1"/>
    <x v="15"/>
    <s v="2-2Node"/>
    <x v="1"/>
    <x v="1"/>
    <n v="2804340"/>
  </r>
  <r>
    <s v="KL4941WACMG"/>
    <x v="213"/>
    <x v="10"/>
    <x v="36"/>
    <x v="36"/>
    <x v="5"/>
    <x v="1"/>
    <x v="1"/>
    <x v="16"/>
    <s v="3-3Node"/>
    <x v="1"/>
    <x v="1"/>
    <n v="2804340"/>
  </r>
  <r>
    <s v="KL4941WADMG"/>
    <x v="213"/>
    <x v="10"/>
    <x v="36"/>
    <x v="36"/>
    <x v="5"/>
    <x v="1"/>
    <x v="1"/>
    <x v="17"/>
    <s v="4-4Node"/>
    <x v="1"/>
    <x v="1"/>
    <n v="2804340"/>
  </r>
  <r>
    <s v="KL4941WARFG"/>
    <x v="214"/>
    <x v="10"/>
    <x v="36"/>
    <x v="36"/>
    <x v="5"/>
    <x v="1"/>
    <x v="1"/>
    <x v="7"/>
    <s v="100-149Node"/>
    <x v="1"/>
    <x v="2"/>
    <n v="19635000"/>
  </r>
  <r>
    <s v="KL4941WASFG"/>
    <x v="214"/>
    <x v="10"/>
    <x v="36"/>
    <x v="36"/>
    <x v="5"/>
    <x v="1"/>
    <x v="1"/>
    <x v="8"/>
    <s v="150-249Node"/>
    <x v="1"/>
    <x v="2"/>
    <n v="19635000"/>
  </r>
  <r>
    <s v="KL4941WATFG"/>
    <x v="214"/>
    <x v="10"/>
    <x v="36"/>
    <x v="36"/>
    <x v="5"/>
    <x v="1"/>
    <x v="1"/>
    <x v="6"/>
    <s v="250-499Node"/>
    <x v="1"/>
    <x v="2"/>
    <n v="19635000"/>
  </r>
  <r>
    <s v="KL4941WAUFG"/>
    <x v="214"/>
    <x v="10"/>
    <x v="36"/>
    <x v="36"/>
    <x v="5"/>
    <x v="1"/>
    <x v="1"/>
    <x v="5"/>
    <s v="500-999Node"/>
    <x v="1"/>
    <x v="2"/>
    <n v="19635000"/>
  </r>
  <r>
    <s v="KL4941WAVFG"/>
    <x v="214"/>
    <x v="10"/>
    <x v="36"/>
    <x v="36"/>
    <x v="5"/>
    <x v="1"/>
    <x v="1"/>
    <x v="4"/>
    <s v="1000-1499Node"/>
    <x v="1"/>
    <x v="2"/>
    <n v="19635000"/>
  </r>
  <r>
    <s v="KL4941WAWFG"/>
    <x v="214"/>
    <x v="10"/>
    <x v="36"/>
    <x v="36"/>
    <x v="5"/>
    <x v="1"/>
    <x v="1"/>
    <x v="3"/>
    <s v="1500-2499Node"/>
    <x v="1"/>
    <x v="2"/>
    <n v="19635000"/>
  </r>
  <r>
    <s v="KL4941WAXFG"/>
    <x v="214"/>
    <x v="10"/>
    <x v="36"/>
    <x v="36"/>
    <x v="5"/>
    <x v="1"/>
    <x v="1"/>
    <x v="2"/>
    <s v="2500-4999Node"/>
    <x v="1"/>
    <x v="2"/>
    <n v="19635000"/>
  </r>
  <r>
    <s v="KL4941WAYFG"/>
    <x v="214"/>
    <x v="10"/>
    <x v="36"/>
    <x v="36"/>
    <x v="5"/>
    <x v="1"/>
    <x v="1"/>
    <x v="1"/>
    <s v="5000+Node"/>
    <x v="1"/>
    <x v="2"/>
    <n v="19635000"/>
  </r>
  <r>
    <s v="KL4941WAQFG"/>
    <x v="214"/>
    <x v="10"/>
    <x v="36"/>
    <x v="36"/>
    <x v="5"/>
    <x v="1"/>
    <x v="1"/>
    <x v="9"/>
    <s v="50-99Node"/>
    <x v="1"/>
    <x v="2"/>
    <n v="20836200"/>
  </r>
  <r>
    <s v="KL4941WAPFG"/>
    <x v="214"/>
    <x v="10"/>
    <x v="36"/>
    <x v="36"/>
    <x v="5"/>
    <x v="1"/>
    <x v="1"/>
    <x v="10"/>
    <s v="25-49Node"/>
    <x v="1"/>
    <x v="2"/>
    <n v="22037400"/>
  </r>
  <r>
    <s v="KL4941WANFG"/>
    <x v="214"/>
    <x v="10"/>
    <x v="36"/>
    <x v="36"/>
    <x v="5"/>
    <x v="1"/>
    <x v="1"/>
    <x v="13"/>
    <s v="20-24Node"/>
    <x v="1"/>
    <x v="2"/>
    <n v="23238600"/>
  </r>
  <r>
    <s v="KL4941WAMFG"/>
    <x v="214"/>
    <x v="10"/>
    <x v="36"/>
    <x v="36"/>
    <x v="5"/>
    <x v="1"/>
    <x v="1"/>
    <x v="12"/>
    <s v="15-19Node"/>
    <x v="1"/>
    <x v="2"/>
    <n v="24439800"/>
  </r>
  <r>
    <s v="KL4941WAKFG"/>
    <x v="214"/>
    <x v="10"/>
    <x v="36"/>
    <x v="36"/>
    <x v="5"/>
    <x v="1"/>
    <x v="1"/>
    <x v="0"/>
    <s v="10-14Node"/>
    <x v="1"/>
    <x v="2"/>
    <n v="25641000"/>
  </r>
  <r>
    <s v="KL4941WAEFG"/>
    <x v="214"/>
    <x v="10"/>
    <x v="36"/>
    <x v="36"/>
    <x v="5"/>
    <x v="1"/>
    <x v="1"/>
    <x v="11"/>
    <s v="5-9Node"/>
    <x v="1"/>
    <x v="2"/>
    <n v="26842200"/>
  </r>
  <r>
    <s v="KL4941WAAFG"/>
    <x v="214"/>
    <x v="10"/>
    <x v="36"/>
    <x v="36"/>
    <x v="5"/>
    <x v="1"/>
    <x v="1"/>
    <x v="14"/>
    <s v="1-1Node"/>
    <x v="1"/>
    <x v="2"/>
    <n v="28043400"/>
  </r>
  <r>
    <s v="KL4941WABFG"/>
    <x v="214"/>
    <x v="10"/>
    <x v="36"/>
    <x v="36"/>
    <x v="5"/>
    <x v="1"/>
    <x v="1"/>
    <x v="15"/>
    <s v="2-2Node"/>
    <x v="1"/>
    <x v="2"/>
    <n v="28043400"/>
  </r>
  <r>
    <s v="KL4941WACFG"/>
    <x v="214"/>
    <x v="10"/>
    <x v="36"/>
    <x v="36"/>
    <x v="5"/>
    <x v="1"/>
    <x v="1"/>
    <x v="16"/>
    <s v="3-3Node"/>
    <x v="1"/>
    <x v="2"/>
    <n v="28043400"/>
  </r>
  <r>
    <s v="KL4941WADFG"/>
    <x v="214"/>
    <x v="10"/>
    <x v="36"/>
    <x v="36"/>
    <x v="5"/>
    <x v="1"/>
    <x v="1"/>
    <x v="17"/>
    <s v="4-4Node"/>
    <x v="1"/>
    <x v="2"/>
    <n v="28043400"/>
  </r>
  <r>
    <s v="KL4941WARDG"/>
    <x v="215"/>
    <x v="27"/>
    <x v="36"/>
    <x v="36"/>
    <x v="5"/>
    <x v="1"/>
    <x v="1"/>
    <x v="7"/>
    <s v="100-149Node"/>
    <x v="1"/>
    <x v="3"/>
    <n v="29660400"/>
  </r>
  <r>
    <s v="KL4941WASDG"/>
    <x v="215"/>
    <x v="27"/>
    <x v="36"/>
    <x v="36"/>
    <x v="5"/>
    <x v="1"/>
    <x v="1"/>
    <x v="8"/>
    <s v="150-249Node"/>
    <x v="1"/>
    <x v="3"/>
    <n v="29660400"/>
  </r>
  <r>
    <s v="KL4941WATDG"/>
    <x v="215"/>
    <x v="27"/>
    <x v="36"/>
    <x v="36"/>
    <x v="5"/>
    <x v="1"/>
    <x v="1"/>
    <x v="6"/>
    <s v="250-499Node"/>
    <x v="1"/>
    <x v="3"/>
    <n v="29660400"/>
  </r>
  <r>
    <s v="KL4941WAUDG"/>
    <x v="215"/>
    <x v="27"/>
    <x v="36"/>
    <x v="36"/>
    <x v="5"/>
    <x v="1"/>
    <x v="1"/>
    <x v="5"/>
    <s v="500-999Node"/>
    <x v="1"/>
    <x v="3"/>
    <n v="29660400"/>
  </r>
  <r>
    <s v="KL4941WAVDG"/>
    <x v="215"/>
    <x v="27"/>
    <x v="36"/>
    <x v="36"/>
    <x v="5"/>
    <x v="1"/>
    <x v="1"/>
    <x v="4"/>
    <s v="1000-1499Node"/>
    <x v="1"/>
    <x v="3"/>
    <n v="29660400"/>
  </r>
  <r>
    <s v="KL4941WAWDG"/>
    <x v="215"/>
    <x v="27"/>
    <x v="36"/>
    <x v="36"/>
    <x v="5"/>
    <x v="1"/>
    <x v="1"/>
    <x v="3"/>
    <s v="1500-2499Node"/>
    <x v="1"/>
    <x v="3"/>
    <n v="29660400"/>
  </r>
  <r>
    <s v="KL4941WAXDG"/>
    <x v="215"/>
    <x v="27"/>
    <x v="36"/>
    <x v="36"/>
    <x v="5"/>
    <x v="1"/>
    <x v="1"/>
    <x v="2"/>
    <s v="2500-4999Node"/>
    <x v="1"/>
    <x v="3"/>
    <n v="29660400"/>
  </r>
  <r>
    <s v="KL4941WAYDG"/>
    <x v="215"/>
    <x v="27"/>
    <x v="36"/>
    <x v="36"/>
    <x v="5"/>
    <x v="1"/>
    <x v="1"/>
    <x v="1"/>
    <s v="5000+Node"/>
    <x v="1"/>
    <x v="3"/>
    <n v="29660400"/>
  </r>
  <r>
    <s v="KL4941WAQDG"/>
    <x v="215"/>
    <x v="27"/>
    <x v="36"/>
    <x v="36"/>
    <x v="5"/>
    <x v="1"/>
    <x v="1"/>
    <x v="9"/>
    <s v="50-99Node"/>
    <x v="1"/>
    <x v="3"/>
    <n v="31462200"/>
  </r>
  <r>
    <s v="KL4941WAPDG"/>
    <x v="215"/>
    <x v="27"/>
    <x v="36"/>
    <x v="36"/>
    <x v="5"/>
    <x v="1"/>
    <x v="1"/>
    <x v="10"/>
    <s v="25-49Node"/>
    <x v="1"/>
    <x v="3"/>
    <n v="33287100"/>
  </r>
  <r>
    <s v="KL4941WANDG"/>
    <x v="215"/>
    <x v="27"/>
    <x v="36"/>
    <x v="36"/>
    <x v="5"/>
    <x v="1"/>
    <x v="1"/>
    <x v="13"/>
    <s v="20-24Node"/>
    <x v="1"/>
    <x v="3"/>
    <n v="35088900"/>
  </r>
  <r>
    <s v="KL4941WARTG"/>
    <x v="216"/>
    <x v="27"/>
    <x v="36"/>
    <x v="36"/>
    <x v="5"/>
    <x v="1"/>
    <x v="1"/>
    <x v="7"/>
    <s v="100-149Node"/>
    <x v="1"/>
    <x v="4"/>
    <n v="36521100"/>
  </r>
  <r>
    <s v="KL4941WASTG"/>
    <x v="216"/>
    <x v="27"/>
    <x v="36"/>
    <x v="36"/>
    <x v="5"/>
    <x v="1"/>
    <x v="1"/>
    <x v="8"/>
    <s v="150-249Node"/>
    <x v="1"/>
    <x v="4"/>
    <n v="36521100"/>
  </r>
  <r>
    <s v="KL4941WATTG"/>
    <x v="216"/>
    <x v="27"/>
    <x v="36"/>
    <x v="36"/>
    <x v="5"/>
    <x v="1"/>
    <x v="1"/>
    <x v="6"/>
    <s v="250-499Node"/>
    <x v="1"/>
    <x v="4"/>
    <n v="36521100"/>
  </r>
  <r>
    <s v="KL4941WAUTG"/>
    <x v="216"/>
    <x v="27"/>
    <x v="36"/>
    <x v="36"/>
    <x v="5"/>
    <x v="1"/>
    <x v="1"/>
    <x v="5"/>
    <s v="500-999Node"/>
    <x v="1"/>
    <x v="4"/>
    <n v="36521100"/>
  </r>
  <r>
    <s v="KL4941WAVTG"/>
    <x v="216"/>
    <x v="27"/>
    <x v="36"/>
    <x v="36"/>
    <x v="5"/>
    <x v="1"/>
    <x v="1"/>
    <x v="4"/>
    <s v="1000-1499Node"/>
    <x v="1"/>
    <x v="4"/>
    <n v="36521100"/>
  </r>
  <r>
    <s v="KL4941WAWTG"/>
    <x v="216"/>
    <x v="27"/>
    <x v="36"/>
    <x v="36"/>
    <x v="5"/>
    <x v="1"/>
    <x v="1"/>
    <x v="3"/>
    <s v="1500-2499Node"/>
    <x v="1"/>
    <x v="4"/>
    <n v="36521100"/>
  </r>
  <r>
    <s v="KL4941WAXTG"/>
    <x v="216"/>
    <x v="27"/>
    <x v="36"/>
    <x v="36"/>
    <x v="5"/>
    <x v="1"/>
    <x v="1"/>
    <x v="2"/>
    <s v="2500-4999Node"/>
    <x v="1"/>
    <x v="4"/>
    <n v="36521100"/>
  </r>
  <r>
    <s v="KL4941WAYTG"/>
    <x v="216"/>
    <x v="27"/>
    <x v="36"/>
    <x v="36"/>
    <x v="5"/>
    <x v="1"/>
    <x v="1"/>
    <x v="1"/>
    <s v="5000+Node"/>
    <x v="1"/>
    <x v="4"/>
    <n v="36521100"/>
  </r>
  <r>
    <s v="KL4941WAMDG"/>
    <x v="215"/>
    <x v="27"/>
    <x v="36"/>
    <x v="36"/>
    <x v="5"/>
    <x v="1"/>
    <x v="1"/>
    <x v="12"/>
    <s v="15-19Node"/>
    <x v="1"/>
    <x v="3"/>
    <n v="36913800"/>
  </r>
  <r>
    <s v="KL4941WAKDG"/>
    <x v="215"/>
    <x v="27"/>
    <x v="36"/>
    <x v="36"/>
    <x v="5"/>
    <x v="1"/>
    <x v="1"/>
    <x v="0"/>
    <s v="10-14Node"/>
    <x v="1"/>
    <x v="3"/>
    <n v="38715600"/>
  </r>
  <r>
    <s v="KL4941WAQTG"/>
    <x v="216"/>
    <x v="27"/>
    <x v="36"/>
    <x v="36"/>
    <x v="5"/>
    <x v="1"/>
    <x v="1"/>
    <x v="9"/>
    <s v="50-99Node"/>
    <x v="1"/>
    <x v="4"/>
    <n v="38761800"/>
  </r>
  <r>
    <s v="KL4941WAEDG"/>
    <x v="215"/>
    <x v="27"/>
    <x v="36"/>
    <x v="36"/>
    <x v="5"/>
    <x v="1"/>
    <x v="1"/>
    <x v="11"/>
    <s v="5-9Node"/>
    <x v="1"/>
    <x v="3"/>
    <n v="40540500"/>
  </r>
  <r>
    <s v="KL4941WAPTG"/>
    <x v="216"/>
    <x v="27"/>
    <x v="36"/>
    <x v="36"/>
    <x v="5"/>
    <x v="1"/>
    <x v="1"/>
    <x v="10"/>
    <s v="25-49Node"/>
    <x v="1"/>
    <x v="4"/>
    <n v="41002500"/>
  </r>
  <r>
    <s v="KL4941WAADG"/>
    <x v="215"/>
    <x v="27"/>
    <x v="36"/>
    <x v="36"/>
    <x v="5"/>
    <x v="1"/>
    <x v="1"/>
    <x v="14"/>
    <s v="1-1Node"/>
    <x v="1"/>
    <x v="3"/>
    <n v="42342300"/>
  </r>
  <r>
    <s v="KL4941WABDG"/>
    <x v="215"/>
    <x v="27"/>
    <x v="36"/>
    <x v="36"/>
    <x v="5"/>
    <x v="1"/>
    <x v="1"/>
    <x v="15"/>
    <s v="2-2Node"/>
    <x v="1"/>
    <x v="3"/>
    <n v="42342300"/>
  </r>
  <r>
    <s v="KL4941WACDG"/>
    <x v="215"/>
    <x v="27"/>
    <x v="36"/>
    <x v="36"/>
    <x v="5"/>
    <x v="1"/>
    <x v="1"/>
    <x v="16"/>
    <s v="3-3Node"/>
    <x v="1"/>
    <x v="3"/>
    <n v="42342300"/>
  </r>
  <r>
    <s v="KL4941WADDG"/>
    <x v="215"/>
    <x v="27"/>
    <x v="36"/>
    <x v="36"/>
    <x v="5"/>
    <x v="1"/>
    <x v="1"/>
    <x v="17"/>
    <s v="4-4Node"/>
    <x v="1"/>
    <x v="3"/>
    <n v="42342300"/>
  </r>
  <r>
    <s v="KL4941WANTG"/>
    <x v="216"/>
    <x v="27"/>
    <x v="36"/>
    <x v="36"/>
    <x v="5"/>
    <x v="1"/>
    <x v="1"/>
    <x v="13"/>
    <s v="20-24Node"/>
    <x v="1"/>
    <x v="4"/>
    <n v="43243200"/>
  </r>
  <r>
    <s v="KL4941WAMTG"/>
    <x v="216"/>
    <x v="27"/>
    <x v="36"/>
    <x v="36"/>
    <x v="5"/>
    <x v="1"/>
    <x v="1"/>
    <x v="12"/>
    <s v="15-19Node"/>
    <x v="1"/>
    <x v="4"/>
    <n v="45460800"/>
  </r>
  <r>
    <s v="KL4941WAKTG"/>
    <x v="216"/>
    <x v="27"/>
    <x v="36"/>
    <x v="36"/>
    <x v="5"/>
    <x v="1"/>
    <x v="1"/>
    <x v="0"/>
    <s v="10-14Node"/>
    <x v="1"/>
    <x v="4"/>
    <n v="47701500"/>
  </r>
  <r>
    <s v="KL4941WAETG"/>
    <x v="216"/>
    <x v="27"/>
    <x v="36"/>
    <x v="36"/>
    <x v="5"/>
    <x v="1"/>
    <x v="1"/>
    <x v="11"/>
    <s v="5-9Node"/>
    <x v="1"/>
    <x v="4"/>
    <n v="49942200"/>
  </r>
  <r>
    <s v="KL4941WAATG"/>
    <x v="216"/>
    <x v="27"/>
    <x v="36"/>
    <x v="36"/>
    <x v="5"/>
    <x v="1"/>
    <x v="1"/>
    <x v="14"/>
    <s v="1-1Node"/>
    <x v="1"/>
    <x v="4"/>
    <n v="52159800"/>
  </r>
  <r>
    <s v="KL4941WABTG"/>
    <x v="216"/>
    <x v="27"/>
    <x v="36"/>
    <x v="36"/>
    <x v="5"/>
    <x v="1"/>
    <x v="1"/>
    <x v="15"/>
    <s v="2-2Node"/>
    <x v="1"/>
    <x v="4"/>
    <n v="52159800"/>
  </r>
  <r>
    <s v="KL4941WACTG"/>
    <x v="216"/>
    <x v="27"/>
    <x v="36"/>
    <x v="36"/>
    <x v="5"/>
    <x v="1"/>
    <x v="1"/>
    <x v="16"/>
    <s v="3-3Node"/>
    <x v="1"/>
    <x v="4"/>
    <n v="52159800"/>
  </r>
  <r>
    <s v="KL4941WADTG"/>
    <x v="216"/>
    <x v="27"/>
    <x v="36"/>
    <x v="36"/>
    <x v="5"/>
    <x v="1"/>
    <x v="1"/>
    <x v="17"/>
    <s v="4-4Node"/>
    <x v="1"/>
    <x v="4"/>
    <n v="52159800"/>
  </r>
  <r>
    <s v="KL4943WANMG"/>
    <x v="217"/>
    <x v="10"/>
    <x v="37"/>
    <x v="37"/>
    <x v="5"/>
    <x v="1"/>
    <x v="1"/>
    <x v="13"/>
    <s v="20-24Node"/>
    <x v="1"/>
    <x v="1"/>
    <n v="2945250"/>
  </r>
  <r>
    <s v="KL4943WAPMG"/>
    <x v="217"/>
    <x v="10"/>
    <x v="37"/>
    <x v="37"/>
    <x v="5"/>
    <x v="1"/>
    <x v="1"/>
    <x v="10"/>
    <s v="25-49Node"/>
    <x v="1"/>
    <x v="1"/>
    <n v="2945250"/>
  </r>
  <r>
    <s v="KL4943WAQMG"/>
    <x v="217"/>
    <x v="10"/>
    <x v="37"/>
    <x v="37"/>
    <x v="5"/>
    <x v="1"/>
    <x v="1"/>
    <x v="9"/>
    <s v="50-99Node"/>
    <x v="1"/>
    <x v="1"/>
    <n v="2945250"/>
  </r>
  <r>
    <s v="KL4943WARMG"/>
    <x v="217"/>
    <x v="10"/>
    <x v="37"/>
    <x v="37"/>
    <x v="5"/>
    <x v="1"/>
    <x v="1"/>
    <x v="7"/>
    <s v="100-149Node"/>
    <x v="1"/>
    <x v="1"/>
    <n v="2945250"/>
  </r>
  <r>
    <s v="KL4943WASMG"/>
    <x v="217"/>
    <x v="10"/>
    <x v="37"/>
    <x v="37"/>
    <x v="5"/>
    <x v="1"/>
    <x v="1"/>
    <x v="8"/>
    <s v="150-249Node"/>
    <x v="1"/>
    <x v="1"/>
    <n v="2945250"/>
  </r>
  <r>
    <s v="KL4943WATMG"/>
    <x v="217"/>
    <x v="10"/>
    <x v="37"/>
    <x v="37"/>
    <x v="5"/>
    <x v="1"/>
    <x v="1"/>
    <x v="6"/>
    <s v="250-499Node"/>
    <x v="1"/>
    <x v="1"/>
    <n v="2945250"/>
  </r>
  <r>
    <s v="KL4943WAUMG"/>
    <x v="217"/>
    <x v="10"/>
    <x v="37"/>
    <x v="37"/>
    <x v="5"/>
    <x v="1"/>
    <x v="1"/>
    <x v="5"/>
    <s v="500-999Node"/>
    <x v="1"/>
    <x v="1"/>
    <n v="2945250"/>
  </r>
  <r>
    <s v="KL4943WAVMG"/>
    <x v="217"/>
    <x v="10"/>
    <x v="37"/>
    <x v="37"/>
    <x v="5"/>
    <x v="1"/>
    <x v="1"/>
    <x v="4"/>
    <s v="1000-1499Node"/>
    <x v="1"/>
    <x v="1"/>
    <n v="2945250"/>
  </r>
  <r>
    <s v="KL4943WAWMG"/>
    <x v="217"/>
    <x v="10"/>
    <x v="37"/>
    <x v="37"/>
    <x v="5"/>
    <x v="1"/>
    <x v="1"/>
    <x v="3"/>
    <s v="1500-2499Node"/>
    <x v="1"/>
    <x v="1"/>
    <n v="2945250"/>
  </r>
  <r>
    <s v="KL4943WAXMG"/>
    <x v="217"/>
    <x v="10"/>
    <x v="37"/>
    <x v="37"/>
    <x v="5"/>
    <x v="1"/>
    <x v="1"/>
    <x v="2"/>
    <s v="2500-4999Node"/>
    <x v="1"/>
    <x v="1"/>
    <n v="2945250"/>
  </r>
  <r>
    <s v="KL4943WAYMG"/>
    <x v="217"/>
    <x v="10"/>
    <x v="37"/>
    <x v="37"/>
    <x v="5"/>
    <x v="1"/>
    <x v="1"/>
    <x v="1"/>
    <s v="5000+Node"/>
    <x v="1"/>
    <x v="1"/>
    <n v="2945250"/>
  </r>
  <r>
    <s v="KL4943WAMMG"/>
    <x v="217"/>
    <x v="10"/>
    <x v="37"/>
    <x v="37"/>
    <x v="5"/>
    <x v="1"/>
    <x v="1"/>
    <x v="12"/>
    <s v="15-19Node"/>
    <x v="1"/>
    <x v="1"/>
    <n v="3261720"/>
  </r>
  <r>
    <s v="KL4943WAKMG"/>
    <x v="217"/>
    <x v="10"/>
    <x v="37"/>
    <x v="37"/>
    <x v="5"/>
    <x v="1"/>
    <x v="1"/>
    <x v="0"/>
    <s v="10-14Node"/>
    <x v="1"/>
    <x v="1"/>
    <n v="3580500"/>
  </r>
  <r>
    <s v="KL4943WAEMG"/>
    <x v="217"/>
    <x v="10"/>
    <x v="37"/>
    <x v="37"/>
    <x v="5"/>
    <x v="1"/>
    <x v="1"/>
    <x v="11"/>
    <s v="5-9Node"/>
    <x v="1"/>
    <x v="1"/>
    <n v="3894660"/>
  </r>
  <r>
    <s v="KL4943WAAMG"/>
    <x v="217"/>
    <x v="10"/>
    <x v="37"/>
    <x v="37"/>
    <x v="5"/>
    <x v="1"/>
    <x v="1"/>
    <x v="14"/>
    <s v="1-1Node"/>
    <x v="1"/>
    <x v="1"/>
    <n v="4211130"/>
  </r>
  <r>
    <s v="KL4943WABMG"/>
    <x v="217"/>
    <x v="10"/>
    <x v="37"/>
    <x v="37"/>
    <x v="5"/>
    <x v="1"/>
    <x v="1"/>
    <x v="15"/>
    <s v="2-2Node"/>
    <x v="1"/>
    <x v="1"/>
    <n v="4211130"/>
  </r>
  <r>
    <s v="KL4943WACMG"/>
    <x v="217"/>
    <x v="10"/>
    <x v="37"/>
    <x v="37"/>
    <x v="5"/>
    <x v="1"/>
    <x v="1"/>
    <x v="16"/>
    <s v="3-3Node"/>
    <x v="1"/>
    <x v="1"/>
    <n v="4211130"/>
  </r>
  <r>
    <s v="KL4943WADMG"/>
    <x v="217"/>
    <x v="10"/>
    <x v="37"/>
    <x v="37"/>
    <x v="5"/>
    <x v="1"/>
    <x v="1"/>
    <x v="17"/>
    <s v="4-4Node"/>
    <x v="1"/>
    <x v="1"/>
    <n v="4211130"/>
  </r>
  <r>
    <s v="KL4943WANFG"/>
    <x v="218"/>
    <x v="10"/>
    <x v="37"/>
    <x v="37"/>
    <x v="5"/>
    <x v="1"/>
    <x v="1"/>
    <x v="13"/>
    <s v="20-24Node"/>
    <x v="1"/>
    <x v="2"/>
    <n v="29452500"/>
  </r>
  <r>
    <s v="KL4943WAPFG"/>
    <x v="218"/>
    <x v="10"/>
    <x v="37"/>
    <x v="37"/>
    <x v="5"/>
    <x v="1"/>
    <x v="1"/>
    <x v="10"/>
    <s v="25-49Node"/>
    <x v="1"/>
    <x v="2"/>
    <n v="29452500"/>
  </r>
  <r>
    <s v="KL4943WAQFG"/>
    <x v="218"/>
    <x v="10"/>
    <x v="37"/>
    <x v="37"/>
    <x v="5"/>
    <x v="1"/>
    <x v="1"/>
    <x v="9"/>
    <s v="50-99Node"/>
    <x v="1"/>
    <x v="2"/>
    <n v="29452500"/>
  </r>
  <r>
    <s v="KL4943WARFG"/>
    <x v="218"/>
    <x v="10"/>
    <x v="37"/>
    <x v="37"/>
    <x v="5"/>
    <x v="1"/>
    <x v="1"/>
    <x v="7"/>
    <s v="100-149Node"/>
    <x v="1"/>
    <x v="2"/>
    <n v="29452500"/>
  </r>
  <r>
    <s v="KL4943WASFG"/>
    <x v="218"/>
    <x v="10"/>
    <x v="37"/>
    <x v="37"/>
    <x v="5"/>
    <x v="1"/>
    <x v="1"/>
    <x v="8"/>
    <s v="150-249Node"/>
    <x v="1"/>
    <x v="2"/>
    <n v="29452500"/>
  </r>
  <r>
    <s v="KL4943WATFG"/>
    <x v="218"/>
    <x v="10"/>
    <x v="37"/>
    <x v="37"/>
    <x v="5"/>
    <x v="1"/>
    <x v="1"/>
    <x v="6"/>
    <s v="250-499Node"/>
    <x v="1"/>
    <x v="2"/>
    <n v="29452500"/>
  </r>
  <r>
    <s v="KL4943WAUFG"/>
    <x v="218"/>
    <x v="10"/>
    <x v="37"/>
    <x v="37"/>
    <x v="5"/>
    <x v="1"/>
    <x v="1"/>
    <x v="5"/>
    <s v="500-999Node"/>
    <x v="1"/>
    <x v="2"/>
    <n v="29452500"/>
  </r>
  <r>
    <s v="KL4943WAVFG"/>
    <x v="218"/>
    <x v="10"/>
    <x v="37"/>
    <x v="37"/>
    <x v="5"/>
    <x v="1"/>
    <x v="1"/>
    <x v="4"/>
    <s v="1000-1499Node"/>
    <x v="1"/>
    <x v="2"/>
    <n v="29452500"/>
  </r>
  <r>
    <s v="KL4943WAWFG"/>
    <x v="218"/>
    <x v="10"/>
    <x v="37"/>
    <x v="37"/>
    <x v="5"/>
    <x v="1"/>
    <x v="1"/>
    <x v="3"/>
    <s v="1500-2499Node"/>
    <x v="1"/>
    <x v="2"/>
    <n v="29452500"/>
  </r>
  <r>
    <s v="KL4943WAXFG"/>
    <x v="218"/>
    <x v="10"/>
    <x v="37"/>
    <x v="37"/>
    <x v="5"/>
    <x v="1"/>
    <x v="1"/>
    <x v="2"/>
    <s v="2500-4999Node"/>
    <x v="1"/>
    <x v="2"/>
    <n v="29452500"/>
  </r>
  <r>
    <s v="KL4943WAYFG"/>
    <x v="218"/>
    <x v="10"/>
    <x v="37"/>
    <x v="37"/>
    <x v="5"/>
    <x v="1"/>
    <x v="1"/>
    <x v="1"/>
    <s v="5000+Node"/>
    <x v="1"/>
    <x v="2"/>
    <n v="29452500"/>
  </r>
  <r>
    <s v="KL4943WAMFG"/>
    <x v="218"/>
    <x v="10"/>
    <x v="37"/>
    <x v="37"/>
    <x v="5"/>
    <x v="1"/>
    <x v="1"/>
    <x v="12"/>
    <s v="15-19Node"/>
    <x v="1"/>
    <x v="2"/>
    <n v="32617200"/>
  </r>
  <r>
    <s v="KL4943WAKFG"/>
    <x v="218"/>
    <x v="10"/>
    <x v="37"/>
    <x v="37"/>
    <x v="5"/>
    <x v="1"/>
    <x v="1"/>
    <x v="0"/>
    <s v="10-14Node"/>
    <x v="1"/>
    <x v="2"/>
    <n v="35805000"/>
  </r>
  <r>
    <s v="KL4943WAEFG"/>
    <x v="218"/>
    <x v="10"/>
    <x v="37"/>
    <x v="37"/>
    <x v="5"/>
    <x v="1"/>
    <x v="1"/>
    <x v="11"/>
    <s v="5-9Node"/>
    <x v="1"/>
    <x v="2"/>
    <n v="38946600"/>
  </r>
  <r>
    <s v="KL4943WAAFG"/>
    <x v="218"/>
    <x v="10"/>
    <x v="37"/>
    <x v="37"/>
    <x v="5"/>
    <x v="1"/>
    <x v="1"/>
    <x v="14"/>
    <s v="1-1Node"/>
    <x v="1"/>
    <x v="2"/>
    <n v="42111300"/>
  </r>
  <r>
    <s v="KL4943WABFG"/>
    <x v="218"/>
    <x v="10"/>
    <x v="37"/>
    <x v="37"/>
    <x v="5"/>
    <x v="1"/>
    <x v="1"/>
    <x v="15"/>
    <s v="2-2Node"/>
    <x v="1"/>
    <x v="2"/>
    <n v="42111300"/>
  </r>
  <r>
    <s v="KL4943WACFG"/>
    <x v="218"/>
    <x v="10"/>
    <x v="37"/>
    <x v="37"/>
    <x v="5"/>
    <x v="1"/>
    <x v="1"/>
    <x v="16"/>
    <s v="3-3Node"/>
    <x v="1"/>
    <x v="2"/>
    <n v="42111300"/>
  </r>
  <r>
    <s v="KL4943WADFG"/>
    <x v="218"/>
    <x v="10"/>
    <x v="37"/>
    <x v="37"/>
    <x v="5"/>
    <x v="1"/>
    <x v="1"/>
    <x v="17"/>
    <s v="4-4Node"/>
    <x v="1"/>
    <x v="2"/>
    <n v="42111300"/>
  </r>
  <r>
    <s v="KL4943WANDG"/>
    <x v="219"/>
    <x v="27"/>
    <x v="37"/>
    <x v="37"/>
    <x v="5"/>
    <x v="1"/>
    <x v="1"/>
    <x v="13"/>
    <s v="20-24Node"/>
    <x v="1"/>
    <x v="3"/>
    <n v="44490600"/>
  </r>
  <r>
    <s v="KL4943WAPDG"/>
    <x v="219"/>
    <x v="27"/>
    <x v="37"/>
    <x v="37"/>
    <x v="5"/>
    <x v="1"/>
    <x v="1"/>
    <x v="10"/>
    <s v="25-49Node"/>
    <x v="1"/>
    <x v="3"/>
    <n v="44490600"/>
  </r>
  <r>
    <s v="KL4943WAQDG"/>
    <x v="219"/>
    <x v="27"/>
    <x v="37"/>
    <x v="37"/>
    <x v="5"/>
    <x v="1"/>
    <x v="1"/>
    <x v="9"/>
    <s v="50-99Node"/>
    <x v="1"/>
    <x v="3"/>
    <n v="44490600"/>
  </r>
  <r>
    <s v="KL4943WARDG"/>
    <x v="219"/>
    <x v="27"/>
    <x v="37"/>
    <x v="37"/>
    <x v="5"/>
    <x v="1"/>
    <x v="1"/>
    <x v="7"/>
    <s v="100-149Node"/>
    <x v="1"/>
    <x v="3"/>
    <n v="44490600"/>
  </r>
  <r>
    <s v="KL4943WASDG"/>
    <x v="219"/>
    <x v="27"/>
    <x v="37"/>
    <x v="37"/>
    <x v="5"/>
    <x v="1"/>
    <x v="1"/>
    <x v="8"/>
    <s v="150-249Node"/>
    <x v="1"/>
    <x v="3"/>
    <n v="44490600"/>
  </r>
  <r>
    <s v="KL4943WATDG"/>
    <x v="219"/>
    <x v="27"/>
    <x v="37"/>
    <x v="37"/>
    <x v="5"/>
    <x v="1"/>
    <x v="1"/>
    <x v="6"/>
    <s v="250-499Node"/>
    <x v="1"/>
    <x v="3"/>
    <n v="44490600"/>
  </r>
  <r>
    <s v="KL4943WAUDG"/>
    <x v="219"/>
    <x v="27"/>
    <x v="37"/>
    <x v="37"/>
    <x v="5"/>
    <x v="1"/>
    <x v="1"/>
    <x v="5"/>
    <s v="500-999Node"/>
    <x v="1"/>
    <x v="3"/>
    <n v="44490600"/>
  </r>
  <r>
    <s v="KL4943WAVDG"/>
    <x v="219"/>
    <x v="27"/>
    <x v="37"/>
    <x v="37"/>
    <x v="5"/>
    <x v="1"/>
    <x v="1"/>
    <x v="4"/>
    <s v="1000-1499Node"/>
    <x v="1"/>
    <x v="3"/>
    <n v="44490600"/>
  </r>
  <r>
    <s v="KL4943WAWDG"/>
    <x v="219"/>
    <x v="27"/>
    <x v="37"/>
    <x v="37"/>
    <x v="5"/>
    <x v="1"/>
    <x v="1"/>
    <x v="3"/>
    <s v="1500-2499Node"/>
    <x v="1"/>
    <x v="3"/>
    <n v="44490600"/>
  </r>
  <r>
    <s v="KL4943WAXDG"/>
    <x v="219"/>
    <x v="27"/>
    <x v="37"/>
    <x v="37"/>
    <x v="5"/>
    <x v="1"/>
    <x v="1"/>
    <x v="2"/>
    <s v="2500-4999Node"/>
    <x v="1"/>
    <x v="3"/>
    <n v="44490600"/>
  </r>
  <r>
    <s v="KL4943WAYDG"/>
    <x v="219"/>
    <x v="27"/>
    <x v="37"/>
    <x v="37"/>
    <x v="5"/>
    <x v="1"/>
    <x v="1"/>
    <x v="1"/>
    <s v="5000+Node"/>
    <x v="1"/>
    <x v="3"/>
    <n v="44490600"/>
  </r>
  <r>
    <s v="KL4943WAMDG"/>
    <x v="219"/>
    <x v="27"/>
    <x v="37"/>
    <x v="37"/>
    <x v="5"/>
    <x v="1"/>
    <x v="1"/>
    <x v="12"/>
    <s v="15-19Node"/>
    <x v="1"/>
    <x v="3"/>
    <n v="49249200"/>
  </r>
  <r>
    <s v="KL4943WAKDG"/>
    <x v="219"/>
    <x v="27"/>
    <x v="37"/>
    <x v="37"/>
    <x v="5"/>
    <x v="1"/>
    <x v="1"/>
    <x v="0"/>
    <s v="10-14Node"/>
    <x v="1"/>
    <x v="3"/>
    <n v="54054000"/>
  </r>
  <r>
    <s v="KL4943WANTG"/>
    <x v="220"/>
    <x v="27"/>
    <x v="37"/>
    <x v="37"/>
    <x v="5"/>
    <x v="1"/>
    <x v="1"/>
    <x v="13"/>
    <s v="20-24Node"/>
    <x v="1"/>
    <x v="4"/>
    <n v="54793200"/>
  </r>
  <r>
    <s v="KL4943WAPTG"/>
    <x v="220"/>
    <x v="27"/>
    <x v="37"/>
    <x v="37"/>
    <x v="5"/>
    <x v="1"/>
    <x v="1"/>
    <x v="10"/>
    <s v="25-49Node"/>
    <x v="1"/>
    <x v="4"/>
    <n v="54793200"/>
  </r>
  <r>
    <s v="KL4943WAQTG"/>
    <x v="220"/>
    <x v="27"/>
    <x v="37"/>
    <x v="37"/>
    <x v="5"/>
    <x v="1"/>
    <x v="1"/>
    <x v="9"/>
    <s v="50-99Node"/>
    <x v="1"/>
    <x v="4"/>
    <n v="54793200"/>
  </r>
  <r>
    <s v="KL4943WARTG"/>
    <x v="220"/>
    <x v="27"/>
    <x v="37"/>
    <x v="37"/>
    <x v="5"/>
    <x v="1"/>
    <x v="1"/>
    <x v="7"/>
    <s v="100-149Node"/>
    <x v="1"/>
    <x v="4"/>
    <n v="54793200"/>
  </r>
  <r>
    <s v="KL4943WASTG"/>
    <x v="220"/>
    <x v="27"/>
    <x v="37"/>
    <x v="37"/>
    <x v="5"/>
    <x v="1"/>
    <x v="1"/>
    <x v="8"/>
    <s v="150-249Node"/>
    <x v="1"/>
    <x v="4"/>
    <n v="54793200"/>
  </r>
  <r>
    <s v="KL4943WATTG"/>
    <x v="220"/>
    <x v="27"/>
    <x v="37"/>
    <x v="37"/>
    <x v="5"/>
    <x v="1"/>
    <x v="1"/>
    <x v="6"/>
    <s v="250-499Node"/>
    <x v="1"/>
    <x v="4"/>
    <n v="54793200"/>
  </r>
  <r>
    <s v="KL4943WAUTG"/>
    <x v="220"/>
    <x v="27"/>
    <x v="37"/>
    <x v="37"/>
    <x v="5"/>
    <x v="1"/>
    <x v="1"/>
    <x v="5"/>
    <s v="500-999Node"/>
    <x v="1"/>
    <x v="4"/>
    <n v="54793200"/>
  </r>
  <r>
    <s v="KL4943WAVTG"/>
    <x v="220"/>
    <x v="27"/>
    <x v="37"/>
    <x v="37"/>
    <x v="5"/>
    <x v="1"/>
    <x v="1"/>
    <x v="4"/>
    <s v="1000-1499Node"/>
    <x v="1"/>
    <x v="4"/>
    <n v="54793200"/>
  </r>
  <r>
    <s v="KL4943WAWTG"/>
    <x v="220"/>
    <x v="27"/>
    <x v="37"/>
    <x v="37"/>
    <x v="5"/>
    <x v="1"/>
    <x v="1"/>
    <x v="3"/>
    <s v="1500-2499Node"/>
    <x v="1"/>
    <x v="4"/>
    <n v="54793200"/>
  </r>
  <r>
    <s v="KL4943WAXTG"/>
    <x v="220"/>
    <x v="27"/>
    <x v="37"/>
    <x v="37"/>
    <x v="5"/>
    <x v="1"/>
    <x v="1"/>
    <x v="2"/>
    <s v="2500-4999Node"/>
    <x v="1"/>
    <x v="4"/>
    <n v="54793200"/>
  </r>
  <r>
    <s v="KL4943WAYTG"/>
    <x v="220"/>
    <x v="27"/>
    <x v="37"/>
    <x v="37"/>
    <x v="5"/>
    <x v="1"/>
    <x v="1"/>
    <x v="1"/>
    <s v="5000+Node"/>
    <x v="1"/>
    <x v="4"/>
    <n v="54793200"/>
  </r>
  <r>
    <s v="KL4943WAEDG"/>
    <x v="219"/>
    <x v="27"/>
    <x v="37"/>
    <x v="37"/>
    <x v="5"/>
    <x v="1"/>
    <x v="1"/>
    <x v="11"/>
    <s v="5-9Node"/>
    <x v="1"/>
    <x v="3"/>
    <n v="58812600"/>
  </r>
  <r>
    <s v="KL4943WAMTG"/>
    <x v="220"/>
    <x v="27"/>
    <x v="37"/>
    <x v="37"/>
    <x v="5"/>
    <x v="1"/>
    <x v="1"/>
    <x v="12"/>
    <s v="15-19Node"/>
    <x v="1"/>
    <x v="4"/>
    <n v="60660600"/>
  </r>
  <r>
    <s v="KL4943WAADG"/>
    <x v="219"/>
    <x v="27"/>
    <x v="37"/>
    <x v="37"/>
    <x v="5"/>
    <x v="1"/>
    <x v="1"/>
    <x v="14"/>
    <s v="1-1Node"/>
    <x v="1"/>
    <x v="3"/>
    <n v="63571200"/>
  </r>
  <r>
    <s v="KL4943WABDG"/>
    <x v="219"/>
    <x v="27"/>
    <x v="37"/>
    <x v="37"/>
    <x v="5"/>
    <x v="1"/>
    <x v="1"/>
    <x v="15"/>
    <s v="2-2Node"/>
    <x v="1"/>
    <x v="3"/>
    <n v="63571200"/>
  </r>
  <r>
    <s v="KL4943WACDG"/>
    <x v="219"/>
    <x v="27"/>
    <x v="37"/>
    <x v="37"/>
    <x v="5"/>
    <x v="1"/>
    <x v="1"/>
    <x v="16"/>
    <s v="3-3Node"/>
    <x v="1"/>
    <x v="3"/>
    <n v="63571200"/>
  </r>
  <r>
    <s v="KL4943WADDG"/>
    <x v="219"/>
    <x v="27"/>
    <x v="37"/>
    <x v="37"/>
    <x v="5"/>
    <x v="1"/>
    <x v="1"/>
    <x v="17"/>
    <s v="4-4Node"/>
    <x v="1"/>
    <x v="3"/>
    <n v="63571200"/>
  </r>
  <r>
    <s v="KL4943WAKTG"/>
    <x v="220"/>
    <x v="27"/>
    <x v="37"/>
    <x v="37"/>
    <x v="5"/>
    <x v="1"/>
    <x v="1"/>
    <x v="0"/>
    <s v="10-14Node"/>
    <x v="1"/>
    <x v="4"/>
    <n v="66574200"/>
  </r>
  <r>
    <s v="KL4943WAETG"/>
    <x v="220"/>
    <x v="27"/>
    <x v="37"/>
    <x v="37"/>
    <x v="5"/>
    <x v="1"/>
    <x v="1"/>
    <x v="11"/>
    <s v="5-9Node"/>
    <x v="1"/>
    <x v="4"/>
    <n v="72441600"/>
  </r>
  <r>
    <s v="KL4943WAATG"/>
    <x v="220"/>
    <x v="27"/>
    <x v="37"/>
    <x v="37"/>
    <x v="5"/>
    <x v="1"/>
    <x v="1"/>
    <x v="14"/>
    <s v="1-1Node"/>
    <x v="1"/>
    <x v="4"/>
    <n v="78309000"/>
  </r>
  <r>
    <s v="KL4943WABTG"/>
    <x v="220"/>
    <x v="27"/>
    <x v="37"/>
    <x v="37"/>
    <x v="5"/>
    <x v="1"/>
    <x v="1"/>
    <x v="15"/>
    <s v="2-2Node"/>
    <x v="1"/>
    <x v="4"/>
    <n v="78309000"/>
  </r>
  <r>
    <s v="KL4943WACTG"/>
    <x v="220"/>
    <x v="27"/>
    <x v="37"/>
    <x v="37"/>
    <x v="5"/>
    <x v="1"/>
    <x v="1"/>
    <x v="16"/>
    <s v="3-3Node"/>
    <x v="1"/>
    <x v="4"/>
    <n v="78309000"/>
  </r>
  <r>
    <s v="KL4943WADTG"/>
    <x v="220"/>
    <x v="27"/>
    <x v="37"/>
    <x v="37"/>
    <x v="5"/>
    <x v="1"/>
    <x v="1"/>
    <x v="17"/>
    <s v="4-4Node"/>
    <x v="1"/>
    <x v="4"/>
    <n v="78309000"/>
  </r>
  <r>
    <s v="KL4950WARMG"/>
    <x v="221"/>
    <x v="1"/>
    <x v="38"/>
    <x v="38"/>
    <x v="5"/>
    <x v="1"/>
    <x v="1"/>
    <x v="7"/>
    <s v="100-149Node"/>
    <x v="1"/>
    <x v="1"/>
    <n v="2258025"/>
  </r>
  <r>
    <s v="KL4950WASMG"/>
    <x v="221"/>
    <x v="1"/>
    <x v="38"/>
    <x v="38"/>
    <x v="5"/>
    <x v="1"/>
    <x v="1"/>
    <x v="8"/>
    <s v="150-249Node"/>
    <x v="1"/>
    <x v="1"/>
    <n v="2258025"/>
  </r>
  <r>
    <s v="KL4950WATMG"/>
    <x v="221"/>
    <x v="1"/>
    <x v="38"/>
    <x v="38"/>
    <x v="5"/>
    <x v="1"/>
    <x v="1"/>
    <x v="6"/>
    <s v="250-499Node"/>
    <x v="1"/>
    <x v="1"/>
    <n v="2258025"/>
  </r>
  <r>
    <s v="KL4950WAUMG"/>
    <x v="221"/>
    <x v="1"/>
    <x v="38"/>
    <x v="38"/>
    <x v="5"/>
    <x v="1"/>
    <x v="1"/>
    <x v="5"/>
    <s v="500-999Node"/>
    <x v="1"/>
    <x v="1"/>
    <n v="2258025"/>
  </r>
  <r>
    <s v="KL4950WAVMG"/>
    <x v="221"/>
    <x v="1"/>
    <x v="38"/>
    <x v="38"/>
    <x v="5"/>
    <x v="1"/>
    <x v="1"/>
    <x v="4"/>
    <s v="1000-1499Node"/>
    <x v="1"/>
    <x v="1"/>
    <n v="2258025"/>
  </r>
  <r>
    <s v="KL4950WAWMG"/>
    <x v="221"/>
    <x v="1"/>
    <x v="38"/>
    <x v="38"/>
    <x v="5"/>
    <x v="1"/>
    <x v="1"/>
    <x v="3"/>
    <s v="1500-2499Node"/>
    <x v="1"/>
    <x v="1"/>
    <n v="2258025"/>
  </r>
  <r>
    <s v="KL4950WAXMG"/>
    <x v="221"/>
    <x v="1"/>
    <x v="38"/>
    <x v="38"/>
    <x v="5"/>
    <x v="1"/>
    <x v="1"/>
    <x v="2"/>
    <s v="2500-4999Node"/>
    <x v="1"/>
    <x v="1"/>
    <n v="2258025"/>
  </r>
  <r>
    <s v="KL4950WAYMG"/>
    <x v="221"/>
    <x v="1"/>
    <x v="38"/>
    <x v="38"/>
    <x v="5"/>
    <x v="1"/>
    <x v="1"/>
    <x v="1"/>
    <s v="5000+Node"/>
    <x v="1"/>
    <x v="1"/>
    <n v="2258025"/>
  </r>
  <r>
    <s v="KL4950WAQMG"/>
    <x v="221"/>
    <x v="1"/>
    <x v="38"/>
    <x v="38"/>
    <x v="5"/>
    <x v="1"/>
    <x v="1"/>
    <x v="9"/>
    <s v="50-99Node"/>
    <x v="1"/>
    <x v="1"/>
    <n v="2396163"/>
  </r>
  <r>
    <s v="KL4950WAPMG"/>
    <x v="221"/>
    <x v="1"/>
    <x v="38"/>
    <x v="38"/>
    <x v="5"/>
    <x v="1"/>
    <x v="1"/>
    <x v="10"/>
    <s v="25-49Node"/>
    <x v="1"/>
    <x v="1"/>
    <n v="2534301"/>
  </r>
  <r>
    <s v="KL4950WANMG"/>
    <x v="221"/>
    <x v="1"/>
    <x v="38"/>
    <x v="38"/>
    <x v="5"/>
    <x v="1"/>
    <x v="1"/>
    <x v="13"/>
    <s v="20-24Node"/>
    <x v="1"/>
    <x v="1"/>
    <n v="2672439"/>
  </r>
  <r>
    <s v="KL4950WAMMG"/>
    <x v="221"/>
    <x v="1"/>
    <x v="38"/>
    <x v="38"/>
    <x v="5"/>
    <x v="1"/>
    <x v="1"/>
    <x v="12"/>
    <s v="15-19Node"/>
    <x v="1"/>
    <x v="1"/>
    <n v="2810577"/>
  </r>
  <r>
    <s v="KL4950WAKMG"/>
    <x v="221"/>
    <x v="1"/>
    <x v="38"/>
    <x v="38"/>
    <x v="5"/>
    <x v="1"/>
    <x v="1"/>
    <x v="0"/>
    <s v="10-14Node"/>
    <x v="1"/>
    <x v="1"/>
    <n v="2948715"/>
  </r>
  <r>
    <s v="KL4950WAEMG"/>
    <x v="221"/>
    <x v="1"/>
    <x v="38"/>
    <x v="38"/>
    <x v="5"/>
    <x v="1"/>
    <x v="1"/>
    <x v="11"/>
    <s v="5-9Node"/>
    <x v="1"/>
    <x v="1"/>
    <n v="3086853"/>
  </r>
  <r>
    <s v="KL4950WAAMG"/>
    <x v="221"/>
    <x v="1"/>
    <x v="38"/>
    <x v="38"/>
    <x v="5"/>
    <x v="1"/>
    <x v="1"/>
    <x v="14"/>
    <s v="1-1Node"/>
    <x v="1"/>
    <x v="1"/>
    <n v="3224991"/>
  </r>
  <r>
    <s v="KL4950WABMG"/>
    <x v="221"/>
    <x v="1"/>
    <x v="38"/>
    <x v="38"/>
    <x v="5"/>
    <x v="1"/>
    <x v="1"/>
    <x v="15"/>
    <s v="2-2Node"/>
    <x v="1"/>
    <x v="1"/>
    <n v="3224991"/>
  </r>
  <r>
    <s v="KL4950WACMG"/>
    <x v="221"/>
    <x v="1"/>
    <x v="38"/>
    <x v="38"/>
    <x v="5"/>
    <x v="1"/>
    <x v="1"/>
    <x v="16"/>
    <s v="3-3Node"/>
    <x v="1"/>
    <x v="1"/>
    <n v="3224991"/>
  </r>
  <r>
    <s v="KL4950WADMG"/>
    <x v="221"/>
    <x v="1"/>
    <x v="38"/>
    <x v="38"/>
    <x v="5"/>
    <x v="1"/>
    <x v="1"/>
    <x v="17"/>
    <s v="4-4Node"/>
    <x v="1"/>
    <x v="1"/>
    <n v="3224991"/>
  </r>
  <r>
    <s v="KL4950WARFG"/>
    <x v="222"/>
    <x v="1"/>
    <x v="38"/>
    <x v="38"/>
    <x v="5"/>
    <x v="1"/>
    <x v="1"/>
    <x v="7"/>
    <s v="100-149Node"/>
    <x v="1"/>
    <x v="2"/>
    <n v="22580250"/>
  </r>
  <r>
    <s v="KL4950WASFG"/>
    <x v="222"/>
    <x v="1"/>
    <x v="38"/>
    <x v="38"/>
    <x v="5"/>
    <x v="1"/>
    <x v="1"/>
    <x v="8"/>
    <s v="150-249Node"/>
    <x v="1"/>
    <x v="2"/>
    <n v="22580250"/>
  </r>
  <r>
    <s v="KL4950WATFG"/>
    <x v="222"/>
    <x v="1"/>
    <x v="38"/>
    <x v="38"/>
    <x v="5"/>
    <x v="1"/>
    <x v="1"/>
    <x v="6"/>
    <s v="250-499Node"/>
    <x v="1"/>
    <x v="2"/>
    <n v="22580250"/>
  </r>
  <r>
    <s v="KL4950WAUFG"/>
    <x v="222"/>
    <x v="1"/>
    <x v="38"/>
    <x v="38"/>
    <x v="5"/>
    <x v="1"/>
    <x v="1"/>
    <x v="5"/>
    <s v="500-999Node"/>
    <x v="1"/>
    <x v="2"/>
    <n v="22580250"/>
  </r>
  <r>
    <s v="KL4950WAVFG"/>
    <x v="222"/>
    <x v="1"/>
    <x v="38"/>
    <x v="38"/>
    <x v="5"/>
    <x v="1"/>
    <x v="1"/>
    <x v="4"/>
    <s v="1000-1499Node"/>
    <x v="1"/>
    <x v="2"/>
    <n v="22580250"/>
  </r>
  <r>
    <s v="KL4950WAWFG"/>
    <x v="222"/>
    <x v="1"/>
    <x v="38"/>
    <x v="38"/>
    <x v="5"/>
    <x v="1"/>
    <x v="1"/>
    <x v="3"/>
    <s v="1500-2499Node"/>
    <x v="1"/>
    <x v="2"/>
    <n v="22580250"/>
  </r>
  <r>
    <s v="KL4950WAXFG"/>
    <x v="222"/>
    <x v="1"/>
    <x v="38"/>
    <x v="38"/>
    <x v="5"/>
    <x v="1"/>
    <x v="1"/>
    <x v="2"/>
    <s v="2500-4999Node"/>
    <x v="1"/>
    <x v="2"/>
    <n v="22580250"/>
  </r>
  <r>
    <s v="KL4950WAYFG"/>
    <x v="222"/>
    <x v="1"/>
    <x v="38"/>
    <x v="38"/>
    <x v="5"/>
    <x v="1"/>
    <x v="1"/>
    <x v="1"/>
    <s v="5000+Node"/>
    <x v="1"/>
    <x v="2"/>
    <n v="22580250"/>
  </r>
  <r>
    <s v="KL4950WAQFG"/>
    <x v="222"/>
    <x v="1"/>
    <x v="38"/>
    <x v="38"/>
    <x v="5"/>
    <x v="1"/>
    <x v="1"/>
    <x v="9"/>
    <s v="50-99Node"/>
    <x v="1"/>
    <x v="2"/>
    <n v="23961630"/>
  </r>
  <r>
    <s v="KL4950WAPFG"/>
    <x v="222"/>
    <x v="1"/>
    <x v="38"/>
    <x v="38"/>
    <x v="5"/>
    <x v="1"/>
    <x v="1"/>
    <x v="10"/>
    <s v="25-49Node"/>
    <x v="1"/>
    <x v="2"/>
    <n v="25343010"/>
  </r>
  <r>
    <s v="KL4950WANFG"/>
    <x v="222"/>
    <x v="1"/>
    <x v="38"/>
    <x v="38"/>
    <x v="5"/>
    <x v="1"/>
    <x v="1"/>
    <x v="13"/>
    <s v="20-24Node"/>
    <x v="1"/>
    <x v="2"/>
    <n v="26724390"/>
  </r>
  <r>
    <s v="KL4950WAMFG"/>
    <x v="222"/>
    <x v="1"/>
    <x v="38"/>
    <x v="38"/>
    <x v="5"/>
    <x v="1"/>
    <x v="1"/>
    <x v="12"/>
    <s v="15-19Node"/>
    <x v="1"/>
    <x v="2"/>
    <n v="28105770"/>
  </r>
  <r>
    <s v="KL4950WAKFG"/>
    <x v="222"/>
    <x v="1"/>
    <x v="38"/>
    <x v="38"/>
    <x v="5"/>
    <x v="1"/>
    <x v="1"/>
    <x v="0"/>
    <s v="10-14Node"/>
    <x v="1"/>
    <x v="2"/>
    <n v="29487150"/>
  </r>
  <r>
    <s v="KL4950WAEFG"/>
    <x v="222"/>
    <x v="1"/>
    <x v="38"/>
    <x v="38"/>
    <x v="5"/>
    <x v="1"/>
    <x v="1"/>
    <x v="11"/>
    <s v="5-9Node"/>
    <x v="1"/>
    <x v="2"/>
    <n v="30868530"/>
  </r>
  <r>
    <s v="KL4950WAAFG"/>
    <x v="222"/>
    <x v="1"/>
    <x v="38"/>
    <x v="38"/>
    <x v="5"/>
    <x v="1"/>
    <x v="1"/>
    <x v="14"/>
    <s v="1-1Node"/>
    <x v="1"/>
    <x v="2"/>
    <n v="32249910"/>
  </r>
  <r>
    <s v="KL4950WABFG"/>
    <x v="222"/>
    <x v="1"/>
    <x v="38"/>
    <x v="38"/>
    <x v="5"/>
    <x v="1"/>
    <x v="1"/>
    <x v="15"/>
    <s v="2-2Node"/>
    <x v="1"/>
    <x v="2"/>
    <n v="32249910"/>
  </r>
  <r>
    <s v="KL4950WACFG"/>
    <x v="222"/>
    <x v="1"/>
    <x v="38"/>
    <x v="38"/>
    <x v="5"/>
    <x v="1"/>
    <x v="1"/>
    <x v="16"/>
    <s v="3-3Node"/>
    <x v="1"/>
    <x v="2"/>
    <n v="32249910"/>
  </r>
  <r>
    <s v="KL4950WADFG"/>
    <x v="222"/>
    <x v="1"/>
    <x v="38"/>
    <x v="38"/>
    <x v="5"/>
    <x v="1"/>
    <x v="1"/>
    <x v="17"/>
    <s v="4-4Node"/>
    <x v="1"/>
    <x v="2"/>
    <n v="32249910"/>
  </r>
  <r>
    <s v="KL4950WARDG"/>
    <x v="223"/>
    <x v="1"/>
    <x v="38"/>
    <x v="38"/>
    <x v="5"/>
    <x v="1"/>
    <x v="1"/>
    <x v="7"/>
    <s v="100-149Node"/>
    <x v="1"/>
    <x v="3"/>
    <n v="34096178"/>
  </r>
  <r>
    <s v="KL4950WASDG"/>
    <x v="223"/>
    <x v="1"/>
    <x v="38"/>
    <x v="38"/>
    <x v="5"/>
    <x v="1"/>
    <x v="1"/>
    <x v="8"/>
    <s v="150-249Node"/>
    <x v="1"/>
    <x v="3"/>
    <n v="34096178"/>
  </r>
  <r>
    <s v="KL4950WATDG"/>
    <x v="223"/>
    <x v="1"/>
    <x v="38"/>
    <x v="38"/>
    <x v="5"/>
    <x v="1"/>
    <x v="1"/>
    <x v="6"/>
    <s v="250-499Node"/>
    <x v="1"/>
    <x v="3"/>
    <n v="34096178"/>
  </r>
  <r>
    <s v="KL4950WAUDG"/>
    <x v="223"/>
    <x v="1"/>
    <x v="38"/>
    <x v="38"/>
    <x v="5"/>
    <x v="1"/>
    <x v="1"/>
    <x v="5"/>
    <s v="500-999Node"/>
    <x v="1"/>
    <x v="3"/>
    <n v="34096178"/>
  </r>
  <r>
    <s v="KL4950WAVDG"/>
    <x v="223"/>
    <x v="1"/>
    <x v="38"/>
    <x v="38"/>
    <x v="5"/>
    <x v="1"/>
    <x v="1"/>
    <x v="4"/>
    <s v="1000-1499Node"/>
    <x v="1"/>
    <x v="3"/>
    <n v="34096178"/>
  </r>
  <r>
    <s v="KL4950WAWDG"/>
    <x v="223"/>
    <x v="1"/>
    <x v="38"/>
    <x v="38"/>
    <x v="5"/>
    <x v="1"/>
    <x v="1"/>
    <x v="3"/>
    <s v="1500-2499Node"/>
    <x v="1"/>
    <x v="3"/>
    <n v="34096178"/>
  </r>
  <r>
    <s v="KL4950WAXDG"/>
    <x v="223"/>
    <x v="1"/>
    <x v="38"/>
    <x v="38"/>
    <x v="5"/>
    <x v="1"/>
    <x v="1"/>
    <x v="2"/>
    <s v="2500-4999Node"/>
    <x v="1"/>
    <x v="3"/>
    <n v="34096178"/>
  </r>
  <r>
    <s v="KL4950WAYDG"/>
    <x v="223"/>
    <x v="1"/>
    <x v="38"/>
    <x v="38"/>
    <x v="5"/>
    <x v="1"/>
    <x v="1"/>
    <x v="1"/>
    <s v="5000+Node"/>
    <x v="1"/>
    <x v="3"/>
    <n v="34096178"/>
  </r>
  <r>
    <s v="KL4950WAQDG"/>
    <x v="223"/>
    <x v="1"/>
    <x v="38"/>
    <x v="38"/>
    <x v="5"/>
    <x v="1"/>
    <x v="1"/>
    <x v="9"/>
    <s v="50-99Node"/>
    <x v="1"/>
    <x v="3"/>
    <n v="36181530"/>
  </r>
  <r>
    <s v="KL4950WAPDG"/>
    <x v="223"/>
    <x v="1"/>
    <x v="38"/>
    <x v="38"/>
    <x v="5"/>
    <x v="1"/>
    <x v="1"/>
    <x v="10"/>
    <s v="25-49Node"/>
    <x v="1"/>
    <x v="3"/>
    <n v="38266883"/>
  </r>
  <r>
    <s v="KL4950WANDG"/>
    <x v="223"/>
    <x v="1"/>
    <x v="38"/>
    <x v="38"/>
    <x v="5"/>
    <x v="1"/>
    <x v="1"/>
    <x v="13"/>
    <s v="20-24Node"/>
    <x v="1"/>
    <x v="3"/>
    <n v="40354892"/>
  </r>
  <r>
    <s v="KL4950WARTG"/>
    <x v="224"/>
    <x v="1"/>
    <x v="38"/>
    <x v="38"/>
    <x v="5"/>
    <x v="1"/>
    <x v="1"/>
    <x v="7"/>
    <s v="100-149Node"/>
    <x v="1"/>
    <x v="4"/>
    <n v="41999265"/>
  </r>
  <r>
    <s v="KL4950WASTG"/>
    <x v="224"/>
    <x v="1"/>
    <x v="38"/>
    <x v="38"/>
    <x v="5"/>
    <x v="1"/>
    <x v="1"/>
    <x v="8"/>
    <s v="150-249Node"/>
    <x v="1"/>
    <x v="4"/>
    <n v="41999265"/>
  </r>
  <r>
    <s v="KL4950WATTG"/>
    <x v="224"/>
    <x v="1"/>
    <x v="38"/>
    <x v="38"/>
    <x v="5"/>
    <x v="1"/>
    <x v="1"/>
    <x v="6"/>
    <s v="250-499Node"/>
    <x v="1"/>
    <x v="4"/>
    <n v="41999265"/>
  </r>
  <r>
    <s v="KL4950WAUTG"/>
    <x v="224"/>
    <x v="1"/>
    <x v="38"/>
    <x v="38"/>
    <x v="5"/>
    <x v="1"/>
    <x v="1"/>
    <x v="5"/>
    <s v="500-999Node"/>
    <x v="1"/>
    <x v="4"/>
    <n v="41999265"/>
  </r>
  <r>
    <s v="KL4950WAVTG"/>
    <x v="224"/>
    <x v="1"/>
    <x v="38"/>
    <x v="38"/>
    <x v="5"/>
    <x v="1"/>
    <x v="1"/>
    <x v="4"/>
    <s v="1000-1499Node"/>
    <x v="1"/>
    <x v="4"/>
    <n v="41999265"/>
  </r>
  <r>
    <s v="KL4950WAWTG"/>
    <x v="224"/>
    <x v="1"/>
    <x v="38"/>
    <x v="38"/>
    <x v="5"/>
    <x v="1"/>
    <x v="1"/>
    <x v="3"/>
    <s v="1500-2499Node"/>
    <x v="1"/>
    <x v="4"/>
    <n v="41999265"/>
  </r>
  <r>
    <s v="KL4950WAXTG"/>
    <x v="224"/>
    <x v="1"/>
    <x v="38"/>
    <x v="38"/>
    <x v="5"/>
    <x v="1"/>
    <x v="1"/>
    <x v="2"/>
    <s v="2500-4999Node"/>
    <x v="1"/>
    <x v="4"/>
    <n v="41999265"/>
  </r>
  <r>
    <s v="KL4950WAYTG"/>
    <x v="224"/>
    <x v="1"/>
    <x v="38"/>
    <x v="38"/>
    <x v="5"/>
    <x v="1"/>
    <x v="1"/>
    <x v="1"/>
    <s v="5000+Node"/>
    <x v="1"/>
    <x v="4"/>
    <n v="41999265"/>
  </r>
  <r>
    <s v="KL4950WAMDG"/>
    <x v="223"/>
    <x v="1"/>
    <x v="38"/>
    <x v="38"/>
    <x v="5"/>
    <x v="1"/>
    <x v="1"/>
    <x v="12"/>
    <s v="15-19Node"/>
    <x v="1"/>
    <x v="3"/>
    <n v="42440244"/>
  </r>
  <r>
    <s v="KL4950WAKDG"/>
    <x v="223"/>
    <x v="1"/>
    <x v="38"/>
    <x v="38"/>
    <x v="5"/>
    <x v="1"/>
    <x v="1"/>
    <x v="0"/>
    <s v="10-14Node"/>
    <x v="1"/>
    <x v="3"/>
    <n v="44525597"/>
  </r>
  <r>
    <s v="KL4950WAQTG"/>
    <x v="224"/>
    <x v="1"/>
    <x v="38"/>
    <x v="38"/>
    <x v="5"/>
    <x v="1"/>
    <x v="1"/>
    <x v="9"/>
    <s v="50-99Node"/>
    <x v="1"/>
    <x v="4"/>
    <n v="44568101"/>
  </r>
  <r>
    <s v="KL4950WAEDG"/>
    <x v="223"/>
    <x v="1"/>
    <x v="38"/>
    <x v="38"/>
    <x v="5"/>
    <x v="1"/>
    <x v="1"/>
    <x v="11"/>
    <s v="5-9Node"/>
    <x v="1"/>
    <x v="3"/>
    <n v="46610949"/>
  </r>
  <r>
    <s v="KL4950WAPTG"/>
    <x v="224"/>
    <x v="1"/>
    <x v="38"/>
    <x v="38"/>
    <x v="5"/>
    <x v="1"/>
    <x v="1"/>
    <x v="10"/>
    <s v="25-49Node"/>
    <x v="1"/>
    <x v="4"/>
    <n v="47136936"/>
  </r>
  <r>
    <s v="KL4950WAADG"/>
    <x v="223"/>
    <x v="1"/>
    <x v="38"/>
    <x v="38"/>
    <x v="5"/>
    <x v="1"/>
    <x v="1"/>
    <x v="14"/>
    <s v="1-1Node"/>
    <x v="1"/>
    <x v="3"/>
    <n v="48696302"/>
  </r>
  <r>
    <s v="KL4950WABDG"/>
    <x v="223"/>
    <x v="1"/>
    <x v="38"/>
    <x v="38"/>
    <x v="5"/>
    <x v="1"/>
    <x v="1"/>
    <x v="15"/>
    <s v="2-2Node"/>
    <x v="1"/>
    <x v="3"/>
    <n v="48696302"/>
  </r>
  <r>
    <s v="KL4950WACDG"/>
    <x v="223"/>
    <x v="1"/>
    <x v="38"/>
    <x v="38"/>
    <x v="5"/>
    <x v="1"/>
    <x v="1"/>
    <x v="16"/>
    <s v="3-3Node"/>
    <x v="1"/>
    <x v="3"/>
    <n v="48696302"/>
  </r>
  <r>
    <s v="KL4950WADDG"/>
    <x v="223"/>
    <x v="1"/>
    <x v="38"/>
    <x v="38"/>
    <x v="5"/>
    <x v="1"/>
    <x v="1"/>
    <x v="17"/>
    <s v="4-4Node"/>
    <x v="1"/>
    <x v="3"/>
    <n v="48696302"/>
  </r>
  <r>
    <s v="KL4950WANTG"/>
    <x v="224"/>
    <x v="1"/>
    <x v="38"/>
    <x v="38"/>
    <x v="5"/>
    <x v="1"/>
    <x v="1"/>
    <x v="13"/>
    <s v="20-24Node"/>
    <x v="1"/>
    <x v="4"/>
    <n v="49708428"/>
  </r>
  <r>
    <s v="KL4950WAMTG"/>
    <x v="224"/>
    <x v="1"/>
    <x v="38"/>
    <x v="38"/>
    <x v="5"/>
    <x v="1"/>
    <x v="1"/>
    <x v="12"/>
    <s v="15-19Node"/>
    <x v="1"/>
    <x v="4"/>
    <n v="52277264"/>
  </r>
  <r>
    <s v="KL4950WAKTG"/>
    <x v="224"/>
    <x v="1"/>
    <x v="38"/>
    <x v="38"/>
    <x v="5"/>
    <x v="1"/>
    <x v="1"/>
    <x v="0"/>
    <s v="10-14Node"/>
    <x v="1"/>
    <x v="4"/>
    <n v="54846099"/>
  </r>
  <r>
    <s v="KL4950WAETG"/>
    <x v="224"/>
    <x v="1"/>
    <x v="38"/>
    <x v="38"/>
    <x v="5"/>
    <x v="1"/>
    <x v="1"/>
    <x v="11"/>
    <s v="5-9Node"/>
    <x v="1"/>
    <x v="4"/>
    <n v="57414935"/>
  </r>
  <r>
    <s v="KL4950WAATG"/>
    <x v="224"/>
    <x v="1"/>
    <x v="38"/>
    <x v="38"/>
    <x v="5"/>
    <x v="1"/>
    <x v="1"/>
    <x v="14"/>
    <s v="1-1Node"/>
    <x v="1"/>
    <x v="4"/>
    <n v="59983770"/>
  </r>
  <r>
    <s v="KL4950WABTG"/>
    <x v="224"/>
    <x v="1"/>
    <x v="38"/>
    <x v="38"/>
    <x v="5"/>
    <x v="1"/>
    <x v="1"/>
    <x v="15"/>
    <s v="2-2Node"/>
    <x v="1"/>
    <x v="4"/>
    <n v="59983770"/>
  </r>
  <r>
    <s v="KL4950WACTG"/>
    <x v="224"/>
    <x v="1"/>
    <x v="38"/>
    <x v="38"/>
    <x v="5"/>
    <x v="1"/>
    <x v="1"/>
    <x v="16"/>
    <s v="3-3Node"/>
    <x v="1"/>
    <x v="4"/>
    <n v="59983770"/>
  </r>
  <r>
    <s v="KL4950WADTG"/>
    <x v="224"/>
    <x v="1"/>
    <x v="38"/>
    <x v="38"/>
    <x v="5"/>
    <x v="1"/>
    <x v="1"/>
    <x v="17"/>
    <s v="4-4Node"/>
    <x v="1"/>
    <x v="4"/>
    <n v="59983770"/>
  </r>
  <r>
    <s v="KL4951WANMG"/>
    <x v="225"/>
    <x v="1"/>
    <x v="39"/>
    <x v="39"/>
    <x v="5"/>
    <x v="1"/>
    <x v="1"/>
    <x v="13"/>
    <s v="20-24Node"/>
    <x v="1"/>
    <x v="1"/>
    <n v="3387038"/>
  </r>
  <r>
    <s v="KL4951WAPMG"/>
    <x v="225"/>
    <x v="1"/>
    <x v="39"/>
    <x v="39"/>
    <x v="5"/>
    <x v="1"/>
    <x v="1"/>
    <x v="10"/>
    <s v="25-49Node"/>
    <x v="1"/>
    <x v="1"/>
    <n v="3387038"/>
  </r>
  <r>
    <s v="KL4951WAQMG"/>
    <x v="225"/>
    <x v="1"/>
    <x v="39"/>
    <x v="39"/>
    <x v="5"/>
    <x v="1"/>
    <x v="1"/>
    <x v="9"/>
    <s v="50-99Node"/>
    <x v="1"/>
    <x v="1"/>
    <n v="3387038"/>
  </r>
  <r>
    <s v="KL4951WARMG"/>
    <x v="225"/>
    <x v="1"/>
    <x v="39"/>
    <x v="39"/>
    <x v="5"/>
    <x v="1"/>
    <x v="1"/>
    <x v="7"/>
    <s v="100-149Node"/>
    <x v="1"/>
    <x v="1"/>
    <n v="3387038"/>
  </r>
  <r>
    <s v="KL4951WASMG"/>
    <x v="225"/>
    <x v="1"/>
    <x v="39"/>
    <x v="39"/>
    <x v="5"/>
    <x v="1"/>
    <x v="1"/>
    <x v="8"/>
    <s v="150-249Node"/>
    <x v="1"/>
    <x v="1"/>
    <n v="3387038"/>
  </r>
  <r>
    <s v="KL4951WATMG"/>
    <x v="225"/>
    <x v="1"/>
    <x v="39"/>
    <x v="39"/>
    <x v="5"/>
    <x v="1"/>
    <x v="1"/>
    <x v="6"/>
    <s v="250-499Node"/>
    <x v="1"/>
    <x v="1"/>
    <n v="3387038"/>
  </r>
  <r>
    <s v="KL4951WAUMG"/>
    <x v="225"/>
    <x v="1"/>
    <x v="39"/>
    <x v="39"/>
    <x v="5"/>
    <x v="1"/>
    <x v="1"/>
    <x v="5"/>
    <s v="500-999Node"/>
    <x v="1"/>
    <x v="1"/>
    <n v="3387038"/>
  </r>
  <r>
    <s v="KL4951WAVMG"/>
    <x v="225"/>
    <x v="1"/>
    <x v="39"/>
    <x v="39"/>
    <x v="5"/>
    <x v="1"/>
    <x v="1"/>
    <x v="4"/>
    <s v="1000-1499Node"/>
    <x v="1"/>
    <x v="1"/>
    <n v="3387038"/>
  </r>
  <r>
    <s v="KL4951WAWMG"/>
    <x v="225"/>
    <x v="1"/>
    <x v="39"/>
    <x v="39"/>
    <x v="5"/>
    <x v="1"/>
    <x v="1"/>
    <x v="3"/>
    <s v="1500-2499Node"/>
    <x v="1"/>
    <x v="1"/>
    <n v="3387038"/>
  </r>
  <r>
    <s v="KL4951WAXMG"/>
    <x v="225"/>
    <x v="1"/>
    <x v="39"/>
    <x v="39"/>
    <x v="5"/>
    <x v="1"/>
    <x v="1"/>
    <x v="2"/>
    <s v="2500-4999Node"/>
    <x v="1"/>
    <x v="1"/>
    <n v="3387038"/>
  </r>
  <r>
    <s v="KL4951WAYMG"/>
    <x v="225"/>
    <x v="1"/>
    <x v="39"/>
    <x v="39"/>
    <x v="5"/>
    <x v="1"/>
    <x v="1"/>
    <x v="1"/>
    <s v="5000+Node"/>
    <x v="1"/>
    <x v="1"/>
    <n v="3387038"/>
  </r>
  <r>
    <s v="KL4951WAMMG"/>
    <x v="225"/>
    <x v="1"/>
    <x v="39"/>
    <x v="39"/>
    <x v="5"/>
    <x v="1"/>
    <x v="1"/>
    <x v="12"/>
    <s v="15-19Node"/>
    <x v="1"/>
    <x v="1"/>
    <n v="3750978"/>
  </r>
  <r>
    <s v="KL4951WAKMG"/>
    <x v="225"/>
    <x v="1"/>
    <x v="39"/>
    <x v="39"/>
    <x v="5"/>
    <x v="1"/>
    <x v="1"/>
    <x v="0"/>
    <s v="10-14Node"/>
    <x v="1"/>
    <x v="1"/>
    <n v="4117575"/>
  </r>
  <r>
    <s v="KL4951WAEMG"/>
    <x v="225"/>
    <x v="1"/>
    <x v="39"/>
    <x v="39"/>
    <x v="5"/>
    <x v="1"/>
    <x v="1"/>
    <x v="11"/>
    <s v="5-9Node"/>
    <x v="1"/>
    <x v="1"/>
    <n v="4478859"/>
  </r>
  <r>
    <s v="KL4951WAAMG"/>
    <x v="225"/>
    <x v="1"/>
    <x v="39"/>
    <x v="39"/>
    <x v="5"/>
    <x v="1"/>
    <x v="1"/>
    <x v="14"/>
    <s v="1-1Node"/>
    <x v="1"/>
    <x v="1"/>
    <n v="4842800"/>
  </r>
  <r>
    <s v="KL4951WABMG"/>
    <x v="225"/>
    <x v="1"/>
    <x v="39"/>
    <x v="39"/>
    <x v="5"/>
    <x v="1"/>
    <x v="1"/>
    <x v="15"/>
    <s v="2-2Node"/>
    <x v="1"/>
    <x v="1"/>
    <n v="4842800"/>
  </r>
  <r>
    <s v="KL4951WACMG"/>
    <x v="225"/>
    <x v="1"/>
    <x v="39"/>
    <x v="39"/>
    <x v="5"/>
    <x v="1"/>
    <x v="1"/>
    <x v="16"/>
    <s v="3-3Node"/>
    <x v="1"/>
    <x v="1"/>
    <n v="4842800"/>
  </r>
  <r>
    <s v="KL4951WADMG"/>
    <x v="225"/>
    <x v="1"/>
    <x v="39"/>
    <x v="39"/>
    <x v="5"/>
    <x v="1"/>
    <x v="1"/>
    <x v="17"/>
    <s v="4-4Node"/>
    <x v="1"/>
    <x v="1"/>
    <n v="4842800"/>
  </r>
  <r>
    <s v="KL4951WANFG"/>
    <x v="226"/>
    <x v="1"/>
    <x v="39"/>
    <x v="39"/>
    <x v="5"/>
    <x v="1"/>
    <x v="1"/>
    <x v="13"/>
    <s v="20-24Node"/>
    <x v="1"/>
    <x v="2"/>
    <n v="33870375"/>
  </r>
  <r>
    <s v="KL4951WAPFG"/>
    <x v="226"/>
    <x v="1"/>
    <x v="39"/>
    <x v="39"/>
    <x v="5"/>
    <x v="1"/>
    <x v="1"/>
    <x v="10"/>
    <s v="25-49Node"/>
    <x v="1"/>
    <x v="2"/>
    <n v="33870375"/>
  </r>
  <r>
    <s v="KL4951WAQFG"/>
    <x v="226"/>
    <x v="1"/>
    <x v="39"/>
    <x v="39"/>
    <x v="5"/>
    <x v="1"/>
    <x v="1"/>
    <x v="9"/>
    <s v="50-99Node"/>
    <x v="1"/>
    <x v="2"/>
    <n v="33870375"/>
  </r>
  <r>
    <s v="KL4951WARFG"/>
    <x v="226"/>
    <x v="1"/>
    <x v="39"/>
    <x v="39"/>
    <x v="5"/>
    <x v="1"/>
    <x v="1"/>
    <x v="7"/>
    <s v="100-149Node"/>
    <x v="1"/>
    <x v="2"/>
    <n v="33870375"/>
  </r>
  <r>
    <s v="KL4951WASFG"/>
    <x v="226"/>
    <x v="1"/>
    <x v="39"/>
    <x v="39"/>
    <x v="5"/>
    <x v="1"/>
    <x v="1"/>
    <x v="8"/>
    <s v="150-249Node"/>
    <x v="1"/>
    <x v="2"/>
    <n v="33870375"/>
  </r>
  <r>
    <s v="KL4951WATFG"/>
    <x v="226"/>
    <x v="1"/>
    <x v="39"/>
    <x v="39"/>
    <x v="5"/>
    <x v="1"/>
    <x v="1"/>
    <x v="6"/>
    <s v="250-499Node"/>
    <x v="1"/>
    <x v="2"/>
    <n v="33870375"/>
  </r>
  <r>
    <s v="KL4951WAUFG"/>
    <x v="226"/>
    <x v="1"/>
    <x v="39"/>
    <x v="39"/>
    <x v="5"/>
    <x v="1"/>
    <x v="1"/>
    <x v="5"/>
    <s v="500-999Node"/>
    <x v="1"/>
    <x v="2"/>
    <n v="33870375"/>
  </r>
  <r>
    <s v="KL4951WAVFG"/>
    <x v="226"/>
    <x v="1"/>
    <x v="39"/>
    <x v="39"/>
    <x v="5"/>
    <x v="1"/>
    <x v="1"/>
    <x v="4"/>
    <s v="1000-1499Node"/>
    <x v="1"/>
    <x v="2"/>
    <n v="33870375"/>
  </r>
  <r>
    <s v="KL4951WAWFG"/>
    <x v="226"/>
    <x v="1"/>
    <x v="39"/>
    <x v="39"/>
    <x v="5"/>
    <x v="1"/>
    <x v="1"/>
    <x v="3"/>
    <s v="1500-2499Node"/>
    <x v="1"/>
    <x v="2"/>
    <n v="33870375"/>
  </r>
  <r>
    <s v="KL4951WAXFG"/>
    <x v="226"/>
    <x v="1"/>
    <x v="39"/>
    <x v="39"/>
    <x v="5"/>
    <x v="1"/>
    <x v="1"/>
    <x v="2"/>
    <s v="2500-4999Node"/>
    <x v="1"/>
    <x v="2"/>
    <n v="33870375"/>
  </r>
  <r>
    <s v="KL4951WAYFG"/>
    <x v="226"/>
    <x v="1"/>
    <x v="39"/>
    <x v="39"/>
    <x v="5"/>
    <x v="1"/>
    <x v="1"/>
    <x v="1"/>
    <s v="5000+Node"/>
    <x v="1"/>
    <x v="2"/>
    <n v="33870375"/>
  </r>
  <r>
    <s v="KL4951WAMFG"/>
    <x v="226"/>
    <x v="1"/>
    <x v="39"/>
    <x v="39"/>
    <x v="5"/>
    <x v="1"/>
    <x v="1"/>
    <x v="12"/>
    <s v="15-19Node"/>
    <x v="1"/>
    <x v="2"/>
    <n v="37509780"/>
  </r>
  <r>
    <s v="KL4951WAKFG"/>
    <x v="226"/>
    <x v="1"/>
    <x v="39"/>
    <x v="39"/>
    <x v="5"/>
    <x v="1"/>
    <x v="1"/>
    <x v="0"/>
    <s v="10-14Node"/>
    <x v="1"/>
    <x v="2"/>
    <n v="41175750"/>
  </r>
  <r>
    <s v="KL4951WAEFG"/>
    <x v="226"/>
    <x v="1"/>
    <x v="39"/>
    <x v="39"/>
    <x v="5"/>
    <x v="1"/>
    <x v="1"/>
    <x v="11"/>
    <s v="5-9Node"/>
    <x v="1"/>
    <x v="2"/>
    <n v="44788590"/>
  </r>
  <r>
    <s v="KL4951WAAFG"/>
    <x v="226"/>
    <x v="1"/>
    <x v="39"/>
    <x v="39"/>
    <x v="5"/>
    <x v="1"/>
    <x v="1"/>
    <x v="14"/>
    <s v="1-1Node"/>
    <x v="1"/>
    <x v="2"/>
    <n v="48427995"/>
  </r>
  <r>
    <s v="KL4951WABFG"/>
    <x v="226"/>
    <x v="1"/>
    <x v="39"/>
    <x v="39"/>
    <x v="5"/>
    <x v="1"/>
    <x v="1"/>
    <x v="15"/>
    <s v="2-2Node"/>
    <x v="1"/>
    <x v="2"/>
    <n v="48427995"/>
  </r>
  <r>
    <s v="KL4951WACFG"/>
    <x v="226"/>
    <x v="1"/>
    <x v="39"/>
    <x v="39"/>
    <x v="5"/>
    <x v="1"/>
    <x v="1"/>
    <x v="16"/>
    <s v="3-3Node"/>
    <x v="1"/>
    <x v="2"/>
    <n v="48427995"/>
  </r>
  <r>
    <s v="KL4951WADFG"/>
    <x v="226"/>
    <x v="1"/>
    <x v="39"/>
    <x v="39"/>
    <x v="5"/>
    <x v="1"/>
    <x v="1"/>
    <x v="17"/>
    <s v="4-4Node"/>
    <x v="1"/>
    <x v="2"/>
    <n v="48427995"/>
  </r>
  <r>
    <s v="KL4951WANDG"/>
    <x v="227"/>
    <x v="1"/>
    <x v="39"/>
    <x v="39"/>
    <x v="5"/>
    <x v="1"/>
    <x v="1"/>
    <x v="13"/>
    <s v="20-24Node"/>
    <x v="1"/>
    <x v="3"/>
    <n v="51142938"/>
  </r>
  <r>
    <s v="KL4951WAPDG"/>
    <x v="227"/>
    <x v="1"/>
    <x v="39"/>
    <x v="39"/>
    <x v="5"/>
    <x v="1"/>
    <x v="1"/>
    <x v="10"/>
    <s v="25-49Node"/>
    <x v="1"/>
    <x v="3"/>
    <n v="51142938"/>
  </r>
  <r>
    <s v="KL4951WAQDG"/>
    <x v="227"/>
    <x v="1"/>
    <x v="39"/>
    <x v="39"/>
    <x v="5"/>
    <x v="1"/>
    <x v="1"/>
    <x v="9"/>
    <s v="50-99Node"/>
    <x v="1"/>
    <x v="3"/>
    <n v="51142938"/>
  </r>
  <r>
    <s v="KL4951WARDG"/>
    <x v="227"/>
    <x v="1"/>
    <x v="39"/>
    <x v="39"/>
    <x v="5"/>
    <x v="1"/>
    <x v="1"/>
    <x v="7"/>
    <s v="100-149Node"/>
    <x v="1"/>
    <x v="3"/>
    <n v="51142938"/>
  </r>
  <r>
    <s v="KL4951WASDG"/>
    <x v="227"/>
    <x v="1"/>
    <x v="39"/>
    <x v="39"/>
    <x v="5"/>
    <x v="1"/>
    <x v="1"/>
    <x v="8"/>
    <s v="150-249Node"/>
    <x v="1"/>
    <x v="3"/>
    <n v="51142938"/>
  </r>
  <r>
    <s v="KL4951WATDG"/>
    <x v="227"/>
    <x v="1"/>
    <x v="39"/>
    <x v="39"/>
    <x v="5"/>
    <x v="1"/>
    <x v="1"/>
    <x v="6"/>
    <s v="250-499Node"/>
    <x v="1"/>
    <x v="3"/>
    <n v="51142938"/>
  </r>
  <r>
    <s v="KL4951WAUDG"/>
    <x v="227"/>
    <x v="1"/>
    <x v="39"/>
    <x v="39"/>
    <x v="5"/>
    <x v="1"/>
    <x v="1"/>
    <x v="5"/>
    <s v="500-999Node"/>
    <x v="1"/>
    <x v="3"/>
    <n v="51142938"/>
  </r>
  <r>
    <s v="KL4951WAVDG"/>
    <x v="227"/>
    <x v="1"/>
    <x v="39"/>
    <x v="39"/>
    <x v="5"/>
    <x v="1"/>
    <x v="1"/>
    <x v="4"/>
    <s v="1000-1499Node"/>
    <x v="1"/>
    <x v="3"/>
    <n v="51142938"/>
  </r>
  <r>
    <s v="KL4951WAWDG"/>
    <x v="227"/>
    <x v="1"/>
    <x v="39"/>
    <x v="39"/>
    <x v="5"/>
    <x v="1"/>
    <x v="1"/>
    <x v="3"/>
    <s v="1500-2499Node"/>
    <x v="1"/>
    <x v="3"/>
    <n v="51142938"/>
  </r>
  <r>
    <s v="KL4951WAXDG"/>
    <x v="227"/>
    <x v="1"/>
    <x v="39"/>
    <x v="39"/>
    <x v="5"/>
    <x v="1"/>
    <x v="1"/>
    <x v="2"/>
    <s v="2500-4999Node"/>
    <x v="1"/>
    <x v="3"/>
    <n v="51142938"/>
  </r>
  <r>
    <s v="KL4951WAYDG"/>
    <x v="227"/>
    <x v="1"/>
    <x v="39"/>
    <x v="39"/>
    <x v="5"/>
    <x v="1"/>
    <x v="1"/>
    <x v="1"/>
    <s v="5000+Node"/>
    <x v="1"/>
    <x v="3"/>
    <n v="51142938"/>
  </r>
  <r>
    <s v="KL4951WAMDG"/>
    <x v="227"/>
    <x v="1"/>
    <x v="39"/>
    <x v="39"/>
    <x v="5"/>
    <x v="1"/>
    <x v="1"/>
    <x v="12"/>
    <s v="15-19Node"/>
    <x v="1"/>
    <x v="3"/>
    <n v="56639237"/>
  </r>
  <r>
    <s v="KL4951WAKDG"/>
    <x v="227"/>
    <x v="1"/>
    <x v="39"/>
    <x v="39"/>
    <x v="5"/>
    <x v="1"/>
    <x v="1"/>
    <x v="0"/>
    <s v="10-14Node"/>
    <x v="1"/>
    <x v="3"/>
    <n v="62175383"/>
  </r>
  <r>
    <s v="KL4951WANTG"/>
    <x v="228"/>
    <x v="1"/>
    <x v="39"/>
    <x v="39"/>
    <x v="5"/>
    <x v="1"/>
    <x v="1"/>
    <x v="13"/>
    <s v="20-24Node"/>
    <x v="1"/>
    <x v="4"/>
    <n v="62998898"/>
  </r>
  <r>
    <s v="KL4951WAPTG"/>
    <x v="228"/>
    <x v="1"/>
    <x v="39"/>
    <x v="39"/>
    <x v="5"/>
    <x v="1"/>
    <x v="1"/>
    <x v="10"/>
    <s v="25-49Node"/>
    <x v="1"/>
    <x v="4"/>
    <n v="62998898"/>
  </r>
  <r>
    <s v="KL4951WAQTG"/>
    <x v="228"/>
    <x v="1"/>
    <x v="39"/>
    <x v="39"/>
    <x v="5"/>
    <x v="1"/>
    <x v="1"/>
    <x v="9"/>
    <s v="50-99Node"/>
    <x v="1"/>
    <x v="4"/>
    <n v="62998898"/>
  </r>
  <r>
    <s v="KL4951WARTG"/>
    <x v="228"/>
    <x v="1"/>
    <x v="39"/>
    <x v="39"/>
    <x v="5"/>
    <x v="1"/>
    <x v="1"/>
    <x v="7"/>
    <s v="100-149Node"/>
    <x v="1"/>
    <x v="4"/>
    <n v="62998898"/>
  </r>
  <r>
    <s v="KL4951WASTG"/>
    <x v="228"/>
    <x v="1"/>
    <x v="39"/>
    <x v="39"/>
    <x v="5"/>
    <x v="1"/>
    <x v="1"/>
    <x v="8"/>
    <s v="150-249Node"/>
    <x v="1"/>
    <x v="4"/>
    <n v="62998898"/>
  </r>
  <r>
    <s v="KL4951WATTG"/>
    <x v="228"/>
    <x v="1"/>
    <x v="39"/>
    <x v="39"/>
    <x v="5"/>
    <x v="1"/>
    <x v="1"/>
    <x v="6"/>
    <s v="250-499Node"/>
    <x v="1"/>
    <x v="4"/>
    <n v="62998898"/>
  </r>
  <r>
    <s v="KL4951WAUTG"/>
    <x v="228"/>
    <x v="1"/>
    <x v="39"/>
    <x v="39"/>
    <x v="5"/>
    <x v="1"/>
    <x v="1"/>
    <x v="5"/>
    <s v="500-999Node"/>
    <x v="1"/>
    <x v="4"/>
    <n v="62998898"/>
  </r>
  <r>
    <s v="KL4951WAVTG"/>
    <x v="228"/>
    <x v="1"/>
    <x v="39"/>
    <x v="39"/>
    <x v="5"/>
    <x v="1"/>
    <x v="1"/>
    <x v="4"/>
    <s v="1000-1499Node"/>
    <x v="1"/>
    <x v="4"/>
    <n v="62998898"/>
  </r>
  <r>
    <s v="KL4951WAWTG"/>
    <x v="228"/>
    <x v="1"/>
    <x v="39"/>
    <x v="39"/>
    <x v="5"/>
    <x v="1"/>
    <x v="1"/>
    <x v="3"/>
    <s v="1500-2499Node"/>
    <x v="1"/>
    <x v="4"/>
    <n v="62998898"/>
  </r>
  <r>
    <s v="KL4951WAXTG"/>
    <x v="228"/>
    <x v="1"/>
    <x v="39"/>
    <x v="39"/>
    <x v="5"/>
    <x v="1"/>
    <x v="1"/>
    <x v="2"/>
    <s v="2500-4999Node"/>
    <x v="1"/>
    <x v="4"/>
    <n v="62998898"/>
  </r>
  <r>
    <s v="KL4951WAYTG"/>
    <x v="228"/>
    <x v="1"/>
    <x v="39"/>
    <x v="39"/>
    <x v="5"/>
    <x v="1"/>
    <x v="1"/>
    <x v="1"/>
    <s v="5000+Node"/>
    <x v="1"/>
    <x v="4"/>
    <n v="62998898"/>
  </r>
  <r>
    <s v="KL4951WAEDG"/>
    <x v="227"/>
    <x v="1"/>
    <x v="39"/>
    <x v="39"/>
    <x v="5"/>
    <x v="1"/>
    <x v="1"/>
    <x v="11"/>
    <s v="5-9Node"/>
    <x v="1"/>
    <x v="3"/>
    <n v="67631834"/>
  </r>
  <r>
    <s v="KL4951WAMTG"/>
    <x v="228"/>
    <x v="1"/>
    <x v="39"/>
    <x v="39"/>
    <x v="5"/>
    <x v="1"/>
    <x v="1"/>
    <x v="12"/>
    <s v="15-19Node"/>
    <x v="1"/>
    <x v="4"/>
    <n v="69767660"/>
  </r>
  <r>
    <s v="KL4951WAADG"/>
    <x v="227"/>
    <x v="1"/>
    <x v="39"/>
    <x v="39"/>
    <x v="5"/>
    <x v="1"/>
    <x v="1"/>
    <x v="14"/>
    <s v="1-1Node"/>
    <x v="1"/>
    <x v="3"/>
    <n v="73125476"/>
  </r>
  <r>
    <s v="KL4951WABDG"/>
    <x v="227"/>
    <x v="1"/>
    <x v="39"/>
    <x v="39"/>
    <x v="5"/>
    <x v="1"/>
    <x v="1"/>
    <x v="15"/>
    <s v="2-2Node"/>
    <x v="1"/>
    <x v="3"/>
    <n v="73125476"/>
  </r>
  <r>
    <s v="KL4951WACDG"/>
    <x v="227"/>
    <x v="1"/>
    <x v="39"/>
    <x v="39"/>
    <x v="5"/>
    <x v="1"/>
    <x v="1"/>
    <x v="16"/>
    <s v="3-3Node"/>
    <x v="1"/>
    <x v="3"/>
    <n v="73125476"/>
  </r>
  <r>
    <s v="KL4951WADDG"/>
    <x v="227"/>
    <x v="1"/>
    <x v="39"/>
    <x v="39"/>
    <x v="5"/>
    <x v="1"/>
    <x v="1"/>
    <x v="17"/>
    <s v="4-4Node"/>
    <x v="1"/>
    <x v="3"/>
    <n v="73125476"/>
  </r>
  <r>
    <s v="KL4951WAKTG"/>
    <x v="228"/>
    <x v="1"/>
    <x v="39"/>
    <x v="39"/>
    <x v="5"/>
    <x v="1"/>
    <x v="1"/>
    <x v="0"/>
    <s v="10-14Node"/>
    <x v="1"/>
    <x v="4"/>
    <n v="76586895"/>
  </r>
  <r>
    <s v="KL4951WAETG"/>
    <x v="228"/>
    <x v="1"/>
    <x v="39"/>
    <x v="39"/>
    <x v="5"/>
    <x v="1"/>
    <x v="1"/>
    <x v="11"/>
    <s v="5-9Node"/>
    <x v="1"/>
    <x v="4"/>
    <n v="83307840"/>
  </r>
  <r>
    <s v="KL4951WAATG"/>
    <x v="228"/>
    <x v="1"/>
    <x v="39"/>
    <x v="39"/>
    <x v="5"/>
    <x v="1"/>
    <x v="1"/>
    <x v="14"/>
    <s v="1-1Node"/>
    <x v="1"/>
    <x v="4"/>
    <n v="90076602"/>
  </r>
  <r>
    <s v="KL4951WABTG"/>
    <x v="228"/>
    <x v="1"/>
    <x v="39"/>
    <x v="39"/>
    <x v="5"/>
    <x v="1"/>
    <x v="1"/>
    <x v="15"/>
    <s v="2-2Node"/>
    <x v="1"/>
    <x v="4"/>
    <n v="90076602"/>
  </r>
  <r>
    <s v="KL4951WACTG"/>
    <x v="228"/>
    <x v="1"/>
    <x v="39"/>
    <x v="39"/>
    <x v="5"/>
    <x v="1"/>
    <x v="1"/>
    <x v="16"/>
    <s v="3-3Node"/>
    <x v="1"/>
    <x v="4"/>
    <n v="90076602"/>
  </r>
  <r>
    <s v="KL4951WADTG"/>
    <x v="228"/>
    <x v="1"/>
    <x v="39"/>
    <x v="39"/>
    <x v="5"/>
    <x v="1"/>
    <x v="1"/>
    <x v="17"/>
    <s v="4-4Node"/>
    <x v="1"/>
    <x v="4"/>
    <n v="90076602"/>
  </r>
  <r>
    <s v="-"/>
    <x v="0"/>
    <x v="28"/>
    <x v="40"/>
    <x v="40"/>
    <x v="0"/>
    <x v="0"/>
    <x v="0"/>
    <x v="0"/>
    <s v="-"/>
    <x v="0"/>
    <x v="0"/>
    <m/>
  </r>
  <r>
    <s v="KL7966WAYMG"/>
    <x v="229"/>
    <x v="1"/>
    <x v="41"/>
    <x v="41"/>
    <x v="12"/>
    <x v="1"/>
    <x v="1"/>
    <x v="1"/>
    <s v="5000+Search"/>
    <x v="1"/>
    <x v="1"/>
    <n v="771540"/>
  </r>
  <r>
    <s v="KL7966WAXMG"/>
    <x v="229"/>
    <x v="1"/>
    <x v="41"/>
    <x v="41"/>
    <x v="12"/>
    <x v="1"/>
    <x v="1"/>
    <x v="2"/>
    <s v="2500-4999Search"/>
    <x v="1"/>
    <x v="1"/>
    <n v="1144836"/>
  </r>
  <r>
    <s v="KL7966WAWMG"/>
    <x v="229"/>
    <x v="1"/>
    <x v="41"/>
    <x v="41"/>
    <x v="12"/>
    <x v="1"/>
    <x v="1"/>
    <x v="3"/>
    <s v="1500-2499Search"/>
    <x v="1"/>
    <x v="1"/>
    <n v="1496187"/>
  </r>
  <r>
    <s v="KL7966WAVMG"/>
    <x v="229"/>
    <x v="1"/>
    <x v="41"/>
    <x v="41"/>
    <x v="12"/>
    <x v="1"/>
    <x v="1"/>
    <x v="4"/>
    <s v="1000-1499Search"/>
    <x v="1"/>
    <x v="1"/>
    <n v="1845690"/>
  </r>
  <r>
    <s v="KL7966WAUMG"/>
    <x v="229"/>
    <x v="1"/>
    <x v="41"/>
    <x v="41"/>
    <x v="12"/>
    <x v="1"/>
    <x v="1"/>
    <x v="5"/>
    <s v="500-999Search"/>
    <x v="1"/>
    <x v="1"/>
    <n v="2545620"/>
  </r>
  <r>
    <s v="KL7966WATMG"/>
    <x v="229"/>
    <x v="1"/>
    <x v="41"/>
    <x v="41"/>
    <x v="12"/>
    <x v="1"/>
    <x v="1"/>
    <x v="6"/>
    <s v="250-499Search"/>
    <x v="1"/>
    <x v="1"/>
    <n v="2864400"/>
  </r>
  <r>
    <s v="KL7966WASMG"/>
    <x v="229"/>
    <x v="1"/>
    <x v="41"/>
    <x v="41"/>
    <x v="12"/>
    <x v="1"/>
    <x v="1"/>
    <x v="8"/>
    <s v="150-249Search"/>
    <x v="1"/>
    <x v="1"/>
    <n v="3534300"/>
  </r>
  <r>
    <s v="KL7966WARMG"/>
    <x v="229"/>
    <x v="1"/>
    <x v="41"/>
    <x v="41"/>
    <x v="12"/>
    <x v="1"/>
    <x v="1"/>
    <x v="7"/>
    <s v="100-149Search"/>
    <x v="1"/>
    <x v="1"/>
    <n v="4250400"/>
  </r>
  <r>
    <s v="KL7966WAQMG"/>
    <x v="229"/>
    <x v="1"/>
    <x v="41"/>
    <x v="41"/>
    <x v="12"/>
    <x v="1"/>
    <x v="1"/>
    <x v="9"/>
    <s v="50-99Search"/>
    <x v="1"/>
    <x v="1"/>
    <n v="4435200"/>
  </r>
  <r>
    <s v="KL7966WAPMG"/>
    <x v="229"/>
    <x v="1"/>
    <x v="41"/>
    <x v="41"/>
    <x v="12"/>
    <x v="1"/>
    <x v="1"/>
    <x v="10"/>
    <s v="25-49Search"/>
    <x v="1"/>
    <x v="1"/>
    <n v="4620000"/>
  </r>
  <r>
    <s v="KL7966WAYFG"/>
    <x v="230"/>
    <x v="1"/>
    <x v="41"/>
    <x v="41"/>
    <x v="12"/>
    <x v="1"/>
    <x v="1"/>
    <x v="1"/>
    <s v="5000+Search"/>
    <x v="1"/>
    <x v="2"/>
    <n v="7715400"/>
  </r>
  <r>
    <s v="KL7966WAXFG"/>
    <x v="230"/>
    <x v="1"/>
    <x v="41"/>
    <x v="41"/>
    <x v="12"/>
    <x v="1"/>
    <x v="1"/>
    <x v="2"/>
    <s v="2500-4999Search"/>
    <x v="1"/>
    <x v="2"/>
    <n v="11457600"/>
  </r>
  <r>
    <s v="KL7966WAYDG"/>
    <x v="231"/>
    <x v="29"/>
    <x v="41"/>
    <x v="41"/>
    <x v="12"/>
    <x v="5"/>
    <x v="1"/>
    <x v="1"/>
    <s v="5000+Search"/>
    <x v="1"/>
    <x v="3"/>
    <n v="13887720"/>
  </r>
  <r>
    <s v="KL7966WAWFG"/>
    <x v="230"/>
    <x v="1"/>
    <x v="41"/>
    <x v="41"/>
    <x v="12"/>
    <x v="1"/>
    <x v="1"/>
    <x v="3"/>
    <s v="1500-2499Search"/>
    <x v="1"/>
    <x v="2"/>
    <n v="14968800"/>
  </r>
  <r>
    <s v="KL7966WAVFG"/>
    <x v="230"/>
    <x v="1"/>
    <x v="41"/>
    <x v="41"/>
    <x v="12"/>
    <x v="1"/>
    <x v="1"/>
    <x v="4"/>
    <s v="1000-1499Search"/>
    <x v="1"/>
    <x v="2"/>
    <n v="18456900"/>
  </r>
  <r>
    <s v="KL7966WAYTG"/>
    <x v="232"/>
    <x v="29"/>
    <x v="41"/>
    <x v="41"/>
    <x v="12"/>
    <x v="5"/>
    <x v="1"/>
    <x v="1"/>
    <s v="5000+Search"/>
    <x v="1"/>
    <x v="4"/>
    <n v="19674270"/>
  </r>
  <r>
    <s v="KL7966WAXDG"/>
    <x v="231"/>
    <x v="29"/>
    <x v="41"/>
    <x v="41"/>
    <x v="12"/>
    <x v="5"/>
    <x v="1"/>
    <x v="2"/>
    <s v="2500-4999Search"/>
    <x v="1"/>
    <x v="3"/>
    <n v="20623680"/>
  </r>
  <r>
    <s v="KL7966WAUFG"/>
    <x v="230"/>
    <x v="1"/>
    <x v="41"/>
    <x v="41"/>
    <x v="12"/>
    <x v="1"/>
    <x v="1"/>
    <x v="5"/>
    <s v="500-999Search"/>
    <x v="1"/>
    <x v="2"/>
    <n v="25456200"/>
  </r>
  <r>
    <s v="KL7966WAWDG"/>
    <x v="231"/>
    <x v="29"/>
    <x v="41"/>
    <x v="41"/>
    <x v="12"/>
    <x v="5"/>
    <x v="1"/>
    <x v="3"/>
    <s v="1500-2499Search"/>
    <x v="1"/>
    <x v="3"/>
    <n v="26943840"/>
  </r>
  <r>
    <s v="KL7966WATFG"/>
    <x v="230"/>
    <x v="1"/>
    <x v="41"/>
    <x v="41"/>
    <x v="12"/>
    <x v="1"/>
    <x v="1"/>
    <x v="6"/>
    <s v="250-499Search"/>
    <x v="1"/>
    <x v="2"/>
    <n v="28644000"/>
  </r>
  <r>
    <s v="KL7966WAXTG"/>
    <x v="232"/>
    <x v="29"/>
    <x v="41"/>
    <x v="41"/>
    <x v="12"/>
    <x v="5"/>
    <x v="1"/>
    <x v="2"/>
    <s v="2500-4999Search"/>
    <x v="1"/>
    <x v="4"/>
    <n v="29216880"/>
  </r>
  <r>
    <s v="KL7966WAVDG"/>
    <x v="231"/>
    <x v="29"/>
    <x v="41"/>
    <x v="41"/>
    <x v="12"/>
    <x v="5"/>
    <x v="1"/>
    <x v="4"/>
    <s v="1000-1499Search"/>
    <x v="1"/>
    <x v="3"/>
    <n v="33222420"/>
  </r>
  <r>
    <s v="KL7966WASFG"/>
    <x v="230"/>
    <x v="1"/>
    <x v="41"/>
    <x v="41"/>
    <x v="12"/>
    <x v="1"/>
    <x v="1"/>
    <x v="8"/>
    <s v="150-249Search"/>
    <x v="1"/>
    <x v="2"/>
    <n v="35366100"/>
  </r>
  <r>
    <s v="KL7966WAWTG"/>
    <x v="232"/>
    <x v="29"/>
    <x v="41"/>
    <x v="41"/>
    <x v="12"/>
    <x v="5"/>
    <x v="1"/>
    <x v="3"/>
    <s v="1500-2499Search"/>
    <x v="1"/>
    <x v="4"/>
    <n v="38170440"/>
  </r>
  <r>
    <s v="KL7966WARFG"/>
    <x v="230"/>
    <x v="1"/>
    <x v="41"/>
    <x v="41"/>
    <x v="12"/>
    <x v="1"/>
    <x v="1"/>
    <x v="7"/>
    <s v="100-149Search"/>
    <x v="1"/>
    <x v="2"/>
    <n v="42434700"/>
  </r>
  <r>
    <s v="KL7966WAQFG"/>
    <x v="230"/>
    <x v="1"/>
    <x v="41"/>
    <x v="41"/>
    <x v="12"/>
    <x v="1"/>
    <x v="1"/>
    <x v="9"/>
    <s v="50-99Search"/>
    <x v="1"/>
    <x v="2"/>
    <n v="44444400"/>
  </r>
  <r>
    <s v="KL7966WAUDG"/>
    <x v="231"/>
    <x v="29"/>
    <x v="41"/>
    <x v="41"/>
    <x v="12"/>
    <x v="5"/>
    <x v="1"/>
    <x v="5"/>
    <s v="500-999Search"/>
    <x v="1"/>
    <x v="3"/>
    <n v="45821160"/>
  </r>
  <r>
    <s v="KL7966WAPFG"/>
    <x v="230"/>
    <x v="1"/>
    <x v="41"/>
    <x v="41"/>
    <x v="12"/>
    <x v="1"/>
    <x v="1"/>
    <x v="10"/>
    <s v="25-49Search"/>
    <x v="1"/>
    <x v="2"/>
    <n v="46292400"/>
  </r>
  <r>
    <s v="KL7966WAVTG"/>
    <x v="232"/>
    <x v="29"/>
    <x v="41"/>
    <x v="41"/>
    <x v="12"/>
    <x v="5"/>
    <x v="1"/>
    <x v="4"/>
    <s v="1000-1499Search"/>
    <x v="1"/>
    <x v="4"/>
    <n v="47065095"/>
  </r>
  <r>
    <s v="KL7966WATDG"/>
    <x v="231"/>
    <x v="29"/>
    <x v="41"/>
    <x v="41"/>
    <x v="12"/>
    <x v="5"/>
    <x v="1"/>
    <x v="6"/>
    <s v="250-499Search"/>
    <x v="1"/>
    <x v="3"/>
    <n v="51559200"/>
  </r>
  <r>
    <s v="KL7966WASDG"/>
    <x v="231"/>
    <x v="29"/>
    <x v="41"/>
    <x v="41"/>
    <x v="12"/>
    <x v="5"/>
    <x v="1"/>
    <x v="8"/>
    <s v="150-249Search"/>
    <x v="1"/>
    <x v="3"/>
    <n v="63658980"/>
  </r>
  <r>
    <s v="KL7966WAUTG"/>
    <x v="232"/>
    <x v="29"/>
    <x v="41"/>
    <x v="41"/>
    <x v="12"/>
    <x v="5"/>
    <x v="1"/>
    <x v="5"/>
    <s v="500-999Search"/>
    <x v="1"/>
    <x v="4"/>
    <n v="64913310"/>
  </r>
  <r>
    <s v="KL7966WATTG"/>
    <x v="232"/>
    <x v="29"/>
    <x v="41"/>
    <x v="41"/>
    <x v="12"/>
    <x v="5"/>
    <x v="1"/>
    <x v="6"/>
    <s v="250-499Search"/>
    <x v="1"/>
    <x v="4"/>
    <n v="73042200"/>
  </r>
  <r>
    <s v="KL7966WARDG"/>
    <x v="231"/>
    <x v="29"/>
    <x v="41"/>
    <x v="41"/>
    <x v="12"/>
    <x v="5"/>
    <x v="1"/>
    <x v="7"/>
    <s v="100-149Search"/>
    <x v="1"/>
    <x v="3"/>
    <n v="76382460"/>
  </r>
  <r>
    <s v="KL7966WAQDG"/>
    <x v="231"/>
    <x v="29"/>
    <x v="41"/>
    <x v="41"/>
    <x v="12"/>
    <x v="5"/>
    <x v="1"/>
    <x v="9"/>
    <s v="50-99Search"/>
    <x v="1"/>
    <x v="3"/>
    <n v="79999920"/>
  </r>
  <r>
    <s v="KL7966WAPDG"/>
    <x v="231"/>
    <x v="29"/>
    <x v="41"/>
    <x v="41"/>
    <x v="12"/>
    <x v="5"/>
    <x v="1"/>
    <x v="10"/>
    <s v="25-49Search"/>
    <x v="1"/>
    <x v="3"/>
    <n v="83326320"/>
  </r>
  <r>
    <s v="KL7966WASTG"/>
    <x v="232"/>
    <x v="29"/>
    <x v="41"/>
    <x v="41"/>
    <x v="12"/>
    <x v="5"/>
    <x v="1"/>
    <x v="8"/>
    <s v="150-249Search"/>
    <x v="1"/>
    <x v="4"/>
    <n v="90183555"/>
  </r>
  <r>
    <s v="KL7966WARTG"/>
    <x v="232"/>
    <x v="29"/>
    <x v="41"/>
    <x v="41"/>
    <x v="12"/>
    <x v="5"/>
    <x v="1"/>
    <x v="7"/>
    <s v="100-149Search"/>
    <x v="1"/>
    <x v="4"/>
    <n v="108208485"/>
  </r>
  <r>
    <s v="KL7966WAQTG"/>
    <x v="232"/>
    <x v="29"/>
    <x v="41"/>
    <x v="41"/>
    <x v="12"/>
    <x v="5"/>
    <x v="1"/>
    <x v="9"/>
    <s v="50-99Search"/>
    <x v="1"/>
    <x v="4"/>
    <n v="113333220"/>
  </r>
  <r>
    <s v="KL7966WAPTG"/>
    <x v="232"/>
    <x v="29"/>
    <x v="41"/>
    <x v="41"/>
    <x v="12"/>
    <x v="5"/>
    <x v="1"/>
    <x v="10"/>
    <s v="25-49Search"/>
    <x v="1"/>
    <x v="4"/>
    <n v="118045620"/>
  </r>
  <r>
    <s v="KL7953WAYMG"/>
    <x v="233"/>
    <x v="1"/>
    <x v="42"/>
    <x v="42"/>
    <x v="13"/>
    <x v="1"/>
    <x v="1"/>
    <x v="1"/>
    <s v="5000+Queries per day"/>
    <x v="1"/>
    <x v="1"/>
    <n v="71610"/>
  </r>
  <r>
    <s v="KL7953WAXMG"/>
    <x v="233"/>
    <x v="1"/>
    <x v="42"/>
    <x v="42"/>
    <x v="13"/>
    <x v="1"/>
    <x v="1"/>
    <x v="2"/>
    <s v="2500-4999Queries per day"/>
    <x v="1"/>
    <x v="1"/>
    <n v="124509"/>
  </r>
  <r>
    <s v="KL7953WAWMG"/>
    <x v="233"/>
    <x v="1"/>
    <x v="42"/>
    <x v="42"/>
    <x v="13"/>
    <x v="1"/>
    <x v="1"/>
    <x v="3"/>
    <s v="1500-2499Queries per day"/>
    <x v="1"/>
    <x v="1"/>
    <n v="185031"/>
  </r>
  <r>
    <s v="KL7953WAVMG"/>
    <x v="233"/>
    <x v="1"/>
    <x v="42"/>
    <x v="42"/>
    <x v="13"/>
    <x v="1"/>
    <x v="1"/>
    <x v="4"/>
    <s v="1000-1499Queries per day"/>
    <x v="1"/>
    <x v="1"/>
    <n v="245322"/>
  </r>
  <r>
    <s v="KL7953WAUMG"/>
    <x v="233"/>
    <x v="1"/>
    <x v="42"/>
    <x v="42"/>
    <x v="13"/>
    <x v="1"/>
    <x v="1"/>
    <x v="5"/>
    <s v="500-999Queries per day"/>
    <x v="1"/>
    <x v="1"/>
    <n v="339801"/>
  </r>
  <r>
    <s v="KL7953WATMG"/>
    <x v="233"/>
    <x v="1"/>
    <x v="42"/>
    <x v="42"/>
    <x v="13"/>
    <x v="1"/>
    <x v="1"/>
    <x v="6"/>
    <s v="250-499Queries per day"/>
    <x v="1"/>
    <x v="1"/>
    <n v="679140"/>
  </r>
  <r>
    <s v="KL7953WAYFG"/>
    <x v="234"/>
    <x v="1"/>
    <x v="42"/>
    <x v="42"/>
    <x v="13"/>
    <x v="1"/>
    <x v="1"/>
    <x v="1"/>
    <s v="5000+Queries per day"/>
    <x v="1"/>
    <x v="2"/>
    <n v="716100"/>
  </r>
  <r>
    <s v="KL7953WASMG"/>
    <x v="233"/>
    <x v="1"/>
    <x v="42"/>
    <x v="42"/>
    <x v="13"/>
    <x v="1"/>
    <x v="1"/>
    <x v="8"/>
    <s v="150-249Queries per day"/>
    <x v="1"/>
    <x v="1"/>
    <n v="981057"/>
  </r>
  <r>
    <s v="KL7953WARMG"/>
    <x v="233"/>
    <x v="1"/>
    <x v="42"/>
    <x v="42"/>
    <x v="13"/>
    <x v="1"/>
    <x v="1"/>
    <x v="7"/>
    <s v="100-149Queries per day"/>
    <x v="1"/>
    <x v="1"/>
    <n v="1132131"/>
  </r>
  <r>
    <s v="KL7953WAXFG"/>
    <x v="234"/>
    <x v="1"/>
    <x v="42"/>
    <x v="42"/>
    <x v="13"/>
    <x v="1"/>
    <x v="1"/>
    <x v="2"/>
    <s v="2500-4999Queries per day"/>
    <x v="1"/>
    <x v="2"/>
    <n v="1245090"/>
  </r>
  <r>
    <s v="KL7953WAQMG"/>
    <x v="233"/>
    <x v="1"/>
    <x v="42"/>
    <x v="42"/>
    <x v="13"/>
    <x v="1"/>
    <x v="1"/>
    <x v="9"/>
    <s v="50-99Queries per day"/>
    <x v="1"/>
    <x v="1"/>
    <n v="1282974"/>
  </r>
  <r>
    <s v="KL7953WAYDG"/>
    <x v="235"/>
    <x v="30"/>
    <x v="42"/>
    <x v="42"/>
    <x v="13"/>
    <x v="6"/>
    <x v="1"/>
    <x v="1"/>
    <s v="5000+Queries per day"/>
    <x v="1"/>
    <x v="3"/>
    <n v="1288980"/>
  </r>
  <r>
    <s v="KL7953WAPMG"/>
    <x v="233"/>
    <x v="1"/>
    <x v="42"/>
    <x v="42"/>
    <x v="13"/>
    <x v="1"/>
    <x v="1"/>
    <x v="10"/>
    <s v="25-49Queries per day"/>
    <x v="1"/>
    <x v="1"/>
    <n v="1584891"/>
  </r>
  <r>
    <s v="KL7953WAYTG"/>
    <x v="236"/>
    <x v="30"/>
    <x v="42"/>
    <x v="42"/>
    <x v="13"/>
    <x v="6"/>
    <x v="1"/>
    <x v="1"/>
    <s v="5000+Queries per day"/>
    <x v="1"/>
    <x v="4"/>
    <n v="1826055"/>
  </r>
  <r>
    <s v="KL7953WAWFG"/>
    <x v="234"/>
    <x v="1"/>
    <x v="42"/>
    <x v="42"/>
    <x v="13"/>
    <x v="1"/>
    <x v="1"/>
    <x v="3"/>
    <s v="1500-2499Queries per day"/>
    <x v="1"/>
    <x v="2"/>
    <n v="1848000"/>
  </r>
  <r>
    <s v="KL7953WANMG"/>
    <x v="233"/>
    <x v="1"/>
    <x v="42"/>
    <x v="42"/>
    <x v="13"/>
    <x v="1"/>
    <x v="1"/>
    <x v="13"/>
    <s v="20-24Queries per day"/>
    <x v="1"/>
    <x v="1"/>
    <n v="1887270"/>
  </r>
  <r>
    <s v="KL7953WAMMG"/>
    <x v="233"/>
    <x v="1"/>
    <x v="42"/>
    <x v="42"/>
    <x v="13"/>
    <x v="1"/>
    <x v="1"/>
    <x v="12"/>
    <s v="15-19Queries per day"/>
    <x v="1"/>
    <x v="1"/>
    <n v="2074380"/>
  </r>
  <r>
    <s v="KL7953WAXDG"/>
    <x v="235"/>
    <x v="30"/>
    <x v="42"/>
    <x v="42"/>
    <x v="13"/>
    <x v="6"/>
    <x v="1"/>
    <x v="2"/>
    <s v="2500-4999Queries per day"/>
    <x v="1"/>
    <x v="3"/>
    <n v="2241162"/>
  </r>
  <r>
    <s v="KL7953WAKMG"/>
    <x v="233"/>
    <x v="1"/>
    <x v="42"/>
    <x v="42"/>
    <x v="13"/>
    <x v="1"/>
    <x v="1"/>
    <x v="0"/>
    <s v="10-14Queries per day"/>
    <x v="1"/>
    <x v="1"/>
    <n v="2263800"/>
  </r>
  <r>
    <s v="KL7953WAVFG"/>
    <x v="234"/>
    <x v="1"/>
    <x v="42"/>
    <x v="42"/>
    <x v="13"/>
    <x v="1"/>
    <x v="1"/>
    <x v="4"/>
    <s v="1000-1499Queries per day"/>
    <x v="1"/>
    <x v="2"/>
    <n v="2448600"/>
  </r>
  <r>
    <s v="KL7953WAXTG"/>
    <x v="236"/>
    <x v="30"/>
    <x v="42"/>
    <x v="42"/>
    <x v="13"/>
    <x v="6"/>
    <x v="1"/>
    <x v="2"/>
    <s v="2500-4999Queries per day"/>
    <x v="1"/>
    <x v="4"/>
    <n v="3174980"/>
  </r>
  <r>
    <s v="KL7953WAWDG"/>
    <x v="235"/>
    <x v="30"/>
    <x v="42"/>
    <x v="42"/>
    <x v="13"/>
    <x v="6"/>
    <x v="1"/>
    <x v="3"/>
    <s v="1500-2499Queries per day"/>
    <x v="1"/>
    <x v="3"/>
    <n v="3326400"/>
  </r>
  <r>
    <s v="KL7953WAUFG"/>
    <x v="234"/>
    <x v="1"/>
    <x v="42"/>
    <x v="42"/>
    <x v="13"/>
    <x v="1"/>
    <x v="1"/>
    <x v="5"/>
    <s v="500-999Queries per day"/>
    <x v="1"/>
    <x v="2"/>
    <n v="3395700"/>
  </r>
  <r>
    <s v="KL7953WAVDG"/>
    <x v="235"/>
    <x v="30"/>
    <x v="42"/>
    <x v="42"/>
    <x v="13"/>
    <x v="6"/>
    <x v="1"/>
    <x v="4"/>
    <s v="1000-1499Queries per day"/>
    <x v="1"/>
    <x v="3"/>
    <n v="4407480"/>
  </r>
  <r>
    <s v="KL7953WAWTG"/>
    <x v="236"/>
    <x v="30"/>
    <x v="42"/>
    <x v="42"/>
    <x v="13"/>
    <x v="6"/>
    <x v="1"/>
    <x v="3"/>
    <s v="1500-2499Queries per day"/>
    <x v="1"/>
    <x v="4"/>
    <n v="4712400"/>
  </r>
  <r>
    <s v="KL7953WAUDG"/>
    <x v="235"/>
    <x v="30"/>
    <x v="42"/>
    <x v="42"/>
    <x v="13"/>
    <x v="6"/>
    <x v="1"/>
    <x v="5"/>
    <s v="500-999Queries per day"/>
    <x v="1"/>
    <x v="3"/>
    <n v="6112260"/>
  </r>
  <r>
    <s v="KL7953WAVTG"/>
    <x v="236"/>
    <x v="30"/>
    <x v="42"/>
    <x v="42"/>
    <x v="13"/>
    <x v="6"/>
    <x v="1"/>
    <x v="4"/>
    <s v="1000-1499Queries per day"/>
    <x v="1"/>
    <x v="4"/>
    <n v="6243930"/>
  </r>
  <r>
    <s v="KL7953WATFG"/>
    <x v="234"/>
    <x v="1"/>
    <x v="42"/>
    <x v="42"/>
    <x v="13"/>
    <x v="1"/>
    <x v="1"/>
    <x v="6"/>
    <s v="250-499Queries per day"/>
    <x v="1"/>
    <x v="2"/>
    <n v="6791400"/>
  </r>
  <r>
    <s v="KL7953WAUTG"/>
    <x v="236"/>
    <x v="30"/>
    <x v="42"/>
    <x v="42"/>
    <x v="13"/>
    <x v="6"/>
    <x v="1"/>
    <x v="5"/>
    <s v="500-999Queries per day"/>
    <x v="1"/>
    <x v="4"/>
    <n v="8659035"/>
  </r>
  <r>
    <s v="KL7953WASFG"/>
    <x v="234"/>
    <x v="1"/>
    <x v="42"/>
    <x v="42"/>
    <x v="13"/>
    <x v="1"/>
    <x v="1"/>
    <x v="8"/>
    <s v="150-249Queries per day"/>
    <x v="1"/>
    <x v="2"/>
    <n v="9817500"/>
  </r>
  <r>
    <s v="KL7953WARFG"/>
    <x v="234"/>
    <x v="1"/>
    <x v="42"/>
    <x v="42"/>
    <x v="13"/>
    <x v="1"/>
    <x v="1"/>
    <x v="7"/>
    <s v="100-149Queries per day"/>
    <x v="1"/>
    <x v="2"/>
    <n v="11319000"/>
  </r>
  <r>
    <s v="KL7953WATDG"/>
    <x v="235"/>
    <x v="30"/>
    <x v="42"/>
    <x v="42"/>
    <x v="13"/>
    <x v="6"/>
    <x v="1"/>
    <x v="6"/>
    <s v="250-499Queries per day"/>
    <x v="1"/>
    <x v="3"/>
    <n v="12224520"/>
  </r>
  <r>
    <s v="KL7953WAQFG"/>
    <x v="234"/>
    <x v="1"/>
    <x v="42"/>
    <x v="42"/>
    <x v="13"/>
    <x v="1"/>
    <x v="1"/>
    <x v="9"/>
    <s v="50-99Queries per day"/>
    <x v="1"/>
    <x v="2"/>
    <n v="12820500"/>
  </r>
  <r>
    <s v="KL7953WAPFG"/>
    <x v="234"/>
    <x v="1"/>
    <x v="42"/>
    <x v="42"/>
    <x v="13"/>
    <x v="1"/>
    <x v="1"/>
    <x v="10"/>
    <s v="25-49Queries per day"/>
    <x v="1"/>
    <x v="2"/>
    <n v="15846600"/>
  </r>
  <r>
    <s v="KL7953WATTG"/>
    <x v="236"/>
    <x v="30"/>
    <x v="42"/>
    <x v="42"/>
    <x v="13"/>
    <x v="6"/>
    <x v="1"/>
    <x v="6"/>
    <s v="250-499Queries per day"/>
    <x v="1"/>
    <x v="4"/>
    <n v="17318070"/>
  </r>
  <r>
    <s v="KL7953WASDG"/>
    <x v="235"/>
    <x v="30"/>
    <x v="42"/>
    <x v="42"/>
    <x v="13"/>
    <x v="6"/>
    <x v="1"/>
    <x v="8"/>
    <s v="150-249Queries per day"/>
    <x v="1"/>
    <x v="3"/>
    <n v="17671500"/>
  </r>
  <r>
    <s v="KL7953WANFG"/>
    <x v="234"/>
    <x v="1"/>
    <x v="42"/>
    <x v="42"/>
    <x v="13"/>
    <x v="1"/>
    <x v="1"/>
    <x v="13"/>
    <s v="20-24Queries per day"/>
    <x v="1"/>
    <x v="2"/>
    <n v="18872700"/>
  </r>
  <r>
    <s v="KL7953WARDG"/>
    <x v="235"/>
    <x v="30"/>
    <x v="42"/>
    <x v="42"/>
    <x v="13"/>
    <x v="6"/>
    <x v="1"/>
    <x v="7"/>
    <s v="100-149Queries per day"/>
    <x v="1"/>
    <x v="3"/>
    <n v="20374200"/>
  </r>
  <r>
    <s v="KL7953WAMFG"/>
    <x v="234"/>
    <x v="1"/>
    <x v="42"/>
    <x v="42"/>
    <x v="13"/>
    <x v="1"/>
    <x v="1"/>
    <x v="12"/>
    <s v="15-19Queries per day"/>
    <x v="1"/>
    <x v="2"/>
    <n v="20743800"/>
  </r>
  <r>
    <s v="KL7953WAKFG"/>
    <x v="234"/>
    <x v="1"/>
    <x v="42"/>
    <x v="42"/>
    <x v="13"/>
    <x v="1"/>
    <x v="1"/>
    <x v="0"/>
    <s v="10-14Queries per day"/>
    <x v="1"/>
    <x v="2"/>
    <n v="22638000"/>
  </r>
  <r>
    <s v="KL7953WAQDG"/>
    <x v="235"/>
    <x v="30"/>
    <x v="42"/>
    <x v="42"/>
    <x v="13"/>
    <x v="6"/>
    <x v="1"/>
    <x v="9"/>
    <s v="50-99Queries per day"/>
    <x v="1"/>
    <x v="3"/>
    <n v="23076900"/>
  </r>
  <r>
    <s v="KL7953WASTG"/>
    <x v="236"/>
    <x v="30"/>
    <x v="42"/>
    <x v="42"/>
    <x v="13"/>
    <x v="6"/>
    <x v="1"/>
    <x v="8"/>
    <s v="150-249Queries per day"/>
    <x v="1"/>
    <x v="4"/>
    <n v="25034625"/>
  </r>
  <r>
    <s v="KL7953WAPDG"/>
    <x v="235"/>
    <x v="30"/>
    <x v="42"/>
    <x v="42"/>
    <x v="13"/>
    <x v="6"/>
    <x v="1"/>
    <x v="10"/>
    <s v="25-49Queries per day"/>
    <x v="1"/>
    <x v="3"/>
    <n v="28523880"/>
  </r>
  <r>
    <s v="KL7953WARTG"/>
    <x v="236"/>
    <x v="30"/>
    <x v="42"/>
    <x v="42"/>
    <x v="13"/>
    <x v="6"/>
    <x v="1"/>
    <x v="7"/>
    <s v="100-149Queries per day"/>
    <x v="1"/>
    <x v="4"/>
    <n v="28863450"/>
  </r>
  <r>
    <s v="KL7953WAQTG"/>
    <x v="236"/>
    <x v="30"/>
    <x v="42"/>
    <x v="42"/>
    <x v="13"/>
    <x v="6"/>
    <x v="1"/>
    <x v="9"/>
    <s v="50-99Queries per day"/>
    <x v="1"/>
    <x v="4"/>
    <n v="32692275"/>
  </r>
  <r>
    <s v="KL7953WANDG"/>
    <x v="235"/>
    <x v="30"/>
    <x v="42"/>
    <x v="42"/>
    <x v="13"/>
    <x v="6"/>
    <x v="1"/>
    <x v="13"/>
    <s v="20-24Queries per day"/>
    <x v="1"/>
    <x v="3"/>
    <n v="33970860"/>
  </r>
  <r>
    <s v="KL7953WAMDG"/>
    <x v="235"/>
    <x v="30"/>
    <x v="42"/>
    <x v="42"/>
    <x v="13"/>
    <x v="6"/>
    <x v="1"/>
    <x v="12"/>
    <s v="15-19Queries per day"/>
    <x v="1"/>
    <x v="3"/>
    <n v="37338840"/>
  </r>
  <r>
    <s v="KL7953WAPTG"/>
    <x v="236"/>
    <x v="30"/>
    <x v="42"/>
    <x v="42"/>
    <x v="13"/>
    <x v="6"/>
    <x v="1"/>
    <x v="10"/>
    <s v="25-49Queries per day"/>
    <x v="1"/>
    <x v="4"/>
    <n v="40408830"/>
  </r>
  <r>
    <s v="KL7953WAKDG"/>
    <x v="235"/>
    <x v="30"/>
    <x v="42"/>
    <x v="42"/>
    <x v="13"/>
    <x v="6"/>
    <x v="1"/>
    <x v="0"/>
    <s v="10-14Queries per day"/>
    <x v="1"/>
    <x v="3"/>
    <n v="40748400"/>
  </r>
  <r>
    <s v="KL7953WANTG"/>
    <x v="236"/>
    <x v="30"/>
    <x v="42"/>
    <x v="42"/>
    <x v="13"/>
    <x v="6"/>
    <x v="1"/>
    <x v="13"/>
    <s v="20-24Queries per day"/>
    <x v="1"/>
    <x v="4"/>
    <n v="48125385"/>
  </r>
  <r>
    <s v="KL7953WAMTG"/>
    <x v="236"/>
    <x v="30"/>
    <x v="42"/>
    <x v="42"/>
    <x v="13"/>
    <x v="6"/>
    <x v="1"/>
    <x v="12"/>
    <s v="15-19Queries per day"/>
    <x v="1"/>
    <x v="4"/>
    <n v="52896690"/>
  </r>
  <r>
    <s v="KL7953WAKTG"/>
    <x v="236"/>
    <x v="30"/>
    <x v="42"/>
    <x v="42"/>
    <x v="13"/>
    <x v="6"/>
    <x v="1"/>
    <x v="0"/>
    <s v="10-14Queries per day"/>
    <x v="1"/>
    <x v="4"/>
    <n v="57726900"/>
  </r>
  <r>
    <s v="KL7891WAYMG"/>
    <x v="237"/>
    <x v="1"/>
    <x v="43"/>
    <x v="43"/>
    <x v="13"/>
    <x v="1"/>
    <x v="1"/>
    <x v="1"/>
    <s v="5000+Queries per day"/>
    <x v="1"/>
    <x v="1"/>
    <n v="71610"/>
  </r>
  <r>
    <s v="KL7891WAXMG"/>
    <x v="237"/>
    <x v="1"/>
    <x v="43"/>
    <x v="43"/>
    <x v="13"/>
    <x v="1"/>
    <x v="1"/>
    <x v="2"/>
    <s v="2500-4999Queries per day"/>
    <x v="1"/>
    <x v="1"/>
    <n v="124509"/>
  </r>
  <r>
    <s v="KL7891WAWMG"/>
    <x v="237"/>
    <x v="1"/>
    <x v="43"/>
    <x v="43"/>
    <x v="13"/>
    <x v="1"/>
    <x v="1"/>
    <x v="3"/>
    <s v="1500-2499Queries per day"/>
    <x v="1"/>
    <x v="1"/>
    <n v="185031"/>
  </r>
  <r>
    <s v="KL7891WAVMG"/>
    <x v="237"/>
    <x v="1"/>
    <x v="43"/>
    <x v="43"/>
    <x v="13"/>
    <x v="1"/>
    <x v="1"/>
    <x v="4"/>
    <s v="1000-1499Queries per day"/>
    <x v="1"/>
    <x v="1"/>
    <n v="245322"/>
  </r>
  <r>
    <s v="KL7891WAUMG"/>
    <x v="237"/>
    <x v="1"/>
    <x v="43"/>
    <x v="43"/>
    <x v="13"/>
    <x v="1"/>
    <x v="1"/>
    <x v="5"/>
    <s v="500-999Queries per day"/>
    <x v="1"/>
    <x v="1"/>
    <n v="339801"/>
  </r>
  <r>
    <s v="KL7891WATMG"/>
    <x v="237"/>
    <x v="1"/>
    <x v="43"/>
    <x v="43"/>
    <x v="13"/>
    <x v="1"/>
    <x v="1"/>
    <x v="6"/>
    <s v="250-499Queries per day"/>
    <x v="1"/>
    <x v="1"/>
    <n v="679140"/>
  </r>
  <r>
    <s v="KL7891WAYFG"/>
    <x v="238"/>
    <x v="1"/>
    <x v="43"/>
    <x v="43"/>
    <x v="13"/>
    <x v="1"/>
    <x v="1"/>
    <x v="1"/>
    <s v="5000+Queries per day"/>
    <x v="1"/>
    <x v="2"/>
    <n v="716100"/>
  </r>
  <r>
    <s v="KL7891WASMG"/>
    <x v="237"/>
    <x v="1"/>
    <x v="43"/>
    <x v="43"/>
    <x v="13"/>
    <x v="1"/>
    <x v="1"/>
    <x v="8"/>
    <s v="150-249Queries per day"/>
    <x v="1"/>
    <x v="1"/>
    <n v="981057"/>
  </r>
  <r>
    <s v="KL7891WARMG"/>
    <x v="237"/>
    <x v="1"/>
    <x v="43"/>
    <x v="43"/>
    <x v="13"/>
    <x v="1"/>
    <x v="1"/>
    <x v="7"/>
    <s v="100-149Queries per day"/>
    <x v="1"/>
    <x v="1"/>
    <n v="1132131"/>
  </r>
  <r>
    <s v="KL7891WAXFG"/>
    <x v="238"/>
    <x v="1"/>
    <x v="43"/>
    <x v="43"/>
    <x v="13"/>
    <x v="1"/>
    <x v="1"/>
    <x v="2"/>
    <s v="2500-4999Queries per day"/>
    <x v="1"/>
    <x v="2"/>
    <n v="1245090"/>
  </r>
  <r>
    <s v="KL7891WAQMG"/>
    <x v="237"/>
    <x v="1"/>
    <x v="43"/>
    <x v="43"/>
    <x v="13"/>
    <x v="1"/>
    <x v="1"/>
    <x v="9"/>
    <s v="50-99Queries per day"/>
    <x v="1"/>
    <x v="1"/>
    <n v="1282974"/>
  </r>
  <r>
    <s v="KL7891WAYDG"/>
    <x v="239"/>
    <x v="30"/>
    <x v="43"/>
    <x v="43"/>
    <x v="13"/>
    <x v="6"/>
    <x v="1"/>
    <x v="1"/>
    <s v="5000+Queries per day"/>
    <x v="1"/>
    <x v="3"/>
    <n v="1288980"/>
  </r>
  <r>
    <s v="KL7891WAPMG"/>
    <x v="237"/>
    <x v="1"/>
    <x v="43"/>
    <x v="43"/>
    <x v="13"/>
    <x v="1"/>
    <x v="1"/>
    <x v="10"/>
    <s v="25-49Queries per day"/>
    <x v="1"/>
    <x v="1"/>
    <n v="1584891"/>
  </r>
  <r>
    <s v="KL7891WAYTG"/>
    <x v="240"/>
    <x v="30"/>
    <x v="43"/>
    <x v="43"/>
    <x v="13"/>
    <x v="6"/>
    <x v="1"/>
    <x v="1"/>
    <s v="5000+Queries per day"/>
    <x v="1"/>
    <x v="4"/>
    <n v="1826055"/>
  </r>
  <r>
    <s v="KL7891WAWFG"/>
    <x v="238"/>
    <x v="1"/>
    <x v="43"/>
    <x v="43"/>
    <x v="13"/>
    <x v="1"/>
    <x v="1"/>
    <x v="3"/>
    <s v="1500-2499Queries per day"/>
    <x v="1"/>
    <x v="2"/>
    <n v="1848000"/>
  </r>
  <r>
    <s v="KL7891WANMG"/>
    <x v="237"/>
    <x v="1"/>
    <x v="43"/>
    <x v="43"/>
    <x v="13"/>
    <x v="1"/>
    <x v="1"/>
    <x v="13"/>
    <s v="20-24Queries per day"/>
    <x v="1"/>
    <x v="1"/>
    <n v="1887270"/>
  </r>
  <r>
    <s v="KL7891WAMMG"/>
    <x v="237"/>
    <x v="1"/>
    <x v="43"/>
    <x v="43"/>
    <x v="13"/>
    <x v="1"/>
    <x v="1"/>
    <x v="12"/>
    <s v="15-19Queries per day"/>
    <x v="1"/>
    <x v="1"/>
    <n v="2074380"/>
  </r>
  <r>
    <s v="KL7891WAXDG"/>
    <x v="239"/>
    <x v="30"/>
    <x v="43"/>
    <x v="43"/>
    <x v="13"/>
    <x v="6"/>
    <x v="1"/>
    <x v="2"/>
    <s v="2500-4999Queries per day"/>
    <x v="1"/>
    <x v="3"/>
    <n v="2241162"/>
  </r>
  <r>
    <s v="KL7891WAKMG"/>
    <x v="237"/>
    <x v="1"/>
    <x v="43"/>
    <x v="43"/>
    <x v="13"/>
    <x v="1"/>
    <x v="1"/>
    <x v="0"/>
    <s v="10-14Queries per day"/>
    <x v="1"/>
    <x v="1"/>
    <n v="2263800"/>
  </r>
  <r>
    <s v="KL7891WAVFG"/>
    <x v="238"/>
    <x v="1"/>
    <x v="43"/>
    <x v="43"/>
    <x v="13"/>
    <x v="1"/>
    <x v="1"/>
    <x v="4"/>
    <s v="1000-1499Queries per day"/>
    <x v="1"/>
    <x v="2"/>
    <n v="2448600"/>
  </r>
  <r>
    <s v="KL7891WAXTG"/>
    <x v="240"/>
    <x v="30"/>
    <x v="43"/>
    <x v="43"/>
    <x v="13"/>
    <x v="6"/>
    <x v="1"/>
    <x v="2"/>
    <s v="2500-4999Queries per day"/>
    <x v="1"/>
    <x v="4"/>
    <n v="3174980"/>
  </r>
  <r>
    <s v="KL7891WAWDG"/>
    <x v="239"/>
    <x v="30"/>
    <x v="43"/>
    <x v="43"/>
    <x v="13"/>
    <x v="6"/>
    <x v="1"/>
    <x v="3"/>
    <s v="1500-2499Queries per day"/>
    <x v="1"/>
    <x v="3"/>
    <n v="3326400"/>
  </r>
  <r>
    <s v="KL7891WAUFG"/>
    <x v="238"/>
    <x v="1"/>
    <x v="43"/>
    <x v="43"/>
    <x v="13"/>
    <x v="1"/>
    <x v="1"/>
    <x v="5"/>
    <s v="500-999Queries per day"/>
    <x v="1"/>
    <x v="2"/>
    <n v="3395700"/>
  </r>
  <r>
    <s v="KL7891WAVDG"/>
    <x v="239"/>
    <x v="30"/>
    <x v="43"/>
    <x v="43"/>
    <x v="13"/>
    <x v="6"/>
    <x v="1"/>
    <x v="4"/>
    <s v="1000-1499Queries per day"/>
    <x v="1"/>
    <x v="3"/>
    <n v="4407480"/>
  </r>
  <r>
    <s v="KL7891WAWTG"/>
    <x v="240"/>
    <x v="30"/>
    <x v="43"/>
    <x v="43"/>
    <x v="13"/>
    <x v="6"/>
    <x v="1"/>
    <x v="3"/>
    <s v="1500-2499Queries per day"/>
    <x v="1"/>
    <x v="4"/>
    <n v="4712400"/>
  </r>
  <r>
    <s v="KL7891WAUDG"/>
    <x v="239"/>
    <x v="30"/>
    <x v="43"/>
    <x v="43"/>
    <x v="13"/>
    <x v="6"/>
    <x v="1"/>
    <x v="5"/>
    <s v="500-999Queries per day"/>
    <x v="1"/>
    <x v="3"/>
    <n v="6112260"/>
  </r>
  <r>
    <s v="KL7891WAVTG"/>
    <x v="240"/>
    <x v="30"/>
    <x v="43"/>
    <x v="43"/>
    <x v="13"/>
    <x v="6"/>
    <x v="1"/>
    <x v="4"/>
    <s v="1000-1499Queries per day"/>
    <x v="1"/>
    <x v="4"/>
    <n v="6243930"/>
  </r>
  <r>
    <s v="KL7891WATFG"/>
    <x v="238"/>
    <x v="1"/>
    <x v="43"/>
    <x v="43"/>
    <x v="13"/>
    <x v="1"/>
    <x v="1"/>
    <x v="6"/>
    <s v="250-499Queries per day"/>
    <x v="1"/>
    <x v="2"/>
    <n v="6791400"/>
  </r>
  <r>
    <s v="KL7891WAUTG"/>
    <x v="240"/>
    <x v="30"/>
    <x v="43"/>
    <x v="43"/>
    <x v="13"/>
    <x v="6"/>
    <x v="1"/>
    <x v="5"/>
    <s v="500-999Queries per day"/>
    <x v="1"/>
    <x v="4"/>
    <n v="8659035"/>
  </r>
  <r>
    <s v="KL7891WASFG"/>
    <x v="238"/>
    <x v="1"/>
    <x v="43"/>
    <x v="43"/>
    <x v="13"/>
    <x v="1"/>
    <x v="1"/>
    <x v="8"/>
    <s v="150-249Queries per day"/>
    <x v="1"/>
    <x v="2"/>
    <n v="9817500"/>
  </r>
  <r>
    <s v="KL7891WARFG"/>
    <x v="238"/>
    <x v="1"/>
    <x v="43"/>
    <x v="43"/>
    <x v="13"/>
    <x v="1"/>
    <x v="1"/>
    <x v="7"/>
    <s v="100-149Queries per day"/>
    <x v="1"/>
    <x v="2"/>
    <n v="11319000"/>
  </r>
  <r>
    <s v="KL7891WATDG"/>
    <x v="239"/>
    <x v="30"/>
    <x v="43"/>
    <x v="43"/>
    <x v="13"/>
    <x v="6"/>
    <x v="1"/>
    <x v="6"/>
    <s v="250-499Queries per day"/>
    <x v="1"/>
    <x v="3"/>
    <n v="12224520"/>
  </r>
  <r>
    <s v="KL7891WAQFG"/>
    <x v="238"/>
    <x v="1"/>
    <x v="43"/>
    <x v="43"/>
    <x v="13"/>
    <x v="1"/>
    <x v="1"/>
    <x v="9"/>
    <s v="50-99Queries per day"/>
    <x v="1"/>
    <x v="2"/>
    <n v="12820500"/>
  </r>
  <r>
    <s v="KL7891WAPFG"/>
    <x v="238"/>
    <x v="1"/>
    <x v="43"/>
    <x v="43"/>
    <x v="13"/>
    <x v="1"/>
    <x v="1"/>
    <x v="10"/>
    <s v="25-49Queries per day"/>
    <x v="1"/>
    <x v="2"/>
    <n v="15846600"/>
  </r>
  <r>
    <s v="KL7891WATTG"/>
    <x v="240"/>
    <x v="30"/>
    <x v="43"/>
    <x v="43"/>
    <x v="13"/>
    <x v="6"/>
    <x v="1"/>
    <x v="6"/>
    <s v="250-499Queries per day"/>
    <x v="1"/>
    <x v="4"/>
    <n v="17318070"/>
  </r>
  <r>
    <s v="KL7891WASDG"/>
    <x v="239"/>
    <x v="30"/>
    <x v="43"/>
    <x v="43"/>
    <x v="13"/>
    <x v="6"/>
    <x v="1"/>
    <x v="8"/>
    <s v="150-249Queries per day"/>
    <x v="1"/>
    <x v="3"/>
    <n v="17671500"/>
  </r>
  <r>
    <s v="KL7891WANFG"/>
    <x v="238"/>
    <x v="1"/>
    <x v="43"/>
    <x v="43"/>
    <x v="13"/>
    <x v="1"/>
    <x v="1"/>
    <x v="13"/>
    <s v="20-24Queries per day"/>
    <x v="1"/>
    <x v="2"/>
    <n v="18872700"/>
  </r>
  <r>
    <s v="KL7891WARDG"/>
    <x v="239"/>
    <x v="30"/>
    <x v="43"/>
    <x v="43"/>
    <x v="13"/>
    <x v="6"/>
    <x v="1"/>
    <x v="7"/>
    <s v="100-149Queries per day"/>
    <x v="1"/>
    <x v="3"/>
    <n v="20374200"/>
  </r>
  <r>
    <s v="KL7891WAMFG"/>
    <x v="238"/>
    <x v="1"/>
    <x v="43"/>
    <x v="43"/>
    <x v="13"/>
    <x v="1"/>
    <x v="1"/>
    <x v="12"/>
    <s v="15-19Queries per day"/>
    <x v="1"/>
    <x v="2"/>
    <n v="20743800"/>
  </r>
  <r>
    <s v="KL7891WAKFG"/>
    <x v="238"/>
    <x v="1"/>
    <x v="43"/>
    <x v="43"/>
    <x v="13"/>
    <x v="1"/>
    <x v="1"/>
    <x v="0"/>
    <s v="10-14Queries per day"/>
    <x v="1"/>
    <x v="2"/>
    <n v="22638000"/>
  </r>
  <r>
    <s v="KL7891WAQDG"/>
    <x v="239"/>
    <x v="30"/>
    <x v="43"/>
    <x v="43"/>
    <x v="13"/>
    <x v="6"/>
    <x v="1"/>
    <x v="9"/>
    <s v="50-99Queries per day"/>
    <x v="1"/>
    <x v="3"/>
    <n v="23076900"/>
  </r>
  <r>
    <s v="KL7891WASTG"/>
    <x v="240"/>
    <x v="30"/>
    <x v="43"/>
    <x v="43"/>
    <x v="13"/>
    <x v="6"/>
    <x v="1"/>
    <x v="8"/>
    <s v="150-249Queries per day"/>
    <x v="1"/>
    <x v="4"/>
    <n v="25034625"/>
  </r>
  <r>
    <s v="KL7891WAPDG"/>
    <x v="239"/>
    <x v="30"/>
    <x v="43"/>
    <x v="43"/>
    <x v="13"/>
    <x v="6"/>
    <x v="1"/>
    <x v="10"/>
    <s v="25-49Queries per day"/>
    <x v="1"/>
    <x v="3"/>
    <n v="28523880"/>
  </r>
  <r>
    <s v="KL7891WARTG"/>
    <x v="240"/>
    <x v="30"/>
    <x v="43"/>
    <x v="43"/>
    <x v="13"/>
    <x v="6"/>
    <x v="1"/>
    <x v="7"/>
    <s v="100-149Queries per day"/>
    <x v="1"/>
    <x v="4"/>
    <n v="28863450"/>
  </r>
  <r>
    <s v="KL7891WAQTG"/>
    <x v="240"/>
    <x v="30"/>
    <x v="43"/>
    <x v="43"/>
    <x v="13"/>
    <x v="6"/>
    <x v="1"/>
    <x v="9"/>
    <s v="50-99Queries per day"/>
    <x v="1"/>
    <x v="4"/>
    <n v="32692275"/>
  </r>
  <r>
    <s v="KL7891WANDG"/>
    <x v="239"/>
    <x v="30"/>
    <x v="43"/>
    <x v="43"/>
    <x v="13"/>
    <x v="6"/>
    <x v="1"/>
    <x v="13"/>
    <s v="20-24Queries per day"/>
    <x v="1"/>
    <x v="3"/>
    <n v="33970860"/>
  </r>
  <r>
    <s v="KL7891WAMDG"/>
    <x v="239"/>
    <x v="30"/>
    <x v="43"/>
    <x v="43"/>
    <x v="13"/>
    <x v="6"/>
    <x v="1"/>
    <x v="12"/>
    <s v="15-19Queries per day"/>
    <x v="1"/>
    <x v="3"/>
    <n v="37338840"/>
  </r>
  <r>
    <s v="KL7891WAPTG"/>
    <x v="240"/>
    <x v="30"/>
    <x v="43"/>
    <x v="43"/>
    <x v="13"/>
    <x v="6"/>
    <x v="1"/>
    <x v="10"/>
    <s v="25-49Queries per day"/>
    <x v="1"/>
    <x v="4"/>
    <n v="40408830"/>
  </r>
  <r>
    <s v="KL7891WAKDG"/>
    <x v="239"/>
    <x v="30"/>
    <x v="43"/>
    <x v="43"/>
    <x v="13"/>
    <x v="6"/>
    <x v="1"/>
    <x v="0"/>
    <s v="10-14Queries per day"/>
    <x v="1"/>
    <x v="3"/>
    <n v="40748400"/>
  </r>
  <r>
    <s v="KL7891WANTG"/>
    <x v="240"/>
    <x v="30"/>
    <x v="43"/>
    <x v="43"/>
    <x v="13"/>
    <x v="6"/>
    <x v="1"/>
    <x v="13"/>
    <s v="20-24Queries per day"/>
    <x v="1"/>
    <x v="4"/>
    <n v="48125385"/>
  </r>
  <r>
    <s v="KL7891WAMTG"/>
    <x v="240"/>
    <x v="30"/>
    <x v="43"/>
    <x v="43"/>
    <x v="13"/>
    <x v="6"/>
    <x v="1"/>
    <x v="12"/>
    <s v="15-19Queries per day"/>
    <x v="1"/>
    <x v="4"/>
    <n v="52896690"/>
  </r>
  <r>
    <s v="KL7891WAKTG"/>
    <x v="240"/>
    <x v="30"/>
    <x v="43"/>
    <x v="43"/>
    <x v="13"/>
    <x v="6"/>
    <x v="1"/>
    <x v="0"/>
    <s v="10-14Queries per day"/>
    <x v="1"/>
    <x v="4"/>
    <n v="57726900"/>
  </r>
  <r>
    <s v="KL7911WAZMG"/>
    <x v="241"/>
    <x v="1"/>
    <x v="44"/>
    <x v="44"/>
    <x v="14"/>
    <x v="1"/>
    <x v="1"/>
    <x v="18"/>
    <s v="1+Case"/>
    <x v="1"/>
    <x v="1"/>
    <n v="199630200"/>
  </r>
  <r>
    <s v="KL7911WAZFG"/>
    <x v="242"/>
    <x v="1"/>
    <x v="44"/>
    <x v="44"/>
    <x v="14"/>
    <x v="1"/>
    <x v="1"/>
    <x v="18"/>
    <s v="1+Case"/>
    <x v="1"/>
    <x v="2"/>
    <n v="1996117200"/>
  </r>
  <r>
    <s v="KL7911WAZDG"/>
    <x v="243"/>
    <x v="31"/>
    <x v="44"/>
    <x v="44"/>
    <x v="14"/>
    <x v="1"/>
    <x v="1"/>
    <x v="18"/>
    <s v="1+Case"/>
    <x v="1"/>
    <x v="3"/>
    <n v="3593010960"/>
  </r>
  <r>
    <s v="KL7911WAZTG"/>
    <x v="244"/>
    <x v="31"/>
    <x v="44"/>
    <x v="44"/>
    <x v="14"/>
    <x v="1"/>
    <x v="1"/>
    <x v="18"/>
    <s v="1+Case"/>
    <x v="1"/>
    <x v="4"/>
    <n v="5090098860"/>
  </r>
  <r>
    <s v="KL7913WAZMG"/>
    <x v="245"/>
    <x v="1"/>
    <x v="45"/>
    <x v="45"/>
    <x v="14"/>
    <x v="1"/>
    <x v="1"/>
    <x v="18"/>
    <s v=""/>
    <x v="1"/>
    <x v="1"/>
    <n v="96442500"/>
  </r>
  <r>
    <s v="KL7913WAZFG"/>
    <x v="246"/>
    <x v="1"/>
    <x v="45"/>
    <x v="45"/>
    <x v="14"/>
    <x v="1"/>
    <x v="1"/>
    <x v="18"/>
    <s v=""/>
    <x v="1"/>
    <x v="2"/>
    <n v="964309500"/>
  </r>
  <r>
    <s v="KL7913WAZDG"/>
    <x v="247"/>
    <x v="31"/>
    <x v="45"/>
    <x v="45"/>
    <x v="14"/>
    <x v="1"/>
    <x v="1"/>
    <x v="18"/>
    <s v="1+Case"/>
    <x v="1"/>
    <x v="3"/>
    <n v="1735757100"/>
  </r>
  <r>
    <s v="KL7913WAZTG"/>
    <x v="248"/>
    <x v="31"/>
    <x v="45"/>
    <x v="45"/>
    <x v="14"/>
    <x v="1"/>
    <x v="1"/>
    <x v="18"/>
    <s v="1+Case"/>
    <x v="1"/>
    <x v="4"/>
    <n v="2458989225"/>
  </r>
  <r>
    <s v="KL7914WAZMG"/>
    <x v="249"/>
    <x v="1"/>
    <x v="46"/>
    <x v="46"/>
    <x v="14"/>
    <x v="1"/>
    <x v="1"/>
    <x v="18"/>
    <s v=""/>
    <x v="1"/>
    <x v="1"/>
    <n v="173573400"/>
  </r>
  <r>
    <s v="KL7914WAZFG"/>
    <x v="250"/>
    <x v="1"/>
    <x v="46"/>
    <x v="46"/>
    <x v="14"/>
    <x v="1"/>
    <x v="1"/>
    <x v="18"/>
    <s v=""/>
    <x v="1"/>
    <x v="2"/>
    <n v="1735757100"/>
  </r>
  <r>
    <s v="KL7914WAZDG"/>
    <x v="251"/>
    <x v="31"/>
    <x v="46"/>
    <x v="46"/>
    <x v="14"/>
    <x v="1"/>
    <x v="1"/>
    <x v="18"/>
    <s v="1+Case"/>
    <x v="1"/>
    <x v="3"/>
    <n v="3124362780"/>
  </r>
  <r>
    <s v="KL7914WAZTG"/>
    <x v="252"/>
    <x v="31"/>
    <x v="46"/>
    <x v="46"/>
    <x v="14"/>
    <x v="1"/>
    <x v="1"/>
    <x v="18"/>
    <s v="1+Case"/>
    <x v="1"/>
    <x v="4"/>
    <n v="4426180605"/>
  </r>
  <r>
    <s v="KL7916WAZMG"/>
    <x v="253"/>
    <x v="1"/>
    <x v="47"/>
    <x v="47"/>
    <x v="14"/>
    <x v="1"/>
    <x v="1"/>
    <x v="18"/>
    <s v="1+Case"/>
    <x v="1"/>
    <x v="1"/>
    <n v="169785000"/>
  </r>
  <r>
    <s v="KL7916WAZFG"/>
    <x v="254"/>
    <x v="1"/>
    <x v="47"/>
    <x v="47"/>
    <x v="14"/>
    <x v="1"/>
    <x v="1"/>
    <x v="18"/>
    <s v="1+Case"/>
    <x v="1"/>
    <x v="2"/>
    <n v="1698034800"/>
  </r>
  <r>
    <s v="KL7916WAZDG"/>
    <x v="255"/>
    <x v="31"/>
    <x v="47"/>
    <x v="47"/>
    <x v="14"/>
    <x v="1"/>
    <x v="1"/>
    <x v="18"/>
    <s v="1+Case"/>
    <x v="1"/>
    <x v="3"/>
    <n v="3056462640"/>
  </r>
  <r>
    <s v="KL7916WAZTG"/>
    <x v="256"/>
    <x v="31"/>
    <x v="47"/>
    <x v="47"/>
    <x v="14"/>
    <x v="1"/>
    <x v="1"/>
    <x v="18"/>
    <s v="1+Case"/>
    <x v="1"/>
    <x v="4"/>
    <n v="4329988740"/>
  </r>
  <r>
    <s v="KL7917WAZMG"/>
    <x v="257"/>
    <x v="1"/>
    <x v="48"/>
    <x v="48"/>
    <x v="14"/>
    <x v="1"/>
    <x v="1"/>
    <x v="18"/>
    <s v="1+Case"/>
    <x v="1"/>
    <x v="1"/>
    <n v="150935400"/>
  </r>
  <r>
    <s v="KL7917WAZFG"/>
    <x v="258"/>
    <x v="1"/>
    <x v="48"/>
    <x v="48"/>
    <x v="14"/>
    <x v="1"/>
    <x v="1"/>
    <x v="18"/>
    <s v="1+Case"/>
    <x v="1"/>
    <x v="2"/>
    <n v="1509354000"/>
  </r>
  <r>
    <s v="KL7917WAZDG"/>
    <x v="259"/>
    <x v="31"/>
    <x v="48"/>
    <x v="48"/>
    <x v="14"/>
    <x v="1"/>
    <x v="1"/>
    <x v="18"/>
    <s v="1+Case"/>
    <x v="1"/>
    <x v="3"/>
    <n v="2716837200"/>
  </r>
  <r>
    <s v="KL7917WAZTG"/>
    <x v="260"/>
    <x v="31"/>
    <x v="48"/>
    <x v="48"/>
    <x v="14"/>
    <x v="1"/>
    <x v="1"/>
    <x v="18"/>
    <s v="1+Case"/>
    <x v="1"/>
    <x v="4"/>
    <n v="3848852700"/>
  </r>
  <r>
    <s v="KL7918WAZMG"/>
    <x v="261"/>
    <x v="1"/>
    <x v="49"/>
    <x v="49"/>
    <x v="14"/>
    <x v="1"/>
    <x v="1"/>
    <x v="18"/>
    <s v="1+Case"/>
    <x v="1"/>
    <x v="1"/>
    <n v="169785000"/>
  </r>
  <r>
    <s v="KL7918WAZFG"/>
    <x v="262"/>
    <x v="1"/>
    <x v="49"/>
    <x v="49"/>
    <x v="14"/>
    <x v="1"/>
    <x v="1"/>
    <x v="18"/>
    <s v="1+Case"/>
    <x v="1"/>
    <x v="2"/>
    <n v="1698034800"/>
  </r>
  <r>
    <s v="KL7918WAZDG"/>
    <x v="263"/>
    <x v="31"/>
    <x v="49"/>
    <x v="49"/>
    <x v="14"/>
    <x v="1"/>
    <x v="1"/>
    <x v="18"/>
    <s v="1+Case"/>
    <x v="1"/>
    <x v="3"/>
    <n v="3056462640"/>
  </r>
  <r>
    <s v="KL7918WAZTG"/>
    <x v="264"/>
    <x v="31"/>
    <x v="49"/>
    <x v="49"/>
    <x v="14"/>
    <x v="1"/>
    <x v="1"/>
    <x v="18"/>
    <s v="1+Case"/>
    <x v="1"/>
    <x v="4"/>
    <n v="4329988740"/>
  </r>
  <r>
    <s v="KL7919WAZMG"/>
    <x v="265"/>
    <x v="1"/>
    <x v="50"/>
    <x v="50"/>
    <x v="14"/>
    <x v="1"/>
    <x v="1"/>
    <x v="18"/>
    <s v="1+Case"/>
    <x v="1"/>
    <x v="1"/>
    <n v="199630200"/>
  </r>
  <r>
    <s v="KL7919WAZFG"/>
    <x v="266"/>
    <x v="1"/>
    <x v="50"/>
    <x v="50"/>
    <x v="14"/>
    <x v="1"/>
    <x v="1"/>
    <x v="18"/>
    <s v="1+Case"/>
    <x v="1"/>
    <x v="2"/>
    <n v="1996117200"/>
  </r>
  <r>
    <s v="KL7919WAZDG"/>
    <x v="267"/>
    <x v="31"/>
    <x v="50"/>
    <x v="50"/>
    <x v="14"/>
    <x v="1"/>
    <x v="1"/>
    <x v="18"/>
    <s v="1+Case"/>
    <x v="1"/>
    <x v="3"/>
    <n v="3593010960"/>
  </r>
  <r>
    <s v="KL7919WAZTG"/>
    <x v="268"/>
    <x v="31"/>
    <x v="50"/>
    <x v="50"/>
    <x v="14"/>
    <x v="1"/>
    <x v="1"/>
    <x v="18"/>
    <s v="1+Case"/>
    <x v="1"/>
    <x v="4"/>
    <n v="5090098860"/>
  </r>
  <r>
    <s v="KL7961WAZMG"/>
    <x v="269"/>
    <x v="1"/>
    <x v="51"/>
    <x v="51"/>
    <x v="14"/>
    <x v="1"/>
    <x v="1"/>
    <x v="18"/>
    <s v="1+Case"/>
    <x v="1"/>
    <x v="1"/>
    <n v="77154000"/>
  </r>
  <r>
    <s v="KL7961WAZFG"/>
    <x v="270"/>
    <x v="1"/>
    <x v="51"/>
    <x v="51"/>
    <x v="14"/>
    <x v="1"/>
    <x v="1"/>
    <x v="18"/>
    <s v="1+Case"/>
    <x v="1"/>
    <x v="2"/>
    <n v="771447600"/>
  </r>
  <r>
    <s v="KL7961WAZDG"/>
    <x v="271"/>
    <x v="31"/>
    <x v="51"/>
    <x v="51"/>
    <x v="14"/>
    <x v="1"/>
    <x v="1"/>
    <x v="18"/>
    <s v="1+Case"/>
    <x v="1"/>
    <x v="3"/>
    <n v="1388605680"/>
  </r>
  <r>
    <s v="KL7961WAZTG"/>
    <x v="272"/>
    <x v="31"/>
    <x v="51"/>
    <x v="51"/>
    <x v="14"/>
    <x v="1"/>
    <x v="1"/>
    <x v="18"/>
    <s v="1+Case"/>
    <x v="1"/>
    <x v="4"/>
    <n v="1967191380"/>
  </r>
  <r>
    <s v="KL7964WAZMG"/>
    <x v="273"/>
    <x v="1"/>
    <x v="52"/>
    <x v="52"/>
    <x v="14"/>
    <x v="1"/>
    <x v="1"/>
    <x v="18"/>
    <s v="1+Case"/>
    <x v="1"/>
    <x v="1"/>
    <n v="133079100"/>
  </r>
  <r>
    <s v="KL7964WAZFG"/>
    <x v="274"/>
    <x v="1"/>
    <x v="52"/>
    <x v="52"/>
    <x v="14"/>
    <x v="1"/>
    <x v="1"/>
    <x v="18"/>
    <s v="1+Case"/>
    <x v="1"/>
    <x v="2"/>
    <n v="1330744800"/>
  </r>
  <r>
    <s v="KL7967WAZMG"/>
    <x v="275"/>
    <x v="1"/>
    <x v="53"/>
    <x v="53"/>
    <x v="14"/>
    <x v="1"/>
    <x v="1"/>
    <x v="18"/>
    <s v="1+Case"/>
    <x v="1"/>
    <x v="1"/>
    <n v="199630200"/>
  </r>
  <r>
    <s v="KL7967WAZFG"/>
    <x v="276"/>
    <x v="1"/>
    <x v="53"/>
    <x v="53"/>
    <x v="14"/>
    <x v="1"/>
    <x v="1"/>
    <x v="18"/>
    <s v="1+Case"/>
    <x v="1"/>
    <x v="2"/>
    <n v="1996117200"/>
  </r>
  <r>
    <s v="KL7967WAZDG"/>
    <x v="277"/>
    <x v="31"/>
    <x v="53"/>
    <x v="53"/>
    <x v="14"/>
    <x v="1"/>
    <x v="1"/>
    <x v="18"/>
    <s v="1+Case"/>
    <x v="1"/>
    <x v="3"/>
    <n v="3593010960"/>
  </r>
  <r>
    <s v="KL7967WAZTG"/>
    <x v="278"/>
    <x v="31"/>
    <x v="53"/>
    <x v="53"/>
    <x v="14"/>
    <x v="1"/>
    <x v="1"/>
    <x v="18"/>
    <s v="1+Case"/>
    <x v="1"/>
    <x v="4"/>
    <n v="5090098860"/>
  </r>
  <r>
    <s v="KL7968WAZMG"/>
    <x v="279"/>
    <x v="1"/>
    <x v="54"/>
    <x v="54"/>
    <x v="14"/>
    <x v="1"/>
    <x v="1"/>
    <x v="18"/>
    <s v="1+Case"/>
    <x v="1"/>
    <x v="1"/>
    <n v="77154000"/>
  </r>
  <r>
    <s v="KL7968WAZFG"/>
    <x v="280"/>
    <x v="1"/>
    <x v="54"/>
    <x v="54"/>
    <x v="14"/>
    <x v="1"/>
    <x v="1"/>
    <x v="18"/>
    <s v="1+Case"/>
    <x v="1"/>
    <x v="2"/>
    <n v="771447600"/>
  </r>
  <r>
    <s v="KL7968WAZDG"/>
    <x v="281"/>
    <x v="31"/>
    <x v="54"/>
    <x v="54"/>
    <x v="14"/>
    <x v="1"/>
    <x v="1"/>
    <x v="18"/>
    <s v="1+Case"/>
    <x v="1"/>
    <x v="3"/>
    <n v="1388605680"/>
  </r>
  <r>
    <s v="KL7968WAZTG"/>
    <x v="282"/>
    <x v="31"/>
    <x v="54"/>
    <x v="54"/>
    <x v="14"/>
    <x v="1"/>
    <x v="1"/>
    <x v="18"/>
    <s v="1+Case"/>
    <x v="1"/>
    <x v="4"/>
    <n v="1967191380"/>
  </r>
  <r>
    <s v="KL7969WAZMG"/>
    <x v="283"/>
    <x v="1"/>
    <x v="55"/>
    <x v="55"/>
    <x v="14"/>
    <x v="1"/>
    <x v="1"/>
    <x v="18"/>
    <s v="1+Case"/>
    <x v="1"/>
    <x v="1"/>
    <n v="77154000"/>
  </r>
  <r>
    <s v="KL7969WAZFG"/>
    <x v="284"/>
    <x v="1"/>
    <x v="55"/>
    <x v="55"/>
    <x v="14"/>
    <x v="1"/>
    <x v="1"/>
    <x v="18"/>
    <s v="1+Case"/>
    <x v="1"/>
    <x v="2"/>
    <n v="771447600"/>
  </r>
  <r>
    <s v="KL7969WAZDG"/>
    <x v="285"/>
    <x v="31"/>
    <x v="55"/>
    <x v="55"/>
    <x v="14"/>
    <x v="1"/>
    <x v="1"/>
    <x v="18"/>
    <s v="1+Case"/>
    <x v="1"/>
    <x v="3"/>
    <n v="1388605680"/>
  </r>
  <r>
    <s v="KL7969WAZTG"/>
    <x v="286"/>
    <x v="31"/>
    <x v="55"/>
    <x v="55"/>
    <x v="14"/>
    <x v="1"/>
    <x v="1"/>
    <x v="18"/>
    <s v="1+Case"/>
    <x v="1"/>
    <x v="4"/>
    <n v="1967191380"/>
  </r>
  <r>
    <s v="KL7338WARMG"/>
    <x v="287"/>
    <x v="1"/>
    <x v="56"/>
    <x v="56"/>
    <x v="15"/>
    <x v="1"/>
    <x v="1"/>
    <x v="7"/>
    <s v="100-149Customer"/>
    <x v="1"/>
    <x v="1"/>
    <n v="29521800"/>
  </r>
  <r>
    <s v="KL7338WAQMG"/>
    <x v="287"/>
    <x v="1"/>
    <x v="56"/>
    <x v="56"/>
    <x v="15"/>
    <x v="1"/>
    <x v="1"/>
    <x v="9"/>
    <s v="50-99Customer"/>
    <x v="1"/>
    <x v="1"/>
    <n v="31069500"/>
  </r>
  <r>
    <s v="KL7338WAPMG"/>
    <x v="287"/>
    <x v="1"/>
    <x v="56"/>
    <x v="56"/>
    <x v="15"/>
    <x v="1"/>
    <x v="1"/>
    <x v="10"/>
    <s v="25-49Customer"/>
    <x v="1"/>
    <x v="1"/>
    <n v="32617200"/>
  </r>
  <r>
    <s v="KL7338WANMG"/>
    <x v="287"/>
    <x v="1"/>
    <x v="56"/>
    <x v="56"/>
    <x v="15"/>
    <x v="1"/>
    <x v="1"/>
    <x v="13"/>
    <s v="20-24Customer"/>
    <x v="1"/>
    <x v="1"/>
    <n v="34211100"/>
  </r>
  <r>
    <s v="KL7338WAMMG"/>
    <x v="287"/>
    <x v="1"/>
    <x v="56"/>
    <x v="56"/>
    <x v="15"/>
    <x v="1"/>
    <x v="1"/>
    <x v="12"/>
    <s v="15-19Customer"/>
    <x v="1"/>
    <x v="1"/>
    <n v="35758800"/>
  </r>
  <r>
    <s v="KL7338WAKMG"/>
    <x v="287"/>
    <x v="1"/>
    <x v="56"/>
    <x v="56"/>
    <x v="15"/>
    <x v="1"/>
    <x v="1"/>
    <x v="0"/>
    <s v="10-14Customer"/>
    <x v="1"/>
    <x v="1"/>
    <n v="37306500"/>
  </r>
  <r>
    <s v="KL7338WAEMG"/>
    <x v="287"/>
    <x v="1"/>
    <x v="56"/>
    <x v="56"/>
    <x v="15"/>
    <x v="1"/>
    <x v="1"/>
    <x v="11"/>
    <s v="5-9Customer"/>
    <x v="1"/>
    <x v="1"/>
    <n v="38854200"/>
  </r>
  <r>
    <s v="KL7338WARFG"/>
    <x v="288"/>
    <x v="1"/>
    <x v="56"/>
    <x v="56"/>
    <x v="15"/>
    <x v="1"/>
    <x v="1"/>
    <x v="7"/>
    <s v="100-149Customer"/>
    <x v="1"/>
    <x v="2"/>
    <n v="295264200"/>
  </r>
  <r>
    <s v="KL7338WAQFG"/>
    <x v="288"/>
    <x v="1"/>
    <x v="56"/>
    <x v="56"/>
    <x v="15"/>
    <x v="1"/>
    <x v="1"/>
    <x v="9"/>
    <s v="50-99Customer"/>
    <x v="1"/>
    <x v="2"/>
    <n v="310810500"/>
  </r>
  <r>
    <s v="KL7338WAPFG"/>
    <x v="288"/>
    <x v="1"/>
    <x v="56"/>
    <x v="56"/>
    <x v="15"/>
    <x v="1"/>
    <x v="1"/>
    <x v="10"/>
    <s v="25-49Customer"/>
    <x v="1"/>
    <x v="2"/>
    <n v="326356800"/>
  </r>
  <r>
    <s v="KL7338WANFG"/>
    <x v="288"/>
    <x v="1"/>
    <x v="56"/>
    <x v="56"/>
    <x v="15"/>
    <x v="1"/>
    <x v="1"/>
    <x v="13"/>
    <s v="20-24Customer"/>
    <x v="1"/>
    <x v="2"/>
    <n v="341903100"/>
  </r>
  <r>
    <s v="KL7338WAMFG"/>
    <x v="288"/>
    <x v="1"/>
    <x v="56"/>
    <x v="56"/>
    <x v="15"/>
    <x v="1"/>
    <x v="1"/>
    <x v="12"/>
    <s v="15-19Customer"/>
    <x v="1"/>
    <x v="2"/>
    <n v="357449400"/>
  </r>
  <r>
    <s v="KL7338WAKFG"/>
    <x v="288"/>
    <x v="1"/>
    <x v="56"/>
    <x v="56"/>
    <x v="15"/>
    <x v="1"/>
    <x v="1"/>
    <x v="0"/>
    <s v="10-14Customer"/>
    <x v="1"/>
    <x v="2"/>
    <n v="372972600"/>
  </r>
  <r>
    <s v="KL7338WAEFG"/>
    <x v="288"/>
    <x v="1"/>
    <x v="56"/>
    <x v="56"/>
    <x v="15"/>
    <x v="1"/>
    <x v="1"/>
    <x v="11"/>
    <s v="5-9Customer"/>
    <x v="1"/>
    <x v="2"/>
    <n v="388518900"/>
  </r>
  <r>
    <s v="KL7338WARDG"/>
    <x v="289"/>
    <x v="31"/>
    <x v="56"/>
    <x v="56"/>
    <x v="15"/>
    <x v="7"/>
    <x v="1"/>
    <x v="7"/>
    <s v="100-149Customer"/>
    <x v="1"/>
    <x v="3"/>
    <n v="531475560"/>
  </r>
  <r>
    <s v="KL7338WAQDG"/>
    <x v="289"/>
    <x v="31"/>
    <x v="56"/>
    <x v="56"/>
    <x v="15"/>
    <x v="7"/>
    <x v="1"/>
    <x v="9"/>
    <s v="50-99Customer"/>
    <x v="1"/>
    <x v="3"/>
    <n v="559458900"/>
  </r>
  <r>
    <s v="KL7338WAPDG"/>
    <x v="289"/>
    <x v="31"/>
    <x v="56"/>
    <x v="56"/>
    <x v="15"/>
    <x v="7"/>
    <x v="1"/>
    <x v="10"/>
    <s v="25-49Customer"/>
    <x v="1"/>
    <x v="3"/>
    <n v="587442240"/>
  </r>
  <r>
    <s v="KL7338WANDG"/>
    <x v="289"/>
    <x v="31"/>
    <x v="56"/>
    <x v="56"/>
    <x v="15"/>
    <x v="7"/>
    <x v="1"/>
    <x v="13"/>
    <s v="20-24Customer"/>
    <x v="1"/>
    <x v="3"/>
    <n v="615425580"/>
  </r>
  <r>
    <s v="KL7338WAMDG"/>
    <x v="289"/>
    <x v="31"/>
    <x v="56"/>
    <x v="56"/>
    <x v="15"/>
    <x v="7"/>
    <x v="1"/>
    <x v="12"/>
    <s v="15-19Customer"/>
    <x v="1"/>
    <x v="3"/>
    <n v="643408920"/>
  </r>
  <r>
    <s v="KL7338WAKDG"/>
    <x v="289"/>
    <x v="31"/>
    <x v="56"/>
    <x v="56"/>
    <x v="15"/>
    <x v="7"/>
    <x v="1"/>
    <x v="0"/>
    <s v="10-14Customer"/>
    <x v="1"/>
    <x v="3"/>
    <n v="671350680"/>
  </r>
  <r>
    <s v="KL7338WAEDG"/>
    <x v="289"/>
    <x v="31"/>
    <x v="56"/>
    <x v="56"/>
    <x v="15"/>
    <x v="7"/>
    <x v="1"/>
    <x v="11"/>
    <s v="5-9Customer"/>
    <x v="1"/>
    <x v="3"/>
    <n v="699334020"/>
  </r>
  <r>
    <s v="KL7338WARTG"/>
    <x v="290"/>
    <x v="31"/>
    <x v="56"/>
    <x v="56"/>
    <x v="15"/>
    <x v="7"/>
    <x v="1"/>
    <x v="7"/>
    <s v="100-149Customer"/>
    <x v="1"/>
    <x v="4"/>
    <n v="752923710"/>
  </r>
  <r>
    <s v="KL7338WAQTG"/>
    <x v="290"/>
    <x v="31"/>
    <x v="56"/>
    <x v="56"/>
    <x v="15"/>
    <x v="7"/>
    <x v="1"/>
    <x v="9"/>
    <s v="50-99Customer"/>
    <x v="1"/>
    <x v="4"/>
    <n v="792566775"/>
  </r>
  <r>
    <s v="KL7338WAPTG"/>
    <x v="290"/>
    <x v="31"/>
    <x v="56"/>
    <x v="56"/>
    <x v="15"/>
    <x v="7"/>
    <x v="1"/>
    <x v="10"/>
    <s v="25-49Customer"/>
    <x v="1"/>
    <x v="4"/>
    <n v="832209840"/>
  </r>
  <r>
    <s v="KL7338WANTG"/>
    <x v="290"/>
    <x v="31"/>
    <x v="56"/>
    <x v="56"/>
    <x v="15"/>
    <x v="7"/>
    <x v="1"/>
    <x v="13"/>
    <s v="20-24Customer"/>
    <x v="1"/>
    <x v="4"/>
    <n v="871852905"/>
  </r>
  <r>
    <s v="KL7338WAMTG"/>
    <x v="290"/>
    <x v="31"/>
    <x v="56"/>
    <x v="56"/>
    <x v="15"/>
    <x v="7"/>
    <x v="1"/>
    <x v="12"/>
    <s v="15-19Customer"/>
    <x v="1"/>
    <x v="4"/>
    <n v="911495970"/>
  </r>
  <r>
    <s v="KL7338WAKTG"/>
    <x v="290"/>
    <x v="31"/>
    <x v="56"/>
    <x v="56"/>
    <x v="15"/>
    <x v="7"/>
    <x v="1"/>
    <x v="0"/>
    <s v="10-14Customer"/>
    <x v="1"/>
    <x v="4"/>
    <n v="951080130"/>
  </r>
  <r>
    <s v="KL7338WAETG"/>
    <x v="290"/>
    <x v="31"/>
    <x v="56"/>
    <x v="56"/>
    <x v="15"/>
    <x v="7"/>
    <x v="1"/>
    <x v="11"/>
    <s v="5-9Customer"/>
    <x v="1"/>
    <x v="4"/>
    <n v="990723195"/>
  </r>
  <r>
    <s v="KL7339WARMG"/>
    <x v="291"/>
    <x v="1"/>
    <x v="57"/>
    <x v="57"/>
    <x v="15"/>
    <x v="1"/>
    <x v="1"/>
    <x v="7"/>
    <s v="100-149Customer"/>
    <x v="1"/>
    <x v="1"/>
    <n v="44282700"/>
  </r>
  <r>
    <s v="KL7339WAQMG"/>
    <x v="291"/>
    <x v="1"/>
    <x v="57"/>
    <x v="57"/>
    <x v="15"/>
    <x v="1"/>
    <x v="1"/>
    <x v="9"/>
    <s v="50-99Customer"/>
    <x v="1"/>
    <x v="1"/>
    <n v="46638900"/>
  </r>
  <r>
    <s v="KL7339WAPMG"/>
    <x v="291"/>
    <x v="1"/>
    <x v="57"/>
    <x v="57"/>
    <x v="15"/>
    <x v="1"/>
    <x v="1"/>
    <x v="10"/>
    <s v="25-49Customer"/>
    <x v="1"/>
    <x v="1"/>
    <n v="48972000"/>
  </r>
  <r>
    <s v="KL7339WANMG"/>
    <x v="291"/>
    <x v="1"/>
    <x v="57"/>
    <x v="57"/>
    <x v="15"/>
    <x v="1"/>
    <x v="1"/>
    <x v="13"/>
    <s v="20-24Customer"/>
    <x v="1"/>
    <x v="1"/>
    <n v="51282000"/>
  </r>
  <r>
    <s v="KL7339WAMMG"/>
    <x v="291"/>
    <x v="1"/>
    <x v="57"/>
    <x v="57"/>
    <x v="15"/>
    <x v="1"/>
    <x v="1"/>
    <x v="12"/>
    <s v="15-19Customer"/>
    <x v="1"/>
    <x v="1"/>
    <n v="53615100"/>
  </r>
  <r>
    <s v="KL7339WAKMG"/>
    <x v="291"/>
    <x v="1"/>
    <x v="57"/>
    <x v="57"/>
    <x v="15"/>
    <x v="1"/>
    <x v="1"/>
    <x v="0"/>
    <s v="10-14Customer"/>
    <x v="1"/>
    <x v="1"/>
    <n v="55948200"/>
  </r>
  <r>
    <s v="KL7339WAEMG"/>
    <x v="291"/>
    <x v="1"/>
    <x v="57"/>
    <x v="57"/>
    <x v="15"/>
    <x v="1"/>
    <x v="1"/>
    <x v="11"/>
    <s v="5-9Customer"/>
    <x v="1"/>
    <x v="1"/>
    <n v="58281300"/>
  </r>
  <r>
    <s v="KL7339WARFG"/>
    <x v="292"/>
    <x v="1"/>
    <x v="57"/>
    <x v="57"/>
    <x v="15"/>
    <x v="1"/>
    <x v="1"/>
    <x v="7"/>
    <s v="100-149Customer"/>
    <x v="1"/>
    <x v="2"/>
    <n v="442919400"/>
  </r>
  <r>
    <s v="KL7339WAQFG"/>
    <x v="292"/>
    <x v="1"/>
    <x v="57"/>
    <x v="57"/>
    <x v="15"/>
    <x v="1"/>
    <x v="1"/>
    <x v="9"/>
    <s v="50-99Customer"/>
    <x v="1"/>
    <x v="2"/>
    <n v="466227300"/>
  </r>
  <r>
    <s v="KL7339WAPFG"/>
    <x v="292"/>
    <x v="1"/>
    <x v="57"/>
    <x v="57"/>
    <x v="15"/>
    <x v="1"/>
    <x v="1"/>
    <x v="10"/>
    <s v="25-49Customer"/>
    <x v="1"/>
    <x v="2"/>
    <n v="489535200"/>
  </r>
  <r>
    <s v="KL7339WANFG"/>
    <x v="292"/>
    <x v="1"/>
    <x v="57"/>
    <x v="57"/>
    <x v="15"/>
    <x v="1"/>
    <x v="1"/>
    <x v="13"/>
    <s v="20-24Customer"/>
    <x v="1"/>
    <x v="2"/>
    <n v="512843100"/>
  </r>
  <r>
    <s v="KL7339WAMFG"/>
    <x v="292"/>
    <x v="1"/>
    <x v="57"/>
    <x v="57"/>
    <x v="15"/>
    <x v="1"/>
    <x v="1"/>
    <x v="12"/>
    <s v="15-19Customer"/>
    <x v="1"/>
    <x v="2"/>
    <n v="536151000"/>
  </r>
  <r>
    <s v="KL7339WAKFG"/>
    <x v="292"/>
    <x v="1"/>
    <x v="57"/>
    <x v="57"/>
    <x v="15"/>
    <x v="1"/>
    <x v="1"/>
    <x v="0"/>
    <s v="10-14Customer"/>
    <x v="1"/>
    <x v="2"/>
    <n v="559482000"/>
  </r>
  <r>
    <s v="KL7339WAEFG"/>
    <x v="292"/>
    <x v="1"/>
    <x v="57"/>
    <x v="57"/>
    <x v="15"/>
    <x v="1"/>
    <x v="1"/>
    <x v="11"/>
    <s v="5-9Customer"/>
    <x v="1"/>
    <x v="2"/>
    <n v="582789900"/>
  </r>
  <r>
    <s v="KL7339WARDG"/>
    <x v="293"/>
    <x v="31"/>
    <x v="57"/>
    <x v="57"/>
    <x v="15"/>
    <x v="7"/>
    <x v="1"/>
    <x v="7"/>
    <s v="100-149Customer"/>
    <x v="1"/>
    <x v="3"/>
    <n v="797254920"/>
  </r>
  <r>
    <s v="KL7339WAQDG"/>
    <x v="293"/>
    <x v="31"/>
    <x v="57"/>
    <x v="57"/>
    <x v="15"/>
    <x v="7"/>
    <x v="1"/>
    <x v="9"/>
    <s v="50-99Customer"/>
    <x v="1"/>
    <x v="3"/>
    <n v="839209140"/>
  </r>
  <r>
    <s v="KL7339WAPDG"/>
    <x v="293"/>
    <x v="31"/>
    <x v="57"/>
    <x v="57"/>
    <x v="15"/>
    <x v="7"/>
    <x v="1"/>
    <x v="10"/>
    <s v="25-49Customer"/>
    <x v="1"/>
    <x v="3"/>
    <n v="881163360"/>
  </r>
  <r>
    <s v="KL7339WANDG"/>
    <x v="293"/>
    <x v="31"/>
    <x v="57"/>
    <x v="57"/>
    <x v="15"/>
    <x v="7"/>
    <x v="1"/>
    <x v="13"/>
    <s v="20-24Customer"/>
    <x v="1"/>
    <x v="3"/>
    <n v="923117580"/>
  </r>
  <r>
    <s v="KL7339WAMDG"/>
    <x v="293"/>
    <x v="31"/>
    <x v="57"/>
    <x v="57"/>
    <x v="15"/>
    <x v="7"/>
    <x v="1"/>
    <x v="12"/>
    <s v="15-19Customer"/>
    <x v="1"/>
    <x v="3"/>
    <n v="965071800"/>
  </r>
  <r>
    <s v="KL7339WAKDG"/>
    <x v="293"/>
    <x v="31"/>
    <x v="57"/>
    <x v="57"/>
    <x v="15"/>
    <x v="7"/>
    <x v="1"/>
    <x v="0"/>
    <s v="10-14Customer"/>
    <x v="1"/>
    <x v="3"/>
    <n v="1007067600"/>
  </r>
  <r>
    <s v="KL7339WAEDG"/>
    <x v="293"/>
    <x v="31"/>
    <x v="57"/>
    <x v="57"/>
    <x v="15"/>
    <x v="7"/>
    <x v="1"/>
    <x v="11"/>
    <s v="5-9Customer"/>
    <x v="1"/>
    <x v="3"/>
    <n v="1049021820"/>
  </r>
  <r>
    <s v="KL7339WARTG"/>
    <x v="294"/>
    <x v="31"/>
    <x v="57"/>
    <x v="57"/>
    <x v="15"/>
    <x v="7"/>
    <x v="1"/>
    <x v="7"/>
    <s v="100-149Customer"/>
    <x v="1"/>
    <x v="4"/>
    <n v="1129444470"/>
  </r>
  <r>
    <s v="KL7339WAQTG"/>
    <x v="294"/>
    <x v="31"/>
    <x v="57"/>
    <x v="57"/>
    <x v="15"/>
    <x v="7"/>
    <x v="1"/>
    <x v="9"/>
    <s v="50-99Customer"/>
    <x v="1"/>
    <x v="4"/>
    <n v="1188879615"/>
  </r>
  <r>
    <s v="KL7339WAPTG"/>
    <x v="294"/>
    <x v="31"/>
    <x v="57"/>
    <x v="57"/>
    <x v="15"/>
    <x v="7"/>
    <x v="1"/>
    <x v="10"/>
    <s v="25-49Customer"/>
    <x v="1"/>
    <x v="4"/>
    <n v="1248314760"/>
  </r>
  <r>
    <s v="KL7339WANTG"/>
    <x v="294"/>
    <x v="31"/>
    <x v="57"/>
    <x v="57"/>
    <x v="15"/>
    <x v="7"/>
    <x v="1"/>
    <x v="13"/>
    <s v="20-24Customer"/>
    <x v="1"/>
    <x v="4"/>
    <n v="1307749905"/>
  </r>
  <r>
    <s v="KL7339WAMTG"/>
    <x v="294"/>
    <x v="31"/>
    <x v="57"/>
    <x v="57"/>
    <x v="15"/>
    <x v="7"/>
    <x v="1"/>
    <x v="12"/>
    <s v="15-19Customer"/>
    <x v="1"/>
    <x v="4"/>
    <n v="1367185050"/>
  </r>
  <r>
    <s v="KL7339WAKTG"/>
    <x v="294"/>
    <x v="31"/>
    <x v="57"/>
    <x v="57"/>
    <x v="15"/>
    <x v="7"/>
    <x v="1"/>
    <x v="0"/>
    <s v="10-14Customer"/>
    <x v="1"/>
    <x v="4"/>
    <n v="1426679100"/>
  </r>
  <r>
    <s v="KL7339WAETG"/>
    <x v="294"/>
    <x v="31"/>
    <x v="57"/>
    <x v="57"/>
    <x v="15"/>
    <x v="7"/>
    <x v="1"/>
    <x v="11"/>
    <s v="5-9Customer"/>
    <x v="1"/>
    <x v="4"/>
    <n v="1486114245"/>
  </r>
  <r>
    <s v="KL7340WAUMG"/>
    <x v="295"/>
    <x v="1"/>
    <x v="58"/>
    <x v="58"/>
    <x v="16"/>
    <x v="1"/>
    <x v="1"/>
    <x v="5"/>
    <s v="500-999Searches per month"/>
    <x v="1"/>
    <x v="1"/>
    <n v="304920"/>
  </r>
  <r>
    <s v="KL7340WAUFG"/>
    <x v="296"/>
    <x v="1"/>
    <x v="58"/>
    <x v="58"/>
    <x v="16"/>
    <x v="1"/>
    <x v="1"/>
    <x v="5"/>
    <s v="500-999Searches per month"/>
    <x v="1"/>
    <x v="2"/>
    <n v="3095400"/>
  </r>
  <r>
    <s v="KL7909WACFG"/>
    <x v="297"/>
    <x v="1"/>
    <x v="58"/>
    <x v="59"/>
    <x v="15"/>
    <x v="1"/>
    <x v="1"/>
    <x v="16"/>
    <s v="3-3Customer"/>
    <x v="1"/>
    <x v="2"/>
    <n v="514552500"/>
  </r>
  <r>
    <s v="KL7909WADFG"/>
    <x v="297"/>
    <x v="1"/>
    <x v="58"/>
    <x v="59"/>
    <x v="15"/>
    <x v="1"/>
    <x v="1"/>
    <x v="17"/>
    <s v="4-4Customer"/>
    <x v="1"/>
    <x v="2"/>
    <n v="514552500"/>
  </r>
  <r>
    <s v="KL7909WAEFG"/>
    <x v="297"/>
    <x v="1"/>
    <x v="58"/>
    <x v="59"/>
    <x v="15"/>
    <x v="1"/>
    <x v="1"/>
    <x v="11"/>
    <s v="5-9Customer"/>
    <x v="1"/>
    <x v="2"/>
    <n v="514552500"/>
  </r>
  <r>
    <s v="KL7909WAKFG"/>
    <x v="297"/>
    <x v="1"/>
    <x v="58"/>
    <x v="59"/>
    <x v="15"/>
    <x v="1"/>
    <x v="1"/>
    <x v="0"/>
    <s v="10-14Customer"/>
    <x v="1"/>
    <x v="2"/>
    <n v="514552500"/>
  </r>
  <r>
    <s v="KL7909WAMFG"/>
    <x v="297"/>
    <x v="1"/>
    <x v="58"/>
    <x v="59"/>
    <x v="15"/>
    <x v="1"/>
    <x v="1"/>
    <x v="12"/>
    <s v="15-19Customer"/>
    <x v="1"/>
    <x v="2"/>
    <n v="514552500"/>
  </r>
  <r>
    <s v="KL7909WANFG"/>
    <x v="297"/>
    <x v="1"/>
    <x v="58"/>
    <x v="59"/>
    <x v="15"/>
    <x v="1"/>
    <x v="1"/>
    <x v="13"/>
    <s v="20-24Customer"/>
    <x v="1"/>
    <x v="2"/>
    <n v="514552500"/>
  </r>
  <r>
    <s v="KL7909WAPFG"/>
    <x v="297"/>
    <x v="1"/>
    <x v="58"/>
    <x v="59"/>
    <x v="15"/>
    <x v="1"/>
    <x v="1"/>
    <x v="10"/>
    <s v="25-49Customer"/>
    <x v="1"/>
    <x v="2"/>
    <n v="514552500"/>
  </r>
  <r>
    <s v="KL7909WAAFG"/>
    <x v="297"/>
    <x v="1"/>
    <x v="58"/>
    <x v="59"/>
    <x v="15"/>
    <x v="1"/>
    <x v="1"/>
    <x v="14"/>
    <s v="1-1Customer"/>
    <x v="1"/>
    <x v="2"/>
    <n v="686070000"/>
  </r>
  <r>
    <s v="KL7909WABFG"/>
    <x v="297"/>
    <x v="1"/>
    <x v="58"/>
    <x v="59"/>
    <x v="15"/>
    <x v="1"/>
    <x v="1"/>
    <x v="15"/>
    <s v="2-2Customer"/>
    <x v="1"/>
    <x v="2"/>
    <n v="686070000"/>
  </r>
  <r>
    <s v="KL7937WAKMG"/>
    <x v="298"/>
    <x v="32"/>
    <x v="59"/>
    <x v="60"/>
    <x v="17"/>
    <x v="1"/>
    <x v="1"/>
    <x v="0"/>
    <s v="10-14Queries per month"/>
    <x v="1"/>
    <x v="1"/>
    <n v="6837600"/>
  </r>
  <r>
    <s v="KL7937WAKFG"/>
    <x v="299"/>
    <x v="32"/>
    <x v="59"/>
    <x v="60"/>
    <x v="17"/>
    <x v="1"/>
    <x v="1"/>
    <x v="0"/>
    <s v="10-14Queries per month"/>
    <x v="1"/>
    <x v="2"/>
    <n v="68376000"/>
  </r>
  <r>
    <s v="KL7341WAZFG"/>
    <x v="300"/>
    <x v="33"/>
    <x v="60"/>
    <x v="61"/>
    <x v="14"/>
    <x v="1"/>
    <x v="1"/>
    <x v="18"/>
    <s v="1+Case"/>
    <x v="1"/>
    <x v="2"/>
    <n v="1165556700"/>
  </r>
  <r>
    <s v="KL7342WAZFG"/>
    <x v="301"/>
    <x v="33"/>
    <x v="61"/>
    <x v="62"/>
    <x v="14"/>
    <x v="1"/>
    <x v="1"/>
    <x v="18"/>
    <s v="1+Case"/>
    <x v="1"/>
    <x v="2"/>
    <n v="2913903300"/>
  </r>
  <r>
    <s v="KL7343WAZFG"/>
    <x v="302"/>
    <x v="33"/>
    <x v="62"/>
    <x v="63"/>
    <x v="14"/>
    <x v="1"/>
    <x v="1"/>
    <x v="18"/>
    <s v="1+Case"/>
    <x v="1"/>
    <x v="2"/>
    <n v="6604821300"/>
  </r>
  <r>
    <s v="KL7344WAZFG"/>
    <x v="303"/>
    <x v="33"/>
    <x v="63"/>
    <x v="64"/>
    <x v="14"/>
    <x v="1"/>
    <x v="1"/>
    <x v="18"/>
    <s v="1+Case"/>
    <x v="1"/>
    <x v="2"/>
    <n v="13598161500"/>
  </r>
  <r>
    <s v="KL7345WAZFG"/>
    <x v="304"/>
    <x v="33"/>
    <x v="64"/>
    <x v="65"/>
    <x v="14"/>
    <x v="1"/>
    <x v="1"/>
    <x v="18"/>
    <s v="1+Case"/>
    <x v="1"/>
    <x v="2"/>
    <n v="21368539500"/>
  </r>
  <r>
    <s v="KL7056W1UFG"/>
    <x v="305"/>
    <x v="1"/>
    <x v="65"/>
    <x v="66"/>
    <x v="18"/>
    <x v="1"/>
    <x v="2"/>
    <x v="5"/>
    <s v="500-999Hour"/>
    <x v="1"/>
    <x v="2"/>
    <n v="8662500"/>
  </r>
  <r>
    <s v="KL7056W1TFG"/>
    <x v="305"/>
    <x v="1"/>
    <x v="65"/>
    <x v="66"/>
    <x v="18"/>
    <x v="1"/>
    <x v="2"/>
    <x v="6"/>
    <s v="250-499Hour"/>
    <x v="1"/>
    <x v="2"/>
    <n v="9124500"/>
  </r>
  <r>
    <s v="KL7056W1SFG"/>
    <x v="305"/>
    <x v="1"/>
    <x v="65"/>
    <x v="66"/>
    <x v="18"/>
    <x v="1"/>
    <x v="2"/>
    <x v="8"/>
    <s v="150-249Hour"/>
    <x v="1"/>
    <x v="2"/>
    <n v="9609600"/>
  </r>
  <r>
    <s v="KL7056W1RFG"/>
    <x v="305"/>
    <x v="1"/>
    <x v="65"/>
    <x v="66"/>
    <x v="18"/>
    <x v="1"/>
    <x v="2"/>
    <x v="7"/>
    <s v="100-149Hour"/>
    <x v="1"/>
    <x v="2"/>
    <n v="10302600"/>
  </r>
  <r>
    <s v="KL7056W1QFG"/>
    <x v="305"/>
    <x v="1"/>
    <x v="65"/>
    <x v="66"/>
    <x v="18"/>
    <x v="1"/>
    <x v="2"/>
    <x v="9"/>
    <s v="50-99Hour"/>
    <x v="1"/>
    <x v="2"/>
    <n v="11665500"/>
  </r>
  <r>
    <s v="KL8619WADMG"/>
    <x v="306"/>
    <x v="34"/>
    <x v="66"/>
    <x v="67"/>
    <x v="19"/>
    <x v="8"/>
    <x v="1"/>
    <x v="17"/>
    <s v="4-4Instance"/>
    <x v="1"/>
    <x v="1"/>
    <n v="401478000"/>
  </r>
  <r>
    <s v="KL8619WACMG"/>
    <x v="306"/>
    <x v="34"/>
    <x v="66"/>
    <x v="67"/>
    <x v="19"/>
    <x v="8"/>
    <x v="1"/>
    <x v="16"/>
    <s v="3-3Instance"/>
    <x v="1"/>
    <x v="1"/>
    <n v="414876000"/>
  </r>
  <r>
    <s v="KL8619WABMG"/>
    <x v="306"/>
    <x v="34"/>
    <x v="66"/>
    <x v="67"/>
    <x v="19"/>
    <x v="8"/>
    <x v="1"/>
    <x v="15"/>
    <s v="2-2Instance"/>
    <x v="1"/>
    <x v="1"/>
    <n v="423792600"/>
  </r>
  <r>
    <s v="KL8619WAAMG"/>
    <x v="306"/>
    <x v="34"/>
    <x v="66"/>
    <x v="67"/>
    <x v="19"/>
    <x v="8"/>
    <x v="1"/>
    <x v="14"/>
    <s v="1-1Instance"/>
    <x v="1"/>
    <x v="1"/>
    <n v="446107200"/>
  </r>
  <r>
    <s v="KL8619WADFG"/>
    <x v="307"/>
    <x v="34"/>
    <x v="66"/>
    <x v="67"/>
    <x v="19"/>
    <x v="8"/>
    <x v="1"/>
    <x v="17"/>
    <s v="4-4Instance"/>
    <x v="1"/>
    <x v="2"/>
    <n v="4014872400"/>
  </r>
  <r>
    <s v="KL8619WACFG"/>
    <x v="307"/>
    <x v="34"/>
    <x v="66"/>
    <x v="67"/>
    <x v="19"/>
    <x v="8"/>
    <x v="1"/>
    <x v="16"/>
    <s v="3-3Instance"/>
    <x v="1"/>
    <x v="2"/>
    <n v="4148713800"/>
  </r>
  <r>
    <s v="KL8619WABFG"/>
    <x v="307"/>
    <x v="34"/>
    <x v="66"/>
    <x v="67"/>
    <x v="19"/>
    <x v="8"/>
    <x v="1"/>
    <x v="15"/>
    <s v="2-2Instance"/>
    <x v="1"/>
    <x v="2"/>
    <n v="4237926000"/>
  </r>
  <r>
    <s v="KL8619WAAFG"/>
    <x v="307"/>
    <x v="34"/>
    <x v="66"/>
    <x v="67"/>
    <x v="19"/>
    <x v="8"/>
    <x v="1"/>
    <x v="14"/>
    <s v="1-1Instance"/>
    <x v="1"/>
    <x v="2"/>
    <n v="4460979600"/>
  </r>
  <r>
    <s v="KL8619WADDG"/>
    <x v="308"/>
    <x v="34"/>
    <x v="66"/>
    <x v="67"/>
    <x v="19"/>
    <x v="8"/>
    <x v="1"/>
    <x v="17"/>
    <s v="4-4Instance"/>
    <x v="1"/>
    <x v="3"/>
    <n v="7226788800"/>
  </r>
  <r>
    <s v="KL8619WACDG"/>
    <x v="308"/>
    <x v="34"/>
    <x v="66"/>
    <x v="67"/>
    <x v="19"/>
    <x v="8"/>
    <x v="1"/>
    <x v="16"/>
    <s v="3-3Instance"/>
    <x v="1"/>
    <x v="3"/>
    <n v="7467698700"/>
  </r>
  <r>
    <s v="KL8619WABDG"/>
    <x v="308"/>
    <x v="34"/>
    <x v="66"/>
    <x v="67"/>
    <x v="19"/>
    <x v="8"/>
    <x v="1"/>
    <x v="15"/>
    <s v="2-2Instance"/>
    <x v="1"/>
    <x v="3"/>
    <n v="7628289900"/>
  </r>
  <r>
    <s v="KL8619WAADG"/>
    <x v="308"/>
    <x v="34"/>
    <x v="66"/>
    <x v="67"/>
    <x v="19"/>
    <x v="8"/>
    <x v="1"/>
    <x v="14"/>
    <s v="1-1Instance"/>
    <x v="1"/>
    <x v="3"/>
    <n v="8029767900"/>
  </r>
  <r>
    <s v="KL8619WADTG"/>
    <x v="309"/>
    <x v="34"/>
    <x v="66"/>
    <x v="67"/>
    <x v="19"/>
    <x v="8"/>
    <x v="1"/>
    <x v="17"/>
    <s v="4-4Instance"/>
    <x v="1"/>
    <x v="4"/>
    <n v="10237943100"/>
  </r>
  <r>
    <s v="KL8619WACTG"/>
    <x v="309"/>
    <x v="34"/>
    <x v="66"/>
    <x v="67"/>
    <x v="19"/>
    <x v="8"/>
    <x v="1"/>
    <x v="16"/>
    <s v="3-3Instance"/>
    <x v="1"/>
    <x v="4"/>
    <n v="10579222500"/>
  </r>
  <r>
    <s v="KL8619WABTG"/>
    <x v="309"/>
    <x v="34"/>
    <x v="66"/>
    <x v="67"/>
    <x v="19"/>
    <x v="8"/>
    <x v="1"/>
    <x v="15"/>
    <s v="2-2Instance"/>
    <x v="1"/>
    <x v="4"/>
    <n v="10806711300"/>
  </r>
  <r>
    <s v="KL8619WAATG"/>
    <x v="309"/>
    <x v="34"/>
    <x v="66"/>
    <x v="67"/>
    <x v="19"/>
    <x v="8"/>
    <x v="1"/>
    <x v="14"/>
    <s v="1-1Instance"/>
    <x v="1"/>
    <x v="4"/>
    <n v="11375502600"/>
  </r>
  <r>
    <s v="KL7347WAYMG"/>
    <x v="310"/>
    <x v="31"/>
    <x v="67"/>
    <x v="68"/>
    <x v="2"/>
    <x v="2"/>
    <x v="1"/>
    <x v="1"/>
    <s v="5000+User"/>
    <x v="1"/>
    <x v="1"/>
    <n v="20328"/>
  </r>
  <r>
    <s v="KL7347WAXMG"/>
    <x v="310"/>
    <x v="31"/>
    <x v="67"/>
    <x v="68"/>
    <x v="2"/>
    <x v="2"/>
    <x v="1"/>
    <x v="2"/>
    <s v="2500-4999User"/>
    <x v="1"/>
    <x v="1"/>
    <n v="30492"/>
  </r>
  <r>
    <s v="KL7347WAWMG"/>
    <x v="310"/>
    <x v="31"/>
    <x v="67"/>
    <x v="68"/>
    <x v="2"/>
    <x v="2"/>
    <x v="1"/>
    <x v="3"/>
    <s v="1500-2499User"/>
    <x v="1"/>
    <x v="1"/>
    <n v="33957"/>
  </r>
  <r>
    <s v="KL7347WAVMG"/>
    <x v="310"/>
    <x v="31"/>
    <x v="67"/>
    <x v="68"/>
    <x v="2"/>
    <x v="2"/>
    <x v="1"/>
    <x v="4"/>
    <s v="1000-1499User"/>
    <x v="1"/>
    <x v="1"/>
    <n v="40656"/>
  </r>
  <r>
    <s v="KL7347WAUMG"/>
    <x v="310"/>
    <x v="31"/>
    <x v="67"/>
    <x v="68"/>
    <x v="2"/>
    <x v="2"/>
    <x v="1"/>
    <x v="5"/>
    <s v="500-999User"/>
    <x v="1"/>
    <x v="1"/>
    <n v="54285"/>
  </r>
  <r>
    <s v="KL7347WATMG"/>
    <x v="310"/>
    <x v="31"/>
    <x v="67"/>
    <x v="68"/>
    <x v="2"/>
    <x v="2"/>
    <x v="1"/>
    <x v="6"/>
    <s v="250-499User"/>
    <x v="1"/>
    <x v="1"/>
    <n v="67683"/>
  </r>
  <r>
    <s v="KL7347WAYFG"/>
    <x v="311"/>
    <x v="31"/>
    <x v="67"/>
    <x v="68"/>
    <x v="2"/>
    <x v="2"/>
    <x v="1"/>
    <x v="1"/>
    <s v="5000+User"/>
    <x v="1"/>
    <x v="2"/>
    <n v="203280"/>
  </r>
  <r>
    <s v="KL7347WAXFG"/>
    <x v="311"/>
    <x v="31"/>
    <x v="67"/>
    <x v="68"/>
    <x v="2"/>
    <x v="2"/>
    <x v="1"/>
    <x v="2"/>
    <s v="2500-4999User"/>
    <x v="1"/>
    <x v="2"/>
    <n v="304920"/>
  </r>
  <r>
    <s v="KL7347WAWFG"/>
    <x v="311"/>
    <x v="31"/>
    <x v="67"/>
    <x v="68"/>
    <x v="2"/>
    <x v="2"/>
    <x v="1"/>
    <x v="3"/>
    <s v="1500-2499User"/>
    <x v="1"/>
    <x v="2"/>
    <n v="338877"/>
  </r>
  <r>
    <s v="KL7347WAVFG"/>
    <x v="311"/>
    <x v="31"/>
    <x v="67"/>
    <x v="68"/>
    <x v="2"/>
    <x v="2"/>
    <x v="1"/>
    <x v="4"/>
    <s v="1000-1499User"/>
    <x v="1"/>
    <x v="2"/>
    <n v="406560"/>
  </r>
  <r>
    <s v="KL7347WAUFG"/>
    <x v="311"/>
    <x v="31"/>
    <x v="67"/>
    <x v="68"/>
    <x v="2"/>
    <x v="2"/>
    <x v="1"/>
    <x v="5"/>
    <s v="500-999User"/>
    <x v="1"/>
    <x v="2"/>
    <n v="542157"/>
  </r>
  <r>
    <s v="KL7347WATFG"/>
    <x v="311"/>
    <x v="31"/>
    <x v="67"/>
    <x v="68"/>
    <x v="2"/>
    <x v="2"/>
    <x v="1"/>
    <x v="6"/>
    <s v="250-499User"/>
    <x v="1"/>
    <x v="2"/>
    <n v="677523"/>
  </r>
  <r>
    <s v="KL7348WAYMG"/>
    <x v="312"/>
    <x v="31"/>
    <x v="68"/>
    <x v="69"/>
    <x v="2"/>
    <x v="2"/>
    <x v="1"/>
    <x v="1"/>
    <s v="5000+User"/>
    <x v="1"/>
    <x v="1"/>
    <n v="10164"/>
  </r>
  <r>
    <s v="KL7348WAXMG"/>
    <x v="312"/>
    <x v="31"/>
    <x v="68"/>
    <x v="69"/>
    <x v="2"/>
    <x v="2"/>
    <x v="1"/>
    <x v="2"/>
    <s v="2500-4999User"/>
    <x v="1"/>
    <x v="1"/>
    <n v="13629"/>
  </r>
  <r>
    <s v="KL7348WAWMG"/>
    <x v="312"/>
    <x v="31"/>
    <x v="68"/>
    <x v="69"/>
    <x v="2"/>
    <x v="2"/>
    <x v="1"/>
    <x v="3"/>
    <s v="1500-2499User"/>
    <x v="1"/>
    <x v="1"/>
    <n v="16863"/>
  </r>
  <r>
    <s v="KL7348WAVMG"/>
    <x v="312"/>
    <x v="31"/>
    <x v="68"/>
    <x v="69"/>
    <x v="2"/>
    <x v="2"/>
    <x v="1"/>
    <x v="4"/>
    <s v="1000-1499User"/>
    <x v="1"/>
    <x v="1"/>
    <n v="20328"/>
  </r>
  <r>
    <s v="KL7348WAUMG"/>
    <x v="312"/>
    <x v="31"/>
    <x v="68"/>
    <x v="69"/>
    <x v="2"/>
    <x v="2"/>
    <x v="1"/>
    <x v="5"/>
    <s v="500-999User"/>
    <x v="1"/>
    <x v="1"/>
    <n v="27027"/>
  </r>
  <r>
    <s v="KL7348WATMG"/>
    <x v="312"/>
    <x v="31"/>
    <x v="68"/>
    <x v="69"/>
    <x v="2"/>
    <x v="2"/>
    <x v="1"/>
    <x v="6"/>
    <s v="250-499User"/>
    <x v="1"/>
    <x v="1"/>
    <n v="33957"/>
  </r>
  <r>
    <s v="KL7348WAYFG"/>
    <x v="313"/>
    <x v="31"/>
    <x v="68"/>
    <x v="69"/>
    <x v="2"/>
    <x v="2"/>
    <x v="1"/>
    <x v="1"/>
    <s v="5000+User"/>
    <x v="1"/>
    <x v="2"/>
    <n v="101640"/>
  </r>
  <r>
    <s v="KL7348WAXFG"/>
    <x v="313"/>
    <x v="31"/>
    <x v="68"/>
    <x v="69"/>
    <x v="2"/>
    <x v="2"/>
    <x v="1"/>
    <x v="2"/>
    <s v="2500-4999User"/>
    <x v="1"/>
    <x v="2"/>
    <n v="135597"/>
  </r>
  <r>
    <s v="KL7348WAUFG"/>
    <x v="313"/>
    <x v="31"/>
    <x v="68"/>
    <x v="69"/>
    <x v="2"/>
    <x v="2"/>
    <x v="1"/>
    <x v="5"/>
    <s v="500-999User"/>
    <x v="1"/>
    <x v="2"/>
    <n v="169323"/>
  </r>
  <r>
    <s v="KL7348WATFG"/>
    <x v="313"/>
    <x v="31"/>
    <x v="68"/>
    <x v="69"/>
    <x v="2"/>
    <x v="2"/>
    <x v="1"/>
    <x v="6"/>
    <s v="250-499User"/>
    <x v="1"/>
    <x v="2"/>
    <n v="203280"/>
  </r>
  <r>
    <s v="KL7348WAWFG"/>
    <x v="313"/>
    <x v="31"/>
    <x v="68"/>
    <x v="69"/>
    <x v="2"/>
    <x v="2"/>
    <x v="1"/>
    <x v="3"/>
    <s v="1500-2499User"/>
    <x v="1"/>
    <x v="2"/>
    <n v="270963"/>
  </r>
  <r>
    <s v="KL7348WAVFG"/>
    <x v="313"/>
    <x v="31"/>
    <x v="68"/>
    <x v="69"/>
    <x v="2"/>
    <x v="2"/>
    <x v="1"/>
    <x v="4"/>
    <s v="1000-1499User"/>
    <x v="1"/>
    <x v="2"/>
    <n v="338877"/>
  </r>
  <r>
    <s v="KL7312WAZFG"/>
    <x v="314"/>
    <x v="29"/>
    <x v="69"/>
    <x v="70"/>
    <x v="20"/>
    <x v="9"/>
    <x v="1"/>
    <x v="18"/>
    <s v="1+Queries per year"/>
    <x v="1"/>
    <x v="2"/>
    <n v="343035000"/>
  </r>
  <r>
    <s v="KL7313WAZFG"/>
    <x v="315"/>
    <x v="29"/>
    <x v="70"/>
    <x v="71"/>
    <x v="20"/>
    <x v="9"/>
    <x v="1"/>
    <x v="18"/>
    <s v="1+Queries per year"/>
    <x v="1"/>
    <x v="2"/>
    <n v="686070000"/>
  </r>
  <r>
    <s v="KL8796WAYFG"/>
    <x v="316"/>
    <x v="29"/>
    <x v="71"/>
    <x v="72"/>
    <x v="12"/>
    <x v="5"/>
    <x v="1"/>
    <x v="1"/>
    <s v="5000+Search"/>
    <x v="1"/>
    <x v="2"/>
    <n v="396627"/>
  </r>
  <r>
    <s v="-"/>
    <x v="0"/>
    <x v="35"/>
    <x v="72"/>
    <x v="73"/>
    <x v="3"/>
    <x v="0"/>
    <x v="0"/>
    <x v="0"/>
    <s v="-"/>
    <x v="0"/>
    <x v="0"/>
    <m/>
  </r>
  <r>
    <s v="KL4032WAVMG"/>
    <x v="317"/>
    <x v="1"/>
    <x v="73"/>
    <x v="74"/>
    <x v="21"/>
    <x v="1"/>
    <x v="1"/>
    <x v="4"/>
    <s v="1000-1499* 100 events per second"/>
    <x v="1"/>
    <x v="1"/>
    <n v="6052200"/>
  </r>
  <r>
    <s v="KL4032WAWMG"/>
    <x v="317"/>
    <x v="1"/>
    <x v="73"/>
    <x v="74"/>
    <x v="21"/>
    <x v="1"/>
    <x v="1"/>
    <x v="3"/>
    <s v="1500-2499* 100 events per second"/>
    <x v="1"/>
    <x v="1"/>
    <n v="6052200"/>
  </r>
  <r>
    <s v="KL4032WAXMG"/>
    <x v="317"/>
    <x v="1"/>
    <x v="73"/>
    <x v="74"/>
    <x v="21"/>
    <x v="1"/>
    <x v="1"/>
    <x v="2"/>
    <s v="2500-4999* 100 events per second"/>
    <x v="1"/>
    <x v="1"/>
    <n v="6052200"/>
  </r>
  <r>
    <s v="KL4032WAYMG"/>
    <x v="317"/>
    <x v="1"/>
    <x v="73"/>
    <x v="74"/>
    <x v="21"/>
    <x v="1"/>
    <x v="1"/>
    <x v="1"/>
    <s v="5000+* 100 events per second"/>
    <x v="1"/>
    <x v="1"/>
    <n v="6052200"/>
  </r>
  <r>
    <s v="KL4032WAUMG"/>
    <x v="317"/>
    <x v="1"/>
    <x v="73"/>
    <x v="74"/>
    <x v="21"/>
    <x v="1"/>
    <x v="1"/>
    <x v="5"/>
    <s v="500-999* 100 events per second"/>
    <x v="1"/>
    <x v="1"/>
    <n v="6375600"/>
  </r>
  <r>
    <s v="KL4032WATMG"/>
    <x v="317"/>
    <x v="1"/>
    <x v="73"/>
    <x v="74"/>
    <x v="21"/>
    <x v="1"/>
    <x v="1"/>
    <x v="6"/>
    <s v="250-499* 100 events per second"/>
    <x v="1"/>
    <x v="1"/>
    <n v="6699000"/>
  </r>
  <r>
    <s v="KL4032WASMG"/>
    <x v="317"/>
    <x v="1"/>
    <x v="73"/>
    <x v="74"/>
    <x v="21"/>
    <x v="1"/>
    <x v="1"/>
    <x v="8"/>
    <s v="150-249* 100 events per second"/>
    <x v="1"/>
    <x v="1"/>
    <n v="7045500"/>
  </r>
  <r>
    <s v="KL4032WAVM4"/>
    <x v="318"/>
    <x v="1"/>
    <x v="73"/>
    <x v="74"/>
    <x v="21"/>
    <x v="1"/>
    <x v="1"/>
    <x v="4"/>
    <s v="1000-1499* 100 events per second"/>
    <x v="2"/>
    <x v="1"/>
    <n v="7253400"/>
  </r>
  <r>
    <s v="KL4032WAWM4"/>
    <x v="318"/>
    <x v="1"/>
    <x v="73"/>
    <x v="74"/>
    <x v="21"/>
    <x v="1"/>
    <x v="1"/>
    <x v="3"/>
    <s v="1500-2499* 100 events per second"/>
    <x v="2"/>
    <x v="1"/>
    <n v="7253400"/>
  </r>
  <r>
    <s v="KL4032WAXM4"/>
    <x v="318"/>
    <x v="1"/>
    <x v="73"/>
    <x v="74"/>
    <x v="21"/>
    <x v="1"/>
    <x v="1"/>
    <x v="2"/>
    <s v="2500-4999* 100 events per second"/>
    <x v="2"/>
    <x v="1"/>
    <n v="7253400"/>
  </r>
  <r>
    <s v="KL4032WAYM4"/>
    <x v="318"/>
    <x v="1"/>
    <x v="73"/>
    <x v="74"/>
    <x v="21"/>
    <x v="1"/>
    <x v="1"/>
    <x v="1"/>
    <s v="5000+* 100 events per second"/>
    <x v="2"/>
    <x v="1"/>
    <n v="7253400"/>
  </r>
  <r>
    <s v="KL4032WAUM4"/>
    <x v="318"/>
    <x v="1"/>
    <x v="73"/>
    <x v="74"/>
    <x v="21"/>
    <x v="1"/>
    <x v="1"/>
    <x v="5"/>
    <s v="500-999* 100 events per second"/>
    <x v="2"/>
    <x v="1"/>
    <n v="7646100"/>
  </r>
  <r>
    <s v="KL4032WARMG"/>
    <x v="317"/>
    <x v="1"/>
    <x v="73"/>
    <x v="74"/>
    <x v="21"/>
    <x v="1"/>
    <x v="1"/>
    <x v="7"/>
    <s v="100-149* 100 events per second"/>
    <x v="1"/>
    <x v="1"/>
    <n v="7830900"/>
  </r>
  <r>
    <s v="KL4032WAQMG"/>
    <x v="317"/>
    <x v="1"/>
    <x v="73"/>
    <x v="74"/>
    <x v="21"/>
    <x v="1"/>
    <x v="1"/>
    <x v="9"/>
    <s v="50-99* 100 events per second"/>
    <x v="1"/>
    <x v="1"/>
    <n v="7900200"/>
  </r>
  <r>
    <s v="KL4032WAPMG"/>
    <x v="317"/>
    <x v="1"/>
    <x v="73"/>
    <x v="74"/>
    <x v="21"/>
    <x v="1"/>
    <x v="1"/>
    <x v="10"/>
    <s v="25-49* 100 events per second"/>
    <x v="1"/>
    <x v="1"/>
    <n v="7969500"/>
  </r>
  <r>
    <s v="KL4032WATM4"/>
    <x v="318"/>
    <x v="1"/>
    <x v="73"/>
    <x v="74"/>
    <x v="21"/>
    <x v="1"/>
    <x v="1"/>
    <x v="6"/>
    <s v="250-499* 100 events per second"/>
    <x v="2"/>
    <x v="1"/>
    <n v="8038800"/>
  </r>
  <r>
    <s v="KL4032WANMG"/>
    <x v="317"/>
    <x v="1"/>
    <x v="73"/>
    <x v="74"/>
    <x v="21"/>
    <x v="1"/>
    <x v="1"/>
    <x v="13"/>
    <s v="20-24* 100 events per second"/>
    <x v="1"/>
    <x v="1"/>
    <n v="8131200"/>
  </r>
  <r>
    <s v="KL4032WAMMG"/>
    <x v="317"/>
    <x v="1"/>
    <x v="73"/>
    <x v="74"/>
    <x v="21"/>
    <x v="1"/>
    <x v="1"/>
    <x v="12"/>
    <s v="15-19* 100 events per second"/>
    <x v="1"/>
    <x v="1"/>
    <n v="8385300"/>
  </r>
  <r>
    <s v="KL4032WASM4"/>
    <x v="318"/>
    <x v="1"/>
    <x v="73"/>
    <x v="74"/>
    <x v="21"/>
    <x v="1"/>
    <x v="1"/>
    <x v="8"/>
    <s v="150-249* 100 events per second"/>
    <x v="2"/>
    <x v="1"/>
    <n v="8454600"/>
  </r>
  <r>
    <s v="KL4032WARM4"/>
    <x v="318"/>
    <x v="1"/>
    <x v="73"/>
    <x v="74"/>
    <x v="21"/>
    <x v="1"/>
    <x v="1"/>
    <x v="7"/>
    <s v="100-149* 100 events per second"/>
    <x v="2"/>
    <x v="1"/>
    <n v="9401700"/>
  </r>
  <r>
    <s v="KL4032WAQM4"/>
    <x v="318"/>
    <x v="1"/>
    <x v="73"/>
    <x v="74"/>
    <x v="21"/>
    <x v="1"/>
    <x v="1"/>
    <x v="9"/>
    <s v="50-99* 100 events per second"/>
    <x v="2"/>
    <x v="1"/>
    <n v="9471000"/>
  </r>
  <r>
    <s v="KL4032WAPM4"/>
    <x v="318"/>
    <x v="1"/>
    <x v="73"/>
    <x v="74"/>
    <x v="21"/>
    <x v="1"/>
    <x v="1"/>
    <x v="10"/>
    <s v="25-49* 100 events per second"/>
    <x v="2"/>
    <x v="1"/>
    <n v="9540300"/>
  </r>
  <r>
    <s v="KL4032WANM4"/>
    <x v="318"/>
    <x v="1"/>
    <x v="73"/>
    <x v="74"/>
    <x v="21"/>
    <x v="1"/>
    <x v="1"/>
    <x v="13"/>
    <s v="20-24* 100 events per second"/>
    <x v="2"/>
    <x v="1"/>
    <n v="9771300"/>
  </r>
  <r>
    <s v="KL4032WAKMG"/>
    <x v="317"/>
    <x v="1"/>
    <x v="73"/>
    <x v="74"/>
    <x v="21"/>
    <x v="1"/>
    <x v="1"/>
    <x v="0"/>
    <s v="10-14* 100 events per second"/>
    <x v="1"/>
    <x v="1"/>
    <n v="10048500"/>
  </r>
  <r>
    <s v="KL4032WAMM4"/>
    <x v="318"/>
    <x v="1"/>
    <x v="73"/>
    <x v="74"/>
    <x v="21"/>
    <x v="1"/>
    <x v="1"/>
    <x v="12"/>
    <s v="15-19* 100 events per second"/>
    <x v="2"/>
    <x v="1"/>
    <n v="10071600"/>
  </r>
  <r>
    <s v="KL4032WAKM4"/>
    <x v="318"/>
    <x v="1"/>
    <x v="73"/>
    <x v="74"/>
    <x v="21"/>
    <x v="1"/>
    <x v="1"/>
    <x v="0"/>
    <s v="10-14* 100 events per second"/>
    <x v="2"/>
    <x v="1"/>
    <n v="12035100"/>
  </r>
  <r>
    <s v="KL4032WAEMG"/>
    <x v="317"/>
    <x v="1"/>
    <x v="73"/>
    <x v="74"/>
    <x v="21"/>
    <x v="1"/>
    <x v="1"/>
    <x v="11"/>
    <s v="5-9* 100 events per second"/>
    <x v="1"/>
    <x v="1"/>
    <n v="13282500"/>
  </r>
  <r>
    <s v="KL4032WAEM4"/>
    <x v="318"/>
    <x v="1"/>
    <x v="73"/>
    <x v="74"/>
    <x v="21"/>
    <x v="1"/>
    <x v="1"/>
    <x v="11"/>
    <s v="5-9* 100 events per second"/>
    <x v="2"/>
    <x v="1"/>
    <n v="15939000"/>
  </r>
  <r>
    <s v="KL4032WAVFG"/>
    <x v="319"/>
    <x v="1"/>
    <x v="73"/>
    <x v="74"/>
    <x v="21"/>
    <x v="1"/>
    <x v="1"/>
    <x v="4"/>
    <s v="1000-1499* 100 events per second"/>
    <x v="1"/>
    <x v="2"/>
    <n v="66528000"/>
  </r>
  <r>
    <s v="KL4032WAWFG"/>
    <x v="319"/>
    <x v="1"/>
    <x v="73"/>
    <x v="74"/>
    <x v="21"/>
    <x v="1"/>
    <x v="1"/>
    <x v="3"/>
    <s v="1500-2499* 100 events per second"/>
    <x v="1"/>
    <x v="2"/>
    <n v="66528000"/>
  </r>
  <r>
    <s v="KL4032WAXFG"/>
    <x v="319"/>
    <x v="1"/>
    <x v="73"/>
    <x v="74"/>
    <x v="21"/>
    <x v="1"/>
    <x v="1"/>
    <x v="2"/>
    <s v="2500-4999* 100 events per second"/>
    <x v="1"/>
    <x v="2"/>
    <n v="66528000"/>
  </r>
  <r>
    <s v="KL4032WAYFG"/>
    <x v="319"/>
    <x v="1"/>
    <x v="73"/>
    <x v="74"/>
    <x v="21"/>
    <x v="1"/>
    <x v="1"/>
    <x v="1"/>
    <s v="5000+* 100 events per second"/>
    <x v="1"/>
    <x v="2"/>
    <n v="66528000"/>
  </r>
  <r>
    <s v="KL4032WAUFG"/>
    <x v="319"/>
    <x v="1"/>
    <x v="73"/>
    <x v="74"/>
    <x v="21"/>
    <x v="1"/>
    <x v="1"/>
    <x v="5"/>
    <s v="500-999* 100 events per second"/>
    <x v="1"/>
    <x v="2"/>
    <n v="70016100"/>
  </r>
  <r>
    <s v="KL4032WATFG"/>
    <x v="319"/>
    <x v="1"/>
    <x v="73"/>
    <x v="74"/>
    <x v="21"/>
    <x v="1"/>
    <x v="1"/>
    <x v="6"/>
    <s v="250-499* 100 events per second"/>
    <x v="1"/>
    <x v="2"/>
    <n v="73712100"/>
  </r>
  <r>
    <s v="KL4032WASFG"/>
    <x v="319"/>
    <x v="1"/>
    <x v="73"/>
    <x v="74"/>
    <x v="21"/>
    <x v="1"/>
    <x v="1"/>
    <x v="8"/>
    <s v="150-249* 100 events per second"/>
    <x v="1"/>
    <x v="2"/>
    <n v="77592900"/>
  </r>
  <r>
    <s v="KL4032WAVF4"/>
    <x v="320"/>
    <x v="1"/>
    <x v="73"/>
    <x v="74"/>
    <x v="21"/>
    <x v="1"/>
    <x v="1"/>
    <x v="4"/>
    <s v="1000-1499* 100 events per second"/>
    <x v="2"/>
    <x v="2"/>
    <n v="79833600"/>
  </r>
  <r>
    <s v="KL4032WAWF4"/>
    <x v="320"/>
    <x v="1"/>
    <x v="73"/>
    <x v="74"/>
    <x v="21"/>
    <x v="1"/>
    <x v="1"/>
    <x v="3"/>
    <s v="1500-2499* 100 events per second"/>
    <x v="2"/>
    <x v="2"/>
    <n v="79833600"/>
  </r>
  <r>
    <s v="KL4032WAXF4"/>
    <x v="320"/>
    <x v="1"/>
    <x v="73"/>
    <x v="74"/>
    <x v="21"/>
    <x v="1"/>
    <x v="1"/>
    <x v="2"/>
    <s v="2500-4999* 100 events per second"/>
    <x v="2"/>
    <x v="2"/>
    <n v="79833600"/>
  </r>
  <r>
    <s v="KL4032WAYF4"/>
    <x v="320"/>
    <x v="1"/>
    <x v="73"/>
    <x v="74"/>
    <x v="21"/>
    <x v="1"/>
    <x v="1"/>
    <x v="1"/>
    <s v="5000+* 100 events per second"/>
    <x v="2"/>
    <x v="2"/>
    <n v="79833600"/>
  </r>
  <r>
    <s v="KL4032WAUF4"/>
    <x v="320"/>
    <x v="1"/>
    <x v="73"/>
    <x v="74"/>
    <x v="21"/>
    <x v="1"/>
    <x v="1"/>
    <x v="5"/>
    <s v="500-999* 100 events per second"/>
    <x v="2"/>
    <x v="2"/>
    <n v="84037800"/>
  </r>
  <r>
    <s v="KL4032WARFG"/>
    <x v="319"/>
    <x v="1"/>
    <x v="73"/>
    <x v="74"/>
    <x v="21"/>
    <x v="1"/>
    <x v="1"/>
    <x v="7"/>
    <s v="100-149* 100 events per second"/>
    <x v="1"/>
    <x v="2"/>
    <n v="86209200"/>
  </r>
  <r>
    <s v="KL4032WAQFG"/>
    <x v="319"/>
    <x v="1"/>
    <x v="73"/>
    <x v="74"/>
    <x v="21"/>
    <x v="1"/>
    <x v="1"/>
    <x v="9"/>
    <s v="50-99* 100 events per second"/>
    <x v="1"/>
    <x v="2"/>
    <n v="86879100"/>
  </r>
  <r>
    <s v="KL4032WAPFG"/>
    <x v="319"/>
    <x v="1"/>
    <x v="73"/>
    <x v="74"/>
    <x v="21"/>
    <x v="1"/>
    <x v="1"/>
    <x v="10"/>
    <s v="25-49* 100 events per second"/>
    <x v="1"/>
    <x v="2"/>
    <n v="87549000"/>
  </r>
  <r>
    <s v="KL4032WATF4"/>
    <x v="320"/>
    <x v="1"/>
    <x v="73"/>
    <x v="74"/>
    <x v="21"/>
    <x v="1"/>
    <x v="1"/>
    <x v="6"/>
    <s v="250-499* 100 events per second"/>
    <x v="2"/>
    <x v="2"/>
    <n v="88449900"/>
  </r>
  <r>
    <s v="KL4032WANFG"/>
    <x v="319"/>
    <x v="1"/>
    <x v="73"/>
    <x v="74"/>
    <x v="21"/>
    <x v="1"/>
    <x v="1"/>
    <x v="13"/>
    <s v="20-24* 100 events per second"/>
    <x v="1"/>
    <x v="2"/>
    <n v="89558700"/>
  </r>
  <r>
    <s v="KL4032WAMFG"/>
    <x v="319"/>
    <x v="1"/>
    <x v="73"/>
    <x v="74"/>
    <x v="21"/>
    <x v="1"/>
    <x v="1"/>
    <x v="12"/>
    <s v="15-19* 100 events per second"/>
    <x v="1"/>
    <x v="2"/>
    <n v="92238300"/>
  </r>
  <r>
    <s v="KL4032WASF4"/>
    <x v="320"/>
    <x v="1"/>
    <x v="73"/>
    <x v="74"/>
    <x v="21"/>
    <x v="1"/>
    <x v="1"/>
    <x v="8"/>
    <s v="150-249* 100 events per second"/>
    <x v="2"/>
    <x v="2"/>
    <n v="93116100"/>
  </r>
  <r>
    <s v="KL4032WARF4"/>
    <x v="320"/>
    <x v="1"/>
    <x v="73"/>
    <x v="74"/>
    <x v="21"/>
    <x v="1"/>
    <x v="1"/>
    <x v="7"/>
    <s v="100-149* 100 events per second"/>
    <x v="2"/>
    <x v="2"/>
    <n v="103441800"/>
  </r>
  <r>
    <s v="KL4032WAQF4"/>
    <x v="320"/>
    <x v="1"/>
    <x v="73"/>
    <x v="74"/>
    <x v="21"/>
    <x v="1"/>
    <x v="1"/>
    <x v="9"/>
    <s v="50-99* 100 events per second"/>
    <x v="2"/>
    <x v="2"/>
    <n v="104250300"/>
  </r>
  <r>
    <s v="KL4032WAPF4"/>
    <x v="320"/>
    <x v="1"/>
    <x v="73"/>
    <x v="74"/>
    <x v="21"/>
    <x v="1"/>
    <x v="1"/>
    <x v="10"/>
    <s v="25-49* 100 events per second"/>
    <x v="2"/>
    <x v="2"/>
    <n v="105058800"/>
  </r>
  <r>
    <s v="KL4032WAVDG"/>
    <x v="321"/>
    <x v="1"/>
    <x v="73"/>
    <x v="74"/>
    <x v="21"/>
    <x v="1"/>
    <x v="1"/>
    <x v="4"/>
    <s v="1000-1499* 100 events per second"/>
    <x v="1"/>
    <x v="3"/>
    <n v="106444800"/>
  </r>
  <r>
    <s v="KL4032WAWDG"/>
    <x v="321"/>
    <x v="1"/>
    <x v="73"/>
    <x v="74"/>
    <x v="21"/>
    <x v="1"/>
    <x v="1"/>
    <x v="3"/>
    <s v="1500-2499* 100 events per second"/>
    <x v="1"/>
    <x v="3"/>
    <n v="106444800"/>
  </r>
  <r>
    <s v="KL4032WAXDG"/>
    <x v="321"/>
    <x v="1"/>
    <x v="73"/>
    <x v="74"/>
    <x v="21"/>
    <x v="1"/>
    <x v="1"/>
    <x v="2"/>
    <s v="2500-4999* 100 events per second"/>
    <x v="1"/>
    <x v="3"/>
    <n v="106444800"/>
  </r>
  <r>
    <s v="KL4032WAYDG"/>
    <x v="321"/>
    <x v="1"/>
    <x v="73"/>
    <x v="74"/>
    <x v="21"/>
    <x v="1"/>
    <x v="1"/>
    <x v="1"/>
    <s v="5000+* 100 events per second"/>
    <x v="1"/>
    <x v="3"/>
    <n v="106444800"/>
  </r>
  <r>
    <s v="KL4032WANF4"/>
    <x v="320"/>
    <x v="1"/>
    <x v="73"/>
    <x v="74"/>
    <x v="21"/>
    <x v="1"/>
    <x v="1"/>
    <x v="13"/>
    <s v="20-24* 100 events per second"/>
    <x v="2"/>
    <x v="2"/>
    <n v="107461200"/>
  </r>
  <r>
    <s v="KL4032WAKFG"/>
    <x v="319"/>
    <x v="1"/>
    <x v="73"/>
    <x v="74"/>
    <x v="21"/>
    <x v="1"/>
    <x v="1"/>
    <x v="0"/>
    <s v="10-14* 100 events per second"/>
    <x v="1"/>
    <x v="2"/>
    <n v="110418000"/>
  </r>
  <r>
    <s v="KL4032WAMF4"/>
    <x v="320"/>
    <x v="1"/>
    <x v="73"/>
    <x v="74"/>
    <x v="21"/>
    <x v="1"/>
    <x v="1"/>
    <x v="12"/>
    <s v="15-19* 100 events per second"/>
    <x v="2"/>
    <x v="2"/>
    <n v="110695200"/>
  </r>
  <r>
    <s v="KL4032WAUDG"/>
    <x v="321"/>
    <x v="1"/>
    <x v="73"/>
    <x v="74"/>
    <x v="21"/>
    <x v="1"/>
    <x v="1"/>
    <x v="5"/>
    <s v="500-999* 100 events per second"/>
    <x v="1"/>
    <x v="3"/>
    <n v="112035000"/>
  </r>
  <r>
    <s v="KL4032WATDG"/>
    <x v="321"/>
    <x v="1"/>
    <x v="73"/>
    <x v="74"/>
    <x v="21"/>
    <x v="1"/>
    <x v="1"/>
    <x v="6"/>
    <s v="250-499* 100 events per second"/>
    <x v="1"/>
    <x v="3"/>
    <n v="117925500"/>
  </r>
  <r>
    <s v="KL4032WASDG"/>
    <x v="321"/>
    <x v="1"/>
    <x v="73"/>
    <x v="74"/>
    <x v="21"/>
    <x v="1"/>
    <x v="1"/>
    <x v="8"/>
    <s v="150-249* 100 events per second"/>
    <x v="1"/>
    <x v="3"/>
    <n v="124139400"/>
  </r>
  <r>
    <s v="KL4032WAVD4"/>
    <x v="322"/>
    <x v="1"/>
    <x v="73"/>
    <x v="74"/>
    <x v="21"/>
    <x v="1"/>
    <x v="1"/>
    <x v="4"/>
    <s v="1000-1499* 100 events per second"/>
    <x v="2"/>
    <x v="3"/>
    <n v="127719900"/>
  </r>
  <r>
    <s v="KL4032WAWD4"/>
    <x v="322"/>
    <x v="1"/>
    <x v="73"/>
    <x v="74"/>
    <x v="21"/>
    <x v="1"/>
    <x v="1"/>
    <x v="3"/>
    <s v="1500-2499* 100 events per second"/>
    <x v="2"/>
    <x v="3"/>
    <n v="127719900"/>
  </r>
  <r>
    <s v="KL4032WAXD4"/>
    <x v="322"/>
    <x v="1"/>
    <x v="73"/>
    <x v="74"/>
    <x v="21"/>
    <x v="1"/>
    <x v="1"/>
    <x v="2"/>
    <s v="2500-4999* 100 events per second"/>
    <x v="2"/>
    <x v="3"/>
    <n v="127719900"/>
  </r>
  <r>
    <s v="KL4032WAYD4"/>
    <x v="322"/>
    <x v="1"/>
    <x v="73"/>
    <x v="74"/>
    <x v="21"/>
    <x v="1"/>
    <x v="1"/>
    <x v="1"/>
    <s v="5000+* 100 events per second"/>
    <x v="2"/>
    <x v="3"/>
    <n v="127719900"/>
  </r>
  <r>
    <s v="KL4032WAKF4"/>
    <x v="320"/>
    <x v="1"/>
    <x v="73"/>
    <x v="74"/>
    <x v="21"/>
    <x v="1"/>
    <x v="1"/>
    <x v="0"/>
    <s v="10-14* 100 events per second"/>
    <x v="2"/>
    <x v="2"/>
    <n v="132501600"/>
  </r>
  <r>
    <s v="KL4032WAUD4"/>
    <x v="322"/>
    <x v="1"/>
    <x v="73"/>
    <x v="74"/>
    <x v="21"/>
    <x v="1"/>
    <x v="1"/>
    <x v="5"/>
    <s v="500-999* 100 events per second"/>
    <x v="2"/>
    <x v="3"/>
    <n v="134442000"/>
  </r>
  <r>
    <s v="KL4032WARDG"/>
    <x v="321"/>
    <x v="1"/>
    <x v="73"/>
    <x v="74"/>
    <x v="21"/>
    <x v="1"/>
    <x v="1"/>
    <x v="7"/>
    <s v="100-149* 100 events per second"/>
    <x v="1"/>
    <x v="3"/>
    <n v="137930100"/>
  </r>
  <r>
    <s v="KL4032WAQDG"/>
    <x v="321"/>
    <x v="1"/>
    <x v="73"/>
    <x v="74"/>
    <x v="21"/>
    <x v="1"/>
    <x v="1"/>
    <x v="9"/>
    <s v="50-99* 100 events per second"/>
    <x v="1"/>
    <x v="3"/>
    <n v="139015800"/>
  </r>
  <r>
    <s v="KL4032WAPDG"/>
    <x v="321"/>
    <x v="1"/>
    <x v="73"/>
    <x v="74"/>
    <x v="21"/>
    <x v="1"/>
    <x v="1"/>
    <x v="10"/>
    <s v="25-49* 100 events per second"/>
    <x v="1"/>
    <x v="3"/>
    <n v="140078400"/>
  </r>
  <r>
    <s v="KL4032WATD4"/>
    <x v="322"/>
    <x v="1"/>
    <x v="73"/>
    <x v="74"/>
    <x v="21"/>
    <x v="1"/>
    <x v="1"/>
    <x v="6"/>
    <s v="250-499* 100 events per second"/>
    <x v="2"/>
    <x v="3"/>
    <n v="141510600"/>
  </r>
  <r>
    <s v="KL4032WANDG"/>
    <x v="321"/>
    <x v="1"/>
    <x v="73"/>
    <x v="74"/>
    <x v="21"/>
    <x v="1"/>
    <x v="1"/>
    <x v="13"/>
    <s v="20-24* 100 events per second"/>
    <x v="1"/>
    <x v="3"/>
    <n v="143289300"/>
  </r>
  <r>
    <s v="KL4032WAEFG"/>
    <x v="319"/>
    <x v="1"/>
    <x v="73"/>
    <x v="74"/>
    <x v="21"/>
    <x v="1"/>
    <x v="1"/>
    <x v="11"/>
    <s v="5-9* 100 events per second"/>
    <x v="1"/>
    <x v="2"/>
    <n v="146107500"/>
  </r>
  <r>
    <s v="KL4032WAMDG"/>
    <x v="321"/>
    <x v="1"/>
    <x v="73"/>
    <x v="74"/>
    <x v="21"/>
    <x v="1"/>
    <x v="1"/>
    <x v="12"/>
    <s v="15-19* 100 events per second"/>
    <x v="1"/>
    <x v="3"/>
    <n v="147585900"/>
  </r>
  <r>
    <s v="KL4032WASD4"/>
    <x v="322"/>
    <x v="1"/>
    <x v="73"/>
    <x v="74"/>
    <x v="21"/>
    <x v="1"/>
    <x v="1"/>
    <x v="8"/>
    <s v="150-249* 100 events per second"/>
    <x v="2"/>
    <x v="3"/>
    <n v="148971900"/>
  </r>
  <r>
    <s v="KL4032WAVTG"/>
    <x v="323"/>
    <x v="1"/>
    <x v="73"/>
    <x v="74"/>
    <x v="21"/>
    <x v="1"/>
    <x v="1"/>
    <x v="4"/>
    <s v="1000-1499* 100 events per second"/>
    <x v="1"/>
    <x v="4"/>
    <n v="152991300"/>
  </r>
  <r>
    <s v="KL4032WAWTG"/>
    <x v="323"/>
    <x v="1"/>
    <x v="73"/>
    <x v="74"/>
    <x v="21"/>
    <x v="1"/>
    <x v="1"/>
    <x v="3"/>
    <s v="1500-2499* 100 events per second"/>
    <x v="1"/>
    <x v="4"/>
    <n v="152991300"/>
  </r>
  <r>
    <s v="KL4032WAXTG"/>
    <x v="323"/>
    <x v="1"/>
    <x v="73"/>
    <x v="74"/>
    <x v="21"/>
    <x v="1"/>
    <x v="1"/>
    <x v="2"/>
    <s v="2500-4999* 100 events per second"/>
    <x v="1"/>
    <x v="4"/>
    <n v="152991300"/>
  </r>
  <r>
    <s v="KL4032WAYTG"/>
    <x v="323"/>
    <x v="1"/>
    <x v="73"/>
    <x v="74"/>
    <x v="21"/>
    <x v="1"/>
    <x v="1"/>
    <x v="1"/>
    <s v="5000+* 100 events per second"/>
    <x v="1"/>
    <x v="4"/>
    <n v="152991300"/>
  </r>
  <r>
    <s v="KL4032WAUTG"/>
    <x v="323"/>
    <x v="1"/>
    <x v="73"/>
    <x v="74"/>
    <x v="21"/>
    <x v="1"/>
    <x v="1"/>
    <x v="5"/>
    <s v="500-999* 100 events per second"/>
    <x v="1"/>
    <x v="4"/>
    <n v="161053200"/>
  </r>
  <r>
    <s v="KL4032WARD4"/>
    <x v="322"/>
    <x v="1"/>
    <x v="73"/>
    <x v="74"/>
    <x v="21"/>
    <x v="1"/>
    <x v="1"/>
    <x v="7"/>
    <s v="100-149* 100 events per second"/>
    <x v="2"/>
    <x v="3"/>
    <n v="165511500"/>
  </r>
  <r>
    <s v="KL4032WAQD4"/>
    <x v="322"/>
    <x v="1"/>
    <x v="73"/>
    <x v="74"/>
    <x v="21"/>
    <x v="1"/>
    <x v="1"/>
    <x v="9"/>
    <s v="50-99* 100 events per second"/>
    <x v="2"/>
    <x v="3"/>
    <n v="166805100"/>
  </r>
  <r>
    <s v="KL4032WAPD4"/>
    <x v="322"/>
    <x v="1"/>
    <x v="73"/>
    <x v="74"/>
    <x v="21"/>
    <x v="1"/>
    <x v="1"/>
    <x v="10"/>
    <s v="25-49* 100 events per second"/>
    <x v="2"/>
    <x v="3"/>
    <n v="168098700"/>
  </r>
  <r>
    <s v="KL4032WATTG"/>
    <x v="323"/>
    <x v="1"/>
    <x v="73"/>
    <x v="74"/>
    <x v="21"/>
    <x v="1"/>
    <x v="1"/>
    <x v="6"/>
    <s v="250-499* 100 events per second"/>
    <x v="1"/>
    <x v="4"/>
    <n v="169530900"/>
  </r>
  <r>
    <s v="KL4032WAND4"/>
    <x v="322"/>
    <x v="1"/>
    <x v="73"/>
    <x v="74"/>
    <x v="21"/>
    <x v="1"/>
    <x v="1"/>
    <x v="13"/>
    <s v="20-24* 100 events per second"/>
    <x v="2"/>
    <x v="3"/>
    <n v="171956400"/>
  </r>
  <r>
    <s v="KL4032WAEF4"/>
    <x v="320"/>
    <x v="1"/>
    <x v="73"/>
    <x v="74"/>
    <x v="21"/>
    <x v="1"/>
    <x v="1"/>
    <x v="11"/>
    <s v="5-9* 100 events per second"/>
    <x v="2"/>
    <x v="2"/>
    <n v="175329000"/>
  </r>
  <r>
    <s v="KL4032WAKDG"/>
    <x v="321"/>
    <x v="1"/>
    <x v="73"/>
    <x v="74"/>
    <x v="21"/>
    <x v="1"/>
    <x v="1"/>
    <x v="0"/>
    <s v="10-14* 100 events per second"/>
    <x v="1"/>
    <x v="3"/>
    <n v="176668800"/>
  </r>
  <r>
    <s v="KL4032WAMD4"/>
    <x v="322"/>
    <x v="1"/>
    <x v="73"/>
    <x v="74"/>
    <x v="21"/>
    <x v="1"/>
    <x v="1"/>
    <x v="12"/>
    <s v="15-19* 100 events per second"/>
    <x v="2"/>
    <x v="3"/>
    <n v="177107700"/>
  </r>
  <r>
    <s v="KL4032WASTG"/>
    <x v="323"/>
    <x v="1"/>
    <x v="73"/>
    <x v="74"/>
    <x v="21"/>
    <x v="1"/>
    <x v="1"/>
    <x v="8"/>
    <s v="150-249* 100 events per second"/>
    <x v="1"/>
    <x v="4"/>
    <n v="178447500"/>
  </r>
  <r>
    <s v="KL4032WAVT4"/>
    <x v="324"/>
    <x v="1"/>
    <x v="73"/>
    <x v="74"/>
    <x v="21"/>
    <x v="1"/>
    <x v="1"/>
    <x v="4"/>
    <s v="1000-1499* 100 events per second"/>
    <x v="2"/>
    <x v="4"/>
    <n v="183598800"/>
  </r>
  <r>
    <s v="KL4032WAWT4"/>
    <x v="324"/>
    <x v="1"/>
    <x v="73"/>
    <x v="74"/>
    <x v="21"/>
    <x v="1"/>
    <x v="1"/>
    <x v="3"/>
    <s v="1500-2499* 100 events per second"/>
    <x v="2"/>
    <x v="4"/>
    <n v="183598800"/>
  </r>
  <r>
    <s v="KL4032WAXT4"/>
    <x v="324"/>
    <x v="1"/>
    <x v="73"/>
    <x v="74"/>
    <x v="21"/>
    <x v="1"/>
    <x v="1"/>
    <x v="2"/>
    <s v="2500-4999* 100 events per second"/>
    <x v="2"/>
    <x v="4"/>
    <n v="183598800"/>
  </r>
  <r>
    <s v="KL4032WAYT4"/>
    <x v="324"/>
    <x v="1"/>
    <x v="73"/>
    <x v="74"/>
    <x v="21"/>
    <x v="1"/>
    <x v="1"/>
    <x v="1"/>
    <s v="5000+* 100 events per second"/>
    <x v="2"/>
    <x v="4"/>
    <n v="183598800"/>
  </r>
  <r>
    <s v="KL4032WAUT4"/>
    <x v="324"/>
    <x v="1"/>
    <x v="73"/>
    <x v="74"/>
    <x v="21"/>
    <x v="1"/>
    <x v="1"/>
    <x v="5"/>
    <s v="500-999* 100 events per second"/>
    <x v="2"/>
    <x v="4"/>
    <n v="193254600"/>
  </r>
  <r>
    <s v="KL4032WARTG"/>
    <x v="323"/>
    <x v="1"/>
    <x v="73"/>
    <x v="74"/>
    <x v="21"/>
    <x v="1"/>
    <x v="1"/>
    <x v="7"/>
    <s v="100-149* 100 events per second"/>
    <x v="1"/>
    <x v="4"/>
    <n v="198290400"/>
  </r>
  <r>
    <s v="KL4032WAQTG"/>
    <x v="323"/>
    <x v="1"/>
    <x v="73"/>
    <x v="74"/>
    <x v="21"/>
    <x v="1"/>
    <x v="1"/>
    <x v="9"/>
    <s v="50-99* 100 events per second"/>
    <x v="1"/>
    <x v="4"/>
    <n v="199815000"/>
  </r>
  <r>
    <s v="KL4032WAPTG"/>
    <x v="323"/>
    <x v="1"/>
    <x v="73"/>
    <x v="74"/>
    <x v="21"/>
    <x v="1"/>
    <x v="1"/>
    <x v="10"/>
    <s v="25-49* 100 events per second"/>
    <x v="1"/>
    <x v="4"/>
    <n v="201362700"/>
  </r>
  <r>
    <s v="KL4032WATT4"/>
    <x v="324"/>
    <x v="1"/>
    <x v="73"/>
    <x v="74"/>
    <x v="21"/>
    <x v="1"/>
    <x v="1"/>
    <x v="6"/>
    <s v="250-499* 100 events per second"/>
    <x v="2"/>
    <x v="4"/>
    <n v="203441700"/>
  </r>
  <r>
    <s v="KL4032WANTG"/>
    <x v="323"/>
    <x v="1"/>
    <x v="73"/>
    <x v="74"/>
    <x v="21"/>
    <x v="1"/>
    <x v="1"/>
    <x v="13"/>
    <s v="20-24* 100 events per second"/>
    <x v="1"/>
    <x v="4"/>
    <n v="205982700"/>
  </r>
  <r>
    <s v="KL4032WAKD4"/>
    <x v="322"/>
    <x v="1"/>
    <x v="73"/>
    <x v="74"/>
    <x v="21"/>
    <x v="1"/>
    <x v="1"/>
    <x v="0"/>
    <s v="10-14* 100 events per second"/>
    <x v="2"/>
    <x v="3"/>
    <n v="212011800"/>
  </r>
  <r>
    <s v="KL4032WAMTG"/>
    <x v="323"/>
    <x v="1"/>
    <x v="73"/>
    <x v="74"/>
    <x v="21"/>
    <x v="1"/>
    <x v="1"/>
    <x v="12"/>
    <s v="15-19* 100 events per second"/>
    <x v="1"/>
    <x v="4"/>
    <n v="212150400"/>
  </r>
  <r>
    <s v="KL4032WAST4"/>
    <x v="324"/>
    <x v="1"/>
    <x v="73"/>
    <x v="74"/>
    <x v="21"/>
    <x v="1"/>
    <x v="1"/>
    <x v="8"/>
    <s v="150-249* 100 events per second"/>
    <x v="2"/>
    <x v="4"/>
    <n v="214137000"/>
  </r>
  <r>
    <s v="KL4032WAEDG"/>
    <x v="321"/>
    <x v="1"/>
    <x v="73"/>
    <x v="74"/>
    <x v="21"/>
    <x v="1"/>
    <x v="1"/>
    <x v="11"/>
    <s v="5-9* 100 events per second"/>
    <x v="1"/>
    <x v="3"/>
    <n v="233772000"/>
  </r>
  <r>
    <s v="KL4032WART4"/>
    <x v="324"/>
    <x v="1"/>
    <x v="73"/>
    <x v="74"/>
    <x v="21"/>
    <x v="1"/>
    <x v="1"/>
    <x v="7"/>
    <s v="100-149* 100 events per second"/>
    <x v="2"/>
    <x v="4"/>
    <n v="237930000"/>
  </r>
  <r>
    <s v="KL4032WAQT4"/>
    <x v="324"/>
    <x v="1"/>
    <x v="73"/>
    <x v="74"/>
    <x v="21"/>
    <x v="1"/>
    <x v="1"/>
    <x v="9"/>
    <s v="50-99* 100 events per second"/>
    <x v="2"/>
    <x v="4"/>
    <n v="239778000"/>
  </r>
  <r>
    <s v="KL4032WAPT4"/>
    <x v="324"/>
    <x v="1"/>
    <x v="73"/>
    <x v="74"/>
    <x v="21"/>
    <x v="1"/>
    <x v="1"/>
    <x v="10"/>
    <s v="25-49* 100 events per second"/>
    <x v="2"/>
    <x v="4"/>
    <n v="241626000"/>
  </r>
  <r>
    <s v="KL4032WANT4"/>
    <x v="324"/>
    <x v="1"/>
    <x v="73"/>
    <x v="74"/>
    <x v="21"/>
    <x v="1"/>
    <x v="1"/>
    <x v="13"/>
    <s v="20-24* 100 events per second"/>
    <x v="2"/>
    <x v="4"/>
    <n v="247193100"/>
  </r>
  <r>
    <s v="KL4032WAKTG"/>
    <x v="323"/>
    <x v="1"/>
    <x v="73"/>
    <x v="74"/>
    <x v="21"/>
    <x v="1"/>
    <x v="1"/>
    <x v="0"/>
    <s v="10-14* 100 events per second"/>
    <x v="1"/>
    <x v="4"/>
    <n v="253961400"/>
  </r>
  <r>
    <s v="KL4032WAMT4"/>
    <x v="324"/>
    <x v="1"/>
    <x v="73"/>
    <x v="74"/>
    <x v="21"/>
    <x v="1"/>
    <x v="1"/>
    <x v="12"/>
    <s v="15-19* 100 events per second"/>
    <x v="2"/>
    <x v="4"/>
    <n v="254585100"/>
  </r>
  <r>
    <s v="KL4032WAED4"/>
    <x v="322"/>
    <x v="1"/>
    <x v="73"/>
    <x v="74"/>
    <x v="21"/>
    <x v="1"/>
    <x v="1"/>
    <x v="11"/>
    <s v="5-9* 100 events per second"/>
    <x v="2"/>
    <x v="3"/>
    <n v="280526400"/>
  </r>
  <r>
    <s v="KL4032WAKT4"/>
    <x v="324"/>
    <x v="1"/>
    <x v="73"/>
    <x v="74"/>
    <x v="21"/>
    <x v="1"/>
    <x v="1"/>
    <x v="0"/>
    <s v="10-14* 100 events per second"/>
    <x v="2"/>
    <x v="4"/>
    <n v="304758300"/>
  </r>
  <r>
    <s v="KL4032WAETG"/>
    <x v="323"/>
    <x v="1"/>
    <x v="73"/>
    <x v="74"/>
    <x v="21"/>
    <x v="1"/>
    <x v="1"/>
    <x v="11"/>
    <s v="5-9* 100 events per second"/>
    <x v="1"/>
    <x v="4"/>
    <n v="336058800"/>
  </r>
  <r>
    <s v="KL4032WAET4"/>
    <x v="324"/>
    <x v="1"/>
    <x v="73"/>
    <x v="74"/>
    <x v="21"/>
    <x v="1"/>
    <x v="1"/>
    <x v="11"/>
    <s v="5-9* 100 events per second"/>
    <x v="2"/>
    <x v="4"/>
    <n v="403256700"/>
  </r>
  <r>
    <s v="KL4034WAVMG"/>
    <x v="325"/>
    <x v="1"/>
    <x v="74"/>
    <x v="75"/>
    <x v="21"/>
    <x v="1"/>
    <x v="1"/>
    <x v="4"/>
    <s v="1000-1499* 100 events per second"/>
    <x v="1"/>
    <x v="1"/>
    <n v="6953100"/>
  </r>
  <r>
    <s v="KL4034WAWMG"/>
    <x v="325"/>
    <x v="1"/>
    <x v="74"/>
    <x v="75"/>
    <x v="21"/>
    <x v="1"/>
    <x v="1"/>
    <x v="3"/>
    <s v="1500-2499* 100 events per second"/>
    <x v="1"/>
    <x v="1"/>
    <n v="6953100"/>
  </r>
  <r>
    <s v="KL4034WAXMG"/>
    <x v="325"/>
    <x v="1"/>
    <x v="74"/>
    <x v="75"/>
    <x v="21"/>
    <x v="1"/>
    <x v="1"/>
    <x v="2"/>
    <s v="2500-4999* 100 events per second"/>
    <x v="1"/>
    <x v="1"/>
    <n v="6953100"/>
  </r>
  <r>
    <s v="KL4034WAYMG"/>
    <x v="325"/>
    <x v="1"/>
    <x v="74"/>
    <x v="75"/>
    <x v="21"/>
    <x v="1"/>
    <x v="1"/>
    <x v="1"/>
    <s v="5000+* 100 events per second"/>
    <x v="1"/>
    <x v="1"/>
    <n v="6953100"/>
  </r>
  <r>
    <s v="KL4034WAUMG"/>
    <x v="325"/>
    <x v="1"/>
    <x v="74"/>
    <x v="75"/>
    <x v="21"/>
    <x v="1"/>
    <x v="1"/>
    <x v="5"/>
    <s v="500-999* 100 events per second"/>
    <x v="1"/>
    <x v="1"/>
    <n v="7322700"/>
  </r>
  <r>
    <s v="KL4034WATMG"/>
    <x v="325"/>
    <x v="1"/>
    <x v="74"/>
    <x v="75"/>
    <x v="21"/>
    <x v="1"/>
    <x v="1"/>
    <x v="6"/>
    <s v="250-499* 100 events per second"/>
    <x v="1"/>
    <x v="1"/>
    <n v="7715400"/>
  </r>
  <r>
    <s v="KL4034WASMG"/>
    <x v="325"/>
    <x v="1"/>
    <x v="74"/>
    <x v="75"/>
    <x v="21"/>
    <x v="1"/>
    <x v="1"/>
    <x v="8"/>
    <s v="150-249* 100 events per second"/>
    <x v="1"/>
    <x v="1"/>
    <n v="8108100"/>
  </r>
  <r>
    <s v="KL4034WAVM4"/>
    <x v="326"/>
    <x v="1"/>
    <x v="74"/>
    <x v="75"/>
    <x v="21"/>
    <x v="1"/>
    <x v="1"/>
    <x v="4"/>
    <s v="1000-1499* 100 events per second"/>
    <x v="2"/>
    <x v="1"/>
    <n v="8339100"/>
  </r>
  <r>
    <s v="KL4034WAWM4"/>
    <x v="326"/>
    <x v="1"/>
    <x v="74"/>
    <x v="75"/>
    <x v="21"/>
    <x v="1"/>
    <x v="1"/>
    <x v="3"/>
    <s v="1500-2499* 100 events per second"/>
    <x v="2"/>
    <x v="1"/>
    <n v="8339100"/>
  </r>
  <r>
    <s v="KL4034WAXM4"/>
    <x v="326"/>
    <x v="1"/>
    <x v="74"/>
    <x v="75"/>
    <x v="21"/>
    <x v="1"/>
    <x v="1"/>
    <x v="2"/>
    <s v="2500-4999* 100 events per second"/>
    <x v="2"/>
    <x v="1"/>
    <n v="8339100"/>
  </r>
  <r>
    <s v="KL4034WAYM4"/>
    <x v="326"/>
    <x v="1"/>
    <x v="74"/>
    <x v="75"/>
    <x v="21"/>
    <x v="1"/>
    <x v="1"/>
    <x v="1"/>
    <s v="5000+* 100 events per second"/>
    <x v="2"/>
    <x v="1"/>
    <n v="8339100"/>
  </r>
  <r>
    <s v="KL4034WAUM4"/>
    <x v="326"/>
    <x v="1"/>
    <x v="74"/>
    <x v="75"/>
    <x v="21"/>
    <x v="1"/>
    <x v="1"/>
    <x v="5"/>
    <s v="500-999* 100 events per second"/>
    <x v="2"/>
    <x v="1"/>
    <n v="8778000"/>
  </r>
  <r>
    <s v="KL4034WARMG"/>
    <x v="325"/>
    <x v="1"/>
    <x v="74"/>
    <x v="75"/>
    <x v="21"/>
    <x v="1"/>
    <x v="1"/>
    <x v="7"/>
    <s v="100-149* 100 events per second"/>
    <x v="1"/>
    <x v="1"/>
    <n v="9009000"/>
  </r>
  <r>
    <s v="KL4034WAQMG"/>
    <x v="325"/>
    <x v="1"/>
    <x v="74"/>
    <x v="75"/>
    <x v="21"/>
    <x v="1"/>
    <x v="1"/>
    <x v="9"/>
    <s v="50-99* 100 events per second"/>
    <x v="1"/>
    <x v="1"/>
    <n v="9078300"/>
  </r>
  <r>
    <s v="KL4034WAPMG"/>
    <x v="325"/>
    <x v="1"/>
    <x v="74"/>
    <x v="75"/>
    <x v="21"/>
    <x v="1"/>
    <x v="1"/>
    <x v="10"/>
    <s v="25-49* 100 events per second"/>
    <x v="1"/>
    <x v="1"/>
    <n v="9147600"/>
  </r>
  <r>
    <s v="KL4034WATM4"/>
    <x v="326"/>
    <x v="1"/>
    <x v="74"/>
    <x v="75"/>
    <x v="21"/>
    <x v="1"/>
    <x v="1"/>
    <x v="6"/>
    <s v="250-499* 100 events per second"/>
    <x v="2"/>
    <x v="1"/>
    <n v="9240000"/>
  </r>
  <r>
    <s v="KL4034WANMG"/>
    <x v="325"/>
    <x v="1"/>
    <x v="74"/>
    <x v="75"/>
    <x v="21"/>
    <x v="1"/>
    <x v="1"/>
    <x v="13"/>
    <s v="20-24* 100 events per second"/>
    <x v="1"/>
    <x v="1"/>
    <n v="9355500"/>
  </r>
  <r>
    <s v="KL4034WAMMG"/>
    <x v="325"/>
    <x v="1"/>
    <x v="74"/>
    <x v="75"/>
    <x v="21"/>
    <x v="1"/>
    <x v="1"/>
    <x v="12"/>
    <s v="15-19* 100 events per second"/>
    <x v="1"/>
    <x v="1"/>
    <n v="9632700"/>
  </r>
  <r>
    <s v="KL4034WASM4"/>
    <x v="326"/>
    <x v="1"/>
    <x v="74"/>
    <x v="75"/>
    <x v="21"/>
    <x v="1"/>
    <x v="1"/>
    <x v="8"/>
    <s v="150-249* 100 events per second"/>
    <x v="2"/>
    <x v="1"/>
    <n v="9725100"/>
  </r>
  <r>
    <s v="KL4034WARM4"/>
    <x v="326"/>
    <x v="1"/>
    <x v="74"/>
    <x v="75"/>
    <x v="21"/>
    <x v="1"/>
    <x v="1"/>
    <x v="7"/>
    <s v="100-149* 100 events per second"/>
    <x v="2"/>
    <x v="1"/>
    <n v="10810800"/>
  </r>
  <r>
    <s v="KL4034WAQM4"/>
    <x v="326"/>
    <x v="1"/>
    <x v="74"/>
    <x v="75"/>
    <x v="21"/>
    <x v="1"/>
    <x v="1"/>
    <x v="9"/>
    <s v="50-99* 100 events per second"/>
    <x v="2"/>
    <x v="1"/>
    <n v="10903200"/>
  </r>
  <r>
    <s v="KL4034WAPM4"/>
    <x v="326"/>
    <x v="1"/>
    <x v="74"/>
    <x v="75"/>
    <x v="21"/>
    <x v="1"/>
    <x v="1"/>
    <x v="10"/>
    <s v="25-49* 100 events per second"/>
    <x v="2"/>
    <x v="1"/>
    <n v="10972500"/>
  </r>
  <r>
    <s v="KL4034WANM4"/>
    <x v="326"/>
    <x v="1"/>
    <x v="74"/>
    <x v="75"/>
    <x v="21"/>
    <x v="1"/>
    <x v="1"/>
    <x v="13"/>
    <s v="20-24* 100 events per second"/>
    <x v="2"/>
    <x v="1"/>
    <n v="11226600"/>
  </r>
  <r>
    <s v="KL4034WAKMG"/>
    <x v="325"/>
    <x v="1"/>
    <x v="74"/>
    <x v="75"/>
    <x v="21"/>
    <x v="1"/>
    <x v="1"/>
    <x v="0"/>
    <s v="10-14* 100 events per second"/>
    <x v="1"/>
    <x v="1"/>
    <n v="11550000"/>
  </r>
  <r>
    <s v="KL4034WAMM4"/>
    <x v="326"/>
    <x v="1"/>
    <x v="74"/>
    <x v="75"/>
    <x v="21"/>
    <x v="1"/>
    <x v="1"/>
    <x v="12"/>
    <s v="15-19* 100 events per second"/>
    <x v="2"/>
    <x v="1"/>
    <n v="11573100"/>
  </r>
  <r>
    <s v="KL4034WAKM4"/>
    <x v="326"/>
    <x v="1"/>
    <x v="74"/>
    <x v="75"/>
    <x v="21"/>
    <x v="1"/>
    <x v="1"/>
    <x v="0"/>
    <s v="10-14* 100 events per second"/>
    <x v="2"/>
    <x v="1"/>
    <n v="13860000"/>
  </r>
  <r>
    <s v="KL4034WAEMG"/>
    <x v="325"/>
    <x v="1"/>
    <x v="74"/>
    <x v="75"/>
    <x v="21"/>
    <x v="1"/>
    <x v="1"/>
    <x v="11"/>
    <s v="5-9* 100 events per second"/>
    <x v="1"/>
    <x v="1"/>
    <n v="15269100"/>
  </r>
  <r>
    <s v="KL4034WAEM4"/>
    <x v="326"/>
    <x v="1"/>
    <x v="74"/>
    <x v="75"/>
    <x v="21"/>
    <x v="1"/>
    <x v="1"/>
    <x v="11"/>
    <s v="5-9* 100 events per second"/>
    <x v="2"/>
    <x v="1"/>
    <n v="18341400"/>
  </r>
  <r>
    <s v="KL4034WAVFG"/>
    <x v="327"/>
    <x v="1"/>
    <x v="74"/>
    <x v="75"/>
    <x v="21"/>
    <x v="1"/>
    <x v="1"/>
    <x v="4"/>
    <s v="1000-1499* 100 events per second"/>
    <x v="1"/>
    <x v="2"/>
    <n v="76484100"/>
  </r>
  <r>
    <s v="KL4034WAWFG"/>
    <x v="327"/>
    <x v="1"/>
    <x v="74"/>
    <x v="75"/>
    <x v="21"/>
    <x v="1"/>
    <x v="1"/>
    <x v="3"/>
    <s v="1500-2499* 100 events per second"/>
    <x v="1"/>
    <x v="2"/>
    <n v="76484100"/>
  </r>
  <r>
    <s v="KL4034WAXFG"/>
    <x v="327"/>
    <x v="1"/>
    <x v="74"/>
    <x v="75"/>
    <x v="21"/>
    <x v="1"/>
    <x v="1"/>
    <x v="2"/>
    <s v="2500-4999* 100 events per second"/>
    <x v="1"/>
    <x v="2"/>
    <n v="76484100"/>
  </r>
  <r>
    <s v="KL4034WAYFG"/>
    <x v="327"/>
    <x v="1"/>
    <x v="74"/>
    <x v="75"/>
    <x v="21"/>
    <x v="1"/>
    <x v="1"/>
    <x v="1"/>
    <s v="5000+* 100 events per second"/>
    <x v="1"/>
    <x v="2"/>
    <n v="76484100"/>
  </r>
  <r>
    <s v="KL4034WAUFG"/>
    <x v="327"/>
    <x v="1"/>
    <x v="74"/>
    <x v="75"/>
    <x v="21"/>
    <x v="1"/>
    <x v="1"/>
    <x v="5"/>
    <s v="500-999* 100 events per second"/>
    <x v="1"/>
    <x v="2"/>
    <n v="80503500"/>
  </r>
  <r>
    <s v="KL4034WATFG"/>
    <x v="327"/>
    <x v="1"/>
    <x v="74"/>
    <x v="75"/>
    <x v="21"/>
    <x v="1"/>
    <x v="1"/>
    <x v="6"/>
    <s v="250-499* 100 events per second"/>
    <x v="1"/>
    <x v="2"/>
    <n v="84753900"/>
  </r>
  <r>
    <s v="KL4034WASFG"/>
    <x v="327"/>
    <x v="1"/>
    <x v="74"/>
    <x v="75"/>
    <x v="21"/>
    <x v="1"/>
    <x v="1"/>
    <x v="8"/>
    <s v="150-249* 100 events per second"/>
    <x v="1"/>
    <x v="2"/>
    <n v="89212200"/>
  </r>
  <r>
    <s v="KL4034WAVF4"/>
    <x v="328"/>
    <x v="1"/>
    <x v="74"/>
    <x v="75"/>
    <x v="21"/>
    <x v="1"/>
    <x v="1"/>
    <x v="4"/>
    <s v="1000-1499* 100 events per second"/>
    <x v="2"/>
    <x v="2"/>
    <n v="91776300"/>
  </r>
  <r>
    <s v="KL4034WAWF4"/>
    <x v="328"/>
    <x v="1"/>
    <x v="74"/>
    <x v="75"/>
    <x v="21"/>
    <x v="1"/>
    <x v="1"/>
    <x v="3"/>
    <s v="1500-2499* 100 events per second"/>
    <x v="2"/>
    <x v="2"/>
    <n v="91776300"/>
  </r>
  <r>
    <s v="KL4034WAXF4"/>
    <x v="328"/>
    <x v="1"/>
    <x v="74"/>
    <x v="75"/>
    <x v="21"/>
    <x v="1"/>
    <x v="1"/>
    <x v="2"/>
    <s v="2500-4999* 100 events per second"/>
    <x v="2"/>
    <x v="2"/>
    <n v="91776300"/>
  </r>
  <r>
    <s v="KL4034WAYF4"/>
    <x v="328"/>
    <x v="1"/>
    <x v="74"/>
    <x v="75"/>
    <x v="21"/>
    <x v="1"/>
    <x v="1"/>
    <x v="1"/>
    <s v="5000+* 100 events per second"/>
    <x v="2"/>
    <x v="2"/>
    <n v="91776300"/>
  </r>
  <r>
    <s v="KL4034WAUF4"/>
    <x v="328"/>
    <x v="1"/>
    <x v="74"/>
    <x v="75"/>
    <x v="21"/>
    <x v="1"/>
    <x v="1"/>
    <x v="5"/>
    <s v="500-999* 100 events per second"/>
    <x v="2"/>
    <x v="2"/>
    <n v="96604200"/>
  </r>
  <r>
    <s v="KL4034WARFG"/>
    <x v="327"/>
    <x v="1"/>
    <x v="74"/>
    <x v="75"/>
    <x v="21"/>
    <x v="1"/>
    <x v="1"/>
    <x v="7"/>
    <s v="100-149* 100 events per second"/>
    <x v="1"/>
    <x v="2"/>
    <n v="99122100"/>
  </r>
  <r>
    <s v="KL4034WAQFG"/>
    <x v="327"/>
    <x v="1"/>
    <x v="74"/>
    <x v="75"/>
    <x v="21"/>
    <x v="1"/>
    <x v="1"/>
    <x v="9"/>
    <s v="50-99* 100 events per second"/>
    <x v="1"/>
    <x v="2"/>
    <n v="99907500"/>
  </r>
  <r>
    <s v="KL4034WAPFG"/>
    <x v="327"/>
    <x v="1"/>
    <x v="74"/>
    <x v="75"/>
    <x v="21"/>
    <x v="1"/>
    <x v="1"/>
    <x v="10"/>
    <s v="25-49* 100 events per second"/>
    <x v="1"/>
    <x v="2"/>
    <n v="100669800"/>
  </r>
  <r>
    <s v="KL4034WATF4"/>
    <x v="328"/>
    <x v="1"/>
    <x v="74"/>
    <x v="75"/>
    <x v="21"/>
    <x v="1"/>
    <x v="1"/>
    <x v="6"/>
    <s v="250-499* 100 events per second"/>
    <x v="2"/>
    <x v="2"/>
    <n v="101709300"/>
  </r>
  <r>
    <s v="KL4034WANFG"/>
    <x v="327"/>
    <x v="1"/>
    <x v="74"/>
    <x v="75"/>
    <x v="21"/>
    <x v="1"/>
    <x v="1"/>
    <x v="13"/>
    <s v="20-24* 100 events per second"/>
    <x v="1"/>
    <x v="2"/>
    <n v="102979800"/>
  </r>
  <r>
    <s v="KL4034WAMFG"/>
    <x v="327"/>
    <x v="1"/>
    <x v="74"/>
    <x v="75"/>
    <x v="21"/>
    <x v="1"/>
    <x v="1"/>
    <x v="12"/>
    <s v="15-19* 100 events per second"/>
    <x v="1"/>
    <x v="2"/>
    <n v="106075200"/>
  </r>
  <r>
    <s v="KL4034WASF4"/>
    <x v="328"/>
    <x v="1"/>
    <x v="74"/>
    <x v="75"/>
    <x v="21"/>
    <x v="1"/>
    <x v="1"/>
    <x v="8"/>
    <s v="150-249* 100 events per second"/>
    <x v="2"/>
    <x v="2"/>
    <n v="107045400"/>
  </r>
  <r>
    <s v="KL4034WARF4"/>
    <x v="328"/>
    <x v="1"/>
    <x v="74"/>
    <x v="75"/>
    <x v="21"/>
    <x v="1"/>
    <x v="1"/>
    <x v="7"/>
    <s v="100-149* 100 events per second"/>
    <x v="2"/>
    <x v="2"/>
    <n v="118941900"/>
  </r>
  <r>
    <s v="KL4034WAQF4"/>
    <x v="328"/>
    <x v="1"/>
    <x v="74"/>
    <x v="75"/>
    <x v="21"/>
    <x v="1"/>
    <x v="1"/>
    <x v="9"/>
    <s v="50-99* 100 events per second"/>
    <x v="2"/>
    <x v="2"/>
    <n v="119889000"/>
  </r>
  <r>
    <s v="KL4034WAPF4"/>
    <x v="328"/>
    <x v="1"/>
    <x v="74"/>
    <x v="75"/>
    <x v="21"/>
    <x v="1"/>
    <x v="1"/>
    <x v="10"/>
    <s v="25-49* 100 events per second"/>
    <x v="2"/>
    <x v="2"/>
    <n v="120813000"/>
  </r>
  <r>
    <s v="KL4034WAVDG"/>
    <x v="329"/>
    <x v="1"/>
    <x v="74"/>
    <x v="75"/>
    <x v="21"/>
    <x v="1"/>
    <x v="1"/>
    <x v="4"/>
    <s v="1000-1499* 100 events per second"/>
    <x v="1"/>
    <x v="3"/>
    <n v="122383800"/>
  </r>
  <r>
    <s v="KL4034WAWDG"/>
    <x v="329"/>
    <x v="1"/>
    <x v="74"/>
    <x v="75"/>
    <x v="21"/>
    <x v="1"/>
    <x v="1"/>
    <x v="3"/>
    <s v="1500-2499* 100 events per second"/>
    <x v="1"/>
    <x v="3"/>
    <n v="122383800"/>
  </r>
  <r>
    <s v="KL4034WAXDG"/>
    <x v="329"/>
    <x v="1"/>
    <x v="74"/>
    <x v="75"/>
    <x v="21"/>
    <x v="1"/>
    <x v="1"/>
    <x v="2"/>
    <s v="2500-4999* 100 events per second"/>
    <x v="1"/>
    <x v="3"/>
    <n v="122383800"/>
  </r>
  <r>
    <s v="KL4034WAYDG"/>
    <x v="329"/>
    <x v="1"/>
    <x v="74"/>
    <x v="75"/>
    <x v="21"/>
    <x v="1"/>
    <x v="1"/>
    <x v="1"/>
    <s v="5000+* 100 events per second"/>
    <x v="1"/>
    <x v="3"/>
    <n v="122383800"/>
  </r>
  <r>
    <s v="KL4034WANF4"/>
    <x v="328"/>
    <x v="1"/>
    <x v="74"/>
    <x v="75"/>
    <x v="21"/>
    <x v="1"/>
    <x v="1"/>
    <x v="13"/>
    <s v="20-24* 100 events per second"/>
    <x v="2"/>
    <x v="2"/>
    <n v="123585000"/>
  </r>
  <r>
    <s v="KL4034WAKFG"/>
    <x v="327"/>
    <x v="1"/>
    <x v="74"/>
    <x v="75"/>
    <x v="21"/>
    <x v="1"/>
    <x v="1"/>
    <x v="0"/>
    <s v="10-14* 100 events per second"/>
    <x v="1"/>
    <x v="2"/>
    <n v="126980700"/>
  </r>
  <r>
    <s v="KL4034WAMF4"/>
    <x v="328"/>
    <x v="1"/>
    <x v="74"/>
    <x v="75"/>
    <x v="21"/>
    <x v="1"/>
    <x v="1"/>
    <x v="12"/>
    <s v="15-19* 100 events per second"/>
    <x v="2"/>
    <x v="2"/>
    <n v="127281000"/>
  </r>
  <r>
    <s v="KL4034WAUDG"/>
    <x v="329"/>
    <x v="1"/>
    <x v="74"/>
    <x v="75"/>
    <x v="21"/>
    <x v="1"/>
    <x v="1"/>
    <x v="5"/>
    <s v="500-999* 100 events per second"/>
    <x v="1"/>
    <x v="3"/>
    <n v="128828700"/>
  </r>
  <r>
    <s v="KL4034WATDG"/>
    <x v="329"/>
    <x v="1"/>
    <x v="74"/>
    <x v="75"/>
    <x v="21"/>
    <x v="1"/>
    <x v="1"/>
    <x v="6"/>
    <s v="250-499* 100 events per second"/>
    <x v="1"/>
    <x v="3"/>
    <n v="135597000"/>
  </r>
  <r>
    <s v="KL4034WASDG"/>
    <x v="329"/>
    <x v="1"/>
    <x v="74"/>
    <x v="75"/>
    <x v="21"/>
    <x v="1"/>
    <x v="1"/>
    <x v="8"/>
    <s v="150-249* 100 events per second"/>
    <x v="1"/>
    <x v="3"/>
    <n v="142734900"/>
  </r>
  <r>
    <s v="KL4034WAVD4"/>
    <x v="330"/>
    <x v="1"/>
    <x v="74"/>
    <x v="75"/>
    <x v="21"/>
    <x v="1"/>
    <x v="1"/>
    <x v="4"/>
    <s v="1000-1499* 100 events per second"/>
    <x v="2"/>
    <x v="3"/>
    <n v="146846700"/>
  </r>
  <r>
    <s v="KL4034WAWD4"/>
    <x v="330"/>
    <x v="1"/>
    <x v="74"/>
    <x v="75"/>
    <x v="21"/>
    <x v="1"/>
    <x v="1"/>
    <x v="3"/>
    <s v="1500-2499* 100 events per second"/>
    <x v="2"/>
    <x v="3"/>
    <n v="146846700"/>
  </r>
  <r>
    <s v="KL4034WAXD4"/>
    <x v="330"/>
    <x v="1"/>
    <x v="74"/>
    <x v="75"/>
    <x v="21"/>
    <x v="1"/>
    <x v="1"/>
    <x v="2"/>
    <s v="2500-4999* 100 events per second"/>
    <x v="2"/>
    <x v="3"/>
    <n v="146846700"/>
  </r>
  <r>
    <s v="KL4034WAYD4"/>
    <x v="330"/>
    <x v="1"/>
    <x v="74"/>
    <x v="75"/>
    <x v="21"/>
    <x v="1"/>
    <x v="1"/>
    <x v="1"/>
    <s v="5000+* 100 events per second"/>
    <x v="2"/>
    <x v="3"/>
    <n v="146846700"/>
  </r>
  <r>
    <s v="KL4034WAKF4"/>
    <x v="328"/>
    <x v="1"/>
    <x v="74"/>
    <x v="75"/>
    <x v="21"/>
    <x v="1"/>
    <x v="1"/>
    <x v="0"/>
    <s v="10-14* 100 events per second"/>
    <x v="2"/>
    <x v="2"/>
    <n v="152367600"/>
  </r>
  <r>
    <s v="KL4034WAUD4"/>
    <x v="330"/>
    <x v="1"/>
    <x v="74"/>
    <x v="75"/>
    <x v="21"/>
    <x v="1"/>
    <x v="1"/>
    <x v="5"/>
    <s v="500-999* 100 events per second"/>
    <x v="2"/>
    <x v="3"/>
    <n v="154585200"/>
  </r>
  <r>
    <s v="KL4034WARDG"/>
    <x v="329"/>
    <x v="1"/>
    <x v="74"/>
    <x v="75"/>
    <x v="21"/>
    <x v="1"/>
    <x v="1"/>
    <x v="7"/>
    <s v="100-149* 100 events per second"/>
    <x v="1"/>
    <x v="3"/>
    <n v="158604600"/>
  </r>
  <r>
    <s v="KL4034WAQDG"/>
    <x v="329"/>
    <x v="1"/>
    <x v="74"/>
    <x v="75"/>
    <x v="21"/>
    <x v="1"/>
    <x v="1"/>
    <x v="9"/>
    <s v="50-99* 100 events per second"/>
    <x v="1"/>
    <x v="3"/>
    <n v="159852000"/>
  </r>
  <r>
    <s v="KL4034WAPDG"/>
    <x v="329"/>
    <x v="1"/>
    <x v="74"/>
    <x v="75"/>
    <x v="21"/>
    <x v="1"/>
    <x v="1"/>
    <x v="10"/>
    <s v="25-49* 100 events per second"/>
    <x v="1"/>
    <x v="3"/>
    <n v="161076300"/>
  </r>
  <r>
    <s v="KL4034WATD4"/>
    <x v="330"/>
    <x v="1"/>
    <x v="74"/>
    <x v="75"/>
    <x v="21"/>
    <x v="1"/>
    <x v="1"/>
    <x v="6"/>
    <s v="250-499* 100 events per second"/>
    <x v="2"/>
    <x v="3"/>
    <n v="162716400"/>
  </r>
  <r>
    <s v="KL4034WANDG"/>
    <x v="329"/>
    <x v="1"/>
    <x v="74"/>
    <x v="75"/>
    <x v="21"/>
    <x v="1"/>
    <x v="1"/>
    <x v="13"/>
    <s v="20-24* 100 events per second"/>
    <x v="1"/>
    <x v="3"/>
    <n v="164772300"/>
  </r>
  <r>
    <s v="KL4034WAEFG"/>
    <x v="327"/>
    <x v="1"/>
    <x v="74"/>
    <x v="75"/>
    <x v="21"/>
    <x v="1"/>
    <x v="1"/>
    <x v="11"/>
    <s v="5-9* 100 events per second"/>
    <x v="1"/>
    <x v="2"/>
    <n v="168029400"/>
  </r>
  <r>
    <s v="KL4034WAMDG"/>
    <x v="329"/>
    <x v="1"/>
    <x v="74"/>
    <x v="75"/>
    <x v="21"/>
    <x v="1"/>
    <x v="1"/>
    <x v="12"/>
    <s v="15-19* 100 events per second"/>
    <x v="1"/>
    <x v="3"/>
    <n v="169715700"/>
  </r>
  <r>
    <s v="KL4034WASD4"/>
    <x v="330"/>
    <x v="1"/>
    <x v="74"/>
    <x v="75"/>
    <x v="21"/>
    <x v="1"/>
    <x v="1"/>
    <x v="8"/>
    <s v="150-249* 100 events per second"/>
    <x v="2"/>
    <x v="3"/>
    <n v="171286500"/>
  </r>
  <r>
    <s v="KL4034WAVTG"/>
    <x v="331"/>
    <x v="1"/>
    <x v="74"/>
    <x v="75"/>
    <x v="21"/>
    <x v="1"/>
    <x v="1"/>
    <x v="4"/>
    <s v="1000-1499* 100 events per second"/>
    <x v="1"/>
    <x v="4"/>
    <n v="175929600"/>
  </r>
  <r>
    <s v="KL4034WAWTG"/>
    <x v="331"/>
    <x v="1"/>
    <x v="74"/>
    <x v="75"/>
    <x v="21"/>
    <x v="1"/>
    <x v="1"/>
    <x v="3"/>
    <s v="1500-2499* 100 events per second"/>
    <x v="1"/>
    <x v="4"/>
    <n v="175929600"/>
  </r>
  <r>
    <s v="KL4034WAXTG"/>
    <x v="331"/>
    <x v="1"/>
    <x v="74"/>
    <x v="75"/>
    <x v="21"/>
    <x v="1"/>
    <x v="1"/>
    <x v="2"/>
    <s v="2500-4999* 100 events per second"/>
    <x v="1"/>
    <x v="4"/>
    <n v="175929600"/>
  </r>
  <r>
    <s v="KL4034WAYTG"/>
    <x v="331"/>
    <x v="1"/>
    <x v="74"/>
    <x v="75"/>
    <x v="21"/>
    <x v="1"/>
    <x v="1"/>
    <x v="1"/>
    <s v="5000+* 100 events per second"/>
    <x v="1"/>
    <x v="4"/>
    <n v="175929600"/>
  </r>
  <r>
    <s v="KL4034WAUTG"/>
    <x v="331"/>
    <x v="1"/>
    <x v="74"/>
    <x v="75"/>
    <x v="21"/>
    <x v="1"/>
    <x v="1"/>
    <x v="5"/>
    <s v="500-999* 100 events per second"/>
    <x v="1"/>
    <x v="4"/>
    <n v="185169600"/>
  </r>
  <r>
    <s v="KL4034WARD4"/>
    <x v="330"/>
    <x v="1"/>
    <x v="74"/>
    <x v="75"/>
    <x v="21"/>
    <x v="1"/>
    <x v="1"/>
    <x v="7"/>
    <s v="100-149* 100 events per second"/>
    <x v="2"/>
    <x v="3"/>
    <n v="190320900"/>
  </r>
  <r>
    <s v="KL4034WAQD4"/>
    <x v="330"/>
    <x v="1"/>
    <x v="74"/>
    <x v="75"/>
    <x v="21"/>
    <x v="1"/>
    <x v="1"/>
    <x v="9"/>
    <s v="50-99* 100 events per second"/>
    <x v="2"/>
    <x v="3"/>
    <n v="191822400"/>
  </r>
  <r>
    <s v="KL4034WAPD4"/>
    <x v="330"/>
    <x v="1"/>
    <x v="74"/>
    <x v="75"/>
    <x v="21"/>
    <x v="1"/>
    <x v="1"/>
    <x v="10"/>
    <s v="25-49* 100 events per second"/>
    <x v="2"/>
    <x v="3"/>
    <n v="193277700"/>
  </r>
  <r>
    <s v="KL4034WATTG"/>
    <x v="331"/>
    <x v="1"/>
    <x v="74"/>
    <x v="75"/>
    <x v="21"/>
    <x v="1"/>
    <x v="1"/>
    <x v="6"/>
    <s v="250-499* 100 events per second"/>
    <x v="1"/>
    <x v="4"/>
    <n v="194917800"/>
  </r>
  <r>
    <s v="KL4034WAND4"/>
    <x v="330"/>
    <x v="1"/>
    <x v="74"/>
    <x v="75"/>
    <x v="21"/>
    <x v="1"/>
    <x v="1"/>
    <x v="13"/>
    <s v="20-24* 100 events per second"/>
    <x v="2"/>
    <x v="3"/>
    <n v="197712900"/>
  </r>
  <r>
    <s v="KL4034WAEF4"/>
    <x v="328"/>
    <x v="1"/>
    <x v="74"/>
    <x v="75"/>
    <x v="21"/>
    <x v="1"/>
    <x v="1"/>
    <x v="11"/>
    <s v="5-9* 100 events per second"/>
    <x v="2"/>
    <x v="2"/>
    <n v="201639900"/>
  </r>
  <r>
    <s v="KL4034WAKDG"/>
    <x v="329"/>
    <x v="1"/>
    <x v="74"/>
    <x v="75"/>
    <x v="21"/>
    <x v="1"/>
    <x v="1"/>
    <x v="0"/>
    <s v="10-14* 100 events per second"/>
    <x v="1"/>
    <x v="3"/>
    <n v="203164500"/>
  </r>
  <r>
    <s v="KL4034WAMD4"/>
    <x v="330"/>
    <x v="1"/>
    <x v="74"/>
    <x v="75"/>
    <x v="21"/>
    <x v="1"/>
    <x v="1"/>
    <x v="12"/>
    <s v="15-19* 100 events per second"/>
    <x v="2"/>
    <x v="3"/>
    <n v="203672700"/>
  </r>
  <r>
    <s v="KL4034WASTG"/>
    <x v="331"/>
    <x v="1"/>
    <x v="74"/>
    <x v="75"/>
    <x v="21"/>
    <x v="1"/>
    <x v="1"/>
    <x v="8"/>
    <s v="150-249* 100 events per second"/>
    <x v="1"/>
    <x v="4"/>
    <n v="205174200"/>
  </r>
  <r>
    <s v="KL4034WAVT4"/>
    <x v="332"/>
    <x v="1"/>
    <x v="74"/>
    <x v="75"/>
    <x v="21"/>
    <x v="1"/>
    <x v="1"/>
    <x v="4"/>
    <s v="1000-1499* 100 events per second"/>
    <x v="2"/>
    <x v="4"/>
    <n v="211110900"/>
  </r>
  <r>
    <s v="KL4034WAWT4"/>
    <x v="332"/>
    <x v="1"/>
    <x v="74"/>
    <x v="75"/>
    <x v="21"/>
    <x v="1"/>
    <x v="1"/>
    <x v="3"/>
    <s v="1500-2499* 100 events per second"/>
    <x v="2"/>
    <x v="4"/>
    <n v="211110900"/>
  </r>
  <r>
    <s v="KL4034WAXT4"/>
    <x v="332"/>
    <x v="1"/>
    <x v="74"/>
    <x v="75"/>
    <x v="21"/>
    <x v="1"/>
    <x v="1"/>
    <x v="2"/>
    <s v="2500-4999* 100 events per second"/>
    <x v="2"/>
    <x v="4"/>
    <n v="211110900"/>
  </r>
  <r>
    <s v="KL4034WAYT4"/>
    <x v="332"/>
    <x v="1"/>
    <x v="74"/>
    <x v="75"/>
    <x v="21"/>
    <x v="1"/>
    <x v="1"/>
    <x v="1"/>
    <s v="5000+* 100 events per second"/>
    <x v="2"/>
    <x v="4"/>
    <n v="211110900"/>
  </r>
  <r>
    <s v="KL4034WAUT4"/>
    <x v="332"/>
    <x v="1"/>
    <x v="74"/>
    <x v="75"/>
    <x v="21"/>
    <x v="1"/>
    <x v="1"/>
    <x v="5"/>
    <s v="500-999* 100 events per second"/>
    <x v="2"/>
    <x v="4"/>
    <n v="222222000"/>
  </r>
  <r>
    <s v="KL4034WARTG"/>
    <x v="331"/>
    <x v="1"/>
    <x v="74"/>
    <x v="75"/>
    <x v="21"/>
    <x v="1"/>
    <x v="1"/>
    <x v="7"/>
    <s v="100-149* 100 events per second"/>
    <x v="1"/>
    <x v="4"/>
    <n v="227973900"/>
  </r>
  <r>
    <s v="KL4034WAQTG"/>
    <x v="331"/>
    <x v="1"/>
    <x v="74"/>
    <x v="75"/>
    <x v="21"/>
    <x v="1"/>
    <x v="1"/>
    <x v="9"/>
    <s v="50-99* 100 events per second"/>
    <x v="1"/>
    <x v="4"/>
    <n v="229798800"/>
  </r>
  <r>
    <s v="KL4034WAPTG"/>
    <x v="331"/>
    <x v="1"/>
    <x v="74"/>
    <x v="75"/>
    <x v="21"/>
    <x v="1"/>
    <x v="1"/>
    <x v="10"/>
    <s v="25-49* 100 events per second"/>
    <x v="1"/>
    <x v="4"/>
    <n v="231531300"/>
  </r>
  <r>
    <s v="KL4034WATT4"/>
    <x v="332"/>
    <x v="1"/>
    <x v="74"/>
    <x v="75"/>
    <x v="21"/>
    <x v="1"/>
    <x v="1"/>
    <x v="6"/>
    <s v="250-499* 100 events per second"/>
    <x v="2"/>
    <x v="4"/>
    <n v="233910600"/>
  </r>
  <r>
    <s v="KL4034WANTG"/>
    <x v="331"/>
    <x v="1"/>
    <x v="74"/>
    <x v="75"/>
    <x v="21"/>
    <x v="1"/>
    <x v="1"/>
    <x v="13"/>
    <s v="20-24* 100 events per second"/>
    <x v="1"/>
    <x v="4"/>
    <n v="236844300"/>
  </r>
  <r>
    <s v="KL4034WAKD4"/>
    <x v="330"/>
    <x v="1"/>
    <x v="74"/>
    <x v="75"/>
    <x v="21"/>
    <x v="1"/>
    <x v="1"/>
    <x v="0"/>
    <s v="10-14* 100 events per second"/>
    <x v="2"/>
    <x v="3"/>
    <n v="243797400"/>
  </r>
  <r>
    <s v="KL4034WAMTG"/>
    <x v="331"/>
    <x v="1"/>
    <x v="74"/>
    <x v="75"/>
    <x v="21"/>
    <x v="1"/>
    <x v="1"/>
    <x v="12"/>
    <s v="15-19* 100 events per second"/>
    <x v="1"/>
    <x v="4"/>
    <n v="243982200"/>
  </r>
  <r>
    <s v="KL4034WAST4"/>
    <x v="332"/>
    <x v="1"/>
    <x v="74"/>
    <x v="75"/>
    <x v="21"/>
    <x v="1"/>
    <x v="1"/>
    <x v="8"/>
    <s v="150-249* 100 events per second"/>
    <x v="2"/>
    <x v="4"/>
    <n v="246222900"/>
  </r>
  <r>
    <s v="KL4034WAEDG"/>
    <x v="329"/>
    <x v="1"/>
    <x v="74"/>
    <x v="75"/>
    <x v="21"/>
    <x v="1"/>
    <x v="1"/>
    <x v="11"/>
    <s v="5-9* 100 events per second"/>
    <x v="1"/>
    <x v="3"/>
    <n v="268837800"/>
  </r>
  <r>
    <s v="KL4034WART4"/>
    <x v="332"/>
    <x v="1"/>
    <x v="74"/>
    <x v="75"/>
    <x v="21"/>
    <x v="1"/>
    <x v="1"/>
    <x v="7"/>
    <s v="100-149* 100 events per second"/>
    <x v="2"/>
    <x v="4"/>
    <n v="273573300"/>
  </r>
  <r>
    <s v="KL4034WAQT4"/>
    <x v="332"/>
    <x v="1"/>
    <x v="74"/>
    <x v="75"/>
    <x v="21"/>
    <x v="1"/>
    <x v="1"/>
    <x v="9"/>
    <s v="50-99* 100 events per second"/>
    <x v="2"/>
    <x v="4"/>
    <n v="275744700"/>
  </r>
  <r>
    <s v="KL4034WAPT4"/>
    <x v="332"/>
    <x v="1"/>
    <x v="74"/>
    <x v="75"/>
    <x v="21"/>
    <x v="1"/>
    <x v="1"/>
    <x v="10"/>
    <s v="25-49* 100 events per second"/>
    <x v="2"/>
    <x v="4"/>
    <n v="277846800"/>
  </r>
  <r>
    <s v="KL4034WANT4"/>
    <x v="332"/>
    <x v="1"/>
    <x v="74"/>
    <x v="75"/>
    <x v="21"/>
    <x v="1"/>
    <x v="1"/>
    <x v="13"/>
    <s v="20-24* 100 events per second"/>
    <x v="2"/>
    <x v="4"/>
    <n v="284222400"/>
  </r>
  <r>
    <s v="KL4034WAKTG"/>
    <x v="331"/>
    <x v="1"/>
    <x v="74"/>
    <x v="75"/>
    <x v="21"/>
    <x v="1"/>
    <x v="1"/>
    <x v="0"/>
    <s v="10-14* 100 events per second"/>
    <x v="1"/>
    <x v="4"/>
    <n v="292053300"/>
  </r>
  <r>
    <s v="KL4034WAMT4"/>
    <x v="332"/>
    <x v="1"/>
    <x v="74"/>
    <x v="75"/>
    <x v="21"/>
    <x v="1"/>
    <x v="1"/>
    <x v="12"/>
    <s v="15-19* 100 events per second"/>
    <x v="2"/>
    <x v="4"/>
    <n v="292769400"/>
  </r>
  <r>
    <s v="KL4034WAED4"/>
    <x v="330"/>
    <x v="1"/>
    <x v="74"/>
    <x v="75"/>
    <x v="21"/>
    <x v="1"/>
    <x v="1"/>
    <x v="11"/>
    <s v="5-9* 100 events per second"/>
    <x v="2"/>
    <x v="3"/>
    <n v="322614600"/>
  </r>
  <r>
    <s v="KL4034WAKT4"/>
    <x v="332"/>
    <x v="1"/>
    <x v="74"/>
    <x v="75"/>
    <x v="21"/>
    <x v="1"/>
    <x v="1"/>
    <x v="0"/>
    <s v="10-14* 100 events per second"/>
    <x v="2"/>
    <x v="4"/>
    <n v="350473200"/>
  </r>
  <r>
    <s v="KL4034WAETG"/>
    <x v="331"/>
    <x v="1"/>
    <x v="74"/>
    <x v="75"/>
    <x v="21"/>
    <x v="1"/>
    <x v="1"/>
    <x v="11"/>
    <s v="5-9* 100 events per second"/>
    <x v="1"/>
    <x v="4"/>
    <n v="386463000"/>
  </r>
  <r>
    <s v="KL4034WAET4"/>
    <x v="332"/>
    <x v="1"/>
    <x v="74"/>
    <x v="75"/>
    <x v="21"/>
    <x v="1"/>
    <x v="1"/>
    <x v="11"/>
    <s v="5-9* 100 events per second"/>
    <x v="2"/>
    <x v="4"/>
    <n v="463755600"/>
  </r>
  <r>
    <s v="KL4047WAVMG"/>
    <x v="333"/>
    <x v="1"/>
    <x v="75"/>
    <x v="76"/>
    <x v="21"/>
    <x v="1"/>
    <x v="1"/>
    <x v="4"/>
    <s v="1000-1499* 100 events per second"/>
    <x v="1"/>
    <x v="1"/>
    <n v="10441200"/>
  </r>
  <r>
    <s v="KL4047WAWMG"/>
    <x v="333"/>
    <x v="1"/>
    <x v="75"/>
    <x v="76"/>
    <x v="21"/>
    <x v="1"/>
    <x v="1"/>
    <x v="3"/>
    <s v="1500-2499* 100 events per second"/>
    <x v="1"/>
    <x v="1"/>
    <n v="10441200"/>
  </r>
  <r>
    <s v="KL4047WAXMG"/>
    <x v="333"/>
    <x v="1"/>
    <x v="75"/>
    <x v="76"/>
    <x v="21"/>
    <x v="1"/>
    <x v="1"/>
    <x v="2"/>
    <s v="2500-4999* 100 events per second"/>
    <x v="1"/>
    <x v="1"/>
    <n v="10441200"/>
  </r>
  <r>
    <s v="KL4047WAYMG"/>
    <x v="333"/>
    <x v="1"/>
    <x v="75"/>
    <x v="76"/>
    <x v="21"/>
    <x v="1"/>
    <x v="1"/>
    <x v="1"/>
    <s v="5000+* 100 events per second"/>
    <x v="1"/>
    <x v="1"/>
    <n v="10441200"/>
  </r>
  <r>
    <s v="KL4047WAUMG"/>
    <x v="333"/>
    <x v="1"/>
    <x v="75"/>
    <x v="76"/>
    <x v="21"/>
    <x v="1"/>
    <x v="1"/>
    <x v="5"/>
    <s v="500-999* 100 events per second"/>
    <x v="1"/>
    <x v="1"/>
    <n v="10972500"/>
  </r>
  <r>
    <s v="KL4047WATMG"/>
    <x v="333"/>
    <x v="1"/>
    <x v="75"/>
    <x v="76"/>
    <x v="21"/>
    <x v="1"/>
    <x v="1"/>
    <x v="6"/>
    <s v="250-499* 100 events per second"/>
    <x v="1"/>
    <x v="1"/>
    <n v="11550000"/>
  </r>
  <r>
    <s v="KL4047WASMG"/>
    <x v="333"/>
    <x v="1"/>
    <x v="75"/>
    <x v="76"/>
    <x v="21"/>
    <x v="1"/>
    <x v="1"/>
    <x v="8"/>
    <s v="150-249* 100 events per second"/>
    <x v="1"/>
    <x v="1"/>
    <n v="12173700"/>
  </r>
  <r>
    <s v="KL4047WAVM4"/>
    <x v="334"/>
    <x v="1"/>
    <x v="75"/>
    <x v="76"/>
    <x v="21"/>
    <x v="1"/>
    <x v="1"/>
    <x v="4"/>
    <s v="1000-1499* 100 events per second"/>
    <x v="2"/>
    <x v="1"/>
    <n v="12520200"/>
  </r>
  <r>
    <s v="KL4047WAWM4"/>
    <x v="334"/>
    <x v="1"/>
    <x v="75"/>
    <x v="76"/>
    <x v="21"/>
    <x v="1"/>
    <x v="1"/>
    <x v="3"/>
    <s v="1500-2499* 100 events per second"/>
    <x v="2"/>
    <x v="1"/>
    <n v="12520200"/>
  </r>
  <r>
    <s v="KL4047WAXM4"/>
    <x v="334"/>
    <x v="1"/>
    <x v="75"/>
    <x v="76"/>
    <x v="21"/>
    <x v="1"/>
    <x v="1"/>
    <x v="2"/>
    <s v="2500-4999* 100 events per second"/>
    <x v="2"/>
    <x v="1"/>
    <n v="12520200"/>
  </r>
  <r>
    <s v="KL4047WAYM4"/>
    <x v="334"/>
    <x v="1"/>
    <x v="75"/>
    <x v="76"/>
    <x v="21"/>
    <x v="1"/>
    <x v="1"/>
    <x v="1"/>
    <s v="5000+* 100 events per second"/>
    <x v="2"/>
    <x v="1"/>
    <n v="12520200"/>
  </r>
  <r>
    <s v="KL4047WAUM4"/>
    <x v="334"/>
    <x v="1"/>
    <x v="75"/>
    <x v="76"/>
    <x v="21"/>
    <x v="1"/>
    <x v="1"/>
    <x v="5"/>
    <s v="500-999* 100 events per second"/>
    <x v="2"/>
    <x v="1"/>
    <n v="13167000"/>
  </r>
  <r>
    <s v="KL4047WARMG"/>
    <x v="333"/>
    <x v="1"/>
    <x v="75"/>
    <x v="76"/>
    <x v="21"/>
    <x v="1"/>
    <x v="1"/>
    <x v="7"/>
    <s v="100-149* 100 events per second"/>
    <x v="1"/>
    <x v="1"/>
    <n v="13513500"/>
  </r>
  <r>
    <s v="KL4047WAQMG"/>
    <x v="333"/>
    <x v="1"/>
    <x v="75"/>
    <x v="76"/>
    <x v="21"/>
    <x v="1"/>
    <x v="1"/>
    <x v="9"/>
    <s v="50-99* 100 events per second"/>
    <x v="1"/>
    <x v="1"/>
    <n v="13629000"/>
  </r>
  <r>
    <s v="KL4047WAPMG"/>
    <x v="333"/>
    <x v="1"/>
    <x v="75"/>
    <x v="76"/>
    <x v="21"/>
    <x v="1"/>
    <x v="1"/>
    <x v="10"/>
    <s v="25-49* 100 events per second"/>
    <x v="1"/>
    <x v="1"/>
    <n v="13721400"/>
  </r>
  <r>
    <s v="KL4047WATM4"/>
    <x v="334"/>
    <x v="1"/>
    <x v="75"/>
    <x v="76"/>
    <x v="21"/>
    <x v="1"/>
    <x v="1"/>
    <x v="6"/>
    <s v="250-499* 100 events per second"/>
    <x v="2"/>
    <x v="1"/>
    <n v="13860000"/>
  </r>
  <r>
    <s v="KL4047WANMG"/>
    <x v="333"/>
    <x v="1"/>
    <x v="75"/>
    <x v="76"/>
    <x v="21"/>
    <x v="1"/>
    <x v="1"/>
    <x v="13"/>
    <s v="20-24* 100 events per second"/>
    <x v="1"/>
    <x v="1"/>
    <n v="14044800"/>
  </r>
  <r>
    <s v="KL4047WAMMG"/>
    <x v="333"/>
    <x v="1"/>
    <x v="75"/>
    <x v="76"/>
    <x v="21"/>
    <x v="1"/>
    <x v="1"/>
    <x v="12"/>
    <s v="15-19* 100 events per second"/>
    <x v="1"/>
    <x v="1"/>
    <n v="14460600"/>
  </r>
  <r>
    <s v="KL4047WASM4"/>
    <x v="334"/>
    <x v="1"/>
    <x v="75"/>
    <x v="76"/>
    <x v="21"/>
    <x v="1"/>
    <x v="1"/>
    <x v="8"/>
    <s v="150-249* 100 events per second"/>
    <x v="2"/>
    <x v="1"/>
    <n v="14599200"/>
  </r>
  <r>
    <s v="KL4047WARM4"/>
    <x v="334"/>
    <x v="1"/>
    <x v="75"/>
    <x v="76"/>
    <x v="21"/>
    <x v="1"/>
    <x v="1"/>
    <x v="7"/>
    <s v="100-149* 100 events per second"/>
    <x v="2"/>
    <x v="1"/>
    <n v="16216200"/>
  </r>
  <r>
    <s v="KL4047WAQM4"/>
    <x v="334"/>
    <x v="1"/>
    <x v="75"/>
    <x v="76"/>
    <x v="21"/>
    <x v="1"/>
    <x v="1"/>
    <x v="9"/>
    <s v="50-99* 100 events per second"/>
    <x v="2"/>
    <x v="1"/>
    <n v="16354800"/>
  </r>
  <r>
    <s v="KL4047WAPM4"/>
    <x v="334"/>
    <x v="1"/>
    <x v="75"/>
    <x v="76"/>
    <x v="21"/>
    <x v="1"/>
    <x v="1"/>
    <x v="10"/>
    <s v="25-49* 100 events per second"/>
    <x v="2"/>
    <x v="1"/>
    <n v="16470300"/>
  </r>
  <r>
    <s v="KL4047WANM4"/>
    <x v="334"/>
    <x v="1"/>
    <x v="75"/>
    <x v="76"/>
    <x v="21"/>
    <x v="1"/>
    <x v="1"/>
    <x v="13"/>
    <s v="20-24* 100 events per second"/>
    <x v="2"/>
    <x v="1"/>
    <n v="16863000"/>
  </r>
  <r>
    <s v="KL4047WAKMG"/>
    <x v="333"/>
    <x v="1"/>
    <x v="75"/>
    <x v="76"/>
    <x v="21"/>
    <x v="1"/>
    <x v="1"/>
    <x v="0"/>
    <s v="10-14* 100 events per second"/>
    <x v="1"/>
    <x v="1"/>
    <n v="17325000"/>
  </r>
  <r>
    <s v="KL4047WAMM4"/>
    <x v="334"/>
    <x v="1"/>
    <x v="75"/>
    <x v="76"/>
    <x v="21"/>
    <x v="1"/>
    <x v="1"/>
    <x v="12"/>
    <s v="15-19* 100 events per second"/>
    <x v="2"/>
    <x v="1"/>
    <n v="17348100"/>
  </r>
  <r>
    <s v="KL4047WAKM4"/>
    <x v="334"/>
    <x v="1"/>
    <x v="75"/>
    <x v="76"/>
    <x v="21"/>
    <x v="1"/>
    <x v="1"/>
    <x v="0"/>
    <s v="10-14* 100 events per second"/>
    <x v="2"/>
    <x v="1"/>
    <n v="20766900"/>
  </r>
  <r>
    <s v="KL4047WAEMG"/>
    <x v="333"/>
    <x v="1"/>
    <x v="75"/>
    <x v="76"/>
    <x v="21"/>
    <x v="1"/>
    <x v="1"/>
    <x v="11"/>
    <s v="5-9* 100 events per second"/>
    <x v="1"/>
    <x v="1"/>
    <n v="22915200"/>
  </r>
  <r>
    <s v="KL4047WAEM4"/>
    <x v="334"/>
    <x v="1"/>
    <x v="75"/>
    <x v="76"/>
    <x v="21"/>
    <x v="1"/>
    <x v="1"/>
    <x v="11"/>
    <s v="5-9* 100 events per second"/>
    <x v="2"/>
    <x v="1"/>
    <n v="27489000"/>
  </r>
  <r>
    <s v="KL4047WAVFG"/>
    <x v="335"/>
    <x v="1"/>
    <x v="75"/>
    <x v="76"/>
    <x v="21"/>
    <x v="1"/>
    <x v="1"/>
    <x v="4"/>
    <s v="1000-1499* 100 events per second"/>
    <x v="1"/>
    <x v="2"/>
    <n v="114737700"/>
  </r>
  <r>
    <s v="KL4047WAWFG"/>
    <x v="335"/>
    <x v="1"/>
    <x v="75"/>
    <x v="76"/>
    <x v="21"/>
    <x v="1"/>
    <x v="1"/>
    <x v="3"/>
    <s v="1500-2499* 100 events per second"/>
    <x v="1"/>
    <x v="2"/>
    <n v="114737700"/>
  </r>
  <r>
    <s v="KL4047WAXFG"/>
    <x v="335"/>
    <x v="1"/>
    <x v="75"/>
    <x v="76"/>
    <x v="21"/>
    <x v="1"/>
    <x v="1"/>
    <x v="2"/>
    <s v="2500-4999* 100 events per second"/>
    <x v="1"/>
    <x v="2"/>
    <n v="114737700"/>
  </r>
  <r>
    <s v="KL4047WAYFG"/>
    <x v="335"/>
    <x v="1"/>
    <x v="75"/>
    <x v="76"/>
    <x v="21"/>
    <x v="1"/>
    <x v="1"/>
    <x v="1"/>
    <s v="5000+* 100 events per second"/>
    <x v="1"/>
    <x v="2"/>
    <n v="114737700"/>
  </r>
  <r>
    <s v="KL4047WAUFG"/>
    <x v="335"/>
    <x v="1"/>
    <x v="75"/>
    <x v="76"/>
    <x v="21"/>
    <x v="1"/>
    <x v="1"/>
    <x v="5"/>
    <s v="500-999* 100 events per second"/>
    <x v="1"/>
    <x v="2"/>
    <n v="120766800"/>
  </r>
  <r>
    <s v="KL4047WATFG"/>
    <x v="335"/>
    <x v="1"/>
    <x v="75"/>
    <x v="76"/>
    <x v="21"/>
    <x v="1"/>
    <x v="1"/>
    <x v="6"/>
    <s v="250-499* 100 events per second"/>
    <x v="1"/>
    <x v="2"/>
    <n v="127142400"/>
  </r>
  <r>
    <s v="KL4047WASFG"/>
    <x v="335"/>
    <x v="1"/>
    <x v="75"/>
    <x v="76"/>
    <x v="21"/>
    <x v="1"/>
    <x v="1"/>
    <x v="8"/>
    <s v="150-249* 100 events per second"/>
    <x v="1"/>
    <x v="2"/>
    <n v="133818300"/>
  </r>
  <r>
    <s v="KL4047WAVF4"/>
    <x v="336"/>
    <x v="1"/>
    <x v="75"/>
    <x v="76"/>
    <x v="21"/>
    <x v="1"/>
    <x v="1"/>
    <x v="4"/>
    <s v="1000-1499* 100 events per second"/>
    <x v="2"/>
    <x v="2"/>
    <n v="137676000"/>
  </r>
  <r>
    <s v="KL4047WAWF4"/>
    <x v="336"/>
    <x v="1"/>
    <x v="75"/>
    <x v="76"/>
    <x v="21"/>
    <x v="1"/>
    <x v="1"/>
    <x v="3"/>
    <s v="1500-2499* 100 events per second"/>
    <x v="2"/>
    <x v="2"/>
    <n v="137676000"/>
  </r>
  <r>
    <s v="KL4047WAXF4"/>
    <x v="336"/>
    <x v="1"/>
    <x v="75"/>
    <x v="76"/>
    <x v="21"/>
    <x v="1"/>
    <x v="1"/>
    <x v="2"/>
    <s v="2500-4999* 100 events per second"/>
    <x v="2"/>
    <x v="2"/>
    <n v="137676000"/>
  </r>
  <r>
    <s v="KL4047WAYF4"/>
    <x v="336"/>
    <x v="1"/>
    <x v="75"/>
    <x v="76"/>
    <x v="21"/>
    <x v="1"/>
    <x v="1"/>
    <x v="1"/>
    <s v="5000+* 100 events per second"/>
    <x v="2"/>
    <x v="2"/>
    <n v="137676000"/>
  </r>
  <r>
    <s v="KL4047WAUF4"/>
    <x v="336"/>
    <x v="1"/>
    <x v="75"/>
    <x v="76"/>
    <x v="21"/>
    <x v="1"/>
    <x v="1"/>
    <x v="5"/>
    <s v="500-999* 100 events per second"/>
    <x v="2"/>
    <x v="2"/>
    <n v="144929400"/>
  </r>
  <r>
    <s v="KL4047WARFG"/>
    <x v="335"/>
    <x v="1"/>
    <x v="75"/>
    <x v="76"/>
    <x v="21"/>
    <x v="1"/>
    <x v="1"/>
    <x v="7"/>
    <s v="100-149* 100 events per second"/>
    <x v="1"/>
    <x v="2"/>
    <n v="148694700"/>
  </r>
  <r>
    <s v="KL4047WAQFG"/>
    <x v="335"/>
    <x v="1"/>
    <x v="75"/>
    <x v="76"/>
    <x v="21"/>
    <x v="1"/>
    <x v="1"/>
    <x v="9"/>
    <s v="50-99* 100 events per second"/>
    <x v="1"/>
    <x v="2"/>
    <n v="149849700"/>
  </r>
  <r>
    <s v="KL4047WAPFG"/>
    <x v="335"/>
    <x v="1"/>
    <x v="75"/>
    <x v="76"/>
    <x v="21"/>
    <x v="1"/>
    <x v="1"/>
    <x v="10"/>
    <s v="25-49* 100 events per second"/>
    <x v="1"/>
    <x v="2"/>
    <n v="151004700"/>
  </r>
  <r>
    <s v="KL4047WATF4"/>
    <x v="336"/>
    <x v="1"/>
    <x v="75"/>
    <x v="76"/>
    <x v="21"/>
    <x v="1"/>
    <x v="1"/>
    <x v="6"/>
    <s v="250-499* 100 events per second"/>
    <x v="2"/>
    <x v="2"/>
    <n v="152552400"/>
  </r>
  <r>
    <s v="KL4047WANFG"/>
    <x v="335"/>
    <x v="1"/>
    <x v="75"/>
    <x v="76"/>
    <x v="21"/>
    <x v="1"/>
    <x v="1"/>
    <x v="13"/>
    <s v="20-24* 100 events per second"/>
    <x v="1"/>
    <x v="2"/>
    <n v="154492800"/>
  </r>
  <r>
    <s v="KL4047WAMFG"/>
    <x v="335"/>
    <x v="1"/>
    <x v="75"/>
    <x v="76"/>
    <x v="21"/>
    <x v="1"/>
    <x v="1"/>
    <x v="12"/>
    <s v="15-19* 100 events per second"/>
    <x v="1"/>
    <x v="2"/>
    <n v="159112800"/>
  </r>
  <r>
    <s v="KL4047WASF4"/>
    <x v="336"/>
    <x v="1"/>
    <x v="75"/>
    <x v="76"/>
    <x v="21"/>
    <x v="1"/>
    <x v="1"/>
    <x v="8"/>
    <s v="150-249* 100 events per second"/>
    <x v="2"/>
    <x v="2"/>
    <n v="160591200"/>
  </r>
  <r>
    <s v="KL4047WARF4"/>
    <x v="336"/>
    <x v="1"/>
    <x v="75"/>
    <x v="76"/>
    <x v="21"/>
    <x v="1"/>
    <x v="1"/>
    <x v="7"/>
    <s v="100-149* 100 events per second"/>
    <x v="2"/>
    <x v="2"/>
    <n v="178424400"/>
  </r>
  <r>
    <s v="KL4047WAQF4"/>
    <x v="336"/>
    <x v="1"/>
    <x v="75"/>
    <x v="76"/>
    <x v="21"/>
    <x v="1"/>
    <x v="1"/>
    <x v="9"/>
    <s v="50-99* 100 events per second"/>
    <x v="2"/>
    <x v="2"/>
    <n v="179810400"/>
  </r>
  <r>
    <s v="KL4047WAPF4"/>
    <x v="336"/>
    <x v="1"/>
    <x v="75"/>
    <x v="76"/>
    <x v="21"/>
    <x v="1"/>
    <x v="1"/>
    <x v="10"/>
    <s v="25-49* 100 events per second"/>
    <x v="2"/>
    <x v="2"/>
    <n v="181196400"/>
  </r>
  <r>
    <s v="KL4047WAVDG"/>
    <x v="337"/>
    <x v="1"/>
    <x v="75"/>
    <x v="76"/>
    <x v="21"/>
    <x v="1"/>
    <x v="1"/>
    <x v="4"/>
    <s v="1000-1499* 100 events per second"/>
    <x v="1"/>
    <x v="3"/>
    <n v="183575700"/>
  </r>
  <r>
    <s v="KL4047WAWDG"/>
    <x v="337"/>
    <x v="1"/>
    <x v="75"/>
    <x v="76"/>
    <x v="21"/>
    <x v="1"/>
    <x v="1"/>
    <x v="3"/>
    <s v="1500-2499* 100 events per second"/>
    <x v="1"/>
    <x v="3"/>
    <n v="183575700"/>
  </r>
  <r>
    <s v="KL4047WAXDG"/>
    <x v="337"/>
    <x v="1"/>
    <x v="75"/>
    <x v="76"/>
    <x v="21"/>
    <x v="1"/>
    <x v="1"/>
    <x v="2"/>
    <s v="2500-4999* 100 events per second"/>
    <x v="1"/>
    <x v="3"/>
    <n v="183575700"/>
  </r>
  <r>
    <s v="KL4047WAYDG"/>
    <x v="337"/>
    <x v="1"/>
    <x v="75"/>
    <x v="76"/>
    <x v="21"/>
    <x v="1"/>
    <x v="1"/>
    <x v="1"/>
    <s v="5000+* 100 events per second"/>
    <x v="1"/>
    <x v="3"/>
    <n v="183575700"/>
  </r>
  <r>
    <s v="KL4047WANF4"/>
    <x v="336"/>
    <x v="1"/>
    <x v="75"/>
    <x v="76"/>
    <x v="21"/>
    <x v="1"/>
    <x v="1"/>
    <x v="13"/>
    <s v="20-24* 100 events per second"/>
    <x v="2"/>
    <x v="2"/>
    <n v="185400600"/>
  </r>
  <r>
    <s v="KL4047WAKFG"/>
    <x v="335"/>
    <x v="1"/>
    <x v="75"/>
    <x v="76"/>
    <x v="21"/>
    <x v="1"/>
    <x v="1"/>
    <x v="0"/>
    <s v="10-14* 100 events per second"/>
    <x v="1"/>
    <x v="2"/>
    <n v="190459500"/>
  </r>
  <r>
    <s v="KL4047WAMF4"/>
    <x v="336"/>
    <x v="1"/>
    <x v="75"/>
    <x v="76"/>
    <x v="21"/>
    <x v="1"/>
    <x v="1"/>
    <x v="12"/>
    <s v="15-19* 100 events per second"/>
    <x v="2"/>
    <x v="2"/>
    <n v="190944600"/>
  </r>
  <r>
    <s v="KL4047WAUDG"/>
    <x v="337"/>
    <x v="1"/>
    <x v="75"/>
    <x v="76"/>
    <x v="21"/>
    <x v="1"/>
    <x v="1"/>
    <x v="5"/>
    <s v="500-999* 100 events per second"/>
    <x v="1"/>
    <x v="3"/>
    <n v="193254600"/>
  </r>
  <r>
    <s v="KL4047WATDG"/>
    <x v="337"/>
    <x v="1"/>
    <x v="75"/>
    <x v="76"/>
    <x v="21"/>
    <x v="1"/>
    <x v="1"/>
    <x v="6"/>
    <s v="250-499* 100 events per second"/>
    <x v="1"/>
    <x v="3"/>
    <n v="203418600"/>
  </r>
  <r>
    <s v="KL4047WASDG"/>
    <x v="337"/>
    <x v="1"/>
    <x v="75"/>
    <x v="76"/>
    <x v="21"/>
    <x v="1"/>
    <x v="1"/>
    <x v="8"/>
    <s v="150-249* 100 events per second"/>
    <x v="1"/>
    <x v="3"/>
    <n v="214113900"/>
  </r>
  <r>
    <s v="KL4047WAVD4"/>
    <x v="338"/>
    <x v="1"/>
    <x v="75"/>
    <x v="76"/>
    <x v="21"/>
    <x v="1"/>
    <x v="1"/>
    <x v="4"/>
    <s v="1000-1499* 100 events per second"/>
    <x v="2"/>
    <x v="3"/>
    <n v="220304700"/>
  </r>
  <r>
    <s v="KL4047WAWD4"/>
    <x v="338"/>
    <x v="1"/>
    <x v="75"/>
    <x v="76"/>
    <x v="21"/>
    <x v="1"/>
    <x v="1"/>
    <x v="3"/>
    <s v="1500-2499* 100 events per second"/>
    <x v="2"/>
    <x v="3"/>
    <n v="220304700"/>
  </r>
  <r>
    <s v="KL4047WAXD4"/>
    <x v="338"/>
    <x v="1"/>
    <x v="75"/>
    <x v="76"/>
    <x v="21"/>
    <x v="1"/>
    <x v="1"/>
    <x v="2"/>
    <s v="2500-4999* 100 events per second"/>
    <x v="2"/>
    <x v="3"/>
    <n v="220304700"/>
  </r>
  <r>
    <s v="KL4047WAYD4"/>
    <x v="338"/>
    <x v="1"/>
    <x v="75"/>
    <x v="76"/>
    <x v="21"/>
    <x v="1"/>
    <x v="1"/>
    <x v="1"/>
    <s v="5000+* 100 events per second"/>
    <x v="2"/>
    <x v="3"/>
    <n v="220304700"/>
  </r>
  <r>
    <s v="KL4047WAKF4"/>
    <x v="336"/>
    <x v="1"/>
    <x v="75"/>
    <x v="76"/>
    <x v="21"/>
    <x v="1"/>
    <x v="1"/>
    <x v="0"/>
    <s v="10-14* 100 events per second"/>
    <x v="2"/>
    <x v="2"/>
    <n v="228551400"/>
  </r>
  <r>
    <s v="KL4047WAUD4"/>
    <x v="338"/>
    <x v="1"/>
    <x v="75"/>
    <x v="76"/>
    <x v="21"/>
    <x v="1"/>
    <x v="1"/>
    <x v="5"/>
    <s v="500-999* 100 events per second"/>
    <x v="2"/>
    <x v="3"/>
    <n v="231900900"/>
  </r>
  <r>
    <s v="KL4047WARDG"/>
    <x v="337"/>
    <x v="1"/>
    <x v="75"/>
    <x v="76"/>
    <x v="21"/>
    <x v="1"/>
    <x v="1"/>
    <x v="7"/>
    <s v="100-149* 100 events per second"/>
    <x v="1"/>
    <x v="3"/>
    <n v="237906900"/>
  </r>
  <r>
    <s v="KL4047WAQDG"/>
    <x v="337"/>
    <x v="1"/>
    <x v="75"/>
    <x v="76"/>
    <x v="21"/>
    <x v="1"/>
    <x v="1"/>
    <x v="9"/>
    <s v="50-99* 100 events per second"/>
    <x v="1"/>
    <x v="3"/>
    <n v="239754900"/>
  </r>
  <r>
    <s v="KL4047WAPDG"/>
    <x v="337"/>
    <x v="1"/>
    <x v="75"/>
    <x v="76"/>
    <x v="21"/>
    <x v="1"/>
    <x v="1"/>
    <x v="10"/>
    <s v="25-49* 100 events per second"/>
    <x v="1"/>
    <x v="3"/>
    <n v="241602900"/>
  </r>
  <r>
    <s v="KL4047WATD4"/>
    <x v="338"/>
    <x v="1"/>
    <x v="75"/>
    <x v="76"/>
    <x v="21"/>
    <x v="1"/>
    <x v="1"/>
    <x v="6"/>
    <s v="250-499* 100 events per second"/>
    <x v="2"/>
    <x v="3"/>
    <n v="244097700"/>
  </r>
  <r>
    <s v="KL4047WANDG"/>
    <x v="337"/>
    <x v="1"/>
    <x v="75"/>
    <x v="76"/>
    <x v="21"/>
    <x v="1"/>
    <x v="1"/>
    <x v="13"/>
    <s v="20-24* 100 events per second"/>
    <x v="1"/>
    <x v="3"/>
    <n v="247193100"/>
  </r>
  <r>
    <s v="KL4047WAEFG"/>
    <x v="335"/>
    <x v="1"/>
    <x v="75"/>
    <x v="76"/>
    <x v="21"/>
    <x v="1"/>
    <x v="1"/>
    <x v="11"/>
    <s v="5-9* 100 events per second"/>
    <x v="1"/>
    <x v="2"/>
    <n v="252021000"/>
  </r>
  <r>
    <s v="KL4047WAMDG"/>
    <x v="337"/>
    <x v="1"/>
    <x v="75"/>
    <x v="76"/>
    <x v="21"/>
    <x v="1"/>
    <x v="1"/>
    <x v="12"/>
    <s v="15-19* 100 events per second"/>
    <x v="1"/>
    <x v="3"/>
    <n v="254585100"/>
  </r>
  <r>
    <s v="KL4047WASD4"/>
    <x v="338"/>
    <x v="1"/>
    <x v="75"/>
    <x v="76"/>
    <x v="21"/>
    <x v="1"/>
    <x v="1"/>
    <x v="8"/>
    <s v="150-249* 100 events per second"/>
    <x v="2"/>
    <x v="3"/>
    <n v="256941300"/>
  </r>
  <r>
    <s v="KL4047WAVTG"/>
    <x v="339"/>
    <x v="1"/>
    <x v="75"/>
    <x v="76"/>
    <x v="21"/>
    <x v="1"/>
    <x v="1"/>
    <x v="4"/>
    <s v="1000-1499* 100 events per second"/>
    <x v="1"/>
    <x v="4"/>
    <n v="263894400"/>
  </r>
  <r>
    <s v="KL4047WAWTG"/>
    <x v="339"/>
    <x v="1"/>
    <x v="75"/>
    <x v="76"/>
    <x v="21"/>
    <x v="1"/>
    <x v="1"/>
    <x v="3"/>
    <s v="1500-2499* 100 events per second"/>
    <x v="1"/>
    <x v="4"/>
    <n v="263894400"/>
  </r>
  <r>
    <s v="KL4047WAXTG"/>
    <x v="339"/>
    <x v="1"/>
    <x v="75"/>
    <x v="76"/>
    <x v="21"/>
    <x v="1"/>
    <x v="1"/>
    <x v="2"/>
    <s v="2500-4999* 100 events per second"/>
    <x v="1"/>
    <x v="4"/>
    <n v="263894400"/>
  </r>
  <r>
    <s v="KL4047WAYTG"/>
    <x v="339"/>
    <x v="1"/>
    <x v="75"/>
    <x v="76"/>
    <x v="21"/>
    <x v="1"/>
    <x v="1"/>
    <x v="1"/>
    <s v="5000+* 100 events per second"/>
    <x v="1"/>
    <x v="4"/>
    <n v="263894400"/>
  </r>
  <r>
    <s v="KL4047WAUTG"/>
    <x v="339"/>
    <x v="1"/>
    <x v="75"/>
    <x v="76"/>
    <x v="21"/>
    <x v="1"/>
    <x v="1"/>
    <x v="5"/>
    <s v="500-999* 100 events per second"/>
    <x v="1"/>
    <x v="4"/>
    <n v="277777500"/>
  </r>
  <r>
    <s v="KL4047WARD4"/>
    <x v="338"/>
    <x v="1"/>
    <x v="75"/>
    <x v="76"/>
    <x v="21"/>
    <x v="1"/>
    <x v="1"/>
    <x v="7"/>
    <s v="100-149* 100 events per second"/>
    <x v="2"/>
    <x v="3"/>
    <n v="285492900"/>
  </r>
  <r>
    <s v="KL4047WAQD4"/>
    <x v="338"/>
    <x v="1"/>
    <x v="75"/>
    <x v="76"/>
    <x v="21"/>
    <x v="1"/>
    <x v="1"/>
    <x v="9"/>
    <s v="50-99* 100 events per second"/>
    <x v="2"/>
    <x v="3"/>
    <n v="287710500"/>
  </r>
  <r>
    <s v="KL4047WAPD4"/>
    <x v="338"/>
    <x v="1"/>
    <x v="75"/>
    <x v="76"/>
    <x v="21"/>
    <x v="1"/>
    <x v="1"/>
    <x v="10"/>
    <s v="25-49* 100 events per second"/>
    <x v="2"/>
    <x v="3"/>
    <n v="289928100"/>
  </r>
  <r>
    <s v="KL4047WATTG"/>
    <x v="339"/>
    <x v="1"/>
    <x v="75"/>
    <x v="76"/>
    <x v="21"/>
    <x v="1"/>
    <x v="1"/>
    <x v="6"/>
    <s v="250-499* 100 events per second"/>
    <x v="1"/>
    <x v="4"/>
    <n v="292399800"/>
  </r>
  <r>
    <s v="KL4047WAND4"/>
    <x v="338"/>
    <x v="1"/>
    <x v="75"/>
    <x v="76"/>
    <x v="21"/>
    <x v="1"/>
    <x v="1"/>
    <x v="13"/>
    <s v="20-24* 100 events per second"/>
    <x v="2"/>
    <x v="3"/>
    <n v="296627100"/>
  </r>
  <r>
    <s v="KL4047WAEF4"/>
    <x v="336"/>
    <x v="1"/>
    <x v="75"/>
    <x v="76"/>
    <x v="21"/>
    <x v="1"/>
    <x v="1"/>
    <x v="11"/>
    <s v="5-9* 100 events per second"/>
    <x v="2"/>
    <x v="2"/>
    <n v="302425200"/>
  </r>
  <r>
    <s v="KL4047WAKDG"/>
    <x v="337"/>
    <x v="1"/>
    <x v="75"/>
    <x v="76"/>
    <x v="21"/>
    <x v="1"/>
    <x v="1"/>
    <x v="0"/>
    <s v="10-14* 100 events per second"/>
    <x v="1"/>
    <x v="3"/>
    <n v="304735200"/>
  </r>
  <r>
    <s v="KL4047WAMD4"/>
    <x v="338"/>
    <x v="1"/>
    <x v="75"/>
    <x v="76"/>
    <x v="21"/>
    <x v="1"/>
    <x v="1"/>
    <x v="12"/>
    <s v="15-19* 100 events per second"/>
    <x v="2"/>
    <x v="3"/>
    <n v="305497500"/>
  </r>
  <r>
    <s v="KL4047WASTG"/>
    <x v="339"/>
    <x v="1"/>
    <x v="75"/>
    <x v="76"/>
    <x v="21"/>
    <x v="1"/>
    <x v="1"/>
    <x v="8"/>
    <s v="150-249* 100 events per second"/>
    <x v="1"/>
    <x v="4"/>
    <n v="307807500"/>
  </r>
  <r>
    <s v="KL4047WAVT4"/>
    <x v="340"/>
    <x v="1"/>
    <x v="75"/>
    <x v="76"/>
    <x v="21"/>
    <x v="1"/>
    <x v="1"/>
    <x v="4"/>
    <s v="1000-1499* 100 events per second"/>
    <x v="2"/>
    <x v="4"/>
    <n v="316677900"/>
  </r>
  <r>
    <s v="KL4047WAWT4"/>
    <x v="340"/>
    <x v="1"/>
    <x v="75"/>
    <x v="76"/>
    <x v="21"/>
    <x v="1"/>
    <x v="1"/>
    <x v="3"/>
    <s v="1500-2499* 100 events per second"/>
    <x v="2"/>
    <x v="4"/>
    <n v="316677900"/>
  </r>
  <r>
    <s v="KL4047WAXT4"/>
    <x v="340"/>
    <x v="1"/>
    <x v="75"/>
    <x v="76"/>
    <x v="21"/>
    <x v="1"/>
    <x v="1"/>
    <x v="2"/>
    <s v="2500-4999* 100 events per second"/>
    <x v="2"/>
    <x v="4"/>
    <n v="316677900"/>
  </r>
  <r>
    <s v="KL4047WAYT4"/>
    <x v="340"/>
    <x v="1"/>
    <x v="75"/>
    <x v="76"/>
    <x v="21"/>
    <x v="1"/>
    <x v="1"/>
    <x v="1"/>
    <s v="5000+* 100 events per second"/>
    <x v="2"/>
    <x v="4"/>
    <n v="316677900"/>
  </r>
  <r>
    <s v="KL4047WAUT4"/>
    <x v="340"/>
    <x v="1"/>
    <x v="75"/>
    <x v="76"/>
    <x v="21"/>
    <x v="1"/>
    <x v="1"/>
    <x v="5"/>
    <s v="500-999* 100 events per second"/>
    <x v="2"/>
    <x v="4"/>
    <n v="333356100"/>
  </r>
  <r>
    <s v="KL4047WARTG"/>
    <x v="339"/>
    <x v="1"/>
    <x v="75"/>
    <x v="76"/>
    <x v="21"/>
    <x v="1"/>
    <x v="1"/>
    <x v="7"/>
    <s v="100-149* 100 events per second"/>
    <x v="1"/>
    <x v="4"/>
    <n v="341995500"/>
  </r>
  <r>
    <s v="KL4047WAQTG"/>
    <x v="339"/>
    <x v="1"/>
    <x v="75"/>
    <x v="76"/>
    <x v="21"/>
    <x v="1"/>
    <x v="1"/>
    <x v="9"/>
    <s v="50-99* 100 events per second"/>
    <x v="1"/>
    <x v="4"/>
    <n v="344652000"/>
  </r>
  <r>
    <s v="KL4047WAPTG"/>
    <x v="339"/>
    <x v="1"/>
    <x v="75"/>
    <x v="76"/>
    <x v="21"/>
    <x v="1"/>
    <x v="1"/>
    <x v="10"/>
    <s v="25-49* 100 events per second"/>
    <x v="1"/>
    <x v="4"/>
    <n v="347308500"/>
  </r>
  <r>
    <s v="KL4047WATT4"/>
    <x v="340"/>
    <x v="1"/>
    <x v="75"/>
    <x v="76"/>
    <x v="21"/>
    <x v="1"/>
    <x v="1"/>
    <x v="6"/>
    <s v="250-499* 100 events per second"/>
    <x v="2"/>
    <x v="4"/>
    <n v="350889000"/>
  </r>
  <r>
    <s v="KL4047WANTG"/>
    <x v="339"/>
    <x v="1"/>
    <x v="75"/>
    <x v="76"/>
    <x v="21"/>
    <x v="1"/>
    <x v="1"/>
    <x v="13"/>
    <s v="20-24* 100 events per second"/>
    <x v="1"/>
    <x v="4"/>
    <n v="355324200"/>
  </r>
  <r>
    <s v="KL4047WAKD4"/>
    <x v="338"/>
    <x v="1"/>
    <x v="75"/>
    <x v="76"/>
    <x v="21"/>
    <x v="1"/>
    <x v="1"/>
    <x v="0"/>
    <s v="10-14* 100 events per second"/>
    <x v="2"/>
    <x v="3"/>
    <n v="365673000"/>
  </r>
  <r>
    <s v="KL4047WAMTG"/>
    <x v="339"/>
    <x v="1"/>
    <x v="75"/>
    <x v="76"/>
    <x v="21"/>
    <x v="1"/>
    <x v="1"/>
    <x v="12"/>
    <s v="15-19* 100 events per second"/>
    <x v="1"/>
    <x v="4"/>
    <n v="365950200"/>
  </r>
  <r>
    <s v="KL4047WAST4"/>
    <x v="340"/>
    <x v="1"/>
    <x v="75"/>
    <x v="76"/>
    <x v="21"/>
    <x v="1"/>
    <x v="1"/>
    <x v="8"/>
    <s v="150-249* 100 events per second"/>
    <x v="2"/>
    <x v="4"/>
    <n v="369369000"/>
  </r>
  <r>
    <s v="KL4047WAEDG"/>
    <x v="337"/>
    <x v="1"/>
    <x v="75"/>
    <x v="76"/>
    <x v="21"/>
    <x v="1"/>
    <x v="1"/>
    <x v="11"/>
    <s v="5-9* 100 events per second"/>
    <x v="1"/>
    <x v="3"/>
    <n v="403233600"/>
  </r>
  <r>
    <s v="KL4047WART4"/>
    <x v="340"/>
    <x v="1"/>
    <x v="75"/>
    <x v="76"/>
    <x v="21"/>
    <x v="1"/>
    <x v="1"/>
    <x v="7"/>
    <s v="100-149* 100 events per second"/>
    <x v="2"/>
    <x v="4"/>
    <n v="410394600"/>
  </r>
  <r>
    <s v="KL4047WAQT4"/>
    <x v="340"/>
    <x v="1"/>
    <x v="75"/>
    <x v="76"/>
    <x v="21"/>
    <x v="1"/>
    <x v="1"/>
    <x v="9"/>
    <s v="50-99* 100 events per second"/>
    <x v="2"/>
    <x v="4"/>
    <n v="413582400"/>
  </r>
  <r>
    <s v="KL4047WAPT4"/>
    <x v="340"/>
    <x v="1"/>
    <x v="75"/>
    <x v="76"/>
    <x v="21"/>
    <x v="1"/>
    <x v="1"/>
    <x v="10"/>
    <s v="25-49* 100 events per second"/>
    <x v="2"/>
    <x v="4"/>
    <n v="416770200"/>
  </r>
  <r>
    <s v="KL4047WANT4"/>
    <x v="340"/>
    <x v="1"/>
    <x v="75"/>
    <x v="76"/>
    <x v="21"/>
    <x v="1"/>
    <x v="1"/>
    <x v="13"/>
    <s v="20-24* 100 events per second"/>
    <x v="2"/>
    <x v="4"/>
    <n v="426402900"/>
  </r>
  <r>
    <s v="KL4047WAKTG"/>
    <x v="339"/>
    <x v="1"/>
    <x v="75"/>
    <x v="76"/>
    <x v="21"/>
    <x v="1"/>
    <x v="1"/>
    <x v="0"/>
    <s v="10-14* 100 events per second"/>
    <x v="1"/>
    <x v="4"/>
    <n v="438068400"/>
  </r>
  <r>
    <s v="KL4047WAMT4"/>
    <x v="340"/>
    <x v="1"/>
    <x v="75"/>
    <x v="76"/>
    <x v="21"/>
    <x v="1"/>
    <x v="1"/>
    <x v="12"/>
    <s v="15-19* 100 events per second"/>
    <x v="2"/>
    <x v="4"/>
    <n v="439154100"/>
  </r>
  <r>
    <s v="KL4047WAED4"/>
    <x v="338"/>
    <x v="1"/>
    <x v="75"/>
    <x v="76"/>
    <x v="21"/>
    <x v="1"/>
    <x v="1"/>
    <x v="11"/>
    <s v="5-9* 100 events per second"/>
    <x v="2"/>
    <x v="3"/>
    <n v="483875700"/>
  </r>
  <r>
    <s v="KL4047WAKT4"/>
    <x v="340"/>
    <x v="1"/>
    <x v="75"/>
    <x v="76"/>
    <x v="21"/>
    <x v="1"/>
    <x v="1"/>
    <x v="0"/>
    <s v="10-14* 100 events per second"/>
    <x v="2"/>
    <x v="4"/>
    <n v="525663600"/>
  </r>
  <r>
    <s v="KL4047WAETG"/>
    <x v="339"/>
    <x v="1"/>
    <x v="75"/>
    <x v="76"/>
    <x v="21"/>
    <x v="1"/>
    <x v="1"/>
    <x v="11"/>
    <s v="5-9* 100 events per second"/>
    <x v="1"/>
    <x v="4"/>
    <n v="579648300"/>
  </r>
  <r>
    <s v="KL4047WAET4"/>
    <x v="340"/>
    <x v="1"/>
    <x v="75"/>
    <x v="76"/>
    <x v="21"/>
    <x v="1"/>
    <x v="1"/>
    <x v="11"/>
    <s v="5-9* 100 events per second"/>
    <x v="2"/>
    <x v="4"/>
    <n v="695587200"/>
  </r>
  <r>
    <s v="KL4048WAVMG"/>
    <x v="341"/>
    <x v="1"/>
    <x v="76"/>
    <x v="77"/>
    <x v="21"/>
    <x v="1"/>
    <x v="1"/>
    <x v="4"/>
    <s v="1000-1499* 100 events per second"/>
    <x v="1"/>
    <x v="1"/>
    <n v="9078300"/>
  </r>
  <r>
    <s v="KL4048WAWMG"/>
    <x v="341"/>
    <x v="1"/>
    <x v="76"/>
    <x v="77"/>
    <x v="21"/>
    <x v="1"/>
    <x v="1"/>
    <x v="3"/>
    <s v="1500-2499* 100 events per second"/>
    <x v="1"/>
    <x v="1"/>
    <n v="9078300"/>
  </r>
  <r>
    <s v="KL4048WAXMG"/>
    <x v="341"/>
    <x v="1"/>
    <x v="76"/>
    <x v="77"/>
    <x v="21"/>
    <x v="1"/>
    <x v="1"/>
    <x v="2"/>
    <s v="2500-4999* 100 events per second"/>
    <x v="1"/>
    <x v="1"/>
    <n v="9078300"/>
  </r>
  <r>
    <s v="KL4048WAYMG"/>
    <x v="341"/>
    <x v="1"/>
    <x v="76"/>
    <x v="77"/>
    <x v="21"/>
    <x v="1"/>
    <x v="1"/>
    <x v="1"/>
    <s v="5000+* 100 events per second"/>
    <x v="1"/>
    <x v="1"/>
    <n v="9078300"/>
  </r>
  <r>
    <s v="KL4048WAUMG"/>
    <x v="341"/>
    <x v="1"/>
    <x v="76"/>
    <x v="77"/>
    <x v="21"/>
    <x v="1"/>
    <x v="1"/>
    <x v="5"/>
    <s v="500-999* 100 events per second"/>
    <x v="1"/>
    <x v="1"/>
    <n v="9540300"/>
  </r>
  <r>
    <s v="KL4048WATMG"/>
    <x v="341"/>
    <x v="1"/>
    <x v="76"/>
    <x v="77"/>
    <x v="21"/>
    <x v="1"/>
    <x v="1"/>
    <x v="6"/>
    <s v="250-499* 100 events per second"/>
    <x v="1"/>
    <x v="1"/>
    <n v="10048500"/>
  </r>
  <r>
    <s v="KL4048WASMG"/>
    <x v="341"/>
    <x v="1"/>
    <x v="76"/>
    <x v="77"/>
    <x v="21"/>
    <x v="1"/>
    <x v="1"/>
    <x v="8"/>
    <s v="150-249* 100 events per second"/>
    <x v="1"/>
    <x v="1"/>
    <n v="10579800"/>
  </r>
  <r>
    <s v="KL4048WAVM4"/>
    <x v="342"/>
    <x v="1"/>
    <x v="76"/>
    <x v="77"/>
    <x v="21"/>
    <x v="1"/>
    <x v="1"/>
    <x v="4"/>
    <s v="1000-1499* 100 events per second"/>
    <x v="2"/>
    <x v="1"/>
    <n v="10880100"/>
  </r>
  <r>
    <s v="KL4048WAWM4"/>
    <x v="342"/>
    <x v="1"/>
    <x v="76"/>
    <x v="77"/>
    <x v="21"/>
    <x v="1"/>
    <x v="1"/>
    <x v="3"/>
    <s v="1500-2499* 100 events per second"/>
    <x v="2"/>
    <x v="1"/>
    <n v="10880100"/>
  </r>
  <r>
    <s v="KL4048WAXM4"/>
    <x v="342"/>
    <x v="1"/>
    <x v="76"/>
    <x v="77"/>
    <x v="21"/>
    <x v="1"/>
    <x v="1"/>
    <x v="2"/>
    <s v="2500-4999* 100 events per second"/>
    <x v="2"/>
    <x v="1"/>
    <n v="10880100"/>
  </r>
  <r>
    <s v="KL4048WAYM4"/>
    <x v="342"/>
    <x v="1"/>
    <x v="76"/>
    <x v="77"/>
    <x v="21"/>
    <x v="1"/>
    <x v="1"/>
    <x v="1"/>
    <s v="5000+* 100 events per second"/>
    <x v="2"/>
    <x v="1"/>
    <n v="10880100"/>
  </r>
  <r>
    <s v="KL4048WAUM4"/>
    <x v="342"/>
    <x v="1"/>
    <x v="76"/>
    <x v="77"/>
    <x v="21"/>
    <x v="1"/>
    <x v="1"/>
    <x v="5"/>
    <s v="500-999* 100 events per second"/>
    <x v="2"/>
    <x v="1"/>
    <n v="11457600"/>
  </r>
  <r>
    <s v="KL4048WARMG"/>
    <x v="341"/>
    <x v="1"/>
    <x v="76"/>
    <x v="77"/>
    <x v="21"/>
    <x v="1"/>
    <x v="1"/>
    <x v="7"/>
    <s v="100-149* 100 events per second"/>
    <x v="1"/>
    <x v="1"/>
    <n v="11757900"/>
  </r>
  <r>
    <s v="KL4048WAQMG"/>
    <x v="341"/>
    <x v="1"/>
    <x v="76"/>
    <x v="77"/>
    <x v="21"/>
    <x v="1"/>
    <x v="1"/>
    <x v="9"/>
    <s v="50-99* 100 events per second"/>
    <x v="1"/>
    <x v="1"/>
    <n v="11850300"/>
  </r>
  <r>
    <s v="KL4048WAPMG"/>
    <x v="341"/>
    <x v="1"/>
    <x v="76"/>
    <x v="77"/>
    <x v="21"/>
    <x v="1"/>
    <x v="1"/>
    <x v="10"/>
    <s v="25-49* 100 events per second"/>
    <x v="1"/>
    <x v="1"/>
    <n v="11942700"/>
  </r>
  <r>
    <s v="KL4048WATM4"/>
    <x v="342"/>
    <x v="1"/>
    <x v="76"/>
    <x v="77"/>
    <x v="21"/>
    <x v="1"/>
    <x v="1"/>
    <x v="6"/>
    <s v="250-499* 100 events per second"/>
    <x v="2"/>
    <x v="1"/>
    <n v="12058200"/>
  </r>
  <r>
    <s v="KL4048WANMG"/>
    <x v="341"/>
    <x v="1"/>
    <x v="76"/>
    <x v="77"/>
    <x v="21"/>
    <x v="1"/>
    <x v="1"/>
    <x v="13"/>
    <s v="20-24* 100 events per second"/>
    <x v="1"/>
    <x v="1"/>
    <n v="12219900"/>
  </r>
  <r>
    <s v="KL4048WAMMG"/>
    <x v="341"/>
    <x v="1"/>
    <x v="76"/>
    <x v="77"/>
    <x v="21"/>
    <x v="1"/>
    <x v="1"/>
    <x v="12"/>
    <s v="15-19* 100 events per second"/>
    <x v="1"/>
    <x v="1"/>
    <n v="12589500"/>
  </r>
  <r>
    <s v="KL4048WASM4"/>
    <x v="342"/>
    <x v="1"/>
    <x v="76"/>
    <x v="77"/>
    <x v="21"/>
    <x v="1"/>
    <x v="1"/>
    <x v="8"/>
    <s v="150-249* 100 events per second"/>
    <x v="2"/>
    <x v="1"/>
    <n v="12705000"/>
  </r>
  <r>
    <s v="KL4048WARM4"/>
    <x v="342"/>
    <x v="1"/>
    <x v="76"/>
    <x v="77"/>
    <x v="21"/>
    <x v="1"/>
    <x v="1"/>
    <x v="7"/>
    <s v="100-149* 100 events per second"/>
    <x v="2"/>
    <x v="1"/>
    <n v="14114100"/>
  </r>
  <r>
    <s v="KL4048WAQM4"/>
    <x v="342"/>
    <x v="1"/>
    <x v="76"/>
    <x v="77"/>
    <x v="21"/>
    <x v="1"/>
    <x v="1"/>
    <x v="9"/>
    <s v="50-99* 100 events per second"/>
    <x v="2"/>
    <x v="1"/>
    <n v="14206500"/>
  </r>
  <r>
    <s v="KL4048WAPM4"/>
    <x v="342"/>
    <x v="1"/>
    <x v="76"/>
    <x v="77"/>
    <x v="21"/>
    <x v="1"/>
    <x v="1"/>
    <x v="10"/>
    <s v="25-49* 100 events per second"/>
    <x v="2"/>
    <x v="1"/>
    <n v="14322000"/>
  </r>
  <r>
    <s v="KL4048WANM4"/>
    <x v="342"/>
    <x v="1"/>
    <x v="76"/>
    <x v="77"/>
    <x v="21"/>
    <x v="1"/>
    <x v="1"/>
    <x v="13"/>
    <s v="20-24* 100 events per second"/>
    <x v="2"/>
    <x v="1"/>
    <n v="14645400"/>
  </r>
  <r>
    <s v="KL4048WAKMG"/>
    <x v="341"/>
    <x v="1"/>
    <x v="76"/>
    <x v="77"/>
    <x v="21"/>
    <x v="1"/>
    <x v="1"/>
    <x v="0"/>
    <s v="10-14* 100 events per second"/>
    <x v="1"/>
    <x v="1"/>
    <n v="15061200"/>
  </r>
  <r>
    <s v="KL4048WAMM4"/>
    <x v="342"/>
    <x v="1"/>
    <x v="76"/>
    <x v="77"/>
    <x v="21"/>
    <x v="1"/>
    <x v="1"/>
    <x v="12"/>
    <s v="15-19* 100 events per second"/>
    <x v="2"/>
    <x v="1"/>
    <n v="15084300"/>
  </r>
  <r>
    <s v="KL4048WAKM4"/>
    <x v="342"/>
    <x v="1"/>
    <x v="76"/>
    <x v="77"/>
    <x v="21"/>
    <x v="1"/>
    <x v="1"/>
    <x v="0"/>
    <s v="10-14* 100 events per second"/>
    <x v="2"/>
    <x v="1"/>
    <n v="18064200"/>
  </r>
  <r>
    <s v="KL4048WAEMG"/>
    <x v="341"/>
    <x v="1"/>
    <x v="76"/>
    <x v="77"/>
    <x v="21"/>
    <x v="1"/>
    <x v="1"/>
    <x v="11"/>
    <s v="5-9* 100 events per second"/>
    <x v="1"/>
    <x v="1"/>
    <n v="19912200"/>
  </r>
  <r>
    <s v="KL4048WAEM4"/>
    <x v="342"/>
    <x v="1"/>
    <x v="76"/>
    <x v="77"/>
    <x v="21"/>
    <x v="1"/>
    <x v="1"/>
    <x v="11"/>
    <s v="5-9* 100 events per second"/>
    <x v="2"/>
    <x v="1"/>
    <n v="23908500"/>
  </r>
  <r>
    <s v="KL4048WAVFG"/>
    <x v="343"/>
    <x v="1"/>
    <x v="76"/>
    <x v="77"/>
    <x v="21"/>
    <x v="1"/>
    <x v="1"/>
    <x v="4"/>
    <s v="1000-1499* 100 events per second"/>
    <x v="1"/>
    <x v="2"/>
    <n v="99768900"/>
  </r>
  <r>
    <s v="KL4048WAWFG"/>
    <x v="343"/>
    <x v="1"/>
    <x v="76"/>
    <x v="77"/>
    <x v="21"/>
    <x v="1"/>
    <x v="1"/>
    <x v="3"/>
    <s v="1500-2499* 100 events per second"/>
    <x v="1"/>
    <x v="2"/>
    <n v="99768900"/>
  </r>
  <r>
    <s v="KL4048WAXFG"/>
    <x v="343"/>
    <x v="1"/>
    <x v="76"/>
    <x v="77"/>
    <x v="21"/>
    <x v="1"/>
    <x v="1"/>
    <x v="2"/>
    <s v="2500-4999* 100 events per second"/>
    <x v="1"/>
    <x v="2"/>
    <n v="99768900"/>
  </r>
  <r>
    <s v="KL4048WAYFG"/>
    <x v="343"/>
    <x v="1"/>
    <x v="76"/>
    <x v="77"/>
    <x v="21"/>
    <x v="1"/>
    <x v="1"/>
    <x v="1"/>
    <s v="5000+* 100 events per second"/>
    <x v="1"/>
    <x v="2"/>
    <n v="99768900"/>
  </r>
  <r>
    <s v="KL4048WAUFG"/>
    <x v="343"/>
    <x v="1"/>
    <x v="76"/>
    <x v="77"/>
    <x v="21"/>
    <x v="1"/>
    <x v="1"/>
    <x v="5"/>
    <s v="500-999* 100 events per second"/>
    <x v="1"/>
    <x v="2"/>
    <n v="105012600"/>
  </r>
  <r>
    <s v="KL4048WATFG"/>
    <x v="343"/>
    <x v="1"/>
    <x v="76"/>
    <x v="77"/>
    <x v="21"/>
    <x v="1"/>
    <x v="1"/>
    <x v="6"/>
    <s v="250-499* 100 events per second"/>
    <x v="1"/>
    <x v="2"/>
    <n v="110533500"/>
  </r>
  <r>
    <s v="KL4048WASFG"/>
    <x v="343"/>
    <x v="1"/>
    <x v="76"/>
    <x v="77"/>
    <x v="21"/>
    <x v="1"/>
    <x v="1"/>
    <x v="8"/>
    <s v="150-249* 100 events per second"/>
    <x v="1"/>
    <x v="2"/>
    <n v="116354700"/>
  </r>
  <r>
    <s v="KL4048WAVF4"/>
    <x v="344"/>
    <x v="1"/>
    <x v="76"/>
    <x v="77"/>
    <x v="21"/>
    <x v="1"/>
    <x v="1"/>
    <x v="4"/>
    <s v="1000-1499* 100 events per second"/>
    <x v="2"/>
    <x v="2"/>
    <n v="119727300"/>
  </r>
  <r>
    <s v="KL4048WAWF4"/>
    <x v="344"/>
    <x v="1"/>
    <x v="76"/>
    <x v="77"/>
    <x v="21"/>
    <x v="1"/>
    <x v="1"/>
    <x v="3"/>
    <s v="1500-2499* 100 events per second"/>
    <x v="2"/>
    <x v="2"/>
    <n v="119727300"/>
  </r>
  <r>
    <s v="KL4048WAXF4"/>
    <x v="344"/>
    <x v="1"/>
    <x v="76"/>
    <x v="77"/>
    <x v="21"/>
    <x v="1"/>
    <x v="1"/>
    <x v="2"/>
    <s v="2500-4999* 100 events per second"/>
    <x v="2"/>
    <x v="2"/>
    <n v="119727300"/>
  </r>
  <r>
    <s v="KL4048WAYF4"/>
    <x v="344"/>
    <x v="1"/>
    <x v="76"/>
    <x v="77"/>
    <x v="21"/>
    <x v="1"/>
    <x v="1"/>
    <x v="1"/>
    <s v="5000+* 100 events per second"/>
    <x v="2"/>
    <x v="2"/>
    <n v="119727300"/>
  </r>
  <r>
    <s v="KL4048WAUF4"/>
    <x v="344"/>
    <x v="1"/>
    <x v="76"/>
    <x v="77"/>
    <x v="21"/>
    <x v="1"/>
    <x v="1"/>
    <x v="5"/>
    <s v="500-999* 100 events per second"/>
    <x v="2"/>
    <x v="2"/>
    <n v="126010500"/>
  </r>
  <r>
    <s v="KL4048WARFG"/>
    <x v="343"/>
    <x v="1"/>
    <x v="76"/>
    <x v="77"/>
    <x v="21"/>
    <x v="1"/>
    <x v="1"/>
    <x v="7"/>
    <s v="100-149* 100 events per second"/>
    <x v="1"/>
    <x v="2"/>
    <n v="129290700"/>
  </r>
  <r>
    <s v="KL4048WAQFG"/>
    <x v="343"/>
    <x v="1"/>
    <x v="76"/>
    <x v="77"/>
    <x v="21"/>
    <x v="1"/>
    <x v="1"/>
    <x v="9"/>
    <s v="50-99* 100 events per second"/>
    <x v="1"/>
    <x v="2"/>
    <n v="130307100"/>
  </r>
  <r>
    <s v="KL4048WAPFG"/>
    <x v="343"/>
    <x v="1"/>
    <x v="76"/>
    <x v="77"/>
    <x v="21"/>
    <x v="1"/>
    <x v="1"/>
    <x v="10"/>
    <s v="25-49* 100 events per second"/>
    <x v="1"/>
    <x v="2"/>
    <n v="131323500"/>
  </r>
  <r>
    <s v="KL4048WATF4"/>
    <x v="344"/>
    <x v="1"/>
    <x v="76"/>
    <x v="77"/>
    <x v="21"/>
    <x v="1"/>
    <x v="1"/>
    <x v="6"/>
    <s v="250-499* 100 events per second"/>
    <x v="2"/>
    <x v="2"/>
    <n v="132663300"/>
  </r>
  <r>
    <s v="KL4048WANFG"/>
    <x v="343"/>
    <x v="1"/>
    <x v="76"/>
    <x v="77"/>
    <x v="21"/>
    <x v="1"/>
    <x v="1"/>
    <x v="13"/>
    <s v="20-24* 100 events per second"/>
    <x v="1"/>
    <x v="2"/>
    <n v="134326500"/>
  </r>
  <r>
    <s v="KL4048WAMFG"/>
    <x v="343"/>
    <x v="1"/>
    <x v="76"/>
    <x v="77"/>
    <x v="21"/>
    <x v="1"/>
    <x v="1"/>
    <x v="12"/>
    <s v="15-19* 100 events per second"/>
    <x v="1"/>
    <x v="2"/>
    <n v="138369000"/>
  </r>
  <r>
    <s v="KL4048WASF4"/>
    <x v="344"/>
    <x v="1"/>
    <x v="76"/>
    <x v="77"/>
    <x v="21"/>
    <x v="1"/>
    <x v="1"/>
    <x v="8"/>
    <s v="150-249* 100 events per second"/>
    <x v="2"/>
    <x v="2"/>
    <n v="139639500"/>
  </r>
  <r>
    <s v="KL4048WARF4"/>
    <x v="344"/>
    <x v="1"/>
    <x v="76"/>
    <x v="77"/>
    <x v="21"/>
    <x v="1"/>
    <x v="1"/>
    <x v="7"/>
    <s v="100-149* 100 events per second"/>
    <x v="2"/>
    <x v="2"/>
    <n v="155139600"/>
  </r>
  <r>
    <s v="KL4048WAQF4"/>
    <x v="344"/>
    <x v="1"/>
    <x v="76"/>
    <x v="77"/>
    <x v="21"/>
    <x v="1"/>
    <x v="1"/>
    <x v="9"/>
    <s v="50-99* 100 events per second"/>
    <x v="2"/>
    <x v="2"/>
    <n v="156363900"/>
  </r>
  <r>
    <s v="KL4048WAPF4"/>
    <x v="344"/>
    <x v="1"/>
    <x v="76"/>
    <x v="77"/>
    <x v="21"/>
    <x v="1"/>
    <x v="1"/>
    <x v="10"/>
    <s v="25-49* 100 events per second"/>
    <x v="2"/>
    <x v="2"/>
    <n v="157588200"/>
  </r>
  <r>
    <s v="KL4048WAVDG"/>
    <x v="345"/>
    <x v="1"/>
    <x v="76"/>
    <x v="77"/>
    <x v="21"/>
    <x v="1"/>
    <x v="1"/>
    <x v="4"/>
    <s v="1000-1499* 100 events per second"/>
    <x v="1"/>
    <x v="3"/>
    <n v="159621000"/>
  </r>
  <r>
    <s v="KL4048WAWDG"/>
    <x v="345"/>
    <x v="1"/>
    <x v="76"/>
    <x v="77"/>
    <x v="21"/>
    <x v="1"/>
    <x v="1"/>
    <x v="3"/>
    <s v="1500-2499* 100 events per second"/>
    <x v="1"/>
    <x v="3"/>
    <n v="159621000"/>
  </r>
  <r>
    <s v="KL4048WAXDG"/>
    <x v="345"/>
    <x v="1"/>
    <x v="76"/>
    <x v="77"/>
    <x v="21"/>
    <x v="1"/>
    <x v="1"/>
    <x v="2"/>
    <s v="2500-4999* 100 events per second"/>
    <x v="1"/>
    <x v="3"/>
    <n v="159621000"/>
  </r>
  <r>
    <s v="KL4048WAYDG"/>
    <x v="345"/>
    <x v="1"/>
    <x v="76"/>
    <x v="77"/>
    <x v="21"/>
    <x v="1"/>
    <x v="1"/>
    <x v="1"/>
    <s v="5000+* 100 events per second"/>
    <x v="1"/>
    <x v="3"/>
    <n v="159621000"/>
  </r>
  <r>
    <s v="KL4048WANF4"/>
    <x v="344"/>
    <x v="1"/>
    <x v="76"/>
    <x v="77"/>
    <x v="21"/>
    <x v="1"/>
    <x v="1"/>
    <x v="13"/>
    <s v="20-24* 100 events per second"/>
    <x v="2"/>
    <x v="2"/>
    <n v="161191800"/>
  </r>
  <r>
    <s v="KL4048WAKFG"/>
    <x v="343"/>
    <x v="1"/>
    <x v="76"/>
    <x v="77"/>
    <x v="21"/>
    <x v="1"/>
    <x v="1"/>
    <x v="0"/>
    <s v="10-14* 100 events per second"/>
    <x v="1"/>
    <x v="2"/>
    <n v="165627000"/>
  </r>
  <r>
    <s v="KL4048WAMF4"/>
    <x v="344"/>
    <x v="1"/>
    <x v="76"/>
    <x v="77"/>
    <x v="21"/>
    <x v="1"/>
    <x v="1"/>
    <x v="12"/>
    <s v="15-19* 100 events per second"/>
    <x v="2"/>
    <x v="2"/>
    <n v="166042800"/>
  </r>
  <r>
    <s v="KL4048WAUDG"/>
    <x v="345"/>
    <x v="1"/>
    <x v="76"/>
    <x v="77"/>
    <x v="21"/>
    <x v="1"/>
    <x v="1"/>
    <x v="5"/>
    <s v="500-999* 100 events per second"/>
    <x v="1"/>
    <x v="3"/>
    <n v="168029400"/>
  </r>
  <r>
    <s v="KL4048WATDG"/>
    <x v="345"/>
    <x v="1"/>
    <x v="76"/>
    <x v="77"/>
    <x v="21"/>
    <x v="1"/>
    <x v="1"/>
    <x v="6"/>
    <s v="250-499* 100 events per second"/>
    <x v="1"/>
    <x v="3"/>
    <n v="176876700"/>
  </r>
  <r>
    <s v="KL4048WASDG"/>
    <x v="345"/>
    <x v="1"/>
    <x v="76"/>
    <x v="77"/>
    <x v="21"/>
    <x v="1"/>
    <x v="1"/>
    <x v="8"/>
    <s v="150-249* 100 events per second"/>
    <x v="1"/>
    <x v="3"/>
    <n v="186186000"/>
  </r>
  <r>
    <s v="KL4048WAVD4"/>
    <x v="346"/>
    <x v="1"/>
    <x v="76"/>
    <x v="77"/>
    <x v="21"/>
    <x v="1"/>
    <x v="1"/>
    <x v="4"/>
    <s v="1000-1499* 100 events per second"/>
    <x v="2"/>
    <x v="3"/>
    <n v="191545200"/>
  </r>
  <r>
    <s v="KL4048WAWD4"/>
    <x v="346"/>
    <x v="1"/>
    <x v="76"/>
    <x v="77"/>
    <x v="21"/>
    <x v="1"/>
    <x v="1"/>
    <x v="3"/>
    <s v="1500-2499* 100 events per second"/>
    <x v="2"/>
    <x v="3"/>
    <n v="191545200"/>
  </r>
  <r>
    <s v="KL4048WAXD4"/>
    <x v="346"/>
    <x v="1"/>
    <x v="76"/>
    <x v="77"/>
    <x v="21"/>
    <x v="1"/>
    <x v="1"/>
    <x v="2"/>
    <s v="2500-4999* 100 events per second"/>
    <x v="2"/>
    <x v="3"/>
    <n v="191545200"/>
  </r>
  <r>
    <s v="KL4048WAYD4"/>
    <x v="346"/>
    <x v="1"/>
    <x v="76"/>
    <x v="77"/>
    <x v="21"/>
    <x v="1"/>
    <x v="1"/>
    <x v="1"/>
    <s v="5000+* 100 events per second"/>
    <x v="2"/>
    <x v="3"/>
    <n v="191545200"/>
  </r>
  <r>
    <s v="KL4048WAKF4"/>
    <x v="344"/>
    <x v="1"/>
    <x v="76"/>
    <x v="77"/>
    <x v="21"/>
    <x v="1"/>
    <x v="1"/>
    <x v="0"/>
    <s v="10-14* 100 events per second"/>
    <x v="2"/>
    <x v="2"/>
    <n v="198752400"/>
  </r>
  <r>
    <s v="KL4048WAUD4"/>
    <x v="346"/>
    <x v="1"/>
    <x v="76"/>
    <x v="77"/>
    <x v="21"/>
    <x v="1"/>
    <x v="1"/>
    <x v="5"/>
    <s v="500-999* 100 events per second"/>
    <x v="2"/>
    <x v="3"/>
    <n v="201639900"/>
  </r>
  <r>
    <s v="KL4048WARDG"/>
    <x v="345"/>
    <x v="1"/>
    <x v="76"/>
    <x v="77"/>
    <x v="21"/>
    <x v="1"/>
    <x v="1"/>
    <x v="7"/>
    <s v="100-149* 100 events per second"/>
    <x v="1"/>
    <x v="3"/>
    <n v="206860500"/>
  </r>
  <r>
    <s v="KL4048WAQDG"/>
    <x v="345"/>
    <x v="1"/>
    <x v="76"/>
    <x v="77"/>
    <x v="21"/>
    <x v="1"/>
    <x v="1"/>
    <x v="9"/>
    <s v="50-99* 100 events per second"/>
    <x v="1"/>
    <x v="3"/>
    <n v="208500600"/>
  </r>
  <r>
    <s v="KL4048WAPDG"/>
    <x v="345"/>
    <x v="1"/>
    <x v="76"/>
    <x v="77"/>
    <x v="21"/>
    <x v="1"/>
    <x v="1"/>
    <x v="10"/>
    <s v="25-49* 100 events per second"/>
    <x v="1"/>
    <x v="3"/>
    <n v="210117600"/>
  </r>
  <r>
    <s v="KL4048WATD4"/>
    <x v="346"/>
    <x v="1"/>
    <x v="76"/>
    <x v="77"/>
    <x v="21"/>
    <x v="1"/>
    <x v="1"/>
    <x v="6"/>
    <s v="250-499* 100 events per second"/>
    <x v="2"/>
    <x v="3"/>
    <n v="212242800"/>
  </r>
  <r>
    <s v="KL4048WANDG"/>
    <x v="345"/>
    <x v="1"/>
    <x v="76"/>
    <x v="77"/>
    <x v="21"/>
    <x v="1"/>
    <x v="1"/>
    <x v="13"/>
    <s v="20-24* 100 events per second"/>
    <x v="1"/>
    <x v="3"/>
    <n v="214922400"/>
  </r>
  <r>
    <s v="KL4048WAEFG"/>
    <x v="343"/>
    <x v="1"/>
    <x v="76"/>
    <x v="77"/>
    <x v="21"/>
    <x v="1"/>
    <x v="1"/>
    <x v="11"/>
    <s v="5-9* 100 events per second"/>
    <x v="1"/>
    <x v="2"/>
    <n v="219149700"/>
  </r>
  <r>
    <s v="KL4048WAMDG"/>
    <x v="345"/>
    <x v="1"/>
    <x v="76"/>
    <x v="77"/>
    <x v="21"/>
    <x v="1"/>
    <x v="1"/>
    <x v="12"/>
    <s v="15-19* 100 events per second"/>
    <x v="1"/>
    <x v="3"/>
    <n v="221390400"/>
  </r>
  <r>
    <s v="KL4048WASD4"/>
    <x v="346"/>
    <x v="1"/>
    <x v="76"/>
    <x v="77"/>
    <x v="21"/>
    <x v="1"/>
    <x v="1"/>
    <x v="8"/>
    <s v="150-249* 100 events per second"/>
    <x v="2"/>
    <x v="3"/>
    <n v="223423200"/>
  </r>
  <r>
    <s v="KL4048WAVTG"/>
    <x v="347"/>
    <x v="1"/>
    <x v="76"/>
    <x v="77"/>
    <x v="21"/>
    <x v="1"/>
    <x v="1"/>
    <x v="4"/>
    <s v="1000-1499* 100 events per second"/>
    <x v="1"/>
    <x v="4"/>
    <n v="229452300"/>
  </r>
  <r>
    <s v="KL4048WAWTG"/>
    <x v="347"/>
    <x v="1"/>
    <x v="76"/>
    <x v="77"/>
    <x v="21"/>
    <x v="1"/>
    <x v="1"/>
    <x v="3"/>
    <s v="1500-2499* 100 events per second"/>
    <x v="1"/>
    <x v="4"/>
    <n v="229452300"/>
  </r>
  <r>
    <s v="KL4048WAXTG"/>
    <x v="347"/>
    <x v="1"/>
    <x v="76"/>
    <x v="77"/>
    <x v="21"/>
    <x v="1"/>
    <x v="1"/>
    <x v="2"/>
    <s v="2500-4999* 100 events per second"/>
    <x v="1"/>
    <x v="4"/>
    <n v="229452300"/>
  </r>
  <r>
    <s v="KL4048WAYTG"/>
    <x v="347"/>
    <x v="1"/>
    <x v="76"/>
    <x v="77"/>
    <x v="21"/>
    <x v="1"/>
    <x v="1"/>
    <x v="1"/>
    <s v="5000+* 100 events per second"/>
    <x v="1"/>
    <x v="4"/>
    <n v="229452300"/>
  </r>
  <r>
    <s v="KL4048WAUTG"/>
    <x v="347"/>
    <x v="1"/>
    <x v="76"/>
    <x v="77"/>
    <x v="21"/>
    <x v="1"/>
    <x v="1"/>
    <x v="5"/>
    <s v="500-999* 100 events per second"/>
    <x v="1"/>
    <x v="4"/>
    <n v="241533600"/>
  </r>
  <r>
    <s v="KL4048WARD4"/>
    <x v="346"/>
    <x v="1"/>
    <x v="76"/>
    <x v="77"/>
    <x v="21"/>
    <x v="1"/>
    <x v="1"/>
    <x v="7"/>
    <s v="100-149* 100 events per second"/>
    <x v="2"/>
    <x v="3"/>
    <n v="248232600"/>
  </r>
  <r>
    <s v="KL4048WAQD4"/>
    <x v="346"/>
    <x v="1"/>
    <x v="76"/>
    <x v="77"/>
    <x v="21"/>
    <x v="1"/>
    <x v="1"/>
    <x v="9"/>
    <s v="50-99* 100 events per second"/>
    <x v="2"/>
    <x v="3"/>
    <n v="250196100"/>
  </r>
  <r>
    <s v="KL4048WAPD4"/>
    <x v="346"/>
    <x v="1"/>
    <x v="76"/>
    <x v="77"/>
    <x v="21"/>
    <x v="1"/>
    <x v="1"/>
    <x v="10"/>
    <s v="25-49* 100 events per second"/>
    <x v="2"/>
    <x v="3"/>
    <n v="252136500"/>
  </r>
  <r>
    <s v="KL4048WATTG"/>
    <x v="347"/>
    <x v="1"/>
    <x v="76"/>
    <x v="77"/>
    <x v="21"/>
    <x v="1"/>
    <x v="1"/>
    <x v="6"/>
    <s v="250-499* 100 events per second"/>
    <x v="1"/>
    <x v="4"/>
    <n v="254261700"/>
  </r>
  <r>
    <s v="KL4048WAND4"/>
    <x v="346"/>
    <x v="1"/>
    <x v="76"/>
    <x v="77"/>
    <x v="21"/>
    <x v="1"/>
    <x v="1"/>
    <x v="13"/>
    <s v="20-24* 100 events per second"/>
    <x v="2"/>
    <x v="3"/>
    <n v="257911500"/>
  </r>
  <r>
    <s v="KL4048WAEF4"/>
    <x v="344"/>
    <x v="1"/>
    <x v="76"/>
    <x v="77"/>
    <x v="21"/>
    <x v="1"/>
    <x v="1"/>
    <x v="11"/>
    <s v="5-9* 100 events per second"/>
    <x v="2"/>
    <x v="2"/>
    <n v="262970400"/>
  </r>
  <r>
    <s v="KL4048WAKDG"/>
    <x v="345"/>
    <x v="1"/>
    <x v="76"/>
    <x v="77"/>
    <x v="21"/>
    <x v="1"/>
    <x v="1"/>
    <x v="0"/>
    <s v="10-14* 100 events per second"/>
    <x v="1"/>
    <x v="3"/>
    <n v="265003200"/>
  </r>
  <r>
    <s v="KL4048WAMD4"/>
    <x v="346"/>
    <x v="1"/>
    <x v="76"/>
    <x v="77"/>
    <x v="21"/>
    <x v="1"/>
    <x v="1"/>
    <x v="12"/>
    <s v="15-19* 100 events per second"/>
    <x v="2"/>
    <x v="3"/>
    <n v="265673100"/>
  </r>
  <r>
    <s v="KL4048WASTG"/>
    <x v="347"/>
    <x v="1"/>
    <x v="76"/>
    <x v="77"/>
    <x v="21"/>
    <x v="1"/>
    <x v="1"/>
    <x v="8"/>
    <s v="150-249* 100 events per second"/>
    <x v="1"/>
    <x v="4"/>
    <n v="267636600"/>
  </r>
  <r>
    <s v="KL4048WAVT4"/>
    <x v="348"/>
    <x v="1"/>
    <x v="76"/>
    <x v="77"/>
    <x v="21"/>
    <x v="1"/>
    <x v="1"/>
    <x v="4"/>
    <s v="1000-1499* 100 events per second"/>
    <x v="2"/>
    <x v="4"/>
    <n v="275352000"/>
  </r>
  <r>
    <s v="KL4048WAWT4"/>
    <x v="348"/>
    <x v="1"/>
    <x v="76"/>
    <x v="77"/>
    <x v="21"/>
    <x v="1"/>
    <x v="1"/>
    <x v="3"/>
    <s v="1500-2499* 100 events per second"/>
    <x v="2"/>
    <x v="4"/>
    <n v="275352000"/>
  </r>
  <r>
    <s v="KL4048WAXT4"/>
    <x v="348"/>
    <x v="1"/>
    <x v="76"/>
    <x v="77"/>
    <x v="21"/>
    <x v="1"/>
    <x v="1"/>
    <x v="2"/>
    <s v="2500-4999* 100 events per second"/>
    <x v="2"/>
    <x v="4"/>
    <n v="275352000"/>
  </r>
  <r>
    <s v="KL4048WAYT4"/>
    <x v="348"/>
    <x v="1"/>
    <x v="76"/>
    <x v="77"/>
    <x v="21"/>
    <x v="1"/>
    <x v="1"/>
    <x v="1"/>
    <s v="5000+* 100 events per second"/>
    <x v="2"/>
    <x v="4"/>
    <n v="275352000"/>
  </r>
  <r>
    <s v="KL4048WAUT4"/>
    <x v="348"/>
    <x v="1"/>
    <x v="76"/>
    <x v="77"/>
    <x v="21"/>
    <x v="1"/>
    <x v="1"/>
    <x v="5"/>
    <s v="500-999* 100 events per second"/>
    <x v="2"/>
    <x v="4"/>
    <n v="289835700"/>
  </r>
  <r>
    <s v="KL4048WARTG"/>
    <x v="347"/>
    <x v="1"/>
    <x v="76"/>
    <x v="77"/>
    <x v="21"/>
    <x v="1"/>
    <x v="1"/>
    <x v="7"/>
    <s v="100-149* 100 events per second"/>
    <x v="1"/>
    <x v="4"/>
    <n v="297366300"/>
  </r>
  <r>
    <s v="KL4048WAQTG"/>
    <x v="347"/>
    <x v="1"/>
    <x v="76"/>
    <x v="77"/>
    <x v="21"/>
    <x v="1"/>
    <x v="1"/>
    <x v="9"/>
    <s v="50-99* 100 events per second"/>
    <x v="1"/>
    <x v="4"/>
    <n v="299699400"/>
  </r>
  <r>
    <s v="KL4048WAPTG"/>
    <x v="347"/>
    <x v="1"/>
    <x v="76"/>
    <x v="77"/>
    <x v="21"/>
    <x v="1"/>
    <x v="1"/>
    <x v="10"/>
    <s v="25-49* 100 events per second"/>
    <x v="1"/>
    <x v="4"/>
    <n v="302055600"/>
  </r>
  <r>
    <s v="KL4048WATT4"/>
    <x v="348"/>
    <x v="1"/>
    <x v="76"/>
    <x v="77"/>
    <x v="21"/>
    <x v="1"/>
    <x v="1"/>
    <x v="6"/>
    <s v="250-499* 100 events per second"/>
    <x v="2"/>
    <x v="4"/>
    <n v="305104800"/>
  </r>
  <r>
    <s v="KL4048WANTG"/>
    <x v="347"/>
    <x v="1"/>
    <x v="76"/>
    <x v="77"/>
    <x v="21"/>
    <x v="1"/>
    <x v="1"/>
    <x v="13"/>
    <s v="20-24* 100 events per second"/>
    <x v="1"/>
    <x v="4"/>
    <n v="308962500"/>
  </r>
  <r>
    <s v="KL4048WAKD4"/>
    <x v="346"/>
    <x v="1"/>
    <x v="76"/>
    <x v="77"/>
    <x v="21"/>
    <x v="1"/>
    <x v="1"/>
    <x v="0"/>
    <s v="10-14* 100 events per second"/>
    <x v="2"/>
    <x v="3"/>
    <n v="317994600"/>
  </r>
  <r>
    <s v="KL4048WAMTG"/>
    <x v="347"/>
    <x v="1"/>
    <x v="76"/>
    <x v="77"/>
    <x v="21"/>
    <x v="1"/>
    <x v="1"/>
    <x v="12"/>
    <s v="15-19* 100 events per second"/>
    <x v="1"/>
    <x v="4"/>
    <n v="318248700"/>
  </r>
  <r>
    <s v="KL4048WAST4"/>
    <x v="348"/>
    <x v="1"/>
    <x v="76"/>
    <x v="77"/>
    <x v="21"/>
    <x v="1"/>
    <x v="1"/>
    <x v="8"/>
    <s v="150-249* 100 events per second"/>
    <x v="2"/>
    <x v="4"/>
    <n v="321159300"/>
  </r>
  <r>
    <s v="KL4048WAEDG"/>
    <x v="345"/>
    <x v="1"/>
    <x v="76"/>
    <x v="77"/>
    <x v="21"/>
    <x v="1"/>
    <x v="1"/>
    <x v="11"/>
    <s v="5-9* 100 events per second"/>
    <x v="1"/>
    <x v="3"/>
    <n v="350634900"/>
  </r>
  <r>
    <s v="KL4048WART4"/>
    <x v="348"/>
    <x v="1"/>
    <x v="76"/>
    <x v="77"/>
    <x v="21"/>
    <x v="1"/>
    <x v="1"/>
    <x v="7"/>
    <s v="100-149* 100 events per second"/>
    <x v="2"/>
    <x v="4"/>
    <n v="356848800"/>
  </r>
  <r>
    <s v="KL4048WAQT4"/>
    <x v="348"/>
    <x v="1"/>
    <x v="76"/>
    <x v="77"/>
    <x v="21"/>
    <x v="1"/>
    <x v="1"/>
    <x v="9"/>
    <s v="50-99* 100 events per second"/>
    <x v="2"/>
    <x v="4"/>
    <n v="359643900"/>
  </r>
  <r>
    <s v="KL4048WAPT4"/>
    <x v="348"/>
    <x v="1"/>
    <x v="76"/>
    <x v="77"/>
    <x v="21"/>
    <x v="1"/>
    <x v="1"/>
    <x v="10"/>
    <s v="25-49* 100 events per second"/>
    <x v="2"/>
    <x v="4"/>
    <n v="362462100"/>
  </r>
  <r>
    <s v="KL4048WANT4"/>
    <x v="348"/>
    <x v="1"/>
    <x v="76"/>
    <x v="77"/>
    <x v="21"/>
    <x v="1"/>
    <x v="1"/>
    <x v="13"/>
    <s v="20-24* 100 events per second"/>
    <x v="2"/>
    <x v="4"/>
    <n v="370731900"/>
  </r>
  <r>
    <s v="KL4048WAKTG"/>
    <x v="347"/>
    <x v="1"/>
    <x v="76"/>
    <x v="77"/>
    <x v="21"/>
    <x v="1"/>
    <x v="1"/>
    <x v="0"/>
    <s v="10-14* 100 events per second"/>
    <x v="1"/>
    <x v="4"/>
    <n v="380942100"/>
  </r>
  <r>
    <s v="KL4048WAMT4"/>
    <x v="348"/>
    <x v="1"/>
    <x v="76"/>
    <x v="77"/>
    <x v="21"/>
    <x v="1"/>
    <x v="1"/>
    <x v="12"/>
    <s v="15-19* 100 events per second"/>
    <x v="2"/>
    <x v="4"/>
    <n v="381889200"/>
  </r>
  <r>
    <s v="KL4048WAED4"/>
    <x v="346"/>
    <x v="1"/>
    <x v="76"/>
    <x v="77"/>
    <x v="21"/>
    <x v="1"/>
    <x v="1"/>
    <x v="11"/>
    <s v="5-9* 100 events per second"/>
    <x v="2"/>
    <x v="3"/>
    <n v="420766500"/>
  </r>
  <r>
    <s v="KL4048WAKT4"/>
    <x v="348"/>
    <x v="1"/>
    <x v="76"/>
    <x v="77"/>
    <x v="21"/>
    <x v="1"/>
    <x v="1"/>
    <x v="0"/>
    <s v="10-14* 100 events per second"/>
    <x v="2"/>
    <x v="4"/>
    <n v="457125900"/>
  </r>
  <r>
    <s v="KL4048WAETG"/>
    <x v="347"/>
    <x v="1"/>
    <x v="76"/>
    <x v="77"/>
    <x v="21"/>
    <x v="1"/>
    <x v="1"/>
    <x v="11"/>
    <s v="5-9* 100 events per second"/>
    <x v="1"/>
    <x v="4"/>
    <n v="504042000"/>
  </r>
  <r>
    <s v="KL4048WAET4"/>
    <x v="348"/>
    <x v="1"/>
    <x v="76"/>
    <x v="77"/>
    <x v="21"/>
    <x v="1"/>
    <x v="1"/>
    <x v="11"/>
    <s v="5-9* 100 events per second"/>
    <x v="2"/>
    <x v="4"/>
    <n v="604850400"/>
  </r>
  <r>
    <s v="KL4774WANMG"/>
    <x v="349"/>
    <x v="1"/>
    <x v="77"/>
    <x v="78"/>
    <x v="1"/>
    <x v="1"/>
    <x v="1"/>
    <x v="13"/>
    <s v=""/>
    <x v="1"/>
    <x v="1"/>
    <n v="61746300"/>
  </r>
  <r>
    <s v="KL4774WAMMG"/>
    <x v="349"/>
    <x v="1"/>
    <x v="77"/>
    <x v="78"/>
    <x v="1"/>
    <x v="1"/>
    <x v="1"/>
    <x v="12"/>
    <s v=""/>
    <x v="1"/>
    <x v="1"/>
    <n v="64310400"/>
  </r>
  <r>
    <s v="KL4774WAKMG"/>
    <x v="349"/>
    <x v="1"/>
    <x v="77"/>
    <x v="78"/>
    <x v="1"/>
    <x v="1"/>
    <x v="1"/>
    <x v="0"/>
    <s v=""/>
    <x v="1"/>
    <x v="1"/>
    <n v="65188200"/>
  </r>
  <r>
    <s v="KL4774WANM4"/>
    <x v="350"/>
    <x v="1"/>
    <x v="77"/>
    <x v="78"/>
    <x v="1"/>
    <x v="1"/>
    <x v="1"/>
    <x v="13"/>
    <s v=""/>
    <x v="2"/>
    <x v="1"/>
    <n v="67914000"/>
  </r>
  <r>
    <s v="KL4774WAMM4"/>
    <x v="350"/>
    <x v="1"/>
    <x v="77"/>
    <x v="78"/>
    <x v="1"/>
    <x v="1"/>
    <x v="1"/>
    <x v="12"/>
    <s v=""/>
    <x v="2"/>
    <x v="1"/>
    <n v="70732200"/>
  </r>
  <r>
    <s v="KL4774WAEMG"/>
    <x v="349"/>
    <x v="1"/>
    <x v="77"/>
    <x v="78"/>
    <x v="1"/>
    <x v="1"/>
    <x v="1"/>
    <x v="11"/>
    <s v=""/>
    <x v="1"/>
    <x v="1"/>
    <n v="71448300"/>
  </r>
  <r>
    <s v="KL4774WAKM4"/>
    <x v="350"/>
    <x v="1"/>
    <x v="77"/>
    <x v="78"/>
    <x v="1"/>
    <x v="1"/>
    <x v="1"/>
    <x v="0"/>
    <s v=""/>
    <x v="2"/>
    <x v="1"/>
    <n v="71702400"/>
  </r>
  <r>
    <s v="KL4774WADMG"/>
    <x v="349"/>
    <x v="1"/>
    <x v="77"/>
    <x v="78"/>
    <x v="1"/>
    <x v="1"/>
    <x v="1"/>
    <x v="17"/>
    <s v=""/>
    <x v="1"/>
    <x v="1"/>
    <n v="72903600"/>
  </r>
  <r>
    <s v="KL4774WACMG"/>
    <x v="349"/>
    <x v="1"/>
    <x v="77"/>
    <x v="78"/>
    <x v="1"/>
    <x v="1"/>
    <x v="1"/>
    <x v="16"/>
    <s v=""/>
    <x v="1"/>
    <x v="1"/>
    <n v="74174100"/>
  </r>
  <r>
    <s v="KL4774WABMG"/>
    <x v="349"/>
    <x v="1"/>
    <x v="77"/>
    <x v="78"/>
    <x v="1"/>
    <x v="1"/>
    <x v="1"/>
    <x v="15"/>
    <s v=""/>
    <x v="1"/>
    <x v="1"/>
    <n v="75467700"/>
  </r>
  <r>
    <s v="KL4774WAEM4"/>
    <x v="350"/>
    <x v="1"/>
    <x v="77"/>
    <x v="78"/>
    <x v="1"/>
    <x v="1"/>
    <x v="1"/>
    <x v="11"/>
    <s v=""/>
    <x v="2"/>
    <x v="1"/>
    <n v="78609300"/>
  </r>
  <r>
    <s v="KL4774WADM4"/>
    <x v="350"/>
    <x v="1"/>
    <x v="77"/>
    <x v="78"/>
    <x v="1"/>
    <x v="1"/>
    <x v="1"/>
    <x v="17"/>
    <s v=""/>
    <x v="2"/>
    <x v="1"/>
    <n v="80203200"/>
  </r>
  <r>
    <s v="KL4774WACM4"/>
    <x v="350"/>
    <x v="1"/>
    <x v="77"/>
    <x v="78"/>
    <x v="1"/>
    <x v="1"/>
    <x v="1"/>
    <x v="16"/>
    <s v=""/>
    <x v="2"/>
    <x v="1"/>
    <n v="81589200"/>
  </r>
  <r>
    <s v="KL4774WABM4"/>
    <x v="350"/>
    <x v="1"/>
    <x v="77"/>
    <x v="78"/>
    <x v="1"/>
    <x v="1"/>
    <x v="1"/>
    <x v="15"/>
    <s v=""/>
    <x v="2"/>
    <x v="1"/>
    <n v="83021400"/>
  </r>
  <r>
    <s v="KL4774WAAMG"/>
    <x v="349"/>
    <x v="1"/>
    <x v="77"/>
    <x v="78"/>
    <x v="1"/>
    <x v="1"/>
    <x v="1"/>
    <x v="14"/>
    <s v=""/>
    <x v="1"/>
    <x v="1"/>
    <n v="85770300"/>
  </r>
  <r>
    <s v="KL4774WAAM4"/>
    <x v="350"/>
    <x v="1"/>
    <x v="77"/>
    <x v="78"/>
    <x v="1"/>
    <x v="1"/>
    <x v="1"/>
    <x v="14"/>
    <s v=""/>
    <x v="2"/>
    <x v="1"/>
    <n v="94317300"/>
  </r>
  <r>
    <s v="KL4774WANFG"/>
    <x v="351"/>
    <x v="1"/>
    <x v="77"/>
    <x v="78"/>
    <x v="1"/>
    <x v="1"/>
    <x v="1"/>
    <x v="13"/>
    <s v=""/>
    <x v="1"/>
    <x v="2"/>
    <n v="617463000"/>
  </r>
  <r>
    <s v="KL4774WAMFG"/>
    <x v="351"/>
    <x v="1"/>
    <x v="77"/>
    <x v="78"/>
    <x v="1"/>
    <x v="1"/>
    <x v="1"/>
    <x v="12"/>
    <s v=""/>
    <x v="1"/>
    <x v="2"/>
    <n v="643173300"/>
  </r>
  <r>
    <s v="KL4774WAKFG"/>
    <x v="351"/>
    <x v="1"/>
    <x v="77"/>
    <x v="78"/>
    <x v="1"/>
    <x v="1"/>
    <x v="1"/>
    <x v="0"/>
    <s v=""/>
    <x v="1"/>
    <x v="2"/>
    <n v="651766500"/>
  </r>
  <r>
    <s v="KL4774WANF4"/>
    <x v="352"/>
    <x v="1"/>
    <x v="77"/>
    <x v="78"/>
    <x v="1"/>
    <x v="1"/>
    <x v="1"/>
    <x v="13"/>
    <s v=""/>
    <x v="2"/>
    <x v="2"/>
    <n v="679209300"/>
  </r>
  <r>
    <s v="KL4774WAMF4"/>
    <x v="352"/>
    <x v="1"/>
    <x v="77"/>
    <x v="78"/>
    <x v="1"/>
    <x v="1"/>
    <x v="1"/>
    <x v="12"/>
    <s v=""/>
    <x v="2"/>
    <x v="2"/>
    <n v="707506800"/>
  </r>
  <r>
    <s v="KL4774WAEFG"/>
    <x v="351"/>
    <x v="1"/>
    <x v="77"/>
    <x v="78"/>
    <x v="1"/>
    <x v="1"/>
    <x v="1"/>
    <x v="11"/>
    <s v=""/>
    <x v="1"/>
    <x v="2"/>
    <n v="714667800"/>
  </r>
  <r>
    <s v="KL4774WAKF4"/>
    <x v="352"/>
    <x v="1"/>
    <x v="77"/>
    <x v="78"/>
    <x v="1"/>
    <x v="1"/>
    <x v="1"/>
    <x v="0"/>
    <s v=""/>
    <x v="2"/>
    <x v="2"/>
    <n v="716954700"/>
  </r>
  <r>
    <s v="KL4774WADFG"/>
    <x v="351"/>
    <x v="1"/>
    <x v="77"/>
    <x v="78"/>
    <x v="1"/>
    <x v="1"/>
    <x v="1"/>
    <x v="17"/>
    <s v=""/>
    <x v="1"/>
    <x v="2"/>
    <n v="728966700"/>
  </r>
  <r>
    <s v="KL4774WACFG"/>
    <x v="351"/>
    <x v="1"/>
    <x v="77"/>
    <x v="78"/>
    <x v="1"/>
    <x v="1"/>
    <x v="1"/>
    <x v="16"/>
    <s v=""/>
    <x v="1"/>
    <x v="2"/>
    <n v="741810300"/>
  </r>
  <r>
    <s v="KL4774WABFG"/>
    <x v="351"/>
    <x v="1"/>
    <x v="77"/>
    <x v="78"/>
    <x v="1"/>
    <x v="1"/>
    <x v="1"/>
    <x v="15"/>
    <s v=""/>
    <x v="1"/>
    <x v="2"/>
    <n v="754677000"/>
  </r>
  <r>
    <s v="KL4774WAEF4"/>
    <x v="352"/>
    <x v="1"/>
    <x v="77"/>
    <x v="78"/>
    <x v="1"/>
    <x v="1"/>
    <x v="1"/>
    <x v="11"/>
    <s v=""/>
    <x v="2"/>
    <x v="2"/>
    <n v="786139200"/>
  </r>
  <r>
    <s v="KL4774WADF4"/>
    <x v="352"/>
    <x v="1"/>
    <x v="77"/>
    <x v="78"/>
    <x v="1"/>
    <x v="1"/>
    <x v="1"/>
    <x v="17"/>
    <s v=""/>
    <x v="2"/>
    <x v="2"/>
    <n v="801847200"/>
  </r>
  <r>
    <s v="KL4774WACF4"/>
    <x v="352"/>
    <x v="1"/>
    <x v="77"/>
    <x v="78"/>
    <x v="1"/>
    <x v="1"/>
    <x v="1"/>
    <x v="16"/>
    <s v=""/>
    <x v="2"/>
    <x v="2"/>
    <n v="815984400"/>
  </r>
  <r>
    <s v="KL4774WABF4"/>
    <x v="352"/>
    <x v="1"/>
    <x v="77"/>
    <x v="78"/>
    <x v="1"/>
    <x v="1"/>
    <x v="1"/>
    <x v="15"/>
    <s v=""/>
    <x v="2"/>
    <x v="2"/>
    <n v="830144700"/>
  </r>
  <r>
    <s v="KL4774WAAFG"/>
    <x v="351"/>
    <x v="1"/>
    <x v="77"/>
    <x v="78"/>
    <x v="1"/>
    <x v="1"/>
    <x v="1"/>
    <x v="14"/>
    <s v=""/>
    <x v="1"/>
    <x v="2"/>
    <n v="857587500"/>
  </r>
  <r>
    <s v="KL4774WANDG"/>
    <x v="353"/>
    <x v="1"/>
    <x v="77"/>
    <x v="78"/>
    <x v="1"/>
    <x v="1"/>
    <x v="1"/>
    <x v="13"/>
    <s v=""/>
    <x v="1"/>
    <x v="3"/>
    <n v="926194500"/>
  </r>
  <r>
    <s v="KL4774WAAF4"/>
    <x v="352"/>
    <x v="1"/>
    <x v="77"/>
    <x v="78"/>
    <x v="1"/>
    <x v="1"/>
    <x v="1"/>
    <x v="14"/>
    <s v=""/>
    <x v="2"/>
    <x v="2"/>
    <n v="943357800"/>
  </r>
  <r>
    <s v="KL4774WAMDG"/>
    <x v="353"/>
    <x v="1"/>
    <x v="77"/>
    <x v="78"/>
    <x v="1"/>
    <x v="1"/>
    <x v="1"/>
    <x v="12"/>
    <s v=""/>
    <x v="1"/>
    <x v="3"/>
    <n v="964794600"/>
  </r>
  <r>
    <s v="KL4774WAKDG"/>
    <x v="353"/>
    <x v="1"/>
    <x v="77"/>
    <x v="78"/>
    <x v="1"/>
    <x v="1"/>
    <x v="1"/>
    <x v="0"/>
    <s v=""/>
    <x v="1"/>
    <x v="3"/>
    <n v="977661300"/>
  </r>
  <r>
    <s v="KL4774WAND4"/>
    <x v="354"/>
    <x v="1"/>
    <x v="77"/>
    <x v="78"/>
    <x v="1"/>
    <x v="1"/>
    <x v="1"/>
    <x v="13"/>
    <s v=""/>
    <x v="2"/>
    <x v="3"/>
    <n v="1018825500"/>
  </r>
  <r>
    <s v="KL4774WAMD4"/>
    <x v="354"/>
    <x v="1"/>
    <x v="77"/>
    <x v="78"/>
    <x v="1"/>
    <x v="1"/>
    <x v="1"/>
    <x v="12"/>
    <s v=""/>
    <x v="2"/>
    <x v="3"/>
    <n v="1061283300"/>
  </r>
  <r>
    <s v="KL4774WAEDG"/>
    <x v="353"/>
    <x v="1"/>
    <x v="77"/>
    <x v="78"/>
    <x v="1"/>
    <x v="1"/>
    <x v="1"/>
    <x v="11"/>
    <s v=""/>
    <x v="1"/>
    <x v="3"/>
    <n v="1071978600"/>
  </r>
  <r>
    <s v="KL4774WAKD4"/>
    <x v="354"/>
    <x v="1"/>
    <x v="77"/>
    <x v="78"/>
    <x v="1"/>
    <x v="1"/>
    <x v="1"/>
    <x v="0"/>
    <s v=""/>
    <x v="2"/>
    <x v="3"/>
    <n v="1075420500"/>
  </r>
  <r>
    <s v="KL4774WADDG"/>
    <x v="353"/>
    <x v="1"/>
    <x v="77"/>
    <x v="78"/>
    <x v="1"/>
    <x v="1"/>
    <x v="1"/>
    <x v="17"/>
    <s v=""/>
    <x v="1"/>
    <x v="3"/>
    <n v="1093415400"/>
  </r>
  <r>
    <s v="KL4774WACDG"/>
    <x v="353"/>
    <x v="1"/>
    <x v="77"/>
    <x v="78"/>
    <x v="1"/>
    <x v="1"/>
    <x v="1"/>
    <x v="16"/>
    <s v=""/>
    <x v="1"/>
    <x v="3"/>
    <n v="1112727000"/>
  </r>
  <r>
    <s v="KL4774WABDG"/>
    <x v="353"/>
    <x v="1"/>
    <x v="77"/>
    <x v="78"/>
    <x v="1"/>
    <x v="1"/>
    <x v="1"/>
    <x v="15"/>
    <s v=""/>
    <x v="1"/>
    <x v="3"/>
    <n v="1132015500"/>
  </r>
  <r>
    <s v="KL4774WAED4"/>
    <x v="354"/>
    <x v="1"/>
    <x v="77"/>
    <x v="78"/>
    <x v="1"/>
    <x v="1"/>
    <x v="1"/>
    <x v="11"/>
    <s v=""/>
    <x v="2"/>
    <x v="3"/>
    <n v="1179185700"/>
  </r>
  <r>
    <s v="KL4774WADD4"/>
    <x v="354"/>
    <x v="1"/>
    <x v="77"/>
    <x v="78"/>
    <x v="1"/>
    <x v="1"/>
    <x v="1"/>
    <x v="17"/>
    <s v=""/>
    <x v="2"/>
    <x v="3"/>
    <n v="1202747700"/>
  </r>
  <r>
    <s v="KL4774WANTG"/>
    <x v="355"/>
    <x v="1"/>
    <x v="77"/>
    <x v="78"/>
    <x v="1"/>
    <x v="1"/>
    <x v="1"/>
    <x v="13"/>
    <s v=""/>
    <x v="1"/>
    <x v="4"/>
    <n v="1204064400"/>
  </r>
  <r>
    <s v="KL4774WACD4"/>
    <x v="354"/>
    <x v="1"/>
    <x v="77"/>
    <x v="78"/>
    <x v="1"/>
    <x v="1"/>
    <x v="1"/>
    <x v="16"/>
    <s v=""/>
    <x v="2"/>
    <x v="3"/>
    <n v="1223999700"/>
  </r>
  <r>
    <s v="KL4774WABD4"/>
    <x v="354"/>
    <x v="1"/>
    <x v="77"/>
    <x v="78"/>
    <x v="1"/>
    <x v="1"/>
    <x v="1"/>
    <x v="15"/>
    <s v=""/>
    <x v="2"/>
    <x v="3"/>
    <n v="1245228600"/>
  </r>
  <r>
    <s v="KL4774WAMTG"/>
    <x v="355"/>
    <x v="1"/>
    <x v="77"/>
    <x v="78"/>
    <x v="1"/>
    <x v="1"/>
    <x v="1"/>
    <x v="12"/>
    <s v=""/>
    <x v="1"/>
    <x v="4"/>
    <n v="1254214500"/>
  </r>
  <r>
    <s v="KL4774WAKTG"/>
    <x v="355"/>
    <x v="1"/>
    <x v="77"/>
    <x v="78"/>
    <x v="1"/>
    <x v="1"/>
    <x v="1"/>
    <x v="0"/>
    <s v=""/>
    <x v="1"/>
    <x v="4"/>
    <n v="1270962000"/>
  </r>
  <r>
    <s v="KL4774WAADG"/>
    <x v="353"/>
    <x v="1"/>
    <x v="77"/>
    <x v="78"/>
    <x v="1"/>
    <x v="1"/>
    <x v="1"/>
    <x v="14"/>
    <s v=""/>
    <x v="1"/>
    <x v="3"/>
    <n v="1286392800"/>
  </r>
  <r>
    <s v="KL4774WANT4"/>
    <x v="356"/>
    <x v="1"/>
    <x v="77"/>
    <x v="78"/>
    <x v="1"/>
    <x v="1"/>
    <x v="1"/>
    <x v="13"/>
    <s v=""/>
    <x v="2"/>
    <x v="4"/>
    <n v="1324438500"/>
  </r>
  <r>
    <s v="KL4774WAMT4"/>
    <x v="356"/>
    <x v="1"/>
    <x v="77"/>
    <x v="78"/>
    <x v="1"/>
    <x v="1"/>
    <x v="1"/>
    <x v="12"/>
    <s v=""/>
    <x v="2"/>
    <x v="4"/>
    <n v="1379647500"/>
  </r>
  <r>
    <s v="KL4774WAETG"/>
    <x v="355"/>
    <x v="1"/>
    <x v="77"/>
    <x v="78"/>
    <x v="1"/>
    <x v="1"/>
    <x v="1"/>
    <x v="11"/>
    <s v=""/>
    <x v="1"/>
    <x v="4"/>
    <n v="1393576800"/>
  </r>
  <r>
    <s v="KL4774WAKT4"/>
    <x v="356"/>
    <x v="1"/>
    <x v="77"/>
    <x v="78"/>
    <x v="1"/>
    <x v="1"/>
    <x v="1"/>
    <x v="0"/>
    <s v=""/>
    <x v="2"/>
    <x v="4"/>
    <n v="1398035100"/>
  </r>
  <r>
    <s v="KL4774WAAD4"/>
    <x v="354"/>
    <x v="1"/>
    <x v="77"/>
    <x v="78"/>
    <x v="1"/>
    <x v="1"/>
    <x v="1"/>
    <x v="14"/>
    <s v=""/>
    <x v="2"/>
    <x v="3"/>
    <n v="1415036700"/>
  </r>
  <r>
    <s v="KL4774WADTG"/>
    <x v="355"/>
    <x v="1"/>
    <x v="77"/>
    <x v="78"/>
    <x v="1"/>
    <x v="1"/>
    <x v="1"/>
    <x v="17"/>
    <s v=""/>
    <x v="1"/>
    <x v="4"/>
    <n v="1421458500"/>
  </r>
  <r>
    <s v="KL4774WACTG"/>
    <x v="355"/>
    <x v="1"/>
    <x v="77"/>
    <x v="78"/>
    <x v="1"/>
    <x v="1"/>
    <x v="1"/>
    <x v="16"/>
    <s v=""/>
    <x v="1"/>
    <x v="4"/>
    <n v="1446545100"/>
  </r>
  <r>
    <s v="KL4774WABTG"/>
    <x v="355"/>
    <x v="1"/>
    <x v="77"/>
    <x v="78"/>
    <x v="1"/>
    <x v="1"/>
    <x v="1"/>
    <x v="15"/>
    <s v=""/>
    <x v="1"/>
    <x v="4"/>
    <n v="1471631700"/>
  </r>
  <r>
    <s v="KL4774WAET4"/>
    <x v="356"/>
    <x v="1"/>
    <x v="77"/>
    <x v="78"/>
    <x v="1"/>
    <x v="1"/>
    <x v="1"/>
    <x v="11"/>
    <s v=""/>
    <x v="2"/>
    <x v="4"/>
    <n v="1532939100"/>
  </r>
  <r>
    <s v="KL4774WADT4"/>
    <x v="356"/>
    <x v="1"/>
    <x v="77"/>
    <x v="78"/>
    <x v="1"/>
    <x v="1"/>
    <x v="1"/>
    <x v="17"/>
    <s v=""/>
    <x v="2"/>
    <x v="4"/>
    <n v="1563615900"/>
  </r>
  <r>
    <s v="KL4774WACT4"/>
    <x v="356"/>
    <x v="1"/>
    <x v="77"/>
    <x v="78"/>
    <x v="1"/>
    <x v="1"/>
    <x v="1"/>
    <x v="16"/>
    <s v=""/>
    <x v="2"/>
    <x v="4"/>
    <n v="1591197300"/>
  </r>
  <r>
    <s v="KL4774WABT4"/>
    <x v="356"/>
    <x v="1"/>
    <x v="77"/>
    <x v="78"/>
    <x v="1"/>
    <x v="1"/>
    <x v="1"/>
    <x v="15"/>
    <s v=""/>
    <x v="2"/>
    <x v="4"/>
    <n v="1618778700"/>
  </r>
  <r>
    <s v="KL4774WAATG"/>
    <x v="355"/>
    <x v="1"/>
    <x v="77"/>
    <x v="78"/>
    <x v="1"/>
    <x v="1"/>
    <x v="1"/>
    <x v="14"/>
    <s v=""/>
    <x v="1"/>
    <x v="4"/>
    <n v="1672278300"/>
  </r>
  <r>
    <s v="KL4774WAAT4"/>
    <x v="356"/>
    <x v="1"/>
    <x v="77"/>
    <x v="78"/>
    <x v="1"/>
    <x v="1"/>
    <x v="1"/>
    <x v="14"/>
    <s v=""/>
    <x v="2"/>
    <x v="4"/>
    <n v="1839522300"/>
  </r>
  <r>
    <s v="KL4740WANMG"/>
    <x v="357"/>
    <x v="1"/>
    <x v="78"/>
    <x v="79"/>
    <x v="1"/>
    <x v="1"/>
    <x v="1"/>
    <x v="13"/>
    <s v=""/>
    <x v="1"/>
    <x v="1"/>
    <n v="108570000"/>
  </r>
  <r>
    <s v="KL4740WAMMG"/>
    <x v="357"/>
    <x v="1"/>
    <x v="78"/>
    <x v="79"/>
    <x v="1"/>
    <x v="1"/>
    <x v="1"/>
    <x v="12"/>
    <s v=""/>
    <x v="1"/>
    <x v="1"/>
    <n v="111896400"/>
  </r>
  <r>
    <s v="KL4740WANM4"/>
    <x v="358"/>
    <x v="1"/>
    <x v="78"/>
    <x v="79"/>
    <x v="1"/>
    <x v="1"/>
    <x v="1"/>
    <x v="13"/>
    <s v=""/>
    <x v="2"/>
    <x v="1"/>
    <n v="119427000"/>
  </r>
  <r>
    <s v="KL4740WAMM4"/>
    <x v="358"/>
    <x v="1"/>
    <x v="78"/>
    <x v="79"/>
    <x v="1"/>
    <x v="1"/>
    <x v="1"/>
    <x v="12"/>
    <s v=""/>
    <x v="2"/>
    <x v="1"/>
    <n v="123123000"/>
  </r>
  <r>
    <s v="KL4740WAKMG"/>
    <x v="357"/>
    <x v="1"/>
    <x v="78"/>
    <x v="79"/>
    <x v="1"/>
    <x v="1"/>
    <x v="1"/>
    <x v="0"/>
    <s v=""/>
    <x v="1"/>
    <x v="1"/>
    <n v="123307800"/>
  </r>
  <r>
    <s v="KL4740WAKM4"/>
    <x v="358"/>
    <x v="1"/>
    <x v="78"/>
    <x v="79"/>
    <x v="1"/>
    <x v="1"/>
    <x v="1"/>
    <x v="0"/>
    <s v=""/>
    <x v="2"/>
    <x v="1"/>
    <n v="135666300"/>
  </r>
  <r>
    <s v="KL4740WAEMG"/>
    <x v="357"/>
    <x v="1"/>
    <x v="78"/>
    <x v="79"/>
    <x v="1"/>
    <x v="1"/>
    <x v="1"/>
    <x v="11"/>
    <s v=""/>
    <x v="1"/>
    <x v="1"/>
    <n v="141787800"/>
  </r>
  <r>
    <s v="KL4740WADMG"/>
    <x v="357"/>
    <x v="1"/>
    <x v="78"/>
    <x v="79"/>
    <x v="1"/>
    <x v="1"/>
    <x v="1"/>
    <x v="17"/>
    <s v=""/>
    <x v="1"/>
    <x v="1"/>
    <n v="143635800"/>
  </r>
  <r>
    <s v="KL4740WACMG"/>
    <x v="357"/>
    <x v="1"/>
    <x v="78"/>
    <x v="79"/>
    <x v="1"/>
    <x v="1"/>
    <x v="1"/>
    <x v="16"/>
    <s v=""/>
    <x v="1"/>
    <x v="1"/>
    <n v="150450300"/>
  </r>
  <r>
    <s v="KL4740WAEM4"/>
    <x v="358"/>
    <x v="1"/>
    <x v="78"/>
    <x v="79"/>
    <x v="1"/>
    <x v="1"/>
    <x v="1"/>
    <x v="11"/>
    <s v=""/>
    <x v="2"/>
    <x v="1"/>
    <n v="155971200"/>
  </r>
  <r>
    <s v="KL4740WABMG"/>
    <x v="357"/>
    <x v="1"/>
    <x v="78"/>
    <x v="79"/>
    <x v="1"/>
    <x v="1"/>
    <x v="1"/>
    <x v="15"/>
    <s v=""/>
    <x v="1"/>
    <x v="1"/>
    <n v="157287900"/>
  </r>
  <r>
    <s v="KL4740WADM4"/>
    <x v="358"/>
    <x v="1"/>
    <x v="78"/>
    <x v="79"/>
    <x v="1"/>
    <x v="1"/>
    <x v="1"/>
    <x v="17"/>
    <s v=""/>
    <x v="2"/>
    <x v="1"/>
    <n v="158004000"/>
  </r>
  <r>
    <s v="KL4740WACM4"/>
    <x v="358"/>
    <x v="1"/>
    <x v="78"/>
    <x v="79"/>
    <x v="1"/>
    <x v="1"/>
    <x v="1"/>
    <x v="16"/>
    <s v=""/>
    <x v="2"/>
    <x v="1"/>
    <n v="165511500"/>
  </r>
  <r>
    <s v="KL4740WABM4"/>
    <x v="358"/>
    <x v="1"/>
    <x v="78"/>
    <x v="79"/>
    <x v="1"/>
    <x v="1"/>
    <x v="1"/>
    <x v="15"/>
    <s v=""/>
    <x v="2"/>
    <x v="1"/>
    <n v="173019000"/>
  </r>
  <r>
    <s v="KL4740WAAMG"/>
    <x v="357"/>
    <x v="1"/>
    <x v="78"/>
    <x v="79"/>
    <x v="1"/>
    <x v="1"/>
    <x v="1"/>
    <x v="14"/>
    <s v=""/>
    <x v="1"/>
    <x v="1"/>
    <n v="188680800"/>
  </r>
  <r>
    <s v="KL4740WAAM4"/>
    <x v="358"/>
    <x v="1"/>
    <x v="78"/>
    <x v="79"/>
    <x v="1"/>
    <x v="1"/>
    <x v="1"/>
    <x v="14"/>
    <s v=""/>
    <x v="2"/>
    <x v="1"/>
    <n v="207553500"/>
  </r>
  <r>
    <s v="KL4740WANFG"/>
    <x v="359"/>
    <x v="1"/>
    <x v="78"/>
    <x v="79"/>
    <x v="1"/>
    <x v="1"/>
    <x v="1"/>
    <x v="13"/>
    <s v=""/>
    <x v="1"/>
    <x v="2"/>
    <n v="1085723100"/>
  </r>
  <r>
    <s v="KL4740WAMFG"/>
    <x v="359"/>
    <x v="1"/>
    <x v="78"/>
    <x v="79"/>
    <x v="1"/>
    <x v="1"/>
    <x v="1"/>
    <x v="12"/>
    <s v=""/>
    <x v="1"/>
    <x v="2"/>
    <n v="1119148800"/>
  </r>
  <r>
    <s v="KL4740WANF4"/>
    <x v="360"/>
    <x v="1"/>
    <x v="78"/>
    <x v="79"/>
    <x v="1"/>
    <x v="1"/>
    <x v="1"/>
    <x v="13"/>
    <s v=""/>
    <x v="2"/>
    <x v="2"/>
    <n v="1194270000"/>
  </r>
  <r>
    <s v="KL4740WAMF4"/>
    <x v="360"/>
    <x v="1"/>
    <x v="78"/>
    <x v="79"/>
    <x v="1"/>
    <x v="1"/>
    <x v="1"/>
    <x v="12"/>
    <s v=""/>
    <x v="2"/>
    <x v="2"/>
    <n v="1231068300"/>
  </r>
  <r>
    <s v="KL4740WAKFG"/>
    <x v="359"/>
    <x v="1"/>
    <x v="78"/>
    <x v="79"/>
    <x v="1"/>
    <x v="1"/>
    <x v="1"/>
    <x v="0"/>
    <s v=""/>
    <x v="1"/>
    <x v="2"/>
    <n v="1233193500"/>
  </r>
  <r>
    <s v="KL4740WAKF4"/>
    <x v="360"/>
    <x v="1"/>
    <x v="78"/>
    <x v="79"/>
    <x v="1"/>
    <x v="1"/>
    <x v="1"/>
    <x v="0"/>
    <s v=""/>
    <x v="2"/>
    <x v="2"/>
    <n v="1356547500"/>
  </r>
  <r>
    <s v="KL4740WAEFG"/>
    <x v="359"/>
    <x v="1"/>
    <x v="78"/>
    <x v="79"/>
    <x v="1"/>
    <x v="1"/>
    <x v="1"/>
    <x v="11"/>
    <s v=""/>
    <x v="1"/>
    <x v="2"/>
    <n v="1417878000"/>
  </r>
  <r>
    <s v="KL4740WADFG"/>
    <x v="359"/>
    <x v="1"/>
    <x v="78"/>
    <x v="79"/>
    <x v="1"/>
    <x v="1"/>
    <x v="1"/>
    <x v="17"/>
    <s v=""/>
    <x v="1"/>
    <x v="2"/>
    <n v="1436450400"/>
  </r>
  <r>
    <s v="KL4740WACFG"/>
    <x v="359"/>
    <x v="1"/>
    <x v="78"/>
    <x v="79"/>
    <x v="1"/>
    <x v="1"/>
    <x v="1"/>
    <x v="16"/>
    <s v=""/>
    <x v="1"/>
    <x v="2"/>
    <n v="1504618500"/>
  </r>
  <r>
    <s v="KL4740WAEF4"/>
    <x v="360"/>
    <x v="1"/>
    <x v="78"/>
    <x v="79"/>
    <x v="1"/>
    <x v="1"/>
    <x v="1"/>
    <x v="11"/>
    <s v=""/>
    <x v="2"/>
    <x v="2"/>
    <n v="1559665800"/>
  </r>
  <r>
    <s v="KL4740WABFG"/>
    <x v="359"/>
    <x v="1"/>
    <x v="78"/>
    <x v="79"/>
    <x v="1"/>
    <x v="1"/>
    <x v="1"/>
    <x v="15"/>
    <s v=""/>
    <x v="1"/>
    <x v="2"/>
    <n v="1572832800"/>
  </r>
  <r>
    <s v="KL4740WADF4"/>
    <x v="360"/>
    <x v="1"/>
    <x v="78"/>
    <x v="79"/>
    <x v="1"/>
    <x v="1"/>
    <x v="1"/>
    <x v="17"/>
    <s v=""/>
    <x v="2"/>
    <x v="2"/>
    <n v="1580086200"/>
  </r>
  <r>
    <s v="KL4740WANDG"/>
    <x v="361"/>
    <x v="1"/>
    <x v="78"/>
    <x v="79"/>
    <x v="1"/>
    <x v="1"/>
    <x v="1"/>
    <x v="13"/>
    <s v=""/>
    <x v="1"/>
    <x v="3"/>
    <n v="1628550000"/>
  </r>
  <r>
    <s v="KL4740WACF4"/>
    <x v="360"/>
    <x v="1"/>
    <x v="78"/>
    <x v="79"/>
    <x v="1"/>
    <x v="1"/>
    <x v="1"/>
    <x v="16"/>
    <s v=""/>
    <x v="2"/>
    <x v="2"/>
    <n v="1655091900"/>
  </r>
  <r>
    <s v="KL4740WAMDG"/>
    <x v="361"/>
    <x v="1"/>
    <x v="78"/>
    <x v="79"/>
    <x v="1"/>
    <x v="1"/>
    <x v="1"/>
    <x v="12"/>
    <s v=""/>
    <x v="1"/>
    <x v="3"/>
    <n v="1678746300"/>
  </r>
  <r>
    <s v="KL4740WABF4"/>
    <x v="360"/>
    <x v="1"/>
    <x v="78"/>
    <x v="79"/>
    <x v="1"/>
    <x v="1"/>
    <x v="1"/>
    <x v="15"/>
    <s v=""/>
    <x v="2"/>
    <x v="2"/>
    <n v="1730097600"/>
  </r>
  <r>
    <s v="KL4740WAND4"/>
    <x v="362"/>
    <x v="1"/>
    <x v="78"/>
    <x v="79"/>
    <x v="1"/>
    <x v="1"/>
    <x v="1"/>
    <x v="13"/>
    <s v=""/>
    <x v="2"/>
    <x v="3"/>
    <n v="1791405000"/>
  </r>
  <r>
    <s v="KL4740WAMD4"/>
    <x v="362"/>
    <x v="1"/>
    <x v="78"/>
    <x v="79"/>
    <x v="1"/>
    <x v="1"/>
    <x v="1"/>
    <x v="12"/>
    <s v=""/>
    <x v="2"/>
    <x v="3"/>
    <n v="1846590900"/>
  </r>
  <r>
    <s v="KL4740WAKDG"/>
    <x v="361"/>
    <x v="1"/>
    <x v="78"/>
    <x v="79"/>
    <x v="1"/>
    <x v="1"/>
    <x v="1"/>
    <x v="0"/>
    <s v=""/>
    <x v="1"/>
    <x v="3"/>
    <n v="1849824900"/>
  </r>
  <r>
    <s v="KL4740WAAFG"/>
    <x v="359"/>
    <x v="1"/>
    <x v="78"/>
    <x v="79"/>
    <x v="1"/>
    <x v="1"/>
    <x v="1"/>
    <x v="14"/>
    <s v=""/>
    <x v="1"/>
    <x v="2"/>
    <n v="1886692500"/>
  </r>
  <r>
    <s v="KL4740WAKD4"/>
    <x v="362"/>
    <x v="1"/>
    <x v="78"/>
    <x v="79"/>
    <x v="1"/>
    <x v="1"/>
    <x v="1"/>
    <x v="0"/>
    <s v=""/>
    <x v="2"/>
    <x v="3"/>
    <n v="2034809700"/>
  </r>
  <r>
    <s v="KL4740WAAF4"/>
    <x v="360"/>
    <x v="1"/>
    <x v="78"/>
    <x v="79"/>
    <x v="1"/>
    <x v="1"/>
    <x v="1"/>
    <x v="14"/>
    <s v=""/>
    <x v="2"/>
    <x v="2"/>
    <n v="2075373300"/>
  </r>
  <r>
    <s v="KL4740WANTG"/>
    <x v="363"/>
    <x v="1"/>
    <x v="78"/>
    <x v="79"/>
    <x v="1"/>
    <x v="1"/>
    <x v="1"/>
    <x v="13"/>
    <s v=""/>
    <x v="1"/>
    <x v="4"/>
    <n v="2117138100"/>
  </r>
  <r>
    <s v="KL4740WAEDG"/>
    <x v="361"/>
    <x v="1"/>
    <x v="78"/>
    <x v="79"/>
    <x v="1"/>
    <x v="1"/>
    <x v="1"/>
    <x v="11"/>
    <s v=""/>
    <x v="1"/>
    <x v="3"/>
    <n v="2126817000"/>
  </r>
  <r>
    <s v="KL4740WADDG"/>
    <x v="361"/>
    <x v="1"/>
    <x v="78"/>
    <x v="79"/>
    <x v="1"/>
    <x v="1"/>
    <x v="1"/>
    <x v="17"/>
    <s v=""/>
    <x v="1"/>
    <x v="3"/>
    <n v="2154698700"/>
  </r>
  <r>
    <s v="KL4740WAMTG"/>
    <x v="363"/>
    <x v="1"/>
    <x v="78"/>
    <x v="79"/>
    <x v="1"/>
    <x v="1"/>
    <x v="1"/>
    <x v="12"/>
    <s v=""/>
    <x v="1"/>
    <x v="4"/>
    <n v="2182349400"/>
  </r>
  <r>
    <s v="KL4740WACDG"/>
    <x v="361"/>
    <x v="1"/>
    <x v="78"/>
    <x v="79"/>
    <x v="1"/>
    <x v="1"/>
    <x v="1"/>
    <x v="16"/>
    <s v=""/>
    <x v="1"/>
    <x v="3"/>
    <n v="2256939300"/>
  </r>
  <r>
    <s v="KL4740WANT4"/>
    <x v="364"/>
    <x v="1"/>
    <x v="78"/>
    <x v="79"/>
    <x v="1"/>
    <x v="1"/>
    <x v="1"/>
    <x v="13"/>
    <s v=""/>
    <x v="2"/>
    <x v="4"/>
    <n v="2328826500"/>
  </r>
  <r>
    <s v="KL4740WAED4"/>
    <x v="362"/>
    <x v="1"/>
    <x v="78"/>
    <x v="79"/>
    <x v="1"/>
    <x v="1"/>
    <x v="1"/>
    <x v="11"/>
    <s v=""/>
    <x v="2"/>
    <x v="3"/>
    <n v="2339498700"/>
  </r>
  <r>
    <s v="KL4740WABDG"/>
    <x v="361"/>
    <x v="1"/>
    <x v="78"/>
    <x v="79"/>
    <x v="1"/>
    <x v="1"/>
    <x v="1"/>
    <x v="15"/>
    <s v=""/>
    <x v="1"/>
    <x v="3"/>
    <n v="2359226100"/>
  </r>
  <r>
    <s v="KL4740WADD4"/>
    <x v="362"/>
    <x v="1"/>
    <x v="78"/>
    <x v="79"/>
    <x v="1"/>
    <x v="1"/>
    <x v="1"/>
    <x v="17"/>
    <s v=""/>
    <x v="2"/>
    <x v="3"/>
    <n v="2370175500"/>
  </r>
  <r>
    <s v="KL4740WAMT4"/>
    <x v="364"/>
    <x v="1"/>
    <x v="78"/>
    <x v="79"/>
    <x v="1"/>
    <x v="1"/>
    <x v="1"/>
    <x v="12"/>
    <s v=""/>
    <x v="2"/>
    <x v="4"/>
    <n v="2400575100"/>
  </r>
  <r>
    <s v="KL4740WAKTG"/>
    <x v="363"/>
    <x v="1"/>
    <x v="78"/>
    <x v="79"/>
    <x v="1"/>
    <x v="1"/>
    <x v="1"/>
    <x v="0"/>
    <s v=""/>
    <x v="1"/>
    <x v="4"/>
    <n v="2404756200"/>
  </r>
  <r>
    <s v="KL4740WACD4"/>
    <x v="362"/>
    <x v="1"/>
    <x v="78"/>
    <x v="79"/>
    <x v="1"/>
    <x v="1"/>
    <x v="1"/>
    <x v="16"/>
    <s v=""/>
    <x v="2"/>
    <x v="3"/>
    <n v="2482626300"/>
  </r>
  <r>
    <s v="KL4740WABD4"/>
    <x v="362"/>
    <x v="1"/>
    <x v="78"/>
    <x v="79"/>
    <x v="1"/>
    <x v="1"/>
    <x v="1"/>
    <x v="15"/>
    <s v=""/>
    <x v="2"/>
    <x v="3"/>
    <n v="2595146400"/>
  </r>
  <r>
    <s v="KL4740WAKT4"/>
    <x v="364"/>
    <x v="1"/>
    <x v="78"/>
    <x v="79"/>
    <x v="1"/>
    <x v="1"/>
    <x v="1"/>
    <x v="0"/>
    <s v=""/>
    <x v="2"/>
    <x v="4"/>
    <n v="2645227200"/>
  </r>
  <r>
    <s v="KL4740WAETG"/>
    <x v="363"/>
    <x v="1"/>
    <x v="78"/>
    <x v="79"/>
    <x v="1"/>
    <x v="1"/>
    <x v="1"/>
    <x v="11"/>
    <s v=""/>
    <x v="1"/>
    <x v="4"/>
    <n v="2764862100"/>
  </r>
  <r>
    <s v="KL4740WADTG"/>
    <x v="363"/>
    <x v="1"/>
    <x v="78"/>
    <x v="79"/>
    <x v="1"/>
    <x v="1"/>
    <x v="1"/>
    <x v="17"/>
    <s v=""/>
    <x v="1"/>
    <x v="4"/>
    <n v="2801106000"/>
  </r>
  <r>
    <s v="KL4740WAADG"/>
    <x v="361"/>
    <x v="1"/>
    <x v="78"/>
    <x v="79"/>
    <x v="1"/>
    <x v="1"/>
    <x v="1"/>
    <x v="14"/>
    <s v=""/>
    <x v="1"/>
    <x v="3"/>
    <n v="2830050300"/>
  </r>
  <r>
    <s v="KL4740WACTG"/>
    <x v="363"/>
    <x v="1"/>
    <x v="78"/>
    <x v="79"/>
    <x v="1"/>
    <x v="1"/>
    <x v="1"/>
    <x v="16"/>
    <s v=""/>
    <x v="1"/>
    <x v="4"/>
    <n v="2934023400"/>
  </r>
  <r>
    <s v="KL4740WAET4"/>
    <x v="364"/>
    <x v="1"/>
    <x v="78"/>
    <x v="79"/>
    <x v="1"/>
    <x v="1"/>
    <x v="1"/>
    <x v="11"/>
    <s v=""/>
    <x v="2"/>
    <x v="4"/>
    <n v="3041346000"/>
  </r>
  <r>
    <s v="KL4740WABTG"/>
    <x v="363"/>
    <x v="1"/>
    <x v="78"/>
    <x v="79"/>
    <x v="1"/>
    <x v="1"/>
    <x v="1"/>
    <x v="15"/>
    <s v=""/>
    <x v="1"/>
    <x v="4"/>
    <n v="3066987000"/>
  </r>
  <r>
    <s v="KL4740WADT4"/>
    <x v="364"/>
    <x v="1"/>
    <x v="78"/>
    <x v="79"/>
    <x v="1"/>
    <x v="1"/>
    <x v="1"/>
    <x v="17"/>
    <s v=""/>
    <x v="2"/>
    <x v="4"/>
    <n v="3081193500"/>
  </r>
  <r>
    <s v="KL4740WAAD4"/>
    <x v="362"/>
    <x v="1"/>
    <x v="78"/>
    <x v="79"/>
    <x v="1"/>
    <x v="1"/>
    <x v="1"/>
    <x v="14"/>
    <s v=""/>
    <x v="2"/>
    <x v="3"/>
    <n v="3113048400"/>
  </r>
  <r>
    <s v="KL4740WACT4"/>
    <x v="364"/>
    <x v="1"/>
    <x v="78"/>
    <x v="79"/>
    <x v="1"/>
    <x v="1"/>
    <x v="1"/>
    <x v="16"/>
    <s v=""/>
    <x v="2"/>
    <x v="4"/>
    <n v="3227393400"/>
  </r>
  <r>
    <s v="KL4740WABT4"/>
    <x v="364"/>
    <x v="1"/>
    <x v="78"/>
    <x v="79"/>
    <x v="1"/>
    <x v="1"/>
    <x v="1"/>
    <x v="15"/>
    <s v=""/>
    <x v="2"/>
    <x v="4"/>
    <n v="3373685700"/>
  </r>
  <r>
    <s v="KL4740WAATG"/>
    <x v="363"/>
    <x v="1"/>
    <x v="78"/>
    <x v="79"/>
    <x v="1"/>
    <x v="1"/>
    <x v="1"/>
    <x v="14"/>
    <s v=""/>
    <x v="1"/>
    <x v="4"/>
    <n v="3679067700"/>
  </r>
  <r>
    <s v="KL4740WAAT4"/>
    <x v="364"/>
    <x v="1"/>
    <x v="78"/>
    <x v="79"/>
    <x v="1"/>
    <x v="1"/>
    <x v="1"/>
    <x v="14"/>
    <s v=""/>
    <x v="2"/>
    <x v="4"/>
    <n v="4046958300"/>
  </r>
  <r>
    <s v="KL4775WANMG"/>
    <x v="365"/>
    <x v="1"/>
    <x v="79"/>
    <x v="80"/>
    <x v="1"/>
    <x v="1"/>
    <x v="1"/>
    <x v="13"/>
    <s v=""/>
    <x v="1"/>
    <x v="1"/>
    <n v="80272500"/>
  </r>
  <r>
    <s v="KL4775WAMMG"/>
    <x v="365"/>
    <x v="1"/>
    <x v="79"/>
    <x v="80"/>
    <x v="1"/>
    <x v="1"/>
    <x v="1"/>
    <x v="12"/>
    <s v=""/>
    <x v="1"/>
    <x v="1"/>
    <n v="83622000"/>
  </r>
  <r>
    <s v="KL4775WAKMG"/>
    <x v="365"/>
    <x v="1"/>
    <x v="79"/>
    <x v="80"/>
    <x v="1"/>
    <x v="1"/>
    <x v="1"/>
    <x v="0"/>
    <s v=""/>
    <x v="1"/>
    <x v="1"/>
    <n v="84707700"/>
  </r>
  <r>
    <s v="KL4775WANM4"/>
    <x v="366"/>
    <x v="1"/>
    <x v="79"/>
    <x v="80"/>
    <x v="1"/>
    <x v="1"/>
    <x v="1"/>
    <x v="13"/>
    <s v=""/>
    <x v="2"/>
    <x v="1"/>
    <n v="88311300"/>
  </r>
  <r>
    <s v="KL4775WAMM4"/>
    <x v="366"/>
    <x v="1"/>
    <x v="79"/>
    <x v="80"/>
    <x v="1"/>
    <x v="1"/>
    <x v="1"/>
    <x v="12"/>
    <s v=""/>
    <x v="2"/>
    <x v="1"/>
    <n v="91984200"/>
  </r>
  <r>
    <s v="KL4775WAEMG"/>
    <x v="365"/>
    <x v="1"/>
    <x v="79"/>
    <x v="80"/>
    <x v="1"/>
    <x v="1"/>
    <x v="1"/>
    <x v="11"/>
    <s v=""/>
    <x v="1"/>
    <x v="1"/>
    <n v="92908200"/>
  </r>
  <r>
    <s v="KL4775WAKM4"/>
    <x v="366"/>
    <x v="1"/>
    <x v="79"/>
    <x v="80"/>
    <x v="1"/>
    <x v="1"/>
    <x v="1"/>
    <x v="0"/>
    <s v=""/>
    <x v="2"/>
    <x v="1"/>
    <n v="93208500"/>
  </r>
  <r>
    <s v="KL4775WADMG"/>
    <x v="365"/>
    <x v="1"/>
    <x v="79"/>
    <x v="80"/>
    <x v="1"/>
    <x v="1"/>
    <x v="1"/>
    <x v="17"/>
    <s v=""/>
    <x v="1"/>
    <x v="1"/>
    <n v="94756200"/>
  </r>
  <r>
    <s v="KL4775WACMG"/>
    <x v="365"/>
    <x v="1"/>
    <x v="79"/>
    <x v="80"/>
    <x v="1"/>
    <x v="1"/>
    <x v="1"/>
    <x v="16"/>
    <s v=""/>
    <x v="1"/>
    <x v="1"/>
    <n v="96442500"/>
  </r>
  <r>
    <s v="KL4775WABMG"/>
    <x v="365"/>
    <x v="1"/>
    <x v="79"/>
    <x v="80"/>
    <x v="1"/>
    <x v="1"/>
    <x v="1"/>
    <x v="15"/>
    <s v=""/>
    <x v="1"/>
    <x v="1"/>
    <n v="98105700"/>
  </r>
  <r>
    <s v="KL4775WAEM4"/>
    <x v="366"/>
    <x v="1"/>
    <x v="79"/>
    <x v="80"/>
    <x v="1"/>
    <x v="1"/>
    <x v="1"/>
    <x v="11"/>
    <s v=""/>
    <x v="2"/>
    <x v="1"/>
    <n v="102194400"/>
  </r>
  <r>
    <s v="KL4775WADM4"/>
    <x v="366"/>
    <x v="1"/>
    <x v="79"/>
    <x v="80"/>
    <x v="1"/>
    <x v="1"/>
    <x v="1"/>
    <x v="17"/>
    <s v=""/>
    <x v="2"/>
    <x v="1"/>
    <n v="104227200"/>
  </r>
  <r>
    <s v="KL4775WACM4"/>
    <x v="366"/>
    <x v="1"/>
    <x v="79"/>
    <x v="80"/>
    <x v="1"/>
    <x v="1"/>
    <x v="1"/>
    <x v="16"/>
    <s v=""/>
    <x v="2"/>
    <x v="1"/>
    <n v="106098300"/>
  </r>
  <r>
    <s v="KL4775WABM4"/>
    <x v="366"/>
    <x v="1"/>
    <x v="79"/>
    <x v="80"/>
    <x v="1"/>
    <x v="1"/>
    <x v="1"/>
    <x v="15"/>
    <s v=""/>
    <x v="2"/>
    <x v="1"/>
    <n v="107923200"/>
  </r>
  <r>
    <s v="KL4775WAAMG"/>
    <x v="365"/>
    <x v="1"/>
    <x v="79"/>
    <x v="80"/>
    <x v="1"/>
    <x v="1"/>
    <x v="1"/>
    <x v="14"/>
    <s v=""/>
    <x v="1"/>
    <x v="1"/>
    <n v="111503700"/>
  </r>
  <r>
    <s v="KL4775WAAM4"/>
    <x v="366"/>
    <x v="1"/>
    <x v="79"/>
    <x v="80"/>
    <x v="1"/>
    <x v="1"/>
    <x v="1"/>
    <x v="14"/>
    <s v=""/>
    <x v="2"/>
    <x v="1"/>
    <n v="122637900"/>
  </r>
  <r>
    <s v="KL4775WANFG"/>
    <x v="367"/>
    <x v="1"/>
    <x v="79"/>
    <x v="80"/>
    <x v="1"/>
    <x v="1"/>
    <x v="1"/>
    <x v="13"/>
    <s v=""/>
    <x v="1"/>
    <x v="2"/>
    <n v="802701900"/>
  </r>
  <r>
    <s v="KL4775WAMFG"/>
    <x v="367"/>
    <x v="1"/>
    <x v="79"/>
    <x v="80"/>
    <x v="1"/>
    <x v="1"/>
    <x v="1"/>
    <x v="12"/>
    <s v=""/>
    <x v="1"/>
    <x v="2"/>
    <n v="836150700"/>
  </r>
  <r>
    <s v="KL4775WAKFG"/>
    <x v="367"/>
    <x v="1"/>
    <x v="79"/>
    <x v="80"/>
    <x v="1"/>
    <x v="1"/>
    <x v="1"/>
    <x v="0"/>
    <s v=""/>
    <x v="1"/>
    <x v="2"/>
    <n v="847308000"/>
  </r>
  <r>
    <s v="KL4775WANF4"/>
    <x v="368"/>
    <x v="1"/>
    <x v="79"/>
    <x v="80"/>
    <x v="1"/>
    <x v="1"/>
    <x v="1"/>
    <x v="13"/>
    <s v=""/>
    <x v="2"/>
    <x v="2"/>
    <n v="882974400"/>
  </r>
  <r>
    <s v="KL4775WAMF4"/>
    <x v="368"/>
    <x v="1"/>
    <x v="79"/>
    <x v="80"/>
    <x v="1"/>
    <x v="1"/>
    <x v="1"/>
    <x v="12"/>
    <s v=""/>
    <x v="2"/>
    <x v="2"/>
    <n v="919772700"/>
  </r>
  <r>
    <s v="KL4775WAEFG"/>
    <x v="367"/>
    <x v="1"/>
    <x v="79"/>
    <x v="80"/>
    <x v="1"/>
    <x v="1"/>
    <x v="1"/>
    <x v="11"/>
    <s v=""/>
    <x v="1"/>
    <x v="2"/>
    <n v="929035800"/>
  </r>
  <r>
    <s v="KL4775WAKF4"/>
    <x v="368"/>
    <x v="1"/>
    <x v="79"/>
    <x v="80"/>
    <x v="1"/>
    <x v="1"/>
    <x v="1"/>
    <x v="0"/>
    <s v=""/>
    <x v="2"/>
    <x v="2"/>
    <n v="932038800"/>
  </r>
  <r>
    <s v="KL4775WADFG"/>
    <x v="367"/>
    <x v="1"/>
    <x v="79"/>
    <x v="80"/>
    <x v="1"/>
    <x v="1"/>
    <x v="1"/>
    <x v="17"/>
    <s v=""/>
    <x v="1"/>
    <x v="2"/>
    <n v="947631300"/>
  </r>
  <r>
    <s v="KL4775WACFG"/>
    <x v="367"/>
    <x v="1"/>
    <x v="79"/>
    <x v="80"/>
    <x v="1"/>
    <x v="1"/>
    <x v="1"/>
    <x v="16"/>
    <s v=""/>
    <x v="1"/>
    <x v="2"/>
    <n v="964355700"/>
  </r>
  <r>
    <s v="KL4775WABFG"/>
    <x v="367"/>
    <x v="1"/>
    <x v="79"/>
    <x v="80"/>
    <x v="1"/>
    <x v="1"/>
    <x v="1"/>
    <x v="15"/>
    <s v=""/>
    <x v="1"/>
    <x v="2"/>
    <n v="981080100"/>
  </r>
  <r>
    <s v="KL4775WAEF4"/>
    <x v="368"/>
    <x v="1"/>
    <x v="79"/>
    <x v="80"/>
    <x v="1"/>
    <x v="1"/>
    <x v="1"/>
    <x v="11"/>
    <s v=""/>
    <x v="2"/>
    <x v="2"/>
    <n v="1021967100"/>
  </r>
  <r>
    <s v="KL4775WADF4"/>
    <x v="368"/>
    <x v="1"/>
    <x v="79"/>
    <x v="80"/>
    <x v="1"/>
    <x v="1"/>
    <x v="1"/>
    <x v="17"/>
    <s v=""/>
    <x v="2"/>
    <x v="2"/>
    <n v="1042387500"/>
  </r>
  <r>
    <s v="KL4775WACF4"/>
    <x v="368"/>
    <x v="1"/>
    <x v="79"/>
    <x v="80"/>
    <x v="1"/>
    <x v="1"/>
    <x v="1"/>
    <x v="16"/>
    <s v=""/>
    <x v="2"/>
    <x v="2"/>
    <n v="1060798200"/>
  </r>
  <r>
    <s v="KL4775WABF4"/>
    <x v="368"/>
    <x v="1"/>
    <x v="79"/>
    <x v="80"/>
    <x v="1"/>
    <x v="1"/>
    <x v="1"/>
    <x v="15"/>
    <s v=""/>
    <x v="2"/>
    <x v="2"/>
    <n v="1079185800"/>
  </r>
  <r>
    <s v="KL4775WAAFG"/>
    <x v="367"/>
    <x v="1"/>
    <x v="79"/>
    <x v="80"/>
    <x v="1"/>
    <x v="1"/>
    <x v="1"/>
    <x v="14"/>
    <s v=""/>
    <x v="1"/>
    <x v="2"/>
    <n v="1114875300"/>
  </r>
  <r>
    <s v="KL4775WANDG"/>
    <x v="369"/>
    <x v="1"/>
    <x v="79"/>
    <x v="80"/>
    <x v="1"/>
    <x v="1"/>
    <x v="1"/>
    <x v="13"/>
    <s v=""/>
    <x v="1"/>
    <x v="3"/>
    <n v="1204064400"/>
  </r>
  <r>
    <s v="KL4775WAAF4"/>
    <x v="368"/>
    <x v="1"/>
    <x v="79"/>
    <x v="80"/>
    <x v="1"/>
    <x v="1"/>
    <x v="1"/>
    <x v="14"/>
    <s v=""/>
    <x v="2"/>
    <x v="2"/>
    <n v="1226355900"/>
  </r>
  <r>
    <s v="KL4775WAMDG"/>
    <x v="369"/>
    <x v="1"/>
    <x v="79"/>
    <x v="80"/>
    <x v="1"/>
    <x v="1"/>
    <x v="1"/>
    <x v="12"/>
    <s v=""/>
    <x v="1"/>
    <x v="3"/>
    <n v="1254214500"/>
  </r>
  <r>
    <s v="KL4775WAKDG"/>
    <x v="369"/>
    <x v="1"/>
    <x v="79"/>
    <x v="80"/>
    <x v="1"/>
    <x v="1"/>
    <x v="1"/>
    <x v="0"/>
    <s v=""/>
    <x v="1"/>
    <x v="3"/>
    <n v="1270962000"/>
  </r>
  <r>
    <s v="KL4775WAND4"/>
    <x v="370"/>
    <x v="1"/>
    <x v="79"/>
    <x v="80"/>
    <x v="1"/>
    <x v="1"/>
    <x v="1"/>
    <x v="13"/>
    <s v=""/>
    <x v="2"/>
    <x v="3"/>
    <n v="1324461600"/>
  </r>
  <r>
    <s v="KL4775WAMD4"/>
    <x v="370"/>
    <x v="1"/>
    <x v="79"/>
    <x v="80"/>
    <x v="1"/>
    <x v="1"/>
    <x v="1"/>
    <x v="12"/>
    <s v=""/>
    <x v="2"/>
    <x v="3"/>
    <n v="1379647500"/>
  </r>
  <r>
    <s v="KL4775WAEDG"/>
    <x v="369"/>
    <x v="1"/>
    <x v="79"/>
    <x v="80"/>
    <x v="1"/>
    <x v="1"/>
    <x v="1"/>
    <x v="11"/>
    <s v=""/>
    <x v="1"/>
    <x v="3"/>
    <n v="1393576800"/>
  </r>
  <r>
    <s v="KL4775WAKD4"/>
    <x v="370"/>
    <x v="1"/>
    <x v="79"/>
    <x v="80"/>
    <x v="1"/>
    <x v="1"/>
    <x v="1"/>
    <x v="0"/>
    <s v=""/>
    <x v="2"/>
    <x v="3"/>
    <n v="1398035100"/>
  </r>
  <r>
    <s v="KL4775WADDG"/>
    <x v="369"/>
    <x v="1"/>
    <x v="79"/>
    <x v="80"/>
    <x v="1"/>
    <x v="1"/>
    <x v="1"/>
    <x v="17"/>
    <s v=""/>
    <x v="1"/>
    <x v="3"/>
    <n v="1421458500"/>
  </r>
  <r>
    <s v="KL4775WACDG"/>
    <x v="369"/>
    <x v="1"/>
    <x v="79"/>
    <x v="80"/>
    <x v="1"/>
    <x v="1"/>
    <x v="1"/>
    <x v="16"/>
    <s v=""/>
    <x v="1"/>
    <x v="3"/>
    <n v="1446545100"/>
  </r>
  <r>
    <s v="KL4775WABDG"/>
    <x v="369"/>
    <x v="1"/>
    <x v="79"/>
    <x v="80"/>
    <x v="1"/>
    <x v="1"/>
    <x v="1"/>
    <x v="15"/>
    <s v=""/>
    <x v="1"/>
    <x v="3"/>
    <n v="1471631700"/>
  </r>
  <r>
    <s v="KL4775WAED4"/>
    <x v="370"/>
    <x v="1"/>
    <x v="79"/>
    <x v="80"/>
    <x v="1"/>
    <x v="1"/>
    <x v="1"/>
    <x v="11"/>
    <s v=""/>
    <x v="2"/>
    <x v="3"/>
    <n v="1532939100"/>
  </r>
  <r>
    <s v="KL4775WADD4"/>
    <x v="370"/>
    <x v="1"/>
    <x v="79"/>
    <x v="80"/>
    <x v="1"/>
    <x v="1"/>
    <x v="1"/>
    <x v="17"/>
    <s v=""/>
    <x v="2"/>
    <x v="3"/>
    <n v="1563615900"/>
  </r>
  <r>
    <s v="KL4775WANTG"/>
    <x v="371"/>
    <x v="1"/>
    <x v="79"/>
    <x v="80"/>
    <x v="1"/>
    <x v="1"/>
    <x v="1"/>
    <x v="13"/>
    <s v=""/>
    <x v="1"/>
    <x v="4"/>
    <n v="1565256000"/>
  </r>
  <r>
    <s v="KL4775WACD4"/>
    <x v="370"/>
    <x v="1"/>
    <x v="79"/>
    <x v="80"/>
    <x v="1"/>
    <x v="1"/>
    <x v="1"/>
    <x v="16"/>
    <s v=""/>
    <x v="2"/>
    <x v="3"/>
    <n v="1591197300"/>
  </r>
  <r>
    <s v="KL4775WABD4"/>
    <x v="370"/>
    <x v="1"/>
    <x v="79"/>
    <x v="80"/>
    <x v="1"/>
    <x v="1"/>
    <x v="1"/>
    <x v="15"/>
    <s v=""/>
    <x v="2"/>
    <x v="3"/>
    <n v="1618801800"/>
  </r>
  <r>
    <s v="KL4775WAMTG"/>
    <x v="371"/>
    <x v="1"/>
    <x v="79"/>
    <x v="80"/>
    <x v="1"/>
    <x v="1"/>
    <x v="1"/>
    <x v="12"/>
    <s v=""/>
    <x v="1"/>
    <x v="4"/>
    <n v="1630490400"/>
  </r>
  <r>
    <s v="KL4775WAKTG"/>
    <x v="371"/>
    <x v="1"/>
    <x v="79"/>
    <x v="80"/>
    <x v="1"/>
    <x v="1"/>
    <x v="1"/>
    <x v="0"/>
    <s v=""/>
    <x v="1"/>
    <x v="4"/>
    <n v="1652227500"/>
  </r>
  <r>
    <s v="KL4775WAADG"/>
    <x v="369"/>
    <x v="1"/>
    <x v="79"/>
    <x v="80"/>
    <x v="1"/>
    <x v="1"/>
    <x v="1"/>
    <x v="14"/>
    <s v=""/>
    <x v="1"/>
    <x v="3"/>
    <n v="1672278300"/>
  </r>
  <r>
    <s v="KL4775WANT4"/>
    <x v="372"/>
    <x v="1"/>
    <x v="79"/>
    <x v="80"/>
    <x v="1"/>
    <x v="1"/>
    <x v="1"/>
    <x v="13"/>
    <s v=""/>
    <x v="2"/>
    <x v="4"/>
    <n v="1721804700"/>
  </r>
  <r>
    <s v="KL4775WAMT4"/>
    <x v="372"/>
    <x v="1"/>
    <x v="79"/>
    <x v="80"/>
    <x v="1"/>
    <x v="1"/>
    <x v="1"/>
    <x v="12"/>
    <s v=""/>
    <x v="2"/>
    <x v="4"/>
    <n v="1793530200"/>
  </r>
  <r>
    <s v="KL4775WAETG"/>
    <x v="371"/>
    <x v="1"/>
    <x v="79"/>
    <x v="80"/>
    <x v="1"/>
    <x v="1"/>
    <x v="1"/>
    <x v="11"/>
    <s v=""/>
    <x v="1"/>
    <x v="4"/>
    <n v="1811663700"/>
  </r>
  <r>
    <s v="KL4775WAKT4"/>
    <x v="372"/>
    <x v="1"/>
    <x v="79"/>
    <x v="80"/>
    <x v="1"/>
    <x v="1"/>
    <x v="1"/>
    <x v="0"/>
    <s v=""/>
    <x v="2"/>
    <x v="4"/>
    <n v="1817461800"/>
  </r>
  <r>
    <s v="KL4775WAAD4"/>
    <x v="370"/>
    <x v="1"/>
    <x v="79"/>
    <x v="80"/>
    <x v="1"/>
    <x v="1"/>
    <x v="1"/>
    <x v="14"/>
    <s v=""/>
    <x v="2"/>
    <x v="3"/>
    <n v="1839522300"/>
  </r>
  <r>
    <s v="KL4775WADTG"/>
    <x v="371"/>
    <x v="1"/>
    <x v="79"/>
    <x v="80"/>
    <x v="1"/>
    <x v="1"/>
    <x v="1"/>
    <x v="17"/>
    <s v=""/>
    <x v="1"/>
    <x v="4"/>
    <n v="1847884500"/>
  </r>
  <r>
    <s v="KL4775WACTG"/>
    <x v="371"/>
    <x v="1"/>
    <x v="79"/>
    <x v="80"/>
    <x v="1"/>
    <x v="1"/>
    <x v="1"/>
    <x v="16"/>
    <s v=""/>
    <x v="1"/>
    <x v="4"/>
    <n v="1880501700"/>
  </r>
  <r>
    <s v="KL4775WABTG"/>
    <x v="371"/>
    <x v="1"/>
    <x v="79"/>
    <x v="80"/>
    <x v="1"/>
    <x v="1"/>
    <x v="1"/>
    <x v="15"/>
    <s v=""/>
    <x v="1"/>
    <x v="4"/>
    <n v="1913118900"/>
  </r>
  <r>
    <s v="KL4775WAET4"/>
    <x v="372"/>
    <x v="1"/>
    <x v="79"/>
    <x v="80"/>
    <x v="1"/>
    <x v="1"/>
    <x v="1"/>
    <x v="11"/>
    <s v=""/>
    <x v="2"/>
    <x v="4"/>
    <n v="1992837000"/>
  </r>
  <r>
    <s v="KL4775WADT4"/>
    <x v="372"/>
    <x v="1"/>
    <x v="79"/>
    <x v="80"/>
    <x v="1"/>
    <x v="1"/>
    <x v="1"/>
    <x v="17"/>
    <s v=""/>
    <x v="2"/>
    <x v="4"/>
    <n v="2032684500"/>
  </r>
  <r>
    <s v="KL4775WACT4"/>
    <x v="372"/>
    <x v="1"/>
    <x v="79"/>
    <x v="80"/>
    <x v="1"/>
    <x v="1"/>
    <x v="1"/>
    <x v="16"/>
    <s v=""/>
    <x v="2"/>
    <x v="4"/>
    <n v="2068558800"/>
  </r>
  <r>
    <s v="KL4775WABT4"/>
    <x v="372"/>
    <x v="1"/>
    <x v="79"/>
    <x v="80"/>
    <x v="1"/>
    <x v="1"/>
    <x v="1"/>
    <x v="15"/>
    <s v=""/>
    <x v="2"/>
    <x v="4"/>
    <n v="2104410000"/>
  </r>
  <r>
    <s v="KL4775WAATG"/>
    <x v="371"/>
    <x v="1"/>
    <x v="79"/>
    <x v="80"/>
    <x v="1"/>
    <x v="1"/>
    <x v="1"/>
    <x v="14"/>
    <s v=""/>
    <x v="1"/>
    <x v="4"/>
    <n v="2173987200"/>
  </r>
  <r>
    <s v="KL4775WAAT4"/>
    <x v="372"/>
    <x v="1"/>
    <x v="79"/>
    <x v="80"/>
    <x v="1"/>
    <x v="1"/>
    <x v="1"/>
    <x v="14"/>
    <s v=""/>
    <x v="2"/>
    <x v="4"/>
    <n v="239138130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s v="-"/>
    <x v="0"/>
    <x v="0"/>
    <x v="0"/>
    <x v="0"/>
    <x v="0"/>
    <x v="0"/>
    <x v="0"/>
    <x v="0"/>
    <s v="-"/>
    <x v="0"/>
    <x v="0"/>
    <m/>
  </r>
  <r>
    <s v="KL7580WCAHS"/>
    <x v="1"/>
    <x v="1"/>
    <x v="1"/>
    <x v="1"/>
    <x v="1"/>
    <x v="1"/>
    <x v="1"/>
    <x v="0"/>
    <s v="1Trainee"/>
    <x v="1"/>
    <x v="1"/>
    <n v="41510700"/>
  </r>
  <r>
    <s v="KL7579WCAHS"/>
    <x v="2"/>
    <x v="1"/>
    <x v="2"/>
    <x v="2"/>
    <x v="1"/>
    <x v="1"/>
    <x v="1"/>
    <x v="0"/>
    <s v="1Trainee"/>
    <x v="1"/>
    <x v="1"/>
    <n v="22314600"/>
  </r>
  <r>
    <s v="KL7590WCAHS"/>
    <x v="3"/>
    <x v="1"/>
    <x v="3"/>
    <x v="3"/>
    <x v="1"/>
    <x v="1"/>
    <x v="1"/>
    <x v="0"/>
    <s v="1Trainee"/>
    <x v="1"/>
    <x v="1"/>
    <n v="79233000"/>
  </r>
  <r>
    <s v="KL7518WCAHS"/>
    <x v="4"/>
    <x v="2"/>
    <x v="4"/>
    <x v="4"/>
    <x v="1"/>
    <x v="1"/>
    <x v="1"/>
    <x v="0"/>
    <s v="1Trainee"/>
    <x v="1"/>
    <x v="1"/>
    <n v="30884700"/>
  </r>
  <r>
    <s v="KL7510WCAHS"/>
    <x v="5"/>
    <x v="2"/>
    <x v="5"/>
    <x v="5"/>
    <x v="1"/>
    <x v="1"/>
    <x v="1"/>
    <x v="0"/>
    <s v="1Trainee"/>
    <x v="1"/>
    <x v="1"/>
    <n v="41834100"/>
  </r>
  <r>
    <s v="KL7511WCAHS"/>
    <x v="6"/>
    <x v="2"/>
    <x v="6"/>
    <x v="6"/>
    <x v="1"/>
    <x v="1"/>
    <x v="1"/>
    <x v="0"/>
    <s v="1Trainee"/>
    <x v="1"/>
    <x v="1"/>
    <n v="24370500"/>
  </r>
  <r>
    <s v="KL7578WCAHS"/>
    <x v="7"/>
    <x v="2"/>
    <x v="7"/>
    <x v="7"/>
    <x v="1"/>
    <x v="1"/>
    <x v="1"/>
    <x v="0"/>
    <s v="1Trainee"/>
    <x v="1"/>
    <x v="1"/>
    <n v="23515800"/>
  </r>
  <r>
    <s v="KL7512WCAHS"/>
    <x v="8"/>
    <x v="2"/>
    <x v="8"/>
    <x v="8"/>
    <x v="1"/>
    <x v="1"/>
    <x v="1"/>
    <x v="0"/>
    <s v="1Trainee"/>
    <x v="1"/>
    <x v="1"/>
    <n v="26611200"/>
  </r>
  <r>
    <s v="KL7513WCAHS"/>
    <x v="9"/>
    <x v="2"/>
    <x v="9"/>
    <x v="9"/>
    <x v="1"/>
    <x v="1"/>
    <x v="1"/>
    <x v="0"/>
    <s v="1Trainee"/>
    <x v="1"/>
    <x v="1"/>
    <n v="53823000"/>
  </r>
  <r>
    <s v="KL7514WCAHS"/>
    <x v="10"/>
    <x v="2"/>
    <x v="10"/>
    <x v="10"/>
    <x v="2"/>
    <x v="1"/>
    <x v="1"/>
    <x v="0"/>
    <s v=""/>
    <x v="1"/>
    <x v="1"/>
    <n v="37745400"/>
  </r>
  <r>
    <s v="KL7403WCAHS"/>
    <x v="11"/>
    <x v="3"/>
    <x v="11"/>
    <x v="11"/>
    <x v="1"/>
    <x v="2"/>
    <x v="1"/>
    <x v="0"/>
    <s v="1Trainee"/>
    <x v="1"/>
    <x v="1"/>
    <n v="22176000"/>
  </r>
  <r>
    <s v="KL8552WCAF9"/>
    <x v="12"/>
    <x v="4"/>
    <x v="12"/>
    <x v="12"/>
    <x v="3"/>
    <x v="1"/>
    <x v="1"/>
    <x v="0"/>
    <s v="1Instance"/>
    <x v="2"/>
    <x v="2"/>
    <n v="2227533000"/>
  </r>
  <r>
    <s v="KL8552WCAF8"/>
    <x v="13"/>
    <x v="4"/>
    <x v="12"/>
    <x v="12"/>
    <x v="3"/>
    <x v="1"/>
    <x v="1"/>
    <x v="0"/>
    <s v="1Instance"/>
    <x v="3"/>
    <x v="2"/>
    <n v="3182232900"/>
  </r>
  <r>
    <s v="KL8552WCAD9"/>
    <x v="14"/>
    <x v="4"/>
    <x v="12"/>
    <x v="12"/>
    <x v="3"/>
    <x v="1"/>
    <x v="1"/>
    <x v="0"/>
    <s v="1Instance"/>
    <x v="2"/>
    <x v="3"/>
    <n v="3341345700"/>
  </r>
  <r>
    <s v="KL8552WCAT9"/>
    <x v="15"/>
    <x v="4"/>
    <x v="12"/>
    <x v="12"/>
    <x v="3"/>
    <x v="1"/>
    <x v="1"/>
    <x v="0"/>
    <s v="1Instance"/>
    <x v="2"/>
    <x v="4"/>
    <n v="4455112200"/>
  </r>
  <r>
    <s v="KL8552WCAD8"/>
    <x v="16"/>
    <x v="4"/>
    <x v="12"/>
    <x v="12"/>
    <x v="3"/>
    <x v="1"/>
    <x v="1"/>
    <x v="0"/>
    <s v="1Instance"/>
    <x v="3"/>
    <x v="3"/>
    <n v="4773314700"/>
  </r>
  <r>
    <s v="KL8552WCAT8"/>
    <x v="17"/>
    <x v="4"/>
    <x v="12"/>
    <x v="12"/>
    <x v="3"/>
    <x v="1"/>
    <x v="1"/>
    <x v="0"/>
    <s v="1Instance"/>
    <x v="3"/>
    <x v="4"/>
    <n v="6364442700"/>
  </r>
  <r>
    <s v="KL8553WCKF9"/>
    <x v="18"/>
    <x v="4"/>
    <x v="13"/>
    <x v="13"/>
    <x v="3"/>
    <x v="1"/>
    <x v="1"/>
    <x v="1"/>
    <s v="10Instance"/>
    <x v="2"/>
    <x v="2"/>
    <n v="5197615500"/>
  </r>
  <r>
    <s v="KL8553WCKF8"/>
    <x v="19"/>
    <x v="4"/>
    <x v="13"/>
    <x v="13"/>
    <x v="3"/>
    <x v="1"/>
    <x v="1"/>
    <x v="1"/>
    <s v="10Instance"/>
    <x v="3"/>
    <x v="2"/>
    <n v="7425194700"/>
  </r>
  <r>
    <s v="KL8553WCKD9"/>
    <x v="20"/>
    <x v="4"/>
    <x v="13"/>
    <x v="13"/>
    <x v="3"/>
    <x v="1"/>
    <x v="1"/>
    <x v="1"/>
    <s v="10Instance"/>
    <x v="2"/>
    <x v="3"/>
    <n v="7796457900"/>
  </r>
  <r>
    <s v="KL8553WCKT9"/>
    <x v="21"/>
    <x v="4"/>
    <x v="13"/>
    <x v="13"/>
    <x v="3"/>
    <x v="1"/>
    <x v="1"/>
    <x v="1"/>
    <s v="10Instance"/>
    <x v="2"/>
    <x v="4"/>
    <n v="10395254100"/>
  </r>
  <r>
    <s v="KL8553WCKD8"/>
    <x v="22"/>
    <x v="4"/>
    <x v="13"/>
    <x v="13"/>
    <x v="3"/>
    <x v="1"/>
    <x v="1"/>
    <x v="1"/>
    <s v="10Instance"/>
    <x v="3"/>
    <x v="3"/>
    <n v="11137757400"/>
  </r>
  <r>
    <s v="KL8553WCKT8"/>
    <x v="23"/>
    <x v="4"/>
    <x v="13"/>
    <x v="13"/>
    <x v="3"/>
    <x v="1"/>
    <x v="1"/>
    <x v="1"/>
    <s v="10Instance"/>
    <x v="3"/>
    <x v="4"/>
    <n v="14850366300"/>
  </r>
  <r>
    <s v="KL7953WCKF9"/>
    <x v="24"/>
    <x v="5"/>
    <x v="14"/>
    <x v="14"/>
    <x v="4"/>
    <x v="1"/>
    <x v="1"/>
    <x v="1"/>
    <s v="10Queries per day"/>
    <x v="2"/>
    <x v="2"/>
    <n v="236590200"/>
  </r>
  <r>
    <s v="KL7953WCKF8"/>
    <x v="25"/>
    <x v="5"/>
    <x v="14"/>
    <x v="14"/>
    <x v="4"/>
    <x v="1"/>
    <x v="1"/>
    <x v="1"/>
    <s v="10Queries per day"/>
    <x v="3"/>
    <x v="2"/>
    <n v="249041100"/>
  </r>
  <r>
    <s v="KL7953WCNF9"/>
    <x v="24"/>
    <x v="5"/>
    <x v="14"/>
    <x v="14"/>
    <x v="4"/>
    <x v="1"/>
    <x v="1"/>
    <x v="2"/>
    <s v="20Queries per day"/>
    <x v="2"/>
    <x v="2"/>
    <n v="394317000"/>
  </r>
  <r>
    <s v="KL7953WCNF8"/>
    <x v="25"/>
    <x v="5"/>
    <x v="14"/>
    <x v="14"/>
    <x v="4"/>
    <x v="1"/>
    <x v="1"/>
    <x v="2"/>
    <s v="20Queries per day"/>
    <x v="3"/>
    <x v="2"/>
    <n v="415083900"/>
  </r>
  <r>
    <s v="KL7953WCKD9"/>
    <x v="26"/>
    <x v="5"/>
    <x v="14"/>
    <x v="14"/>
    <x v="4"/>
    <x v="1"/>
    <x v="1"/>
    <x v="1"/>
    <s v="10Queries per day"/>
    <x v="2"/>
    <x v="3"/>
    <n v="425871600"/>
  </r>
  <r>
    <s v="KL7953WCKD8"/>
    <x v="27"/>
    <x v="5"/>
    <x v="14"/>
    <x v="14"/>
    <x v="4"/>
    <x v="1"/>
    <x v="1"/>
    <x v="1"/>
    <s v="10Queries per day"/>
    <x v="3"/>
    <x v="3"/>
    <n v="448278600"/>
  </r>
  <r>
    <s v="KL7953WCKT9"/>
    <x v="28"/>
    <x v="5"/>
    <x v="14"/>
    <x v="14"/>
    <x v="4"/>
    <x v="1"/>
    <x v="1"/>
    <x v="1"/>
    <s v="10Queries per day"/>
    <x v="2"/>
    <x v="4"/>
    <n v="603302700"/>
  </r>
  <r>
    <s v="KL7953WCKT8"/>
    <x v="29"/>
    <x v="5"/>
    <x v="14"/>
    <x v="14"/>
    <x v="4"/>
    <x v="1"/>
    <x v="1"/>
    <x v="1"/>
    <s v="10Queries per day"/>
    <x v="3"/>
    <x v="4"/>
    <n v="635065200"/>
  </r>
  <r>
    <s v="KL7953WCQF9"/>
    <x v="24"/>
    <x v="5"/>
    <x v="14"/>
    <x v="14"/>
    <x v="4"/>
    <x v="1"/>
    <x v="1"/>
    <x v="3"/>
    <s v="50Queries per day"/>
    <x v="2"/>
    <x v="2"/>
    <n v="670338900"/>
  </r>
  <r>
    <s v="KL7953WCQF8"/>
    <x v="25"/>
    <x v="5"/>
    <x v="14"/>
    <x v="14"/>
    <x v="4"/>
    <x v="1"/>
    <x v="1"/>
    <x v="3"/>
    <s v="50Queries per day"/>
    <x v="3"/>
    <x v="2"/>
    <n v="705635700"/>
  </r>
  <r>
    <s v="KL7953WCND9"/>
    <x v="26"/>
    <x v="5"/>
    <x v="14"/>
    <x v="14"/>
    <x v="4"/>
    <x v="1"/>
    <x v="1"/>
    <x v="2"/>
    <s v="20Queries per day"/>
    <x v="2"/>
    <x v="3"/>
    <n v="709770600"/>
  </r>
  <r>
    <s v="KL7953WCND8"/>
    <x v="27"/>
    <x v="5"/>
    <x v="14"/>
    <x v="14"/>
    <x v="4"/>
    <x v="1"/>
    <x v="1"/>
    <x v="2"/>
    <s v="20Queries per day"/>
    <x v="3"/>
    <x v="3"/>
    <n v="747123300"/>
  </r>
  <r>
    <s v="KL7953WCNT9"/>
    <x v="28"/>
    <x v="5"/>
    <x v="14"/>
    <x v="14"/>
    <x v="4"/>
    <x v="1"/>
    <x v="1"/>
    <x v="2"/>
    <s v="20Queries per day"/>
    <x v="2"/>
    <x v="4"/>
    <n v="1005519900"/>
  </r>
  <r>
    <s v="KL7953WCNT8"/>
    <x v="29"/>
    <x v="5"/>
    <x v="14"/>
    <x v="14"/>
    <x v="4"/>
    <x v="1"/>
    <x v="1"/>
    <x v="2"/>
    <s v="20Queries per day"/>
    <x v="3"/>
    <x v="4"/>
    <n v="1058418900"/>
  </r>
  <r>
    <s v="KL7953WCRF9"/>
    <x v="24"/>
    <x v="5"/>
    <x v="14"/>
    <x v="14"/>
    <x v="4"/>
    <x v="1"/>
    <x v="1"/>
    <x v="4"/>
    <s v="100Queries per day"/>
    <x v="2"/>
    <x v="2"/>
    <n v="1182974100"/>
  </r>
  <r>
    <s v="KL7953WCQD9"/>
    <x v="26"/>
    <x v="5"/>
    <x v="14"/>
    <x v="14"/>
    <x v="4"/>
    <x v="1"/>
    <x v="1"/>
    <x v="3"/>
    <s v="50Queries per day"/>
    <x v="2"/>
    <x v="3"/>
    <n v="1206628500"/>
  </r>
  <r>
    <s v="KL7953WCRF8"/>
    <x v="25"/>
    <x v="5"/>
    <x v="14"/>
    <x v="14"/>
    <x v="4"/>
    <x v="1"/>
    <x v="1"/>
    <x v="4"/>
    <s v="100Queries per day"/>
    <x v="3"/>
    <x v="2"/>
    <n v="1245228600"/>
  </r>
  <r>
    <s v="KL7953WCQD8"/>
    <x v="27"/>
    <x v="5"/>
    <x v="14"/>
    <x v="14"/>
    <x v="4"/>
    <x v="1"/>
    <x v="1"/>
    <x v="3"/>
    <s v="50Queries per day"/>
    <x v="3"/>
    <x v="3"/>
    <n v="1270130400"/>
  </r>
  <r>
    <s v="KL7953WCQT9"/>
    <x v="28"/>
    <x v="5"/>
    <x v="14"/>
    <x v="14"/>
    <x v="4"/>
    <x v="1"/>
    <x v="1"/>
    <x v="3"/>
    <s v="50Queries per day"/>
    <x v="2"/>
    <x v="4"/>
    <n v="1709376900"/>
  </r>
  <r>
    <s v="KL7953WCUF9"/>
    <x v="24"/>
    <x v="5"/>
    <x v="14"/>
    <x v="14"/>
    <x v="4"/>
    <x v="1"/>
    <x v="1"/>
    <x v="5"/>
    <s v="500Queries per day"/>
    <x v="2"/>
    <x v="2"/>
    <n v="1774426500"/>
  </r>
  <r>
    <s v="KL7953WCQT8"/>
    <x v="29"/>
    <x v="5"/>
    <x v="14"/>
    <x v="14"/>
    <x v="4"/>
    <x v="1"/>
    <x v="1"/>
    <x v="3"/>
    <s v="50Queries per day"/>
    <x v="3"/>
    <x v="4"/>
    <n v="1799328300"/>
  </r>
  <r>
    <s v="KL7953WCUF8"/>
    <x v="25"/>
    <x v="5"/>
    <x v="14"/>
    <x v="14"/>
    <x v="4"/>
    <x v="1"/>
    <x v="1"/>
    <x v="5"/>
    <s v="500Queries per day"/>
    <x v="3"/>
    <x v="2"/>
    <n v="1867842900"/>
  </r>
  <r>
    <s v="KL7953WCRD9"/>
    <x v="26"/>
    <x v="5"/>
    <x v="14"/>
    <x v="14"/>
    <x v="4"/>
    <x v="1"/>
    <x v="1"/>
    <x v="4"/>
    <s v="100Queries per day"/>
    <x v="2"/>
    <x v="3"/>
    <n v="2129334900"/>
  </r>
  <r>
    <s v="KL7953WCRD8"/>
    <x v="27"/>
    <x v="5"/>
    <x v="14"/>
    <x v="14"/>
    <x v="4"/>
    <x v="1"/>
    <x v="1"/>
    <x v="4"/>
    <s v="100Queries per day"/>
    <x v="3"/>
    <x v="3"/>
    <n v="2241393000"/>
  </r>
  <r>
    <s v="KL7953WCVF9"/>
    <x v="24"/>
    <x v="5"/>
    <x v="14"/>
    <x v="14"/>
    <x v="4"/>
    <x v="1"/>
    <x v="1"/>
    <x v="6"/>
    <s v="1000Queries per day"/>
    <x v="2"/>
    <x v="2"/>
    <n v="2563083600"/>
  </r>
  <r>
    <s v="KL7953WCVF8"/>
    <x v="25"/>
    <x v="5"/>
    <x v="14"/>
    <x v="14"/>
    <x v="4"/>
    <x v="1"/>
    <x v="1"/>
    <x v="6"/>
    <s v="1000Queries per day"/>
    <x v="3"/>
    <x v="2"/>
    <n v="2697987600"/>
  </r>
  <r>
    <s v="KL7953WCRT9"/>
    <x v="28"/>
    <x v="5"/>
    <x v="14"/>
    <x v="14"/>
    <x v="4"/>
    <x v="1"/>
    <x v="1"/>
    <x v="4"/>
    <s v="100Queries per day"/>
    <x v="2"/>
    <x v="4"/>
    <n v="3016559700"/>
  </r>
  <r>
    <s v="KL7953WCRT8"/>
    <x v="29"/>
    <x v="5"/>
    <x v="14"/>
    <x v="14"/>
    <x v="4"/>
    <x v="1"/>
    <x v="1"/>
    <x v="4"/>
    <s v="100Queries per day"/>
    <x v="3"/>
    <x v="4"/>
    <n v="3175302900"/>
  </r>
  <r>
    <s v="KL7953WCUD9"/>
    <x v="26"/>
    <x v="5"/>
    <x v="14"/>
    <x v="14"/>
    <x v="4"/>
    <x v="1"/>
    <x v="1"/>
    <x v="5"/>
    <s v="500Queries per day"/>
    <x v="2"/>
    <x v="3"/>
    <n v="3193990800"/>
  </r>
  <r>
    <s v="KL7953WCUD8"/>
    <x v="27"/>
    <x v="5"/>
    <x v="14"/>
    <x v="14"/>
    <x v="4"/>
    <x v="1"/>
    <x v="1"/>
    <x v="5"/>
    <s v="500Queries per day"/>
    <x v="3"/>
    <x v="3"/>
    <n v="3362089500"/>
  </r>
  <r>
    <s v="KL7953WCXF9"/>
    <x v="24"/>
    <x v="5"/>
    <x v="14"/>
    <x v="14"/>
    <x v="4"/>
    <x v="1"/>
    <x v="1"/>
    <x v="7"/>
    <s v="5000Queries per day"/>
    <x v="2"/>
    <x v="2"/>
    <n v="3746011500"/>
  </r>
  <r>
    <s v="KL7953WCXF8"/>
    <x v="25"/>
    <x v="5"/>
    <x v="14"/>
    <x v="14"/>
    <x v="4"/>
    <x v="1"/>
    <x v="1"/>
    <x v="7"/>
    <s v="5000Queries per day"/>
    <x v="3"/>
    <x v="2"/>
    <n v="3943170000"/>
  </r>
  <r>
    <s v="KL7953WCUT9"/>
    <x v="28"/>
    <x v="5"/>
    <x v="14"/>
    <x v="14"/>
    <x v="4"/>
    <x v="1"/>
    <x v="1"/>
    <x v="5"/>
    <s v="500Queries per day"/>
    <x v="2"/>
    <x v="4"/>
    <n v="4524804900"/>
  </r>
  <r>
    <s v="KL7953WCVD9"/>
    <x v="26"/>
    <x v="5"/>
    <x v="14"/>
    <x v="14"/>
    <x v="4"/>
    <x v="1"/>
    <x v="1"/>
    <x v="6"/>
    <s v="1000Queries per day"/>
    <x v="2"/>
    <x v="3"/>
    <n v="4613532000"/>
  </r>
  <r>
    <s v="KL7953WCUT8"/>
    <x v="29"/>
    <x v="5"/>
    <x v="14"/>
    <x v="14"/>
    <x v="4"/>
    <x v="1"/>
    <x v="1"/>
    <x v="5"/>
    <s v="500Queries per day"/>
    <x v="3"/>
    <x v="4"/>
    <n v="4762942800"/>
  </r>
  <r>
    <s v="KL7953WCVD8"/>
    <x v="27"/>
    <x v="5"/>
    <x v="14"/>
    <x v="14"/>
    <x v="4"/>
    <x v="1"/>
    <x v="1"/>
    <x v="6"/>
    <s v="1000Queries per day"/>
    <x v="3"/>
    <x v="3"/>
    <n v="4856359200"/>
  </r>
  <r>
    <s v="KL7953WCVT9"/>
    <x v="28"/>
    <x v="5"/>
    <x v="14"/>
    <x v="14"/>
    <x v="4"/>
    <x v="1"/>
    <x v="1"/>
    <x v="6"/>
    <s v="1000Queries per day"/>
    <x v="2"/>
    <x v="4"/>
    <n v="6535844700"/>
  </r>
  <r>
    <s v="KL7953WCXD9"/>
    <x v="26"/>
    <x v="5"/>
    <x v="14"/>
    <x v="14"/>
    <x v="4"/>
    <x v="1"/>
    <x v="1"/>
    <x v="7"/>
    <s v="5000Queries per day"/>
    <x v="2"/>
    <x v="3"/>
    <n v="6742843800"/>
  </r>
  <r>
    <s v="KL7953WCVT8"/>
    <x v="29"/>
    <x v="5"/>
    <x v="14"/>
    <x v="14"/>
    <x v="4"/>
    <x v="1"/>
    <x v="1"/>
    <x v="6"/>
    <s v="1000Queries per day"/>
    <x v="3"/>
    <x v="4"/>
    <n v="6879826800"/>
  </r>
  <r>
    <s v="KL7953WCXD8"/>
    <x v="27"/>
    <x v="5"/>
    <x v="14"/>
    <x v="14"/>
    <x v="4"/>
    <x v="1"/>
    <x v="1"/>
    <x v="7"/>
    <s v="5000Queries per day"/>
    <x v="3"/>
    <x v="3"/>
    <n v="7097729100"/>
  </r>
  <r>
    <s v="KL7953WCXT9"/>
    <x v="28"/>
    <x v="5"/>
    <x v="14"/>
    <x v="14"/>
    <x v="4"/>
    <x v="1"/>
    <x v="1"/>
    <x v="7"/>
    <s v="5000Queries per day"/>
    <x v="2"/>
    <x v="4"/>
    <n v="9552381300"/>
  </r>
  <r>
    <s v="KL7953WCXT8"/>
    <x v="29"/>
    <x v="5"/>
    <x v="14"/>
    <x v="14"/>
    <x v="4"/>
    <x v="1"/>
    <x v="1"/>
    <x v="7"/>
    <s v="5000Queries per day"/>
    <x v="3"/>
    <x v="4"/>
    <n v="10055129700"/>
  </r>
  <r>
    <s v="KL7954WCRF9"/>
    <x v="30"/>
    <x v="4"/>
    <x v="15"/>
    <x v="15"/>
    <x v="4"/>
    <x v="1"/>
    <x v="1"/>
    <x v="4"/>
    <s v="100Queries per day"/>
    <x v="2"/>
    <x v="2"/>
    <n v="794062500"/>
  </r>
  <r>
    <s v="KL7954WCRF8"/>
    <x v="31"/>
    <x v="4"/>
    <x v="15"/>
    <x v="15"/>
    <x v="4"/>
    <x v="1"/>
    <x v="1"/>
    <x v="4"/>
    <s v="100Queries per day"/>
    <x v="3"/>
    <x v="2"/>
    <n v="830144700"/>
  </r>
  <r>
    <s v="KL7954WCRD9"/>
    <x v="32"/>
    <x v="4"/>
    <x v="15"/>
    <x v="15"/>
    <x v="4"/>
    <x v="1"/>
    <x v="1"/>
    <x v="4"/>
    <s v="100Queries per day"/>
    <x v="2"/>
    <x v="3"/>
    <n v="1451742600"/>
  </r>
  <r>
    <s v="KL7954WCRD8"/>
    <x v="33"/>
    <x v="4"/>
    <x v="15"/>
    <x v="15"/>
    <x v="4"/>
    <x v="1"/>
    <x v="1"/>
    <x v="4"/>
    <s v="100Queries per day"/>
    <x v="3"/>
    <x v="3"/>
    <n v="1523930100"/>
  </r>
  <r>
    <s v="KL7954WCTF9"/>
    <x v="30"/>
    <x v="4"/>
    <x v="15"/>
    <x v="15"/>
    <x v="4"/>
    <x v="1"/>
    <x v="1"/>
    <x v="8"/>
    <s v="250Queries per day"/>
    <x v="2"/>
    <x v="2"/>
    <n v="1786623300"/>
  </r>
  <r>
    <s v="KL7954WCTF8"/>
    <x v="31"/>
    <x v="4"/>
    <x v="15"/>
    <x v="15"/>
    <x v="4"/>
    <x v="1"/>
    <x v="1"/>
    <x v="8"/>
    <s v="250Queries per day"/>
    <x v="3"/>
    <x v="2"/>
    <n v="1867842900"/>
  </r>
  <r>
    <s v="KL7954WCRT9"/>
    <x v="34"/>
    <x v="4"/>
    <x v="15"/>
    <x v="15"/>
    <x v="4"/>
    <x v="1"/>
    <x v="1"/>
    <x v="4"/>
    <s v="100Queries per day"/>
    <x v="2"/>
    <x v="4"/>
    <n v="2011617300"/>
  </r>
  <r>
    <s v="KL7954WCRT8"/>
    <x v="35"/>
    <x v="4"/>
    <x v="15"/>
    <x v="15"/>
    <x v="4"/>
    <x v="1"/>
    <x v="1"/>
    <x v="4"/>
    <s v="100Queries per day"/>
    <x v="3"/>
    <x v="4"/>
    <n v="2117461500"/>
  </r>
  <r>
    <s v="KL7954WCTD9"/>
    <x v="32"/>
    <x v="4"/>
    <x v="15"/>
    <x v="15"/>
    <x v="4"/>
    <x v="1"/>
    <x v="1"/>
    <x v="8"/>
    <s v="250Queries per day"/>
    <x v="2"/>
    <x v="3"/>
    <n v="3266432400"/>
  </r>
  <r>
    <s v="KL7954WCTD8"/>
    <x v="33"/>
    <x v="4"/>
    <x v="15"/>
    <x v="15"/>
    <x v="4"/>
    <x v="1"/>
    <x v="1"/>
    <x v="8"/>
    <s v="250Queries per day"/>
    <x v="3"/>
    <x v="3"/>
    <n v="3428848500"/>
  </r>
  <r>
    <s v="KL7954WCVF9"/>
    <x v="30"/>
    <x v="4"/>
    <x v="15"/>
    <x v="15"/>
    <x v="4"/>
    <x v="1"/>
    <x v="1"/>
    <x v="6"/>
    <s v="1000Queries per day"/>
    <x v="2"/>
    <x v="2"/>
    <n v="3771744900"/>
  </r>
  <r>
    <s v="KL7954WCVF8"/>
    <x v="31"/>
    <x v="4"/>
    <x v="15"/>
    <x v="15"/>
    <x v="4"/>
    <x v="1"/>
    <x v="1"/>
    <x v="6"/>
    <s v="1000Queries per day"/>
    <x v="3"/>
    <x v="2"/>
    <n v="3943170000"/>
  </r>
  <r>
    <s v="KL7954WCTT9"/>
    <x v="34"/>
    <x v="4"/>
    <x v="15"/>
    <x v="15"/>
    <x v="4"/>
    <x v="1"/>
    <x v="1"/>
    <x v="8"/>
    <s v="250Queries per day"/>
    <x v="2"/>
    <x v="4"/>
    <n v="4526098500"/>
  </r>
  <r>
    <s v="KL7954WCTT8"/>
    <x v="35"/>
    <x v="4"/>
    <x v="15"/>
    <x v="15"/>
    <x v="4"/>
    <x v="1"/>
    <x v="1"/>
    <x v="8"/>
    <s v="250Queries per day"/>
    <x v="3"/>
    <x v="4"/>
    <n v="4764305700"/>
  </r>
  <r>
    <s v="KL7954WCVD9"/>
    <x v="32"/>
    <x v="4"/>
    <x v="15"/>
    <x v="15"/>
    <x v="4"/>
    <x v="1"/>
    <x v="1"/>
    <x v="6"/>
    <s v="1000Queries per day"/>
    <x v="2"/>
    <x v="3"/>
    <n v="6895812000"/>
  </r>
  <r>
    <s v="KL7954WCVD8"/>
    <x v="33"/>
    <x v="4"/>
    <x v="15"/>
    <x v="15"/>
    <x v="4"/>
    <x v="1"/>
    <x v="1"/>
    <x v="6"/>
    <s v="1000Queries per day"/>
    <x v="3"/>
    <x v="3"/>
    <n v="7238708400"/>
  </r>
  <r>
    <s v="KL7954WCVT9"/>
    <x v="34"/>
    <x v="4"/>
    <x v="15"/>
    <x v="15"/>
    <x v="4"/>
    <x v="1"/>
    <x v="1"/>
    <x v="6"/>
    <s v="1000Queries per day"/>
    <x v="2"/>
    <x v="4"/>
    <n v="9555084000"/>
  </r>
  <r>
    <s v="KL7954WCVT8"/>
    <x v="35"/>
    <x v="4"/>
    <x v="15"/>
    <x v="15"/>
    <x v="4"/>
    <x v="1"/>
    <x v="1"/>
    <x v="6"/>
    <s v="1000Queries per day"/>
    <x v="3"/>
    <x v="4"/>
    <n v="10057994100"/>
  </r>
  <r>
    <s v="KL7954WCZF9"/>
    <x v="30"/>
    <x v="4"/>
    <x v="15"/>
    <x v="15"/>
    <x v="4"/>
    <x v="1"/>
    <x v="1"/>
    <x v="9"/>
    <s v="   "/>
    <x v="2"/>
    <x v="2"/>
    <n v="13895897400"/>
  </r>
  <r>
    <s v="KL7954WCZF8"/>
    <x v="31"/>
    <x v="4"/>
    <x v="15"/>
    <x v="15"/>
    <x v="4"/>
    <x v="1"/>
    <x v="1"/>
    <x v="9"/>
    <s v="   "/>
    <x v="3"/>
    <x v="2"/>
    <n v="14527543800"/>
  </r>
  <r>
    <s v="KL7954WCZD9"/>
    <x v="32"/>
    <x v="4"/>
    <x v="15"/>
    <x v="15"/>
    <x v="4"/>
    <x v="1"/>
    <x v="1"/>
    <x v="9"/>
    <s v="   "/>
    <x v="2"/>
    <x v="3"/>
    <n v="25405634100"/>
  </r>
  <r>
    <s v="KL7954WCZD8"/>
    <x v="33"/>
    <x v="4"/>
    <x v="15"/>
    <x v="15"/>
    <x v="4"/>
    <x v="1"/>
    <x v="1"/>
    <x v="9"/>
    <s v="   "/>
    <x v="3"/>
    <x v="3"/>
    <n v="26668880700"/>
  </r>
  <r>
    <s v="KL7954WCZT9"/>
    <x v="34"/>
    <x v="4"/>
    <x v="15"/>
    <x v="15"/>
    <x v="4"/>
    <x v="1"/>
    <x v="1"/>
    <x v="9"/>
    <s v="   "/>
    <x v="2"/>
    <x v="4"/>
    <n v="35202944700"/>
  </r>
  <r>
    <s v="KL7954WCZT8"/>
    <x v="35"/>
    <x v="4"/>
    <x v="15"/>
    <x v="15"/>
    <x v="4"/>
    <x v="1"/>
    <x v="1"/>
    <x v="9"/>
    <s v="   "/>
    <x v="3"/>
    <x v="4"/>
    <n v="37055726400"/>
  </r>
  <r>
    <s v="KL4988WCRF9"/>
    <x v="36"/>
    <x v="5"/>
    <x v="16"/>
    <x v="16"/>
    <x v="4"/>
    <x v="1"/>
    <x v="1"/>
    <x v="4"/>
    <s v="100Queries per day"/>
    <x v="2"/>
    <x v="2"/>
    <n v="4471305300"/>
  </r>
  <r>
    <s v="KL4988WCRF8"/>
    <x v="37"/>
    <x v="5"/>
    <x v="16"/>
    <x v="16"/>
    <x v="4"/>
    <x v="1"/>
    <x v="1"/>
    <x v="4"/>
    <s v="100Queries per day"/>
    <x v="3"/>
    <x v="2"/>
    <n v="4674516000"/>
  </r>
  <r>
    <s v="KL4988WCTF9"/>
    <x v="36"/>
    <x v="5"/>
    <x v="16"/>
    <x v="16"/>
    <x v="4"/>
    <x v="1"/>
    <x v="1"/>
    <x v="8"/>
    <s v="250Queries per day"/>
    <x v="2"/>
    <x v="2"/>
    <n v="7316509200"/>
  </r>
  <r>
    <s v="KL4988WCTF8"/>
    <x v="37"/>
    <x v="5"/>
    <x v="16"/>
    <x v="16"/>
    <x v="4"/>
    <x v="1"/>
    <x v="1"/>
    <x v="8"/>
    <s v="250Queries per day"/>
    <x v="3"/>
    <x v="2"/>
    <n v="7649079900"/>
  </r>
  <r>
    <s v="KL4988WCRD9"/>
    <x v="38"/>
    <x v="5"/>
    <x v="16"/>
    <x v="16"/>
    <x v="4"/>
    <x v="1"/>
    <x v="1"/>
    <x v="4"/>
    <s v="100Queries per day"/>
    <x v="2"/>
    <x v="3"/>
    <n v="8174789700"/>
  </r>
  <r>
    <s v="KL4988WCRD8"/>
    <x v="39"/>
    <x v="5"/>
    <x v="16"/>
    <x v="16"/>
    <x v="4"/>
    <x v="1"/>
    <x v="1"/>
    <x v="4"/>
    <s v="100Queries per day"/>
    <x v="3"/>
    <x v="3"/>
    <n v="8581257300"/>
  </r>
  <r>
    <s v="KL4988WCRT9"/>
    <x v="40"/>
    <x v="5"/>
    <x v="16"/>
    <x v="16"/>
    <x v="4"/>
    <x v="1"/>
    <x v="1"/>
    <x v="4"/>
    <s v="100Queries per day"/>
    <x v="2"/>
    <x v="4"/>
    <n v="11327246700"/>
  </r>
  <r>
    <s v="KL4988WCRT8"/>
    <x v="41"/>
    <x v="5"/>
    <x v="16"/>
    <x v="16"/>
    <x v="4"/>
    <x v="1"/>
    <x v="1"/>
    <x v="4"/>
    <s v="100Queries per day"/>
    <x v="3"/>
    <x v="4"/>
    <n v="11923434600"/>
  </r>
  <r>
    <s v="KL4988WCTD9"/>
    <x v="38"/>
    <x v="5"/>
    <x v="16"/>
    <x v="16"/>
    <x v="4"/>
    <x v="1"/>
    <x v="1"/>
    <x v="8"/>
    <s v="250Queries per day"/>
    <x v="2"/>
    <x v="3"/>
    <n v="13376632500"/>
  </r>
  <r>
    <s v="KL4988WCTD8"/>
    <x v="39"/>
    <x v="5"/>
    <x v="16"/>
    <x v="16"/>
    <x v="4"/>
    <x v="1"/>
    <x v="1"/>
    <x v="8"/>
    <s v="250Queries per day"/>
    <x v="3"/>
    <x v="3"/>
    <n v="14041773900"/>
  </r>
  <r>
    <s v="KL4988WCZF9"/>
    <x v="36"/>
    <x v="5"/>
    <x v="16"/>
    <x v="16"/>
    <x v="4"/>
    <x v="1"/>
    <x v="1"/>
    <x v="9"/>
    <s v="   "/>
    <x v="2"/>
    <x v="2"/>
    <n v="14226342900"/>
  </r>
  <r>
    <s v="KL4988WCZF8"/>
    <x v="37"/>
    <x v="5"/>
    <x v="16"/>
    <x v="16"/>
    <x v="4"/>
    <x v="1"/>
    <x v="1"/>
    <x v="9"/>
    <s v="   "/>
    <x v="3"/>
    <x v="2"/>
    <n v="14873004300"/>
  </r>
  <r>
    <s v="KL4988WCTT9"/>
    <x v="40"/>
    <x v="5"/>
    <x v="16"/>
    <x v="16"/>
    <x v="4"/>
    <x v="1"/>
    <x v="1"/>
    <x v="8"/>
    <s v="250Queries per day"/>
    <x v="2"/>
    <x v="4"/>
    <n v="18535139700"/>
  </r>
  <r>
    <s v="KL4988WCTT8"/>
    <x v="41"/>
    <x v="5"/>
    <x v="16"/>
    <x v="16"/>
    <x v="4"/>
    <x v="1"/>
    <x v="1"/>
    <x v="8"/>
    <s v="250Queries per day"/>
    <x v="3"/>
    <x v="4"/>
    <n v="19510652700"/>
  </r>
  <r>
    <s v="KL4988WCZD9"/>
    <x v="38"/>
    <x v="5"/>
    <x v="16"/>
    <x v="16"/>
    <x v="4"/>
    <x v="1"/>
    <x v="1"/>
    <x v="9"/>
    <s v="   "/>
    <x v="2"/>
    <x v="3"/>
    <n v="26009814600"/>
  </r>
  <r>
    <s v="KL4988WCZD8"/>
    <x v="39"/>
    <x v="5"/>
    <x v="16"/>
    <x v="16"/>
    <x v="4"/>
    <x v="1"/>
    <x v="1"/>
    <x v="9"/>
    <s v="   "/>
    <x v="3"/>
    <x v="3"/>
    <n v="27303091200"/>
  </r>
  <r>
    <s v="KL4988WCZT9"/>
    <x v="40"/>
    <x v="5"/>
    <x v="16"/>
    <x v="16"/>
    <x v="4"/>
    <x v="1"/>
    <x v="1"/>
    <x v="9"/>
    <s v="   "/>
    <x v="2"/>
    <x v="4"/>
    <n v="36040088700"/>
  </r>
  <r>
    <s v="KL4988WCZT8"/>
    <x v="41"/>
    <x v="5"/>
    <x v="16"/>
    <x v="16"/>
    <x v="4"/>
    <x v="1"/>
    <x v="1"/>
    <x v="9"/>
    <s v="   "/>
    <x v="3"/>
    <x v="4"/>
    <n v="37936945200"/>
  </r>
  <r>
    <s v="KL8796WCXFR"/>
    <x v="42"/>
    <x v="6"/>
    <x v="17"/>
    <x v="17"/>
    <x v="5"/>
    <x v="3"/>
    <x v="1"/>
    <x v="7"/>
    <s v="5000Search"/>
    <x v="4"/>
    <x v="2"/>
    <n v="1883989800"/>
  </r>
  <r>
    <s v="KL8796WCXFS"/>
    <x v="43"/>
    <x v="6"/>
    <x v="17"/>
    <x v="17"/>
    <x v="5"/>
    <x v="3"/>
    <x v="1"/>
    <x v="7"/>
    <s v="5000Search"/>
    <x v="1"/>
    <x v="2"/>
    <n v="1983135000"/>
  </r>
  <r>
    <s v="KL8796WCYFR"/>
    <x v="42"/>
    <x v="6"/>
    <x v="17"/>
    <x v="17"/>
    <x v="5"/>
    <x v="3"/>
    <x v="1"/>
    <x v="10"/>
    <s v="10000Search"/>
    <x v="4"/>
    <x v="2"/>
    <n v="2898449400"/>
  </r>
  <r>
    <s v="KL8796WCYFS"/>
    <x v="43"/>
    <x v="6"/>
    <x v="17"/>
    <x v="17"/>
    <x v="5"/>
    <x v="3"/>
    <x v="1"/>
    <x v="10"/>
    <s v="10000Search"/>
    <x v="1"/>
    <x v="2"/>
    <n v="3050978700"/>
  </r>
  <r>
    <s v="KL8796WCXDR"/>
    <x v="44"/>
    <x v="6"/>
    <x v="17"/>
    <x v="17"/>
    <x v="5"/>
    <x v="3"/>
    <x v="1"/>
    <x v="7"/>
    <s v="5000Search"/>
    <x v="4"/>
    <x v="3"/>
    <n v="3391172400"/>
  </r>
  <r>
    <s v="KL8796WCXDS"/>
    <x v="45"/>
    <x v="6"/>
    <x v="17"/>
    <x v="17"/>
    <x v="5"/>
    <x v="3"/>
    <x v="1"/>
    <x v="7"/>
    <s v="5000Search"/>
    <x v="1"/>
    <x v="3"/>
    <n v="3569666100"/>
  </r>
  <r>
    <s v="KL8796WCXTR"/>
    <x v="46"/>
    <x v="6"/>
    <x v="17"/>
    <x v="17"/>
    <x v="5"/>
    <x v="3"/>
    <x v="1"/>
    <x v="7"/>
    <s v="5000Search"/>
    <x v="4"/>
    <x v="4"/>
    <n v="4804176300"/>
  </r>
  <r>
    <s v="KL8796WCXTS"/>
    <x v="47"/>
    <x v="6"/>
    <x v="17"/>
    <x v="17"/>
    <x v="5"/>
    <x v="3"/>
    <x v="1"/>
    <x v="7"/>
    <s v="5000Search"/>
    <x v="1"/>
    <x v="4"/>
    <n v="5057005800"/>
  </r>
  <r>
    <s v="KL8796WCYDR"/>
    <x v="44"/>
    <x v="6"/>
    <x v="17"/>
    <x v="17"/>
    <x v="5"/>
    <x v="3"/>
    <x v="1"/>
    <x v="10"/>
    <s v="10000Search"/>
    <x v="4"/>
    <x v="3"/>
    <n v="5217204300"/>
  </r>
  <r>
    <s v="KL8796WCYDS"/>
    <x v="45"/>
    <x v="6"/>
    <x v="17"/>
    <x v="17"/>
    <x v="5"/>
    <x v="3"/>
    <x v="1"/>
    <x v="10"/>
    <s v="10000Search"/>
    <x v="1"/>
    <x v="3"/>
    <n v="5491770900"/>
  </r>
  <r>
    <s v="KL8796WCYTR"/>
    <x v="46"/>
    <x v="6"/>
    <x v="17"/>
    <x v="17"/>
    <x v="5"/>
    <x v="3"/>
    <x v="1"/>
    <x v="10"/>
    <s v="10000Search"/>
    <x v="4"/>
    <x v="4"/>
    <n v="7391029800"/>
  </r>
  <r>
    <s v="KL8796WCYTS"/>
    <x v="47"/>
    <x v="6"/>
    <x v="17"/>
    <x v="17"/>
    <x v="5"/>
    <x v="3"/>
    <x v="1"/>
    <x v="10"/>
    <s v="10000Search"/>
    <x v="1"/>
    <x v="4"/>
    <n v="7780033800"/>
  </r>
  <r>
    <s v="KL7966WCRF9"/>
    <x v="48"/>
    <x v="7"/>
    <x v="18"/>
    <x v="18"/>
    <x v="5"/>
    <x v="1"/>
    <x v="1"/>
    <x v="4"/>
    <s v="100Search"/>
    <x v="2"/>
    <x v="2"/>
    <n v="4433883300"/>
  </r>
  <r>
    <s v="KL7966WCRF8"/>
    <x v="49"/>
    <x v="7"/>
    <x v="18"/>
    <x v="18"/>
    <x v="5"/>
    <x v="1"/>
    <x v="1"/>
    <x v="4"/>
    <s v="100Search"/>
    <x v="3"/>
    <x v="2"/>
    <n v="4667262600"/>
  </r>
  <r>
    <s v="KL7966WCSF9"/>
    <x v="48"/>
    <x v="7"/>
    <x v="18"/>
    <x v="18"/>
    <x v="5"/>
    <x v="1"/>
    <x v="1"/>
    <x v="11"/>
    <s v="150Search"/>
    <x v="2"/>
    <x v="2"/>
    <n v="5542383000"/>
  </r>
  <r>
    <s v="KL7966WCSF8"/>
    <x v="49"/>
    <x v="7"/>
    <x v="18"/>
    <x v="18"/>
    <x v="5"/>
    <x v="1"/>
    <x v="1"/>
    <x v="11"/>
    <s v="150Search"/>
    <x v="3"/>
    <x v="2"/>
    <n v="5834089800"/>
  </r>
  <r>
    <s v="KL7966WCTF9"/>
    <x v="48"/>
    <x v="7"/>
    <x v="18"/>
    <x v="18"/>
    <x v="5"/>
    <x v="1"/>
    <x v="1"/>
    <x v="8"/>
    <s v="250Search"/>
    <x v="2"/>
    <x v="2"/>
    <n v="7482205500"/>
  </r>
  <r>
    <s v="KL7966WCTF8"/>
    <x v="49"/>
    <x v="7"/>
    <x v="18"/>
    <x v="18"/>
    <x v="5"/>
    <x v="1"/>
    <x v="1"/>
    <x v="8"/>
    <s v="250Search"/>
    <x v="3"/>
    <x v="2"/>
    <n v="7876014300"/>
  </r>
  <r>
    <s v="KL7966WCRD9"/>
    <x v="50"/>
    <x v="7"/>
    <x v="18"/>
    <x v="18"/>
    <x v="5"/>
    <x v="1"/>
    <x v="1"/>
    <x v="4"/>
    <s v="100Search"/>
    <x v="2"/>
    <x v="3"/>
    <n v="7981003800"/>
  </r>
  <r>
    <s v="KL7966WCRD8"/>
    <x v="51"/>
    <x v="7"/>
    <x v="18"/>
    <x v="18"/>
    <x v="5"/>
    <x v="1"/>
    <x v="1"/>
    <x v="4"/>
    <s v="100Search"/>
    <x v="3"/>
    <x v="3"/>
    <n v="8401054200"/>
  </r>
  <r>
    <s v="KL7966WCSD9"/>
    <x v="50"/>
    <x v="7"/>
    <x v="18"/>
    <x v="18"/>
    <x v="5"/>
    <x v="1"/>
    <x v="1"/>
    <x v="11"/>
    <s v="150Search"/>
    <x v="2"/>
    <x v="3"/>
    <n v="9976266300"/>
  </r>
  <r>
    <s v="KL7966WCSD8"/>
    <x v="51"/>
    <x v="7"/>
    <x v="18"/>
    <x v="18"/>
    <x v="5"/>
    <x v="1"/>
    <x v="1"/>
    <x v="11"/>
    <s v="150Search"/>
    <x v="3"/>
    <x v="3"/>
    <n v="10501352400"/>
  </r>
  <r>
    <s v="KL7966WCRT9"/>
    <x v="52"/>
    <x v="7"/>
    <x v="18"/>
    <x v="18"/>
    <x v="5"/>
    <x v="1"/>
    <x v="1"/>
    <x v="4"/>
    <s v="100Search"/>
    <x v="2"/>
    <x v="4"/>
    <n v="11306433600"/>
  </r>
  <r>
    <s v="KL7966WCRT8"/>
    <x v="53"/>
    <x v="7"/>
    <x v="18"/>
    <x v="18"/>
    <x v="5"/>
    <x v="1"/>
    <x v="1"/>
    <x v="4"/>
    <s v="100Search"/>
    <x v="3"/>
    <x v="4"/>
    <n v="11901512700"/>
  </r>
  <r>
    <s v="KL7966WCUF9"/>
    <x v="48"/>
    <x v="7"/>
    <x v="18"/>
    <x v="18"/>
    <x v="5"/>
    <x v="1"/>
    <x v="1"/>
    <x v="5"/>
    <s v="500Search"/>
    <x v="2"/>
    <x v="2"/>
    <n v="13301673000"/>
  </r>
  <r>
    <s v="KL7966WCTD9"/>
    <x v="50"/>
    <x v="7"/>
    <x v="18"/>
    <x v="18"/>
    <x v="5"/>
    <x v="1"/>
    <x v="1"/>
    <x v="8"/>
    <s v="250Search"/>
    <x v="2"/>
    <x v="3"/>
    <n v="13467969900"/>
  </r>
  <r>
    <s v="KL7966WCUF8"/>
    <x v="49"/>
    <x v="7"/>
    <x v="18"/>
    <x v="18"/>
    <x v="5"/>
    <x v="1"/>
    <x v="1"/>
    <x v="5"/>
    <s v="500Search"/>
    <x v="3"/>
    <x v="2"/>
    <n v="14001764700"/>
  </r>
  <r>
    <s v="KL7966WCST9"/>
    <x v="52"/>
    <x v="7"/>
    <x v="18"/>
    <x v="18"/>
    <x v="5"/>
    <x v="1"/>
    <x v="1"/>
    <x v="11"/>
    <s v="150Search"/>
    <x v="2"/>
    <x v="4"/>
    <n v="14133042000"/>
  </r>
  <r>
    <s v="KL7966WCTD8"/>
    <x v="51"/>
    <x v="7"/>
    <x v="18"/>
    <x v="18"/>
    <x v="5"/>
    <x v="1"/>
    <x v="1"/>
    <x v="8"/>
    <s v="250Search"/>
    <x v="3"/>
    <x v="3"/>
    <n v="14176793400"/>
  </r>
  <r>
    <s v="KL7966WCST8"/>
    <x v="53"/>
    <x v="7"/>
    <x v="18"/>
    <x v="18"/>
    <x v="5"/>
    <x v="1"/>
    <x v="1"/>
    <x v="11"/>
    <s v="150Search"/>
    <x v="3"/>
    <x v="4"/>
    <n v="14876885100"/>
  </r>
  <r>
    <s v="KL7966WCTT9"/>
    <x v="52"/>
    <x v="7"/>
    <x v="18"/>
    <x v="18"/>
    <x v="5"/>
    <x v="1"/>
    <x v="1"/>
    <x v="8"/>
    <s v="250Search"/>
    <x v="2"/>
    <x v="4"/>
    <n v="19079629800"/>
  </r>
  <r>
    <s v="KL7966WCVF9"/>
    <x v="48"/>
    <x v="7"/>
    <x v="18"/>
    <x v="18"/>
    <x v="5"/>
    <x v="1"/>
    <x v="1"/>
    <x v="6"/>
    <s v="1000Search"/>
    <x v="2"/>
    <x v="2"/>
    <n v="19287437400"/>
  </r>
  <r>
    <s v="KL7966WCTT8"/>
    <x v="53"/>
    <x v="7"/>
    <x v="18"/>
    <x v="18"/>
    <x v="5"/>
    <x v="1"/>
    <x v="1"/>
    <x v="8"/>
    <s v="250Search"/>
    <x v="3"/>
    <x v="4"/>
    <n v="20083809900"/>
  </r>
  <r>
    <s v="KL7966WCVF8"/>
    <x v="49"/>
    <x v="7"/>
    <x v="18"/>
    <x v="18"/>
    <x v="5"/>
    <x v="1"/>
    <x v="1"/>
    <x v="6"/>
    <s v="1000Search"/>
    <x v="3"/>
    <x v="2"/>
    <n v="20302566900"/>
  </r>
  <r>
    <s v="KL7966WCUD9"/>
    <x v="50"/>
    <x v="7"/>
    <x v="18"/>
    <x v="18"/>
    <x v="5"/>
    <x v="1"/>
    <x v="1"/>
    <x v="5"/>
    <s v="500Search"/>
    <x v="2"/>
    <x v="3"/>
    <n v="23943034500"/>
  </r>
  <r>
    <s v="KL7966WCUD8"/>
    <x v="51"/>
    <x v="7"/>
    <x v="18"/>
    <x v="18"/>
    <x v="5"/>
    <x v="1"/>
    <x v="1"/>
    <x v="5"/>
    <s v="500Search"/>
    <x v="3"/>
    <x v="3"/>
    <n v="25203185700"/>
  </r>
  <r>
    <s v="KL7966WCWF9"/>
    <x v="48"/>
    <x v="7"/>
    <x v="18"/>
    <x v="18"/>
    <x v="5"/>
    <x v="1"/>
    <x v="1"/>
    <x v="12"/>
    <s v="2500Search"/>
    <x v="2"/>
    <x v="2"/>
    <n v="29908632600"/>
  </r>
  <r>
    <s v="KL7966WCWF8"/>
    <x v="49"/>
    <x v="7"/>
    <x v="18"/>
    <x v="18"/>
    <x v="5"/>
    <x v="1"/>
    <x v="1"/>
    <x v="12"/>
    <s v="2500Search"/>
    <x v="3"/>
    <x v="2"/>
    <n v="31482782100"/>
  </r>
  <r>
    <s v="KL7966WCUT9"/>
    <x v="52"/>
    <x v="7"/>
    <x v="18"/>
    <x v="18"/>
    <x v="5"/>
    <x v="1"/>
    <x v="1"/>
    <x v="5"/>
    <s v="500Search"/>
    <x v="2"/>
    <x v="4"/>
    <n v="33919300800"/>
  </r>
  <r>
    <s v="KL7966WCVD9"/>
    <x v="50"/>
    <x v="7"/>
    <x v="18"/>
    <x v="18"/>
    <x v="5"/>
    <x v="1"/>
    <x v="1"/>
    <x v="6"/>
    <s v="1000Search"/>
    <x v="2"/>
    <x v="3"/>
    <n v="34717405800"/>
  </r>
  <r>
    <s v="KL7966WCUT8"/>
    <x v="53"/>
    <x v="7"/>
    <x v="18"/>
    <x v="18"/>
    <x v="5"/>
    <x v="1"/>
    <x v="1"/>
    <x v="5"/>
    <s v="500Search"/>
    <x v="3"/>
    <x v="4"/>
    <n v="35704538100"/>
  </r>
  <r>
    <s v="KL7966WCVD8"/>
    <x v="51"/>
    <x v="7"/>
    <x v="18"/>
    <x v="18"/>
    <x v="5"/>
    <x v="1"/>
    <x v="1"/>
    <x v="6"/>
    <s v="1000Search"/>
    <x v="3"/>
    <x v="3"/>
    <n v="36544638900"/>
  </r>
  <r>
    <s v="KL7966WCYF9"/>
    <x v="48"/>
    <x v="7"/>
    <x v="18"/>
    <x v="18"/>
    <x v="5"/>
    <x v="1"/>
    <x v="1"/>
    <x v="10"/>
    <s v="10000Search"/>
    <x v="2"/>
    <x v="2"/>
    <n v="44338948500"/>
  </r>
  <r>
    <s v="KL7966WCYF8"/>
    <x v="49"/>
    <x v="7"/>
    <x v="18"/>
    <x v="18"/>
    <x v="5"/>
    <x v="1"/>
    <x v="1"/>
    <x v="10"/>
    <s v="10000Search"/>
    <x v="3"/>
    <x v="2"/>
    <n v="46672579800"/>
  </r>
  <r>
    <s v="KL7966WCVT9"/>
    <x v="52"/>
    <x v="7"/>
    <x v="18"/>
    <x v="18"/>
    <x v="5"/>
    <x v="1"/>
    <x v="1"/>
    <x v="6"/>
    <s v="1000Search"/>
    <x v="2"/>
    <x v="4"/>
    <n v="49182995400"/>
  </r>
  <r>
    <s v="KL7966WCVT8"/>
    <x v="53"/>
    <x v="7"/>
    <x v="18"/>
    <x v="18"/>
    <x v="5"/>
    <x v="1"/>
    <x v="1"/>
    <x v="6"/>
    <s v="1000Search"/>
    <x v="3"/>
    <x v="4"/>
    <n v="51771558300"/>
  </r>
  <r>
    <s v="KL7966WCWD9"/>
    <x v="50"/>
    <x v="7"/>
    <x v="18"/>
    <x v="18"/>
    <x v="5"/>
    <x v="1"/>
    <x v="1"/>
    <x v="12"/>
    <s v="2500Search"/>
    <x v="2"/>
    <x v="3"/>
    <n v="53835566400"/>
  </r>
  <r>
    <s v="KL7966WCWD8"/>
    <x v="51"/>
    <x v="7"/>
    <x v="18"/>
    <x v="18"/>
    <x v="5"/>
    <x v="1"/>
    <x v="1"/>
    <x v="12"/>
    <s v="2500Search"/>
    <x v="3"/>
    <x v="3"/>
    <n v="56669012400"/>
  </r>
  <r>
    <s v="KL7966WCWT9"/>
    <x v="52"/>
    <x v="7"/>
    <x v="18"/>
    <x v="18"/>
    <x v="5"/>
    <x v="1"/>
    <x v="1"/>
    <x v="12"/>
    <s v="2500Search"/>
    <x v="2"/>
    <x v="4"/>
    <n v="76267029300"/>
  </r>
  <r>
    <s v="KL7966WCYD9"/>
    <x v="50"/>
    <x v="7"/>
    <x v="18"/>
    <x v="18"/>
    <x v="5"/>
    <x v="1"/>
    <x v="1"/>
    <x v="10"/>
    <s v="10000Search"/>
    <x v="2"/>
    <x v="3"/>
    <n v="79810107300"/>
  </r>
  <r>
    <s v="KL7966WCWT8"/>
    <x v="53"/>
    <x v="7"/>
    <x v="18"/>
    <x v="18"/>
    <x v="5"/>
    <x v="1"/>
    <x v="1"/>
    <x v="12"/>
    <s v="2500Search"/>
    <x v="3"/>
    <x v="4"/>
    <n v="80281093200"/>
  </r>
  <r>
    <s v="KL7966WCYD8"/>
    <x v="51"/>
    <x v="7"/>
    <x v="18"/>
    <x v="18"/>
    <x v="5"/>
    <x v="1"/>
    <x v="1"/>
    <x v="10"/>
    <s v="10000Search"/>
    <x v="3"/>
    <x v="3"/>
    <n v="84010634400"/>
  </r>
  <r>
    <s v="KL7966WCYT9"/>
    <x v="52"/>
    <x v="7"/>
    <x v="18"/>
    <x v="18"/>
    <x v="5"/>
    <x v="1"/>
    <x v="1"/>
    <x v="10"/>
    <s v="10000Search"/>
    <x v="2"/>
    <x v="4"/>
    <n v="113064336000"/>
  </r>
  <r>
    <s v="KL7966WCYT8"/>
    <x v="53"/>
    <x v="7"/>
    <x v="18"/>
    <x v="18"/>
    <x v="5"/>
    <x v="1"/>
    <x v="1"/>
    <x v="10"/>
    <s v="10000Search"/>
    <x v="3"/>
    <x v="4"/>
    <n v="119015080800"/>
  </r>
  <r>
    <s v="KL7891WCKF9"/>
    <x v="54"/>
    <x v="2"/>
    <x v="19"/>
    <x v="19"/>
    <x v="4"/>
    <x v="1"/>
    <x v="1"/>
    <x v="1"/>
    <s v="10Queries per day"/>
    <x v="2"/>
    <x v="2"/>
    <n v="236590200"/>
  </r>
  <r>
    <s v="KL7891WCKF8"/>
    <x v="55"/>
    <x v="2"/>
    <x v="19"/>
    <x v="19"/>
    <x v="4"/>
    <x v="1"/>
    <x v="1"/>
    <x v="1"/>
    <s v="10Queries per day"/>
    <x v="3"/>
    <x v="2"/>
    <n v="249041100"/>
  </r>
  <r>
    <s v="KL7891WCNF9"/>
    <x v="54"/>
    <x v="2"/>
    <x v="19"/>
    <x v="19"/>
    <x v="4"/>
    <x v="1"/>
    <x v="1"/>
    <x v="2"/>
    <s v="20Queries per day"/>
    <x v="2"/>
    <x v="2"/>
    <n v="394317000"/>
  </r>
  <r>
    <s v="KL7891WCNF8"/>
    <x v="55"/>
    <x v="2"/>
    <x v="19"/>
    <x v="19"/>
    <x v="4"/>
    <x v="1"/>
    <x v="1"/>
    <x v="2"/>
    <s v="20Queries per day"/>
    <x v="3"/>
    <x v="2"/>
    <n v="415083900"/>
  </r>
  <r>
    <s v="KL7891WCKD9"/>
    <x v="56"/>
    <x v="2"/>
    <x v="19"/>
    <x v="19"/>
    <x v="4"/>
    <x v="1"/>
    <x v="1"/>
    <x v="1"/>
    <s v="10Queries per day"/>
    <x v="2"/>
    <x v="3"/>
    <n v="425871600"/>
  </r>
  <r>
    <s v="KL7891WCKD8"/>
    <x v="57"/>
    <x v="2"/>
    <x v="19"/>
    <x v="19"/>
    <x v="4"/>
    <x v="1"/>
    <x v="1"/>
    <x v="1"/>
    <s v="10Queries per day"/>
    <x v="3"/>
    <x v="3"/>
    <n v="448278600"/>
  </r>
  <r>
    <s v="KL7891WCKT9"/>
    <x v="58"/>
    <x v="2"/>
    <x v="19"/>
    <x v="19"/>
    <x v="4"/>
    <x v="1"/>
    <x v="1"/>
    <x v="1"/>
    <s v="10Queries per day"/>
    <x v="2"/>
    <x v="4"/>
    <n v="603302700"/>
  </r>
  <r>
    <s v="KL7891WCKT8"/>
    <x v="59"/>
    <x v="2"/>
    <x v="19"/>
    <x v="19"/>
    <x v="4"/>
    <x v="1"/>
    <x v="1"/>
    <x v="1"/>
    <s v="10Queries per day"/>
    <x v="3"/>
    <x v="4"/>
    <n v="635065200"/>
  </r>
  <r>
    <s v="KL7891WCQF9"/>
    <x v="54"/>
    <x v="2"/>
    <x v="19"/>
    <x v="19"/>
    <x v="4"/>
    <x v="1"/>
    <x v="1"/>
    <x v="3"/>
    <s v="50Queries per day"/>
    <x v="2"/>
    <x v="2"/>
    <n v="670338900"/>
  </r>
  <r>
    <s v="KL7891WCQF8"/>
    <x v="55"/>
    <x v="2"/>
    <x v="19"/>
    <x v="19"/>
    <x v="4"/>
    <x v="1"/>
    <x v="1"/>
    <x v="3"/>
    <s v="50Queries per day"/>
    <x v="3"/>
    <x v="2"/>
    <n v="705635700"/>
  </r>
  <r>
    <s v="KL7891WCND9"/>
    <x v="56"/>
    <x v="2"/>
    <x v="19"/>
    <x v="19"/>
    <x v="4"/>
    <x v="1"/>
    <x v="1"/>
    <x v="2"/>
    <s v="20Queries per day"/>
    <x v="2"/>
    <x v="3"/>
    <n v="709770600"/>
  </r>
  <r>
    <s v="KL7891WCND8"/>
    <x v="57"/>
    <x v="2"/>
    <x v="19"/>
    <x v="19"/>
    <x v="4"/>
    <x v="1"/>
    <x v="1"/>
    <x v="2"/>
    <s v="20Queries per day"/>
    <x v="3"/>
    <x v="3"/>
    <n v="747123300"/>
  </r>
  <r>
    <s v="KL7891WCNT9"/>
    <x v="58"/>
    <x v="2"/>
    <x v="19"/>
    <x v="19"/>
    <x v="4"/>
    <x v="1"/>
    <x v="1"/>
    <x v="2"/>
    <s v="20Queries per day"/>
    <x v="2"/>
    <x v="4"/>
    <n v="1005519900"/>
  </r>
  <r>
    <s v="KL7891WCNT8"/>
    <x v="59"/>
    <x v="2"/>
    <x v="19"/>
    <x v="19"/>
    <x v="4"/>
    <x v="1"/>
    <x v="1"/>
    <x v="2"/>
    <s v="20Queries per day"/>
    <x v="3"/>
    <x v="4"/>
    <n v="1058418900"/>
  </r>
  <r>
    <s v="KL7891WCRF9"/>
    <x v="54"/>
    <x v="2"/>
    <x v="19"/>
    <x v="19"/>
    <x v="4"/>
    <x v="1"/>
    <x v="1"/>
    <x v="4"/>
    <s v="100Queries per day"/>
    <x v="2"/>
    <x v="2"/>
    <n v="1182974100"/>
  </r>
  <r>
    <s v="KL7891WCQD9"/>
    <x v="56"/>
    <x v="2"/>
    <x v="19"/>
    <x v="19"/>
    <x v="4"/>
    <x v="1"/>
    <x v="1"/>
    <x v="3"/>
    <s v="50Queries per day"/>
    <x v="2"/>
    <x v="3"/>
    <n v="1206628500"/>
  </r>
  <r>
    <s v="KL7891WCRF8"/>
    <x v="55"/>
    <x v="2"/>
    <x v="19"/>
    <x v="19"/>
    <x v="4"/>
    <x v="1"/>
    <x v="1"/>
    <x v="4"/>
    <s v="100Queries per day"/>
    <x v="3"/>
    <x v="2"/>
    <n v="1245228600"/>
  </r>
  <r>
    <s v="KL7891WCQD8"/>
    <x v="57"/>
    <x v="2"/>
    <x v="19"/>
    <x v="19"/>
    <x v="4"/>
    <x v="1"/>
    <x v="1"/>
    <x v="3"/>
    <s v="50Queries per day"/>
    <x v="3"/>
    <x v="3"/>
    <n v="1270130400"/>
  </r>
  <r>
    <s v="KL7891WCQT9"/>
    <x v="58"/>
    <x v="2"/>
    <x v="19"/>
    <x v="19"/>
    <x v="4"/>
    <x v="1"/>
    <x v="1"/>
    <x v="3"/>
    <s v="50Queries per day"/>
    <x v="2"/>
    <x v="4"/>
    <n v="1709376900"/>
  </r>
  <r>
    <s v="KL7891WCUF9"/>
    <x v="54"/>
    <x v="2"/>
    <x v="19"/>
    <x v="19"/>
    <x v="4"/>
    <x v="1"/>
    <x v="1"/>
    <x v="5"/>
    <s v="500Queries per day"/>
    <x v="2"/>
    <x v="2"/>
    <n v="1774426500"/>
  </r>
  <r>
    <s v="KL7891WCQT8"/>
    <x v="59"/>
    <x v="2"/>
    <x v="19"/>
    <x v="19"/>
    <x v="4"/>
    <x v="1"/>
    <x v="1"/>
    <x v="3"/>
    <s v="50Queries per day"/>
    <x v="3"/>
    <x v="4"/>
    <n v="1799328300"/>
  </r>
  <r>
    <s v="KL7891WCUF8"/>
    <x v="55"/>
    <x v="2"/>
    <x v="19"/>
    <x v="19"/>
    <x v="4"/>
    <x v="1"/>
    <x v="1"/>
    <x v="5"/>
    <s v="500Queries per day"/>
    <x v="3"/>
    <x v="2"/>
    <n v="1867842900"/>
  </r>
  <r>
    <s v="KL7891WCRD9"/>
    <x v="56"/>
    <x v="2"/>
    <x v="19"/>
    <x v="19"/>
    <x v="4"/>
    <x v="1"/>
    <x v="1"/>
    <x v="4"/>
    <s v="100Queries per day"/>
    <x v="2"/>
    <x v="3"/>
    <n v="2129334900"/>
  </r>
  <r>
    <s v="KL7891WCRD8"/>
    <x v="57"/>
    <x v="2"/>
    <x v="19"/>
    <x v="19"/>
    <x v="4"/>
    <x v="1"/>
    <x v="1"/>
    <x v="4"/>
    <s v="100Queries per day"/>
    <x v="3"/>
    <x v="3"/>
    <n v="2241393000"/>
  </r>
  <r>
    <s v="KL7891WCVF9"/>
    <x v="54"/>
    <x v="2"/>
    <x v="19"/>
    <x v="19"/>
    <x v="4"/>
    <x v="1"/>
    <x v="1"/>
    <x v="6"/>
    <s v="1000Queries per day"/>
    <x v="2"/>
    <x v="2"/>
    <n v="2563083600"/>
  </r>
  <r>
    <s v="KL7891WCVF8"/>
    <x v="55"/>
    <x v="2"/>
    <x v="19"/>
    <x v="19"/>
    <x v="4"/>
    <x v="1"/>
    <x v="1"/>
    <x v="6"/>
    <s v="1000Queries per day"/>
    <x v="3"/>
    <x v="2"/>
    <n v="2697987600"/>
  </r>
  <r>
    <s v="KL7891WCRT9"/>
    <x v="58"/>
    <x v="2"/>
    <x v="19"/>
    <x v="19"/>
    <x v="4"/>
    <x v="1"/>
    <x v="1"/>
    <x v="4"/>
    <s v="100Queries per day"/>
    <x v="2"/>
    <x v="4"/>
    <n v="3016559700"/>
  </r>
  <r>
    <s v="KL7891WCRT8"/>
    <x v="59"/>
    <x v="2"/>
    <x v="19"/>
    <x v="19"/>
    <x v="4"/>
    <x v="1"/>
    <x v="1"/>
    <x v="4"/>
    <s v="100Queries per day"/>
    <x v="3"/>
    <x v="4"/>
    <n v="3175302900"/>
  </r>
  <r>
    <s v="KL7891WCUD9"/>
    <x v="56"/>
    <x v="2"/>
    <x v="19"/>
    <x v="19"/>
    <x v="4"/>
    <x v="1"/>
    <x v="1"/>
    <x v="5"/>
    <s v="500Queries per day"/>
    <x v="2"/>
    <x v="3"/>
    <n v="3193990800"/>
  </r>
  <r>
    <s v="KL7891WCUD8"/>
    <x v="57"/>
    <x v="2"/>
    <x v="19"/>
    <x v="19"/>
    <x v="4"/>
    <x v="1"/>
    <x v="1"/>
    <x v="5"/>
    <s v="500Queries per day"/>
    <x v="3"/>
    <x v="3"/>
    <n v="3362089500"/>
  </r>
  <r>
    <s v="KL7891WCXF9"/>
    <x v="54"/>
    <x v="2"/>
    <x v="19"/>
    <x v="19"/>
    <x v="4"/>
    <x v="1"/>
    <x v="1"/>
    <x v="7"/>
    <s v="5000Queries per day"/>
    <x v="2"/>
    <x v="2"/>
    <n v="3746011500"/>
  </r>
  <r>
    <s v="KL7891WCXF8"/>
    <x v="55"/>
    <x v="2"/>
    <x v="19"/>
    <x v="19"/>
    <x v="4"/>
    <x v="1"/>
    <x v="1"/>
    <x v="7"/>
    <s v="5000Queries per day"/>
    <x v="3"/>
    <x v="2"/>
    <n v="3943170000"/>
  </r>
  <r>
    <s v="KL7891WCUT9"/>
    <x v="58"/>
    <x v="2"/>
    <x v="19"/>
    <x v="19"/>
    <x v="4"/>
    <x v="1"/>
    <x v="1"/>
    <x v="5"/>
    <s v="500Queries per day"/>
    <x v="2"/>
    <x v="4"/>
    <n v="4524804900"/>
  </r>
  <r>
    <s v="KL7891WCVD9"/>
    <x v="56"/>
    <x v="2"/>
    <x v="19"/>
    <x v="19"/>
    <x v="4"/>
    <x v="1"/>
    <x v="1"/>
    <x v="6"/>
    <s v="1000Queries per day"/>
    <x v="2"/>
    <x v="3"/>
    <n v="4613532000"/>
  </r>
  <r>
    <s v="KL7891WCUT8"/>
    <x v="59"/>
    <x v="2"/>
    <x v="19"/>
    <x v="19"/>
    <x v="4"/>
    <x v="1"/>
    <x v="1"/>
    <x v="5"/>
    <s v="500Queries per day"/>
    <x v="3"/>
    <x v="4"/>
    <n v="4762942800"/>
  </r>
  <r>
    <s v="KL7891WCVD8"/>
    <x v="57"/>
    <x v="2"/>
    <x v="19"/>
    <x v="19"/>
    <x v="4"/>
    <x v="1"/>
    <x v="1"/>
    <x v="6"/>
    <s v="1000Queries per day"/>
    <x v="3"/>
    <x v="3"/>
    <n v="4856359200"/>
  </r>
  <r>
    <s v="KL7891WCVT9"/>
    <x v="58"/>
    <x v="2"/>
    <x v="19"/>
    <x v="19"/>
    <x v="4"/>
    <x v="1"/>
    <x v="1"/>
    <x v="6"/>
    <s v="1000Queries per day"/>
    <x v="2"/>
    <x v="4"/>
    <n v="6535844700"/>
  </r>
  <r>
    <s v="KL7891WCXD9"/>
    <x v="56"/>
    <x v="2"/>
    <x v="19"/>
    <x v="19"/>
    <x v="4"/>
    <x v="1"/>
    <x v="1"/>
    <x v="7"/>
    <s v="5000Queries per day"/>
    <x v="2"/>
    <x v="3"/>
    <n v="6742843800"/>
  </r>
  <r>
    <s v="KL7891WCVT8"/>
    <x v="59"/>
    <x v="2"/>
    <x v="19"/>
    <x v="19"/>
    <x v="4"/>
    <x v="1"/>
    <x v="1"/>
    <x v="6"/>
    <s v="1000Queries per day"/>
    <x v="3"/>
    <x v="4"/>
    <n v="6879826800"/>
  </r>
  <r>
    <s v="KL7891WCXD8"/>
    <x v="57"/>
    <x v="2"/>
    <x v="19"/>
    <x v="19"/>
    <x v="4"/>
    <x v="1"/>
    <x v="1"/>
    <x v="7"/>
    <s v="5000Queries per day"/>
    <x v="3"/>
    <x v="3"/>
    <n v="7097729100"/>
  </r>
  <r>
    <s v="KL7891WCXT9"/>
    <x v="58"/>
    <x v="2"/>
    <x v="19"/>
    <x v="19"/>
    <x v="4"/>
    <x v="1"/>
    <x v="1"/>
    <x v="7"/>
    <s v="5000Queries per day"/>
    <x v="2"/>
    <x v="4"/>
    <n v="9552381300"/>
  </r>
  <r>
    <s v="KL7891WCXT8"/>
    <x v="59"/>
    <x v="2"/>
    <x v="19"/>
    <x v="19"/>
    <x v="4"/>
    <x v="1"/>
    <x v="1"/>
    <x v="7"/>
    <s v="5000Queries per day"/>
    <x v="3"/>
    <x v="4"/>
    <n v="10055129700"/>
  </r>
  <r>
    <s v="KL7892WCVFR"/>
    <x v="60"/>
    <x v="2"/>
    <x v="20"/>
    <x v="20"/>
    <x v="2"/>
    <x v="1"/>
    <x v="1"/>
    <x v="6"/>
    <s v=""/>
    <x v="4"/>
    <x v="2"/>
    <n v="254538900"/>
  </r>
  <r>
    <s v="KL7892WCVFS"/>
    <x v="61"/>
    <x v="2"/>
    <x v="20"/>
    <x v="20"/>
    <x v="2"/>
    <x v="1"/>
    <x v="1"/>
    <x v="6"/>
    <s v=""/>
    <x v="1"/>
    <x v="2"/>
    <n v="267913800"/>
  </r>
  <r>
    <s v="KL7892WCWFR"/>
    <x v="60"/>
    <x v="2"/>
    <x v="20"/>
    <x v="20"/>
    <x v="2"/>
    <x v="1"/>
    <x v="1"/>
    <x v="12"/>
    <s v=""/>
    <x v="4"/>
    <x v="2"/>
    <n v="424185300"/>
  </r>
  <r>
    <s v="KL7892WCWFS"/>
    <x v="61"/>
    <x v="2"/>
    <x v="20"/>
    <x v="20"/>
    <x v="2"/>
    <x v="1"/>
    <x v="1"/>
    <x v="12"/>
    <s v=""/>
    <x v="1"/>
    <x v="2"/>
    <n v="446523000"/>
  </r>
  <r>
    <s v="KL7892WCXFR"/>
    <x v="60"/>
    <x v="2"/>
    <x v="20"/>
    <x v="20"/>
    <x v="2"/>
    <x v="1"/>
    <x v="1"/>
    <x v="7"/>
    <s v=""/>
    <x v="4"/>
    <x v="2"/>
    <n v="721135800"/>
  </r>
  <r>
    <s v="KL7892WCXFS"/>
    <x v="61"/>
    <x v="2"/>
    <x v="20"/>
    <x v="20"/>
    <x v="2"/>
    <x v="1"/>
    <x v="1"/>
    <x v="7"/>
    <s v=""/>
    <x v="1"/>
    <x v="2"/>
    <n v="759089100"/>
  </r>
  <r>
    <s v="KL7892WCYFR"/>
    <x v="60"/>
    <x v="2"/>
    <x v="20"/>
    <x v="20"/>
    <x v="2"/>
    <x v="1"/>
    <x v="1"/>
    <x v="10"/>
    <s v=""/>
    <x v="4"/>
    <x v="2"/>
    <n v="1272602100"/>
  </r>
  <r>
    <s v="KL7892WCYFS"/>
    <x v="61"/>
    <x v="2"/>
    <x v="20"/>
    <x v="20"/>
    <x v="2"/>
    <x v="1"/>
    <x v="1"/>
    <x v="10"/>
    <s v=""/>
    <x v="1"/>
    <x v="2"/>
    <n v="1339592100"/>
  </r>
  <r>
    <s v="KL8614WCAFR"/>
    <x v="62"/>
    <x v="2"/>
    <x v="21"/>
    <x v="21"/>
    <x v="3"/>
    <x v="1"/>
    <x v="1"/>
    <x v="0"/>
    <s v="1Instance"/>
    <x v="4"/>
    <x v="2"/>
    <n v="4267032000"/>
  </r>
  <r>
    <s v="KL8614WCAFS"/>
    <x v="63"/>
    <x v="2"/>
    <x v="21"/>
    <x v="21"/>
    <x v="3"/>
    <x v="1"/>
    <x v="1"/>
    <x v="0"/>
    <s v="1Instance"/>
    <x v="1"/>
    <x v="2"/>
    <n v="4460979600"/>
  </r>
  <r>
    <s v="KL8614WCADR"/>
    <x v="64"/>
    <x v="2"/>
    <x v="21"/>
    <x v="21"/>
    <x v="3"/>
    <x v="1"/>
    <x v="1"/>
    <x v="0"/>
    <s v="1Instance"/>
    <x v="4"/>
    <x v="3"/>
    <n v="7801332000"/>
  </r>
  <r>
    <s v="KL8614WCBFR"/>
    <x v="62"/>
    <x v="2"/>
    <x v="21"/>
    <x v="21"/>
    <x v="3"/>
    <x v="1"/>
    <x v="1"/>
    <x v="13"/>
    <s v="2Instance"/>
    <x v="4"/>
    <x v="2"/>
    <n v="8107337700"/>
  </r>
  <r>
    <s v="KL8614WCADS"/>
    <x v="65"/>
    <x v="2"/>
    <x v="21"/>
    <x v="21"/>
    <x v="3"/>
    <x v="1"/>
    <x v="1"/>
    <x v="0"/>
    <s v="1Instance"/>
    <x v="1"/>
    <x v="3"/>
    <n v="8189227200"/>
  </r>
  <r>
    <s v="KL8614WCBFS"/>
    <x v="63"/>
    <x v="2"/>
    <x v="21"/>
    <x v="21"/>
    <x v="3"/>
    <x v="1"/>
    <x v="1"/>
    <x v="13"/>
    <s v="2Instance"/>
    <x v="1"/>
    <x v="2"/>
    <n v="8475852000"/>
  </r>
  <r>
    <s v="KL8614WCATR"/>
    <x v="66"/>
    <x v="2"/>
    <x v="21"/>
    <x v="21"/>
    <x v="3"/>
    <x v="1"/>
    <x v="1"/>
    <x v="0"/>
    <s v="1Instance"/>
    <x v="4"/>
    <x v="4"/>
    <n v="10809806700"/>
  </r>
  <r>
    <s v="KL8614WCATS"/>
    <x v="67"/>
    <x v="2"/>
    <x v="21"/>
    <x v="21"/>
    <x v="3"/>
    <x v="1"/>
    <x v="1"/>
    <x v="0"/>
    <s v="1Instance"/>
    <x v="1"/>
    <x v="4"/>
    <n v="11378736600"/>
  </r>
  <r>
    <s v="KL8614WCCFR"/>
    <x v="62"/>
    <x v="2"/>
    <x v="21"/>
    <x v="21"/>
    <x v="3"/>
    <x v="1"/>
    <x v="1"/>
    <x v="14"/>
    <s v="3Instance"/>
    <x v="4"/>
    <x v="2"/>
    <n v="11905000800"/>
  </r>
  <r>
    <s v="KL8614WCCFS"/>
    <x v="63"/>
    <x v="2"/>
    <x v="21"/>
    <x v="21"/>
    <x v="3"/>
    <x v="1"/>
    <x v="1"/>
    <x v="14"/>
    <s v="3Instance"/>
    <x v="1"/>
    <x v="2"/>
    <n v="12446118300"/>
  </r>
  <r>
    <s v="KL8614WCBDR"/>
    <x v="64"/>
    <x v="2"/>
    <x v="21"/>
    <x v="21"/>
    <x v="3"/>
    <x v="1"/>
    <x v="1"/>
    <x v="13"/>
    <s v="2Instance"/>
    <x v="4"/>
    <x v="3"/>
    <n v="14822507700"/>
  </r>
  <r>
    <s v="KL8614WCDFR"/>
    <x v="62"/>
    <x v="2"/>
    <x v="21"/>
    <x v="21"/>
    <x v="3"/>
    <x v="1"/>
    <x v="1"/>
    <x v="15"/>
    <s v="4Instance"/>
    <x v="4"/>
    <x v="2"/>
    <n v="15361292100"/>
  </r>
  <r>
    <s v="KL8614WCBDS"/>
    <x v="65"/>
    <x v="2"/>
    <x v="21"/>
    <x v="21"/>
    <x v="3"/>
    <x v="1"/>
    <x v="1"/>
    <x v="13"/>
    <s v="2Instance"/>
    <x v="1"/>
    <x v="3"/>
    <n v="15559559400"/>
  </r>
  <r>
    <s v="KL8614WCDFS"/>
    <x v="63"/>
    <x v="2"/>
    <x v="21"/>
    <x v="21"/>
    <x v="3"/>
    <x v="1"/>
    <x v="1"/>
    <x v="15"/>
    <s v="4Instance"/>
    <x v="1"/>
    <x v="2"/>
    <n v="16059535800"/>
  </r>
  <r>
    <s v="KL8614WCEFR"/>
    <x v="62"/>
    <x v="2"/>
    <x v="21"/>
    <x v="21"/>
    <x v="3"/>
    <x v="1"/>
    <x v="1"/>
    <x v="16"/>
    <s v="5Instance"/>
    <x v="4"/>
    <x v="2"/>
    <n v="18774917700"/>
  </r>
  <r>
    <s v="KL8614WCEFS"/>
    <x v="63"/>
    <x v="2"/>
    <x v="21"/>
    <x v="21"/>
    <x v="3"/>
    <x v="1"/>
    <x v="1"/>
    <x v="16"/>
    <s v="5Instance"/>
    <x v="1"/>
    <x v="2"/>
    <n v="19628301000"/>
  </r>
  <r>
    <s v="KL8614WCBTR"/>
    <x v="66"/>
    <x v="2"/>
    <x v="21"/>
    <x v="21"/>
    <x v="3"/>
    <x v="1"/>
    <x v="1"/>
    <x v="13"/>
    <s v="2Instance"/>
    <x v="4"/>
    <x v="4"/>
    <n v="20538602700"/>
  </r>
  <r>
    <s v="KL8614WCBTS"/>
    <x v="67"/>
    <x v="2"/>
    <x v="21"/>
    <x v="21"/>
    <x v="3"/>
    <x v="1"/>
    <x v="1"/>
    <x v="13"/>
    <s v="2Instance"/>
    <x v="1"/>
    <x v="4"/>
    <n v="21619590300"/>
  </r>
  <r>
    <s v="KL8614WCCDR"/>
    <x v="64"/>
    <x v="2"/>
    <x v="21"/>
    <x v="21"/>
    <x v="3"/>
    <x v="1"/>
    <x v="1"/>
    <x v="14"/>
    <s v="3Instance"/>
    <x v="4"/>
    <x v="3"/>
    <n v="21765697800"/>
  </r>
  <r>
    <s v="KL8614WCCDS"/>
    <x v="65"/>
    <x v="2"/>
    <x v="21"/>
    <x v="21"/>
    <x v="3"/>
    <x v="1"/>
    <x v="1"/>
    <x v="14"/>
    <s v="3Instance"/>
    <x v="1"/>
    <x v="3"/>
    <n v="22847979000"/>
  </r>
  <r>
    <s v="KL8614WCDDR"/>
    <x v="64"/>
    <x v="2"/>
    <x v="21"/>
    <x v="21"/>
    <x v="3"/>
    <x v="1"/>
    <x v="1"/>
    <x v="15"/>
    <s v="4Instance"/>
    <x v="4"/>
    <x v="3"/>
    <n v="28084795200"/>
  </r>
  <r>
    <s v="KL8614WCDDS"/>
    <x v="65"/>
    <x v="2"/>
    <x v="21"/>
    <x v="21"/>
    <x v="3"/>
    <x v="1"/>
    <x v="1"/>
    <x v="15"/>
    <s v="4Instance"/>
    <x v="1"/>
    <x v="3"/>
    <n v="29481259500"/>
  </r>
  <r>
    <s v="KL8614WCCTR"/>
    <x v="66"/>
    <x v="2"/>
    <x v="21"/>
    <x v="21"/>
    <x v="3"/>
    <x v="1"/>
    <x v="1"/>
    <x v="14"/>
    <s v="3Instance"/>
    <x v="4"/>
    <x v="4"/>
    <n v="30159336900"/>
  </r>
  <r>
    <s v="KL8614WCCTS"/>
    <x v="67"/>
    <x v="2"/>
    <x v="21"/>
    <x v="21"/>
    <x v="3"/>
    <x v="1"/>
    <x v="1"/>
    <x v="14"/>
    <s v="3Instance"/>
    <x v="1"/>
    <x v="4"/>
    <n v="31746676500"/>
  </r>
  <r>
    <s v="KL8614WCEDR"/>
    <x v="64"/>
    <x v="2"/>
    <x v="21"/>
    <x v="21"/>
    <x v="3"/>
    <x v="1"/>
    <x v="1"/>
    <x v="16"/>
    <s v="5Instance"/>
    <x v="4"/>
    <x v="3"/>
    <n v="34325837700"/>
  </r>
  <r>
    <s v="KL8614WCEDS"/>
    <x v="65"/>
    <x v="2"/>
    <x v="21"/>
    <x v="21"/>
    <x v="3"/>
    <x v="1"/>
    <x v="1"/>
    <x v="16"/>
    <s v="5Instance"/>
    <x v="1"/>
    <x v="3"/>
    <n v="36032650500"/>
  </r>
  <r>
    <s v="KL8614WCDTR"/>
    <x v="66"/>
    <x v="2"/>
    <x v="21"/>
    <x v="21"/>
    <x v="3"/>
    <x v="1"/>
    <x v="1"/>
    <x v="15"/>
    <s v="4Instance"/>
    <x v="4"/>
    <x v="4"/>
    <n v="38915253300"/>
  </r>
  <r>
    <s v="KL8614WCDTS"/>
    <x v="67"/>
    <x v="2"/>
    <x v="21"/>
    <x v="21"/>
    <x v="3"/>
    <x v="1"/>
    <x v="1"/>
    <x v="15"/>
    <s v="4Instance"/>
    <x v="1"/>
    <x v="4"/>
    <n v="40963437900"/>
  </r>
  <r>
    <s v="KL8614WCETR"/>
    <x v="66"/>
    <x v="2"/>
    <x v="21"/>
    <x v="21"/>
    <x v="3"/>
    <x v="1"/>
    <x v="1"/>
    <x v="16"/>
    <s v="5Instance"/>
    <x v="4"/>
    <x v="4"/>
    <n v="47563107900"/>
  </r>
  <r>
    <s v="KL8614WCETS"/>
    <x v="67"/>
    <x v="2"/>
    <x v="21"/>
    <x v="21"/>
    <x v="3"/>
    <x v="1"/>
    <x v="1"/>
    <x v="16"/>
    <s v="5Instance"/>
    <x v="1"/>
    <x v="4"/>
    <n v="50066408700"/>
  </r>
  <r>
    <s v="KL7347WCQFR"/>
    <x v="68"/>
    <x v="2"/>
    <x v="22"/>
    <x v="22"/>
    <x v="2"/>
    <x v="1"/>
    <x v="1"/>
    <x v="3"/>
    <s v=""/>
    <x v="4"/>
    <x v="2"/>
    <n v="52136700"/>
  </r>
  <r>
    <s v="KL7347WCQFS"/>
    <x v="69"/>
    <x v="2"/>
    <x v="22"/>
    <x v="22"/>
    <x v="2"/>
    <x v="1"/>
    <x v="1"/>
    <x v="3"/>
    <s v=""/>
    <x v="1"/>
    <x v="2"/>
    <n v="54885600"/>
  </r>
  <r>
    <s v="KL7347WCRFR"/>
    <x v="68"/>
    <x v="2"/>
    <x v="22"/>
    <x v="22"/>
    <x v="2"/>
    <x v="1"/>
    <x v="1"/>
    <x v="4"/>
    <s v=""/>
    <x v="4"/>
    <x v="2"/>
    <n v="78216600"/>
  </r>
  <r>
    <s v="KL7347WCRFS"/>
    <x v="69"/>
    <x v="2"/>
    <x v="22"/>
    <x v="22"/>
    <x v="2"/>
    <x v="1"/>
    <x v="1"/>
    <x v="4"/>
    <s v=""/>
    <x v="1"/>
    <x v="2"/>
    <n v="82328400"/>
  </r>
  <r>
    <s v="KL7347WCQDR"/>
    <x v="70"/>
    <x v="2"/>
    <x v="22"/>
    <x v="22"/>
    <x v="2"/>
    <x v="1"/>
    <x v="1"/>
    <x v="3"/>
    <s v=""/>
    <x v="4"/>
    <x v="3"/>
    <n v="93855300"/>
  </r>
  <r>
    <s v="KL7347WCSFR"/>
    <x v="68"/>
    <x v="2"/>
    <x v="22"/>
    <x v="22"/>
    <x v="2"/>
    <x v="1"/>
    <x v="1"/>
    <x v="11"/>
    <s v=""/>
    <x v="4"/>
    <x v="2"/>
    <n v="97782300"/>
  </r>
  <r>
    <s v="KL7347WCQDS"/>
    <x v="71"/>
    <x v="2"/>
    <x v="22"/>
    <x v="22"/>
    <x v="2"/>
    <x v="1"/>
    <x v="1"/>
    <x v="3"/>
    <s v=""/>
    <x v="1"/>
    <x v="3"/>
    <n v="98798700"/>
  </r>
  <r>
    <s v="KL7347WCSFS"/>
    <x v="69"/>
    <x v="2"/>
    <x v="22"/>
    <x v="22"/>
    <x v="2"/>
    <x v="1"/>
    <x v="1"/>
    <x v="11"/>
    <s v=""/>
    <x v="1"/>
    <x v="2"/>
    <n v="102910500"/>
  </r>
  <r>
    <s v="KL7347WCTFR"/>
    <x v="68"/>
    <x v="2"/>
    <x v="22"/>
    <x v="22"/>
    <x v="2"/>
    <x v="1"/>
    <x v="1"/>
    <x v="8"/>
    <s v=""/>
    <x v="4"/>
    <x v="2"/>
    <n v="130353300"/>
  </r>
  <r>
    <s v="KL7347WCQTR"/>
    <x v="72"/>
    <x v="2"/>
    <x v="22"/>
    <x v="22"/>
    <x v="2"/>
    <x v="1"/>
    <x v="1"/>
    <x v="3"/>
    <s v=""/>
    <x v="4"/>
    <x v="4"/>
    <n v="132963600"/>
  </r>
  <r>
    <s v="KL7347WCTFS"/>
    <x v="69"/>
    <x v="2"/>
    <x v="22"/>
    <x v="22"/>
    <x v="2"/>
    <x v="1"/>
    <x v="1"/>
    <x v="8"/>
    <s v=""/>
    <x v="1"/>
    <x v="2"/>
    <n v="137214000"/>
  </r>
  <r>
    <s v="KL7347WCQTS"/>
    <x v="73"/>
    <x v="2"/>
    <x v="22"/>
    <x v="22"/>
    <x v="2"/>
    <x v="1"/>
    <x v="1"/>
    <x v="3"/>
    <s v=""/>
    <x v="1"/>
    <x v="4"/>
    <n v="139962900"/>
  </r>
  <r>
    <s v="KL7347WCRDR"/>
    <x v="70"/>
    <x v="2"/>
    <x v="22"/>
    <x v="22"/>
    <x v="2"/>
    <x v="1"/>
    <x v="1"/>
    <x v="4"/>
    <s v=""/>
    <x v="4"/>
    <x v="3"/>
    <n v="140771400"/>
  </r>
  <r>
    <s v="KL7347WCRDS"/>
    <x v="71"/>
    <x v="2"/>
    <x v="22"/>
    <x v="22"/>
    <x v="2"/>
    <x v="1"/>
    <x v="1"/>
    <x v="4"/>
    <s v=""/>
    <x v="1"/>
    <x v="3"/>
    <n v="148186500"/>
  </r>
  <r>
    <s v="KL7347WCSDR"/>
    <x v="70"/>
    <x v="2"/>
    <x v="22"/>
    <x v="22"/>
    <x v="2"/>
    <x v="1"/>
    <x v="1"/>
    <x v="11"/>
    <s v=""/>
    <x v="4"/>
    <x v="3"/>
    <n v="175998900"/>
  </r>
  <r>
    <s v="KL7347WCSDS"/>
    <x v="71"/>
    <x v="2"/>
    <x v="22"/>
    <x v="22"/>
    <x v="2"/>
    <x v="1"/>
    <x v="1"/>
    <x v="11"/>
    <s v=""/>
    <x v="1"/>
    <x v="3"/>
    <n v="185238900"/>
  </r>
  <r>
    <s v="KL7347WCRTR"/>
    <x v="72"/>
    <x v="2"/>
    <x v="22"/>
    <x v="22"/>
    <x v="2"/>
    <x v="1"/>
    <x v="1"/>
    <x v="4"/>
    <s v=""/>
    <x v="4"/>
    <x v="4"/>
    <n v="199445400"/>
  </r>
  <r>
    <s v="KL7347WCRTS"/>
    <x v="73"/>
    <x v="2"/>
    <x v="22"/>
    <x v="22"/>
    <x v="2"/>
    <x v="1"/>
    <x v="1"/>
    <x v="4"/>
    <s v=""/>
    <x v="1"/>
    <x v="4"/>
    <n v="209932800"/>
  </r>
  <r>
    <s v="KL7347WCUFR"/>
    <x v="68"/>
    <x v="2"/>
    <x v="22"/>
    <x v="22"/>
    <x v="2"/>
    <x v="1"/>
    <x v="1"/>
    <x v="5"/>
    <s v=""/>
    <x v="4"/>
    <x v="2"/>
    <n v="211827000"/>
  </r>
  <r>
    <s v="KL7347WCUFS"/>
    <x v="69"/>
    <x v="2"/>
    <x v="22"/>
    <x v="22"/>
    <x v="2"/>
    <x v="1"/>
    <x v="1"/>
    <x v="5"/>
    <s v=""/>
    <x v="1"/>
    <x v="2"/>
    <n v="222984300"/>
  </r>
  <r>
    <s v="KL7347WCTDR"/>
    <x v="70"/>
    <x v="2"/>
    <x v="22"/>
    <x v="22"/>
    <x v="2"/>
    <x v="1"/>
    <x v="1"/>
    <x v="8"/>
    <s v=""/>
    <x v="4"/>
    <x v="3"/>
    <n v="234626700"/>
  </r>
  <r>
    <s v="KL7347WCTDS"/>
    <x v="71"/>
    <x v="2"/>
    <x v="22"/>
    <x v="22"/>
    <x v="2"/>
    <x v="1"/>
    <x v="1"/>
    <x v="8"/>
    <s v=""/>
    <x v="1"/>
    <x v="3"/>
    <n v="246985200"/>
  </r>
  <r>
    <s v="KL7347WCSTR"/>
    <x v="72"/>
    <x v="2"/>
    <x v="22"/>
    <x v="22"/>
    <x v="2"/>
    <x v="1"/>
    <x v="1"/>
    <x v="11"/>
    <s v=""/>
    <x v="4"/>
    <x v="4"/>
    <n v="249295200"/>
  </r>
  <r>
    <s v="KL7347WCSTS"/>
    <x v="73"/>
    <x v="2"/>
    <x v="22"/>
    <x v="22"/>
    <x v="2"/>
    <x v="1"/>
    <x v="1"/>
    <x v="11"/>
    <s v=""/>
    <x v="1"/>
    <x v="4"/>
    <n v="262439100"/>
  </r>
  <r>
    <s v="KL7347WCVFR"/>
    <x v="68"/>
    <x v="2"/>
    <x v="22"/>
    <x v="22"/>
    <x v="2"/>
    <x v="1"/>
    <x v="1"/>
    <x v="6"/>
    <s v=""/>
    <x v="4"/>
    <x v="2"/>
    <n v="293277600"/>
  </r>
  <r>
    <s v="KL7347WCVFS"/>
    <x v="69"/>
    <x v="2"/>
    <x v="22"/>
    <x v="22"/>
    <x v="2"/>
    <x v="1"/>
    <x v="1"/>
    <x v="6"/>
    <s v=""/>
    <x v="1"/>
    <x v="2"/>
    <n v="308731500"/>
  </r>
  <r>
    <s v="KL7347WCTTR"/>
    <x v="72"/>
    <x v="2"/>
    <x v="22"/>
    <x v="22"/>
    <x v="2"/>
    <x v="1"/>
    <x v="1"/>
    <x v="8"/>
    <s v=""/>
    <x v="4"/>
    <x v="4"/>
    <n v="332062500"/>
  </r>
  <r>
    <s v="KL7347WCTTS"/>
    <x v="73"/>
    <x v="2"/>
    <x v="22"/>
    <x v="22"/>
    <x v="2"/>
    <x v="1"/>
    <x v="1"/>
    <x v="8"/>
    <s v=""/>
    <x v="1"/>
    <x v="4"/>
    <n v="349895700"/>
  </r>
  <r>
    <s v="KL7347WCUDR"/>
    <x v="70"/>
    <x v="2"/>
    <x v="22"/>
    <x v="22"/>
    <x v="2"/>
    <x v="1"/>
    <x v="1"/>
    <x v="5"/>
    <s v=""/>
    <x v="4"/>
    <x v="3"/>
    <n v="381288600"/>
  </r>
  <r>
    <s v="KL7347WCUDS"/>
    <x v="71"/>
    <x v="2"/>
    <x v="22"/>
    <x v="22"/>
    <x v="2"/>
    <x v="1"/>
    <x v="1"/>
    <x v="5"/>
    <s v=""/>
    <x v="1"/>
    <x v="3"/>
    <n v="401362500"/>
  </r>
  <r>
    <s v="KL7347WCWFR"/>
    <x v="68"/>
    <x v="2"/>
    <x v="22"/>
    <x v="22"/>
    <x v="2"/>
    <x v="1"/>
    <x v="1"/>
    <x v="12"/>
    <s v=""/>
    <x v="4"/>
    <x v="2"/>
    <n v="439939500"/>
  </r>
  <r>
    <s v="KL7347WCWFS"/>
    <x v="69"/>
    <x v="2"/>
    <x v="22"/>
    <x v="22"/>
    <x v="2"/>
    <x v="1"/>
    <x v="1"/>
    <x v="12"/>
    <s v=""/>
    <x v="1"/>
    <x v="2"/>
    <n v="463108800"/>
  </r>
  <r>
    <s v="KL7347WCVDR"/>
    <x v="70"/>
    <x v="2"/>
    <x v="22"/>
    <x v="22"/>
    <x v="2"/>
    <x v="1"/>
    <x v="1"/>
    <x v="6"/>
    <s v=""/>
    <x v="4"/>
    <x v="3"/>
    <n v="527927400"/>
  </r>
  <r>
    <s v="KL7347WCUTR"/>
    <x v="72"/>
    <x v="2"/>
    <x v="22"/>
    <x v="22"/>
    <x v="2"/>
    <x v="1"/>
    <x v="1"/>
    <x v="5"/>
    <s v=""/>
    <x v="4"/>
    <x v="4"/>
    <n v="539616000"/>
  </r>
  <r>
    <s v="KL7347WCVDS"/>
    <x v="71"/>
    <x v="2"/>
    <x v="22"/>
    <x v="22"/>
    <x v="2"/>
    <x v="1"/>
    <x v="1"/>
    <x v="6"/>
    <s v=""/>
    <x v="1"/>
    <x v="3"/>
    <n v="555716700"/>
  </r>
  <r>
    <s v="KL7347WCUTS"/>
    <x v="73"/>
    <x v="2"/>
    <x v="22"/>
    <x v="22"/>
    <x v="2"/>
    <x v="1"/>
    <x v="1"/>
    <x v="5"/>
    <s v=""/>
    <x v="1"/>
    <x v="4"/>
    <n v="568583400"/>
  </r>
  <r>
    <s v="KL7347WCXFR"/>
    <x v="68"/>
    <x v="2"/>
    <x v="22"/>
    <x v="22"/>
    <x v="2"/>
    <x v="1"/>
    <x v="1"/>
    <x v="7"/>
    <s v=""/>
    <x v="4"/>
    <x v="2"/>
    <n v="651766500"/>
  </r>
  <r>
    <s v="KL7347WCXFS"/>
    <x v="69"/>
    <x v="2"/>
    <x v="22"/>
    <x v="22"/>
    <x v="2"/>
    <x v="1"/>
    <x v="1"/>
    <x v="7"/>
    <s v=""/>
    <x v="1"/>
    <x v="2"/>
    <n v="686070000"/>
  </r>
  <r>
    <s v="KL7347WCVTR"/>
    <x v="72"/>
    <x v="2"/>
    <x v="22"/>
    <x v="22"/>
    <x v="2"/>
    <x v="1"/>
    <x v="1"/>
    <x v="6"/>
    <s v=""/>
    <x v="4"/>
    <x v="4"/>
    <n v="747123300"/>
  </r>
  <r>
    <s v="KL7347WCVTS"/>
    <x v="73"/>
    <x v="2"/>
    <x v="22"/>
    <x v="22"/>
    <x v="2"/>
    <x v="1"/>
    <x v="1"/>
    <x v="6"/>
    <s v=""/>
    <x v="1"/>
    <x v="4"/>
    <n v="787248000"/>
  </r>
  <r>
    <s v="KL7347WCWDR"/>
    <x v="70"/>
    <x v="2"/>
    <x v="22"/>
    <x v="22"/>
    <x v="2"/>
    <x v="1"/>
    <x v="1"/>
    <x v="12"/>
    <s v=""/>
    <x v="4"/>
    <x v="3"/>
    <n v="791914200"/>
  </r>
  <r>
    <s v="KL7347WCWDS"/>
    <x v="71"/>
    <x v="2"/>
    <x v="22"/>
    <x v="22"/>
    <x v="2"/>
    <x v="1"/>
    <x v="1"/>
    <x v="12"/>
    <s v=""/>
    <x v="1"/>
    <x v="3"/>
    <n v="833586600"/>
  </r>
  <r>
    <s v="KL7347WCYFR"/>
    <x v="68"/>
    <x v="2"/>
    <x v="22"/>
    <x v="22"/>
    <x v="2"/>
    <x v="1"/>
    <x v="1"/>
    <x v="10"/>
    <s v=""/>
    <x v="4"/>
    <x v="2"/>
    <n v="977661300"/>
  </r>
  <r>
    <s v="KL7347WCYFS"/>
    <x v="69"/>
    <x v="2"/>
    <x v="22"/>
    <x v="22"/>
    <x v="2"/>
    <x v="1"/>
    <x v="1"/>
    <x v="10"/>
    <s v=""/>
    <x v="1"/>
    <x v="2"/>
    <n v="1029105000"/>
  </r>
  <r>
    <s v="KL7347WCWTR"/>
    <x v="72"/>
    <x v="2"/>
    <x v="22"/>
    <x v="22"/>
    <x v="2"/>
    <x v="1"/>
    <x v="1"/>
    <x v="12"/>
    <s v=""/>
    <x v="4"/>
    <x v="4"/>
    <n v="1120673400"/>
  </r>
  <r>
    <s v="KL7347WCXDR"/>
    <x v="70"/>
    <x v="2"/>
    <x v="22"/>
    <x v="22"/>
    <x v="2"/>
    <x v="1"/>
    <x v="1"/>
    <x v="7"/>
    <s v=""/>
    <x v="4"/>
    <x v="3"/>
    <n v="1173179700"/>
  </r>
  <r>
    <s v="KL7347WCWTS"/>
    <x v="73"/>
    <x v="2"/>
    <x v="22"/>
    <x v="22"/>
    <x v="2"/>
    <x v="1"/>
    <x v="1"/>
    <x v="12"/>
    <s v=""/>
    <x v="1"/>
    <x v="4"/>
    <n v="1180895100"/>
  </r>
  <r>
    <s v="KL7347WCXDS"/>
    <x v="71"/>
    <x v="2"/>
    <x v="22"/>
    <x v="22"/>
    <x v="2"/>
    <x v="1"/>
    <x v="1"/>
    <x v="7"/>
    <s v=""/>
    <x v="1"/>
    <x v="3"/>
    <n v="1234926000"/>
  </r>
  <r>
    <s v="KL7347WCXTR"/>
    <x v="72"/>
    <x v="2"/>
    <x v="22"/>
    <x v="22"/>
    <x v="2"/>
    <x v="1"/>
    <x v="1"/>
    <x v="7"/>
    <s v=""/>
    <x v="4"/>
    <x v="4"/>
    <n v="1660289400"/>
  </r>
  <r>
    <s v="KL7347WCXTS"/>
    <x v="73"/>
    <x v="2"/>
    <x v="22"/>
    <x v="22"/>
    <x v="2"/>
    <x v="1"/>
    <x v="1"/>
    <x v="7"/>
    <s v=""/>
    <x v="1"/>
    <x v="4"/>
    <n v="1749478500"/>
  </r>
  <r>
    <s v="KL7347WCYDR"/>
    <x v="70"/>
    <x v="2"/>
    <x v="22"/>
    <x v="22"/>
    <x v="2"/>
    <x v="1"/>
    <x v="1"/>
    <x v="10"/>
    <s v=""/>
    <x v="4"/>
    <x v="3"/>
    <n v="1759781100"/>
  </r>
  <r>
    <s v="KL7347WCYDS"/>
    <x v="71"/>
    <x v="2"/>
    <x v="22"/>
    <x v="22"/>
    <x v="2"/>
    <x v="1"/>
    <x v="1"/>
    <x v="10"/>
    <s v=""/>
    <x v="1"/>
    <x v="3"/>
    <n v="1852389000"/>
  </r>
  <r>
    <s v="KL7347WCYTR"/>
    <x v="72"/>
    <x v="2"/>
    <x v="22"/>
    <x v="22"/>
    <x v="2"/>
    <x v="1"/>
    <x v="1"/>
    <x v="10"/>
    <s v=""/>
    <x v="4"/>
    <x v="4"/>
    <n v="2490434100"/>
  </r>
  <r>
    <s v="KL7347WCYTS"/>
    <x v="73"/>
    <x v="2"/>
    <x v="22"/>
    <x v="22"/>
    <x v="2"/>
    <x v="1"/>
    <x v="1"/>
    <x v="10"/>
    <s v=""/>
    <x v="1"/>
    <x v="4"/>
    <n v="2624229300"/>
  </r>
  <r>
    <s v="KL7348WCQFR"/>
    <x v="74"/>
    <x v="2"/>
    <x v="23"/>
    <x v="23"/>
    <x v="2"/>
    <x v="1"/>
    <x v="1"/>
    <x v="3"/>
    <s v=""/>
    <x v="4"/>
    <x v="2"/>
    <n v="26079900"/>
  </r>
  <r>
    <s v="KL7348WCQFS"/>
    <x v="75"/>
    <x v="2"/>
    <x v="23"/>
    <x v="23"/>
    <x v="2"/>
    <x v="1"/>
    <x v="1"/>
    <x v="3"/>
    <s v=""/>
    <x v="1"/>
    <x v="2"/>
    <n v="27442800"/>
  </r>
  <r>
    <s v="KL7348WCRFR"/>
    <x v="74"/>
    <x v="2"/>
    <x v="23"/>
    <x v="23"/>
    <x v="2"/>
    <x v="1"/>
    <x v="1"/>
    <x v="4"/>
    <s v=""/>
    <x v="4"/>
    <x v="2"/>
    <n v="39108300"/>
  </r>
  <r>
    <s v="KL7348WCRFS"/>
    <x v="75"/>
    <x v="2"/>
    <x v="23"/>
    <x v="23"/>
    <x v="2"/>
    <x v="1"/>
    <x v="1"/>
    <x v="4"/>
    <s v=""/>
    <x v="1"/>
    <x v="2"/>
    <n v="41164200"/>
  </r>
  <r>
    <s v="KL7348WCQDR"/>
    <x v="76"/>
    <x v="2"/>
    <x v="23"/>
    <x v="23"/>
    <x v="2"/>
    <x v="1"/>
    <x v="1"/>
    <x v="3"/>
    <s v=""/>
    <x v="4"/>
    <x v="3"/>
    <n v="46939200"/>
  </r>
  <r>
    <s v="KL7348WCSFR"/>
    <x v="74"/>
    <x v="2"/>
    <x v="23"/>
    <x v="23"/>
    <x v="2"/>
    <x v="1"/>
    <x v="1"/>
    <x v="11"/>
    <s v=""/>
    <x v="4"/>
    <x v="2"/>
    <n v="48879600"/>
  </r>
  <r>
    <s v="KL7348WCQDS"/>
    <x v="77"/>
    <x v="2"/>
    <x v="23"/>
    <x v="23"/>
    <x v="2"/>
    <x v="1"/>
    <x v="1"/>
    <x v="3"/>
    <s v=""/>
    <x v="1"/>
    <x v="3"/>
    <n v="49387800"/>
  </r>
  <r>
    <s v="KL7348WCSFS"/>
    <x v="75"/>
    <x v="2"/>
    <x v="23"/>
    <x v="23"/>
    <x v="2"/>
    <x v="1"/>
    <x v="1"/>
    <x v="11"/>
    <s v=""/>
    <x v="1"/>
    <x v="2"/>
    <n v="51466800"/>
  </r>
  <r>
    <s v="KL7348WCTFR"/>
    <x v="74"/>
    <x v="2"/>
    <x v="23"/>
    <x v="23"/>
    <x v="2"/>
    <x v="1"/>
    <x v="1"/>
    <x v="8"/>
    <s v=""/>
    <x v="4"/>
    <x v="2"/>
    <n v="65188200"/>
  </r>
  <r>
    <s v="KL7348WCQTR"/>
    <x v="78"/>
    <x v="2"/>
    <x v="23"/>
    <x v="23"/>
    <x v="2"/>
    <x v="1"/>
    <x v="1"/>
    <x v="3"/>
    <s v=""/>
    <x v="4"/>
    <x v="4"/>
    <n v="66481800"/>
  </r>
  <r>
    <s v="KL7348WCTFS"/>
    <x v="75"/>
    <x v="2"/>
    <x v="23"/>
    <x v="23"/>
    <x v="2"/>
    <x v="1"/>
    <x v="1"/>
    <x v="8"/>
    <s v=""/>
    <x v="1"/>
    <x v="2"/>
    <n v="68607000"/>
  </r>
  <r>
    <s v="KL7348WCQTS"/>
    <x v="79"/>
    <x v="2"/>
    <x v="23"/>
    <x v="23"/>
    <x v="2"/>
    <x v="1"/>
    <x v="1"/>
    <x v="3"/>
    <s v=""/>
    <x v="1"/>
    <x v="4"/>
    <n v="69969900"/>
  </r>
  <r>
    <s v="KL7348WCRDR"/>
    <x v="76"/>
    <x v="2"/>
    <x v="23"/>
    <x v="23"/>
    <x v="2"/>
    <x v="1"/>
    <x v="1"/>
    <x v="4"/>
    <s v=""/>
    <x v="4"/>
    <x v="3"/>
    <n v="70385700"/>
  </r>
  <r>
    <s v="KL7348WCRDS"/>
    <x v="77"/>
    <x v="2"/>
    <x v="23"/>
    <x v="23"/>
    <x v="2"/>
    <x v="1"/>
    <x v="1"/>
    <x v="4"/>
    <s v=""/>
    <x v="1"/>
    <x v="3"/>
    <n v="74104800"/>
  </r>
  <r>
    <s v="KL7348WCSDR"/>
    <x v="76"/>
    <x v="2"/>
    <x v="23"/>
    <x v="23"/>
    <x v="2"/>
    <x v="1"/>
    <x v="1"/>
    <x v="11"/>
    <s v=""/>
    <x v="4"/>
    <x v="3"/>
    <n v="87987900"/>
  </r>
  <r>
    <s v="KL7348WCSDS"/>
    <x v="77"/>
    <x v="2"/>
    <x v="23"/>
    <x v="23"/>
    <x v="2"/>
    <x v="1"/>
    <x v="1"/>
    <x v="11"/>
    <s v=""/>
    <x v="1"/>
    <x v="3"/>
    <n v="92631000"/>
  </r>
  <r>
    <s v="KL7348WCUFR"/>
    <x v="74"/>
    <x v="2"/>
    <x v="23"/>
    <x v="23"/>
    <x v="2"/>
    <x v="1"/>
    <x v="1"/>
    <x v="5"/>
    <s v=""/>
    <x v="4"/>
    <x v="2"/>
    <n v="97782300"/>
  </r>
  <r>
    <s v="KL7348WCRTR"/>
    <x v="78"/>
    <x v="2"/>
    <x v="23"/>
    <x v="23"/>
    <x v="2"/>
    <x v="1"/>
    <x v="1"/>
    <x v="4"/>
    <s v=""/>
    <x v="4"/>
    <x v="4"/>
    <n v="99699600"/>
  </r>
  <r>
    <s v="KL7348WCUFS"/>
    <x v="75"/>
    <x v="2"/>
    <x v="23"/>
    <x v="23"/>
    <x v="2"/>
    <x v="1"/>
    <x v="1"/>
    <x v="5"/>
    <s v=""/>
    <x v="1"/>
    <x v="2"/>
    <n v="102910500"/>
  </r>
  <r>
    <s v="KL7348WCRTS"/>
    <x v="79"/>
    <x v="2"/>
    <x v="23"/>
    <x v="23"/>
    <x v="2"/>
    <x v="1"/>
    <x v="1"/>
    <x v="4"/>
    <s v=""/>
    <x v="1"/>
    <x v="4"/>
    <n v="104966400"/>
  </r>
  <r>
    <s v="KL7348WCTDR"/>
    <x v="76"/>
    <x v="2"/>
    <x v="23"/>
    <x v="23"/>
    <x v="2"/>
    <x v="1"/>
    <x v="1"/>
    <x v="8"/>
    <s v=""/>
    <x v="4"/>
    <x v="3"/>
    <n v="117324900"/>
  </r>
  <r>
    <s v="KL7348WCTDS"/>
    <x v="77"/>
    <x v="2"/>
    <x v="23"/>
    <x v="23"/>
    <x v="2"/>
    <x v="1"/>
    <x v="1"/>
    <x v="8"/>
    <s v=""/>
    <x v="1"/>
    <x v="3"/>
    <n v="123492600"/>
  </r>
  <r>
    <s v="KL7348WCSTR"/>
    <x v="78"/>
    <x v="2"/>
    <x v="23"/>
    <x v="23"/>
    <x v="2"/>
    <x v="1"/>
    <x v="1"/>
    <x v="11"/>
    <s v=""/>
    <x v="4"/>
    <x v="4"/>
    <n v="124670700"/>
  </r>
  <r>
    <s v="KL7348WCVFR"/>
    <x v="74"/>
    <x v="2"/>
    <x v="23"/>
    <x v="23"/>
    <x v="2"/>
    <x v="1"/>
    <x v="1"/>
    <x v="6"/>
    <s v=""/>
    <x v="4"/>
    <x v="2"/>
    <n v="130353300"/>
  </r>
  <r>
    <s v="KL7348WCSTS"/>
    <x v="79"/>
    <x v="2"/>
    <x v="23"/>
    <x v="23"/>
    <x v="2"/>
    <x v="1"/>
    <x v="1"/>
    <x v="11"/>
    <s v=""/>
    <x v="1"/>
    <x v="4"/>
    <n v="131208000"/>
  </r>
  <r>
    <s v="KL7348WCVFS"/>
    <x v="75"/>
    <x v="2"/>
    <x v="23"/>
    <x v="23"/>
    <x v="2"/>
    <x v="1"/>
    <x v="1"/>
    <x v="6"/>
    <s v=""/>
    <x v="1"/>
    <x v="2"/>
    <n v="137214000"/>
  </r>
  <r>
    <s v="KL7348WCTTR"/>
    <x v="78"/>
    <x v="2"/>
    <x v="23"/>
    <x v="23"/>
    <x v="2"/>
    <x v="1"/>
    <x v="1"/>
    <x v="8"/>
    <s v=""/>
    <x v="4"/>
    <x v="4"/>
    <n v="166019700"/>
  </r>
  <r>
    <s v="KL7348WCTTS"/>
    <x v="79"/>
    <x v="2"/>
    <x v="23"/>
    <x v="23"/>
    <x v="2"/>
    <x v="1"/>
    <x v="1"/>
    <x v="8"/>
    <s v=""/>
    <x v="1"/>
    <x v="4"/>
    <n v="174959400"/>
  </r>
  <r>
    <s v="KL7348WCUDR"/>
    <x v="76"/>
    <x v="2"/>
    <x v="23"/>
    <x v="23"/>
    <x v="2"/>
    <x v="1"/>
    <x v="1"/>
    <x v="5"/>
    <s v=""/>
    <x v="4"/>
    <x v="3"/>
    <n v="175998900"/>
  </r>
  <r>
    <s v="KL7348WCUDS"/>
    <x v="77"/>
    <x v="2"/>
    <x v="23"/>
    <x v="23"/>
    <x v="2"/>
    <x v="1"/>
    <x v="1"/>
    <x v="5"/>
    <s v=""/>
    <x v="1"/>
    <x v="3"/>
    <n v="185238900"/>
  </r>
  <r>
    <s v="KL7348WCWFR"/>
    <x v="74"/>
    <x v="2"/>
    <x v="23"/>
    <x v="23"/>
    <x v="2"/>
    <x v="1"/>
    <x v="1"/>
    <x v="12"/>
    <s v=""/>
    <x v="4"/>
    <x v="2"/>
    <n v="195541500"/>
  </r>
  <r>
    <s v="KL7348WCWFS"/>
    <x v="75"/>
    <x v="2"/>
    <x v="23"/>
    <x v="23"/>
    <x v="2"/>
    <x v="1"/>
    <x v="1"/>
    <x v="12"/>
    <s v=""/>
    <x v="1"/>
    <x v="2"/>
    <n v="205821000"/>
  </r>
  <r>
    <s v="KL7348WCVDR"/>
    <x v="76"/>
    <x v="2"/>
    <x v="23"/>
    <x v="23"/>
    <x v="2"/>
    <x v="1"/>
    <x v="1"/>
    <x v="6"/>
    <s v=""/>
    <x v="4"/>
    <x v="3"/>
    <n v="234626700"/>
  </r>
  <r>
    <s v="KL7348WCVDS"/>
    <x v="77"/>
    <x v="2"/>
    <x v="23"/>
    <x v="23"/>
    <x v="2"/>
    <x v="1"/>
    <x v="1"/>
    <x v="6"/>
    <s v=""/>
    <x v="1"/>
    <x v="3"/>
    <n v="246985200"/>
  </r>
  <r>
    <s v="KL7348WCUTR"/>
    <x v="78"/>
    <x v="2"/>
    <x v="23"/>
    <x v="23"/>
    <x v="2"/>
    <x v="1"/>
    <x v="1"/>
    <x v="5"/>
    <s v=""/>
    <x v="4"/>
    <x v="4"/>
    <n v="249041100"/>
  </r>
  <r>
    <s v="KL7348WCUTS"/>
    <x v="79"/>
    <x v="2"/>
    <x v="23"/>
    <x v="23"/>
    <x v="2"/>
    <x v="1"/>
    <x v="1"/>
    <x v="5"/>
    <s v=""/>
    <x v="1"/>
    <x v="4"/>
    <n v="262439100"/>
  </r>
  <r>
    <s v="KL7348WCXFR"/>
    <x v="74"/>
    <x v="2"/>
    <x v="23"/>
    <x v="23"/>
    <x v="2"/>
    <x v="1"/>
    <x v="1"/>
    <x v="7"/>
    <s v=""/>
    <x v="4"/>
    <x v="2"/>
    <n v="325894800"/>
  </r>
  <r>
    <s v="KL7348WCVTR"/>
    <x v="78"/>
    <x v="2"/>
    <x v="23"/>
    <x v="23"/>
    <x v="2"/>
    <x v="1"/>
    <x v="1"/>
    <x v="6"/>
    <s v=""/>
    <x v="4"/>
    <x v="4"/>
    <n v="332062500"/>
  </r>
  <r>
    <s v="KL7348WCXFS"/>
    <x v="75"/>
    <x v="2"/>
    <x v="23"/>
    <x v="23"/>
    <x v="2"/>
    <x v="1"/>
    <x v="1"/>
    <x v="7"/>
    <s v=""/>
    <x v="1"/>
    <x v="2"/>
    <n v="343035000"/>
  </r>
  <r>
    <s v="KL7348WCVTS"/>
    <x v="79"/>
    <x v="2"/>
    <x v="23"/>
    <x v="23"/>
    <x v="2"/>
    <x v="1"/>
    <x v="1"/>
    <x v="6"/>
    <s v=""/>
    <x v="1"/>
    <x v="4"/>
    <n v="349895700"/>
  </r>
  <r>
    <s v="KL7348WCWDR"/>
    <x v="76"/>
    <x v="2"/>
    <x v="23"/>
    <x v="23"/>
    <x v="2"/>
    <x v="1"/>
    <x v="1"/>
    <x v="12"/>
    <s v=""/>
    <x v="4"/>
    <x v="3"/>
    <n v="351951600"/>
  </r>
  <r>
    <s v="KL7348WCWDS"/>
    <x v="77"/>
    <x v="2"/>
    <x v="23"/>
    <x v="23"/>
    <x v="2"/>
    <x v="1"/>
    <x v="1"/>
    <x v="12"/>
    <s v=""/>
    <x v="1"/>
    <x v="3"/>
    <n v="370477800"/>
  </r>
  <r>
    <s v="KL7348WCYFR"/>
    <x v="74"/>
    <x v="2"/>
    <x v="23"/>
    <x v="23"/>
    <x v="2"/>
    <x v="1"/>
    <x v="1"/>
    <x v="10"/>
    <s v=""/>
    <x v="4"/>
    <x v="2"/>
    <n v="488842200"/>
  </r>
  <r>
    <s v="KL7348WCWTR"/>
    <x v="78"/>
    <x v="2"/>
    <x v="23"/>
    <x v="23"/>
    <x v="2"/>
    <x v="1"/>
    <x v="1"/>
    <x v="12"/>
    <s v=""/>
    <x v="4"/>
    <x v="4"/>
    <n v="498082200"/>
  </r>
  <r>
    <s v="KL7348WCYFS"/>
    <x v="75"/>
    <x v="2"/>
    <x v="23"/>
    <x v="23"/>
    <x v="2"/>
    <x v="1"/>
    <x v="1"/>
    <x v="10"/>
    <s v=""/>
    <x v="1"/>
    <x v="2"/>
    <n v="514552500"/>
  </r>
  <r>
    <s v="KL7348WCWTS"/>
    <x v="79"/>
    <x v="2"/>
    <x v="23"/>
    <x v="23"/>
    <x v="2"/>
    <x v="1"/>
    <x v="1"/>
    <x v="12"/>
    <s v=""/>
    <x v="1"/>
    <x v="4"/>
    <n v="524855100"/>
  </r>
  <r>
    <s v="KL7348WCXDR"/>
    <x v="76"/>
    <x v="2"/>
    <x v="23"/>
    <x v="23"/>
    <x v="2"/>
    <x v="1"/>
    <x v="1"/>
    <x v="7"/>
    <s v=""/>
    <x v="4"/>
    <x v="3"/>
    <n v="586601400"/>
  </r>
  <r>
    <s v="KL7348WCXDS"/>
    <x v="77"/>
    <x v="2"/>
    <x v="23"/>
    <x v="23"/>
    <x v="2"/>
    <x v="1"/>
    <x v="1"/>
    <x v="7"/>
    <s v=""/>
    <x v="1"/>
    <x v="3"/>
    <n v="617463000"/>
  </r>
  <r>
    <s v="KL7348WCXTR"/>
    <x v="78"/>
    <x v="2"/>
    <x v="23"/>
    <x v="23"/>
    <x v="2"/>
    <x v="1"/>
    <x v="1"/>
    <x v="7"/>
    <s v=""/>
    <x v="4"/>
    <x v="4"/>
    <n v="830144700"/>
  </r>
  <r>
    <s v="KL7348WCXTS"/>
    <x v="79"/>
    <x v="2"/>
    <x v="23"/>
    <x v="23"/>
    <x v="2"/>
    <x v="1"/>
    <x v="1"/>
    <x v="7"/>
    <s v=""/>
    <x v="1"/>
    <x v="4"/>
    <n v="874750800"/>
  </r>
  <r>
    <s v="KL7348WCYDR"/>
    <x v="76"/>
    <x v="2"/>
    <x v="23"/>
    <x v="23"/>
    <x v="2"/>
    <x v="1"/>
    <x v="1"/>
    <x v="10"/>
    <s v=""/>
    <x v="4"/>
    <x v="3"/>
    <n v="879902100"/>
  </r>
  <r>
    <s v="KL7348WCYDS"/>
    <x v="77"/>
    <x v="2"/>
    <x v="23"/>
    <x v="23"/>
    <x v="2"/>
    <x v="1"/>
    <x v="1"/>
    <x v="10"/>
    <s v=""/>
    <x v="1"/>
    <x v="3"/>
    <n v="926194500"/>
  </r>
  <r>
    <s v="KL7348WCYTR"/>
    <x v="78"/>
    <x v="2"/>
    <x v="23"/>
    <x v="23"/>
    <x v="2"/>
    <x v="1"/>
    <x v="1"/>
    <x v="10"/>
    <s v=""/>
    <x v="4"/>
    <x v="4"/>
    <n v="1245228600"/>
  </r>
  <r>
    <s v="KL7348WCYTS"/>
    <x v="79"/>
    <x v="2"/>
    <x v="23"/>
    <x v="23"/>
    <x v="2"/>
    <x v="1"/>
    <x v="1"/>
    <x v="10"/>
    <s v=""/>
    <x v="1"/>
    <x v="4"/>
    <n v="1312126200"/>
  </r>
  <r>
    <s v="KL7229WCQFR"/>
    <x v="80"/>
    <x v="2"/>
    <x v="24"/>
    <x v="24"/>
    <x v="2"/>
    <x v="1"/>
    <x v="1"/>
    <x v="3"/>
    <s v=""/>
    <x v="4"/>
    <x v="2"/>
    <n v="1274565600"/>
  </r>
  <r>
    <s v="KL7229WCQFS"/>
    <x v="81"/>
    <x v="2"/>
    <x v="24"/>
    <x v="24"/>
    <x v="2"/>
    <x v="1"/>
    <x v="1"/>
    <x v="3"/>
    <s v=""/>
    <x v="1"/>
    <x v="2"/>
    <n v="1341648000"/>
  </r>
  <r>
    <s v="KL7229WCRFR"/>
    <x v="80"/>
    <x v="2"/>
    <x v="24"/>
    <x v="24"/>
    <x v="2"/>
    <x v="1"/>
    <x v="1"/>
    <x v="4"/>
    <s v=""/>
    <x v="4"/>
    <x v="2"/>
    <n v="1911848400"/>
  </r>
  <r>
    <s v="KL7229WCRFS"/>
    <x v="81"/>
    <x v="2"/>
    <x v="24"/>
    <x v="24"/>
    <x v="2"/>
    <x v="1"/>
    <x v="1"/>
    <x v="4"/>
    <s v=""/>
    <x v="1"/>
    <x v="2"/>
    <n v="2012472000"/>
  </r>
  <r>
    <s v="KL7229WCSFR"/>
    <x v="80"/>
    <x v="2"/>
    <x v="24"/>
    <x v="24"/>
    <x v="2"/>
    <x v="1"/>
    <x v="1"/>
    <x v="11"/>
    <s v=""/>
    <x v="4"/>
    <x v="2"/>
    <n v="2230489800"/>
  </r>
  <r>
    <s v="KL7229WCSFS"/>
    <x v="81"/>
    <x v="2"/>
    <x v="24"/>
    <x v="24"/>
    <x v="2"/>
    <x v="1"/>
    <x v="1"/>
    <x v="11"/>
    <s v=""/>
    <x v="1"/>
    <x v="2"/>
    <n v="2347884000"/>
  </r>
  <r>
    <s v="KL7229WCQDR"/>
    <x v="82"/>
    <x v="2"/>
    <x v="24"/>
    <x v="24"/>
    <x v="2"/>
    <x v="1"/>
    <x v="1"/>
    <x v="3"/>
    <s v=""/>
    <x v="4"/>
    <x v="3"/>
    <n v="2549131200"/>
  </r>
  <r>
    <s v="KL7229WCQDS"/>
    <x v="83"/>
    <x v="2"/>
    <x v="24"/>
    <x v="24"/>
    <x v="2"/>
    <x v="1"/>
    <x v="1"/>
    <x v="3"/>
    <s v=""/>
    <x v="1"/>
    <x v="3"/>
    <n v="2683296000"/>
  </r>
  <r>
    <s v="KL7229WCTFR"/>
    <x v="80"/>
    <x v="2"/>
    <x v="24"/>
    <x v="24"/>
    <x v="2"/>
    <x v="1"/>
    <x v="1"/>
    <x v="8"/>
    <s v=""/>
    <x v="4"/>
    <x v="2"/>
    <n v="2867772600"/>
  </r>
  <r>
    <s v="KL7229WCTFS"/>
    <x v="81"/>
    <x v="2"/>
    <x v="24"/>
    <x v="24"/>
    <x v="2"/>
    <x v="1"/>
    <x v="1"/>
    <x v="8"/>
    <s v=""/>
    <x v="1"/>
    <x v="2"/>
    <n v="3018708000"/>
  </r>
  <r>
    <s v="KL7229WCQTR"/>
    <x v="84"/>
    <x v="2"/>
    <x v="24"/>
    <x v="24"/>
    <x v="2"/>
    <x v="1"/>
    <x v="1"/>
    <x v="3"/>
    <s v=""/>
    <x v="4"/>
    <x v="4"/>
    <n v="3823696800"/>
  </r>
  <r>
    <s v="KL7229WCRDR"/>
    <x v="82"/>
    <x v="2"/>
    <x v="24"/>
    <x v="24"/>
    <x v="2"/>
    <x v="1"/>
    <x v="1"/>
    <x v="4"/>
    <s v=""/>
    <x v="4"/>
    <x v="3"/>
    <n v="3823696800"/>
  </r>
  <r>
    <s v="KL7229WCQTS"/>
    <x v="85"/>
    <x v="2"/>
    <x v="24"/>
    <x v="24"/>
    <x v="2"/>
    <x v="1"/>
    <x v="1"/>
    <x v="3"/>
    <s v=""/>
    <x v="1"/>
    <x v="4"/>
    <n v="4024944000"/>
  </r>
  <r>
    <s v="KL7229WCRDS"/>
    <x v="83"/>
    <x v="2"/>
    <x v="24"/>
    <x v="24"/>
    <x v="2"/>
    <x v="1"/>
    <x v="1"/>
    <x v="4"/>
    <s v=""/>
    <x v="1"/>
    <x v="3"/>
    <n v="4024944000"/>
  </r>
  <r>
    <s v="KL7229WCSDR"/>
    <x v="82"/>
    <x v="2"/>
    <x v="24"/>
    <x v="24"/>
    <x v="2"/>
    <x v="1"/>
    <x v="1"/>
    <x v="11"/>
    <s v=""/>
    <x v="4"/>
    <x v="3"/>
    <n v="4460979600"/>
  </r>
  <r>
    <s v="KL7229WCSDS"/>
    <x v="83"/>
    <x v="2"/>
    <x v="24"/>
    <x v="24"/>
    <x v="2"/>
    <x v="1"/>
    <x v="1"/>
    <x v="11"/>
    <s v=""/>
    <x v="1"/>
    <x v="3"/>
    <n v="4695768000"/>
  </r>
  <r>
    <s v="KL7229WCRTR"/>
    <x v="84"/>
    <x v="2"/>
    <x v="24"/>
    <x v="24"/>
    <x v="2"/>
    <x v="1"/>
    <x v="1"/>
    <x v="4"/>
    <s v=""/>
    <x v="4"/>
    <x v="4"/>
    <n v="5735545200"/>
  </r>
  <r>
    <s v="KL7229WCTDR"/>
    <x v="82"/>
    <x v="2"/>
    <x v="24"/>
    <x v="24"/>
    <x v="2"/>
    <x v="1"/>
    <x v="1"/>
    <x v="8"/>
    <s v=""/>
    <x v="4"/>
    <x v="3"/>
    <n v="5735545200"/>
  </r>
  <r>
    <s v="KL7229WCRTS"/>
    <x v="85"/>
    <x v="2"/>
    <x v="24"/>
    <x v="24"/>
    <x v="2"/>
    <x v="1"/>
    <x v="1"/>
    <x v="4"/>
    <s v=""/>
    <x v="1"/>
    <x v="4"/>
    <n v="6037416000"/>
  </r>
  <r>
    <s v="KL7229WCTDS"/>
    <x v="83"/>
    <x v="2"/>
    <x v="24"/>
    <x v="24"/>
    <x v="2"/>
    <x v="1"/>
    <x v="1"/>
    <x v="8"/>
    <s v=""/>
    <x v="1"/>
    <x v="3"/>
    <n v="6037416000"/>
  </r>
  <r>
    <s v="KL7229WCSTR"/>
    <x v="84"/>
    <x v="2"/>
    <x v="24"/>
    <x v="24"/>
    <x v="2"/>
    <x v="1"/>
    <x v="1"/>
    <x v="11"/>
    <s v=""/>
    <x v="4"/>
    <x v="4"/>
    <n v="6691469400"/>
  </r>
  <r>
    <s v="KL7229WCSTS"/>
    <x v="85"/>
    <x v="2"/>
    <x v="24"/>
    <x v="24"/>
    <x v="2"/>
    <x v="1"/>
    <x v="1"/>
    <x v="11"/>
    <s v=""/>
    <x v="1"/>
    <x v="4"/>
    <n v="7043652000"/>
  </r>
  <r>
    <s v="KL7229WCTTR"/>
    <x v="84"/>
    <x v="2"/>
    <x v="24"/>
    <x v="24"/>
    <x v="2"/>
    <x v="1"/>
    <x v="1"/>
    <x v="8"/>
    <s v=""/>
    <x v="4"/>
    <x v="4"/>
    <n v="8603317800"/>
  </r>
  <r>
    <s v="KL7229WCTTS"/>
    <x v="85"/>
    <x v="2"/>
    <x v="24"/>
    <x v="24"/>
    <x v="2"/>
    <x v="1"/>
    <x v="1"/>
    <x v="8"/>
    <s v=""/>
    <x v="1"/>
    <x v="4"/>
    <n v="9056124000"/>
  </r>
  <r>
    <s v="-"/>
    <x v="0"/>
    <x v="8"/>
    <x v="25"/>
    <x v="25"/>
    <x v="6"/>
    <x v="0"/>
    <x v="0"/>
    <x v="0"/>
    <s v="-"/>
    <x v="0"/>
    <x v="0"/>
    <m/>
  </r>
  <r>
    <s v="KL7942WCQFR"/>
    <x v="86"/>
    <x v="7"/>
    <x v="26"/>
    <x v="26"/>
    <x v="7"/>
    <x v="1"/>
    <x v="1"/>
    <x v="3"/>
    <s v="50Case"/>
    <x v="4"/>
    <x v="2"/>
    <n v="14044800"/>
  </r>
  <r>
    <s v="KL7938WCQFR"/>
    <x v="87"/>
    <x v="7"/>
    <x v="27"/>
    <x v="27"/>
    <x v="2"/>
    <x v="1"/>
    <x v="1"/>
    <x v="3"/>
    <s v="   "/>
    <x v="4"/>
    <x v="2"/>
    <n v="16839900"/>
  </r>
  <r>
    <s v="KL7938WCQFS"/>
    <x v="88"/>
    <x v="7"/>
    <x v="27"/>
    <x v="27"/>
    <x v="2"/>
    <x v="1"/>
    <x v="1"/>
    <x v="3"/>
    <s v="   "/>
    <x v="1"/>
    <x v="2"/>
    <n v="18734100"/>
  </r>
  <r>
    <s v="KL7938WCQDR"/>
    <x v="89"/>
    <x v="7"/>
    <x v="27"/>
    <x v="27"/>
    <x v="2"/>
    <x v="1"/>
    <x v="1"/>
    <x v="3"/>
    <s v="   "/>
    <x v="4"/>
    <x v="3"/>
    <n v="30330300"/>
  </r>
  <r>
    <s v="KL7938WCQDS"/>
    <x v="90"/>
    <x v="7"/>
    <x v="27"/>
    <x v="27"/>
    <x v="2"/>
    <x v="1"/>
    <x v="1"/>
    <x v="3"/>
    <s v="   "/>
    <x v="1"/>
    <x v="3"/>
    <n v="33726000"/>
  </r>
  <r>
    <s v="KL7938WCQTR"/>
    <x v="91"/>
    <x v="7"/>
    <x v="27"/>
    <x v="27"/>
    <x v="2"/>
    <x v="1"/>
    <x v="1"/>
    <x v="3"/>
    <s v="   "/>
    <x v="4"/>
    <x v="4"/>
    <n v="42966000"/>
  </r>
  <r>
    <s v="KL7938WCQTS"/>
    <x v="92"/>
    <x v="7"/>
    <x v="27"/>
    <x v="27"/>
    <x v="0"/>
    <x v="1"/>
    <x v="1"/>
    <x v="3"/>
    <s v="   "/>
    <x v="1"/>
    <x v="4"/>
    <n v="47747700"/>
  </r>
  <r>
    <s v="-"/>
    <x v="0"/>
    <x v="9"/>
    <x v="28"/>
    <x v="28"/>
    <x v="6"/>
    <x v="0"/>
    <x v="0"/>
    <x v="0"/>
    <s v="-"/>
    <x v="0"/>
    <x v="0"/>
    <m/>
  </r>
  <r>
    <s v="KL4774WCAF9"/>
    <x v="93"/>
    <x v="2"/>
    <x v="29"/>
    <x v="29"/>
    <x v="2"/>
    <x v="1"/>
    <x v="1"/>
    <x v="0"/>
    <s v=""/>
    <x v="2"/>
    <x v="2"/>
    <n v="660336600"/>
  </r>
  <r>
    <s v="KL4774WCAD9"/>
    <x v="94"/>
    <x v="2"/>
    <x v="29"/>
    <x v="29"/>
    <x v="2"/>
    <x v="1"/>
    <x v="1"/>
    <x v="0"/>
    <s v=""/>
    <x v="2"/>
    <x v="3"/>
    <n v="919772700"/>
  </r>
  <r>
    <s v="KL4774WCAF8"/>
    <x v="95"/>
    <x v="2"/>
    <x v="29"/>
    <x v="29"/>
    <x v="2"/>
    <x v="1"/>
    <x v="1"/>
    <x v="0"/>
    <s v=""/>
    <x v="3"/>
    <x v="2"/>
    <n v="943357800"/>
  </r>
  <r>
    <s v="KL4774WCAT9"/>
    <x v="96"/>
    <x v="2"/>
    <x v="29"/>
    <x v="29"/>
    <x v="2"/>
    <x v="1"/>
    <x v="1"/>
    <x v="0"/>
    <s v=""/>
    <x v="2"/>
    <x v="4"/>
    <n v="1103718000"/>
  </r>
  <r>
    <s v="KL4774WCBF9"/>
    <x v="93"/>
    <x v="2"/>
    <x v="29"/>
    <x v="29"/>
    <x v="2"/>
    <x v="1"/>
    <x v="1"/>
    <x v="13"/>
    <s v=""/>
    <x v="2"/>
    <x v="2"/>
    <n v="1162207200"/>
  </r>
  <r>
    <s v="KL4774WCAD8"/>
    <x v="97"/>
    <x v="2"/>
    <x v="29"/>
    <x v="29"/>
    <x v="2"/>
    <x v="1"/>
    <x v="1"/>
    <x v="0"/>
    <s v=""/>
    <x v="3"/>
    <x v="3"/>
    <n v="1415036700"/>
  </r>
  <r>
    <s v="KL4774WCBD9"/>
    <x v="94"/>
    <x v="2"/>
    <x v="29"/>
    <x v="29"/>
    <x v="2"/>
    <x v="1"/>
    <x v="1"/>
    <x v="13"/>
    <s v=""/>
    <x v="2"/>
    <x v="3"/>
    <n v="1618801800"/>
  </r>
  <r>
    <s v="KL4774WCBF8"/>
    <x v="95"/>
    <x v="2"/>
    <x v="29"/>
    <x v="29"/>
    <x v="2"/>
    <x v="1"/>
    <x v="1"/>
    <x v="13"/>
    <s v=""/>
    <x v="3"/>
    <x v="2"/>
    <n v="1660289400"/>
  </r>
  <r>
    <s v="KL4774WCAT8"/>
    <x v="98"/>
    <x v="2"/>
    <x v="29"/>
    <x v="29"/>
    <x v="2"/>
    <x v="1"/>
    <x v="1"/>
    <x v="0"/>
    <s v=""/>
    <x v="3"/>
    <x v="4"/>
    <n v="1839522300"/>
  </r>
  <r>
    <s v="KL4774WCBT9"/>
    <x v="96"/>
    <x v="2"/>
    <x v="29"/>
    <x v="29"/>
    <x v="2"/>
    <x v="1"/>
    <x v="1"/>
    <x v="13"/>
    <s v=""/>
    <x v="2"/>
    <x v="4"/>
    <n v="1942548300"/>
  </r>
  <r>
    <s v="KL4774WCDF9"/>
    <x v="93"/>
    <x v="2"/>
    <x v="29"/>
    <x v="29"/>
    <x v="2"/>
    <x v="1"/>
    <x v="1"/>
    <x v="15"/>
    <s v=""/>
    <x v="2"/>
    <x v="2"/>
    <n v="2245158300"/>
  </r>
  <r>
    <s v="KL4774WCBD8"/>
    <x v="97"/>
    <x v="2"/>
    <x v="29"/>
    <x v="29"/>
    <x v="2"/>
    <x v="1"/>
    <x v="1"/>
    <x v="13"/>
    <s v=""/>
    <x v="3"/>
    <x v="3"/>
    <n v="2490434100"/>
  </r>
  <r>
    <s v="KL4774WCDD9"/>
    <x v="94"/>
    <x v="2"/>
    <x v="29"/>
    <x v="29"/>
    <x v="2"/>
    <x v="1"/>
    <x v="1"/>
    <x v="15"/>
    <s v=""/>
    <x v="2"/>
    <x v="3"/>
    <n v="3127208700"/>
  </r>
  <r>
    <s v="KL4774WCDF8"/>
    <x v="95"/>
    <x v="2"/>
    <x v="29"/>
    <x v="29"/>
    <x v="2"/>
    <x v="1"/>
    <x v="1"/>
    <x v="15"/>
    <s v=""/>
    <x v="3"/>
    <x v="2"/>
    <n v="3207388800"/>
  </r>
  <r>
    <s v="KL4774WCBT8"/>
    <x v="98"/>
    <x v="2"/>
    <x v="29"/>
    <x v="29"/>
    <x v="2"/>
    <x v="1"/>
    <x v="1"/>
    <x v="13"/>
    <s v=""/>
    <x v="3"/>
    <x v="4"/>
    <n v="3237557400"/>
  </r>
  <r>
    <s v="KL4774WCFF9"/>
    <x v="93"/>
    <x v="2"/>
    <x v="29"/>
    <x v="29"/>
    <x v="2"/>
    <x v="1"/>
    <x v="1"/>
    <x v="17"/>
    <s v=""/>
    <x v="2"/>
    <x v="2"/>
    <n v="3301706100"/>
  </r>
  <r>
    <s v="KL4774WCDT9"/>
    <x v="96"/>
    <x v="2"/>
    <x v="29"/>
    <x v="29"/>
    <x v="2"/>
    <x v="1"/>
    <x v="1"/>
    <x v="15"/>
    <s v=""/>
    <x v="2"/>
    <x v="4"/>
    <n v="3752618100"/>
  </r>
  <r>
    <s v="KL4774WCHF9"/>
    <x v="93"/>
    <x v="2"/>
    <x v="29"/>
    <x v="29"/>
    <x v="2"/>
    <x v="1"/>
    <x v="1"/>
    <x v="18"/>
    <s v=""/>
    <x v="2"/>
    <x v="2"/>
    <n v="4226191200"/>
  </r>
  <r>
    <s v="KL4774WCFD9"/>
    <x v="94"/>
    <x v="2"/>
    <x v="29"/>
    <x v="29"/>
    <x v="2"/>
    <x v="1"/>
    <x v="1"/>
    <x v="17"/>
    <s v=""/>
    <x v="2"/>
    <x v="3"/>
    <n v="4598840400"/>
  </r>
  <r>
    <s v="KL4774WCFF8"/>
    <x v="95"/>
    <x v="2"/>
    <x v="29"/>
    <x v="29"/>
    <x v="2"/>
    <x v="1"/>
    <x v="1"/>
    <x v="17"/>
    <s v=""/>
    <x v="3"/>
    <x v="2"/>
    <n v="4716742800"/>
  </r>
  <r>
    <s v="KL4774WCDD8"/>
    <x v="97"/>
    <x v="2"/>
    <x v="29"/>
    <x v="29"/>
    <x v="2"/>
    <x v="1"/>
    <x v="1"/>
    <x v="15"/>
    <s v=""/>
    <x v="3"/>
    <x v="3"/>
    <n v="4811083200"/>
  </r>
  <r>
    <s v="KL4774WCFT9"/>
    <x v="96"/>
    <x v="2"/>
    <x v="29"/>
    <x v="29"/>
    <x v="2"/>
    <x v="1"/>
    <x v="1"/>
    <x v="17"/>
    <s v=""/>
    <x v="2"/>
    <x v="4"/>
    <n v="5518566900"/>
  </r>
  <r>
    <s v="KL4774WCHD9"/>
    <x v="94"/>
    <x v="2"/>
    <x v="29"/>
    <x v="29"/>
    <x v="2"/>
    <x v="1"/>
    <x v="1"/>
    <x v="18"/>
    <s v=""/>
    <x v="2"/>
    <x v="3"/>
    <n v="5886480600"/>
  </r>
  <r>
    <s v="KL4774WCLF9"/>
    <x v="93"/>
    <x v="2"/>
    <x v="29"/>
    <x v="29"/>
    <x v="2"/>
    <x v="1"/>
    <x v="1"/>
    <x v="19"/>
    <s v=""/>
    <x v="2"/>
    <x v="2"/>
    <n v="6022308600"/>
  </r>
  <r>
    <s v="KL4774WCHF8"/>
    <x v="95"/>
    <x v="2"/>
    <x v="29"/>
    <x v="29"/>
    <x v="2"/>
    <x v="1"/>
    <x v="1"/>
    <x v="18"/>
    <s v=""/>
    <x v="3"/>
    <x v="2"/>
    <n v="6037416000"/>
  </r>
  <r>
    <s v="KL4774WCDT8"/>
    <x v="98"/>
    <x v="2"/>
    <x v="29"/>
    <x v="29"/>
    <x v="2"/>
    <x v="1"/>
    <x v="1"/>
    <x v="15"/>
    <s v=""/>
    <x v="3"/>
    <x v="4"/>
    <n v="6254394300"/>
  </r>
  <r>
    <s v="KL4774WCHT9"/>
    <x v="96"/>
    <x v="2"/>
    <x v="29"/>
    <x v="29"/>
    <x v="2"/>
    <x v="1"/>
    <x v="1"/>
    <x v="18"/>
    <s v=""/>
    <x v="2"/>
    <x v="4"/>
    <n v="7063772100"/>
  </r>
  <r>
    <s v="KL4774WCFD8"/>
    <x v="97"/>
    <x v="2"/>
    <x v="29"/>
    <x v="29"/>
    <x v="2"/>
    <x v="1"/>
    <x v="1"/>
    <x v="17"/>
    <s v=""/>
    <x v="3"/>
    <x v="3"/>
    <n v="7075114200"/>
  </r>
  <r>
    <s v="KL4774WC2F9"/>
    <x v="93"/>
    <x v="2"/>
    <x v="29"/>
    <x v="29"/>
    <x v="2"/>
    <x v="1"/>
    <x v="1"/>
    <x v="20"/>
    <s v=""/>
    <x v="2"/>
    <x v="2"/>
    <n v="7924085400"/>
  </r>
  <r>
    <s v="KL4774WCLD9"/>
    <x v="94"/>
    <x v="2"/>
    <x v="29"/>
    <x v="29"/>
    <x v="2"/>
    <x v="1"/>
    <x v="1"/>
    <x v="19"/>
    <s v=""/>
    <x v="2"/>
    <x v="3"/>
    <n v="8388256800"/>
  </r>
  <r>
    <s v="KL4774WCLF8"/>
    <x v="95"/>
    <x v="2"/>
    <x v="29"/>
    <x v="29"/>
    <x v="2"/>
    <x v="1"/>
    <x v="1"/>
    <x v="19"/>
    <s v=""/>
    <x v="3"/>
    <x v="2"/>
    <n v="8603317800"/>
  </r>
  <r>
    <s v="KL4774WCHD8"/>
    <x v="97"/>
    <x v="2"/>
    <x v="29"/>
    <x v="29"/>
    <x v="2"/>
    <x v="1"/>
    <x v="1"/>
    <x v="18"/>
    <s v=""/>
    <x v="3"/>
    <x v="3"/>
    <n v="9056124000"/>
  </r>
  <r>
    <s v="KL4774WCFT8"/>
    <x v="98"/>
    <x v="2"/>
    <x v="29"/>
    <x v="29"/>
    <x v="2"/>
    <x v="1"/>
    <x v="1"/>
    <x v="17"/>
    <s v=""/>
    <x v="3"/>
    <x v="4"/>
    <n v="9197634600"/>
  </r>
  <r>
    <s v="KL4774WCNF9"/>
    <x v="93"/>
    <x v="2"/>
    <x v="29"/>
    <x v="29"/>
    <x v="2"/>
    <x v="1"/>
    <x v="1"/>
    <x v="2"/>
    <s v=""/>
    <x v="2"/>
    <x v="2"/>
    <n v="9508907100"/>
  </r>
  <r>
    <s v="KL4774WCLT9"/>
    <x v="96"/>
    <x v="2"/>
    <x v="29"/>
    <x v="29"/>
    <x v="2"/>
    <x v="1"/>
    <x v="1"/>
    <x v="19"/>
    <s v=""/>
    <x v="2"/>
    <x v="4"/>
    <n v="10065871200"/>
  </r>
  <r>
    <s v="KL4774WC2D9"/>
    <x v="94"/>
    <x v="2"/>
    <x v="29"/>
    <x v="29"/>
    <x v="2"/>
    <x v="1"/>
    <x v="1"/>
    <x v="20"/>
    <s v=""/>
    <x v="2"/>
    <x v="3"/>
    <n v="11037156900"/>
  </r>
  <r>
    <s v="KL4774WC2F8"/>
    <x v="95"/>
    <x v="2"/>
    <x v="29"/>
    <x v="29"/>
    <x v="2"/>
    <x v="1"/>
    <x v="1"/>
    <x v="20"/>
    <s v=""/>
    <x v="3"/>
    <x v="2"/>
    <n v="11320155000"/>
  </r>
  <r>
    <s v="KL4774WCHT8"/>
    <x v="98"/>
    <x v="2"/>
    <x v="29"/>
    <x v="29"/>
    <x v="2"/>
    <x v="1"/>
    <x v="1"/>
    <x v="18"/>
    <s v=""/>
    <x v="3"/>
    <x v="4"/>
    <n v="11772961200"/>
  </r>
  <r>
    <s v="KL4774WCLD8"/>
    <x v="97"/>
    <x v="2"/>
    <x v="29"/>
    <x v="29"/>
    <x v="2"/>
    <x v="1"/>
    <x v="1"/>
    <x v="19"/>
    <s v=""/>
    <x v="3"/>
    <x v="3"/>
    <n v="12904999800"/>
  </r>
  <r>
    <s v="KL4774WC2T9"/>
    <x v="96"/>
    <x v="2"/>
    <x v="29"/>
    <x v="29"/>
    <x v="2"/>
    <x v="1"/>
    <x v="1"/>
    <x v="20"/>
    <s v=""/>
    <x v="2"/>
    <x v="4"/>
    <n v="13244546700"/>
  </r>
  <r>
    <s v="KL4774WCND9"/>
    <x v="94"/>
    <x v="2"/>
    <x v="29"/>
    <x v="29"/>
    <x v="2"/>
    <x v="1"/>
    <x v="1"/>
    <x v="2"/>
    <s v=""/>
    <x v="2"/>
    <x v="3"/>
    <n v="13244616000"/>
  </r>
  <r>
    <s v="KL4774WCNF8"/>
    <x v="95"/>
    <x v="2"/>
    <x v="29"/>
    <x v="29"/>
    <x v="2"/>
    <x v="1"/>
    <x v="1"/>
    <x v="2"/>
    <s v=""/>
    <x v="3"/>
    <x v="2"/>
    <n v="13584186000"/>
  </r>
  <r>
    <s v="KL4774WCNT9"/>
    <x v="96"/>
    <x v="2"/>
    <x v="29"/>
    <x v="29"/>
    <x v="2"/>
    <x v="1"/>
    <x v="1"/>
    <x v="2"/>
    <s v=""/>
    <x v="2"/>
    <x v="4"/>
    <n v="15893469900"/>
  </r>
  <r>
    <s v="KL4774WCLT8"/>
    <x v="98"/>
    <x v="2"/>
    <x v="29"/>
    <x v="29"/>
    <x v="2"/>
    <x v="1"/>
    <x v="1"/>
    <x v="19"/>
    <s v=""/>
    <x v="3"/>
    <x v="4"/>
    <n v="16776467400"/>
  </r>
  <r>
    <s v="KL4774WC2D8"/>
    <x v="97"/>
    <x v="2"/>
    <x v="29"/>
    <x v="29"/>
    <x v="2"/>
    <x v="1"/>
    <x v="1"/>
    <x v="20"/>
    <s v=""/>
    <x v="3"/>
    <x v="3"/>
    <n v="16980255600"/>
  </r>
  <r>
    <s v="KL4774WCND8"/>
    <x v="97"/>
    <x v="2"/>
    <x v="29"/>
    <x v="29"/>
    <x v="2"/>
    <x v="1"/>
    <x v="1"/>
    <x v="2"/>
    <s v=""/>
    <x v="3"/>
    <x v="3"/>
    <n v="20376302100"/>
  </r>
  <r>
    <s v="KL4774WC2T8"/>
    <x v="98"/>
    <x v="2"/>
    <x v="29"/>
    <x v="29"/>
    <x v="2"/>
    <x v="1"/>
    <x v="1"/>
    <x v="20"/>
    <s v=""/>
    <x v="3"/>
    <x v="4"/>
    <n v="22074313800"/>
  </r>
  <r>
    <s v="KL4774WCNT8"/>
    <x v="98"/>
    <x v="2"/>
    <x v="29"/>
    <x v="29"/>
    <x v="2"/>
    <x v="1"/>
    <x v="1"/>
    <x v="2"/>
    <s v=""/>
    <x v="3"/>
    <x v="4"/>
    <n v="26489139600"/>
  </r>
  <r>
    <s v="KL4740WCAF9"/>
    <x v="99"/>
    <x v="2"/>
    <x v="30"/>
    <x v="30"/>
    <x v="2"/>
    <x v="1"/>
    <x v="1"/>
    <x v="0"/>
    <s v=""/>
    <x v="2"/>
    <x v="2"/>
    <n v="1452735900"/>
  </r>
  <r>
    <s v="KL4740WCAD9"/>
    <x v="100"/>
    <x v="2"/>
    <x v="30"/>
    <x v="30"/>
    <x v="2"/>
    <x v="1"/>
    <x v="1"/>
    <x v="0"/>
    <s v=""/>
    <x v="2"/>
    <x v="3"/>
    <n v="2023467600"/>
  </r>
  <r>
    <s v="KL4740WCAF8"/>
    <x v="101"/>
    <x v="2"/>
    <x v="30"/>
    <x v="30"/>
    <x v="2"/>
    <x v="1"/>
    <x v="1"/>
    <x v="0"/>
    <s v=""/>
    <x v="3"/>
    <x v="2"/>
    <n v="2075373300"/>
  </r>
  <r>
    <s v="KL4740WCBF9"/>
    <x v="99"/>
    <x v="2"/>
    <x v="30"/>
    <x v="30"/>
    <x v="2"/>
    <x v="1"/>
    <x v="1"/>
    <x v="13"/>
    <s v=""/>
    <x v="2"/>
    <x v="2"/>
    <n v="2422127400"/>
  </r>
  <r>
    <s v="KL4740WCAT9"/>
    <x v="102"/>
    <x v="2"/>
    <x v="30"/>
    <x v="30"/>
    <x v="2"/>
    <x v="1"/>
    <x v="1"/>
    <x v="0"/>
    <s v=""/>
    <x v="2"/>
    <x v="4"/>
    <n v="2428179600"/>
  </r>
  <r>
    <s v="KL4740WCAD8"/>
    <x v="103"/>
    <x v="2"/>
    <x v="30"/>
    <x v="30"/>
    <x v="2"/>
    <x v="1"/>
    <x v="1"/>
    <x v="0"/>
    <s v=""/>
    <x v="3"/>
    <x v="3"/>
    <n v="3113048400"/>
  </r>
  <r>
    <s v="KL4740WCBD9"/>
    <x v="100"/>
    <x v="2"/>
    <x v="30"/>
    <x v="30"/>
    <x v="2"/>
    <x v="1"/>
    <x v="1"/>
    <x v="13"/>
    <s v=""/>
    <x v="2"/>
    <x v="3"/>
    <n v="3373685700"/>
  </r>
  <r>
    <s v="KL4740WCBF8"/>
    <x v="101"/>
    <x v="2"/>
    <x v="30"/>
    <x v="30"/>
    <x v="2"/>
    <x v="1"/>
    <x v="1"/>
    <x v="13"/>
    <s v=""/>
    <x v="3"/>
    <x v="2"/>
    <n v="3460172100"/>
  </r>
  <r>
    <s v="KL4740WCAT8"/>
    <x v="104"/>
    <x v="2"/>
    <x v="30"/>
    <x v="30"/>
    <x v="2"/>
    <x v="1"/>
    <x v="1"/>
    <x v="0"/>
    <s v=""/>
    <x v="3"/>
    <x v="4"/>
    <n v="4046958300"/>
  </r>
  <r>
    <s v="KL4740WCBT9"/>
    <x v="102"/>
    <x v="2"/>
    <x v="30"/>
    <x v="30"/>
    <x v="2"/>
    <x v="1"/>
    <x v="1"/>
    <x v="13"/>
    <s v=""/>
    <x v="2"/>
    <x v="4"/>
    <n v="4048413600"/>
  </r>
  <r>
    <s v="KL4740WCDF9"/>
    <x v="99"/>
    <x v="2"/>
    <x v="30"/>
    <x v="30"/>
    <x v="2"/>
    <x v="1"/>
    <x v="1"/>
    <x v="15"/>
    <s v=""/>
    <x v="2"/>
    <x v="2"/>
    <n v="4424296800"/>
  </r>
  <r>
    <s v="KL4740WCBD8"/>
    <x v="103"/>
    <x v="2"/>
    <x v="30"/>
    <x v="30"/>
    <x v="2"/>
    <x v="1"/>
    <x v="1"/>
    <x v="13"/>
    <s v=""/>
    <x v="3"/>
    <x v="3"/>
    <n v="5190292800"/>
  </r>
  <r>
    <s v="KL4740WCDD9"/>
    <x v="100"/>
    <x v="2"/>
    <x v="30"/>
    <x v="30"/>
    <x v="2"/>
    <x v="1"/>
    <x v="1"/>
    <x v="15"/>
    <s v=""/>
    <x v="2"/>
    <x v="3"/>
    <n v="6162410100"/>
  </r>
  <r>
    <s v="KL4740WCDF8"/>
    <x v="101"/>
    <x v="2"/>
    <x v="30"/>
    <x v="30"/>
    <x v="2"/>
    <x v="1"/>
    <x v="1"/>
    <x v="15"/>
    <s v=""/>
    <x v="3"/>
    <x v="2"/>
    <n v="6320437200"/>
  </r>
  <r>
    <s v="KL4740WCFF9"/>
    <x v="99"/>
    <x v="2"/>
    <x v="30"/>
    <x v="30"/>
    <x v="2"/>
    <x v="1"/>
    <x v="1"/>
    <x v="17"/>
    <s v=""/>
    <x v="2"/>
    <x v="2"/>
    <n v="6550582500"/>
  </r>
  <r>
    <s v="KL4740WCBT8"/>
    <x v="104"/>
    <x v="2"/>
    <x v="30"/>
    <x v="30"/>
    <x v="2"/>
    <x v="1"/>
    <x v="1"/>
    <x v="13"/>
    <s v=""/>
    <x v="3"/>
    <x v="4"/>
    <n v="6747371400"/>
  </r>
  <r>
    <s v="KL4740WCDT9"/>
    <x v="102"/>
    <x v="2"/>
    <x v="30"/>
    <x v="30"/>
    <x v="2"/>
    <x v="1"/>
    <x v="1"/>
    <x v="15"/>
    <s v=""/>
    <x v="2"/>
    <x v="4"/>
    <n v="7394887500"/>
  </r>
  <r>
    <s v="KL4740WCHF9"/>
    <x v="99"/>
    <x v="2"/>
    <x v="30"/>
    <x v="30"/>
    <x v="2"/>
    <x v="1"/>
    <x v="1"/>
    <x v="18"/>
    <s v=""/>
    <x v="2"/>
    <x v="2"/>
    <n v="7871255700"/>
  </r>
  <r>
    <s v="KL4740WCFD9"/>
    <x v="100"/>
    <x v="2"/>
    <x v="30"/>
    <x v="30"/>
    <x v="2"/>
    <x v="1"/>
    <x v="1"/>
    <x v="17"/>
    <s v=""/>
    <x v="2"/>
    <x v="3"/>
    <n v="9124061100"/>
  </r>
  <r>
    <s v="KL4740WCFF8"/>
    <x v="101"/>
    <x v="2"/>
    <x v="30"/>
    <x v="30"/>
    <x v="2"/>
    <x v="1"/>
    <x v="1"/>
    <x v="17"/>
    <s v=""/>
    <x v="3"/>
    <x v="2"/>
    <n v="9357994800"/>
  </r>
  <r>
    <s v="KL4740WCDD8"/>
    <x v="103"/>
    <x v="2"/>
    <x v="30"/>
    <x v="30"/>
    <x v="2"/>
    <x v="1"/>
    <x v="1"/>
    <x v="15"/>
    <s v=""/>
    <x v="3"/>
    <x v="3"/>
    <n v="9480655800"/>
  </r>
  <r>
    <s v="KL4740WCFT9"/>
    <x v="102"/>
    <x v="2"/>
    <x v="30"/>
    <x v="30"/>
    <x v="2"/>
    <x v="1"/>
    <x v="1"/>
    <x v="17"/>
    <s v=""/>
    <x v="2"/>
    <x v="4"/>
    <n v="10948845600"/>
  </r>
  <r>
    <s v="KL4740WCHD9"/>
    <x v="100"/>
    <x v="2"/>
    <x v="30"/>
    <x v="30"/>
    <x v="2"/>
    <x v="1"/>
    <x v="1"/>
    <x v="18"/>
    <s v=""/>
    <x v="2"/>
    <x v="3"/>
    <n v="10963583400"/>
  </r>
  <r>
    <s v="KL4740WCHF8"/>
    <x v="101"/>
    <x v="2"/>
    <x v="30"/>
    <x v="30"/>
    <x v="2"/>
    <x v="1"/>
    <x v="1"/>
    <x v="18"/>
    <s v=""/>
    <x v="3"/>
    <x v="2"/>
    <n v="11244687300"/>
  </r>
  <r>
    <s v="KL4740WCLF9"/>
    <x v="99"/>
    <x v="2"/>
    <x v="30"/>
    <x v="30"/>
    <x v="2"/>
    <x v="1"/>
    <x v="1"/>
    <x v="19"/>
    <s v=""/>
    <x v="2"/>
    <x v="2"/>
    <n v="11394837300"/>
  </r>
  <r>
    <s v="KL4740WCDT8"/>
    <x v="104"/>
    <x v="2"/>
    <x v="30"/>
    <x v="30"/>
    <x v="2"/>
    <x v="1"/>
    <x v="1"/>
    <x v="15"/>
    <s v=""/>
    <x v="3"/>
    <x v="4"/>
    <n v="12324820200"/>
  </r>
  <r>
    <s v="KL4740WCHT9"/>
    <x v="102"/>
    <x v="2"/>
    <x v="30"/>
    <x v="30"/>
    <x v="2"/>
    <x v="1"/>
    <x v="1"/>
    <x v="18"/>
    <s v=""/>
    <x v="2"/>
    <x v="4"/>
    <n v="13156258500"/>
  </r>
  <r>
    <s v="KL4740WC2F9"/>
    <x v="99"/>
    <x v="2"/>
    <x v="30"/>
    <x v="30"/>
    <x v="2"/>
    <x v="1"/>
    <x v="1"/>
    <x v="20"/>
    <s v=""/>
    <x v="2"/>
    <x v="2"/>
    <n v="13787904900"/>
  </r>
  <r>
    <s v="KL4740WCFD8"/>
    <x v="103"/>
    <x v="2"/>
    <x v="30"/>
    <x v="30"/>
    <x v="2"/>
    <x v="1"/>
    <x v="1"/>
    <x v="17"/>
    <s v=""/>
    <x v="3"/>
    <x v="3"/>
    <n v="14037015300"/>
  </r>
  <r>
    <s v="KL4740WCLD9"/>
    <x v="100"/>
    <x v="2"/>
    <x v="30"/>
    <x v="30"/>
    <x v="2"/>
    <x v="1"/>
    <x v="1"/>
    <x v="19"/>
    <s v=""/>
    <x v="2"/>
    <x v="3"/>
    <n v="15871432500"/>
  </r>
  <r>
    <s v="KL4740WCLF8"/>
    <x v="101"/>
    <x v="2"/>
    <x v="30"/>
    <x v="30"/>
    <x v="2"/>
    <x v="1"/>
    <x v="1"/>
    <x v="19"/>
    <s v=""/>
    <x v="3"/>
    <x v="2"/>
    <n v="16278385200"/>
  </r>
  <r>
    <s v="KL4740WCNF9"/>
    <x v="99"/>
    <x v="2"/>
    <x v="30"/>
    <x v="30"/>
    <x v="2"/>
    <x v="1"/>
    <x v="1"/>
    <x v="2"/>
    <s v=""/>
    <x v="2"/>
    <x v="2"/>
    <n v="16719826200"/>
  </r>
  <r>
    <s v="KL4740WCHD8"/>
    <x v="103"/>
    <x v="2"/>
    <x v="30"/>
    <x v="30"/>
    <x v="2"/>
    <x v="1"/>
    <x v="1"/>
    <x v="18"/>
    <s v=""/>
    <x v="3"/>
    <x v="3"/>
    <n v="16867065600"/>
  </r>
  <r>
    <s v="KL4740WCFT8"/>
    <x v="104"/>
    <x v="2"/>
    <x v="30"/>
    <x v="30"/>
    <x v="2"/>
    <x v="1"/>
    <x v="1"/>
    <x v="17"/>
    <s v=""/>
    <x v="3"/>
    <x v="4"/>
    <n v="18248099100"/>
  </r>
  <r>
    <s v="KL4740WCLT9"/>
    <x v="102"/>
    <x v="2"/>
    <x v="30"/>
    <x v="30"/>
    <x v="2"/>
    <x v="1"/>
    <x v="1"/>
    <x v="19"/>
    <s v=""/>
    <x v="2"/>
    <x v="4"/>
    <n v="19045695900"/>
  </r>
  <r>
    <s v="KL4740WC2D9"/>
    <x v="100"/>
    <x v="2"/>
    <x v="30"/>
    <x v="30"/>
    <x v="2"/>
    <x v="1"/>
    <x v="1"/>
    <x v="20"/>
    <s v=""/>
    <x v="2"/>
    <x v="3"/>
    <n v="19204670100"/>
  </r>
  <r>
    <s v="KL4740WC2F8"/>
    <x v="101"/>
    <x v="2"/>
    <x v="30"/>
    <x v="30"/>
    <x v="2"/>
    <x v="1"/>
    <x v="1"/>
    <x v="20"/>
    <s v=""/>
    <x v="3"/>
    <x v="2"/>
    <n v="19697069700"/>
  </r>
  <r>
    <s v="KL4740WCHT8"/>
    <x v="104"/>
    <x v="2"/>
    <x v="30"/>
    <x v="30"/>
    <x v="2"/>
    <x v="1"/>
    <x v="1"/>
    <x v="18"/>
    <s v=""/>
    <x v="3"/>
    <x v="4"/>
    <n v="21927120600"/>
  </r>
  <r>
    <s v="KL4740WC2T9"/>
    <x v="102"/>
    <x v="2"/>
    <x v="30"/>
    <x v="30"/>
    <x v="2"/>
    <x v="1"/>
    <x v="1"/>
    <x v="20"/>
    <s v=""/>
    <x v="2"/>
    <x v="4"/>
    <n v="23045553300"/>
  </r>
  <r>
    <s v="KL4740WCND9"/>
    <x v="100"/>
    <x v="2"/>
    <x v="30"/>
    <x v="30"/>
    <x v="2"/>
    <x v="1"/>
    <x v="1"/>
    <x v="2"/>
    <s v=""/>
    <x v="2"/>
    <x v="3"/>
    <n v="23288426700"/>
  </r>
  <r>
    <s v="KL4740WCNF8"/>
    <x v="101"/>
    <x v="2"/>
    <x v="30"/>
    <x v="30"/>
    <x v="2"/>
    <x v="1"/>
    <x v="1"/>
    <x v="2"/>
    <s v=""/>
    <x v="3"/>
    <x v="2"/>
    <n v="23885538600"/>
  </r>
  <r>
    <s v="KL4740WCLD8"/>
    <x v="103"/>
    <x v="2"/>
    <x v="30"/>
    <x v="30"/>
    <x v="2"/>
    <x v="1"/>
    <x v="1"/>
    <x v="19"/>
    <s v=""/>
    <x v="3"/>
    <x v="3"/>
    <n v="24417624000"/>
  </r>
  <r>
    <s v="KL4740WCNT9"/>
    <x v="102"/>
    <x v="2"/>
    <x v="30"/>
    <x v="30"/>
    <x v="2"/>
    <x v="1"/>
    <x v="1"/>
    <x v="2"/>
    <s v=""/>
    <x v="2"/>
    <x v="4"/>
    <n v="27946056600"/>
  </r>
  <r>
    <s v="KL4740WC2D8"/>
    <x v="103"/>
    <x v="2"/>
    <x v="30"/>
    <x v="30"/>
    <x v="2"/>
    <x v="1"/>
    <x v="1"/>
    <x v="20"/>
    <s v=""/>
    <x v="3"/>
    <x v="3"/>
    <n v="29545662300"/>
  </r>
  <r>
    <s v="KL4740WCLT8"/>
    <x v="104"/>
    <x v="2"/>
    <x v="30"/>
    <x v="30"/>
    <x v="2"/>
    <x v="1"/>
    <x v="1"/>
    <x v="19"/>
    <s v=""/>
    <x v="3"/>
    <x v="4"/>
    <n v="31742841900"/>
  </r>
  <r>
    <s v="KL4740WCND8"/>
    <x v="103"/>
    <x v="2"/>
    <x v="30"/>
    <x v="30"/>
    <x v="2"/>
    <x v="1"/>
    <x v="1"/>
    <x v="2"/>
    <s v=""/>
    <x v="3"/>
    <x v="3"/>
    <n v="35828331000"/>
  </r>
  <r>
    <s v="KL4740WC2T8"/>
    <x v="104"/>
    <x v="2"/>
    <x v="30"/>
    <x v="30"/>
    <x v="2"/>
    <x v="1"/>
    <x v="1"/>
    <x v="20"/>
    <s v=""/>
    <x v="3"/>
    <x v="4"/>
    <n v="38409270900"/>
  </r>
  <r>
    <s v="KL4740WCNT8"/>
    <x v="104"/>
    <x v="2"/>
    <x v="30"/>
    <x v="30"/>
    <x v="2"/>
    <x v="1"/>
    <x v="1"/>
    <x v="2"/>
    <s v=""/>
    <x v="3"/>
    <x v="4"/>
    <n v="46576761000"/>
  </r>
  <r>
    <s v="KL4775WCAF9"/>
    <x v="105"/>
    <x v="2"/>
    <x v="31"/>
    <x v="31"/>
    <x v="2"/>
    <x v="1"/>
    <x v="1"/>
    <x v="0"/>
    <s v=""/>
    <x v="2"/>
    <x v="2"/>
    <n v="858442200"/>
  </r>
  <r>
    <s v="KL4775WCAD9"/>
    <x v="106"/>
    <x v="2"/>
    <x v="31"/>
    <x v="31"/>
    <x v="2"/>
    <x v="1"/>
    <x v="1"/>
    <x v="0"/>
    <s v=""/>
    <x v="2"/>
    <x v="3"/>
    <n v="1195702200"/>
  </r>
  <r>
    <s v="KL4775WCAF8"/>
    <x v="107"/>
    <x v="2"/>
    <x v="31"/>
    <x v="31"/>
    <x v="2"/>
    <x v="1"/>
    <x v="1"/>
    <x v="0"/>
    <s v=""/>
    <x v="3"/>
    <x v="2"/>
    <n v="1226355900"/>
  </r>
  <r>
    <s v="KL4775WCAT9"/>
    <x v="108"/>
    <x v="2"/>
    <x v="31"/>
    <x v="31"/>
    <x v="2"/>
    <x v="1"/>
    <x v="1"/>
    <x v="0"/>
    <s v=""/>
    <x v="2"/>
    <x v="4"/>
    <n v="1434833400"/>
  </r>
  <r>
    <s v="KL4775WCBF9"/>
    <x v="105"/>
    <x v="2"/>
    <x v="31"/>
    <x v="31"/>
    <x v="2"/>
    <x v="1"/>
    <x v="1"/>
    <x v="13"/>
    <s v=""/>
    <x v="2"/>
    <x v="2"/>
    <n v="1510855500"/>
  </r>
  <r>
    <s v="KL4775WCAD8"/>
    <x v="109"/>
    <x v="2"/>
    <x v="31"/>
    <x v="31"/>
    <x v="2"/>
    <x v="1"/>
    <x v="1"/>
    <x v="0"/>
    <s v=""/>
    <x v="3"/>
    <x v="3"/>
    <n v="1839522300"/>
  </r>
  <r>
    <s v="KL4775WCBD9"/>
    <x v="106"/>
    <x v="2"/>
    <x v="31"/>
    <x v="31"/>
    <x v="2"/>
    <x v="1"/>
    <x v="1"/>
    <x v="13"/>
    <s v=""/>
    <x v="2"/>
    <x v="3"/>
    <n v="2104433100"/>
  </r>
  <r>
    <s v="KL4775WCBF8"/>
    <x v="107"/>
    <x v="2"/>
    <x v="31"/>
    <x v="31"/>
    <x v="2"/>
    <x v="1"/>
    <x v="1"/>
    <x v="13"/>
    <s v=""/>
    <x v="3"/>
    <x v="2"/>
    <n v="2158371600"/>
  </r>
  <r>
    <s v="KL4775WCAT8"/>
    <x v="110"/>
    <x v="2"/>
    <x v="31"/>
    <x v="31"/>
    <x v="2"/>
    <x v="1"/>
    <x v="1"/>
    <x v="0"/>
    <s v=""/>
    <x v="3"/>
    <x v="4"/>
    <n v="2391381300"/>
  </r>
  <r>
    <s v="KL4775WCBT9"/>
    <x v="108"/>
    <x v="2"/>
    <x v="31"/>
    <x v="31"/>
    <x v="2"/>
    <x v="1"/>
    <x v="1"/>
    <x v="13"/>
    <s v=""/>
    <x v="2"/>
    <x v="4"/>
    <n v="2525292000"/>
  </r>
  <r>
    <s v="KL4775WCDF9"/>
    <x v="105"/>
    <x v="2"/>
    <x v="31"/>
    <x v="31"/>
    <x v="2"/>
    <x v="1"/>
    <x v="1"/>
    <x v="15"/>
    <s v=""/>
    <x v="2"/>
    <x v="2"/>
    <n v="2918685000"/>
  </r>
  <r>
    <s v="KL4775WCBD8"/>
    <x v="109"/>
    <x v="2"/>
    <x v="31"/>
    <x v="31"/>
    <x v="2"/>
    <x v="1"/>
    <x v="1"/>
    <x v="13"/>
    <s v=""/>
    <x v="3"/>
    <x v="3"/>
    <n v="3237557400"/>
  </r>
  <r>
    <s v="KL4775WCDD9"/>
    <x v="106"/>
    <x v="2"/>
    <x v="31"/>
    <x v="31"/>
    <x v="2"/>
    <x v="1"/>
    <x v="1"/>
    <x v="15"/>
    <s v=""/>
    <x v="2"/>
    <x v="3"/>
    <n v="4065345900"/>
  </r>
  <r>
    <s v="KL4775WCDF8"/>
    <x v="107"/>
    <x v="2"/>
    <x v="31"/>
    <x v="31"/>
    <x v="2"/>
    <x v="1"/>
    <x v="1"/>
    <x v="15"/>
    <s v=""/>
    <x v="3"/>
    <x v="2"/>
    <n v="4169573100"/>
  </r>
  <r>
    <s v="KL4775WCBT8"/>
    <x v="110"/>
    <x v="2"/>
    <x v="31"/>
    <x v="31"/>
    <x v="2"/>
    <x v="1"/>
    <x v="1"/>
    <x v="13"/>
    <s v=""/>
    <x v="3"/>
    <x v="4"/>
    <n v="4208843100"/>
  </r>
  <r>
    <s v="KL4775WCFF9"/>
    <x v="105"/>
    <x v="2"/>
    <x v="31"/>
    <x v="31"/>
    <x v="2"/>
    <x v="1"/>
    <x v="1"/>
    <x v="17"/>
    <s v=""/>
    <x v="2"/>
    <x v="2"/>
    <n v="4292211000"/>
  </r>
  <r>
    <s v="KL4775WCDT9"/>
    <x v="108"/>
    <x v="2"/>
    <x v="31"/>
    <x v="31"/>
    <x v="2"/>
    <x v="1"/>
    <x v="1"/>
    <x v="15"/>
    <s v=""/>
    <x v="2"/>
    <x v="4"/>
    <n v="4878419700"/>
  </r>
  <r>
    <s v="KL4775WCHF9"/>
    <x v="105"/>
    <x v="2"/>
    <x v="31"/>
    <x v="31"/>
    <x v="2"/>
    <x v="1"/>
    <x v="1"/>
    <x v="18"/>
    <s v=""/>
    <x v="2"/>
    <x v="2"/>
    <n v="5494034700"/>
  </r>
  <r>
    <s v="KL4775WCFD9"/>
    <x v="106"/>
    <x v="2"/>
    <x v="31"/>
    <x v="31"/>
    <x v="2"/>
    <x v="1"/>
    <x v="1"/>
    <x v="17"/>
    <s v=""/>
    <x v="2"/>
    <x v="3"/>
    <n v="5978464800"/>
  </r>
  <r>
    <s v="KL4775WCFF8"/>
    <x v="107"/>
    <x v="2"/>
    <x v="31"/>
    <x v="31"/>
    <x v="2"/>
    <x v="1"/>
    <x v="1"/>
    <x v="17"/>
    <s v=""/>
    <x v="3"/>
    <x v="2"/>
    <n v="6131733300"/>
  </r>
  <r>
    <s v="KL4775WCDD8"/>
    <x v="109"/>
    <x v="2"/>
    <x v="31"/>
    <x v="31"/>
    <x v="2"/>
    <x v="1"/>
    <x v="1"/>
    <x v="15"/>
    <s v=""/>
    <x v="3"/>
    <x v="3"/>
    <n v="6254394300"/>
  </r>
  <r>
    <s v="KL4775WCFT9"/>
    <x v="108"/>
    <x v="2"/>
    <x v="31"/>
    <x v="31"/>
    <x v="2"/>
    <x v="1"/>
    <x v="1"/>
    <x v="17"/>
    <s v=""/>
    <x v="2"/>
    <x v="4"/>
    <n v="7174143900"/>
  </r>
  <r>
    <s v="KL4775WCHD9"/>
    <x v="106"/>
    <x v="2"/>
    <x v="31"/>
    <x v="31"/>
    <x v="2"/>
    <x v="1"/>
    <x v="1"/>
    <x v="18"/>
    <s v=""/>
    <x v="2"/>
    <x v="3"/>
    <n v="7652429400"/>
  </r>
  <r>
    <s v="KL4775WCLF9"/>
    <x v="105"/>
    <x v="2"/>
    <x v="31"/>
    <x v="31"/>
    <x v="2"/>
    <x v="1"/>
    <x v="1"/>
    <x v="19"/>
    <s v=""/>
    <x v="2"/>
    <x v="2"/>
    <n v="7829005800"/>
  </r>
  <r>
    <s v="KL4775WCHF8"/>
    <x v="107"/>
    <x v="2"/>
    <x v="31"/>
    <x v="31"/>
    <x v="2"/>
    <x v="1"/>
    <x v="1"/>
    <x v="18"/>
    <s v=""/>
    <x v="3"/>
    <x v="2"/>
    <n v="7848640800"/>
  </r>
  <r>
    <s v="KL4775WCDT8"/>
    <x v="110"/>
    <x v="2"/>
    <x v="31"/>
    <x v="31"/>
    <x v="2"/>
    <x v="1"/>
    <x v="1"/>
    <x v="15"/>
    <s v=""/>
    <x v="3"/>
    <x v="4"/>
    <n v="8130691800"/>
  </r>
  <r>
    <s v="KL4775WCHT9"/>
    <x v="108"/>
    <x v="2"/>
    <x v="31"/>
    <x v="31"/>
    <x v="2"/>
    <x v="1"/>
    <x v="1"/>
    <x v="18"/>
    <s v=""/>
    <x v="2"/>
    <x v="4"/>
    <n v="9182896800"/>
  </r>
  <r>
    <s v="KL4775WCFD8"/>
    <x v="109"/>
    <x v="2"/>
    <x v="31"/>
    <x v="31"/>
    <x v="2"/>
    <x v="1"/>
    <x v="1"/>
    <x v="17"/>
    <s v=""/>
    <x v="3"/>
    <x v="3"/>
    <n v="9197634600"/>
  </r>
  <r>
    <s v="KL4775WC2F9"/>
    <x v="105"/>
    <x v="2"/>
    <x v="31"/>
    <x v="31"/>
    <x v="2"/>
    <x v="1"/>
    <x v="1"/>
    <x v="20"/>
    <s v=""/>
    <x v="2"/>
    <x v="2"/>
    <n v="10301306400"/>
  </r>
  <r>
    <s v="KL4775WCLD9"/>
    <x v="106"/>
    <x v="2"/>
    <x v="31"/>
    <x v="31"/>
    <x v="2"/>
    <x v="1"/>
    <x v="1"/>
    <x v="19"/>
    <s v=""/>
    <x v="2"/>
    <x v="3"/>
    <n v="10904724600"/>
  </r>
  <r>
    <s v="KL4775WCLF8"/>
    <x v="107"/>
    <x v="2"/>
    <x v="31"/>
    <x v="31"/>
    <x v="2"/>
    <x v="1"/>
    <x v="1"/>
    <x v="19"/>
    <s v=""/>
    <x v="3"/>
    <x v="2"/>
    <n v="11184303900"/>
  </r>
  <r>
    <s v="KL4775WCHD8"/>
    <x v="109"/>
    <x v="2"/>
    <x v="31"/>
    <x v="31"/>
    <x v="2"/>
    <x v="1"/>
    <x v="1"/>
    <x v="18"/>
    <s v=""/>
    <x v="3"/>
    <x v="3"/>
    <n v="11772984300"/>
  </r>
  <r>
    <s v="KL4775WCFT8"/>
    <x v="110"/>
    <x v="2"/>
    <x v="31"/>
    <x v="31"/>
    <x v="2"/>
    <x v="1"/>
    <x v="1"/>
    <x v="17"/>
    <s v=""/>
    <x v="3"/>
    <x v="4"/>
    <n v="11956906500"/>
  </r>
  <r>
    <s v="KL4775WCNF9"/>
    <x v="105"/>
    <x v="2"/>
    <x v="31"/>
    <x v="31"/>
    <x v="2"/>
    <x v="1"/>
    <x v="1"/>
    <x v="2"/>
    <s v=""/>
    <x v="2"/>
    <x v="2"/>
    <n v="12361595400"/>
  </r>
  <r>
    <s v="KL4775WCLT9"/>
    <x v="108"/>
    <x v="2"/>
    <x v="31"/>
    <x v="31"/>
    <x v="2"/>
    <x v="1"/>
    <x v="1"/>
    <x v="19"/>
    <s v=""/>
    <x v="2"/>
    <x v="4"/>
    <n v="13085641800"/>
  </r>
  <r>
    <s v="KL4775WC2D9"/>
    <x v="106"/>
    <x v="2"/>
    <x v="31"/>
    <x v="31"/>
    <x v="2"/>
    <x v="1"/>
    <x v="1"/>
    <x v="20"/>
    <s v=""/>
    <x v="2"/>
    <x v="3"/>
    <n v="14348310900"/>
  </r>
  <r>
    <s v="KL4775WC2F8"/>
    <x v="107"/>
    <x v="2"/>
    <x v="31"/>
    <x v="31"/>
    <x v="2"/>
    <x v="1"/>
    <x v="1"/>
    <x v="20"/>
    <s v=""/>
    <x v="3"/>
    <x v="2"/>
    <n v="14716201500"/>
  </r>
  <r>
    <s v="KL4775WCHT8"/>
    <x v="110"/>
    <x v="2"/>
    <x v="31"/>
    <x v="31"/>
    <x v="2"/>
    <x v="1"/>
    <x v="1"/>
    <x v="18"/>
    <s v=""/>
    <x v="3"/>
    <x v="4"/>
    <n v="15304858800"/>
  </r>
  <r>
    <s v="KL4775WCLD8"/>
    <x v="109"/>
    <x v="2"/>
    <x v="31"/>
    <x v="31"/>
    <x v="2"/>
    <x v="1"/>
    <x v="1"/>
    <x v="19"/>
    <s v=""/>
    <x v="3"/>
    <x v="3"/>
    <n v="16776490500"/>
  </r>
  <r>
    <s v="KL4775WC2T9"/>
    <x v="108"/>
    <x v="2"/>
    <x v="31"/>
    <x v="31"/>
    <x v="2"/>
    <x v="1"/>
    <x v="1"/>
    <x v="20"/>
    <s v=""/>
    <x v="2"/>
    <x v="4"/>
    <n v="17217954600"/>
  </r>
  <r>
    <s v="KL4775WCND9"/>
    <x v="106"/>
    <x v="2"/>
    <x v="31"/>
    <x v="31"/>
    <x v="2"/>
    <x v="1"/>
    <x v="1"/>
    <x v="2"/>
    <s v=""/>
    <x v="2"/>
    <x v="3"/>
    <n v="17218000800"/>
  </r>
  <r>
    <s v="KL4775WCNF8"/>
    <x v="107"/>
    <x v="2"/>
    <x v="31"/>
    <x v="31"/>
    <x v="2"/>
    <x v="1"/>
    <x v="1"/>
    <x v="2"/>
    <s v=""/>
    <x v="3"/>
    <x v="2"/>
    <n v="17659441800"/>
  </r>
  <r>
    <s v="KL4775WCNT9"/>
    <x v="108"/>
    <x v="2"/>
    <x v="31"/>
    <x v="31"/>
    <x v="2"/>
    <x v="1"/>
    <x v="1"/>
    <x v="2"/>
    <s v=""/>
    <x v="2"/>
    <x v="4"/>
    <n v="20661540900"/>
  </r>
  <r>
    <s v="KL4775WCLT8"/>
    <x v="110"/>
    <x v="2"/>
    <x v="31"/>
    <x v="31"/>
    <x v="2"/>
    <x v="1"/>
    <x v="1"/>
    <x v="19"/>
    <s v=""/>
    <x v="3"/>
    <x v="4"/>
    <n v="21809403000"/>
  </r>
  <r>
    <s v="KL4775WC2D8"/>
    <x v="109"/>
    <x v="2"/>
    <x v="31"/>
    <x v="31"/>
    <x v="2"/>
    <x v="1"/>
    <x v="1"/>
    <x v="20"/>
    <s v=""/>
    <x v="3"/>
    <x v="3"/>
    <n v="22074336900"/>
  </r>
  <r>
    <s v="KL4775WCND8"/>
    <x v="109"/>
    <x v="2"/>
    <x v="31"/>
    <x v="31"/>
    <x v="2"/>
    <x v="1"/>
    <x v="1"/>
    <x v="2"/>
    <s v=""/>
    <x v="3"/>
    <x v="3"/>
    <n v="26489185800"/>
  </r>
  <r>
    <s v="KL4775WC2T8"/>
    <x v="110"/>
    <x v="2"/>
    <x v="31"/>
    <x v="31"/>
    <x v="2"/>
    <x v="1"/>
    <x v="1"/>
    <x v="20"/>
    <s v=""/>
    <x v="3"/>
    <x v="4"/>
    <n v="28696575600"/>
  </r>
  <r>
    <s v="KL4775WCNT8"/>
    <x v="110"/>
    <x v="2"/>
    <x v="31"/>
    <x v="31"/>
    <x v="2"/>
    <x v="1"/>
    <x v="1"/>
    <x v="2"/>
    <s v=""/>
    <x v="3"/>
    <x v="4"/>
    <n v="3443588610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13">
  <r>
    <s v="-"/>
    <x v="0"/>
    <x v="0"/>
    <x v="0"/>
    <x v="0"/>
    <x v="0"/>
    <x v="0"/>
    <x v="0"/>
    <x v="0"/>
    <s v="-"/>
    <x v="0"/>
    <x v="0"/>
    <m/>
  </r>
  <r>
    <s v="KL4069WAYF9"/>
    <x v="1"/>
    <x v="1"/>
    <x v="1"/>
    <x v="1"/>
    <x v="1"/>
    <x v="1"/>
    <x v="1"/>
    <x v="1"/>
    <s v=""/>
    <x v="1"/>
    <x v="1"/>
    <n v="2236080"/>
  </r>
  <r>
    <s v="KL4069WAXF9"/>
    <x v="1"/>
    <x v="1"/>
    <x v="1"/>
    <x v="1"/>
    <x v="1"/>
    <x v="1"/>
    <x v="1"/>
    <x v="2"/>
    <s v=""/>
    <x v="1"/>
    <x v="1"/>
    <n v="2261490"/>
  </r>
  <r>
    <s v="KL4069WAWF9"/>
    <x v="1"/>
    <x v="1"/>
    <x v="1"/>
    <x v="1"/>
    <x v="1"/>
    <x v="1"/>
    <x v="1"/>
    <x v="3"/>
    <s v=""/>
    <x v="1"/>
    <x v="1"/>
    <n v="2310000"/>
  </r>
  <r>
    <s v="KL4069WAVF9"/>
    <x v="1"/>
    <x v="1"/>
    <x v="1"/>
    <x v="1"/>
    <x v="1"/>
    <x v="1"/>
    <x v="1"/>
    <x v="4"/>
    <s v=""/>
    <x v="1"/>
    <x v="1"/>
    <n v="2379300"/>
  </r>
  <r>
    <s v="KL4069WAYF8"/>
    <x v="2"/>
    <x v="1"/>
    <x v="1"/>
    <x v="1"/>
    <x v="1"/>
    <x v="1"/>
    <x v="1"/>
    <x v="1"/>
    <s v=""/>
    <x v="2"/>
    <x v="1"/>
    <n v="2633400"/>
  </r>
  <r>
    <s v="KL4069WAXF8"/>
    <x v="2"/>
    <x v="1"/>
    <x v="1"/>
    <x v="1"/>
    <x v="1"/>
    <x v="1"/>
    <x v="1"/>
    <x v="2"/>
    <s v=""/>
    <x v="2"/>
    <x v="1"/>
    <n v="2656500"/>
  </r>
  <r>
    <s v="KL4069WAWF8"/>
    <x v="2"/>
    <x v="1"/>
    <x v="1"/>
    <x v="1"/>
    <x v="1"/>
    <x v="1"/>
    <x v="1"/>
    <x v="3"/>
    <s v=""/>
    <x v="2"/>
    <x v="1"/>
    <n v="2702700"/>
  </r>
  <r>
    <s v="KL4069WAVF8"/>
    <x v="2"/>
    <x v="1"/>
    <x v="1"/>
    <x v="1"/>
    <x v="1"/>
    <x v="1"/>
    <x v="1"/>
    <x v="4"/>
    <s v=""/>
    <x v="2"/>
    <x v="1"/>
    <n v="2795100"/>
  </r>
  <r>
    <s v="KL4069WAUF9"/>
    <x v="1"/>
    <x v="1"/>
    <x v="1"/>
    <x v="1"/>
    <x v="1"/>
    <x v="1"/>
    <x v="1"/>
    <x v="5"/>
    <s v=""/>
    <x v="1"/>
    <x v="1"/>
    <n v="2841300"/>
  </r>
  <r>
    <s v="KL4069WAUF8"/>
    <x v="2"/>
    <x v="1"/>
    <x v="1"/>
    <x v="1"/>
    <x v="1"/>
    <x v="1"/>
    <x v="1"/>
    <x v="5"/>
    <s v=""/>
    <x v="2"/>
    <x v="1"/>
    <n v="3349500"/>
  </r>
  <r>
    <s v="KL4069WAYD9"/>
    <x v="3"/>
    <x v="1"/>
    <x v="1"/>
    <x v="1"/>
    <x v="1"/>
    <x v="1"/>
    <x v="1"/>
    <x v="1"/>
    <s v=""/>
    <x v="1"/>
    <x v="2"/>
    <n v="3580500"/>
  </r>
  <r>
    <s v="KL4069WAXD9"/>
    <x v="3"/>
    <x v="1"/>
    <x v="1"/>
    <x v="1"/>
    <x v="1"/>
    <x v="1"/>
    <x v="1"/>
    <x v="2"/>
    <s v=""/>
    <x v="1"/>
    <x v="2"/>
    <n v="3603600"/>
  </r>
  <r>
    <s v="KL4069WAWD9"/>
    <x v="3"/>
    <x v="1"/>
    <x v="1"/>
    <x v="1"/>
    <x v="1"/>
    <x v="1"/>
    <x v="1"/>
    <x v="3"/>
    <s v=""/>
    <x v="1"/>
    <x v="2"/>
    <n v="3696000"/>
  </r>
  <r>
    <s v="KL4069WATF9"/>
    <x v="1"/>
    <x v="1"/>
    <x v="1"/>
    <x v="1"/>
    <x v="1"/>
    <x v="1"/>
    <x v="1"/>
    <x v="6"/>
    <s v=""/>
    <x v="1"/>
    <x v="1"/>
    <n v="3765300"/>
  </r>
  <r>
    <s v="KL4069WAVD9"/>
    <x v="3"/>
    <x v="1"/>
    <x v="1"/>
    <x v="1"/>
    <x v="1"/>
    <x v="1"/>
    <x v="1"/>
    <x v="4"/>
    <s v=""/>
    <x v="1"/>
    <x v="2"/>
    <n v="3788400"/>
  </r>
  <r>
    <s v="KL4069WAYD8"/>
    <x v="4"/>
    <x v="1"/>
    <x v="1"/>
    <x v="1"/>
    <x v="1"/>
    <x v="1"/>
    <x v="1"/>
    <x v="1"/>
    <s v=""/>
    <x v="2"/>
    <x v="2"/>
    <n v="4204200"/>
  </r>
  <r>
    <s v="KL4069WAXD8"/>
    <x v="4"/>
    <x v="1"/>
    <x v="1"/>
    <x v="1"/>
    <x v="1"/>
    <x v="1"/>
    <x v="1"/>
    <x v="2"/>
    <s v=""/>
    <x v="2"/>
    <x v="2"/>
    <n v="4250400"/>
  </r>
  <r>
    <s v="KL4069WAWD8"/>
    <x v="4"/>
    <x v="1"/>
    <x v="1"/>
    <x v="1"/>
    <x v="1"/>
    <x v="1"/>
    <x v="1"/>
    <x v="3"/>
    <s v=""/>
    <x v="2"/>
    <x v="2"/>
    <n v="4342800"/>
  </r>
  <r>
    <s v="KL4069WATF8"/>
    <x v="2"/>
    <x v="1"/>
    <x v="1"/>
    <x v="1"/>
    <x v="1"/>
    <x v="1"/>
    <x v="1"/>
    <x v="6"/>
    <s v=""/>
    <x v="2"/>
    <x v="1"/>
    <n v="4435200"/>
  </r>
  <r>
    <s v="KL4069WAVD8"/>
    <x v="4"/>
    <x v="1"/>
    <x v="1"/>
    <x v="1"/>
    <x v="1"/>
    <x v="1"/>
    <x v="1"/>
    <x v="4"/>
    <s v=""/>
    <x v="2"/>
    <x v="2"/>
    <n v="4481400"/>
  </r>
  <r>
    <s v="KL4069WAUD9"/>
    <x v="3"/>
    <x v="1"/>
    <x v="1"/>
    <x v="1"/>
    <x v="1"/>
    <x v="1"/>
    <x v="1"/>
    <x v="5"/>
    <s v=""/>
    <x v="1"/>
    <x v="2"/>
    <n v="4550700"/>
  </r>
  <r>
    <s v="KL4069WAYT9"/>
    <x v="5"/>
    <x v="1"/>
    <x v="1"/>
    <x v="1"/>
    <x v="1"/>
    <x v="1"/>
    <x v="1"/>
    <x v="1"/>
    <s v=""/>
    <x v="1"/>
    <x v="3"/>
    <n v="5035800"/>
  </r>
  <r>
    <s v="KL4069WAXT9"/>
    <x v="5"/>
    <x v="1"/>
    <x v="1"/>
    <x v="1"/>
    <x v="1"/>
    <x v="1"/>
    <x v="1"/>
    <x v="2"/>
    <s v=""/>
    <x v="1"/>
    <x v="3"/>
    <n v="5082000"/>
  </r>
  <r>
    <s v="KL4069WAWT9"/>
    <x v="5"/>
    <x v="1"/>
    <x v="1"/>
    <x v="1"/>
    <x v="1"/>
    <x v="1"/>
    <x v="1"/>
    <x v="3"/>
    <s v=""/>
    <x v="1"/>
    <x v="3"/>
    <n v="5174400"/>
  </r>
  <r>
    <s v="KL4069WAUD8"/>
    <x v="4"/>
    <x v="1"/>
    <x v="1"/>
    <x v="1"/>
    <x v="1"/>
    <x v="1"/>
    <x v="1"/>
    <x v="5"/>
    <s v=""/>
    <x v="2"/>
    <x v="2"/>
    <n v="5359200"/>
  </r>
  <r>
    <s v="KL4069WAVT9"/>
    <x v="5"/>
    <x v="1"/>
    <x v="1"/>
    <x v="1"/>
    <x v="1"/>
    <x v="1"/>
    <x v="1"/>
    <x v="4"/>
    <s v=""/>
    <x v="1"/>
    <x v="3"/>
    <n v="5359200"/>
  </r>
  <r>
    <s v="KL4069WAYT8"/>
    <x v="6"/>
    <x v="1"/>
    <x v="1"/>
    <x v="1"/>
    <x v="1"/>
    <x v="1"/>
    <x v="1"/>
    <x v="1"/>
    <s v=""/>
    <x v="2"/>
    <x v="3"/>
    <n v="5913600"/>
  </r>
  <r>
    <s v="KL4069WAXT8"/>
    <x v="6"/>
    <x v="1"/>
    <x v="1"/>
    <x v="1"/>
    <x v="1"/>
    <x v="1"/>
    <x v="1"/>
    <x v="2"/>
    <s v=""/>
    <x v="2"/>
    <x v="3"/>
    <n v="5982900"/>
  </r>
  <r>
    <s v="KL4069WATD9"/>
    <x v="3"/>
    <x v="1"/>
    <x v="1"/>
    <x v="1"/>
    <x v="1"/>
    <x v="1"/>
    <x v="1"/>
    <x v="6"/>
    <s v=""/>
    <x v="1"/>
    <x v="2"/>
    <n v="6029100"/>
  </r>
  <r>
    <s v="KL4069WAWT8"/>
    <x v="6"/>
    <x v="1"/>
    <x v="1"/>
    <x v="1"/>
    <x v="1"/>
    <x v="1"/>
    <x v="1"/>
    <x v="3"/>
    <s v=""/>
    <x v="2"/>
    <x v="3"/>
    <n v="6098400"/>
  </r>
  <r>
    <s v="KL4069WAVT8"/>
    <x v="6"/>
    <x v="1"/>
    <x v="1"/>
    <x v="1"/>
    <x v="1"/>
    <x v="1"/>
    <x v="1"/>
    <x v="4"/>
    <s v=""/>
    <x v="2"/>
    <x v="3"/>
    <n v="6283200"/>
  </r>
  <r>
    <s v="KL4069WAUT9"/>
    <x v="5"/>
    <x v="1"/>
    <x v="1"/>
    <x v="1"/>
    <x v="1"/>
    <x v="1"/>
    <x v="1"/>
    <x v="5"/>
    <s v=""/>
    <x v="1"/>
    <x v="3"/>
    <n v="6398700"/>
  </r>
  <r>
    <s v="KL4069WATD8"/>
    <x v="4"/>
    <x v="1"/>
    <x v="1"/>
    <x v="1"/>
    <x v="1"/>
    <x v="1"/>
    <x v="1"/>
    <x v="6"/>
    <s v=""/>
    <x v="2"/>
    <x v="2"/>
    <n v="7091700"/>
  </r>
  <r>
    <s v="KL4069WAUT8"/>
    <x v="6"/>
    <x v="1"/>
    <x v="1"/>
    <x v="1"/>
    <x v="1"/>
    <x v="1"/>
    <x v="1"/>
    <x v="5"/>
    <s v=""/>
    <x v="2"/>
    <x v="3"/>
    <n v="7530600"/>
  </r>
  <r>
    <s v="KL4069WATT9"/>
    <x v="5"/>
    <x v="1"/>
    <x v="1"/>
    <x v="1"/>
    <x v="1"/>
    <x v="1"/>
    <x v="1"/>
    <x v="6"/>
    <s v=""/>
    <x v="1"/>
    <x v="3"/>
    <n v="8477700"/>
  </r>
  <r>
    <s v="KL4069WATT8"/>
    <x v="6"/>
    <x v="1"/>
    <x v="1"/>
    <x v="1"/>
    <x v="1"/>
    <x v="1"/>
    <x v="1"/>
    <x v="6"/>
    <s v=""/>
    <x v="2"/>
    <x v="3"/>
    <n v="9979200"/>
  </r>
  <r>
    <s v="KL4065WAYF9"/>
    <x v="7"/>
    <x v="1"/>
    <x v="2"/>
    <x v="2"/>
    <x v="1"/>
    <x v="1"/>
    <x v="1"/>
    <x v="1"/>
    <s v=""/>
    <x v="1"/>
    <x v="1"/>
    <n v="448140"/>
  </r>
  <r>
    <s v="KL4065WAXF9"/>
    <x v="7"/>
    <x v="1"/>
    <x v="2"/>
    <x v="2"/>
    <x v="1"/>
    <x v="1"/>
    <x v="1"/>
    <x v="2"/>
    <s v=""/>
    <x v="1"/>
    <x v="1"/>
    <n v="471240"/>
  </r>
  <r>
    <s v="KL4065WAWF9"/>
    <x v="7"/>
    <x v="1"/>
    <x v="2"/>
    <x v="2"/>
    <x v="1"/>
    <x v="1"/>
    <x v="1"/>
    <x v="3"/>
    <s v=""/>
    <x v="1"/>
    <x v="1"/>
    <n v="559020"/>
  </r>
  <r>
    <s v="KL4065WAYF8"/>
    <x v="8"/>
    <x v="1"/>
    <x v="2"/>
    <x v="2"/>
    <x v="1"/>
    <x v="1"/>
    <x v="1"/>
    <x v="1"/>
    <s v=""/>
    <x v="2"/>
    <x v="1"/>
    <n v="559020"/>
  </r>
  <r>
    <s v="KL4065WAXF8"/>
    <x v="8"/>
    <x v="1"/>
    <x v="2"/>
    <x v="2"/>
    <x v="1"/>
    <x v="1"/>
    <x v="1"/>
    <x v="2"/>
    <s v=""/>
    <x v="2"/>
    <x v="1"/>
    <n v="586740"/>
  </r>
  <r>
    <s v="KL4065WAVF9"/>
    <x v="7"/>
    <x v="1"/>
    <x v="2"/>
    <x v="2"/>
    <x v="1"/>
    <x v="1"/>
    <x v="1"/>
    <x v="4"/>
    <s v=""/>
    <x v="1"/>
    <x v="1"/>
    <n v="605220"/>
  </r>
  <r>
    <s v="KL4065WAWF8"/>
    <x v="8"/>
    <x v="1"/>
    <x v="2"/>
    <x v="2"/>
    <x v="1"/>
    <x v="1"/>
    <x v="1"/>
    <x v="3"/>
    <s v=""/>
    <x v="2"/>
    <x v="1"/>
    <n v="699930"/>
  </r>
  <r>
    <s v="KL4065WAUF9"/>
    <x v="7"/>
    <x v="1"/>
    <x v="2"/>
    <x v="2"/>
    <x v="1"/>
    <x v="1"/>
    <x v="1"/>
    <x v="5"/>
    <s v=""/>
    <x v="1"/>
    <x v="1"/>
    <n v="716100"/>
  </r>
  <r>
    <s v="KL4065WATF9"/>
    <x v="7"/>
    <x v="1"/>
    <x v="2"/>
    <x v="2"/>
    <x v="1"/>
    <x v="1"/>
    <x v="1"/>
    <x v="6"/>
    <s v=""/>
    <x v="1"/>
    <x v="1"/>
    <n v="732900"/>
  </r>
  <r>
    <s v="KL4065WAYD9"/>
    <x v="9"/>
    <x v="1"/>
    <x v="2"/>
    <x v="2"/>
    <x v="1"/>
    <x v="1"/>
    <x v="1"/>
    <x v="1"/>
    <s v=""/>
    <x v="1"/>
    <x v="2"/>
    <n v="736890"/>
  </r>
  <r>
    <s v="KL4065WAVF8"/>
    <x v="8"/>
    <x v="1"/>
    <x v="2"/>
    <x v="2"/>
    <x v="1"/>
    <x v="1"/>
    <x v="1"/>
    <x v="4"/>
    <s v=""/>
    <x v="2"/>
    <x v="1"/>
    <n v="755370"/>
  </r>
  <r>
    <s v="KL4065WAXD9"/>
    <x v="9"/>
    <x v="1"/>
    <x v="2"/>
    <x v="2"/>
    <x v="1"/>
    <x v="1"/>
    <x v="1"/>
    <x v="2"/>
    <s v=""/>
    <x v="1"/>
    <x v="2"/>
    <n v="776160"/>
  </r>
  <r>
    <s v="KL4065WARF9"/>
    <x v="7"/>
    <x v="1"/>
    <x v="2"/>
    <x v="2"/>
    <x v="1"/>
    <x v="1"/>
    <x v="1"/>
    <x v="7"/>
    <s v=""/>
    <x v="1"/>
    <x v="1"/>
    <n v="812700"/>
  </r>
  <r>
    <s v="KL4065WASF9"/>
    <x v="7"/>
    <x v="1"/>
    <x v="2"/>
    <x v="2"/>
    <x v="1"/>
    <x v="1"/>
    <x v="1"/>
    <x v="8"/>
    <s v=""/>
    <x v="1"/>
    <x v="1"/>
    <n v="812700"/>
  </r>
  <r>
    <s v="KL4065WAYD8"/>
    <x v="10"/>
    <x v="1"/>
    <x v="2"/>
    <x v="2"/>
    <x v="1"/>
    <x v="1"/>
    <x v="1"/>
    <x v="1"/>
    <s v=""/>
    <x v="2"/>
    <x v="2"/>
    <n v="838530"/>
  </r>
  <r>
    <s v="KL4065WAXD8"/>
    <x v="10"/>
    <x v="1"/>
    <x v="2"/>
    <x v="2"/>
    <x v="1"/>
    <x v="1"/>
    <x v="1"/>
    <x v="2"/>
    <s v=""/>
    <x v="2"/>
    <x v="2"/>
    <n v="880110"/>
  </r>
  <r>
    <s v="KL4065WAUF8"/>
    <x v="8"/>
    <x v="1"/>
    <x v="2"/>
    <x v="2"/>
    <x v="1"/>
    <x v="1"/>
    <x v="1"/>
    <x v="5"/>
    <s v=""/>
    <x v="2"/>
    <x v="1"/>
    <n v="893970"/>
  </r>
  <r>
    <s v="KL4065WAYT9"/>
    <x v="11"/>
    <x v="1"/>
    <x v="2"/>
    <x v="2"/>
    <x v="1"/>
    <x v="1"/>
    <x v="1"/>
    <x v="1"/>
    <s v=""/>
    <x v="1"/>
    <x v="3"/>
    <n v="910140"/>
  </r>
  <r>
    <s v="KL4065WAQF9"/>
    <x v="7"/>
    <x v="1"/>
    <x v="2"/>
    <x v="2"/>
    <x v="1"/>
    <x v="1"/>
    <x v="1"/>
    <x v="9"/>
    <s v=""/>
    <x v="1"/>
    <x v="1"/>
    <n v="915600"/>
  </r>
  <r>
    <s v="KL4065WAWD9"/>
    <x v="9"/>
    <x v="1"/>
    <x v="2"/>
    <x v="2"/>
    <x v="1"/>
    <x v="1"/>
    <x v="1"/>
    <x v="3"/>
    <s v=""/>
    <x v="1"/>
    <x v="2"/>
    <n v="921690"/>
  </r>
  <r>
    <s v="KL4065WAXT9"/>
    <x v="11"/>
    <x v="1"/>
    <x v="2"/>
    <x v="2"/>
    <x v="1"/>
    <x v="1"/>
    <x v="1"/>
    <x v="2"/>
    <s v=""/>
    <x v="1"/>
    <x v="3"/>
    <n v="956340"/>
  </r>
  <r>
    <s v="KL4065WAVD9"/>
    <x v="9"/>
    <x v="1"/>
    <x v="2"/>
    <x v="2"/>
    <x v="1"/>
    <x v="1"/>
    <x v="1"/>
    <x v="4"/>
    <s v=""/>
    <x v="1"/>
    <x v="2"/>
    <n v="995610"/>
  </r>
  <r>
    <s v="KL4065WATF8"/>
    <x v="8"/>
    <x v="1"/>
    <x v="2"/>
    <x v="2"/>
    <x v="1"/>
    <x v="1"/>
    <x v="1"/>
    <x v="6"/>
    <s v=""/>
    <x v="2"/>
    <x v="1"/>
    <n v="1007160"/>
  </r>
  <r>
    <s v="KL4065WAYT8"/>
    <x v="12"/>
    <x v="1"/>
    <x v="2"/>
    <x v="2"/>
    <x v="1"/>
    <x v="1"/>
    <x v="1"/>
    <x v="1"/>
    <s v=""/>
    <x v="2"/>
    <x v="3"/>
    <n v="1034880"/>
  </r>
  <r>
    <s v="KL4065WAPF9"/>
    <x v="7"/>
    <x v="1"/>
    <x v="2"/>
    <x v="2"/>
    <x v="1"/>
    <x v="1"/>
    <x v="1"/>
    <x v="10"/>
    <s v=""/>
    <x v="1"/>
    <x v="1"/>
    <n v="1037400"/>
  </r>
  <r>
    <s v="KL4065WAWD8"/>
    <x v="10"/>
    <x v="1"/>
    <x v="2"/>
    <x v="2"/>
    <x v="1"/>
    <x v="1"/>
    <x v="1"/>
    <x v="3"/>
    <s v=""/>
    <x v="2"/>
    <x v="2"/>
    <n v="1046430"/>
  </r>
  <r>
    <s v="KL4065WAXT8"/>
    <x v="12"/>
    <x v="1"/>
    <x v="2"/>
    <x v="2"/>
    <x v="1"/>
    <x v="1"/>
    <x v="1"/>
    <x v="2"/>
    <s v=""/>
    <x v="2"/>
    <x v="3"/>
    <n v="1085700"/>
  </r>
  <r>
    <s v="KL4065WAEF9"/>
    <x v="7"/>
    <x v="1"/>
    <x v="2"/>
    <x v="2"/>
    <x v="1"/>
    <x v="1"/>
    <x v="1"/>
    <x v="11"/>
    <s v=""/>
    <x v="1"/>
    <x v="1"/>
    <n v="1117200"/>
  </r>
  <r>
    <s v="KL4065WAKF9"/>
    <x v="7"/>
    <x v="1"/>
    <x v="2"/>
    <x v="2"/>
    <x v="1"/>
    <x v="1"/>
    <x v="1"/>
    <x v="0"/>
    <s v=""/>
    <x v="1"/>
    <x v="1"/>
    <n v="1117200"/>
  </r>
  <r>
    <s v="KL4065WAMF9"/>
    <x v="7"/>
    <x v="1"/>
    <x v="2"/>
    <x v="2"/>
    <x v="1"/>
    <x v="1"/>
    <x v="1"/>
    <x v="12"/>
    <s v=""/>
    <x v="1"/>
    <x v="1"/>
    <n v="1117200"/>
  </r>
  <r>
    <s v="KL4065WANF9"/>
    <x v="7"/>
    <x v="1"/>
    <x v="2"/>
    <x v="2"/>
    <x v="1"/>
    <x v="1"/>
    <x v="1"/>
    <x v="13"/>
    <s v=""/>
    <x v="1"/>
    <x v="1"/>
    <n v="1117200"/>
  </r>
  <r>
    <s v="KL4065WARF8"/>
    <x v="8"/>
    <x v="1"/>
    <x v="2"/>
    <x v="2"/>
    <x v="1"/>
    <x v="1"/>
    <x v="1"/>
    <x v="7"/>
    <s v=""/>
    <x v="2"/>
    <x v="1"/>
    <n v="1118040"/>
  </r>
  <r>
    <s v="KL4065WASF8"/>
    <x v="8"/>
    <x v="1"/>
    <x v="2"/>
    <x v="2"/>
    <x v="1"/>
    <x v="1"/>
    <x v="1"/>
    <x v="8"/>
    <s v=""/>
    <x v="2"/>
    <x v="1"/>
    <n v="1118040"/>
  </r>
  <r>
    <s v="KL4065WAVD8"/>
    <x v="10"/>
    <x v="1"/>
    <x v="2"/>
    <x v="2"/>
    <x v="1"/>
    <x v="1"/>
    <x v="1"/>
    <x v="4"/>
    <s v=""/>
    <x v="2"/>
    <x v="2"/>
    <n v="1134210"/>
  </r>
  <r>
    <s v="KL4065WAWT9"/>
    <x v="11"/>
    <x v="1"/>
    <x v="2"/>
    <x v="2"/>
    <x v="1"/>
    <x v="1"/>
    <x v="1"/>
    <x v="3"/>
    <s v=""/>
    <x v="1"/>
    <x v="3"/>
    <n v="1138830"/>
  </r>
  <r>
    <s v="KL4065WAUD9"/>
    <x v="9"/>
    <x v="1"/>
    <x v="2"/>
    <x v="2"/>
    <x v="1"/>
    <x v="1"/>
    <x v="1"/>
    <x v="5"/>
    <s v=""/>
    <x v="1"/>
    <x v="2"/>
    <n v="1182720"/>
  </r>
  <r>
    <s v="KL4065WATD9"/>
    <x v="9"/>
    <x v="1"/>
    <x v="2"/>
    <x v="2"/>
    <x v="1"/>
    <x v="1"/>
    <x v="1"/>
    <x v="6"/>
    <s v=""/>
    <x v="1"/>
    <x v="2"/>
    <n v="1207500"/>
  </r>
  <r>
    <s v="KL4065WAVT9"/>
    <x v="11"/>
    <x v="1"/>
    <x v="2"/>
    <x v="2"/>
    <x v="1"/>
    <x v="1"/>
    <x v="1"/>
    <x v="4"/>
    <s v=""/>
    <x v="1"/>
    <x v="3"/>
    <n v="1228920"/>
  </r>
  <r>
    <s v="KL4065WAQF8"/>
    <x v="8"/>
    <x v="1"/>
    <x v="2"/>
    <x v="2"/>
    <x v="1"/>
    <x v="1"/>
    <x v="1"/>
    <x v="9"/>
    <s v=""/>
    <x v="2"/>
    <x v="1"/>
    <n v="1258950"/>
  </r>
  <r>
    <s v="KL4065WAWT8"/>
    <x v="12"/>
    <x v="1"/>
    <x v="2"/>
    <x v="2"/>
    <x v="1"/>
    <x v="1"/>
    <x v="1"/>
    <x v="3"/>
    <s v=""/>
    <x v="2"/>
    <x v="3"/>
    <n v="1293600"/>
  </r>
  <r>
    <s v="KL4065WARD9"/>
    <x v="9"/>
    <x v="1"/>
    <x v="2"/>
    <x v="2"/>
    <x v="1"/>
    <x v="1"/>
    <x v="1"/>
    <x v="7"/>
    <s v=""/>
    <x v="1"/>
    <x v="2"/>
    <n v="1341900"/>
  </r>
  <r>
    <s v="KL4065WASD9"/>
    <x v="9"/>
    <x v="1"/>
    <x v="2"/>
    <x v="2"/>
    <x v="1"/>
    <x v="1"/>
    <x v="1"/>
    <x v="8"/>
    <s v=""/>
    <x v="1"/>
    <x v="2"/>
    <n v="1341900"/>
  </r>
  <r>
    <s v="KL4065WAUD8"/>
    <x v="10"/>
    <x v="1"/>
    <x v="2"/>
    <x v="2"/>
    <x v="1"/>
    <x v="1"/>
    <x v="1"/>
    <x v="5"/>
    <s v=""/>
    <x v="2"/>
    <x v="2"/>
    <n v="1342110"/>
  </r>
  <r>
    <s v="KL4065WAYR9"/>
    <x v="13"/>
    <x v="1"/>
    <x v="2"/>
    <x v="2"/>
    <x v="1"/>
    <x v="1"/>
    <x v="1"/>
    <x v="1"/>
    <s v=""/>
    <x v="1"/>
    <x v="4"/>
    <n v="1376760"/>
  </r>
  <r>
    <s v="KL4065WAVT8"/>
    <x v="12"/>
    <x v="1"/>
    <x v="2"/>
    <x v="2"/>
    <x v="1"/>
    <x v="1"/>
    <x v="1"/>
    <x v="4"/>
    <s v=""/>
    <x v="2"/>
    <x v="3"/>
    <n v="1395240"/>
  </r>
  <r>
    <s v="KL4065WAPF8"/>
    <x v="8"/>
    <x v="1"/>
    <x v="2"/>
    <x v="2"/>
    <x v="1"/>
    <x v="1"/>
    <x v="1"/>
    <x v="10"/>
    <s v=""/>
    <x v="2"/>
    <x v="1"/>
    <n v="1425270"/>
  </r>
  <r>
    <s v="KL4065WAXR9"/>
    <x v="13"/>
    <x v="1"/>
    <x v="2"/>
    <x v="2"/>
    <x v="1"/>
    <x v="1"/>
    <x v="1"/>
    <x v="2"/>
    <s v=""/>
    <x v="1"/>
    <x v="4"/>
    <n v="1446060"/>
  </r>
  <r>
    <s v="KL4065WAUT9"/>
    <x v="11"/>
    <x v="1"/>
    <x v="2"/>
    <x v="2"/>
    <x v="1"/>
    <x v="1"/>
    <x v="1"/>
    <x v="5"/>
    <s v=""/>
    <x v="1"/>
    <x v="3"/>
    <n v="1455300"/>
  </r>
  <r>
    <s v="KL4065WATT9"/>
    <x v="11"/>
    <x v="1"/>
    <x v="2"/>
    <x v="2"/>
    <x v="1"/>
    <x v="1"/>
    <x v="1"/>
    <x v="6"/>
    <s v=""/>
    <x v="1"/>
    <x v="3"/>
    <n v="1491000"/>
  </r>
  <r>
    <s v="KL4065WAQD9"/>
    <x v="9"/>
    <x v="1"/>
    <x v="2"/>
    <x v="2"/>
    <x v="1"/>
    <x v="1"/>
    <x v="1"/>
    <x v="9"/>
    <s v=""/>
    <x v="1"/>
    <x v="2"/>
    <n v="1507800"/>
  </r>
  <r>
    <s v="KL4065WATD8"/>
    <x v="10"/>
    <x v="1"/>
    <x v="2"/>
    <x v="2"/>
    <x v="1"/>
    <x v="1"/>
    <x v="1"/>
    <x v="6"/>
    <s v=""/>
    <x v="2"/>
    <x v="2"/>
    <n v="1508430"/>
  </r>
  <r>
    <s v="KL4065WAEF8"/>
    <x v="8"/>
    <x v="1"/>
    <x v="2"/>
    <x v="2"/>
    <x v="1"/>
    <x v="1"/>
    <x v="1"/>
    <x v="11"/>
    <s v=""/>
    <x v="2"/>
    <x v="1"/>
    <n v="1538460"/>
  </r>
  <r>
    <s v="KL4065WAKF8"/>
    <x v="8"/>
    <x v="1"/>
    <x v="2"/>
    <x v="2"/>
    <x v="1"/>
    <x v="1"/>
    <x v="1"/>
    <x v="0"/>
    <s v=""/>
    <x v="2"/>
    <x v="1"/>
    <n v="1538460"/>
  </r>
  <r>
    <s v="KL4065WAMF8"/>
    <x v="8"/>
    <x v="1"/>
    <x v="2"/>
    <x v="2"/>
    <x v="1"/>
    <x v="1"/>
    <x v="1"/>
    <x v="12"/>
    <s v=""/>
    <x v="2"/>
    <x v="1"/>
    <n v="1538460"/>
  </r>
  <r>
    <s v="KL4065WANF8"/>
    <x v="8"/>
    <x v="1"/>
    <x v="2"/>
    <x v="2"/>
    <x v="1"/>
    <x v="1"/>
    <x v="1"/>
    <x v="13"/>
    <s v=""/>
    <x v="2"/>
    <x v="1"/>
    <n v="1538460"/>
  </r>
  <r>
    <s v="KL4065WAYR8"/>
    <x v="14"/>
    <x v="1"/>
    <x v="2"/>
    <x v="2"/>
    <x v="1"/>
    <x v="1"/>
    <x v="1"/>
    <x v="1"/>
    <s v=""/>
    <x v="2"/>
    <x v="4"/>
    <n v="1566180"/>
  </r>
  <r>
    <s v="KL4065WAYX9"/>
    <x v="15"/>
    <x v="1"/>
    <x v="2"/>
    <x v="2"/>
    <x v="1"/>
    <x v="1"/>
    <x v="1"/>
    <x v="1"/>
    <s v=""/>
    <x v="1"/>
    <x v="5"/>
    <n v="1575420"/>
  </r>
  <r>
    <s v="KL4065WAXR8"/>
    <x v="14"/>
    <x v="1"/>
    <x v="2"/>
    <x v="2"/>
    <x v="1"/>
    <x v="1"/>
    <x v="1"/>
    <x v="2"/>
    <s v=""/>
    <x v="2"/>
    <x v="4"/>
    <n v="1644720"/>
  </r>
  <r>
    <s v="KL4065WAXX9"/>
    <x v="15"/>
    <x v="1"/>
    <x v="2"/>
    <x v="2"/>
    <x v="1"/>
    <x v="1"/>
    <x v="1"/>
    <x v="2"/>
    <s v=""/>
    <x v="1"/>
    <x v="5"/>
    <n v="1651650"/>
  </r>
  <r>
    <s v="KL4065WAUT8"/>
    <x v="12"/>
    <x v="1"/>
    <x v="2"/>
    <x v="2"/>
    <x v="1"/>
    <x v="1"/>
    <x v="1"/>
    <x v="5"/>
    <s v=""/>
    <x v="2"/>
    <x v="3"/>
    <n v="1653960"/>
  </r>
  <r>
    <s v="KL4065WART9"/>
    <x v="11"/>
    <x v="1"/>
    <x v="2"/>
    <x v="2"/>
    <x v="1"/>
    <x v="1"/>
    <x v="1"/>
    <x v="7"/>
    <s v=""/>
    <x v="1"/>
    <x v="3"/>
    <n v="1654800"/>
  </r>
  <r>
    <s v="KL4065WAST9"/>
    <x v="11"/>
    <x v="1"/>
    <x v="2"/>
    <x v="2"/>
    <x v="1"/>
    <x v="1"/>
    <x v="1"/>
    <x v="8"/>
    <s v=""/>
    <x v="1"/>
    <x v="3"/>
    <n v="1654800"/>
  </r>
  <r>
    <s v="KL4065WARD8"/>
    <x v="10"/>
    <x v="1"/>
    <x v="2"/>
    <x v="2"/>
    <x v="1"/>
    <x v="1"/>
    <x v="1"/>
    <x v="7"/>
    <s v=""/>
    <x v="2"/>
    <x v="2"/>
    <n v="1677060"/>
  </r>
  <r>
    <s v="KL4065WASD8"/>
    <x v="10"/>
    <x v="1"/>
    <x v="2"/>
    <x v="2"/>
    <x v="1"/>
    <x v="1"/>
    <x v="1"/>
    <x v="8"/>
    <s v=""/>
    <x v="2"/>
    <x v="2"/>
    <n v="1677060"/>
  </r>
  <r>
    <s v="KL4065WAPD9"/>
    <x v="9"/>
    <x v="1"/>
    <x v="2"/>
    <x v="2"/>
    <x v="1"/>
    <x v="1"/>
    <x v="1"/>
    <x v="10"/>
    <s v=""/>
    <x v="1"/>
    <x v="2"/>
    <n v="1711500"/>
  </r>
  <r>
    <s v="KL4065WAWR9"/>
    <x v="13"/>
    <x v="1"/>
    <x v="2"/>
    <x v="2"/>
    <x v="1"/>
    <x v="1"/>
    <x v="1"/>
    <x v="3"/>
    <s v=""/>
    <x v="1"/>
    <x v="4"/>
    <n v="1723260"/>
  </r>
  <r>
    <s v="KL4065WAYX8"/>
    <x v="16"/>
    <x v="1"/>
    <x v="2"/>
    <x v="2"/>
    <x v="1"/>
    <x v="1"/>
    <x v="1"/>
    <x v="1"/>
    <s v=""/>
    <x v="2"/>
    <x v="5"/>
    <n v="1787940"/>
  </r>
  <r>
    <s v="KL4065WAED9"/>
    <x v="9"/>
    <x v="1"/>
    <x v="2"/>
    <x v="2"/>
    <x v="1"/>
    <x v="1"/>
    <x v="1"/>
    <x v="11"/>
    <s v=""/>
    <x v="1"/>
    <x v="2"/>
    <n v="1845900"/>
  </r>
  <r>
    <s v="KL4065WAKD9"/>
    <x v="9"/>
    <x v="1"/>
    <x v="2"/>
    <x v="2"/>
    <x v="1"/>
    <x v="1"/>
    <x v="1"/>
    <x v="0"/>
    <s v=""/>
    <x v="1"/>
    <x v="2"/>
    <n v="1845900"/>
  </r>
  <r>
    <s v="KL4065WAMD9"/>
    <x v="9"/>
    <x v="1"/>
    <x v="2"/>
    <x v="2"/>
    <x v="1"/>
    <x v="1"/>
    <x v="1"/>
    <x v="12"/>
    <s v=""/>
    <x v="1"/>
    <x v="2"/>
    <n v="1845900"/>
  </r>
  <r>
    <s v="KL4065WAND9"/>
    <x v="9"/>
    <x v="1"/>
    <x v="2"/>
    <x v="2"/>
    <x v="1"/>
    <x v="1"/>
    <x v="1"/>
    <x v="13"/>
    <s v=""/>
    <x v="1"/>
    <x v="2"/>
    <n v="1845900"/>
  </r>
  <r>
    <s v="KL4065WAVR9"/>
    <x v="13"/>
    <x v="1"/>
    <x v="2"/>
    <x v="2"/>
    <x v="1"/>
    <x v="1"/>
    <x v="1"/>
    <x v="4"/>
    <s v=""/>
    <x v="1"/>
    <x v="4"/>
    <n v="1859550"/>
  </r>
  <r>
    <s v="KL4065WATT8"/>
    <x v="12"/>
    <x v="1"/>
    <x v="2"/>
    <x v="2"/>
    <x v="1"/>
    <x v="1"/>
    <x v="1"/>
    <x v="6"/>
    <s v=""/>
    <x v="2"/>
    <x v="3"/>
    <n v="1861860"/>
  </r>
  <r>
    <s v="KL4065WAQT9"/>
    <x v="11"/>
    <x v="1"/>
    <x v="2"/>
    <x v="2"/>
    <x v="1"/>
    <x v="1"/>
    <x v="1"/>
    <x v="9"/>
    <s v=""/>
    <x v="1"/>
    <x v="3"/>
    <n v="1862700"/>
  </r>
  <r>
    <s v="KL4065WAXX8"/>
    <x v="16"/>
    <x v="1"/>
    <x v="2"/>
    <x v="2"/>
    <x v="1"/>
    <x v="1"/>
    <x v="1"/>
    <x v="2"/>
    <s v=""/>
    <x v="2"/>
    <x v="5"/>
    <n v="1878030"/>
  </r>
  <r>
    <s v="KL4065WAQD8"/>
    <x v="10"/>
    <x v="1"/>
    <x v="2"/>
    <x v="2"/>
    <x v="1"/>
    <x v="1"/>
    <x v="1"/>
    <x v="9"/>
    <s v=""/>
    <x v="2"/>
    <x v="2"/>
    <n v="1884960"/>
  </r>
  <r>
    <s v="KL4065WAWR8"/>
    <x v="14"/>
    <x v="1"/>
    <x v="2"/>
    <x v="2"/>
    <x v="1"/>
    <x v="1"/>
    <x v="1"/>
    <x v="3"/>
    <s v=""/>
    <x v="2"/>
    <x v="4"/>
    <n v="1956570"/>
  </r>
  <r>
    <s v="KL4065WAWX9"/>
    <x v="15"/>
    <x v="1"/>
    <x v="2"/>
    <x v="2"/>
    <x v="1"/>
    <x v="1"/>
    <x v="1"/>
    <x v="3"/>
    <s v=""/>
    <x v="1"/>
    <x v="5"/>
    <n v="1965810"/>
  </r>
  <r>
    <s v="KL4065WART8"/>
    <x v="12"/>
    <x v="1"/>
    <x v="2"/>
    <x v="2"/>
    <x v="1"/>
    <x v="1"/>
    <x v="1"/>
    <x v="7"/>
    <s v=""/>
    <x v="2"/>
    <x v="3"/>
    <n v="2067450"/>
  </r>
  <r>
    <s v="KL4065WAST8"/>
    <x v="12"/>
    <x v="1"/>
    <x v="2"/>
    <x v="2"/>
    <x v="1"/>
    <x v="1"/>
    <x v="1"/>
    <x v="8"/>
    <s v=""/>
    <x v="2"/>
    <x v="3"/>
    <n v="2067450"/>
  </r>
  <r>
    <s v="KL4065WAPT9"/>
    <x v="11"/>
    <x v="1"/>
    <x v="2"/>
    <x v="2"/>
    <x v="1"/>
    <x v="1"/>
    <x v="1"/>
    <x v="10"/>
    <s v=""/>
    <x v="1"/>
    <x v="3"/>
    <n v="2100000"/>
  </r>
  <r>
    <s v="KL4065WAVR8"/>
    <x v="14"/>
    <x v="1"/>
    <x v="2"/>
    <x v="2"/>
    <x v="1"/>
    <x v="1"/>
    <x v="1"/>
    <x v="4"/>
    <s v=""/>
    <x v="2"/>
    <x v="4"/>
    <n v="2113650"/>
  </r>
  <r>
    <s v="KL4065WAVX9"/>
    <x v="15"/>
    <x v="1"/>
    <x v="2"/>
    <x v="2"/>
    <x v="1"/>
    <x v="1"/>
    <x v="1"/>
    <x v="4"/>
    <s v=""/>
    <x v="1"/>
    <x v="5"/>
    <n v="2125200"/>
  </r>
  <r>
    <s v="KL4065WAPD8"/>
    <x v="10"/>
    <x v="1"/>
    <x v="2"/>
    <x v="2"/>
    <x v="1"/>
    <x v="1"/>
    <x v="1"/>
    <x v="10"/>
    <s v=""/>
    <x v="2"/>
    <x v="2"/>
    <n v="2136750"/>
  </r>
  <r>
    <s v="KL4065WAUR9"/>
    <x v="13"/>
    <x v="1"/>
    <x v="2"/>
    <x v="2"/>
    <x v="1"/>
    <x v="1"/>
    <x v="1"/>
    <x v="5"/>
    <s v=""/>
    <x v="1"/>
    <x v="4"/>
    <n v="2203740"/>
  </r>
  <r>
    <s v="KL4065WAWX8"/>
    <x v="16"/>
    <x v="1"/>
    <x v="2"/>
    <x v="2"/>
    <x v="1"/>
    <x v="1"/>
    <x v="1"/>
    <x v="3"/>
    <s v=""/>
    <x v="2"/>
    <x v="5"/>
    <n v="2236080"/>
  </r>
  <r>
    <s v="KL4065WATR9"/>
    <x v="13"/>
    <x v="1"/>
    <x v="2"/>
    <x v="2"/>
    <x v="1"/>
    <x v="1"/>
    <x v="1"/>
    <x v="6"/>
    <s v=""/>
    <x v="1"/>
    <x v="4"/>
    <n v="2247000"/>
  </r>
  <r>
    <s v="KL4065WAET9"/>
    <x v="11"/>
    <x v="1"/>
    <x v="2"/>
    <x v="2"/>
    <x v="1"/>
    <x v="1"/>
    <x v="1"/>
    <x v="11"/>
    <s v=""/>
    <x v="1"/>
    <x v="3"/>
    <n v="2268000"/>
  </r>
  <r>
    <s v="KL4065WAKT9"/>
    <x v="11"/>
    <x v="1"/>
    <x v="2"/>
    <x v="2"/>
    <x v="1"/>
    <x v="1"/>
    <x v="1"/>
    <x v="0"/>
    <s v=""/>
    <x v="1"/>
    <x v="3"/>
    <n v="2268000"/>
  </r>
  <r>
    <s v="KL4065WAMT9"/>
    <x v="11"/>
    <x v="1"/>
    <x v="2"/>
    <x v="2"/>
    <x v="1"/>
    <x v="1"/>
    <x v="1"/>
    <x v="12"/>
    <s v=""/>
    <x v="1"/>
    <x v="3"/>
    <n v="2268000"/>
  </r>
  <r>
    <s v="KL4065WANT9"/>
    <x v="11"/>
    <x v="1"/>
    <x v="2"/>
    <x v="2"/>
    <x v="1"/>
    <x v="1"/>
    <x v="1"/>
    <x v="13"/>
    <s v=""/>
    <x v="1"/>
    <x v="3"/>
    <n v="2268000"/>
  </r>
  <r>
    <s v="KL4065WAED8"/>
    <x v="10"/>
    <x v="1"/>
    <x v="2"/>
    <x v="2"/>
    <x v="1"/>
    <x v="1"/>
    <x v="1"/>
    <x v="11"/>
    <s v=""/>
    <x v="2"/>
    <x v="2"/>
    <n v="2310000"/>
  </r>
  <r>
    <s v="KL4065WAKD8"/>
    <x v="10"/>
    <x v="1"/>
    <x v="2"/>
    <x v="2"/>
    <x v="1"/>
    <x v="1"/>
    <x v="1"/>
    <x v="0"/>
    <s v=""/>
    <x v="2"/>
    <x v="2"/>
    <n v="2310000"/>
  </r>
  <r>
    <s v="KL4065WAMD8"/>
    <x v="10"/>
    <x v="1"/>
    <x v="2"/>
    <x v="2"/>
    <x v="1"/>
    <x v="1"/>
    <x v="1"/>
    <x v="12"/>
    <s v=""/>
    <x v="2"/>
    <x v="2"/>
    <n v="2310000"/>
  </r>
  <r>
    <s v="KL4065WAND8"/>
    <x v="10"/>
    <x v="1"/>
    <x v="2"/>
    <x v="2"/>
    <x v="1"/>
    <x v="1"/>
    <x v="1"/>
    <x v="13"/>
    <s v=""/>
    <x v="2"/>
    <x v="2"/>
    <n v="2310000"/>
  </r>
  <r>
    <s v="KL4065WAQT8"/>
    <x v="12"/>
    <x v="1"/>
    <x v="2"/>
    <x v="2"/>
    <x v="1"/>
    <x v="1"/>
    <x v="1"/>
    <x v="9"/>
    <s v=""/>
    <x v="2"/>
    <x v="3"/>
    <n v="2333100"/>
  </r>
  <r>
    <s v="KL4065WAVX8"/>
    <x v="16"/>
    <x v="1"/>
    <x v="2"/>
    <x v="2"/>
    <x v="1"/>
    <x v="1"/>
    <x v="1"/>
    <x v="4"/>
    <s v=""/>
    <x v="2"/>
    <x v="5"/>
    <n v="2425500"/>
  </r>
  <r>
    <s v="KL4065WAUR8"/>
    <x v="14"/>
    <x v="1"/>
    <x v="2"/>
    <x v="2"/>
    <x v="1"/>
    <x v="1"/>
    <x v="1"/>
    <x v="5"/>
    <s v=""/>
    <x v="2"/>
    <x v="4"/>
    <n v="2494800"/>
  </r>
  <r>
    <s v="KL4065WARR9"/>
    <x v="13"/>
    <x v="1"/>
    <x v="2"/>
    <x v="2"/>
    <x v="1"/>
    <x v="1"/>
    <x v="1"/>
    <x v="7"/>
    <s v=""/>
    <x v="1"/>
    <x v="4"/>
    <n v="2499000"/>
  </r>
  <r>
    <s v="KL4065WASR9"/>
    <x v="13"/>
    <x v="1"/>
    <x v="2"/>
    <x v="2"/>
    <x v="1"/>
    <x v="1"/>
    <x v="1"/>
    <x v="8"/>
    <s v=""/>
    <x v="1"/>
    <x v="4"/>
    <n v="2499000"/>
  </r>
  <r>
    <s v="KL4065WAUX9"/>
    <x v="15"/>
    <x v="1"/>
    <x v="2"/>
    <x v="2"/>
    <x v="1"/>
    <x v="1"/>
    <x v="1"/>
    <x v="5"/>
    <s v=""/>
    <x v="1"/>
    <x v="5"/>
    <n v="2517900"/>
  </r>
  <r>
    <s v="KL4065WATX9"/>
    <x v="15"/>
    <x v="1"/>
    <x v="2"/>
    <x v="2"/>
    <x v="1"/>
    <x v="1"/>
    <x v="1"/>
    <x v="6"/>
    <s v=""/>
    <x v="1"/>
    <x v="5"/>
    <n v="2583000"/>
  </r>
  <r>
    <s v="KL4065WAPT8"/>
    <x v="12"/>
    <x v="1"/>
    <x v="2"/>
    <x v="2"/>
    <x v="1"/>
    <x v="1"/>
    <x v="1"/>
    <x v="10"/>
    <s v=""/>
    <x v="2"/>
    <x v="3"/>
    <n v="2633400"/>
  </r>
  <r>
    <s v="KL4065WAQR9"/>
    <x v="13"/>
    <x v="1"/>
    <x v="2"/>
    <x v="2"/>
    <x v="1"/>
    <x v="1"/>
    <x v="1"/>
    <x v="9"/>
    <s v=""/>
    <x v="1"/>
    <x v="4"/>
    <n v="2814000"/>
  </r>
  <r>
    <s v="KL4065WATR8"/>
    <x v="14"/>
    <x v="1"/>
    <x v="2"/>
    <x v="2"/>
    <x v="1"/>
    <x v="1"/>
    <x v="1"/>
    <x v="6"/>
    <s v=""/>
    <x v="2"/>
    <x v="4"/>
    <n v="2818200"/>
  </r>
  <r>
    <s v="KL4065WAET8"/>
    <x v="12"/>
    <x v="1"/>
    <x v="2"/>
    <x v="2"/>
    <x v="1"/>
    <x v="1"/>
    <x v="1"/>
    <x v="11"/>
    <s v=""/>
    <x v="2"/>
    <x v="3"/>
    <n v="2841300"/>
  </r>
  <r>
    <s v="KL4065WAKT8"/>
    <x v="12"/>
    <x v="1"/>
    <x v="2"/>
    <x v="2"/>
    <x v="1"/>
    <x v="1"/>
    <x v="1"/>
    <x v="0"/>
    <s v=""/>
    <x v="2"/>
    <x v="3"/>
    <n v="2841300"/>
  </r>
  <r>
    <s v="KL4065WAMT8"/>
    <x v="12"/>
    <x v="1"/>
    <x v="2"/>
    <x v="2"/>
    <x v="1"/>
    <x v="1"/>
    <x v="1"/>
    <x v="12"/>
    <s v=""/>
    <x v="2"/>
    <x v="3"/>
    <n v="2841300"/>
  </r>
  <r>
    <s v="KL4065WANT8"/>
    <x v="12"/>
    <x v="1"/>
    <x v="2"/>
    <x v="2"/>
    <x v="1"/>
    <x v="1"/>
    <x v="1"/>
    <x v="13"/>
    <s v=""/>
    <x v="2"/>
    <x v="3"/>
    <n v="2841300"/>
  </r>
  <r>
    <s v="KL4065WARX9"/>
    <x v="15"/>
    <x v="1"/>
    <x v="2"/>
    <x v="2"/>
    <x v="1"/>
    <x v="1"/>
    <x v="1"/>
    <x v="7"/>
    <s v=""/>
    <x v="1"/>
    <x v="5"/>
    <n v="2856000"/>
  </r>
  <r>
    <s v="KL4065WASX9"/>
    <x v="15"/>
    <x v="1"/>
    <x v="2"/>
    <x v="2"/>
    <x v="1"/>
    <x v="1"/>
    <x v="1"/>
    <x v="8"/>
    <s v=""/>
    <x v="1"/>
    <x v="5"/>
    <n v="2856000"/>
  </r>
  <r>
    <s v="KL4065WAUX8"/>
    <x v="16"/>
    <x v="1"/>
    <x v="2"/>
    <x v="2"/>
    <x v="1"/>
    <x v="1"/>
    <x v="1"/>
    <x v="5"/>
    <s v=""/>
    <x v="2"/>
    <x v="5"/>
    <n v="2864400"/>
  </r>
  <r>
    <s v="KL4065WARR8"/>
    <x v="14"/>
    <x v="1"/>
    <x v="2"/>
    <x v="2"/>
    <x v="1"/>
    <x v="1"/>
    <x v="1"/>
    <x v="7"/>
    <s v=""/>
    <x v="2"/>
    <x v="4"/>
    <n v="3141600"/>
  </r>
  <r>
    <s v="KL4065WASR8"/>
    <x v="14"/>
    <x v="1"/>
    <x v="2"/>
    <x v="2"/>
    <x v="1"/>
    <x v="1"/>
    <x v="1"/>
    <x v="8"/>
    <s v=""/>
    <x v="2"/>
    <x v="4"/>
    <n v="3141600"/>
  </r>
  <r>
    <s v="KL4065WAPR9"/>
    <x v="13"/>
    <x v="1"/>
    <x v="2"/>
    <x v="2"/>
    <x v="1"/>
    <x v="1"/>
    <x v="1"/>
    <x v="10"/>
    <s v=""/>
    <x v="1"/>
    <x v="4"/>
    <n v="3192000"/>
  </r>
  <r>
    <s v="KL4065WATX8"/>
    <x v="16"/>
    <x v="1"/>
    <x v="2"/>
    <x v="2"/>
    <x v="1"/>
    <x v="1"/>
    <x v="1"/>
    <x v="6"/>
    <s v=""/>
    <x v="2"/>
    <x v="5"/>
    <n v="3210900"/>
  </r>
  <r>
    <s v="KL4065WAQX9"/>
    <x v="15"/>
    <x v="1"/>
    <x v="2"/>
    <x v="2"/>
    <x v="1"/>
    <x v="1"/>
    <x v="1"/>
    <x v="9"/>
    <s v=""/>
    <x v="1"/>
    <x v="5"/>
    <n v="3213000"/>
  </r>
  <r>
    <s v="KL4065WAER9"/>
    <x v="13"/>
    <x v="1"/>
    <x v="2"/>
    <x v="2"/>
    <x v="1"/>
    <x v="1"/>
    <x v="1"/>
    <x v="11"/>
    <s v=""/>
    <x v="1"/>
    <x v="4"/>
    <n v="3444000"/>
  </r>
  <r>
    <s v="KL4065WAKR9"/>
    <x v="13"/>
    <x v="1"/>
    <x v="2"/>
    <x v="2"/>
    <x v="1"/>
    <x v="1"/>
    <x v="1"/>
    <x v="0"/>
    <s v=""/>
    <x v="1"/>
    <x v="4"/>
    <n v="3444000"/>
  </r>
  <r>
    <s v="KL4065WAMR9"/>
    <x v="13"/>
    <x v="1"/>
    <x v="2"/>
    <x v="2"/>
    <x v="1"/>
    <x v="1"/>
    <x v="1"/>
    <x v="12"/>
    <s v=""/>
    <x v="1"/>
    <x v="4"/>
    <n v="3444000"/>
  </r>
  <r>
    <s v="KL4065WANR9"/>
    <x v="13"/>
    <x v="1"/>
    <x v="2"/>
    <x v="2"/>
    <x v="1"/>
    <x v="1"/>
    <x v="1"/>
    <x v="13"/>
    <s v=""/>
    <x v="1"/>
    <x v="4"/>
    <n v="3444000"/>
  </r>
  <r>
    <s v="KL4065WAQR8"/>
    <x v="14"/>
    <x v="1"/>
    <x v="2"/>
    <x v="2"/>
    <x v="1"/>
    <x v="1"/>
    <x v="1"/>
    <x v="9"/>
    <s v=""/>
    <x v="2"/>
    <x v="4"/>
    <n v="3511200"/>
  </r>
  <r>
    <s v="KL4065WARX8"/>
    <x v="16"/>
    <x v="1"/>
    <x v="2"/>
    <x v="2"/>
    <x v="1"/>
    <x v="1"/>
    <x v="1"/>
    <x v="7"/>
    <s v=""/>
    <x v="2"/>
    <x v="5"/>
    <n v="3580500"/>
  </r>
  <r>
    <s v="KL4065WASX8"/>
    <x v="16"/>
    <x v="1"/>
    <x v="2"/>
    <x v="2"/>
    <x v="1"/>
    <x v="1"/>
    <x v="1"/>
    <x v="8"/>
    <s v=""/>
    <x v="2"/>
    <x v="5"/>
    <n v="3580500"/>
  </r>
  <r>
    <s v="KL4065WAPX9"/>
    <x v="15"/>
    <x v="1"/>
    <x v="2"/>
    <x v="2"/>
    <x v="1"/>
    <x v="1"/>
    <x v="1"/>
    <x v="10"/>
    <s v=""/>
    <x v="1"/>
    <x v="5"/>
    <n v="3654000"/>
  </r>
  <r>
    <s v="KL4065WAEX9"/>
    <x v="15"/>
    <x v="1"/>
    <x v="2"/>
    <x v="2"/>
    <x v="1"/>
    <x v="1"/>
    <x v="1"/>
    <x v="11"/>
    <s v=""/>
    <x v="1"/>
    <x v="5"/>
    <n v="3927000"/>
  </r>
  <r>
    <s v="KL4065WAKX9"/>
    <x v="15"/>
    <x v="1"/>
    <x v="2"/>
    <x v="2"/>
    <x v="1"/>
    <x v="1"/>
    <x v="1"/>
    <x v="0"/>
    <s v=""/>
    <x v="1"/>
    <x v="5"/>
    <n v="3927000"/>
  </r>
  <r>
    <s v="KL4065WAMX9"/>
    <x v="15"/>
    <x v="1"/>
    <x v="2"/>
    <x v="2"/>
    <x v="1"/>
    <x v="1"/>
    <x v="1"/>
    <x v="12"/>
    <s v=""/>
    <x v="1"/>
    <x v="5"/>
    <n v="3927000"/>
  </r>
  <r>
    <s v="KL4065WANX9"/>
    <x v="15"/>
    <x v="1"/>
    <x v="2"/>
    <x v="2"/>
    <x v="1"/>
    <x v="1"/>
    <x v="1"/>
    <x v="13"/>
    <s v=""/>
    <x v="1"/>
    <x v="5"/>
    <n v="3927000"/>
  </r>
  <r>
    <s v="KL4065WAPR8"/>
    <x v="14"/>
    <x v="1"/>
    <x v="2"/>
    <x v="2"/>
    <x v="1"/>
    <x v="1"/>
    <x v="1"/>
    <x v="10"/>
    <s v=""/>
    <x v="2"/>
    <x v="4"/>
    <n v="3996300"/>
  </r>
  <r>
    <s v="KL4065WAQX8"/>
    <x v="16"/>
    <x v="1"/>
    <x v="2"/>
    <x v="2"/>
    <x v="1"/>
    <x v="1"/>
    <x v="1"/>
    <x v="9"/>
    <s v=""/>
    <x v="2"/>
    <x v="5"/>
    <n v="4019400"/>
  </r>
  <r>
    <s v="KL4065WAER8"/>
    <x v="14"/>
    <x v="1"/>
    <x v="2"/>
    <x v="2"/>
    <x v="1"/>
    <x v="1"/>
    <x v="1"/>
    <x v="11"/>
    <s v=""/>
    <x v="2"/>
    <x v="4"/>
    <n v="4296600"/>
  </r>
  <r>
    <s v="KL4065WAKR8"/>
    <x v="14"/>
    <x v="1"/>
    <x v="2"/>
    <x v="2"/>
    <x v="1"/>
    <x v="1"/>
    <x v="1"/>
    <x v="0"/>
    <s v=""/>
    <x v="2"/>
    <x v="4"/>
    <n v="4296600"/>
  </r>
  <r>
    <s v="KL4065WAMR8"/>
    <x v="14"/>
    <x v="1"/>
    <x v="2"/>
    <x v="2"/>
    <x v="1"/>
    <x v="1"/>
    <x v="1"/>
    <x v="12"/>
    <s v=""/>
    <x v="2"/>
    <x v="4"/>
    <n v="4296600"/>
  </r>
  <r>
    <s v="KL4065WANR8"/>
    <x v="14"/>
    <x v="1"/>
    <x v="2"/>
    <x v="2"/>
    <x v="1"/>
    <x v="1"/>
    <x v="1"/>
    <x v="13"/>
    <s v=""/>
    <x v="2"/>
    <x v="4"/>
    <n v="4296600"/>
  </r>
  <r>
    <s v="KL4065WAPX8"/>
    <x v="16"/>
    <x v="1"/>
    <x v="2"/>
    <x v="2"/>
    <x v="1"/>
    <x v="1"/>
    <x v="1"/>
    <x v="10"/>
    <s v=""/>
    <x v="2"/>
    <x v="5"/>
    <n v="4550700"/>
  </r>
  <r>
    <s v="KL4065WAEX8"/>
    <x v="16"/>
    <x v="1"/>
    <x v="2"/>
    <x v="2"/>
    <x v="1"/>
    <x v="1"/>
    <x v="1"/>
    <x v="11"/>
    <s v=""/>
    <x v="2"/>
    <x v="5"/>
    <n v="4920300"/>
  </r>
  <r>
    <s v="KL4065WAKX8"/>
    <x v="16"/>
    <x v="1"/>
    <x v="2"/>
    <x v="2"/>
    <x v="1"/>
    <x v="1"/>
    <x v="1"/>
    <x v="0"/>
    <s v=""/>
    <x v="2"/>
    <x v="5"/>
    <n v="4920300"/>
  </r>
  <r>
    <s v="KL4065WAMX8"/>
    <x v="16"/>
    <x v="1"/>
    <x v="2"/>
    <x v="2"/>
    <x v="1"/>
    <x v="1"/>
    <x v="1"/>
    <x v="12"/>
    <s v=""/>
    <x v="2"/>
    <x v="5"/>
    <n v="4920300"/>
  </r>
  <r>
    <s v="KL4065WANX8"/>
    <x v="16"/>
    <x v="1"/>
    <x v="2"/>
    <x v="2"/>
    <x v="1"/>
    <x v="1"/>
    <x v="1"/>
    <x v="13"/>
    <s v=""/>
    <x v="2"/>
    <x v="5"/>
    <n v="4920300"/>
  </r>
  <r>
    <s v="KL4066WAYF9"/>
    <x v="17"/>
    <x v="1"/>
    <x v="3"/>
    <x v="3"/>
    <x v="1"/>
    <x v="1"/>
    <x v="1"/>
    <x v="1"/>
    <s v=""/>
    <x v="1"/>
    <x v="1"/>
    <n v="759990"/>
  </r>
  <r>
    <s v="KL4066WAXF9"/>
    <x v="17"/>
    <x v="1"/>
    <x v="3"/>
    <x v="3"/>
    <x v="1"/>
    <x v="1"/>
    <x v="1"/>
    <x v="2"/>
    <s v=""/>
    <x v="1"/>
    <x v="1"/>
    <n v="806190"/>
  </r>
  <r>
    <s v="KL4066WAWF9"/>
    <x v="17"/>
    <x v="1"/>
    <x v="3"/>
    <x v="3"/>
    <x v="1"/>
    <x v="1"/>
    <x v="1"/>
    <x v="3"/>
    <s v=""/>
    <x v="1"/>
    <x v="1"/>
    <n v="917070"/>
  </r>
  <r>
    <s v="KL4066WAYF8"/>
    <x v="18"/>
    <x v="1"/>
    <x v="3"/>
    <x v="3"/>
    <x v="1"/>
    <x v="1"/>
    <x v="1"/>
    <x v="1"/>
    <s v=""/>
    <x v="2"/>
    <x v="1"/>
    <n v="949410"/>
  </r>
  <r>
    <s v="KL4066WAVF9"/>
    <x v="17"/>
    <x v="1"/>
    <x v="3"/>
    <x v="3"/>
    <x v="1"/>
    <x v="1"/>
    <x v="1"/>
    <x v="4"/>
    <s v=""/>
    <x v="1"/>
    <x v="1"/>
    <n v="1007160"/>
  </r>
  <r>
    <s v="KL4066WAXF8"/>
    <x v="18"/>
    <x v="1"/>
    <x v="3"/>
    <x v="3"/>
    <x v="1"/>
    <x v="1"/>
    <x v="1"/>
    <x v="2"/>
    <s v=""/>
    <x v="2"/>
    <x v="1"/>
    <n v="1007160"/>
  </r>
  <r>
    <s v="KL4066WAUF9"/>
    <x v="17"/>
    <x v="1"/>
    <x v="3"/>
    <x v="3"/>
    <x v="1"/>
    <x v="1"/>
    <x v="1"/>
    <x v="5"/>
    <s v=""/>
    <x v="1"/>
    <x v="1"/>
    <n v="1141140"/>
  </r>
  <r>
    <s v="KL4066WAWF8"/>
    <x v="18"/>
    <x v="1"/>
    <x v="3"/>
    <x v="3"/>
    <x v="1"/>
    <x v="1"/>
    <x v="1"/>
    <x v="3"/>
    <s v=""/>
    <x v="2"/>
    <x v="1"/>
    <n v="1145760"/>
  </r>
  <r>
    <s v="KL4066WATF9"/>
    <x v="17"/>
    <x v="1"/>
    <x v="3"/>
    <x v="3"/>
    <x v="1"/>
    <x v="1"/>
    <x v="1"/>
    <x v="6"/>
    <s v=""/>
    <x v="1"/>
    <x v="1"/>
    <n v="1252020"/>
  </r>
  <r>
    <s v="KL4066WAYD9"/>
    <x v="19"/>
    <x v="1"/>
    <x v="3"/>
    <x v="3"/>
    <x v="1"/>
    <x v="1"/>
    <x v="1"/>
    <x v="1"/>
    <s v=""/>
    <x v="1"/>
    <x v="2"/>
    <n v="1254330"/>
  </r>
  <r>
    <s v="KL4066WAVF8"/>
    <x v="18"/>
    <x v="1"/>
    <x v="3"/>
    <x v="3"/>
    <x v="1"/>
    <x v="1"/>
    <x v="1"/>
    <x v="4"/>
    <s v=""/>
    <x v="2"/>
    <x v="1"/>
    <n v="1258950"/>
  </r>
  <r>
    <s v="KL4066WAXD9"/>
    <x v="19"/>
    <x v="1"/>
    <x v="3"/>
    <x v="3"/>
    <x v="1"/>
    <x v="1"/>
    <x v="1"/>
    <x v="2"/>
    <s v=""/>
    <x v="1"/>
    <x v="2"/>
    <n v="1328250"/>
  </r>
  <r>
    <s v="KL4066WARF9"/>
    <x v="17"/>
    <x v="1"/>
    <x v="3"/>
    <x v="3"/>
    <x v="1"/>
    <x v="1"/>
    <x v="1"/>
    <x v="7"/>
    <s v=""/>
    <x v="1"/>
    <x v="1"/>
    <n v="1388310"/>
  </r>
  <r>
    <s v="KL4066WASF9"/>
    <x v="17"/>
    <x v="1"/>
    <x v="3"/>
    <x v="3"/>
    <x v="1"/>
    <x v="1"/>
    <x v="1"/>
    <x v="8"/>
    <s v=""/>
    <x v="1"/>
    <x v="1"/>
    <n v="1388310"/>
  </r>
  <r>
    <s v="KL4066WAUF8"/>
    <x v="18"/>
    <x v="1"/>
    <x v="3"/>
    <x v="3"/>
    <x v="1"/>
    <x v="1"/>
    <x v="1"/>
    <x v="5"/>
    <s v=""/>
    <x v="2"/>
    <x v="1"/>
    <n v="1425270"/>
  </r>
  <r>
    <s v="KL4066WAYD8"/>
    <x v="20"/>
    <x v="1"/>
    <x v="3"/>
    <x v="3"/>
    <x v="1"/>
    <x v="1"/>
    <x v="1"/>
    <x v="1"/>
    <s v=""/>
    <x v="2"/>
    <x v="2"/>
    <n v="1425270"/>
  </r>
  <r>
    <s v="KL4066WAXD8"/>
    <x v="20"/>
    <x v="1"/>
    <x v="3"/>
    <x v="3"/>
    <x v="1"/>
    <x v="1"/>
    <x v="1"/>
    <x v="2"/>
    <s v=""/>
    <x v="2"/>
    <x v="2"/>
    <n v="1508430"/>
  </r>
  <r>
    <s v="KL4066WAWD9"/>
    <x v="19"/>
    <x v="1"/>
    <x v="3"/>
    <x v="3"/>
    <x v="1"/>
    <x v="1"/>
    <x v="1"/>
    <x v="3"/>
    <s v=""/>
    <x v="1"/>
    <x v="2"/>
    <n v="1513050"/>
  </r>
  <r>
    <s v="KL4066WAQF9"/>
    <x v="17"/>
    <x v="1"/>
    <x v="3"/>
    <x v="3"/>
    <x v="1"/>
    <x v="1"/>
    <x v="1"/>
    <x v="9"/>
    <s v=""/>
    <x v="1"/>
    <x v="1"/>
    <n v="1543080"/>
  </r>
  <r>
    <s v="KL4066WAYT9"/>
    <x v="21"/>
    <x v="1"/>
    <x v="3"/>
    <x v="3"/>
    <x v="1"/>
    <x v="1"/>
    <x v="1"/>
    <x v="1"/>
    <s v=""/>
    <x v="1"/>
    <x v="3"/>
    <n v="1547700"/>
  </r>
  <r>
    <s v="KL4066WATF8"/>
    <x v="18"/>
    <x v="1"/>
    <x v="3"/>
    <x v="3"/>
    <x v="1"/>
    <x v="1"/>
    <x v="1"/>
    <x v="6"/>
    <s v=""/>
    <x v="2"/>
    <x v="1"/>
    <n v="1566180"/>
  </r>
  <r>
    <s v="KL4066WAXT9"/>
    <x v="21"/>
    <x v="1"/>
    <x v="3"/>
    <x v="3"/>
    <x v="1"/>
    <x v="1"/>
    <x v="1"/>
    <x v="2"/>
    <s v=""/>
    <x v="1"/>
    <x v="3"/>
    <n v="1640100"/>
  </r>
  <r>
    <s v="KL4066WAVD9"/>
    <x v="19"/>
    <x v="1"/>
    <x v="3"/>
    <x v="3"/>
    <x v="1"/>
    <x v="1"/>
    <x v="1"/>
    <x v="4"/>
    <s v=""/>
    <x v="1"/>
    <x v="2"/>
    <n v="1658580"/>
  </r>
  <r>
    <s v="KL4066WAWD8"/>
    <x v="20"/>
    <x v="1"/>
    <x v="3"/>
    <x v="3"/>
    <x v="1"/>
    <x v="1"/>
    <x v="1"/>
    <x v="3"/>
    <s v=""/>
    <x v="2"/>
    <x v="2"/>
    <n v="1718640"/>
  </r>
  <r>
    <s v="KL4066WARF8"/>
    <x v="18"/>
    <x v="1"/>
    <x v="3"/>
    <x v="3"/>
    <x v="1"/>
    <x v="1"/>
    <x v="1"/>
    <x v="7"/>
    <s v=""/>
    <x v="2"/>
    <x v="1"/>
    <n v="1732500"/>
  </r>
  <r>
    <s v="KL4066WASF8"/>
    <x v="18"/>
    <x v="1"/>
    <x v="3"/>
    <x v="3"/>
    <x v="1"/>
    <x v="1"/>
    <x v="1"/>
    <x v="8"/>
    <s v=""/>
    <x v="2"/>
    <x v="1"/>
    <n v="1732500"/>
  </r>
  <r>
    <s v="KL4066WAPF9"/>
    <x v="17"/>
    <x v="1"/>
    <x v="3"/>
    <x v="3"/>
    <x v="1"/>
    <x v="1"/>
    <x v="1"/>
    <x v="10"/>
    <s v=""/>
    <x v="1"/>
    <x v="1"/>
    <n v="1744050"/>
  </r>
  <r>
    <s v="KL4066WAYT8"/>
    <x v="22"/>
    <x v="1"/>
    <x v="3"/>
    <x v="3"/>
    <x v="1"/>
    <x v="1"/>
    <x v="1"/>
    <x v="1"/>
    <s v=""/>
    <x v="2"/>
    <x v="3"/>
    <n v="1757910"/>
  </r>
  <r>
    <s v="KL4066WAXT8"/>
    <x v="22"/>
    <x v="1"/>
    <x v="3"/>
    <x v="3"/>
    <x v="1"/>
    <x v="1"/>
    <x v="1"/>
    <x v="2"/>
    <s v=""/>
    <x v="2"/>
    <x v="3"/>
    <n v="1861860"/>
  </r>
  <r>
    <s v="KL4066WAWT9"/>
    <x v="21"/>
    <x v="1"/>
    <x v="3"/>
    <x v="3"/>
    <x v="1"/>
    <x v="1"/>
    <x v="1"/>
    <x v="3"/>
    <s v=""/>
    <x v="1"/>
    <x v="3"/>
    <n v="1864170"/>
  </r>
  <r>
    <s v="KL4066WAUD9"/>
    <x v="19"/>
    <x v="1"/>
    <x v="3"/>
    <x v="3"/>
    <x v="1"/>
    <x v="1"/>
    <x v="1"/>
    <x v="5"/>
    <s v=""/>
    <x v="1"/>
    <x v="2"/>
    <n v="1882650"/>
  </r>
  <r>
    <s v="KL4066WAVD8"/>
    <x v="20"/>
    <x v="1"/>
    <x v="3"/>
    <x v="3"/>
    <x v="1"/>
    <x v="1"/>
    <x v="1"/>
    <x v="4"/>
    <s v=""/>
    <x v="2"/>
    <x v="2"/>
    <n v="1884960"/>
  </r>
  <r>
    <s v="KL4066WAEF9"/>
    <x v="17"/>
    <x v="1"/>
    <x v="3"/>
    <x v="3"/>
    <x v="1"/>
    <x v="1"/>
    <x v="1"/>
    <x v="11"/>
    <s v=""/>
    <x v="1"/>
    <x v="1"/>
    <n v="1924230"/>
  </r>
  <r>
    <s v="KL4066WAKF9"/>
    <x v="17"/>
    <x v="1"/>
    <x v="3"/>
    <x v="3"/>
    <x v="1"/>
    <x v="1"/>
    <x v="1"/>
    <x v="0"/>
    <s v=""/>
    <x v="1"/>
    <x v="1"/>
    <n v="1924230"/>
  </r>
  <r>
    <s v="KL4066WAMF9"/>
    <x v="17"/>
    <x v="1"/>
    <x v="3"/>
    <x v="3"/>
    <x v="1"/>
    <x v="1"/>
    <x v="1"/>
    <x v="12"/>
    <s v=""/>
    <x v="1"/>
    <x v="1"/>
    <n v="1924230"/>
  </r>
  <r>
    <s v="KL4066WANF9"/>
    <x v="17"/>
    <x v="1"/>
    <x v="3"/>
    <x v="3"/>
    <x v="1"/>
    <x v="1"/>
    <x v="1"/>
    <x v="13"/>
    <s v=""/>
    <x v="1"/>
    <x v="1"/>
    <n v="1924230"/>
  </r>
  <r>
    <s v="KL4066WAQF8"/>
    <x v="18"/>
    <x v="1"/>
    <x v="3"/>
    <x v="3"/>
    <x v="1"/>
    <x v="1"/>
    <x v="1"/>
    <x v="9"/>
    <s v=""/>
    <x v="2"/>
    <x v="1"/>
    <n v="1928850"/>
  </r>
  <r>
    <s v="KL4066WAVT9"/>
    <x v="21"/>
    <x v="1"/>
    <x v="3"/>
    <x v="3"/>
    <x v="1"/>
    <x v="1"/>
    <x v="1"/>
    <x v="4"/>
    <s v=""/>
    <x v="1"/>
    <x v="3"/>
    <n v="2048970"/>
  </r>
  <r>
    <s v="KL4066WATD9"/>
    <x v="19"/>
    <x v="1"/>
    <x v="3"/>
    <x v="3"/>
    <x v="1"/>
    <x v="1"/>
    <x v="1"/>
    <x v="6"/>
    <s v=""/>
    <x v="1"/>
    <x v="2"/>
    <n v="2065140"/>
  </r>
  <r>
    <s v="KL4066WAWT8"/>
    <x v="22"/>
    <x v="1"/>
    <x v="3"/>
    <x v="3"/>
    <x v="1"/>
    <x v="1"/>
    <x v="1"/>
    <x v="3"/>
    <s v=""/>
    <x v="2"/>
    <x v="3"/>
    <n v="2118270"/>
  </r>
  <r>
    <s v="KL4066WAUD8"/>
    <x v="20"/>
    <x v="1"/>
    <x v="3"/>
    <x v="3"/>
    <x v="1"/>
    <x v="1"/>
    <x v="1"/>
    <x v="5"/>
    <s v=""/>
    <x v="2"/>
    <x v="2"/>
    <n v="2136750"/>
  </r>
  <r>
    <s v="KL4066WAPF8"/>
    <x v="18"/>
    <x v="1"/>
    <x v="3"/>
    <x v="3"/>
    <x v="1"/>
    <x v="1"/>
    <x v="1"/>
    <x v="10"/>
    <s v=""/>
    <x v="2"/>
    <x v="1"/>
    <n v="2180640"/>
  </r>
  <r>
    <s v="KL4066WARD9"/>
    <x v="19"/>
    <x v="1"/>
    <x v="3"/>
    <x v="3"/>
    <x v="1"/>
    <x v="1"/>
    <x v="1"/>
    <x v="7"/>
    <s v=""/>
    <x v="1"/>
    <x v="2"/>
    <n v="2286900"/>
  </r>
  <r>
    <s v="KL4066WASD9"/>
    <x v="19"/>
    <x v="1"/>
    <x v="3"/>
    <x v="3"/>
    <x v="1"/>
    <x v="1"/>
    <x v="1"/>
    <x v="8"/>
    <s v=""/>
    <x v="1"/>
    <x v="2"/>
    <n v="2286900"/>
  </r>
  <r>
    <s v="KL4066WAUT9"/>
    <x v="21"/>
    <x v="1"/>
    <x v="3"/>
    <x v="3"/>
    <x v="1"/>
    <x v="1"/>
    <x v="1"/>
    <x v="5"/>
    <s v=""/>
    <x v="1"/>
    <x v="3"/>
    <n v="2310000"/>
  </r>
  <r>
    <s v="KL4066WAVT8"/>
    <x v="22"/>
    <x v="1"/>
    <x v="3"/>
    <x v="3"/>
    <x v="1"/>
    <x v="1"/>
    <x v="1"/>
    <x v="4"/>
    <s v=""/>
    <x v="2"/>
    <x v="3"/>
    <n v="2333100"/>
  </r>
  <r>
    <s v="KL4066WAYR9"/>
    <x v="23"/>
    <x v="1"/>
    <x v="3"/>
    <x v="3"/>
    <x v="1"/>
    <x v="1"/>
    <x v="1"/>
    <x v="1"/>
    <s v=""/>
    <x v="1"/>
    <x v="4"/>
    <n v="2333100"/>
  </r>
  <r>
    <s v="KL4066WATD8"/>
    <x v="20"/>
    <x v="1"/>
    <x v="3"/>
    <x v="3"/>
    <x v="1"/>
    <x v="1"/>
    <x v="1"/>
    <x v="6"/>
    <s v=""/>
    <x v="2"/>
    <x v="2"/>
    <n v="2356200"/>
  </r>
  <r>
    <s v="KL4066WAEF8"/>
    <x v="18"/>
    <x v="1"/>
    <x v="3"/>
    <x v="3"/>
    <x v="1"/>
    <x v="1"/>
    <x v="1"/>
    <x v="11"/>
    <s v=""/>
    <x v="2"/>
    <x v="1"/>
    <n v="2402400"/>
  </r>
  <r>
    <s v="KL4066WAKF8"/>
    <x v="18"/>
    <x v="1"/>
    <x v="3"/>
    <x v="3"/>
    <x v="1"/>
    <x v="1"/>
    <x v="1"/>
    <x v="0"/>
    <s v=""/>
    <x v="2"/>
    <x v="1"/>
    <n v="2402400"/>
  </r>
  <r>
    <s v="KL4066WAMF8"/>
    <x v="18"/>
    <x v="1"/>
    <x v="3"/>
    <x v="3"/>
    <x v="1"/>
    <x v="1"/>
    <x v="1"/>
    <x v="12"/>
    <s v=""/>
    <x v="2"/>
    <x v="1"/>
    <n v="2402400"/>
  </r>
  <r>
    <s v="KL4066WANF8"/>
    <x v="18"/>
    <x v="1"/>
    <x v="3"/>
    <x v="3"/>
    <x v="1"/>
    <x v="1"/>
    <x v="1"/>
    <x v="13"/>
    <s v=""/>
    <x v="2"/>
    <x v="1"/>
    <n v="2402400"/>
  </r>
  <r>
    <s v="KL4066WAXR9"/>
    <x v="23"/>
    <x v="1"/>
    <x v="3"/>
    <x v="3"/>
    <x v="1"/>
    <x v="1"/>
    <x v="1"/>
    <x v="2"/>
    <s v=""/>
    <x v="1"/>
    <x v="4"/>
    <n v="2471700"/>
  </r>
  <r>
    <s v="KL4066WAQD9"/>
    <x v="19"/>
    <x v="1"/>
    <x v="3"/>
    <x v="3"/>
    <x v="1"/>
    <x v="1"/>
    <x v="1"/>
    <x v="9"/>
    <s v=""/>
    <x v="1"/>
    <x v="2"/>
    <n v="2541000"/>
  </r>
  <r>
    <s v="KL4066WATT9"/>
    <x v="21"/>
    <x v="1"/>
    <x v="3"/>
    <x v="3"/>
    <x v="1"/>
    <x v="1"/>
    <x v="1"/>
    <x v="6"/>
    <s v=""/>
    <x v="1"/>
    <x v="3"/>
    <n v="2541000"/>
  </r>
  <r>
    <s v="KL4066WARD8"/>
    <x v="20"/>
    <x v="1"/>
    <x v="3"/>
    <x v="3"/>
    <x v="1"/>
    <x v="1"/>
    <x v="1"/>
    <x v="7"/>
    <s v=""/>
    <x v="2"/>
    <x v="2"/>
    <n v="2610300"/>
  </r>
  <r>
    <s v="KL4066WASD8"/>
    <x v="20"/>
    <x v="1"/>
    <x v="3"/>
    <x v="3"/>
    <x v="1"/>
    <x v="1"/>
    <x v="1"/>
    <x v="8"/>
    <s v=""/>
    <x v="2"/>
    <x v="2"/>
    <n v="2610300"/>
  </r>
  <r>
    <s v="KL4066WAUT8"/>
    <x v="22"/>
    <x v="1"/>
    <x v="3"/>
    <x v="3"/>
    <x v="1"/>
    <x v="1"/>
    <x v="1"/>
    <x v="5"/>
    <s v=""/>
    <x v="2"/>
    <x v="3"/>
    <n v="2633400"/>
  </r>
  <r>
    <s v="KL4066WAYR8"/>
    <x v="24"/>
    <x v="1"/>
    <x v="3"/>
    <x v="3"/>
    <x v="1"/>
    <x v="1"/>
    <x v="1"/>
    <x v="1"/>
    <s v=""/>
    <x v="2"/>
    <x v="4"/>
    <n v="2656500"/>
  </r>
  <r>
    <s v="KL4066WAYX9"/>
    <x v="25"/>
    <x v="1"/>
    <x v="3"/>
    <x v="3"/>
    <x v="1"/>
    <x v="1"/>
    <x v="1"/>
    <x v="1"/>
    <s v=""/>
    <x v="1"/>
    <x v="5"/>
    <n v="2679600"/>
  </r>
  <r>
    <s v="KL4066WART9"/>
    <x v="21"/>
    <x v="1"/>
    <x v="3"/>
    <x v="3"/>
    <x v="1"/>
    <x v="1"/>
    <x v="1"/>
    <x v="7"/>
    <s v=""/>
    <x v="1"/>
    <x v="3"/>
    <n v="2818200"/>
  </r>
  <r>
    <s v="KL4066WAST9"/>
    <x v="21"/>
    <x v="1"/>
    <x v="3"/>
    <x v="3"/>
    <x v="1"/>
    <x v="1"/>
    <x v="1"/>
    <x v="8"/>
    <s v=""/>
    <x v="1"/>
    <x v="3"/>
    <n v="2818200"/>
  </r>
  <r>
    <s v="KL4066WAWR9"/>
    <x v="23"/>
    <x v="1"/>
    <x v="3"/>
    <x v="3"/>
    <x v="1"/>
    <x v="1"/>
    <x v="1"/>
    <x v="3"/>
    <s v=""/>
    <x v="1"/>
    <x v="4"/>
    <n v="2818200"/>
  </r>
  <r>
    <s v="KL4066WAXR8"/>
    <x v="24"/>
    <x v="1"/>
    <x v="3"/>
    <x v="3"/>
    <x v="1"/>
    <x v="1"/>
    <x v="1"/>
    <x v="2"/>
    <s v=""/>
    <x v="2"/>
    <x v="4"/>
    <n v="2818200"/>
  </r>
  <r>
    <s v="KL4066WAXX9"/>
    <x v="25"/>
    <x v="1"/>
    <x v="3"/>
    <x v="3"/>
    <x v="1"/>
    <x v="1"/>
    <x v="1"/>
    <x v="2"/>
    <s v=""/>
    <x v="1"/>
    <x v="5"/>
    <n v="2841300"/>
  </r>
  <r>
    <s v="KL4066WAPD9"/>
    <x v="19"/>
    <x v="1"/>
    <x v="3"/>
    <x v="3"/>
    <x v="1"/>
    <x v="1"/>
    <x v="1"/>
    <x v="10"/>
    <s v=""/>
    <x v="1"/>
    <x v="2"/>
    <n v="2887500"/>
  </r>
  <r>
    <s v="KL4066WAQD8"/>
    <x v="20"/>
    <x v="1"/>
    <x v="3"/>
    <x v="3"/>
    <x v="1"/>
    <x v="1"/>
    <x v="1"/>
    <x v="9"/>
    <s v=""/>
    <x v="2"/>
    <x v="2"/>
    <n v="2887500"/>
  </r>
  <r>
    <s v="KL4066WATT8"/>
    <x v="22"/>
    <x v="1"/>
    <x v="3"/>
    <x v="3"/>
    <x v="1"/>
    <x v="1"/>
    <x v="1"/>
    <x v="6"/>
    <s v=""/>
    <x v="2"/>
    <x v="3"/>
    <n v="2887500"/>
  </r>
  <r>
    <s v="KL4066WAYX8"/>
    <x v="26"/>
    <x v="1"/>
    <x v="3"/>
    <x v="3"/>
    <x v="1"/>
    <x v="1"/>
    <x v="1"/>
    <x v="1"/>
    <s v=""/>
    <x v="2"/>
    <x v="5"/>
    <n v="3049200"/>
  </r>
  <r>
    <s v="KL4066WAVR9"/>
    <x v="23"/>
    <x v="1"/>
    <x v="3"/>
    <x v="3"/>
    <x v="1"/>
    <x v="1"/>
    <x v="1"/>
    <x v="4"/>
    <s v=""/>
    <x v="1"/>
    <x v="4"/>
    <n v="3095400"/>
  </r>
  <r>
    <s v="KL4066WAQT9"/>
    <x v="21"/>
    <x v="1"/>
    <x v="3"/>
    <x v="3"/>
    <x v="1"/>
    <x v="1"/>
    <x v="1"/>
    <x v="9"/>
    <s v=""/>
    <x v="1"/>
    <x v="3"/>
    <n v="3141600"/>
  </r>
  <r>
    <s v="KL4066WAED9"/>
    <x v="19"/>
    <x v="1"/>
    <x v="3"/>
    <x v="3"/>
    <x v="1"/>
    <x v="1"/>
    <x v="1"/>
    <x v="11"/>
    <s v=""/>
    <x v="1"/>
    <x v="2"/>
    <n v="3164700"/>
  </r>
  <r>
    <s v="KL4066WAKD9"/>
    <x v="19"/>
    <x v="1"/>
    <x v="3"/>
    <x v="3"/>
    <x v="1"/>
    <x v="1"/>
    <x v="1"/>
    <x v="0"/>
    <s v=""/>
    <x v="1"/>
    <x v="2"/>
    <n v="3164700"/>
  </r>
  <r>
    <s v="KL4066WAMD9"/>
    <x v="19"/>
    <x v="1"/>
    <x v="3"/>
    <x v="3"/>
    <x v="1"/>
    <x v="1"/>
    <x v="1"/>
    <x v="12"/>
    <s v=""/>
    <x v="1"/>
    <x v="2"/>
    <n v="3164700"/>
  </r>
  <r>
    <s v="KL4066WAND9"/>
    <x v="19"/>
    <x v="1"/>
    <x v="3"/>
    <x v="3"/>
    <x v="1"/>
    <x v="1"/>
    <x v="1"/>
    <x v="13"/>
    <s v=""/>
    <x v="1"/>
    <x v="2"/>
    <n v="3164700"/>
  </r>
  <r>
    <s v="KL4066WART8"/>
    <x v="22"/>
    <x v="1"/>
    <x v="3"/>
    <x v="3"/>
    <x v="1"/>
    <x v="1"/>
    <x v="1"/>
    <x v="7"/>
    <s v=""/>
    <x v="2"/>
    <x v="3"/>
    <n v="3210900"/>
  </r>
  <r>
    <s v="KL4066WAST8"/>
    <x v="22"/>
    <x v="1"/>
    <x v="3"/>
    <x v="3"/>
    <x v="1"/>
    <x v="1"/>
    <x v="1"/>
    <x v="8"/>
    <s v=""/>
    <x v="2"/>
    <x v="3"/>
    <n v="3210900"/>
  </r>
  <r>
    <s v="KL4066WAWR8"/>
    <x v="24"/>
    <x v="1"/>
    <x v="3"/>
    <x v="3"/>
    <x v="1"/>
    <x v="1"/>
    <x v="1"/>
    <x v="3"/>
    <s v=""/>
    <x v="2"/>
    <x v="4"/>
    <n v="3210900"/>
  </r>
  <r>
    <s v="KL4066WAXX8"/>
    <x v="26"/>
    <x v="1"/>
    <x v="3"/>
    <x v="3"/>
    <x v="1"/>
    <x v="1"/>
    <x v="1"/>
    <x v="2"/>
    <s v=""/>
    <x v="2"/>
    <x v="5"/>
    <n v="3210900"/>
  </r>
  <r>
    <s v="KL4066WAWX9"/>
    <x v="25"/>
    <x v="1"/>
    <x v="3"/>
    <x v="3"/>
    <x v="1"/>
    <x v="1"/>
    <x v="1"/>
    <x v="3"/>
    <s v=""/>
    <x v="1"/>
    <x v="5"/>
    <n v="3234000"/>
  </r>
  <r>
    <s v="KL4066WAPD8"/>
    <x v="20"/>
    <x v="1"/>
    <x v="3"/>
    <x v="3"/>
    <x v="1"/>
    <x v="1"/>
    <x v="1"/>
    <x v="10"/>
    <s v=""/>
    <x v="2"/>
    <x v="2"/>
    <n v="3280200"/>
  </r>
  <r>
    <s v="KL4066WAUR9"/>
    <x v="23"/>
    <x v="1"/>
    <x v="3"/>
    <x v="3"/>
    <x v="1"/>
    <x v="1"/>
    <x v="1"/>
    <x v="5"/>
    <s v=""/>
    <x v="1"/>
    <x v="4"/>
    <n v="3511200"/>
  </r>
  <r>
    <s v="KL4066WAVR8"/>
    <x v="24"/>
    <x v="1"/>
    <x v="3"/>
    <x v="3"/>
    <x v="1"/>
    <x v="1"/>
    <x v="1"/>
    <x v="4"/>
    <s v=""/>
    <x v="2"/>
    <x v="4"/>
    <n v="3511200"/>
  </r>
  <r>
    <s v="KL4066WAVX9"/>
    <x v="25"/>
    <x v="1"/>
    <x v="3"/>
    <x v="3"/>
    <x v="1"/>
    <x v="1"/>
    <x v="1"/>
    <x v="4"/>
    <s v=""/>
    <x v="1"/>
    <x v="5"/>
    <n v="3534300"/>
  </r>
  <r>
    <s v="KL4066WAPT9"/>
    <x v="21"/>
    <x v="1"/>
    <x v="3"/>
    <x v="3"/>
    <x v="1"/>
    <x v="1"/>
    <x v="1"/>
    <x v="10"/>
    <s v=""/>
    <x v="1"/>
    <x v="3"/>
    <n v="3557400"/>
  </r>
  <r>
    <s v="KL4066WAQT8"/>
    <x v="22"/>
    <x v="1"/>
    <x v="3"/>
    <x v="3"/>
    <x v="1"/>
    <x v="1"/>
    <x v="1"/>
    <x v="9"/>
    <s v=""/>
    <x v="2"/>
    <x v="3"/>
    <n v="3557400"/>
  </r>
  <r>
    <s v="KL4066WAED8"/>
    <x v="20"/>
    <x v="1"/>
    <x v="3"/>
    <x v="3"/>
    <x v="1"/>
    <x v="1"/>
    <x v="1"/>
    <x v="11"/>
    <s v=""/>
    <x v="2"/>
    <x v="2"/>
    <n v="3603600"/>
  </r>
  <r>
    <s v="KL4066WAKD8"/>
    <x v="20"/>
    <x v="1"/>
    <x v="3"/>
    <x v="3"/>
    <x v="1"/>
    <x v="1"/>
    <x v="1"/>
    <x v="0"/>
    <s v=""/>
    <x v="2"/>
    <x v="2"/>
    <n v="3603600"/>
  </r>
  <r>
    <s v="KL4066WAMD8"/>
    <x v="20"/>
    <x v="1"/>
    <x v="3"/>
    <x v="3"/>
    <x v="1"/>
    <x v="1"/>
    <x v="1"/>
    <x v="12"/>
    <s v=""/>
    <x v="2"/>
    <x v="2"/>
    <n v="3603600"/>
  </r>
  <r>
    <s v="KL4066WAND8"/>
    <x v="20"/>
    <x v="1"/>
    <x v="3"/>
    <x v="3"/>
    <x v="1"/>
    <x v="1"/>
    <x v="1"/>
    <x v="13"/>
    <s v=""/>
    <x v="2"/>
    <x v="2"/>
    <n v="3603600"/>
  </r>
  <r>
    <s v="KL4066WAWX8"/>
    <x v="26"/>
    <x v="1"/>
    <x v="3"/>
    <x v="3"/>
    <x v="1"/>
    <x v="1"/>
    <x v="1"/>
    <x v="3"/>
    <s v=""/>
    <x v="2"/>
    <x v="5"/>
    <n v="3672900"/>
  </r>
  <r>
    <s v="KL4066WATR9"/>
    <x v="23"/>
    <x v="1"/>
    <x v="3"/>
    <x v="3"/>
    <x v="1"/>
    <x v="1"/>
    <x v="1"/>
    <x v="6"/>
    <s v=""/>
    <x v="1"/>
    <x v="4"/>
    <n v="3857700"/>
  </r>
  <r>
    <s v="KL4066WAET9"/>
    <x v="21"/>
    <x v="1"/>
    <x v="3"/>
    <x v="3"/>
    <x v="1"/>
    <x v="1"/>
    <x v="1"/>
    <x v="11"/>
    <s v=""/>
    <x v="1"/>
    <x v="3"/>
    <n v="3903900"/>
  </r>
  <r>
    <s v="KL4066WAKT9"/>
    <x v="21"/>
    <x v="1"/>
    <x v="3"/>
    <x v="3"/>
    <x v="1"/>
    <x v="1"/>
    <x v="1"/>
    <x v="0"/>
    <s v=""/>
    <x v="1"/>
    <x v="3"/>
    <n v="3903900"/>
  </r>
  <r>
    <s v="KL4066WAMT9"/>
    <x v="21"/>
    <x v="1"/>
    <x v="3"/>
    <x v="3"/>
    <x v="1"/>
    <x v="1"/>
    <x v="1"/>
    <x v="12"/>
    <s v=""/>
    <x v="1"/>
    <x v="3"/>
    <n v="3903900"/>
  </r>
  <r>
    <s v="KL4066WANT9"/>
    <x v="21"/>
    <x v="1"/>
    <x v="3"/>
    <x v="3"/>
    <x v="1"/>
    <x v="1"/>
    <x v="1"/>
    <x v="13"/>
    <s v=""/>
    <x v="1"/>
    <x v="3"/>
    <n v="3903900"/>
  </r>
  <r>
    <s v="KL4066WAUR8"/>
    <x v="24"/>
    <x v="1"/>
    <x v="3"/>
    <x v="3"/>
    <x v="1"/>
    <x v="1"/>
    <x v="1"/>
    <x v="5"/>
    <s v=""/>
    <x v="2"/>
    <x v="4"/>
    <n v="3996300"/>
  </r>
  <r>
    <s v="KL4066WAUX9"/>
    <x v="25"/>
    <x v="1"/>
    <x v="3"/>
    <x v="3"/>
    <x v="1"/>
    <x v="1"/>
    <x v="1"/>
    <x v="5"/>
    <s v=""/>
    <x v="1"/>
    <x v="5"/>
    <n v="4019400"/>
  </r>
  <r>
    <s v="KL4066WAVX8"/>
    <x v="26"/>
    <x v="1"/>
    <x v="3"/>
    <x v="3"/>
    <x v="1"/>
    <x v="1"/>
    <x v="1"/>
    <x v="4"/>
    <s v=""/>
    <x v="2"/>
    <x v="5"/>
    <n v="4019400"/>
  </r>
  <r>
    <s v="KL4066WAPT8"/>
    <x v="22"/>
    <x v="1"/>
    <x v="3"/>
    <x v="3"/>
    <x v="1"/>
    <x v="1"/>
    <x v="1"/>
    <x v="10"/>
    <s v=""/>
    <x v="2"/>
    <x v="3"/>
    <n v="4042500"/>
  </r>
  <r>
    <s v="KL4066WARR9"/>
    <x v="23"/>
    <x v="1"/>
    <x v="3"/>
    <x v="3"/>
    <x v="1"/>
    <x v="1"/>
    <x v="1"/>
    <x v="7"/>
    <s v=""/>
    <x v="1"/>
    <x v="4"/>
    <n v="4273500"/>
  </r>
  <r>
    <s v="KL4066WASR9"/>
    <x v="23"/>
    <x v="1"/>
    <x v="3"/>
    <x v="3"/>
    <x v="1"/>
    <x v="1"/>
    <x v="1"/>
    <x v="8"/>
    <s v=""/>
    <x v="1"/>
    <x v="4"/>
    <n v="4273500"/>
  </r>
  <r>
    <s v="KL4066WATR8"/>
    <x v="24"/>
    <x v="1"/>
    <x v="3"/>
    <x v="3"/>
    <x v="1"/>
    <x v="1"/>
    <x v="1"/>
    <x v="6"/>
    <s v=""/>
    <x v="2"/>
    <x v="4"/>
    <n v="4389000"/>
  </r>
  <r>
    <s v="KL4066WATX9"/>
    <x v="25"/>
    <x v="1"/>
    <x v="3"/>
    <x v="3"/>
    <x v="1"/>
    <x v="1"/>
    <x v="1"/>
    <x v="6"/>
    <s v=""/>
    <x v="1"/>
    <x v="5"/>
    <n v="4412100"/>
  </r>
  <r>
    <s v="KL4066WAET8"/>
    <x v="22"/>
    <x v="1"/>
    <x v="3"/>
    <x v="3"/>
    <x v="1"/>
    <x v="1"/>
    <x v="1"/>
    <x v="11"/>
    <s v=""/>
    <x v="2"/>
    <x v="3"/>
    <n v="4458300"/>
  </r>
  <r>
    <s v="KL4066WAKT8"/>
    <x v="22"/>
    <x v="1"/>
    <x v="3"/>
    <x v="3"/>
    <x v="1"/>
    <x v="1"/>
    <x v="1"/>
    <x v="0"/>
    <s v=""/>
    <x v="2"/>
    <x v="3"/>
    <n v="4458300"/>
  </r>
  <r>
    <s v="KL4066WAMT8"/>
    <x v="22"/>
    <x v="1"/>
    <x v="3"/>
    <x v="3"/>
    <x v="1"/>
    <x v="1"/>
    <x v="1"/>
    <x v="12"/>
    <s v=""/>
    <x v="2"/>
    <x v="3"/>
    <n v="4458300"/>
  </r>
  <r>
    <s v="KL4066WANT8"/>
    <x v="22"/>
    <x v="1"/>
    <x v="3"/>
    <x v="3"/>
    <x v="1"/>
    <x v="1"/>
    <x v="1"/>
    <x v="13"/>
    <s v=""/>
    <x v="2"/>
    <x v="3"/>
    <n v="4458300"/>
  </r>
  <r>
    <s v="KL4066WAUX8"/>
    <x v="26"/>
    <x v="1"/>
    <x v="3"/>
    <x v="3"/>
    <x v="1"/>
    <x v="1"/>
    <x v="1"/>
    <x v="5"/>
    <s v=""/>
    <x v="2"/>
    <x v="5"/>
    <n v="4550700"/>
  </r>
  <r>
    <s v="KL4066WAQR9"/>
    <x v="23"/>
    <x v="1"/>
    <x v="3"/>
    <x v="3"/>
    <x v="1"/>
    <x v="1"/>
    <x v="1"/>
    <x v="9"/>
    <s v=""/>
    <x v="1"/>
    <x v="4"/>
    <n v="4758600"/>
  </r>
  <r>
    <s v="KL4066WARR8"/>
    <x v="24"/>
    <x v="1"/>
    <x v="3"/>
    <x v="3"/>
    <x v="1"/>
    <x v="1"/>
    <x v="1"/>
    <x v="7"/>
    <s v=""/>
    <x v="2"/>
    <x v="4"/>
    <n v="4851000"/>
  </r>
  <r>
    <s v="KL4066WASR8"/>
    <x v="24"/>
    <x v="1"/>
    <x v="3"/>
    <x v="3"/>
    <x v="1"/>
    <x v="1"/>
    <x v="1"/>
    <x v="8"/>
    <s v=""/>
    <x v="2"/>
    <x v="4"/>
    <n v="4851000"/>
  </r>
  <r>
    <s v="KL4066WARX9"/>
    <x v="25"/>
    <x v="1"/>
    <x v="3"/>
    <x v="3"/>
    <x v="1"/>
    <x v="1"/>
    <x v="1"/>
    <x v="7"/>
    <s v=""/>
    <x v="1"/>
    <x v="5"/>
    <n v="4874100"/>
  </r>
  <r>
    <s v="KL4066WASX9"/>
    <x v="25"/>
    <x v="1"/>
    <x v="3"/>
    <x v="3"/>
    <x v="1"/>
    <x v="1"/>
    <x v="1"/>
    <x v="8"/>
    <s v=""/>
    <x v="1"/>
    <x v="5"/>
    <n v="4874100"/>
  </r>
  <r>
    <s v="KL4066WATX8"/>
    <x v="26"/>
    <x v="1"/>
    <x v="3"/>
    <x v="3"/>
    <x v="1"/>
    <x v="1"/>
    <x v="1"/>
    <x v="6"/>
    <s v=""/>
    <x v="2"/>
    <x v="5"/>
    <n v="5012700"/>
  </r>
  <r>
    <s v="KL4066WAPR9"/>
    <x v="23"/>
    <x v="1"/>
    <x v="3"/>
    <x v="3"/>
    <x v="1"/>
    <x v="1"/>
    <x v="1"/>
    <x v="10"/>
    <s v=""/>
    <x v="1"/>
    <x v="4"/>
    <n v="5382300"/>
  </r>
  <r>
    <s v="KL4066WAQR8"/>
    <x v="24"/>
    <x v="1"/>
    <x v="3"/>
    <x v="3"/>
    <x v="1"/>
    <x v="1"/>
    <x v="1"/>
    <x v="9"/>
    <s v=""/>
    <x v="2"/>
    <x v="4"/>
    <n v="5405400"/>
  </r>
  <r>
    <s v="KL4066WAQX9"/>
    <x v="25"/>
    <x v="1"/>
    <x v="3"/>
    <x v="3"/>
    <x v="1"/>
    <x v="1"/>
    <x v="1"/>
    <x v="9"/>
    <s v=""/>
    <x v="1"/>
    <x v="5"/>
    <n v="5428500"/>
  </r>
  <r>
    <s v="KL4066WARX8"/>
    <x v="26"/>
    <x v="1"/>
    <x v="3"/>
    <x v="3"/>
    <x v="1"/>
    <x v="1"/>
    <x v="1"/>
    <x v="7"/>
    <s v=""/>
    <x v="2"/>
    <x v="5"/>
    <n v="5544000"/>
  </r>
  <r>
    <s v="KL4066WASX8"/>
    <x v="26"/>
    <x v="1"/>
    <x v="3"/>
    <x v="3"/>
    <x v="1"/>
    <x v="1"/>
    <x v="1"/>
    <x v="8"/>
    <s v=""/>
    <x v="2"/>
    <x v="5"/>
    <n v="5544000"/>
  </r>
  <r>
    <s v="KL4066WAER9"/>
    <x v="23"/>
    <x v="1"/>
    <x v="3"/>
    <x v="3"/>
    <x v="1"/>
    <x v="1"/>
    <x v="1"/>
    <x v="11"/>
    <s v=""/>
    <x v="1"/>
    <x v="4"/>
    <n v="5913600"/>
  </r>
  <r>
    <s v="KL4066WAKR9"/>
    <x v="23"/>
    <x v="1"/>
    <x v="3"/>
    <x v="3"/>
    <x v="1"/>
    <x v="1"/>
    <x v="1"/>
    <x v="0"/>
    <s v=""/>
    <x v="1"/>
    <x v="4"/>
    <n v="5913600"/>
  </r>
  <r>
    <s v="KL4066WAMR9"/>
    <x v="23"/>
    <x v="1"/>
    <x v="3"/>
    <x v="3"/>
    <x v="1"/>
    <x v="1"/>
    <x v="1"/>
    <x v="12"/>
    <s v=""/>
    <x v="1"/>
    <x v="4"/>
    <n v="5913600"/>
  </r>
  <r>
    <s v="KL4066WANR9"/>
    <x v="23"/>
    <x v="1"/>
    <x v="3"/>
    <x v="3"/>
    <x v="1"/>
    <x v="1"/>
    <x v="1"/>
    <x v="13"/>
    <s v=""/>
    <x v="1"/>
    <x v="4"/>
    <n v="5913600"/>
  </r>
  <r>
    <s v="KL4066WAPR8"/>
    <x v="24"/>
    <x v="1"/>
    <x v="3"/>
    <x v="3"/>
    <x v="1"/>
    <x v="1"/>
    <x v="1"/>
    <x v="10"/>
    <s v=""/>
    <x v="2"/>
    <x v="4"/>
    <n v="6098400"/>
  </r>
  <r>
    <s v="KL4066WAPX9"/>
    <x v="25"/>
    <x v="1"/>
    <x v="3"/>
    <x v="3"/>
    <x v="1"/>
    <x v="1"/>
    <x v="1"/>
    <x v="10"/>
    <s v=""/>
    <x v="1"/>
    <x v="5"/>
    <n v="6144600"/>
  </r>
  <r>
    <s v="KL4066WAQX8"/>
    <x v="26"/>
    <x v="1"/>
    <x v="3"/>
    <x v="3"/>
    <x v="1"/>
    <x v="1"/>
    <x v="1"/>
    <x v="9"/>
    <s v=""/>
    <x v="2"/>
    <x v="5"/>
    <n v="6167700"/>
  </r>
  <r>
    <s v="KL4066WAER8"/>
    <x v="24"/>
    <x v="1"/>
    <x v="3"/>
    <x v="3"/>
    <x v="1"/>
    <x v="1"/>
    <x v="1"/>
    <x v="11"/>
    <s v=""/>
    <x v="2"/>
    <x v="4"/>
    <n v="6722100"/>
  </r>
  <r>
    <s v="KL4066WAKR8"/>
    <x v="24"/>
    <x v="1"/>
    <x v="3"/>
    <x v="3"/>
    <x v="1"/>
    <x v="1"/>
    <x v="1"/>
    <x v="0"/>
    <s v=""/>
    <x v="2"/>
    <x v="4"/>
    <n v="6722100"/>
  </r>
  <r>
    <s v="KL4066WAMR8"/>
    <x v="24"/>
    <x v="1"/>
    <x v="3"/>
    <x v="3"/>
    <x v="1"/>
    <x v="1"/>
    <x v="1"/>
    <x v="12"/>
    <s v=""/>
    <x v="2"/>
    <x v="4"/>
    <n v="6722100"/>
  </r>
  <r>
    <s v="KL4066WANR8"/>
    <x v="24"/>
    <x v="1"/>
    <x v="3"/>
    <x v="3"/>
    <x v="1"/>
    <x v="1"/>
    <x v="1"/>
    <x v="13"/>
    <s v=""/>
    <x v="2"/>
    <x v="4"/>
    <n v="6722100"/>
  </r>
  <r>
    <s v="KL4066WAEX9"/>
    <x v="25"/>
    <x v="1"/>
    <x v="3"/>
    <x v="3"/>
    <x v="1"/>
    <x v="1"/>
    <x v="1"/>
    <x v="11"/>
    <s v=""/>
    <x v="1"/>
    <x v="5"/>
    <n v="6768300"/>
  </r>
  <r>
    <s v="KL4066WAKX9"/>
    <x v="25"/>
    <x v="1"/>
    <x v="3"/>
    <x v="3"/>
    <x v="1"/>
    <x v="1"/>
    <x v="1"/>
    <x v="0"/>
    <s v=""/>
    <x v="1"/>
    <x v="5"/>
    <n v="6768300"/>
  </r>
  <r>
    <s v="KL4066WAMX9"/>
    <x v="25"/>
    <x v="1"/>
    <x v="3"/>
    <x v="3"/>
    <x v="1"/>
    <x v="1"/>
    <x v="1"/>
    <x v="12"/>
    <s v=""/>
    <x v="1"/>
    <x v="5"/>
    <n v="6768300"/>
  </r>
  <r>
    <s v="KL4066WANX9"/>
    <x v="25"/>
    <x v="1"/>
    <x v="3"/>
    <x v="3"/>
    <x v="1"/>
    <x v="1"/>
    <x v="1"/>
    <x v="13"/>
    <s v=""/>
    <x v="1"/>
    <x v="5"/>
    <n v="6768300"/>
  </r>
  <r>
    <s v="KL4066WAPX8"/>
    <x v="26"/>
    <x v="1"/>
    <x v="3"/>
    <x v="3"/>
    <x v="1"/>
    <x v="1"/>
    <x v="1"/>
    <x v="10"/>
    <s v=""/>
    <x v="2"/>
    <x v="5"/>
    <n v="6976200"/>
  </r>
  <r>
    <s v="KL4066WAEX8"/>
    <x v="26"/>
    <x v="1"/>
    <x v="3"/>
    <x v="3"/>
    <x v="1"/>
    <x v="1"/>
    <x v="1"/>
    <x v="11"/>
    <s v=""/>
    <x v="2"/>
    <x v="5"/>
    <n v="7692300"/>
  </r>
  <r>
    <s v="KL4066WAKX8"/>
    <x v="26"/>
    <x v="1"/>
    <x v="3"/>
    <x v="3"/>
    <x v="1"/>
    <x v="1"/>
    <x v="1"/>
    <x v="0"/>
    <s v=""/>
    <x v="2"/>
    <x v="5"/>
    <n v="7692300"/>
  </r>
  <r>
    <s v="KL4066WAMX8"/>
    <x v="26"/>
    <x v="1"/>
    <x v="3"/>
    <x v="3"/>
    <x v="1"/>
    <x v="1"/>
    <x v="1"/>
    <x v="12"/>
    <s v=""/>
    <x v="2"/>
    <x v="5"/>
    <n v="7692300"/>
  </r>
  <r>
    <s v="KL4066WANX8"/>
    <x v="26"/>
    <x v="1"/>
    <x v="3"/>
    <x v="3"/>
    <x v="1"/>
    <x v="1"/>
    <x v="1"/>
    <x v="13"/>
    <s v=""/>
    <x v="2"/>
    <x v="5"/>
    <n v="7692300"/>
  </r>
  <r>
    <s v="KL4085WAYF9"/>
    <x v="27"/>
    <x v="2"/>
    <x v="4"/>
    <x v="4"/>
    <x v="2"/>
    <x v="2"/>
    <x v="1"/>
    <x v="1"/>
    <s v="5000+User"/>
    <x v="1"/>
    <x v="1"/>
    <n v="988680"/>
  </r>
  <r>
    <s v="KL4085WAXF9"/>
    <x v="27"/>
    <x v="2"/>
    <x v="4"/>
    <x v="4"/>
    <x v="2"/>
    <x v="2"/>
    <x v="1"/>
    <x v="2"/>
    <s v="2500-4999User"/>
    <x v="1"/>
    <x v="1"/>
    <n v="1048740"/>
  </r>
  <r>
    <s v="KL4085WAWF9"/>
    <x v="27"/>
    <x v="2"/>
    <x v="4"/>
    <x v="4"/>
    <x v="2"/>
    <x v="2"/>
    <x v="1"/>
    <x v="3"/>
    <s v="1500-2499User"/>
    <x v="1"/>
    <x v="1"/>
    <n v="1191960"/>
  </r>
  <r>
    <s v="KL4085WAYF8"/>
    <x v="28"/>
    <x v="2"/>
    <x v="4"/>
    <x v="4"/>
    <x v="2"/>
    <x v="2"/>
    <x v="1"/>
    <x v="1"/>
    <s v="5000+User"/>
    <x v="2"/>
    <x v="1"/>
    <n v="1233540"/>
  </r>
  <r>
    <s v="KL4085WAVF9"/>
    <x v="27"/>
    <x v="2"/>
    <x v="4"/>
    <x v="4"/>
    <x v="2"/>
    <x v="2"/>
    <x v="1"/>
    <x v="4"/>
    <s v="1000-1499User"/>
    <x v="1"/>
    <x v="1"/>
    <n v="1309770"/>
  </r>
  <r>
    <s v="KL4085WAXF8"/>
    <x v="28"/>
    <x v="2"/>
    <x v="4"/>
    <x v="4"/>
    <x v="2"/>
    <x v="2"/>
    <x v="1"/>
    <x v="2"/>
    <s v="2500-4999User"/>
    <x v="2"/>
    <x v="1"/>
    <n v="1309770"/>
  </r>
  <r>
    <s v="KL4085WAUF9"/>
    <x v="27"/>
    <x v="2"/>
    <x v="4"/>
    <x v="4"/>
    <x v="2"/>
    <x v="2"/>
    <x v="1"/>
    <x v="5"/>
    <s v="500-999User"/>
    <x v="1"/>
    <x v="1"/>
    <n v="1483020"/>
  </r>
  <r>
    <s v="KL4085WAWF8"/>
    <x v="28"/>
    <x v="2"/>
    <x v="4"/>
    <x v="4"/>
    <x v="2"/>
    <x v="2"/>
    <x v="1"/>
    <x v="3"/>
    <s v="1500-2499User"/>
    <x v="2"/>
    <x v="1"/>
    <n v="1489950"/>
  </r>
  <r>
    <s v="KL4085WATF9"/>
    <x v="27"/>
    <x v="2"/>
    <x v="4"/>
    <x v="4"/>
    <x v="2"/>
    <x v="2"/>
    <x v="1"/>
    <x v="6"/>
    <s v="250-499User"/>
    <x v="1"/>
    <x v="1"/>
    <n v="1628550"/>
  </r>
  <r>
    <s v="KL4085WAYD9"/>
    <x v="29"/>
    <x v="2"/>
    <x v="4"/>
    <x v="4"/>
    <x v="2"/>
    <x v="2"/>
    <x v="1"/>
    <x v="1"/>
    <s v="5000+User"/>
    <x v="1"/>
    <x v="2"/>
    <n v="1630860"/>
  </r>
  <r>
    <s v="KL4085WAVF8"/>
    <x v="28"/>
    <x v="2"/>
    <x v="4"/>
    <x v="4"/>
    <x v="2"/>
    <x v="2"/>
    <x v="1"/>
    <x v="4"/>
    <s v="1000-1499User"/>
    <x v="2"/>
    <x v="1"/>
    <n v="1637790"/>
  </r>
  <r>
    <s v="KL4085WAXD9"/>
    <x v="29"/>
    <x v="2"/>
    <x v="4"/>
    <x v="4"/>
    <x v="2"/>
    <x v="2"/>
    <x v="1"/>
    <x v="2"/>
    <s v="2500-4999User"/>
    <x v="1"/>
    <x v="2"/>
    <n v="1732500"/>
  </r>
  <r>
    <s v="KL4085WARF9"/>
    <x v="27"/>
    <x v="2"/>
    <x v="4"/>
    <x v="4"/>
    <x v="2"/>
    <x v="2"/>
    <x v="1"/>
    <x v="7"/>
    <s v="100-149User"/>
    <x v="1"/>
    <x v="1"/>
    <n v="1801800"/>
  </r>
  <r>
    <s v="KL4085WASF9"/>
    <x v="27"/>
    <x v="2"/>
    <x v="4"/>
    <x v="4"/>
    <x v="2"/>
    <x v="2"/>
    <x v="1"/>
    <x v="8"/>
    <s v="150-249User"/>
    <x v="1"/>
    <x v="1"/>
    <n v="1801800"/>
  </r>
  <r>
    <s v="KL4085WAUF8"/>
    <x v="28"/>
    <x v="2"/>
    <x v="4"/>
    <x v="4"/>
    <x v="2"/>
    <x v="2"/>
    <x v="1"/>
    <x v="5"/>
    <s v="500-999User"/>
    <x v="2"/>
    <x v="1"/>
    <n v="1848000"/>
  </r>
  <r>
    <s v="KL4085WAYD8"/>
    <x v="30"/>
    <x v="2"/>
    <x v="4"/>
    <x v="4"/>
    <x v="2"/>
    <x v="2"/>
    <x v="1"/>
    <x v="1"/>
    <s v="5000+User"/>
    <x v="2"/>
    <x v="2"/>
    <n v="1848000"/>
  </r>
  <r>
    <s v="KL4085WAWD9"/>
    <x v="29"/>
    <x v="2"/>
    <x v="4"/>
    <x v="4"/>
    <x v="2"/>
    <x v="2"/>
    <x v="1"/>
    <x v="3"/>
    <s v="1500-2499User"/>
    <x v="1"/>
    <x v="2"/>
    <n v="1963500"/>
  </r>
  <r>
    <s v="KL4085WAXD8"/>
    <x v="30"/>
    <x v="2"/>
    <x v="4"/>
    <x v="4"/>
    <x v="2"/>
    <x v="2"/>
    <x v="1"/>
    <x v="2"/>
    <s v="2500-4999User"/>
    <x v="2"/>
    <x v="2"/>
    <n v="1963500"/>
  </r>
  <r>
    <s v="KL4085WAQF9"/>
    <x v="27"/>
    <x v="2"/>
    <x v="4"/>
    <x v="4"/>
    <x v="2"/>
    <x v="2"/>
    <x v="1"/>
    <x v="9"/>
    <s v="50-99User"/>
    <x v="1"/>
    <x v="1"/>
    <n v="2009700"/>
  </r>
  <r>
    <s v="KL4085WAYT9"/>
    <x v="31"/>
    <x v="2"/>
    <x v="4"/>
    <x v="4"/>
    <x v="2"/>
    <x v="2"/>
    <x v="1"/>
    <x v="1"/>
    <s v="5000+User"/>
    <x v="1"/>
    <x v="3"/>
    <n v="2009700"/>
  </r>
  <r>
    <s v="KL4085WATF8"/>
    <x v="28"/>
    <x v="2"/>
    <x v="4"/>
    <x v="4"/>
    <x v="2"/>
    <x v="2"/>
    <x v="1"/>
    <x v="6"/>
    <s v="250-499User"/>
    <x v="2"/>
    <x v="1"/>
    <n v="2032800"/>
  </r>
  <r>
    <s v="KL4085WAXT9"/>
    <x v="31"/>
    <x v="2"/>
    <x v="4"/>
    <x v="4"/>
    <x v="2"/>
    <x v="2"/>
    <x v="1"/>
    <x v="2"/>
    <s v="2500-4999User"/>
    <x v="1"/>
    <x v="3"/>
    <n v="2125200"/>
  </r>
  <r>
    <s v="KL4085WAVD9"/>
    <x v="29"/>
    <x v="2"/>
    <x v="4"/>
    <x v="4"/>
    <x v="2"/>
    <x v="2"/>
    <x v="1"/>
    <x v="4"/>
    <s v="1000-1499User"/>
    <x v="1"/>
    <x v="2"/>
    <n v="2148300"/>
  </r>
  <r>
    <s v="KL4085WAWD8"/>
    <x v="30"/>
    <x v="2"/>
    <x v="4"/>
    <x v="4"/>
    <x v="2"/>
    <x v="2"/>
    <x v="1"/>
    <x v="3"/>
    <s v="1500-2499User"/>
    <x v="2"/>
    <x v="2"/>
    <n v="2240700"/>
  </r>
  <r>
    <s v="KL4085WAPF9"/>
    <x v="27"/>
    <x v="2"/>
    <x v="4"/>
    <x v="4"/>
    <x v="2"/>
    <x v="2"/>
    <x v="1"/>
    <x v="10"/>
    <s v="25-49User"/>
    <x v="1"/>
    <x v="1"/>
    <n v="2263800"/>
  </r>
  <r>
    <s v="KL4085WARF8"/>
    <x v="28"/>
    <x v="2"/>
    <x v="4"/>
    <x v="4"/>
    <x v="2"/>
    <x v="2"/>
    <x v="1"/>
    <x v="7"/>
    <s v="100-149User"/>
    <x v="2"/>
    <x v="1"/>
    <n v="2263800"/>
  </r>
  <r>
    <s v="KL4085WASF8"/>
    <x v="28"/>
    <x v="2"/>
    <x v="4"/>
    <x v="4"/>
    <x v="2"/>
    <x v="2"/>
    <x v="1"/>
    <x v="8"/>
    <s v="150-249User"/>
    <x v="2"/>
    <x v="1"/>
    <n v="2263800"/>
  </r>
  <r>
    <s v="KL4085WAYT8"/>
    <x v="32"/>
    <x v="2"/>
    <x v="4"/>
    <x v="4"/>
    <x v="2"/>
    <x v="2"/>
    <x v="1"/>
    <x v="1"/>
    <s v="5000+User"/>
    <x v="2"/>
    <x v="3"/>
    <n v="2286900"/>
  </r>
  <r>
    <s v="KL4085WAWT9"/>
    <x v="31"/>
    <x v="2"/>
    <x v="4"/>
    <x v="4"/>
    <x v="2"/>
    <x v="2"/>
    <x v="1"/>
    <x v="3"/>
    <s v="1500-2499User"/>
    <x v="1"/>
    <x v="3"/>
    <n v="2425500"/>
  </r>
  <r>
    <s v="KL4085WAXT8"/>
    <x v="32"/>
    <x v="2"/>
    <x v="4"/>
    <x v="4"/>
    <x v="2"/>
    <x v="2"/>
    <x v="1"/>
    <x v="2"/>
    <s v="2500-4999User"/>
    <x v="2"/>
    <x v="3"/>
    <n v="2425500"/>
  </r>
  <r>
    <s v="KL4085WAUD9"/>
    <x v="29"/>
    <x v="2"/>
    <x v="4"/>
    <x v="4"/>
    <x v="2"/>
    <x v="2"/>
    <x v="1"/>
    <x v="5"/>
    <s v="500-999User"/>
    <x v="1"/>
    <x v="2"/>
    <n v="2448600"/>
  </r>
  <r>
    <s v="KL4085WAVD8"/>
    <x v="30"/>
    <x v="2"/>
    <x v="4"/>
    <x v="4"/>
    <x v="2"/>
    <x v="2"/>
    <x v="1"/>
    <x v="4"/>
    <s v="1000-1499User"/>
    <x v="2"/>
    <x v="2"/>
    <n v="2448600"/>
  </r>
  <r>
    <s v="KL4085WAEF9"/>
    <x v="27"/>
    <x v="2"/>
    <x v="4"/>
    <x v="4"/>
    <x v="2"/>
    <x v="2"/>
    <x v="1"/>
    <x v="11"/>
    <s v="5-9User"/>
    <x v="1"/>
    <x v="1"/>
    <n v="2494800"/>
  </r>
  <r>
    <s v="KL4085WAKF9"/>
    <x v="27"/>
    <x v="2"/>
    <x v="4"/>
    <x v="4"/>
    <x v="2"/>
    <x v="2"/>
    <x v="1"/>
    <x v="0"/>
    <s v="10-14User"/>
    <x v="1"/>
    <x v="1"/>
    <n v="2494800"/>
  </r>
  <r>
    <s v="KL4085WAMF9"/>
    <x v="27"/>
    <x v="2"/>
    <x v="4"/>
    <x v="4"/>
    <x v="2"/>
    <x v="2"/>
    <x v="1"/>
    <x v="12"/>
    <s v="15-19User"/>
    <x v="1"/>
    <x v="1"/>
    <n v="2494800"/>
  </r>
  <r>
    <s v="KL4085WANF9"/>
    <x v="27"/>
    <x v="2"/>
    <x v="4"/>
    <x v="4"/>
    <x v="2"/>
    <x v="2"/>
    <x v="1"/>
    <x v="13"/>
    <s v="20-24User"/>
    <x v="1"/>
    <x v="1"/>
    <n v="2494800"/>
  </r>
  <r>
    <s v="KL4085WAQF8"/>
    <x v="28"/>
    <x v="2"/>
    <x v="4"/>
    <x v="4"/>
    <x v="2"/>
    <x v="2"/>
    <x v="1"/>
    <x v="9"/>
    <s v="50-99User"/>
    <x v="2"/>
    <x v="1"/>
    <n v="2517900"/>
  </r>
  <r>
    <s v="KL4085WAVT9"/>
    <x v="31"/>
    <x v="2"/>
    <x v="4"/>
    <x v="4"/>
    <x v="2"/>
    <x v="2"/>
    <x v="1"/>
    <x v="4"/>
    <s v="1000-1499User"/>
    <x v="1"/>
    <x v="3"/>
    <n v="2656500"/>
  </r>
  <r>
    <s v="KL4085WATD9"/>
    <x v="29"/>
    <x v="2"/>
    <x v="4"/>
    <x v="4"/>
    <x v="2"/>
    <x v="2"/>
    <x v="1"/>
    <x v="6"/>
    <s v="250-499User"/>
    <x v="1"/>
    <x v="2"/>
    <n v="2679600"/>
  </r>
  <r>
    <s v="KL4085WAWT8"/>
    <x v="32"/>
    <x v="2"/>
    <x v="4"/>
    <x v="4"/>
    <x v="2"/>
    <x v="2"/>
    <x v="1"/>
    <x v="3"/>
    <s v="1500-2499User"/>
    <x v="2"/>
    <x v="3"/>
    <n v="2748900"/>
  </r>
  <r>
    <s v="KL4085WAUD8"/>
    <x v="30"/>
    <x v="2"/>
    <x v="4"/>
    <x v="4"/>
    <x v="2"/>
    <x v="2"/>
    <x v="1"/>
    <x v="5"/>
    <s v="500-999User"/>
    <x v="2"/>
    <x v="2"/>
    <n v="2772000"/>
  </r>
  <r>
    <s v="KL4085WAPF8"/>
    <x v="28"/>
    <x v="2"/>
    <x v="4"/>
    <x v="4"/>
    <x v="2"/>
    <x v="2"/>
    <x v="1"/>
    <x v="10"/>
    <s v="25-49User"/>
    <x v="2"/>
    <x v="1"/>
    <n v="2841300"/>
  </r>
  <r>
    <s v="KL4085WARD9"/>
    <x v="29"/>
    <x v="2"/>
    <x v="4"/>
    <x v="4"/>
    <x v="2"/>
    <x v="2"/>
    <x v="1"/>
    <x v="7"/>
    <s v="100-149User"/>
    <x v="1"/>
    <x v="2"/>
    <n v="2979900"/>
  </r>
  <r>
    <s v="KL4085WASD9"/>
    <x v="29"/>
    <x v="2"/>
    <x v="4"/>
    <x v="4"/>
    <x v="2"/>
    <x v="2"/>
    <x v="1"/>
    <x v="8"/>
    <s v="150-249User"/>
    <x v="1"/>
    <x v="2"/>
    <n v="2979900"/>
  </r>
  <r>
    <s v="KL4085WAUT9"/>
    <x v="31"/>
    <x v="2"/>
    <x v="4"/>
    <x v="4"/>
    <x v="2"/>
    <x v="2"/>
    <x v="1"/>
    <x v="5"/>
    <s v="500-999User"/>
    <x v="1"/>
    <x v="3"/>
    <n v="3003000"/>
  </r>
  <r>
    <s v="KL4085WAVT8"/>
    <x v="32"/>
    <x v="2"/>
    <x v="4"/>
    <x v="4"/>
    <x v="2"/>
    <x v="2"/>
    <x v="1"/>
    <x v="4"/>
    <s v="1000-1499User"/>
    <x v="2"/>
    <x v="3"/>
    <n v="3026100"/>
  </r>
  <r>
    <s v="KL4085WAYR9"/>
    <x v="33"/>
    <x v="2"/>
    <x v="4"/>
    <x v="4"/>
    <x v="2"/>
    <x v="2"/>
    <x v="1"/>
    <x v="1"/>
    <s v="5000+User"/>
    <x v="1"/>
    <x v="4"/>
    <n v="3026100"/>
  </r>
  <r>
    <s v="KL4085WATD8"/>
    <x v="30"/>
    <x v="2"/>
    <x v="4"/>
    <x v="4"/>
    <x v="2"/>
    <x v="2"/>
    <x v="1"/>
    <x v="6"/>
    <s v="250-499User"/>
    <x v="2"/>
    <x v="2"/>
    <n v="3072300"/>
  </r>
  <r>
    <s v="KL4085WAEF8"/>
    <x v="28"/>
    <x v="2"/>
    <x v="4"/>
    <x v="4"/>
    <x v="2"/>
    <x v="2"/>
    <x v="1"/>
    <x v="11"/>
    <s v="5-9User"/>
    <x v="2"/>
    <x v="1"/>
    <n v="3118500"/>
  </r>
  <r>
    <s v="KL4085WAKF8"/>
    <x v="28"/>
    <x v="2"/>
    <x v="4"/>
    <x v="4"/>
    <x v="2"/>
    <x v="2"/>
    <x v="1"/>
    <x v="0"/>
    <s v="10-14User"/>
    <x v="2"/>
    <x v="1"/>
    <n v="3118500"/>
  </r>
  <r>
    <s v="KL4085WAMF8"/>
    <x v="28"/>
    <x v="2"/>
    <x v="4"/>
    <x v="4"/>
    <x v="2"/>
    <x v="2"/>
    <x v="1"/>
    <x v="12"/>
    <s v="15-19User"/>
    <x v="2"/>
    <x v="1"/>
    <n v="3118500"/>
  </r>
  <r>
    <s v="KL4085WANF8"/>
    <x v="28"/>
    <x v="2"/>
    <x v="4"/>
    <x v="4"/>
    <x v="2"/>
    <x v="2"/>
    <x v="1"/>
    <x v="13"/>
    <s v="20-24User"/>
    <x v="2"/>
    <x v="1"/>
    <n v="3118500"/>
  </r>
  <r>
    <s v="KL4085WAXR9"/>
    <x v="33"/>
    <x v="2"/>
    <x v="4"/>
    <x v="4"/>
    <x v="2"/>
    <x v="2"/>
    <x v="1"/>
    <x v="2"/>
    <s v="2500-4999User"/>
    <x v="1"/>
    <x v="4"/>
    <n v="3210900"/>
  </r>
  <r>
    <s v="KL4085WAQD9"/>
    <x v="29"/>
    <x v="2"/>
    <x v="4"/>
    <x v="4"/>
    <x v="2"/>
    <x v="2"/>
    <x v="1"/>
    <x v="9"/>
    <s v="50-99User"/>
    <x v="1"/>
    <x v="2"/>
    <n v="3303300"/>
  </r>
  <r>
    <s v="KL4085WATT9"/>
    <x v="31"/>
    <x v="2"/>
    <x v="4"/>
    <x v="4"/>
    <x v="2"/>
    <x v="2"/>
    <x v="1"/>
    <x v="6"/>
    <s v="250-499User"/>
    <x v="1"/>
    <x v="3"/>
    <n v="3303300"/>
  </r>
  <r>
    <s v="KL4085WARD8"/>
    <x v="30"/>
    <x v="2"/>
    <x v="4"/>
    <x v="4"/>
    <x v="2"/>
    <x v="2"/>
    <x v="1"/>
    <x v="7"/>
    <s v="100-149User"/>
    <x v="2"/>
    <x v="2"/>
    <n v="3395700"/>
  </r>
  <r>
    <s v="KL4085WASD8"/>
    <x v="30"/>
    <x v="2"/>
    <x v="4"/>
    <x v="4"/>
    <x v="2"/>
    <x v="2"/>
    <x v="1"/>
    <x v="8"/>
    <s v="150-249User"/>
    <x v="2"/>
    <x v="2"/>
    <n v="3395700"/>
  </r>
  <r>
    <s v="KL4085WAUT8"/>
    <x v="32"/>
    <x v="2"/>
    <x v="4"/>
    <x v="4"/>
    <x v="2"/>
    <x v="2"/>
    <x v="1"/>
    <x v="5"/>
    <s v="500-999User"/>
    <x v="2"/>
    <x v="3"/>
    <n v="3418800"/>
  </r>
  <r>
    <s v="KL4085WAYR8"/>
    <x v="34"/>
    <x v="2"/>
    <x v="4"/>
    <x v="4"/>
    <x v="2"/>
    <x v="2"/>
    <x v="1"/>
    <x v="1"/>
    <s v="5000+User"/>
    <x v="2"/>
    <x v="4"/>
    <n v="3465000"/>
  </r>
  <r>
    <s v="KL4085WAYX9"/>
    <x v="35"/>
    <x v="2"/>
    <x v="4"/>
    <x v="4"/>
    <x v="2"/>
    <x v="2"/>
    <x v="1"/>
    <x v="1"/>
    <s v="5000+User"/>
    <x v="1"/>
    <x v="5"/>
    <n v="3488100"/>
  </r>
  <r>
    <s v="KL4085WART9"/>
    <x v="31"/>
    <x v="2"/>
    <x v="4"/>
    <x v="4"/>
    <x v="2"/>
    <x v="2"/>
    <x v="1"/>
    <x v="7"/>
    <s v="100-149User"/>
    <x v="1"/>
    <x v="3"/>
    <n v="3672900"/>
  </r>
  <r>
    <s v="KL4085WAST9"/>
    <x v="31"/>
    <x v="2"/>
    <x v="4"/>
    <x v="4"/>
    <x v="2"/>
    <x v="2"/>
    <x v="1"/>
    <x v="8"/>
    <s v="150-249User"/>
    <x v="1"/>
    <x v="3"/>
    <n v="3672900"/>
  </r>
  <r>
    <s v="KL4085WAWR9"/>
    <x v="33"/>
    <x v="2"/>
    <x v="4"/>
    <x v="4"/>
    <x v="2"/>
    <x v="2"/>
    <x v="1"/>
    <x v="3"/>
    <s v="1500-2499User"/>
    <x v="1"/>
    <x v="4"/>
    <n v="3672900"/>
  </r>
  <r>
    <s v="KL4085WAXR8"/>
    <x v="34"/>
    <x v="2"/>
    <x v="4"/>
    <x v="4"/>
    <x v="2"/>
    <x v="2"/>
    <x v="1"/>
    <x v="2"/>
    <s v="2500-4999User"/>
    <x v="2"/>
    <x v="4"/>
    <n v="3672900"/>
  </r>
  <r>
    <s v="KL4085WAXX9"/>
    <x v="35"/>
    <x v="2"/>
    <x v="4"/>
    <x v="4"/>
    <x v="2"/>
    <x v="2"/>
    <x v="1"/>
    <x v="2"/>
    <s v="2500-4999User"/>
    <x v="1"/>
    <x v="5"/>
    <n v="3696000"/>
  </r>
  <r>
    <s v="KL4085WAPD9"/>
    <x v="29"/>
    <x v="2"/>
    <x v="4"/>
    <x v="4"/>
    <x v="2"/>
    <x v="2"/>
    <x v="1"/>
    <x v="10"/>
    <s v="25-49User"/>
    <x v="1"/>
    <x v="2"/>
    <n v="3765300"/>
  </r>
  <r>
    <s v="KL4085WAQD8"/>
    <x v="30"/>
    <x v="2"/>
    <x v="4"/>
    <x v="4"/>
    <x v="2"/>
    <x v="2"/>
    <x v="1"/>
    <x v="9"/>
    <s v="50-99User"/>
    <x v="2"/>
    <x v="2"/>
    <n v="3765300"/>
  </r>
  <r>
    <s v="KL4085WATT8"/>
    <x v="32"/>
    <x v="2"/>
    <x v="4"/>
    <x v="4"/>
    <x v="2"/>
    <x v="2"/>
    <x v="1"/>
    <x v="6"/>
    <s v="250-499User"/>
    <x v="2"/>
    <x v="3"/>
    <n v="3765300"/>
  </r>
  <r>
    <s v="KL4085WAYX8"/>
    <x v="36"/>
    <x v="2"/>
    <x v="4"/>
    <x v="4"/>
    <x v="2"/>
    <x v="2"/>
    <x v="1"/>
    <x v="1"/>
    <s v="5000+User"/>
    <x v="2"/>
    <x v="5"/>
    <n v="3973200"/>
  </r>
  <r>
    <s v="KL4085WAVR9"/>
    <x v="33"/>
    <x v="2"/>
    <x v="4"/>
    <x v="4"/>
    <x v="2"/>
    <x v="2"/>
    <x v="1"/>
    <x v="4"/>
    <s v="1000-1499User"/>
    <x v="1"/>
    <x v="4"/>
    <n v="4019400"/>
  </r>
  <r>
    <s v="KL4085WAQT9"/>
    <x v="31"/>
    <x v="2"/>
    <x v="4"/>
    <x v="4"/>
    <x v="2"/>
    <x v="2"/>
    <x v="1"/>
    <x v="9"/>
    <s v="50-99User"/>
    <x v="1"/>
    <x v="3"/>
    <n v="4088700"/>
  </r>
  <r>
    <s v="KL4085WAED9"/>
    <x v="29"/>
    <x v="2"/>
    <x v="4"/>
    <x v="4"/>
    <x v="2"/>
    <x v="2"/>
    <x v="1"/>
    <x v="11"/>
    <s v="5-9User"/>
    <x v="1"/>
    <x v="2"/>
    <n v="4111800"/>
  </r>
  <r>
    <s v="KL4085WAKD9"/>
    <x v="29"/>
    <x v="2"/>
    <x v="4"/>
    <x v="4"/>
    <x v="2"/>
    <x v="2"/>
    <x v="1"/>
    <x v="0"/>
    <s v="10-14User"/>
    <x v="1"/>
    <x v="2"/>
    <n v="4111800"/>
  </r>
  <r>
    <s v="KL4085WAMD9"/>
    <x v="29"/>
    <x v="2"/>
    <x v="4"/>
    <x v="4"/>
    <x v="2"/>
    <x v="2"/>
    <x v="1"/>
    <x v="12"/>
    <s v="15-19User"/>
    <x v="1"/>
    <x v="2"/>
    <n v="4111800"/>
  </r>
  <r>
    <s v="KL4085WAND9"/>
    <x v="29"/>
    <x v="2"/>
    <x v="4"/>
    <x v="4"/>
    <x v="2"/>
    <x v="2"/>
    <x v="1"/>
    <x v="13"/>
    <s v="20-24User"/>
    <x v="1"/>
    <x v="2"/>
    <n v="4111800"/>
  </r>
  <r>
    <s v="KL4085WART8"/>
    <x v="32"/>
    <x v="2"/>
    <x v="4"/>
    <x v="4"/>
    <x v="2"/>
    <x v="2"/>
    <x v="1"/>
    <x v="7"/>
    <s v="100-149User"/>
    <x v="2"/>
    <x v="3"/>
    <n v="4181100"/>
  </r>
  <r>
    <s v="KL4085WAST8"/>
    <x v="32"/>
    <x v="2"/>
    <x v="4"/>
    <x v="4"/>
    <x v="2"/>
    <x v="2"/>
    <x v="1"/>
    <x v="8"/>
    <s v="150-249User"/>
    <x v="2"/>
    <x v="3"/>
    <n v="4181100"/>
  </r>
  <r>
    <s v="KL4085WAWR8"/>
    <x v="34"/>
    <x v="2"/>
    <x v="4"/>
    <x v="4"/>
    <x v="2"/>
    <x v="2"/>
    <x v="1"/>
    <x v="3"/>
    <s v="1500-2499User"/>
    <x v="2"/>
    <x v="4"/>
    <n v="4181100"/>
  </r>
  <r>
    <s v="KL4085WAXX8"/>
    <x v="36"/>
    <x v="2"/>
    <x v="4"/>
    <x v="4"/>
    <x v="2"/>
    <x v="2"/>
    <x v="1"/>
    <x v="2"/>
    <s v="2500-4999User"/>
    <x v="2"/>
    <x v="5"/>
    <n v="4181100"/>
  </r>
  <r>
    <s v="KL4085WAWX9"/>
    <x v="35"/>
    <x v="2"/>
    <x v="4"/>
    <x v="4"/>
    <x v="2"/>
    <x v="2"/>
    <x v="1"/>
    <x v="3"/>
    <s v="1500-2499User"/>
    <x v="1"/>
    <x v="5"/>
    <n v="4204200"/>
  </r>
  <r>
    <s v="KL4085WAPD8"/>
    <x v="30"/>
    <x v="2"/>
    <x v="4"/>
    <x v="4"/>
    <x v="2"/>
    <x v="2"/>
    <x v="1"/>
    <x v="10"/>
    <s v="25-49User"/>
    <x v="2"/>
    <x v="2"/>
    <n v="4273500"/>
  </r>
  <r>
    <s v="KL4085WAUR9"/>
    <x v="33"/>
    <x v="2"/>
    <x v="4"/>
    <x v="4"/>
    <x v="2"/>
    <x v="2"/>
    <x v="1"/>
    <x v="5"/>
    <s v="500-999User"/>
    <x v="1"/>
    <x v="4"/>
    <n v="4573800"/>
  </r>
  <r>
    <s v="KL4085WAVR8"/>
    <x v="34"/>
    <x v="2"/>
    <x v="4"/>
    <x v="4"/>
    <x v="2"/>
    <x v="2"/>
    <x v="1"/>
    <x v="4"/>
    <s v="1000-1499User"/>
    <x v="2"/>
    <x v="4"/>
    <n v="4573800"/>
  </r>
  <r>
    <s v="KL4085WAVX9"/>
    <x v="35"/>
    <x v="2"/>
    <x v="4"/>
    <x v="4"/>
    <x v="2"/>
    <x v="2"/>
    <x v="1"/>
    <x v="4"/>
    <s v="1000-1499User"/>
    <x v="1"/>
    <x v="5"/>
    <n v="4596900"/>
  </r>
  <r>
    <s v="KL4085WAPT9"/>
    <x v="31"/>
    <x v="2"/>
    <x v="4"/>
    <x v="4"/>
    <x v="2"/>
    <x v="2"/>
    <x v="1"/>
    <x v="10"/>
    <s v="25-49User"/>
    <x v="1"/>
    <x v="3"/>
    <n v="4620000"/>
  </r>
  <r>
    <s v="KL4085WAQT8"/>
    <x v="32"/>
    <x v="2"/>
    <x v="4"/>
    <x v="4"/>
    <x v="2"/>
    <x v="2"/>
    <x v="1"/>
    <x v="9"/>
    <s v="50-99User"/>
    <x v="2"/>
    <x v="3"/>
    <n v="4620000"/>
  </r>
  <r>
    <s v="KL4085WAED8"/>
    <x v="30"/>
    <x v="2"/>
    <x v="4"/>
    <x v="4"/>
    <x v="2"/>
    <x v="2"/>
    <x v="1"/>
    <x v="11"/>
    <s v="5-9User"/>
    <x v="2"/>
    <x v="2"/>
    <n v="4689300"/>
  </r>
  <r>
    <s v="KL4085WAKD8"/>
    <x v="30"/>
    <x v="2"/>
    <x v="4"/>
    <x v="4"/>
    <x v="2"/>
    <x v="2"/>
    <x v="1"/>
    <x v="0"/>
    <s v="10-14User"/>
    <x v="2"/>
    <x v="2"/>
    <n v="4689300"/>
  </r>
  <r>
    <s v="KL4085WAMD8"/>
    <x v="30"/>
    <x v="2"/>
    <x v="4"/>
    <x v="4"/>
    <x v="2"/>
    <x v="2"/>
    <x v="1"/>
    <x v="12"/>
    <s v="15-19User"/>
    <x v="2"/>
    <x v="2"/>
    <n v="4689300"/>
  </r>
  <r>
    <s v="KL4085WAND8"/>
    <x v="30"/>
    <x v="2"/>
    <x v="4"/>
    <x v="4"/>
    <x v="2"/>
    <x v="2"/>
    <x v="1"/>
    <x v="13"/>
    <s v="20-24User"/>
    <x v="2"/>
    <x v="2"/>
    <n v="4689300"/>
  </r>
  <r>
    <s v="KL4085WAWX8"/>
    <x v="36"/>
    <x v="2"/>
    <x v="4"/>
    <x v="4"/>
    <x v="2"/>
    <x v="2"/>
    <x v="1"/>
    <x v="3"/>
    <s v="1500-2499User"/>
    <x v="2"/>
    <x v="5"/>
    <n v="4781700"/>
  </r>
  <r>
    <s v="KL4085WATR9"/>
    <x v="33"/>
    <x v="2"/>
    <x v="4"/>
    <x v="4"/>
    <x v="2"/>
    <x v="2"/>
    <x v="1"/>
    <x v="6"/>
    <s v="250-499User"/>
    <x v="1"/>
    <x v="4"/>
    <n v="5012700"/>
  </r>
  <r>
    <s v="KL4085WAET9"/>
    <x v="31"/>
    <x v="2"/>
    <x v="4"/>
    <x v="4"/>
    <x v="2"/>
    <x v="2"/>
    <x v="1"/>
    <x v="11"/>
    <s v="5-9User"/>
    <x v="1"/>
    <x v="3"/>
    <n v="5082000"/>
  </r>
  <r>
    <s v="KL4085WAKT9"/>
    <x v="31"/>
    <x v="2"/>
    <x v="4"/>
    <x v="4"/>
    <x v="2"/>
    <x v="2"/>
    <x v="1"/>
    <x v="0"/>
    <s v="10-14User"/>
    <x v="1"/>
    <x v="3"/>
    <n v="5082000"/>
  </r>
  <r>
    <s v="KL4085WAMT9"/>
    <x v="31"/>
    <x v="2"/>
    <x v="4"/>
    <x v="4"/>
    <x v="2"/>
    <x v="2"/>
    <x v="1"/>
    <x v="12"/>
    <s v="15-19User"/>
    <x v="1"/>
    <x v="3"/>
    <n v="5082000"/>
  </r>
  <r>
    <s v="KL4085WANT9"/>
    <x v="31"/>
    <x v="2"/>
    <x v="4"/>
    <x v="4"/>
    <x v="2"/>
    <x v="2"/>
    <x v="1"/>
    <x v="13"/>
    <s v="20-24User"/>
    <x v="1"/>
    <x v="3"/>
    <n v="5082000"/>
  </r>
  <r>
    <s v="KL4085WAUR8"/>
    <x v="34"/>
    <x v="2"/>
    <x v="4"/>
    <x v="4"/>
    <x v="2"/>
    <x v="2"/>
    <x v="1"/>
    <x v="5"/>
    <s v="500-999User"/>
    <x v="2"/>
    <x v="4"/>
    <n v="5197500"/>
  </r>
  <r>
    <s v="KL4085WAUX9"/>
    <x v="35"/>
    <x v="2"/>
    <x v="4"/>
    <x v="4"/>
    <x v="2"/>
    <x v="2"/>
    <x v="1"/>
    <x v="5"/>
    <s v="500-999User"/>
    <x v="1"/>
    <x v="5"/>
    <n v="5220600"/>
  </r>
  <r>
    <s v="KL4085WAVX8"/>
    <x v="36"/>
    <x v="2"/>
    <x v="4"/>
    <x v="4"/>
    <x v="2"/>
    <x v="2"/>
    <x v="1"/>
    <x v="4"/>
    <s v="1000-1499User"/>
    <x v="2"/>
    <x v="5"/>
    <n v="5220600"/>
  </r>
  <r>
    <s v="KL4085WAPT8"/>
    <x v="32"/>
    <x v="2"/>
    <x v="4"/>
    <x v="4"/>
    <x v="2"/>
    <x v="2"/>
    <x v="1"/>
    <x v="10"/>
    <s v="25-49User"/>
    <x v="2"/>
    <x v="3"/>
    <n v="5266800"/>
  </r>
  <r>
    <s v="KL4085WARR9"/>
    <x v="33"/>
    <x v="2"/>
    <x v="4"/>
    <x v="4"/>
    <x v="2"/>
    <x v="2"/>
    <x v="1"/>
    <x v="7"/>
    <s v="100-149User"/>
    <x v="1"/>
    <x v="4"/>
    <n v="5567100"/>
  </r>
  <r>
    <s v="KL4085WASR9"/>
    <x v="33"/>
    <x v="2"/>
    <x v="4"/>
    <x v="4"/>
    <x v="2"/>
    <x v="2"/>
    <x v="1"/>
    <x v="8"/>
    <s v="150-249User"/>
    <x v="1"/>
    <x v="4"/>
    <n v="5567100"/>
  </r>
  <r>
    <s v="KL4085WATR8"/>
    <x v="34"/>
    <x v="2"/>
    <x v="4"/>
    <x v="4"/>
    <x v="2"/>
    <x v="2"/>
    <x v="1"/>
    <x v="6"/>
    <s v="250-499User"/>
    <x v="2"/>
    <x v="4"/>
    <n v="5705700"/>
  </r>
  <r>
    <s v="KL4085WATX9"/>
    <x v="35"/>
    <x v="2"/>
    <x v="4"/>
    <x v="4"/>
    <x v="2"/>
    <x v="2"/>
    <x v="1"/>
    <x v="6"/>
    <s v="250-499User"/>
    <x v="1"/>
    <x v="5"/>
    <n v="5728800"/>
  </r>
  <r>
    <s v="KL4085WAET8"/>
    <x v="32"/>
    <x v="2"/>
    <x v="4"/>
    <x v="4"/>
    <x v="2"/>
    <x v="2"/>
    <x v="1"/>
    <x v="11"/>
    <s v="5-9User"/>
    <x v="2"/>
    <x v="3"/>
    <n v="5798100"/>
  </r>
  <r>
    <s v="KL4085WAKT8"/>
    <x v="32"/>
    <x v="2"/>
    <x v="4"/>
    <x v="4"/>
    <x v="2"/>
    <x v="2"/>
    <x v="1"/>
    <x v="0"/>
    <s v="10-14User"/>
    <x v="2"/>
    <x v="3"/>
    <n v="5798100"/>
  </r>
  <r>
    <s v="KL4085WAMT8"/>
    <x v="32"/>
    <x v="2"/>
    <x v="4"/>
    <x v="4"/>
    <x v="2"/>
    <x v="2"/>
    <x v="1"/>
    <x v="12"/>
    <s v="15-19User"/>
    <x v="2"/>
    <x v="3"/>
    <n v="5798100"/>
  </r>
  <r>
    <s v="KL4085WANT8"/>
    <x v="32"/>
    <x v="2"/>
    <x v="4"/>
    <x v="4"/>
    <x v="2"/>
    <x v="2"/>
    <x v="1"/>
    <x v="13"/>
    <s v="20-24User"/>
    <x v="2"/>
    <x v="3"/>
    <n v="5798100"/>
  </r>
  <r>
    <s v="KL4085WAUX8"/>
    <x v="36"/>
    <x v="2"/>
    <x v="4"/>
    <x v="4"/>
    <x v="2"/>
    <x v="2"/>
    <x v="1"/>
    <x v="5"/>
    <s v="500-999User"/>
    <x v="2"/>
    <x v="5"/>
    <n v="5913600"/>
  </r>
  <r>
    <s v="KL4085WAQR9"/>
    <x v="33"/>
    <x v="2"/>
    <x v="4"/>
    <x v="4"/>
    <x v="2"/>
    <x v="2"/>
    <x v="1"/>
    <x v="9"/>
    <s v="50-99User"/>
    <x v="1"/>
    <x v="4"/>
    <n v="6190800"/>
  </r>
  <r>
    <s v="KL4085WARR8"/>
    <x v="34"/>
    <x v="2"/>
    <x v="4"/>
    <x v="4"/>
    <x v="2"/>
    <x v="2"/>
    <x v="1"/>
    <x v="7"/>
    <s v="100-149User"/>
    <x v="2"/>
    <x v="4"/>
    <n v="6306300"/>
  </r>
  <r>
    <s v="KL4085WASR8"/>
    <x v="34"/>
    <x v="2"/>
    <x v="4"/>
    <x v="4"/>
    <x v="2"/>
    <x v="2"/>
    <x v="1"/>
    <x v="8"/>
    <s v="150-249User"/>
    <x v="2"/>
    <x v="4"/>
    <n v="6306300"/>
  </r>
  <r>
    <s v="KL4085WARX9"/>
    <x v="35"/>
    <x v="2"/>
    <x v="4"/>
    <x v="4"/>
    <x v="2"/>
    <x v="2"/>
    <x v="1"/>
    <x v="7"/>
    <s v="100-149User"/>
    <x v="1"/>
    <x v="5"/>
    <n v="6329400"/>
  </r>
  <r>
    <s v="KL4085WASX9"/>
    <x v="35"/>
    <x v="2"/>
    <x v="4"/>
    <x v="4"/>
    <x v="2"/>
    <x v="2"/>
    <x v="1"/>
    <x v="8"/>
    <s v="150-249User"/>
    <x v="1"/>
    <x v="5"/>
    <n v="6329400"/>
  </r>
  <r>
    <s v="KL4085WATX8"/>
    <x v="36"/>
    <x v="2"/>
    <x v="4"/>
    <x v="4"/>
    <x v="2"/>
    <x v="2"/>
    <x v="1"/>
    <x v="6"/>
    <s v="250-499User"/>
    <x v="2"/>
    <x v="5"/>
    <n v="6514200"/>
  </r>
  <r>
    <s v="KL4085WAPR9"/>
    <x v="33"/>
    <x v="2"/>
    <x v="4"/>
    <x v="4"/>
    <x v="2"/>
    <x v="2"/>
    <x v="1"/>
    <x v="10"/>
    <s v="25-49User"/>
    <x v="1"/>
    <x v="4"/>
    <n v="6999300"/>
  </r>
  <r>
    <s v="KL4085WAQR8"/>
    <x v="34"/>
    <x v="2"/>
    <x v="4"/>
    <x v="4"/>
    <x v="2"/>
    <x v="2"/>
    <x v="1"/>
    <x v="9"/>
    <s v="50-99User"/>
    <x v="2"/>
    <x v="4"/>
    <n v="7022400"/>
  </r>
  <r>
    <s v="KL4085WAQX9"/>
    <x v="35"/>
    <x v="2"/>
    <x v="4"/>
    <x v="4"/>
    <x v="2"/>
    <x v="2"/>
    <x v="1"/>
    <x v="9"/>
    <s v="50-99User"/>
    <x v="1"/>
    <x v="5"/>
    <n v="7068600"/>
  </r>
  <r>
    <s v="KL4085WARX8"/>
    <x v="36"/>
    <x v="2"/>
    <x v="4"/>
    <x v="4"/>
    <x v="2"/>
    <x v="2"/>
    <x v="1"/>
    <x v="7"/>
    <s v="100-149User"/>
    <x v="2"/>
    <x v="5"/>
    <n v="7207200"/>
  </r>
  <r>
    <s v="KL4085WASX8"/>
    <x v="36"/>
    <x v="2"/>
    <x v="4"/>
    <x v="4"/>
    <x v="2"/>
    <x v="2"/>
    <x v="1"/>
    <x v="8"/>
    <s v="150-249User"/>
    <x v="2"/>
    <x v="5"/>
    <n v="7207200"/>
  </r>
  <r>
    <s v="KL4085WAER9"/>
    <x v="33"/>
    <x v="2"/>
    <x v="4"/>
    <x v="4"/>
    <x v="2"/>
    <x v="2"/>
    <x v="1"/>
    <x v="11"/>
    <s v="5-9User"/>
    <x v="1"/>
    <x v="4"/>
    <n v="7692300"/>
  </r>
  <r>
    <s v="KL4085WAKR9"/>
    <x v="33"/>
    <x v="2"/>
    <x v="4"/>
    <x v="4"/>
    <x v="2"/>
    <x v="2"/>
    <x v="1"/>
    <x v="0"/>
    <s v="10-14User"/>
    <x v="1"/>
    <x v="4"/>
    <n v="7692300"/>
  </r>
  <r>
    <s v="KL4085WAMR9"/>
    <x v="33"/>
    <x v="2"/>
    <x v="4"/>
    <x v="4"/>
    <x v="2"/>
    <x v="2"/>
    <x v="1"/>
    <x v="12"/>
    <s v="15-19User"/>
    <x v="1"/>
    <x v="4"/>
    <n v="7692300"/>
  </r>
  <r>
    <s v="KL4085WANR9"/>
    <x v="33"/>
    <x v="2"/>
    <x v="4"/>
    <x v="4"/>
    <x v="2"/>
    <x v="2"/>
    <x v="1"/>
    <x v="13"/>
    <s v="20-24User"/>
    <x v="1"/>
    <x v="4"/>
    <n v="7692300"/>
  </r>
  <r>
    <s v="KL4085WAPR8"/>
    <x v="34"/>
    <x v="2"/>
    <x v="4"/>
    <x v="4"/>
    <x v="2"/>
    <x v="2"/>
    <x v="1"/>
    <x v="10"/>
    <s v="25-49User"/>
    <x v="2"/>
    <x v="4"/>
    <n v="7923300"/>
  </r>
  <r>
    <s v="KL4085WAPX9"/>
    <x v="35"/>
    <x v="2"/>
    <x v="4"/>
    <x v="4"/>
    <x v="2"/>
    <x v="2"/>
    <x v="1"/>
    <x v="10"/>
    <s v="25-49User"/>
    <x v="1"/>
    <x v="5"/>
    <n v="7992600"/>
  </r>
  <r>
    <s v="KL4085WAQX8"/>
    <x v="36"/>
    <x v="2"/>
    <x v="4"/>
    <x v="4"/>
    <x v="2"/>
    <x v="2"/>
    <x v="1"/>
    <x v="9"/>
    <s v="50-99User"/>
    <x v="2"/>
    <x v="5"/>
    <n v="8015700"/>
  </r>
  <r>
    <s v="KL4085WAER8"/>
    <x v="34"/>
    <x v="2"/>
    <x v="4"/>
    <x v="4"/>
    <x v="2"/>
    <x v="2"/>
    <x v="1"/>
    <x v="11"/>
    <s v="5-9User"/>
    <x v="2"/>
    <x v="4"/>
    <n v="8731800"/>
  </r>
  <r>
    <s v="KL4085WAKR8"/>
    <x v="34"/>
    <x v="2"/>
    <x v="4"/>
    <x v="4"/>
    <x v="2"/>
    <x v="2"/>
    <x v="1"/>
    <x v="0"/>
    <s v="10-14User"/>
    <x v="2"/>
    <x v="4"/>
    <n v="8731800"/>
  </r>
  <r>
    <s v="KL4085WAMR8"/>
    <x v="34"/>
    <x v="2"/>
    <x v="4"/>
    <x v="4"/>
    <x v="2"/>
    <x v="2"/>
    <x v="1"/>
    <x v="12"/>
    <s v="15-19User"/>
    <x v="2"/>
    <x v="4"/>
    <n v="8731800"/>
  </r>
  <r>
    <s v="KL4085WANR8"/>
    <x v="34"/>
    <x v="2"/>
    <x v="4"/>
    <x v="4"/>
    <x v="2"/>
    <x v="2"/>
    <x v="1"/>
    <x v="13"/>
    <s v="20-24User"/>
    <x v="2"/>
    <x v="4"/>
    <n v="8731800"/>
  </r>
  <r>
    <s v="KL4085WAEX9"/>
    <x v="35"/>
    <x v="2"/>
    <x v="4"/>
    <x v="4"/>
    <x v="2"/>
    <x v="2"/>
    <x v="1"/>
    <x v="11"/>
    <s v="5-9User"/>
    <x v="1"/>
    <x v="5"/>
    <n v="8801100"/>
  </r>
  <r>
    <s v="KL4085WAKX9"/>
    <x v="35"/>
    <x v="2"/>
    <x v="4"/>
    <x v="4"/>
    <x v="2"/>
    <x v="2"/>
    <x v="1"/>
    <x v="0"/>
    <s v="10-14User"/>
    <x v="1"/>
    <x v="5"/>
    <n v="8801100"/>
  </r>
  <r>
    <s v="KL4085WAMX9"/>
    <x v="35"/>
    <x v="2"/>
    <x v="4"/>
    <x v="4"/>
    <x v="2"/>
    <x v="2"/>
    <x v="1"/>
    <x v="12"/>
    <s v="15-19User"/>
    <x v="1"/>
    <x v="5"/>
    <n v="8801100"/>
  </r>
  <r>
    <s v="KL4085WANX9"/>
    <x v="35"/>
    <x v="2"/>
    <x v="4"/>
    <x v="4"/>
    <x v="2"/>
    <x v="2"/>
    <x v="1"/>
    <x v="13"/>
    <s v="20-24User"/>
    <x v="1"/>
    <x v="5"/>
    <n v="8801100"/>
  </r>
  <r>
    <s v="KL4085WAPX8"/>
    <x v="36"/>
    <x v="2"/>
    <x v="4"/>
    <x v="4"/>
    <x v="2"/>
    <x v="2"/>
    <x v="1"/>
    <x v="10"/>
    <s v="25-49User"/>
    <x v="2"/>
    <x v="5"/>
    <n v="9078300"/>
  </r>
  <r>
    <s v="KL4085WAEX8"/>
    <x v="36"/>
    <x v="2"/>
    <x v="4"/>
    <x v="4"/>
    <x v="2"/>
    <x v="2"/>
    <x v="1"/>
    <x v="11"/>
    <s v="5-9User"/>
    <x v="2"/>
    <x v="5"/>
    <n v="10002300"/>
  </r>
  <r>
    <s v="KL4085WAKX8"/>
    <x v="36"/>
    <x v="2"/>
    <x v="4"/>
    <x v="4"/>
    <x v="2"/>
    <x v="2"/>
    <x v="1"/>
    <x v="0"/>
    <s v="10-14User"/>
    <x v="2"/>
    <x v="5"/>
    <n v="10002300"/>
  </r>
  <r>
    <s v="KL4085WAMX8"/>
    <x v="36"/>
    <x v="2"/>
    <x v="4"/>
    <x v="4"/>
    <x v="2"/>
    <x v="2"/>
    <x v="1"/>
    <x v="12"/>
    <s v="15-19User"/>
    <x v="2"/>
    <x v="5"/>
    <n v="10002300"/>
  </r>
  <r>
    <s v="KL4085WANX8"/>
    <x v="36"/>
    <x v="2"/>
    <x v="4"/>
    <x v="4"/>
    <x v="2"/>
    <x v="2"/>
    <x v="1"/>
    <x v="13"/>
    <s v="20-24User"/>
    <x v="2"/>
    <x v="5"/>
    <n v="10002300"/>
  </r>
  <r>
    <s v="KL4086WAYF9"/>
    <x v="37"/>
    <x v="3"/>
    <x v="5"/>
    <x v="5"/>
    <x v="2"/>
    <x v="2"/>
    <x v="1"/>
    <x v="1"/>
    <s v="5000+User"/>
    <x v="1"/>
    <x v="1"/>
    <n v="2564100"/>
  </r>
  <r>
    <s v="KL4086WAXF9"/>
    <x v="37"/>
    <x v="3"/>
    <x v="5"/>
    <x v="5"/>
    <x v="2"/>
    <x v="2"/>
    <x v="1"/>
    <x v="2"/>
    <s v="2500-4999User"/>
    <x v="1"/>
    <x v="1"/>
    <n v="2633400"/>
  </r>
  <r>
    <s v="KL4086WAWF9"/>
    <x v="37"/>
    <x v="3"/>
    <x v="5"/>
    <x v="5"/>
    <x v="2"/>
    <x v="2"/>
    <x v="1"/>
    <x v="3"/>
    <s v="1500-2499User"/>
    <x v="1"/>
    <x v="1"/>
    <n v="2702700"/>
  </r>
  <r>
    <s v="KL4086WAYF8"/>
    <x v="38"/>
    <x v="3"/>
    <x v="5"/>
    <x v="5"/>
    <x v="2"/>
    <x v="2"/>
    <x v="1"/>
    <x v="1"/>
    <s v="5000+User"/>
    <x v="2"/>
    <x v="1"/>
    <n v="2702700"/>
  </r>
  <r>
    <s v="KL4086WAXF8"/>
    <x v="38"/>
    <x v="3"/>
    <x v="5"/>
    <x v="5"/>
    <x v="2"/>
    <x v="2"/>
    <x v="1"/>
    <x v="2"/>
    <s v="2500-4999User"/>
    <x v="2"/>
    <x v="1"/>
    <n v="2772000"/>
  </r>
  <r>
    <s v="KL4086WAVF9"/>
    <x v="37"/>
    <x v="3"/>
    <x v="5"/>
    <x v="5"/>
    <x v="2"/>
    <x v="2"/>
    <x v="1"/>
    <x v="4"/>
    <s v="1000-1499User"/>
    <x v="1"/>
    <x v="1"/>
    <n v="2795100"/>
  </r>
  <r>
    <s v="KL4086WAWF8"/>
    <x v="38"/>
    <x v="3"/>
    <x v="5"/>
    <x v="5"/>
    <x v="2"/>
    <x v="2"/>
    <x v="1"/>
    <x v="3"/>
    <s v="1500-2499User"/>
    <x v="2"/>
    <x v="1"/>
    <n v="2864400"/>
  </r>
  <r>
    <s v="KL4086WAUF9"/>
    <x v="37"/>
    <x v="3"/>
    <x v="5"/>
    <x v="5"/>
    <x v="2"/>
    <x v="2"/>
    <x v="1"/>
    <x v="5"/>
    <s v="500-999User"/>
    <x v="1"/>
    <x v="1"/>
    <n v="2956800"/>
  </r>
  <r>
    <s v="KL4086WAVF8"/>
    <x v="38"/>
    <x v="3"/>
    <x v="5"/>
    <x v="5"/>
    <x v="2"/>
    <x v="2"/>
    <x v="1"/>
    <x v="4"/>
    <s v="1000-1499User"/>
    <x v="2"/>
    <x v="1"/>
    <n v="2956800"/>
  </r>
  <r>
    <s v="KL4086WATF9"/>
    <x v="37"/>
    <x v="3"/>
    <x v="5"/>
    <x v="5"/>
    <x v="2"/>
    <x v="2"/>
    <x v="1"/>
    <x v="6"/>
    <s v="250-499User"/>
    <x v="1"/>
    <x v="1"/>
    <n v="3095400"/>
  </r>
  <r>
    <s v="KL4086WAUF8"/>
    <x v="38"/>
    <x v="3"/>
    <x v="5"/>
    <x v="5"/>
    <x v="2"/>
    <x v="2"/>
    <x v="1"/>
    <x v="5"/>
    <s v="500-999User"/>
    <x v="2"/>
    <x v="1"/>
    <n v="3118500"/>
  </r>
  <r>
    <s v="KL4086WASF9"/>
    <x v="37"/>
    <x v="3"/>
    <x v="5"/>
    <x v="5"/>
    <x v="2"/>
    <x v="2"/>
    <x v="1"/>
    <x v="8"/>
    <s v="150-249User"/>
    <x v="1"/>
    <x v="1"/>
    <n v="3257100"/>
  </r>
  <r>
    <s v="KL4086WATF8"/>
    <x v="38"/>
    <x v="3"/>
    <x v="5"/>
    <x v="5"/>
    <x v="2"/>
    <x v="2"/>
    <x v="1"/>
    <x v="6"/>
    <s v="250-499User"/>
    <x v="2"/>
    <x v="1"/>
    <n v="3280200"/>
  </r>
  <r>
    <s v="KL4086WASF8"/>
    <x v="38"/>
    <x v="3"/>
    <x v="5"/>
    <x v="5"/>
    <x v="2"/>
    <x v="2"/>
    <x v="1"/>
    <x v="8"/>
    <s v="150-249User"/>
    <x v="2"/>
    <x v="1"/>
    <n v="3465000"/>
  </r>
  <r>
    <s v="KL4086WAYD9"/>
    <x v="39"/>
    <x v="3"/>
    <x v="5"/>
    <x v="5"/>
    <x v="2"/>
    <x v="2"/>
    <x v="1"/>
    <x v="1"/>
    <s v="5000+User"/>
    <x v="1"/>
    <x v="2"/>
    <n v="4920300"/>
  </r>
  <r>
    <s v="KL4086WAXD9"/>
    <x v="39"/>
    <x v="3"/>
    <x v="5"/>
    <x v="5"/>
    <x v="2"/>
    <x v="2"/>
    <x v="1"/>
    <x v="2"/>
    <s v="2500-4999User"/>
    <x v="1"/>
    <x v="2"/>
    <n v="5012700"/>
  </r>
  <r>
    <s v="KL4086WAYD8"/>
    <x v="40"/>
    <x v="3"/>
    <x v="5"/>
    <x v="5"/>
    <x v="2"/>
    <x v="2"/>
    <x v="1"/>
    <x v="1"/>
    <s v="5000+User"/>
    <x v="2"/>
    <x v="2"/>
    <n v="5128200"/>
  </r>
  <r>
    <s v="KL4086WAWD9"/>
    <x v="39"/>
    <x v="3"/>
    <x v="5"/>
    <x v="5"/>
    <x v="2"/>
    <x v="2"/>
    <x v="1"/>
    <x v="3"/>
    <s v="1500-2499User"/>
    <x v="1"/>
    <x v="2"/>
    <n v="5174400"/>
  </r>
  <r>
    <s v="KL4086WAXD8"/>
    <x v="40"/>
    <x v="3"/>
    <x v="5"/>
    <x v="5"/>
    <x v="2"/>
    <x v="2"/>
    <x v="1"/>
    <x v="2"/>
    <s v="2500-4999User"/>
    <x v="2"/>
    <x v="2"/>
    <n v="5243700"/>
  </r>
  <r>
    <s v="KL4086WAVD9"/>
    <x v="39"/>
    <x v="3"/>
    <x v="5"/>
    <x v="5"/>
    <x v="2"/>
    <x v="2"/>
    <x v="1"/>
    <x v="4"/>
    <s v="1000-1499User"/>
    <x v="1"/>
    <x v="2"/>
    <n v="5336100"/>
  </r>
  <r>
    <s v="KL4086WAWD8"/>
    <x v="40"/>
    <x v="3"/>
    <x v="5"/>
    <x v="5"/>
    <x v="2"/>
    <x v="2"/>
    <x v="1"/>
    <x v="3"/>
    <s v="1500-2499User"/>
    <x v="2"/>
    <x v="2"/>
    <n v="5405400"/>
  </r>
  <r>
    <s v="KL4086WAVD8"/>
    <x v="40"/>
    <x v="3"/>
    <x v="5"/>
    <x v="5"/>
    <x v="2"/>
    <x v="2"/>
    <x v="1"/>
    <x v="4"/>
    <s v="1000-1499User"/>
    <x v="2"/>
    <x v="2"/>
    <n v="5590200"/>
  </r>
  <r>
    <s v="KL4086WAUD9"/>
    <x v="39"/>
    <x v="3"/>
    <x v="5"/>
    <x v="5"/>
    <x v="2"/>
    <x v="2"/>
    <x v="1"/>
    <x v="5"/>
    <s v="500-999User"/>
    <x v="1"/>
    <x v="2"/>
    <n v="5613300"/>
  </r>
  <r>
    <s v="KL4086WATD9"/>
    <x v="39"/>
    <x v="3"/>
    <x v="5"/>
    <x v="5"/>
    <x v="2"/>
    <x v="2"/>
    <x v="1"/>
    <x v="6"/>
    <s v="250-499User"/>
    <x v="1"/>
    <x v="2"/>
    <n v="5867400"/>
  </r>
  <r>
    <s v="KL4086WAUD8"/>
    <x v="40"/>
    <x v="3"/>
    <x v="5"/>
    <x v="5"/>
    <x v="2"/>
    <x v="2"/>
    <x v="1"/>
    <x v="5"/>
    <s v="500-999User"/>
    <x v="2"/>
    <x v="2"/>
    <n v="5890500"/>
  </r>
  <r>
    <s v="KL4086WASD9"/>
    <x v="39"/>
    <x v="3"/>
    <x v="5"/>
    <x v="5"/>
    <x v="2"/>
    <x v="2"/>
    <x v="1"/>
    <x v="8"/>
    <s v="150-249User"/>
    <x v="1"/>
    <x v="2"/>
    <n v="6144600"/>
  </r>
  <r>
    <s v="KL4086WATD8"/>
    <x v="40"/>
    <x v="3"/>
    <x v="5"/>
    <x v="5"/>
    <x v="2"/>
    <x v="2"/>
    <x v="1"/>
    <x v="6"/>
    <s v="250-499User"/>
    <x v="2"/>
    <x v="2"/>
    <n v="6190800"/>
  </r>
  <r>
    <s v="KL4086WASD8"/>
    <x v="40"/>
    <x v="3"/>
    <x v="5"/>
    <x v="5"/>
    <x v="2"/>
    <x v="2"/>
    <x v="1"/>
    <x v="8"/>
    <s v="150-249User"/>
    <x v="2"/>
    <x v="2"/>
    <n v="6491100"/>
  </r>
  <r>
    <s v="KL4086WAYT9"/>
    <x v="41"/>
    <x v="3"/>
    <x v="5"/>
    <x v="5"/>
    <x v="2"/>
    <x v="2"/>
    <x v="1"/>
    <x v="1"/>
    <s v="5000+User"/>
    <x v="1"/>
    <x v="3"/>
    <n v="7207200"/>
  </r>
  <r>
    <s v="KL4086WAXT9"/>
    <x v="41"/>
    <x v="3"/>
    <x v="5"/>
    <x v="5"/>
    <x v="2"/>
    <x v="2"/>
    <x v="1"/>
    <x v="2"/>
    <s v="2500-4999User"/>
    <x v="1"/>
    <x v="3"/>
    <n v="7345800"/>
  </r>
  <r>
    <s v="KL4086WAYT8"/>
    <x v="42"/>
    <x v="3"/>
    <x v="5"/>
    <x v="5"/>
    <x v="2"/>
    <x v="2"/>
    <x v="1"/>
    <x v="1"/>
    <s v="5000+User"/>
    <x v="2"/>
    <x v="3"/>
    <n v="7484400"/>
  </r>
  <r>
    <s v="KL4086WAWT9"/>
    <x v="41"/>
    <x v="3"/>
    <x v="5"/>
    <x v="5"/>
    <x v="2"/>
    <x v="2"/>
    <x v="1"/>
    <x v="3"/>
    <s v="1500-2499User"/>
    <x v="1"/>
    <x v="3"/>
    <n v="7530600"/>
  </r>
  <r>
    <s v="KL4086WAXT8"/>
    <x v="42"/>
    <x v="3"/>
    <x v="5"/>
    <x v="5"/>
    <x v="2"/>
    <x v="2"/>
    <x v="1"/>
    <x v="2"/>
    <s v="2500-4999User"/>
    <x v="2"/>
    <x v="3"/>
    <n v="7646100"/>
  </r>
  <r>
    <s v="KL4086WAVT9"/>
    <x v="41"/>
    <x v="3"/>
    <x v="5"/>
    <x v="5"/>
    <x v="2"/>
    <x v="2"/>
    <x v="1"/>
    <x v="4"/>
    <s v="1000-1499User"/>
    <x v="1"/>
    <x v="3"/>
    <n v="7761600"/>
  </r>
  <r>
    <s v="KL4086WAWT8"/>
    <x v="42"/>
    <x v="3"/>
    <x v="5"/>
    <x v="5"/>
    <x v="2"/>
    <x v="2"/>
    <x v="1"/>
    <x v="3"/>
    <s v="1500-2499User"/>
    <x v="2"/>
    <x v="3"/>
    <n v="7877100"/>
  </r>
  <r>
    <s v="KL4086WAVT8"/>
    <x v="42"/>
    <x v="3"/>
    <x v="5"/>
    <x v="5"/>
    <x v="2"/>
    <x v="2"/>
    <x v="1"/>
    <x v="4"/>
    <s v="1000-1499User"/>
    <x v="2"/>
    <x v="3"/>
    <n v="8131200"/>
  </r>
  <r>
    <s v="KL4086WAUT9"/>
    <x v="41"/>
    <x v="3"/>
    <x v="5"/>
    <x v="5"/>
    <x v="2"/>
    <x v="2"/>
    <x v="1"/>
    <x v="5"/>
    <s v="500-999User"/>
    <x v="1"/>
    <x v="3"/>
    <n v="8154300"/>
  </r>
  <r>
    <s v="KL4086WATT9"/>
    <x v="41"/>
    <x v="3"/>
    <x v="5"/>
    <x v="5"/>
    <x v="2"/>
    <x v="2"/>
    <x v="1"/>
    <x v="6"/>
    <s v="250-499User"/>
    <x v="1"/>
    <x v="3"/>
    <n v="8547000"/>
  </r>
  <r>
    <s v="KL4086WAUT8"/>
    <x v="42"/>
    <x v="3"/>
    <x v="5"/>
    <x v="5"/>
    <x v="2"/>
    <x v="2"/>
    <x v="1"/>
    <x v="5"/>
    <s v="500-999User"/>
    <x v="2"/>
    <x v="3"/>
    <n v="8547000"/>
  </r>
  <r>
    <s v="KL4086WAST9"/>
    <x v="41"/>
    <x v="3"/>
    <x v="5"/>
    <x v="5"/>
    <x v="2"/>
    <x v="2"/>
    <x v="1"/>
    <x v="8"/>
    <s v="150-249User"/>
    <x v="1"/>
    <x v="3"/>
    <n v="8939700"/>
  </r>
  <r>
    <s v="KL4086WATT8"/>
    <x v="42"/>
    <x v="3"/>
    <x v="5"/>
    <x v="5"/>
    <x v="2"/>
    <x v="2"/>
    <x v="1"/>
    <x v="6"/>
    <s v="250-499User"/>
    <x v="2"/>
    <x v="3"/>
    <n v="8985900"/>
  </r>
  <r>
    <s v="KL4086WAST8"/>
    <x v="42"/>
    <x v="3"/>
    <x v="5"/>
    <x v="5"/>
    <x v="2"/>
    <x v="2"/>
    <x v="1"/>
    <x v="8"/>
    <s v="150-249User"/>
    <x v="2"/>
    <x v="3"/>
    <n v="9401700"/>
  </r>
  <r>
    <s v="KL4056WAYFL"/>
    <x v="43"/>
    <x v="4"/>
    <x v="6"/>
    <x v="6"/>
    <x v="1"/>
    <x v="1"/>
    <x v="1"/>
    <x v="1"/>
    <s v="5000+User"/>
    <x v="3"/>
    <x v="1"/>
    <n v="1007160"/>
  </r>
  <r>
    <s v="KL4056WAXFL"/>
    <x v="43"/>
    <x v="4"/>
    <x v="6"/>
    <x v="6"/>
    <x v="1"/>
    <x v="1"/>
    <x v="1"/>
    <x v="2"/>
    <s v="2500-4999User"/>
    <x v="3"/>
    <x v="1"/>
    <n v="1014090"/>
  </r>
  <r>
    <s v="KL4056WAWFL"/>
    <x v="43"/>
    <x v="4"/>
    <x v="6"/>
    <x v="6"/>
    <x v="1"/>
    <x v="1"/>
    <x v="1"/>
    <x v="3"/>
    <s v="1500-2499User"/>
    <x v="3"/>
    <x v="1"/>
    <n v="1037190"/>
  </r>
  <r>
    <s v="KL4056WAVFL"/>
    <x v="43"/>
    <x v="4"/>
    <x v="6"/>
    <x v="6"/>
    <x v="1"/>
    <x v="1"/>
    <x v="1"/>
    <x v="4"/>
    <s v="1000-1499User"/>
    <x v="3"/>
    <x v="1"/>
    <n v="1067220"/>
  </r>
  <r>
    <s v="KL4056WAYF6"/>
    <x v="44"/>
    <x v="4"/>
    <x v="6"/>
    <x v="6"/>
    <x v="1"/>
    <x v="1"/>
    <x v="1"/>
    <x v="1"/>
    <s v="5000+User"/>
    <x v="4"/>
    <x v="1"/>
    <n v="1097250"/>
  </r>
  <r>
    <s v="KL4056WAXF6"/>
    <x v="44"/>
    <x v="4"/>
    <x v="6"/>
    <x v="6"/>
    <x v="1"/>
    <x v="1"/>
    <x v="1"/>
    <x v="2"/>
    <s v="2500-4999User"/>
    <x v="4"/>
    <x v="1"/>
    <n v="1108800"/>
  </r>
  <r>
    <s v="KL4056WAWF6"/>
    <x v="44"/>
    <x v="4"/>
    <x v="6"/>
    <x v="6"/>
    <x v="1"/>
    <x v="1"/>
    <x v="1"/>
    <x v="3"/>
    <s v="1500-2499User"/>
    <x v="4"/>
    <x v="1"/>
    <n v="1131900"/>
  </r>
  <r>
    <s v="KL4056WAVF6"/>
    <x v="44"/>
    <x v="4"/>
    <x v="6"/>
    <x v="6"/>
    <x v="1"/>
    <x v="1"/>
    <x v="1"/>
    <x v="4"/>
    <s v="1000-1499User"/>
    <x v="4"/>
    <x v="1"/>
    <n v="1164240"/>
  </r>
  <r>
    <s v="KL4056WAUFL"/>
    <x v="43"/>
    <x v="4"/>
    <x v="6"/>
    <x v="6"/>
    <x v="1"/>
    <x v="1"/>
    <x v="1"/>
    <x v="5"/>
    <s v="500-999User"/>
    <x v="3"/>
    <x v="1"/>
    <n v="1279740"/>
  </r>
  <r>
    <s v="KL4056WAUF6"/>
    <x v="44"/>
    <x v="4"/>
    <x v="6"/>
    <x v="6"/>
    <x v="1"/>
    <x v="1"/>
    <x v="1"/>
    <x v="5"/>
    <s v="500-999User"/>
    <x v="4"/>
    <x v="1"/>
    <n v="1397550"/>
  </r>
  <r>
    <s v="KL4056WAYFA"/>
    <x v="45"/>
    <x v="4"/>
    <x v="6"/>
    <x v="6"/>
    <x v="1"/>
    <x v="1"/>
    <x v="1"/>
    <x v="1"/>
    <s v="5000+User"/>
    <x v="5"/>
    <x v="1"/>
    <n v="1441440"/>
  </r>
  <r>
    <s v="KL4056WAXFA"/>
    <x v="45"/>
    <x v="4"/>
    <x v="6"/>
    <x v="6"/>
    <x v="1"/>
    <x v="1"/>
    <x v="1"/>
    <x v="2"/>
    <s v="2500-4999User"/>
    <x v="5"/>
    <x v="1"/>
    <n v="1450680"/>
  </r>
  <r>
    <s v="KL4056WAWFA"/>
    <x v="45"/>
    <x v="4"/>
    <x v="6"/>
    <x v="6"/>
    <x v="1"/>
    <x v="1"/>
    <x v="1"/>
    <x v="3"/>
    <s v="1500-2499User"/>
    <x v="5"/>
    <x v="1"/>
    <n v="1480710"/>
  </r>
  <r>
    <s v="KL4056WAVFA"/>
    <x v="45"/>
    <x v="4"/>
    <x v="6"/>
    <x v="6"/>
    <x v="1"/>
    <x v="1"/>
    <x v="1"/>
    <x v="4"/>
    <s v="1000-1499User"/>
    <x v="5"/>
    <x v="1"/>
    <n v="1526910"/>
  </r>
  <r>
    <s v="KL4056WAYF5"/>
    <x v="46"/>
    <x v="4"/>
    <x v="6"/>
    <x v="6"/>
    <x v="1"/>
    <x v="1"/>
    <x v="1"/>
    <x v="1"/>
    <s v="5000+User"/>
    <x v="6"/>
    <x v="1"/>
    <n v="1570800"/>
  </r>
  <r>
    <s v="KL4056WAXF5"/>
    <x v="46"/>
    <x v="4"/>
    <x v="6"/>
    <x v="6"/>
    <x v="1"/>
    <x v="1"/>
    <x v="1"/>
    <x v="2"/>
    <s v="2500-4999User"/>
    <x v="6"/>
    <x v="1"/>
    <n v="1582350"/>
  </r>
  <r>
    <s v="KL4056WAWF5"/>
    <x v="46"/>
    <x v="4"/>
    <x v="6"/>
    <x v="6"/>
    <x v="1"/>
    <x v="1"/>
    <x v="1"/>
    <x v="3"/>
    <s v="1500-2499User"/>
    <x v="6"/>
    <x v="1"/>
    <n v="1617000"/>
  </r>
  <r>
    <s v="KL4056WAVF5"/>
    <x v="46"/>
    <x v="4"/>
    <x v="6"/>
    <x v="6"/>
    <x v="1"/>
    <x v="1"/>
    <x v="1"/>
    <x v="4"/>
    <s v="1000-1499User"/>
    <x v="6"/>
    <x v="1"/>
    <n v="1665510"/>
  </r>
  <r>
    <s v="KL4056WATFL"/>
    <x v="43"/>
    <x v="4"/>
    <x v="6"/>
    <x v="6"/>
    <x v="1"/>
    <x v="1"/>
    <x v="1"/>
    <x v="6"/>
    <s v="250-499User"/>
    <x v="3"/>
    <x v="1"/>
    <n v="1695540"/>
  </r>
  <r>
    <s v="KL4056WAUFA"/>
    <x v="45"/>
    <x v="4"/>
    <x v="6"/>
    <x v="6"/>
    <x v="1"/>
    <x v="1"/>
    <x v="1"/>
    <x v="5"/>
    <s v="500-999User"/>
    <x v="5"/>
    <x v="1"/>
    <n v="1827210"/>
  </r>
  <r>
    <s v="KL4056WATF6"/>
    <x v="44"/>
    <x v="4"/>
    <x v="6"/>
    <x v="6"/>
    <x v="1"/>
    <x v="1"/>
    <x v="1"/>
    <x v="6"/>
    <s v="250-499User"/>
    <x v="4"/>
    <x v="1"/>
    <n v="1848000"/>
  </r>
  <r>
    <s v="KL4056WAYDL"/>
    <x v="47"/>
    <x v="4"/>
    <x v="6"/>
    <x v="6"/>
    <x v="1"/>
    <x v="1"/>
    <x v="1"/>
    <x v="1"/>
    <s v="5000+User"/>
    <x v="3"/>
    <x v="2"/>
    <n v="1914990"/>
  </r>
  <r>
    <s v="KL4056WAXDL"/>
    <x v="47"/>
    <x v="4"/>
    <x v="6"/>
    <x v="6"/>
    <x v="1"/>
    <x v="1"/>
    <x v="1"/>
    <x v="2"/>
    <s v="2500-4999User"/>
    <x v="3"/>
    <x v="2"/>
    <n v="1928850"/>
  </r>
  <r>
    <s v="KL4056WAWDL"/>
    <x v="47"/>
    <x v="4"/>
    <x v="6"/>
    <x v="6"/>
    <x v="1"/>
    <x v="1"/>
    <x v="1"/>
    <x v="3"/>
    <s v="1500-2499User"/>
    <x v="3"/>
    <x v="2"/>
    <n v="1975050"/>
  </r>
  <r>
    <s v="KL4056WAUF5"/>
    <x v="46"/>
    <x v="4"/>
    <x v="6"/>
    <x v="6"/>
    <x v="1"/>
    <x v="1"/>
    <x v="1"/>
    <x v="5"/>
    <s v="500-999User"/>
    <x v="6"/>
    <x v="1"/>
    <n v="1995840"/>
  </r>
  <r>
    <s v="KL4056WAVDL"/>
    <x v="47"/>
    <x v="4"/>
    <x v="6"/>
    <x v="6"/>
    <x v="1"/>
    <x v="1"/>
    <x v="1"/>
    <x v="4"/>
    <s v="1000-1499User"/>
    <x v="3"/>
    <x v="2"/>
    <n v="2032800"/>
  </r>
  <r>
    <s v="KL4056WAYD6"/>
    <x v="48"/>
    <x v="4"/>
    <x v="6"/>
    <x v="6"/>
    <x v="1"/>
    <x v="1"/>
    <x v="1"/>
    <x v="1"/>
    <s v="5000+User"/>
    <x v="4"/>
    <x v="2"/>
    <n v="2088240"/>
  </r>
  <r>
    <s v="KL4056WAXD6"/>
    <x v="48"/>
    <x v="4"/>
    <x v="6"/>
    <x v="6"/>
    <x v="1"/>
    <x v="1"/>
    <x v="1"/>
    <x v="2"/>
    <s v="2500-4999User"/>
    <x v="4"/>
    <x v="2"/>
    <n v="2104410"/>
  </r>
  <r>
    <s v="KL4056WAWD6"/>
    <x v="48"/>
    <x v="4"/>
    <x v="6"/>
    <x v="6"/>
    <x v="1"/>
    <x v="1"/>
    <x v="1"/>
    <x v="3"/>
    <s v="1500-2499User"/>
    <x v="4"/>
    <x v="2"/>
    <n v="2152920"/>
  </r>
  <r>
    <s v="KL4056WAVD6"/>
    <x v="48"/>
    <x v="4"/>
    <x v="6"/>
    <x v="6"/>
    <x v="1"/>
    <x v="1"/>
    <x v="1"/>
    <x v="4"/>
    <s v="1000-1499User"/>
    <x v="4"/>
    <x v="2"/>
    <n v="2215290"/>
  </r>
  <r>
    <s v="KL4056WAXDA"/>
    <x v="49"/>
    <x v="4"/>
    <x v="6"/>
    <x v="6"/>
    <x v="1"/>
    <x v="1"/>
    <x v="1"/>
    <x v="2"/>
    <s v="2500-4999User"/>
    <x v="5"/>
    <x v="2"/>
    <n v="2310000"/>
  </r>
  <r>
    <s v="KL4056WAYDA"/>
    <x v="49"/>
    <x v="4"/>
    <x v="6"/>
    <x v="6"/>
    <x v="1"/>
    <x v="1"/>
    <x v="1"/>
    <x v="1"/>
    <s v="5000+User"/>
    <x v="5"/>
    <x v="2"/>
    <n v="2310000"/>
  </r>
  <r>
    <s v="KL4056WAWDA"/>
    <x v="49"/>
    <x v="4"/>
    <x v="6"/>
    <x v="6"/>
    <x v="1"/>
    <x v="1"/>
    <x v="1"/>
    <x v="3"/>
    <s v="1500-2499User"/>
    <x v="5"/>
    <x v="2"/>
    <n v="2379300"/>
  </r>
  <r>
    <s v="KL4056WATFA"/>
    <x v="45"/>
    <x v="4"/>
    <x v="6"/>
    <x v="6"/>
    <x v="1"/>
    <x v="1"/>
    <x v="1"/>
    <x v="6"/>
    <s v="250-499User"/>
    <x v="5"/>
    <x v="1"/>
    <n v="2425500"/>
  </r>
  <r>
    <s v="KL4056WAUDL"/>
    <x v="47"/>
    <x v="4"/>
    <x v="6"/>
    <x v="6"/>
    <x v="1"/>
    <x v="1"/>
    <x v="1"/>
    <x v="5"/>
    <s v="500-999User"/>
    <x v="3"/>
    <x v="2"/>
    <n v="2425500"/>
  </r>
  <r>
    <s v="KL4056WAVDA"/>
    <x v="49"/>
    <x v="4"/>
    <x v="6"/>
    <x v="6"/>
    <x v="1"/>
    <x v="1"/>
    <x v="1"/>
    <x v="4"/>
    <s v="1000-1499User"/>
    <x v="5"/>
    <x v="2"/>
    <n v="2448600"/>
  </r>
  <r>
    <s v="KL4056WAYD5"/>
    <x v="50"/>
    <x v="4"/>
    <x v="6"/>
    <x v="6"/>
    <x v="1"/>
    <x v="1"/>
    <x v="1"/>
    <x v="1"/>
    <s v="5000+User"/>
    <x v="6"/>
    <x v="2"/>
    <n v="2517900"/>
  </r>
  <r>
    <s v="KL4056WAXD5"/>
    <x v="50"/>
    <x v="4"/>
    <x v="6"/>
    <x v="6"/>
    <x v="1"/>
    <x v="1"/>
    <x v="1"/>
    <x v="2"/>
    <s v="2500-4999User"/>
    <x v="6"/>
    <x v="2"/>
    <n v="2541000"/>
  </r>
  <r>
    <s v="KL4056WAWD5"/>
    <x v="50"/>
    <x v="4"/>
    <x v="6"/>
    <x v="6"/>
    <x v="1"/>
    <x v="1"/>
    <x v="1"/>
    <x v="3"/>
    <s v="1500-2499User"/>
    <x v="6"/>
    <x v="2"/>
    <n v="2587200"/>
  </r>
  <r>
    <s v="KL4056WATF5"/>
    <x v="46"/>
    <x v="4"/>
    <x v="6"/>
    <x v="6"/>
    <x v="1"/>
    <x v="1"/>
    <x v="1"/>
    <x v="6"/>
    <s v="250-499User"/>
    <x v="6"/>
    <x v="1"/>
    <n v="2633400"/>
  </r>
  <r>
    <s v="KL4056WAUD6"/>
    <x v="48"/>
    <x v="4"/>
    <x v="6"/>
    <x v="6"/>
    <x v="1"/>
    <x v="1"/>
    <x v="1"/>
    <x v="5"/>
    <s v="500-999User"/>
    <x v="4"/>
    <x v="2"/>
    <n v="2656500"/>
  </r>
  <r>
    <s v="KL4056WAVD5"/>
    <x v="50"/>
    <x v="4"/>
    <x v="6"/>
    <x v="6"/>
    <x v="1"/>
    <x v="1"/>
    <x v="1"/>
    <x v="4"/>
    <s v="1000-1499User"/>
    <x v="6"/>
    <x v="2"/>
    <n v="2656500"/>
  </r>
  <r>
    <s v="KL4056WAYTL"/>
    <x v="51"/>
    <x v="4"/>
    <x v="6"/>
    <x v="6"/>
    <x v="1"/>
    <x v="1"/>
    <x v="1"/>
    <x v="1"/>
    <s v="5000+User"/>
    <x v="3"/>
    <x v="3"/>
    <n v="2818200"/>
  </r>
  <r>
    <s v="KL4056WAXTL"/>
    <x v="51"/>
    <x v="4"/>
    <x v="6"/>
    <x v="6"/>
    <x v="1"/>
    <x v="1"/>
    <x v="1"/>
    <x v="2"/>
    <s v="2500-4999User"/>
    <x v="3"/>
    <x v="3"/>
    <n v="2841300"/>
  </r>
  <r>
    <s v="KL4056WAWTL"/>
    <x v="51"/>
    <x v="4"/>
    <x v="6"/>
    <x v="6"/>
    <x v="1"/>
    <x v="1"/>
    <x v="1"/>
    <x v="3"/>
    <s v="1500-2499User"/>
    <x v="3"/>
    <x v="3"/>
    <n v="2910600"/>
  </r>
  <r>
    <s v="KL4056WAUDA"/>
    <x v="49"/>
    <x v="4"/>
    <x v="6"/>
    <x v="6"/>
    <x v="1"/>
    <x v="1"/>
    <x v="1"/>
    <x v="5"/>
    <s v="500-999User"/>
    <x v="5"/>
    <x v="2"/>
    <n v="2933700"/>
  </r>
  <r>
    <s v="KL4056WAVTL"/>
    <x v="51"/>
    <x v="4"/>
    <x v="6"/>
    <x v="6"/>
    <x v="1"/>
    <x v="1"/>
    <x v="1"/>
    <x v="4"/>
    <s v="1000-1499User"/>
    <x v="3"/>
    <x v="3"/>
    <n v="3003000"/>
  </r>
  <r>
    <s v="KL4056WAYT6"/>
    <x v="52"/>
    <x v="4"/>
    <x v="6"/>
    <x v="6"/>
    <x v="1"/>
    <x v="1"/>
    <x v="1"/>
    <x v="1"/>
    <s v="5000+User"/>
    <x v="4"/>
    <x v="3"/>
    <n v="3072300"/>
  </r>
  <r>
    <s v="KL4056WAXT6"/>
    <x v="52"/>
    <x v="4"/>
    <x v="6"/>
    <x v="6"/>
    <x v="1"/>
    <x v="1"/>
    <x v="1"/>
    <x v="2"/>
    <s v="2500-4999User"/>
    <x v="4"/>
    <x v="3"/>
    <n v="3095400"/>
  </r>
  <r>
    <s v="KL4056WAWT6"/>
    <x v="52"/>
    <x v="4"/>
    <x v="6"/>
    <x v="6"/>
    <x v="1"/>
    <x v="1"/>
    <x v="1"/>
    <x v="3"/>
    <s v="1500-2499User"/>
    <x v="4"/>
    <x v="3"/>
    <n v="3164700"/>
  </r>
  <r>
    <s v="KL4056WAUD5"/>
    <x v="50"/>
    <x v="4"/>
    <x v="6"/>
    <x v="6"/>
    <x v="1"/>
    <x v="1"/>
    <x v="1"/>
    <x v="5"/>
    <s v="500-999User"/>
    <x v="6"/>
    <x v="2"/>
    <n v="3187800"/>
  </r>
  <r>
    <s v="KL4056WATDL"/>
    <x v="47"/>
    <x v="4"/>
    <x v="6"/>
    <x v="6"/>
    <x v="1"/>
    <x v="1"/>
    <x v="1"/>
    <x v="6"/>
    <s v="250-499User"/>
    <x v="3"/>
    <x v="2"/>
    <n v="3210900"/>
  </r>
  <r>
    <s v="KL4056WAVT6"/>
    <x v="52"/>
    <x v="4"/>
    <x v="6"/>
    <x v="6"/>
    <x v="1"/>
    <x v="1"/>
    <x v="1"/>
    <x v="4"/>
    <s v="1000-1499User"/>
    <x v="4"/>
    <x v="3"/>
    <n v="3257100"/>
  </r>
  <r>
    <s v="KL4056WAYTA"/>
    <x v="53"/>
    <x v="4"/>
    <x v="6"/>
    <x v="6"/>
    <x v="1"/>
    <x v="1"/>
    <x v="1"/>
    <x v="1"/>
    <s v="5000+User"/>
    <x v="5"/>
    <x v="3"/>
    <n v="3303300"/>
  </r>
  <r>
    <s v="KL4056WAXTA"/>
    <x v="53"/>
    <x v="4"/>
    <x v="6"/>
    <x v="6"/>
    <x v="1"/>
    <x v="1"/>
    <x v="1"/>
    <x v="2"/>
    <s v="2500-4999User"/>
    <x v="5"/>
    <x v="3"/>
    <n v="3326400"/>
  </r>
  <r>
    <s v="KL4056WAWTA"/>
    <x v="53"/>
    <x v="4"/>
    <x v="6"/>
    <x v="6"/>
    <x v="1"/>
    <x v="1"/>
    <x v="1"/>
    <x v="3"/>
    <s v="1500-2499User"/>
    <x v="5"/>
    <x v="3"/>
    <n v="3418800"/>
  </r>
  <r>
    <s v="KL4056WATD6"/>
    <x v="48"/>
    <x v="4"/>
    <x v="6"/>
    <x v="6"/>
    <x v="1"/>
    <x v="1"/>
    <x v="1"/>
    <x v="6"/>
    <s v="250-499User"/>
    <x v="4"/>
    <x v="2"/>
    <n v="3511200"/>
  </r>
  <r>
    <s v="KL4056WAVTA"/>
    <x v="53"/>
    <x v="4"/>
    <x v="6"/>
    <x v="6"/>
    <x v="1"/>
    <x v="1"/>
    <x v="1"/>
    <x v="4"/>
    <s v="1000-1499User"/>
    <x v="5"/>
    <x v="3"/>
    <n v="3511200"/>
  </r>
  <r>
    <s v="KL4056WAUTL"/>
    <x v="51"/>
    <x v="4"/>
    <x v="6"/>
    <x v="6"/>
    <x v="1"/>
    <x v="1"/>
    <x v="1"/>
    <x v="5"/>
    <s v="500-999User"/>
    <x v="3"/>
    <x v="3"/>
    <n v="3580500"/>
  </r>
  <r>
    <s v="KL4056WAYT5"/>
    <x v="54"/>
    <x v="4"/>
    <x v="6"/>
    <x v="6"/>
    <x v="1"/>
    <x v="1"/>
    <x v="1"/>
    <x v="1"/>
    <s v="5000+User"/>
    <x v="6"/>
    <x v="3"/>
    <n v="3603600"/>
  </r>
  <r>
    <s v="KL4056WAXT5"/>
    <x v="54"/>
    <x v="4"/>
    <x v="6"/>
    <x v="6"/>
    <x v="1"/>
    <x v="1"/>
    <x v="1"/>
    <x v="2"/>
    <s v="2500-4999User"/>
    <x v="6"/>
    <x v="3"/>
    <n v="3649800"/>
  </r>
  <r>
    <s v="KL4056WAWT5"/>
    <x v="54"/>
    <x v="4"/>
    <x v="6"/>
    <x v="6"/>
    <x v="1"/>
    <x v="1"/>
    <x v="1"/>
    <x v="3"/>
    <s v="1500-2499User"/>
    <x v="6"/>
    <x v="3"/>
    <n v="3719100"/>
  </r>
  <r>
    <s v="KL4056WAVT5"/>
    <x v="54"/>
    <x v="4"/>
    <x v="6"/>
    <x v="6"/>
    <x v="1"/>
    <x v="1"/>
    <x v="1"/>
    <x v="4"/>
    <s v="1000-1499User"/>
    <x v="6"/>
    <x v="3"/>
    <n v="3834600"/>
  </r>
  <r>
    <s v="KL4056WATDA"/>
    <x v="49"/>
    <x v="4"/>
    <x v="6"/>
    <x v="6"/>
    <x v="1"/>
    <x v="1"/>
    <x v="1"/>
    <x v="6"/>
    <s v="250-499User"/>
    <x v="5"/>
    <x v="2"/>
    <n v="3880800"/>
  </r>
  <r>
    <s v="KL4056WAUT6"/>
    <x v="52"/>
    <x v="4"/>
    <x v="6"/>
    <x v="6"/>
    <x v="1"/>
    <x v="1"/>
    <x v="1"/>
    <x v="5"/>
    <s v="500-999User"/>
    <x v="4"/>
    <x v="3"/>
    <n v="3903900"/>
  </r>
  <r>
    <s v="KL4056WAUTA"/>
    <x v="53"/>
    <x v="4"/>
    <x v="6"/>
    <x v="6"/>
    <x v="1"/>
    <x v="1"/>
    <x v="1"/>
    <x v="5"/>
    <s v="500-999User"/>
    <x v="5"/>
    <x v="3"/>
    <n v="4204200"/>
  </r>
  <r>
    <s v="KL4056WATD5"/>
    <x v="50"/>
    <x v="4"/>
    <x v="6"/>
    <x v="6"/>
    <x v="1"/>
    <x v="1"/>
    <x v="1"/>
    <x v="6"/>
    <s v="250-499User"/>
    <x v="6"/>
    <x v="2"/>
    <n v="4227300"/>
  </r>
  <r>
    <s v="KL4056WAUT5"/>
    <x v="54"/>
    <x v="4"/>
    <x v="6"/>
    <x v="6"/>
    <x v="1"/>
    <x v="1"/>
    <x v="1"/>
    <x v="5"/>
    <s v="500-999User"/>
    <x v="6"/>
    <x v="3"/>
    <n v="4596900"/>
  </r>
  <r>
    <s v="KL4056WATTL"/>
    <x v="51"/>
    <x v="4"/>
    <x v="6"/>
    <x v="6"/>
    <x v="1"/>
    <x v="1"/>
    <x v="1"/>
    <x v="6"/>
    <s v="250-499User"/>
    <x v="3"/>
    <x v="3"/>
    <n v="4735500"/>
  </r>
  <r>
    <s v="KL4056WATT6"/>
    <x v="52"/>
    <x v="4"/>
    <x v="6"/>
    <x v="6"/>
    <x v="1"/>
    <x v="1"/>
    <x v="1"/>
    <x v="6"/>
    <s v="250-499User"/>
    <x v="4"/>
    <x v="3"/>
    <n v="5174400"/>
  </r>
  <r>
    <s v="KL4056WATTA"/>
    <x v="53"/>
    <x v="4"/>
    <x v="6"/>
    <x v="6"/>
    <x v="1"/>
    <x v="1"/>
    <x v="1"/>
    <x v="6"/>
    <s v="250-499User"/>
    <x v="5"/>
    <x v="3"/>
    <n v="5567100"/>
  </r>
  <r>
    <s v="KL4056WATT5"/>
    <x v="54"/>
    <x v="4"/>
    <x v="6"/>
    <x v="6"/>
    <x v="1"/>
    <x v="1"/>
    <x v="1"/>
    <x v="6"/>
    <s v="250-499User"/>
    <x v="6"/>
    <x v="3"/>
    <n v="6075300"/>
  </r>
  <r>
    <s v="KL4054WAYFL"/>
    <x v="55"/>
    <x v="4"/>
    <x v="7"/>
    <x v="7"/>
    <x v="1"/>
    <x v="1"/>
    <x v="1"/>
    <x v="1"/>
    <s v="5000+User"/>
    <x v="3"/>
    <x v="1"/>
    <n v="3187800"/>
  </r>
  <r>
    <s v="KL4054WAXFL"/>
    <x v="55"/>
    <x v="4"/>
    <x v="7"/>
    <x v="7"/>
    <x v="1"/>
    <x v="1"/>
    <x v="1"/>
    <x v="2"/>
    <s v="2500-4999User"/>
    <x v="3"/>
    <x v="1"/>
    <n v="3257100"/>
  </r>
  <r>
    <s v="KL4054WAWFL"/>
    <x v="55"/>
    <x v="4"/>
    <x v="7"/>
    <x v="7"/>
    <x v="1"/>
    <x v="1"/>
    <x v="1"/>
    <x v="3"/>
    <s v="1500-2499User"/>
    <x v="3"/>
    <x v="1"/>
    <n v="3303300"/>
  </r>
  <r>
    <s v="KL4054WAVFL"/>
    <x v="55"/>
    <x v="4"/>
    <x v="7"/>
    <x v="7"/>
    <x v="1"/>
    <x v="1"/>
    <x v="1"/>
    <x v="4"/>
    <s v="1000-1499User"/>
    <x v="3"/>
    <x v="1"/>
    <n v="3395700"/>
  </r>
  <r>
    <s v="KL4054WAYF6"/>
    <x v="56"/>
    <x v="4"/>
    <x v="7"/>
    <x v="7"/>
    <x v="1"/>
    <x v="1"/>
    <x v="1"/>
    <x v="1"/>
    <s v="5000+User"/>
    <x v="4"/>
    <x v="1"/>
    <n v="3488100"/>
  </r>
  <r>
    <s v="KL4054WAXF6"/>
    <x v="56"/>
    <x v="4"/>
    <x v="7"/>
    <x v="7"/>
    <x v="1"/>
    <x v="1"/>
    <x v="1"/>
    <x v="2"/>
    <s v="2500-4999User"/>
    <x v="4"/>
    <x v="1"/>
    <n v="3534300"/>
  </r>
  <r>
    <s v="KL4054WAWF6"/>
    <x v="56"/>
    <x v="4"/>
    <x v="7"/>
    <x v="7"/>
    <x v="1"/>
    <x v="1"/>
    <x v="1"/>
    <x v="3"/>
    <s v="1500-2499User"/>
    <x v="4"/>
    <x v="1"/>
    <n v="3603600"/>
  </r>
  <r>
    <s v="KL4054WAVF6"/>
    <x v="56"/>
    <x v="4"/>
    <x v="7"/>
    <x v="7"/>
    <x v="1"/>
    <x v="1"/>
    <x v="1"/>
    <x v="4"/>
    <s v="1000-1499User"/>
    <x v="4"/>
    <x v="1"/>
    <n v="3719100"/>
  </r>
  <r>
    <s v="KL4054WAYFA"/>
    <x v="57"/>
    <x v="4"/>
    <x v="7"/>
    <x v="7"/>
    <x v="1"/>
    <x v="1"/>
    <x v="1"/>
    <x v="1"/>
    <s v="5000+User"/>
    <x v="5"/>
    <x v="1"/>
    <n v="3742200"/>
  </r>
  <r>
    <s v="KL4054WAXFA"/>
    <x v="57"/>
    <x v="4"/>
    <x v="7"/>
    <x v="7"/>
    <x v="1"/>
    <x v="1"/>
    <x v="1"/>
    <x v="2"/>
    <s v="2500-4999User"/>
    <x v="5"/>
    <x v="1"/>
    <n v="3811500"/>
  </r>
  <r>
    <s v="KL4054WAWFA"/>
    <x v="57"/>
    <x v="4"/>
    <x v="7"/>
    <x v="7"/>
    <x v="1"/>
    <x v="1"/>
    <x v="1"/>
    <x v="3"/>
    <s v="1500-2499User"/>
    <x v="5"/>
    <x v="1"/>
    <n v="3880800"/>
  </r>
  <r>
    <s v="KL4054WAVFA"/>
    <x v="57"/>
    <x v="4"/>
    <x v="7"/>
    <x v="7"/>
    <x v="1"/>
    <x v="1"/>
    <x v="1"/>
    <x v="4"/>
    <s v="1000-1499User"/>
    <x v="5"/>
    <x v="1"/>
    <n v="3996300"/>
  </r>
  <r>
    <s v="KL4054WAUFL"/>
    <x v="55"/>
    <x v="4"/>
    <x v="7"/>
    <x v="7"/>
    <x v="1"/>
    <x v="1"/>
    <x v="1"/>
    <x v="5"/>
    <s v="500-999User"/>
    <x v="3"/>
    <x v="1"/>
    <n v="4065600"/>
  </r>
  <r>
    <s v="KL4054WAYF5"/>
    <x v="58"/>
    <x v="4"/>
    <x v="7"/>
    <x v="7"/>
    <x v="1"/>
    <x v="1"/>
    <x v="1"/>
    <x v="1"/>
    <s v="5000+User"/>
    <x v="6"/>
    <x v="1"/>
    <n v="4088700"/>
  </r>
  <r>
    <s v="KL4054WAXF5"/>
    <x v="58"/>
    <x v="4"/>
    <x v="7"/>
    <x v="7"/>
    <x v="1"/>
    <x v="1"/>
    <x v="1"/>
    <x v="2"/>
    <s v="2500-4999User"/>
    <x v="6"/>
    <x v="1"/>
    <n v="4134900"/>
  </r>
  <r>
    <s v="KL4054WAWF5"/>
    <x v="58"/>
    <x v="4"/>
    <x v="7"/>
    <x v="7"/>
    <x v="1"/>
    <x v="1"/>
    <x v="1"/>
    <x v="3"/>
    <s v="1500-2499User"/>
    <x v="6"/>
    <x v="1"/>
    <n v="4250400"/>
  </r>
  <r>
    <s v="KL4054WAVF5"/>
    <x v="58"/>
    <x v="4"/>
    <x v="7"/>
    <x v="7"/>
    <x v="1"/>
    <x v="1"/>
    <x v="1"/>
    <x v="4"/>
    <s v="1000-1499User"/>
    <x v="6"/>
    <x v="1"/>
    <n v="4365900"/>
  </r>
  <r>
    <s v="KL4054WAUF6"/>
    <x v="56"/>
    <x v="4"/>
    <x v="7"/>
    <x v="7"/>
    <x v="1"/>
    <x v="1"/>
    <x v="1"/>
    <x v="5"/>
    <s v="500-999User"/>
    <x v="4"/>
    <x v="1"/>
    <n v="4412100"/>
  </r>
  <r>
    <s v="KL4054WAUFA"/>
    <x v="57"/>
    <x v="4"/>
    <x v="7"/>
    <x v="7"/>
    <x v="1"/>
    <x v="1"/>
    <x v="1"/>
    <x v="5"/>
    <s v="500-999User"/>
    <x v="5"/>
    <x v="1"/>
    <n v="4758600"/>
  </r>
  <r>
    <s v="KL4054WAUF5"/>
    <x v="58"/>
    <x v="4"/>
    <x v="7"/>
    <x v="7"/>
    <x v="1"/>
    <x v="1"/>
    <x v="1"/>
    <x v="5"/>
    <s v="500-999User"/>
    <x v="6"/>
    <x v="1"/>
    <n v="5174400"/>
  </r>
  <r>
    <s v="KL4054WAYDL"/>
    <x v="59"/>
    <x v="4"/>
    <x v="7"/>
    <x v="7"/>
    <x v="1"/>
    <x v="1"/>
    <x v="1"/>
    <x v="1"/>
    <s v="5000+User"/>
    <x v="3"/>
    <x v="2"/>
    <n v="5266800"/>
  </r>
  <r>
    <s v="KL4054WAXDL"/>
    <x v="59"/>
    <x v="4"/>
    <x v="7"/>
    <x v="7"/>
    <x v="1"/>
    <x v="1"/>
    <x v="1"/>
    <x v="2"/>
    <s v="2500-4999User"/>
    <x v="3"/>
    <x v="2"/>
    <n v="5336100"/>
  </r>
  <r>
    <s v="KL4054WATFL"/>
    <x v="55"/>
    <x v="4"/>
    <x v="7"/>
    <x v="7"/>
    <x v="1"/>
    <x v="1"/>
    <x v="1"/>
    <x v="6"/>
    <s v="250-499User"/>
    <x v="3"/>
    <x v="1"/>
    <n v="5382300"/>
  </r>
  <r>
    <s v="KL4054WAWDL"/>
    <x v="59"/>
    <x v="4"/>
    <x v="7"/>
    <x v="7"/>
    <x v="1"/>
    <x v="1"/>
    <x v="1"/>
    <x v="3"/>
    <s v="1500-2499User"/>
    <x v="3"/>
    <x v="2"/>
    <n v="5405400"/>
  </r>
  <r>
    <s v="KL4054WAVDL"/>
    <x v="59"/>
    <x v="4"/>
    <x v="7"/>
    <x v="7"/>
    <x v="1"/>
    <x v="1"/>
    <x v="1"/>
    <x v="4"/>
    <s v="1000-1499User"/>
    <x v="3"/>
    <x v="2"/>
    <n v="5613300"/>
  </r>
  <r>
    <s v="KL4054WAYDA"/>
    <x v="60"/>
    <x v="4"/>
    <x v="7"/>
    <x v="7"/>
    <x v="1"/>
    <x v="1"/>
    <x v="1"/>
    <x v="1"/>
    <s v="5000+User"/>
    <x v="5"/>
    <x v="2"/>
    <n v="5613300"/>
  </r>
  <r>
    <s v="KL4054WAXDA"/>
    <x v="60"/>
    <x v="4"/>
    <x v="7"/>
    <x v="7"/>
    <x v="1"/>
    <x v="1"/>
    <x v="1"/>
    <x v="2"/>
    <s v="2500-4999User"/>
    <x v="5"/>
    <x v="2"/>
    <n v="5751900"/>
  </r>
  <r>
    <s v="KL4054WAYD6"/>
    <x v="61"/>
    <x v="4"/>
    <x v="7"/>
    <x v="7"/>
    <x v="1"/>
    <x v="1"/>
    <x v="1"/>
    <x v="1"/>
    <s v="5000+User"/>
    <x v="4"/>
    <x v="2"/>
    <n v="5751900"/>
  </r>
  <r>
    <s v="KL4054WAWDA"/>
    <x v="60"/>
    <x v="4"/>
    <x v="7"/>
    <x v="7"/>
    <x v="1"/>
    <x v="1"/>
    <x v="1"/>
    <x v="3"/>
    <s v="1500-2499User"/>
    <x v="5"/>
    <x v="2"/>
    <n v="5821200"/>
  </r>
  <r>
    <s v="KL4054WAXD6"/>
    <x v="61"/>
    <x v="4"/>
    <x v="7"/>
    <x v="7"/>
    <x v="1"/>
    <x v="1"/>
    <x v="1"/>
    <x v="2"/>
    <s v="2500-4999User"/>
    <x v="4"/>
    <x v="2"/>
    <n v="5821200"/>
  </r>
  <r>
    <s v="KL4054WATF6"/>
    <x v="56"/>
    <x v="4"/>
    <x v="7"/>
    <x v="7"/>
    <x v="1"/>
    <x v="1"/>
    <x v="1"/>
    <x v="6"/>
    <s v="250-499User"/>
    <x v="4"/>
    <x v="1"/>
    <n v="5890500"/>
  </r>
  <r>
    <s v="KL4054WAWD6"/>
    <x v="61"/>
    <x v="4"/>
    <x v="7"/>
    <x v="7"/>
    <x v="1"/>
    <x v="1"/>
    <x v="1"/>
    <x v="3"/>
    <s v="1500-2499User"/>
    <x v="4"/>
    <x v="2"/>
    <n v="5913600"/>
  </r>
  <r>
    <s v="KL4054WAVDA"/>
    <x v="60"/>
    <x v="4"/>
    <x v="7"/>
    <x v="7"/>
    <x v="1"/>
    <x v="1"/>
    <x v="1"/>
    <x v="4"/>
    <s v="1000-1499User"/>
    <x v="5"/>
    <x v="2"/>
    <n v="5982900"/>
  </r>
  <r>
    <s v="KL4054WAVD6"/>
    <x v="61"/>
    <x v="4"/>
    <x v="7"/>
    <x v="7"/>
    <x v="1"/>
    <x v="1"/>
    <x v="1"/>
    <x v="4"/>
    <s v="1000-1499User"/>
    <x v="4"/>
    <x v="2"/>
    <n v="6121500"/>
  </r>
  <r>
    <s v="KL4054WAYD5"/>
    <x v="62"/>
    <x v="4"/>
    <x v="7"/>
    <x v="7"/>
    <x v="1"/>
    <x v="1"/>
    <x v="1"/>
    <x v="1"/>
    <s v="5000+User"/>
    <x v="6"/>
    <x v="2"/>
    <n v="6121500"/>
  </r>
  <r>
    <s v="KL4054WAXD5"/>
    <x v="62"/>
    <x v="4"/>
    <x v="7"/>
    <x v="7"/>
    <x v="1"/>
    <x v="1"/>
    <x v="1"/>
    <x v="2"/>
    <s v="2500-4999User"/>
    <x v="6"/>
    <x v="2"/>
    <n v="6260100"/>
  </r>
  <r>
    <s v="KL4054WATFA"/>
    <x v="57"/>
    <x v="4"/>
    <x v="7"/>
    <x v="7"/>
    <x v="1"/>
    <x v="1"/>
    <x v="1"/>
    <x v="6"/>
    <s v="250-499User"/>
    <x v="5"/>
    <x v="1"/>
    <n v="6352500"/>
  </r>
  <r>
    <s v="KL4054WAWD5"/>
    <x v="62"/>
    <x v="4"/>
    <x v="7"/>
    <x v="7"/>
    <x v="1"/>
    <x v="1"/>
    <x v="1"/>
    <x v="3"/>
    <s v="1500-2499User"/>
    <x v="6"/>
    <x v="2"/>
    <n v="6352500"/>
  </r>
  <r>
    <s v="KL4054WAYTL"/>
    <x v="63"/>
    <x v="4"/>
    <x v="7"/>
    <x v="7"/>
    <x v="1"/>
    <x v="1"/>
    <x v="1"/>
    <x v="1"/>
    <s v="5000+User"/>
    <x v="3"/>
    <x v="3"/>
    <n v="6491100"/>
  </r>
  <r>
    <s v="KL4054WAVD5"/>
    <x v="62"/>
    <x v="4"/>
    <x v="7"/>
    <x v="7"/>
    <x v="1"/>
    <x v="1"/>
    <x v="1"/>
    <x v="4"/>
    <s v="1000-1499User"/>
    <x v="6"/>
    <x v="2"/>
    <n v="6537300"/>
  </r>
  <r>
    <s v="KL4054WAXTL"/>
    <x v="63"/>
    <x v="4"/>
    <x v="7"/>
    <x v="7"/>
    <x v="1"/>
    <x v="1"/>
    <x v="1"/>
    <x v="2"/>
    <s v="2500-4999User"/>
    <x v="3"/>
    <x v="3"/>
    <n v="6606600"/>
  </r>
  <r>
    <s v="KL4054WAUDL"/>
    <x v="59"/>
    <x v="4"/>
    <x v="7"/>
    <x v="7"/>
    <x v="1"/>
    <x v="1"/>
    <x v="1"/>
    <x v="5"/>
    <s v="500-999User"/>
    <x v="3"/>
    <x v="2"/>
    <n v="6675900"/>
  </r>
  <r>
    <s v="KL4054WAWTL"/>
    <x v="63"/>
    <x v="4"/>
    <x v="7"/>
    <x v="7"/>
    <x v="1"/>
    <x v="1"/>
    <x v="1"/>
    <x v="3"/>
    <s v="1500-2499User"/>
    <x v="3"/>
    <x v="3"/>
    <n v="6699000"/>
  </r>
  <r>
    <s v="KL4054WATF5"/>
    <x v="58"/>
    <x v="4"/>
    <x v="7"/>
    <x v="7"/>
    <x v="1"/>
    <x v="1"/>
    <x v="1"/>
    <x v="6"/>
    <s v="250-499User"/>
    <x v="6"/>
    <x v="1"/>
    <n v="6906900"/>
  </r>
  <r>
    <s v="KL4054WAVTL"/>
    <x v="63"/>
    <x v="4"/>
    <x v="7"/>
    <x v="7"/>
    <x v="1"/>
    <x v="1"/>
    <x v="1"/>
    <x v="4"/>
    <s v="1000-1499User"/>
    <x v="3"/>
    <x v="3"/>
    <n v="6906900"/>
  </r>
  <r>
    <s v="KL4054WAYTA"/>
    <x v="64"/>
    <x v="4"/>
    <x v="7"/>
    <x v="7"/>
    <x v="1"/>
    <x v="1"/>
    <x v="1"/>
    <x v="1"/>
    <s v="5000+User"/>
    <x v="5"/>
    <x v="3"/>
    <n v="6930000"/>
  </r>
  <r>
    <s v="KL4054WAXTA"/>
    <x v="64"/>
    <x v="4"/>
    <x v="7"/>
    <x v="7"/>
    <x v="1"/>
    <x v="1"/>
    <x v="1"/>
    <x v="2"/>
    <s v="2500-4999User"/>
    <x v="5"/>
    <x v="3"/>
    <n v="7045500"/>
  </r>
  <r>
    <s v="KL4054WAYT6"/>
    <x v="65"/>
    <x v="4"/>
    <x v="7"/>
    <x v="7"/>
    <x v="1"/>
    <x v="1"/>
    <x v="1"/>
    <x v="1"/>
    <s v="5000+User"/>
    <x v="4"/>
    <x v="3"/>
    <n v="7068600"/>
  </r>
  <r>
    <s v="KL4054WAUDA"/>
    <x v="60"/>
    <x v="4"/>
    <x v="7"/>
    <x v="7"/>
    <x v="1"/>
    <x v="1"/>
    <x v="1"/>
    <x v="5"/>
    <s v="500-999User"/>
    <x v="5"/>
    <x v="2"/>
    <n v="7161000"/>
  </r>
  <r>
    <s v="KL4054WAWTA"/>
    <x v="64"/>
    <x v="4"/>
    <x v="7"/>
    <x v="7"/>
    <x v="1"/>
    <x v="1"/>
    <x v="1"/>
    <x v="3"/>
    <s v="1500-2499User"/>
    <x v="5"/>
    <x v="3"/>
    <n v="7161000"/>
  </r>
  <r>
    <s v="KL4054WAXT6"/>
    <x v="65"/>
    <x v="4"/>
    <x v="7"/>
    <x v="7"/>
    <x v="1"/>
    <x v="1"/>
    <x v="1"/>
    <x v="2"/>
    <s v="2500-4999User"/>
    <x v="4"/>
    <x v="3"/>
    <n v="7184100"/>
  </r>
  <r>
    <s v="KL4054WAUD6"/>
    <x v="61"/>
    <x v="4"/>
    <x v="7"/>
    <x v="7"/>
    <x v="1"/>
    <x v="1"/>
    <x v="1"/>
    <x v="5"/>
    <s v="500-999User"/>
    <x v="4"/>
    <x v="2"/>
    <n v="7299600"/>
  </r>
  <r>
    <s v="KL4054WAWT6"/>
    <x v="65"/>
    <x v="4"/>
    <x v="7"/>
    <x v="7"/>
    <x v="1"/>
    <x v="1"/>
    <x v="1"/>
    <x v="3"/>
    <s v="1500-2499User"/>
    <x v="4"/>
    <x v="3"/>
    <n v="7322700"/>
  </r>
  <r>
    <s v="KL4054WAVTA"/>
    <x v="64"/>
    <x v="4"/>
    <x v="7"/>
    <x v="7"/>
    <x v="1"/>
    <x v="1"/>
    <x v="1"/>
    <x v="4"/>
    <s v="1000-1499User"/>
    <x v="5"/>
    <x v="3"/>
    <n v="7415100"/>
  </r>
  <r>
    <s v="KL4054WAVT6"/>
    <x v="65"/>
    <x v="4"/>
    <x v="7"/>
    <x v="7"/>
    <x v="1"/>
    <x v="1"/>
    <x v="1"/>
    <x v="4"/>
    <s v="1000-1499User"/>
    <x v="4"/>
    <x v="3"/>
    <n v="7530600"/>
  </r>
  <r>
    <s v="KL4054WAYT5"/>
    <x v="66"/>
    <x v="4"/>
    <x v="7"/>
    <x v="7"/>
    <x v="1"/>
    <x v="1"/>
    <x v="1"/>
    <x v="1"/>
    <s v="5000+User"/>
    <x v="6"/>
    <x v="3"/>
    <n v="7576800"/>
  </r>
  <r>
    <s v="KL4054WAXT5"/>
    <x v="66"/>
    <x v="4"/>
    <x v="7"/>
    <x v="7"/>
    <x v="1"/>
    <x v="1"/>
    <x v="1"/>
    <x v="2"/>
    <s v="2500-4999User"/>
    <x v="6"/>
    <x v="3"/>
    <n v="7669200"/>
  </r>
  <r>
    <s v="KL4054WAUD5"/>
    <x v="62"/>
    <x v="4"/>
    <x v="7"/>
    <x v="7"/>
    <x v="1"/>
    <x v="1"/>
    <x v="1"/>
    <x v="5"/>
    <s v="500-999User"/>
    <x v="6"/>
    <x v="2"/>
    <n v="7807800"/>
  </r>
  <r>
    <s v="KL4054WAWT5"/>
    <x v="66"/>
    <x v="4"/>
    <x v="7"/>
    <x v="7"/>
    <x v="1"/>
    <x v="1"/>
    <x v="1"/>
    <x v="3"/>
    <s v="1500-2499User"/>
    <x v="6"/>
    <x v="3"/>
    <n v="7807800"/>
  </r>
  <r>
    <s v="KL4054WAVT5"/>
    <x v="66"/>
    <x v="4"/>
    <x v="7"/>
    <x v="7"/>
    <x v="1"/>
    <x v="1"/>
    <x v="1"/>
    <x v="4"/>
    <s v="1000-1499User"/>
    <x v="6"/>
    <x v="3"/>
    <n v="8085000"/>
  </r>
  <r>
    <s v="KL4054WAUTL"/>
    <x v="63"/>
    <x v="4"/>
    <x v="7"/>
    <x v="7"/>
    <x v="1"/>
    <x v="1"/>
    <x v="1"/>
    <x v="5"/>
    <s v="500-999User"/>
    <x v="3"/>
    <x v="3"/>
    <n v="8269800"/>
  </r>
  <r>
    <s v="KL4054WAUTA"/>
    <x v="64"/>
    <x v="4"/>
    <x v="7"/>
    <x v="7"/>
    <x v="1"/>
    <x v="1"/>
    <x v="1"/>
    <x v="5"/>
    <s v="500-999User"/>
    <x v="5"/>
    <x v="3"/>
    <n v="8824200"/>
  </r>
  <r>
    <s v="KL4054WATDL"/>
    <x v="59"/>
    <x v="4"/>
    <x v="7"/>
    <x v="7"/>
    <x v="1"/>
    <x v="1"/>
    <x v="1"/>
    <x v="6"/>
    <s v="250-499User"/>
    <x v="3"/>
    <x v="2"/>
    <n v="8893500"/>
  </r>
  <r>
    <s v="KL4054WAUT6"/>
    <x v="65"/>
    <x v="4"/>
    <x v="7"/>
    <x v="7"/>
    <x v="1"/>
    <x v="1"/>
    <x v="1"/>
    <x v="5"/>
    <s v="500-999User"/>
    <x v="4"/>
    <x v="3"/>
    <n v="8985900"/>
  </r>
  <r>
    <s v="KL4054WATDA"/>
    <x v="60"/>
    <x v="4"/>
    <x v="7"/>
    <x v="7"/>
    <x v="1"/>
    <x v="1"/>
    <x v="1"/>
    <x v="6"/>
    <s v="250-499User"/>
    <x v="5"/>
    <x v="2"/>
    <n v="9494100"/>
  </r>
  <r>
    <s v="KL4054WAUT5"/>
    <x v="66"/>
    <x v="4"/>
    <x v="7"/>
    <x v="7"/>
    <x v="1"/>
    <x v="1"/>
    <x v="1"/>
    <x v="5"/>
    <s v="500-999User"/>
    <x v="6"/>
    <x v="3"/>
    <n v="9609600"/>
  </r>
  <r>
    <s v="KL4054WATD6"/>
    <x v="61"/>
    <x v="4"/>
    <x v="7"/>
    <x v="7"/>
    <x v="1"/>
    <x v="1"/>
    <x v="1"/>
    <x v="6"/>
    <s v="250-499User"/>
    <x v="4"/>
    <x v="2"/>
    <n v="9702000"/>
  </r>
  <r>
    <s v="KL4054WATD5"/>
    <x v="62"/>
    <x v="4"/>
    <x v="7"/>
    <x v="7"/>
    <x v="1"/>
    <x v="1"/>
    <x v="1"/>
    <x v="6"/>
    <s v="250-499User"/>
    <x v="6"/>
    <x v="2"/>
    <n v="10371900"/>
  </r>
  <r>
    <s v="KL4054WATTL"/>
    <x v="63"/>
    <x v="4"/>
    <x v="7"/>
    <x v="7"/>
    <x v="1"/>
    <x v="1"/>
    <x v="1"/>
    <x v="6"/>
    <s v="250-499User"/>
    <x v="3"/>
    <x v="3"/>
    <n v="10949400"/>
  </r>
  <r>
    <s v="KL4054WATTA"/>
    <x v="64"/>
    <x v="4"/>
    <x v="7"/>
    <x v="7"/>
    <x v="1"/>
    <x v="1"/>
    <x v="1"/>
    <x v="6"/>
    <s v="250-499User"/>
    <x v="5"/>
    <x v="3"/>
    <n v="11711700"/>
  </r>
  <r>
    <s v="KL4054WATT6"/>
    <x v="65"/>
    <x v="4"/>
    <x v="7"/>
    <x v="7"/>
    <x v="1"/>
    <x v="1"/>
    <x v="1"/>
    <x v="6"/>
    <s v="250-499User"/>
    <x v="4"/>
    <x v="3"/>
    <n v="11942700"/>
  </r>
  <r>
    <s v="KL4054WATT5"/>
    <x v="66"/>
    <x v="4"/>
    <x v="7"/>
    <x v="7"/>
    <x v="1"/>
    <x v="1"/>
    <x v="1"/>
    <x v="6"/>
    <s v="250-499User"/>
    <x v="6"/>
    <x v="3"/>
    <n v="12774300"/>
  </r>
  <r>
    <s v="KL4058WAXFL"/>
    <x v="67"/>
    <x v="4"/>
    <x v="8"/>
    <x v="8"/>
    <x v="1"/>
    <x v="1"/>
    <x v="1"/>
    <x v="2"/>
    <s v="2500-4999User"/>
    <x v="3"/>
    <x v="1"/>
    <n v="4158000"/>
  </r>
  <r>
    <s v="KL4058WAYFL"/>
    <x v="67"/>
    <x v="4"/>
    <x v="8"/>
    <x v="8"/>
    <x v="1"/>
    <x v="1"/>
    <x v="1"/>
    <x v="1"/>
    <s v="5000+User"/>
    <x v="3"/>
    <x v="1"/>
    <n v="4158000"/>
  </r>
  <r>
    <s v="KL4058WAWFL"/>
    <x v="67"/>
    <x v="4"/>
    <x v="8"/>
    <x v="8"/>
    <x v="1"/>
    <x v="1"/>
    <x v="1"/>
    <x v="3"/>
    <s v="1500-2499User"/>
    <x v="3"/>
    <x v="1"/>
    <n v="4342800"/>
  </r>
  <r>
    <s v="KL4058WAVFL"/>
    <x v="67"/>
    <x v="4"/>
    <x v="8"/>
    <x v="8"/>
    <x v="1"/>
    <x v="1"/>
    <x v="1"/>
    <x v="4"/>
    <s v="1000-1499User"/>
    <x v="3"/>
    <x v="1"/>
    <n v="4458300"/>
  </r>
  <r>
    <s v="KL4058WAXF6"/>
    <x v="68"/>
    <x v="4"/>
    <x v="8"/>
    <x v="8"/>
    <x v="1"/>
    <x v="1"/>
    <x v="1"/>
    <x v="2"/>
    <s v="2500-4999User"/>
    <x v="4"/>
    <x v="1"/>
    <n v="4550700"/>
  </r>
  <r>
    <s v="KL4058WAYF6"/>
    <x v="68"/>
    <x v="4"/>
    <x v="8"/>
    <x v="8"/>
    <x v="1"/>
    <x v="1"/>
    <x v="1"/>
    <x v="1"/>
    <s v="5000+User"/>
    <x v="4"/>
    <x v="1"/>
    <n v="4550700"/>
  </r>
  <r>
    <s v="KL4058WAWF6"/>
    <x v="68"/>
    <x v="4"/>
    <x v="8"/>
    <x v="8"/>
    <x v="1"/>
    <x v="1"/>
    <x v="1"/>
    <x v="3"/>
    <s v="1500-2499User"/>
    <x v="4"/>
    <x v="1"/>
    <n v="4735500"/>
  </r>
  <r>
    <s v="KL4058WAVF6"/>
    <x v="68"/>
    <x v="4"/>
    <x v="8"/>
    <x v="8"/>
    <x v="1"/>
    <x v="1"/>
    <x v="1"/>
    <x v="4"/>
    <s v="1000-1499User"/>
    <x v="4"/>
    <x v="1"/>
    <n v="4851000"/>
  </r>
  <r>
    <s v="KL4058WAYFA"/>
    <x v="69"/>
    <x v="4"/>
    <x v="8"/>
    <x v="8"/>
    <x v="1"/>
    <x v="1"/>
    <x v="1"/>
    <x v="1"/>
    <s v="5000+User"/>
    <x v="5"/>
    <x v="1"/>
    <n v="4897200"/>
  </r>
  <r>
    <s v="KL4058WAXFA"/>
    <x v="69"/>
    <x v="4"/>
    <x v="8"/>
    <x v="8"/>
    <x v="1"/>
    <x v="1"/>
    <x v="1"/>
    <x v="2"/>
    <s v="2500-4999User"/>
    <x v="5"/>
    <x v="1"/>
    <n v="4920300"/>
  </r>
  <r>
    <s v="KL4058WAWFA"/>
    <x v="69"/>
    <x v="4"/>
    <x v="8"/>
    <x v="8"/>
    <x v="1"/>
    <x v="1"/>
    <x v="1"/>
    <x v="3"/>
    <s v="1500-2499User"/>
    <x v="5"/>
    <x v="1"/>
    <n v="5082000"/>
  </r>
  <r>
    <s v="KL4058WAVFA"/>
    <x v="69"/>
    <x v="4"/>
    <x v="8"/>
    <x v="8"/>
    <x v="1"/>
    <x v="1"/>
    <x v="1"/>
    <x v="4"/>
    <s v="1000-1499User"/>
    <x v="5"/>
    <x v="1"/>
    <n v="5243700"/>
  </r>
  <r>
    <s v="KL4058WAUFL"/>
    <x v="67"/>
    <x v="4"/>
    <x v="8"/>
    <x v="8"/>
    <x v="1"/>
    <x v="1"/>
    <x v="1"/>
    <x v="5"/>
    <s v="500-999User"/>
    <x v="3"/>
    <x v="1"/>
    <n v="5313000"/>
  </r>
  <r>
    <s v="KL4058WAYF5"/>
    <x v="70"/>
    <x v="4"/>
    <x v="8"/>
    <x v="8"/>
    <x v="1"/>
    <x v="1"/>
    <x v="1"/>
    <x v="1"/>
    <s v="5000+User"/>
    <x v="6"/>
    <x v="1"/>
    <n v="5336100"/>
  </r>
  <r>
    <s v="KL4058WAXF5"/>
    <x v="70"/>
    <x v="4"/>
    <x v="8"/>
    <x v="8"/>
    <x v="1"/>
    <x v="1"/>
    <x v="1"/>
    <x v="2"/>
    <s v="2500-4999User"/>
    <x v="6"/>
    <x v="1"/>
    <n v="5359200"/>
  </r>
  <r>
    <s v="KL4058WAWF5"/>
    <x v="70"/>
    <x v="4"/>
    <x v="8"/>
    <x v="8"/>
    <x v="1"/>
    <x v="1"/>
    <x v="1"/>
    <x v="3"/>
    <s v="1500-2499User"/>
    <x v="6"/>
    <x v="1"/>
    <n v="5544000"/>
  </r>
  <r>
    <s v="KL4058WAVF5"/>
    <x v="70"/>
    <x v="4"/>
    <x v="8"/>
    <x v="8"/>
    <x v="1"/>
    <x v="1"/>
    <x v="1"/>
    <x v="4"/>
    <s v="1000-1499User"/>
    <x v="6"/>
    <x v="1"/>
    <n v="5682600"/>
  </r>
  <r>
    <s v="KL4058WAUF6"/>
    <x v="68"/>
    <x v="4"/>
    <x v="8"/>
    <x v="8"/>
    <x v="1"/>
    <x v="1"/>
    <x v="1"/>
    <x v="5"/>
    <s v="500-999User"/>
    <x v="4"/>
    <x v="1"/>
    <n v="5798100"/>
  </r>
  <r>
    <s v="KL4058WAUFA"/>
    <x v="69"/>
    <x v="4"/>
    <x v="8"/>
    <x v="8"/>
    <x v="1"/>
    <x v="1"/>
    <x v="1"/>
    <x v="5"/>
    <s v="500-999User"/>
    <x v="5"/>
    <x v="1"/>
    <n v="6260100"/>
  </r>
  <r>
    <s v="KL4058WAUF5"/>
    <x v="70"/>
    <x v="4"/>
    <x v="8"/>
    <x v="8"/>
    <x v="1"/>
    <x v="1"/>
    <x v="1"/>
    <x v="5"/>
    <s v="500-999User"/>
    <x v="6"/>
    <x v="1"/>
    <n v="6837600"/>
  </r>
  <r>
    <s v="KL4058WAYDL"/>
    <x v="71"/>
    <x v="4"/>
    <x v="8"/>
    <x v="8"/>
    <x v="1"/>
    <x v="1"/>
    <x v="1"/>
    <x v="1"/>
    <s v="5000+User"/>
    <x v="3"/>
    <x v="2"/>
    <n v="6860700"/>
  </r>
  <r>
    <s v="KL4058WAXDL"/>
    <x v="71"/>
    <x v="4"/>
    <x v="8"/>
    <x v="8"/>
    <x v="1"/>
    <x v="1"/>
    <x v="1"/>
    <x v="2"/>
    <s v="2500-4999User"/>
    <x v="3"/>
    <x v="2"/>
    <n v="6906900"/>
  </r>
  <r>
    <s v="KL4058WATFL"/>
    <x v="67"/>
    <x v="4"/>
    <x v="8"/>
    <x v="8"/>
    <x v="1"/>
    <x v="1"/>
    <x v="1"/>
    <x v="6"/>
    <s v="250-499User"/>
    <x v="3"/>
    <x v="1"/>
    <n v="7022400"/>
  </r>
  <r>
    <s v="KL4058WAWDL"/>
    <x v="71"/>
    <x v="4"/>
    <x v="8"/>
    <x v="8"/>
    <x v="1"/>
    <x v="1"/>
    <x v="1"/>
    <x v="3"/>
    <s v="1500-2499User"/>
    <x v="3"/>
    <x v="2"/>
    <n v="7161000"/>
  </r>
  <r>
    <s v="KL4058WAVDL"/>
    <x v="71"/>
    <x v="4"/>
    <x v="8"/>
    <x v="8"/>
    <x v="1"/>
    <x v="1"/>
    <x v="1"/>
    <x v="4"/>
    <s v="1000-1499User"/>
    <x v="3"/>
    <x v="2"/>
    <n v="7322700"/>
  </r>
  <r>
    <s v="KL4058WAYDA"/>
    <x v="72"/>
    <x v="4"/>
    <x v="8"/>
    <x v="8"/>
    <x v="1"/>
    <x v="1"/>
    <x v="1"/>
    <x v="1"/>
    <s v="5000+User"/>
    <x v="5"/>
    <x v="2"/>
    <n v="7322700"/>
  </r>
  <r>
    <s v="KL4058WAXDA"/>
    <x v="72"/>
    <x v="4"/>
    <x v="8"/>
    <x v="8"/>
    <x v="1"/>
    <x v="1"/>
    <x v="1"/>
    <x v="2"/>
    <s v="2500-4999User"/>
    <x v="5"/>
    <x v="2"/>
    <n v="7368900"/>
  </r>
  <r>
    <s v="KL4058WAYD6"/>
    <x v="73"/>
    <x v="4"/>
    <x v="8"/>
    <x v="8"/>
    <x v="1"/>
    <x v="1"/>
    <x v="1"/>
    <x v="1"/>
    <s v="5000+User"/>
    <x v="4"/>
    <x v="2"/>
    <n v="7461300"/>
  </r>
  <r>
    <s v="KL4058WAXD6"/>
    <x v="73"/>
    <x v="4"/>
    <x v="8"/>
    <x v="8"/>
    <x v="1"/>
    <x v="1"/>
    <x v="1"/>
    <x v="2"/>
    <s v="2500-4999User"/>
    <x v="4"/>
    <x v="2"/>
    <n v="7530600"/>
  </r>
  <r>
    <s v="KL4058WAWDA"/>
    <x v="72"/>
    <x v="4"/>
    <x v="8"/>
    <x v="8"/>
    <x v="1"/>
    <x v="1"/>
    <x v="1"/>
    <x v="3"/>
    <s v="1500-2499User"/>
    <x v="5"/>
    <x v="2"/>
    <n v="7623000"/>
  </r>
  <r>
    <s v="KL4058WATF6"/>
    <x v="68"/>
    <x v="4"/>
    <x v="8"/>
    <x v="8"/>
    <x v="1"/>
    <x v="1"/>
    <x v="1"/>
    <x v="6"/>
    <s v="250-499User"/>
    <x v="4"/>
    <x v="1"/>
    <n v="7646100"/>
  </r>
  <r>
    <s v="KL4058WAWD6"/>
    <x v="73"/>
    <x v="4"/>
    <x v="8"/>
    <x v="8"/>
    <x v="1"/>
    <x v="1"/>
    <x v="1"/>
    <x v="3"/>
    <s v="1500-2499User"/>
    <x v="4"/>
    <x v="2"/>
    <n v="7807800"/>
  </r>
  <r>
    <s v="KL4058WAVDA"/>
    <x v="72"/>
    <x v="4"/>
    <x v="8"/>
    <x v="8"/>
    <x v="1"/>
    <x v="1"/>
    <x v="1"/>
    <x v="4"/>
    <s v="1000-1499User"/>
    <x v="5"/>
    <x v="2"/>
    <n v="7830900"/>
  </r>
  <r>
    <s v="KL4058WAVD6"/>
    <x v="73"/>
    <x v="4"/>
    <x v="8"/>
    <x v="8"/>
    <x v="1"/>
    <x v="1"/>
    <x v="1"/>
    <x v="4"/>
    <s v="1000-1499User"/>
    <x v="4"/>
    <x v="2"/>
    <n v="7969500"/>
  </r>
  <r>
    <s v="KL4058WAYD5"/>
    <x v="74"/>
    <x v="4"/>
    <x v="8"/>
    <x v="8"/>
    <x v="1"/>
    <x v="1"/>
    <x v="1"/>
    <x v="1"/>
    <s v="5000+User"/>
    <x v="6"/>
    <x v="2"/>
    <n v="7969500"/>
  </r>
  <r>
    <s v="KL4058WAXD5"/>
    <x v="74"/>
    <x v="4"/>
    <x v="8"/>
    <x v="8"/>
    <x v="1"/>
    <x v="1"/>
    <x v="1"/>
    <x v="2"/>
    <s v="2500-4999User"/>
    <x v="6"/>
    <x v="2"/>
    <n v="8061900"/>
  </r>
  <r>
    <s v="KL4058WATFA"/>
    <x v="69"/>
    <x v="4"/>
    <x v="8"/>
    <x v="8"/>
    <x v="1"/>
    <x v="1"/>
    <x v="1"/>
    <x v="6"/>
    <s v="250-499User"/>
    <x v="5"/>
    <x v="1"/>
    <n v="8292900"/>
  </r>
  <r>
    <s v="KL4058WAWD5"/>
    <x v="74"/>
    <x v="4"/>
    <x v="8"/>
    <x v="8"/>
    <x v="1"/>
    <x v="1"/>
    <x v="1"/>
    <x v="3"/>
    <s v="1500-2499User"/>
    <x v="6"/>
    <x v="2"/>
    <n v="8339100"/>
  </r>
  <r>
    <s v="KL4058WAYTL"/>
    <x v="75"/>
    <x v="4"/>
    <x v="8"/>
    <x v="8"/>
    <x v="1"/>
    <x v="1"/>
    <x v="1"/>
    <x v="1"/>
    <s v="5000+User"/>
    <x v="3"/>
    <x v="3"/>
    <n v="8431500"/>
  </r>
  <r>
    <s v="KL4058WAXTL"/>
    <x v="75"/>
    <x v="4"/>
    <x v="8"/>
    <x v="8"/>
    <x v="1"/>
    <x v="1"/>
    <x v="1"/>
    <x v="2"/>
    <s v="2500-4999User"/>
    <x v="3"/>
    <x v="3"/>
    <n v="8477700"/>
  </r>
  <r>
    <s v="KL4058WAVD5"/>
    <x v="74"/>
    <x v="4"/>
    <x v="8"/>
    <x v="8"/>
    <x v="1"/>
    <x v="1"/>
    <x v="1"/>
    <x v="4"/>
    <s v="1000-1499User"/>
    <x v="6"/>
    <x v="2"/>
    <n v="8547000"/>
  </r>
  <r>
    <s v="KL4058WAUDL"/>
    <x v="71"/>
    <x v="4"/>
    <x v="8"/>
    <x v="8"/>
    <x v="1"/>
    <x v="1"/>
    <x v="1"/>
    <x v="5"/>
    <s v="500-999User"/>
    <x v="3"/>
    <x v="2"/>
    <n v="8778000"/>
  </r>
  <r>
    <s v="KL4058WAWTL"/>
    <x v="75"/>
    <x v="4"/>
    <x v="8"/>
    <x v="8"/>
    <x v="1"/>
    <x v="1"/>
    <x v="1"/>
    <x v="3"/>
    <s v="1500-2499User"/>
    <x v="3"/>
    <x v="3"/>
    <n v="8824200"/>
  </r>
  <r>
    <s v="KL4058WATF5"/>
    <x v="70"/>
    <x v="4"/>
    <x v="8"/>
    <x v="8"/>
    <x v="1"/>
    <x v="1"/>
    <x v="1"/>
    <x v="6"/>
    <s v="250-499User"/>
    <x v="6"/>
    <x v="1"/>
    <n v="9032100"/>
  </r>
  <r>
    <s v="KL4058WAVTL"/>
    <x v="75"/>
    <x v="4"/>
    <x v="8"/>
    <x v="8"/>
    <x v="1"/>
    <x v="1"/>
    <x v="1"/>
    <x v="4"/>
    <s v="1000-1499User"/>
    <x v="3"/>
    <x v="3"/>
    <n v="9032100"/>
  </r>
  <r>
    <s v="KL4058WAYTA"/>
    <x v="76"/>
    <x v="4"/>
    <x v="8"/>
    <x v="8"/>
    <x v="1"/>
    <x v="1"/>
    <x v="1"/>
    <x v="1"/>
    <s v="5000+User"/>
    <x v="5"/>
    <x v="3"/>
    <n v="9032100"/>
  </r>
  <r>
    <s v="KL4058WAXTA"/>
    <x v="76"/>
    <x v="4"/>
    <x v="8"/>
    <x v="8"/>
    <x v="1"/>
    <x v="1"/>
    <x v="1"/>
    <x v="2"/>
    <s v="2500-4999User"/>
    <x v="5"/>
    <x v="3"/>
    <n v="9101400"/>
  </r>
  <r>
    <s v="KL4058WAYT6"/>
    <x v="77"/>
    <x v="4"/>
    <x v="8"/>
    <x v="8"/>
    <x v="1"/>
    <x v="1"/>
    <x v="1"/>
    <x v="1"/>
    <s v="5000+User"/>
    <x v="4"/>
    <x v="3"/>
    <n v="9193800"/>
  </r>
  <r>
    <s v="KL4058WAXT6"/>
    <x v="77"/>
    <x v="4"/>
    <x v="8"/>
    <x v="8"/>
    <x v="1"/>
    <x v="1"/>
    <x v="1"/>
    <x v="2"/>
    <s v="2500-4999User"/>
    <x v="4"/>
    <x v="3"/>
    <n v="9286200"/>
  </r>
  <r>
    <s v="KL4058WAUDA"/>
    <x v="72"/>
    <x v="4"/>
    <x v="8"/>
    <x v="8"/>
    <x v="1"/>
    <x v="1"/>
    <x v="1"/>
    <x v="5"/>
    <s v="500-999User"/>
    <x v="5"/>
    <x v="2"/>
    <n v="9401700"/>
  </r>
  <r>
    <s v="KL4058WAWTA"/>
    <x v="76"/>
    <x v="4"/>
    <x v="8"/>
    <x v="8"/>
    <x v="1"/>
    <x v="1"/>
    <x v="1"/>
    <x v="3"/>
    <s v="1500-2499User"/>
    <x v="5"/>
    <x v="3"/>
    <n v="9424800"/>
  </r>
  <r>
    <s v="KL4058WAUD6"/>
    <x v="73"/>
    <x v="4"/>
    <x v="8"/>
    <x v="8"/>
    <x v="1"/>
    <x v="1"/>
    <x v="1"/>
    <x v="5"/>
    <s v="500-999User"/>
    <x v="4"/>
    <x v="2"/>
    <n v="9586500"/>
  </r>
  <r>
    <s v="KL4058WAWT6"/>
    <x v="77"/>
    <x v="4"/>
    <x v="8"/>
    <x v="8"/>
    <x v="1"/>
    <x v="1"/>
    <x v="1"/>
    <x v="3"/>
    <s v="1500-2499User"/>
    <x v="4"/>
    <x v="3"/>
    <n v="9609600"/>
  </r>
  <r>
    <s v="KL4058WAVTA"/>
    <x v="76"/>
    <x v="4"/>
    <x v="8"/>
    <x v="8"/>
    <x v="1"/>
    <x v="1"/>
    <x v="1"/>
    <x v="4"/>
    <s v="1000-1499User"/>
    <x v="5"/>
    <x v="3"/>
    <n v="9655800"/>
  </r>
  <r>
    <s v="KL4058WAVT6"/>
    <x v="77"/>
    <x v="4"/>
    <x v="8"/>
    <x v="8"/>
    <x v="1"/>
    <x v="1"/>
    <x v="1"/>
    <x v="4"/>
    <s v="1000-1499User"/>
    <x v="4"/>
    <x v="3"/>
    <n v="9863700"/>
  </r>
  <r>
    <s v="KL4058WAYT5"/>
    <x v="78"/>
    <x v="4"/>
    <x v="8"/>
    <x v="8"/>
    <x v="1"/>
    <x v="1"/>
    <x v="1"/>
    <x v="1"/>
    <s v="5000+User"/>
    <x v="6"/>
    <x v="3"/>
    <n v="9863700"/>
  </r>
  <r>
    <s v="KL4058WAXT5"/>
    <x v="78"/>
    <x v="4"/>
    <x v="8"/>
    <x v="8"/>
    <x v="1"/>
    <x v="1"/>
    <x v="1"/>
    <x v="2"/>
    <s v="2500-4999User"/>
    <x v="6"/>
    <x v="3"/>
    <n v="9909900"/>
  </r>
  <r>
    <s v="KL4058WAUD5"/>
    <x v="74"/>
    <x v="4"/>
    <x v="8"/>
    <x v="8"/>
    <x v="1"/>
    <x v="1"/>
    <x v="1"/>
    <x v="5"/>
    <s v="500-999User"/>
    <x v="6"/>
    <x v="2"/>
    <n v="10233300"/>
  </r>
  <r>
    <s v="KL4058WAWT5"/>
    <x v="78"/>
    <x v="4"/>
    <x v="8"/>
    <x v="8"/>
    <x v="1"/>
    <x v="1"/>
    <x v="1"/>
    <x v="3"/>
    <s v="1500-2499User"/>
    <x v="6"/>
    <x v="3"/>
    <n v="10256400"/>
  </r>
  <r>
    <s v="KL4058WAVT5"/>
    <x v="78"/>
    <x v="4"/>
    <x v="8"/>
    <x v="8"/>
    <x v="1"/>
    <x v="1"/>
    <x v="1"/>
    <x v="4"/>
    <s v="1000-1499User"/>
    <x v="6"/>
    <x v="3"/>
    <n v="10510500"/>
  </r>
  <r>
    <s v="KL4058WAUTL"/>
    <x v="75"/>
    <x v="4"/>
    <x v="8"/>
    <x v="8"/>
    <x v="1"/>
    <x v="1"/>
    <x v="1"/>
    <x v="5"/>
    <s v="500-999User"/>
    <x v="3"/>
    <x v="3"/>
    <n v="10833900"/>
  </r>
  <r>
    <s v="KL4058WATDL"/>
    <x v="71"/>
    <x v="4"/>
    <x v="8"/>
    <x v="8"/>
    <x v="1"/>
    <x v="1"/>
    <x v="1"/>
    <x v="6"/>
    <s v="250-499User"/>
    <x v="3"/>
    <x v="2"/>
    <n v="11573100"/>
  </r>
  <r>
    <s v="KL4058WAUTA"/>
    <x v="76"/>
    <x v="4"/>
    <x v="8"/>
    <x v="8"/>
    <x v="1"/>
    <x v="1"/>
    <x v="1"/>
    <x v="5"/>
    <s v="500-999User"/>
    <x v="5"/>
    <x v="3"/>
    <n v="11573100"/>
  </r>
  <r>
    <s v="KL4058WAUT6"/>
    <x v="77"/>
    <x v="4"/>
    <x v="8"/>
    <x v="8"/>
    <x v="1"/>
    <x v="1"/>
    <x v="1"/>
    <x v="5"/>
    <s v="500-999User"/>
    <x v="4"/>
    <x v="3"/>
    <n v="11781000"/>
  </r>
  <r>
    <s v="KL4058WATDA"/>
    <x v="72"/>
    <x v="4"/>
    <x v="8"/>
    <x v="8"/>
    <x v="1"/>
    <x v="1"/>
    <x v="1"/>
    <x v="6"/>
    <s v="250-499User"/>
    <x v="5"/>
    <x v="2"/>
    <n v="12381600"/>
  </r>
  <r>
    <s v="KL4058WATD6"/>
    <x v="73"/>
    <x v="4"/>
    <x v="8"/>
    <x v="8"/>
    <x v="1"/>
    <x v="1"/>
    <x v="1"/>
    <x v="6"/>
    <s v="250-499User"/>
    <x v="4"/>
    <x v="2"/>
    <n v="12635700"/>
  </r>
  <r>
    <s v="KL4058WAUT5"/>
    <x v="78"/>
    <x v="4"/>
    <x v="8"/>
    <x v="8"/>
    <x v="1"/>
    <x v="1"/>
    <x v="1"/>
    <x v="5"/>
    <s v="500-999User"/>
    <x v="6"/>
    <x v="3"/>
    <n v="12635700"/>
  </r>
  <r>
    <s v="KL4058WATD5"/>
    <x v="74"/>
    <x v="4"/>
    <x v="8"/>
    <x v="8"/>
    <x v="1"/>
    <x v="1"/>
    <x v="1"/>
    <x v="6"/>
    <s v="250-499User"/>
    <x v="6"/>
    <x v="2"/>
    <n v="13513500"/>
  </r>
  <r>
    <s v="KL4058WATTL"/>
    <x v="75"/>
    <x v="4"/>
    <x v="8"/>
    <x v="8"/>
    <x v="1"/>
    <x v="1"/>
    <x v="1"/>
    <x v="6"/>
    <s v="250-499User"/>
    <x v="3"/>
    <x v="3"/>
    <n v="14275800"/>
  </r>
  <r>
    <s v="KL4058WATTA"/>
    <x v="76"/>
    <x v="4"/>
    <x v="8"/>
    <x v="8"/>
    <x v="1"/>
    <x v="1"/>
    <x v="1"/>
    <x v="6"/>
    <s v="250-499User"/>
    <x v="5"/>
    <x v="3"/>
    <n v="15292200"/>
  </r>
  <r>
    <s v="KL4058WATT6"/>
    <x v="77"/>
    <x v="4"/>
    <x v="8"/>
    <x v="8"/>
    <x v="1"/>
    <x v="1"/>
    <x v="1"/>
    <x v="6"/>
    <s v="250-499User"/>
    <x v="4"/>
    <x v="3"/>
    <n v="15569400"/>
  </r>
  <r>
    <s v="KL4058WATT5"/>
    <x v="78"/>
    <x v="4"/>
    <x v="8"/>
    <x v="8"/>
    <x v="1"/>
    <x v="1"/>
    <x v="1"/>
    <x v="6"/>
    <s v="250-499User"/>
    <x v="6"/>
    <x v="3"/>
    <n v="16678200"/>
  </r>
  <r>
    <s v="-"/>
    <x v="0"/>
    <x v="5"/>
    <x v="9"/>
    <x v="9"/>
    <x v="3"/>
    <x v="0"/>
    <x v="0"/>
    <x v="0"/>
    <s v="-"/>
    <x v="0"/>
    <x v="0"/>
    <m/>
  </r>
  <r>
    <s v="KL4541WPPFR"/>
    <x v="79"/>
    <x v="6"/>
    <x v="10"/>
    <x v="10"/>
    <x v="4"/>
    <x v="1"/>
    <x v="2"/>
    <x v="10"/>
    <s v="25-49MD"/>
    <x v="7"/>
    <x v="1"/>
    <n v="609840"/>
  </r>
  <r>
    <s v="KL4541WPPFV"/>
    <x v="80"/>
    <x v="6"/>
    <x v="10"/>
    <x v="10"/>
    <x v="4"/>
    <x v="1"/>
    <x v="2"/>
    <x v="10"/>
    <s v="25-49MD"/>
    <x v="8"/>
    <x v="1"/>
    <n v="609840"/>
  </r>
  <r>
    <s v="KL4541WPQFR"/>
    <x v="79"/>
    <x v="6"/>
    <x v="10"/>
    <x v="10"/>
    <x v="4"/>
    <x v="1"/>
    <x v="2"/>
    <x v="9"/>
    <s v="50-99MD"/>
    <x v="7"/>
    <x v="1"/>
    <n v="609840"/>
  </r>
  <r>
    <s v="KL4541WPQFV"/>
    <x v="80"/>
    <x v="6"/>
    <x v="10"/>
    <x v="10"/>
    <x v="4"/>
    <x v="1"/>
    <x v="2"/>
    <x v="9"/>
    <s v="50-99MD"/>
    <x v="8"/>
    <x v="1"/>
    <n v="609840"/>
  </r>
  <r>
    <s v="KL4541WPKFR"/>
    <x v="79"/>
    <x v="6"/>
    <x v="10"/>
    <x v="10"/>
    <x v="4"/>
    <x v="1"/>
    <x v="2"/>
    <x v="0"/>
    <s v="10-14MD"/>
    <x v="7"/>
    <x v="1"/>
    <n v="674520"/>
  </r>
  <r>
    <s v="KL4541WPKFV"/>
    <x v="80"/>
    <x v="6"/>
    <x v="10"/>
    <x v="10"/>
    <x v="4"/>
    <x v="1"/>
    <x v="2"/>
    <x v="0"/>
    <s v="10-14MD"/>
    <x v="8"/>
    <x v="1"/>
    <n v="674520"/>
  </r>
  <r>
    <s v="KL4541WPMFR"/>
    <x v="79"/>
    <x v="6"/>
    <x v="10"/>
    <x v="10"/>
    <x v="4"/>
    <x v="1"/>
    <x v="2"/>
    <x v="12"/>
    <s v="15-19MD"/>
    <x v="7"/>
    <x v="1"/>
    <n v="674520"/>
  </r>
  <r>
    <s v="KL4541WPMFV"/>
    <x v="80"/>
    <x v="6"/>
    <x v="10"/>
    <x v="10"/>
    <x v="4"/>
    <x v="1"/>
    <x v="2"/>
    <x v="12"/>
    <s v="15-19MD"/>
    <x v="8"/>
    <x v="1"/>
    <n v="674520"/>
  </r>
  <r>
    <s v="KL4541WPNFR"/>
    <x v="79"/>
    <x v="6"/>
    <x v="10"/>
    <x v="10"/>
    <x v="4"/>
    <x v="1"/>
    <x v="2"/>
    <x v="13"/>
    <s v="20-24MD"/>
    <x v="7"/>
    <x v="1"/>
    <n v="674520"/>
  </r>
  <r>
    <s v="KL4541WPNFV"/>
    <x v="80"/>
    <x v="6"/>
    <x v="10"/>
    <x v="10"/>
    <x v="4"/>
    <x v="1"/>
    <x v="2"/>
    <x v="13"/>
    <s v="20-24MD"/>
    <x v="8"/>
    <x v="1"/>
    <n v="674520"/>
  </r>
  <r>
    <s v="KL4541WPPDR"/>
    <x v="81"/>
    <x v="6"/>
    <x v="10"/>
    <x v="10"/>
    <x v="4"/>
    <x v="1"/>
    <x v="2"/>
    <x v="10"/>
    <s v="25-49MD"/>
    <x v="7"/>
    <x v="2"/>
    <n v="903210"/>
  </r>
  <r>
    <s v="KL4541WPPDV"/>
    <x v="82"/>
    <x v="6"/>
    <x v="10"/>
    <x v="10"/>
    <x v="4"/>
    <x v="1"/>
    <x v="2"/>
    <x v="10"/>
    <s v="25-49MD"/>
    <x v="8"/>
    <x v="2"/>
    <n v="903210"/>
  </r>
  <r>
    <s v="KL4541WPQDR"/>
    <x v="81"/>
    <x v="6"/>
    <x v="10"/>
    <x v="10"/>
    <x v="4"/>
    <x v="1"/>
    <x v="2"/>
    <x v="9"/>
    <s v="50-99MD"/>
    <x v="7"/>
    <x v="2"/>
    <n v="903210"/>
  </r>
  <r>
    <s v="KL4541WPQDV"/>
    <x v="82"/>
    <x v="6"/>
    <x v="10"/>
    <x v="10"/>
    <x v="4"/>
    <x v="1"/>
    <x v="2"/>
    <x v="9"/>
    <s v="50-99MD"/>
    <x v="8"/>
    <x v="2"/>
    <n v="903210"/>
  </r>
  <r>
    <s v="KL4541WPKDR"/>
    <x v="81"/>
    <x v="6"/>
    <x v="10"/>
    <x v="10"/>
    <x v="4"/>
    <x v="1"/>
    <x v="2"/>
    <x v="0"/>
    <s v="10-14MD"/>
    <x v="7"/>
    <x v="2"/>
    <n v="1004850"/>
  </r>
  <r>
    <s v="KL4541WPKDV"/>
    <x v="82"/>
    <x v="6"/>
    <x v="10"/>
    <x v="10"/>
    <x v="4"/>
    <x v="1"/>
    <x v="2"/>
    <x v="0"/>
    <s v="10-14MD"/>
    <x v="8"/>
    <x v="2"/>
    <n v="1004850"/>
  </r>
  <r>
    <s v="KL4541WPMDR"/>
    <x v="81"/>
    <x v="6"/>
    <x v="10"/>
    <x v="10"/>
    <x v="4"/>
    <x v="1"/>
    <x v="2"/>
    <x v="12"/>
    <s v="15-19MD"/>
    <x v="7"/>
    <x v="2"/>
    <n v="1004850"/>
  </r>
  <r>
    <s v="KL4541WPMDV"/>
    <x v="82"/>
    <x v="6"/>
    <x v="10"/>
    <x v="10"/>
    <x v="4"/>
    <x v="1"/>
    <x v="2"/>
    <x v="12"/>
    <s v="15-19MD"/>
    <x v="8"/>
    <x v="2"/>
    <n v="1004850"/>
  </r>
  <r>
    <s v="KL4541WPNDR"/>
    <x v="81"/>
    <x v="6"/>
    <x v="10"/>
    <x v="10"/>
    <x v="4"/>
    <x v="1"/>
    <x v="2"/>
    <x v="13"/>
    <s v="20-24MD"/>
    <x v="7"/>
    <x v="2"/>
    <n v="1004850"/>
  </r>
  <r>
    <s v="KL4541WPNDV"/>
    <x v="82"/>
    <x v="6"/>
    <x v="10"/>
    <x v="10"/>
    <x v="4"/>
    <x v="1"/>
    <x v="2"/>
    <x v="13"/>
    <s v="20-24MD"/>
    <x v="8"/>
    <x v="2"/>
    <n v="1004850"/>
  </r>
  <r>
    <s v="KL4541WPPFG"/>
    <x v="83"/>
    <x v="6"/>
    <x v="10"/>
    <x v="10"/>
    <x v="4"/>
    <x v="1"/>
    <x v="2"/>
    <x v="10"/>
    <s v="25-49MD"/>
    <x v="9"/>
    <x v="1"/>
    <n v="1004850"/>
  </r>
  <r>
    <s v="KL4541WPPFS"/>
    <x v="84"/>
    <x v="6"/>
    <x v="10"/>
    <x v="10"/>
    <x v="4"/>
    <x v="1"/>
    <x v="2"/>
    <x v="10"/>
    <s v="25-49MD"/>
    <x v="10"/>
    <x v="1"/>
    <n v="1004850"/>
  </r>
  <r>
    <s v="KL4541WPQFG"/>
    <x v="83"/>
    <x v="6"/>
    <x v="10"/>
    <x v="10"/>
    <x v="4"/>
    <x v="1"/>
    <x v="2"/>
    <x v="9"/>
    <s v="50-99MD"/>
    <x v="9"/>
    <x v="1"/>
    <n v="1004850"/>
  </r>
  <r>
    <s v="KL4541WPQFS"/>
    <x v="84"/>
    <x v="6"/>
    <x v="10"/>
    <x v="10"/>
    <x v="4"/>
    <x v="1"/>
    <x v="2"/>
    <x v="9"/>
    <s v="50-99MD"/>
    <x v="10"/>
    <x v="1"/>
    <n v="1004850"/>
  </r>
  <r>
    <s v="KL4541WPKFG"/>
    <x v="83"/>
    <x v="6"/>
    <x v="10"/>
    <x v="10"/>
    <x v="4"/>
    <x v="1"/>
    <x v="2"/>
    <x v="0"/>
    <s v="10-14MD"/>
    <x v="9"/>
    <x v="1"/>
    <n v="1118040"/>
  </r>
  <r>
    <s v="KL4541WPKFS"/>
    <x v="84"/>
    <x v="6"/>
    <x v="10"/>
    <x v="10"/>
    <x v="4"/>
    <x v="1"/>
    <x v="2"/>
    <x v="0"/>
    <s v="10-14MD"/>
    <x v="10"/>
    <x v="1"/>
    <n v="1118040"/>
  </r>
  <r>
    <s v="KL4541WPMFG"/>
    <x v="83"/>
    <x v="6"/>
    <x v="10"/>
    <x v="10"/>
    <x v="4"/>
    <x v="1"/>
    <x v="2"/>
    <x v="12"/>
    <s v="15-19MD"/>
    <x v="9"/>
    <x v="1"/>
    <n v="1118040"/>
  </r>
  <r>
    <s v="KL4541WPMFS"/>
    <x v="84"/>
    <x v="6"/>
    <x v="10"/>
    <x v="10"/>
    <x v="4"/>
    <x v="1"/>
    <x v="2"/>
    <x v="12"/>
    <s v="15-19MD"/>
    <x v="10"/>
    <x v="1"/>
    <n v="1118040"/>
  </r>
  <r>
    <s v="KL4541WPNFG"/>
    <x v="83"/>
    <x v="6"/>
    <x v="10"/>
    <x v="10"/>
    <x v="4"/>
    <x v="1"/>
    <x v="2"/>
    <x v="13"/>
    <s v="20-24MD"/>
    <x v="9"/>
    <x v="1"/>
    <n v="1118040"/>
  </r>
  <r>
    <s v="KL4541WPNFS"/>
    <x v="84"/>
    <x v="6"/>
    <x v="10"/>
    <x v="10"/>
    <x v="4"/>
    <x v="1"/>
    <x v="2"/>
    <x v="13"/>
    <s v="20-24MD"/>
    <x v="10"/>
    <x v="1"/>
    <n v="1118040"/>
  </r>
  <r>
    <s v="KL4541WPEFR"/>
    <x v="79"/>
    <x v="6"/>
    <x v="10"/>
    <x v="10"/>
    <x v="4"/>
    <x v="1"/>
    <x v="2"/>
    <x v="11"/>
    <s v="5-9MD"/>
    <x v="7"/>
    <x v="1"/>
    <n v="1157310"/>
  </r>
  <r>
    <s v="KL4541WPEFV"/>
    <x v="80"/>
    <x v="6"/>
    <x v="10"/>
    <x v="10"/>
    <x v="4"/>
    <x v="1"/>
    <x v="2"/>
    <x v="11"/>
    <s v="5-9MD"/>
    <x v="8"/>
    <x v="1"/>
    <n v="1157310"/>
  </r>
  <r>
    <s v="KL4541WPPDG"/>
    <x v="85"/>
    <x v="6"/>
    <x v="10"/>
    <x v="10"/>
    <x v="4"/>
    <x v="1"/>
    <x v="2"/>
    <x v="10"/>
    <s v="25-49MD"/>
    <x v="9"/>
    <x v="2"/>
    <n v="1513050"/>
  </r>
  <r>
    <s v="KL4541WPPDS"/>
    <x v="86"/>
    <x v="6"/>
    <x v="10"/>
    <x v="10"/>
    <x v="4"/>
    <x v="1"/>
    <x v="2"/>
    <x v="10"/>
    <s v="25-49MD"/>
    <x v="10"/>
    <x v="2"/>
    <n v="1513050"/>
  </r>
  <r>
    <s v="KL4541WPQDG"/>
    <x v="85"/>
    <x v="6"/>
    <x v="10"/>
    <x v="10"/>
    <x v="4"/>
    <x v="1"/>
    <x v="2"/>
    <x v="9"/>
    <s v="50-99MD"/>
    <x v="9"/>
    <x v="2"/>
    <n v="1513050"/>
  </r>
  <r>
    <s v="KL4541WPQDS"/>
    <x v="86"/>
    <x v="6"/>
    <x v="10"/>
    <x v="10"/>
    <x v="4"/>
    <x v="1"/>
    <x v="2"/>
    <x v="9"/>
    <s v="50-99MD"/>
    <x v="10"/>
    <x v="2"/>
    <n v="1513050"/>
  </r>
  <r>
    <s v="KL4541WPKDG"/>
    <x v="85"/>
    <x v="6"/>
    <x v="10"/>
    <x v="10"/>
    <x v="4"/>
    <x v="1"/>
    <x v="2"/>
    <x v="0"/>
    <s v="10-14MD"/>
    <x v="9"/>
    <x v="2"/>
    <n v="1677060"/>
  </r>
  <r>
    <s v="KL4541WPKDS"/>
    <x v="86"/>
    <x v="6"/>
    <x v="10"/>
    <x v="10"/>
    <x v="4"/>
    <x v="1"/>
    <x v="2"/>
    <x v="0"/>
    <s v="10-14MD"/>
    <x v="10"/>
    <x v="2"/>
    <n v="1677060"/>
  </r>
  <r>
    <s v="KL4541WPMDG"/>
    <x v="85"/>
    <x v="6"/>
    <x v="10"/>
    <x v="10"/>
    <x v="4"/>
    <x v="1"/>
    <x v="2"/>
    <x v="12"/>
    <s v="15-19MD"/>
    <x v="9"/>
    <x v="2"/>
    <n v="1677060"/>
  </r>
  <r>
    <s v="KL4541WPMDS"/>
    <x v="86"/>
    <x v="6"/>
    <x v="10"/>
    <x v="10"/>
    <x v="4"/>
    <x v="1"/>
    <x v="2"/>
    <x v="12"/>
    <s v="15-19MD"/>
    <x v="10"/>
    <x v="2"/>
    <n v="1677060"/>
  </r>
  <r>
    <s v="KL4541WPNDG"/>
    <x v="85"/>
    <x v="6"/>
    <x v="10"/>
    <x v="10"/>
    <x v="4"/>
    <x v="1"/>
    <x v="2"/>
    <x v="13"/>
    <s v="20-24MD"/>
    <x v="9"/>
    <x v="2"/>
    <n v="1677060"/>
  </r>
  <r>
    <s v="KL4541WPNDS"/>
    <x v="86"/>
    <x v="6"/>
    <x v="10"/>
    <x v="10"/>
    <x v="4"/>
    <x v="1"/>
    <x v="2"/>
    <x v="13"/>
    <s v="20-24MD"/>
    <x v="10"/>
    <x v="2"/>
    <n v="1677060"/>
  </r>
  <r>
    <s v="KL4541WPEDR"/>
    <x v="81"/>
    <x v="6"/>
    <x v="10"/>
    <x v="10"/>
    <x v="4"/>
    <x v="1"/>
    <x v="2"/>
    <x v="11"/>
    <s v="5-9MD"/>
    <x v="7"/>
    <x v="2"/>
    <n v="1741740"/>
  </r>
  <r>
    <s v="KL4541WPEDV"/>
    <x v="82"/>
    <x v="6"/>
    <x v="10"/>
    <x v="10"/>
    <x v="4"/>
    <x v="1"/>
    <x v="2"/>
    <x v="11"/>
    <s v="5-9MD"/>
    <x v="8"/>
    <x v="2"/>
    <n v="1741740"/>
  </r>
  <r>
    <s v="KL4541WPEFG"/>
    <x v="83"/>
    <x v="6"/>
    <x v="10"/>
    <x v="10"/>
    <x v="4"/>
    <x v="1"/>
    <x v="2"/>
    <x v="11"/>
    <s v="5-9MD"/>
    <x v="9"/>
    <x v="1"/>
    <n v="1931160"/>
  </r>
  <r>
    <s v="KL4541WPEFS"/>
    <x v="84"/>
    <x v="6"/>
    <x v="10"/>
    <x v="10"/>
    <x v="4"/>
    <x v="1"/>
    <x v="2"/>
    <x v="11"/>
    <s v="5-9MD"/>
    <x v="10"/>
    <x v="1"/>
    <n v="1931160"/>
  </r>
  <r>
    <s v="KL4541WPEDG"/>
    <x v="85"/>
    <x v="6"/>
    <x v="10"/>
    <x v="10"/>
    <x v="4"/>
    <x v="1"/>
    <x v="2"/>
    <x v="11"/>
    <s v="5-9MD"/>
    <x v="9"/>
    <x v="2"/>
    <n v="2887500"/>
  </r>
  <r>
    <s v="KL4541WPEDS"/>
    <x v="86"/>
    <x v="6"/>
    <x v="10"/>
    <x v="10"/>
    <x v="4"/>
    <x v="1"/>
    <x v="2"/>
    <x v="11"/>
    <s v="5-9MD"/>
    <x v="10"/>
    <x v="2"/>
    <n v="2887500"/>
  </r>
  <r>
    <s v="KL4542WAPFR"/>
    <x v="87"/>
    <x v="6"/>
    <x v="11"/>
    <x v="11"/>
    <x v="4"/>
    <x v="1"/>
    <x v="1"/>
    <x v="10"/>
    <s v="25-49MD"/>
    <x v="7"/>
    <x v="1"/>
    <n v="559020"/>
  </r>
  <r>
    <s v="KL4542WAKFR"/>
    <x v="87"/>
    <x v="6"/>
    <x v="11"/>
    <x v="11"/>
    <x v="4"/>
    <x v="1"/>
    <x v="1"/>
    <x v="0"/>
    <s v="10-14MD"/>
    <x v="7"/>
    <x v="1"/>
    <n v="609840"/>
  </r>
  <r>
    <s v="KL4542WAMFR"/>
    <x v="87"/>
    <x v="6"/>
    <x v="11"/>
    <x v="11"/>
    <x v="4"/>
    <x v="1"/>
    <x v="1"/>
    <x v="12"/>
    <s v="15-19MD"/>
    <x v="7"/>
    <x v="1"/>
    <n v="609840"/>
  </r>
  <r>
    <s v="KL4542WANFR"/>
    <x v="87"/>
    <x v="6"/>
    <x v="11"/>
    <x v="11"/>
    <x v="4"/>
    <x v="1"/>
    <x v="1"/>
    <x v="13"/>
    <s v="20-24MD"/>
    <x v="7"/>
    <x v="1"/>
    <n v="609840"/>
  </r>
  <r>
    <s v="KL4542WAPDR"/>
    <x v="88"/>
    <x v="6"/>
    <x v="11"/>
    <x v="11"/>
    <x v="4"/>
    <x v="1"/>
    <x v="1"/>
    <x v="10"/>
    <s v="25-49MD"/>
    <x v="7"/>
    <x v="2"/>
    <n v="852390"/>
  </r>
  <r>
    <s v="KL4542WAKDR"/>
    <x v="88"/>
    <x v="6"/>
    <x v="11"/>
    <x v="11"/>
    <x v="4"/>
    <x v="1"/>
    <x v="1"/>
    <x v="0"/>
    <s v="10-14MD"/>
    <x v="7"/>
    <x v="2"/>
    <n v="954030"/>
  </r>
  <r>
    <s v="KL4542WAMDR"/>
    <x v="88"/>
    <x v="6"/>
    <x v="11"/>
    <x v="11"/>
    <x v="4"/>
    <x v="1"/>
    <x v="1"/>
    <x v="12"/>
    <s v="15-19MD"/>
    <x v="7"/>
    <x v="2"/>
    <n v="954030"/>
  </r>
  <r>
    <s v="KL4542WANDR"/>
    <x v="88"/>
    <x v="6"/>
    <x v="11"/>
    <x v="11"/>
    <x v="4"/>
    <x v="1"/>
    <x v="1"/>
    <x v="13"/>
    <s v="20-24MD"/>
    <x v="7"/>
    <x v="2"/>
    <n v="954030"/>
  </r>
  <r>
    <s v="KL4542WAPFS"/>
    <x v="89"/>
    <x v="6"/>
    <x v="11"/>
    <x v="11"/>
    <x v="4"/>
    <x v="1"/>
    <x v="1"/>
    <x v="10"/>
    <s v="25-49MD"/>
    <x v="10"/>
    <x v="1"/>
    <n v="1004850"/>
  </r>
  <r>
    <s v="KL4542WAEFR"/>
    <x v="87"/>
    <x v="6"/>
    <x v="11"/>
    <x v="11"/>
    <x v="4"/>
    <x v="1"/>
    <x v="1"/>
    <x v="11"/>
    <s v="5-9MD"/>
    <x v="7"/>
    <x v="1"/>
    <n v="1055670"/>
  </r>
  <r>
    <s v="KL4542WAPTR"/>
    <x v="90"/>
    <x v="6"/>
    <x v="11"/>
    <x v="11"/>
    <x v="4"/>
    <x v="1"/>
    <x v="1"/>
    <x v="10"/>
    <s v="25-49MD"/>
    <x v="7"/>
    <x v="3"/>
    <n v="1055670"/>
  </r>
  <r>
    <s v="KL4542WAKFS"/>
    <x v="89"/>
    <x v="6"/>
    <x v="11"/>
    <x v="11"/>
    <x v="4"/>
    <x v="1"/>
    <x v="1"/>
    <x v="0"/>
    <s v="10-14MD"/>
    <x v="10"/>
    <x v="1"/>
    <n v="1118040"/>
  </r>
  <r>
    <s v="KL4542WAMFS"/>
    <x v="89"/>
    <x v="6"/>
    <x v="11"/>
    <x v="11"/>
    <x v="4"/>
    <x v="1"/>
    <x v="1"/>
    <x v="12"/>
    <s v="15-19MD"/>
    <x v="10"/>
    <x v="1"/>
    <n v="1118040"/>
  </r>
  <r>
    <s v="KL4542WANFS"/>
    <x v="89"/>
    <x v="6"/>
    <x v="11"/>
    <x v="11"/>
    <x v="4"/>
    <x v="1"/>
    <x v="1"/>
    <x v="13"/>
    <s v="20-24MD"/>
    <x v="10"/>
    <x v="1"/>
    <n v="1118040"/>
  </r>
  <r>
    <s v="KL4542WAKTR"/>
    <x v="90"/>
    <x v="6"/>
    <x v="11"/>
    <x v="11"/>
    <x v="4"/>
    <x v="1"/>
    <x v="1"/>
    <x v="0"/>
    <s v="10-14MD"/>
    <x v="7"/>
    <x v="3"/>
    <n v="1168860"/>
  </r>
  <r>
    <s v="KL4542WAMTR"/>
    <x v="90"/>
    <x v="6"/>
    <x v="11"/>
    <x v="11"/>
    <x v="4"/>
    <x v="1"/>
    <x v="1"/>
    <x v="12"/>
    <s v="15-19MD"/>
    <x v="7"/>
    <x v="3"/>
    <n v="1168860"/>
  </r>
  <r>
    <s v="KL4542WANTR"/>
    <x v="90"/>
    <x v="6"/>
    <x v="11"/>
    <x v="11"/>
    <x v="4"/>
    <x v="1"/>
    <x v="1"/>
    <x v="13"/>
    <s v="20-24MD"/>
    <x v="7"/>
    <x v="3"/>
    <n v="1168860"/>
  </r>
  <r>
    <s v="KL4542WAPDS"/>
    <x v="91"/>
    <x v="6"/>
    <x v="11"/>
    <x v="11"/>
    <x v="4"/>
    <x v="1"/>
    <x v="1"/>
    <x v="10"/>
    <s v="25-49MD"/>
    <x v="10"/>
    <x v="2"/>
    <n v="1513050"/>
  </r>
  <r>
    <s v="KL4542WAEDR"/>
    <x v="88"/>
    <x v="6"/>
    <x v="11"/>
    <x v="11"/>
    <x v="4"/>
    <x v="1"/>
    <x v="1"/>
    <x v="11"/>
    <s v="5-9MD"/>
    <x v="7"/>
    <x v="2"/>
    <n v="1640100"/>
  </r>
  <r>
    <s v="KL4542WAKDS"/>
    <x v="91"/>
    <x v="6"/>
    <x v="11"/>
    <x v="11"/>
    <x v="4"/>
    <x v="1"/>
    <x v="1"/>
    <x v="0"/>
    <s v="10-14MD"/>
    <x v="10"/>
    <x v="2"/>
    <n v="1677060"/>
  </r>
  <r>
    <s v="KL4542WAMDS"/>
    <x v="91"/>
    <x v="6"/>
    <x v="11"/>
    <x v="11"/>
    <x v="4"/>
    <x v="1"/>
    <x v="1"/>
    <x v="12"/>
    <s v="15-19MD"/>
    <x v="10"/>
    <x v="2"/>
    <n v="1677060"/>
  </r>
  <r>
    <s v="KL4542WANDS"/>
    <x v="91"/>
    <x v="6"/>
    <x v="11"/>
    <x v="11"/>
    <x v="4"/>
    <x v="1"/>
    <x v="1"/>
    <x v="13"/>
    <s v="20-24MD"/>
    <x v="10"/>
    <x v="2"/>
    <n v="1677060"/>
  </r>
  <r>
    <s v="KL4542WAPTS"/>
    <x v="92"/>
    <x v="6"/>
    <x v="11"/>
    <x v="11"/>
    <x v="4"/>
    <x v="1"/>
    <x v="1"/>
    <x v="10"/>
    <s v="25-49MD"/>
    <x v="10"/>
    <x v="3"/>
    <n v="1868790"/>
  </r>
  <r>
    <s v="KL4542WAEFS"/>
    <x v="89"/>
    <x v="6"/>
    <x v="11"/>
    <x v="11"/>
    <x v="4"/>
    <x v="1"/>
    <x v="1"/>
    <x v="11"/>
    <s v="5-9MD"/>
    <x v="10"/>
    <x v="1"/>
    <n v="1931160"/>
  </r>
  <r>
    <s v="KL4542WAETR"/>
    <x v="90"/>
    <x v="6"/>
    <x v="11"/>
    <x v="11"/>
    <x v="4"/>
    <x v="1"/>
    <x v="1"/>
    <x v="11"/>
    <s v="5-9MD"/>
    <x v="7"/>
    <x v="3"/>
    <n v="2021250"/>
  </r>
  <r>
    <s v="KL4542WAKTS"/>
    <x v="92"/>
    <x v="6"/>
    <x v="11"/>
    <x v="11"/>
    <x v="4"/>
    <x v="1"/>
    <x v="1"/>
    <x v="0"/>
    <s v="10-14MD"/>
    <x v="10"/>
    <x v="3"/>
    <n v="2072070"/>
  </r>
  <r>
    <s v="KL4542WAMTS"/>
    <x v="92"/>
    <x v="6"/>
    <x v="11"/>
    <x v="11"/>
    <x v="4"/>
    <x v="1"/>
    <x v="1"/>
    <x v="12"/>
    <s v="15-19MD"/>
    <x v="10"/>
    <x v="3"/>
    <n v="2072070"/>
  </r>
  <r>
    <s v="KL4542WANTS"/>
    <x v="92"/>
    <x v="6"/>
    <x v="11"/>
    <x v="11"/>
    <x v="4"/>
    <x v="1"/>
    <x v="1"/>
    <x v="13"/>
    <s v="20-24MD"/>
    <x v="10"/>
    <x v="3"/>
    <n v="2072070"/>
  </r>
  <r>
    <s v="KL4542WAEDS"/>
    <x v="91"/>
    <x v="6"/>
    <x v="11"/>
    <x v="11"/>
    <x v="4"/>
    <x v="1"/>
    <x v="1"/>
    <x v="11"/>
    <s v="5-9MD"/>
    <x v="10"/>
    <x v="2"/>
    <n v="2887500"/>
  </r>
  <r>
    <s v="KL4542WAETS"/>
    <x v="92"/>
    <x v="6"/>
    <x v="11"/>
    <x v="11"/>
    <x v="4"/>
    <x v="1"/>
    <x v="1"/>
    <x v="11"/>
    <s v="5-9MD"/>
    <x v="10"/>
    <x v="3"/>
    <n v="3580500"/>
  </r>
  <r>
    <s v="-"/>
    <x v="0"/>
    <x v="7"/>
    <x v="12"/>
    <x v="12"/>
    <x v="3"/>
    <x v="0"/>
    <x v="0"/>
    <x v="0"/>
    <s v="-"/>
    <x v="0"/>
    <x v="0"/>
    <m/>
  </r>
  <r>
    <s v="KL4714W1YFS"/>
    <x v="93"/>
    <x v="8"/>
    <x v="13"/>
    <x v="13"/>
    <x v="5"/>
    <x v="1"/>
    <x v="3"/>
    <x v="1"/>
    <s v="5000+Node"/>
    <x v="10"/>
    <x v="1"/>
    <n v="334950"/>
  </r>
  <r>
    <s v="KL4714W1XFS"/>
    <x v="93"/>
    <x v="8"/>
    <x v="13"/>
    <x v="13"/>
    <x v="5"/>
    <x v="1"/>
    <x v="3"/>
    <x v="2"/>
    <s v="2500-4999Node"/>
    <x v="10"/>
    <x v="1"/>
    <n v="351120"/>
  </r>
  <r>
    <s v="KL4714W1WFS"/>
    <x v="93"/>
    <x v="8"/>
    <x v="13"/>
    <x v="13"/>
    <x v="5"/>
    <x v="1"/>
    <x v="3"/>
    <x v="3"/>
    <s v="1500-2499Node"/>
    <x v="10"/>
    <x v="1"/>
    <n v="385770"/>
  </r>
  <r>
    <s v="KL4714W1VFS"/>
    <x v="93"/>
    <x v="8"/>
    <x v="13"/>
    <x v="13"/>
    <x v="5"/>
    <x v="1"/>
    <x v="3"/>
    <x v="4"/>
    <s v="1000-1499Node"/>
    <x v="10"/>
    <x v="1"/>
    <n v="429660"/>
  </r>
  <r>
    <s v="KL4714W1UFS"/>
    <x v="93"/>
    <x v="9"/>
    <x v="13"/>
    <x v="13"/>
    <x v="5"/>
    <x v="1"/>
    <x v="3"/>
    <x v="5"/>
    <s v="500-999Node"/>
    <x v="10"/>
    <x v="1"/>
    <n v="448140"/>
  </r>
  <r>
    <s v="KL4714W1TFS"/>
    <x v="93"/>
    <x v="9"/>
    <x v="13"/>
    <x v="13"/>
    <x v="5"/>
    <x v="1"/>
    <x v="3"/>
    <x v="6"/>
    <s v="250-499Node"/>
    <x v="10"/>
    <x v="1"/>
    <n v="482790"/>
  </r>
  <r>
    <s v="KL4715W1YFS"/>
    <x v="94"/>
    <x v="8"/>
    <x v="14"/>
    <x v="14"/>
    <x v="5"/>
    <x v="1"/>
    <x v="3"/>
    <x v="1"/>
    <s v="5000+Node"/>
    <x v="10"/>
    <x v="1"/>
    <n v="471240"/>
  </r>
  <r>
    <s v="KL4715W1XFS"/>
    <x v="94"/>
    <x v="8"/>
    <x v="14"/>
    <x v="14"/>
    <x v="5"/>
    <x v="1"/>
    <x v="3"/>
    <x v="2"/>
    <s v="2500-4999Node"/>
    <x v="10"/>
    <x v="1"/>
    <n v="496650"/>
  </r>
  <r>
    <s v="KL4715W1WFS"/>
    <x v="94"/>
    <x v="8"/>
    <x v="14"/>
    <x v="14"/>
    <x v="5"/>
    <x v="1"/>
    <x v="3"/>
    <x v="3"/>
    <s v="1500-2499Node"/>
    <x v="10"/>
    <x v="1"/>
    <n v="559020"/>
  </r>
  <r>
    <s v="KL4715W1VFS"/>
    <x v="94"/>
    <x v="8"/>
    <x v="14"/>
    <x v="14"/>
    <x v="5"/>
    <x v="1"/>
    <x v="3"/>
    <x v="4"/>
    <s v="1000-1499Node"/>
    <x v="10"/>
    <x v="1"/>
    <n v="593670"/>
  </r>
  <r>
    <s v="KL4715W1UFS"/>
    <x v="94"/>
    <x v="9"/>
    <x v="14"/>
    <x v="14"/>
    <x v="5"/>
    <x v="1"/>
    <x v="3"/>
    <x v="5"/>
    <s v="500-999Node"/>
    <x v="10"/>
    <x v="1"/>
    <n v="619080"/>
  </r>
  <r>
    <s v="KL4715W1TFS"/>
    <x v="94"/>
    <x v="9"/>
    <x v="14"/>
    <x v="14"/>
    <x v="5"/>
    <x v="1"/>
    <x v="3"/>
    <x v="6"/>
    <s v="250-499Node"/>
    <x v="10"/>
    <x v="1"/>
    <n v="681450"/>
  </r>
  <r>
    <s v="KL4709WAYF8"/>
    <x v="95"/>
    <x v="9"/>
    <x v="15"/>
    <x v="15"/>
    <x v="5"/>
    <x v="1"/>
    <x v="1"/>
    <x v="1"/>
    <s v="5000+Node"/>
    <x v="2"/>
    <x v="1"/>
    <n v="1981980"/>
  </r>
  <r>
    <s v="KL4709WAYF9"/>
    <x v="96"/>
    <x v="9"/>
    <x v="15"/>
    <x v="15"/>
    <x v="5"/>
    <x v="1"/>
    <x v="1"/>
    <x v="1"/>
    <s v="5000+Node"/>
    <x v="1"/>
    <x v="1"/>
    <n v="1981980"/>
  </r>
  <r>
    <s v="KL4709WAXF8"/>
    <x v="95"/>
    <x v="9"/>
    <x v="15"/>
    <x v="15"/>
    <x v="5"/>
    <x v="1"/>
    <x v="1"/>
    <x v="2"/>
    <s v="2500-4999Node"/>
    <x v="2"/>
    <x v="1"/>
    <n v="2425500"/>
  </r>
  <r>
    <s v="KL4709WAXF9"/>
    <x v="96"/>
    <x v="9"/>
    <x v="15"/>
    <x v="15"/>
    <x v="5"/>
    <x v="1"/>
    <x v="1"/>
    <x v="2"/>
    <s v="2500-4999Node"/>
    <x v="1"/>
    <x v="1"/>
    <n v="2425500"/>
  </r>
  <r>
    <s v="KL4709WAWF8"/>
    <x v="95"/>
    <x v="9"/>
    <x v="15"/>
    <x v="15"/>
    <x v="5"/>
    <x v="1"/>
    <x v="1"/>
    <x v="3"/>
    <s v="1500-2499Node"/>
    <x v="2"/>
    <x v="1"/>
    <n v="2933700"/>
  </r>
  <r>
    <s v="KL4709WAWF9"/>
    <x v="96"/>
    <x v="9"/>
    <x v="15"/>
    <x v="15"/>
    <x v="5"/>
    <x v="1"/>
    <x v="1"/>
    <x v="3"/>
    <s v="1500-2499Node"/>
    <x v="1"/>
    <x v="1"/>
    <n v="2933700"/>
  </r>
  <r>
    <s v="KL4709WAVF8"/>
    <x v="95"/>
    <x v="9"/>
    <x v="15"/>
    <x v="15"/>
    <x v="5"/>
    <x v="1"/>
    <x v="1"/>
    <x v="4"/>
    <s v="1000-1499Node"/>
    <x v="2"/>
    <x v="1"/>
    <n v="3395700"/>
  </r>
  <r>
    <s v="KL4709WAVF9"/>
    <x v="96"/>
    <x v="9"/>
    <x v="15"/>
    <x v="15"/>
    <x v="5"/>
    <x v="1"/>
    <x v="1"/>
    <x v="4"/>
    <s v="1000-1499Node"/>
    <x v="1"/>
    <x v="1"/>
    <n v="3395700"/>
  </r>
  <r>
    <s v="KL4709WAUF8"/>
    <x v="95"/>
    <x v="9"/>
    <x v="15"/>
    <x v="15"/>
    <x v="5"/>
    <x v="1"/>
    <x v="1"/>
    <x v="5"/>
    <s v="500-999Node"/>
    <x v="2"/>
    <x v="1"/>
    <n v="3534300"/>
  </r>
  <r>
    <s v="KL4709WAUF9"/>
    <x v="96"/>
    <x v="9"/>
    <x v="15"/>
    <x v="15"/>
    <x v="5"/>
    <x v="1"/>
    <x v="1"/>
    <x v="5"/>
    <s v="500-999Node"/>
    <x v="1"/>
    <x v="1"/>
    <n v="3534300"/>
  </r>
  <r>
    <s v="KL4709WAYD8"/>
    <x v="97"/>
    <x v="9"/>
    <x v="15"/>
    <x v="15"/>
    <x v="5"/>
    <x v="1"/>
    <x v="1"/>
    <x v="1"/>
    <s v="5000+Node"/>
    <x v="2"/>
    <x v="2"/>
    <n v="3580500"/>
  </r>
  <r>
    <s v="KL4709WAYD9"/>
    <x v="98"/>
    <x v="9"/>
    <x v="15"/>
    <x v="15"/>
    <x v="5"/>
    <x v="1"/>
    <x v="1"/>
    <x v="1"/>
    <s v="5000+Node"/>
    <x v="1"/>
    <x v="2"/>
    <n v="3580500"/>
  </r>
  <r>
    <s v="KL4709WATF8"/>
    <x v="95"/>
    <x v="9"/>
    <x v="15"/>
    <x v="15"/>
    <x v="5"/>
    <x v="1"/>
    <x v="1"/>
    <x v="6"/>
    <s v="250-499Node"/>
    <x v="2"/>
    <x v="1"/>
    <n v="3672900"/>
  </r>
  <r>
    <s v="KL4709WATF9"/>
    <x v="96"/>
    <x v="9"/>
    <x v="15"/>
    <x v="15"/>
    <x v="5"/>
    <x v="1"/>
    <x v="1"/>
    <x v="6"/>
    <s v="250-499Node"/>
    <x v="1"/>
    <x v="1"/>
    <n v="3672900"/>
  </r>
  <r>
    <s v="KL4709WAXD8"/>
    <x v="97"/>
    <x v="9"/>
    <x v="15"/>
    <x v="15"/>
    <x v="5"/>
    <x v="1"/>
    <x v="1"/>
    <x v="2"/>
    <s v="2500-4999Node"/>
    <x v="2"/>
    <x v="2"/>
    <n v="4365900"/>
  </r>
  <r>
    <s v="KL4709WAXD9"/>
    <x v="98"/>
    <x v="9"/>
    <x v="15"/>
    <x v="15"/>
    <x v="5"/>
    <x v="1"/>
    <x v="1"/>
    <x v="2"/>
    <s v="2500-4999Node"/>
    <x v="1"/>
    <x v="2"/>
    <n v="4365900"/>
  </r>
  <r>
    <s v="KL4709WAYT8"/>
    <x v="99"/>
    <x v="9"/>
    <x v="15"/>
    <x v="15"/>
    <x v="5"/>
    <x v="1"/>
    <x v="1"/>
    <x v="1"/>
    <s v="5000+Node"/>
    <x v="2"/>
    <x v="3"/>
    <n v="5058900"/>
  </r>
  <r>
    <s v="KL4709WAYT9"/>
    <x v="100"/>
    <x v="9"/>
    <x v="15"/>
    <x v="15"/>
    <x v="5"/>
    <x v="1"/>
    <x v="1"/>
    <x v="1"/>
    <s v="5000+Node"/>
    <x v="1"/>
    <x v="3"/>
    <n v="5058900"/>
  </r>
  <r>
    <s v="KL4709WAWD8"/>
    <x v="97"/>
    <x v="9"/>
    <x v="15"/>
    <x v="15"/>
    <x v="5"/>
    <x v="1"/>
    <x v="1"/>
    <x v="3"/>
    <s v="1500-2499Node"/>
    <x v="2"/>
    <x v="2"/>
    <n v="5266800"/>
  </r>
  <r>
    <s v="KL4709WAWD9"/>
    <x v="98"/>
    <x v="9"/>
    <x v="15"/>
    <x v="15"/>
    <x v="5"/>
    <x v="1"/>
    <x v="1"/>
    <x v="3"/>
    <s v="1500-2499Node"/>
    <x v="1"/>
    <x v="2"/>
    <n v="5266800"/>
  </r>
  <r>
    <s v="KL4709WAYR8"/>
    <x v="101"/>
    <x v="1"/>
    <x v="15"/>
    <x v="15"/>
    <x v="5"/>
    <x v="1"/>
    <x v="1"/>
    <x v="1"/>
    <s v="5000+Node"/>
    <x v="2"/>
    <x v="4"/>
    <n v="5544000"/>
  </r>
  <r>
    <s v="KL4709WAYR9"/>
    <x v="102"/>
    <x v="1"/>
    <x v="15"/>
    <x v="15"/>
    <x v="5"/>
    <x v="1"/>
    <x v="1"/>
    <x v="1"/>
    <s v="5000+Node"/>
    <x v="1"/>
    <x v="4"/>
    <n v="5544000"/>
  </r>
  <r>
    <s v="KL4709WAVD8"/>
    <x v="97"/>
    <x v="9"/>
    <x v="15"/>
    <x v="15"/>
    <x v="5"/>
    <x v="1"/>
    <x v="1"/>
    <x v="4"/>
    <s v="1000-1499Node"/>
    <x v="2"/>
    <x v="2"/>
    <n v="6121500"/>
  </r>
  <r>
    <s v="KL4709WAVD9"/>
    <x v="98"/>
    <x v="9"/>
    <x v="15"/>
    <x v="15"/>
    <x v="5"/>
    <x v="1"/>
    <x v="1"/>
    <x v="4"/>
    <s v="1000-1499Node"/>
    <x v="1"/>
    <x v="2"/>
    <n v="6121500"/>
  </r>
  <r>
    <s v="KL4709WAXT8"/>
    <x v="99"/>
    <x v="9"/>
    <x v="15"/>
    <x v="15"/>
    <x v="5"/>
    <x v="1"/>
    <x v="1"/>
    <x v="2"/>
    <s v="2500-4999Node"/>
    <x v="2"/>
    <x v="3"/>
    <n v="6190800"/>
  </r>
  <r>
    <s v="KL4709WAXT9"/>
    <x v="100"/>
    <x v="9"/>
    <x v="15"/>
    <x v="15"/>
    <x v="5"/>
    <x v="1"/>
    <x v="1"/>
    <x v="2"/>
    <s v="2500-4999Node"/>
    <x v="1"/>
    <x v="3"/>
    <n v="6190800"/>
  </r>
  <r>
    <s v="KL4709WAYX8"/>
    <x v="103"/>
    <x v="1"/>
    <x v="15"/>
    <x v="15"/>
    <x v="5"/>
    <x v="1"/>
    <x v="1"/>
    <x v="1"/>
    <s v="5000+Node"/>
    <x v="2"/>
    <x v="5"/>
    <n v="6329400"/>
  </r>
  <r>
    <s v="KL4709WAYX9"/>
    <x v="104"/>
    <x v="1"/>
    <x v="15"/>
    <x v="15"/>
    <x v="5"/>
    <x v="1"/>
    <x v="1"/>
    <x v="1"/>
    <s v="5000+Node"/>
    <x v="1"/>
    <x v="5"/>
    <n v="6329400"/>
  </r>
  <r>
    <s v="KL4709WAUD8"/>
    <x v="97"/>
    <x v="9"/>
    <x v="15"/>
    <x v="15"/>
    <x v="5"/>
    <x v="1"/>
    <x v="1"/>
    <x v="5"/>
    <s v="500-999Node"/>
    <x v="2"/>
    <x v="2"/>
    <n v="6375600"/>
  </r>
  <r>
    <s v="KL4709WAUD9"/>
    <x v="98"/>
    <x v="9"/>
    <x v="15"/>
    <x v="15"/>
    <x v="5"/>
    <x v="1"/>
    <x v="1"/>
    <x v="5"/>
    <s v="500-999Node"/>
    <x v="1"/>
    <x v="2"/>
    <n v="6375600"/>
  </r>
  <r>
    <s v="KL4709WATD8"/>
    <x v="97"/>
    <x v="9"/>
    <x v="15"/>
    <x v="15"/>
    <x v="5"/>
    <x v="1"/>
    <x v="1"/>
    <x v="6"/>
    <s v="250-499Node"/>
    <x v="2"/>
    <x v="2"/>
    <n v="6629700"/>
  </r>
  <r>
    <s v="KL4709WATD9"/>
    <x v="98"/>
    <x v="9"/>
    <x v="15"/>
    <x v="15"/>
    <x v="5"/>
    <x v="1"/>
    <x v="1"/>
    <x v="6"/>
    <s v="250-499Node"/>
    <x v="1"/>
    <x v="2"/>
    <n v="6629700"/>
  </r>
  <r>
    <s v="KL4709WAXR8"/>
    <x v="101"/>
    <x v="1"/>
    <x v="15"/>
    <x v="15"/>
    <x v="5"/>
    <x v="1"/>
    <x v="1"/>
    <x v="2"/>
    <s v="2500-4999Node"/>
    <x v="2"/>
    <x v="4"/>
    <n v="6791400"/>
  </r>
  <r>
    <s v="KL4709WAXR9"/>
    <x v="102"/>
    <x v="1"/>
    <x v="15"/>
    <x v="15"/>
    <x v="5"/>
    <x v="1"/>
    <x v="1"/>
    <x v="2"/>
    <s v="2500-4999Node"/>
    <x v="1"/>
    <x v="4"/>
    <n v="6791400"/>
  </r>
  <r>
    <s v="KL4709WAWT8"/>
    <x v="99"/>
    <x v="9"/>
    <x v="15"/>
    <x v="15"/>
    <x v="5"/>
    <x v="1"/>
    <x v="1"/>
    <x v="3"/>
    <s v="1500-2499Node"/>
    <x v="2"/>
    <x v="3"/>
    <n v="7438200"/>
  </r>
  <r>
    <s v="KL4709WAWT9"/>
    <x v="100"/>
    <x v="9"/>
    <x v="15"/>
    <x v="15"/>
    <x v="5"/>
    <x v="1"/>
    <x v="1"/>
    <x v="3"/>
    <s v="1500-2499Node"/>
    <x v="1"/>
    <x v="3"/>
    <n v="7438200"/>
  </r>
  <r>
    <s v="KL4709WAXX8"/>
    <x v="103"/>
    <x v="1"/>
    <x v="15"/>
    <x v="15"/>
    <x v="5"/>
    <x v="1"/>
    <x v="1"/>
    <x v="2"/>
    <s v="2500-4999Node"/>
    <x v="2"/>
    <x v="5"/>
    <n v="7784700"/>
  </r>
  <r>
    <s v="KL4709WAXX9"/>
    <x v="104"/>
    <x v="1"/>
    <x v="15"/>
    <x v="15"/>
    <x v="5"/>
    <x v="1"/>
    <x v="1"/>
    <x v="2"/>
    <s v="2500-4999Node"/>
    <x v="1"/>
    <x v="5"/>
    <n v="7784700"/>
  </r>
  <r>
    <s v="KL4709WAWR8"/>
    <x v="101"/>
    <x v="1"/>
    <x v="15"/>
    <x v="15"/>
    <x v="5"/>
    <x v="1"/>
    <x v="1"/>
    <x v="3"/>
    <s v="1500-2499Node"/>
    <x v="2"/>
    <x v="4"/>
    <n v="8177400"/>
  </r>
  <r>
    <s v="KL4709WAWR9"/>
    <x v="102"/>
    <x v="1"/>
    <x v="15"/>
    <x v="15"/>
    <x v="5"/>
    <x v="1"/>
    <x v="1"/>
    <x v="3"/>
    <s v="1500-2499Node"/>
    <x v="1"/>
    <x v="4"/>
    <n v="8177400"/>
  </r>
  <r>
    <s v="KL4709WAVT8"/>
    <x v="99"/>
    <x v="9"/>
    <x v="15"/>
    <x v="15"/>
    <x v="5"/>
    <x v="1"/>
    <x v="1"/>
    <x v="4"/>
    <s v="1000-1499Node"/>
    <x v="2"/>
    <x v="3"/>
    <n v="8662500"/>
  </r>
  <r>
    <s v="KL4709WAVT9"/>
    <x v="100"/>
    <x v="9"/>
    <x v="15"/>
    <x v="15"/>
    <x v="5"/>
    <x v="1"/>
    <x v="1"/>
    <x v="4"/>
    <s v="1000-1499Node"/>
    <x v="1"/>
    <x v="3"/>
    <n v="8662500"/>
  </r>
  <r>
    <s v="KL4709WAUT8"/>
    <x v="99"/>
    <x v="9"/>
    <x v="15"/>
    <x v="15"/>
    <x v="5"/>
    <x v="1"/>
    <x v="1"/>
    <x v="5"/>
    <s v="500-999Node"/>
    <x v="2"/>
    <x v="3"/>
    <n v="9032100"/>
  </r>
  <r>
    <s v="KL4709WAUT9"/>
    <x v="100"/>
    <x v="9"/>
    <x v="15"/>
    <x v="15"/>
    <x v="5"/>
    <x v="1"/>
    <x v="1"/>
    <x v="5"/>
    <s v="500-999Node"/>
    <x v="1"/>
    <x v="3"/>
    <n v="9032100"/>
  </r>
  <r>
    <s v="KL4709WATT8"/>
    <x v="99"/>
    <x v="9"/>
    <x v="15"/>
    <x v="15"/>
    <x v="5"/>
    <x v="1"/>
    <x v="1"/>
    <x v="6"/>
    <s v="250-499Node"/>
    <x v="2"/>
    <x v="3"/>
    <n v="9355500"/>
  </r>
  <r>
    <s v="KL4709WATT9"/>
    <x v="100"/>
    <x v="9"/>
    <x v="15"/>
    <x v="15"/>
    <x v="5"/>
    <x v="1"/>
    <x v="1"/>
    <x v="6"/>
    <s v="250-499Node"/>
    <x v="1"/>
    <x v="3"/>
    <n v="9355500"/>
  </r>
  <r>
    <s v="KL4709WAWX8"/>
    <x v="103"/>
    <x v="1"/>
    <x v="15"/>
    <x v="15"/>
    <x v="5"/>
    <x v="1"/>
    <x v="1"/>
    <x v="3"/>
    <s v="1500-2499Node"/>
    <x v="2"/>
    <x v="5"/>
    <n v="9355500"/>
  </r>
  <r>
    <s v="KL4709WAWX9"/>
    <x v="104"/>
    <x v="1"/>
    <x v="15"/>
    <x v="15"/>
    <x v="5"/>
    <x v="1"/>
    <x v="1"/>
    <x v="3"/>
    <s v="1500-2499Node"/>
    <x v="1"/>
    <x v="5"/>
    <n v="9355500"/>
  </r>
  <r>
    <s v="KL4709WAVR8"/>
    <x v="101"/>
    <x v="1"/>
    <x v="15"/>
    <x v="15"/>
    <x v="5"/>
    <x v="1"/>
    <x v="1"/>
    <x v="4"/>
    <s v="1000-1499Node"/>
    <x v="2"/>
    <x v="4"/>
    <n v="9517200"/>
  </r>
  <r>
    <s v="KL4709WAVR9"/>
    <x v="102"/>
    <x v="1"/>
    <x v="15"/>
    <x v="15"/>
    <x v="5"/>
    <x v="1"/>
    <x v="1"/>
    <x v="4"/>
    <s v="1000-1499Node"/>
    <x v="1"/>
    <x v="4"/>
    <n v="9517200"/>
  </r>
  <r>
    <s v="KL4709WAUR8"/>
    <x v="101"/>
    <x v="1"/>
    <x v="15"/>
    <x v="15"/>
    <x v="5"/>
    <x v="1"/>
    <x v="1"/>
    <x v="5"/>
    <s v="500-999Node"/>
    <x v="2"/>
    <x v="4"/>
    <n v="9886800"/>
  </r>
  <r>
    <s v="KL4709WAUR9"/>
    <x v="102"/>
    <x v="1"/>
    <x v="15"/>
    <x v="15"/>
    <x v="5"/>
    <x v="1"/>
    <x v="1"/>
    <x v="5"/>
    <s v="500-999Node"/>
    <x v="1"/>
    <x v="4"/>
    <n v="9886800"/>
  </r>
  <r>
    <s v="KL4709WATR8"/>
    <x v="101"/>
    <x v="1"/>
    <x v="15"/>
    <x v="15"/>
    <x v="5"/>
    <x v="1"/>
    <x v="1"/>
    <x v="6"/>
    <s v="250-499Node"/>
    <x v="2"/>
    <x v="4"/>
    <n v="10302600"/>
  </r>
  <r>
    <s v="KL4709WATR9"/>
    <x v="102"/>
    <x v="1"/>
    <x v="15"/>
    <x v="15"/>
    <x v="5"/>
    <x v="1"/>
    <x v="1"/>
    <x v="6"/>
    <s v="250-499Node"/>
    <x v="1"/>
    <x v="4"/>
    <n v="10302600"/>
  </r>
  <r>
    <s v="KL4709WAVX8"/>
    <x v="103"/>
    <x v="1"/>
    <x v="15"/>
    <x v="15"/>
    <x v="5"/>
    <x v="1"/>
    <x v="1"/>
    <x v="4"/>
    <s v="1000-1499Node"/>
    <x v="2"/>
    <x v="5"/>
    <n v="10880100"/>
  </r>
  <r>
    <s v="KL4709WAVX9"/>
    <x v="104"/>
    <x v="1"/>
    <x v="15"/>
    <x v="15"/>
    <x v="5"/>
    <x v="1"/>
    <x v="1"/>
    <x v="4"/>
    <s v="1000-1499Node"/>
    <x v="1"/>
    <x v="5"/>
    <n v="10880100"/>
  </r>
  <r>
    <s v="KL4709WAUX8"/>
    <x v="103"/>
    <x v="1"/>
    <x v="15"/>
    <x v="15"/>
    <x v="5"/>
    <x v="1"/>
    <x v="1"/>
    <x v="5"/>
    <s v="500-999Node"/>
    <x v="2"/>
    <x v="5"/>
    <n v="11319000"/>
  </r>
  <r>
    <s v="KL4709WAUX9"/>
    <x v="104"/>
    <x v="1"/>
    <x v="15"/>
    <x v="15"/>
    <x v="5"/>
    <x v="1"/>
    <x v="1"/>
    <x v="5"/>
    <s v="500-999Node"/>
    <x v="1"/>
    <x v="5"/>
    <n v="11319000"/>
  </r>
  <r>
    <s v="KL4709WATX8"/>
    <x v="103"/>
    <x v="1"/>
    <x v="15"/>
    <x v="15"/>
    <x v="5"/>
    <x v="1"/>
    <x v="1"/>
    <x v="6"/>
    <s v="250-499Node"/>
    <x v="2"/>
    <x v="5"/>
    <n v="11757900"/>
  </r>
  <r>
    <s v="KL4709WATX9"/>
    <x v="104"/>
    <x v="1"/>
    <x v="15"/>
    <x v="15"/>
    <x v="5"/>
    <x v="1"/>
    <x v="1"/>
    <x v="6"/>
    <s v="250-499Node"/>
    <x v="1"/>
    <x v="5"/>
    <n v="11757900"/>
  </r>
  <r>
    <s v="-"/>
    <x v="0"/>
    <x v="10"/>
    <x v="16"/>
    <x v="16"/>
    <x v="1"/>
    <x v="0"/>
    <x v="0"/>
    <x v="0"/>
    <s v="-"/>
    <x v="0"/>
    <x v="0"/>
    <m/>
  </r>
  <r>
    <s v="KL4312WAYF9"/>
    <x v="105"/>
    <x v="11"/>
    <x v="17"/>
    <x v="17"/>
    <x v="6"/>
    <x v="1"/>
    <x v="1"/>
    <x v="1"/>
    <s v="5000+Mx"/>
    <x v="1"/>
    <x v="1"/>
    <n v="267960"/>
  </r>
  <r>
    <s v="KL4312WAXF9"/>
    <x v="105"/>
    <x v="11"/>
    <x v="17"/>
    <x v="17"/>
    <x v="6"/>
    <x v="1"/>
    <x v="1"/>
    <x v="2"/>
    <s v="2500-4999Mx"/>
    <x v="1"/>
    <x v="1"/>
    <n v="293370"/>
  </r>
  <r>
    <s v="KL4312WAWF9"/>
    <x v="105"/>
    <x v="11"/>
    <x v="17"/>
    <x v="17"/>
    <x v="6"/>
    <x v="1"/>
    <x v="1"/>
    <x v="3"/>
    <s v="1500-2499Mx"/>
    <x v="1"/>
    <x v="1"/>
    <n v="318780"/>
  </r>
  <r>
    <s v="KL4312WAVF9"/>
    <x v="105"/>
    <x v="11"/>
    <x v="17"/>
    <x v="17"/>
    <x v="6"/>
    <x v="1"/>
    <x v="1"/>
    <x v="4"/>
    <s v="1000-1499Mx"/>
    <x v="1"/>
    <x v="1"/>
    <n v="355740"/>
  </r>
  <r>
    <s v="KL4312WPSFR"/>
    <x v="106"/>
    <x v="11"/>
    <x v="17"/>
    <x v="17"/>
    <x v="6"/>
    <x v="3"/>
    <x v="2"/>
    <x v="8"/>
    <s v="150-249Mx"/>
    <x v="7"/>
    <x v="1"/>
    <n v="381150"/>
  </r>
  <r>
    <s v="KL4312WAYD9"/>
    <x v="107"/>
    <x v="11"/>
    <x v="17"/>
    <x v="17"/>
    <x v="6"/>
    <x v="1"/>
    <x v="1"/>
    <x v="1"/>
    <s v="5000+Mx"/>
    <x v="1"/>
    <x v="2"/>
    <n v="406560"/>
  </r>
  <r>
    <s v="KL4312WASF9"/>
    <x v="105"/>
    <x v="11"/>
    <x v="17"/>
    <x v="17"/>
    <x v="6"/>
    <x v="1"/>
    <x v="1"/>
    <x v="8"/>
    <s v="150-249Mx"/>
    <x v="1"/>
    <x v="1"/>
    <n v="420420"/>
  </r>
  <r>
    <s v="KL4312WATF9"/>
    <x v="105"/>
    <x v="11"/>
    <x v="17"/>
    <x v="17"/>
    <x v="6"/>
    <x v="1"/>
    <x v="1"/>
    <x v="6"/>
    <s v="250-499Mx"/>
    <x v="1"/>
    <x v="1"/>
    <n v="420420"/>
  </r>
  <r>
    <s v="KL4312WAUF9"/>
    <x v="105"/>
    <x v="11"/>
    <x v="17"/>
    <x v="17"/>
    <x v="6"/>
    <x v="1"/>
    <x v="1"/>
    <x v="5"/>
    <s v="500-999Mx"/>
    <x v="1"/>
    <x v="1"/>
    <n v="420420"/>
  </r>
  <r>
    <s v="KL4312WAXD9"/>
    <x v="107"/>
    <x v="11"/>
    <x v="17"/>
    <x v="17"/>
    <x v="6"/>
    <x v="1"/>
    <x v="1"/>
    <x v="2"/>
    <s v="2500-4999Mx"/>
    <x v="1"/>
    <x v="2"/>
    <n v="445830"/>
  </r>
  <r>
    <s v="KL4312WAYF8"/>
    <x v="108"/>
    <x v="11"/>
    <x v="17"/>
    <x v="17"/>
    <x v="6"/>
    <x v="1"/>
    <x v="1"/>
    <x v="1"/>
    <s v="5000+Mx"/>
    <x v="2"/>
    <x v="1"/>
    <n v="445830"/>
  </r>
  <r>
    <s v="KL4312WPQFR"/>
    <x v="106"/>
    <x v="11"/>
    <x v="17"/>
    <x v="17"/>
    <x v="6"/>
    <x v="3"/>
    <x v="2"/>
    <x v="9"/>
    <s v="50-99Mx"/>
    <x v="7"/>
    <x v="1"/>
    <n v="457380"/>
  </r>
  <r>
    <s v="KL4312WPRFR"/>
    <x v="106"/>
    <x v="11"/>
    <x v="17"/>
    <x v="17"/>
    <x v="6"/>
    <x v="3"/>
    <x v="2"/>
    <x v="7"/>
    <s v="100-149Mx"/>
    <x v="7"/>
    <x v="1"/>
    <n v="457380"/>
  </r>
  <r>
    <s v="KL4312WAWD9"/>
    <x v="107"/>
    <x v="11"/>
    <x v="17"/>
    <x v="17"/>
    <x v="6"/>
    <x v="1"/>
    <x v="1"/>
    <x v="3"/>
    <s v="1500-2499Mx"/>
    <x v="1"/>
    <x v="2"/>
    <n v="482790"/>
  </r>
  <r>
    <s v="KL4312WAXF8"/>
    <x v="108"/>
    <x v="11"/>
    <x v="17"/>
    <x v="17"/>
    <x v="6"/>
    <x v="1"/>
    <x v="1"/>
    <x v="2"/>
    <s v="2500-4999Mx"/>
    <x v="2"/>
    <x v="1"/>
    <n v="482790"/>
  </r>
  <r>
    <s v="KL4312WAQF9"/>
    <x v="105"/>
    <x v="11"/>
    <x v="17"/>
    <x v="17"/>
    <x v="6"/>
    <x v="1"/>
    <x v="1"/>
    <x v="9"/>
    <s v="50-99Mx"/>
    <x v="1"/>
    <x v="1"/>
    <n v="508200"/>
  </r>
  <r>
    <s v="KL4312WARF9"/>
    <x v="105"/>
    <x v="11"/>
    <x v="17"/>
    <x v="17"/>
    <x v="6"/>
    <x v="1"/>
    <x v="1"/>
    <x v="7"/>
    <s v="100-149Mx"/>
    <x v="1"/>
    <x v="1"/>
    <n v="508200"/>
  </r>
  <r>
    <s v="KL4312WAVD9"/>
    <x v="107"/>
    <x v="11"/>
    <x v="17"/>
    <x v="17"/>
    <x v="6"/>
    <x v="1"/>
    <x v="1"/>
    <x v="4"/>
    <s v="1000-1499Mx"/>
    <x v="1"/>
    <x v="2"/>
    <n v="533610"/>
  </r>
  <r>
    <s v="KL4312WAWF8"/>
    <x v="108"/>
    <x v="11"/>
    <x v="17"/>
    <x v="17"/>
    <x v="6"/>
    <x v="1"/>
    <x v="1"/>
    <x v="3"/>
    <s v="1500-2499Mx"/>
    <x v="2"/>
    <x v="1"/>
    <n v="533610"/>
  </r>
  <r>
    <s v="KL4312WPKFR"/>
    <x v="106"/>
    <x v="11"/>
    <x v="17"/>
    <x v="17"/>
    <x v="6"/>
    <x v="3"/>
    <x v="2"/>
    <x v="0"/>
    <s v="10-14Mx"/>
    <x v="7"/>
    <x v="1"/>
    <n v="533610"/>
  </r>
  <r>
    <s v="KL4312WPMFR"/>
    <x v="106"/>
    <x v="11"/>
    <x v="17"/>
    <x v="17"/>
    <x v="6"/>
    <x v="3"/>
    <x v="2"/>
    <x v="12"/>
    <s v="15-19Mx"/>
    <x v="7"/>
    <x v="1"/>
    <n v="533610"/>
  </r>
  <r>
    <s v="KL4312WPNFR"/>
    <x v="106"/>
    <x v="11"/>
    <x v="17"/>
    <x v="17"/>
    <x v="6"/>
    <x v="3"/>
    <x v="2"/>
    <x v="13"/>
    <s v="20-24Mx"/>
    <x v="7"/>
    <x v="1"/>
    <n v="533610"/>
  </r>
  <r>
    <s v="KL4312WPPFR"/>
    <x v="106"/>
    <x v="11"/>
    <x v="17"/>
    <x v="17"/>
    <x v="6"/>
    <x v="3"/>
    <x v="2"/>
    <x v="10"/>
    <s v="25-49Mx"/>
    <x v="7"/>
    <x v="1"/>
    <n v="533610"/>
  </r>
  <r>
    <s v="KL4312WAYT9"/>
    <x v="109"/>
    <x v="11"/>
    <x v="17"/>
    <x v="17"/>
    <x v="6"/>
    <x v="1"/>
    <x v="1"/>
    <x v="1"/>
    <s v="5000+Mx"/>
    <x v="1"/>
    <x v="3"/>
    <n v="559020"/>
  </r>
  <r>
    <s v="KL4312WAKF9"/>
    <x v="105"/>
    <x v="11"/>
    <x v="17"/>
    <x v="17"/>
    <x v="6"/>
    <x v="1"/>
    <x v="1"/>
    <x v="0"/>
    <s v="10-14Mx"/>
    <x v="1"/>
    <x v="1"/>
    <n v="584430"/>
  </r>
  <r>
    <s v="KL4312WAMF9"/>
    <x v="105"/>
    <x v="11"/>
    <x v="17"/>
    <x v="17"/>
    <x v="6"/>
    <x v="1"/>
    <x v="1"/>
    <x v="12"/>
    <s v="15-19Mx"/>
    <x v="1"/>
    <x v="1"/>
    <n v="584430"/>
  </r>
  <r>
    <s v="KL4312WANF9"/>
    <x v="105"/>
    <x v="11"/>
    <x v="17"/>
    <x v="17"/>
    <x v="6"/>
    <x v="1"/>
    <x v="1"/>
    <x v="13"/>
    <s v="20-24Mx"/>
    <x v="1"/>
    <x v="1"/>
    <n v="584430"/>
  </r>
  <r>
    <s v="KL4312WAPF9"/>
    <x v="105"/>
    <x v="11"/>
    <x v="17"/>
    <x v="17"/>
    <x v="6"/>
    <x v="1"/>
    <x v="1"/>
    <x v="10"/>
    <s v="25-49Mx"/>
    <x v="1"/>
    <x v="1"/>
    <n v="584430"/>
  </r>
  <r>
    <s v="KL4312WAVF8"/>
    <x v="108"/>
    <x v="11"/>
    <x v="17"/>
    <x v="17"/>
    <x v="6"/>
    <x v="1"/>
    <x v="1"/>
    <x v="4"/>
    <s v="1000-1499Mx"/>
    <x v="2"/>
    <x v="1"/>
    <n v="584430"/>
  </r>
  <r>
    <s v="KL4312WAXT9"/>
    <x v="109"/>
    <x v="11"/>
    <x v="17"/>
    <x v="17"/>
    <x v="6"/>
    <x v="1"/>
    <x v="1"/>
    <x v="2"/>
    <s v="2500-4999Mx"/>
    <x v="1"/>
    <x v="3"/>
    <n v="609840"/>
  </r>
  <r>
    <s v="KL4312WASD9"/>
    <x v="107"/>
    <x v="11"/>
    <x v="17"/>
    <x v="17"/>
    <x v="6"/>
    <x v="1"/>
    <x v="1"/>
    <x v="8"/>
    <s v="150-249Mx"/>
    <x v="1"/>
    <x v="2"/>
    <n v="635250"/>
  </r>
  <r>
    <s v="KL4312WATD9"/>
    <x v="107"/>
    <x v="11"/>
    <x v="17"/>
    <x v="17"/>
    <x v="6"/>
    <x v="1"/>
    <x v="1"/>
    <x v="6"/>
    <s v="250-499Mx"/>
    <x v="1"/>
    <x v="2"/>
    <n v="635250"/>
  </r>
  <r>
    <s v="KL4312WAUD9"/>
    <x v="107"/>
    <x v="11"/>
    <x v="17"/>
    <x v="17"/>
    <x v="6"/>
    <x v="1"/>
    <x v="1"/>
    <x v="5"/>
    <s v="500-999Mx"/>
    <x v="1"/>
    <x v="2"/>
    <n v="635250"/>
  </r>
  <r>
    <s v="KL4312WPSFS"/>
    <x v="110"/>
    <x v="11"/>
    <x v="17"/>
    <x v="17"/>
    <x v="6"/>
    <x v="3"/>
    <x v="2"/>
    <x v="8"/>
    <s v="150-249Mx"/>
    <x v="10"/>
    <x v="1"/>
    <n v="635250"/>
  </r>
  <r>
    <s v="KL4312WAWT9"/>
    <x v="109"/>
    <x v="11"/>
    <x v="17"/>
    <x v="17"/>
    <x v="6"/>
    <x v="1"/>
    <x v="1"/>
    <x v="3"/>
    <s v="1500-2499Mx"/>
    <x v="1"/>
    <x v="3"/>
    <n v="660660"/>
  </r>
  <r>
    <s v="KL4312WAYD8"/>
    <x v="111"/>
    <x v="11"/>
    <x v="17"/>
    <x v="17"/>
    <x v="6"/>
    <x v="1"/>
    <x v="1"/>
    <x v="1"/>
    <s v="5000+Mx"/>
    <x v="2"/>
    <x v="2"/>
    <n v="674520"/>
  </r>
  <r>
    <s v="KL4312WASF8"/>
    <x v="108"/>
    <x v="11"/>
    <x v="17"/>
    <x v="17"/>
    <x v="6"/>
    <x v="1"/>
    <x v="1"/>
    <x v="8"/>
    <s v="150-249Mx"/>
    <x v="2"/>
    <x v="1"/>
    <n v="699930"/>
  </r>
  <r>
    <s v="KL4312WATF8"/>
    <x v="108"/>
    <x v="11"/>
    <x v="17"/>
    <x v="17"/>
    <x v="6"/>
    <x v="1"/>
    <x v="1"/>
    <x v="6"/>
    <s v="250-499Mx"/>
    <x v="2"/>
    <x v="1"/>
    <n v="699930"/>
  </r>
  <r>
    <s v="KL4312WAUF8"/>
    <x v="108"/>
    <x v="11"/>
    <x v="17"/>
    <x v="17"/>
    <x v="6"/>
    <x v="1"/>
    <x v="1"/>
    <x v="5"/>
    <s v="500-999Mx"/>
    <x v="2"/>
    <x v="1"/>
    <n v="699930"/>
  </r>
  <r>
    <s v="KL4312WAVT9"/>
    <x v="109"/>
    <x v="11"/>
    <x v="17"/>
    <x v="17"/>
    <x v="6"/>
    <x v="1"/>
    <x v="1"/>
    <x v="4"/>
    <s v="1000-1499Mx"/>
    <x v="1"/>
    <x v="3"/>
    <n v="736890"/>
  </r>
  <r>
    <s v="KL4312WAXD8"/>
    <x v="111"/>
    <x v="11"/>
    <x v="17"/>
    <x v="17"/>
    <x v="6"/>
    <x v="1"/>
    <x v="1"/>
    <x v="2"/>
    <s v="2500-4999Mx"/>
    <x v="2"/>
    <x v="2"/>
    <n v="736890"/>
  </r>
  <r>
    <s v="KL4312WAYR9"/>
    <x v="112"/>
    <x v="11"/>
    <x v="17"/>
    <x v="17"/>
    <x v="6"/>
    <x v="1"/>
    <x v="1"/>
    <x v="1"/>
    <s v="5000Mx"/>
    <x v="1"/>
    <x v="4"/>
    <n v="750750"/>
  </r>
  <r>
    <s v="KL4312WAQD9"/>
    <x v="107"/>
    <x v="11"/>
    <x v="17"/>
    <x v="17"/>
    <x v="6"/>
    <x v="1"/>
    <x v="1"/>
    <x v="9"/>
    <s v="50-99Mx"/>
    <x v="1"/>
    <x v="2"/>
    <n v="762300"/>
  </r>
  <r>
    <s v="KL4312WARD9"/>
    <x v="107"/>
    <x v="11"/>
    <x v="17"/>
    <x v="17"/>
    <x v="6"/>
    <x v="1"/>
    <x v="1"/>
    <x v="7"/>
    <s v="100-149Mx"/>
    <x v="1"/>
    <x v="2"/>
    <n v="762300"/>
  </r>
  <r>
    <s v="KL4312WPQFS"/>
    <x v="110"/>
    <x v="11"/>
    <x v="17"/>
    <x v="17"/>
    <x v="6"/>
    <x v="3"/>
    <x v="2"/>
    <x v="9"/>
    <s v="50-99Mx"/>
    <x v="10"/>
    <x v="1"/>
    <n v="776160"/>
  </r>
  <r>
    <s v="KL4312WPRFS"/>
    <x v="110"/>
    <x v="11"/>
    <x v="17"/>
    <x v="17"/>
    <x v="6"/>
    <x v="3"/>
    <x v="2"/>
    <x v="7"/>
    <s v="100-149Mx"/>
    <x v="10"/>
    <x v="1"/>
    <n v="776160"/>
  </r>
  <r>
    <s v="KL4312WAWD8"/>
    <x v="111"/>
    <x v="11"/>
    <x v="17"/>
    <x v="17"/>
    <x v="6"/>
    <x v="1"/>
    <x v="1"/>
    <x v="3"/>
    <s v="1500-2499Mx"/>
    <x v="2"/>
    <x v="2"/>
    <n v="801570"/>
  </r>
  <r>
    <s v="KL4312WAXR9"/>
    <x v="112"/>
    <x v="11"/>
    <x v="17"/>
    <x v="17"/>
    <x v="6"/>
    <x v="1"/>
    <x v="1"/>
    <x v="2"/>
    <s v="2500-4999Mx"/>
    <x v="1"/>
    <x v="4"/>
    <n v="826980"/>
  </r>
  <r>
    <s v="KL4312WAYT8"/>
    <x v="113"/>
    <x v="11"/>
    <x v="17"/>
    <x v="17"/>
    <x v="6"/>
    <x v="1"/>
    <x v="1"/>
    <x v="1"/>
    <s v="5000+Mx"/>
    <x v="2"/>
    <x v="3"/>
    <n v="826980"/>
  </r>
  <r>
    <s v="KL4312WAQF8"/>
    <x v="108"/>
    <x v="11"/>
    <x v="17"/>
    <x v="17"/>
    <x v="6"/>
    <x v="1"/>
    <x v="1"/>
    <x v="9"/>
    <s v="50-99Mx"/>
    <x v="2"/>
    <x v="1"/>
    <n v="852390"/>
  </r>
  <r>
    <s v="KL4312WARF8"/>
    <x v="108"/>
    <x v="11"/>
    <x v="17"/>
    <x v="17"/>
    <x v="6"/>
    <x v="1"/>
    <x v="1"/>
    <x v="7"/>
    <s v="100-149Mx"/>
    <x v="2"/>
    <x v="1"/>
    <n v="852390"/>
  </r>
  <r>
    <s v="KL4312WAYX9"/>
    <x v="114"/>
    <x v="11"/>
    <x v="17"/>
    <x v="17"/>
    <x v="6"/>
    <x v="1"/>
    <x v="1"/>
    <x v="1"/>
    <s v="5000Mx"/>
    <x v="1"/>
    <x v="5"/>
    <n v="863940"/>
  </r>
  <r>
    <s v="KL4312WAKD9"/>
    <x v="107"/>
    <x v="11"/>
    <x v="17"/>
    <x v="17"/>
    <x v="6"/>
    <x v="1"/>
    <x v="1"/>
    <x v="0"/>
    <s v="10-14Mx"/>
    <x v="1"/>
    <x v="2"/>
    <n v="877800"/>
  </r>
  <r>
    <s v="KL4312WAMD9"/>
    <x v="107"/>
    <x v="11"/>
    <x v="17"/>
    <x v="17"/>
    <x v="6"/>
    <x v="1"/>
    <x v="1"/>
    <x v="12"/>
    <s v="15-19Mx"/>
    <x v="1"/>
    <x v="2"/>
    <n v="877800"/>
  </r>
  <r>
    <s v="KL4312WAND9"/>
    <x v="107"/>
    <x v="11"/>
    <x v="17"/>
    <x v="17"/>
    <x v="6"/>
    <x v="1"/>
    <x v="1"/>
    <x v="13"/>
    <s v="20-24Mx"/>
    <x v="1"/>
    <x v="2"/>
    <n v="877800"/>
  </r>
  <r>
    <s v="KL4312WAPD9"/>
    <x v="107"/>
    <x v="11"/>
    <x v="17"/>
    <x v="17"/>
    <x v="6"/>
    <x v="1"/>
    <x v="1"/>
    <x v="10"/>
    <s v="25-49Mx"/>
    <x v="1"/>
    <x v="2"/>
    <n v="877800"/>
  </r>
  <r>
    <s v="KL4312WAST9"/>
    <x v="109"/>
    <x v="11"/>
    <x v="17"/>
    <x v="17"/>
    <x v="6"/>
    <x v="1"/>
    <x v="1"/>
    <x v="8"/>
    <s v="150-249Mx"/>
    <x v="1"/>
    <x v="3"/>
    <n v="877800"/>
  </r>
  <r>
    <s v="KL4312WATT9"/>
    <x v="109"/>
    <x v="11"/>
    <x v="17"/>
    <x v="17"/>
    <x v="6"/>
    <x v="1"/>
    <x v="1"/>
    <x v="6"/>
    <s v="250-499Mx"/>
    <x v="1"/>
    <x v="3"/>
    <n v="877800"/>
  </r>
  <r>
    <s v="KL4312WAUT9"/>
    <x v="109"/>
    <x v="11"/>
    <x v="17"/>
    <x v="17"/>
    <x v="6"/>
    <x v="1"/>
    <x v="1"/>
    <x v="5"/>
    <s v="500-999Mx"/>
    <x v="1"/>
    <x v="3"/>
    <n v="877800"/>
  </r>
  <r>
    <s v="KL4312WAVD8"/>
    <x v="111"/>
    <x v="11"/>
    <x v="17"/>
    <x v="17"/>
    <x v="6"/>
    <x v="1"/>
    <x v="1"/>
    <x v="4"/>
    <s v="1000-1499Mx"/>
    <x v="2"/>
    <x v="2"/>
    <n v="877800"/>
  </r>
  <r>
    <s v="KL4312WAWR9"/>
    <x v="112"/>
    <x v="11"/>
    <x v="17"/>
    <x v="17"/>
    <x v="6"/>
    <x v="1"/>
    <x v="1"/>
    <x v="3"/>
    <s v="1500-2499Mx"/>
    <x v="1"/>
    <x v="4"/>
    <n v="889350"/>
  </r>
  <r>
    <s v="KL4312WPKFS"/>
    <x v="110"/>
    <x v="11"/>
    <x v="17"/>
    <x v="17"/>
    <x v="6"/>
    <x v="3"/>
    <x v="2"/>
    <x v="0"/>
    <s v="10-14Mx"/>
    <x v="10"/>
    <x v="1"/>
    <n v="889350"/>
  </r>
  <r>
    <s v="KL4312WPMFS"/>
    <x v="110"/>
    <x v="11"/>
    <x v="17"/>
    <x v="17"/>
    <x v="6"/>
    <x v="3"/>
    <x v="2"/>
    <x v="12"/>
    <s v="15-19Mx"/>
    <x v="10"/>
    <x v="1"/>
    <n v="889350"/>
  </r>
  <r>
    <s v="KL4312WPNFS"/>
    <x v="110"/>
    <x v="11"/>
    <x v="17"/>
    <x v="17"/>
    <x v="6"/>
    <x v="3"/>
    <x v="2"/>
    <x v="13"/>
    <s v="20-24Mx"/>
    <x v="10"/>
    <x v="1"/>
    <n v="889350"/>
  </r>
  <r>
    <s v="KL4312WPPFS"/>
    <x v="110"/>
    <x v="11"/>
    <x v="17"/>
    <x v="17"/>
    <x v="6"/>
    <x v="3"/>
    <x v="2"/>
    <x v="10"/>
    <s v="25-49Mx"/>
    <x v="10"/>
    <x v="1"/>
    <n v="889350"/>
  </r>
  <r>
    <s v="KL4312WAXT8"/>
    <x v="113"/>
    <x v="11"/>
    <x v="17"/>
    <x v="17"/>
    <x v="6"/>
    <x v="1"/>
    <x v="1"/>
    <x v="2"/>
    <s v="2500-4999Mx"/>
    <x v="2"/>
    <x v="3"/>
    <n v="903210"/>
  </r>
  <r>
    <s v="KL4312WAXX9"/>
    <x v="114"/>
    <x v="11"/>
    <x v="17"/>
    <x v="17"/>
    <x v="6"/>
    <x v="1"/>
    <x v="1"/>
    <x v="2"/>
    <s v="2500-4999Mx"/>
    <x v="1"/>
    <x v="5"/>
    <n v="940170"/>
  </r>
  <r>
    <s v="KL4312WAKF8"/>
    <x v="108"/>
    <x v="11"/>
    <x v="17"/>
    <x v="17"/>
    <x v="6"/>
    <x v="1"/>
    <x v="1"/>
    <x v="0"/>
    <s v="10-14Mx"/>
    <x v="2"/>
    <x v="1"/>
    <n v="979440"/>
  </r>
  <r>
    <s v="KL4312WAMF8"/>
    <x v="108"/>
    <x v="11"/>
    <x v="17"/>
    <x v="17"/>
    <x v="6"/>
    <x v="1"/>
    <x v="1"/>
    <x v="12"/>
    <s v="15-19Mx"/>
    <x v="2"/>
    <x v="1"/>
    <n v="979440"/>
  </r>
  <r>
    <s v="KL4312WANF8"/>
    <x v="108"/>
    <x v="11"/>
    <x v="17"/>
    <x v="17"/>
    <x v="6"/>
    <x v="1"/>
    <x v="1"/>
    <x v="13"/>
    <s v="20-24Mx"/>
    <x v="2"/>
    <x v="1"/>
    <n v="979440"/>
  </r>
  <r>
    <s v="KL4312WAPF8"/>
    <x v="108"/>
    <x v="11"/>
    <x v="17"/>
    <x v="17"/>
    <x v="6"/>
    <x v="1"/>
    <x v="1"/>
    <x v="10"/>
    <s v="25-49Mx"/>
    <x v="2"/>
    <x v="1"/>
    <n v="979440"/>
  </r>
  <r>
    <s v="KL4312WAWT8"/>
    <x v="113"/>
    <x v="11"/>
    <x v="17"/>
    <x v="17"/>
    <x v="6"/>
    <x v="1"/>
    <x v="1"/>
    <x v="3"/>
    <s v="1500-2499Mx"/>
    <x v="2"/>
    <x v="3"/>
    <n v="979440"/>
  </r>
  <r>
    <s v="KL4312WAVR9"/>
    <x v="112"/>
    <x v="11"/>
    <x v="17"/>
    <x v="17"/>
    <x v="6"/>
    <x v="1"/>
    <x v="1"/>
    <x v="4"/>
    <s v="1000-1499Mx"/>
    <x v="1"/>
    <x v="4"/>
    <n v="990990"/>
  </r>
  <r>
    <s v="KL4312WAWX9"/>
    <x v="114"/>
    <x v="11"/>
    <x v="17"/>
    <x v="17"/>
    <x v="6"/>
    <x v="1"/>
    <x v="1"/>
    <x v="3"/>
    <s v="1500-2499Mx"/>
    <x v="1"/>
    <x v="5"/>
    <n v="1016400"/>
  </r>
  <r>
    <s v="KL4312WASD8"/>
    <x v="111"/>
    <x v="11"/>
    <x v="17"/>
    <x v="17"/>
    <x v="6"/>
    <x v="1"/>
    <x v="1"/>
    <x v="8"/>
    <s v="150-249Mx"/>
    <x v="2"/>
    <x v="2"/>
    <n v="1041810"/>
  </r>
  <r>
    <s v="KL4312WATD8"/>
    <x v="111"/>
    <x v="11"/>
    <x v="17"/>
    <x v="17"/>
    <x v="6"/>
    <x v="1"/>
    <x v="1"/>
    <x v="6"/>
    <s v="250-499Mx"/>
    <x v="2"/>
    <x v="2"/>
    <n v="1041810"/>
  </r>
  <r>
    <s v="KL4312WAUD8"/>
    <x v="111"/>
    <x v="11"/>
    <x v="17"/>
    <x v="17"/>
    <x v="6"/>
    <x v="1"/>
    <x v="1"/>
    <x v="5"/>
    <s v="500-999Mx"/>
    <x v="2"/>
    <x v="2"/>
    <n v="1041810"/>
  </r>
  <r>
    <s v="KL4312WAQT9"/>
    <x v="109"/>
    <x v="11"/>
    <x v="17"/>
    <x v="17"/>
    <x v="6"/>
    <x v="1"/>
    <x v="1"/>
    <x v="9"/>
    <s v="50-99Mx"/>
    <x v="1"/>
    <x v="3"/>
    <n v="1067220"/>
  </r>
  <r>
    <s v="KL4312WART9"/>
    <x v="109"/>
    <x v="11"/>
    <x v="17"/>
    <x v="17"/>
    <x v="6"/>
    <x v="1"/>
    <x v="1"/>
    <x v="7"/>
    <s v="100-149Mx"/>
    <x v="1"/>
    <x v="3"/>
    <n v="1067220"/>
  </r>
  <r>
    <s v="KL4312WAVT8"/>
    <x v="113"/>
    <x v="11"/>
    <x v="17"/>
    <x v="17"/>
    <x v="6"/>
    <x v="1"/>
    <x v="1"/>
    <x v="4"/>
    <s v="1000-1499Mx"/>
    <x v="2"/>
    <x v="3"/>
    <n v="1081080"/>
  </r>
  <r>
    <s v="KL4312WAVX9"/>
    <x v="114"/>
    <x v="11"/>
    <x v="17"/>
    <x v="17"/>
    <x v="6"/>
    <x v="1"/>
    <x v="1"/>
    <x v="4"/>
    <s v="1000-1499Mx"/>
    <x v="1"/>
    <x v="5"/>
    <n v="1131900"/>
  </r>
  <r>
    <s v="KL4312WASR9"/>
    <x v="112"/>
    <x v="11"/>
    <x v="17"/>
    <x v="17"/>
    <x v="6"/>
    <x v="1"/>
    <x v="1"/>
    <x v="8"/>
    <s v="150-249Mx"/>
    <x v="1"/>
    <x v="4"/>
    <n v="1168860"/>
  </r>
  <r>
    <s v="KL4312WATR9"/>
    <x v="112"/>
    <x v="11"/>
    <x v="17"/>
    <x v="17"/>
    <x v="6"/>
    <x v="1"/>
    <x v="1"/>
    <x v="6"/>
    <s v="250-499Mx"/>
    <x v="1"/>
    <x v="4"/>
    <n v="1168860"/>
  </r>
  <r>
    <s v="KL4312WAUR9"/>
    <x v="112"/>
    <x v="11"/>
    <x v="17"/>
    <x v="17"/>
    <x v="6"/>
    <x v="1"/>
    <x v="1"/>
    <x v="5"/>
    <s v="500-999Mx"/>
    <x v="1"/>
    <x v="4"/>
    <n v="1168860"/>
  </r>
  <r>
    <s v="KL4312WAKT9"/>
    <x v="109"/>
    <x v="11"/>
    <x v="17"/>
    <x v="17"/>
    <x v="6"/>
    <x v="1"/>
    <x v="1"/>
    <x v="0"/>
    <s v="10-14Mx"/>
    <x v="1"/>
    <x v="3"/>
    <n v="1219680"/>
  </r>
  <r>
    <s v="KL4312WAMT9"/>
    <x v="109"/>
    <x v="11"/>
    <x v="17"/>
    <x v="17"/>
    <x v="6"/>
    <x v="1"/>
    <x v="1"/>
    <x v="12"/>
    <s v="15-19Mx"/>
    <x v="1"/>
    <x v="3"/>
    <n v="1219680"/>
  </r>
  <r>
    <s v="KL4312WANT9"/>
    <x v="109"/>
    <x v="11"/>
    <x v="17"/>
    <x v="17"/>
    <x v="6"/>
    <x v="1"/>
    <x v="1"/>
    <x v="13"/>
    <s v="20-24Mx"/>
    <x v="1"/>
    <x v="3"/>
    <n v="1219680"/>
  </r>
  <r>
    <s v="KL4312WAPT9"/>
    <x v="109"/>
    <x v="11"/>
    <x v="17"/>
    <x v="17"/>
    <x v="6"/>
    <x v="1"/>
    <x v="1"/>
    <x v="10"/>
    <s v="25-49Mx"/>
    <x v="1"/>
    <x v="3"/>
    <n v="1219680"/>
  </r>
  <r>
    <s v="KL4312WAYR8"/>
    <x v="115"/>
    <x v="11"/>
    <x v="17"/>
    <x v="17"/>
    <x v="6"/>
    <x v="1"/>
    <x v="1"/>
    <x v="1"/>
    <s v="5000Mx"/>
    <x v="2"/>
    <x v="4"/>
    <n v="1258950"/>
  </r>
  <r>
    <s v="KL4312WAQD8"/>
    <x v="111"/>
    <x v="11"/>
    <x v="17"/>
    <x v="17"/>
    <x v="6"/>
    <x v="1"/>
    <x v="1"/>
    <x v="9"/>
    <s v="50-99Mx"/>
    <x v="2"/>
    <x v="2"/>
    <n v="1284360"/>
  </r>
  <r>
    <s v="KL4312WARD8"/>
    <x v="111"/>
    <x v="11"/>
    <x v="17"/>
    <x v="17"/>
    <x v="6"/>
    <x v="1"/>
    <x v="1"/>
    <x v="7"/>
    <s v="100-149Mx"/>
    <x v="2"/>
    <x v="2"/>
    <n v="1284360"/>
  </r>
  <r>
    <s v="KL4312WAST8"/>
    <x v="113"/>
    <x v="11"/>
    <x v="17"/>
    <x v="17"/>
    <x v="6"/>
    <x v="1"/>
    <x v="1"/>
    <x v="8"/>
    <s v="150-249Mx"/>
    <x v="2"/>
    <x v="3"/>
    <n v="1295910"/>
  </r>
  <r>
    <s v="KL4312WATT8"/>
    <x v="113"/>
    <x v="11"/>
    <x v="17"/>
    <x v="17"/>
    <x v="6"/>
    <x v="1"/>
    <x v="1"/>
    <x v="6"/>
    <s v="250-499Mx"/>
    <x v="2"/>
    <x v="3"/>
    <n v="1295910"/>
  </r>
  <r>
    <s v="KL4312WAUT8"/>
    <x v="113"/>
    <x v="11"/>
    <x v="17"/>
    <x v="17"/>
    <x v="6"/>
    <x v="1"/>
    <x v="1"/>
    <x v="5"/>
    <s v="500-999Mx"/>
    <x v="2"/>
    <x v="3"/>
    <n v="1295910"/>
  </r>
  <r>
    <s v="KL4312WASX9"/>
    <x v="114"/>
    <x v="11"/>
    <x v="17"/>
    <x v="17"/>
    <x v="6"/>
    <x v="1"/>
    <x v="1"/>
    <x v="8"/>
    <s v="150-249Mx"/>
    <x v="1"/>
    <x v="5"/>
    <n v="1346730"/>
  </r>
  <r>
    <s v="KL4312WATX9"/>
    <x v="114"/>
    <x v="11"/>
    <x v="17"/>
    <x v="17"/>
    <x v="6"/>
    <x v="1"/>
    <x v="1"/>
    <x v="6"/>
    <s v="250-499Mx"/>
    <x v="1"/>
    <x v="5"/>
    <n v="1346730"/>
  </r>
  <r>
    <s v="KL4312WAUX9"/>
    <x v="114"/>
    <x v="11"/>
    <x v="17"/>
    <x v="17"/>
    <x v="6"/>
    <x v="1"/>
    <x v="1"/>
    <x v="5"/>
    <s v="500-999Mx"/>
    <x v="1"/>
    <x v="5"/>
    <n v="1346730"/>
  </r>
  <r>
    <s v="KL4312WAXR8"/>
    <x v="115"/>
    <x v="11"/>
    <x v="17"/>
    <x v="17"/>
    <x v="6"/>
    <x v="1"/>
    <x v="1"/>
    <x v="2"/>
    <s v="2500-4999Mx"/>
    <x v="2"/>
    <x v="4"/>
    <n v="1372140"/>
  </r>
  <r>
    <s v="KL4312WAQR9"/>
    <x v="112"/>
    <x v="11"/>
    <x v="17"/>
    <x v="17"/>
    <x v="6"/>
    <x v="1"/>
    <x v="1"/>
    <x v="9"/>
    <s v="50-99Mx"/>
    <x v="1"/>
    <x v="4"/>
    <n v="1436820"/>
  </r>
  <r>
    <s v="KL4312WARR9"/>
    <x v="112"/>
    <x v="11"/>
    <x v="17"/>
    <x v="17"/>
    <x v="6"/>
    <x v="1"/>
    <x v="1"/>
    <x v="7"/>
    <s v="100-149Mx"/>
    <x v="1"/>
    <x v="4"/>
    <n v="1436820"/>
  </r>
  <r>
    <s v="KL4312WAYX8"/>
    <x v="116"/>
    <x v="11"/>
    <x v="17"/>
    <x v="17"/>
    <x v="6"/>
    <x v="1"/>
    <x v="1"/>
    <x v="1"/>
    <s v="5000Mx"/>
    <x v="2"/>
    <x v="5"/>
    <n v="1436820"/>
  </r>
  <r>
    <s v="KL4312WAKD8"/>
    <x v="111"/>
    <x v="11"/>
    <x v="17"/>
    <x v="17"/>
    <x v="6"/>
    <x v="1"/>
    <x v="1"/>
    <x v="0"/>
    <s v="10-14Mx"/>
    <x v="2"/>
    <x v="2"/>
    <n v="1473780"/>
  </r>
  <r>
    <s v="KL4312WAMD8"/>
    <x v="111"/>
    <x v="11"/>
    <x v="17"/>
    <x v="17"/>
    <x v="6"/>
    <x v="1"/>
    <x v="1"/>
    <x v="12"/>
    <s v="15-19Mx"/>
    <x v="2"/>
    <x v="2"/>
    <n v="1473780"/>
  </r>
  <r>
    <s v="KL4312WAND8"/>
    <x v="111"/>
    <x v="11"/>
    <x v="17"/>
    <x v="17"/>
    <x v="6"/>
    <x v="1"/>
    <x v="1"/>
    <x v="13"/>
    <s v="20-24Mx"/>
    <x v="2"/>
    <x v="2"/>
    <n v="1473780"/>
  </r>
  <r>
    <s v="KL4312WAPD8"/>
    <x v="111"/>
    <x v="11"/>
    <x v="17"/>
    <x v="17"/>
    <x v="6"/>
    <x v="1"/>
    <x v="1"/>
    <x v="10"/>
    <s v="25-49Mx"/>
    <x v="2"/>
    <x v="2"/>
    <n v="1473780"/>
  </r>
  <r>
    <s v="KL4312WAWR8"/>
    <x v="115"/>
    <x v="11"/>
    <x v="17"/>
    <x v="17"/>
    <x v="6"/>
    <x v="1"/>
    <x v="1"/>
    <x v="3"/>
    <s v="1500-2499Mx"/>
    <x v="2"/>
    <x v="4"/>
    <n v="1487640"/>
  </r>
  <r>
    <s v="KL4312WAXX8"/>
    <x v="116"/>
    <x v="11"/>
    <x v="17"/>
    <x v="17"/>
    <x v="6"/>
    <x v="1"/>
    <x v="1"/>
    <x v="2"/>
    <s v="2500-4999Mx"/>
    <x v="2"/>
    <x v="5"/>
    <n v="1563870"/>
  </r>
  <r>
    <s v="KL4312WAQT8"/>
    <x v="113"/>
    <x v="11"/>
    <x v="17"/>
    <x v="17"/>
    <x v="6"/>
    <x v="1"/>
    <x v="1"/>
    <x v="9"/>
    <s v="50-99Mx"/>
    <x v="2"/>
    <x v="3"/>
    <n v="1575420"/>
  </r>
  <r>
    <s v="KL4312WART8"/>
    <x v="113"/>
    <x v="11"/>
    <x v="17"/>
    <x v="17"/>
    <x v="6"/>
    <x v="1"/>
    <x v="1"/>
    <x v="7"/>
    <s v="100-149Mx"/>
    <x v="2"/>
    <x v="3"/>
    <n v="1575420"/>
  </r>
  <r>
    <s v="KL4312WAKR9"/>
    <x v="112"/>
    <x v="11"/>
    <x v="17"/>
    <x v="17"/>
    <x v="6"/>
    <x v="1"/>
    <x v="1"/>
    <x v="0"/>
    <s v="10-14Mx"/>
    <x v="1"/>
    <x v="4"/>
    <n v="1640100"/>
  </r>
  <r>
    <s v="KL4312WAMR9"/>
    <x v="112"/>
    <x v="11"/>
    <x v="17"/>
    <x v="17"/>
    <x v="6"/>
    <x v="1"/>
    <x v="1"/>
    <x v="12"/>
    <s v="15-19Mx"/>
    <x v="1"/>
    <x v="4"/>
    <n v="1640100"/>
  </r>
  <r>
    <s v="KL4312WANR9"/>
    <x v="112"/>
    <x v="11"/>
    <x v="17"/>
    <x v="17"/>
    <x v="6"/>
    <x v="1"/>
    <x v="1"/>
    <x v="13"/>
    <s v="20-24Mx"/>
    <x v="1"/>
    <x v="4"/>
    <n v="1640100"/>
  </r>
  <r>
    <s v="KL4312WAPR9"/>
    <x v="112"/>
    <x v="11"/>
    <x v="17"/>
    <x v="17"/>
    <x v="6"/>
    <x v="1"/>
    <x v="1"/>
    <x v="10"/>
    <s v="25-49Mx"/>
    <x v="1"/>
    <x v="4"/>
    <n v="1640100"/>
  </r>
  <r>
    <s v="KL4312WAQX9"/>
    <x v="114"/>
    <x v="11"/>
    <x v="17"/>
    <x v="17"/>
    <x v="6"/>
    <x v="1"/>
    <x v="1"/>
    <x v="9"/>
    <s v="50-99Mx"/>
    <x v="1"/>
    <x v="5"/>
    <n v="1640100"/>
  </r>
  <r>
    <s v="KL4312WARX9"/>
    <x v="114"/>
    <x v="11"/>
    <x v="17"/>
    <x v="17"/>
    <x v="6"/>
    <x v="1"/>
    <x v="1"/>
    <x v="7"/>
    <s v="100-149Mx"/>
    <x v="1"/>
    <x v="5"/>
    <n v="1640100"/>
  </r>
  <r>
    <s v="KL4312WAVR8"/>
    <x v="115"/>
    <x v="11"/>
    <x v="17"/>
    <x v="17"/>
    <x v="6"/>
    <x v="1"/>
    <x v="1"/>
    <x v="4"/>
    <s v="1000-1499Mx"/>
    <x v="2"/>
    <x v="4"/>
    <n v="1640100"/>
  </r>
  <r>
    <s v="KL4312WAWX8"/>
    <x v="116"/>
    <x v="11"/>
    <x v="17"/>
    <x v="17"/>
    <x v="6"/>
    <x v="1"/>
    <x v="1"/>
    <x v="3"/>
    <s v="1500-2499Mx"/>
    <x v="2"/>
    <x v="5"/>
    <n v="1702470"/>
  </r>
  <r>
    <s v="KL4312WAKT8"/>
    <x v="113"/>
    <x v="11"/>
    <x v="17"/>
    <x v="17"/>
    <x v="6"/>
    <x v="1"/>
    <x v="1"/>
    <x v="0"/>
    <s v="10-14Mx"/>
    <x v="2"/>
    <x v="3"/>
    <n v="1804110"/>
  </r>
  <r>
    <s v="KL4312WAMT8"/>
    <x v="113"/>
    <x v="11"/>
    <x v="17"/>
    <x v="17"/>
    <x v="6"/>
    <x v="1"/>
    <x v="1"/>
    <x v="12"/>
    <s v="15-19Mx"/>
    <x v="2"/>
    <x v="3"/>
    <n v="1804110"/>
  </r>
  <r>
    <s v="KL4312WANT8"/>
    <x v="113"/>
    <x v="11"/>
    <x v="17"/>
    <x v="17"/>
    <x v="6"/>
    <x v="1"/>
    <x v="1"/>
    <x v="13"/>
    <s v="20-24Mx"/>
    <x v="2"/>
    <x v="3"/>
    <n v="1804110"/>
  </r>
  <r>
    <s v="KL4312WAPT8"/>
    <x v="113"/>
    <x v="11"/>
    <x v="17"/>
    <x v="17"/>
    <x v="6"/>
    <x v="1"/>
    <x v="1"/>
    <x v="10"/>
    <s v="25-49Mx"/>
    <x v="2"/>
    <x v="3"/>
    <n v="1804110"/>
  </r>
  <r>
    <s v="KL4312WAKX9"/>
    <x v="114"/>
    <x v="11"/>
    <x v="17"/>
    <x v="17"/>
    <x v="6"/>
    <x v="1"/>
    <x v="1"/>
    <x v="0"/>
    <s v="10-14Mx"/>
    <x v="1"/>
    <x v="5"/>
    <n v="1880340"/>
  </r>
  <r>
    <s v="KL4312WAMX9"/>
    <x v="114"/>
    <x v="11"/>
    <x v="17"/>
    <x v="17"/>
    <x v="6"/>
    <x v="1"/>
    <x v="1"/>
    <x v="12"/>
    <s v="15-19Mx"/>
    <x v="1"/>
    <x v="5"/>
    <n v="1880340"/>
  </r>
  <r>
    <s v="KL4312WANX9"/>
    <x v="114"/>
    <x v="11"/>
    <x v="17"/>
    <x v="17"/>
    <x v="6"/>
    <x v="1"/>
    <x v="1"/>
    <x v="13"/>
    <s v="20-24Mx"/>
    <x v="1"/>
    <x v="5"/>
    <n v="1880340"/>
  </r>
  <r>
    <s v="KL4312WAPX9"/>
    <x v="114"/>
    <x v="11"/>
    <x v="17"/>
    <x v="17"/>
    <x v="6"/>
    <x v="1"/>
    <x v="1"/>
    <x v="10"/>
    <s v="25-49Mx"/>
    <x v="1"/>
    <x v="5"/>
    <n v="1880340"/>
  </r>
  <r>
    <s v="KL4312WAVX8"/>
    <x v="116"/>
    <x v="11"/>
    <x v="17"/>
    <x v="17"/>
    <x v="6"/>
    <x v="1"/>
    <x v="1"/>
    <x v="4"/>
    <s v="1000-1499Mx"/>
    <x v="2"/>
    <x v="5"/>
    <n v="1880340"/>
  </r>
  <r>
    <s v="KL4312WASR8"/>
    <x v="115"/>
    <x v="11"/>
    <x v="17"/>
    <x v="17"/>
    <x v="6"/>
    <x v="1"/>
    <x v="1"/>
    <x v="8"/>
    <s v="150-249Mx"/>
    <x v="2"/>
    <x v="4"/>
    <n v="1956570"/>
  </r>
  <r>
    <s v="KL4312WATR8"/>
    <x v="115"/>
    <x v="11"/>
    <x v="17"/>
    <x v="17"/>
    <x v="6"/>
    <x v="1"/>
    <x v="1"/>
    <x v="6"/>
    <s v="250-499Mx"/>
    <x v="2"/>
    <x v="4"/>
    <n v="1956570"/>
  </r>
  <r>
    <s v="KL4312WAUR8"/>
    <x v="115"/>
    <x v="11"/>
    <x v="17"/>
    <x v="17"/>
    <x v="6"/>
    <x v="1"/>
    <x v="1"/>
    <x v="5"/>
    <s v="500-999Mx"/>
    <x v="2"/>
    <x v="4"/>
    <n v="1956570"/>
  </r>
  <r>
    <s v="KL4312WASX8"/>
    <x v="116"/>
    <x v="11"/>
    <x v="17"/>
    <x v="17"/>
    <x v="6"/>
    <x v="1"/>
    <x v="1"/>
    <x v="8"/>
    <s v="150-249Mx"/>
    <x v="2"/>
    <x v="5"/>
    <n v="2236080"/>
  </r>
  <r>
    <s v="KL4312WATX8"/>
    <x v="116"/>
    <x v="11"/>
    <x v="17"/>
    <x v="17"/>
    <x v="6"/>
    <x v="1"/>
    <x v="1"/>
    <x v="6"/>
    <s v="250-499Mx"/>
    <x v="2"/>
    <x v="5"/>
    <n v="2236080"/>
  </r>
  <r>
    <s v="KL4312WAUX8"/>
    <x v="116"/>
    <x v="11"/>
    <x v="17"/>
    <x v="17"/>
    <x v="6"/>
    <x v="1"/>
    <x v="1"/>
    <x v="5"/>
    <s v="500-999Mx"/>
    <x v="2"/>
    <x v="5"/>
    <n v="2236080"/>
  </r>
  <r>
    <s v="KL4312WAQR8"/>
    <x v="115"/>
    <x v="11"/>
    <x v="17"/>
    <x v="17"/>
    <x v="6"/>
    <x v="1"/>
    <x v="1"/>
    <x v="9"/>
    <s v="50-99Mx"/>
    <x v="2"/>
    <x v="4"/>
    <n v="2379300"/>
  </r>
  <r>
    <s v="KL4312WARR8"/>
    <x v="115"/>
    <x v="11"/>
    <x v="17"/>
    <x v="17"/>
    <x v="6"/>
    <x v="1"/>
    <x v="1"/>
    <x v="7"/>
    <s v="100-149Mx"/>
    <x v="2"/>
    <x v="4"/>
    <n v="2379300"/>
  </r>
  <r>
    <s v="KL4312WAQX8"/>
    <x v="116"/>
    <x v="11"/>
    <x v="17"/>
    <x v="17"/>
    <x v="6"/>
    <x v="1"/>
    <x v="1"/>
    <x v="9"/>
    <s v="50-99Mx"/>
    <x v="2"/>
    <x v="5"/>
    <n v="2725800"/>
  </r>
  <r>
    <s v="KL4312WARX8"/>
    <x v="116"/>
    <x v="11"/>
    <x v="17"/>
    <x v="17"/>
    <x v="6"/>
    <x v="1"/>
    <x v="1"/>
    <x v="7"/>
    <s v="100-149Mx"/>
    <x v="2"/>
    <x v="5"/>
    <n v="2725800"/>
  </r>
  <r>
    <s v="KL4312WAKR8"/>
    <x v="115"/>
    <x v="11"/>
    <x v="17"/>
    <x v="17"/>
    <x v="6"/>
    <x v="1"/>
    <x v="1"/>
    <x v="0"/>
    <s v="10-14Mx"/>
    <x v="2"/>
    <x v="4"/>
    <n v="2748900"/>
  </r>
  <r>
    <s v="KL4312WAMR8"/>
    <x v="115"/>
    <x v="11"/>
    <x v="17"/>
    <x v="17"/>
    <x v="6"/>
    <x v="1"/>
    <x v="1"/>
    <x v="12"/>
    <s v="15-19Mx"/>
    <x v="2"/>
    <x v="4"/>
    <n v="2748900"/>
  </r>
  <r>
    <s v="KL4312WANR8"/>
    <x v="115"/>
    <x v="11"/>
    <x v="17"/>
    <x v="17"/>
    <x v="6"/>
    <x v="1"/>
    <x v="1"/>
    <x v="13"/>
    <s v="20-24Mx"/>
    <x v="2"/>
    <x v="4"/>
    <n v="2748900"/>
  </r>
  <r>
    <s v="KL4312WAPR8"/>
    <x v="115"/>
    <x v="11"/>
    <x v="17"/>
    <x v="17"/>
    <x v="6"/>
    <x v="1"/>
    <x v="1"/>
    <x v="10"/>
    <s v="25-49Mx"/>
    <x v="2"/>
    <x v="4"/>
    <n v="2748900"/>
  </r>
  <r>
    <s v="KL4312WAKX8"/>
    <x v="116"/>
    <x v="11"/>
    <x v="17"/>
    <x v="17"/>
    <x v="6"/>
    <x v="1"/>
    <x v="1"/>
    <x v="0"/>
    <s v="10-14Mx"/>
    <x v="2"/>
    <x v="5"/>
    <n v="3118500"/>
  </r>
  <r>
    <s v="KL4312WAMX8"/>
    <x v="116"/>
    <x v="11"/>
    <x v="17"/>
    <x v="17"/>
    <x v="6"/>
    <x v="1"/>
    <x v="1"/>
    <x v="12"/>
    <s v="15-19Mx"/>
    <x v="2"/>
    <x v="5"/>
    <n v="3118500"/>
  </r>
  <r>
    <s v="KL4312WANX8"/>
    <x v="116"/>
    <x v="11"/>
    <x v="17"/>
    <x v="17"/>
    <x v="6"/>
    <x v="1"/>
    <x v="1"/>
    <x v="13"/>
    <s v="20-24Mx"/>
    <x v="2"/>
    <x v="5"/>
    <n v="3118500"/>
  </r>
  <r>
    <s v="KL4312WAPX8"/>
    <x v="116"/>
    <x v="11"/>
    <x v="17"/>
    <x v="17"/>
    <x v="6"/>
    <x v="1"/>
    <x v="1"/>
    <x v="10"/>
    <s v="25-49Mx"/>
    <x v="2"/>
    <x v="5"/>
    <n v="3118500"/>
  </r>
  <r>
    <s v="KL4313WAYF9"/>
    <x v="117"/>
    <x v="11"/>
    <x v="18"/>
    <x v="18"/>
    <x v="7"/>
    <x v="2"/>
    <x v="1"/>
    <x v="1"/>
    <s v="5000+Em"/>
    <x v="1"/>
    <x v="1"/>
    <n v="210717"/>
  </r>
  <r>
    <s v="KL4313WAXF9"/>
    <x v="117"/>
    <x v="11"/>
    <x v="18"/>
    <x v="18"/>
    <x v="7"/>
    <x v="2"/>
    <x v="1"/>
    <x v="2"/>
    <s v="2500-4999Em"/>
    <x v="1"/>
    <x v="1"/>
    <n v="231789"/>
  </r>
  <r>
    <s v="KL4313WAYFH"/>
    <x v="118"/>
    <x v="11"/>
    <x v="18"/>
    <x v="18"/>
    <x v="7"/>
    <x v="2"/>
    <x v="1"/>
    <x v="1"/>
    <s v="5000+User"/>
    <x v="11"/>
    <x v="1"/>
    <n v="242031"/>
  </r>
  <r>
    <s v="KL4313WAWF9"/>
    <x v="117"/>
    <x v="11"/>
    <x v="18"/>
    <x v="18"/>
    <x v="7"/>
    <x v="2"/>
    <x v="1"/>
    <x v="3"/>
    <s v="1500-2499Em"/>
    <x v="1"/>
    <x v="1"/>
    <n v="258607.3"/>
  </r>
  <r>
    <s v="KL4313WAXFH"/>
    <x v="118"/>
    <x v="11"/>
    <x v="18"/>
    <x v="18"/>
    <x v="7"/>
    <x v="2"/>
    <x v="1"/>
    <x v="2"/>
    <s v="2500-4999User"/>
    <x v="11"/>
    <x v="1"/>
    <n v="262994"/>
  </r>
  <r>
    <s v="KL4313WAVF9"/>
    <x v="117"/>
    <x v="11"/>
    <x v="18"/>
    <x v="18"/>
    <x v="7"/>
    <x v="2"/>
    <x v="1"/>
    <x v="4"/>
    <s v="1000-1499Em"/>
    <x v="1"/>
    <x v="1"/>
    <n v="284468"/>
  </r>
  <r>
    <s v="KL4313WAWFH"/>
    <x v="118"/>
    <x v="11"/>
    <x v="18"/>
    <x v="18"/>
    <x v="7"/>
    <x v="2"/>
    <x v="1"/>
    <x v="3"/>
    <s v="1500-2499User"/>
    <x v="11"/>
    <x v="1"/>
    <n v="304920"/>
  </r>
  <r>
    <s v="KL4313WAUF9"/>
    <x v="117"/>
    <x v="11"/>
    <x v="18"/>
    <x v="18"/>
    <x v="7"/>
    <x v="2"/>
    <x v="1"/>
    <x v="5"/>
    <s v="500-999Em"/>
    <x v="1"/>
    <x v="1"/>
    <n v="316075.5"/>
  </r>
  <r>
    <s v="KL4313WAYD9"/>
    <x v="119"/>
    <x v="11"/>
    <x v="18"/>
    <x v="18"/>
    <x v="7"/>
    <x v="2"/>
    <x v="1"/>
    <x v="1"/>
    <s v="5000+Em"/>
    <x v="1"/>
    <x v="2"/>
    <n v="324339"/>
  </r>
  <r>
    <s v="KL4313WAVFH"/>
    <x v="118"/>
    <x v="11"/>
    <x v="18"/>
    <x v="18"/>
    <x v="7"/>
    <x v="2"/>
    <x v="1"/>
    <x v="4"/>
    <s v="1000-1499User"/>
    <x v="11"/>
    <x v="1"/>
    <n v="335412"/>
  </r>
  <r>
    <s v="KL4313WATF9"/>
    <x v="117"/>
    <x v="11"/>
    <x v="18"/>
    <x v="18"/>
    <x v="7"/>
    <x v="2"/>
    <x v="1"/>
    <x v="6"/>
    <s v="250-499Em"/>
    <x v="1"/>
    <x v="1"/>
    <n v="353430"/>
  </r>
  <r>
    <s v="KL4313WAXD9"/>
    <x v="119"/>
    <x v="11"/>
    <x v="18"/>
    <x v="18"/>
    <x v="7"/>
    <x v="2"/>
    <x v="1"/>
    <x v="2"/>
    <s v="2500-4999Em"/>
    <x v="1"/>
    <x v="2"/>
    <n v="356773"/>
  </r>
  <r>
    <s v="KL4313WAYDH"/>
    <x v="120"/>
    <x v="11"/>
    <x v="18"/>
    <x v="18"/>
    <x v="7"/>
    <x v="2"/>
    <x v="1"/>
    <x v="1"/>
    <s v="5000+User"/>
    <x v="11"/>
    <x v="2"/>
    <n v="364686"/>
  </r>
  <r>
    <s v="KL4313WAUFH"/>
    <x v="118"/>
    <x v="11"/>
    <x v="18"/>
    <x v="18"/>
    <x v="7"/>
    <x v="2"/>
    <x v="1"/>
    <x v="5"/>
    <s v="500-999User"/>
    <x v="11"/>
    <x v="1"/>
    <n v="367810"/>
  </r>
  <r>
    <s v="KL4313WAYF8"/>
    <x v="121"/>
    <x v="11"/>
    <x v="18"/>
    <x v="18"/>
    <x v="7"/>
    <x v="2"/>
    <x v="1"/>
    <x v="1"/>
    <s v="5000+Em"/>
    <x v="2"/>
    <x v="1"/>
    <n v="381150"/>
  </r>
  <r>
    <s v="KL4313WARF9"/>
    <x v="117"/>
    <x v="11"/>
    <x v="18"/>
    <x v="18"/>
    <x v="7"/>
    <x v="2"/>
    <x v="1"/>
    <x v="7"/>
    <s v="100-149Em"/>
    <x v="1"/>
    <x v="1"/>
    <n v="395573.3"/>
  </r>
  <r>
    <s v="KL4313WASF9"/>
    <x v="117"/>
    <x v="11"/>
    <x v="18"/>
    <x v="18"/>
    <x v="7"/>
    <x v="2"/>
    <x v="1"/>
    <x v="8"/>
    <s v="150-249Em"/>
    <x v="1"/>
    <x v="1"/>
    <n v="395573.3"/>
  </r>
  <r>
    <s v="KL4313WAXDH"/>
    <x v="120"/>
    <x v="11"/>
    <x v="18"/>
    <x v="18"/>
    <x v="7"/>
    <x v="2"/>
    <x v="1"/>
    <x v="2"/>
    <s v="2500-4999User"/>
    <x v="11"/>
    <x v="2"/>
    <n v="396272"/>
  </r>
  <r>
    <s v="KL4313WAYT9"/>
    <x v="122"/>
    <x v="11"/>
    <x v="18"/>
    <x v="18"/>
    <x v="7"/>
    <x v="2"/>
    <x v="1"/>
    <x v="1"/>
    <s v="5000+Em"/>
    <x v="1"/>
    <x v="3"/>
    <n v="397676.7"/>
  </r>
  <r>
    <s v="KL4313WAWD9"/>
    <x v="119"/>
    <x v="11"/>
    <x v="18"/>
    <x v="18"/>
    <x v="7"/>
    <x v="2"/>
    <x v="1"/>
    <x v="3"/>
    <s v="1500-2499Em"/>
    <x v="1"/>
    <x v="2"/>
    <n v="398052.4"/>
  </r>
  <r>
    <s v="KL4313WATFH"/>
    <x v="118"/>
    <x v="11"/>
    <x v="18"/>
    <x v="18"/>
    <x v="7"/>
    <x v="2"/>
    <x v="1"/>
    <x v="6"/>
    <s v="250-499User"/>
    <x v="11"/>
    <x v="1"/>
    <n v="419265"/>
  </r>
  <r>
    <s v="KL4313WAXF8"/>
    <x v="121"/>
    <x v="11"/>
    <x v="18"/>
    <x v="18"/>
    <x v="7"/>
    <x v="2"/>
    <x v="1"/>
    <x v="2"/>
    <s v="2500-4999Em"/>
    <x v="2"/>
    <x v="1"/>
    <n v="419265"/>
  </r>
  <r>
    <s v="KL4313WAXT9"/>
    <x v="122"/>
    <x v="11"/>
    <x v="18"/>
    <x v="18"/>
    <x v="7"/>
    <x v="2"/>
    <x v="1"/>
    <x v="2"/>
    <s v="2500-4999Em"/>
    <x v="1"/>
    <x v="3"/>
    <n v="437444.5"/>
  </r>
  <r>
    <s v="KL4313WAQF9"/>
    <x v="117"/>
    <x v="11"/>
    <x v="18"/>
    <x v="18"/>
    <x v="7"/>
    <x v="2"/>
    <x v="1"/>
    <x v="9"/>
    <s v="50-99Em"/>
    <x v="1"/>
    <x v="1"/>
    <n v="437716.7"/>
  </r>
  <r>
    <s v="KL4313WAVD9"/>
    <x v="119"/>
    <x v="11"/>
    <x v="18"/>
    <x v="18"/>
    <x v="7"/>
    <x v="2"/>
    <x v="1"/>
    <x v="4"/>
    <s v="1000-1499Em"/>
    <x v="1"/>
    <x v="2"/>
    <n v="437857.6"/>
  </r>
  <r>
    <s v="KL4313WAYTH"/>
    <x v="123"/>
    <x v="11"/>
    <x v="18"/>
    <x v="18"/>
    <x v="7"/>
    <x v="2"/>
    <x v="1"/>
    <x v="1"/>
    <s v="5000+User"/>
    <x v="11"/>
    <x v="3"/>
    <n v="447330.6"/>
  </r>
  <r>
    <s v="KL4313WAWDH"/>
    <x v="120"/>
    <x v="11"/>
    <x v="18"/>
    <x v="18"/>
    <x v="7"/>
    <x v="2"/>
    <x v="1"/>
    <x v="3"/>
    <s v="1500-2499User"/>
    <x v="11"/>
    <x v="2"/>
    <n v="459446"/>
  </r>
  <r>
    <s v="KL4313WARFH"/>
    <x v="118"/>
    <x v="11"/>
    <x v="18"/>
    <x v="18"/>
    <x v="7"/>
    <x v="2"/>
    <x v="1"/>
    <x v="7"/>
    <s v="100-149User"/>
    <x v="11"/>
    <x v="1"/>
    <n v="461192"/>
  </r>
  <r>
    <s v="KL4313WASFH"/>
    <x v="118"/>
    <x v="11"/>
    <x v="18"/>
    <x v="18"/>
    <x v="7"/>
    <x v="2"/>
    <x v="1"/>
    <x v="8"/>
    <s v="150-249User"/>
    <x v="11"/>
    <x v="1"/>
    <n v="461192"/>
  </r>
  <r>
    <s v="KL4313WAWF8"/>
    <x v="121"/>
    <x v="11"/>
    <x v="18"/>
    <x v="18"/>
    <x v="7"/>
    <x v="2"/>
    <x v="1"/>
    <x v="3"/>
    <s v="1500-2499Em"/>
    <x v="2"/>
    <x v="1"/>
    <n v="467775"/>
  </r>
  <r>
    <s v="KL4313WAXTH"/>
    <x v="123"/>
    <x v="11"/>
    <x v="18"/>
    <x v="18"/>
    <x v="7"/>
    <x v="2"/>
    <x v="1"/>
    <x v="2"/>
    <s v="2500-4999User"/>
    <x v="11"/>
    <x v="3"/>
    <n v="486075"/>
  </r>
  <r>
    <s v="KL4313WAUD9"/>
    <x v="119"/>
    <x v="11"/>
    <x v="18"/>
    <x v="18"/>
    <x v="7"/>
    <x v="2"/>
    <x v="1"/>
    <x v="5"/>
    <s v="500-999Em"/>
    <x v="1"/>
    <x v="2"/>
    <n v="486508.4"/>
  </r>
  <r>
    <s v="KL4313WAWT9"/>
    <x v="122"/>
    <x v="11"/>
    <x v="18"/>
    <x v="18"/>
    <x v="7"/>
    <x v="2"/>
    <x v="1"/>
    <x v="3"/>
    <s v="1500-2499Em"/>
    <x v="1"/>
    <x v="3"/>
    <n v="488058"/>
  </r>
  <r>
    <s v="KL4313WAPF9"/>
    <x v="117"/>
    <x v="11"/>
    <x v="18"/>
    <x v="18"/>
    <x v="7"/>
    <x v="2"/>
    <x v="1"/>
    <x v="10"/>
    <s v="25-49Em"/>
    <x v="1"/>
    <x v="1"/>
    <n v="490396.1"/>
  </r>
  <r>
    <s v="KL4313WAVDH"/>
    <x v="120"/>
    <x v="11"/>
    <x v="18"/>
    <x v="18"/>
    <x v="7"/>
    <x v="2"/>
    <x v="1"/>
    <x v="4"/>
    <s v="1000-1499User"/>
    <x v="11"/>
    <x v="2"/>
    <n v="505390.4"/>
  </r>
  <r>
    <s v="KL4313WAVF8"/>
    <x v="121"/>
    <x v="11"/>
    <x v="18"/>
    <x v="18"/>
    <x v="7"/>
    <x v="2"/>
    <x v="1"/>
    <x v="4"/>
    <s v="1000-1499Em"/>
    <x v="2"/>
    <x v="1"/>
    <n v="514553"/>
  </r>
  <r>
    <s v="KL4313WAQFH"/>
    <x v="118"/>
    <x v="11"/>
    <x v="18"/>
    <x v="18"/>
    <x v="7"/>
    <x v="2"/>
    <x v="1"/>
    <x v="9"/>
    <s v="50-99User"/>
    <x v="11"/>
    <x v="1"/>
    <n v="524082"/>
  </r>
  <r>
    <s v="KL4313WAVT9"/>
    <x v="122"/>
    <x v="11"/>
    <x v="18"/>
    <x v="18"/>
    <x v="7"/>
    <x v="2"/>
    <x v="1"/>
    <x v="4"/>
    <s v="1000-1499Em"/>
    <x v="1"/>
    <x v="3"/>
    <n v="536863.69999999995"/>
  </r>
  <r>
    <s v="KL4313WAKF9"/>
    <x v="117"/>
    <x v="11"/>
    <x v="18"/>
    <x v="18"/>
    <x v="7"/>
    <x v="2"/>
    <x v="1"/>
    <x v="0"/>
    <s v="10-14Em"/>
    <x v="1"/>
    <x v="1"/>
    <n v="543075.30000000005"/>
  </r>
  <r>
    <s v="KL4313WAMF9"/>
    <x v="117"/>
    <x v="11"/>
    <x v="18"/>
    <x v="18"/>
    <x v="7"/>
    <x v="2"/>
    <x v="1"/>
    <x v="12"/>
    <s v="15-19Em"/>
    <x v="1"/>
    <x v="1"/>
    <n v="543075.30000000005"/>
  </r>
  <r>
    <s v="KL4313WANF9"/>
    <x v="117"/>
    <x v="11"/>
    <x v="18"/>
    <x v="18"/>
    <x v="7"/>
    <x v="2"/>
    <x v="1"/>
    <x v="13"/>
    <s v="20-24Em"/>
    <x v="1"/>
    <x v="1"/>
    <n v="543075.30000000005"/>
  </r>
  <r>
    <s v="KL4313WATD9"/>
    <x v="119"/>
    <x v="11"/>
    <x v="18"/>
    <x v="18"/>
    <x v="7"/>
    <x v="2"/>
    <x v="1"/>
    <x v="6"/>
    <s v="250-499Em"/>
    <x v="1"/>
    <x v="2"/>
    <n v="544005"/>
  </r>
  <r>
    <s v="KL4313WAUDH"/>
    <x v="120"/>
    <x v="11"/>
    <x v="18"/>
    <x v="18"/>
    <x v="7"/>
    <x v="2"/>
    <x v="1"/>
    <x v="5"/>
    <s v="500-999User"/>
    <x v="11"/>
    <x v="2"/>
    <n v="554207.30000000005"/>
  </r>
  <r>
    <s v="KL4313WAWTH"/>
    <x v="123"/>
    <x v="11"/>
    <x v="18"/>
    <x v="18"/>
    <x v="7"/>
    <x v="2"/>
    <x v="1"/>
    <x v="3"/>
    <s v="1500-2499User"/>
    <x v="11"/>
    <x v="3"/>
    <n v="563564.9"/>
  </r>
  <r>
    <s v="KL4313WAUF8"/>
    <x v="121"/>
    <x v="11"/>
    <x v="18"/>
    <x v="18"/>
    <x v="7"/>
    <x v="2"/>
    <x v="1"/>
    <x v="5"/>
    <s v="500-999Em"/>
    <x v="2"/>
    <x v="1"/>
    <n v="571725"/>
  </r>
  <r>
    <s v="KL4313WAYD8"/>
    <x v="124"/>
    <x v="11"/>
    <x v="18"/>
    <x v="18"/>
    <x v="7"/>
    <x v="2"/>
    <x v="1"/>
    <x v="1"/>
    <s v="5000+Em"/>
    <x v="2"/>
    <x v="2"/>
    <n v="574307.30000000005"/>
  </r>
  <r>
    <s v="KL4313WAPFH"/>
    <x v="118"/>
    <x v="11"/>
    <x v="18"/>
    <x v="18"/>
    <x v="7"/>
    <x v="2"/>
    <x v="1"/>
    <x v="10"/>
    <s v="25-49User"/>
    <x v="11"/>
    <x v="1"/>
    <n v="577443"/>
  </r>
  <r>
    <s v="KL4313WAYR9"/>
    <x v="125"/>
    <x v="11"/>
    <x v="18"/>
    <x v="18"/>
    <x v="7"/>
    <x v="2"/>
    <x v="1"/>
    <x v="1"/>
    <s v="5000Em"/>
    <x v="1"/>
    <x v="4"/>
    <n v="585669.5"/>
  </r>
  <r>
    <s v="KL4313WAUT9"/>
    <x v="122"/>
    <x v="11"/>
    <x v="18"/>
    <x v="18"/>
    <x v="7"/>
    <x v="2"/>
    <x v="1"/>
    <x v="5"/>
    <s v="500-999Em"/>
    <x v="1"/>
    <x v="3"/>
    <n v="596515.19999999995"/>
  </r>
  <r>
    <s v="KL4313WARD9"/>
    <x v="119"/>
    <x v="11"/>
    <x v="18"/>
    <x v="18"/>
    <x v="7"/>
    <x v="2"/>
    <x v="1"/>
    <x v="7"/>
    <s v="100-149Em"/>
    <x v="1"/>
    <x v="2"/>
    <n v="608872.80000000005"/>
  </r>
  <r>
    <s v="KL4313WASD9"/>
    <x v="119"/>
    <x v="11"/>
    <x v="18"/>
    <x v="18"/>
    <x v="7"/>
    <x v="2"/>
    <x v="1"/>
    <x v="8"/>
    <s v="150-249Em"/>
    <x v="1"/>
    <x v="2"/>
    <n v="608872.80000000005"/>
  </r>
  <r>
    <s v="KL4313WAVTH"/>
    <x v="123"/>
    <x v="11"/>
    <x v="18"/>
    <x v="18"/>
    <x v="7"/>
    <x v="2"/>
    <x v="1"/>
    <x v="4"/>
    <s v="1000-1499User"/>
    <x v="11"/>
    <x v="3"/>
    <n v="619921.30000000005"/>
  </r>
  <r>
    <s v="KL4313WATDH"/>
    <x v="120"/>
    <x v="11"/>
    <x v="18"/>
    <x v="18"/>
    <x v="7"/>
    <x v="2"/>
    <x v="1"/>
    <x v="6"/>
    <s v="250-499User"/>
    <x v="11"/>
    <x v="2"/>
    <n v="631738"/>
  </r>
  <r>
    <s v="KL4313WAXD8"/>
    <x v="124"/>
    <x v="11"/>
    <x v="18"/>
    <x v="18"/>
    <x v="7"/>
    <x v="2"/>
    <x v="1"/>
    <x v="2"/>
    <s v="2500-4999Em"/>
    <x v="2"/>
    <x v="2"/>
    <n v="631738"/>
  </r>
  <r>
    <s v="KL4313WATF8"/>
    <x v="121"/>
    <x v="11"/>
    <x v="18"/>
    <x v="18"/>
    <x v="7"/>
    <x v="2"/>
    <x v="1"/>
    <x v="6"/>
    <s v="250-499Em"/>
    <x v="2"/>
    <x v="1"/>
    <n v="639293"/>
  </r>
  <r>
    <s v="KL4313WAKFH"/>
    <x v="118"/>
    <x v="11"/>
    <x v="18"/>
    <x v="18"/>
    <x v="7"/>
    <x v="2"/>
    <x v="1"/>
    <x v="0"/>
    <s v="10-14User"/>
    <x v="11"/>
    <x v="1"/>
    <n v="640332"/>
  </r>
  <r>
    <s v="KL4313WAMFH"/>
    <x v="118"/>
    <x v="11"/>
    <x v="18"/>
    <x v="18"/>
    <x v="7"/>
    <x v="2"/>
    <x v="1"/>
    <x v="12"/>
    <s v="15-19User"/>
    <x v="11"/>
    <x v="1"/>
    <n v="640332"/>
  </r>
  <r>
    <s v="KL4313WANFH"/>
    <x v="118"/>
    <x v="11"/>
    <x v="18"/>
    <x v="18"/>
    <x v="7"/>
    <x v="2"/>
    <x v="1"/>
    <x v="13"/>
    <s v="20-24User"/>
    <x v="11"/>
    <x v="1"/>
    <n v="640332"/>
  </r>
  <r>
    <s v="KL4313WAXR9"/>
    <x v="125"/>
    <x v="11"/>
    <x v="18"/>
    <x v="18"/>
    <x v="7"/>
    <x v="2"/>
    <x v="1"/>
    <x v="2"/>
    <s v="2500-4999Em"/>
    <x v="1"/>
    <x v="4"/>
    <n v="644236.5"/>
  </r>
  <r>
    <s v="KL4313WATT9"/>
    <x v="122"/>
    <x v="11"/>
    <x v="18"/>
    <x v="18"/>
    <x v="7"/>
    <x v="2"/>
    <x v="1"/>
    <x v="6"/>
    <s v="250-499Em"/>
    <x v="1"/>
    <x v="3"/>
    <n v="667013"/>
  </r>
  <r>
    <s v="KL4313WAYX9"/>
    <x v="126"/>
    <x v="11"/>
    <x v="18"/>
    <x v="18"/>
    <x v="7"/>
    <x v="2"/>
    <x v="1"/>
    <x v="1"/>
    <s v="5000Em"/>
    <x v="1"/>
    <x v="5"/>
    <n v="670369.5"/>
  </r>
  <r>
    <s v="KL4313WAQD9"/>
    <x v="119"/>
    <x v="11"/>
    <x v="18"/>
    <x v="18"/>
    <x v="7"/>
    <x v="2"/>
    <x v="1"/>
    <x v="9"/>
    <s v="50-99Em"/>
    <x v="1"/>
    <x v="2"/>
    <n v="673740.5"/>
  </r>
  <r>
    <s v="KL4313WAYRH"/>
    <x v="127"/>
    <x v="11"/>
    <x v="18"/>
    <x v="18"/>
    <x v="7"/>
    <x v="2"/>
    <x v="1"/>
    <x v="1"/>
    <s v="5000Em"/>
    <x v="11"/>
    <x v="4"/>
    <n v="675587.2"/>
  </r>
  <r>
    <s v="KL4313WAUTH"/>
    <x v="123"/>
    <x v="11"/>
    <x v="18"/>
    <x v="18"/>
    <x v="7"/>
    <x v="2"/>
    <x v="1"/>
    <x v="5"/>
    <s v="500-999User"/>
    <x v="11"/>
    <x v="3"/>
    <n v="679801"/>
  </r>
  <r>
    <s v="KL4313WARDH"/>
    <x v="120"/>
    <x v="11"/>
    <x v="18"/>
    <x v="18"/>
    <x v="7"/>
    <x v="2"/>
    <x v="1"/>
    <x v="7"/>
    <s v="100-149User"/>
    <x v="11"/>
    <x v="2"/>
    <n v="694912"/>
  </r>
  <r>
    <s v="KL4313WASDH"/>
    <x v="120"/>
    <x v="11"/>
    <x v="18"/>
    <x v="18"/>
    <x v="7"/>
    <x v="2"/>
    <x v="1"/>
    <x v="8"/>
    <s v="150-249User"/>
    <x v="11"/>
    <x v="2"/>
    <n v="694912"/>
  </r>
  <r>
    <s v="KL4313WAYT8"/>
    <x v="128"/>
    <x v="11"/>
    <x v="18"/>
    <x v="18"/>
    <x v="7"/>
    <x v="2"/>
    <x v="1"/>
    <x v="1"/>
    <s v="5000+Em"/>
    <x v="2"/>
    <x v="3"/>
    <n v="704456.1"/>
  </r>
  <r>
    <s v="KL4313WAWD8"/>
    <x v="124"/>
    <x v="11"/>
    <x v="18"/>
    <x v="18"/>
    <x v="7"/>
    <x v="2"/>
    <x v="1"/>
    <x v="3"/>
    <s v="1500-2499Em"/>
    <x v="2"/>
    <x v="2"/>
    <n v="704832"/>
  </r>
  <r>
    <s v="KL4313WARF8"/>
    <x v="121"/>
    <x v="11"/>
    <x v="18"/>
    <x v="18"/>
    <x v="7"/>
    <x v="2"/>
    <x v="1"/>
    <x v="7"/>
    <s v="100-149Em"/>
    <x v="2"/>
    <x v="1"/>
    <n v="715523"/>
  </r>
  <r>
    <s v="KL4313WASF8"/>
    <x v="121"/>
    <x v="11"/>
    <x v="18"/>
    <x v="18"/>
    <x v="7"/>
    <x v="2"/>
    <x v="1"/>
    <x v="8"/>
    <s v="150-249Em"/>
    <x v="2"/>
    <x v="1"/>
    <n v="715523"/>
  </r>
  <r>
    <s v="KL4313WAWR9"/>
    <x v="125"/>
    <x v="11"/>
    <x v="18"/>
    <x v="18"/>
    <x v="7"/>
    <x v="2"/>
    <x v="1"/>
    <x v="3"/>
    <s v="1500-2499Em"/>
    <x v="1"/>
    <x v="4"/>
    <n v="718776.2"/>
  </r>
  <r>
    <s v="KL4313WAXRH"/>
    <x v="127"/>
    <x v="11"/>
    <x v="18"/>
    <x v="18"/>
    <x v="7"/>
    <x v="2"/>
    <x v="1"/>
    <x v="2"/>
    <s v="2500-4999Em"/>
    <x v="11"/>
    <x v="4"/>
    <n v="734101.1"/>
  </r>
  <r>
    <s v="KL4313WAXX9"/>
    <x v="126"/>
    <x v="11"/>
    <x v="18"/>
    <x v="18"/>
    <x v="7"/>
    <x v="2"/>
    <x v="1"/>
    <x v="2"/>
    <s v="2500-4999Em"/>
    <x v="1"/>
    <x v="5"/>
    <n v="737406.5"/>
  </r>
  <r>
    <s v="KL4313WART9"/>
    <x v="122"/>
    <x v="11"/>
    <x v="18"/>
    <x v="18"/>
    <x v="7"/>
    <x v="2"/>
    <x v="1"/>
    <x v="7"/>
    <s v="100-149Em"/>
    <x v="1"/>
    <x v="3"/>
    <n v="746547.8"/>
  </r>
  <r>
    <s v="KL4313WAST9"/>
    <x v="122"/>
    <x v="11"/>
    <x v="18"/>
    <x v="18"/>
    <x v="7"/>
    <x v="2"/>
    <x v="1"/>
    <x v="8"/>
    <s v="150-249Em"/>
    <x v="1"/>
    <x v="3"/>
    <n v="746547.8"/>
  </r>
  <r>
    <s v="KL4313WAPD9"/>
    <x v="119"/>
    <x v="11"/>
    <x v="18"/>
    <x v="18"/>
    <x v="7"/>
    <x v="2"/>
    <x v="1"/>
    <x v="10"/>
    <s v="25-49Em"/>
    <x v="1"/>
    <x v="2"/>
    <n v="754825.3"/>
  </r>
  <r>
    <s v="KL4313WAYXH"/>
    <x v="129"/>
    <x v="11"/>
    <x v="18"/>
    <x v="18"/>
    <x v="7"/>
    <x v="2"/>
    <x v="1"/>
    <x v="1"/>
    <s v="5000Em"/>
    <x v="11"/>
    <x v="5"/>
    <n v="773973.8"/>
  </r>
  <r>
    <s v="KL4313WATTH"/>
    <x v="123"/>
    <x v="11"/>
    <x v="18"/>
    <x v="18"/>
    <x v="7"/>
    <x v="2"/>
    <x v="1"/>
    <x v="6"/>
    <s v="250-499User"/>
    <x v="11"/>
    <x v="3"/>
    <n v="774902"/>
  </r>
  <r>
    <s v="KL4313WAXT8"/>
    <x v="128"/>
    <x v="11"/>
    <x v="18"/>
    <x v="18"/>
    <x v="7"/>
    <x v="2"/>
    <x v="1"/>
    <x v="2"/>
    <s v="2500-4999Em"/>
    <x v="2"/>
    <x v="3"/>
    <n v="774902"/>
  </r>
  <r>
    <s v="KL4313WAVD8"/>
    <x v="124"/>
    <x v="11"/>
    <x v="18"/>
    <x v="18"/>
    <x v="7"/>
    <x v="2"/>
    <x v="1"/>
    <x v="4"/>
    <s v="1000-1499Em"/>
    <x v="2"/>
    <x v="2"/>
    <n v="775314.9"/>
  </r>
  <r>
    <s v="KL4313WAQDH"/>
    <x v="120"/>
    <x v="11"/>
    <x v="18"/>
    <x v="18"/>
    <x v="7"/>
    <x v="2"/>
    <x v="1"/>
    <x v="9"/>
    <s v="50-99User"/>
    <x v="11"/>
    <x v="2"/>
    <n v="789673.3"/>
  </r>
  <r>
    <s v="KL4313WAVR9"/>
    <x v="125"/>
    <x v="11"/>
    <x v="18"/>
    <x v="18"/>
    <x v="7"/>
    <x v="2"/>
    <x v="1"/>
    <x v="4"/>
    <s v="1000-1499Em"/>
    <x v="1"/>
    <x v="4"/>
    <n v="790653.8"/>
  </r>
  <r>
    <s v="KL4313WAQF8"/>
    <x v="121"/>
    <x v="11"/>
    <x v="18"/>
    <x v="18"/>
    <x v="7"/>
    <x v="2"/>
    <x v="1"/>
    <x v="9"/>
    <s v="50-99Em"/>
    <x v="2"/>
    <x v="1"/>
    <n v="791753"/>
  </r>
  <r>
    <s v="KL4313WAWX9"/>
    <x v="126"/>
    <x v="11"/>
    <x v="18"/>
    <x v="18"/>
    <x v="7"/>
    <x v="2"/>
    <x v="1"/>
    <x v="3"/>
    <s v="1500-2499Em"/>
    <x v="1"/>
    <x v="5"/>
    <n v="822726.2"/>
  </r>
  <r>
    <s v="KL4313WAQT9"/>
    <x v="122"/>
    <x v="11"/>
    <x v="18"/>
    <x v="18"/>
    <x v="7"/>
    <x v="2"/>
    <x v="1"/>
    <x v="9"/>
    <s v="50-99Em"/>
    <x v="1"/>
    <x v="3"/>
    <n v="826083.2"/>
  </r>
  <r>
    <s v="KL4313WAKD9"/>
    <x v="119"/>
    <x v="11"/>
    <x v="18"/>
    <x v="18"/>
    <x v="7"/>
    <x v="2"/>
    <x v="1"/>
    <x v="0"/>
    <s v="10-14Em"/>
    <x v="1"/>
    <x v="2"/>
    <n v="835910"/>
  </r>
  <r>
    <s v="KL4313WAMD9"/>
    <x v="119"/>
    <x v="11"/>
    <x v="18"/>
    <x v="18"/>
    <x v="7"/>
    <x v="2"/>
    <x v="1"/>
    <x v="12"/>
    <s v="15-19Em"/>
    <x v="1"/>
    <x v="2"/>
    <n v="835910"/>
  </r>
  <r>
    <s v="KL4313WAND9"/>
    <x v="119"/>
    <x v="11"/>
    <x v="18"/>
    <x v="18"/>
    <x v="7"/>
    <x v="2"/>
    <x v="1"/>
    <x v="13"/>
    <s v="20-24Em"/>
    <x v="1"/>
    <x v="2"/>
    <n v="835910"/>
  </r>
  <r>
    <s v="KL4313WAXXH"/>
    <x v="129"/>
    <x v="11"/>
    <x v="18"/>
    <x v="18"/>
    <x v="7"/>
    <x v="2"/>
    <x v="1"/>
    <x v="2"/>
    <s v="2500-4999Em"/>
    <x v="11"/>
    <x v="5"/>
    <n v="841009"/>
  </r>
  <r>
    <s v="KL4313WAWRH"/>
    <x v="127"/>
    <x v="11"/>
    <x v="18"/>
    <x v="18"/>
    <x v="7"/>
    <x v="2"/>
    <x v="1"/>
    <x v="3"/>
    <s v="1500-2499Em"/>
    <x v="11"/>
    <x v="4"/>
    <n v="851132"/>
  </r>
  <r>
    <s v="KL4313WARTH"/>
    <x v="123"/>
    <x v="11"/>
    <x v="18"/>
    <x v="18"/>
    <x v="7"/>
    <x v="2"/>
    <x v="1"/>
    <x v="7"/>
    <s v="100-149User"/>
    <x v="11"/>
    <x v="3"/>
    <n v="852391.9"/>
  </r>
  <r>
    <s v="KL4313WASTH"/>
    <x v="123"/>
    <x v="11"/>
    <x v="18"/>
    <x v="18"/>
    <x v="7"/>
    <x v="2"/>
    <x v="1"/>
    <x v="8"/>
    <s v="150-249User"/>
    <x v="11"/>
    <x v="3"/>
    <n v="852391.9"/>
  </r>
  <r>
    <s v="KL4313WAUD8"/>
    <x v="124"/>
    <x v="11"/>
    <x v="18"/>
    <x v="18"/>
    <x v="7"/>
    <x v="2"/>
    <x v="1"/>
    <x v="5"/>
    <s v="500-999Em"/>
    <x v="2"/>
    <x v="2"/>
    <n v="861460.9"/>
  </r>
  <r>
    <s v="KL4313WAWT8"/>
    <x v="128"/>
    <x v="11"/>
    <x v="18"/>
    <x v="18"/>
    <x v="7"/>
    <x v="2"/>
    <x v="1"/>
    <x v="3"/>
    <s v="1500-2499Em"/>
    <x v="2"/>
    <x v="3"/>
    <n v="864559.7"/>
  </r>
  <r>
    <s v="KL4313WAPDH"/>
    <x v="120"/>
    <x v="11"/>
    <x v="18"/>
    <x v="18"/>
    <x v="7"/>
    <x v="2"/>
    <x v="1"/>
    <x v="10"/>
    <s v="25-49User"/>
    <x v="11"/>
    <x v="2"/>
    <n v="870076.4"/>
  </r>
  <r>
    <s v="KL4313WAUR9"/>
    <x v="125"/>
    <x v="11"/>
    <x v="18"/>
    <x v="18"/>
    <x v="7"/>
    <x v="2"/>
    <x v="1"/>
    <x v="5"/>
    <s v="500-999Em"/>
    <x v="1"/>
    <x v="4"/>
    <n v="878504.2"/>
  </r>
  <r>
    <s v="KL4313WAPF8"/>
    <x v="121"/>
    <x v="11"/>
    <x v="18"/>
    <x v="18"/>
    <x v="7"/>
    <x v="2"/>
    <x v="1"/>
    <x v="10"/>
    <s v="25-49Em"/>
    <x v="2"/>
    <x v="1"/>
    <n v="887040"/>
  </r>
  <r>
    <s v="KL4313WAVX9"/>
    <x v="126"/>
    <x v="11"/>
    <x v="18"/>
    <x v="18"/>
    <x v="7"/>
    <x v="2"/>
    <x v="1"/>
    <x v="4"/>
    <s v="1000-1499Em"/>
    <x v="1"/>
    <x v="5"/>
    <n v="904998.8"/>
  </r>
  <r>
    <s v="KL4313WAPT9"/>
    <x v="122"/>
    <x v="11"/>
    <x v="18"/>
    <x v="18"/>
    <x v="7"/>
    <x v="2"/>
    <x v="1"/>
    <x v="10"/>
    <s v="25-49Em"/>
    <x v="1"/>
    <x v="3"/>
    <n v="925502.4"/>
  </r>
  <r>
    <s v="KL4313WAVRH"/>
    <x v="127"/>
    <x v="11"/>
    <x v="18"/>
    <x v="18"/>
    <x v="7"/>
    <x v="2"/>
    <x v="1"/>
    <x v="4"/>
    <s v="1000-1499Em"/>
    <x v="11"/>
    <x v="4"/>
    <n v="936244.9"/>
  </r>
  <r>
    <s v="KL4313WAVT8"/>
    <x v="128"/>
    <x v="11"/>
    <x v="18"/>
    <x v="18"/>
    <x v="7"/>
    <x v="2"/>
    <x v="1"/>
    <x v="4"/>
    <s v="1000-1499Em"/>
    <x v="2"/>
    <x v="3"/>
    <n v="951015.7"/>
  </r>
  <r>
    <s v="KL4313WATD8"/>
    <x v="124"/>
    <x v="11"/>
    <x v="18"/>
    <x v="18"/>
    <x v="7"/>
    <x v="2"/>
    <x v="1"/>
    <x v="6"/>
    <s v="250-499Em"/>
    <x v="2"/>
    <x v="2"/>
    <n v="963270"/>
  </r>
  <r>
    <s v="KL4313WAKDH"/>
    <x v="120"/>
    <x v="11"/>
    <x v="18"/>
    <x v="18"/>
    <x v="7"/>
    <x v="2"/>
    <x v="1"/>
    <x v="0"/>
    <s v="10-14User"/>
    <x v="11"/>
    <x v="2"/>
    <n v="964836.3"/>
  </r>
  <r>
    <s v="KL4313WAMDH"/>
    <x v="120"/>
    <x v="11"/>
    <x v="18"/>
    <x v="18"/>
    <x v="7"/>
    <x v="2"/>
    <x v="1"/>
    <x v="12"/>
    <s v="15-19User"/>
    <x v="11"/>
    <x v="2"/>
    <n v="964836.3"/>
  </r>
  <r>
    <s v="KL4313WANDH"/>
    <x v="120"/>
    <x v="11"/>
    <x v="18"/>
    <x v="18"/>
    <x v="7"/>
    <x v="2"/>
    <x v="1"/>
    <x v="13"/>
    <s v="20-24User"/>
    <x v="11"/>
    <x v="2"/>
    <n v="964836.3"/>
  </r>
  <r>
    <s v="KL4313WAQTH"/>
    <x v="123"/>
    <x v="11"/>
    <x v="18"/>
    <x v="18"/>
    <x v="7"/>
    <x v="2"/>
    <x v="1"/>
    <x v="9"/>
    <s v="50-99User"/>
    <x v="11"/>
    <x v="3"/>
    <n v="968628"/>
  </r>
  <r>
    <s v="KL4313WAWXH"/>
    <x v="129"/>
    <x v="11"/>
    <x v="18"/>
    <x v="18"/>
    <x v="7"/>
    <x v="2"/>
    <x v="1"/>
    <x v="3"/>
    <s v="1500-2499Em"/>
    <x v="11"/>
    <x v="5"/>
    <n v="975083"/>
  </r>
  <r>
    <s v="KL4313WAKF8"/>
    <x v="121"/>
    <x v="11"/>
    <x v="18"/>
    <x v="18"/>
    <x v="7"/>
    <x v="2"/>
    <x v="1"/>
    <x v="0"/>
    <s v="10-14Em"/>
    <x v="2"/>
    <x v="1"/>
    <n v="982328"/>
  </r>
  <r>
    <s v="KL4313WAMF8"/>
    <x v="121"/>
    <x v="11"/>
    <x v="18"/>
    <x v="18"/>
    <x v="7"/>
    <x v="2"/>
    <x v="1"/>
    <x v="12"/>
    <s v="15-19Em"/>
    <x v="2"/>
    <x v="1"/>
    <n v="982328"/>
  </r>
  <r>
    <s v="KL4313WANF8"/>
    <x v="121"/>
    <x v="11"/>
    <x v="18"/>
    <x v="18"/>
    <x v="7"/>
    <x v="2"/>
    <x v="1"/>
    <x v="13"/>
    <s v="20-24Em"/>
    <x v="2"/>
    <x v="1"/>
    <n v="982328"/>
  </r>
  <r>
    <s v="KL4313WATR9"/>
    <x v="125"/>
    <x v="11"/>
    <x v="18"/>
    <x v="18"/>
    <x v="7"/>
    <x v="2"/>
    <x v="1"/>
    <x v="6"/>
    <s v="250-499Em"/>
    <x v="1"/>
    <x v="4"/>
    <n v="982328"/>
  </r>
  <r>
    <s v="KL4313WAUX9"/>
    <x v="126"/>
    <x v="11"/>
    <x v="18"/>
    <x v="18"/>
    <x v="7"/>
    <x v="2"/>
    <x v="1"/>
    <x v="5"/>
    <s v="500-999Em"/>
    <x v="1"/>
    <x v="5"/>
    <n v="1005554.2"/>
  </r>
  <r>
    <s v="KL4313WAKT9"/>
    <x v="122"/>
    <x v="11"/>
    <x v="18"/>
    <x v="18"/>
    <x v="7"/>
    <x v="2"/>
    <x v="1"/>
    <x v="0"/>
    <s v="10-14Em"/>
    <x v="1"/>
    <x v="3"/>
    <n v="1024921.6"/>
  </r>
  <r>
    <s v="KL4313WAMT9"/>
    <x v="122"/>
    <x v="11"/>
    <x v="18"/>
    <x v="18"/>
    <x v="7"/>
    <x v="2"/>
    <x v="1"/>
    <x v="12"/>
    <s v="15-19Em"/>
    <x v="1"/>
    <x v="3"/>
    <n v="1024921.6"/>
  </r>
  <r>
    <s v="KL4313WANT9"/>
    <x v="122"/>
    <x v="11"/>
    <x v="18"/>
    <x v="18"/>
    <x v="7"/>
    <x v="2"/>
    <x v="1"/>
    <x v="13"/>
    <s v="20-24Em"/>
    <x v="1"/>
    <x v="3"/>
    <n v="1024921.6"/>
  </r>
  <r>
    <s v="KL4313WAURH"/>
    <x v="127"/>
    <x v="11"/>
    <x v="18"/>
    <x v="18"/>
    <x v="7"/>
    <x v="2"/>
    <x v="1"/>
    <x v="5"/>
    <s v="500-999Em"/>
    <x v="11"/>
    <x v="4"/>
    <n v="1026679.1"/>
  </r>
  <r>
    <s v="KL4313WAUT8"/>
    <x v="128"/>
    <x v="11"/>
    <x v="18"/>
    <x v="18"/>
    <x v="7"/>
    <x v="2"/>
    <x v="1"/>
    <x v="5"/>
    <s v="500-999Em"/>
    <x v="2"/>
    <x v="3"/>
    <n v="1056684.1000000001"/>
  </r>
  <r>
    <s v="KL4313WAYR8"/>
    <x v="130"/>
    <x v="11"/>
    <x v="18"/>
    <x v="18"/>
    <x v="7"/>
    <x v="2"/>
    <x v="1"/>
    <x v="1"/>
    <s v="5000Em"/>
    <x v="2"/>
    <x v="4"/>
    <n v="1063914.6000000001"/>
  </r>
  <r>
    <s v="KL4313WAPTH"/>
    <x v="123"/>
    <x v="11"/>
    <x v="18"/>
    <x v="18"/>
    <x v="7"/>
    <x v="2"/>
    <x v="1"/>
    <x v="10"/>
    <s v="25-49User"/>
    <x v="11"/>
    <x v="3"/>
    <n v="1067252"/>
  </r>
  <r>
    <s v="KL4313WAVXH"/>
    <x v="129"/>
    <x v="11"/>
    <x v="18"/>
    <x v="18"/>
    <x v="7"/>
    <x v="2"/>
    <x v="1"/>
    <x v="4"/>
    <s v="1000-1499Em"/>
    <x v="11"/>
    <x v="5"/>
    <n v="1072591.2"/>
  </r>
  <r>
    <s v="KL4313WARD8"/>
    <x v="124"/>
    <x v="11"/>
    <x v="18"/>
    <x v="18"/>
    <x v="7"/>
    <x v="2"/>
    <x v="1"/>
    <x v="7"/>
    <s v="100-149Em"/>
    <x v="2"/>
    <x v="2"/>
    <n v="1078131.5"/>
  </r>
  <r>
    <s v="KL4313WASD8"/>
    <x v="124"/>
    <x v="11"/>
    <x v="18"/>
    <x v="18"/>
    <x v="7"/>
    <x v="2"/>
    <x v="1"/>
    <x v="8"/>
    <s v="150-249Em"/>
    <x v="2"/>
    <x v="2"/>
    <n v="1078131.5"/>
  </r>
  <r>
    <s v="KL4313WARR9"/>
    <x v="125"/>
    <x v="11"/>
    <x v="18"/>
    <x v="18"/>
    <x v="7"/>
    <x v="2"/>
    <x v="1"/>
    <x v="7"/>
    <s v="100-149Em"/>
    <x v="1"/>
    <x v="4"/>
    <n v="1099461.3"/>
  </r>
  <r>
    <s v="KL4313WASR9"/>
    <x v="125"/>
    <x v="11"/>
    <x v="18"/>
    <x v="18"/>
    <x v="7"/>
    <x v="2"/>
    <x v="1"/>
    <x v="8"/>
    <s v="150-249Em"/>
    <x v="1"/>
    <x v="4"/>
    <n v="1099461.3"/>
  </r>
  <r>
    <s v="KL4313WATX9"/>
    <x v="126"/>
    <x v="11"/>
    <x v="18"/>
    <x v="18"/>
    <x v="7"/>
    <x v="2"/>
    <x v="1"/>
    <x v="6"/>
    <s v="250-499Em"/>
    <x v="1"/>
    <x v="5"/>
    <n v="1124393"/>
  </r>
  <r>
    <s v="KL4313WATRH"/>
    <x v="127"/>
    <x v="11"/>
    <x v="18"/>
    <x v="18"/>
    <x v="7"/>
    <x v="2"/>
    <x v="1"/>
    <x v="6"/>
    <s v="250-499Em"/>
    <x v="11"/>
    <x v="4"/>
    <n v="1170306.1000000001"/>
  </r>
  <r>
    <s v="KL4313WAXR8"/>
    <x v="130"/>
    <x v="11"/>
    <x v="18"/>
    <x v="18"/>
    <x v="7"/>
    <x v="2"/>
    <x v="1"/>
    <x v="2"/>
    <s v="2500-4999Em"/>
    <x v="2"/>
    <x v="4"/>
    <n v="1170306.1000000001"/>
  </r>
  <r>
    <s v="KL4313WAUXH"/>
    <x v="129"/>
    <x v="11"/>
    <x v="18"/>
    <x v="18"/>
    <x v="7"/>
    <x v="2"/>
    <x v="1"/>
    <x v="5"/>
    <s v="500-999Em"/>
    <x v="11"/>
    <x v="5"/>
    <n v="1176195.5"/>
  </r>
  <r>
    <s v="KL4313WATT8"/>
    <x v="128"/>
    <x v="11"/>
    <x v="18"/>
    <x v="18"/>
    <x v="7"/>
    <x v="2"/>
    <x v="1"/>
    <x v="6"/>
    <s v="250-499Em"/>
    <x v="2"/>
    <x v="3"/>
    <n v="1181565"/>
  </r>
  <r>
    <s v="KL4313WAKTH"/>
    <x v="123"/>
    <x v="11"/>
    <x v="18"/>
    <x v="18"/>
    <x v="7"/>
    <x v="2"/>
    <x v="1"/>
    <x v="0"/>
    <s v="10-14User"/>
    <x v="11"/>
    <x v="3"/>
    <n v="1183486.2"/>
  </r>
  <r>
    <s v="KL4313WAMTH"/>
    <x v="123"/>
    <x v="11"/>
    <x v="18"/>
    <x v="18"/>
    <x v="7"/>
    <x v="2"/>
    <x v="1"/>
    <x v="12"/>
    <s v="15-19User"/>
    <x v="11"/>
    <x v="3"/>
    <n v="1183486.2"/>
  </r>
  <r>
    <s v="KL4313WANTH"/>
    <x v="123"/>
    <x v="11"/>
    <x v="18"/>
    <x v="18"/>
    <x v="7"/>
    <x v="2"/>
    <x v="1"/>
    <x v="13"/>
    <s v="20-24User"/>
    <x v="11"/>
    <x v="3"/>
    <n v="1183486.2"/>
  </r>
  <r>
    <s v="KL4313WAQD8"/>
    <x v="124"/>
    <x v="11"/>
    <x v="18"/>
    <x v="18"/>
    <x v="7"/>
    <x v="2"/>
    <x v="1"/>
    <x v="9"/>
    <s v="50-99Em"/>
    <x v="2"/>
    <x v="2"/>
    <n v="1192993"/>
  </r>
  <r>
    <s v="KL4313WAQR9"/>
    <x v="125"/>
    <x v="11"/>
    <x v="18"/>
    <x v="18"/>
    <x v="7"/>
    <x v="2"/>
    <x v="1"/>
    <x v="9"/>
    <s v="50-99Em"/>
    <x v="1"/>
    <x v="4"/>
    <n v="1216595.3"/>
  </r>
  <r>
    <s v="KL4313WAYX8"/>
    <x v="131"/>
    <x v="11"/>
    <x v="18"/>
    <x v="18"/>
    <x v="7"/>
    <x v="2"/>
    <x v="1"/>
    <x v="1"/>
    <s v="5000Em"/>
    <x v="2"/>
    <x v="5"/>
    <n v="1218853.6000000001"/>
  </r>
  <r>
    <s v="KL4313WARX9"/>
    <x v="126"/>
    <x v="11"/>
    <x v="18"/>
    <x v="18"/>
    <x v="7"/>
    <x v="2"/>
    <x v="1"/>
    <x v="7"/>
    <s v="100-149Em"/>
    <x v="1"/>
    <x v="5"/>
    <n v="1258466.3"/>
  </r>
  <r>
    <s v="KL4313WASX9"/>
    <x v="126"/>
    <x v="11"/>
    <x v="18"/>
    <x v="18"/>
    <x v="7"/>
    <x v="2"/>
    <x v="1"/>
    <x v="8"/>
    <s v="150-249Em"/>
    <x v="1"/>
    <x v="5"/>
    <n v="1258466.3"/>
  </r>
  <r>
    <s v="KL4313WARRH"/>
    <x v="127"/>
    <x v="11"/>
    <x v="18"/>
    <x v="18"/>
    <x v="7"/>
    <x v="2"/>
    <x v="1"/>
    <x v="7"/>
    <s v="100-149Em"/>
    <x v="11"/>
    <x v="4"/>
    <n v="1287337"/>
  </r>
  <r>
    <s v="KL4313WASRH"/>
    <x v="127"/>
    <x v="11"/>
    <x v="18"/>
    <x v="18"/>
    <x v="7"/>
    <x v="2"/>
    <x v="1"/>
    <x v="8"/>
    <s v="150-249Em"/>
    <x v="11"/>
    <x v="4"/>
    <n v="1287337"/>
  </r>
  <r>
    <s v="KL4313WAWR8"/>
    <x v="130"/>
    <x v="11"/>
    <x v="18"/>
    <x v="18"/>
    <x v="7"/>
    <x v="2"/>
    <x v="1"/>
    <x v="3"/>
    <s v="1500-2499Em"/>
    <x v="2"/>
    <x v="4"/>
    <n v="1305713.3"/>
  </r>
  <r>
    <s v="KL4313WART8"/>
    <x v="128"/>
    <x v="11"/>
    <x v="18"/>
    <x v="18"/>
    <x v="7"/>
    <x v="2"/>
    <x v="1"/>
    <x v="7"/>
    <s v="100-149Em"/>
    <x v="2"/>
    <x v="3"/>
    <n v="1322456.2"/>
  </r>
  <r>
    <s v="KL4313WAST8"/>
    <x v="128"/>
    <x v="11"/>
    <x v="18"/>
    <x v="18"/>
    <x v="7"/>
    <x v="2"/>
    <x v="1"/>
    <x v="8"/>
    <s v="150-249Em"/>
    <x v="2"/>
    <x v="3"/>
    <n v="1322456.2"/>
  </r>
  <r>
    <s v="KL4313WAPD8"/>
    <x v="124"/>
    <x v="11"/>
    <x v="18"/>
    <x v="18"/>
    <x v="7"/>
    <x v="2"/>
    <x v="1"/>
    <x v="10"/>
    <s v="25-49Em"/>
    <x v="2"/>
    <x v="2"/>
    <n v="1336569.7"/>
  </r>
  <r>
    <s v="KL4313WATXH"/>
    <x v="129"/>
    <x v="11"/>
    <x v="18"/>
    <x v="18"/>
    <x v="7"/>
    <x v="2"/>
    <x v="1"/>
    <x v="6"/>
    <s v="250-499Em"/>
    <x v="11"/>
    <x v="5"/>
    <n v="1340739"/>
  </r>
  <r>
    <s v="KL4313WAXX8"/>
    <x v="131"/>
    <x v="11"/>
    <x v="18"/>
    <x v="18"/>
    <x v="7"/>
    <x v="2"/>
    <x v="1"/>
    <x v="2"/>
    <s v="2500-4999Em"/>
    <x v="2"/>
    <x v="5"/>
    <n v="1340739"/>
  </r>
  <r>
    <s v="KL4313WAPR9"/>
    <x v="125"/>
    <x v="11"/>
    <x v="18"/>
    <x v="18"/>
    <x v="7"/>
    <x v="2"/>
    <x v="1"/>
    <x v="10"/>
    <s v="25-49Em"/>
    <x v="1"/>
    <x v="4"/>
    <n v="1363012.6"/>
  </r>
  <r>
    <s v="KL4313WAQX9"/>
    <x v="126"/>
    <x v="11"/>
    <x v="18"/>
    <x v="18"/>
    <x v="7"/>
    <x v="2"/>
    <x v="1"/>
    <x v="9"/>
    <s v="50-99Em"/>
    <x v="1"/>
    <x v="5"/>
    <n v="1392540.3"/>
  </r>
  <r>
    <s v="KL4313WAVR8"/>
    <x v="130"/>
    <x v="11"/>
    <x v="18"/>
    <x v="18"/>
    <x v="7"/>
    <x v="2"/>
    <x v="1"/>
    <x v="4"/>
    <s v="1000-1499Em"/>
    <x v="2"/>
    <x v="4"/>
    <n v="1436284.7"/>
  </r>
  <r>
    <s v="KL4313WAQRH"/>
    <x v="127"/>
    <x v="11"/>
    <x v="18"/>
    <x v="18"/>
    <x v="7"/>
    <x v="2"/>
    <x v="1"/>
    <x v="9"/>
    <s v="50-99Em"/>
    <x v="11"/>
    <x v="4"/>
    <n v="1462884.1"/>
  </r>
  <r>
    <s v="KL4313WAQT8"/>
    <x v="128"/>
    <x v="11"/>
    <x v="18"/>
    <x v="18"/>
    <x v="7"/>
    <x v="2"/>
    <x v="1"/>
    <x v="9"/>
    <s v="50-99Em"/>
    <x v="2"/>
    <x v="3"/>
    <n v="1463347.4"/>
  </r>
  <r>
    <s v="KL4313WARXH"/>
    <x v="129"/>
    <x v="11"/>
    <x v="18"/>
    <x v="18"/>
    <x v="7"/>
    <x v="2"/>
    <x v="1"/>
    <x v="7"/>
    <s v="100-149Em"/>
    <x v="11"/>
    <x v="5"/>
    <n v="1474813"/>
  </r>
  <r>
    <s v="KL4313WASXH"/>
    <x v="129"/>
    <x v="11"/>
    <x v="18"/>
    <x v="18"/>
    <x v="7"/>
    <x v="2"/>
    <x v="1"/>
    <x v="8"/>
    <s v="150-249Em"/>
    <x v="11"/>
    <x v="5"/>
    <n v="1474813"/>
  </r>
  <r>
    <s v="KL4313WAKD8"/>
    <x v="124"/>
    <x v="11"/>
    <x v="18"/>
    <x v="18"/>
    <x v="7"/>
    <x v="2"/>
    <x v="1"/>
    <x v="0"/>
    <s v="10-14Em"/>
    <x v="2"/>
    <x v="2"/>
    <n v="1480146.6"/>
  </r>
  <r>
    <s v="KL4313WAMD8"/>
    <x v="124"/>
    <x v="11"/>
    <x v="18"/>
    <x v="18"/>
    <x v="7"/>
    <x v="2"/>
    <x v="1"/>
    <x v="12"/>
    <s v="15-19Em"/>
    <x v="2"/>
    <x v="2"/>
    <n v="1480146.6"/>
  </r>
  <r>
    <s v="KL4313WAND8"/>
    <x v="124"/>
    <x v="11"/>
    <x v="18"/>
    <x v="18"/>
    <x v="7"/>
    <x v="2"/>
    <x v="1"/>
    <x v="13"/>
    <s v="20-24Em"/>
    <x v="2"/>
    <x v="2"/>
    <n v="1480146.6"/>
  </r>
  <r>
    <s v="KL4313WAWX8"/>
    <x v="131"/>
    <x v="11"/>
    <x v="18"/>
    <x v="18"/>
    <x v="7"/>
    <x v="2"/>
    <x v="1"/>
    <x v="3"/>
    <s v="1500-2499Em"/>
    <x v="2"/>
    <x v="5"/>
    <n v="1495866"/>
  </r>
  <r>
    <s v="KL4313WAKR9"/>
    <x v="125"/>
    <x v="11"/>
    <x v="18"/>
    <x v="18"/>
    <x v="7"/>
    <x v="2"/>
    <x v="1"/>
    <x v="0"/>
    <s v="10-14Em"/>
    <x v="1"/>
    <x v="4"/>
    <n v="1509430"/>
  </r>
  <r>
    <s v="KL4313WAMR9"/>
    <x v="125"/>
    <x v="11"/>
    <x v="18"/>
    <x v="18"/>
    <x v="7"/>
    <x v="2"/>
    <x v="1"/>
    <x v="12"/>
    <s v="15-19Em"/>
    <x v="1"/>
    <x v="4"/>
    <n v="1509430"/>
  </r>
  <r>
    <s v="KL4313WANR9"/>
    <x v="125"/>
    <x v="11"/>
    <x v="18"/>
    <x v="18"/>
    <x v="7"/>
    <x v="2"/>
    <x v="1"/>
    <x v="13"/>
    <s v="20-24Em"/>
    <x v="1"/>
    <x v="4"/>
    <n v="1509430"/>
  </r>
  <r>
    <s v="KL4313WAPX9"/>
    <x v="126"/>
    <x v="11"/>
    <x v="18"/>
    <x v="18"/>
    <x v="7"/>
    <x v="2"/>
    <x v="1"/>
    <x v="10"/>
    <s v="25-49Em"/>
    <x v="1"/>
    <x v="5"/>
    <n v="1560132.6"/>
  </r>
  <r>
    <s v="KL4313WAUR8"/>
    <x v="130"/>
    <x v="11"/>
    <x v="18"/>
    <x v="18"/>
    <x v="7"/>
    <x v="2"/>
    <x v="1"/>
    <x v="5"/>
    <s v="500-999Em"/>
    <x v="2"/>
    <x v="4"/>
    <n v="1595871.9"/>
  </r>
  <r>
    <s v="KL4313WAPRH"/>
    <x v="127"/>
    <x v="11"/>
    <x v="18"/>
    <x v="18"/>
    <x v="7"/>
    <x v="2"/>
    <x v="1"/>
    <x v="10"/>
    <s v="25-49Em"/>
    <x v="11"/>
    <x v="4"/>
    <n v="1611832"/>
  </r>
  <r>
    <s v="KL4313WAPT8"/>
    <x v="128"/>
    <x v="11"/>
    <x v="18"/>
    <x v="18"/>
    <x v="7"/>
    <x v="2"/>
    <x v="1"/>
    <x v="10"/>
    <s v="25-49Em"/>
    <x v="2"/>
    <x v="3"/>
    <n v="1639461.5"/>
  </r>
  <r>
    <s v="KL4313WAVX8"/>
    <x v="131"/>
    <x v="11"/>
    <x v="18"/>
    <x v="18"/>
    <x v="7"/>
    <x v="2"/>
    <x v="1"/>
    <x v="4"/>
    <s v="1000-1499Em"/>
    <x v="2"/>
    <x v="5"/>
    <n v="1645452.4"/>
  </r>
  <r>
    <s v="KL4313WAQXH"/>
    <x v="129"/>
    <x v="11"/>
    <x v="18"/>
    <x v="18"/>
    <x v="7"/>
    <x v="2"/>
    <x v="1"/>
    <x v="9"/>
    <s v="50-99Em"/>
    <x v="11"/>
    <x v="5"/>
    <n v="1675925.5"/>
  </r>
  <r>
    <s v="KL4313WAKX9"/>
    <x v="126"/>
    <x v="11"/>
    <x v="18"/>
    <x v="18"/>
    <x v="7"/>
    <x v="2"/>
    <x v="1"/>
    <x v="0"/>
    <s v="10-14Em"/>
    <x v="1"/>
    <x v="5"/>
    <n v="1727725"/>
  </r>
  <r>
    <s v="KL4313WAMX9"/>
    <x v="126"/>
    <x v="11"/>
    <x v="18"/>
    <x v="18"/>
    <x v="7"/>
    <x v="2"/>
    <x v="1"/>
    <x v="12"/>
    <s v="15-19Em"/>
    <x v="1"/>
    <x v="5"/>
    <n v="1727725"/>
  </r>
  <r>
    <s v="KL4313WANX9"/>
    <x v="126"/>
    <x v="11"/>
    <x v="18"/>
    <x v="18"/>
    <x v="7"/>
    <x v="2"/>
    <x v="1"/>
    <x v="13"/>
    <s v="20-24Em"/>
    <x v="1"/>
    <x v="5"/>
    <n v="1727725"/>
  </r>
  <r>
    <s v="KL4313WATR8"/>
    <x v="130"/>
    <x v="11"/>
    <x v="18"/>
    <x v="18"/>
    <x v="7"/>
    <x v="2"/>
    <x v="1"/>
    <x v="6"/>
    <s v="250-499Em"/>
    <x v="2"/>
    <x v="4"/>
    <n v="1784475"/>
  </r>
  <r>
    <s v="KL4313WAKRH"/>
    <x v="127"/>
    <x v="11"/>
    <x v="18"/>
    <x v="18"/>
    <x v="7"/>
    <x v="2"/>
    <x v="1"/>
    <x v="0"/>
    <s v="10-14Em"/>
    <x v="11"/>
    <x v="4"/>
    <n v="1787376.6"/>
  </r>
  <r>
    <s v="KL4313WAMRH"/>
    <x v="127"/>
    <x v="11"/>
    <x v="18"/>
    <x v="18"/>
    <x v="7"/>
    <x v="2"/>
    <x v="1"/>
    <x v="12"/>
    <s v="15-19Em"/>
    <x v="11"/>
    <x v="4"/>
    <n v="1787376.6"/>
  </r>
  <r>
    <s v="KL4313WANRH"/>
    <x v="127"/>
    <x v="11"/>
    <x v="18"/>
    <x v="18"/>
    <x v="7"/>
    <x v="2"/>
    <x v="1"/>
    <x v="13"/>
    <s v="20-24Em"/>
    <x v="11"/>
    <x v="4"/>
    <n v="1787376.6"/>
  </r>
  <r>
    <s v="KL4313WAKT8"/>
    <x v="128"/>
    <x v="11"/>
    <x v="18"/>
    <x v="18"/>
    <x v="7"/>
    <x v="2"/>
    <x v="1"/>
    <x v="0"/>
    <s v="10-14Em"/>
    <x v="2"/>
    <x v="3"/>
    <n v="1815575.4"/>
  </r>
  <r>
    <s v="KL4313WAMT8"/>
    <x v="128"/>
    <x v="11"/>
    <x v="18"/>
    <x v="18"/>
    <x v="7"/>
    <x v="2"/>
    <x v="1"/>
    <x v="12"/>
    <s v="15-19Em"/>
    <x v="2"/>
    <x v="3"/>
    <n v="1815575.4"/>
  </r>
  <r>
    <s v="KL4313WANT8"/>
    <x v="128"/>
    <x v="11"/>
    <x v="18"/>
    <x v="18"/>
    <x v="7"/>
    <x v="2"/>
    <x v="1"/>
    <x v="13"/>
    <s v="20-24Em"/>
    <x v="2"/>
    <x v="3"/>
    <n v="1815575.4"/>
  </r>
  <r>
    <s v="KL4313WAUX8"/>
    <x v="131"/>
    <x v="11"/>
    <x v="18"/>
    <x v="18"/>
    <x v="7"/>
    <x v="2"/>
    <x v="1"/>
    <x v="5"/>
    <s v="500-999Em"/>
    <x v="2"/>
    <x v="5"/>
    <n v="1828280.4"/>
  </r>
  <r>
    <s v="KL4313WAPXH"/>
    <x v="129"/>
    <x v="11"/>
    <x v="18"/>
    <x v="18"/>
    <x v="7"/>
    <x v="2"/>
    <x v="1"/>
    <x v="10"/>
    <s v="25-49Em"/>
    <x v="11"/>
    <x v="5"/>
    <n v="1846565.1"/>
  </r>
  <r>
    <s v="KL4313WARR8"/>
    <x v="130"/>
    <x v="11"/>
    <x v="18"/>
    <x v="18"/>
    <x v="7"/>
    <x v="2"/>
    <x v="1"/>
    <x v="7"/>
    <s v="100-149Em"/>
    <x v="2"/>
    <x v="4"/>
    <n v="1997258"/>
  </r>
  <r>
    <s v="KL4313WASR8"/>
    <x v="130"/>
    <x v="11"/>
    <x v="18"/>
    <x v="18"/>
    <x v="7"/>
    <x v="2"/>
    <x v="1"/>
    <x v="8"/>
    <s v="150-249Em"/>
    <x v="2"/>
    <x v="4"/>
    <n v="1997258"/>
  </r>
  <r>
    <s v="KL4313WATX8"/>
    <x v="131"/>
    <x v="11"/>
    <x v="18"/>
    <x v="18"/>
    <x v="7"/>
    <x v="2"/>
    <x v="1"/>
    <x v="6"/>
    <s v="250-499Em"/>
    <x v="2"/>
    <x v="5"/>
    <n v="2044350"/>
  </r>
  <r>
    <s v="KL4313WAKXH"/>
    <x v="129"/>
    <x v="11"/>
    <x v="18"/>
    <x v="18"/>
    <x v="7"/>
    <x v="2"/>
    <x v="1"/>
    <x v="0"/>
    <s v="10-14Em"/>
    <x v="11"/>
    <x v="5"/>
    <n v="2047674.1"/>
  </r>
  <r>
    <s v="KL4313WAMXH"/>
    <x v="129"/>
    <x v="11"/>
    <x v="18"/>
    <x v="18"/>
    <x v="7"/>
    <x v="2"/>
    <x v="1"/>
    <x v="12"/>
    <s v="15-19Em"/>
    <x v="11"/>
    <x v="5"/>
    <n v="2047674.1"/>
  </r>
  <r>
    <s v="KL4313WANXH"/>
    <x v="129"/>
    <x v="11"/>
    <x v="18"/>
    <x v="18"/>
    <x v="7"/>
    <x v="2"/>
    <x v="1"/>
    <x v="13"/>
    <s v="20-24Em"/>
    <x v="11"/>
    <x v="5"/>
    <n v="2047674.1"/>
  </r>
  <r>
    <s v="KL4313WAQR8"/>
    <x v="130"/>
    <x v="11"/>
    <x v="18"/>
    <x v="18"/>
    <x v="7"/>
    <x v="2"/>
    <x v="1"/>
    <x v="9"/>
    <s v="50-99Em"/>
    <x v="2"/>
    <x v="4"/>
    <n v="2210041"/>
  </r>
  <r>
    <s v="KL4313WARX8"/>
    <x v="131"/>
    <x v="11"/>
    <x v="18"/>
    <x v="18"/>
    <x v="7"/>
    <x v="2"/>
    <x v="1"/>
    <x v="7"/>
    <s v="100-149Em"/>
    <x v="2"/>
    <x v="5"/>
    <n v="2288120.7000000002"/>
  </r>
  <r>
    <s v="KL4313WASX8"/>
    <x v="131"/>
    <x v="11"/>
    <x v="18"/>
    <x v="18"/>
    <x v="7"/>
    <x v="2"/>
    <x v="1"/>
    <x v="8"/>
    <s v="150-249Em"/>
    <x v="2"/>
    <x v="5"/>
    <n v="2288120.7000000002"/>
  </r>
  <r>
    <s v="KL4313WAPR8"/>
    <x v="130"/>
    <x v="11"/>
    <x v="18"/>
    <x v="18"/>
    <x v="7"/>
    <x v="2"/>
    <x v="1"/>
    <x v="10"/>
    <s v="25-49Em"/>
    <x v="2"/>
    <x v="4"/>
    <n v="2476019.5"/>
  </r>
  <r>
    <s v="KL4313WAQX8"/>
    <x v="131"/>
    <x v="11"/>
    <x v="18"/>
    <x v="18"/>
    <x v="7"/>
    <x v="2"/>
    <x v="1"/>
    <x v="9"/>
    <s v="50-99Em"/>
    <x v="2"/>
    <x v="5"/>
    <n v="2531891.5"/>
  </r>
  <r>
    <s v="KL4313WAKR8"/>
    <x v="130"/>
    <x v="11"/>
    <x v="18"/>
    <x v="18"/>
    <x v="7"/>
    <x v="2"/>
    <x v="1"/>
    <x v="0"/>
    <s v="10-14Em"/>
    <x v="2"/>
    <x v="4"/>
    <n v="2741998.2"/>
  </r>
  <r>
    <s v="KL4313WAMR8"/>
    <x v="130"/>
    <x v="11"/>
    <x v="18"/>
    <x v="18"/>
    <x v="7"/>
    <x v="2"/>
    <x v="1"/>
    <x v="12"/>
    <s v="15-19Em"/>
    <x v="2"/>
    <x v="4"/>
    <n v="2741998.2"/>
  </r>
  <r>
    <s v="KL4313WANR8"/>
    <x v="130"/>
    <x v="11"/>
    <x v="18"/>
    <x v="18"/>
    <x v="7"/>
    <x v="2"/>
    <x v="1"/>
    <x v="13"/>
    <s v="20-24Em"/>
    <x v="2"/>
    <x v="4"/>
    <n v="2741998.2"/>
  </r>
  <r>
    <s v="KL4313WAPX8"/>
    <x v="131"/>
    <x v="11"/>
    <x v="18"/>
    <x v="18"/>
    <x v="7"/>
    <x v="2"/>
    <x v="1"/>
    <x v="10"/>
    <s v="25-49Em"/>
    <x v="2"/>
    <x v="5"/>
    <n v="2836604.9"/>
  </r>
  <r>
    <s v="KL4313WAKX8"/>
    <x v="131"/>
    <x v="11"/>
    <x v="18"/>
    <x v="18"/>
    <x v="7"/>
    <x v="2"/>
    <x v="1"/>
    <x v="0"/>
    <s v="10-14Em"/>
    <x v="2"/>
    <x v="5"/>
    <n v="3141318.3"/>
  </r>
  <r>
    <s v="KL4313WAMX8"/>
    <x v="131"/>
    <x v="11"/>
    <x v="18"/>
    <x v="18"/>
    <x v="7"/>
    <x v="2"/>
    <x v="1"/>
    <x v="12"/>
    <s v="15-19Em"/>
    <x v="2"/>
    <x v="5"/>
    <n v="3141318.3"/>
  </r>
  <r>
    <s v="KL4313WANX8"/>
    <x v="131"/>
    <x v="11"/>
    <x v="18"/>
    <x v="18"/>
    <x v="7"/>
    <x v="2"/>
    <x v="1"/>
    <x v="13"/>
    <s v="20-24Em"/>
    <x v="2"/>
    <x v="5"/>
    <n v="3141318.3"/>
  </r>
  <r>
    <s v="KL4319WAYF9"/>
    <x v="132"/>
    <x v="12"/>
    <x v="19"/>
    <x v="19"/>
    <x v="7"/>
    <x v="4"/>
    <x v="1"/>
    <x v="1"/>
    <s v="5000+Em"/>
    <x v="1"/>
    <x v="1"/>
    <n v="271646"/>
  </r>
  <r>
    <s v="KL4319WAXF9"/>
    <x v="132"/>
    <x v="12"/>
    <x v="19"/>
    <x v="19"/>
    <x v="7"/>
    <x v="4"/>
    <x v="1"/>
    <x v="2"/>
    <s v="2500-4999Em"/>
    <x v="1"/>
    <x v="1"/>
    <n v="298811"/>
  </r>
  <r>
    <s v="KL4319WAWF9"/>
    <x v="132"/>
    <x v="12"/>
    <x v="19"/>
    <x v="19"/>
    <x v="7"/>
    <x v="4"/>
    <x v="1"/>
    <x v="3"/>
    <s v="1500-2499Em"/>
    <x v="1"/>
    <x v="1"/>
    <n v="333384"/>
  </r>
  <r>
    <s v="KL4319WAYFH"/>
    <x v="133"/>
    <x v="12"/>
    <x v="19"/>
    <x v="19"/>
    <x v="7"/>
    <x v="4"/>
    <x v="1"/>
    <x v="1"/>
    <s v="5000+Em"/>
    <x v="11"/>
    <x v="1"/>
    <n v="353430"/>
  </r>
  <r>
    <s v="KL4319WAVF9"/>
    <x v="132"/>
    <x v="12"/>
    <x v="19"/>
    <x v="19"/>
    <x v="7"/>
    <x v="4"/>
    <x v="1"/>
    <x v="4"/>
    <s v="1000-1499Em"/>
    <x v="1"/>
    <x v="1"/>
    <n v="366722"/>
  </r>
  <r>
    <s v="KL4319WAXFH"/>
    <x v="133"/>
    <x v="12"/>
    <x v="19"/>
    <x v="19"/>
    <x v="7"/>
    <x v="4"/>
    <x v="1"/>
    <x v="2"/>
    <s v="2500-4999Em"/>
    <x v="11"/>
    <x v="1"/>
    <n v="388080"/>
  </r>
  <r>
    <s v="KL4319WAUF9"/>
    <x v="132"/>
    <x v="12"/>
    <x v="19"/>
    <x v="19"/>
    <x v="7"/>
    <x v="4"/>
    <x v="1"/>
    <x v="5"/>
    <s v="500-999Em"/>
    <x v="1"/>
    <x v="1"/>
    <n v="407469"/>
  </r>
  <r>
    <s v="KL4319WAYD9"/>
    <x v="134"/>
    <x v="12"/>
    <x v="19"/>
    <x v="19"/>
    <x v="7"/>
    <x v="4"/>
    <x v="1"/>
    <x v="1"/>
    <s v="5000+Em"/>
    <x v="1"/>
    <x v="2"/>
    <n v="420614"/>
  </r>
  <r>
    <s v="KL4319WAWFH"/>
    <x v="133"/>
    <x v="12"/>
    <x v="19"/>
    <x v="19"/>
    <x v="7"/>
    <x v="4"/>
    <x v="1"/>
    <x v="3"/>
    <s v="1500-2499Em"/>
    <x v="11"/>
    <x v="1"/>
    <n v="434280"/>
  </r>
  <r>
    <s v="KL4319WATF9"/>
    <x v="132"/>
    <x v="12"/>
    <x v="19"/>
    <x v="19"/>
    <x v="7"/>
    <x v="4"/>
    <x v="1"/>
    <x v="6"/>
    <s v="250-499Em"/>
    <x v="1"/>
    <x v="1"/>
    <n v="455624"/>
  </r>
  <r>
    <s v="KL4319WAXD9"/>
    <x v="134"/>
    <x v="12"/>
    <x v="19"/>
    <x v="19"/>
    <x v="7"/>
    <x v="4"/>
    <x v="1"/>
    <x v="2"/>
    <s v="2500-4999Em"/>
    <x v="1"/>
    <x v="2"/>
    <n v="462674"/>
  </r>
  <r>
    <s v="KL4319WAVFH"/>
    <x v="133"/>
    <x v="12"/>
    <x v="19"/>
    <x v="19"/>
    <x v="7"/>
    <x v="4"/>
    <x v="1"/>
    <x v="4"/>
    <s v="1000-1499Em"/>
    <x v="11"/>
    <x v="1"/>
    <n v="478170"/>
  </r>
  <r>
    <s v="KL4319WAYF8"/>
    <x v="135"/>
    <x v="12"/>
    <x v="19"/>
    <x v="19"/>
    <x v="7"/>
    <x v="4"/>
    <x v="1"/>
    <x v="1"/>
    <s v="5000+Em"/>
    <x v="2"/>
    <x v="1"/>
    <n v="495495"/>
  </r>
  <r>
    <s v="KL4319WARF9"/>
    <x v="132"/>
    <x v="12"/>
    <x v="19"/>
    <x v="19"/>
    <x v="7"/>
    <x v="4"/>
    <x v="1"/>
    <x v="7"/>
    <s v="100-149Em"/>
    <x v="1"/>
    <x v="1"/>
    <n v="509953"/>
  </r>
  <r>
    <s v="KL4319WASF9"/>
    <x v="132"/>
    <x v="12"/>
    <x v="19"/>
    <x v="19"/>
    <x v="7"/>
    <x v="4"/>
    <x v="1"/>
    <x v="8"/>
    <s v="150-249Em"/>
    <x v="1"/>
    <x v="1"/>
    <n v="509953"/>
  </r>
  <r>
    <s v="KL4319WAWD9"/>
    <x v="134"/>
    <x v="12"/>
    <x v="19"/>
    <x v="19"/>
    <x v="7"/>
    <x v="4"/>
    <x v="1"/>
    <x v="3"/>
    <s v="1500-2499Em"/>
    <x v="1"/>
    <x v="2"/>
    <n v="516207"/>
  </r>
  <r>
    <s v="KL4319WAYT9"/>
    <x v="136"/>
    <x v="12"/>
    <x v="19"/>
    <x v="19"/>
    <x v="7"/>
    <x v="4"/>
    <x v="1"/>
    <x v="1"/>
    <s v="5000+Em"/>
    <x v="1"/>
    <x v="3"/>
    <n v="521783"/>
  </r>
  <r>
    <s v="KL4319WAUFH"/>
    <x v="133"/>
    <x v="12"/>
    <x v="19"/>
    <x v="19"/>
    <x v="7"/>
    <x v="4"/>
    <x v="1"/>
    <x v="5"/>
    <s v="500-999Em"/>
    <x v="11"/>
    <x v="1"/>
    <n v="531300"/>
  </r>
  <r>
    <s v="KL4319WAYDH"/>
    <x v="137"/>
    <x v="12"/>
    <x v="19"/>
    <x v="19"/>
    <x v="7"/>
    <x v="4"/>
    <x v="1"/>
    <x v="1"/>
    <s v="5000+Em"/>
    <x v="11"/>
    <x v="2"/>
    <n v="531300"/>
  </r>
  <r>
    <s v="KL4319WAXF8"/>
    <x v="135"/>
    <x v="12"/>
    <x v="19"/>
    <x v="19"/>
    <x v="7"/>
    <x v="4"/>
    <x v="1"/>
    <x v="2"/>
    <s v="2500-4999Em"/>
    <x v="2"/>
    <x v="1"/>
    <n v="545045"/>
  </r>
  <r>
    <s v="KL4319WAQF9"/>
    <x v="132"/>
    <x v="12"/>
    <x v="19"/>
    <x v="19"/>
    <x v="7"/>
    <x v="4"/>
    <x v="1"/>
    <x v="9"/>
    <s v="50-99Em"/>
    <x v="1"/>
    <x v="1"/>
    <n v="564282"/>
  </r>
  <r>
    <s v="KL4319WAVD9"/>
    <x v="134"/>
    <x v="12"/>
    <x v="19"/>
    <x v="19"/>
    <x v="7"/>
    <x v="4"/>
    <x v="1"/>
    <x v="4"/>
    <s v="1000-1499Em"/>
    <x v="1"/>
    <x v="2"/>
    <n v="567828"/>
  </r>
  <r>
    <s v="KL4319WAXT9"/>
    <x v="136"/>
    <x v="12"/>
    <x v="19"/>
    <x v="19"/>
    <x v="7"/>
    <x v="4"/>
    <x v="1"/>
    <x v="2"/>
    <s v="2500-4999Em"/>
    <x v="1"/>
    <x v="3"/>
    <n v="573961"/>
  </r>
  <r>
    <s v="KL4319WAXDH"/>
    <x v="137"/>
    <x v="12"/>
    <x v="19"/>
    <x v="19"/>
    <x v="7"/>
    <x v="4"/>
    <x v="1"/>
    <x v="2"/>
    <s v="2500-4999Em"/>
    <x v="11"/>
    <x v="2"/>
    <n v="584430"/>
  </r>
  <r>
    <s v="KL4319WATFH"/>
    <x v="133"/>
    <x v="12"/>
    <x v="19"/>
    <x v="19"/>
    <x v="7"/>
    <x v="4"/>
    <x v="1"/>
    <x v="6"/>
    <s v="250-499Em"/>
    <x v="11"/>
    <x v="1"/>
    <n v="593670"/>
  </r>
  <r>
    <s v="KL4319WAWF8"/>
    <x v="135"/>
    <x v="12"/>
    <x v="19"/>
    <x v="19"/>
    <x v="7"/>
    <x v="4"/>
    <x v="1"/>
    <x v="3"/>
    <s v="1500-2499Em"/>
    <x v="2"/>
    <x v="1"/>
    <n v="608108"/>
  </r>
  <r>
    <s v="KL4319WAUD9"/>
    <x v="134"/>
    <x v="12"/>
    <x v="19"/>
    <x v="19"/>
    <x v="7"/>
    <x v="4"/>
    <x v="1"/>
    <x v="5"/>
    <s v="500-999Em"/>
    <x v="1"/>
    <x v="2"/>
    <n v="630919"/>
  </r>
  <r>
    <s v="KL4319WAPF9"/>
    <x v="132"/>
    <x v="12"/>
    <x v="19"/>
    <x v="19"/>
    <x v="7"/>
    <x v="4"/>
    <x v="1"/>
    <x v="10"/>
    <s v="25-49Em"/>
    <x v="1"/>
    <x v="1"/>
    <n v="632194"/>
  </r>
  <r>
    <s v="KL4319WAWT9"/>
    <x v="136"/>
    <x v="12"/>
    <x v="19"/>
    <x v="19"/>
    <x v="7"/>
    <x v="4"/>
    <x v="1"/>
    <x v="3"/>
    <s v="1500-2499Em"/>
    <x v="1"/>
    <x v="3"/>
    <n v="640371"/>
  </r>
  <r>
    <s v="KL4319WAWDH"/>
    <x v="137"/>
    <x v="12"/>
    <x v="19"/>
    <x v="19"/>
    <x v="7"/>
    <x v="4"/>
    <x v="1"/>
    <x v="3"/>
    <s v="1500-2499Em"/>
    <x v="11"/>
    <x v="2"/>
    <n v="651420"/>
  </r>
  <r>
    <s v="KL4319WAYTH"/>
    <x v="138"/>
    <x v="12"/>
    <x v="19"/>
    <x v="19"/>
    <x v="7"/>
    <x v="4"/>
    <x v="1"/>
    <x v="1"/>
    <s v="5000+Em"/>
    <x v="11"/>
    <x v="3"/>
    <n v="660660"/>
  </r>
  <r>
    <s v="KL4319WARFH"/>
    <x v="133"/>
    <x v="12"/>
    <x v="19"/>
    <x v="19"/>
    <x v="7"/>
    <x v="4"/>
    <x v="1"/>
    <x v="7"/>
    <s v="100-149Em"/>
    <x v="11"/>
    <x v="1"/>
    <n v="662970"/>
  </r>
  <r>
    <s v="KL4319WASFH"/>
    <x v="133"/>
    <x v="12"/>
    <x v="19"/>
    <x v="19"/>
    <x v="7"/>
    <x v="4"/>
    <x v="1"/>
    <x v="8"/>
    <s v="150-249Em"/>
    <x v="11"/>
    <x v="1"/>
    <n v="662970"/>
  </r>
  <r>
    <s v="KL4319WAVF8"/>
    <x v="135"/>
    <x v="12"/>
    <x v="19"/>
    <x v="19"/>
    <x v="7"/>
    <x v="4"/>
    <x v="1"/>
    <x v="4"/>
    <s v="1000-1499Em"/>
    <x v="2"/>
    <x v="1"/>
    <n v="668919"/>
  </r>
  <r>
    <s v="KL4319WAKF9"/>
    <x v="132"/>
    <x v="12"/>
    <x v="19"/>
    <x v="19"/>
    <x v="7"/>
    <x v="4"/>
    <x v="1"/>
    <x v="0"/>
    <s v="10-14Em"/>
    <x v="1"/>
    <x v="1"/>
    <n v="700106"/>
  </r>
  <r>
    <s v="KL4319WAMF9"/>
    <x v="132"/>
    <x v="12"/>
    <x v="19"/>
    <x v="19"/>
    <x v="7"/>
    <x v="4"/>
    <x v="1"/>
    <x v="12"/>
    <s v="15-19Em"/>
    <x v="1"/>
    <x v="1"/>
    <n v="700106"/>
  </r>
  <r>
    <s v="KL4319WANF9"/>
    <x v="132"/>
    <x v="12"/>
    <x v="19"/>
    <x v="19"/>
    <x v="7"/>
    <x v="4"/>
    <x v="1"/>
    <x v="13"/>
    <s v="20-24Em"/>
    <x v="1"/>
    <x v="1"/>
    <n v="700106"/>
  </r>
  <r>
    <s v="KL4319WAVT9"/>
    <x v="136"/>
    <x v="12"/>
    <x v="19"/>
    <x v="19"/>
    <x v="7"/>
    <x v="4"/>
    <x v="1"/>
    <x v="4"/>
    <s v="1000-1499Em"/>
    <x v="1"/>
    <x v="3"/>
    <n v="704407"/>
  </r>
  <r>
    <s v="KL4319WATD9"/>
    <x v="134"/>
    <x v="12"/>
    <x v="19"/>
    <x v="19"/>
    <x v="7"/>
    <x v="4"/>
    <x v="1"/>
    <x v="6"/>
    <s v="250-499Em"/>
    <x v="1"/>
    <x v="2"/>
    <n v="705483"/>
  </r>
  <r>
    <s v="KL4319WAVDH"/>
    <x v="137"/>
    <x v="12"/>
    <x v="19"/>
    <x v="19"/>
    <x v="7"/>
    <x v="4"/>
    <x v="1"/>
    <x v="4"/>
    <s v="1000-1499Em"/>
    <x v="11"/>
    <x v="2"/>
    <n v="718410"/>
  </r>
  <r>
    <s v="KL4319WAXTH"/>
    <x v="138"/>
    <x v="12"/>
    <x v="19"/>
    <x v="19"/>
    <x v="7"/>
    <x v="4"/>
    <x v="1"/>
    <x v="2"/>
    <s v="2500-4999Em"/>
    <x v="11"/>
    <x v="3"/>
    <n v="725340"/>
  </r>
  <r>
    <s v="KL4319WAQFH"/>
    <x v="133"/>
    <x v="12"/>
    <x v="19"/>
    <x v="19"/>
    <x v="7"/>
    <x v="4"/>
    <x v="1"/>
    <x v="9"/>
    <s v="50-99Em"/>
    <x v="11"/>
    <x v="1"/>
    <n v="734580"/>
  </r>
  <r>
    <s v="KL4319WAUF8"/>
    <x v="135"/>
    <x v="12"/>
    <x v="19"/>
    <x v="19"/>
    <x v="7"/>
    <x v="4"/>
    <x v="1"/>
    <x v="5"/>
    <s v="500-999Em"/>
    <x v="2"/>
    <x v="1"/>
    <n v="743243"/>
  </r>
  <r>
    <s v="KL4319WAYD8"/>
    <x v="139"/>
    <x v="12"/>
    <x v="19"/>
    <x v="19"/>
    <x v="7"/>
    <x v="4"/>
    <x v="1"/>
    <x v="1"/>
    <s v="5000+Em"/>
    <x v="2"/>
    <x v="2"/>
    <n v="744835"/>
  </r>
  <r>
    <s v="KL4319WAUT9"/>
    <x v="136"/>
    <x v="12"/>
    <x v="19"/>
    <x v="19"/>
    <x v="7"/>
    <x v="4"/>
    <x v="1"/>
    <x v="5"/>
    <s v="500-999Em"/>
    <x v="1"/>
    <x v="3"/>
    <n v="782675"/>
  </r>
  <r>
    <s v="KL4319WARD9"/>
    <x v="134"/>
    <x v="12"/>
    <x v="19"/>
    <x v="19"/>
    <x v="7"/>
    <x v="4"/>
    <x v="1"/>
    <x v="7"/>
    <s v="100-149Em"/>
    <x v="1"/>
    <x v="2"/>
    <n v="789605"/>
  </r>
  <r>
    <s v="KL4319WASD9"/>
    <x v="134"/>
    <x v="12"/>
    <x v="19"/>
    <x v="19"/>
    <x v="7"/>
    <x v="4"/>
    <x v="1"/>
    <x v="8"/>
    <s v="150-249Em"/>
    <x v="1"/>
    <x v="2"/>
    <n v="789605"/>
  </r>
  <r>
    <s v="KL4319WAUDH"/>
    <x v="137"/>
    <x v="12"/>
    <x v="19"/>
    <x v="19"/>
    <x v="7"/>
    <x v="4"/>
    <x v="1"/>
    <x v="5"/>
    <s v="500-999Em"/>
    <x v="11"/>
    <x v="2"/>
    <n v="796950"/>
  </r>
  <r>
    <s v="KL4319WAWTH"/>
    <x v="138"/>
    <x v="12"/>
    <x v="19"/>
    <x v="19"/>
    <x v="7"/>
    <x v="4"/>
    <x v="1"/>
    <x v="3"/>
    <s v="1500-2499Em"/>
    <x v="11"/>
    <x v="3"/>
    <n v="810810"/>
  </r>
  <r>
    <s v="KL4319WAXD8"/>
    <x v="139"/>
    <x v="12"/>
    <x v="19"/>
    <x v="19"/>
    <x v="7"/>
    <x v="4"/>
    <x v="1"/>
    <x v="2"/>
    <s v="2500-4999Em"/>
    <x v="2"/>
    <x v="2"/>
    <n v="819320"/>
  </r>
  <r>
    <s v="KL4319WAPFH"/>
    <x v="133"/>
    <x v="12"/>
    <x v="19"/>
    <x v="19"/>
    <x v="7"/>
    <x v="4"/>
    <x v="1"/>
    <x v="10"/>
    <s v="25-49Em"/>
    <x v="11"/>
    <x v="1"/>
    <n v="822360"/>
  </r>
  <r>
    <s v="KL4319WATF8"/>
    <x v="135"/>
    <x v="12"/>
    <x v="19"/>
    <x v="19"/>
    <x v="7"/>
    <x v="4"/>
    <x v="1"/>
    <x v="6"/>
    <s v="250-499Em"/>
    <x v="2"/>
    <x v="1"/>
    <n v="831081"/>
  </r>
  <r>
    <s v="KL4319WAQD9"/>
    <x v="134"/>
    <x v="12"/>
    <x v="19"/>
    <x v="19"/>
    <x v="7"/>
    <x v="4"/>
    <x v="1"/>
    <x v="9"/>
    <s v="50-99Em"/>
    <x v="1"/>
    <x v="2"/>
    <n v="873728"/>
  </r>
  <r>
    <s v="KL4319WATT9"/>
    <x v="136"/>
    <x v="12"/>
    <x v="19"/>
    <x v="19"/>
    <x v="7"/>
    <x v="4"/>
    <x v="1"/>
    <x v="6"/>
    <s v="250-499Em"/>
    <x v="1"/>
    <x v="3"/>
    <n v="875173"/>
  </r>
  <r>
    <s v="KL4319WATDH"/>
    <x v="137"/>
    <x v="12"/>
    <x v="19"/>
    <x v="19"/>
    <x v="7"/>
    <x v="4"/>
    <x v="1"/>
    <x v="6"/>
    <s v="250-499Em"/>
    <x v="11"/>
    <x v="2"/>
    <n v="891660"/>
  </r>
  <r>
    <s v="KL4319WAVTH"/>
    <x v="138"/>
    <x v="12"/>
    <x v="19"/>
    <x v="19"/>
    <x v="7"/>
    <x v="4"/>
    <x v="1"/>
    <x v="4"/>
    <s v="1000-1499Em"/>
    <x v="11"/>
    <x v="3"/>
    <n v="891660"/>
  </r>
  <r>
    <s v="KL4319WAKFH"/>
    <x v="133"/>
    <x v="12"/>
    <x v="19"/>
    <x v="19"/>
    <x v="7"/>
    <x v="4"/>
    <x v="1"/>
    <x v="0"/>
    <s v="10-14Em"/>
    <x v="11"/>
    <x v="1"/>
    <n v="912450"/>
  </r>
  <r>
    <s v="KL4319WAMFH"/>
    <x v="133"/>
    <x v="12"/>
    <x v="19"/>
    <x v="19"/>
    <x v="7"/>
    <x v="4"/>
    <x v="1"/>
    <x v="12"/>
    <s v="15-19Em"/>
    <x v="11"/>
    <x v="1"/>
    <n v="912450"/>
  </r>
  <r>
    <s v="KL4319WANFH"/>
    <x v="133"/>
    <x v="12"/>
    <x v="19"/>
    <x v="19"/>
    <x v="7"/>
    <x v="4"/>
    <x v="1"/>
    <x v="13"/>
    <s v="20-24Em"/>
    <x v="11"/>
    <x v="1"/>
    <n v="912450"/>
  </r>
  <r>
    <s v="KL4319WAWD8"/>
    <x v="139"/>
    <x v="12"/>
    <x v="19"/>
    <x v="19"/>
    <x v="7"/>
    <x v="4"/>
    <x v="1"/>
    <x v="3"/>
    <s v="1500-2499Em"/>
    <x v="2"/>
    <x v="2"/>
    <n v="914117"/>
  </r>
  <r>
    <s v="KL4319WAYT8"/>
    <x v="140"/>
    <x v="12"/>
    <x v="19"/>
    <x v="19"/>
    <x v="7"/>
    <x v="4"/>
    <x v="1"/>
    <x v="1"/>
    <s v="5000+Em"/>
    <x v="2"/>
    <x v="3"/>
    <n v="924075"/>
  </r>
  <r>
    <s v="KL4319WARF8"/>
    <x v="135"/>
    <x v="12"/>
    <x v="19"/>
    <x v="19"/>
    <x v="7"/>
    <x v="4"/>
    <x v="1"/>
    <x v="7"/>
    <s v="100-149Em"/>
    <x v="2"/>
    <x v="1"/>
    <n v="930180"/>
  </r>
  <r>
    <s v="KL4319WASF8"/>
    <x v="135"/>
    <x v="12"/>
    <x v="19"/>
    <x v="19"/>
    <x v="7"/>
    <x v="4"/>
    <x v="1"/>
    <x v="8"/>
    <s v="150-249Em"/>
    <x v="2"/>
    <x v="1"/>
    <n v="930180"/>
  </r>
  <r>
    <s v="KL4319WAPD9"/>
    <x v="134"/>
    <x v="12"/>
    <x v="19"/>
    <x v="19"/>
    <x v="7"/>
    <x v="4"/>
    <x v="1"/>
    <x v="10"/>
    <s v="25-49Em"/>
    <x v="1"/>
    <x v="2"/>
    <n v="978881"/>
  </r>
  <r>
    <s v="KL4319WART9"/>
    <x v="136"/>
    <x v="12"/>
    <x v="19"/>
    <x v="19"/>
    <x v="7"/>
    <x v="4"/>
    <x v="1"/>
    <x v="7"/>
    <s v="100-149Em"/>
    <x v="1"/>
    <x v="3"/>
    <n v="979529"/>
  </r>
  <r>
    <s v="KL4319WAST9"/>
    <x v="136"/>
    <x v="12"/>
    <x v="19"/>
    <x v="19"/>
    <x v="7"/>
    <x v="4"/>
    <x v="1"/>
    <x v="8"/>
    <s v="150-249Em"/>
    <x v="1"/>
    <x v="3"/>
    <n v="979529"/>
  </r>
  <r>
    <s v="KL4319WAUTH"/>
    <x v="138"/>
    <x v="12"/>
    <x v="19"/>
    <x v="19"/>
    <x v="7"/>
    <x v="4"/>
    <x v="1"/>
    <x v="5"/>
    <s v="500-999Em"/>
    <x v="11"/>
    <x v="3"/>
    <n v="990990"/>
  </r>
  <r>
    <s v="KL4319WARDH"/>
    <x v="137"/>
    <x v="12"/>
    <x v="19"/>
    <x v="19"/>
    <x v="7"/>
    <x v="4"/>
    <x v="1"/>
    <x v="7"/>
    <s v="100-149Em"/>
    <x v="11"/>
    <x v="2"/>
    <n v="997920"/>
  </r>
  <r>
    <s v="KL4319WASDH"/>
    <x v="137"/>
    <x v="12"/>
    <x v="19"/>
    <x v="19"/>
    <x v="7"/>
    <x v="4"/>
    <x v="1"/>
    <x v="8"/>
    <s v="150-249Em"/>
    <x v="11"/>
    <x v="2"/>
    <n v="997920"/>
  </r>
  <r>
    <s v="KL4319WAVD8"/>
    <x v="139"/>
    <x v="12"/>
    <x v="19"/>
    <x v="19"/>
    <x v="7"/>
    <x v="4"/>
    <x v="1"/>
    <x v="4"/>
    <s v="1000-1499Em"/>
    <x v="2"/>
    <x v="2"/>
    <n v="1005529"/>
  </r>
  <r>
    <s v="KL4319WAXT8"/>
    <x v="140"/>
    <x v="12"/>
    <x v="19"/>
    <x v="19"/>
    <x v="7"/>
    <x v="4"/>
    <x v="1"/>
    <x v="2"/>
    <s v="2500-4999Em"/>
    <x v="2"/>
    <x v="3"/>
    <n v="1016481"/>
  </r>
  <r>
    <s v="KL4319WAQF8"/>
    <x v="135"/>
    <x v="12"/>
    <x v="19"/>
    <x v="19"/>
    <x v="7"/>
    <x v="4"/>
    <x v="1"/>
    <x v="9"/>
    <s v="50-99Em"/>
    <x v="2"/>
    <x v="1"/>
    <n v="1029279"/>
  </r>
  <r>
    <s v="KL4319WAQT9"/>
    <x v="136"/>
    <x v="12"/>
    <x v="19"/>
    <x v="19"/>
    <x v="7"/>
    <x v="4"/>
    <x v="1"/>
    <x v="9"/>
    <s v="50-99Em"/>
    <x v="1"/>
    <x v="3"/>
    <n v="1083886"/>
  </r>
  <r>
    <s v="KL4319WAKD9"/>
    <x v="134"/>
    <x v="12"/>
    <x v="19"/>
    <x v="19"/>
    <x v="7"/>
    <x v="4"/>
    <x v="1"/>
    <x v="0"/>
    <s v="10-14Em"/>
    <x v="1"/>
    <x v="2"/>
    <n v="1084035"/>
  </r>
  <r>
    <s v="KL4319WAMD9"/>
    <x v="134"/>
    <x v="12"/>
    <x v="19"/>
    <x v="19"/>
    <x v="7"/>
    <x v="4"/>
    <x v="1"/>
    <x v="12"/>
    <s v="15-19Em"/>
    <x v="1"/>
    <x v="2"/>
    <n v="1084035"/>
  </r>
  <r>
    <s v="KL4319WAND9"/>
    <x v="134"/>
    <x v="12"/>
    <x v="19"/>
    <x v="19"/>
    <x v="7"/>
    <x v="4"/>
    <x v="1"/>
    <x v="13"/>
    <s v="20-24Em"/>
    <x v="1"/>
    <x v="2"/>
    <n v="1084035"/>
  </r>
  <r>
    <s v="KL4319WAQDH"/>
    <x v="137"/>
    <x v="12"/>
    <x v="19"/>
    <x v="19"/>
    <x v="7"/>
    <x v="4"/>
    <x v="1"/>
    <x v="9"/>
    <s v="50-99Em"/>
    <x v="11"/>
    <x v="2"/>
    <n v="1104180"/>
  </r>
  <r>
    <s v="KL4319WATTH"/>
    <x v="138"/>
    <x v="12"/>
    <x v="19"/>
    <x v="19"/>
    <x v="7"/>
    <x v="4"/>
    <x v="1"/>
    <x v="6"/>
    <s v="250-499Em"/>
    <x v="11"/>
    <x v="3"/>
    <n v="1106490"/>
  </r>
  <r>
    <s v="KL4319WAUD8"/>
    <x v="139"/>
    <x v="12"/>
    <x v="19"/>
    <x v="19"/>
    <x v="7"/>
    <x v="4"/>
    <x v="1"/>
    <x v="5"/>
    <s v="500-999Em"/>
    <x v="2"/>
    <x v="2"/>
    <n v="1117254"/>
  </r>
  <r>
    <s v="KL4319WAWT8"/>
    <x v="140"/>
    <x v="12"/>
    <x v="19"/>
    <x v="19"/>
    <x v="7"/>
    <x v="4"/>
    <x v="1"/>
    <x v="3"/>
    <s v="1500-2499Em"/>
    <x v="2"/>
    <x v="3"/>
    <n v="1134091"/>
  </r>
  <r>
    <s v="KL4319WAPF8"/>
    <x v="135"/>
    <x v="12"/>
    <x v="19"/>
    <x v="19"/>
    <x v="7"/>
    <x v="4"/>
    <x v="1"/>
    <x v="10"/>
    <s v="25-49Em"/>
    <x v="2"/>
    <x v="1"/>
    <n v="1153152"/>
  </r>
  <r>
    <s v="KL4319WAPT9"/>
    <x v="136"/>
    <x v="12"/>
    <x v="19"/>
    <x v="19"/>
    <x v="7"/>
    <x v="4"/>
    <x v="1"/>
    <x v="10"/>
    <s v="25-49Em"/>
    <x v="1"/>
    <x v="3"/>
    <n v="1214332"/>
  </r>
  <r>
    <s v="KL4319WAPDH"/>
    <x v="137"/>
    <x v="12"/>
    <x v="19"/>
    <x v="19"/>
    <x v="7"/>
    <x v="4"/>
    <x v="1"/>
    <x v="10"/>
    <s v="25-49Em"/>
    <x v="11"/>
    <x v="2"/>
    <n v="1238160"/>
  </r>
  <r>
    <s v="KL4319WARTH"/>
    <x v="138"/>
    <x v="12"/>
    <x v="19"/>
    <x v="19"/>
    <x v="7"/>
    <x v="4"/>
    <x v="1"/>
    <x v="7"/>
    <s v="100-149Em"/>
    <x v="11"/>
    <x v="3"/>
    <n v="1238160"/>
  </r>
  <r>
    <s v="KL4319WASTH"/>
    <x v="138"/>
    <x v="12"/>
    <x v="19"/>
    <x v="19"/>
    <x v="7"/>
    <x v="4"/>
    <x v="1"/>
    <x v="8"/>
    <s v="150-249Em"/>
    <x v="11"/>
    <x v="3"/>
    <n v="1238160"/>
  </r>
  <r>
    <s v="KL4319WAVT8"/>
    <x v="140"/>
    <x v="12"/>
    <x v="19"/>
    <x v="19"/>
    <x v="7"/>
    <x v="4"/>
    <x v="1"/>
    <x v="4"/>
    <s v="1000-1499Em"/>
    <x v="2"/>
    <x v="3"/>
    <n v="1247500"/>
  </r>
  <r>
    <s v="KL4319WATD8"/>
    <x v="139"/>
    <x v="12"/>
    <x v="19"/>
    <x v="19"/>
    <x v="7"/>
    <x v="4"/>
    <x v="1"/>
    <x v="6"/>
    <s v="250-499Em"/>
    <x v="2"/>
    <x v="2"/>
    <n v="1249293"/>
  </r>
  <r>
    <s v="KL4319WAKF8"/>
    <x v="135"/>
    <x v="12"/>
    <x v="19"/>
    <x v="19"/>
    <x v="7"/>
    <x v="4"/>
    <x v="1"/>
    <x v="0"/>
    <s v="10-14Em"/>
    <x v="2"/>
    <x v="1"/>
    <n v="1277026"/>
  </r>
  <r>
    <s v="KL4319WAMF8"/>
    <x v="135"/>
    <x v="12"/>
    <x v="19"/>
    <x v="19"/>
    <x v="7"/>
    <x v="4"/>
    <x v="1"/>
    <x v="12"/>
    <s v="15-19Em"/>
    <x v="2"/>
    <x v="1"/>
    <n v="1277026"/>
  </r>
  <r>
    <s v="KL4319WANF8"/>
    <x v="135"/>
    <x v="12"/>
    <x v="19"/>
    <x v="19"/>
    <x v="7"/>
    <x v="4"/>
    <x v="1"/>
    <x v="13"/>
    <s v="20-24Em"/>
    <x v="2"/>
    <x v="1"/>
    <n v="1277026"/>
  </r>
  <r>
    <s v="KL4319WAKT9"/>
    <x v="136"/>
    <x v="12"/>
    <x v="19"/>
    <x v="19"/>
    <x v="7"/>
    <x v="4"/>
    <x v="1"/>
    <x v="0"/>
    <s v="10-14Em"/>
    <x v="1"/>
    <x v="3"/>
    <n v="1344778"/>
  </r>
  <r>
    <s v="KL4319WAMT9"/>
    <x v="136"/>
    <x v="12"/>
    <x v="19"/>
    <x v="19"/>
    <x v="7"/>
    <x v="4"/>
    <x v="1"/>
    <x v="12"/>
    <s v="15-19Em"/>
    <x v="1"/>
    <x v="3"/>
    <n v="1344778"/>
  </r>
  <r>
    <s v="KL4319WANT9"/>
    <x v="136"/>
    <x v="12"/>
    <x v="19"/>
    <x v="19"/>
    <x v="7"/>
    <x v="4"/>
    <x v="1"/>
    <x v="13"/>
    <s v="20-24Em"/>
    <x v="1"/>
    <x v="3"/>
    <n v="1344778"/>
  </r>
  <r>
    <s v="KL4319WAKDH"/>
    <x v="137"/>
    <x v="12"/>
    <x v="19"/>
    <x v="19"/>
    <x v="7"/>
    <x v="4"/>
    <x v="1"/>
    <x v="0"/>
    <s v="10-14Em"/>
    <x v="11"/>
    <x v="2"/>
    <n v="1372140"/>
  </r>
  <r>
    <s v="KL4319WAMDH"/>
    <x v="137"/>
    <x v="12"/>
    <x v="19"/>
    <x v="19"/>
    <x v="7"/>
    <x v="4"/>
    <x v="1"/>
    <x v="12"/>
    <s v="15-19Em"/>
    <x v="11"/>
    <x v="2"/>
    <n v="1372140"/>
  </r>
  <r>
    <s v="KL4319WANDH"/>
    <x v="137"/>
    <x v="12"/>
    <x v="19"/>
    <x v="19"/>
    <x v="7"/>
    <x v="4"/>
    <x v="1"/>
    <x v="13"/>
    <s v="20-24Em"/>
    <x v="11"/>
    <x v="2"/>
    <n v="1372140"/>
  </r>
  <r>
    <s v="KL4319WAQTH"/>
    <x v="138"/>
    <x v="12"/>
    <x v="19"/>
    <x v="19"/>
    <x v="7"/>
    <x v="4"/>
    <x v="1"/>
    <x v="9"/>
    <s v="50-99Em"/>
    <x v="11"/>
    <x v="3"/>
    <n v="1372140"/>
  </r>
  <r>
    <s v="KL4319WAUT8"/>
    <x v="140"/>
    <x v="12"/>
    <x v="19"/>
    <x v="19"/>
    <x v="7"/>
    <x v="4"/>
    <x v="1"/>
    <x v="5"/>
    <s v="500-999Em"/>
    <x v="2"/>
    <x v="3"/>
    <n v="1386111"/>
  </r>
  <r>
    <s v="KL4319WARD8"/>
    <x v="139"/>
    <x v="12"/>
    <x v="19"/>
    <x v="19"/>
    <x v="7"/>
    <x v="4"/>
    <x v="1"/>
    <x v="7"/>
    <s v="100-149Em"/>
    <x v="2"/>
    <x v="2"/>
    <n v="1398260"/>
  </r>
  <r>
    <s v="KL4319WASD8"/>
    <x v="139"/>
    <x v="12"/>
    <x v="19"/>
    <x v="19"/>
    <x v="7"/>
    <x v="4"/>
    <x v="1"/>
    <x v="8"/>
    <s v="150-249Em"/>
    <x v="2"/>
    <x v="2"/>
    <n v="1398260"/>
  </r>
  <r>
    <s v="KL4319WAPTH"/>
    <x v="138"/>
    <x v="12"/>
    <x v="19"/>
    <x v="19"/>
    <x v="7"/>
    <x v="4"/>
    <x v="1"/>
    <x v="10"/>
    <s v="25-49Em"/>
    <x v="11"/>
    <x v="3"/>
    <n v="1536150"/>
  </r>
  <r>
    <s v="KL4319WAQD8"/>
    <x v="139"/>
    <x v="12"/>
    <x v="19"/>
    <x v="19"/>
    <x v="7"/>
    <x v="4"/>
    <x v="1"/>
    <x v="9"/>
    <s v="50-99Em"/>
    <x v="2"/>
    <x v="2"/>
    <n v="1547227"/>
  </r>
  <r>
    <s v="KL4319WATT8"/>
    <x v="140"/>
    <x v="12"/>
    <x v="19"/>
    <x v="19"/>
    <x v="7"/>
    <x v="4"/>
    <x v="1"/>
    <x v="6"/>
    <s v="250-499Em"/>
    <x v="2"/>
    <x v="3"/>
    <n v="1549924"/>
  </r>
  <r>
    <s v="KL4319WAKTH"/>
    <x v="138"/>
    <x v="12"/>
    <x v="19"/>
    <x v="19"/>
    <x v="7"/>
    <x v="4"/>
    <x v="1"/>
    <x v="0"/>
    <s v="10-14Em"/>
    <x v="11"/>
    <x v="3"/>
    <n v="1702470"/>
  </r>
  <r>
    <s v="KL4319WAMTH"/>
    <x v="138"/>
    <x v="12"/>
    <x v="19"/>
    <x v="19"/>
    <x v="7"/>
    <x v="4"/>
    <x v="1"/>
    <x v="12"/>
    <s v="15-19Em"/>
    <x v="11"/>
    <x v="3"/>
    <n v="1702470"/>
  </r>
  <r>
    <s v="KL4319WANTH"/>
    <x v="138"/>
    <x v="12"/>
    <x v="19"/>
    <x v="19"/>
    <x v="7"/>
    <x v="4"/>
    <x v="1"/>
    <x v="13"/>
    <s v="20-24Em"/>
    <x v="11"/>
    <x v="3"/>
    <n v="1702470"/>
  </r>
  <r>
    <s v="KL4319WAPD8"/>
    <x v="139"/>
    <x v="12"/>
    <x v="19"/>
    <x v="19"/>
    <x v="7"/>
    <x v="4"/>
    <x v="1"/>
    <x v="10"/>
    <s v="25-49Em"/>
    <x v="2"/>
    <x v="2"/>
    <n v="1733436"/>
  </r>
  <r>
    <s v="KL4319WART8"/>
    <x v="140"/>
    <x v="12"/>
    <x v="19"/>
    <x v="19"/>
    <x v="7"/>
    <x v="4"/>
    <x v="1"/>
    <x v="7"/>
    <s v="100-149Em"/>
    <x v="2"/>
    <x v="3"/>
    <n v="1734740"/>
  </r>
  <r>
    <s v="KL4319WAST8"/>
    <x v="140"/>
    <x v="12"/>
    <x v="19"/>
    <x v="19"/>
    <x v="7"/>
    <x v="4"/>
    <x v="1"/>
    <x v="8"/>
    <s v="150-249Em"/>
    <x v="2"/>
    <x v="3"/>
    <n v="1734740"/>
  </r>
  <r>
    <s v="KL4319WAQT8"/>
    <x v="140"/>
    <x v="12"/>
    <x v="19"/>
    <x v="19"/>
    <x v="7"/>
    <x v="4"/>
    <x v="1"/>
    <x v="9"/>
    <s v="50-99Em"/>
    <x v="2"/>
    <x v="3"/>
    <n v="1919554"/>
  </r>
  <r>
    <s v="KL4319WAKD8"/>
    <x v="139"/>
    <x v="12"/>
    <x v="19"/>
    <x v="19"/>
    <x v="7"/>
    <x v="4"/>
    <x v="1"/>
    <x v="0"/>
    <s v="10-14Em"/>
    <x v="2"/>
    <x v="2"/>
    <n v="1919645"/>
  </r>
  <r>
    <s v="KL4319WAMD8"/>
    <x v="139"/>
    <x v="12"/>
    <x v="19"/>
    <x v="19"/>
    <x v="7"/>
    <x v="4"/>
    <x v="1"/>
    <x v="12"/>
    <s v="15-19Em"/>
    <x v="2"/>
    <x v="2"/>
    <n v="1919645"/>
  </r>
  <r>
    <s v="KL4319WAND8"/>
    <x v="139"/>
    <x v="12"/>
    <x v="19"/>
    <x v="19"/>
    <x v="7"/>
    <x v="4"/>
    <x v="1"/>
    <x v="13"/>
    <s v="20-24Em"/>
    <x v="2"/>
    <x v="2"/>
    <n v="1919645"/>
  </r>
  <r>
    <s v="KL4319WAPT8"/>
    <x v="140"/>
    <x v="12"/>
    <x v="19"/>
    <x v="19"/>
    <x v="7"/>
    <x v="4"/>
    <x v="1"/>
    <x v="10"/>
    <s v="25-49Em"/>
    <x v="2"/>
    <x v="3"/>
    <n v="2150573"/>
  </r>
  <r>
    <s v="KL4319WAKT8"/>
    <x v="140"/>
    <x v="12"/>
    <x v="19"/>
    <x v="19"/>
    <x v="7"/>
    <x v="4"/>
    <x v="1"/>
    <x v="0"/>
    <s v="10-14Em"/>
    <x v="2"/>
    <x v="3"/>
    <n v="2381591"/>
  </r>
  <r>
    <s v="KL4319WAMT8"/>
    <x v="140"/>
    <x v="12"/>
    <x v="19"/>
    <x v="19"/>
    <x v="7"/>
    <x v="4"/>
    <x v="1"/>
    <x v="12"/>
    <s v="15-19Em"/>
    <x v="2"/>
    <x v="3"/>
    <n v="2381591"/>
  </r>
  <r>
    <s v="KL4319WANT8"/>
    <x v="140"/>
    <x v="12"/>
    <x v="19"/>
    <x v="19"/>
    <x v="7"/>
    <x v="4"/>
    <x v="1"/>
    <x v="13"/>
    <s v="20-24Em"/>
    <x v="2"/>
    <x v="3"/>
    <n v="2381591"/>
  </r>
  <r>
    <s v="KL4413WAXFH"/>
    <x v="141"/>
    <x v="11"/>
    <x v="20"/>
    <x v="20"/>
    <x v="5"/>
    <x v="2"/>
    <x v="1"/>
    <x v="2"/>
    <s v="2500-4999Node"/>
    <x v="11"/>
    <x v="1"/>
    <n v="140910"/>
  </r>
  <r>
    <s v="KL4413WAYFH"/>
    <x v="141"/>
    <x v="11"/>
    <x v="20"/>
    <x v="20"/>
    <x v="5"/>
    <x v="2"/>
    <x v="1"/>
    <x v="1"/>
    <s v="5000+Node"/>
    <x v="11"/>
    <x v="1"/>
    <n v="140910"/>
  </r>
  <r>
    <s v="KL4413WAYF9"/>
    <x v="142"/>
    <x v="11"/>
    <x v="20"/>
    <x v="20"/>
    <x v="5"/>
    <x v="2"/>
    <x v="1"/>
    <x v="1"/>
    <s v="5000+Node"/>
    <x v="1"/>
    <x v="1"/>
    <n v="161700"/>
  </r>
  <r>
    <s v="KL4413WAWFH"/>
    <x v="141"/>
    <x v="11"/>
    <x v="20"/>
    <x v="20"/>
    <x v="5"/>
    <x v="2"/>
    <x v="1"/>
    <x v="3"/>
    <s v="1500-2499Node"/>
    <x v="11"/>
    <x v="1"/>
    <n v="166320"/>
  </r>
  <r>
    <s v="KL4413WAVFH"/>
    <x v="141"/>
    <x v="11"/>
    <x v="20"/>
    <x v="20"/>
    <x v="5"/>
    <x v="2"/>
    <x v="1"/>
    <x v="4"/>
    <s v="1000-1499Node"/>
    <x v="11"/>
    <x v="1"/>
    <n v="177870"/>
  </r>
  <r>
    <s v="KL4413WAXF9"/>
    <x v="142"/>
    <x v="11"/>
    <x v="20"/>
    <x v="20"/>
    <x v="5"/>
    <x v="2"/>
    <x v="1"/>
    <x v="2"/>
    <s v="2500-4999Node"/>
    <x v="1"/>
    <x v="1"/>
    <n v="177870"/>
  </r>
  <r>
    <s v="KL4413WAWF9"/>
    <x v="142"/>
    <x v="11"/>
    <x v="20"/>
    <x v="20"/>
    <x v="5"/>
    <x v="2"/>
    <x v="1"/>
    <x v="3"/>
    <s v="1500-2499Node"/>
    <x v="1"/>
    <x v="1"/>
    <n v="184800"/>
  </r>
  <r>
    <s v="KL4413WAUFH"/>
    <x v="141"/>
    <x v="11"/>
    <x v="20"/>
    <x v="20"/>
    <x v="5"/>
    <x v="2"/>
    <x v="1"/>
    <x v="5"/>
    <s v="500-999Node"/>
    <x v="11"/>
    <x v="1"/>
    <n v="191730"/>
  </r>
  <r>
    <s v="KL4413WAXDH"/>
    <x v="143"/>
    <x v="11"/>
    <x v="20"/>
    <x v="20"/>
    <x v="5"/>
    <x v="2"/>
    <x v="1"/>
    <x v="2"/>
    <s v="2500-4999Node"/>
    <x v="11"/>
    <x v="2"/>
    <n v="203280"/>
  </r>
  <r>
    <s v="KL4413WAYDH"/>
    <x v="143"/>
    <x v="11"/>
    <x v="20"/>
    <x v="20"/>
    <x v="5"/>
    <x v="2"/>
    <x v="1"/>
    <x v="1"/>
    <s v="5000+Node"/>
    <x v="11"/>
    <x v="2"/>
    <n v="203280"/>
  </r>
  <r>
    <s v="KL4413WAVF9"/>
    <x v="142"/>
    <x v="11"/>
    <x v="20"/>
    <x v="20"/>
    <x v="5"/>
    <x v="2"/>
    <x v="1"/>
    <x v="4"/>
    <s v="1000-1499Node"/>
    <x v="1"/>
    <x v="1"/>
    <n v="207900"/>
  </r>
  <r>
    <s v="KL4413WAUF9"/>
    <x v="142"/>
    <x v="11"/>
    <x v="20"/>
    <x v="20"/>
    <x v="5"/>
    <x v="2"/>
    <x v="1"/>
    <x v="5"/>
    <s v="500-999Node"/>
    <x v="1"/>
    <x v="1"/>
    <n v="221760"/>
  </r>
  <r>
    <s v="KL4413WATFH"/>
    <x v="141"/>
    <x v="11"/>
    <x v="20"/>
    <x v="20"/>
    <x v="5"/>
    <x v="2"/>
    <x v="1"/>
    <x v="6"/>
    <s v="250-499Node"/>
    <x v="11"/>
    <x v="1"/>
    <n v="228690"/>
  </r>
  <r>
    <s v="KL4413WAYD9"/>
    <x v="144"/>
    <x v="11"/>
    <x v="20"/>
    <x v="20"/>
    <x v="5"/>
    <x v="2"/>
    <x v="1"/>
    <x v="1"/>
    <s v="5000+Node"/>
    <x v="1"/>
    <x v="2"/>
    <n v="249480"/>
  </r>
  <r>
    <s v="KL4413WARFH"/>
    <x v="141"/>
    <x v="11"/>
    <x v="20"/>
    <x v="20"/>
    <x v="5"/>
    <x v="2"/>
    <x v="1"/>
    <x v="7"/>
    <s v="100-149Node"/>
    <x v="11"/>
    <x v="1"/>
    <n v="254100"/>
  </r>
  <r>
    <s v="KL4413WASFH"/>
    <x v="141"/>
    <x v="11"/>
    <x v="20"/>
    <x v="20"/>
    <x v="5"/>
    <x v="2"/>
    <x v="1"/>
    <x v="8"/>
    <s v="150-249Node"/>
    <x v="11"/>
    <x v="1"/>
    <n v="254100"/>
  </r>
  <r>
    <s v="KL4413WAWDH"/>
    <x v="143"/>
    <x v="11"/>
    <x v="20"/>
    <x v="20"/>
    <x v="5"/>
    <x v="2"/>
    <x v="1"/>
    <x v="3"/>
    <s v="1500-2499Node"/>
    <x v="11"/>
    <x v="2"/>
    <n v="254100"/>
  </r>
  <r>
    <s v="KL4413WAXTH"/>
    <x v="145"/>
    <x v="11"/>
    <x v="20"/>
    <x v="20"/>
    <x v="5"/>
    <x v="2"/>
    <x v="1"/>
    <x v="2"/>
    <s v="2500-4999Node"/>
    <x v="11"/>
    <x v="3"/>
    <n v="254100"/>
  </r>
  <r>
    <s v="KL4413WAYTH"/>
    <x v="145"/>
    <x v="11"/>
    <x v="20"/>
    <x v="20"/>
    <x v="5"/>
    <x v="2"/>
    <x v="1"/>
    <x v="1"/>
    <s v="5000+Node"/>
    <x v="11"/>
    <x v="3"/>
    <n v="254100"/>
  </r>
  <r>
    <s v="KL4413WATF9"/>
    <x v="142"/>
    <x v="11"/>
    <x v="20"/>
    <x v="20"/>
    <x v="5"/>
    <x v="2"/>
    <x v="1"/>
    <x v="6"/>
    <s v="250-499Node"/>
    <x v="1"/>
    <x v="1"/>
    <n v="261030"/>
  </r>
  <r>
    <s v="KL4413WAVDH"/>
    <x v="143"/>
    <x v="11"/>
    <x v="20"/>
    <x v="20"/>
    <x v="5"/>
    <x v="2"/>
    <x v="1"/>
    <x v="4"/>
    <s v="1000-1499Node"/>
    <x v="11"/>
    <x v="2"/>
    <n v="267960"/>
  </r>
  <r>
    <s v="KL4413WAXD9"/>
    <x v="144"/>
    <x v="11"/>
    <x v="20"/>
    <x v="20"/>
    <x v="5"/>
    <x v="2"/>
    <x v="1"/>
    <x v="2"/>
    <s v="2500-4999Node"/>
    <x v="1"/>
    <x v="2"/>
    <n v="272580"/>
  </r>
  <r>
    <s v="KL4413WAQFH"/>
    <x v="141"/>
    <x v="11"/>
    <x v="20"/>
    <x v="20"/>
    <x v="5"/>
    <x v="2"/>
    <x v="1"/>
    <x v="9"/>
    <s v="50-99Node"/>
    <x v="11"/>
    <x v="1"/>
    <n v="279510"/>
  </r>
  <r>
    <s v="KL4413WAWD9"/>
    <x v="144"/>
    <x v="11"/>
    <x v="20"/>
    <x v="20"/>
    <x v="5"/>
    <x v="2"/>
    <x v="1"/>
    <x v="3"/>
    <s v="1500-2499Node"/>
    <x v="1"/>
    <x v="2"/>
    <n v="284130"/>
  </r>
  <r>
    <s v="KL4413WARF9"/>
    <x v="142"/>
    <x v="11"/>
    <x v="20"/>
    <x v="20"/>
    <x v="5"/>
    <x v="2"/>
    <x v="1"/>
    <x v="7"/>
    <s v="100-149Node"/>
    <x v="1"/>
    <x v="1"/>
    <n v="293370"/>
  </r>
  <r>
    <s v="KL4413WASF9"/>
    <x v="142"/>
    <x v="11"/>
    <x v="20"/>
    <x v="20"/>
    <x v="5"/>
    <x v="2"/>
    <x v="1"/>
    <x v="8"/>
    <s v="150-249Node"/>
    <x v="1"/>
    <x v="1"/>
    <n v="293370"/>
  </r>
  <r>
    <s v="KL4413WAUDH"/>
    <x v="143"/>
    <x v="11"/>
    <x v="20"/>
    <x v="20"/>
    <x v="5"/>
    <x v="2"/>
    <x v="1"/>
    <x v="5"/>
    <s v="500-999Node"/>
    <x v="11"/>
    <x v="2"/>
    <n v="293370"/>
  </r>
  <r>
    <s v="KL4413WAYF8"/>
    <x v="146"/>
    <x v="11"/>
    <x v="20"/>
    <x v="20"/>
    <x v="5"/>
    <x v="2"/>
    <x v="1"/>
    <x v="1"/>
    <s v="5000+Node"/>
    <x v="2"/>
    <x v="1"/>
    <n v="293370"/>
  </r>
  <r>
    <s v="KL4413WAPFH"/>
    <x v="141"/>
    <x v="11"/>
    <x v="20"/>
    <x v="20"/>
    <x v="5"/>
    <x v="2"/>
    <x v="1"/>
    <x v="10"/>
    <s v="25-49Node"/>
    <x v="11"/>
    <x v="1"/>
    <n v="304920"/>
  </r>
  <r>
    <s v="KL4413WAWTH"/>
    <x v="145"/>
    <x v="11"/>
    <x v="20"/>
    <x v="20"/>
    <x v="5"/>
    <x v="2"/>
    <x v="1"/>
    <x v="3"/>
    <s v="1500-2499Node"/>
    <x v="11"/>
    <x v="3"/>
    <n v="304920"/>
  </r>
  <r>
    <s v="KL4413WAYT9"/>
    <x v="147"/>
    <x v="11"/>
    <x v="20"/>
    <x v="20"/>
    <x v="5"/>
    <x v="2"/>
    <x v="1"/>
    <x v="1"/>
    <s v="5000+Node"/>
    <x v="1"/>
    <x v="3"/>
    <n v="307230"/>
  </r>
  <r>
    <s v="KL4413WAVD9"/>
    <x v="144"/>
    <x v="11"/>
    <x v="20"/>
    <x v="20"/>
    <x v="5"/>
    <x v="2"/>
    <x v="1"/>
    <x v="4"/>
    <s v="1000-1499Node"/>
    <x v="1"/>
    <x v="2"/>
    <n v="321090"/>
  </r>
  <r>
    <s v="KL4413WAXF8"/>
    <x v="146"/>
    <x v="11"/>
    <x v="20"/>
    <x v="20"/>
    <x v="5"/>
    <x v="2"/>
    <x v="1"/>
    <x v="2"/>
    <s v="2500-4999Node"/>
    <x v="2"/>
    <x v="1"/>
    <n v="321090"/>
  </r>
  <r>
    <s v="KL4413WAQF9"/>
    <x v="142"/>
    <x v="11"/>
    <x v="20"/>
    <x v="20"/>
    <x v="5"/>
    <x v="2"/>
    <x v="1"/>
    <x v="9"/>
    <s v="50-99Node"/>
    <x v="1"/>
    <x v="1"/>
    <n v="323400"/>
  </r>
  <r>
    <s v="KL4413WATDH"/>
    <x v="143"/>
    <x v="11"/>
    <x v="20"/>
    <x v="20"/>
    <x v="5"/>
    <x v="2"/>
    <x v="1"/>
    <x v="6"/>
    <s v="250-499Node"/>
    <x v="11"/>
    <x v="2"/>
    <n v="330330"/>
  </r>
  <r>
    <s v="KL4413WAVTH"/>
    <x v="145"/>
    <x v="11"/>
    <x v="20"/>
    <x v="20"/>
    <x v="5"/>
    <x v="2"/>
    <x v="1"/>
    <x v="4"/>
    <s v="1000-1499Node"/>
    <x v="11"/>
    <x v="3"/>
    <n v="330330"/>
  </r>
  <r>
    <s v="KL4413WAWF8"/>
    <x v="146"/>
    <x v="11"/>
    <x v="20"/>
    <x v="20"/>
    <x v="5"/>
    <x v="2"/>
    <x v="1"/>
    <x v="3"/>
    <s v="1500-2499Node"/>
    <x v="2"/>
    <x v="1"/>
    <n v="334950"/>
  </r>
  <r>
    <s v="KL4413WAPF9"/>
    <x v="142"/>
    <x v="11"/>
    <x v="20"/>
    <x v="20"/>
    <x v="5"/>
    <x v="2"/>
    <x v="1"/>
    <x v="10"/>
    <s v="25-49Node"/>
    <x v="1"/>
    <x v="1"/>
    <n v="337260"/>
  </r>
  <r>
    <s v="KL4413WAXT9"/>
    <x v="147"/>
    <x v="11"/>
    <x v="20"/>
    <x v="20"/>
    <x v="5"/>
    <x v="2"/>
    <x v="1"/>
    <x v="2"/>
    <s v="2500-4999Node"/>
    <x v="1"/>
    <x v="3"/>
    <n v="337260"/>
  </r>
  <r>
    <s v="KL4413WAUD9"/>
    <x v="144"/>
    <x v="11"/>
    <x v="20"/>
    <x v="20"/>
    <x v="5"/>
    <x v="2"/>
    <x v="1"/>
    <x v="5"/>
    <s v="500-999Node"/>
    <x v="1"/>
    <x v="2"/>
    <n v="344190"/>
  </r>
  <r>
    <s v="KL4413WAWT9"/>
    <x v="147"/>
    <x v="11"/>
    <x v="20"/>
    <x v="20"/>
    <x v="5"/>
    <x v="2"/>
    <x v="1"/>
    <x v="3"/>
    <s v="1500-2499Node"/>
    <x v="1"/>
    <x v="3"/>
    <n v="351120"/>
  </r>
  <r>
    <s v="KL4413WAKF9"/>
    <x v="142"/>
    <x v="11"/>
    <x v="20"/>
    <x v="20"/>
    <x v="5"/>
    <x v="2"/>
    <x v="1"/>
    <x v="0"/>
    <s v="10-14Node"/>
    <x v="1"/>
    <x v="1"/>
    <n v="353430"/>
  </r>
  <r>
    <s v="KL4413WAMF9"/>
    <x v="142"/>
    <x v="11"/>
    <x v="20"/>
    <x v="20"/>
    <x v="5"/>
    <x v="2"/>
    <x v="1"/>
    <x v="12"/>
    <s v="15-19Node"/>
    <x v="1"/>
    <x v="1"/>
    <n v="353430"/>
  </r>
  <r>
    <s v="KL4413WANF9"/>
    <x v="142"/>
    <x v="11"/>
    <x v="20"/>
    <x v="20"/>
    <x v="5"/>
    <x v="2"/>
    <x v="1"/>
    <x v="13"/>
    <s v="20-24Node"/>
    <x v="1"/>
    <x v="1"/>
    <n v="353430"/>
  </r>
  <r>
    <s v="KL4413WAKFH"/>
    <x v="141"/>
    <x v="11"/>
    <x v="20"/>
    <x v="20"/>
    <x v="5"/>
    <x v="2"/>
    <x v="1"/>
    <x v="0"/>
    <s v="10-14Node"/>
    <x v="11"/>
    <x v="1"/>
    <n v="355740"/>
  </r>
  <r>
    <s v="KL4413WAMFH"/>
    <x v="141"/>
    <x v="11"/>
    <x v="20"/>
    <x v="20"/>
    <x v="5"/>
    <x v="2"/>
    <x v="1"/>
    <x v="12"/>
    <s v="15-19Node"/>
    <x v="11"/>
    <x v="1"/>
    <n v="355740"/>
  </r>
  <r>
    <s v="KL4413WANFH"/>
    <x v="141"/>
    <x v="11"/>
    <x v="20"/>
    <x v="20"/>
    <x v="5"/>
    <x v="2"/>
    <x v="1"/>
    <x v="13"/>
    <s v="20-24Node"/>
    <x v="11"/>
    <x v="1"/>
    <n v="355740"/>
  </r>
  <r>
    <s v="KL4413WAUTH"/>
    <x v="145"/>
    <x v="11"/>
    <x v="20"/>
    <x v="20"/>
    <x v="5"/>
    <x v="2"/>
    <x v="1"/>
    <x v="5"/>
    <s v="500-999Node"/>
    <x v="11"/>
    <x v="3"/>
    <n v="355740"/>
  </r>
  <r>
    <s v="KL4413WAVF8"/>
    <x v="146"/>
    <x v="11"/>
    <x v="20"/>
    <x v="20"/>
    <x v="5"/>
    <x v="2"/>
    <x v="1"/>
    <x v="4"/>
    <s v="1000-1499Node"/>
    <x v="2"/>
    <x v="1"/>
    <n v="376530"/>
  </r>
  <r>
    <s v="KL4413WARDH"/>
    <x v="143"/>
    <x v="11"/>
    <x v="20"/>
    <x v="20"/>
    <x v="5"/>
    <x v="2"/>
    <x v="1"/>
    <x v="7"/>
    <s v="100-149Node"/>
    <x v="11"/>
    <x v="2"/>
    <n v="381150"/>
  </r>
  <r>
    <s v="KL4413WASDH"/>
    <x v="143"/>
    <x v="11"/>
    <x v="20"/>
    <x v="20"/>
    <x v="5"/>
    <x v="2"/>
    <x v="1"/>
    <x v="8"/>
    <s v="150-249Node"/>
    <x v="11"/>
    <x v="2"/>
    <n v="381150"/>
  </r>
  <r>
    <s v="KL4413WAVT9"/>
    <x v="147"/>
    <x v="11"/>
    <x v="20"/>
    <x v="20"/>
    <x v="5"/>
    <x v="2"/>
    <x v="1"/>
    <x v="4"/>
    <s v="1000-1499Node"/>
    <x v="1"/>
    <x v="3"/>
    <n v="395010"/>
  </r>
  <r>
    <s v="KL4413WAXRH"/>
    <x v="148"/>
    <x v="11"/>
    <x v="20"/>
    <x v="20"/>
    <x v="5"/>
    <x v="2"/>
    <x v="1"/>
    <x v="2"/>
    <s v="2500-4999Node"/>
    <x v="11"/>
    <x v="4"/>
    <n v="395010"/>
  </r>
  <r>
    <s v="KL4413WAYRH"/>
    <x v="148"/>
    <x v="11"/>
    <x v="20"/>
    <x v="20"/>
    <x v="5"/>
    <x v="2"/>
    <x v="1"/>
    <x v="1"/>
    <s v="5000Node"/>
    <x v="11"/>
    <x v="4"/>
    <n v="395010"/>
  </r>
  <r>
    <s v="KL4413WATD9"/>
    <x v="144"/>
    <x v="11"/>
    <x v="20"/>
    <x v="20"/>
    <x v="5"/>
    <x v="2"/>
    <x v="1"/>
    <x v="6"/>
    <s v="250-499Node"/>
    <x v="1"/>
    <x v="2"/>
    <n v="404250"/>
  </r>
  <r>
    <s v="KL4413WAUF8"/>
    <x v="146"/>
    <x v="11"/>
    <x v="20"/>
    <x v="20"/>
    <x v="5"/>
    <x v="2"/>
    <x v="1"/>
    <x v="5"/>
    <s v="500-999Node"/>
    <x v="2"/>
    <x v="1"/>
    <n v="404250"/>
  </r>
  <r>
    <s v="KL4413WAQDH"/>
    <x v="143"/>
    <x v="11"/>
    <x v="20"/>
    <x v="20"/>
    <x v="5"/>
    <x v="2"/>
    <x v="1"/>
    <x v="9"/>
    <s v="50-99Node"/>
    <x v="11"/>
    <x v="2"/>
    <n v="420420"/>
  </r>
  <r>
    <s v="KL4413WATTH"/>
    <x v="145"/>
    <x v="11"/>
    <x v="20"/>
    <x v="20"/>
    <x v="5"/>
    <x v="2"/>
    <x v="1"/>
    <x v="6"/>
    <s v="250-499Node"/>
    <x v="11"/>
    <x v="3"/>
    <n v="420420"/>
  </r>
  <r>
    <s v="KL4413WAUT9"/>
    <x v="147"/>
    <x v="11"/>
    <x v="20"/>
    <x v="20"/>
    <x v="5"/>
    <x v="2"/>
    <x v="1"/>
    <x v="5"/>
    <s v="500-999Node"/>
    <x v="1"/>
    <x v="3"/>
    <n v="425040"/>
  </r>
  <r>
    <s v="KL4413WAYD8"/>
    <x v="149"/>
    <x v="11"/>
    <x v="20"/>
    <x v="20"/>
    <x v="5"/>
    <x v="2"/>
    <x v="1"/>
    <x v="1"/>
    <s v="5000+Node"/>
    <x v="2"/>
    <x v="2"/>
    <n v="441210"/>
  </r>
  <r>
    <s v="KL4413WAXXH"/>
    <x v="150"/>
    <x v="11"/>
    <x v="20"/>
    <x v="20"/>
    <x v="5"/>
    <x v="2"/>
    <x v="1"/>
    <x v="2"/>
    <s v="2500-4999Node"/>
    <x v="11"/>
    <x v="5"/>
    <n v="445830"/>
  </r>
  <r>
    <s v="KL4413WAYXH"/>
    <x v="150"/>
    <x v="11"/>
    <x v="20"/>
    <x v="20"/>
    <x v="5"/>
    <x v="2"/>
    <x v="1"/>
    <x v="1"/>
    <s v="5000Node"/>
    <x v="11"/>
    <x v="5"/>
    <n v="445830"/>
  </r>
  <r>
    <s v="KL4413WARD9"/>
    <x v="144"/>
    <x v="11"/>
    <x v="20"/>
    <x v="20"/>
    <x v="5"/>
    <x v="2"/>
    <x v="1"/>
    <x v="7"/>
    <s v="100-149Node"/>
    <x v="1"/>
    <x v="2"/>
    <n v="450450"/>
  </r>
  <r>
    <s v="KL4413WASD9"/>
    <x v="144"/>
    <x v="11"/>
    <x v="20"/>
    <x v="20"/>
    <x v="5"/>
    <x v="2"/>
    <x v="1"/>
    <x v="8"/>
    <s v="150-249Node"/>
    <x v="1"/>
    <x v="2"/>
    <n v="450450"/>
  </r>
  <r>
    <s v="KL4413WAYR9"/>
    <x v="151"/>
    <x v="11"/>
    <x v="20"/>
    <x v="20"/>
    <x v="5"/>
    <x v="2"/>
    <x v="1"/>
    <x v="1"/>
    <s v="5000Node"/>
    <x v="1"/>
    <x v="4"/>
    <n v="452760"/>
  </r>
  <r>
    <s v="KL4413WAPDH"/>
    <x v="143"/>
    <x v="11"/>
    <x v="20"/>
    <x v="20"/>
    <x v="5"/>
    <x v="2"/>
    <x v="1"/>
    <x v="10"/>
    <s v="25-49Node"/>
    <x v="11"/>
    <x v="2"/>
    <n v="457380"/>
  </r>
  <r>
    <s v="KL4413WARTH"/>
    <x v="145"/>
    <x v="11"/>
    <x v="20"/>
    <x v="20"/>
    <x v="5"/>
    <x v="2"/>
    <x v="1"/>
    <x v="7"/>
    <s v="100-149Node"/>
    <x v="11"/>
    <x v="3"/>
    <n v="471240"/>
  </r>
  <r>
    <s v="KL4413WASTH"/>
    <x v="145"/>
    <x v="11"/>
    <x v="20"/>
    <x v="20"/>
    <x v="5"/>
    <x v="2"/>
    <x v="1"/>
    <x v="8"/>
    <s v="150-249Node"/>
    <x v="11"/>
    <x v="3"/>
    <n v="471240"/>
  </r>
  <r>
    <s v="KL4413WAWRH"/>
    <x v="148"/>
    <x v="11"/>
    <x v="20"/>
    <x v="20"/>
    <x v="5"/>
    <x v="2"/>
    <x v="1"/>
    <x v="3"/>
    <s v="1500-2499Node"/>
    <x v="11"/>
    <x v="4"/>
    <n v="471240"/>
  </r>
  <r>
    <s v="KL4413WATF8"/>
    <x v="146"/>
    <x v="11"/>
    <x v="20"/>
    <x v="20"/>
    <x v="5"/>
    <x v="2"/>
    <x v="1"/>
    <x v="6"/>
    <s v="250-499Node"/>
    <x v="2"/>
    <x v="1"/>
    <n v="475860"/>
  </r>
  <r>
    <s v="KL4413WAXD8"/>
    <x v="149"/>
    <x v="11"/>
    <x v="20"/>
    <x v="20"/>
    <x v="5"/>
    <x v="2"/>
    <x v="1"/>
    <x v="2"/>
    <s v="2500-4999Node"/>
    <x v="2"/>
    <x v="2"/>
    <n v="482790"/>
  </r>
  <r>
    <s v="KL4413WAXR9"/>
    <x v="151"/>
    <x v="11"/>
    <x v="20"/>
    <x v="20"/>
    <x v="5"/>
    <x v="2"/>
    <x v="1"/>
    <x v="2"/>
    <s v="2500-4999Node"/>
    <x v="1"/>
    <x v="4"/>
    <n v="494340"/>
  </r>
  <r>
    <s v="KL4413WAQD9"/>
    <x v="144"/>
    <x v="11"/>
    <x v="20"/>
    <x v="20"/>
    <x v="5"/>
    <x v="2"/>
    <x v="1"/>
    <x v="9"/>
    <s v="50-99Node"/>
    <x v="1"/>
    <x v="2"/>
    <n v="498960"/>
  </r>
  <r>
    <s v="KL4413WATT9"/>
    <x v="147"/>
    <x v="11"/>
    <x v="20"/>
    <x v="20"/>
    <x v="5"/>
    <x v="2"/>
    <x v="1"/>
    <x v="6"/>
    <s v="250-499Node"/>
    <x v="1"/>
    <x v="3"/>
    <n v="498960"/>
  </r>
  <r>
    <s v="KL4413WAWD8"/>
    <x v="149"/>
    <x v="11"/>
    <x v="20"/>
    <x v="20"/>
    <x v="5"/>
    <x v="2"/>
    <x v="1"/>
    <x v="3"/>
    <s v="1500-2499Node"/>
    <x v="2"/>
    <x v="2"/>
    <n v="503580"/>
  </r>
  <r>
    <s v="KL4413WAVRH"/>
    <x v="148"/>
    <x v="11"/>
    <x v="20"/>
    <x v="20"/>
    <x v="5"/>
    <x v="2"/>
    <x v="1"/>
    <x v="4"/>
    <s v="1000-1499Node"/>
    <x v="11"/>
    <x v="4"/>
    <n v="508200"/>
  </r>
  <r>
    <s v="KL4413WAWR9"/>
    <x v="151"/>
    <x v="11"/>
    <x v="20"/>
    <x v="20"/>
    <x v="5"/>
    <x v="2"/>
    <x v="1"/>
    <x v="3"/>
    <s v="1500-2499Node"/>
    <x v="1"/>
    <x v="4"/>
    <n v="517440"/>
  </r>
  <r>
    <s v="KL4413WAYX9"/>
    <x v="152"/>
    <x v="11"/>
    <x v="20"/>
    <x v="20"/>
    <x v="5"/>
    <x v="2"/>
    <x v="1"/>
    <x v="1"/>
    <s v="5000Node"/>
    <x v="1"/>
    <x v="5"/>
    <n v="517440"/>
  </r>
  <r>
    <s v="KL4413WAKDH"/>
    <x v="143"/>
    <x v="11"/>
    <x v="20"/>
    <x v="20"/>
    <x v="5"/>
    <x v="2"/>
    <x v="1"/>
    <x v="0"/>
    <s v="10-14Node"/>
    <x v="11"/>
    <x v="2"/>
    <n v="522060"/>
  </r>
  <r>
    <s v="KL4413WAMDH"/>
    <x v="143"/>
    <x v="11"/>
    <x v="20"/>
    <x v="20"/>
    <x v="5"/>
    <x v="2"/>
    <x v="1"/>
    <x v="12"/>
    <s v="15-19Node"/>
    <x v="11"/>
    <x v="2"/>
    <n v="522060"/>
  </r>
  <r>
    <s v="KL4413WANDH"/>
    <x v="143"/>
    <x v="11"/>
    <x v="20"/>
    <x v="20"/>
    <x v="5"/>
    <x v="2"/>
    <x v="1"/>
    <x v="13"/>
    <s v="20-24Node"/>
    <x v="11"/>
    <x v="2"/>
    <n v="522060"/>
  </r>
  <r>
    <s v="KL4413WAPD9"/>
    <x v="144"/>
    <x v="11"/>
    <x v="20"/>
    <x v="20"/>
    <x v="5"/>
    <x v="2"/>
    <x v="1"/>
    <x v="10"/>
    <s v="25-49Node"/>
    <x v="1"/>
    <x v="2"/>
    <n v="522060"/>
  </r>
  <r>
    <s v="KL4413WAQTH"/>
    <x v="145"/>
    <x v="11"/>
    <x v="20"/>
    <x v="20"/>
    <x v="5"/>
    <x v="2"/>
    <x v="1"/>
    <x v="9"/>
    <s v="50-99Node"/>
    <x v="11"/>
    <x v="3"/>
    <n v="522060"/>
  </r>
  <r>
    <s v="KL4413WARF8"/>
    <x v="146"/>
    <x v="11"/>
    <x v="20"/>
    <x v="20"/>
    <x v="5"/>
    <x v="2"/>
    <x v="1"/>
    <x v="7"/>
    <s v="100-149Node"/>
    <x v="2"/>
    <x v="1"/>
    <n v="531300"/>
  </r>
  <r>
    <s v="KL4413WASF8"/>
    <x v="146"/>
    <x v="11"/>
    <x v="20"/>
    <x v="20"/>
    <x v="5"/>
    <x v="2"/>
    <x v="1"/>
    <x v="8"/>
    <s v="150-249Node"/>
    <x v="2"/>
    <x v="1"/>
    <n v="531300"/>
  </r>
  <r>
    <s v="KL4413WAWXH"/>
    <x v="150"/>
    <x v="11"/>
    <x v="20"/>
    <x v="20"/>
    <x v="5"/>
    <x v="2"/>
    <x v="1"/>
    <x v="3"/>
    <s v="1500-2499Node"/>
    <x v="11"/>
    <x v="5"/>
    <n v="533610"/>
  </r>
  <r>
    <s v="KL4413WAYT8"/>
    <x v="153"/>
    <x v="11"/>
    <x v="20"/>
    <x v="20"/>
    <x v="5"/>
    <x v="2"/>
    <x v="1"/>
    <x v="1"/>
    <s v="5000+Node"/>
    <x v="2"/>
    <x v="3"/>
    <n v="542850"/>
  </r>
  <r>
    <s v="KL4413WAKD9"/>
    <x v="144"/>
    <x v="11"/>
    <x v="20"/>
    <x v="20"/>
    <x v="5"/>
    <x v="2"/>
    <x v="1"/>
    <x v="0"/>
    <s v="10-14Node"/>
    <x v="1"/>
    <x v="2"/>
    <n v="547470"/>
  </r>
  <r>
    <s v="KL4413WAMD9"/>
    <x v="144"/>
    <x v="11"/>
    <x v="20"/>
    <x v="20"/>
    <x v="5"/>
    <x v="2"/>
    <x v="1"/>
    <x v="12"/>
    <s v="15-19Node"/>
    <x v="1"/>
    <x v="2"/>
    <n v="547470"/>
  </r>
  <r>
    <s v="KL4413WAND9"/>
    <x v="144"/>
    <x v="11"/>
    <x v="20"/>
    <x v="20"/>
    <x v="5"/>
    <x v="2"/>
    <x v="1"/>
    <x v="13"/>
    <s v="20-24Node"/>
    <x v="1"/>
    <x v="2"/>
    <n v="547470"/>
  </r>
  <r>
    <s v="KL4413WAURH"/>
    <x v="148"/>
    <x v="11"/>
    <x v="20"/>
    <x v="20"/>
    <x v="5"/>
    <x v="2"/>
    <x v="1"/>
    <x v="5"/>
    <s v="500-999Node"/>
    <x v="11"/>
    <x v="4"/>
    <n v="547470"/>
  </r>
  <r>
    <s v="KL4413WART9"/>
    <x v="147"/>
    <x v="11"/>
    <x v="20"/>
    <x v="20"/>
    <x v="5"/>
    <x v="2"/>
    <x v="1"/>
    <x v="7"/>
    <s v="100-149Node"/>
    <x v="1"/>
    <x v="3"/>
    <n v="556710"/>
  </r>
  <r>
    <s v="KL4413WAST9"/>
    <x v="147"/>
    <x v="11"/>
    <x v="20"/>
    <x v="20"/>
    <x v="5"/>
    <x v="2"/>
    <x v="1"/>
    <x v="8"/>
    <s v="150-249Node"/>
    <x v="1"/>
    <x v="3"/>
    <n v="556710"/>
  </r>
  <r>
    <s v="KL4413WAVD8"/>
    <x v="149"/>
    <x v="11"/>
    <x v="20"/>
    <x v="20"/>
    <x v="5"/>
    <x v="2"/>
    <x v="1"/>
    <x v="4"/>
    <s v="1000-1499Node"/>
    <x v="2"/>
    <x v="2"/>
    <n v="565950"/>
  </r>
  <r>
    <s v="KL4413WAXX9"/>
    <x v="152"/>
    <x v="11"/>
    <x v="20"/>
    <x v="20"/>
    <x v="5"/>
    <x v="2"/>
    <x v="1"/>
    <x v="2"/>
    <s v="2500-4999Node"/>
    <x v="1"/>
    <x v="5"/>
    <n v="565950"/>
  </r>
  <r>
    <s v="KL4413WAPTH"/>
    <x v="145"/>
    <x v="11"/>
    <x v="20"/>
    <x v="20"/>
    <x v="5"/>
    <x v="2"/>
    <x v="1"/>
    <x v="10"/>
    <s v="25-49Node"/>
    <x v="11"/>
    <x v="3"/>
    <n v="572880"/>
  </r>
  <r>
    <s v="KL4413WAVR9"/>
    <x v="151"/>
    <x v="11"/>
    <x v="20"/>
    <x v="20"/>
    <x v="5"/>
    <x v="2"/>
    <x v="1"/>
    <x v="4"/>
    <s v="1000-1499Node"/>
    <x v="1"/>
    <x v="4"/>
    <n v="582120"/>
  </r>
  <r>
    <s v="KL4413WAVXH"/>
    <x v="150"/>
    <x v="11"/>
    <x v="20"/>
    <x v="20"/>
    <x v="5"/>
    <x v="2"/>
    <x v="1"/>
    <x v="4"/>
    <s v="1000-1499Node"/>
    <x v="11"/>
    <x v="5"/>
    <n v="584430"/>
  </r>
  <r>
    <s v="KL4413WAQF8"/>
    <x v="146"/>
    <x v="11"/>
    <x v="20"/>
    <x v="20"/>
    <x v="5"/>
    <x v="2"/>
    <x v="1"/>
    <x v="9"/>
    <s v="50-99Node"/>
    <x v="2"/>
    <x v="1"/>
    <n v="586740"/>
  </r>
  <r>
    <s v="KL4413WAWX9"/>
    <x v="152"/>
    <x v="11"/>
    <x v="20"/>
    <x v="20"/>
    <x v="5"/>
    <x v="2"/>
    <x v="1"/>
    <x v="3"/>
    <s v="1500-2499Node"/>
    <x v="1"/>
    <x v="5"/>
    <n v="591360"/>
  </r>
  <r>
    <s v="KL4413WAXT8"/>
    <x v="153"/>
    <x v="11"/>
    <x v="20"/>
    <x v="20"/>
    <x v="5"/>
    <x v="2"/>
    <x v="1"/>
    <x v="2"/>
    <s v="2500-4999Node"/>
    <x v="2"/>
    <x v="3"/>
    <n v="593670"/>
  </r>
  <r>
    <s v="KL4413WAUD8"/>
    <x v="149"/>
    <x v="11"/>
    <x v="20"/>
    <x v="20"/>
    <x v="5"/>
    <x v="2"/>
    <x v="1"/>
    <x v="5"/>
    <s v="500-999Node"/>
    <x v="2"/>
    <x v="2"/>
    <n v="607530"/>
  </r>
  <r>
    <s v="KL4413WAPF8"/>
    <x v="146"/>
    <x v="11"/>
    <x v="20"/>
    <x v="20"/>
    <x v="5"/>
    <x v="2"/>
    <x v="1"/>
    <x v="10"/>
    <s v="25-49Node"/>
    <x v="2"/>
    <x v="1"/>
    <n v="614460"/>
  </r>
  <r>
    <s v="KL4413WAQT9"/>
    <x v="147"/>
    <x v="11"/>
    <x v="20"/>
    <x v="20"/>
    <x v="5"/>
    <x v="2"/>
    <x v="1"/>
    <x v="9"/>
    <s v="50-99Node"/>
    <x v="1"/>
    <x v="3"/>
    <n v="616770"/>
  </r>
  <r>
    <s v="KL4413WAWT8"/>
    <x v="153"/>
    <x v="11"/>
    <x v="20"/>
    <x v="20"/>
    <x v="5"/>
    <x v="2"/>
    <x v="1"/>
    <x v="3"/>
    <s v="1500-2499Node"/>
    <x v="2"/>
    <x v="3"/>
    <n v="621390"/>
  </r>
  <r>
    <s v="KL4413WATRH"/>
    <x v="148"/>
    <x v="11"/>
    <x v="20"/>
    <x v="20"/>
    <x v="5"/>
    <x v="2"/>
    <x v="1"/>
    <x v="6"/>
    <s v="250-499Node"/>
    <x v="11"/>
    <x v="4"/>
    <n v="623700"/>
  </r>
  <r>
    <s v="KL4413WAUR9"/>
    <x v="151"/>
    <x v="11"/>
    <x v="20"/>
    <x v="20"/>
    <x v="5"/>
    <x v="2"/>
    <x v="1"/>
    <x v="5"/>
    <s v="500-999Node"/>
    <x v="1"/>
    <x v="4"/>
    <n v="623700"/>
  </r>
  <r>
    <s v="KL4413WAUXH"/>
    <x v="150"/>
    <x v="11"/>
    <x v="20"/>
    <x v="20"/>
    <x v="5"/>
    <x v="2"/>
    <x v="1"/>
    <x v="5"/>
    <s v="500-999Node"/>
    <x v="11"/>
    <x v="5"/>
    <n v="623700"/>
  </r>
  <r>
    <s v="KL4413WAKF8"/>
    <x v="146"/>
    <x v="11"/>
    <x v="20"/>
    <x v="20"/>
    <x v="5"/>
    <x v="2"/>
    <x v="1"/>
    <x v="0"/>
    <s v="10-14Node"/>
    <x v="2"/>
    <x v="1"/>
    <n v="642180"/>
  </r>
  <r>
    <s v="KL4413WAMF8"/>
    <x v="146"/>
    <x v="11"/>
    <x v="20"/>
    <x v="20"/>
    <x v="5"/>
    <x v="2"/>
    <x v="1"/>
    <x v="12"/>
    <s v="15-19Node"/>
    <x v="2"/>
    <x v="1"/>
    <n v="642180"/>
  </r>
  <r>
    <s v="KL4413WANF8"/>
    <x v="146"/>
    <x v="11"/>
    <x v="20"/>
    <x v="20"/>
    <x v="5"/>
    <x v="2"/>
    <x v="1"/>
    <x v="13"/>
    <s v="20-24Node"/>
    <x v="2"/>
    <x v="1"/>
    <n v="642180"/>
  </r>
  <r>
    <s v="KL4413WAPT9"/>
    <x v="147"/>
    <x v="11"/>
    <x v="20"/>
    <x v="20"/>
    <x v="5"/>
    <x v="2"/>
    <x v="1"/>
    <x v="10"/>
    <s v="25-49Node"/>
    <x v="1"/>
    <x v="3"/>
    <n v="646800"/>
  </r>
  <r>
    <s v="KL4413WAKTH"/>
    <x v="145"/>
    <x v="11"/>
    <x v="20"/>
    <x v="20"/>
    <x v="5"/>
    <x v="2"/>
    <x v="1"/>
    <x v="0"/>
    <s v="10-14Node"/>
    <x v="11"/>
    <x v="3"/>
    <n v="649110"/>
  </r>
  <r>
    <s v="KL4413WAMTH"/>
    <x v="145"/>
    <x v="11"/>
    <x v="20"/>
    <x v="20"/>
    <x v="5"/>
    <x v="2"/>
    <x v="1"/>
    <x v="12"/>
    <s v="15-19Node"/>
    <x v="11"/>
    <x v="3"/>
    <n v="649110"/>
  </r>
  <r>
    <s v="KL4413WANTH"/>
    <x v="145"/>
    <x v="11"/>
    <x v="20"/>
    <x v="20"/>
    <x v="5"/>
    <x v="2"/>
    <x v="1"/>
    <x v="13"/>
    <s v="20-24Node"/>
    <x v="11"/>
    <x v="3"/>
    <n v="649110"/>
  </r>
  <r>
    <s v="KL4413WAVX9"/>
    <x v="152"/>
    <x v="11"/>
    <x v="20"/>
    <x v="20"/>
    <x v="5"/>
    <x v="2"/>
    <x v="1"/>
    <x v="4"/>
    <s v="1000-1499Node"/>
    <x v="1"/>
    <x v="5"/>
    <n v="665280"/>
  </r>
  <r>
    <s v="KL4413WAKT9"/>
    <x v="147"/>
    <x v="11"/>
    <x v="20"/>
    <x v="20"/>
    <x v="5"/>
    <x v="2"/>
    <x v="1"/>
    <x v="0"/>
    <s v="10-14Node"/>
    <x v="1"/>
    <x v="3"/>
    <n v="674520"/>
  </r>
  <r>
    <s v="KL4413WAMT9"/>
    <x v="147"/>
    <x v="11"/>
    <x v="20"/>
    <x v="20"/>
    <x v="5"/>
    <x v="2"/>
    <x v="1"/>
    <x v="12"/>
    <s v="15-19Node"/>
    <x v="1"/>
    <x v="3"/>
    <n v="674520"/>
  </r>
  <r>
    <s v="KL4413WANT9"/>
    <x v="147"/>
    <x v="11"/>
    <x v="20"/>
    <x v="20"/>
    <x v="5"/>
    <x v="2"/>
    <x v="1"/>
    <x v="13"/>
    <s v="20-24Node"/>
    <x v="1"/>
    <x v="3"/>
    <n v="674520"/>
  </r>
  <r>
    <s v="KL4413WAVT8"/>
    <x v="153"/>
    <x v="11"/>
    <x v="20"/>
    <x v="20"/>
    <x v="5"/>
    <x v="2"/>
    <x v="1"/>
    <x v="4"/>
    <s v="1000-1499Node"/>
    <x v="2"/>
    <x v="3"/>
    <n v="697620"/>
  </r>
  <r>
    <s v="KL4413WARRH"/>
    <x v="148"/>
    <x v="11"/>
    <x v="20"/>
    <x v="20"/>
    <x v="5"/>
    <x v="2"/>
    <x v="1"/>
    <x v="7"/>
    <s v="100-149Node"/>
    <x v="11"/>
    <x v="4"/>
    <n v="699930"/>
  </r>
  <r>
    <s v="KL4413WASRH"/>
    <x v="148"/>
    <x v="11"/>
    <x v="20"/>
    <x v="20"/>
    <x v="5"/>
    <x v="2"/>
    <x v="1"/>
    <x v="8"/>
    <s v="150-249Node"/>
    <x v="11"/>
    <x v="4"/>
    <n v="699930"/>
  </r>
  <r>
    <s v="KL4413WATXH"/>
    <x v="150"/>
    <x v="11"/>
    <x v="20"/>
    <x v="20"/>
    <x v="5"/>
    <x v="2"/>
    <x v="1"/>
    <x v="6"/>
    <s v="250-499Node"/>
    <x v="11"/>
    <x v="5"/>
    <n v="711480"/>
  </r>
  <r>
    <s v="KL4413WATD8"/>
    <x v="149"/>
    <x v="11"/>
    <x v="20"/>
    <x v="20"/>
    <x v="5"/>
    <x v="2"/>
    <x v="1"/>
    <x v="6"/>
    <s v="250-499Node"/>
    <x v="2"/>
    <x v="2"/>
    <n v="713790"/>
  </r>
  <r>
    <s v="KL4413WAUX9"/>
    <x v="152"/>
    <x v="11"/>
    <x v="20"/>
    <x v="20"/>
    <x v="5"/>
    <x v="2"/>
    <x v="1"/>
    <x v="5"/>
    <s v="500-999Node"/>
    <x v="1"/>
    <x v="5"/>
    <n v="713790"/>
  </r>
  <r>
    <s v="KL4413WATR9"/>
    <x v="151"/>
    <x v="11"/>
    <x v="20"/>
    <x v="20"/>
    <x v="5"/>
    <x v="2"/>
    <x v="1"/>
    <x v="6"/>
    <s v="250-499Node"/>
    <x v="1"/>
    <x v="4"/>
    <n v="732270"/>
  </r>
  <r>
    <s v="KL4413WAUT8"/>
    <x v="153"/>
    <x v="11"/>
    <x v="20"/>
    <x v="20"/>
    <x v="5"/>
    <x v="2"/>
    <x v="1"/>
    <x v="5"/>
    <s v="500-999Node"/>
    <x v="2"/>
    <x v="3"/>
    <n v="750750"/>
  </r>
  <r>
    <s v="KL4413WAQRH"/>
    <x v="148"/>
    <x v="11"/>
    <x v="20"/>
    <x v="20"/>
    <x v="5"/>
    <x v="2"/>
    <x v="1"/>
    <x v="9"/>
    <s v="50-99Node"/>
    <x v="11"/>
    <x v="4"/>
    <n v="787710"/>
  </r>
  <r>
    <s v="KL4413WARD8"/>
    <x v="149"/>
    <x v="11"/>
    <x v="20"/>
    <x v="20"/>
    <x v="5"/>
    <x v="2"/>
    <x v="1"/>
    <x v="7"/>
    <s v="100-149Node"/>
    <x v="2"/>
    <x v="2"/>
    <n v="796950"/>
  </r>
  <r>
    <s v="KL4413WASD8"/>
    <x v="149"/>
    <x v="11"/>
    <x v="20"/>
    <x v="20"/>
    <x v="5"/>
    <x v="2"/>
    <x v="1"/>
    <x v="8"/>
    <s v="150-249Node"/>
    <x v="2"/>
    <x v="2"/>
    <n v="796950"/>
  </r>
  <r>
    <s v="KL4413WARXH"/>
    <x v="150"/>
    <x v="11"/>
    <x v="20"/>
    <x v="20"/>
    <x v="5"/>
    <x v="2"/>
    <x v="1"/>
    <x v="7"/>
    <s v="100-149Node"/>
    <x v="11"/>
    <x v="5"/>
    <n v="801570"/>
  </r>
  <r>
    <s v="KL4413WASXH"/>
    <x v="150"/>
    <x v="11"/>
    <x v="20"/>
    <x v="20"/>
    <x v="5"/>
    <x v="2"/>
    <x v="1"/>
    <x v="8"/>
    <s v="150-249Node"/>
    <x v="11"/>
    <x v="5"/>
    <n v="801570"/>
  </r>
  <r>
    <s v="KL4413WARR9"/>
    <x v="151"/>
    <x v="11"/>
    <x v="20"/>
    <x v="20"/>
    <x v="5"/>
    <x v="2"/>
    <x v="1"/>
    <x v="7"/>
    <s v="100-149Node"/>
    <x v="1"/>
    <x v="4"/>
    <n v="817740"/>
  </r>
  <r>
    <s v="KL4413WASR9"/>
    <x v="151"/>
    <x v="11"/>
    <x v="20"/>
    <x v="20"/>
    <x v="5"/>
    <x v="2"/>
    <x v="1"/>
    <x v="8"/>
    <s v="150-249Node"/>
    <x v="1"/>
    <x v="4"/>
    <n v="817740"/>
  </r>
  <r>
    <s v="KL4413WAYR8"/>
    <x v="154"/>
    <x v="11"/>
    <x v="20"/>
    <x v="20"/>
    <x v="5"/>
    <x v="2"/>
    <x v="1"/>
    <x v="1"/>
    <s v="5000Node"/>
    <x v="2"/>
    <x v="4"/>
    <n v="822360"/>
  </r>
  <r>
    <s v="KL4413WATX9"/>
    <x v="152"/>
    <x v="11"/>
    <x v="20"/>
    <x v="20"/>
    <x v="5"/>
    <x v="2"/>
    <x v="1"/>
    <x v="6"/>
    <s v="250-499Node"/>
    <x v="1"/>
    <x v="5"/>
    <n v="836220"/>
  </r>
  <r>
    <s v="KL4413WAPRH"/>
    <x v="148"/>
    <x v="11"/>
    <x v="20"/>
    <x v="20"/>
    <x v="5"/>
    <x v="2"/>
    <x v="1"/>
    <x v="10"/>
    <s v="25-49Node"/>
    <x v="11"/>
    <x v="4"/>
    <n v="863940"/>
  </r>
  <r>
    <s v="KL4413WAQD8"/>
    <x v="149"/>
    <x v="11"/>
    <x v="20"/>
    <x v="20"/>
    <x v="5"/>
    <x v="2"/>
    <x v="1"/>
    <x v="9"/>
    <s v="50-99Node"/>
    <x v="2"/>
    <x v="2"/>
    <n v="880110"/>
  </r>
  <r>
    <s v="KL4413WATT8"/>
    <x v="153"/>
    <x v="11"/>
    <x v="20"/>
    <x v="20"/>
    <x v="5"/>
    <x v="2"/>
    <x v="1"/>
    <x v="6"/>
    <s v="250-499Node"/>
    <x v="2"/>
    <x v="3"/>
    <n v="880110"/>
  </r>
  <r>
    <s v="KL4413WAQXH"/>
    <x v="150"/>
    <x v="11"/>
    <x v="20"/>
    <x v="20"/>
    <x v="5"/>
    <x v="2"/>
    <x v="1"/>
    <x v="9"/>
    <s v="50-99Node"/>
    <x v="11"/>
    <x v="5"/>
    <n v="889350"/>
  </r>
  <r>
    <s v="KL4413WAXR8"/>
    <x v="154"/>
    <x v="11"/>
    <x v="20"/>
    <x v="20"/>
    <x v="5"/>
    <x v="2"/>
    <x v="1"/>
    <x v="2"/>
    <s v="2500-4999Node"/>
    <x v="2"/>
    <x v="4"/>
    <n v="900900"/>
  </r>
  <r>
    <s v="KL4413WAQR9"/>
    <x v="151"/>
    <x v="11"/>
    <x v="20"/>
    <x v="20"/>
    <x v="5"/>
    <x v="2"/>
    <x v="1"/>
    <x v="9"/>
    <s v="50-99Node"/>
    <x v="1"/>
    <x v="4"/>
    <n v="903210"/>
  </r>
  <r>
    <s v="KL4413WAPD8"/>
    <x v="149"/>
    <x v="11"/>
    <x v="20"/>
    <x v="20"/>
    <x v="5"/>
    <x v="2"/>
    <x v="1"/>
    <x v="10"/>
    <s v="25-49Node"/>
    <x v="2"/>
    <x v="2"/>
    <n v="921690"/>
  </r>
  <r>
    <s v="KL4413WARX9"/>
    <x v="152"/>
    <x v="11"/>
    <x v="20"/>
    <x v="20"/>
    <x v="5"/>
    <x v="2"/>
    <x v="1"/>
    <x v="7"/>
    <s v="100-149Node"/>
    <x v="1"/>
    <x v="5"/>
    <n v="935550"/>
  </r>
  <r>
    <s v="KL4413WASX9"/>
    <x v="152"/>
    <x v="11"/>
    <x v="20"/>
    <x v="20"/>
    <x v="5"/>
    <x v="2"/>
    <x v="1"/>
    <x v="8"/>
    <s v="150-249Node"/>
    <x v="1"/>
    <x v="5"/>
    <n v="935550"/>
  </r>
  <r>
    <s v="KL4413WAWR8"/>
    <x v="154"/>
    <x v="11"/>
    <x v="20"/>
    <x v="20"/>
    <x v="5"/>
    <x v="2"/>
    <x v="1"/>
    <x v="3"/>
    <s v="1500-2499Node"/>
    <x v="2"/>
    <x v="4"/>
    <n v="940170"/>
  </r>
  <r>
    <s v="KL4413WAYX8"/>
    <x v="155"/>
    <x v="11"/>
    <x v="20"/>
    <x v="20"/>
    <x v="5"/>
    <x v="2"/>
    <x v="1"/>
    <x v="1"/>
    <s v="5000Node"/>
    <x v="2"/>
    <x v="5"/>
    <n v="940170"/>
  </r>
  <r>
    <s v="KL4413WAPR9"/>
    <x v="151"/>
    <x v="11"/>
    <x v="20"/>
    <x v="20"/>
    <x v="5"/>
    <x v="2"/>
    <x v="1"/>
    <x v="10"/>
    <s v="25-49Node"/>
    <x v="1"/>
    <x v="4"/>
    <n v="947100"/>
  </r>
  <r>
    <s v="KL4413WAKD8"/>
    <x v="149"/>
    <x v="11"/>
    <x v="20"/>
    <x v="20"/>
    <x v="5"/>
    <x v="2"/>
    <x v="1"/>
    <x v="0"/>
    <s v="10-14Node"/>
    <x v="2"/>
    <x v="2"/>
    <n v="963270"/>
  </r>
  <r>
    <s v="KL4413WAMD8"/>
    <x v="149"/>
    <x v="11"/>
    <x v="20"/>
    <x v="20"/>
    <x v="5"/>
    <x v="2"/>
    <x v="1"/>
    <x v="12"/>
    <s v="15-19Node"/>
    <x v="2"/>
    <x v="2"/>
    <n v="963270"/>
  </r>
  <r>
    <s v="KL4413WAND8"/>
    <x v="149"/>
    <x v="11"/>
    <x v="20"/>
    <x v="20"/>
    <x v="5"/>
    <x v="2"/>
    <x v="1"/>
    <x v="13"/>
    <s v="20-24Node"/>
    <x v="2"/>
    <x v="2"/>
    <n v="963270"/>
  </r>
  <r>
    <s v="KL4413WAKRH"/>
    <x v="148"/>
    <x v="11"/>
    <x v="20"/>
    <x v="20"/>
    <x v="5"/>
    <x v="2"/>
    <x v="1"/>
    <x v="0"/>
    <s v="10-14Node"/>
    <x v="11"/>
    <x v="4"/>
    <n v="979440"/>
  </r>
  <r>
    <s v="KL4413WAMRH"/>
    <x v="148"/>
    <x v="11"/>
    <x v="20"/>
    <x v="20"/>
    <x v="5"/>
    <x v="2"/>
    <x v="1"/>
    <x v="12"/>
    <s v="15-19Node"/>
    <x v="11"/>
    <x v="4"/>
    <n v="979440"/>
  </r>
  <r>
    <s v="KL4413WANRH"/>
    <x v="148"/>
    <x v="11"/>
    <x v="20"/>
    <x v="20"/>
    <x v="5"/>
    <x v="2"/>
    <x v="1"/>
    <x v="13"/>
    <s v="20-24Node"/>
    <x v="11"/>
    <x v="4"/>
    <n v="979440"/>
  </r>
  <r>
    <s v="KL4413WAPXH"/>
    <x v="150"/>
    <x v="11"/>
    <x v="20"/>
    <x v="20"/>
    <x v="5"/>
    <x v="2"/>
    <x v="1"/>
    <x v="10"/>
    <s v="25-49Node"/>
    <x v="11"/>
    <x v="5"/>
    <n v="979440"/>
  </r>
  <r>
    <s v="KL4413WART8"/>
    <x v="153"/>
    <x v="11"/>
    <x v="20"/>
    <x v="20"/>
    <x v="5"/>
    <x v="2"/>
    <x v="1"/>
    <x v="7"/>
    <s v="100-149Node"/>
    <x v="2"/>
    <x v="3"/>
    <n v="981750"/>
  </r>
  <r>
    <s v="KL4413WAST8"/>
    <x v="153"/>
    <x v="11"/>
    <x v="20"/>
    <x v="20"/>
    <x v="5"/>
    <x v="2"/>
    <x v="1"/>
    <x v="8"/>
    <s v="150-249Node"/>
    <x v="2"/>
    <x v="3"/>
    <n v="981750"/>
  </r>
  <r>
    <s v="KL4413WAKR9"/>
    <x v="151"/>
    <x v="11"/>
    <x v="20"/>
    <x v="20"/>
    <x v="5"/>
    <x v="2"/>
    <x v="1"/>
    <x v="0"/>
    <s v="10-14Node"/>
    <x v="1"/>
    <x v="4"/>
    <n v="990990"/>
  </r>
  <r>
    <s v="KL4413WAMR9"/>
    <x v="151"/>
    <x v="11"/>
    <x v="20"/>
    <x v="20"/>
    <x v="5"/>
    <x v="2"/>
    <x v="1"/>
    <x v="12"/>
    <s v="15-19Node"/>
    <x v="1"/>
    <x v="4"/>
    <n v="990990"/>
  </r>
  <r>
    <s v="KL4413WANR9"/>
    <x v="151"/>
    <x v="11"/>
    <x v="20"/>
    <x v="20"/>
    <x v="5"/>
    <x v="2"/>
    <x v="1"/>
    <x v="13"/>
    <s v="20-24Node"/>
    <x v="1"/>
    <x v="4"/>
    <n v="990990"/>
  </r>
  <r>
    <s v="KL4413WAXX8"/>
    <x v="155"/>
    <x v="11"/>
    <x v="20"/>
    <x v="20"/>
    <x v="5"/>
    <x v="2"/>
    <x v="1"/>
    <x v="2"/>
    <s v="2500-4999Node"/>
    <x v="2"/>
    <x v="5"/>
    <n v="1027950"/>
  </r>
  <r>
    <s v="KL4413WAQX9"/>
    <x v="152"/>
    <x v="11"/>
    <x v="20"/>
    <x v="20"/>
    <x v="5"/>
    <x v="2"/>
    <x v="1"/>
    <x v="9"/>
    <s v="50-99Node"/>
    <x v="1"/>
    <x v="5"/>
    <n v="1032570"/>
  </r>
  <r>
    <s v="KL4413WAVR8"/>
    <x v="154"/>
    <x v="11"/>
    <x v="20"/>
    <x v="20"/>
    <x v="5"/>
    <x v="2"/>
    <x v="1"/>
    <x v="4"/>
    <s v="1000-1499Node"/>
    <x v="2"/>
    <x v="4"/>
    <n v="1055670"/>
  </r>
  <r>
    <s v="KL4413WAWX8"/>
    <x v="155"/>
    <x v="11"/>
    <x v="20"/>
    <x v="20"/>
    <x v="5"/>
    <x v="2"/>
    <x v="1"/>
    <x v="3"/>
    <s v="1500-2499Node"/>
    <x v="2"/>
    <x v="5"/>
    <n v="1074150"/>
  </r>
  <r>
    <s v="KL4413WAPX9"/>
    <x v="152"/>
    <x v="11"/>
    <x v="20"/>
    <x v="20"/>
    <x v="5"/>
    <x v="2"/>
    <x v="1"/>
    <x v="10"/>
    <s v="25-49Node"/>
    <x v="1"/>
    <x v="5"/>
    <n v="1081080"/>
  </r>
  <r>
    <s v="KL4413WAQT8"/>
    <x v="153"/>
    <x v="11"/>
    <x v="20"/>
    <x v="20"/>
    <x v="5"/>
    <x v="2"/>
    <x v="1"/>
    <x v="9"/>
    <s v="50-99Node"/>
    <x v="2"/>
    <x v="3"/>
    <n v="1085700"/>
  </r>
  <r>
    <s v="KL4413WAKXH"/>
    <x v="150"/>
    <x v="11"/>
    <x v="20"/>
    <x v="20"/>
    <x v="5"/>
    <x v="2"/>
    <x v="1"/>
    <x v="0"/>
    <s v="10-14Node"/>
    <x v="11"/>
    <x v="5"/>
    <n v="1118040"/>
  </r>
  <r>
    <s v="KL4413WAMXH"/>
    <x v="150"/>
    <x v="11"/>
    <x v="20"/>
    <x v="20"/>
    <x v="5"/>
    <x v="2"/>
    <x v="1"/>
    <x v="12"/>
    <s v="15-19Node"/>
    <x v="11"/>
    <x v="5"/>
    <n v="1118040"/>
  </r>
  <r>
    <s v="KL4413WANXH"/>
    <x v="150"/>
    <x v="11"/>
    <x v="20"/>
    <x v="20"/>
    <x v="5"/>
    <x v="2"/>
    <x v="1"/>
    <x v="13"/>
    <s v="20-24Node"/>
    <x v="11"/>
    <x v="5"/>
    <n v="1118040"/>
  </r>
  <r>
    <s v="KL4413WAKX9"/>
    <x v="152"/>
    <x v="11"/>
    <x v="20"/>
    <x v="20"/>
    <x v="5"/>
    <x v="2"/>
    <x v="1"/>
    <x v="0"/>
    <s v="10-14Node"/>
    <x v="1"/>
    <x v="5"/>
    <n v="1131900"/>
  </r>
  <r>
    <s v="KL4413WAMX9"/>
    <x v="152"/>
    <x v="11"/>
    <x v="20"/>
    <x v="20"/>
    <x v="5"/>
    <x v="2"/>
    <x v="1"/>
    <x v="12"/>
    <s v="15-19Node"/>
    <x v="1"/>
    <x v="5"/>
    <n v="1131900"/>
  </r>
  <r>
    <s v="KL4413WANX9"/>
    <x v="152"/>
    <x v="11"/>
    <x v="20"/>
    <x v="20"/>
    <x v="5"/>
    <x v="2"/>
    <x v="1"/>
    <x v="13"/>
    <s v="20-24Node"/>
    <x v="1"/>
    <x v="5"/>
    <n v="1131900"/>
  </r>
  <r>
    <s v="KL4413WAUR8"/>
    <x v="154"/>
    <x v="11"/>
    <x v="20"/>
    <x v="20"/>
    <x v="5"/>
    <x v="2"/>
    <x v="1"/>
    <x v="5"/>
    <s v="500-999Node"/>
    <x v="2"/>
    <x v="4"/>
    <n v="1134210"/>
  </r>
  <r>
    <s v="KL4413WAPT8"/>
    <x v="153"/>
    <x v="11"/>
    <x v="20"/>
    <x v="20"/>
    <x v="5"/>
    <x v="2"/>
    <x v="1"/>
    <x v="10"/>
    <s v="25-49Node"/>
    <x v="2"/>
    <x v="3"/>
    <n v="1136520"/>
  </r>
  <r>
    <s v="KL4413WAKT8"/>
    <x v="153"/>
    <x v="11"/>
    <x v="20"/>
    <x v="20"/>
    <x v="5"/>
    <x v="2"/>
    <x v="1"/>
    <x v="0"/>
    <s v="10-14Node"/>
    <x v="2"/>
    <x v="3"/>
    <n v="1189650"/>
  </r>
  <r>
    <s v="KL4413WAMT8"/>
    <x v="153"/>
    <x v="11"/>
    <x v="20"/>
    <x v="20"/>
    <x v="5"/>
    <x v="2"/>
    <x v="1"/>
    <x v="12"/>
    <s v="15-19Node"/>
    <x v="2"/>
    <x v="3"/>
    <n v="1189650"/>
  </r>
  <r>
    <s v="KL4413WANT8"/>
    <x v="153"/>
    <x v="11"/>
    <x v="20"/>
    <x v="20"/>
    <x v="5"/>
    <x v="2"/>
    <x v="1"/>
    <x v="13"/>
    <s v="20-24Node"/>
    <x v="2"/>
    <x v="3"/>
    <n v="1189650"/>
  </r>
  <r>
    <s v="KL4413WAVX8"/>
    <x v="155"/>
    <x v="11"/>
    <x v="20"/>
    <x v="20"/>
    <x v="5"/>
    <x v="2"/>
    <x v="1"/>
    <x v="4"/>
    <s v="1000-1499Node"/>
    <x v="2"/>
    <x v="5"/>
    <n v="1208130"/>
  </r>
  <r>
    <s v="KL4413WAUX8"/>
    <x v="155"/>
    <x v="11"/>
    <x v="20"/>
    <x v="20"/>
    <x v="5"/>
    <x v="2"/>
    <x v="1"/>
    <x v="5"/>
    <s v="500-999Node"/>
    <x v="2"/>
    <x v="5"/>
    <n v="1295910"/>
  </r>
  <r>
    <s v="KL4413WATR8"/>
    <x v="154"/>
    <x v="11"/>
    <x v="20"/>
    <x v="20"/>
    <x v="5"/>
    <x v="2"/>
    <x v="1"/>
    <x v="6"/>
    <s v="250-499Node"/>
    <x v="2"/>
    <x v="4"/>
    <n v="1330560"/>
  </r>
  <r>
    <s v="KL4413WARR8"/>
    <x v="154"/>
    <x v="11"/>
    <x v="20"/>
    <x v="20"/>
    <x v="5"/>
    <x v="2"/>
    <x v="1"/>
    <x v="7"/>
    <s v="100-149Node"/>
    <x v="2"/>
    <x v="4"/>
    <n v="1487640"/>
  </r>
  <r>
    <s v="KL4413WASR8"/>
    <x v="154"/>
    <x v="11"/>
    <x v="20"/>
    <x v="20"/>
    <x v="5"/>
    <x v="2"/>
    <x v="1"/>
    <x v="8"/>
    <s v="150-249Node"/>
    <x v="2"/>
    <x v="4"/>
    <n v="1487640"/>
  </r>
  <r>
    <s v="KL4413WATX8"/>
    <x v="155"/>
    <x v="11"/>
    <x v="20"/>
    <x v="20"/>
    <x v="5"/>
    <x v="2"/>
    <x v="1"/>
    <x v="6"/>
    <s v="250-499Node"/>
    <x v="2"/>
    <x v="5"/>
    <n v="1519980"/>
  </r>
  <r>
    <s v="KL4413WAQR8"/>
    <x v="154"/>
    <x v="11"/>
    <x v="20"/>
    <x v="20"/>
    <x v="5"/>
    <x v="2"/>
    <x v="1"/>
    <x v="9"/>
    <s v="50-99Node"/>
    <x v="2"/>
    <x v="4"/>
    <n v="1642410"/>
  </r>
  <r>
    <s v="KL4413WARX8"/>
    <x v="155"/>
    <x v="11"/>
    <x v="20"/>
    <x v="20"/>
    <x v="5"/>
    <x v="2"/>
    <x v="1"/>
    <x v="7"/>
    <s v="100-149Node"/>
    <x v="2"/>
    <x v="5"/>
    <n v="1700160"/>
  </r>
  <r>
    <s v="KL4413WASX8"/>
    <x v="155"/>
    <x v="11"/>
    <x v="20"/>
    <x v="20"/>
    <x v="5"/>
    <x v="2"/>
    <x v="1"/>
    <x v="8"/>
    <s v="150-249Node"/>
    <x v="2"/>
    <x v="5"/>
    <n v="1700160"/>
  </r>
  <r>
    <s v="KL4413WAPR8"/>
    <x v="154"/>
    <x v="11"/>
    <x v="20"/>
    <x v="20"/>
    <x v="5"/>
    <x v="2"/>
    <x v="1"/>
    <x v="10"/>
    <s v="25-49Node"/>
    <x v="2"/>
    <x v="4"/>
    <n v="1720950"/>
  </r>
  <r>
    <s v="KL4413WAKR8"/>
    <x v="154"/>
    <x v="11"/>
    <x v="20"/>
    <x v="20"/>
    <x v="5"/>
    <x v="2"/>
    <x v="1"/>
    <x v="0"/>
    <s v="10-14Node"/>
    <x v="2"/>
    <x v="4"/>
    <n v="1799490"/>
  </r>
  <r>
    <s v="KL4413WAMR8"/>
    <x v="154"/>
    <x v="11"/>
    <x v="20"/>
    <x v="20"/>
    <x v="5"/>
    <x v="2"/>
    <x v="1"/>
    <x v="12"/>
    <s v="15-19Node"/>
    <x v="2"/>
    <x v="4"/>
    <n v="1799490"/>
  </r>
  <r>
    <s v="KL4413WANR8"/>
    <x v="154"/>
    <x v="11"/>
    <x v="20"/>
    <x v="20"/>
    <x v="5"/>
    <x v="2"/>
    <x v="1"/>
    <x v="13"/>
    <s v="20-24Node"/>
    <x v="2"/>
    <x v="4"/>
    <n v="1799490"/>
  </r>
  <r>
    <s v="KL4413WAQX8"/>
    <x v="155"/>
    <x v="11"/>
    <x v="20"/>
    <x v="20"/>
    <x v="5"/>
    <x v="2"/>
    <x v="1"/>
    <x v="9"/>
    <s v="50-99Node"/>
    <x v="2"/>
    <x v="5"/>
    <n v="1878030"/>
  </r>
  <r>
    <s v="KL4413WAPX8"/>
    <x v="155"/>
    <x v="11"/>
    <x v="20"/>
    <x v="20"/>
    <x v="5"/>
    <x v="2"/>
    <x v="1"/>
    <x v="10"/>
    <s v="25-49Node"/>
    <x v="2"/>
    <x v="5"/>
    <n v="1968120"/>
  </r>
  <r>
    <s v="KL4413WAKX8"/>
    <x v="155"/>
    <x v="11"/>
    <x v="20"/>
    <x v="20"/>
    <x v="5"/>
    <x v="2"/>
    <x v="1"/>
    <x v="0"/>
    <s v="10-14Node"/>
    <x v="2"/>
    <x v="5"/>
    <n v="2058210"/>
  </r>
  <r>
    <s v="KL4413WAMX8"/>
    <x v="155"/>
    <x v="11"/>
    <x v="20"/>
    <x v="20"/>
    <x v="5"/>
    <x v="2"/>
    <x v="1"/>
    <x v="12"/>
    <s v="15-19Node"/>
    <x v="2"/>
    <x v="5"/>
    <n v="2058210"/>
  </r>
  <r>
    <s v="KL4413WANX8"/>
    <x v="155"/>
    <x v="11"/>
    <x v="20"/>
    <x v="20"/>
    <x v="5"/>
    <x v="2"/>
    <x v="1"/>
    <x v="13"/>
    <s v="20-24Node"/>
    <x v="2"/>
    <x v="5"/>
    <n v="2058210"/>
  </r>
  <r>
    <s v="KL4221WAYF9"/>
    <x v="156"/>
    <x v="13"/>
    <x v="21"/>
    <x v="21"/>
    <x v="2"/>
    <x v="2"/>
    <x v="1"/>
    <x v="1"/>
    <s v="5000+User"/>
    <x v="1"/>
    <x v="1"/>
    <n v="166320"/>
  </r>
  <r>
    <s v="KL4221WAXF9"/>
    <x v="156"/>
    <x v="13"/>
    <x v="21"/>
    <x v="21"/>
    <x v="2"/>
    <x v="2"/>
    <x v="1"/>
    <x v="2"/>
    <s v="2500-4999User"/>
    <x v="1"/>
    <x v="1"/>
    <n v="191730"/>
  </r>
  <r>
    <s v="KL4221WAWF9"/>
    <x v="156"/>
    <x v="13"/>
    <x v="21"/>
    <x v="21"/>
    <x v="2"/>
    <x v="2"/>
    <x v="1"/>
    <x v="3"/>
    <s v="1500-2499User"/>
    <x v="1"/>
    <x v="1"/>
    <n v="203280"/>
  </r>
  <r>
    <s v="KL4221WAVF9"/>
    <x v="156"/>
    <x v="13"/>
    <x v="21"/>
    <x v="21"/>
    <x v="2"/>
    <x v="2"/>
    <x v="1"/>
    <x v="4"/>
    <s v="1000-1499User"/>
    <x v="1"/>
    <x v="1"/>
    <n v="228690"/>
  </r>
  <r>
    <s v="KL4221WAUF9"/>
    <x v="156"/>
    <x v="13"/>
    <x v="21"/>
    <x v="21"/>
    <x v="2"/>
    <x v="2"/>
    <x v="1"/>
    <x v="5"/>
    <s v="500-999User"/>
    <x v="1"/>
    <x v="1"/>
    <n v="254100"/>
  </r>
  <r>
    <s v="KL4221WAYD9"/>
    <x v="157"/>
    <x v="13"/>
    <x v="21"/>
    <x v="21"/>
    <x v="2"/>
    <x v="2"/>
    <x v="1"/>
    <x v="1"/>
    <s v="5000+User"/>
    <x v="1"/>
    <x v="2"/>
    <n v="267960"/>
  </r>
  <r>
    <s v="KL4221WATF9"/>
    <x v="156"/>
    <x v="13"/>
    <x v="21"/>
    <x v="21"/>
    <x v="2"/>
    <x v="2"/>
    <x v="1"/>
    <x v="6"/>
    <s v="250-499User"/>
    <x v="1"/>
    <x v="1"/>
    <n v="279510"/>
  </r>
  <r>
    <s v="KL4221WAXD9"/>
    <x v="157"/>
    <x v="13"/>
    <x v="21"/>
    <x v="21"/>
    <x v="2"/>
    <x v="2"/>
    <x v="1"/>
    <x v="2"/>
    <s v="2500-4999User"/>
    <x v="1"/>
    <x v="2"/>
    <n v="279510"/>
  </r>
  <r>
    <s v="KL4221WAYF8"/>
    <x v="158"/>
    <x v="13"/>
    <x v="21"/>
    <x v="21"/>
    <x v="2"/>
    <x v="2"/>
    <x v="1"/>
    <x v="1"/>
    <s v="5000+User"/>
    <x v="2"/>
    <x v="1"/>
    <n v="304920"/>
  </r>
  <r>
    <s v="KL4221WARF9"/>
    <x v="156"/>
    <x v="13"/>
    <x v="21"/>
    <x v="21"/>
    <x v="2"/>
    <x v="2"/>
    <x v="1"/>
    <x v="7"/>
    <s v="100-149User"/>
    <x v="1"/>
    <x v="1"/>
    <n v="318780"/>
  </r>
  <r>
    <s v="KL4221WASF9"/>
    <x v="156"/>
    <x v="13"/>
    <x v="21"/>
    <x v="21"/>
    <x v="2"/>
    <x v="2"/>
    <x v="1"/>
    <x v="8"/>
    <s v="150-249User"/>
    <x v="1"/>
    <x v="1"/>
    <n v="318780"/>
  </r>
  <r>
    <s v="KL4221WAWD9"/>
    <x v="157"/>
    <x v="13"/>
    <x v="21"/>
    <x v="21"/>
    <x v="2"/>
    <x v="2"/>
    <x v="1"/>
    <x v="3"/>
    <s v="1500-2499User"/>
    <x v="1"/>
    <x v="2"/>
    <n v="318780"/>
  </r>
  <r>
    <s v="KL4221WAYT9"/>
    <x v="159"/>
    <x v="13"/>
    <x v="21"/>
    <x v="21"/>
    <x v="2"/>
    <x v="2"/>
    <x v="1"/>
    <x v="1"/>
    <s v="5000+User"/>
    <x v="1"/>
    <x v="3"/>
    <n v="318780"/>
  </r>
  <r>
    <s v="KL4221WAXF8"/>
    <x v="158"/>
    <x v="13"/>
    <x v="21"/>
    <x v="21"/>
    <x v="2"/>
    <x v="2"/>
    <x v="1"/>
    <x v="2"/>
    <s v="2500-4999User"/>
    <x v="2"/>
    <x v="1"/>
    <n v="330330"/>
  </r>
  <r>
    <s v="KL4221WAQF9"/>
    <x v="156"/>
    <x v="13"/>
    <x v="21"/>
    <x v="21"/>
    <x v="2"/>
    <x v="2"/>
    <x v="1"/>
    <x v="9"/>
    <s v="50-99User"/>
    <x v="1"/>
    <x v="1"/>
    <n v="344190"/>
  </r>
  <r>
    <s v="KL4221WAVD9"/>
    <x v="157"/>
    <x v="13"/>
    <x v="21"/>
    <x v="21"/>
    <x v="2"/>
    <x v="2"/>
    <x v="1"/>
    <x v="4"/>
    <s v="1000-1499User"/>
    <x v="1"/>
    <x v="2"/>
    <n v="344190"/>
  </r>
  <r>
    <s v="KL4221WAXT9"/>
    <x v="159"/>
    <x v="13"/>
    <x v="21"/>
    <x v="21"/>
    <x v="2"/>
    <x v="2"/>
    <x v="1"/>
    <x v="2"/>
    <s v="2500-4999User"/>
    <x v="1"/>
    <x v="3"/>
    <n v="355740"/>
  </r>
  <r>
    <s v="KL4221WAPF9"/>
    <x v="156"/>
    <x v="13"/>
    <x v="21"/>
    <x v="21"/>
    <x v="2"/>
    <x v="2"/>
    <x v="1"/>
    <x v="10"/>
    <s v="25-49User"/>
    <x v="1"/>
    <x v="1"/>
    <n v="381150"/>
  </r>
  <r>
    <s v="KL4221WAWF8"/>
    <x v="158"/>
    <x v="13"/>
    <x v="21"/>
    <x v="21"/>
    <x v="2"/>
    <x v="2"/>
    <x v="1"/>
    <x v="3"/>
    <s v="1500-2499User"/>
    <x v="2"/>
    <x v="1"/>
    <n v="381150"/>
  </r>
  <r>
    <s v="KL4221WAUD9"/>
    <x v="157"/>
    <x v="13"/>
    <x v="21"/>
    <x v="21"/>
    <x v="2"/>
    <x v="2"/>
    <x v="1"/>
    <x v="5"/>
    <s v="500-999User"/>
    <x v="1"/>
    <x v="2"/>
    <n v="395010"/>
  </r>
  <r>
    <s v="KL4221WAWT9"/>
    <x v="159"/>
    <x v="13"/>
    <x v="21"/>
    <x v="21"/>
    <x v="2"/>
    <x v="2"/>
    <x v="1"/>
    <x v="3"/>
    <s v="1500-2499User"/>
    <x v="1"/>
    <x v="3"/>
    <n v="395010"/>
  </r>
  <r>
    <s v="KL4221WAVF8"/>
    <x v="158"/>
    <x v="13"/>
    <x v="21"/>
    <x v="21"/>
    <x v="2"/>
    <x v="2"/>
    <x v="1"/>
    <x v="4"/>
    <s v="1000-1499User"/>
    <x v="2"/>
    <x v="1"/>
    <n v="406560"/>
  </r>
  <r>
    <s v="KL4221WAVT9"/>
    <x v="159"/>
    <x v="13"/>
    <x v="21"/>
    <x v="21"/>
    <x v="2"/>
    <x v="2"/>
    <x v="1"/>
    <x v="4"/>
    <s v="1000-1499User"/>
    <x v="1"/>
    <x v="3"/>
    <n v="420420"/>
  </r>
  <r>
    <s v="KL4221WAKF9"/>
    <x v="156"/>
    <x v="13"/>
    <x v="21"/>
    <x v="21"/>
    <x v="2"/>
    <x v="2"/>
    <x v="1"/>
    <x v="0"/>
    <s v="10-14User"/>
    <x v="1"/>
    <x v="1"/>
    <n v="431970"/>
  </r>
  <r>
    <s v="KL4221WAMF9"/>
    <x v="156"/>
    <x v="13"/>
    <x v="21"/>
    <x v="21"/>
    <x v="2"/>
    <x v="2"/>
    <x v="1"/>
    <x v="12"/>
    <s v="15-19User"/>
    <x v="1"/>
    <x v="1"/>
    <n v="431970"/>
  </r>
  <r>
    <s v="KL4221WANF9"/>
    <x v="156"/>
    <x v="13"/>
    <x v="21"/>
    <x v="21"/>
    <x v="2"/>
    <x v="2"/>
    <x v="1"/>
    <x v="13"/>
    <s v="20-24User"/>
    <x v="1"/>
    <x v="1"/>
    <n v="431970"/>
  </r>
  <r>
    <s v="KL4221WATD9"/>
    <x v="157"/>
    <x v="13"/>
    <x v="21"/>
    <x v="21"/>
    <x v="2"/>
    <x v="2"/>
    <x v="1"/>
    <x v="6"/>
    <s v="250-499User"/>
    <x v="1"/>
    <x v="2"/>
    <n v="431970"/>
  </r>
  <r>
    <s v="KL4221WAUF8"/>
    <x v="158"/>
    <x v="13"/>
    <x v="21"/>
    <x v="21"/>
    <x v="2"/>
    <x v="2"/>
    <x v="1"/>
    <x v="5"/>
    <s v="500-999User"/>
    <x v="2"/>
    <x v="1"/>
    <n v="457380"/>
  </r>
  <r>
    <s v="KL4221WAYD8"/>
    <x v="160"/>
    <x v="13"/>
    <x v="21"/>
    <x v="21"/>
    <x v="2"/>
    <x v="2"/>
    <x v="1"/>
    <x v="1"/>
    <s v="5000+User"/>
    <x v="2"/>
    <x v="2"/>
    <n v="457380"/>
  </r>
  <r>
    <s v="KL4221WAYR9"/>
    <x v="161"/>
    <x v="13"/>
    <x v="21"/>
    <x v="21"/>
    <x v="2"/>
    <x v="2"/>
    <x v="1"/>
    <x v="1"/>
    <s v="5000User"/>
    <x v="1"/>
    <x v="4"/>
    <n v="471240"/>
  </r>
  <r>
    <s v="KL4221WARD9"/>
    <x v="157"/>
    <x v="13"/>
    <x v="21"/>
    <x v="21"/>
    <x v="2"/>
    <x v="2"/>
    <x v="1"/>
    <x v="7"/>
    <s v="100-149User"/>
    <x v="1"/>
    <x v="2"/>
    <n v="482790"/>
  </r>
  <r>
    <s v="KL4221WASD9"/>
    <x v="157"/>
    <x v="13"/>
    <x v="21"/>
    <x v="21"/>
    <x v="2"/>
    <x v="2"/>
    <x v="1"/>
    <x v="8"/>
    <s v="150-249User"/>
    <x v="1"/>
    <x v="2"/>
    <n v="482790"/>
  </r>
  <r>
    <s v="KL4221WAUT9"/>
    <x v="159"/>
    <x v="13"/>
    <x v="21"/>
    <x v="21"/>
    <x v="2"/>
    <x v="2"/>
    <x v="1"/>
    <x v="5"/>
    <s v="500-999User"/>
    <x v="1"/>
    <x v="3"/>
    <n v="482790"/>
  </r>
  <r>
    <s v="KL4221WATF8"/>
    <x v="158"/>
    <x v="13"/>
    <x v="21"/>
    <x v="21"/>
    <x v="2"/>
    <x v="2"/>
    <x v="1"/>
    <x v="6"/>
    <s v="250-499User"/>
    <x v="2"/>
    <x v="1"/>
    <n v="508200"/>
  </r>
  <r>
    <s v="KL4221WAXD8"/>
    <x v="160"/>
    <x v="13"/>
    <x v="21"/>
    <x v="21"/>
    <x v="2"/>
    <x v="2"/>
    <x v="1"/>
    <x v="2"/>
    <s v="2500-4999User"/>
    <x v="2"/>
    <x v="2"/>
    <n v="508200"/>
  </r>
  <r>
    <s v="KL4221WAXR9"/>
    <x v="161"/>
    <x v="13"/>
    <x v="21"/>
    <x v="21"/>
    <x v="2"/>
    <x v="2"/>
    <x v="1"/>
    <x v="2"/>
    <s v="2500-4999User"/>
    <x v="1"/>
    <x v="4"/>
    <n v="522060"/>
  </r>
  <r>
    <s v="KL4221WAQD9"/>
    <x v="157"/>
    <x v="13"/>
    <x v="21"/>
    <x v="21"/>
    <x v="2"/>
    <x v="2"/>
    <x v="1"/>
    <x v="9"/>
    <s v="50-99User"/>
    <x v="1"/>
    <x v="2"/>
    <n v="533610"/>
  </r>
  <r>
    <s v="KL4221WATT9"/>
    <x v="159"/>
    <x v="13"/>
    <x v="21"/>
    <x v="21"/>
    <x v="2"/>
    <x v="2"/>
    <x v="1"/>
    <x v="6"/>
    <s v="250-499User"/>
    <x v="1"/>
    <x v="3"/>
    <n v="533610"/>
  </r>
  <r>
    <s v="KL4221WAYX9"/>
    <x v="162"/>
    <x v="13"/>
    <x v="21"/>
    <x v="21"/>
    <x v="2"/>
    <x v="2"/>
    <x v="1"/>
    <x v="1"/>
    <s v="5000User"/>
    <x v="1"/>
    <x v="5"/>
    <n v="547470"/>
  </r>
  <r>
    <s v="KL4221WARF8"/>
    <x v="158"/>
    <x v="13"/>
    <x v="21"/>
    <x v="21"/>
    <x v="2"/>
    <x v="2"/>
    <x v="1"/>
    <x v="7"/>
    <s v="100-149User"/>
    <x v="2"/>
    <x v="1"/>
    <n v="572880"/>
  </r>
  <r>
    <s v="KL4221WASF8"/>
    <x v="158"/>
    <x v="13"/>
    <x v="21"/>
    <x v="21"/>
    <x v="2"/>
    <x v="2"/>
    <x v="1"/>
    <x v="8"/>
    <s v="150-249User"/>
    <x v="2"/>
    <x v="1"/>
    <n v="572880"/>
  </r>
  <r>
    <s v="KL4221WAWD8"/>
    <x v="160"/>
    <x v="13"/>
    <x v="21"/>
    <x v="21"/>
    <x v="2"/>
    <x v="2"/>
    <x v="1"/>
    <x v="3"/>
    <s v="1500-2499User"/>
    <x v="2"/>
    <x v="2"/>
    <n v="572880"/>
  </r>
  <r>
    <s v="KL4221WAYT8"/>
    <x v="163"/>
    <x v="13"/>
    <x v="21"/>
    <x v="21"/>
    <x v="2"/>
    <x v="2"/>
    <x v="1"/>
    <x v="1"/>
    <s v="5000+User"/>
    <x v="2"/>
    <x v="3"/>
    <n v="572880"/>
  </r>
  <r>
    <s v="KL4221WAWR9"/>
    <x v="161"/>
    <x v="13"/>
    <x v="21"/>
    <x v="21"/>
    <x v="2"/>
    <x v="2"/>
    <x v="1"/>
    <x v="3"/>
    <s v="1500-2499User"/>
    <x v="1"/>
    <x v="4"/>
    <n v="584430"/>
  </r>
  <r>
    <s v="KL4221WAXX9"/>
    <x v="162"/>
    <x v="13"/>
    <x v="21"/>
    <x v="21"/>
    <x v="2"/>
    <x v="2"/>
    <x v="1"/>
    <x v="2"/>
    <s v="2500-4999User"/>
    <x v="1"/>
    <x v="5"/>
    <n v="584430"/>
  </r>
  <r>
    <s v="KL4221WAPD9"/>
    <x v="157"/>
    <x v="13"/>
    <x v="21"/>
    <x v="21"/>
    <x v="2"/>
    <x v="2"/>
    <x v="1"/>
    <x v="10"/>
    <s v="25-49User"/>
    <x v="1"/>
    <x v="2"/>
    <n v="598290"/>
  </r>
  <r>
    <s v="KL4221WART9"/>
    <x v="159"/>
    <x v="13"/>
    <x v="21"/>
    <x v="21"/>
    <x v="2"/>
    <x v="2"/>
    <x v="1"/>
    <x v="7"/>
    <s v="100-149User"/>
    <x v="1"/>
    <x v="3"/>
    <n v="598290"/>
  </r>
  <r>
    <s v="KL4221WAST9"/>
    <x v="159"/>
    <x v="13"/>
    <x v="21"/>
    <x v="21"/>
    <x v="2"/>
    <x v="2"/>
    <x v="1"/>
    <x v="8"/>
    <s v="150-249User"/>
    <x v="1"/>
    <x v="3"/>
    <n v="598290"/>
  </r>
  <r>
    <s v="KL4221WAVD8"/>
    <x v="160"/>
    <x v="13"/>
    <x v="21"/>
    <x v="21"/>
    <x v="2"/>
    <x v="2"/>
    <x v="1"/>
    <x v="4"/>
    <s v="1000-1499User"/>
    <x v="2"/>
    <x v="2"/>
    <n v="609840"/>
  </r>
  <r>
    <s v="KL4221WAVR9"/>
    <x v="161"/>
    <x v="13"/>
    <x v="21"/>
    <x v="21"/>
    <x v="2"/>
    <x v="2"/>
    <x v="1"/>
    <x v="4"/>
    <s v="1000-1499User"/>
    <x v="1"/>
    <x v="4"/>
    <n v="623700"/>
  </r>
  <r>
    <s v="KL4221WAXT8"/>
    <x v="163"/>
    <x v="13"/>
    <x v="21"/>
    <x v="21"/>
    <x v="2"/>
    <x v="2"/>
    <x v="1"/>
    <x v="2"/>
    <s v="2500-4999User"/>
    <x v="2"/>
    <x v="3"/>
    <n v="623700"/>
  </r>
  <r>
    <s v="KL4221WAQF8"/>
    <x v="158"/>
    <x v="13"/>
    <x v="21"/>
    <x v="21"/>
    <x v="2"/>
    <x v="2"/>
    <x v="1"/>
    <x v="9"/>
    <s v="50-99User"/>
    <x v="2"/>
    <x v="1"/>
    <n v="635250"/>
  </r>
  <r>
    <s v="KL4221WAKD9"/>
    <x v="157"/>
    <x v="13"/>
    <x v="21"/>
    <x v="21"/>
    <x v="2"/>
    <x v="2"/>
    <x v="1"/>
    <x v="0"/>
    <s v="10-14User"/>
    <x v="1"/>
    <x v="2"/>
    <n v="660660"/>
  </r>
  <r>
    <s v="KL4221WAMD9"/>
    <x v="157"/>
    <x v="13"/>
    <x v="21"/>
    <x v="21"/>
    <x v="2"/>
    <x v="2"/>
    <x v="1"/>
    <x v="12"/>
    <s v="15-19User"/>
    <x v="1"/>
    <x v="2"/>
    <n v="660660"/>
  </r>
  <r>
    <s v="KL4221WAND9"/>
    <x v="157"/>
    <x v="13"/>
    <x v="21"/>
    <x v="21"/>
    <x v="2"/>
    <x v="2"/>
    <x v="1"/>
    <x v="13"/>
    <s v="20-24User"/>
    <x v="1"/>
    <x v="2"/>
    <n v="660660"/>
  </r>
  <r>
    <s v="KL4221WAQT9"/>
    <x v="159"/>
    <x v="13"/>
    <x v="21"/>
    <x v="21"/>
    <x v="2"/>
    <x v="2"/>
    <x v="1"/>
    <x v="9"/>
    <s v="50-99User"/>
    <x v="1"/>
    <x v="3"/>
    <n v="660660"/>
  </r>
  <r>
    <s v="KL4221WAWX9"/>
    <x v="162"/>
    <x v="13"/>
    <x v="21"/>
    <x v="21"/>
    <x v="2"/>
    <x v="2"/>
    <x v="1"/>
    <x v="3"/>
    <s v="1500-2499User"/>
    <x v="1"/>
    <x v="5"/>
    <n v="660660"/>
  </r>
  <r>
    <s v="KL4221WAUD8"/>
    <x v="160"/>
    <x v="13"/>
    <x v="21"/>
    <x v="21"/>
    <x v="2"/>
    <x v="2"/>
    <x v="1"/>
    <x v="5"/>
    <s v="500-999User"/>
    <x v="2"/>
    <x v="2"/>
    <n v="686070"/>
  </r>
  <r>
    <s v="KL4221WAPF8"/>
    <x v="158"/>
    <x v="13"/>
    <x v="21"/>
    <x v="21"/>
    <x v="2"/>
    <x v="2"/>
    <x v="1"/>
    <x v="10"/>
    <s v="25-49User"/>
    <x v="2"/>
    <x v="1"/>
    <n v="699930"/>
  </r>
  <r>
    <s v="KL4221WAWT8"/>
    <x v="163"/>
    <x v="13"/>
    <x v="21"/>
    <x v="21"/>
    <x v="2"/>
    <x v="2"/>
    <x v="1"/>
    <x v="3"/>
    <s v="1500-2499User"/>
    <x v="2"/>
    <x v="3"/>
    <n v="699930"/>
  </r>
  <r>
    <s v="KL4221WAUR9"/>
    <x v="161"/>
    <x v="13"/>
    <x v="21"/>
    <x v="21"/>
    <x v="2"/>
    <x v="2"/>
    <x v="1"/>
    <x v="5"/>
    <s v="500-999User"/>
    <x v="1"/>
    <x v="4"/>
    <n v="711480"/>
  </r>
  <r>
    <s v="KL4221WAVX9"/>
    <x v="162"/>
    <x v="13"/>
    <x v="21"/>
    <x v="21"/>
    <x v="2"/>
    <x v="2"/>
    <x v="1"/>
    <x v="4"/>
    <s v="1000-1499User"/>
    <x v="1"/>
    <x v="5"/>
    <n v="711480"/>
  </r>
  <r>
    <s v="KL4221WAPT9"/>
    <x v="159"/>
    <x v="13"/>
    <x v="21"/>
    <x v="21"/>
    <x v="2"/>
    <x v="2"/>
    <x v="1"/>
    <x v="10"/>
    <s v="25-49User"/>
    <x v="1"/>
    <x v="3"/>
    <n v="736890"/>
  </r>
  <r>
    <s v="KL4221WATD8"/>
    <x v="160"/>
    <x v="13"/>
    <x v="21"/>
    <x v="21"/>
    <x v="2"/>
    <x v="2"/>
    <x v="1"/>
    <x v="6"/>
    <s v="250-499User"/>
    <x v="2"/>
    <x v="2"/>
    <n v="750750"/>
  </r>
  <r>
    <s v="KL4221WAVT8"/>
    <x v="163"/>
    <x v="13"/>
    <x v="21"/>
    <x v="21"/>
    <x v="2"/>
    <x v="2"/>
    <x v="1"/>
    <x v="4"/>
    <s v="1000-1499User"/>
    <x v="2"/>
    <x v="3"/>
    <n v="750750"/>
  </r>
  <r>
    <s v="KL4221WATR9"/>
    <x v="161"/>
    <x v="13"/>
    <x v="21"/>
    <x v="21"/>
    <x v="2"/>
    <x v="2"/>
    <x v="1"/>
    <x v="6"/>
    <s v="250-499User"/>
    <x v="1"/>
    <x v="4"/>
    <n v="776160"/>
  </r>
  <r>
    <s v="KL4221WAKF8"/>
    <x v="158"/>
    <x v="13"/>
    <x v="21"/>
    <x v="21"/>
    <x v="2"/>
    <x v="2"/>
    <x v="1"/>
    <x v="0"/>
    <s v="10-14User"/>
    <x v="2"/>
    <x v="1"/>
    <n v="787710"/>
  </r>
  <r>
    <s v="KL4221WAMF8"/>
    <x v="158"/>
    <x v="13"/>
    <x v="21"/>
    <x v="21"/>
    <x v="2"/>
    <x v="2"/>
    <x v="1"/>
    <x v="12"/>
    <s v="15-19User"/>
    <x v="2"/>
    <x v="1"/>
    <n v="787710"/>
  </r>
  <r>
    <s v="KL4221WANF8"/>
    <x v="158"/>
    <x v="13"/>
    <x v="21"/>
    <x v="21"/>
    <x v="2"/>
    <x v="2"/>
    <x v="1"/>
    <x v="13"/>
    <s v="20-24User"/>
    <x v="2"/>
    <x v="1"/>
    <n v="787710"/>
  </r>
  <r>
    <s v="KL4221WAUX9"/>
    <x v="162"/>
    <x v="13"/>
    <x v="21"/>
    <x v="21"/>
    <x v="2"/>
    <x v="2"/>
    <x v="1"/>
    <x v="5"/>
    <s v="500-999User"/>
    <x v="1"/>
    <x v="5"/>
    <n v="813120"/>
  </r>
  <r>
    <s v="KL4221WAKT9"/>
    <x v="159"/>
    <x v="13"/>
    <x v="21"/>
    <x v="21"/>
    <x v="2"/>
    <x v="2"/>
    <x v="1"/>
    <x v="0"/>
    <s v="10-14User"/>
    <x v="1"/>
    <x v="3"/>
    <n v="826980"/>
  </r>
  <r>
    <s v="KL4221WAMT9"/>
    <x v="159"/>
    <x v="13"/>
    <x v="21"/>
    <x v="21"/>
    <x v="2"/>
    <x v="2"/>
    <x v="1"/>
    <x v="12"/>
    <s v="15-19User"/>
    <x v="1"/>
    <x v="3"/>
    <n v="826980"/>
  </r>
  <r>
    <s v="KL4221WANT9"/>
    <x v="159"/>
    <x v="13"/>
    <x v="21"/>
    <x v="21"/>
    <x v="2"/>
    <x v="2"/>
    <x v="1"/>
    <x v="13"/>
    <s v="20-24User"/>
    <x v="1"/>
    <x v="3"/>
    <n v="826980"/>
  </r>
  <r>
    <s v="KL4221WAUT8"/>
    <x v="163"/>
    <x v="13"/>
    <x v="21"/>
    <x v="21"/>
    <x v="2"/>
    <x v="2"/>
    <x v="1"/>
    <x v="5"/>
    <s v="500-999User"/>
    <x v="2"/>
    <x v="3"/>
    <n v="852390"/>
  </r>
  <r>
    <s v="KL4221WARD8"/>
    <x v="160"/>
    <x v="13"/>
    <x v="21"/>
    <x v="21"/>
    <x v="2"/>
    <x v="2"/>
    <x v="1"/>
    <x v="7"/>
    <s v="100-149User"/>
    <x v="2"/>
    <x v="2"/>
    <n v="863940"/>
  </r>
  <r>
    <s v="KL4221WASD8"/>
    <x v="160"/>
    <x v="13"/>
    <x v="21"/>
    <x v="21"/>
    <x v="2"/>
    <x v="2"/>
    <x v="1"/>
    <x v="8"/>
    <s v="150-249User"/>
    <x v="2"/>
    <x v="2"/>
    <n v="863940"/>
  </r>
  <r>
    <s v="KL4221WAYR8"/>
    <x v="164"/>
    <x v="13"/>
    <x v="21"/>
    <x v="21"/>
    <x v="2"/>
    <x v="2"/>
    <x v="1"/>
    <x v="1"/>
    <s v="5000User"/>
    <x v="2"/>
    <x v="4"/>
    <n v="863940"/>
  </r>
  <r>
    <s v="KL4221WARR9"/>
    <x v="161"/>
    <x v="13"/>
    <x v="21"/>
    <x v="21"/>
    <x v="2"/>
    <x v="2"/>
    <x v="1"/>
    <x v="7"/>
    <s v="100-149User"/>
    <x v="1"/>
    <x v="4"/>
    <n v="877800"/>
  </r>
  <r>
    <s v="KL4221WASR9"/>
    <x v="161"/>
    <x v="13"/>
    <x v="21"/>
    <x v="21"/>
    <x v="2"/>
    <x v="2"/>
    <x v="1"/>
    <x v="8"/>
    <s v="150-249User"/>
    <x v="1"/>
    <x v="4"/>
    <n v="877800"/>
  </r>
  <r>
    <s v="KL4221WATX9"/>
    <x v="162"/>
    <x v="13"/>
    <x v="21"/>
    <x v="21"/>
    <x v="2"/>
    <x v="2"/>
    <x v="1"/>
    <x v="6"/>
    <s v="250-499User"/>
    <x v="1"/>
    <x v="5"/>
    <n v="889350"/>
  </r>
  <r>
    <s v="KL4221WATT8"/>
    <x v="163"/>
    <x v="13"/>
    <x v="21"/>
    <x v="21"/>
    <x v="2"/>
    <x v="2"/>
    <x v="1"/>
    <x v="6"/>
    <s v="250-499User"/>
    <x v="2"/>
    <x v="3"/>
    <n v="928620"/>
  </r>
  <r>
    <s v="KL4221WAQD8"/>
    <x v="160"/>
    <x v="13"/>
    <x v="21"/>
    <x v="21"/>
    <x v="2"/>
    <x v="2"/>
    <x v="1"/>
    <x v="9"/>
    <s v="50-99User"/>
    <x v="2"/>
    <x v="2"/>
    <n v="940170"/>
  </r>
  <r>
    <s v="KL4221WAXR8"/>
    <x v="164"/>
    <x v="13"/>
    <x v="21"/>
    <x v="21"/>
    <x v="2"/>
    <x v="2"/>
    <x v="1"/>
    <x v="2"/>
    <s v="2500-4999User"/>
    <x v="2"/>
    <x v="4"/>
    <n v="940170"/>
  </r>
  <r>
    <s v="KL4221WAQR9"/>
    <x v="161"/>
    <x v="13"/>
    <x v="21"/>
    <x v="21"/>
    <x v="2"/>
    <x v="2"/>
    <x v="1"/>
    <x v="9"/>
    <s v="50-99User"/>
    <x v="1"/>
    <x v="4"/>
    <n v="965580"/>
  </r>
  <r>
    <s v="KL4221WAYX8"/>
    <x v="165"/>
    <x v="13"/>
    <x v="21"/>
    <x v="21"/>
    <x v="2"/>
    <x v="2"/>
    <x v="1"/>
    <x v="1"/>
    <s v="5000User"/>
    <x v="2"/>
    <x v="5"/>
    <n v="979440"/>
  </r>
  <r>
    <s v="KL4221WARX9"/>
    <x v="162"/>
    <x v="13"/>
    <x v="21"/>
    <x v="21"/>
    <x v="2"/>
    <x v="2"/>
    <x v="1"/>
    <x v="7"/>
    <s v="100-149User"/>
    <x v="1"/>
    <x v="5"/>
    <n v="1004850"/>
  </r>
  <r>
    <s v="KL4221WASX9"/>
    <x v="162"/>
    <x v="13"/>
    <x v="21"/>
    <x v="21"/>
    <x v="2"/>
    <x v="2"/>
    <x v="1"/>
    <x v="8"/>
    <s v="150-249User"/>
    <x v="1"/>
    <x v="5"/>
    <n v="1004850"/>
  </r>
  <r>
    <s v="KL4221WAPD8"/>
    <x v="160"/>
    <x v="13"/>
    <x v="21"/>
    <x v="21"/>
    <x v="2"/>
    <x v="2"/>
    <x v="1"/>
    <x v="10"/>
    <s v="25-49User"/>
    <x v="2"/>
    <x v="2"/>
    <n v="1041810"/>
  </r>
  <r>
    <s v="KL4221WART8"/>
    <x v="163"/>
    <x v="13"/>
    <x v="21"/>
    <x v="21"/>
    <x v="2"/>
    <x v="2"/>
    <x v="1"/>
    <x v="7"/>
    <s v="100-149User"/>
    <x v="2"/>
    <x v="3"/>
    <n v="1055670"/>
  </r>
  <r>
    <s v="KL4221WAST8"/>
    <x v="163"/>
    <x v="13"/>
    <x v="21"/>
    <x v="21"/>
    <x v="2"/>
    <x v="2"/>
    <x v="1"/>
    <x v="8"/>
    <s v="150-249User"/>
    <x v="2"/>
    <x v="3"/>
    <n v="1055670"/>
  </r>
  <r>
    <s v="KL4221WAWR8"/>
    <x v="164"/>
    <x v="13"/>
    <x v="21"/>
    <x v="21"/>
    <x v="2"/>
    <x v="2"/>
    <x v="1"/>
    <x v="3"/>
    <s v="1500-2499User"/>
    <x v="2"/>
    <x v="4"/>
    <n v="1055670"/>
  </r>
  <r>
    <s v="KL4221WAXX8"/>
    <x v="165"/>
    <x v="13"/>
    <x v="21"/>
    <x v="21"/>
    <x v="2"/>
    <x v="2"/>
    <x v="1"/>
    <x v="2"/>
    <s v="2500-4999User"/>
    <x v="2"/>
    <x v="5"/>
    <n v="1067220"/>
  </r>
  <r>
    <s v="KL4221WAPR9"/>
    <x v="161"/>
    <x v="13"/>
    <x v="21"/>
    <x v="21"/>
    <x v="2"/>
    <x v="2"/>
    <x v="1"/>
    <x v="10"/>
    <s v="25-49User"/>
    <x v="1"/>
    <x v="4"/>
    <n v="1081080"/>
  </r>
  <r>
    <s v="KL4221WAQX9"/>
    <x v="162"/>
    <x v="13"/>
    <x v="21"/>
    <x v="21"/>
    <x v="2"/>
    <x v="2"/>
    <x v="1"/>
    <x v="9"/>
    <s v="50-99User"/>
    <x v="1"/>
    <x v="5"/>
    <n v="1106490"/>
  </r>
  <r>
    <s v="KL4221WAVR8"/>
    <x v="164"/>
    <x v="13"/>
    <x v="21"/>
    <x v="21"/>
    <x v="2"/>
    <x v="2"/>
    <x v="1"/>
    <x v="4"/>
    <s v="1000-1499User"/>
    <x v="2"/>
    <x v="4"/>
    <n v="1131900"/>
  </r>
  <r>
    <s v="KL4221WAKD8"/>
    <x v="160"/>
    <x v="13"/>
    <x v="21"/>
    <x v="21"/>
    <x v="2"/>
    <x v="2"/>
    <x v="1"/>
    <x v="0"/>
    <s v="10-14User"/>
    <x v="2"/>
    <x v="2"/>
    <n v="1168860"/>
  </r>
  <r>
    <s v="KL4221WAMD8"/>
    <x v="160"/>
    <x v="13"/>
    <x v="21"/>
    <x v="21"/>
    <x v="2"/>
    <x v="2"/>
    <x v="1"/>
    <x v="12"/>
    <s v="15-19User"/>
    <x v="2"/>
    <x v="2"/>
    <n v="1168860"/>
  </r>
  <r>
    <s v="KL4221WAND8"/>
    <x v="160"/>
    <x v="13"/>
    <x v="21"/>
    <x v="21"/>
    <x v="2"/>
    <x v="2"/>
    <x v="1"/>
    <x v="13"/>
    <s v="20-24User"/>
    <x v="2"/>
    <x v="2"/>
    <n v="1168860"/>
  </r>
  <r>
    <s v="KL4221WAQT8"/>
    <x v="163"/>
    <x v="13"/>
    <x v="21"/>
    <x v="21"/>
    <x v="2"/>
    <x v="2"/>
    <x v="1"/>
    <x v="9"/>
    <s v="50-99User"/>
    <x v="2"/>
    <x v="3"/>
    <n v="1168860"/>
  </r>
  <r>
    <s v="KL4221WAKR9"/>
    <x v="161"/>
    <x v="13"/>
    <x v="21"/>
    <x v="21"/>
    <x v="2"/>
    <x v="2"/>
    <x v="1"/>
    <x v="0"/>
    <s v="10-14User"/>
    <x v="1"/>
    <x v="4"/>
    <n v="1208130"/>
  </r>
  <r>
    <s v="KL4221WAMR9"/>
    <x v="161"/>
    <x v="13"/>
    <x v="21"/>
    <x v="21"/>
    <x v="2"/>
    <x v="2"/>
    <x v="1"/>
    <x v="12"/>
    <s v="15-19User"/>
    <x v="1"/>
    <x v="4"/>
    <n v="1208130"/>
  </r>
  <r>
    <s v="KL4221WANR9"/>
    <x v="161"/>
    <x v="13"/>
    <x v="21"/>
    <x v="21"/>
    <x v="2"/>
    <x v="2"/>
    <x v="1"/>
    <x v="13"/>
    <s v="20-24User"/>
    <x v="1"/>
    <x v="4"/>
    <n v="1208130"/>
  </r>
  <r>
    <s v="KL4221WAWX8"/>
    <x v="165"/>
    <x v="13"/>
    <x v="21"/>
    <x v="21"/>
    <x v="2"/>
    <x v="2"/>
    <x v="1"/>
    <x v="3"/>
    <s v="1500-2499User"/>
    <x v="2"/>
    <x v="5"/>
    <n v="1208130"/>
  </r>
  <r>
    <s v="KL4221WAPX9"/>
    <x v="162"/>
    <x v="13"/>
    <x v="21"/>
    <x v="21"/>
    <x v="2"/>
    <x v="2"/>
    <x v="1"/>
    <x v="10"/>
    <s v="25-49User"/>
    <x v="1"/>
    <x v="5"/>
    <n v="1233540"/>
  </r>
  <r>
    <s v="KL4221WAPT8"/>
    <x v="163"/>
    <x v="13"/>
    <x v="21"/>
    <x v="21"/>
    <x v="2"/>
    <x v="2"/>
    <x v="1"/>
    <x v="10"/>
    <s v="25-49User"/>
    <x v="2"/>
    <x v="3"/>
    <n v="1295910"/>
  </r>
  <r>
    <s v="KL4221WAUR8"/>
    <x v="164"/>
    <x v="13"/>
    <x v="21"/>
    <x v="21"/>
    <x v="2"/>
    <x v="2"/>
    <x v="1"/>
    <x v="5"/>
    <s v="500-999User"/>
    <x v="2"/>
    <x v="4"/>
    <n v="1295910"/>
  </r>
  <r>
    <s v="KL4221WAVX8"/>
    <x v="165"/>
    <x v="13"/>
    <x v="21"/>
    <x v="21"/>
    <x v="2"/>
    <x v="2"/>
    <x v="1"/>
    <x v="4"/>
    <s v="1000-1499User"/>
    <x v="2"/>
    <x v="5"/>
    <n v="1295910"/>
  </r>
  <r>
    <s v="KL4221WAKX9"/>
    <x v="162"/>
    <x v="13"/>
    <x v="21"/>
    <x v="21"/>
    <x v="2"/>
    <x v="2"/>
    <x v="1"/>
    <x v="0"/>
    <s v="10-14User"/>
    <x v="1"/>
    <x v="5"/>
    <n v="1372140"/>
  </r>
  <r>
    <s v="KL4221WAMX9"/>
    <x v="162"/>
    <x v="13"/>
    <x v="21"/>
    <x v="21"/>
    <x v="2"/>
    <x v="2"/>
    <x v="1"/>
    <x v="12"/>
    <s v="15-19User"/>
    <x v="1"/>
    <x v="5"/>
    <n v="1372140"/>
  </r>
  <r>
    <s v="KL4221WANX9"/>
    <x v="162"/>
    <x v="13"/>
    <x v="21"/>
    <x v="21"/>
    <x v="2"/>
    <x v="2"/>
    <x v="1"/>
    <x v="13"/>
    <s v="20-24User"/>
    <x v="1"/>
    <x v="5"/>
    <n v="1372140"/>
  </r>
  <r>
    <s v="KL4221WATR8"/>
    <x v="164"/>
    <x v="13"/>
    <x v="21"/>
    <x v="21"/>
    <x v="2"/>
    <x v="2"/>
    <x v="1"/>
    <x v="6"/>
    <s v="250-499User"/>
    <x v="2"/>
    <x v="4"/>
    <n v="1411410"/>
  </r>
  <r>
    <s v="KL4221WAKT8"/>
    <x v="163"/>
    <x v="13"/>
    <x v="21"/>
    <x v="21"/>
    <x v="2"/>
    <x v="2"/>
    <x v="1"/>
    <x v="0"/>
    <s v="10-14User"/>
    <x v="2"/>
    <x v="3"/>
    <n v="1448370"/>
  </r>
  <r>
    <s v="KL4221WAMT8"/>
    <x v="163"/>
    <x v="13"/>
    <x v="21"/>
    <x v="21"/>
    <x v="2"/>
    <x v="2"/>
    <x v="1"/>
    <x v="12"/>
    <s v="15-19User"/>
    <x v="2"/>
    <x v="3"/>
    <n v="1448370"/>
  </r>
  <r>
    <s v="KL4221WANT8"/>
    <x v="163"/>
    <x v="13"/>
    <x v="21"/>
    <x v="21"/>
    <x v="2"/>
    <x v="2"/>
    <x v="1"/>
    <x v="13"/>
    <s v="20-24User"/>
    <x v="2"/>
    <x v="3"/>
    <n v="1448370"/>
  </r>
  <r>
    <s v="KL4221WAUX8"/>
    <x v="165"/>
    <x v="13"/>
    <x v="21"/>
    <x v="21"/>
    <x v="2"/>
    <x v="2"/>
    <x v="1"/>
    <x v="5"/>
    <s v="500-999User"/>
    <x v="2"/>
    <x v="5"/>
    <n v="1473780"/>
  </r>
  <r>
    <s v="KL4221WARR8"/>
    <x v="164"/>
    <x v="13"/>
    <x v="21"/>
    <x v="21"/>
    <x v="2"/>
    <x v="2"/>
    <x v="1"/>
    <x v="7"/>
    <s v="100-149User"/>
    <x v="2"/>
    <x v="4"/>
    <n v="1600830"/>
  </r>
  <r>
    <s v="KL4221WASR8"/>
    <x v="164"/>
    <x v="13"/>
    <x v="21"/>
    <x v="21"/>
    <x v="2"/>
    <x v="2"/>
    <x v="1"/>
    <x v="8"/>
    <s v="150-249User"/>
    <x v="2"/>
    <x v="4"/>
    <n v="1600830"/>
  </r>
  <r>
    <s v="KL4221WATX8"/>
    <x v="165"/>
    <x v="13"/>
    <x v="21"/>
    <x v="21"/>
    <x v="2"/>
    <x v="2"/>
    <x v="1"/>
    <x v="6"/>
    <s v="250-499User"/>
    <x v="2"/>
    <x v="5"/>
    <n v="1614690"/>
  </r>
  <r>
    <s v="KL4221WAQR8"/>
    <x v="164"/>
    <x v="13"/>
    <x v="21"/>
    <x v="21"/>
    <x v="2"/>
    <x v="2"/>
    <x v="1"/>
    <x v="9"/>
    <s v="50-99User"/>
    <x v="2"/>
    <x v="4"/>
    <n v="1767150"/>
  </r>
  <r>
    <s v="KL4221WARX8"/>
    <x v="165"/>
    <x v="13"/>
    <x v="21"/>
    <x v="21"/>
    <x v="2"/>
    <x v="2"/>
    <x v="1"/>
    <x v="7"/>
    <s v="100-149User"/>
    <x v="2"/>
    <x v="5"/>
    <n v="1829520"/>
  </r>
  <r>
    <s v="KL4221WASX8"/>
    <x v="165"/>
    <x v="13"/>
    <x v="21"/>
    <x v="21"/>
    <x v="2"/>
    <x v="2"/>
    <x v="1"/>
    <x v="8"/>
    <s v="150-249User"/>
    <x v="2"/>
    <x v="5"/>
    <n v="1829520"/>
  </r>
  <r>
    <s v="KL4221WAPR8"/>
    <x v="164"/>
    <x v="13"/>
    <x v="21"/>
    <x v="21"/>
    <x v="2"/>
    <x v="2"/>
    <x v="1"/>
    <x v="10"/>
    <s v="25-49User"/>
    <x v="2"/>
    <x v="4"/>
    <n v="1956570"/>
  </r>
  <r>
    <s v="KL4221WAQX8"/>
    <x v="165"/>
    <x v="13"/>
    <x v="21"/>
    <x v="21"/>
    <x v="2"/>
    <x v="2"/>
    <x v="1"/>
    <x v="9"/>
    <s v="50-99User"/>
    <x v="2"/>
    <x v="5"/>
    <n v="2007390"/>
  </r>
  <r>
    <s v="KL4221WAKR8"/>
    <x v="164"/>
    <x v="13"/>
    <x v="21"/>
    <x v="21"/>
    <x v="2"/>
    <x v="2"/>
    <x v="1"/>
    <x v="0"/>
    <s v="10-14User"/>
    <x v="2"/>
    <x v="4"/>
    <n v="2185260"/>
  </r>
  <r>
    <s v="KL4221WAMR8"/>
    <x v="164"/>
    <x v="13"/>
    <x v="21"/>
    <x v="21"/>
    <x v="2"/>
    <x v="2"/>
    <x v="1"/>
    <x v="12"/>
    <s v="15-19User"/>
    <x v="2"/>
    <x v="4"/>
    <n v="2185260"/>
  </r>
  <r>
    <s v="KL4221WANR8"/>
    <x v="164"/>
    <x v="13"/>
    <x v="21"/>
    <x v="21"/>
    <x v="2"/>
    <x v="2"/>
    <x v="1"/>
    <x v="13"/>
    <s v="20-24User"/>
    <x v="2"/>
    <x v="4"/>
    <n v="2185260"/>
  </r>
  <r>
    <s v="KL4221WAPX8"/>
    <x v="165"/>
    <x v="13"/>
    <x v="21"/>
    <x v="21"/>
    <x v="2"/>
    <x v="2"/>
    <x v="1"/>
    <x v="10"/>
    <s v="25-49User"/>
    <x v="2"/>
    <x v="5"/>
    <n v="2236080"/>
  </r>
  <r>
    <s v="KL4221WAKX8"/>
    <x v="165"/>
    <x v="13"/>
    <x v="21"/>
    <x v="21"/>
    <x v="2"/>
    <x v="2"/>
    <x v="1"/>
    <x v="0"/>
    <s v="10-14User"/>
    <x v="2"/>
    <x v="5"/>
    <n v="2494800"/>
  </r>
  <r>
    <s v="KL4221WAMX8"/>
    <x v="165"/>
    <x v="13"/>
    <x v="21"/>
    <x v="21"/>
    <x v="2"/>
    <x v="2"/>
    <x v="1"/>
    <x v="12"/>
    <s v="15-19User"/>
    <x v="2"/>
    <x v="5"/>
    <n v="2494800"/>
  </r>
  <r>
    <s v="KL4221WANX8"/>
    <x v="165"/>
    <x v="13"/>
    <x v="21"/>
    <x v="21"/>
    <x v="2"/>
    <x v="2"/>
    <x v="1"/>
    <x v="13"/>
    <s v="20-24User"/>
    <x v="2"/>
    <x v="5"/>
    <n v="2494800"/>
  </r>
  <r>
    <s v="KL4222WANF9"/>
    <x v="166"/>
    <x v="13"/>
    <x v="22"/>
    <x v="22"/>
    <x v="8"/>
    <x v="1"/>
    <x v="1"/>
    <x v="13"/>
    <s v="20-24FS"/>
    <x v="1"/>
    <x v="1"/>
    <n v="39200700"/>
  </r>
  <r>
    <s v="KL4222WAPF9"/>
    <x v="166"/>
    <x v="13"/>
    <x v="22"/>
    <x v="22"/>
    <x v="8"/>
    <x v="1"/>
    <x v="1"/>
    <x v="10"/>
    <s v="25-49FS"/>
    <x v="1"/>
    <x v="1"/>
    <n v="39200700"/>
  </r>
  <r>
    <s v="KL4222WAQF9"/>
    <x v="166"/>
    <x v="13"/>
    <x v="22"/>
    <x v="22"/>
    <x v="8"/>
    <x v="1"/>
    <x v="1"/>
    <x v="9"/>
    <s v="50-99FS"/>
    <x v="1"/>
    <x v="1"/>
    <n v="39200700"/>
  </r>
  <r>
    <s v="KL4222WARF9"/>
    <x v="166"/>
    <x v="13"/>
    <x v="22"/>
    <x v="22"/>
    <x v="8"/>
    <x v="1"/>
    <x v="1"/>
    <x v="7"/>
    <s v="100-149FS"/>
    <x v="1"/>
    <x v="1"/>
    <n v="39200700"/>
  </r>
  <r>
    <s v="KL4222WASF9"/>
    <x v="166"/>
    <x v="13"/>
    <x v="22"/>
    <x v="22"/>
    <x v="8"/>
    <x v="1"/>
    <x v="1"/>
    <x v="8"/>
    <s v="150-249FS"/>
    <x v="1"/>
    <x v="1"/>
    <n v="39200700"/>
  </r>
  <r>
    <s v="KL4222WATF9"/>
    <x v="166"/>
    <x v="13"/>
    <x v="22"/>
    <x v="22"/>
    <x v="8"/>
    <x v="1"/>
    <x v="1"/>
    <x v="6"/>
    <s v="250-499FS"/>
    <x v="1"/>
    <x v="1"/>
    <n v="39200700"/>
  </r>
  <r>
    <s v="KL4222WAUF9"/>
    <x v="166"/>
    <x v="13"/>
    <x v="22"/>
    <x v="22"/>
    <x v="8"/>
    <x v="1"/>
    <x v="1"/>
    <x v="5"/>
    <s v="500-999FS"/>
    <x v="1"/>
    <x v="1"/>
    <n v="39200700"/>
  </r>
  <r>
    <s v="KL4222WAVF9"/>
    <x v="166"/>
    <x v="13"/>
    <x v="22"/>
    <x v="22"/>
    <x v="8"/>
    <x v="1"/>
    <x v="1"/>
    <x v="4"/>
    <s v="1000-1499FS"/>
    <x v="1"/>
    <x v="1"/>
    <n v="39200700"/>
  </r>
  <r>
    <s v="KL4222WAWF9"/>
    <x v="166"/>
    <x v="13"/>
    <x v="22"/>
    <x v="22"/>
    <x v="8"/>
    <x v="1"/>
    <x v="1"/>
    <x v="3"/>
    <s v="1500-2499FS"/>
    <x v="1"/>
    <x v="1"/>
    <n v="39200700"/>
  </r>
  <r>
    <s v="KL4222WAXF9"/>
    <x v="166"/>
    <x v="13"/>
    <x v="22"/>
    <x v="22"/>
    <x v="8"/>
    <x v="1"/>
    <x v="1"/>
    <x v="2"/>
    <s v="2500-4999FS"/>
    <x v="1"/>
    <x v="1"/>
    <n v="39200700"/>
  </r>
  <r>
    <s v="KL4222WAYF9"/>
    <x v="166"/>
    <x v="13"/>
    <x v="22"/>
    <x v="22"/>
    <x v="8"/>
    <x v="1"/>
    <x v="1"/>
    <x v="1"/>
    <s v="5000+FS"/>
    <x v="1"/>
    <x v="1"/>
    <n v="39200700"/>
  </r>
  <r>
    <s v="KL4222WAMF9"/>
    <x v="166"/>
    <x v="13"/>
    <x v="22"/>
    <x v="22"/>
    <x v="8"/>
    <x v="1"/>
    <x v="1"/>
    <x v="12"/>
    <s v="15-19FS"/>
    <x v="1"/>
    <x v="1"/>
    <n v="42758100"/>
  </r>
  <r>
    <s v="KL4222WAKF9"/>
    <x v="166"/>
    <x v="13"/>
    <x v="22"/>
    <x v="22"/>
    <x v="8"/>
    <x v="1"/>
    <x v="1"/>
    <x v="0"/>
    <s v="10-14FS"/>
    <x v="1"/>
    <x v="1"/>
    <n v="46338600"/>
  </r>
  <r>
    <s v="KL4222WAEF9"/>
    <x v="166"/>
    <x v="13"/>
    <x v="22"/>
    <x v="22"/>
    <x v="8"/>
    <x v="1"/>
    <x v="1"/>
    <x v="11"/>
    <s v="5-9FS"/>
    <x v="1"/>
    <x v="1"/>
    <n v="51674700"/>
  </r>
  <r>
    <s v="KL4222WAND9"/>
    <x v="167"/>
    <x v="13"/>
    <x v="22"/>
    <x v="22"/>
    <x v="8"/>
    <x v="1"/>
    <x v="1"/>
    <x v="13"/>
    <s v="20-24FS"/>
    <x v="1"/>
    <x v="2"/>
    <n v="58789500"/>
  </r>
  <r>
    <s v="KL4222WAPD9"/>
    <x v="167"/>
    <x v="13"/>
    <x v="22"/>
    <x v="22"/>
    <x v="8"/>
    <x v="1"/>
    <x v="1"/>
    <x v="10"/>
    <s v="25-49FS"/>
    <x v="1"/>
    <x v="2"/>
    <n v="58789500"/>
  </r>
  <r>
    <s v="KL4222WAQD9"/>
    <x v="167"/>
    <x v="13"/>
    <x v="22"/>
    <x v="22"/>
    <x v="8"/>
    <x v="1"/>
    <x v="1"/>
    <x v="9"/>
    <s v="50-99FS"/>
    <x v="1"/>
    <x v="2"/>
    <n v="58789500"/>
  </r>
  <r>
    <s v="KL4222WARD9"/>
    <x v="167"/>
    <x v="13"/>
    <x v="22"/>
    <x v="22"/>
    <x v="8"/>
    <x v="1"/>
    <x v="1"/>
    <x v="7"/>
    <s v="100-149FS"/>
    <x v="1"/>
    <x v="2"/>
    <n v="58789500"/>
  </r>
  <r>
    <s v="KL4222WASD9"/>
    <x v="167"/>
    <x v="13"/>
    <x v="22"/>
    <x v="22"/>
    <x v="8"/>
    <x v="1"/>
    <x v="1"/>
    <x v="8"/>
    <s v="150-249FS"/>
    <x v="1"/>
    <x v="2"/>
    <n v="58789500"/>
  </r>
  <r>
    <s v="KL4222WATD9"/>
    <x v="167"/>
    <x v="13"/>
    <x v="22"/>
    <x v="22"/>
    <x v="8"/>
    <x v="1"/>
    <x v="1"/>
    <x v="6"/>
    <s v="250-499FS"/>
    <x v="1"/>
    <x v="2"/>
    <n v="58789500"/>
  </r>
  <r>
    <s v="KL4222WAUD9"/>
    <x v="167"/>
    <x v="13"/>
    <x v="22"/>
    <x v="22"/>
    <x v="8"/>
    <x v="1"/>
    <x v="1"/>
    <x v="5"/>
    <s v="500-999FS"/>
    <x v="1"/>
    <x v="2"/>
    <n v="58789500"/>
  </r>
  <r>
    <s v="KL4222WAVD9"/>
    <x v="167"/>
    <x v="13"/>
    <x v="22"/>
    <x v="22"/>
    <x v="8"/>
    <x v="1"/>
    <x v="1"/>
    <x v="4"/>
    <s v="1000-1499FS"/>
    <x v="1"/>
    <x v="2"/>
    <n v="58789500"/>
  </r>
  <r>
    <s v="KL4222WAWD9"/>
    <x v="167"/>
    <x v="13"/>
    <x v="22"/>
    <x v="22"/>
    <x v="8"/>
    <x v="1"/>
    <x v="1"/>
    <x v="3"/>
    <s v="1500-2499FS"/>
    <x v="1"/>
    <x v="2"/>
    <n v="58789500"/>
  </r>
  <r>
    <s v="KL4222WAXD9"/>
    <x v="167"/>
    <x v="13"/>
    <x v="22"/>
    <x v="22"/>
    <x v="8"/>
    <x v="1"/>
    <x v="1"/>
    <x v="2"/>
    <s v="2500-4999FS"/>
    <x v="1"/>
    <x v="2"/>
    <n v="58789500"/>
  </r>
  <r>
    <s v="KL4222WAYD9"/>
    <x v="167"/>
    <x v="13"/>
    <x v="22"/>
    <x v="22"/>
    <x v="8"/>
    <x v="1"/>
    <x v="1"/>
    <x v="1"/>
    <s v="5000+FS"/>
    <x v="1"/>
    <x v="2"/>
    <n v="58789500"/>
  </r>
  <r>
    <s v="KL4222WAMD9"/>
    <x v="167"/>
    <x v="13"/>
    <x v="22"/>
    <x v="22"/>
    <x v="8"/>
    <x v="1"/>
    <x v="1"/>
    <x v="12"/>
    <s v="15-19FS"/>
    <x v="1"/>
    <x v="2"/>
    <n v="64148700"/>
  </r>
  <r>
    <s v="KL4222WANF8"/>
    <x v="168"/>
    <x v="13"/>
    <x v="22"/>
    <x v="22"/>
    <x v="8"/>
    <x v="1"/>
    <x v="1"/>
    <x v="13"/>
    <s v="20-24FS"/>
    <x v="2"/>
    <x v="1"/>
    <n v="65326800"/>
  </r>
  <r>
    <s v="KL4222WAPF8"/>
    <x v="168"/>
    <x v="13"/>
    <x v="22"/>
    <x v="22"/>
    <x v="8"/>
    <x v="1"/>
    <x v="1"/>
    <x v="10"/>
    <s v="25-49FS"/>
    <x v="2"/>
    <x v="1"/>
    <n v="65326800"/>
  </r>
  <r>
    <s v="KL4222WAQF8"/>
    <x v="168"/>
    <x v="13"/>
    <x v="22"/>
    <x v="22"/>
    <x v="8"/>
    <x v="1"/>
    <x v="1"/>
    <x v="9"/>
    <s v="50-99FS"/>
    <x v="2"/>
    <x v="1"/>
    <n v="65326800"/>
  </r>
  <r>
    <s v="KL4222WARF8"/>
    <x v="168"/>
    <x v="13"/>
    <x v="22"/>
    <x v="22"/>
    <x v="8"/>
    <x v="1"/>
    <x v="1"/>
    <x v="7"/>
    <s v="100-149FS"/>
    <x v="2"/>
    <x v="1"/>
    <n v="65326800"/>
  </r>
  <r>
    <s v="KL4222WASF8"/>
    <x v="168"/>
    <x v="13"/>
    <x v="22"/>
    <x v="22"/>
    <x v="8"/>
    <x v="1"/>
    <x v="1"/>
    <x v="8"/>
    <s v="150-249FS"/>
    <x v="2"/>
    <x v="1"/>
    <n v="65326800"/>
  </r>
  <r>
    <s v="KL4222WATF8"/>
    <x v="168"/>
    <x v="13"/>
    <x v="22"/>
    <x v="22"/>
    <x v="8"/>
    <x v="1"/>
    <x v="1"/>
    <x v="6"/>
    <s v="250-499FS"/>
    <x v="2"/>
    <x v="1"/>
    <n v="65326800"/>
  </r>
  <r>
    <s v="KL4222WAUF8"/>
    <x v="168"/>
    <x v="13"/>
    <x v="22"/>
    <x v="22"/>
    <x v="8"/>
    <x v="1"/>
    <x v="1"/>
    <x v="5"/>
    <s v="500-999FS"/>
    <x v="2"/>
    <x v="1"/>
    <n v="65326800"/>
  </r>
  <r>
    <s v="KL4222WAVF8"/>
    <x v="168"/>
    <x v="13"/>
    <x v="22"/>
    <x v="22"/>
    <x v="8"/>
    <x v="1"/>
    <x v="1"/>
    <x v="4"/>
    <s v="1000-1499FS"/>
    <x v="2"/>
    <x v="1"/>
    <n v="65326800"/>
  </r>
  <r>
    <s v="KL4222WAWF8"/>
    <x v="168"/>
    <x v="13"/>
    <x v="22"/>
    <x v="22"/>
    <x v="8"/>
    <x v="1"/>
    <x v="1"/>
    <x v="3"/>
    <s v="1500-2499FS"/>
    <x v="2"/>
    <x v="1"/>
    <n v="65326800"/>
  </r>
  <r>
    <s v="KL4222WAXF8"/>
    <x v="168"/>
    <x v="13"/>
    <x v="22"/>
    <x v="22"/>
    <x v="8"/>
    <x v="1"/>
    <x v="1"/>
    <x v="2"/>
    <s v="2500-4999FS"/>
    <x v="2"/>
    <x v="1"/>
    <n v="65326800"/>
  </r>
  <r>
    <s v="KL4222WAYF8"/>
    <x v="168"/>
    <x v="13"/>
    <x v="22"/>
    <x v="22"/>
    <x v="8"/>
    <x v="1"/>
    <x v="1"/>
    <x v="1"/>
    <s v="5000+FS"/>
    <x v="2"/>
    <x v="1"/>
    <n v="65326800"/>
  </r>
  <r>
    <s v="KL4222WAKD9"/>
    <x v="167"/>
    <x v="13"/>
    <x v="22"/>
    <x v="22"/>
    <x v="8"/>
    <x v="1"/>
    <x v="1"/>
    <x v="0"/>
    <s v="10-14FS"/>
    <x v="1"/>
    <x v="2"/>
    <n v="69507900"/>
  </r>
  <r>
    <s v="KL4222WAAF9"/>
    <x v="166"/>
    <x v="13"/>
    <x v="22"/>
    <x v="22"/>
    <x v="8"/>
    <x v="1"/>
    <x v="1"/>
    <x v="14"/>
    <s v="1-1FS"/>
    <x v="1"/>
    <x v="1"/>
    <n v="71286600"/>
  </r>
  <r>
    <s v="KL4222WABF9"/>
    <x v="166"/>
    <x v="13"/>
    <x v="22"/>
    <x v="22"/>
    <x v="8"/>
    <x v="1"/>
    <x v="1"/>
    <x v="15"/>
    <s v="2-2FS"/>
    <x v="1"/>
    <x v="1"/>
    <n v="71286600"/>
  </r>
  <r>
    <s v="KL4222WACF9"/>
    <x v="166"/>
    <x v="13"/>
    <x v="22"/>
    <x v="22"/>
    <x v="8"/>
    <x v="1"/>
    <x v="1"/>
    <x v="16"/>
    <s v="3-3FS"/>
    <x v="1"/>
    <x v="1"/>
    <n v="71286600"/>
  </r>
  <r>
    <s v="KL4222WADF9"/>
    <x v="166"/>
    <x v="13"/>
    <x v="22"/>
    <x v="22"/>
    <x v="8"/>
    <x v="1"/>
    <x v="1"/>
    <x v="17"/>
    <s v="4-4FS"/>
    <x v="1"/>
    <x v="1"/>
    <n v="71286600"/>
  </r>
  <r>
    <s v="KL4222WAMF8"/>
    <x v="168"/>
    <x v="13"/>
    <x v="22"/>
    <x v="22"/>
    <x v="8"/>
    <x v="1"/>
    <x v="1"/>
    <x v="12"/>
    <s v="15-19FS"/>
    <x v="2"/>
    <x v="1"/>
    <n v="71286600"/>
  </r>
  <r>
    <s v="KL4222WANT9"/>
    <x v="169"/>
    <x v="13"/>
    <x v="22"/>
    <x v="22"/>
    <x v="8"/>
    <x v="1"/>
    <x v="1"/>
    <x v="13"/>
    <s v="20-24FS"/>
    <x v="1"/>
    <x v="3"/>
    <n v="72510900"/>
  </r>
  <r>
    <s v="KL4222WAPT9"/>
    <x v="169"/>
    <x v="13"/>
    <x v="22"/>
    <x v="22"/>
    <x v="8"/>
    <x v="1"/>
    <x v="1"/>
    <x v="10"/>
    <s v="25-49FS"/>
    <x v="1"/>
    <x v="3"/>
    <n v="72510900"/>
  </r>
  <r>
    <s v="KL4222WAQT9"/>
    <x v="169"/>
    <x v="13"/>
    <x v="22"/>
    <x v="22"/>
    <x v="8"/>
    <x v="1"/>
    <x v="1"/>
    <x v="9"/>
    <s v="50-99FS"/>
    <x v="1"/>
    <x v="3"/>
    <n v="72510900"/>
  </r>
  <r>
    <s v="KL4222WART9"/>
    <x v="169"/>
    <x v="13"/>
    <x v="22"/>
    <x v="22"/>
    <x v="8"/>
    <x v="1"/>
    <x v="1"/>
    <x v="7"/>
    <s v="100-149FS"/>
    <x v="1"/>
    <x v="3"/>
    <n v="72510900"/>
  </r>
  <r>
    <s v="KL4222WAST9"/>
    <x v="169"/>
    <x v="13"/>
    <x v="22"/>
    <x v="22"/>
    <x v="8"/>
    <x v="1"/>
    <x v="1"/>
    <x v="8"/>
    <s v="150-249FS"/>
    <x v="1"/>
    <x v="3"/>
    <n v="72510900"/>
  </r>
  <r>
    <s v="KL4222WATT9"/>
    <x v="169"/>
    <x v="13"/>
    <x v="22"/>
    <x v="22"/>
    <x v="8"/>
    <x v="1"/>
    <x v="1"/>
    <x v="6"/>
    <s v="250-499FS"/>
    <x v="1"/>
    <x v="3"/>
    <n v="72510900"/>
  </r>
  <r>
    <s v="KL4222WAUT9"/>
    <x v="169"/>
    <x v="13"/>
    <x v="22"/>
    <x v="22"/>
    <x v="8"/>
    <x v="1"/>
    <x v="1"/>
    <x v="5"/>
    <s v="500-999FS"/>
    <x v="1"/>
    <x v="3"/>
    <n v="72510900"/>
  </r>
  <r>
    <s v="KL4222WAVT9"/>
    <x v="169"/>
    <x v="13"/>
    <x v="22"/>
    <x v="22"/>
    <x v="8"/>
    <x v="1"/>
    <x v="1"/>
    <x v="4"/>
    <s v="1000-1499FS"/>
    <x v="1"/>
    <x v="3"/>
    <n v="72510900"/>
  </r>
  <r>
    <s v="KL4222WAWT9"/>
    <x v="169"/>
    <x v="13"/>
    <x v="22"/>
    <x v="22"/>
    <x v="8"/>
    <x v="1"/>
    <x v="1"/>
    <x v="3"/>
    <s v="1500-2499FS"/>
    <x v="1"/>
    <x v="3"/>
    <n v="72510900"/>
  </r>
  <r>
    <s v="KL4222WAXT9"/>
    <x v="169"/>
    <x v="13"/>
    <x v="22"/>
    <x v="22"/>
    <x v="8"/>
    <x v="1"/>
    <x v="1"/>
    <x v="2"/>
    <s v="2500-4999FS"/>
    <x v="1"/>
    <x v="3"/>
    <n v="72510900"/>
  </r>
  <r>
    <s v="KL4222WAYT9"/>
    <x v="169"/>
    <x v="13"/>
    <x v="22"/>
    <x v="22"/>
    <x v="8"/>
    <x v="1"/>
    <x v="1"/>
    <x v="1"/>
    <s v="5000+FS"/>
    <x v="1"/>
    <x v="3"/>
    <n v="72510900"/>
  </r>
  <r>
    <s v="KL4222WAKF8"/>
    <x v="168"/>
    <x v="13"/>
    <x v="22"/>
    <x v="22"/>
    <x v="8"/>
    <x v="1"/>
    <x v="1"/>
    <x v="0"/>
    <s v="10-14FS"/>
    <x v="2"/>
    <x v="1"/>
    <n v="77223300"/>
  </r>
  <r>
    <s v="KL4222WAED9"/>
    <x v="167"/>
    <x v="13"/>
    <x v="22"/>
    <x v="22"/>
    <x v="8"/>
    <x v="1"/>
    <x v="1"/>
    <x v="11"/>
    <s v="5-9FS"/>
    <x v="1"/>
    <x v="2"/>
    <n v="77523600"/>
  </r>
  <r>
    <s v="KL4222WAMT9"/>
    <x v="169"/>
    <x v="13"/>
    <x v="22"/>
    <x v="22"/>
    <x v="8"/>
    <x v="1"/>
    <x v="1"/>
    <x v="12"/>
    <s v="15-19FS"/>
    <x v="1"/>
    <x v="3"/>
    <n v="79117500"/>
  </r>
  <r>
    <s v="KL4222WAKT9"/>
    <x v="169"/>
    <x v="13"/>
    <x v="22"/>
    <x v="22"/>
    <x v="8"/>
    <x v="1"/>
    <x v="1"/>
    <x v="0"/>
    <s v="10-14FS"/>
    <x v="1"/>
    <x v="3"/>
    <n v="85724100"/>
  </r>
  <r>
    <s v="KL4222WAEF8"/>
    <x v="168"/>
    <x v="13"/>
    <x v="22"/>
    <x v="22"/>
    <x v="8"/>
    <x v="1"/>
    <x v="1"/>
    <x v="11"/>
    <s v="5-9FS"/>
    <x v="2"/>
    <x v="1"/>
    <n v="86116800"/>
  </r>
  <r>
    <s v="KL4222WAET9"/>
    <x v="169"/>
    <x v="13"/>
    <x v="22"/>
    <x v="22"/>
    <x v="8"/>
    <x v="1"/>
    <x v="1"/>
    <x v="11"/>
    <s v="5-9FS"/>
    <x v="1"/>
    <x v="3"/>
    <n v="95610900"/>
  </r>
  <r>
    <s v="KL4222WAND8"/>
    <x v="170"/>
    <x v="13"/>
    <x v="22"/>
    <x v="22"/>
    <x v="8"/>
    <x v="1"/>
    <x v="1"/>
    <x v="13"/>
    <s v="20-24FS"/>
    <x v="2"/>
    <x v="2"/>
    <n v="98013300"/>
  </r>
  <r>
    <s v="KL4222WAPD8"/>
    <x v="170"/>
    <x v="13"/>
    <x v="22"/>
    <x v="22"/>
    <x v="8"/>
    <x v="1"/>
    <x v="1"/>
    <x v="10"/>
    <s v="25-49FS"/>
    <x v="2"/>
    <x v="2"/>
    <n v="98013300"/>
  </r>
  <r>
    <s v="KL4222WAQD8"/>
    <x v="170"/>
    <x v="13"/>
    <x v="22"/>
    <x v="22"/>
    <x v="8"/>
    <x v="1"/>
    <x v="1"/>
    <x v="9"/>
    <s v="50-99FS"/>
    <x v="2"/>
    <x v="2"/>
    <n v="98013300"/>
  </r>
  <r>
    <s v="KL4222WARD8"/>
    <x v="170"/>
    <x v="13"/>
    <x v="22"/>
    <x v="22"/>
    <x v="8"/>
    <x v="1"/>
    <x v="1"/>
    <x v="7"/>
    <s v="100-149FS"/>
    <x v="2"/>
    <x v="2"/>
    <n v="98013300"/>
  </r>
  <r>
    <s v="KL4222WASD8"/>
    <x v="170"/>
    <x v="13"/>
    <x v="22"/>
    <x v="22"/>
    <x v="8"/>
    <x v="1"/>
    <x v="1"/>
    <x v="8"/>
    <s v="150-249FS"/>
    <x v="2"/>
    <x v="2"/>
    <n v="98013300"/>
  </r>
  <r>
    <s v="KL4222WATD8"/>
    <x v="170"/>
    <x v="13"/>
    <x v="22"/>
    <x v="22"/>
    <x v="8"/>
    <x v="1"/>
    <x v="1"/>
    <x v="6"/>
    <s v="250-499FS"/>
    <x v="2"/>
    <x v="2"/>
    <n v="98013300"/>
  </r>
  <r>
    <s v="KL4222WAUD8"/>
    <x v="170"/>
    <x v="13"/>
    <x v="22"/>
    <x v="22"/>
    <x v="8"/>
    <x v="1"/>
    <x v="1"/>
    <x v="5"/>
    <s v="500-999FS"/>
    <x v="2"/>
    <x v="2"/>
    <n v="98013300"/>
  </r>
  <r>
    <s v="KL4222WAVD8"/>
    <x v="170"/>
    <x v="13"/>
    <x v="22"/>
    <x v="22"/>
    <x v="8"/>
    <x v="1"/>
    <x v="1"/>
    <x v="4"/>
    <s v="1000-1499FS"/>
    <x v="2"/>
    <x v="2"/>
    <n v="98013300"/>
  </r>
  <r>
    <s v="KL4222WAWD8"/>
    <x v="170"/>
    <x v="13"/>
    <x v="22"/>
    <x v="22"/>
    <x v="8"/>
    <x v="1"/>
    <x v="1"/>
    <x v="3"/>
    <s v="1500-2499FS"/>
    <x v="2"/>
    <x v="2"/>
    <n v="98013300"/>
  </r>
  <r>
    <s v="KL4222WAXD8"/>
    <x v="170"/>
    <x v="13"/>
    <x v="22"/>
    <x v="22"/>
    <x v="8"/>
    <x v="1"/>
    <x v="1"/>
    <x v="2"/>
    <s v="2500-4999FS"/>
    <x v="2"/>
    <x v="2"/>
    <n v="98013300"/>
  </r>
  <r>
    <s v="KL4222WAYD8"/>
    <x v="170"/>
    <x v="13"/>
    <x v="22"/>
    <x v="22"/>
    <x v="8"/>
    <x v="1"/>
    <x v="1"/>
    <x v="1"/>
    <s v="5000+FS"/>
    <x v="2"/>
    <x v="2"/>
    <n v="98013300"/>
  </r>
  <r>
    <s v="KL4222WAMD8"/>
    <x v="170"/>
    <x v="13"/>
    <x v="22"/>
    <x v="22"/>
    <x v="8"/>
    <x v="1"/>
    <x v="1"/>
    <x v="12"/>
    <s v="15-19FS"/>
    <x v="2"/>
    <x v="2"/>
    <n v="106906800"/>
  </r>
  <r>
    <s v="KL4222WAAD9"/>
    <x v="167"/>
    <x v="13"/>
    <x v="22"/>
    <x v="22"/>
    <x v="8"/>
    <x v="1"/>
    <x v="1"/>
    <x v="14"/>
    <s v="1-1FS"/>
    <x v="1"/>
    <x v="2"/>
    <n v="106929900"/>
  </r>
  <r>
    <s v="KL4222WABD9"/>
    <x v="167"/>
    <x v="13"/>
    <x v="22"/>
    <x v="22"/>
    <x v="8"/>
    <x v="1"/>
    <x v="1"/>
    <x v="15"/>
    <s v="2-2FS"/>
    <x v="1"/>
    <x v="2"/>
    <n v="106929900"/>
  </r>
  <r>
    <s v="KL4222WACD9"/>
    <x v="167"/>
    <x v="13"/>
    <x v="22"/>
    <x v="22"/>
    <x v="8"/>
    <x v="1"/>
    <x v="1"/>
    <x v="16"/>
    <s v="3-3FS"/>
    <x v="1"/>
    <x v="2"/>
    <n v="106929900"/>
  </r>
  <r>
    <s v="KL4222WADD9"/>
    <x v="167"/>
    <x v="13"/>
    <x v="22"/>
    <x v="22"/>
    <x v="8"/>
    <x v="1"/>
    <x v="1"/>
    <x v="17"/>
    <s v="4-4FS"/>
    <x v="1"/>
    <x v="2"/>
    <n v="106929900"/>
  </r>
  <r>
    <s v="KL4222WANR9"/>
    <x v="171"/>
    <x v="13"/>
    <x v="22"/>
    <x v="22"/>
    <x v="8"/>
    <x v="1"/>
    <x v="1"/>
    <x v="13"/>
    <s v="20-24FS"/>
    <x v="1"/>
    <x v="4"/>
    <n v="109771200"/>
  </r>
  <r>
    <s v="KL4222WAPR9"/>
    <x v="171"/>
    <x v="13"/>
    <x v="22"/>
    <x v="22"/>
    <x v="8"/>
    <x v="1"/>
    <x v="1"/>
    <x v="10"/>
    <s v="25-49FS"/>
    <x v="1"/>
    <x v="4"/>
    <n v="109771200"/>
  </r>
  <r>
    <s v="KL4222WAQR9"/>
    <x v="171"/>
    <x v="13"/>
    <x v="22"/>
    <x v="22"/>
    <x v="8"/>
    <x v="1"/>
    <x v="1"/>
    <x v="9"/>
    <s v="50-99FS"/>
    <x v="1"/>
    <x v="4"/>
    <n v="109771200"/>
  </r>
  <r>
    <s v="KL4222WARR9"/>
    <x v="171"/>
    <x v="13"/>
    <x v="22"/>
    <x v="22"/>
    <x v="8"/>
    <x v="1"/>
    <x v="1"/>
    <x v="7"/>
    <s v="100-149FS"/>
    <x v="1"/>
    <x v="4"/>
    <n v="109771200"/>
  </r>
  <r>
    <s v="KL4222WASR9"/>
    <x v="171"/>
    <x v="13"/>
    <x v="22"/>
    <x v="22"/>
    <x v="8"/>
    <x v="1"/>
    <x v="1"/>
    <x v="8"/>
    <s v="150-249FS"/>
    <x v="1"/>
    <x v="4"/>
    <n v="109771200"/>
  </r>
  <r>
    <s v="KL4222WATR9"/>
    <x v="171"/>
    <x v="13"/>
    <x v="22"/>
    <x v="22"/>
    <x v="8"/>
    <x v="1"/>
    <x v="1"/>
    <x v="6"/>
    <s v="250-499FS"/>
    <x v="1"/>
    <x v="4"/>
    <n v="109771200"/>
  </r>
  <r>
    <s v="KL4222WAUR9"/>
    <x v="171"/>
    <x v="13"/>
    <x v="22"/>
    <x v="22"/>
    <x v="8"/>
    <x v="1"/>
    <x v="1"/>
    <x v="5"/>
    <s v="500-999FS"/>
    <x v="1"/>
    <x v="4"/>
    <n v="109771200"/>
  </r>
  <r>
    <s v="KL4222WAVR9"/>
    <x v="171"/>
    <x v="13"/>
    <x v="22"/>
    <x v="22"/>
    <x v="8"/>
    <x v="1"/>
    <x v="1"/>
    <x v="4"/>
    <s v="1000-1499FS"/>
    <x v="1"/>
    <x v="4"/>
    <n v="109771200"/>
  </r>
  <r>
    <s v="KL4222WAWR9"/>
    <x v="171"/>
    <x v="13"/>
    <x v="22"/>
    <x v="22"/>
    <x v="8"/>
    <x v="1"/>
    <x v="1"/>
    <x v="3"/>
    <s v="1500-2499FS"/>
    <x v="1"/>
    <x v="4"/>
    <n v="109771200"/>
  </r>
  <r>
    <s v="KL4222WAXR9"/>
    <x v="171"/>
    <x v="13"/>
    <x v="22"/>
    <x v="22"/>
    <x v="8"/>
    <x v="1"/>
    <x v="1"/>
    <x v="2"/>
    <s v="2500-4999FS"/>
    <x v="1"/>
    <x v="4"/>
    <n v="109771200"/>
  </r>
  <r>
    <s v="KL4222WAYR9"/>
    <x v="171"/>
    <x v="13"/>
    <x v="22"/>
    <x v="22"/>
    <x v="8"/>
    <x v="1"/>
    <x v="1"/>
    <x v="1"/>
    <s v="5000FS"/>
    <x v="1"/>
    <x v="4"/>
    <n v="109771200"/>
  </r>
  <r>
    <s v="KL4222WAKD8"/>
    <x v="170"/>
    <x v="13"/>
    <x v="22"/>
    <x v="22"/>
    <x v="8"/>
    <x v="1"/>
    <x v="1"/>
    <x v="0"/>
    <s v="10-14FS"/>
    <x v="2"/>
    <x v="2"/>
    <n v="115846500"/>
  </r>
  <r>
    <s v="KL4222WAAF8"/>
    <x v="168"/>
    <x v="13"/>
    <x v="22"/>
    <x v="22"/>
    <x v="8"/>
    <x v="1"/>
    <x v="1"/>
    <x v="14"/>
    <s v="1-1FS"/>
    <x v="2"/>
    <x v="1"/>
    <n v="118803300"/>
  </r>
  <r>
    <s v="KL4222WABF8"/>
    <x v="168"/>
    <x v="13"/>
    <x v="22"/>
    <x v="22"/>
    <x v="8"/>
    <x v="1"/>
    <x v="1"/>
    <x v="15"/>
    <s v="2-2FS"/>
    <x v="2"/>
    <x v="1"/>
    <n v="118803300"/>
  </r>
  <r>
    <s v="KL4222WACF8"/>
    <x v="168"/>
    <x v="13"/>
    <x v="22"/>
    <x v="22"/>
    <x v="8"/>
    <x v="1"/>
    <x v="1"/>
    <x v="16"/>
    <s v="3-3FS"/>
    <x v="2"/>
    <x v="1"/>
    <n v="118803300"/>
  </r>
  <r>
    <s v="KL4222WADF8"/>
    <x v="168"/>
    <x v="13"/>
    <x v="22"/>
    <x v="22"/>
    <x v="8"/>
    <x v="1"/>
    <x v="1"/>
    <x v="17"/>
    <s v="4-4FS"/>
    <x v="2"/>
    <x v="1"/>
    <n v="118803300"/>
  </r>
  <r>
    <s v="KL4222WAMR9"/>
    <x v="171"/>
    <x v="13"/>
    <x v="22"/>
    <x v="22"/>
    <x v="8"/>
    <x v="1"/>
    <x v="1"/>
    <x v="12"/>
    <s v="15-19FS"/>
    <x v="1"/>
    <x v="4"/>
    <n v="119750400"/>
  </r>
  <r>
    <s v="KL4222WANX9"/>
    <x v="172"/>
    <x v="13"/>
    <x v="22"/>
    <x v="22"/>
    <x v="8"/>
    <x v="1"/>
    <x v="1"/>
    <x v="13"/>
    <s v="20-24FS"/>
    <x v="1"/>
    <x v="5"/>
    <n v="125456100"/>
  </r>
  <r>
    <s v="KL4222WAPX9"/>
    <x v="172"/>
    <x v="13"/>
    <x v="22"/>
    <x v="22"/>
    <x v="8"/>
    <x v="1"/>
    <x v="1"/>
    <x v="10"/>
    <s v="25-49FS"/>
    <x v="1"/>
    <x v="5"/>
    <n v="125456100"/>
  </r>
  <r>
    <s v="KL4222WAQX9"/>
    <x v="172"/>
    <x v="13"/>
    <x v="22"/>
    <x v="22"/>
    <x v="8"/>
    <x v="1"/>
    <x v="1"/>
    <x v="9"/>
    <s v="50-99FS"/>
    <x v="1"/>
    <x v="5"/>
    <n v="125456100"/>
  </r>
  <r>
    <s v="KL4222WARX9"/>
    <x v="172"/>
    <x v="13"/>
    <x v="22"/>
    <x v="22"/>
    <x v="8"/>
    <x v="1"/>
    <x v="1"/>
    <x v="7"/>
    <s v="100-149FS"/>
    <x v="1"/>
    <x v="5"/>
    <n v="125456100"/>
  </r>
  <r>
    <s v="KL4222WASX9"/>
    <x v="172"/>
    <x v="13"/>
    <x v="22"/>
    <x v="22"/>
    <x v="8"/>
    <x v="1"/>
    <x v="1"/>
    <x v="8"/>
    <s v="150-249FS"/>
    <x v="1"/>
    <x v="5"/>
    <n v="125456100"/>
  </r>
  <r>
    <s v="KL4222WATX9"/>
    <x v="172"/>
    <x v="13"/>
    <x v="22"/>
    <x v="22"/>
    <x v="8"/>
    <x v="1"/>
    <x v="1"/>
    <x v="6"/>
    <s v="250-499FS"/>
    <x v="1"/>
    <x v="5"/>
    <n v="125456100"/>
  </r>
  <r>
    <s v="KL4222WAUX9"/>
    <x v="172"/>
    <x v="13"/>
    <x v="22"/>
    <x v="22"/>
    <x v="8"/>
    <x v="1"/>
    <x v="1"/>
    <x v="5"/>
    <s v="500-999FS"/>
    <x v="1"/>
    <x v="5"/>
    <n v="125456100"/>
  </r>
  <r>
    <s v="KL4222WAVX9"/>
    <x v="172"/>
    <x v="13"/>
    <x v="22"/>
    <x v="22"/>
    <x v="8"/>
    <x v="1"/>
    <x v="1"/>
    <x v="4"/>
    <s v="1000-1499FS"/>
    <x v="1"/>
    <x v="5"/>
    <n v="125456100"/>
  </r>
  <r>
    <s v="KL4222WAWX9"/>
    <x v="172"/>
    <x v="13"/>
    <x v="22"/>
    <x v="22"/>
    <x v="8"/>
    <x v="1"/>
    <x v="1"/>
    <x v="3"/>
    <s v="1500-2499FS"/>
    <x v="1"/>
    <x v="5"/>
    <n v="125456100"/>
  </r>
  <r>
    <s v="KL4222WAXX9"/>
    <x v="172"/>
    <x v="13"/>
    <x v="22"/>
    <x v="22"/>
    <x v="8"/>
    <x v="1"/>
    <x v="1"/>
    <x v="2"/>
    <s v="2500-4999FS"/>
    <x v="1"/>
    <x v="5"/>
    <n v="125456100"/>
  </r>
  <r>
    <s v="KL4222WAYX9"/>
    <x v="172"/>
    <x v="13"/>
    <x v="22"/>
    <x v="22"/>
    <x v="8"/>
    <x v="1"/>
    <x v="1"/>
    <x v="1"/>
    <s v="5000FS"/>
    <x v="1"/>
    <x v="5"/>
    <n v="125456100"/>
  </r>
  <r>
    <s v="KL4222WAED8"/>
    <x v="170"/>
    <x v="13"/>
    <x v="22"/>
    <x v="22"/>
    <x v="8"/>
    <x v="1"/>
    <x v="1"/>
    <x v="11"/>
    <s v="5-9FS"/>
    <x v="2"/>
    <x v="2"/>
    <n v="129198300"/>
  </r>
  <r>
    <s v="KL4222WAKR9"/>
    <x v="171"/>
    <x v="13"/>
    <x v="22"/>
    <x v="22"/>
    <x v="8"/>
    <x v="1"/>
    <x v="1"/>
    <x v="0"/>
    <s v="10-14FS"/>
    <x v="1"/>
    <x v="4"/>
    <n v="129752700"/>
  </r>
  <r>
    <s v="KL4222WANT8"/>
    <x v="173"/>
    <x v="13"/>
    <x v="22"/>
    <x v="22"/>
    <x v="8"/>
    <x v="1"/>
    <x v="1"/>
    <x v="13"/>
    <s v="20-24FS"/>
    <x v="2"/>
    <x v="3"/>
    <n v="130676700"/>
  </r>
  <r>
    <s v="KL4222WAPT8"/>
    <x v="173"/>
    <x v="13"/>
    <x v="22"/>
    <x v="22"/>
    <x v="8"/>
    <x v="1"/>
    <x v="1"/>
    <x v="10"/>
    <s v="25-49FS"/>
    <x v="2"/>
    <x v="3"/>
    <n v="130676700"/>
  </r>
  <r>
    <s v="KL4222WAQT8"/>
    <x v="173"/>
    <x v="13"/>
    <x v="22"/>
    <x v="22"/>
    <x v="8"/>
    <x v="1"/>
    <x v="1"/>
    <x v="9"/>
    <s v="50-99FS"/>
    <x v="2"/>
    <x v="3"/>
    <n v="130676700"/>
  </r>
  <r>
    <s v="KL4222WART8"/>
    <x v="173"/>
    <x v="13"/>
    <x v="22"/>
    <x v="22"/>
    <x v="8"/>
    <x v="1"/>
    <x v="1"/>
    <x v="7"/>
    <s v="100-149FS"/>
    <x v="2"/>
    <x v="3"/>
    <n v="130676700"/>
  </r>
  <r>
    <s v="KL4222WAST8"/>
    <x v="173"/>
    <x v="13"/>
    <x v="22"/>
    <x v="22"/>
    <x v="8"/>
    <x v="1"/>
    <x v="1"/>
    <x v="8"/>
    <s v="150-249FS"/>
    <x v="2"/>
    <x v="3"/>
    <n v="130676700"/>
  </r>
  <r>
    <s v="KL4222WATT8"/>
    <x v="173"/>
    <x v="13"/>
    <x v="22"/>
    <x v="22"/>
    <x v="8"/>
    <x v="1"/>
    <x v="1"/>
    <x v="6"/>
    <s v="250-499FS"/>
    <x v="2"/>
    <x v="3"/>
    <n v="130676700"/>
  </r>
  <r>
    <s v="KL4222WAUT8"/>
    <x v="173"/>
    <x v="13"/>
    <x v="22"/>
    <x v="22"/>
    <x v="8"/>
    <x v="1"/>
    <x v="1"/>
    <x v="5"/>
    <s v="500-999FS"/>
    <x v="2"/>
    <x v="3"/>
    <n v="130676700"/>
  </r>
  <r>
    <s v="KL4222WAVT8"/>
    <x v="173"/>
    <x v="13"/>
    <x v="22"/>
    <x v="22"/>
    <x v="8"/>
    <x v="1"/>
    <x v="1"/>
    <x v="4"/>
    <s v="1000-1499FS"/>
    <x v="2"/>
    <x v="3"/>
    <n v="130676700"/>
  </r>
  <r>
    <s v="KL4222WAWT8"/>
    <x v="173"/>
    <x v="13"/>
    <x v="22"/>
    <x v="22"/>
    <x v="8"/>
    <x v="1"/>
    <x v="1"/>
    <x v="3"/>
    <s v="1500-2499FS"/>
    <x v="2"/>
    <x v="3"/>
    <n v="130676700"/>
  </r>
  <r>
    <s v="KL4222WAXT8"/>
    <x v="173"/>
    <x v="13"/>
    <x v="22"/>
    <x v="22"/>
    <x v="8"/>
    <x v="1"/>
    <x v="1"/>
    <x v="2"/>
    <s v="2500-4999FS"/>
    <x v="2"/>
    <x v="3"/>
    <n v="130676700"/>
  </r>
  <r>
    <s v="KL4222WAYT8"/>
    <x v="173"/>
    <x v="13"/>
    <x v="22"/>
    <x v="22"/>
    <x v="8"/>
    <x v="1"/>
    <x v="1"/>
    <x v="1"/>
    <s v="5000+FS"/>
    <x v="2"/>
    <x v="3"/>
    <n v="130676700"/>
  </r>
  <r>
    <s v="KL4222WAAT9"/>
    <x v="169"/>
    <x v="13"/>
    <x v="22"/>
    <x v="22"/>
    <x v="8"/>
    <x v="1"/>
    <x v="1"/>
    <x v="14"/>
    <s v="1-1FS"/>
    <x v="1"/>
    <x v="3"/>
    <n v="131877900"/>
  </r>
  <r>
    <s v="KL4222WABT9"/>
    <x v="169"/>
    <x v="13"/>
    <x v="22"/>
    <x v="22"/>
    <x v="8"/>
    <x v="1"/>
    <x v="1"/>
    <x v="15"/>
    <s v="2-2FS"/>
    <x v="1"/>
    <x v="3"/>
    <n v="131877900"/>
  </r>
  <r>
    <s v="KL4222WACT9"/>
    <x v="169"/>
    <x v="13"/>
    <x v="22"/>
    <x v="22"/>
    <x v="8"/>
    <x v="1"/>
    <x v="1"/>
    <x v="16"/>
    <s v="3-3FS"/>
    <x v="1"/>
    <x v="3"/>
    <n v="131877900"/>
  </r>
  <r>
    <s v="KL4222WADT9"/>
    <x v="169"/>
    <x v="13"/>
    <x v="22"/>
    <x v="22"/>
    <x v="8"/>
    <x v="1"/>
    <x v="1"/>
    <x v="17"/>
    <s v="4-4FS"/>
    <x v="1"/>
    <x v="3"/>
    <n v="131877900"/>
  </r>
  <r>
    <s v="KL4222WAMX9"/>
    <x v="172"/>
    <x v="13"/>
    <x v="22"/>
    <x v="22"/>
    <x v="8"/>
    <x v="1"/>
    <x v="1"/>
    <x v="12"/>
    <s v="15-19FS"/>
    <x v="1"/>
    <x v="5"/>
    <n v="136844400"/>
  </r>
  <r>
    <s v="KL4222WAMT8"/>
    <x v="173"/>
    <x v="13"/>
    <x v="22"/>
    <x v="22"/>
    <x v="8"/>
    <x v="1"/>
    <x v="1"/>
    <x v="12"/>
    <s v="15-19FS"/>
    <x v="2"/>
    <x v="3"/>
    <n v="142550100"/>
  </r>
  <r>
    <s v="KL4222WAER9"/>
    <x v="171"/>
    <x v="13"/>
    <x v="22"/>
    <x v="22"/>
    <x v="8"/>
    <x v="1"/>
    <x v="1"/>
    <x v="11"/>
    <s v="5-9FS"/>
    <x v="1"/>
    <x v="4"/>
    <n v="144698400"/>
  </r>
  <r>
    <s v="KL4222WAKX9"/>
    <x v="172"/>
    <x v="13"/>
    <x v="22"/>
    <x v="22"/>
    <x v="8"/>
    <x v="1"/>
    <x v="1"/>
    <x v="0"/>
    <s v="10-14FS"/>
    <x v="1"/>
    <x v="5"/>
    <n v="148278900"/>
  </r>
  <r>
    <s v="KL4222WAKT8"/>
    <x v="173"/>
    <x v="13"/>
    <x v="22"/>
    <x v="22"/>
    <x v="8"/>
    <x v="1"/>
    <x v="1"/>
    <x v="0"/>
    <s v="10-14FS"/>
    <x v="2"/>
    <x v="3"/>
    <n v="154446600"/>
  </r>
  <r>
    <s v="KL4222WAEX9"/>
    <x v="172"/>
    <x v="13"/>
    <x v="22"/>
    <x v="22"/>
    <x v="8"/>
    <x v="1"/>
    <x v="1"/>
    <x v="11"/>
    <s v="5-9FS"/>
    <x v="1"/>
    <x v="5"/>
    <n v="165372900"/>
  </r>
  <r>
    <s v="KL4222WAET8"/>
    <x v="173"/>
    <x v="13"/>
    <x v="22"/>
    <x v="22"/>
    <x v="8"/>
    <x v="1"/>
    <x v="1"/>
    <x v="11"/>
    <s v="5-9FS"/>
    <x v="2"/>
    <x v="3"/>
    <n v="172256700"/>
  </r>
  <r>
    <s v="KL4222WAAD8"/>
    <x v="170"/>
    <x v="13"/>
    <x v="22"/>
    <x v="22"/>
    <x v="8"/>
    <x v="1"/>
    <x v="1"/>
    <x v="14"/>
    <s v="1-1FS"/>
    <x v="2"/>
    <x v="2"/>
    <n v="178216500"/>
  </r>
  <r>
    <s v="KL4222WABD8"/>
    <x v="170"/>
    <x v="13"/>
    <x v="22"/>
    <x v="22"/>
    <x v="8"/>
    <x v="1"/>
    <x v="1"/>
    <x v="15"/>
    <s v="2-2FS"/>
    <x v="2"/>
    <x v="2"/>
    <n v="178216500"/>
  </r>
  <r>
    <s v="KL4222WACD8"/>
    <x v="170"/>
    <x v="13"/>
    <x v="22"/>
    <x v="22"/>
    <x v="8"/>
    <x v="1"/>
    <x v="1"/>
    <x v="16"/>
    <s v="3-3FS"/>
    <x v="2"/>
    <x v="2"/>
    <n v="178216500"/>
  </r>
  <r>
    <s v="KL4222WADD8"/>
    <x v="170"/>
    <x v="13"/>
    <x v="22"/>
    <x v="22"/>
    <x v="8"/>
    <x v="1"/>
    <x v="1"/>
    <x v="17"/>
    <s v="4-4FS"/>
    <x v="2"/>
    <x v="2"/>
    <n v="178216500"/>
  </r>
  <r>
    <s v="KL4222WANR8"/>
    <x v="174"/>
    <x v="13"/>
    <x v="22"/>
    <x v="22"/>
    <x v="8"/>
    <x v="1"/>
    <x v="1"/>
    <x v="13"/>
    <s v="20-24FS"/>
    <x v="2"/>
    <x v="4"/>
    <n v="182928900"/>
  </r>
  <r>
    <s v="KL4222WAPR8"/>
    <x v="174"/>
    <x v="13"/>
    <x v="22"/>
    <x v="22"/>
    <x v="8"/>
    <x v="1"/>
    <x v="1"/>
    <x v="10"/>
    <s v="25-49FS"/>
    <x v="2"/>
    <x v="4"/>
    <n v="182928900"/>
  </r>
  <r>
    <s v="KL4222WAQR8"/>
    <x v="174"/>
    <x v="13"/>
    <x v="22"/>
    <x v="22"/>
    <x v="8"/>
    <x v="1"/>
    <x v="1"/>
    <x v="9"/>
    <s v="50-99FS"/>
    <x v="2"/>
    <x v="4"/>
    <n v="182928900"/>
  </r>
  <r>
    <s v="KL4222WARR8"/>
    <x v="174"/>
    <x v="13"/>
    <x v="22"/>
    <x v="22"/>
    <x v="8"/>
    <x v="1"/>
    <x v="1"/>
    <x v="7"/>
    <s v="100-149FS"/>
    <x v="2"/>
    <x v="4"/>
    <n v="182928900"/>
  </r>
  <r>
    <s v="KL4222WASR8"/>
    <x v="174"/>
    <x v="13"/>
    <x v="22"/>
    <x v="22"/>
    <x v="8"/>
    <x v="1"/>
    <x v="1"/>
    <x v="8"/>
    <s v="150-249FS"/>
    <x v="2"/>
    <x v="4"/>
    <n v="182928900"/>
  </r>
  <r>
    <s v="KL4222WATR8"/>
    <x v="174"/>
    <x v="13"/>
    <x v="22"/>
    <x v="22"/>
    <x v="8"/>
    <x v="1"/>
    <x v="1"/>
    <x v="6"/>
    <s v="250-499FS"/>
    <x v="2"/>
    <x v="4"/>
    <n v="182928900"/>
  </r>
  <r>
    <s v="KL4222WAUR8"/>
    <x v="174"/>
    <x v="13"/>
    <x v="22"/>
    <x v="22"/>
    <x v="8"/>
    <x v="1"/>
    <x v="1"/>
    <x v="5"/>
    <s v="500-999FS"/>
    <x v="2"/>
    <x v="4"/>
    <n v="182928900"/>
  </r>
  <r>
    <s v="KL4222WAVR8"/>
    <x v="174"/>
    <x v="13"/>
    <x v="22"/>
    <x v="22"/>
    <x v="8"/>
    <x v="1"/>
    <x v="1"/>
    <x v="4"/>
    <s v="1000-1499FS"/>
    <x v="2"/>
    <x v="4"/>
    <n v="182928900"/>
  </r>
  <r>
    <s v="KL4222WAWR8"/>
    <x v="174"/>
    <x v="13"/>
    <x v="22"/>
    <x v="22"/>
    <x v="8"/>
    <x v="1"/>
    <x v="1"/>
    <x v="3"/>
    <s v="1500-2499FS"/>
    <x v="2"/>
    <x v="4"/>
    <n v="182928900"/>
  </r>
  <r>
    <s v="KL4222WAXR8"/>
    <x v="174"/>
    <x v="13"/>
    <x v="22"/>
    <x v="22"/>
    <x v="8"/>
    <x v="1"/>
    <x v="1"/>
    <x v="2"/>
    <s v="2500-4999FS"/>
    <x v="2"/>
    <x v="4"/>
    <n v="182928900"/>
  </r>
  <r>
    <s v="KL4222WAYR8"/>
    <x v="174"/>
    <x v="13"/>
    <x v="22"/>
    <x v="22"/>
    <x v="8"/>
    <x v="1"/>
    <x v="1"/>
    <x v="1"/>
    <s v="5000FS"/>
    <x v="2"/>
    <x v="4"/>
    <n v="182928900"/>
  </r>
  <r>
    <s v="KL4222WAMR8"/>
    <x v="174"/>
    <x v="13"/>
    <x v="22"/>
    <x v="22"/>
    <x v="8"/>
    <x v="1"/>
    <x v="1"/>
    <x v="12"/>
    <s v="15-19FS"/>
    <x v="2"/>
    <x v="4"/>
    <n v="199560900"/>
  </r>
  <r>
    <s v="KL4222WAAR9"/>
    <x v="171"/>
    <x v="13"/>
    <x v="22"/>
    <x v="22"/>
    <x v="8"/>
    <x v="1"/>
    <x v="1"/>
    <x v="14"/>
    <s v="1-1FS"/>
    <x v="1"/>
    <x v="4"/>
    <n v="199607100"/>
  </r>
  <r>
    <s v="KL4222WABR9"/>
    <x v="171"/>
    <x v="13"/>
    <x v="22"/>
    <x v="22"/>
    <x v="8"/>
    <x v="1"/>
    <x v="1"/>
    <x v="15"/>
    <s v="2-2FS"/>
    <x v="1"/>
    <x v="4"/>
    <n v="199607100"/>
  </r>
  <r>
    <s v="KL4222WACR9"/>
    <x v="171"/>
    <x v="13"/>
    <x v="22"/>
    <x v="22"/>
    <x v="8"/>
    <x v="1"/>
    <x v="1"/>
    <x v="16"/>
    <s v="3-3FS"/>
    <x v="1"/>
    <x v="4"/>
    <n v="199607100"/>
  </r>
  <r>
    <s v="KL4222WADR9"/>
    <x v="171"/>
    <x v="13"/>
    <x v="22"/>
    <x v="22"/>
    <x v="8"/>
    <x v="1"/>
    <x v="1"/>
    <x v="17"/>
    <s v="4-4FS"/>
    <x v="1"/>
    <x v="4"/>
    <n v="199607100"/>
  </r>
  <r>
    <s v="KL4222WANX8"/>
    <x v="175"/>
    <x v="13"/>
    <x v="22"/>
    <x v="22"/>
    <x v="8"/>
    <x v="1"/>
    <x v="1"/>
    <x v="13"/>
    <s v="20-24FS"/>
    <x v="2"/>
    <x v="5"/>
    <n v="209078100"/>
  </r>
  <r>
    <s v="KL4222WAPX8"/>
    <x v="175"/>
    <x v="13"/>
    <x v="22"/>
    <x v="22"/>
    <x v="8"/>
    <x v="1"/>
    <x v="1"/>
    <x v="10"/>
    <s v="25-49FS"/>
    <x v="2"/>
    <x v="5"/>
    <n v="209078100"/>
  </r>
  <r>
    <s v="KL4222WAQX8"/>
    <x v="175"/>
    <x v="13"/>
    <x v="22"/>
    <x v="22"/>
    <x v="8"/>
    <x v="1"/>
    <x v="1"/>
    <x v="9"/>
    <s v="50-99FS"/>
    <x v="2"/>
    <x v="5"/>
    <n v="209078100"/>
  </r>
  <r>
    <s v="KL4222WARX8"/>
    <x v="175"/>
    <x v="13"/>
    <x v="22"/>
    <x v="22"/>
    <x v="8"/>
    <x v="1"/>
    <x v="1"/>
    <x v="7"/>
    <s v="100-149FS"/>
    <x v="2"/>
    <x v="5"/>
    <n v="209078100"/>
  </r>
  <r>
    <s v="KL4222WASX8"/>
    <x v="175"/>
    <x v="13"/>
    <x v="22"/>
    <x v="22"/>
    <x v="8"/>
    <x v="1"/>
    <x v="1"/>
    <x v="8"/>
    <s v="150-249FS"/>
    <x v="2"/>
    <x v="5"/>
    <n v="209078100"/>
  </r>
  <r>
    <s v="KL4222WATX8"/>
    <x v="175"/>
    <x v="13"/>
    <x v="22"/>
    <x v="22"/>
    <x v="8"/>
    <x v="1"/>
    <x v="1"/>
    <x v="6"/>
    <s v="250-499FS"/>
    <x v="2"/>
    <x v="5"/>
    <n v="209078100"/>
  </r>
  <r>
    <s v="KL4222WAUX8"/>
    <x v="175"/>
    <x v="13"/>
    <x v="22"/>
    <x v="22"/>
    <x v="8"/>
    <x v="1"/>
    <x v="1"/>
    <x v="5"/>
    <s v="500-999FS"/>
    <x v="2"/>
    <x v="5"/>
    <n v="209078100"/>
  </r>
  <r>
    <s v="KL4222WAVX8"/>
    <x v="175"/>
    <x v="13"/>
    <x v="22"/>
    <x v="22"/>
    <x v="8"/>
    <x v="1"/>
    <x v="1"/>
    <x v="4"/>
    <s v="1000-1499FS"/>
    <x v="2"/>
    <x v="5"/>
    <n v="209078100"/>
  </r>
  <r>
    <s v="KL4222WAWX8"/>
    <x v="175"/>
    <x v="13"/>
    <x v="22"/>
    <x v="22"/>
    <x v="8"/>
    <x v="1"/>
    <x v="1"/>
    <x v="3"/>
    <s v="1500-2499FS"/>
    <x v="2"/>
    <x v="5"/>
    <n v="209078100"/>
  </r>
  <r>
    <s v="KL4222WAXX8"/>
    <x v="175"/>
    <x v="13"/>
    <x v="22"/>
    <x v="22"/>
    <x v="8"/>
    <x v="1"/>
    <x v="1"/>
    <x v="2"/>
    <s v="2500-4999FS"/>
    <x v="2"/>
    <x v="5"/>
    <n v="209078100"/>
  </r>
  <r>
    <s v="KL4222WAYX8"/>
    <x v="175"/>
    <x v="13"/>
    <x v="22"/>
    <x v="22"/>
    <x v="8"/>
    <x v="1"/>
    <x v="1"/>
    <x v="1"/>
    <s v="5000FS"/>
    <x v="2"/>
    <x v="5"/>
    <n v="209078100"/>
  </r>
  <r>
    <s v="KL4222WAKR8"/>
    <x v="174"/>
    <x v="13"/>
    <x v="22"/>
    <x v="22"/>
    <x v="8"/>
    <x v="1"/>
    <x v="1"/>
    <x v="0"/>
    <s v="10-14FS"/>
    <x v="2"/>
    <x v="4"/>
    <n v="216239100"/>
  </r>
  <r>
    <s v="KL4222WAMX8"/>
    <x v="175"/>
    <x v="13"/>
    <x v="22"/>
    <x v="22"/>
    <x v="8"/>
    <x v="1"/>
    <x v="1"/>
    <x v="12"/>
    <s v="15-19FS"/>
    <x v="2"/>
    <x v="5"/>
    <n v="228089400"/>
  </r>
  <r>
    <s v="KL4222WAAX9"/>
    <x v="172"/>
    <x v="13"/>
    <x v="22"/>
    <x v="22"/>
    <x v="8"/>
    <x v="1"/>
    <x v="1"/>
    <x v="14"/>
    <s v="1-1FS"/>
    <x v="1"/>
    <x v="5"/>
    <n v="228112500"/>
  </r>
  <r>
    <s v="KL4222WABX9"/>
    <x v="172"/>
    <x v="13"/>
    <x v="22"/>
    <x v="22"/>
    <x v="8"/>
    <x v="1"/>
    <x v="1"/>
    <x v="15"/>
    <s v="2-2FS"/>
    <x v="1"/>
    <x v="5"/>
    <n v="228112500"/>
  </r>
  <r>
    <s v="KL4222WACX9"/>
    <x v="172"/>
    <x v="13"/>
    <x v="22"/>
    <x v="22"/>
    <x v="8"/>
    <x v="1"/>
    <x v="1"/>
    <x v="16"/>
    <s v="3-3FS"/>
    <x v="1"/>
    <x v="5"/>
    <n v="228112500"/>
  </r>
  <r>
    <s v="KL4222WADX9"/>
    <x v="172"/>
    <x v="13"/>
    <x v="22"/>
    <x v="22"/>
    <x v="8"/>
    <x v="1"/>
    <x v="1"/>
    <x v="17"/>
    <s v="4-4FS"/>
    <x v="1"/>
    <x v="5"/>
    <n v="228112500"/>
  </r>
  <r>
    <s v="KL4222WAAT8"/>
    <x v="173"/>
    <x v="13"/>
    <x v="22"/>
    <x v="22"/>
    <x v="8"/>
    <x v="1"/>
    <x v="1"/>
    <x v="14"/>
    <s v="1-1FS"/>
    <x v="2"/>
    <x v="3"/>
    <n v="237606600"/>
  </r>
  <r>
    <s v="KL4222WABT8"/>
    <x v="173"/>
    <x v="13"/>
    <x v="22"/>
    <x v="22"/>
    <x v="8"/>
    <x v="1"/>
    <x v="1"/>
    <x v="15"/>
    <s v="2-2FS"/>
    <x v="2"/>
    <x v="3"/>
    <n v="237606600"/>
  </r>
  <r>
    <s v="KL4222WACT8"/>
    <x v="173"/>
    <x v="13"/>
    <x v="22"/>
    <x v="22"/>
    <x v="8"/>
    <x v="1"/>
    <x v="1"/>
    <x v="16"/>
    <s v="3-3FS"/>
    <x v="2"/>
    <x v="3"/>
    <n v="237606600"/>
  </r>
  <r>
    <s v="KL4222WADT8"/>
    <x v="173"/>
    <x v="13"/>
    <x v="22"/>
    <x v="22"/>
    <x v="8"/>
    <x v="1"/>
    <x v="1"/>
    <x v="17"/>
    <s v="4-4FS"/>
    <x v="2"/>
    <x v="3"/>
    <n v="237606600"/>
  </r>
  <r>
    <s v="KL4222WAER8"/>
    <x v="174"/>
    <x v="13"/>
    <x v="22"/>
    <x v="22"/>
    <x v="8"/>
    <x v="1"/>
    <x v="1"/>
    <x v="11"/>
    <s v="5-9FS"/>
    <x v="2"/>
    <x v="4"/>
    <n v="241164000"/>
  </r>
  <r>
    <s v="KL4222WAKX8"/>
    <x v="175"/>
    <x v="13"/>
    <x v="22"/>
    <x v="22"/>
    <x v="8"/>
    <x v="1"/>
    <x v="1"/>
    <x v="0"/>
    <s v="10-14FS"/>
    <x v="2"/>
    <x v="5"/>
    <n v="247146900"/>
  </r>
  <r>
    <s v="KL4222WAEX8"/>
    <x v="175"/>
    <x v="13"/>
    <x v="22"/>
    <x v="22"/>
    <x v="8"/>
    <x v="1"/>
    <x v="1"/>
    <x v="11"/>
    <s v="5-9FS"/>
    <x v="2"/>
    <x v="5"/>
    <n v="275629200"/>
  </r>
  <r>
    <s v="KL4222WAAR8"/>
    <x v="174"/>
    <x v="13"/>
    <x v="22"/>
    <x v="22"/>
    <x v="8"/>
    <x v="1"/>
    <x v="1"/>
    <x v="14"/>
    <s v="1-1FS"/>
    <x v="2"/>
    <x v="4"/>
    <n v="332663100"/>
  </r>
  <r>
    <s v="KL4222WABR8"/>
    <x v="174"/>
    <x v="13"/>
    <x v="22"/>
    <x v="22"/>
    <x v="8"/>
    <x v="1"/>
    <x v="1"/>
    <x v="15"/>
    <s v="2-2FS"/>
    <x v="2"/>
    <x v="4"/>
    <n v="332663100"/>
  </r>
  <r>
    <s v="KL4222WACR8"/>
    <x v="174"/>
    <x v="13"/>
    <x v="22"/>
    <x v="22"/>
    <x v="8"/>
    <x v="1"/>
    <x v="1"/>
    <x v="16"/>
    <s v="3-3FS"/>
    <x v="2"/>
    <x v="4"/>
    <n v="332663100"/>
  </r>
  <r>
    <s v="KL4222WADR8"/>
    <x v="174"/>
    <x v="13"/>
    <x v="22"/>
    <x v="22"/>
    <x v="8"/>
    <x v="1"/>
    <x v="1"/>
    <x v="17"/>
    <s v="4-4FS"/>
    <x v="2"/>
    <x v="4"/>
    <n v="332663100"/>
  </r>
  <r>
    <s v="KL4222WAAX8"/>
    <x v="175"/>
    <x v="13"/>
    <x v="22"/>
    <x v="22"/>
    <x v="8"/>
    <x v="1"/>
    <x v="1"/>
    <x v="14"/>
    <s v="1-1FS"/>
    <x v="2"/>
    <x v="5"/>
    <n v="380179800"/>
  </r>
  <r>
    <s v="KL4222WABX8"/>
    <x v="175"/>
    <x v="13"/>
    <x v="22"/>
    <x v="22"/>
    <x v="8"/>
    <x v="1"/>
    <x v="1"/>
    <x v="15"/>
    <s v="2-2FS"/>
    <x v="2"/>
    <x v="5"/>
    <n v="380179800"/>
  </r>
  <r>
    <s v="KL4222WACX8"/>
    <x v="175"/>
    <x v="13"/>
    <x v="22"/>
    <x v="22"/>
    <x v="8"/>
    <x v="1"/>
    <x v="1"/>
    <x v="16"/>
    <s v="3-3FS"/>
    <x v="2"/>
    <x v="5"/>
    <n v="380179800"/>
  </r>
  <r>
    <s v="KL4222WADX8"/>
    <x v="175"/>
    <x v="13"/>
    <x v="22"/>
    <x v="22"/>
    <x v="8"/>
    <x v="1"/>
    <x v="1"/>
    <x v="17"/>
    <s v="4-4FS"/>
    <x v="2"/>
    <x v="5"/>
    <n v="380179800"/>
  </r>
  <r>
    <s v="KL4155WAYF9"/>
    <x v="176"/>
    <x v="6"/>
    <x v="23"/>
    <x v="23"/>
    <x v="9"/>
    <x v="1"/>
    <x v="1"/>
    <x v="1"/>
    <s v="5000+VirtWKS"/>
    <x v="1"/>
    <x v="1"/>
    <n v="559020"/>
  </r>
  <r>
    <s v="KL4155WAXF9"/>
    <x v="176"/>
    <x v="6"/>
    <x v="23"/>
    <x v="23"/>
    <x v="9"/>
    <x v="1"/>
    <x v="1"/>
    <x v="2"/>
    <s v="2500-4999VirtWKS"/>
    <x v="1"/>
    <x v="1"/>
    <n v="598290"/>
  </r>
  <r>
    <s v="KL4155WAWF9"/>
    <x v="176"/>
    <x v="6"/>
    <x v="23"/>
    <x v="23"/>
    <x v="9"/>
    <x v="1"/>
    <x v="1"/>
    <x v="3"/>
    <s v="1500-2499VirtWKS"/>
    <x v="1"/>
    <x v="1"/>
    <n v="635250"/>
  </r>
  <r>
    <s v="KL4155WAVF9"/>
    <x v="176"/>
    <x v="6"/>
    <x v="23"/>
    <x v="23"/>
    <x v="9"/>
    <x v="1"/>
    <x v="1"/>
    <x v="4"/>
    <s v="1000-1499VirtWKS"/>
    <x v="1"/>
    <x v="1"/>
    <n v="660660"/>
  </r>
  <r>
    <s v="KL4155WAUF9"/>
    <x v="176"/>
    <x v="6"/>
    <x v="23"/>
    <x v="23"/>
    <x v="9"/>
    <x v="1"/>
    <x v="1"/>
    <x v="5"/>
    <s v="500-999VirtWKS"/>
    <x v="1"/>
    <x v="1"/>
    <n v="711480"/>
  </r>
  <r>
    <s v="KL4155WATF9"/>
    <x v="176"/>
    <x v="6"/>
    <x v="23"/>
    <x v="23"/>
    <x v="9"/>
    <x v="1"/>
    <x v="1"/>
    <x v="6"/>
    <s v="250-499VirtWKS"/>
    <x v="1"/>
    <x v="1"/>
    <n v="750750"/>
  </r>
  <r>
    <s v="KL4155WASF9"/>
    <x v="176"/>
    <x v="6"/>
    <x v="23"/>
    <x v="23"/>
    <x v="9"/>
    <x v="1"/>
    <x v="1"/>
    <x v="8"/>
    <s v="150-249VirtWKS"/>
    <x v="1"/>
    <x v="1"/>
    <n v="787710"/>
  </r>
  <r>
    <s v="KL4155WARF9"/>
    <x v="176"/>
    <x v="6"/>
    <x v="23"/>
    <x v="23"/>
    <x v="9"/>
    <x v="1"/>
    <x v="1"/>
    <x v="7"/>
    <s v="100-149VirtWKS"/>
    <x v="1"/>
    <x v="1"/>
    <n v="838530"/>
  </r>
  <r>
    <s v="KL4155WAYD9"/>
    <x v="177"/>
    <x v="6"/>
    <x v="23"/>
    <x v="23"/>
    <x v="9"/>
    <x v="1"/>
    <x v="1"/>
    <x v="1"/>
    <s v="5000+VirtWKS"/>
    <x v="1"/>
    <x v="2"/>
    <n v="863940"/>
  </r>
  <r>
    <s v="KL4155WAQF9"/>
    <x v="176"/>
    <x v="6"/>
    <x v="23"/>
    <x v="23"/>
    <x v="9"/>
    <x v="1"/>
    <x v="1"/>
    <x v="9"/>
    <s v="50-99VirtWKS"/>
    <x v="1"/>
    <x v="1"/>
    <n v="889350"/>
  </r>
  <r>
    <s v="KL4155WAXD9"/>
    <x v="177"/>
    <x v="6"/>
    <x v="23"/>
    <x v="23"/>
    <x v="9"/>
    <x v="1"/>
    <x v="1"/>
    <x v="2"/>
    <s v="2500-4999VirtWKS"/>
    <x v="1"/>
    <x v="2"/>
    <n v="914760"/>
  </r>
  <r>
    <s v="KL4155WAPF9"/>
    <x v="176"/>
    <x v="6"/>
    <x v="23"/>
    <x v="23"/>
    <x v="9"/>
    <x v="1"/>
    <x v="1"/>
    <x v="10"/>
    <s v="25-49VirtWKS"/>
    <x v="1"/>
    <x v="1"/>
    <n v="940170"/>
  </r>
  <r>
    <s v="KL4155WAWD9"/>
    <x v="177"/>
    <x v="6"/>
    <x v="23"/>
    <x v="23"/>
    <x v="9"/>
    <x v="1"/>
    <x v="1"/>
    <x v="3"/>
    <s v="1500-2499VirtWKS"/>
    <x v="1"/>
    <x v="2"/>
    <n v="979440"/>
  </r>
  <r>
    <s v="KL4155WANF9"/>
    <x v="176"/>
    <x v="6"/>
    <x v="23"/>
    <x v="23"/>
    <x v="9"/>
    <x v="1"/>
    <x v="1"/>
    <x v="13"/>
    <s v="20-24VirtWKS"/>
    <x v="1"/>
    <x v="1"/>
    <n v="1004850"/>
  </r>
  <r>
    <s v="KL4155WAVD9"/>
    <x v="177"/>
    <x v="6"/>
    <x v="23"/>
    <x v="23"/>
    <x v="9"/>
    <x v="1"/>
    <x v="1"/>
    <x v="4"/>
    <s v="1000-1499VirtWKS"/>
    <x v="1"/>
    <x v="2"/>
    <n v="1016400"/>
  </r>
  <r>
    <s v="KL4155WAYF8"/>
    <x v="178"/>
    <x v="6"/>
    <x v="23"/>
    <x v="23"/>
    <x v="9"/>
    <x v="1"/>
    <x v="1"/>
    <x v="1"/>
    <s v="5000+VirtWKS"/>
    <x v="2"/>
    <x v="1"/>
    <n v="1016400"/>
  </r>
  <r>
    <s v="KL4155WAMF9"/>
    <x v="176"/>
    <x v="6"/>
    <x v="23"/>
    <x v="23"/>
    <x v="9"/>
    <x v="1"/>
    <x v="1"/>
    <x v="12"/>
    <s v="15-19VirtWKS"/>
    <x v="1"/>
    <x v="1"/>
    <n v="1055670"/>
  </r>
  <r>
    <s v="KL4155WAYT9"/>
    <x v="179"/>
    <x v="6"/>
    <x v="23"/>
    <x v="23"/>
    <x v="9"/>
    <x v="1"/>
    <x v="1"/>
    <x v="1"/>
    <s v="5000+VirtWKS"/>
    <x v="1"/>
    <x v="3"/>
    <n v="1067220"/>
  </r>
  <r>
    <s v="KL4155WAXF8"/>
    <x v="178"/>
    <x v="6"/>
    <x v="23"/>
    <x v="23"/>
    <x v="9"/>
    <x v="1"/>
    <x v="1"/>
    <x v="2"/>
    <s v="2500-4999VirtWKS"/>
    <x v="2"/>
    <x v="1"/>
    <n v="1081080"/>
  </r>
  <r>
    <s v="KL4155WAUD9"/>
    <x v="177"/>
    <x v="6"/>
    <x v="23"/>
    <x v="23"/>
    <x v="9"/>
    <x v="1"/>
    <x v="1"/>
    <x v="5"/>
    <s v="500-999VirtWKS"/>
    <x v="1"/>
    <x v="2"/>
    <n v="1092630"/>
  </r>
  <r>
    <s v="KL4155WAKF9"/>
    <x v="176"/>
    <x v="6"/>
    <x v="23"/>
    <x v="23"/>
    <x v="9"/>
    <x v="1"/>
    <x v="1"/>
    <x v="0"/>
    <s v="10-14VirtWKS"/>
    <x v="1"/>
    <x v="1"/>
    <n v="1118040"/>
  </r>
  <r>
    <s v="KL4155WAXT9"/>
    <x v="179"/>
    <x v="6"/>
    <x v="23"/>
    <x v="23"/>
    <x v="9"/>
    <x v="1"/>
    <x v="1"/>
    <x v="2"/>
    <s v="2500-4999VirtWKS"/>
    <x v="1"/>
    <x v="3"/>
    <n v="1131900"/>
  </r>
  <r>
    <s v="KL4155WAWF8"/>
    <x v="178"/>
    <x v="6"/>
    <x v="23"/>
    <x v="23"/>
    <x v="9"/>
    <x v="1"/>
    <x v="1"/>
    <x v="3"/>
    <s v="1500-2499VirtWKS"/>
    <x v="2"/>
    <x v="1"/>
    <n v="1143450"/>
  </r>
  <r>
    <s v="KL4155WATD9"/>
    <x v="177"/>
    <x v="6"/>
    <x v="23"/>
    <x v="23"/>
    <x v="9"/>
    <x v="1"/>
    <x v="1"/>
    <x v="6"/>
    <s v="250-499VirtWKS"/>
    <x v="1"/>
    <x v="2"/>
    <n v="1168860"/>
  </r>
  <r>
    <s v="KL4155WAVF8"/>
    <x v="178"/>
    <x v="6"/>
    <x v="23"/>
    <x v="23"/>
    <x v="9"/>
    <x v="1"/>
    <x v="1"/>
    <x v="4"/>
    <s v="1000-1499VirtWKS"/>
    <x v="2"/>
    <x v="1"/>
    <n v="1208130"/>
  </r>
  <r>
    <s v="KL4155WAWT9"/>
    <x v="179"/>
    <x v="6"/>
    <x v="23"/>
    <x v="23"/>
    <x v="9"/>
    <x v="1"/>
    <x v="1"/>
    <x v="3"/>
    <s v="1500-2499VirtWKS"/>
    <x v="1"/>
    <x v="3"/>
    <n v="1208130"/>
  </r>
  <r>
    <s v="KL4155WASD9"/>
    <x v="177"/>
    <x v="6"/>
    <x v="23"/>
    <x v="23"/>
    <x v="9"/>
    <x v="1"/>
    <x v="1"/>
    <x v="8"/>
    <s v="150-249VirtWKS"/>
    <x v="1"/>
    <x v="2"/>
    <n v="1219680"/>
  </r>
  <r>
    <s v="KL4155WAVT9"/>
    <x v="179"/>
    <x v="6"/>
    <x v="23"/>
    <x v="23"/>
    <x v="9"/>
    <x v="1"/>
    <x v="1"/>
    <x v="4"/>
    <s v="1000-1499VirtWKS"/>
    <x v="1"/>
    <x v="3"/>
    <n v="1258950"/>
  </r>
  <r>
    <s v="KL4155WAUF8"/>
    <x v="178"/>
    <x v="6"/>
    <x v="23"/>
    <x v="23"/>
    <x v="9"/>
    <x v="1"/>
    <x v="1"/>
    <x v="5"/>
    <s v="500-999VirtWKS"/>
    <x v="2"/>
    <x v="1"/>
    <n v="1284360"/>
  </r>
  <r>
    <s v="KL4155WARD9"/>
    <x v="177"/>
    <x v="6"/>
    <x v="23"/>
    <x v="23"/>
    <x v="9"/>
    <x v="1"/>
    <x v="1"/>
    <x v="7"/>
    <s v="100-149VirtWKS"/>
    <x v="1"/>
    <x v="2"/>
    <n v="1295910"/>
  </r>
  <r>
    <s v="KL4155WAUT9"/>
    <x v="179"/>
    <x v="6"/>
    <x v="23"/>
    <x v="23"/>
    <x v="9"/>
    <x v="1"/>
    <x v="1"/>
    <x v="5"/>
    <s v="500-999VirtWKS"/>
    <x v="1"/>
    <x v="3"/>
    <n v="1346730"/>
  </r>
  <r>
    <s v="KL4155WAQD9"/>
    <x v="177"/>
    <x v="6"/>
    <x v="23"/>
    <x v="23"/>
    <x v="9"/>
    <x v="1"/>
    <x v="1"/>
    <x v="9"/>
    <s v="50-99VirtWKS"/>
    <x v="1"/>
    <x v="2"/>
    <n v="1372140"/>
  </r>
  <r>
    <s v="KL4155WATF8"/>
    <x v="178"/>
    <x v="6"/>
    <x v="23"/>
    <x v="23"/>
    <x v="9"/>
    <x v="1"/>
    <x v="1"/>
    <x v="6"/>
    <s v="250-499VirtWKS"/>
    <x v="2"/>
    <x v="1"/>
    <n v="1372140"/>
  </r>
  <r>
    <s v="KL4155WASF8"/>
    <x v="178"/>
    <x v="6"/>
    <x v="23"/>
    <x v="23"/>
    <x v="9"/>
    <x v="1"/>
    <x v="1"/>
    <x v="8"/>
    <s v="150-249VirtWKS"/>
    <x v="2"/>
    <x v="1"/>
    <n v="1436820"/>
  </r>
  <r>
    <s v="KL4155WATT9"/>
    <x v="179"/>
    <x v="6"/>
    <x v="23"/>
    <x v="23"/>
    <x v="9"/>
    <x v="1"/>
    <x v="1"/>
    <x v="6"/>
    <s v="250-499VirtWKS"/>
    <x v="1"/>
    <x v="3"/>
    <n v="1436820"/>
  </r>
  <r>
    <s v="KL4155WAPD9"/>
    <x v="177"/>
    <x v="6"/>
    <x v="23"/>
    <x v="23"/>
    <x v="9"/>
    <x v="1"/>
    <x v="1"/>
    <x v="10"/>
    <s v="25-49VirtWKS"/>
    <x v="1"/>
    <x v="2"/>
    <n v="1448370"/>
  </r>
  <r>
    <s v="KL4155WAST9"/>
    <x v="179"/>
    <x v="6"/>
    <x v="23"/>
    <x v="23"/>
    <x v="9"/>
    <x v="1"/>
    <x v="1"/>
    <x v="8"/>
    <s v="150-249VirtWKS"/>
    <x v="1"/>
    <x v="3"/>
    <n v="1513050"/>
  </r>
  <r>
    <s v="KL4155WARF8"/>
    <x v="178"/>
    <x v="6"/>
    <x v="23"/>
    <x v="23"/>
    <x v="9"/>
    <x v="1"/>
    <x v="1"/>
    <x v="7"/>
    <s v="100-149VirtWKS"/>
    <x v="2"/>
    <x v="1"/>
    <n v="1524600"/>
  </r>
  <r>
    <s v="KL4155WAYD8"/>
    <x v="180"/>
    <x v="6"/>
    <x v="23"/>
    <x v="23"/>
    <x v="9"/>
    <x v="1"/>
    <x v="1"/>
    <x v="1"/>
    <s v="5000+VirtWKS"/>
    <x v="2"/>
    <x v="2"/>
    <n v="1524600"/>
  </r>
  <r>
    <s v="KL4155WAND9"/>
    <x v="177"/>
    <x v="6"/>
    <x v="23"/>
    <x v="23"/>
    <x v="9"/>
    <x v="1"/>
    <x v="1"/>
    <x v="13"/>
    <s v="20-24VirtWKS"/>
    <x v="1"/>
    <x v="2"/>
    <n v="1550010"/>
  </r>
  <r>
    <s v="KL4155WAYR9"/>
    <x v="181"/>
    <x v="6"/>
    <x v="23"/>
    <x v="23"/>
    <x v="9"/>
    <x v="1"/>
    <x v="1"/>
    <x v="1"/>
    <s v="5000VirtWKS"/>
    <x v="1"/>
    <x v="4"/>
    <n v="1575420"/>
  </r>
  <r>
    <s v="KL4155WART9"/>
    <x v="179"/>
    <x v="6"/>
    <x v="23"/>
    <x v="23"/>
    <x v="9"/>
    <x v="1"/>
    <x v="1"/>
    <x v="7"/>
    <s v="100-149VirtWKS"/>
    <x v="1"/>
    <x v="3"/>
    <n v="1600830"/>
  </r>
  <r>
    <s v="KL4155WAQF8"/>
    <x v="178"/>
    <x v="6"/>
    <x v="23"/>
    <x v="23"/>
    <x v="9"/>
    <x v="1"/>
    <x v="1"/>
    <x v="9"/>
    <s v="50-99VirtWKS"/>
    <x v="2"/>
    <x v="1"/>
    <n v="1614690"/>
  </r>
  <r>
    <s v="KL4155WAXD8"/>
    <x v="180"/>
    <x v="6"/>
    <x v="23"/>
    <x v="23"/>
    <x v="9"/>
    <x v="1"/>
    <x v="1"/>
    <x v="2"/>
    <s v="2500-4999VirtWKS"/>
    <x v="2"/>
    <x v="2"/>
    <n v="1614690"/>
  </r>
  <r>
    <s v="KL4155WAMD9"/>
    <x v="177"/>
    <x v="6"/>
    <x v="23"/>
    <x v="23"/>
    <x v="9"/>
    <x v="1"/>
    <x v="1"/>
    <x v="12"/>
    <s v="15-19VirtWKS"/>
    <x v="1"/>
    <x v="2"/>
    <n v="1626240"/>
  </r>
  <r>
    <s v="KL4155WAXR9"/>
    <x v="181"/>
    <x v="6"/>
    <x v="23"/>
    <x v="23"/>
    <x v="9"/>
    <x v="1"/>
    <x v="1"/>
    <x v="2"/>
    <s v="2500-4999VirtWKS"/>
    <x v="1"/>
    <x v="4"/>
    <n v="1651650"/>
  </r>
  <r>
    <s v="KL4155WAQT9"/>
    <x v="179"/>
    <x v="6"/>
    <x v="23"/>
    <x v="23"/>
    <x v="9"/>
    <x v="1"/>
    <x v="1"/>
    <x v="9"/>
    <s v="50-99VirtWKS"/>
    <x v="1"/>
    <x v="3"/>
    <n v="1690920"/>
  </r>
  <r>
    <s v="KL4155WAPF8"/>
    <x v="178"/>
    <x v="6"/>
    <x v="23"/>
    <x v="23"/>
    <x v="9"/>
    <x v="1"/>
    <x v="1"/>
    <x v="10"/>
    <s v="25-49VirtWKS"/>
    <x v="2"/>
    <x v="1"/>
    <n v="1702470"/>
  </r>
  <r>
    <s v="KL4155WAWD8"/>
    <x v="180"/>
    <x v="6"/>
    <x v="23"/>
    <x v="23"/>
    <x v="9"/>
    <x v="1"/>
    <x v="1"/>
    <x v="3"/>
    <s v="1500-2499VirtWKS"/>
    <x v="2"/>
    <x v="2"/>
    <n v="1716330"/>
  </r>
  <r>
    <s v="KL4155WAKD9"/>
    <x v="177"/>
    <x v="6"/>
    <x v="23"/>
    <x v="23"/>
    <x v="9"/>
    <x v="1"/>
    <x v="1"/>
    <x v="0"/>
    <s v="10-14VirtWKS"/>
    <x v="1"/>
    <x v="2"/>
    <n v="1741740"/>
  </r>
  <r>
    <s v="KL4155WAWR9"/>
    <x v="181"/>
    <x v="6"/>
    <x v="23"/>
    <x v="23"/>
    <x v="9"/>
    <x v="1"/>
    <x v="1"/>
    <x v="3"/>
    <s v="1500-2499VirtWKS"/>
    <x v="1"/>
    <x v="4"/>
    <n v="1767150"/>
  </r>
  <r>
    <s v="KL4155WAPT9"/>
    <x v="179"/>
    <x v="6"/>
    <x v="23"/>
    <x v="23"/>
    <x v="9"/>
    <x v="1"/>
    <x v="1"/>
    <x v="10"/>
    <s v="25-49VirtWKS"/>
    <x v="1"/>
    <x v="3"/>
    <n v="1792560"/>
  </r>
  <r>
    <s v="KL4155WAYX9"/>
    <x v="182"/>
    <x v="6"/>
    <x v="23"/>
    <x v="23"/>
    <x v="9"/>
    <x v="1"/>
    <x v="1"/>
    <x v="1"/>
    <s v="5000VirtWKS"/>
    <x v="1"/>
    <x v="5"/>
    <n v="1792560"/>
  </r>
  <r>
    <s v="KL4155WAVD8"/>
    <x v="180"/>
    <x v="6"/>
    <x v="23"/>
    <x v="23"/>
    <x v="9"/>
    <x v="1"/>
    <x v="1"/>
    <x v="4"/>
    <s v="1000-1499VirtWKS"/>
    <x v="2"/>
    <x v="2"/>
    <n v="1804110"/>
  </r>
  <r>
    <s v="KL4155WANF8"/>
    <x v="178"/>
    <x v="6"/>
    <x v="23"/>
    <x v="23"/>
    <x v="9"/>
    <x v="1"/>
    <x v="1"/>
    <x v="13"/>
    <s v="20-24VirtWKS"/>
    <x v="2"/>
    <x v="1"/>
    <n v="1817970"/>
  </r>
  <r>
    <s v="KL4155WAVR9"/>
    <x v="181"/>
    <x v="6"/>
    <x v="23"/>
    <x v="23"/>
    <x v="9"/>
    <x v="1"/>
    <x v="1"/>
    <x v="4"/>
    <s v="1000-1499VirtWKS"/>
    <x v="1"/>
    <x v="4"/>
    <n v="1854930"/>
  </r>
  <r>
    <s v="KL4155WAXX9"/>
    <x v="182"/>
    <x v="6"/>
    <x v="23"/>
    <x v="23"/>
    <x v="9"/>
    <x v="1"/>
    <x v="1"/>
    <x v="2"/>
    <s v="2500-4999VirtWKS"/>
    <x v="1"/>
    <x v="5"/>
    <n v="1894200"/>
  </r>
  <r>
    <s v="KL4155WAYT8"/>
    <x v="183"/>
    <x v="6"/>
    <x v="23"/>
    <x v="23"/>
    <x v="9"/>
    <x v="1"/>
    <x v="1"/>
    <x v="1"/>
    <s v="5000+VirtWKS"/>
    <x v="2"/>
    <x v="3"/>
    <n v="1894200"/>
  </r>
  <r>
    <s v="KL4155WANT9"/>
    <x v="179"/>
    <x v="6"/>
    <x v="23"/>
    <x v="23"/>
    <x v="9"/>
    <x v="1"/>
    <x v="1"/>
    <x v="13"/>
    <s v="20-24VirtWKS"/>
    <x v="1"/>
    <x v="3"/>
    <n v="1905750"/>
  </r>
  <r>
    <s v="KL4155WAMF8"/>
    <x v="178"/>
    <x v="6"/>
    <x v="23"/>
    <x v="23"/>
    <x v="9"/>
    <x v="1"/>
    <x v="1"/>
    <x v="12"/>
    <s v="15-19VirtWKS"/>
    <x v="2"/>
    <x v="1"/>
    <n v="1919610"/>
  </r>
  <r>
    <s v="KL4155WAUD8"/>
    <x v="180"/>
    <x v="6"/>
    <x v="23"/>
    <x v="23"/>
    <x v="9"/>
    <x v="1"/>
    <x v="1"/>
    <x v="5"/>
    <s v="500-999VirtWKS"/>
    <x v="2"/>
    <x v="2"/>
    <n v="1931160"/>
  </r>
  <r>
    <s v="KL4155WAUR9"/>
    <x v="181"/>
    <x v="6"/>
    <x v="23"/>
    <x v="23"/>
    <x v="9"/>
    <x v="1"/>
    <x v="1"/>
    <x v="5"/>
    <s v="500-999VirtWKS"/>
    <x v="1"/>
    <x v="4"/>
    <n v="1981980"/>
  </r>
  <r>
    <s v="KL4155WAXT8"/>
    <x v="183"/>
    <x v="6"/>
    <x v="23"/>
    <x v="23"/>
    <x v="9"/>
    <x v="1"/>
    <x v="1"/>
    <x v="2"/>
    <s v="2500-4999VirtWKS"/>
    <x v="2"/>
    <x v="3"/>
    <n v="1995840"/>
  </r>
  <r>
    <s v="KL4155WAMT9"/>
    <x v="179"/>
    <x v="6"/>
    <x v="23"/>
    <x v="23"/>
    <x v="9"/>
    <x v="1"/>
    <x v="1"/>
    <x v="12"/>
    <s v="15-19VirtWKS"/>
    <x v="1"/>
    <x v="3"/>
    <n v="2007390"/>
  </r>
  <r>
    <s v="KL4155WAWX9"/>
    <x v="182"/>
    <x v="6"/>
    <x v="23"/>
    <x v="23"/>
    <x v="9"/>
    <x v="1"/>
    <x v="1"/>
    <x v="3"/>
    <s v="1500-2499VirtWKS"/>
    <x v="1"/>
    <x v="5"/>
    <n v="2021250"/>
  </r>
  <r>
    <s v="KL4155WAKF8"/>
    <x v="178"/>
    <x v="6"/>
    <x v="23"/>
    <x v="23"/>
    <x v="9"/>
    <x v="1"/>
    <x v="1"/>
    <x v="0"/>
    <s v="10-14VirtWKS"/>
    <x v="2"/>
    <x v="1"/>
    <n v="2046660"/>
  </r>
  <r>
    <s v="KL4155WATD8"/>
    <x v="180"/>
    <x v="6"/>
    <x v="23"/>
    <x v="23"/>
    <x v="9"/>
    <x v="1"/>
    <x v="1"/>
    <x v="6"/>
    <s v="250-499VirtWKS"/>
    <x v="2"/>
    <x v="2"/>
    <n v="2058210"/>
  </r>
  <r>
    <s v="KL4155WATR9"/>
    <x v="181"/>
    <x v="6"/>
    <x v="23"/>
    <x v="23"/>
    <x v="9"/>
    <x v="1"/>
    <x v="1"/>
    <x v="6"/>
    <s v="250-499VirtWKS"/>
    <x v="1"/>
    <x v="4"/>
    <n v="2109030"/>
  </r>
  <r>
    <s v="KL4155WAVX9"/>
    <x v="182"/>
    <x v="6"/>
    <x v="23"/>
    <x v="23"/>
    <x v="9"/>
    <x v="1"/>
    <x v="1"/>
    <x v="4"/>
    <s v="1000-1499VirtWKS"/>
    <x v="1"/>
    <x v="5"/>
    <n v="2109030"/>
  </r>
  <r>
    <s v="KL4155WAWT8"/>
    <x v="183"/>
    <x v="6"/>
    <x v="23"/>
    <x v="23"/>
    <x v="9"/>
    <x v="1"/>
    <x v="1"/>
    <x v="3"/>
    <s v="1500-2499VirtWKS"/>
    <x v="2"/>
    <x v="3"/>
    <n v="2122890"/>
  </r>
  <r>
    <s v="KL4155WAKT9"/>
    <x v="179"/>
    <x v="6"/>
    <x v="23"/>
    <x v="23"/>
    <x v="9"/>
    <x v="1"/>
    <x v="1"/>
    <x v="0"/>
    <s v="10-14VirtWKS"/>
    <x v="1"/>
    <x v="3"/>
    <n v="2148300"/>
  </r>
  <r>
    <s v="KL4155WASD8"/>
    <x v="180"/>
    <x v="6"/>
    <x v="23"/>
    <x v="23"/>
    <x v="9"/>
    <x v="1"/>
    <x v="1"/>
    <x v="8"/>
    <s v="150-249VirtWKS"/>
    <x v="2"/>
    <x v="2"/>
    <n v="2159850"/>
  </r>
  <r>
    <s v="KL4155WASR9"/>
    <x v="181"/>
    <x v="6"/>
    <x v="23"/>
    <x v="23"/>
    <x v="9"/>
    <x v="1"/>
    <x v="1"/>
    <x v="8"/>
    <s v="150-249VirtWKS"/>
    <x v="1"/>
    <x v="4"/>
    <n v="2210670"/>
  </r>
  <r>
    <s v="KL4155WAVT8"/>
    <x v="183"/>
    <x v="6"/>
    <x v="23"/>
    <x v="23"/>
    <x v="9"/>
    <x v="1"/>
    <x v="1"/>
    <x v="4"/>
    <s v="1000-1499VirtWKS"/>
    <x v="2"/>
    <x v="3"/>
    <n v="2224530"/>
  </r>
  <r>
    <s v="KL4155WAUX9"/>
    <x v="182"/>
    <x v="6"/>
    <x v="23"/>
    <x v="23"/>
    <x v="9"/>
    <x v="1"/>
    <x v="1"/>
    <x v="5"/>
    <s v="500-999VirtWKS"/>
    <x v="1"/>
    <x v="5"/>
    <n v="2261490"/>
  </r>
  <r>
    <s v="KL4155WARD8"/>
    <x v="180"/>
    <x v="6"/>
    <x v="23"/>
    <x v="23"/>
    <x v="9"/>
    <x v="1"/>
    <x v="1"/>
    <x v="7"/>
    <s v="100-149VirtWKS"/>
    <x v="2"/>
    <x v="2"/>
    <n v="2286900"/>
  </r>
  <r>
    <s v="KL4155WARR9"/>
    <x v="181"/>
    <x v="6"/>
    <x v="23"/>
    <x v="23"/>
    <x v="9"/>
    <x v="1"/>
    <x v="1"/>
    <x v="7"/>
    <s v="100-149VirtWKS"/>
    <x v="1"/>
    <x v="4"/>
    <n v="2356200"/>
  </r>
  <r>
    <s v="KL4155WAUT8"/>
    <x v="183"/>
    <x v="6"/>
    <x v="23"/>
    <x v="23"/>
    <x v="9"/>
    <x v="1"/>
    <x v="1"/>
    <x v="5"/>
    <s v="500-999VirtWKS"/>
    <x v="2"/>
    <x v="3"/>
    <n v="2379300"/>
  </r>
  <r>
    <s v="KL4155WAQD8"/>
    <x v="180"/>
    <x v="6"/>
    <x v="23"/>
    <x v="23"/>
    <x v="9"/>
    <x v="1"/>
    <x v="1"/>
    <x v="9"/>
    <s v="50-99VirtWKS"/>
    <x v="2"/>
    <x v="2"/>
    <n v="2425500"/>
  </r>
  <r>
    <s v="KL4155WATX9"/>
    <x v="182"/>
    <x v="6"/>
    <x v="23"/>
    <x v="23"/>
    <x v="9"/>
    <x v="1"/>
    <x v="1"/>
    <x v="6"/>
    <s v="250-499VirtWKS"/>
    <x v="1"/>
    <x v="5"/>
    <n v="2425500"/>
  </r>
  <r>
    <s v="KL4155WAQR9"/>
    <x v="181"/>
    <x v="6"/>
    <x v="23"/>
    <x v="23"/>
    <x v="9"/>
    <x v="1"/>
    <x v="1"/>
    <x v="9"/>
    <s v="50-99VirtWKS"/>
    <x v="1"/>
    <x v="4"/>
    <n v="2471700"/>
  </r>
  <r>
    <s v="KL4155WASX9"/>
    <x v="182"/>
    <x v="6"/>
    <x v="23"/>
    <x v="23"/>
    <x v="9"/>
    <x v="1"/>
    <x v="1"/>
    <x v="8"/>
    <s v="150-249VirtWKS"/>
    <x v="1"/>
    <x v="5"/>
    <n v="2517900"/>
  </r>
  <r>
    <s v="KL4155WATT8"/>
    <x v="183"/>
    <x v="6"/>
    <x v="23"/>
    <x v="23"/>
    <x v="9"/>
    <x v="1"/>
    <x v="1"/>
    <x v="6"/>
    <s v="250-499VirtWKS"/>
    <x v="2"/>
    <x v="3"/>
    <n v="2517900"/>
  </r>
  <r>
    <s v="KL4155WAPD8"/>
    <x v="180"/>
    <x v="6"/>
    <x v="23"/>
    <x v="23"/>
    <x v="9"/>
    <x v="1"/>
    <x v="1"/>
    <x v="10"/>
    <s v="25-49VirtWKS"/>
    <x v="2"/>
    <x v="2"/>
    <n v="2564100"/>
  </r>
  <r>
    <s v="KL4155WAPR9"/>
    <x v="181"/>
    <x v="6"/>
    <x v="23"/>
    <x v="23"/>
    <x v="9"/>
    <x v="1"/>
    <x v="1"/>
    <x v="10"/>
    <s v="25-49VirtWKS"/>
    <x v="1"/>
    <x v="4"/>
    <n v="2633400"/>
  </r>
  <r>
    <s v="KL4155WARX9"/>
    <x v="182"/>
    <x v="6"/>
    <x v="23"/>
    <x v="23"/>
    <x v="9"/>
    <x v="1"/>
    <x v="1"/>
    <x v="7"/>
    <s v="100-149VirtWKS"/>
    <x v="1"/>
    <x v="5"/>
    <n v="2679600"/>
  </r>
  <r>
    <s v="KL4155WAST8"/>
    <x v="183"/>
    <x v="6"/>
    <x v="23"/>
    <x v="23"/>
    <x v="9"/>
    <x v="1"/>
    <x v="1"/>
    <x v="8"/>
    <s v="150-249VirtWKS"/>
    <x v="2"/>
    <x v="3"/>
    <n v="2679600"/>
  </r>
  <r>
    <s v="KL4155WAND8"/>
    <x v="180"/>
    <x v="6"/>
    <x v="23"/>
    <x v="23"/>
    <x v="9"/>
    <x v="1"/>
    <x v="1"/>
    <x v="13"/>
    <s v="20-24VirtWKS"/>
    <x v="2"/>
    <x v="2"/>
    <n v="2725800"/>
  </r>
  <r>
    <s v="KL4155WANR9"/>
    <x v="181"/>
    <x v="6"/>
    <x v="23"/>
    <x v="23"/>
    <x v="9"/>
    <x v="1"/>
    <x v="1"/>
    <x v="13"/>
    <s v="20-24VirtWKS"/>
    <x v="1"/>
    <x v="4"/>
    <n v="2795100"/>
  </r>
  <r>
    <s v="KL4155WART8"/>
    <x v="183"/>
    <x v="6"/>
    <x v="23"/>
    <x v="23"/>
    <x v="9"/>
    <x v="1"/>
    <x v="1"/>
    <x v="7"/>
    <s v="100-149VirtWKS"/>
    <x v="2"/>
    <x v="3"/>
    <n v="2818200"/>
  </r>
  <r>
    <s v="KL4155WAQX9"/>
    <x v="182"/>
    <x v="6"/>
    <x v="23"/>
    <x v="23"/>
    <x v="9"/>
    <x v="1"/>
    <x v="1"/>
    <x v="9"/>
    <s v="50-99VirtWKS"/>
    <x v="1"/>
    <x v="5"/>
    <n v="2841300"/>
  </r>
  <r>
    <s v="KL4155WAMD8"/>
    <x v="180"/>
    <x v="6"/>
    <x v="23"/>
    <x v="23"/>
    <x v="9"/>
    <x v="1"/>
    <x v="1"/>
    <x v="12"/>
    <s v="15-19VirtWKS"/>
    <x v="2"/>
    <x v="2"/>
    <n v="2864400"/>
  </r>
  <r>
    <s v="KL4155WAYR8"/>
    <x v="184"/>
    <x v="6"/>
    <x v="23"/>
    <x v="23"/>
    <x v="9"/>
    <x v="1"/>
    <x v="1"/>
    <x v="1"/>
    <s v="5000VirtWKS"/>
    <x v="2"/>
    <x v="4"/>
    <n v="2864400"/>
  </r>
  <r>
    <s v="KL4155WAMR9"/>
    <x v="181"/>
    <x v="6"/>
    <x v="23"/>
    <x v="23"/>
    <x v="9"/>
    <x v="1"/>
    <x v="1"/>
    <x v="12"/>
    <s v="15-19VirtWKS"/>
    <x v="1"/>
    <x v="4"/>
    <n v="2956800"/>
  </r>
  <r>
    <s v="KL4155WAQT8"/>
    <x v="183"/>
    <x v="6"/>
    <x v="23"/>
    <x v="23"/>
    <x v="9"/>
    <x v="1"/>
    <x v="1"/>
    <x v="9"/>
    <s v="50-99VirtWKS"/>
    <x v="2"/>
    <x v="3"/>
    <n v="2979900"/>
  </r>
  <r>
    <s v="KL4155WAPX9"/>
    <x v="182"/>
    <x v="6"/>
    <x v="23"/>
    <x v="23"/>
    <x v="9"/>
    <x v="1"/>
    <x v="1"/>
    <x v="10"/>
    <s v="25-49VirtWKS"/>
    <x v="1"/>
    <x v="5"/>
    <n v="3003000"/>
  </r>
  <r>
    <s v="KL4155WAXR8"/>
    <x v="184"/>
    <x v="6"/>
    <x v="23"/>
    <x v="23"/>
    <x v="9"/>
    <x v="1"/>
    <x v="1"/>
    <x v="2"/>
    <s v="2500-4999VirtWKS"/>
    <x v="2"/>
    <x v="4"/>
    <n v="3003000"/>
  </r>
  <r>
    <s v="KL4155WAKD8"/>
    <x v="180"/>
    <x v="6"/>
    <x v="23"/>
    <x v="23"/>
    <x v="9"/>
    <x v="1"/>
    <x v="1"/>
    <x v="0"/>
    <s v="10-14VirtWKS"/>
    <x v="2"/>
    <x v="2"/>
    <n v="3072300"/>
  </r>
  <r>
    <s v="KL4155WAKR9"/>
    <x v="181"/>
    <x v="6"/>
    <x v="23"/>
    <x v="23"/>
    <x v="9"/>
    <x v="1"/>
    <x v="1"/>
    <x v="0"/>
    <s v="10-14VirtWKS"/>
    <x v="1"/>
    <x v="4"/>
    <n v="3141600"/>
  </r>
  <r>
    <s v="KL4155WAPT8"/>
    <x v="183"/>
    <x v="6"/>
    <x v="23"/>
    <x v="23"/>
    <x v="9"/>
    <x v="1"/>
    <x v="1"/>
    <x v="10"/>
    <s v="25-49VirtWKS"/>
    <x v="2"/>
    <x v="3"/>
    <n v="3141600"/>
  </r>
  <r>
    <s v="KL4155WANX9"/>
    <x v="182"/>
    <x v="6"/>
    <x v="23"/>
    <x v="23"/>
    <x v="9"/>
    <x v="1"/>
    <x v="1"/>
    <x v="13"/>
    <s v="20-24VirtWKS"/>
    <x v="1"/>
    <x v="5"/>
    <n v="3210900"/>
  </r>
  <r>
    <s v="KL4155WAWR8"/>
    <x v="184"/>
    <x v="6"/>
    <x v="23"/>
    <x v="23"/>
    <x v="9"/>
    <x v="1"/>
    <x v="1"/>
    <x v="3"/>
    <s v="1500-2499VirtWKS"/>
    <x v="2"/>
    <x v="4"/>
    <n v="3210900"/>
  </r>
  <r>
    <s v="KL4155WAYX8"/>
    <x v="185"/>
    <x v="6"/>
    <x v="23"/>
    <x v="23"/>
    <x v="9"/>
    <x v="1"/>
    <x v="1"/>
    <x v="1"/>
    <s v="5000VirtWKS"/>
    <x v="2"/>
    <x v="5"/>
    <n v="3257100"/>
  </r>
  <r>
    <s v="KL4155WAMX9"/>
    <x v="182"/>
    <x v="6"/>
    <x v="23"/>
    <x v="23"/>
    <x v="9"/>
    <x v="1"/>
    <x v="1"/>
    <x v="12"/>
    <s v="15-19VirtWKS"/>
    <x v="1"/>
    <x v="5"/>
    <n v="3372600"/>
  </r>
  <r>
    <s v="KL4155WANT8"/>
    <x v="183"/>
    <x v="6"/>
    <x v="23"/>
    <x v="23"/>
    <x v="9"/>
    <x v="1"/>
    <x v="1"/>
    <x v="13"/>
    <s v="20-24VirtWKS"/>
    <x v="2"/>
    <x v="3"/>
    <n v="3372600"/>
  </r>
  <r>
    <s v="KL4155WAVR8"/>
    <x v="184"/>
    <x v="6"/>
    <x v="23"/>
    <x v="23"/>
    <x v="9"/>
    <x v="1"/>
    <x v="1"/>
    <x v="4"/>
    <s v="1000-1499VirtWKS"/>
    <x v="2"/>
    <x v="4"/>
    <n v="3372600"/>
  </r>
  <r>
    <s v="KL4155WAXX8"/>
    <x v="185"/>
    <x v="6"/>
    <x v="23"/>
    <x v="23"/>
    <x v="9"/>
    <x v="1"/>
    <x v="1"/>
    <x v="2"/>
    <s v="2500-4999VirtWKS"/>
    <x v="2"/>
    <x v="5"/>
    <n v="3441900"/>
  </r>
  <r>
    <s v="KL4155WAMT8"/>
    <x v="183"/>
    <x v="6"/>
    <x v="23"/>
    <x v="23"/>
    <x v="9"/>
    <x v="1"/>
    <x v="1"/>
    <x v="12"/>
    <s v="15-19VirtWKS"/>
    <x v="2"/>
    <x v="3"/>
    <n v="3534300"/>
  </r>
  <r>
    <s v="KL4155WAKX9"/>
    <x v="182"/>
    <x v="6"/>
    <x v="23"/>
    <x v="23"/>
    <x v="9"/>
    <x v="1"/>
    <x v="1"/>
    <x v="0"/>
    <s v="10-14VirtWKS"/>
    <x v="1"/>
    <x v="5"/>
    <n v="3603600"/>
  </r>
  <r>
    <s v="KL4155WAUR8"/>
    <x v="184"/>
    <x v="6"/>
    <x v="23"/>
    <x v="23"/>
    <x v="9"/>
    <x v="1"/>
    <x v="1"/>
    <x v="5"/>
    <s v="500-999VirtWKS"/>
    <x v="2"/>
    <x v="4"/>
    <n v="3603600"/>
  </r>
  <r>
    <s v="KL4155WAWX8"/>
    <x v="185"/>
    <x v="6"/>
    <x v="23"/>
    <x v="23"/>
    <x v="9"/>
    <x v="1"/>
    <x v="1"/>
    <x v="3"/>
    <s v="1500-2499VirtWKS"/>
    <x v="2"/>
    <x v="5"/>
    <n v="3672900"/>
  </r>
  <r>
    <s v="KL4155WAKT8"/>
    <x v="183"/>
    <x v="6"/>
    <x v="23"/>
    <x v="23"/>
    <x v="9"/>
    <x v="1"/>
    <x v="1"/>
    <x v="0"/>
    <s v="10-14VirtWKS"/>
    <x v="2"/>
    <x v="3"/>
    <n v="3765300"/>
  </r>
  <r>
    <s v="KL4155WATR8"/>
    <x v="184"/>
    <x v="6"/>
    <x v="23"/>
    <x v="23"/>
    <x v="9"/>
    <x v="1"/>
    <x v="1"/>
    <x v="6"/>
    <s v="250-499VirtWKS"/>
    <x v="2"/>
    <x v="4"/>
    <n v="3834600"/>
  </r>
  <r>
    <s v="KL4155WAVX8"/>
    <x v="185"/>
    <x v="6"/>
    <x v="23"/>
    <x v="23"/>
    <x v="9"/>
    <x v="1"/>
    <x v="1"/>
    <x v="4"/>
    <s v="1000-1499VirtWKS"/>
    <x v="2"/>
    <x v="5"/>
    <n v="3857700"/>
  </r>
  <r>
    <s v="KL4155WASR8"/>
    <x v="184"/>
    <x v="6"/>
    <x v="23"/>
    <x v="23"/>
    <x v="9"/>
    <x v="1"/>
    <x v="1"/>
    <x v="8"/>
    <s v="150-249VirtWKS"/>
    <x v="2"/>
    <x v="4"/>
    <n v="4019400"/>
  </r>
  <r>
    <s v="KL4155WAUX8"/>
    <x v="185"/>
    <x v="6"/>
    <x v="23"/>
    <x v="23"/>
    <x v="9"/>
    <x v="1"/>
    <x v="1"/>
    <x v="5"/>
    <s v="500-999VirtWKS"/>
    <x v="2"/>
    <x v="5"/>
    <n v="4111800"/>
  </r>
  <r>
    <s v="KL4155WARR8"/>
    <x v="184"/>
    <x v="6"/>
    <x v="23"/>
    <x v="23"/>
    <x v="9"/>
    <x v="1"/>
    <x v="1"/>
    <x v="7"/>
    <s v="100-149VirtWKS"/>
    <x v="2"/>
    <x v="4"/>
    <n v="4273500"/>
  </r>
  <r>
    <s v="KL4155WATX8"/>
    <x v="185"/>
    <x v="6"/>
    <x v="23"/>
    <x v="23"/>
    <x v="9"/>
    <x v="1"/>
    <x v="1"/>
    <x v="6"/>
    <s v="250-499VirtWKS"/>
    <x v="2"/>
    <x v="5"/>
    <n v="4389000"/>
  </r>
  <r>
    <s v="KL4155WAQR8"/>
    <x v="184"/>
    <x v="6"/>
    <x v="23"/>
    <x v="23"/>
    <x v="9"/>
    <x v="1"/>
    <x v="1"/>
    <x v="9"/>
    <s v="50-99VirtWKS"/>
    <x v="2"/>
    <x v="4"/>
    <n v="4504500"/>
  </r>
  <r>
    <s v="KL4155WASX8"/>
    <x v="185"/>
    <x v="6"/>
    <x v="23"/>
    <x v="23"/>
    <x v="9"/>
    <x v="1"/>
    <x v="1"/>
    <x v="8"/>
    <s v="150-249VirtWKS"/>
    <x v="2"/>
    <x v="5"/>
    <n v="4620000"/>
  </r>
  <r>
    <s v="KL4155WAPR8"/>
    <x v="184"/>
    <x v="6"/>
    <x v="23"/>
    <x v="23"/>
    <x v="9"/>
    <x v="1"/>
    <x v="1"/>
    <x v="10"/>
    <s v="25-49VirtWKS"/>
    <x v="2"/>
    <x v="4"/>
    <n v="4781700"/>
  </r>
  <r>
    <s v="KL4155WARX8"/>
    <x v="185"/>
    <x v="6"/>
    <x v="23"/>
    <x v="23"/>
    <x v="9"/>
    <x v="1"/>
    <x v="1"/>
    <x v="7"/>
    <s v="100-149VirtWKS"/>
    <x v="2"/>
    <x v="5"/>
    <n v="4874100"/>
  </r>
  <r>
    <s v="KL4155WANR8"/>
    <x v="184"/>
    <x v="6"/>
    <x v="23"/>
    <x v="23"/>
    <x v="9"/>
    <x v="1"/>
    <x v="1"/>
    <x v="13"/>
    <s v="20-24VirtWKS"/>
    <x v="2"/>
    <x v="4"/>
    <n v="5082000"/>
  </r>
  <r>
    <s v="KL4155WAQX8"/>
    <x v="185"/>
    <x v="6"/>
    <x v="23"/>
    <x v="23"/>
    <x v="9"/>
    <x v="1"/>
    <x v="1"/>
    <x v="9"/>
    <s v="50-99VirtWKS"/>
    <x v="2"/>
    <x v="5"/>
    <n v="5151300"/>
  </r>
  <r>
    <s v="KL4155WAMR8"/>
    <x v="184"/>
    <x v="6"/>
    <x v="23"/>
    <x v="23"/>
    <x v="9"/>
    <x v="1"/>
    <x v="1"/>
    <x v="12"/>
    <s v="15-19VirtWKS"/>
    <x v="2"/>
    <x v="4"/>
    <n v="5359200"/>
  </r>
  <r>
    <s v="KL4155WAPX8"/>
    <x v="185"/>
    <x v="6"/>
    <x v="23"/>
    <x v="23"/>
    <x v="9"/>
    <x v="1"/>
    <x v="1"/>
    <x v="10"/>
    <s v="25-49VirtWKS"/>
    <x v="2"/>
    <x v="5"/>
    <n v="5451600"/>
  </r>
  <r>
    <s v="KL4155WAKR8"/>
    <x v="184"/>
    <x v="6"/>
    <x v="23"/>
    <x v="23"/>
    <x v="9"/>
    <x v="1"/>
    <x v="1"/>
    <x v="0"/>
    <s v="10-14VirtWKS"/>
    <x v="2"/>
    <x v="4"/>
    <n v="5728800"/>
  </r>
  <r>
    <s v="KL4155WANX8"/>
    <x v="185"/>
    <x v="6"/>
    <x v="23"/>
    <x v="23"/>
    <x v="9"/>
    <x v="1"/>
    <x v="1"/>
    <x v="13"/>
    <s v="20-24VirtWKS"/>
    <x v="2"/>
    <x v="5"/>
    <n v="5821200"/>
  </r>
  <r>
    <s v="KL4155WAMX8"/>
    <x v="185"/>
    <x v="6"/>
    <x v="23"/>
    <x v="23"/>
    <x v="9"/>
    <x v="1"/>
    <x v="1"/>
    <x v="12"/>
    <s v="15-19VirtWKS"/>
    <x v="2"/>
    <x v="5"/>
    <n v="6121500"/>
  </r>
  <r>
    <s v="KL4155WAKX8"/>
    <x v="185"/>
    <x v="6"/>
    <x v="23"/>
    <x v="23"/>
    <x v="9"/>
    <x v="1"/>
    <x v="1"/>
    <x v="0"/>
    <s v="10-14VirtWKS"/>
    <x v="2"/>
    <x v="5"/>
    <n v="6537300"/>
  </r>
  <r>
    <s v="KL4255WAVF9"/>
    <x v="186"/>
    <x v="6"/>
    <x v="24"/>
    <x v="24"/>
    <x v="10"/>
    <x v="1"/>
    <x v="1"/>
    <x v="4"/>
    <s v="1000-1499VirtSvr"/>
    <x v="1"/>
    <x v="1"/>
    <n v="2333100"/>
  </r>
  <r>
    <s v="KL4255WAWF9"/>
    <x v="186"/>
    <x v="6"/>
    <x v="24"/>
    <x v="24"/>
    <x v="10"/>
    <x v="1"/>
    <x v="1"/>
    <x v="3"/>
    <s v="1500-2499VirtSvr"/>
    <x v="1"/>
    <x v="1"/>
    <n v="2333100"/>
  </r>
  <r>
    <s v="KL4255WAXF9"/>
    <x v="186"/>
    <x v="6"/>
    <x v="24"/>
    <x v="24"/>
    <x v="10"/>
    <x v="1"/>
    <x v="1"/>
    <x v="2"/>
    <s v="2500-4999VirtSvr"/>
    <x v="1"/>
    <x v="1"/>
    <n v="2333100"/>
  </r>
  <r>
    <s v="KL4255WAYF9"/>
    <x v="186"/>
    <x v="6"/>
    <x v="24"/>
    <x v="24"/>
    <x v="10"/>
    <x v="1"/>
    <x v="1"/>
    <x v="1"/>
    <s v="5000+VirtSvr"/>
    <x v="1"/>
    <x v="1"/>
    <n v="2333100"/>
  </r>
  <r>
    <s v="KL4255WARF9"/>
    <x v="186"/>
    <x v="6"/>
    <x v="24"/>
    <x v="24"/>
    <x v="10"/>
    <x v="1"/>
    <x v="1"/>
    <x v="7"/>
    <s v="100-149VirtSvr"/>
    <x v="1"/>
    <x v="1"/>
    <n v="2795100"/>
  </r>
  <r>
    <s v="KL4255WASF9"/>
    <x v="186"/>
    <x v="6"/>
    <x v="24"/>
    <x v="24"/>
    <x v="10"/>
    <x v="1"/>
    <x v="1"/>
    <x v="8"/>
    <s v="150-249VirtSvr"/>
    <x v="1"/>
    <x v="1"/>
    <n v="2795100"/>
  </r>
  <r>
    <s v="KL4255WATF9"/>
    <x v="186"/>
    <x v="6"/>
    <x v="24"/>
    <x v="24"/>
    <x v="10"/>
    <x v="1"/>
    <x v="1"/>
    <x v="6"/>
    <s v="250-499VirtSvr"/>
    <x v="1"/>
    <x v="1"/>
    <n v="2795100"/>
  </r>
  <r>
    <s v="KL4255WAUF9"/>
    <x v="186"/>
    <x v="6"/>
    <x v="24"/>
    <x v="24"/>
    <x v="10"/>
    <x v="1"/>
    <x v="1"/>
    <x v="5"/>
    <s v="500-999VirtSvr"/>
    <x v="1"/>
    <x v="1"/>
    <n v="2795100"/>
  </r>
  <r>
    <s v="KL4255WAAF9"/>
    <x v="186"/>
    <x v="6"/>
    <x v="24"/>
    <x v="24"/>
    <x v="10"/>
    <x v="1"/>
    <x v="1"/>
    <x v="14"/>
    <s v="1-1VirtSvr"/>
    <x v="1"/>
    <x v="1"/>
    <n v="3257100"/>
  </r>
  <r>
    <s v="KL4255WABF9"/>
    <x v="186"/>
    <x v="6"/>
    <x v="24"/>
    <x v="24"/>
    <x v="10"/>
    <x v="1"/>
    <x v="1"/>
    <x v="15"/>
    <s v="2-2VirtSvr"/>
    <x v="1"/>
    <x v="1"/>
    <n v="3257100"/>
  </r>
  <r>
    <s v="KL4255WACF9"/>
    <x v="186"/>
    <x v="6"/>
    <x v="24"/>
    <x v="24"/>
    <x v="10"/>
    <x v="1"/>
    <x v="1"/>
    <x v="16"/>
    <s v="3-3VirtSvr"/>
    <x v="1"/>
    <x v="1"/>
    <n v="3257100"/>
  </r>
  <r>
    <s v="KL4255WADF9"/>
    <x v="186"/>
    <x v="6"/>
    <x v="24"/>
    <x v="24"/>
    <x v="10"/>
    <x v="1"/>
    <x v="1"/>
    <x v="17"/>
    <s v="4-4VirtSvr"/>
    <x v="1"/>
    <x v="1"/>
    <n v="3257100"/>
  </r>
  <r>
    <s v="KL4255WAEF9"/>
    <x v="186"/>
    <x v="6"/>
    <x v="24"/>
    <x v="24"/>
    <x v="10"/>
    <x v="1"/>
    <x v="1"/>
    <x v="11"/>
    <s v="5-9VirtSvr"/>
    <x v="1"/>
    <x v="1"/>
    <n v="3257100"/>
  </r>
  <r>
    <s v="KL4255WAKF9"/>
    <x v="186"/>
    <x v="6"/>
    <x v="24"/>
    <x v="24"/>
    <x v="10"/>
    <x v="1"/>
    <x v="1"/>
    <x v="0"/>
    <s v="10-14VirtSvr"/>
    <x v="1"/>
    <x v="1"/>
    <n v="3257100"/>
  </r>
  <r>
    <s v="KL4255WAMF9"/>
    <x v="186"/>
    <x v="6"/>
    <x v="24"/>
    <x v="24"/>
    <x v="10"/>
    <x v="1"/>
    <x v="1"/>
    <x v="12"/>
    <s v="15-19VirtSvr"/>
    <x v="1"/>
    <x v="1"/>
    <n v="3257100"/>
  </r>
  <r>
    <s v="KL4255WANF9"/>
    <x v="186"/>
    <x v="6"/>
    <x v="24"/>
    <x v="24"/>
    <x v="10"/>
    <x v="1"/>
    <x v="1"/>
    <x v="13"/>
    <s v="20-24VirtSvr"/>
    <x v="1"/>
    <x v="1"/>
    <n v="3257100"/>
  </r>
  <r>
    <s v="KL4255WAPF9"/>
    <x v="186"/>
    <x v="6"/>
    <x v="24"/>
    <x v="24"/>
    <x v="10"/>
    <x v="1"/>
    <x v="1"/>
    <x v="10"/>
    <s v="25-49VirtSvr"/>
    <x v="1"/>
    <x v="1"/>
    <n v="3257100"/>
  </r>
  <r>
    <s v="KL4255WAQF9"/>
    <x v="186"/>
    <x v="6"/>
    <x v="24"/>
    <x v="24"/>
    <x v="10"/>
    <x v="1"/>
    <x v="1"/>
    <x v="9"/>
    <s v="50-99VirtSvr"/>
    <x v="1"/>
    <x v="1"/>
    <n v="3257100"/>
  </r>
  <r>
    <s v="KL4255WAVD9"/>
    <x v="187"/>
    <x v="6"/>
    <x v="24"/>
    <x v="24"/>
    <x v="10"/>
    <x v="1"/>
    <x v="1"/>
    <x v="4"/>
    <s v="1000-1499VirtSvr"/>
    <x v="1"/>
    <x v="2"/>
    <n v="3603600"/>
  </r>
  <r>
    <s v="KL4255WAWD9"/>
    <x v="187"/>
    <x v="6"/>
    <x v="24"/>
    <x v="24"/>
    <x v="10"/>
    <x v="1"/>
    <x v="1"/>
    <x v="3"/>
    <s v="1500-2499VirtSvr"/>
    <x v="1"/>
    <x v="2"/>
    <n v="3603600"/>
  </r>
  <r>
    <s v="KL4255WAXD9"/>
    <x v="187"/>
    <x v="6"/>
    <x v="24"/>
    <x v="24"/>
    <x v="10"/>
    <x v="1"/>
    <x v="1"/>
    <x v="2"/>
    <s v="2500-4999VirtSvr"/>
    <x v="1"/>
    <x v="2"/>
    <n v="3603600"/>
  </r>
  <r>
    <s v="KL4255WAYD9"/>
    <x v="187"/>
    <x v="6"/>
    <x v="24"/>
    <x v="24"/>
    <x v="10"/>
    <x v="1"/>
    <x v="1"/>
    <x v="1"/>
    <s v="5000+VirtSvr"/>
    <x v="1"/>
    <x v="2"/>
    <n v="3603600"/>
  </r>
  <r>
    <s v="KL4255WAVF8"/>
    <x v="188"/>
    <x v="6"/>
    <x v="24"/>
    <x v="24"/>
    <x v="10"/>
    <x v="1"/>
    <x v="1"/>
    <x v="4"/>
    <s v="1000-1499VirtSvr"/>
    <x v="2"/>
    <x v="1"/>
    <n v="4250400"/>
  </r>
  <r>
    <s v="KL4255WAWF8"/>
    <x v="188"/>
    <x v="6"/>
    <x v="24"/>
    <x v="24"/>
    <x v="10"/>
    <x v="1"/>
    <x v="1"/>
    <x v="3"/>
    <s v="1500-2499VirtSvr"/>
    <x v="2"/>
    <x v="1"/>
    <n v="4250400"/>
  </r>
  <r>
    <s v="KL4255WAXF8"/>
    <x v="188"/>
    <x v="6"/>
    <x v="24"/>
    <x v="24"/>
    <x v="10"/>
    <x v="1"/>
    <x v="1"/>
    <x v="2"/>
    <s v="2500-4999VirtSvr"/>
    <x v="2"/>
    <x v="1"/>
    <n v="4250400"/>
  </r>
  <r>
    <s v="KL4255WAYF8"/>
    <x v="188"/>
    <x v="6"/>
    <x v="24"/>
    <x v="24"/>
    <x v="10"/>
    <x v="1"/>
    <x v="1"/>
    <x v="1"/>
    <s v="5000+VirtSvr"/>
    <x v="2"/>
    <x v="1"/>
    <n v="4250400"/>
  </r>
  <r>
    <s v="KL4255WARD9"/>
    <x v="187"/>
    <x v="6"/>
    <x v="24"/>
    <x v="24"/>
    <x v="10"/>
    <x v="1"/>
    <x v="1"/>
    <x v="7"/>
    <s v="100-149VirtSvr"/>
    <x v="1"/>
    <x v="2"/>
    <n v="4319700"/>
  </r>
  <r>
    <s v="KL4255WASD9"/>
    <x v="187"/>
    <x v="6"/>
    <x v="24"/>
    <x v="24"/>
    <x v="10"/>
    <x v="1"/>
    <x v="1"/>
    <x v="8"/>
    <s v="150-249VirtSvr"/>
    <x v="1"/>
    <x v="2"/>
    <n v="4319700"/>
  </r>
  <r>
    <s v="KL4255WATD9"/>
    <x v="187"/>
    <x v="6"/>
    <x v="24"/>
    <x v="24"/>
    <x v="10"/>
    <x v="1"/>
    <x v="1"/>
    <x v="6"/>
    <s v="250-499VirtSvr"/>
    <x v="1"/>
    <x v="2"/>
    <n v="4319700"/>
  </r>
  <r>
    <s v="KL4255WAUD9"/>
    <x v="187"/>
    <x v="6"/>
    <x v="24"/>
    <x v="24"/>
    <x v="10"/>
    <x v="1"/>
    <x v="1"/>
    <x v="5"/>
    <s v="500-999VirtSvr"/>
    <x v="1"/>
    <x v="2"/>
    <n v="4319700"/>
  </r>
  <r>
    <s v="KL4255WAVT9"/>
    <x v="189"/>
    <x v="6"/>
    <x v="24"/>
    <x v="24"/>
    <x v="10"/>
    <x v="1"/>
    <x v="1"/>
    <x v="4"/>
    <s v="1000-1499VirtSvr"/>
    <x v="1"/>
    <x v="3"/>
    <n v="4458300"/>
  </r>
  <r>
    <s v="KL4255WAWT9"/>
    <x v="189"/>
    <x v="6"/>
    <x v="24"/>
    <x v="24"/>
    <x v="10"/>
    <x v="1"/>
    <x v="1"/>
    <x v="3"/>
    <s v="1500-2499VirtSvr"/>
    <x v="1"/>
    <x v="3"/>
    <n v="4458300"/>
  </r>
  <r>
    <s v="KL4255WAXT9"/>
    <x v="189"/>
    <x v="6"/>
    <x v="24"/>
    <x v="24"/>
    <x v="10"/>
    <x v="1"/>
    <x v="1"/>
    <x v="2"/>
    <s v="2500-4999VirtSvr"/>
    <x v="1"/>
    <x v="3"/>
    <n v="4458300"/>
  </r>
  <r>
    <s v="KL4255WAYT9"/>
    <x v="189"/>
    <x v="6"/>
    <x v="24"/>
    <x v="24"/>
    <x v="10"/>
    <x v="1"/>
    <x v="1"/>
    <x v="1"/>
    <s v="5000+VirtSvr"/>
    <x v="1"/>
    <x v="3"/>
    <n v="4458300"/>
  </r>
  <r>
    <s v="KL4255WAAD9"/>
    <x v="187"/>
    <x v="6"/>
    <x v="24"/>
    <x v="24"/>
    <x v="10"/>
    <x v="1"/>
    <x v="1"/>
    <x v="14"/>
    <s v="1-1VirtSvr"/>
    <x v="1"/>
    <x v="2"/>
    <n v="5035800"/>
  </r>
  <r>
    <s v="KL4255WABD9"/>
    <x v="187"/>
    <x v="6"/>
    <x v="24"/>
    <x v="24"/>
    <x v="10"/>
    <x v="1"/>
    <x v="1"/>
    <x v="15"/>
    <s v="2-2VirtSvr"/>
    <x v="1"/>
    <x v="2"/>
    <n v="5035800"/>
  </r>
  <r>
    <s v="KL4255WACD9"/>
    <x v="187"/>
    <x v="6"/>
    <x v="24"/>
    <x v="24"/>
    <x v="10"/>
    <x v="1"/>
    <x v="1"/>
    <x v="16"/>
    <s v="3-3VirtSvr"/>
    <x v="1"/>
    <x v="2"/>
    <n v="5035800"/>
  </r>
  <r>
    <s v="KL4255WADD9"/>
    <x v="187"/>
    <x v="6"/>
    <x v="24"/>
    <x v="24"/>
    <x v="10"/>
    <x v="1"/>
    <x v="1"/>
    <x v="17"/>
    <s v="4-4VirtSvr"/>
    <x v="1"/>
    <x v="2"/>
    <n v="5035800"/>
  </r>
  <r>
    <s v="KL4255WAED9"/>
    <x v="187"/>
    <x v="6"/>
    <x v="24"/>
    <x v="24"/>
    <x v="10"/>
    <x v="1"/>
    <x v="1"/>
    <x v="11"/>
    <s v="5-9VirtSvr"/>
    <x v="1"/>
    <x v="2"/>
    <n v="5035800"/>
  </r>
  <r>
    <s v="KL4255WAKD9"/>
    <x v="187"/>
    <x v="6"/>
    <x v="24"/>
    <x v="24"/>
    <x v="10"/>
    <x v="1"/>
    <x v="1"/>
    <x v="0"/>
    <s v="10-14VirtSvr"/>
    <x v="1"/>
    <x v="2"/>
    <n v="5035800"/>
  </r>
  <r>
    <s v="KL4255WAMD9"/>
    <x v="187"/>
    <x v="6"/>
    <x v="24"/>
    <x v="24"/>
    <x v="10"/>
    <x v="1"/>
    <x v="1"/>
    <x v="12"/>
    <s v="15-19VirtSvr"/>
    <x v="1"/>
    <x v="2"/>
    <n v="5035800"/>
  </r>
  <r>
    <s v="KL4255WAND9"/>
    <x v="187"/>
    <x v="6"/>
    <x v="24"/>
    <x v="24"/>
    <x v="10"/>
    <x v="1"/>
    <x v="1"/>
    <x v="13"/>
    <s v="20-24VirtSvr"/>
    <x v="1"/>
    <x v="2"/>
    <n v="5035800"/>
  </r>
  <r>
    <s v="KL4255WAPD9"/>
    <x v="187"/>
    <x v="6"/>
    <x v="24"/>
    <x v="24"/>
    <x v="10"/>
    <x v="1"/>
    <x v="1"/>
    <x v="10"/>
    <s v="25-49VirtSvr"/>
    <x v="1"/>
    <x v="2"/>
    <n v="5035800"/>
  </r>
  <r>
    <s v="KL4255WAQD9"/>
    <x v="187"/>
    <x v="6"/>
    <x v="24"/>
    <x v="24"/>
    <x v="10"/>
    <x v="1"/>
    <x v="1"/>
    <x v="9"/>
    <s v="50-99VirtSvr"/>
    <x v="1"/>
    <x v="2"/>
    <n v="5035800"/>
  </r>
  <r>
    <s v="KL4255WARF8"/>
    <x v="188"/>
    <x v="6"/>
    <x v="24"/>
    <x v="24"/>
    <x v="10"/>
    <x v="1"/>
    <x v="1"/>
    <x v="7"/>
    <s v="100-149VirtSvr"/>
    <x v="2"/>
    <x v="1"/>
    <n v="5082000"/>
  </r>
  <r>
    <s v="KL4255WASF8"/>
    <x v="188"/>
    <x v="6"/>
    <x v="24"/>
    <x v="24"/>
    <x v="10"/>
    <x v="1"/>
    <x v="1"/>
    <x v="8"/>
    <s v="150-249VirtSvr"/>
    <x v="2"/>
    <x v="1"/>
    <n v="5082000"/>
  </r>
  <r>
    <s v="KL4255WATF8"/>
    <x v="188"/>
    <x v="6"/>
    <x v="24"/>
    <x v="24"/>
    <x v="10"/>
    <x v="1"/>
    <x v="1"/>
    <x v="6"/>
    <s v="250-499VirtSvr"/>
    <x v="2"/>
    <x v="1"/>
    <n v="5082000"/>
  </r>
  <r>
    <s v="KL4255WAUF8"/>
    <x v="188"/>
    <x v="6"/>
    <x v="24"/>
    <x v="24"/>
    <x v="10"/>
    <x v="1"/>
    <x v="1"/>
    <x v="5"/>
    <s v="500-999VirtSvr"/>
    <x v="2"/>
    <x v="1"/>
    <n v="5082000"/>
  </r>
  <r>
    <s v="KL4255WART9"/>
    <x v="189"/>
    <x v="6"/>
    <x v="24"/>
    <x v="24"/>
    <x v="10"/>
    <x v="1"/>
    <x v="1"/>
    <x v="7"/>
    <s v="100-149VirtSvr"/>
    <x v="1"/>
    <x v="3"/>
    <n v="5336100"/>
  </r>
  <r>
    <s v="KL4255WAST9"/>
    <x v="189"/>
    <x v="6"/>
    <x v="24"/>
    <x v="24"/>
    <x v="10"/>
    <x v="1"/>
    <x v="1"/>
    <x v="8"/>
    <s v="150-249VirtSvr"/>
    <x v="1"/>
    <x v="3"/>
    <n v="5336100"/>
  </r>
  <r>
    <s v="KL4255WATT9"/>
    <x v="189"/>
    <x v="6"/>
    <x v="24"/>
    <x v="24"/>
    <x v="10"/>
    <x v="1"/>
    <x v="1"/>
    <x v="6"/>
    <s v="250-499VirtSvr"/>
    <x v="1"/>
    <x v="3"/>
    <n v="5336100"/>
  </r>
  <r>
    <s v="KL4255WAUT9"/>
    <x v="189"/>
    <x v="6"/>
    <x v="24"/>
    <x v="24"/>
    <x v="10"/>
    <x v="1"/>
    <x v="1"/>
    <x v="5"/>
    <s v="500-999VirtSvr"/>
    <x v="1"/>
    <x v="3"/>
    <n v="5336100"/>
  </r>
  <r>
    <s v="KL4255WAAF8"/>
    <x v="188"/>
    <x v="6"/>
    <x v="24"/>
    <x v="24"/>
    <x v="10"/>
    <x v="1"/>
    <x v="1"/>
    <x v="14"/>
    <s v="1-1VirtSvr"/>
    <x v="2"/>
    <x v="1"/>
    <n v="5936700"/>
  </r>
  <r>
    <s v="KL4255WABF8"/>
    <x v="188"/>
    <x v="6"/>
    <x v="24"/>
    <x v="24"/>
    <x v="10"/>
    <x v="1"/>
    <x v="1"/>
    <x v="15"/>
    <s v="2-2VirtSvr"/>
    <x v="2"/>
    <x v="1"/>
    <n v="5936700"/>
  </r>
  <r>
    <s v="KL4255WACF8"/>
    <x v="188"/>
    <x v="6"/>
    <x v="24"/>
    <x v="24"/>
    <x v="10"/>
    <x v="1"/>
    <x v="1"/>
    <x v="16"/>
    <s v="3-3VirtSvr"/>
    <x v="2"/>
    <x v="1"/>
    <n v="5936700"/>
  </r>
  <r>
    <s v="KL4255WADF8"/>
    <x v="188"/>
    <x v="6"/>
    <x v="24"/>
    <x v="24"/>
    <x v="10"/>
    <x v="1"/>
    <x v="1"/>
    <x v="17"/>
    <s v="4-4VirtSvr"/>
    <x v="2"/>
    <x v="1"/>
    <n v="5936700"/>
  </r>
  <r>
    <s v="KL4255WAEF8"/>
    <x v="188"/>
    <x v="6"/>
    <x v="24"/>
    <x v="24"/>
    <x v="10"/>
    <x v="1"/>
    <x v="1"/>
    <x v="11"/>
    <s v="5-9VirtSvr"/>
    <x v="2"/>
    <x v="1"/>
    <n v="5936700"/>
  </r>
  <r>
    <s v="KL4255WAKF8"/>
    <x v="188"/>
    <x v="6"/>
    <x v="24"/>
    <x v="24"/>
    <x v="10"/>
    <x v="1"/>
    <x v="1"/>
    <x v="0"/>
    <s v="10-14VirtSvr"/>
    <x v="2"/>
    <x v="1"/>
    <n v="5936700"/>
  </r>
  <r>
    <s v="KL4255WAMF8"/>
    <x v="188"/>
    <x v="6"/>
    <x v="24"/>
    <x v="24"/>
    <x v="10"/>
    <x v="1"/>
    <x v="1"/>
    <x v="12"/>
    <s v="15-19VirtSvr"/>
    <x v="2"/>
    <x v="1"/>
    <n v="5936700"/>
  </r>
  <r>
    <s v="KL4255WANF8"/>
    <x v="188"/>
    <x v="6"/>
    <x v="24"/>
    <x v="24"/>
    <x v="10"/>
    <x v="1"/>
    <x v="1"/>
    <x v="13"/>
    <s v="20-24VirtSvr"/>
    <x v="2"/>
    <x v="1"/>
    <n v="5936700"/>
  </r>
  <r>
    <s v="KL4255WAPF8"/>
    <x v="188"/>
    <x v="6"/>
    <x v="24"/>
    <x v="24"/>
    <x v="10"/>
    <x v="1"/>
    <x v="1"/>
    <x v="10"/>
    <s v="25-49VirtSvr"/>
    <x v="2"/>
    <x v="1"/>
    <n v="5936700"/>
  </r>
  <r>
    <s v="KL4255WAQF8"/>
    <x v="188"/>
    <x v="6"/>
    <x v="24"/>
    <x v="24"/>
    <x v="10"/>
    <x v="1"/>
    <x v="1"/>
    <x v="9"/>
    <s v="50-99VirtSvr"/>
    <x v="2"/>
    <x v="1"/>
    <n v="5936700"/>
  </r>
  <r>
    <s v="KL4255WAAT9"/>
    <x v="189"/>
    <x v="6"/>
    <x v="24"/>
    <x v="24"/>
    <x v="10"/>
    <x v="1"/>
    <x v="1"/>
    <x v="14"/>
    <s v="1-1VirtSvr"/>
    <x v="1"/>
    <x v="3"/>
    <n v="6237000"/>
  </r>
  <r>
    <s v="KL4255WABT9"/>
    <x v="189"/>
    <x v="6"/>
    <x v="24"/>
    <x v="24"/>
    <x v="10"/>
    <x v="1"/>
    <x v="1"/>
    <x v="15"/>
    <s v="2-2VirtSvr"/>
    <x v="1"/>
    <x v="3"/>
    <n v="6237000"/>
  </r>
  <r>
    <s v="KL4255WACT9"/>
    <x v="189"/>
    <x v="6"/>
    <x v="24"/>
    <x v="24"/>
    <x v="10"/>
    <x v="1"/>
    <x v="1"/>
    <x v="16"/>
    <s v="3-3VirtSvr"/>
    <x v="1"/>
    <x v="3"/>
    <n v="6237000"/>
  </r>
  <r>
    <s v="KL4255WADT9"/>
    <x v="189"/>
    <x v="6"/>
    <x v="24"/>
    <x v="24"/>
    <x v="10"/>
    <x v="1"/>
    <x v="1"/>
    <x v="17"/>
    <s v="4-4VirtSvr"/>
    <x v="1"/>
    <x v="3"/>
    <n v="6237000"/>
  </r>
  <r>
    <s v="KL4255WAET9"/>
    <x v="189"/>
    <x v="6"/>
    <x v="24"/>
    <x v="24"/>
    <x v="10"/>
    <x v="1"/>
    <x v="1"/>
    <x v="11"/>
    <s v="5-9VirtSvr"/>
    <x v="1"/>
    <x v="3"/>
    <n v="6237000"/>
  </r>
  <r>
    <s v="KL4255WAKT9"/>
    <x v="189"/>
    <x v="6"/>
    <x v="24"/>
    <x v="24"/>
    <x v="10"/>
    <x v="1"/>
    <x v="1"/>
    <x v="0"/>
    <s v="10-14VirtSvr"/>
    <x v="1"/>
    <x v="3"/>
    <n v="6237000"/>
  </r>
  <r>
    <s v="KL4255WAMT9"/>
    <x v="189"/>
    <x v="6"/>
    <x v="24"/>
    <x v="24"/>
    <x v="10"/>
    <x v="1"/>
    <x v="1"/>
    <x v="12"/>
    <s v="15-19VirtSvr"/>
    <x v="1"/>
    <x v="3"/>
    <n v="6237000"/>
  </r>
  <r>
    <s v="KL4255WANT9"/>
    <x v="189"/>
    <x v="6"/>
    <x v="24"/>
    <x v="24"/>
    <x v="10"/>
    <x v="1"/>
    <x v="1"/>
    <x v="13"/>
    <s v="20-24VirtSvr"/>
    <x v="1"/>
    <x v="3"/>
    <n v="6237000"/>
  </r>
  <r>
    <s v="KL4255WAPT9"/>
    <x v="189"/>
    <x v="6"/>
    <x v="24"/>
    <x v="24"/>
    <x v="10"/>
    <x v="1"/>
    <x v="1"/>
    <x v="10"/>
    <s v="25-49VirtSvr"/>
    <x v="1"/>
    <x v="3"/>
    <n v="6237000"/>
  </r>
  <r>
    <s v="KL4255WAQT9"/>
    <x v="189"/>
    <x v="6"/>
    <x v="24"/>
    <x v="24"/>
    <x v="10"/>
    <x v="1"/>
    <x v="1"/>
    <x v="9"/>
    <s v="50-99VirtSvr"/>
    <x v="1"/>
    <x v="3"/>
    <n v="6237000"/>
  </r>
  <r>
    <s v="KL4255WAVD8"/>
    <x v="190"/>
    <x v="6"/>
    <x v="24"/>
    <x v="24"/>
    <x v="10"/>
    <x v="1"/>
    <x v="1"/>
    <x v="4"/>
    <s v="1000-1499VirtSvr"/>
    <x v="2"/>
    <x v="2"/>
    <n v="6375600"/>
  </r>
  <r>
    <s v="KL4255WAWD8"/>
    <x v="190"/>
    <x v="6"/>
    <x v="24"/>
    <x v="24"/>
    <x v="10"/>
    <x v="1"/>
    <x v="1"/>
    <x v="3"/>
    <s v="1500-2499VirtSvr"/>
    <x v="2"/>
    <x v="2"/>
    <n v="6375600"/>
  </r>
  <r>
    <s v="KL4255WAXD8"/>
    <x v="190"/>
    <x v="6"/>
    <x v="24"/>
    <x v="24"/>
    <x v="10"/>
    <x v="1"/>
    <x v="1"/>
    <x v="2"/>
    <s v="2500-4999VirtSvr"/>
    <x v="2"/>
    <x v="2"/>
    <n v="6375600"/>
  </r>
  <r>
    <s v="KL4255WAYD8"/>
    <x v="190"/>
    <x v="6"/>
    <x v="24"/>
    <x v="24"/>
    <x v="10"/>
    <x v="1"/>
    <x v="1"/>
    <x v="1"/>
    <s v="5000+VirtSvr"/>
    <x v="2"/>
    <x v="2"/>
    <n v="6375600"/>
  </r>
  <r>
    <s v="KL4255WAVR9"/>
    <x v="191"/>
    <x v="6"/>
    <x v="24"/>
    <x v="24"/>
    <x v="10"/>
    <x v="1"/>
    <x v="1"/>
    <x v="4"/>
    <s v="1000-1499VirtSvr"/>
    <x v="1"/>
    <x v="4"/>
    <n v="6537300"/>
  </r>
  <r>
    <s v="KL4255WAWR9"/>
    <x v="191"/>
    <x v="6"/>
    <x v="24"/>
    <x v="24"/>
    <x v="10"/>
    <x v="1"/>
    <x v="1"/>
    <x v="3"/>
    <s v="1500-2499VirtSvr"/>
    <x v="1"/>
    <x v="4"/>
    <n v="6537300"/>
  </r>
  <r>
    <s v="KL4255WAXR9"/>
    <x v="191"/>
    <x v="6"/>
    <x v="24"/>
    <x v="24"/>
    <x v="10"/>
    <x v="1"/>
    <x v="1"/>
    <x v="2"/>
    <s v="2500-4999VirtSvr"/>
    <x v="1"/>
    <x v="4"/>
    <n v="6537300"/>
  </r>
  <r>
    <s v="KL4255WAYR9"/>
    <x v="191"/>
    <x v="6"/>
    <x v="24"/>
    <x v="24"/>
    <x v="10"/>
    <x v="1"/>
    <x v="1"/>
    <x v="1"/>
    <s v="5000VirtSvr"/>
    <x v="1"/>
    <x v="4"/>
    <n v="6537300"/>
  </r>
  <r>
    <s v="KL4255WAVX9"/>
    <x v="192"/>
    <x v="6"/>
    <x v="24"/>
    <x v="24"/>
    <x v="10"/>
    <x v="1"/>
    <x v="1"/>
    <x v="4"/>
    <s v="1000-1499VirtSvr"/>
    <x v="1"/>
    <x v="5"/>
    <n v="7484400"/>
  </r>
  <r>
    <s v="KL4255WAWX9"/>
    <x v="192"/>
    <x v="6"/>
    <x v="24"/>
    <x v="24"/>
    <x v="10"/>
    <x v="1"/>
    <x v="1"/>
    <x v="3"/>
    <s v="1500-2499VirtSvr"/>
    <x v="1"/>
    <x v="5"/>
    <n v="7484400"/>
  </r>
  <r>
    <s v="KL4255WAXX9"/>
    <x v="192"/>
    <x v="6"/>
    <x v="24"/>
    <x v="24"/>
    <x v="10"/>
    <x v="1"/>
    <x v="1"/>
    <x v="2"/>
    <s v="2500-4999VirtSvr"/>
    <x v="1"/>
    <x v="5"/>
    <n v="7484400"/>
  </r>
  <r>
    <s v="KL4255WAYX9"/>
    <x v="192"/>
    <x v="6"/>
    <x v="24"/>
    <x v="24"/>
    <x v="10"/>
    <x v="1"/>
    <x v="1"/>
    <x v="1"/>
    <s v="5000VirtSvr"/>
    <x v="1"/>
    <x v="5"/>
    <n v="7484400"/>
  </r>
  <r>
    <s v="KL4255WARD8"/>
    <x v="190"/>
    <x v="6"/>
    <x v="24"/>
    <x v="24"/>
    <x v="10"/>
    <x v="1"/>
    <x v="1"/>
    <x v="7"/>
    <s v="100-149VirtSvr"/>
    <x v="2"/>
    <x v="2"/>
    <n v="7646100"/>
  </r>
  <r>
    <s v="KL4255WASD8"/>
    <x v="190"/>
    <x v="6"/>
    <x v="24"/>
    <x v="24"/>
    <x v="10"/>
    <x v="1"/>
    <x v="1"/>
    <x v="8"/>
    <s v="150-249VirtSvr"/>
    <x v="2"/>
    <x v="2"/>
    <n v="7646100"/>
  </r>
  <r>
    <s v="KL4255WATD8"/>
    <x v="190"/>
    <x v="6"/>
    <x v="24"/>
    <x v="24"/>
    <x v="10"/>
    <x v="1"/>
    <x v="1"/>
    <x v="6"/>
    <s v="250-499VirtSvr"/>
    <x v="2"/>
    <x v="2"/>
    <n v="7646100"/>
  </r>
  <r>
    <s v="KL4255WAUD8"/>
    <x v="190"/>
    <x v="6"/>
    <x v="24"/>
    <x v="24"/>
    <x v="10"/>
    <x v="1"/>
    <x v="1"/>
    <x v="5"/>
    <s v="500-999VirtSvr"/>
    <x v="2"/>
    <x v="2"/>
    <n v="7646100"/>
  </r>
  <r>
    <s v="KL4255WARR9"/>
    <x v="191"/>
    <x v="6"/>
    <x v="24"/>
    <x v="24"/>
    <x v="10"/>
    <x v="1"/>
    <x v="1"/>
    <x v="7"/>
    <s v="100-149VirtSvr"/>
    <x v="1"/>
    <x v="4"/>
    <n v="7830900"/>
  </r>
  <r>
    <s v="KL4255WASR9"/>
    <x v="191"/>
    <x v="6"/>
    <x v="24"/>
    <x v="24"/>
    <x v="10"/>
    <x v="1"/>
    <x v="1"/>
    <x v="8"/>
    <s v="150-249VirtSvr"/>
    <x v="1"/>
    <x v="4"/>
    <n v="7830900"/>
  </r>
  <r>
    <s v="KL4255WATR9"/>
    <x v="191"/>
    <x v="6"/>
    <x v="24"/>
    <x v="24"/>
    <x v="10"/>
    <x v="1"/>
    <x v="1"/>
    <x v="6"/>
    <s v="250-499VirtSvr"/>
    <x v="1"/>
    <x v="4"/>
    <n v="7830900"/>
  </r>
  <r>
    <s v="KL4255WAUR9"/>
    <x v="191"/>
    <x v="6"/>
    <x v="24"/>
    <x v="24"/>
    <x v="10"/>
    <x v="1"/>
    <x v="1"/>
    <x v="5"/>
    <s v="500-999VirtSvr"/>
    <x v="1"/>
    <x v="4"/>
    <n v="7830900"/>
  </r>
  <r>
    <s v="KL4255WAVT8"/>
    <x v="193"/>
    <x v="6"/>
    <x v="24"/>
    <x v="24"/>
    <x v="10"/>
    <x v="1"/>
    <x v="1"/>
    <x v="4"/>
    <s v="1000-1499VirtSvr"/>
    <x v="2"/>
    <x v="3"/>
    <n v="7854000"/>
  </r>
  <r>
    <s v="KL4255WAWT8"/>
    <x v="193"/>
    <x v="6"/>
    <x v="24"/>
    <x v="24"/>
    <x v="10"/>
    <x v="1"/>
    <x v="1"/>
    <x v="3"/>
    <s v="1500-2499VirtSvr"/>
    <x v="2"/>
    <x v="3"/>
    <n v="7854000"/>
  </r>
  <r>
    <s v="KL4255WAXT8"/>
    <x v="193"/>
    <x v="6"/>
    <x v="24"/>
    <x v="24"/>
    <x v="10"/>
    <x v="1"/>
    <x v="1"/>
    <x v="2"/>
    <s v="2500-4999VirtSvr"/>
    <x v="2"/>
    <x v="3"/>
    <n v="7854000"/>
  </r>
  <r>
    <s v="KL4255WAYT8"/>
    <x v="193"/>
    <x v="6"/>
    <x v="24"/>
    <x v="24"/>
    <x v="10"/>
    <x v="1"/>
    <x v="1"/>
    <x v="1"/>
    <s v="5000+VirtSvr"/>
    <x v="2"/>
    <x v="3"/>
    <n v="7854000"/>
  </r>
  <r>
    <s v="KL4255WAAD8"/>
    <x v="190"/>
    <x v="6"/>
    <x v="24"/>
    <x v="24"/>
    <x v="10"/>
    <x v="1"/>
    <x v="1"/>
    <x v="14"/>
    <s v="1-1VirtSvr"/>
    <x v="2"/>
    <x v="2"/>
    <n v="8916600"/>
  </r>
  <r>
    <s v="KL4255WABD8"/>
    <x v="190"/>
    <x v="6"/>
    <x v="24"/>
    <x v="24"/>
    <x v="10"/>
    <x v="1"/>
    <x v="1"/>
    <x v="15"/>
    <s v="2-2VirtSvr"/>
    <x v="2"/>
    <x v="2"/>
    <n v="8916600"/>
  </r>
  <r>
    <s v="KL4255WACD8"/>
    <x v="190"/>
    <x v="6"/>
    <x v="24"/>
    <x v="24"/>
    <x v="10"/>
    <x v="1"/>
    <x v="1"/>
    <x v="16"/>
    <s v="3-3VirtSvr"/>
    <x v="2"/>
    <x v="2"/>
    <n v="8916600"/>
  </r>
  <r>
    <s v="KL4255WADD8"/>
    <x v="190"/>
    <x v="6"/>
    <x v="24"/>
    <x v="24"/>
    <x v="10"/>
    <x v="1"/>
    <x v="1"/>
    <x v="17"/>
    <s v="4-4VirtSvr"/>
    <x v="2"/>
    <x v="2"/>
    <n v="8916600"/>
  </r>
  <r>
    <s v="KL4255WAED8"/>
    <x v="190"/>
    <x v="6"/>
    <x v="24"/>
    <x v="24"/>
    <x v="10"/>
    <x v="1"/>
    <x v="1"/>
    <x v="11"/>
    <s v="5-9VirtSvr"/>
    <x v="2"/>
    <x v="2"/>
    <n v="8916600"/>
  </r>
  <r>
    <s v="KL4255WAKD8"/>
    <x v="190"/>
    <x v="6"/>
    <x v="24"/>
    <x v="24"/>
    <x v="10"/>
    <x v="1"/>
    <x v="1"/>
    <x v="0"/>
    <s v="10-14VirtSvr"/>
    <x v="2"/>
    <x v="2"/>
    <n v="8916600"/>
  </r>
  <r>
    <s v="KL4255WAMD8"/>
    <x v="190"/>
    <x v="6"/>
    <x v="24"/>
    <x v="24"/>
    <x v="10"/>
    <x v="1"/>
    <x v="1"/>
    <x v="12"/>
    <s v="15-19VirtSvr"/>
    <x v="2"/>
    <x v="2"/>
    <n v="8916600"/>
  </r>
  <r>
    <s v="KL4255WAND8"/>
    <x v="190"/>
    <x v="6"/>
    <x v="24"/>
    <x v="24"/>
    <x v="10"/>
    <x v="1"/>
    <x v="1"/>
    <x v="13"/>
    <s v="20-24VirtSvr"/>
    <x v="2"/>
    <x v="2"/>
    <n v="8916600"/>
  </r>
  <r>
    <s v="KL4255WAPD8"/>
    <x v="190"/>
    <x v="6"/>
    <x v="24"/>
    <x v="24"/>
    <x v="10"/>
    <x v="1"/>
    <x v="1"/>
    <x v="10"/>
    <s v="25-49VirtSvr"/>
    <x v="2"/>
    <x v="2"/>
    <n v="8916600"/>
  </r>
  <r>
    <s v="KL4255WAQD8"/>
    <x v="190"/>
    <x v="6"/>
    <x v="24"/>
    <x v="24"/>
    <x v="10"/>
    <x v="1"/>
    <x v="1"/>
    <x v="9"/>
    <s v="50-99VirtSvr"/>
    <x v="2"/>
    <x v="2"/>
    <n v="8916600"/>
  </r>
  <r>
    <s v="KL4255WARX9"/>
    <x v="192"/>
    <x v="6"/>
    <x v="24"/>
    <x v="24"/>
    <x v="10"/>
    <x v="1"/>
    <x v="1"/>
    <x v="7"/>
    <s v="100-149VirtSvr"/>
    <x v="1"/>
    <x v="5"/>
    <n v="8962800"/>
  </r>
  <r>
    <s v="KL4255WASX9"/>
    <x v="192"/>
    <x v="6"/>
    <x v="24"/>
    <x v="24"/>
    <x v="10"/>
    <x v="1"/>
    <x v="1"/>
    <x v="8"/>
    <s v="150-249VirtSvr"/>
    <x v="1"/>
    <x v="5"/>
    <n v="8962800"/>
  </r>
  <r>
    <s v="KL4255WATX9"/>
    <x v="192"/>
    <x v="6"/>
    <x v="24"/>
    <x v="24"/>
    <x v="10"/>
    <x v="1"/>
    <x v="1"/>
    <x v="6"/>
    <s v="250-499VirtSvr"/>
    <x v="1"/>
    <x v="5"/>
    <n v="8962800"/>
  </r>
  <r>
    <s v="KL4255WAUX9"/>
    <x v="192"/>
    <x v="6"/>
    <x v="24"/>
    <x v="24"/>
    <x v="10"/>
    <x v="1"/>
    <x v="1"/>
    <x v="5"/>
    <s v="500-999VirtSvr"/>
    <x v="1"/>
    <x v="5"/>
    <n v="8962800"/>
  </r>
  <r>
    <s v="KL4255WAAR9"/>
    <x v="191"/>
    <x v="6"/>
    <x v="24"/>
    <x v="24"/>
    <x v="10"/>
    <x v="1"/>
    <x v="1"/>
    <x v="14"/>
    <s v="1-1VirtSvr"/>
    <x v="1"/>
    <x v="4"/>
    <n v="9147600"/>
  </r>
  <r>
    <s v="KL4255WABR9"/>
    <x v="191"/>
    <x v="6"/>
    <x v="24"/>
    <x v="24"/>
    <x v="10"/>
    <x v="1"/>
    <x v="1"/>
    <x v="15"/>
    <s v="2-2VirtSvr"/>
    <x v="1"/>
    <x v="4"/>
    <n v="9147600"/>
  </r>
  <r>
    <s v="KL4255WACR9"/>
    <x v="191"/>
    <x v="6"/>
    <x v="24"/>
    <x v="24"/>
    <x v="10"/>
    <x v="1"/>
    <x v="1"/>
    <x v="16"/>
    <s v="3-3VirtSvr"/>
    <x v="1"/>
    <x v="4"/>
    <n v="9147600"/>
  </r>
  <r>
    <s v="KL4255WADR9"/>
    <x v="191"/>
    <x v="6"/>
    <x v="24"/>
    <x v="24"/>
    <x v="10"/>
    <x v="1"/>
    <x v="1"/>
    <x v="17"/>
    <s v="4-4VirtSvr"/>
    <x v="1"/>
    <x v="4"/>
    <n v="9147600"/>
  </r>
  <r>
    <s v="KL4255WAER9"/>
    <x v="191"/>
    <x v="6"/>
    <x v="24"/>
    <x v="24"/>
    <x v="10"/>
    <x v="1"/>
    <x v="1"/>
    <x v="11"/>
    <s v="5-9VirtSvr"/>
    <x v="1"/>
    <x v="4"/>
    <n v="9147600"/>
  </r>
  <r>
    <s v="KL4255WAKR9"/>
    <x v="191"/>
    <x v="6"/>
    <x v="24"/>
    <x v="24"/>
    <x v="10"/>
    <x v="1"/>
    <x v="1"/>
    <x v="0"/>
    <s v="10-14VirtSvr"/>
    <x v="1"/>
    <x v="4"/>
    <n v="9147600"/>
  </r>
  <r>
    <s v="KL4255WAMR9"/>
    <x v="191"/>
    <x v="6"/>
    <x v="24"/>
    <x v="24"/>
    <x v="10"/>
    <x v="1"/>
    <x v="1"/>
    <x v="12"/>
    <s v="15-19VirtSvr"/>
    <x v="1"/>
    <x v="4"/>
    <n v="9147600"/>
  </r>
  <r>
    <s v="KL4255WANR9"/>
    <x v="191"/>
    <x v="6"/>
    <x v="24"/>
    <x v="24"/>
    <x v="10"/>
    <x v="1"/>
    <x v="1"/>
    <x v="13"/>
    <s v="20-24VirtSvr"/>
    <x v="1"/>
    <x v="4"/>
    <n v="9147600"/>
  </r>
  <r>
    <s v="KL4255WAPR9"/>
    <x v="191"/>
    <x v="6"/>
    <x v="24"/>
    <x v="24"/>
    <x v="10"/>
    <x v="1"/>
    <x v="1"/>
    <x v="10"/>
    <s v="25-49VirtSvr"/>
    <x v="1"/>
    <x v="4"/>
    <n v="9147600"/>
  </r>
  <r>
    <s v="KL4255WAQR9"/>
    <x v="191"/>
    <x v="6"/>
    <x v="24"/>
    <x v="24"/>
    <x v="10"/>
    <x v="1"/>
    <x v="1"/>
    <x v="9"/>
    <s v="50-99VirtSvr"/>
    <x v="1"/>
    <x v="4"/>
    <n v="9147600"/>
  </r>
  <r>
    <s v="KL4255WART8"/>
    <x v="193"/>
    <x v="6"/>
    <x v="24"/>
    <x v="24"/>
    <x v="10"/>
    <x v="1"/>
    <x v="1"/>
    <x v="7"/>
    <s v="100-149VirtSvr"/>
    <x v="2"/>
    <x v="3"/>
    <n v="9424800"/>
  </r>
  <r>
    <s v="KL4255WAST8"/>
    <x v="193"/>
    <x v="6"/>
    <x v="24"/>
    <x v="24"/>
    <x v="10"/>
    <x v="1"/>
    <x v="1"/>
    <x v="8"/>
    <s v="150-249VirtSvr"/>
    <x v="2"/>
    <x v="3"/>
    <n v="9424800"/>
  </r>
  <r>
    <s v="KL4255WATT8"/>
    <x v="193"/>
    <x v="6"/>
    <x v="24"/>
    <x v="24"/>
    <x v="10"/>
    <x v="1"/>
    <x v="1"/>
    <x v="6"/>
    <s v="250-499VirtSvr"/>
    <x v="2"/>
    <x v="3"/>
    <n v="9424800"/>
  </r>
  <r>
    <s v="KL4255WAUT8"/>
    <x v="193"/>
    <x v="6"/>
    <x v="24"/>
    <x v="24"/>
    <x v="10"/>
    <x v="1"/>
    <x v="1"/>
    <x v="5"/>
    <s v="500-999VirtSvr"/>
    <x v="2"/>
    <x v="3"/>
    <n v="9424800"/>
  </r>
  <r>
    <s v="KL4255WAAX9"/>
    <x v="192"/>
    <x v="6"/>
    <x v="24"/>
    <x v="24"/>
    <x v="10"/>
    <x v="1"/>
    <x v="1"/>
    <x v="14"/>
    <s v="1-1VirtSvr"/>
    <x v="1"/>
    <x v="5"/>
    <n v="10464300"/>
  </r>
  <r>
    <s v="KL4255WABX9"/>
    <x v="192"/>
    <x v="6"/>
    <x v="24"/>
    <x v="24"/>
    <x v="10"/>
    <x v="1"/>
    <x v="1"/>
    <x v="15"/>
    <s v="2-2VirtSvr"/>
    <x v="1"/>
    <x v="5"/>
    <n v="10464300"/>
  </r>
  <r>
    <s v="KL4255WACX9"/>
    <x v="192"/>
    <x v="6"/>
    <x v="24"/>
    <x v="24"/>
    <x v="10"/>
    <x v="1"/>
    <x v="1"/>
    <x v="16"/>
    <s v="3-3VirtSvr"/>
    <x v="1"/>
    <x v="5"/>
    <n v="10464300"/>
  </r>
  <r>
    <s v="KL4255WADX9"/>
    <x v="192"/>
    <x v="6"/>
    <x v="24"/>
    <x v="24"/>
    <x v="10"/>
    <x v="1"/>
    <x v="1"/>
    <x v="17"/>
    <s v="4-4VirtSvr"/>
    <x v="1"/>
    <x v="5"/>
    <n v="10464300"/>
  </r>
  <r>
    <s v="KL4255WAEX9"/>
    <x v="192"/>
    <x v="6"/>
    <x v="24"/>
    <x v="24"/>
    <x v="10"/>
    <x v="1"/>
    <x v="1"/>
    <x v="11"/>
    <s v="5-9VirtSvr"/>
    <x v="1"/>
    <x v="5"/>
    <n v="10464300"/>
  </r>
  <r>
    <s v="KL4255WAKX9"/>
    <x v="192"/>
    <x v="6"/>
    <x v="24"/>
    <x v="24"/>
    <x v="10"/>
    <x v="1"/>
    <x v="1"/>
    <x v="0"/>
    <s v="10-14VirtSvr"/>
    <x v="1"/>
    <x v="5"/>
    <n v="10464300"/>
  </r>
  <r>
    <s v="KL4255WAMX9"/>
    <x v="192"/>
    <x v="6"/>
    <x v="24"/>
    <x v="24"/>
    <x v="10"/>
    <x v="1"/>
    <x v="1"/>
    <x v="12"/>
    <s v="15-19VirtSvr"/>
    <x v="1"/>
    <x v="5"/>
    <n v="10464300"/>
  </r>
  <r>
    <s v="KL4255WANX9"/>
    <x v="192"/>
    <x v="6"/>
    <x v="24"/>
    <x v="24"/>
    <x v="10"/>
    <x v="1"/>
    <x v="1"/>
    <x v="13"/>
    <s v="20-24VirtSvr"/>
    <x v="1"/>
    <x v="5"/>
    <n v="10464300"/>
  </r>
  <r>
    <s v="KL4255WAPX9"/>
    <x v="192"/>
    <x v="6"/>
    <x v="24"/>
    <x v="24"/>
    <x v="10"/>
    <x v="1"/>
    <x v="1"/>
    <x v="10"/>
    <s v="25-49VirtSvr"/>
    <x v="1"/>
    <x v="5"/>
    <n v="10464300"/>
  </r>
  <r>
    <s v="KL4255WAQX9"/>
    <x v="192"/>
    <x v="6"/>
    <x v="24"/>
    <x v="24"/>
    <x v="10"/>
    <x v="1"/>
    <x v="1"/>
    <x v="9"/>
    <s v="50-99VirtSvr"/>
    <x v="1"/>
    <x v="5"/>
    <n v="10464300"/>
  </r>
  <r>
    <s v="KL4255WAAT8"/>
    <x v="193"/>
    <x v="6"/>
    <x v="24"/>
    <x v="24"/>
    <x v="10"/>
    <x v="1"/>
    <x v="1"/>
    <x v="14"/>
    <s v="1-1VirtSvr"/>
    <x v="2"/>
    <x v="3"/>
    <n v="10995600"/>
  </r>
  <r>
    <s v="KL4255WABT8"/>
    <x v="193"/>
    <x v="6"/>
    <x v="24"/>
    <x v="24"/>
    <x v="10"/>
    <x v="1"/>
    <x v="1"/>
    <x v="15"/>
    <s v="2-2VirtSvr"/>
    <x v="2"/>
    <x v="3"/>
    <n v="10995600"/>
  </r>
  <r>
    <s v="KL4255WACT8"/>
    <x v="193"/>
    <x v="6"/>
    <x v="24"/>
    <x v="24"/>
    <x v="10"/>
    <x v="1"/>
    <x v="1"/>
    <x v="16"/>
    <s v="3-3VirtSvr"/>
    <x v="2"/>
    <x v="3"/>
    <n v="10995600"/>
  </r>
  <r>
    <s v="KL4255WADT8"/>
    <x v="193"/>
    <x v="6"/>
    <x v="24"/>
    <x v="24"/>
    <x v="10"/>
    <x v="1"/>
    <x v="1"/>
    <x v="17"/>
    <s v="4-4VirtSvr"/>
    <x v="2"/>
    <x v="3"/>
    <n v="10995600"/>
  </r>
  <r>
    <s v="KL4255WAET8"/>
    <x v="193"/>
    <x v="6"/>
    <x v="24"/>
    <x v="24"/>
    <x v="10"/>
    <x v="1"/>
    <x v="1"/>
    <x v="11"/>
    <s v="5-9VirtSvr"/>
    <x v="2"/>
    <x v="3"/>
    <n v="10995600"/>
  </r>
  <r>
    <s v="KL4255WAKT8"/>
    <x v="193"/>
    <x v="6"/>
    <x v="24"/>
    <x v="24"/>
    <x v="10"/>
    <x v="1"/>
    <x v="1"/>
    <x v="0"/>
    <s v="10-14VirtSvr"/>
    <x v="2"/>
    <x v="3"/>
    <n v="10995600"/>
  </r>
  <r>
    <s v="KL4255WAMT8"/>
    <x v="193"/>
    <x v="6"/>
    <x v="24"/>
    <x v="24"/>
    <x v="10"/>
    <x v="1"/>
    <x v="1"/>
    <x v="12"/>
    <s v="15-19VirtSvr"/>
    <x v="2"/>
    <x v="3"/>
    <n v="10995600"/>
  </r>
  <r>
    <s v="KL4255WANT8"/>
    <x v="193"/>
    <x v="6"/>
    <x v="24"/>
    <x v="24"/>
    <x v="10"/>
    <x v="1"/>
    <x v="1"/>
    <x v="13"/>
    <s v="20-24VirtSvr"/>
    <x v="2"/>
    <x v="3"/>
    <n v="10995600"/>
  </r>
  <r>
    <s v="KL4255WAPT8"/>
    <x v="193"/>
    <x v="6"/>
    <x v="24"/>
    <x v="24"/>
    <x v="10"/>
    <x v="1"/>
    <x v="1"/>
    <x v="10"/>
    <s v="25-49VirtSvr"/>
    <x v="2"/>
    <x v="3"/>
    <n v="10995600"/>
  </r>
  <r>
    <s v="KL4255WAQT8"/>
    <x v="193"/>
    <x v="6"/>
    <x v="24"/>
    <x v="24"/>
    <x v="10"/>
    <x v="1"/>
    <x v="1"/>
    <x v="9"/>
    <s v="50-99VirtSvr"/>
    <x v="2"/>
    <x v="3"/>
    <n v="10995600"/>
  </r>
  <r>
    <s v="KL4255WAVR8"/>
    <x v="194"/>
    <x v="6"/>
    <x v="24"/>
    <x v="24"/>
    <x v="10"/>
    <x v="1"/>
    <x v="1"/>
    <x v="4"/>
    <s v="1000-1499VirtSvr"/>
    <x v="2"/>
    <x v="4"/>
    <n v="11896500"/>
  </r>
  <r>
    <s v="KL4255WAWR8"/>
    <x v="194"/>
    <x v="6"/>
    <x v="24"/>
    <x v="24"/>
    <x v="10"/>
    <x v="1"/>
    <x v="1"/>
    <x v="3"/>
    <s v="1500-2499VirtSvr"/>
    <x v="2"/>
    <x v="4"/>
    <n v="11896500"/>
  </r>
  <r>
    <s v="KL4255WAXR8"/>
    <x v="194"/>
    <x v="6"/>
    <x v="24"/>
    <x v="24"/>
    <x v="10"/>
    <x v="1"/>
    <x v="1"/>
    <x v="2"/>
    <s v="2500-4999VirtSvr"/>
    <x v="2"/>
    <x v="4"/>
    <n v="11896500"/>
  </r>
  <r>
    <s v="KL4255WAYR8"/>
    <x v="194"/>
    <x v="6"/>
    <x v="24"/>
    <x v="24"/>
    <x v="10"/>
    <x v="1"/>
    <x v="1"/>
    <x v="1"/>
    <s v="5000VirtSvr"/>
    <x v="2"/>
    <x v="4"/>
    <n v="11896500"/>
  </r>
  <r>
    <s v="KL4255WAVX8"/>
    <x v="195"/>
    <x v="6"/>
    <x v="24"/>
    <x v="24"/>
    <x v="10"/>
    <x v="1"/>
    <x v="1"/>
    <x v="4"/>
    <s v="1000-1499VirtSvr"/>
    <x v="2"/>
    <x v="5"/>
    <n v="13605900"/>
  </r>
  <r>
    <s v="KL4255WAWX8"/>
    <x v="195"/>
    <x v="6"/>
    <x v="24"/>
    <x v="24"/>
    <x v="10"/>
    <x v="1"/>
    <x v="1"/>
    <x v="3"/>
    <s v="1500-2499VirtSvr"/>
    <x v="2"/>
    <x v="5"/>
    <n v="13605900"/>
  </r>
  <r>
    <s v="KL4255WAXX8"/>
    <x v="195"/>
    <x v="6"/>
    <x v="24"/>
    <x v="24"/>
    <x v="10"/>
    <x v="1"/>
    <x v="1"/>
    <x v="2"/>
    <s v="2500-4999VirtSvr"/>
    <x v="2"/>
    <x v="5"/>
    <n v="13605900"/>
  </r>
  <r>
    <s v="KL4255WAYX8"/>
    <x v="195"/>
    <x v="6"/>
    <x v="24"/>
    <x v="24"/>
    <x v="10"/>
    <x v="1"/>
    <x v="1"/>
    <x v="1"/>
    <s v="5000VirtSvr"/>
    <x v="2"/>
    <x v="5"/>
    <n v="13605900"/>
  </r>
  <r>
    <s v="KL4255WARR8"/>
    <x v="194"/>
    <x v="6"/>
    <x v="24"/>
    <x v="24"/>
    <x v="10"/>
    <x v="1"/>
    <x v="1"/>
    <x v="7"/>
    <s v="100-149VirtSvr"/>
    <x v="2"/>
    <x v="4"/>
    <n v="14252700"/>
  </r>
  <r>
    <s v="KL4255WASR8"/>
    <x v="194"/>
    <x v="6"/>
    <x v="24"/>
    <x v="24"/>
    <x v="10"/>
    <x v="1"/>
    <x v="1"/>
    <x v="8"/>
    <s v="150-249VirtSvr"/>
    <x v="2"/>
    <x v="4"/>
    <n v="14252700"/>
  </r>
  <r>
    <s v="KL4255WATR8"/>
    <x v="194"/>
    <x v="6"/>
    <x v="24"/>
    <x v="24"/>
    <x v="10"/>
    <x v="1"/>
    <x v="1"/>
    <x v="6"/>
    <s v="250-499VirtSvr"/>
    <x v="2"/>
    <x v="4"/>
    <n v="14252700"/>
  </r>
  <r>
    <s v="KL4255WAUR8"/>
    <x v="194"/>
    <x v="6"/>
    <x v="24"/>
    <x v="24"/>
    <x v="10"/>
    <x v="1"/>
    <x v="1"/>
    <x v="5"/>
    <s v="500-999VirtSvr"/>
    <x v="2"/>
    <x v="4"/>
    <n v="14252700"/>
  </r>
  <r>
    <s v="KL4255WARX8"/>
    <x v="195"/>
    <x v="6"/>
    <x v="24"/>
    <x v="24"/>
    <x v="10"/>
    <x v="1"/>
    <x v="1"/>
    <x v="7"/>
    <s v="100-149VirtSvr"/>
    <x v="2"/>
    <x v="5"/>
    <n v="16285500"/>
  </r>
  <r>
    <s v="KL4255WASX8"/>
    <x v="195"/>
    <x v="6"/>
    <x v="24"/>
    <x v="24"/>
    <x v="10"/>
    <x v="1"/>
    <x v="1"/>
    <x v="8"/>
    <s v="150-249VirtSvr"/>
    <x v="2"/>
    <x v="5"/>
    <n v="16285500"/>
  </r>
  <r>
    <s v="KL4255WATX8"/>
    <x v="195"/>
    <x v="6"/>
    <x v="24"/>
    <x v="24"/>
    <x v="10"/>
    <x v="1"/>
    <x v="1"/>
    <x v="6"/>
    <s v="250-499VirtSvr"/>
    <x v="2"/>
    <x v="5"/>
    <n v="16285500"/>
  </r>
  <r>
    <s v="KL4255WAUX8"/>
    <x v="195"/>
    <x v="6"/>
    <x v="24"/>
    <x v="24"/>
    <x v="10"/>
    <x v="1"/>
    <x v="1"/>
    <x v="5"/>
    <s v="500-999VirtSvr"/>
    <x v="2"/>
    <x v="5"/>
    <n v="16285500"/>
  </r>
  <r>
    <s v="KL4255WAAR8"/>
    <x v="194"/>
    <x v="6"/>
    <x v="24"/>
    <x v="24"/>
    <x v="10"/>
    <x v="1"/>
    <x v="1"/>
    <x v="14"/>
    <s v="1-1VirtSvr"/>
    <x v="2"/>
    <x v="4"/>
    <n v="16632000"/>
  </r>
  <r>
    <s v="KL4255WABR8"/>
    <x v="194"/>
    <x v="6"/>
    <x v="24"/>
    <x v="24"/>
    <x v="10"/>
    <x v="1"/>
    <x v="1"/>
    <x v="15"/>
    <s v="2-2VirtSvr"/>
    <x v="2"/>
    <x v="4"/>
    <n v="16632000"/>
  </r>
  <r>
    <s v="KL4255WACR8"/>
    <x v="194"/>
    <x v="6"/>
    <x v="24"/>
    <x v="24"/>
    <x v="10"/>
    <x v="1"/>
    <x v="1"/>
    <x v="16"/>
    <s v="3-3VirtSvr"/>
    <x v="2"/>
    <x v="4"/>
    <n v="16632000"/>
  </r>
  <r>
    <s v="KL4255WADR8"/>
    <x v="194"/>
    <x v="6"/>
    <x v="24"/>
    <x v="24"/>
    <x v="10"/>
    <x v="1"/>
    <x v="1"/>
    <x v="17"/>
    <s v="4-4VirtSvr"/>
    <x v="2"/>
    <x v="4"/>
    <n v="16632000"/>
  </r>
  <r>
    <s v="KL4255WAER8"/>
    <x v="194"/>
    <x v="6"/>
    <x v="24"/>
    <x v="24"/>
    <x v="10"/>
    <x v="1"/>
    <x v="1"/>
    <x v="11"/>
    <s v="5-9VirtSvr"/>
    <x v="2"/>
    <x v="4"/>
    <n v="16632000"/>
  </r>
  <r>
    <s v="KL4255WAKR8"/>
    <x v="194"/>
    <x v="6"/>
    <x v="24"/>
    <x v="24"/>
    <x v="10"/>
    <x v="1"/>
    <x v="1"/>
    <x v="0"/>
    <s v="10-14VirtSvr"/>
    <x v="2"/>
    <x v="4"/>
    <n v="16632000"/>
  </r>
  <r>
    <s v="KL4255WAMR8"/>
    <x v="194"/>
    <x v="6"/>
    <x v="24"/>
    <x v="24"/>
    <x v="10"/>
    <x v="1"/>
    <x v="1"/>
    <x v="12"/>
    <s v="15-19VirtSvr"/>
    <x v="2"/>
    <x v="4"/>
    <n v="16632000"/>
  </r>
  <r>
    <s v="KL4255WANR8"/>
    <x v="194"/>
    <x v="6"/>
    <x v="24"/>
    <x v="24"/>
    <x v="10"/>
    <x v="1"/>
    <x v="1"/>
    <x v="13"/>
    <s v="20-24VirtSvr"/>
    <x v="2"/>
    <x v="4"/>
    <n v="16632000"/>
  </r>
  <r>
    <s v="KL4255WAPR8"/>
    <x v="194"/>
    <x v="6"/>
    <x v="24"/>
    <x v="24"/>
    <x v="10"/>
    <x v="1"/>
    <x v="1"/>
    <x v="10"/>
    <s v="25-49VirtSvr"/>
    <x v="2"/>
    <x v="4"/>
    <n v="16632000"/>
  </r>
  <r>
    <s v="KL4255WAQR8"/>
    <x v="194"/>
    <x v="6"/>
    <x v="24"/>
    <x v="24"/>
    <x v="10"/>
    <x v="1"/>
    <x v="1"/>
    <x v="9"/>
    <s v="50-99VirtSvr"/>
    <x v="2"/>
    <x v="4"/>
    <n v="16632000"/>
  </r>
  <r>
    <s v="KL4255WAAX8"/>
    <x v="195"/>
    <x v="6"/>
    <x v="24"/>
    <x v="24"/>
    <x v="10"/>
    <x v="1"/>
    <x v="1"/>
    <x v="14"/>
    <s v="1-1VirtSvr"/>
    <x v="2"/>
    <x v="5"/>
    <n v="19011300"/>
  </r>
  <r>
    <s v="KL4255WABX8"/>
    <x v="195"/>
    <x v="6"/>
    <x v="24"/>
    <x v="24"/>
    <x v="10"/>
    <x v="1"/>
    <x v="1"/>
    <x v="15"/>
    <s v="2-2VirtSvr"/>
    <x v="2"/>
    <x v="5"/>
    <n v="19011300"/>
  </r>
  <r>
    <s v="KL4255WACX8"/>
    <x v="195"/>
    <x v="6"/>
    <x v="24"/>
    <x v="24"/>
    <x v="10"/>
    <x v="1"/>
    <x v="1"/>
    <x v="16"/>
    <s v="3-3VirtSvr"/>
    <x v="2"/>
    <x v="5"/>
    <n v="19011300"/>
  </r>
  <r>
    <s v="KL4255WADX8"/>
    <x v="195"/>
    <x v="6"/>
    <x v="24"/>
    <x v="24"/>
    <x v="10"/>
    <x v="1"/>
    <x v="1"/>
    <x v="17"/>
    <s v="4-4VirtSvr"/>
    <x v="2"/>
    <x v="5"/>
    <n v="19011300"/>
  </r>
  <r>
    <s v="KL4255WAEX8"/>
    <x v="195"/>
    <x v="6"/>
    <x v="24"/>
    <x v="24"/>
    <x v="10"/>
    <x v="1"/>
    <x v="1"/>
    <x v="11"/>
    <s v="5-9VirtSvr"/>
    <x v="2"/>
    <x v="5"/>
    <n v="19011300"/>
  </r>
  <r>
    <s v="KL4255WAKX8"/>
    <x v="195"/>
    <x v="6"/>
    <x v="24"/>
    <x v="24"/>
    <x v="10"/>
    <x v="1"/>
    <x v="1"/>
    <x v="0"/>
    <s v="10-14VirtSvr"/>
    <x v="2"/>
    <x v="5"/>
    <n v="19011300"/>
  </r>
  <r>
    <s v="KL4255WAMX8"/>
    <x v="195"/>
    <x v="6"/>
    <x v="24"/>
    <x v="24"/>
    <x v="10"/>
    <x v="1"/>
    <x v="1"/>
    <x v="12"/>
    <s v="15-19VirtSvr"/>
    <x v="2"/>
    <x v="5"/>
    <n v="19011300"/>
  </r>
  <r>
    <s v="KL4255WANX8"/>
    <x v="195"/>
    <x v="6"/>
    <x v="24"/>
    <x v="24"/>
    <x v="10"/>
    <x v="1"/>
    <x v="1"/>
    <x v="13"/>
    <s v="20-24VirtSvr"/>
    <x v="2"/>
    <x v="5"/>
    <n v="19011300"/>
  </r>
  <r>
    <s v="KL4255WAPX8"/>
    <x v="195"/>
    <x v="6"/>
    <x v="24"/>
    <x v="24"/>
    <x v="10"/>
    <x v="1"/>
    <x v="1"/>
    <x v="10"/>
    <s v="25-49VirtSvr"/>
    <x v="2"/>
    <x v="5"/>
    <n v="19011300"/>
  </r>
  <r>
    <s v="KL4255WAQX8"/>
    <x v="195"/>
    <x v="6"/>
    <x v="24"/>
    <x v="24"/>
    <x v="10"/>
    <x v="1"/>
    <x v="1"/>
    <x v="9"/>
    <s v="50-99VirtSvr"/>
    <x v="2"/>
    <x v="5"/>
    <n v="19011300"/>
  </r>
  <r>
    <s v="KL4554WARF9"/>
    <x v="196"/>
    <x v="6"/>
    <x v="25"/>
    <x v="25"/>
    <x v="11"/>
    <x v="1"/>
    <x v="1"/>
    <x v="7"/>
    <s v="100-149CPU"/>
    <x v="1"/>
    <x v="1"/>
    <n v="18687900"/>
  </r>
  <r>
    <s v="KL4554WASF9"/>
    <x v="196"/>
    <x v="6"/>
    <x v="25"/>
    <x v="25"/>
    <x v="11"/>
    <x v="1"/>
    <x v="1"/>
    <x v="8"/>
    <s v="150-249CPU"/>
    <x v="1"/>
    <x v="1"/>
    <n v="18687900"/>
  </r>
  <r>
    <s v="KL4554WATF9"/>
    <x v="196"/>
    <x v="6"/>
    <x v="25"/>
    <x v="25"/>
    <x v="11"/>
    <x v="1"/>
    <x v="1"/>
    <x v="6"/>
    <s v="250-499CPU"/>
    <x v="1"/>
    <x v="1"/>
    <n v="18687900"/>
  </r>
  <r>
    <s v="KL4554WAUF9"/>
    <x v="196"/>
    <x v="6"/>
    <x v="25"/>
    <x v="25"/>
    <x v="11"/>
    <x v="1"/>
    <x v="1"/>
    <x v="5"/>
    <s v="500-999CPU"/>
    <x v="1"/>
    <x v="1"/>
    <n v="18687900"/>
  </r>
  <r>
    <s v="KL4554WAVF9"/>
    <x v="196"/>
    <x v="6"/>
    <x v="25"/>
    <x v="25"/>
    <x v="11"/>
    <x v="1"/>
    <x v="1"/>
    <x v="4"/>
    <s v="1000-1499CPU"/>
    <x v="1"/>
    <x v="1"/>
    <n v="18687900"/>
  </r>
  <r>
    <s v="KL4554WAWF9"/>
    <x v="196"/>
    <x v="6"/>
    <x v="25"/>
    <x v="25"/>
    <x v="11"/>
    <x v="1"/>
    <x v="1"/>
    <x v="3"/>
    <s v="1500-2499CPU"/>
    <x v="1"/>
    <x v="1"/>
    <n v="18687900"/>
  </r>
  <r>
    <s v="KL4554WAXF9"/>
    <x v="196"/>
    <x v="6"/>
    <x v="25"/>
    <x v="25"/>
    <x v="11"/>
    <x v="1"/>
    <x v="1"/>
    <x v="2"/>
    <s v="2500-4999CPU"/>
    <x v="1"/>
    <x v="1"/>
    <n v="18687900"/>
  </r>
  <r>
    <s v="KL4554WAYF9"/>
    <x v="196"/>
    <x v="6"/>
    <x v="25"/>
    <x v="25"/>
    <x v="11"/>
    <x v="1"/>
    <x v="1"/>
    <x v="1"/>
    <s v="5000+CPU"/>
    <x v="1"/>
    <x v="1"/>
    <n v="18687900"/>
  </r>
  <r>
    <s v="KL4554WAKF9"/>
    <x v="196"/>
    <x v="6"/>
    <x v="25"/>
    <x v="25"/>
    <x v="11"/>
    <x v="1"/>
    <x v="1"/>
    <x v="0"/>
    <s v="10-14CPU"/>
    <x v="1"/>
    <x v="1"/>
    <n v="22176000"/>
  </r>
  <r>
    <s v="KL4554WAMF9"/>
    <x v="196"/>
    <x v="6"/>
    <x v="25"/>
    <x v="25"/>
    <x v="11"/>
    <x v="1"/>
    <x v="1"/>
    <x v="12"/>
    <s v="15-19CPU"/>
    <x v="1"/>
    <x v="1"/>
    <n v="22176000"/>
  </r>
  <r>
    <s v="KL4554WANF9"/>
    <x v="196"/>
    <x v="6"/>
    <x v="25"/>
    <x v="25"/>
    <x v="11"/>
    <x v="1"/>
    <x v="1"/>
    <x v="13"/>
    <s v="20-24CPU"/>
    <x v="1"/>
    <x v="1"/>
    <n v="22176000"/>
  </r>
  <r>
    <s v="KL4554WAPF9"/>
    <x v="196"/>
    <x v="6"/>
    <x v="25"/>
    <x v="25"/>
    <x v="11"/>
    <x v="1"/>
    <x v="1"/>
    <x v="10"/>
    <s v="25-49CPU"/>
    <x v="1"/>
    <x v="1"/>
    <n v="22176000"/>
  </r>
  <r>
    <s v="KL4554WAQF9"/>
    <x v="196"/>
    <x v="6"/>
    <x v="25"/>
    <x v="25"/>
    <x v="11"/>
    <x v="1"/>
    <x v="1"/>
    <x v="9"/>
    <s v="50-99CPU"/>
    <x v="1"/>
    <x v="1"/>
    <n v="22176000"/>
  </r>
  <r>
    <s v="KL4554WAAF9"/>
    <x v="196"/>
    <x v="6"/>
    <x v="25"/>
    <x v="25"/>
    <x v="11"/>
    <x v="1"/>
    <x v="1"/>
    <x v="14"/>
    <s v="1-1CPU"/>
    <x v="1"/>
    <x v="1"/>
    <n v="25687200"/>
  </r>
  <r>
    <s v="KL4554WABF9"/>
    <x v="196"/>
    <x v="6"/>
    <x v="25"/>
    <x v="25"/>
    <x v="11"/>
    <x v="1"/>
    <x v="1"/>
    <x v="15"/>
    <s v="2-2CPU"/>
    <x v="1"/>
    <x v="1"/>
    <n v="25687200"/>
  </r>
  <r>
    <s v="KL4554WACF9"/>
    <x v="196"/>
    <x v="6"/>
    <x v="25"/>
    <x v="25"/>
    <x v="11"/>
    <x v="1"/>
    <x v="1"/>
    <x v="16"/>
    <s v="3-3CPU"/>
    <x v="1"/>
    <x v="1"/>
    <n v="25687200"/>
  </r>
  <r>
    <s v="KL4554WADF9"/>
    <x v="196"/>
    <x v="6"/>
    <x v="25"/>
    <x v="25"/>
    <x v="11"/>
    <x v="1"/>
    <x v="1"/>
    <x v="17"/>
    <s v="4-4CPU"/>
    <x v="1"/>
    <x v="1"/>
    <n v="25687200"/>
  </r>
  <r>
    <s v="KL4554WAEF9"/>
    <x v="196"/>
    <x v="6"/>
    <x v="25"/>
    <x v="25"/>
    <x v="11"/>
    <x v="1"/>
    <x v="1"/>
    <x v="11"/>
    <s v="5-9CPU"/>
    <x v="1"/>
    <x v="1"/>
    <n v="25687200"/>
  </r>
  <r>
    <s v="KL4554WARD9"/>
    <x v="197"/>
    <x v="6"/>
    <x v="25"/>
    <x v="25"/>
    <x v="11"/>
    <x v="1"/>
    <x v="1"/>
    <x v="7"/>
    <s v="100-149CPU"/>
    <x v="1"/>
    <x v="2"/>
    <n v="28851900"/>
  </r>
  <r>
    <s v="KL4554WASD9"/>
    <x v="197"/>
    <x v="6"/>
    <x v="25"/>
    <x v="25"/>
    <x v="11"/>
    <x v="1"/>
    <x v="1"/>
    <x v="8"/>
    <s v="150-249CPU"/>
    <x v="1"/>
    <x v="2"/>
    <n v="28851900"/>
  </r>
  <r>
    <s v="KL4554WATD9"/>
    <x v="197"/>
    <x v="6"/>
    <x v="25"/>
    <x v="25"/>
    <x v="11"/>
    <x v="1"/>
    <x v="1"/>
    <x v="6"/>
    <s v="250-499CPU"/>
    <x v="1"/>
    <x v="2"/>
    <n v="28851900"/>
  </r>
  <r>
    <s v="KL4554WAUD9"/>
    <x v="197"/>
    <x v="6"/>
    <x v="25"/>
    <x v="25"/>
    <x v="11"/>
    <x v="1"/>
    <x v="1"/>
    <x v="5"/>
    <s v="500-999CPU"/>
    <x v="1"/>
    <x v="2"/>
    <n v="28851900"/>
  </r>
  <r>
    <s v="KL4554WAVD9"/>
    <x v="197"/>
    <x v="6"/>
    <x v="25"/>
    <x v="25"/>
    <x v="11"/>
    <x v="1"/>
    <x v="1"/>
    <x v="4"/>
    <s v="1000-1499CPU"/>
    <x v="1"/>
    <x v="2"/>
    <n v="28851900"/>
  </r>
  <r>
    <s v="KL4554WAWD9"/>
    <x v="197"/>
    <x v="6"/>
    <x v="25"/>
    <x v="25"/>
    <x v="11"/>
    <x v="1"/>
    <x v="1"/>
    <x v="3"/>
    <s v="1500-2499CPU"/>
    <x v="1"/>
    <x v="2"/>
    <n v="28851900"/>
  </r>
  <r>
    <s v="KL4554WAXD9"/>
    <x v="197"/>
    <x v="6"/>
    <x v="25"/>
    <x v="25"/>
    <x v="11"/>
    <x v="1"/>
    <x v="1"/>
    <x v="2"/>
    <s v="2500-4999CPU"/>
    <x v="1"/>
    <x v="2"/>
    <n v="28851900"/>
  </r>
  <r>
    <s v="KL4554WAYD9"/>
    <x v="197"/>
    <x v="6"/>
    <x v="25"/>
    <x v="25"/>
    <x v="11"/>
    <x v="1"/>
    <x v="1"/>
    <x v="1"/>
    <s v="5000+CPU"/>
    <x v="1"/>
    <x v="2"/>
    <n v="28851900"/>
  </r>
  <r>
    <s v="KL4554WARF8"/>
    <x v="198"/>
    <x v="6"/>
    <x v="25"/>
    <x v="25"/>
    <x v="11"/>
    <x v="1"/>
    <x v="1"/>
    <x v="7"/>
    <s v="100-149CPU"/>
    <x v="2"/>
    <x v="1"/>
    <n v="33957000"/>
  </r>
  <r>
    <s v="KL4554WASF8"/>
    <x v="198"/>
    <x v="6"/>
    <x v="25"/>
    <x v="25"/>
    <x v="11"/>
    <x v="1"/>
    <x v="1"/>
    <x v="8"/>
    <s v="150-249CPU"/>
    <x v="2"/>
    <x v="1"/>
    <n v="33957000"/>
  </r>
  <r>
    <s v="KL4554WATF8"/>
    <x v="198"/>
    <x v="6"/>
    <x v="25"/>
    <x v="25"/>
    <x v="11"/>
    <x v="1"/>
    <x v="1"/>
    <x v="6"/>
    <s v="250-499CPU"/>
    <x v="2"/>
    <x v="1"/>
    <n v="33957000"/>
  </r>
  <r>
    <s v="KL4554WAUF8"/>
    <x v="198"/>
    <x v="6"/>
    <x v="25"/>
    <x v="25"/>
    <x v="11"/>
    <x v="1"/>
    <x v="1"/>
    <x v="5"/>
    <s v="500-999CPU"/>
    <x v="2"/>
    <x v="1"/>
    <n v="33957000"/>
  </r>
  <r>
    <s v="KL4554WAVF8"/>
    <x v="198"/>
    <x v="6"/>
    <x v="25"/>
    <x v="25"/>
    <x v="11"/>
    <x v="1"/>
    <x v="1"/>
    <x v="4"/>
    <s v="1000-1499CPU"/>
    <x v="2"/>
    <x v="1"/>
    <n v="33957000"/>
  </r>
  <r>
    <s v="KL4554WAWF8"/>
    <x v="198"/>
    <x v="6"/>
    <x v="25"/>
    <x v="25"/>
    <x v="11"/>
    <x v="1"/>
    <x v="1"/>
    <x v="3"/>
    <s v="1500-2499CPU"/>
    <x v="2"/>
    <x v="1"/>
    <n v="33957000"/>
  </r>
  <r>
    <s v="KL4554WAXF8"/>
    <x v="198"/>
    <x v="6"/>
    <x v="25"/>
    <x v="25"/>
    <x v="11"/>
    <x v="1"/>
    <x v="1"/>
    <x v="2"/>
    <s v="2500-4999CPU"/>
    <x v="2"/>
    <x v="1"/>
    <n v="33957000"/>
  </r>
  <r>
    <s v="KL4554WAYF8"/>
    <x v="198"/>
    <x v="6"/>
    <x v="25"/>
    <x v="25"/>
    <x v="11"/>
    <x v="1"/>
    <x v="1"/>
    <x v="1"/>
    <s v="5000+CPU"/>
    <x v="2"/>
    <x v="1"/>
    <n v="33957000"/>
  </r>
  <r>
    <s v="KL4554WAKD9"/>
    <x v="197"/>
    <x v="6"/>
    <x v="25"/>
    <x v="25"/>
    <x v="11"/>
    <x v="1"/>
    <x v="1"/>
    <x v="0"/>
    <s v="10-14CPU"/>
    <x v="1"/>
    <x v="2"/>
    <n v="34257300"/>
  </r>
  <r>
    <s v="KL4554WAMD9"/>
    <x v="197"/>
    <x v="6"/>
    <x v="25"/>
    <x v="25"/>
    <x v="11"/>
    <x v="1"/>
    <x v="1"/>
    <x v="12"/>
    <s v="15-19CPU"/>
    <x v="1"/>
    <x v="2"/>
    <n v="34257300"/>
  </r>
  <r>
    <s v="KL4554WAND9"/>
    <x v="197"/>
    <x v="6"/>
    <x v="25"/>
    <x v="25"/>
    <x v="11"/>
    <x v="1"/>
    <x v="1"/>
    <x v="13"/>
    <s v="20-24CPU"/>
    <x v="1"/>
    <x v="2"/>
    <n v="34257300"/>
  </r>
  <r>
    <s v="KL4554WAPD9"/>
    <x v="197"/>
    <x v="6"/>
    <x v="25"/>
    <x v="25"/>
    <x v="11"/>
    <x v="1"/>
    <x v="1"/>
    <x v="10"/>
    <s v="25-49CPU"/>
    <x v="1"/>
    <x v="2"/>
    <n v="34257300"/>
  </r>
  <r>
    <s v="KL4554WAQD9"/>
    <x v="197"/>
    <x v="6"/>
    <x v="25"/>
    <x v="25"/>
    <x v="11"/>
    <x v="1"/>
    <x v="1"/>
    <x v="9"/>
    <s v="50-99CPU"/>
    <x v="1"/>
    <x v="2"/>
    <n v="34257300"/>
  </r>
  <r>
    <s v="KL4554WART9"/>
    <x v="199"/>
    <x v="6"/>
    <x v="25"/>
    <x v="25"/>
    <x v="11"/>
    <x v="1"/>
    <x v="1"/>
    <x v="7"/>
    <s v="100-149CPU"/>
    <x v="1"/>
    <x v="3"/>
    <n v="35643300"/>
  </r>
  <r>
    <s v="KL4554WAST9"/>
    <x v="199"/>
    <x v="6"/>
    <x v="25"/>
    <x v="25"/>
    <x v="11"/>
    <x v="1"/>
    <x v="1"/>
    <x v="8"/>
    <s v="150-249CPU"/>
    <x v="1"/>
    <x v="3"/>
    <n v="35643300"/>
  </r>
  <r>
    <s v="KL4554WATT9"/>
    <x v="199"/>
    <x v="6"/>
    <x v="25"/>
    <x v="25"/>
    <x v="11"/>
    <x v="1"/>
    <x v="1"/>
    <x v="6"/>
    <s v="250-499CPU"/>
    <x v="1"/>
    <x v="3"/>
    <n v="35643300"/>
  </r>
  <r>
    <s v="KL4554WAUT9"/>
    <x v="199"/>
    <x v="6"/>
    <x v="25"/>
    <x v="25"/>
    <x v="11"/>
    <x v="1"/>
    <x v="1"/>
    <x v="5"/>
    <s v="500-999CPU"/>
    <x v="1"/>
    <x v="3"/>
    <n v="35643300"/>
  </r>
  <r>
    <s v="KL4554WAVT9"/>
    <x v="199"/>
    <x v="6"/>
    <x v="25"/>
    <x v="25"/>
    <x v="11"/>
    <x v="1"/>
    <x v="1"/>
    <x v="4"/>
    <s v="1000-1499CPU"/>
    <x v="1"/>
    <x v="3"/>
    <n v="35643300"/>
  </r>
  <r>
    <s v="KL4554WAWT9"/>
    <x v="199"/>
    <x v="6"/>
    <x v="25"/>
    <x v="25"/>
    <x v="11"/>
    <x v="1"/>
    <x v="1"/>
    <x v="3"/>
    <s v="1500-2499CPU"/>
    <x v="1"/>
    <x v="3"/>
    <n v="35643300"/>
  </r>
  <r>
    <s v="KL4554WAXT9"/>
    <x v="199"/>
    <x v="6"/>
    <x v="25"/>
    <x v="25"/>
    <x v="11"/>
    <x v="1"/>
    <x v="1"/>
    <x v="2"/>
    <s v="2500-4999CPU"/>
    <x v="1"/>
    <x v="3"/>
    <n v="35643300"/>
  </r>
  <r>
    <s v="KL4554WAYT9"/>
    <x v="199"/>
    <x v="6"/>
    <x v="25"/>
    <x v="25"/>
    <x v="11"/>
    <x v="1"/>
    <x v="1"/>
    <x v="1"/>
    <s v="5000+CPU"/>
    <x v="1"/>
    <x v="3"/>
    <n v="35643300"/>
  </r>
  <r>
    <s v="KL4554WAAD9"/>
    <x v="197"/>
    <x v="6"/>
    <x v="25"/>
    <x v="25"/>
    <x v="11"/>
    <x v="1"/>
    <x v="1"/>
    <x v="14"/>
    <s v="1-1CPU"/>
    <x v="1"/>
    <x v="2"/>
    <n v="39685800"/>
  </r>
  <r>
    <s v="KL4554WABD9"/>
    <x v="197"/>
    <x v="6"/>
    <x v="25"/>
    <x v="25"/>
    <x v="11"/>
    <x v="1"/>
    <x v="1"/>
    <x v="15"/>
    <s v="2-2CPU"/>
    <x v="1"/>
    <x v="2"/>
    <n v="39685800"/>
  </r>
  <r>
    <s v="KL4554WACD9"/>
    <x v="197"/>
    <x v="6"/>
    <x v="25"/>
    <x v="25"/>
    <x v="11"/>
    <x v="1"/>
    <x v="1"/>
    <x v="16"/>
    <s v="3-3CPU"/>
    <x v="1"/>
    <x v="2"/>
    <n v="39685800"/>
  </r>
  <r>
    <s v="KL4554WADD9"/>
    <x v="197"/>
    <x v="6"/>
    <x v="25"/>
    <x v="25"/>
    <x v="11"/>
    <x v="1"/>
    <x v="1"/>
    <x v="17"/>
    <s v="4-4CPU"/>
    <x v="1"/>
    <x v="2"/>
    <n v="39685800"/>
  </r>
  <r>
    <s v="KL4554WAED9"/>
    <x v="197"/>
    <x v="6"/>
    <x v="25"/>
    <x v="25"/>
    <x v="11"/>
    <x v="1"/>
    <x v="1"/>
    <x v="11"/>
    <s v="5-9CPU"/>
    <x v="1"/>
    <x v="2"/>
    <n v="39685800"/>
  </r>
  <r>
    <s v="KL4554WAKF8"/>
    <x v="198"/>
    <x v="6"/>
    <x v="25"/>
    <x v="25"/>
    <x v="11"/>
    <x v="1"/>
    <x v="1"/>
    <x v="0"/>
    <s v="10-14CPU"/>
    <x v="2"/>
    <x v="1"/>
    <n v="40309500"/>
  </r>
  <r>
    <s v="KL4554WAMF8"/>
    <x v="198"/>
    <x v="6"/>
    <x v="25"/>
    <x v="25"/>
    <x v="11"/>
    <x v="1"/>
    <x v="1"/>
    <x v="12"/>
    <s v="15-19CPU"/>
    <x v="2"/>
    <x v="1"/>
    <n v="40309500"/>
  </r>
  <r>
    <s v="KL4554WANF8"/>
    <x v="198"/>
    <x v="6"/>
    <x v="25"/>
    <x v="25"/>
    <x v="11"/>
    <x v="1"/>
    <x v="1"/>
    <x v="13"/>
    <s v="20-24CPU"/>
    <x v="2"/>
    <x v="1"/>
    <n v="40309500"/>
  </r>
  <r>
    <s v="KL4554WAPF8"/>
    <x v="198"/>
    <x v="6"/>
    <x v="25"/>
    <x v="25"/>
    <x v="11"/>
    <x v="1"/>
    <x v="1"/>
    <x v="10"/>
    <s v="25-49CPU"/>
    <x v="2"/>
    <x v="1"/>
    <n v="40309500"/>
  </r>
  <r>
    <s v="KL4554WAQF8"/>
    <x v="198"/>
    <x v="6"/>
    <x v="25"/>
    <x v="25"/>
    <x v="11"/>
    <x v="1"/>
    <x v="1"/>
    <x v="9"/>
    <s v="50-99CPU"/>
    <x v="2"/>
    <x v="1"/>
    <n v="40309500"/>
  </r>
  <r>
    <s v="KL4554WAKT9"/>
    <x v="199"/>
    <x v="6"/>
    <x v="25"/>
    <x v="25"/>
    <x v="11"/>
    <x v="1"/>
    <x v="1"/>
    <x v="0"/>
    <s v="10-14CPU"/>
    <x v="1"/>
    <x v="3"/>
    <n v="42319200"/>
  </r>
  <r>
    <s v="KL4554WAMT9"/>
    <x v="199"/>
    <x v="6"/>
    <x v="25"/>
    <x v="25"/>
    <x v="11"/>
    <x v="1"/>
    <x v="1"/>
    <x v="12"/>
    <s v="15-19CPU"/>
    <x v="1"/>
    <x v="3"/>
    <n v="42319200"/>
  </r>
  <r>
    <s v="KL4554WANT9"/>
    <x v="199"/>
    <x v="6"/>
    <x v="25"/>
    <x v="25"/>
    <x v="11"/>
    <x v="1"/>
    <x v="1"/>
    <x v="13"/>
    <s v="20-24CPU"/>
    <x v="1"/>
    <x v="3"/>
    <n v="42319200"/>
  </r>
  <r>
    <s v="KL4554WAPT9"/>
    <x v="199"/>
    <x v="6"/>
    <x v="25"/>
    <x v="25"/>
    <x v="11"/>
    <x v="1"/>
    <x v="1"/>
    <x v="10"/>
    <s v="25-49CPU"/>
    <x v="1"/>
    <x v="3"/>
    <n v="42319200"/>
  </r>
  <r>
    <s v="KL4554WAQT9"/>
    <x v="199"/>
    <x v="6"/>
    <x v="25"/>
    <x v="25"/>
    <x v="11"/>
    <x v="1"/>
    <x v="1"/>
    <x v="9"/>
    <s v="50-99CPU"/>
    <x v="1"/>
    <x v="3"/>
    <n v="42319200"/>
  </r>
  <r>
    <s v="KL4554WAAF8"/>
    <x v="198"/>
    <x v="6"/>
    <x v="25"/>
    <x v="25"/>
    <x v="11"/>
    <x v="1"/>
    <x v="1"/>
    <x v="14"/>
    <s v="1-1CPU"/>
    <x v="2"/>
    <x v="1"/>
    <n v="46685100"/>
  </r>
  <r>
    <s v="KL4554WABF8"/>
    <x v="198"/>
    <x v="6"/>
    <x v="25"/>
    <x v="25"/>
    <x v="11"/>
    <x v="1"/>
    <x v="1"/>
    <x v="15"/>
    <s v="2-2CPU"/>
    <x v="2"/>
    <x v="1"/>
    <n v="46685100"/>
  </r>
  <r>
    <s v="KL4554WACF8"/>
    <x v="198"/>
    <x v="6"/>
    <x v="25"/>
    <x v="25"/>
    <x v="11"/>
    <x v="1"/>
    <x v="1"/>
    <x v="16"/>
    <s v="3-3CPU"/>
    <x v="2"/>
    <x v="1"/>
    <n v="46685100"/>
  </r>
  <r>
    <s v="KL4554WADF8"/>
    <x v="198"/>
    <x v="6"/>
    <x v="25"/>
    <x v="25"/>
    <x v="11"/>
    <x v="1"/>
    <x v="1"/>
    <x v="17"/>
    <s v="4-4CPU"/>
    <x v="2"/>
    <x v="1"/>
    <n v="46685100"/>
  </r>
  <r>
    <s v="KL4554WAEF8"/>
    <x v="198"/>
    <x v="6"/>
    <x v="25"/>
    <x v="25"/>
    <x v="11"/>
    <x v="1"/>
    <x v="1"/>
    <x v="11"/>
    <s v="5-9CPU"/>
    <x v="2"/>
    <x v="1"/>
    <n v="46685100"/>
  </r>
  <r>
    <s v="KL4554WAAT9"/>
    <x v="199"/>
    <x v="6"/>
    <x v="25"/>
    <x v="25"/>
    <x v="11"/>
    <x v="1"/>
    <x v="1"/>
    <x v="14"/>
    <s v="1-1CPU"/>
    <x v="1"/>
    <x v="3"/>
    <n v="49018200"/>
  </r>
  <r>
    <s v="KL4554WABT9"/>
    <x v="199"/>
    <x v="6"/>
    <x v="25"/>
    <x v="25"/>
    <x v="11"/>
    <x v="1"/>
    <x v="1"/>
    <x v="15"/>
    <s v="2-2CPU"/>
    <x v="1"/>
    <x v="3"/>
    <n v="49018200"/>
  </r>
  <r>
    <s v="KL4554WACT9"/>
    <x v="199"/>
    <x v="6"/>
    <x v="25"/>
    <x v="25"/>
    <x v="11"/>
    <x v="1"/>
    <x v="1"/>
    <x v="16"/>
    <s v="3-3CPU"/>
    <x v="1"/>
    <x v="3"/>
    <n v="49018200"/>
  </r>
  <r>
    <s v="KL4554WADT9"/>
    <x v="199"/>
    <x v="6"/>
    <x v="25"/>
    <x v="25"/>
    <x v="11"/>
    <x v="1"/>
    <x v="1"/>
    <x v="17"/>
    <s v="4-4CPU"/>
    <x v="1"/>
    <x v="3"/>
    <n v="49018200"/>
  </r>
  <r>
    <s v="KL4554WAET9"/>
    <x v="199"/>
    <x v="6"/>
    <x v="25"/>
    <x v="25"/>
    <x v="11"/>
    <x v="1"/>
    <x v="1"/>
    <x v="11"/>
    <s v="5-9CPU"/>
    <x v="1"/>
    <x v="3"/>
    <n v="49018200"/>
  </r>
  <r>
    <s v="KL4554WARD8"/>
    <x v="200"/>
    <x v="6"/>
    <x v="25"/>
    <x v="25"/>
    <x v="11"/>
    <x v="1"/>
    <x v="1"/>
    <x v="7"/>
    <s v="100-149CPU"/>
    <x v="2"/>
    <x v="2"/>
    <n v="50912400"/>
  </r>
  <r>
    <s v="KL4554WASD8"/>
    <x v="200"/>
    <x v="6"/>
    <x v="25"/>
    <x v="25"/>
    <x v="11"/>
    <x v="1"/>
    <x v="1"/>
    <x v="8"/>
    <s v="150-249CPU"/>
    <x v="2"/>
    <x v="2"/>
    <n v="50912400"/>
  </r>
  <r>
    <s v="KL4554WATD8"/>
    <x v="200"/>
    <x v="6"/>
    <x v="25"/>
    <x v="25"/>
    <x v="11"/>
    <x v="1"/>
    <x v="1"/>
    <x v="6"/>
    <s v="250-499CPU"/>
    <x v="2"/>
    <x v="2"/>
    <n v="50912400"/>
  </r>
  <r>
    <s v="KL4554WAUD8"/>
    <x v="200"/>
    <x v="6"/>
    <x v="25"/>
    <x v="25"/>
    <x v="11"/>
    <x v="1"/>
    <x v="1"/>
    <x v="5"/>
    <s v="500-999CPU"/>
    <x v="2"/>
    <x v="2"/>
    <n v="50912400"/>
  </r>
  <r>
    <s v="KL4554WAVD8"/>
    <x v="200"/>
    <x v="6"/>
    <x v="25"/>
    <x v="25"/>
    <x v="11"/>
    <x v="1"/>
    <x v="1"/>
    <x v="4"/>
    <s v="1000-1499CPU"/>
    <x v="2"/>
    <x v="2"/>
    <n v="50912400"/>
  </r>
  <r>
    <s v="KL4554WAWD8"/>
    <x v="200"/>
    <x v="6"/>
    <x v="25"/>
    <x v="25"/>
    <x v="11"/>
    <x v="1"/>
    <x v="1"/>
    <x v="3"/>
    <s v="1500-2499CPU"/>
    <x v="2"/>
    <x v="2"/>
    <n v="50912400"/>
  </r>
  <r>
    <s v="KL4554WAXD8"/>
    <x v="200"/>
    <x v="6"/>
    <x v="25"/>
    <x v="25"/>
    <x v="11"/>
    <x v="1"/>
    <x v="1"/>
    <x v="2"/>
    <s v="2500-4999CPU"/>
    <x v="2"/>
    <x v="2"/>
    <n v="50912400"/>
  </r>
  <r>
    <s v="KL4554WAYD8"/>
    <x v="200"/>
    <x v="6"/>
    <x v="25"/>
    <x v="25"/>
    <x v="11"/>
    <x v="1"/>
    <x v="1"/>
    <x v="1"/>
    <s v="5000+CPU"/>
    <x v="2"/>
    <x v="2"/>
    <n v="50912400"/>
  </r>
  <r>
    <s v="KL4554WARR9"/>
    <x v="201"/>
    <x v="6"/>
    <x v="25"/>
    <x v="25"/>
    <x v="11"/>
    <x v="1"/>
    <x v="1"/>
    <x v="7"/>
    <s v="100-149CPU"/>
    <x v="1"/>
    <x v="4"/>
    <n v="52275300"/>
  </r>
  <r>
    <s v="KL4554WASR9"/>
    <x v="201"/>
    <x v="6"/>
    <x v="25"/>
    <x v="25"/>
    <x v="11"/>
    <x v="1"/>
    <x v="1"/>
    <x v="8"/>
    <s v="150-249CPU"/>
    <x v="1"/>
    <x v="4"/>
    <n v="52275300"/>
  </r>
  <r>
    <s v="KL4554WATR9"/>
    <x v="201"/>
    <x v="6"/>
    <x v="25"/>
    <x v="25"/>
    <x v="11"/>
    <x v="1"/>
    <x v="1"/>
    <x v="6"/>
    <s v="250-499CPU"/>
    <x v="1"/>
    <x v="4"/>
    <n v="52275300"/>
  </r>
  <r>
    <s v="KL4554WAUR9"/>
    <x v="201"/>
    <x v="6"/>
    <x v="25"/>
    <x v="25"/>
    <x v="11"/>
    <x v="1"/>
    <x v="1"/>
    <x v="5"/>
    <s v="500-999CPU"/>
    <x v="1"/>
    <x v="4"/>
    <n v="52275300"/>
  </r>
  <r>
    <s v="KL4554WAVR9"/>
    <x v="201"/>
    <x v="6"/>
    <x v="25"/>
    <x v="25"/>
    <x v="11"/>
    <x v="1"/>
    <x v="1"/>
    <x v="4"/>
    <s v="1000-1499CPU"/>
    <x v="1"/>
    <x v="4"/>
    <n v="52275300"/>
  </r>
  <r>
    <s v="KL4554WAWR9"/>
    <x v="201"/>
    <x v="6"/>
    <x v="25"/>
    <x v="25"/>
    <x v="11"/>
    <x v="1"/>
    <x v="1"/>
    <x v="3"/>
    <s v="1500-2499CPU"/>
    <x v="1"/>
    <x v="4"/>
    <n v="52275300"/>
  </r>
  <r>
    <s v="KL4554WAXR9"/>
    <x v="201"/>
    <x v="6"/>
    <x v="25"/>
    <x v="25"/>
    <x v="11"/>
    <x v="1"/>
    <x v="1"/>
    <x v="2"/>
    <s v="2500-4999CPU"/>
    <x v="1"/>
    <x v="4"/>
    <n v="52275300"/>
  </r>
  <r>
    <s v="KL4554WAYR9"/>
    <x v="201"/>
    <x v="6"/>
    <x v="25"/>
    <x v="25"/>
    <x v="11"/>
    <x v="1"/>
    <x v="1"/>
    <x v="1"/>
    <s v="5000CPU"/>
    <x v="1"/>
    <x v="4"/>
    <n v="52275300"/>
  </r>
  <r>
    <s v="KL4554WARX9"/>
    <x v="202"/>
    <x v="6"/>
    <x v="25"/>
    <x v="25"/>
    <x v="11"/>
    <x v="1"/>
    <x v="1"/>
    <x v="7"/>
    <s v="100-149CPU"/>
    <x v="1"/>
    <x v="5"/>
    <n v="59759700"/>
  </r>
  <r>
    <s v="KL4554WASX9"/>
    <x v="202"/>
    <x v="6"/>
    <x v="25"/>
    <x v="25"/>
    <x v="11"/>
    <x v="1"/>
    <x v="1"/>
    <x v="8"/>
    <s v="150-249CPU"/>
    <x v="1"/>
    <x v="5"/>
    <n v="59759700"/>
  </r>
  <r>
    <s v="KL4554WATX9"/>
    <x v="202"/>
    <x v="6"/>
    <x v="25"/>
    <x v="25"/>
    <x v="11"/>
    <x v="1"/>
    <x v="1"/>
    <x v="6"/>
    <s v="250-499CPU"/>
    <x v="1"/>
    <x v="5"/>
    <n v="59759700"/>
  </r>
  <r>
    <s v="KL4554WAUX9"/>
    <x v="202"/>
    <x v="6"/>
    <x v="25"/>
    <x v="25"/>
    <x v="11"/>
    <x v="1"/>
    <x v="1"/>
    <x v="5"/>
    <s v="500-999CPU"/>
    <x v="1"/>
    <x v="5"/>
    <n v="59759700"/>
  </r>
  <r>
    <s v="KL4554WAVX9"/>
    <x v="202"/>
    <x v="6"/>
    <x v="25"/>
    <x v="25"/>
    <x v="11"/>
    <x v="1"/>
    <x v="1"/>
    <x v="4"/>
    <s v="1000-1499CPU"/>
    <x v="1"/>
    <x v="5"/>
    <n v="59759700"/>
  </r>
  <r>
    <s v="KL4554WAWX9"/>
    <x v="202"/>
    <x v="6"/>
    <x v="25"/>
    <x v="25"/>
    <x v="11"/>
    <x v="1"/>
    <x v="1"/>
    <x v="3"/>
    <s v="1500-2499CPU"/>
    <x v="1"/>
    <x v="5"/>
    <n v="59759700"/>
  </r>
  <r>
    <s v="KL4554WAXX9"/>
    <x v="202"/>
    <x v="6"/>
    <x v="25"/>
    <x v="25"/>
    <x v="11"/>
    <x v="1"/>
    <x v="1"/>
    <x v="2"/>
    <s v="2500-4999CPU"/>
    <x v="1"/>
    <x v="5"/>
    <n v="59759700"/>
  </r>
  <r>
    <s v="KL4554WAYX9"/>
    <x v="202"/>
    <x v="6"/>
    <x v="25"/>
    <x v="25"/>
    <x v="11"/>
    <x v="1"/>
    <x v="1"/>
    <x v="1"/>
    <s v="5000CPU"/>
    <x v="1"/>
    <x v="5"/>
    <n v="59759700"/>
  </r>
  <r>
    <s v="KL4554WAKD8"/>
    <x v="200"/>
    <x v="6"/>
    <x v="25"/>
    <x v="25"/>
    <x v="11"/>
    <x v="1"/>
    <x v="1"/>
    <x v="0"/>
    <s v="10-14CPU"/>
    <x v="2"/>
    <x v="2"/>
    <n v="60452700"/>
  </r>
  <r>
    <s v="KL4554WAMD8"/>
    <x v="200"/>
    <x v="6"/>
    <x v="25"/>
    <x v="25"/>
    <x v="11"/>
    <x v="1"/>
    <x v="1"/>
    <x v="12"/>
    <s v="15-19CPU"/>
    <x v="2"/>
    <x v="2"/>
    <n v="60452700"/>
  </r>
  <r>
    <s v="KL4554WAND8"/>
    <x v="200"/>
    <x v="6"/>
    <x v="25"/>
    <x v="25"/>
    <x v="11"/>
    <x v="1"/>
    <x v="1"/>
    <x v="13"/>
    <s v="20-24CPU"/>
    <x v="2"/>
    <x v="2"/>
    <n v="60452700"/>
  </r>
  <r>
    <s v="KL4554WAPD8"/>
    <x v="200"/>
    <x v="6"/>
    <x v="25"/>
    <x v="25"/>
    <x v="11"/>
    <x v="1"/>
    <x v="1"/>
    <x v="10"/>
    <s v="25-49CPU"/>
    <x v="2"/>
    <x v="2"/>
    <n v="60452700"/>
  </r>
  <r>
    <s v="KL4554WAQD8"/>
    <x v="200"/>
    <x v="6"/>
    <x v="25"/>
    <x v="25"/>
    <x v="11"/>
    <x v="1"/>
    <x v="1"/>
    <x v="9"/>
    <s v="50-99CPU"/>
    <x v="2"/>
    <x v="2"/>
    <n v="60452700"/>
  </r>
  <r>
    <s v="KL4554WAKR9"/>
    <x v="201"/>
    <x v="6"/>
    <x v="25"/>
    <x v="25"/>
    <x v="11"/>
    <x v="1"/>
    <x v="1"/>
    <x v="0"/>
    <s v="10-14CPU"/>
    <x v="1"/>
    <x v="4"/>
    <n v="62069700"/>
  </r>
  <r>
    <s v="KL4554WAMR9"/>
    <x v="201"/>
    <x v="6"/>
    <x v="25"/>
    <x v="25"/>
    <x v="11"/>
    <x v="1"/>
    <x v="1"/>
    <x v="12"/>
    <s v="15-19CPU"/>
    <x v="1"/>
    <x v="4"/>
    <n v="62069700"/>
  </r>
  <r>
    <s v="KL4554WANR9"/>
    <x v="201"/>
    <x v="6"/>
    <x v="25"/>
    <x v="25"/>
    <x v="11"/>
    <x v="1"/>
    <x v="1"/>
    <x v="13"/>
    <s v="20-24CPU"/>
    <x v="1"/>
    <x v="4"/>
    <n v="62069700"/>
  </r>
  <r>
    <s v="KL4554WAPR9"/>
    <x v="201"/>
    <x v="6"/>
    <x v="25"/>
    <x v="25"/>
    <x v="11"/>
    <x v="1"/>
    <x v="1"/>
    <x v="10"/>
    <s v="25-49CPU"/>
    <x v="1"/>
    <x v="4"/>
    <n v="62069700"/>
  </r>
  <r>
    <s v="KL4554WAQR9"/>
    <x v="201"/>
    <x v="6"/>
    <x v="25"/>
    <x v="25"/>
    <x v="11"/>
    <x v="1"/>
    <x v="1"/>
    <x v="9"/>
    <s v="50-99CPU"/>
    <x v="1"/>
    <x v="4"/>
    <n v="62069700"/>
  </r>
  <r>
    <s v="KL4554WART8"/>
    <x v="203"/>
    <x v="6"/>
    <x v="25"/>
    <x v="25"/>
    <x v="11"/>
    <x v="1"/>
    <x v="1"/>
    <x v="7"/>
    <s v="100-149CPU"/>
    <x v="2"/>
    <x v="3"/>
    <n v="62808900"/>
  </r>
  <r>
    <s v="KL4554WAST8"/>
    <x v="203"/>
    <x v="6"/>
    <x v="25"/>
    <x v="25"/>
    <x v="11"/>
    <x v="1"/>
    <x v="1"/>
    <x v="8"/>
    <s v="150-249CPU"/>
    <x v="2"/>
    <x v="3"/>
    <n v="62808900"/>
  </r>
  <r>
    <s v="KL4554WATT8"/>
    <x v="203"/>
    <x v="6"/>
    <x v="25"/>
    <x v="25"/>
    <x v="11"/>
    <x v="1"/>
    <x v="1"/>
    <x v="6"/>
    <s v="250-499CPU"/>
    <x v="2"/>
    <x v="3"/>
    <n v="62808900"/>
  </r>
  <r>
    <s v="KL4554WAUT8"/>
    <x v="203"/>
    <x v="6"/>
    <x v="25"/>
    <x v="25"/>
    <x v="11"/>
    <x v="1"/>
    <x v="1"/>
    <x v="5"/>
    <s v="500-999CPU"/>
    <x v="2"/>
    <x v="3"/>
    <n v="62808900"/>
  </r>
  <r>
    <s v="KL4554WAVT8"/>
    <x v="203"/>
    <x v="6"/>
    <x v="25"/>
    <x v="25"/>
    <x v="11"/>
    <x v="1"/>
    <x v="1"/>
    <x v="4"/>
    <s v="1000-1499CPU"/>
    <x v="2"/>
    <x v="3"/>
    <n v="62808900"/>
  </r>
  <r>
    <s v="KL4554WAWT8"/>
    <x v="203"/>
    <x v="6"/>
    <x v="25"/>
    <x v="25"/>
    <x v="11"/>
    <x v="1"/>
    <x v="1"/>
    <x v="3"/>
    <s v="1500-2499CPU"/>
    <x v="2"/>
    <x v="3"/>
    <n v="62808900"/>
  </r>
  <r>
    <s v="KL4554WAXT8"/>
    <x v="203"/>
    <x v="6"/>
    <x v="25"/>
    <x v="25"/>
    <x v="11"/>
    <x v="1"/>
    <x v="1"/>
    <x v="2"/>
    <s v="2500-4999CPU"/>
    <x v="2"/>
    <x v="3"/>
    <n v="62808900"/>
  </r>
  <r>
    <s v="KL4554WAYT8"/>
    <x v="203"/>
    <x v="6"/>
    <x v="25"/>
    <x v="25"/>
    <x v="11"/>
    <x v="1"/>
    <x v="1"/>
    <x v="1"/>
    <s v="5000+CPU"/>
    <x v="2"/>
    <x v="3"/>
    <n v="62808900"/>
  </r>
  <r>
    <s v="KL4554WAAD8"/>
    <x v="200"/>
    <x v="6"/>
    <x v="25"/>
    <x v="25"/>
    <x v="11"/>
    <x v="1"/>
    <x v="1"/>
    <x v="14"/>
    <s v="1-1CPU"/>
    <x v="2"/>
    <x v="2"/>
    <n v="70016100"/>
  </r>
  <r>
    <s v="KL4554WABD8"/>
    <x v="200"/>
    <x v="6"/>
    <x v="25"/>
    <x v="25"/>
    <x v="11"/>
    <x v="1"/>
    <x v="1"/>
    <x v="15"/>
    <s v="2-2CPU"/>
    <x v="2"/>
    <x v="2"/>
    <n v="70016100"/>
  </r>
  <r>
    <s v="KL4554WACD8"/>
    <x v="200"/>
    <x v="6"/>
    <x v="25"/>
    <x v="25"/>
    <x v="11"/>
    <x v="1"/>
    <x v="1"/>
    <x v="16"/>
    <s v="3-3CPU"/>
    <x v="2"/>
    <x v="2"/>
    <n v="70016100"/>
  </r>
  <r>
    <s v="KL4554WADD8"/>
    <x v="200"/>
    <x v="6"/>
    <x v="25"/>
    <x v="25"/>
    <x v="11"/>
    <x v="1"/>
    <x v="1"/>
    <x v="17"/>
    <s v="4-4CPU"/>
    <x v="2"/>
    <x v="2"/>
    <n v="70016100"/>
  </r>
  <r>
    <s v="KL4554WAED8"/>
    <x v="200"/>
    <x v="6"/>
    <x v="25"/>
    <x v="25"/>
    <x v="11"/>
    <x v="1"/>
    <x v="1"/>
    <x v="11"/>
    <s v="5-9CPU"/>
    <x v="2"/>
    <x v="2"/>
    <n v="70016100"/>
  </r>
  <r>
    <s v="KL4554WAKX9"/>
    <x v="202"/>
    <x v="6"/>
    <x v="25"/>
    <x v="25"/>
    <x v="11"/>
    <x v="1"/>
    <x v="1"/>
    <x v="0"/>
    <s v="10-14CPU"/>
    <x v="1"/>
    <x v="5"/>
    <n v="70940100"/>
  </r>
  <r>
    <s v="KL4554WAMX9"/>
    <x v="202"/>
    <x v="6"/>
    <x v="25"/>
    <x v="25"/>
    <x v="11"/>
    <x v="1"/>
    <x v="1"/>
    <x v="12"/>
    <s v="15-19CPU"/>
    <x v="1"/>
    <x v="5"/>
    <n v="70940100"/>
  </r>
  <r>
    <s v="KL4554WANX9"/>
    <x v="202"/>
    <x v="6"/>
    <x v="25"/>
    <x v="25"/>
    <x v="11"/>
    <x v="1"/>
    <x v="1"/>
    <x v="13"/>
    <s v="20-24CPU"/>
    <x v="1"/>
    <x v="5"/>
    <n v="70940100"/>
  </r>
  <r>
    <s v="KL4554WAPX9"/>
    <x v="202"/>
    <x v="6"/>
    <x v="25"/>
    <x v="25"/>
    <x v="11"/>
    <x v="1"/>
    <x v="1"/>
    <x v="10"/>
    <s v="25-49CPU"/>
    <x v="1"/>
    <x v="5"/>
    <n v="70940100"/>
  </r>
  <r>
    <s v="KL4554WAQX9"/>
    <x v="202"/>
    <x v="6"/>
    <x v="25"/>
    <x v="25"/>
    <x v="11"/>
    <x v="1"/>
    <x v="1"/>
    <x v="9"/>
    <s v="50-99CPU"/>
    <x v="1"/>
    <x v="5"/>
    <n v="70940100"/>
  </r>
  <r>
    <s v="KL4554WAAR9"/>
    <x v="201"/>
    <x v="6"/>
    <x v="25"/>
    <x v="25"/>
    <x v="11"/>
    <x v="1"/>
    <x v="1"/>
    <x v="14"/>
    <s v="1-1CPU"/>
    <x v="1"/>
    <x v="4"/>
    <n v="71887200"/>
  </r>
  <r>
    <s v="KL4554WABR9"/>
    <x v="201"/>
    <x v="6"/>
    <x v="25"/>
    <x v="25"/>
    <x v="11"/>
    <x v="1"/>
    <x v="1"/>
    <x v="15"/>
    <s v="2-2CPU"/>
    <x v="1"/>
    <x v="4"/>
    <n v="71887200"/>
  </r>
  <r>
    <s v="KL4554WACR9"/>
    <x v="201"/>
    <x v="6"/>
    <x v="25"/>
    <x v="25"/>
    <x v="11"/>
    <x v="1"/>
    <x v="1"/>
    <x v="16"/>
    <s v="3-3CPU"/>
    <x v="1"/>
    <x v="4"/>
    <n v="71887200"/>
  </r>
  <r>
    <s v="KL4554WADR9"/>
    <x v="201"/>
    <x v="6"/>
    <x v="25"/>
    <x v="25"/>
    <x v="11"/>
    <x v="1"/>
    <x v="1"/>
    <x v="17"/>
    <s v="4-4CPU"/>
    <x v="1"/>
    <x v="4"/>
    <n v="71887200"/>
  </r>
  <r>
    <s v="KL4554WAER9"/>
    <x v="201"/>
    <x v="6"/>
    <x v="25"/>
    <x v="25"/>
    <x v="11"/>
    <x v="1"/>
    <x v="1"/>
    <x v="11"/>
    <s v="5-9CPU"/>
    <x v="1"/>
    <x v="4"/>
    <n v="71887200"/>
  </r>
  <r>
    <s v="KL4554WAKT8"/>
    <x v="203"/>
    <x v="6"/>
    <x v="25"/>
    <x v="25"/>
    <x v="11"/>
    <x v="1"/>
    <x v="1"/>
    <x v="0"/>
    <s v="10-14CPU"/>
    <x v="2"/>
    <x v="3"/>
    <n v="74566800"/>
  </r>
  <r>
    <s v="KL4554WAMT8"/>
    <x v="203"/>
    <x v="6"/>
    <x v="25"/>
    <x v="25"/>
    <x v="11"/>
    <x v="1"/>
    <x v="1"/>
    <x v="12"/>
    <s v="15-19CPU"/>
    <x v="2"/>
    <x v="3"/>
    <n v="74566800"/>
  </r>
  <r>
    <s v="KL4554WANT8"/>
    <x v="203"/>
    <x v="6"/>
    <x v="25"/>
    <x v="25"/>
    <x v="11"/>
    <x v="1"/>
    <x v="1"/>
    <x v="13"/>
    <s v="20-24CPU"/>
    <x v="2"/>
    <x v="3"/>
    <n v="74566800"/>
  </r>
  <r>
    <s v="KL4554WAPT8"/>
    <x v="203"/>
    <x v="6"/>
    <x v="25"/>
    <x v="25"/>
    <x v="11"/>
    <x v="1"/>
    <x v="1"/>
    <x v="10"/>
    <s v="25-49CPU"/>
    <x v="2"/>
    <x v="3"/>
    <n v="74566800"/>
  </r>
  <r>
    <s v="KL4554WAQT8"/>
    <x v="203"/>
    <x v="6"/>
    <x v="25"/>
    <x v="25"/>
    <x v="11"/>
    <x v="1"/>
    <x v="1"/>
    <x v="9"/>
    <s v="50-99CPU"/>
    <x v="2"/>
    <x v="3"/>
    <n v="74566800"/>
  </r>
  <r>
    <s v="KL4554WAAX9"/>
    <x v="202"/>
    <x v="6"/>
    <x v="25"/>
    <x v="25"/>
    <x v="11"/>
    <x v="1"/>
    <x v="1"/>
    <x v="14"/>
    <s v="1-1CPU"/>
    <x v="1"/>
    <x v="5"/>
    <n v="82143600"/>
  </r>
  <r>
    <s v="KL4554WABX9"/>
    <x v="202"/>
    <x v="6"/>
    <x v="25"/>
    <x v="25"/>
    <x v="11"/>
    <x v="1"/>
    <x v="1"/>
    <x v="15"/>
    <s v="2-2CPU"/>
    <x v="1"/>
    <x v="5"/>
    <n v="82143600"/>
  </r>
  <r>
    <s v="KL4554WACX9"/>
    <x v="202"/>
    <x v="6"/>
    <x v="25"/>
    <x v="25"/>
    <x v="11"/>
    <x v="1"/>
    <x v="1"/>
    <x v="16"/>
    <s v="3-3CPU"/>
    <x v="1"/>
    <x v="5"/>
    <n v="82143600"/>
  </r>
  <r>
    <s v="KL4554WADX9"/>
    <x v="202"/>
    <x v="6"/>
    <x v="25"/>
    <x v="25"/>
    <x v="11"/>
    <x v="1"/>
    <x v="1"/>
    <x v="17"/>
    <s v="4-4CPU"/>
    <x v="1"/>
    <x v="5"/>
    <n v="82143600"/>
  </r>
  <r>
    <s v="KL4554WAEX9"/>
    <x v="202"/>
    <x v="6"/>
    <x v="25"/>
    <x v="25"/>
    <x v="11"/>
    <x v="1"/>
    <x v="1"/>
    <x v="11"/>
    <s v="5-9CPU"/>
    <x v="1"/>
    <x v="5"/>
    <n v="82143600"/>
  </r>
  <r>
    <s v="KL4554WAAT8"/>
    <x v="203"/>
    <x v="6"/>
    <x v="25"/>
    <x v="25"/>
    <x v="11"/>
    <x v="1"/>
    <x v="1"/>
    <x v="14"/>
    <s v="1-1CPU"/>
    <x v="2"/>
    <x v="3"/>
    <n v="86347800"/>
  </r>
  <r>
    <s v="KL4554WABT8"/>
    <x v="203"/>
    <x v="6"/>
    <x v="25"/>
    <x v="25"/>
    <x v="11"/>
    <x v="1"/>
    <x v="1"/>
    <x v="15"/>
    <s v="2-2CPU"/>
    <x v="2"/>
    <x v="3"/>
    <n v="86347800"/>
  </r>
  <r>
    <s v="KL4554WACT8"/>
    <x v="203"/>
    <x v="6"/>
    <x v="25"/>
    <x v="25"/>
    <x v="11"/>
    <x v="1"/>
    <x v="1"/>
    <x v="16"/>
    <s v="3-3CPU"/>
    <x v="2"/>
    <x v="3"/>
    <n v="86347800"/>
  </r>
  <r>
    <s v="KL4554WADT8"/>
    <x v="203"/>
    <x v="6"/>
    <x v="25"/>
    <x v="25"/>
    <x v="11"/>
    <x v="1"/>
    <x v="1"/>
    <x v="17"/>
    <s v="4-4CPU"/>
    <x v="2"/>
    <x v="3"/>
    <n v="86347800"/>
  </r>
  <r>
    <s v="KL4554WAET8"/>
    <x v="203"/>
    <x v="6"/>
    <x v="25"/>
    <x v="25"/>
    <x v="11"/>
    <x v="1"/>
    <x v="1"/>
    <x v="11"/>
    <s v="5-9CPU"/>
    <x v="2"/>
    <x v="3"/>
    <n v="86347800"/>
  </r>
  <r>
    <s v="KL4554WARR8"/>
    <x v="204"/>
    <x v="6"/>
    <x v="25"/>
    <x v="25"/>
    <x v="11"/>
    <x v="1"/>
    <x v="1"/>
    <x v="7"/>
    <s v="100-149CPU"/>
    <x v="2"/>
    <x v="4"/>
    <n v="95056500"/>
  </r>
  <r>
    <s v="KL4554WASR8"/>
    <x v="204"/>
    <x v="6"/>
    <x v="25"/>
    <x v="25"/>
    <x v="11"/>
    <x v="1"/>
    <x v="1"/>
    <x v="8"/>
    <s v="150-249CPU"/>
    <x v="2"/>
    <x v="4"/>
    <n v="95056500"/>
  </r>
  <r>
    <s v="KL4554WATR8"/>
    <x v="204"/>
    <x v="6"/>
    <x v="25"/>
    <x v="25"/>
    <x v="11"/>
    <x v="1"/>
    <x v="1"/>
    <x v="6"/>
    <s v="250-499CPU"/>
    <x v="2"/>
    <x v="4"/>
    <n v="95056500"/>
  </r>
  <r>
    <s v="KL4554WAUR8"/>
    <x v="204"/>
    <x v="6"/>
    <x v="25"/>
    <x v="25"/>
    <x v="11"/>
    <x v="1"/>
    <x v="1"/>
    <x v="5"/>
    <s v="500-999CPU"/>
    <x v="2"/>
    <x v="4"/>
    <n v="95056500"/>
  </r>
  <r>
    <s v="KL4554WAVR8"/>
    <x v="204"/>
    <x v="6"/>
    <x v="25"/>
    <x v="25"/>
    <x v="11"/>
    <x v="1"/>
    <x v="1"/>
    <x v="4"/>
    <s v="1000-1499CPU"/>
    <x v="2"/>
    <x v="4"/>
    <n v="95056500"/>
  </r>
  <r>
    <s v="KL4554WAWR8"/>
    <x v="204"/>
    <x v="6"/>
    <x v="25"/>
    <x v="25"/>
    <x v="11"/>
    <x v="1"/>
    <x v="1"/>
    <x v="3"/>
    <s v="1500-2499CPU"/>
    <x v="2"/>
    <x v="4"/>
    <n v="95056500"/>
  </r>
  <r>
    <s v="KL4554WAXR8"/>
    <x v="204"/>
    <x v="6"/>
    <x v="25"/>
    <x v="25"/>
    <x v="11"/>
    <x v="1"/>
    <x v="1"/>
    <x v="2"/>
    <s v="2500-4999CPU"/>
    <x v="2"/>
    <x v="4"/>
    <n v="95056500"/>
  </r>
  <r>
    <s v="KL4554WAYR8"/>
    <x v="204"/>
    <x v="6"/>
    <x v="25"/>
    <x v="25"/>
    <x v="11"/>
    <x v="1"/>
    <x v="1"/>
    <x v="1"/>
    <s v="5000CPU"/>
    <x v="2"/>
    <x v="4"/>
    <n v="95056500"/>
  </r>
  <r>
    <s v="KL4554WARX8"/>
    <x v="205"/>
    <x v="6"/>
    <x v="25"/>
    <x v="25"/>
    <x v="11"/>
    <x v="1"/>
    <x v="1"/>
    <x v="7"/>
    <s v="100-149CPU"/>
    <x v="2"/>
    <x v="5"/>
    <n v="108639300"/>
  </r>
  <r>
    <s v="KL4554WASX8"/>
    <x v="205"/>
    <x v="6"/>
    <x v="25"/>
    <x v="25"/>
    <x v="11"/>
    <x v="1"/>
    <x v="1"/>
    <x v="8"/>
    <s v="150-249CPU"/>
    <x v="2"/>
    <x v="5"/>
    <n v="108639300"/>
  </r>
  <r>
    <s v="KL4554WATX8"/>
    <x v="205"/>
    <x v="6"/>
    <x v="25"/>
    <x v="25"/>
    <x v="11"/>
    <x v="1"/>
    <x v="1"/>
    <x v="6"/>
    <s v="250-499CPU"/>
    <x v="2"/>
    <x v="5"/>
    <n v="108639300"/>
  </r>
  <r>
    <s v="KL4554WAUX8"/>
    <x v="205"/>
    <x v="6"/>
    <x v="25"/>
    <x v="25"/>
    <x v="11"/>
    <x v="1"/>
    <x v="1"/>
    <x v="5"/>
    <s v="500-999CPU"/>
    <x v="2"/>
    <x v="5"/>
    <n v="108639300"/>
  </r>
  <r>
    <s v="KL4554WAVX8"/>
    <x v="205"/>
    <x v="6"/>
    <x v="25"/>
    <x v="25"/>
    <x v="11"/>
    <x v="1"/>
    <x v="1"/>
    <x v="4"/>
    <s v="1000-1499CPU"/>
    <x v="2"/>
    <x v="5"/>
    <n v="108639300"/>
  </r>
  <r>
    <s v="KL4554WAWX8"/>
    <x v="205"/>
    <x v="6"/>
    <x v="25"/>
    <x v="25"/>
    <x v="11"/>
    <x v="1"/>
    <x v="1"/>
    <x v="3"/>
    <s v="1500-2499CPU"/>
    <x v="2"/>
    <x v="5"/>
    <n v="108639300"/>
  </r>
  <r>
    <s v="KL4554WAXX8"/>
    <x v="205"/>
    <x v="6"/>
    <x v="25"/>
    <x v="25"/>
    <x v="11"/>
    <x v="1"/>
    <x v="1"/>
    <x v="2"/>
    <s v="2500-4999CPU"/>
    <x v="2"/>
    <x v="5"/>
    <n v="108639300"/>
  </r>
  <r>
    <s v="KL4554WAYX8"/>
    <x v="205"/>
    <x v="6"/>
    <x v="25"/>
    <x v="25"/>
    <x v="11"/>
    <x v="1"/>
    <x v="1"/>
    <x v="1"/>
    <s v="5000CPU"/>
    <x v="2"/>
    <x v="5"/>
    <n v="108639300"/>
  </r>
  <r>
    <s v="KL4554WAKR8"/>
    <x v="204"/>
    <x v="6"/>
    <x v="25"/>
    <x v="25"/>
    <x v="11"/>
    <x v="1"/>
    <x v="1"/>
    <x v="0"/>
    <s v="10-14CPU"/>
    <x v="2"/>
    <x v="4"/>
    <n v="112866600"/>
  </r>
  <r>
    <s v="KL4554WAMR8"/>
    <x v="204"/>
    <x v="6"/>
    <x v="25"/>
    <x v="25"/>
    <x v="11"/>
    <x v="1"/>
    <x v="1"/>
    <x v="12"/>
    <s v="15-19CPU"/>
    <x v="2"/>
    <x v="4"/>
    <n v="112866600"/>
  </r>
  <r>
    <s v="KL4554WANR8"/>
    <x v="204"/>
    <x v="6"/>
    <x v="25"/>
    <x v="25"/>
    <x v="11"/>
    <x v="1"/>
    <x v="1"/>
    <x v="13"/>
    <s v="20-24CPU"/>
    <x v="2"/>
    <x v="4"/>
    <n v="112866600"/>
  </r>
  <r>
    <s v="KL4554WAPR8"/>
    <x v="204"/>
    <x v="6"/>
    <x v="25"/>
    <x v="25"/>
    <x v="11"/>
    <x v="1"/>
    <x v="1"/>
    <x v="10"/>
    <s v="25-49CPU"/>
    <x v="2"/>
    <x v="4"/>
    <n v="112866600"/>
  </r>
  <r>
    <s v="KL4554WAQR8"/>
    <x v="204"/>
    <x v="6"/>
    <x v="25"/>
    <x v="25"/>
    <x v="11"/>
    <x v="1"/>
    <x v="1"/>
    <x v="9"/>
    <s v="50-99CPU"/>
    <x v="2"/>
    <x v="4"/>
    <n v="112866600"/>
  </r>
  <r>
    <s v="KL4554WAKX8"/>
    <x v="205"/>
    <x v="6"/>
    <x v="25"/>
    <x v="25"/>
    <x v="11"/>
    <x v="1"/>
    <x v="1"/>
    <x v="0"/>
    <s v="10-14CPU"/>
    <x v="2"/>
    <x v="5"/>
    <n v="128990400"/>
  </r>
  <r>
    <s v="KL4554WAMX8"/>
    <x v="205"/>
    <x v="6"/>
    <x v="25"/>
    <x v="25"/>
    <x v="11"/>
    <x v="1"/>
    <x v="1"/>
    <x v="12"/>
    <s v="15-19CPU"/>
    <x v="2"/>
    <x v="5"/>
    <n v="128990400"/>
  </r>
  <r>
    <s v="KL4554WANX8"/>
    <x v="205"/>
    <x v="6"/>
    <x v="25"/>
    <x v="25"/>
    <x v="11"/>
    <x v="1"/>
    <x v="1"/>
    <x v="13"/>
    <s v="20-24CPU"/>
    <x v="2"/>
    <x v="5"/>
    <n v="128990400"/>
  </r>
  <r>
    <s v="KL4554WAPX8"/>
    <x v="205"/>
    <x v="6"/>
    <x v="25"/>
    <x v="25"/>
    <x v="11"/>
    <x v="1"/>
    <x v="1"/>
    <x v="10"/>
    <s v="25-49CPU"/>
    <x v="2"/>
    <x v="5"/>
    <n v="128990400"/>
  </r>
  <r>
    <s v="KL4554WAQX8"/>
    <x v="205"/>
    <x v="6"/>
    <x v="25"/>
    <x v="25"/>
    <x v="11"/>
    <x v="1"/>
    <x v="1"/>
    <x v="9"/>
    <s v="50-99CPU"/>
    <x v="2"/>
    <x v="5"/>
    <n v="128990400"/>
  </r>
  <r>
    <s v="KL4554WAAR8"/>
    <x v="204"/>
    <x v="6"/>
    <x v="25"/>
    <x v="25"/>
    <x v="11"/>
    <x v="1"/>
    <x v="1"/>
    <x v="14"/>
    <s v="1-1CPU"/>
    <x v="2"/>
    <x v="4"/>
    <n v="130699800"/>
  </r>
  <r>
    <s v="KL4554WABR8"/>
    <x v="204"/>
    <x v="6"/>
    <x v="25"/>
    <x v="25"/>
    <x v="11"/>
    <x v="1"/>
    <x v="1"/>
    <x v="15"/>
    <s v="2-2CPU"/>
    <x v="2"/>
    <x v="4"/>
    <n v="130699800"/>
  </r>
  <r>
    <s v="KL4554WACR8"/>
    <x v="204"/>
    <x v="6"/>
    <x v="25"/>
    <x v="25"/>
    <x v="11"/>
    <x v="1"/>
    <x v="1"/>
    <x v="16"/>
    <s v="3-3CPU"/>
    <x v="2"/>
    <x v="4"/>
    <n v="130699800"/>
  </r>
  <r>
    <s v="KL4554WADR8"/>
    <x v="204"/>
    <x v="6"/>
    <x v="25"/>
    <x v="25"/>
    <x v="11"/>
    <x v="1"/>
    <x v="1"/>
    <x v="17"/>
    <s v="4-4CPU"/>
    <x v="2"/>
    <x v="4"/>
    <n v="130699800"/>
  </r>
  <r>
    <s v="KL4554WAER8"/>
    <x v="204"/>
    <x v="6"/>
    <x v="25"/>
    <x v="25"/>
    <x v="11"/>
    <x v="1"/>
    <x v="1"/>
    <x v="11"/>
    <s v="5-9CPU"/>
    <x v="2"/>
    <x v="4"/>
    <n v="130699800"/>
  </r>
  <r>
    <s v="KL4554WAAX8"/>
    <x v="205"/>
    <x v="6"/>
    <x v="25"/>
    <x v="25"/>
    <x v="11"/>
    <x v="1"/>
    <x v="1"/>
    <x v="14"/>
    <s v="1-1CPU"/>
    <x v="2"/>
    <x v="5"/>
    <n v="149364600"/>
  </r>
  <r>
    <s v="KL4554WABX8"/>
    <x v="205"/>
    <x v="6"/>
    <x v="25"/>
    <x v="25"/>
    <x v="11"/>
    <x v="1"/>
    <x v="1"/>
    <x v="15"/>
    <s v="2-2CPU"/>
    <x v="2"/>
    <x v="5"/>
    <n v="149364600"/>
  </r>
  <r>
    <s v="KL4554WACX8"/>
    <x v="205"/>
    <x v="6"/>
    <x v="25"/>
    <x v="25"/>
    <x v="11"/>
    <x v="1"/>
    <x v="1"/>
    <x v="16"/>
    <s v="3-3CPU"/>
    <x v="2"/>
    <x v="5"/>
    <n v="149364600"/>
  </r>
  <r>
    <s v="KL4554WADX8"/>
    <x v="205"/>
    <x v="6"/>
    <x v="25"/>
    <x v="25"/>
    <x v="11"/>
    <x v="1"/>
    <x v="1"/>
    <x v="17"/>
    <s v="4-4CPU"/>
    <x v="2"/>
    <x v="5"/>
    <n v="149364600"/>
  </r>
  <r>
    <s v="KL4554WAEX8"/>
    <x v="205"/>
    <x v="6"/>
    <x v="25"/>
    <x v="25"/>
    <x v="11"/>
    <x v="1"/>
    <x v="1"/>
    <x v="11"/>
    <s v="5-9CPU"/>
    <x v="2"/>
    <x v="5"/>
    <n v="149364600"/>
  </r>
  <r>
    <s v="KL4153WAYF9"/>
    <x v="206"/>
    <x v="6"/>
    <x v="26"/>
    <x v="26"/>
    <x v="9"/>
    <x v="1"/>
    <x v="1"/>
    <x v="1"/>
    <s v="5000+VirtWKS"/>
    <x v="1"/>
    <x v="1"/>
    <n v="572880"/>
  </r>
  <r>
    <s v="KL4153WAXF9"/>
    <x v="206"/>
    <x v="6"/>
    <x v="26"/>
    <x v="26"/>
    <x v="9"/>
    <x v="1"/>
    <x v="1"/>
    <x v="2"/>
    <s v="2500-4999VirtWKS"/>
    <x v="1"/>
    <x v="1"/>
    <n v="635250"/>
  </r>
  <r>
    <s v="KL4153WAWF9"/>
    <x v="206"/>
    <x v="6"/>
    <x v="26"/>
    <x v="26"/>
    <x v="9"/>
    <x v="1"/>
    <x v="1"/>
    <x v="3"/>
    <s v="1500-2499VirtWKS"/>
    <x v="1"/>
    <x v="1"/>
    <n v="711480"/>
  </r>
  <r>
    <s v="KL4153WAVF9"/>
    <x v="206"/>
    <x v="6"/>
    <x v="26"/>
    <x v="26"/>
    <x v="9"/>
    <x v="1"/>
    <x v="1"/>
    <x v="4"/>
    <s v="1000-1499VirtWKS"/>
    <x v="1"/>
    <x v="1"/>
    <n v="787710"/>
  </r>
  <r>
    <s v="KL4153WAUF9"/>
    <x v="206"/>
    <x v="6"/>
    <x v="26"/>
    <x v="26"/>
    <x v="9"/>
    <x v="1"/>
    <x v="1"/>
    <x v="5"/>
    <s v="500-999VirtWKS"/>
    <x v="1"/>
    <x v="1"/>
    <n v="877800"/>
  </r>
  <r>
    <s v="KL4153WAYD9"/>
    <x v="207"/>
    <x v="6"/>
    <x v="26"/>
    <x v="26"/>
    <x v="9"/>
    <x v="1"/>
    <x v="1"/>
    <x v="1"/>
    <s v="5000+VirtWKS"/>
    <x v="1"/>
    <x v="2"/>
    <n v="889350"/>
  </r>
  <r>
    <s v="KL4153WATF9"/>
    <x v="206"/>
    <x v="6"/>
    <x v="26"/>
    <x v="26"/>
    <x v="9"/>
    <x v="1"/>
    <x v="1"/>
    <x v="6"/>
    <s v="250-499VirtWKS"/>
    <x v="1"/>
    <x v="1"/>
    <n v="965580"/>
  </r>
  <r>
    <s v="KL4153WAXD9"/>
    <x v="207"/>
    <x v="6"/>
    <x v="26"/>
    <x v="26"/>
    <x v="9"/>
    <x v="1"/>
    <x v="1"/>
    <x v="2"/>
    <s v="2500-4999VirtWKS"/>
    <x v="1"/>
    <x v="2"/>
    <n v="979440"/>
  </r>
  <r>
    <s v="KL4153WAYF8"/>
    <x v="208"/>
    <x v="6"/>
    <x v="26"/>
    <x v="26"/>
    <x v="9"/>
    <x v="1"/>
    <x v="1"/>
    <x v="1"/>
    <s v="5000+VirtWKS"/>
    <x v="2"/>
    <x v="1"/>
    <n v="1041810"/>
  </r>
  <r>
    <s v="KL4153WARF9"/>
    <x v="206"/>
    <x v="6"/>
    <x v="26"/>
    <x v="26"/>
    <x v="9"/>
    <x v="1"/>
    <x v="1"/>
    <x v="7"/>
    <s v="100-149VirtWKS"/>
    <x v="1"/>
    <x v="1"/>
    <n v="1067220"/>
  </r>
  <r>
    <s v="KL4153WASF9"/>
    <x v="206"/>
    <x v="6"/>
    <x v="26"/>
    <x v="26"/>
    <x v="9"/>
    <x v="1"/>
    <x v="1"/>
    <x v="8"/>
    <s v="150-249VirtWKS"/>
    <x v="1"/>
    <x v="1"/>
    <n v="1067220"/>
  </r>
  <r>
    <s v="KL4153WAWD9"/>
    <x v="207"/>
    <x v="6"/>
    <x v="26"/>
    <x v="26"/>
    <x v="9"/>
    <x v="1"/>
    <x v="1"/>
    <x v="3"/>
    <s v="1500-2499VirtWKS"/>
    <x v="1"/>
    <x v="2"/>
    <n v="1092630"/>
  </r>
  <r>
    <s v="KL4153WAYT9"/>
    <x v="209"/>
    <x v="6"/>
    <x v="26"/>
    <x v="26"/>
    <x v="9"/>
    <x v="1"/>
    <x v="1"/>
    <x v="1"/>
    <s v="5000+VirtWKS"/>
    <x v="1"/>
    <x v="3"/>
    <n v="1106490"/>
  </r>
  <r>
    <s v="KL4153WAXF8"/>
    <x v="208"/>
    <x v="6"/>
    <x v="26"/>
    <x v="26"/>
    <x v="9"/>
    <x v="1"/>
    <x v="1"/>
    <x v="2"/>
    <s v="2500-4999VirtWKS"/>
    <x v="2"/>
    <x v="1"/>
    <n v="1143450"/>
  </r>
  <r>
    <s v="KL4153WAQF9"/>
    <x v="206"/>
    <x v="6"/>
    <x v="26"/>
    <x v="26"/>
    <x v="9"/>
    <x v="1"/>
    <x v="1"/>
    <x v="9"/>
    <s v="50-99VirtWKS"/>
    <x v="1"/>
    <x v="1"/>
    <n v="1194270"/>
  </r>
  <r>
    <s v="KL4153WAVD9"/>
    <x v="207"/>
    <x v="6"/>
    <x v="26"/>
    <x v="26"/>
    <x v="9"/>
    <x v="1"/>
    <x v="1"/>
    <x v="4"/>
    <s v="1000-1499VirtWKS"/>
    <x v="1"/>
    <x v="2"/>
    <n v="1208130"/>
  </r>
  <r>
    <s v="KL4153WAXT9"/>
    <x v="209"/>
    <x v="6"/>
    <x v="26"/>
    <x v="26"/>
    <x v="9"/>
    <x v="1"/>
    <x v="1"/>
    <x v="2"/>
    <s v="2500-4999VirtWKS"/>
    <x v="1"/>
    <x v="3"/>
    <n v="1208130"/>
  </r>
  <r>
    <s v="KL4153WAWF8"/>
    <x v="208"/>
    <x v="6"/>
    <x v="26"/>
    <x v="26"/>
    <x v="9"/>
    <x v="1"/>
    <x v="1"/>
    <x v="3"/>
    <s v="1500-2499VirtWKS"/>
    <x v="2"/>
    <x v="1"/>
    <n v="1284360"/>
  </r>
  <r>
    <s v="KL4153WAPF9"/>
    <x v="206"/>
    <x v="6"/>
    <x v="26"/>
    <x v="26"/>
    <x v="9"/>
    <x v="1"/>
    <x v="1"/>
    <x v="10"/>
    <s v="25-49VirtWKS"/>
    <x v="1"/>
    <x v="1"/>
    <n v="1335180"/>
  </r>
  <r>
    <s v="KL4153WAWT9"/>
    <x v="209"/>
    <x v="6"/>
    <x v="26"/>
    <x v="26"/>
    <x v="9"/>
    <x v="1"/>
    <x v="1"/>
    <x v="3"/>
    <s v="1500-2499VirtWKS"/>
    <x v="1"/>
    <x v="3"/>
    <n v="1346730"/>
  </r>
  <r>
    <s v="KL4153WAUD9"/>
    <x v="207"/>
    <x v="6"/>
    <x v="26"/>
    <x v="26"/>
    <x v="9"/>
    <x v="1"/>
    <x v="1"/>
    <x v="5"/>
    <s v="500-999VirtWKS"/>
    <x v="1"/>
    <x v="2"/>
    <n v="1360590"/>
  </r>
  <r>
    <s v="KL4153WAVF8"/>
    <x v="208"/>
    <x v="6"/>
    <x v="26"/>
    <x v="26"/>
    <x v="9"/>
    <x v="1"/>
    <x v="1"/>
    <x v="4"/>
    <s v="1000-1499VirtWKS"/>
    <x v="2"/>
    <x v="1"/>
    <n v="1422960"/>
  </r>
  <r>
    <s v="KL4153WAKF9"/>
    <x v="206"/>
    <x v="6"/>
    <x v="26"/>
    <x v="26"/>
    <x v="9"/>
    <x v="1"/>
    <x v="1"/>
    <x v="0"/>
    <s v="10-14VirtWKS"/>
    <x v="1"/>
    <x v="1"/>
    <n v="1487640"/>
  </r>
  <r>
    <s v="KL4153WAMF9"/>
    <x v="206"/>
    <x v="6"/>
    <x v="26"/>
    <x v="26"/>
    <x v="9"/>
    <x v="1"/>
    <x v="1"/>
    <x v="12"/>
    <s v="15-19VirtWKS"/>
    <x v="1"/>
    <x v="1"/>
    <n v="1487640"/>
  </r>
  <r>
    <s v="KL4153WANF9"/>
    <x v="206"/>
    <x v="6"/>
    <x v="26"/>
    <x v="26"/>
    <x v="9"/>
    <x v="1"/>
    <x v="1"/>
    <x v="13"/>
    <s v="20-24VirtWKS"/>
    <x v="1"/>
    <x v="1"/>
    <n v="1487640"/>
  </r>
  <r>
    <s v="KL4153WATD9"/>
    <x v="207"/>
    <x v="6"/>
    <x v="26"/>
    <x v="26"/>
    <x v="9"/>
    <x v="1"/>
    <x v="1"/>
    <x v="6"/>
    <s v="250-499VirtWKS"/>
    <x v="1"/>
    <x v="2"/>
    <n v="1499190"/>
  </r>
  <r>
    <s v="KL4153WAVT9"/>
    <x v="209"/>
    <x v="6"/>
    <x v="26"/>
    <x v="26"/>
    <x v="9"/>
    <x v="1"/>
    <x v="1"/>
    <x v="4"/>
    <s v="1000-1499VirtWKS"/>
    <x v="1"/>
    <x v="3"/>
    <n v="1499190"/>
  </r>
  <r>
    <s v="KL4153WAYD8"/>
    <x v="210"/>
    <x v="6"/>
    <x v="26"/>
    <x v="26"/>
    <x v="9"/>
    <x v="1"/>
    <x v="1"/>
    <x v="1"/>
    <s v="5000+VirtWKS"/>
    <x v="2"/>
    <x v="2"/>
    <n v="1575420"/>
  </r>
  <r>
    <s v="KL4153WAUF8"/>
    <x v="208"/>
    <x v="6"/>
    <x v="26"/>
    <x v="26"/>
    <x v="9"/>
    <x v="1"/>
    <x v="1"/>
    <x v="5"/>
    <s v="500-999VirtWKS"/>
    <x v="2"/>
    <x v="1"/>
    <n v="1589280"/>
  </r>
  <r>
    <s v="KL4153WAYR9"/>
    <x v="211"/>
    <x v="6"/>
    <x v="26"/>
    <x v="26"/>
    <x v="9"/>
    <x v="1"/>
    <x v="1"/>
    <x v="1"/>
    <s v="5000VirtWKS"/>
    <x v="1"/>
    <x v="4"/>
    <n v="1614690"/>
  </r>
  <r>
    <s v="KL4153WARD9"/>
    <x v="207"/>
    <x v="6"/>
    <x v="26"/>
    <x v="26"/>
    <x v="9"/>
    <x v="1"/>
    <x v="1"/>
    <x v="7"/>
    <s v="100-149VirtWKS"/>
    <x v="1"/>
    <x v="2"/>
    <n v="1651650"/>
  </r>
  <r>
    <s v="KL4153WASD9"/>
    <x v="207"/>
    <x v="6"/>
    <x v="26"/>
    <x v="26"/>
    <x v="9"/>
    <x v="1"/>
    <x v="1"/>
    <x v="8"/>
    <s v="150-249VirtWKS"/>
    <x v="1"/>
    <x v="2"/>
    <n v="1651650"/>
  </r>
  <r>
    <s v="KL4153WAUT9"/>
    <x v="209"/>
    <x v="6"/>
    <x v="26"/>
    <x v="26"/>
    <x v="9"/>
    <x v="1"/>
    <x v="1"/>
    <x v="5"/>
    <s v="500-999VirtWKS"/>
    <x v="1"/>
    <x v="3"/>
    <n v="1677060"/>
  </r>
  <r>
    <s v="KL4153WAXD8"/>
    <x v="210"/>
    <x v="6"/>
    <x v="26"/>
    <x v="26"/>
    <x v="9"/>
    <x v="1"/>
    <x v="1"/>
    <x v="2"/>
    <s v="2500-4999VirtWKS"/>
    <x v="2"/>
    <x v="2"/>
    <n v="1716330"/>
  </r>
  <r>
    <s v="KL4153WATF8"/>
    <x v="208"/>
    <x v="6"/>
    <x v="26"/>
    <x v="26"/>
    <x v="9"/>
    <x v="1"/>
    <x v="1"/>
    <x v="6"/>
    <s v="250-499VirtWKS"/>
    <x v="2"/>
    <x v="1"/>
    <n v="1767150"/>
  </r>
  <r>
    <s v="KL4153WAXR9"/>
    <x v="211"/>
    <x v="6"/>
    <x v="26"/>
    <x v="26"/>
    <x v="9"/>
    <x v="1"/>
    <x v="1"/>
    <x v="2"/>
    <s v="2500-4999VirtWKS"/>
    <x v="1"/>
    <x v="4"/>
    <n v="1767150"/>
  </r>
  <r>
    <s v="KL4153WAQD9"/>
    <x v="207"/>
    <x v="6"/>
    <x v="26"/>
    <x v="26"/>
    <x v="9"/>
    <x v="1"/>
    <x v="1"/>
    <x v="9"/>
    <s v="50-99VirtWKS"/>
    <x v="1"/>
    <x v="2"/>
    <n v="1843380"/>
  </r>
  <r>
    <s v="KL4153WAYX9"/>
    <x v="212"/>
    <x v="6"/>
    <x v="26"/>
    <x v="26"/>
    <x v="9"/>
    <x v="1"/>
    <x v="1"/>
    <x v="1"/>
    <s v="5000VirtWKS"/>
    <x v="1"/>
    <x v="5"/>
    <n v="1843380"/>
  </r>
  <r>
    <s v="KL4153WATT9"/>
    <x v="209"/>
    <x v="6"/>
    <x v="26"/>
    <x v="26"/>
    <x v="9"/>
    <x v="1"/>
    <x v="1"/>
    <x v="6"/>
    <s v="250-499VirtWKS"/>
    <x v="1"/>
    <x v="3"/>
    <n v="1854930"/>
  </r>
  <r>
    <s v="KL4153WAWD8"/>
    <x v="210"/>
    <x v="6"/>
    <x v="26"/>
    <x v="26"/>
    <x v="9"/>
    <x v="1"/>
    <x v="1"/>
    <x v="3"/>
    <s v="1500-2499VirtWKS"/>
    <x v="2"/>
    <x v="2"/>
    <n v="1931160"/>
  </r>
  <r>
    <s v="KL4153WARF8"/>
    <x v="208"/>
    <x v="6"/>
    <x v="26"/>
    <x v="26"/>
    <x v="9"/>
    <x v="1"/>
    <x v="1"/>
    <x v="7"/>
    <s v="100-149VirtWKS"/>
    <x v="2"/>
    <x v="1"/>
    <n v="1945020"/>
  </r>
  <r>
    <s v="KL4153WASF8"/>
    <x v="208"/>
    <x v="6"/>
    <x v="26"/>
    <x v="26"/>
    <x v="9"/>
    <x v="1"/>
    <x v="1"/>
    <x v="8"/>
    <s v="150-249VirtWKS"/>
    <x v="2"/>
    <x v="1"/>
    <n v="1945020"/>
  </r>
  <r>
    <s v="KL4153WAYT8"/>
    <x v="213"/>
    <x v="6"/>
    <x v="26"/>
    <x v="26"/>
    <x v="9"/>
    <x v="1"/>
    <x v="1"/>
    <x v="1"/>
    <s v="5000+VirtWKS"/>
    <x v="2"/>
    <x v="3"/>
    <n v="1945020"/>
  </r>
  <r>
    <s v="KL4153WAWR9"/>
    <x v="211"/>
    <x v="6"/>
    <x v="26"/>
    <x v="26"/>
    <x v="9"/>
    <x v="1"/>
    <x v="1"/>
    <x v="3"/>
    <s v="1500-2499VirtWKS"/>
    <x v="1"/>
    <x v="4"/>
    <n v="1981980"/>
  </r>
  <r>
    <s v="KL4153WAXX9"/>
    <x v="212"/>
    <x v="6"/>
    <x v="26"/>
    <x v="26"/>
    <x v="9"/>
    <x v="1"/>
    <x v="1"/>
    <x v="2"/>
    <s v="2500-4999VirtWKS"/>
    <x v="1"/>
    <x v="5"/>
    <n v="2021250"/>
  </r>
  <r>
    <s v="KL4153WART9"/>
    <x v="209"/>
    <x v="6"/>
    <x v="26"/>
    <x v="26"/>
    <x v="9"/>
    <x v="1"/>
    <x v="1"/>
    <x v="7"/>
    <s v="100-149VirtWKS"/>
    <x v="1"/>
    <x v="3"/>
    <n v="2046660"/>
  </r>
  <r>
    <s v="KL4153WAST9"/>
    <x v="209"/>
    <x v="6"/>
    <x v="26"/>
    <x v="26"/>
    <x v="9"/>
    <x v="1"/>
    <x v="1"/>
    <x v="8"/>
    <s v="150-249VirtWKS"/>
    <x v="1"/>
    <x v="3"/>
    <n v="2046660"/>
  </r>
  <r>
    <s v="KL4153WAPD9"/>
    <x v="207"/>
    <x v="6"/>
    <x v="26"/>
    <x v="26"/>
    <x v="9"/>
    <x v="1"/>
    <x v="1"/>
    <x v="10"/>
    <s v="25-49VirtWKS"/>
    <x v="1"/>
    <x v="2"/>
    <n v="2072070"/>
  </r>
  <r>
    <s v="KL4153WAXT8"/>
    <x v="213"/>
    <x v="6"/>
    <x v="26"/>
    <x v="26"/>
    <x v="9"/>
    <x v="1"/>
    <x v="1"/>
    <x v="2"/>
    <s v="2500-4999VirtWKS"/>
    <x v="2"/>
    <x v="3"/>
    <n v="2122890"/>
  </r>
  <r>
    <s v="KL4153WAVD8"/>
    <x v="210"/>
    <x v="6"/>
    <x v="26"/>
    <x v="26"/>
    <x v="9"/>
    <x v="1"/>
    <x v="1"/>
    <x v="4"/>
    <s v="1000-1499VirtWKS"/>
    <x v="2"/>
    <x v="2"/>
    <n v="2134440"/>
  </r>
  <r>
    <s v="KL4153WAQF8"/>
    <x v="208"/>
    <x v="6"/>
    <x v="26"/>
    <x v="26"/>
    <x v="9"/>
    <x v="1"/>
    <x v="1"/>
    <x v="9"/>
    <s v="50-99VirtWKS"/>
    <x v="2"/>
    <x v="1"/>
    <n v="2159850"/>
  </r>
  <r>
    <s v="KL4153WAVR9"/>
    <x v="211"/>
    <x v="6"/>
    <x v="26"/>
    <x v="26"/>
    <x v="9"/>
    <x v="1"/>
    <x v="1"/>
    <x v="4"/>
    <s v="1000-1499VirtWKS"/>
    <x v="1"/>
    <x v="4"/>
    <n v="2199120"/>
  </r>
  <r>
    <s v="KL4153WAWX9"/>
    <x v="212"/>
    <x v="6"/>
    <x v="26"/>
    <x v="26"/>
    <x v="9"/>
    <x v="1"/>
    <x v="1"/>
    <x v="3"/>
    <s v="1500-2499VirtWKS"/>
    <x v="1"/>
    <x v="5"/>
    <n v="2261490"/>
  </r>
  <r>
    <s v="KL4153WAQT9"/>
    <x v="209"/>
    <x v="6"/>
    <x v="26"/>
    <x v="26"/>
    <x v="9"/>
    <x v="1"/>
    <x v="1"/>
    <x v="9"/>
    <s v="50-99VirtWKS"/>
    <x v="1"/>
    <x v="3"/>
    <n v="2275350"/>
  </r>
  <r>
    <s v="KL4153WAKD9"/>
    <x v="207"/>
    <x v="6"/>
    <x v="26"/>
    <x v="26"/>
    <x v="9"/>
    <x v="1"/>
    <x v="1"/>
    <x v="0"/>
    <s v="10-14VirtWKS"/>
    <x v="1"/>
    <x v="2"/>
    <n v="2310000"/>
  </r>
  <r>
    <s v="KL4153WAMD9"/>
    <x v="207"/>
    <x v="6"/>
    <x v="26"/>
    <x v="26"/>
    <x v="9"/>
    <x v="1"/>
    <x v="1"/>
    <x v="12"/>
    <s v="15-19VirtWKS"/>
    <x v="1"/>
    <x v="2"/>
    <n v="2310000"/>
  </r>
  <r>
    <s v="KL4153WAND9"/>
    <x v="207"/>
    <x v="6"/>
    <x v="26"/>
    <x v="26"/>
    <x v="9"/>
    <x v="1"/>
    <x v="1"/>
    <x v="13"/>
    <s v="20-24VirtWKS"/>
    <x v="1"/>
    <x v="2"/>
    <n v="2310000"/>
  </r>
  <r>
    <s v="KL4153WAUD8"/>
    <x v="210"/>
    <x v="6"/>
    <x v="26"/>
    <x v="26"/>
    <x v="9"/>
    <x v="1"/>
    <x v="1"/>
    <x v="5"/>
    <s v="500-999VirtWKS"/>
    <x v="2"/>
    <x v="2"/>
    <n v="2379300"/>
  </r>
  <r>
    <s v="KL4153WAWT8"/>
    <x v="213"/>
    <x v="6"/>
    <x v="26"/>
    <x v="26"/>
    <x v="9"/>
    <x v="1"/>
    <x v="1"/>
    <x v="3"/>
    <s v="1500-2499VirtWKS"/>
    <x v="2"/>
    <x v="3"/>
    <n v="2379300"/>
  </r>
  <r>
    <s v="KL4153WAPF8"/>
    <x v="208"/>
    <x v="6"/>
    <x v="26"/>
    <x v="26"/>
    <x v="9"/>
    <x v="1"/>
    <x v="1"/>
    <x v="10"/>
    <s v="25-49VirtWKS"/>
    <x v="2"/>
    <x v="1"/>
    <n v="2425500"/>
  </r>
  <r>
    <s v="KL4153WAUR9"/>
    <x v="211"/>
    <x v="6"/>
    <x v="26"/>
    <x v="26"/>
    <x v="9"/>
    <x v="1"/>
    <x v="1"/>
    <x v="5"/>
    <s v="500-999VirtWKS"/>
    <x v="1"/>
    <x v="4"/>
    <n v="2448600"/>
  </r>
  <r>
    <s v="KL4153WAVX9"/>
    <x v="212"/>
    <x v="6"/>
    <x v="26"/>
    <x v="26"/>
    <x v="9"/>
    <x v="1"/>
    <x v="1"/>
    <x v="4"/>
    <s v="1000-1499VirtWKS"/>
    <x v="1"/>
    <x v="5"/>
    <n v="2494800"/>
  </r>
  <r>
    <s v="KL4153WAPT9"/>
    <x v="209"/>
    <x v="6"/>
    <x v="26"/>
    <x v="26"/>
    <x v="9"/>
    <x v="1"/>
    <x v="1"/>
    <x v="10"/>
    <s v="25-49VirtWKS"/>
    <x v="1"/>
    <x v="3"/>
    <n v="2564100"/>
  </r>
  <r>
    <s v="KL4153WATD8"/>
    <x v="210"/>
    <x v="6"/>
    <x v="26"/>
    <x v="26"/>
    <x v="9"/>
    <x v="1"/>
    <x v="1"/>
    <x v="6"/>
    <s v="250-499VirtWKS"/>
    <x v="2"/>
    <x v="2"/>
    <n v="2633400"/>
  </r>
  <r>
    <s v="KL4153WAVT8"/>
    <x v="213"/>
    <x v="6"/>
    <x v="26"/>
    <x v="26"/>
    <x v="9"/>
    <x v="1"/>
    <x v="1"/>
    <x v="4"/>
    <s v="1000-1499VirtWKS"/>
    <x v="2"/>
    <x v="3"/>
    <n v="2633400"/>
  </r>
  <r>
    <s v="KL4153WAKF8"/>
    <x v="208"/>
    <x v="6"/>
    <x v="26"/>
    <x v="26"/>
    <x v="9"/>
    <x v="1"/>
    <x v="1"/>
    <x v="0"/>
    <s v="10-14VirtWKS"/>
    <x v="2"/>
    <x v="1"/>
    <n v="2702700"/>
  </r>
  <r>
    <s v="KL4153WAMF8"/>
    <x v="208"/>
    <x v="6"/>
    <x v="26"/>
    <x v="26"/>
    <x v="9"/>
    <x v="1"/>
    <x v="1"/>
    <x v="12"/>
    <s v="15-19VirtWKS"/>
    <x v="2"/>
    <x v="1"/>
    <n v="2702700"/>
  </r>
  <r>
    <s v="KL4153WANF8"/>
    <x v="208"/>
    <x v="6"/>
    <x v="26"/>
    <x v="26"/>
    <x v="9"/>
    <x v="1"/>
    <x v="1"/>
    <x v="13"/>
    <s v="20-24VirtWKS"/>
    <x v="2"/>
    <x v="1"/>
    <n v="2702700"/>
  </r>
  <r>
    <s v="KL4153WATR9"/>
    <x v="211"/>
    <x v="6"/>
    <x v="26"/>
    <x v="26"/>
    <x v="9"/>
    <x v="1"/>
    <x v="1"/>
    <x v="6"/>
    <s v="250-499VirtWKS"/>
    <x v="1"/>
    <x v="4"/>
    <n v="2702700"/>
  </r>
  <r>
    <s v="KL4153WAUX9"/>
    <x v="212"/>
    <x v="6"/>
    <x v="26"/>
    <x v="26"/>
    <x v="9"/>
    <x v="1"/>
    <x v="1"/>
    <x v="5"/>
    <s v="500-999VirtWKS"/>
    <x v="1"/>
    <x v="5"/>
    <n v="2818200"/>
  </r>
  <r>
    <s v="KL4153WAKT9"/>
    <x v="209"/>
    <x v="6"/>
    <x v="26"/>
    <x v="26"/>
    <x v="9"/>
    <x v="1"/>
    <x v="1"/>
    <x v="0"/>
    <s v="10-14VirtWKS"/>
    <x v="1"/>
    <x v="3"/>
    <n v="2841300"/>
  </r>
  <r>
    <s v="KL4153WAMT9"/>
    <x v="209"/>
    <x v="6"/>
    <x v="26"/>
    <x v="26"/>
    <x v="9"/>
    <x v="1"/>
    <x v="1"/>
    <x v="12"/>
    <s v="15-19VirtWKS"/>
    <x v="1"/>
    <x v="3"/>
    <n v="2841300"/>
  </r>
  <r>
    <s v="KL4153WANT9"/>
    <x v="209"/>
    <x v="6"/>
    <x v="26"/>
    <x v="26"/>
    <x v="9"/>
    <x v="1"/>
    <x v="1"/>
    <x v="13"/>
    <s v="20-24VirtWKS"/>
    <x v="1"/>
    <x v="3"/>
    <n v="2841300"/>
  </r>
  <r>
    <s v="KL4153WARD8"/>
    <x v="210"/>
    <x v="6"/>
    <x v="26"/>
    <x v="26"/>
    <x v="9"/>
    <x v="1"/>
    <x v="1"/>
    <x v="7"/>
    <s v="100-149VirtWKS"/>
    <x v="2"/>
    <x v="2"/>
    <n v="2910600"/>
  </r>
  <r>
    <s v="KL4153WASD8"/>
    <x v="210"/>
    <x v="6"/>
    <x v="26"/>
    <x v="26"/>
    <x v="9"/>
    <x v="1"/>
    <x v="1"/>
    <x v="8"/>
    <s v="150-249VirtWKS"/>
    <x v="2"/>
    <x v="2"/>
    <n v="2910600"/>
  </r>
  <r>
    <s v="KL4153WAYR8"/>
    <x v="214"/>
    <x v="6"/>
    <x v="26"/>
    <x v="26"/>
    <x v="9"/>
    <x v="1"/>
    <x v="1"/>
    <x v="1"/>
    <s v="5000VirtWKS"/>
    <x v="2"/>
    <x v="4"/>
    <n v="2933700"/>
  </r>
  <r>
    <s v="KL4153WAUT8"/>
    <x v="213"/>
    <x v="6"/>
    <x v="26"/>
    <x v="26"/>
    <x v="9"/>
    <x v="1"/>
    <x v="1"/>
    <x v="5"/>
    <s v="500-999VirtWKS"/>
    <x v="2"/>
    <x v="3"/>
    <n v="2956800"/>
  </r>
  <r>
    <s v="KL4153WARR9"/>
    <x v="211"/>
    <x v="6"/>
    <x v="26"/>
    <x v="26"/>
    <x v="9"/>
    <x v="1"/>
    <x v="1"/>
    <x v="7"/>
    <s v="100-149VirtWKS"/>
    <x v="1"/>
    <x v="4"/>
    <n v="2979900"/>
  </r>
  <r>
    <s v="KL4153WASR9"/>
    <x v="211"/>
    <x v="6"/>
    <x v="26"/>
    <x v="26"/>
    <x v="9"/>
    <x v="1"/>
    <x v="1"/>
    <x v="8"/>
    <s v="150-249VirtWKS"/>
    <x v="1"/>
    <x v="4"/>
    <n v="2979900"/>
  </r>
  <r>
    <s v="KL4153WATX9"/>
    <x v="212"/>
    <x v="6"/>
    <x v="26"/>
    <x v="26"/>
    <x v="9"/>
    <x v="1"/>
    <x v="1"/>
    <x v="6"/>
    <s v="250-499VirtWKS"/>
    <x v="1"/>
    <x v="5"/>
    <n v="3095400"/>
  </r>
  <r>
    <s v="KL4153WAXR8"/>
    <x v="214"/>
    <x v="6"/>
    <x v="26"/>
    <x v="26"/>
    <x v="9"/>
    <x v="1"/>
    <x v="1"/>
    <x v="2"/>
    <s v="2500-4999VirtWKS"/>
    <x v="2"/>
    <x v="4"/>
    <n v="3210900"/>
  </r>
  <r>
    <s v="KL4153WAQD8"/>
    <x v="210"/>
    <x v="6"/>
    <x v="26"/>
    <x v="26"/>
    <x v="9"/>
    <x v="1"/>
    <x v="1"/>
    <x v="9"/>
    <s v="50-99VirtWKS"/>
    <x v="2"/>
    <x v="2"/>
    <n v="3257100"/>
  </r>
  <r>
    <s v="KL4153WATT8"/>
    <x v="213"/>
    <x v="6"/>
    <x v="26"/>
    <x v="26"/>
    <x v="9"/>
    <x v="1"/>
    <x v="1"/>
    <x v="6"/>
    <s v="250-499VirtWKS"/>
    <x v="2"/>
    <x v="3"/>
    <n v="3257100"/>
  </r>
  <r>
    <s v="KL4153WAQR9"/>
    <x v="211"/>
    <x v="6"/>
    <x v="26"/>
    <x v="26"/>
    <x v="9"/>
    <x v="1"/>
    <x v="1"/>
    <x v="9"/>
    <s v="50-99VirtWKS"/>
    <x v="1"/>
    <x v="4"/>
    <n v="3349500"/>
  </r>
  <r>
    <s v="KL4153WAYX8"/>
    <x v="215"/>
    <x v="6"/>
    <x v="26"/>
    <x v="26"/>
    <x v="9"/>
    <x v="1"/>
    <x v="1"/>
    <x v="1"/>
    <s v="5000VirtWKS"/>
    <x v="2"/>
    <x v="5"/>
    <n v="3349500"/>
  </r>
  <r>
    <s v="KL4153WARX9"/>
    <x v="212"/>
    <x v="6"/>
    <x v="26"/>
    <x v="26"/>
    <x v="9"/>
    <x v="1"/>
    <x v="1"/>
    <x v="7"/>
    <s v="100-149VirtWKS"/>
    <x v="1"/>
    <x v="5"/>
    <n v="3418800"/>
  </r>
  <r>
    <s v="KL4153WASX9"/>
    <x v="212"/>
    <x v="6"/>
    <x v="26"/>
    <x v="26"/>
    <x v="9"/>
    <x v="1"/>
    <x v="1"/>
    <x v="8"/>
    <s v="150-249VirtWKS"/>
    <x v="1"/>
    <x v="5"/>
    <n v="3418800"/>
  </r>
  <r>
    <s v="KL4153WART8"/>
    <x v="213"/>
    <x v="6"/>
    <x v="26"/>
    <x v="26"/>
    <x v="9"/>
    <x v="1"/>
    <x v="1"/>
    <x v="7"/>
    <s v="100-149VirtWKS"/>
    <x v="2"/>
    <x v="3"/>
    <n v="3603600"/>
  </r>
  <r>
    <s v="KL4153WAST8"/>
    <x v="213"/>
    <x v="6"/>
    <x v="26"/>
    <x v="26"/>
    <x v="9"/>
    <x v="1"/>
    <x v="1"/>
    <x v="8"/>
    <s v="150-249VirtWKS"/>
    <x v="2"/>
    <x v="3"/>
    <n v="3603600"/>
  </r>
  <r>
    <s v="KL4153WAWR8"/>
    <x v="214"/>
    <x v="6"/>
    <x v="26"/>
    <x v="26"/>
    <x v="9"/>
    <x v="1"/>
    <x v="1"/>
    <x v="3"/>
    <s v="1500-2499VirtWKS"/>
    <x v="2"/>
    <x v="4"/>
    <n v="3603600"/>
  </r>
  <r>
    <s v="KL4153WAPD8"/>
    <x v="210"/>
    <x v="6"/>
    <x v="26"/>
    <x v="26"/>
    <x v="9"/>
    <x v="1"/>
    <x v="1"/>
    <x v="10"/>
    <s v="25-49VirtWKS"/>
    <x v="2"/>
    <x v="2"/>
    <n v="3649800"/>
  </r>
  <r>
    <s v="KL4153WAXX8"/>
    <x v="215"/>
    <x v="6"/>
    <x v="26"/>
    <x v="26"/>
    <x v="9"/>
    <x v="1"/>
    <x v="1"/>
    <x v="2"/>
    <s v="2500-4999VirtWKS"/>
    <x v="2"/>
    <x v="5"/>
    <n v="3672900"/>
  </r>
  <r>
    <s v="KL4153WAPR9"/>
    <x v="211"/>
    <x v="6"/>
    <x v="26"/>
    <x v="26"/>
    <x v="9"/>
    <x v="1"/>
    <x v="1"/>
    <x v="10"/>
    <s v="25-49VirtWKS"/>
    <x v="1"/>
    <x v="4"/>
    <n v="3742200"/>
  </r>
  <r>
    <s v="KL4153WAQX9"/>
    <x v="212"/>
    <x v="6"/>
    <x v="26"/>
    <x v="26"/>
    <x v="9"/>
    <x v="1"/>
    <x v="1"/>
    <x v="9"/>
    <s v="50-99VirtWKS"/>
    <x v="1"/>
    <x v="5"/>
    <n v="3811500"/>
  </r>
  <r>
    <s v="KL4153WAQT8"/>
    <x v="213"/>
    <x v="6"/>
    <x v="26"/>
    <x v="26"/>
    <x v="9"/>
    <x v="1"/>
    <x v="1"/>
    <x v="9"/>
    <s v="50-99VirtWKS"/>
    <x v="2"/>
    <x v="3"/>
    <n v="3996300"/>
  </r>
  <r>
    <s v="KL4153WAVR8"/>
    <x v="214"/>
    <x v="6"/>
    <x v="26"/>
    <x v="26"/>
    <x v="9"/>
    <x v="1"/>
    <x v="1"/>
    <x v="4"/>
    <s v="1000-1499VirtWKS"/>
    <x v="2"/>
    <x v="4"/>
    <n v="3996300"/>
  </r>
  <r>
    <s v="KL4153WAKD8"/>
    <x v="210"/>
    <x v="6"/>
    <x v="26"/>
    <x v="26"/>
    <x v="9"/>
    <x v="1"/>
    <x v="1"/>
    <x v="0"/>
    <s v="10-14VirtWKS"/>
    <x v="2"/>
    <x v="2"/>
    <n v="4065600"/>
  </r>
  <r>
    <s v="KL4153WAMD8"/>
    <x v="210"/>
    <x v="6"/>
    <x v="26"/>
    <x v="26"/>
    <x v="9"/>
    <x v="1"/>
    <x v="1"/>
    <x v="12"/>
    <s v="15-19VirtWKS"/>
    <x v="2"/>
    <x v="2"/>
    <n v="4065600"/>
  </r>
  <r>
    <s v="KL4153WAND8"/>
    <x v="210"/>
    <x v="6"/>
    <x v="26"/>
    <x v="26"/>
    <x v="9"/>
    <x v="1"/>
    <x v="1"/>
    <x v="13"/>
    <s v="20-24VirtWKS"/>
    <x v="2"/>
    <x v="2"/>
    <n v="4065600"/>
  </r>
  <r>
    <s v="KL4153WAWX8"/>
    <x v="215"/>
    <x v="6"/>
    <x v="26"/>
    <x v="26"/>
    <x v="9"/>
    <x v="1"/>
    <x v="1"/>
    <x v="3"/>
    <s v="1500-2499VirtWKS"/>
    <x v="2"/>
    <x v="5"/>
    <n v="4111800"/>
  </r>
  <r>
    <s v="KL4153WAKR9"/>
    <x v="211"/>
    <x v="6"/>
    <x v="26"/>
    <x v="26"/>
    <x v="9"/>
    <x v="1"/>
    <x v="1"/>
    <x v="0"/>
    <s v="10-14VirtWKS"/>
    <x v="1"/>
    <x v="4"/>
    <n v="4181100"/>
  </r>
  <r>
    <s v="KL4153WAMR9"/>
    <x v="211"/>
    <x v="6"/>
    <x v="26"/>
    <x v="26"/>
    <x v="9"/>
    <x v="1"/>
    <x v="1"/>
    <x v="12"/>
    <s v="15-19VirtWKS"/>
    <x v="1"/>
    <x v="4"/>
    <n v="4181100"/>
  </r>
  <r>
    <s v="KL4153WANR9"/>
    <x v="211"/>
    <x v="6"/>
    <x v="26"/>
    <x v="26"/>
    <x v="9"/>
    <x v="1"/>
    <x v="1"/>
    <x v="13"/>
    <s v="20-24VirtWKS"/>
    <x v="1"/>
    <x v="4"/>
    <n v="4181100"/>
  </r>
  <r>
    <s v="KL4153WAPX9"/>
    <x v="212"/>
    <x v="6"/>
    <x v="26"/>
    <x v="26"/>
    <x v="9"/>
    <x v="1"/>
    <x v="1"/>
    <x v="10"/>
    <s v="25-49VirtWKS"/>
    <x v="1"/>
    <x v="5"/>
    <n v="4273500"/>
  </r>
  <r>
    <s v="KL4153WAUR8"/>
    <x v="214"/>
    <x v="6"/>
    <x v="26"/>
    <x v="26"/>
    <x v="9"/>
    <x v="1"/>
    <x v="1"/>
    <x v="5"/>
    <s v="500-999VirtWKS"/>
    <x v="2"/>
    <x v="4"/>
    <n v="4458300"/>
  </r>
  <r>
    <s v="KL4153WAPT8"/>
    <x v="213"/>
    <x v="6"/>
    <x v="26"/>
    <x v="26"/>
    <x v="9"/>
    <x v="1"/>
    <x v="1"/>
    <x v="10"/>
    <s v="25-49VirtWKS"/>
    <x v="2"/>
    <x v="3"/>
    <n v="4504500"/>
  </r>
  <r>
    <s v="KL4153WAVX8"/>
    <x v="215"/>
    <x v="6"/>
    <x v="26"/>
    <x v="26"/>
    <x v="9"/>
    <x v="1"/>
    <x v="1"/>
    <x v="4"/>
    <s v="1000-1499VirtWKS"/>
    <x v="2"/>
    <x v="5"/>
    <n v="4550700"/>
  </r>
  <r>
    <s v="KL4153WAKX9"/>
    <x v="212"/>
    <x v="6"/>
    <x v="26"/>
    <x v="26"/>
    <x v="9"/>
    <x v="1"/>
    <x v="1"/>
    <x v="0"/>
    <s v="10-14VirtWKS"/>
    <x v="1"/>
    <x v="5"/>
    <n v="4781700"/>
  </r>
  <r>
    <s v="KL4153WAMX9"/>
    <x v="212"/>
    <x v="6"/>
    <x v="26"/>
    <x v="26"/>
    <x v="9"/>
    <x v="1"/>
    <x v="1"/>
    <x v="12"/>
    <s v="15-19VirtWKS"/>
    <x v="1"/>
    <x v="5"/>
    <n v="4781700"/>
  </r>
  <r>
    <s v="KL4153WANX9"/>
    <x v="212"/>
    <x v="6"/>
    <x v="26"/>
    <x v="26"/>
    <x v="9"/>
    <x v="1"/>
    <x v="1"/>
    <x v="13"/>
    <s v="20-24VirtWKS"/>
    <x v="1"/>
    <x v="5"/>
    <n v="4781700"/>
  </r>
  <r>
    <s v="KL4153WATR8"/>
    <x v="214"/>
    <x v="6"/>
    <x v="26"/>
    <x v="26"/>
    <x v="9"/>
    <x v="1"/>
    <x v="1"/>
    <x v="6"/>
    <s v="250-499VirtWKS"/>
    <x v="2"/>
    <x v="4"/>
    <n v="4920300"/>
  </r>
  <r>
    <s v="KL4153WAKT8"/>
    <x v="213"/>
    <x v="6"/>
    <x v="26"/>
    <x v="26"/>
    <x v="9"/>
    <x v="1"/>
    <x v="1"/>
    <x v="0"/>
    <s v="10-14VirtWKS"/>
    <x v="2"/>
    <x v="3"/>
    <n v="5012700"/>
  </r>
  <r>
    <s v="KL4153WAMT8"/>
    <x v="213"/>
    <x v="6"/>
    <x v="26"/>
    <x v="26"/>
    <x v="9"/>
    <x v="1"/>
    <x v="1"/>
    <x v="12"/>
    <s v="15-19VirtWKS"/>
    <x v="2"/>
    <x v="3"/>
    <n v="5012700"/>
  </r>
  <r>
    <s v="KL4153WANT8"/>
    <x v="213"/>
    <x v="6"/>
    <x v="26"/>
    <x v="26"/>
    <x v="9"/>
    <x v="1"/>
    <x v="1"/>
    <x v="13"/>
    <s v="20-24VirtWKS"/>
    <x v="2"/>
    <x v="3"/>
    <n v="5012700"/>
  </r>
  <r>
    <s v="KL4153WAUX8"/>
    <x v="215"/>
    <x v="6"/>
    <x v="26"/>
    <x v="26"/>
    <x v="9"/>
    <x v="1"/>
    <x v="1"/>
    <x v="5"/>
    <s v="500-999VirtWKS"/>
    <x v="2"/>
    <x v="5"/>
    <n v="5105100"/>
  </r>
  <r>
    <s v="KL4153WARR8"/>
    <x v="214"/>
    <x v="6"/>
    <x v="26"/>
    <x v="26"/>
    <x v="9"/>
    <x v="1"/>
    <x v="1"/>
    <x v="7"/>
    <s v="100-149VirtWKS"/>
    <x v="2"/>
    <x v="4"/>
    <n v="5428500"/>
  </r>
  <r>
    <s v="KL4153WASR8"/>
    <x v="214"/>
    <x v="6"/>
    <x v="26"/>
    <x v="26"/>
    <x v="9"/>
    <x v="1"/>
    <x v="1"/>
    <x v="8"/>
    <s v="150-249VirtWKS"/>
    <x v="2"/>
    <x v="4"/>
    <n v="5428500"/>
  </r>
  <r>
    <s v="KL4153WATX8"/>
    <x v="215"/>
    <x v="6"/>
    <x v="26"/>
    <x v="26"/>
    <x v="9"/>
    <x v="1"/>
    <x v="1"/>
    <x v="6"/>
    <s v="250-499VirtWKS"/>
    <x v="2"/>
    <x v="5"/>
    <n v="5636400"/>
  </r>
  <r>
    <s v="KL4153WAQR8"/>
    <x v="214"/>
    <x v="6"/>
    <x v="26"/>
    <x v="26"/>
    <x v="9"/>
    <x v="1"/>
    <x v="1"/>
    <x v="9"/>
    <s v="50-99VirtWKS"/>
    <x v="2"/>
    <x v="4"/>
    <n v="6052200"/>
  </r>
  <r>
    <s v="KL4153WARX8"/>
    <x v="215"/>
    <x v="6"/>
    <x v="26"/>
    <x v="26"/>
    <x v="9"/>
    <x v="1"/>
    <x v="1"/>
    <x v="7"/>
    <s v="100-149VirtWKS"/>
    <x v="2"/>
    <x v="5"/>
    <n v="6213900"/>
  </r>
  <r>
    <s v="KL4153WASX8"/>
    <x v="215"/>
    <x v="6"/>
    <x v="26"/>
    <x v="26"/>
    <x v="9"/>
    <x v="1"/>
    <x v="1"/>
    <x v="8"/>
    <s v="150-249VirtWKS"/>
    <x v="2"/>
    <x v="5"/>
    <n v="6213900"/>
  </r>
  <r>
    <s v="KL4153WAPR8"/>
    <x v="214"/>
    <x v="6"/>
    <x v="26"/>
    <x v="26"/>
    <x v="9"/>
    <x v="1"/>
    <x v="1"/>
    <x v="10"/>
    <s v="25-49VirtWKS"/>
    <x v="2"/>
    <x v="4"/>
    <n v="6814500"/>
  </r>
  <r>
    <s v="KL4153WAQX8"/>
    <x v="215"/>
    <x v="6"/>
    <x v="26"/>
    <x v="26"/>
    <x v="9"/>
    <x v="1"/>
    <x v="1"/>
    <x v="9"/>
    <s v="50-99VirtWKS"/>
    <x v="2"/>
    <x v="5"/>
    <n v="6930000"/>
  </r>
  <r>
    <s v="KL4153WAKR8"/>
    <x v="214"/>
    <x v="6"/>
    <x v="26"/>
    <x v="26"/>
    <x v="9"/>
    <x v="1"/>
    <x v="1"/>
    <x v="0"/>
    <s v="10-14VirtWKS"/>
    <x v="2"/>
    <x v="4"/>
    <n v="7599900"/>
  </r>
  <r>
    <s v="KL4153WAMR8"/>
    <x v="214"/>
    <x v="6"/>
    <x v="26"/>
    <x v="26"/>
    <x v="9"/>
    <x v="1"/>
    <x v="1"/>
    <x v="12"/>
    <s v="15-19VirtWKS"/>
    <x v="2"/>
    <x v="4"/>
    <n v="7599900"/>
  </r>
  <r>
    <s v="KL4153WANR8"/>
    <x v="214"/>
    <x v="6"/>
    <x v="26"/>
    <x v="26"/>
    <x v="9"/>
    <x v="1"/>
    <x v="1"/>
    <x v="13"/>
    <s v="20-24VirtWKS"/>
    <x v="2"/>
    <x v="4"/>
    <n v="7599900"/>
  </r>
  <r>
    <s v="KL4153WAPX8"/>
    <x v="215"/>
    <x v="6"/>
    <x v="26"/>
    <x v="26"/>
    <x v="9"/>
    <x v="1"/>
    <x v="1"/>
    <x v="10"/>
    <s v="25-49VirtWKS"/>
    <x v="2"/>
    <x v="5"/>
    <n v="7784700"/>
  </r>
  <r>
    <s v="KL4153WAKX8"/>
    <x v="215"/>
    <x v="6"/>
    <x v="26"/>
    <x v="26"/>
    <x v="9"/>
    <x v="1"/>
    <x v="1"/>
    <x v="0"/>
    <s v="10-14VirtWKS"/>
    <x v="2"/>
    <x v="5"/>
    <n v="8685600"/>
  </r>
  <r>
    <s v="KL4153WAMX8"/>
    <x v="215"/>
    <x v="6"/>
    <x v="26"/>
    <x v="26"/>
    <x v="9"/>
    <x v="1"/>
    <x v="1"/>
    <x v="12"/>
    <s v="15-19VirtWKS"/>
    <x v="2"/>
    <x v="5"/>
    <n v="8685600"/>
  </r>
  <r>
    <s v="KL4153WANX8"/>
    <x v="215"/>
    <x v="6"/>
    <x v="26"/>
    <x v="26"/>
    <x v="9"/>
    <x v="1"/>
    <x v="1"/>
    <x v="13"/>
    <s v="20-24VirtWKS"/>
    <x v="2"/>
    <x v="5"/>
    <n v="8685600"/>
  </r>
  <r>
    <s v="KL4253WAVF9"/>
    <x v="216"/>
    <x v="6"/>
    <x v="27"/>
    <x v="27"/>
    <x v="10"/>
    <x v="1"/>
    <x v="1"/>
    <x v="4"/>
    <s v="1000-1499VirtSvr"/>
    <x v="1"/>
    <x v="1"/>
    <n v="6999300"/>
  </r>
  <r>
    <s v="KL4253WAWF9"/>
    <x v="216"/>
    <x v="6"/>
    <x v="27"/>
    <x v="27"/>
    <x v="10"/>
    <x v="1"/>
    <x v="1"/>
    <x v="3"/>
    <s v="1500-2499VirtSvr"/>
    <x v="1"/>
    <x v="1"/>
    <n v="6999300"/>
  </r>
  <r>
    <s v="KL4253WAXF9"/>
    <x v="216"/>
    <x v="6"/>
    <x v="27"/>
    <x v="27"/>
    <x v="10"/>
    <x v="1"/>
    <x v="1"/>
    <x v="2"/>
    <s v="2500-4999VirtSvr"/>
    <x v="1"/>
    <x v="1"/>
    <n v="6999300"/>
  </r>
  <r>
    <s v="KL4253WAYF9"/>
    <x v="216"/>
    <x v="6"/>
    <x v="27"/>
    <x v="27"/>
    <x v="10"/>
    <x v="1"/>
    <x v="1"/>
    <x v="1"/>
    <s v="5000+VirtSvr"/>
    <x v="1"/>
    <x v="1"/>
    <n v="6999300"/>
  </r>
  <r>
    <s v="KL4253WARF9"/>
    <x v="216"/>
    <x v="6"/>
    <x v="27"/>
    <x v="27"/>
    <x v="10"/>
    <x v="1"/>
    <x v="1"/>
    <x v="7"/>
    <s v="100-149VirtSvr"/>
    <x v="1"/>
    <x v="1"/>
    <n v="7923300"/>
  </r>
  <r>
    <s v="KL4253WASF9"/>
    <x v="216"/>
    <x v="6"/>
    <x v="27"/>
    <x v="27"/>
    <x v="10"/>
    <x v="1"/>
    <x v="1"/>
    <x v="8"/>
    <s v="150-249VirtSvr"/>
    <x v="1"/>
    <x v="1"/>
    <n v="7923300"/>
  </r>
  <r>
    <s v="KL4253WATF9"/>
    <x v="216"/>
    <x v="6"/>
    <x v="27"/>
    <x v="27"/>
    <x v="10"/>
    <x v="1"/>
    <x v="1"/>
    <x v="6"/>
    <s v="250-499VirtSvr"/>
    <x v="1"/>
    <x v="1"/>
    <n v="7923300"/>
  </r>
  <r>
    <s v="KL4253WAUF9"/>
    <x v="216"/>
    <x v="6"/>
    <x v="27"/>
    <x v="27"/>
    <x v="10"/>
    <x v="1"/>
    <x v="1"/>
    <x v="5"/>
    <s v="500-999VirtSvr"/>
    <x v="1"/>
    <x v="1"/>
    <n v="7923300"/>
  </r>
  <r>
    <s v="KL4253WAAF9"/>
    <x v="216"/>
    <x v="6"/>
    <x v="27"/>
    <x v="27"/>
    <x v="10"/>
    <x v="1"/>
    <x v="1"/>
    <x v="14"/>
    <s v="1-1VirtSvr"/>
    <x v="1"/>
    <x v="1"/>
    <n v="9332400"/>
  </r>
  <r>
    <s v="KL4253WABF9"/>
    <x v="216"/>
    <x v="6"/>
    <x v="27"/>
    <x v="27"/>
    <x v="10"/>
    <x v="1"/>
    <x v="1"/>
    <x v="15"/>
    <s v="2-2VirtSvr"/>
    <x v="1"/>
    <x v="1"/>
    <n v="9332400"/>
  </r>
  <r>
    <s v="KL4253WACF9"/>
    <x v="216"/>
    <x v="6"/>
    <x v="27"/>
    <x v="27"/>
    <x v="10"/>
    <x v="1"/>
    <x v="1"/>
    <x v="16"/>
    <s v="3-3VirtSvr"/>
    <x v="1"/>
    <x v="1"/>
    <n v="9332400"/>
  </r>
  <r>
    <s v="KL4253WADF9"/>
    <x v="216"/>
    <x v="6"/>
    <x v="27"/>
    <x v="27"/>
    <x v="10"/>
    <x v="1"/>
    <x v="1"/>
    <x v="17"/>
    <s v="4-4VirtSvr"/>
    <x v="1"/>
    <x v="1"/>
    <n v="9332400"/>
  </r>
  <r>
    <s v="KL4253WAEF9"/>
    <x v="216"/>
    <x v="6"/>
    <x v="27"/>
    <x v="27"/>
    <x v="10"/>
    <x v="1"/>
    <x v="1"/>
    <x v="11"/>
    <s v="5-9VirtSvr"/>
    <x v="1"/>
    <x v="1"/>
    <n v="9332400"/>
  </r>
  <r>
    <s v="KL4253WAKF9"/>
    <x v="216"/>
    <x v="6"/>
    <x v="27"/>
    <x v="27"/>
    <x v="10"/>
    <x v="1"/>
    <x v="1"/>
    <x v="0"/>
    <s v="10-14VirtSvr"/>
    <x v="1"/>
    <x v="1"/>
    <n v="9332400"/>
  </r>
  <r>
    <s v="KL4253WAMF9"/>
    <x v="216"/>
    <x v="6"/>
    <x v="27"/>
    <x v="27"/>
    <x v="10"/>
    <x v="1"/>
    <x v="1"/>
    <x v="12"/>
    <s v="15-19VirtSvr"/>
    <x v="1"/>
    <x v="1"/>
    <n v="9332400"/>
  </r>
  <r>
    <s v="KL4253WANF9"/>
    <x v="216"/>
    <x v="6"/>
    <x v="27"/>
    <x v="27"/>
    <x v="10"/>
    <x v="1"/>
    <x v="1"/>
    <x v="13"/>
    <s v="20-24VirtSvr"/>
    <x v="1"/>
    <x v="1"/>
    <n v="9332400"/>
  </r>
  <r>
    <s v="KL4253WAPF9"/>
    <x v="216"/>
    <x v="6"/>
    <x v="27"/>
    <x v="27"/>
    <x v="10"/>
    <x v="1"/>
    <x v="1"/>
    <x v="10"/>
    <s v="25-49VirtSvr"/>
    <x v="1"/>
    <x v="1"/>
    <n v="9332400"/>
  </r>
  <r>
    <s v="KL4253WAQF9"/>
    <x v="216"/>
    <x v="6"/>
    <x v="27"/>
    <x v="27"/>
    <x v="10"/>
    <x v="1"/>
    <x v="1"/>
    <x v="9"/>
    <s v="50-99VirtSvr"/>
    <x v="1"/>
    <x v="1"/>
    <n v="9332400"/>
  </r>
  <r>
    <s v="KL4253WAVD9"/>
    <x v="217"/>
    <x v="6"/>
    <x v="27"/>
    <x v="27"/>
    <x v="10"/>
    <x v="1"/>
    <x v="1"/>
    <x v="4"/>
    <s v="1000-1499VirtSvr"/>
    <x v="1"/>
    <x v="2"/>
    <n v="10833900"/>
  </r>
  <r>
    <s v="KL4253WAWD9"/>
    <x v="217"/>
    <x v="6"/>
    <x v="27"/>
    <x v="27"/>
    <x v="10"/>
    <x v="1"/>
    <x v="1"/>
    <x v="3"/>
    <s v="1500-2499VirtSvr"/>
    <x v="1"/>
    <x v="2"/>
    <n v="10833900"/>
  </r>
  <r>
    <s v="KL4253WAXD9"/>
    <x v="217"/>
    <x v="6"/>
    <x v="27"/>
    <x v="27"/>
    <x v="10"/>
    <x v="1"/>
    <x v="1"/>
    <x v="2"/>
    <s v="2500-4999VirtSvr"/>
    <x v="1"/>
    <x v="2"/>
    <n v="10833900"/>
  </r>
  <r>
    <s v="KL4253WAYD9"/>
    <x v="217"/>
    <x v="6"/>
    <x v="27"/>
    <x v="27"/>
    <x v="10"/>
    <x v="1"/>
    <x v="1"/>
    <x v="1"/>
    <s v="5000+VirtSvr"/>
    <x v="1"/>
    <x v="2"/>
    <n v="10833900"/>
  </r>
  <r>
    <s v="KL4253WARD9"/>
    <x v="217"/>
    <x v="6"/>
    <x v="27"/>
    <x v="27"/>
    <x v="10"/>
    <x v="1"/>
    <x v="1"/>
    <x v="7"/>
    <s v="100-149VirtSvr"/>
    <x v="1"/>
    <x v="2"/>
    <n v="12266100"/>
  </r>
  <r>
    <s v="KL4253WASD9"/>
    <x v="217"/>
    <x v="6"/>
    <x v="27"/>
    <x v="27"/>
    <x v="10"/>
    <x v="1"/>
    <x v="1"/>
    <x v="8"/>
    <s v="150-249VirtSvr"/>
    <x v="1"/>
    <x v="2"/>
    <n v="12266100"/>
  </r>
  <r>
    <s v="KL4253WATD9"/>
    <x v="217"/>
    <x v="6"/>
    <x v="27"/>
    <x v="27"/>
    <x v="10"/>
    <x v="1"/>
    <x v="1"/>
    <x v="6"/>
    <s v="250-499VirtSvr"/>
    <x v="1"/>
    <x v="2"/>
    <n v="12266100"/>
  </r>
  <r>
    <s v="KL4253WAUD9"/>
    <x v="217"/>
    <x v="6"/>
    <x v="27"/>
    <x v="27"/>
    <x v="10"/>
    <x v="1"/>
    <x v="1"/>
    <x v="5"/>
    <s v="500-999VirtSvr"/>
    <x v="1"/>
    <x v="2"/>
    <n v="12266100"/>
  </r>
  <r>
    <s v="KL4253WAVF8"/>
    <x v="218"/>
    <x v="6"/>
    <x v="27"/>
    <x v="27"/>
    <x v="10"/>
    <x v="1"/>
    <x v="1"/>
    <x v="4"/>
    <s v="1000-1499VirtSvr"/>
    <x v="2"/>
    <x v="1"/>
    <n v="12728100"/>
  </r>
  <r>
    <s v="KL4253WAWF8"/>
    <x v="218"/>
    <x v="6"/>
    <x v="27"/>
    <x v="27"/>
    <x v="10"/>
    <x v="1"/>
    <x v="1"/>
    <x v="3"/>
    <s v="1500-2499VirtSvr"/>
    <x v="2"/>
    <x v="1"/>
    <n v="12728100"/>
  </r>
  <r>
    <s v="KL4253WAXF8"/>
    <x v="218"/>
    <x v="6"/>
    <x v="27"/>
    <x v="27"/>
    <x v="10"/>
    <x v="1"/>
    <x v="1"/>
    <x v="2"/>
    <s v="2500-4999VirtSvr"/>
    <x v="2"/>
    <x v="1"/>
    <n v="12728100"/>
  </r>
  <r>
    <s v="KL4253WAYF8"/>
    <x v="218"/>
    <x v="6"/>
    <x v="27"/>
    <x v="27"/>
    <x v="10"/>
    <x v="1"/>
    <x v="1"/>
    <x v="1"/>
    <s v="5000+VirtSvr"/>
    <x v="2"/>
    <x v="1"/>
    <n v="12728100"/>
  </r>
  <r>
    <s v="KL4253WAVT9"/>
    <x v="219"/>
    <x v="6"/>
    <x v="27"/>
    <x v="27"/>
    <x v="10"/>
    <x v="1"/>
    <x v="1"/>
    <x v="4"/>
    <s v="1000-1499VirtSvr"/>
    <x v="1"/>
    <x v="3"/>
    <n v="13374900"/>
  </r>
  <r>
    <s v="KL4253WAWT9"/>
    <x v="219"/>
    <x v="6"/>
    <x v="27"/>
    <x v="27"/>
    <x v="10"/>
    <x v="1"/>
    <x v="1"/>
    <x v="3"/>
    <s v="1500-2499VirtSvr"/>
    <x v="1"/>
    <x v="3"/>
    <n v="13374900"/>
  </r>
  <r>
    <s v="KL4253WAXT9"/>
    <x v="219"/>
    <x v="6"/>
    <x v="27"/>
    <x v="27"/>
    <x v="10"/>
    <x v="1"/>
    <x v="1"/>
    <x v="2"/>
    <s v="2500-4999VirtSvr"/>
    <x v="1"/>
    <x v="3"/>
    <n v="13374900"/>
  </r>
  <r>
    <s v="KL4253WAYT9"/>
    <x v="219"/>
    <x v="6"/>
    <x v="27"/>
    <x v="27"/>
    <x v="10"/>
    <x v="1"/>
    <x v="1"/>
    <x v="1"/>
    <s v="5000+VirtSvr"/>
    <x v="1"/>
    <x v="3"/>
    <n v="13374900"/>
  </r>
  <r>
    <s v="KL4253WAAD9"/>
    <x v="217"/>
    <x v="6"/>
    <x v="27"/>
    <x v="27"/>
    <x v="10"/>
    <x v="1"/>
    <x v="1"/>
    <x v="14"/>
    <s v="1-1VirtSvr"/>
    <x v="1"/>
    <x v="2"/>
    <n v="14414400"/>
  </r>
  <r>
    <s v="KL4253WABD9"/>
    <x v="217"/>
    <x v="6"/>
    <x v="27"/>
    <x v="27"/>
    <x v="10"/>
    <x v="1"/>
    <x v="1"/>
    <x v="15"/>
    <s v="2-2VirtSvr"/>
    <x v="1"/>
    <x v="2"/>
    <n v="14414400"/>
  </r>
  <r>
    <s v="KL4253WACD9"/>
    <x v="217"/>
    <x v="6"/>
    <x v="27"/>
    <x v="27"/>
    <x v="10"/>
    <x v="1"/>
    <x v="1"/>
    <x v="16"/>
    <s v="3-3VirtSvr"/>
    <x v="1"/>
    <x v="2"/>
    <n v="14414400"/>
  </r>
  <r>
    <s v="KL4253WADD9"/>
    <x v="217"/>
    <x v="6"/>
    <x v="27"/>
    <x v="27"/>
    <x v="10"/>
    <x v="1"/>
    <x v="1"/>
    <x v="17"/>
    <s v="4-4VirtSvr"/>
    <x v="1"/>
    <x v="2"/>
    <n v="14414400"/>
  </r>
  <r>
    <s v="KL4253WAED9"/>
    <x v="217"/>
    <x v="6"/>
    <x v="27"/>
    <x v="27"/>
    <x v="10"/>
    <x v="1"/>
    <x v="1"/>
    <x v="11"/>
    <s v="5-9VirtSvr"/>
    <x v="1"/>
    <x v="2"/>
    <n v="14414400"/>
  </r>
  <r>
    <s v="KL4253WAKD9"/>
    <x v="217"/>
    <x v="6"/>
    <x v="27"/>
    <x v="27"/>
    <x v="10"/>
    <x v="1"/>
    <x v="1"/>
    <x v="0"/>
    <s v="10-14VirtSvr"/>
    <x v="1"/>
    <x v="2"/>
    <n v="14414400"/>
  </r>
  <r>
    <s v="KL4253WAMD9"/>
    <x v="217"/>
    <x v="6"/>
    <x v="27"/>
    <x v="27"/>
    <x v="10"/>
    <x v="1"/>
    <x v="1"/>
    <x v="12"/>
    <s v="15-19VirtSvr"/>
    <x v="1"/>
    <x v="2"/>
    <n v="14414400"/>
  </r>
  <r>
    <s v="KL4253WAND9"/>
    <x v="217"/>
    <x v="6"/>
    <x v="27"/>
    <x v="27"/>
    <x v="10"/>
    <x v="1"/>
    <x v="1"/>
    <x v="13"/>
    <s v="20-24VirtSvr"/>
    <x v="1"/>
    <x v="2"/>
    <n v="14414400"/>
  </r>
  <r>
    <s v="KL4253WAPD9"/>
    <x v="217"/>
    <x v="6"/>
    <x v="27"/>
    <x v="27"/>
    <x v="10"/>
    <x v="1"/>
    <x v="1"/>
    <x v="10"/>
    <s v="25-49VirtSvr"/>
    <x v="1"/>
    <x v="2"/>
    <n v="14414400"/>
  </r>
  <r>
    <s v="KL4253WAQD9"/>
    <x v="217"/>
    <x v="6"/>
    <x v="27"/>
    <x v="27"/>
    <x v="10"/>
    <x v="1"/>
    <x v="1"/>
    <x v="9"/>
    <s v="50-99VirtSvr"/>
    <x v="1"/>
    <x v="2"/>
    <n v="14414400"/>
  </r>
  <r>
    <s v="KL4253WARF8"/>
    <x v="218"/>
    <x v="6"/>
    <x v="27"/>
    <x v="27"/>
    <x v="10"/>
    <x v="1"/>
    <x v="1"/>
    <x v="7"/>
    <s v="100-149VirtSvr"/>
    <x v="2"/>
    <x v="1"/>
    <n v="14414400"/>
  </r>
  <r>
    <s v="KL4253WASF8"/>
    <x v="218"/>
    <x v="6"/>
    <x v="27"/>
    <x v="27"/>
    <x v="10"/>
    <x v="1"/>
    <x v="1"/>
    <x v="8"/>
    <s v="150-249VirtSvr"/>
    <x v="2"/>
    <x v="1"/>
    <n v="14414400"/>
  </r>
  <r>
    <s v="KL4253WATF8"/>
    <x v="218"/>
    <x v="6"/>
    <x v="27"/>
    <x v="27"/>
    <x v="10"/>
    <x v="1"/>
    <x v="1"/>
    <x v="6"/>
    <s v="250-499VirtSvr"/>
    <x v="2"/>
    <x v="1"/>
    <n v="14414400"/>
  </r>
  <r>
    <s v="KL4253WAUF8"/>
    <x v="218"/>
    <x v="6"/>
    <x v="27"/>
    <x v="27"/>
    <x v="10"/>
    <x v="1"/>
    <x v="1"/>
    <x v="5"/>
    <s v="500-999VirtSvr"/>
    <x v="2"/>
    <x v="1"/>
    <n v="14414400"/>
  </r>
  <r>
    <s v="KL4253WART9"/>
    <x v="219"/>
    <x v="6"/>
    <x v="27"/>
    <x v="27"/>
    <x v="10"/>
    <x v="1"/>
    <x v="1"/>
    <x v="7"/>
    <s v="100-149VirtSvr"/>
    <x v="1"/>
    <x v="3"/>
    <n v="15153600"/>
  </r>
  <r>
    <s v="KL4253WAST9"/>
    <x v="219"/>
    <x v="6"/>
    <x v="27"/>
    <x v="27"/>
    <x v="10"/>
    <x v="1"/>
    <x v="1"/>
    <x v="8"/>
    <s v="150-249VirtSvr"/>
    <x v="1"/>
    <x v="3"/>
    <n v="15153600"/>
  </r>
  <r>
    <s v="KL4253WATT9"/>
    <x v="219"/>
    <x v="6"/>
    <x v="27"/>
    <x v="27"/>
    <x v="10"/>
    <x v="1"/>
    <x v="1"/>
    <x v="6"/>
    <s v="250-499VirtSvr"/>
    <x v="1"/>
    <x v="3"/>
    <n v="15153600"/>
  </r>
  <r>
    <s v="KL4253WAUT9"/>
    <x v="219"/>
    <x v="6"/>
    <x v="27"/>
    <x v="27"/>
    <x v="10"/>
    <x v="1"/>
    <x v="1"/>
    <x v="5"/>
    <s v="500-999VirtSvr"/>
    <x v="1"/>
    <x v="3"/>
    <n v="15153600"/>
  </r>
  <r>
    <s v="KL4253WAAF8"/>
    <x v="218"/>
    <x v="6"/>
    <x v="27"/>
    <x v="27"/>
    <x v="10"/>
    <x v="1"/>
    <x v="1"/>
    <x v="14"/>
    <s v="1-1VirtSvr"/>
    <x v="2"/>
    <x v="1"/>
    <n v="16955400"/>
  </r>
  <r>
    <s v="KL4253WABF8"/>
    <x v="218"/>
    <x v="6"/>
    <x v="27"/>
    <x v="27"/>
    <x v="10"/>
    <x v="1"/>
    <x v="1"/>
    <x v="15"/>
    <s v="2-2VirtSvr"/>
    <x v="2"/>
    <x v="1"/>
    <n v="16955400"/>
  </r>
  <r>
    <s v="KL4253WACF8"/>
    <x v="218"/>
    <x v="6"/>
    <x v="27"/>
    <x v="27"/>
    <x v="10"/>
    <x v="1"/>
    <x v="1"/>
    <x v="16"/>
    <s v="3-3VirtSvr"/>
    <x v="2"/>
    <x v="1"/>
    <n v="16955400"/>
  </r>
  <r>
    <s v="KL4253WADF8"/>
    <x v="218"/>
    <x v="6"/>
    <x v="27"/>
    <x v="27"/>
    <x v="10"/>
    <x v="1"/>
    <x v="1"/>
    <x v="17"/>
    <s v="4-4VirtSvr"/>
    <x v="2"/>
    <x v="1"/>
    <n v="16955400"/>
  </r>
  <r>
    <s v="KL4253WAEF8"/>
    <x v="218"/>
    <x v="6"/>
    <x v="27"/>
    <x v="27"/>
    <x v="10"/>
    <x v="1"/>
    <x v="1"/>
    <x v="11"/>
    <s v="5-9VirtSvr"/>
    <x v="2"/>
    <x v="1"/>
    <n v="16955400"/>
  </r>
  <r>
    <s v="KL4253WAKF8"/>
    <x v="218"/>
    <x v="6"/>
    <x v="27"/>
    <x v="27"/>
    <x v="10"/>
    <x v="1"/>
    <x v="1"/>
    <x v="0"/>
    <s v="10-14VirtSvr"/>
    <x v="2"/>
    <x v="1"/>
    <n v="16955400"/>
  </r>
  <r>
    <s v="KL4253WAMF8"/>
    <x v="218"/>
    <x v="6"/>
    <x v="27"/>
    <x v="27"/>
    <x v="10"/>
    <x v="1"/>
    <x v="1"/>
    <x v="12"/>
    <s v="15-19VirtSvr"/>
    <x v="2"/>
    <x v="1"/>
    <n v="16955400"/>
  </r>
  <r>
    <s v="KL4253WANF8"/>
    <x v="218"/>
    <x v="6"/>
    <x v="27"/>
    <x v="27"/>
    <x v="10"/>
    <x v="1"/>
    <x v="1"/>
    <x v="13"/>
    <s v="20-24VirtSvr"/>
    <x v="2"/>
    <x v="1"/>
    <n v="16955400"/>
  </r>
  <r>
    <s v="KL4253WAPF8"/>
    <x v="218"/>
    <x v="6"/>
    <x v="27"/>
    <x v="27"/>
    <x v="10"/>
    <x v="1"/>
    <x v="1"/>
    <x v="10"/>
    <s v="25-49VirtSvr"/>
    <x v="2"/>
    <x v="1"/>
    <n v="16955400"/>
  </r>
  <r>
    <s v="KL4253WAQF8"/>
    <x v="218"/>
    <x v="6"/>
    <x v="27"/>
    <x v="27"/>
    <x v="10"/>
    <x v="1"/>
    <x v="1"/>
    <x v="9"/>
    <s v="50-99VirtSvr"/>
    <x v="2"/>
    <x v="1"/>
    <n v="16955400"/>
  </r>
  <r>
    <s v="KL4253WAAT9"/>
    <x v="219"/>
    <x v="6"/>
    <x v="27"/>
    <x v="27"/>
    <x v="10"/>
    <x v="1"/>
    <x v="1"/>
    <x v="14"/>
    <s v="1-1VirtSvr"/>
    <x v="1"/>
    <x v="3"/>
    <n v="17810100"/>
  </r>
  <r>
    <s v="KL4253WABT9"/>
    <x v="219"/>
    <x v="6"/>
    <x v="27"/>
    <x v="27"/>
    <x v="10"/>
    <x v="1"/>
    <x v="1"/>
    <x v="15"/>
    <s v="2-2VirtSvr"/>
    <x v="1"/>
    <x v="3"/>
    <n v="17810100"/>
  </r>
  <r>
    <s v="KL4253WACT9"/>
    <x v="219"/>
    <x v="6"/>
    <x v="27"/>
    <x v="27"/>
    <x v="10"/>
    <x v="1"/>
    <x v="1"/>
    <x v="16"/>
    <s v="3-3VirtSvr"/>
    <x v="1"/>
    <x v="3"/>
    <n v="17810100"/>
  </r>
  <r>
    <s v="KL4253WADT9"/>
    <x v="219"/>
    <x v="6"/>
    <x v="27"/>
    <x v="27"/>
    <x v="10"/>
    <x v="1"/>
    <x v="1"/>
    <x v="17"/>
    <s v="4-4VirtSvr"/>
    <x v="1"/>
    <x v="3"/>
    <n v="17810100"/>
  </r>
  <r>
    <s v="KL4253WAET9"/>
    <x v="219"/>
    <x v="6"/>
    <x v="27"/>
    <x v="27"/>
    <x v="10"/>
    <x v="1"/>
    <x v="1"/>
    <x v="11"/>
    <s v="5-9VirtSvr"/>
    <x v="1"/>
    <x v="3"/>
    <n v="17810100"/>
  </r>
  <r>
    <s v="KL4253WAKT9"/>
    <x v="219"/>
    <x v="6"/>
    <x v="27"/>
    <x v="27"/>
    <x v="10"/>
    <x v="1"/>
    <x v="1"/>
    <x v="0"/>
    <s v="10-14VirtSvr"/>
    <x v="1"/>
    <x v="3"/>
    <n v="17810100"/>
  </r>
  <r>
    <s v="KL4253WAMT9"/>
    <x v="219"/>
    <x v="6"/>
    <x v="27"/>
    <x v="27"/>
    <x v="10"/>
    <x v="1"/>
    <x v="1"/>
    <x v="12"/>
    <s v="15-19VirtSvr"/>
    <x v="1"/>
    <x v="3"/>
    <n v="17810100"/>
  </r>
  <r>
    <s v="KL4253WANT9"/>
    <x v="219"/>
    <x v="6"/>
    <x v="27"/>
    <x v="27"/>
    <x v="10"/>
    <x v="1"/>
    <x v="1"/>
    <x v="13"/>
    <s v="20-24VirtSvr"/>
    <x v="1"/>
    <x v="3"/>
    <n v="17810100"/>
  </r>
  <r>
    <s v="KL4253WAPT9"/>
    <x v="219"/>
    <x v="6"/>
    <x v="27"/>
    <x v="27"/>
    <x v="10"/>
    <x v="1"/>
    <x v="1"/>
    <x v="10"/>
    <s v="25-49VirtSvr"/>
    <x v="1"/>
    <x v="3"/>
    <n v="17810100"/>
  </r>
  <r>
    <s v="KL4253WAQT9"/>
    <x v="219"/>
    <x v="6"/>
    <x v="27"/>
    <x v="27"/>
    <x v="10"/>
    <x v="1"/>
    <x v="1"/>
    <x v="9"/>
    <s v="50-99VirtSvr"/>
    <x v="1"/>
    <x v="3"/>
    <n v="17810100"/>
  </r>
  <r>
    <s v="KL4253WAVD8"/>
    <x v="220"/>
    <x v="6"/>
    <x v="27"/>
    <x v="27"/>
    <x v="10"/>
    <x v="1"/>
    <x v="1"/>
    <x v="4"/>
    <s v="1000-1499VirtSvr"/>
    <x v="2"/>
    <x v="2"/>
    <n v="19103700"/>
  </r>
  <r>
    <s v="KL4253WAWD8"/>
    <x v="220"/>
    <x v="6"/>
    <x v="27"/>
    <x v="27"/>
    <x v="10"/>
    <x v="1"/>
    <x v="1"/>
    <x v="3"/>
    <s v="1500-2499VirtSvr"/>
    <x v="2"/>
    <x v="2"/>
    <n v="19103700"/>
  </r>
  <r>
    <s v="KL4253WAXD8"/>
    <x v="220"/>
    <x v="6"/>
    <x v="27"/>
    <x v="27"/>
    <x v="10"/>
    <x v="1"/>
    <x v="1"/>
    <x v="2"/>
    <s v="2500-4999VirtSvr"/>
    <x v="2"/>
    <x v="2"/>
    <n v="19103700"/>
  </r>
  <r>
    <s v="KL4253WAYD8"/>
    <x v="220"/>
    <x v="6"/>
    <x v="27"/>
    <x v="27"/>
    <x v="10"/>
    <x v="1"/>
    <x v="1"/>
    <x v="1"/>
    <s v="5000+VirtSvr"/>
    <x v="2"/>
    <x v="2"/>
    <n v="19103700"/>
  </r>
  <r>
    <s v="KL4253WAVR9"/>
    <x v="221"/>
    <x v="6"/>
    <x v="27"/>
    <x v="27"/>
    <x v="10"/>
    <x v="1"/>
    <x v="1"/>
    <x v="4"/>
    <s v="1000-1499VirtSvr"/>
    <x v="1"/>
    <x v="4"/>
    <n v="19611900"/>
  </r>
  <r>
    <s v="KL4253WAWR9"/>
    <x v="221"/>
    <x v="6"/>
    <x v="27"/>
    <x v="27"/>
    <x v="10"/>
    <x v="1"/>
    <x v="1"/>
    <x v="3"/>
    <s v="1500-2499VirtSvr"/>
    <x v="1"/>
    <x v="4"/>
    <n v="19611900"/>
  </r>
  <r>
    <s v="KL4253WAXR9"/>
    <x v="221"/>
    <x v="6"/>
    <x v="27"/>
    <x v="27"/>
    <x v="10"/>
    <x v="1"/>
    <x v="1"/>
    <x v="2"/>
    <s v="2500-4999VirtSvr"/>
    <x v="1"/>
    <x v="4"/>
    <n v="19611900"/>
  </r>
  <r>
    <s v="KL4253WAYR9"/>
    <x v="221"/>
    <x v="6"/>
    <x v="27"/>
    <x v="27"/>
    <x v="10"/>
    <x v="1"/>
    <x v="1"/>
    <x v="1"/>
    <s v="5000VirtSvr"/>
    <x v="1"/>
    <x v="4"/>
    <n v="19611900"/>
  </r>
  <r>
    <s v="KL4253WARD8"/>
    <x v="220"/>
    <x v="6"/>
    <x v="27"/>
    <x v="27"/>
    <x v="10"/>
    <x v="1"/>
    <x v="1"/>
    <x v="7"/>
    <s v="100-149VirtSvr"/>
    <x v="2"/>
    <x v="2"/>
    <n v="21644700"/>
  </r>
  <r>
    <s v="KL4253WASD8"/>
    <x v="220"/>
    <x v="6"/>
    <x v="27"/>
    <x v="27"/>
    <x v="10"/>
    <x v="1"/>
    <x v="1"/>
    <x v="8"/>
    <s v="150-249VirtSvr"/>
    <x v="2"/>
    <x v="2"/>
    <n v="21644700"/>
  </r>
  <r>
    <s v="KL4253WATD8"/>
    <x v="220"/>
    <x v="6"/>
    <x v="27"/>
    <x v="27"/>
    <x v="10"/>
    <x v="1"/>
    <x v="1"/>
    <x v="6"/>
    <s v="250-499VirtSvr"/>
    <x v="2"/>
    <x v="2"/>
    <n v="21644700"/>
  </r>
  <r>
    <s v="KL4253WAUD8"/>
    <x v="220"/>
    <x v="6"/>
    <x v="27"/>
    <x v="27"/>
    <x v="10"/>
    <x v="1"/>
    <x v="1"/>
    <x v="5"/>
    <s v="500-999VirtSvr"/>
    <x v="2"/>
    <x v="2"/>
    <n v="21644700"/>
  </r>
  <r>
    <s v="KL4253WARR9"/>
    <x v="221"/>
    <x v="6"/>
    <x v="27"/>
    <x v="27"/>
    <x v="10"/>
    <x v="1"/>
    <x v="1"/>
    <x v="7"/>
    <s v="100-149VirtSvr"/>
    <x v="1"/>
    <x v="4"/>
    <n v="22199100"/>
  </r>
  <r>
    <s v="KL4253WASR9"/>
    <x v="221"/>
    <x v="6"/>
    <x v="27"/>
    <x v="27"/>
    <x v="10"/>
    <x v="1"/>
    <x v="1"/>
    <x v="8"/>
    <s v="150-249VirtSvr"/>
    <x v="1"/>
    <x v="4"/>
    <n v="22199100"/>
  </r>
  <r>
    <s v="KL4253WATR9"/>
    <x v="221"/>
    <x v="6"/>
    <x v="27"/>
    <x v="27"/>
    <x v="10"/>
    <x v="1"/>
    <x v="1"/>
    <x v="6"/>
    <s v="250-499VirtSvr"/>
    <x v="1"/>
    <x v="4"/>
    <n v="22199100"/>
  </r>
  <r>
    <s v="KL4253WAUR9"/>
    <x v="221"/>
    <x v="6"/>
    <x v="27"/>
    <x v="27"/>
    <x v="10"/>
    <x v="1"/>
    <x v="1"/>
    <x v="5"/>
    <s v="500-999VirtSvr"/>
    <x v="1"/>
    <x v="4"/>
    <n v="22199100"/>
  </r>
  <r>
    <s v="KL4253WAVX9"/>
    <x v="222"/>
    <x v="6"/>
    <x v="27"/>
    <x v="27"/>
    <x v="10"/>
    <x v="1"/>
    <x v="1"/>
    <x v="4"/>
    <s v="1000-1499VirtSvr"/>
    <x v="1"/>
    <x v="5"/>
    <n v="22407000"/>
  </r>
  <r>
    <s v="KL4253WAWX9"/>
    <x v="222"/>
    <x v="6"/>
    <x v="27"/>
    <x v="27"/>
    <x v="10"/>
    <x v="1"/>
    <x v="1"/>
    <x v="3"/>
    <s v="1500-2499VirtSvr"/>
    <x v="1"/>
    <x v="5"/>
    <n v="22407000"/>
  </r>
  <r>
    <s v="KL4253WAXX9"/>
    <x v="222"/>
    <x v="6"/>
    <x v="27"/>
    <x v="27"/>
    <x v="10"/>
    <x v="1"/>
    <x v="1"/>
    <x v="2"/>
    <s v="2500-4999VirtSvr"/>
    <x v="1"/>
    <x v="5"/>
    <n v="22407000"/>
  </r>
  <r>
    <s v="KL4253WAYX9"/>
    <x v="222"/>
    <x v="6"/>
    <x v="27"/>
    <x v="27"/>
    <x v="10"/>
    <x v="1"/>
    <x v="1"/>
    <x v="1"/>
    <s v="5000VirtSvr"/>
    <x v="1"/>
    <x v="5"/>
    <n v="22407000"/>
  </r>
  <r>
    <s v="KL4253WAVT8"/>
    <x v="223"/>
    <x v="6"/>
    <x v="27"/>
    <x v="27"/>
    <x v="10"/>
    <x v="1"/>
    <x v="1"/>
    <x v="4"/>
    <s v="1000-1499VirtSvr"/>
    <x v="2"/>
    <x v="3"/>
    <n v="23562000"/>
  </r>
  <r>
    <s v="KL4253WAWT8"/>
    <x v="223"/>
    <x v="6"/>
    <x v="27"/>
    <x v="27"/>
    <x v="10"/>
    <x v="1"/>
    <x v="1"/>
    <x v="3"/>
    <s v="1500-2499VirtSvr"/>
    <x v="2"/>
    <x v="3"/>
    <n v="23562000"/>
  </r>
  <r>
    <s v="KL4253WAXT8"/>
    <x v="223"/>
    <x v="6"/>
    <x v="27"/>
    <x v="27"/>
    <x v="10"/>
    <x v="1"/>
    <x v="1"/>
    <x v="2"/>
    <s v="2500-4999VirtSvr"/>
    <x v="2"/>
    <x v="3"/>
    <n v="23562000"/>
  </r>
  <r>
    <s v="KL4253WAYT8"/>
    <x v="223"/>
    <x v="6"/>
    <x v="27"/>
    <x v="27"/>
    <x v="10"/>
    <x v="1"/>
    <x v="1"/>
    <x v="1"/>
    <s v="5000+VirtSvr"/>
    <x v="2"/>
    <x v="3"/>
    <n v="23562000"/>
  </r>
  <r>
    <s v="KL4253WARX9"/>
    <x v="222"/>
    <x v="6"/>
    <x v="27"/>
    <x v="27"/>
    <x v="10"/>
    <x v="1"/>
    <x v="1"/>
    <x v="7"/>
    <s v="100-149VirtSvr"/>
    <x v="1"/>
    <x v="5"/>
    <n v="25386900"/>
  </r>
  <r>
    <s v="KL4253WASX9"/>
    <x v="222"/>
    <x v="6"/>
    <x v="27"/>
    <x v="27"/>
    <x v="10"/>
    <x v="1"/>
    <x v="1"/>
    <x v="8"/>
    <s v="150-249VirtSvr"/>
    <x v="1"/>
    <x v="5"/>
    <n v="25386900"/>
  </r>
  <r>
    <s v="KL4253WATX9"/>
    <x v="222"/>
    <x v="6"/>
    <x v="27"/>
    <x v="27"/>
    <x v="10"/>
    <x v="1"/>
    <x v="1"/>
    <x v="6"/>
    <s v="250-499VirtSvr"/>
    <x v="1"/>
    <x v="5"/>
    <n v="25386900"/>
  </r>
  <r>
    <s v="KL4253WAUX9"/>
    <x v="222"/>
    <x v="6"/>
    <x v="27"/>
    <x v="27"/>
    <x v="10"/>
    <x v="1"/>
    <x v="1"/>
    <x v="5"/>
    <s v="500-999VirtSvr"/>
    <x v="1"/>
    <x v="5"/>
    <n v="25386900"/>
  </r>
  <r>
    <s v="KL4253WAAD8"/>
    <x v="220"/>
    <x v="6"/>
    <x v="27"/>
    <x v="27"/>
    <x v="10"/>
    <x v="1"/>
    <x v="1"/>
    <x v="14"/>
    <s v="1-1VirtSvr"/>
    <x v="2"/>
    <x v="2"/>
    <n v="25456200"/>
  </r>
  <r>
    <s v="KL4253WABD8"/>
    <x v="220"/>
    <x v="6"/>
    <x v="27"/>
    <x v="27"/>
    <x v="10"/>
    <x v="1"/>
    <x v="1"/>
    <x v="15"/>
    <s v="2-2VirtSvr"/>
    <x v="2"/>
    <x v="2"/>
    <n v="25456200"/>
  </r>
  <r>
    <s v="KL4253WACD8"/>
    <x v="220"/>
    <x v="6"/>
    <x v="27"/>
    <x v="27"/>
    <x v="10"/>
    <x v="1"/>
    <x v="1"/>
    <x v="16"/>
    <s v="3-3VirtSvr"/>
    <x v="2"/>
    <x v="2"/>
    <n v="25456200"/>
  </r>
  <r>
    <s v="KL4253WADD8"/>
    <x v="220"/>
    <x v="6"/>
    <x v="27"/>
    <x v="27"/>
    <x v="10"/>
    <x v="1"/>
    <x v="1"/>
    <x v="17"/>
    <s v="4-4VirtSvr"/>
    <x v="2"/>
    <x v="2"/>
    <n v="25456200"/>
  </r>
  <r>
    <s v="KL4253WAED8"/>
    <x v="220"/>
    <x v="6"/>
    <x v="27"/>
    <x v="27"/>
    <x v="10"/>
    <x v="1"/>
    <x v="1"/>
    <x v="11"/>
    <s v="5-9VirtSvr"/>
    <x v="2"/>
    <x v="2"/>
    <n v="25456200"/>
  </r>
  <r>
    <s v="KL4253WAKD8"/>
    <x v="220"/>
    <x v="6"/>
    <x v="27"/>
    <x v="27"/>
    <x v="10"/>
    <x v="1"/>
    <x v="1"/>
    <x v="0"/>
    <s v="10-14VirtSvr"/>
    <x v="2"/>
    <x v="2"/>
    <n v="25456200"/>
  </r>
  <r>
    <s v="KL4253WAMD8"/>
    <x v="220"/>
    <x v="6"/>
    <x v="27"/>
    <x v="27"/>
    <x v="10"/>
    <x v="1"/>
    <x v="1"/>
    <x v="12"/>
    <s v="15-19VirtSvr"/>
    <x v="2"/>
    <x v="2"/>
    <n v="25456200"/>
  </r>
  <r>
    <s v="KL4253WAND8"/>
    <x v="220"/>
    <x v="6"/>
    <x v="27"/>
    <x v="27"/>
    <x v="10"/>
    <x v="1"/>
    <x v="1"/>
    <x v="13"/>
    <s v="20-24VirtSvr"/>
    <x v="2"/>
    <x v="2"/>
    <n v="25456200"/>
  </r>
  <r>
    <s v="KL4253WAPD8"/>
    <x v="220"/>
    <x v="6"/>
    <x v="27"/>
    <x v="27"/>
    <x v="10"/>
    <x v="1"/>
    <x v="1"/>
    <x v="10"/>
    <s v="25-49VirtSvr"/>
    <x v="2"/>
    <x v="2"/>
    <n v="25456200"/>
  </r>
  <r>
    <s v="KL4253WAQD8"/>
    <x v="220"/>
    <x v="6"/>
    <x v="27"/>
    <x v="27"/>
    <x v="10"/>
    <x v="1"/>
    <x v="1"/>
    <x v="9"/>
    <s v="50-99VirtSvr"/>
    <x v="2"/>
    <x v="2"/>
    <n v="25456200"/>
  </r>
  <r>
    <s v="KL4253WAAR9"/>
    <x v="221"/>
    <x v="6"/>
    <x v="27"/>
    <x v="27"/>
    <x v="10"/>
    <x v="1"/>
    <x v="1"/>
    <x v="14"/>
    <s v="1-1VirtSvr"/>
    <x v="1"/>
    <x v="4"/>
    <n v="26126100"/>
  </r>
  <r>
    <s v="KL4253WABR9"/>
    <x v="221"/>
    <x v="6"/>
    <x v="27"/>
    <x v="27"/>
    <x v="10"/>
    <x v="1"/>
    <x v="1"/>
    <x v="15"/>
    <s v="2-2VirtSvr"/>
    <x v="1"/>
    <x v="4"/>
    <n v="26126100"/>
  </r>
  <r>
    <s v="KL4253WACR9"/>
    <x v="221"/>
    <x v="6"/>
    <x v="27"/>
    <x v="27"/>
    <x v="10"/>
    <x v="1"/>
    <x v="1"/>
    <x v="16"/>
    <s v="3-3VirtSvr"/>
    <x v="1"/>
    <x v="4"/>
    <n v="26126100"/>
  </r>
  <r>
    <s v="KL4253WADR9"/>
    <x v="221"/>
    <x v="6"/>
    <x v="27"/>
    <x v="27"/>
    <x v="10"/>
    <x v="1"/>
    <x v="1"/>
    <x v="17"/>
    <s v="4-4VirtSvr"/>
    <x v="1"/>
    <x v="4"/>
    <n v="26126100"/>
  </r>
  <r>
    <s v="KL4253WAER9"/>
    <x v="221"/>
    <x v="6"/>
    <x v="27"/>
    <x v="27"/>
    <x v="10"/>
    <x v="1"/>
    <x v="1"/>
    <x v="11"/>
    <s v="5-9VirtSvr"/>
    <x v="1"/>
    <x v="4"/>
    <n v="26126100"/>
  </r>
  <r>
    <s v="KL4253WAKR9"/>
    <x v="221"/>
    <x v="6"/>
    <x v="27"/>
    <x v="27"/>
    <x v="10"/>
    <x v="1"/>
    <x v="1"/>
    <x v="0"/>
    <s v="10-14VirtSvr"/>
    <x v="1"/>
    <x v="4"/>
    <n v="26126100"/>
  </r>
  <r>
    <s v="KL4253WAMR9"/>
    <x v="221"/>
    <x v="6"/>
    <x v="27"/>
    <x v="27"/>
    <x v="10"/>
    <x v="1"/>
    <x v="1"/>
    <x v="12"/>
    <s v="15-19VirtSvr"/>
    <x v="1"/>
    <x v="4"/>
    <n v="26126100"/>
  </r>
  <r>
    <s v="KL4253WANR9"/>
    <x v="221"/>
    <x v="6"/>
    <x v="27"/>
    <x v="27"/>
    <x v="10"/>
    <x v="1"/>
    <x v="1"/>
    <x v="13"/>
    <s v="20-24VirtSvr"/>
    <x v="1"/>
    <x v="4"/>
    <n v="26126100"/>
  </r>
  <r>
    <s v="KL4253WAPR9"/>
    <x v="221"/>
    <x v="6"/>
    <x v="27"/>
    <x v="27"/>
    <x v="10"/>
    <x v="1"/>
    <x v="1"/>
    <x v="10"/>
    <s v="25-49VirtSvr"/>
    <x v="1"/>
    <x v="4"/>
    <n v="26126100"/>
  </r>
  <r>
    <s v="KL4253WAQR9"/>
    <x v="221"/>
    <x v="6"/>
    <x v="27"/>
    <x v="27"/>
    <x v="10"/>
    <x v="1"/>
    <x v="1"/>
    <x v="9"/>
    <s v="50-99VirtSvr"/>
    <x v="1"/>
    <x v="4"/>
    <n v="26126100"/>
  </r>
  <r>
    <s v="KL4253WART8"/>
    <x v="223"/>
    <x v="6"/>
    <x v="27"/>
    <x v="27"/>
    <x v="10"/>
    <x v="1"/>
    <x v="1"/>
    <x v="7"/>
    <s v="100-149VirtSvr"/>
    <x v="2"/>
    <x v="3"/>
    <n v="26680500"/>
  </r>
  <r>
    <s v="KL4253WAST8"/>
    <x v="223"/>
    <x v="6"/>
    <x v="27"/>
    <x v="27"/>
    <x v="10"/>
    <x v="1"/>
    <x v="1"/>
    <x v="8"/>
    <s v="150-249VirtSvr"/>
    <x v="2"/>
    <x v="3"/>
    <n v="26680500"/>
  </r>
  <r>
    <s v="KL4253WATT8"/>
    <x v="223"/>
    <x v="6"/>
    <x v="27"/>
    <x v="27"/>
    <x v="10"/>
    <x v="1"/>
    <x v="1"/>
    <x v="6"/>
    <s v="250-499VirtSvr"/>
    <x v="2"/>
    <x v="3"/>
    <n v="26680500"/>
  </r>
  <r>
    <s v="KL4253WAUT8"/>
    <x v="223"/>
    <x v="6"/>
    <x v="27"/>
    <x v="27"/>
    <x v="10"/>
    <x v="1"/>
    <x v="1"/>
    <x v="5"/>
    <s v="500-999VirtSvr"/>
    <x v="2"/>
    <x v="3"/>
    <n v="26680500"/>
  </r>
  <r>
    <s v="KL4253WAAX9"/>
    <x v="222"/>
    <x v="6"/>
    <x v="27"/>
    <x v="27"/>
    <x v="10"/>
    <x v="1"/>
    <x v="1"/>
    <x v="14"/>
    <s v="1-1VirtSvr"/>
    <x v="1"/>
    <x v="5"/>
    <n v="29868300"/>
  </r>
  <r>
    <s v="KL4253WABX9"/>
    <x v="222"/>
    <x v="6"/>
    <x v="27"/>
    <x v="27"/>
    <x v="10"/>
    <x v="1"/>
    <x v="1"/>
    <x v="15"/>
    <s v="2-2VirtSvr"/>
    <x v="1"/>
    <x v="5"/>
    <n v="29868300"/>
  </r>
  <r>
    <s v="KL4253WACX9"/>
    <x v="222"/>
    <x v="6"/>
    <x v="27"/>
    <x v="27"/>
    <x v="10"/>
    <x v="1"/>
    <x v="1"/>
    <x v="16"/>
    <s v="3-3VirtSvr"/>
    <x v="1"/>
    <x v="5"/>
    <n v="29868300"/>
  </r>
  <r>
    <s v="KL4253WADX9"/>
    <x v="222"/>
    <x v="6"/>
    <x v="27"/>
    <x v="27"/>
    <x v="10"/>
    <x v="1"/>
    <x v="1"/>
    <x v="17"/>
    <s v="4-4VirtSvr"/>
    <x v="1"/>
    <x v="5"/>
    <n v="29868300"/>
  </r>
  <r>
    <s v="KL4253WAEX9"/>
    <x v="222"/>
    <x v="6"/>
    <x v="27"/>
    <x v="27"/>
    <x v="10"/>
    <x v="1"/>
    <x v="1"/>
    <x v="11"/>
    <s v="5-9VirtSvr"/>
    <x v="1"/>
    <x v="5"/>
    <n v="29868300"/>
  </r>
  <r>
    <s v="KL4253WAKX9"/>
    <x v="222"/>
    <x v="6"/>
    <x v="27"/>
    <x v="27"/>
    <x v="10"/>
    <x v="1"/>
    <x v="1"/>
    <x v="0"/>
    <s v="10-14VirtSvr"/>
    <x v="1"/>
    <x v="5"/>
    <n v="29868300"/>
  </r>
  <r>
    <s v="KL4253WAMX9"/>
    <x v="222"/>
    <x v="6"/>
    <x v="27"/>
    <x v="27"/>
    <x v="10"/>
    <x v="1"/>
    <x v="1"/>
    <x v="12"/>
    <s v="15-19VirtSvr"/>
    <x v="1"/>
    <x v="5"/>
    <n v="29868300"/>
  </r>
  <r>
    <s v="KL4253WANX9"/>
    <x v="222"/>
    <x v="6"/>
    <x v="27"/>
    <x v="27"/>
    <x v="10"/>
    <x v="1"/>
    <x v="1"/>
    <x v="13"/>
    <s v="20-24VirtSvr"/>
    <x v="1"/>
    <x v="5"/>
    <n v="29868300"/>
  </r>
  <r>
    <s v="KL4253WAPX9"/>
    <x v="222"/>
    <x v="6"/>
    <x v="27"/>
    <x v="27"/>
    <x v="10"/>
    <x v="1"/>
    <x v="1"/>
    <x v="10"/>
    <s v="25-49VirtSvr"/>
    <x v="1"/>
    <x v="5"/>
    <n v="29868300"/>
  </r>
  <r>
    <s v="KL4253WAQX9"/>
    <x v="222"/>
    <x v="6"/>
    <x v="27"/>
    <x v="27"/>
    <x v="10"/>
    <x v="1"/>
    <x v="1"/>
    <x v="9"/>
    <s v="50-99VirtSvr"/>
    <x v="1"/>
    <x v="5"/>
    <n v="29868300"/>
  </r>
  <r>
    <s v="KL4253WAAT8"/>
    <x v="223"/>
    <x v="6"/>
    <x v="27"/>
    <x v="27"/>
    <x v="10"/>
    <x v="1"/>
    <x v="1"/>
    <x v="14"/>
    <s v="1-1VirtSvr"/>
    <x v="2"/>
    <x v="3"/>
    <n v="31392900"/>
  </r>
  <r>
    <s v="KL4253WABT8"/>
    <x v="223"/>
    <x v="6"/>
    <x v="27"/>
    <x v="27"/>
    <x v="10"/>
    <x v="1"/>
    <x v="1"/>
    <x v="15"/>
    <s v="2-2VirtSvr"/>
    <x v="2"/>
    <x v="3"/>
    <n v="31392900"/>
  </r>
  <r>
    <s v="KL4253WACT8"/>
    <x v="223"/>
    <x v="6"/>
    <x v="27"/>
    <x v="27"/>
    <x v="10"/>
    <x v="1"/>
    <x v="1"/>
    <x v="16"/>
    <s v="3-3VirtSvr"/>
    <x v="2"/>
    <x v="3"/>
    <n v="31392900"/>
  </r>
  <r>
    <s v="KL4253WADT8"/>
    <x v="223"/>
    <x v="6"/>
    <x v="27"/>
    <x v="27"/>
    <x v="10"/>
    <x v="1"/>
    <x v="1"/>
    <x v="17"/>
    <s v="4-4VirtSvr"/>
    <x v="2"/>
    <x v="3"/>
    <n v="31392900"/>
  </r>
  <r>
    <s v="KL4253WAET8"/>
    <x v="223"/>
    <x v="6"/>
    <x v="27"/>
    <x v="27"/>
    <x v="10"/>
    <x v="1"/>
    <x v="1"/>
    <x v="11"/>
    <s v="5-9VirtSvr"/>
    <x v="2"/>
    <x v="3"/>
    <n v="31392900"/>
  </r>
  <r>
    <s v="KL4253WAKT8"/>
    <x v="223"/>
    <x v="6"/>
    <x v="27"/>
    <x v="27"/>
    <x v="10"/>
    <x v="1"/>
    <x v="1"/>
    <x v="0"/>
    <s v="10-14VirtSvr"/>
    <x v="2"/>
    <x v="3"/>
    <n v="31392900"/>
  </r>
  <r>
    <s v="KL4253WAMT8"/>
    <x v="223"/>
    <x v="6"/>
    <x v="27"/>
    <x v="27"/>
    <x v="10"/>
    <x v="1"/>
    <x v="1"/>
    <x v="12"/>
    <s v="15-19VirtSvr"/>
    <x v="2"/>
    <x v="3"/>
    <n v="31392900"/>
  </r>
  <r>
    <s v="KL4253WANT8"/>
    <x v="223"/>
    <x v="6"/>
    <x v="27"/>
    <x v="27"/>
    <x v="10"/>
    <x v="1"/>
    <x v="1"/>
    <x v="13"/>
    <s v="20-24VirtSvr"/>
    <x v="2"/>
    <x v="3"/>
    <n v="31392900"/>
  </r>
  <r>
    <s v="KL4253WAPT8"/>
    <x v="223"/>
    <x v="6"/>
    <x v="27"/>
    <x v="27"/>
    <x v="10"/>
    <x v="1"/>
    <x v="1"/>
    <x v="10"/>
    <s v="25-49VirtSvr"/>
    <x v="2"/>
    <x v="3"/>
    <n v="31392900"/>
  </r>
  <r>
    <s v="KL4253WAQT8"/>
    <x v="223"/>
    <x v="6"/>
    <x v="27"/>
    <x v="27"/>
    <x v="10"/>
    <x v="1"/>
    <x v="1"/>
    <x v="9"/>
    <s v="50-99VirtSvr"/>
    <x v="2"/>
    <x v="3"/>
    <n v="31392900"/>
  </r>
  <r>
    <s v="KL4253WAVR8"/>
    <x v="224"/>
    <x v="6"/>
    <x v="27"/>
    <x v="27"/>
    <x v="10"/>
    <x v="1"/>
    <x v="1"/>
    <x v="4"/>
    <s v="1000-1499VirtSvr"/>
    <x v="2"/>
    <x v="4"/>
    <n v="35643300"/>
  </r>
  <r>
    <s v="KL4253WAWR8"/>
    <x v="224"/>
    <x v="6"/>
    <x v="27"/>
    <x v="27"/>
    <x v="10"/>
    <x v="1"/>
    <x v="1"/>
    <x v="3"/>
    <s v="1500-2499VirtSvr"/>
    <x v="2"/>
    <x v="4"/>
    <n v="35643300"/>
  </r>
  <r>
    <s v="KL4253WAXR8"/>
    <x v="224"/>
    <x v="6"/>
    <x v="27"/>
    <x v="27"/>
    <x v="10"/>
    <x v="1"/>
    <x v="1"/>
    <x v="2"/>
    <s v="2500-4999VirtSvr"/>
    <x v="2"/>
    <x v="4"/>
    <n v="35643300"/>
  </r>
  <r>
    <s v="KL4253WAYR8"/>
    <x v="224"/>
    <x v="6"/>
    <x v="27"/>
    <x v="27"/>
    <x v="10"/>
    <x v="1"/>
    <x v="1"/>
    <x v="1"/>
    <s v="5000VirtSvr"/>
    <x v="2"/>
    <x v="4"/>
    <n v="35643300"/>
  </r>
  <r>
    <s v="KL4253WARR8"/>
    <x v="224"/>
    <x v="6"/>
    <x v="27"/>
    <x v="27"/>
    <x v="10"/>
    <x v="1"/>
    <x v="1"/>
    <x v="7"/>
    <s v="100-149VirtSvr"/>
    <x v="2"/>
    <x v="4"/>
    <n v="40378800"/>
  </r>
  <r>
    <s v="KL4253WASR8"/>
    <x v="224"/>
    <x v="6"/>
    <x v="27"/>
    <x v="27"/>
    <x v="10"/>
    <x v="1"/>
    <x v="1"/>
    <x v="8"/>
    <s v="150-249VirtSvr"/>
    <x v="2"/>
    <x v="4"/>
    <n v="40378800"/>
  </r>
  <r>
    <s v="KL4253WATR8"/>
    <x v="224"/>
    <x v="6"/>
    <x v="27"/>
    <x v="27"/>
    <x v="10"/>
    <x v="1"/>
    <x v="1"/>
    <x v="6"/>
    <s v="250-499VirtSvr"/>
    <x v="2"/>
    <x v="4"/>
    <n v="40378800"/>
  </r>
  <r>
    <s v="KL4253WAUR8"/>
    <x v="224"/>
    <x v="6"/>
    <x v="27"/>
    <x v="27"/>
    <x v="10"/>
    <x v="1"/>
    <x v="1"/>
    <x v="5"/>
    <s v="500-999VirtSvr"/>
    <x v="2"/>
    <x v="4"/>
    <n v="40378800"/>
  </r>
  <r>
    <s v="KL4253WAVX8"/>
    <x v="225"/>
    <x v="6"/>
    <x v="27"/>
    <x v="27"/>
    <x v="10"/>
    <x v="1"/>
    <x v="1"/>
    <x v="4"/>
    <s v="1000-1499VirtSvr"/>
    <x v="2"/>
    <x v="5"/>
    <n v="40748400"/>
  </r>
  <r>
    <s v="KL4253WAWX8"/>
    <x v="225"/>
    <x v="6"/>
    <x v="27"/>
    <x v="27"/>
    <x v="10"/>
    <x v="1"/>
    <x v="1"/>
    <x v="3"/>
    <s v="1500-2499VirtSvr"/>
    <x v="2"/>
    <x v="5"/>
    <n v="40748400"/>
  </r>
  <r>
    <s v="KL4253WAXX8"/>
    <x v="225"/>
    <x v="6"/>
    <x v="27"/>
    <x v="27"/>
    <x v="10"/>
    <x v="1"/>
    <x v="1"/>
    <x v="2"/>
    <s v="2500-4999VirtSvr"/>
    <x v="2"/>
    <x v="5"/>
    <n v="40748400"/>
  </r>
  <r>
    <s v="KL4253WAYX8"/>
    <x v="225"/>
    <x v="6"/>
    <x v="27"/>
    <x v="27"/>
    <x v="10"/>
    <x v="1"/>
    <x v="1"/>
    <x v="1"/>
    <s v="5000VirtSvr"/>
    <x v="2"/>
    <x v="5"/>
    <n v="40748400"/>
  </r>
  <r>
    <s v="KL4253WARX8"/>
    <x v="225"/>
    <x v="6"/>
    <x v="27"/>
    <x v="27"/>
    <x v="10"/>
    <x v="1"/>
    <x v="1"/>
    <x v="7"/>
    <s v="100-149VirtSvr"/>
    <x v="2"/>
    <x v="5"/>
    <n v="46153800"/>
  </r>
  <r>
    <s v="KL4253WASX8"/>
    <x v="225"/>
    <x v="6"/>
    <x v="27"/>
    <x v="27"/>
    <x v="10"/>
    <x v="1"/>
    <x v="1"/>
    <x v="8"/>
    <s v="150-249VirtSvr"/>
    <x v="2"/>
    <x v="5"/>
    <n v="46153800"/>
  </r>
  <r>
    <s v="KL4253WATX8"/>
    <x v="225"/>
    <x v="6"/>
    <x v="27"/>
    <x v="27"/>
    <x v="10"/>
    <x v="1"/>
    <x v="1"/>
    <x v="6"/>
    <s v="250-499VirtSvr"/>
    <x v="2"/>
    <x v="5"/>
    <n v="46153800"/>
  </r>
  <r>
    <s v="KL4253WAUX8"/>
    <x v="225"/>
    <x v="6"/>
    <x v="27"/>
    <x v="27"/>
    <x v="10"/>
    <x v="1"/>
    <x v="1"/>
    <x v="5"/>
    <s v="500-999VirtSvr"/>
    <x v="2"/>
    <x v="5"/>
    <n v="46153800"/>
  </r>
  <r>
    <s v="KL4253WAAR8"/>
    <x v="224"/>
    <x v="6"/>
    <x v="27"/>
    <x v="27"/>
    <x v="10"/>
    <x v="1"/>
    <x v="1"/>
    <x v="14"/>
    <s v="1-1VirtSvr"/>
    <x v="2"/>
    <x v="4"/>
    <n v="47493600"/>
  </r>
  <r>
    <s v="KL4253WABR8"/>
    <x v="224"/>
    <x v="6"/>
    <x v="27"/>
    <x v="27"/>
    <x v="10"/>
    <x v="1"/>
    <x v="1"/>
    <x v="15"/>
    <s v="2-2VirtSvr"/>
    <x v="2"/>
    <x v="4"/>
    <n v="47493600"/>
  </r>
  <r>
    <s v="KL4253WACR8"/>
    <x v="224"/>
    <x v="6"/>
    <x v="27"/>
    <x v="27"/>
    <x v="10"/>
    <x v="1"/>
    <x v="1"/>
    <x v="16"/>
    <s v="3-3VirtSvr"/>
    <x v="2"/>
    <x v="4"/>
    <n v="47493600"/>
  </r>
  <r>
    <s v="KL4253WADR8"/>
    <x v="224"/>
    <x v="6"/>
    <x v="27"/>
    <x v="27"/>
    <x v="10"/>
    <x v="1"/>
    <x v="1"/>
    <x v="17"/>
    <s v="4-4VirtSvr"/>
    <x v="2"/>
    <x v="4"/>
    <n v="47493600"/>
  </r>
  <r>
    <s v="KL4253WAER8"/>
    <x v="224"/>
    <x v="6"/>
    <x v="27"/>
    <x v="27"/>
    <x v="10"/>
    <x v="1"/>
    <x v="1"/>
    <x v="11"/>
    <s v="5-9VirtSvr"/>
    <x v="2"/>
    <x v="4"/>
    <n v="47493600"/>
  </r>
  <r>
    <s v="KL4253WAKR8"/>
    <x v="224"/>
    <x v="6"/>
    <x v="27"/>
    <x v="27"/>
    <x v="10"/>
    <x v="1"/>
    <x v="1"/>
    <x v="0"/>
    <s v="10-14VirtSvr"/>
    <x v="2"/>
    <x v="4"/>
    <n v="47493600"/>
  </r>
  <r>
    <s v="KL4253WAMR8"/>
    <x v="224"/>
    <x v="6"/>
    <x v="27"/>
    <x v="27"/>
    <x v="10"/>
    <x v="1"/>
    <x v="1"/>
    <x v="12"/>
    <s v="15-19VirtSvr"/>
    <x v="2"/>
    <x v="4"/>
    <n v="47493600"/>
  </r>
  <r>
    <s v="KL4253WANR8"/>
    <x v="224"/>
    <x v="6"/>
    <x v="27"/>
    <x v="27"/>
    <x v="10"/>
    <x v="1"/>
    <x v="1"/>
    <x v="13"/>
    <s v="20-24VirtSvr"/>
    <x v="2"/>
    <x v="4"/>
    <n v="47493600"/>
  </r>
  <r>
    <s v="KL4253WAPR8"/>
    <x v="224"/>
    <x v="6"/>
    <x v="27"/>
    <x v="27"/>
    <x v="10"/>
    <x v="1"/>
    <x v="1"/>
    <x v="10"/>
    <s v="25-49VirtSvr"/>
    <x v="2"/>
    <x v="4"/>
    <n v="47493600"/>
  </r>
  <r>
    <s v="KL4253WAQR8"/>
    <x v="224"/>
    <x v="6"/>
    <x v="27"/>
    <x v="27"/>
    <x v="10"/>
    <x v="1"/>
    <x v="1"/>
    <x v="9"/>
    <s v="50-99VirtSvr"/>
    <x v="2"/>
    <x v="4"/>
    <n v="47493600"/>
  </r>
  <r>
    <s v="KL4253WAAX8"/>
    <x v="225"/>
    <x v="6"/>
    <x v="27"/>
    <x v="27"/>
    <x v="10"/>
    <x v="1"/>
    <x v="1"/>
    <x v="14"/>
    <s v="1-1VirtSvr"/>
    <x v="2"/>
    <x v="5"/>
    <n v="54285000"/>
  </r>
  <r>
    <s v="KL4253WABX8"/>
    <x v="225"/>
    <x v="6"/>
    <x v="27"/>
    <x v="27"/>
    <x v="10"/>
    <x v="1"/>
    <x v="1"/>
    <x v="15"/>
    <s v="2-2VirtSvr"/>
    <x v="2"/>
    <x v="5"/>
    <n v="54285000"/>
  </r>
  <r>
    <s v="KL4253WACX8"/>
    <x v="225"/>
    <x v="6"/>
    <x v="27"/>
    <x v="27"/>
    <x v="10"/>
    <x v="1"/>
    <x v="1"/>
    <x v="16"/>
    <s v="3-3VirtSvr"/>
    <x v="2"/>
    <x v="5"/>
    <n v="54285000"/>
  </r>
  <r>
    <s v="KL4253WADX8"/>
    <x v="225"/>
    <x v="6"/>
    <x v="27"/>
    <x v="27"/>
    <x v="10"/>
    <x v="1"/>
    <x v="1"/>
    <x v="17"/>
    <s v="4-4VirtSvr"/>
    <x v="2"/>
    <x v="5"/>
    <n v="54285000"/>
  </r>
  <r>
    <s v="KL4253WAEX8"/>
    <x v="225"/>
    <x v="6"/>
    <x v="27"/>
    <x v="27"/>
    <x v="10"/>
    <x v="1"/>
    <x v="1"/>
    <x v="11"/>
    <s v="5-9VirtSvr"/>
    <x v="2"/>
    <x v="5"/>
    <n v="54285000"/>
  </r>
  <r>
    <s v="KL4253WAKX8"/>
    <x v="225"/>
    <x v="6"/>
    <x v="27"/>
    <x v="27"/>
    <x v="10"/>
    <x v="1"/>
    <x v="1"/>
    <x v="0"/>
    <s v="10-14VirtSvr"/>
    <x v="2"/>
    <x v="5"/>
    <n v="54285000"/>
  </r>
  <r>
    <s v="KL4253WAMX8"/>
    <x v="225"/>
    <x v="6"/>
    <x v="27"/>
    <x v="27"/>
    <x v="10"/>
    <x v="1"/>
    <x v="1"/>
    <x v="12"/>
    <s v="15-19VirtSvr"/>
    <x v="2"/>
    <x v="5"/>
    <n v="54285000"/>
  </r>
  <r>
    <s v="KL4253WANX8"/>
    <x v="225"/>
    <x v="6"/>
    <x v="27"/>
    <x v="27"/>
    <x v="10"/>
    <x v="1"/>
    <x v="1"/>
    <x v="13"/>
    <s v="20-24VirtSvr"/>
    <x v="2"/>
    <x v="5"/>
    <n v="54285000"/>
  </r>
  <r>
    <s v="KL4253WAPX8"/>
    <x v="225"/>
    <x v="6"/>
    <x v="27"/>
    <x v="27"/>
    <x v="10"/>
    <x v="1"/>
    <x v="1"/>
    <x v="10"/>
    <s v="25-49VirtSvr"/>
    <x v="2"/>
    <x v="5"/>
    <n v="54285000"/>
  </r>
  <r>
    <s v="KL4253WAQX8"/>
    <x v="225"/>
    <x v="6"/>
    <x v="27"/>
    <x v="27"/>
    <x v="10"/>
    <x v="1"/>
    <x v="1"/>
    <x v="9"/>
    <s v="50-99VirtSvr"/>
    <x v="2"/>
    <x v="5"/>
    <n v="54285000"/>
  </r>
  <r>
    <s v="KL4553WARF9"/>
    <x v="226"/>
    <x v="6"/>
    <x v="28"/>
    <x v="28"/>
    <x v="11"/>
    <x v="1"/>
    <x v="1"/>
    <x v="7"/>
    <s v="100-149CPU"/>
    <x v="1"/>
    <x v="1"/>
    <n v="58350600"/>
  </r>
  <r>
    <s v="KL4553WASF9"/>
    <x v="226"/>
    <x v="6"/>
    <x v="28"/>
    <x v="28"/>
    <x v="11"/>
    <x v="1"/>
    <x v="1"/>
    <x v="8"/>
    <s v="150-249CPU"/>
    <x v="1"/>
    <x v="1"/>
    <n v="58350600"/>
  </r>
  <r>
    <s v="KL4553WATF9"/>
    <x v="226"/>
    <x v="6"/>
    <x v="28"/>
    <x v="28"/>
    <x v="11"/>
    <x v="1"/>
    <x v="1"/>
    <x v="6"/>
    <s v="250-499CPU"/>
    <x v="1"/>
    <x v="1"/>
    <n v="58350600"/>
  </r>
  <r>
    <s v="KL4553WAUF9"/>
    <x v="226"/>
    <x v="6"/>
    <x v="28"/>
    <x v="28"/>
    <x v="11"/>
    <x v="1"/>
    <x v="1"/>
    <x v="5"/>
    <s v="500-999CPU"/>
    <x v="1"/>
    <x v="1"/>
    <n v="58350600"/>
  </r>
  <r>
    <s v="KL4553WAVF9"/>
    <x v="226"/>
    <x v="6"/>
    <x v="28"/>
    <x v="28"/>
    <x v="11"/>
    <x v="1"/>
    <x v="1"/>
    <x v="4"/>
    <s v="1000-1499CPU"/>
    <x v="1"/>
    <x v="1"/>
    <n v="58350600"/>
  </r>
  <r>
    <s v="KL4553WAWF9"/>
    <x v="226"/>
    <x v="6"/>
    <x v="28"/>
    <x v="28"/>
    <x v="11"/>
    <x v="1"/>
    <x v="1"/>
    <x v="3"/>
    <s v="1500-2499CPU"/>
    <x v="1"/>
    <x v="1"/>
    <n v="58350600"/>
  </r>
  <r>
    <s v="KL4553WAXF9"/>
    <x v="226"/>
    <x v="6"/>
    <x v="28"/>
    <x v="28"/>
    <x v="11"/>
    <x v="1"/>
    <x v="1"/>
    <x v="2"/>
    <s v="2500-4999CPU"/>
    <x v="1"/>
    <x v="1"/>
    <n v="58350600"/>
  </r>
  <r>
    <s v="KL4553WAYF9"/>
    <x v="226"/>
    <x v="6"/>
    <x v="28"/>
    <x v="28"/>
    <x v="11"/>
    <x v="1"/>
    <x v="1"/>
    <x v="1"/>
    <s v="5000+CPU"/>
    <x v="1"/>
    <x v="1"/>
    <n v="58350600"/>
  </r>
  <r>
    <s v="KL4553WAKF9"/>
    <x v="226"/>
    <x v="6"/>
    <x v="28"/>
    <x v="28"/>
    <x v="11"/>
    <x v="1"/>
    <x v="1"/>
    <x v="0"/>
    <s v="10-14CPU"/>
    <x v="1"/>
    <x v="1"/>
    <n v="70016100"/>
  </r>
  <r>
    <s v="KL4553WAMF9"/>
    <x v="226"/>
    <x v="6"/>
    <x v="28"/>
    <x v="28"/>
    <x v="11"/>
    <x v="1"/>
    <x v="1"/>
    <x v="12"/>
    <s v="15-19CPU"/>
    <x v="1"/>
    <x v="1"/>
    <n v="70016100"/>
  </r>
  <r>
    <s v="KL4553WANF9"/>
    <x v="226"/>
    <x v="6"/>
    <x v="28"/>
    <x v="28"/>
    <x v="11"/>
    <x v="1"/>
    <x v="1"/>
    <x v="13"/>
    <s v="20-24CPU"/>
    <x v="1"/>
    <x v="1"/>
    <n v="70016100"/>
  </r>
  <r>
    <s v="KL4553WAPF9"/>
    <x v="226"/>
    <x v="6"/>
    <x v="28"/>
    <x v="28"/>
    <x v="11"/>
    <x v="1"/>
    <x v="1"/>
    <x v="10"/>
    <s v="25-49CPU"/>
    <x v="1"/>
    <x v="1"/>
    <n v="70016100"/>
  </r>
  <r>
    <s v="KL4553WAQF9"/>
    <x v="226"/>
    <x v="6"/>
    <x v="28"/>
    <x v="28"/>
    <x v="11"/>
    <x v="1"/>
    <x v="1"/>
    <x v="9"/>
    <s v="50-99CPU"/>
    <x v="1"/>
    <x v="1"/>
    <n v="70016100"/>
  </r>
  <r>
    <s v="KL4553WAAF9"/>
    <x v="226"/>
    <x v="6"/>
    <x v="28"/>
    <x v="28"/>
    <x v="11"/>
    <x v="1"/>
    <x v="1"/>
    <x v="14"/>
    <s v="1-1CPU"/>
    <x v="1"/>
    <x v="1"/>
    <n v="81681600"/>
  </r>
  <r>
    <s v="KL4553WABF9"/>
    <x v="226"/>
    <x v="6"/>
    <x v="28"/>
    <x v="28"/>
    <x v="11"/>
    <x v="1"/>
    <x v="1"/>
    <x v="15"/>
    <s v="2-2CPU"/>
    <x v="1"/>
    <x v="1"/>
    <n v="81681600"/>
  </r>
  <r>
    <s v="KL4553WACF9"/>
    <x v="226"/>
    <x v="6"/>
    <x v="28"/>
    <x v="28"/>
    <x v="11"/>
    <x v="1"/>
    <x v="1"/>
    <x v="16"/>
    <s v="3-3CPU"/>
    <x v="1"/>
    <x v="1"/>
    <n v="81681600"/>
  </r>
  <r>
    <s v="KL4553WADF9"/>
    <x v="226"/>
    <x v="6"/>
    <x v="28"/>
    <x v="28"/>
    <x v="11"/>
    <x v="1"/>
    <x v="1"/>
    <x v="17"/>
    <s v="4-4CPU"/>
    <x v="1"/>
    <x v="1"/>
    <n v="81681600"/>
  </r>
  <r>
    <s v="KL4553WAEF9"/>
    <x v="226"/>
    <x v="6"/>
    <x v="28"/>
    <x v="28"/>
    <x v="11"/>
    <x v="1"/>
    <x v="1"/>
    <x v="11"/>
    <s v="5-9CPU"/>
    <x v="1"/>
    <x v="1"/>
    <n v="81681600"/>
  </r>
  <r>
    <s v="KL4553WARD9"/>
    <x v="227"/>
    <x v="6"/>
    <x v="28"/>
    <x v="28"/>
    <x v="11"/>
    <x v="1"/>
    <x v="1"/>
    <x v="7"/>
    <s v="100-149CPU"/>
    <x v="1"/>
    <x v="2"/>
    <n v="90159300"/>
  </r>
  <r>
    <s v="KL4553WASD9"/>
    <x v="227"/>
    <x v="6"/>
    <x v="28"/>
    <x v="28"/>
    <x v="11"/>
    <x v="1"/>
    <x v="1"/>
    <x v="8"/>
    <s v="150-249CPU"/>
    <x v="1"/>
    <x v="2"/>
    <n v="90159300"/>
  </r>
  <r>
    <s v="KL4553WATD9"/>
    <x v="227"/>
    <x v="6"/>
    <x v="28"/>
    <x v="28"/>
    <x v="11"/>
    <x v="1"/>
    <x v="1"/>
    <x v="6"/>
    <s v="250-499CPU"/>
    <x v="1"/>
    <x v="2"/>
    <n v="90159300"/>
  </r>
  <r>
    <s v="KL4553WAUD9"/>
    <x v="227"/>
    <x v="6"/>
    <x v="28"/>
    <x v="28"/>
    <x v="11"/>
    <x v="1"/>
    <x v="1"/>
    <x v="5"/>
    <s v="500-999CPU"/>
    <x v="1"/>
    <x v="2"/>
    <n v="90159300"/>
  </r>
  <r>
    <s v="KL4553WAVD9"/>
    <x v="227"/>
    <x v="6"/>
    <x v="28"/>
    <x v="28"/>
    <x v="11"/>
    <x v="1"/>
    <x v="1"/>
    <x v="4"/>
    <s v="1000-1499CPU"/>
    <x v="1"/>
    <x v="2"/>
    <n v="90159300"/>
  </r>
  <r>
    <s v="KL4553WAWD9"/>
    <x v="227"/>
    <x v="6"/>
    <x v="28"/>
    <x v="28"/>
    <x v="11"/>
    <x v="1"/>
    <x v="1"/>
    <x v="3"/>
    <s v="1500-2499CPU"/>
    <x v="1"/>
    <x v="2"/>
    <n v="90159300"/>
  </r>
  <r>
    <s v="KL4553WAXD9"/>
    <x v="227"/>
    <x v="6"/>
    <x v="28"/>
    <x v="28"/>
    <x v="11"/>
    <x v="1"/>
    <x v="1"/>
    <x v="2"/>
    <s v="2500-4999CPU"/>
    <x v="1"/>
    <x v="2"/>
    <n v="90159300"/>
  </r>
  <r>
    <s v="KL4553WAYD9"/>
    <x v="227"/>
    <x v="6"/>
    <x v="28"/>
    <x v="28"/>
    <x v="11"/>
    <x v="1"/>
    <x v="1"/>
    <x v="1"/>
    <s v="5000+CPU"/>
    <x v="1"/>
    <x v="2"/>
    <n v="90159300"/>
  </r>
  <r>
    <s v="KL4553WARF8"/>
    <x v="228"/>
    <x v="6"/>
    <x v="28"/>
    <x v="28"/>
    <x v="11"/>
    <x v="1"/>
    <x v="1"/>
    <x v="7"/>
    <s v="100-149CPU"/>
    <x v="2"/>
    <x v="1"/>
    <n v="106075200"/>
  </r>
  <r>
    <s v="KL4553WASF8"/>
    <x v="228"/>
    <x v="6"/>
    <x v="28"/>
    <x v="28"/>
    <x v="11"/>
    <x v="1"/>
    <x v="1"/>
    <x v="8"/>
    <s v="150-249CPU"/>
    <x v="2"/>
    <x v="1"/>
    <n v="106075200"/>
  </r>
  <r>
    <s v="KL4553WATF8"/>
    <x v="228"/>
    <x v="6"/>
    <x v="28"/>
    <x v="28"/>
    <x v="11"/>
    <x v="1"/>
    <x v="1"/>
    <x v="6"/>
    <s v="250-499CPU"/>
    <x v="2"/>
    <x v="1"/>
    <n v="106075200"/>
  </r>
  <r>
    <s v="KL4553WAUF8"/>
    <x v="228"/>
    <x v="6"/>
    <x v="28"/>
    <x v="28"/>
    <x v="11"/>
    <x v="1"/>
    <x v="1"/>
    <x v="5"/>
    <s v="500-999CPU"/>
    <x v="2"/>
    <x v="1"/>
    <n v="106075200"/>
  </r>
  <r>
    <s v="KL4553WAVF8"/>
    <x v="228"/>
    <x v="6"/>
    <x v="28"/>
    <x v="28"/>
    <x v="11"/>
    <x v="1"/>
    <x v="1"/>
    <x v="4"/>
    <s v="1000-1499CPU"/>
    <x v="2"/>
    <x v="1"/>
    <n v="106075200"/>
  </r>
  <r>
    <s v="KL4553WAWF8"/>
    <x v="228"/>
    <x v="6"/>
    <x v="28"/>
    <x v="28"/>
    <x v="11"/>
    <x v="1"/>
    <x v="1"/>
    <x v="3"/>
    <s v="1500-2499CPU"/>
    <x v="2"/>
    <x v="1"/>
    <n v="106075200"/>
  </r>
  <r>
    <s v="KL4553WAXF8"/>
    <x v="228"/>
    <x v="6"/>
    <x v="28"/>
    <x v="28"/>
    <x v="11"/>
    <x v="1"/>
    <x v="1"/>
    <x v="2"/>
    <s v="2500-4999CPU"/>
    <x v="2"/>
    <x v="1"/>
    <n v="106075200"/>
  </r>
  <r>
    <s v="KL4553WAYF8"/>
    <x v="228"/>
    <x v="6"/>
    <x v="28"/>
    <x v="28"/>
    <x v="11"/>
    <x v="1"/>
    <x v="1"/>
    <x v="1"/>
    <s v="5000+CPU"/>
    <x v="2"/>
    <x v="1"/>
    <n v="106075200"/>
  </r>
  <r>
    <s v="KL4553WAKD9"/>
    <x v="227"/>
    <x v="6"/>
    <x v="28"/>
    <x v="28"/>
    <x v="11"/>
    <x v="1"/>
    <x v="1"/>
    <x v="0"/>
    <s v="10-14CPU"/>
    <x v="1"/>
    <x v="2"/>
    <n v="108200400"/>
  </r>
  <r>
    <s v="KL4553WAMD9"/>
    <x v="227"/>
    <x v="6"/>
    <x v="28"/>
    <x v="28"/>
    <x v="11"/>
    <x v="1"/>
    <x v="1"/>
    <x v="12"/>
    <s v="15-19CPU"/>
    <x v="1"/>
    <x v="2"/>
    <n v="108200400"/>
  </r>
  <r>
    <s v="KL4553WAND9"/>
    <x v="227"/>
    <x v="6"/>
    <x v="28"/>
    <x v="28"/>
    <x v="11"/>
    <x v="1"/>
    <x v="1"/>
    <x v="13"/>
    <s v="20-24CPU"/>
    <x v="1"/>
    <x v="2"/>
    <n v="108200400"/>
  </r>
  <r>
    <s v="KL4553WAPD9"/>
    <x v="227"/>
    <x v="6"/>
    <x v="28"/>
    <x v="28"/>
    <x v="11"/>
    <x v="1"/>
    <x v="1"/>
    <x v="10"/>
    <s v="25-49CPU"/>
    <x v="1"/>
    <x v="2"/>
    <n v="108200400"/>
  </r>
  <r>
    <s v="KL4553WAQD9"/>
    <x v="227"/>
    <x v="6"/>
    <x v="28"/>
    <x v="28"/>
    <x v="11"/>
    <x v="1"/>
    <x v="1"/>
    <x v="9"/>
    <s v="50-99CPU"/>
    <x v="1"/>
    <x v="2"/>
    <n v="108200400"/>
  </r>
  <r>
    <s v="KL4553WART9"/>
    <x v="229"/>
    <x v="6"/>
    <x v="28"/>
    <x v="28"/>
    <x v="11"/>
    <x v="1"/>
    <x v="1"/>
    <x v="7"/>
    <s v="100-149CPU"/>
    <x v="1"/>
    <x v="3"/>
    <n v="111365100"/>
  </r>
  <r>
    <s v="KL4553WAST9"/>
    <x v="229"/>
    <x v="6"/>
    <x v="28"/>
    <x v="28"/>
    <x v="11"/>
    <x v="1"/>
    <x v="1"/>
    <x v="8"/>
    <s v="150-249CPU"/>
    <x v="1"/>
    <x v="3"/>
    <n v="111365100"/>
  </r>
  <r>
    <s v="KL4553WATT9"/>
    <x v="229"/>
    <x v="6"/>
    <x v="28"/>
    <x v="28"/>
    <x v="11"/>
    <x v="1"/>
    <x v="1"/>
    <x v="6"/>
    <s v="250-499CPU"/>
    <x v="1"/>
    <x v="3"/>
    <n v="111365100"/>
  </r>
  <r>
    <s v="KL4553WAUT9"/>
    <x v="229"/>
    <x v="6"/>
    <x v="28"/>
    <x v="28"/>
    <x v="11"/>
    <x v="1"/>
    <x v="1"/>
    <x v="5"/>
    <s v="500-999CPU"/>
    <x v="1"/>
    <x v="3"/>
    <n v="111365100"/>
  </r>
  <r>
    <s v="KL4553WAVT9"/>
    <x v="229"/>
    <x v="6"/>
    <x v="28"/>
    <x v="28"/>
    <x v="11"/>
    <x v="1"/>
    <x v="1"/>
    <x v="4"/>
    <s v="1000-1499CPU"/>
    <x v="1"/>
    <x v="3"/>
    <n v="111365100"/>
  </r>
  <r>
    <s v="KL4553WAWT9"/>
    <x v="229"/>
    <x v="6"/>
    <x v="28"/>
    <x v="28"/>
    <x v="11"/>
    <x v="1"/>
    <x v="1"/>
    <x v="3"/>
    <s v="1500-2499CPU"/>
    <x v="1"/>
    <x v="3"/>
    <n v="111365100"/>
  </r>
  <r>
    <s v="KL4553WAXT9"/>
    <x v="229"/>
    <x v="6"/>
    <x v="28"/>
    <x v="28"/>
    <x v="11"/>
    <x v="1"/>
    <x v="1"/>
    <x v="2"/>
    <s v="2500-4999CPU"/>
    <x v="1"/>
    <x v="3"/>
    <n v="111365100"/>
  </r>
  <r>
    <s v="KL4553WAYT9"/>
    <x v="229"/>
    <x v="6"/>
    <x v="28"/>
    <x v="28"/>
    <x v="11"/>
    <x v="1"/>
    <x v="1"/>
    <x v="1"/>
    <s v="5000+CPU"/>
    <x v="1"/>
    <x v="3"/>
    <n v="111365100"/>
  </r>
  <r>
    <s v="KL4553WAAD9"/>
    <x v="227"/>
    <x v="6"/>
    <x v="28"/>
    <x v="28"/>
    <x v="11"/>
    <x v="1"/>
    <x v="1"/>
    <x v="14"/>
    <s v="1-1CPU"/>
    <x v="1"/>
    <x v="2"/>
    <n v="126218400"/>
  </r>
  <r>
    <s v="KL4553WABD9"/>
    <x v="227"/>
    <x v="6"/>
    <x v="28"/>
    <x v="28"/>
    <x v="11"/>
    <x v="1"/>
    <x v="1"/>
    <x v="15"/>
    <s v="2-2CPU"/>
    <x v="1"/>
    <x v="2"/>
    <n v="126218400"/>
  </r>
  <r>
    <s v="KL4553WACD9"/>
    <x v="227"/>
    <x v="6"/>
    <x v="28"/>
    <x v="28"/>
    <x v="11"/>
    <x v="1"/>
    <x v="1"/>
    <x v="16"/>
    <s v="3-3CPU"/>
    <x v="1"/>
    <x v="2"/>
    <n v="126218400"/>
  </r>
  <r>
    <s v="KL4553WADD9"/>
    <x v="227"/>
    <x v="6"/>
    <x v="28"/>
    <x v="28"/>
    <x v="11"/>
    <x v="1"/>
    <x v="1"/>
    <x v="17"/>
    <s v="4-4CPU"/>
    <x v="1"/>
    <x v="2"/>
    <n v="126218400"/>
  </r>
  <r>
    <s v="KL4553WAED9"/>
    <x v="227"/>
    <x v="6"/>
    <x v="28"/>
    <x v="28"/>
    <x v="11"/>
    <x v="1"/>
    <x v="1"/>
    <x v="11"/>
    <s v="5-9CPU"/>
    <x v="1"/>
    <x v="2"/>
    <n v="126218400"/>
  </r>
  <r>
    <s v="KL4553WAKF8"/>
    <x v="228"/>
    <x v="6"/>
    <x v="28"/>
    <x v="28"/>
    <x v="11"/>
    <x v="1"/>
    <x v="1"/>
    <x v="0"/>
    <s v="10-14CPU"/>
    <x v="2"/>
    <x v="1"/>
    <n v="127281000"/>
  </r>
  <r>
    <s v="KL4553WAMF8"/>
    <x v="228"/>
    <x v="6"/>
    <x v="28"/>
    <x v="28"/>
    <x v="11"/>
    <x v="1"/>
    <x v="1"/>
    <x v="12"/>
    <s v="15-19CPU"/>
    <x v="2"/>
    <x v="1"/>
    <n v="127281000"/>
  </r>
  <r>
    <s v="KL4553WANF8"/>
    <x v="228"/>
    <x v="6"/>
    <x v="28"/>
    <x v="28"/>
    <x v="11"/>
    <x v="1"/>
    <x v="1"/>
    <x v="13"/>
    <s v="20-24CPU"/>
    <x v="2"/>
    <x v="1"/>
    <n v="127281000"/>
  </r>
  <r>
    <s v="KL4553WAPF8"/>
    <x v="228"/>
    <x v="6"/>
    <x v="28"/>
    <x v="28"/>
    <x v="11"/>
    <x v="1"/>
    <x v="1"/>
    <x v="10"/>
    <s v="25-49CPU"/>
    <x v="2"/>
    <x v="1"/>
    <n v="127281000"/>
  </r>
  <r>
    <s v="KL4553WAQF8"/>
    <x v="228"/>
    <x v="6"/>
    <x v="28"/>
    <x v="28"/>
    <x v="11"/>
    <x v="1"/>
    <x v="1"/>
    <x v="9"/>
    <s v="50-99CPU"/>
    <x v="2"/>
    <x v="1"/>
    <n v="127281000"/>
  </r>
  <r>
    <s v="KL4553WAKT9"/>
    <x v="229"/>
    <x v="6"/>
    <x v="28"/>
    <x v="28"/>
    <x v="11"/>
    <x v="1"/>
    <x v="1"/>
    <x v="0"/>
    <s v="10-14CPU"/>
    <x v="1"/>
    <x v="3"/>
    <n v="133656600"/>
  </r>
  <r>
    <s v="KL4553WAMT9"/>
    <x v="229"/>
    <x v="6"/>
    <x v="28"/>
    <x v="28"/>
    <x v="11"/>
    <x v="1"/>
    <x v="1"/>
    <x v="12"/>
    <s v="15-19CPU"/>
    <x v="1"/>
    <x v="3"/>
    <n v="133656600"/>
  </r>
  <r>
    <s v="KL4553WANT9"/>
    <x v="229"/>
    <x v="6"/>
    <x v="28"/>
    <x v="28"/>
    <x v="11"/>
    <x v="1"/>
    <x v="1"/>
    <x v="13"/>
    <s v="20-24CPU"/>
    <x v="1"/>
    <x v="3"/>
    <n v="133656600"/>
  </r>
  <r>
    <s v="KL4553WAPT9"/>
    <x v="229"/>
    <x v="6"/>
    <x v="28"/>
    <x v="28"/>
    <x v="11"/>
    <x v="1"/>
    <x v="1"/>
    <x v="10"/>
    <s v="25-49CPU"/>
    <x v="1"/>
    <x v="3"/>
    <n v="133656600"/>
  </r>
  <r>
    <s v="KL4553WAQT9"/>
    <x v="229"/>
    <x v="6"/>
    <x v="28"/>
    <x v="28"/>
    <x v="11"/>
    <x v="1"/>
    <x v="1"/>
    <x v="9"/>
    <s v="50-99CPU"/>
    <x v="1"/>
    <x v="3"/>
    <n v="133656600"/>
  </r>
  <r>
    <s v="KL4553WAAF8"/>
    <x v="228"/>
    <x v="6"/>
    <x v="28"/>
    <x v="28"/>
    <x v="11"/>
    <x v="1"/>
    <x v="1"/>
    <x v="14"/>
    <s v="1-1CPU"/>
    <x v="2"/>
    <x v="1"/>
    <n v="148509900"/>
  </r>
  <r>
    <s v="KL4553WABF8"/>
    <x v="228"/>
    <x v="6"/>
    <x v="28"/>
    <x v="28"/>
    <x v="11"/>
    <x v="1"/>
    <x v="1"/>
    <x v="15"/>
    <s v="2-2CPU"/>
    <x v="2"/>
    <x v="1"/>
    <n v="148509900"/>
  </r>
  <r>
    <s v="KL4553WACF8"/>
    <x v="228"/>
    <x v="6"/>
    <x v="28"/>
    <x v="28"/>
    <x v="11"/>
    <x v="1"/>
    <x v="1"/>
    <x v="16"/>
    <s v="3-3CPU"/>
    <x v="2"/>
    <x v="1"/>
    <n v="148509900"/>
  </r>
  <r>
    <s v="KL4553WADF8"/>
    <x v="228"/>
    <x v="6"/>
    <x v="28"/>
    <x v="28"/>
    <x v="11"/>
    <x v="1"/>
    <x v="1"/>
    <x v="17"/>
    <s v="4-4CPU"/>
    <x v="2"/>
    <x v="1"/>
    <n v="148509900"/>
  </r>
  <r>
    <s v="KL4553WAEF8"/>
    <x v="228"/>
    <x v="6"/>
    <x v="28"/>
    <x v="28"/>
    <x v="11"/>
    <x v="1"/>
    <x v="1"/>
    <x v="11"/>
    <s v="5-9CPU"/>
    <x v="2"/>
    <x v="1"/>
    <n v="148509900"/>
  </r>
  <r>
    <s v="KL4553WAAT9"/>
    <x v="229"/>
    <x v="6"/>
    <x v="28"/>
    <x v="28"/>
    <x v="11"/>
    <x v="1"/>
    <x v="1"/>
    <x v="14"/>
    <s v="1-1CPU"/>
    <x v="1"/>
    <x v="3"/>
    <n v="155925000"/>
  </r>
  <r>
    <s v="KL4553WABT9"/>
    <x v="229"/>
    <x v="6"/>
    <x v="28"/>
    <x v="28"/>
    <x v="11"/>
    <x v="1"/>
    <x v="1"/>
    <x v="15"/>
    <s v="2-2CPU"/>
    <x v="1"/>
    <x v="3"/>
    <n v="155925000"/>
  </r>
  <r>
    <s v="KL4553WACT9"/>
    <x v="229"/>
    <x v="6"/>
    <x v="28"/>
    <x v="28"/>
    <x v="11"/>
    <x v="1"/>
    <x v="1"/>
    <x v="16"/>
    <s v="3-3CPU"/>
    <x v="1"/>
    <x v="3"/>
    <n v="155925000"/>
  </r>
  <r>
    <s v="KL4553WADT9"/>
    <x v="229"/>
    <x v="6"/>
    <x v="28"/>
    <x v="28"/>
    <x v="11"/>
    <x v="1"/>
    <x v="1"/>
    <x v="17"/>
    <s v="4-4CPU"/>
    <x v="1"/>
    <x v="3"/>
    <n v="155925000"/>
  </r>
  <r>
    <s v="KL4553WAET9"/>
    <x v="229"/>
    <x v="6"/>
    <x v="28"/>
    <x v="28"/>
    <x v="11"/>
    <x v="1"/>
    <x v="1"/>
    <x v="11"/>
    <s v="5-9CPU"/>
    <x v="1"/>
    <x v="3"/>
    <n v="155925000"/>
  </r>
  <r>
    <s v="KL4553WARD8"/>
    <x v="230"/>
    <x v="6"/>
    <x v="28"/>
    <x v="28"/>
    <x v="11"/>
    <x v="1"/>
    <x v="1"/>
    <x v="7"/>
    <s v="100-149CPU"/>
    <x v="2"/>
    <x v="2"/>
    <n v="159112800"/>
  </r>
  <r>
    <s v="KL4553WASD8"/>
    <x v="230"/>
    <x v="6"/>
    <x v="28"/>
    <x v="28"/>
    <x v="11"/>
    <x v="1"/>
    <x v="1"/>
    <x v="8"/>
    <s v="150-249CPU"/>
    <x v="2"/>
    <x v="2"/>
    <n v="159112800"/>
  </r>
  <r>
    <s v="KL4553WATD8"/>
    <x v="230"/>
    <x v="6"/>
    <x v="28"/>
    <x v="28"/>
    <x v="11"/>
    <x v="1"/>
    <x v="1"/>
    <x v="6"/>
    <s v="250-499CPU"/>
    <x v="2"/>
    <x v="2"/>
    <n v="159112800"/>
  </r>
  <r>
    <s v="KL4553WAUD8"/>
    <x v="230"/>
    <x v="6"/>
    <x v="28"/>
    <x v="28"/>
    <x v="11"/>
    <x v="1"/>
    <x v="1"/>
    <x v="5"/>
    <s v="500-999CPU"/>
    <x v="2"/>
    <x v="2"/>
    <n v="159112800"/>
  </r>
  <r>
    <s v="KL4553WAVD8"/>
    <x v="230"/>
    <x v="6"/>
    <x v="28"/>
    <x v="28"/>
    <x v="11"/>
    <x v="1"/>
    <x v="1"/>
    <x v="4"/>
    <s v="1000-1499CPU"/>
    <x v="2"/>
    <x v="2"/>
    <n v="159112800"/>
  </r>
  <r>
    <s v="KL4553WAWD8"/>
    <x v="230"/>
    <x v="6"/>
    <x v="28"/>
    <x v="28"/>
    <x v="11"/>
    <x v="1"/>
    <x v="1"/>
    <x v="3"/>
    <s v="1500-2499CPU"/>
    <x v="2"/>
    <x v="2"/>
    <n v="159112800"/>
  </r>
  <r>
    <s v="KL4553WAXD8"/>
    <x v="230"/>
    <x v="6"/>
    <x v="28"/>
    <x v="28"/>
    <x v="11"/>
    <x v="1"/>
    <x v="1"/>
    <x v="2"/>
    <s v="2500-4999CPU"/>
    <x v="2"/>
    <x v="2"/>
    <n v="159112800"/>
  </r>
  <r>
    <s v="KL4553WAYD8"/>
    <x v="230"/>
    <x v="6"/>
    <x v="28"/>
    <x v="28"/>
    <x v="11"/>
    <x v="1"/>
    <x v="1"/>
    <x v="1"/>
    <s v="5000+CPU"/>
    <x v="2"/>
    <x v="2"/>
    <n v="159112800"/>
  </r>
  <r>
    <s v="KL4553WARR9"/>
    <x v="231"/>
    <x v="6"/>
    <x v="28"/>
    <x v="28"/>
    <x v="11"/>
    <x v="1"/>
    <x v="1"/>
    <x v="7"/>
    <s v="100-149CPU"/>
    <x v="1"/>
    <x v="4"/>
    <n v="163340100"/>
  </r>
  <r>
    <s v="KL4553WASR9"/>
    <x v="231"/>
    <x v="6"/>
    <x v="28"/>
    <x v="28"/>
    <x v="11"/>
    <x v="1"/>
    <x v="1"/>
    <x v="8"/>
    <s v="150-249CPU"/>
    <x v="1"/>
    <x v="4"/>
    <n v="163340100"/>
  </r>
  <r>
    <s v="KL4553WATR9"/>
    <x v="231"/>
    <x v="6"/>
    <x v="28"/>
    <x v="28"/>
    <x v="11"/>
    <x v="1"/>
    <x v="1"/>
    <x v="6"/>
    <s v="250-499CPU"/>
    <x v="1"/>
    <x v="4"/>
    <n v="163340100"/>
  </r>
  <r>
    <s v="KL4553WAUR9"/>
    <x v="231"/>
    <x v="6"/>
    <x v="28"/>
    <x v="28"/>
    <x v="11"/>
    <x v="1"/>
    <x v="1"/>
    <x v="5"/>
    <s v="500-999CPU"/>
    <x v="1"/>
    <x v="4"/>
    <n v="163340100"/>
  </r>
  <r>
    <s v="KL4553WAVR9"/>
    <x v="231"/>
    <x v="6"/>
    <x v="28"/>
    <x v="28"/>
    <x v="11"/>
    <x v="1"/>
    <x v="1"/>
    <x v="4"/>
    <s v="1000-1499CPU"/>
    <x v="1"/>
    <x v="4"/>
    <n v="163340100"/>
  </r>
  <r>
    <s v="KL4553WAWR9"/>
    <x v="231"/>
    <x v="6"/>
    <x v="28"/>
    <x v="28"/>
    <x v="11"/>
    <x v="1"/>
    <x v="1"/>
    <x v="3"/>
    <s v="1500-2499CPU"/>
    <x v="1"/>
    <x v="4"/>
    <n v="163340100"/>
  </r>
  <r>
    <s v="KL4553WAXR9"/>
    <x v="231"/>
    <x v="6"/>
    <x v="28"/>
    <x v="28"/>
    <x v="11"/>
    <x v="1"/>
    <x v="1"/>
    <x v="2"/>
    <s v="2500-4999CPU"/>
    <x v="1"/>
    <x v="4"/>
    <n v="163340100"/>
  </r>
  <r>
    <s v="KL4553WAYR9"/>
    <x v="231"/>
    <x v="6"/>
    <x v="28"/>
    <x v="28"/>
    <x v="11"/>
    <x v="1"/>
    <x v="1"/>
    <x v="1"/>
    <s v="5000CPU"/>
    <x v="1"/>
    <x v="4"/>
    <n v="163340100"/>
  </r>
  <r>
    <s v="KL4553WARX9"/>
    <x v="232"/>
    <x v="6"/>
    <x v="28"/>
    <x v="28"/>
    <x v="11"/>
    <x v="1"/>
    <x v="1"/>
    <x v="7"/>
    <s v="100-149CPU"/>
    <x v="1"/>
    <x v="5"/>
    <n v="186694200"/>
  </r>
  <r>
    <s v="KL4553WASX9"/>
    <x v="232"/>
    <x v="6"/>
    <x v="28"/>
    <x v="28"/>
    <x v="11"/>
    <x v="1"/>
    <x v="1"/>
    <x v="8"/>
    <s v="150-249CPU"/>
    <x v="1"/>
    <x v="5"/>
    <n v="186694200"/>
  </r>
  <r>
    <s v="KL4553WATX9"/>
    <x v="232"/>
    <x v="6"/>
    <x v="28"/>
    <x v="28"/>
    <x v="11"/>
    <x v="1"/>
    <x v="1"/>
    <x v="6"/>
    <s v="250-499CPU"/>
    <x v="1"/>
    <x v="5"/>
    <n v="186694200"/>
  </r>
  <r>
    <s v="KL4553WAUX9"/>
    <x v="232"/>
    <x v="6"/>
    <x v="28"/>
    <x v="28"/>
    <x v="11"/>
    <x v="1"/>
    <x v="1"/>
    <x v="5"/>
    <s v="500-999CPU"/>
    <x v="1"/>
    <x v="5"/>
    <n v="186694200"/>
  </r>
  <r>
    <s v="KL4553WAVX9"/>
    <x v="232"/>
    <x v="6"/>
    <x v="28"/>
    <x v="28"/>
    <x v="11"/>
    <x v="1"/>
    <x v="1"/>
    <x v="4"/>
    <s v="1000-1499CPU"/>
    <x v="1"/>
    <x v="5"/>
    <n v="186694200"/>
  </r>
  <r>
    <s v="KL4553WAWX9"/>
    <x v="232"/>
    <x v="6"/>
    <x v="28"/>
    <x v="28"/>
    <x v="11"/>
    <x v="1"/>
    <x v="1"/>
    <x v="3"/>
    <s v="1500-2499CPU"/>
    <x v="1"/>
    <x v="5"/>
    <n v="186694200"/>
  </r>
  <r>
    <s v="KL4553WAXX9"/>
    <x v="232"/>
    <x v="6"/>
    <x v="28"/>
    <x v="28"/>
    <x v="11"/>
    <x v="1"/>
    <x v="1"/>
    <x v="2"/>
    <s v="2500-4999CPU"/>
    <x v="1"/>
    <x v="5"/>
    <n v="186694200"/>
  </r>
  <r>
    <s v="KL4553WAYX9"/>
    <x v="232"/>
    <x v="6"/>
    <x v="28"/>
    <x v="28"/>
    <x v="11"/>
    <x v="1"/>
    <x v="1"/>
    <x v="1"/>
    <s v="5000CPU"/>
    <x v="1"/>
    <x v="5"/>
    <n v="186694200"/>
  </r>
  <r>
    <s v="KL4553WAKD8"/>
    <x v="230"/>
    <x v="6"/>
    <x v="28"/>
    <x v="28"/>
    <x v="11"/>
    <x v="1"/>
    <x v="1"/>
    <x v="0"/>
    <s v="10-14CPU"/>
    <x v="2"/>
    <x v="2"/>
    <n v="190921500"/>
  </r>
  <r>
    <s v="KL4553WAMD8"/>
    <x v="230"/>
    <x v="6"/>
    <x v="28"/>
    <x v="28"/>
    <x v="11"/>
    <x v="1"/>
    <x v="1"/>
    <x v="12"/>
    <s v="15-19CPU"/>
    <x v="2"/>
    <x v="2"/>
    <n v="190921500"/>
  </r>
  <r>
    <s v="KL4553WAND8"/>
    <x v="230"/>
    <x v="6"/>
    <x v="28"/>
    <x v="28"/>
    <x v="11"/>
    <x v="1"/>
    <x v="1"/>
    <x v="13"/>
    <s v="20-24CPU"/>
    <x v="2"/>
    <x v="2"/>
    <n v="190921500"/>
  </r>
  <r>
    <s v="KL4553WAPD8"/>
    <x v="230"/>
    <x v="6"/>
    <x v="28"/>
    <x v="28"/>
    <x v="11"/>
    <x v="1"/>
    <x v="1"/>
    <x v="10"/>
    <s v="25-49CPU"/>
    <x v="2"/>
    <x v="2"/>
    <n v="190921500"/>
  </r>
  <r>
    <s v="KL4553WAQD8"/>
    <x v="230"/>
    <x v="6"/>
    <x v="28"/>
    <x v="28"/>
    <x v="11"/>
    <x v="1"/>
    <x v="1"/>
    <x v="9"/>
    <s v="50-99CPU"/>
    <x v="2"/>
    <x v="2"/>
    <n v="190921500"/>
  </r>
  <r>
    <s v="KL4553WAKR9"/>
    <x v="231"/>
    <x v="6"/>
    <x v="28"/>
    <x v="28"/>
    <x v="11"/>
    <x v="1"/>
    <x v="1"/>
    <x v="0"/>
    <s v="10-14CPU"/>
    <x v="1"/>
    <x v="4"/>
    <n v="196026600"/>
  </r>
  <r>
    <s v="KL4553WAMR9"/>
    <x v="231"/>
    <x v="6"/>
    <x v="28"/>
    <x v="28"/>
    <x v="11"/>
    <x v="1"/>
    <x v="1"/>
    <x v="12"/>
    <s v="15-19CPU"/>
    <x v="1"/>
    <x v="4"/>
    <n v="196026600"/>
  </r>
  <r>
    <s v="KL4553WANR9"/>
    <x v="231"/>
    <x v="6"/>
    <x v="28"/>
    <x v="28"/>
    <x v="11"/>
    <x v="1"/>
    <x v="1"/>
    <x v="13"/>
    <s v="20-24CPU"/>
    <x v="1"/>
    <x v="4"/>
    <n v="196026600"/>
  </r>
  <r>
    <s v="KL4553WAPR9"/>
    <x v="231"/>
    <x v="6"/>
    <x v="28"/>
    <x v="28"/>
    <x v="11"/>
    <x v="1"/>
    <x v="1"/>
    <x v="10"/>
    <s v="25-49CPU"/>
    <x v="1"/>
    <x v="4"/>
    <n v="196026600"/>
  </r>
  <r>
    <s v="KL4553WAQR9"/>
    <x v="231"/>
    <x v="6"/>
    <x v="28"/>
    <x v="28"/>
    <x v="11"/>
    <x v="1"/>
    <x v="1"/>
    <x v="9"/>
    <s v="50-99CPU"/>
    <x v="1"/>
    <x v="4"/>
    <n v="196026600"/>
  </r>
  <r>
    <s v="KL4553WART8"/>
    <x v="233"/>
    <x v="6"/>
    <x v="28"/>
    <x v="28"/>
    <x v="11"/>
    <x v="1"/>
    <x v="1"/>
    <x v="7"/>
    <s v="100-149CPU"/>
    <x v="2"/>
    <x v="3"/>
    <n v="196234500"/>
  </r>
  <r>
    <s v="KL4553WAST8"/>
    <x v="233"/>
    <x v="6"/>
    <x v="28"/>
    <x v="28"/>
    <x v="11"/>
    <x v="1"/>
    <x v="1"/>
    <x v="8"/>
    <s v="150-249CPU"/>
    <x v="2"/>
    <x v="3"/>
    <n v="196234500"/>
  </r>
  <r>
    <s v="KL4553WATT8"/>
    <x v="233"/>
    <x v="6"/>
    <x v="28"/>
    <x v="28"/>
    <x v="11"/>
    <x v="1"/>
    <x v="1"/>
    <x v="6"/>
    <s v="250-499CPU"/>
    <x v="2"/>
    <x v="3"/>
    <n v="196234500"/>
  </r>
  <r>
    <s v="KL4553WAUT8"/>
    <x v="233"/>
    <x v="6"/>
    <x v="28"/>
    <x v="28"/>
    <x v="11"/>
    <x v="1"/>
    <x v="1"/>
    <x v="5"/>
    <s v="500-999CPU"/>
    <x v="2"/>
    <x v="3"/>
    <n v="196234500"/>
  </r>
  <r>
    <s v="KL4553WAVT8"/>
    <x v="233"/>
    <x v="6"/>
    <x v="28"/>
    <x v="28"/>
    <x v="11"/>
    <x v="1"/>
    <x v="1"/>
    <x v="4"/>
    <s v="1000-1499CPU"/>
    <x v="2"/>
    <x v="3"/>
    <n v="196234500"/>
  </r>
  <r>
    <s v="KL4553WAWT8"/>
    <x v="233"/>
    <x v="6"/>
    <x v="28"/>
    <x v="28"/>
    <x v="11"/>
    <x v="1"/>
    <x v="1"/>
    <x v="3"/>
    <s v="1500-2499CPU"/>
    <x v="2"/>
    <x v="3"/>
    <n v="196234500"/>
  </r>
  <r>
    <s v="KL4553WAXT8"/>
    <x v="233"/>
    <x v="6"/>
    <x v="28"/>
    <x v="28"/>
    <x v="11"/>
    <x v="1"/>
    <x v="1"/>
    <x v="2"/>
    <s v="2500-4999CPU"/>
    <x v="2"/>
    <x v="3"/>
    <n v="196234500"/>
  </r>
  <r>
    <s v="KL4553WAYT8"/>
    <x v="233"/>
    <x v="6"/>
    <x v="28"/>
    <x v="28"/>
    <x v="11"/>
    <x v="1"/>
    <x v="1"/>
    <x v="1"/>
    <s v="5000+CPU"/>
    <x v="2"/>
    <x v="3"/>
    <n v="196234500"/>
  </r>
  <r>
    <s v="KL4553WAAD8"/>
    <x v="230"/>
    <x v="6"/>
    <x v="28"/>
    <x v="28"/>
    <x v="11"/>
    <x v="1"/>
    <x v="1"/>
    <x v="14"/>
    <s v="1-1CPU"/>
    <x v="2"/>
    <x v="2"/>
    <n v="222753300"/>
  </r>
  <r>
    <s v="KL4553WABD8"/>
    <x v="230"/>
    <x v="6"/>
    <x v="28"/>
    <x v="28"/>
    <x v="11"/>
    <x v="1"/>
    <x v="1"/>
    <x v="15"/>
    <s v="2-2CPU"/>
    <x v="2"/>
    <x v="2"/>
    <n v="222753300"/>
  </r>
  <r>
    <s v="KL4553WACD8"/>
    <x v="230"/>
    <x v="6"/>
    <x v="28"/>
    <x v="28"/>
    <x v="11"/>
    <x v="1"/>
    <x v="1"/>
    <x v="16"/>
    <s v="3-3CPU"/>
    <x v="2"/>
    <x v="2"/>
    <n v="222753300"/>
  </r>
  <r>
    <s v="KL4553WADD8"/>
    <x v="230"/>
    <x v="6"/>
    <x v="28"/>
    <x v="28"/>
    <x v="11"/>
    <x v="1"/>
    <x v="1"/>
    <x v="17"/>
    <s v="4-4CPU"/>
    <x v="2"/>
    <x v="2"/>
    <n v="222753300"/>
  </r>
  <r>
    <s v="KL4553WAED8"/>
    <x v="230"/>
    <x v="6"/>
    <x v="28"/>
    <x v="28"/>
    <x v="11"/>
    <x v="1"/>
    <x v="1"/>
    <x v="11"/>
    <s v="5-9CPU"/>
    <x v="2"/>
    <x v="2"/>
    <n v="222753300"/>
  </r>
  <r>
    <s v="KL4553WAKX9"/>
    <x v="232"/>
    <x v="6"/>
    <x v="28"/>
    <x v="28"/>
    <x v="11"/>
    <x v="1"/>
    <x v="1"/>
    <x v="0"/>
    <s v="10-14CPU"/>
    <x v="1"/>
    <x v="5"/>
    <n v="224023800"/>
  </r>
  <r>
    <s v="KL4553WAMX9"/>
    <x v="232"/>
    <x v="6"/>
    <x v="28"/>
    <x v="28"/>
    <x v="11"/>
    <x v="1"/>
    <x v="1"/>
    <x v="12"/>
    <s v="15-19CPU"/>
    <x v="1"/>
    <x v="5"/>
    <n v="224023800"/>
  </r>
  <r>
    <s v="KL4553WANX9"/>
    <x v="232"/>
    <x v="6"/>
    <x v="28"/>
    <x v="28"/>
    <x v="11"/>
    <x v="1"/>
    <x v="1"/>
    <x v="13"/>
    <s v="20-24CPU"/>
    <x v="1"/>
    <x v="5"/>
    <n v="224023800"/>
  </r>
  <r>
    <s v="KL4553WAPX9"/>
    <x v="232"/>
    <x v="6"/>
    <x v="28"/>
    <x v="28"/>
    <x v="11"/>
    <x v="1"/>
    <x v="1"/>
    <x v="10"/>
    <s v="25-49CPU"/>
    <x v="1"/>
    <x v="5"/>
    <n v="224023800"/>
  </r>
  <r>
    <s v="KL4553WAQX9"/>
    <x v="232"/>
    <x v="6"/>
    <x v="28"/>
    <x v="28"/>
    <x v="11"/>
    <x v="1"/>
    <x v="1"/>
    <x v="9"/>
    <s v="50-99CPU"/>
    <x v="1"/>
    <x v="5"/>
    <n v="224023800"/>
  </r>
  <r>
    <s v="KL4553WAAR9"/>
    <x v="231"/>
    <x v="6"/>
    <x v="28"/>
    <x v="28"/>
    <x v="11"/>
    <x v="1"/>
    <x v="1"/>
    <x v="14"/>
    <s v="1-1CPU"/>
    <x v="1"/>
    <x v="4"/>
    <n v="228690000"/>
  </r>
  <r>
    <s v="KL4553WABR9"/>
    <x v="231"/>
    <x v="6"/>
    <x v="28"/>
    <x v="28"/>
    <x v="11"/>
    <x v="1"/>
    <x v="1"/>
    <x v="15"/>
    <s v="2-2CPU"/>
    <x v="1"/>
    <x v="4"/>
    <n v="228690000"/>
  </r>
  <r>
    <s v="KL4553WACR9"/>
    <x v="231"/>
    <x v="6"/>
    <x v="28"/>
    <x v="28"/>
    <x v="11"/>
    <x v="1"/>
    <x v="1"/>
    <x v="16"/>
    <s v="3-3CPU"/>
    <x v="1"/>
    <x v="4"/>
    <n v="228690000"/>
  </r>
  <r>
    <s v="KL4553WADR9"/>
    <x v="231"/>
    <x v="6"/>
    <x v="28"/>
    <x v="28"/>
    <x v="11"/>
    <x v="1"/>
    <x v="1"/>
    <x v="17"/>
    <s v="4-4CPU"/>
    <x v="1"/>
    <x v="4"/>
    <n v="228690000"/>
  </r>
  <r>
    <s v="KL4553WAER9"/>
    <x v="231"/>
    <x v="6"/>
    <x v="28"/>
    <x v="28"/>
    <x v="11"/>
    <x v="1"/>
    <x v="1"/>
    <x v="11"/>
    <s v="5-9CPU"/>
    <x v="1"/>
    <x v="4"/>
    <n v="228690000"/>
  </r>
  <r>
    <s v="KL4553WAKT8"/>
    <x v="233"/>
    <x v="6"/>
    <x v="28"/>
    <x v="28"/>
    <x v="11"/>
    <x v="1"/>
    <x v="1"/>
    <x v="0"/>
    <s v="10-14CPU"/>
    <x v="2"/>
    <x v="3"/>
    <n v="235481400"/>
  </r>
  <r>
    <s v="KL4553WAMT8"/>
    <x v="233"/>
    <x v="6"/>
    <x v="28"/>
    <x v="28"/>
    <x v="11"/>
    <x v="1"/>
    <x v="1"/>
    <x v="12"/>
    <s v="15-19CPU"/>
    <x v="2"/>
    <x v="3"/>
    <n v="235481400"/>
  </r>
  <r>
    <s v="KL4553WANT8"/>
    <x v="233"/>
    <x v="6"/>
    <x v="28"/>
    <x v="28"/>
    <x v="11"/>
    <x v="1"/>
    <x v="1"/>
    <x v="13"/>
    <s v="20-24CPU"/>
    <x v="2"/>
    <x v="3"/>
    <n v="235481400"/>
  </r>
  <r>
    <s v="KL4553WAPT8"/>
    <x v="233"/>
    <x v="6"/>
    <x v="28"/>
    <x v="28"/>
    <x v="11"/>
    <x v="1"/>
    <x v="1"/>
    <x v="10"/>
    <s v="25-49CPU"/>
    <x v="2"/>
    <x v="3"/>
    <n v="235481400"/>
  </r>
  <r>
    <s v="KL4553WAQT8"/>
    <x v="233"/>
    <x v="6"/>
    <x v="28"/>
    <x v="28"/>
    <x v="11"/>
    <x v="1"/>
    <x v="1"/>
    <x v="9"/>
    <s v="50-99CPU"/>
    <x v="2"/>
    <x v="3"/>
    <n v="235481400"/>
  </r>
  <r>
    <s v="KL4553WAAX9"/>
    <x v="232"/>
    <x v="6"/>
    <x v="28"/>
    <x v="28"/>
    <x v="11"/>
    <x v="1"/>
    <x v="1"/>
    <x v="14"/>
    <s v="1-1CPU"/>
    <x v="1"/>
    <x v="5"/>
    <n v="261376500"/>
  </r>
  <r>
    <s v="KL4553WABX9"/>
    <x v="232"/>
    <x v="6"/>
    <x v="28"/>
    <x v="28"/>
    <x v="11"/>
    <x v="1"/>
    <x v="1"/>
    <x v="15"/>
    <s v="2-2CPU"/>
    <x v="1"/>
    <x v="5"/>
    <n v="261376500"/>
  </r>
  <r>
    <s v="KL4553WACX9"/>
    <x v="232"/>
    <x v="6"/>
    <x v="28"/>
    <x v="28"/>
    <x v="11"/>
    <x v="1"/>
    <x v="1"/>
    <x v="16"/>
    <s v="3-3CPU"/>
    <x v="1"/>
    <x v="5"/>
    <n v="261376500"/>
  </r>
  <r>
    <s v="KL4553WADX9"/>
    <x v="232"/>
    <x v="6"/>
    <x v="28"/>
    <x v="28"/>
    <x v="11"/>
    <x v="1"/>
    <x v="1"/>
    <x v="17"/>
    <s v="4-4CPU"/>
    <x v="1"/>
    <x v="5"/>
    <n v="261376500"/>
  </r>
  <r>
    <s v="KL4553WAEX9"/>
    <x v="232"/>
    <x v="6"/>
    <x v="28"/>
    <x v="28"/>
    <x v="11"/>
    <x v="1"/>
    <x v="1"/>
    <x v="11"/>
    <s v="5-9CPU"/>
    <x v="1"/>
    <x v="5"/>
    <n v="261376500"/>
  </r>
  <r>
    <s v="KL4553WAAT8"/>
    <x v="233"/>
    <x v="6"/>
    <x v="28"/>
    <x v="28"/>
    <x v="11"/>
    <x v="1"/>
    <x v="1"/>
    <x v="14"/>
    <s v="1-1CPU"/>
    <x v="2"/>
    <x v="3"/>
    <n v="274728300"/>
  </r>
  <r>
    <s v="KL4553WABT8"/>
    <x v="233"/>
    <x v="6"/>
    <x v="28"/>
    <x v="28"/>
    <x v="11"/>
    <x v="1"/>
    <x v="1"/>
    <x v="15"/>
    <s v="2-2CPU"/>
    <x v="2"/>
    <x v="3"/>
    <n v="274728300"/>
  </r>
  <r>
    <s v="KL4553WACT8"/>
    <x v="233"/>
    <x v="6"/>
    <x v="28"/>
    <x v="28"/>
    <x v="11"/>
    <x v="1"/>
    <x v="1"/>
    <x v="16"/>
    <s v="3-3CPU"/>
    <x v="2"/>
    <x v="3"/>
    <n v="274728300"/>
  </r>
  <r>
    <s v="KL4553WADT8"/>
    <x v="233"/>
    <x v="6"/>
    <x v="28"/>
    <x v="28"/>
    <x v="11"/>
    <x v="1"/>
    <x v="1"/>
    <x v="17"/>
    <s v="4-4CPU"/>
    <x v="2"/>
    <x v="3"/>
    <n v="274728300"/>
  </r>
  <r>
    <s v="KL4553WAET8"/>
    <x v="233"/>
    <x v="6"/>
    <x v="28"/>
    <x v="28"/>
    <x v="11"/>
    <x v="1"/>
    <x v="1"/>
    <x v="11"/>
    <s v="5-9CPU"/>
    <x v="2"/>
    <x v="3"/>
    <n v="274728300"/>
  </r>
  <r>
    <s v="KL4553WARR8"/>
    <x v="234"/>
    <x v="6"/>
    <x v="28"/>
    <x v="28"/>
    <x v="11"/>
    <x v="1"/>
    <x v="1"/>
    <x v="7"/>
    <s v="100-149CPU"/>
    <x v="2"/>
    <x v="4"/>
    <n v="296996700"/>
  </r>
  <r>
    <s v="KL4553WASR8"/>
    <x v="234"/>
    <x v="6"/>
    <x v="28"/>
    <x v="28"/>
    <x v="11"/>
    <x v="1"/>
    <x v="1"/>
    <x v="8"/>
    <s v="150-249CPU"/>
    <x v="2"/>
    <x v="4"/>
    <n v="296996700"/>
  </r>
  <r>
    <s v="KL4553WATR8"/>
    <x v="234"/>
    <x v="6"/>
    <x v="28"/>
    <x v="28"/>
    <x v="11"/>
    <x v="1"/>
    <x v="1"/>
    <x v="6"/>
    <s v="250-499CPU"/>
    <x v="2"/>
    <x v="4"/>
    <n v="296996700"/>
  </r>
  <r>
    <s v="KL4553WAUR8"/>
    <x v="234"/>
    <x v="6"/>
    <x v="28"/>
    <x v="28"/>
    <x v="11"/>
    <x v="1"/>
    <x v="1"/>
    <x v="5"/>
    <s v="500-999CPU"/>
    <x v="2"/>
    <x v="4"/>
    <n v="296996700"/>
  </r>
  <r>
    <s v="KL4553WAVR8"/>
    <x v="234"/>
    <x v="6"/>
    <x v="28"/>
    <x v="28"/>
    <x v="11"/>
    <x v="1"/>
    <x v="1"/>
    <x v="4"/>
    <s v="1000-1499CPU"/>
    <x v="2"/>
    <x v="4"/>
    <n v="296996700"/>
  </r>
  <r>
    <s v="KL4553WAWR8"/>
    <x v="234"/>
    <x v="6"/>
    <x v="28"/>
    <x v="28"/>
    <x v="11"/>
    <x v="1"/>
    <x v="1"/>
    <x v="3"/>
    <s v="1500-2499CPU"/>
    <x v="2"/>
    <x v="4"/>
    <n v="296996700"/>
  </r>
  <r>
    <s v="KL4553WAXR8"/>
    <x v="234"/>
    <x v="6"/>
    <x v="28"/>
    <x v="28"/>
    <x v="11"/>
    <x v="1"/>
    <x v="1"/>
    <x v="2"/>
    <s v="2500-4999CPU"/>
    <x v="2"/>
    <x v="4"/>
    <n v="296996700"/>
  </r>
  <r>
    <s v="KL4553WAYR8"/>
    <x v="234"/>
    <x v="6"/>
    <x v="28"/>
    <x v="28"/>
    <x v="11"/>
    <x v="1"/>
    <x v="1"/>
    <x v="1"/>
    <s v="5000CPU"/>
    <x v="2"/>
    <x v="4"/>
    <n v="296996700"/>
  </r>
  <r>
    <s v="KL4553WARX8"/>
    <x v="235"/>
    <x v="6"/>
    <x v="28"/>
    <x v="28"/>
    <x v="11"/>
    <x v="1"/>
    <x v="1"/>
    <x v="7"/>
    <s v="100-149CPU"/>
    <x v="2"/>
    <x v="5"/>
    <n v="339431400"/>
  </r>
  <r>
    <s v="KL4553WASX8"/>
    <x v="235"/>
    <x v="6"/>
    <x v="28"/>
    <x v="28"/>
    <x v="11"/>
    <x v="1"/>
    <x v="1"/>
    <x v="8"/>
    <s v="150-249CPU"/>
    <x v="2"/>
    <x v="5"/>
    <n v="339431400"/>
  </r>
  <r>
    <s v="KL4553WATX8"/>
    <x v="235"/>
    <x v="6"/>
    <x v="28"/>
    <x v="28"/>
    <x v="11"/>
    <x v="1"/>
    <x v="1"/>
    <x v="6"/>
    <s v="250-499CPU"/>
    <x v="2"/>
    <x v="5"/>
    <n v="339431400"/>
  </r>
  <r>
    <s v="KL4553WAUX8"/>
    <x v="235"/>
    <x v="6"/>
    <x v="28"/>
    <x v="28"/>
    <x v="11"/>
    <x v="1"/>
    <x v="1"/>
    <x v="5"/>
    <s v="500-999CPU"/>
    <x v="2"/>
    <x v="5"/>
    <n v="339431400"/>
  </r>
  <r>
    <s v="KL4553WAVX8"/>
    <x v="235"/>
    <x v="6"/>
    <x v="28"/>
    <x v="28"/>
    <x v="11"/>
    <x v="1"/>
    <x v="1"/>
    <x v="4"/>
    <s v="1000-1499CPU"/>
    <x v="2"/>
    <x v="5"/>
    <n v="339431400"/>
  </r>
  <r>
    <s v="KL4553WAWX8"/>
    <x v="235"/>
    <x v="6"/>
    <x v="28"/>
    <x v="28"/>
    <x v="11"/>
    <x v="1"/>
    <x v="1"/>
    <x v="3"/>
    <s v="1500-2499CPU"/>
    <x v="2"/>
    <x v="5"/>
    <n v="339431400"/>
  </r>
  <r>
    <s v="KL4553WAXX8"/>
    <x v="235"/>
    <x v="6"/>
    <x v="28"/>
    <x v="28"/>
    <x v="11"/>
    <x v="1"/>
    <x v="1"/>
    <x v="2"/>
    <s v="2500-4999CPU"/>
    <x v="2"/>
    <x v="5"/>
    <n v="339431400"/>
  </r>
  <r>
    <s v="KL4553WAYX8"/>
    <x v="235"/>
    <x v="6"/>
    <x v="28"/>
    <x v="28"/>
    <x v="11"/>
    <x v="1"/>
    <x v="1"/>
    <x v="1"/>
    <s v="5000CPU"/>
    <x v="2"/>
    <x v="5"/>
    <n v="339431400"/>
  </r>
  <r>
    <s v="KL4553WAKR8"/>
    <x v="234"/>
    <x v="6"/>
    <x v="28"/>
    <x v="28"/>
    <x v="11"/>
    <x v="1"/>
    <x v="1"/>
    <x v="0"/>
    <s v="10-14CPU"/>
    <x v="2"/>
    <x v="4"/>
    <n v="356409900"/>
  </r>
  <r>
    <s v="KL4553WAMR8"/>
    <x v="234"/>
    <x v="6"/>
    <x v="28"/>
    <x v="28"/>
    <x v="11"/>
    <x v="1"/>
    <x v="1"/>
    <x v="12"/>
    <s v="15-19CPU"/>
    <x v="2"/>
    <x v="4"/>
    <n v="356409900"/>
  </r>
  <r>
    <s v="KL4553WANR8"/>
    <x v="234"/>
    <x v="6"/>
    <x v="28"/>
    <x v="28"/>
    <x v="11"/>
    <x v="1"/>
    <x v="1"/>
    <x v="13"/>
    <s v="20-24CPU"/>
    <x v="2"/>
    <x v="4"/>
    <n v="356409900"/>
  </r>
  <r>
    <s v="KL4553WAPR8"/>
    <x v="234"/>
    <x v="6"/>
    <x v="28"/>
    <x v="28"/>
    <x v="11"/>
    <x v="1"/>
    <x v="1"/>
    <x v="10"/>
    <s v="25-49CPU"/>
    <x v="2"/>
    <x v="4"/>
    <n v="356409900"/>
  </r>
  <r>
    <s v="KL4553WAQR8"/>
    <x v="234"/>
    <x v="6"/>
    <x v="28"/>
    <x v="28"/>
    <x v="11"/>
    <x v="1"/>
    <x v="1"/>
    <x v="9"/>
    <s v="50-99CPU"/>
    <x v="2"/>
    <x v="4"/>
    <n v="356409900"/>
  </r>
  <r>
    <s v="KL4553WAKX8"/>
    <x v="235"/>
    <x v="6"/>
    <x v="28"/>
    <x v="28"/>
    <x v="11"/>
    <x v="1"/>
    <x v="1"/>
    <x v="0"/>
    <s v="10-14CPU"/>
    <x v="2"/>
    <x v="5"/>
    <n v="407322300"/>
  </r>
  <r>
    <s v="KL4553WAMX8"/>
    <x v="235"/>
    <x v="6"/>
    <x v="28"/>
    <x v="28"/>
    <x v="11"/>
    <x v="1"/>
    <x v="1"/>
    <x v="12"/>
    <s v="15-19CPU"/>
    <x v="2"/>
    <x v="5"/>
    <n v="407322300"/>
  </r>
  <r>
    <s v="KL4553WANX8"/>
    <x v="235"/>
    <x v="6"/>
    <x v="28"/>
    <x v="28"/>
    <x v="11"/>
    <x v="1"/>
    <x v="1"/>
    <x v="13"/>
    <s v="20-24CPU"/>
    <x v="2"/>
    <x v="5"/>
    <n v="407322300"/>
  </r>
  <r>
    <s v="KL4553WAPX8"/>
    <x v="235"/>
    <x v="6"/>
    <x v="28"/>
    <x v="28"/>
    <x v="11"/>
    <x v="1"/>
    <x v="1"/>
    <x v="10"/>
    <s v="25-49CPU"/>
    <x v="2"/>
    <x v="5"/>
    <n v="407322300"/>
  </r>
  <r>
    <s v="KL4553WAQX8"/>
    <x v="235"/>
    <x v="6"/>
    <x v="28"/>
    <x v="28"/>
    <x v="11"/>
    <x v="1"/>
    <x v="1"/>
    <x v="9"/>
    <s v="50-99CPU"/>
    <x v="2"/>
    <x v="5"/>
    <n v="407322300"/>
  </r>
  <r>
    <s v="KL4553WAAR8"/>
    <x v="234"/>
    <x v="6"/>
    <x v="28"/>
    <x v="28"/>
    <x v="11"/>
    <x v="1"/>
    <x v="1"/>
    <x v="14"/>
    <s v="1-1CPU"/>
    <x v="2"/>
    <x v="4"/>
    <n v="415800000"/>
  </r>
  <r>
    <s v="KL4553WABR8"/>
    <x v="234"/>
    <x v="6"/>
    <x v="28"/>
    <x v="28"/>
    <x v="11"/>
    <x v="1"/>
    <x v="1"/>
    <x v="15"/>
    <s v="2-2CPU"/>
    <x v="2"/>
    <x v="4"/>
    <n v="415800000"/>
  </r>
  <r>
    <s v="KL4553WACR8"/>
    <x v="234"/>
    <x v="6"/>
    <x v="28"/>
    <x v="28"/>
    <x v="11"/>
    <x v="1"/>
    <x v="1"/>
    <x v="16"/>
    <s v="3-3CPU"/>
    <x v="2"/>
    <x v="4"/>
    <n v="415800000"/>
  </r>
  <r>
    <s v="KL4553WADR8"/>
    <x v="234"/>
    <x v="6"/>
    <x v="28"/>
    <x v="28"/>
    <x v="11"/>
    <x v="1"/>
    <x v="1"/>
    <x v="17"/>
    <s v="4-4CPU"/>
    <x v="2"/>
    <x v="4"/>
    <n v="415800000"/>
  </r>
  <r>
    <s v="KL4553WAER8"/>
    <x v="234"/>
    <x v="6"/>
    <x v="28"/>
    <x v="28"/>
    <x v="11"/>
    <x v="1"/>
    <x v="1"/>
    <x v="11"/>
    <s v="5-9CPU"/>
    <x v="2"/>
    <x v="4"/>
    <n v="415800000"/>
  </r>
  <r>
    <s v="KL4553WAAX8"/>
    <x v="235"/>
    <x v="6"/>
    <x v="28"/>
    <x v="28"/>
    <x v="11"/>
    <x v="1"/>
    <x v="1"/>
    <x v="14"/>
    <s v="1-1CPU"/>
    <x v="2"/>
    <x v="5"/>
    <n v="475213200"/>
  </r>
  <r>
    <s v="KL4553WABX8"/>
    <x v="235"/>
    <x v="6"/>
    <x v="28"/>
    <x v="28"/>
    <x v="11"/>
    <x v="1"/>
    <x v="1"/>
    <x v="15"/>
    <s v="2-2CPU"/>
    <x v="2"/>
    <x v="5"/>
    <n v="475213200"/>
  </r>
  <r>
    <s v="KL4553WACX8"/>
    <x v="235"/>
    <x v="6"/>
    <x v="28"/>
    <x v="28"/>
    <x v="11"/>
    <x v="1"/>
    <x v="1"/>
    <x v="16"/>
    <s v="3-3CPU"/>
    <x v="2"/>
    <x v="5"/>
    <n v="475213200"/>
  </r>
  <r>
    <s v="KL4553WADX8"/>
    <x v="235"/>
    <x v="6"/>
    <x v="28"/>
    <x v="28"/>
    <x v="11"/>
    <x v="1"/>
    <x v="1"/>
    <x v="17"/>
    <s v="4-4CPU"/>
    <x v="2"/>
    <x v="5"/>
    <n v="475213200"/>
  </r>
  <r>
    <s v="KL4553WAEX8"/>
    <x v="235"/>
    <x v="6"/>
    <x v="28"/>
    <x v="28"/>
    <x v="11"/>
    <x v="1"/>
    <x v="1"/>
    <x v="11"/>
    <s v="5-9CPU"/>
    <x v="2"/>
    <x v="5"/>
    <n v="475213200"/>
  </r>
  <r>
    <s v="KL4891WAYF9"/>
    <x v="236"/>
    <x v="14"/>
    <x v="29"/>
    <x v="29"/>
    <x v="5"/>
    <x v="5"/>
    <x v="1"/>
    <x v="1"/>
    <s v="5000+Node"/>
    <x v="1"/>
    <x v="1"/>
    <n v="635250"/>
  </r>
  <r>
    <s v="KL4891WAXF9"/>
    <x v="236"/>
    <x v="14"/>
    <x v="29"/>
    <x v="29"/>
    <x v="5"/>
    <x v="5"/>
    <x v="1"/>
    <x v="2"/>
    <s v="2500-4999Node"/>
    <x v="1"/>
    <x v="1"/>
    <n v="686070"/>
  </r>
  <r>
    <s v="KL4891WAWF9"/>
    <x v="236"/>
    <x v="14"/>
    <x v="29"/>
    <x v="29"/>
    <x v="5"/>
    <x v="5"/>
    <x v="1"/>
    <x v="3"/>
    <s v="1500-2499Node"/>
    <x v="1"/>
    <x v="1"/>
    <n v="776160"/>
  </r>
  <r>
    <s v="KL4891WAVF9"/>
    <x v="236"/>
    <x v="14"/>
    <x v="29"/>
    <x v="29"/>
    <x v="5"/>
    <x v="5"/>
    <x v="1"/>
    <x v="4"/>
    <s v="1000-1499Node"/>
    <x v="1"/>
    <x v="1"/>
    <n v="852390"/>
  </r>
  <r>
    <s v="KL4891WAUF9"/>
    <x v="236"/>
    <x v="14"/>
    <x v="29"/>
    <x v="29"/>
    <x v="5"/>
    <x v="5"/>
    <x v="1"/>
    <x v="5"/>
    <s v="500-999Node"/>
    <x v="1"/>
    <x v="1"/>
    <n v="954030"/>
  </r>
  <r>
    <s v="KL4891WAYD9"/>
    <x v="237"/>
    <x v="14"/>
    <x v="29"/>
    <x v="29"/>
    <x v="5"/>
    <x v="5"/>
    <x v="1"/>
    <x v="1"/>
    <s v="5000+Node"/>
    <x v="1"/>
    <x v="2"/>
    <n v="979440"/>
  </r>
  <r>
    <s v="KL4891WATF9"/>
    <x v="236"/>
    <x v="14"/>
    <x v="29"/>
    <x v="29"/>
    <x v="5"/>
    <x v="5"/>
    <x v="1"/>
    <x v="6"/>
    <s v="250-499Node"/>
    <x v="1"/>
    <x v="1"/>
    <n v="1055670"/>
  </r>
  <r>
    <s v="KL4891WAXD9"/>
    <x v="237"/>
    <x v="14"/>
    <x v="29"/>
    <x v="29"/>
    <x v="5"/>
    <x v="5"/>
    <x v="1"/>
    <x v="2"/>
    <s v="2500-4999Node"/>
    <x v="1"/>
    <x v="2"/>
    <n v="1067220"/>
  </r>
  <r>
    <s v="KL4891WAYF8"/>
    <x v="238"/>
    <x v="14"/>
    <x v="29"/>
    <x v="29"/>
    <x v="5"/>
    <x v="5"/>
    <x v="1"/>
    <x v="1"/>
    <s v="5000+Node"/>
    <x v="2"/>
    <x v="1"/>
    <n v="1143450"/>
  </r>
  <r>
    <s v="KL4891WARF9"/>
    <x v="236"/>
    <x v="14"/>
    <x v="29"/>
    <x v="29"/>
    <x v="5"/>
    <x v="5"/>
    <x v="1"/>
    <x v="7"/>
    <s v="100-149Node"/>
    <x v="1"/>
    <x v="1"/>
    <n v="1182720"/>
  </r>
  <r>
    <s v="KL4891WASF9"/>
    <x v="236"/>
    <x v="14"/>
    <x v="29"/>
    <x v="29"/>
    <x v="5"/>
    <x v="5"/>
    <x v="1"/>
    <x v="8"/>
    <s v="150-249Node"/>
    <x v="1"/>
    <x v="1"/>
    <n v="1182720"/>
  </r>
  <r>
    <s v="KL4891WAWD9"/>
    <x v="237"/>
    <x v="14"/>
    <x v="29"/>
    <x v="29"/>
    <x v="5"/>
    <x v="5"/>
    <x v="1"/>
    <x v="3"/>
    <s v="1500-2499Node"/>
    <x v="1"/>
    <x v="2"/>
    <n v="1194270"/>
  </r>
  <r>
    <s v="KL4891WAYT9"/>
    <x v="239"/>
    <x v="14"/>
    <x v="29"/>
    <x v="29"/>
    <x v="5"/>
    <x v="5"/>
    <x v="1"/>
    <x v="1"/>
    <s v="5000+Node"/>
    <x v="1"/>
    <x v="3"/>
    <n v="1208130"/>
  </r>
  <r>
    <s v="KL4891WAXF8"/>
    <x v="238"/>
    <x v="14"/>
    <x v="29"/>
    <x v="29"/>
    <x v="5"/>
    <x v="5"/>
    <x v="1"/>
    <x v="2"/>
    <s v="2500-4999Node"/>
    <x v="2"/>
    <x v="1"/>
    <n v="1258950"/>
  </r>
  <r>
    <s v="KL4891WAQF9"/>
    <x v="236"/>
    <x v="14"/>
    <x v="29"/>
    <x v="29"/>
    <x v="5"/>
    <x v="5"/>
    <x v="1"/>
    <x v="9"/>
    <s v="50-99Node"/>
    <x v="1"/>
    <x v="1"/>
    <n v="1309770"/>
  </r>
  <r>
    <s v="KL4891WAVD9"/>
    <x v="237"/>
    <x v="14"/>
    <x v="29"/>
    <x v="29"/>
    <x v="5"/>
    <x v="5"/>
    <x v="1"/>
    <x v="4"/>
    <s v="1000-1499Node"/>
    <x v="1"/>
    <x v="2"/>
    <n v="1321320"/>
  </r>
  <r>
    <s v="KL4891WAXT9"/>
    <x v="239"/>
    <x v="14"/>
    <x v="29"/>
    <x v="29"/>
    <x v="5"/>
    <x v="5"/>
    <x v="1"/>
    <x v="2"/>
    <s v="2500-4999Node"/>
    <x v="1"/>
    <x v="3"/>
    <n v="1321320"/>
  </r>
  <r>
    <s v="KL4891WAWF8"/>
    <x v="238"/>
    <x v="14"/>
    <x v="29"/>
    <x v="29"/>
    <x v="5"/>
    <x v="5"/>
    <x v="1"/>
    <x v="3"/>
    <s v="1500-2499Node"/>
    <x v="2"/>
    <x v="1"/>
    <n v="1411410"/>
  </r>
  <r>
    <s v="KL4891WAPF9"/>
    <x v="236"/>
    <x v="14"/>
    <x v="29"/>
    <x v="29"/>
    <x v="5"/>
    <x v="5"/>
    <x v="1"/>
    <x v="10"/>
    <s v="25-49Node"/>
    <x v="1"/>
    <x v="1"/>
    <n v="1473780"/>
  </r>
  <r>
    <s v="KL4891WAUD9"/>
    <x v="237"/>
    <x v="14"/>
    <x v="29"/>
    <x v="29"/>
    <x v="5"/>
    <x v="5"/>
    <x v="1"/>
    <x v="5"/>
    <s v="500-999Node"/>
    <x v="1"/>
    <x v="2"/>
    <n v="1473780"/>
  </r>
  <r>
    <s v="KL4891WAWT9"/>
    <x v="239"/>
    <x v="14"/>
    <x v="29"/>
    <x v="29"/>
    <x v="5"/>
    <x v="5"/>
    <x v="1"/>
    <x v="3"/>
    <s v="1500-2499Node"/>
    <x v="1"/>
    <x v="3"/>
    <n v="1487640"/>
  </r>
  <r>
    <s v="KL4891WAVF8"/>
    <x v="238"/>
    <x v="14"/>
    <x v="29"/>
    <x v="29"/>
    <x v="5"/>
    <x v="5"/>
    <x v="1"/>
    <x v="4"/>
    <s v="1000-1499Node"/>
    <x v="2"/>
    <x v="1"/>
    <n v="1550010"/>
  </r>
  <r>
    <s v="KL4891WAVT9"/>
    <x v="239"/>
    <x v="14"/>
    <x v="29"/>
    <x v="29"/>
    <x v="5"/>
    <x v="5"/>
    <x v="1"/>
    <x v="4"/>
    <s v="1000-1499Node"/>
    <x v="1"/>
    <x v="3"/>
    <n v="1626240"/>
  </r>
  <r>
    <s v="KL4891WAKF9"/>
    <x v="236"/>
    <x v="14"/>
    <x v="29"/>
    <x v="29"/>
    <x v="5"/>
    <x v="5"/>
    <x v="1"/>
    <x v="0"/>
    <s v="10-14Node"/>
    <x v="1"/>
    <x v="1"/>
    <n v="1640100"/>
  </r>
  <r>
    <s v="KL4891WAMF9"/>
    <x v="236"/>
    <x v="14"/>
    <x v="29"/>
    <x v="29"/>
    <x v="5"/>
    <x v="5"/>
    <x v="1"/>
    <x v="12"/>
    <s v="15-19Node"/>
    <x v="1"/>
    <x v="1"/>
    <n v="1640100"/>
  </r>
  <r>
    <s v="KL4891WANF9"/>
    <x v="236"/>
    <x v="14"/>
    <x v="29"/>
    <x v="29"/>
    <x v="5"/>
    <x v="5"/>
    <x v="1"/>
    <x v="13"/>
    <s v="20-24Node"/>
    <x v="1"/>
    <x v="1"/>
    <n v="1640100"/>
  </r>
  <r>
    <s v="KL4891WATD9"/>
    <x v="237"/>
    <x v="14"/>
    <x v="29"/>
    <x v="29"/>
    <x v="5"/>
    <x v="5"/>
    <x v="1"/>
    <x v="6"/>
    <s v="250-499Node"/>
    <x v="1"/>
    <x v="2"/>
    <n v="1640100"/>
  </r>
  <r>
    <s v="KL4891WAYD8"/>
    <x v="240"/>
    <x v="14"/>
    <x v="29"/>
    <x v="29"/>
    <x v="5"/>
    <x v="5"/>
    <x v="1"/>
    <x v="1"/>
    <s v="5000+Node"/>
    <x v="2"/>
    <x v="2"/>
    <n v="1716330"/>
  </r>
  <r>
    <s v="KL4891WAUF8"/>
    <x v="238"/>
    <x v="14"/>
    <x v="29"/>
    <x v="29"/>
    <x v="5"/>
    <x v="5"/>
    <x v="1"/>
    <x v="5"/>
    <s v="500-999Node"/>
    <x v="2"/>
    <x v="1"/>
    <n v="1727880"/>
  </r>
  <r>
    <s v="KL4891WAYR9"/>
    <x v="241"/>
    <x v="14"/>
    <x v="29"/>
    <x v="29"/>
    <x v="5"/>
    <x v="5"/>
    <x v="1"/>
    <x v="1"/>
    <s v="5000Node"/>
    <x v="1"/>
    <x v="4"/>
    <n v="1767150"/>
  </r>
  <r>
    <s v="KL4891WAUT9"/>
    <x v="239"/>
    <x v="14"/>
    <x v="29"/>
    <x v="29"/>
    <x v="5"/>
    <x v="5"/>
    <x v="1"/>
    <x v="5"/>
    <s v="500-999Node"/>
    <x v="1"/>
    <x v="3"/>
    <n v="1817970"/>
  </r>
  <r>
    <s v="KL4891WARD9"/>
    <x v="237"/>
    <x v="14"/>
    <x v="29"/>
    <x v="29"/>
    <x v="5"/>
    <x v="5"/>
    <x v="1"/>
    <x v="7"/>
    <s v="100-149Node"/>
    <x v="1"/>
    <x v="2"/>
    <n v="1829520"/>
  </r>
  <r>
    <s v="KL4891WASD9"/>
    <x v="237"/>
    <x v="14"/>
    <x v="29"/>
    <x v="29"/>
    <x v="5"/>
    <x v="5"/>
    <x v="1"/>
    <x v="8"/>
    <s v="150-249Node"/>
    <x v="1"/>
    <x v="2"/>
    <n v="1829520"/>
  </r>
  <r>
    <s v="KL4891WAXD8"/>
    <x v="240"/>
    <x v="14"/>
    <x v="29"/>
    <x v="29"/>
    <x v="5"/>
    <x v="5"/>
    <x v="1"/>
    <x v="2"/>
    <s v="2500-4999Node"/>
    <x v="2"/>
    <x v="2"/>
    <n v="1880340"/>
  </r>
  <r>
    <s v="KL4891WATF8"/>
    <x v="238"/>
    <x v="14"/>
    <x v="29"/>
    <x v="29"/>
    <x v="5"/>
    <x v="5"/>
    <x v="1"/>
    <x v="6"/>
    <s v="250-499Node"/>
    <x v="2"/>
    <x v="1"/>
    <n v="1931160"/>
  </r>
  <r>
    <s v="KL4891WAXR9"/>
    <x v="241"/>
    <x v="14"/>
    <x v="29"/>
    <x v="29"/>
    <x v="5"/>
    <x v="5"/>
    <x v="1"/>
    <x v="2"/>
    <s v="2500-4999Node"/>
    <x v="1"/>
    <x v="4"/>
    <n v="1931160"/>
  </r>
  <r>
    <s v="KL4891WATT9"/>
    <x v="239"/>
    <x v="14"/>
    <x v="29"/>
    <x v="29"/>
    <x v="5"/>
    <x v="5"/>
    <x v="1"/>
    <x v="6"/>
    <s v="250-499Node"/>
    <x v="1"/>
    <x v="3"/>
    <n v="2021250"/>
  </r>
  <r>
    <s v="KL4891WAYX9"/>
    <x v="242"/>
    <x v="14"/>
    <x v="29"/>
    <x v="29"/>
    <x v="5"/>
    <x v="5"/>
    <x v="1"/>
    <x v="1"/>
    <s v="5000Node"/>
    <x v="1"/>
    <x v="5"/>
    <n v="2021250"/>
  </r>
  <r>
    <s v="KL4891WAQD9"/>
    <x v="237"/>
    <x v="14"/>
    <x v="29"/>
    <x v="29"/>
    <x v="5"/>
    <x v="5"/>
    <x v="1"/>
    <x v="9"/>
    <s v="50-99Node"/>
    <x v="1"/>
    <x v="2"/>
    <n v="2032800"/>
  </r>
  <r>
    <s v="KL4891WAWD8"/>
    <x v="240"/>
    <x v="14"/>
    <x v="29"/>
    <x v="29"/>
    <x v="5"/>
    <x v="5"/>
    <x v="1"/>
    <x v="3"/>
    <s v="1500-2499Node"/>
    <x v="2"/>
    <x v="2"/>
    <n v="2122890"/>
  </r>
  <r>
    <s v="KL4891WAYT8"/>
    <x v="243"/>
    <x v="14"/>
    <x v="29"/>
    <x v="29"/>
    <x v="5"/>
    <x v="5"/>
    <x v="1"/>
    <x v="1"/>
    <s v="5000+Node"/>
    <x v="2"/>
    <x v="3"/>
    <n v="2122890"/>
  </r>
  <r>
    <s v="KL4891WARF8"/>
    <x v="238"/>
    <x v="14"/>
    <x v="29"/>
    <x v="29"/>
    <x v="5"/>
    <x v="5"/>
    <x v="1"/>
    <x v="7"/>
    <s v="100-149Node"/>
    <x v="2"/>
    <x v="1"/>
    <n v="2148300"/>
  </r>
  <r>
    <s v="KL4891WASF8"/>
    <x v="238"/>
    <x v="14"/>
    <x v="29"/>
    <x v="29"/>
    <x v="5"/>
    <x v="5"/>
    <x v="1"/>
    <x v="8"/>
    <s v="150-249Node"/>
    <x v="2"/>
    <x v="1"/>
    <n v="2148300"/>
  </r>
  <r>
    <s v="KL4891WAWR9"/>
    <x v="241"/>
    <x v="14"/>
    <x v="29"/>
    <x v="29"/>
    <x v="5"/>
    <x v="5"/>
    <x v="1"/>
    <x v="3"/>
    <s v="1500-2499Node"/>
    <x v="1"/>
    <x v="4"/>
    <n v="2173710"/>
  </r>
  <r>
    <s v="KL4891WAXX9"/>
    <x v="242"/>
    <x v="14"/>
    <x v="29"/>
    <x v="29"/>
    <x v="5"/>
    <x v="5"/>
    <x v="1"/>
    <x v="2"/>
    <s v="2500-4999Node"/>
    <x v="1"/>
    <x v="5"/>
    <n v="2210670"/>
  </r>
  <r>
    <s v="KL4891WART9"/>
    <x v="239"/>
    <x v="14"/>
    <x v="29"/>
    <x v="29"/>
    <x v="5"/>
    <x v="5"/>
    <x v="1"/>
    <x v="7"/>
    <s v="100-149Node"/>
    <x v="1"/>
    <x v="3"/>
    <n v="2261490"/>
  </r>
  <r>
    <s v="KL4891WAST9"/>
    <x v="239"/>
    <x v="14"/>
    <x v="29"/>
    <x v="29"/>
    <x v="5"/>
    <x v="5"/>
    <x v="1"/>
    <x v="8"/>
    <s v="150-249Node"/>
    <x v="1"/>
    <x v="3"/>
    <n v="2261490"/>
  </r>
  <r>
    <s v="KL4891WAPD9"/>
    <x v="237"/>
    <x v="14"/>
    <x v="29"/>
    <x v="29"/>
    <x v="5"/>
    <x v="5"/>
    <x v="1"/>
    <x v="10"/>
    <s v="25-49Node"/>
    <x v="1"/>
    <x v="2"/>
    <n v="2275350"/>
  </r>
  <r>
    <s v="KL4891WAVD8"/>
    <x v="240"/>
    <x v="14"/>
    <x v="29"/>
    <x v="29"/>
    <x v="5"/>
    <x v="5"/>
    <x v="1"/>
    <x v="4"/>
    <s v="1000-1499Node"/>
    <x v="2"/>
    <x v="2"/>
    <n v="2333100"/>
  </r>
  <r>
    <s v="KL4891WAXT8"/>
    <x v="243"/>
    <x v="14"/>
    <x v="29"/>
    <x v="29"/>
    <x v="5"/>
    <x v="5"/>
    <x v="1"/>
    <x v="2"/>
    <s v="2500-4999Node"/>
    <x v="2"/>
    <x v="3"/>
    <n v="2333100"/>
  </r>
  <r>
    <s v="KL4891WAQF8"/>
    <x v="238"/>
    <x v="14"/>
    <x v="29"/>
    <x v="29"/>
    <x v="5"/>
    <x v="5"/>
    <x v="1"/>
    <x v="9"/>
    <s v="50-99Node"/>
    <x v="2"/>
    <x v="1"/>
    <n v="2379300"/>
  </r>
  <r>
    <s v="KL4891WAVR9"/>
    <x v="241"/>
    <x v="14"/>
    <x v="29"/>
    <x v="29"/>
    <x v="5"/>
    <x v="5"/>
    <x v="1"/>
    <x v="4"/>
    <s v="1000-1499Node"/>
    <x v="1"/>
    <x v="4"/>
    <n v="2379300"/>
  </r>
  <r>
    <s v="KL4891WAWX9"/>
    <x v="242"/>
    <x v="14"/>
    <x v="29"/>
    <x v="29"/>
    <x v="5"/>
    <x v="5"/>
    <x v="1"/>
    <x v="3"/>
    <s v="1500-2499Node"/>
    <x v="1"/>
    <x v="5"/>
    <n v="2494800"/>
  </r>
  <r>
    <s v="KL4891WAKD9"/>
    <x v="237"/>
    <x v="14"/>
    <x v="29"/>
    <x v="29"/>
    <x v="5"/>
    <x v="5"/>
    <x v="1"/>
    <x v="0"/>
    <s v="10-14Node"/>
    <x v="1"/>
    <x v="2"/>
    <n v="2517900"/>
  </r>
  <r>
    <s v="KL4891WAMD9"/>
    <x v="237"/>
    <x v="14"/>
    <x v="29"/>
    <x v="29"/>
    <x v="5"/>
    <x v="5"/>
    <x v="1"/>
    <x v="12"/>
    <s v="15-19Node"/>
    <x v="1"/>
    <x v="2"/>
    <n v="2517900"/>
  </r>
  <r>
    <s v="KL4891WAND9"/>
    <x v="237"/>
    <x v="14"/>
    <x v="29"/>
    <x v="29"/>
    <x v="5"/>
    <x v="5"/>
    <x v="1"/>
    <x v="13"/>
    <s v="20-24Node"/>
    <x v="1"/>
    <x v="2"/>
    <n v="2517900"/>
  </r>
  <r>
    <s v="KL4891WAQT9"/>
    <x v="239"/>
    <x v="14"/>
    <x v="29"/>
    <x v="29"/>
    <x v="5"/>
    <x v="5"/>
    <x v="1"/>
    <x v="9"/>
    <s v="50-99Node"/>
    <x v="1"/>
    <x v="3"/>
    <n v="2517900"/>
  </r>
  <r>
    <s v="KL4891WAUD8"/>
    <x v="240"/>
    <x v="14"/>
    <x v="29"/>
    <x v="29"/>
    <x v="5"/>
    <x v="5"/>
    <x v="1"/>
    <x v="5"/>
    <s v="500-999Node"/>
    <x v="2"/>
    <x v="2"/>
    <n v="2610300"/>
  </r>
  <r>
    <s v="KL4891WAWT8"/>
    <x v="243"/>
    <x v="14"/>
    <x v="29"/>
    <x v="29"/>
    <x v="5"/>
    <x v="5"/>
    <x v="1"/>
    <x v="3"/>
    <s v="1500-2499Node"/>
    <x v="2"/>
    <x v="3"/>
    <n v="2610300"/>
  </r>
  <r>
    <s v="KL4891WAPF8"/>
    <x v="238"/>
    <x v="14"/>
    <x v="29"/>
    <x v="29"/>
    <x v="5"/>
    <x v="5"/>
    <x v="1"/>
    <x v="10"/>
    <s v="25-49Node"/>
    <x v="2"/>
    <x v="1"/>
    <n v="2679600"/>
  </r>
  <r>
    <s v="KL4891WAUR9"/>
    <x v="241"/>
    <x v="14"/>
    <x v="29"/>
    <x v="29"/>
    <x v="5"/>
    <x v="5"/>
    <x v="1"/>
    <x v="5"/>
    <s v="500-999Node"/>
    <x v="1"/>
    <x v="4"/>
    <n v="2679600"/>
  </r>
  <r>
    <s v="KL4891WAVX9"/>
    <x v="242"/>
    <x v="14"/>
    <x v="29"/>
    <x v="29"/>
    <x v="5"/>
    <x v="5"/>
    <x v="1"/>
    <x v="4"/>
    <s v="1000-1499Node"/>
    <x v="1"/>
    <x v="5"/>
    <n v="2725800"/>
  </r>
  <r>
    <s v="KL4891WAPT9"/>
    <x v="239"/>
    <x v="14"/>
    <x v="29"/>
    <x v="29"/>
    <x v="5"/>
    <x v="5"/>
    <x v="1"/>
    <x v="10"/>
    <s v="25-49Node"/>
    <x v="1"/>
    <x v="3"/>
    <n v="2818200"/>
  </r>
  <r>
    <s v="KL4891WAVT8"/>
    <x v="243"/>
    <x v="14"/>
    <x v="29"/>
    <x v="29"/>
    <x v="5"/>
    <x v="5"/>
    <x v="1"/>
    <x v="4"/>
    <s v="1000-1499Node"/>
    <x v="2"/>
    <x v="3"/>
    <n v="2864400"/>
  </r>
  <r>
    <s v="KL4891WATD8"/>
    <x v="240"/>
    <x v="14"/>
    <x v="29"/>
    <x v="29"/>
    <x v="5"/>
    <x v="5"/>
    <x v="1"/>
    <x v="6"/>
    <s v="250-499Node"/>
    <x v="2"/>
    <x v="2"/>
    <n v="2887500"/>
  </r>
  <r>
    <s v="KL4891WAKF8"/>
    <x v="238"/>
    <x v="14"/>
    <x v="29"/>
    <x v="29"/>
    <x v="5"/>
    <x v="5"/>
    <x v="1"/>
    <x v="0"/>
    <s v="10-14Node"/>
    <x v="2"/>
    <x v="1"/>
    <n v="2979900"/>
  </r>
  <r>
    <s v="KL4891WAMF8"/>
    <x v="238"/>
    <x v="14"/>
    <x v="29"/>
    <x v="29"/>
    <x v="5"/>
    <x v="5"/>
    <x v="1"/>
    <x v="12"/>
    <s v="15-19Node"/>
    <x v="2"/>
    <x v="1"/>
    <n v="2979900"/>
  </r>
  <r>
    <s v="KL4891WANF8"/>
    <x v="238"/>
    <x v="14"/>
    <x v="29"/>
    <x v="29"/>
    <x v="5"/>
    <x v="5"/>
    <x v="1"/>
    <x v="13"/>
    <s v="20-24Node"/>
    <x v="2"/>
    <x v="1"/>
    <n v="2979900"/>
  </r>
  <r>
    <s v="KL4891WATR9"/>
    <x v="241"/>
    <x v="14"/>
    <x v="29"/>
    <x v="29"/>
    <x v="5"/>
    <x v="5"/>
    <x v="1"/>
    <x v="6"/>
    <s v="250-499Node"/>
    <x v="1"/>
    <x v="4"/>
    <n v="2979900"/>
  </r>
  <r>
    <s v="KL4891WAUX9"/>
    <x v="242"/>
    <x v="14"/>
    <x v="29"/>
    <x v="29"/>
    <x v="5"/>
    <x v="5"/>
    <x v="1"/>
    <x v="5"/>
    <s v="500-999Node"/>
    <x v="1"/>
    <x v="5"/>
    <n v="3049200"/>
  </r>
  <r>
    <s v="KL4891WAKT9"/>
    <x v="239"/>
    <x v="14"/>
    <x v="29"/>
    <x v="29"/>
    <x v="5"/>
    <x v="5"/>
    <x v="1"/>
    <x v="0"/>
    <s v="10-14Node"/>
    <x v="1"/>
    <x v="3"/>
    <n v="3118500"/>
  </r>
  <r>
    <s v="KL4891WAMT9"/>
    <x v="239"/>
    <x v="14"/>
    <x v="29"/>
    <x v="29"/>
    <x v="5"/>
    <x v="5"/>
    <x v="1"/>
    <x v="12"/>
    <s v="15-19Node"/>
    <x v="1"/>
    <x v="3"/>
    <n v="3118500"/>
  </r>
  <r>
    <s v="KL4891WANT9"/>
    <x v="239"/>
    <x v="14"/>
    <x v="29"/>
    <x v="29"/>
    <x v="5"/>
    <x v="5"/>
    <x v="1"/>
    <x v="13"/>
    <s v="20-24Node"/>
    <x v="1"/>
    <x v="3"/>
    <n v="3118500"/>
  </r>
  <r>
    <s v="KL4891WAUT8"/>
    <x v="243"/>
    <x v="14"/>
    <x v="29"/>
    <x v="29"/>
    <x v="5"/>
    <x v="5"/>
    <x v="1"/>
    <x v="5"/>
    <s v="500-999Node"/>
    <x v="2"/>
    <x v="3"/>
    <n v="3210900"/>
  </r>
  <r>
    <s v="KL4891WAYR8"/>
    <x v="244"/>
    <x v="14"/>
    <x v="29"/>
    <x v="29"/>
    <x v="5"/>
    <x v="5"/>
    <x v="1"/>
    <x v="1"/>
    <s v="5000Node"/>
    <x v="2"/>
    <x v="4"/>
    <n v="3210900"/>
  </r>
  <r>
    <s v="KL4891WARD8"/>
    <x v="240"/>
    <x v="14"/>
    <x v="29"/>
    <x v="29"/>
    <x v="5"/>
    <x v="5"/>
    <x v="1"/>
    <x v="7"/>
    <s v="100-149Node"/>
    <x v="2"/>
    <x v="2"/>
    <n v="3234000"/>
  </r>
  <r>
    <s v="KL4891WASD8"/>
    <x v="240"/>
    <x v="14"/>
    <x v="29"/>
    <x v="29"/>
    <x v="5"/>
    <x v="5"/>
    <x v="1"/>
    <x v="8"/>
    <s v="150-249Node"/>
    <x v="2"/>
    <x v="2"/>
    <n v="3234000"/>
  </r>
  <r>
    <s v="KL4891WARR9"/>
    <x v="241"/>
    <x v="14"/>
    <x v="29"/>
    <x v="29"/>
    <x v="5"/>
    <x v="5"/>
    <x v="1"/>
    <x v="7"/>
    <s v="100-149Node"/>
    <x v="1"/>
    <x v="4"/>
    <n v="3326400"/>
  </r>
  <r>
    <s v="KL4891WASR9"/>
    <x v="241"/>
    <x v="14"/>
    <x v="29"/>
    <x v="29"/>
    <x v="5"/>
    <x v="5"/>
    <x v="1"/>
    <x v="8"/>
    <s v="150-249Node"/>
    <x v="1"/>
    <x v="4"/>
    <n v="3326400"/>
  </r>
  <r>
    <s v="KL4891WATX9"/>
    <x v="242"/>
    <x v="14"/>
    <x v="29"/>
    <x v="29"/>
    <x v="5"/>
    <x v="5"/>
    <x v="1"/>
    <x v="6"/>
    <s v="250-499Node"/>
    <x v="1"/>
    <x v="5"/>
    <n v="3395700"/>
  </r>
  <r>
    <s v="KL4891WAXR8"/>
    <x v="244"/>
    <x v="14"/>
    <x v="29"/>
    <x v="29"/>
    <x v="5"/>
    <x v="5"/>
    <x v="1"/>
    <x v="2"/>
    <s v="2500-4999Node"/>
    <x v="2"/>
    <x v="4"/>
    <n v="3511200"/>
  </r>
  <r>
    <s v="KL4891WAQD8"/>
    <x v="240"/>
    <x v="14"/>
    <x v="29"/>
    <x v="29"/>
    <x v="5"/>
    <x v="5"/>
    <x v="1"/>
    <x v="9"/>
    <s v="50-99Node"/>
    <x v="2"/>
    <x v="2"/>
    <n v="3580500"/>
  </r>
  <r>
    <s v="KL4891WATT8"/>
    <x v="243"/>
    <x v="14"/>
    <x v="29"/>
    <x v="29"/>
    <x v="5"/>
    <x v="5"/>
    <x v="1"/>
    <x v="6"/>
    <s v="250-499Node"/>
    <x v="2"/>
    <x v="3"/>
    <n v="3580500"/>
  </r>
  <r>
    <s v="KL4891WAYX8"/>
    <x v="245"/>
    <x v="14"/>
    <x v="29"/>
    <x v="29"/>
    <x v="5"/>
    <x v="5"/>
    <x v="1"/>
    <x v="1"/>
    <s v="5000Node"/>
    <x v="2"/>
    <x v="5"/>
    <n v="3672900"/>
  </r>
  <r>
    <s v="KL4891WAQR9"/>
    <x v="241"/>
    <x v="14"/>
    <x v="29"/>
    <x v="29"/>
    <x v="5"/>
    <x v="5"/>
    <x v="1"/>
    <x v="9"/>
    <s v="50-99Node"/>
    <x v="1"/>
    <x v="4"/>
    <n v="3696000"/>
  </r>
  <r>
    <s v="KL4891WARX9"/>
    <x v="242"/>
    <x v="14"/>
    <x v="29"/>
    <x v="29"/>
    <x v="5"/>
    <x v="5"/>
    <x v="1"/>
    <x v="7"/>
    <s v="100-149Node"/>
    <x v="1"/>
    <x v="5"/>
    <n v="3788400"/>
  </r>
  <r>
    <s v="KL4891WASX9"/>
    <x v="242"/>
    <x v="14"/>
    <x v="29"/>
    <x v="29"/>
    <x v="5"/>
    <x v="5"/>
    <x v="1"/>
    <x v="8"/>
    <s v="150-249Node"/>
    <x v="1"/>
    <x v="5"/>
    <n v="3788400"/>
  </r>
  <r>
    <s v="KL4891WAWR8"/>
    <x v="244"/>
    <x v="14"/>
    <x v="29"/>
    <x v="29"/>
    <x v="5"/>
    <x v="5"/>
    <x v="1"/>
    <x v="3"/>
    <s v="1500-2499Node"/>
    <x v="2"/>
    <x v="4"/>
    <n v="3950100"/>
  </r>
  <r>
    <s v="KL4891WART8"/>
    <x v="243"/>
    <x v="14"/>
    <x v="29"/>
    <x v="29"/>
    <x v="5"/>
    <x v="5"/>
    <x v="1"/>
    <x v="7"/>
    <s v="100-149Node"/>
    <x v="2"/>
    <x v="3"/>
    <n v="3973200"/>
  </r>
  <r>
    <s v="KL4891WAST8"/>
    <x v="243"/>
    <x v="14"/>
    <x v="29"/>
    <x v="29"/>
    <x v="5"/>
    <x v="5"/>
    <x v="1"/>
    <x v="8"/>
    <s v="150-249Node"/>
    <x v="2"/>
    <x v="3"/>
    <n v="3973200"/>
  </r>
  <r>
    <s v="KL4891WAPD8"/>
    <x v="240"/>
    <x v="14"/>
    <x v="29"/>
    <x v="29"/>
    <x v="5"/>
    <x v="5"/>
    <x v="1"/>
    <x v="10"/>
    <s v="25-49Node"/>
    <x v="2"/>
    <x v="2"/>
    <n v="3996300"/>
  </r>
  <r>
    <s v="KL4891WAXX8"/>
    <x v="245"/>
    <x v="14"/>
    <x v="29"/>
    <x v="29"/>
    <x v="5"/>
    <x v="5"/>
    <x v="1"/>
    <x v="2"/>
    <s v="2500-4999Node"/>
    <x v="2"/>
    <x v="5"/>
    <n v="4019400"/>
  </r>
  <r>
    <s v="KL4891WAPR9"/>
    <x v="241"/>
    <x v="14"/>
    <x v="29"/>
    <x v="29"/>
    <x v="5"/>
    <x v="5"/>
    <x v="1"/>
    <x v="10"/>
    <s v="25-49Node"/>
    <x v="1"/>
    <x v="4"/>
    <n v="4111800"/>
  </r>
  <r>
    <s v="KL4891WAQX9"/>
    <x v="242"/>
    <x v="14"/>
    <x v="29"/>
    <x v="29"/>
    <x v="5"/>
    <x v="5"/>
    <x v="1"/>
    <x v="9"/>
    <s v="50-99Node"/>
    <x v="1"/>
    <x v="5"/>
    <n v="4204200"/>
  </r>
  <r>
    <s v="KL4891WAVR8"/>
    <x v="244"/>
    <x v="14"/>
    <x v="29"/>
    <x v="29"/>
    <x v="5"/>
    <x v="5"/>
    <x v="1"/>
    <x v="4"/>
    <s v="1000-1499Node"/>
    <x v="2"/>
    <x v="4"/>
    <n v="4342800"/>
  </r>
  <r>
    <s v="KL4891WAQT8"/>
    <x v="243"/>
    <x v="14"/>
    <x v="29"/>
    <x v="29"/>
    <x v="5"/>
    <x v="5"/>
    <x v="1"/>
    <x v="9"/>
    <s v="50-99Node"/>
    <x v="2"/>
    <x v="3"/>
    <n v="4412100"/>
  </r>
  <r>
    <s v="KL4891WAKD8"/>
    <x v="240"/>
    <x v="14"/>
    <x v="29"/>
    <x v="29"/>
    <x v="5"/>
    <x v="5"/>
    <x v="1"/>
    <x v="0"/>
    <s v="10-14Node"/>
    <x v="2"/>
    <x v="2"/>
    <n v="4458300"/>
  </r>
  <r>
    <s v="KL4891WAMD8"/>
    <x v="240"/>
    <x v="14"/>
    <x v="29"/>
    <x v="29"/>
    <x v="5"/>
    <x v="5"/>
    <x v="1"/>
    <x v="12"/>
    <s v="15-19Node"/>
    <x v="2"/>
    <x v="2"/>
    <n v="4458300"/>
  </r>
  <r>
    <s v="KL4891WAND8"/>
    <x v="240"/>
    <x v="14"/>
    <x v="29"/>
    <x v="29"/>
    <x v="5"/>
    <x v="5"/>
    <x v="1"/>
    <x v="13"/>
    <s v="20-24Node"/>
    <x v="2"/>
    <x v="2"/>
    <n v="4458300"/>
  </r>
  <r>
    <s v="KL4891WAWX8"/>
    <x v="245"/>
    <x v="14"/>
    <x v="29"/>
    <x v="29"/>
    <x v="5"/>
    <x v="5"/>
    <x v="1"/>
    <x v="3"/>
    <s v="1500-2499Node"/>
    <x v="2"/>
    <x v="5"/>
    <n v="4527600"/>
  </r>
  <r>
    <s v="KL4891WAKR9"/>
    <x v="241"/>
    <x v="14"/>
    <x v="29"/>
    <x v="29"/>
    <x v="5"/>
    <x v="5"/>
    <x v="1"/>
    <x v="0"/>
    <s v="10-14Node"/>
    <x v="1"/>
    <x v="4"/>
    <n v="4596900"/>
  </r>
  <r>
    <s v="KL4891WAMR9"/>
    <x v="241"/>
    <x v="14"/>
    <x v="29"/>
    <x v="29"/>
    <x v="5"/>
    <x v="5"/>
    <x v="1"/>
    <x v="12"/>
    <s v="15-19Node"/>
    <x v="1"/>
    <x v="4"/>
    <n v="4596900"/>
  </r>
  <r>
    <s v="KL4891WANR9"/>
    <x v="241"/>
    <x v="14"/>
    <x v="29"/>
    <x v="29"/>
    <x v="5"/>
    <x v="5"/>
    <x v="1"/>
    <x v="13"/>
    <s v="20-24Node"/>
    <x v="1"/>
    <x v="4"/>
    <n v="4596900"/>
  </r>
  <r>
    <s v="KL4891WAPX9"/>
    <x v="242"/>
    <x v="14"/>
    <x v="29"/>
    <x v="29"/>
    <x v="5"/>
    <x v="5"/>
    <x v="1"/>
    <x v="10"/>
    <s v="25-49Node"/>
    <x v="1"/>
    <x v="5"/>
    <n v="4712400"/>
  </r>
  <r>
    <s v="KL4891WAUR8"/>
    <x v="244"/>
    <x v="14"/>
    <x v="29"/>
    <x v="29"/>
    <x v="5"/>
    <x v="5"/>
    <x v="1"/>
    <x v="5"/>
    <s v="500-999Node"/>
    <x v="2"/>
    <x v="4"/>
    <n v="4851000"/>
  </r>
  <r>
    <s v="KL4891WAPT8"/>
    <x v="243"/>
    <x v="14"/>
    <x v="29"/>
    <x v="29"/>
    <x v="5"/>
    <x v="5"/>
    <x v="1"/>
    <x v="10"/>
    <s v="25-49Node"/>
    <x v="2"/>
    <x v="3"/>
    <n v="4943400"/>
  </r>
  <r>
    <s v="KL4891WAVX8"/>
    <x v="245"/>
    <x v="14"/>
    <x v="29"/>
    <x v="29"/>
    <x v="5"/>
    <x v="5"/>
    <x v="1"/>
    <x v="4"/>
    <s v="1000-1499Node"/>
    <x v="2"/>
    <x v="5"/>
    <n v="4966500"/>
  </r>
  <r>
    <s v="KL4891WAKX9"/>
    <x v="242"/>
    <x v="14"/>
    <x v="29"/>
    <x v="29"/>
    <x v="5"/>
    <x v="5"/>
    <x v="1"/>
    <x v="0"/>
    <s v="10-14Node"/>
    <x v="1"/>
    <x v="5"/>
    <n v="5243700"/>
  </r>
  <r>
    <s v="KL4891WAMX9"/>
    <x v="242"/>
    <x v="14"/>
    <x v="29"/>
    <x v="29"/>
    <x v="5"/>
    <x v="5"/>
    <x v="1"/>
    <x v="12"/>
    <s v="15-19Node"/>
    <x v="1"/>
    <x v="5"/>
    <n v="5243700"/>
  </r>
  <r>
    <s v="KL4891WANX9"/>
    <x v="242"/>
    <x v="14"/>
    <x v="29"/>
    <x v="29"/>
    <x v="5"/>
    <x v="5"/>
    <x v="1"/>
    <x v="13"/>
    <s v="20-24Node"/>
    <x v="1"/>
    <x v="5"/>
    <n v="5243700"/>
  </r>
  <r>
    <s v="KL4891WATR8"/>
    <x v="244"/>
    <x v="14"/>
    <x v="29"/>
    <x v="29"/>
    <x v="5"/>
    <x v="5"/>
    <x v="1"/>
    <x v="6"/>
    <s v="250-499Node"/>
    <x v="2"/>
    <x v="4"/>
    <n v="5405400"/>
  </r>
  <r>
    <s v="KL4891WAKT8"/>
    <x v="243"/>
    <x v="14"/>
    <x v="29"/>
    <x v="29"/>
    <x v="5"/>
    <x v="5"/>
    <x v="1"/>
    <x v="0"/>
    <s v="10-14Node"/>
    <x v="2"/>
    <x v="3"/>
    <n v="5497800"/>
  </r>
  <r>
    <s v="KL4891WAMT8"/>
    <x v="243"/>
    <x v="14"/>
    <x v="29"/>
    <x v="29"/>
    <x v="5"/>
    <x v="5"/>
    <x v="1"/>
    <x v="12"/>
    <s v="15-19Node"/>
    <x v="2"/>
    <x v="3"/>
    <n v="5497800"/>
  </r>
  <r>
    <s v="KL4891WANT8"/>
    <x v="243"/>
    <x v="14"/>
    <x v="29"/>
    <x v="29"/>
    <x v="5"/>
    <x v="5"/>
    <x v="1"/>
    <x v="13"/>
    <s v="20-24Node"/>
    <x v="2"/>
    <x v="3"/>
    <n v="5497800"/>
  </r>
  <r>
    <s v="KL4891WAUX8"/>
    <x v="245"/>
    <x v="14"/>
    <x v="29"/>
    <x v="29"/>
    <x v="5"/>
    <x v="5"/>
    <x v="1"/>
    <x v="5"/>
    <s v="500-999Node"/>
    <x v="2"/>
    <x v="5"/>
    <n v="5544000"/>
  </r>
  <r>
    <s v="KL4891WARR8"/>
    <x v="244"/>
    <x v="14"/>
    <x v="29"/>
    <x v="29"/>
    <x v="5"/>
    <x v="5"/>
    <x v="1"/>
    <x v="7"/>
    <s v="100-149Node"/>
    <x v="2"/>
    <x v="4"/>
    <n v="6029100"/>
  </r>
  <r>
    <s v="KL4891WASR8"/>
    <x v="244"/>
    <x v="14"/>
    <x v="29"/>
    <x v="29"/>
    <x v="5"/>
    <x v="5"/>
    <x v="1"/>
    <x v="8"/>
    <s v="150-249Node"/>
    <x v="2"/>
    <x v="4"/>
    <n v="6029100"/>
  </r>
  <r>
    <s v="KL4891WATX8"/>
    <x v="245"/>
    <x v="14"/>
    <x v="29"/>
    <x v="29"/>
    <x v="5"/>
    <x v="5"/>
    <x v="1"/>
    <x v="6"/>
    <s v="250-499Node"/>
    <x v="2"/>
    <x v="5"/>
    <n v="6167700"/>
  </r>
  <r>
    <s v="KL4891WAQR8"/>
    <x v="244"/>
    <x v="14"/>
    <x v="29"/>
    <x v="29"/>
    <x v="5"/>
    <x v="5"/>
    <x v="1"/>
    <x v="9"/>
    <s v="50-99Node"/>
    <x v="2"/>
    <x v="4"/>
    <n v="6699000"/>
  </r>
  <r>
    <s v="KL4891WARX8"/>
    <x v="245"/>
    <x v="14"/>
    <x v="29"/>
    <x v="29"/>
    <x v="5"/>
    <x v="5"/>
    <x v="1"/>
    <x v="7"/>
    <s v="100-149Node"/>
    <x v="2"/>
    <x v="5"/>
    <n v="6883800"/>
  </r>
  <r>
    <s v="KL4891WASX8"/>
    <x v="245"/>
    <x v="14"/>
    <x v="29"/>
    <x v="29"/>
    <x v="5"/>
    <x v="5"/>
    <x v="1"/>
    <x v="8"/>
    <s v="150-249Node"/>
    <x v="2"/>
    <x v="5"/>
    <n v="6883800"/>
  </r>
  <r>
    <s v="KL4891WAPR8"/>
    <x v="244"/>
    <x v="14"/>
    <x v="29"/>
    <x v="29"/>
    <x v="5"/>
    <x v="5"/>
    <x v="1"/>
    <x v="10"/>
    <s v="25-49Node"/>
    <x v="2"/>
    <x v="4"/>
    <n v="7461300"/>
  </r>
  <r>
    <s v="KL4891WAQX8"/>
    <x v="245"/>
    <x v="14"/>
    <x v="29"/>
    <x v="29"/>
    <x v="5"/>
    <x v="5"/>
    <x v="1"/>
    <x v="9"/>
    <s v="50-99Node"/>
    <x v="2"/>
    <x v="5"/>
    <n v="7646100"/>
  </r>
  <r>
    <s v="KL4891WAKR8"/>
    <x v="244"/>
    <x v="14"/>
    <x v="29"/>
    <x v="29"/>
    <x v="5"/>
    <x v="5"/>
    <x v="1"/>
    <x v="0"/>
    <s v="10-14Node"/>
    <x v="2"/>
    <x v="4"/>
    <n v="8339100"/>
  </r>
  <r>
    <s v="KL4891WAMR8"/>
    <x v="244"/>
    <x v="14"/>
    <x v="29"/>
    <x v="29"/>
    <x v="5"/>
    <x v="5"/>
    <x v="1"/>
    <x v="12"/>
    <s v="15-19Node"/>
    <x v="2"/>
    <x v="4"/>
    <n v="8339100"/>
  </r>
  <r>
    <s v="KL4891WANR8"/>
    <x v="244"/>
    <x v="14"/>
    <x v="29"/>
    <x v="29"/>
    <x v="5"/>
    <x v="5"/>
    <x v="1"/>
    <x v="13"/>
    <s v="20-24Node"/>
    <x v="2"/>
    <x v="4"/>
    <n v="8339100"/>
  </r>
  <r>
    <s v="KL4891WAPX8"/>
    <x v="245"/>
    <x v="14"/>
    <x v="29"/>
    <x v="29"/>
    <x v="5"/>
    <x v="5"/>
    <x v="1"/>
    <x v="10"/>
    <s v="25-49Node"/>
    <x v="2"/>
    <x v="5"/>
    <n v="8547000"/>
  </r>
  <r>
    <s v="KL4891WAKX8"/>
    <x v="245"/>
    <x v="14"/>
    <x v="29"/>
    <x v="29"/>
    <x v="5"/>
    <x v="5"/>
    <x v="1"/>
    <x v="0"/>
    <s v="10-14Node"/>
    <x v="2"/>
    <x v="5"/>
    <n v="9540300"/>
  </r>
  <r>
    <s v="KL4891WAMX8"/>
    <x v="245"/>
    <x v="14"/>
    <x v="29"/>
    <x v="29"/>
    <x v="5"/>
    <x v="5"/>
    <x v="1"/>
    <x v="12"/>
    <s v="15-19Node"/>
    <x v="2"/>
    <x v="5"/>
    <n v="9540300"/>
  </r>
  <r>
    <s v="KL4891WANX8"/>
    <x v="245"/>
    <x v="14"/>
    <x v="29"/>
    <x v="29"/>
    <x v="5"/>
    <x v="5"/>
    <x v="1"/>
    <x v="13"/>
    <s v="20-24Node"/>
    <x v="2"/>
    <x v="5"/>
    <n v="9540300"/>
  </r>
  <r>
    <s v="KL4892WAYF9"/>
    <x v="246"/>
    <x v="14"/>
    <x v="30"/>
    <x v="30"/>
    <x v="5"/>
    <x v="1"/>
    <x v="1"/>
    <x v="1"/>
    <s v="5000+Node"/>
    <x v="1"/>
    <x v="1"/>
    <n v="940170"/>
  </r>
  <r>
    <s v="KL4892WAXF9"/>
    <x v="246"/>
    <x v="14"/>
    <x v="30"/>
    <x v="30"/>
    <x v="5"/>
    <x v="1"/>
    <x v="1"/>
    <x v="2"/>
    <s v="2500-4999Node"/>
    <x v="1"/>
    <x v="1"/>
    <n v="1030260"/>
  </r>
  <r>
    <s v="KL4892WAWF9"/>
    <x v="246"/>
    <x v="14"/>
    <x v="30"/>
    <x v="30"/>
    <x v="5"/>
    <x v="1"/>
    <x v="1"/>
    <x v="3"/>
    <s v="1500-2499Node"/>
    <x v="1"/>
    <x v="1"/>
    <n v="1157310"/>
  </r>
  <r>
    <s v="KL4892WAVF9"/>
    <x v="246"/>
    <x v="14"/>
    <x v="30"/>
    <x v="30"/>
    <x v="5"/>
    <x v="1"/>
    <x v="1"/>
    <x v="4"/>
    <s v="1000-1499Node"/>
    <x v="1"/>
    <x v="1"/>
    <n v="1284360"/>
  </r>
  <r>
    <s v="KL4892WAUF9"/>
    <x v="246"/>
    <x v="14"/>
    <x v="30"/>
    <x v="30"/>
    <x v="5"/>
    <x v="1"/>
    <x v="1"/>
    <x v="5"/>
    <s v="500-999Node"/>
    <x v="1"/>
    <x v="1"/>
    <n v="1436820"/>
  </r>
  <r>
    <s v="KL4892WAYD9"/>
    <x v="247"/>
    <x v="14"/>
    <x v="30"/>
    <x v="30"/>
    <x v="5"/>
    <x v="1"/>
    <x v="1"/>
    <x v="1"/>
    <s v="5000+Node"/>
    <x v="1"/>
    <x v="2"/>
    <n v="1462230"/>
  </r>
  <r>
    <s v="KL4892WATF9"/>
    <x v="246"/>
    <x v="14"/>
    <x v="30"/>
    <x v="30"/>
    <x v="5"/>
    <x v="1"/>
    <x v="1"/>
    <x v="6"/>
    <s v="250-499Node"/>
    <x v="1"/>
    <x v="1"/>
    <n v="1589280"/>
  </r>
  <r>
    <s v="KL4892WAXD9"/>
    <x v="247"/>
    <x v="14"/>
    <x v="30"/>
    <x v="30"/>
    <x v="5"/>
    <x v="1"/>
    <x v="1"/>
    <x v="2"/>
    <s v="2500-4999Node"/>
    <x v="1"/>
    <x v="2"/>
    <n v="1589280"/>
  </r>
  <r>
    <s v="KL4892WAYF8"/>
    <x v="248"/>
    <x v="14"/>
    <x v="30"/>
    <x v="30"/>
    <x v="5"/>
    <x v="1"/>
    <x v="1"/>
    <x v="1"/>
    <s v="5000+Node"/>
    <x v="2"/>
    <x v="1"/>
    <n v="1716330"/>
  </r>
  <r>
    <s v="KL4892WARF9"/>
    <x v="246"/>
    <x v="14"/>
    <x v="30"/>
    <x v="30"/>
    <x v="5"/>
    <x v="1"/>
    <x v="1"/>
    <x v="7"/>
    <s v="100-149Node"/>
    <x v="1"/>
    <x v="1"/>
    <n v="1778700"/>
  </r>
  <r>
    <s v="KL4892WASF9"/>
    <x v="246"/>
    <x v="14"/>
    <x v="30"/>
    <x v="30"/>
    <x v="5"/>
    <x v="1"/>
    <x v="1"/>
    <x v="8"/>
    <s v="150-249Node"/>
    <x v="1"/>
    <x v="1"/>
    <n v="1778700"/>
  </r>
  <r>
    <s v="KL4892WAWD9"/>
    <x v="247"/>
    <x v="14"/>
    <x v="30"/>
    <x v="30"/>
    <x v="5"/>
    <x v="1"/>
    <x v="1"/>
    <x v="3"/>
    <s v="1500-2499Node"/>
    <x v="1"/>
    <x v="2"/>
    <n v="1792560"/>
  </r>
  <r>
    <s v="KL4892WAYT9"/>
    <x v="249"/>
    <x v="14"/>
    <x v="30"/>
    <x v="30"/>
    <x v="5"/>
    <x v="1"/>
    <x v="1"/>
    <x v="1"/>
    <s v="5000+Node"/>
    <x v="1"/>
    <x v="3"/>
    <n v="1804110"/>
  </r>
  <r>
    <s v="KL4892WAXF8"/>
    <x v="248"/>
    <x v="14"/>
    <x v="30"/>
    <x v="30"/>
    <x v="5"/>
    <x v="1"/>
    <x v="1"/>
    <x v="2"/>
    <s v="2500-4999Node"/>
    <x v="2"/>
    <x v="1"/>
    <n v="1868790"/>
  </r>
  <r>
    <s v="KL4892WAQF9"/>
    <x v="246"/>
    <x v="14"/>
    <x v="30"/>
    <x v="30"/>
    <x v="5"/>
    <x v="1"/>
    <x v="1"/>
    <x v="9"/>
    <s v="50-99Node"/>
    <x v="1"/>
    <x v="1"/>
    <n v="1970430"/>
  </r>
  <r>
    <s v="KL4892WAXT9"/>
    <x v="249"/>
    <x v="14"/>
    <x v="30"/>
    <x v="30"/>
    <x v="5"/>
    <x v="1"/>
    <x v="1"/>
    <x v="2"/>
    <s v="2500-4999Node"/>
    <x v="1"/>
    <x v="3"/>
    <n v="1970430"/>
  </r>
  <r>
    <s v="KL4892WAVD9"/>
    <x v="247"/>
    <x v="14"/>
    <x v="30"/>
    <x v="30"/>
    <x v="5"/>
    <x v="1"/>
    <x v="1"/>
    <x v="4"/>
    <s v="1000-1499Node"/>
    <x v="1"/>
    <x v="2"/>
    <n v="1981980"/>
  </r>
  <r>
    <s v="KL4892WAWF8"/>
    <x v="248"/>
    <x v="14"/>
    <x v="30"/>
    <x v="30"/>
    <x v="5"/>
    <x v="1"/>
    <x v="1"/>
    <x v="3"/>
    <s v="1500-2499Node"/>
    <x v="2"/>
    <x v="1"/>
    <n v="2109030"/>
  </r>
  <r>
    <s v="KL4892WAPF9"/>
    <x v="246"/>
    <x v="14"/>
    <x v="30"/>
    <x v="30"/>
    <x v="5"/>
    <x v="1"/>
    <x v="1"/>
    <x v="10"/>
    <s v="25-49Node"/>
    <x v="1"/>
    <x v="1"/>
    <n v="2210670"/>
  </r>
  <r>
    <s v="KL4892WAUD9"/>
    <x v="247"/>
    <x v="14"/>
    <x v="30"/>
    <x v="30"/>
    <x v="5"/>
    <x v="1"/>
    <x v="1"/>
    <x v="5"/>
    <s v="500-999Node"/>
    <x v="1"/>
    <x v="2"/>
    <n v="2210670"/>
  </r>
  <r>
    <s v="KL4892WAWT9"/>
    <x v="249"/>
    <x v="14"/>
    <x v="30"/>
    <x v="30"/>
    <x v="5"/>
    <x v="1"/>
    <x v="1"/>
    <x v="3"/>
    <s v="1500-2499Node"/>
    <x v="1"/>
    <x v="3"/>
    <n v="2210670"/>
  </r>
  <r>
    <s v="KL4892WAVF8"/>
    <x v="248"/>
    <x v="14"/>
    <x v="30"/>
    <x v="30"/>
    <x v="5"/>
    <x v="1"/>
    <x v="1"/>
    <x v="4"/>
    <s v="1000-1499Node"/>
    <x v="2"/>
    <x v="1"/>
    <n v="2333100"/>
  </r>
  <r>
    <s v="KL4892WAKF9"/>
    <x v="246"/>
    <x v="14"/>
    <x v="30"/>
    <x v="30"/>
    <x v="5"/>
    <x v="1"/>
    <x v="1"/>
    <x v="0"/>
    <s v="10-14Node"/>
    <x v="1"/>
    <x v="1"/>
    <n v="2448600"/>
  </r>
  <r>
    <s v="KL4892WAMF9"/>
    <x v="246"/>
    <x v="14"/>
    <x v="30"/>
    <x v="30"/>
    <x v="5"/>
    <x v="1"/>
    <x v="1"/>
    <x v="12"/>
    <s v="15-19Node"/>
    <x v="1"/>
    <x v="1"/>
    <n v="2448600"/>
  </r>
  <r>
    <s v="KL4892WANF9"/>
    <x v="246"/>
    <x v="14"/>
    <x v="30"/>
    <x v="30"/>
    <x v="5"/>
    <x v="1"/>
    <x v="1"/>
    <x v="13"/>
    <s v="20-24Node"/>
    <x v="1"/>
    <x v="1"/>
    <n v="2448600"/>
  </r>
  <r>
    <s v="KL4892WAVT9"/>
    <x v="249"/>
    <x v="14"/>
    <x v="30"/>
    <x v="30"/>
    <x v="5"/>
    <x v="1"/>
    <x v="1"/>
    <x v="4"/>
    <s v="1000-1499Node"/>
    <x v="1"/>
    <x v="3"/>
    <n v="2448600"/>
  </r>
  <r>
    <s v="KL4892WATD9"/>
    <x v="247"/>
    <x v="14"/>
    <x v="30"/>
    <x v="30"/>
    <x v="5"/>
    <x v="1"/>
    <x v="1"/>
    <x v="6"/>
    <s v="250-499Node"/>
    <x v="1"/>
    <x v="2"/>
    <n v="2471700"/>
  </r>
  <r>
    <s v="KL4892WAYD8"/>
    <x v="250"/>
    <x v="14"/>
    <x v="30"/>
    <x v="30"/>
    <x v="5"/>
    <x v="1"/>
    <x v="1"/>
    <x v="1"/>
    <s v="5000+Node"/>
    <x v="2"/>
    <x v="2"/>
    <n v="2587200"/>
  </r>
  <r>
    <s v="KL4892WAUF8"/>
    <x v="248"/>
    <x v="14"/>
    <x v="30"/>
    <x v="30"/>
    <x v="5"/>
    <x v="1"/>
    <x v="1"/>
    <x v="5"/>
    <s v="500-999Node"/>
    <x v="2"/>
    <x v="1"/>
    <n v="2610300"/>
  </r>
  <r>
    <s v="KL4892WAYR9"/>
    <x v="251"/>
    <x v="14"/>
    <x v="30"/>
    <x v="30"/>
    <x v="5"/>
    <x v="1"/>
    <x v="1"/>
    <x v="1"/>
    <s v="5000Node"/>
    <x v="1"/>
    <x v="4"/>
    <n v="2633400"/>
  </r>
  <r>
    <s v="KL4892WAUT9"/>
    <x v="249"/>
    <x v="14"/>
    <x v="30"/>
    <x v="30"/>
    <x v="5"/>
    <x v="1"/>
    <x v="1"/>
    <x v="5"/>
    <s v="500-999Node"/>
    <x v="1"/>
    <x v="3"/>
    <n v="2725800"/>
  </r>
  <r>
    <s v="KL4892WARD9"/>
    <x v="247"/>
    <x v="14"/>
    <x v="30"/>
    <x v="30"/>
    <x v="5"/>
    <x v="1"/>
    <x v="1"/>
    <x v="7"/>
    <s v="100-149Node"/>
    <x v="1"/>
    <x v="2"/>
    <n v="2748900"/>
  </r>
  <r>
    <s v="KL4892WASD9"/>
    <x v="247"/>
    <x v="14"/>
    <x v="30"/>
    <x v="30"/>
    <x v="5"/>
    <x v="1"/>
    <x v="1"/>
    <x v="8"/>
    <s v="150-249Node"/>
    <x v="1"/>
    <x v="2"/>
    <n v="2748900"/>
  </r>
  <r>
    <s v="KL4892WAXD8"/>
    <x v="250"/>
    <x v="14"/>
    <x v="30"/>
    <x v="30"/>
    <x v="5"/>
    <x v="1"/>
    <x v="1"/>
    <x v="2"/>
    <s v="2500-4999Node"/>
    <x v="2"/>
    <x v="2"/>
    <n v="2818200"/>
  </r>
  <r>
    <s v="KL4892WATF8"/>
    <x v="248"/>
    <x v="14"/>
    <x v="30"/>
    <x v="30"/>
    <x v="5"/>
    <x v="1"/>
    <x v="1"/>
    <x v="6"/>
    <s v="250-499Node"/>
    <x v="2"/>
    <x v="1"/>
    <n v="2887500"/>
  </r>
  <r>
    <s v="KL4892WAXR9"/>
    <x v="251"/>
    <x v="14"/>
    <x v="30"/>
    <x v="30"/>
    <x v="5"/>
    <x v="1"/>
    <x v="1"/>
    <x v="2"/>
    <s v="2500-4999Node"/>
    <x v="1"/>
    <x v="4"/>
    <n v="2887500"/>
  </r>
  <r>
    <s v="KL4892WATT9"/>
    <x v="249"/>
    <x v="14"/>
    <x v="30"/>
    <x v="30"/>
    <x v="5"/>
    <x v="1"/>
    <x v="1"/>
    <x v="6"/>
    <s v="250-499Node"/>
    <x v="1"/>
    <x v="3"/>
    <n v="3026100"/>
  </r>
  <r>
    <s v="KL4892WAYX9"/>
    <x v="252"/>
    <x v="14"/>
    <x v="30"/>
    <x v="30"/>
    <x v="5"/>
    <x v="1"/>
    <x v="1"/>
    <x v="1"/>
    <s v="5000Node"/>
    <x v="1"/>
    <x v="5"/>
    <n v="3026100"/>
  </r>
  <r>
    <s v="KL4892WAQD9"/>
    <x v="247"/>
    <x v="14"/>
    <x v="30"/>
    <x v="30"/>
    <x v="5"/>
    <x v="1"/>
    <x v="1"/>
    <x v="9"/>
    <s v="50-99Node"/>
    <x v="1"/>
    <x v="2"/>
    <n v="3049200"/>
  </r>
  <r>
    <s v="KL4892WAWD8"/>
    <x v="250"/>
    <x v="14"/>
    <x v="30"/>
    <x v="30"/>
    <x v="5"/>
    <x v="1"/>
    <x v="1"/>
    <x v="3"/>
    <s v="1500-2499Node"/>
    <x v="2"/>
    <x v="2"/>
    <n v="3164700"/>
  </r>
  <r>
    <s v="KL4892WAYT8"/>
    <x v="253"/>
    <x v="14"/>
    <x v="30"/>
    <x v="30"/>
    <x v="5"/>
    <x v="1"/>
    <x v="1"/>
    <x v="1"/>
    <s v="5000+Node"/>
    <x v="2"/>
    <x v="3"/>
    <n v="3187800"/>
  </r>
  <r>
    <s v="KL4892WARF8"/>
    <x v="248"/>
    <x v="14"/>
    <x v="30"/>
    <x v="30"/>
    <x v="5"/>
    <x v="1"/>
    <x v="1"/>
    <x v="7"/>
    <s v="100-149Node"/>
    <x v="2"/>
    <x v="1"/>
    <n v="3234000"/>
  </r>
  <r>
    <s v="KL4892WASF8"/>
    <x v="248"/>
    <x v="14"/>
    <x v="30"/>
    <x v="30"/>
    <x v="5"/>
    <x v="1"/>
    <x v="1"/>
    <x v="8"/>
    <s v="150-249Node"/>
    <x v="2"/>
    <x v="1"/>
    <n v="3234000"/>
  </r>
  <r>
    <s v="KL4892WAWR9"/>
    <x v="251"/>
    <x v="14"/>
    <x v="30"/>
    <x v="30"/>
    <x v="5"/>
    <x v="1"/>
    <x v="1"/>
    <x v="3"/>
    <s v="1500-2499Node"/>
    <x v="1"/>
    <x v="4"/>
    <n v="3257100"/>
  </r>
  <r>
    <s v="KL4892WAXX9"/>
    <x v="252"/>
    <x v="14"/>
    <x v="30"/>
    <x v="30"/>
    <x v="5"/>
    <x v="1"/>
    <x v="1"/>
    <x v="2"/>
    <s v="2500-4999Node"/>
    <x v="1"/>
    <x v="5"/>
    <n v="3280200"/>
  </r>
  <r>
    <s v="KL4892WAPD9"/>
    <x v="247"/>
    <x v="14"/>
    <x v="30"/>
    <x v="30"/>
    <x v="5"/>
    <x v="1"/>
    <x v="1"/>
    <x v="10"/>
    <s v="25-49Node"/>
    <x v="1"/>
    <x v="2"/>
    <n v="3395700"/>
  </r>
  <r>
    <s v="KL4892WART9"/>
    <x v="249"/>
    <x v="14"/>
    <x v="30"/>
    <x v="30"/>
    <x v="5"/>
    <x v="1"/>
    <x v="1"/>
    <x v="7"/>
    <s v="100-149Node"/>
    <x v="1"/>
    <x v="3"/>
    <n v="3395700"/>
  </r>
  <r>
    <s v="KL4892WAST9"/>
    <x v="249"/>
    <x v="14"/>
    <x v="30"/>
    <x v="30"/>
    <x v="5"/>
    <x v="1"/>
    <x v="1"/>
    <x v="8"/>
    <s v="150-249Node"/>
    <x v="1"/>
    <x v="3"/>
    <n v="3395700"/>
  </r>
  <r>
    <s v="KL4892WAXT8"/>
    <x v="253"/>
    <x v="14"/>
    <x v="30"/>
    <x v="30"/>
    <x v="5"/>
    <x v="1"/>
    <x v="1"/>
    <x v="2"/>
    <s v="2500-4999Node"/>
    <x v="2"/>
    <x v="3"/>
    <n v="3465000"/>
  </r>
  <r>
    <s v="KL4892WAVD8"/>
    <x v="250"/>
    <x v="14"/>
    <x v="30"/>
    <x v="30"/>
    <x v="5"/>
    <x v="1"/>
    <x v="1"/>
    <x v="4"/>
    <s v="1000-1499Node"/>
    <x v="2"/>
    <x v="2"/>
    <n v="3511200"/>
  </r>
  <r>
    <s v="KL4892WAQF8"/>
    <x v="248"/>
    <x v="14"/>
    <x v="30"/>
    <x v="30"/>
    <x v="5"/>
    <x v="1"/>
    <x v="1"/>
    <x v="9"/>
    <s v="50-99Node"/>
    <x v="2"/>
    <x v="1"/>
    <n v="3603600"/>
  </r>
  <r>
    <s v="KL4892WAVR9"/>
    <x v="251"/>
    <x v="14"/>
    <x v="30"/>
    <x v="30"/>
    <x v="5"/>
    <x v="1"/>
    <x v="1"/>
    <x v="4"/>
    <s v="1000-1499Node"/>
    <x v="1"/>
    <x v="4"/>
    <n v="3603600"/>
  </r>
  <r>
    <s v="KL4892WAWX9"/>
    <x v="252"/>
    <x v="14"/>
    <x v="30"/>
    <x v="30"/>
    <x v="5"/>
    <x v="1"/>
    <x v="1"/>
    <x v="3"/>
    <s v="1500-2499Node"/>
    <x v="1"/>
    <x v="5"/>
    <n v="3719100"/>
  </r>
  <r>
    <s v="KL4892WAQT9"/>
    <x v="249"/>
    <x v="14"/>
    <x v="30"/>
    <x v="30"/>
    <x v="5"/>
    <x v="1"/>
    <x v="1"/>
    <x v="9"/>
    <s v="50-99Node"/>
    <x v="1"/>
    <x v="3"/>
    <n v="3765300"/>
  </r>
  <r>
    <s v="KL4892WAKD9"/>
    <x v="247"/>
    <x v="14"/>
    <x v="30"/>
    <x v="30"/>
    <x v="5"/>
    <x v="1"/>
    <x v="1"/>
    <x v="0"/>
    <s v="10-14Node"/>
    <x v="1"/>
    <x v="2"/>
    <n v="3788400"/>
  </r>
  <r>
    <s v="KL4892WAMD9"/>
    <x v="247"/>
    <x v="14"/>
    <x v="30"/>
    <x v="30"/>
    <x v="5"/>
    <x v="1"/>
    <x v="1"/>
    <x v="12"/>
    <s v="15-19Node"/>
    <x v="1"/>
    <x v="2"/>
    <n v="3788400"/>
  </r>
  <r>
    <s v="KL4892WAND9"/>
    <x v="247"/>
    <x v="14"/>
    <x v="30"/>
    <x v="30"/>
    <x v="5"/>
    <x v="1"/>
    <x v="1"/>
    <x v="13"/>
    <s v="20-24Node"/>
    <x v="1"/>
    <x v="2"/>
    <n v="3788400"/>
  </r>
  <r>
    <s v="KL4892WAUD8"/>
    <x v="250"/>
    <x v="14"/>
    <x v="30"/>
    <x v="30"/>
    <x v="5"/>
    <x v="1"/>
    <x v="1"/>
    <x v="5"/>
    <s v="500-999Node"/>
    <x v="2"/>
    <x v="2"/>
    <n v="3903900"/>
  </r>
  <r>
    <s v="KL4892WAWT8"/>
    <x v="253"/>
    <x v="14"/>
    <x v="30"/>
    <x v="30"/>
    <x v="5"/>
    <x v="1"/>
    <x v="1"/>
    <x v="3"/>
    <s v="1500-2499Node"/>
    <x v="2"/>
    <x v="3"/>
    <n v="3903900"/>
  </r>
  <r>
    <s v="KL4892WAUR9"/>
    <x v="251"/>
    <x v="14"/>
    <x v="30"/>
    <x v="30"/>
    <x v="5"/>
    <x v="1"/>
    <x v="1"/>
    <x v="5"/>
    <s v="500-999Node"/>
    <x v="1"/>
    <x v="4"/>
    <n v="3996300"/>
  </r>
  <r>
    <s v="KL4892WAPF8"/>
    <x v="248"/>
    <x v="14"/>
    <x v="30"/>
    <x v="30"/>
    <x v="5"/>
    <x v="1"/>
    <x v="1"/>
    <x v="10"/>
    <s v="25-49Node"/>
    <x v="2"/>
    <x v="1"/>
    <n v="4019400"/>
  </r>
  <r>
    <s v="KL4892WAVX9"/>
    <x v="252"/>
    <x v="14"/>
    <x v="30"/>
    <x v="30"/>
    <x v="5"/>
    <x v="1"/>
    <x v="1"/>
    <x v="4"/>
    <s v="1000-1499Node"/>
    <x v="1"/>
    <x v="5"/>
    <n v="4111800"/>
  </r>
  <r>
    <s v="KL4892WAPT9"/>
    <x v="249"/>
    <x v="14"/>
    <x v="30"/>
    <x v="30"/>
    <x v="5"/>
    <x v="1"/>
    <x v="1"/>
    <x v="10"/>
    <s v="25-49Node"/>
    <x v="1"/>
    <x v="3"/>
    <n v="4204200"/>
  </r>
  <r>
    <s v="KL4892WAVT8"/>
    <x v="253"/>
    <x v="14"/>
    <x v="30"/>
    <x v="30"/>
    <x v="5"/>
    <x v="1"/>
    <x v="1"/>
    <x v="4"/>
    <s v="1000-1499Node"/>
    <x v="2"/>
    <x v="3"/>
    <n v="4319700"/>
  </r>
  <r>
    <s v="KL4892WATD8"/>
    <x v="250"/>
    <x v="14"/>
    <x v="30"/>
    <x v="30"/>
    <x v="5"/>
    <x v="1"/>
    <x v="1"/>
    <x v="6"/>
    <s v="250-499Node"/>
    <x v="2"/>
    <x v="2"/>
    <n v="4342800"/>
  </r>
  <r>
    <s v="KL4892WAKF8"/>
    <x v="248"/>
    <x v="14"/>
    <x v="30"/>
    <x v="30"/>
    <x v="5"/>
    <x v="1"/>
    <x v="1"/>
    <x v="0"/>
    <s v="10-14Node"/>
    <x v="2"/>
    <x v="1"/>
    <n v="4458300"/>
  </r>
  <r>
    <s v="KL4892WAMF8"/>
    <x v="248"/>
    <x v="14"/>
    <x v="30"/>
    <x v="30"/>
    <x v="5"/>
    <x v="1"/>
    <x v="1"/>
    <x v="12"/>
    <s v="15-19Node"/>
    <x v="2"/>
    <x v="1"/>
    <n v="4458300"/>
  </r>
  <r>
    <s v="KL4892WANF8"/>
    <x v="248"/>
    <x v="14"/>
    <x v="30"/>
    <x v="30"/>
    <x v="5"/>
    <x v="1"/>
    <x v="1"/>
    <x v="13"/>
    <s v="20-24Node"/>
    <x v="2"/>
    <x v="1"/>
    <n v="4458300"/>
  </r>
  <r>
    <s v="KL4892WATR9"/>
    <x v="251"/>
    <x v="14"/>
    <x v="30"/>
    <x v="30"/>
    <x v="5"/>
    <x v="1"/>
    <x v="1"/>
    <x v="6"/>
    <s v="250-499Node"/>
    <x v="1"/>
    <x v="4"/>
    <n v="4458300"/>
  </r>
  <r>
    <s v="KL4892WAUX9"/>
    <x v="252"/>
    <x v="14"/>
    <x v="30"/>
    <x v="30"/>
    <x v="5"/>
    <x v="1"/>
    <x v="1"/>
    <x v="5"/>
    <s v="500-999Node"/>
    <x v="1"/>
    <x v="5"/>
    <n v="4573800"/>
  </r>
  <r>
    <s v="KL4892WAKT9"/>
    <x v="249"/>
    <x v="14"/>
    <x v="30"/>
    <x v="30"/>
    <x v="5"/>
    <x v="1"/>
    <x v="1"/>
    <x v="0"/>
    <s v="10-14Node"/>
    <x v="1"/>
    <x v="3"/>
    <n v="4666200"/>
  </r>
  <r>
    <s v="KL4892WAMT9"/>
    <x v="249"/>
    <x v="14"/>
    <x v="30"/>
    <x v="30"/>
    <x v="5"/>
    <x v="1"/>
    <x v="1"/>
    <x v="12"/>
    <s v="15-19Node"/>
    <x v="1"/>
    <x v="3"/>
    <n v="4666200"/>
  </r>
  <r>
    <s v="KL4892WANT9"/>
    <x v="249"/>
    <x v="14"/>
    <x v="30"/>
    <x v="30"/>
    <x v="5"/>
    <x v="1"/>
    <x v="1"/>
    <x v="13"/>
    <s v="20-24Node"/>
    <x v="1"/>
    <x v="3"/>
    <n v="4666200"/>
  </r>
  <r>
    <s v="KL4892WAUT8"/>
    <x v="253"/>
    <x v="14"/>
    <x v="30"/>
    <x v="30"/>
    <x v="5"/>
    <x v="1"/>
    <x v="1"/>
    <x v="5"/>
    <s v="500-999Node"/>
    <x v="2"/>
    <x v="3"/>
    <n v="4804800"/>
  </r>
  <r>
    <s v="KL4892WAYR8"/>
    <x v="254"/>
    <x v="14"/>
    <x v="30"/>
    <x v="30"/>
    <x v="5"/>
    <x v="1"/>
    <x v="1"/>
    <x v="1"/>
    <s v="5000Node"/>
    <x v="2"/>
    <x v="4"/>
    <n v="4804800"/>
  </r>
  <r>
    <s v="KL4892WARD8"/>
    <x v="250"/>
    <x v="14"/>
    <x v="30"/>
    <x v="30"/>
    <x v="5"/>
    <x v="1"/>
    <x v="1"/>
    <x v="7"/>
    <s v="100-149Node"/>
    <x v="2"/>
    <x v="2"/>
    <n v="4851000"/>
  </r>
  <r>
    <s v="KL4892WASD8"/>
    <x v="250"/>
    <x v="14"/>
    <x v="30"/>
    <x v="30"/>
    <x v="5"/>
    <x v="1"/>
    <x v="1"/>
    <x v="8"/>
    <s v="150-249Node"/>
    <x v="2"/>
    <x v="2"/>
    <n v="4851000"/>
  </r>
  <r>
    <s v="KL4892WARR9"/>
    <x v="251"/>
    <x v="14"/>
    <x v="30"/>
    <x v="30"/>
    <x v="5"/>
    <x v="1"/>
    <x v="1"/>
    <x v="7"/>
    <s v="100-149Node"/>
    <x v="1"/>
    <x v="4"/>
    <n v="4966500"/>
  </r>
  <r>
    <s v="KL4892WASR9"/>
    <x v="251"/>
    <x v="14"/>
    <x v="30"/>
    <x v="30"/>
    <x v="5"/>
    <x v="1"/>
    <x v="1"/>
    <x v="8"/>
    <s v="150-249Node"/>
    <x v="1"/>
    <x v="4"/>
    <n v="4966500"/>
  </r>
  <r>
    <s v="KL4892WATX9"/>
    <x v="252"/>
    <x v="14"/>
    <x v="30"/>
    <x v="30"/>
    <x v="5"/>
    <x v="1"/>
    <x v="1"/>
    <x v="6"/>
    <s v="250-499Node"/>
    <x v="1"/>
    <x v="5"/>
    <n v="5105100"/>
  </r>
  <r>
    <s v="KL4892WAXR8"/>
    <x v="254"/>
    <x v="14"/>
    <x v="30"/>
    <x v="30"/>
    <x v="5"/>
    <x v="1"/>
    <x v="1"/>
    <x v="2"/>
    <s v="2500-4999Node"/>
    <x v="2"/>
    <x v="4"/>
    <n v="5243700"/>
  </r>
  <r>
    <s v="KL4892WATT8"/>
    <x v="253"/>
    <x v="14"/>
    <x v="30"/>
    <x v="30"/>
    <x v="5"/>
    <x v="1"/>
    <x v="1"/>
    <x v="6"/>
    <s v="250-499Node"/>
    <x v="2"/>
    <x v="3"/>
    <n v="5359200"/>
  </r>
  <r>
    <s v="KL4892WAQD8"/>
    <x v="250"/>
    <x v="14"/>
    <x v="30"/>
    <x v="30"/>
    <x v="5"/>
    <x v="1"/>
    <x v="1"/>
    <x v="9"/>
    <s v="50-99Node"/>
    <x v="2"/>
    <x v="2"/>
    <n v="5382300"/>
  </r>
  <r>
    <s v="KL4892WAYX8"/>
    <x v="255"/>
    <x v="14"/>
    <x v="30"/>
    <x v="30"/>
    <x v="5"/>
    <x v="1"/>
    <x v="1"/>
    <x v="1"/>
    <s v="5000Node"/>
    <x v="2"/>
    <x v="5"/>
    <n v="5497800"/>
  </r>
  <r>
    <s v="KL4892WAQR9"/>
    <x v="251"/>
    <x v="14"/>
    <x v="30"/>
    <x v="30"/>
    <x v="5"/>
    <x v="1"/>
    <x v="1"/>
    <x v="9"/>
    <s v="50-99Node"/>
    <x v="1"/>
    <x v="4"/>
    <n v="5520900"/>
  </r>
  <r>
    <s v="KL4892WARX9"/>
    <x v="252"/>
    <x v="14"/>
    <x v="30"/>
    <x v="30"/>
    <x v="5"/>
    <x v="1"/>
    <x v="1"/>
    <x v="7"/>
    <s v="100-149Node"/>
    <x v="1"/>
    <x v="5"/>
    <n v="5682600"/>
  </r>
  <r>
    <s v="KL4892WASX9"/>
    <x v="252"/>
    <x v="14"/>
    <x v="30"/>
    <x v="30"/>
    <x v="5"/>
    <x v="1"/>
    <x v="1"/>
    <x v="8"/>
    <s v="150-249Node"/>
    <x v="1"/>
    <x v="5"/>
    <n v="5682600"/>
  </r>
  <r>
    <s v="KL4892WAWR8"/>
    <x v="254"/>
    <x v="14"/>
    <x v="30"/>
    <x v="30"/>
    <x v="5"/>
    <x v="1"/>
    <x v="1"/>
    <x v="3"/>
    <s v="1500-2499Node"/>
    <x v="2"/>
    <x v="4"/>
    <n v="5913600"/>
  </r>
  <r>
    <s v="KL4892WART8"/>
    <x v="253"/>
    <x v="14"/>
    <x v="30"/>
    <x v="30"/>
    <x v="5"/>
    <x v="1"/>
    <x v="1"/>
    <x v="7"/>
    <s v="100-149Node"/>
    <x v="2"/>
    <x v="3"/>
    <n v="5982900"/>
  </r>
  <r>
    <s v="KL4892WAST8"/>
    <x v="253"/>
    <x v="14"/>
    <x v="30"/>
    <x v="30"/>
    <x v="5"/>
    <x v="1"/>
    <x v="1"/>
    <x v="8"/>
    <s v="150-249Node"/>
    <x v="2"/>
    <x v="3"/>
    <n v="5982900"/>
  </r>
  <r>
    <s v="KL4892WAXX8"/>
    <x v="255"/>
    <x v="14"/>
    <x v="30"/>
    <x v="30"/>
    <x v="5"/>
    <x v="1"/>
    <x v="1"/>
    <x v="2"/>
    <s v="2500-4999Node"/>
    <x v="2"/>
    <x v="5"/>
    <n v="6006000"/>
  </r>
  <r>
    <s v="KL4892WAPD8"/>
    <x v="250"/>
    <x v="14"/>
    <x v="30"/>
    <x v="30"/>
    <x v="5"/>
    <x v="1"/>
    <x v="1"/>
    <x v="10"/>
    <s v="25-49Node"/>
    <x v="2"/>
    <x v="2"/>
    <n v="6029100"/>
  </r>
  <r>
    <s v="KL4892WAPR9"/>
    <x v="251"/>
    <x v="14"/>
    <x v="30"/>
    <x v="30"/>
    <x v="5"/>
    <x v="1"/>
    <x v="1"/>
    <x v="10"/>
    <s v="25-49Node"/>
    <x v="1"/>
    <x v="4"/>
    <n v="6167700"/>
  </r>
  <r>
    <s v="KL4892WAQX9"/>
    <x v="252"/>
    <x v="14"/>
    <x v="30"/>
    <x v="30"/>
    <x v="5"/>
    <x v="1"/>
    <x v="1"/>
    <x v="9"/>
    <s v="50-99Node"/>
    <x v="1"/>
    <x v="5"/>
    <n v="6329400"/>
  </r>
  <r>
    <s v="KL4892WAVR8"/>
    <x v="254"/>
    <x v="14"/>
    <x v="30"/>
    <x v="30"/>
    <x v="5"/>
    <x v="1"/>
    <x v="1"/>
    <x v="4"/>
    <s v="1000-1499Node"/>
    <x v="2"/>
    <x v="4"/>
    <n v="6537300"/>
  </r>
  <r>
    <s v="KL4892WAQT8"/>
    <x v="253"/>
    <x v="14"/>
    <x v="30"/>
    <x v="30"/>
    <x v="5"/>
    <x v="1"/>
    <x v="1"/>
    <x v="9"/>
    <s v="50-99Node"/>
    <x v="2"/>
    <x v="3"/>
    <n v="6652800"/>
  </r>
  <r>
    <s v="KL4892WAKD8"/>
    <x v="250"/>
    <x v="14"/>
    <x v="30"/>
    <x v="30"/>
    <x v="5"/>
    <x v="1"/>
    <x v="1"/>
    <x v="0"/>
    <s v="10-14Node"/>
    <x v="2"/>
    <x v="2"/>
    <n v="6675900"/>
  </r>
  <r>
    <s v="KL4892WAMD8"/>
    <x v="250"/>
    <x v="14"/>
    <x v="30"/>
    <x v="30"/>
    <x v="5"/>
    <x v="1"/>
    <x v="1"/>
    <x v="12"/>
    <s v="15-19Node"/>
    <x v="2"/>
    <x v="2"/>
    <n v="6675900"/>
  </r>
  <r>
    <s v="KL4892WAND8"/>
    <x v="250"/>
    <x v="14"/>
    <x v="30"/>
    <x v="30"/>
    <x v="5"/>
    <x v="1"/>
    <x v="1"/>
    <x v="13"/>
    <s v="20-24Node"/>
    <x v="2"/>
    <x v="2"/>
    <n v="6675900"/>
  </r>
  <r>
    <s v="KL4892WAWX8"/>
    <x v="255"/>
    <x v="14"/>
    <x v="30"/>
    <x v="30"/>
    <x v="5"/>
    <x v="1"/>
    <x v="1"/>
    <x v="3"/>
    <s v="1500-2499Node"/>
    <x v="2"/>
    <x v="5"/>
    <n v="6768300"/>
  </r>
  <r>
    <s v="KL4892WAKR9"/>
    <x v="251"/>
    <x v="14"/>
    <x v="30"/>
    <x v="30"/>
    <x v="5"/>
    <x v="1"/>
    <x v="1"/>
    <x v="0"/>
    <s v="10-14Node"/>
    <x v="1"/>
    <x v="4"/>
    <n v="6860700"/>
  </r>
  <r>
    <s v="KL4892WAMR9"/>
    <x v="251"/>
    <x v="14"/>
    <x v="30"/>
    <x v="30"/>
    <x v="5"/>
    <x v="1"/>
    <x v="1"/>
    <x v="12"/>
    <s v="15-19Node"/>
    <x v="1"/>
    <x v="4"/>
    <n v="6860700"/>
  </r>
  <r>
    <s v="KL4892WANR9"/>
    <x v="251"/>
    <x v="14"/>
    <x v="30"/>
    <x v="30"/>
    <x v="5"/>
    <x v="1"/>
    <x v="1"/>
    <x v="13"/>
    <s v="20-24Node"/>
    <x v="1"/>
    <x v="4"/>
    <n v="6860700"/>
  </r>
  <r>
    <s v="KL4892WAPX9"/>
    <x v="252"/>
    <x v="14"/>
    <x v="30"/>
    <x v="30"/>
    <x v="5"/>
    <x v="1"/>
    <x v="1"/>
    <x v="10"/>
    <s v="25-49Node"/>
    <x v="1"/>
    <x v="5"/>
    <n v="7068600"/>
  </r>
  <r>
    <s v="KL4892WAUR8"/>
    <x v="254"/>
    <x v="14"/>
    <x v="30"/>
    <x v="30"/>
    <x v="5"/>
    <x v="1"/>
    <x v="1"/>
    <x v="5"/>
    <s v="500-999Node"/>
    <x v="2"/>
    <x v="4"/>
    <n v="7276500"/>
  </r>
  <r>
    <s v="KL4892WAPT8"/>
    <x v="253"/>
    <x v="14"/>
    <x v="30"/>
    <x v="30"/>
    <x v="5"/>
    <x v="1"/>
    <x v="1"/>
    <x v="10"/>
    <s v="25-49Node"/>
    <x v="2"/>
    <x v="3"/>
    <n v="7415100"/>
  </r>
  <r>
    <s v="KL4892WAVX8"/>
    <x v="255"/>
    <x v="14"/>
    <x v="30"/>
    <x v="30"/>
    <x v="5"/>
    <x v="1"/>
    <x v="1"/>
    <x v="4"/>
    <s v="1000-1499Node"/>
    <x v="2"/>
    <x v="5"/>
    <n v="7461300"/>
  </r>
  <r>
    <s v="KL4892WAKX9"/>
    <x v="252"/>
    <x v="14"/>
    <x v="30"/>
    <x v="30"/>
    <x v="5"/>
    <x v="1"/>
    <x v="1"/>
    <x v="0"/>
    <s v="10-14Node"/>
    <x v="1"/>
    <x v="5"/>
    <n v="7854000"/>
  </r>
  <r>
    <s v="KL4892WAMX9"/>
    <x v="252"/>
    <x v="14"/>
    <x v="30"/>
    <x v="30"/>
    <x v="5"/>
    <x v="1"/>
    <x v="1"/>
    <x v="12"/>
    <s v="15-19Node"/>
    <x v="1"/>
    <x v="5"/>
    <n v="7854000"/>
  </r>
  <r>
    <s v="KL4892WANX9"/>
    <x v="252"/>
    <x v="14"/>
    <x v="30"/>
    <x v="30"/>
    <x v="5"/>
    <x v="1"/>
    <x v="1"/>
    <x v="13"/>
    <s v="20-24Node"/>
    <x v="1"/>
    <x v="5"/>
    <n v="7854000"/>
  </r>
  <r>
    <s v="KL4892WATR8"/>
    <x v="254"/>
    <x v="14"/>
    <x v="30"/>
    <x v="30"/>
    <x v="5"/>
    <x v="1"/>
    <x v="1"/>
    <x v="6"/>
    <s v="250-499Node"/>
    <x v="2"/>
    <x v="4"/>
    <n v="8108100"/>
  </r>
  <r>
    <s v="KL4892WAKT8"/>
    <x v="253"/>
    <x v="14"/>
    <x v="30"/>
    <x v="30"/>
    <x v="5"/>
    <x v="1"/>
    <x v="1"/>
    <x v="0"/>
    <s v="10-14Node"/>
    <x v="2"/>
    <x v="3"/>
    <n v="8246700"/>
  </r>
  <r>
    <s v="KL4892WAMT8"/>
    <x v="253"/>
    <x v="14"/>
    <x v="30"/>
    <x v="30"/>
    <x v="5"/>
    <x v="1"/>
    <x v="1"/>
    <x v="12"/>
    <s v="15-19Node"/>
    <x v="2"/>
    <x v="3"/>
    <n v="8246700"/>
  </r>
  <r>
    <s v="KL4892WANT8"/>
    <x v="253"/>
    <x v="14"/>
    <x v="30"/>
    <x v="30"/>
    <x v="5"/>
    <x v="1"/>
    <x v="1"/>
    <x v="13"/>
    <s v="20-24Node"/>
    <x v="2"/>
    <x v="3"/>
    <n v="8246700"/>
  </r>
  <r>
    <s v="KL4892WAUX8"/>
    <x v="255"/>
    <x v="14"/>
    <x v="30"/>
    <x v="30"/>
    <x v="5"/>
    <x v="1"/>
    <x v="1"/>
    <x v="5"/>
    <s v="500-999Node"/>
    <x v="2"/>
    <x v="5"/>
    <n v="8316000"/>
  </r>
  <r>
    <s v="KL4892WARR8"/>
    <x v="254"/>
    <x v="14"/>
    <x v="30"/>
    <x v="30"/>
    <x v="5"/>
    <x v="1"/>
    <x v="1"/>
    <x v="7"/>
    <s v="100-149Node"/>
    <x v="2"/>
    <x v="4"/>
    <n v="9032100"/>
  </r>
  <r>
    <s v="KL4892WASR8"/>
    <x v="254"/>
    <x v="14"/>
    <x v="30"/>
    <x v="30"/>
    <x v="5"/>
    <x v="1"/>
    <x v="1"/>
    <x v="8"/>
    <s v="150-249Node"/>
    <x v="2"/>
    <x v="4"/>
    <n v="9032100"/>
  </r>
  <r>
    <s v="KL4892WATX8"/>
    <x v="255"/>
    <x v="14"/>
    <x v="30"/>
    <x v="30"/>
    <x v="5"/>
    <x v="1"/>
    <x v="1"/>
    <x v="6"/>
    <s v="250-499Node"/>
    <x v="2"/>
    <x v="5"/>
    <n v="9263100"/>
  </r>
  <r>
    <s v="KL4892WAQR8"/>
    <x v="254"/>
    <x v="14"/>
    <x v="30"/>
    <x v="30"/>
    <x v="5"/>
    <x v="1"/>
    <x v="1"/>
    <x v="9"/>
    <s v="50-99Node"/>
    <x v="2"/>
    <x v="4"/>
    <n v="10071600"/>
  </r>
  <r>
    <s v="KL4892WARX8"/>
    <x v="255"/>
    <x v="14"/>
    <x v="30"/>
    <x v="30"/>
    <x v="5"/>
    <x v="1"/>
    <x v="1"/>
    <x v="7"/>
    <s v="100-149Node"/>
    <x v="2"/>
    <x v="5"/>
    <n v="10325700"/>
  </r>
  <r>
    <s v="KL4892WASX8"/>
    <x v="255"/>
    <x v="14"/>
    <x v="30"/>
    <x v="30"/>
    <x v="5"/>
    <x v="1"/>
    <x v="1"/>
    <x v="8"/>
    <s v="150-249Node"/>
    <x v="2"/>
    <x v="5"/>
    <n v="10325700"/>
  </r>
  <r>
    <s v="KL4892WAPR8"/>
    <x v="254"/>
    <x v="14"/>
    <x v="30"/>
    <x v="30"/>
    <x v="5"/>
    <x v="1"/>
    <x v="1"/>
    <x v="10"/>
    <s v="25-49Node"/>
    <x v="2"/>
    <x v="4"/>
    <n v="11226600"/>
  </r>
  <r>
    <s v="KL4892WAQX8"/>
    <x v="255"/>
    <x v="14"/>
    <x v="30"/>
    <x v="30"/>
    <x v="5"/>
    <x v="1"/>
    <x v="1"/>
    <x v="9"/>
    <s v="50-99Node"/>
    <x v="2"/>
    <x v="5"/>
    <n v="11503800"/>
  </r>
  <r>
    <s v="KL4892WAKR8"/>
    <x v="254"/>
    <x v="14"/>
    <x v="30"/>
    <x v="30"/>
    <x v="5"/>
    <x v="1"/>
    <x v="1"/>
    <x v="0"/>
    <s v="10-14Node"/>
    <x v="2"/>
    <x v="4"/>
    <n v="12497100"/>
  </r>
  <r>
    <s v="KL4892WAMR8"/>
    <x v="254"/>
    <x v="14"/>
    <x v="30"/>
    <x v="30"/>
    <x v="5"/>
    <x v="1"/>
    <x v="1"/>
    <x v="12"/>
    <s v="15-19Node"/>
    <x v="2"/>
    <x v="4"/>
    <n v="12497100"/>
  </r>
  <r>
    <s v="KL4892WANR8"/>
    <x v="254"/>
    <x v="14"/>
    <x v="30"/>
    <x v="30"/>
    <x v="5"/>
    <x v="1"/>
    <x v="1"/>
    <x v="13"/>
    <s v="20-24Node"/>
    <x v="2"/>
    <x v="4"/>
    <n v="12497100"/>
  </r>
  <r>
    <s v="KL4892WAPX8"/>
    <x v="255"/>
    <x v="14"/>
    <x v="30"/>
    <x v="30"/>
    <x v="5"/>
    <x v="1"/>
    <x v="1"/>
    <x v="10"/>
    <s v="25-49Node"/>
    <x v="2"/>
    <x v="5"/>
    <n v="12843600"/>
  </r>
  <r>
    <s v="KL4892WAKX8"/>
    <x v="255"/>
    <x v="14"/>
    <x v="30"/>
    <x v="30"/>
    <x v="5"/>
    <x v="1"/>
    <x v="1"/>
    <x v="0"/>
    <s v="10-14Node"/>
    <x v="2"/>
    <x v="5"/>
    <n v="14275800"/>
  </r>
  <r>
    <s v="KL4892WAMX8"/>
    <x v="255"/>
    <x v="14"/>
    <x v="30"/>
    <x v="30"/>
    <x v="5"/>
    <x v="1"/>
    <x v="1"/>
    <x v="12"/>
    <s v="15-19Node"/>
    <x v="2"/>
    <x v="5"/>
    <n v="14275800"/>
  </r>
  <r>
    <s v="KL4892WANX8"/>
    <x v="255"/>
    <x v="14"/>
    <x v="30"/>
    <x v="30"/>
    <x v="5"/>
    <x v="1"/>
    <x v="1"/>
    <x v="13"/>
    <s v="20-24Node"/>
    <x v="2"/>
    <x v="5"/>
    <n v="14275800"/>
  </r>
  <r>
    <s v="KL4249WATFR"/>
    <x v="256"/>
    <x v="1"/>
    <x v="31"/>
    <x v="31"/>
    <x v="5"/>
    <x v="1"/>
    <x v="1"/>
    <x v="6"/>
    <s v="250-499Node"/>
    <x v="7"/>
    <x v="1"/>
    <n v="29013600"/>
  </r>
  <r>
    <s v="KL4249WAUFR"/>
    <x v="256"/>
    <x v="1"/>
    <x v="31"/>
    <x v="31"/>
    <x v="5"/>
    <x v="1"/>
    <x v="1"/>
    <x v="5"/>
    <s v="500-999Node"/>
    <x v="7"/>
    <x v="1"/>
    <n v="29013600"/>
  </r>
  <r>
    <s v="KL4249WAVFR"/>
    <x v="256"/>
    <x v="1"/>
    <x v="31"/>
    <x v="31"/>
    <x v="5"/>
    <x v="1"/>
    <x v="1"/>
    <x v="4"/>
    <s v="1000-1499Node"/>
    <x v="7"/>
    <x v="1"/>
    <n v="29013600"/>
  </r>
  <r>
    <s v="KL4249WAWFR"/>
    <x v="256"/>
    <x v="1"/>
    <x v="31"/>
    <x v="31"/>
    <x v="5"/>
    <x v="1"/>
    <x v="1"/>
    <x v="3"/>
    <s v="1500-2499Node"/>
    <x v="7"/>
    <x v="1"/>
    <n v="29013600"/>
  </r>
  <r>
    <s v="KL4249WAXFR"/>
    <x v="256"/>
    <x v="1"/>
    <x v="31"/>
    <x v="31"/>
    <x v="5"/>
    <x v="1"/>
    <x v="1"/>
    <x v="2"/>
    <s v="2500-4999Node"/>
    <x v="7"/>
    <x v="1"/>
    <n v="29013600"/>
  </r>
  <r>
    <s v="KL4249WAYFR"/>
    <x v="256"/>
    <x v="1"/>
    <x v="31"/>
    <x v="31"/>
    <x v="5"/>
    <x v="1"/>
    <x v="1"/>
    <x v="1"/>
    <s v="5000+Node"/>
    <x v="7"/>
    <x v="1"/>
    <n v="29013600"/>
  </r>
  <r>
    <s v="KL4249WARFR"/>
    <x v="256"/>
    <x v="1"/>
    <x v="31"/>
    <x v="31"/>
    <x v="5"/>
    <x v="1"/>
    <x v="1"/>
    <x v="7"/>
    <s v="100-149Node"/>
    <x v="7"/>
    <x v="1"/>
    <n v="30815400"/>
  </r>
  <r>
    <s v="KL4249WASFR"/>
    <x v="256"/>
    <x v="1"/>
    <x v="31"/>
    <x v="31"/>
    <x v="5"/>
    <x v="1"/>
    <x v="1"/>
    <x v="8"/>
    <s v="150-249Node"/>
    <x v="7"/>
    <x v="1"/>
    <n v="30815400"/>
  </r>
  <r>
    <s v="KL4249WAQFR"/>
    <x v="256"/>
    <x v="1"/>
    <x v="31"/>
    <x v="31"/>
    <x v="5"/>
    <x v="1"/>
    <x v="1"/>
    <x v="9"/>
    <s v="50-99Node"/>
    <x v="7"/>
    <x v="1"/>
    <n v="32663400"/>
  </r>
  <r>
    <s v="KL4249WAKFR"/>
    <x v="256"/>
    <x v="1"/>
    <x v="31"/>
    <x v="31"/>
    <x v="5"/>
    <x v="1"/>
    <x v="1"/>
    <x v="0"/>
    <s v="10-14Node"/>
    <x v="7"/>
    <x v="1"/>
    <n v="34465200"/>
  </r>
  <r>
    <s v="KL4249WAMFR"/>
    <x v="256"/>
    <x v="1"/>
    <x v="31"/>
    <x v="31"/>
    <x v="5"/>
    <x v="1"/>
    <x v="1"/>
    <x v="12"/>
    <s v="15-19Node"/>
    <x v="7"/>
    <x v="1"/>
    <n v="34465200"/>
  </r>
  <r>
    <s v="KL4249WANFR"/>
    <x v="256"/>
    <x v="1"/>
    <x v="31"/>
    <x v="31"/>
    <x v="5"/>
    <x v="1"/>
    <x v="1"/>
    <x v="13"/>
    <s v="20-24Node"/>
    <x v="7"/>
    <x v="1"/>
    <n v="34465200"/>
  </r>
  <r>
    <s v="KL4249WAPFR"/>
    <x v="256"/>
    <x v="1"/>
    <x v="31"/>
    <x v="31"/>
    <x v="5"/>
    <x v="1"/>
    <x v="1"/>
    <x v="10"/>
    <s v="25-49Node"/>
    <x v="7"/>
    <x v="1"/>
    <n v="34465200"/>
  </r>
  <r>
    <s v="KL4249WAAFR"/>
    <x v="256"/>
    <x v="1"/>
    <x v="31"/>
    <x v="31"/>
    <x v="5"/>
    <x v="1"/>
    <x v="1"/>
    <x v="14"/>
    <s v="1-1Node"/>
    <x v="7"/>
    <x v="1"/>
    <n v="36290100"/>
  </r>
  <r>
    <s v="KL4249WABFR"/>
    <x v="256"/>
    <x v="1"/>
    <x v="31"/>
    <x v="31"/>
    <x v="5"/>
    <x v="1"/>
    <x v="1"/>
    <x v="15"/>
    <s v="2-2Node"/>
    <x v="7"/>
    <x v="1"/>
    <n v="36290100"/>
  </r>
  <r>
    <s v="KL4249WACFR"/>
    <x v="256"/>
    <x v="1"/>
    <x v="31"/>
    <x v="31"/>
    <x v="5"/>
    <x v="1"/>
    <x v="1"/>
    <x v="16"/>
    <s v="3-3Node"/>
    <x v="7"/>
    <x v="1"/>
    <n v="36290100"/>
  </r>
  <r>
    <s v="KL4249WADFR"/>
    <x v="256"/>
    <x v="1"/>
    <x v="31"/>
    <x v="31"/>
    <x v="5"/>
    <x v="1"/>
    <x v="1"/>
    <x v="17"/>
    <s v="4-4Node"/>
    <x v="7"/>
    <x v="1"/>
    <n v="36290100"/>
  </r>
  <r>
    <s v="KL4249WAEFR"/>
    <x v="256"/>
    <x v="1"/>
    <x v="31"/>
    <x v="31"/>
    <x v="5"/>
    <x v="1"/>
    <x v="1"/>
    <x v="11"/>
    <s v="5-9Node"/>
    <x v="7"/>
    <x v="1"/>
    <n v="36290100"/>
  </r>
  <r>
    <s v="KL4249WATFS"/>
    <x v="257"/>
    <x v="1"/>
    <x v="31"/>
    <x v="31"/>
    <x v="5"/>
    <x v="1"/>
    <x v="1"/>
    <x v="6"/>
    <s v="250-499Node"/>
    <x v="10"/>
    <x v="1"/>
    <n v="41464500"/>
  </r>
  <r>
    <s v="KL4249WAUFS"/>
    <x v="257"/>
    <x v="1"/>
    <x v="31"/>
    <x v="31"/>
    <x v="5"/>
    <x v="1"/>
    <x v="1"/>
    <x v="5"/>
    <s v="500-999Node"/>
    <x v="10"/>
    <x v="1"/>
    <n v="41464500"/>
  </r>
  <r>
    <s v="KL4249WAVFS"/>
    <x v="257"/>
    <x v="1"/>
    <x v="31"/>
    <x v="31"/>
    <x v="5"/>
    <x v="1"/>
    <x v="1"/>
    <x v="4"/>
    <s v="1000-1499Node"/>
    <x v="10"/>
    <x v="1"/>
    <n v="41464500"/>
  </r>
  <r>
    <s v="KL4249WAWFS"/>
    <x v="257"/>
    <x v="1"/>
    <x v="31"/>
    <x v="31"/>
    <x v="5"/>
    <x v="1"/>
    <x v="1"/>
    <x v="3"/>
    <s v="1500-2499Node"/>
    <x v="10"/>
    <x v="1"/>
    <n v="41464500"/>
  </r>
  <r>
    <s v="KL4249WAXFS"/>
    <x v="257"/>
    <x v="1"/>
    <x v="31"/>
    <x v="31"/>
    <x v="5"/>
    <x v="1"/>
    <x v="1"/>
    <x v="2"/>
    <s v="2500-4999Node"/>
    <x v="10"/>
    <x v="1"/>
    <n v="41464500"/>
  </r>
  <r>
    <s v="KL4249WAYFS"/>
    <x v="257"/>
    <x v="1"/>
    <x v="31"/>
    <x v="31"/>
    <x v="5"/>
    <x v="1"/>
    <x v="1"/>
    <x v="1"/>
    <s v="5000+Node"/>
    <x v="10"/>
    <x v="1"/>
    <n v="41464500"/>
  </r>
  <r>
    <s v="KL4249WARFS"/>
    <x v="257"/>
    <x v="1"/>
    <x v="31"/>
    <x v="31"/>
    <x v="5"/>
    <x v="1"/>
    <x v="1"/>
    <x v="7"/>
    <s v="100-149Node"/>
    <x v="10"/>
    <x v="1"/>
    <n v="44028600"/>
  </r>
  <r>
    <s v="KL4249WASFS"/>
    <x v="257"/>
    <x v="1"/>
    <x v="31"/>
    <x v="31"/>
    <x v="5"/>
    <x v="1"/>
    <x v="1"/>
    <x v="8"/>
    <s v="150-249Node"/>
    <x v="10"/>
    <x v="1"/>
    <n v="44028600"/>
  </r>
  <r>
    <s v="KL4249WATDR"/>
    <x v="258"/>
    <x v="1"/>
    <x v="31"/>
    <x v="31"/>
    <x v="5"/>
    <x v="1"/>
    <x v="1"/>
    <x v="6"/>
    <s v="250-499Node"/>
    <x v="7"/>
    <x v="2"/>
    <n v="46431000"/>
  </r>
  <r>
    <s v="KL4249WAUDR"/>
    <x v="258"/>
    <x v="1"/>
    <x v="31"/>
    <x v="31"/>
    <x v="5"/>
    <x v="1"/>
    <x v="1"/>
    <x v="5"/>
    <s v="500-999Node"/>
    <x v="7"/>
    <x v="2"/>
    <n v="46431000"/>
  </r>
  <r>
    <s v="KL4249WAVDR"/>
    <x v="258"/>
    <x v="1"/>
    <x v="31"/>
    <x v="31"/>
    <x v="5"/>
    <x v="1"/>
    <x v="1"/>
    <x v="4"/>
    <s v="1000-1499Node"/>
    <x v="7"/>
    <x v="2"/>
    <n v="46431000"/>
  </r>
  <r>
    <s v="KL4249WAWDR"/>
    <x v="258"/>
    <x v="1"/>
    <x v="31"/>
    <x v="31"/>
    <x v="5"/>
    <x v="1"/>
    <x v="1"/>
    <x v="3"/>
    <s v="1500-2499Node"/>
    <x v="7"/>
    <x v="2"/>
    <n v="46431000"/>
  </r>
  <r>
    <s v="KL4249WAXDR"/>
    <x v="258"/>
    <x v="1"/>
    <x v="31"/>
    <x v="31"/>
    <x v="5"/>
    <x v="1"/>
    <x v="1"/>
    <x v="2"/>
    <s v="2500-4999Node"/>
    <x v="7"/>
    <x v="2"/>
    <n v="46431000"/>
  </r>
  <r>
    <s v="KL4249WAYDR"/>
    <x v="258"/>
    <x v="1"/>
    <x v="31"/>
    <x v="31"/>
    <x v="5"/>
    <x v="1"/>
    <x v="1"/>
    <x v="1"/>
    <s v="5000+Node"/>
    <x v="7"/>
    <x v="2"/>
    <n v="46431000"/>
  </r>
  <r>
    <s v="KL4249WAQFS"/>
    <x v="257"/>
    <x v="1"/>
    <x v="31"/>
    <x v="31"/>
    <x v="5"/>
    <x v="1"/>
    <x v="1"/>
    <x v="9"/>
    <s v="50-99Node"/>
    <x v="10"/>
    <x v="1"/>
    <n v="46638900"/>
  </r>
  <r>
    <s v="KL4249WAKFS"/>
    <x v="257"/>
    <x v="1"/>
    <x v="31"/>
    <x v="31"/>
    <x v="5"/>
    <x v="1"/>
    <x v="1"/>
    <x v="0"/>
    <s v="10-14Node"/>
    <x v="10"/>
    <x v="1"/>
    <n v="49226100"/>
  </r>
  <r>
    <s v="KL4249WAMFS"/>
    <x v="257"/>
    <x v="1"/>
    <x v="31"/>
    <x v="31"/>
    <x v="5"/>
    <x v="1"/>
    <x v="1"/>
    <x v="12"/>
    <s v="15-19Node"/>
    <x v="10"/>
    <x v="1"/>
    <n v="49226100"/>
  </r>
  <r>
    <s v="KL4249WANFS"/>
    <x v="257"/>
    <x v="1"/>
    <x v="31"/>
    <x v="31"/>
    <x v="5"/>
    <x v="1"/>
    <x v="1"/>
    <x v="13"/>
    <s v="20-24Node"/>
    <x v="10"/>
    <x v="1"/>
    <n v="49226100"/>
  </r>
  <r>
    <s v="KL4249WAPFS"/>
    <x v="257"/>
    <x v="1"/>
    <x v="31"/>
    <x v="31"/>
    <x v="5"/>
    <x v="1"/>
    <x v="1"/>
    <x v="10"/>
    <s v="25-49Node"/>
    <x v="10"/>
    <x v="1"/>
    <n v="49226100"/>
  </r>
  <r>
    <s v="KL4249WARDR"/>
    <x v="258"/>
    <x v="1"/>
    <x v="31"/>
    <x v="31"/>
    <x v="5"/>
    <x v="1"/>
    <x v="1"/>
    <x v="7"/>
    <s v="100-149Node"/>
    <x v="7"/>
    <x v="2"/>
    <n v="49341600"/>
  </r>
  <r>
    <s v="KL4249WASDR"/>
    <x v="258"/>
    <x v="1"/>
    <x v="31"/>
    <x v="31"/>
    <x v="5"/>
    <x v="1"/>
    <x v="1"/>
    <x v="8"/>
    <s v="150-249Node"/>
    <x v="7"/>
    <x v="2"/>
    <n v="49341600"/>
  </r>
  <r>
    <s v="KL4249WAAFS"/>
    <x v="257"/>
    <x v="1"/>
    <x v="31"/>
    <x v="31"/>
    <x v="5"/>
    <x v="1"/>
    <x v="1"/>
    <x v="14"/>
    <s v="1-1Node"/>
    <x v="10"/>
    <x v="1"/>
    <n v="51813300"/>
  </r>
  <r>
    <s v="KL4249WABFS"/>
    <x v="257"/>
    <x v="1"/>
    <x v="31"/>
    <x v="31"/>
    <x v="5"/>
    <x v="1"/>
    <x v="1"/>
    <x v="15"/>
    <s v="2-2Node"/>
    <x v="10"/>
    <x v="1"/>
    <n v="51813300"/>
  </r>
  <r>
    <s v="KL4249WACFS"/>
    <x v="257"/>
    <x v="1"/>
    <x v="31"/>
    <x v="31"/>
    <x v="5"/>
    <x v="1"/>
    <x v="1"/>
    <x v="16"/>
    <s v="3-3Node"/>
    <x v="10"/>
    <x v="1"/>
    <n v="51813300"/>
  </r>
  <r>
    <s v="KL4249WADFS"/>
    <x v="257"/>
    <x v="1"/>
    <x v="31"/>
    <x v="31"/>
    <x v="5"/>
    <x v="1"/>
    <x v="1"/>
    <x v="17"/>
    <s v="4-4Node"/>
    <x v="10"/>
    <x v="1"/>
    <n v="51813300"/>
  </r>
  <r>
    <s v="KL4249WAEFS"/>
    <x v="257"/>
    <x v="1"/>
    <x v="31"/>
    <x v="31"/>
    <x v="5"/>
    <x v="1"/>
    <x v="1"/>
    <x v="11"/>
    <s v="5-9Node"/>
    <x v="10"/>
    <x v="1"/>
    <n v="51813300"/>
  </r>
  <r>
    <s v="KL4249WAQDR"/>
    <x v="258"/>
    <x v="1"/>
    <x v="31"/>
    <x v="31"/>
    <x v="5"/>
    <x v="1"/>
    <x v="1"/>
    <x v="9"/>
    <s v="50-99Node"/>
    <x v="7"/>
    <x v="2"/>
    <n v="52252200"/>
  </r>
  <r>
    <s v="KL4249WAKDR"/>
    <x v="258"/>
    <x v="1"/>
    <x v="31"/>
    <x v="31"/>
    <x v="5"/>
    <x v="1"/>
    <x v="1"/>
    <x v="0"/>
    <s v="10-14Node"/>
    <x v="7"/>
    <x v="2"/>
    <n v="55139700"/>
  </r>
  <r>
    <s v="KL4249WAMDR"/>
    <x v="258"/>
    <x v="1"/>
    <x v="31"/>
    <x v="31"/>
    <x v="5"/>
    <x v="1"/>
    <x v="1"/>
    <x v="12"/>
    <s v="15-19Node"/>
    <x v="7"/>
    <x v="2"/>
    <n v="55139700"/>
  </r>
  <r>
    <s v="KL4249WANDR"/>
    <x v="258"/>
    <x v="1"/>
    <x v="31"/>
    <x v="31"/>
    <x v="5"/>
    <x v="1"/>
    <x v="1"/>
    <x v="13"/>
    <s v="20-24Node"/>
    <x v="7"/>
    <x v="2"/>
    <n v="55139700"/>
  </r>
  <r>
    <s v="KL4249WAPDR"/>
    <x v="258"/>
    <x v="1"/>
    <x v="31"/>
    <x v="31"/>
    <x v="5"/>
    <x v="1"/>
    <x v="1"/>
    <x v="10"/>
    <s v="25-49Node"/>
    <x v="7"/>
    <x v="2"/>
    <n v="55139700"/>
  </r>
  <r>
    <s v="KL4249WAADR"/>
    <x v="258"/>
    <x v="1"/>
    <x v="31"/>
    <x v="31"/>
    <x v="5"/>
    <x v="1"/>
    <x v="1"/>
    <x v="14"/>
    <s v="1-1Node"/>
    <x v="7"/>
    <x v="2"/>
    <n v="58027200"/>
  </r>
  <r>
    <s v="KL4249WABDR"/>
    <x v="258"/>
    <x v="1"/>
    <x v="31"/>
    <x v="31"/>
    <x v="5"/>
    <x v="1"/>
    <x v="1"/>
    <x v="15"/>
    <s v="2-2Node"/>
    <x v="7"/>
    <x v="2"/>
    <n v="58027200"/>
  </r>
  <r>
    <s v="KL4249WACDR"/>
    <x v="258"/>
    <x v="1"/>
    <x v="31"/>
    <x v="31"/>
    <x v="5"/>
    <x v="1"/>
    <x v="1"/>
    <x v="16"/>
    <s v="3-3Node"/>
    <x v="7"/>
    <x v="2"/>
    <n v="58027200"/>
  </r>
  <r>
    <s v="KL4249WADDR"/>
    <x v="258"/>
    <x v="1"/>
    <x v="31"/>
    <x v="31"/>
    <x v="5"/>
    <x v="1"/>
    <x v="1"/>
    <x v="17"/>
    <s v="4-4Node"/>
    <x v="7"/>
    <x v="2"/>
    <n v="58027200"/>
  </r>
  <r>
    <s v="KL4249WAEDR"/>
    <x v="258"/>
    <x v="1"/>
    <x v="31"/>
    <x v="31"/>
    <x v="5"/>
    <x v="1"/>
    <x v="1"/>
    <x v="11"/>
    <s v="5-9Node"/>
    <x v="7"/>
    <x v="2"/>
    <n v="58027200"/>
  </r>
  <r>
    <s v="KL4249WATTR"/>
    <x v="259"/>
    <x v="1"/>
    <x v="31"/>
    <x v="31"/>
    <x v="5"/>
    <x v="1"/>
    <x v="1"/>
    <x v="6"/>
    <s v="250-499Node"/>
    <x v="7"/>
    <x v="3"/>
    <n v="60937800"/>
  </r>
  <r>
    <s v="KL4249WAUTR"/>
    <x v="259"/>
    <x v="1"/>
    <x v="31"/>
    <x v="31"/>
    <x v="5"/>
    <x v="1"/>
    <x v="1"/>
    <x v="5"/>
    <s v="500-999Node"/>
    <x v="7"/>
    <x v="3"/>
    <n v="60937800"/>
  </r>
  <r>
    <s v="KL4249WAVTR"/>
    <x v="259"/>
    <x v="1"/>
    <x v="31"/>
    <x v="31"/>
    <x v="5"/>
    <x v="1"/>
    <x v="1"/>
    <x v="4"/>
    <s v="1000-1499Node"/>
    <x v="7"/>
    <x v="3"/>
    <n v="60937800"/>
  </r>
  <r>
    <s v="KL4249WAWTR"/>
    <x v="259"/>
    <x v="1"/>
    <x v="31"/>
    <x v="31"/>
    <x v="5"/>
    <x v="1"/>
    <x v="1"/>
    <x v="3"/>
    <s v="1500-2499Node"/>
    <x v="7"/>
    <x v="3"/>
    <n v="60937800"/>
  </r>
  <r>
    <s v="KL4249WAXTR"/>
    <x v="259"/>
    <x v="1"/>
    <x v="31"/>
    <x v="31"/>
    <x v="5"/>
    <x v="1"/>
    <x v="1"/>
    <x v="2"/>
    <s v="2500-4999Node"/>
    <x v="7"/>
    <x v="3"/>
    <n v="60937800"/>
  </r>
  <r>
    <s v="KL4249WAYTR"/>
    <x v="259"/>
    <x v="1"/>
    <x v="31"/>
    <x v="31"/>
    <x v="5"/>
    <x v="1"/>
    <x v="1"/>
    <x v="1"/>
    <s v="5000+Node"/>
    <x v="7"/>
    <x v="3"/>
    <n v="60937800"/>
  </r>
  <r>
    <s v="KL4249WARTR"/>
    <x v="259"/>
    <x v="1"/>
    <x v="31"/>
    <x v="31"/>
    <x v="5"/>
    <x v="1"/>
    <x v="1"/>
    <x v="7"/>
    <s v="100-149Node"/>
    <x v="7"/>
    <x v="3"/>
    <n v="64749300"/>
  </r>
  <r>
    <s v="KL4249WASTR"/>
    <x v="259"/>
    <x v="1"/>
    <x v="31"/>
    <x v="31"/>
    <x v="5"/>
    <x v="1"/>
    <x v="1"/>
    <x v="8"/>
    <s v="150-249Node"/>
    <x v="7"/>
    <x v="3"/>
    <n v="64749300"/>
  </r>
  <r>
    <s v="KL4249WATDS"/>
    <x v="260"/>
    <x v="1"/>
    <x v="31"/>
    <x v="31"/>
    <x v="5"/>
    <x v="1"/>
    <x v="1"/>
    <x v="6"/>
    <s v="250-499Node"/>
    <x v="10"/>
    <x v="2"/>
    <n v="66320100"/>
  </r>
  <r>
    <s v="KL4249WAUDS"/>
    <x v="260"/>
    <x v="1"/>
    <x v="31"/>
    <x v="31"/>
    <x v="5"/>
    <x v="1"/>
    <x v="1"/>
    <x v="5"/>
    <s v="500-999Node"/>
    <x v="10"/>
    <x v="2"/>
    <n v="66320100"/>
  </r>
  <r>
    <s v="KL4249WAVDS"/>
    <x v="260"/>
    <x v="1"/>
    <x v="31"/>
    <x v="31"/>
    <x v="5"/>
    <x v="1"/>
    <x v="1"/>
    <x v="4"/>
    <s v="1000-1499Node"/>
    <x v="10"/>
    <x v="2"/>
    <n v="66320100"/>
  </r>
  <r>
    <s v="KL4249WAWDS"/>
    <x v="260"/>
    <x v="1"/>
    <x v="31"/>
    <x v="31"/>
    <x v="5"/>
    <x v="1"/>
    <x v="1"/>
    <x v="3"/>
    <s v="1500-2499Node"/>
    <x v="10"/>
    <x v="2"/>
    <n v="66320100"/>
  </r>
  <r>
    <s v="KL4249WAXDS"/>
    <x v="260"/>
    <x v="1"/>
    <x v="31"/>
    <x v="31"/>
    <x v="5"/>
    <x v="1"/>
    <x v="1"/>
    <x v="2"/>
    <s v="2500-4999Node"/>
    <x v="10"/>
    <x v="2"/>
    <n v="66320100"/>
  </r>
  <r>
    <s v="KL4249WAYDS"/>
    <x v="260"/>
    <x v="1"/>
    <x v="31"/>
    <x v="31"/>
    <x v="5"/>
    <x v="1"/>
    <x v="1"/>
    <x v="1"/>
    <s v="5000+Node"/>
    <x v="10"/>
    <x v="2"/>
    <n v="66320100"/>
  </r>
  <r>
    <s v="KL4249WAQTR"/>
    <x v="259"/>
    <x v="1"/>
    <x v="31"/>
    <x v="31"/>
    <x v="5"/>
    <x v="1"/>
    <x v="1"/>
    <x v="9"/>
    <s v="50-99Node"/>
    <x v="7"/>
    <x v="3"/>
    <n v="68560800"/>
  </r>
  <r>
    <s v="KL4249WARDS"/>
    <x v="260"/>
    <x v="1"/>
    <x v="31"/>
    <x v="31"/>
    <x v="5"/>
    <x v="1"/>
    <x v="1"/>
    <x v="7"/>
    <s v="100-149Node"/>
    <x v="10"/>
    <x v="2"/>
    <n v="70478100"/>
  </r>
  <r>
    <s v="KL4249WASDS"/>
    <x v="260"/>
    <x v="1"/>
    <x v="31"/>
    <x v="31"/>
    <x v="5"/>
    <x v="1"/>
    <x v="1"/>
    <x v="8"/>
    <s v="150-249Node"/>
    <x v="10"/>
    <x v="2"/>
    <n v="70478100"/>
  </r>
  <r>
    <s v="KL4249WAKTR"/>
    <x v="259"/>
    <x v="1"/>
    <x v="31"/>
    <x v="31"/>
    <x v="5"/>
    <x v="1"/>
    <x v="1"/>
    <x v="0"/>
    <s v="10-14Node"/>
    <x v="7"/>
    <x v="3"/>
    <n v="72372300"/>
  </r>
  <r>
    <s v="KL4249WAMTR"/>
    <x v="259"/>
    <x v="1"/>
    <x v="31"/>
    <x v="31"/>
    <x v="5"/>
    <x v="1"/>
    <x v="1"/>
    <x v="12"/>
    <s v="15-19Node"/>
    <x v="7"/>
    <x v="3"/>
    <n v="72372300"/>
  </r>
  <r>
    <s v="KL4249WANTR"/>
    <x v="259"/>
    <x v="1"/>
    <x v="31"/>
    <x v="31"/>
    <x v="5"/>
    <x v="1"/>
    <x v="1"/>
    <x v="13"/>
    <s v="20-24Node"/>
    <x v="7"/>
    <x v="3"/>
    <n v="72372300"/>
  </r>
  <r>
    <s v="KL4249WAPTR"/>
    <x v="259"/>
    <x v="1"/>
    <x v="31"/>
    <x v="31"/>
    <x v="5"/>
    <x v="1"/>
    <x v="1"/>
    <x v="10"/>
    <s v="25-49Node"/>
    <x v="7"/>
    <x v="3"/>
    <n v="72372300"/>
  </r>
  <r>
    <s v="KL4249WAQDS"/>
    <x v="260"/>
    <x v="1"/>
    <x v="31"/>
    <x v="31"/>
    <x v="5"/>
    <x v="1"/>
    <x v="1"/>
    <x v="9"/>
    <s v="50-99Node"/>
    <x v="10"/>
    <x v="2"/>
    <n v="74636100"/>
  </r>
  <r>
    <s v="KL4249WAATR"/>
    <x v="259"/>
    <x v="1"/>
    <x v="31"/>
    <x v="31"/>
    <x v="5"/>
    <x v="1"/>
    <x v="1"/>
    <x v="14"/>
    <s v="1-1Node"/>
    <x v="7"/>
    <x v="3"/>
    <n v="76183800"/>
  </r>
  <r>
    <s v="KL4249WABTR"/>
    <x v="259"/>
    <x v="1"/>
    <x v="31"/>
    <x v="31"/>
    <x v="5"/>
    <x v="1"/>
    <x v="1"/>
    <x v="15"/>
    <s v="2-2Node"/>
    <x v="7"/>
    <x v="3"/>
    <n v="76183800"/>
  </r>
  <r>
    <s v="KL4249WACTR"/>
    <x v="259"/>
    <x v="1"/>
    <x v="31"/>
    <x v="31"/>
    <x v="5"/>
    <x v="1"/>
    <x v="1"/>
    <x v="16"/>
    <s v="3-3Node"/>
    <x v="7"/>
    <x v="3"/>
    <n v="76183800"/>
  </r>
  <r>
    <s v="KL4249WADTR"/>
    <x v="259"/>
    <x v="1"/>
    <x v="31"/>
    <x v="31"/>
    <x v="5"/>
    <x v="1"/>
    <x v="1"/>
    <x v="17"/>
    <s v="4-4Node"/>
    <x v="7"/>
    <x v="3"/>
    <n v="76183800"/>
  </r>
  <r>
    <s v="KL4249WAETR"/>
    <x v="259"/>
    <x v="1"/>
    <x v="31"/>
    <x v="31"/>
    <x v="5"/>
    <x v="1"/>
    <x v="1"/>
    <x v="11"/>
    <s v="5-9Node"/>
    <x v="7"/>
    <x v="3"/>
    <n v="76183800"/>
  </r>
  <r>
    <s v="KL4249WAKDS"/>
    <x v="260"/>
    <x v="1"/>
    <x v="31"/>
    <x v="31"/>
    <x v="5"/>
    <x v="1"/>
    <x v="1"/>
    <x v="0"/>
    <s v="10-14Node"/>
    <x v="10"/>
    <x v="2"/>
    <n v="78771000"/>
  </r>
  <r>
    <s v="KL4249WAMDS"/>
    <x v="260"/>
    <x v="1"/>
    <x v="31"/>
    <x v="31"/>
    <x v="5"/>
    <x v="1"/>
    <x v="1"/>
    <x v="12"/>
    <s v="15-19Node"/>
    <x v="10"/>
    <x v="2"/>
    <n v="78771000"/>
  </r>
  <r>
    <s v="KL4249WANDS"/>
    <x v="260"/>
    <x v="1"/>
    <x v="31"/>
    <x v="31"/>
    <x v="5"/>
    <x v="1"/>
    <x v="1"/>
    <x v="13"/>
    <s v="20-24Node"/>
    <x v="10"/>
    <x v="2"/>
    <n v="78771000"/>
  </r>
  <r>
    <s v="KL4249WAPDS"/>
    <x v="260"/>
    <x v="1"/>
    <x v="31"/>
    <x v="31"/>
    <x v="5"/>
    <x v="1"/>
    <x v="1"/>
    <x v="10"/>
    <s v="25-49Node"/>
    <x v="10"/>
    <x v="2"/>
    <n v="78771000"/>
  </r>
  <r>
    <s v="KL4249WAADS"/>
    <x v="260"/>
    <x v="1"/>
    <x v="31"/>
    <x v="31"/>
    <x v="5"/>
    <x v="1"/>
    <x v="1"/>
    <x v="14"/>
    <s v="1-1Node"/>
    <x v="10"/>
    <x v="2"/>
    <n v="82905900"/>
  </r>
  <r>
    <s v="KL4249WABDS"/>
    <x v="260"/>
    <x v="1"/>
    <x v="31"/>
    <x v="31"/>
    <x v="5"/>
    <x v="1"/>
    <x v="1"/>
    <x v="15"/>
    <s v="2-2Node"/>
    <x v="10"/>
    <x v="2"/>
    <n v="82905900"/>
  </r>
  <r>
    <s v="KL4249WACDS"/>
    <x v="260"/>
    <x v="1"/>
    <x v="31"/>
    <x v="31"/>
    <x v="5"/>
    <x v="1"/>
    <x v="1"/>
    <x v="16"/>
    <s v="3-3Node"/>
    <x v="10"/>
    <x v="2"/>
    <n v="82905900"/>
  </r>
  <r>
    <s v="KL4249WADDS"/>
    <x v="260"/>
    <x v="1"/>
    <x v="31"/>
    <x v="31"/>
    <x v="5"/>
    <x v="1"/>
    <x v="1"/>
    <x v="17"/>
    <s v="4-4Node"/>
    <x v="10"/>
    <x v="2"/>
    <n v="82905900"/>
  </r>
  <r>
    <s v="KL4249WAEDS"/>
    <x v="260"/>
    <x v="1"/>
    <x v="31"/>
    <x v="31"/>
    <x v="5"/>
    <x v="1"/>
    <x v="1"/>
    <x v="11"/>
    <s v="5-9Node"/>
    <x v="10"/>
    <x v="2"/>
    <n v="82905900"/>
  </r>
  <r>
    <s v="KL4249WATTS"/>
    <x v="261"/>
    <x v="1"/>
    <x v="31"/>
    <x v="31"/>
    <x v="5"/>
    <x v="1"/>
    <x v="1"/>
    <x v="6"/>
    <s v="250-499Node"/>
    <x v="10"/>
    <x v="3"/>
    <n v="87063900"/>
  </r>
  <r>
    <s v="KL4249WAUTS"/>
    <x v="261"/>
    <x v="1"/>
    <x v="31"/>
    <x v="31"/>
    <x v="5"/>
    <x v="1"/>
    <x v="1"/>
    <x v="5"/>
    <s v="500-999Node"/>
    <x v="10"/>
    <x v="3"/>
    <n v="87063900"/>
  </r>
  <r>
    <s v="KL4249WAVTS"/>
    <x v="261"/>
    <x v="1"/>
    <x v="31"/>
    <x v="31"/>
    <x v="5"/>
    <x v="1"/>
    <x v="1"/>
    <x v="4"/>
    <s v="1000-1499Node"/>
    <x v="10"/>
    <x v="3"/>
    <n v="87063900"/>
  </r>
  <r>
    <s v="KL4249WAWTS"/>
    <x v="261"/>
    <x v="1"/>
    <x v="31"/>
    <x v="31"/>
    <x v="5"/>
    <x v="1"/>
    <x v="1"/>
    <x v="3"/>
    <s v="1500-2499Node"/>
    <x v="10"/>
    <x v="3"/>
    <n v="87063900"/>
  </r>
  <r>
    <s v="KL4249WAXTS"/>
    <x v="261"/>
    <x v="1"/>
    <x v="31"/>
    <x v="31"/>
    <x v="5"/>
    <x v="1"/>
    <x v="1"/>
    <x v="2"/>
    <s v="2500-4999Node"/>
    <x v="10"/>
    <x v="3"/>
    <n v="87063900"/>
  </r>
  <r>
    <s v="KL4249WAYTS"/>
    <x v="261"/>
    <x v="1"/>
    <x v="31"/>
    <x v="31"/>
    <x v="5"/>
    <x v="1"/>
    <x v="1"/>
    <x v="1"/>
    <s v="5000+Node"/>
    <x v="10"/>
    <x v="3"/>
    <n v="87063900"/>
  </r>
  <r>
    <s v="KL4249WARTS"/>
    <x v="261"/>
    <x v="1"/>
    <x v="31"/>
    <x v="31"/>
    <x v="5"/>
    <x v="1"/>
    <x v="1"/>
    <x v="7"/>
    <s v="100-149Node"/>
    <x v="10"/>
    <x v="3"/>
    <n v="92492400"/>
  </r>
  <r>
    <s v="KL4249WASTS"/>
    <x v="261"/>
    <x v="1"/>
    <x v="31"/>
    <x v="31"/>
    <x v="5"/>
    <x v="1"/>
    <x v="1"/>
    <x v="8"/>
    <s v="150-249Node"/>
    <x v="10"/>
    <x v="3"/>
    <n v="92492400"/>
  </r>
  <r>
    <s v="KL4249WAQTS"/>
    <x v="261"/>
    <x v="1"/>
    <x v="31"/>
    <x v="31"/>
    <x v="5"/>
    <x v="1"/>
    <x v="1"/>
    <x v="9"/>
    <s v="50-99Node"/>
    <x v="10"/>
    <x v="3"/>
    <n v="97920900"/>
  </r>
  <r>
    <s v="KL4249WAKTS"/>
    <x v="261"/>
    <x v="1"/>
    <x v="31"/>
    <x v="31"/>
    <x v="5"/>
    <x v="1"/>
    <x v="1"/>
    <x v="0"/>
    <s v="10-14Node"/>
    <x v="10"/>
    <x v="3"/>
    <n v="103395600"/>
  </r>
  <r>
    <s v="KL4249WAMTS"/>
    <x v="261"/>
    <x v="1"/>
    <x v="31"/>
    <x v="31"/>
    <x v="5"/>
    <x v="1"/>
    <x v="1"/>
    <x v="12"/>
    <s v="15-19Node"/>
    <x v="10"/>
    <x v="3"/>
    <n v="103395600"/>
  </r>
  <r>
    <s v="KL4249WANTS"/>
    <x v="261"/>
    <x v="1"/>
    <x v="31"/>
    <x v="31"/>
    <x v="5"/>
    <x v="1"/>
    <x v="1"/>
    <x v="13"/>
    <s v="20-24Node"/>
    <x v="10"/>
    <x v="3"/>
    <n v="103395600"/>
  </r>
  <r>
    <s v="KL4249WAPTS"/>
    <x v="261"/>
    <x v="1"/>
    <x v="31"/>
    <x v="31"/>
    <x v="5"/>
    <x v="1"/>
    <x v="1"/>
    <x v="10"/>
    <s v="25-49Node"/>
    <x v="10"/>
    <x v="3"/>
    <n v="103395600"/>
  </r>
  <r>
    <s v="KL4249WAATS"/>
    <x v="261"/>
    <x v="1"/>
    <x v="31"/>
    <x v="31"/>
    <x v="5"/>
    <x v="1"/>
    <x v="1"/>
    <x v="14"/>
    <s v="1-1Node"/>
    <x v="10"/>
    <x v="3"/>
    <n v="108824100"/>
  </r>
  <r>
    <s v="KL4249WABTS"/>
    <x v="261"/>
    <x v="1"/>
    <x v="31"/>
    <x v="31"/>
    <x v="5"/>
    <x v="1"/>
    <x v="1"/>
    <x v="15"/>
    <s v="2-2Node"/>
    <x v="10"/>
    <x v="3"/>
    <n v="108824100"/>
  </r>
  <r>
    <s v="KL4249WACTS"/>
    <x v="261"/>
    <x v="1"/>
    <x v="31"/>
    <x v="31"/>
    <x v="5"/>
    <x v="1"/>
    <x v="1"/>
    <x v="16"/>
    <s v="3-3Node"/>
    <x v="10"/>
    <x v="3"/>
    <n v="108824100"/>
  </r>
  <r>
    <s v="KL4249WADTS"/>
    <x v="261"/>
    <x v="1"/>
    <x v="31"/>
    <x v="31"/>
    <x v="5"/>
    <x v="1"/>
    <x v="1"/>
    <x v="17"/>
    <s v="4-4Node"/>
    <x v="10"/>
    <x v="3"/>
    <n v="108824100"/>
  </r>
  <r>
    <s v="KL4249WAETS"/>
    <x v="261"/>
    <x v="1"/>
    <x v="31"/>
    <x v="31"/>
    <x v="5"/>
    <x v="1"/>
    <x v="1"/>
    <x v="11"/>
    <s v="5-9Node"/>
    <x v="10"/>
    <x v="3"/>
    <n v="108824100"/>
  </r>
  <r>
    <s v="KL4250WATFR"/>
    <x v="262"/>
    <x v="1"/>
    <x v="32"/>
    <x v="32"/>
    <x v="5"/>
    <x v="1"/>
    <x v="1"/>
    <x v="6"/>
    <s v="250-499Node"/>
    <x v="7"/>
    <x v="1"/>
    <n v="48348300"/>
  </r>
  <r>
    <s v="KL4250WAUFR"/>
    <x v="262"/>
    <x v="1"/>
    <x v="32"/>
    <x v="32"/>
    <x v="5"/>
    <x v="1"/>
    <x v="1"/>
    <x v="5"/>
    <s v="500-999Node"/>
    <x v="7"/>
    <x v="1"/>
    <n v="48348300"/>
  </r>
  <r>
    <s v="KL4250WAVFR"/>
    <x v="262"/>
    <x v="1"/>
    <x v="32"/>
    <x v="32"/>
    <x v="5"/>
    <x v="1"/>
    <x v="1"/>
    <x v="4"/>
    <s v="1000-1499Node"/>
    <x v="7"/>
    <x v="1"/>
    <n v="48348300"/>
  </r>
  <r>
    <s v="KL4250WAWFR"/>
    <x v="262"/>
    <x v="1"/>
    <x v="32"/>
    <x v="32"/>
    <x v="5"/>
    <x v="1"/>
    <x v="1"/>
    <x v="3"/>
    <s v="1500-2499Node"/>
    <x v="7"/>
    <x v="1"/>
    <n v="48348300"/>
  </r>
  <r>
    <s v="KL4250WAXFR"/>
    <x v="262"/>
    <x v="1"/>
    <x v="32"/>
    <x v="32"/>
    <x v="5"/>
    <x v="1"/>
    <x v="1"/>
    <x v="2"/>
    <s v="2500-4999Node"/>
    <x v="7"/>
    <x v="1"/>
    <n v="48348300"/>
  </r>
  <r>
    <s v="KL4250WAYFR"/>
    <x v="262"/>
    <x v="1"/>
    <x v="32"/>
    <x v="32"/>
    <x v="5"/>
    <x v="1"/>
    <x v="1"/>
    <x v="1"/>
    <s v="5000+Node"/>
    <x v="7"/>
    <x v="1"/>
    <n v="48348300"/>
  </r>
  <r>
    <s v="KL4250WARFR"/>
    <x v="262"/>
    <x v="1"/>
    <x v="32"/>
    <x v="32"/>
    <x v="5"/>
    <x v="1"/>
    <x v="1"/>
    <x v="7"/>
    <s v="100-149Node"/>
    <x v="7"/>
    <x v="1"/>
    <n v="51374400"/>
  </r>
  <r>
    <s v="KL4250WASFR"/>
    <x v="262"/>
    <x v="1"/>
    <x v="32"/>
    <x v="32"/>
    <x v="5"/>
    <x v="1"/>
    <x v="1"/>
    <x v="8"/>
    <s v="150-249Node"/>
    <x v="7"/>
    <x v="1"/>
    <n v="51374400"/>
  </r>
  <r>
    <s v="KL4250WAQFR"/>
    <x v="262"/>
    <x v="1"/>
    <x v="32"/>
    <x v="32"/>
    <x v="5"/>
    <x v="1"/>
    <x v="1"/>
    <x v="9"/>
    <s v="50-99Node"/>
    <x v="7"/>
    <x v="1"/>
    <n v="54400500"/>
  </r>
  <r>
    <s v="KL4250WAKFR"/>
    <x v="262"/>
    <x v="1"/>
    <x v="32"/>
    <x v="32"/>
    <x v="5"/>
    <x v="1"/>
    <x v="1"/>
    <x v="0"/>
    <s v="10-14Node"/>
    <x v="7"/>
    <x v="1"/>
    <n v="57426600"/>
  </r>
  <r>
    <s v="KL4250WAMFR"/>
    <x v="262"/>
    <x v="1"/>
    <x v="32"/>
    <x v="32"/>
    <x v="5"/>
    <x v="1"/>
    <x v="1"/>
    <x v="12"/>
    <s v="15-19Node"/>
    <x v="7"/>
    <x v="1"/>
    <n v="57426600"/>
  </r>
  <r>
    <s v="KL4250WANFR"/>
    <x v="262"/>
    <x v="1"/>
    <x v="32"/>
    <x v="32"/>
    <x v="5"/>
    <x v="1"/>
    <x v="1"/>
    <x v="13"/>
    <s v="20-24Node"/>
    <x v="7"/>
    <x v="1"/>
    <n v="57426600"/>
  </r>
  <r>
    <s v="KL4250WAPFR"/>
    <x v="262"/>
    <x v="1"/>
    <x v="32"/>
    <x v="32"/>
    <x v="5"/>
    <x v="1"/>
    <x v="1"/>
    <x v="10"/>
    <s v="25-49Node"/>
    <x v="7"/>
    <x v="1"/>
    <n v="57426600"/>
  </r>
  <r>
    <s v="KL4250WAAFR"/>
    <x v="262"/>
    <x v="1"/>
    <x v="32"/>
    <x v="32"/>
    <x v="5"/>
    <x v="1"/>
    <x v="1"/>
    <x v="14"/>
    <s v="1-1Node"/>
    <x v="7"/>
    <x v="1"/>
    <n v="60452700"/>
  </r>
  <r>
    <s v="KL4250WABFR"/>
    <x v="262"/>
    <x v="1"/>
    <x v="32"/>
    <x v="32"/>
    <x v="5"/>
    <x v="1"/>
    <x v="1"/>
    <x v="15"/>
    <s v="2-2Node"/>
    <x v="7"/>
    <x v="1"/>
    <n v="60452700"/>
  </r>
  <r>
    <s v="KL4250WACFR"/>
    <x v="262"/>
    <x v="1"/>
    <x v="32"/>
    <x v="32"/>
    <x v="5"/>
    <x v="1"/>
    <x v="1"/>
    <x v="16"/>
    <s v="3-3Node"/>
    <x v="7"/>
    <x v="1"/>
    <n v="60452700"/>
  </r>
  <r>
    <s v="KL4250WADFR"/>
    <x v="262"/>
    <x v="1"/>
    <x v="32"/>
    <x v="32"/>
    <x v="5"/>
    <x v="1"/>
    <x v="1"/>
    <x v="17"/>
    <s v="4-4Node"/>
    <x v="7"/>
    <x v="1"/>
    <n v="60452700"/>
  </r>
  <r>
    <s v="KL4250WAEFR"/>
    <x v="262"/>
    <x v="1"/>
    <x v="32"/>
    <x v="32"/>
    <x v="5"/>
    <x v="1"/>
    <x v="1"/>
    <x v="11"/>
    <s v="5-9Node"/>
    <x v="7"/>
    <x v="1"/>
    <n v="60452700"/>
  </r>
  <r>
    <s v="KL4250WATFS"/>
    <x v="263"/>
    <x v="1"/>
    <x v="32"/>
    <x v="32"/>
    <x v="5"/>
    <x v="1"/>
    <x v="1"/>
    <x v="6"/>
    <s v="250-499Node"/>
    <x v="10"/>
    <x v="1"/>
    <n v="69069000"/>
  </r>
  <r>
    <s v="KL4250WAUFS"/>
    <x v="263"/>
    <x v="1"/>
    <x v="32"/>
    <x v="32"/>
    <x v="5"/>
    <x v="1"/>
    <x v="1"/>
    <x v="5"/>
    <s v="500-999Node"/>
    <x v="10"/>
    <x v="1"/>
    <n v="69069000"/>
  </r>
  <r>
    <s v="KL4250WAVFS"/>
    <x v="263"/>
    <x v="1"/>
    <x v="32"/>
    <x v="32"/>
    <x v="5"/>
    <x v="1"/>
    <x v="1"/>
    <x v="4"/>
    <s v="1000-1499Node"/>
    <x v="10"/>
    <x v="1"/>
    <n v="69069000"/>
  </r>
  <r>
    <s v="KL4250WAWFS"/>
    <x v="263"/>
    <x v="1"/>
    <x v="32"/>
    <x v="32"/>
    <x v="5"/>
    <x v="1"/>
    <x v="1"/>
    <x v="3"/>
    <s v="1500-2499Node"/>
    <x v="10"/>
    <x v="1"/>
    <n v="69069000"/>
  </r>
  <r>
    <s v="KL4250WAXFS"/>
    <x v="263"/>
    <x v="1"/>
    <x v="32"/>
    <x v="32"/>
    <x v="5"/>
    <x v="1"/>
    <x v="1"/>
    <x v="2"/>
    <s v="2500-4999Node"/>
    <x v="10"/>
    <x v="1"/>
    <n v="69069000"/>
  </r>
  <r>
    <s v="KL4250WAYFS"/>
    <x v="263"/>
    <x v="1"/>
    <x v="32"/>
    <x v="32"/>
    <x v="5"/>
    <x v="1"/>
    <x v="1"/>
    <x v="1"/>
    <s v="5000+Node"/>
    <x v="10"/>
    <x v="1"/>
    <n v="69069000"/>
  </r>
  <r>
    <s v="KL4250WARFS"/>
    <x v="263"/>
    <x v="1"/>
    <x v="32"/>
    <x v="32"/>
    <x v="5"/>
    <x v="1"/>
    <x v="1"/>
    <x v="7"/>
    <s v="100-149Node"/>
    <x v="10"/>
    <x v="1"/>
    <n v="73388700"/>
  </r>
  <r>
    <s v="KL4250WASFS"/>
    <x v="263"/>
    <x v="1"/>
    <x v="32"/>
    <x v="32"/>
    <x v="5"/>
    <x v="1"/>
    <x v="1"/>
    <x v="8"/>
    <s v="150-249Node"/>
    <x v="10"/>
    <x v="1"/>
    <n v="73388700"/>
  </r>
  <r>
    <s v="KL4250WATDR"/>
    <x v="264"/>
    <x v="1"/>
    <x v="32"/>
    <x v="32"/>
    <x v="5"/>
    <x v="1"/>
    <x v="1"/>
    <x v="6"/>
    <s v="250-499Node"/>
    <x v="7"/>
    <x v="2"/>
    <n v="77385000"/>
  </r>
  <r>
    <s v="KL4250WAUDR"/>
    <x v="264"/>
    <x v="1"/>
    <x v="32"/>
    <x v="32"/>
    <x v="5"/>
    <x v="1"/>
    <x v="1"/>
    <x v="5"/>
    <s v="500-999Node"/>
    <x v="7"/>
    <x v="2"/>
    <n v="77385000"/>
  </r>
  <r>
    <s v="KL4250WAVDR"/>
    <x v="264"/>
    <x v="1"/>
    <x v="32"/>
    <x v="32"/>
    <x v="5"/>
    <x v="1"/>
    <x v="1"/>
    <x v="4"/>
    <s v="1000-1499Node"/>
    <x v="7"/>
    <x v="2"/>
    <n v="77385000"/>
  </r>
  <r>
    <s v="KL4250WAWDR"/>
    <x v="264"/>
    <x v="1"/>
    <x v="32"/>
    <x v="32"/>
    <x v="5"/>
    <x v="1"/>
    <x v="1"/>
    <x v="3"/>
    <s v="1500-2499Node"/>
    <x v="7"/>
    <x v="2"/>
    <n v="77385000"/>
  </r>
  <r>
    <s v="KL4250WAXDR"/>
    <x v="264"/>
    <x v="1"/>
    <x v="32"/>
    <x v="32"/>
    <x v="5"/>
    <x v="1"/>
    <x v="1"/>
    <x v="2"/>
    <s v="2500-4999Node"/>
    <x v="7"/>
    <x v="2"/>
    <n v="77385000"/>
  </r>
  <r>
    <s v="KL4250WAYDR"/>
    <x v="264"/>
    <x v="1"/>
    <x v="32"/>
    <x v="32"/>
    <x v="5"/>
    <x v="1"/>
    <x v="1"/>
    <x v="1"/>
    <s v="5000+Node"/>
    <x v="7"/>
    <x v="2"/>
    <n v="77385000"/>
  </r>
  <r>
    <s v="KL4250WAQFS"/>
    <x v="263"/>
    <x v="1"/>
    <x v="32"/>
    <x v="32"/>
    <x v="5"/>
    <x v="1"/>
    <x v="1"/>
    <x v="9"/>
    <s v="50-99Node"/>
    <x v="10"/>
    <x v="1"/>
    <n v="77708400"/>
  </r>
  <r>
    <s v="KL4250WAKFS"/>
    <x v="263"/>
    <x v="1"/>
    <x v="32"/>
    <x v="32"/>
    <x v="5"/>
    <x v="1"/>
    <x v="1"/>
    <x v="0"/>
    <s v="10-14Node"/>
    <x v="10"/>
    <x v="1"/>
    <n v="82028100"/>
  </r>
  <r>
    <s v="KL4250WAMFS"/>
    <x v="263"/>
    <x v="1"/>
    <x v="32"/>
    <x v="32"/>
    <x v="5"/>
    <x v="1"/>
    <x v="1"/>
    <x v="12"/>
    <s v="15-19Node"/>
    <x v="10"/>
    <x v="1"/>
    <n v="82028100"/>
  </r>
  <r>
    <s v="KL4250WANFS"/>
    <x v="263"/>
    <x v="1"/>
    <x v="32"/>
    <x v="32"/>
    <x v="5"/>
    <x v="1"/>
    <x v="1"/>
    <x v="13"/>
    <s v="20-24Node"/>
    <x v="10"/>
    <x v="1"/>
    <n v="82028100"/>
  </r>
  <r>
    <s v="KL4250WAPFS"/>
    <x v="263"/>
    <x v="1"/>
    <x v="32"/>
    <x v="32"/>
    <x v="5"/>
    <x v="1"/>
    <x v="1"/>
    <x v="10"/>
    <s v="25-49Node"/>
    <x v="10"/>
    <x v="1"/>
    <n v="82028100"/>
  </r>
  <r>
    <s v="KL4250WARDR"/>
    <x v="264"/>
    <x v="1"/>
    <x v="32"/>
    <x v="32"/>
    <x v="5"/>
    <x v="1"/>
    <x v="1"/>
    <x v="7"/>
    <s v="100-149Node"/>
    <x v="7"/>
    <x v="2"/>
    <n v="82212900"/>
  </r>
  <r>
    <s v="KL4250WASDR"/>
    <x v="264"/>
    <x v="1"/>
    <x v="32"/>
    <x v="32"/>
    <x v="5"/>
    <x v="1"/>
    <x v="1"/>
    <x v="8"/>
    <s v="150-249Node"/>
    <x v="7"/>
    <x v="2"/>
    <n v="82212900"/>
  </r>
  <r>
    <s v="KL4250WAAFS"/>
    <x v="263"/>
    <x v="1"/>
    <x v="32"/>
    <x v="32"/>
    <x v="5"/>
    <x v="1"/>
    <x v="1"/>
    <x v="14"/>
    <s v="1-1Node"/>
    <x v="10"/>
    <x v="1"/>
    <n v="86347800"/>
  </r>
  <r>
    <s v="KL4250WABFS"/>
    <x v="263"/>
    <x v="1"/>
    <x v="32"/>
    <x v="32"/>
    <x v="5"/>
    <x v="1"/>
    <x v="1"/>
    <x v="15"/>
    <s v="2-2Node"/>
    <x v="10"/>
    <x v="1"/>
    <n v="86347800"/>
  </r>
  <r>
    <s v="KL4250WACFS"/>
    <x v="263"/>
    <x v="1"/>
    <x v="32"/>
    <x v="32"/>
    <x v="5"/>
    <x v="1"/>
    <x v="1"/>
    <x v="16"/>
    <s v="3-3Node"/>
    <x v="10"/>
    <x v="1"/>
    <n v="86347800"/>
  </r>
  <r>
    <s v="KL4250WADFS"/>
    <x v="263"/>
    <x v="1"/>
    <x v="32"/>
    <x v="32"/>
    <x v="5"/>
    <x v="1"/>
    <x v="1"/>
    <x v="17"/>
    <s v="4-4Node"/>
    <x v="10"/>
    <x v="1"/>
    <n v="86347800"/>
  </r>
  <r>
    <s v="KL4250WAEFS"/>
    <x v="263"/>
    <x v="1"/>
    <x v="32"/>
    <x v="32"/>
    <x v="5"/>
    <x v="1"/>
    <x v="1"/>
    <x v="11"/>
    <s v="5-9Node"/>
    <x v="10"/>
    <x v="1"/>
    <n v="86347800"/>
  </r>
  <r>
    <s v="KL4250WAQDR"/>
    <x v="264"/>
    <x v="1"/>
    <x v="32"/>
    <x v="32"/>
    <x v="5"/>
    <x v="1"/>
    <x v="1"/>
    <x v="9"/>
    <s v="50-99Node"/>
    <x v="7"/>
    <x v="2"/>
    <n v="87040800"/>
  </r>
  <r>
    <s v="KL4250WAKDR"/>
    <x v="264"/>
    <x v="1"/>
    <x v="32"/>
    <x v="32"/>
    <x v="5"/>
    <x v="1"/>
    <x v="1"/>
    <x v="0"/>
    <s v="10-14Node"/>
    <x v="7"/>
    <x v="2"/>
    <n v="91868700"/>
  </r>
  <r>
    <s v="KL4250WAMDR"/>
    <x v="264"/>
    <x v="1"/>
    <x v="32"/>
    <x v="32"/>
    <x v="5"/>
    <x v="1"/>
    <x v="1"/>
    <x v="12"/>
    <s v="15-19Node"/>
    <x v="7"/>
    <x v="2"/>
    <n v="91868700"/>
  </r>
  <r>
    <s v="KL4250WANDR"/>
    <x v="264"/>
    <x v="1"/>
    <x v="32"/>
    <x v="32"/>
    <x v="5"/>
    <x v="1"/>
    <x v="1"/>
    <x v="13"/>
    <s v="20-24Node"/>
    <x v="7"/>
    <x v="2"/>
    <n v="91868700"/>
  </r>
  <r>
    <s v="KL4250WAPDR"/>
    <x v="264"/>
    <x v="1"/>
    <x v="32"/>
    <x v="32"/>
    <x v="5"/>
    <x v="1"/>
    <x v="1"/>
    <x v="10"/>
    <s v="25-49Node"/>
    <x v="7"/>
    <x v="2"/>
    <n v="91868700"/>
  </r>
  <r>
    <s v="KL4250WAADR"/>
    <x v="264"/>
    <x v="1"/>
    <x v="32"/>
    <x v="32"/>
    <x v="5"/>
    <x v="1"/>
    <x v="1"/>
    <x v="14"/>
    <s v="1-1Node"/>
    <x v="7"/>
    <x v="2"/>
    <n v="96719700"/>
  </r>
  <r>
    <s v="KL4250WABDR"/>
    <x v="264"/>
    <x v="1"/>
    <x v="32"/>
    <x v="32"/>
    <x v="5"/>
    <x v="1"/>
    <x v="1"/>
    <x v="15"/>
    <s v="2-2Node"/>
    <x v="7"/>
    <x v="2"/>
    <n v="96719700"/>
  </r>
  <r>
    <s v="KL4250WACDR"/>
    <x v="264"/>
    <x v="1"/>
    <x v="32"/>
    <x v="32"/>
    <x v="5"/>
    <x v="1"/>
    <x v="1"/>
    <x v="16"/>
    <s v="3-3Node"/>
    <x v="7"/>
    <x v="2"/>
    <n v="96719700"/>
  </r>
  <r>
    <s v="KL4250WADDR"/>
    <x v="264"/>
    <x v="1"/>
    <x v="32"/>
    <x v="32"/>
    <x v="5"/>
    <x v="1"/>
    <x v="1"/>
    <x v="17"/>
    <s v="4-4Node"/>
    <x v="7"/>
    <x v="2"/>
    <n v="96719700"/>
  </r>
  <r>
    <s v="KL4250WAEDR"/>
    <x v="264"/>
    <x v="1"/>
    <x v="32"/>
    <x v="32"/>
    <x v="5"/>
    <x v="1"/>
    <x v="1"/>
    <x v="11"/>
    <s v="5-9Node"/>
    <x v="7"/>
    <x v="2"/>
    <n v="96719700"/>
  </r>
  <r>
    <s v="KL4250WATTR"/>
    <x v="265"/>
    <x v="1"/>
    <x v="32"/>
    <x v="32"/>
    <x v="5"/>
    <x v="1"/>
    <x v="1"/>
    <x v="6"/>
    <s v="250-499Node"/>
    <x v="7"/>
    <x v="3"/>
    <n v="101547600"/>
  </r>
  <r>
    <s v="KL4250WAUTR"/>
    <x v="265"/>
    <x v="1"/>
    <x v="32"/>
    <x v="32"/>
    <x v="5"/>
    <x v="1"/>
    <x v="1"/>
    <x v="5"/>
    <s v="500-999Node"/>
    <x v="7"/>
    <x v="3"/>
    <n v="101547600"/>
  </r>
  <r>
    <s v="KL4250WAVTR"/>
    <x v="265"/>
    <x v="1"/>
    <x v="32"/>
    <x v="32"/>
    <x v="5"/>
    <x v="1"/>
    <x v="1"/>
    <x v="4"/>
    <s v="1000-1499Node"/>
    <x v="7"/>
    <x v="3"/>
    <n v="101547600"/>
  </r>
  <r>
    <s v="KL4250WAWTR"/>
    <x v="265"/>
    <x v="1"/>
    <x v="32"/>
    <x v="32"/>
    <x v="5"/>
    <x v="1"/>
    <x v="1"/>
    <x v="3"/>
    <s v="1500-2499Node"/>
    <x v="7"/>
    <x v="3"/>
    <n v="101547600"/>
  </r>
  <r>
    <s v="KL4250WAXTR"/>
    <x v="265"/>
    <x v="1"/>
    <x v="32"/>
    <x v="32"/>
    <x v="5"/>
    <x v="1"/>
    <x v="1"/>
    <x v="2"/>
    <s v="2500-4999Node"/>
    <x v="7"/>
    <x v="3"/>
    <n v="101547600"/>
  </r>
  <r>
    <s v="KL4250WAYTR"/>
    <x v="265"/>
    <x v="1"/>
    <x v="32"/>
    <x v="32"/>
    <x v="5"/>
    <x v="1"/>
    <x v="1"/>
    <x v="1"/>
    <s v="5000+Node"/>
    <x v="7"/>
    <x v="3"/>
    <n v="101547600"/>
  </r>
  <r>
    <s v="KL4250WARTR"/>
    <x v="265"/>
    <x v="1"/>
    <x v="32"/>
    <x v="32"/>
    <x v="5"/>
    <x v="1"/>
    <x v="1"/>
    <x v="7"/>
    <s v="100-149Node"/>
    <x v="7"/>
    <x v="3"/>
    <n v="107900100"/>
  </r>
  <r>
    <s v="KL4250WASTR"/>
    <x v="265"/>
    <x v="1"/>
    <x v="32"/>
    <x v="32"/>
    <x v="5"/>
    <x v="1"/>
    <x v="1"/>
    <x v="8"/>
    <s v="150-249Node"/>
    <x v="7"/>
    <x v="3"/>
    <n v="107900100"/>
  </r>
  <r>
    <s v="KL4250WATDS"/>
    <x v="266"/>
    <x v="1"/>
    <x v="32"/>
    <x v="32"/>
    <x v="5"/>
    <x v="1"/>
    <x v="1"/>
    <x v="6"/>
    <s v="250-499Node"/>
    <x v="10"/>
    <x v="2"/>
    <n v="110510400"/>
  </r>
  <r>
    <s v="KL4250WAUDS"/>
    <x v="266"/>
    <x v="1"/>
    <x v="32"/>
    <x v="32"/>
    <x v="5"/>
    <x v="1"/>
    <x v="1"/>
    <x v="5"/>
    <s v="500-999Node"/>
    <x v="10"/>
    <x v="2"/>
    <n v="110510400"/>
  </r>
  <r>
    <s v="KL4250WAVDS"/>
    <x v="266"/>
    <x v="1"/>
    <x v="32"/>
    <x v="32"/>
    <x v="5"/>
    <x v="1"/>
    <x v="1"/>
    <x v="4"/>
    <s v="1000-1499Node"/>
    <x v="10"/>
    <x v="2"/>
    <n v="110510400"/>
  </r>
  <r>
    <s v="KL4250WAWDS"/>
    <x v="266"/>
    <x v="1"/>
    <x v="32"/>
    <x v="32"/>
    <x v="5"/>
    <x v="1"/>
    <x v="1"/>
    <x v="3"/>
    <s v="1500-2499Node"/>
    <x v="10"/>
    <x v="2"/>
    <n v="110510400"/>
  </r>
  <r>
    <s v="KL4250WAXDS"/>
    <x v="266"/>
    <x v="1"/>
    <x v="32"/>
    <x v="32"/>
    <x v="5"/>
    <x v="1"/>
    <x v="1"/>
    <x v="2"/>
    <s v="2500-4999Node"/>
    <x v="10"/>
    <x v="2"/>
    <n v="110510400"/>
  </r>
  <r>
    <s v="KL4250WAYDS"/>
    <x v="266"/>
    <x v="1"/>
    <x v="32"/>
    <x v="32"/>
    <x v="5"/>
    <x v="1"/>
    <x v="1"/>
    <x v="1"/>
    <s v="5000+Node"/>
    <x v="10"/>
    <x v="2"/>
    <n v="110510400"/>
  </r>
  <r>
    <s v="KL4250WAQTR"/>
    <x v="265"/>
    <x v="1"/>
    <x v="32"/>
    <x v="32"/>
    <x v="5"/>
    <x v="1"/>
    <x v="1"/>
    <x v="9"/>
    <s v="50-99Node"/>
    <x v="7"/>
    <x v="3"/>
    <n v="114229500"/>
  </r>
  <r>
    <s v="KL4250WARDS"/>
    <x v="266"/>
    <x v="1"/>
    <x v="32"/>
    <x v="32"/>
    <x v="5"/>
    <x v="1"/>
    <x v="1"/>
    <x v="7"/>
    <s v="100-149Node"/>
    <x v="10"/>
    <x v="2"/>
    <n v="117417300"/>
  </r>
  <r>
    <s v="KL4250WASDS"/>
    <x v="266"/>
    <x v="1"/>
    <x v="32"/>
    <x v="32"/>
    <x v="5"/>
    <x v="1"/>
    <x v="1"/>
    <x v="8"/>
    <s v="150-249Node"/>
    <x v="10"/>
    <x v="2"/>
    <n v="117417300"/>
  </r>
  <r>
    <s v="KL4250WAKTR"/>
    <x v="265"/>
    <x v="1"/>
    <x v="32"/>
    <x v="32"/>
    <x v="5"/>
    <x v="1"/>
    <x v="1"/>
    <x v="0"/>
    <s v="10-14Node"/>
    <x v="7"/>
    <x v="3"/>
    <n v="120582000"/>
  </r>
  <r>
    <s v="KL4250WAMTR"/>
    <x v="265"/>
    <x v="1"/>
    <x v="32"/>
    <x v="32"/>
    <x v="5"/>
    <x v="1"/>
    <x v="1"/>
    <x v="12"/>
    <s v="15-19Node"/>
    <x v="7"/>
    <x v="3"/>
    <n v="120582000"/>
  </r>
  <r>
    <s v="KL4250WANTR"/>
    <x v="265"/>
    <x v="1"/>
    <x v="32"/>
    <x v="32"/>
    <x v="5"/>
    <x v="1"/>
    <x v="1"/>
    <x v="13"/>
    <s v="20-24Node"/>
    <x v="7"/>
    <x v="3"/>
    <n v="120582000"/>
  </r>
  <r>
    <s v="KL4250WAPTR"/>
    <x v="265"/>
    <x v="1"/>
    <x v="32"/>
    <x v="32"/>
    <x v="5"/>
    <x v="1"/>
    <x v="1"/>
    <x v="10"/>
    <s v="25-49Node"/>
    <x v="7"/>
    <x v="3"/>
    <n v="120582000"/>
  </r>
  <r>
    <s v="KL4250WAQDS"/>
    <x v="266"/>
    <x v="1"/>
    <x v="32"/>
    <x v="32"/>
    <x v="5"/>
    <x v="1"/>
    <x v="1"/>
    <x v="9"/>
    <s v="50-99Node"/>
    <x v="10"/>
    <x v="2"/>
    <n v="124324200"/>
  </r>
  <r>
    <s v="KL4250WAATR"/>
    <x v="265"/>
    <x v="1"/>
    <x v="32"/>
    <x v="32"/>
    <x v="5"/>
    <x v="1"/>
    <x v="1"/>
    <x v="14"/>
    <s v="1-1Node"/>
    <x v="7"/>
    <x v="3"/>
    <n v="126934500"/>
  </r>
  <r>
    <s v="KL4250WABTR"/>
    <x v="265"/>
    <x v="1"/>
    <x v="32"/>
    <x v="32"/>
    <x v="5"/>
    <x v="1"/>
    <x v="1"/>
    <x v="15"/>
    <s v="2-2Node"/>
    <x v="7"/>
    <x v="3"/>
    <n v="126934500"/>
  </r>
  <r>
    <s v="KL4250WACTR"/>
    <x v="265"/>
    <x v="1"/>
    <x v="32"/>
    <x v="32"/>
    <x v="5"/>
    <x v="1"/>
    <x v="1"/>
    <x v="16"/>
    <s v="3-3Node"/>
    <x v="7"/>
    <x v="3"/>
    <n v="126934500"/>
  </r>
  <r>
    <s v="KL4250WADTR"/>
    <x v="265"/>
    <x v="1"/>
    <x v="32"/>
    <x v="32"/>
    <x v="5"/>
    <x v="1"/>
    <x v="1"/>
    <x v="17"/>
    <s v="4-4Node"/>
    <x v="7"/>
    <x v="3"/>
    <n v="126934500"/>
  </r>
  <r>
    <s v="KL4250WAETR"/>
    <x v="265"/>
    <x v="1"/>
    <x v="32"/>
    <x v="32"/>
    <x v="5"/>
    <x v="1"/>
    <x v="1"/>
    <x v="11"/>
    <s v="5-9Node"/>
    <x v="7"/>
    <x v="3"/>
    <n v="126934500"/>
  </r>
  <r>
    <s v="KL4250WAKDS"/>
    <x v="266"/>
    <x v="1"/>
    <x v="32"/>
    <x v="32"/>
    <x v="5"/>
    <x v="1"/>
    <x v="1"/>
    <x v="0"/>
    <s v="10-14Node"/>
    <x v="10"/>
    <x v="2"/>
    <n v="131254200"/>
  </r>
  <r>
    <s v="KL4250WAMDS"/>
    <x v="266"/>
    <x v="1"/>
    <x v="32"/>
    <x v="32"/>
    <x v="5"/>
    <x v="1"/>
    <x v="1"/>
    <x v="12"/>
    <s v="15-19Node"/>
    <x v="10"/>
    <x v="2"/>
    <n v="131254200"/>
  </r>
  <r>
    <s v="KL4250WANDS"/>
    <x v="266"/>
    <x v="1"/>
    <x v="32"/>
    <x v="32"/>
    <x v="5"/>
    <x v="1"/>
    <x v="1"/>
    <x v="13"/>
    <s v="20-24Node"/>
    <x v="10"/>
    <x v="2"/>
    <n v="131254200"/>
  </r>
  <r>
    <s v="KL4250WAPDS"/>
    <x v="266"/>
    <x v="1"/>
    <x v="32"/>
    <x v="32"/>
    <x v="5"/>
    <x v="1"/>
    <x v="1"/>
    <x v="10"/>
    <s v="25-49Node"/>
    <x v="10"/>
    <x v="2"/>
    <n v="131254200"/>
  </r>
  <r>
    <s v="KL4250WAADS"/>
    <x v="266"/>
    <x v="1"/>
    <x v="32"/>
    <x v="32"/>
    <x v="5"/>
    <x v="1"/>
    <x v="1"/>
    <x v="14"/>
    <s v="1-1Node"/>
    <x v="10"/>
    <x v="2"/>
    <n v="138161100"/>
  </r>
  <r>
    <s v="KL4250WABDS"/>
    <x v="266"/>
    <x v="1"/>
    <x v="32"/>
    <x v="32"/>
    <x v="5"/>
    <x v="1"/>
    <x v="1"/>
    <x v="15"/>
    <s v="2-2Node"/>
    <x v="10"/>
    <x v="2"/>
    <n v="138161100"/>
  </r>
  <r>
    <s v="KL4250WACDS"/>
    <x v="266"/>
    <x v="1"/>
    <x v="32"/>
    <x v="32"/>
    <x v="5"/>
    <x v="1"/>
    <x v="1"/>
    <x v="16"/>
    <s v="3-3Node"/>
    <x v="10"/>
    <x v="2"/>
    <n v="138161100"/>
  </r>
  <r>
    <s v="KL4250WADDS"/>
    <x v="266"/>
    <x v="1"/>
    <x v="32"/>
    <x v="32"/>
    <x v="5"/>
    <x v="1"/>
    <x v="1"/>
    <x v="17"/>
    <s v="4-4Node"/>
    <x v="10"/>
    <x v="2"/>
    <n v="138161100"/>
  </r>
  <r>
    <s v="KL4250WAEDS"/>
    <x v="266"/>
    <x v="1"/>
    <x v="32"/>
    <x v="32"/>
    <x v="5"/>
    <x v="1"/>
    <x v="1"/>
    <x v="11"/>
    <s v="5-9Node"/>
    <x v="10"/>
    <x v="2"/>
    <n v="138161100"/>
  </r>
  <r>
    <s v="KL4250WATTS"/>
    <x v="267"/>
    <x v="1"/>
    <x v="32"/>
    <x v="32"/>
    <x v="5"/>
    <x v="1"/>
    <x v="1"/>
    <x v="6"/>
    <s v="250-499Node"/>
    <x v="10"/>
    <x v="3"/>
    <n v="145044900"/>
  </r>
  <r>
    <s v="KL4250WAUTS"/>
    <x v="267"/>
    <x v="1"/>
    <x v="32"/>
    <x v="32"/>
    <x v="5"/>
    <x v="1"/>
    <x v="1"/>
    <x v="5"/>
    <s v="500-999Node"/>
    <x v="10"/>
    <x v="3"/>
    <n v="145044900"/>
  </r>
  <r>
    <s v="KL4250WAVTS"/>
    <x v="267"/>
    <x v="1"/>
    <x v="32"/>
    <x v="32"/>
    <x v="5"/>
    <x v="1"/>
    <x v="1"/>
    <x v="4"/>
    <s v="1000-1499Node"/>
    <x v="10"/>
    <x v="3"/>
    <n v="145044900"/>
  </r>
  <r>
    <s v="KL4250WAWTS"/>
    <x v="267"/>
    <x v="1"/>
    <x v="32"/>
    <x v="32"/>
    <x v="5"/>
    <x v="1"/>
    <x v="1"/>
    <x v="3"/>
    <s v="1500-2499Node"/>
    <x v="10"/>
    <x v="3"/>
    <n v="145044900"/>
  </r>
  <r>
    <s v="KL4250WAXTS"/>
    <x v="267"/>
    <x v="1"/>
    <x v="32"/>
    <x v="32"/>
    <x v="5"/>
    <x v="1"/>
    <x v="1"/>
    <x v="2"/>
    <s v="2500-4999Node"/>
    <x v="10"/>
    <x v="3"/>
    <n v="145044900"/>
  </r>
  <r>
    <s v="KL4250WAYTS"/>
    <x v="267"/>
    <x v="1"/>
    <x v="32"/>
    <x v="32"/>
    <x v="5"/>
    <x v="1"/>
    <x v="1"/>
    <x v="1"/>
    <s v="5000+Node"/>
    <x v="10"/>
    <x v="3"/>
    <n v="145044900"/>
  </r>
  <r>
    <s v="KL4250WARTS"/>
    <x v="267"/>
    <x v="1"/>
    <x v="32"/>
    <x v="32"/>
    <x v="5"/>
    <x v="1"/>
    <x v="1"/>
    <x v="7"/>
    <s v="100-149Node"/>
    <x v="10"/>
    <x v="3"/>
    <n v="154123200"/>
  </r>
  <r>
    <s v="KL4250WASTS"/>
    <x v="267"/>
    <x v="1"/>
    <x v="32"/>
    <x v="32"/>
    <x v="5"/>
    <x v="1"/>
    <x v="1"/>
    <x v="8"/>
    <s v="150-249Node"/>
    <x v="10"/>
    <x v="3"/>
    <n v="154123200"/>
  </r>
  <r>
    <s v="KL4250WAQTS"/>
    <x v="267"/>
    <x v="1"/>
    <x v="32"/>
    <x v="32"/>
    <x v="5"/>
    <x v="1"/>
    <x v="1"/>
    <x v="9"/>
    <s v="50-99Node"/>
    <x v="10"/>
    <x v="3"/>
    <n v="163178400"/>
  </r>
  <r>
    <s v="KL4250WAKTS"/>
    <x v="267"/>
    <x v="1"/>
    <x v="32"/>
    <x v="32"/>
    <x v="5"/>
    <x v="1"/>
    <x v="1"/>
    <x v="0"/>
    <s v="10-14Node"/>
    <x v="10"/>
    <x v="3"/>
    <n v="172256700"/>
  </r>
  <r>
    <s v="KL4250WAMTS"/>
    <x v="267"/>
    <x v="1"/>
    <x v="32"/>
    <x v="32"/>
    <x v="5"/>
    <x v="1"/>
    <x v="1"/>
    <x v="12"/>
    <s v="15-19Node"/>
    <x v="10"/>
    <x v="3"/>
    <n v="172256700"/>
  </r>
  <r>
    <s v="KL4250WANTS"/>
    <x v="267"/>
    <x v="1"/>
    <x v="32"/>
    <x v="32"/>
    <x v="5"/>
    <x v="1"/>
    <x v="1"/>
    <x v="13"/>
    <s v="20-24Node"/>
    <x v="10"/>
    <x v="3"/>
    <n v="172256700"/>
  </r>
  <r>
    <s v="KL4250WAPTS"/>
    <x v="267"/>
    <x v="1"/>
    <x v="32"/>
    <x v="32"/>
    <x v="5"/>
    <x v="1"/>
    <x v="1"/>
    <x v="10"/>
    <s v="25-49Node"/>
    <x v="10"/>
    <x v="3"/>
    <n v="172256700"/>
  </r>
  <r>
    <s v="KL4250WAATS"/>
    <x v="267"/>
    <x v="1"/>
    <x v="32"/>
    <x v="32"/>
    <x v="5"/>
    <x v="1"/>
    <x v="1"/>
    <x v="14"/>
    <s v="1-1Node"/>
    <x v="10"/>
    <x v="3"/>
    <n v="181335000"/>
  </r>
  <r>
    <s v="KL4250WABTS"/>
    <x v="267"/>
    <x v="1"/>
    <x v="32"/>
    <x v="32"/>
    <x v="5"/>
    <x v="1"/>
    <x v="1"/>
    <x v="15"/>
    <s v="2-2Node"/>
    <x v="10"/>
    <x v="3"/>
    <n v="181335000"/>
  </r>
  <r>
    <s v="KL4250WACTS"/>
    <x v="267"/>
    <x v="1"/>
    <x v="32"/>
    <x v="32"/>
    <x v="5"/>
    <x v="1"/>
    <x v="1"/>
    <x v="16"/>
    <s v="3-3Node"/>
    <x v="10"/>
    <x v="3"/>
    <n v="181335000"/>
  </r>
  <r>
    <s v="KL4250WADTS"/>
    <x v="267"/>
    <x v="1"/>
    <x v="32"/>
    <x v="32"/>
    <x v="5"/>
    <x v="1"/>
    <x v="1"/>
    <x v="17"/>
    <s v="4-4Node"/>
    <x v="10"/>
    <x v="3"/>
    <n v="181335000"/>
  </r>
  <r>
    <s v="KL4250WAETS"/>
    <x v="267"/>
    <x v="1"/>
    <x v="32"/>
    <x v="32"/>
    <x v="5"/>
    <x v="1"/>
    <x v="1"/>
    <x v="11"/>
    <s v="5-9Node"/>
    <x v="10"/>
    <x v="3"/>
    <n v="181335000"/>
  </r>
  <r>
    <s v="KL4981WAVFR"/>
    <x v="268"/>
    <x v="1"/>
    <x v="33"/>
    <x v="33"/>
    <x v="5"/>
    <x v="1"/>
    <x v="1"/>
    <x v="4"/>
    <s v="1000-1499Node"/>
    <x v="7"/>
    <x v="1"/>
    <n v="1524600"/>
  </r>
  <r>
    <s v="KL4981WAWFR"/>
    <x v="268"/>
    <x v="1"/>
    <x v="33"/>
    <x v="33"/>
    <x v="5"/>
    <x v="1"/>
    <x v="1"/>
    <x v="3"/>
    <s v="1500-2499Node"/>
    <x v="7"/>
    <x v="1"/>
    <n v="1524600"/>
  </r>
  <r>
    <s v="KL4981WAXFR"/>
    <x v="268"/>
    <x v="1"/>
    <x v="33"/>
    <x v="33"/>
    <x v="5"/>
    <x v="1"/>
    <x v="1"/>
    <x v="2"/>
    <s v="2500-4999Node"/>
    <x v="7"/>
    <x v="1"/>
    <n v="1524600"/>
  </r>
  <r>
    <s v="KL4981WAYFR"/>
    <x v="268"/>
    <x v="1"/>
    <x v="33"/>
    <x v="33"/>
    <x v="5"/>
    <x v="1"/>
    <x v="1"/>
    <x v="1"/>
    <s v="5000+Node"/>
    <x v="7"/>
    <x v="1"/>
    <n v="1524600"/>
  </r>
  <r>
    <s v="KL4981WAUFR"/>
    <x v="268"/>
    <x v="1"/>
    <x v="33"/>
    <x v="33"/>
    <x v="5"/>
    <x v="1"/>
    <x v="1"/>
    <x v="5"/>
    <s v="500-999Node"/>
    <x v="7"/>
    <x v="1"/>
    <n v="1575420"/>
  </r>
  <r>
    <s v="KL4981WATFR"/>
    <x v="268"/>
    <x v="1"/>
    <x v="33"/>
    <x v="33"/>
    <x v="5"/>
    <x v="1"/>
    <x v="1"/>
    <x v="6"/>
    <s v="250-499Node"/>
    <x v="7"/>
    <x v="1"/>
    <n v="1727880"/>
  </r>
  <r>
    <s v="KL4981WAAFR"/>
    <x v="268"/>
    <x v="1"/>
    <x v="33"/>
    <x v="33"/>
    <x v="5"/>
    <x v="1"/>
    <x v="1"/>
    <x v="14"/>
    <s v="1-1Node"/>
    <x v="7"/>
    <x v="1"/>
    <n v="1829520"/>
  </r>
  <r>
    <s v="KL4981WABFR"/>
    <x v="268"/>
    <x v="1"/>
    <x v="33"/>
    <x v="33"/>
    <x v="5"/>
    <x v="1"/>
    <x v="1"/>
    <x v="15"/>
    <s v="2-2Node"/>
    <x v="7"/>
    <x v="1"/>
    <n v="1829520"/>
  </r>
  <r>
    <s v="KL4981WACFR"/>
    <x v="268"/>
    <x v="1"/>
    <x v="33"/>
    <x v="33"/>
    <x v="5"/>
    <x v="1"/>
    <x v="1"/>
    <x v="16"/>
    <s v="3-3Node"/>
    <x v="7"/>
    <x v="1"/>
    <n v="1829520"/>
  </r>
  <r>
    <s v="KL4981WADFR"/>
    <x v="268"/>
    <x v="1"/>
    <x v="33"/>
    <x v="33"/>
    <x v="5"/>
    <x v="1"/>
    <x v="1"/>
    <x v="17"/>
    <s v="4-4Node"/>
    <x v="7"/>
    <x v="1"/>
    <n v="1829520"/>
  </r>
  <r>
    <s v="KL4981WAEFR"/>
    <x v="268"/>
    <x v="1"/>
    <x v="33"/>
    <x v="33"/>
    <x v="5"/>
    <x v="1"/>
    <x v="1"/>
    <x v="11"/>
    <s v="5-9Node"/>
    <x v="7"/>
    <x v="1"/>
    <n v="1829520"/>
  </r>
  <r>
    <s v="KL4981WAKFR"/>
    <x v="268"/>
    <x v="1"/>
    <x v="33"/>
    <x v="33"/>
    <x v="5"/>
    <x v="1"/>
    <x v="1"/>
    <x v="0"/>
    <s v="10-14Node"/>
    <x v="7"/>
    <x v="1"/>
    <n v="1829520"/>
  </r>
  <r>
    <s v="KL4981WAMFR"/>
    <x v="268"/>
    <x v="1"/>
    <x v="33"/>
    <x v="33"/>
    <x v="5"/>
    <x v="1"/>
    <x v="1"/>
    <x v="12"/>
    <s v="15-19Node"/>
    <x v="7"/>
    <x v="1"/>
    <n v="1829520"/>
  </r>
  <r>
    <s v="KL4981WANFR"/>
    <x v="268"/>
    <x v="1"/>
    <x v="33"/>
    <x v="33"/>
    <x v="5"/>
    <x v="1"/>
    <x v="1"/>
    <x v="13"/>
    <s v="20-24Node"/>
    <x v="7"/>
    <x v="1"/>
    <n v="1829520"/>
  </r>
  <r>
    <s v="KL4981WAPFR"/>
    <x v="268"/>
    <x v="1"/>
    <x v="33"/>
    <x v="33"/>
    <x v="5"/>
    <x v="1"/>
    <x v="1"/>
    <x v="10"/>
    <s v="25-49Node"/>
    <x v="7"/>
    <x v="1"/>
    <n v="1829520"/>
  </r>
  <r>
    <s v="KL4981WAQFR"/>
    <x v="268"/>
    <x v="1"/>
    <x v="33"/>
    <x v="33"/>
    <x v="5"/>
    <x v="1"/>
    <x v="1"/>
    <x v="9"/>
    <s v="50-99Node"/>
    <x v="7"/>
    <x v="1"/>
    <n v="1829520"/>
  </r>
  <r>
    <s v="KL4981WARFR"/>
    <x v="268"/>
    <x v="1"/>
    <x v="33"/>
    <x v="33"/>
    <x v="5"/>
    <x v="1"/>
    <x v="1"/>
    <x v="7"/>
    <s v="100-149Node"/>
    <x v="7"/>
    <x v="1"/>
    <n v="1829520"/>
  </r>
  <r>
    <s v="KL4981WASFR"/>
    <x v="268"/>
    <x v="1"/>
    <x v="33"/>
    <x v="33"/>
    <x v="5"/>
    <x v="1"/>
    <x v="1"/>
    <x v="8"/>
    <s v="150-249Node"/>
    <x v="7"/>
    <x v="1"/>
    <n v="1829520"/>
  </r>
  <r>
    <s v="KL4981WAVDR"/>
    <x v="269"/>
    <x v="1"/>
    <x v="33"/>
    <x v="33"/>
    <x v="5"/>
    <x v="1"/>
    <x v="1"/>
    <x v="4"/>
    <s v="1000-1499Node"/>
    <x v="7"/>
    <x v="2"/>
    <n v="2261490"/>
  </r>
  <r>
    <s v="KL4981WAWDR"/>
    <x v="269"/>
    <x v="1"/>
    <x v="33"/>
    <x v="33"/>
    <x v="5"/>
    <x v="1"/>
    <x v="1"/>
    <x v="3"/>
    <s v="1500-2499Node"/>
    <x v="7"/>
    <x v="2"/>
    <n v="2261490"/>
  </r>
  <r>
    <s v="KL4981WAXDR"/>
    <x v="269"/>
    <x v="1"/>
    <x v="33"/>
    <x v="33"/>
    <x v="5"/>
    <x v="1"/>
    <x v="1"/>
    <x v="2"/>
    <s v="2500-4999Node"/>
    <x v="7"/>
    <x v="2"/>
    <n v="2261490"/>
  </r>
  <r>
    <s v="KL4981WAYDR"/>
    <x v="269"/>
    <x v="1"/>
    <x v="33"/>
    <x v="33"/>
    <x v="5"/>
    <x v="1"/>
    <x v="1"/>
    <x v="1"/>
    <s v="5000+Node"/>
    <x v="7"/>
    <x v="2"/>
    <n v="2261490"/>
  </r>
  <r>
    <s v="KL4981WAUDR"/>
    <x v="269"/>
    <x v="1"/>
    <x v="33"/>
    <x v="33"/>
    <x v="5"/>
    <x v="1"/>
    <x v="1"/>
    <x v="5"/>
    <s v="500-999Node"/>
    <x v="7"/>
    <x v="2"/>
    <n v="2356200"/>
  </r>
  <r>
    <s v="KL4981WAVFS"/>
    <x v="270"/>
    <x v="1"/>
    <x v="33"/>
    <x v="33"/>
    <x v="5"/>
    <x v="1"/>
    <x v="1"/>
    <x v="4"/>
    <s v="1000-1499Node"/>
    <x v="10"/>
    <x v="1"/>
    <n v="2541000"/>
  </r>
  <r>
    <s v="KL4981WAWFS"/>
    <x v="270"/>
    <x v="1"/>
    <x v="33"/>
    <x v="33"/>
    <x v="5"/>
    <x v="1"/>
    <x v="1"/>
    <x v="3"/>
    <s v="1500-2499Node"/>
    <x v="10"/>
    <x v="1"/>
    <n v="2541000"/>
  </r>
  <r>
    <s v="KL4981WAXFS"/>
    <x v="270"/>
    <x v="1"/>
    <x v="33"/>
    <x v="33"/>
    <x v="5"/>
    <x v="1"/>
    <x v="1"/>
    <x v="2"/>
    <s v="2500-4999Node"/>
    <x v="10"/>
    <x v="1"/>
    <n v="2541000"/>
  </r>
  <r>
    <s v="KL4981WAYFS"/>
    <x v="270"/>
    <x v="1"/>
    <x v="33"/>
    <x v="33"/>
    <x v="5"/>
    <x v="1"/>
    <x v="1"/>
    <x v="1"/>
    <s v="5000+Node"/>
    <x v="10"/>
    <x v="1"/>
    <n v="2541000"/>
  </r>
  <r>
    <s v="KL4981WATDR"/>
    <x v="269"/>
    <x v="1"/>
    <x v="33"/>
    <x v="33"/>
    <x v="5"/>
    <x v="1"/>
    <x v="1"/>
    <x v="6"/>
    <s v="250-499Node"/>
    <x v="7"/>
    <x v="2"/>
    <n v="2564100"/>
  </r>
  <r>
    <s v="KL4981WAUFS"/>
    <x v="270"/>
    <x v="1"/>
    <x v="33"/>
    <x v="33"/>
    <x v="5"/>
    <x v="1"/>
    <x v="1"/>
    <x v="5"/>
    <s v="500-999Node"/>
    <x v="10"/>
    <x v="1"/>
    <n v="2633400"/>
  </r>
  <r>
    <s v="KL4981WAADR"/>
    <x v="269"/>
    <x v="1"/>
    <x v="33"/>
    <x v="33"/>
    <x v="5"/>
    <x v="1"/>
    <x v="1"/>
    <x v="14"/>
    <s v="1-1Node"/>
    <x v="7"/>
    <x v="2"/>
    <n v="2725800"/>
  </r>
  <r>
    <s v="KL4981WABDR"/>
    <x v="269"/>
    <x v="1"/>
    <x v="33"/>
    <x v="33"/>
    <x v="5"/>
    <x v="1"/>
    <x v="1"/>
    <x v="15"/>
    <s v="2-2Node"/>
    <x v="7"/>
    <x v="2"/>
    <n v="2725800"/>
  </r>
  <r>
    <s v="KL4981WACDR"/>
    <x v="269"/>
    <x v="1"/>
    <x v="33"/>
    <x v="33"/>
    <x v="5"/>
    <x v="1"/>
    <x v="1"/>
    <x v="16"/>
    <s v="3-3Node"/>
    <x v="7"/>
    <x v="2"/>
    <n v="2725800"/>
  </r>
  <r>
    <s v="KL4981WADDR"/>
    <x v="269"/>
    <x v="1"/>
    <x v="33"/>
    <x v="33"/>
    <x v="5"/>
    <x v="1"/>
    <x v="1"/>
    <x v="17"/>
    <s v="4-4Node"/>
    <x v="7"/>
    <x v="2"/>
    <n v="2725800"/>
  </r>
  <r>
    <s v="KL4981WAEDR"/>
    <x v="269"/>
    <x v="1"/>
    <x v="33"/>
    <x v="33"/>
    <x v="5"/>
    <x v="1"/>
    <x v="1"/>
    <x v="11"/>
    <s v="5-9Node"/>
    <x v="7"/>
    <x v="2"/>
    <n v="2725800"/>
  </r>
  <r>
    <s v="KL4981WAKDR"/>
    <x v="269"/>
    <x v="1"/>
    <x v="33"/>
    <x v="33"/>
    <x v="5"/>
    <x v="1"/>
    <x v="1"/>
    <x v="0"/>
    <s v="10-14Node"/>
    <x v="7"/>
    <x v="2"/>
    <n v="2725800"/>
  </r>
  <r>
    <s v="KL4981WAMDR"/>
    <x v="269"/>
    <x v="1"/>
    <x v="33"/>
    <x v="33"/>
    <x v="5"/>
    <x v="1"/>
    <x v="1"/>
    <x v="12"/>
    <s v="15-19Node"/>
    <x v="7"/>
    <x v="2"/>
    <n v="2725800"/>
  </r>
  <r>
    <s v="KL4981WANDR"/>
    <x v="269"/>
    <x v="1"/>
    <x v="33"/>
    <x v="33"/>
    <x v="5"/>
    <x v="1"/>
    <x v="1"/>
    <x v="13"/>
    <s v="20-24Node"/>
    <x v="7"/>
    <x v="2"/>
    <n v="2725800"/>
  </r>
  <r>
    <s v="KL4981WAPDR"/>
    <x v="269"/>
    <x v="1"/>
    <x v="33"/>
    <x v="33"/>
    <x v="5"/>
    <x v="1"/>
    <x v="1"/>
    <x v="10"/>
    <s v="25-49Node"/>
    <x v="7"/>
    <x v="2"/>
    <n v="2725800"/>
  </r>
  <r>
    <s v="KL4981WAQDR"/>
    <x v="269"/>
    <x v="1"/>
    <x v="33"/>
    <x v="33"/>
    <x v="5"/>
    <x v="1"/>
    <x v="1"/>
    <x v="9"/>
    <s v="50-99Node"/>
    <x v="7"/>
    <x v="2"/>
    <n v="2725800"/>
  </r>
  <r>
    <s v="KL4981WARDR"/>
    <x v="269"/>
    <x v="1"/>
    <x v="33"/>
    <x v="33"/>
    <x v="5"/>
    <x v="1"/>
    <x v="1"/>
    <x v="7"/>
    <s v="100-149Node"/>
    <x v="7"/>
    <x v="2"/>
    <n v="2725800"/>
  </r>
  <r>
    <s v="KL4981WASDR"/>
    <x v="269"/>
    <x v="1"/>
    <x v="33"/>
    <x v="33"/>
    <x v="5"/>
    <x v="1"/>
    <x v="1"/>
    <x v="8"/>
    <s v="150-249Node"/>
    <x v="7"/>
    <x v="2"/>
    <n v="2725800"/>
  </r>
  <r>
    <s v="KL4981WATFS"/>
    <x v="270"/>
    <x v="1"/>
    <x v="33"/>
    <x v="33"/>
    <x v="5"/>
    <x v="1"/>
    <x v="1"/>
    <x v="6"/>
    <s v="250-499Node"/>
    <x v="10"/>
    <x v="1"/>
    <n v="2864400"/>
  </r>
  <r>
    <s v="KL4981WAAFS"/>
    <x v="270"/>
    <x v="1"/>
    <x v="33"/>
    <x v="33"/>
    <x v="5"/>
    <x v="1"/>
    <x v="1"/>
    <x v="14"/>
    <s v="1-1Node"/>
    <x v="10"/>
    <x v="1"/>
    <n v="3049200"/>
  </r>
  <r>
    <s v="KL4981WABFS"/>
    <x v="270"/>
    <x v="1"/>
    <x v="33"/>
    <x v="33"/>
    <x v="5"/>
    <x v="1"/>
    <x v="1"/>
    <x v="15"/>
    <s v="2-2Node"/>
    <x v="10"/>
    <x v="1"/>
    <n v="3049200"/>
  </r>
  <r>
    <s v="KL4981WACFS"/>
    <x v="270"/>
    <x v="1"/>
    <x v="33"/>
    <x v="33"/>
    <x v="5"/>
    <x v="1"/>
    <x v="1"/>
    <x v="16"/>
    <s v="3-3Node"/>
    <x v="10"/>
    <x v="1"/>
    <n v="3049200"/>
  </r>
  <r>
    <s v="KL4981WADFS"/>
    <x v="270"/>
    <x v="1"/>
    <x v="33"/>
    <x v="33"/>
    <x v="5"/>
    <x v="1"/>
    <x v="1"/>
    <x v="17"/>
    <s v="4-4Node"/>
    <x v="10"/>
    <x v="1"/>
    <n v="3049200"/>
  </r>
  <r>
    <s v="KL4981WAEFS"/>
    <x v="270"/>
    <x v="1"/>
    <x v="33"/>
    <x v="33"/>
    <x v="5"/>
    <x v="1"/>
    <x v="1"/>
    <x v="11"/>
    <s v="5-9Node"/>
    <x v="10"/>
    <x v="1"/>
    <n v="3049200"/>
  </r>
  <r>
    <s v="KL4981WAKFS"/>
    <x v="270"/>
    <x v="1"/>
    <x v="33"/>
    <x v="33"/>
    <x v="5"/>
    <x v="1"/>
    <x v="1"/>
    <x v="0"/>
    <s v="10-14Node"/>
    <x v="10"/>
    <x v="1"/>
    <n v="3049200"/>
  </r>
  <r>
    <s v="KL4981WAMFS"/>
    <x v="270"/>
    <x v="1"/>
    <x v="33"/>
    <x v="33"/>
    <x v="5"/>
    <x v="1"/>
    <x v="1"/>
    <x v="12"/>
    <s v="15-19Node"/>
    <x v="10"/>
    <x v="1"/>
    <n v="3049200"/>
  </r>
  <r>
    <s v="KL4981WANFS"/>
    <x v="270"/>
    <x v="1"/>
    <x v="33"/>
    <x v="33"/>
    <x v="5"/>
    <x v="1"/>
    <x v="1"/>
    <x v="13"/>
    <s v="20-24Node"/>
    <x v="10"/>
    <x v="1"/>
    <n v="3049200"/>
  </r>
  <r>
    <s v="KL4981WAPFS"/>
    <x v="270"/>
    <x v="1"/>
    <x v="33"/>
    <x v="33"/>
    <x v="5"/>
    <x v="1"/>
    <x v="1"/>
    <x v="10"/>
    <s v="25-49Node"/>
    <x v="10"/>
    <x v="1"/>
    <n v="3049200"/>
  </r>
  <r>
    <s v="KL4981WAQFS"/>
    <x v="270"/>
    <x v="1"/>
    <x v="33"/>
    <x v="33"/>
    <x v="5"/>
    <x v="1"/>
    <x v="1"/>
    <x v="9"/>
    <s v="50-99Node"/>
    <x v="10"/>
    <x v="1"/>
    <n v="3049200"/>
  </r>
  <r>
    <s v="KL4981WARFS"/>
    <x v="270"/>
    <x v="1"/>
    <x v="33"/>
    <x v="33"/>
    <x v="5"/>
    <x v="1"/>
    <x v="1"/>
    <x v="7"/>
    <s v="100-149Node"/>
    <x v="10"/>
    <x v="1"/>
    <n v="3049200"/>
  </r>
  <r>
    <s v="KL4981WASFS"/>
    <x v="270"/>
    <x v="1"/>
    <x v="33"/>
    <x v="33"/>
    <x v="5"/>
    <x v="1"/>
    <x v="1"/>
    <x v="8"/>
    <s v="150-249Node"/>
    <x v="10"/>
    <x v="1"/>
    <n v="3049200"/>
  </r>
  <r>
    <s v="KL4981WAVTR"/>
    <x v="271"/>
    <x v="1"/>
    <x v="33"/>
    <x v="33"/>
    <x v="5"/>
    <x v="1"/>
    <x v="1"/>
    <x v="4"/>
    <s v="1000-1499Node"/>
    <x v="7"/>
    <x v="3"/>
    <n v="3626700"/>
  </r>
  <r>
    <s v="KL4981WAWTR"/>
    <x v="271"/>
    <x v="1"/>
    <x v="33"/>
    <x v="33"/>
    <x v="5"/>
    <x v="1"/>
    <x v="1"/>
    <x v="3"/>
    <s v="1500-2499Node"/>
    <x v="7"/>
    <x v="3"/>
    <n v="3626700"/>
  </r>
  <r>
    <s v="KL4981WAXTR"/>
    <x v="271"/>
    <x v="1"/>
    <x v="33"/>
    <x v="33"/>
    <x v="5"/>
    <x v="1"/>
    <x v="1"/>
    <x v="2"/>
    <s v="2500-4999Node"/>
    <x v="7"/>
    <x v="3"/>
    <n v="3626700"/>
  </r>
  <r>
    <s v="KL4981WAYTR"/>
    <x v="271"/>
    <x v="1"/>
    <x v="33"/>
    <x v="33"/>
    <x v="5"/>
    <x v="1"/>
    <x v="1"/>
    <x v="1"/>
    <s v="5000+Node"/>
    <x v="7"/>
    <x v="3"/>
    <n v="3626700"/>
  </r>
  <r>
    <s v="KL4981WAUTR"/>
    <x v="271"/>
    <x v="1"/>
    <x v="33"/>
    <x v="33"/>
    <x v="5"/>
    <x v="1"/>
    <x v="1"/>
    <x v="5"/>
    <s v="500-999Node"/>
    <x v="7"/>
    <x v="3"/>
    <n v="3788400"/>
  </r>
  <r>
    <s v="KL4981WAVDS"/>
    <x v="272"/>
    <x v="1"/>
    <x v="33"/>
    <x v="33"/>
    <x v="5"/>
    <x v="1"/>
    <x v="1"/>
    <x v="4"/>
    <s v="1000-1499Node"/>
    <x v="10"/>
    <x v="2"/>
    <n v="3811500"/>
  </r>
  <r>
    <s v="KL4981WAWDS"/>
    <x v="272"/>
    <x v="1"/>
    <x v="33"/>
    <x v="33"/>
    <x v="5"/>
    <x v="1"/>
    <x v="1"/>
    <x v="3"/>
    <s v="1500-2499Node"/>
    <x v="10"/>
    <x v="2"/>
    <n v="3811500"/>
  </r>
  <r>
    <s v="KL4981WAXDS"/>
    <x v="272"/>
    <x v="1"/>
    <x v="33"/>
    <x v="33"/>
    <x v="5"/>
    <x v="1"/>
    <x v="1"/>
    <x v="2"/>
    <s v="2500-4999Node"/>
    <x v="10"/>
    <x v="2"/>
    <n v="3811500"/>
  </r>
  <r>
    <s v="KL4981WAYDS"/>
    <x v="272"/>
    <x v="1"/>
    <x v="33"/>
    <x v="33"/>
    <x v="5"/>
    <x v="1"/>
    <x v="1"/>
    <x v="1"/>
    <s v="5000+Node"/>
    <x v="10"/>
    <x v="2"/>
    <n v="3811500"/>
  </r>
  <r>
    <s v="KL4981WAUDS"/>
    <x v="272"/>
    <x v="1"/>
    <x v="33"/>
    <x v="33"/>
    <x v="5"/>
    <x v="1"/>
    <x v="1"/>
    <x v="5"/>
    <s v="500-999Node"/>
    <x v="10"/>
    <x v="2"/>
    <n v="3973200"/>
  </r>
  <r>
    <s v="KL4981WATTR"/>
    <x v="271"/>
    <x v="1"/>
    <x v="33"/>
    <x v="33"/>
    <x v="5"/>
    <x v="1"/>
    <x v="1"/>
    <x v="6"/>
    <s v="250-499Node"/>
    <x v="7"/>
    <x v="3"/>
    <n v="4111800"/>
  </r>
  <r>
    <s v="KL4981WATDS"/>
    <x v="272"/>
    <x v="1"/>
    <x v="33"/>
    <x v="33"/>
    <x v="5"/>
    <x v="1"/>
    <x v="1"/>
    <x v="6"/>
    <s v="250-499Node"/>
    <x v="10"/>
    <x v="2"/>
    <n v="4319700"/>
  </r>
  <r>
    <s v="KL4981WAATR"/>
    <x v="271"/>
    <x v="1"/>
    <x v="33"/>
    <x v="33"/>
    <x v="5"/>
    <x v="1"/>
    <x v="1"/>
    <x v="14"/>
    <s v="1-1Node"/>
    <x v="7"/>
    <x v="3"/>
    <n v="4365900"/>
  </r>
  <r>
    <s v="KL4981WABTR"/>
    <x v="271"/>
    <x v="1"/>
    <x v="33"/>
    <x v="33"/>
    <x v="5"/>
    <x v="1"/>
    <x v="1"/>
    <x v="15"/>
    <s v="2-2Node"/>
    <x v="7"/>
    <x v="3"/>
    <n v="4365900"/>
  </r>
  <r>
    <s v="KL4981WACTR"/>
    <x v="271"/>
    <x v="1"/>
    <x v="33"/>
    <x v="33"/>
    <x v="5"/>
    <x v="1"/>
    <x v="1"/>
    <x v="16"/>
    <s v="3-3Node"/>
    <x v="7"/>
    <x v="3"/>
    <n v="4365900"/>
  </r>
  <r>
    <s v="KL4981WADTR"/>
    <x v="271"/>
    <x v="1"/>
    <x v="33"/>
    <x v="33"/>
    <x v="5"/>
    <x v="1"/>
    <x v="1"/>
    <x v="17"/>
    <s v="4-4Node"/>
    <x v="7"/>
    <x v="3"/>
    <n v="4365900"/>
  </r>
  <r>
    <s v="KL4981WAETR"/>
    <x v="271"/>
    <x v="1"/>
    <x v="33"/>
    <x v="33"/>
    <x v="5"/>
    <x v="1"/>
    <x v="1"/>
    <x v="11"/>
    <s v="5-9Node"/>
    <x v="7"/>
    <x v="3"/>
    <n v="4365900"/>
  </r>
  <r>
    <s v="KL4981WAKTR"/>
    <x v="271"/>
    <x v="1"/>
    <x v="33"/>
    <x v="33"/>
    <x v="5"/>
    <x v="1"/>
    <x v="1"/>
    <x v="0"/>
    <s v="10-14Node"/>
    <x v="7"/>
    <x v="3"/>
    <n v="4365900"/>
  </r>
  <r>
    <s v="KL4981WAMTR"/>
    <x v="271"/>
    <x v="1"/>
    <x v="33"/>
    <x v="33"/>
    <x v="5"/>
    <x v="1"/>
    <x v="1"/>
    <x v="12"/>
    <s v="15-19Node"/>
    <x v="7"/>
    <x v="3"/>
    <n v="4365900"/>
  </r>
  <r>
    <s v="KL4981WANTR"/>
    <x v="271"/>
    <x v="1"/>
    <x v="33"/>
    <x v="33"/>
    <x v="5"/>
    <x v="1"/>
    <x v="1"/>
    <x v="13"/>
    <s v="20-24Node"/>
    <x v="7"/>
    <x v="3"/>
    <n v="4365900"/>
  </r>
  <r>
    <s v="KL4981WAPTR"/>
    <x v="271"/>
    <x v="1"/>
    <x v="33"/>
    <x v="33"/>
    <x v="5"/>
    <x v="1"/>
    <x v="1"/>
    <x v="10"/>
    <s v="25-49Node"/>
    <x v="7"/>
    <x v="3"/>
    <n v="4365900"/>
  </r>
  <r>
    <s v="KL4981WAQTR"/>
    <x v="271"/>
    <x v="1"/>
    <x v="33"/>
    <x v="33"/>
    <x v="5"/>
    <x v="1"/>
    <x v="1"/>
    <x v="9"/>
    <s v="50-99Node"/>
    <x v="7"/>
    <x v="3"/>
    <n v="4365900"/>
  </r>
  <r>
    <s v="KL4981WARTR"/>
    <x v="271"/>
    <x v="1"/>
    <x v="33"/>
    <x v="33"/>
    <x v="5"/>
    <x v="1"/>
    <x v="1"/>
    <x v="7"/>
    <s v="100-149Node"/>
    <x v="7"/>
    <x v="3"/>
    <n v="4365900"/>
  </r>
  <r>
    <s v="KL4981WASTR"/>
    <x v="271"/>
    <x v="1"/>
    <x v="33"/>
    <x v="33"/>
    <x v="5"/>
    <x v="1"/>
    <x v="1"/>
    <x v="8"/>
    <s v="150-249Node"/>
    <x v="7"/>
    <x v="3"/>
    <n v="4365900"/>
  </r>
  <r>
    <s v="KL4981WAADS"/>
    <x v="272"/>
    <x v="1"/>
    <x v="33"/>
    <x v="33"/>
    <x v="5"/>
    <x v="1"/>
    <x v="1"/>
    <x v="14"/>
    <s v="1-1Node"/>
    <x v="10"/>
    <x v="2"/>
    <n v="4573800"/>
  </r>
  <r>
    <s v="KL4981WABDS"/>
    <x v="272"/>
    <x v="1"/>
    <x v="33"/>
    <x v="33"/>
    <x v="5"/>
    <x v="1"/>
    <x v="1"/>
    <x v="15"/>
    <s v="2-2Node"/>
    <x v="10"/>
    <x v="2"/>
    <n v="4573800"/>
  </r>
  <r>
    <s v="KL4981WACDS"/>
    <x v="272"/>
    <x v="1"/>
    <x v="33"/>
    <x v="33"/>
    <x v="5"/>
    <x v="1"/>
    <x v="1"/>
    <x v="16"/>
    <s v="3-3Node"/>
    <x v="10"/>
    <x v="2"/>
    <n v="4573800"/>
  </r>
  <r>
    <s v="KL4981WADDS"/>
    <x v="272"/>
    <x v="1"/>
    <x v="33"/>
    <x v="33"/>
    <x v="5"/>
    <x v="1"/>
    <x v="1"/>
    <x v="17"/>
    <s v="4-4Node"/>
    <x v="10"/>
    <x v="2"/>
    <n v="4573800"/>
  </r>
  <r>
    <s v="KL4981WAEDS"/>
    <x v="272"/>
    <x v="1"/>
    <x v="33"/>
    <x v="33"/>
    <x v="5"/>
    <x v="1"/>
    <x v="1"/>
    <x v="11"/>
    <s v="5-9Node"/>
    <x v="10"/>
    <x v="2"/>
    <n v="4573800"/>
  </r>
  <r>
    <s v="KL4981WAKDS"/>
    <x v="272"/>
    <x v="1"/>
    <x v="33"/>
    <x v="33"/>
    <x v="5"/>
    <x v="1"/>
    <x v="1"/>
    <x v="0"/>
    <s v="10-14Node"/>
    <x v="10"/>
    <x v="2"/>
    <n v="4573800"/>
  </r>
  <r>
    <s v="KL4981WAMDS"/>
    <x v="272"/>
    <x v="1"/>
    <x v="33"/>
    <x v="33"/>
    <x v="5"/>
    <x v="1"/>
    <x v="1"/>
    <x v="12"/>
    <s v="15-19Node"/>
    <x v="10"/>
    <x v="2"/>
    <n v="4573800"/>
  </r>
  <r>
    <s v="KL4981WANDS"/>
    <x v="272"/>
    <x v="1"/>
    <x v="33"/>
    <x v="33"/>
    <x v="5"/>
    <x v="1"/>
    <x v="1"/>
    <x v="13"/>
    <s v="20-24Node"/>
    <x v="10"/>
    <x v="2"/>
    <n v="4573800"/>
  </r>
  <r>
    <s v="KL4981WAPDS"/>
    <x v="272"/>
    <x v="1"/>
    <x v="33"/>
    <x v="33"/>
    <x v="5"/>
    <x v="1"/>
    <x v="1"/>
    <x v="10"/>
    <s v="25-49Node"/>
    <x v="10"/>
    <x v="2"/>
    <n v="4573800"/>
  </r>
  <r>
    <s v="KL4981WAQDS"/>
    <x v="272"/>
    <x v="1"/>
    <x v="33"/>
    <x v="33"/>
    <x v="5"/>
    <x v="1"/>
    <x v="1"/>
    <x v="9"/>
    <s v="50-99Node"/>
    <x v="10"/>
    <x v="2"/>
    <n v="4573800"/>
  </r>
  <r>
    <s v="KL4981WARDS"/>
    <x v="272"/>
    <x v="1"/>
    <x v="33"/>
    <x v="33"/>
    <x v="5"/>
    <x v="1"/>
    <x v="1"/>
    <x v="7"/>
    <s v="100-149Node"/>
    <x v="10"/>
    <x v="2"/>
    <n v="4573800"/>
  </r>
  <r>
    <s v="KL4981WASDS"/>
    <x v="272"/>
    <x v="1"/>
    <x v="33"/>
    <x v="33"/>
    <x v="5"/>
    <x v="1"/>
    <x v="1"/>
    <x v="8"/>
    <s v="150-249Node"/>
    <x v="10"/>
    <x v="2"/>
    <n v="4573800"/>
  </r>
  <r>
    <s v="KL4981WAVTS"/>
    <x v="273"/>
    <x v="1"/>
    <x v="33"/>
    <x v="33"/>
    <x v="5"/>
    <x v="1"/>
    <x v="1"/>
    <x v="4"/>
    <s v="1000-1499Node"/>
    <x v="10"/>
    <x v="3"/>
    <n v="5336100"/>
  </r>
  <r>
    <s v="KL4981WAWTS"/>
    <x v="273"/>
    <x v="1"/>
    <x v="33"/>
    <x v="33"/>
    <x v="5"/>
    <x v="1"/>
    <x v="1"/>
    <x v="3"/>
    <s v="1500-2499Node"/>
    <x v="10"/>
    <x v="3"/>
    <n v="5336100"/>
  </r>
  <r>
    <s v="KL4981WAXTS"/>
    <x v="273"/>
    <x v="1"/>
    <x v="33"/>
    <x v="33"/>
    <x v="5"/>
    <x v="1"/>
    <x v="1"/>
    <x v="2"/>
    <s v="2500-4999Node"/>
    <x v="10"/>
    <x v="3"/>
    <n v="5336100"/>
  </r>
  <r>
    <s v="KL4981WAYTS"/>
    <x v="273"/>
    <x v="1"/>
    <x v="33"/>
    <x v="33"/>
    <x v="5"/>
    <x v="1"/>
    <x v="1"/>
    <x v="1"/>
    <s v="5000+Node"/>
    <x v="10"/>
    <x v="3"/>
    <n v="5336100"/>
  </r>
  <r>
    <s v="KL4981WAUTS"/>
    <x v="273"/>
    <x v="1"/>
    <x v="33"/>
    <x v="33"/>
    <x v="5"/>
    <x v="1"/>
    <x v="1"/>
    <x v="5"/>
    <s v="500-999Node"/>
    <x v="10"/>
    <x v="3"/>
    <n v="5544000"/>
  </r>
  <r>
    <s v="KL4981WATTS"/>
    <x v="273"/>
    <x v="1"/>
    <x v="33"/>
    <x v="33"/>
    <x v="5"/>
    <x v="1"/>
    <x v="1"/>
    <x v="6"/>
    <s v="250-499Node"/>
    <x v="10"/>
    <x v="3"/>
    <n v="6029100"/>
  </r>
  <r>
    <s v="KL4981WAATS"/>
    <x v="273"/>
    <x v="1"/>
    <x v="33"/>
    <x v="33"/>
    <x v="5"/>
    <x v="1"/>
    <x v="1"/>
    <x v="14"/>
    <s v="1-1Node"/>
    <x v="10"/>
    <x v="3"/>
    <n v="6398700"/>
  </r>
  <r>
    <s v="KL4981WABTS"/>
    <x v="273"/>
    <x v="1"/>
    <x v="33"/>
    <x v="33"/>
    <x v="5"/>
    <x v="1"/>
    <x v="1"/>
    <x v="15"/>
    <s v="2-2Node"/>
    <x v="10"/>
    <x v="3"/>
    <n v="6398700"/>
  </r>
  <r>
    <s v="KL4981WACTS"/>
    <x v="273"/>
    <x v="1"/>
    <x v="33"/>
    <x v="33"/>
    <x v="5"/>
    <x v="1"/>
    <x v="1"/>
    <x v="16"/>
    <s v="3-3Node"/>
    <x v="10"/>
    <x v="3"/>
    <n v="6398700"/>
  </r>
  <r>
    <s v="KL4981WADTS"/>
    <x v="273"/>
    <x v="1"/>
    <x v="33"/>
    <x v="33"/>
    <x v="5"/>
    <x v="1"/>
    <x v="1"/>
    <x v="17"/>
    <s v="4-4Node"/>
    <x v="10"/>
    <x v="3"/>
    <n v="6398700"/>
  </r>
  <r>
    <s v="KL4981WAETS"/>
    <x v="273"/>
    <x v="1"/>
    <x v="33"/>
    <x v="33"/>
    <x v="5"/>
    <x v="1"/>
    <x v="1"/>
    <x v="11"/>
    <s v="5-9Node"/>
    <x v="10"/>
    <x v="3"/>
    <n v="6398700"/>
  </r>
  <r>
    <s v="KL4981WAKTS"/>
    <x v="273"/>
    <x v="1"/>
    <x v="33"/>
    <x v="33"/>
    <x v="5"/>
    <x v="1"/>
    <x v="1"/>
    <x v="0"/>
    <s v="10-14Node"/>
    <x v="10"/>
    <x v="3"/>
    <n v="6398700"/>
  </r>
  <r>
    <s v="KL4981WAMTS"/>
    <x v="273"/>
    <x v="1"/>
    <x v="33"/>
    <x v="33"/>
    <x v="5"/>
    <x v="1"/>
    <x v="1"/>
    <x v="12"/>
    <s v="15-19Node"/>
    <x v="10"/>
    <x v="3"/>
    <n v="6398700"/>
  </r>
  <r>
    <s v="KL4981WANTS"/>
    <x v="273"/>
    <x v="1"/>
    <x v="33"/>
    <x v="33"/>
    <x v="5"/>
    <x v="1"/>
    <x v="1"/>
    <x v="13"/>
    <s v="20-24Node"/>
    <x v="10"/>
    <x v="3"/>
    <n v="6398700"/>
  </r>
  <r>
    <s v="KL4981WAPTS"/>
    <x v="273"/>
    <x v="1"/>
    <x v="33"/>
    <x v="33"/>
    <x v="5"/>
    <x v="1"/>
    <x v="1"/>
    <x v="10"/>
    <s v="25-49Node"/>
    <x v="10"/>
    <x v="3"/>
    <n v="6398700"/>
  </r>
  <r>
    <s v="KL4981WAQTS"/>
    <x v="273"/>
    <x v="1"/>
    <x v="33"/>
    <x v="33"/>
    <x v="5"/>
    <x v="1"/>
    <x v="1"/>
    <x v="9"/>
    <s v="50-99Node"/>
    <x v="10"/>
    <x v="3"/>
    <n v="6398700"/>
  </r>
  <r>
    <s v="KL4981WARTS"/>
    <x v="273"/>
    <x v="1"/>
    <x v="33"/>
    <x v="33"/>
    <x v="5"/>
    <x v="1"/>
    <x v="1"/>
    <x v="7"/>
    <s v="100-149Node"/>
    <x v="10"/>
    <x v="3"/>
    <n v="6398700"/>
  </r>
  <r>
    <s v="KL4981WASTS"/>
    <x v="273"/>
    <x v="1"/>
    <x v="33"/>
    <x v="33"/>
    <x v="5"/>
    <x v="1"/>
    <x v="1"/>
    <x v="8"/>
    <s v="150-249Node"/>
    <x v="10"/>
    <x v="3"/>
    <n v="6398700"/>
  </r>
  <r>
    <s v="KL4265WATFR"/>
    <x v="274"/>
    <x v="15"/>
    <x v="33"/>
    <x v="34"/>
    <x v="5"/>
    <x v="5"/>
    <x v="1"/>
    <x v="6"/>
    <s v="250-499Node"/>
    <x v="7"/>
    <x v="1"/>
    <n v="53183130"/>
  </r>
  <r>
    <s v="KL4265WAUFR"/>
    <x v="274"/>
    <x v="15"/>
    <x v="33"/>
    <x v="34"/>
    <x v="5"/>
    <x v="5"/>
    <x v="1"/>
    <x v="5"/>
    <s v="500-999Node"/>
    <x v="7"/>
    <x v="1"/>
    <n v="53183130"/>
  </r>
  <r>
    <s v="KL4265WAVFR"/>
    <x v="274"/>
    <x v="15"/>
    <x v="33"/>
    <x v="34"/>
    <x v="5"/>
    <x v="5"/>
    <x v="1"/>
    <x v="4"/>
    <s v="1000-1499Node"/>
    <x v="7"/>
    <x v="1"/>
    <n v="53183130"/>
  </r>
  <r>
    <s v="KL4265WAWFR"/>
    <x v="274"/>
    <x v="15"/>
    <x v="33"/>
    <x v="34"/>
    <x v="5"/>
    <x v="5"/>
    <x v="1"/>
    <x v="3"/>
    <s v="1500-2499Node"/>
    <x v="7"/>
    <x v="1"/>
    <n v="53183130"/>
  </r>
  <r>
    <s v="KL4265WAXFR"/>
    <x v="274"/>
    <x v="15"/>
    <x v="33"/>
    <x v="34"/>
    <x v="5"/>
    <x v="5"/>
    <x v="1"/>
    <x v="2"/>
    <s v="2500-4999Node"/>
    <x v="7"/>
    <x v="1"/>
    <n v="53183130"/>
  </r>
  <r>
    <s v="KL4265WAYFR"/>
    <x v="274"/>
    <x v="15"/>
    <x v="33"/>
    <x v="34"/>
    <x v="5"/>
    <x v="5"/>
    <x v="1"/>
    <x v="1"/>
    <s v="5000+Node"/>
    <x v="7"/>
    <x v="1"/>
    <n v="53183130"/>
  </r>
  <r>
    <s v="KL4265WARFR"/>
    <x v="274"/>
    <x v="15"/>
    <x v="33"/>
    <x v="34"/>
    <x v="5"/>
    <x v="5"/>
    <x v="1"/>
    <x v="7"/>
    <s v="100-149Node"/>
    <x v="7"/>
    <x v="1"/>
    <n v="56511840"/>
  </r>
  <r>
    <s v="KL4265WASFR"/>
    <x v="274"/>
    <x v="15"/>
    <x v="33"/>
    <x v="34"/>
    <x v="5"/>
    <x v="5"/>
    <x v="1"/>
    <x v="8"/>
    <s v="150-249Node"/>
    <x v="7"/>
    <x v="1"/>
    <n v="56511840"/>
  </r>
  <r>
    <s v="KL4265WAQFR"/>
    <x v="274"/>
    <x v="15"/>
    <x v="33"/>
    <x v="34"/>
    <x v="5"/>
    <x v="5"/>
    <x v="1"/>
    <x v="9"/>
    <s v="50-99Node"/>
    <x v="7"/>
    <x v="1"/>
    <n v="59840550"/>
  </r>
  <r>
    <s v="KL4265WAKFR"/>
    <x v="274"/>
    <x v="15"/>
    <x v="33"/>
    <x v="34"/>
    <x v="5"/>
    <x v="5"/>
    <x v="1"/>
    <x v="0"/>
    <s v="10-14Node"/>
    <x v="7"/>
    <x v="1"/>
    <n v="63169260"/>
  </r>
  <r>
    <s v="KL4265WAMFR"/>
    <x v="274"/>
    <x v="15"/>
    <x v="33"/>
    <x v="34"/>
    <x v="5"/>
    <x v="5"/>
    <x v="1"/>
    <x v="12"/>
    <s v="15-19Node"/>
    <x v="7"/>
    <x v="1"/>
    <n v="63169260"/>
  </r>
  <r>
    <s v="KL4265WANFR"/>
    <x v="274"/>
    <x v="15"/>
    <x v="33"/>
    <x v="34"/>
    <x v="5"/>
    <x v="5"/>
    <x v="1"/>
    <x v="13"/>
    <s v="20-24Node"/>
    <x v="7"/>
    <x v="1"/>
    <n v="63169260"/>
  </r>
  <r>
    <s v="KL4265WAPFR"/>
    <x v="274"/>
    <x v="15"/>
    <x v="33"/>
    <x v="34"/>
    <x v="5"/>
    <x v="5"/>
    <x v="1"/>
    <x v="10"/>
    <s v="25-49Node"/>
    <x v="7"/>
    <x v="1"/>
    <n v="63169260"/>
  </r>
  <r>
    <s v="KL4265WAAFR"/>
    <x v="274"/>
    <x v="15"/>
    <x v="33"/>
    <x v="34"/>
    <x v="5"/>
    <x v="5"/>
    <x v="1"/>
    <x v="14"/>
    <s v="1-1Node"/>
    <x v="7"/>
    <x v="1"/>
    <n v="66497970"/>
  </r>
  <r>
    <s v="KL4265WABFR"/>
    <x v="274"/>
    <x v="15"/>
    <x v="33"/>
    <x v="34"/>
    <x v="5"/>
    <x v="5"/>
    <x v="1"/>
    <x v="15"/>
    <s v="2-2Node"/>
    <x v="7"/>
    <x v="1"/>
    <n v="66497970"/>
  </r>
  <r>
    <s v="KL4265WACFR"/>
    <x v="274"/>
    <x v="15"/>
    <x v="33"/>
    <x v="34"/>
    <x v="5"/>
    <x v="5"/>
    <x v="1"/>
    <x v="16"/>
    <s v="3-3Node"/>
    <x v="7"/>
    <x v="1"/>
    <n v="66497970"/>
  </r>
  <r>
    <s v="KL4265WADFR"/>
    <x v="274"/>
    <x v="15"/>
    <x v="33"/>
    <x v="34"/>
    <x v="5"/>
    <x v="5"/>
    <x v="1"/>
    <x v="17"/>
    <s v="4-4Node"/>
    <x v="7"/>
    <x v="1"/>
    <n v="66497970"/>
  </r>
  <r>
    <s v="KL4265WAEFR"/>
    <x v="274"/>
    <x v="15"/>
    <x v="33"/>
    <x v="34"/>
    <x v="5"/>
    <x v="5"/>
    <x v="1"/>
    <x v="11"/>
    <s v="5-9Node"/>
    <x v="7"/>
    <x v="1"/>
    <n v="66497970"/>
  </r>
  <r>
    <s v="KL4265WATFS"/>
    <x v="275"/>
    <x v="15"/>
    <x v="33"/>
    <x v="34"/>
    <x v="5"/>
    <x v="5"/>
    <x v="1"/>
    <x v="6"/>
    <s v="250-499Node"/>
    <x v="10"/>
    <x v="1"/>
    <n v="75975900"/>
  </r>
  <r>
    <s v="KL4265WAUFS"/>
    <x v="275"/>
    <x v="15"/>
    <x v="33"/>
    <x v="34"/>
    <x v="5"/>
    <x v="5"/>
    <x v="1"/>
    <x v="5"/>
    <s v="500-999Node"/>
    <x v="10"/>
    <x v="1"/>
    <n v="75975900"/>
  </r>
  <r>
    <s v="KL4265WAVFS"/>
    <x v="275"/>
    <x v="15"/>
    <x v="33"/>
    <x v="34"/>
    <x v="5"/>
    <x v="5"/>
    <x v="1"/>
    <x v="4"/>
    <s v="1000-1499Node"/>
    <x v="10"/>
    <x v="1"/>
    <n v="75975900"/>
  </r>
  <r>
    <s v="KL4265WAWFS"/>
    <x v="275"/>
    <x v="15"/>
    <x v="33"/>
    <x v="34"/>
    <x v="5"/>
    <x v="5"/>
    <x v="1"/>
    <x v="3"/>
    <s v="1500-2499Node"/>
    <x v="10"/>
    <x v="1"/>
    <n v="75975900"/>
  </r>
  <r>
    <s v="KL4265WAXFS"/>
    <x v="275"/>
    <x v="15"/>
    <x v="33"/>
    <x v="34"/>
    <x v="5"/>
    <x v="5"/>
    <x v="1"/>
    <x v="2"/>
    <s v="2500-4999Node"/>
    <x v="10"/>
    <x v="1"/>
    <n v="75975900"/>
  </r>
  <r>
    <s v="KL4265WAYFS"/>
    <x v="275"/>
    <x v="15"/>
    <x v="33"/>
    <x v="34"/>
    <x v="5"/>
    <x v="5"/>
    <x v="1"/>
    <x v="1"/>
    <s v="5000+Node"/>
    <x v="10"/>
    <x v="1"/>
    <n v="75975900"/>
  </r>
  <r>
    <s v="KL4265WARFS"/>
    <x v="275"/>
    <x v="15"/>
    <x v="33"/>
    <x v="34"/>
    <x v="5"/>
    <x v="5"/>
    <x v="1"/>
    <x v="7"/>
    <s v="100-149Node"/>
    <x v="10"/>
    <x v="1"/>
    <n v="80727570"/>
  </r>
  <r>
    <s v="KL4265WASFS"/>
    <x v="275"/>
    <x v="15"/>
    <x v="33"/>
    <x v="34"/>
    <x v="5"/>
    <x v="5"/>
    <x v="1"/>
    <x v="8"/>
    <s v="150-249Node"/>
    <x v="10"/>
    <x v="1"/>
    <n v="80727570"/>
  </r>
  <r>
    <s v="KL4265WATDR"/>
    <x v="276"/>
    <x v="15"/>
    <x v="33"/>
    <x v="34"/>
    <x v="5"/>
    <x v="5"/>
    <x v="1"/>
    <x v="6"/>
    <s v="250-499Node"/>
    <x v="7"/>
    <x v="2"/>
    <n v="85123500"/>
  </r>
  <r>
    <s v="KL4265WAUDR"/>
    <x v="276"/>
    <x v="15"/>
    <x v="33"/>
    <x v="34"/>
    <x v="5"/>
    <x v="5"/>
    <x v="1"/>
    <x v="5"/>
    <s v="500-999Node"/>
    <x v="7"/>
    <x v="2"/>
    <n v="85123500"/>
  </r>
  <r>
    <s v="KL4265WAVDR"/>
    <x v="276"/>
    <x v="15"/>
    <x v="33"/>
    <x v="34"/>
    <x v="5"/>
    <x v="5"/>
    <x v="1"/>
    <x v="4"/>
    <s v="1000-1499Node"/>
    <x v="7"/>
    <x v="2"/>
    <n v="85123500"/>
  </r>
  <r>
    <s v="KL4265WAWDR"/>
    <x v="276"/>
    <x v="15"/>
    <x v="33"/>
    <x v="34"/>
    <x v="5"/>
    <x v="5"/>
    <x v="1"/>
    <x v="3"/>
    <s v="1500-2499Node"/>
    <x v="7"/>
    <x v="2"/>
    <n v="85123500"/>
  </r>
  <r>
    <s v="KL4265WAXDR"/>
    <x v="276"/>
    <x v="15"/>
    <x v="33"/>
    <x v="34"/>
    <x v="5"/>
    <x v="5"/>
    <x v="1"/>
    <x v="2"/>
    <s v="2500-4999Node"/>
    <x v="7"/>
    <x v="2"/>
    <n v="85123500"/>
  </r>
  <r>
    <s v="KL4265WAYDR"/>
    <x v="276"/>
    <x v="15"/>
    <x v="33"/>
    <x v="34"/>
    <x v="5"/>
    <x v="5"/>
    <x v="1"/>
    <x v="1"/>
    <s v="5000+Node"/>
    <x v="7"/>
    <x v="2"/>
    <n v="85123500"/>
  </r>
  <r>
    <s v="KL4265WAQFS"/>
    <x v="275"/>
    <x v="15"/>
    <x v="33"/>
    <x v="34"/>
    <x v="5"/>
    <x v="5"/>
    <x v="1"/>
    <x v="9"/>
    <s v="50-99Node"/>
    <x v="10"/>
    <x v="1"/>
    <n v="85479240"/>
  </r>
  <r>
    <s v="KL4265WAKFS"/>
    <x v="275"/>
    <x v="15"/>
    <x v="33"/>
    <x v="34"/>
    <x v="5"/>
    <x v="5"/>
    <x v="1"/>
    <x v="0"/>
    <s v="10-14Node"/>
    <x v="10"/>
    <x v="1"/>
    <n v="90230910"/>
  </r>
  <r>
    <s v="KL4265WAMFS"/>
    <x v="275"/>
    <x v="15"/>
    <x v="33"/>
    <x v="34"/>
    <x v="5"/>
    <x v="5"/>
    <x v="1"/>
    <x v="12"/>
    <s v="15-19Node"/>
    <x v="10"/>
    <x v="1"/>
    <n v="90230910"/>
  </r>
  <r>
    <s v="KL4265WANFS"/>
    <x v="275"/>
    <x v="15"/>
    <x v="33"/>
    <x v="34"/>
    <x v="5"/>
    <x v="5"/>
    <x v="1"/>
    <x v="13"/>
    <s v="20-24Node"/>
    <x v="10"/>
    <x v="1"/>
    <n v="90230910"/>
  </r>
  <r>
    <s v="KL4265WAPFS"/>
    <x v="275"/>
    <x v="15"/>
    <x v="33"/>
    <x v="34"/>
    <x v="5"/>
    <x v="5"/>
    <x v="1"/>
    <x v="10"/>
    <s v="25-49Node"/>
    <x v="10"/>
    <x v="1"/>
    <n v="90230910"/>
  </r>
  <r>
    <s v="KL4265WARDR"/>
    <x v="276"/>
    <x v="15"/>
    <x v="33"/>
    <x v="34"/>
    <x v="5"/>
    <x v="5"/>
    <x v="1"/>
    <x v="7"/>
    <s v="100-149Node"/>
    <x v="7"/>
    <x v="2"/>
    <n v="90434190"/>
  </r>
  <r>
    <s v="KL4265WASDR"/>
    <x v="276"/>
    <x v="15"/>
    <x v="33"/>
    <x v="34"/>
    <x v="5"/>
    <x v="5"/>
    <x v="1"/>
    <x v="8"/>
    <s v="150-249Node"/>
    <x v="7"/>
    <x v="2"/>
    <n v="90434190"/>
  </r>
  <r>
    <s v="KL4265WAAFS"/>
    <x v="275"/>
    <x v="15"/>
    <x v="33"/>
    <x v="34"/>
    <x v="5"/>
    <x v="5"/>
    <x v="1"/>
    <x v="14"/>
    <s v="1-1Node"/>
    <x v="10"/>
    <x v="1"/>
    <n v="94982580"/>
  </r>
  <r>
    <s v="KL4265WABFS"/>
    <x v="275"/>
    <x v="15"/>
    <x v="33"/>
    <x v="34"/>
    <x v="5"/>
    <x v="5"/>
    <x v="1"/>
    <x v="15"/>
    <s v="2-2Node"/>
    <x v="10"/>
    <x v="1"/>
    <n v="94982580"/>
  </r>
  <r>
    <s v="KL4265WACFS"/>
    <x v="275"/>
    <x v="15"/>
    <x v="33"/>
    <x v="34"/>
    <x v="5"/>
    <x v="5"/>
    <x v="1"/>
    <x v="16"/>
    <s v="3-3Node"/>
    <x v="10"/>
    <x v="1"/>
    <n v="94982580"/>
  </r>
  <r>
    <s v="KL4265WADFS"/>
    <x v="275"/>
    <x v="15"/>
    <x v="33"/>
    <x v="34"/>
    <x v="5"/>
    <x v="5"/>
    <x v="1"/>
    <x v="17"/>
    <s v="4-4Node"/>
    <x v="10"/>
    <x v="1"/>
    <n v="94982580"/>
  </r>
  <r>
    <s v="KL4265WAEFS"/>
    <x v="275"/>
    <x v="15"/>
    <x v="33"/>
    <x v="34"/>
    <x v="5"/>
    <x v="5"/>
    <x v="1"/>
    <x v="11"/>
    <s v="5-9Node"/>
    <x v="10"/>
    <x v="1"/>
    <n v="94982580"/>
  </r>
  <r>
    <s v="KL4265WAQDR"/>
    <x v="276"/>
    <x v="15"/>
    <x v="33"/>
    <x v="34"/>
    <x v="5"/>
    <x v="5"/>
    <x v="1"/>
    <x v="9"/>
    <s v="50-99Node"/>
    <x v="7"/>
    <x v="2"/>
    <n v="95744880"/>
  </r>
  <r>
    <s v="KL4265WAKDR"/>
    <x v="276"/>
    <x v="15"/>
    <x v="33"/>
    <x v="34"/>
    <x v="5"/>
    <x v="5"/>
    <x v="1"/>
    <x v="0"/>
    <s v="10-14Node"/>
    <x v="7"/>
    <x v="2"/>
    <n v="101055570"/>
  </r>
  <r>
    <s v="KL4265WAMDR"/>
    <x v="276"/>
    <x v="15"/>
    <x v="33"/>
    <x v="34"/>
    <x v="5"/>
    <x v="5"/>
    <x v="1"/>
    <x v="12"/>
    <s v="15-19Node"/>
    <x v="7"/>
    <x v="2"/>
    <n v="101055570"/>
  </r>
  <r>
    <s v="KL4265WANDR"/>
    <x v="276"/>
    <x v="15"/>
    <x v="33"/>
    <x v="34"/>
    <x v="5"/>
    <x v="5"/>
    <x v="1"/>
    <x v="13"/>
    <s v="20-24Node"/>
    <x v="7"/>
    <x v="2"/>
    <n v="101055570"/>
  </r>
  <r>
    <s v="KL4265WAPDR"/>
    <x v="276"/>
    <x v="15"/>
    <x v="33"/>
    <x v="34"/>
    <x v="5"/>
    <x v="5"/>
    <x v="1"/>
    <x v="10"/>
    <s v="25-49Node"/>
    <x v="7"/>
    <x v="2"/>
    <n v="101055570"/>
  </r>
  <r>
    <s v="KL4265WAADR"/>
    <x v="276"/>
    <x v="15"/>
    <x v="33"/>
    <x v="34"/>
    <x v="5"/>
    <x v="5"/>
    <x v="1"/>
    <x v="14"/>
    <s v="1-1Node"/>
    <x v="7"/>
    <x v="2"/>
    <n v="106391670"/>
  </r>
  <r>
    <s v="KL4265WABDR"/>
    <x v="276"/>
    <x v="15"/>
    <x v="33"/>
    <x v="34"/>
    <x v="5"/>
    <x v="5"/>
    <x v="1"/>
    <x v="15"/>
    <s v="2-2Node"/>
    <x v="7"/>
    <x v="2"/>
    <n v="106391670"/>
  </r>
  <r>
    <s v="KL4265WACDR"/>
    <x v="276"/>
    <x v="15"/>
    <x v="33"/>
    <x v="34"/>
    <x v="5"/>
    <x v="5"/>
    <x v="1"/>
    <x v="16"/>
    <s v="3-3Node"/>
    <x v="7"/>
    <x v="2"/>
    <n v="106391670"/>
  </r>
  <r>
    <s v="KL4265WADDR"/>
    <x v="276"/>
    <x v="15"/>
    <x v="33"/>
    <x v="34"/>
    <x v="5"/>
    <x v="5"/>
    <x v="1"/>
    <x v="17"/>
    <s v="4-4Node"/>
    <x v="7"/>
    <x v="2"/>
    <n v="106391670"/>
  </r>
  <r>
    <s v="KL4265WAEDR"/>
    <x v="276"/>
    <x v="15"/>
    <x v="33"/>
    <x v="34"/>
    <x v="5"/>
    <x v="5"/>
    <x v="1"/>
    <x v="11"/>
    <s v="5-9Node"/>
    <x v="7"/>
    <x v="2"/>
    <n v="106391670"/>
  </r>
  <r>
    <s v="KL4265WATTR"/>
    <x v="277"/>
    <x v="15"/>
    <x v="33"/>
    <x v="34"/>
    <x v="5"/>
    <x v="5"/>
    <x v="1"/>
    <x v="6"/>
    <s v="250-499Node"/>
    <x v="7"/>
    <x v="3"/>
    <n v="111702360"/>
  </r>
  <r>
    <s v="KL4265WAUTR"/>
    <x v="277"/>
    <x v="15"/>
    <x v="33"/>
    <x v="34"/>
    <x v="5"/>
    <x v="5"/>
    <x v="1"/>
    <x v="5"/>
    <s v="500-999Node"/>
    <x v="7"/>
    <x v="3"/>
    <n v="111702360"/>
  </r>
  <r>
    <s v="KL4265WAVTR"/>
    <x v="277"/>
    <x v="15"/>
    <x v="33"/>
    <x v="34"/>
    <x v="5"/>
    <x v="5"/>
    <x v="1"/>
    <x v="4"/>
    <s v="1000-1499Node"/>
    <x v="7"/>
    <x v="3"/>
    <n v="111702360"/>
  </r>
  <r>
    <s v="KL4265WAWTR"/>
    <x v="277"/>
    <x v="15"/>
    <x v="33"/>
    <x v="34"/>
    <x v="5"/>
    <x v="5"/>
    <x v="1"/>
    <x v="3"/>
    <s v="1500-2499Node"/>
    <x v="7"/>
    <x v="3"/>
    <n v="111702360"/>
  </r>
  <r>
    <s v="KL4265WAXTR"/>
    <x v="277"/>
    <x v="15"/>
    <x v="33"/>
    <x v="34"/>
    <x v="5"/>
    <x v="5"/>
    <x v="1"/>
    <x v="2"/>
    <s v="2500-4999Node"/>
    <x v="7"/>
    <x v="3"/>
    <n v="111702360"/>
  </r>
  <r>
    <s v="KL4265WAYTR"/>
    <x v="277"/>
    <x v="15"/>
    <x v="33"/>
    <x v="34"/>
    <x v="5"/>
    <x v="5"/>
    <x v="1"/>
    <x v="1"/>
    <s v="5000+Node"/>
    <x v="7"/>
    <x v="3"/>
    <n v="111702360"/>
  </r>
  <r>
    <s v="KL4265WARTR"/>
    <x v="277"/>
    <x v="15"/>
    <x v="33"/>
    <x v="34"/>
    <x v="5"/>
    <x v="5"/>
    <x v="1"/>
    <x v="7"/>
    <s v="100-149Node"/>
    <x v="7"/>
    <x v="3"/>
    <n v="118690110"/>
  </r>
  <r>
    <s v="KL4265WASTR"/>
    <x v="277"/>
    <x v="15"/>
    <x v="33"/>
    <x v="34"/>
    <x v="5"/>
    <x v="5"/>
    <x v="1"/>
    <x v="8"/>
    <s v="150-249Node"/>
    <x v="7"/>
    <x v="3"/>
    <n v="118690110"/>
  </r>
  <r>
    <s v="KL4265WATDS"/>
    <x v="278"/>
    <x v="15"/>
    <x v="33"/>
    <x v="34"/>
    <x v="5"/>
    <x v="5"/>
    <x v="1"/>
    <x v="6"/>
    <s v="250-499Node"/>
    <x v="10"/>
    <x v="2"/>
    <n v="121561440"/>
  </r>
  <r>
    <s v="KL4265WAUDS"/>
    <x v="278"/>
    <x v="15"/>
    <x v="33"/>
    <x v="34"/>
    <x v="5"/>
    <x v="5"/>
    <x v="1"/>
    <x v="5"/>
    <s v="500-999Node"/>
    <x v="10"/>
    <x v="2"/>
    <n v="121561440"/>
  </r>
  <r>
    <s v="KL4265WAVDS"/>
    <x v="278"/>
    <x v="15"/>
    <x v="33"/>
    <x v="34"/>
    <x v="5"/>
    <x v="5"/>
    <x v="1"/>
    <x v="4"/>
    <s v="1000-1499Node"/>
    <x v="10"/>
    <x v="2"/>
    <n v="121561440"/>
  </r>
  <r>
    <s v="KL4265WAWDS"/>
    <x v="278"/>
    <x v="15"/>
    <x v="33"/>
    <x v="34"/>
    <x v="5"/>
    <x v="5"/>
    <x v="1"/>
    <x v="3"/>
    <s v="1500-2499Node"/>
    <x v="10"/>
    <x v="2"/>
    <n v="121561440"/>
  </r>
  <r>
    <s v="KL4265WAXDS"/>
    <x v="278"/>
    <x v="15"/>
    <x v="33"/>
    <x v="34"/>
    <x v="5"/>
    <x v="5"/>
    <x v="1"/>
    <x v="2"/>
    <s v="2500-4999Node"/>
    <x v="10"/>
    <x v="2"/>
    <n v="121561440"/>
  </r>
  <r>
    <s v="KL4265WAYDS"/>
    <x v="278"/>
    <x v="15"/>
    <x v="33"/>
    <x v="34"/>
    <x v="5"/>
    <x v="5"/>
    <x v="1"/>
    <x v="1"/>
    <s v="5000+Node"/>
    <x v="10"/>
    <x v="2"/>
    <n v="121561440"/>
  </r>
  <r>
    <s v="KL4265WAQTR"/>
    <x v="277"/>
    <x v="15"/>
    <x v="33"/>
    <x v="34"/>
    <x v="5"/>
    <x v="5"/>
    <x v="1"/>
    <x v="9"/>
    <s v="50-99Node"/>
    <x v="7"/>
    <x v="3"/>
    <n v="125652450"/>
  </r>
  <r>
    <s v="KL4265WARDS"/>
    <x v="278"/>
    <x v="15"/>
    <x v="33"/>
    <x v="34"/>
    <x v="5"/>
    <x v="5"/>
    <x v="1"/>
    <x v="7"/>
    <s v="100-149Node"/>
    <x v="10"/>
    <x v="2"/>
    <n v="129159030"/>
  </r>
  <r>
    <s v="KL4265WASDS"/>
    <x v="278"/>
    <x v="15"/>
    <x v="33"/>
    <x v="34"/>
    <x v="5"/>
    <x v="5"/>
    <x v="1"/>
    <x v="8"/>
    <s v="150-249Node"/>
    <x v="10"/>
    <x v="2"/>
    <n v="129159030"/>
  </r>
  <r>
    <s v="KL4265WAKTR"/>
    <x v="277"/>
    <x v="15"/>
    <x v="33"/>
    <x v="34"/>
    <x v="5"/>
    <x v="5"/>
    <x v="1"/>
    <x v="0"/>
    <s v="10-14Node"/>
    <x v="7"/>
    <x v="3"/>
    <n v="132640200"/>
  </r>
  <r>
    <s v="KL4265WAMTR"/>
    <x v="277"/>
    <x v="15"/>
    <x v="33"/>
    <x v="34"/>
    <x v="5"/>
    <x v="5"/>
    <x v="1"/>
    <x v="12"/>
    <s v="15-19Node"/>
    <x v="7"/>
    <x v="3"/>
    <n v="132640200"/>
  </r>
  <r>
    <s v="KL4265WANTR"/>
    <x v="277"/>
    <x v="15"/>
    <x v="33"/>
    <x v="34"/>
    <x v="5"/>
    <x v="5"/>
    <x v="1"/>
    <x v="13"/>
    <s v="20-24Node"/>
    <x v="7"/>
    <x v="3"/>
    <n v="132640200"/>
  </r>
  <r>
    <s v="KL4265WAPTR"/>
    <x v="277"/>
    <x v="15"/>
    <x v="33"/>
    <x v="34"/>
    <x v="5"/>
    <x v="5"/>
    <x v="1"/>
    <x v="10"/>
    <s v="25-49Node"/>
    <x v="7"/>
    <x v="3"/>
    <n v="132640200"/>
  </r>
  <r>
    <s v="KL4265WAQDS"/>
    <x v="278"/>
    <x v="15"/>
    <x v="33"/>
    <x v="34"/>
    <x v="5"/>
    <x v="5"/>
    <x v="1"/>
    <x v="9"/>
    <s v="50-99Node"/>
    <x v="10"/>
    <x v="2"/>
    <n v="136756620"/>
  </r>
  <r>
    <s v="KL4265WAATR"/>
    <x v="277"/>
    <x v="15"/>
    <x v="33"/>
    <x v="34"/>
    <x v="5"/>
    <x v="5"/>
    <x v="1"/>
    <x v="14"/>
    <s v="1-1Node"/>
    <x v="7"/>
    <x v="3"/>
    <n v="139627950"/>
  </r>
  <r>
    <s v="KL4265WABTR"/>
    <x v="277"/>
    <x v="15"/>
    <x v="33"/>
    <x v="34"/>
    <x v="5"/>
    <x v="5"/>
    <x v="1"/>
    <x v="15"/>
    <s v="2-2Node"/>
    <x v="7"/>
    <x v="3"/>
    <n v="139627950"/>
  </r>
  <r>
    <s v="KL4265WACTR"/>
    <x v="277"/>
    <x v="15"/>
    <x v="33"/>
    <x v="34"/>
    <x v="5"/>
    <x v="5"/>
    <x v="1"/>
    <x v="16"/>
    <s v="3-3Node"/>
    <x v="7"/>
    <x v="3"/>
    <n v="139627950"/>
  </r>
  <r>
    <s v="KL4265WADTR"/>
    <x v="277"/>
    <x v="15"/>
    <x v="33"/>
    <x v="34"/>
    <x v="5"/>
    <x v="5"/>
    <x v="1"/>
    <x v="17"/>
    <s v="4-4Node"/>
    <x v="7"/>
    <x v="3"/>
    <n v="139627950"/>
  </r>
  <r>
    <s v="KL4265WAETR"/>
    <x v="277"/>
    <x v="15"/>
    <x v="33"/>
    <x v="34"/>
    <x v="5"/>
    <x v="5"/>
    <x v="1"/>
    <x v="11"/>
    <s v="5-9Node"/>
    <x v="7"/>
    <x v="3"/>
    <n v="139627950"/>
  </r>
  <r>
    <s v="KL4265WAKDS"/>
    <x v="278"/>
    <x v="15"/>
    <x v="33"/>
    <x v="34"/>
    <x v="5"/>
    <x v="5"/>
    <x v="1"/>
    <x v="0"/>
    <s v="10-14Node"/>
    <x v="10"/>
    <x v="2"/>
    <n v="144379620"/>
  </r>
  <r>
    <s v="KL4265WAMDS"/>
    <x v="278"/>
    <x v="15"/>
    <x v="33"/>
    <x v="34"/>
    <x v="5"/>
    <x v="5"/>
    <x v="1"/>
    <x v="12"/>
    <s v="15-19Node"/>
    <x v="10"/>
    <x v="2"/>
    <n v="144379620"/>
  </r>
  <r>
    <s v="KL4265WANDS"/>
    <x v="278"/>
    <x v="15"/>
    <x v="33"/>
    <x v="34"/>
    <x v="5"/>
    <x v="5"/>
    <x v="1"/>
    <x v="13"/>
    <s v="20-24Node"/>
    <x v="10"/>
    <x v="2"/>
    <n v="144379620"/>
  </r>
  <r>
    <s v="KL4265WAPDS"/>
    <x v="278"/>
    <x v="15"/>
    <x v="33"/>
    <x v="34"/>
    <x v="5"/>
    <x v="5"/>
    <x v="1"/>
    <x v="10"/>
    <s v="25-49Node"/>
    <x v="10"/>
    <x v="2"/>
    <n v="144379620"/>
  </r>
  <r>
    <s v="KL4265WABDS"/>
    <x v="278"/>
    <x v="15"/>
    <x v="33"/>
    <x v="34"/>
    <x v="5"/>
    <x v="5"/>
    <x v="1"/>
    <x v="15"/>
    <s v="2-2Node"/>
    <x v="10"/>
    <x v="2"/>
    <n v="151977210"/>
  </r>
  <r>
    <s v="KL4265WACDS"/>
    <x v="278"/>
    <x v="15"/>
    <x v="33"/>
    <x v="34"/>
    <x v="5"/>
    <x v="5"/>
    <x v="1"/>
    <x v="16"/>
    <s v="3-3Node"/>
    <x v="10"/>
    <x v="2"/>
    <n v="151977210"/>
  </r>
  <r>
    <s v="KL4265WADDS"/>
    <x v="278"/>
    <x v="15"/>
    <x v="33"/>
    <x v="34"/>
    <x v="5"/>
    <x v="5"/>
    <x v="1"/>
    <x v="17"/>
    <s v="4-4Node"/>
    <x v="10"/>
    <x v="2"/>
    <n v="151977210"/>
  </r>
  <r>
    <s v="KL4265WAEDS"/>
    <x v="278"/>
    <x v="15"/>
    <x v="33"/>
    <x v="34"/>
    <x v="5"/>
    <x v="5"/>
    <x v="1"/>
    <x v="11"/>
    <s v="5-9Node"/>
    <x v="10"/>
    <x v="2"/>
    <n v="151977210"/>
  </r>
  <r>
    <s v="KL4265WAADS"/>
    <x v="278"/>
    <x v="15"/>
    <x v="33"/>
    <x v="34"/>
    <x v="5"/>
    <x v="5"/>
    <x v="1"/>
    <x v="14"/>
    <s v="1-1Node"/>
    <x v="10"/>
    <x v="2"/>
    <n v="151977210"/>
  </r>
  <r>
    <s v="KL4265WATTS"/>
    <x v="279"/>
    <x v="15"/>
    <x v="33"/>
    <x v="34"/>
    <x v="5"/>
    <x v="5"/>
    <x v="1"/>
    <x v="6"/>
    <s v="250-499Node"/>
    <x v="10"/>
    <x v="3"/>
    <n v="159549390"/>
  </r>
  <r>
    <s v="KL4265WAUTS"/>
    <x v="279"/>
    <x v="15"/>
    <x v="33"/>
    <x v="34"/>
    <x v="5"/>
    <x v="5"/>
    <x v="1"/>
    <x v="5"/>
    <s v="500-999Node"/>
    <x v="10"/>
    <x v="3"/>
    <n v="159549390"/>
  </r>
  <r>
    <s v="KL4265WAVTS"/>
    <x v="279"/>
    <x v="15"/>
    <x v="33"/>
    <x v="34"/>
    <x v="5"/>
    <x v="5"/>
    <x v="1"/>
    <x v="4"/>
    <s v="1000-1499Node"/>
    <x v="10"/>
    <x v="3"/>
    <n v="159549390"/>
  </r>
  <r>
    <s v="KL4265WAWTS"/>
    <x v="279"/>
    <x v="15"/>
    <x v="33"/>
    <x v="34"/>
    <x v="5"/>
    <x v="5"/>
    <x v="1"/>
    <x v="3"/>
    <s v="1500-2499Node"/>
    <x v="10"/>
    <x v="3"/>
    <n v="159549390"/>
  </r>
  <r>
    <s v="KL4265WAXTS"/>
    <x v="279"/>
    <x v="15"/>
    <x v="33"/>
    <x v="34"/>
    <x v="5"/>
    <x v="5"/>
    <x v="1"/>
    <x v="2"/>
    <s v="2500-4999Node"/>
    <x v="10"/>
    <x v="3"/>
    <n v="159549390"/>
  </r>
  <r>
    <s v="KL4265WAYTS"/>
    <x v="279"/>
    <x v="15"/>
    <x v="33"/>
    <x v="34"/>
    <x v="5"/>
    <x v="5"/>
    <x v="1"/>
    <x v="1"/>
    <s v="5000+Node"/>
    <x v="10"/>
    <x v="3"/>
    <n v="159549390"/>
  </r>
  <r>
    <s v="KL4265WARTS"/>
    <x v="279"/>
    <x v="15"/>
    <x v="33"/>
    <x v="34"/>
    <x v="5"/>
    <x v="5"/>
    <x v="1"/>
    <x v="7"/>
    <s v="100-149Node"/>
    <x v="10"/>
    <x v="3"/>
    <n v="169535520"/>
  </r>
  <r>
    <s v="KL4265WASTS"/>
    <x v="279"/>
    <x v="15"/>
    <x v="33"/>
    <x v="34"/>
    <x v="5"/>
    <x v="5"/>
    <x v="1"/>
    <x v="8"/>
    <s v="150-249Node"/>
    <x v="10"/>
    <x v="3"/>
    <n v="169535520"/>
  </r>
  <r>
    <s v="KL4265WAQTS"/>
    <x v="279"/>
    <x v="15"/>
    <x v="33"/>
    <x v="34"/>
    <x v="5"/>
    <x v="5"/>
    <x v="1"/>
    <x v="9"/>
    <s v="50-99Node"/>
    <x v="10"/>
    <x v="3"/>
    <n v="179496240"/>
  </r>
  <r>
    <s v="KL4265WAKTS"/>
    <x v="279"/>
    <x v="15"/>
    <x v="33"/>
    <x v="34"/>
    <x v="5"/>
    <x v="5"/>
    <x v="1"/>
    <x v="0"/>
    <s v="10-14Node"/>
    <x v="10"/>
    <x v="3"/>
    <n v="189482370"/>
  </r>
  <r>
    <s v="KL4265WAMTS"/>
    <x v="279"/>
    <x v="15"/>
    <x v="33"/>
    <x v="34"/>
    <x v="5"/>
    <x v="5"/>
    <x v="1"/>
    <x v="12"/>
    <s v="15-19Node"/>
    <x v="10"/>
    <x v="3"/>
    <n v="189482370"/>
  </r>
  <r>
    <s v="KL4265WANTS"/>
    <x v="279"/>
    <x v="15"/>
    <x v="33"/>
    <x v="34"/>
    <x v="5"/>
    <x v="5"/>
    <x v="1"/>
    <x v="13"/>
    <s v="20-24Node"/>
    <x v="10"/>
    <x v="3"/>
    <n v="189482370"/>
  </r>
  <r>
    <s v="KL4265WAPTS"/>
    <x v="279"/>
    <x v="15"/>
    <x v="33"/>
    <x v="34"/>
    <x v="5"/>
    <x v="5"/>
    <x v="1"/>
    <x v="10"/>
    <s v="25-49Node"/>
    <x v="10"/>
    <x v="3"/>
    <n v="189482370"/>
  </r>
  <r>
    <s v="KL4265WAATS"/>
    <x v="279"/>
    <x v="15"/>
    <x v="33"/>
    <x v="34"/>
    <x v="5"/>
    <x v="5"/>
    <x v="1"/>
    <x v="14"/>
    <s v="1-1Node"/>
    <x v="10"/>
    <x v="3"/>
    <n v="199468500"/>
  </r>
  <r>
    <s v="KL4265WABTS"/>
    <x v="279"/>
    <x v="15"/>
    <x v="33"/>
    <x v="34"/>
    <x v="5"/>
    <x v="5"/>
    <x v="1"/>
    <x v="15"/>
    <s v="2-2Node"/>
    <x v="10"/>
    <x v="3"/>
    <n v="199468500"/>
  </r>
  <r>
    <s v="KL4265WACTS"/>
    <x v="279"/>
    <x v="15"/>
    <x v="33"/>
    <x v="34"/>
    <x v="5"/>
    <x v="5"/>
    <x v="1"/>
    <x v="16"/>
    <s v="3-3Node"/>
    <x v="10"/>
    <x v="3"/>
    <n v="199468500"/>
  </r>
  <r>
    <s v="KL4265WADTS"/>
    <x v="279"/>
    <x v="15"/>
    <x v="33"/>
    <x v="34"/>
    <x v="5"/>
    <x v="5"/>
    <x v="1"/>
    <x v="17"/>
    <s v="4-4Node"/>
    <x v="10"/>
    <x v="3"/>
    <n v="199468500"/>
  </r>
  <r>
    <s v="KL4265WAETS"/>
    <x v="279"/>
    <x v="15"/>
    <x v="33"/>
    <x v="34"/>
    <x v="5"/>
    <x v="5"/>
    <x v="1"/>
    <x v="11"/>
    <s v="5-9Node"/>
    <x v="10"/>
    <x v="3"/>
    <n v="199468500"/>
  </r>
  <r>
    <s v="-"/>
    <x v="0"/>
    <x v="16"/>
    <x v="34"/>
    <x v="35"/>
    <x v="3"/>
    <x v="0"/>
    <x v="0"/>
    <x v="0"/>
    <s v="-"/>
    <x v="0"/>
    <x v="0"/>
    <m/>
  </r>
  <r>
    <s v="KL4697WAAFH"/>
    <x v="280"/>
    <x v="14"/>
    <x v="35"/>
    <x v="36"/>
    <x v="12"/>
    <x v="1"/>
    <x v="1"/>
    <x v="14"/>
    <s v="1-1Instance"/>
    <x v="11"/>
    <x v="1"/>
    <n v="1358418600"/>
  </r>
  <r>
    <s v="KL4697WABFH"/>
    <x v="280"/>
    <x v="14"/>
    <x v="35"/>
    <x v="36"/>
    <x v="12"/>
    <x v="1"/>
    <x v="1"/>
    <x v="15"/>
    <s v="2-2Instance"/>
    <x v="11"/>
    <x v="1"/>
    <n v="1358418600"/>
  </r>
  <r>
    <s v="KL4697WACFH"/>
    <x v="280"/>
    <x v="14"/>
    <x v="35"/>
    <x v="36"/>
    <x v="12"/>
    <x v="1"/>
    <x v="1"/>
    <x v="16"/>
    <s v="3-3Instance"/>
    <x v="11"/>
    <x v="1"/>
    <n v="1358418600"/>
  </r>
  <r>
    <s v="KL4697WADFH"/>
    <x v="280"/>
    <x v="14"/>
    <x v="35"/>
    <x v="36"/>
    <x v="12"/>
    <x v="1"/>
    <x v="1"/>
    <x v="17"/>
    <s v="4-4Instance"/>
    <x v="11"/>
    <x v="1"/>
    <n v="1358418600"/>
  </r>
  <r>
    <s v="KL4697WAADH"/>
    <x v="281"/>
    <x v="14"/>
    <x v="35"/>
    <x v="36"/>
    <x v="12"/>
    <x v="1"/>
    <x v="1"/>
    <x v="14"/>
    <s v="1-1Instance"/>
    <x v="11"/>
    <x v="2"/>
    <n v="2037627900"/>
  </r>
  <r>
    <s v="KL4697WABDH"/>
    <x v="281"/>
    <x v="14"/>
    <x v="35"/>
    <x v="36"/>
    <x v="12"/>
    <x v="1"/>
    <x v="1"/>
    <x v="15"/>
    <s v="2-2Instance"/>
    <x v="11"/>
    <x v="2"/>
    <n v="2037627900"/>
  </r>
  <r>
    <s v="KL4697WACDH"/>
    <x v="281"/>
    <x v="14"/>
    <x v="35"/>
    <x v="36"/>
    <x v="12"/>
    <x v="1"/>
    <x v="1"/>
    <x v="16"/>
    <s v="3-3Instance"/>
    <x v="11"/>
    <x v="2"/>
    <n v="2037627900"/>
  </r>
  <r>
    <s v="KL4697WADDH"/>
    <x v="281"/>
    <x v="14"/>
    <x v="35"/>
    <x v="36"/>
    <x v="12"/>
    <x v="1"/>
    <x v="1"/>
    <x v="17"/>
    <s v="4-4Instance"/>
    <x v="11"/>
    <x v="2"/>
    <n v="2037627900"/>
  </r>
  <r>
    <s v="KL4697WAATH"/>
    <x v="282"/>
    <x v="14"/>
    <x v="35"/>
    <x v="36"/>
    <x v="12"/>
    <x v="1"/>
    <x v="1"/>
    <x v="14"/>
    <s v="1-1Instance"/>
    <x v="11"/>
    <x v="3"/>
    <n v="2648923200"/>
  </r>
  <r>
    <s v="KL4697WABTH"/>
    <x v="282"/>
    <x v="14"/>
    <x v="35"/>
    <x v="36"/>
    <x v="12"/>
    <x v="1"/>
    <x v="1"/>
    <x v="15"/>
    <s v="2-2Instance"/>
    <x v="11"/>
    <x v="3"/>
    <n v="2648923200"/>
  </r>
  <r>
    <s v="KL4697WACTH"/>
    <x v="282"/>
    <x v="14"/>
    <x v="35"/>
    <x v="36"/>
    <x v="12"/>
    <x v="1"/>
    <x v="1"/>
    <x v="16"/>
    <s v="3-3Instance"/>
    <x v="11"/>
    <x v="3"/>
    <n v="2648923200"/>
  </r>
  <r>
    <s v="KL4697WADTH"/>
    <x v="282"/>
    <x v="14"/>
    <x v="35"/>
    <x v="36"/>
    <x v="12"/>
    <x v="1"/>
    <x v="1"/>
    <x v="17"/>
    <s v="4-4Instance"/>
    <x v="11"/>
    <x v="3"/>
    <n v="2648923200"/>
  </r>
  <r>
    <s v="KL4704WAYFH"/>
    <x v="283"/>
    <x v="14"/>
    <x v="36"/>
    <x v="37"/>
    <x v="5"/>
    <x v="1"/>
    <x v="1"/>
    <x v="1"/>
    <s v="5000+Node"/>
    <x v="11"/>
    <x v="1"/>
    <n v="584430"/>
  </r>
  <r>
    <s v="KL4704WAXFH"/>
    <x v="283"/>
    <x v="14"/>
    <x v="36"/>
    <x v="37"/>
    <x v="5"/>
    <x v="1"/>
    <x v="1"/>
    <x v="2"/>
    <s v="2500-4999Node"/>
    <x v="11"/>
    <x v="1"/>
    <n v="736890"/>
  </r>
  <r>
    <s v="KL4704WAWFH"/>
    <x v="283"/>
    <x v="14"/>
    <x v="36"/>
    <x v="37"/>
    <x v="5"/>
    <x v="1"/>
    <x v="1"/>
    <x v="3"/>
    <s v="1500-2499Node"/>
    <x v="11"/>
    <x v="1"/>
    <n v="889350"/>
  </r>
  <r>
    <s v="KL4704WAYDH"/>
    <x v="284"/>
    <x v="14"/>
    <x v="36"/>
    <x v="37"/>
    <x v="5"/>
    <x v="1"/>
    <x v="1"/>
    <x v="1"/>
    <s v="5000+Node"/>
    <x v="11"/>
    <x v="2"/>
    <n v="914760"/>
  </r>
  <r>
    <s v="KL4704WAVFH"/>
    <x v="283"/>
    <x v="14"/>
    <x v="36"/>
    <x v="37"/>
    <x v="5"/>
    <x v="1"/>
    <x v="1"/>
    <x v="4"/>
    <s v="1000-1499Node"/>
    <x v="11"/>
    <x v="1"/>
    <n v="1016400"/>
  </r>
  <r>
    <s v="KL4704WAUFH"/>
    <x v="283"/>
    <x v="14"/>
    <x v="36"/>
    <x v="37"/>
    <x v="5"/>
    <x v="1"/>
    <x v="1"/>
    <x v="5"/>
    <s v="500-999Node"/>
    <x v="11"/>
    <x v="1"/>
    <n v="1143450"/>
  </r>
  <r>
    <s v="KL4704WAXDH"/>
    <x v="284"/>
    <x v="14"/>
    <x v="36"/>
    <x v="37"/>
    <x v="5"/>
    <x v="1"/>
    <x v="1"/>
    <x v="2"/>
    <s v="2500-4999Node"/>
    <x v="11"/>
    <x v="2"/>
    <n v="1194270"/>
  </r>
  <r>
    <s v="KL4704WAYTH"/>
    <x v="285"/>
    <x v="14"/>
    <x v="36"/>
    <x v="37"/>
    <x v="5"/>
    <x v="1"/>
    <x v="1"/>
    <x v="1"/>
    <s v="5000+Node"/>
    <x v="11"/>
    <x v="3"/>
    <n v="1321320"/>
  </r>
  <r>
    <s v="KL4704WARFH"/>
    <x v="283"/>
    <x v="14"/>
    <x v="36"/>
    <x v="37"/>
    <x v="5"/>
    <x v="1"/>
    <x v="1"/>
    <x v="7"/>
    <s v="100-149Node"/>
    <x v="11"/>
    <x v="1"/>
    <n v="1346730"/>
  </r>
  <r>
    <s v="KL4704WASFH"/>
    <x v="283"/>
    <x v="14"/>
    <x v="36"/>
    <x v="37"/>
    <x v="5"/>
    <x v="1"/>
    <x v="1"/>
    <x v="8"/>
    <s v="150-249Node"/>
    <x v="11"/>
    <x v="1"/>
    <n v="1346730"/>
  </r>
  <r>
    <s v="KL4704WATFH"/>
    <x v="283"/>
    <x v="14"/>
    <x v="36"/>
    <x v="37"/>
    <x v="5"/>
    <x v="1"/>
    <x v="1"/>
    <x v="6"/>
    <s v="250-499Node"/>
    <x v="11"/>
    <x v="1"/>
    <n v="1346730"/>
  </r>
  <r>
    <s v="KL4704WAWDH"/>
    <x v="284"/>
    <x v="14"/>
    <x v="36"/>
    <x v="37"/>
    <x v="5"/>
    <x v="1"/>
    <x v="1"/>
    <x v="3"/>
    <s v="1500-2499Node"/>
    <x v="11"/>
    <x v="2"/>
    <n v="1397550"/>
  </r>
  <r>
    <s v="KL4704WAVDH"/>
    <x v="284"/>
    <x v="14"/>
    <x v="36"/>
    <x v="37"/>
    <x v="5"/>
    <x v="1"/>
    <x v="1"/>
    <x v="4"/>
    <s v="1000-1499Node"/>
    <x v="11"/>
    <x v="2"/>
    <n v="1626240"/>
  </r>
  <r>
    <s v="KL4704WAXTH"/>
    <x v="285"/>
    <x v="14"/>
    <x v="36"/>
    <x v="37"/>
    <x v="5"/>
    <x v="1"/>
    <x v="1"/>
    <x v="2"/>
    <s v="2500-4999Node"/>
    <x v="11"/>
    <x v="3"/>
    <n v="1651650"/>
  </r>
  <r>
    <s v="KL4704WAUDH"/>
    <x v="284"/>
    <x v="14"/>
    <x v="36"/>
    <x v="37"/>
    <x v="5"/>
    <x v="1"/>
    <x v="1"/>
    <x v="5"/>
    <s v="500-999Node"/>
    <x v="11"/>
    <x v="2"/>
    <n v="1854930"/>
  </r>
  <r>
    <s v="KL4704WAWTH"/>
    <x v="285"/>
    <x v="14"/>
    <x v="36"/>
    <x v="37"/>
    <x v="5"/>
    <x v="1"/>
    <x v="1"/>
    <x v="3"/>
    <s v="1500-2499Node"/>
    <x v="11"/>
    <x v="3"/>
    <n v="1956570"/>
  </r>
  <r>
    <s v="KL4704WARDH"/>
    <x v="284"/>
    <x v="14"/>
    <x v="36"/>
    <x v="37"/>
    <x v="5"/>
    <x v="1"/>
    <x v="1"/>
    <x v="7"/>
    <s v="100-149Node"/>
    <x v="11"/>
    <x v="2"/>
    <n v="2159850"/>
  </r>
  <r>
    <s v="KL4704WASDH"/>
    <x v="284"/>
    <x v="14"/>
    <x v="36"/>
    <x v="37"/>
    <x v="5"/>
    <x v="1"/>
    <x v="1"/>
    <x v="8"/>
    <s v="150-249Node"/>
    <x v="11"/>
    <x v="2"/>
    <n v="2159850"/>
  </r>
  <r>
    <s v="KL4704WATDH"/>
    <x v="284"/>
    <x v="14"/>
    <x v="36"/>
    <x v="37"/>
    <x v="5"/>
    <x v="1"/>
    <x v="1"/>
    <x v="6"/>
    <s v="250-499Node"/>
    <x v="11"/>
    <x v="2"/>
    <n v="2159850"/>
  </r>
  <r>
    <s v="KL4704WAVTH"/>
    <x v="285"/>
    <x v="14"/>
    <x v="36"/>
    <x v="37"/>
    <x v="5"/>
    <x v="1"/>
    <x v="1"/>
    <x v="4"/>
    <s v="1000-1499Node"/>
    <x v="11"/>
    <x v="3"/>
    <n v="2261490"/>
  </r>
  <r>
    <s v="KL4704WAUTH"/>
    <x v="285"/>
    <x v="14"/>
    <x v="36"/>
    <x v="37"/>
    <x v="5"/>
    <x v="1"/>
    <x v="1"/>
    <x v="5"/>
    <s v="500-999Node"/>
    <x v="11"/>
    <x v="3"/>
    <n v="2564100"/>
  </r>
  <r>
    <s v="KL4704WARTH"/>
    <x v="285"/>
    <x v="14"/>
    <x v="36"/>
    <x v="37"/>
    <x v="5"/>
    <x v="1"/>
    <x v="1"/>
    <x v="7"/>
    <s v="100-149Node"/>
    <x v="11"/>
    <x v="3"/>
    <n v="3049200"/>
  </r>
  <r>
    <s v="KL4704WASTH"/>
    <x v="285"/>
    <x v="14"/>
    <x v="36"/>
    <x v="37"/>
    <x v="5"/>
    <x v="1"/>
    <x v="1"/>
    <x v="8"/>
    <s v="150-249Node"/>
    <x v="11"/>
    <x v="3"/>
    <n v="3049200"/>
  </r>
  <r>
    <s v="KL4704WATTH"/>
    <x v="285"/>
    <x v="14"/>
    <x v="36"/>
    <x v="37"/>
    <x v="5"/>
    <x v="1"/>
    <x v="1"/>
    <x v="6"/>
    <s v="250-499Node"/>
    <x v="11"/>
    <x v="3"/>
    <n v="3049200"/>
  </r>
  <r>
    <s v="-"/>
    <x v="0"/>
    <x v="17"/>
    <x v="37"/>
    <x v="38"/>
    <x v="3"/>
    <x v="0"/>
    <x v="0"/>
    <x v="0"/>
    <s v="-"/>
    <x v="0"/>
    <x v="0"/>
    <m/>
  </r>
  <r>
    <s v="KL4935WAKZS"/>
    <x v="286"/>
    <x v="9"/>
    <x v="38"/>
    <x v="39"/>
    <x v="13"/>
    <x v="1"/>
    <x v="1"/>
    <x v="0"/>
    <s v="10-14Svr"/>
    <x v="10"/>
    <x v="6"/>
    <n v="1383505200"/>
  </r>
  <r>
    <s v="KL4935WAMZS"/>
    <x v="286"/>
    <x v="9"/>
    <x v="38"/>
    <x v="39"/>
    <x v="13"/>
    <x v="1"/>
    <x v="1"/>
    <x v="12"/>
    <s v="15-19Svr"/>
    <x v="10"/>
    <x v="6"/>
    <n v="1383505200"/>
  </r>
  <r>
    <s v="KL4935WANZS"/>
    <x v="286"/>
    <x v="9"/>
    <x v="38"/>
    <x v="39"/>
    <x v="13"/>
    <x v="1"/>
    <x v="1"/>
    <x v="13"/>
    <s v="20-24Svr"/>
    <x v="10"/>
    <x v="6"/>
    <n v="1383505200"/>
  </r>
  <r>
    <s v="KL4935WAPZS"/>
    <x v="286"/>
    <x v="9"/>
    <x v="38"/>
    <x v="39"/>
    <x v="13"/>
    <x v="1"/>
    <x v="1"/>
    <x v="10"/>
    <s v="25-49Svr"/>
    <x v="10"/>
    <x v="6"/>
    <n v="1383505200"/>
  </r>
  <r>
    <s v="KL4935WAQZS"/>
    <x v="286"/>
    <x v="9"/>
    <x v="38"/>
    <x v="39"/>
    <x v="13"/>
    <x v="1"/>
    <x v="1"/>
    <x v="9"/>
    <s v="50-99Svr"/>
    <x v="10"/>
    <x v="6"/>
    <n v="1383505200"/>
  </r>
  <r>
    <s v="KL4935WARZS"/>
    <x v="286"/>
    <x v="9"/>
    <x v="38"/>
    <x v="39"/>
    <x v="13"/>
    <x v="1"/>
    <x v="1"/>
    <x v="7"/>
    <s v="100-149Svr"/>
    <x v="10"/>
    <x v="6"/>
    <n v="1383505200"/>
  </r>
  <r>
    <s v="KL4935WASZS"/>
    <x v="286"/>
    <x v="9"/>
    <x v="38"/>
    <x v="39"/>
    <x v="13"/>
    <x v="1"/>
    <x v="1"/>
    <x v="8"/>
    <s v="150-249Svr"/>
    <x v="10"/>
    <x v="6"/>
    <n v="1383505200"/>
  </r>
  <r>
    <s v="KL4935WATZS"/>
    <x v="286"/>
    <x v="9"/>
    <x v="38"/>
    <x v="39"/>
    <x v="13"/>
    <x v="1"/>
    <x v="1"/>
    <x v="6"/>
    <s v="250-499Svr"/>
    <x v="10"/>
    <x v="6"/>
    <n v="1383505200"/>
  </r>
  <r>
    <s v="KL4935WAUZS"/>
    <x v="286"/>
    <x v="9"/>
    <x v="38"/>
    <x v="39"/>
    <x v="13"/>
    <x v="1"/>
    <x v="1"/>
    <x v="5"/>
    <s v="500-999Svr"/>
    <x v="10"/>
    <x v="6"/>
    <n v="1383505200"/>
  </r>
  <r>
    <s v="KL4935WAVZS"/>
    <x v="286"/>
    <x v="9"/>
    <x v="38"/>
    <x v="39"/>
    <x v="13"/>
    <x v="1"/>
    <x v="1"/>
    <x v="4"/>
    <s v="1000-1499Svr"/>
    <x v="10"/>
    <x v="6"/>
    <n v="1383505200"/>
  </r>
  <r>
    <s v="KL4935WAWZS"/>
    <x v="286"/>
    <x v="9"/>
    <x v="38"/>
    <x v="39"/>
    <x v="13"/>
    <x v="1"/>
    <x v="1"/>
    <x v="3"/>
    <s v="1500-2499Svr"/>
    <x v="10"/>
    <x v="6"/>
    <n v="1383505200"/>
  </r>
  <r>
    <s v="KL4935WAXZS"/>
    <x v="286"/>
    <x v="9"/>
    <x v="38"/>
    <x v="39"/>
    <x v="13"/>
    <x v="1"/>
    <x v="1"/>
    <x v="2"/>
    <s v="2500-4999Svr"/>
    <x v="10"/>
    <x v="6"/>
    <n v="1383505200"/>
  </r>
  <r>
    <s v="KL4935WAYZS"/>
    <x v="286"/>
    <x v="9"/>
    <x v="38"/>
    <x v="39"/>
    <x v="13"/>
    <x v="1"/>
    <x v="1"/>
    <x v="1"/>
    <s v="5000+Svr"/>
    <x v="10"/>
    <x v="6"/>
    <n v="1383505200"/>
  </r>
  <r>
    <s v="KL4935WAKZA"/>
    <x v="287"/>
    <x v="18"/>
    <x v="38"/>
    <x v="39"/>
    <x v="13"/>
    <x v="6"/>
    <x v="1"/>
    <x v="0"/>
    <s v="10-14Svr"/>
    <x v="5"/>
    <x v="7"/>
    <n v="1383505200"/>
  </r>
  <r>
    <s v="KL4935WAMZA"/>
    <x v="287"/>
    <x v="18"/>
    <x v="38"/>
    <x v="39"/>
    <x v="13"/>
    <x v="6"/>
    <x v="1"/>
    <x v="12"/>
    <s v="15-19Svr"/>
    <x v="5"/>
    <x v="7"/>
    <n v="1383505200"/>
  </r>
  <r>
    <s v="KL4935WANZA"/>
    <x v="287"/>
    <x v="18"/>
    <x v="38"/>
    <x v="39"/>
    <x v="13"/>
    <x v="6"/>
    <x v="1"/>
    <x v="13"/>
    <s v="20-24Svr"/>
    <x v="5"/>
    <x v="7"/>
    <n v="1383505200"/>
  </r>
  <r>
    <s v="KL4935WAPZA"/>
    <x v="287"/>
    <x v="18"/>
    <x v="38"/>
    <x v="39"/>
    <x v="13"/>
    <x v="6"/>
    <x v="1"/>
    <x v="10"/>
    <s v="25-49Svr"/>
    <x v="5"/>
    <x v="7"/>
    <n v="1383505200"/>
  </r>
  <r>
    <s v="KL4935WAQZA"/>
    <x v="287"/>
    <x v="18"/>
    <x v="38"/>
    <x v="39"/>
    <x v="13"/>
    <x v="6"/>
    <x v="1"/>
    <x v="9"/>
    <s v="50-99Svr"/>
    <x v="5"/>
    <x v="7"/>
    <n v="1383505200"/>
  </r>
  <r>
    <s v="KL4935WARZA"/>
    <x v="287"/>
    <x v="18"/>
    <x v="38"/>
    <x v="39"/>
    <x v="13"/>
    <x v="6"/>
    <x v="1"/>
    <x v="7"/>
    <s v="100-149Svr"/>
    <x v="5"/>
    <x v="7"/>
    <n v="1383505200"/>
  </r>
  <r>
    <s v="KL4935WASZA"/>
    <x v="287"/>
    <x v="18"/>
    <x v="38"/>
    <x v="39"/>
    <x v="13"/>
    <x v="6"/>
    <x v="1"/>
    <x v="8"/>
    <s v="150-249Svr"/>
    <x v="5"/>
    <x v="7"/>
    <n v="1383505200"/>
  </r>
  <r>
    <s v="KL4935WATZA"/>
    <x v="287"/>
    <x v="18"/>
    <x v="38"/>
    <x v="39"/>
    <x v="13"/>
    <x v="6"/>
    <x v="1"/>
    <x v="6"/>
    <s v="250-499Svr"/>
    <x v="5"/>
    <x v="7"/>
    <n v="1383505200"/>
  </r>
  <r>
    <s v="KL4935WAUZA"/>
    <x v="287"/>
    <x v="18"/>
    <x v="38"/>
    <x v="39"/>
    <x v="13"/>
    <x v="6"/>
    <x v="1"/>
    <x v="5"/>
    <s v="500-999Svr"/>
    <x v="5"/>
    <x v="7"/>
    <n v="1383505200"/>
  </r>
  <r>
    <s v="KL4935WAVZA"/>
    <x v="287"/>
    <x v="18"/>
    <x v="38"/>
    <x v="39"/>
    <x v="13"/>
    <x v="6"/>
    <x v="1"/>
    <x v="4"/>
    <s v="1000-1499Svr"/>
    <x v="5"/>
    <x v="7"/>
    <n v="1383505200"/>
  </r>
  <r>
    <s v="KL4935WAWZA"/>
    <x v="287"/>
    <x v="18"/>
    <x v="38"/>
    <x v="39"/>
    <x v="13"/>
    <x v="6"/>
    <x v="1"/>
    <x v="3"/>
    <s v="1500-2499Svr"/>
    <x v="5"/>
    <x v="7"/>
    <n v="1383505200"/>
  </r>
  <r>
    <s v="KL4935WAXZA"/>
    <x v="287"/>
    <x v="18"/>
    <x v="38"/>
    <x v="39"/>
    <x v="13"/>
    <x v="6"/>
    <x v="1"/>
    <x v="2"/>
    <s v="2500-4999Svr"/>
    <x v="5"/>
    <x v="7"/>
    <n v="1383505200"/>
  </r>
  <r>
    <s v="KL4935WAYZA"/>
    <x v="287"/>
    <x v="18"/>
    <x v="38"/>
    <x v="39"/>
    <x v="13"/>
    <x v="6"/>
    <x v="1"/>
    <x v="1"/>
    <s v="5000+Svr"/>
    <x v="5"/>
    <x v="7"/>
    <n v="1383505200"/>
  </r>
  <r>
    <s v="KL4935WAEZS"/>
    <x v="286"/>
    <x v="9"/>
    <x v="38"/>
    <x v="39"/>
    <x v="13"/>
    <x v="1"/>
    <x v="1"/>
    <x v="11"/>
    <s v="5-9Svr"/>
    <x v="10"/>
    <x v="6"/>
    <n v="1502100600"/>
  </r>
  <r>
    <s v="KL4935WAEZA"/>
    <x v="287"/>
    <x v="18"/>
    <x v="38"/>
    <x v="39"/>
    <x v="13"/>
    <x v="6"/>
    <x v="1"/>
    <x v="11"/>
    <s v="5-9Svr"/>
    <x v="5"/>
    <x v="7"/>
    <n v="1502100600"/>
  </r>
  <r>
    <s v="KL4935WAKZ5"/>
    <x v="288"/>
    <x v="18"/>
    <x v="38"/>
    <x v="39"/>
    <x v="13"/>
    <x v="6"/>
    <x v="1"/>
    <x v="0"/>
    <s v="10-14Svr"/>
    <x v="6"/>
    <x v="7"/>
    <n v="1591030980"/>
  </r>
  <r>
    <s v="KL4935WAMZ5"/>
    <x v="288"/>
    <x v="18"/>
    <x v="38"/>
    <x v="39"/>
    <x v="13"/>
    <x v="6"/>
    <x v="1"/>
    <x v="12"/>
    <s v="15-19Svr"/>
    <x v="6"/>
    <x v="7"/>
    <n v="1591030980"/>
  </r>
  <r>
    <s v="KL4935WANZ5"/>
    <x v="288"/>
    <x v="18"/>
    <x v="38"/>
    <x v="39"/>
    <x v="13"/>
    <x v="6"/>
    <x v="1"/>
    <x v="13"/>
    <s v="20-24Svr"/>
    <x v="6"/>
    <x v="7"/>
    <n v="1591030980"/>
  </r>
  <r>
    <s v="KL4935WAPZ5"/>
    <x v="288"/>
    <x v="18"/>
    <x v="38"/>
    <x v="39"/>
    <x v="13"/>
    <x v="6"/>
    <x v="1"/>
    <x v="10"/>
    <s v="25-49Svr"/>
    <x v="6"/>
    <x v="7"/>
    <n v="1591030980"/>
  </r>
  <r>
    <s v="KL4935WAQZ5"/>
    <x v="288"/>
    <x v="18"/>
    <x v="38"/>
    <x v="39"/>
    <x v="13"/>
    <x v="6"/>
    <x v="1"/>
    <x v="9"/>
    <s v="50-99Svr"/>
    <x v="6"/>
    <x v="7"/>
    <n v="1591030980"/>
  </r>
  <r>
    <s v="KL4935WARZ5"/>
    <x v="288"/>
    <x v="18"/>
    <x v="38"/>
    <x v="39"/>
    <x v="13"/>
    <x v="6"/>
    <x v="1"/>
    <x v="7"/>
    <s v="100-149Svr"/>
    <x v="6"/>
    <x v="7"/>
    <n v="1591030980"/>
  </r>
  <r>
    <s v="KL4935WASZ5"/>
    <x v="288"/>
    <x v="18"/>
    <x v="38"/>
    <x v="39"/>
    <x v="13"/>
    <x v="6"/>
    <x v="1"/>
    <x v="8"/>
    <s v="150-249Svr"/>
    <x v="6"/>
    <x v="7"/>
    <n v="1591030980"/>
  </r>
  <r>
    <s v="KL4935WATZ5"/>
    <x v="288"/>
    <x v="18"/>
    <x v="38"/>
    <x v="39"/>
    <x v="13"/>
    <x v="6"/>
    <x v="1"/>
    <x v="6"/>
    <s v="250-499Svr"/>
    <x v="6"/>
    <x v="7"/>
    <n v="1591030980"/>
  </r>
  <r>
    <s v="KL4935WAUZ5"/>
    <x v="288"/>
    <x v="18"/>
    <x v="38"/>
    <x v="39"/>
    <x v="13"/>
    <x v="6"/>
    <x v="1"/>
    <x v="5"/>
    <s v="500-999Svr"/>
    <x v="6"/>
    <x v="7"/>
    <n v="1591030980"/>
  </r>
  <r>
    <s v="KL4935WAVZ5"/>
    <x v="288"/>
    <x v="18"/>
    <x v="38"/>
    <x v="39"/>
    <x v="13"/>
    <x v="6"/>
    <x v="1"/>
    <x v="4"/>
    <s v="1000-1499Svr"/>
    <x v="6"/>
    <x v="7"/>
    <n v="1591030980"/>
  </r>
  <r>
    <s v="KL4935WAWZ5"/>
    <x v="288"/>
    <x v="18"/>
    <x v="38"/>
    <x v="39"/>
    <x v="13"/>
    <x v="6"/>
    <x v="1"/>
    <x v="3"/>
    <s v="1500-2499Svr"/>
    <x v="6"/>
    <x v="7"/>
    <n v="1591030980"/>
  </r>
  <r>
    <s v="KL4935WAXZ5"/>
    <x v="288"/>
    <x v="18"/>
    <x v="38"/>
    <x v="39"/>
    <x v="13"/>
    <x v="6"/>
    <x v="1"/>
    <x v="2"/>
    <s v="2500-4999Svr"/>
    <x v="6"/>
    <x v="7"/>
    <n v="1591030980"/>
  </r>
  <r>
    <s v="KL4935WAYZ5"/>
    <x v="288"/>
    <x v="18"/>
    <x v="38"/>
    <x v="39"/>
    <x v="13"/>
    <x v="6"/>
    <x v="1"/>
    <x v="1"/>
    <s v="5000+Svr"/>
    <x v="6"/>
    <x v="7"/>
    <n v="1591030980"/>
  </r>
  <r>
    <s v="KL4935WADZS"/>
    <x v="286"/>
    <x v="9"/>
    <x v="38"/>
    <x v="39"/>
    <x v="13"/>
    <x v="1"/>
    <x v="1"/>
    <x v="17"/>
    <s v="4-4Svr"/>
    <x v="10"/>
    <x v="6"/>
    <n v="1620672900"/>
  </r>
  <r>
    <s v="KL4935WADZA"/>
    <x v="287"/>
    <x v="18"/>
    <x v="38"/>
    <x v="39"/>
    <x v="13"/>
    <x v="6"/>
    <x v="1"/>
    <x v="17"/>
    <s v="4-4Svr"/>
    <x v="5"/>
    <x v="7"/>
    <n v="1620672900"/>
  </r>
  <r>
    <s v="KL4935WAEZ5"/>
    <x v="288"/>
    <x v="18"/>
    <x v="38"/>
    <x v="39"/>
    <x v="13"/>
    <x v="6"/>
    <x v="1"/>
    <x v="11"/>
    <s v="5-9Svr"/>
    <x v="6"/>
    <x v="7"/>
    <n v="1727415690"/>
  </r>
  <r>
    <s v="KL4935WACZS"/>
    <x v="286"/>
    <x v="9"/>
    <x v="38"/>
    <x v="39"/>
    <x v="13"/>
    <x v="1"/>
    <x v="1"/>
    <x v="16"/>
    <s v="3-3Svr"/>
    <x v="10"/>
    <x v="6"/>
    <n v="1739268300"/>
  </r>
  <r>
    <s v="KL4935WACZA"/>
    <x v="287"/>
    <x v="18"/>
    <x v="38"/>
    <x v="39"/>
    <x v="13"/>
    <x v="6"/>
    <x v="1"/>
    <x v="16"/>
    <s v="3-3Svr"/>
    <x v="5"/>
    <x v="7"/>
    <n v="1739268300"/>
  </r>
  <r>
    <s v="KL4935WABZS"/>
    <x v="286"/>
    <x v="9"/>
    <x v="38"/>
    <x v="39"/>
    <x v="13"/>
    <x v="1"/>
    <x v="1"/>
    <x v="15"/>
    <s v="2-2Svr"/>
    <x v="10"/>
    <x v="6"/>
    <n v="1857840600"/>
  </r>
  <r>
    <s v="KL4935WABZA"/>
    <x v="287"/>
    <x v="18"/>
    <x v="38"/>
    <x v="39"/>
    <x v="13"/>
    <x v="6"/>
    <x v="1"/>
    <x v="15"/>
    <s v="2-2Svr"/>
    <x v="5"/>
    <x v="7"/>
    <n v="1857840600"/>
  </r>
  <r>
    <s v="KL4935WADZ5"/>
    <x v="288"/>
    <x v="18"/>
    <x v="38"/>
    <x v="39"/>
    <x v="13"/>
    <x v="6"/>
    <x v="1"/>
    <x v="17"/>
    <s v="4-4Svr"/>
    <x v="6"/>
    <x v="7"/>
    <n v="1863773835"/>
  </r>
  <r>
    <s v="KL4935WAAZS"/>
    <x v="286"/>
    <x v="9"/>
    <x v="38"/>
    <x v="39"/>
    <x v="13"/>
    <x v="1"/>
    <x v="1"/>
    <x v="14"/>
    <s v="1-1Svr"/>
    <x v="10"/>
    <x v="6"/>
    <n v="1976436000"/>
  </r>
  <r>
    <s v="KL4935WAAZA"/>
    <x v="287"/>
    <x v="18"/>
    <x v="38"/>
    <x v="39"/>
    <x v="13"/>
    <x v="6"/>
    <x v="1"/>
    <x v="14"/>
    <s v="1-1Svr"/>
    <x v="5"/>
    <x v="7"/>
    <n v="1976436000"/>
  </r>
  <r>
    <s v="KL4935WACZ5"/>
    <x v="288"/>
    <x v="18"/>
    <x v="38"/>
    <x v="39"/>
    <x v="13"/>
    <x v="6"/>
    <x v="1"/>
    <x v="16"/>
    <s v="3-3Svr"/>
    <x v="6"/>
    <x v="7"/>
    <n v="2000158545"/>
  </r>
  <r>
    <s v="KL4935WABZ5"/>
    <x v="288"/>
    <x v="18"/>
    <x v="38"/>
    <x v="39"/>
    <x v="13"/>
    <x v="6"/>
    <x v="1"/>
    <x v="15"/>
    <s v="2-2Svr"/>
    <x v="6"/>
    <x v="7"/>
    <n v="2136516690"/>
  </r>
  <r>
    <s v="KL4935WAAZ5"/>
    <x v="288"/>
    <x v="18"/>
    <x v="38"/>
    <x v="39"/>
    <x v="13"/>
    <x v="6"/>
    <x v="1"/>
    <x v="14"/>
    <s v="1-1Svr"/>
    <x v="6"/>
    <x v="7"/>
    <n v="2272901400"/>
  </r>
  <r>
    <s v="KL4937WAEZS"/>
    <x v="289"/>
    <x v="9"/>
    <x v="39"/>
    <x v="40"/>
    <x v="14"/>
    <x v="1"/>
    <x v="1"/>
    <x v="11"/>
    <s v="5-9Sns"/>
    <x v="10"/>
    <x v="6"/>
    <n v="198590700"/>
  </r>
  <r>
    <s v="KL4937WAKZS"/>
    <x v="289"/>
    <x v="9"/>
    <x v="39"/>
    <x v="40"/>
    <x v="14"/>
    <x v="1"/>
    <x v="1"/>
    <x v="0"/>
    <s v="10-14Sns"/>
    <x v="10"/>
    <x v="6"/>
    <n v="198590700"/>
  </r>
  <r>
    <s v="KL4937WAMZS"/>
    <x v="289"/>
    <x v="9"/>
    <x v="39"/>
    <x v="40"/>
    <x v="14"/>
    <x v="1"/>
    <x v="1"/>
    <x v="12"/>
    <s v="15-19Sns"/>
    <x v="10"/>
    <x v="6"/>
    <n v="198590700"/>
  </r>
  <r>
    <s v="KL4937WANZS"/>
    <x v="289"/>
    <x v="9"/>
    <x v="39"/>
    <x v="40"/>
    <x v="14"/>
    <x v="1"/>
    <x v="1"/>
    <x v="13"/>
    <s v="20-24Sns"/>
    <x v="10"/>
    <x v="6"/>
    <n v="198590700"/>
  </r>
  <r>
    <s v="KL4937WAPZS"/>
    <x v="289"/>
    <x v="9"/>
    <x v="39"/>
    <x v="40"/>
    <x v="14"/>
    <x v="1"/>
    <x v="1"/>
    <x v="10"/>
    <s v="25-49Sns"/>
    <x v="10"/>
    <x v="6"/>
    <n v="198590700"/>
  </r>
  <r>
    <s v="KL4937WAQZS"/>
    <x v="289"/>
    <x v="9"/>
    <x v="39"/>
    <x v="40"/>
    <x v="14"/>
    <x v="1"/>
    <x v="1"/>
    <x v="9"/>
    <s v="50-99Sns"/>
    <x v="10"/>
    <x v="6"/>
    <n v="198590700"/>
  </r>
  <r>
    <s v="KL4937WARZS"/>
    <x v="289"/>
    <x v="9"/>
    <x v="39"/>
    <x v="40"/>
    <x v="14"/>
    <x v="1"/>
    <x v="1"/>
    <x v="7"/>
    <s v="100-149Sns"/>
    <x v="10"/>
    <x v="6"/>
    <n v="198590700"/>
  </r>
  <r>
    <s v="KL4937WASZS"/>
    <x v="289"/>
    <x v="9"/>
    <x v="39"/>
    <x v="40"/>
    <x v="14"/>
    <x v="1"/>
    <x v="1"/>
    <x v="8"/>
    <s v="150-249Sns"/>
    <x v="10"/>
    <x v="6"/>
    <n v="198590700"/>
  </r>
  <r>
    <s v="KL4937WATZS"/>
    <x v="289"/>
    <x v="9"/>
    <x v="39"/>
    <x v="40"/>
    <x v="14"/>
    <x v="1"/>
    <x v="1"/>
    <x v="6"/>
    <s v="250-499Sns"/>
    <x v="10"/>
    <x v="6"/>
    <n v="198590700"/>
  </r>
  <r>
    <s v="KL4937WAUZS"/>
    <x v="289"/>
    <x v="9"/>
    <x v="39"/>
    <x v="40"/>
    <x v="14"/>
    <x v="1"/>
    <x v="1"/>
    <x v="5"/>
    <s v="500-999Sns"/>
    <x v="10"/>
    <x v="6"/>
    <n v="198590700"/>
  </r>
  <r>
    <s v="KL4937WAVZS"/>
    <x v="289"/>
    <x v="9"/>
    <x v="39"/>
    <x v="40"/>
    <x v="14"/>
    <x v="1"/>
    <x v="1"/>
    <x v="4"/>
    <s v="1000-1499Sns"/>
    <x v="10"/>
    <x v="6"/>
    <n v="198590700"/>
  </r>
  <r>
    <s v="KL4937WAWZS"/>
    <x v="289"/>
    <x v="9"/>
    <x v="39"/>
    <x v="40"/>
    <x v="14"/>
    <x v="1"/>
    <x v="1"/>
    <x v="3"/>
    <s v="1500-2499Sns"/>
    <x v="10"/>
    <x v="6"/>
    <n v="198590700"/>
  </r>
  <r>
    <s v="KL4937WAXZS"/>
    <x v="289"/>
    <x v="9"/>
    <x v="39"/>
    <x v="40"/>
    <x v="14"/>
    <x v="1"/>
    <x v="1"/>
    <x v="2"/>
    <s v="2500-4999Sns"/>
    <x v="10"/>
    <x v="6"/>
    <n v="198590700"/>
  </r>
  <r>
    <s v="KL4937WAYZS"/>
    <x v="289"/>
    <x v="9"/>
    <x v="39"/>
    <x v="40"/>
    <x v="14"/>
    <x v="1"/>
    <x v="1"/>
    <x v="1"/>
    <s v="5000+Sns"/>
    <x v="10"/>
    <x v="6"/>
    <n v="198590700"/>
  </r>
  <r>
    <s v="KL4937WAEZA"/>
    <x v="290"/>
    <x v="18"/>
    <x v="39"/>
    <x v="40"/>
    <x v="14"/>
    <x v="7"/>
    <x v="1"/>
    <x v="11"/>
    <s v="5-9Sns"/>
    <x v="5"/>
    <x v="7"/>
    <n v="198590700"/>
  </r>
  <r>
    <s v="KL4937WAKZA"/>
    <x v="290"/>
    <x v="18"/>
    <x v="39"/>
    <x v="40"/>
    <x v="14"/>
    <x v="7"/>
    <x v="1"/>
    <x v="0"/>
    <s v="10-14Sns"/>
    <x v="5"/>
    <x v="7"/>
    <n v="198590700"/>
  </r>
  <r>
    <s v="KL4937WAMZA"/>
    <x v="290"/>
    <x v="18"/>
    <x v="39"/>
    <x v="40"/>
    <x v="14"/>
    <x v="7"/>
    <x v="1"/>
    <x v="12"/>
    <s v="15-19Sns"/>
    <x v="5"/>
    <x v="7"/>
    <n v="198590700"/>
  </r>
  <r>
    <s v="KL4937WANZA"/>
    <x v="290"/>
    <x v="18"/>
    <x v="39"/>
    <x v="40"/>
    <x v="14"/>
    <x v="7"/>
    <x v="1"/>
    <x v="13"/>
    <s v="20-24Sns"/>
    <x v="5"/>
    <x v="7"/>
    <n v="198590700"/>
  </r>
  <r>
    <s v="KL4937WAPZA"/>
    <x v="290"/>
    <x v="18"/>
    <x v="39"/>
    <x v="40"/>
    <x v="14"/>
    <x v="7"/>
    <x v="1"/>
    <x v="10"/>
    <s v="25-49Sns"/>
    <x v="5"/>
    <x v="7"/>
    <n v="198590700"/>
  </r>
  <r>
    <s v="KL4937WAQZA"/>
    <x v="290"/>
    <x v="18"/>
    <x v="39"/>
    <x v="40"/>
    <x v="14"/>
    <x v="7"/>
    <x v="1"/>
    <x v="9"/>
    <s v="50-99Sns"/>
    <x v="5"/>
    <x v="7"/>
    <n v="198590700"/>
  </r>
  <r>
    <s v="KL4937WARZA"/>
    <x v="290"/>
    <x v="18"/>
    <x v="39"/>
    <x v="40"/>
    <x v="14"/>
    <x v="7"/>
    <x v="1"/>
    <x v="7"/>
    <s v="100-149Sns"/>
    <x v="5"/>
    <x v="7"/>
    <n v="198590700"/>
  </r>
  <r>
    <s v="KL4937WASZA"/>
    <x v="290"/>
    <x v="18"/>
    <x v="39"/>
    <x v="40"/>
    <x v="14"/>
    <x v="7"/>
    <x v="1"/>
    <x v="8"/>
    <s v="150-249Sns"/>
    <x v="5"/>
    <x v="7"/>
    <n v="198590700"/>
  </r>
  <r>
    <s v="KL4937WATZA"/>
    <x v="290"/>
    <x v="18"/>
    <x v="39"/>
    <x v="40"/>
    <x v="14"/>
    <x v="7"/>
    <x v="1"/>
    <x v="6"/>
    <s v="250-499Sns"/>
    <x v="5"/>
    <x v="7"/>
    <n v="198590700"/>
  </r>
  <r>
    <s v="KL4937WAUZA"/>
    <x v="290"/>
    <x v="18"/>
    <x v="39"/>
    <x v="40"/>
    <x v="14"/>
    <x v="7"/>
    <x v="1"/>
    <x v="5"/>
    <s v="500-999Sns"/>
    <x v="5"/>
    <x v="7"/>
    <n v="198590700"/>
  </r>
  <r>
    <s v="KL4937WAVZA"/>
    <x v="290"/>
    <x v="18"/>
    <x v="39"/>
    <x v="40"/>
    <x v="14"/>
    <x v="7"/>
    <x v="1"/>
    <x v="4"/>
    <s v="1000-1499Sns"/>
    <x v="5"/>
    <x v="7"/>
    <n v="198590700"/>
  </r>
  <r>
    <s v="KL4937WAWZA"/>
    <x v="290"/>
    <x v="18"/>
    <x v="39"/>
    <x v="40"/>
    <x v="14"/>
    <x v="7"/>
    <x v="1"/>
    <x v="3"/>
    <s v="1500-2499Sns"/>
    <x v="5"/>
    <x v="7"/>
    <n v="198590700"/>
  </r>
  <r>
    <s v="KL4937WAXZA"/>
    <x v="290"/>
    <x v="18"/>
    <x v="39"/>
    <x v="40"/>
    <x v="14"/>
    <x v="7"/>
    <x v="1"/>
    <x v="2"/>
    <s v="2500-4999Sns"/>
    <x v="5"/>
    <x v="7"/>
    <n v="198590700"/>
  </r>
  <r>
    <s v="KL4937WAYZA"/>
    <x v="290"/>
    <x v="18"/>
    <x v="39"/>
    <x v="40"/>
    <x v="14"/>
    <x v="7"/>
    <x v="1"/>
    <x v="1"/>
    <s v="5000+Sns"/>
    <x v="5"/>
    <x v="7"/>
    <n v="198590700"/>
  </r>
  <r>
    <s v="KL4937WADZS"/>
    <x v="289"/>
    <x v="9"/>
    <x v="39"/>
    <x v="40"/>
    <x v="14"/>
    <x v="1"/>
    <x v="1"/>
    <x v="17"/>
    <s v="4-4Sns"/>
    <x v="10"/>
    <x v="6"/>
    <n v="219888900"/>
  </r>
  <r>
    <s v="KL4937WADZA"/>
    <x v="290"/>
    <x v="18"/>
    <x v="39"/>
    <x v="40"/>
    <x v="14"/>
    <x v="7"/>
    <x v="1"/>
    <x v="17"/>
    <s v="4-4Sns"/>
    <x v="5"/>
    <x v="7"/>
    <n v="219888900"/>
  </r>
  <r>
    <s v="KL4937WAEZ5"/>
    <x v="291"/>
    <x v="18"/>
    <x v="39"/>
    <x v="40"/>
    <x v="14"/>
    <x v="7"/>
    <x v="1"/>
    <x v="11"/>
    <s v="5-9Sns"/>
    <x v="6"/>
    <x v="7"/>
    <n v="228379305"/>
  </r>
  <r>
    <s v="KL4937WAKZ5"/>
    <x v="291"/>
    <x v="18"/>
    <x v="39"/>
    <x v="40"/>
    <x v="14"/>
    <x v="7"/>
    <x v="1"/>
    <x v="0"/>
    <s v="10-14Sns"/>
    <x v="6"/>
    <x v="7"/>
    <n v="228379305"/>
  </r>
  <r>
    <s v="KL4937WAMZ5"/>
    <x v="291"/>
    <x v="18"/>
    <x v="39"/>
    <x v="40"/>
    <x v="14"/>
    <x v="7"/>
    <x v="1"/>
    <x v="12"/>
    <s v="15-19Sns"/>
    <x v="6"/>
    <x v="7"/>
    <n v="228379305"/>
  </r>
  <r>
    <s v="KL4937WANZ5"/>
    <x v="291"/>
    <x v="18"/>
    <x v="39"/>
    <x v="40"/>
    <x v="14"/>
    <x v="7"/>
    <x v="1"/>
    <x v="13"/>
    <s v="20-24Sns"/>
    <x v="6"/>
    <x v="7"/>
    <n v="228379305"/>
  </r>
  <r>
    <s v="KL4937WAPZ5"/>
    <x v="291"/>
    <x v="18"/>
    <x v="39"/>
    <x v="40"/>
    <x v="14"/>
    <x v="7"/>
    <x v="1"/>
    <x v="10"/>
    <s v="25-49Sns"/>
    <x v="6"/>
    <x v="7"/>
    <n v="228379305"/>
  </r>
  <r>
    <s v="KL4937WAQZ5"/>
    <x v="291"/>
    <x v="18"/>
    <x v="39"/>
    <x v="40"/>
    <x v="14"/>
    <x v="7"/>
    <x v="1"/>
    <x v="9"/>
    <s v="50-99Sns"/>
    <x v="6"/>
    <x v="7"/>
    <n v="228379305"/>
  </r>
  <r>
    <s v="KL4937WARZ5"/>
    <x v="291"/>
    <x v="18"/>
    <x v="39"/>
    <x v="40"/>
    <x v="14"/>
    <x v="7"/>
    <x v="1"/>
    <x v="7"/>
    <s v="100-149Sns"/>
    <x v="6"/>
    <x v="7"/>
    <n v="228379305"/>
  </r>
  <r>
    <s v="KL4937WASZ5"/>
    <x v="291"/>
    <x v="18"/>
    <x v="39"/>
    <x v="40"/>
    <x v="14"/>
    <x v="7"/>
    <x v="1"/>
    <x v="8"/>
    <s v="150-249Sns"/>
    <x v="6"/>
    <x v="7"/>
    <n v="228379305"/>
  </r>
  <r>
    <s v="KL4937WATZ5"/>
    <x v="291"/>
    <x v="18"/>
    <x v="39"/>
    <x v="40"/>
    <x v="14"/>
    <x v="7"/>
    <x v="1"/>
    <x v="6"/>
    <s v="250-499Sns"/>
    <x v="6"/>
    <x v="7"/>
    <n v="228379305"/>
  </r>
  <r>
    <s v="KL4937WAUZ5"/>
    <x v="291"/>
    <x v="18"/>
    <x v="39"/>
    <x v="40"/>
    <x v="14"/>
    <x v="7"/>
    <x v="1"/>
    <x v="5"/>
    <s v="500-999Sns"/>
    <x v="6"/>
    <x v="7"/>
    <n v="228379305"/>
  </r>
  <r>
    <s v="KL4937WAVZ5"/>
    <x v="291"/>
    <x v="18"/>
    <x v="39"/>
    <x v="40"/>
    <x v="14"/>
    <x v="7"/>
    <x v="1"/>
    <x v="4"/>
    <s v="1000-1499Sns"/>
    <x v="6"/>
    <x v="7"/>
    <n v="228379305"/>
  </r>
  <r>
    <s v="KL4937WAWZ5"/>
    <x v="291"/>
    <x v="18"/>
    <x v="39"/>
    <x v="40"/>
    <x v="14"/>
    <x v="7"/>
    <x v="1"/>
    <x v="3"/>
    <s v="1500-2499Sns"/>
    <x v="6"/>
    <x v="7"/>
    <n v="228379305"/>
  </r>
  <r>
    <s v="KL4937WAXZ5"/>
    <x v="291"/>
    <x v="18"/>
    <x v="39"/>
    <x v="40"/>
    <x v="14"/>
    <x v="7"/>
    <x v="1"/>
    <x v="2"/>
    <s v="2500-4999Sns"/>
    <x v="6"/>
    <x v="7"/>
    <n v="228379305"/>
  </r>
  <r>
    <s v="KL4937WAYZ5"/>
    <x v="291"/>
    <x v="18"/>
    <x v="39"/>
    <x v="40"/>
    <x v="14"/>
    <x v="7"/>
    <x v="1"/>
    <x v="1"/>
    <s v="5000+Sns"/>
    <x v="6"/>
    <x v="7"/>
    <n v="228379305"/>
  </r>
  <r>
    <s v="KL4937WACZS"/>
    <x v="289"/>
    <x v="9"/>
    <x v="39"/>
    <x v="40"/>
    <x v="14"/>
    <x v="1"/>
    <x v="1"/>
    <x v="16"/>
    <s v="3-3Sns"/>
    <x v="10"/>
    <x v="6"/>
    <n v="241164000"/>
  </r>
  <r>
    <s v="KL4937WACZA"/>
    <x v="290"/>
    <x v="18"/>
    <x v="39"/>
    <x v="40"/>
    <x v="14"/>
    <x v="7"/>
    <x v="1"/>
    <x v="16"/>
    <s v="3-3Sns"/>
    <x v="5"/>
    <x v="7"/>
    <n v="241164000"/>
  </r>
  <r>
    <s v="KL4937WADZ5"/>
    <x v="291"/>
    <x v="18"/>
    <x v="39"/>
    <x v="40"/>
    <x v="14"/>
    <x v="7"/>
    <x v="1"/>
    <x v="17"/>
    <s v="4-4Sns"/>
    <x v="6"/>
    <x v="7"/>
    <n v="252872235"/>
  </r>
  <r>
    <s v="KL4937WABZS"/>
    <x v="289"/>
    <x v="9"/>
    <x v="39"/>
    <x v="40"/>
    <x v="14"/>
    <x v="1"/>
    <x v="1"/>
    <x v="15"/>
    <s v="2-2Sns"/>
    <x v="10"/>
    <x v="6"/>
    <n v="262416000"/>
  </r>
  <r>
    <s v="KL4937WABZA"/>
    <x v="290"/>
    <x v="18"/>
    <x v="39"/>
    <x v="40"/>
    <x v="14"/>
    <x v="7"/>
    <x v="1"/>
    <x v="15"/>
    <s v="2-2Sns"/>
    <x v="5"/>
    <x v="7"/>
    <n v="262416000"/>
  </r>
  <r>
    <s v="KL4937WACZ5"/>
    <x v="291"/>
    <x v="18"/>
    <x v="39"/>
    <x v="40"/>
    <x v="14"/>
    <x v="7"/>
    <x v="1"/>
    <x v="16"/>
    <s v="3-3Sns"/>
    <x v="6"/>
    <x v="7"/>
    <n v="277338600"/>
  </r>
  <r>
    <s v="KL4937WAAZS"/>
    <x v="289"/>
    <x v="9"/>
    <x v="39"/>
    <x v="40"/>
    <x v="14"/>
    <x v="1"/>
    <x v="1"/>
    <x v="14"/>
    <s v="1-1Sns"/>
    <x v="10"/>
    <x v="6"/>
    <n v="283714200"/>
  </r>
  <r>
    <s v="KL4937WAAZA"/>
    <x v="290"/>
    <x v="18"/>
    <x v="39"/>
    <x v="40"/>
    <x v="14"/>
    <x v="7"/>
    <x v="1"/>
    <x v="14"/>
    <s v="1-1Sns"/>
    <x v="5"/>
    <x v="7"/>
    <n v="283714200"/>
  </r>
  <r>
    <s v="KL4937WABZ5"/>
    <x v="291"/>
    <x v="18"/>
    <x v="39"/>
    <x v="40"/>
    <x v="14"/>
    <x v="7"/>
    <x v="1"/>
    <x v="15"/>
    <s v="2-2Sns"/>
    <x v="6"/>
    <x v="7"/>
    <n v="301778400"/>
  </r>
  <r>
    <s v="KL4937WAAZ5"/>
    <x v="291"/>
    <x v="18"/>
    <x v="39"/>
    <x v="40"/>
    <x v="14"/>
    <x v="7"/>
    <x v="1"/>
    <x v="14"/>
    <s v="1-1Sns"/>
    <x v="6"/>
    <x v="7"/>
    <n v="326271330"/>
  </r>
  <r>
    <s v="KL4939WAKFL"/>
    <x v="292"/>
    <x v="18"/>
    <x v="40"/>
    <x v="41"/>
    <x v="13"/>
    <x v="6"/>
    <x v="1"/>
    <x v="0"/>
    <s v="10-14Svr"/>
    <x v="3"/>
    <x v="1"/>
    <n v="532639800"/>
  </r>
  <r>
    <s v="KL4939WAMFL"/>
    <x v="292"/>
    <x v="18"/>
    <x v="40"/>
    <x v="41"/>
    <x v="13"/>
    <x v="6"/>
    <x v="1"/>
    <x v="12"/>
    <s v="15-19Svr"/>
    <x v="3"/>
    <x v="1"/>
    <n v="532639800"/>
  </r>
  <r>
    <s v="KL4939WANFL"/>
    <x v="292"/>
    <x v="18"/>
    <x v="40"/>
    <x v="41"/>
    <x v="13"/>
    <x v="6"/>
    <x v="1"/>
    <x v="13"/>
    <s v="20-24Svr"/>
    <x v="3"/>
    <x v="1"/>
    <n v="532639800"/>
  </r>
  <r>
    <s v="KL4939WAPFL"/>
    <x v="292"/>
    <x v="18"/>
    <x v="40"/>
    <x v="41"/>
    <x v="13"/>
    <x v="6"/>
    <x v="1"/>
    <x v="10"/>
    <s v="25-49Svr"/>
    <x v="3"/>
    <x v="1"/>
    <n v="532639800"/>
  </r>
  <r>
    <s v="KL4939WAQFL"/>
    <x v="292"/>
    <x v="18"/>
    <x v="40"/>
    <x v="41"/>
    <x v="13"/>
    <x v="6"/>
    <x v="1"/>
    <x v="9"/>
    <s v="50-99Svr"/>
    <x v="3"/>
    <x v="1"/>
    <n v="532639800"/>
  </r>
  <r>
    <s v="KL4939WARFL"/>
    <x v="292"/>
    <x v="18"/>
    <x v="40"/>
    <x v="41"/>
    <x v="13"/>
    <x v="6"/>
    <x v="1"/>
    <x v="7"/>
    <s v="100-149Svr"/>
    <x v="3"/>
    <x v="1"/>
    <n v="532639800"/>
  </r>
  <r>
    <s v="KL4939WASFL"/>
    <x v="292"/>
    <x v="18"/>
    <x v="40"/>
    <x v="41"/>
    <x v="13"/>
    <x v="6"/>
    <x v="1"/>
    <x v="8"/>
    <s v="150-249Svr"/>
    <x v="3"/>
    <x v="1"/>
    <n v="532639800"/>
  </r>
  <r>
    <s v="KL4939WATFL"/>
    <x v="292"/>
    <x v="18"/>
    <x v="40"/>
    <x v="41"/>
    <x v="13"/>
    <x v="6"/>
    <x v="1"/>
    <x v="6"/>
    <s v="250-499Svr"/>
    <x v="3"/>
    <x v="1"/>
    <n v="532639800"/>
  </r>
  <r>
    <s v="KL4939WAUFL"/>
    <x v="292"/>
    <x v="18"/>
    <x v="40"/>
    <x v="41"/>
    <x v="13"/>
    <x v="6"/>
    <x v="1"/>
    <x v="5"/>
    <s v="500-999Svr"/>
    <x v="3"/>
    <x v="1"/>
    <n v="532639800"/>
  </r>
  <r>
    <s v="KL4939WAVFL"/>
    <x v="292"/>
    <x v="18"/>
    <x v="40"/>
    <x v="41"/>
    <x v="13"/>
    <x v="6"/>
    <x v="1"/>
    <x v="4"/>
    <s v="1000-1499Svr"/>
    <x v="3"/>
    <x v="1"/>
    <n v="532639800"/>
  </r>
  <r>
    <s v="KL4939WAWFL"/>
    <x v="292"/>
    <x v="18"/>
    <x v="40"/>
    <x v="41"/>
    <x v="13"/>
    <x v="6"/>
    <x v="1"/>
    <x v="3"/>
    <s v="1500-2499Svr"/>
    <x v="3"/>
    <x v="1"/>
    <n v="532639800"/>
  </r>
  <r>
    <s v="KL4939WAXFL"/>
    <x v="292"/>
    <x v="18"/>
    <x v="40"/>
    <x v="41"/>
    <x v="13"/>
    <x v="6"/>
    <x v="1"/>
    <x v="2"/>
    <s v="2500-4999Svr"/>
    <x v="3"/>
    <x v="1"/>
    <n v="532639800"/>
  </r>
  <r>
    <s v="KL4939WAYFL"/>
    <x v="292"/>
    <x v="18"/>
    <x v="40"/>
    <x v="41"/>
    <x v="13"/>
    <x v="6"/>
    <x v="1"/>
    <x v="1"/>
    <s v="5000+Svr"/>
    <x v="3"/>
    <x v="1"/>
    <n v="532639800"/>
  </r>
  <r>
    <s v="KL4939WAEFL"/>
    <x v="292"/>
    <x v="18"/>
    <x v="40"/>
    <x v="41"/>
    <x v="13"/>
    <x v="6"/>
    <x v="1"/>
    <x v="11"/>
    <s v="5-9Svr"/>
    <x v="3"/>
    <x v="1"/>
    <n v="578308500"/>
  </r>
  <r>
    <s v="KL4939WAKF6"/>
    <x v="293"/>
    <x v="18"/>
    <x v="40"/>
    <x v="41"/>
    <x v="13"/>
    <x v="6"/>
    <x v="1"/>
    <x v="0"/>
    <s v="10-14Svr"/>
    <x v="4"/>
    <x v="1"/>
    <n v="612535770"/>
  </r>
  <r>
    <s v="KL4939WAMF6"/>
    <x v="293"/>
    <x v="18"/>
    <x v="40"/>
    <x v="41"/>
    <x v="13"/>
    <x v="6"/>
    <x v="1"/>
    <x v="12"/>
    <s v="15-19Svr"/>
    <x v="4"/>
    <x v="1"/>
    <n v="612535770"/>
  </r>
  <r>
    <s v="KL4939WANF6"/>
    <x v="293"/>
    <x v="18"/>
    <x v="40"/>
    <x v="41"/>
    <x v="13"/>
    <x v="6"/>
    <x v="1"/>
    <x v="13"/>
    <s v="20-24Svr"/>
    <x v="4"/>
    <x v="1"/>
    <n v="612535770"/>
  </r>
  <r>
    <s v="KL4939WAPF6"/>
    <x v="293"/>
    <x v="18"/>
    <x v="40"/>
    <x v="41"/>
    <x v="13"/>
    <x v="6"/>
    <x v="1"/>
    <x v="10"/>
    <s v="25-49Svr"/>
    <x v="4"/>
    <x v="1"/>
    <n v="612535770"/>
  </r>
  <r>
    <s v="KL4939WAQF6"/>
    <x v="293"/>
    <x v="18"/>
    <x v="40"/>
    <x v="41"/>
    <x v="13"/>
    <x v="6"/>
    <x v="1"/>
    <x v="9"/>
    <s v="50-99Svr"/>
    <x v="4"/>
    <x v="1"/>
    <n v="612535770"/>
  </r>
  <r>
    <s v="KL4939WARF6"/>
    <x v="293"/>
    <x v="18"/>
    <x v="40"/>
    <x v="41"/>
    <x v="13"/>
    <x v="6"/>
    <x v="1"/>
    <x v="7"/>
    <s v="100-149Svr"/>
    <x v="4"/>
    <x v="1"/>
    <n v="612535770"/>
  </r>
  <r>
    <s v="KL4939WASF6"/>
    <x v="293"/>
    <x v="18"/>
    <x v="40"/>
    <x v="41"/>
    <x v="13"/>
    <x v="6"/>
    <x v="1"/>
    <x v="8"/>
    <s v="150-249Svr"/>
    <x v="4"/>
    <x v="1"/>
    <n v="612535770"/>
  </r>
  <r>
    <s v="KL4939WATF6"/>
    <x v="293"/>
    <x v="18"/>
    <x v="40"/>
    <x v="41"/>
    <x v="13"/>
    <x v="6"/>
    <x v="1"/>
    <x v="6"/>
    <s v="250-499Svr"/>
    <x v="4"/>
    <x v="1"/>
    <n v="612535770"/>
  </r>
  <r>
    <s v="KL4939WAUF6"/>
    <x v="293"/>
    <x v="18"/>
    <x v="40"/>
    <x v="41"/>
    <x v="13"/>
    <x v="6"/>
    <x v="1"/>
    <x v="5"/>
    <s v="500-999Svr"/>
    <x v="4"/>
    <x v="1"/>
    <n v="612535770"/>
  </r>
  <r>
    <s v="KL4939WAVF6"/>
    <x v="293"/>
    <x v="18"/>
    <x v="40"/>
    <x v="41"/>
    <x v="13"/>
    <x v="6"/>
    <x v="1"/>
    <x v="4"/>
    <s v="1000-1499Svr"/>
    <x v="4"/>
    <x v="1"/>
    <n v="612535770"/>
  </r>
  <r>
    <s v="KL4939WAWF6"/>
    <x v="293"/>
    <x v="18"/>
    <x v="40"/>
    <x v="41"/>
    <x v="13"/>
    <x v="6"/>
    <x v="1"/>
    <x v="3"/>
    <s v="1500-2499Svr"/>
    <x v="4"/>
    <x v="1"/>
    <n v="612535770"/>
  </r>
  <r>
    <s v="KL4939WAXF6"/>
    <x v="293"/>
    <x v="18"/>
    <x v="40"/>
    <x v="41"/>
    <x v="13"/>
    <x v="6"/>
    <x v="1"/>
    <x v="2"/>
    <s v="2500-4999Svr"/>
    <x v="4"/>
    <x v="1"/>
    <n v="612535770"/>
  </r>
  <r>
    <s v="KL4939WAYF6"/>
    <x v="293"/>
    <x v="18"/>
    <x v="40"/>
    <x v="41"/>
    <x v="13"/>
    <x v="6"/>
    <x v="1"/>
    <x v="1"/>
    <s v="5000+Svr"/>
    <x v="4"/>
    <x v="1"/>
    <n v="612535770"/>
  </r>
  <r>
    <s v="KL4939WADFL"/>
    <x v="292"/>
    <x v="18"/>
    <x v="40"/>
    <x v="41"/>
    <x v="13"/>
    <x v="6"/>
    <x v="1"/>
    <x v="17"/>
    <s v="4-4Svr"/>
    <x v="3"/>
    <x v="1"/>
    <n v="623954100"/>
  </r>
  <r>
    <s v="KL4939WAEF6"/>
    <x v="293"/>
    <x v="18"/>
    <x v="40"/>
    <x v="41"/>
    <x v="13"/>
    <x v="6"/>
    <x v="1"/>
    <x v="11"/>
    <s v="5-9Svr"/>
    <x v="4"/>
    <x v="1"/>
    <n v="665054775"/>
  </r>
  <r>
    <s v="KL4939WACFL"/>
    <x v="292"/>
    <x v="18"/>
    <x v="40"/>
    <x v="41"/>
    <x v="13"/>
    <x v="6"/>
    <x v="1"/>
    <x v="16"/>
    <s v="3-3Svr"/>
    <x v="3"/>
    <x v="1"/>
    <n v="669622800"/>
  </r>
  <r>
    <s v="KL4939WABFL"/>
    <x v="292"/>
    <x v="18"/>
    <x v="40"/>
    <x v="41"/>
    <x v="13"/>
    <x v="6"/>
    <x v="1"/>
    <x v="15"/>
    <s v="2-2Svr"/>
    <x v="3"/>
    <x v="1"/>
    <n v="715268400"/>
  </r>
  <r>
    <s v="KL4939WADF6"/>
    <x v="293"/>
    <x v="18"/>
    <x v="40"/>
    <x v="41"/>
    <x v="13"/>
    <x v="6"/>
    <x v="1"/>
    <x v="17"/>
    <s v="4-4Svr"/>
    <x v="4"/>
    <x v="1"/>
    <n v="717547215"/>
  </r>
  <r>
    <s v="KL4939WAAFL"/>
    <x v="292"/>
    <x v="18"/>
    <x v="40"/>
    <x v="41"/>
    <x v="13"/>
    <x v="6"/>
    <x v="1"/>
    <x v="14"/>
    <s v="1-1Svr"/>
    <x v="3"/>
    <x v="1"/>
    <n v="760937100"/>
  </r>
  <r>
    <s v="KL4939WACF6"/>
    <x v="293"/>
    <x v="18"/>
    <x v="40"/>
    <x v="41"/>
    <x v="13"/>
    <x v="6"/>
    <x v="1"/>
    <x v="16"/>
    <s v="3-3Svr"/>
    <x v="4"/>
    <x v="1"/>
    <n v="770066220"/>
  </r>
  <r>
    <s v="KL4939WABF6"/>
    <x v="293"/>
    <x v="18"/>
    <x v="40"/>
    <x v="41"/>
    <x v="13"/>
    <x v="6"/>
    <x v="1"/>
    <x v="15"/>
    <s v="2-2Svr"/>
    <x v="4"/>
    <x v="1"/>
    <n v="822558660"/>
  </r>
  <r>
    <s v="KL4939WAKDL"/>
    <x v="294"/>
    <x v="18"/>
    <x v="40"/>
    <x v="41"/>
    <x v="13"/>
    <x v="6"/>
    <x v="1"/>
    <x v="0"/>
    <s v="10-14Svr"/>
    <x v="3"/>
    <x v="2"/>
    <n v="832870500"/>
  </r>
  <r>
    <s v="KL4939WAMDL"/>
    <x v="294"/>
    <x v="18"/>
    <x v="40"/>
    <x v="41"/>
    <x v="13"/>
    <x v="6"/>
    <x v="1"/>
    <x v="12"/>
    <s v="15-19Svr"/>
    <x v="3"/>
    <x v="2"/>
    <n v="832870500"/>
  </r>
  <r>
    <s v="KL4939WANDL"/>
    <x v="294"/>
    <x v="18"/>
    <x v="40"/>
    <x v="41"/>
    <x v="13"/>
    <x v="6"/>
    <x v="1"/>
    <x v="13"/>
    <s v="20-24Svr"/>
    <x v="3"/>
    <x v="2"/>
    <n v="832870500"/>
  </r>
  <r>
    <s v="KL4939WAPDL"/>
    <x v="294"/>
    <x v="18"/>
    <x v="40"/>
    <x v="41"/>
    <x v="13"/>
    <x v="6"/>
    <x v="1"/>
    <x v="10"/>
    <s v="25-49Svr"/>
    <x v="3"/>
    <x v="2"/>
    <n v="832870500"/>
  </r>
  <r>
    <s v="KL4939WAQDL"/>
    <x v="294"/>
    <x v="18"/>
    <x v="40"/>
    <x v="41"/>
    <x v="13"/>
    <x v="6"/>
    <x v="1"/>
    <x v="9"/>
    <s v="50-99Svr"/>
    <x v="3"/>
    <x v="2"/>
    <n v="832870500"/>
  </r>
  <r>
    <s v="KL4939WARDL"/>
    <x v="294"/>
    <x v="18"/>
    <x v="40"/>
    <x v="41"/>
    <x v="13"/>
    <x v="6"/>
    <x v="1"/>
    <x v="7"/>
    <s v="100-149Svr"/>
    <x v="3"/>
    <x v="2"/>
    <n v="832870500"/>
  </r>
  <r>
    <s v="KL4939WASDL"/>
    <x v="294"/>
    <x v="18"/>
    <x v="40"/>
    <x v="41"/>
    <x v="13"/>
    <x v="6"/>
    <x v="1"/>
    <x v="8"/>
    <s v="150-249Svr"/>
    <x v="3"/>
    <x v="2"/>
    <n v="832870500"/>
  </r>
  <r>
    <s v="KL4939WATDL"/>
    <x v="294"/>
    <x v="18"/>
    <x v="40"/>
    <x v="41"/>
    <x v="13"/>
    <x v="6"/>
    <x v="1"/>
    <x v="6"/>
    <s v="250-499Svr"/>
    <x v="3"/>
    <x v="2"/>
    <n v="832870500"/>
  </r>
  <r>
    <s v="KL4939WAUDL"/>
    <x v="294"/>
    <x v="18"/>
    <x v="40"/>
    <x v="41"/>
    <x v="13"/>
    <x v="6"/>
    <x v="1"/>
    <x v="5"/>
    <s v="500-999Svr"/>
    <x v="3"/>
    <x v="2"/>
    <n v="832870500"/>
  </r>
  <r>
    <s v="KL4939WAVDL"/>
    <x v="294"/>
    <x v="18"/>
    <x v="40"/>
    <x v="41"/>
    <x v="13"/>
    <x v="6"/>
    <x v="1"/>
    <x v="4"/>
    <s v="1000-1499Svr"/>
    <x v="3"/>
    <x v="2"/>
    <n v="832870500"/>
  </r>
  <r>
    <s v="KL4939WAWDL"/>
    <x v="294"/>
    <x v="18"/>
    <x v="40"/>
    <x v="41"/>
    <x v="13"/>
    <x v="6"/>
    <x v="1"/>
    <x v="3"/>
    <s v="1500-2499Svr"/>
    <x v="3"/>
    <x v="2"/>
    <n v="832870500"/>
  </r>
  <r>
    <s v="KL4939WAXDL"/>
    <x v="294"/>
    <x v="18"/>
    <x v="40"/>
    <x v="41"/>
    <x v="13"/>
    <x v="6"/>
    <x v="1"/>
    <x v="2"/>
    <s v="2500-4999Svr"/>
    <x v="3"/>
    <x v="2"/>
    <n v="832870500"/>
  </r>
  <r>
    <s v="KL4939WAYDL"/>
    <x v="294"/>
    <x v="18"/>
    <x v="40"/>
    <x v="41"/>
    <x v="13"/>
    <x v="6"/>
    <x v="1"/>
    <x v="1"/>
    <s v="5000+Svr"/>
    <x v="3"/>
    <x v="2"/>
    <n v="832870500"/>
  </r>
  <r>
    <s v="KL4939WAAF6"/>
    <x v="293"/>
    <x v="18"/>
    <x v="40"/>
    <x v="41"/>
    <x v="13"/>
    <x v="6"/>
    <x v="1"/>
    <x v="14"/>
    <s v="1-1Svr"/>
    <x v="4"/>
    <x v="1"/>
    <n v="875077665"/>
  </r>
  <r>
    <s v="KL4939WAEDL"/>
    <x v="294"/>
    <x v="18"/>
    <x v="40"/>
    <x v="41"/>
    <x v="13"/>
    <x v="6"/>
    <x v="1"/>
    <x v="11"/>
    <s v="5-9Svr"/>
    <x v="3"/>
    <x v="2"/>
    <n v="904272600"/>
  </r>
  <r>
    <s v="KL4939WAKD6"/>
    <x v="295"/>
    <x v="18"/>
    <x v="40"/>
    <x v="41"/>
    <x v="13"/>
    <x v="6"/>
    <x v="1"/>
    <x v="0"/>
    <s v="10-14Svr"/>
    <x v="4"/>
    <x v="2"/>
    <n v="957801075"/>
  </r>
  <r>
    <s v="KL4939WAMD6"/>
    <x v="295"/>
    <x v="18"/>
    <x v="40"/>
    <x v="41"/>
    <x v="13"/>
    <x v="6"/>
    <x v="1"/>
    <x v="12"/>
    <s v="15-19Svr"/>
    <x v="4"/>
    <x v="2"/>
    <n v="957801075"/>
  </r>
  <r>
    <s v="KL4939WAND6"/>
    <x v="295"/>
    <x v="18"/>
    <x v="40"/>
    <x v="41"/>
    <x v="13"/>
    <x v="6"/>
    <x v="1"/>
    <x v="13"/>
    <s v="20-24Svr"/>
    <x v="4"/>
    <x v="2"/>
    <n v="957801075"/>
  </r>
  <r>
    <s v="KL4939WAPD6"/>
    <x v="295"/>
    <x v="18"/>
    <x v="40"/>
    <x v="41"/>
    <x v="13"/>
    <x v="6"/>
    <x v="1"/>
    <x v="10"/>
    <s v="25-49Svr"/>
    <x v="4"/>
    <x v="2"/>
    <n v="957801075"/>
  </r>
  <r>
    <s v="KL4939WAQD6"/>
    <x v="295"/>
    <x v="18"/>
    <x v="40"/>
    <x v="41"/>
    <x v="13"/>
    <x v="6"/>
    <x v="1"/>
    <x v="9"/>
    <s v="50-99Svr"/>
    <x v="4"/>
    <x v="2"/>
    <n v="957801075"/>
  </r>
  <r>
    <s v="KL4939WARD6"/>
    <x v="295"/>
    <x v="18"/>
    <x v="40"/>
    <x v="41"/>
    <x v="13"/>
    <x v="6"/>
    <x v="1"/>
    <x v="7"/>
    <s v="100-149Svr"/>
    <x v="4"/>
    <x v="2"/>
    <n v="957801075"/>
  </r>
  <r>
    <s v="KL4939WASD6"/>
    <x v="295"/>
    <x v="18"/>
    <x v="40"/>
    <x v="41"/>
    <x v="13"/>
    <x v="6"/>
    <x v="1"/>
    <x v="8"/>
    <s v="150-249Svr"/>
    <x v="4"/>
    <x v="2"/>
    <n v="957801075"/>
  </r>
  <r>
    <s v="KL4939WATD6"/>
    <x v="295"/>
    <x v="18"/>
    <x v="40"/>
    <x v="41"/>
    <x v="13"/>
    <x v="6"/>
    <x v="1"/>
    <x v="6"/>
    <s v="250-499Svr"/>
    <x v="4"/>
    <x v="2"/>
    <n v="957801075"/>
  </r>
  <r>
    <s v="KL4939WAUD6"/>
    <x v="295"/>
    <x v="18"/>
    <x v="40"/>
    <x v="41"/>
    <x v="13"/>
    <x v="6"/>
    <x v="1"/>
    <x v="5"/>
    <s v="500-999Svr"/>
    <x v="4"/>
    <x v="2"/>
    <n v="957801075"/>
  </r>
  <r>
    <s v="KL4939WAVD6"/>
    <x v="295"/>
    <x v="18"/>
    <x v="40"/>
    <x v="41"/>
    <x v="13"/>
    <x v="6"/>
    <x v="1"/>
    <x v="4"/>
    <s v="1000-1499Svr"/>
    <x v="4"/>
    <x v="2"/>
    <n v="957801075"/>
  </r>
  <r>
    <s v="KL4939WAWD6"/>
    <x v="295"/>
    <x v="18"/>
    <x v="40"/>
    <x v="41"/>
    <x v="13"/>
    <x v="6"/>
    <x v="1"/>
    <x v="3"/>
    <s v="1500-2499Svr"/>
    <x v="4"/>
    <x v="2"/>
    <n v="957801075"/>
  </r>
  <r>
    <s v="KL4939WAXD6"/>
    <x v="295"/>
    <x v="18"/>
    <x v="40"/>
    <x v="41"/>
    <x v="13"/>
    <x v="6"/>
    <x v="1"/>
    <x v="2"/>
    <s v="2500-4999Svr"/>
    <x v="4"/>
    <x v="2"/>
    <n v="957801075"/>
  </r>
  <r>
    <s v="KL4939WAYD6"/>
    <x v="295"/>
    <x v="18"/>
    <x v="40"/>
    <x v="41"/>
    <x v="13"/>
    <x v="6"/>
    <x v="1"/>
    <x v="1"/>
    <s v="5000+Svr"/>
    <x v="4"/>
    <x v="2"/>
    <n v="957801075"/>
  </r>
  <r>
    <s v="KL4939WAKFA"/>
    <x v="296"/>
    <x v="18"/>
    <x v="40"/>
    <x v="41"/>
    <x v="13"/>
    <x v="6"/>
    <x v="1"/>
    <x v="0"/>
    <s v="10-14Svr"/>
    <x v="5"/>
    <x v="1"/>
    <n v="968444400"/>
  </r>
  <r>
    <s v="KL4939WAMFA"/>
    <x v="296"/>
    <x v="18"/>
    <x v="40"/>
    <x v="41"/>
    <x v="13"/>
    <x v="6"/>
    <x v="1"/>
    <x v="12"/>
    <s v="15-19Svr"/>
    <x v="5"/>
    <x v="1"/>
    <n v="968444400"/>
  </r>
  <r>
    <s v="KL4939WANFA"/>
    <x v="296"/>
    <x v="18"/>
    <x v="40"/>
    <x v="41"/>
    <x v="13"/>
    <x v="6"/>
    <x v="1"/>
    <x v="13"/>
    <s v="20-24Svr"/>
    <x v="5"/>
    <x v="1"/>
    <n v="968444400"/>
  </r>
  <r>
    <s v="KL4939WAPFA"/>
    <x v="296"/>
    <x v="18"/>
    <x v="40"/>
    <x v="41"/>
    <x v="13"/>
    <x v="6"/>
    <x v="1"/>
    <x v="10"/>
    <s v="25-49Svr"/>
    <x v="5"/>
    <x v="1"/>
    <n v="968444400"/>
  </r>
  <r>
    <s v="KL4939WAQFA"/>
    <x v="296"/>
    <x v="18"/>
    <x v="40"/>
    <x v="41"/>
    <x v="13"/>
    <x v="6"/>
    <x v="1"/>
    <x v="9"/>
    <s v="50-99Svr"/>
    <x v="5"/>
    <x v="1"/>
    <n v="968444400"/>
  </r>
  <r>
    <s v="KL4939WARFA"/>
    <x v="296"/>
    <x v="18"/>
    <x v="40"/>
    <x v="41"/>
    <x v="13"/>
    <x v="6"/>
    <x v="1"/>
    <x v="7"/>
    <s v="100-149Svr"/>
    <x v="5"/>
    <x v="1"/>
    <n v="968444400"/>
  </r>
  <r>
    <s v="KL4939WASFA"/>
    <x v="296"/>
    <x v="18"/>
    <x v="40"/>
    <x v="41"/>
    <x v="13"/>
    <x v="6"/>
    <x v="1"/>
    <x v="8"/>
    <s v="150-249Svr"/>
    <x v="5"/>
    <x v="1"/>
    <n v="968444400"/>
  </r>
  <r>
    <s v="KL4939WATFA"/>
    <x v="296"/>
    <x v="18"/>
    <x v="40"/>
    <x v="41"/>
    <x v="13"/>
    <x v="6"/>
    <x v="1"/>
    <x v="6"/>
    <s v="250-499Svr"/>
    <x v="5"/>
    <x v="1"/>
    <n v="968444400"/>
  </r>
  <r>
    <s v="KL4939WAUFA"/>
    <x v="296"/>
    <x v="18"/>
    <x v="40"/>
    <x v="41"/>
    <x v="13"/>
    <x v="6"/>
    <x v="1"/>
    <x v="5"/>
    <s v="500-999Svr"/>
    <x v="5"/>
    <x v="1"/>
    <n v="968444400"/>
  </r>
  <r>
    <s v="KL4939WAVFA"/>
    <x v="296"/>
    <x v="18"/>
    <x v="40"/>
    <x v="41"/>
    <x v="13"/>
    <x v="6"/>
    <x v="1"/>
    <x v="4"/>
    <s v="1000-1499Svr"/>
    <x v="5"/>
    <x v="1"/>
    <n v="968444400"/>
  </r>
  <r>
    <s v="KL4939WAWFA"/>
    <x v="296"/>
    <x v="18"/>
    <x v="40"/>
    <x v="41"/>
    <x v="13"/>
    <x v="6"/>
    <x v="1"/>
    <x v="3"/>
    <s v="1500-2499Svr"/>
    <x v="5"/>
    <x v="1"/>
    <n v="968444400"/>
  </r>
  <r>
    <s v="KL4939WAXFA"/>
    <x v="296"/>
    <x v="18"/>
    <x v="40"/>
    <x v="41"/>
    <x v="13"/>
    <x v="6"/>
    <x v="1"/>
    <x v="2"/>
    <s v="2500-4999Svr"/>
    <x v="5"/>
    <x v="1"/>
    <n v="968444400"/>
  </r>
  <r>
    <s v="KL4939WAYFA"/>
    <x v="296"/>
    <x v="18"/>
    <x v="40"/>
    <x v="41"/>
    <x v="13"/>
    <x v="6"/>
    <x v="1"/>
    <x v="1"/>
    <s v="5000+Svr"/>
    <x v="5"/>
    <x v="1"/>
    <n v="968444400"/>
  </r>
  <r>
    <s v="KL4939WADDL"/>
    <x v="294"/>
    <x v="18"/>
    <x v="40"/>
    <x v="41"/>
    <x v="13"/>
    <x v="6"/>
    <x v="1"/>
    <x v="17"/>
    <s v="4-4Svr"/>
    <x v="3"/>
    <x v="2"/>
    <n v="975651600"/>
  </r>
  <r>
    <s v="KL4939WAKTL"/>
    <x v="297"/>
    <x v="18"/>
    <x v="40"/>
    <x v="41"/>
    <x v="13"/>
    <x v="6"/>
    <x v="1"/>
    <x v="0"/>
    <s v="10-14Svr"/>
    <x v="3"/>
    <x v="3"/>
    <n v="1016885100"/>
  </r>
  <r>
    <s v="KL4939WAMTL"/>
    <x v="297"/>
    <x v="18"/>
    <x v="40"/>
    <x v="41"/>
    <x v="13"/>
    <x v="6"/>
    <x v="1"/>
    <x v="12"/>
    <s v="15-19Svr"/>
    <x v="3"/>
    <x v="3"/>
    <n v="1016885100"/>
  </r>
  <r>
    <s v="KL4939WANTL"/>
    <x v="297"/>
    <x v="18"/>
    <x v="40"/>
    <x v="41"/>
    <x v="13"/>
    <x v="6"/>
    <x v="1"/>
    <x v="13"/>
    <s v="20-24Svr"/>
    <x v="3"/>
    <x v="3"/>
    <n v="1016885100"/>
  </r>
  <r>
    <s v="KL4939WAPTL"/>
    <x v="297"/>
    <x v="18"/>
    <x v="40"/>
    <x v="41"/>
    <x v="13"/>
    <x v="6"/>
    <x v="1"/>
    <x v="10"/>
    <s v="25-49Svr"/>
    <x v="3"/>
    <x v="3"/>
    <n v="1016885100"/>
  </r>
  <r>
    <s v="KL4939WAQTL"/>
    <x v="297"/>
    <x v="18"/>
    <x v="40"/>
    <x v="41"/>
    <x v="13"/>
    <x v="6"/>
    <x v="1"/>
    <x v="9"/>
    <s v="50-99Svr"/>
    <x v="3"/>
    <x v="3"/>
    <n v="1016885100"/>
  </r>
  <r>
    <s v="KL4939WARTL"/>
    <x v="297"/>
    <x v="18"/>
    <x v="40"/>
    <x v="41"/>
    <x v="13"/>
    <x v="6"/>
    <x v="1"/>
    <x v="7"/>
    <s v="100-149Svr"/>
    <x v="3"/>
    <x v="3"/>
    <n v="1016885100"/>
  </r>
  <r>
    <s v="KL4939WASTL"/>
    <x v="297"/>
    <x v="18"/>
    <x v="40"/>
    <x v="41"/>
    <x v="13"/>
    <x v="6"/>
    <x v="1"/>
    <x v="8"/>
    <s v="150-249Svr"/>
    <x v="3"/>
    <x v="3"/>
    <n v="1016885100"/>
  </r>
  <r>
    <s v="KL4939WATTL"/>
    <x v="297"/>
    <x v="18"/>
    <x v="40"/>
    <x v="41"/>
    <x v="13"/>
    <x v="6"/>
    <x v="1"/>
    <x v="6"/>
    <s v="250-499Svr"/>
    <x v="3"/>
    <x v="3"/>
    <n v="1016885100"/>
  </r>
  <r>
    <s v="KL4939WAUTL"/>
    <x v="297"/>
    <x v="18"/>
    <x v="40"/>
    <x v="41"/>
    <x v="13"/>
    <x v="6"/>
    <x v="1"/>
    <x v="5"/>
    <s v="500-999Svr"/>
    <x v="3"/>
    <x v="3"/>
    <n v="1016885100"/>
  </r>
  <r>
    <s v="KL4939WAVTL"/>
    <x v="297"/>
    <x v="18"/>
    <x v="40"/>
    <x v="41"/>
    <x v="13"/>
    <x v="6"/>
    <x v="1"/>
    <x v="4"/>
    <s v="1000-1499Svr"/>
    <x v="3"/>
    <x v="3"/>
    <n v="1016885100"/>
  </r>
  <r>
    <s v="KL4939WAWTL"/>
    <x v="297"/>
    <x v="18"/>
    <x v="40"/>
    <x v="41"/>
    <x v="13"/>
    <x v="6"/>
    <x v="1"/>
    <x v="3"/>
    <s v="1500-2499Svr"/>
    <x v="3"/>
    <x v="3"/>
    <n v="1016885100"/>
  </r>
  <r>
    <s v="KL4939WAXTL"/>
    <x v="297"/>
    <x v="18"/>
    <x v="40"/>
    <x v="41"/>
    <x v="13"/>
    <x v="6"/>
    <x v="1"/>
    <x v="2"/>
    <s v="2500-4999Svr"/>
    <x v="3"/>
    <x v="3"/>
    <n v="1016885100"/>
  </r>
  <r>
    <s v="KL4939WAYTL"/>
    <x v="297"/>
    <x v="18"/>
    <x v="40"/>
    <x v="41"/>
    <x v="13"/>
    <x v="6"/>
    <x v="1"/>
    <x v="1"/>
    <s v="5000+Svr"/>
    <x v="3"/>
    <x v="3"/>
    <n v="1016885100"/>
  </r>
  <r>
    <s v="KL4939WAED6"/>
    <x v="295"/>
    <x v="18"/>
    <x v="40"/>
    <x v="41"/>
    <x v="13"/>
    <x v="6"/>
    <x v="1"/>
    <x v="11"/>
    <s v="5-9Svr"/>
    <x v="4"/>
    <x v="2"/>
    <n v="1039913490"/>
  </r>
  <r>
    <s v="KL4939WACDL"/>
    <x v="294"/>
    <x v="18"/>
    <x v="40"/>
    <x v="41"/>
    <x v="13"/>
    <x v="6"/>
    <x v="1"/>
    <x v="16"/>
    <s v="3-3Svr"/>
    <x v="3"/>
    <x v="2"/>
    <n v="1047030600"/>
  </r>
  <r>
    <s v="KL4939WAEFA"/>
    <x v="296"/>
    <x v="18"/>
    <x v="40"/>
    <x v="41"/>
    <x v="13"/>
    <x v="6"/>
    <x v="1"/>
    <x v="11"/>
    <s v="5-9Svr"/>
    <x v="5"/>
    <x v="1"/>
    <n v="1051465800"/>
  </r>
  <r>
    <s v="KL4939WAETL"/>
    <x v="297"/>
    <x v="18"/>
    <x v="40"/>
    <x v="41"/>
    <x v="13"/>
    <x v="6"/>
    <x v="1"/>
    <x v="11"/>
    <s v="5-9Svr"/>
    <x v="3"/>
    <x v="3"/>
    <n v="1104041400"/>
  </r>
  <r>
    <s v="KL4939WAKF5"/>
    <x v="298"/>
    <x v="18"/>
    <x v="40"/>
    <x v="41"/>
    <x v="13"/>
    <x v="6"/>
    <x v="1"/>
    <x v="0"/>
    <s v="10-14Svr"/>
    <x v="6"/>
    <x v="1"/>
    <n v="1113711060"/>
  </r>
  <r>
    <s v="KL4939WAMF5"/>
    <x v="298"/>
    <x v="18"/>
    <x v="40"/>
    <x v="41"/>
    <x v="13"/>
    <x v="6"/>
    <x v="1"/>
    <x v="12"/>
    <s v="15-19Svr"/>
    <x v="6"/>
    <x v="1"/>
    <n v="1113711060"/>
  </r>
  <r>
    <s v="KL4939WANF5"/>
    <x v="298"/>
    <x v="18"/>
    <x v="40"/>
    <x v="41"/>
    <x v="13"/>
    <x v="6"/>
    <x v="1"/>
    <x v="13"/>
    <s v="20-24Svr"/>
    <x v="6"/>
    <x v="1"/>
    <n v="1113711060"/>
  </r>
  <r>
    <s v="KL4939WAPF5"/>
    <x v="298"/>
    <x v="18"/>
    <x v="40"/>
    <x v="41"/>
    <x v="13"/>
    <x v="6"/>
    <x v="1"/>
    <x v="10"/>
    <s v="25-49Svr"/>
    <x v="6"/>
    <x v="1"/>
    <n v="1113711060"/>
  </r>
  <r>
    <s v="KL4939WAQF5"/>
    <x v="298"/>
    <x v="18"/>
    <x v="40"/>
    <x v="41"/>
    <x v="13"/>
    <x v="6"/>
    <x v="1"/>
    <x v="9"/>
    <s v="50-99Svr"/>
    <x v="6"/>
    <x v="1"/>
    <n v="1113711060"/>
  </r>
  <r>
    <s v="KL4939WARF5"/>
    <x v="298"/>
    <x v="18"/>
    <x v="40"/>
    <x v="41"/>
    <x v="13"/>
    <x v="6"/>
    <x v="1"/>
    <x v="7"/>
    <s v="100-149Svr"/>
    <x v="6"/>
    <x v="1"/>
    <n v="1113711060"/>
  </r>
  <r>
    <s v="KL4939WASF5"/>
    <x v="298"/>
    <x v="18"/>
    <x v="40"/>
    <x v="41"/>
    <x v="13"/>
    <x v="6"/>
    <x v="1"/>
    <x v="8"/>
    <s v="150-249Svr"/>
    <x v="6"/>
    <x v="1"/>
    <n v="1113711060"/>
  </r>
  <r>
    <s v="KL4939WATF5"/>
    <x v="298"/>
    <x v="18"/>
    <x v="40"/>
    <x v="41"/>
    <x v="13"/>
    <x v="6"/>
    <x v="1"/>
    <x v="6"/>
    <s v="250-499Svr"/>
    <x v="6"/>
    <x v="1"/>
    <n v="1113711060"/>
  </r>
  <r>
    <s v="KL4939WAUF5"/>
    <x v="298"/>
    <x v="18"/>
    <x v="40"/>
    <x v="41"/>
    <x v="13"/>
    <x v="6"/>
    <x v="1"/>
    <x v="5"/>
    <s v="500-999Svr"/>
    <x v="6"/>
    <x v="1"/>
    <n v="1113711060"/>
  </r>
  <r>
    <s v="KL4939WAVF5"/>
    <x v="298"/>
    <x v="18"/>
    <x v="40"/>
    <x v="41"/>
    <x v="13"/>
    <x v="6"/>
    <x v="1"/>
    <x v="4"/>
    <s v="1000-1499Svr"/>
    <x v="6"/>
    <x v="1"/>
    <n v="1113711060"/>
  </r>
  <r>
    <s v="KL4939WAWF5"/>
    <x v="298"/>
    <x v="18"/>
    <x v="40"/>
    <x v="41"/>
    <x v="13"/>
    <x v="6"/>
    <x v="1"/>
    <x v="3"/>
    <s v="1500-2499Svr"/>
    <x v="6"/>
    <x v="1"/>
    <n v="1113711060"/>
  </r>
  <r>
    <s v="KL4939WAXF5"/>
    <x v="298"/>
    <x v="18"/>
    <x v="40"/>
    <x v="41"/>
    <x v="13"/>
    <x v="6"/>
    <x v="1"/>
    <x v="2"/>
    <s v="2500-4999Svr"/>
    <x v="6"/>
    <x v="1"/>
    <n v="1113711060"/>
  </r>
  <r>
    <s v="KL4939WAYF5"/>
    <x v="298"/>
    <x v="18"/>
    <x v="40"/>
    <x v="41"/>
    <x v="13"/>
    <x v="6"/>
    <x v="1"/>
    <x v="1"/>
    <s v="5000+Svr"/>
    <x v="6"/>
    <x v="1"/>
    <n v="1113711060"/>
  </r>
  <r>
    <s v="KL4939WABDL"/>
    <x v="294"/>
    <x v="18"/>
    <x v="40"/>
    <x v="41"/>
    <x v="13"/>
    <x v="6"/>
    <x v="1"/>
    <x v="15"/>
    <s v="2-2Svr"/>
    <x v="3"/>
    <x v="2"/>
    <n v="1118409600"/>
  </r>
  <r>
    <s v="KL4939WADD6"/>
    <x v="295"/>
    <x v="18"/>
    <x v="40"/>
    <x v="41"/>
    <x v="13"/>
    <x v="6"/>
    <x v="1"/>
    <x v="17"/>
    <s v="4-4Svr"/>
    <x v="4"/>
    <x v="2"/>
    <n v="1121999340"/>
  </r>
  <r>
    <s v="KL4939WADFA"/>
    <x v="296"/>
    <x v="18"/>
    <x v="40"/>
    <x v="41"/>
    <x v="13"/>
    <x v="6"/>
    <x v="1"/>
    <x v="17"/>
    <s v="4-4Svr"/>
    <x v="5"/>
    <x v="1"/>
    <n v="1134464100"/>
  </r>
  <r>
    <s v="KL4939WAKT6"/>
    <x v="299"/>
    <x v="18"/>
    <x v="40"/>
    <x v="41"/>
    <x v="13"/>
    <x v="6"/>
    <x v="1"/>
    <x v="0"/>
    <s v="10-14Svr"/>
    <x v="4"/>
    <x v="3"/>
    <n v="1169417865"/>
  </r>
  <r>
    <s v="KL4939WAMT6"/>
    <x v="299"/>
    <x v="18"/>
    <x v="40"/>
    <x v="41"/>
    <x v="13"/>
    <x v="6"/>
    <x v="1"/>
    <x v="12"/>
    <s v="15-19Svr"/>
    <x v="4"/>
    <x v="3"/>
    <n v="1169417865"/>
  </r>
  <r>
    <s v="KL4939WANT6"/>
    <x v="299"/>
    <x v="18"/>
    <x v="40"/>
    <x v="41"/>
    <x v="13"/>
    <x v="6"/>
    <x v="1"/>
    <x v="13"/>
    <s v="20-24Svr"/>
    <x v="4"/>
    <x v="3"/>
    <n v="1169417865"/>
  </r>
  <r>
    <s v="KL4939WAPT6"/>
    <x v="299"/>
    <x v="18"/>
    <x v="40"/>
    <x v="41"/>
    <x v="13"/>
    <x v="6"/>
    <x v="1"/>
    <x v="10"/>
    <s v="25-49Svr"/>
    <x v="4"/>
    <x v="3"/>
    <n v="1169417865"/>
  </r>
  <r>
    <s v="KL4939WAQT6"/>
    <x v="299"/>
    <x v="18"/>
    <x v="40"/>
    <x v="41"/>
    <x v="13"/>
    <x v="6"/>
    <x v="1"/>
    <x v="9"/>
    <s v="50-99Svr"/>
    <x v="4"/>
    <x v="3"/>
    <n v="1169417865"/>
  </r>
  <r>
    <s v="KL4939WART6"/>
    <x v="299"/>
    <x v="18"/>
    <x v="40"/>
    <x v="41"/>
    <x v="13"/>
    <x v="6"/>
    <x v="1"/>
    <x v="7"/>
    <s v="100-149Svr"/>
    <x v="4"/>
    <x v="3"/>
    <n v="1169417865"/>
  </r>
  <r>
    <s v="KL4939WAST6"/>
    <x v="299"/>
    <x v="18"/>
    <x v="40"/>
    <x v="41"/>
    <x v="13"/>
    <x v="6"/>
    <x v="1"/>
    <x v="8"/>
    <s v="150-249Svr"/>
    <x v="4"/>
    <x v="3"/>
    <n v="1169417865"/>
  </r>
  <r>
    <s v="KL4939WATT6"/>
    <x v="299"/>
    <x v="18"/>
    <x v="40"/>
    <x v="41"/>
    <x v="13"/>
    <x v="6"/>
    <x v="1"/>
    <x v="6"/>
    <s v="250-499Svr"/>
    <x v="4"/>
    <x v="3"/>
    <n v="1169417865"/>
  </r>
  <r>
    <s v="KL4939WAUT6"/>
    <x v="299"/>
    <x v="18"/>
    <x v="40"/>
    <x v="41"/>
    <x v="13"/>
    <x v="6"/>
    <x v="1"/>
    <x v="5"/>
    <s v="500-999Svr"/>
    <x v="4"/>
    <x v="3"/>
    <n v="1169417865"/>
  </r>
  <r>
    <s v="KL4939WAVT6"/>
    <x v="299"/>
    <x v="18"/>
    <x v="40"/>
    <x v="41"/>
    <x v="13"/>
    <x v="6"/>
    <x v="1"/>
    <x v="4"/>
    <s v="1000-1499Svr"/>
    <x v="4"/>
    <x v="3"/>
    <n v="1169417865"/>
  </r>
  <r>
    <s v="KL4939WAWT6"/>
    <x v="299"/>
    <x v="18"/>
    <x v="40"/>
    <x v="41"/>
    <x v="13"/>
    <x v="6"/>
    <x v="1"/>
    <x v="3"/>
    <s v="1500-2499Svr"/>
    <x v="4"/>
    <x v="3"/>
    <n v="1169417865"/>
  </r>
  <r>
    <s v="KL4939WAXT6"/>
    <x v="299"/>
    <x v="18"/>
    <x v="40"/>
    <x v="41"/>
    <x v="13"/>
    <x v="6"/>
    <x v="1"/>
    <x v="2"/>
    <s v="2500-4999Svr"/>
    <x v="4"/>
    <x v="3"/>
    <n v="1169417865"/>
  </r>
  <r>
    <s v="KL4939WAYT6"/>
    <x v="299"/>
    <x v="18"/>
    <x v="40"/>
    <x v="41"/>
    <x v="13"/>
    <x v="6"/>
    <x v="1"/>
    <x v="1"/>
    <s v="5000+Svr"/>
    <x v="4"/>
    <x v="3"/>
    <n v="1169417865"/>
  </r>
  <r>
    <s v="KL4939WAADL"/>
    <x v="294"/>
    <x v="18"/>
    <x v="40"/>
    <x v="41"/>
    <x v="13"/>
    <x v="6"/>
    <x v="1"/>
    <x v="14"/>
    <s v="1-1Svr"/>
    <x v="3"/>
    <x v="2"/>
    <n v="1189811700"/>
  </r>
  <r>
    <s v="KL4939WADTL"/>
    <x v="297"/>
    <x v="18"/>
    <x v="40"/>
    <x v="41"/>
    <x v="13"/>
    <x v="6"/>
    <x v="1"/>
    <x v="17"/>
    <s v="4-4Svr"/>
    <x v="3"/>
    <x v="3"/>
    <n v="1191197700"/>
  </r>
  <r>
    <s v="KL4939WACD6"/>
    <x v="295"/>
    <x v="18"/>
    <x v="40"/>
    <x v="41"/>
    <x v="13"/>
    <x v="6"/>
    <x v="1"/>
    <x v="16"/>
    <s v="3-3Svr"/>
    <x v="4"/>
    <x v="2"/>
    <n v="1204085190"/>
  </r>
  <r>
    <s v="KL4939WAEF5"/>
    <x v="298"/>
    <x v="18"/>
    <x v="40"/>
    <x v="41"/>
    <x v="13"/>
    <x v="6"/>
    <x v="1"/>
    <x v="11"/>
    <s v="5-9Svr"/>
    <x v="6"/>
    <x v="1"/>
    <n v="1209185670"/>
  </r>
  <r>
    <s v="KL4939WACFA"/>
    <x v="296"/>
    <x v="18"/>
    <x v="40"/>
    <x v="41"/>
    <x v="13"/>
    <x v="6"/>
    <x v="1"/>
    <x v="16"/>
    <s v="3-3Svr"/>
    <x v="5"/>
    <x v="1"/>
    <n v="1217485500"/>
  </r>
  <r>
    <s v="KL4939WAET6"/>
    <x v="299"/>
    <x v="18"/>
    <x v="40"/>
    <x v="41"/>
    <x v="13"/>
    <x v="6"/>
    <x v="1"/>
    <x v="11"/>
    <s v="5-9Svr"/>
    <x v="4"/>
    <x v="3"/>
    <n v="1269647610"/>
  </r>
  <r>
    <s v="KL4939WACTL"/>
    <x v="297"/>
    <x v="18"/>
    <x v="40"/>
    <x v="41"/>
    <x v="13"/>
    <x v="6"/>
    <x v="1"/>
    <x v="16"/>
    <s v="3-3Svr"/>
    <x v="3"/>
    <x v="3"/>
    <n v="1278354000"/>
  </r>
  <r>
    <s v="KL4939WABD6"/>
    <x v="295"/>
    <x v="18"/>
    <x v="40"/>
    <x v="41"/>
    <x v="13"/>
    <x v="6"/>
    <x v="1"/>
    <x v="15"/>
    <s v="2-2Svr"/>
    <x v="4"/>
    <x v="2"/>
    <n v="1286171040"/>
  </r>
  <r>
    <s v="KL4939WABFA"/>
    <x v="296"/>
    <x v="18"/>
    <x v="40"/>
    <x v="41"/>
    <x v="13"/>
    <x v="6"/>
    <x v="1"/>
    <x v="15"/>
    <s v="2-2Svr"/>
    <x v="5"/>
    <x v="1"/>
    <n v="1300483800"/>
  </r>
  <r>
    <s v="KL4939WADF5"/>
    <x v="298"/>
    <x v="18"/>
    <x v="40"/>
    <x v="41"/>
    <x v="13"/>
    <x v="6"/>
    <x v="1"/>
    <x v="17"/>
    <s v="4-4Svr"/>
    <x v="6"/>
    <x v="1"/>
    <n v="1304633715"/>
  </r>
  <r>
    <s v="KL4939WABTL"/>
    <x v="297"/>
    <x v="18"/>
    <x v="40"/>
    <x v="41"/>
    <x v="13"/>
    <x v="6"/>
    <x v="1"/>
    <x v="15"/>
    <s v="2-2Svr"/>
    <x v="3"/>
    <x v="3"/>
    <n v="1365510300"/>
  </r>
  <r>
    <s v="KL4939WAAD6"/>
    <x v="295"/>
    <x v="18"/>
    <x v="40"/>
    <x v="41"/>
    <x v="13"/>
    <x v="6"/>
    <x v="1"/>
    <x v="14"/>
    <s v="1-1Svr"/>
    <x v="4"/>
    <x v="2"/>
    <n v="1368283455"/>
  </r>
  <r>
    <s v="KL4939WADT6"/>
    <x v="299"/>
    <x v="18"/>
    <x v="40"/>
    <x v="41"/>
    <x v="13"/>
    <x v="6"/>
    <x v="1"/>
    <x v="17"/>
    <s v="4-4Svr"/>
    <x v="4"/>
    <x v="3"/>
    <n v="1369877355"/>
  </r>
  <r>
    <s v="KL4939WAAFA"/>
    <x v="296"/>
    <x v="18"/>
    <x v="40"/>
    <x v="41"/>
    <x v="13"/>
    <x v="6"/>
    <x v="1"/>
    <x v="14"/>
    <s v="1-1Svr"/>
    <x v="5"/>
    <x v="1"/>
    <n v="1383505200"/>
  </r>
  <r>
    <s v="KL4939WACF5"/>
    <x v="298"/>
    <x v="18"/>
    <x v="40"/>
    <x v="41"/>
    <x v="13"/>
    <x v="6"/>
    <x v="1"/>
    <x v="16"/>
    <s v="3-3Svr"/>
    <x v="6"/>
    <x v="1"/>
    <n v="1400108325"/>
  </r>
  <r>
    <s v="KL4939WAATL"/>
    <x v="297"/>
    <x v="18"/>
    <x v="40"/>
    <x v="41"/>
    <x v="13"/>
    <x v="6"/>
    <x v="1"/>
    <x v="14"/>
    <s v="1-1Svr"/>
    <x v="3"/>
    <x v="3"/>
    <n v="1452689700"/>
  </r>
  <r>
    <s v="KL4939WAKDA"/>
    <x v="300"/>
    <x v="18"/>
    <x v="40"/>
    <x v="41"/>
    <x v="13"/>
    <x v="6"/>
    <x v="1"/>
    <x v="0"/>
    <s v="10-14Svr"/>
    <x v="5"/>
    <x v="2"/>
    <n v="1462368600"/>
  </r>
  <r>
    <s v="KL4939WAMDA"/>
    <x v="300"/>
    <x v="18"/>
    <x v="40"/>
    <x v="41"/>
    <x v="13"/>
    <x v="6"/>
    <x v="1"/>
    <x v="12"/>
    <s v="15-19Svr"/>
    <x v="5"/>
    <x v="2"/>
    <n v="1462368600"/>
  </r>
  <r>
    <s v="KL4939WANDA"/>
    <x v="300"/>
    <x v="18"/>
    <x v="40"/>
    <x v="41"/>
    <x v="13"/>
    <x v="6"/>
    <x v="1"/>
    <x v="13"/>
    <s v="20-24Svr"/>
    <x v="5"/>
    <x v="2"/>
    <n v="1462368600"/>
  </r>
  <r>
    <s v="KL4939WAPDA"/>
    <x v="300"/>
    <x v="18"/>
    <x v="40"/>
    <x v="41"/>
    <x v="13"/>
    <x v="6"/>
    <x v="1"/>
    <x v="10"/>
    <s v="25-49Svr"/>
    <x v="5"/>
    <x v="2"/>
    <n v="1462368600"/>
  </r>
  <r>
    <s v="KL4939WAQDA"/>
    <x v="300"/>
    <x v="18"/>
    <x v="40"/>
    <x v="41"/>
    <x v="13"/>
    <x v="6"/>
    <x v="1"/>
    <x v="9"/>
    <s v="50-99Svr"/>
    <x v="5"/>
    <x v="2"/>
    <n v="1462368600"/>
  </r>
  <r>
    <s v="KL4939WARDA"/>
    <x v="300"/>
    <x v="18"/>
    <x v="40"/>
    <x v="41"/>
    <x v="13"/>
    <x v="6"/>
    <x v="1"/>
    <x v="7"/>
    <s v="100-149Svr"/>
    <x v="5"/>
    <x v="2"/>
    <n v="1462368600"/>
  </r>
  <r>
    <s v="KL4939WASDA"/>
    <x v="300"/>
    <x v="18"/>
    <x v="40"/>
    <x v="41"/>
    <x v="13"/>
    <x v="6"/>
    <x v="1"/>
    <x v="8"/>
    <s v="150-249Svr"/>
    <x v="5"/>
    <x v="2"/>
    <n v="1462368600"/>
  </r>
  <r>
    <s v="KL4939WATDA"/>
    <x v="300"/>
    <x v="18"/>
    <x v="40"/>
    <x v="41"/>
    <x v="13"/>
    <x v="6"/>
    <x v="1"/>
    <x v="6"/>
    <s v="250-499Svr"/>
    <x v="5"/>
    <x v="2"/>
    <n v="1462368600"/>
  </r>
  <r>
    <s v="KL4939WAUDA"/>
    <x v="300"/>
    <x v="18"/>
    <x v="40"/>
    <x v="41"/>
    <x v="13"/>
    <x v="6"/>
    <x v="1"/>
    <x v="5"/>
    <s v="500-999Svr"/>
    <x v="5"/>
    <x v="2"/>
    <n v="1462368600"/>
  </r>
  <r>
    <s v="KL4939WAVDA"/>
    <x v="300"/>
    <x v="18"/>
    <x v="40"/>
    <x v="41"/>
    <x v="13"/>
    <x v="6"/>
    <x v="1"/>
    <x v="4"/>
    <s v="1000-1499Svr"/>
    <x v="5"/>
    <x v="2"/>
    <n v="1462368600"/>
  </r>
  <r>
    <s v="KL4939WAWDA"/>
    <x v="300"/>
    <x v="18"/>
    <x v="40"/>
    <x v="41"/>
    <x v="13"/>
    <x v="6"/>
    <x v="1"/>
    <x v="3"/>
    <s v="1500-2499Svr"/>
    <x v="5"/>
    <x v="2"/>
    <n v="1462368600"/>
  </r>
  <r>
    <s v="KL4939WAXDA"/>
    <x v="300"/>
    <x v="18"/>
    <x v="40"/>
    <x v="41"/>
    <x v="13"/>
    <x v="6"/>
    <x v="1"/>
    <x v="2"/>
    <s v="2500-4999Svr"/>
    <x v="5"/>
    <x v="2"/>
    <n v="1462368600"/>
  </r>
  <r>
    <s v="KL4939WAYDA"/>
    <x v="300"/>
    <x v="18"/>
    <x v="40"/>
    <x v="41"/>
    <x v="13"/>
    <x v="6"/>
    <x v="1"/>
    <x v="1"/>
    <s v="5000+Svr"/>
    <x v="5"/>
    <x v="2"/>
    <n v="1462368600"/>
  </r>
  <r>
    <s v="KL4939WACT6"/>
    <x v="299"/>
    <x v="18"/>
    <x v="40"/>
    <x v="41"/>
    <x v="13"/>
    <x v="6"/>
    <x v="1"/>
    <x v="16"/>
    <s v="3-3Svr"/>
    <x v="4"/>
    <x v="3"/>
    <n v="1470107100"/>
  </r>
  <r>
    <s v="KL4939WABF5"/>
    <x v="298"/>
    <x v="18"/>
    <x v="40"/>
    <x v="41"/>
    <x v="13"/>
    <x v="6"/>
    <x v="1"/>
    <x v="15"/>
    <s v="2-2Svr"/>
    <x v="6"/>
    <x v="1"/>
    <n v="1495556370"/>
  </r>
  <r>
    <s v="KL4939WABT6"/>
    <x v="299"/>
    <x v="18"/>
    <x v="40"/>
    <x v="41"/>
    <x v="13"/>
    <x v="6"/>
    <x v="1"/>
    <x v="15"/>
    <s v="2-2Svr"/>
    <x v="4"/>
    <x v="3"/>
    <n v="1570336845"/>
  </r>
  <r>
    <s v="KL4939WAEDA"/>
    <x v="300"/>
    <x v="18"/>
    <x v="40"/>
    <x v="41"/>
    <x v="13"/>
    <x v="6"/>
    <x v="1"/>
    <x v="11"/>
    <s v="5-9Svr"/>
    <x v="5"/>
    <x v="2"/>
    <n v="1587709200"/>
  </r>
  <r>
    <s v="KL4939WAAF5"/>
    <x v="298"/>
    <x v="18"/>
    <x v="40"/>
    <x v="41"/>
    <x v="13"/>
    <x v="6"/>
    <x v="1"/>
    <x v="14"/>
    <s v="1-1Svr"/>
    <x v="6"/>
    <x v="1"/>
    <n v="1591030980"/>
  </r>
  <r>
    <s v="KL4939WAAT6"/>
    <x v="299"/>
    <x v="18"/>
    <x v="40"/>
    <x v="41"/>
    <x v="13"/>
    <x v="6"/>
    <x v="1"/>
    <x v="14"/>
    <s v="1-1Svr"/>
    <x v="4"/>
    <x v="3"/>
    <n v="1670593155"/>
  </r>
  <r>
    <s v="KL4939WAKD5"/>
    <x v="301"/>
    <x v="18"/>
    <x v="40"/>
    <x v="41"/>
    <x v="13"/>
    <x v="6"/>
    <x v="1"/>
    <x v="0"/>
    <s v="10-14Svr"/>
    <x v="6"/>
    <x v="2"/>
    <n v="1681723890"/>
  </r>
  <r>
    <s v="KL4939WAMD5"/>
    <x v="301"/>
    <x v="18"/>
    <x v="40"/>
    <x v="41"/>
    <x v="13"/>
    <x v="6"/>
    <x v="1"/>
    <x v="12"/>
    <s v="15-19Svr"/>
    <x v="6"/>
    <x v="2"/>
    <n v="1681723890"/>
  </r>
  <r>
    <s v="KL4939WAND5"/>
    <x v="301"/>
    <x v="18"/>
    <x v="40"/>
    <x v="41"/>
    <x v="13"/>
    <x v="6"/>
    <x v="1"/>
    <x v="13"/>
    <s v="20-24Svr"/>
    <x v="6"/>
    <x v="2"/>
    <n v="1681723890"/>
  </r>
  <r>
    <s v="KL4939WAPD5"/>
    <x v="301"/>
    <x v="18"/>
    <x v="40"/>
    <x v="41"/>
    <x v="13"/>
    <x v="6"/>
    <x v="1"/>
    <x v="10"/>
    <s v="25-49Svr"/>
    <x v="6"/>
    <x v="2"/>
    <n v="1681723890"/>
  </r>
  <r>
    <s v="KL4939WAQD5"/>
    <x v="301"/>
    <x v="18"/>
    <x v="40"/>
    <x v="41"/>
    <x v="13"/>
    <x v="6"/>
    <x v="1"/>
    <x v="9"/>
    <s v="50-99Svr"/>
    <x v="6"/>
    <x v="2"/>
    <n v="1681723890"/>
  </r>
  <r>
    <s v="KL4939WARD5"/>
    <x v="301"/>
    <x v="18"/>
    <x v="40"/>
    <x v="41"/>
    <x v="13"/>
    <x v="6"/>
    <x v="1"/>
    <x v="7"/>
    <s v="100-149Svr"/>
    <x v="6"/>
    <x v="2"/>
    <n v="1681723890"/>
  </r>
  <r>
    <s v="KL4939WASD5"/>
    <x v="301"/>
    <x v="18"/>
    <x v="40"/>
    <x v="41"/>
    <x v="13"/>
    <x v="6"/>
    <x v="1"/>
    <x v="8"/>
    <s v="150-249Svr"/>
    <x v="6"/>
    <x v="2"/>
    <n v="1681723890"/>
  </r>
  <r>
    <s v="KL4939WATD5"/>
    <x v="301"/>
    <x v="18"/>
    <x v="40"/>
    <x v="41"/>
    <x v="13"/>
    <x v="6"/>
    <x v="1"/>
    <x v="6"/>
    <s v="250-499Svr"/>
    <x v="6"/>
    <x v="2"/>
    <n v="1681723890"/>
  </r>
  <r>
    <s v="KL4939WAUD5"/>
    <x v="301"/>
    <x v="18"/>
    <x v="40"/>
    <x v="41"/>
    <x v="13"/>
    <x v="6"/>
    <x v="1"/>
    <x v="5"/>
    <s v="500-999Svr"/>
    <x v="6"/>
    <x v="2"/>
    <n v="1681723890"/>
  </r>
  <r>
    <s v="KL4939WAVD5"/>
    <x v="301"/>
    <x v="18"/>
    <x v="40"/>
    <x v="41"/>
    <x v="13"/>
    <x v="6"/>
    <x v="1"/>
    <x v="4"/>
    <s v="1000-1499Svr"/>
    <x v="6"/>
    <x v="2"/>
    <n v="1681723890"/>
  </r>
  <r>
    <s v="KL4939WAWD5"/>
    <x v="301"/>
    <x v="18"/>
    <x v="40"/>
    <x v="41"/>
    <x v="13"/>
    <x v="6"/>
    <x v="1"/>
    <x v="3"/>
    <s v="1500-2499Svr"/>
    <x v="6"/>
    <x v="2"/>
    <n v="1681723890"/>
  </r>
  <r>
    <s v="KL4939WAXD5"/>
    <x v="301"/>
    <x v="18"/>
    <x v="40"/>
    <x v="41"/>
    <x v="13"/>
    <x v="6"/>
    <x v="1"/>
    <x v="2"/>
    <s v="2500-4999Svr"/>
    <x v="6"/>
    <x v="2"/>
    <n v="1681723890"/>
  </r>
  <r>
    <s v="KL4939WAYD5"/>
    <x v="301"/>
    <x v="18"/>
    <x v="40"/>
    <x v="41"/>
    <x v="13"/>
    <x v="6"/>
    <x v="1"/>
    <x v="1"/>
    <s v="5000+Svr"/>
    <x v="6"/>
    <x v="2"/>
    <n v="1681723890"/>
  </r>
  <r>
    <s v="KL4939WADDA"/>
    <x v="300"/>
    <x v="18"/>
    <x v="40"/>
    <x v="41"/>
    <x v="13"/>
    <x v="6"/>
    <x v="1"/>
    <x v="17"/>
    <s v="4-4Svr"/>
    <x v="5"/>
    <x v="2"/>
    <n v="1713049800"/>
  </r>
  <r>
    <s v="KL4939WAKTA"/>
    <x v="302"/>
    <x v="18"/>
    <x v="40"/>
    <x v="41"/>
    <x v="13"/>
    <x v="6"/>
    <x v="1"/>
    <x v="0"/>
    <s v="10-14Svr"/>
    <x v="5"/>
    <x v="3"/>
    <n v="1801314900"/>
  </r>
  <r>
    <s v="KL4939WAMTA"/>
    <x v="302"/>
    <x v="18"/>
    <x v="40"/>
    <x v="41"/>
    <x v="13"/>
    <x v="6"/>
    <x v="1"/>
    <x v="12"/>
    <s v="15-19Svr"/>
    <x v="5"/>
    <x v="3"/>
    <n v="1801314900"/>
  </r>
  <r>
    <s v="KL4939WANTA"/>
    <x v="302"/>
    <x v="18"/>
    <x v="40"/>
    <x v="41"/>
    <x v="13"/>
    <x v="6"/>
    <x v="1"/>
    <x v="13"/>
    <s v="20-24Svr"/>
    <x v="5"/>
    <x v="3"/>
    <n v="1801314900"/>
  </r>
  <r>
    <s v="KL4939WAPTA"/>
    <x v="302"/>
    <x v="18"/>
    <x v="40"/>
    <x v="41"/>
    <x v="13"/>
    <x v="6"/>
    <x v="1"/>
    <x v="10"/>
    <s v="25-49Svr"/>
    <x v="5"/>
    <x v="3"/>
    <n v="1801314900"/>
  </r>
  <r>
    <s v="KL4939WAQTA"/>
    <x v="302"/>
    <x v="18"/>
    <x v="40"/>
    <x v="41"/>
    <x v="13"/>
    <x v="6"/>
    <x v="1"/>
    <x v="9"/>
    <s v="50-99Svr"/>
    <x v="5"/>
    <x v="3"/>
    <n v="1801314900"/>
  </r>
  <r>
    <s v="KL4939WARTA"/>
    <x v="302"/>
    <x v="18"/>
    <x v="40"/>
    <x v="41"/>
    <x v="13"/>
    <x v="6"/>
    <x v="1"/>
    <x v="7"/>
    <s v="100-149Svr"/>
    <x v="5"/>
    <x v="3"/>
    <n v="1801314900"/>
  </r>
  <r>
    <s v="KL4939WASTA"/>
    <x v="302"/>
    <x v="18"/>
    <x v="40"/>
    <x v="41"/>
    <x v="13"/>
    <x v="6"/>
    <x v="1"/>
    <x v="8"/>
    <s v="150-249Svr"/>
    <x v="5"/>
    <x v="3"/>
    <n v="1801314900"/>
  </r>
  <r>
    <s v="KL4939WATTA"/>
    <x v="302"/>
    <x v="18"/>
    <x v="40"/>
    <x v="41"/>
    <x v="13"/>
    <x v="6"/>
    <x v="1"/>
    <x v="6"/>
    <s v="250-499Svr"/>
    <x v="5"/>
    <x v="3"/>
    <n v="1801314900"/>
  </r>
  <r>
    <s v="KL4939WAUTA"/>
    <x v="302"/>
    <x v="18"/>
    <x v="40"/>
    <x v="41"/>
    <x v="13"/>
    <x v="6"/>
    <x v="1"/>
    <x v="5"/>
    <s v="500-999Svr"/>
    <x v="5"/>
    <x v="3"/>
    <n v="1801314900"/>
  </r>
  <r>
    <s v="KL4939WAVTA"/>
    <x v="302"/>
    <x v="18"/>
    <x v="40"/>
    <x v="41"/>
    <x v="13"/>
    <x v="6"/>
    <x v="1"/>
    <x v="4"/>
    <s v="1000-1499Svr"/>
    <x v="5"/>
    <x v="3"/>
    <n v="1801314900"/>
  </r>
  <r>
    <s v="KL4939WAWTA"/>
    <x v="302"/>
    <x v="18"/>
    <x v="40"/>
    <x v="41"/>
    <x v="13"/>
    <x v="6"/>
    <x v="1"/>
    <x v="3"/>
    <s v="1500-2499Svr"/>
    <x v="5"/>
    <x v="3"/>
    <n v="1801314900"/>
  </r>
  <r>
    <s v="KL4939WAXTA"/>
    <x v="302"/>
    <x v="18"/>
    <x v="40"/>
    <x v="41"/>
    <x v="13"/>
    <x v="6"/>
    <x v="1"/>
    <x v="2"/>
    <s v="2500-4999Svr"/>
    <x v="5"/>
    <x v="3"/>
    <n v="1801314900"/>
  </r>
  <r>
    <s v="KL4939WAYTA"/>
    <x v="302"/>
    <x v="18"/>
    <x v="40"/>
    <x v="41"/>
    <x v="13"/>
    <x v="6"/>
    <x v="1"/>
    <x v="1"/>
    <s v="5000+Svr"/>
    <x v="5"/>
    <x v="3"/>
    <n v="1801314900"/>
  </r>
  <r>
    <s v="KL4939WAED5"/>
    <x v="301"/>
    <x v="18"/>
    <x v="40"/>
    <x v="41"/>
    <x v="13"/>
    <x v="6"/>
    <x v="1"/>
    <x v="11"/>
    <s v="5-9Svr"/>
    <x v="6"/>
    <x v="2"/>
    <n v="1825865580"/>
  </r>
  <r>
    <s v="KL4939WACDA"/>
    <x v="300"/>
    <x v="18"/>
    <x v="40"/>
    <x v="41"/>
    <x v="13"/>
    <x v="6"/>
    <x v="1"/>
    <x v="16"/>
    <s v="3-3Svr"/>
    <x v="5"/>
    <x v="2"/>
    <n v="1838413500"/>
  </r>
  <r>
    <s v="KL4939WAETA"/>
    <x v="302"/>
    <x v="18"/>
    <x v="40"/>
    <x v="41"/>
    <x v="13"/>
    <x v="6"/>
    <x v="1"/>
    <x v="11"/>
    <s v="5-9Svr"/>
    <x v="5"/>
    <x v="3"/>
    <n v="1955738400"/>
  </r>
  <r>
    <s v="KL4939WABDA"/>
    <x v="300"/>
    <x v="18"/>
    <x v="40"/>
    <x v="41"/>
    <x v="13"/>
    <x v="6"/>
    <x v="1"/>
    <x v="15"/>
    <s v="2-2Svr"/>
    <x v="5"/>
    <x v="2"/>
    <n v="1963731000"/>
  </r>
  <r>
    <s v="KL4939WADD5"/>
    <x v="301"/>
    <x v="18"/>
    <x v="40"/>
    <x v="41"/>
    <x v="13"/>
    <x v="6"/>
    <x v="1"/>
    <x v="17"/>
    <s v="4-4Svr"/>
    <x v="6"/>
    <x v="2"/>
    <n v="1970007270"/>
  </r>
  <r>
    <s v="KL4939WAKT5"/>
    <x v="303"/>
    <x v="18"/>
    <x v="40"/>
    <x v="41"/>
    <x v="13"/>
    <x v="6"/>
    <x v="1"/>
    <x v="0"/>
    <s v="10-14Svr"/>
    <x v="6"/>
    <x v="3"/>
    <n v="2071512135"/>
  </r>
  <r>
    <s v="KL4939WAMT5"/>
    <x v="303"/>
    <x v="18"/>
    <x v="40"/>
    <x v="41"/>
    <x v="13"/>
    <x v="6"/>
    <x v="1"/>
    <x v="12"/>
    <s v="15-19Svr"/>
    <x v="6"/>
    <x v="3"/>
    <n v="2071512135"/>
  </r>
  <r>
    <s v="KL4939WANT5"/>
    <x v="303"/>
    <x v="18"/>
    <x v="40"/>
    <x v="41"/>
    <x v="13"/>
    <x v="6"/>
    <x v="1"/>
    <x v="13"/>
    <s v="20-24Svr"/>
    <x v="6"/>
    <x v="3"/>
    <n v="2071512135"/>
  </r>
  <r>
    <s v="KL4939WAPT5"/>
    <x v="303"/>
    <x v="18"/>
    <x v="40"/>
    <x v="41"/>
    <x v="13"/>
    <x v="6"/>
    <x v="1"/>
    <x v="10"/>
    <s v="25-49Svr"/>
    <x v="6"/>
    <x v="3"/>
    <n v="2071512135"/>
  </r>
  <r>
    <s v="KL4939WAQT5"/>
    <x v="303"/>
    <x v="18"/>
    <x v="40"/>
    <x v="41"/>
    <x v="13"/>
    <x v="6"/>
    <x v="1"/>
    <x v="9"/>
    <s v="50-99Svr"/>
    <x v="6"/>
    <x v="3"/>
    <n v="2071512135"/>
  </r>
  <r>
    <s v="KL4939WART5"/>
    <x v="303"/>
    <x v="18"/>
    <x v="40"/>
    <x v="41"/>
    <x v="13"/>
    <x v="6"/>
    <x v="1"/>
    <x v="7"/>
    <s v="100-149Svr"/>
    <x v="6"/>
    <x v="3"/>
    <n v="2071512135"/>
  </r>
  <r>
    <s v="KL4939WAST5"/>
    <x v="303"/>
    <x v="18"/>
    <x v="40"/>
    <x v="41"/>
    <x v="13"/>
    <x v="6"/>
    <x v="1"/>
    <x v="8"/>
    <s v="150-249Svr"/>
    <x v="6"/>
    <x v="3"/>
    <n v="2071512135"/>
  </r>
  <r>
    <s v="KL4939WATT5"/>
    <x v="303"/>
    <x v="18"/>
    <x v="40"/>
    <x v="41"/>
    <x v="13"/>
    <x v="6"/>
    <x v="1"/>
    <x v="6"/>
    <s v="250-499Svr"/>
    <x v="6"/>
    <x v="3"/>
    <n v="2071512135"/>
  </r>
  <r>
    <s v="KL4939WAUT5"/>
    <x v="303"/>
    <x v="18"/>
    <x v="40"/>
    <x v="41"/>
    <x v="13"/>
    <x v="6"/>
    <x v="1"/>
    <x v="5"/>
    <s v="500-999Svr"/>
    <x v="6"/>
    <x v="3"/>
    <n v="2071512135"/>
  </r>
  <r>
    <s v="KL4939WAVT5"/>
    <x v="303"/>
    <x v="18"/>
    <x v="40"/>
    <x v="41"/>
    <x v="13"/>
    <x v="6"/>
    <x v="1"/>
    <x v="4"/>
    <s v="1000-1499Svr"/>
    <x v="6"/>
    <x v="3"/>
    <n v="2071512135"/>
  </r>
  <r>
    <s v="KL4939WAWT5"/>
    <x v="303"/>
    <x v="18"/>
    <x v="40"/>
    <x v="41"/>
    <x v="13"/>
    <x v="6"/>
    <x v="1"/>
    <x v="3"/>
    <s v="1500-2499Svr"/>
    <x v="6"/>
    <x v="3"/>
    <n v="2071512135"/>
  </r>
  <r>
    <s v="KL4939WAXT5"/>
    <x v="303"/>
    <x v="18"/>
    <x v="40"/>
    <x v="41"/>
    <x v="13"/>
    <x v="6"/>
    <x v="1"/>
    <x v="2"/>
    <s v="2500-4999Svr"/>
    <x v="6"/>
    <x v="3"/>
    <n v="2071512135"/>
  </r>
  <r>
    <s v="KL4939WAYT5"/>
    <x v="303"/>
    <x v="18"/>
    <x v="40"/>
    <x v="41"/>
    <x v="13"/>
    <x v="6"/>
    <x v="1"/>
    <x v="1"/>
    <s v="5000+Svr"/>
    <x v="6"/>
    <x v="3"/>
    <n v="2071512135"/>
  </r>
  <r>
    <s v="KL4939WAADA"/>
    <x v="300"/>
    <x v="18"/>
    <x v="40"/>
    <x v="41"/>
    <x v="13"/>
    <x v="6"/>
    <x v="1"/>
    <x v="14"/>
    <s v="1-1Svr"/>
    <x v="5"/>
    <x v="2"/>
    <n v="2089094700"/>
  </r>
  <r>
    <s v="KL4939WADTA"/>
    <x v="302"/>
    <x v="18"/>
    <x v="40"/>
    <x v="41"/>
    <x v="13"/>
    <x v="6"/>
    <x v="1"/>
    <x v="17"/>
    <s v="4-4Svr"/>
    <x v="5"/>
    <x v="3"/>
    <n v="2110115700"/>
  </r>
  <r>
    <s v="KL4939WACD5"/>
    <x v="301"/>
    <x v="18"/>
    <x v="40"/>
    <x v="41"/>
    <x v="13"/>
    <x v="6"/>
    <x v="1"/>
    <x v="16"/>
    <s v="3-3Svr"/>
    <x v="6"/>
    <x v="2"/>
    <n v="2114175525"/>
  </r>
  <r>
    <s v="KL4939WAET5"/>
    <x v="303"/>
    <x v="18"/>
    <x v="40"/>
    <x v="41"/>
    <x v="13"/>
    <x v="6"/>
    <x v="1"/>
    <x v="11"/>
    <s v="5-9Svr"/>
    <x v="6"/>
    <x v="3"/>
    <n v="2249099160"/>
  </r>
  <r>
    <s v="KL4939WABD5"/>
    <x v="301"/>
    <x v="18"/>
    <x v="40"/>
    <x v="41"/>
    <x v="13"/>
    <x v="6"/>
    <x v="1"/>
    <x v="15"/>
    <s v="2-2Svr"/>
    <x v="6"/>
    <x v="2"/>
    <n v="2258290650"/>
  </r>
  <r>
    <s v="KL4939WACTA"/>
    <x v="302"/>
    <x v="18"/>
    <x v="40"/>
    <x v="41"/>
    <x v="13"/>
    <x v="6"/>
    <x v="1"/>
    <x v="16"/>
    <s v="3-3Svr"/>
    <x v="5"/>
    <x v="3"/>
    <n v="2264516100"/>
  </r>
  <r>
    <s v="KL4939WAAD5"/>
    <x v="301"/>
    <x v="18"/>
    <x v="40"/>
    <x v="41"/>
    <x v="13"/>
    <x v="6"/>
    <x v="1"/>
    <x v="14"/>
    <s v="1-1Svr"/>
    <x v="6"/>
    <x v="2"/>
    <n v="2402458905"/>
  </r>
  <r>
    <s v="KL4939WABTA"/>
    <x v="302"/>
    <x v="18"/>
    <x v="40"/>
    <x v="41"/>
    <x v="13"/>
    <x v="6"/>
    <x v="1"/>
    <x v="15"/>
    <s v="2-2Svr"/>
    <x v="5"/>
    <x v="3"/>
    <n v="2418916500"/>
  </r>
  <r>
    <s v="KL4939WADT5"/>
    <x v="303"/>
    <x v="18"/>
    <x v="40"/>
    <x v="41"/>
    <x v="13"/>
    <x v="6"/>
    <x v="1"/>
    <x v="17"/>
    <s v="4-4Svr"/>
    <x v="6"/>
    <x v="3"/>
    <n v="2426633055"/>
  </r>
  <r>
    <s v="KL4939WAATA"/>
    <x v="302"/>
    <x v="18"/>
    <x v="40"/>
    <x v="41"/>
    <x v="13"/>
    <x v="6"/>
    <x v="1"/>
    <x v="14"/>
    <s v="1-1Svr"/>
    <x v="5"/>
    <x v="3"/>
    <n v="2573316900"/>
  </r>
  <r>
    <s v="KL4939WACT5"/>
    <x v="303"/>
    <x v="18"/>
    <x v="40"/>
    <x v="41"/>
    <x v="13"/>
    <x v="6"/>
    <x v="1"/>
    <x v="16"/>
    <s v="3-3Svr"/>
    <x v="6"/>
    <x v="3"/>
    <n v="2604193515"/>
  </r>
  <r>
    <s v="KL4939WABT5"/>
    <x v="303"/>
    <x v="18"/>
    <x v="40"/>
    <x v="41"/>
    <x v="13"/>
    <x v="6"/>
    <x v="1"/>
    <x v="15"/>
    <s v="2-2Svr"/>
    <x v="6"/>
    <x v="3"/>
    <n v="2781753975"/>
  </r>
  <r>
    <s v="KL4939WAAT5"/>
    <x v="303"/>
    <x v="18"/>
    <x v="40"/>
    <x v="41"/>
    <x v="13"/>
    <x v="6"/>
    <x v="1"/>
    <x v="14"/>
    <s v="1-1Svr"/>
    <x v="6"/>
    <x v="3"/>
    <n v="2959314435"/>
  </r>
  <r>
    <s v="KL4940WAEFL"/>
    <x v="304"/>
    <x v="18"/>
    <x v="41"/>
    <x v="42"/>
    <x v="14"/>
    <x v="7"/>
    <x v="1"/>
    <x v="11"/>
    <s v="5-9Sns"/>
    <x v="3"/>
    <x v="1"/>
    <n v="76461000"/>
  </r>
  <r>
    <s v="KL4940WAKFL"/>
    <x v="304"/>
    <x v="18"/>
    <x v="41"/>
    <x v="42"/>
    <x v="14"/>
    <x v="7"/>
    <x v="1"/>
    <x v="0"/>
    <s v="10-14Sns"/>
    <x v="3"/>
    <x v="1"/>
    <n v="76461000"/>
  </r>
  <r>
    <s v="KL4940WAMFL"/>
    <x v="304"/>
    <x v="18"/>
    <x v="41"/>
    <x v="42"/>
    <x v="14"/>
    <x v="7"/>
    <x v="1"/>
    <x v="12"/>
    <s v="15-19Sns"/>
    <x v="3"/>
    <x v="1"/>
    <n v="76461000"/>
  </r>
  <r>
    <s v="KL4940WANFL"/>
    <x v="304"/>
    <x v="18"/>
    <x v="41"/>
    <x v="42"/>
    <x v="14"/>
    <x v="7"/>
    <x v="1"/>
    <x v="13"/>
    <s v="20-24Sns"/>
    <x v="3"/>
    <x v="1"/>
    <n v="76461000"/>
  </r>
  <r>
    <s v="KL4940WAPFL"/>
    <x v="304"/>
    <x v="18"/>
    <x v="41"/>
    <x v="42"/>
    <x v="14"/>
    <x v="7"/>
    <x v="1"/>
    <x v="10"/>
    <s v="25-49Sns"/>
    <x v="3"/>
    <x v="1"/>
    <n v="76461000"/>
  </r>
  <r>
    <s v="KL4940WAQFL"/>
    <x v="304"/>
    <x v="18"/>
    <x v="41"/>
    <x v="42"/>
    <x v="14"/>
    <x v="7"/>
    <x v="1"/>
    <x v="9"/>
    <s v="50-99Sns"/>
    <x v="3"/>
    <x v="1"/>
    <n v="76461000"/>
  </r>
  <r>
    <s v="KL4940WARFL"/>
    <x v="304"/>
    <x v="18"/>
    <x v="41"/>
    <x v="42"/>
    <x v="14"/>
    <x v="7"/>
    <x v="1"/>
    <x v="7"/>
    <s v="100-149Sns"/>
    <x v="3"/>
    <x v="1"/>
    <n v="76461000"/>
  </r>
  <r>
    <s v="KL4940WASFL"/>
    <x v="304"/>
    <x v="18"/>
    <x v="41"/>
    <x v="42"/>
    <x v="14"/>
    <x v="7"/>
    <x v="1"/>
    <x v="8"/>
    <s v="150-249Sns"/>
    <x v="3"/>
    <x v="1"/>
    <n v="76461000"/>
  </r>
  <r>
    <s v="KL4940WATFL"/>
    <x v="304"/>
    <x v="18"/>
    <x v="41"/>
    <x v="42"/>
    <x v="14"/>
    <x v="7"/>
    <x v="1"/>
    <x v="6"/>
    <s v="250-499Sns"/>
    <x v="3"/>
    <x v="1"/>
    <n v="76461000"/>
  </r>
  <r>
    <s v="KL4940WAUFL"/>
    <x v="304"/>
    <x v="18"/>
    <x v="41"/>
    <x v="42"/>
    <x v="14"/>
    <x v="7"/>
    <x v="1"/>
    <x v="5"/>
    <s v="500-999Sns"/>
    <x v="3"/>
    <x v="1"/>
    <n v="76461000"/>
  </r>
  <r>
    <s v="KL4940WAVFL"/>
    <x v="304"/>
    <x v="18"/>
    <x v="41"/>
    <x v="42"/>
    <x v="14"/>
    <x v="7"/>
    <x v="1"/>
    <x v="4"/>
    <s v="1000-1499Sns"/>
    <x v="3"/>
    <x v="1"/>
    <n v="76461000"/>
  </r>
  <r>
    <s v="KL4940WAWFL"/>
    <x v="304"/>
    <x v="18"/>
    <x v="41"/>
    <x v="42"/>
    <x v="14"/>
    <x v="7"/>
    <x v="1"/>
    <x v="3"/>
    <s v="1500-2499Sns"/>
    <x v="3"/>
    <x v="1"/>
    <n v="76461000"/>
  </r>
  <r>
    <s v="KL4940WAXFL"/>
    <x v="304"/>
    <x v="18"/>
    <x v="41"/>
    <x v="42"/>
    <x v="14"/>
    <x v="7"/>
    <x v="1"/>
    <x v="2"/>
    <s v="2500-4999Sns"/>
    <x v="3"/>
    <x v="1"/>
    <n v="76461000"/>
  </r>
  <r>
    <s v="KL4940WAYFL"/>
    <x v="304"/>
    <x v="18"/>
    <x v="41"/>
    <x v="42"/>
    <x v="14"/>
    <x v="7"/>
    <x v="1"/>
    <x v="1"/>
    <s v="5000+Sns"/>
    <x v="3"/>
    <x v="1"/>
    <n v="76461000"/>
  </r>
  <r>
    <s v="KL4940WADFL"/>
    <x v="304"/>
    <x v="18"/>
    <x v="41"/>
    <x v="42"/>
    <x v="14"/>
    <x v="7"/>
    <x v="1"/>
    <x v="17"/>
    <s v="4-4Sns"/>
    <x v="3"/>
    <x v="1"/>
    <n v="84661500"/>
  </r>
  <r>
    <s v="KL4940WAEF6"/>
    <x v="305"/>
    <x v="18"/>
    <x v="41"/>
    <x v="42"/>
    <x v="14"/>
    <x v="7"/>
    <x v="1"/>
    <x v="11"/>
    <s v="5-9Sns"/>
    <x v="4"/>
    <x v="1"/>
    <n v="87930150"/>
  </r>
  <r>
    <s v="KL4940WAKF6"/>
    <x v="305"/>
    <x v="18"/>
    <x v="41"/>
    <x v="42"/>
    <x v="14"/>
    <x v="7"/>
    <x v="1"/>
    <x v="0"/>
    <s v="10-14Sns"/>
    <x v="4"/>
    <x v="1"/>
    <n v="87930150"/>
  </r>
  <r>
    <s v="KL4940WAMF6"/>
    <x v="305"/>
    <x v="18"/>
    <x v="41"/>
    <x v="42"/>
    <x v="14"/>
    <x v="7"/>
    <x v="1"/>
    <x v="12"/>
    <s v="15-19Sns"/>
    <x v="4"/>
    <x v="1"/>
    <n v="87930150"/>
  </r>
  <r>
    <s v="KL4940WANF6"/>
    <x v="305"/>
    <x v="18"/>
    <x v="41"/>
    <x v="42"/>
    <x v="14"/>
    <x v="7"/>
    <x v="1"/>
    <x v="13"/>
    <s v="20-24Sns"/>
    <x v="4"/>
    <x v="1"/>
    <n v="87930150"/>
  </r>
  <r>
    <s v="KL4940WAPF6"/>
    <x v="305"/>
    <x v="18"/>
    <x v="41"/>
    <x v="42"/>
    <x v="14"/>
    <x v="7"/>
    <x v="1"/>
    <x v="10"/>
    <s v="25-49Sns"/>
    <x v="4"/>
    <x v="1"/>
    <n v="87930150"/>
  </r>
  <r>
    <s v="KL4940WAQF6"/>
    <x v="305"/>
    <x v="18"/>
    <x v="41"/>
    <x v="42"/>
    <x v="14"/>
    <x v="7"/>
    <x v="1"/>
    <x v="9"/>
    <s v="50-99Sns"/>
    <x v="4"/>
    <x v="1"/>
    <n v="87930150"/>
  </r>
  <r>
    <s v="KL4940WARF6"/>
    <x v="305"/>
    <x v="18"/>
    <x v="41"/>
    <x v="42"/>
    <x v="14"/>
    <x v="7"/>
    <x v="1"/>
    <x v="7"/>
    <s v="100-149Sns"/>
    <x v="4"/>
    <x v="1"/>
    <n v="87930150"/>
  </r>
  <r>
    <s v="KL4940WASF6"/>
    <x v="305"/>
    <x v="18"/>
    <x v="41"/>
    <x v="42"/>
    <x v="14"/>
    <x v="7"/>
    <x v="1"/>
    <x v="8"/>
    <s v="150-249Sns"/>
    <x v="4"/>
    <x v="1"/>
    <n v="87930150"/>
  </r>
  <r>
    <s v="KL4940WATF6"/>
    <x v="305"/>
    <x v="18"/>
    <x v="41"/>
    <x v="42"/>
    <x v="14"/>
    <x v="7"/>
    <x v="1"/>
    <x v="6"/>
    <s v="250-499Sns"/>
    <x v="4"/>
    <x v="1"/>
    <n v="87930150"/>
  </r>
  <r>
    <s v="KL4940WAUF6"/>
    <x v="305"/>
    <x v="18"/>
    <x v="41"/>
    <x v="42"/>
    <x v="14"/>
    <x v="7"/>
    <x v="1"/>
    <x v="5"/>
    <s v="500-999Sns"/>
    <x v="4"/>
    <x v="1"/>
    <n v="87930150"/>
  </r>
  <r>
    <s v="KL4940WAVF6"/>
    <x v="305"/>
    <x v="18"/>
    <x v="41"/>
    <x v="42"/>
    <x v="14"/>
    <x v="7"/>
    <x v="1"/>
    <x v="4"/>
    <s v="1000-1499Sns"/>
    <x v="4"/>
    <x v="1"/>
    <n v="87930150"/>
  </r>
  <r>
    <s v="KL4940WAWF6"/>
    <x v="305"/>
    <x v="18"/>
    <x v="41"/>
    <x v="42"/>
    <x v="14"/>
    <x v="7"/>
    <x v="1"/>
    <x v="3"/>
    <s v="1500-2499Sns"/>
    <x v="4"/>
    <x v="1"/>
    <n v="87930150"/>
  </r>
  <r>
    <s v="KL4940WAXF6"/>
    <x v="305"/>
    <x v="18"/>
    <x v="41"/>
    <x v="42"/>
    <x v="14"/>
    <x v="7"/>
    <x v="1"/>
    <x v="2"/>
    <s v="2500-4999Sns"/>
    <x v="4"/>
    <x v="1"/>
    <n v="87930150"/>
  </r>
  <r>
    <s v="KL4940WAYF6"/>
    <x v="305"/>
    <x v="18"/>
    <x v="41"/>
    <x v="42"/>
    <x v="14"/>
    <x v="7"/>
    <x v="1"/>
    <x v="1"/>
    <s v="5000+Sns"/>
    <x v="4"/>
    <x v="1"/>
    <n v="87930150"/>
  </r>
  <r>
    <s v="KL4940WACFL"/>
    <x v="304"/>
    <x v="18"/>
    <x v="41"/>
    <x v="42"/>
    <x v="14"/>
    <x v="7"/>
    <x v="1"/>
    <x v="16"/>
    <s v="3-3Sns"/>
    <x v="3"/>
    <x v="1"/>
    <n v="92838900"/>
  </r>
  <r>
    <s v="KL4940WADF6"/>
    <x v="305"/>
    <x v="18"/>
    <x v="41"/>
    <x v="42"/>
    <x v="14"/>
    <x v="7"/>
    <x v="1"/>
    <x v="17"/>
    <s v="4-4Sns"/>
    <x v="4"/>
    <x v="1"/>
    <n v="97360725"/>
  </r>
  <r>
    <s v="KL4940WABFL"/>
    <x v="304"/>
    <x v="18"/>
    <x v="41"/>
    <x v="42"/>
    <x v="14"/>
    <x v="7"/>
    <x v="1"/>
    <x v="15"/>
    <s v="2-2Sns"/>
    <x v="3"/>
    <x v="1"/>
    <n v="101039400"/>
  </r>
  <r>
    <s v="KL4940WACF6"/>
    <x v="305"/>
    <x v="18"/>
    <x v="41"/>
    <x v="42"/>
    <x v="14"/>
    <x v="7"/>
    <x v="1"/>
    <x v="16"/>
    <s v="3-3Sns"/>
    <x v="4"/>
    <x v="1"/>
    <n v="106764735"/>
  </r>
  <r>
    <s v="KL4940WAAFL"/>
    <x v="304"/>
    <x v="18"/>
    <x v="41"/>
    <x v="42"/>
    <x v="14"/>
    <x v="7"/>
    <x v="1"/>
    <x v="14"/>
    <s v="1-1Sns"/>
    <x v="3"/>
    <x v="1"/>
    <n v="109239900"/>
  </r>
  <r>
    <s v="KL4940WABF6"/>
    <x v="305"/>
    <x v="18"/>
    <x v="41"/>
    <x v="42"/>
    <x v="14"/>
    <x v="7"/>
    <x v="1"/>
    <x v="15"/>
    <s v="2-2Sns"/>
    <x v="4"/>
    <x v="1"/>
    <n v="116195310"/>
  </r>
  <r>
    <s v="KL4940WAEDL"/>
    <x v="306"/>
    <x v="18"/>
    <x v="41"/>
    <x v="42"/>
    <x v="14"/>
    <x v="7"/>
    <x v="1"/>
    <x v="11"/>
    <s v="5-9Sns"/>
    <x v="3"/>
    <x v="2"/>
    <n v="119542500"/>
  </r>
  <r>
    <s v="KL4940WAKDL"/>
    <x v="306"/>
    <x v="18"/>
    <x v="41"/>
    <x v="42"/>
    <x v="14"/>
    <x v="7"/>
    <x v="1"/>
    <x v="0"/>
    <s v="10-14Sns"/>
    <x v="3"/>
    <x v="2"/>
    <n v="119542500"/>
  </r>
  <r>
    <s v="KL4940WAMDL"/>
    <x v="306"/>
    <x v="18"/>
    <x v="41"/>
    <x v="42"/>
    <x v="14"/>
    <x v="7"/>
    <x v="1"/>
    <x v="12"/>
    <s v="15-19Sns"/>
    <x v="3"/>
    <x v="2"/>
    <n v="119542500"/>
  </r>
  <r>
    <s v="KL4940WANDL"/>
    <x v="306"/>
    <x v="18"/>
    <x v="41"/>
    <x v="42"/>
    <x v="14"/>
    <x v="7"/>
    <x v="1"/>
    <x v="13"/>
    <s v="20-24Sns"/>
    <x v="3"/>
    <x v="2"/>
    <n v="119542500"/>
  </r>
  <r>
    <s v="KL4940WAPDL"/>
    <x v="306"/>
    <x v="18"/>
    <x v="41"/>
    <x v="42"/>
    <x v="14"/>
    <x v="7"/>
    <x v="1"/>
    <x v="10"/>
    <s v="25-49Sns"/>
    <x v="3"/>
    <x v="2"/>
    <n v="119542500"/>
  </r>
  <r>
    <s v="KL4940WAQDL"/>
    <x v="306"/>
    <x v="18"/>
    <x v="41"/>
    <x v="42"/>
    <x v="14"/>
    <x v="7"/>
    <x v="1"/>
    <x v="9"/>
    <s v="50-99Sns"/>
    <x v="3"/>
    <x v="2"/>
    <n v="119542500"/>
  </r>
  <r>
    <s v="KL4940WARDL"/>
    <x v="306"/>
    <x v="18"/>
    <x v="41"/>
    <x v="42"/>
    <x v="14"/>
    <x v="7"/>
    <x v="1"/>
    <x v="7"/>
    <s v="100-149Sns"/>
    <x v="3"/>
    <x v="2"/>
    <n v="119542500"/>
  </r>
  <r>
    <s v="KL4940WASDL"/>
    <x v="306"/>
    <x v="18"/>
    <x v="41"/>
    <x v="42"/>
    <x v="14"/>
    <x v="7"/>
    <x v="1"/>
    <x v="8"/>
    <s v="150-249Sns"/>
    <x v="3"/>
    <x v="2"/>
    <n v="119542500"/>
  </r>
  <r>
    <s v="KL4940WATDL"/>
    <x v="306"/>
    <x v="18"/>
    <x v="41"/>
    <x v="42"/>
    <x v="14"/>
    <x v="7"/>
    <x v="1"/>
    <x v="6"/>
    <s v="250-499Sns"/>
    <x v="3"/>
    <x v="2"/>
    <n v="119542500"/>
  </r>
  <r>
    <s v="KL4940WAUDL"/>
    <x v="306"/>
    <x v="18"/>
    <x v="41"/>
    <x v="42"/>
    <x v="14"/>
    <x v="7"/>
    <x v="1"/>
    <x v="5"/>
    <s v="500-999Sns"/>
    <x v="3"/>
    <x v="2"/>
    <n v="119542500"/>
  </r>
  <r>
    <s v="KL4940WAVDL"/>
    <x v="306"/>
    <x v="18"/>
    <x v="41"/>
    <x v="42"/>
    <x v="14"/>
    <x v="7"/>
    <x v="1"/>
    <x v="4"/>
    <s v="1000-1499Sns"/>
    <x v="3"/>
    <x v="2"/>
    <n v="119542500"/>
  </r>
  <r>
    <s v="KL4940WAWDL"/>
    <x v="306"/>
    <x v="18"/>
    <x v="41"/>
    <x v="42"/>
    <x v="14"/>
    <x v="7"/>
    <x v="1"/>
    <x v="3"/>
    <s v="1500-2499Sns"/>
    <x v="3"/>
    <x v="2"/>
    <n v="119542500"/>
  </r>
  <r>
    <s v="KL4940WAXDL"/>
    <x v="306"/>
    <x v="18"/>
    <x v="41"/>
    <x v="42"/>
    <x v="14"/>
    <x v="7"/>
    <x v="1"/>
    <x v="2"/>
    <s v="2500-4999Sns"/>
    <x v="3"/>
    <x v="2"/>
    <n v="119542500"/>
  </r>
  <r>
    <s v="KL4940WAYDL"/>
    <x v="306"/>
    <x v="18"/>
    <x v="41"/>
    <x v="42"/>
    <x v="14"/>
    <x v="7"/>
    <x v="1"/>
    <x v="1"/>
    <s v="5000+Sns"/>
    <x v="3"/>
    <x v="2"/>
    <n v="119542500"/>
  </r>
  <r>
    <s v="KL4940WAAF6"/>
    <x v="305"/>
    <x v="18"/>
    <x v="41"/>
    <x v="42"/>
    <x v="14"/>
    <x v="7"/>
    <x v="1"/>
    <x v="14"/>
    <s v="1-1Sns"/>
    <x v="4"/>
    <x v="1"/>
    <n v="125625885"/>
  </r>
  <r>
    <s v="KL4940WADDL"/>
    <x v="306"/>
    <x v="18"/>
    <x v="41"/>
    <x v="42"/>
    <x v="14"/>
    <x v="7"/>
    <x v="1"/>
    <x v="17"/>
    <s v="4-4Sns"/>
    <x v="3"/>
    <x v="2"/>
    <n v="132363000"/>
  </r>
  <r>
    <s v="KL4940WAED6"/>
    <x v="307"/>
    <x v="18"/>
    <x v="41"/>
    <x v="42"/>
    <x v="14"/>
    <x v="7"/>
    <x v="1"/>
    <x v="11"/>
    <s v="5-9Sns"/>
    <x v="4"/>
    <x v="2"/>
    <n v="137473875"/>
  </r>
  <r>
    <s v="KL4940WAKD6"/>
    <x v="307"/>
    <x v="18"/>
    <x v="41"/>
    <x v="42"/>
    <x v="14"/>
    <x v="7"/>
    <x v="1"/>
    <x v="0"/>
    <s v="10-14Sns"/>
    <x v="4"/>
    <x v="2"/>
    <n v="137473875"/>
  </r>
  <r>
    <s v="KL4940WAMD6"/>
    <x v="307"/>
    <x v="18"/>
    <x v="41"/>
    <x v="42"/>
    <x v="14"/>
    <x v="7"/>
    <x v="1"/>
    <x v="12"/>
    <s v="15-19Sns"/>
    <x v="4"/>
    <x v="2"/>
    <n v="137473875"/>
  </r>
  <r>
    <s v="KL4940WAND6"/>
    <x v="307"/>
    <x v="18"/>
    <x v="41"/>
    <x v="42"/>
    <x v="14"/>
    <x v="7"/>
    <x v="1"/>
    <x v="13"/>
    <s v="20-24Sns"/>
    <x v="4"/>
    <x v="2"/>
    <n v="137473875"/>
  </r>
  <r>
    <s v="KL4940WAPD6"/>
    <x v="307"/>
    <x v="18"/>
    <x v="41"/>
    <x v="42"/>
    <x v="14"/>
    <x v="7"/>
    <x v="1"/>
    <x v="10"/>
    <s v="25-49Sns"/>
    <x v="4"/>
    <x v="2"/>
    <n v="137473875"/>
  </r>
  <r>
    <s v="KL4940WAQD6"/>
    <x v="307"/>
    <x v="18"/>
    <x v="41"/>
    <x v="42"/>
    <x v="14"/>
    <x v="7"/>
    <x v="1"/>
    <x v="9"/>
    <s v="50-99Sns"/>
    <x v="4"/>
    <x v="2"/>
    <n v="137473875"/>
  </r>
  <r>
    <s v="KL4940WARD6"/>
    <x v="307"/>
    <x v="18"/>
    <x v="41"/>
    <x v="42"/>
    <x v="14"/>
    <x v="7"/>
    <x v="1"/>
    <x v="7"/>
    <s v="100-149Sns"/>
    <x v="4"/>
    <x v="2"/>
    <n v="137473875"/>
  </r>
  <r>
    <s v="KL4940WASD6"/>
    <x v="307"/>
    <x v="18"/>
    <x v="41"/>
    <x v="42"/>
    <x v="14"/>
    <x v="7"/>
    <x v="1"/>
    <x v="8"/>
    <s v="150-249Sns"/>
    <x v="4"/>
    <x v="2"/>
    <n v="137473875"/>
  </r>
  <r>
    <s v="KL4940WATD6"/>
    <x v="307"/>
    <x v="18"/>
    <x v="41"/>
    <x v="42"/>
    <x v="14"/>
    <x v="7"/>
    <x v="1"/>
    <x v="6"/>
    <s v="250-499Sns"/>
    <x v="4"/>
    <x v="2"/>
    <n v="137473875"/>
  </r>
  <r>
    <s v="KL4940WAUD6"/>
    <x v="307"/>
    <x v="18"/>
    <x v="41"/>
    <x v="42"/>
    <x v="14"/>
    <x v="7"/>
    <x v="1"/>
    <x v="5"/>
    <s v="500-999Sns"/>
    <x v="4"/>
    <x v="2"/>
    <n v="137473875"/>
  </r>
  <r>
    <s v="KL4940WAVD6"/>
    <x v="307"/>
    <x v="18"/>
    <x v="41"/>
    <x v="42"/>
    <x v="14"/>
    <x v="7"/>
    <x v="1"/>
    <x v="4"/>
    <s v="1000-1499Sns"/>
    <x v="4"/>
    <x v="2"/>
    <n v="137473875"/>
  </r>
  <r>
    <s v="KL4940WAWD6"/>
    <x v="307"/>
    <x v="18"/>
    <x v="41"/>
    <x v="42"/>
    <x v="14"/>
    <x v="7"/>
    <x v="1"/>
    <x v="3"/>
    <s v="1500-2499Sns"/>
    <x v="4"/>
    <x v="2"/>
    <n v="137473875"/>
  </r>
  <r>
    <s v="KL4940WAXD6"/>
    <x v="307"/>
    <x v="18"/>
    <x v="41"/>
    <x v="42"/>
    <x v="14"/>
    <x v="7"/>
    <x v="1"/>
    <x v="2"/>
    <s v="2500-4999Sns"/>
    <x v="4"/>
    <x v="2"/>
    <n v="137473875"/>
  </r>
  <r>
    <s v="KL4940WAYD6"/>
    <x v="307"/>
    <x v="18"/>
    <x v="41"/>
    <x v="42"/>
    <x v="14"/>
    <x v="7"/>
    <x v="1"/>
    <x v="1"/>
    <s v="5000+Sns"/>
    <x v="4"/>
    <x v="2"/>
    <n v="137473875"/>
  </r>
  <r>
    <s v="KL4940WAEFA"/>
    <x v="308"/>
    <x v="18"/>
    <x v="41"/>
    <x v="42"/>
    <x v="14"/>
    <x v="7"/>
    <x v="1"/>
    <x v="11"/>
    <s v="5-9Sns"/>
    <x v="5"/>
    <x v="1"/>
    <n v="139015800"/>
  </r>
  <r>
    <s v="KL4940WAKFA"/>
    <x v="308"/>
    <x v="18"/>
    <x v="41"/>
    <x v="42"/>
    <x v="14"/>
    <x v="7"/>
    <x v="1"/>
    <x v="0"/>
    <s v="10-14Sns"/>
    <x v="5"/>
    <x v="1"/>
    <n v="139015800"/>
  </r>
  <r>
    <s v="KL4940WAMFA"/>
    <x v="308"/>
    <x v="18"/>
    <x v="41"/>
    <x v="42"/>
    <x v="14"/>
    <x v="7"/>
    <x v="1"/>
    <x v="12"/>
    <s v="15-19Sns"/>
    <x v="5"/>
    <x v="1"/>
    <n v="139015800"/>
  </r>
  <r>
    <s v="KL4940WANFA"/>
    <x v="308"/>
    <x v="18"/>
    <x v="41"/>
    <x v="42"/>
    <x v="14"/>
    <x v="7"/>
    <x v="1"/>
    <x v="13"/>
    <s v="20-24Sns"/>
    <x v="5"/>
    <x v="1"/>
    <n v="139015800"/>
  </r>
  <r>
    <s v="KL4940WAPFA"/>
    <x v="308"/>
    <x v="18"/>
    <x v="41"/>
    <x v="42"/>
    <x v="14"/>
    <x v="7"/>
    <x v="1"/>
    <x v="10"/>
    <s v="25-49Sns"/>
    <x v="5"/>
    <x v="1"/>
    <n v="139015800"/>
  </r>
  <r>
    <s v="KL4940WAQFA"/>
    <x v="308"/>
    <x v="18"/>
    <x v="41"/>
    <x v="42"/>
    <x v="14"/>
    <x v="7"/>
    <x v="1"/>
    <x v="9"/>
    <s v="50-99Sns"/>
    <x v="5"/>
    <x v="1"/>
    <n v="139015800"/>
  </r>
  <r>
    <s v="KL4940WARFA"/>
    <x v="308"/>
    <x v="18"/>
    <x v="41"/>
    <x v="42"/>
    <x v="14"/>
    <x v="7"/>
    <x v="1"/>
    <x v="7"/>
    <s v="100-149Sns"/>
    <x v="5"/>
    <x v="1"/>
    <n v="139015800"/>
  </r>
  <r>
    <s v="KL4940WASFA"/>
    <x v="308"/>
    <x v="18"/>
    <x v="41"/>
    <x v="42"/>
    <x v="14"/>
    <x v="7"/>
    <x v="1"/>
    <x v="8"/>
    <s v="150-249Sns"/>
    <x v="5"/>
    <x v="1"/>
    <n v="139015800"/>
  </r>
  <r>
    <s v="KL4940WATFA"/>
    <x v="308"/>
    <x v="18"/>
    <x v="41"/>
    <x v="42"/>
    <x v="14"/>
    <x v="7"/>
    <x v="1"/>
    <x v="6"/>
    <s v="250-499Sns"/>
    <x v="5"/>
    <x v="1"/>
    <n v="139015800"/>
  </r>
  <r>
    <s v="KL4940WAUFA"/>
    <x v="308"/>
    <x v="18"/>
    <x v="41"/>
    <x v="42"/>
    <x v="14"/>
    <x v="7"/>
    <x v="1"/>
    <x v="5"/>
    <s v="500-999Sns"/>
    <x v="5"/>
    <x v="1"/>
    <n v="139015800"/>
  </r>
  <r>
    <s v="KL4940WAVFA"/>
    <x v="308"/>
    <x v="18"/>
    <x v="41"/>
    <x v="42"/>
    <x v="14"/>
    <x v="7"/>
    <x v="1"/>
    <x v="4"/>
    <s v="1000-1499Sns"/>
    <x v="5"/>
    <x v="1"/>
    <n v="139015800"/>
  </r>
  <r>
    <s v="KL4940WAWFA"/>
    <x v="308"/>
    <x v="18"/>
    <x v="41"/>
    <x v="42"/>
    <x v="14"/>
    <x v="7"/>
    <x v="1"/>
    <x v="3"/>
    <s v="1500-2499Sns"/>
    <x v="5"/>
    <x v="1"/>
    <n v="139015800"/>
  </r>
  <r>
    <s v="KL4940WAXFA"/>
    <x v="308"/>
    <x v="18"/>
    <x v="41"/>
    <x v="42"/>
    <x v="14"/>
    <x v="7"/>
    <x v="1"/>
    <x v="2"/>
    <s v="2500-4999Sns"/>
    <x v="5"/>
    <x v="1"/>
    <n v="139015800"/>
  </r>
  <r>
    <s v="KL4940WAYFA"/>
    <x v="308"/>
    <x v="18"/>
    <x v="41"/>
    <x v="42"/>
    <x v="14"/>
    <x v="7"/>
    <x v="1"/>
    <x v="1"/>
    <s v="5000+Sns"/>
    <x v="5"/>
    <x v="1"/>
    <n v="139015800"/>
  </r>
  <r>
    <s v="KL4940WACDL"/>
    <x v="306"/>
    <x v="18"/>
    <x v="41"/>
    <x v="42"/>
    <x v="14"/>
    <x v="7"/>
    <x v="1"/>
    <x v="16"/>
    <s v="3-3Sns"/>
    <x v="3"/>
    <x v="2"/>
    <n v="145183500"/>
  </r>
  <r>
    <s v="KL4940WAETL"/>
    <x v="309"/>
    <x v="18"/>
    <x v="41"/>
    <x v="42"/>
    <x v="14"/>
    <x v="7"/>
    <x v="1"/>
    <x v="11"/>
    <s v="5-9Sns"/>
    <x v="3"/>
    <x v="3"/>
    <n v="145968900"/>
  </r>
  <r>
    <s v="KL4940WAKTL"/>
    <x v="309"/>
    <x v="18"/>
    <x v="41"/>
    <x v="42"/>
    <x v="14"/>
    <x v="7"/>
    <x v="1"/>
    <x v="0"/>
    <s v="10-14Sns"/>
    <x v="3"/>
    <x v="3"/>
    <n v="145968900"/>
  </r>
  <r>
    <s v="KL4940WAMTL"/>
    <x v="309"/>
    <x v="18"/>
    <x v="41"/>
    <x v="42"/>
    <x v="14"/>
    <x v="7"/>
    <x v="1"/>
    <x v="12"/>
    <s v="15-19Sns"/>
    <x v="3"/>
    <x v="3"/>
    <n v="145968900"/>
  </r>
  <r>
    <s v="KL4940WANTL"/>
    <x v="309"/>
    <x v="18"/>
    <x v="41"/>
    <x v="42"/>
    <x v="14"/>
    <x v="7"/>
    <x v="1"/>
    <x v="13"/>
    <s v="20-24Sns"/>
    <x v="3"/>
    <x v="3"/>
    <n v="145968900"/>
  </r>
  <r>
    <s v="KL4940WAPTL"/>
    <x v="309"/>
    <x v="18"/>
    <x v="41"/>
    <x v="42"/>
    <x v="14"/>
    <x v="7"/>
    <x v="1"/>
    <x v="10"/>
    <s v="25-49Sns"/>
    <x v="3"/>
    <x v="3"/>
    <n v="145968900"/>
  </r>
  <r>
    <s v="KL4940WAQTL"/>
    <x v="309"/>
    <x v="18"/>
    <x v="41"/>
    <x v="42"/>
    <x v="14"/>
    <x v="7"/>
    <x v="1"/>
    <x v="9"/>
    <s v="50-99Sns"/>
    <x v="3"/>
    <x v="3"/>
    <n v="145968900"/>
  </r>
  <r>
    <s v="KL4940WARTL"/>
    <x v="309"/>
    <x v="18"/>
    <x v="41"/>
    <x v="42"/>
    <x v="14"/>
    <x v="7"/>
    <x v="1"/>
    <x v="7"/>
    <s v="100-149Sns"/>
    <x v="3"/>
    <x v="3"/>
    <n v="145968900"/>
  </r>
  <r>
    <s v="KL4940WASTL"/>
    <x v="309"/>
    <x v="18"/>
    <x v="41"/>
    <x v="42"/>
    <x v="14"/>
    <x v="7"/>
    <x v="1"/>
    <x v="8"/>
    <s v="150-249Sns"/>
    <x v="3"/>
    <x v="3"/>
    <n v="145968900"/>
  </r>
  <r>
    <s v="KL4940WATTL"/>
    <x v="309"/>
    <x v="18"/>
    <x v="41"/>
    <x v="42"/>
    <x v="14"/>
    <x v="7"/>
    <x v="1"/>
    <x v="6"/>
    <s v="250-499Sns"/>
    <x v="3"/>
    <x v="3"/>
    <n v="145968900"/>
  </r>
  <r>
    <s v="KL4940WAUTL"/>
    <x v="309"/>
    <x v="18"/>
    <x v="41"/>
    <x v="42"/>
    <x v="14"/>
    <x v="7"/>
    <x v="1"/>
    <x v="5"/>
    <s v="500-999Sns"/>
    <x v="3"/>
    <x v="3"/>
    <n v="145968900"/>
  </r>
  <r>
    <s v="KL4940WAVTL"/>
    <x v="309"/>
    <x v="18"/>
    <x v="41"/>
    <x v="42"/>
    <x v="14"/>
    <x v="7"/>
    <x v="1"/>
    <x v="4"/>
    <s v="1000-1499Sns"/>
    <x v="3"/>
    <x v="3"/>
    <n v="145968900"/>
  </r>
  <r>
    <s v="KL4940WAWTL"/>
    <x v="309"/>
    <x v="18"/>
    <x v="41"/>
    <x v="42"/>
    <x v="14"/>
    <x v="7"/>
    <x v="1"/>
    <x v="3"/>
    <s v="1500-2499Sns"/>
    <x v="3"/>
    <x v="3"/>
    <n v="145968900"/>
  </r>
  <r>
    <s v="KL4940WAXTL"/>
    <x v="309"/>
    <x v="18"/>
    <x v="41"/>
    <x v="42"/>
    <x v="14"/>
    <x v="7"/>
    <x v="1"/>
    <x v="2"/>
    <s v="2500-4999Sns"/>
    <x v="3"/>
    <x v="3"/>
    <n v="145968900"/>
  </r>
  <r>
    <s v="KL4940WAYTL"/>
    <x v="309"/>
    <x v="18"/>
    <x v="41"/>
    <x v="42"/>
    <x v="14"/>
    <x v="7"/>
    <x v="1"/>
    <x v="1"/>
    <s v="5000+Sns"/>
    <x v="3"/>
    <x v="3"/>
    <n v="145968900"/>
  </r>
  <r>
    <s v="KL4940WADD6"/>
    <x v="307"/>
    <x v="18"/>
    <x v="41"/>
    <x v="42"/>
    <x v="14"/>
    <x v="7"/>
    <x v="1"/>
    <x v="17"/>
    <s v="4-4Sns"/>
    <x v="4"/>
    <x v="2"/>
    <n v="152217450"/>
  </r>
  <r>
    <s v="KL4940WADFA"/>
    <x v="308"/>
    <x v="18"/>
    <x v="41"/>
    <x v="42"/>
    <x v="14"/>
    <x v="7"/>
    <x v="1"/>
    <x v="17"/>
    <s v="4-4Sns"/>
    <x v="5"/>
    <x v="1"/>
    <n v="153915300"/>
  </r>
  <r>
    <s v="KL4940WABDL"/>
    <x v="306"/>
    <x v="18"/>
    <x v="41"/>
    <x v="42"/>
    <x v="14"/>
    <x v="7"/>
    <x v="1"/>
    <x v="15"/>
    <s v="2-2Sns"/>
    <x v="3"/>
    <x v="2"/>
    <n v="157980900"/>
  </r>
  <r>
    <s v="KL4940WAEF5"/>
    <x v="310"/>
    <x v="18"/>
    <x v="41"/>
    <x v="42"/>
    <x v="14"/>
    <x v="7"/>
    <x v="1"/>
    <x v="11"/>
    <s v="5-9Sns"/>
    <x v="6"/>
    <x v="1"/>
    <n v="159868170"/>
  </r>
  <r>
    <s v="KL4940WAKF5"/>
    <x v="310"/>
    <x v="18"/>
    <x v="41"/>
    <x v="42"/>
    <x v="14"/>
    <x v="7"/>
    <x v="1"/>
    <x v="0"/>
    <s v="10-14Sns"/>
    <x v="6"/>
    <x v="1"/>
    <n v="159868170"/>
  </r>
  <r>
    <s v="KL4940WAMF5"/>
    <x v="310"/>
    <x v="18"/>
    <x v="41"/>
    <x v="42"/>
    <x v="14"/>
    <x v="7"/>
    <x v="1"/>
    <x v="12"/>
    <s v="15-19Sns"/>
    <x v="6"/>
    <x v="1"/>
    <n v="159868170"/>
  </r>
  <r>
    <s v="KL4940WANF5"/>
    <x v="310"/>
    <x v="18"/>
    <x v="41"/>
    <x v="42"/>
    <x v="14"/>
    <x v="7"/>
    <x v="1"/>
    <x v="13"/>
    <s v="20-24Sns"/>
    <x v="6"/>
    <x v="1"/>
    <n v="159868170"/>
  </r>
  <r>
    <s v="KL4940WAPF5"/>
    <x v="310"/>
    <x v="18"/>
    <x v="41"/>
    <x v="42"/>
    <x v="14"/>
    <x v="7"/>
    <x v="1"/>
    <x v="10"/>
    <s v="25-49Sns"/>
    <x v="6"/>
    <x v="1"/>
    <n v="159868170"/>
  </r>
  <r>
    <s v="KL4940WAQF5"/>
    <x v="310"/>
    <x v="18"/>
    <x v="41"/>
    <x v="42"/>
    <x v="14"/>
    <x v="7"/>
    <x v="1"/>
    <x v="9"/>
    <s v="50-99Sns"/>
    <x v="6"/>
    <x v="1"/>
    <n v="159868170"/>
  </r>
  <r>
    <s v="KL4940WARF5"/>
    <x v="310"/>
    <x v="18"/>
    <x v="41"/>
    <x v="42"/>
    <x v="14"/>
    <x v="7"/>
    <x v="1"/>
    <x v="7"/>
    <s v="100-149Sns"/>
    <x v="6"/>
    <x v="1"/>
    <n v="159868170"/>
  </r>
  <r>
    <s v="KL4940WASF5"/>
    <x v="310"/>
    <x v="18"/>
    <x v="41"/>
    <x v="42"/>
    <x v="14"/>
    <x v="7"/>
    <x v="1"/>
    <x v="8"/>
    <s v="150-249Sns"/>
    <x v="6"/>
    <x v="1"/>
    <n v="159868170"/>
  </r>
  <r>
    <s v="KL4940WATF5"/>
    <x v="310"/>
    <x v="18"/>
    <x v="41"/>
    <x v="42"/>
    <x v="14"/>
    <x v="7"/>
    <x v="1"/>
    <x v="6"/>
    <s v="250-499Sns"/>
    <x v="6"/>
    <x v="1"/>
    <n v="159868170"/>
  </r>
  <r>
    <s v="KL4940WAUF5"/>
    <x v="310"/>
    <x v="18"/>
    <x v="41"/>
    <x v="42"/>
    <x v="14"/>
    <x v="7"/>
    <x v="1"/>
    <x v="5"/>
    <s v="500-999Sns"/>
    <x v="6"/>
    <x v="1"/>
    <n v="159868170"/>
  </r>
  <r>
    <s v="KL4940WAVF5"/>
    <x v="310"/>
    <x v="18"/>
    <x v="41"/>
    <x v="42"/>
    <x v="14"/>
    <x v="7"/>
    <x v="1"/>
    <x v="4"/>
    <s v="1000-1499Sns"/>
    <x v="6"/>
    <x v="1"/>
    <n v="159868170"/>
  </r>
  <r>
    <s v="KL4940WAWF5"/>
    <x v="310"/>
    <x v="18"/>
    <x v="41"/>
    <x v="42"/>
    <x v="14"/>
    <x v="7"/>
    <x v="1"/>
    <x v="3"/>
    <s v="1500-2499Sns"/>
    <x v="6"/>
    <x v="1"/>
    <n v="159868170"/>
  </r>
  <r>
    <s v="KL4940WAXF5"/>
    <x v="310"/>
    <x v="18"/>
    <x v="41"/>
    <x v="42"/>
    <x v="14"/>
    <x v="7"/>
    <x v="1"/>
    <x v="2"/>
    <s v="2500-4999Sns"/>
    <x v="6"/>
    <x v="1"/>
    <n v="159868170"/>
  </r>
  <r>
    <s v="KL4940WAYF5"/>
    <x v="310"/>
    <x v="18"/>
    <x v="41"/>
    <x v="42"/>
    <x v="14"/>
    <x v="7"/>
    <x v="1"/>
    <x v="1"/>
    <s v="5000+Sns"/>
    <x v="6"/>
    <x v="1"/>
    <n v="159868170"/>
  </r>
  <r>
    <s v="KL4940WADTL"/>
    <x v="309"/>
    <x v="18"/>
    <x v="41"/>
    <x v="42"/>
    <x v="14"/>
    <x v="7"/>
    <x v="1"/>
    <x v="17"/>
    <s v="4-4Sns"/>
    <x v="3"/>
    <x v="3"/>
    <n v="161607600"/>
  </r>
  <r>
    <s v="KL4940WACD6"/>
    <x v="307"/>
    <x v="18"/>
    <x v="41"/>
    <x v="42"/>
    <x v="14"/>
    <x v="7"/>
    <x v="1"/>
    <x v="16"/>
    <s v="3-3Sns"/>
    <x v="4"/>
    <x v="2"/>
    <n v="166961025"/>
  </r>
  <r>
    <s v="KL4940WAET6"/>
    <x v="311"/>
    <x v="18"/>
    <x v="41"/>
    <x v="42"/>
    <x v="14"/>
    <x v="7"/>
    <x v="1"/>
    <x v="11"/>
    <s v="5-9Sns"/>
    <x v="4"/>
    <x v="3"/>
    <n v="167864235"/>
  </r>
  <r>
    <s v="KL4940WAKT6"/>
    <x v="311"/>
    <x v="18"/>
    <x v="41"/>
    <x v="42"/>
    <x v="14"/>
    <x v="7"/>
    <x v="1"/>
    <x v="0"/>
    <s v="10-14Sns"/>
    <x v="4"/>
    <x v="3"/>
    <n v="167864235"/>
  </r>
  <r>
    <s v="KL4940WAMT6"/>
    <x v="311"/>
    <x v="18"/>
    <x v="41"/>
    <x v="42"/>
    <x v="14"/>
    <x v="7"/>
    <x v="1"/>
    <x v="12"/>
    <s v="15-19Sns"/>
    <x v="4"/>
    <x v="3"/>
    <n v="167864235"/>
  </r>
  <r>
    <s v="KL4940WANT6"/>
    <x v="311"/>
    <x v="18"/>
    <x v="41"/>
    <x v="42"/>
    <x v="14"/>
    <x v="7"/>
    <x v="1"/>
    <x v="13"/>
    <s v="20-24Sns"/>
    <x v="4"/>
    <x v="3"/>
    <n v="167864235"/>
  </r>
  <r>
    <s v="KL4940WAPT6"/>
    <x v="311"/>
    <x v="18"/>
    <x v="41"/>
    <x v="42"/>
    <x v="14"/>
    <x v="7"/>
    <x v="1"/>
    <x v="10"/>
    <s v="25-49Sns"/>
    <x v="4"/>
    <x v="3"/>
    <n v="167864235"/>
  </r>
  <r>
    <s v="KL4940WAQT6"/>
    <x v="311"/>
    <x v="18"/>
    <x v="41"/>
    <x v="42"/>
    <x v="14"/>
    <x v="7"/>
    <x v="1"/>
    <x v="9"/>
    <s v="50-99Sns"/>
    <x v="4"/>
    <x v="3"/>
    <n v="167864235"/>
  </r>
  <r>
    <s v="KL4940WART6"/>
    <x v="311"/>
    <x v="18"/>
    <x v="41"/>
    <x v="42"/>
    <x v="14"/>
    <x v="7"/>
    <x v="1"/>
    <x v="7"/>
    <s v="100-149Sns"/>
    <x v="4"/>
    <x v="3"/>
    <n v="167864235"/>
  </r>
  <r>
    <s v="KL4940WAST6"/>
    <x v="311"/>
    <x v="18"/>
    <x v="41"/>
    <x v="42"/>
    <x v="14"/>
    <x v="7"/>
    <x v="1"/>
    <x v="8"/>
    <s v="150-249Sns"/>
    <x v="4"/>
    <x v="3"/>
    <n v="167864235"/>
  </r>
  <r>
    <s v="KL4940WATT6"/>
    <x v="311"/>
    <x v="18"/>
    <x v="41"/>
    <x v="42"/>
    <x v="14"/>
    <x v="7"/>
    <x v="1"/>
    <x v="6"/>
    <s v="250-499Sns"/>
    <x v="4"/>
    <x v="3"/>
    <n v="167864235"/>
  </r>
  <r>
    <s v="KL4940WAUT6"/>
    <x v="311"/>
    <x v="18"/>
    <x v="41"/>
    <x v="42"/>
    <x v="14"/>
    <x v="7"/>
    <x v="1"/>
    <x v="5"/>
    <s v="500-999Sns"/>
    <x v="4"/>
    <x v="3"/>
    <n v="167864235"/>
  </r>
  <r>
    <s v="KL4940WAVT6"/>
    <x v="311"/>
    <x v="18"/>
    <x v="41"/>
    <x v="42"/>
    <x v="14"/>
    <x v="7"/>
    <x v="1"/>
    <x v="4"/>
    <s v="1000-1499Sns"/>
    <x v="4"/>
    <x v="3"/>
    <n v="167864235"/>
  </r>
  <r>
    <s v="KL4940WAWT6"/>
    <x v="311"/>
    <x v="18"/>
    <x v="41"/>
    <x v="42"/>
    <x v="14"/>
    <x v="7"/>
    <x v="1"/>
    <x v="3"/>
    <s v="1500-2499Sns"/>
    <x v="4"/>
    <x v="3"/>
    <n v="167864235"/>
  </r>
  <r>
    <s v="KL4940WAXT6"/>
    <x v="311"/>
    <x v="18"/>
    <x v="41"/>
    <x v="42"/>
    <x v="14"/>
    <x v="7"/>
    <x v="1"/>
    <x v="2"/>
    <s v="2500-4999Sns"/>
    <x v="4"/>
    <x v="3"/>
    <n v="167864235"/>
  </r>
  <r>
    <s v="KL4940WAYT6"/>
    <x v="311"/>
    <x v="18"/>
    <x v="41"/>
    <x v="42"/>
    <x v="14"/>
    <x v="7"/>
    <x v="1"/>
    <x v="1"/>
    <s v="5000+Sns"/>
    <x v="4"/>
    <x v="3"/>
    <n v="167864235"/>
  </r>
  <r>
    <s v="KL4940WACFA"/>
    <x v="308"/>
    <x v="18"/>
    <x v="41"/>
    <x v="42"/>
    <x v="14"/>
    <x v="7"/>
    <x v="1"/>
    <x v="16"/>
    <s v="3-3Sns"/>
    <x v="5"/>
    <x v="1"/>
    <n v="168814800"/>
  </r>
  <r>
    <s v="KL4940WAADL"/>
    <x v="306"/>
    <x v="18"/>
    <x v="41"/>
    <x v="42"/>
    <x v="14"/>
    <x v="7"/>
    <x v="1"/>
    <x v="14"/>
    <s v="1-1Sns"/>
    <x v="3"/>
    <x v="2"/>
    <n v="170801400"/>
  </r>
  <r>
    <s v="KL4940WADF5"/>
    <x v="310"/>
    <x v="18"/>
    <x v="41"/>
    <x v="42"/>
    <x v="14"/>
    <x v="7"/>
    <x v="1"/>
    <x v="17"/>
    <s v="4-4Sns"/>
    <x v="6"/>
    <x v="1"/>
    <n v="177002595"/>
  </r>
  <r>
    <s v="KL4940WACTL"/>
    <x v="309"/>
    <x v="18"/>
    <x v="41"/>
    <x v="42"/>
    <x v="14"/>
    <x v="7"/>
    <x v="1"/>
    <x v="16"/>
    <s v="3-3Sns"/>
    <x v="3"/>
    <x v="3"/>
    <n v="177246300"/>
  </r>
  <r>
    <s v="KL4940WABD6"/>
    <x v="307"/>
    <x v="18"/>
    <x v="41"/>
    <x v="42"/>
    <x v="14"/>
    <x v="7"/>
    <x v="1"/>
    <x v="15"/>
    <s v="2-2Sns"/>
    <x v="4"/>
    <x v="2"/>
    <n v="181678035"/>
  </r>
  <r>
    <s v="KL4940WABFA"/>
    <x v="308"/>
    <x v="18"/>
    <x v="41"/>
    <x v="42"/>
    <x v="14"/>
    <x v="7"/>
    <x v="1"/>
    <x v="15"/>
    <s v="2-2Sns"/>
    <x v="5"/>
    <x v="1"/>
    <n v="183691200"/>
  </r>
  <r>
    <s v="KL4940WADT6"/>
    <x v="311"/>
    <x v="18"/>
    <x v="41"/>
    <x v="42"/>
    <x v="14"/>
    <x v="7"/>
    <x v="1"/>
    <x v="17"/>
    <s v="4-4Sns"/>
    <x v="4"/>
    <x v="3"/>
    <n v="185848740"/>
  </r>
  <r>
    <s v="KL4940WABTL"/>
    <x v="309"/>
    <x v="18"/>
    <x v="41"/>
    <x v="42"/>
    <x v="14"/>
    <x v="7"/>
    <x v="1"/>
    <x v="15"/>
    <s v="2-2Sns"/>
    <x v="3"/>
    <x v="3"/>
    <n v="192885000"/>
  </r>
  <r>
    <s v="KL4940WACF5"/>
    <x v="310"/>
    <x v="18"/>
    <x v="41"/>
    <x v="42"/>
    <x v="14"/>
    <x v="7"/>
    <x v="1"/>
    <x v="16"/>
    <s v="3-3Sns"/>
    <x v="6"/>
    <x v="1"/>
    <n v="194137020"/>
  </r>
  <r>
    <s v="KL4940WAAD6"/>
    <x v="307"/>
    <x v="18"/>
    <x v="41"/>
    <x v="42"/>
    <x v="14"/>
    <x v="7"/>
    <x v="1"/>
    <x v="14"/>
    <s v="1-1Sns"/>
    <x v="4"/>
    <x v="2"/>
    <n v="196421610"/>
  </r>
  <r>
    <s v="KL4940WAAFA"/>
    <x v="308"/>
    <x v="18"/>
    <x v="41"/>
    <x v="42"/>
    <x v="14"/>
    <x v="7"/>
    <x v="1"/>
    <x v="14"/>
    <s v="1-1Sns"/>
    <x v="5"/>
    <x v="1"/>
    <n v="198590700"/>
  </r>
  <r>
    <s v="KL4940WACT6"/>
    <x v="311"/>
    <x v="18"/>
    <x v="41"/>
    <x v="42"/>
    <x v="14"/>
    <x v="7"/>
    <x v="1"/>
    <x v="16"/>
    <s v="3-3Sns"/>
    <x v="4"/>
    <x v="3"/>
    <n v="203833245"/>
  </r>
  <r>
    <s v="KL4940WAATL"/>
    <x v="309"/>
    <x v="18"/>
    <x v="41"/>
    <x v="42"/>
    <x v="14"/>
    <x v="7"/>
    <x v="1"/>
    <x v="14"/>
    <s v="1-1Sns"/>
    <x v="3"/>
    <x v="3"/>
    <n v="208523700"/>
  </r>
  <r>
    <s v="KL4940WAEDA"/>
    <x v="312"/>
    <x v="18"/>
    <x v="41"/>
    <x v="42"/>
    <x v="14"/>
    <x v="7"/>
    <x v="1"/>
    <x v="11"/>
    <s v="5-9Sns"/>
    <x v="5"/>
    <x v="2"/>
    <n v="209909700"/>
  </r>
  <r>
    <s v="KL4940WAKDA"/>
    <x v="312"/>
    <x v="18"/>
    <x v="41"/>
    <x v="42"/>
    <x v="14"/>
    <x v="7"/>
    <x v="1"/>
    <x v="0"/>
    <s v="10-14Sns"/>
    <x v="5"/>
    <x v="2"/>
    <n v="209909700"/>
  </r>
  <r>
    <s v="KL4940WAMDA"/>
    <x v="312"/>
    <x v="18"/>
    <x v="41"/>
    <x v="42"/>
    <x v="14"/>
    <x v="7"/>
    <x v="1"/>
    <x v="12"/>
    <s v="15-19Sns"/>
    <x v="5"/>
    <x v="2"/>
    <n v="209909700"/>
  </r>
  <r>
    <s v="KL4940WANDA"/>
    <x v="312"/>
    <x v="18"/>
    <x v="41"/>
    <x v="42"/>
    <x v="14"/>
    <x v="7"/>
    <x v="1"/>
    <x v="13"/>
    <s v="20-24Sns"/>
    <x v="5"/>
    <x v="2"/>
    <n v="209909700"/>
  </r>
  <r>
    <s v="KL4940WAPDA"/>
    <x v="312"/>
    <x v="18"/>
    <x v="41"/>
    <x v="42"/>
    <x v="14"/>
    <x v="7"/>
    <x v="1"/>
    <x v="10"/>
    <s v="25-49Sns"/>
    <x v="5"/>
    <x v="2"/>
    <n v="209909700"/>
  </r>
  <r>
    <s v="KL4940WAQDA"/>
    <x v="312"/>
    <x v="18"/>
    <x v="41"/>
    <x v="42"/>
    <x v="14"/>
    <x v="7"/>
    <x v="1"/>
    <x v="9"/>
    <s v="50-99Sns"/>
    <x v="5"/>
    <x v="2"/>
    <n v="209909700"/>
  </r>
  <r>
    <s v="KL4940WARDA"/>
    <x v="312"/>
    <x v="18"/>
    <x v="41"/>
    <x v="42"/>
    <x v="14"/>
    <x v="7"/>
    <x v="1"/>
    <x v="7"/>
    <s v="100-149Sns"/>
    <x v="5"/>
    <x v="2"/>
    <n v="209909700"/>
  </r>
  <r>
    <s v="KL4940WASDA"/>
    <x v="312"/>
    <x v="18"/>
    <x v="41"/>
    <x v="42"/>
    <x v="14"/>
    <x v="7"/>
    <x v="1"/>
    <x v="8"/>
    <s v="150-249Sns"/>
    <x v="5"/>
    <x v="2"/>
    <n v="209909700"/>
  </r>
  <r>
    <s v="KL4940WATDA"/>
    <x v="312"/>
    <x v="18"/>
    <x v="41"/>
    <x v="42"/>
    <x v="14"/>
    <x v="7"/>
    <x v="1"/>
    <x v="6"/>
    <s v="250-499Sns"/>
    <x v="5"/>
    <x v="2"/>
    <n v="209909700"/>
  </r>
  <r>
    <s v="KL4940WAUDA"/>
    <x v="312"/>
    <x v="18"/>
    <x v="41"/>
    <x v="42"/>
    <x v="14"/>
    <x v="7"/>
    <x v="1"/>
    <x v="5"/>
    <s v="500-999Sns"/>
    <x v="5"/>
    <x v="2"/>
    <n v="209909700"/>
  </r>
  <r>
    <s v="KL4940WAVDA"/>
    <x v="312"/>
    <x v="18"/>
    <x v="41"/>
    <x v="42"/>
    <x v="14"/>
    <x v="7"/>
    <x v="1"/>
    <x v="4"/>
    <s v="1000-1499Sns"/>
    <x v="5"/>
    <x v="2"/>
    <n v="209909700"/>
  </r>
  <r>
    <s v="KL4940WAWDA"/>
    <x v="312"/>
    <x v="18"/>
    <x v="41"/>
    <x v="42"/>
    <x v="14"/>
    <x v="7"/>
    <x v="1"/>
    <x v="3"/>
    <s v="1500-2499Sns"/>
    <x v="5"/>
    <x v="2"/>
    <n v="209909700"/>
  </r>
  <r>
    <s v="KL4940WAXDA"/>
    <x v="312"/>
    <x v="18"/>
    <x v="41"/>
    <x v="42"/>
    <x v="14"/>
    <x v="7"/>
    <x v="1"/>
    <x v="2"/>
    <s v="2500-4999Sns"/>
    <x v="5"/>
    <x v="2"/>
    <n v="209909700"/>
  </r>
  <r>
    <s v="KL4940WAYDA"/>
    <x v="312"/>
    <x v="18"/>
    <x v="41"/>
    <x v="42"/>
    <x v="14"/>
    <x v="7"/>
    <x v="1"/>
    <x v="1"/>
    <s v="5000+Sns"/>
    <x v="5"/>
    <x v="2"/>
    <n v="209909700"/>
  </r>
  <r>
    <s v="KL4940WABF5"/>
    <x v="310"/>
    <x v="18"/>
    <x v="41"/>
    <x v="42"/>
    <x v="14"/>
    <x v="7"/>
    <x v="1"/>
    <x v="15"/>
    <s v="2-2Sns"/>
    <x v="6"/>
    <x v="1"/>
    <n v="211244880"/>
  </r>
  <r>
    <s v="KL4940WABT6"/>
    <x v="311"/>
    <x v="18"/>
    <x v="41"/>
    <x v="42"/>
    <x v="14"/>
    <x v="7"/>
    <x v="1"/>
    <x v="15"/>
    <s v="2-2Sns"/>
    <x v="4"/>
    <x v="3"/>
    <n v="221817750"/>
  </r>
  <r>
    <s v="KL4940WAAF5"/>
    <x v="310"/>
    <x v="18"/>
    <x v="41"/>
    <x v="42"/>
    <x v="14"/>
    <x v="7"/>
    <x v="1"/>
    <x v="14"/>
    <s v="1-1Sns"/>
    <x v="6"/>
    <x v="1"/>
    <n v="228379305"/>
  </r>
  <r>
    <s v="KL4940WADDA"/>
    <x v="312"/>
    <x v="18"/>
    <x v="41"/>
    <x v="42"/>
    <x v="14"/>
    <x v="7"/>
    <x v="1"/>
    <x v="17"/>
    <s v="4-4Sns"/>
    <x v="5"/>
    <x v="2"/>
    <n v="232432200"/>
  </r>
  <r>
    <s v="KL4940WAAT6"/>
    <x v="311"/>
    <x v="18"/>
    <x v="41"/>
    <x v="42"/>
    <x v="14"/>
    <x v="7"/>
    <x v="1"/>
    <x v="14"/>
    <s v="1-1Sns"/>
    <x v="4"/>
    <x v="3"/>
    <n v="239802255"/>
  </r>
  <r>
    <s v="KL4940WAED5"/>
    <x v="313"/>
    <x v="18"/>
    <x v="41"/>
    <x v="42"/>
    <x v="14"/>
    <x v="7"/>
    <x v="1"/>
    <x v="11"/>
    <s v="5-9Sns"/>
    <x v="6"/>
    <x v="2"/>
    <n v="241396155"/>
  </r>
  <r>
    <s v="KL4940WAKD5"/>
    <x v="313"/>
    <x v="18"/>
    <x v="41"/>
    <x v="42"/>
    <x v="14"/>
    <x v="7"/>
    <x v="1"/>
    <x v="0"/>
    <s v="10-14Sns"/>
    <x v="6"/>
    <x v="2"/>
    <n v="241396155"/>
  </r>
  <r>
    <s v="KL4940WAMD5"/>
    <x v="313"/>
    <x v="18"/>
    <x v="41"/>
    <x v="42"/>
    <x v="14"/>
    <x v="7"/>
    <x v="1"/>
    <x v="12"/>
    <s v="15-19Sns"/>
    <x v="6"/>
    <x v="2"/>
    <n v="241396155"/>
  </r>
  <r>
    <s v="KL4940WAND5"/>
    <x v="313"/>
    <x v="18"/>
    <x v="41"/>
    <x v="42"/>
    <x v="14"/>
    <x v="7"/>
    <x v="1"/>
    <x v="13"/>
    <s v="20-24Sns"/>
    <x v="6"/>
    <x v="2"/>
    <n v="241396155"/>
  </r>
  <r>
    <s v="KL4940WAPD5"/>
    <x v="313"/>
    <x v="18"/>
    <x v="41"/>
    <x v="42"/>
    <x v="14"/>
    <x v="7"/>
    <x v="1"/>
    <x v="10"/>
    <s v="25-49Sns"/>
    <x v="6"/>
    <x v="2"/>
    <n v="241396155"/>
  </r>
  <r>
    <s v="KL4940WAQD5"/>
    <x v="313"/>
    <x v="18"/>
    <x v="41"/>
    <x v="42"/>
    <x v="14"/>
    <x v="7"/>
    <x v="1"/>
    <x v="9"/>
    <s v="50-99Sns"/>
    <x v="6"/>
    <x v="2"/>
    <n v="241396155"/>
  </r>
  <r>
    <s v="KL4940WARD5"/>
    <x v="313"/>
    <x v="18"/>
    <x v="41"/>
    <x v="42"/>
    <x v="14"/>
    <x v="7"/>
    <x v="1"/>
    <x v="7"/>
    <s v="100-149Sns"/>
    <x v="6"/>
    <x v="2"/>
    <n v="241396155"/>
  </r>
  <r>
    <s v="KL4940WASD5"/>
    <x v="313"/>
    <x v="18"/>
    <x v="41"/>
    <x v="42"/>
    <x v="14"/>
    <x v="7"/>
    <x v="1"/>
    <x v="8"/>
    <s v="150-249Sns"/>
    <x v="6"/>
    <x v="2"/>
    <n v="241396155"/>
  </r>
  <r>
    <s v="KL4940WATD5"/>
    <x v="313"/>
    <x v="18"/>
    <x v="41"/>
    <x v="42"/>
    <x v="14"/>
    <x v="7"/>
    <x v="1"/>
    <x v="6"/>
    <s v="250-499Sns"/>
    <x v="6"/>
    <x v="2"/>
    <n v="241396155"/>
  </r>
  <r>
    <s v="KL4940WAUD5"/>
    <x v="313"/>
    <x v="18"/>
    <x v="41"/>
    <x v="42"/>
    <x v="14"/>
    <x v="7"/>
    <x v="1"/>
    <x v="5"/>
    <s v="500-999Sns"/>
    <x v="6"/>
    <x v="2"/>
    <n v="241396155"/>
  </r>
  <r>
    <s v="KL4940WAVD5"/>
    <x v="313"/>
    <x v="18"/>
    <x v="41"/>
    <x v="42"/>
    <x v="14"/>
    <x v="7"/>
    <x v="1"/>
    <x v="4"/>
    <s v="1000-1499Sns"/>
    <x v="6"/>
    <x v="2"/>
    <n v="241396155"/>
  </r>
  <r>
    <s v="KL4940WAWD5"/>
    <x v="313"/>
    <x v="18"/>
    <x v="41"/>
    <x v="42"/>
    <x v="14"/>
    <x v="7"/>
    <x v="1"/>
    <x v="3"/>
    <s v="1500-2499Sns"/>
    <x v="6"/>
    <x v="2"/>
    <n v="241396155"/>
  </r>
  <r>
    <s v="KL4940WAXD5"/>
    <x v="313"/>
    <x v="18"/>
    <x v="41"/>
    <x v="42"/>
    <x v="14"/>
    <x v="7"/>
    <x v="1"/>
    <x v="2"/>
    <s v="2500-4999Sns"/>
    <x v="6"/>
    <x v="2"/>
    <n v="241396155"/>
  </r>
  <r>
    <s v="KL4940WAYD5"/>
    <x v="313"/>
    <x v="18"/>
    <x v="41"/>
    <x v="42"/>
    <x v="14"/>
    <x v="7"/>
    <x v="1"/>
    <x v="1"/>
    <s v="5000+Sns"/>
    <x v="6"/>
    <x v="2"/>
    <n v="241396155"/>
  </r>
  <r>
    <s v="KL4940WACDA"/>
    <x v="312"/>
    <x v="18"/>
    <x v="41"/>
    <x v="42"/>
    <x v="14"/>
    <x v="7"/>
    <x v="1"/>
    <x v="16"/>
    <s v="3-3Sns"/>
    <x v="5"/>
    <x v="2"/>
    <n v="254908500"/>
  </r>
  <r>
    <s v="KL4940WAETA"/>
    <x v="314"/>
    <x v="18"/>
    <x v="41"/>
    <x v="42"/>
    <x v="14"/>
    <x v="7"/>
    <x v="1"/>
    <x v="11"/>
    <s v="5-9Sns"/>
    <x v="5"/>
    <x v="3"/>
    <n v="258558300"/>
  </r>
  <r>
    <s v="KL4940WAKTA"/>
    <x v="314"/>
    <x v="18"/>
    <x v="41"/>
    <x v="42"/>
    <x v="14"/>
    <x v="7"/>
    <x v="1"/>
    <x v="0"/>
    <s v="10-14Sns"/>
    <x v="5"/>
    <x v="3"/>
    <n v="258558300"/>
  </r>
  <r>
    <s v="KL4940WAMTA"/>
    <x v="314"/>
    <x v="18"/>
    <x v="41"/>
    <x v="42"/>
    <x v="14"/>
    <x v="7"/>
    <x v="1"/>
    <x v="12"/>
    <s v="15-19Sns"/>
    <x v="5"/>
    <x v="3"/>
    <n v="258558300"/>
  </r>
  <r>
    <s v="KL4940WANTA"/>
    <x v="314"/>
    <x v="18"/>
    <x v="41"/>
    <x v="42"/>
    <x v="14"/>
    <x v="7"/>
    <x v="1"/>
    <x v="13"/>
    <s v="20-24Sns"/>
    <x v="5"/>
    <x v="3"/>
    <n v="258558300"/>
  </r>
  <r>
    <s v="KL4940WAPTA"/>
    <x v="314"/>
    <x v="18"/>
    <x v="41"/>
    <x v="42"/>
    <x v="14"/>
    <x v="7"/>
    <x v="1"/>
    <x v="10"/>
    <s v="25-49Sns"/>
    <x v="5"/>
    <x v="3"/>
    <n v="258558300"/>
  </r>
  <r>
    <s v="KL4940WAQTA"/>
    <x v="314"/>
    <x v="18"/>
    <x v="41"/>
    <x v="42"/>
    <x v="14"/>
    <x v="7"/>
    <x v="1"/>
    <x v="9"/>
    <s v="50-99Sns"/>
    <x v="5"/>
    <x v="3"/>
    <n v="258558300"/>
  </r>
  <r>
    <s v="KL4940WARTA"/>
    <x v="314"/>
    <x v="18"/>
    <x v="41"/>
    <x v="42"/>
    <x v="14"/>
    <x v="7"/>
    <x v="1"/>
    <x v="7"/>
    <s v="100-149Sns"/>
    <x v="5"/>
    <x v="3"/>
    <n v="258558300"/>
  </r>
  <r>
    <s v="KL4940WASTA"/>
    <x v="314"/>
    <x v="18"/>
    <x v="41"/>
    <x v="42"/>
    <x v="14"/>
    <x v="7"/>
    <x v="1"/>
    <x v="8"/>
    <s v="150-249Sns"/>
    <x v="5"/>
    <x v="3"/>
    <n v="258558300"/>
  </r>
  <r>
    <s v="KL4940WATTA"/>
    <x v="314"/>
    <x v="18"/>
    <x v="41"/>
    <x v="42"/>
    <x v="14"/>
    <x v="7"/>
    <x v="1"/>
    <x v="6"/>
    <s v="250-499Sns"/>
    <x v="5"/>
    <x v="3"/>
    <n v="258558300"/>
  </r>
  <r>
    <s v="KL4940WAUTA"/>
    <x v="314"/>
    <x v="18"/>
    <x v="41"/>
    <x v="42"/>
    <x v="14"/>
    <x v="7"/>
    <x v="1"/>
    <x v="5"/>
    <s v="500-999Sns"/>
    <x v="5"/>
    <x v="3"/>
    <n v="258558300"/>
  </r>
  <r>
    <s v="KL4940WAVTA"/>
    <x v="314"/>
    <x v="18"/>
    <x v="41"/>
    <x v="42"/>
    <x v="14"/>
    <x v="7"/>
    <x v="1"/>
    <x v="4"/>
    <s v="1000-1499Sns"/>
    <x v="5"/>
    <x v="3"/>
    <n v="258558300"/>
  </r>
  <r>
    <s v="KL4940WAWTA"/>
    <x v="314"/>
    <x v="18"/>
    <x v="41"/>
    <x v="42"/>
    <x v="14"/>
    <x v="7"/>
    <x v="1"/>
    <x v="3"/>
    <s v="1500-2499Sns"/>
    <x v="5"/>
    <x v="3"/>
    <n v="258558300"/>
  </r>
  <r>
    <s v="KL4940WAXTA"/>
    <x v="314"/>
    <x v="18"/>
    <x v="41"/>
    <x v="42"/>
    <x v="14"/>
    <x v="7"/>
    <x v="1"/>
    <x v="2"/>
    <s v="2500-4999Sns"/>
    <x v="5"/>
    <x v="3"/>
    <n v="258558300"/>
  </r>
  <r>
    <s v="KL4940WAYTA"/>
    <x v="314"/>
    <x v="18"/>
    <x v="41"/>
    <x v="42"/>
    <x v="14"/>
    <x v="7"/>
    <x v="1"/>
    <x v="1"/>
    <s v="5000+Sns"/>
    <x v="5"/>
    <x v="3"/>
    <n v="258558300"/>
  </r>
  <r>
    <s v="KL4940WADD5"/>
    <x v="313"/>
    <x v="18"/>
    <x v="41"/>
    <x v="42"/>
    <x v="14"/>
    <x v="7"/>
    <x v="1"/>
    <x v="17"/>
    <s v="4-4Sns"/>
    <x v="6"/>
    <x v="2"/>
    <n v="267297030"/>
  </r>
  <r>
    <s v="KL4940WABDA"/>
    <x v="312"/>
    <x v="18"/>
    <x v="41"/>
    <x v="42"/>
    <x v="14"/>
    <x v="7"/>
    <x v="1"/>
    <x v="15"/>
    <s v="2-2Sns"/>
    <x v="5"/>
    <x v="2"/>
    <n v="277384800"/>
  </r>
  <r>
    <s v="KL4940WADTA"/>
    <x v="314"/>
    <x v="18"/>
    <x v="41"/>
    <x v="42"/>
    <x v="14"/>
    <x v="7"/>
    <x v="1"/>
    <x v="17"/>
    <s v="4-4Sns"/>
    <x v="5"/>
    <x v="3"/>
    <n v="286301400"/>
  </r>
  <r>
    <s v="KL4940WACD5"/>
    <x v="313"/>
    <x v="18"/>
    <x v="41"/>
    <x v="42"/>
    <x v="14"/>
    <x v="7"/>
    <x v="1"/>
    <x v="16"/>
    <s v="3-3Sns"/>
    <x v="6"/>
    <x v="2"/>
    <n v="293144775"/>
  </r>
  <r>
    <s v="KL4940WAET5"/>
    <x v="315"/>
    <x v="18"/>
    <x v="41"/>
    <x v="42"/>
    <x v="14"/>
    <x v="7"/>
    <x v="1"/>
    <x v="11"/>
    <s v="5-9Sns"/>
    <x v="6"/>
    <x v="3"/>
    <n v="297342045"/>
  </r>
  <r>
    <s v="KL4940WAKT5"/>
    <x v="315"/>
    <x v="18"/>
    <x v="41"/>
    <x v="42"/>
    <x v="14"/>
    <x v="7"/>
    <x v="1"/>
    <x v="0"/>
    <s v="10-14Sns"/>
    <x v="6"/>
    <x v="3"/>
    <n v="297342045"/>
  </r>
  <r>
    <s v="KL4940WAMT5"/>
    <x v="315"/>
    <x v="18"/>
    <x v="41"/>
    <x v="42"/>
    <x v="14"/>
    <x v="7"/>
    <x v="1"/>
    <x v="12"/>
    <s v="15-19Sns"/>
    <x v="6"/>
    <x v="3"/>
    <n v="297342045"/>
  </r>
  <r>
    <s v="KL4940WANT5"/>
    <x v="315"/>
    <x v="18"/>
    <x v="41"/>
    <x v="42"/>
    <x v="14"/>
    <x v="7"/>
    <x v="1"/>
    <x v="13"/>
    <s v="20-24Sns"/>
    <x v="6"/>
    <x v="3"/>
    <n v="297342045"/>
  </r>
  <r>
    <s v="KL4940WAPT5"/>
    <x v="315"/>
    <x v="18"/>
    <x v="41"/>
    <x v="42"/>
    <x v="14"/>
    <x v="7"/>
    <x v="1"/>
    <x v="10"/>
    <s v="25-49Sns"/>
    <x v="6"/>
    <x v="3"/>
    <n v="297342045"/>
  </r>
  <r>
    <s v="KL4940WAQT5"/>
    <x v="315"/>
    <x v="18"/>
    <x v="41"/>
    <x v="42"/>
    <x v="14"/>
    <x v="7"/>
    <x v="1"/>
    <x v="9"/>
    <s v="50-99Sns"/>
    <x v="6"/>
    <x v="3"/>
    <n v="297342045"/>
  </r>
  <r>
    <s v="KL4940WART5"/>
    <x v="315"/>
    <x v="18"/>
    <x v="41"/>
    <x v="42"/>
    <x v="14"/>
    <x v="7"/>
    <x v="1"/>
    <x v="7"/>
    <s v="100-149Sns"/>
    <x v="6"/>
    <x v="3"/>
    <n v="297342045"/>
  </r>
  <r>
    <s v="KL4940WAST5"/>
    <x v="315"/>
    <x v="18"/>
    <x v="41"/>
    <x v="42"/>
    <x v="14"/>
    <x v="7"/>
    <x v="1"/>
    <x v="8"/>
    <s v="150-249Sns"/>
    <x v="6"/>
    <x v="3"/>
    <n v="297342045"/>
  </r>
  <r>
    <s v="KL4940WATT5"/>
    <x v="315"/>
    <x v="18"/>
    <x v="41"/>
    <x v="42"/>
    <x v="14"/>
    <x v="7"/>
    <x v="1"/>
    <x v="6"/>
    <s v="250-499Sns"/>
    <x v="6"/>
    <x v="3"/>
    <n v="297342045"/>
  </r>
  <r>
    <s v="KL4940WAUT5"/>
    <x v="315"/>
    <x v="18"/>
    <x v="41"/>
    <x v="42"/>
    <x v="14"/>
    <x v="7"/>
    <x v="1"/>
    <x v="5"/>
    <s v="500-999Sns"/>
    <x v="6"/>
    <x v="3"/>
    <n v="297342045"/>
  </r>
  <r>
    <s v="KL4940WAVT5"/>
    <x v="315"/>
    <x v="18"/>
    <x v="41"/>
    <x v="42"/>
    <x v="14"/>
    <x v="7"/>
    <x v="1"/>
    <x v="4"/>
    <s v="1000-1499Sns"/>
    <x v="6"/>
    <x v="3"/>
    <n v="297342045"/>
  </r>
  <r>
    <s v="KL4940WAWT5"/>
    <x v="315"/>
    <x v="18"/>
    <x v="41"/>
    <x v="42"/>
    <x v="14"/>
    <x v="7"/>
    <x v="1"/>
    <x v="3"/>
    <s v="1500-2499Sns"/>
    <x v="6"/>
    <x v="3"/>
    <n v="297342045"/>
  </r>
  <r>
    <s v="KL4940WAXT5"/>
    <x v="315"/>
    <x v="18"/>
    <x v="41"/>
    <x v="42"/>
    <x v="14"/>
    <x v="7"/>
    <x v="1"/>
    <x v="2"/>
    <s v="2500-4999Sns"/>
    <x v="6"/>
    <x v="3"/>
    <n v="297342045"/>
  </r>
  <r>
    <s v="KL4940WAYT5"/>
    <x v="315"/>
    <x v="18"/>
    <x v="41"/>
    <x v="42"/>
    <x v="14"/>
    <x v="7"/>
    <x v="1"/>
    <x v="1"/>
    <s v="5000+Sns"/>
    <x v="6"/>
    <x v="3"/>
    <n v="297342045"/>
  </r>
  <r>
    <s v="KL4940WAADA"/>
    <x v="312"/>
    <x v="18"/>
    <x v="41"/>
    <x v="42"/>
    <x v="14"/>
    <x v="7"/>
    <x v="1"/>
    <x v="14"/>
    <s v="1-1Sns"/>
    <x v="5"/>
    <x v="2"/>
    <n v="299884200"/>
  </r>
  <r>
    <s v="KL4940WACTA"/>
    <x v="314"/>
    <x v="18"/>
    <x v="41"/>
    <x v="42"/>
    <x v="14"/>
    <x v="7"/>
    <x v="1"/>
    <x v="16"/>
    <s v="3-3Sns"/>
    <x v="5"/>
    <x v="3"/>
    <n v="313998300"/>
  </r>
  <r>
    <s v="KL4940WABD5"/>
    <x v="313"/>
    <x v="18"/>
    <x v="41"/>
    <x v="42"/>
    <x v="14"/>
    <x v="7"/>
    <x v="1"/>
    <x v="15"/>
    <s v="2-2Sns"/>
    <x v="6"/>
    <x v="2"/>
    <n v="318992520"/>
  </r>
  <r>
    <s v="KL4940WADT5"/>
    <x v="315"/>
    <x v="18"/>
    <x v="41"/>
    <x v="42"/>
    <x v="14"/>
    <x v="7"/>
    <x v="1"/>
    <x v="17"/>
    <s v="4-4Sns"/>
    <x v="6"/>
    <x v="3"/>
    <n v="329246610"/>
  </r>
  <r>
    <s v="KL4940WABTA"/>
    <x v="314"/>
    <x v="18"/>
    <x v="41"/>
    <x v="42"/>
    <x v="14"/>
    <x v="7"/>
    <x v="1"/>
    <x v="15"/>
    <s v="2-2Sns"/>
    <x v="5"/>
    <x v="3"/>
    <n v="341672100"/>
  </r>
  <r>
    <s v="KL4940WAAD5"/>
    <x v="313"/>
    <x v="18"/>
    <x v="41"/>
    <x v="42"/>
    <x v="14"/>
    <x v="7"/>
    <x v="1"/>
    <x v="14"/>
    <s v="1-1Sns"/>
    <x v="6"/>
    <x v="2"/>
    <n v="344866830"/>
  </r>
  <r>
    <s v="KL4940WACT5"/>
    <x v="315"/>
    <x v="18"/>
    <x v="41"/>
    <x v="42"/>
    <x v="14"/>
    <x v="7"/>
    <x v="1"/>
    <x v="16"/>
    <s v="3-3Sns"/>
    <x v="6"/>
    <x v="3"/>
    <n v="361098045"/>
  </r>
  <r>
    <s v="KL4940WAATA"/>
    <x v="314"/>
    <x v="18"/>
    <x v="41"/>
    <x v="42"/>
    <x v="14"/>
    <x v="7"/>
    <x v="1"/>
    <x v="14"/>
    <s v="1-1Sns"/>
    <x v="5"/>
    <x v="3"/>
    <n v="369392100"/>
  </r>
  <r>
    <s v="KL4940WABT5"/>
    <x v="315"/>
    <x v="18"/>
    <x v="41"/>
    <x v="42"/>
    <x v="14"/>
    <x v="7"/>
    <x v="1"/>
    <x v="15"/>
    <s v="2-2Sns"/>
    <x v="6"/>
    <x v="3"/>
    <n v="392922915"/>
  </r>
  <r>
    <s v="KL4940WAAT5"/>
    <x v="315"/>
    <x v="18"/>
    <x v="41"/>
    <x v="42"/>
    <x v="14"/>
    <x v="7"/>
    <x v="1"/>
    <x v="14"/>
    <s v="1-1Sns"/>
    <x v="6"/>
    <x v="3"/>
    <n v="424800915"/>
  </r>
  <r>
    <s v="KL4941WARFL"/>
    <x v="316"/>
    <x v="19"/>
    <x v="42"/>
    <x v="43"/>
    <x v="5"/>
    <x v="5"/>
    <x v="1"/>
    <x v="7"/>
    <s v="100-149Node"/>
    <x v="3"/>
    <x v="1"/>
    <n v="10810800"/>
  </r>
  <r>
    <s v="KL4941WASFL"/>
    <x v="316"/>
    <x v="19"/>
    <x v="42"/>
    <x v="43"/>
    <x v="5"/>
    <x v="5"/>
    <x v="1"/>
    <x v="8"/>
    <s v="150-249Node"/>
    <x v="3"/>
    <x v="1"/>
    <n v="10810800"/>
  </r>
  <r>
    <s v="KL4941WATFL"/>
    <x v="316"/>
    <x v="19"/>
    <x v="42"/>
    <x v="43"/>
    <x v="5"/>
    <x v="5"/>
    <x v="1"/>
    <x v="6"/>
    <s v="250-499Node"/>
    <x v="3"/>
    <x v="1"/>
    <n v="10810800"/>
  </r>
  <r>
    <s v="KL4941WAUFL"/>
    <x v="316"/>
    <x v="19"/>
    <x v="42"/>
    <x v="43"/>
    <x v="5"/>
    <x v="5"/>
    <x v="1"/>
    <x v="5"/>
    <s v="500-999Node"/>
    <x v="3"/>
    <x v="1"/>
    <n v="10810800"/>
  </r>
  <r>
    <s v="KL4941WAVFL"/>
    <x v="316"/>
    <x v="19"/>
    <x v="42"/>
    <x v="43"/>
    <x v="5"/>
    <x v="5"/>
    <x v="1"/>
    <x v="4"/>
    <s v="1000-1499Node"/>
    <x v="3"/>
    <x v="1"/>
    <n v="10810800"/>
  </r>
  <r>
    <s v="KL4941WAWFL"/>
    <x v="316"/>
    <x v="19"/>
    <x v="42"/>
    <x v="43"/>
    <x v="5"/>
    <x v="5"/>
    <x v="1"/>
    <x v="3"/>
    <s v="1500-2499Node"/>
    <x v="3"/>
    <x v="1"/>
    <n v="10810800"/>
  </r>
  <r>
    <s v="KL4941WAXFL"/>
    <x v="316"/>
    <x v="19"/>
    <x v="42"/>
    <x v="43"/>
    <x v="5"/>
    <x v="5"/>
    <x v="1"/>
    <x v="2"/>
    <s v="2500-4999Node"/>
    <x v="3"/>
    <x v="1"/>
    <n v="10810800"/>
  </r>
  <r>
    <s v="KL4941WAYFL"/>
    <x v="316"/>
    <x v="19"/>
    <x v="42"/>
    <x v="43"/>
    <x v="5"/>
    <x v="5"/>
    <x v="1"/>
    <x v="1"/>
    <s v="5000+Node"/>
    <x v="3"/>
    <x v="1"/>
    <n v="10810800"/>
  </r>
  <r>
    <s v="KL4941WAQFL"/>
    <x v="316"/>
    <x v="19"/>
    <x v="42"/>
    <x v="43"/>
    <x v="5"/>
    <x v="5"/>
    <x v="1"/>
    <x v="9"/>
    <s v="50-99Node"/>
    <x v="3"/>
    <x v="1"/>
    <n v="11457600"/>
  </r>
  <r>
    <s v="KL4941WAPFL"/>
    <x v="316"/>
    <x v="19"/>
    <x v="42"/>
    <x v="43"/>
    <x v="5"/>
    <x v="5"/>
    <x v="1"/>
    <x v="10"/>
    <s v="25-49Node"/>
    <x v="3"/>
    <x v="1"/>
    <n v="12127500"/>
  </r>
  <r>
    <s v="KL4941WARF6"/>
    <x v="317"/>
    <x v="19"/>
    <x v="42"/>
    <x v="43"/>
    <x v="5"/>
    <x v="5"/>
    <x v="1"/>
    <x v="7"/>
    <s v="100-149Node"/>
    <x v="4"/>
    <x v="1"/>
    <n v="12432420"/>
  </r>
  <r>
    <s v="KL4941WASF6"/>
    <x v="317"/>
    <x v="19"/>
    <x v="42"/>
    <x v="43"/>
    <x v="5"/>
    <x v="5"/>
    <x v="1"/>
    <x v="8"/>
    <s v="150-249Node"/>
    <x v="4"/>
    <x v="1"/>
    <n v="12432420"/>
  </r>
  <r>
    <s v="KL4941WATF6"/>
    <x v="317"/>
    <x v="19"/>
    <x v="42"/>
    <x v="43"/>
    <x v="5"/>
    <x v="5"/>
    <x v="1"/>
    <x v="6"/>
    <s v="250-499Node"/>
    <x v="4"/>
    <x v="1"/>
    <n v="12432420"/>
  </r>
  <r>
    <s v="KL4941WAUF6"/>
    <x v="317"/>
    <x v="19"/>
    <x v="42"/>
    <x v="43"/>
    <x v="5"/>
    <x v="5"/>
    <x v="1"/>
    <x v="5"/>
    <s v="500-999Node"/>
    <x v="4"/>
    <x v="1"/>
    <n v="12432420"/>
  </r>
  <r>
    <s v="KL4941WAVF6"/>
    <x v="317"/>
    <x v="19"/>
    <x v="42"/>
    <x v="43"/>
    <x v="5"/>
    <x v="5"/>
    <x v="1"/>
    <x v="4"/>
    <s v="1000-1499Node"/>
    <x v="4"/>
    <x v="1"/>
    <n v="12432420"/>
  </r>
  <r>
    <s v="KL4941WAWF6"/>
    <x v="317"/>
    <x v="19"/>
    <x v="42"/>
    <x v="43"/>
    <x v="5"/>
    <x v="5"/>
    <x v="1"/>
    <x v="3"/>
    <s v="1500-2499Node"/>
    <x v="4"/>
    <x v="1"/>
    <n v="12432420"/>
  </r>
  <r>
    <s v="KL4941WAXF6"/>
    <x v="317"/>
    <x v="19"/>
    <x v="42"/>
    <x v="43"/>
    <x v="5"/>
    <x v="5"/>
    <x v="1"/>
    <x v="2"/>
    <s v="2500-4999Node"/>
    <x v="4"/>
    <x v="1"/>
    <n v="12432420"/>
  </r>
  <r>
    <s v="KL4941WAYF6"/>
    <x v="317"/>
    <x v="19"/>
    <x v="42"/>
    <x v="43"/>
    <x v="5"/>
    <x v="5"/>
    <x v="1"/>
    <x v="1"/>
    <s v="5000+Node"/>
    <x v="4"/>
    <x v="1"/>
    <n v="12432420"/>
  </r>
  <r>
    <s v="KL4941WANFL"/>
    <x v="316"/>
    <x v="19"/>
    <x v="42"/>
    <x v="43"/>
    <x v="5"/>
    <x v="5"/>
    <x v="1"/>
    <x v="13"/>
    <s v="20-24Node"/>
    <x v="3"/>
    <x v="1"/>
    <n v="12774300"/>
  </r>
  <r>
    <s v="KL4941WAQF6"/>
    <x v="317"/>
    <x v="19"/>
    <x v="42"/>
    <x v="43"/>
    <x v="5"/>
    <x v="5"/>
    <x v="1"/>
    <x v="9"/>
    <s v="50-99Node"/>
    <x v="4"/>
    <x v="1"/>
    <n v="13176240"/>
  </r>
  <r>
    <s v="KL4941WAMFL"/>
    <x v="316"/>
    <x v="19"/>
    <x v="42"/>
    <x v="43"/>
    <x v="5"/>
    <x v="5"/>
    <x v="1"/>
    <x v="12"/>
    <s v="15-19Node"/>
    <x v="3"/>
    <x v="1"/>
    <n v="13444200"/>
  </r>
  <r>
    <s v="KL4941WAPF6"/>
    <x v="317"/>
    <x v="19"/>
    <x v="42"/>
    <x v="43"/>
    <x v="5"/>
    <x v="5"/>
    <x v="1"/>
    <x v="10"/>
    <s v="25-49Node"/>
    <x v="4"/>
    <x v="1"/>
    <n v="13946625"/>
  </r>
  <r>
    <s v="KL4941WAKFL"/>
    <x v="316"/>
    <x v="19"/>
    <x v="42"/>
    <x v="43"/>
    <x v="5"/>
    <x v="5"/>
    <x v="1"/>
    <x v="0"/>
    <s v="10-14Node"/>
    <x v="3"/>
    <x v="1"/>
    <n v="14114100"/>
  </r>
  <r>
    <s v="KL4941WANF6"/>
    <x v="317"/>
    <x v="19"/>
    <x v="42"/>
    <x v="43"/>
    <x v="5"/>
    <x v="5"/>
    <x v="1"/>
    <x v="13"/>
    <s v="20-24Node"/>
    <x v="4"/>
    <x v="1"/>
    <n v="14690445"/>
  </r>
  <r>
    <s v="KL4941WAEFL"/>
    <x v="316"/>
    <x v="19"/>
    <x v="42"/>
    <x v="43"/>
    <x v="5"/>
    <x v="5"/>
    <x v="1"/>
    <x v="11"/>
    <s v="5-9Node"/>
    <x v="3"/>
    <x v="1"/>
    <n v="14760900"/>
  </r>
  <r>
    <s v="KL4941WAAFL"/>
    <x v="316"/>
    <x v="19"/>
    <x v="42"/>
    <x v="43"/>
    <x v="5"/>
    <x v="5"/>
    <x v="1"/>
    <x v="14"/>
    <s v="1-1Node"/>
    <x v="3"/>
    <x v="1"/>
    <n v="15430800"/>
  </r>
  <r>
    <s v="KL4941WABFL"/>
    <x v="316"/>
    <x v="19"/>
    <x v="42"/>
    <x v="43"/>
    <x v="5"/>
    <x v="5"/>
    <x v="1"/>
    <x v="15"/>
    <s v="2-2Node"/>
    <x v="3"/>
    <x v="1"/>
    <n v="15430800"/>
  </r>
  <r>
    <s v="KL4941WACFL"/>
    <x v="316"/>
    <x v="19"/>
    <x v="42"/>
    <x v="43"/>
    <x v="5"/>
    <x v="5"/>
    <x v="1"/>
    <x v="16"/>
    <s v="3-3Node"/>
    <x v="3"/>
    <x v="1"/>
    <n v="15430800"/>
  </r>
  <r>
    <s v="KL4941WADFL"/>
    <x v="316"/>
    <x v="19"/>
    <x v="42"/>
    <x v="43"/>
    <x v="5"/>
    <x v="5"/>
    <x v="1"/>
    <x v="17"/>
    <s v="4-4Node"/>
    <x v="3"/>
    <x v="1"/>
    <n v="15430800"/>
  </r>
  <r>
    <s v="KL4941WAMF6"/>
    <x v="317"/>
    <x v="19"/>
    <x v="42"/>
    <x v="43"/>
    <x v="5"/>
    <x v="5"/>
    <x v="1"/>
    <x v="12"/>
    <s v="15-19Node"/>
    <x v="4"/>
    <x v="1"/>
    <n v="15460830"/>
  </r>
  <r>
    <s v="KL4941WAKF6"/>
    <x v="317"/>
    <x v="19"/>
    <x v="42"/>
    <x v="43"/>
    <x v="5"/>
    <x v="5"/>
    <x v="1"/>
    <x v="0"/>
    <s v="10-14Node"/>
    <x v="4"/>
    <x v="1"/>
    <n v="16231215"/>
  </r>
  <r>
    <s v="KL4941WARDL"/>
    <x v="318"/>
    <x v="19"/>
    <x v="42"/>
    <x v="43"/>
    <x v="5"/>
    <x v="5"/>
    <x v="1"/>
    <x v="7"/>
    <s v="100-149Node"/>
    <x v="3"/>
    <x v="2"/>
    <n v="16886100"/>
  </r>
  <r>
    <s v="KL4941WASDL"/>
    <x v="318"/>
    <x v="19"/>
    <x v="42"/>
    <x v="43"/>
    <x v="5"/>
    <x v="5"/>
    <x v="1"/>
    <x v="8"/>
    <s v="150-249Node"/>
    <x v="3"/>
    <x v="2"/>
    <n v="16886100"/>
  </r>
  <r>
    <s v="KL4941WATDL"/>
    <x v="318"/>
    <x v="19"/>
    <x v="42"/>
    <x v="43"/>
    <x v="5"/>
    <x v="5"/>
    <x v="1"/>
    <x v="6"/>
    <s v="250-499Node"/>
    <x v="3"/>
    <x v="2"/>
    <n v="16886100"/>
  </r>
  <r>
    <s v="KL4941WAUDL"/>
    <x v="318"/>
    <x v="19"/>
    <x v="42"/>
    <x v="43"/>
    <x v="5"/>
    <x v="5"/>
    <x v="1"/>
    <x v="5"/>
    <s v="500-999Node"/>
    <x v="3"/>
    <x v="2"/>
    <n v="16886100"/>
  </r>
  <r>
    <s v="KL4941WAVDL"/>
    <x v="318"/>
    <x v="19"/>
    <x v="42"/>
    <x v="43"/>
    <x v="5"/>
    <x v="5"/>
    <x v="1"/>
    <x v="4"/>
    <s v="1000-1499Node"/>
    <x v="3"/>
    <x v="2"/>
    <n v="16886100"/>
  </r>
  <r>
    <s v="KL4941WAWDL"/>
    <x v="318"/>
    <x v="19"/>
    <x v="42"/>
    <x v="43"/>
    <x v="5"/>
    <x v="5"/>
    <x v="1"/>
    <x v="3"/>
    <s v="1500-2499Node"/>
    <x v="3"/>
    <x v="2"/>
    <n v="16886100"/>
  </r>
  <r>
    <s v="KL4941WAXDL"/>
    <x v="318"/>
    <x v="19"/>
    <x v="42"/>
    <x v="43"/>
    <x v="5"/>
    <x v="5"/>
    <x v="1"/>
    <x v="2"/>
    <s v="2500-4999Node"/>
    <x v="3"/>
    <x v="2"/>
    <n v="16886100"/>
  </r>
  <r>
    <s v="KL4941WAYDL"/>
    <x v="318"/>
    <x v="19"/>
    <x v="42"/>
    <x v="43"/>
    <x v="5"/>
    <x v="5"/>
    <x v="1"/>
    <x v="1"/>
    <s v="5000+Node"/>
    <x v="3"/>
    <x v="2"/>
    <n v="16886100"/>
  </r>
  <r>
    <s v="KL4941WAEF6"/>
    <x v="317"/>
    <x v="19"/>
    <x v="42"/>
    <x v="43"/>
    <x v="5"/>
    <x v="5"/>
    <x v="1"/>
    <x v="11"/>
    <s v="5-9Node"/>
    <x v="4"/>
    <x v="1"/>
    <n v="16975035"/>
  </r>
  <r>
    <s v="KL4941WAAF6"/>
    <x v="317"/>
    <x v="19"/>
    <x v="42"/>
    <x v="43"/>
    <x v="5"/>
    <x v="5"/>
    <x v="1"/>
    <x v="14"/>
    <s v="1-1Node"/>
    <x v="4"/>
    <x v="1"/>
    <n v="17745420"/>
  </r>
  <r>
    <s v="KL4941WABF6"/>
    <x v="317"/>
    <x v="19"/>
    <x v="42"/>
    <x v="43"/>
    <x v="5"/>
    <x v="5"/>
    <x v="1"/>
    <x v="15"/>
    <s v="2-2Node"/>
    <x v="4"/>
    <x v="1"/>
    <n v="17745420"/>
  </r>
  <r>
    <s v="KL4941WACF6"/>
    <x v="317"/>
    <x v="19"/>
    <x v="42"/>
    <x v="43"/>
    <x v="5"/>
    <x v="5"/>
    <x v="1"/>
    <x v="16"/>
    <s v="3-3Node"/>
    <x v="4"/>
    <x v="1"/>
    <n v="17745420"/>
  </r>
  <r>
    <s v="KL4941WADF6"/>
    <x v="317"/>
    <x v="19"/>
    <x v="42"/>
    <x v="43"/>
    <x v="5"/>
    <x v="5"/>
    <x v="1"/>
    <x v="17"/>
    <s v="4-4Node"/>
    <x v="4"/>
    <x v="1"/>
    <n v="17745420"/>
  </r>
  <r>
    <s v="KL4941WAQDL"/>
    <x v="318"/>
    <x v="19"/>
    <x v="42"/>
    <x v="43"/>
    <x v="5"/>
    <x v="5"/>
    <x v="1"/>
    <x v="9"/>
    <s v="50-99Node"/>
    <x v="3"/>
    <x v="2"/>
    <n v="17925600"/>
  </r>
  <r>
    <s v="KL4941WAPDL"/>
    <x v="318"/>
    <x v="19"/>
    <x v="42"/>
    <x v="43"/>
    <x v="5"/>
    <x v="5"/>
    <x v="1"/>
    <x v="10"/>
    <s v="25-49Node"/>
    <x v="3"/>
    <x v="2"/>
    <n v="18965100"/>
  </r>
  <r>
    <s v="KL4941WARD6"/>
    <x v="319"/>
    <x v="19"/>
    <x v="42"/>
    <x v="43"/>
    <x v="5"/>
    <x v="5"/>
    <x v="1"/>
    <x v="7"/>
    <s v="100-149Node"/>
    <x v="4"/>
    <x v="2"/>
    <n v="19419015"/>
  </r>
  <r>
    <s v="KL4941WASD6"/>
    <x v="319"/>
    <x v="19"/>
    <x v="42"/>
    <x v="43"/>
    <x v="5"/>
    <x v="5"/>
    <x v="1"/>
    <x v="8"/>
    <s v="150-249Node"/>
    <x v="4"/>
    <x v="2"/>
    <n v="19419015"/>
  </r>
  <r>
    <s v="KL4941WATD6"/>
    <x v="319"/>
    <x v="19"/>
    <x v="42"/>
    <x v="43"/>
    <x v="5"/>
    <x v="5"/>
    <x v="1"/>
    <x v="6"/>
    <s v="250-499Node"/>
    <x v="4"/>
    <x v="2"/>
    <n v="19419015"/>
  </r>
  <r>
    <s v="KL4941WAUD6"/>
    <x v="319"/>
    <x v="19"/>
    <x v="42"/>
    <x v="43"/>
    <x v="5"/>
    <x v="5"/>
    <x v="1"/>
    <x v="5"/>
    <s v="500-999Node"/>
    <x v="4"/>
    <x v="2"/>
    <n v="19419015"/>
  </r>
  <r>
    <s v="KL4941WAVD6"/>
    <x v="319"/>
    <x v="19"/>
    <x v="42"/>
    <x v="43"/>
    <x v="5"/>
    <x v="5"/>
    <x v="1"/>
    <x v="4"/>
    <s v="1000-1499Node"/>
    <x v="4"/>
    <x v="2"/>
    <n v="19419015"/>
  </r>
  <r>
    <s v="KL4941WAWD6"/>
    <x v="319"/>
    <x v="19"/>
    <x v="42"/>
    <x v="43"/>
    <x v="5"/>
    <x v="5"/>
    <x v="1"/>
    <x v="3"/>
    <s v="1500-2499Node"/>
    <x v="4"/>
    <x v="2"/>
    <n v="19419015"/>
  </r>
  <r>
    <s v="KL4941WAXD6"/>
    <x v="319"/>
    <x v="19"/>
    <x v="42"/>
    <x v="43"/>
    <x v="5"/>
    <x v="5"/>
    <x v="1"/>
    <x v="2"/>
    <s v="2500-4999Node"/>
    <x v="4"/>
    <x v="2"/>
    <n v="19419015"/>
  </r>
  <r>
    <s v="KL4941WAYD6"/>
    <x v="319"/>
    <x v="19"/>
    <x v="42"/>
    <x v="43"/>
    <x v="5"/>
    <x v="5"/>
    <x v="1"/>
    <x v="1"/>
    <s v="5000+Node"/>
    <x v="4"/>
    <x v="2"/>
    <n v="19419015"/>
  </r>
  <r>
    <s v="KL4941WARFA"/>
    <x v="320"/>
    <x v="19"/>
    <x v="42"/>
    <x v="43"/>
    <x v="5"/>
    <x v="5"/>
    <x v="1"/>
    <x v="7"/>
    <s v="100-149Node"/>
    <x v="5"/>
    <x v="1"/>
    <n v="19635000"/>
  </r>
  <r>
    <s v="KL4941WASFA"/>
    <x v="320"/>
    <x v="19"/>
    <x v="42"/>
    <x v="43"/>
    <x v="5"/>
    <x v="5"/>
    <x v="1"/>
    <x v="8"/>
    <s v="150-249Node"/>
    <x v="5"/>
    <x v="1"/>
    <n v="19635000"/>
  </r>
  <r>
    <s v="KL4941WATFA"/>
    <x v="320"/>
    <x v="19"/>
    <x v="42"/>
    <x v="43"/>
    <x v="5"/>
    <x v="5"/>
    <x v="1"/>
    <x v="6"/>
    <s v="250-499Node"/>
    <x v="5"/>
    <x v="1"/>
    <n v="19635000"/>
  </r>
  <r>
    <s v="KL4941WAUFA"/>
    <x v="320"/>
    <x v="19"/>
    <x v="42"/>
    <x v="43"/>
    <x v="5"/>
    <x v="5"/>
    <x v="1"/>
    <x v="5"/>
    <s v="500-999Node"/>
    <x v="5"/>
    <x v="1"/>
    <n v="19635000"/>
  </r>
  <r>
    <s v="KL4941WAVFA"/>
    <x v="320"/>
    <x v="19"/>
    <x v="42"/>
    <x v="43"/>
    <x v="5"/>
    <x v="5"/>
    <x v="1"/>
    <x v="4"/>
    <s v="1000-1499Node"/>
    <x v="5"/>
    <x v="1"/>
    <n v="19635000"/>
  </r>
  <r>
    <s v="KL4941WAWFA"/>
    <x v="320"/>
    <x v="19"/>
    <x v="42"/>
    <x v="43"/>
    <x v="5"/>
    <x v="5"/>
    <x v="1"/>
    <x v="3"/>
    <s v="1500-2499Node"/>
    <x v="5"/>
    <x v="1"/>
    <n v="19635000"/>
  </r>
  <r>
    <s v="KL4941WAXFA"/>
    <x v="320"/>
    <x v="19"/>
    <x v="42"/>
    <x v="43"/>
    <x v="5"/>
    <x v="5"/>
    <x v="1"/>
    <x v="2"/>
    <s v="2500-4999Node"/>
    <x v="5"/>
    <x v="1"/>
    <n v="19635000"/>
  </r>
  <r>
    <s v="KL4941WAYFA"/>
    <x v="320"/>
    <x v="19"/>
    <x v="42"/>
    <x v="43"/>
    <x v="5"/>
    <x v="5"/>
    <x v="1"/>
    <x v="1"/>
    <s v="5000+Node"/>
    <x v="5"/>
    <x v="1"/>
    <n v="19635000"/>
  </r>
  <r>
    <s v="KL4941WANDL"/>
    <x v="318"/>
    <x v="19"/>
    <x v="42"/>
    <x v="43"/>
    <x v="5"/>
    <x v="5"/>
    <x v="1"/>
    <x v="13"/>
    <s v="20-24Node"/>
    <x v="3"/>
    <x v="2"/>
    <n v="19981500"/>
  </r>
  <r>
    <s v="KL4941WAQD6"/>
    <x v="319"/>
    <x v="19"/>
    <x v="42"/>
    <x v="43"/>
    <x v="5"/>
    <x v="5"/>
    <x v="1"/>
    <x v="9"/>
    <s v="50-99Node"/>
    <x v="4"/>
    <x v="2"/>
    <n v="20614440"/>
  </r>
  <r>
    <s v="KL4941WARTL"/>
    <x v="321"/>
    <x v="19"/>
    <x v="42"/>
    <x v="43"/>
    <x v="5"/>
    <x v="5"/>
    <x v="1"/>
    <x v="7"/>
    <s v="100-149Node"/>
    <x v="3"/>
    <x v="3"/>
    <n v="20628300"/>
  </r>
  <r>
    <s v="KL4941WASTL"/>
    <x v="321"/>
    <x v="19"/>
    <x v="42"/>
    <x v="43"/>
    <x v="5"/>
    <x v="5"/>
    <x v="1"/>
    <x v="8"/>
    <s v="150-249Node"/>
    <x v="3"/>
    <x v="3"/>
    <n v="20628300"/>
  </r>
  <r>
    <s v="KL4941WATTL"/>
    <x v="321"/>
    <x v="19"/>
    <x v="42"/>
    <x v="43"/>
    <x v="5"/>
    <x v="5"/>
    <x v="1"/>
    <x v="6"/>
    <s v="250-499Node"/>
    <x v="3"/>
    <x v="3"/>
    <n v="20628300"/>
  </r>
  <r>
    <s v="KL4941WAUTL"/>
    <x v="321"/>
    <x v="19"/>
    <x v="42"/>
    <x v="43"/>
    <x v="5"/>
    <x v="5"/>
    <x v="1"/>
    <x v="5"/>
    <s v="500-999Node"/>
    <x v="3"/>
    <x v="3"/>
    <n v="20628300"/>
  </r>
  <r>
    <s v="KL4941WAVTL"/>
    <x v="321"/>
    <x v="19"/>
    <x v="42"/>
    <x v="43"/>
    <x v="5"/>
    <x v="5"/>
    <x v="1"/>
    <x v="4"/>
    <s v="1000-1499Node"/>
    <x v="3"/>
    <x v="3"/>
    <n v="20628300"/>
  </r>
  <r>
    <s v="KL4941WAWTL"/>
    <x v="321"/>
    <x v="19"/>
    <x v="42"/>
    <x v="43"/>
    <x v="5"/>
    <x v="5"/>
    <x v="1"/>
    <x v="3"/>
    <s v="1500-2499Node"/>
    <x v="3"/>
    <x v="3"/>
    <n v="20628300"/>
  </r>
  <r>
    <s v="KL4941WAXTL"/>
    <x v="321"/>
    <x v="19"/>
    <x v="42"/>
    <x v="43"/>
    <x v="5"/>
    <x v="5"/>
    <x v="1"/>
    <x v="2"/>
    <s v="2500-4999Node"/>
    <x v="3"/>
    <x v="3"/>
    <n v="20628300"/>
  </r>
  <r>
    <s v="KL4941WAYTL"/>
    <x v="321"/>
    <x v="19"/>
    <x v="42"/>
    <x v="43"/>
    <x v="5"/>
    <x v="5"/>
    <x v="1"/>
    <x v="1"/>
    <s v="5000+Node"/>
    <x v="3"/>
    <x v="3"/>
    <n v="20628300"/>
  </r>
  <r>
    <s v="KL4941WAQFA"/>
    <x v="320"/>
    <x v="19"/>
    <x v="42"/>
    <x v="43"/>
    <x v="5"/>
    <x v="5"/>
    <x v="1"/>
    <x v="9"/>
    <s v="50-99Node"/>
    <x v="5"/>
    <x v="1"/>
    <n v="20836200"/>
  </r>
  <r>
    <s v="KL4941WAMDL"/>
    <x v="318"/>
    <x v="19"/>
    <x v="42"/>
    <x v="43"/>
    <x v="5"/>
    <x v="5"/>
    <x v="1"/>
    <x v="12"/>
    <s v="15-19Node"/>
    <x v="3"/>
    <x v="2"/>
    <n v="21021000"/>
  </r>
  <r>
    <s v="KL4941WAPD6"/>
    <x v="319"/>
    <x v="19"/>
    <x v="42"/>
    <x v="43"/>
    <x v="5"/>
    <x v="5"/>
    <x v="1"/>
    <x v="10"/>
    <s v="25-49Node"/>
    <x v="4"/>
    <x v="2"/>
    <n v="21809865"/>
  </r>
  <r>
    <s v="KL4941WAQTL"/>
    <x v="321"/>
    <x v="19"/>
    <x v="42"/>
    <x v="43"/>
    <x v="5"/>
    <x v="5"/>
    <x v="1"/>
    <x v="9"/>
    <s v="50-99Node"/>
    <x v="3"/>
    <x v="3"/>
    <n v="21875700"/>
  </r>
  <r>
    <s v="KL4941WAPFA"/>
    <x v="320"/>
    <x v="19"/>
    <x v="42"/>
    <x v="43"/>
    <x v="5"/>
    <x v="5"/>
    <x v="1"/>
    <x v="10"/>
    <s v="25-49Node"/>
    <x v="5"/>
    <x v="1"/>
    <n v="22037400"/>
  </r>
  <r>
    <s v="KL4941WAKDL"/>
    <x v="318"/>
    <x v="19"/>
    <x v="42"/>
    <x v="43"/>
    <x v="5"/>
    <x v="5"/>
    <x v="1"/>
    <x v="0"/>
    <s v="10-14Node"/>
    <x v="3"/>
    <x v="2"/>
    <n v="22060500"/>
  </r>
  <r>
    <s v="KL4941WARF5"/>
    <x v="322"/>
    <x v="19"/>
    <x v="42"/>
    <x v="43"/>
    <x v="5"/>
    <x v="5"/>
    <x v="1"/>
    <x v="7"/>
    <s v="100-149Node"/>
    <x v="6"/>
    <x v="1"/>
    <n v="22580250"/>
  </r>
  <r>
    <s v="KL4941WASF5"/>
    <x v="322"/>
    <x v="19"/>
    <x v="42"/>
    <x v="43"/>
    <x v="5"/>
    <x v="5"/>
    <x v="1"/>
    <x v="8"/>
    <s v="150-249Node"/>
    <x v="6"/>
    <x v="1"/>
    <n v="22580250"/>
  </r>
  <r>
    <s v="KL4941WATF5"/>
    <x v="322"/>
    <x v="19"/>
    <x v="42"/>
    <x v="43"/>
    <x v="5"/>
    <x v="5"/>
    <x v="1"/>
    <x v="6"/>
    <s v="250-499Node"/>
    <x v="6"/>
    <x v="1"/>
    <n v="22580250"/>
  </r>
  <r>
    <s v="KL4941WAUF5"/>
    <x v="322"/>
    <x v="19"/>
    <x v="42"/>
    <x v="43"/>
    <x v="5"/>
    <x v="5"/>
    <x v="1"/>
    <x v="5"/>
    <s v="500-999Node"/>
    <x v="6"/>
    <x v="1"/>
    <n v="22580250"/>
  </r>
  <r>
    <s v="KL4941WAVF5"/>
    <x v="322"/>
    <x v="19"/>
    <x v="42"/>
    <x v="43"/>
    <x v="5"/>
    <x v="5"/>
    <x v="1"/>
    <x v="4"/>
    <s v="1000-1499Node"/>
    <x v="6"/>
    <x v="1"/>
    <n v="22580250"/>
  </r>
  <r>
    <s v="KL4941WAWF5"/>
    <x v="322"/>
    <x v="19"/>
    <x v="42"/>
    <x v="43"/>
    <x v="5"/>
    <x v="5"/>
    <x v="1"/>
    <x v="3"/>
    <s v="1500-2499Node"/>
    <x v="6"/>
    <x v="1"/>
    <n v="22580250"/>
  </r>
  <r>
    <s v="KL4941WAXF5"/>
    <x v="322"/>
    <x v="19"/>
    <x v="42"/>
    <x v="43"/>
    <x v="5"/>
    <x v="5"/>
    <x v="1"/>
    <x v="2"/>
    <s v="2500-4999Node"/>
    <x v="6"/>
    <x v="1"/>
    <n v="22580250"/>
  </r>
  <r>
    <s v="KL4941WAYF5"/>
    <x v="322"/>
    <x v="19"/>
    <x v="42"/>
    <x v="43"/>
    <x v="5"/>
    <x v="5"/>
    <x v="1"/>
    <x v="1"/>
    <s v="5000+Node"/>
    <x v="6"/>
    <x v="1"/>
    <n v="22580250"/>
  </r>
  <r>
    <s v="KL4941WAND6"/>
    <x v="319"/>
    <x v="19"/>
    <x v="42"/>
    <x v="43"/>
    <x v="5"/>
    <x v="5"/>
    <x v="1"/>
    <x v="13"/>
    <s v="20-24Node"/>
    <x v="4"/>
    <x v="2"/>
    <n v="22978725"/>
  </r>
  <r>
    <s v="KL4941WAEDL"/>
    <x v="318"/>
    <x v="19"/>
    <x v="42"/>
    <x v="43"/>
    <x v="5"/>
    <x v="5"/>
    <x v="1"/>
    <x v="11"/>
    <s v="5-9Node"/>
    <x v="3"/>
    <x v="2"/>
    <n v="23076900"/>
  </r>
  <r>
    <s v="KL4941WAPTL"/>
    <x v="321"/>
    <x v="19"/>
    <x v="42"/>
    <x v="43"/>
    <x v="5"/>
    <x v="5"/>
    <x v="1"/>
    <x v="10"/>
    <s v="25-49Node"/>
    <x v="3"/>
    <x v="3"/>
    <n v="23146200"/>
  </r>
  <r>
    <s v="KL4941WANFA"/>
    <x v="320"/>
    <x v="19"/>
    <x v="42"/>
    <x v="43"/>
    <x v="5"/>
    <x v="5"/>
    <x v="1"/>
    <x v="13"/>
    <s v="20-24Node"/>
    <x v="5"/>
    <x v="1"/>
    <n v="23238600"/>
  </r>
  <r>
    <s v="KL4941WART6"/>
    <x v="323"/>
    <x v="19"/>
    <x v="42"/>
    <x v="43"/>
    <x v="5"/>
    <x v="5"/>
    <x v="1"/>
    <x v="7"/>
    <s v="100-149Node"/>
    <x v="4"/>
    <x v="3"/>
    <n v="23722545"/>
  </r>
  <r>
    <s v="KL4941WAST6"/>
    <x v="323"/>
    <x v="19"/>
    <x v="42"/>
    <x v="43"/>
    <x v="5"/>
    <x v="5"/>
    <x v="1"/>
    <x v="8"/>
    <s v="150-249Node"/>
    <x v="4"/>
    <x v="3"/>
    <n v="23722545"/>
  </r>
  <r>
    <s v="KL4941WATT6"/>
    <x v="323"/>
    <x v="19"/>
    <x v="42"/>
    <x v="43"/>
    <x v="5"/>
    <x v="5"/>
    <x v="1"/>
    <x v="6"/>
    <s v="250-499Node"/>
    <x v="4"/>
    <x v="3"/>
    <n v="23722545"/>
  </r>
  <r>
    <s v="KL4941WAUT6"/>
    <x v="323"/>
    <x v="19"/>
    <x v="42"/>
    <x v="43"/>
    <x v="5"/>
    <x v="5"/>
    <x v="1"/>
    <x v="5"/>
    <s v="500-999Node"/>
    <x v="4"/>
    <x v="3"/>
    <n v="23722545"/>
  </r>
  <r>
    <s v="KL4941WAVT6"/>
    <x v="323"/>
    <x v="19"/>
    <x v="42"/>
    <x v="43"/>
    <x v="5"/>
    <x v="5"/>
    <x v="1"/>
    <x v="4"/>
    <s v="1000-1499Node"/>
    <x v="4"/>
    <x v="3"/>
    <n v="23722545"/>
  </r>
  <r>
    <s v="KL4941WAWT6"/>
    <x v="323"/>
    <x v="19"/>
    <x v="42"/>
    <x v="43"/>
    <x v="5"/>
    <x v="5"/>
    <x v="1"/>
    <x v="3"/>
    <s v="1500-2499Node"/>
    <x v="4"/>
    <x v="3"/>
    <n v="23722545"/>
  </r>
  <r>
    <s v="KL4941WAXT6"/>
    <x v="323"/>
    <x v="19"/>
    <x v="42"/>
    <x v="43"/>
    <x v="5"/>
    <x v="5"/>
    <x v="1"/>
    <x v="2"/>
    <s v="2500-4999Node"/>
    <x v="4"/>
    <x v="3"/>
    <n v="23722545"/>
  </r>
  <r>
    <s v="KL4941WAYT6"/>
    <x v="323"/>
    <x v="19"/>
    <x v="42"/>
    <x v="43"/>
    <x v="5"/>
    <x v="5"/>
    <x v="1"/>
    <x v="1"/>
    <s v="5000+Node"/>
    <x v="4"/>
    <x v="3"/>
    <n v="23722545"/>
  </r>
  <r>
    <s v="KL4941WAQF5"/>
    <x v="322"/>
    <x v="19"/>
    <x v="42"/>
    <x v="43"/>
    <x v="5"/>
    <x v="5"/>
    <x v="1"/>
    <x v="9"/>
    <s v="50-99Node"/>
    <x v="6"/>
    <x v="1"/>
    <n v="23961630"/>
  </r>
  <r>
    <s v="KL4941WAADL"/>
    <x v="318"/>
    <x v="19"/>
    <x v="42"/>
    <x v="43"/>
    <x v="5"/>
    <x v="5"/>
    <x v="1"/>
    <x v="14"/>
    <s v="1-1Node"/>
    <x v="3"/>
    <x v="2"/>
    <n v="24116400"/>
  </r>
  <r>
    <s v="KL4941WABDL"/>
    <x v="318"/>
    <x v="19"/>
    <x v="42"/>
    <x v="43"/>
    <x v="5"/>
    <x v="5"/>
    <x v="1"/>
    <x v="15"/>
    <s v="2-2Node"/>
    <x v="3"/>
    <x v="2"/>
    <n v="24116400"/>
  </r>
  <r>
    <s v="KL4941WACDL"/>
    <x v="318"/>
    <x v="19"/>
    <x v="42"/>
    <x v="43"/>
    <x v="5"/>
    <x v="5"/>
    <x v="1"/>
    <x v="16"/>
    <s v="3-3Node"/>
    <x v="3"/>
    <x v="2"/>
    <n v="24116400"/>
  </r>
  <r>
    <s v="KL4941WADDL"/>
    <x v="318"/>
    <x v="19"/>
    <x v="42"/>
    <x v="43"/>
    <x v="5"/>
    <x v="5"/>
    <x v="1"/>
    <x v="17"/>
    <s v="4-4Node"/>
    <x v="3"/>
    <x v="2"/>
    <n v="24116400"/>
  </r>
  <r>
    <s v="KL4941WAMD6"/>
    <x v="319"/>
    <x v="19"/>
    <x v="42"/>
    <x v="43"/>
    <x v="5"/>
    <x v="5"/>
    <x v="1"/>
    <x v="12"/>
    <s v="15-19Node"/>
    <x v="4"/>
    <x v="2"/>
    <n v="24174150"/>
  </r>
  <r>
    <s v="KL4941WANTL"/>
    <x v="321"/>
    <x v="19"/>
    <x v="42"/>
    <x v="43"/>
    <x v="5"/>
    <x v="5"/>
    <x v="1"/>
    <x v="13"/>
    <s v="20-24Node"/>
    <x v="3"/>
    <x v="3"/>
    <n v="24416700"/>
  </r>
  <r>
    <s v="KL4941WAMFA"/>
    <x v="320"/>
    <x v="19"/>
    <x v="42"/>
    <x v="43"/>
    <x v="5"/>
    <x v="5"/>
    <x v="1"/>
    <x v="12"/>
    <s v="15-19Node"/>
    <x v="5"/>
    <x v="1"/>
    <n v="24439800"/>
  </r>
  <r>
    <s v="KL4941WAQT6"/>
    <x v="323"/>
    <x v="19"/>
    <x v="42"/>
    <x v="43"/>
    <x v="5"/>
    <x v="5"/>
    <x v="1"/>
    <x v="9"/>
    <s v="50-99Node"/>
    <x v="4"/>
    <x v="3"/>
    <n v="25157055"/>
  </r>
  <r>
    <s v="KL4941WAPF5"/>
    <x v="322"/>
    <x v="19"/>
    <x v="42"/>
    <x v="43"/>
    <x v="5"/>
    <x v="5"/>
    <x v="1"/>
    <x v="10"/>
    <s v="25-49Node"/>
    <x v="6"/>
    <x v="1"/>
    <n v="25343010"/>
  </r>
  <r>
    <s v="KL4941WAKD6"/>
    <x v="319"/>
    <x v="19"/>
    <x v="42"/>
    <x v="43"/>
    <x v="5"/>
    <x v="5"/>
    <x v="1"/>
    <x v="0"/>
    <s v="10-14Node"/>
    <x v="4"/>
    <x v="2"/>
    <n v="25369575"/>
  </r>
  <r>
    <s v="KL4941WAKFA"/>
    <x v="320"/>
    <x v="19"/>
    <x v="42"/>
    <x v="43"/>
    <x v="5"/>
    <x v="5"/>
    <x v="1"/>
    <x v="0"/>
    <s v="10-14Node"/>
    <x v="5"/>
    <x v="1"/>
    <n v="25641000"/>
  </r>
  <r>
    <s v="KL4941WAMTL"/>
    <x v="321"/>
    <x v="19"/>
    <x v="42"/>
    <x v="43"/>
    <x v="5"/>
    <x v="5"/>
    <x v="1"/>
    <x v="12"/>
    <s v="15-19Node"/>
    <x v="3"/>
    <x v="3"/>
    <n v="25664100"/>
  </r>
  <r>
    <s v="KL4941WAED6"/>
    <x v="319"/>
    <x v="19"/>
    <x v="42"/>
    <x v="43"/>
    <x v="5"/>
    <x v="5"/>
    <x v="1"/>
    <x v="11"/>
    <s v="5-9Node"/>
    <x v="4"/>
    <x v="2"/>
    <n v="26538435"/>
  </r>
  <r>
    <s v="KL4941WAPT6"/>
    <x v="323"/>
    <x v="19"/>
    <x v="42"/>
    <x v="43"/>
    <x v="5"/>
    <x v="5"/>
    <x v="1"/>
    <x v="10"/>
    <s v="25-49Node"/>
    <x v="4"/>
    <x v="3"/>
    <n v="26618130"/>
  </r>
  <r>
    <s v="KL4941WANF5"/>
    <x v="322"/>
    <x v="19"/>
    <x v="42"/>
    <x v="43"/>
    <x v="5"/>
    <x v="5"/>
    <x v="1"/>
    <x v="13"/>
    <s v="20-24Node"/>
    <x v="6"/>
    <x v="1"/>
    <n v="26724390"/>
  </r>
  <r>
    <s v="KL4941WAEFA"/>
    <x v="320"/>
    <x v="19"/>
    <x v="42"/>
    <x v="43"/>
    <x v="5"/>
    <x v="5"/>
    <x v="1"/>
    <x v="11"/>
    <s v="5-9Node"/>
    <x v="5"/>
    <x v="1"/>
    <n v="26842200"/>
  </r>
  <r>
    <s v="KL4941WAKTL"/>
    <x v="321"/>
    <x v="19"/>
    <x v="42"/>
    <x v="43"/>
    <x v="5"/>
    <x v="5"/>
    <x v="1"/>
    <x v="0"/>
    <s v="10-14Node"/>
    <x v="3"/>
    <x v="3"/>
    <n v="26934600"/>
  </r>
  <r>
    <s v="KL4941WAAD6"/>
    <x v="319"/>
    <x v="19"/>
    <x v="42"/>
    <x v="43"/>
    <x v="5"/>
    <x v="5"/>
    <x v="1"/>
    <x v="14"/>
    <s v="1-1Node"/>
    <x v="4"/>
    <x v="2"/>
    <n v="27733860"/>
  </r>
  <r>
    <s v="KL4941WABD6"/>
    <x v="319"/>
    <x v="19"/>
    <x v="42"/>
    <x v="43"/>
    <x v="5"/>
    <x v="5"/>
    <x v="1"/>
    <x v="15"/>
    <s v="2-2Node"/>
    <x v="4"/>
    <x v="2"/>
    <n v="27733860"/>
  </r>
  <r>
    <s v="KL4941WACD6"/>
    <x v="319"/>
    <x v="19"/>
    <x v="42"/>
    <x v="43"/>
    <x v="5"/>
    <x v="5"/>
    <x v="1"/>
    <x v="16"/>
    <s v="3-3Node"/>
    <x v="4"/>
    <x v="2"/>
    <n v="27733860"/>
  </r>
  <r>
    <s v="KL4941WADD6"/>
    <x v="319"/>
    <x v="19"/>
    <x v="42"/>
    <x v="43"/>
    <x v="5"/>
    <x v="5"/>
    <x v="1"/>
    <x v="17"/>
    <s v="4-4Node"/>
    <x v="4"/>
    <x v="2"/>
    <n v="27733860"/>
  </r>
  <r>
    <s v="KL4941WAAFA"/>
    <x v="320"/>
    <x v="19"/>
    <x v="42"/>
    <x v="43"/>
    <x v="5"/>
    <x v="5"/>
    <x v="1"/>
    <x v="14"/>
    <s v="1-1Node"/>
    <x v="5"/>
    <x v="1"/>
    <n v="28043400"/>
  </r>
  <r>
    <s v="KL4941WABFA"/>
    <x v="320"/>
    <x v="19"/>
    <x v="42"/>
    <x v="43"/>
    <x v="5"/>
    <x v="5"/>
    <x v="1"/>
    <x v="15"/>
    <s v="2-2Node"/>
    <x v="5"/>
    <x v="1"/>
    <n v="28043400"/>
  </r>
  <r>
    <s v="KL4941WACFA"/>
    <x v="320"/>
    <x v="19"/>
    <x v="42"/>
    <x v="43"/>
    <x v="5"/>
    <x v="5"/>
    <x v="1"/>
    <x v="16"/>
    <s v="3-3Node"/>
    <x v="5"/>
    <x v="1"/>
    <n v="28043400"/>
  </r>
  <r>
    <s v="KL4941WADFA"/>
    <x v="320"/>
    <x v="19"/>
    <x v="42"/>
    <x v="43"/>
    <x v="5"/>
    <x v="5"/>
    <x v="1"/>
    <x v="17"/>
    <s v="4-4Node"/>
    <x v="5"/>
    <x v="1"/>
    <n v="28043400"/>
  </r>
  <r>
    <s v="KL4941WANT6"/>
    <x v="323"/>
    <x v="19"/>
    <x v="42"/>
    <x v="43"/>
    <x v="5"/>
    <x v="5"/>
    <x v="1"/>
    <x v="13"/>
    <s v="20-24Node"/>
    <x v="4"/>
    <x v="3"/>
    <n v="28079205"/>
  </r>
  <r>
    <s v="KL4941WAMF5"/>
    <x v="322"/>
    <x v="19"/>
    <x v="42"/>
    <x v="43"/>
    <x v="5"/>
    <x v="5"/>
    <x v="1"/>
    <x v="12"/>
    <s v="15-19Node"/>
    <x v="6"/>
    <x v="1"/>
    <n v="28105770"/>
  </r>
  <r>
    <s v="KL4941WAETL"/>
    <x v="321"/>
    <x v="19"/>
    <x v="42"/>
    <x v="43"/>
    <x v="5"/>
    <x v="5"/>
    <x v="1"/>
    <x v="11"/>
    <s v="5-9Node"/>
    <x v="3"/>
    <x v="3"/>
    <n v="28182000"/>
  </r>
  <r>
    <s v="KL4941WAATL"/>
    <x v="321"/>
    <x v="19"/>
    <x v="42"/>
    <x v="43"/>
    <x v="5"/>
    <x v="5"/>
    <x v="1"/>
    <x v="14"/>
    <s v="1-1Node"/>
    <x v="3"/>
    <x v="3"/>
    <n v="29452500"/>
  </r>
  <r>
    <s v="KL4941WABTL"/>
    <x v="321"/>
    <x v="19"/>
    <x v="42"/>
    <x v="43"/>
    <x v="5"/>
    <x v="5"/>
    <x v="1"/>
    <x v="15"/>
    <s v="2-2Node"/>
    <x v="3"/>
    <x v="3"/>
    <n v="29452500"/>
  </r>
  <r>
    <s v="KL4941WACTL"/>
    <x v="321"/>
    <x v="19"/>
    <x v="42"/>
    <x v="43"/>
    <x v="5"/>
    <x v="5"/>
    <x v="1"/>
    <x v="16"/>
    <s v="3-3Node"/>
    <x v="3"/>
    <x v="3"/>
    <n v="29452500"/>
  </r>
  <r>
    <s v="KL4941WADTL"/>
    <x v="321"/>
    <x v="19"/>
    <x v="42"/>
    <x v="43"/>
    <x v="5"/>
    <x v="5"/>
    <x v="1"/>
    <x v="17"/>
    <s v="4-4Node"/>
    <x v="3"/>
    <x v="3"/>
    <n v="29452500"/>
  </r>
  <r>
    <s v="KL4941WAKF5"/>
    <x v="322"/>
    <x v="19"/>
    <x v="42"/>
    <x v="43"/>
    <x v="5"/>
    <x v="5"/>
    <x v="1"/>
    <x v="0"/>
    <s v="10-14Node"/>
    <x v="6"/>
    <x v="1"/>
    <n v="29487150"/>
  </r>
  <r>
    <s v="KL4941WAMT6"/>
    <x v="323"/>
    <x v="19"/>
    <x v="42"/>
    <x v="43"/>
    <x v="5"/>
    <x v="5"/>
    <x v="1"/>
    <x v="12"/>
    <s v="15-19Node"/>
    <x v="4"/>
    <x v="3"/>
    <n v="29513715"/>
  </r>
  <r>
    <s v="KL4941WARDA"/>
    <x v="324"/>
    <x v="19"/>
    <x v="42"/>
    <x v="43"/>
    <x v="5"/>
    <x v="5"/>
    <x v="1"/>
    <x v="7"/>
    <s v="100-149Node"/>
    <x v="5"/>
    <x v="2"/>
    <n v="29660400"/>
  </r>
  <r>
    <s v="KL4941WASDA"/>
    <x v="324"/>
    <x v="19"/>
    <x v="42"/>
    <x v="43"/>
    <x v="5"/>
    <x v="5"/>
    <x v="1"/>
    <x v="8"/>
    <s v="150-249Node"/>
    <x v="5"/>
    <x v="2"/>
    <n v="29660400"/>
  </r>
  <r>
    <s v="KL4941WATDA"/>
    <x v="324"/>
    <x v="19"/>
    <x v="42"/>
    <x v="43"/>
    <x v="5"/>
    <x v="5"/>
    <x v="1"/>
    <x v="6"/>
    <s v="250-499Node"/>
    <x v="5"/>
    <x v="2"/>
    <n v="29660400"/>
  </r>
  <r>
    <s v="KL4941WAUDA"/>
    <x v="324"/>
    <x v="19"/>
    <x v="42"/>
    <x v="43"/>
    <x v="5"/>
    <x v="5"/>
    <x v="1"/>
    <x v="5"/>
    <s v="500-999Node"/>
    <x v="5"/>
    <x v="2"/>
    <n v="29660400"/>
  </r>
  <r>
    <s v="KL4941WAVDA"/>
    <x v="324"/>
    <x v="19"/>
    <x v="42"/>
    <x v="43"/>
    <x v="5"/>
    <x v="5"/>
    <x v="1"/>
    <x v="4"/>
    <s v="1000-1499Node"/>
    <x v="5"/>
    <x v="2"/>
    <n v="29660400"/>
  </r>
  <r>
    <s v="KL4941WAWDA"/>
    <x v="324"/>
    <x v="19"/>
    <x v="42"/>
    <x v="43"/>
    <x v="5"/>
    <x v="5"/>
    <x v="1"/>
    <x v="3"/>
    <s v="1500-2499Node"/>
    <x v="5"/>
    <x v="2"/>
    <n v="29660400"/>
  </r>
  <r>
    <s v="KL4941WAXDA"/>
    <x v="324"/>
    <x v="19"/>
    <x v="42"/>
    <x v="43"/>
    <x v="5"/>
    <x v="5"/>
    <x v="1"/>
    <x v="2"/>
    <s v="2500-4999Node"/>
    <x v="5"/>
    <x v="2"/>
    <n v="29660400"/>
  </r>
  <r>
    <s v="KL4941WAYDA"/>
    <x v="324"/>
    <x v="19"/>
    <x v="42"/>
    <x v="43"/>
    <x v="5"/>
    <x v="5"/>
    <x v="1"/>
    <x v="1"/>
    <s v="5000+Node"/>
    <x v="5"/>
    <x v="2"/>
    <n v="29660400"/>
  </r>
  <r>
    <s v="KL4941WAEF5"/>
    <x v="322"/>
    <x v="19"/>
    <x v="42"/>
    <x v="43"/>
    <x v="5"/>
    <x v="5"/>
    <x v="1"/>
    <x v="11"/>
    <s v="5-9Node"/>
    <x v="6"/>
    <x v="1"/>
    <n v="30868530"/>
  </r>
  <r>
    <s v="KL4941WAKT6"/>
    <x v="323"/>
    <x v="19"/>
    <x v="42"/>
    <x v="43"/>
    <x v="5"/>
    <x v="5"/>
    <x v="1"/>
    <x v="0"/>
    <s v="10-14Node"/>
    <x v="4"/>
    <x v="3"/>
    <n v="30974790"/>
  </r>
  <r>
    <s v="KL4941WAQDA"/>
    <x v="324"/>
    <x v="19"/>
    <x v="42"/>
    <x v="43"/>
    <x v="5"/>
    <x v="5"/>
    <x v="1"/>
    <x v="9"/>
    <s v="50-99Node"/>
    <x v="5"/>
    <x v="2"/>
    <n v="31462200"/>
  </r>
  <r>
    <s v="KL4941WAAF5"/>
    <x v="322"/>
    <x v="19"/>
    <x v="42"/>
    <x v="43"/>
    <x v="5"/>
    <x v="5"/>
    <x v="1"/>
    <x v="14"/>
    <s v="1-1Node"/>
    <x v="6"/>
    <x v="1"/>
    <n v="32249910"/>
  </r>
  <r>
    <s v="KL4941WABF5"/>
    <x v="322"/>
    <x v="19"/>
    <x v="42"/>
    <x v="43"/>
    <x v="5"/>
    <x v="5"/>
    <x v="1"/>
    <x v="15"/>
    <s v="2-2Node"/>
    <x v="6"/>
    <x v="1"/>
    <n v="32249910"/>
  </r>
  <r>
    <s v="KL4941WACF5"/>
    <x v="322"/>
    <x v="19"/>
    <x v="42"/>
    <x v="43"/>
    <x v="5"/>
    <x v="5"/>
    <x v="1"/>
    <x v="16"/>
    <s v="3-3Node"/>
    <x v="6"/>
    <x v="1"/>
    <n v="32249910"/>
  </r>
  <r>
    <s v="KL4941WADF5"/>
    <x v="322"/>
    <x v="19"/>
    <x v="42"/>
    <x v="43"/>
    <x v="5"/>
    <x v="5"/>
    <x v="1"/>
    <x v="17"/>
    <s v="4-4Node"/>
    <x v="6"/>
    <x v="1"/>
    <n v="32249910"/>
  </r>
  <r>
    <s v="KL4941WAET6"/>
    <x v="323"/>
    <x v="19"/>
    <x v="42"/>
    <x v="43"/>
    <x v="5"/>
    <x v="5"/>
    <x v="1"/>
    <x v="11"/>
    <s v="5-9Node"/>
    <x v="4"/>
    <x v="3"/>
    <n v="32409300"/>
  </r>
  <r>
    <s v="KL4941WAPDA"/>
    <x v="324"/>
    <x v="19"/>
    <x v="42"/>
    <x v="43"/>
    <x v="5"/>
    <x v="5"/>
    <x v="1"/>
    <x v="10"/>
    <s v="25-49Node"/>
    <x v="5"/>
    <x v="2"/>
    <n v="33287100"/>
  </r>
  <r>
    <s v="KL4941WAAT6"/>
    <x v="323"/>
    <x v="19"/>
    <x v="42"/>
    <x v="43"/>
    <x v="5"/>
    <x v="5"/>
    <x v="1"/>
    <x v="14"/>
    <s v="1-1Node"/>
    <x v="4"/>
    <x v="3"/>
    <n v="33870375"/>
  </r>
  <r>
    <s v="KL4941WABT6"/>
    <x v="323"/>
    <x v="19"/>
    <x v="42"/>
    <x v="43"/>
    <x v="5"/>
    <x v="5"/>
    <x v="1"/>
    <x v="15"/>
    <s v="2-2Node"/>
    <x v="4"/>
    <x v="3"/>
    <n v="33870375"/>
  </r>
  <r>
    <s v="KL4941WACT6"/>
    <x v="323"/>
    <x v="19"/>
    <x v="42"/>
    <x v="43"/>
    <x v="5"/>
    <x v="5"/>
    <x v="1"/>
    <x v="16"/>
    <s v="3-3Node"/>
    <x v="4"/>
    <x v="3"/>
    <n v="33870375"/>
  </r>
  <r>
    <s v="KL4941WADT6"/>
    <x v="323"/>
    <x v="19"/>
    <x v="42"/>
    <x v="43"/>
    <x v="5"/>
    <x v="5"/>
    <x v="1"/>
    <x v="17"/>
    <s v="4-4Node"/>
    <x v="4"/>
    <x v="3"/>
    <n v="33870375"/>
  </r>
  <r>
    <s v="KL4941WARD5"/>
    <x v="325"/>
    <x v="19"/>
    <x v="42"/>
    <x v="43"/>
    <x v="5"/>
    <x v="5"/>
    <x v="1"/>
    <x v="7"/>
    <s v="100-149Node"/>
    <x v="6"/>
    <x v="2"/>
    <n v="34109460"/>
  </r>
  <r>
    <s v="KL4941WASD5"/>
    <x v="325"/>
    <x v="19"/>
    <x v="42"/>
    <x v="43"/>
    <x v="5"/>
    <x v="5"/>
    <x v="1"/>
    <x v="8"/>
    <s v="150-249Node"/>
    <x v="6"/>
    <x v="2"/>
    <n v="34109460"/>
  </r>
  <r>
    <s v="KL4941WATD5"/>
    <x v="325"/>
    <x v="19"/>
    <x v="42"/>
    <x v="43"/>
    <x v="5"/>
    <x v="5"/>
    <x v="1"/>
    <x v="6"/>
    <s v="250-499Node"/>
    <x v="6"/>
    <x v="2"/>
    <n v="34109460"/>
  </r>
  <r>
    <s v="KL4941WAUD5"/>
    <x v="325"/>
    <x v="19"/>
    <x v="42"/>
    <x v="43"/>
    <x v="5"/>
    <x v="5"/>
    <x v="1"/>
    <x v="5"/>
    <s v="500-999Node"/>
    <x v="6"/>
    <x v="2"/>
    <n v="34109460"/>
  </r>
  <r>
    <s v="KL4941WAVD5"/>
    <x v="325"/>
    <x v="19"/>
    <x v="42"/>
    <x v="43"/>
    <x v="5"/>
    <x v="5"/>
    <x v="1"/>
    <x v="4"/>
    <s v="1000-1499Node"/>
    <x v="6"/>
    <x v="2"/>
    <n v="34109460"/>
  </r>
  <r>
    <s v="KL4941WAWD5"/>
    <x v="325"/>
    <x v="19"/>
    <x v="42"/>
    <x v="43"/>
    <x v="5"/>
    <x v="5"/>
    <x v="1"/>
    <x v="3"/>
    <s v="1500-2499Node"/>
    <x v="6"/>
    <x v="2"/>
    <n v="34109460"/>
  </r>
  <r>
    <s v="KL4941WAXD5"/>
    <x v="325"/>
    <x v="19"/>
    <x v="42"/>
    <x v="43"/>
    <x v="5"/>
    <x v="5"/>
    <x v="1"/>
    <x v="2"/>
    <s v="2500-4999Node"/>
    <x v="6"/>
    <x v="2"/>
    <n v="34109460"/>
  </r>
  <r>
    <s v="KL4941WAYD5"/>
    <x v="325"/>
    <x v="19"/>
    <x v="42"/>
    <x v="43"/>
    <x v="5"/>
    <x v="5"/>
    <x v="1"/>
    <x v="1"/>
    <s v="5000+Node"/>
    <x v="6"/>
    <x v="2"/>
    <n v="34109460"/>
  </r>
  <r>
    <s v="KL4941WANDA"/>
    <x v="324"/>
    <x v="19"/>
    <x v="42"/>
    <x v="43"/>
    <x v="5"/>
    <x v="5"/>
    <x v="1"/>
    <x v="13"/>
    <s v="20-24Node"/>
    <x v="5"/>
    <x v="2"/>
    <n v="35088900"/>
  </r>
  <r>
    <s v="KL4941WAQD5"/>
    <x v="325"/>
    <x v="19"/>
    <x v="42"/>
    <x v="43"/>
    <x v="5"/>
    <x v="5"/>
    <x v="1"/>
    <x v="9"/>
    <s v="50-99Node"/>
    <x v="6"/>
    <x v="2"/>
    <n v="36181530"/>
  </r>
  <r>
    <s v="KL4941WARTA"/>
    <x v="326"/>
    <x v="19"/>
    <x v="42"/>
    <x v="43"/>
    <x v="5"/>
    <x v="5"/>
    <x v="1"/>
    <x v="7"/>
    <s v="100-149Node"/>
    <x v="5"/>
    <x v="3"/>
    <n v="36521100"/>
  </r>
  <r>
    <s v="KL4941WASTA"/>
    <x v="326"/>
    <x v="19"/>
    <x v="42"/>
    <x v="43"/>
    <x v="5"/>
    <x v="5"/>
    <x v="1"/>
    <x v="8"/>
    <s v="150-249Node"/>
    <x v="5"/>
    <x v="3"/>
    <n v="36521100"/>
  </r>
  <r>
    <s v="KL4941WATTA"/>
    <x v="326"/>
    <x v="19"/>
    <x v="42"/>
    <x v="43"/>
    <x v="5"/>
    <x v="5"/>
    <x v="1"/>
    <x v="6"/>
    <s v="250-499Node"/>
    <x v="5"/>
    <x v="3"/>
    <n v="36521100"/>
  </r>
  <r>
    <s v="KL4941WAUTA"/>
    <x v="326"/>
    <x v="19"/>
    <x v="42"/>
    <x v="43"/>
    <x v="5"/>
    <x v="5"/>
    <x v="1"/>
    <x v="5"/>
    <s v="500-999Node"/>
    <x v="5"/>
    <x v="3"/>
    <n v="36521100"/>
  </r>
  <r>
    <s v="KL4941WAVTA"/>
    <x v="326"/>
    <x v="19"/>
    <x v="42"/>
    <x v="43"/>
    <x v="5"/>
    <x v="5"/>
    <x v="1"/>
    <x v="4"/>
    <s v="1000-1499Node"/>
    <x v="5"/>
    <x v="3"/>
    <n v="36521100"/>
  </r>
  <r>
    <s v="KL4941WAWTA"/>
    <x v="326"/>
    <x v="19"/>
    <x v="42"/>
    <x v="43"/>
    <x v="5"/>
    <x v="5"/>
    <x v="1"/>
    <x v="3"/>
    <s v="1500-2499Node"/>
    <x v="5"/>
    <x v="3"/>
    <n v="36521100"/>
  </r>
  <r>
    <s v="KL4941WAXTA"/>
    <x v="326"/>
    <x v="19"/>
    <x v="42"/>
    <x v="43"/>
    <x v="5"/>
    <x v="5"/>
    <x v="1"/>
    <x v="2"/>
    <s v="2500-4999Node"/>
    <x v="5"/>
    <x v="3"/>
    <n v="36521100"/>
  </r>
  <r>
    <s v="KL4941WAYTA"/>
    <x v="326"/>
    <x v="19"/>
    <x v="42"/>
    <x v="43"/>
    <x v="5"/>
    <x v="5"/>
    <x v="1"/>
    <x v="1"/>
    <s v="5000+Node"/>
    <x v="5"/>
    <x v="3"/>
    <n v="36521100"/>
  </r>
  <r>
    <s v="KL4941WAMDA"/>
    <x v="324"/>
    <x v="19"/>
    <x v="42"/>
    <x v="43"/>
    <x v="5"/>
    <x v="5"/>
    <x v="1"/>
    <x v="12"/>
    <s v="15-19Node"/>
    <x v="5"/>
    <x v="2"/>
    <n v="36913800"/>
  </r>
  <r>
    <s v="KL4941WAPD5"/>
    <x v="325"/>
    <x v="19"/>
    <x v="42"/>
    <x v="43"/>
    <x v="5"/>
    <x v="5"/>
    <x v="1"/>
    <x v="10"/>
    <s v="25-49Node"/>
    <x v="6"/>
    <x v="2"/>
    <n v="38280165"/>
  </r>
  <r>
    <s v="KL4941WAKDA"/>
    <x v="324"/>
    <x v="19"/>
    <x v="42"/>
    <x v="43"/>
    <x v="5"/>
    <x v="5"/>
    <x v="1"/>
    <x v="0"/>
    <s v="10-14Node"/>
    <x v="5"/>
    <x v="2"/>
    <n v="38715600"/>
  </r>
  <r>
    <s v="KL4941WAQTA"/>
    <x v="326"/>
    <x v="19"/>
    <x v="42"/>
    <x v="43"/>
    <x v="5"/>
    <x v="5"/>
    <x v="1"/>
    <x v="9"/>
    <s v="50-99Node"/>
    <x v="5"/>
    <x v="3"/>
    <n v="38761800"/>
  </r>
  <r>
    <s v="KL4941WAND5"/>
    <x v="325"/>
    <x v="19"/>
    <x v="42"/>
    <x v="43"/>
    <x v="5"/>
    <x v="5"/>
    <x v="1"/>
    <x v="13"/>
    <s v="20-24Node"/>
    <x v="6"/>
    <x v="2"/>
    <n v="40352235"/>
  </r>
  <r>
    <s v="KL4941WAEDA"/>
    <x v="324"/>
    <x v="19"/>
    <x v="42"/>
    <x v="43"/>
    <x v="5"/>
    <x v="5"/>
    <x v="1"/>
    <x v="11"/>
    <s v="5-9Node"/>
    <x v="5"/>
    <x v="2"/>
    <n v="40540500"/>
  </r>
  <r>
    <s v="KL4941WAPTA"/>
    <x v="326"/>
    <x v="19"/>
    <x v="42"/>
    <x v="43"/>
    <x v="5"/>
    <x v="5"/>
    <x v="1"/>
    <x v="10"/>
    <s v="25-49Node"/>
    <x v="5"/>
    <x v="3"/>
    <n v="41002500"/>
  </r>
  <r>
    <s v="KL4941WART5"/>
    <x v="327"/>
    <x v="19"/>
    <x v="42"/>
    <x v="43"/>
    <x v="5"/>
    <x v="5"/>
    <x v="1"/>
    <x v="7"/>
    <s v="100-149Node"/>
    <x v="6"/>
    <x v="3"/>
    <n v="41999265"/>
  </r>
  <r>
    <s v="KL4941WAST5"/>
    <x v="327"/>
    <x v="19"/>
    <x v="42"/>
    <x v="43"/>
    <x v="5"/>
    <x v="5"/>
    <x v="1"/>
    <x v="8"/>
    <s v="150-249Node"/>
    <x v="6"/>
    <x v="3"/>
    <n v="41999265"/>
  </r>
  <r>
    <s v="KL4941WATT5"/>
    <x v="327"/>
    <x v="19"/>
    <x v="42"/>
    <x v="43"/>
    <x v="5"/>
    <x v="5"/>
    <x v="1"/>
    <x v="6"/>
    <s v="250-499Node"/>
    <x v="6"/>
    <x v="3"/>
    <n v="41999265"/>
  </r>
  <r>
    <s v="KL4941WAUT5"/>
    <x v="327"/>
    <x v="19"/>
    <x v="42"/>
    <x v="43"/>
    <x v="5"/>
    <x v="5"/>
    <x v="1"/>
    <x v="5"/>
    <s v="500-999Node"/>
    <x v="6"/>
    <x v="3"/>
    <n v="41999265"/>
  </r>
  <r>
    <s v="KL4941WAVT5"/>
    <x v="327"/>
    <x v="19"/>
    <x v="42"/>
    <x v="43"/>
    <x v="5"/>
    <x v="5"/>
    <x v="1"/>
    <x v="4"/>
    <s v="1000-1499Node"/>
    <x v="6"/>
    <x v="3"/>
    <n v="41999265"/>
  </r>
  <r>
    <s v="KL4941WAWT5"/>
    <x v="327"/>
    <x v="19"/>
    <x v="42"/>
    <x v="43"/>
    <x v="5"/>
    <x v="5"/>
    <x v="1"/>
    <x v="3"/>
    <s v="1500-2499Node"/>
    <x v="6"/>
    <x v="3"/>
    <n v="41999265"/>
  </r>
  <r>
    <s v="KL4941WAXT5"/>
    <x v="327"/>
    <x v="19"/>
    <x v="42"/>
    <x v="43"/>
    <x v="5"/>
    <x v="5"/>
    <x v="1"/>
    <x v="2"/>
    <s v="2500-4999Node"/>
    <x v="6"/>
    <x v="3"/>
    <n v="41999265"/>
  </r>
  <r>
    <s v="KL4941WAYT5"/>
    <x v="327"/>
    <x v="19"/>
    <x v="42"/>
    <x v="43"/>
    <x v="5"/>
    <x v="5"/>
    <x v="1"/>
    <x v="1"/>
    <s v="5000+Node"/>
    <x v="6"/>
    <x v="3"/>
    <n v="41999265"/>
  </r>
  <r>
    <s v="KL4941WAADA"/>
    <x v="324"/>
    <x v="19"/>
    <x v="42"/>
    <x v="43"/>
    <x v="5"/>
    <x v="5"/>
    <x v="1"/>
    <x v="14"/>
    <s v="1-1Node"/>
    <x v="5"/>
    <x v="2"/>
    <n v="42342300"/>
  </r>
  <r>
    <s v="KL4941WABDA"/>
    <x v="324"/>
    <x v="19"/>
    <x v="42"/>
    <x v="43"/>
    <x v="5"/>
    <x v="5"/>
    <x v="1"/>
    <x v="15"/>
    <s v="2-2Node"/>
    <x v="5"/>
    <x v="2"/>
    <n v="42342300"/>
  </r>
  <r>
    <s v="KL4941WACDA"/>
    <x v="324"/>
    <x v="19"/>
    <x v="42"/>
    <x v="43"/>
    <x v="5"/>
    <x v="5"/>
    <x v="1"/>
    <x v="16"/>
    <s v="3-3Node"/>
    <x v="5"/>
    <x v="2"/>
    <n v="42342300"/>
  </r>
  <r>
    <s v="KL4941WADDA"/>
    <x v="324"/>
    <x v="19"/>
    <x v="42"/>
    <x v="43"/>
    <x v="5"/>
    <x v="5"/>
    <x v="1"/>
    <x v="17"/>
    <s v="4-4Node"/>
    <x v="5"/>
    <x v="2"/>
    <n v="42342300"/>
  </r>
  <r>
    <s v="KL4941WAMD5"/>
    <x v="325"/>
    <x v="19"/>
    <x v="42"/>
    <x v="43"/>
    <x v="5"/>
    <x v="5"/>
    <x v="1"/>
    <x v="12"/>
    <s v="15-19Node"/>
    <x v="6"/>
    <x v="2"/>
    <n v="42450870"/>
  </r>
  <r>
    <s v="KL4941WANTA"/>
    <x v="326"/>
    <x v="19"/>
    <x v="42"/>
    <x v="43"/>
    <x v="5"/>
    <x v="5"/>
    <x v="1"/>
    <x v="13"/>
    <s v="20-24Node"/>
    <x v="5"/>
    <x v="3"/>
    <n v="43243200"/>
  </r>
  <r>
    <s v="KL4941WAKD5"/>
    <x v="325"/>
    <x v="19"/>
    <x v="42"/>
    <x v="43"/>
    <x v="5"/>
    <x v="5"/>
    <x v="1"/>
    <x v="0"/>
    <s v="10-14Node"/>
    <x v="6"/>
    <x v="2"/>
    <n v="44522940"/>
  </r>
  <r>
    <s v="KL4941WAQT5"/>
    <x v="327"/>
    <x v="19"/>
    <x v="42"/>
    <x v="43"/>
    <x v="5"/>
    <x v="5"/>
    <x v="1"/>
    <x v="9"/>
    <s v="50-99Node"/>
    <x v="6"/>
    <x v="3"/>
    <n v="44576070"/>
  </r>
  <r>
    <s v="KL4941WAMTA"/>
    <x v="326"/>
    <x v="19"/>
    <x v="42"/>
    <x v="43"/>
    <x v="5"/>
    <x v="5"/>
    <x v="1"/>
    <x v="12"/>
    <s v="15-19Node"/>
    <x v="5"/>
    <x v="3"/>
    <n v="45460800"/>
  </r>
  <r>
    <s v="KL4941WAED5"/>
    <x v="325"/>
    <x v="19"/>
    <x v="42"/>
    <x v="43"/>
    <x v="5"/>
    <x v="5"/>
    <x v="1"/>
    <x v="11"/>
    <s v="5-9Node"/>
    <x v="6"/>
    <x v="2"/>
    <n v="46621575"/>
  </r>
  <r>
    <s v="KL4941WAPT5"/>
    <x v="327"/>
    <x v="19"/>
    <x v="42"/>
    <x v="43"/>
    <x v="5"/>
    <x v="5"/>
    <x v="1"/>
    <x v="10"/>
    <s v="25-49Node"/>
    <x v="6"/>
    <x v="3"/>
    <n v="47152875"/>
  </r>
  <r>
    <s v="KL4941WAKTA"/>
    <x v="326"/>
    <x v="19"/>
    <x v="42"/>
    <x v="43"/>
    <x v="5"/>
    <x v="5"/>
    <x v="1"/>
    <x v="0"/>
    <s v="10-14Node"/>
    <x v="5"/>
    <x v="3"/>
    <n v="47701500"/>
  </r>
  <r>
    <s v="KL4941WAAD5"/>
    <x v="325"/>
    <x v="19"/>
    <x v="42"/>
    <x v="43"/>
    <x v="5"/>
    <x v="5"/>
    <x v="1"/>
    <x v="14"/>
    <s v="1-1Node"/>
    <x v="6"/>
    <x v="2"/>
    <n v="48693645"/>
  </r>
  <r>
    <s v="KL4941WABD5"/>
    <x v="325"/>
    <x v="19"/>
    <x v="42"/>
    <x v="43"/>
    <x v="5"/>
    <x v="5"/>
    <x v="1"/>
    <x v="15"/>
    <s v="2-2Node"/>
    <x v="6"/>
    <x v="2"/>
    <n v="48693645"/>
  </r>
  <r>
    <s v="KL4941WACD5"/>
    <x v="325"/>
    <x v="19"/>
    <x v="42"/>
    <x v="43"/>
    <x v="5"/>
    <x v="5"/>
    <x v="1"/>
    <x v="16"/>
    <s v="3-3Node"/>
    <x v="6"/>
    <x v="2"/>
    <n v="48693645"/>
  </r>
  <r>
    <s v="KL4941WADD5"/>
    <x v="325"/>
    <x v="19"/>
    <x v="42"/>
    <x v="43"/>
    <x v="5"/>
    <x v="5"/>
    <x v="1"/>
    <x v="17"/>
    <s v="4-4Node"/>
    <x v="6"/>
    <x v="2"/>
    <n v="48693645"/>
  </r>
  <r>
    <s v="KL4941WANT5"/>
    <x v="327"/>
    <x v="19"/>
    <x v="42"/>
    <x v="43"/>
    <x v="5"/>
    <x v="5"/>
    <x v="1"/>
    <x v="13"/>
    <s v="20-24Node"/>
    <x v="6"/>
    <x v="3"/>
    <n v="49729680"/>
  </r>
  <r>
    <s v="KL4941WAETA"/>
    <x v="326"/>
    <x v="19"/>
    <x v="42"/>
    <x v="43"/>
    <x v="5"/>
    <x v="5"/>
    <x v="1"/>
    <x v="11"/>
    <s v="5-9Node"/>
    <x v="5"/>
    <x v="3"/>
    <n v="49942200"/>
  </r>
  <r>
    <s v="KL4941WAATA"/>
    <x v="326"/>
    <x v="19"/>
    <x v="42"/>
    <x v="43"/>
    <x v="5"/>
    <x v="5"/>
    <x v="1"/>
    <x v="14"/>
    <s v="1-1Node"/>
    <x v="5"/>
    <x v="3"/>
    <n v="52159800"/>
  </r>
  <r>
    <s v="KL4941WABTA"/>
    <x v="326"/>
    <x v="19"/>
    <x v="42"/>
    <x v="43"/>
    <x v="5"/>
    <x v="5"/>
    <x v="1"/>
    <x v="15"/>
    <s v="2-2Node"/>
    <x v="5"/>
    <x v="3"/>
    <n v="52159800"/>
  </r>
  <r>
    <s v="KL4941WACTA"/>
    <x v="326"/>
    <x v="19"/>
    <x v="42"/>
    <x v="43"/>
    <x v="5"/>
    <x v="5"/>
    <x v="1"/>
    <x v="16"/>
    <s v="3-3Node"/>
    <x v="5"/>
    <x v="3"/>
    <n v="52159800"/>
  </r>
  <r>
    <s v="KL4941WADTA"/>
    <x v="326"/>
    <x v="19"/>
    <x v="42"/>
    <x v="43"/>
    <x v="5"/>
    <x v="5"/>
    <x v="1"/>
    <x v="17"/>
    <s v="4-4Node"/>
    <x v="5"/>
    <x v="3"/>
    <n v="52159800"/>
  </r>
  <r>
    <s v="KL4941WAMT5"/>
    <x v="327"/>
    <x v="19"/>
    <x v="42"/>
    <x v="43"/>
    <x v="5"/>
    <x v="5"/>
    <x v="1"/>
    <x v="12"/>
    <s v="15-19Node"/>
    <x v="6"/>
    <x v="3"/>
    <n v="52279920"/>
  </r>
  <r>
    <s v="KL4941WAKT5"/>
    <x v="327"/>
    <x v="19"/>
    <x v="42"/>
    <x v="43"/>
    <x v="5"/>
    <x v="5"/>
    <x v="1"/>
    <x v="0"/>
    <s v="10-14Node"/>
    <x v="6"/>
    <x v="3"/>
    <n v="54856725"/>
  </r>
  <r>
    <s v="KL4941WAET5"/>
    <x v="327"/>
    <x v="19"/>
    <x v="42"/>
    <x v="43"/>
    <x v="5"/>
    <x v="5"/>
    <x v="1"/>
    <x v="11"/>
    <s v="5-9Node"/>
    <x v="6"/>
    <x v="3"/>
    <n v="57433530"/>
  </r>
  <r>
    <s v="KL4941WAAT5"/>
    <x v="327"/>
    <x v="19"/>
    <x v="42"/>
    <x v="43"/>
    <x v="5"/>
    <x v="5"/>
    <x v="1"/>
    <x v="14"/>
    <s v="1-1Node"/>
    <x v="6"/>
    <x v="3"/>
    <n v="59983770"/>
  </r>
  <r>
    <s v="KL4941WABT5"/>
    <x v="327"/>
    <x v="19"/>
    <x v="42"/>
    <x v="43"/>
    <x v="5"/>
    <x v="5"/>
    <x v="1"/>
    <x v="15"/>
    <s v="2-2Node"/>
    <x v="6"/>
    <x v="3"/>
    <n v="59983770"/>
  </r>
  <r>
    <s v="KL4941WACT5"/>
    <x v="327"/>
    <x v="19"/>
    <x v="42"/>
    <x v="43"/>
    <x v="5"/>
    <x v="5"/>
    <x v="1"/>
    <x v="16"/>
    <s v="3-3Node"/>
    <x v="6"/>
    <x v="3"/>
    <n v="59983770"/>
  </r>
  <r>
    <s v="KL4941WADT5"/>
    <x v="327"/>
    <x v="19"/>
    <x v="42"/>
    <x v="43"/>
    <x v="5"/>
    <x v="5"/>
    <x v="1"/>
    <x v="17"/>
    <s v="4-4Node"/>
    <x v="6"/>
    <x v="3"/>
    <n v="59983770"/>
  </r>
  <r>
    <s v="KL4943WANFL"/>
    <x v="328"/>
    <x v="19"/>
    <x v="43"/>
    <x v="44"/>
    <x v="5"/>
    <x v="5"/>
    <x v="1"/>
    <x v="13"/>
    <s v="20-24Node"/>
    <x v="3"/>
    <x v="1"/>
    <n v="16193100"/>
  </r>
  <r>
    <s v="KL4943WAPFL"/>
    <x v="328"/>
    <x v="19"/>
    <x v="43"/>
    <x v="44"/>
    <x v="5"/>
    <x v="5"/>
    <x v="1"/>
    <x v="10"/>
    <s v="25-49Node"/>
    <x v="3"/>
    <x v="1"/>
    <n v="16193100"/>
  </r>
  <r>
    <s v="KL4943WAQFL"/>
    <x v="328"/>
    <x v="19"/>
    <x v="43"/>
    <x v="44"/>
    <x v="5"/>
    <x v="5"/>
    <x v="1"/>
    <x v="9"/>
    <s v="50-99Node"/>
    <x v="3"/>
    <x v="1"/>
    <n v="16193100"/>
  </r>
  <r>
    <s v="KL4943WARFL"/>
    <x v="328"/>
    <x v="19"/>
    <x v="43"/>
    <x v="44"/>
    <x v="5"/>
    <x v="5"/>
    <x v="1"/>
    <x v="7"/>
    <s v="100-149Node"/>
    <x v="3"/>
    <x v="1"/>
    <n v="16193100"/>
  </r>
  <r>
    <s v="KL4943WASFL"/>
    <x v="328"/>
    <x v="19"/>
    <x v="43"/>
    <x v="44"/>
    <x v="5"/>
    <x v="5"/>
    <x v="1"/>
    <x v="8"/>
    <s v="150-249Node"/>
    <x v="3"/>
    <x v="1"/>
    <n v="16193100"/>
  </r>
  <r>
    <s v="KL4943WATFL"/>
    <x v="328"/>
    <x v="19"/>
    <x v="43"/>
    <x v="44"/>
    <x v="5"/>
    <x v="5"/>
    <x v="1"/>
    <x v="6"/>
    <s v="250-499Node"/>
    <x v="3"/>
    <x v="1"/>
    <n v="16193100"/>
  </r>
  <r>
    <s v="KL4943WAUFL"/>
    <x v="328"/>
    <x v="19"/>
    <x v="43"/>
    <x v="44"/>
    <x v="5"/>
    <x v="5"/>
    <x v="1"/>
    <x v="5"/>
    <s v="500-999Node"/>
    <x v="3"/>
    <x v="1"/>
    <n v="16193100"/>
  </r>
  <r>
    <s v="KL4943WAVFL"/>
    <x v="328"/>
    <x v="19"/>
    <x v="43"/>
    <x v="44"/>
    <x v="5"/>
    <x v="5"/>
    <x v="1"/>
    <x v="4"/>
    <s v="1000-1499Node"/>
    <x v="3"/>
    <x v="1"/>
    <n v="16193100"/>
  </r>
  <r>
    <s v="KL4943WAWFL"/>
    <x v="328"/>
    <x v="19"/>
    <x v="43"/>
    <x v="44"/>
    <x v="5"/>
    <x v="5"/>
    <x v="1"/>
    <x v="3"/>
    <s v="1500-2499Node"/>
    <x v="3"/>
    <x v="1"/>
    <n v="16193100"/>
  </r>
  <r>
    <s v="KL4943WAXFL"/>
    <x v="328"/>
    <x v="19"/>
    <x v="43"/>
    <x v="44"/>
    <x v="5"/>
    <x v="5"/>
    <x v="1"/>
    <x v="2"/>
    <s v="2500-4999Node"/>
    <x v="3"/>
    <x v="1"/>
    <n v="16193100"/>
  </r>
  <r>
    <s v="KL4943WAYFL"/>
    <x v="328"/>
    <x v="19"/>
    <x v="43"/>
    <x v="44"/>
    <x v="5"/>
    <x v="5"/>
    <x v="1"/>
    <x v="1"/>
    <s v="5000+Node"/>
    <x v="3"/>
    <x v="1"/>
    <n v="16193100"/>
  </r>
  <r>
    <s v="KL4943WAMFL"/>
    <x v="328"/>
    <x v="19"/>
    <x v="43"/>
    <x v="44"/>
    <x v="5"/>
    <x v="5"/>
    <x v="1"/>
    <x v="12"/>
    <s v="15-19Node"/>
    <x v="3"/>
    <x v="1"/>
    <n v="17925600"/>
  </r>
  <r>
    <s v="KL4943WANF6"/>
    <x v="329"/>
    <x v="19"/>
    <x v="43"/>
    <x v="44"/>
    <x v="5"/>
    <x v="5"/>
    <x v="1"/>
    <x v="13"/>
    <s v="20-24Node"/>
    <x v="4"/>
    <x v="1"/>
    <n v="18622065"/>
  </r>
  <r>
    <s v="KL4943WAPF6"/>
    <x v="329"/>
    <x v="19"/>
    <x v="43"/>
    <x v="44"/>
    <x v="5"/>
    <x v="5"/>
    <x v="1"/>
    <x v="10"/>
    <s v="25-49Node"/>
    <x v="4"/>
    <x v="1"/>
    <n v="18622065"/>
  </r>
  <r>
    <s v="KL4943WAQF6"/>
    <x v="329"/>
    <x v="19"/>
    <x v="43"/>
    <x v="44"/>
    <x v="5"/>
    <x v="5"/>
    <x v="1"/>
    <x v="9"/>
    <s v="50-99Node"/>
    <x v="4"/>
    <x v="1"/>
    <n v="18622065"/>
  </r>
  <r>
    <s v="KL4943WARF6"/>
    <x v="329"/>
    <x v="19"/>
    <x v="43"/>
    <x v="44"/>
    <x v="5"/>
    <x v="5"/>
    <x v="1"/>
    <x v="7"/>
    <s v="100-149Node"/>
    <x v="4"/>
    <x v="1"/>
    <n v="18622065"/>
  </r>
  <r>
    <s v="KL4943WASF6"/>
    <x v="329"/>
    <x v="19"/>
    <x v="43"/>
    <x v="44"/>
    <x v="5"/>
    <x v="5"/>
    <x v="1"/>
    <x v="8"/>
    <s v="150-249Node"/>
    <x v="4"/>
    <x v="1"/>
    <n v="18622065"/>
  </r>
  <r>
    <s v="KL4943WATF6"/>
    <x v="329"/>
    <x v="19"/>
    <x v="43"/>
    <x v="44"/>
    <x v="5"/>
    <x v="5"/>
    <x v="1"/>
    <x v="6"/>
    <s v="250-499Node"/>
    <x v="4"/>
    <x v="1"/>
    <n v="18622065"/>
  </r>
  <r>
    <s v="KL4943WAUF6"/>
    <x v="329"/>
    <x v="19"/>
    <x v="43"/>
    <x v="44"/>
    <x v="5"/>
    <x v="5"/>
    <x v="1"/>
    <x v="5"/>
    <s v="500-999Node"/>
    <x v="4"/>
    <x v="1"/>
    <n v="18622065"/>
  </r>
  <r>
    <s v="KL4943WAVF6"/>
    <x v="329"/>
    <x v="19"/>
    <x v="43"/>
    <x v="44"/>
    <x v="5"/>
    <x v="5"/>
    <x v="1"/>
    <x v="4"/>
    <s v="1000-1499Node"/>
    <x v="4"/>
    <x v="1"/>
    <n v="18622065"/>
  </r>
  <r>
    <s v="KL4943WAWF6"/>
    <x v="329"/>
    <x v="19"/>
    <x v="43"/>
    <x v="44"/>
    <x v="5"/>
    <x v="5"/>
    <x v="1"/>
    <x v="3"/>
    <s v="1500-2499Node"/>
    <x v="4"/>
    <x v="1"/>
    <n v="18622065"/>
  </r>
  <r>
    <s v="KL4943WAXF6"/>
    <x v="329"/>
    <x v="19"/>
    <x v="43"/>
    <x v="44"/>
    <x v="5"/>
    <x v="5"/>
    <x v="1"/>
    <x v="2"/>
    <s v="2500-4999Node"/>
    <x v="4"/>
    <x v="1"/>
    <n v="18622065"/>
  </r>
  <r>
    <s v="KL4943WAYF6"/>
    <x v="329"/>
    <x v="19"/>
    <x v="43"/>
    <x v="44"/>
    <x v="5"/>
    <x v="5"/>
    <x v="1"/>
    <x v="1"/>
    <s v="5000+Node"/>
    <x v="4"/>
    <x v="1"/>
    <n v="18622065"/>
  </r>
  <r>
    <s v="KL4943WAKFL"/>
    <x v="328"/>
    <x v="19"/>
    <x v="43"/>
    <x v="44"/>
    <x v="5"/>
    <x v="5"/>
    <x v="1"/>
    <x v="0"/>
    <s v="10-14Node"/>
    <x v="3"/>
    <x v="1"/>
    <n v="19681200"/>
  </r>
  <r>
    <s v="KL4943WAMF6"/>
    <x v="329"/>
    <x v="19"/>
    <x v="43"/>
    <x v="44"/>
    <x v="5"/>
    <x v="5"/>
    <x v="1"/>
    <x v="12"/>
    <s v="15-19Node"/>
    <x v="4"/>
    <x v="1"/>
    <n v="20614440"/>
  </r>
  <r>
    <s v="KL4943WAEFL"/>
    <x v="328"/>
    <x v="19"/>
    <x v="43"/>
    <x v="44"/>
    <x v="5"/>
    <x v="5"/>
    <x v="1"/>
    <x v="11"/>
    <s v="5-9Node"/>
    <x v="3"/>
    <x v="1"/>
    <n v="21413700"/>
  </r>
  <r>
    <s v="KL4943WAKF6"/>
    <x v="329"/>
    <x v="19"/>
    <x v="43"/>
    <x v="44"/>
    <x v="5"/>
    <x v="5"/>
    <x v="1"/>
    <x v="0"/>
    <s v="10-14Node"/>
    <x v="4"/>
    <x v="1"/>
    <n v="22633380"/>
  </r>
  <r>
    <s v="KL4943WAAFL"/>
    <x v="328"/>
    <x v="19"/>
    <x v="43"/>
    <x v="44"/>
    <x v="5"/>
    <x v="5"/>
    <x v="1"/>
    <x v="14"/>
    <s v="1-1Node"/>
    <x v="3"/>
    <x v="1"/>
    <n v="23146200"/>
  </r>
  <r>
    <s v="KL4943WABFL"/>
    <x v="328"/>
    <x v="19"/>
    <x v="43"/>
    <x v="44"/>
    <x v="5"/>
    <x v="5"/>
    <x v="1"/>
    <x v="15"/>
    <s v="2-2Node"/>
    <x v="3"/>
    <x v="1"/>
    <n v="23146200"/>
  </r>
  <r>
    <s v="KL4943WACFL"/>
    <x v="328"/>
    <x v="19"/>
    <x v="43"/>
    <x v="44"/>
    <x v="5"/>
    <x v="5"/>
    <x v="1"/>
    <x v="16"/>
    <s v="3-3Node"/>
    <x v="3"/>
    <x v="1"/>
    <n v="23146200"/>
  </r>
  <r>
    <s v="KL4943WADFL"/>
    <x v="328"/>
    <x v="19"/>
    <x v="43"/>
    <x v="44"/>
    <x v="5"/>
    <x v="5"/>
    <x v="1"/>
    <x v="17"/>
    <s v="4-4Node"/>
    <x v="3"/>
    <x v="1"/>
    <n v="23146200"/>
  </r>
  <r>
    <s v="KL4943WAEF6"/>
    <x v="329"/>
    <x v="19"/>
    <x v="43"/>
    <x v="44"/>
    <x v="5"/>
    <x v="5"/>
    <x v="1"/>
    <x v="11"/>
    <s v="5-9Node"/>
    <x v="4"/>
    <x v="1"/>
    <n v="24625755"/>
  </r>
  <r>
    <s v="KL4943WANDL"/>
    <x v="330"/>
    <x v="19"/>
    <x v="43"/>
    <x v="44"/>
    <x v="5"/>
    <x v="5"/>
    <x v="1"/>
    <x v="13"/>
    <s v="20-24Node"/>
    <x v="3"/>
    <x v="2"/>
    <n v="25340700"/>
  </r>
  <r>
    <s v="KL4943WAPDL"/>
    <x v="330"/>
    <x v="19"/>
    <x v="43"/>
    <x v="44"/>
    <x v="5"/>
    <x v="5"/>
    <x v="1"/>
    <x v="10"/>
    <s v="25-49Node"/>
    <x v="3"/>
    <x v="2"/>
    <n v="25340700"/>
  </r>
  <r>
    <s v="KL4943WAQDL"/>
    <x v="330"/>
    <x v="19"/>
    <x v="43"/>
    <x v="44"/>
    <x v="5"/>
    <x v="5"/>
    <x v="1"/>
    <x v="9"/>
    <s v="50-99Node"/>
    <x v="3"/>
    <x v="2"/>
    <n v="25340700"/>
  </r>
  <r>
    <s v="KL4943WARDL"/>
    <x v="330"/>
    <x v="19"/>
    <x v="43"/>
    <x v="44"/>
    <x v="5"/>
    <x v="5"/>
    <x v="1"/>
    <x v="7"/>
    <s v="100-149Node"/>
    <x v="3"/>
    <x v="2"/>
    <n v="25340700"/>
  </r>
  <r>
    <s v="KL4943WASDL"/>
    <x v="330"/>
    <x v="19"/>
    <x v="43"/>
    <x v="44"/>
    <x v="5"/>
    <x v="5"/>
    <x v="1"/>
    <x v="8"/>
    <s v="150-249Node"/>
    <x v="3"/>
    <x v="2"/>
    <n v="25340700"/>
  </r>
  <r>
    <s v="KL4943WATDL"/>
    <x v="330"/>
    <x v="19"/>
    <x v="43"/>
    <x v="44"/>
    <x v="5"/>
    <x v="5"/>
    <x v="1"/>
    <x v="6"/>
    <s v="250-499Node"/>
    <x v="3"/>
    <x v="2"/>
    <n v="25340700"/>
  </r>
  <r>
    <s v="KL4943WAUDL"/>
    <x v="330"/>
    <x v="19"/>
    <x v="43"/>
    <x v="44"/>
    <x v="5"/>
    <x v="5"/>
    <x v="1"/>
    <x v="5"/>
    <s v="500-999Node"/>
    <x v="3"/>
    <x v="2"/>
    <n v="25340700"/>
  </r>
  <r>
    <s v="KL4943WAVDL"/>
    <x v="330"/>
    <x v="19"/>
    <x v="43"/>
    <x v="44"/>
    <x v="5"/>
    <x v="5"/>
    <x v="1"/>
    <x v="4"/>
    <s v="1000-1499Node"/>
    <x v="3"/>
    <x v="2"/>
    <n v="25340700"/>
  </r>
  <r>
    <s v="KL4943WAWDL"/>
    <x v="330"/>
    <x v="19"/>
    <x v="43"/>
    <x v="44"/>
    <x v="5"/>
    <x v="5"/>
    <x v="1"/>
    <x v="3"/>
    <s v="1500-2499Node"/>
    <x v="3"/>
    <x v="2"/>
    <n v="25340700"/>
  </r>
  <r>
    <s v="KL4943WAXDL"/>
    <x v="330"/>
    <x v="19"/>
    <x v="43"/>
    <x v="44"/>
    <x v="5"/>
    <x v="5"/>
    <x v="1"/>
    <x v="2"/>
    <s v="2500-4999Node"/>
    <x v="3"/>
    <x v="2"/>
    <n v="25340700"/>
  </r>
  <r>
    <s v="KL4943WAYDL"/>
    <x v="330"/>
    <x v="19"/>
    <x v="43"/>
    <x v="44"/>
    <x v="5"/>
    <x v="5"/>
    <x v="1"/>
    <x v="1"/>
    <s v="5000+Node"/>
    <x v="3"/>
    <x v="2"/>
    <n v="25340700"/>
  </r>
  <r>
    <s v="KL4943WAAF6"/>
    <x v="329"/>
    <x v="19"/>
    <x v="43"/>
    <x v="44"/>
    <x v="5"/>
    <x v="5"/>
    <x v="1"/>
    <x v="14"/>
    <s v="1-1Node"/>
    <x v="4"/>
    <x v="1"/>
    <n v="26618130"/>
  </r>
  <r>
    <s v="KL4943WABF6"/>
    <x v="329"/>
    <x v="19"/>
    <x v="43"/>
    <x v="44"/>
    <x v="5"/>
    <x v="5"/>
    <x v="1"/>
    <x v="15"/>
    <s v="2-2Node"/>
    <x v="4"/>
    <x v="1"/>
    <n v="26618130"/>
  </r>
  <r>
    <s v="KL4943WACF6"/>
    <x v="329"/>
    <x v="19"/>
    <x v="43"/>
    <x v="44"/>
    <x v="5"/>
    <x v="5"/>
    <x v="1"/>
    <x v="16"/>
    <s v="3-3Node"/>
    <x v="4"/>
    <x v="1"/>
    <n v="26618130"/>
  </r>
  <r>
    <s v="KL4943WADF6"/>
    <x v="329"/>
    <x v="19"/>
    <x v="43"/>
    <x v="44"/>
    <x v="5"/>
    <x v="5"/>
    <x v="1"/>
    <x v="17"/>
    <s v="4-4Node"/>
    <x v="4"/>
    <x v="1"/>
    <n v="26618130"/>
  </r>
  <r>
    <s v="KL4943WAMDL"/>
    <x v="330"/>
    <x v="19"/>
    <x v="43"/>
    <x v="44"/>
    <x v="5"/>
    <x v="5"/>
    <x v="1"/>
    <x v="12"/>
    <s v="15-19Node"/>
    <x v="3"/>
    <x v="2"/>
    <n v="28043400"/>
  </r>
  <r>
    <s v="KL4943WAND6"/>
    <x v="331"/>
    <x v="19"/>
    <x v="43"/>
    <x v="44"/>
    <x v="5"/>
    <x v="5"/>
    <x v="1"/>
    <x v="13"/>
    <s v="20-24Node"/>
    <x v="4"/>
    <x v="2"/>
    <n v="29141805"/>
  </r>
  <r>
    <s v="KL4943WAPD6"/>
    <x v="331"/>
    <x v="19"/>
    <x v="43"/>
    <x v="44"/>
    <x v="5"/>
    <x v="5"/>
    <x v="1"/>
    <x v="10"/>
    <s v="25-49Node"/>
    <x v="4"/>
    <x v="2"/>
    <n v="29141805"/>
  </r>
  <r>
    <s v="KL4943WAQD6"/>
    <x v="331"/>
    <x v="19"/>
    <x v="43"/>
    <x v="44"/>
    <x v="5"/>
    <x v="5"/>
    <x v="1"/>
    <x v="9"/>
    <s v="50-99Node"/>
    <x v="4"/>
    <x v="2"/>
    <n v="29141805"/>
  </r>
  <r>
    <s v="KL4943WARD6"/>
    <x v="331"/>
    <x v="19"/>
    <x v="43"/>
    <x v="44"/>
    <x v="5"/>
    <x v="5"/>
    <x v="1"/>
    <x v="7"/>
    <s v="100-149Node"/>
    <x v="4"/>
    <x v="2"/>
    <n v="29141805"/>
  </r>
  <r>
    <s v="KL4943WASD6"/>
    <x v="331"/>
    <x v="19"/>
    <x v="43"/>
    <x v="44"/>
    <x v="5"/>
    <x v="5"/>
    <x v="1"/>
    <x v="8"/>
    <s v="150-249Node"/>
    <x v="4"/>
    <x v="2"/>
    <n v="29141805"/>
  </r>
  <r>
    <s v="KL4943WATD6"/>
    <x v="331"/>
    <x v="19"/>
    <x v="43"/>
    <x v="44"/>
    <x v="5"/>
    <x v="5"/>
    <x v="1"/>
    <x v="6"/>
    <s v="250-499Node"/>
    <x v="4"/>
    <x v="2"/>
    <n v="29141805"/>
  </r>
  <r>
    <s v="KL4943WAUD6"/>
    <x v="331"/>
    <x v="19"/>
    <x v="43"/>
    <x v="44"/>
    <x v="5"/>
    <x v="5"/>
    <x v="1"/>
    <x v="5"/>
    <s v="500-999Node"/>
    <x v="4"/>
    <x v="2"/>
    <n v="29141805"/>
  </r>
  <r>
    <s v="KL4943WAVD6"/>
    <x v="331"/>
    <x v="19"/>
    <x v="43"/>
    <x v="44"/>
    <x v="5"/>
    <x v="5"/>
    <x v="1"/>
    <x v="4"/>
    <s v="1000-1499Node"/>
    <x v="4"/>
    <x v="2"/>
    <n v="29141805"/>
  </r>
  <r>
    <s v="KL4943WAWD6"/>
    <x v="331"/>
    <x v="19"/>
    <x v="43"/>
    <x v="44"/>
    <x v="5"/>
    <x v="5"/>
    <x v="1"/>
    <x v="3"/>
    <s v="1500-2499Node"/>
    <x v="4"/>
    <x v="2"/>
    <n v="29141805"/>
  </r>
  <r>
    <s v="KL4943WAXD6"/>
    <x v="331"/>
    <x v="19"/>
    <x v="43"/>
    <x v="44"/>
    <x v="5"/>
    <x v="5"/>
    <x v="1"/>
    <x v="2"/>
    <s v="2500-4999Node"/>
    <x v="4"/>
    <x v="2"/>
    <n v="29141805"/>
  </r>
  <r>
    <s v="KL4943WAYD6"/>
    <x v="331"/>
    <x v="19"/>
    <x v="43"/>
    <x v="44"/>
    <x v="5"/>
    <x v="5"/>
    <x v="1"/>
    <x v="1"/>
    <s v="5000+Node"/>
    <x v="4"/>
    <x v="2"/>
    <n v="29141805"/>
  </r>
  <r>
    <s v="KL4943WANFA"/>
    <x v="332"/>
    <x v="19"/>
    <x v="43"/>
    <x v="44"/>
    <x v="5"/>
    <x v="5"/>
    <x v="1"/>
    <x v="13"/>
    <s v="20-24Node"/>
    <x v="5"/>
    <x v="1"/>
    <n v="29452500"/>
  </r>
  <r>
    <s v="KL4943WAPFA"/>
    <x v="332"/>
    <x v="19"/>
    <x v="43"/>
    <x v="44"/>
    <x v="5"/>
    <x v="5"/>
    <x v="1"/>
    <x v="10"/>
    <s v="25-49Node"/>
    <x v="5"/>
    <x v="1"/>
    <n v="29452500"/>
  </r>
  <r>
    <s v="KL4943WAQFA"/>
    <x v="332"/>
    <x v="19"/>
    <x v="43"/>
    <x v="44"/>
    <x v="5"/>
    <x v="5"/>
    <x v="1"/>
    <x v="9"/>
    <s v="50-99Node"/>
    <x v="5"/>
    <x v="1"/>
    <n v="29452500"/>
  </r>
  <r>
    <s v="KL4943WARFA"/>
    <x v="332"/>
    <x v="19"/>
    <x v="43"/>
    <x v="44"/>
    <x v="5"/>
    <x v="5"/>
    <x v="1"/>
    <x v="7"/>
    <s v="100-149Node"/>
    <x v="5"/>
    <x v="1"/>
    <n v="29452500"/>
  </r>
  <r>
    <s v="KL4943WASFA"/>
    <x v="332"/>
    <x v="19"/>
    <x v="43"/>
    <x v="44"/>
    <x v="5"/>
    <x v="5"/>
    <x v="1"/>
    <x v="8"/>
    <s v="150-249Node"/>
    <x v="5"/>
    <x v="1"/>
    <n v="29452500"/>
  </r>
  <r>
    <s v="KL4943WATFA"/>
    <x v="332"/>
    <x v="19"/>
    <x v="43"/>
    <x v="44"/>
    <x v="5"/>
    <x v="5"/>
    <x v="1"/>
    <x v="6"/>
    <s v="250-499Node"/>
    <x v="5"/>
    <x v="1"/>
    <n v="29452500"/>
  </r>
  <r>
    <s v="KL4943WAUFA"/>
    <x v="332"/>
    <x v="19"/>
    <x v="43"/>
    <x v="44"/>
    <x v="5"/>
    <x v="5"/>
    <x v="1"/>
    <x v="5"/>
    <s v="500-999Node"/>
    <x v="5"/>
    <x v="1"/>
    <n v="29452500"/>
  </r>
  <r>
    <s v="KL4943WAVFA"/>
    <x v="332"/>
    <x v="19"/>
    <x v="43"/>
    <x v="44"/>
    <x v="5"/>
    <x v="5"/>
    <x v="1"/>
    <x v="4"/>
    <s v="1000-1499Node"/>
    <x v="5"/>
    <x v="1"/>
    <n v="29452500"/>
  </r>
  <r>
    <s v="KL4943WAWFA"/>
    <x v="332"/>
    <x v="19"/>
    <x v="43"/>
    <x v="44"/>
    <x v="5"/>
    <x v="5"/>
    <x v="1"/>
    <x v="3"/>
    <s v="1500-2499Node"/>
    <x v="5"/>
    <x v="1"/>
    <n v="29452500"/>
  </r>
  <r>
    <s v="KL4943WAXFA"/>
    <x v="332"/>
    <x v="19"/>
    <x v="43"/>
    <x v="44"/>
    <x v="5"/>
    <x v="5"/>
    <x v="1"/>
    <x v="2"/>
    <s v="2500-4999Node"/>
    <x v="5"/>
    <x v="1"/>
    <n v="29452500"/>
  </r>
  <r>
    <s v="KL4943WAYFA"/>
    <x v="332"/>
    <x v="19"/>
    <x v="43"/>
    <x v="44"/>
    <x v="5"/>
    <x v="5"/>
    <x v="1"/>
    <x v="1"/>
    <s v="5000+Node"/>
    <x v="5"/>
    <x v="1"/>
    <n v="29452500"/>
  </r>
  <r>
    <s v="KL4943WAKDL"/>
    <x v="330"/>
    <x v="19"/>
    <x v="43"/>
    <x v="44"/>
    <x v="5"/>
    <x v="5"/>
    <x v="1"/>
    <x v="0"/>
    <s v="10-14Node"/>
    <x v="3"/>
    <x v="2"/>
    <n v="30792300"/>
  </r>
  <r>
    <s v="KL4943WANTL"/>
    <x v="333"/>
    <x v="19"/>
    <x v="43"/>
    <x v="44"/>
    <x v="5"/>
    <x v="5"/>
    <x v="1"/>
    <x v="13"/>
    <s v="20-24Node"/>
    <x v="3"/>
    <x v="3"/>
    <n v="30930900"/>
  </r>
  <r>
    <s v="KL4943WAPTL"/>
    <x v="333"/>
    <x v="19"/>
    <x v="43"/>
    <x v="44"/>
    <x v="5"/>
    <x v="5"/>
    <x v="1"/>
    <x v="10"/>
    <s v="25-49Node"/>
    <x v="3"/>
    <x v="3"/>
    <n v="30930900"/>
  </r>
  <r>
    <s v="KL4943WAQTL"/>
    <x v="333"/>
    <x v="19"/>
    <x v="43"/>
    <x v="44"/>
    <x v="5"/>
    <x v="5"/>
    <x v="1"/>
    <x v="9"/>
    <s v="50-99Node"/>
    <x v="3"/>
    <x v="3"/>
    <n v="30930900"/>
  </r>
  <r>
    <s v="KL4943WARTL"/>
    <x v="333"/>
    <x v="19"/>
    <x v="43"/>
    <x v="44"/>
    <x v="5"/>
    <x v="5"/>
    <x v="1"/>
    <x v="7"/>
    <s v="100-149Node"/>
    <x v="3"/>
    <x v="3"/>
    <n v="30930900"/>
  </r>
  <r>
    <s v="KL4943WASTL"/>
    <x v="333"/>
    <x v="19"/>
    <x v="43"/>
    <x v="44"/>
    <x v="5"/>
    <x v="5"/>
    <x v="1"/>
    <x v="8"/>
    <s v="150-249Node"/>
    <x v="3"/>
    <x v="3"/>
    <n v="30930900"/>
  </r>
  <r>
    <s v="KL4943WATTL"/>
    <x v="333"/>
    <x v="19"/>
    <x v="43"/>
    <x v="44"/>
    <x v="5"/>
    <x v="5"/>
    <x v="1"/>
    <x v="6"/>
    <s v="250-499Node"/>
    <x v="3"/>
    <x v="3"/>
    <n v="30930900"/>
  </r>
  <r>
    <s v="KL4943WAUTL"/>
    <x v="333"/>
    <x v="19"/>
    <x v="43"/>
    <x v="44"/>
    <x v="5"/>
    <x v="5"/>
    <x v="1"/>
    <x v="5"/>
    <s v="500-999Node"/>
    <x v="3"/>
    <x v="3"/>
    <n v="30930900"/>
  </r>
  <r>
    <s v="KL4943WAVTL"/>
    <x v="333"/>
    <x v="19"/>
    <x v="43"/>
    <x v="44"/>
    <x v="5"/>
    <x v="5"/>
    <x v="1"/>
    <x v="4"/>
    <s v="1000-1499Node"/>
    <x v="3"/>
    <x v="3"/>
    <n v="30930900"/>
  </r>
  <r>
    <s v="KL4943WAWTL"/>
    <x v="333"/>
    <x v="19"/>
    <x v="43"/>
    <x v="44"/>
    <x v="5"/>
    <x v="5"/>
    <x v="1"/>
    <x v="3"/>
    <s v="1500-2499Node"/>
    <x v="3"/>
    <x v="3"/>
    <n v="30930900"/>
  </r>
  <r>
    <s v="KL4943WAXTL"/>
    <x v="333"/>
    <x v="19"/>
    <x v="43"/>
    <x v="44"/>
    <x v="5"/>
    <x v="5"/>
    <x v="1"/>
    <x v="2"/>
    <s v="2500-4999Node"/>
    <x v="3"/>
    <x v="3"/>
    <n v="30930900"/>
  </r>
  <r>
    <s v="KL4943WAYTL"/>
    <x v="333"/>
    <x v="19"/>
    <x v="43"/>
    <x v="44"/>
    <x v="5"/>
    <x v="5"/>
    <x v="1"/>
    <x v="1"/>
    <s v="5000+Node"/>
    <x v="3"/>
    <x v="3"/>
    <n v="30930900"/>
  </r>
  <r>
    <s v="KL4943WAMD6"/>
    <x v="331"/>
    <x v="19"/>
    <x v="43"/>
    <x v="44"/>
    <x v="5"/>
    <x v="5"/>
    <x v="1"/>
    <x v="12"/>
    <s v="15-19Node"/>
    <x v="4"/>
    <x v="2"/>
    <n v="32249910"/>
  </r>
  <r>
    <s v="KL4943WAMFA"/>
    <x v="332"/>
    <x v="19"/>
    <x v="43"/>
    <x v="44"/>
    <x v="5"/>
    <x v="5"/>
    <x v="1"/>
    <x v="12"/>
    <s v="15-19Node"/>
    <x v="5"/>
    <x v="1"/>
    <n v="32617200"/>
  </r>
  <r>
    <s v="KL4943WAEDL"/>
    <x v="330"/>
    <x v="19"/>
    <x v="43"/>
    <x v="44"/>
    <x v="5"/>
    <x v="5"/>
    <x v="1"/>
    <x v="11"/>
    <s v="5-9Node"/>
    <x v="3"/>
    <x v="2"/>
    <n v="33495000"/>
  </r>
  <r>
    <s v="KL4943WANF5"/>
    <x v="334"/>
    <x v="19"/>
    <x v="43"/>
    <x v="44"/>
    <x v="5"/>
    <x v="5"/>
    <x v="1"/>
    <x v="13"/>
    <s v="20-24Node"/>
    <x v="6"/>
    <x v="1"/>
    <n v="33870375"/>
  </r>
  <r>
    <s v="KL4943WAPF5"/>
    <x v="334"/>
    <x v="19"/>
    <x v="43"/>
    <x v="44"/>
    <x v="5"/>
    <x v="5"/>
    <x v="1"/>
    <x v="10"/>
    <s v="25-49Node"/>
    <x v="6"/>
    <x v="1"/>
    <n v="33870375"/>
  </r>
  <r>
    <s v="KL4943WAQF5"/>
    <x v="334"/>
    <x v="19"/>
    <x v="43"/>
    <x v="44"/>
    <x v="5"/>
    <x v="5"/>
    <x v="1"/>
    <x v="9"/>
    <s v="50-99Node"/>
    <x v="6"/>
    <x v="1"/>
    <n v="33870375"/>
  </r>
  <r>
    <s v="KL4943WARF5"/>
    <x v="334"/>
    <x v="19"/>
    <x v="43"/>
    <x v="44"/>
    <x v="5"/>
    <x v="5"/>
    <x v="1"/>
    <x v="7"/>
    <s v="100-149Node"/>
    <x v="6"/>
    <x v="1"/>
    <n v="33870375"/>
  </r>
  <r>
    <s v="KL4943WASF5"/>
    <x v="334"/>
    <x v="19"/>
    <x v="43"/>
    <x v="44"/>
    <x v="5"/>
    <x v="5"/>
    <x v="1"/>
    <x v="8"/>
    <s v="150-249Node"/>
    <x v="6"/>
    <x v="1"/>
    <n v="33870375"/>
  </r>
  <r>
    <s v="KL4943WATF5"/>
    <x v="334"/>
    <x v="19"/>
    <x v="43"/>
    <x v="44"/>
    <x v="5"/>
    <x v="5"/>
    <x v="1"/>
    <x v="6"/>
    <s v="250-499Node"/>
    <x v="6"/>
    <x v="1"/>
    <n v="33870375"/>
  </r>
  <r>
    <s v="KL4943WAUF5"/>
    <x v="334"/>
    <x v="19"/>
    <x v="43"/>
    <x v="44"/>
    <x v="5"/>
    <x v="5"/>
    <x v="1"/>
    <x v="5"/>
    <s v="500-999Node"/>
    <x v="6"/>
    <x v="1"/>
    <n v="33870375"/>
  </r>
  <r>
    <s v="KL4943WAVF5"/>
    <x v="334"/>
    <x v="19"/>
    <x v="43"/>
    <x v="44"/>
    <x v="5"/>
    <x v="5"/>
    <x v="1"/>
    <x v="4"/>
    <s v="1000-1499Node"/>
    <x v="6"/>
    <x v="1"/>
    <n v="33870375"/>
  </r>
  <r>
    <s v="KL4943WAWF5"/>
    <x v="334"/>
    <x v="19"/>
    <x v="43"/>
    <x v="44"/>
    <x v="5"/>
    <x v="5"/>
    <x v="1"/>
    <x v="3"/>
    <s v="1500-2499Node"/>
    <x v="6"/>
    <x v="1"/>
    <n v="33870375"/>
  </r>
  <r>
    <s v="KL4943WAXF5"/>
    <x v="334"/>
    <x v="19"/>
    <x v="43"/>
    <x v="44"/>
    <x v="5"/>
    <x v="5"/>
    <x v="1"/>
    <x v="2"/>
    <s v="2500-4999Node"/>
    <x v="6"/>
    <x v="1"/>
    <n v="33870375"/>
  </r>
  <r>
    <s v="KL4943WAYF5"/>
    <x v="334"/>
    <x v="19"/>
    <x v="43"/>
    <x v="44"/>
    <x v="5"/>
    <x v="5"/>
    <x v="1"/>
    <x v="1"/>
    <s v="5000+Node"/>
    <x v="6"/>
    <x v="1"/>
    <n v="33870375"/>
  </r>
  <r>
    <s v="KL4943WAMTL"/>
    <x v="333"/>
    <x v="19"/>
    <x v="43"/>
    <x v="44"/>
    <x v="5"/>
    <x v="5"/>
    <x v="1"/>
    <x v="12"/>
    <s v="15-19Node"/>
    <x v="3"/>
    <x v="3"/>
    <n v="34234200"/>
  </r>
  <r>
    <s v="KL4943WAKD6"/>
    <x v="331"/>
    <x v="19"/>
    <x v="43"/>
    <x v="44"/>
    <x v="5"/>
    <x v="5"/>
    <x v="1"/>
    <x v="0"/>
    <s v="10-14Node"/>
    <x v="4"/>
    <x v="2"/>
    <n v="35411145"/>
  </r>
  <r>
    <s v="KL4943WANT6"/>
    <x v="335"/>
    <x v="19"/>
    <x v="43"/>
    <x v="44"/>
    <x v="5"/>
    <x v="5"/>
    <x v="1"/>
    <x v="13"/>
    <s v="20-24Node"/>
    <x v="4"/>
    <x v="3"/>
    <n v="35570535"/>
  </r>
  <r>
    <s v="KL4943WAPT6"/>
    <x v="335"/>
    <x v="19"/>
    <x v="43"/>
    <x v="44"/>
    <x v="5"/>
    <x v="5"/>
    <x v="1"/>
    <x v="10"/>
    <s v="25-49Node"/>
    <x v="4"/>
    <x v="3"/>
    <n v="35570535"/>
  </r>
  <r>
    <s v="KL4943WAQT6"/>
    <x v="335"/>
    <x v="19"/>
    <x v="43"/>
    <x v="44"/>
    <x v="5"/>
    <x v="5"/>
    <x v="1"/>
    <x v="9"/>
    <s v="50-99Node"/>
    <x v="4"/>
    <x v="3"/>
    <n v="35570535"/>
  </r>
  <r>
    <s v="KL4943WART6"/>
    <x v="335"/>
    <x v="19"/>
    <x v="43"/>
    <x v="44"/>
    <x v="5"/>
    <x v="5"/>
    <x v="1"/>
    <x v="7"/>
    <s v="100-149Node"/>
    <x v="4"/>
    <x v="3"/>
    <n v="35570535"/>
  </r>
  <r>
    <s v="KL4943WAST6"/>
    <x v="335"/>
    <x v="19"/>
    <x v="43"/>
    <x v="44"/>
    <x v="5"/>
    <x v="5"/>
    <x v="1"/>
    <x v="8"/>
    <s v="150-249Node"/>
    <x v="4"/>
    <x v="3"/>
    <n v="35570535"/>
  </r>
  <r>
    <s v="KL4943WATT6"/>
    <x v="335"/>
    <x v="19"/>
    <x v="43"/>
    <x v="44"/>
    <x v="5"/>
    <x v="5"/>
    <x v="1"/>
    <x v="6"/>
    <s v="250-499Node"/>
    <x v="4"/>
    <x v="3"/>
    <n v="35570535"/>
  </r>
  <r>
    <s v="KL4943WAUT6"/>
    <x v="335"/>
    <x v="19"/>
    <x v="43"/>
    <x v="44"/>
    <x v="5"/>
    <x v="5"/>
    <x v="1"/>
    <x v="5"/>
    <s v="500-999Node"/>
    <x v="4"/>
    <x v="3"/>
    <n v="35570535"/>
  </r>
  <r>
    <s v="KL4943WAVT6"/>
    <x v="335"/>
    <x v="19"/>
    <x v="43"/>
    <x v="44"/>
    <x v="5"/>
    <x v="5"/>
    <x v="1"/>
    <x v="4"/>
    <s v="1000-1499Node"/>
    <x v="4"/>
    <x v="3"/>
    <n v="35570535"/>
  </r>
  <r>
    <s v="KL4943WAWT6"/>
    <x v="335"/>
    <x v="19"/>
    <x v="43"/>
    <x v="44"/>
    <x v="5"/>
    <x v="5"/>
    <x v="1"/>
    <x v="3"/>
    <s v="1500-2499Node"/>
    <x v="4"/>
    <x v="3"/>
    <n v="35570535"/>
  </r>
  <r>
    <s v="KL4943WAXT6"/>
    <x v="335"/>
    <x v="19"/>
    <x v="43"/>
    <x v="44"/>
    <x v="5"/>
    <x v="5"/>
    <x v="1"/>
    <x v="2"/>
    <s v="2500-4999Node"/>
    <x v="4"/>
    <x v="3"/>
    <n v="35570535"/>
  </r>
  <r>
    <s v="KL4943WAYT6"/>
    <x v="335"/>
    <x v="19"/>
    <x v="43"/>
    <x v="44"/>
    <x v="5"/>
    <x v="5"/>
    <x v="1"/>
    <x v="1"/>
    <s v="5000+Node"/>
    <x v="4"/>
    <x v="3"/>
    <n v="35570535"/>
  </r>
  <r>
    <s v="KL4943WAKFA"/>
    <x v="332"/>
    <x v="19"/>
    <x v="43"/>
    <x v="44"/>
    <x v="5"/>
    <x v="5"/>
    <x v="1"/>
    <x v="0"/>
    <s v="10-14Node"/>
    <x v="5"/>
    <x v="1"/>
    <n v="35805000"/>
  </r>
  <r>
    <s v="KL4943WAADL"/>
    <x v="330"/>
    <x v="19"/>
    <x v="43"/>
    <x v="44"/>
    <x v="5"/>
    <x v="5"/>
    <x v="1"/>
    <x v="14"/>
    <s v="1-1Node"/>
    <x v="3"/>
    <x v="2"/>
    <n v="36197700"/>
  </r>
  <r>
    <s v="KL4943WABDL"/>
    <x v="330"/>
    <x v="19"/>
    <x v="43"/>
    <x v="44"/>
    <x v="5"/>
    <x v="5"/>
    <x v="1"/>
    <x v="15"/>
    <s v="2-2Node"/>
    <x v="3"/>
    <x v="2"/>
    <n v="36197700"/>
  </r>
  <r>
    <s v="KL4943WACDL"/>
    <x v="330"/>
    <x v="19"/>
    <x v="43"/>
    <x v="44"/>
    <x v="5"/>
    <x v="5"/>
    <x v="1"/>
    <x v="16"/>
    <s v="3-3Node"/>
    <x v="3"/>
    <x v="2"/>
    <n v="36197700"/>
  </r>
  <r>
    <s v="KL4943WADDL"/>
    <x v="330"/>
    <x v="19"/>
    <x v="43"/>
    <x v="44"/>
    <x v="5"/>
    <x v="5"/>
    <x v="1"/>
    <x v="17"/>
    <s v="4-4Node"/>
    <x v="3"/>
    <x v="2"/>
    <n v="36197700"/>
  </r>
  <r>
    <s v="KL4943WAMF5"/>
    <x v="334"/>
    <x v="19"/>
    <x v="43"/>
    <x v="44"/>
    <x v="5"/>
    <x v="5"/>
    <x v="1"/>
    <x v="12"/>
    <s v="15-19Node"/>
    <x v="6"/>
    <x v="1"/>
    <n v="37509780"/>
  </r>
  <r>
    <s v="KL4943WAKTL"/>
    <x v="333"/>
    <x v="19"/>
    <x v="43"/>
    <x v="44"/>
    <x v="5"/>
    <x v="5"/>
    <x v="1"/>
    <x v="0"/>
    <s v="10-14Node"/>
    <x v="3"/>
    <x v="3"/>
    <n v="37583700"/>
  </r>
  <r>
    <s v="KL4943WAED6"/>
    <x v="331"/>
    <x v="19"/>
    <x v="43"/>
    <x v="44"/>
    <x v="5"/>
    <x v="5"/>
    <x v="1"/>
    <x v="11"/>
    <s v="5-9Node"/>
    <x v="4"/>
    <x v="2"/>
    <n v="38519250"/>
  </r>
  <r>
    <s v="KL4943WAEFA"/>
    <x v="332"/>
    <x v="19"/>
    <x v="43"/>
    <x v="44"/>
    <x v="5"/>
    <x v="5"/>
    <x v="1"/>
    <x v="11"/>
    <s v="5-9Node"/>
    <x v="5"/>
    <x v="1"/>
    <n v="38946600"/>
  </r>
  <r>
    <s v="KL4943WAMT6"/>
    <x v="335"/>
    <x v="19"/>
    <x v="43"/>
    <x v="44"/>
    <x v="5"/>
    <x v="5"/>
    <x v="1"/>
    <x v="12"/>
    <s v="15-19Node"/>
    <x v="4"/>
    <x v="3"/>
    <n v="39369330"/>
  </r>
  <r>
    <s v="KL4943WAETL"/>
    <x v="333"/>
    <x v="19"/>
    <x v="43"/>
    <x v="44"/>
    <x v="5"/>
    <x v="5"/>
    <x v="1"/>
    <x v="11"/>
    <s v="5-9Node"/>
    <x v="3"/>
    <x v="3"/>
    <n v="40887000"/>
  </r>
  <r>
    <s v="KL4943WAKF5"/>
    <x v="334"/>
    <x v="19"/>
    <x v="43"/>
    <x v="44"/>
    <x v="5"/>
    <x v="5"/>
    <x v="1"/>
    <x v="0"/>
    <s v="10-14Node"/>
    <x v="6"/>
    <x v="1"/>
    <n v="41175750"/>
  </r>
  <r>
    <s v="KL4943WAAD6"/>
    <x v="331"/>
    <x v="19"/>
    <x v="43"/>
    <x v="44"/>
    <x v="5"/>
    <x v="5"/>
    <x v="1"/>
    <x v="14"/>
    <s v="1-1Node"/>
    <x v="4"/>
    <x v="2"/>
    <n v="41627355"/>
  </r>
  <r>
    <s v="KL4943WABD6"/>
    <x v="331"/>
    <x v="19"/>
    <x v="43"/>
    <x v="44"/>
    <x v="5"/>
    <x v="5"/>
    <x v="1"/>
    <x v="15"/>
    <s v="2-2Node"/>
    <x v="4"/>
    <x v="2"/>
    <n v="41627355"/>
  </r>
  <r>
    <s v="KL4943WACD6"/>
    <x v="331"/>
    <x v="19"/>
    <x v="43"/>
    <x v="44"/>
    <x v="5"/>
    <x v="5"/>
    <x v="1"/>
    <x v="16"/>
    <s v="3-3Node"/>
    <x v="4"/>
    <x v="2"/>
    <n v="41627355"/>
  </r>
  <r>
    <s v="KL4943WADD6"/>
    <x v="331"/>
    <x v="19"/>
    <x v="43"/>
    <x v="44"/>
    <x v="5"/>
    <x v="5"/>
    <x v="1"/>
    <x v="17"/>
    <s v="4-4Node"/>
    <x v="4"/>
    <x v="2"/>
    <n v="41627355"/>
  </r>
  <r>
    <s v="KL4943WAAFA"/>
    <x v="332"/>
    <x v="19"/>
    <x v="43"/>
    <x v="44"/>
    <x v="5"/>
    <x v="5"/>
    <x v="1"/>
    <x v="14"/>
    <s v="1-1Node"/>
    <x v="5"/>
    <x v="1"/>
    <n v="42111300"/>
  </r>
  <r>
    <s v="KL4943WABFA"/>
    <x v="332"/>
    <x v="19"/>
    <x v="43"/>
    <x v="44"/>
    <x v="5"/>
    <x v="5"/>
    <x v="1"/>
    <x v="15"/>
    <s v="2-2Node"/>
    <x v="5"/>
    <x v="1"/>
    <n v="42111300"/>
  </r>
  <r>
    <s v="KL4943WACFA"/>
    <x v="332"/>
    <x v="19"/>
    <x v="43"/>
    <x v="44"/>
    <x v="5"/>
    <x v="5"/>
    <x v="1"/>
    <x v="16"/>
    <s v="3-3Node"/>
    <x v="5"/>
    <x v="1"/>
    <n v="42111300"/>
  </r>
  <r>
    <s v="KL4943WADFA"/>
    <x v="332"/>
    <x v="19"/>
    <x v="43"/>
    <x v="44"/>
    <x v="5"/>
    <x v="5"/>
    <x v="1"/>
    <x v="17"/>
    <s v="4-4Node"/>
    <x v="5"/>
    <x v="1"/>
    <n v="42111300"/>
  </r>
  <r>
    <s v="KL4943WAKT6"/>
    <x v="335"/>
    <x v="19"/>
    <x v="43"/>
    <x v="44"/>
    <x v="5"/>
    <x v="5"/>
    <x v="1"/>
    <x v="0"/>
    <s v="10-14Node"/>
    <x v="4"/>
    <x v="3"/>
    <n v="43221255"/>
  </r>
  <r>
    <s v="KL4943WAATL"/>
    <x v="333"/>
    <x v="19"/>
    <x v="43"/>
    <x v="44"/>
    <x v="5"/>
    <x v="5"/>
    <x v="1"/>
    <x v="14"/>
    <s v="1-1Node"/>
    <x v="3"/>
    <x v="3"/>
    <n v="44213400"/>
  </r>
  <r>
    <s v="KL4943WABTL"/>
    <x v="333"/>
    <x v="19"/>
    <x v="43"/>
    <x v="44"/>
    <x v="5"/>
    <x v="5"/>
    <x v="1"/>
    <x v="15"/>
    <s v="2-2Node"/>
    <x v="3"/>
    <x v="3"/>
    <n v="44213400"/>
  </r>
  <r>
    <s v="KL4943WACTL"/>
    <x v="333"/>
    <x v="19"/>
    <x v="43"/>
    <x v="44"/>
    <x v="5"/>
    <x v="5"/>
    <x v="1"/>
    <x v="16"/>
    <s v="3-3Node"/>
    <x v="3"/>
    <x v="3"/>
    <n v="44213400"/>
  </r>
  <r>
    <s v="KL4943WADTL"/>
    <x v="333"/>
    <x v="19"/>
    <x v="43"/>
    <x v="44"/>
    <x v="5"/>
    <x v="5"/>
    <x v="1"/>
    <x v="17"/>
    <s v="4-4Node"/>
    <x v="3"/>
    <x v="3"/>
    <n v="44213400"/>
  </r>
  <r>
    <s v="KL4943WANDA"/>
    <x v="336"/>
    <x v="19"/>
    <x v="43"/>
    <x v="44"/>
    <x v="5"/>
    <x v="5"/>
    <x v="1"/>
    <x v="13"/>
    <s v="20-24Node"/>
    <x v="5"/>
    <x v="2"/>
    <n v="44490600"/>
  </r>
  <r>
    <s v="KL4943WAPDA"/>
    <x v="336"/>
    <x v="19"/>
    <x v="43"/>
    <x v="44"/>
    <x v="5"/>
    <x v="5"/>
    <x v="1"/>
    <x v="10"/>
    <s v="25-49Node"/>
    <x v="5"/>
    <x v="2"/>
    <n v="44490600"/>
  </r>
  <r>
    <s v="KL4943WAQDA"/>
    <x v="336"/>
    <x v="19"/>
    <x v="43"/>
    <x v="44"/>
    <x v="5"/>
    <x v="5"/>
    <x v="1"/>
    <x v="9"/>
    <s v="50-99Node"/>
    <x v="5"/>
    <x v="2"/>
    <n v="44490600"/>
  </r>
  <r>
    <s v="KL4943WARDA"/>
    <x v="336"/>
    <x v="19"/>
    <x v="43"/>
    <x v="44"/>
    <x v="5"/>
    <x v="5"/>
    <x v="1"/>
    <x v="7"/>
    <s v="100-149Node"/>
    <x v="5"/>
    <x v="2"/>
    <n v="44490600"/>
  </r>
  <r>
    <s v="KL4943WASDA"/>
    <x v="336"/>
    <x v="19"/>
    <x v="43"/>
    <x v="44"/>
    <x v="5"/>
    <x v="5"/>
    <x v="1"/>
    <x v="8"/>
    <s v="150-249Node"/>
    <x v="5"/>
    <x v="2"/>
    <n v="44490600"/>
  </r>
  <r>
    <s v="KL4943WATDA"/>
    <x v="336"/>
    <x v="19"/>
    <x v="43"/>
    <x v="44"/>
    <x v="5"/>
    <x v="5"/>
    <x v="1"/>
    <x v="6"/>
    <s v="250-499Node"/>
    <x v="5"/>
    <x v="2"/>
    <n v="44490600"/>
  </r>
  <r>
    <s v="KL4943WAUDA"/>
    <x v="336"/>
    <x v="19"/>
    <x v="43"/>
    <x v="44"/>
    <x v="5"/>
    <x v="5"/>
    <x v="1"/>
    <x v="5"/>
    <s v="500-999Node"/>
    <x v="5"/>
    <x v="2"/>
    <n v="44490600"/>
  </r>
  <r>
    <s v="KL4943WAVDA"/>
    <x v="336"/>
    <x v="19"/>
    <x v="43"/>
    <x v="44"/>
    <x v="5"/>
    <x v="5"/>
    <x v="1"/>
    <x v="4"/>
    <s v="1000-1499Node"/>
    <x v="5"/>
    <x v="2"/>
    <n v="44490600"/>
  </r>
  <r>
    <s v="KL4943WAWDA"/>
    <x v="336"/>
    <x v="19"/>
    <x v="43"/>
    <x v="44"/>
    <x v="5"/>
    <x v="5"/>
    <x v="1"/>
    <x v="3"/>
    <s v="1500-2499Node"/>
    <x v="5"/>
    <x v="2"/>
    <n v="44490600"/>
  </r>
  <r>
    <s v="KL4943WAXDA"/>
    <x v="336"/>
    <x v="19"/>
    <x v="43"/>
    <x v="44"/>
    <x v="5"/>
    <x v="5"/>
    <x v="1"/>
    <x v="2"/>
    <s v="2500-4999Node"/>
    <x v="5"/>
    <x v="2"/>
    <n v="44490600"/>
  </r>
  <r>
    <s v="KL4943WAYDA"/>
    <x v="336"/>
    <x v="19"/>
    <x v="43"/>
    <x v="44"/>
    <x v="5"/>
    <x v="5"/>
    <x v="1"/>
    <x v="1"/>
    <s v="5000+Node"/>
    <x v="5"/>
    <x v="2"/>
    <n v="44490600"/>
  </r>
  <r>
    <s v="KL4943WAEF5"/>
    <x v="334"/>
    <x v="19"/>
    <x v="43"/>
    <x v="44"/>
    <x v="5"/>
    <x v="5"/>
    <x v="1"/>
    <x v="11"/>
    <s v="5-9Node"/>
    <x v="6"/>
    <x v="1"/>
    <n v="44788590"/>
  </r>
  <r>
    <s v="KL4943WAET6"/>
    <x v="335"/>
    <x v="19"/>
    <x v="43"/>
    <x v="44"/>
    <x v="5"/>
    <x v="5"/>
    <x v="1"/>
    <x v="11"/>
    <s v="5-9Node"/>
    <x v="4"/>
    <x v="3"/>
    <n v="47020050"/>
  </r>
  <r>
    <s v="KL4943WAAF5"/>
    <x v="334"/>
    <x v="19"/>
    <x v="43"/>
    <x v="44"/>
    <x v="5"/>
    <x v="5"/>
    <x v="1"/>
    <x v="14"/>
    <s v="1-1Node"/>
    <x v="6"/>
    <x v="1"/>
    <n v="48427995"/>
  </r>
  <r>
    <s v="KL4943WABF5"/>
    <x v="334"/>
    <x v="19"/>
    <x v="43"/>
    <x v="44"/>
    <x v="5"/>
    <x v="5"/>
    <x v="1"/>
    <x v="15"/>
    <s v="2-2Node"/>
    <x v="6"/>
    <x v="1"/>
    <n v="48427995"/>
  </r>
  <r>
    <s v="KL4943WACF5"/>
    <x v="334"/>
    <x v="19"/>
    <x v="43"/>
    <x v="44"/>
    <x v="5"/>
    <x v="5"/>
    <x v="1"/>
    <x v="16"/>
    <s v="3-3Node"/>
    <x v="6"/>
    <x v="1"/>
    <n v="48427995"/>
  </r>
  <r>
    <s v="KL4943WADF5"/>
    <x v="334"/>
    <x v="19"/>
    <x v="43"/>
    <x v="44"/>
    <x v="5"/>
    <x v="5"/>
    <x v="1"/>
    <x v="17"/>
    <s v="4-4Node"/>
    <x v="6"/>
    <x v="1"/>
    <n v="48427995"/>
  </r>
  <r>
    <s v="KL4943WAMDA"/>
    <x v="336"/>
    <x v="19"/>
    <x v="43"/>
    <x v="44"/>
    <x v="5"/>
    <x v="5"/>
    <x v="1"/>
    <x v="12"/>
    <s v="15-19Node"/>
    <x v="5"/>
    <x v="2"/>
    <n v="49249200"/>
  </r>
  <r>
    <s v="KL4943WAAT6"/>
    <x v="335"/>
    <x v="19"/>
    <x v="43"/>
    <x v="44"/>
    <x v="5"/>
    <x v="5"/>
    <x v="1"/>
    <x v="14"/>
    <s v="1-1Node"/>
    <x v="4"/>
    <x v="3"/>
    <n v="50845410"/>
  </r>
  <r>
    <s v="KL4943WABT6"/>
    <x v="335"/>
    <x v="19"/>
    <x v="43"/>
    <x v="44"/>
    <x v="5"/>
    <x v="5"/>
    <x v="1"/>
    <x v="15"/>
    <s v="2-2Node"/>
    <x v="4"/>
    <x v="3"/>
    <n v="50845410"/>
  </r>
  <r>
    <s v="KL4943WACT6"/>
    <x v="335"/>
    <x v="19"/>
    <x v="43"/>
    <x v="44"/>
    <x v="5"/>
    <x v="5"/>
    <x v="1"/>
    <x v="16"/>
    <s v="3-3Node"/>
    <x v="4"/>
    <x v="3"/>
    <n v="50845410"/>
  </r>
  <r>
    <s v="KL4943WADT6"/>
    <x v="335"/>
    <x v="19"/>
    <x v="43"/>
    <x v="44"/>
    <x v="5"/>
    <x v="5"/>
    <x v="1"/>
    <x v="17"/>
    <s v="4-4Node"/>
    <x v="4"/>
    <x v="3"/>
    <n v="50845410"/>
  </r>
  <r>
    <s v="KL4943WAND5"/>
    <x v="337"/>
    <x v="19"/>
    <x v="43"/>
    <x v="44"/>
    <x v="5"/>
    <x v="5"/>
    <x v="1"/>
    <x v="13"/>
    <s v="20-24Node"/>
    <x v="6"/>
    <x v="2"/>
    <n v="51164190"/>
  </r>
  <r>
    <s v="KL4943WAPD5"/>
    <x v="337"/>
    <x v="19"/>
    <x v="43"/>
    <x v="44"/>
    <x v="5"/>
    <x v="5"/>
    <x v="1"/>
    <x v="10"/>
    <s v="25-49Node"/>
    <x v="6"/>
    <x v="2"/>
    <n v="51164190"/>
  </r>
  <r>
    <s v="KL4943WAQD5"/>
    <x v="337"/>
    <x v="19"/>
    <x v="43"/>
    <x v="44"/>
    <x v="5"/>
    <x v="5"/>
    <x v="1"/>
    <x v="9"/>
    <s v="50-99Node"/>
    <x v="6"/>
    <x v="2"/>
    <n v="51164190"/>
  </r>
  <r>
    <s v="KL4943WARD5"/>
    <x v="337"/>
    <x v="19"/>
    <x v="43"/>
    <x v="44"/>
    <x v="5"/>
    <x v="5"/>
    <x v="1"/>
    <x v="7"/>
    <s v="100-149Node"/>
    <x v="6"/>
    <x v="2"/>
    <n v="51164190"/>
  </r>
  <r>
    <s v="KL4943WASD5"/>
    <x v="337"/>
    <x v="19"/>
    <x v="43"/>
    <x v="44"/>
    <x v="5"/>
    <x v="5"/>
    <x v="1"/>
    <x v="8"/>
    <s v="150-249Node"/>
    <x v="6"/>
    <x v="2"/>
    <n v="51164190"/>
  </r>
  <r>
    <s v="KL4943WATD5"/>
    <x v="337"/>
    <x v="19"/>
    <x v="43"/>
    <x v="44"/>
    <x v="5"/>
    <x v="5"/>
    <x v="1"/>
    <x v="6"/>
    <s v="250-499Node"/>
    <x v="6"/>
    <x v="2"/>
    <n v="51164190"/>
  </r>
  <r>
    <s v="KL4943WAUD5"/>
    <x v="337"/>
    <x v="19"/>
    <x v="43"/>
    <x v="44"/>
    <x v="5"/>
    <x v="5"/>
    <x v="1"/>
    <x v="5"/>
    <s v="500-999Node"/>
    <x v="6"/>
    <x v="2"/>
    <n v="51164190"/>
  </r>
  <r>
    <s v="KL4943WAVD5"/>
    <x v="337"/>
    <x v="19"/>
    <x v="43"/>
    <x v="44"/>
    <x v="5"/>
    <x v="5"/>
    <x v="1"/>
    <x v="4"/>
    <s v="1000-1499Node"/>
    <x v="6"/>
    <x v="2"/>
    <n v="51164190"/>
  </r>
  <r>
    <s v="KL4943WAWD5"/>
    <x v="337"/>
    <x v="19"/>
    <x v="43"/>
    <x v="44"/>
    <x v="5"/>
    <x v="5"/>
    <x v="1"/>
    <x v="3"/>
    <s v="1500-2499Node"/>
    <x v="6"/>
    <x v="2"/>
    <n v="51164190"/>
  </r>
  <r>
    <s v="KL4943WAXD5"/>
    <x v="337"/>
    <x v="19"/>
    <x v="43"/>
    <x v="44"/>
    <x v="5"/>
    <x v="5"/>
    <x v="1"/>
    <x v="2"/>
    <s v="2500-4999Node"/>
    <x v="6"/>
    <x v="2"/>
    <n v="51164190"/>
  </r>
  <r>
    <s v="KL4943WAYD5"/>
    <x v="337"/>
    <x v="19"/>
    <x v="43"/>
    <x v="44"/>
    <x v="5"/>
    <x v="5"/>
    <x v="1"/>
    <x v="1"/>
    <s v="5000+Node"/>
    <x v="6"/>
    <x v="2"/>
    <n v="51164190"/>
  </r>
  <r>
    <s v="KL4943WAKDA"/>
    <x v="336"/>
    <x v="19"/>
    <x v="43"/>
    <x v="44"/>
    <x v="5"/>
    <x v="5"/>
    <x v="1"/>
    <x v="0"/>
    <s v="10-14Node"/>
    <x v="5"/>
    <x v="2"/>
    <n v="54054000"/>
  </r>
  <r>
    <s v="KL4943WANTA"/>
    <x v="338"/>
    <x v="19"/>
    <x v="43"/>
    <x v="44"/>
    <x v="5"/>
    <x v="5"/>
    <x v="1"/>
    <x v="13"/>
    <s v="20-24Node"/>
    <x v="5"/>
    <x v="3"/>
    <n v="54793200"/>
  </r>
  <r>
    <s v="KL4943WAPTA"/>
    <x v="338"/>
    <x v="19"/>
    <x v="43"/>
    <x v="44"/>
    <x v="5"/>
    <x v="5"/>
    <x v="1"/>
    <x v="10"/>
    <s v="25-49Node"/>
    <x v="5"/>
    <x v="3"/>
    <n v="54793200"/>
  </r>
  <r>
    <s v="KL4943WAQTA"/>
    <x v="338"/>
    <x v="19"/>
    <x v="43"/>
    <x v="44"/>
    <x v="5"/>
    <x v="5"/>
    <x v="1"/>
    <x v="9"/>
    <s v="50-99Node"/>
    <x v="5"/>
    <x v="3"/>
    <n v="54793200"/>
  </r>
  <r>
    <s v="KL4943WARTA"/>
    <x v="338"/>
    <x v="19"/>
    <x v="43"/>
    <x v="44"/>
    <x v="5"/>
    <x v="5"/>
    <x v="1"/>
    <x v="7"/>
    <s v="100-149Node"/>
    <x v="5"/>
    <x v="3"/>
    <n v="54793200"/>
  </r>
  <r>
    <s v="KL4943WASTA"/>
    <x v="338"/>
    <x v="19"/>
    <x v="43"/>
    <x v="44"/>
    <x v="5"/>
    <x v="5"/>
    <x v="1"/>
    <x v="8"/>
    <s v="150-249Node"/>
    <x v="5"/>
    <x v="3"/>
    <n v="54793200"/>
  </r>
  <r>
    <s v="KL4943WATTA"/>
    <x v="338"/>
    <x v="19"/>
    <x v="43"/>
    <x v="44"/>
    <x v="5"/>
    <x v="5"/>
    <x v="1"/>
    <x v="6"/>
    <s v="250-499Node"/>
    <x v="5"/>
    <x v="3"/>
    <n v="54793200"/>
  </r>
  <r>
    <s v="KL4943WAUTA"/>
    <x v="338"/>
    <x v="19"/>
    <x v="43"/>
    <x v="44"/>
    <x v="5"/>
    <x v="5"/>
    <x v="1"/>
    <x v="5"/>
    <s v="500-999Node"/>
    <x v="5"/>
    <x v="3"/>
    <n v="54793200"/>
  </r>
  <r>
    <s v="KL4943WAVTA"/>
    <x v="338"/>
    <x v="19"/>
    <x v="43"/>
    <x v="44"/>
    <x v="5"/>
    <x v="5"/>
    <x v="1"/>
    <x v="4"/>
    <s v="1000-1499Node"/>
    <x v="5"/>
    <x v="3"/>
    <n v="54793200"/>
  </r>
  <r>
    <s v="KL4943WAWTA"/>
    <x v="338"/>
    <x v="19"/>
    <x v="43"/>
    <x v="44"/>
    <x v="5"/>
    <x v="5"/>
    <x v="1"/>
    <x v="3"/>
    <s v="1500-2499Node"/>
    <x v="5"/>
    <x v="3"/>
    <n v="54793200"/>
  </r>
  <r>
    <s v="KL4943WAXTA"/>
    <x v="338"/>
    <x v="19"/>
    <x v="43"/>
    <x v="44"/>
    <x v="5"/>
    <x v="5"/>
    <x v="1"/>
    <x v="2"/>
    <s v="2500-4999Node"/>
    <x v="5"/>
    <x v="3"/>
    <n v="54793200"/>
  </r>
  <r>
    <s v="KL4943WAYTA"/>
    <x v="338"/>
    <x v="19"/>
    <x v="43"/>
    <x v="44"/>
    <x v="5"/>
    <x v="5"/>
    <x v="1"/>
    <x v="1"/>
    <s v="5000+Node"/>
    <x v="5"/>
    <x v="3"/>
    <n v="54793200"/>
  </r>
  <r>
    <s v="KL4943WAMD5"/>
    <x v="337"/>
    <x v="19"/>
    <x v="43"/>
    <x v="44"/>
    <x v="5"/>
    <x v="5"/>
    <x v="1"/>
    <x v="12"/>
    <s v="15-19Node"/>
    <x v="6"/>
    <x v="2"/>
    <n v="56636580"/>
  </r>
  <r>
    <s v="KL4943WAEDA"/>
    <x v="336"/>
    <x v="19"/>
    <x v="43"/>
    <x v="44"/>
    <x v="5"/>
    <x v="5"/>
    <x v="1"/>
    <x v="11"/>
    <s v="5-9Node"/>
    <x v="5"/>
    <x v="2"/>
    <n v="58812600"/>
  </r>
  <r>
    <s v="KL4943WAMTA"/>
    <x v="338"/>
    <x v="19"/>
    <x v="43"/>
    <x v="44"/>
    <x v="5"/>
    <x v="5"/>
    <x v="1"/>
    <x v="12"/>
    <s v="15-19Node"/>
    <x v="5"/>
    <x v="3"/>
    <n v="60660600"/>
  </r>
  <r>
    <s v="KL4943WAKD5"/>
    <x v="337"/>
    <x v="19"/>
    <x v="43"/>
    <x v="44"/>
    <x v="5"/>
    <x v="5"/>
    <x v="1"/>
    <x v="0"/>
    <s v="10-14Node"/>
    <x v="6"/>
    <x v="2"/>
    <n v="62162100"/>
  </r>
  <r>
    <s v="KL4943WANT5"/>
    <x v="339"/>
    <x v="19"/>
    <x v="43"/>
    <x v="44"/>
    <x v="5"/>
    <x v="5"/>
    <x v="1"/>
    <x v="13"/>
    <s v="20-24Node"/>
    <x v="6"/>
    <x v="3"/>
    <n v="63012180"/>
  </r>
  <r>
    <s v="KL4943WAPT5"/>
    <x v="339"/>
    <x v="19"/>
    <x v="43"/>
    <x v="44"/>
    <x v="5"/>
    <x v="5"/>
    <x v="1"/>
    <x v="10"/>
    <s v="25-49Node"/>
    <x v="6"/>
    <x v="3"/>
    <n v="63012180"/>
  </r>
  <r>
    <s v="KL4943WAQT5"/>
    <x v="339"/>
    <x v="19"/>
    <x v="43"/>
    <x v="44"/>
    <x v="5"/>
    <x v="5"/>
    <x v="1"/>
    <x v="9"/>
    <s v="50-99Node"/>
    <x v="6"/>
    <x v="3"/>
    <n v="63012180"/>
  </r>
  <r>
    <s v="KL4943WART5"/>
    <x v="339"/>
    <x v="19"/>
    <x v="43"/>
    <x v="44"/>
    <x v="5"/>
    <x v="5"/>
    <x v="1"/>
    <x v="7"/>
    <s v="100-149Node"/>
    <x v="6"/>
    <x v="3"/>
    <n v="63012180"/>
  </r>
  <r>
    <s v="KL4943WAST5"/>
    <x v="339"/>
    <x v="19"/>
    <x v="43"/>
    <x v="44"/>
    <x v="5"/>
    <x v="5"/>
    <x v="1"/>
    <x v="8"/>
    <s v="150-249Node"/>
    <x v="6"/>
    <x v="3"/>
    <n v="63012180"/>
  </r>
  <r>
    <s v="KL4943WATT5"/>
    <x v="339"/>
    <x v="19"/>
    <x v="43"/>
    <x v="44"/>
    <x v="5"/>
    <x v="5"/>
    <x v="1"/>
    <x v="6"/>
    <s v="250-499Node"/>
    <x v="6"/>
    <x v="3"/>
    <n v="63012180"/>
  </r>
  <r>
    <s v="KL4943WAUT5"/>
    <x v="339"/>
    <x v="19"/>
    <x v="43"/>
    <x v="44"/>
    <x v="5"/>
    <x v="5"/>
    <x v="1"/>
    <x v="5"/>
    <s v="500-999Node"/>
    <x v="6"/>
    <x v="3"/>
    <n v="63012180"/>
  </r>
  <r>
    <s v="KL4943WAVT5"/>
    <x v="339"/>
    <x v="19"/>
    <x v="43"/>
    <x v="44"/>
    <x v="5"/>
    <x v="5"/>
    <x v="1"/>
    <x v="4"/>
    <s v="1000-1499Node"/>
    <x v="6"/>
    <x v="3"/>
    <n v="63012180"/>
  </r>
  <r>
    <s v="KL4943WAWT5"/>
    <x v="339"/>
    <x v="19"/>
    <x v="43"/>
    <x v="44"/>
    <x v="5"/>
    <x v="5"/>
    <x v="1"/>
    <x v="3"/>
    <s v="1500-2499Node"/>
    <x v="6"/>
    <x v="3"/>
    <n v="63012180"/>
  </r>
  <r>
    <s v="KL4943WAXT5"/>
    <x v="339"/>
    <x v="19"/>
    <x v="43"/>
    <x v="44"/>
    <x v="5"/>
    <x v="5"/>
    <x v="1"/>
    <x v="2"/>
    <s v="2500-4999Node"/>
    <x v="6"/>
    <x v="3"/>
    <n v="63012180"/>
  </r>
  <r>
    <s v="KL4943WAYT5"/>
    <x v="339"/>
    <x v="19"/>
    <x v="43"/>
    <x v="44"/>
    <x v="5"/>
    <x v="5"/>
    <x v="1"/>
    <x v="1"/>
    <s v="5000+Node"/>
    <x v="6"/>
    <x v="3"/>
    <n v="63012180"/>
  </r>
  <r>
    <s v="KL4943WAADA"/>
    <x v="336"/>
    <x v="19"/>
    <x v="43"/>
    <x v="44"/>
    <x v="5"/>
    <x v="5"/>
    <x v="1"/>
    <x v="14"/>
    <s v="1-1Node"/>
    <x v="5"/>
    <x v="2"/>
    <n v="63571200"/>
  </r>
  <r>
    <s v="KL4943WABDA"/>
    <x v="336"/>
    <x v="19"/>
    <x v="43"/>
    <x v="44"/>
    <x v="5"/>
    <x v="5"/>
    <x v="1"/>
    <x v="15"/>
    <s v="2-2Node"/>
    <x v="5"/>
    <x v="2"/>
    <n v="63571200"/>
  </r>
  <r>
    <s v="KL4943WACDA"/>
    <x v="336"/>
    <x v="19"/>
    <x v="43"/>
    <x v="44"/>
    <x v="5"/>
    <x v="5"/>
    <x v="1"/>
    <x v="16"/>
    <s v="3-3Node"/>
    <x v="5"/>
    <x v="2"/>
    <n v="63571200"/>
  </r>
  <r>
    <s v="KL4943WADDA"/>
    <x v="336"/>
    <x v="19"/>
    <x v="43"/>
    <x v="44"/>
    <x v="5"/>
    <x v="5"/>
    <x v="1"/>
    <x v="17"/>
    <s v="4-4Node"/>
    <x v="5"/>
    <x v="2"/>
    <n v="63571200"/>
  </r>
  <r>
    <s v="KL4943WAKTA"/>
    <x v="338"/>
    <x v="19"/>
    <x v="43"/>
    <x v="44"/>
    <x v="5"/>
    <x v="5"/>
    <x v="1"/>
    <x v="0"/>
    <s v="10-14Node"/>
    <x v="5"/>
    <x v="3"/>
    <n v="66574200"/>
  </r>
  <r>
    <s v="KL4943WAED5"/>
    <x v="337"/>
    <x v="19"/>
    <x v="43"/>
    <x v="44"/>
    <x v="5"/>
    <x v="5"/>
    <x v="1"/>
    <x v="11"/>
    <s v="5-9Node"/>
    <x v="6"/>
    <x v="2"/>
    <n v="67634490"/>
  </r>
  <r>
    <s v="KL4943WAMT5"/>
    <x v="339"/>
    <x v="19"/>
    <x v="43"/>
    <x v="44"/>
    <x v="5"/>
    <x v="5"/>
    <x v="1"/>
    <x v="12"/>
    <s v="15-19Node"/>
    <x v="6"/>
    <x v="3"/>
    <n v="69759690"/>
  </r>
  <r>
    <s v="KL4943WAETA"/>
    <x v="338"/>
    <x v="19"/>
    <x v="43"/>
    <x v="44"/>
    <x v="5"/>
    <x v="5"/>
    <x v="1"/>
    <x v="11"/>
    <s v="5-9Node"/>
    <x v="5"/>
    <x v="3"/>
    <n v="72441600"/>
  </r>
  <r>
    <s v="KL4943WAAD5"/>
    <x v="337"/>
    <x v="19"/>
    <x v="43"/>
    <x v="44"/>
    <x v="5"/>
    <x v="5"/>
    <x v="1"/>
    <x v="14"/>
    <s v="1-1Node"/>
    <x v="6"/>
    <x v="2"/>
    <n v="73106880"/>
  </r>
  <r>
    <s v="KL4943WABD5"/>
    <x v="337"/>
    <x v="19"/>
    <x v="43"/>
    <x v="44"/>
    <x v="5"/>
    <x v="5"/>
    <x v="1"/>
    <x v="15"/>
    <s v="2-2Node"/>
    <x v="6"/>
    <x v="2"/>
    <n v="73106880"/>
  </r>
  <r>
    <s v="KL4943WACD5"/>
    <x v="337"/>
    <x v="19"/>
    <x v="43"/>
    <x v="44"/>
    <x v="5"/>
    <x v="5"/>
    <x v="1"/>
    <x v="16"/>
    <s v="3-3Node"/>
    <x v="6"/>
    <x v="2"/>
    <n v="73106880"/>
  </r>
  <r>
    <s v="KL4943WADD5"/>
    <x v="337"/>
    <x v="19"/>
    <x v="43"/>
    <x v="44"/>
    <x v="5"/>
    <x v="5"/>
    <x v="1"/>
    <x v="17"/>
    <s v="4-4Node"/>
    <x v="6"/>
    <x v="2"/>
    <n v="73106880"/>
  </r>
  <r>
    <s v="KL4943WAKT5"/>
    <x v="339"/>
    <x v="19"/>
    <x v="43"/>
    <x v="44"/>
    <x v="5"/>
    <x v="5"/>
    <x v="1"/>
    <x v="0"/>
    <s v="10-14Node"/>
    <x v="6"/>
    <x v="3"/>
    <n v="76560330"/>
  </r>
  <r>
    <s v="KL4943WAATA"/>
    <x v="338"/>
    <x v="19"/>
    <x v="43"/>
    <x v="44"/>
    <x v="5"/>
    <x v="5"/>
    <x v="1"/>
    <x v="14"/>
    <s v="1-1Node"/>
    <x v="5"/>
    <x v="3"/>
    <n v="78309000"/>
  </r>
  <r>
    <s v="KL4943WABTA"/>
    <x v="338"/>
    <x v="19"/>
    <x v="43"/>
    <x v="44"/>
    <x v="5"/>
    <x v="5"/>
    <x v="1"/>
    <x v="15"/>
    <s v="2-2Node"/>
    <x v="5"/>
    <x v="3"/>
    <n v="78309000"/>
  </r>
  <r>
    <s v="KL4943WACTA"/>
    <x v="338"/>
    <x v="19"/>
    <x v="43"/>
    <x v="44"/>
    <x v="5"/>
    <x v="5"/>
    <x v="1"/>
    <x v="16"/>
    <s v="3-3Node"/>
    <x v="5"/>
    <x v="3"/>
    <n v="78309000"/>
  </r>
  <r>
    <s v="KL4943WADTA"/>
    <x v="338"/>
    <x v="19"/>
    <x v="43"/>
    <x v="44"/>
    <x v="5"/>
    <x v="5"/>
    <x v="1"/>
    <x v="17"/>
    <s v="4-4Node"/>
    <x v="5"/>
    <x v="3"/>
    <n v="78309000"/>
  </r>
  <r>
    <s v="KL4943WAET5"/>
    <x v="339"/>
    <x v="19"/>
    <x v="43"/>
    <x v="44"/>
    <x v="5"/>
    <x v="5"/>
    <x v="1"/>
    <x v="11"/>
    <s v="5-9Node"/>
    <x v="6"/>
    <x v="3"/>
    <n v="83307840"/>
  </r>
  <r>
    <s v="KL4943WAAT5"/>
    <x v="339"/>
    <x v="19"/>
    <x v="43"/>
    <x v="44"/>
    <x v="5"/>
    <x v="5"/>
    <x v="1"/>
    <x v="14"/>
    <s v="1-1Node"/>
    <x v="6"/>
    <x v="3"/>
    <n v="90055350"/>
  </r>
  <r>
    <s v="KL4943WABT5"/>
    <x v="339"/>
    <x v="19"/>
    <x v="43"/>
    <x v="44"/>
    <x v="5"/>
    <x v="5"/>
    <x v="1"/>
    <x v="15"/>
    <s v="2-2Node"/>
    <x v="6"/>
    <x v="3"/>
    <n v="90055350"/>
  </r>
  <r>
    <s v="KL4943WACT5"/>
    <x v="339"/>
    <x v="19"/>
    <x v="43"/>
    <x v="44"/>
    <x v="5"/>
    <x v="5"/>
    <x v="1"/>
    <x v="16"/>
    <s v="3-3Node"/>
    <x v="6"/>
    <x v="3"/>
    <n v="90055350"/>
  </r>
  <r>
    <s v="KL4943WADT5"/>
    <x v="339"/>
    <x v="19"/>
    <x v="43"/>
    <x v="44"/>
    <x v="5"/>
    <x v="5"/>
    <x v="1"/>
    <x v="17"/>
    <s v="4-4Node"/>
    <x v="6"/>
    <x v="3"/>
    <n v="90055350"/>
  </r>
  <r>
    <s v="KL4930WARFL"/>
    <x v="340"/>
    <x v="19"/>
    <x v="44"/>
    <x v="45"/>
    <x v="5"/>
    <x v="5"/>
    <x v="1"/>
    <x v="7"/>
    <s v="100-149Node"/>
    <x v="3"/>
    <x v="1"/>
    <n v="1201200"/>
  </r>
  <r>
    <s v="KL4930WASFL"/>
    <x v="340"/>
    <x v="19"/>
    <x v="44"/>
    <x v="45"/>
    <x v="5"/>
    <x v="5"/>
    <x v="1"/>
    <x v="8"/>
    <s v="150-249Node"/>
    <x v="3"/>
    <x v="1"/>
    <n v="1201200"/>
  </r>
  <r>
    <s v="KL4930WATFL"/>
    <x v="340"/>
    <x v="19"/>
    <x v="44"/>
    <x v="45"/>
    <x v="5"/>
    <x v="5"/>
    <x v="1"/>
    <x v="6"/>
    <s v="250-499Node"/>
    <x v="3"/>
    <x v="1"/>
    <n v="1201200"/>
  </r>
  <r>
    <s v="KL4930WAUFL"/>
    <x v="340"/>
    <x v="19"/>
    <x v="44"/>
    <x v="45"/>
    <x v="5"/>
    <x v="5"/>
    <x v="1"/>
    <x v="5"/>
    <s v="500-999Node"/>
    <x v="3"/>
    <x v="1"/>
    <n v="1201200"/>
  </r>
  <r>
    <s v="KL4930WAVFL"/>
    <x v="340"/>
    <x v="19"/>
    <x v="44"/>
    <x v="45"/>
    <x v="5"/>
    <x v="5"/>
    <x v="1"/>
    <x v="4"/>
    <s v="1000-1499Node"/>
    <x v="3"/>
    <x v="1"/>
    <n v="1201200"/>
  </r>
  <r>
    <s v="KL4930WAWFL"/>
    <x v="340"/>
    <x v="19"/>
    <x v="44"/>
    <x v="45"/>
    <x v="5"/>
    <x v="5"/>
    <x v="1"/>
    <x v="3"/>
    <s v="1500-2499Node"/>
    <x v="3"/>
    <x v="1"/>
    <n v="1201200"/>
  </r>
  <r>
    <s v="KL4930WAXFL"/>
    <x v="340"/>
    <x v="19"/>
    <x v="44"/>
    <x v="45"/>
    <x v="5"/>
    <x v="5"/>
    <x v="1"/>
    <x v="2"/>
    <s v="2500-4999Node"/>
    <x v="3"/>
    <x v="1"/>
    <n v="1201200"/>
  </r>
  <r>
    <s v="KL4930WAYFL"/>
    <x v="340"/>
    <x v="19"/>
    <x v="44"/>
    <x v="45"/>
    <x v="5"/>
    <x v="5"/>
    <x v="1"/>
    <x v="1"/>
    <s v="5000+Node"/>
    <x v="3"/>
    <x v="1"/>
    <n v="1201200"/>
  </r>
  <r>
    <s v="KL4930WAQFL"/>
    <x v="340"/>
    <x v="19"/>
    <x v="44"/>
    <x v="45"/>
    <x v="5"/>
    <x v="5"/>
    <x v="1"/>
    <x v="9"/>
    <s v="50-99Node"/>
    <x v="3"/>
    <x v="1"/>
    <n v="1275120"/>
  </r>
  <r>
    <s v="KL4930WAPFL"/>
    <x v="340"/>
    <x v="19"/>
    <x v="44"/>
    <x v="45"/>
    <x v="5"/>
    <x v="5"/>
    <x v="1"/>
    <x v="10"/>
    <s v="25-49Node"/>
    <x v="3"/>
    <x v="1"/>
    <n v="1349040"/>
  </r>
  <r>
    <s v="KL4930WARF6"/>
    <x v="341"/>
    <x v="19"/>
    <x v="44"/>
    <x v="45"/>
    <x v="5"/>
    <x v="5"/>
    <x v="1"/>
    <x v="7"/>
    <s v="100-149Node"/>
    <x v="4"/>
    <x v="1"/>
    <n v="1381380"/>
  </r>
  <r>
    <s v="KL4930WASF6"/>
    <x v="341"/>
    <x v="19"/>
    <x v="44"/>
    <x v="45"/>
    <x v="5"/>
    <x v="5"/>
    <x v="1"/>
    <x v="8"/>
    <s v="150-249Node"/>
    <x v="4"/>
    <x v="1"/>
    <n v="1381380"/>
  </r>
  <r>
    <s v="KL4930WATF6"/>
    <x v="341"/>
    <x v="19"/>
    <x v="44"/>
    <x v="45"/>
    <x v="5"/>
    <x v="5"/>
    <x v="1"/>
    <x v="6"/>
    <s v="250-499Node"/>
    <x v="4"/>
    <x v="1"/>
    <n v="1381380"/>
  </r>
  <r>
    <s v="KL4930WAUF6"/>
    <x v="341"/>
    <x v="19"/>
    <x v="44"/>
    <x v="45"/>
    <x v="5"/>
    <x v="5"/>
    <x v="1"/>
    <x v="5"/>
    <s v="500-999Node"/>
    <x v="4"/>
    <x v="1"/>
    <n v="1381380"/>
  </r>
  <r>
    <s v="KL4930WAVF6"/>
    <x v="341"/>
    <x v="19"/>
    <x v="44"/>
    <x v="45"/>
    <x v="5"/>
    <x v="5"/>
    <x v="1"/>
    <x v="4"/>
    <s v="1000-1499Node"/>
    <x v="4"/>
    <x v="1"/>
    <n v="1381380"/>
  </r>
  <r>
    <s v="KL4930WAWF6"/>
    <x v="341"/>
    <x v="19"/>
    <x v="44"/>
    <x v="45"/>
    <x v="5"/>
    <x v="5"/>
    <x v="1"/>
    <x v="3"/>
    <s v="1500-2499Node"/>
    <x v="4"/>
    <x v="1"/>
    <n v="1381380"/>
  </r>
  <r>
    <s v="KL4930WAXF6"/>
    <x v="341"/>
    <x v="19"/>
    <x v="44"/>
    <x v="45"/>
    <x v="5"/>
    <x v="5"/>
    <x v="1"/>
    <x v="2"/>
    <s v="2500-4999Node"/>
    <x v="4"/>
    <x v="1"/>
    <n v="1381380"/>
  </r>
  <r>
    <s v="KL4930WAYF6"/>
    <x v="341"/>
    <x v="19"/>
    <x v="44"/>
    <x v="45"/>
    <x v="5"/>
    <x v="5"/>
    <x v="1"/>
    <x v="1"/>
    <s v="5000+Node"/>
    <x v="4"/>
    <x v="1"/>
    <n v="1381380"/>
  </r>
  <r>
    <s v="KL4930WANFL"/>
    <x v="340"/>
    <x v="19"/>
    <x v="44"/>
    <x v="45"/>
    <x v="5"/>
    <x v="5"/>
    <x v="1"/>
    <x v="13"/>
    <s v="20-24Node"/>
    <x v="3"/>
    <x v="1"/>
    <n v="1422960"/>
  </r>
  <r>
    <s v="KL4930WAQF6"/>
    <x v="341"/>
    <x v="19"/>
    <x v="44"/>
    <x v="45"/>
    <x v="5"/>
    <x v="5"/>
    <x v="1"/>
    <x v="9"/>
    <s v="50-99Node"/>
    <x v="4"/>
    <x v="1"/>
    <n v="1466388"/>
  </r>
  <r>
    <s v="KL4930WAMFL"/>
    <x v="340"/>
    <x v="19"/>
    <x v="44"/>
    <x v="45"/>
    <x v="5"/>
    <x v="5"/>
    <x v="1"/>
    <x v="12"/>
    <s v="15-19Node"/>
    <x v="3"/>
    <x v="1"/>
    <n v="1496880"/>
  </r>
  <r>
    <s v="KL4930WAPF6"/>
    <x v="341"/>
    <x v="19"/>
    <x v="44"/>
    <x v="45"/>
    <x v="5"/>
    <x v="5"/>
    <x v="1"/>
    <x v="10"/>
    <s v="25-49Node"/>
    <x v="4"/>
    <x v="1"/>
    <n v="1551396"/>
  </r>
  <r>
    <s v="KL4930WAKFL"/>
    <x v="340"/>
    <x v="19"/>
    <x v="44"/>
    <x v="45"/>
    <x v="5"/>
    <x v="5"/>
    <x v="1"/>
    <x v="0"/>
    <s v="10-14Node"/>
    <x v="3"/>
    <x v="1"/>
    <n v="1568490"/>
  </r>
  <r>
    <s v="KL4930WANF6"/>
    <x v="341"/>
    <x v="19"/>
    <x v="44"/>
    <x v="45"/>
    <x v="5"/>
    <x v="5"/>
    <x v="1"/>
    <x v="13"/>
    <s v="20-24Node"/>
    <x v="4"/>
    <x v="1"/>
    <n v="1636404"/>
  </r>
  <r>
    <s v="KL4930WAEFL"/>
    <x v="340"/>
    <x v="19"/>
    <x v="44"/>
    <x v="45"/>
    <x v="5"/>
    <x v="5"/>
    <x v="1"/>
    <x v="11"/>
    <s v="5-9Node"/>
    <x v="3"/>
    <x v="1"/>
    <n v="1642410"/>
  </r>
  <r>
    <s v="KL4930WAAFL"/>
    <x v="340"/>
    <x v="19"/>
    <x v="44"/>
    <x v="45"/>
    <x v="5"/>
    <x v="5"/>
    <x v="1"/>
    <x v="14"/>
    <s v="1-1Node"/>
    <x v="3"/>
    <x v="1"/>
    <n v="1716330"/>
  </r>
  <r>
    <s v="KL4930WABFL"/>
    <x v="340"/>
    <x v="19"/>
    <x v="44"/>
    <x v="45"/>
    <x v="5"/>
    <x v="5"/>
    <x v="1"/>
    <x v="15"/>
    <s v="2-2Node"/>
    <x v="3"/>
    <x v="1"/>
    <n v="1716330"/>
  </r>
  <r>
    <s v="KL4930WACFL"/>
    <x v="340"/>
    <x v="19"/>
    <x v="44"/>
    <x v="45"/>
    <x v="5"/>
    <x v="5"/>
    <x v="1"/>
    <x v="16"/>
    <s v="3-3Node"/>
    <x v="3"/>
    <x v="1"/>
    <n v="1716330"/>
  </r>
  <r>
    <s v="KL4930WADFL"/>
    <x v="340"/>
    <x v="19"/>
    <x v="44"/>
    <x v="45"/>
    <x v="5"/>
    <x v="5"/>
    <x v="1"/>
    <x v="17"/>
    <s v="4-4Node"/>
    <x v="3"/>
    <x v="1"/>
    <n v="1716330"/>
  </r>
  <r>
    <s v="KL4930WAMF6"/>
    <x v="341"/>
    <x v="19"/>
    <x v="44"/>
    <x v="45"/>
    <x v="5"/>
    <x v="5"/>
    <x v="1"/>
    <x v="12"/>
    <s v="15-19Node"/>
    <x v="4"/>
    <x v="1"/>
    <n v="1721412"/>
  </r>
  <r>
    <s v="KL4930WAKF6"/>
    <x v="341"/>
    <x v="19"/>
    <x v="44"/>
    <x v="45"/>
    <x v="5"/>
    <x v="5"/>
    <x v="1"/>
    <x v="0"/>
    <s v="10-14Node"/>
    <x v="4"/>
    <x v="1"/>
    <n v="1803764"/>
  </r>
  <r>
    <s v="KL4930WARDL"/>
    <x v="342"/>
    <x v="19"/>
    <x v="44"/>
    <x v="45"/>
    <x v="5"/>
    <x v="5"/>
    <x v="1"/>
    <x v="7"/>
    <s v="100-149Node"/>
    <x v="3"/>
    <x v="2"/>
    <n v="1880340"/>
  </r>
  <r>
    <s v="KL4930WASDL"/>
    <x v="342"/>
    <x v="19"/>
    <x v="44"/>
    <x v="45"/>
    <x v="5"/>
    <x v="5"/>
    <x v="1"/>
    <x v="8"/>
    <s v="150-249Node"/>
    <x v="3"/>
    <x v="2"/>
    <n v="1880340"/>
  </r>
  <r>
    <s v="KL4930WATDL"/>
    <x v="342"/>
    <x v="19"/>
    <x v="44"/>
    <x v="45"/>
    <x v="5"/>
    <x v="5"/>
    <x v="1"/>
    <x v="6"/>
    <s v="250-499Node"/>
    <x v="3"/>
    <x v="2"/>
    <n v="1880340"/>
  </r>
  <r>
    <s v="KL4930WAUDL"/>
    <x v="342"/>
    <x v="19"/>
    <x v="44"/>
    <x v="45"/>
    <x v="5"/>
    <x v="5"/>
    <x v="1"/>
    <x v="5"/>
    <s v="500-999Node"/>
    <x v="3"/>
    <x v="2"/>
    <n v="1880340"/>
  </r>
  <r>
    <s v="KL4930WAVDL"/>
    <x v="342"/>
    <x v="19"/>
    <x v="44"/>
    <x v="45"/>
    <x v="5"/>
    <x v="5"/>
    <x v="1"/>
    <x v="4"/>
    <s v="1000-1499Node"/>
    <x v="3"/>
    <x v="2"/>
    <n v="1880340"/>
  </r>
  <r>
    <s v="KL4930WAWDL"/>
    <x v="342"/>
    <x v="19"/>
    <x v="44"/>
    <x v="45"/>
    <x v="5"/>
    <x v="5"/>
    <x v="1"/>
    <x v="3"/>
    <s v="1500-2499Node"/>
    <x v="3"/>
    <x v="2"/>
    <n v="1880340"/>
  </r>
  <r>
    <s v="KL4930WAXDL"/>
    <x v="342"/>
    <x v="19"/>
    <x v="44"/>
    <x v="45"/>
    <x v="5"/>
    <x v="5"/>
    <x v="1"/>
    <x v="2"/>
    <s v="2500-4999Node"/>
    <x v="3"/>
    <x v="2"/>
    <n v="1880340"/>
  </r>
  <r>
    <s v="KL4930WAYDL"/>
    <x v="342"/>
    <x v="19"/>
    <x v="44"/>
    <x v="45"/>
    <x v="5"/>
    <x v="5"/>
    <x v="1"/>
    <x v="1"/>
    <s v="5000+Node"/>
    <x v="3"/>
    <x v="2"/>
    <n v="1880340"/>
  </r>
  <r>
    <s v="KL4930WAEF6"/>
    <x v="341"/>
    <x v="19"/>
    <x v="44"/>
    <x v="45"/>
    <x v="5"/>
    <x v="5"/>
    <x v="1"/>
    <x v="11"/>
    <s v="5-9Node"/>
    <x v="4"/>
    <x v="1"/>
    <n v="1888772"/>
  </r>
  <r>
    <s v="KL4930WAAF6"/>
    <x v="341"/>
    <x v="19"/>
    <x v="44"/>
    <x v="45"/>
    <x v="5"/>
    <x v="5"/>
    <x v="1"/>
    <x v="14"/>
    <s v="1-1Node"/>
    <x v="4"/>
    <x v="1"/>
    <n v="1973780"/>
  </r>
  <r>
    <s v="KL4930WABF6"/>
    <x v="341"/>
    <x v="19"/>
    <x v="44"/>
    <x v="45"/>
    <x v="5"/>
    <x v="5"/>
    <x v="1"/>
    <x v="15"/>
    <s v="2-2Node"/>
    <x v="4"/>
    <x v="1"/>
    <n v="1973780"/>
  </r>
  <r>
    <s v="KL4930WACF6"/>
    <x v="341"/>
    <x v="19"/>
    <x v="44"/>
    <x v="45"/>
    <x v="5"/>
    <x v="5"/>
    <x v="1"/>
    <x v="16"/>
    <s v="3-3Node"/>
    <x v="4"/>
    <x v="1"/>
    <n v="1973780"/>
  </r>
  <r>
    <s v="KL4930WADF6"/>
    <x v="341"/>
    <x v="19"/>
    <x v="44"/>
    <x v="45"/>
    <x v="5"/>
    <x v="5"/>
    <x v="1"/>
    <x v="17"/>
    <s v="4-4Node"/>
    <x v="4"/>
    <x v="1"/>
    <n v="1973780"/>
  </r>
  <r>
    <s v="KL4930WAQDL"/>
    <x v="342"/>
    <x v="19"/>
    <x v="44"/>
    <x v="45"/>
    <x v="5"/>
    <x v="5"/>
    <x v="1"/>
    <x v="9"/>
    <s v="50-99Node"/>
    <x v="3"/>
    <x v="2"/>
    <n v="1993530"/>
  </r>
  <r>
    <s v="KL4930WAPDL"/>
    <x v="342"/>
    <x v="19"/>
    <x v="44"/>
    <x v="45"/>
    <x v="5"/>
    <x v="5"/>
    <x v="1"/>
    <x v="10"/>
    <s v="25-49Node"/>
    <x v="3"/>
    <x v="2"/>
    <n v="2109030"/>
  </r>
  <r>
    <s v="KL4930WARD6"/>
    <x v="343"/>
    <x v="19"/>
    <x v="44"/>
    <x v="45"/>
    <x v="5"/>
    <x v="5"/>
    <x v="1"/>
    <x v="7"/>
    <s v="100-149Node"/>
    <x v="4"/>
    <x v="2"/>
    <n v="2162391"/>
  </r>
  <r>
    <s v="KL4930WASD6"/>
    <x v="343"/>
    <x v="19"/>
    <x v="44"/>
    <x v="45"/>
    <x v="5"/>
    <x v="5"/>
    <x v="1"/>
    <x v="8"/>
    <s v="150-249Node"/>
    <x v="4"/>
    <x v="2"/>
    <n v="2162391"/>
  </r>
  <r>
    <s v="KL4930WATD6"/>
    <x v="343"/>
    <x v="19"/>
    <x v="44"/>
    <x v="45"/>
    <x v="5"/>
    <x v="5"/>
    <x v="1"/>
    <x v="6"/>
    <s v="250-499Node"/>
    <x v="4"/>
    <x v="2"/>
    <n v="2162391"/>
  </r>
  <r>
    <s v="KL4930WAUD6"/>
    <x v="343"/>
    <x v="19"/>
    <x v="44"/>
    <x v="45"/>
    <x v="5"/>
    <x v="5"/>
    <x v="1"/>
    <x v="5"/>
    <s v="500-999Node"/>
    <x v="4"/>
    <x v="2"/>
    <n v="2162391"/>
  </r>
  <r>
    <s v="KL4930WAVD6"/>
    <x v="343"/>
    <x v="19"/>
    <x v="44"/>
    <x v="45"/>
    <x v="5"/>
    <x v="5"/>
    <x v="1"/>
    <x v="4"/>
    <s v="1000-1499Node"/>
    <x v="4"/>
    <x v="2"/>
    <n v="2162391"/>
  </r>
  <r>
    <s v="KL4930WAWD6"/>
    <x v="343"/>
    <x v="19"/>
    <x v="44"/>
    <x v="45"/>
    <x v="5"/>
    <x v="5"/>
    <x v="1"/>
    <x v="3"/>
    <s v="1500-2499Node"/>
    <x v="4"/>
    <x v="2"/>
    <n v="2162391"/>
  </r>
  <r>
    <s v="KL4930WAXD6"/>
    <x v="343"/>
    <x v="19"/>
    <x v="44"/>
    <x v="45"/>
    <x v="5"/>
    <x v="5"/>
    <x v="1"/>
    <x v="2"/>
    <s v="2500-4999Node"/>
    <x v="4"/>
    <x v="2"/>
    <n v="2162391"/>
  </r>
  <r>
    <s v="KL4930WAYD6"/>
    <x v="343"/>
    <x v="19"/>
    <x v="44"/>
    <x v="45"/>
    <x v="5"/>
    <x v="5"/>
    <x v="1"/>
    <x v="1"/>
    <s v="5000+Node"/>
    <x v="4"/>
    <x v="2"/>
    <n v="2162391"/>
  </r>
  <r>
    <s v="KL4930WARFA"/>
    <x v="344"/>
    <x v="19"/>
    <x v="44"/>
    <x v="45"/>
    <x v="5"/>
    <x v="5"/>
    <x v="1"/>
    <x v="7"/>
    <s v="100-149Node"/>
    <x v="5"/>
    <x v="1"/>
    <n v="2185260"/>
  </r>
  <r>
    <s v="KL4930WASFA"/>
    <x v="344"/>
    <x v="19"/>
    <x v="44"/>
    <x v="45"/>
    <x v="5"/>
    <x v="5"/>
    <x v="1"/>
    <x v="8"/>
    <s v="150-249Node"/>
    <x v="5"/>
    <x v="1"/>
    <n v="2185260"/>
  </r>
  <r>
    <s v="KL4930WATFA"/>
    <x v="344"/>
    <x v="19"/>
    <x v="44"/>
    <x v="45"/>
    <x v="5"/>
    <x v="5"/>
    <x v="1"/>
    <x v="6"/>
    <s v="250-499Node"/>
    <x v="5"/>
    <x v="1"/>
    <n v="2185260"/>
  </r>
  <r>
    <s v="KL4930WAUFA"/>
    <x v="344"/>
    <x v="19"/>
    <x v="44"/>
    <x v="45"/>
    <x v="5"/>
    <x v="5"/>
    <x v="1"/>
    <x v="5"/>
    <s v="500-999Node"/>
    <x v="5"/>
    <x v="1"/>
    <n v="2185260"/>
  </r>
  <r>
    <s v="KL4930WAVFA"/>
    <x v="344"/>
    <x v="19"/>
    <x v="44"/>
    <x v="45"/>
    <x v="5"/>
    <x v="5"/>
    <x v="1"/>
    <x v="4"/>
    <s v="1000-1499Node"/>
    <x v="5"/>
    <x v="1"/>
    <n v="2185260"/>
  </r>
  <r>
    <s v="KL4930WAWFA"/>
    <x v="344"/>
    <x v="19"/>
    <x v="44"/>
    <x v="45"/>
    <x v="5"/>
    <x v="5"/>
    <x v="1"/>
    <x v="3"/>
    <s v="1500-2499Node"/>
    <x v="5"/>
    <x v="1"/>
    <n v="2185260"/>
  </r>
  <r>
    <s v="KL4930WAXFA"/>
    <x v="344"/>
    <x v="19"/>
    <x v="44"/>
    <x v="45"/>
    <x v="5"/>
    <x v="5"/>
    <x v="1"/>
    <x v="2"/>
    <s v="2500-4999Node"/>
    <x v="5"/>
    <x v="1"/>
    <n v="2185260"/>
  </r>
  <r>
    <s v="KL4930WAYFA"/>
    <x v="344"/>
    <x v="19"/>
    <x v="44"/>
    <x v="45"/>
    <x v="5"/>
    <x v="5"/>
    <x v="1"/>
    <x v="1"/>
    <s v="5000+Node"/>
    <x v="5"/>
    <x v="1"/>
    <n v="2185260"/>
  </r>
  <r>
    <s v="KL4930WANDL"/>
    <x v="342"/>
    <x v="19"/>
    <x v="44"/>
    <x v="45"/>
    <x v="5"/>
    <x v="5"/>
    <x v="1"/>
    <x v="13"/>
    <s v="20-24Node"/>
    <x v="3"/>
    <x v="2"/>
    <n v="2224530"/>
  </r>
  <r>
    <s v="KL4930WAQD6"/>
    <x v="343"/>
    <x v="19"/>
    <x v="44"/>
    <x v="45"/>
    <x v="5"/>
    <x v="5"/>
    <x v="1"/>
    <x v="9"/>
    <s v="50-99Node"/>
    <x v="4"/>
    <x v="2"/>
    <n v="2292560"/>
  </r>
  <r>
    <s v="KL4930WARTL"/>
    <x v="345"/>
    <x v="19"/>
    <x v="44"/>
    <x v="45"/>
    <x v="5"/>
    <x v="5"/>
    <x v="1"/>
    <x v="7"/>
    <s v="100-149Node"/>
    <x v="3"/>
    <x v="3"/>
    <n v="2293830"/>
  </r>
  <r>
    <s v="KL4930WASTL"/>
    <x v="345"/>
    <x v="19"/>
    <x v="44"/>
    <x v="45"/>
    <x v="5"/>
    <x v="5"/>
    <x v="1"/>
    <x v="8"/>
    <s v="150-249Node"/>
    <x v="3"/>
    <x v="3"/>
    <n v="2293830"/>
  </r>
  <r>
    <s v="KL4930WATTL"/>
    <x v="345"/>
    <x v="19"/>
    <x v="44"/>
    <x v="45"/>
    <x v="5"/>
    <x v="5"/>
    <x v="1"/>
    <x v="6"/>
    <s v="250-499Node"/>
    <x v="3"/>
    <x v="3"/>
    <n v="2293830"/>
  </r>
  <r>
    <s v="KL4930WAUTL"/>
    <x v="345"/>
    <x v="19"/>
    <x v="44"/>
    <x v="45"/>
    <x v="5"/>
    <x v="5"/>
    <x v="1"/>
    <x v="5"/>
    <s v="500-999Node"/>
    <x v="3"/>
    <x v="3"/>
    <n v="2293830"/>
  </r>
  <r>
    <s v="KL4930WAVTL"/>
    <x v="345"/>
    <x v="19"/>
    <x v="44"/>
    <x v="45"/>
    <x v="5"/>
    <x v="5"/>
    <x v="1"/>
    <x v="4"/>
    <s v="1000-1499Node"/>
    <x v="3"/>
    <x v="3"/>
    <n v="2293830"/>
  </r>
  <r>
    <s v="KL4930WAWTL"/>
    <x v="345"/>
    <x v="19"/>
    <x v="44"/>
    <x v="45"/>
    <x v="5"/>
    <x v="5"/>
    <x v="1"/>
    <x v="3"/>
    <s v="1500-2499Node"/>
    <x v="3"/>
    <x v="3"/>
    <n v="2293830"/>
  </r>
  <r>
    <s v="KL4930WAXTL"/>
    <x v="345"/>
    <x v="19"/>
    <x v="44"/>
    <x v="45"/>
    <x v="5"/>
    <x v="5"/>
    <x v="1"/>
    <x v="2"/>
    <s v="2500-4999Node"/>
    <x v="3"/>
    <x v="3"/>
    <n v="2293830"/>
  </r>
  <r>
    <s v="KL4930WAYTL"/>
    <x v="345"/>
    <x v="19"/>
    <x v="44"/>
    <x v="45"/>
    <x v="5"/>
    <x v="5"/>
    <x v="1"/>
    <x v="1"/>
    <s v="5000+Node"/>
    <x v="3"/>
    <x v="3"/>
    <n v="2293830"/>
  </r>
  <r>
    <s v="KL4930WAQFA"/>
    <x v="344"/>
    <x v="19"/>
    <x v="44"/>
    <x v="45"/>
    <x v="5"/>
    <x v="5"/>
    <x v="1"/>
    <x v="9"/>
    <s v="50-99Node"/>
    <x v="5"/>
    <x v="1"/>
    <n v="2319240"/>
  </r>
  <r>
    <s v="KL4930WAMDL"/>
    <x v="342"/>
    <x v="19"/>
    <x v="44"/>
    <x v="45"/>
    <x v="5"/>
    <x v="5"/>
    <x v="1"/>
    <x v="12"/>
    <s v="15-19Node"/>
    <x v="3"/>
    <x v="2"/>
    <n v="2340030"/>
  </r>
  <r>
    <s v="KL4930WAPD6"/>
    <x v="343"/>
    <x v="19"/>
    <x v="44"/>
    <x v="45"/>
    <x v="5"/>
    <x v="5"/>
    <x v="1"/>
    <x v="10"/>
    <s v="25-49Node"/>
    <x v="4"/>
    <x v="2"/>
    <n v="2425385"/>
  </r>
  <r>
    <s v="KL4930WAQTL"/>
    <x v="345"/>
    <x v="19"/>
    <x v="44"/>
    <x v="45"/>
    <x v="5"/>
    <x v="5"/>
    <x v="1"/>
    <x v="9"/>
    <s v="50-99Node"/>
    <x v="3"/>
    <x v="3"/>
    <n v="2434740"/>
  </r>
  <r>
    <s v="KL4930WAKDL"/>
    <x v="342"/>
    <x v="19"/>
    <x v="44"/>
    <x v="45"/>
    <x v="5"/>
    <x v="5"/>
    <x v="1"/>
    <x v="0"/>
    <s v="10-14Node"/>
    <x v="3"/>
    <x v="2"/>
    <n v="2453220"/>
  </r>
  <r>
    <s v="KL4930WAPFA"/>
    <x v="344"/>
    <x v="19"/>
    <x v="44"/>
    <x v="45"/>
    <x v="5"/>
    <x v="5"/>
    <x v="1"/>
    <x v="10"/>
    <s v="25-49Node"/>
    <x v="5"/>
    <x v="1"/>
    <n v="2453220"/>
  </r>
  <r>
    <s v="KL4930WARF5"/>
    <x v="346"/>
    <x v="19"/>
    <x v="44"/>
    <x v="45"/>
    <x v="5"/>
    <x v="5"/>
    <x v="1"/>
    <x v="7"/>
    <s v="100-149Node"/>
    <x v="6"/>
    <x v="1"/>
    <n v="2513049"/>
  </r>
  <r>
    <s v="KL4930WASF5"/>
    <x v="346"/>
    <x v="19"/>
    <x v="44"/>
    <x v="45"/>
    <x v="5"/>
    <x v="5"/>
    <x v="1"/>
    <x v="8"/>
    <s v="150-249Node"/>
    <x v="6"/>
    <x v="1"/>
    <n v="2513049"/>
  </r>
  <r>
    <s v="KL4930WATF5"/>
    <x v="346"/>
    <x v="19"/>
    <x v="44"/>
    <x v="45"/>
    <x v="5"/>
    <x v="5"/>
    <x v="1"/>
    <x v="6"/>
    <s v="250-499Node"/>
    <x v="6"/>
    <x v="1"/>
    <n v="2513049"/>
  </r>
  <r>
    <s v="KL4930WAUF5"/>
    <x v="346"/>
    <x v="19"/>
    <x v="44"/>
    <x v="45"/>
    <x v="5"/>
    <x v="5"/>
    <x v="1"/>
    <x v="5"/>
    <s v="500-999Node"/>
    <x v="6"/>
    <x v="1"/>
    <n v="2513049"/>
  </r>
  <r>
    <s v="KL4930WAVF5"/>
    <x v="346"/>
    <x v="19"/>
    <x v="44"/>
    <x v="45"/>
    <x v="5"/>
    <x v="5"/>
    <x v="1"/>
    <x v="4"/>
    <s v="1000-1499Node"/>
    <x v="6"/>
    <x v="1"/>
    <n v="2513049"/>
  </r>
  <r>
    <s v="KL4930WAWF5"/>
    <x v="346"/>
    <x v="19"/>
    <x v="44"/>
    <x v="45"/>
    <x v="5"/>
    <x v="5"/>
    <x v="1"/>
    <x v="3"/>
    <s v="1500-2499Node"/>
    <x v="6"/>
    <x v="1"/>
    <n v="2513049"/>
  </r>
  <r>
    <s v="KL4930WAXF5"/>
    <x v="346"/>
    <x v="19"/>
    <x v="44"/>
    <x v="45"/>
    <x v="5"/>
    <x v="5"/>
    <x v="1"/>
    <x v="2"/>
    <s v="2500-4999Node"/>
    <x v="6"/>
    <x v="1"/>
    <n v="2513049"/>
  </r>
  <r>
    <s v="KL4930WAYF5"/>
    <x v="346"/>
    <x v="19"/>
    <x v="44"/>
    <x v="45"/>
    <x v="5"/>
    <x v="5"/>
    <x v="1"/>
    <x v="1"/>
    <s v="5000+Node"/>
    <x v="6"/>
    <x v="1"/>
    <n v="2513049"/>
  </r>
  <r>
    <s v="KL4930WAND6"/>
    <x v="343"/>
    <x v="19"/>
    <x v="44"/>
    <x v="45"/>
    <x v="5"/>
    <x v="5"/>
    <x v="1"/>
    <x v="13"/>
    <s v="20-24Node"/>
    <x v="4"/>
    <x v="2"/>
    <n v="2558210"/>
  </r>
  <r>
    <s v="KL4930WAEDL"/>
    <x v="342"/>
    <x v="19"/>
    <x v="44"/>
    <x v="45"/>
    <x v="5"/>
    <x v="5"/>
    <x v="1"/>
    <x v="11"/>
    <s v="5-9Node"/>
    <x v="3"/>
    <x v="2"/>
    <n v="2568720"/>
  </r>
  <r>
    <s v="KL4930WAPTL"/>
    <x v="345"/>
    <x v="19"/>
    <x v="44"/>
    <x v="45"/>
    <x v="5"/>
    <x v="5"/>
    <x v="1"/>
    <x v="10"/>
    <s v="25-49Node"/>
    <x v="3"/>
    <x v="3"/>
    <n v="2575650"/>
  </r>
  <r>
    <s v="KL4930WANFA"/>
    <x v="344"/>
    <x v="19"/>
    <x v="44"/>
    <x v="45"/>
    <x v="5"/>
    <x v="5"/>
    <x v="1"/>
    <x v="13"/>
    <s v="20-24Node"/>
    <x v="5"/>
    <x v="1"/>
    <n v="2587200"/>
  </r>
  <r>
    <s v="KL4930WART6"/>
    <x v="347"/>
    <x v="19"/>
    <x v="44"/>
    <x v="45"/>
    <x v="5"/>
    <x v="5"/>
    <x v="1"/>
    <x v="7"/>
    <s v="100-149Node"/>
    <x v="4"/>
    <x v="3"/>
    <n v="2637905"/>
  </r>
  <r>
    <s v="KL4930WAST6"/>
    <x v="347"/>
    <x v="19"/>
    <x v="44"/>
    <x v="45"/>
    <x v="5"/>
    <x v="5"/>
    <x v="1"/>
    <x v="8"/>
    <s v="150-249Node"/>
    <x v="4"/>
    <x v="3"/>
    <n v="2637905"/>
  </r>
  <r>
    <s v="KL4930WATT6"/>
    <x v="347"/>
    <x v="19"/>
    <x v="44"/>
    <x v="45"/>
    <x v="5"/>
    <x v="5"/>
    <x v="1"/>
    <x v="6"/>
    <s v="250-499Node"/>
    <x v="4"/>
    <x v="3"/>
    <n v="2637905"/>
  </r>
  <r>
    <s v="KL4930WAUT6"/>
    <x v="347"/>
    <x v="19"/>
    <x v="44"/>
    <x v="45"/>
    <x v="5"/>
    <x v="5"/>
    <x v="1"/>
    <x v="5"/>
    <s v="500-999Node"/>
    <x v="4"/>
    <x v="3"/>
    <n v="2637905"/>
  </r>
  <r>
    <s v="KL4930WAVT6"/>
    <x v="347"/>
    <x v="19"/>
    <x v="44"/>
    <x v="45"/>
    <x v="5"/>
    <x v="5"/>
    <x v="1"/>
    <x v="4"/>
    <s v="1000-1499Node"/>
    <x v="4"/>
    <x v="3"/>
    <n v="2637905"/>
  </r>
  <r>
    <s v="KL4930WAWT6"/>
    <x v="347"/>
    <x v="19"/>
    <x v="44"/>
    <x v="45"/>
    <x v="5"/>
    <x v="5"/>
    <x v="1"/>
    <x v="3"/>
    <s v="1500-2499Node"/>
    <x v="4"/>
    <x v="3"/>
    <n v="2637905"/>
  </r>
  <r>
    <s v="KL4930WAXT6"/>
    <x v="347"/>
    <x v="19"/>
    <x v="44"/>
    <x v="45"/>
    <x v="5"/>
    <x v="5"/>
    <x v="1"/>
    <x v="2"/>
    <s v="2500-4999Node"/>
    <x v="4"/>
    <x v="3"/>
    <n v="2637905"/>
  </r>
  <r>
    <s v="KL4930WAYT6"/>
    <x v="347"/>
    <x v="19"/>
    <x v="44"/>
    <x v="45"/>
    <x v="5"/>
    <x v="5"/>
    <x v="1"/>
    <x v="1"/>
    <s v="5000+Node"/>
    <x v="4"/>
    <x v="3"/>
    <n v="2637905"/>
  </r>
  <r>
    <s v="KL4930WAQF5"/>
    <x v="346"/>
    <x v="19"/>
    <x v="44"/>
    <x v="45"/>
    <x v="5"/>
    <x v="5"/>
    <x v="1"/>
    <x v="9"/>
    <s v="50-99Node"/>
    <x v="6"/>
    <x v="1"/>
    <n v="2667126"/>
  </r>
  <r>
    <s v="KL4930WAADL"/>
    <x v="342"/>
    <x v="19"/>
    <x v="44"/>
    <x v="45"/>
    <x v="5"/>
    <x v="5"/>
    <x v="1"/>
    <x v="14"/>
    <s v="1-1Node"/>
    <x v="3"/>
    <x v="2"/>
    <n v="2684220"/>
  </r>
  <r>
    <s v="KL4930WABDL"/>
    <x v="342"/>
    <x v="19"/>
    <x v="44"/>
    <x v="45"/>
    <x v="5"/>
    <x v="5"/>
    <x v="1"/>
    <x v="15"/>
    <s v="2-2Node"/>
    <x v="3"/>
    <x v="2"/>
    <n v="2684220"/>
  </r>
  <r>
    <s v="KL4930WACDL"/>
    <x v="342"/>
    <x v="19"/>
    <x v="44"/>
    <x v="45"/>
    <x v="5"/>
    <x v="5"/>
    <x v="1"/>
    <x v="16"/>
    <s v="3-3Node"/>
    <x v="3"/>
    <x v="2"/>
    <n v="2684220"/>
  </r>
  <r>
    <s v="KL4930WADDL"/>
    <x v="342"/>
    <x v="19"/>
    <x v="44"/>
    <x v="45"/>
    <x v="5"/>
    <x v="5"/>
    <x v="1"/>
    <x v="17"/>
    <s v="4-4Node"/>
    <x v="3"/>
    <x v="2"/>
    <n v="2684220"/>
  </r>
  <r>
    <s v="KL4930WAMD6"/>
    <x v="343"/>
    <x v="19"/>
    <x v="44"/>
    <x v="45"/>
    <x v="5"/>
    <x v="5"/>
    <x v="1"/>
    <x v="12"/>
    <s v="15-19Node"/>
    <x v="4"/>
    <x v="2"/>
    <n v="2691035"/>
  </r>
  <r>
    <s v="KL4930WANTL"/>
    <x v="345"/>
    <x v="19"/>
    <x v="44"/>
    <x v="45"/>
    <x v="5"/>
    <x v="5"/>
    <x v="1"/>
    <x v="13"/>
    <s v="20-24Node"/>
    <x v="3"/>
    <x v="3"/>
    <n v="2716560"/>
  </r>
  <r>
    <s v="KL4930WAMFA"/>
    <x v="344"/>
    <x v="19"/>
    <x v="44"/>
    <x v="45"/>
    <x v="5"/>
    <x v="5"/>
    <x v="1"/>
    <x v="12"/>
    <s v="15-19Node"/>
    <x v="5"/>
    <x v="1"/>
    <n v="2721180"/>
  </r>
  <r>
    <s v="KL4930WAQT6"/>
    <x v="347"/>
    <x v="19"/>
    <x v="44"/>
    <x v="45"/>
    <x v="5"/>
    <x v="5"/>
    <x v="1"/>
    <x v="9"/>
    <s v="50-99Node"/>
    <x v="4"/>
    <x v="3"/>
    <n v="2799951"/>
  </r>
  <r>
    <s v="KL4930WAKD6"/>
    <x v="343"/>
    <x v="19"/>
    <x v="44"/>
    <x v="45"/>
    <x v="5"/>
    <x v="5"/>
    <x v="1"/>
    <x v="0"/>
    <s v="10-14Node"/>
    <x v="4"/>
    <x v="2"/>
    <n v="2821203"/>
  </r>
  <r>
    <s v="KL4930WAPF5"/>
    <x v="346"/>
    <x v="19"/>
    <x v="44"/>
    <x v="45"/>
    <x v="5"/>
    <x v="5"/>
    <x v="1"/>
    <x v="10"/>
    <s v="25-49Node"/>
    <x v="6"/>
    <x v="1"/>
    <n v="2821203"/>
  </r>
  <r>
    <s v="KL4930WAKFA"/>
    <x v="344"/>
    <x v="19"/>
    <x v="44"/>
    <x v="45"/>
    <x v="5"/>
    <x v="5"/>
    <x v="1"/>
    <x v="0"/>
    <s v="10-14Node"/>
    <x v="5"/>
    <x v="1"/>
    <n v="2852850"/>
  </r>
  <r>
    <s v="KL4930WAMTL"/>
    <x v="345"/>
    <x v="19"/>
    <x v="44"/>
    <x v="45"/>
    <x v="5"/>
    <x v="5"/>
    <x v="1"/>
    <x v="12"/>
    <s v="15-19Node"/>
    <x v="3"/>
    <x v="3"/>
    <n v="2855160"/>
  </r>
  <r>
    <s v="KL4930WAED6"/>
    <x v="343"/>
    <x v="19"/>
    <x v="44"/>
    <x v="45"/>
    <x v="5"/>
    <x v="5"/>
    <x v="1"/>
    <x v="11"/>
    <s v="5-9Node"/>
    <x v="4"/>
    <x v="2"/>
    <n v="2954028"/>
  </r>
  <r>
    <s v="KL4930WAPT6"/>
    <x v="347"/>
    <x v="19"/>
    <x v="44"/>
    <x v="45"/>
    <x v="5"/>
    <x v="5"/>
    <x v="1"/>
    <x v="10"/>
    <s v="25-49Node"/>
    <x v="4"/>
    <x v="3"/>
    <n v="2961998"/>
  </r>
  <r>
    <s v="KL4930WANF5"/>
    <x v="346"/>
    <x v="19"/>
    <x v="44"/>
    <x v="45"/>
    <x v="5"/>
    <x v="5"/>
    <x v="1"/>
    <x v="13"/>
    <s v="20-24Node"/>
    <x v="6"/>
    <x v="1"/>
    <n v="2975280"/>
  </r>
  <r>
    <s v="KL4930WAEFA"/>
    <x v="344"/>
    <x v="19"/>
    <x v="44"/>
    <x v="45"/>
    <x v="5"/>
    <x v="5"/>
    <x v="1"/>
    <x v="11"/>
    <s v="5-9Node"/>
    <x v="5"/>
    <x v="1"/>
    <n v="2986830"/>
  </r>
  <r>
    <s v="KL4930WAKTL"/>
    <x v="345"/>
    <x v="19"/>
    <x v="44"/>
    <x v="45"/>
    <x v="5"/>
    <x v="5"/>
    <x v="1"/>
    <x v="0"/>
    <s v="10-14Node"/>
    <x v="3"/>
    <x v="3"/>
    <n v="2996070"/>
  </r>
  <r>
    <s v="KL4930WAAD6"/>
    <x v="343"/>
    <x v="19"/>
    <x v="44"/>
    <x v="45"/>
    <x v="5"/>
    <x v="5"/>
    <x v="1"/>
    <x v="14"/>
    <s v="1-1Node"/>
    <x v="4"/>
    <x v="2"/>
    <n v="3086853"/>
  </r>
  <r>
    <s v="KL4930WABD6"/>
    <x v="343"/>
    <x v="19"/>
    <x v="44"/>
    <x v="45"/>
    <x v="5"/>
    <x v="5"/>
    <x v="1"/>
    <x v="15"/>
    <s v="2-2Node"/>
    <x v="4"/>
    <x v="2"/>
    <n v="3086853"/>
  </r>
  <r>
    <s v="KL4930WACD6"/>
    <x v="343"/>
    <x v="19"/>
    <x v="44"/>
    <x v="45"/>
    <x v="5"/>
    <x v="5"/>
    <x v="1"/>
    <x v="16"/>
    <s v="3-3Node"/>
    <x v="4"/>
    <x v="2"/>
    <n v="3086853"/>
  </r>
  <r>
    <s v="KL4930WADD6"/>
    <x v="343"/>
    <x v="19"/>
    <x v="44"/>
    <x v="45"/>
    <x v="5"/>
    <x v="5"/>
    <x v="1"/>
    <x v="17"/>
    <s v="4-4Node"/>
    <x v="4"/>
    <x v="2"/>
    <n v="3086853"/>
  </r>
  <r>
    <s v="KL4930WAAFA"/>
    <x v="344"/>
    <x v="19"/>
    <x v="44"/>
    <x v="45"/>
    <x v="5"/>
    <x v="5"/>
    <x v="1"/>
    <x v="14"/>
    <s v="1-1Node"/>
    <x v="5"/>
    <x v="1"/>
    <n v="3120810"/>
  </r>
  <r>
    <s v="KL4930WABFA"/>
    <x v="344"/>
    <x v="19"/>
    <x v="44"/>
    <x v="45"/>
    <x v="5"/>
    <x v="5"/>
    <x v="1"/>
    <x v="15"/>
    <s v="2-2Node"/>
    <x v="5"/>
    <x v="1"/>
    <n v="3120810"/>
  </r>
  <r>
    <s v="KL4930WACFA"/>
    <x v="344"/>
    <x v="19"/>
    <x v="44"/>
    <x v="45"/>
    <x v="5"/>
    <x v="5"/>
    <x v="1"/>
    <x v="16"/>
    <s v="3-3Node"/>
    <x v="5"/>
    <x v="1"/>
    <n v="3120810"/>
  </r>
  <r>
    <s v="KL4930WADFA"/>
    <x v="344"/>
    <x v="19"/>
    <x v="44"/>
    <x v="45"/>
    <x v="5"/>
    <x v="5"/>
    <x v="1"/>
    <x v="17"/>
    <s v="4-4Node"/>
    <x v="5"/>
    <x v="1"/>
    <n v="3120810"/>
  </r>
  <r>
    <s v="KL4930WANT6"/>
    <x v="347"/>
    <x v="19"/>
    <x v="44"/>
    <x v="45"/>
    <x v="5"/>
    <x v="5"/>
    <x v="1"/>
    <x v="13"/>
    <s v="20-24Node"/>
    <x v="4"/>
    <x v="3"/>
    <n v="3124044"/>
  </r>
  <r>
    <s v="KL4930WAMF5"/>
    <x v="346"/>
    <x v="19"/>
    <x v="44"/>
    <x v="45"/>
    <x v="5"/>
    <x v="5"/>
    <x v="1"/>
    <x v="12"/>
    <s v="15-19Node"/>
    <x v="6"/>
    <x v="1"/>
    <n v="3129357"/>
  </r>
  <r>
    <s v="KL4930WAETL"/>
    <x v="345"/>
    <x v="19"/>
    <x v="44"/>
    <x v="45"/>
    <x v="5"/>
    <x v="5"/>
    <x v="1"/>
    <x v="11"/>
    <s v="5-9Node"/>
    <x v="3"/>
    <x v="3"/>
    <n v="3136980"/>
  </r>
  <r>
    <s v="KL4930WAATL"/>
    <x v="345"/>
    <x v="19"/>
    <x v="44"/>
    <x v="45"/>
    <x v="5"/>
    <x v="5"/>
    <x v="1"/>
    <x v="14"/>
    <s v="1-1Node"/>
    <x v="3"/>
    <x v="3"/>
    <n v="3277890"/>
  </r>
  <r>
    <s v="KL4930WABTL"/>
    <x v="345"/>
    <x v="19"/>
    <x v="44"/>
    <x v="45"/>
    <x v="5"/>
    <x v="5"/>
    <x v="1"/>
    <x v="15"/>
    <s v="2-2Node"/>
    <x v="3"/>
    <x v="3"/>
    <n v="3277890"/>
  </r>
  <r>
    <s v="KL4930WACTL"/>
    <x v="345"/>
    <x v="19"/>
    <x v="44"/>
    <x v="45"/>
    <x v="5"/>
    <x v="5"/>
    <x v="1"/>
    <x v="16"/>
    <s v="3-3Node"/>
    <x v="3"/>
    <x v="3"/>
    <n v="3277890"/>
  </r>
  <r>
    <s v="KL4930WADTL"/>
    <x v="345"/>
    <x v="19"/>
    <x v="44"/>
    <x v="45"/>
    <x v="5"/>
    <x v="5"/>
    <x v="1"/>
    <x v="17"/>
    <s v="4-4Node"/>
    <x v="3"/>
    <x v="3"/>
    <n v="3277890"/>
  </r>
  <r>
    <s v="KL4930WAKF5"/>
    <x v="346"/>
    <x v="19"/>
    <x v="44"/>
    <x v="45"/>
    <x v="5"/>
    <x v="5"/>
    <x v="1"/>
    <x v="0"/>
    <s v="10-14Node"/>
    <x v="6"/>
    <x v="1"/>
    <n v="3280778"/>
  </r>
  <r>
    <s v="KL4930WAMT6"/>
    <x v="347"/>
    <x v="19"/>
    <x v="44"/>
    <x v="45"/>
    <x v="5"/>
    <x v="5"/>
    <x v="1"/>
    <x v="12"/>
    <s v="15-19Node"/>
    <x v="4"/>
    <x v="3"/>
    <n v="3283434"/>
  </r>
  <r>
    <s v="KL4930WARDA"/>
    <x v="348"/>
    <x v="19"/>
    <x v="44"/>
    <x v="45"/>
    <x v="5"/>
    <x v="5"/>
    <x v="1"/>
    <x v="7"/>
    <s v="100-149Node"/>
    <x v="5"/>
    <x v="2"/>
    <n v="3300990"/>
  </r>
  <r>
    <s v="KL4930WASDA"/>
    <x v="348"/>
    <x v="19"/>
    <x v="44"/>
    <x v="45"/>
    <x v="5"/>
    <x v="5"/>
    <x v="1"/>
    <x v="8"/>
    <s v="150-249Node"/>
    <x v="5"/>
    <x v="2"/>
    <n v="3300990"/>
  </r>
  <r>
    <s v="KL4930WATDA"/>
    <x v="348"/>
    <x v="19"/>
    <x v="44"/>
    <x v="45"/>
    <x v="5"/>
    <x v="5"/>
    <x v="1"/>
    <x v="6"/>
    <s v="250-499Node"/>
    <x v="5"/>
    <x v="2"/>
    <n v="3300990"/>
  </r>
  <r>
    <s v="KL4930WAUDA"/>
    <x v="348"/>
    <x v="19"/>
    <x v="44"/>
    <x v="45"/>
    <x v="5"/>
    <x v="5"/>
    <x v="1"/>
    <x v="5"/>
    <s v="500-999Node"/>
    <x v="5"/>
    <x v="2"/>
    <n v="3300990"/>
  </r>
  <r>
    <s v="KL4930WAVDA"/>
    <x v="348"/>
    <x v="19"/>
    <x v="44"/>
    <x v="45"/>
    <x v="5"/>
    <x v="5"/>
    <x v="1"/>
    <x v="4"/>
    <s v="1000-1499Node"/>
    <x v="5"/>
    <x v="2"/>
    <n v="3300990"/>
  </r>
  <r>
    <s v="KL4930WAWDA"/>
    <x v="348"/>
    <x v="19"/>
    <x v="44"/>
    <x v="45"/>
    <x v="5"/>
    <x v="5"/>
    <x v="1"/>
    <x v="3"/>
    <s v="1500-2499Node"/>
    <x v="5"/>
    <x v="2"/>
    <n v="3300990"/>
  </r>
  <r>
    <s v="KL4930WAXDA"/>
    <x v="348"/>
    <x v="19"/>
    <x v="44"/>
    <x v="45"/>
    <x v="5"/>
    <x v="5"/>
    <x v="1"/>
    <x v="2"/>
    <s v="2500-4999Node"/>
    <x v="5"/>
    <x v="2"/>
    <n v="3300990"/>
  </r>
  <r>
    <s v="KL4930WAYDA"/>
    <x v="348"/>
    <x v="19"/>
    <x v="44"/>
    <x v="45"/>
    <x v="5"/>
    <x v="5"/>
    <x v="1"/>
    <x v="1"/>
    <s v="5000+Node"/>
    <x v="5"/>
    <x v="2"/>
    <n v="3300990"/>
  </r>
  <r>
    <s v="KL4930WAEF5"/>
    <x v="346"/>
    <x v="19"/>
    <x v="44"/>
    <x v="45"/>
    <x v="5"/>
    <x v="5"/>
    <x v="1"/>
    <x v="11"/>
    <s v="5-9Node"/>
    <x v="6"/>
    <x v="1"/>
    <n v="3434855"/>
  </r>
  <r>
    <s v="KL4930WAKT6"/>
    <x v="347"/>
    <x v="19"/>
    <x v="44"/>
    <x v="45"/>
    <x v="5"/>
    <x v="5"/>
    <x v="1"/>
    <x v="0"/>
    <s v="10-14Node"/>
    <x v="4"/>
    <x v="3"/>
    <n v="3445481"/>
  </r>
  <r>
    <s v="KL4930WAQDA"/>
    <x v="348"/>
    <x v="19"/>
    <x v="44"/>
    <x v="45"/>
    <x v="5"/>
    <x v="5"/>
    <x v="1"/>
    <x v="9"/>
    <s v="50-99Node"/>
    <x v="5"/>
    <x v="2"/>
    <n v="3501960"/>
  </r>
  <r>
    <s v="KL4930WAAF5"/>
    <x v="346"/>
    <x v="19"/>
    <x v="44"/>
    <x v="45"/>
    <x v="5"/>
    <x v="5"/>
    <x v="1"/>
    <x v="14"/>
    <s v="1-1Node"/>
    <x v="6"/>
    <x v="1"/>
    <n v="3588932"/>
  </r>
  <r>
    <s v="KL4930WABF5"/>
    <x v="346"/>
    <x v="19"/>
    <x v="44"/>
    <x v="45"/>
    <x v="5"/>
    <x v="5"/>
    <x v="1"/>
    <x v="15"/>
    <s v="2-2Node"/>
    <x v="6"/>
    <x v="1"/>
    <n v="3588932"/>
  </r>
  <r>
    <s v="KL4930WACF5"/>
    <x v="346"/>
    <x v="19"/>
    <x v="44"/>
    <x v="45"/>
    <x v="5"/>
    <x v="5"/>
    <x v="1"/>
    <x v="16"/>
    <s v="3-3Node"/>
    <x v="6"/>
    <x v="1"/>
    <n v="3588932"/>
  </r>
  <r>
    <s v="KL4930WADF5"/>
    <x v="346"/>
    <x v="19"/>
    <x v="44"/>
    <x v="45"/>
    <x v="5"/>
    <x v="5"/>
    <x v="1"/>
    <x v="17"/>
    <s v="4-4Node"/>
    <x v="6"/>
    <x v="1"/>
    <n v="3588932"/>
  </r>
  <r>
    <s v="KL4930WAET6"/>
    <x v="347"/>
    <x v="19"/>
    <x v="44"/>
    <x v="45"/>
    <x v="5"/>
    <x v="5"/>
    <x v="1"/>
    <x v="11"/>
    <s v="5-9Node"/>
    <x v="4"/>
    <x v="3"/>
    <n v="3607527"/>
  </r>
  <r>
    <s v="KL4930WAPDA"/>
    <x v="348"/>
    <x v="19"/>
    <x v="44"/>
    <x v="45"/>
    <x v="5"/>
    <x v="5"/>
    <x v="1"/>
    <x v="10"/>
    <s v="25-49Node"/>
    <x v="5"/>
    <x v="2"/>
    <n v="3702930"/>
  </r>
  <r>
    <s v="KL4930WAAT6"/>
    <x v="347"/>
    <x v="19"/>
    <x v="44"/>
    <x v="45"/>
    <x v="5"/>
    <x v="5"/>
    <x v="1"/>
    <x v="14"/>
    <s v="1-1Node"/>
    <x v="4"/>
    <x v="3"/>
    <n v="3769574"/>
  </r>
  <r>
    <s v="KL4930WABT6"/>
    <x v="347"/>
    <x v="19"/>
    <x v="44"/>
    <x v="45"/>
    <x v="5"/>
    <x v="5"/>
    <x v="1"/>
    <x v="15"/>
    <s v="2-2Node"/>
    <x v="4"/>
    <x v="3"/>
    <n v="3769574"/>
  </r>
  <r>
    <s v="KL4930WACT6"/>
    <x v="347"/>
    <x v="19"/>
    <x v="44"/>
    <x v="45"/>
    <x v="5"/>
    <x v="5"/>
    <x v="1"/>
    <x v="16"/>
    <s v="3-3Node"/>
    <x v="4"/>
    <x v="3"/>
    <n v="3769574"/>
  </r>
  <r>
    <s v="KL4930WADT6"/>
    <x v="347"/>
    <x v="19"/>
    <x v="44"/>
    <x v="45"/>
    <x v="5"/>
    <x v="5"/>
    <x v="1"/>
    <x v="17"/>
    <s v="4-4Node"/>
    <x v="4"/>
    <x v="3"/>
    <n v="3769574"/>
  </r>
  <r>
    <s v="KL4930WARD5"/>
    <x v="349"/>
    <x v="19"/>
    <x v="44"/>
    <x v="45"/>
    <x v="5"/>
    <x v="5"/>
    <x v="1"/>
    <x v="7"/>
    <s v="100-149Node"/>
    <x v="6"/>
    <x v="2"/>
    <n v="3796139"/>
  </r>
  <r>
    <s v="KL4930WASD5"/>
    <x v="349"/>
    <x v="19"/>
    <x v="44"/>
    <x v="45"/>
    <x v="5"/>
    <x v="5"/>
    <x v="1"/>
    <x v="8"/>
    <s v="150-249Node"/>
    <x v="6"/>
    <x v="2"/>
    <n v="3796139"/>
  </r>
  <r>
    <s v="KL4930WATD5"/>
    <x v="349"/>
    <x v="19"/>
    <x v="44"/>
    <x v="45"/>
    <x v="5"/>
    <x v="5"/>
    <x v="1"/>
    <x v="6"/>
    <s v="250-499Node"/>
    <x v="6"/>
    <x v="2"/>
    <n v="3796139"/>
  </r>
  <r>
    <s v="KL4930WAUD5"/>
    <x v="349"/>
    <x v="19"/>
    <x v="44"/>
    <x v="45"/>
    <x v="5"/>
    <x v="5"/>
    <x v="1"/>
    <x v="5"/>
    <s v="500-999Node"/>
    <x v="6"/>
    <x v="2"/>
    <n v="3796139"/>
  </r>
  <r>
    <s v="KL4930WAVD5"/>
    <x v="349"/>
    <x v="19"/>
    <x v="44"/>
    <x v="45"/>
    <x v="5"/>
    <x v="5"/>
    <x v="1"/>
    <x v="4"/>
    <s v="1000-1499Node"/>
    <x v="6"/>
    <x v="2"/>
    <n v="3796139"/>
  </r>
  <r>
    <s v="KL4930WAWD5"/>
    <x v="349"/>
    <x v="19"/>
    <x v="44"/>
    <x v="45"/>
    <x v="5"/>
    <x v="5"/>
    <x v="1"/>
    <x v="3"/>
    <s v="1500-2499Node"/>
    <x v="6"/>
    <x v="2"/>
    <n v="3796139"/>
  </r>
  <r>
    <s v="KL4930WAXD5"/>
    <x v="349"/>
    <x v="19"/>
    <x v="44"/>
    <x v="45"/>
    <x v="5"/>
    <x v="5"/>
    <x v="1"/>
    <x v="2"/>
    <s v="2500-4999Node"/>
    <x v="6"/>
    <x v="2"/>
    <n v="3796139"/>
  </r>
  <r>
    <s v="KL4930WAYD5"/>
    <x v="349"/>
    <x v="19"/>
    <x v="44"/>
    <x v="45"/>
    <x v="5"/>
    <x v="5"/>
    <x v="1"/>
    <x v="1"/>
    <s v="5000+Node"/>
    <x v="6"/>
    <x v="2"/>
    <n v="3796139"/>
  </r>
  <r>
    <s v="KL4930WANDA"/>
    <x v="348"/>
    <x v="19"/>
    <x v="44"/>
    <x v="45"/>
    <x v="5"/>
    <x v="5"/>
    <x v="1"/>
    <x v="13"/>
    <s v="20-24Node"/>
    <x v="5"/>
    <x v="2"/>
    <n v="3906210"/>
  </r>
  <r>
    <s v="KL4930WAQD5"/>
    <x v="349"/>
    <x v="19"/>
    <x v="44"/>
    <x v="45"/>
    <x v="5"/>
    <x v="5"/>
    <x v="1"/>
    <x v="9"/>
    <s v="50-99Node"/>
    <x v="6"/>
    <x v="2"/>
    <n v="4027254"/>
  </r>
  <r>
    <s v="KL4930WARTA"/>
    <x v="350"/>
    <x v="19"/>
    <x v="44"/>
    <x v="45"/>
    <x v="5"/>
    <x v="5"/>
    <x v="1"/>
    <x v="7"/>
    <s v="100-149Node"/>
    <x v="5"/>
    <x v="3"/>
    <n v="4065600"/>
  </r>
  <r>
    <s v="KL4930WASTA"/>
    <x v="350"/>
    <x v="19"/>
    <x v="44"/>
    <x v="45"/>
    <x v="5"/>
    <x v="5"/>
    <x v="1"/>
    <x v="8"/>
    <s v="150-249Node"/>
    <x v="5"/>
    <x v="3"/>
    <n v="4065600"/>
  </r>
  <r>
    <s v="KL4930WATTA"/>
    <x v="350"/>
    <x v="19"/>
    <x v="44"/>
    <x v="45"/>
    <x v="5"/>
    <x v="5"/>
    <x v="1"/>
    <x v="6"/>
    <s v="250-499Node"/>
    <x v="5"/>
    <x v="3"/>
    <n v="4065600"/>
  </r>
  <r>
    <s v="KL4930WAUTA"/>
    <x v="350"/>
    <x v="19"/>
    <x v="44"/>
    <x v="45"/>
    <x v="5"/>
    <x v="5"/>
    <x v="1"/>
    <x v="5"/>
    <s v="500-999Node"/>
    <x v="5"/>
    <x v="3"/>
    <n v="4065600"/>
  </r>
  <r>
    <s v="KL4930WAVTA"/>
    <x v="350"/>
    <x v="19"/>
    <x v="44"/>
    <x v="45"/>
    <x v="5"/>
    <x v="5"/>
    <x v="1"/>
    <x v="4"/>
    <s v="1000-1499Node"/>
    <x v="5"/>
    <x v="3"/>
    <n v="4065600"/>
  </r>
  <r>
    <s v="KL4930WAWTA"/>
    <x v="350"/>
    <x v="19"/>
    <x v="44"/>
    <x v="45"/>
    <x v="5"/>
    <x v="5"/>
    <x v="1"/>
    <x v="3"/>
    <s v="1500-2499Node"/>
    <x v="5"/>
    <x v="3"/>
    <n v="4065600"/>
  </r>
  <r>
    <s v="KL4930WAXTA"/>
    <x v="350"/>
    <x v="19"/>
    <x v="44"/>
    <x v="45"/>
    <x v="5"/>
    <x v="5"/>
    <x v="1"/>
    <x v="2"/>
    <s v="2500-4999Node"/>
    <x v="5"/>
    <x v="3"/>
    <n v="4065600"/>
  </r>
  <r>
    <s v="KL4930WAYTA"/>
    <x v="350"/>
    <x v="19"/>
    <x v="44"/>
    <x v="45"/>
    <x v="5"/>
    <x v="5"/>
    <x v="1"/>
    <x v="1"/>
    <s v="5000+Node"/>
    <x v="5"/>
    <x v="3"/>
    <n v="4065600"/>
  </r>
  <r>
    <s v="KL4930WAMDA"/>
    <x v="348"/>
    <x v="19"/>
    <x v="44"/>
    <x v="45"/>
    <x v="5"/>
    <x v="5"/>
    <x v="1"/>
    <x v="12"/>
    <s v="15-19Node"/>
    <x v="5"/>
    <x v="2"/>
    <n v="4107180"/>
  </r>
  <r>
    <s v="KL4930WAPD5"/>
    <x v="349"/>
    <x v="19"/>
    <x v="44"/>
    <x v="45"/>
    <x v="5"/>
    <x v="5"/>
    <x v="1"/>
    <x v="10"/>
    <s v="25-49Node"/>
    <x v="6"/>
    <x v="2"/>
    <n v="4258370"/>
  </r>
  <r>
    <s v="KL4930WAKDA"/>
    <x v="348"/>
    <x v="19"/>
    <x v="44"/>
    <x v="45"/>
    <x v="5"/>
    <x v="5"/>
    <x v="1"/>
    <x v="0"/>
    <s v="10-14Node"/>
    <x v="5"/>
    <x v="2"/>
    <n v="4308150"/>
  </r>
  <r>
    <s v="KL4930WAQTA"/>
    <x v="350"/>
    <x v="19"/>
    <x v="44"/>
    <x v="45"/>
    <x v="5"/>
    <x v="5"/>
    <x v="1"/>
    <x v="9"/>
    <s v="50-99Node"/>
    <x v="5"/>
    <x v="3"/>
    <n v="4312770"/>
  </r>
  <r>
    <s v="KL4930WAND5"/>
    <x v="349"/>
    <x v="19"/>
    <x v="44"/>
    <x v="45"/>
    <x v="5"/>
    <x v="5"/>
    <x v="1"/>
    <x v="13"/>
    <s v="20-24Node"/>
    <x v="6"/>
    <x v="2"/>
    <n v="4492142"/>
  </r>
  <r>
    <s v="KL4930WAEDA"/>
    <x v="348"/>
    <x v="19"/>
    <x v="44"/>
    <x v="45"/>
    <x v="5"/>
    <x v="5"/>
    <x v="1"/>
    <x v="11"/>
    <s v="5-9Node"/>
    <x v="5"/>
    <x v="2"/>
    <n v="4511430"/>
  </r>
  <r>
    <s v="KL4930WAPTA"/>
    <x v="350"/>
    <x v="19"/>
    <x v="44"/>
    <x v="45"/>
    <x v="5"/>
    <x v="5"/>
    <x v="1"/>
    <x v="10"/>
    <s v="25-49Node"/>
    <x v="5"/>
    <x v="3"/>
    <n v="4562250"/>
  </r>
  <r>
    <s v="KL4930WART5"/>
    <x v="351"/>
    <x v="19"/>
    <x v="44"/>
    <x v="45"/>
    <x v="5"/>
    <x v="5"/>
    <x v="1"/>
    <x v="7"/>
    <s v="100-149Node"/>
    <x v="6"/>
    <x v="3"/>
    <n v="4675440"/>
  </r>
  <r>
    <s v="KL4930WAST5"/>
    <x v="351"/>
    <x v="19"/>
    <x v="44"/>
    <x v="45"/>
    <x v="5"/>
    <x v="5"/>
    <x v="1"/>
    <x v="8"/>
    <s v="150-249Node"/>
    <x v="6"/>
    <x v="3"/>
    <n v="4675440"/>
  </r>
  <r>
    <s v="KL4930WATT5"/>
    <x v="351"/>
    <x v="19"/>
    <x v="44"/>
    <x v="45"/>
    <x v="5"/>
    <x v="5"/>
    <x v="1"/>
    <x v="6"/>
    <s v="250-499Node"/>
    <x v="6"/>
    <x v="3"/>
    <n v="4675440"/>
  </r>
  <r>
    <s v="KL4930WAUT5"/>
    <x v="351"/>
    <x v="19"/>
    <x v="44"/>
    <x v="45"/>
    <x v="5"/>
    <x v="5"/>
    <x v="1"/>
    <x v="5"/>
    <s v="500-999Node"/>
    <x v="6"/>
    <x v="3"/>
    <n v="4675440"/>
  </r>
  <r>
    <s v="KL4930WAVT5"/>
    <x v="351"/>
    <x v="19"/>
    <x v="44"/>
    <x v="45"/>
    <x v="5"/>
    <x v="5"/>
    <x v="1"/>
    <x v="4"/>
    <s v="1000-1499Node"/>
    <x v="6"/>
    <x v="3"/>
    <n v="4675440"/>
  </r>
  <r>
    <s v="KL4930WAWT5"/>
    <x v="351"/>
    <x v="19"/>
    <x v="44"/>
    <x v="45"/>
    <x v="5"/>
    <x v="5"/>
    <x v="1"/>
    <x v="3"/>
    <s v="1500-2499Node"/>
    <x v="6"/>
    <x v="3"/>
    <n v="4675440"/>
  </r>
  <r>
    <s v="KL4930WAXT5"/>
    <x v="351"/>
    <x v="19"/>
    <x v="44"/>
    <x v="45"/>
    <x v="5"/>
    <x v="5"/>
    <x v="1"/>
    <x v="2"/>
    <s v="2500-4999Node"/>
    <x v="6"/>
    <x v="3"/>
    <n v="4675440"/>
  </r>
  <r>
    <s v="KL4930WAYT5"/>
    <x v="351"/>
    <x v="19"/>
    <x v="44"/>
    <x v="45"/>
    <x v="5"/>
    <x v="5"/>
    <x v="1"/>
    <x v="1"/>
    <s v="5000+Node"/>
    <x v="6"/>
    <x v="3"/>
    <n v="4675440"/>
  </r>
  <r>
    <s v="KL4930WAADA"/>
    <x v="348"/>
    <x v="19"/>
    <x v="44"/>
    <x v="45"/>
    <x v="5"/>
    <x v="5"/>
    <x v="1"/>
    <x v="14"/>
    <s v="1-1Node"/>
    <x v="5"/>
    <x v="2"/>
    <n v="4712400"/>
  </r>
  <r>
    <s v="KL4930WABDA"/>
    <x v="348"/>
    <x v="19"/>
    <x v="44"/>
    <x v="45"/>
    <x v="5"/>
    <x v="5"/>
    <x v="1"/>
    <x v="15"/>
    <s v="2-2Node"/>
    <x v="5"/>
    <x v="2"/>
    <n v="4712400"/>
  </r>
  <r>
    <s v="KL4930WACDA"/>
    <x v="348"/>
    <x v="19"/>
    <x v="44"/>
    <x v="45"/>
    <x v="5"/>
    <x v="5"/>
    <x v="1"/>
    <x v="16"/>
    <s v="3-3Node"/>
    <x v="5"/>
    <x v="2"/>
    <n v="4712400"/>
  </r>
  <r>
    <s v="KL4930WADDA"/>
    <x v="348"/>
    <x v="19"/>
    <x v="44"/>
    <x v="45"/>
    <x v="5"/>
    <x v="5"/>
    <x v="1"/>
    <x v="17"/>
    <s v="4-4Node"/>
    <x v="5"/>
    <x v="2"/>
    <n v="4712400"/>
  </r>
  <r>
    <s v="KL4930WAMD5"/>
    <x v="349"/>
    <x v="19"/>
    <x v="44"/>
    <x v="45"/>
    <x v="5"/>
    <x v="5"/>
    <x v="1"/>
    <x v="12"/>
    <s v="15-19Node"/>
    <x v="6"/>
    <x v="2"/>
    <n v="4723257"/>
  </r>
  <r>
    <s v="KL4930WANTA"/>
    <x v="350"/>
    <x v="19"/>
    <x v="44"/>
    <x v="45"/>
    <x v="5"/>
    <x v="5"/>
    <x v="1"/>
    <x v="13"/>
    <s v="20-24Node"/>
    <x v="5"/>
    <x v="3"/>
    <n v="4811730"/>
  </r>
  <r>
    <s v="KL4930WAKD5"/>
    <x v="349"/>
    <x v="19"/>
    <x v="44"/>
    <x v="45"/>
    <x v="5"/>
    <x v="5"/>
    <x v="1"/>
    <x v="0"/>
    <s v="10-14Node"/>
    <x v="6"/>
    <x v="2"/>
    <n v="4954373"/>
  </r>
  <r>
    <s v="KL4930WAQT5"/>
    <x v="351"/>
    <x v="19"/>
    <x v="44"/>
    <x v="45"/>
    <x v="5"/>
    <x v="5"/>
    <x v="1"/>
    <x v="9"/>
    <s v="50-99Node"/>
    <x v="6"/>
    <x v="3"/>
    <n v="4959686"/>
  </r>
  <r>
    <s v="KL4930WAMTA"/>
    <x v="350"/>
    <x v="19"/>
    <x v="44"/>
    <x v="45"/>
    <x v="5"/>
    <x v="5"/>
    <x v="1"/>
    <x v="12"/>
    <s v="15-19Node"/>
    <x v="5"/>
    <x v="3"/>
    <n v="5058900"/>
  </r>
  <r>
    <s v="KL4930WAED5"/>
    <x v="349"/>
    <x v="19"/>
    <x v="44"/>
    <x v="45"/>
    <x v="5"/>
    <x v="5"/>
    <x v="1"/>
    <x v="11"/>
    <s v="5-9Node"/>
    <x v="6"/>
    <x v="2"/>
    <n v="5188145"/>
  </r>
  <r>
    <s v="KL4930WAPT5"/>
    <x v="351"/>
    <x v="19"/>
    <x v="44"/>
    <x v="45"/>
    <x v="5"/>
    <x v="5"/>
    <x v="1"/>
    <x v="10"/>
    <s v="25-49Node"/>
    <x v="6"/>
    <x v="3"/>
    <n v="5246588"/>
  </r>
  <r>
    <s v="KL4930WAKTA"/>
    <x v="350"/>
    <x v="19"/>
    <x v="44"/>
    <x v="45"/>
    <x v="5"/>
    <x v="5"/>
    <x v="1"/>
    <x v="0"/>
    <s v="10-14Node"/>
    <x v="5"/>
    <x v="3"/>
    <n v="5308380"/>
  </r>
  <r>
    <s v="KL4930WAAD5"/>
    <x v="349"/>
    <x v="19"/>
    <x v="44"/>
    <x v="45"/>
    <x v="5"/>
    <x v="5"/>
    <x v="1"/>
    <x v="14"/>
    <s v="1-1Node"/>
    <x v="6"/>
    <x v="2"/>
    <n v="5419260"/>
  </r>
  <r>
    <s v="KL4930WABD5"/>
    <x v="349"/>
    <x v="19"/>
    <x v="44"/>
    <x v="45"/>
    <x v="5"/>
    <x v="5"/>
    <x v="1"/>
    <x v="15"/>
    <s v="2-2Node"/>
    <x v="6"/>
    <x v="2"/>
    <n v="5419260"/>
  </r>
  <r>
    <s v="KL4930WACD5"/>
    <x v="349"/>
    <x v="19"/>
    <x v="44"/>
    <x v="45"/>
    <x v="5"/>
    <x v="5"/>
    <x v="1"/>
    <x v="16"/>
    <s v="3-3Node"/>
    <x v="6"/>
    <x v="2"/>
    <n v="5419260"/>
  </r>
  <r>
    <s v="KL4930WADD5"/>
    <x v="349"/>
    <x v="19"/>
    <x v="44"/>
    <x v="45"/>
    <x v="5"/>
    <x v="5"/>
    <x v="1"/>
    <x v="17"/>
    <s v="4-4Node"/>
    <x v="6"/>
    <x v="2"/>
    <n v="5419260"/>
  </r>
  <r>
    <s v="KL4930WANT5"/>
    <x v="351"/>
    <x v="19"/>
    <x v="44"/>
    <x v="45"/>
    <x v="5"/>
    <x v="5"/>
    <x v="1"/>
    <x v="13"/>
    <s v="20-24Node"/>
    <x v="6"/>
    <x v="3"/>
    <n v="5533490"/>
  </r>
  <r>
    <s v="KL4930WAETA"/>
    <x v="350"/>
    <x v="19"/>
    <x v="44"/>
    <x v="45"/>
    <x v="5"/>
    <x v="5"/>
    <x v="1"/>
    <x v="11"/>
    <s v="5-9Node"/>
    <x v="5"/>
    <x v="3"/>
    <n v="5557860"/>
  </r>
  <r>
    <s v="KL4930WAATA"/>
    <x v="350"/>
    <x v="19"/>
    <x v="44"/>
    <x v="45"/>
    <x v="5"/>
    <x v="5"/>
    <x v="1"/>
    <x v="14"/>
    <s v="1-1Node"/>
    <x v="5"/>
    <x v="3"/>
    <n v="5805030"/>
  </r>
  <r>
    <s v="KL4930WABTA"/>
    <x v="350"/>
    <x v="19"/>
    <x v="44"/>
    <x v="45"/>
    <x v="5"/>
    <x v="5"/>
    <x v="1"/>
    <x v="15"/>
    <s v="2-2Node"/>
    <x v="5"/>
    <x v="3"/>
    <n v="5805030"/>
  </r>
  <r>
    <s v="KL4930WACTA"/>
    <x v="350"/>
    <x v="19"/>
    <x v="44"/>
    <x v="45"/>
    <x v="5"/>
    <x v="5"/>
    <x v="1"/>
    <x v="16"/>
    <s v="3-3Node"/>
    <x v="5"/>
    <x v="3"/>
    <n v="5805030"/>
  </r>
  <r>
    <s v="KL4930WADTA"/>
    <x v="350"/>
    <x v="19"/>
    <x v="44"/>
    <x v="45"/>
    <x v="5"/>
    <x v="5"/>
    <x v="1"/>
    <x v="17"/>
    <s v="4-4Node"/>
    <x v="5"/>
    <x v="3"/>
    <n v="5805030"/>
  </r>
  <r>
    <s v="KL4930WAMT5"/>
    <x v="351"/>
    <x v="19"/>
    <x v="44"/>
    <x v="45"/>
    <x v="5"/>
    <x v="5"/>
    <x v="1"/>
    <x v="12"/>
    <s v="15-19Node"/>
    <x v="6"/>
    <x v="3"/>
    <n v="5817735"/>
  </r>
  <r>
    <s v="KL4930WAKT5"/>
    <x v="351"/>
    <x v="19"/>
    <x v="44"/>
    <x v="45"/>
    <x v="5"/>
    <x v="5"/>
    <x v="1"/>
    <x v="0"/>
    <s v="10-14Node"/>
    <x v="6"/>
    <x v="3"/>
    <n v="6104637"/>
  </r>
  <r>
    <s v="KL4930WAET5"/>
    <x v="351"/>
    <x v="19"/>
    <x v="44"/>
    <x v="45"/>
    <x v="5"/>
    <x v="5"/>
    <x v="1"/>
    <x v="11"/>
    <s v="5-9Node"/>
    <x v="6"/>
    <x v="3"/>
    <n v="6391539"/>
  </r>
  <r>
    <s v="KL4930WAAT5"/>
    <x v="351"/>
    <x v="19"/>
    <x v="44"/>
    <x v="45"/>
    <x v="5"/>
    <x v="5"/>
    <x v="1"/>
    <x v="14"/>
    <s v="1-1Node"/>
    <x v="6"/>
    <x v="3"/>
    <n v="6675785"/>
  </r>
  <r>
    <s v="KL4930WABT5"/>
    <x v="351"/>
    <x v="19"/>
    <x v="44"/>
    <x v="45"/>
    <x v="5"/>
    <x v="5"/>
    <x v="1"/>
    <x v="15"/>
    <s v="2-2Node"/>
    <x v="6"/>
    <x v="3"/>
    <n v="6675785"/>
  </r>
  <r>
    <s v="KL4930WACT5"/>
    <x v="351"/>
    <x v="19"/>
    <x v="44"/>
    <x v="45"/>
    <x v="5"/>
    <x v="5"/>
    <x v="1"/>
    <x v="16"/>
    <s v="3-3Node"/>
    <x v="6"/>
    <x v="3"/>
    <n v="6675785"/>
  </r>
  <r>
    <s v="KL4930WADT5"/>
    <x v="351"/>
    <x v="19"/>
    <x v="44"/>
    <x v="45"/>
    <x v="5"/>
    <x v="5"/>
    <x v="1"/>
    <x v="17"/>
    <s v="4-4Node"/>
    <x v="6"/>
    <x v="3"/>
    <n v="6675785"/>
  </r>
  <r>
    <s v="KL4949WANFL"/>
    <x v="352"/>
    <x v="19"/>
    <x v="45"/>
    <x v="46"/>
    <x v="5"/>
    <x v="5"/>
    <x v="1"/>
    <x v="13"/>
    <s v="20-24Node"/>
    <x v="3"/>
    <x v="1"/>
    <n v="1349040"/>
  </r>
  <r>
    <s v="KL4949WAPFL"/>
    <x v="352"/>
    <x v="19"/>
    <x v="45"/>
    <x v="46"/>
    <x v="5"/>
    <x v="5"/>
    <x v="1"/>
    <x v="10"/>
    <s v="25-49Node"/>
    <x v="3"/>
    <x v="1"/>
    <n v="1349040"/>
  </r>
  <r>
    <s v="KL4949WAQFL"/>
    <x v="352"/>
    <x v="19"/>
    <x v="45"/>
    <x v="46"/>
    <x v="5"/>
    <x v="5"/>
    <x v="1"/>
    <x v="9"/>
    <s v="50-99Node"/>
    <x v="3"/>
    <x v="1"/>
    <n v="1349040"/>
  </r>
  <r>
    <s v="KL4949WARFL"/>
    <x v="352"/>
    <x v="19"/>
    <x v="45"/>
    <x v="46"/>
    <x v="5"/>
    <x v="5"/>
    <x v="1"/>
    <x v="7"/>
    <s v="100-149Node"/>
    <x v="3"/>
    <x v="1"/>
    <n v="1349040"/>
  </r>
  <r>
    <s v="KL4949WASFL"/>
    <x v="352"/>
    <x v="19"/>
    <x v="45"/>
    <x v="46"/>
    <x v="5"/>
    <x v="5"/>
    <x v="1"/>
    <x v="8"/>
    <s v="150-249Node"/>
    <x v="3"/>
    <x v="1"/>
    <n v="1349040"/>
  </r>
  <r>
    <s v="KL4949WATFL"/>
    <x v="352"/>
    <x v="19"/>
    <x v="45"/>
    <x v="46"/>
    <x v="5"/>
    <x v="5"/>
    <x v="1"/>
    <x v="6"/>
    <s v="250-499Node"/>
    <x v="3"/>
    <x v="1"/>
    <n v="1349040"/>
  </r>
  <r>
    <s v="KL4949WAUFL"/>
    <x v="352"/>
    <x v="19"/>
    <x v="45"/>
    <x v="46"/>
    <x v="5"/>
    <x v="5"/>
    <x v="1"/>
    <x v="5"/>
    <s v="500-999Node"/>
    <x v="3"/>
    <x v="1"/>
    <n v="1349040"/>
  </r>
  <r>
    <s v="KL4949WAVFL"/>
    <x v="352"/>
    <x v="19"/>
    <x v="45"/>
    <x v="46"/>
    <x v="5"/>
    <x v="5"/>
    <x v="1"/>
    <x v="4"/>
    <s v="1000-1499Node"/>
    <x v="3"/>
    <x v="1"/>
    <n v="1349040"/>
  </r>
  <r>
    <s v="KL4949WAWFL"/>
    <x v="352"/>
    <x v="19"/>
    <x v="45"/>
    <x v="46"/>
    <x v="5"/>
    <x v="5"/>
    <x v="1"/>
    <x v="3"/>
    <s v="1500-2499Node"/>
    <x v="3"/>
    <x v="1"/>
    <n v="1349040"/>
  </r>
  <r>
    <s v="KL4949WAXFL"/>
    <x v="352"/>
    <x v="19"/>
    <x v="45"/>
    <x v="46"/>
    <x v="5"/>
    <x v="5"/>
    <x v="1"/>
    <x v="2"/>
    <s v="2500-4999Node"/>
    <x v="3"/>
    <x v="1"/>
    <n v="1349040"/>
  </r>
  <r>
    <s v="KL4949WAYFL"/>
    <x v="352"/>
    <x v="19"/>
    <x v="45"/>
    <x v="46"/>
    <x v="5"/>
    <x v="5"/>
    <x v="1"/>
    <x v="1"/>
    <s v="5000+Node"/>
    <x v="3"/>
    <x v="1"/>
    <n v="1349040"/>
  </r>
  <r>
    <s v="KL4949WAMFL"/>
    <x v="352"/>
    <x v="19"/>
    <x v="45"/>
    <x v="46"/>
    <x v="5"/>
    <x v="5"/>
    <x v="1"/>
    <x v="12"/>
    <s v="15-19Node"/>
    <x v="3"/>
    <x v="1"/>
    <n v="1494570"/>
  </r>
  <r>
    <s v="KL4949WANF6"/>
    <x v="353"/>
    <x v="19"/>
    <x v="45"/>
    <x v="46"/>
    <x v="5"/>
    <x v="5"/>
    <x v="1"/>
    <x v="13"/>
    <s v="20-24Node"/>
    <x v="4"/>
    <x v="1"/>
    <n v="1551396"/>
  </r>
  <r>
    <s v="KL4949WAPF6"/>
    <x v="353"/>
    <x v="19"/>
    <x v="45"/>
    <x v="46"/>
    <x v="5"/>
    <x v="5"/>
    <x v="1"/>
    <x v="10"/>
    <s v="25-49Node"/>
    <x v="4"/>
    <x v="1"/>
    <n v="1551396"/>
  </r>
  <r>
    <s v="KL4949WAQF6"/>
    <x v="353"/>
    <x v="19"/>
    <x v="45"/>
    <x v="46"/>
    <x v="5"/>
    <x v="5"/>
    <x v="1"/>
    <x v="9"/>
    <s v="50-99Node"/>
    <x v="4"/>
    <x v="1"/>
    <n v="1551396"/>
  </r>
  <r>
    <s v="KL4949WARF6"/>
    <x v="353"/>
    <x v="19"/>
    <x v="45"/>
    <x v="46"/>
    <x v="5"/>
    <x v="5"/>
    <x v="1"/>
    <x v="7"/>
    <s v="100-149Node"/>
    <x v="4"/>
    <x v="1"/>
    <n v="1551396"/>
  </r>
  <r>
    <s v="KL4949WASF6"/>
    <x v="353"/>
    <x v="19"/>
    <x v="45"/>
    <x v="46"/>
    <x v="5"/>
    <x v="5"/>
    <x v="1"/>
    <x v="8"/>
    <s v="150-249Node"/>
    <x v="4"/>
    <x v="1"/>
    <n v="1551396"/>
  </r>
  <r>
    <s v="KL4949WATF6"/>
    <x v="353"/>
    <x v="19"/>
    <x v="45"/>
    <x v="46"/>
    <x v="5"/>
    <x v="5"/>
    <x v="1"/>
    <x v="6"/>
    <s v="250-499Node"/>
    <x v="4"/>
    <x v="1"/>
    <n v="1551396"/>
  </r>
  <r>
    <s v="KL4949WAUF6"/>
    <x v="353"/>
    <x v="19"/>
    <x v="45"/>
    <x v="46"/>
    <x v="5"/>
    <x v="5"/>
    <x v="1"/>
    <x v="5"/>
    <s v="500-999Node"/>
    <x v="4"/>
    <x v="1"/>
    <n v="1551396"/>
  </r>
  <r>
    <s v="KL4949WAVF6"/>
    <x v="353"/>
    <x v="19"/>
    <x v="45"/>
    <x v="46"/>
    <x v="5"/>
    <x v="5"/>
    <x v="1"/>
    <x v="4"/>
    <s v="1000-1499Node"/>
    <x v="4"/>
    <x v="1"/>
    <n v="1551396"/>
  </r>
  <r>
    <s v="KL4949WAWF6"/>
    <x v="353"/>
    <x v="19"/>
    <x v="45"/>
    <x v="46"/>
    <x v="5"/>
    <x v="5"/>
    <x v="1"/>
    <x v="3"/>
    <s v="1500-2499Node"/>
    <x v="4"/>
    <x v="1"/>
    <n v="1551396"/>
  </r>
  <r>
    <s v="KL4949WAXF6"/>
    <x v="353"/>
    <x v="19"/>
    <x v="45"/>
    <x v="46"/>
    <x v="5"/>
    <x v="5"/>
    <x v="1"/>
    <x v="2"/>
    <s v="2500-4999Node"/>
    <x v="4"/>
    <x v="1"/>
    <n v="1551396"/>
  </r>
  <r>
    <s v="KL4949WAYF6"/>
    <x v="353"/>
    <x v="19"/>
    <x v="45"/>
    <x v="46"/>
    <x v="5"/>
    <x v="5"/>
    <x v="1"/>
    <x v="1"/>
    <s v="5000+Node"/>
    <x v="4"/>
    <x v="1"/>
    <n v="1551396"/>
  </r>
  <r>
    <s v="KL4949WAKFL"/>
    <x v="352"/>
    <x v="19"/>
    <x v="45"/>
    <x v="46"/>
    <x v="5"/>
    <x v="5"/>
    <x v="1"/>
    <x v="0"/>
    <s v="10-14Node"/>
    <x v="3"/>
    <x v="1"/>
    <n v="1640100"/>
  </r>
  <r>
    <s v="KL4949WAMF6"/>
    <x v="353"/>
    <x v="19"/>
    <x v="45"/>
    <x v="46"/>
    <x v="5"/>
    <x v="5"/>
    <x v="1"/>
    <x v="12"/>
    <s v="15-19Node"/>
    <x v="4"/>
    <x v="1"/>
    <n v="1718756"/>
  </r>
  <r>
    <s v="KL4949WAEFL"/>
    <x v="352"/>
    <x v="19"/>
    <x v="45"/>
    <x v="46"/>
    <x v="5"/>
    <x v="5"/>
    <x v="1"/>
    <x v="11"/>
    <s v="5-9Node"/>
    <x v="3"/>
    <x v="1"/>
    <n v="1785630"/>
  </r>
  <r>
    <s v="KL4949WAKF6"/>
    <x v="353"/>
    <x v="19"/>
    <x v="45"/>
    <x v="46"/>
    <x v="5"/>
    <x v="5"/>
    <x v="1"/>
    <x v="0"/>
    <s v="10-14Node"/>
    <x v="4"/>
    <x v="1"/>
    <n v="1886115"/>
  </r>
  <r>
    <s v="KL4949WAEF6"/>
    <x v="353"/>
    <x v="19"/>
    <x v="45"/>
    <x v="46"/>
    <x v="5"/>
    <x v="5"/>
    <x v="1"/>
    <x v="11"/>
    <s v="5-9Node"/>
    <x v="4"/>
    <x v="1"/>
    <n v="2053475"/>
  </r>
  <r>
    <s v="KL4949WANDL"/>
    <x v="354"/>
    <x v="19"/>
    <x v="45"/>
    <x v="46"/>
    <x v="5"/>
    <x v="5"/>
    <x v="1"/>
    <x v="13"/>
    <s v="20-24Node"/>
    <x v="3"/>
    <x v="2"/>
    <n v="2111340"/>
  </r>
  <r>
    <s v="KL4949WAPDL"/>
    <x v="354"/>
    <x v="19"/>
    <x v="45"/>
    <x v="46"/>
    <x v="5"/>
    <x v="5"/>
    <x v="1"/>
    <x v="10"/>
    <s v="25-49Node"/>
    <x v="3"/>
    <x v="2"/>
    <n v="2111340"/>
  </r>
  <r>
    <s v="KL4949WAQDL"/>
    <x v="354"/>
    <x v="19"/>
    <x v="45"/>
    <x v="46"/>
    <x v="5"/>
    <x v="5"/>
    <x v="1"/>
    <x v="9"/>
    <s v="50-99Node"/>
    <x v="3"/>
    <x v="2"/>
    <n v="2111340"/>
  </r>
  <r>
    <s v="KL4949WARDL"/>
    <x v="354"/>
    <x v="19"/>
    <x v="45"/>
    <x v="46"/>
    <x v="5"/>
    <x v="5"/>
    <x v="1"/>
    <x v="7"/>
    <s v="100-149Node"/>
    <x v="3"/>
    <x v="2"/>
    <n v="2111340"/>
  </r>
  <r>
    <s v="KL4949WASDL"/>
    <x v="354"/>
    <x v="19"/>
    <x v="45"/>
    <x v="46"/>
    <x v="5"/>
    <x v="5"/>
    <x v="1"/>
    <x v="8"/>
    <s v="150-249Node"/>
    <x v="3"/>
    <x v="2"/>
    <n v="2111340"/>
  </r>
  <r>
    <s v="KL4949WATDL"/>
    <x v="354"/>
    <x v="19"/>
    <x v="45"/>
    <x v="46"/>
    <x v="5"/>
    <x v="5"/>
    <x v="1"/>
    <x v="6"/>
    <s v="250-499Node"/>
    <x v="3"/>
    <x v="2"/>
    <n v="2111340"/>
  </r>
  <r>
    <s v="KL4949WAUDL"/>
    <x v="354"/>
    <x v="19"/>
    <x v="45"/>
    <x v="46"/>
    <x v="5"/>
    <x v="5"/>
    <x v="1"/>
    <x v="5"/>
    <s v="500-999Node"/>
    <x v="3"/>
    <x v="2"/>
    <n v="2111340"/>
  </r>
  <r>
    <s v="KL4949WAVDL"/>
    <x v="354"/>
    <x v="19"/>
    <x v="45"/>
    <x v="46"/>
    <x v="5"/>
    <x v="5"/>
    <x v="1"/>
    <x v="4"/>
    <s v="1000-1499Node"/>
    <x v="3"/>
    <x v="2"/>
    <n v="2111340"/>
  </r>
  <r>
    <s v="KL4949WAWDL"/>
    <x v="354"/>
    <x v="19"/>
    <x v="45"/>
    <x v="46"/>
    <x v="5"/>
    <x v="5"/>
    <x v="1"/>
    <x v="3"/>
    <s v="1500-2499Node"/>
    <x v="3"/>
    <x v="2"/>
    <n v="2111340"/>
  </r>
  <r>
    <s v="KL4949WAXDL"/>
    <x v="354"/>
    <x v="19"/>
    <x v="45"/>
    <x v="46"/>
    <x v="5"/>
    <x v="5"/>
    <x v="1"/>
    <x v="2"/>
    <s v="2500-4999Node"/>
    <x v="3"/>
    <x v="2"/>
    <n v="2111340"/>
  </r>
  <r>
    <s v="KL4949WAYDL"/>
    <x v="354"/>
    <x v="19"/>
    <x v="45"/>
    <x v="46"/>
    <x v="5"/>
    <x v="5"/>
    <x v="1"/>
    <x v="1"/>
    <s v="5000+Node"/>
    <x v="3"/>
    <x v="2"/>
    <n v="2111340"/>
  </r>
  <r>
    <s v="KL4949WAMDL"/>
    <x v="354"/>
    <x v="19"/>
    <x v="45"/>
    <x v="46"/>
    <x v="5"/>
    <x v="5"/>
    <x v="1"/>
    <x v="12"/>
    <s v="15-19Node"/>
    <x v="3"/>
    <x v="2"/>
    <n v="2337720"/>
  </r>
  <r>
    <s v="KL4949WAND6"/>
    <x v="355"/>
    <x v="19"/>
    <x v="45"/>
    <x v="46"/>
    <x v="5"/>
    <x v="5"/>
    <x v="1"/>
    <x v="13"/>
    <s v="20-24Node"/>
    <x v="4"/>
    <x v="2"/>
    <n v="2428041"/>
  </r>
  <r>
    <s v="KL4949WAPD6"/>
    <x v="355"/>
    <x v="19"/>
    <x v="45"/>
    <x v="46"/>
    <x v="5"/>
    <x v="5"/>
    <x v="1"/>
    <x v="10"/>
    <s v="25-49Node"/>
    <x v="4"/>
    <x v="2"/>
    <n v="2428041"/>
  </r>
  <r>
    <s v="KL4949WAQD6"/>
    <x v="355"/>
    <x v="19"/>
    <x v="45"/>
    <x v="46"/>
    <x v="5"/>
    <x v="5"/>
    <x v="1"/>
    <x v="9"/>
    <s v="50-99Node"/>
    <x v="4"/>
    <x v="2"/>
    <n v="2428041"/>
  </r>
  <r>
    <s v="KL4949WARD6"/>
    <x v="355"/>
    <x v="19"/>
    <x v="45"/>
    <x v="46"/>
    <x v="5"/>
    <x v="5"/>
    <x v="1"/>
    <x v="7"/>
    <s v="100-149Node"/>
    <x v="4"/>
    <x v="2"/>
    <n v="2428041"/>
  </r>
  <r>
    <s v="KL4949WASD6"/>
    <x v="355"/>
    <x v="19"/>
    <x v="45"/>
    <x v="46"/>
    <x v="5"/>
    <x v="5"/>
    <x v="1"/>
    <x v="8"/>
    <s v="150-249Node"/>
    <x v="4"/>
    <x v="2"/>
    <n v="2428041"/>
  </r>
  <r>
    <s v="KL4949WATD6"/>
    <x v="355"/>
    <x v="19"/>
    <x v="45"/>
    <x v="46"/>
    <x v="5"/>
    <x v="5"/>
    <x v="1"/>
    <x v="6"/>
    <s v="250-499Node"/>
    <x v="4"/>
    <x v="2"/>
    <n v="2428041"/>
  </r>
  <r>
    <s v="KL4949WAUD6"/>
    <x v="355"/>
    <x v="19"/>
    <x v="45"/>
    <x v="46"/>
    <x v="5"/>
    <x v="5"/>
    <x v="1"/>
    <x v="5"/>
    <s v="500-999Node"/>
    <x v="4"/>
    <x v="2"/>
    <n v="2428041"/>
  </r>
  <r>
    <s v="KL4949WAVD6"/>
    <x v="355"/>
    <x v="19"/>
    <x v="45"/>
    <x v="46"/>
    <x v="5"/>
    <x v="5"/>
    <x v="1"/>
    <x v="4"/>
    <s v="1000-1499Node"/>
    <x v="4"/>
    <x v="2"/>
    <n v="2428041"/>
  </r>
  <r>
    <s v="KL4949WAWD6"/>
    <x v="355"/>
    <x v="19"/>
    <x v="45"/>
    <x v="46"/>
    <x v="5"/>
    <x v="5"/>
    <x v="1"/>
    <x v="3"/>
    <s v="1500-2499Node"/>
    <x v="4"/>
    <x v="2"/>
    <n v="2428041"/>
  </r>
  <r>
    <s v="KL4949WAXD6"/>
    <x v="355"/>
    <x v="19"/>
    <x v="45"/>
    <x v="46"/>
    <x v="5"/>
    <x v="5"/>
    <x v="1"/>
    <x v="2"/>
    <s v="2500-4999Node"/>
    <x v="4"/>
    <x v="2"/>
    <n v="2428041"/>
  </r>
  <r>
    <s v="KL4949WAYD6"/>
    <x v="355"/>
    <x v="19"/>
    <x v="45"/>
    <x v="46"/>
    <x v="5"/>
    <x v="5"/>
    <x v="1"/>
    <x v="1"/>
    <s v="5000+Node"/>
    <x v="4"/>
    <x v="2"/>
    <n v="2428041"/>
  </r>
  <r>
    <s v="KL4949WANFA"/>
    <x v="356"/>
    <x v="19"/>
    <x v="45"/>
    <x v="46"/>
    <x v="5"/>
    <x v="5"/>
    <x v="1"/>
    <x v="13"/>
    <s v="20-24Node"/>
    <x v="5"/>
    <x v="1"/>
    <n v="2453220"/>
  </r>
  <r>
    <s v="KL4949WAPFA"/>
    <x v="356"/>
    <x v="19"/>
    <x v="45"/>
    <x v="46"/>
    <x v="5"/>
    <x v="5"/>
    <x v="1"/>
    <x v="10"/>
    <s v="25-49Node"/>
    <x v="5"/>
    <x v="1"/>
    <n v="2453220"/>
  </r>
  <r>
    <s v="KL4949WAQFA"/>
    <x v="356"/>
    <x v="19"/>
    <x v="45"/>
    <x v="46"/>
    <x v="5"/>
    <x v="5"/>
    <x v="1"/>
    <x v="9"/>
    <s v="50-99Node"/>
    <x v="5"/>
    <x v="1"/>
    <n v="2453220"/>
  </r>
  <r>
    <s v="KL4949WARFA"/>
    <x v="356"/>
    <x v="19"/>
    <x v="45"/>
    <x v="46"/>
    <x v="5"/>
    <x v="5"/>
    <x v="1"/>
    <x v="7"/>
    <s v="100-149Node"/>
    <x v="5"/>
    <x v="1"/>
    <n v="2453220"/>
  </r>
  <r>
    <s v="KL4949WASFA"/>
    <x v="356"/>
    <x v="19"/>
    <x v="45"/>
    <x v="46"/>
    <x v="5"/>
    <x v="5"/>
    <x v="1"/>
    <x v="8"/>
    <s v="150-249Node"/>
    <x v="5"/>
    <x v="1"/>
    <n v="2453220"/>
  </r>
  <r>
    <s v="KL4949WATFA"/>
    <x v="356"/>
    <x v="19"/>
    <x v="45"/>
    <x v="46"/>
    <x v="5"/>
    <x v="5"/>
    <x v="1"/>
    <x v="6"/>
    <s v="250-499Node"/>
    <x v="5"/>
    <x v="1"/>
    <n v="2453220"/>
  </r>
  <r>
    <s v="KL4949WAUFA"/>
    <x v="356"/>
    <x v="19"/>
    <x v="45"/>
    <x v="46"/>
    <x v="5"/>
    <x v="5"/>
    <x v="1"/>
    <x v="5"/>
    <s v="500-999Node"/>
    <x v="5"/>
    <x v="1"/>
    <n v="2453220"/>
  </r>
  <r>
    <s v="KL4949WAVFA"/>
    <x v="356"/>
    <x v="19"/>
    <x v="45"/>
    <x v="46"/>
    <x v="5"/>
    <x v="5"/>
    <x v="1"/>
    <x v="4"/>
    <s v="1000-1499Node"/>
    <x v="5"/>
    <x v="1"/>
    <n v="2453220"/>
  </r>
  <r>
    <s v="KL4949WAWFA"/>
    <x v="356"/>
    <x v="19"/>
    <x v="45"/>
    <x v="46"/>
    <x v="5"/>
    <x v="5"/>
    <x v="1"/>
    <x v="3"/>
    <s v="1500-2499Node"/>
    <x v="5"/>
    <x v="1"/>
    <n v="2453220"/>
  </r>
  <r>
    <s v="KL4949WAXFA"/>
    <x v="356"/>
    <x v="19"/>
    <x v="45"/>
    <x v="46"/>
    <x v="5"/>
    <x v="5"/>
    <x v="1"/>
    <x v="2"/>
    <s v="2500-4999Node"/>
    <x v="5"/>
    <x v="1"/>
    <n v="2453220"/>
  </r>
  <r>
    <s v="KL4949WAYFA"/>
    <x v="356"/>
    <x v="19"/>
    <x v="45"/>
    <x v="46"/>
    <x v="5"/>
    <x v="5"/>
    <x v="1"/>
    <x v="1"/>
    <s v="5000+Node"/>
    <x v="5"/>
    <x v="1"/>
    <n v="2453220"/>
  </r>
  <r>
    <s v="KL4949WAKDL"/>
    <x v="354"/>
    <x v="19"/>
    <x v="45"/>
    <x v="46"/>
    <x v="5"/>
    <x v="5"/>
    <x v="1"/>
    <x v="0"/>
    <s v="10-14Node"/>
    <x v="3"/>
    <x v="2"/>
    <n v="2566410"/>
  </r>
  <r>
    <s v="KL4949WANTL"/>
    <x v="357"/>
    <x v="19"/>
    <x v="45"/>
    <x v="46"/>
    <x v="5"/>
    <x v="5"/>
    <x v="1"/>
    <x v="13"/>
    <s v="20-24Node"/>
    <x v="3"/>
    <x v="3"/>
    <n v="2577960"/>
  </r>
  <r>
    <s v="KL4949WAPTL"/>
    <x v="357"/>
    <x v="19"/>
    <x v="45"/>
    <x v="46"/>
    <x v="5"/>
    <x v="5"/>
    <x v="1"/>
    <x v="10"/>
    <s v="25-49Node"/>
    <x v="3"/>
    <x v="3"/>
    <n v="2577960"/>
  </r>
  <r>
    <s v="KL4949WAQTL"/>
    <x v="357"/>
    <x v="19"/>
    <x v="45"/>
    <x v="46"/>
    <x v="5"/>
    <x v="5"/>
    <x v="1"/>
    <x v="9"/>
    <s v="50-99Node"/>
    <x v="3"/>
    <x v="3"/>
    <n v="2577960"/>
  </r>
  <r>
    <s v="KL4949WARTL"/>
    <x v="357"/>
    <x v="19"/>
    <x v="45"/>
    <x v="46"/>
    <x v="5"/>
    <x v="5"/>
    <x v="1"/>
    <x v="7"/>
    <s v="100-149Node"/>
    <x v="3"/>
    <x v="3"/>
    <n v="2577960"/>
  </r>
  <r>
    <s v="KL4949WASTL"/>
    <x v="357"/>
    <x v="19"/>
    <x v="45"/>
    <x v="46"/>
    <x v="5"/>
    <x v="5"/>
    <x v="1"/>
    <x v="8"/>
    <s v="150-249Node"/>
    <x v="3"/>
    <x v="3"/>
    <n v="2577960"/>
  </r>
  <r>
    <s v="KL4949WATTL"/>
    <x v="357"/>
    <x v="19"/>
    <x v="45"/>
    <x v="46"/>
    <x v="5"/>
    <x v="5"/>
    <x v="1"/>
    <x v="6"/>
    <s v="250-499Node"/>
    <x v="3"/>
    <x v="3"/>
    <n v="2577960"/>
  </r>
  <r>
    <s v="KL4949WAUTL"/>
    <x v="357"/>
    <x v="19"/>
    <x v="45"/>
    <x v="46"/>
    <x v="5"/>
    <x v="5"/>
    <x v="1"/>
    <x v="5"/>
    <s v="500-999Node"/>
    <x v="3"/>
    <x v="3"/>
    <n v="2577960"/>
  </r>
  <r>
    <s v="KL4949WAVTL"/>
    <x v="357"/>
    <x v="19"/>
    <x v="45"/>
    <x v="46"/>
    <x v="5"/>
    <x v="5"/>
    <x v="1"/>
    <x v="4"/>
    <s v="1000-1499Node"/>
    <x v="3"/>
    <x v="3"/>
    <n v="2577960"/>
  </r>
  <r>
    <s v="KL4949WAWTL"/>
    <x v="357"/>
    <x v="19"/>
    <x v="45"/>
    <x v="46"/>
    <x v="5"/>
    <x v="5"/>
    <x v="1"/>
    <x v="3"/>
    <s v="1500-2499Node"/>
    <x v="3"/>
    <x v="3"/>
    <n v="2577960"/>
  </r>
  <r>
    <s v="KL4949WAXTL"/>
    <x v="357"/>
    <x v="19"/>
    <x v="45"/>
    <x v="46"/>
    <x v="5"/>
    <x v="5"/>
    <x v="1"/>
    <x v="2"/>
    <s v="2500-4999Node"/>
    <x v="3"/>
    <x v="3"/>
    <n v="2577960"/>
  </r>
  <r>
    <s v="KL4949WAYTL"/>
    <x v="357"/>
    <x v="19"/>
    <x v="45"/>
    <x v="46"/>
    <x v="5"/>
    <x v="5"/>
    <x v="1"/>
    <x v="1"/>
    <s v="5000+Node"/>
    <x v="3"/>
    <x v="3"/>
    <n v="2577960"/>
  </r>
  <r>
    <s v="KL4949WAMD6"/>
    <x v="355"/>
    <x v="19"/>
    <x v="45"/>
    <x v="46"/>
    <x v="5"/>
    <x v="5"/>
    <x v="1"/>
    <x v="12"/>
    <s v="15-19Node"/>
    <x v="4"/>
    <x v="2"/>
    <n v="2688378"/>
  </r>
  <r>
    <s v="KL4949WAMFA"/>
    <x v="356"/>
    <x v="19"/>
    <x v="45"/>
    <x v="46"/>
    <x v="5"/>
    <x v="5"/>
    <x v="1"/>
    <x v="12"/>
    <s v="15-19Node"/>
    <x v="5"/>
    <x v="1"/>
    <n v="2718870"/>
  </r>
  <r>
    <s v="KL4949WAEDL"/>
    <x v="354"/>
    <x v="19"/>
    <x v="45"/>
    <x v="46"/>
    <x v="5"/>
    <x v="5"/>
    <x v="1"/>
    <x v="11"/>
    <s v="5-9Node"/>
    <x v="3"/>
    <x v="2"/>
    <n v="2790480"/>
  </r>
  <r>
    <s v="KL4949WANF5"/>
    <x v="358"/>
    <x v="19"/>
    <x v="45"/>
    <x v="46"/>
    <x v="5"/>
    <x v="5"/>
    <x v="1"/>
    <x v="13"/>
    <s v="20-24Node"/>
    <x v="6"/>
    <x v="1"/>
    <n v="2821203"/>
  </r>
  <r>
    <s v="KL4949WAPF5"/>
    <x v="358"/>
    <x v="19"/>
    <x v="45"/>
    <x v="46"/>
    <x v="5"/>
    <x v="5"/>
    <x v="1"/>
    <x v="10"/>
    <s v="25-49Node"/>
    <x v="6"/>
    <x v="1"/>
    <n v="2821203"/>
  </r>
  <r>
    <s v="KL4949WAQF5"/>
    <x v="358"/>
    <x v="19"/>
    <x v="45"/>
    <x v="46"/>
    <x v="5"/>
    <x v="5"/>
    <x v="1"/>
    <x v="9"/>
    <s v="50-99Node"/>
    <x v="6"/>
    <x v="1"/>
    <n v="2821203"/>
  </r>
  <r>
    <s v="KL4949WARF5"/>
    <x v="358"/>
    <x v="19"/>
    <x v="45"/>
    <x v="46"/>
    <x v="5"/>
    <x v="5"/>
    <x v="1"/>
    <x v="7"/>
    <s v="100-149Node"/>
    <x v="6"/>
    <x v="1"/>
    <n v="2821203"/>
  </r>
  <r>
    <s v="KL4949WASF5"/>
    <x v="358"/>
    <x v="19"/>
    <x v="45"/>
    <x v="46"/>
    <x v="5"/>
    <x v="5"/>
    <x v="1"/>
    <x v="8"/>
    <s v="150-249Node"/>
    <x v="6"/>
    <x v="1"/>
    <n v="2821203"/>
  </r>
  <r>
    <s v="KL4949WATF5"/>
    <x v="358"/>
    <x v="19"/>
    <x v="45"/>
    <x v="46"/>
    <x v="5"/>
    <x v="5"/>
    <x v="1"/>
    <x v="6"/>
    <s v="250-499Node"/>
    <x v="6"/>
    <x v="1"/>
    <n v="2821203"/>
  </r>
  <r>
    <s v="KL4949WAUF5"/>
    <x v="358"/>
    <x v="19"/>
    <x v="45"/>
    <x v="46"/>
    <x v="5"/>
    <x v="5"/>
    <x v="1"/>
    <x v="5"/>
    <s v="500-999Node"/>
    <x v="6"/>
    <x v="1"/>
    <n v="2821203"/>
  </r>
  <r>
    <s v="KL4949WAVF5"/>
    <x v="358"/>
    <x v="19"/>
    <x v="45"/>
    <x v="46"/>
    <x v="5"/>
    <x v="5"/>
    <x v="1"/>
    <x v="4"/>
    <s v="1000-1499Node"/>
    <x v="6"/>
    <x v="1"/>
    <n v="2821203"/>
  </r>
  <r>
    <s v="KL4949WAWF5"/>
    <x v="358"/>
    <x v="19"/>
    <x v="45"/>
    <x v="46"/>
    <x v="5"/>
    <x v="5"/>
    <x v="1"/>
    <x v="3"/>
    <s v="1500-2499Node"/>
    <x v="6"/>
    <x v="1"/>
    <n v="2821203"/>
  </r>
  <r>
    <s v="KL4949WAXF5"/>
    <x v="358"/>
    <x v="19"/>
    <x v="45"/>
    <x v="46"/>
    <x v="5"/>
    <x v="5"/>
    <x v="1"/>
    <x v="2"/>
    <s v="2500-4999Node"/>
    <x v="6"/>
    <x v="1"/>
    <n v="2821203"/>
  </r>
  <r>
    <s v="KL4949WAYF5"/>
    <x v="358"/>
    <x v="19"/>
    <x v="45"/>
    <x v="46"/>
    <x v="5"/>
    <x v="5"/>
    <x v="1"/>
    <x v="1"/>
    <s v="5000+Node"/>
    <x v="6"/>
    <x v="1"/>
    <n v="2821203"/>
  </r>
  <r>
    <s v="KL4949WAMTL"/>
    <x v="357"/>
    <x v="19"/>
    <x v="45"/>
    <x v="46"/>
    <x v="5"/>
    <x v="5"/>
    <x v="1"/>
    <x v="12"/>
    <s v="15-19Node"/>
    <x v="3"/>
    <x v="3"/>
    <n v="2855160"/>
  </r>
  <r>
    <s v="KL4949WAKD6"/>
    <x v="355"/>
    <x v="19"/>
    <x v="45"/>
    <x v="46"/>
    <x v="5"/>
    <x v="5"/>
    <x v="1"/>
    <x v="0"/>
    <s v="10-14Node"/>
    <x v="4"/>
    <x v="2"/>
    <n v="2951372"/>
  </r>
  <r>
    <s v="KL4949WANT6"/>
    <x v="359"/>
    <x v="19"/>
    <x v="45"/>
    <x v="46"/>
    <x v="5"/>
    <x v="5"/>
    <x v="1"/>
    <x v="13"/>
    <s v="20-24Node"/>
    <x v="4"/>
    <x v="3"/>
    <n v="2964654"/>
  </r>
  <r>
    <s v="KL4949WAPT6"/>
    <x v="359"/>
    <x v="19"/>
    <x v="45"/>
    <x v="46"/>
    <x v="5"/>
    <x v="5"/>
    <x v="1"/>
    <x v="10"/>
    <s v="25-49Node"/>
    <x v="4"/>
    <x v="3"/>
    <n v="2964654"/>
  </r>
  <r>
    <s v="KL4949WAQT6"/>
    <x v="359"/>
    <x v="19"/>
    <x v="45"/>
    <x v="46"/>
    <x v="5"/>
    <x v="5"/>
    <x v="1"/>
    <x v="9"/>
    <s v="50-99Node"/>
    <x v="4"/>
    <x v="3"/>
    <n v="2964654"/>
  </r>
  <r>
    <s v="KL4949WART6"/>
    <x v="359"/>
    <x v="19"/>
    <x v="45"/>
    <x v="46"/>
    <x v="5"/>
    <x v="5"/>
    <x v="1"/>
    <x v="7"/>
    <s v="100-149Node"/>
    <x v="4"/>
    <x v="3"/>
    <n v="2964654"/>
  </r>
  <r>
    <s v="KL4949WAST6"/>
    <x v="359"/>
    <x v="19"/>
    <x v="45"/>
    <x v="46"/>
    <x v="5"/>
    <x v="5"/>
    <x v="1"/>
    <x v="8"/>
    <s v="150-249Node"/>
    <x v="4"/>
    <x v="3"/>
    <n v="2964654"/>
  </r>
  <r>
    <s v="KL4949WATT6"/>
    <x v="359"/>
    <x v="19"/>
    <x v="45"/>
    <x v="46"/>
    <x v="5"/>
    <x v="5"/>
    <x v="1"/>
    <x v="6"/>
    <s v="250-499Node"/>
    <x v="4"/>
    <x v="3"/>
    <n v="2964654"/>
  </r>
  <r>
    <s v="KL4949WAUT6"/>
    <x v="359"/>
    <x v="19"/>
    <x v="45"/>
    <x v="46"/>
    <x v="5"/>
    <x v="5"/>
    <x v="1"/>
    <x v="5"/>
    <s v="500-999Node"/>
    <x v="4"/>
    <x v="3"/>
    <n v="2964654"/>
  </r>
  <r>
    <s v="KL4949WAVT6"/>
    <x v="359"/>
    <x v="19"/>
    <x v="45"/>
    <x v="46"/>
    <x v="5"/>
    <x v="5"/>
    <x v="1"/>
    <x v="4"/>
    <s v="1000-1499Node"/>
    <x v="4"/>
    <x v="3"/>
    <n v="2964654"/>
  </r>
  <r>
    <s v="KL4949WAWT6"/>
    <x v="359"/>
    <x v="19"/>
    <x v="45"/>
    <x v="46"/>
    <x v="5"/>
    <x v="5"/>
    <x v="1"/>
    <x v="3"/>
    <s v="1500-2499Node"/>
    <x v="4"/>
    <x v="3"/>
    <n v="2964654"/>
  </r>
  <r>
    <s v="KL4949WAXT6"/>
    <x v="359"/>
    <x v="19"/>
    <x v="45"/>
    <x v="46"/>
    <x v="5"/>
    <x v="5"/>
    <x v="1"/>
    <x v="2"/>
    <s v="2500-4999Node"/>
    <x v="4"/>
    <x v="3"/>
    <n v="2964654"/>
  </r>
  <r>
    <s v="KL4949WAYT6"/>
    <x v="359"/>
    <x v="19"/>
    <x v="45"/>
    <x v="46"/>
    <x v="5"/>
    <x v="5"/>
    <x v="1"/>
    <x v="1"/>
    <s v="5000+Node"/>
    <x v="4"/>
    <x v="3"/>
    <n v="2964654"/>
  </r>
  <r>
    <s v="KL4949WAKFA"/>
    <x v="356"/>
    <x v="19"/>
    <x v="45"/>
    <x v="46"/>
    <x v="5"/>
    <x v="5"/>
    <x v="1"/>
    <x v="0"/>
    <s v="10-14Node"/>
    <x v="5"/>
    <x v="1"/>
    <n v="2984520"/>
  </r>
  <r>
    <s v="KL4949WAMF5"/>
    <x v="358"/>
    <x v="19"/>
    <x v="45"/>
    <x v="46"/>
    <x v="5"/>
    <x v="5"/>
    <x v="1"/>
    <x v="12"/>
    <s v="15-19Node"/>
    <x v="6"/>
    <x v="1"/>
    <n v="3126701"/>
  </r>
  <r>
    <s v="KL4949WAKTL"/>
    <x v="357"/>
    <x v="19"/>
    <x v="45"/>
    <x v="46"/>
    <x v="5"/>
    <x v="5"/>
    <x v="1"/>
    <x v="0"/>
    <s v="10-14Node"/>
    <x v="3"/>
    <x v="3"/>
    <n v="3132360"/>
  </r>
  <r>
    <s v="KL4949WAED6"/>
    <x v="355"/>
    <x v="19"/>
    <x v="45"/>
    <x v="46"/>
    <x v="5"/>
    <x v="5"/>
    <x v="1"/>
    <x v="11"/>
    <s v="5-9Node"/>
    <x v="4"/>
    <x v="2"/>
    <n v="3209052"/>
  </r>
  <r>
    <s v="KL4949WAEFA"/>
    <x v="356"/>
    <x v="19"/>
    <x v="45"/>
    <x v="46"/>
    <x v="5"/>
    <x v="5"/>
    <x v="1"/>
    <x v="11"/>
    <s v="5-9Node"/>
    <x v="5"/>
    <x v="1"/>
    <n v="3245550"/>
  </r>
  <r>
    <s v="KL4949WAMT6"/>
    <x v="359"/>
    <x v="19"/>
    <x v="45"/>
    <x v="46"/>
    <x v="5"/>
    <x v="5"/>
    <x v="1"/>
    <x v="12"/>
    <s v="15-19Node"/>
    <x v="4"/>
    <x v="3"/>
    <n v="3283434"/>
  </r>
  <r>
    <s v="KL4949WAETL"/>
    <x v="357"/>
    <x v="19"/>
    <x v="45"/>
    <x v="46"/>
    <x v="5"/>
    <x v="5"/>
    <x v="1"/>
    <x v="11"/>
    <s v="5-9Node"/>
    <x v="3"/>
    <x v="3"/>
    <n v="3407250"/>
  </r>
  <r>
    <s v="KL4949WAKF5"/>
    <x v="358"/>
    <x v="19"/>
    <x v="45"/>
    <x v="46"/>
    <x v="5"/>
    <x v="5"/>
    <x v="1"/>
    <x v="0"/>
    <s v="10-14Node"/>
    <x v="6"/>
    <x v="1"/>
    <n v="3432198"/>
  </r>
  <r>
    <s v="KL4949WAKT6"/>
    <x v="359"/>
    <x v="19"/>
    <x v="45"/>
    <x v="46"/>
    <x v="5"/>
    <x v="5"/>
    <x v="1"/>
    <x v="0"/>
    <s v="10-14Node"/>
    <x v="4"/>
    <x v="3"/>
    <n v="3602214"/>
  </r>
  <r>
    <s v="KL4949WANDA"/>
    <x v="360"/>
    <x v="19"/>
    <x v="45"/>
    <x v="46"/>
    <x v="5"/>
    <x v="5"/>
    <x v="1"/>
    <x v="13"/>
    <s v="20-24Node"/>
    <x v="5"/>
    <x v="2"/>
    <n v="3705240"/>
  </r>
  <r>
    <s v="KL4949WAPDA"/>
    <x v="360"/>
    <x v="19"/>
    <x v="45"/>
    <x v="46"/>
    <x v="5"/>
    <x v="5"/>
    <x v="1"/>
    <x v="10"/>
    <s v="25-49Node"/>
    <x v="5"/>
    <x v="2"/>
    <n v="3705240"/>
  </r>
  <r>
    <s v="KL4949WAQDA"/>
    <x v="360"/>
    <x v="19"/>
    <x v="45"/>
    <x v="46"/>
    <x v="5"/>
    <x v="5"/>
    <x v="1"/>
    <x v="9"/>
    <s v="50-99Node"/>
    <x v="5"/>
    <x v="2"/>
    <n v="3705240"/>
  </r>
  <r>
    <s v="KL4949WARDA"/>
    <x v="360"/>
    <x v="19"/>
    <x v="45"/>
    <x v="46"/>
    <x v="5"/>
    <x v="5"/>
    <x v="1"/>
    <x v="7"/>
    <s v="100-149Node"/>
    <x v="5"/>
    <x v="2"/>
    <n v="3705240"/>
  </r>
  <r>
    <s v="KL4949WASDA"/>
    <x v="360"/>
    <x v="19"/>
    <x v="45"/>
    <x v="46"/>
    <x v="5"/>
    <x v="5"/>
    <x v="1"/>
    <x v="8"/>
    <s v="150-249Node"/>
    <x v="5"/>
    <x v="2"/>
    <n v="3705240"/>
  </r>
  <r>
    <s v="KL4949WATDA"/>
    <x v="360"/>
    <x v="19"/>
    <x v="45"/>
    <x v="46"/>
    <x v="5"/>
    <x v="5"/>
    <x v="1"/>
    <x v="6"/>
    <s v="250-499Node"/>
    <x v="5"/>
    <x v="2"/>
    <n v="3705240"/>
  </r>
  <r>
    <s v="KL4949WAUDA"/>
    <x v="360"/>
    <x v="19"/>
    <x v="45"/>
    <x v="46"/>
    <x v="5"/>
    <x v="5"/>
    <x v="1"/>
    <x v="5"/>
    <s v="500-999Node"/>
    <x v="5"/>
    <x v="2"/>
    <n v="3705240"/>
  </r>
  <r>
    <s v="KL4949WAVDA"/>
    <x v="360"/>
    <x v="19"/>
    <x v="45"/>
    <x v="46"/>
    <x v="5"/>
    <x v="5"/>
    <x v="1"/>
    <x v="4"/>
    <s v="1000-1499Node"/>
    <x v="5"/>
    <x v="2"/>
    <n v="3705240"/>
  </r>
  <r>
    <s v="KL4949WAWDA"/>
    <x v="360"/>
    <x v="19"/>
    <x v="45"/>
    <x v="46"/>
    <x v="5"/>
    <x v="5"/>
    <x v="1"/>
    <x v="3"/>
    <s v="1500-2499Node"/>
    <x v="5"/>
    <x v="2"/>
    <n v="3705240"/>
  </r>
  <r>
    <s v="KL4949WAXDA"/>
    <x v="360"/>
    <x v="19"/>
    <x v="45"/>
    <x v="46"/>
    <x v="5"/>
    <x v="5"/>
    <x v="1"/>
    <x v="2"/>
    <s v="2500-4999Node"/>
    <x v="5"/>
    <x v="2"/>
    <n v="3705240"/>
  </r>
  <r>
    <s v="KL4949WAYDA"/>
    <x v="360"/>
    <x v="19"/>
    <x v="45"/>
    <x v="46"/>
    <x v="5"/>
    <x v="5"/>
    <x v="1"/>
    <x v="1"/>
    <s v="5000+Node"/>
    <x v="5"/>
    <x v="2"/>
    <n v="3705240"/>
  </r>
  <r>
    <s v="KL4949WAEF5"/>
    <x v="358"/>
    <x v="19"/>
    <x v="45"/>
    <x v="46"/>
    <x v="5"/>
    <x v="5"/>
    <x v="1"/>
    <x v="11"/>
    <s v="5-9Node"/>
    <x v="6"/>
    <x v="1"/>
    <n v="3732383"/>
  </r>
  <r>
    <s v="KL4949WAET6"/>
    <x v="359"/>
    <x v="19"/>
    <x v="45"/>
    <x v="46"/>
    <x v="5"/>
    <x v="5"/>
    <x v="1"/>
    <x v="11"/>
    <s v="5-9Node"/>
    <x v="4"/>
    <x v="3"/>
    <n v="3918338"/>
  </r>
  <r>
    <s v="KL4949WAMDA"/>
    <x v="360"/>
    <x v="19"/>
    <x v="45"/>
    <x v="46"/>
    <x v="5"/>
    <x v="5"/>
    <x v="1"/>
    <x v="12"/>
    <s v="15-19Node"/>
    <x v="5"/>
    <x v="2"/>
    <n v="4104870"/>
  </r>
  <r>
    <s v="KL4949WAND5"/>
    <x v="361"/>
    <x v="19"/>
    <x v="45"/>
    <x v="46"/>
    <x v="5"/>
    <x v="5"/>
    <x v="1"/>
    <x v="13"/>
    <s v="20-24Node"/>
    <x v="6"/>
    <x v="2"/>
    <n v="4261026"/>
  </r>
  <r>
    <s v="KL4949WAPD5"/>
    <x v="361"/>
    <x v="19"/>
    <x v="45"/>
    <x v="46"/>
    <x v="5"/>
    <x v="5"/>
    <x v="1"/>
    <x v="10"/>
    <s v="25-49Node"/>
    <x v="6"/>
    <x v="2"/>
    <n v="4261026"/>
  </r>
  <r>
    <s v="KL4949WAQD5"/>
    <x v="361"/>
    <x v="19"/>
    <x v="45"/>
    <x v="46"/>
    <x v="5"/>
    <x v="5"/>
    <x v="1"/>
    <x v="9"/>
    <s v="50-99Node"/>
    <x v="6"/>
    <x v="2"/>
    <n v="4261026"/>
  </r>
  <r>
    <s v="KL4949WARD5"/>
    <x v="361"/>
    <x v="19"/>
    <x v="45"/>
    <x v="46"/>
    <x v="5"/>
    <x v="5"/>
    <x v="1"/>
    <x v="7"/>
    <s v="100-149Node"/>
    <x v="6"/>
    <x v="2"/>
    <n v="4261026"/>
  </r>
  <r>
    <s v="KL4949WASD5"/>
    <x v="361"/>
    <x v="19"/>
    <x v="45"/>
    <x v="46"/>
    <x v="5"/>
    <x v="5"/>
    <x v="1"/>
    <x v="8"/>
    <s v="150-249Node"/>
    <x v="6"/>
    <x v="2"/>
    <n v="4261026"/>
  </r>
  <r>
    <s v="KL4949WATD5"/>
    <x v="361"/>
    <x v="19"/>
    <x v="45"/>
    <x v="46"/>
    <x v="5"/>
    <x v="5"/>
    <x v="1"/>
    <x v="6"/>
    <s v="250-499Node"/>
    <x v="6"/>
    <x v="2"/>
    <n v="4261026"/>
  </r>
  <r>
    <s v="KL4949WAUD5"/>
    <x v="361"/>
    <x v="19"/>
    <x v="45"/>
    <x v="46"/>
    <x v="5"/>
    <x v="5"/>
    <x v="1"/>
    <x v="5"/>
    <s v="500-999Node"/>
    <x v="6"/>
    <x v="2"/>
    <n v="4261026"/>
  </r>
  <r>
    <s v="KL4949WAVD5"/>
    <x v="361"/>
    <x v="19"/>
    <x v="45"/>
    <x v="46"/>
    <x v="5"/>
    <x v="5"/>
    <x v="1"/>
    <x v="4"/>
    <s v="1000-1499Node"/>
    <x v="6"/>
    <x v="2"/>
    <n v="4261026"/>
  </r>
  <r>
    <s v="KL4949WAWD5"/>
    <x v="361"/>
    <x v="19"/>
    <x v="45"/>
    <x v="46"/>
    <x v="5"/>
    <x v="5"/>
    <x v="1"/>
    <x v="3"/>
    <s v="1500-2499Node"/>
    <x v="6"/>
    <x v="2"/>
    <n v="4261026"/>
  </r>
  <r>
    <s v="KL4949WAXD5"/>
    <x v="361"/>
    <x v="19"/>
    <x v="45"/>
    <x v="46"/>
    <x v="5"/>
    <x v="5"/>
    <x v="1"/>
    <x v="2"/>
    <s v="2500-4999Node"/>
    <x v="6"/>
    <x v="2"/>
    <n v="4261026"/>
  </r>
  <r>
    <s v="KL4949WAYD5"/>
    <x v="361"/>
    <x v="19"/>
    <x v="45"/>
    <x v="46"/>
    <x v="5"/>
    <x v="5"/>
    <x v="1"/>
    <x v="1"/>
    <s v="5000+Node"/>
    <x v="6"/>
    <x v="2"/>
    <n v="4261026"/>
  </r>
  <r>
    <s v="KL4949WAKDA"/>
    <x v="360"/>
    <x v="19"/>
    <x v="45"/>
    <x v="46"/>
    <x v="5"/>
    <x v="5"/>
    <x v="1"/>
    <x v="0"/>
    <s v="10-14Node"/>
    <x v="5"/>
    <x v="2"/>
    <n v="4504500"/>
  </r>
  <r>
    <s v="KL4949WANTA"/>
    <x v="362"/>
    <x v="19"/>
    <x v="45"/>
    <x v="46"/>
    <x v="5"/>
    <x v="5"/>
    <x v="1"/>
    <x v="13"/>
    <s v="20-24Node"/>
    <x v="5"/>
    <x v="3"/>
    <n v="4564560"/>
  </r>
  <r>
    <s v="KL4949WAPTA"/>
    <x v="362"/>
    <x v="19"/>
    <x v="45"/>
    <x v="46"/>
    <x v="5"/>
    <x v="5"/>
    <x v="1"/>
    <x v="10"/>
    <s v="25-49Node"/>
    <x v="5"/>
    <x v="3"/>
    <n v="4564560"/>
  </r>
  <r>
    <s v="KL4949WAQTA"/>
    <x v="362"/>
    <x v="19"/>
    <x v="45"/>
    <x v="46"/>
    <x v="5"/>
    <x v="5"/>
    <x v="1"/>
    <x v="9"/>
    <s v="50-99Node"/>
    <x v="5"/>
    <x v="3"/>
    <n v="4564560"/>
  </r>
  <r>
    <s v="KL4949WARTA"/>
    <x v="362"/>
    <x v="19"/>
    <x v="45"/>
    <x v="46"/>
    <x v="5"/>
    <x v="5"/>
    <x v="1"/>
    <x v="7"/>
    <s v="100-149Node"/>
    <x v="5"/>
    <x v="3"/>
    <n v="4564560"/>
  </r>
  <r>
    <s v="KL4949WASTA"/>
    <x v="362"/>
    <x v="19"/>
    <x v="45"/>
    <x v="46"/>
    <x v="5"/>
    <x v="5"/>
    <x v="1"/>
    <x v="8"/>
    <s v="150-249Node"/>
    <x v="5"/>
    <x v="3"/>
    <n v="4564560"/>
  </r>
  <r>
    <s v="KL4949WATTA"/>
    <x v="362"/>
    <x v="19"/>
    <x v="45"/>
    <x v="46"/>
    <x v="5"/>
    <x v="5"/>
    <x v="1"/>
    <x v="6"/>
    <s v="250-499Node"/>
    <x v="5"/>
    <x v="3"/>
    <n v="4564560"/>
  </r>
  <r>
    <s v="KL4949WAUTA"/>
    <x v="362"/>
    <x v="19"/>
    <x v="45"/>
    <x v="46"/>
    <x v="5"/>
    <x v="5"/>
    <x v="1"/>
    <x v="5"/>
    <s v="500-999Node"/>
    <x v="5"/>
    <x v="3"/>
    <n v="4564560"/>
  </r>
  <r>
    <s v="KL4949WAVTA"/>
    <x v="362"/>
    <x v="19"/>
    <x v="45"/>
    <x v="46"/>
    <x v="5"/>
    <x v="5"/>
    <x v="1"/>
    <x v="4"/>
    <s v="1000-1499Node"/>
    <x v="5"/>
    <x v="3"/>
    <n v="4564560"/>
  </r>
  <r>
    <s v="KL4949WAWTA"/>
    <x v="362"/>
    <x v="19"/>
    <x v="45"/>
    <x v="46"/>
    <x v="5"/>
    <x v="5"/>
    <x v="1"/>
    <x v="3"/>
    <s v="1500-2499Node"/>
    <x v="5"/>
    <x v="3"/>
    <n v="4564560"/>
  </r>
  <r>
    <s v="KL4949WAXTA"/>
    <x v="362"/>
    <x v="19"/>
    <x v="45"/>
    <x v="46"/>
    <x v="5"/>
    <x v="5"/>
    <x v="1"/>
    <x v="2"/>
    <s v="2500-4999Node"/>
    <x v="5"/>
    <x v="3"/>
    <n v="4564560"/>
  </r>
  <r>
    <s v="KL4949WAYTA"/>
    <x v="362"/>
    <x v="19"/>
    <x v="45"/>
    <x v="46"/>
    <x v="5"/>
    <x v="5"/>
    <x v="1"/>
    <x v="1"/>
    <s v="5000+Node"/>
    <x v="5"/>
    <x v="3"/>
    <n v="4564560"/>
  </r>
  <r>
    <s v="KL4949WAMD5"/>
    <x v="361"/>
    <x v="19"/>
    <x v="45"/>
    <x v="46"/>
    <x v="5"/>
    <x v="5"/>
    <x v="1"/>
    <x v="12"/>
    <s v="15-19Node"/>
    <x v="6"/>
    <x v="2"/>
    <n v="4720601"/>
  </r>
  <r>
    <s v="KL4949WAEDA"/>
    <x v="360"/>
    <x v="19"/>
    <x v="45"/>
    <x v="46"/>
    <x v="5"/>
    <x v="5"/>
    <x v="1"/>
    <x v="11"/>
    <s v="5-9Node"/>
    <x v="5"/>
    <x v="2"/>
    <n v="4901820"/>
  </r>
  <r>
    <s v="KL4949WAMTA"/>
    <x v="362"/>
    <x v="19"/>
    <x v="45"/>
    <x v="46"/>
    <x v="5"/>
    <x v="5"/>
    <x v="1"/>
    <x v="12"/>
    <s v="15-19Node"/>
    <x v="5"/>
    <x v="3"/>
    <n v="5056590"/>
  </r>
  <r>
    <s v="KL4949WAKD5"/>
    <x v="361"/>
    <x v="19"/>
    <x v="45"/>
    <x v="46"/>
    <x v="5"/>
    <x v="5"/>
    <x v="1"/>
    <x v="0"/>
    <s v="10-14Node"/>
    <x v="6"/>
    <x v="2"/>
    <n v="5180175"/>
  </r>
  <r>
    <s v="KL4949WANT5"/>
    <x v="363"/>
    <x v="19"/>
    <x v="45"/>
    <x v="46"/>
    <x v="5"/>
    <x v="5"/>
    <x v="1"/>
    <x v="13"/>
    <s v="20-24Node"/>
    <x v="6"/>
    <x v="3"/>
    <n v="5249244"/>
  </r>
  <r>
    <s v="KL4949WAPT5"/>
    <x v="363"/>
    <x v="19"/>
    <x v="45"/>
    <x v="46"/>
    <x v="5"/>
    <x v="5"/>
    <x v="1"/>
    <x v="10"/>
    <s v="25-49Node"/>
    <x v="6"/>
    <x v="3"/>
    <n v="5249244"/>
  </r>
  <r>
    <s v="KL4949WAQT5"/>
    <x v="363"/>
    <x v="19"/>
    <x v="45"/>
    <x v="46"/>
    <x v="5"/>
    <x v="5"/>
    <x v="1"/>
    <x v="9"/>
    <s v="50-99Node"/>
    <x v="6"/>
    <x v="3"/>
    <n v="5249244"/>
  </r>
  <r>
    <s v="KL4949WART5"/>
    <x v="363"/>
    <x v="19"/>
    <x v="45"/>
    <x v="46"/>
    <x v="5"/>
    <x v="5"/>
    <x v="1"/>
    <x v="7"/>
    <s v="100-149Node"/>
    <x v="6"/>
    <x v="3"/>
    <n v="5249244"/>
  </r>
  <r>
    <s v="KL4949WAST5"/>
    <x v="363"/>
    <x v="19"/>
    <x v="45"/>
    <x v="46"/>
    <x v="5"/>
    <x v="5"/>
    <x v="1"/>
    <x v="8"/>
    <s v="150-249Node"/>
    <x v="6"/>
    <x v="3"/>
    <n v="5249244"/>
  </r>
  <r>
    <s v="KL4949WATT5"/>
    <x v="363"/>
    <x v="19"/>
    <x v="45"/>
    <x v="46"/>
    <x v="5"/>
    <x v="5"/>
    <x v="1"/>
    <x v="6"/>
    <s v="250-499Node"/>
    <x v="6"/>
    <x v="3"/>
    <n v="5249244"/>
  </r>
  <r>
    <s v="KL4949WAUT5"/>
    <x v="363"/>
    <x v="19"/>
    <x v="45"/>
    <x v="46"/>
    <x v="5"/>
    <x v="5"/>
    <x v="1"/>
    <x v="5"/>
    <s v="500-999Node"/>
    <x v="6"/>
    <x v="3"/>
    <n v="5249244"/>
  </r>
  <r>
    <s v="KL4949WAVT5"/>
    <x v="363"/>
    <x v="19"/>
    <x v="45"/>
    <x v="46"/>
    <x v="5"/>
    <x v="5"/>
    <x v="1"/>
    <x v="4"/>
    <s v="1000-1499Node"/>
    <x v="6"/>
    <x v="3"/>
    <n v="5249244"/>
  </r>
  <r>
    <s v="KL4949WAWT5"/>
    <x v="363"/>
    <x v="19"/>
    <x v="45"/>
    <x v="46"/>
    <x v="5"/>
    <x v="5"/>
    <x v="1"/>
    <x v="3"/>
    <s v="1500-2499Node"/>
    <x v="6"/>
    <x v="3"/>
    <n v="5249244"/>
  </r>
  <r>
    <s v="KL4949WAXT5"/>
    <x v="363"/>
    <x v="19"/>
    <x v="45"/>
    <x v="46"/>
    <x v="5"/>
    <x v="5"/>
    <x v="1"/>
    <x v="2"/>
    <s v="2500-4999Node"/>
    <x v="6"/>
    <x v="3"/>
    <n v="5249244"/>
  </r>
  <r>
    <s v="KL4949WAYT5"/>
    <x v="363"/>
    <x v="19"/>
    <x v="45"/>
    <x v="46"/>
    <x v="5"/>
    <x v="5"/>
    <x v="1"/>
    <x v="1"/>
    <s v="5000+Node"/>
    <x v="6"/>
    <x v="3"/>
    <n v="5249244"/>
  </r>
  <r>
    <s v="KL4949WAKTA"/>
    <x v="362"/>
    <x v="19"/>
    <x v="45"/>
    <x v="46"/>
    <x v="5"/>
    <x v="5"/>
    <x v="1"/>
    <x v="0"/>
    <s v="10-14Node"/>
    <x v="5"/>
    <x v="3"/>
    <n v="5548620"/>
  </r>
  <r>
    <s v="KL4949WAED5"/>
    <x v="361"/>
    <x v="19"/>
    <x v="45"/>
    <x v="46"/>
    <x v="5"/>
    <x v="5"/>
    <x v="1"/>
    <x v="11"/>
    <s v="5-9Node"/>
    <x v="6"/>
    <x v="2"/>
    <n v="5637093"/>
  </r>
  <r>
    <s v="KL4949WAMT5"/>
    <x v="363"/>
    <x v="19"/>
    <x v="45"/>
    <x v="46"/>
    <x v="5"/>
    <x v="5"/>
    <x v="1"/>
    <x v="12"/>
    <s v="15-19Node"/>
    <x v="6"/>
    <x v="3"/>
    <n v="5815079"/>
  </r>
  <r>
    <s v="KL4949WAETA"/>
    <x v="362"/>
    <x v="19"/>
    <x v="45"/>
    <x v="46"/>
    <x v="5"/>
    <x v="5"/>
    <x v="1"/>
    <x v="11"/>
    <s v="5-9Node"/>
    <x v="5"/>
    <x v="3"/>
    <n v="6036030"/>
  </r>
  <r>
    <s v="KL4949WAKT5"/>
    <x v="363"/>
    <x v="19"/>
    <x v="45"/>
    <x v="46"/>
    <x v="5"/>
    <x v="5"/>
    <x v="1"/>
    <x v="0"/>
    <s v="10-14Node"/>
    <x v="6"/>
    <x v="3"/>
    <n v="6380913"/>
  </r>
  <r>
    <s v="KL4949WAET5"/>
    <x v="363"/>
    <x v="19"/>
    <x v="45"/>
    <x v="46"/>
    <x v="5"/>
    <x v="5"/>
    <x v="1"/>
    <x v="11"/>
    <s v="5-9Node"/>
    <x v="6"/>
    <x v="3"/>
    <n v="6941435"/>
  </r>
  <r>
    <s v="KL4950WARFL"/>
    <x v="364"/>
    <x v="19"/>
    <x v="46"/>
    <x v="47"/>
    <x v="5"/>
    <x v="5"/>
    <x v="1"/>
    <x v="7"/>
    <s v="100-149Node"/>
    <x v="3"/>
    <x v="1"/>
    <n v="12419138"/>
  </r>
  <r>
    <s v="KL4950WASFL"/>
    <x v="364"/>
    <x v="19"/>
    <x v="46"/>
    <x v="47"/>
    <x v="5"/>
    <x v="5"/>
    <x v="1"/>
    <x v="8"/>
    <s v="150-249Node"/>
    <x v="3"/>
    <x v="1"/>
    <n v="12419138"/>
  </r>
  <r>
    <s v="KL4950WATFL"/>
    <x v="364"/>
    <x v="19"/>
    <x v="46"/>
    <x v="47"/>
    <x v="5"/>
    <x v="5"/>
    <x v="1"/>
    <x v="6"/>
    <s v="250-499Node"/>
    <x v="3"/>
    <x v="1"/>
    <n v="12419138"/>
  </r>
  <r>
    <s v="KL4950WAUFL"/>
    <x v="364"/>
    <x v="19"/>
    <x v="46"/>
    <x v="47"/>
    <x v="5"/>
    <x v="5"/>
    <x v="1"/>
    <x v="5"/>
    <s v="500-999Node"/>
    <x v="3"/>
    <x v="1"/>
    <n v="12419138"/>
  </r>
  <r>
    <s v="KL4950WAVFL"/>
    <x v="364"/>
    <x v="19"/>
    <x v="46"/>
    <x v="47"/>
    <x v="5"/>
    <x v="5"/>
    <x v="1"/>
    <x v="4"/>
    <s v="1000-1499Node"/>
    <x v="3"/>
    <x v="1"/>
    <n v="12419138"/>
  </r>
  <r>
    <s v="KL4950WAWFL"/>
    <x v="364"/>
    <x v="19"/>
    <x v="46"/>
    <x v="47"/>
    <x v="5"/>
    <x v="5"/>
    <x v="1"/>
    <x v="3"/>
    <s v="1500-2499Node"/>
    <x v="3"/>
    <x v="1"/>
    <n v="12419138"/>
  </r>
  <r>
    <s v="KL4950WAXFL"/>
    <x v="364"/>
    <x v="19"/>
    <x v="46"/>
    <x v="47"/>
    <x v="5"/>
    <x v="5"/>
    <x v="1"/>
    <x v="2"/>
    <s v="2500-4999Node"/>
    <x v="3"/>
    <x v="1"/>
    <n v="12419138"/>
  </r>
  <r>
    <s v="KL4950WAYFL"/>
    <x v="364"/>
    <x v="19"/>
    <x v="46"/>
    <x v="47"/>
    <x v="5"/>
    <x v="5"/>
    <x v="1"/>
    <x v="1"/>
    <s v="5000+Node"/>
    <x v="3"/>
    <x v="1"/>
    <n v="12419138"/>
  </r>
  <r>
    <s v="KL4950WAQFL"/>
    <x v="364"/>
    <x v="19"/>
    <x v="46"/>
    <x v="47"/>
    <x v="5"/>
    <x v="5"/>
    <x v="1"/>
    <x v="9"/>
    <s v="50-99Node"/>
    <x v="3"/>
    <x v="1"/>
    <n v="13178897"/>
  </r>
  <r>
    <s v="KL4950WAPFL"/>
    <x v="364"/>
    <x v="19"/>
    <x v="46"/>
    <x v="47"/>
    <x v="5"/>
    <x v="5"/>
    <x v="1"/>
    <x v="10"/>
    <s v="25-49Node"/>
    <x v="3"/>
    <x v="1"/>
    <n v="13938656"/>
  </r>
  <r>
    <s v="KL4950WARF6"/>
    <x v="365"/>
    <x v="19"/>
    <x v="46"/>
    <x v="47"/>
    <x v="5"/>
    <x v="5"/>
    <x v="1"/>
    <x v="7"/>
    <s v="100-149Node"/>
    <x v="4"/>
    <x v="1"/>
    <n v="14282008"/>
  </r>
  <r>
    <s v="KL4950WASF6"/>
    <x v="365"/>
    <x v="19"/>
    <x v="46"/>
    <x v="47"/>
    <x v="5"/>
    <x v="5"/>
    <x v="1"/>
    <x v="8"/>
    <s v="150-249Node"/>
    <x v="4"/>
    <x v="1"/>
    <n v="14282008"/>
  </r>
  <r>
    <s v="KL4950WATF6"/>
    <x v="365"/>
    <x v="19"/>
    <x v="46"/>
    <x v="47"/>
    <x v="5"/>
    <x v="5"/>
    <x v="1"/>
    <x v="6"/>
    <s v="250-499Node"/>
    <x v="4"/>
    <x v="1"/>
    <n v="14282008"/>
  </r>
  <r>
    <s v="KL4950WAUF6"/>
    <x v="365"/>
    <x v="19"/>
    <x v="46"/>
    <x v="47"/>
    <x v="5"/>
    <x v="5"/>
    <x v="1"/>
    <x v="5"/>
    <s v="500-999Node"/>
    <x v="4"/>
    <x v="1"/>
    <n v="14282008"/>
  </r>
  <r>
    <s v="KL4950WAVF6"/>
    <x v="365"/>
    <x v="19"/>
    <x v="46"/>
    <x v="47"/>
    <x v="5"/>
    <x v="5"/>
    <x v="1"/>
    <x v="4"/>
    <s v="1000-1499Node"/>
    <x v="4"/>
    <x v="1"/>
    <n v="14282008"/>
  </r>
  <r>
    <s v="KL4950WAWF6"/>
    <x v="365"/>
    <x v="19"/>
    <x v="46"/>
    <x v="47"/>
    <x v="5"/>
    <x v="5"/>
    <x v="1"/>
    <x v="3"/>
    <s v="1500-2499Node"/>
    <x v="4"/>
    <x v="1"/>
    <n v="14282008"/>
  </r>
  <r>
    <s v="KL4950WAXF6"/>
    <x v="365"/>
    <x v="19"/>
    <x v="46"/>
    <x v="47"/>
    <x v="5"/>
    <x v="5"/>
    <x v="1"/>
    <x v="2"/>
    <s v="2500-4999Node"/>
    <x v="4"/>
    <x v="1"/>
    <n v="14282008"/>
  </r>
  <r>
    <s v="KL4950WAYF6"/>
    <x v="365"/>
    <x v="19"/>
    <x v="46"/>
    <x v="47"/>
    <x v="5"/>
    <x v="5"/>
    <x v="1"/>
    <x v="1"/>
    <s v="5000+Node"/>
    <x v="4"/>
    <x v="1"/>
    <n v="14282008"/>
  </r>
  <r>
    <s v="KL4950WANFL"/>
    <x v="364"/>
    <x v="19"/>
    <x v="46"/>
    <x v="47"/>
    <x v="5"/>
    <x v="5"/>
    <x v="1"/>
    <x v="13"/>
    <s v="20-24Node"/>
    <x v="3"/>
    <x v="1"/>
    <n v="14698415"/>
  </r>
  <r>
    <s v="KL4950WAQF6"/>
    <x v="365"/>
    <x v="19"/>
    <x v="46"/>
    <x v="47"/>
    <x v="5"/>
    <x v="5"/>
    <x v="1"/>
    <x v="9"/>
    <s v="50-99Node"/>
    <x v="4"/>
    <x v="1"/>
    <n v="15155731"/>
  </r>
  <r>
    <s v="KL4950WAMFL"/>
    <x v="364"/>
    <x v="19"/>
    <x v="46"/>
    <x v="47"/>
    <x v="5"/>
    <x v="5"/>
    <x v="1"/>
    <x v="12"/>
    <s v="15-19Node"/>
    <x v="3"/>
    <x v="1"/>
    <n v="15458174"/>
  </r>
  <r>
    <s v="KL4950WAPF6"/>
    <x v="365"/>
    <x v="19"/>
    <x v="46"/>
    <x v="47"/>
    <x v="5"/>
    <x v="5"/>
    <x v="1"/>
    <x v="10"/>
    <s v="25-49Node"/>
    <x v="4"/>
    <x v="1"/>
    <n v="16029454"/>
  </r>
  <r>
    <s v="KL4950WAKFL"/>
    <x v="364"/>
    <x v="19"/>
    <x v="46"/>
    <x v="47"/>
    <x v="5"/>
    <x v="5"/>
    <x v="1"/>
    <x v="0"/>
    <s v="10-14Node"/>
    <x v="3"/>
    <x v="1"/>
    <n v="16217933"/>
  </r>
  <r>
    <s v="KL4950WANF6"/>
    <x v="365"/>
    <x v="19"/>
    <x v="46"/>
    <x v="47"/>
    <x v="5"/>
    <x v="5"/>
    <x v="1"/>
    <x v="13"/>
    <s v="20-24Node"/>
    <x v="4"/>
    <x v="1"/>
    <n v="16903176"/>
  </r>
  <r>
    <s v="KL4950WAEFL"/>
    <x v="364"/>
    <x v="19"/>
    <x v="46"/>
    <x v="47"/>
    <x v="5"/>
    <x v="5"/>
    <x v="1"/>
    <x v="11"/>
    <s v="5-9Node"/>
    <x v="3"/>
    <x v="1"/>
    <n v="16977692"/>
  </r>
  <r>
    <s v="KL4950WAAFL"/>
    <x v="364"/>
    <x v="19"/>
    <x v="46"/>
    <x v="47"/>
    <x v="5"/>
    <x v="5"/>
    <x v="1"/>
    <x v="14"/>
    <s v="1-1Node"/>
    <x v="3"/>
    <x v="1"/>
    <n v="17737451"/>
  </r>
  <r>
    <s v="KL4950WABFL"/>
    <x v="364"/>
    <x v="19"/>
    <x v="46"/>
    <x v="47"/>
    <x v="5"/>
    <x v="5"/>
    <x v="1"/>
    <x v="15"/>
    <s v="2-2Node"/>
    <x v="3"/>
    <x v="1"/>
    <n v="17737451"/>
  </r>
  <r>
    <s v="KL4950WACFL"/>
    <x v="364"/>
    <x v="19"/>
    <x v="46"/>
    <x v="47"/>
    <x v="5"/>
    <x v="5"/>
    <x v="1"/>
    <x v="16"/>
    <s v="3-3Node"/>
    <x v="3"/>
    <x v="1"/>
    <n v="17737451"/>
  </r>
  <r>
    <s v="KL4950WADFL"/>
    <x v="364"/>
    <x v="19"/>
    <x v="46"/>
    <x v="47"/>
    <x v="5"/>
    <x v="5"/>
    <x v="1"/>
    <x v="17"/>
    <s v="4-4Node"/>
    <x v="3"/>
    <x v="1"/>
    <n v="17737451"/>
  </r>
  <r>
    <s v="KL4950WAMF6"/>
    <x v="365"/>
    <x v="19"/>
    <x v="46"/>
    <x v="47"/>
    <x v="5"/>
    <x v="5"/>
    <x v="1"/>
    <x v="12"/>
    <s v="15-19Node"/>
    <x v="4"/>
    <x v="1"/>
    <n v="17776900"/>
  </r>
  <r>
    <s v="KL4950WAKF6"/>
    <x v="365"/>
    <x v="19"/>
    <x v="46"/>
    <x v="47"/>
    <x v="5"/>
    <x v="5"/>
    <x v="1"/>
    <x v="0"/>
    <s v="10-14Node"/>
    <x v="4"/>
    <x v="1"/>
    <n v="18650622"/>
  </r>
  <r>
    <s v="KL4950WARDL"/>
    <x v="366"/>
    <x v="19"/>
    <x v="46"/>
    <x v="47"/>
    <x v="5"/>
    <x v="5"/>
    <x v="1"/>
    <x v="7"/>
    <s v="100-149Node"/>
    <x v="3"/>
    <x v="2"/>
    <n v="19419015"/>
  </r>
  <r>
    <s v="KL4950WASDL"/>
    <x v="366"/>
    <x v="19"/>
    <x v="46"/>
    <x v="47"/>
    <x v="5"/>
    <x v="5"/>
    <x v="1"/>
    <x v="8"/>
    <s v="150-249Node"/>
    <x v="3"/>
    <x v="2"/>
    <n v="19419015"/>
  </r>
  <r>
    <s v="KL4950WATDL"/>
    <x v="366"/>
    <x v="19"/>
    <x v="46"/>
    <x v="47"/>
    <x v="5"/>
    <x v="5"/>
    <x v="1"/>
    <x v="6"/>
    <s v="250-499Node"/>
    <x v="3"/>
    <x v="2"/>
    <n v="19419015"/>
  </r>
  <r>
    <s v="KL4950WAUDL"/>
    <x v="366"/>
    <x v="19"/>
    <x v="46"/>
    <x v="47"/>
    <x v="5"/>
    <x v="5"/>
    <x v="1"/>
    <x v="5"/>
    <s v="500-999Node"/>
    <x v="3"/>
    <x v="2"/>
    <n v="19419015"/>
  </r>
  <r>
    <s v="KL4950WAVDL"/>
    <x v="366"/>
    <x v="19"/>
    <x v="46"/>
    <x v="47"/>
    <x v="5"/>
    <x v="5"/>
    <x v="1"/>
    <x v="4"/>
    <s v="1000-1499Node"/>
    <x v="3"/>
    <x v="2"/>
    <n v="19419015"/>
  </r>
  <r>
    <s v="KL4950WAWDL"/>
    <x v="366"/>
    <x v="19"/>
    <x v="46"/>
    <x v="47"/>
    <x v="5"/>
    <x v="5"/>
    <x v="1"/>
    <x v="3"/>
    <s v="1500-2499Node"/>
    <x v="3"/>
    <x v="2"/>
    <n v="19419015"/>
  </r>
  <r>
    <s v="KL4950WAXDL"/>
    <x v="366"/>
    <x v="19"/>
    <x v="46"/>
    <x v="47"/>
    <x v="5"/>
    <x v="5"/>
    <x v="1"/>
    <x v="2"/>
    <s v="2500-4999Node"/>
    <x v="3"/>
    <x v="2"/>
    <n v="19419015"/>
  </r>
  <r>
    <s v="KL4950WAYDL"/>
    <x v="366"/>
    <x v="19"/>
    <x v="46"/>
    <x v="47"/>
    <x v="5"/>
    <x v="5"/>
    <x v="1"/>
    <x v="1"/>
    <s v="5000+Node"/>
    <x v="3"/>
    <x v="2"/>
    <n v="19419015"/>
  </r>
  <r>
    <s v="KL4950WAEF6"/>
    <x v="365"/>
    <x v="19"/>
    <x v="46"/>
    <x v="47"/>
    <x v="5"/>
    <x v="5"/>
    <x v="1"/>
    <x v="11"/>
    <s v="5-9Node"/>
    <x v="4"/>
    <x v="1"/>
    <n v="19524346"/>
  </r>
  <r>
    <s v="KL4950WAAF6"/>
    <x v="365"/>
    <x v="19"/>
    <x v="46"/>
    <x v="47"/>
    <x v="5"/>
    <x v="5"/>
    <x v="1"/>
    <x v="14"/>
    <s v="1-1Node"/>
    <x v="4"/>
    <x v="1"/>
    <n v="20398068"/>
  </r>
  <r>
    <s v="KL4950WABF6"/>
    <x v="365"/>
    <x v="19"/>
    <x v="46"/>
    <x v="47"/>
    <x v="5"/>
    <x v="5"/>
    <x v="1"/>
    <x v="15"/>
    <s v="2-2Node"/>
    <x v="4"/>
    <x v="1"/>
    <n v="20398068"/>
  </r>
  <r>
    <s v="KL4950WACF6"/>
    <x v="365"/>
    <x v="19"/>
    <x v="46"/>
    <x v="47"/>
    <x v="5"/>
    <x v="5"/>
    <x v="1"/>
    <x v="16"/>
    <s v="3-3Node"/>
    <x v="4"/>
    <x v="1"/>
    <n v="20398068"/>
  </r>
  <r>
    <s v="KL4950WADF6"/>
    <x v="365"/>
    <x v="19"/>
    <x v="46"/>
    <x v="47"/>
    <x v="5"/>
    <x v="5"/>
    <x v="1"/>
    <x v="17"/>
    <s v="4-4Node"/>
    <x v="4"/>
    <x v="1"/>
    <n v="20398068"/>
  </r>
  <r>
    <s v="KL4950WAQDL"/>
    <x v="366"/>
    <x v="19"/>
    <x v="46"/>
    <x v="47"/>
    <x v="5"/>
    <x v="5"/>
    <x v="1"/>
    <x v="9"/>
    <s v="50-99Node"/>
    <x v="3"/>
    <x v="2"/>
    <n v="20606471"/>
  </r>
  <r>
    <s v="KL4950WAPDL"/>
    <x v="366"/>
    <x v="19"/>
    <x v="46"/>
    <x v="47"/>
    <x v="5"/>
    <x v="5"/>
    <x v="1"/>
    <x v="10"/>
    <s v="25-49Node"/>
    <x v="3"/>
    <x v="2"/>
    <n v="21793926"/>
  </r>
  <r>
    <s v="KL4950WARD6"/>
    <x v="367"/>
    <x v="19"/>
    <x v="46"/>
    <x v="47"/>
    <x v="5"/>
    <x v="5"/>
    <x v="1"/>
    <x v="7"/>
    <s v="100-149Node"/>
    <x v="4"/>
    <x v="2"/>
    <n v="22331868"/>
  </r>
  <r>
    <s v="KL4950WASD6"/>
    <x v="367"/>
    <x v="19"/>
    <x v="46"/>
    <x v="47"/>
    <x v="5"/>
    <x v="5"/>
    <x v="1"/>
    <x v="8"/>
    <s v="150-249Node"/>
    <x v="4"/>
    <x v="2"/>
    <n v="22331868"/>
  </r>
  <r>
    <s v="KL4950WATD6"/>
    <x v="367"/>
    <x v="19"/>
    <x v="46"/>
    <x v="47"/>
    <x v="5"/>
    <x v="5"/>
    <x v="1"/>
    <x v="6"/>
    <s v="250-499Node"/>
    <x v="4"/>
    <x v="2"/>
    <n v="22331868"/>
  </r>
  <r>
    <s v="KL4950WAUD6"/>
    <x v="367"/>
    <x v="19"/>
    <x v="46"/>
    <x v="47"/>
    <x v="5"/>
    <x v="5"/>
    <x v="1"/>
    <x v="5"/>
    <s v="500-999Node"/>
    <x v="4"/>
    <x v="2"/>
    <n v="22331868"/>
  </r>
  <r>
    <s v="KL4950WAVD6"/>
    <x v="367"/>
    <x v="19"/>
    <x v="46"/>
    <x v="47"/>
    <x v="5"/>
    <x v="5"/>
    <x v="1"/>
    <x v="4"/>
    <s v="1000-1499Node"/>
    <x v="4"/>
    <x v="2"/>
    <n v="22331868"/>
  </r>
  <r>
    <s v="KL4950WAWD6"/>
    <x v="367"/>
    <x v="19"/>
    <x v="46"/>
    <x v="47"/>
    <x v="5"/>
    <x v="5"/>
    <x v="1"/>
    <x v="3"/>
    <s v="1500-2499Node"/>
    <x v="4"/>
    <x v="2"/>
    <n v="22331868"/>
  </r>
  <r>
    <s v="KL4950WAXD6"/>
    <x v="367"/>
    <x v="19"/>
    <x v="46"/>
    <x v="47"/>
    <x v="5"/>
    <x v="5"/>
    <x v="1"/>
    <x v="2"/>
    <s v="2500-4999Node"/>
    <x v="4"/>
    <x v="2"/>
    <n v="22331868"/>
  </r>
  <r>
    <s v="KL4950WAYD6"/>
    <x v="367"/>
    <x v="19"/>
    <x v="46"/>
    <x v="47"/>
    <x v="5"/>
    <x v="5"/>
    <x v="1"/>
    <x v="1"/>
    <s v="5000+Node"/>
    <x v="4"/>
    <x v="2"/>
    <n v="22331868"/>
  </r>
  <r>
    <s v="KL4950WARFA"/>
    <x v="368"/>
    <x v="19"/>
    <x v="46"/>
    <x v="47"/>
    <x v="5"/>
    <x v="5"/>
    <x v="1"/>
    <x v="7"/>
    <s v="100-149Node"/>
    <x v="5"/>
    <x v="1"/>
    <n v="22580250"/>
  </r>
  <r>
    <s v="KL4950WASFA"/>
    <x v="368"/>
    <x v="19"/>
    <x v="46"/>
    <x v="47"/>
    <x v="5"/>
    <x v="5"/>
    <x v="1"/>
    <x v="8"/>
    <s v="150-249Node"/>
    <x v="5"/>
    <x v="1"/>
    <n v="22580250"/>
  </r>
  <r>
    <s v="KL4950WATFA"/>
    <x v="368"/>
    <x v="19"/>
    <x v="46"/>
    <x v="47"/>
    <x v="5"/>
    <x v="5"/>
    <x v="1"/>
    <x v="6"/>
    <s v="250-499Node"/>
    <x v="5"/>
    <x v="1"/>
    <n v="22580250"/>
  </r>
  <r>
    <s v="KL4950WAUFA"/>
    <x v="368"/>
    <x v="19"/>
    <x v="46"/>
    <x v="47"/>
    <x v="5"/>
    <x v="5"/>
    <x v="1"/>
    <x v="5"/>
    <s v="500-999Node"/>
    <x v="5"/>
    <x v="1"/>
    <n v="22580250"/>
  </r>
  <r>
    <s v="KL4950WAVFA"/>
    <x v="368"/>
    <x v="19"/>
    <x v="46"/>
    <x v="47"/>
    <x v="5"/>
    <x v="5"/>
    <x v="1"/>
    <x v="4"/>
    <s v="1000-1499Node"/>
    <x v="5"/>
    <x v="1"/>
    <n v="22580250"/>
  </r>
  <r>
    <s v="KL4950WAWFA"/>
    <x v="368"/>
    <x v="19"/>
    <x v="46"/>
    <x v="47"/>
    <x v="5"/>
    <x v="5"/>
    <x v="1"/>
    <x v="3"/>
    <s v="1500-2499Node"/>
    <x v="5"/>
    <x v="1"/>
    <n v="22580250"/>
  </r>
  <r>
    <s v="KL4950WAXFA"/>
    <x v="368"/>
    <x v="19"/>
    <x v="46"/>
    <x v="47"/>
    <x v="5"/>
    <x v="5"/>
    <x v="1"/>
    <x v="2"/>
    <s v="2500-4999Node"/>
    <x v="5"/>
    <x v="1"/>
    <n v="22580250"/>
  </r>
  <r>
    <s v="KL4950WAYFA"/>
    <x v="368"/>
    <x v="19"/>
    <x v="46"/>
    <x v="47"/>
    <x v="5"/>
    <x v="5"/>
    <x v="1"/>
    <x v="1"/>
    <s v="5000+Node"/>
    <x v="5"/>
    <x v="1"/>
    <n v="22580250"/>
  </r>
  <r>
    <s v="KL4950WANDL"/>
    <x v="366"/>
    <x v="19"/>
    <x v="46"/>
    <x v="47"/>
    <x v="5"/>
    <x v="5"/>
    <x v="1"/>
    <x v="13"/>
    <s v="20-24Node"/>
    <x v="3"/>
    <x v="2"/>
    <n v="22984038"/>
  </r>
  <r>
    <s v="KL4950WAQD6"/>
    <x v="367"/>
    <x v="19"/>
    <x v="46"/>
    <x v="47"/>
    <x v="5"/>
    <x v="5"/>
    <x v="1"/>
    <x v="9"/>
    <s v="50-99Node"/>
    <x v="4"/>
    <x v="2"/>
    <n v="23697441"/>
  </r>
  <r>
    <s v="KL4950WARTL"/>
    <x v="369"/>
    <x v="19"/>
    <x v="46"/>
    <x v="47"/>
    <x v="5"/>
    <x v="5"/>
    <x v="1"/>
    <x v="7"/>
    <s v="100-149Node"/>
    <x v="3"/>
    <x v="3"/>
    <n v="23709263"/>
  </r>
  <r>
    <s v="KL4950WASTL"/>
    <x v="369"/>
    <x v="19"/>
    <x v="46"/>
    <x v="47"/>
    <x v="5"/>
    <x v="5"/>
    <x v="1"/>
    <x v="8"/>
    <s v="150-249Node"/>
    <x v="3"/>
    <x v="3"/>
    <n v="23709263"/>
  </r>
  <r>
    <s v="KL4950WATTL"/>
    <x v="369"/>
    <x v="19"/>
    <x v="46"/>
    <x v="47"/>
    <x v="5"/>
    <x v="5"/>
    <x v="1"/>
    <x v="6"/>
    <s v="250-499Node"/>
    <x v="3"/>
    <x v="3"/>
    <n v="23709263"/>
  </r>
  <r>
    <s v="KL4950WAUTL"/>
    <x v="369"/>
    <x v="19"/>
    <x v="46"/>
    <x v="47"/>
    <x v="5"/>
    <x v="5"/>
    <x v="1"/>
    <x v="5"/>
    <s v="500-999Node"/>
    <x v="3"/>
    <x v="3"/>
    <n v="23709263"/>
  </r>
  <r>
    <s v="KL4950WAVTL"/>
    <x v="369"/>
    <x v="19"/>
    <x v="46"/>
    <x v="47"/>
    <x v="5"/>
    <x v="5"/>
    <x v="1"/>
    <x v="4"/>
    <s v="1000-1499Node"/>
    <x v="3"/>
    <x v="3"/>
    <n v="23709263"/>
  </r>
  <r>
    <s v="KL4950WAWTL"/>
    <x v="369"/>
    <x v="19"/>
    <x v="46"/>
    <x v="47"/>
    <x v="5"/>
    <x v="5"/>
    <x v="1"/>
    <x v="3"/>
    <s v="1500-2499Node"/>
    <x v="3"/>
    <x v="3"/>
    <n v="23709263"/>
  </r>
  <r>
    <s v="KL4950WAXTL"/>
    <x v="369"/>
    <x v="19"/>
    <x v="46"/>
    <x v="47"/>
    <x v="5"/>
    <x v="5"/>
    <x v="1"/>
    <x v="2"/>
    <s v="2500-4999Node"/>
    <x v="3"/>
    <x v="3"/>
    <n v="23709263"/>
  </r>
  <r>
    <s v="KL4950WAYTL"/>
    <x v="369"/>
    <x v="19"/>
    <x v="46"/>
    <x v="47"/>
    <x v="5"/>
    <x v="5"/>
    <x v="1"/>
    <x v="1"/>
    <s v="5000+Node"/>
    <x v="3"/>
    <x v="3"/>
    <n v="23709263"/>
  </r>
  <r>
    <s v="KL4950WAQFA"/>
    <x v="368"/>
    <x v="19"/>
    <x v="46"/>
    <x v="47"/>
    <x v="5"/>
    <x v="5"/>
    <x v="1"/>
    <x v="9"/>
    <s v="50-99Node"/>
    <x v="5"/>
    <x v="1"/>
    <n v="23961630"/>
  </r>
  <r>
    <s v="KL4950WAMDL"/>
    <x v="366"/>
    <x v="19"/>
    <x v="46"/>
    <x v="47"/>
    <x v="5"/>
    <x v="5"/>
    <x v="1"/>
    <x v="12"/>
    <s v="15-19Node"/>
    <x v="3"/>
    <x v="2"/>
    <n v="24171494"/>
  </r>
  <r>
    <s v="KL4950WAPD6"/>
    <x v="367"/>
    <x v="19"/>
    <x v="46"/>
    <x v="47"/>
    <x v="5"/>
    <x v="5"/>
    <x v="1"/>
    <x v="10"/>
    <s v="25-49Node"/>
    <x v="4"/>
    <x v="2"/>
    <n v="25063015"/>
  </r>
  <r>
    <s v="KL4950WAQTL"/>
    <x v="369"/>
    <x v="19"/>
    <x v="46"/>
    <x v="47"/>
    <x v="5"/>
    <x v="5"/>
    <x v="1"/>
    <x v="9"/>
    <s v="50-99Node"/>
    <x v="3"/>
    <x v="3"/>
    <n v="25159712"/>
  </r>
  <r>
    <s v="KL4950WAPFA"/>
    <x v="368"/>
    <x v="19"/>
    <x v="46"/>
    <x v="47"/>
    <x v="5"/>
    <x v="5"/>
    <x v="1"/>
    <x v="10"/>
    <s v="25-49Node"/>
    <x v="5"/>
    <x v="1"/>
    <n v="25343010"/>
  </r>
  <r>
    <s v="KL4950WAKDL"/>
    <x v="366"/>
    <x v="19"/>
    <x v="46"/>
    <x v="47"/>
    <x v="5"/>
    <x v="5"/>
    <x v="1"/>
    <x v="0"/>
    <s v="10-14Node"/>
    <x v="3"/>
    <x v="2"/>
    <n v="25358949"/>
  </r>
  <r>
    <s v="KL4950WARF5"/>
    <x v="370"/>
    <x v="19"/>
    <x v="46"/>
    <x v="47"/>
    <x v="5"/>
    <x v="5"/>
    <x v="1"/>
    <x v="7"/>
    <s v="100-149Node"/>
    <x v="6"/>
    <x v="1"/>
    <n v="25967288"/>
  </r>
  <r>
    <s v="KL4950WASF5"/>
    <x v="370"/>
    <x v="19"/>
    <x v="46"/>
    <x v="47"/>
    <x v="5"/>
    <x v="5"/>
    <x v="1"/>
    <x v="8"/>
    <s v="150-249Node"/>
    <x v="6"/>
    <x v="1"/>
    <n v="25967288"/>
  </r>
  <r>
    <s v="KL4950WATF5"/>
    <x v="370"/>
    <x v="19"/>
    <x v="46"/>
    <x v="47"/>
    <x v="5"/>
    <x v="5"/>
    <x v="1"/>
    <x v="6"/>
    <s v="250-499Node"/>
    <x v="6"/>
    <x v="1"/>
    <n v="25967288"/>
  </r>
  <r>
    <s v="KL4950WAUF5"/>
    <x v="370"/>
    <x v="19"/>
    <x v="46"/>
    <x v="47"/>
    <x v="5"/>
    <x v="5"/>
    <x v="1"/>
    <x v="5"/>
    <s v="500-999Node"/>
    <x v="6"/>
    <x v="1"/>
    <n v="25967288"/>
  </r>
  <r>
    <s v="KL4950WAVF5"/>
    <x v="370"/>
    <x v="19"/>
    <x v="46"/>
    <x v="47"/>
    <x v="5"/>
    <x v="5"/>
    <x v="1"/>
    <x v="4"/>
    <s v="1000-1499Node"/>
    <x v="6"/>
    <x v="1"/>
    <n v="25967288"/>
  </r>
  <r>
    <s v="KL4950WAWF5"/>
    <x v="370"/>
    <x v="19"/>
    <x v="46"/>
    <x v="47"/>
    <x v="5"/>
    <x v="5"/>
    <x v="1"/>
    <x v="3"/>
    <s v="1500-2499Node"/>
    <x v="6"/>
    <x v="1"/>
    <n v="25967288"/>
  </r>
  <r>
    <s v="KL4950WAXF5"/>
    <x v="370"/>
    <x v="19"/>
    <x v="46"/>
    <x v="47"/>
    <x v="5"/>
    <x v="5"/>
    <x v="1"/>
    <x v="2"/>
    <s v="2500-4999Node"/>
    <x v="6"/>
    <x v="1"/>
    <n v="25967288"/>
  </r>
  <r>
    <s v="KL4950WAYF5"/>
    <x v="370"/>
    <x v="19"/>
    <x v="46"/>
    <x v="47"/>
    <x v="5"/>
    <x v="5"/>
    <x v="1"/>
    <x v="1"/>
    <s v="5000+Node"/>
    <x v="6"/>
    <x v="1"/>
    <n v="25967288"/>
  </r>
  <r>
    <s v="KL4950WAND6"/>
    <x v="367"/>
    <x v="19"/>
    <x v="46"/>
    <x v="47"/>
    <x v="5"/>
    <x v="5"/>
    <x v="1"/>
    <x v="13"/>
    <s v="20-24Node"/>
    <x v="4"/>
    <x v="2"/>
    <n v="26431644"/>
  </r>
  <r>
    <s v="KL4950WAEDL"/>
    <x v="366"/>
    <x v="19"/>
    <x v="46"/>
    <x v="47"/>
    <x v="5"/>
    <x v="5"/>
    <x v="1"/>
    <x v="11"/>
    <s v="5-9Node"/>
    <x v="3"/>
    <x v="2"/>
    <n v="26546405"/>
  </r>
  <r>
    <s v="KL4950WAPTL"/>
    <x v="369"/>
    <x v="19"/>
    <x v="46"/>
    <x v="47"/>
    <x v="5"/>
    <x v="5"/>
    <x v="1"/>
    <x v="10"/>
    <s v="25-49Node"/>
    <x v="3"/>
    <x v="3"/>
    <n v="26610161"/>
  </r>
  <r>
    <s v="KL4950WANFA"/>
    <x v="368"/>
    <x v="19"/>
    <x v="46"/>
    <x v="47"/>
    <x v="5"/>
    <x v="5"/>
    <x v="1"/>
    <x v="13"/>
    <s v="20-24Node"/>
    <x v="5"/>
    <x v="1"/>
    <n v="26724390"/>
  </r>
  <r>
    <s v="KL4950WART6"/>
    <x v="371"/>
    <x v="19"/>
    <x v="46"/>
    <x v="47"/>
    <x v="5"/>
    <x v="5"/>
    <x v="1"/>
    <x v="7"/>
    <s v="100-149Node"/>
    <x v="4"/>
    <x v="3"/>
    <n v="27265652"/>
  </r>
  <r>
    <s v="KL4950WAST6"/>
    <x v="371"/>
    <x v="19"/>
    <x v="46"/>
    <x v="47"/>
    <x v="5"/>
    <x v="5"/>
    <x v="1"/>
    <x v="8"/>
    <s v="150-249Node"/>
    <x v="4"/>
    <x v="3"/>
    <n v="27265652"/>
  </r>
  <r>
    <s v="KL4950WATT6"/>
    <x v="371"/>
    <x v="19"/>
    <x v="46"/>
    <x v="47"/>
    <x v="5"/>
    <x v="5"/>
    <x v="1"/>
    <x v="6"/>
    <s v="250-499Node"/>
    <x v="4"/>
    <x v="3"/>
    <n v="27265652"/>
  </r>
  <r>
    <s v="KL4950WAUT6"/>
    <x v="371"/>
    <x v="19"/>
    <x v="46"/>
    <x v="47"/>
    <x v="5"/>
    <x v="5"/>
    <x v="1"/>
    <x v="5"/>
    <s v="500-999Node"/>
    <x v="4"/>
    <x v="3"/>
    <n v="27265652"/>
  </r>
  <r>
    <s v="KL4950WAVT6"/>
    <x v="371"/>
    <x v="19"/>
    <x v="46"/>
    <x v="47"/>
    <x v="5"/>
    <x v="5"/>
    <x v="1"/>
    <x v="4"/>
    <s v="1000-1499Node"/>
    <x v="4"/>
    <x v="3"/>
    <n v="27265652"/>
  </r>
  <r>
    <s v="KL4950WAWT6"/>
    <x v="371"/>
    <x v="19"/>
    <x v="46"/>
    <x v="47"/>
    <x v="5"/>
    <x v="5"/>
    <x v="1"/>
    <x v="3"/>
    <s v="1500-2499Node"/>
    <x v="4"/>
    <x v="3"/>
    <n v="27265652"/>
  </r>
  <r>
    <s v="KL4950WAXT6"/>
    <x v="371"/>
    <x v="19"/>
    <x v="46"/>
    <x v="47"/>
    <x v="5"/>
    <x v="5"/>
    <x v="1"/>
    <x v="2"/>
    <s v="2500-4999Node"/>
    <x v="4"/>
    <x v="3"/>
    <n v="27265652"/>
  </r>
  <r>
    <s v="KL4950WAYT6"/>
    <x v="371"/>
    <x v="19"/>
    <x v="46"/>
    <x v="47"/>
    <x v="5"/>
    <x v="5"/>
    <x v="1"/>
    <x v="1"/>
    <s v="5000+Node"/>
    <x v="4"/>
    <x v="3"/>
    <n v="27265652"/>
  </r>
  <r>
    <s v="KL4950WAQF5"/>
    <x v="370"/>
    <x v="19"/>
    <x v="46"/>
    <x v="47"/>
    <x v="5"/>
    <x v="5"/>
    <x v="1"/>
    <x v="9"/>
    <s v="50-99Node"/>
    <x v="6"/>
    <x v="1"/>
    <n v="27555875"/>
  </r>
  <r>
    <s v="KL4950WAADL"/>
    <x v="366"/>
    <x v="19"/>
    <x v="46"/>
    <x v="47"/>
    <x v="5"/>
    <x v="5"/>
    <x v="1"/>
    <x v="14"/>
    <s v="1-1Node"/>
    <x v="3"/>
    <x v="2"/>
    <n v="27733860"/>
  </r>
  <r>
    <s v="KL4950WABDL"/>
    <x v="366"/>
    <x v="19"/>
    <x v="46"/>
    <x v="47"/>
    <x v="5"/>
    <x v="5"/>
    <x v="1"/>
    <x v="15"/>
    <s v="2-2Node"/>
    <x v="3"/>
    <x v="2"/>
    <n v="27733860"/>
  </r>
  <r>
    <s v="KL4950WACDL"/>
    <x v="366"/>
    <x v="19"/>
    <x v="46"/>
    <x v="47"/>
    <x v="5"/>
    <x v="5"/>
    <x v="1"/>
    <x v="16"/>
    <s v="3-3Node"/>
    <x v="3"/>
    <x v="2"/>
    <n v="27733860"/>
  </r>
  <r>
    <s v="KL4950WADDL"/>
    <x v="366"/>
    <x v="19"/>
    <x v="46"/>
    <x v="47"/>
    <x v="5"/>
    <x v="5"/>
    <x v="1"/>
    <x v="17"/>
    <s v="4-4Node"/>
    <x v="3"/>
    <x v="2"/>
    <n v="27733860"/>
  </r>
  <r>
    <s v="KL4950WAMD6"/>
    <x v="367"/>
    <x v="19"/>
    <x v="46"/>
    <x v="47"/>
    <x v="5"/>
    <x v="5"/>
    <x v="1"/>
    <x v="12"/>
    <s v="15-19Node"/>
    <x v="4"/>
    <x v="2"/>
    <n v="27797218"/>
  </r>
  <r>
    <s v="KL4950WANTL"/>
    <x v="369"/>
    <x v="19"/>
    <x v="46"/>
    <x v="47"/>
    <x v="5"/>
    <x v="5"/>
    <x v="1"/>
    <x v="13"/>
    <s v="20-24Node"/>
    <x v="3"/>
    <x v="3"/>
    <n v="28060610"/>
  </r>
  <r>
    <s v="KL4950WAMFA"/>
    <x v="368"/>
    <x v="19"/>
    <x v="46"/>
    <x v="47"/>
    <x v="5"/>
    <x v="5"/>
    <x v="1"/>
    <x v="12"/>
    <s v="15-19Node"/>
    <x v="5"/>
    <x v="1"/>
    <n v="28105770"/>
  </r>
  <r>
    <s v="KL4950WAQT6"/>
    <x v="371"/>
    <x v="19"/>
    <x v="46"/>
    <x v="47"/>
    <x v="5"/>
    <x v="5"/>
    <x v="1"/>
    <x v="9"/>
    <s v="50-99Node"/>
    <x v="4"/>
    <x v="3"/>
    <n v="28933669"/>
  </r>
  <r>
    <s v="KL4950WAPF5"/>
    <x v="370"/>
    <x v="19"/>
    <x v="46"/>
    <x v="47"/>
    <x v="5"/>
    <x v="5"/>
    <x v="1"/>
    <x v="10"/>
    <s v="25-49Node"/>
    <x v="6"/>
    <x v="1"/>
    <n v="29144462"/>
  </r>
  <r>
    <s v="KL4950WAKD6"/>
    <x v="367"/>
    <x v="19"/>
    <x v="46"/>
    <x v="47"/>
    <x v="5"/>
    <x v="5"/>
    <x v="1"/>
    <x v="0"/>
    <s v="10-14Node"/>
    <x v="4"/>
    <x v="2"/>
    <n v="29162792"/>
  </r>
  <r>
    <s v="KL4950WAKFA"/>
    <x v="368"/>
    <x v="19"/>
    <x v="46"/>
    <x v="47"/>
    <x v="5"/>
    <x v="5"/>
    <x v="1"/>
    <x v="0"/>
    <s v="10-14Node"/>
    <x v="5"/>
    <x v="1"/>
    <n v="29487150"/>
  </r>
  <r>
    <s v="KL4950WAMTL"/>
    <x v="369"/>
    <x v="19"/>
    <x v="46"/>
    <x v="47"/>
    <x v="5"/>
    <x v="5"/>
    <x v="1"/>
    <x v="12"/>
    <s v="15-19Node"/>
    <x v="3"/>
    <x v="3"/>
    <n v="29511059"/>
  </r>
  <r>
    <s v="KL4950WAED6"/>
    <x v="367"/>
    <x v="19"/>
    <x v="46"/>
    <x v="47"/>
    <x v="5"/>
    <x v="5"/>
    <x v="1"/>
    <x v="11"/>
    <s v="5-9Node"/>
    <x v="4"/>
    <x v="2"/>
    <n v="30528365"/>
  </r>
  <r>
    <s v="KL4950WAPT6"/>
    <x v="371"/>
    <x v="19"/>
    <x v="46"/>
    <x v="47"/>
    <x v="5"/>
    <x v="5"/>
    <x v="1"/>
    <x v="10"/>
    <s v="25-49Node"/>
    <x v="4"/>
    <x v="3"/>
    <n v="30601684"/>
  </r>
  <r>
    <s v="KL4950WANF5"/>
    <x v="370"/>
    <x v="19"/>
    <x v="46"/>
    <x v="47"/>
    <x v="5"/>
    <x v="5"/>
    <x v="1"/>
    <x v="13"/>
    <s v="20-24Node"/>
    <x v="6"/>
    <x v="1"/>
    <n v="30733049"/>
  </r>
  <r>
    <s v="KL4950WAEFA"/>
    <x v="368"/>
    <x v="19"/>
    <x v="46"/>
    <x v="47"/>
    <x v="5"/>
    <x v="5"/>
    <x v="1"/>
    <x v="11"/>
    <s v="5-9Node"/>
    <x v="5"/>
    <x v="1"/>
    <n v="30868530"/>
  </r>
  <r>
    <s v="KL4950WAKTL"/>
    <x v="369"/>
    <x v="19"/>
    <x v="46"/>
    <x v="47"/>
    <x v="5"/>
    <x v="5"/>
    <x v="1"/>
    <x v="0"/>
    <s v="10-14Node"/>
    <x v="3"/>
    <x v="3"/>
    <n v="30961508"/>
  </r>
  <r>
    <s v="KL4950WAAD6"/>
    <x v="367"/>
    <x v="19"/>
    <x v="46"/>
    <x v="47"/>
    <x v="5"/>
    <x v="5"/>
    <x v="1"/>
    <x v="14"/>
    <s v="1-1Node"/>
    <x v="4"/>
    <x v="2"/>
    <n v="31893939"/>
  </r>
  <r>
    <s v="KL4950WABD6"/>
    <x v="367"/>
    <x v="19"/>
    <x v="46"/>
    <x v="47"/>
    <x v="5"/>
    <x v="5"/>
    <x v="1"/>
    <x v="15"/>
    <s v="2-2Node"/>
    <x v="4"/>
    <x v="2"/>
    <n v="31893939"/>
  </r>
  <r>
    <s v="KL4950WACD6"/>
    <x v="367"/>
    <x v="19"/>
    <x v="46"/>
    <x v="47"/>
    <x v="5"/>
    <x v="5"/>
    <x v="1"/>
    <x v="16"/>
    <s v="3-3Node"/>
    <x v="4"/>
    <x v="2"/>
    <n v="31893939"/>
  </r>
  <r>
    <s v="KL4950WADD6"/>
    <x v="367"/>
    <x v="19"/>
    <x v="46"/>
    <x v="47"/>
    <x v="5"/>
    <x v="5"/>
    <x v="1"/>
    <x v="17"/>
    <s v="4-4Node"/>
    <x v="4"/>
    <x v="2"/>
    <n v="31893939"/>
  </r>
  <r>
    <s v="KL4950WAAFA"/>
    <x v="368"/>
    <x v="19"/>
    <x v="46"/>
    <x v="47"/>
    <x v="5"/>
    <x v="5"/>
    <x v="1"/>
    <x v="14"/>
    <s v="1-1Node"/>
    <x v="5"/>
    <x v="1"/>
    <n v="32249910"/>
  </r>
  <r>
    <s v="KL4950WABFA"/>
    <x v="368"/>
    <x v="19"/>
    <x v="46"/>
    <x v="47"/>
    <x v="5"/>
    <x v="5"/>
    <x v="1"/>
    <x v="15"/>
    <s v="2-2Node"/>
    <x v="5"/>
    <x v="1"/>
    <n v="32249910"/>
  </r>
  <r>
    <s v="KL4950WACFA"/>
    <x v="368"/>
    <x v="19"/>
    <x v="46"/>
    <x v="47"/>
    <x v="5"/>
    <x v="5"/>
    <x v="1"/>
    <x v="16"/>
    <s v="3-3Node"/>
    <x v="5"/>
    <x v="1"/>
    <n v="32249910"/>
  </r>
  <r>
    <s v="KL4950WADFA"/>
    <x v="368"/>
    <x v="19"/>
    <x v="46"/>
    <x v="47"/>
    <x v="5"/>
    <x v="5"/>
    <x v="1"/>
    <x v="17"/>
    <s v="4-4Node"/>
    <x v="5"/>
    <x v="1"/>
    <n v="32249910"/>
  </r>
  <r>
    <s v="KL4950WANT6"/>
    <x v="371"/>
    <x v="19"/>
    <x v="46"/>
    <x v="47"/>
    <x v="5"/>
    <x v="5"/>
    <x v="1"/>
    <x v="13"/>
    <s v="20-24Node"/>
    <x v="4"/>
    <x v="3"/>
    <n v="32269701"/>
  </r>
  <r>
    <s v="KL4950WAMF5"/>
    <x v="370"/>
    <x v="19"/>
    <x v="46"/>
    <x v="47"/>
    <x v="5"/>
    <x v="5"/>
    <x v="1"/>
    <x v="12"/>
    <s v="15-19Node"/>
    <x v="6"/>
    <x v="1"/>
    <n v="32321636"/>
  </r>
  <r>
    <s v="KL4950WAETL"/>
    <x v="369"/>
    <x v="19"/>
    <x v="46"/>
    <x v="47"/>
    <x v="5"/>
    <x v="5"/>
    <x v="1"/>
    <x v="11"/>
    <s v="5-9Node"/>
    <x v="3"/>
    <x v="3"/>
    <n v="32411957"/>
  </r>
  <r>
    <s v="KL4950WAATL"/>
    <x v="369"/>
    <x v="19"/>
    <x v="46"/>
    <x v="47"/>
    <x v="5"/>
    <x v="5"/>
    <x v="1"/>
    <x v="14"/>
    <s v="1-1Node"/>
    <x v="3"/>
    <x v="3"/>
    <n v="33862406"/>
  </r>
  <r>
    <s v="KL4950WABTL"/>
    <x v="369"/>
    <x v="19"/>
    <x v="46"/>
    <x v="47"/>
    <x v="5"/>
    <x v="5"/>
    <x v="1"/>
    <x v="15"/>
    <s v="2-2Node"/>
    <x v="3"/>
    <x v="3"/>
    <n v="33862406"/>
  </r>
  <r>
    <s v="KL4950WACTL"/>
    <x v="369"/>
    <x v="19"/>
    <x v="46"/>
    <x v="47"/>
    <x v="5"/>
    <x v="5"/>
    <x v="1"/>
    <x v="16"/>
    <s v="3-3Node"/>
    <x v="3"/>
    <x v="3"/>
    <n v="33862406"/>
  </r>
  <r>
    <s v="KL4950WADTL"/>
    <x v="369"/>
    <x v="19"/>
    <x v="46"/>
    <x v="47"/>
    <x v="5"/>
    <x v="5"/>
    <x v="1"/>
    <x v="17"/>
    <s v="4-4Node"/>
    <x v="3"/>
    <x v="3"/>
    <n v="33862406"/>
  </r>
  <r>
    <s v="KL4950WAKF5"/>
    <x v="370"/>
    <x v="19"/>
    <x v="46"/>
    <x v="47"/>
    <x v="5"/>
    <x v="5"/>
    <x v="1"/>
    <x v="0"/>
    <s v="10-14Node"/>
    <x v="6"/>
    <x v="1"/>
    <n v="33910223"/>
  </r>
  <r>
    <s v="KL4950WAMT6"/>
    <x v="371"/>
    <x v="19"/>
    <x v="46"/>
    <x v="47"/>
    <x v="5"/>
    <x v="5"/>
    <x v="1"/>
    <x v="12"/>
    <s v="15-19Node"/>
    <x v="4"/>
    <x v="3"/>
    <n v="33937717"/>
  </r>
  <r>
    <s v="KL4950WARDA"/>
    <x v="372"/>
    <x v="19"/>
    <x v="46"/>
    <x v="47"/>
    <x v="5"/>
    <x v="5"/>
    <x v="1"/>
    <x v="7"/>
    <s v="100-149Node"/>
    <x v="5"/>
    <x v="2"/>
    <n v="34096178"/>
  </r>
  <r>
    <s v="KL4950WASDA"/>
    <x v="372"/>
    <x v="19"/>
    <x v="46"/>
    <x v="47"/>
    <x v="5"/>
    <x v="5"/>
    <x v="1"/>
    <x v="8"/>
    <s v="150-249Node"/>
    <x v="5"/>
    <x v="2"/>
    <n v="34096178"/>
  </r>
  <r>
    <s v="KL4950WATDA"/>
    <x v="372"/>
    <x v="19"/>
    <x v="46"/>
    <x v="47"/>
    <x v="5"/>
    <x v="5"/>
    <x v="1"/>
    <x v="6"/>
    <s v="250-499Node"/>
    <x v="5"/>
    <x v="2"/>
    <n v="34096178"/>
  </r>
  <r>
    <s v="KL4950WAUDA"/>
    <x v="372"/>
    <x v="19"/>
    <x v="46"/>
    <x v="47"/>
    <x v="5"/>
    <x v="5"/>
    <x v="1"/>
    <x v="5"/>
    <s v="500-999Node"/>
    <x v="5"/>
    <x v="2"/>
    <n v="34096178"/>
  </r>
  <r>
    <s v="KL4950WAVDA"/>
    <x v="372"/>
    <x v="19"/>
    <x v="46"/>
    <x v="47"/>
    <x v="5"/>
    <x v="5"/>
    <x v="1"/>
    <x v="4"/>
    <s v="1000-1499Node"/>
    <x v="5"/>
    <x v="2"/>
    <n v="34096178"/>
  </r>
  <r>
    <s v="KL4950WAWDA"/>
    <x v="372"/>
    <x v="19"/>
    <x v="46"/>
    <x v="47"/>
    <x v="5"/>
    <x v="5"/>
    <x v="1"/>
    <x v="3"/>
    <s v="1500-2499Node"/>
    <x v="5"/>
    <x v="2"/>
    <n v="34096178"/>
  </r>
  <r>
    <s v="KL4950WAXDA"/>
    <x v="372"/>
    <x v="19"/>
    <x v="46"/>
    <x v="47"/>
    <x v="5"/>
    <x v="5"/>
    <x v="1"/>
    <x v="2"/>
    <s v="2500-4999Node"/>
    <x v="5"/>
    <x v="2"/>
    <n v="34096178"/>
  </r>
  <r>
    <s v="KL4950WAYDA"/>
    <x v="372"/>
    <x v="19"/>
    <x v="46"/>
    <x v="47"/>
    <x v="5"/>
    <x v="5"/>
    <x v="1"/>
    <x v="1"/>
    <s v="5000+Node"/>
    <x v="5"/>
    <x v="2"/>
    <n v="34096178"/>
  </r>
  <r>
    <s v="KL4950WAEF5"/>
    <x v="370"/>
    <x v="19"/>
    <x v="46"/>
    <x v="47"/>
    <x v="5"/>
    <x v="5"/>
    <x v="1"/>
    <x v="11"/>
    <s v="5-9Node"/>
    <x v="6"/>
    <x v="1"/>
    <n v="35498810"/>
  </r>
  <r>
    <s v="KL4950WAKT6"/>
    <x v="371"/>
    <x v="19"/>
    <x v="46"/>
    <x v="47"/>
    <x v="5"/>
    <x v="5"/>
    <x v="1"/>
    <x v="0"/>
    <s v="10-14Node"/>
    <x v="4"/>
    <x v="3"/>
    <n v="35605734"/>
  </r>
  <r>
    <s v="KL4950WAQDA"/>
    <x v="372"/>
    <x v="19"/>
    <x v="46"/>
    <x v="47"/>
    <x v="5"/>
    <x v="5"/>
    <x v="1"/>
    <x v="9"/>
    <s v="50-99Node"/>
    <x v="5"/>
    <x v="2"/>
    <n v="36181530"/>
  </r>
  <r>
    <s v="KL4950WAAF5"/>
    <x v="370"/>
    <x v="19"/>
    <x v="46"/>
    <x v="47"/>
    <x v="5"/>
    <x v="5"/>
    <x v="1"/>
    <x v="14"/>
    <s v="1-1Node"/>
    <x v="6"/>
    <x v="1"/>
    <n v="37087397"/>
  </r>
  <r>
    <s v="KL4950WABF5"/>
    <x v="370"/>
    <x v="19"/>
    <x v="46"/>
    <x v="47"/>
    <x v="5"/>
    <x v="5"/>
    <x v="1"/>
    <x v="15"/>
    <s v="2-2Node"/>
    <x v="6"/>
    <x v="1"/>
    <n v="37087397"/>
  </r>
  <r>
    <s v="KL4950WACF5"/>
    <x v="370"/>
    <x v="19"/>
    <x v="46"/>
    <x v="47"/>
    <x v="5"/>
    <x v="5"/>
    <x v="1"/>
    <x v="16"/>
    <s v="3-3Node"/>
    <x v="6"/>
    <x v="1"/>
    <n v="37087397"/>
  </r>
  <r>
    <s v="KL4950WADF5"/>
    <x v="370"/>
    <x v="19"/>
    <x v="46"/>
    <x v="47"/>
    <x v="5"/>
    <x v="5"/>
    <x v="1"/>
    <x v="17"/>
    <s v="4-4Node"/>
    <x v="6"/>
    <x v="1"/>
    <n v="37087397"/>
  </r>
  <r>
    <s v="KL4950WAET6"/>
    <x v="371"/>
    <x v="19"/>
    <x v="46"/>
    <x v="47"/>
    <x v="5"/>
    <x v="5"/>
    <x v="1"/>
    <x v="11"/>
    <s v="5-9Node"/>
    <x v="4"/>
    <x v="3"/>
    <n v="37273750"/>
  </r>
  <r>
    <s v="KL4950WAPDA"/>
    <x v="372"/>
    <x v="19"/>
    <x v="46"/>
    <x v="47"/>
    <x v="5"/>
    <x v="5"/>
    <x v="1"/>
    <x v="10"/>
    <s v="25-49Node"/>
    <x v="5"/>
    <x v="2"/>
    <n v="38266883"/>
  </r>
  <r>
    <s v="KL4950WAAT6"/>
    <x v="371"/>
    <x v="19"/>
    <x v="46"/>
    <x v="47"/>
    <x v="5"/>
    <x v="5"/>
    <x v="1"/>
    <x v="14"/>
    <s v="1-1Node"/>
    <x v="4"/>
    <x v="3"/>
    <n v="38941767"/>
  </r>
  <r>
    <s v="KL4950WABT6"/>
    <x v="371"/>
    <x v="19"/>
    <x v="46"/>
    <x v="47"/>
    <x v="5"/>
    <x v="5"/>
    <x v="1"/>
    <x v="15"/>
    <s v="2-2Node"/>
    <x v="4"/>
    <x v="3"/>
    <n v="38941767"/>
  </r>
  <r>
    <s v="KL4950WACT6"/>
    <x v="371"/>
    <x v="19"/>
    <x v="46"/>
    <x v="47"/>
    <x v="5"/>
    <x v="5"/>
    <x v="1"/>
    <x v="16"/>
    <s v="3-3Node"/>
    <x v="4"/>
    <x v="3"/>
    <n v="38941767"/>
  </r>
  <r>
    <s v="KL4950WADT6"/>
    <x v="371"/>
    <x v="19"/>
    <x v="46"/>
    <x v="47"/>
    <x v="5"/>
    <x v="5"/>
    <x v="1"/>
    <x v="17"/>
    <s v="4-4Node"/>
    <x v="4"/>
    <x v="3"/>
    <n v="38941767"/>
  </r>
  <r>
    <s v="KL4950WARD5"/>
    <x v="373"/>
    <x v="19"/>
    <x v="46"/>
    <x v="47"/>
    <x v="5"/>
    <x v="5"/>
    <x v="1"/>
    <x v="7"/>
    <s v="100-149Node"/>
    <x v="6"/>
    <x v="2"/>
    <n v="39210604"/>
  </r>
  <r>
    <s v="KL4950WASD5"/>
    <x v="373"/>
    <x v="19"/>
    <x v="46"/>
    <x v="47"/>
    <x v="5"/>
    <x v="5"/>
    <x v="1"/>
    <x v="8"/>
    <s v="150-249Node"/>
    <x v="6"/>
    <x v="2"/>
    <n v="39210604"/>
  </r>
  <r>
    <s v="KL4950WATD5"/>
    <x v="373"/>
    <x v="19"/>
    <x v="46"/>
    <x v="47"/>
    <x v="5"/>
    <x v="5"/>
    <x v="1"/>
    <x v="6"/>
    <s v="250-499Node"/>
    <x v="6"/>
    <x v="2"/>
    <n v="39210604"/>
  </r>
  <r>
    <s v="KL4950WAUD5"/>
    <x v="373"/>
    <x v="19"/>
    <x v="46"/>
    <x v="47"/>
    <x v="5"/>
    <x v="5"/>
    <x v="1"/>
    <x v="5"/>
    <s v="500-999Node"/>
    <x v="6"/>
    <x v="2"/>
    <n v="39210604"/>
  </r>
  <r>
    <s v="KL4950WAVD5"/>
    <x v="373"/>
    <x v="19"/>
    <x v="46"/>
    <x v="47"/>
    <x v="5"/>
    <x v="5"/>
    <x v="1"/>
    <x v="4"/>
    <s v="1000-1499Node"/>
    <x v="6"/>
    <x v="2"/>
    <n v="39210604"/>
  </r>
  <r>
    <s v="KL4950WAWD5"/>
    <x v="373"/>
    <x v="19"/>
    <x v="46"/>
    <x v="47"/>
    <x v="5"/>
    <x v="5"/>
    <x v="1"/>
    <x v="3"/>
    <s v="1500-2499Node"/>
    <x v="6"/>
    <x v="2"/>
    <n v="39210604"/>
  </r>
  <r>
    <s v="KL4950WAXD5"/>
    <x v="373"/>
    <x v="19"/>
    <x v="46"/>
    <x v="47"/>
    <x v="5"/>
    <x v="5"/>
    <x v="1"/>
    <x v="2"/>
    <s v="2500-4999Node"/>
    <x v="6"/>
    <x v="2"/>
    <n v="39210604"/>
  </r>
  <r>
    <s v="KL4950WAYD5"/>
    <x v="373"/>
    <x v="19"/>
    <x v="46"/>
    <x v="47"/>
    <x v="5"/>
    <x v="5"/>
    <x v="1"/>
    <x v="1"/>
    <s v="5000+Node"/>
    <x v="6"/>
    <x v="2"/>
    <n v="39210604"/>
  </r>
  <r>
    <s v="KL4950WANDA"/>
    <x v="372"/>
    <x v="19"/>
    <x v="46"/>
    <x v="47"/>
    <x v="5"/>
    <x v="5"/>
    <x v="1"/>
    <x v="13"/>
    <s v="20-24Node"/>
    <x v="5"/>
    <x v="2"/>
    <n v="40354892"/>
  </r>
  <r>
    <s v="KL4950WAQD5"/>
    <x v="373"/>
    <x v="19"/>
    <x v="46"/>
    <x v="47"/>
    <x v="5"/>
    <x v="5"/>
    <x v="1"/>
    <x v="9"/>
    <s v="50-99Node"/>
    <x v="6"/>
    <x v="2"/>
    <n v="41608760"/>
  </r>
  <r>
    <s v="KL4950WARTA"/>
    <x v="374"/>
    <x v="19"/>
    <x v="46"/>
    <x v="47"/>
    <x v="5"/>
    <x v="5"/>
    <x v="1"/>
    <x v="7"/>
    <s v="100-149Node"/>
    <x v="5"/>
    <x v="3"/>
    <n v="41999265"/>
  </r>
  <r>
    <s v="KL4950WASTA"/>
    <x v="374"/>
    <x v="19"/>
    <x v="46"/>
    <x v="47"/>
    <x v="5"/>
    <x v="5"/>
    <x v="1"/>
    <x v="8"/>
    <s v="150-249Node"/>
    <x v="5"/>
    <x v="3"/>
    <n v="41999265"/>
  </r>
  <r>
    <s v="KL4950WATTA"/>
    <x v="374"/>
    <x v="19"/>
    <x v="46"/>
    <x v="47"/>
    <x v="5"/>
    <x v="5"/>
    <x v="1"/>
    <x v="6"/>
    <s v="250-499Node"/>
    <x v="5"/>
    <x v="3"/>
    <n v="41999265"/>
  </r>
  <r>
    <s v="KL4950WAUTA"/>
    <x v="374"/>
    <x v="19"/>
    <x v="46"/>
    <x v="47"/>
    <x v="5"/>
    <x v="5"/>
    <x v="1"/>
    <x v="5"/>
    <s v="500-999Node"/>
    <x v="5"/>
    <x v="3"/>
    <n v="41999265"/>
  </r>
  <r>
    <s v="KL4950WAVTA"/>
    <x v="374"/>
    <x v="19"/>
    <x v="46"/>
    <x v="47"/>
    <x v="5"/>
    <x v="5"/>
    <x v="1"/>
    <x v="4"/>
    <s v="1000-1499Node"/>
    <x v="5"/>
    <x v="3"/>
    <n v="41999265"/>
  </r>
  <r>
    <s v="KL4950WAWTA"/>
    <x v="374"/>
    <x v="19"/>
    <x v="46"/>
    <x v="47"/>
    <x v="5"/>
    <x v="5"/>
    <x v="1"/>
    <x v="3"/>
    <s v="1500-2499Node"/>
    <x v="5"/>
    <x v="3"/>
    <n v="41999265"/>
  </r>
  <r>
    <s v="KL4950WAXTA"/>
    <x v="374"/>
    <x v="19"/>
    <x v="46"/>
    <x v="47"/>
    <x v="5"/>
    <x v="5"/>
    <x v="1"/>
    <x v="2"/>
    <s v="2500-4999Node"/>
    <x v="5"/>
    <x v="3"/>
    <n v="41999265"/>
  </r>
  <r>
    <s v="KL4950WAYTA"/>
    <x v="374"/>
    <x v="19"/>
    <x v="46"/>
    <x v="47"/>
    <x v="5"/>
    <x v="5"/>
    <x v="1"/>
    <x v="1"/>
    <s v="5000+Node"/>
    <x v="5"/>
    <x v="3"/>
    <n v="41999265"/>
  </r>
  <r>
    <s v="KL4950WAMDA"/>
    <x v="372"/>
    <x v="19"/>
    <x v="46"/>
    <x v="47"/>
    <x v="5"/>
    <x v="5"/>
    <x v="1"/>
    <x v="12"/>
    <s v="15-19Node"/>
    <x v="5"/>
    <x v="2"/>
    <n v="42440244"/>
  </r>
  <r>
    <s v="KL4950WAPD5"/>
    <x v="373"/>
    <x v="19"/>
    <x v="46"/>
    <x v="47"/>
    <x v="5"/>
    <x v="5"/>
    <x v="1"/>
    <x v="10"/>
    <s v="25-49Node"/>
    <x v="6"/>
    <x v="2"/>
    <n v="44006915"/>
  </r>
  <r>
    <s v="KL4950WAKDA"/>
    <x v="372"/>
    <x v="19"/>
    <x v="46"/>
    <x v="47"/>
    <x v="5"/>
    <x v="5"/>
    <x v="1"/>
    <x v="0"/>
    <s v="10-14Node"/>
    <x v="5"/>
    <x v="2"/>
    <n v="44525597"/>
  </r>
  <r>
    <s v="KL4950WAQTA"/>
    <x v="374"/>
    <x v="19"/>
    <x v="46"/>
    <x v="47"/>
    <x v="5"/>
    <x v="5"/>
    <x v="1"/>
    <x v="9"/>
    <s v="50-99Node"/>
    <x v="5"/>
    <x v="3"/>
    <n v="44568101"/>
  </r>
  <r>
    <s v="KL4950WAND5"/>
    <x v="373"/>
    <x v="19"/>
    <x v="46"/>
    <x v="47"/>
    <x v="5"/>
    <x v="5"/>
    <x v="1"/>
    <x v="13"/>
    <s v="20-24Node"/>
    <x v="6"/>
    <x v="2"/>
    <n v="46408126"/>
  </r>
  <r>
    <s v="KL4950WAEDA"/>
    <x v="372"/>
    <x v="19"/>
    <x v="46"/>
    <x v="47"/>
    <x v="5"/>
    <x v="5"/>
    <x v="1"/>
    <x v="11"/>
    <s v="5-9Node"/>
    <x v="5"/>
    <x v="2"/>
    <n v="46610949"/>
  </r>
  <r>
    <s v="KL4950WAPTA"/>
    <x v="374"/>
    <x v="19"/>
    <x v="46"/>
    <x v="47"/>
    <x v="5"/>
    <x v="5"/>
    <x v="1"/>
    <x v="10"/>
    <s v="25-49Node"/>
    <x v="5"/>
    <x v="3"/>
    <n v="47136936"/>
  </r>
  <r>
    <s v="KL4950WART5"/>
    <x v="375"/>
    <x v="19"/>
    <x v="46"/>
    <x v="47"/>
    <x v="5"/>
    <x v="5"/>
    <x v="1"/>
    <x v="7"/>
    <s v="100-149Node"/>
    <x v="6"/>
    <x v="3"/>
    <n v="48299155"/>
  </r>
  <r>
    <s v="KL4950WAST5"/>
    <x v="375"/>
    <x v="19"/>
    <x v="46"/>
    <x v="47"/>
    <x v="5"/>
    <x v="5"/>
    <x v="1"/>
    <x v="8"/>
    <s v="150-249Node"/>
    <x v="6"/>
    <x v="3"/>
    <n v="48299155"/>
  </r>
  <r>
    <s v="KL4950WATT5"/>
    <x v="375"/>
    <x v="19"/>
    <x v="46"/>
    <x v="47"/>
    <x v="5"/>
    <x v="5"/>
    <x v="1"/>
    <x v="6"/>
    <s v="250-499Node"/>
    <x v="6"/>
    <x v="3"/>
    <n v="48299155"/>
  </r>
  <r>
    <s v="KL4950WAUT5"/>
    <x v="375"/>
    <x v="19"/>
    <x v="46"/>
    <x v="47"/>
    <x v="5"/>
    <x v="5"/>
    <x v="1"/>
    <x v="5"/>
    <s v="500-999Node"/>
    <x v="6"/>
    <x v="3"/>
    <n v="48299155"/>
  </r>
  <r>
    <s v="KL4950WAVT5"/>
    <x v="375"/>
    <x v="19"/>
    <x v="46"/>
    <x v="47"/>
    <x v="5"/>
    <x v="5"/>
    <x v="1"/>
    <x v="4"/>
    <s v="1000-1499Node"/>
    <x v="6"/>
    <x v="3"/>
    <n v="48299155"/>
  </r>
  <r>
    <s v="KL4950WAWT5"/>
    <x v="375"/>
    <x v="19"/>
    <x v="46"/>
    <x v="47"/>
    <x v="5"/>
    <x v="5"/>
    <x v="1"/>
    <x v="3"/>
    <s v="1500-2499Node"/>
    <x v="6"/>
    <x v="3"/>
    <n v="48299155"/>
  </r>
  <r>
    <s v="KL4950WAXT5"/>
    <x v="375"/>
    <x v="19"/>
    <x v="46"/>
    <x v="47"/>
    <x v="5"/>
    <x v="5"/>
    <x v="1"/>
    <x v="2"/>
    <s v="2500-4999Node"/>
    <x v="6"/>
    <x v="3"/>
    <n v="48299155"/>
  </r>
  <r>
    <s v="KL4950WAYT5"/>
    <x v="375"/>
    <x v="19"/>
    <x v="46"/>
    <x v="47"/>
    <x v="5"/>
    <x v="5"/>
    <x v="1"/>
    <x v="1"/>
    <s v="5000+Node"/>
    <x v="6"/>
    <x v="3"/>
    <n v="48299155"/>
  </r>
  <r>
    <s v="KL4950WAADA"/>
    <x v="372"/>
    <x v="19"/>
    <x v="46"/>
    <x v="47"/>
    <x v="5"/>
    <x v="5"/>
    <x v="1"/>
    <x v="14"/>
    <s v="1-1Node"/>
    <x v="5"/>
    <x v="2"/>
    <n v="48696302"/>
  </r>
  <r>
    <s v="KL4950WABDA"/>
    <x v="372"/>
    <x v="19"/>
    <x v="46"/>
    <x v="47"/>
    <x v="5"/>
    <x v="5"/>
    <x v="1"/>
    <x v="15"/>
    <s v="2-2Node"/>
    <x v="5"/>
    <x v="2"/>
    <n v="48696302"/>
  </r>
  <r>
    <s v="KL4950WACDA"/>
    <x v="372"/>
    <x v="19"/>
    <x v="46"/>
    <x v="47"/>
    <x v="5"/>
    <x v="5"/>
    <x v="1"/>
    <x v="16"/>
    <s v="3-3Node"/>
    <x v="5"/>
    <x v="2"/>
    <n v="48696302"/>
  </r>
  <r>
    <s v="KL4950WADDA"/>
    <x v="372"/>
    <x v="19"/>
    <x v="46"/>
    <x v="47"/>
    <x v="5"/>
    <x v="5"/>
    <x v="1"/>
    <x v="17"/>
    <s v="4-4Node"/>
    <x v="5"/>
    <x v="2"/>
    <n v="48696302"/>
  </r>
  <r>
    <s v="KL4950WAMD5"/>
    <x v="373"/>
    <x v="19"/>
    <x v="46"/>
    <x v="47"/>
    <x v="5"/>
    <x v="5"/>
    <x v="1"/>
    <x v="12"/>
    <s v="15-19Node"/>
    <x v="6"/>
    <x v="2"/>
    <n v="48806281"/>
  </r>
  <r>
    <s v="KL4950WANTA"/>
    <x v="374"/>
    <x v="19"/>
    <x v="46"/>
    <x v="47"/>
    <x v="5"/>
    <x v="5"/>
    <x v="1"/>
    <x v="13"/>
    <s v="20-24Node"/>
    <x v="5"/>
    <x v="3"/>
    <n v="49708428"/>
  </r>
  <r>
    <s v="KL4950WAKD5"/>
    <x v="373"/>
    <x v="19"/>
    <x v="46"/>
    <x v="47"/>
    <x v="5"/>
    <x v="5"/>
    <x v="1"/>
    <x v="0"/>
    <s v="10-14Node"/>
    <x v="6"/>
    <x v="2"/>
    <n v="51204436"/>
  </r>
  <r>
    <s v="KL4950WAQT5"/>
    <x v="375"/>
    <x v="19"/>
    <x v="46"/>
    <x v="47"/>
    <x v="5"/>
    <x v="5"/>
    <x v="1"/>
    <x v="9"/>
    <s v="50-99Node"/>
    <x v="6"/>
    <x v="3"/>
    <n v="51253315"/>
  </r>
  <r>
    <s v="KL4950WAMTA"/>
    <x v="374"/>
    <x v="19"/>
    <x v="46"/>
    <x v="47"/>
    <x v="5"/>
    <x v="5"/>
    <x v="1"/>
    <x v="12"/>
    <s v="15-19Node"/>
    <x v="5"/>
    <x v="3"/>
    <n v="52277264"/>
  </r>
  <r>
    <s v="KL4950WAED5"/>
    <x v="373"/>
    <x v="19"/>
    <x v="46"/>
    <x v="47"/>
    <x v="5"/>
    <x v="5"/>
    <x v="1"/>
    <x v="11"/>
    <s v="5-9Node"/>
    <x v="6"/>
    <x v="2"/>
    <n v="53602592"/>
  </r>
  <r>
    <s v="KL4950WAPT5"/>
    <x v="375"/>
    <x v="19"/>
    <x v="46"/>
    <x v="47"/>
    <x v="5"/>
    <x v="5"/>
    <x v="1"/>
    <x v="10"/>
    <s v="25-49Node"/>
    <x v="6"/>
    <x v="3"/>
    <n v="54207476"/>
  </r>
  <r>
    <s v="KL4950WAKTA"/>
    <x v="374"/>
    <x v="19"/>
    <x v="46"/>
    <x v="47"/>
    <x v="5"/>
    <x v="5"/>
    <x v="1"/>
    <x v="0"/>
    <s v="10-14Node"/>
    <x v="5"/>
    <x v="3"/>
    <n v="54846099"/>
  </r>
  <r>
    <s v="KL4950WAAD5"/>
    <x v="373"/>
    <x v="19"/>
    <x v="46"/>
    <x v="47"/>
    <x v="5"/>
    <x v="5"/>
    <x v="1"/>
    <x v="14"/>
    <s v="1-1Node"/>
    <x v="6"/>
    <x v="2"/>
    <n v="56000747"/>
  </r>
  <r>
    <s v="KL4950WABD5"/>
    <x v="373"/>
    <x v="19"/>
    <x v="46"/>
    <x v="47"/>
    <x v="5"/>
    <x v="5"/>
    <x v="1"/>
    <x v="15"/>
    <s v="2-2Node"/>
    <x v="6"/>
    <x v="2"/>
    <n v="56000747"/>
  </r>
  <r>
    <s v="KL4950WACD5"/>
    <x v="373"/>
    <x v="19"/>
    <x v="46"/>
    <x v="47"/>
    <x v="5"/>
    <x v="5"/>
    <x v="1"/>
    <x v="16"/>
    <s v="3-3Node"/>
    <x v="6"/>
    <x v="2"/>
    <n v="56000747"/>
  </r>
  <r>
    <s v="KL4950WADD5"/>
    <x v="373"/>
    <x v="19"/>
    <x v="46"/>
    <x v="47"/>
    <x v="5"/>
    <x v="5"/>
    <x v="1"/>
    <x v="17"/>
    <s v="4-4Node"/>
    <x v="6"/>
    <x v="2"/>
    <n v="56000747"/>
  </r>
  <r>
    <s v="KL4950WANT5"/>
    <x v="375"/>
    <x v="19"/>
    <x v="46"/>
    <x v="47"/>
    <x v="5"/>
    <x v="5"/>
    <x v="1"/>
    <x v="13"/>
    <s v="20-24Node"/>
    <x v="6"/>
    <x v="3"/>
    <n v="57164692"/>
  </r>
  <r>
    <s v="KL4950WAETA"/>
    <x v="374"/>
    <x v="19"/>
    <x v="46"/>
    <x v="47"/>
    <x v="5"/>
    <x v="5"/>
    <x v="1"/>
    <x v="11"/>
    <s v="5-9Node"/>
    <x v="5"/>
    <x v="3"/>
    <n v="57414935"/>
  </r>
  <r>
    <s v="KL4950WAATA"/>
    <x v="374"/>
    <x v="19"/>
    <x v="46"/>
    <x v="47"/>
    <x v="5"/>
    <x v="5"/>
    <x v="1"/>
    <x v="14"/>
    <s v="1-1Node"/>
    <x v="5"/>
    <x v="3"/>
    <n v="59983770"/>
  </r>
  <r>
    <s v="KL4950WABTA"/>
    <x v="374"/>
    <x v="19"/>
    <x v="46"/>
    <x v="47"/>
    <x v="5"/>
    <x v="5"/>
    <x v="1"/>
    <x v="15"/>
    <s v="2-2Node"/>
    <x v="5"/>
    <x v="3"/>
    <n v="59983770"/>
  </r>
  <r>
    <s v="KL4950WACTA"/>
    <x v="374"/>
    <x v="19"/>
    <x v="46"/>
    <x v="47"/>
    <x v="5"/>
    <x v="5"/>
    <x v="1"/>
    <x v="16"/>
    <s v="3-3Node"/>
    <x v="5"/>
    <x v="3"/>
    <n v="59983770"/>
  </r>
  <r>
    <s v="KL4950WADTA"/>
    <x v="374"/>
    <x v="19"/>
    <x v="46"/>
    <x v="47"/>
    <x v="5"/>
    <x v="5"/>
    <x v="1"/>
    <x v="17"/>
    <s v="4-4Node"/>
    <x v="5"/>
    <x v="3"/>
    <n v="59983770"/>
  </r>
  <r>
    <s v="KL4950WAMT5"/>
    <x v="375"/>
    <x v="19"/>
    <x v="46"/>
    <x v="47"/>
    <x v="5"/>
    <x v="5"/>
    <x v="1"/>
    <x v="12"/>
    <s v="15-19Node"/>
    <x v="6"/>
    <x v="3"/>
    <n v="60118853"/>
  </r>
  <r>
    <s v="KL4950WAKT5"/>
    <x v="375"/>
    <x v="19"/>
    <x v="46"/>
    <x v="47"/>
    <x v="5"/>
    <x v="5"/>
    <x v="1"/>
    <x v="0"/>
    <s v="10-14Node"/>
    <x v="6"/>
    <x v="3"/>
    <n v="63073014"/>
  </r>
  <r>
    <s v="KL4950WAET5"/>
    <x v="375"/>
    <x v="19"/>
    <x v="46"/>
    <x v="47"/>
    <x v="5"/>
    <x v="5"/>
    <x v="1"/>
    <x v="11"/>
    <s v="5-9Node"/>
    <x v="6"/>
    <x v="3"/>
    <n v="66027174"/>
  </r>
  <r>
    <s v="KL4950WAAT5"/>
    <x v="375"/>
    <x v="19"/>
    <x v="46"/>
    <x v="47"/>
    <x v="5"/>
    <x v="5"/>
    <x v="1"/>
    <x v="14"/>
    <s v="1-1Node"/>
    <x v="6"/>
    <x v="3"/>
    <n v="68981336"/>
  </r>
  <r>
    <s v="KL4950WABT5"/>
    <x v="375"/>
    <x v="19"/>
    <x v="46"/>
    <x v="47"/>
    <x v="5"/>
    <x v="5"/>
    <x v="1"/>
    <x v="15"/>
    <s v="2-2Node"/>
    <x v="6"/>
    <x v="3"/>
    <n v="68981336"/>
  </r>
  <r>
    <s v="KL4950WACT5"/>
    <x v="375"/>
    <x v="19"/>
    <x v="46"/>
    <x v="47"/>
    <x v="5"/>
    <x v="5"/>
    <x v="1"/>
    <x v="16"/>
    <s v="3-3Node"/>
    <x v="6"/>
    <x v="3"/>
    <n v="68981336"/>
  </r>
  <r>
    <s v="KL4950WADT5"/>
    <x v="375"/>
    <x v="19"/>
    <x v="46"/>
    <x v="47"/>
    <x v="5"/>
    <x v="5"/>
    <x v="1"/>
    <x v="17"/>
    <s v="4-4Node"/>
    <x v="6"/>
    <x v="3"/>
    <n v="68981336"/>
  </r>
  <r>
    <s v="KL4951WANFL"/>
    <x v="376"/>
    <x v="19"/>
    <x v="47"/>
    <x v="48"/>
    <x v="5"/>
    <x v="5"/>
    <x v="1"/>
    <x v="13"/>
    <s v="20-24Node"/>
    <x v="3"/>
    <x v="1"/>
    <n v="18627378"/>
  </r>
  <r>
    <s v="KL4951WAPFL"/>
    <x v="376"/>
    <x v="19"/>
    <x v="47"/>
    <x v="48"/>
    <x v="5"/>
    <x v="5"/>
    <x v="1"/>
    <x v="10"/>
    <s v="25-49Node"/>
    <x v="3"/>
    <x v="1"/>
    <n v="18627378"/>
  </r>
  <r>
    <s v="KL4951WAQFL"/>
    <x v="376"/>
    <x v="19"/>
    <x v="47"/>
    <x v="48"/>
    <x v="5"/>
    <x v="5"/>
    <x v="1"/>
    <x v="9"/>
    <s v="50-99Node"/>
    <x v="3"/>
    <x v="1"/>
    <n v="18627378"/>
  </r>
  <r>
    <s v="KL4951WARFL"/>
    <x v="376"/>
    <x v="19"/>
    <x v="47"/>
    <x v="48"/>
    <x v="5"/>
    <x v="5"/>
    <x v="1"/>
    <x v="7"/>
    <s v="100-149Node"/>
    <x v="3"/>
    <x v="1"/>
    <n v="18627378"/>
  </r>
  <r>
    <s v="KL4951WASFL"/>
    <x v="376"/>
    <x v="19"/>
    <x v="47"/>
    <x v="48"/>
    <x v="5"/>
    <x v="5"/>
    <x v="1"/>
    <x v="8"/>
    <s v="150-249Node"/>
    <x v="3"/>
    <x v="1"/>
    <n v="18627378"/>
  </r>
  <r>
    <s v="KL4951WATFL"/>
    <x v="376"/>
    <x v="19"/>
    <x v="47"/>
    <x v="48"/>
    <x v="5"/>
    <x v="5"/>
    <x v="1"/>
    <x v="6"/>
    <s v="250-499Node"/>
    <x v="3"/>
    <x v="1"/>
    <n v="18627378"/>
  </r>
  <r>
    <s v="KL4951WAUFL"/>
    <x v="376"/>
    <x v="19"/>
    <x v="47"/>
    <x v="48"/>
    <x v="5"/>
    <x v="5"/>
    <x v="1"/>
    <x v="5"/>
    <s v="500-999Node"/>
    <x v="3"/>
    <x v="1"/>
    <n v="18627378"/>
  </r>
  <r>
    <s v="KL4951WAVFL"/>
    <x v="376"/>
    <x v="19"/>
    <x v="47"/>
    <x v="48"/>
    <x v="5"/>
    <x v="5"/>
    <x v="1"/>
    <x v="4"/>
    <s v="1000-1499Node"/>
    <x v="3"/>
    <x v="1"/>
    <n v="18627378"/>
  </r>
  <r>
    <s v="KL4951WAWFL"/>
    <x v="376"/>
    <x v="19"/>
    <x v="47"/>
    <x v="48"/>
    <x v="5"/>
    <x v="5"/>
    <x v="1"/>
    <x v="3"/>
    <s v="1500-2499Node"/>
    <x v="3"/>
    <x v="1"/>
    <n v="18627378"/>
  </r>
  <r>
    <s v="KL4951WAXFL"/>
    <x v="376"/>
    <x v="19"/>
    <x v="47"/>
    <x v="48"/>
    <x v="5"/>
    <x v="5"/>
    <x v="1"/>
    <x v="2"/>
    <s v="2500-4999Node"/>
    <x v="3"/>
    <x v="1"/>
    <n v="18627378"/>
  </r>
  <r>
    <s v="KL4951WAYFL"/>
    <x v="376"/>
    <x v="19"/>
    <x v="47"/>
    <x v="48"/>
    <x v="5"/>
    <x v="5"/>
    <x v="1"/>
    <x v="1"/>
    <s v="5000+Node"/>
    <x v="3"/>
    <x v="1"/>
    <n v="18627378"/>
  </r>
  <r>
    <s v="KL4951WAMFL"/>
    <x v="376"/>
    <x v="19"/>
    <x v="47"/>
    <x v="48"/>
    <x v="5"/>
    <x v="5"/>
    <x v="1"/>
    <x v="12"/>
    <s v="15-19Node"/>
    <x v="3"/>
    <x v="1"/>
    <n v="20630379"/>
  </r>
  <r>
    <s v="KL4951WANF6"/>
    <x v="377"/>
    <x v="19"/>
    <x v="47"/>
    <x v="48"/>
    <x v="5"/>
    <x v="5"/>
    <x v="1"/>
    <x v="13"/>
    <s v="20-24Node"/>
    <x v="4"/>
    <x v="1"/>
    <n v="21421485"/>
  </r>
  <r>
    <s v="KL4951WAPF6"/>
    <x v="377"/>
    <x v="19"/>
    <x v="47"/>
    <x v="48"/>
    <x v="5"/>
    <x v="5"/>
    <x v="1"/>
    <x v="10"/>
    <s v="25-49Node"/>
    <x v="4"/>
    <x v="1"/>
    <n v="21421485"/>
  </r>
  <r>
    <s v="KL4951WAQF6"/>
    <x v="377"/>
    <x v="19"/>
    <x v="47"/>
    <x v="48"/>
    <x v="5"/>
    <x v="5"/>
    <x v="1"/>
    <x v="9"/>
    <s v="50-99Node"/>
    <x v="4"/>
    <x v="1"/>
    <n v="21421485"/>
  </r>
  <r>
    <s v="KL4951WARF6"/>
    <x v="377"/>
    <x v="19"/>
    <x v="47"/>
    <x v="48"/>
    <x v="5"/>
    <x v="5"/>
    <x v="1"/>
    <x v="7"/>
    <s v="100-149Node"/>
    <x v="4"/>
    <x v="1"/>
    <n v="21421485"/>
  </r>
  <r>
    <s v="KL4951WASF6"/>
    <x v="377"/>
    <x v="19"/>
    <x v="47"/>
    <x v="48"/>
    <x v="5"/>
    <x v="5"/>
    <x v="1"/>
    <x v="8"/>
    <s v="150-249Node"/>
    <x v="4"/>
    <x v="1"/>
    <n v="21421485"/>
  </r>
  <r>
    <s v="KL4951WATF6"/>
    <x v="377"/>
    <x v="19"/>
    <x v="47"/>
    <x v="48"/>
    <x v="5"/>
    <x v="5"/>
    <x v="1"/>
    <x v="6"/>
    <s v="250-499Node"/>
    <x v="4"/>
    <x v="1"/>
    <n v="21421485"/>
  </r>
  <r>
    <s v="KL4951WAUF6"/>
    <x v="377"/>
    <x v="19"/>
    <x v="47"/>
    <x v="48"/>
    <x v="5"/>
    <x v="5"/>
    <x v="1"/>
    <x v="5"/>
    <s v="500-999Node"/>
    <x v="4"/>
    <x v="1"/>
    <n v="21421485"/>
  </r>
  <r>
    <s v="KL4951WAVF6"/>
    <x v="377"/>
    <x v="19"/>
    <x v="47"/>
    <x v="48"/>
    <x v="5"/>
    <x v="5"/>
    <x v="1"/>
    <x v="4"/>
    <s v="1000-1499Node"/>
    <x v="4"/>
    <x v="1"/>
    <n v="21421485"/>
  </r>
  <r>
    <s v="KL4951WAWF6"/>
    <x v="377"/>
    <x v="19"/>
    <x v="47"/>
    <x v="48"/>
    <x v="5"/>
    <x v="5"/>
    <x v="1"/>
    <x v="3"/>
    <s v="1500-2499Node"/>
    <x v="4"/>
    <x v="1"/>
    <n v="21421485"/>
  </r>
  <r>
    <s v="KL4951WAXF6"/>
    <x v="377"/>
    <x v="19"/>
    <x v="47"/>
    <x v="48"/>
    <x v="5"/>
    <x v="5"/>
    <x v="1"/>
    <x v="2"/>
    <s v="2500-4999Node"/>
    <x v="4"/>
    <x v="1"/>
    <n v="21421485"/>
  </r>
  <r>
    <s v="KL4951WAYF6"/>
    <x v="377"/>
    <x v="19"/>
    <x v="47"/>
    <x v="48"/>
    <x v="5"/>
    <x v="5"/>
    <x v="1"/>
    <x v="1"/>
    <s v="5000+Node"/>
    <x v="4"/>
    <x v="1"/>
    <n v="21421485"/>
  </r>
  <r>
    <s v="KL4951WAKFL"/>
    <x v="376"/>
    <x v="19"/>
    <x v="47"/>
    <x v="48"/>
    <x v="5"/>
    <x v="5"/>
    <x v="1"/>
    <x v="0"/>
    <s v="10-14Node"/>
    <x v="3"/>
    <x v="1"/>
    <n v="22646663"/>
  </r>
  <r>
    <s v="KL4951WAMF6"/>
    <x v="377"/>
    <x v="19"/>
    <x v="47"/>
    <x v="48"/>
    <x v="5"/>
    <x v="5"/>
    <x v="1"/>
    <x v="12"/>
    <s v="15-19Node"/>
    <x v="4"/>
    <x v="1"/>
    <n v="23724936"/>
  </r>
  <r>
    <s v="KL4951WAEFL"/>
    <x v="376"/>
    <x v="19"/>
    <x v="47"/>
    <x v="48"/>
    <x v="5"/>
    <x v="5"/>
    <x v="1"/>
    <x v="11"/>
    <s v="5-9Node"/>
    <x v="3"/>
    <x v="1"/>
    <n v="24633725"/>
  </r>
  <r>
    <s v="KL4951WAKF6"/>
    <x v="377"/>
    <x v="19"/>
    <x v="47"/>
    <x v="48"/>
    <x v="5"/>
    <x v="5"/>
    <x v="1"/>
    <x v="0"/>
    <s v="10-14Node"/>
    <x v="4"/>
    <x v="1"/>
    <n v="26043662"/>
  </r>
  <r>
    <s v="KL4951WAAFL"/>
    <x v="376"/>
    <x v="19"/>
    <x v="47"/>
    <x v="48"/>
    <x v="5"/>
    <x v="5"/>
    <x v="1"/>
    <x v="14"/>
    <s v="1-1Node"/>
    <x v="3"/>
    <x v="1"/>
    <n v="26634069"/>
  </r>
  <r>
    <s v="KL4951WABFL"/>
    <x v="376"/>
    <x v="19"/>
    <x v="47"/>
    <x v="48"/>
    <x v="5"/>
    <x v="5"/>
    <x v="1"/>
    <x v="15"/>
    <s v="2-2Node"/>
    <x v="3"/>
    <x v="1"/>
    <n v="26634069"/>
  </r>
  <r>
    <s v="KL4951WACFL"/>
    <x v="376"/>
    <x v="19"/>
    <x v="47"/>
    <x v="48"/>
    <x v="5"/>
    <x v="5"/>
    <x v="1"/>
    <x v="16"/>
    <s v="3-3Node"/>
    <x v="3"/>
    <x v="1"/>
    <n v="26634069"/>
  </r>
  <r>
    <s v="KL4951WADFL"/>
    <x v="376"/>
    <x v="19"/>
    <x v="47"/>
    <x v="48"/>
    <x v="5"/>
    <x v="5"/>
    <x v="1"/>
    <x v="17"/>
    <s v="4-4Node"/>
    <x v="3"/>
    <x v="1"/>
    <n v="26634069"/>
  </r>
  <r>
    <s v="KL4951WAEF6"/>
    <x v="377"/>
    <x v="19"/>
    <x v="47"/>
    <x v="48"/>
    <x v="5"/>
    <x v="5"/>
    <x v="1"/>
    <x v="11"/>
    <s v="5-9Node"/>
    <x v="4"/>
    <x v="1"/>
    <n v="28328783"/>
  </r>
  <r>
    <s v="KL4951WANDL"/>
    <x v="378"/>
    <x v="19"/>
    <x v="47"/>
    <x v="48"/>
    <x v="5"/>
    <x v="5"/>
    <x v="1"/>
    <x v="13"/>
    <s v="20-24Node"/>
    <x v="3"/>
    <x v="2"/>
    <n v="29128523"/>
  </r>
  <r>
    <s v="KL4951WAPDL"/>
    <x v="378"/>
    <x v="19"/>
    <x v="47"/>
    <x v="48"/>
    <x v="5"/>
    <x v="5"/>
    <x v="1"/>
    <x v="10"/>
    <s v="25-49Node"/>
    <x v="3"/>
    <x v="2"/>
    <n v="29128523"/>
  </r>
  <r>
    <s v="KL4951WAQDL"/>
    <x v="378"/>
    <x v="19"/>
    <x v="47"/>
    <x v="48"/>
    <x v="5"/>
    <x v="5"/>
    <x v="1"/>
    <x v="9"/>
    <s v="50-99Node"/>
    <x v="3"/>
    <x v="2"/>
    <n v="29128523"/>
  </r>
  <r>
    <s v="KL4951WARDL"/>
    <x v="378"/>
    <x v="19"/>
    <x v="47"/>
    <x v="48"/>
    <x v="5"/>
    <x v="5"/>
    <x v="1"/>
    <x v="7"/>
    <s v="100-149Node"/>
    <x v="3"/>
    <x v="2"/>
    <n v="29128523"/>
  </r>
  <r>
    <s v="KL4951WASDL"/>
    <x v="378"/>
    <x v="19"/>
    <x v="47"/>
    <x v="48"/>
    <x v="5"/>
    <x v="5"/>
    <x v="1"/>
    <x v="8"/>
    <s v="150-249Node"/>
    <x v="3"/>
    <x v="2"/>
    <n v="29128523"/>
  </r>
  <r>
    <s v="KL4951WATDL"/>
    <x v="378"/>
    <x v="19"/>
    <x v="47"/>
    <x v="48"/>
    <x v="5"/>
    <x v="5"/>
    <x v="1"/>
    <x v="6"/>
    <s v="250-499Node"/>
    <x v="3"/>
    <x v="2"/>
    <n v="29128523"/>
  </r>
  <r>
    <s v="KL4951WAUDL"/>
    <x v="378"/>
    <x v="19"/>
    <x v="47"/>
    <x v="48"/>
    <x v="5"/>
    <x v="5"/>
    <x v="1"/>
    <x v="5"/>
    <s v="500-999Node"/>
    <x v="3"/>
    <x v="2"/>
    <n v="29128523"/>
  </r>
  <r>
    <s v="KL4951WAVDL"/>
    <x v="378"/>
    <x v="19"/>
    <x v="47"/>
    <x v="48"/>
    <x v="5"/>
    <x v="5"/>
    <x v="1"/>
    <x v="4"/>
    <s v="1000-1499Node"/>
    <x v="3"/>
    <x v="2"/>
    <n v="29128523"/>
  </r>
  <r>
    <s v="KL4951WAWDL"/>
    <x v="378"/>
    <x v="19"/>
    <x v="47"/>
    <x v="48"/>
    <x v="5"/>
    <x v="5"/>
    <x v="1"/>
    <x v="3"/>
    <s v="1500-2499Node"/>
    <x v="3"/>
    <x v="2"/>
    <n v="29128523"/>
  </r>
  <r>
    <s v="KL4951WAXDL"/>
    <x v="378"/>
    <x v="19"/>
    <x v="47"/>
    <x v="48"/>
    <x v="5"/>
    <x v="5"/>
    <x v="1"/>
    <x v="2"/>
    <s v="2500-4999Node"/>
    <x v="3"/>
    <x v="2"/>
    <n v="29128523"/>
  </r>
  <r>
    <s v="KL4951WAYDL"/>
    <x v="378"/>
    <x v="19"/>
    <x v="47"/>
    <x v="48"/>
    <x v="5"/>
    <x v="5"/>
    <x v="1"/>
    <x v="1"/>
    <s v="5000+Node"/>
    <x v="3"/>
    <x v="2"/>
    <n v="29128523"/>
  </r>
  <r>
    <s v="KL4951WAAF6"/>
    <x v="377"/>
    <x v="19"/>
    <x v="47"/>
    <x v="48"/>
    <x v="5"/>
    <x v="5"/>
    <x v="1"/>
    <x v="14"/>
    <s v="1-1Node"/>
    <x v="4"/>
    <x v="1"/>
    <n v="30629180"/>
  </r>
  <r>
    <s v="KL4951WABF6"/>
    <x v="377"/>
    <x v="19"/>
    <x v="47"/>
    <x v="48"/>
    <x v="5"/>
    <x v="5"/>
    <x v="1"/>
    <x v="15"/>
    <s v="2-2Node"/>
    <x v="4"/>
    <x v="1"/>
    <n v="30629180"/>
  </r>
  <r>
    <s v="KL4951WACF6"/>
    <x v="377"/>
    <x v="19"/>
    <x v="47"/>
    <x v="48"/>
    <x v="5"/>
    <x v="5"/>
    <x v="1"/>
    <x v="16"/>
    <s v="3-3Node"/>
    <x v="4"/>
    <x v="1"/>
    <n v="30629180"/>
  </r>
  <r>
    <s v="KL4951WADF6"/>
    <x v="377"/>
    <x v="19"/>
    <x v="47"/>
    <x v="48"/>
    <x v="5"/>
    <x v="5"/>
    <x v="1"/>
    <x v="17"/>
    <s v="4-4Node"/>
    <x v="4"/>
    <x v="1"/>
    <n v="30629180"/>
  </r>
  <r>
    <s v="KL4951WAMDL"/>
    <x v="378"/>
    <x v="19"/>
    <x v="47"/>
    <x v="48"/>
    <x v="5"/>
    <x v="5"/>
    <x v="1"/>
    <x v="12"/>
    <s v="15-19Node"/>
    <x v="3"/>
    <x v="2"/>
    <n v="32257880"/>
  </r>
  <r>
    <s v="KL4951WAND6"/>
    <x v="379"/>
    <x v="19"/>
    <x v="47"/>
    <x v="48"/>
    <x v="5"/>
    <x v="5"/>
    <x v="1"/>
    <x v="13"/>
    <s v="20-24Node"/>
    <x v="4"/>
    <x v="2"/>
    <n v="33497801"/>
  </r>
  <r>
    <s v="KL4951WAPD6"/>
    <x v="379"/>
    <x v="19"/>
    <x v="47"/>
    <x v="48"/>
    <x v="5"/>
    <x v="5"/>
    <x v="1"/>
    <x v="10"/>
    <s v="25-49Node"/>
    <x v="4"/>
    <x v="2"/>
    <n v="33497801"/>
  </r>
  <r>
    <s v="KL4951WAQD6"/>
    <x v="379"/>
    <x v="19"/>
    <x v="47"/>
    <x v="48"/>
    <x v="5"/>
    <x v="5"/>
    <x v="1"/>
    <x v="9"/>
    <s v="50-99Node"/>
    <x v="4"/>
    <x v="2"/>
    <n v="33497801"/>
  </r>
  <r>
    <s v="KL4951WARD6"/>
    <x v="379"/>
    <x v="19"/>
    <x v="47"/>
    <x v="48"/>
    <x v="5"/>
    <x v="5"/>
    <x v="1"/>
    <x v="7"/>
    <s v="100-149Node"/>
    <x v="4"/>
    <x v="2"/>
    <n v="33497801"/>
  </r>
  <r>
    <s v="KL4951WASD6"/>
    <x v="379"/>
    <x v="19"/>
    <x v="47"/>
    <x v="48"/>
    <x v="5"/>
    <x v="5"/>
    <x v="1"/>
    <x v="8"/>
    <s v="150-249Node"/>
    <x v="4"/>
    <x v="2"/>
    <n v="33497801"/>
  </r>
  <r>
    <s v="KL4951WATD6"/>
    <x v="379"/>
    <x v="19"/>
    <x v="47"/>
    <x v="48"/>
    <x v="5"/>
    <x v="5"/>
    <x v="1"/>
    <x v="6"/>
    <s v="250-499Node"/>
    <x v="4"/>
    <x v="2"/>
    <n v="33497801"/>
  </r>
  <r>
    <s v="KL4951WAUD6"/>
    <x v="379"/>
    <x v="19"/>
    <x v="47"/>
    <x v="48"/>
    <x v="5"/>
    <x v="5"/>
    <x v="1"/>
    <x v="5"/>
    <s v="500-999Node"/>
    <x v="4"/>
    <x v="2"/>
    <n v="33497801"/>
  </r>
  <r>
    <s v="KL4951WAVD6"/>
    <x v="379"/>
    <x v="19"/>
    <x v="47"/>
    <x v="48"/>
    <x v="5"/>
    <x v="5"/>
    <x v="1"/>
    <x v="4"/>
    <s v="1000-1499Node"/>
    <x v="4"/>
    <x v="2"/>
    <n v="33497801"/>
  </r>
  <r>
    <s v="KL4951WAWD6"/>
    <x v="379"/>
    <x v="19"/>
    <x v="47"/>
    <x v="48"/>
    <x v="5"/>
    <x v="5"/>
    <x v="1"/>
    <x v="3"/>
    <s v="1500-2499Node"/>
    <x v="4"/>
    <x v="2"/>
    <n v="33497801"/>
  </r>
  <r>
    <s v="KL4951WAXD6"/>
    <x v="379"/>
    <x v="19"/>
    <x v="47"/>
    <x v="48"/>
    <x v="5"/>
    <x v="5"/>
    <x v="1"/>
    <x v="2"/>
    <s v="2500-4999Node"/>
    <x v="4"/>
    <x v="2"/>
    <n v="33497801"/>
  </r>
  <r>
    <s v="KL4951WAYD6"/>
    <x v="379"/>
    <x v="19"/>
    <x v="47"/>
    <x v="48"/>
    <x v="5"/>
    <x v="5"/>
    <x v="1"/>
    <x v="1"/>
    <s v="5000+Node"/>
    <x v="4"/>
    <x v="2"/>
    <n v="33497801"/>
  </r>
  <r>
    <s v="KL4951WANFA"/>
    <x v="380"/>
    <x v="19"/>
    <x v="47"/>
    <x v="48"/>
    <x v="5"/>
    <x v="5"/>
    <x v="1"/>
    <x v="13"/>
    <s v="20-24Node"/>
    <x v="5"/>
    <x v="1"/>
    <n v="33870375"/>
  </r>
  <r>
    <s v="KL4951WAPFA"/>
    <x v="380"/>
    <x v="19"/>
    <x v="47"/>
    <x v="48"/>
    <x v="5"/>
    <x v="5"/>
    <x v="1"/>
    <x v="10"/>
    <s v="25-49Node"/>
    <x v="5"/>
    <x v="1"/>
    <n v="33870375"/>
  </r>
  <r>
    <s v="KL4951WAQFA"/>
    <x v="380"/>
    <x v="19"/>
    <x v="47"/>
    <x v="48"/>
    <x v="5"/>
    <x v="5"/>
    <x v="1"/>
    <x v="9"/>
    <s v="50-99Node"/>
    <x v="5"/>
    <x v="1"/>
    <n v="33870375"/>
  </r>
  <r>
    <s v="KL4951WARFA"/>
    <x v="380"/>
    <x v="19"/>
    <x v="47"/>
    <x v="48"/>
    <x v="5"/>
    <x v="5"/>
    <x v="1"/>
    <x v="7"/>
    <s v="100-149Node"/>
    <x v="5"/>
    <x v="1"/>
    <n v="33870375"/>
  </r>
  <r>
    <s v="KL4951WASFA"/>
    <x v="380"/>
    <x v="19"/>
    <x v="47"/>
    <x v="48"/>
    <x v="5"/>
    <x v="5"/>
    <x v="1"/>
    <x v="8"/>
    <s v="150-249Node"/>
    <x v="5"/>
    <x v="1"/>
    <n v="33870375"/>
  </r>
  <r>
    <s v="KL4951WATFA"/>
    <x v="380"/>
    <x v="19"/>
    <x v="47"/>
    <x v="48"/>
    <x v="5"/>
    <x v="5"/>
    <x v="1"/>
    <x v="6"/>
    <s v="250-499Node"/>
    <x v="5"/>
    <x v="1"/>
    <n v="33870375"/>
  </r>
  <r>
    <s v="KL4951WAUFA"/>
    <x v="380"/>
    <x v="19"/>
    <x v="47"/>
    <x v="48"/>
    <x v="5"/>
    <x v="5"/>
    <x v="1"/>
    <x v="5"/>
    <s v="500-999Node"/>
    <x v="5"/>
    <x v="1"/>
    <n v="33870375"/>
  </r>
  <r>
    <s v="KL4951WAVFA"/>
    <x v="380"/>
    <x v="19"/>
    <x v="47"/>
    <x v="48"/>
    <x v="5"/>
    <x v="5"/>
    <x v="1"/>
    <x v="4"/>
    <s v="1000-1499Node"/>
    <x v="5"/>
    <x v="1"/>
    <n v="33870375"/>
  </r>
  <r>
    <s v="KL4951WAWFA"/>
    <x v="380"/>
    <x v="19"/>
    <x v="47"/>
    <x v="48"/>
    <x v="5"/>
    <x v="5"/>
    <x v="1"/>
    <x v="3"/>
    <s v="1500-2499Node"/>
    <x v="5"/>
    <x v="1"/>
    <n v="33870375"/>
  </r>
  <r>
    <s v="KL4951WAXFA"/>
    <x v="380"/>
    <x v="19"/>
    <x v="47"/>
    <x v="48"/>
    <x v="5"/>
    <x v="5"/>
    <x v="1"/>
    <x v="2"/>
    <s v="2500-4999Node"/>
    <x v="5"/>
    <x v="1"/>
    <n v="33870375"/>
  </r>
  <r>
    <s v="KL4951WAYFA"/>
    <x v="380"/>
    <x v="19"/>
    <x v="47"/>
    <x v="48"/>
    <x v="5"/>
    <x v="5"/>
    <x v="1"/>
    <x v="1"/>
    <s v="5000+Node"/>
    <x v="5"/>
    <x v="1"/>
    <n v="33870375"/>
  </r>
  <r>
    <s v="KL4951WAKDL"/>
    <x v="378"/>
    <x v="19"/>
    <x v="47"/>
    <x v="48"/>
    <x v="5"/>
    <x v="5"/>
    <x v="1"/>
    <x v="0"/>
    <s v="10-14Node"/>
    <x v="3"/>
    <x v="2"/>
    <n v="35411145"/>
  </r>
  <r>
    <s v="KL4951WANTL"/>
    <x v="381"/>
    <x v="19"/>
    <x v="47"/>
    <x v="48"/>
    <x v="5"/>
    <x v="5"/>
    <x v="1"/>
    <x v="13"/>
    <s v="20-24Node"/>
    <x v="3"/>
    <x v="3"/>
    <n v="35565222"/>
  </r>
  <r>
    <s v="KL4951WAPTL"/>
    <x v="381"/>
    <x v="19"/>
    <x v="47"/>
    <x v="48"/>
    <x v="5"/>
    <x v="5"/>
    <x v="1"/>
    <x v="10"/>
    <s v="25-49Node"/>
    <x v="3"/>
    <x v="3"/>
    <n v="35565222"/>
  </r>
  <r>
    <s v="KL4951WAQTL"/>
    <x v="381"/>
    <x v="19"/>
    <x v="47"/>
    <x v="48"/>
    <x v="5"/>
    <x v="5"/>
    <x v="1"/>
    <x v="9"/>
    <s v="50-99Node"/>
    <x v="3"/>
    <x v="3"/>
    <n v="35565222"/>
  </r>
  <r>
    <s v="KL4951WARTL"/>
    <x v="381"/>
    <x v="19"/>
    <x v="47"/>
    <x v="48"/>
    <x v="5"/>
    <x v="5"/>
    <x v="1"/>
    <x v="7"/>
    <s v="100-149Node"/>
    <x v="3"/>
    <x v="3"/>
    <n v="35565222"/>
  </r>
  <r>
    <s v="KL4951WASTL"/>
    <x v="381"/>
    <x v="19"/>
    <x v="47"/>
    <x v="48"/>
    <x v="5"/>
    <x v="5"/>
    <x v="1"/>
    <x v="8"/>
    <s v="150-249Node"/>
    <x v="3"/>
    <x v="3"/>
    <n v="35565222"/>
  </r>
  <r>
    <s v="KL4951WATTL"/>
    <x v="381"/>
    <x v="19"/>
    <x v="47"/>
    <x v="48"/>
    <x v="5"/>
    <x v="5"/>
    <x v="1"/>
    <x v="6"/>
    <s v="250-499Node"/>
    <x v="3"/>
    <x v="3"/>
    <n v="35565222"/>
  </r>
  <r>
    <s v="KL4951WAUTL"/>
    <x v="381"/>
    <x v="19"/>
    <x v="47"/>
    <x v="48"/>
    <x v="5"/>
    <x v="5"/>
    <x v="1"/>
    <x v="5"/>
    <s v="500-999Node"/>
    <x v="3"/>
    <x v="3"/>
    <n v="35565222"/>
  </r>
  <r>
    <s v="KL4951WAVTL"/>
    <x v="381"/>
    <x v="19"/>
    <x v="47"/>
    <x v="48"/>
    <x v="5"/>
    <x v="5"/>
    <x v="1"/>
    <x v="4"/>
    <s v="1000-1499Node"/>
    <x v="3"/>
    <x v="3"/>
    <n v="35565222"/>
  </r>
  <r>
    <s v="KL4951WAWTL"/>
    <x v="381"/>
    <x v="19"/>
    <x v="47"/>
    <x v="48"/>
    <x v="5"/>
    <x v="5"/>
    <x v="1"/>
    <x v="3"/>
    <s v="1500-2499Node"/>
    <x v="3"/>
    <x v="3"/>
    <n v="35565222"/>
  </r>
  <r>
    <s v="KL4951WAXTL"/>
    <x v="381"/>
    <x v="19"/>
    <x v="47"/>
    <x v="48"/>
    <x v="5"/>
    <x v="5"/>
    <x v="1"/>
    <x v="2"/>
    <s v="2500-4999Node"/>
    <x v="3"/>
    <x v="3"/>
    <n v="35565222"/>
  </r>
  <r>
    <s v="KL4951WAYTL"/>
    <x v="381"/>
    <x v="19"/>
    <x v="47"/>
    <x v="48"/>
    <x v="5"/>
    <x v="5"/>
    <x v="1"/>
    <x v="1"/>
    <s v="5000+Node"/>
    <x v="3"/>
    <x v="3"/>
    <n v="35565222"/>
  </r>
  <r>
    <s v="KL4951WAMD6"/>
    <x v="379"/>
    <x v="19"/>
    <x v="47"/>
    <x v="48"/>
    <x v="5"/>
    <x v="5"/>
    <x v="1"/>
    <x v="12"/>
    <s v="15-19Node"/>
    <x v="4"/>
    <x v="2"/>
    <n v="37096562"/>
  </r>
  <r>
    <s v="KL4951WAMFA"/>
    <x v="380"/>
    <x v="19"/>
    <x v="47"/>
    <x v="48"/>
    <x v="5"/>
    <x v="5"/>
    <x v="1"/>
    <x v="12"/>
    <s v="15-19Node"/>
    <x v="5"/>
    <x v="1"/>
    <n v="37509780"/>
  </r>
  <r>
    <s v="KL4951WAEDL"/>
    <x v="378"/>
    <x v="19"/>
    <x v="47"/>
    <x v="48"/>
    <x v="5"/>
    <x v="5"/>
    <x v="1"/>
    <x v="11"/>
    <s v="5-9Node"/>
    <x v="3"/>
    <x v="2"/>
    <n v="38519250"/>
  </r>
  <r>
    <s v="KL4951WANF5"/>
    <x v="382"/>
    <x v="19"/>
    <x v="47"/>
    <x v="48"/>
    <x v="5"/>
    <x v="5"/>
    <x v="1"/>
    <x v="13"/>
    <s v="20-24Node"/>
    <x v="6"/>
    <x v="1"/>
    <n v="38950932"/>
  </r>
  <r>
    <s v="KL4951WAPF5"/>
    <x v="382"/>
    <x v="19"/>
    <x v="47"/>
    <x v="48"/>
    <x v="5"/>
    <x v="5"/>
    <x v="1"/>
    <x v="10"/>
    <s v="25-49Node"/>
    <x v="6"/>
    <x v="1"/>
    <n v="38950932"/>
  </r>
  <r>
    <s v="KL4951WAQF5"/>
    <x v="382"/>
    <x v="19"/>
    <x v="47"/>
    <x v="48"/>
    <x v="5"/>
    <x v="5"/>
    <x v="1"/>
    <x v="9"/>
    <s v="50-99Node"/>
    <x v="6"/>
    <x v="1"/>
    <n v="38950932"/>
  </r>
  <r>
    <s v="KL4951WARF5"/>
    <x v="382"/>
    <x v="19"/>
    <x v="47"/>
    <x v="48"/>
    <x v="5"/>
    <x v="5"/>
    <x v="1"/>
    <x v="7"/>
    <s v="100-149Node"/>
    <x v="6"/>
    <x v="1"/>
    <n v="38950932"/>
  </r>
  <r>
    <s v="KL4951WASF5"/>
    <x v="382"/>
    <x v="19"/>
    <x v="47"/>
    <x v="48"/>
    <x v="5"/>
    <x v="5"/>
    <x v="1"/>
    <x v="8"/>
    <s v="150-249Node"/>
    <x v="6"/>
    <x v="1"/>
    <n v="38950932"/>
  </r>
  <r>
    <s v="KL4951WATF5"/>
    <x v="382"/>
    <x v="19"/>
    <x v="47"/>
    <x v="48"/>
    <x v="5"/>
    <x v="5"/>
    <x v="1"/>
    <x v="6"/>
    <s v="250-499Node"/>
    <x v="6"/>
    <x v="1"/>
    <n v="38950932"/>
  </r>
  <r>
    <s v="KL4951WAUF5"/>
    <x v="382"/>
    <x v="19"/>
    <x v="47"/>
    <x v="48"/>
    <x v="5"/>
    <x v="5"/>
    <x v="1"/>
    <x v="5"/>
    <s v="500-999Node"/>
    <x v="6"/>
    <x v="1"/>
    <n v="38950932"/>
  </r>
  <r>
    <s v="KL4951WAVF5"/>
    <x v="382"/>
    <x v="19"/>
    <x v="47"/>
    <x v="48"/>
    <x v="5"/>
    <x v="5"/>
    <x v="1"/>
    <x v="4"/>
    <s v="1000-1499Node"/>
    <x v="6"/>
    <x v="1"/>
    <n v="38950932"/>
  </r>
  <r>
    <s v="KL4951WAWF5"/>
    <x v="382"/>
    <x v="19"/>
    <x v="47"/>
    <x v="48"/>
    <x v="5"/>
    <x v="5"/>
    <x v="1"/>
    <x v="3"/>
    <s v="1500-2499Node"/>
    <x v="6"/>
    <x v="1"/>
    <n v="38950932"/>
  </r>
  <r>
    <s v="KL4951WAXF5"/>
    <x v="382"/>
    <x v="19"/>
    <x v="47"/>
    <x v="48"/>
    <x v="5"/>
    <x v="5"/>
    <x v="1"/>
    <x v="2"/>
    <s v="2500-4999Node"/>
    <x v="6"/>
    <x v="1"/>
    <n v="38950932"/>
  </r>
  <r>
    <s v="KL4951WAYF5"/>
    <x v="382"/>
    <x v="19"/>
    <x v="47"/>
    <x v="48"/>
    <x v="5"/>
    <x v="5"/>
    <x v="1"/>
    <x v="1"/>
    <s v="5000+Node"/>
    <x v="6"/>
    <x v="1"/>
    <n v="38950932"/>
  </r>
  <r>
    <s v="KL4951WAMTL"/>
    <x v="381"/>
    <x v="19"/>
    <x v="47"/>
    <x v="48"/>
    <x v="5"/>
    <x v="5"/>
    <x v="1"/>
    <x v="12"/>
    <s v="15-19Node"/>
    <x v="3"/>
    <x v="3"/>
    <n v="39385269"/>
  </r>
  <r>
    <s v="KL4951WAKD6"/>
    <x v="379"/>
    <x v="19"/>
    <x v="47"/>
    <x v="48"/>
    <x v="5"/>
    <x v="5"/>
    <x v="1"/>
    <x v="0"/>
    <s v="10-14Node"/>
    <x v="4"/>
    <x v="2"/>
    <n v="40722817"/>
  </r>
  <r>
    <s v="KL4951WANT6"/>
    <x v="383"/>
    <x v="19"/>
    <x v="47"/>
    <x v="48"/>
    <x v="5"/>
    <x v="5"/>
    <x v="1"/>
    <x v="13"/>
    <s v="20-24Node"/>
    <x v="4"/>
    <x v="3"/>
    <n v="40900005"/>
  </r>
  <r>
    <s v="KL4951WAPT6"/>
    <x v="383"/>
    <x v="19"/>
    <x v="47"/>
    <x v="48"/>
    <x v="5"/>
    <x v="5"/>
    <x v="1"/>
    <x v="10"/>
    <s v="25-49Node"/>
    <x v="4"/>
    <x v="3"/>
    <n v="40900005"/>
  </r>
  <r>
    <s v="KL4951WAQT6"/>
    <x v="383"/>
    <x v="19"/>
    <x v="47"/>
    <x v="48"/>
    <x v="5"/>
    <x v="5"/>
    <x v="1"/>
    <x v="9"/>
    <s v="50-99Node"/>
    <x v="4"/>
    <x v="3"/>
    <n v="40900005"/>
  </r>
  <r>
    <s v="KL4951WART6"/>
    <x v="383"/>
    <x v="19"/>
    <x v="47"/>
    <x v="48"/>
    <x v="5"/>
    <x v="5"/>
    <x v="1"/>
    <x v="7"/>
    <s v="100-149Node"/>
    <x v="4"/>
    <x v="3"/>
    <n v="40900005"/>
  </r>
  <r>
    <s v="KL4951WAST6"/>
    <x v="383"/>
    <x v="19"/>
    <x v="47"/>
    <x v="48"/>
    <x v="5"/>
    <x v="5"/>
    <x v="1"/>
    <x v="8"/>
    <s v="150-249Node"/>
    <x v="4"/>
    <x v="3"/>
    <n v="40900005"/>
  </r>
  <r>
    <s v="KL4951WATT6"/>
    <x v="383"/>
    <x v="19"/>
    <x v="47"/>
    <x v="48"/>
    <x v="5"/>
    <x v="5"/>
    <x v="1"/>
    <x v="6"/>
    <s v="250-499Node"/>
    <x v="4"/>
    <x v="3"/>
    <n v="40900005"/>
  </r>
  <r>
    <s v="KL4951WAUT6"/>
    <x v="383"/>
    <x v="19"/>
    <x v="47"/>
    <x v="48"/>
    <x v="5"/>
    <x v="5"/>
    <x v="1"/>
    <x v="5"/>
    <s v="500-999Node"/>
    <x v="4"/>
    <x v="3"/>
    <n v="40900005"/>
  </r>
  <r>
    <s v="KL4951WAVT6"/>
    <x v="383"/>
    <x v="19"/>
    <x v="47"/>
    <x v="48"/>
    <x v="5"/>
    <x v="5"/>
    <x v="1"/>
    <x v="4"/>
    <s v="1000-1499Node"/>
    <x v="4"/>
    <x v="3"/>
    <n v="40900005"/>
  </r>
  <r>
    <s v="KL4951WAWT6"/>
    <x v="383"/>
    <x v="19"/>
    <x v="47"/>
    <x v="48"/>
    <x v="5"/>
    <x v="5"/>
    <x v="1"/>
    <x v="3"/>
    <s v="1500-2499Node"/>
    <x v="4"/>
    <x v="3"/>
    <n v="40900005"/>
  </r>
  <r>
    <s v="KL4951WAXT6"/>
    <x v="383"/>
    <x v="19"/>
    <x v="47"/>
    <x v="48"/>
    <x v="5"/>
    <x v="5"/>
    <x v="1"/>
    <x v="2"/>
    <s v="2500-4999Node"/>
    <x v="4"/>
    <x v="3"/>
    <n v="40900005"/>
  </r>
  <r>
    <s v="KL4951WAYT6"/>
    <x v="383"/>
    <x v="19"/>
    <x v="47"/>
    <x v="48"/>
    <x v="5"/>
    <x v="5"/>
    <x v="1"/>
    <x v="1"/>
    <s v="5000+Node"/>
    <x v="4"/>
    <x v="3"/>
    <n v="40900005"/>
  </r>
  <r>
    <s v="KL4951WAKFA"/>
    <x v="380"/>
    <x v="19"/>
    <x v="47"/>
    <x v="48"/>
    <x v="5"/>
    <x v="5"/>
    <x v="1"/>
    <x v="0"/>
    <s v="10-14Node"/>
    <x v="5"/>
    <x v="1"/>
    <n v="41175750"/>
  </r>
  <r>
    <s v="KL4951WAADL"/>
    <x v="378"/>
    <x v="19"/>
    <x v="47"/>
    <x v="48"/>
    <x v="5"/>
    <x v="5"/>
    <x v="1"/>
    <x v="14"/>
    <s v="1-1Node"/>
    <x v="3"/>
    <x v="2"/>
    <n v="41648607"/>
  </r>
  <r>
    <s v="KL4951WABDL"/>
    <x v="378"/>
    <x v="19"/>
    <x v="47"/>
    <x v="48"/>
    <x v="5"/>
    <x v="5"/>
    <x v="1"/>
    <x v="15"/>
    <s v="2-2Node"/>
    <x v="3"/>
    <x v="2"/>
    <n v="41648607"/>
  </r>
  <r>
    <s v="KL4951WACDL"/>
    <x v="378"/>
    <x v="19"/>
    <x v="47"/>
    <x v="48"/>
    <x v="5"/>
    <x v="5"/>
    <x v="1"/>
    <x v="16"/>
    <s v="3-3Node"/>
    <x v="3"/>
    <x v="2"/>
    <n v="41648607"/>
  </r>
  <r>
    <s v="KL4951WADDL"/>
    <x v="378"/>
    <x v="19"/>
    <x v="47"/>
    <x v="48"/>
    <x v="5"/>
    <x v="5"/>
    <x v="1"/>
    <x v="17"/>
    <s v="4-4Node"/>
    <x v="3"/>
    <x v="2"/>
    <n v="41648607"/>
  </r>
  <r>
    <s v="KL4951WAMF5"/>
    <x v="382"/>
    <x v="19"/>
    <x v="47"/>
    <x v="48"/>
    <x v="5"/>
    <x v="5"/>
    <x v="1"/>
    <x v="12"/>
    <s v="15-19Node"/>
    <x v="6"/>
    <x v="1"/>
    <n v="43136247"/>
  </r>
  <r>
    <s v="KL4951WAKTL"/>
    <x v="381"/>
    <x v="19"/>
    <x v="47"/>
    <x v="48"/>
    <x v="5"/>
    <x v="5"/>
    <x v="1"/>
    <x v="0"/>
    <s v="10-14Node"/>
    <x v="3"/>
    <x v="3"/>
    <n v="43234538"/>
  </r>
  <r>
    <s v="KL4951WAED6"/>
    <x v="379"/>
    <x v="19"/>
    <x v="47"/>
    <x v="48"/>
    <x v="5"/>
    <x v="5"/>
    <x v="1"/>
    <x v="11"/>
    <s v="5-9Node"/>
    <x v="4"/>
    <x v="2"/>
    <n v="44297138"/>
  </r>
  <r>
    <s v="KL4951WAEFA"/>
    <x v="380"/>
    <x v="19"/>
    <x v="47"/>
    <x v="48"/>
    <x v="5"/>
    <x v="5"/>
    <x v="1"/>
    <x v="11"/>
    <s v="5-9Node"/>
    <x v="5"/>
    <x v="1"/>
    <n v="44788590"/>
  </r>
  <r>
    <s v="KL4951WAMT6"/>
    <x v="383"/>
    <x v="19"/>
    <x v="47"/>
    <x v="48"/>
    <x v="5"/>
    <x v="5"/>
    <x v="1"/>
    <x v="12"/>
    <s v="15-19Node"/>
    <x v="4"/>
    <x v="3"/>
    <n v="45293060"/>
  </r>
  <r>
    <s v="KL4951WAETL"/>
    <x v="381"/>
    <x v="19"/>
    <x v="47"/>
    <x v="48"/>
    <x v="5"/>
    <x v="5"/>
    <x v="1"/>
    <x v="11"/>
    <s v="5-9Node"/>
    <x v="3"/>
    <x v="3"/>
    <n v="47028020"/>
  </r>
  <r>
    <s v="KL4951WAKF5"/>
    <x v="382"/>
    <x v="19"/>
    <x v="47"/>
    <x v="48"/>
    <x v="5"/>
    <x v="5"/>
    <x v="1"/>
    <x v="0"/>
    <s v="10-14Node"/>
    <x v="6"/>
    <x v="1"/>
    <n v="47352113"/>
  </r>
  <r>
    <s v="KL4951WAAD6"/>
    <x v="379"/>
    <x v="19"/>
    <x v="47"/>
    <x v="48"/>
    <x v="5"/>
    <x v="5"/>
    <x v="1"/>
    <x v="14"/>
    <s v="1-1Node"/>
    <x v="4"/>
    <x v="2"/>
    <n v="47895899"/>
  </r>
  <r>
    <s v="KL4951WABD6"/>
    <x v="379"/>
    <x v="19"/>
    <x v="47"/>
    <x v="48"/>
    <x v="5"/>
    <x v="5"/>
    <x v="1"/>
    <x v="15"/>
    <s v="2-2Node"/>
    <x v="4"/>
    <x v="2"/>
    <n v="47895899"/>
  </r>
  <r>
    <s v="KL4951WACD6"/>
    <x v="379"/>
    <x v="19"/>
    <x v="47"/>
    <x v="48"/>
    <x v="5"/>
    <x v="5"/>
    <x v="1"/>
    <x v="16"/>
    <s v="3-3Node"/>
    <x v="4"/>
    <x v="2"/>
    <n v="47895899"/>
  </r>
  <r>
    <s v="KL4951WADD6"/>
    <x v="379"/>
    <x v="19"/>
    <x v="47"/>
    <x v="48"/>
    <x v="5"/>
    <x v="5"/>
    <x v="1"/>
    <x v="17"/>
    <s v="4-4Node"/>
    <x v="4"/>
    <x v="2"/>
    <n v="47895899"/>
  </r>
  <r>
    <s v="KL4951WAAFA"/>
    <x v="380"/>
    <x v="19"/>
    <x v="47"/>
    <x v="48"/>
    <x v="5"/>
    <x v="5"/>
    <x v="1"/>
    <x v="14"/>
    <s v="1-1Node"/>
    <x v="5"/>
    <x v="1"/>
    <n v="48427995"/>
  </r>
  <r>
    <s v="KL4951WABFA"/>
    <x v="380"/>
    <x v="19"/>
    <x v="47"/>
    <x v="48"/>
    <x v="5"/>
    <x v="5"/>
    <x v="1"/>
    <x v="15"/>
    <s v="2-2Node"/>
    <x v="5"/>
    <x v="1"/>
    <n v="48427995"/>
  </r>
  <r>
    <s v="KL4951WACFA"/>
    <x v="380"/>
    <x v="19"/>
    <x v="47"/>
    <x v="48"/>
    <x v="5"/>
    <x v="5"/>
    <x v="1"/>
    <x v="16"/>
    <s v="3-3Node"/>
    <x v="5"/>
    <x v="1"/>
    <n v="48427995"/>
  </r>
  <r>
    <s v="KL4951WADFA"/>
    <x v="380"/>
    <x v="19"/>
    <x v="47"/>
    <x v="48"/>
    <x v="5"/>
    <x v="5"/>
    <x v="1"/>
    <x v="17"/>
    <s v="4-4Node"/>
    <x v="5"/>
    <x v="1"/>
    <n v="48427995"/>
  </r>
  <r>
    <s v="KL4951WAKT6"/>
    <x v="383"/>
    <x v="19"/>
    <x v="47"/>
    <x v="48"/>
    <x v="5"/>
    <x v="5"/>
    <x v="1"/>
    <x v="0"/>
    <s v="10-14Node"/>
    <x v="4"/>
    <x v="3"/>
    <n v="49719718"/>
  </r>
  <r>
    <s v="KL4951WAATL"/>
    <x v="381"/>
    <x v="19"/>
    <x v="47"/>
    <x v="48"/>
    <x v="5"/>
    <x v="5"/>
    <x v="1"/>
    <x v="14"/>
    <s v="1-1Node"/>
    <x v="3"/>
    <x v="3"/>
    <n v="50850723"/>
  </r>
  <r>
    <s v="KL4951WABTL"/>
    <x v="381"/>
    <x v="19"/>
    <x v="47"/>
    <x v="48"/>
    <x v="5"/>
    <x v="5"/>
    <x v="1"/>
    <x v="15"/>
    <s v="2-2Node"/>
    <x v="3"/>
    <x v="3"/>
    <n v="50850723"/>
  </r>
  <r>
    <s v="KL4951WACTL"/>
    <x v="381"/>
    <x v="19"/>
    <x v="47"/>
    <x v="48"/>
    <x v="5"/>
    <x v="5"/>
    <x v="1"/>
    <x v="16"/>
    <s v="3-3Node"/>
    <x v="3"/>
    <x v="3"/>
    <n v="50850723"/>
  </r>
  <r>
    <s v="KL4951WADTL"/>
    <x v="381"/>
    <x v="19"/>
    <x v="47"/>
    <x v="48"/>
    <x v="5"/>
    <x v="5"/>
    <x v="1"/>
    <x v="17"/>
    <s v="4-4Node"/>
    <x v="3"/>
    <x v="3"/>
    <n v="50850723"/>
  </r>
  <r>
    <s v="KL4951WANDA"/>
    <x v="384"/>
    <x v="19"/>
    <x v="47"/>
    <x v="48"/>
    <x v="5"/>
    <x v="5"/>
    <x v="1"/>
    <x v="13"/>
    <s v="20-24Node"/>
    <x v="5"/>
    <x v="2"/>
    <n v="51142938"/>
  </r>
  <r>
    <s v="KL4951WAPDA"/>
    <x v="384"/>
    <x v="19"/>
    <x v="47"/>
    <x v="48"/>
    <x v="5"/>
    <x v="5"/>
    <x v="1"/>
    <x v="10"/>
    <s v="25-49Node"/>
    <x v="5"/>
    <x v="2"/>
    <n v="51142938"/>
  </r>
  <r>
    <s v="KL4951WAQDA"/>
    <x v="384"/>
    <x v="19"/>
    <x v="47"/>
    <x v="48"/>
    <x v="5"/>
    <x v="5"/>
    <x v="1"/>
    <x v="9"/>
    <s v="50-99Node"/>
    <x v="5"/>
    <x v="2"/>
    <n v="51142938"/>
  </r>
  <r>
    <s v="KL4951WARDA"/>
    <x v="384"/>
    <x v="19"/>
    <x v="47"/>
    <x v="48"/>
    <x v="5"/>
    <x v="5"/>
    <x v="1"/>
    <x v="7"/>
    <s v="100-149Node"/>
    <x v="5"/>
    <x v="2"/>
    <n v="51142938"/>
  </r>
  <r>
    <s v="KL4951WASDA"/>
    <x v="384"/>
    <x v="19"/>
    <x v="47"/>
    <x v="48"/>
    <x v="5"/>
    <x v="5"/>
    <x v="1"/>
    <x v="8"/>
    <s v="150-249Node"/>
    <x v="5"/>
    <x v="2"/>
    <n v="51142938"/>
  </r>
  <r>
    <s v="KL4951WATDA"/>
    <x v="384"/>
    <x v="19"/>
    <x v="47"/>
    <x v="48"/>
    <x v="5"/>
    <x v="5"/>
    <x v="1"/>
    <x v="6"/>
    <s v="250-499Node"/>
    <x v="5"/>
    <x v="2"/>
    <n v="51142938"/>
  </r>
  <r>
    <s v="KL4951WAUDA"/>
    <x v="384"/>
    <x v="19"/>
    <x v="47"/>
    <x v="48"/>
    <x v="5"/>
    <x v="5"/>
    <x v="1"/>
    <x v="5"/>
    <s v="500-999Node"/>
    <x v="5"/>
    <x v="2"/>
    <n v="51142938"/>
  </r>
  <r>
    <s v="KL4951WAVDA"/>
    <x v="384"/>
    <x v="19"/>
    <x v="47"/>
    <x v="48"/>
    <x v="5"/>
    <x v="5"/>
    <x v="1"/>
    <x v="4"/>
    <s v="1000-1499Node"/>
    <x v="5"/>
    <x v="2"/>
    <n v="51142938"/>
  </r>
  <r>
    <s v="KL4951WAWDA"/>
    <x v="384"/>
    <x v="19"/>
    <x v="47"/>
    <x v="48"/>
    <x v="5"/>
    <x v="5"/>
    <x v="1"/>
    <x v="3"/>
    <s v="1500-2499Node"/>
    <x v="5"/>
    <x v="2"/>
    <n v="51142938"/>
  </r>
  <r>
    <s v="KL4951WAXDA"/>
    <x v="384"/>
    <x v="19"/>
    <x v="47"/>
    <x v="48"/>
    <x v="5"/>
    <x v="5"/>
    <x v="1"/>
    <x v="2"/>
    <s v="2500-4999Node"/>
    <x v="5"/>
    <x v="2"/>
    <n v="51142938"/>
  </r>
  <r>
    <s v="KL4951WAYDA"/>
    <x v="384"/>
    <x v="19"/>
    <x v="47"/>
    <x v="48"/>
    <x v="5"/>
    <x v="5"/>
    <x v="1"/>
    <x v="1"/>
    <s v="5000+Node"/>
    <x v="5"/>
    <x v="2"/>
    <n v="51142938"/>
  </r>
  <r>
    <s v="KL4951WAEF5"/>
    <x v="382"/>
    <x v="19"/>
    <x v="47"/>
    <x v="48"/>
    <x v="5"/>
    <x v="5"/>
    <x v="1"/>
    <x v="11"/>
    <s v="5-9Node"/>
    <x v="6"/>
    <x v="1"/>
    <n v="51506879"/>
  </r>
  <r>
    <s v="KL4951WAET6"/>
    <x v="383"/>
    <x v="19"/>
    <x v="47"/>
    <x v="48"/>
    <x v="5"/>
    <x v="5"/>
    <x v="1"/>
    <x v="11"/>
    <s v="5-9Node"/>
    <x v="4"/>
    <x v="3"/>
    <n v="54082223"/>
  </r>
  <r>
    <s v="KL4951WAAF5"/>
    <x v="382"/>
    <x v="19"/>
    <x v="47"/>
    <x v="48"/>
    <x v="5"/>
    <x v="5"/>
    <x v="1"/>
    <x v="14"/>
    <s v="1-1Node"/>
    <x v="6"/>
    <x v="1"/>
    <n v="55692195"/>
  </r>
  <r>
    <s v="KL4951WABF5"/>
    <x v="382"/>
    <x v="19"/>
    <x v="47"/>
    <x v="48"/>
    <x v="5"/>
    <x v="5"/>
    <x v="1"/>
    <x v="15"/>
    <s v="2-2Node"/>
    <x v="6"/>
    <x v="1"/>
    <n v="55692195"/>
  </r>
  <r>
    <s v="KL4951WACF5"/>
    <x v="382"/>
    <x v="19"/>
    <x v="47"/>
    <x v="48"/>
    <x v="5"/>
    <x v="5"/>
    <x v="1"/>
    <x v="16"/>
    <s v="3-3Node"/>
    <x v="6"/>
    <x v="1"/>
    <n v="55692195"/>
  </r>
  <r>
    <s v="KL4951WADF5"/>
    <x v="382"/>
    <x v="19"/>
    <x v="47"/>
    <x v="48"/>
    <x v="5"/>
    <x v="5"/>
    <x v="1"/>
    <x v="17"/>
    <s v="4-4Node"/>
    <x v="6"/>
    <x v="1"/>
    <n v="55692195"/>
  </r>
  <r>
    <s v="KL4951WAMDA"/>
    <x v="384"/>
    <x v="19"/>
    <x v="47"/>
    <x v="48"/>
    <x v="5"/>
    <x v="5"/>
    <x v="1"/>
    <x v="12"/>
    <s v="15-19Node"/>
    <x v="5"/>
    <x v="2"/>
    <n v="56639237"/>
  </r>
  <r>
    <s v="KL4951WAAT6"/>
    <x v="383"/>
    <x v="19"/>
    <x v="47"/>
    <x v="48"/>
    <x v="5"/>
    <x v="5"/>
    <x v="1"/>
    <x v="14"/>
    <s v="1-1Node"/>
    <x v="4"/>
    <x v="3"/>
    <n v="58478332"/>
  </r>
  <r>
    <s v="KL4951WABT6"/>
    <x v="383"/>
    <x v="19"/>
    <x v="47"/>
    <x v="48"/>
    <x v="5"/>
    <x v="5"/>
    <x v="1"/>
    <x v="15"/>
    <s v="2-2Node"/>
    <x v="4"/>
    <x v="3"/>
    <n v="58478332"/>
  </r>
  <r>
    <s v="KL4951WACT6"/>
    <x v="383"/>
    <x v="19"/>
    <x v="47"/>
    <x v="48"/>
    <x v="5"/>
    <x v="5"/>
    <x v="1"/>
    <x v="16"/>
    <s v="3-3Node"/>
    <x v="4"/>
    <x v="3"/>
    <n v="58478332"/>
  </r>
  <r>
    <s v="KL4951WADT6"/>
    <x v="383"/>
    <x v="19"/>
    <x v="47"/>
    <x v="48"/>
    <x v="5"/>
    <x v="5"/>
    <x v="1"/>
    <x v="17"/>
    <s v="4-4Node"/>
    <x v="4"/>
    <x v="3"/>
    <n v="58478332"/>
  </r>
  <r>
    <s v="KL4951WAND5"/>
    <x v="385"/>
    <x v="19"/>
    <x v="47"/>
    <x v="48"/>
    <x v="5"/>
    <x v="5"/>
    <x v="1"/>
    <x v="13"/>
    <s v="20-24Node"/>
    <x v="6"/>
    <x v="2"/>
    <n v="58814379"/>
  </r>
  <r>
    <s v="KL4951WAPD5"/>
    <x v="385"/>
    <x v="19"/>
    <x v="47"/>
    <x v="48"/>
    <x v="5"/>
    <x v="5"/>
    <x v="1"/>
    <x v="10"/>
    <s v="25-49Node"/>
    <x v="6"/>
    <x v="2"/>
    <n v="58814379"/>
  </r>
  <r>
    <s v="KL4951WAQD5"/>
    <x v="385"/>
    <x v="19"/>
    <x v="47"/>
    <x v="48"/>
    <x v="5"/>
    <x v="5"/>
    <x v="1"/>
    <x v="9"/>
    <s v="50-99Node"/>
    <x v="6"/>
    <x v="2"/>
    <n v="58814379"/>
  </r>
  <r>
    <s v="KL4951WARD5"/>
    <x v="385"/>
    <x v="19"/>
    <x v="47"/>
    <x v="48"/>
    <x v="5"/>
    <x v="5"/>
    <x v="1"/>
    <x v="7"/>
    <s v="100-149Node"/>
    <x v="6"/>
    <x v="2"/>
    <n v="58814379"/>
  </r>
  <r>
    <s v="KL4951WASD5"/>
    <x v="385"/>
    <x v="19"/>
    <x v="47"/>
    <x v="48"/>
    <x v="5"/>
    <x v="5"/>
    <x v="1"/>
    <x v="8"/>
    <s v="150-249Node"/>
    <x v="6"/>
    <x v="2"/>
    <n v="58814379"/>
  </r>
  <r>
    <s v="KL4951WATD5"/>
    <x v="385"/>
    <x v="19"/>
    <x v="47"/>
    <x v="48"/>
    <x v="5"/>
    <x v="5"/>
    <x v="1"/>
    <x v="6"/>
    <s v="250-499Node"/>
    <x v="6"/>
    <x v="2"/>
    <n v="58814379"/>
  </r>
  <r>
    <s v="KL4951WAUD5"/>
    <x v="385"/>
    <x v="19"/>
    <x v="47"/>
    <x v="48"/>
    <x v="5"/>
    <x v="5"/>
    <x v="1"/>
    <x v="5"/>
    <s v="500-999Node"/>
    <x v="6"/>
    <x v="2"/>
    <n v="58814379"/>
  </r>
  <r>
    <s v="KL4951WAVD5"/>
    <x v="385"/>
    <x v="19"/>
    <x v="47"/>
    <x v="48"/>
    <x v="5"/>
    <x v="5"/>
    <x v="1"/>
    <x v="4"/>
    <s v="1000-1499Node"/>
    <x v="6"/>
    <x v="2"/>
    <n v="58814379"/>
  </r>
  <r>
    <s v="KL4951WAWD5"/>
    <x v="385"/>
    <x v="19"/>
    <x v="47"/>
    <x v="48"/>
    <x v="5"/>
    <x v="5"/>
    <x v="1"/>
    <x v="3"/>
    <s v="1500-2499Node"/>
    <x v="6"/>
    <x v="2"/>
    <n v="58814379"/>
  </r>
  <r>
    <s v="KL4951WAXD5"/>
    <x v="385"/>
    <x v="19"/>
    <x v="47"/>
    <x v="48"/>
    <x v="5"/>
    <x v="5"/>
    <x v="1"/>
    <x v="2"/>
    <s v="2500-4999Node"/>
    <x v="6"/>
    <x v="2"/>
    <n v="58814379"/>
  </r>
  <r>
    <s v="KL4951WAYD5"/>
    <x v="385"/>
    <x v="19"/>
    <x v="47"/>
    <x v="48"/>
    <x v="5"/>
    <x v="5"/>
    <x v="1"/>
    <x v="1"/>
    <s v="5000+Node"/>
    <x v="6"/>
    <x v="2"/>
    <n v="58814379"/>
  </r>
  <r>
    <s v="KL4951WAKDA"/>
    <x v="384"/>
    <x v="19"/>
    <x v="47"/>
    <x v="48"/>
    <x v="5"/>
    <x v="5"/>
    <x v="1"/>
    <x v="0"/>
    <s v="10-14Node"/>
    <x v="5"/>
    <x v="2"/>
    <n v="62175383"/>
  </r>
  <r>
    <s v="KL4951WANTA"/>
    <x v="386"/>
    <x v="19"/>
    <x v="47"/>
    <x v="48"/>
    <x v="5"/>
    <x v="5"/>
    <x v="1"/>
    <x v="13"/>
    <s v="20-24Node"/>
    <x v="5"/>
    <x v="3"/>
    <n v="62998898"/>
  </r>
  <r>
    <s v="KL4951WAPTA"/>
    <x v="386"/>
    <x v="19"/>
    <x v="47"/>
    <x v="48"/>
    <x v="5"/>
    <x v="5"/>
    <x v="1"/>
    <x v="10"/>
    <s v="25-49Node"/>
    <x v="5"/>
    <x v="3"/>
    <n v="62998898"/>
  </r>
  <r>
    <s v="KL4951WAQTA"/>
    <x v="386"/>
    <x v="19"/>
    <x v="47"/>
    <x v="48"/>
    <x v="5"/>
    <x v="5"/>
    <x v="1"/>
    <x v="9"/>
    <s v="50-99Node"/>
    <x v="5"/>
    <x v="3"/>
    <n v="62998898"/>
  </r>
  <r>
    <s v="KL4951WARTA"/>
    <x v="386"/>
    <x v="19"/>
    <x v="47"/>
    <x v="48"/>
    <x v="5"/>
    <x v="5"/>
    <x v="1"/>
    <x v="7"/>
    <s v="100-149Node"/>
    <x v="5"/>
    <x v="3"/>
    <n v="62998898"/>
  </r>
  <r>
    <s v="KL4951WASTA"/>
    <x v="386"/>
    <x v="19"/>
    <x v="47"/>
    <x v="48"/>
    <x v="5"/>
    <x v="5"/>
    <x v="1"/>
    <x v="8"/>
    <s v="150-249Node"/>
    <x v="5"/>
    <x v="3"/>
    <n v="62998898"/>
  </r>
  <r>
    <s v="KL4951WATTA"/>
    <x v="386"/>
    <x v="19"/>
    <x v="47"/>
    <x v="48"/>
    <x v="5"/>
    <x v="5"/>
    <x v="1"/>
    <x v="6"/>
    <s v="250-499Node"/>
    <x v="5"/>
    <x v="3"/>
    <n v="62998898"/>
  </r>
  <r>
    <s v="KL4951WAUTA"/>
    <x v="386"/>
    <x v="19"/>
    <x v="47"/>
    <x v="48"/>
    <x v="5"/>
    <x v="5"/>
    <x v="1"/>
    <x v="5"/>
    <s v="500-999Node"/>
    <x v="5"/>
    <x v="3"/>
    <n v="62998898"/>
  </r>
  <r>
    <s v="KL4951WAVTA"/>
    <x v="386"/>
    <x v="19"/>
    <x v="47"/>
    <x v="48"/>
    <x v="5"/>
    <x v="5"/>
    <x v="1"/>
    <x v="4"/>
    <s v="1000-1499Node"/>
    <x v="5"/>
    <x v="3"/>
    <n v="62998898"/>
  </r>
  <r>
    <s v="KL4951WAWTA"/>
    <x v="386"/>
    <x v="19"/>
    <x v="47"/>
    <x v="48"/>
    <x v="5"/>
    <x v="5"/>
    <x v="1"/>
    <x v="3"/>
    <s v="1500-2499Node"/>
    <x v="5"/>
    <x v="3"/>
    <n v="62998898"/>
  </r>
  <r>
    <s v="KL4951WAXTA"/>
    <x v="386"/>
    <x v="19"/>
    <x v="47"/>
    <x v="48"/>
    <x v="5"/>
    <x v="5"/>
    <x v="1"/>
    <x v="2"/>
    <s v="2500-4999Node"/>
    <x v="5"/>
    <x v="3"/>
    <n v="62998898"/>
  </r>
  <r>
    <s v="KL4951WAYTA"/>
    <x v="386"/>
    <x v="19"/>
    <x v="47"/>
    <x v="48"/>
    <x v="5"/>
    <x v="5"/>
    <x v="1"/>
    <x v="1"/>
    <s v="5000+Node"/>
    <x v="5"/>
    <x v="3"/>
    <n v="62998898"/>
  </r>
  <r>
    <s v="KL4951WAMD5"/>
    <x v="385"/>
    <x v="19"/>
    <x v="47"/>
    <x v="48"/>
    <x v="5"/>
    <x v="5"/>
    <x v="1"/>
    <x v="12"/>
    <s v="15-19Node"/>
    <x v="6"/>
    <x v="2"/>
    <n v="65135122"/>
  </r>
  <r>
    <s v="KL4951WAEDA"/>
    <x v="384"/>
    <x v="19"/>
    <x v="47"/>
    <x v="48"/>
    <x v="5"/>
    <x v="5"/>
    <x v="1"/>
    <x v="11"/>
    <s v="5-9Node"/>
    <x v="5"/>
    <x v="2"/>
    <n v="67631834"/>
  </r>
  <r>
    <s v="KL4951WAMTA"/>
    <x v="386"/>
    <x v="19"/>
    <x v="47"/>
    <x v="48"/>
    <x v="5"/>
    <x v="5"/>
    <x v="1"/>
    <x v="12"/>
    <s v="15-19Node"/>
    <x v="5"/>
    <x v="3"/>
    <n v="69767660"/>
  </r>
  <r>
    <s v="KL4951WAKD5"/>
    <x v="385"/>
    <x v="19"/>
    <x v="47"/>
    <x v="48"/>
    <x v="5"/>
    <x v="5"/>
    <x v="1"/>
    <x v="0"/>
    <s v="10-14Node"/>
    <x v="6"/>
    <x v="2"/>
    <n v="71501690"/>
  </r>
  <r>
    <s v="KL4951WANT5"/>
    <x v="387"/>
    <x v="19"/>
    <x v="47"/>
    <x v="48"/>
    <x v="5"/>
    <x v="5"/>
    <x v="1"/>
    <x v="13"/>
    <s v="20-24Node"/>
    <x v="6"/>
    <x v="3"/>
    <n v="72448732"/>
  </r>
  <r>
    <s v="KL4951WAPT5"/>
    <x v="387"/>
    <x v="19"/>
    <x v="47"/>
    <x v="48"/>
    <x v="5"/>
    <x v="5"/>
    <x v="1"/>
    <x v="10"/>
    <s v="25-49Node"/>
    <x v="6"/>
    <x v="3"/>
    <n v="72448732"/>
  </r>
  <r>
    <s v="KL4951WAQT5"/>
    <x v="387"/>
    <x v="19"/>
    <x v="47"/>
    <x v="48"/>
    <x v="5"/>
    <x v="5"/>
    <x v="1"/>
    <x v="9"/>
    <s v="50-99Node"/>
    <x v="6"/>
    <x v="3"/>
    <n v="72448732"/>
  </r>
  <r>
    <s v="KL4951WART5"/>
    <x v="387"/>
    <x v="19"/>
    <x v="47"/>
    <x v="48"/>
    <x v="5"/>
    <x v="5"/>
    <x v="1"/>
    <x v="7"/>
    <s v="100-149Node"/>
    <x v="6"/>
    <x v="3"/>
    <n v="72448732"/>
  </r>
  <r>
    <s v="KL4951WAST5"/>
    <x v="387"/>
    <x v="19"/>
    <x v="47"/>
    <x v="48"/>
    <x v="5"/>
    <x v="5"/>
    <x v="1"/>
    <x v="8"/>
    <s v="150-249Node"/>
    <x v="6"/>
    <x v="3"/>
    <n v="72448732"/>
  </r>
  <r>
    <s v="KL4951WATT5"/>
    <x v="387"/>
    <x v="19"/>
    <x v="47"/>
    <x v="48"/>
    <x v="5"/>
    <x v="5"/>
    <x v="1"/>
    <x v="6"/>
    <s v="250-499Node"/>
    <x v="6"/>
    <x v="3"/>
    <n v="72448732"/>
  </r>
  <r>
    <s v="KL4951WAUT5"/>
    <x v="387"/>
    <x v="19"/>
    <x v="47"/>
    <x v="48"/>
    <x v="5"/>
    <x v="5"/>
    <x v="1"/>
    <x v="5"/>
    <s v="500-999Node"/>
    <x v="6"/>
    <x v="3"/>
    <n v="72448732"/>
  </r>
  <r>
    <s v="KL4951WAVT5"/>
    <x v="387"/>
    <x v="19"/>
    <x v="47"/>
    <x v="48"/>
    <x v="5"/>
    <x v="5"/>
    <x v="1"/>
    <x v="4"/>
    <s v="1000-1499Node"/>
    <x v="6"/>
    <x v="3"/>
    <n v="72448732"/>
  </r>
  <r>
    <s v="KL4951WAWT5"/>
    <x v="387"/>
    <x v="19"/>
    <x v="47"/>
    <x v="48"/>
    <x v="5"/>
    <x v="5"/>
    <x v="1"/>
    <x v="3"/>
    <s v="1500-2499Node"/>
    <x v="6"/>
    <x v="3"/>
    <n v="72448732"/>
  </r>
  <r>
    <s v="KL4951WAXT5"/>
    <x v="387"/>
    <x v="19"/>
    <x v="47"/>
    <x v="48"/>
    <x v="5"/>
    <x v="5"/>
    <x v="1"/>
    <x v="2"/>
    <s v="2500-4999Node"/>
    <x v="6"/>
    <x v="3"/>
    <n v="72448732"/>
  </r>
  <r>
    <s v="KL4951WAYT5"/>
    <x v="387"/>
    <x v="19"/>
    <x v="47"/>
    <x v="48"/>
    <x v="5"/>
    <x v="5"/>
    <x v="1"/>
    <x v="1"/>
    <s v="5000+Node"/>
    <x v="6"/>
    <x v="3"/>
    <n v="72448732"/>
  </r>
  <r>
    <s v="KL4951WAADA"/>
    <x v="384"/>
    <x v="19"/>
    <x v="47"/>
    <x v="48"/>
    <x v="5"/>
    <x v="5"/>
    <x v="1"/>
    <x v="14"/>
    <s v="1-1Node"/>
    <x v="5"/>
    <x v="2"/>
    <n v="73125476"/>
  </r>
  <r>
    <s v="KL4951WABDA"/>
    <x v="384"/>
    <x v="19"/>
    <x v="47"/>
    <x v="48"/>
    <x v="5"/>
    <x v="5"/>
    <x v="1"/>
    <x v="15"/>
    <s v="2-2Node"/>
    <x v="5"/>
    <x v="2"/>
    <n v="73125476"/>
  </r>
  <r>
    <s v="KL4951WACDA"/>
    <x v="384"/>
    <x v="19"/>
    <x v="47"/>
    <x v="48"/>
    <x v="5"/>
    <x v="5"/>
    <x v="1"/>
    <x v="16"/>
    <s v="3-3Node"/>
    <x v="5"/>
    <x v="2"/>
    <n v="73125476"/>
  </r>
  <r>
    <s v="KL4951WADDA"/>
    <x v="384"/>
    <x v="19"/>
    <x v="47"/>
    <x v="48"/>
    <x v="5"/>
    <x v="5"/>
    <x v="1"/>
    <x v="17"/>
    <s v="4-4Node"/>
    <x v="5"/>
    <x v="2"/>
    <n v="73125476"/>
  </r>
  <r>
    <s v="KL4951WAKTA"/>
    <x v="386"/>
    <x v="19"/>
    <x v="47"/>
    <x v="48"/>
    <x v="5"/>
    <x v="5"/>
    <x v="1"/>
    <x v="0"/>
    <s v="10-14Node"/>
    <x v="5"/>
    <x v="3"/>
    <n v="76586895"/>
  </r>
  <r>
    <s v="KL4951WAED5"/>
    <x v="385"/>
    <x v="19"/>
    <x v="47"/>
    <x v="48"/>
    <x v="5"/>
    <x v="5"/>
    <x v="1"/>
    <x v="11"/>
    <s v="5-9Node"/>
    <x v="6"/>
    <x v="2"/>
    <n v="77776609"/>
  </r>
  <r>
    <s v="KL4951WAMT5"/>
    <x v="387"/>
    <x v="19"/>
    <x v="47"/>
    <x v="48"/>
    <x v="5"/>
    <x v="5"/>
    <x v="1"/>
    <x v="12"/>
    <s v="15-19Node"/>
    <x v="6"/>
    <x v="3"/>
    <n v="80232809"/>
  </r>
  <r>
    <s v="KL4951WAETA"/>
    <x v="386"/>
    <x v="19"/>
    <x v="47"/>
    <x v="48"/>
    <x v="5"/>
    <x v="5"/>
    <x v="1"/>
    <x v="11"/>
    <s v="5-9Node"/>
    <x v="5"/>
    <x v="3"/>
    <n v="83307840"/>
  </r>
  <r>
    <s v="KL4951WAAD5"/>
    <x v="385"/>
    <x v="19"/>
    <x v="47"/>
    <x v="48"/>
    <x v="5"/>
    <x v="5"/>
    <x v="1"/>
    <x v="14"/>
    <s v="1-1Node"/>
    <x v="6"/>
    <x v="2"/>
    <n v="84094297"/>
  </r>
  <r>
    <s v="KL4951WABD5"/>
    <x v="385"/>
    <x v="19"/>
    <x v="47"/>
    <x v="48"/>
    <x v="5"/>
    <x v="5"/>
    <x v="1"/>
    <x v="15"/>
    <s v="2-2Node"/>
    <x v="6"/>
    <x v="2"/>
    <n v="84094297"/>
  </r>
  <r>
    <s v="KL4951WACD5"/>
    <x v="385"/>
    <x v="19"/>
    <x v="47"/>
    <x v="48"/>
    <x v="5"/>
    <x v="5"/>
    <x v="1"/>
    <x v="16"/>
    <s v="3-3Node"/>
    <x v="6"/>
    <x v="2"/>
    <n v="84094297"/>
  </r>
  <r>
    <s v="KL4951WADD5"/>
    <x v="385"/>
    <x v="19"/>
    <x v="47"/>
    <x v="48"/>
    <x v="5"/>
    <x v="5"/>
    <x v="1"/>
    <x v="17"/>
    <s v="4-4Node"/>
    <x v="6"/>
    <x v="2"/>
    <n v="84094297"/>
  </r>
  <r>
    <s v="KL4951WAKT5"/>
    <x v="387"/>
    <x v="19"/>
    <x v="47"/>
    <x v="48"/>
    <x v="5"/>
    <x v="5"/>
    <x v="1"/>
    <x v="0"/>
    <s v="10-14Node"/>
    <x v="6"/>
    <x v="3"/>
    <n v="88074930"/>
  </r>
  <r>
    <s v="KL4951WAATA"/>
    <x v="386"/>
    <x v="19"/>
    <x v="47"/>
    <x v="48"/>
    <x v="5"/>
    <x v="5"/>
    <x v="1"/>
    <x v="14"/>
    <s v="1-1Node"/>
    <x v="5"/>
    <x v="3"/>
    <n v="90076602"/>
  </r>
  <r>
    <s v="KL4951WABTA"/>
    <x v="386"/>
    <x v="19"/>
    <x v="47"/>
    <x v="48"/>
    <x v="5"/>
    <x v="5"/>
    <x v="1"/>
    <x v="15"/>
    <s v="2-2Node"/>
    <x v="5"/>
    <x v="3"/>
    <n v="90076602"/>
  </r>
  <r>
    <s v="KL4951WACTA"/>
    <x v="386"/>
    <x v="19"/>
    <x v="47"/>
    <x v="48"/>
    <x v="5"/>
    <x v="5"/>
    <x v="1"/>
    <x v="16"/>
    <s v="3-3Node"/>
    <x v="5"/>
    <x v="3"/>
    <n v="90076602"/>
  </r>
  <r>
    <s v="KL4951WADTA"/>
    <x v="386"/>
    <x v="19"/>
    <x v="47"/>
    <x v="48"/>
    <x v="5"/>
    <x v="5"/>
    <x v="1"/>
    <x v="17"/>
    <s v="4-4Node"/>
    <x v="5"/>
    <x v="3"/>
    <n v="90076602"/>
  </r>
  <r>
    <s v="KL4951WAET5"/>
    <x v="387"/>
    <x v="19"/>
    <x v="47"/>
    <x v="48"/>
    <x v="5"/>
    <x v="5"/>
    <x v="1"/>
    <x v="11"/>
    <s v="5-9Node"/>
    <x v="6"/>
    <x v="3"/>
    <n v="95804016"/>
  </r>
  <r>
    <s v="KL4951WAAT5"/>
    <x v="387"/>
    <x v="19"/>
    <x v="47"/>
    <x v="48"/>
    <x v="5"/>
    <x v="5"/>
    <x v="1"/>
    <x v="14"/>
    <s v="1-1Node"/>
    <x v="6"/>
    <x v="3"/>
    <n v="103588092"/>
  </r>
  <r>
    <s v="KL4951WABT5"/>
    <x v="387"/>
    <x v="19"/>
    <x v="47"/>
    <x v="48"/>
    <x v="5"/>
    <x v="5"/>
    <x v="1"/>
    <x v="15"/>
    <s v="2-2Node"/>
    <x v="6"/>
    <x v="3"/>
    <n v="103588092"/>
  </r>
  <r>
    <s v="KL4951WACT5"/>
    <x v="387"/>
    <x v="19"/>
    <x v="47"/>
    <x v="48"/>
    <x v="5"/>
    <x v="5"/>
    <x v="1"/>
    <x v="16"/>
    <s v="3-3Node"/>
    <x v="6"/>
    <x v="3"/>
    <n v="103588092"/>
  </r>
  <r>
    <s v="KL4951WADT5"/>
    <x v="387"/>
    <x v="19"/>
    <x v="47"/>
    <x v="48"/>
    <x v="5"/>
    <x v="5"/>
    <x v="1"/>
    <x v="17"/>
    <s v="4-4Node"/>
    <x v="6"/>
    <x v="3"/>
    <n v="103588092"/>
  </r>
  <r>
    <s v="KL4958WANFL"/>
    <x v="388"/>
    <x v="19"/>
    <x v="48"/>
    <x v="49"/>
    <x v="5"/>
    <x v="5"/>
    <x v="1"/>
    <x v="13"/>
    <s v="20-24Node"/>
    <x v="3"/>
    <x v="1"/>
    <n v="16197720"/>
  </r>
  <r>
    <s v="KL4958WAPFL"/>
    <x v="388"/>
    <x v="19"/>
    <x v="48"/>
    <x v="49"/>
    <x v="5"/>
    <x v="5"/>
    <x v="1"/>
    <x v="10"/>
    <s v="25-49Node"/>
    <x v="3"/>
    <x v="1"/>
    <n v="16197720"/>
  </r>
  <r>
    <s v="KL4958WAQFL"/>
    <x v="388"/>
    <x v="19"/>
    <x v="48"/>
    <x v="49"/>
    <x v="5"/>
    <x v="5"/>
    <x v="1"/>
    <x v="9"/>
    <s v="50-99Node"/>
    <x v="3"/>
    <x v="1"/>
    <n v="16197720"/>
  </r>
  <r>
    <s v="KL4958WARFL"/>
    <x v="388"/>
    <x v="19"/>
    <x v="48"/>
    <x v="49"/>
    <x v="5"/>
    <x v="5"/>
    <x v="1"/>
    <x v="7"/>
    <s v="100-149Node"/>
    <x v="3"/>
    <x v="1"/>
    <n v="16197720"/>
  </r>
  <r>
    <s v="KL4958WASFL"/>
    <x v="388"/>
    <x v="19"/>
    <x v="48"/>
    <x v="49"/>
    <x v="5"/>
    <x v="5"/>
    <x v="1"/>
    <x v="8"/>
    <s v="150-249Node"/>
    <x v="3"/>
    <x v="1"/>
    <n v="16197720"/>
  </r>
  <r>
    <s v="KL4958WATFL"/>
    <x v="388"/>
    <x v="19"/>
    <x v="48"/>
    <x v="49"/>
    <x v="5"/>
    <x v="5"/>
    <x v="1"/>
    <x v="6"/>
    <s v="250-499Node"/>
    <x v="3"/>
    <x v="1"/>
    <n v="16197720"/>
  </r>
  <r>
    <s v="KL4958WAUFL"/>
    <x v="388"/>
    <x v="19"/>
    <x v="48"/>
    <x v="49"/>
    <x v="5"/>
    <x v="5"/>
    <x v="1"/>
    <x v="5"/>
    <s v="500-999Node"/>
    <x v="3"/>
    <x v="1"/>
    <n v="16197720"/>
  </r>
  <r>
    <s v="KL4958WAVFL"/>
    <x v="388"/>
    <x v="19"/>
    <x v="48"/>
    <x v="49"/>
    <x v="5"/>
    <x v="5"/>
    <x v="1"/>
    <x v="4"/>
    <s v="1000-1499Node"/>
    <x v="3"/>
    <x v="1"/>
    <n v="16197720"/>
  </r>
  <r>
    <s v="KL4958WAWFL"/>
    <x v="388"/>
    <x v="19"/>
    <x v="48"/>
    <x v="49"/>
    <x v="5"/>
    <x v="5"/>
    <x v="1"/>
    <x v="3"/>
    <s v="1500-2499Node"/>
    <x v="3"/>
    <x v="1"/>
    <n v="16197720"/>
  </r>
  <r>
    <s v="KL4958WAXFL"/>
    <x v="388"/>
    <x v="19"/>
    <x v="48"/>
    <x v="49"/>
    <x v="5"/>
    <x v="5"/>
    <x v="1"/>
    <x v="2"/>
    <s v="2500-4999Node"/>
    <x v="3"/>
    <x v="1"/>
    <n v="16197720"/>
  </r>
  <r>
    <s v="KL4958WAYFL"/>
    <x v="388"/>
    <x v="19"/>
    <x v="48"/>
    <x v="49"/>
    <x v="5"/>
    <x v="5"/>
    <x v="1"/>
    <x v="1"/>
    <s v="5000+Node"/>
    <x v="3"/>
    <x v="1"/>
    <n v="16197720"/>
  </r>
  <r>
    <s v="KL4958WAMFL"/>
    <x v="388"/>
    <x v="19"/>
    <x v="48"/>
    <x v="49"/>
    <x v="5"/>
    <x v="5"/>
    <x v="1"/>
    <x v="12"/>
    <s v="15-19Node"/>
    <x v="3"/>
    <x v="1"/>
    <n v="17939460"/>
  </r>
  <r>
    <s v="KL4958WANF6"/>
    <x v="389"/>
    <x v="19"/>
    <x v="48"/>
    <x v="49"/>
    <x v="5"/>
    <x v="5"/>
    <x v="1"/>
    <x v="13"/>
    <s v="20-24Node"/>
    <x v="4"/>
    <x v="1"/>
    <n v="18627378"/>
  </r>
  <r>
    <s v="KL4958WAPF6"/>
    <x v="389"/>
    <x v="19"/>
    <x v="48"/>
    <x v="49"/>
    <x v="5"/>
    <x v="5"/>
    <x v="1"/>
    <x v="10"/>
    <s v="25-49Node"/>
    <x v="4"/>
    <x v="1"/>
    <n v="18627378"/>
  </r>
  <r>
    <s v="KL4958WAQF6"/>
    <x v="389"/>
    <x v="19"/>
    <x v="48"/>
    <x v="49"/>
    <x v="5"/>
    <x v="5"/>
    <x v="1"/>
    <x v="9"/>
    <s v="50-99Node"/>
    <x v="4"/>
    <x v="1"/>
    <n v="18627378"/>
  </r>
  <r>
    <s v="KL4958WARF6"/>
    <x v="389"/>
    <x v="19"/>
    <x v="48"/>
    <x v="49"/>
    <x v="5"/>
    <x v="5"/>
    <x v="1"/>
    <x v="7"/>
    <s v="100-149Node"/>
    <x v="4"/>
    <x v="1"/>
    <n v="18627378"/>
  </r>
  <r>
    <s v="KL4958WASF6"/>
    <x v="389"/>
    <x v="19"/>
    <x v="48"/>
    <x v="49"/>
    <x v="5"/>
    <x v="5"/>
    <x v="1"/>
    <x v="8"/>
    <s v="150-249Node"/>
    <x v="4"/>
    <x v="1"/>
    <n v="18627378"/>
  </r>
  <r>
    <s v="KL4958WATF6"/>
    <x v="389"/>
    <x v="19"/>
    <x v="48"/>
    <x v="49"/>
    <x v="5"/>
    <x v="5"/>
    <x v="1"/>
    <x v="6"/>
    <s v="250-499Node"/>
    <x v="4"/>
    <x v="1"/>
    <n v="18627378"/>
  </r>
  <r>
    <s v="KL4958WAUF6"/>
    <x v="389"/>
    <x v="19"/>
    <x v="48"/>
    <x v="49"/>
    <x v="5"/>
    <x v="5"/>
    <x v="1"/>
    <x v="5"/>
    <s v="500-999Node"/>
    <x v="4"/>
    <x v="1"/>
    <n v="18627378"/>
  </r>
  <r>
    <s v="KL4958WAVF6"/>
    <x v="389"/>
    <x v="19"/>
    <x v="48"/>
    <x v="49"/>
    <x v="5"/>
    <x v="5"/>
    <x v="1"/>
    <x v="4"/>
    <s v="1000-1499Node"/>
    <x v="4"/>
    <x v="1"/>
    <n v="18627378"/>
  </r>
  <r>
    <s v="KL4958WAWF6"/>
    <x v="389"/>
    <x v="19"/>
    <x v="48"/>
    <x v="49"/>
    <x v="5"/>
    <x v="5"/>
    <x v="1"/>
    <x v="3"/>
    <s v="1500-2499Node"/>
    <x v="4"/>
    <x v="1"/>
    <n v="18627378"/>
  </r>
  <r>
    <s v="KL4958WAXF6"/>
    <x v="389"/>
    <x v="19"/>
    <x v="48"/>
    <x v="49"/>
    <x v="5"/>
    <x v="5"/>
    <x v="1"/>
    <x v="2"/>
    <s v="2500-4999Node"/>
    <x v="4"/>
    <x v="1"/>
    <n v="18627378"/>
  </r>
  <r>
    <s v="KL4958WAYF6"/>
    <x v="389"/>
    <x v="19"/>
    <x v="48"/>
    <x v="49"/>
    <x v="5"/>
    <x v="5"/>
    <x v="1"/>
    <x v="1"/>
    <s v="5000+Node"/>
    <x v="4"/>
    <x v="1"/>
    <n v="18627378"/>
  </r>
  <r>
    <s v="KL4958WAKFL"/>
    <x v="388"/>
    <x v="19"/>
    <x v="48"/>
    <x v="49"/>
    <x v="5"/>
    <x v="5"/>
    <x v="1"/>
    <x v="0"/>
    <s v="10-14Node"/>
    <x v="3"/>
    <x v="1"/>
    <n v="19692750"/>
  </r>
  <r>
    <s v="KL4958WAMF6"/>
    <x v="389"/>
    <x v="19"/>
    <x v="48"/>
    <x v="49"/>
    <x v="5"/>
    <x v="5"/>
    <x v="1"/>
    <x v="12"/>
    <s v="15-19Node"/>
    <x v="4"/>
    <x v="1"/>
    <n v="20630379"/>
  </r>
  <r>
    <s v="KL4958WAEFL"/>
    <x v="388"/>
    <x v="19"/>
    <x v="48"/>
    <x v="49"/>
    <x v="5"/>
    <x v="5"/>
    <x v="1"/>
    <x v="11"/>
    <s v="5-9Node"/>
    <x v="3"/>
    <x v="1"/>
    <n v="21420630"/>
  </r>
  <r>
    <s v="KL4958WAKF6"/>
    <x v="389"/>
    <x v="19"/>
    <x v="48"/>
    <x v="49"/>
    <x v="5"/>
    <x v="5"/>
    <x v="1"/>
    <x v="0"/>
    <s v="10-14Node"/>
    <x v="4"/>
    <x v="1"/>
    <n v="22646663"/>
  </r>
  <r>
    <s v="KL4958WAAFL"/>
    <x v="388"/>
    <x v="19"/>
    <x v="48"/>
    <x v="49"/>
    <x v="5"/>
    <x v="5"/>
    <x v="1"/>
    <x v="14"/>
    <s v="1-1Node"/>
    <x v="3"/>
    <x v="1"/>
    <n v="23160060"/>
  </r>
  <r>
    <s v="KL4958WABFL"/>
    <x v="388"/>
    <x v="19"/>
    <x v="48"/>
    <x v="49"/>
    <x v="5"/>
    <x v="5"/>
    <x v="1"/>
    <x v="15"/>
    <s v="2-2Node"/>
    <x v="3"/>
    <x v="1"/>
    <n v="23160060"/>
  </r>
  <r>
    <s v="KL4958WACFL"/>
    <x v="388"/>
    <x v="19"/>
    <x v="48"/>
    <x v="49"/>
    <x v="5"/>
    <x v="5"/>
    <x v="1"/>
    <x v="16"/>
    <s v="3-3Node"/>
    <x v="3"/>
    <x v="1"/>
    <n v="23160060"/>
  </r>
  <r>
    <s v="KL4958WADFL"/>
    <x v="388"/>
    <x v="19"/>
    <x v="48"/>
    <x v="49"/>
    <x v="5"/>
    <x v="5"/>
    <x v="1"/>
    <x v="17"/>
    <s v="4-4Node"/>
    <x v="3"/>
    <x v="1"/>
    <n v="23160060"/>
  </r>
  <r>
    <s v="KL4958WAEF6"/>
    <x v="389"/>
    <x v="19"/>
    <x v="48"/>
    <x v="49"/>
    <x v="5"/>
    <x v="5"/>
    <x v="1"/>
    <x v="11"/>
    <s v="5-9Node"/>
    <x v="4"/>
    <x v="1"/>
    <n v="24633725"/>
  </r>
  <r>
    <s v="KL4958WANDL"/>
    <x v="390"/>
    <x v="19"/>
    <x v="48"/>
    <x v="49"/>
    <x v="5"/>
    <x v="5"/>
    <x v="1"/>
    <x v="13"/>
    <s v="20-24Node"/>
    <x v="3"/>
    <x v="2"/>
    <n v="25329150"/>
  </r>
  <r>
    <s v="KL4958WAPDL"/>
    <x v="390"/>
    <x v="19"/>
    <x v="48"/>
    <x v="49"/>
    <x v="5"/>
    <x v="5"/>
    <x v="1"/>
    <x v="10"/>
    <s v="25-49Node"/>
    <x v="3"/>
    <x v="2"/>
    <n v="25329150"/>
  </r>
  <r>
    <s v="KL4958WAQDL"/>
    <x v="390"/>
    <x v="19"/>
    <x v="48"/>
    <x v="49"/>
    <x v="5"/>
    <x v="5"/>
    <x v="1"/>
    <x v="9"/>
    <s v="50-99Node"/>
    <x v="3"/>
    <x v="2"/>
    <n v="25329150"/>
  </r>
  <r>
    <s v="KL4958WARDL"/>
    <x v="390"/>
    <x v="19"/>
    <x v="48"/>
    <x v="49"/>
    <x v="5"/>
    <x v="5"/>
    <x v="1"/>
    <x v="7"/>
    <s v="100-149Node"/>
    <x v="3"/>
    <x v="2"/>
    <n v="25329150"/>
  </r>
  <r>
    <s v="KL4958WASDL"/>
    <x v="390"/>
    <x v="19"/>
    <x v="48"/>
    <x v="49"/>
    <x v="5"/>
    <x v="5"/>
    <x v="1"/>
    <x v="8"/>
    <s v="150-249Node"/>
    <x v="3"/>
    <x v="2"/>
    <n v="25329150"/>
  </r>
  <r>
    <s v="KL4958WATDL"/>
    <x v="390"/>
    <x v="19"/>
    <x v="48"/>
    <x v="49"/>
    <x v="5"/>
    <x v="5"/>
    <x v="1"/>
    <x v="6"/>
    <s v="250-499Node"/>
    <x v="3"/>
    <x v="2"/>
    <n v="25329150"/>
  </r>
  <r>
    <s v="KL4958WAUDL"/>
    <x v="390"/>
    <x v="19"/>
    <x v="48"/>
    <x v="49"/>
    <x v="5"/>
    <x v="5"/>
    <x v="1"/>
    <x v="5"/>
    <s v="500-999Node"/>
    <x v="3"/>
    <x v="2"/>
    <n v="25329150"/>
  </r>
  <r>
    <s v="KL4958WAVDL"/>
    <x v="390"/>
    <x v="19"/>
    <x v="48"/>
    <x v="49"/>
    <x v="5"/>
    <x v="5"/>
    <x v="1"/>
    <x v="4"/>
    <s v="1000-1499Node"/>
    <x v="3"/>
    <x v="2"/>
    <n v="25329150"/>
  </r>
  <r>
    <s v="KL4958WAWDL"/>
    <x v="390"/>
    <x v="19"/>
    <x v="48"/>
    <x v="49"/>
    <x v="5"/>
    <x v="5"/>
    <x v="1"/>
    <x v="3"/>
    <s v="1500-2499Node"/>
    <x v="3"/>
    <x v="2"/>
    <n v="25329150"/>
  </r>
  <r>
    <s v="KL4958WAXDL"/>
    <x v="390"/>
    <x v="19"/>
    <x v="48"/>
    <x v="49"/>
    <x v="5"/>
    <x v="5"/>
    <x v="1"/>
    <x v="2"/>
    <s v="2500-4999Node"/>
    <x v="3"/>
    <x v="2"/>
    <n v="25329150"/>
  </r>
  <r>
    <s v="KL4958WAYDL"/>
    <x v="390"/>
    <x v="19"/>
    <x v="48"/>
    <x v="49"/>
    <x v="5"/>
    <x v="5"/>
    <x v="1"/>
    <x v="1"/>
    <s v="5000+Node"/>
    <x v="3"/>
    <x v="2"/>
    <n v="25329150"/>
  </r>
  <r>
    <s v="KL4958WAAF6"/>
    <x v="389"/>
    <x v="19"/>
    <x v="48"/>
    <x v="49"/>
    <x v="5"/>
    <x v="5"/>
    <x v="1"/>
    <x v="14"/>
    <s v="1-1Node"/>
    <x v="4"/>
    <x v="1"/>
    <n v="26634069"/>
  </r>
  <r>
    <s v="KL4958WABF6"/>
    <x v="389"/>
    <x v="19"/>
    <x v="48"/>
    <x v="49"/>
    <x v="5"/>
    <x v="5"/>
    <x v="1"/>
    <x v="15"/>
    <s v="2-2Node"/>
    <x v="4"/>
    <x v="1"/>
    <n v="26634069"/>
  </r>
  <r>
    <s v="KL4958WACF6"/>
    <x v="389"/>
    <x v="19"/>
    <x v="48"/>
    <x v="49"/>
    <x v="5"/>
    <x v="5"/>
    <x v="1"/>
    <x v="16"/>
    <s v="3-3Node"/>
    <x v="4"/>
    <x v="1"/>
    <n v="26634069"/>
  </r>
  <r>
    <s v="KL4958WADF6"/>
    <x v="389"/>
    <x v="19"/>
    <x v="48"/>
    <x v="49"/>
    <x v="5"/>
    <x v="5"/>
    <x v="1"/>
    <x v="17"/>
    <s v="4-4Node"/>
    <x v="4"/>
    <x v="1"/>
    <n v="26634069"/>
  </r>
  <r>
    <s v="KL4958WAMDL"/>
    <x v="390"/>
    <x v="19"/>
    <x v="48"/>
    <x v="49"/>
    <x v="5"/>
    <x v="5"/>
    <x v="1"/>
    <x v="12"/>
    <s v="15-19Node"/>
    <x v="3"/>
    <x v="2"/>
    <n v="28050330"/>
  </r>
  <r>
    <s v="KL4958WAND6"/>
    <x v="391"/>
    <x v="19"/>
    <x v="48"/>
    <x v="49"/>
    <x v="5"/>
    <x v="5"/>
    <x v="1"/>
    <x v="13"/>
    <s v="20-24Node"/>
    <x v="4"/>
    <x v="2"/>
    <n v="29128523"/>
  </r>
  <r>
    <s v="KL4958WAPD6"/>
    <x v="391"/>
    <x v="19"/>
    <x v="48"/>
    <x v="49"/>
    <x v="5"/>
    <x v="5"/>
    <x v="1"/>
    <x v="10"/>
    <s v="25-49Node"/>
    <x v="4"/>
    <x v="2"/>
    <n v="29128523"/>
  </r>
  <r>
    <s v="KL4958WAQD6"/>
    <x v="391"/>
    <x v="19"/>
    <x v="48"/>
    <x v="49"/>
    <x v="5"/>
    <x v="5"/>
    <x v="1"/>
    <x v="9"/>
    <s v="50-99Node"/>
    <x v="4"/>
    <x v="2"/>
    <n v="29128523"/>
  </r>
  <r>
    <s v="KL4958WARD6"/>
    <x v="391"/>
    <x v="19"/>
    <x v="48"/>
    <x v="49"/>
    <x v="5"/>
    <x v="5"/>
    <x v="1"/>
    <x v="7"/>
    <s v="100-149Node"/>
    <x v="4"/>
    <x v="2"/>
    <n v="29128523"/>
  </r>
  <r>
    <s v="KL4958WASD6"/>
    <x v="391"/>
    <x v="19"/>
    <x v="48"/>
    <x v="49"/>
    <x v="5"/>
    <x v="5"/>
    <x v="1"/>
    <x v="8"/>
    <s v="150-249Node"/>
    <x v="4"/>
    <x v="2"/>
    <n v="29128523"/>
  </r>
  <r>
    <s v="KL4958WATD6"/>
    <x v="391"/>
    <x v="19"/>
    <x v="48"/>
    <x v="49"/>
    <x v="5"/>
    <x v="5"/>
    <x v="1"/>
    <x v="6"/>
    <s v="250-499Node"/>
    <x v="4"/>
    <x v="2"/>
    <n v="29128523"/>
  </r>
  <r>
    <s v="KL4958WAUD6"/>
    <x v="391"/>
    <x v="19"/>
    <x v="48"/>
    <x v="49"/>
    <x v="5"/>
    <x v="5"/>
    <x v="1"/>
    <x v="5"/>
    <s v="500-999Node"/>
    <x v="4"/>
    <x v="2"/>
    <n v="29128523"/>
  </r>
  <r>
    <s v="KL4958WAVD6"/>
    <x v="391"/>
    <x v="19"/>
    <x v="48"/>
    <x v="49"/>
    <x v="5"/>
    <x v="5"/>
    <x v="1"/>
    <x v="4"/>
    <s v="1000-1499Node"/>
    <x v="4"/>
    <x v="2"/>
    <n v="29128523"/>
  </r>
  <r>
    <s v="KL4958WAWD6"/>
    <x v="391"/>
    <x v="19"/>
    <x v="48"/>
    <x v="49"/>
    <x v="5"/>
    <x v="5"/>
    <x v="1"/>
    <x v="3"/>
    <s v="1500-2499Node"/>
    <x v="4"/>
    <x v="2"/>
    <n v="29128523"/>
  </r>
  <r>
    <s v="KL4958WAXD6"/>
    <x v="391"/>
    <x v="19"/>
    <x v="48"/>
    <x v="49"/>
    <x v="5"/>
    <x v="5"/>
    <x v="1"/>
    <x v="2"/>
    <s v="2500-4999Node"/>
    <x v="4"/>
    <x v="2"/>
    <n v="29128523"/>
  </r>
  <r>
    <s v="KL4958WAYD6"/>
    <x v="391"/>
    <x v="19"/>
    <x v="48"/>
    <x v="49"/>
    <x v="5"/>
    <x v="5"/>
    <x v="1"/>
    <x v="1"/>
    <s v="5000+Node"/>
    <x v="4"/>
    <x v="2"/>
    <n v="29128523"/>
  </r>
  <r>
    <s v="KL4958WANFA"/>
    <x v="392"/>
    <x v="19"/>
    <x v="48"/>
    <x v="49"/>
    <x v="5"/>
    <x v="5"/>
    <x v="1"/>
    <x v="13"/>
    <s v="20-24Node"/>
    <x v="5"/>
    <x v="1"/>
    <n v="29452500"/>
  </r>
  <r>
    <s v="KL4958WAPFA"/>
    <x v="392"/>
    <x v="19"/>
    <x v="48"/>
    <x v="49"/>
    <x v="5"/>
    <x v="5"/>
    <x v="1"/>
    <x v="10"/>
    <s v="25-49Node"/>
    <x v="5"/>
    <x v="1"/>
    <n v="29452500"/>
  </r>
  <r>
    <s v="KL4958WAQFA"/>
    <x v="392"/>
    <x v="19"/>
    <x v="48"/>
    <x v="49"/>
    <x v="5"/>
    <x v="5"/>
    <x v="1"/>
    <x v="9"/>
    <s v="50-99Node"/>
    <x v="5"/>
    <x v="1"/>
    <n v="29452500"/>
  </r>
  <r>
    <s v="KL4958WARFA"/>
    <x v="392"/>
    <x v="19"/>
    <x v="48"/>
    <x v="49"/>
    <x v="5"/>
    <x v="5"/>
    <x v="1"/>
    <x v="7"/>
    <s v="100-149Node"/>
    <x v="5"/>
    <x v="1"/>
    <n v="29452500"/>
  </r>
  <r>
    <s v="KL4958WASFA"/>
    <x v="392"/>
    <x v="19"/>
    <x v="48"/>
    <x v="49"/>
    <x v="5"/>
    <x v="5"/>
    <x v="1"/>
    <x v="8"/>
    <s v="150-249Node"/>
    <x v="5"/>
    <x v="1"/>
    <n v="29452500"/>
  </r>
  <r>
    <s v="KL4958WATFA"/>
    <x v="392"/>
    <x v="19"/>
    <x v="48"/>
    <x v="49"/>
    <x v="5"/>
    <x v="5"/>
    <x v="1"/>
    <x v="6"/>
    <s v="250-499Node"/>
    <x v="5"/>
    <x v="1"/>
    <n v="29452500"/>
  </r>
  <r>
    <s v="KL4958WAUFA"/>
    <x v="392"/>
    <x v="19"/>
    <x v="48"/>
    <x v="49"/>
    <x v="5"/>
    <x v="5"/>
    <x v="1"/>
    <x v="5"/>
    <s v="500-999Node"/>
    <x v="5"/>
    <x v="1"/>
    <n v="29452500"/>
  </r>
  <r>
    <s v="KL4958WAVFA"/>
    <x v="392"/>
    <x v="19"/>
    <x v="48"/>
    <x v="49"/>
    <x v="5"/>
    <x v="5"/>
    <x v="1"/>
    <x v="4"/>
    <s v="1000-1499Node"/>
    <x v="5"/>
    <x v="1"/>
    <n v="29452500"/>
  </r>
  <r>
    <s v="KL4958WAWFA"/>
    <x v="392"/>
    <x v="19"/>
    <x v="48"/>
    <x v="49"/>
    <x v="5"/>
    <x v="5"/>
    <x v="1"/>
    <x v="3"/>
    <s v="1500-2499Node"/>
    <x v="5"/>
    <x v="1"/>
    <n v="29452500"/>
  </r>
  <r>
    <s v="KL4958WAXFA"/>
    <x v="392"/>
    <x v="19"/>
    <x v="48"/>
    <x v="49"/>
    <x v="5"/>
    <x v="5"/>
    <x v="1"/>
    <x v="2"/>
    <s v="2500-4999Node"/>
    <x v="5"/>
    <x v="1"/>
    <n v="29452500"/>
  </r>
  <r>
    <s v="KL4958WAYFA"/>
    <x v="392"/>
    <x v="19"/>
    <x v="48"/>
    <x v="49"/>
    <x v="5"/>
    <x v="5"/>
    <x v="1"/>
    <x v="1"/>
    <s v="5000+Node"/>
    <x v="5"/>
    <x v="1"/>
    <n v="29452500"/>
  </r>
  <r>
    <s v="KL4958WAKDL"/>
    <x v="390"/>
    <x v="19"/>
    <x v="48"/>
    <x v="49"/>
    <x v="5"/>
    <x v="5"/>
    <x v="1"/>
    <x v="0"/>
    <s v="10-14Node"/>
    <x v="3"/>
    <x v="2"/>
    <n v="30792300"/>
  </r>
  <r>
    <s v="KL4958WANTL"/>
    <x v="393"/>
    <x v="19"/>
    <x v="48"/>
    <x v="49"/>
    <x v="5"/>
    <x v="5"/>
    <x v="1"/>
    <x v="13"/>
    <s v="20-24Node"/>
    <x v="3"/>
    <x v="3"/>
    <n v="30926280"/>
  </r>
  <r>
    <s v="KL4958WAPTL"/>
    <x v="393"/>
    <x v="19"/>
    <x v="48"/>
    <x v="49"/>
    <x v="5"/>
    <x v="5"/>
    <x v="1"/>
    <x v="10"/>
    <s v="25-49Node"/>
    <x v="3"/>
    <x v="3"/>
    <n v="30926280"/>
  </r>
  <r>
    <s v="KL4958WAQTL"/>
    <x v="393"/>
    <x v="19"/>
    <x v="48"/>
    <x v="49"/>
    <x v="5"/>
    <x v="5"/>
    <x v="1"/>
    <x v="9"/>
    <s v="50-99Node"/>
    <x v="3"/>
    <x v="3"/>
    <n v="30926280"/>
  </r>
  <r>
    <s v="KL4958WARTL"/>
    <x v="393"/>
    <x v="19"/>
    <x v="48"/>
    <x v="49"/>
    <x v="5"/>
    <x v="5"/>
    <x v="1"/>
    <x v="7"/>
    <s v="100-149Node"/>
    <x v="3"/>
    <x v="3"/>
    <n v="30926280"/>
  </r>
  <r>
    <s v="KL4958WASTL"/>
    <x v="393"/>
    <x v="19"/>
    <x v="48"/>
    <x v="49"/>
    <x v="5"/>
    <x v="5"/>
    <x v="1"/>
    <x v="8"/>
    <s v="150-249Node"/>
    <x v="3"/>
    <x v="3"/>
    <n v="30926280"/>
  </r>
  <r>
    <s v="KL4958WATTL"/>
    <x v="393"/>
    <x v="19"/>
    <x v="48"/>
    <x v="49"/>
    <x v="5"/>
    <x v="5"/>
    <x v="1"/>
    <x v="6"/>
    <s v="250-499Node"/>
    <x v="3"/>
    <x v="3"/>
    <n v="30926280"/>
  </r>
  <r>
    <s v="KL4958WAUTL"/>
    <x v="393"/>
    <x v="19"/>
    <x v="48"/>
    <x v="49"/>
    <x v="5"/>
    <x v="5"/>
    <x v="1"/>
    <x v="5"/>
    <s v="500-999Node"/>
    <x v="3"/>
    <x v="3"/>
    <n v="30926280"/>
  </r>
  <r>
    <s v="KL4958WAVTL"/>
    <x v="393"/>
    <x v="19"/>
    <x v="48"/>
    <x v="49"/>
    <x v="5"/>
    <x v="5"/>
    <x v="1"/>
    <x v="4"/>
    <s v="1000-1499Node"/>
    <x v="3"/>
    <x v="3"/>
    <n v="30926280"/>
  </r>
  <r>
    <s v="KL4958WAWTL"/>
    <x v="393"/>
    <x v="19"/>
    <x v="48"/>
    <x v="49"/>
    <x v="5"/>
    <x v="5"/>
    <x v="1"/>
    <x v="3"/>
    <s v="1500-2499Node"/>
    <x v="3"/>
    <x v="3"/>
    <n v="30926280"/>
  </r>
  <r>
    <s v="KL4958WAXTL"/>
    <x v="393"/>
    <x v="19"/>
    <x v="48"/>
    <x v="49"/>
    <x v="5"/>
    <x v="5"/>
    <x v="1"/>
    <x v="2"/>
    <s v="2500-4999Node"/>
    <x v="3"/>
    <x v="3"/>
    <n v="30926280"/>
  </r>
  <r>
    <s v="KL4958WAYTL"/>
    <x v="393"/>
    <x v="19"/>
    <x v="48"/>
    <x v="49"/>
    <x v="5"/>
    <x v="5"/>
    <x v="1"/>
    <x v="1"/>
    <s v="5000+Node"/>
    <x v="3"/>
    <x v="3"/>
    <n v="30926280"/>
  </r>
  <r>
    <s v="KL4958WAMD6"/>
    <x v="391"/>
    <x v="19"/>
    <x v="48"/>
    <x v="49"/>
    <x v="5"/>
    <x v="5"/>
    <x v="1"/>
    <x v="12"/>
    <s v="15-19Node"/>
    <x v="4"/>
    <x v="2"/>
    <n v="32257880"/>
  </r>
  <r>
    <s v="KL4958WAMFA"/>
    <x v="392"/>
    <x v="19"/>
    <x v="48"/>
    <x v="49"/>
    <x v="5"/>
    <x v="5"/>
    <x v="1"/>
    <x v="12"/>
    <s v="15-19Node"/>
    <x v="5"/>
    <x v="1"/>
    <n v="32617200"/>
  </r>
  <r>
    <s v="KL4958WAEDL"/>
    <x v="390"/>
    <x v="19"/>
    <x v="48"/>
    <x v="49"/>
    <x v="5"/>
    <x v="5"/>
    <x v="1"/>
    <x v="11"/>
    <s v="5-9Node"/>
    <x v="3"/>
    <x v="2"/>
    <n v="33495000"/>
  </r>
  <r>
    <s v="KL4958WANF5"/>
    <x v="394"/>
    <x v="19"/>
    <x v="48"/>
    <x v="49"/>
    <x v="5"/>
    <x v="5"/>
    <x v="1"/>
    <x v="13"/>
    <s v="20-24Node"/>
    <x v="6"/>
    <x v="1"/>
    <n v="33870375"/>
  </r>
  <r>
    <s v="KL4958WAPF5"/>
    <x v="394"/>
    <x v="19"/>
    <x v="48"/>
    <x v="49"/>
    <x v="5"/>
    <x v="5"/>
    <x v="1"/>
    <x v="10"/>
    <s v="25-49Node"/>
    <x v="6"/>
    <x v="1"/>
    <n v="33870375"/>
  </r>
  <r>
    <s v="KL4958WAQF5"/>
    <x v="394"/>
    <x v="19"/>
    <x v="48"/>
    <x v="49"/>
    <x v="5"/>
    <x v="5"/>
    <x v="1"/>
    <x v="9"/>
    <s v="50-99Node"/>
    <x v="6"/>
    <x v="1"/>
    <n v="33870375"/>
  </r>
  <r>
    <s v="KL4958WARF5"/>
    <x v="394"/>
    <x v="19"/>
    <x v="48"/>
    <x v="49"/>
    <x v="5"/>
    <x v="5"/>
    <x v="1"/>
    <x v="7"/>
    <s v="100-149Node"/>
    <x v="6"/>
    <x v="1"/>
    <n v="33870375"/>
  </r>
  <r>
    <s v="KL4958WASF5"/>
    <x v="394"/>
    <x v="19"/>
    <x v="48"/>
    <x v="49"/>
    <x v="5"/>
    <x v="5"/>
    <x v="1"/>
    <x v="8"/>
    <s v="150-249Node"/>
    <x v="6"/>
    <x v="1"/>
    <n v="33870375"/>
  </r>
  <r>
    <s v="KL4958WATF5"/>
    <x v="394"/>
    <x v="19"/>
    <x v="48"/>
    <x v="49"/>
    <x v="5"/>
    <x v="5"/>
    <x v="1"/>
    <x v="6"/>
    <s v="250-499Node"/>
    <x v="6"/>
    <x v="1"/>
    <n v="33870375"/>
  </r>
  <r>
    <s v="KL4958WAUF5"/>
    <x v="394"/>
    <x v="19"/>
    <x v="48"/>
    <x v="49"/>
    <x v="5"/>
    <x v="5"/>
    <x v="1"/>
    <x v="5"/>
    <s v="500-999Node"/>
    <x v="6"/>
    <x v="1"/>
    <n v="33870375"/>
  </r>
  <r>
    <s v="KL4958WAVF5"/>
    <x v="394"/>
    <x v="19"/>
    <x v="48"/>
    <x v="49"/>
    <x v="5"/>
    <x v="5"/>
    <x v="1"/>
    <x v="4"/>
    <s v="1000-1499Node"/>
    <x v="6"/>
    <x v="1"/>
    <n v="33870375"/>
  </r>
  <r>
    <s v="KL4958WAWF5"/>
    <x v="394"/>
    <x v="19"/>
    <x v="48"/>
    <x v="49"/>
    <x v="5"/>
    <x v="5"/>
    <x v="1"/>
    <x v="3"/>
    <s v="1500-2499Node"/>
    <x v="6"/>
    <x v="1"/>
    <n v="33870375"/>
  </r>
  <r>
    <s v="KL4958WAXF5"/>
    <x v="394"/>
    <x v="19"/>
    <x v="48"/>
    <x v="49"/>
    <x v="5"/>
    <x v="5"/>
    <x v="1"/>
    <x v="2"/>
    <s v="2500-4999Node"/>
    <x v="6"/>
    <x v="1"/>
    <n v="33870375"/>
  </r>
  <r>
    <s v="KL4958WAYF5"/>
    <x v="394"/>
    <x v="19"/>
    <x v="48"/>
    <x v="49"/>
    <x v="5"/>
    <x v="5"/>
    <x v="1"/>
    <x v="1"/>
    <s v="5000+Node"/>
    <x v="6"/>
    <x v="1"/>
    <n v="33870375"/>
  </r>
  <r>
    <s v="KL4958WAMTL"/>
    <x v="393"/>
    <x v="19"/>
    <x v="48"/>
    <x v="49"/>
    <x v="5"/>
    <x v="5"/>
    <x v="1"/>
    <x v="12"/>
    <s v="15-19Node"/>
    <x v="3"/>
    <x v="3"/>
    <n v="34248060"/>
  </r>
  <r>
    <s v="KL4958WAKD6"/>
    <x v="391"/>
    <x v="19"/>
    <x v="48"/>
    <x v="49"/>
    <x v="5"/>
    <x v="5"/>
    <x v="1"/>
    <x v="0"/>
    <s v="10-14Node"/>
    <x v="4"/>
    <x v="2"/>
    <n v="35411145"/>
  </r>
  <r>
    <s v="KL4958WANT6"/>
    <x v="395"/>
    <x v="19"/>
    <x v="48"/>
    <x v="49"/>
    <x v="5"/>
    <x v="5"/>
    <x v="1"/>
    <x v="13"/>
    <s v="20-24Node"/>
    <x v="4"/>
    <x v="3"/>
    <n v="35565222"/>
  </r>
  <r>
    <s v="KL4958WAPT6"/>
    <x v="395"/>
    <x v="19"/>
    <x v="48"/>
    <x v="49"/>
    <x v="5"/>
    <x v="5"/>
    <x v="1"/>
    <x v="10"/>
    <s v="25-49Node"/>
    <x v="4"/>
    <x v="3"/>
    <n v="35565222"/>
  </r>
  <r>
    <s v="KL4958WAQT6"/>
    <x v="395"/>
    <x v="19"/>
    <x v="48"/>
    <x v="49"/>
    <x v="5"/>
    <x v="5"/>
    <x v="1"/>
    <x v="9"/>
    <s v="50-99Node"/>
    <x v="4"/>
    <x v="3"/>
    <n v="35565222"/>
  </r>
  <r>
    <s v="KL4958WART6"/>
    <x v="395"/>
    <x v="19"/>
    <x v="48"/>
    <x v="49"/>
    <x v="5"/>
    <x v="5"/>
    <x v="1"/>
    <x v="7"/>
    <s v="100-149Node"/>
    <x v="4"/>
    <x v="3"/>
    <n v="35565222"/>
  </r>
  <r>
    <s v="KL4958WAST6"/>
    <x v="395"/>
    <x v="19"/>
    <x v="48"/>
    <x v="49"/>
    <x v="5"/>
    <x v="5"/>
    <x v="1"/>
    <x v="8"/>
    <s v="150-249Node"/>
    <x v="4"/>
    <x v="3"/>
    <n v="35565222"/>
  </r>
  <r>
    <s v="KL4958WATT6"/>
    <x v="395"/>
    <x v="19"/>
    <x v="48"/>
    <x v="49"/>
    <x v="5"/>
    <x v="5"/>
    <x v="1"/>
    <x v="6"/>
    <s v="250-499Node"/>
    <x v="4"/>
    <x v="3"/>
    <n v="35565222"/>
  </r>
  <r>
    <s v="KL4958WAUT6"/>
    <x v="395"/>
    <x v="19"/>
    <x v="48"/>
    <x v="49"/>
    <x v="5"/>
    <x v="5"/>
    <x v="1"/>
    <x v="5"/>
    <s v="500-999Node"/>
    <x v="4"/>
    <x v="3"/>
    <n v="35565222"/>
  </r>
  <r>
    <s v="KL4958WAVT6"/>
    <x v="395"/>
    <x v="19"/>
    <x v="48"/>
    <x v="49"/>
    <x v="5"/>
    <x v="5"/>
    <x v="1"/>
    <x v="4"/>
    <s v="1000-1499Node"/>
    <x v="4"/>
    <x v="3"/>
    <n v="35565222"/>
  </r>
  <r>
    <s v="KL4958WAWT6"/>
    <x v="395"/>
    <x v="19"/>
    <x v="48"/>
    <x v="49"/>
    <x v="5"/>
    <x v="5"/>
    <x v="1"/>
    <x v="3"/>
    <s v="1500-2499Node"/>
    <x v="4"/>
    <x v="3"/>
    <n v="35565222"/>
  </r>
  <r>
    <s v="KL4958WAXT6"/>
    <x v="395"/>
    <x v="19"/>
    <x v="48"/>
    <x v="49"/>
    <x v="5"/>
    <x v="5"/>
    <x v="1"/>
    <x v="2"/>
    <s v="2500-4999Node"/>
    <x v="4"/>
    <x v="3"/>
    <n v="35565222"/>
  </r>
  <r>
    <s v="KL4958WAYT6"/>
    <x v="395"/>
    <x v="19"/>
    <x v="48"/>
    <x v="49"/>
    <x v="5"/>
    <x v="5"/>
    <x v="1"/>
    <x v="1"/>
    <s v="5000+Node"/>
    <x v="4"/>
    <x v="3"/>
    <n v="35565222"/>
  </r>
  <r>
    <s v="KL4958WAKFA"/>
    <x v="392"/>
    <x v="19"/>
    <x v="48"/>
    <x v="49"/>
    <x v="5"/>
    <x v="5"/>
    <x v="1"/>
    <x v="0"/>
    <s v="10-14Node"/>
    <x v="5"/>
    <x v="1"/>
    <n v="35805000"/>
  </r>
  <r>
    <s v="KL4958WAADL"/>
    <x v="390"/>
    <x v="19"/>
    <x v="48"/>
    <x v="49"/>
    <x v="5"/>
    <x v="5"/>
    <x v="1"/>
    <x v="14"/>
    <s v="1-1Node"/>
    <x v="3"/>
    <x v="2"/>
    <n v="36216180"/>
  </r>
  <r>
    <s v="KL4958WABDL"/>
    <x v="390"/>
    <x v="19"/>
    <x v="48"/>
    <x v="49"/>
    <x v="5"/>
    <x v="5"/>
    <x v="1"/>
    <x v="15"/>
    <s v="2-2Node"/>
    <x v="3"/>
    <x v="2"/>
    <n v="36216180"/>
  </r>
  <r>
    <s v="KL4958WACDL"/>
    <x v="390"/>
    <x v="19"/>
    <x v="48"/>
    <x v="49"/>
    <x v="5"/>
    <x v="5"/>
    <x v="1"/>
    <x v="16"/>
    <s v="3-3Node"/>
    <x v="3"/>
    <x v="2"/>
    <n v="36216180"/>
  </r>
  <r>
    <s v="KL4958WADDL"/>
    <x v="390"/>
    <x v="19"/>
    <x v="48"/>
    <x v="49"/>
    <x v="5"/>
    <x v="5"/>
    <x v="1"/>
    <x v="17"/>
    <s v="4-4Node"/>
    <x v="3"/>
    <x v="2"/>
    <n v="36216180"/>
  </r>
  <r>
    <s v="KL4958WAMF5"/>
    <x v="394"/>
    <x v="19"/>
    <x v="48"/>
    <x v="49"/>
    <x v="5"/>
    <x v="5"/>
    <x v="1"/>
    <x v="12"/>
    <s v="15-19Node"/>
    <x v="6"/>
    <x v="1"/>
    <n v="37509780"/>
  </r>
  <r>
    <s v="KL4958WAKTL"/>
    <x v="393"/>
    <x v="19"/>
    <x v="48"/>
    <x v="49"/>
    <x v="5"/>
    <x v="5"/>
    <x v="1"/>
    <x v="0"/>
    <s v="10-14Node"/>
    <x v="3"/>
    <x v="3"/>
    <n v="37595250"/>
  </r>
  <r>
    <s v="KL4958WAED6"/>
    <x v="391"/>
    <x v="19"/>
    <x v="48"/>
    <x v="49"/>
    <x v="5"/>
    <x v="5"/>
    <x v="1"/>
    <x v="11"/>
    <s v="5-9Node"/>
    <x v="4"/>
    <x v="2"/>
    <n v="38519250"/>
  </r>
  <r>
    <s v="KL4958WAEFA"/>
    <x v="392"/>
    <x v="19"/>
    <x v="48"/>
    <x v="49"/>
    <x v="5"/>
    <x v="5"/>
    <x v="1"/>
    <x v="11"/>
    <s v="5-9Node"/>
    <x v="5"/>
    <x v="1"/>
    <n v="38946600"/>
  </r>
  <r>
    <s v="KL4958WAMT6"/>
    <x v="395"/>
    <x v="19"/>
    <x v="48"/>
    <x v="49"/>
    <x v="5"/>
    <x v="5"/>
    <x v="1"/>
    <x v="12"/>
    <s v="15-19Node"/>
    <x v="4"/>
    <x v="3"/>
    <n v="39385269"/>
  </r>
  <r>
    <s v="KL4958WAETL"/>
    <x v="393"/>
    <x v="19"/>
    <x v="48"/>
    <x v="49"/>
    <x v="5"/>
    <x v="5"/>
    <x v="1"/>
    <x v="11"/>
    <s v="5-9Node"/>
    <x v="3"/>
    <x v="3"/>
    <n v="40893930"/>
  </r>
  <r>
    <s v="KL4958WAKF5"/>
    <x v="394"/>
    <x v="19"/>
    <x v="48"/>
    <x v="49"/>
    <x v="5"/>
    <x v="5"/>
    <x v="1"/>
    <x v="0"/>
    <s v="10-14Node"/>
    <x v="6"/>
    <x v="1"/>
    <n v="41175750"/>
  </r>
  <r>
    <s v="KL4958WAAD6"/>
    <x v="391"/>
    <x v="19"/>
    <x v="48"/>
    <x v="49"/>
    <x v="5"/>
    <x v="5"/>
    <x v="1"/>
    <x v="14"/>
    <s v="1-1Node"/>
    <x v="4"/>
    <x v="2"/>
    <n v="41648607"/>
  </r>
  <r>
    <s v="KL4958WABD6"/>
    <x v="391"/>
    <x v="19"/>
    <x v="48"/>
    <x v="49"/>
    <x v="5"/>
    <x v="5"/>
    <x v="1"/>
    <x v="15"/>
    <s v="2-2Node"/>
    <x v="4"/>
    <x v="2"/>
    <n v="41648607"/>
  </r>
  <r>
    <s v="KL4958WACD6"/>
    <x v="391"/>
    <x v="19"/>
    <x v="48"/>
    <x v="49"/>
    <x v="5"/>
    <x v="5"/>
    <x v="1"/>
    <x v="16"/>
    <s v="3-3Node"/>
    <x v="4"/>
    <x v="2"/>
    <n v="41648607"/>
  </r>
  <r>
    <s v="KL4958WADD6"/>
    <x v="391"/>
    <x v="19"/>
    <x v="48"/>
    <x v="49"/>
    <x v="5"/>
    <x v="5"/>
    <x v="1"/>
    <x v="17"/>
    <s v="4-4Node"/>
    <x v="4"/>
    <x v="2"/>
    <n v="41648607"/>
  </r>
  <r>
    <s v="KL4958WAAFA"/>
    <x v="392"/>
    <x v="19"/>
    <x v="48"/>
    <x v="49"/>
    <x v="5"/>
    <x v="5"/>
    <x v="1"/>
    <x v="14"/>
    <s v="1-1Node"/>
    <x v="5"/>
    <x v="1"/>
    <n v="42111300"/>
  </r>
  <r>
    <s v="KL4958WABFA"/>
    <x v="392"/>
    <x v="19"/>
    <x v="48"/>
    <x v="49"/>
    <x v="5"/>
    <x v="5"/>
    <x v="1"/>
    <x v="15"/>
    <s v="2-2Node"/>
    <x v="5"/>
    <x v="1"/>
    <n v="42111300"/>
  </r>
  <r>
    <s v="KL4958WACFA"/>
    <x v="392"/>
    <x v="19"/>
    <x v="48"/>
    <x v="49"/>
    <x v="5"/>
    <x v="5"/>
    <x v="1"/>
    <x v="16"/>
    <s v="3-3Node"/>
    <x v="5"/>
    <x v="1"/>
    <n v="42111300"/>
  </r>
  <r>
    <s v="KL4958WADFA"/>
    <x v="392"/>
    <x v="19"/>
    <x v="48"/>
    <x v="49"/>
    <x v="5"/>
    <x v="5"/>
    <x v="1"/>
    <x v="17"/>
    <s v="4-4Node"/>
    <x v="5"/>
    <x v="1"/>
    <n v="42111300"/>
  </r>
  <r>
    <s v="KL4958WAKT6"/>
    <x v="395"/>
    <x v="19"/>
    <x v="48"/>
    <x v="49"/>
    <x v="5"/>
    <x v="5"/>
    <x v="1"/>
    <x v="0"/>
    <s v="10-14Node"/>
    <x v="4"/>
    <x v="3"/>
    <n v="43234538"/>
  </r>
  <r>
    <s v="KL4958WAATL"/>
    <x v="393"/>
    <x v="19"/>
    <x v="48"/>
    <x v="49"/>
    <x v="5"/>
    <x v="5"/>
    <x v="1"/>
    <x v="14"/>
    <s v="1-1Node"/>
    <x v="3"/>
    <x v="3"/>
    <n v="44218020"/>
  </r>
  <r>
    <s v="KL4958WABTL"/>
    <x v="393"/>
    <x v="19"/>
    <x v="48"/>
    <x v="49"/>
    <x v="5"/>
    <x v="5"/>
    <x v="1"/>
    <x v="15"/>
    <s v="2-2Node"/>
    <x v="3"/>
    <x v="3"/>
    <n v="44218020"/>
  </r>
  <r>
    <s v="KL4958WACTL"/>
    <x v="393"/>
    <x v="19"/>
    <x v="48"/>
    <x v="49"/>
    <x v="5"/>
    <x v="5"/>
    <x v="1"/>
    <x v="16"/>
    <s v="3-3Node"/>
    <x v="3"/>
    <x v="3"/>
    <n v="44218020"/>
  </r>
  <r>
    <s v="KL4958WADTL"/>
    <x v="393"/>
    <x v="19"/>
    <x v="48"/>
    <x v="49"/>
    <x v="5"/>
    <x v="5"/>
    <x v="1"/>
    <x v="17"/>
    <s v="4-4Node"/>
    <x v="3"/>
    <x v="3"/>
    <n v="44218020"/>
  </r>
  <r>
    <s v="KL4958WANDA"/>
    <x v="396"/>
    <x v="19"/>
    <x v="48"/>
    <x v="49"/>
    <x v="5"/>
    <x v="5"/>
    <x v="1"/>
    <x v="13"/>
    <s v="20-24Node"/>
    <x v="5"/>
    <x v="2"/>
    <n v="44472120"/>
  </r>
  <r>
    <s v="KL4958WAPDA"/>
    <x v="396"/>
    <x v="19"/>
    <x v="48"/>
    <x v="49"/>
    <x v="5"/>
    <x v="5"/>
    <x v="1"/>
    <x v="10"/>
    <s v="25-49Node"/>
    <x v="5"/>
    <x v="2"/>
    <n v="44472120"/>
  </r>
  <r>
    <s v="KL4958WAQDA"/>
    <x v="396"/>
    <x v="19"/>
    <x v="48"/>
    <x v="49"/>
    <x v="5"/>
    <x v="5"/>
    <x v="1"/>
    <x v="9"/>
    <s v="50-99Node"/>
    <x v="5"/>
    <x v="2"/>
    <n v="44472120"/>
  </r>
  <r>
    <s v="KL4958WARDA"/>
    <x v="396"/>
    <x v="19"/>
    <x v="48"/>
    <x v="49"/>
    <x v="5"/>
    <x v="5"/>
    <x v="1"/>
    <x v="7"/>
    <s v="100-149Node"/>
    <x v="5"/>
    <x v="2"/>
    <n v="44472120"/>
  </r>
  <r>
    <s v="KL4958WASDA"/>
    <x v="396"/>
    <x v="19"/>
    <x v="48"/>
    <x v="49"/>
    <x v="5"/>
    <x v="5"/>
    <x v="1"/>
    <x v="8"/>
    <s v="150-249Node"/>
    <x v="5"/>
    <x v="2"/>
    <n v="44472120"/>
  </r>
  <r>
    <s v="KL4958WATDA"/>
    <x v="396"/>
    <x v="19"/>
    <x v="48"/>
    <x v="49"/>
    <x v="5"/>
    <x v="5"/>
    <x v="1"/>
    <x v="6"/>
    <s v="250-499Node"/>
    <x v="5"/>
    <x v="2"/>
    <n v="44472120"/>
  </r>
  <r>
    <s v="KL4958WAUDA"/>
    <x v="396"/>
    <x v="19"/>
    <x v="48"/>
    <x v="49"/>
    <x v="5"/>
    <x v="5"/>
    <x v="1"/>
    <x v="5"/>
    <s v="500-999Node"/>
    <x v="5"/>
    <x v="2"/>
    <n v="44472120"/>
  </r>
  <r>
    <s v="KL4958WAVDA"/>
    <x v="396"/>
    <x v="19"/>
    <x v="48"/>
    <x v="49"/>
    <x v="5"/>
    <x v="5"/>
    <x v="1"/>
    <x v="4"/>
    <s v="1000-1499Node"/>
    <x v="5"/>
    <x v="2"/>
    <n v="44472120"/>
  </r>
  <r>
    <s v="KL4958WAWDA"/>
    <x v="396"/>
    <x v="19"/>
    <x v="48"/>
    <x v="49"/>
    <x v="5"/>
    <x v="5"/>
    <x v="1"/>
    <x v="3"/>
    <s v="1500-2499Node"/>
    <x v="5"/>
    <x v="2"/>
    <n v="44472120"/>
  </r>
  <r>
    <s v="KL4958WAXDA"/>
    <x v="396"/>
    <x v="19"/>
    <x v="48"/>
    <x v="49"/>
    <x v="5"/>
    <x v="5"/>
    <x v="1"/>
    <x v="2"/>
    <s v="2500-4999Node"/>
    <x v="5"/>
    <x v="2"/>
    <n v="44472120"/>
  </r>
  <r>
    <s v="KL4958WAYDA"/>
    <x v="396"/>
    <x v="19"/>
    <x v="48"/>
    <x v="49"/>
    <x v="5"/>
    <x v="5"/>
    <x v="1"/>
    <x v="1"/>
    <s v="5000+Node"/>
    <x v="5"/>
    <x v="2"/>
    <n v="44472120"/>
  </r>
  <r>
    <s v="KL4958WAEF5"/>
    <x v="394"/>
    <x v="19"/>
    <x v="48"/>
    <x v="49"/>
    <x v="5"/>
    <x v="5"/>
    <x v="1"/>
    <x v="11"/>
    <s v="5-9Node"/>
    <x v="6"/>
    <x v="1"/>
    <n v="44788590"/>
  </r>
  <r>
    <s v="KL4958WAET6"/>
    <x v="395"/>
    <x v="19"/>
    <x v="48"/>
    <x v="49"/>
    <x v="5"/>
    <x v="5"/>
    <x v="1"/>
    <x v="11"/>
    <s v="5-9Node"/>
    <x v="4"/>
    <x v="3"/>
    <n v="47028020"/>
  </r>
  <r>
    <s v="KL4958WAAF5"/>
    <x v="394"/>
    <x v="19"/>
    <x v="48"/>
    <x v="49"/>
    <x v="5"/>
    <x v="5"/>
    <x v="1"/>
    <x v="14"/>
    <s v="1-1Node"/>
    <x v="6"/>
    <x v="1"/>
    <n v="48427995"/>
  </r>
  <r>
    <s v="KL4958WABF5"/>
    <x v="394"/>
    <x v="19"/>
    <x v="48"/>
    <x v="49"/>
    <x v="5"/>
    <x v="5"/>
    <x v="1"/>
    <x v="15"/>
    <s v="2-2Node"/>
    <x v="6"/>
    <x v="1"/>
    <n v="48427995"/>
  </r>
  <r>
    <s v="KL4958WACF5"/>
    <x v="394"/>
    <x v="19"/>
    <x v="48"/>
    <x v="49"/>
    <x v="5"/>
    <x v="5"/>
    <x v="1"/>
    <x v="16"/>
    <s v="3-3Node"/>
    <x v="6"/>
    <x v="1"/>
    <n v="48427995"/>
  </r>
  <r>
    <s v="KL4958WADF5"/>
    <x v="394"/>
    <x v="19"/>
    <x v="48"/>
    <x v="49"/>
    <x v="5"/>
    <x v="5"/>
    <x v="1"/>
    <x v="17"/>
    <s v="4-4Node"/>
    <x v="6"/>
    <x v="1"/>
    <n v="48427995"/>
  </r>
  <r>
    <s v="KL4958WAMDA"/>
    <x v="396"/>
    <x v="19"/>
    <x v="48"/>
    <x v="49"/>
    <x v="5"/>
    <x v="5"/>
    <x v="1"/>
    <x v="12"/>
    <s v="15-19Node"/>
    <x v="5"/>
    <x v="2"/>
    <n v="49251510"/>
  </r>
  <r>
    <s v="KL4958WAAT6"/>
    <x v="395"/>
    <x v="19"/>
    <x v="48"/>
    <x v="49"/>
    <x v="5"/>
    <x v="5"/>
    <x v="1"/>
    <x v="14"/>
    <s v="1-1Node"/>
    <x v="4"/>
    <x v="3"/>
    <n v="50850723"/>
  </r>
  <r>
    <s v="KL4958WABT6"/>
    <x v="395"/>
    <x v="19"/>
    <x v="48"/>
    <x v="49"/>
    <x v="5"/>
    <x v="5"/>
    <x v="1"/>
    <x v="15"/>
    <s v="2-2Node"/>
    <x v="4"/>
    <x v="3"/>
    <n v="50850723"/>
  </r>
  <r>
    <s v="KL4958WACT6"/>
    <x v="395"/>
    <x v="19"/>
    <x v="48"/>
    <x v="49"/>
    <x v="5"/>
    <x v="5"/>
    <x v="1"/>
    <x v="16"/>
    <s v="3-3Node"/>
    <x v="4"/>
    <x v="3"/>
    <n v="50850723"/>
  </r>
  <r>
    <s v="KL4958WADT6"/>
    <x v="395"/>
    <x v="19"/>
    <x v="48"/>
    <x v="49"/>
    <x v="5"/>
    <x v="5"/>
    <x v="1"/>
    <x v="17"/>
    <s v="4-4Node"/>
    <x v="4"/>
    <x v="3"/>
    <n v="50850723"/>
  </r>
  <r>
    <s v="KL4958WAND5"/>
    <x v="397"/>
    <x v="19"/>
    <x v="48"/>
    <x v="49"/>
    <x v="5"/>
    <x v="5"/>
    <x v="1"/>
    <x v="13"/>
    <s v="20-24Node"/>
    <x v="6"/>
    <x v="2"/>
    <n v="51142938"/>
  </r>
  <r>
    <s v="KL4958WAPD5"/>
    <x v="397"/>
    <x v="19"/>
    <x v="48"/>
    <x v="49"/>
    <x v="5"/>
    <x v="5"/>
    <x v="1"/>
    <x v="10"/>
    <s v="25-49Node"/>
    <x v="6"/>
    <x v="2"/>
    <n v="51142938"/>
  </r>
  <r>
    <s v="KL4958WAQD5"/>
    <x v="397"/>
    <x v="19"/>
    <x v="48"/>
    <x v="49"/>
    <x v="5"/>
    <x v="5"/>
    <x v="1"/>
    <x v="9"/>
    <s v="50-99Node"/>
    <x v="6"/>
    <x v="2"/>
    <n v="51142938"/>
  </r>
  <r>
    <s v="KL4958WARD5"/>
    <x v="397"/>
    <x v="19"/>
    <x v="48"/>
    <x v="49"/>
    <x v="5"/>
    <x v="5"/>
    <x v="1"/>
    <x v="7"/>
    <s v="100-149Node"/>
    <x v="6"/>
    <x v="2"/>
    <n v="51142938"/>
  </r>
  <r>
    <s v="KL4958WASD5"/>
    <x v="397"/>
    <x v="19"/>
    <x v="48"/>
    <x v="49"/>
    <x v="5"/>
    <x v="5"/>
    <x v="1"/>
    <x v="8"/>
    <s v="150-249Node"/>
    <x v="6"/>
    <x v="2"/>
    <n v="51142938"/>
  </r>
  <r>
    <s v="KL4958WATD5"/>
    <x v="397"/>
    <x v="19"/>
    <x v="48"/>
    <x v="49"/>
    <x v="5"/>
    <x v="5"/>
    <x v="1"/>
    <x v="6"/>
    <s v="250-499Node"/>
    <x v="6"/>
    <x v="2"/>
    <n v="51142938"/>
  </r>
  <r>
    <s v="KL4958WAUD5"/>
    <x v="397"/>
    <x v="19"/>
    <x v="48"/>
    <x v="49"/>
    <x v="5"/>
    <x v="5"/>
    <x v="1"/>
    <x v="5"/>
    <s v="500-999Node"/>
    <x v="6"/>
    <x v="2"/>
    <n v="51142938"/>
  </r>
  <r>
    <s v="KL4958WAVD5"/>
    <x v="397"/>
    <x v="19"/>
    <x v="48"/>
    <x v="49"/>
    <x v="5"/>
    <x v="5"/>
    <x v="1"/>
    <x v="4"/>
    <s v="1000-1499Node"/>
    <x v="6"/>
    <x v="2"/>
    <n v="51142938"/>
  </r>
  <r>
    <s v="KL4958WAWD5"/>
    <x v="397"/>
    <x v="19"/>
    <x v="48"/>
    <x v="49"/>
    <x v="5"/>
    <x v="5"/>
    <x v="1"/>
    <x v="3"/>
    <s v="1500-2499Node"/>
    <x v="6"/>
    <x v="2"/>
    <n v="51142938"/>
  </r>
  <r>
    <s v="KL4958WAXD5"/>
    <x v="397"/>
    <x v="19"/>
    <x v="48"/>
    <x v="49"/>
    <x v="5"/>
    <x v="5"/>
    <x v="1"/>
    <x v="2"/>
    <s v="2500-4999Node"/>
    <x v="6"/>
    <x v="2"/>
    <n v="51142938"/>
  </r>
  <r>
    <s v="KL4958WAYD5"/>
    <x v="397"/>
    <x v="19"/>
    <x v="48"/>
    <x v="49"/>
    <x v="5"/>
    <x v="5"/>
    <x v="1"/>
    <x v="1"/>
    <s v="5000+Node"/>
    <x v="6"/>
    <x v="2"/>
    <n v="51142938"/>
  </r>
  <r>
    <s v="KL4958WAKDA"/>
    <x v="396"/>
    <x v="19"/>
    <x v="48"/>
    <x v="49"/>
    <x v="5"/>
    <x v="5"/>
    <x v="1"/>
    <x v="0"/>
    <s v="10-14Node"/>
    <x v="5"/>
    <x v="2"/>
    <n v="54065550"/>
  </r>
  <r>
    <s v="KL4958WANTA"/>
    <x v="398"/>
    <x v="19"/>
    <x v="48"/>
    <x v="49"/>
    <x v="5"/>
    <x v="5"/>
    <x v="1"/>
    <x v="13"/>
    <s v="20-24Node"/>
    <x v="5"/>
    <x v="3"/>
    <n v="54781650"/>
  </r>
  <r>
    <s v="KL4958WAPTA"/>
    <x v="398"/>
    <x v="19"/>
    <x v="48"/>
    <x v="49"/>
    <x v="5"/>
    <x v="5"/>
    <x v="1"/>
    <x v="10"/>
    <s v="25-49Node"/>
    <x v="5"/>
    <x v="3"/>
    <n v="54781650"/>
  </r>
  <r>
    <s v="KL4958WAQTA"/>
    <x v="398"/>
    <x v="19"/>
    <x v="48"/>
    <x v="49"/>
    <x v="5"/>
    <x v="5"/>
    <x v="1"/>
    <x v="9"/>
    <s v="50-99Node"/>
    <x v="5"/>
    <x v="3"/>
    <n v="54781650"/>
  </r>
  <r>
    <s v="KL4958WARTA"/>
    <x v="398"/>
    <x v="19"/>
    <x v="48"/>
    <x v="49"/>
    <x v="5"/>
    <x v="5"/>
    <x v="1"/>
    <x v="7"/>
    <s v="100-149Node"/>
    <x v="5"/>
    <x v="3"/>
    <n v="54781650"/>
  </r>
  <r>
    <s v="KL4958WASTA"/>
    <x v="398"/>
    <x v="19"/>
    <x v="48"/>
    <x v="49"/>
    <x v="5"/>
    <x v="5"/>
    <x v="1"/>
    <x v="8"/>
    <s v="150-249Node"/>
    <x v="5"/>
    <x v="3"/>
    <n v="54781650"/>
  </r>
  <r>
    <s v="KL4958WATTA"/>
    <x v="398"/>
    <x v="19"/>
    <x v="48"/>
    <x v="49"/>
    <x v="5"/>
    <x v="5"/>
    <x v="1"/>
    <x v="6"/>
    <s v="250-499Node"/>
    <x v="5"/>
    <x v="3"/>
    <n v="54781650"/>
  </r>
  <r>
    <s v="KL4958WAUTA"/>
    <x v="398"/>
    <x v="19"/>
    <x v="48"/>
    <x v="49"/>
    <x v="5"/>
    <x v="5"/>
    <x v="1"/>
    <x v="5"/>
    <s v="500-999Node"/>
    <x v="5"/>
    <x v="3"/>
    <n v="54781650"/>
  </r>
  <r>
    <s v="KL4958WAVTA"/>
    <x v="398"/>
    <x v="19"/>
    <x v="48"/>
    <x v="49"/>
    <x v="5"/>
    <x v="5"/>
    <x v="1"/>
    <x v="4"/>
    <s v="1000-1499Node"/>
    <x v="5"/>
    <x v="3"/>
    <n v="54781650"/>
  </r>
  <r>
    <s v="KL4958WAWTA"/>
    <x v="398"/>
    <x v="19"/>
    <x v="48"/>
    <x v="49"/>
    <x v="5"/>
    <x v="5"/>
    <x v="1"/>
    <x v="3"/>
    <s v="1500-2499Node"/>
    <x v="5"/>
    <x v="3"/>
    <n v="54781650"/>
  </r>
  <r>
    <s v="KL4958WAXTA"/>
    <x v="398"/>
    <x v="19"/>
    <x v="48"/>
    <x v="49"/>
    <x v="5"/>
    <x v="5"/>
    <x v="1"/>
    <x v="2"/>
    <s v="2500-4999Node"/>
    <x v="5"/>
    <x v="3"/>
    <n v="54781650"/>
  </r>
  <r>
    <s v="KL4958WAYTA"/>
    <x v="398"/>
    <x v="19"/>
    <x v="48"/>
    <x v="49"/>
    <x v="5"/>
    <x v="5"/>
    <x v="1"/>
    <x v="1"/>
    <s v="5000+Node"/>
    <x v="5"/>
    <x v="3"/>
    <n v="54781650"/>
  </r>
  <r>
    <s v="KL4958WAMD5"/>
    <x v="397"/>
    <x v="19"/>
    <x v="48"/>
    <x v="49"/>
    <x v="5"/>
    <x v="5"/>
    <x v="1"/>
    <x v="12"/>
    <s v="15-19Node"/>
    <x v="6"/>
    <x v="2"/>
    <n v="56639237"/>
  </r>
  <r>
    <s v="KL4958WAEDA"/>
    <x v="396"/>
    <x v="19"/>
    <x v="48"/>
    <x v="49"/>
    <x v="5"/>
    <x v="5"/>
    <x v="1"/>
    <x v="11"/>
    <s v="5-9Node"/>
    <x v="5"/>
    <x v="2"/>
    <n v="58810290"/>
  </r>
  <r>
    <s v="KL4958WAMTA"/>
    <x v="398"/>
    <x v="19"/>
    <x v="48"/>
    <x v="49"/>
    <x v="5"/>
    <x v="5"/>
    <x v="1"/>
    <x v="12"/>
    <s v="15-19Node"/>
    <x v="5"/>
    <x v="3"/>
    <n v="60667530"/>
  </r>
  <r>
    <s v="KL4958WAKD5"/>
    <x v="397"/>
    <x v="19"/>
    <x v="48"/>
    <x v="49"/>
    <x v="5"/>
    <x v="5"/>
    <x v="1"/>
    <x v="0"/>
    <s v="10-14Node"/>
    <x v="6"/>
    <x v="2"/>
    <n v="62175383"/>
  </r>
  <r>
    <s v="KL4958WANT5"/>
    <x v="399"/>
    <x v="19"/>
    <x v="48"/>
    <x v="49"/>
    <x v="5"/>
    <x v="5"/>
    <x v="1"/>
    <x v="13"/>
    <s v="20-24Node"/>
    <x v="6"/>
    <x v="3"/>
    <n v="62998898"/>
  </r>
  <r>
    <s v="KL4958WAPT5"/>
    <x v="399"/>
    <x v="19"/>
    <x v="48"/>
    <x v="49"/>
    <x v="5"/>
    <x v="5"/>
    <x v="1"/>
    <x v="10"/>
    <s v="25-49Node"/>
    <x v="6"/>
    <x v="3"/>
    <n v="62998898"/>
  </r>
  <r>
    <s v="KL4958WAQT5"/>
    <x v="399"/>
    <x v="19"/>
    <x v="48"/>
    <x v="49"/>
    <x v="5"/>
    <x v="5"/>
    <x v="1"/>
    <x v="9"/>
    <s v="50-99Node"/>
    <x v="6"/>
    <x v="3"/>
    <n v="62998898"/>
  </r>
  <r>
    <s v="KL4958WART5"/>
    <x v="399"/>
    <x v="19"/>
    <x v="48"/>
    <x v="49"/>
    <x v="5"/>
    <x v="5"/>
    <x v="1"/>
    <x v="7"/>
    <s v="100-149Node"/>
    <x v="6"/>
    <x v="3"/>
    <n v="62998898"/>
  </r>
  <r>
    <s v="KL4958WAST5"/>
    <x v="399"/>
    <x v="19"/>
    <x v="48"/>
    <x v="49"/>
    <x v="5"/>
    <x v="5"/>
    <x v="1"/>
    <x v="8"/>
    <s v="150-249Node"/>
    <x v="6"/>
    <x v="3"/>
    <n v="62998898"/>
  </r>
  <r>
    <s v="KL4958WATT5"/>
    <x v="399"/>
    <x v="19"/>
    <x v="48"/>
    <x v="49"/>
    <x v="5"/>
    <x v="5"/>
    <x v="1"/>
    <x v="6"/>
    <s v="250-499Node"/>
    <x v="6"/>
    <x v="3"/>
    <n v="62998898"/>
  </r>
  <r>
    <s v="KL4958WAUT5"/>
    <x v="399"/>
    <x v="19"/>
    <x v="48"/>
    <x v="49"/>
    <x v="5"/>
    <x v="5"/>
    <x v="1"/>
    <x v="5"/>
    <s v="500-999Node"/>
    <x v="6"/>
    <x v="3"/>
    <n v="62998898"/>
  </r>
  <r>
    <s v="KL4958WAVT5"/>
    <x v="399"/>
    <x v="19"/>
    <x v="48"/>
    <x v="49"/>
    <x v="5"/>
    <x v="5"/>
    <x v="1"/>
    <x v="4"/>
    <s v="1000-1499Node"/>
    <x v="6"/>
    <x v="3"/>
    <n v="62998898"/>
  </r>
  <r>
    <s v="KL4958WAWT5"/>
    <x v="399"/>
    <x v="19"/>
    <x v="48"/>
    <x v="49"/>
    <x v="5"/>
    <x v="5"/>
    <x v="1"/>
    <x v="3"/>
    <s v="1500-2499Node"/>
    <x v="6"/>
    <x v="3"/>
    <n v="62998898"/>
  </r>
  <r>
    <s v="KL4958WAXT5"/>
    <x v="399"/>
    <x v="19"/>
    <x v="48"/>
    <x v="49"/>
    <x v="5"/>
    <x v="5"/>
    <x v="1"/>
    <x v="2"/>
    <s v="2500-4999Node"/>
    <x v="6"/>
    <x v="3"/>
    <n v="62998898"/>
  </r>
  <r>
    <s v="KL4958WAYT5"/>
    <x v="399"/>
    <x v="19"/>
    <x v="48"/>
    <x v="49"/>
    <x v="5"/>
    <x v="5"/>
    <x v="1"/>
    <x v="1"/>
    <s v="5000+Node"/>
    <x v="6"/>
    <x v="3"/>
    <n v="62998898"/>
  </r>
  <r>
    <s v="KL4958WAADA"/>
    <x v="396"/>
    <x v="19"/>
    <x v="48"/>
    <x v="49"/>
    <x v="5"/>
    <x v="5"/>
    <x v="1"/>
    <x v="14"/>
    <s v="1-1Node"/>
    <x v="5"/>
    <x v="2"/>
    <n v="63587370"/>
  </r>
  <r>
    <s v="KL4958WABDA"/>
    <x v="396"/>
    <x v="19"/>
    <x v="48"/>
    <x v="49"/>
    <x v="5"/>
    <x v="5"/>
    <x v="1"/>
    <x v="15"/>
    <s v="2-2Node"/>
    <x v="5"/>
    <x v="2"/>
    <n v="63587370"/>
  </r>
  <r>
    <s v="KL4958WACDA"/>
    <x v="396"/>
    <x v="19"/>
    <x v="48"/>
    <x v="49"/>
    <x v="5"/>
    <x v="5"/>
    <x v="1"/>
    <x v="16"/>
    <s v="3-3Node"/>
    <x v="5"/>
    <x v="2"/>
    <n v="63587370"/>
  </r>
  <r>
    <s v="KL4958WADDA"/>
    <x v="396"/>
    <x v="19"/>
    <x v="48"/>
    <x v="49"/>
    <x v="5"/>
    <x v="5"/>
    <x v="1"/>
    <x v="17"/>
    <s v="4-4Node"/>
    <x v="5"/>
    <x v="2"/>
    <n v="63587370"/>
  </r>
  <r>
    <s v="KL4958WAKTA"/>
    <x v="398"/>
    <x v="19"/>
    <x v="48"/>
    <x v="49"/>
    <x v="5"/>
    <x v="5"/>
    <x v="1"/>
    <x v="0"/>
    <s v="10-14Node"/>
    <x v="5"/>
    <x v="3"/>
    <n v="66597300"/>
  </r>
  <r>
    <s v="KL4958WAED5"/>
    <x v="397"/>
    <x v="19"/>
    <x v="48"/>
    <x v="49"/>
    <x v="5"/>
    <x v="5"/>
    <x v="1"/>
    <x v="11"/>
    <s v="5-9Node"/>
    <x v="6"/>
    <x v="2"/>
    <n v="67631834"/>
  </r>
  <r>
    <s v="KL4958WAMT5"/>
    <x v="399"/>
    <x v="19"/>
    <x v="48"/>
    <x v="49"/>
    <x v="5"/>
    <x v="5"/>
    <x v="1"/>
    <x v="12"/>
    <s v="15-19Node"/>
    <x v="6"/>
    <x v="3"/>
    <n v="69767660"/>
  </r>
  <r>
    <s v="KL4958WAETA"/>
    <x v="398"/>
    <x v="19"/>
    <x v="48"/>
    <x v="49"/>
    <x v="5"/>
    <x v="5"/>
    <x v="1"/>
    <x v="11"/>
    <s v="5-9Node"/>
    <x v="5"/>
    <x v="3"/>
    <n v="72441600"/>
  </r>
  <r>
    <s v="KL4958WAAD5"/>
    <x v="397"/>
    <x v="19"/>
    <x v="48"/>
    <x v="49"/>
    <x v="5"/>
    <x v="5"/>
    <x v="1"/>
    <x v="14"/>
    <s v="1-1Node"/>
    <x v="6"/>
    <x v="2"/>
    <n v="73125476"/>
  </r>
  <r>
    <s v="KL4958WABD5"/>
    <x v="397"/>
    <x v="19"/>
    <x v="48"/>
    <x v="49"/>
    <x v="5"/>
    <x v="5"/>
    <x v="1"/>
    <x v="15"/>
    <s v="2-2Node"/>
    <x v="6"/>
    <x v="2"/>
    <n v="73125476"/>
  </r>
  <r>
    <s v="KL4958WACD5"/>
    <x v="397"/>
    <x v="19"/>
    <x v="48"/>
    <x v="49"/>
    <x v="5"/>
    <x v="5"/>
    <x v="1"/>
    <x v="16"/>
    <s v="3-3Node"/>
    <x v="6"/>
    <x v="2"/>
    <n v="73125476"/>
  </r>
  <r>
    <s v="KL4958WADD5"/>
    <x v="397"/>
    <x v="19"/>
    <x v="48"/>
    <x v="49"/>
    <x v="5"/>
    <x v="5"/>
    <x v="1"/>
    <x v="17"/>
    <s v="4-4Node"/>
    <x v="6"/>
    <x v="2"/>
    <n v="73125476"/>
  </r>
  <r>
    <s v="KL4958WAKT5"/>
    <x v="399"/>
    <x v="19"/>
    <x v="48"/>
    <x v="49"/>
    <x v="5"/>
    <x v="5"/>
    <x v="1"/>
    <x v="0"/>
    <s v="10-14Node"/>
    <x v="6"/>
    <x v="3"/>
    <n v="76586895"/>
  </r>
  <r>
    <s v="KL4958WAATA"/>
    <x v="398"/>
    <x v="19"/>
    <x v="48"/>
    <x v="49"/>
    <x v="5"/>
    <x v="5"/>
    <x v="1"/>
    <x v="14"/>
    <s v="1-1Node"/>
    <x v="5"/>
    <x v="3"/>
    <n v="78327480"/>
  </r>
  <r>
    <s v="KL4958WABTA"/>
    <x v="398"/>
    <x v="19"/>
    <x v="48"/>
    <x v="49"/>
    <x v="5"/>
    <x v="5"/>
    <x v="1"/>
    <x v="15"/>
    <s v="2-2Node"/>
    <x v="5"/>
    <x v="3"/>
    <n v="78327480"/>
  </r>
  <r>
    <s v="KL4958WACTA"/>
    <x v="398"/>
    <x v="19"/>
    <x v="48"/>
    <x v="49"/>
    <x v="5"/>
    <x v="5"/>
    <x v="1"/>
    <x v="16"/>
    <s v="3-3Node"/>
    <x v="5"/>
    <x v="3"/>
    <n v="78327480"/>
  </r>
  <r>
    <s v="KL4958WADTA"/>
    <x v="398"/>
    <x v="19"/>
    <x v="48"/>
    <x v="49"/>
    <x v="5"/>
    <x v="5"/>
    <x v="1"/>
    <x v="17"/>
    <s v="4-4Node"/>
    <x v="5"/>
    <x v="3"/>
    <n v="78327480"/>
  </r>
  <r>
    <s v="KL4958WAET5"/>
    <x v="399"/>
    <x v="19"/>
    <x v="48"/>
    <x v="49"/>
    <x v="5"/>
    <x v="5"/>
    <x v="1"/>
    <x v="11"/>
    <s v="5-9Node"/>
    <x v="6"/>
    <x v="3"/>
    <n v="83307840"/>
  </r>
  <r>
    <s v="KL4958WAAT5"/>
    <x v="399"/>
    <x v="19"/>
    <x v="48"/>
    <x v="49"/>
    <x v="5"/>
    <x v="5"/>
    <x v="1"/>
    <x v="14"/>
    <s v="1-1Node"/>
    <x v="6"/>
    <x v="3"/>
    <n v="90076602"/>
  </r>
  <r>
    <s v="KL4958WABT5"/>
    <x v="399"/>
    <x v="19"/>
    <x v="48"/>
    <x v="49"/>
    <x v="5"/>
    <x v="5"/>
    <x v="1"/>
    <x v="15"/>
    <s v="2-2Node"/>
    <x v="6"/>
    <x v="3"/>
    <n v="90076602"/>
  </r>
  <r>
    <s v="KL4958WACT5"/>
    <x v="399"/>
    <x v="19"/>
    <x v="48"/>
    <x v="49"/>
    <x v="5"/>
    <x v="5"/>
    <x v="1"/>
    <x v="16"/>
    <s v="3-3Node"/>
    <x v="6"/>
    <x v="3"/>
    <n v="90076602"/>
  </r>
  <r>
    <s v="KL4958WADT5"/>
    <x v="399"/>
    <x v="19"/>
    <x v="48"/>
    <x v="49"/>
    <x v="5"/>
    <x v="5"/>
    <x v="1"/>
    <x v="17"/>
    <s v="4-4Node"/>
    <x v="6"/>
    <x v="3"/>
    <n v="90076602"/>
  </r>
  <r>
    <s v="KL4960WAKFL"/>
    <x v="400"/>
    <x v="18"/>
    <x v="49"/>
    <x v="50"/>
    <x v="13"/>
    <x v="6"/>
    <x v="1"/>
    <x v="0"/>
    <s v="10-14Svr"/>
    <x v="3"/>
    <x v="1"/>
    <n v="665811300"/>
  </r>
  <r>
    <s v="KL4960WAMFL"/>
    <x v="400"/>
    <x v="18"/>
    <x v="49"/>
    <x v="50"/>
    <x v="13"/>
    <x v="6"/>
    <x v="1"/>
    <x v="12"/>
    <s v="15-19Svr"/>
    <x v="3"/>
    <x v="1"/>
    <n v="665811300"/>
  </r>
  <r>
    <s v="KL4960WANFL"/>
    <x v="400"/>
    <x v="18"/>
    <x v="49"/>
    <x v="50"/>
    <x v="13"/>
    <x v="6"/>
    <x v="1"/>
    <x v="13"/>
    <s v="20-24Svr"/>
    <x v="3"/>
    <x v="1"/>
    <n v="665811300"/>
  </r>
  <r>
    <s v="KL4960WAPFL"/>
    <x v="400"/>
    <x v="18"/>
    <x v="49"/>
    <x v="50"/>
    <x v="13"/>
    <x v="6"/>
    <x v="1"/>
    <x v="10"/>
    <s v="25-49Svr"/>
    <x v="3"/>
    <x v="1"/>
    <n v="665811300"/>
  </r>
  <r>
    <s v="KL4960WAQFL"/>
    <x v="400"/>
    <x v="18"/>
    <x v="49"/>
    <x v="50"/>
    <x v="13"/>
    <x v="6"/>
    <x v="1"/>
    <x v="9"/>
    <s v="50-99Svr"/>
    <x v="3"/>
    <x v="1"/>
    <n v="665811300"/>
  </r>
  <r>
    <s v="KL4960WARFL"/>
    <x v="400"/>
    <x v="18"/>
    <x v="49"/>
    <x v="50"/>
    <x v="13"/>
    <x v="6"/>
    <x v="1"/>
    <x v="7"/>
    <s v="100-149Svr"/>
    <x v="3"/>
    <x v="1"/>
    <n v="665811300"/>
  </r>
  <r>
    <s v="KL4960WASFL"/>
    <x v="400"/>
    <x v="18"/>
    <x v="49"/>
    <x v="50"/>
    <x v="13"/>
    <x v="6"/>
    <x v="1"/>
    <x v="8"/>
    <s v="150-249Svr"/>
    <x v="3"/>
    <x v="1"/>
    <n v="665811300"/>
  </r>
  <r>
    <s v="KL4960WATFL"/>
    <x v="400"/>
    <x v="18"/>
    <x v="49"/>
    <x v="50"/>
    <x v="13"/>
    <x v="6"/>
    <x v="1"/>
    <x v="6"/>
    <s v="250-499Svr"/>
    <x v="3"/>
    <x v="1"/>
    <n v="665811300"/>
  </r>
  <r>
    <s v="KL4960WAUFL"/>
    <x v="400"/>
    <x v="18"/>
    <x v="49"/>
    <x v="50"/>
    <x v="13"/>
    <x v="6"/>
    <x v="1"/>
    <x v="5"/>
    <s v="500-999Svr"/>
    <x v="3"/>
    <x v="1"/>
    <n v="665811300"/>
  </r>
  <r>
    <s v="KL4960WAVFL"/>
    <x v="400"/>
    <x v="18"/>
    <x v="49"/>
    <x v="50"/>
    <x v="13"/>
    <x v="6"/>
    <x v="1"/>
    <x v="4"/>
    <s v="1000-1499Svr"/>
    <x v="3"/>
    <x v="1"/>
    <n v="665811300"/>
  </r>
  <r>
    <s v="KL4960WAWFL"/>
    <x v="400"/>
    <x v="18"/>
    <x v="49"/>
    <x v="50"/>
    <x v="13"/>
    <x v="6"/>
    <x v="1"/>
    <x v="3"/>
    <s v="1500-2499Svr"/>
    <x v="3"/>
    <x v="1"/>
    <n v="665811300"/>
  </r>
  <r>
    <s v="KL4960WAXFL"/>
    <x v="400"/>
    <x v="18"/>
    <x v="49"/>
    <x v="50"/>
    <x v="13"/>
    <x v="6"/>
    <x v="1"/>
    <x v="2"/>
    <s v="2500-4999Svr"/>
    <x v="3"/>
    <x v="1"/>
    <n v="665811300"/>
  </r>
  <r>
    <s v="KL4960WAYFL"/>
    <x v="400"/>
    <x v="18"/>
    <x v="49"/>
    <x v="50"/>
    <x v="13"/>
    <x v="6"/>
    <x v="1"/>
    <x v="1"/>
    <s v="5000+Svr"/>
    <x v="3"/>
    <x v="1"/>
    <n v="665811300"/>
  </r>
  <r>
    <s v="KL4960WAEFL"/>
    <x v="400"/>
    <x v="18"/>
    <x v="49"/>
    <x v="50"/>
    <x v="13"/>
    <x v="6"/>
    <x v="1"/>
    <x v="11"/>
    <s v="5-9Svr"/>
    <x v="3"/>
    <x v="1"/>
    <n v="722891400"/>
  </r>
  <r>
    <s v="KL4960WAKF6"/>
    <x v="401"/>
    <x v="18"/>
    <x v="49"/>
    <x v="50"/>
    <x v="13"/>
    <x v="6"/>
    <x v="1"/>
    <x v="0"/>
    <s v="10-14Svr"/>
    <x v="4"/>
    <x v="1"/>
    <n v="765682995"/>
  </r>
  <r>
    <s v="KL4960WAMF6"/>
    <x v="401"/>
    <x v="18"/>
    <x v="49"/>
    <x v="50"/>
    <x v="13"/>
    <x v="6"/>
    <x v="1"/>
    <x v="12"/>
    <s v="15-19Svr"/>
    <x v="4"/>
    <x v="1"/>
    <n v="765682995"/>
  </r>
  <r>
    <s v="KL4960WANF6"/>
    <x v="401"/>
    <x v="18"/>
    <x v="49"/>
    <x v="50"/>
    <x v="13"/>
    <x v="6"/>
    <x v="1"/>
    <x v="13"/>
    <s v="20-24Svr"/>
    <x v="4"/>
    <x v="1"/>
    <n v="765682995"/>
  </r>
  <r>
    <s v="KL4960WAPF6"/>
    <x v="401"/>
    <x v="18"/>
    <x v="49"/>
    <x v="50"/>
    <x v="13"/>
    <x v="6"/>
    <x v="1"/>
    <x v="10"/>
    <s v="25-49Svr"/>
    <x v="4"/>
    <x v="1"/>
    <n v="765682995"/>
  </r>
  <r>
    <s v="KL4960WAQF6"/>
    <x v="401"/>
    <x v="18"/>
    <x v="49"/>
    <x v="50"/>
    <x v="13"/>
    <x v="6"/>
    <x v="1"/>
    <x v="9"/>
    <s v="50-99Svr"/>
    <x v="4"/>
    <x v="1"/>
    <n v="765682995"/>
  </r>
  <r>
    <s v="KL4960WARF6"/>
    <x v="401"/>
    <x v="18"/>
    <x v="49"/>
    <x v="50"/>
    <x v="13"/>
    <x v="6"/>
    <x v="1"/>
    <x v="7"/>
    <s v="100-149Svr"/>
    <x v="4"/>
    <x v="1"/>
    <n v="765682995"/>
  </r>
  <r>
    <s v="KL4960WASF6"/>
    <x v="401"/>
    <x v="18"/>
    <x v="49"/>
    <x v="50"/>
    <x v="13"/>
    <x v="6"/>
    <x v="1"/>
    <x v="8"/>
    <s v="150-249Svr"/>
    <x v="4"/>
    <x v="1"/>
    <n v="765682995"/>
  </r>
  <r>
    <s v="KL4960WATF6"/>
    <x v="401"/>
    <x v="18"/>
    <x v="49"/>
    <x v="50"/>
    <x v="13"/>
    <x v="6"/>
    <x v="1"/>
    <x v="6"/>
    <s v="250-499Svr"/>
    <x v="4"/>
    <x v="1"/>
    <n v="765682995"/>
  </r>
  <r>
    <s v="KL4960WAUF6"/>
    <x v="401"/>
    <x v="18"/>
    <x v="49"/>
    <x v="50"/>
    <x v="13"/>
    <x v="6"/>
    <x v="1"/>
    <x v="5"/>
    <s v="500-999Svr"/>
    <x v="4"/>
    <x v="1"/>
    <n v="765682995"/>
  </r>
  <r>
    <s v="KL4960WAVF6"/>
    <x v="401"/>
    <x v="18"/>
    <x v="49"/>
    <x v="50"/>
    <x v="13"/>
    <x v="6"/>
    <x v="1"/>
    <x v="4"/>
    <s v="1000-1499Svr"/>
    <x v="4"/>
    <x v="1"/>
    <n v="765682995"/>
  </r>
  <r>
    <s v="KL4960WAWF6"/>
    <x v="401"/>
    <x v="18"/>
    <x v="49"/>
    <x v="50"/>
    <x v="13"/>
    <x v="6"/>
    <x v="1"/>
    <x v="3"/>
    <s v="1500-2499Svr"/>
    <x v="4"/>
    <x v="1"/>
    <n v="765682995"/>
  </r>
  <r>
    <s v="KL4960WAXF6"/>
    <x v="401"/>
    <x v="18"/>
    <x v="49"/>
    <x v="50"/>
    <x v="13"/>
    <x v="6"/>
    <x v="1"/>
    <x v="2"/>
    <s v="2500-4999Svr"/>
    <x v="4"/>
    <x v="1"/>
    <n v="765682995"/>
  </r>
  <r>
    <s v="KL4960WAYF6"/>
    <x v="401"/>
    <x v="18"/>
    <x v="49"/>
    <x v="50"/>
    <x v="13"/>
    <x v="6"/>
    <x v="1"/>
    <x v="1"/>
    <s v="5000+Svr"/>
    <x v="4"/>
    <x v="1"/>
    <n v="765682995"/>
  </r>
  <r>
    <s v="KL4960WADFL"/>
    <x v="400"/>
    <x v="18"/>
    <x v="49"/>
    <x v="50"/>
    <x v="13"/>
    <x v="6"/>
    <x v="1"/>
    <x v="17"/>
    <s v="4-4Svr"/>
    <x v="3"/>
    <x v="1"/>
    <n v="779948400"/>
  </r>
  <r>
    <s v="KL4960WAEF6"/>
    <x v="401"/>
    <x v="18"/>
    <x v="49"/>
    <x v="50"/>
    <x v="13"/>
    <x v="6"/>
    <x v="1"/>
    <x v="11"/>
    <s v="5-9Svr"/>
    <x v="4"/>
    <x v="1"/>
    <n v="831325110"/>
  </r>
  <r>
    <s v="KL4960WACFL"/>
    <x v="400"/>
    <x v="18"/>
    <x v="49"/>
    <x v="50"/>
    <x v="13"/>
    <x v="6"/>
    <x v="1"/>
    <x v="16"/>
    <s v="3-3Svr"/>
    <x v="3"/>
    <x v="1"/>
    <n v="837028500"/>
  </r>
  <r>
    <s v="KL4960WABFL"/>
    <x v="400"/>
    <x v="18"/>
    <x v="49"/>
    <x v="50"/>
    <x v="13"/>
    <x v="6"/>
    <x v="1"/>
    <x v="15"/>
    <s v="2-2Svr"/>
    <x v="3"/>
    <x v="1"/>
    <n v="894085500"/>
  </r>
  <r>
    <s v="KL4960WADF6"/>
    <x v="401"/>
    <x v="18"/>
    <x v="49"/>
    <x v="50"/>
    <x v="13"/>
    <x v="6"/>
    <x v="1"/>
    <x v="17"/>
    <s v="4-4Svr"/>
    <x v="4"/>
    <x v="1"/>
    <n v="896940660"/>
  </r>
  <r>
    <s v="KL4960WAAFL"/>
    <x v="400"/>
    <x v="18"/>
    <x v="49"/>
    <x v="50"/>
    <x v="13"/>
    <x v="6"/>
    <x v="1"/>
    <x v="14"/>
    <s v="1-1Svr"/>
    <x v="3"/>
    <x v="1"/>
    <n v="951165600"/>
  </r>
  <r>
    <s v="KL4960WACF6"/>
    <x v="401"/>
    <x v="18"/>
    <x v="49"/>
    <x v="50"/>
    <x v="13"/>
    <x v="6"/>
    <x v="1"/>
    <x v="16"/>
    <s v="3-3Svr"/>
    <x v="4"/>
    <x v="1"/>
    <n v="962582775"/>
  </r>
  <r>
    <s v="KL4960WABF6"/>
    <x v="401"/>
    <x v="18"/>
    <x v="49"/>
    <x v="50"/>
    <x v="13"/>
    <x v="6"/>
    <x v="1"/>
    <x v="15"/>
    <s v="2-2Svr"/>
    <x v="4"/>
    <x v="1"/>
    <n v="1028198325"/>
  </r>
  <r>
    <s v="KL4960WAKDL"/>
    <x v="402"/>
    <x v="18"/>
    <x v="49"/>
    <x v="50"/>
    <x v="13"/>
    <x v="6"/>
    <x v="1"/>
    <x v="0"/>
    <s v="10-14Svr"/>
    <x v="3"/>
    <x v="2"/>
    <n v="1041093900"/>
  </r>
  <r>
    <s v="KL4960WAMDL"/>
    <x v="402"/>
    <x v="18"/>
    <x v="49"/>
    <x v="50"/>
    <x v="13"/>
    <x v="6"/>
    <x v="1"/>
    <x v="12"/>
    <s v="15-19Svr"/>
    <x v="3"/>
    <x v="2"/>
    <n v="1041093900"/>
  </r>
  <r>
    <s v="KL4960WANDL"/>
    <x v="402"/>
    <x v="18"/>
    <x v="49"/>
    <x v="50"/>
    <x v="13"/>
    <x v="6"/>
    <x v="1"/>
    <x v="13"/>
    <s v="20-24Svr"/>
    <x v="3"/>
    <x v="2"/>
    <n v="1041093900"/>
  </r>
  <r>
    <s v="KL4960WAPDL"/>
    <x v="402"/>
    <x v="18"/>
    <x v="49"/>
    <x v="50"/>
    <x v="13"/>
    <x v="6"/>
    <x v="1"/>
    <x v="10"/>
    <s v="25-49Svr"/>
    <x v="3"/>
    <x v="2"/>
    <n v="1041093900"/>
  </r>
  <r>
    <s v="KL4960WAQDL"/>
    <x v="402"/>
    <x v="18"/>
    <x v="49"/>
    <x v="50"/>
    <x v="13"/>
    <x v="6"/>
    <x v="1"/>
    <x v="9"/>
    <s v="50-99Svr"/>
    <x v="3"/>
    <x v="2"/>
    <n v="1041093900"/>
  </r>
  <r>
    <s v="KL4960WARDL"/>
    <x v="402"/>
    <x v="18"/>
    <x v="49"/>
    <x v="50"/>
    <x v="13"/>
    <x v="6"/>
    <x v="1"/>
    <x v="7"/>
    <s v="100-149Svr"/>
    <x v="3"/>
    <x v="2"/>
    <n v="1041093900"/>
  </r>
  <r>
    <s v="KL4960WASDL"/>
    <x v="402"/>
    <x v="18"/>
    <x v="49"/>
    <x v="50"/>
    <x v="13"/>
    <x v="6"/>
    <x v="1"/>
    <x v="8"/>
    <s v="150-249Svr"/>
    <x v="3"/>
    <x v="2"/>
    <n v="1041093900"/>
  </r>
  <r>
    <s v="KL4960WATDL"/>
    <x v="402"/>
    <x v="18"/>
    <x v="49"/>
    <x v="50"/>
    <x v="13"/>
    <x v="6"/>
    <x v="1"/>
    <x v="6"/>
    <s v="250-499Svr"/>
    <x v="3"/>
    <x v="2"/>
    <n v="1041093900"/>
  </r>
  <r>
    <s v="KL4960WAUDL"/>
    <x v="402"/>
    <x v="18"/>
    <x v="49"/>
    <x v="50"/>
    <x v="13"/>
    <x v="6"/>
    <x v="1"/>
    <x v="5"/>
    <s v="500-999Svr"/>
    <x v="3"/>
    <x v="2"/>
    <n v="1041093900"/>
  </r>
  <r>
    <s v="KL4960WAVDL"/>
    <x v="402"/>
    <x v="18"/>
    <x v="49"/>
    <x v="50"/>
    <x v="13"/>
    <x v="6"/>
    <x v="1"/>
    <x v="4"/>
    <s v="1000-1499Svr"/>
    <x v="3"/>
    <x v="2"/>
    <n v="1041093900"/>
  </r>
  <r>
    <s v="KL4960WAWDL"/>
    <x v="402"/>
    <x v="18"/>
    <x v="49"/>
    <x v="50"/>
    <x v="13"/>
    <x v="6"/>
    <x v="1"/>
    <x v="3"/>
    <s v="1500-2499Svr"/>
    <x v="3"/>
    <x v="2"/>
    <n v="1041093900"/>
  </r>
  <r>
    <s v="KL4960WAXDL"/>
    <x v="402"/>
    <x v="18"/>
    <x v="49"/>
    <x v="50"/>
    <x v="13"/>
    <x v="6"/>
    <x v="1"/>
    <x v="2"/>
    <s v="2500-4999Svr"/>
    <x v="3"/>
    <x v="2"/>
    <n v="1041093900"/>
  </r>
  <r>
    <s v="KL4960WAYDL"/>
    <x v="402"/>
    <x v="18"/>
    <x v="49"/>
    <x v="50"/>
    <x v="13"/>
    <x v="6"/>
    <x v="1"/>
    <x v="1"/>
    <s v="5000+Svr"/>
    <x v="3"/>
    <x v="2"/>
    <n v="1041093900"/>
  </r>
  <r>
    <s v="KL4960WAAF6"/>
    <x v="401"/>
    <x v="18"/>
    <x v="49"/>
    <x v="50"/>
    <x v="13"/>
    <x v="6"/>
    <x v="1"/>
    <x v="14"/>
    <s v="1-1Svr"/>
    <x v="4"/>
    <x v="1"/>
    <n v="1093840440"/>
  </r>
  <r>
    <s v="KL4960WAEDL"/>
    <x v="402"/>
    <x v="18"/>
    <x v="49"/>
    <x v="50"/>
    <x v="13"/>
    <x v="6"/>
    <x v="1"/>
    <x v="11"/>
    <s v="5-9Svr"/>
    <x v="3"/>
    <x v="2"/>
    <n v="1130329200"/>
  </r>
  <r>
    <s v="KL4960WAKD6"/>
    <x v="403"/>
    <x v="18"/>
    <x v="49"/>
    <x v="50"/>
    <x v="13"/>
    <x v="6"/>
    <x v="1"/>
    <x v="0"/>
    <s v="10-14Svr"/>
    <x v="4"/>
    <x v="2"/>
    <n v="1197257985"/>
  </r>
  <r>
    <s v="KL4960WAMD6"/>
    <x v="403"/>
    <x v="18"/>
    <x v="49"/>
    <x v="50"/>
    <x v="13"/>
    <x v="6"/>
    <x v="1"/>
    <x v="12"/>
    <s v="15-19Svr"/>
    <x v="4"/>
    <x v="2"/>
    <n v="1197257985"/>
  </r>
  <r>
    <s v="KL4960WAND6"/>
    <x v="403"/>
    <x v="18"/>
    <x v="49"/>
    <x v="50"/>
    <x v="13"/>
    <x v="6"/>
    <x v="1"/>
    <x v="13"/>
    <s v="20-24Svr"/>
    <x v="4"/>
    <x v="2"/>
    <n v="1197257985"/>
  </r>
  <r>
    <s v="KL4960WAPD6"/>
    <x v="403"/>
    <x v="18"/>
    <x v="49"/>
    <x v="50"/>
    <x v="13"/>
    <x v="6"/>
    <x v="1"/>
    <x v="10"/>
    <s v="25-49Svr"/>
    <x v="4"/>
    <x v="2"/>
    <n v="1197257985"/>
  </r>
  <r>
    <s v="KL4960WAQD6"/>
    <x v="403"/>
    <x v="18"/>
    <x v="49"/>
    <x v="50"/>
    <x v="13"/>
    <x v="6"/>
    <x v="1"/>
    <x v="9"/>
    <s v="50-99Svr"/>
    <x v="4"/>
    <x v="2"/>
    <n v="1197257985"/>
  </r>
  <r>
    <s v="KL4960WARD6"/>
    <x v="403"/>
    <x v="18"/>
    <x v="49"/>
    <x v="50"/>
    <x v="13"/>
    <x v="6"/>
    <x v="1"/>
    <x v="7"/>
    <s v="100-149Svr"/>
    <x v="4"/>
    <x v="2"/>
    <n v="1197257985"/>
  </r>
  <r>
    <s v="KL4960WASD6"/>
    <x v="403"/>
    <x v="18"/>
    <x v="49"/>
    <x v="50"/>
    <x v="13"/>
    <x v="6"/>
    <x v="1"/>
    <x v="8"/>
    <s v="150-249Svr"/>
    <x v="4"/>
    <x v="2"/>
    <n v="1197257985"/>
  </r>
  <r>
    <s v="KL4960WATD6"/>
    <x v="403"/>
    <x v="18"/>
    <x v="49"/>
    <x v="50"/>
    <x v="13"/>
    <x v="6"/>
    <x v="1"/>
    <x v="6"/>
    <s v="250-499Svr"/>
    <x v="4"/>
    <x v="2"/>
    <n v="1197257985"/>
  </r>
  <r>
    <s v="KL4960WAUD6"/>
    <x v="403"/>
    <x v="18"/>
    <x v="49"/>
    <x v="50"/>
    <x v="13"/>
    <x v="6"/>
    <x v="1"/>
    <x v="5"/>
    <s v="500-999Svr"/>
    <x v="4"/>
    <x v="2"/>
    <n v="1197257985"/>
  </r>
  <r>
    <s v="KL4960WAVD6"/>
    <x v="403"/>
    <x v="18"/>
    <x v="49"/>
    <x v="50"/>
    <x v="13"/>
    <x v="6"/>
    <x v="1"/>
    <x v="4"/>
    <s v="1000-1499Svr"/>
    <x v="4"/>
    <x v="2"/>
    <n v="1197257985"/>
  </r>
  <r>
    <s v="KL4960WAWD6"/>
    <x v="403"/>
    <x v="18"/>
    <x v="49"/>
    <x v="50"/>
    <x v="13"/>
    <x v="6"/>
    <x v="1"/>
    <x v="3"/>
    <s v="1500-2499Svr"/>
    <x v="4"/>
    <x v="2"/>
    <n v="1197257985"/>
  </r>
  <r>
    <s v="KL4960WAXD6"/>
    <x v="403"/>
    <x v="18"/>
    <x v="49"/>
    <x v="50"/>
    <x v="13"/>
    <x v="6"/>
    <x v="1"/>
    <x v="2"/>
    <s v="2500-4999Svr"/>
    <x v="4"/>
    <x v="2"/>
    <n v="1197257985"/>
  </r>
  <r>
    <s v="KL4960WAYD6"/>
    <x v="403"/>
    <x v="18"/>
    <x v="49"/>
    <x v="50"/>
    <x v="13"/>
    <x v="6"/>
    <x v="1"/>
    <x v="1"/>
    <s v="5000+Svr"/>
    <x v="4"/>
    <x v="2"/>
    <n v="1197257985"/>
  </r>
  <r>
    <s v="KL4960WAKFA"/>
    <x v="404"/>
    <x v="18"/>
    <x v="49"/>
    <x v="50"/>
    <x v="13"/>
    <x v="6"/>
    <x v="1"/>
    <x v="0"/>
    <s v="10-14Svr"/>
    <x v="5"/>
    <x v="1"/>
    <n v="1210578600"/>
  </r>
  <r>
    <s v="KL4960WAMFA"/>
    <x v="404"/>
    <x v="18"/>
    <x v="49"/>
    <x v="50"/>
    <x v="13"/>
    <x v="6"/>
    <x v="1"/>
    <x v="12"/>
    <s v="15-19Svr"/>
    <x v="5"/>
    <x v="1"/>
    <n v="1210578600"/>
  </r>
  <r>
    <s v="KL4960WANFA"/>
    <x v="404"/>
    <x v="18"/>
    <x v="49"/>
    <x v="50"/>
    <x v="13"/>
    <x v="6"/>
    <x v="1"/>
    <x v="13"/>
    <s v="20-24Svr"/>
    <x v="5"/>
    <x v="1"/>
    <n v="1210578600"/>
  </r>
  <r>
    <s v="KL4960WAPFA"/>
    <x v="404"/>
    <x v="18"/>
    <x v="49"/>
    <x v="50"/>
    <x v="13"/>
    <x v="6"/>
    <x v="1"/>
    <x v="10"/>
    <s v="25-49Svr"/>
    <x v="5"/>
    <x v="1"/>
    <n v="1210578600"/>
  </r>
  <r>
    <s v="KL4960WAQFA"/>
    <x v="404"/>
    <x v="18"/>
    <x v="49"/>
    <x v="50"/>
    <x v="13"/>
    <x v="6"/>
    <x v="1"/>
    <x v="9"/>
    <s v="50-99Svr"/>
    <x v="5"/>
    <x v="1"/>
    <n v="1210578600"/>
  </r>
  <r>
    <s v="KL4960WARFA"/>
    <x v="404"/>
    <x v="18"/>
    <x v="49"/>
    <x v="50"/>
    <x v="13"/>
    <x v="6"/>
    <x v="1"/>
    <x v="7"/>
    <s v="100-149Svr"/>
    <x v="5"/>
    <x v="1"/>
    <n v="1210578600"/>
  </r>
  <r>
    <s v="KL4960WASFA"/>
    <x v="404"/>
    <x v="18"/>
    <x v="49"/>
    <x v="50"/>
    <x v="13"/>
    <x v="6"/>
    <x v="1"/>
    <x v="8"/>
    <s v="150-249Svr"/>
    <x v="5"/>
    <x v="1"/>
    <n v="1210578600"/>
  </r>
  <r>
    <s v="KL4960WATFA"/>
    <x v="404"/>
    <x v="18"/>
    <x v="49"/>
    <x v="50"/>
    <x v="13"/>
    <x v="6"/>
    <x v="1"/>
    <x v="6"/>
    <s v="250-499Svr"/>
    <x v="5"/>
    <x v="1"/>
    <n v="1210578600"/>
  </r>
  <r>
    <s v="KL4960WAUFA"/>
    <x v="404"/>
    <x v="18"/>
    <x v="49"/>
    <x v="50"/>
    <x v="13"/>
    <x v="6"/>
    <x v="1"/>
    <x v="5"/>
    <s v="500-999Svr"/>
    <x v="5"/>
    <x v="1"/>
    <n v="1210578600"/>
  </r>
  <r>
    <s v="KL4960WAVFA"/>
    <x v="404"/>
    <x v="18"/>
    <x v="49"/>
    <x v="50"/>
    <x v="13"/>
    <x v="6"/>
    <x v="1"/>
    <x v="4"/>
    <s v="1000-1499Svr"/>
    <x v="5"/>
    <x v="1"/>
    <n v="1210578600"/>
  </r>
  <r>
    <s v="KL4960WAWFA"/>
    <x v="404"/>
    <x v="18"/>
    <x v="49"/>
    <x v="50"/>
    <x v="13"/>
    <x v="6"/>
    <x v="1"/>
    <x v="3"/>
    <s v="1500-2499Svr"/>
    <x v="5"/>
    <x v="1"/>
    <n v="1210578600"/>
  </r>
  <r>
    <s v="KL4960WAXFA"/>
    <x v="404"/>
    <x v="18"/>
    <x v="49"/>
    <x v="50"/>
    <x v="13"/>
    <x v="6"/>
    <x v="1"/>
    <x v="2"/>
    <s v="2500-4999Svr"/>
    <x v="5"/>
    <x v="1"/>
    <n v="1210578600"/>
  </r>
  <r>
    <s v="KL4960WAYFA"/>
    <x v="404"/>
    <x v="18"/>
    <x v="49"/>
    <x v="50"/>
    <x v="13"/>
    <x v="6"/>
    <x v="1"/>
    <x v="1"/>
    <s v="5000+Svr"/>
    <x v="5"/>
    <x v="1"/>
    <n v="1210578600"/>
  </r>
  <r>
    <s v="KL4960WADDL"/>
    <x v="402"/>
    <x v="18"/>
    <x v="49"/>
    <x v="50"/>
    <x v="13"/>
    <x v="6"/>
    <x v="1"/>
    <x v="17"/>
    <s v="4-4Svr"/>
    <x v="3"/>
    <x v="2"/>
    <n v="1219564500"/>
  </r>
  <r>
    <s v="KL4960WAKTL"/>
    <x v="405"/>
    <x v="18"/>
    <x v="49"/>
    <x v="50"/>
    <x v="13"/>
    <x v="6"/>
    <x v="1"/>
    <x v="0"/>
    <s v="10-14Svr"/>
    <x v="3"/>
    <x v="3"/>
    <n v="1271100600"/>
  </r>
  <r>
    <s v="KL4960WAMTL"/>
    <x v="405"/>
    <x v="18"/>
    <x v="49"/>
    <x v="50"/>
    <x v="13"/>
    <x v="6"/>
    <x v="1"/>
    <x v="12"/>
    <s v="15-19Svr"/>
    <x v="3"/>
    <x v="3"/>
    <n v="1271100600"/>
  </r>
  <r>
    <s v="KL4960WANTL"/>
    <x v="405"/>
    <x v="18"/>
    <x v="49"/>
    <x v="50"/>
    <x v="13"/>
    <x v="6"/>
    <x v="1"/>
    <x v="13"/>
    <s v="20-24Svr"/>
    <x v="3"/>
    <x v="3"/>
    <n v="1271100600"/>
  </r>
  <r>
    <s v="KL4960WAPTL"/>
    <x v="405"/>
    <x v="18"/>
    <x v="49"/>
    <x v="50"/>
    <x v="13"/>
    <x v="6"/>
    <x v="1"/>
    <x v="10"/>
    <s v="25-49Svr"/>
    <x v="3"/>
    <x v="3"/>
    <n v="1271100600"/>
  </r>
  <r>
    <s v="KL4960WAQTL"/>
    <x v="405"/>
    <x v="18"/>
    <x v="49"/>
    <x v="50"/>
    <x v="13"/>
    <x v="6"/>
    <x v="1"/>
    <x v="9"/>
    <s v="50-99Svr"/>
    <x v="3"/>
    <x v="3"/>
    <n v="1271100600"/>
  </r>
  <r>
    <s v="KL4960WARTL"/>
    <x v="405"/>
    <x v="18"/>
    <x v="49"/>
    <x v="50"/>
    <x v="13"/>
    <x v="6"/>
    <x v="1"/>
    <x v="7"/>
    <s v="100-149Svr"/>
    <x v="3"/>
    <x v="3"/>
    <n v="1271100600"/>
  </r>
  <r>
    <s v="KL4960WASTL"/>
    <x v="405"/>
    <x v="18"/>
    <x v="49"/>
    <x v="50"/>
    <x v="13"/>
    <x v="6"/>
    <x v="1"/>
    <x v="8"/>
    <s v="150-249Svr"/>
    <x v="3"/>
    <x v="3"/>
    <n v="1271100600"/>
  </r>
  <r>
    <s v="KL4960WATTL"/>
    <x v="405"/>
    <x v="18"/>
    <x v="49"/>
    <x v="50"/>
    <x v="13"/>
    <x v="6"/>
    <x v="1"/>
    <x v="6"/>
    <s v="250-499Svr"/>
    <x v="3"/>
    <x v="3"/>
    <n v="1271100600"/>
  </r>
  <r>
    <s v="KL4960WAUTL"/>
    <x v="405"/>
    <x v="18"/>
    <x v="49"/>
    <x v="50"/>
    <x v="13"/>
    <x v="6"/>
    <x v="1"/>
    <x v="5"/>
    <s v="500-999Svr"/>
    <x v="3"/>
    <x v="3"/>
    <n v="1271100600"/>
  </r>
  <r>
    <s v="KL4960WAVTL"/>
    <x v="405"/>
    <x v="18"/>
    <x v="49"/>
    <x v="50"/>
    <x v="13"/>
    <x v="6"/>
    <x v="1"/>
    <x v="4"/>
    <s v="1000-1499Svr"/>
    <x v="3"/>
    <x v="3"/>
    <n v="1271100600"/>
  </r>
  <r>
    <s v="KL4960WAWTL"/>
    <x v="405"/>
    <x v="18"/>
    <x v="49"/>
    <x v="50"/>
    <x v="13"/>
    <x v="6"/>
    <x v="1"/>
    <x v="3"/>
    <s v="1500-2499Svr"/>
    <x v="3"/>
    <x v="3"/>
    <n v="1271100600"/>
  </r>
  <r>
    <s v="KL4960WAXTL"/>
    <x v="405"/>
    <x v="18"/>
    <x v="49"/>
    <x v="50"/>
    <x v="13"/>
    <x v="6"/>
    <x v="1"/>
    <x v="2"/>
    <s v="2500-4999Svr"/>
    <x v="3"/>
    <x v="3"/>
    <n v="1271100600"/>
  </r>
  <r>
    <s v="KL4960WAYTL"/>
    <x v="405"/>
    <x v="18"/>
    <x v="49"/>
    <x v="50"/>
    <x v="13"/>
    <x v="6"/>
    <x v="1"/>
    <x v="1"/>
    <s v="5000+Svr"/>
    <x v="3"/>
    <x v="3"/>
    <n v="1271100600"/>
  </r>
  <r>
    <s v="KL4960WAED6"/>
    <x v="403"/>
    <x v="18"/>
    <x v="49"/>
    <x v="50"/>
    <x v="13"/>
    <x v="6"/>
    <x v="1"/>
    <x v="11"/>
    <s v="5-9Svr"/>
    <x v="4"/>
    <x v="2"/>
    <n v="1299878580"/>
  </r>
  <r>
    <s v="KL4960WACDL"/>
    <x v="402"/>
    <x v="18"/>
    <x v="49"/>
    <x v="50"/>
    <x v="13"/>
    <x v="6"/>
    <x v="1"/>
    <x v="16"/>
    <s v="3-3Svr"/>
    <x v="3"/>
    <x v="2"/>
    <n v="1308799800"/>
  </r>
  <r>
    <s v="KL4960WAEFA"/>
    <x v="404"/>
    <x v="18"/>
    <x v="49"/>
    <x v="50"/>
    <x v="13"/>
    <x v="6"/>
    <x v="1"/>
    <x v="11"/>
    <s v="5-9Svr"/>
    <x v="5"/>
    <x v="1"/>
    <n v="1314343800"/>
  </r>
  <r>
    <s v="KL4960WAETL"/>
    <x v="405"/>
    <x v="18"/>
    <x v="49"/>
    <x v="50"/>
    <x v="13"/>
    <x v="6"/>
    <x v="1"/>
    <x v="11"/>
    <s v="5-9Svr"/>
    <x v="3"/>
    <x v="3"/>
    <n v="1380063300"/>
  </r>
  <r>
    <s v="KL4960WAKF5"/>
    <x v="406"/>
    <x v="18"/>
    <x v="49"/>
    <x v="50"/>
    <x v="13"/>
    <x v="6"/>
    <x v="1"/>
    <x v="0"/>
    <s v="10-14Svr"/>
    <x v="6"/>
    <x v="1"/>
    <n v="1392165390"/>
  </r>
  <r>
    <s v="KL4960WAMF5"/>
    <x v="406"/>
    <x v="18"/>
    <x v="49"/>
    <x v="50"/>
    <x v="13"/>
    <x v="6"/>
    <x v="1"/>
    <x v="12"/>
    <s v="15-19Svr"/>
    <x v="6"/>
    <x v="1"/>
    <n v="1392165390"/>
  </r>
  <r>
    <s v="KL4960WANF5"/>
    <x v="406"/>
    <x v="18"/>
    <x v="49"/>
    <x v="50"/>
    <x v="13"/>
    <x v="6"/>
    <x v="1"/>
    <x v="13"/>
    <s v="20-24Svr"/>
    <x v="6"/>
    <x v="1"/>
    <n v="1392165390"/>
  </r>
  <r>
    <s v="KL4960WAPF5"/>
    <x v="406"/>
    <x v="18"/>
    <x v="49"/>
    <x v="50"/>
    <x v="13"/>
    <x v="6"/>
    <x v="1"/>
    <x v="10"/>
    <s v="25-49Svr"/>
    <x v="6"/>
    <x v="1"/>
    <n v="1392165390"/>
  </r>
  <r>
    <s v="KL4960WAQF5"/>
    <x v="406"/>
    <x v="18"/>
    <x v="49"/>
    <x v="50"/>
    <x v="13"/>
    <x v="6"/>
    <x v="1"/>
    <x v="9"/>
    <s v="50-99Svr"/>
    <x v="6"/>
    <x v="1"/>
    <n v="1392165390"/>
  </r>
  <r>
    <s v="KL4960WARF5"/>
    <x v="406"/>
    <x v="18"/>
    <x v="49"/>
    <x v="50"/>
    <x v="13"/>
    <x v="6"/>
    <x v="1"/>
    <x v="7"/>
    <s v="100-149Svr"/>
    <x v="6"/>
    <x v="1"/>
    <n v="1392165390"/>
  </r>
  <r>
    <s v="KL4960WASF5"/>
    <x v="406"/>
    <x v="18"/>
    <x v="49"/>
    <x v="50"/>
    <x v="13"/>
    <x v="6"/>
    <x v="1"/>
    <x v="8"/>
    <s v="150-249Svr"/>
    <x v="6"/>
    <x v="1"/>
    <n v="1392165390"/>
  </r>
  <r>
    <s v="KL4960WATF5"/>
    <x v="406"/>
    <x v="18"/>
    <x v="49"/>
    <x v="50"/>
    <x v="13"/>
    <x v="6"/>
    <x v="1"/>
    <x v="6"/>
    <s v="250-499Svr"/>
    <x v="6"/>
    <x v="1"/>
    <n v="1392165390"/>
  </r>
  <r>
    <s v="KL4960WAUF5"/>
    <x v="406"/>
    <x v="18"/>
    <x v="49"/>
    <x v="50"/>
    <x v="13"/>
    <x v="6"/>
    <x v="1"/>
    <x v="5"/>
    <s v="500-999Svr"/>
    <x v="6"/>
    <x v="1"/>
    <n v="1392165390"/>
  </r>
  <r>
    <s v="KL4960WAVF5"/>
    <x v="406"/>
    <x v="18"/>
    <x v="49"/>
    <x v="50"/>
    <x v="13"/>
    <x v="6"/>
    <x v="1"/>
    <x v="4"/>
    <s v="1000-1499Svr"/>
    <x v="6"/>
    <x v="1"/>
    <n v="1392165390"/>
  </r>
  <r>
    <s v="KL4960WAWF5"/>
    <x v="406"/>
    <x v="18"/>
    <x v="49"/>
    <x v="50"/>
    <x v="13"/>
    <x v="6"/>
    <x v="1"/>
    <x v="3"/>
    <s v="1500-2499Svr"/>
    <x v="6"/>
    <x v="1"/>
    <n v="1392165390"/>
  </r>
  <r>
    <s v="KL4960WAXF5"/>
    <x v="406"/>
    <x v="18"/>
    <x v="49"/>
    <x v="50"/>
    <x v="13"/>
    <x v="6"/>
    <x v="1"/>
    <x v="2"/>
    <s v="2500-4999Svr"/>
    <x v="6"/>
    <x v="1"/>
    <n v="1392165390"/>
  </r>
  <r>
    <s v="KL4960WAYF5"/>
    <x v="406"/>
    <x v="18"/>
    <x v="49"/>
    <x v="50"/>
    <x v="13"/>
    <x v="6"/>
    <x v="1"/>
    <x v="1"/>
    <s v="5000+Svr"/>
    <x v="6"/>
    <x v="1"/>
    <n v="1392165390"/>
  </r>
  <r>
    <s v="KL4960WABDL"/>
    <x v="402"/>
    <x v="18"/>
    <x v="49"/>
    <x v="50"/>
    <x v="13"/>
    <x v="6"/>
    <x v="1"/>
    <x v="15"/>
    <s v="2-2Svr"/>
    <x v="3"/>
    <x v="2"/>
    <n v="1398035100"/>
  </r>
  <r>
    <s v="KL4960WADD6"/>
    <x v="403"/>
    <x v="18"/>
    <x v="49"/>
    <x v="50"/>
    <x v="13"/>
    <x v="6"/>
    <x v="1"/>
    <x v="17"/>
    <s v="4-4Svr"/>
    <x v="4"/>
    <x v="2"/>
    <n v="1402499175"/>
  </r>
  <r>
    <s v="KL4960WADFA"/>
    <x v="404"/>
    <x v="18"/>
    <x v="49"/>
    <x v="50"/>
    <x v="13"/>
    <x v="6"/>
    <x v="1"/>
    <x v="17"/>
    <s v="4-4Svr"/>
    <x v="5"/>
    <x v="1"/>
    <n v="1418085900"/>
  </r>
  <r>
    <s v="KL4960WAKT6"/>
    <x v="407"/>
    <x v="18"/>
    <x v="49"/>
    <x v="50"/>
    <x v="13"/>
    <x v="6"/>
    <x v="1"/>
    <x v="0"/>
    <s v="10-14Svr"/>
    <x v="4"/>
    <x v="3"/>
    <n v="1461765690"/>
  </r>
  <r>
    <s v="KL4960WAMT6"/>
    <x v="407"/>
    <x v="18"/>
    <x v="49"/>
    <x v="50"/>
    <x v="13"/>
    <x v="6"/>
    <x v="1"/>
    <x v="12"/>
    <s v="15-19Svr"/>
    <x v="4"/>
    <x v="3"/>
    <n v="1461765690"/>
  </r>
  <r>
    <s v="KL4960WANT6"/>
    <x v="407"/>
    <x v="18"/>
    <x v="49"/>
    <x v="50"/>
    <x v="13"/>
    <x v="6"/>
    <x v="1"/>
    <x v="13"/>
    <s v="20-24Svr"/>
    <x v="4"/>
    <x v="3"/>
    <n v="1461765690"/>
  </r>
  <r>
    <s v="KL4960WAPT6"/>
    <x v="407"/>
    <x v="18"/>
    <x v="49"/>
    <x v="50"/>
    <x v="13"/>
    <x v="6"/>
    <x v="1"/>
    <x v="10"/>
    <s v="25-49Svr"/>
    <x v="4"/>
    <x v="3"/>
    <n v="1461765690"/>
  </r>
  <r>
    <s v="KL4960WAQT6"/>
    <x v="407"/>
    <x v="18"/>
    <x v="49"/>
    <x v="50"/>
    <x v="13"/>
    <x v="6"/>
    <x v="1"/>
    <x v="9"/>
    <s v="50-99Svr"/>
    <x v="4"/>
    <x v="3"/>
    <n v="1461765690"/>
  </r>
  <r>
    <s v="KL4960WART6"/>
    <x v="407"/>
    <x v="18"/>
    <x v="49"/>
    <x v="50"/>
    <x v="13"/>
    <x v="6"/>
    <x v="1"/>
    <x v="7"/>
    <s v="100-149Svr"/>
    <x v="4"/>
    <x v="3"/>
    <n v="1461765690"/>
  </r>
  <r>
    <s v="KL4960WAST6"/>
    <x v="407"/>
    <x v="18"/>
    <x v="49"/>
    <x v="50"/>
    <x v="13"/>
    <x v="6"/>
    <x v="1"/>
    <x v="8"/>
    <s v="150-249Svr"/>
    <x v="4"/>
    <x v="3"/>
    <n v="1461765690"/>
  </r>
  <r>
    <s v="KL4960WATT6"/>
    <x v="407"/>
    <x v="18"/>
    <x v="49"/>
    <x v="50"/>
    <x v="13"/>
    <x v="6"/>
    <x v="1"/>
    <x v="6"/>
    <s v="250-499Svr"/>
    <x v="4"/>
    <x v="3"/>
    <n v="1461765690"/>
  </r>
  <r>
    <s v="KL4960WAUT6"/>
    <x v="407"/>
    <x v="18"/>
    <x v="49"/>
    <x v="50"/>
    <x v="13"/>
    <x v="6"/>
    <x v="1"/>
    <x v="5"/>
    <s v="500-999Svr"/>
    <x v="4"/>
    <x v="3"/>
    <n v="1461765690"/>
  </r>
  <r>
    <s v="KL4960WAVT6"/>
    <x v="407"/>
    <x v="18"/>
    <x v="49"/>
    <x v="50"/>
    <x v="13"/>
    <x v="6"/>
    <x v="1"/>
    <x v="4"/>
    <s v="1000-1499Svr"/>
    <x v="4"/>
    <x v="3"/>
    <n v="1461765690"/>
  </r>
  <r>
    <s v="KL4960WAWT6"/>
    <x v="407"/>
    <x v="18"/>
    <x v="49"/>
    <x v="50"/>
    <x v="13"/>
    <x v="6"/>
    <x v="1"/>
    <x v="3"/>
    <s v="1500-2499Svr"/>
    <x v="4"/>
    <x v="3"/>
    <n v="1461765690"/>
  </r>
  <r>
    <s v="KL4960WAXT6"/>
    <x v="407"/>
    <x v="18"/>
    <x v="49"/>
    <x v="50"/>
    <x v="13"/>
    <x v="6"/>
    <x v="1"/>
    <x v="2"/>
    <s v="2500-4999Svr"/>
    <x v="4"/>
    <x v="3"/>
    <n v="1461765690"/>
  </r>
  <r>
    <s v="KL4960WAYT6"/>
    <x v="407"/>
    <x v="18"/>
    <x v="49"/>
    <x v="50"/>
    <x v="13"/>
    <x v="6"/>
    <x v="1"/>
    <x v="1"/>
    <s v="5000+Svr"/>
    <x v="4"/>
    <x v="3"/>
    <n v="1461765690"/>
  </r>
  <r>
    <s v="KL4960WAADL"/>
    <x v="402"/>
    <x v="18"/>
    <x v="49"/>
    <x v="50"/>
    <x v="13"/>
    <x v="6"/>
    <x v="1"/>
    <x v="14"/>
    <s v="1-1Svr"/>
    <x v="3"/>
    <x v="2"/>
    <n v="1487270400"/>
  </r>
  <r>
    <s v="KL4960WADTL"/>
    <x v="405"/>
    <x v="18"/>
    <x v="49"/>
    <x v="50"/>
    <x v="13"/>
    <x v="6"/>
    <x v="1"/>
    <x v="17"/>
    <s v="4-4Svr"/>
    <x v="3"/>
    <x v="3"/>
    <n v="1488979800"/>
  </r>
  <r>
    <s v="KL4960WACD6"/>
    <x v="403"/>
    <x v="18"/>
    <x v="49"/>
    <x v="50"/>
    <x v="13"/>
    <x v="6"/>
    <x v="1"/>
    <x v="16"/>
    <s v="3-3Svr"/>
    <x v="4"/>
    <x v="2"/>
    <n v="1505119770"/>
  </r>
  <r>
    <s v="KL4960WAEF5"/>
    <x v="406"/>
    <x v="18"/>
    <x v="49"/>
    <x v="50"/>
    <x v="13"/>
    <x v="6"/>
    <x v="1"/>
    <x v="11"/>
    <s v="5-9Svr"/>
    <x v="6"/>
    <x v="1"/>
    <n v="1511495370"/>
  </r>
  <r>
    <s v="KL4960WACFA"/>
    <x v="404"/>
    <x v="18"/>
    <x v="49"/>
    <x v="50"/>
    <x v="13"/>
    <x v="6"/>
    <x v="1"/>
    <x v="16"/>
    <s v="3-3Svr"/>
    <x v="5"/>
    <x v="1"/>
    <n v="1521851100"/>
  </r>
  <r>
    <s v="KL4960WAET6"/>
    <x v="407"/>
    <x v="18"/>
    <x v="49"/>
    <x v="50"/>
    <x v="13"/>
    <x v="6"/>
    <x v="1"/>
    <x v="11"/>
    <s v="5-9Svr"/>
    <x v="4"/>
    <x v="3"/>
    <n v="1587072795"/>
  </r>
  <r>
    <s v="KL4960WACTL"/>
    <x v="405"/>
    <x v="18"/>
    <x v="49"/>
    <x v="50"/>
    <x v="13"/>
    <x v="6"/>
    <x v="1"/>
    <x v="16"/>
    <s v="3-3Svr"/>
    <x v="3"/>
    <x v="3"/>
    <n v="1597942500"/>
  </r>
  <r>
    <s v="KL4960WABD6"/>
    <x v="403"/>
    <x v="18"/>
    <x v="49"/>
    <x v="50"/>
    <x v="13"/>
    <x v="6"/>
    <x v="1"/>
    <x v="15"/>
    <s v="2-2Svr"/>
    <x v="4"/>
    <x v="2"/>
    <n v="1607740365"/>
  </r>
  <r>
    <s v="KL4960WABFA"/>
    <x v="404"/>
    <x v="18"/>
    <x v="49"/>
    <x v="50"/>
    <x v="13"/>
    <x v="6"/>
    <x v="1"/>
    <x v="15"/>
    <s v="2-2Svr"/>
    <x v="5"/>
    <x v="1"/>
    <n v="1625616300"/>
  </r>
  <r>
    <s v="KL4960WADF5"/>
    <x v="406"/>
    <x v="18"/>
    <x v="49"/>
    <x v="50"/>
    <x v="13"/>
    <x v="6"/>
    <x v="1"/>
    <x v="17"/>
    <s v="4-4Svr"/>
    <x v="6"/>
    <x v="1"/>
    <n v="1630798785"/>
  </r>
  <r>
    <s v="KL4960WABTL"/>
    <x v="405"/>
    <x v="18"/>
    <x v="49"/>
    <x v="50"/>
    <x v="13"/>
    <x v="6"/>
    <x v="1"/>
    <x v="15"/>
    <s v="2-2Svr"/>
    <x v="3"/>
    <x v="3"/>
    <n v="1706905200"/>
  </r>
  <r>
    <s v="KL4960WAAD6"/>
    <x v="403"/>
    <x v="18"/>
    <x v="49"/>
    <x v="50"/>
    <x v="13"/>
    <x v="6"/>
    <x v="1"/>
    <x v="14"/>
    <s v="1-1Svr"/>
    <x v="4"/>
    <x v="2"/>
    <n v="1710360960"/>
  </r>
  <r>
    <s v="KL4960WADT6"/>
    <x v="407"/>
    <x v="18"/>
    <x v="49"/>
    <x v="50"/>
    <x v="13"/>
    <x v="6"/>
    <x v="1"/>
    <x v="17"/>
    <s v="4-4Svr"/>
    <x v="4"/>
    <x v="3"/>
    <n v="1712326770"/>
  </r>
  <r>
    <s v="KL4960WAAFA"/>
    <x v="404"/>
    <x v="18"/>
    <x v="49"/>
    <x v="50"/>
    <x v="13"/>
    <x v="6"/>
    <x v="1"/>
    <x v="14"/>
    <s v="1-1Svr"/>
    <x v="5"/>
    <x v="1"/>
    <n v="1729381500"/>
  </r>
  <r>
    <s v="KL4960WACF5"/>
    <x v="406"/>
    <x v="18"/>
    <x v="49"/>
    <x v="50"/>
    <x v="13"/>
    <x v="6"/>
    <x v="1"/>
    <x v="16"/>
    <s v="3-3Svr"/>
    <x v="6"/>
    <x v="1"/>
    <n v="1750128765"/>
  </r>
  <r>
    <s v="KL4960WAATL"/>
    <x v="405"/>
    <x v="18"/>
    <x v="49"/>
    <x v="50"/>
    <x v="13"/>
    <x v="6"/>
    <x v="1"/>
    <x v="14"/>
    <s v="1-1Svr"/>
    <x v="3"/>
    <x v="3"/>
    <n v="1815844800"/>
  </r>
  <r>
    <s v="KL4960WAKDA"/>
    <x v="408"/>
    <x v="18"/>
    <x v="49"/>
    <x v="50"/>
    <x v="13"/>
    <x v="6"/>
    <x v="1"/>
    <x v="0"/>
    <s v="10-14Svr"/>
    <x v="5"/>
    <x v="2"/>
    <n v="1827972300"/>
  </r>
  <r>
    <s v="KL4960WAMDA"/>
    <x v="408"/>
    <x v="18"/>
    <x v="49"/>
    <x v="50"/>
    <x v="13"/>
    <x v="6"/>
    <x v="1"/>
    <x v="12"/>
    <s v="15-19Svr"/>
    <x v="5"/>
    <x v="2"/>
    <n v="1827972300"/>
  </r>
  <r>
    <s v="KL4960WANDA"/>
    <x v="408"/>
    <x v="18"/>
    <x v="49"/>
    <x v="50"/>
    <x v="13"/>
    <x v="6"/>
    <x v="1"/>
    <x v="13"/>
    <s v="20-24Svr"/>
    <x v="5"/>
    <x v="2"/>
    <n v="1827972300"/>
  </r>
  <r>
    <s v="KL4960WAPDA"/>
    <x v="408"/>
    <x v="18"/>
    <x v="49"/>
    <x v="50"/>
    <x v="13"/>
    <x v="6"/>
    <x v="1"/>
    <x v="10"/>
    <s v="25-49Svr"/>
    <x v="5"/>
    <x v="2"/>
    <n v="1827972300"/>
  </r>
  <r>
    <s v="KL4960WAQDA"/>
    <x v="408"/>
    <x v="18"/>
    <x v="49"/>
    <x v="50"/>
    <x v="13"/>
    <x v="6"/>
    <x v="1"/>
    <x v="9"/>
    <s v="50-99Svr"/>
    <x v="5"/>
    <x v="2"/>
    <n v="1827972300"/>
  </r>
  <r>
    <s v="KL4960WARDA"/>
    <x v="408"/>
    <x v="18"/>
    <x v="49"/>
    <x v="50"/>
    <x v="13"/>
    <x v="6"/>
    <x v="1"/>
    <x v="7"/>
    <s v="100-149Svr"/>
    <x v="5"/>
    <x v="2"/>
    <n v="1827972300"/>
  </r>
  <r>
    <s v="KL4960WASDA"/>
    <x v="408"/>
    <x v="18"/>
    <x v="49"/>
    <x v="50"/>
    <x v="13"/>
    <x v="6"/>
    <x v="1"/>
    <x v="8"/>
    <s v="150-249Svr"/>
    <x v="5"/>
    <x v="2"/>
    <n v="1827972300"/>
  </r>
  <r>
    <s v="KL4960WATDA"/>
    <x v="408"/>
    <x v="18"/>
    <x v="49"/>
    <x v="50"/>
    <x v="13"/>
    <x v="6"/>
    <x v="1"/>
    <x v="6"/>
    <s v="250-499Svr"/>
    <x v="5"/>
    <x v="2"/>
    <n v="1827972300"/>
  </r>
  <r>
    <s v="KL4960WAUDA"/>
    <x v="408"/>
    <x v="18"/>
    <x v="49"/>
    <x v="50"/>
    <x v="13"/>
    <x v="6"/>
    <x v="1"/>
    <x v="5"/>
    <s v="500-999Svr"/>
    <x v="5"/>
    <x v="2"/>
    <n v="1827972300"/>
  </r>
  <r>
    <s v="KL4960WAVDA"/>
    <x v="408"/>
    <x v="18"/>
    <x v="49"/>
    <x v="50"/>
    <x v="13"/>
    <x v="6"/>
    <x v="1"/>
    <x v="4"/>
    <s v="1000-1499Svr"/>
    <x v="5"/>
    <x v="2"/>
    <n v="1827972300"/>
  </r>
  <r>
    <s v="KL4960WAWDA"/>
    <x v="408"/>
    <x v="18"/>
    <x v="49"/>
    <x v="50"/>
    <x v="13"/>
    <x v="6"/>
    <x v="1"/>
    <x v="3"/>
    <s v="1500-2499Svr"/>
    <x v="5"/>
    <x v="2"/>
    <n v="1827972300"/>
  </r>
  <r>
    <s v="KL4960WAXDA"/>
    <x v="408"/>
    <x v="18"/>
    <x v="49"/>
    <x v="50"/>
    <x v="13"/>
    <x v="6"/>
    <x v="1"/>
    <x v="2"/>
    <s v="2500-4999Svr"/>
    <x v="5"/>
    <x v="2"/>
    <n v="1827972300"/>
  </r>
  <r>
    <s v="KL4960WAYDA"/>
    <x v="408"/>
    <x v="18"/>
    <x v="49"/>
    <x v="50"/>
    <x v="13"/>
    <x v="6"/>
    <x v="1"/>
    <x v="1"/>
    <s v="5000+Svr"/>
    <x v="5"/>
    <x v="2"/>
    <n v="1827972300"/>
  </r>
  <r>
    <s v="KL4960WACT6"/>
    <x v="407"/>
    <x v="18"/>
    <x v="49"/>
    <x v="50"/>
    <x v="13"/>
    <x v="6"/>
    <x v="1"/>
    <x v="16"/>
    <s v="3-3Svr"/>
    <x v="4"/>
    <x v="3"/>
    <n v="1837633875"/>
  </r>
  <r>
    <s v="KL4960WABF5"/>
    <x v="406"/>
    <x v="18"/>
    <x v="49"/>
    <x v="50"/>
    <x v="13"/>
    <x v="6"/>
    <x v="1"/>
    <x v="15"/>
    <s v="2-2Svr"/>
    <x v="6"/>
    <x v="1"/>
    <n v="1869458745"/>
  </r>
  <r>
    <s v="KL4960WABT6"/>
    <x v="407"/>
    <x v="18"/>
    <x v="49"/>
    <x v="50"/>
    <x v="13"/>
    <x v="6"/>
    <x v="1"/>
    <x v="15"/>
    <s v="2-2Svr"/>
    <x v="4"/>
    <x v="3"/>
    <n v="1962940980"/>
  </r>
  <r>
    <s v="KL4960WAEDA"/>
    <x v="408"/>
    <x v="18"/>
    <x v="49"/>
    <x v="50"/>
    <x v="13"/>
    <x v="6"/>
    <x v="1"/>
    <x v="11"/>
    <s v="5-9Svr"/>
    <x v="5"/>
    <x v="2"/>
    <n v="1984659600"/>
  </r>
  <r>
    <s v="KL4960WAAF5"/>
    <x v="406"/>
    <x v="18"/>
    <x v="49"/>
    <x v="50"/>
    <x v="13"/>
    <x v="6"/>
    <x v="1"/>
    <x v="14"/>
    <s v="1-1Svr"/>
    <x v="6"/>
    <x v="1"/>
    <n v="1988788725"/>
  </r>
  <r>
    <s v="KL4960WAAT6"/>
    <x v="407"/>
    <x v="18"/>
    <x v="49"/>
    <x v="50"/>
    <x v="13"/>
    <x v="6"/>
    <x v="1"/>
    <x v="14"/>
    <s v="1-1Svr"/>
    <x v="4"/>
    <x v="3"/>
    <n v="2088221520"/>
  </r>
  <r>
    <s v="KL4960WAKD5"/>
    <x v="409"/>
    <x v="18"/>
    <x v="49"/>
    <x v="50"/>
    <x v="13"/>
    <x v="6"/>
    <x v="1"/>
    <x v="0"/>
    <s v="10-14Svr"/>
    <x v="6"/>
    <x v="2"/>
    <n v="2102168145"/>
  </r>
  <r>
    <s v="KL4960WAMD5"/>
    <x v="409"/>
    <x v="18"/>
    <x v="49"/>
    <x v="50"/>
    <x v="13"/>
    <x v="6"/>
    <x v="1"/>
    <x v="12"/>
    <s v="15-19Svr"/>
    <x v="6"/>
    <x v="2"/>
    <n v="2102168145"/>
  </r>
  <r>
    <s v="KL4960WAND5"/>
    <x v="409"/>
    <x v="18"/>
    <x v="49"/>
    <x v="50"/>
    <x v="13"/>
    <x v="6"/>
    <x v="1"/>
    <x v="13"/>
    <s v="20-24Svr"/>
    <x v="6"/>
    <x v="2"/>
    <n v="2102168145"/>
  </r>
  <r>
    <s v="KL4960WAPD5"/>
    <x v="409"/>
    <x v="18"/>
    <x v="49"/>
    <x v="50"/>
    <x v="13"/>
    <x v="6"/>
    <x v="1"/>
    <x v="10"/>
    <s v="25-49Svr"/>
    <x v="6"/>
    <x v="2"/>
    <n v="2102168145"/>
  </r>
  <r>
    <s v="KL4960WAQD5"/>
    <x v="409"/>
    <x v="18"/>
    <x v="49"/>
    <x v="50"/>
    <x v="13"/>
    <x v="6"/>
    <x v="1"/>
    <x v="9"/>
    <s v="50-99Svr"/>
    <x v="6"/>
    <x v="2"/>
    <n v="2102168145"/>
  </r>
  <r>
    <s v="KL4960WARD5"/>
    <x v="409"/>
    <x v="18"/>
    <x v="49"/>
    <x v="50"/>
    <x v="13"/>
    <x v="6"/>
    <x v="1"/>
    <x v="7"/>
    <s v="100-149Svr"/>
    <x v="6"/>
    <x v="2"/>
    <n v="2102168145"/>
  </r>
  <r>
    <s v="KL4960WASD5"/>
    <x v="409"/>
    <x v="18"/>
    <x v="49"/>
    <x v="50"/>
    <x v="13"/>
    <x v="6"/>
    <x v="1"/>
    <x v="8"/>
    <s v="150-249Svr"/>
    <x v="6"/>
    <x v="2"/>
    <n v="2102168145"/>
  </r>
  <r>
    <s v="KL4960WATD5"/>
    <x v="409"/>
    <x v="18"/>
    <x v="49"/>
    <x v="50"/>
    <x v="13"/>
    <x v="6"/>
    <x v="1"/>
    <x v="6"/>
    <s v="250-499Svr"/>
    <x v="6"/>
    <x v="2"/>
    <n v="2102168145"/>
  </r>
  <r>
    <s v="KL4960WAUD5"/>
    <x v="409"/>
    <x v="18"/>
    <x v="49"/>
    <x v="50"/>
    <x v="13"/>
    <x v="6"/>
    <x v="1"/>
    <x v="5"/>
    <s v="500-999Svr"/>
    <x v="6"/>
    <x v="2"/>
    <n v="2102168145"/>
  </r>
  <r>
    <s v="KL4960WAVD5"/>
    <x v="409"/>
    <x v="18"/>
    <x v="49"/>
    <x v="50"/>
    <x v="13"/>
    <x v="6"/>
    <x v="1"/>
    <x v="4"/>
    <s v="1000-1499Svr"/>
    <x v="6"/>
    <x v="2"/>
    <n v="2102168145"/>
  </r>
  <r>
    <s v="KL4960WAWD5"/>
    <x v="409"/>
    <x v="18"/>
    <x v="49"/>
    <x v="50"/>
    <x v="13"/>
    <x v="6"/>
    <x v="1"/>
    <x v="3"/>
    <s v="1500-2499Svr"/>
    <x v="6"/>
    <x v="2"/>
    <n v="2102168145"/>
  </r>
  <r>
    <s v="KL4960WAXD5"/>
    <x v="409"/>
    <x v="18"/>
    <x v="49"/>
    <x v="50"/>
    <x v="13"/>
    <x v="6"/>
    <x v="1"/>
    <x v="2"/>
    <s v="2500-4999Svr"/>
    <x v="6"/>
    <x v="2"/>
    <n v="2102168145"/>
  </r>
  <r>
    <s v="KL4960WAYD5"/>
    <x v="409"/>
    <x v="18"/>
    <x v="49"/>
    <x v="50"/>
    <x v="13"/>
    <x v="6"/>
    <x v="1"/>
    <x v="1"/>
    <s v="5000+Svr"/>
    <x v="6"/>
    <x v="2"/>
    <n v="2102168145"/>
  </r>
  <r>
    <s v="KL4960WADDA"/>
    <x v="408"/>
    <x v="18"/>
    <x v="49"/>
    <x v="50"/>
    <x v="13"/>
    <x v="6"/>
    <x v="1"/>
    <x v="17"/>
    <s v="4-4Svr"/>
    <x v="5"/>
    <x v="2"/>
    <n v="2141300700"/>
  </r>
  <r>
    <s v="KL4960WAKTA"/>
    <x v="410"/>
    <x v="18"/>
    <x v="49"/>
    <x v="50"/>
    <x v="13"/>
    <x v="6"/>
    <x v="1"/>
    <x v="0"/>
    <s v="10-14Svr"/>
    <x v="5"/>
    <x v="3"/>
    <n v="2251672500"/>
  </r>
  <r>
    <s v="KL4960WAMTA"/>
    <x v="410"/>
    <x v="18"/>
    <x v="49"/>
    <x v="50"/>
    <x v="13"/>
    <x v="6"/>
    <x v="1"/>
    <x v="12"/>
    <s v="15-19Svr"/>
    <x v="5"/>
    <x v="3"/>
    <n v="2251672500"/>
  </r>
  <r>
    <s v="KL4960WANTA"/>
    <x v="410"/>
    <x v="18"/>
    <x v="49"/>
    <x v="50"/>
    <x v="13"/>
    <x v="6"/>
    <x v="1"/>
    <x v="13"/>
    <s v="20-24Svr"/>
    <x v="5"/>
    <x v="3"/>
    <n v="2251672500"/>
  </r>
  <r>
    <s v="KL4960WAPTA"/>
    <x v="410"/>
    <x v="18"/>
    <x v="49"/>
    <x v="50"/>
    <x v="13"/>
    <x v="6"/>
    <x v="1"/>
    <x v="10"/>
    <s v="25-49Svr"/>
    <x v="5"/>
    <x v="3"/>
    <n v="2251672500"/>
  </r>
  <r>
    <s v="KL4960WAQTA"/>
    <x v="410"/>
    <x v="18"/>
    <x v="49"/>
    <x v="50"/>
    <x v="13"/>
    <x v="6"/>
    <x v="1"/>
    <x v="9"/>
    <s v="50-99Svr"/>
    <x v="5"/>
    <x v="3"/>
    <n v="2251672500"/>
  </r>
  <r>
    <s v="KL4960WARTA"/>
    <x v="410"/>
    <x v="18"/>
    <x v="49"/>
    <x v="50"/>
    <x v="13"/>
    <x v="6"/>
    <x v="1"/>
    <x v="7"/>
    <s v="100-149Svr"/>
    <x v="5"/>
    <x v="3"/>
    <n v="2251672500"/>
  </r>
  <r>
    <s v="KL4960WASTA"/>
    <x v="410"/>
    <x v="18"/>
    <x v="49"/>
    <x v="50"/>
    <x v="13"/>
    <x v="6"/>
    <x v="1"/>
    <x v="8"/>
    <s v="150-249Svr"/>
    <x v="5"/>
    <x v="3"/>
    <n v="2251672500"/>
  </r>
  <r>
    <s v="KL4960WATTA"/>
    <x v="410"/>
    <x v="18"/>
    <x v="49"/>
    <x v="50"/>
    <x v="13"/>
    <x v="6"/>
    <x v="1"/>
    <x v="6"/>
    <s v="250-499Svr"/>
    <x v="5"/>
    <x v="3"/>
    <n v="2251672500"/>
  </r>
  <r>
    <s v="KL4960WAUTA"/>
    <x v="410"/>
    <x v="18"/>
    <x v="49"/>
    <x v="50"/>
    <x v="13"/>
    <x v="6"/>
    <x v="1"/>
    <x v="5"/>
    <s v="500-999Svr"/>
    <x v="5"/>
    <x v="3"/>
    <n v="2251672500"/>
  </r>
  <r>
    <s v="KL4960WAVTA"/>
    <x v="410"/>
    <x v="18"/>
    <x v="49"/>
    <x v="50"/>
    <x v="13"/>
    <x v="6"/>
    <x v="1"/>
    <x v="4"/>
    <s v="1000-1499Svr"/>
    <x v="5"/>
    <x v="3"/>
    <n v="2251672500"/>
  </r>
  <r>
    <s v="KL4960WAWTA"/>
    <x v="410"/>
    <x v="18"/>
    <x v="49"/>
    <x v="50"/>
    <x v="13"/>
    <x v="6"/>
    <x v="1"/>
    <x v="3"/>
    <s v="1500-2499Svr"/>
    <x v="5"/>
    <x v="3"/>
    <n v="2251672500"/>
  </r>
  <r>
    <s v="KL4960WAXTA"/>
    <x v="410"/>
    <x v="18"/>
    <x v="49"/>
    <x v="50"/>
    <x v="13"/>
    <x v="6"/>
    <x v="1"/>
    <x v="2"/>
    <s v="2500-4999Svr"/>
    <x v="5"/>
    <x v="3"/>
    <n v="2251672500"/>
  </r>
  <r>
    <s v="KL4960WAYTA"/>
    <x v="410"/>
    <x v="18"/>
    <x v="49"/>
    <x v="50"/>
    <x v="13"/>
    <x v="6"/>
    <x v="1"/>
    <x v="1"/>
    <s v="5000+Svr"/>
    <x v="5"/>
    <x v="3"/>
    <n v="2251672500"/>
  </r>
  <r>
    <s v="KL4960WAED5"/>
    <x v="409"/>
    <x v="18"/>
    <x v="49"/>
    <x v="50"/>
    <x v="13"/>
    <x v="6"/>
    <x v="1"/>
    <x v="11"/>
    <s v="5-9Svr"/>
    <x v="6"/>
    <x v="2"/>
    <n v="2282358540"/>
  </r>
  <r>
    <s v="KL4960WACDA"/>
    <x v="408"/>
    <x v="18"/>
    <x v="49"/>
    <x v="50"/>
    <x v="13"/>
    <x v="6"/>
    <x v="1"/>
    <x v="16"/>
    <s v="3-3Svr"/>
    <x v="5"/>
    <x v="2"/>
    <n v="2297988000"/>
  </r>
  <r>
    <s v="KL4960WAETA"/>
    <x v="410"/>
    <x v="18"/>
    <x v="49"/>
    <x v="50"/>
    <x v="13"/>
    <x v="6"/>
    <x v="1"/>
    <x v="11"/>
    <s v="5-9Svr"/>
    <x v="5"/>
    <x v="3"/>
    <n v="2444673000"/>
  </r>
  <r>
    <s v="KL4960WABDA"/>
    <x v="408"/>
    <x v="18"/>
    <x v="49"/>
    <x v="50"/>
    <x v="13"/>
    <x v="6"/>
    <x v="1"/>
    <x v="15"/>
    <s v="2-2Svr"/>
    <x v="5"/>
    <x v="2"/>
    <n v="2454675300"/>
  </r>
  <r>
    <s v="KL4960WADD5"/>
    <x v="409"/>
    <x v="18"/>
    <x v="49"/>
    <x v="50"/>
    <x v="13"/>
    <x v="6"/>
    <x v="1"/>
    <x v="17"/>
    <s v="4-4Svr"/>
    <x v="6"/>
    <x v="2"/>
    <n v="2462495805"/>
  </r>
  <r>
    <s v="KL4960WAKT5"/>
    <x v="411"/>
    <x v="18"/>
    <x v="49"/>
    <x v="50"/>
    <x v="13"/>
    <x v="6"/>
    <x v="1"/>
    <x v="0"/>
    <s v="10-14Svr"/>
    <x v="6"/>
    <x v="3"/>
    <n v="2589423375"/>
  </r>
  <r>
    <s v="KL4960WAMT5"/>
    <x v="411"/>
    <x v="18"/>
    <x v="49"/>
    <x v="50"/>
    <x v="13"/>
    <x v="6"/>
    <x v="1"/>
    <x v="12"/>
    <s v="15-19Svr"/>
    <x v="6"/>
    <x v="3"/>
    <n v="2589423375"/>
  </r>
  <r>
    <s v="KL4960WANT5"/>
    <x v="411"/>
    <x v="18"/>
    <x v="49"/>
    <x v="50"/>
    <x v="13"/>
    <x v="6"/>
    <x v="1"/>
    <x v="13"/>
    <s v="20-24Svr"/>
    <x v="6"/>
    <x v="3"/>
    <n v="2589423375"/>
  </r>
  <r>
    <s v="KL4960WAPT5"/>
    <x v="411"/>
    <x v="18"/>
    <x v="49"/>
    <x v="50"/>
    <x v="13"/>
    <x v="6"/>
    <x v="1"/>
    <x v="10"/>
    <s v="25-49Svr"/>
    <x v="6"/>
    <x v="3"/>
    <n v="2589423375"/>
  </r>
  <r>
    <s v="KL4960WAQT5"/>
    <x v="411"/>
    <x v="18"/>
    <x v="49"/>
    <x v="50"/>
    <x v="13"/>
    <x v="6"/>
    <x v="1"/>
    <x v="9"/>
    <s v="50-99Svr"/>
    <x v="6"/>
    <x v="3"/>
    <n v="2589423375"/>
  </r>
  <r>
    <s v="KL4960WART5"/>
    <x v="411"/>
    <x v="18"/>
    <x v="49"/>
    <x v="50"/>
    <x v="13"/>
    <x v="6"/>
    <x v="1"/>
    <x v="7"/>
    <s v="100-149Svr"/>
    <x v="6"/>
    <x v="3"/>
    <n v="2589423375"/>
  </r>
  <r>
    <s v="KL4960WAST5"/>
    <x v="411"/>
    <x v="18"/>
    <x v="49"/>
    <x v="50"/>
    <x v="13"/>
    <x v="6"/>
    <x v="1"/>
    <x v="8"/>
    <s v="150-249Svr"/>
    <x v="6"/>
    <x v="3"/>
    <n v="2589423375"/>
  </r>
  <r>
    <s v="KL4960WATT5"/>
    <x v="411"/>
    <x v="18"/>
    <x v="49"/>
    <x v="50"/>
    <x v="13"/>
    <x v="6"/>
    <x v="1"/>
    <x v="6"/>
    <s v="250-499Svr"/>
    <x v="6"/>
    <x v="3"/>
    <n v="2589423375"/>
  </r>
  <r>
    <s v="KL4960WAUT5"/>
    <x v="411"/>
    <x v="18"/>
    <x v="49"/>
    <x v="50"/>
    <x v="13"/>
    <x v="6"/>
    <x v="1"/>
    <x v="5"/>
    <s v="500-999Svr"/>
    <x v="6"/>
    <x v="3"/>
    <n v="2589423375"/>
  </r>
  <r>
    <s v="KL4960WAVT5"/>
    <x v="411"/>
    <x v="18"/>
    <x v="49"/>
    <x v="50"/>
    <x v="13"/>
    <x v="6"/>
    <x v="1"/>
    <x v="4"/>
    <s v="1000-1499Svr"/>
    <x v="6"/>
    <x v="3"/>
    <n v="2589423375"/>
  </r>
  <r>
    <s v="KL4960WAWT5"/>
    <x v="411"/>
    <x v="18"/>
    <x v="49"/>
    <x v="50"/>
    <x v="13"/>
    <x v="6"/>
    <x v="1"/>
    <x v="3"/>
    <s v="1500-2499Svr"/>
    <x v="6"/>
    <x v="3"/>
    <n v="2589423375"/>
  </r>
  <r>
    <s v="KL4960WAXT5"/>
    <x v="411"/>
    <x v="18"/>
    <x v="49"/>
    <x v="50"/>
    <x v="13"/>
    <x v="6"/>
    <x v="1"/>
    <x v="2"/>
    <s v="2500-4999Svr"/>
    <x v="6"/>
    <x v="3"/>
    <n v="2589423375"/>
  </r>
  <r>
    <s v="KL4960WAYT5"/>
    <x v="411"/>
    <x v="18"/>
    <x v="49"/>
    <x v="50"/>
    <x v="13"/>
    <x v="6"/>
    <x v="1"/>
    <x v="1"/>
    <s v="5000+Svr"/>
    <x v="6"/>
    <x v="3"/>
    <n v="2589423375"/>
  </r>
  <r>
    <s v="KL4960WAADA"/>
    <x v="408"/>
    <x v="18"/>
    <x v="49"/>
    <x v="50"/>
    <x v="13"/>
    <x v="6"/>
    <x v="1"/>
    <x v="14"/>
    <s v="1-1Svr"/>
    <x v="5"/>
    <x v="2"/>
    <n v="2611362600"/>
  </r>
  <r>
    <s v="KL4960WADTA"/>
    <x v="410"/>
    <x v="18"/>
    <x v="49"/>
    <x v="50"/>
    <x v="13"/>
    <x v="6"/>
    <x v="1"/>
    <x v="17"/>
    <s v="4-4Svr"/>
    <x v="5"/>
    <x v="3"/>
    <n v="2637650400"/>
  </r>
  <r>
    <s v="KL4960WACD5"/>
    <x v="409"/>
    <x v="18"/>
    <x v="49"/>
    <x v="50"/>
    <x v="13"/>
    <x v="6"/>
    <x v="1"/>
    <x v="16"/>
    <s v="3-3Svr"/>
    <x v="6"/>
    <x v="2"/>
    <n v="2642686200"/>
  </r>
  <r>
    <s v="KL4960WAET5"/>
    <x v="411"/>
    <x v="18"/>
    <x v="49"/>
    <x v="50"/>
    <x v="13"/>
    <x v="6"/>
    <x v="1"/>
    <x v="11"/>
    <s v="5-9Svr"/>
    <x v="6"/>
    <x v="3"/>
    <n v="2811373950"/>
  </r>
  <r>
    <s v="KL4960WABD5"/>
    <x v="409"/>
    <x v="18"/>
    <x v="49"/>
    <x v="50"/>
    <x v="13"/>
    <x v="6"/>
    <x v="1"/>
    <x v="15"/>
    <s v="2-2Svr"/>
    <x v="6"/>
    <x v="2"/>
    <n v="2822876595"/>
  </r>
  <r>
    <s v="KL4960WACTA"/>
    <x v="410"/>
    <x v="18"/>
    <x v="49"/>
    <x v="50"/>
    <x v="13"/>
    <x v="6"/>
    <x v="1"/>
    <x v="16"/>
    <s v="3-3Svr"/>
    <x v="5"/>
    <x v="3"/>
    <n v="2830650900"/>
  </r>
  <r>
    <s v="KL4960WAAD5"/>
    <x v="409"/>
    <x v="18"/>
    <x v="49"/>
    <x v="50"/>
    <x v="13"/>
    <x v="6"/>
    <x v="1"/>
    <x v="14"/>
    <s v="1-1Svr"/>
    <x v="6"/>
    <x v="2"/>
    <n v="3003066990"/>
  </r>
  <r>
    <s v="KL4960WABTA"/>
    <x v="410"/>
    <x v="18"/>
    <x v="49"/>
    <x v="50"/>
    <x v="13"/>
    <x v="6"/>
    <x v="1"/>
    <x v="15"/>
    <s v="2-2Svr"/>
    <x v="5"/>
    <x v="3"/>
    <n v="3023651400"/>
  </r>
  <r>
    <s v="KL4960WADT5"/>
    <x v="411"/>
    <x v="18"/>
    <x v="49"/>
    <x v="50"/>
    <x v="13"/>
    <x v="6"/>
    <x v="1"/>
    <x v="17"/>
    <s v="4-4Svr"/>
    <x v="6"/>
    <x v="3"/>
    <n v="3033297960"/>
  </r>
  <r>
    <s v="KL4960WAATA"/>
    <x v="410"/>
    <x v="18"/>
    <x v="49"/>
    <x v="50"/>
    <x v="13"/>
    <x v="6"/>
    <x v="1"/>
    <x v="14"/>
    <s v="1-1Svr"/>
    <x v="5"/>
    <x v="3"/>
    <n v="3216651900"/>
  </r>
  <r>
    <s v="KL4960WACT5"/>
    <x v="411"/>
    <x v="18"/>
    <x v="49"/>
    <x v="50"/>
    <x v="13"/>
    <x v="6"/>
    <x v="1"/>
    <x v="16"/>
    <s v="3-3Svr"/>
    <x v="6"/>
    <x v="3"/>
    <n v="3255248535"/>
  </r>
  <r>
    <s v="KL4960WABT5"/>
    <x v="411"/>
    <x v="18"/>
    <x v="49"/>
    <x v="50"/>
    <x v="13"/>
    <x v="6"/>
    <x v="1"/>
    <x v="15"/>
    <s v="2-2Svr"/>
    <x v="6"/>
    <x v="3"/>
    <n v="3477199110"/>
  </r>
  <r>
    <s v="KL4960WAAT5"/>
    <x v="411"/>
    <x v="18"/>
    <x v="49"/>
    <x v="50"/>
    <x v="13"/>
    <x v="6"/>
    <x v="1"/>
    <x v="14"/>
    <s v="1-1Svr"/>
    <x v="6"/>
    <x v="3"/>
    <n v="3699149685"/>
  </r>
  <r>
    <s v="KL7591W1MFS"/>
    <x v="412"/>
    <x v="20"/>
    <x v="50"/>
    <x v="51"/>
    <x v="15"/>
    <x v="1"/>
    <x v="3"/>
    <x v="12"/>
    <s v="15-19Trainee"/>
    <x v="10"/>
    <x v="1"/>
    <n v="24024000"/>
  </r>
  <r>
    <s v="KL7591W1NFS"/>
    <x v="412"/>
    <x v="20"/>
    <x v="50"/>
    <x v="51"/>
    <x v="15"/>
    <x v="1"/>
    <x v="3"/>
    <x v="13"/>
    <s v="20-24Trainee"/>
    <x v="10"/>
    <x v="1"/>
    <n v="24024000"/>
  </r>
  <r>
    <s v="KL7591W1KFS"/>
    <x v="412"/>
    <x v="20"/>
    <x v="50"/>
    <x v="51"/>
    <x v="15"/>
    <x v="1"/>
    <x v="3"/>
    <x v="0"/>
    <s v="10-14Trainee"/>
    <x v="10"/>
    <x v="1"/>
    <n v="27442800"/>
  </r>
  <r>
    <s v="KL7593W1MFS"/>
    <x v="413"/>
    <x v="20"/>
    <x v="51"/>
    <x v="52"/>
    <x v="15"/>
    <x v="1"/>
    <x v="3"/>
    <x v="12"/>
    <s v="15-19Trainee"/>
    <x v="10"/>
    <x v="1"/>
    <n v="48024900"/>
  </r>
  <r>
    <s v="KL7593W1NFS"/>
    <x v="413"/>
    <x v="20"/>
    <x v="51"/>
    <x v="52"/>
    <x v="15"/>
    <x v="1"/>
    <x v="3"/>
    <x v="13"/>
    <s v="20-24Trainee"/>
    <x v="10"/>
    <x v="1"/>
    <n v="48024900"/>
  </r>
  <r>
    <s v="KL7593W1KFS"/>
    <x v="413"/>
    <x v="20"/>
    <x v="51"/>
    <x v="52"/>
    <x v="15"/>
    <x v="1"/>
    <x v="3"/>
    <x v="0"/>
    <s v="10-14Trainee"/>
    <x v="10"/>
    <x v="1"/>
    <n v="54885600"/>
  </r>
  <r>
    <s v="KL7583W1KFS"/>
    <x v="414"/>
    <x v="20"/>
    <x v="52"/>
    <x v="53"/>
    <x v="15"/>
    <x v="1"/>
    <x v="3"/>
    <x v="0"/>
    <s v="10-14Trainee"/>
    <x v="10"/>
    <x v="1"/>
    <n v="140263200"/>
  </r>
  <r>
    <s v="KL7583W1EFS"/>
    <x v="414"/>
    <x v="20"/>
    <x v="52"/>
    <x v="53"/>
    <x v="15"/>
    <x v="1"/>
    <x v="3"/>
    <x v="11"/>
    <s v="5-9Trainee"/>
    <x v="10"/>
    <x v="1"/>
    <n v="280526400"/>
  </r>
  <r>
    <s v="KL7583W1DFS"/>
    <x v="414"/>
    <x v="20"/>
    <x v="52"/>
    <x v="53"/>
    <x v="15"/>
    <x v="1"/>
    <x v="3"/>
    <x v="17"/>
    <s v="4-4Trainee"/>
    <x v="10"/>
    <x v="1"/>
    <n v="350658000"/>
  </r>
  <r>
    <s v="KL7583W1CFS"/>
    <x v="414"/>
    <x v="20"/>
    <x v="52"/>
    <x v="53"/>
    <x v="15"/>
    <x v="1"/>
    <x v="3"/>
    <x v="16"/>
    <s v="3-3Trainee"/>
    <x v="10"/>
    <x v="1"/>
    <n v="473388300"/>
  </r>
  <r>
    <s v="KL7583W1BFS"/>
    <x v="414"/>
    <x v="20"/>
    <x v="52"/>
    <x v="53"/>
    <x v="15"/>
    <x v="1"/>
    <x v="3"/>
    <x v="15"/>
    <s v="2-2Trainee"/>
    <x v="10"/>
    <x v="1"/>
    <n v="701316000"/>
  </r>
  <r>
    <s v="KL7583W1AFS"/>
    <x v="414"/>
    <x v="20"/>
    <x v="52"/>
    <x v="53"/>
    <x v="15"/>
    <x v="1"/>
    <x v="3"/>
    <x v="14"/>
    <s v="1-1Trainee"/>
    <x v="10"/>
    <x v="1"/>
    <n v="1402632000"/>
  </r>
  <r>
    <s v="KL7608W1NFS"/>
    <x v="415"/>
    <x v="20"/>
    <x v="53"/>
    <x v="54"/>
    <x v="15"/>
    <x v="1"/>
    <x v="3"/>
    <x v="13"/>
    <s v="20-24Trainee"/>
    <x v="10"/>
    <x v="1"/>
    <n v="8801100"/>
  </r>
  <r>
    <s v="KL7608W1MFS"/>
    <x v="415"/>
    <x v="20"/>
    <x v="53"/>
    <x v="54"/>
    <x v="15"/>
    <x v="1"/>
    <x v="3"/>
    <x v="12"/>
    <s v="15-19Trainee"/>
    <x v="10"/>
    <x v="1"/>
    <n v="11596200"/>
  </r>
  <r>
    <s v="KL7608W1KFS"/>
    <x v="415"/>
    <x v="20"/>
    <x v="53"/>
    <x v="54"/>
    <x v="15"/>
    <x v="1"/>
    <x v="3"/>
    <x v="0"/>
    <s v="10-14Trainee"/>
    <x v="10"/>
    <x v="1"/>
    <n v="17556000"/>
  </r>
  <r>
    <s v="KL7608W1EFS"/>
    <x v="415"/>
    <x v="20"/>
    <x v="53"/>
    <x v="54"/>
    <x v="15"/>
    <x v="1"/>
    <x v="3"/>
    <x v="11"/>
    <s v="5-9Trainee"/>
    <x v="10"/>
    <x v="1"/>
    <n v="35112000"/>
  </r>
  <r>
    <s v="KL7608W1DFS"/>
    <x v="415"/>
    <x v="20"/>
    <x v="53"/>
    <x v="54"/>
    <x v="15"/>
    <x v="1"/>
    <x v="3"/>
    <x v="17"/>
    <s v="4-4Trainee"/>
    <x v="10"/>
    <x v="1"/>
    <n v="43913100"/>
  </r>
  <r>
    <s v="KL7608W1CFS"/>
    <x v="415"/>
    <x v="20"/>
    <x v="53"/>
    <x v="54"/>
    <x v="15"/>
    <x v="1"/>
    <x v="3"/>
    <x v="16"/>
    <s v="3-3Trainee"/>
    <x v="10"/>
    <x v="1"/>
    <n v="59713500"/>
  </r>
  <r>
    <s v="KL7608W1BFS"/>
    <x v="415"/>
    <x v="20"/>
    <x v="53"/>
    <x v="54"/>
    <x v="15"/>
    <x v="1"/>
    <x v="3"/>
    <x v="15"/>
    <s v="2-2Trainee"/>
    <x v="10"/>
    <x v="1"/>
    <n v="87803100"/>
  </r>
  <r>
    <s v="KL7608W1AFS"/>
    <x v="415"/>
    <x v="20"/>
    <x v="53"/>
    <x v="54"/>
    <x v="15"/>
    <x v="1"/>
    <x v="3"/>
    <x v="14"/>
    <s v="1-1Trainee"/>
    <x v="10"/>
    <x v="1"/>
    <n v="175606200"/>
  </r>
  <r>
    <s v="KL7609W1KFS"/>
    <x v="416"/>
    <x v="20"/>
    <x v="54"/>
    <x v="55"/>
    <x v="15"/>
    <x v="1"/>
    <x v="3"/>
    <x v="0"/>
    <s v="10-14Trainee"/>
    <x v="10"/>
    <x v="1"/>
    <n v="280965300"/>
  </r>
  <r>
    <s v="KL7609W1EFS"/>
    <x v="416"/>
    <x v="20"/>
    <x v="54"/>
    <x v="55"/>
    <x v="15"/>
    <x v="1"/>
    <x v="3"/>
    <x v="11"/>
    <s v="5-9Trainee"/>
    <x v="10"/>
    <x v="1"/>
    <n v="561907500"/>
  </r>
  <r>
    <s v="KL7609W1DFS"/>
    <x v="416"/>
    <x v="20"/>
    <x v="54"/>
    <x v="55"/>
    <x v="15"/>
    <x v="1"/>
    <x v="3"/>
    <x v="17"/>
    <s v="4-4Trainee"/>
    <x v="10"/>
    <x v="1"/>
    <n v="702378600"/>
  </r>
  <r>
    <s v="KL7609W1CFS"/>
    <x v="416"/>
    <x v="20"/>
    <x v="54"/>
    <x v="55"/>
    <x v="15"/>
    <x v="1"/>
    <x v="3"/>
    <x v="16"/>
    <s v="3-3Trainee"/>
    <x v="10"/>
    <x v="1"/>
    <n v="948231900"/>
  </r>
  <r>
    <s v="KL7609W1BFS"/>
    <x v="416"/>
    <x v="20"/>
    <x v="54"/>
    <x v="55"/>
    <x v="15"/>
    <x v="1"/>
    <x v="3"/>
    <x v="15"/>
    <s v="2-2Trainee"/>
    <x v="10"/>
    <x v="1"/>
    <n v="1404803400"/>
  </r>
  <r>
    <s v="KL7609W1AFS"/>
    <x v="416"/>
    <x v="20"/>
    <x v="54"/>
    <x v="55"/>
    <x v="15"/>
    <x v="1"/>
    <x v="3"/>
    <x v="14"/>
    <s v="1-1Trainee"/>
    <x v="10"/>
    <x v="1"/>
    <n v="2809560600"/>
  </r>
  <r>
    <s v="KL7610W1KFS"/>
    <x v="417"/>
    <x v="20"/>
    <x v="55"/>
    <x v="56"/>
    <x v="15"/>
    <x v="1"/>
    <x v="3"/>
    <x v="0"/>
    <s v="10-14Trainee"/>
    <x v="10"/>
    <x v="1"/>
    <n v="105359100"/>
  </r>
  <r>
    <s v="KL7610W1EFS"/>
    <x v="417"/>
    <x v="20"/>
    <x v="55"/>
    <x v="56"/>
    <x v="15"/>
    <x v="1"/>
    <x v="3"/>
    <x v="11"/>
    <s v="5-9Trainee"/>
    <x v="10"/>
    <x v="1"/>
    <n v="210718200"/>
  </r>
  <r>
    <s v="KL7610W1DFS"/>
    <x v="417"/>
    <x v="20"/>
    <x v="55"/>
    <x v="56"/>
    <x v="15"/>
    <x v="1"/>
    <x v="3"/>
    <x v="17"/>
    <s v="4-4Trainee"/>
    <x v="10"/>
    <x v="1"/>
    <n v="263409300"/>
  </r>
  <r>
    <s v="KL7610W1CFS"/>
    <x v="417"/>
    <x v="20"/>
    <x v="55"/>
    <x v="56"/>
    <x v="15"/>
    <x v="1"/>
    <x v="3"/>
    <x v="16"/>
    <s v="3-3Trainee"/>
    <x v="10"/>
    <x v="1"/>
    <n v="351189300"/>
  </r>
  <r>
    <s v="KL7610W1BFS"/>
    <x v="417"/>
    <x v="20"/>
    <x v="55"/>
    <x v="56"/>
    <x v="15"/>
    <x v="1"/>
    <x v="3"/>
    <x v="15"/>
    <s v="2-2Trainee"/>
    <x v="10"/>
    <x v="1"/>
    <n v="526795500"/>
  </r>
  <r>
    <s v="KL7610W1AFS"/>
    <x v="417"/>
    <x v="20"/>
    <x v="55"/>
    <x v="56"/>
    <x v="15"/>
    <x v="1"/>
    <x v="3"/>
    <x v="14"/>
    <s v="1-1Trainee"/>
    <x v="10"/>
    <x v="1"/>
    <n v="1053567900"/>
  </r>
  <r>
    <s v="KL7584W1KFS"/>
    <x v="418"/>
    <x v="20"/>
    <x v="56"/>
    <x v="57"/>
    <x v="15"/>
    <x v="1"/>
    <x v="3"/>
    <x v="0"/>
    <s v="10-14Trainee"/>
    <x v="10"/>
    <x v="1"/>
    <n v="94825500"/>
  </r>
  <r>
    <s v="KL7584W1EFS"/>
    <x v="418"/>
    <x v="20"/>
    <x v="56"/>
    <x v="57"/>
    <x v="15"/>
    <x v="1"/>
    <x v="3"/>
    <x v="11"/>
    <s v="5-9Trainee"/>
    <x v="10"/>
    <x v="1"/>
    <n v="189627900"/>
  </r>
  <r>
    <s v="KL7584W1DFS"/>
    <x v="418"/>
    <x v="20"/>
    <x v="56"/>
    <x v="57"/>
    <x v="15"/>
    <x v="1"/>
    <x v="3"/>
    <x v="17"/>
    <s v="4-4Trainee"/>
    <x v="10"/>
    <x v="1"/>
    <n v="237052200"/>
  </r>
  <r>
    <s v="KL7584W1CFS"/>
    <x v="418"/>
    <x v="20"/>
    <x v="56"/>
    <x v="57"/>
    <x v="15"/>
    <x v="1"/>
    <x v="3"/>
    <x v="16"/>
    <s v="3-3Trainee"/>
    <x v="10"/>
    <x v="1"/>
    <n v="316077300"/>
  </r>
  <r>
    <s v="KL7584W1BFS"/>
    <x v="418"/>
    <x v="20"/>
    <x v="56"/>
    <x v="57"/>
    <x v="15"/>
    <x v="1"/>
    <x v="3"/>
    <x v="15"/>
    <s v="2-2Trainee"/>
    <x v="10"/>
    <x v="1"/>
    <n v="474127500"/>
  </r>
  <r>
    <s v="KL7584W1AFS"/>
    <x v="418"/>
    <x v="20"/>
    <x v="56"/>
    <x v="57"/>
    <x v="15"/>
    <x v="1"/>
    <x v="3"/>
    <x v="14"/>
    <s v="1-1Trainee"/>
    <x v="10"/>
    <x v="1"/>
    <n v="948231900"/>
  </r>
  <r>
    <s v="-"/>
    <x v="0"/>
    <x v="21"/>
    <x v="57"/>
    <x v="58"/>
    <x v="3"/>
    <x v="0"/>
    <x v="0"/>
    <x v="0"/>
    <s v="-"/>
    <x v="0"/>
    <x v="0"/>
    <m/>
  </r>
  <r>
    <s v="KL8514WAAFR"/>
    <x v="419"/>
    <x v="22"/>
    <x v="58"/>
    <x v="59"/>
    <x v="16"/>
    <x v="1"/>
    <x v="1"/>
    <x v="14"/>
    <s v="1-1Case"/>
    <x v="7"/>
    <x v="1"/>
    <n v="56710500"/>
  </r>
  <r>
    <s v="KL8514WAAFS"/>
    <x v="420"/>
    <x v="22"/>
    <x v="58"/>
    <x v="59"/>
    <x v="16"/>
    <x v="1"/>
    <x v="1"/>
    <x v="14"/>
    <s v="1-1Case"/>
    <x v="10"/>
    <x v="1"/>
    <n v="56710500"/>
  </r>
  <r>
    <s v="KL8517WAAFR"/>
    <x v="421"/>
    <x v="20"/>
    <x v="59"/>
    <x v="60"/>
    <x v="1"/>
    <x v="1"/>
    <x v="1"/>
    <x v="14"/>
    <s v=""/>
    <x v="7"/>
    <x v="1"/>
    <n v="771447600"/>
  </r>
  <r>
    <s v="KL8517WAAFS"/>
    <x v="422"/>
    <x v="20"/>
    <x v="59"/>
    <x v="60"/>
    <x v="1"/>
    <x v="1"/>
    <x v="1"/>
    <x v="14"/>
    <s v=""/>
    <x v="10"/>
    <x v="1"/>
    <n v="771447600"/>
  </r>
  <r>
    <s v="KL8522WAAFR"/>
    <x v="423"/>
    <x v="20"/>
    <x v="60"/>
    <x v="61"/>
    <x v="17"/>
    <x v="1"/>
    <x v="1"/>
    <x v="14"/>
    <s v="1-1WebSvr"/>
    <x v="7"/>
    <x v="1"/>
    <n v="462877800"/>
  </r>
  <r>
    <s v="KL8522WAAFS"/>
    <x v="424"/>
    <x v="20"/>
    <x v="60"/>
    <x v="61"/>
    <x v="17"/>
    <x v="1"/>
    <x v="1"/>
    <x v="14"/>
    <s v="1-1WebSvr"/>
    <x v="10"/>
    <x v="1"/>
    <n v="462877800"/>
  </r>
  <r>
    <s v="KL8589WAYFR"/>
    <x v="425"/>
    <x v="20"/>
    <x v="61"/>
    <x v="62"/>
    <x v="15"/>
    <x v="1"/>
    <x v="1"/>
    <x v="1"/>
    <s v="5000+Trainee"/>
    <x v="7"/>
    <x v="1"/>
    <n v="3026100"/>
  </r>
  <r>
    <s v="KL8589WAXFR"/>
    <x v="425"/>
    <x v="20"/>
    <x v="61"/>
    <x v="62"/>
    <x v="15"/>
    <x v="1"/>
    <x v="1"/>
    <x v="2"/>
    <s v="2500-4999Trainee"/>
    <x v="7"/>
    <x v="1"/>
    <n v="3465000"/>
  </r>
  <r>
    <s v="KL8589WAWFR"/>
    <x v="425"/>
    <x v="20"/>
    <x v="61"/>
    <x v="62"/>
    <x v="15"/>
    <x v="1"/>
    <x v="1"/>
    <x v="3"/>
    <s v="1500-2499Trainee"/>
    <x v="7"/>
    <x v="1"/>
    <n v="4458300"/>
  </r>
  <r>
    <s v="KL8589WAVFR"/>
    <x v="425"/>
    <x v="20"/>
    <x v="61"/>
    <x v="62"/>
    <x v="15"/>
    <x v="1"/>
    <x v="1"/>
    <x v="4"/>
    <s v="1000-1499Trainee"/>
    <x v="7"/>
    <x v="1"/>
    <n v="5382300"/>
  </r>
  <r>
    <s v="KL8589WAUFR"/>
    <x v="425"/>
    <x v="20"/>
    <x v="61"/>
    <x v="62"/>
    <x v="15"/>
    <x v="1"/>
    <x v="1"/>
    <x v="5"/>
    <s v="500-999Trainee"/>
    <x v="7"/>
    <x v="1"/>
    <n v="6167700"/>
  </r>
  <r>
    <s v="KL8589WATFR"/>
    <x v="425"/>
    <x v="20"/>
    <x v="61"/>
    <x v="62"/>
    <x v="15"/>
    <x v="1"/>
    <x v="1"/>
    <x v="6"/>
    <s v="250-499Trainee"/>
    <x v="7"/>
    <x v="1"/>
    <n v="7322700"/>
  </r>
  <r>
    <s v="KL8589WASFR"/>
    <x v="425"/>
    <x v="20"/>
    <x v="61"/>
    <x v="62"/>
    <x v="15"/>
    <x v="1"/>
    <x v="1"/>
    <x v="8"/>
    <s v="150-249Trainee"/>
    <x v="7"/>
    <x v="1"/>
    <n v="7900200"/>
  </r>
  <r>
    <s v="KL8589WARFR"/>
    <x v="425"/>
    <x v="20"/>
    <x v="61"/>
    <x v="62"/>
    <x v="15"/>
    <x v="1"/>
    <x v="1"/>
    <x v="7"/>
    <s v="100-149Trainee"/>
    <x v="7"/>
    <x v="1"/>
    <n v="8477700"/>
  </r>
  <r>
    <s v="KL8589WAQFR"/>
    <x v="425"/>
    <x v="20"/>
    <x v="61"/>
    <x v="62"/>
    <x v="15"/>
    <x v="1"/>
    <x v="1"/>
    <x v="9"/>
    <s v="50-99Trainee"/>
    <x v="7"/>
    <x v="1"/>
    <n v="9447900"/>
  </r>
  <r>
    <s v="KL8589WAPFR"/>
    <x v="425"/>
    <x v="20"/>
    <x v="61"/>
    <x v="62"/>
    <x v="15"/>
    <x v="1"/>
    <x v="1"/>
    <x v="10"/>
    <s v="25-49Trainee"/>
    <x v="7"/>
    <x v="1"/>
    <n v="12173700"/>
  </r>
  <r>
    <s v="KL8589WANFR"/>
    <x v="425"/>
    <x v="20"/>
    <x v="61"/>
    <x v="62"/>
    <x v="15"/>
    <x v="1"/>
    <x v="1"/>
    <x v="13"/>
    <s v="20-24Trainee"/>
    <x v="7"/>
    <x v="1"/>
    <n v="13120800"/>
  </r>
  <r>
    <s v="KL8589WAMFR"/>
    <x v="425"/>
    <x v="20"/>
    <x v="61"/>
    <x v="62"/>
    <x v="15"/>
    <x v="1"/>
    <x v="1"/>
    <x v="12"/>
    <s v="15-19Trainee"/>
    <x v="7"/>
    <x v="1"/>
    <n v="14483700"/>
  </r>
  <r>
    <s v="KL8589WAKFR"/>
    <x v="425"/>
    <x v="20"/>
    <x v="61"/>
    <x v="62"/>
    <x v="15"/>
    <x v="1"/>
    <x v="1"/>
    <x v="0"/>
    <s v="10-14Trainee"/>
    <x v="7"/>
    <x v="1"/>
    <n v="15823500"/>
  </r>
  <r>
    <s v="KL8589WAEFR"/>
    <x v="425"/>
    <x v="20"/>
    <x v="61"/>
    <x v="62"/>
    <x v="15"/>
    <x v="1"/>
    <x v="1"/>
    <x v="11"/>
    <s v="5-9Trainee"/>
    <x v="7"/>
    <x v="1"/>
    <n v="19288500"/>
  </r>
  <r>
    <s v="KL8589WAAFR"/>
    <x v="425"/>
    <x v="20"/>
    <x v="61"/>
    <x v="62"/>
    <x v="15"/>
    <x v="1"/>
    <x v="1"/>
    <x v="14"/>
    <s v="1-1Trainee"/>
    <x v="7"/>
    <x v="1"/>
    <n v="23146200"/>
  </r>
  <r>
    <s v="KL8589WABFR"/>
    <x v="425"/>
    <x v="20"/>
    <x v="61"/>
    <x v="62"/>
    <x v="15"/>
    <x v="1"/>
    <x v="1"/>
    <x v="15"/>
    <s v="2-2Trainee"/>
    <x v="7"/>
    <x v="1"/>
    <n v="23146200"/>
  </r>
  <r>
    <s v="KL8589WACFR"/>
    <x v="425"/>
    <x v="20"/>
    <x v="61"/>
    <x v="62"/>
    <x v="15"/>
    <x v="1"/>
    <x v="1"/>
    <x v="16"/>
    <s v="3-3Trainee"/>
    <x v="7"/>
    <x v="1"/>
    <n v="23146200"/>
  </r>
  <r>
    <s v="KL8589WADFR"/>
    <x v="425"/>
    <x v="20"/>
    <x v="61"/>
    <x v="62"/>
    <x v="15"/>
    <x v="1"/>
    <x v="1"/>
    <x v="17"/>
    <s v="4-4Trainee"/>
    <x v="7"/>
    <x v="1"/>
    <n v="23146200"/>
  </r>
  <r>
    <s v="KL7942WAYFR"/>
    <x v="426"/>
    <x v="22"/>
    <x v="62"/>
    <x v="63"/>
    <x v="16"/>
    <x v="1"/>
    <x v="1"/>
    <x v="1"/>
    <s v="5000+Case"/>
    <x v="7"/>
    <x v="1"/>
    <n v="150150"/>
  </r>
  <r>
    <s v="KL7942WAXFR"/>
    <x v="426"/>
    <x v="22"/>
    <x v="62"/>
    <x v="63"/>
    <x v="16"/>
    <x v="1"/>
    <x v="1"/>
    <x v="2"/>
    <s v="2500-4999Case"/>
    <x v="7"/>
    <x v="1"/>
    <n v="180180"/>
  </r>
  <r>
    <s v="KL7942WAWFR"/>
    <x v="426"/>
    <x v="22"/>
    <x v="62"/>
    <x v="63"/>
    <x v="16"/>
    <x v="1"/>
    <x v="1"/>
    <x v="3"/>
    <s v="1500-2499Case"/>
    <x v="7"/>
    <x v="1"/>
    <n v="191730"/>
  </r>
  <r>
    <s v="KL7942WAVFR"/>
    <x v="426"/>
    <x v="22"/>
    <x v="62"/>
    <x v="63"/>
    <x v="16"/>
    <x v="1"/>
    <x v="1"/>
    <x v="4"/>
    <s v="1000-1499Case"/>
    <x v="7"/>
    <x v="1"/>
    <n v="214830"/>
  </r>
  <r>
    <s v="KL7942WAUFR"/>
    <x v="426"/>
    <x v="22"/>
    <x v="62"/>
    <x v="63"/>
    <x v="16"/>
    <x v="1"/>
    <x v="1"/>
    <x v="5"/>
    <s v="500-999Case"/>
    <x v="7"/>
    <x v="1"/>
    <n v="226380"/>
  </r>
  <r>
    <s v="KL7942WASFR"/>
    <x v="426"/>
    <x v="22"/>
    <x v="62"/>
    <x v="63"/>
    <x v="16"/>
    <x v="1"/>
    <x v="1"/>
    <x v="8"/>
    <s v="150-249Case"/>
    <x v="7"/>
    <x v="1"/>
    <n v="247170"/>
  </r>
  <r>
    <s v="KL7942WATFR"/>
    <x v="426"/>
    <x v="22"/>
    <x v="62"/>
    <x v="63"/>
    <x v="16"/>
    <x v="1"/>
    <x v="1"/>
    <x v="6"/>
    <s v="250-499Case"/>
    <x v="7"/>
    <x v="1"/>
    <n v="247170"/>
  </r>
  <r>
    <s v="KL7942WARFR"/>
    <x v="426"/>
    <x v="22"/>
    <x v="62"/>
    <x v="63"/>
    <x v="16"/>
    <x v="1"/>
    <x v="1"/>
    <x v="7"/>
    <s v="100-149Case"/>
    <x v="7"/>
    <x v="1"/>
    <n v="263340"/>
  </r>
  <r>
    <s v="KL8490WAYFR"/>
    <x v="427"/>
    <x v="20"/>
    <x v="63"/>
    <x v="64"/>
    <x v="15"/>
    <x v="1"/>
    <x v="1"/>
    <x v="1"/>
    <s v="5000+Trainee"/>
    <x v="7"/>
    <x v="1"/>
    <n v="288750"/>
  </r>
  <r>
    <s v="KL8490WAYFS"/>
    <x v="428"/>
    <x v="20"/>
    <x v="63"/>
    <x v="64"/>
    <x v="15"/>
    <x v="1"/>
    <x v="1"/>
    <x v="1"/>
    <s v="5000+Trainee"/>
    <x v="10"/>
    <x v="1"/>
    <n v="321090"/>
  </r>
  <r>
    <s v="KL8490WAXFR"/>
    <x v="427"/>
    <x v="20"/>
    <x v="63"/>
    <x v="64"/>
    <x v="15"/>
    <x v="1"/>
    <x v="1"/>
    <x v="2"/>
    <s v="2500-4999Trainee"/>
    <x v="7"/>
    <x v="1"/>
    <n v="344190"/>
  </r>
  <r>
    <s v="KL8490WAWFR"/>
    <x v="427"/>
    <x v="20"/>
    <x v="63"/>
    <x v="64"/>
    <x v="15"/>
    <x v="1"/>
    <x v="1"/>
    <x v="3"/>
    <s v="1500-2499Trainee"/>
    <x v="7"/>
    <x v="1"/>
    <n v="367290"/>
  </r>
  <r>
    <s v="KL8490WAXFS"/>
    <x v="428"/>
    <x v="20"/>
    <x v="63"/>
    <x v="64"/>
    <x v="15"/>
    <x v="1"/>
    <x v="1"/>
    <x v="2"/>
    <s v="2500-4999Trainee"/>
    <x v="10"/>
    <x v="1"/>
    <n v="383460"/>
  </r>
  <r>
    <s v="KL8490WAVFR"/>
    <x v="427"/>
    <x v="20"/>
    <x v="63"/>
    <x v="64"/>
    <x v="15"/>
    <x v="1"/>
    <x v="1"/>
    <x v="4"/>
    <s v="1000-1499Trainee"/>
    <x v="7"/>
    <x v="1"/>
    <n v="408870"/>
  </r>
  <r>
    <s v="KL8490WAWFS"/>
    <x v="428"/>
    <x v="20"/>
    <x v="63"/>
    <x v="64"/>
    <x v="15"/>
    <x v="1"/>
    <x v="1"/>
    <x v="3"/>
    <s v="1500-2499Trainee"/>
    <x v="10"/>
    <x v="1"/>
    <n v="408870"/>
  </r>
  <r>
    <s v="KL8490WAUFR"/>
    <x v="427"/>
    <x v="20"/>
    <x v="63"/>
    <x v="64"/>
    <x v="15"/>
    <x v="1"/>
    <x v="1"/>
    <x v="5"/>
    <s v="500-999Trainee"/>
    <x v="7"/>
    <x v="1"/>
    <n v="431970"/>
  </r>
  <r>
    <s v="KL8490WAVFS"/>
    <x v="428"/>
    <x v="20"/>
    <x v="63"/>
    <x v="64"/>
    <x v="15"/>
    <x v="1"/>
    <x v="1"/>
    <x v="4"/>
    <s v="1000-1499Trainee"/>
    <x v="10"/>
    <x v="1"/>
    <n v="452760"/>
  </r>
  <r>
    <s v="KL8490WATFR"/>
    <x v="427"/>
    <x v="20"/>
    <x v="63"/>
    <x v="64"/>
    <x v="15"/>
    <x v="1"/>
    <x v="1"/>
    <x v="6"/>
    <s v="250-499Trainee"/>
    <x v="7"/>
    <x v="1"/>
    <n v="471240"/>
  </r>
  <r>
    <s v="KL8490WAUFS"/>
    <x v="428"/>
    <x v="20"/>
    <x v="63"/>
    <x v="64"/>
    <x v="15"/>
    <x v="1"/>
    <x v="1"/>
    <x v="5"/>
    <s v="500-999Trainee"/>
    <x v="10"/>
    <x v="1"/>
    <n v="480480"/>
  </r>
  <r>
    <s v="KL8490WAYDR"/>
    <x v="429"/>
    <x v="20"/>
    <x v="63"/>
    <x v="64"/>
    <x v="15"/>
    <x v="1"/>
    <x v="1"/>
    <x v="1"/>
    <s v="5000+Trainee"/>
    <x v="7"/>
    <x v="2"/>
    <n v="519750"/>
  </r>
  <r>
    <s v="KL8490WATFS"/>
    <x v="428"/>
    <x v="20"/>
    <x v="63"/>
    <x v="64"/>
    <x v="15"/>
    <x v="1"/>
    <x v="1"/>
    <x v="6"/>
    <s v="250-499Trainee"/>
    <x v="10"/>
    <x v="1"/>
    <n v="524370"/>
  </r>
  <r>
    <s v="KL8490WAYDS"/>
    <x v="430"/>
    <x v="20"/>
    <x v="63"/>
    <x v="64"/>
    <x v="15"/>
    <x v="1"/>
    <x v="1"/>
    <x v="1"/>
    <s v="5000+Trainee"/>
    <x v="10"/>
    <x v="2"/>
    <n v="575190"/>
  </r>
  <r>
    <s v="KL8490WAXDR"/>
    <x v="429"/>
    <x v="20"/>
    <x v="63"/>
    <x v="64"/>
    <x v="15"/>
    <x v="1"/>
    <x v="1"/>
    <x v="2"/>
    <s v="2500-4999Trainee"/>
    <x v="7"/>
    <x v="2"/>
    <n v="619080"/>
  </r>
  <r>
    <s v="KL8490WAWDR"/>
    <x v="429"/>
    <x v="20"/>
    <x v="63"/>
    <x v="64"/>
    <x v="15"/>
    <x v="1"/>
    <x v="1"/>
    <x v="3"/>
    <s v="1500-2499Trainee"/>
    <x v="7"/>
    <x v="2"/>
    <n v="662970"/>
  </r>
  <r>
    <s v="KL8490WAXDS"/>
    <x v="430"/>
    <x v="20"/>
    <x v="63"/>
    <x v="64"/>
    <x v="15"/>
    <x v="1"/>
    <x v="1"/>
    <x v="2"/>
    <s v="2500-4999Trainee"/>
    <x v="10"/>
    <x v="2"/>
    <n v="688380"/>
  </r>
  <r>
    <s v="KL8490WAVDR"/>
    <x v="429"/>
    <x v="20"/>
    <x v="63"/>
    <x v="64"/>
    <x v="15"/>
    <x v="1"/>
    <x v="1"/>
    <x v="4"/>
    <s v="1000-1499Trainee"/>
    <x v="7"/>
    <x v="2"/>
    <n v="734580"/>
  </r>
  <r>
    <s v="KL8490WAYTR"/>
    <x v="431"/>
    <x v="20"/>
    <x v="63"/>
    <x v="64"/>
    <x v="15"/>
    <x v="1"/>
    <x v="1"/>
    <x v="1"/>
    <s v="5000+Trainee"/>
    <x v="7"/>
    <x v="3"/>
    <n v="734580"/>
  </r>
  <r>
    <s v="KL8490WAWDS"/>
    <x v="430"/>
    <x v="20"/>
    <x v="63"/>
    <x v="64"/>
    <x v="15"/>
    <x v="1"/>
    <x v="1"/>
    <x v="3"/>
    <s v="1500-2499Trainee"/>
    <x v="10"/>
    <x v="2"/>
    <n v="736890"/>
  </r>
  <r>
    <s v="KL8490WAUDR"/>
    <x v="429"/>
    <x v="20"/>
    <x v="63"/>
    <x v="64"/>
    <x v="15"/>
    <x v="1"/>
    <x v="1"/>
    <x v="5"/>
    <s v="500-999Trainee"/>
    <x v="7"/>
    <x v="2"/>
    <n v="778470"/>
  </r>
  <r>
    <s v="KL8490WAVDS"/>
    <x v="430"/>
    <x v="20"/>
    <x v="63"/>
    <x v="64"/>
    <x v="15"/>
    <x v="1"/>
    <x v="1"/>
    <x v="4"/>
    <s v="1000-1499Trainee"/>
    <x v="10"/>
    <x v="2"/>
    <n v="815430"/>
  </r>
  <r>
    <s v="KL8490WAYTS"/>
    <x v="432"/>
    <x v="20"/>
    <x v="63"/>
    <x v="64"/>
    <x v="15"/>
    <x v="1"/>
    <x v="1"/>
    <x v="1"/>
    <s v="5000+Trainee"/>
    <x v="10"/>
    <x v="3"/>
    <n v="815430"/>
  </r>
  <r>
    <s v="KL8490WATDR"/>
    <x v="429"/>
    <x v="20"/>
    <x v="63"/>
    <x v="64"/>
    <x v="15"/>
    <x v="1"/>
    <x v="1"/>
    <x v="6"/>
    <s v="250-499Trainee"/>
    <x v="7"/>
    <x v="2"/>
    <n v="850080"/>
  </r>
  <r>
    <s v="KL8490WAUDS"/>
    <x v="430"/>
    <x v="20"/>
    <x v="63"/>
    <x v="64"/>
    <x v="15"/>
    <x v="1"/>
    <x v="1"/>
    <x v="5"/>
    <s v="500-999Trainee"/>
    <x v="10"/>
    <x v="2"/>
    <n v="863940"/>
  </r>
  <r>
    <s v="KL8490WAXTR"/>
    <x v="431"/>
    <x v="20"/>
    <x v="63"/>
    <x v="64"/>
    <x v="15"/>
    <x v="1"/>
    <x v="1"/>
    <x v="2"/>
    <s v="2500-4999Trainee"/>
    <x v="7"/>
    <x v="3"/>
    <n v="877800"/>
  </r>
  <r>
    <s v="KL8490WAWTR"/>
    <x v="431"/>
    <x v="20"/>
    <x v="63"/>
    <x v="64"/>
    <x v="15"/>
    <x v="1"/>
    <x v="1"/>
    <x v="3"/>
    <s v="1500-2499Trainee"/>
    <x v="7"/>
    <x v="3"/>
    <n v="937860"/>
  </r>
  <r>
    <s v="KL8490WATDS"/>
    <x v="430"/>
    <x v="20"/>
    <x v="63"/>
    <x v="64"/>
    <x v="15"/>
    <x v="1"/>
    <x v="1"/>
    <x v="6"/>
    <s v="250-499Trainee"/>
    <x v="10"/>
    <x v="2"/>
    <n v="944790"/>
  </r>
  <r>
    <s v="KL8490WAXTS"/>
    <x v="432"/>
    <x v="20"/>
    <x v="63"/>
    <x v="64"/>
    <x v="15"/>
    <x v="1"/>
    <x v="1"/>
    <x v="2"/>
    <s v="2500-4999Trainee"/>
    <x v="10"/>
    <x v="3"/>
    <n v="974820"/>
  </r>
  <r>
    <s v="KL8490WAVTR"/>
    <x v="431"/>
    <x v="20"/>
    <x v="63"/>
    <x v="64"/>
    <x v="15"/>
    <x v="1"/>
    <x v="1"/>
    <x v="4"/>
    <s v="1000-1499Trainee"/>
    <x v="7"/>
    <x v="3"/>
    <n v="1041810"/>
  </r>
  <r>
    <s v="KL8490WAWTS"/>
    <x v="432"/>
    <x v="20"/>
    <x v="63"/>
    <x v="64"/>
    <x v="15"/>
    <x v="1"/>
    <x v="1"/>
    <x v="3"/>
    <s v="1500-2499Trainee"/>
    <x v="10"/>
    <x v="3"/>
    <n v="1044120"/>
  </r>
  <r>
    <s v="KL8490WAUTR"/>
    <x v="431"/>
    <x v="20"/>
    <x v="63"/>
    <x v="64"/>
    <x v="15"/>
    <x v="1"/>
    <x v="1"/>
    <x v="5"/>
    <s v="500-999Trainee"/>
    <x v="7"/>
    <x v="3"/>
    <n v="1101870"/>
  </r>
  <r>
    <s v="KL8490WAVTS"/>
    <x v="432"/>
    <x v="20"/>
    <x v="63"/>
    <x v="64"/>
    <x v="15"/>
    <x v="1"/>
    <x v="1"/>
    <x v="4"/>
    <s v="1000-1499Trainee"/>
    <x v="10"/>
    <x v="3"/>
    <n v="1157310"/>
  </r>
  <r>
    <s v="KL8490WATTR"/>
    <x v="431"/>
    <x v="20"/>
    <x v="63"/>
    <x v="64"/>
    <x v="15"/>
    <x v="1"/>
    <x v="1"/>
    <x v="6"/>
    <s v="250-499Trainee"/>
    <x v="7"/>
    <x v="3"/>
    <n v="1203510"/>
  </r>
  <r>
    <s v="KL8490WAUTS"/>
    <x v="432"/>
    <x v="20"/>
    <x v="63"/>
    <x v="64"/>
    <x v="15"/>
    <x v="1"/>
    <x v="1"/>
    <x v="5"/>
    <s v="500-999Trainee"/>
    <x v="10"/>
    <x v="3"/>
    <n v="1224300"/>
  </r>
  <r>
    <s v="KL8490WATTS"/>
    <x v="432"/>
    <x v="20"/>
    <x v="63"/>
    <x v="64"/>
    <x v="15"/>
    <x v="1"/>
    <x v="1"/>
    <x v="6"/>
    <s v="250-499Trainee"/>
    <x v="10"/>
    <x v="3"/>
    <n v="1337490"/>
  </r>
  <r>
    <s v="KL8558WAYF9"/>
    <x v="433"/>
    <x v="23"/>
    <x v="64"/>
    <x v="65"/>
    <x v="2"/>
    <x v="2"/>
    <x v="1"/>
    <x v="1"/>
    <s v="5000+User"/>
    <x v="1"/>
    <x v="1"/>
    <n v="452298"/>
  </r>
  <r>
    <s v="KL8558WAYF8"/>
    <x v="434"/>
    <x v="23"/>
    <x v="64"/>
    <x v="65"/>
    <x v="2"/>
    <x v="2"/>
    <x v="1"/>
    <x v="1"/>
    <s v="5000+User"/>
    <x v="2"/>
    <x v="1"/>
    <n v="503118"/>
  </r>
  <r>
    <s v="KL8558WAXF9"/>
    <x v="433"/>
    <x v="23"/>
    <x v="64"/>
    <x v="65"/>
    <x v="2"/>
    <x v="2"/>
    <x v="1"/>
    <x v="2"/>
    <s v="2500-4999User"/>
    <x v="1"/>
    <x v="1"/>
    <n v="541233"/>
  </r>
  <r>
    <s v="KL8558WAWF9"/>
    <x v="433"/>
    <x v="23"/>
    <x v="64"/>
    <x v="65"/>
    <x v="2"/>
    <x v="2"/>
    <x v="1"/>
    <x v="3"/>
    <s v="1500-2499User"/>
    <x v="1"/>
    <x v="1"/>
    <n v="579348"/>
  </r>
  <r>
    <s v="KL8558WAXF8"/>
    <x v="434"/>
    <x v="23"/>
    <x v="64"/>
    <x v="65"/>
    <x v="2"/>
    <x v="2"/>
    <x v="1"/>
    <x v="2"/>
    <s v="2500-4999User"/>
    <x v="2"/>
    <x v="1"/>
    <n v="602217"/>
  </r>
  <r>
    <s v="KL8558WAVF9"/>
    <x v="433"/>
    <x v="23"/>
    <x v="64"/>
    <x v="65"/>
    <x v="2"/>
    <x v="2"/>
    <x v="1"/>
    <x v="4"/>
    <s v="1000-1499User"/>
    <x v="1"/>
    <x v="1"/>
    <n v="640332"/>
  </r>
  <r>
    <s v="KL8558WAWF8"/>
    <x v="434"/>
    <x v="23"/>
    <x v="64"/>
    <x v="65"/>
    <x v="2"/>
    <x v="2"/>
    <x v="1"/>
    <x v="3"/>
    <s v="1500-2499User"/>
    <x v="2"/>
    <x v="1"/>
    <n v="642873"/>
  </r>
  <r>
    <s v="KL8558WAUF9"/>
    <x v="433"/>
    <x v="23"/>
    <x v="64"/>
    <x v="65"/>
    <x v="2"/>
    <x v="2"/>
    <x v="1"/>
    <x v="5"/>
    <s v="500-999User"/>
    <x v="1"/>
    <x v="1"/>
    <n v="678447"/>
  </r>
  <r>
    <s v="KL8558WAVF8"/>
    <x v="434"/>
    <x v="23"/>
    <x v="64"/>
    <x v="65"/>
    <x v="2"/>
    <x v="2"/>
    <x v="1"/>
    <x v="4"/>
    <s v="1000-1499User"/>
    <x v="2"/>
    <x v="1"/>
    <n v="714021"/>
  </r>
  <r>
    <s v="KL8558WASF9"/>
    <x v="433"/>
    <x v="23"/>
    <x v="64"/>
    <x v="65"/>
    <x v="2"/>
    <x v="2"/>
    <x v="1"/>
    <x v="8"/>
    <s v="150-249User"/>
    <x v="1"/>
    <x v="1"/>
    <n v="741972"/>
  </r>
  <r>
    <s v="KL8558WATF9"/>
    <x v="433"/>
    <x v="23"/>
    <x v="64"/>
    <x v="65"/>
    <x v="2"/>
    <x v="2"/>
    <x v="1"/>
    <x v="6"/>
    <s v="250-499User"/>
    <x v="1"/>
    <x v="1"/>
    <n v="741972"/>
  </r>
  <r>
    <s v="KL8558WAUF8"/>
    <x v="434"/>
    <x v="23"/>
    <x v="64"/>
    <x v="65"/>
    <x v="2"/>
    <x v="2"/>
    <x v="1"/>
    <x v="5"/>
    <s v="500-999User"/>
    <x v="2"/>
    <x v="1"/>
    <n v="754677"/>
  </r>
  <r>
    <s v="KL8558WARF9"/>
    <x v="433"/>
    <x v="23"/>
    <x v="64"/>
    <x v="65"/>
    <x v="2"/>
    <x v="2"/>
    <x v="1"/>
    <x v="7"/>
    <s v="100-149User"/>
    <x v="1"/>
    <x v="1"/>
    <n v="792792"/>
  </r>
  <r>
    <s v="KL8558WAYD9"/>
    <x v="435"/>
    <x v="23"/>
    <x v="64"/>
    <x v="65"/>
    <x v="2"/>
    <x v="2"/>
    <x v="1"/>
    <x v="1"/>
    <s v="5000+User"/>
    <x v="1"/>
    <x v="2"/>
    <n v="815661"/>
  </r>
  <r>
    <s v="KL8558WASF8"/>
    <x v="434"/>
    <x v="23"/>
    <x v="64"/>
    <x v="65"/>
    <x v="2"/>
    <x v="2"/>
    <x v="1"/>
    <x v="8"/>
    <s v="150-249User"/>
    <x v="2"/>
    <x v="1"/>
    <n v="825825"/>
  </r>
  <r>
    <s v="KL8558WATF8"/>
    <x v="434"/>
    <x v="23"/>
    <x v="64"/>
    <x v="65"/>
    <x v="2"/>
    <x v="2"/>
    <x v="1"/>
    <x v="6"/>
    <s v="250-499User"/>
    <x v="2"/>
    <x v="1"/>
    <n v="825825"/>
  </r>
  <r>
    <s v="KL8558WAQF9"/>
    <x v="433"/>
    <x v="23"/>
    <x v="64"/>
    <x v="65"/>
    <x v="2"/>
    <x v="2"/>
    <x v="1"/>
    <x v="9"/>
    <s v="50-99User"/>
    <x v="1"/>
    <x v="1"/>
    <n v="843612"/>
  </r>
  <r>
    <s v="KL8558WAPF9"/>
    <x v="433"/>
    <x v="23"/>
    <x v="64"/>
    <x v="65"/>
    <x v="2"/>
    <x v="2"/>
    <x v="1"/>
    <x v="10"/>
    <s v="25-49User"/>
    <x v="1"/>
    <x v="1"/>
    <n v="881727"/>
  </r>
  <r>
    <s v="KL8558WARF8"/>
    <x v="434"/>
    <x v="23"/>
    <x v="64"/>
    <x v="65"/>
    <x v="2"/>
    <x v="2"/>
    <x v="1"/>
    <x v="7"/>
    <s v="100-149User"/>
    <x v="2"/>
    <x v="1"/>
    <n v="881727"/>
  </r>
  <r>
    <s v="KL8558WAYD8"/>
    <x v="436"/>
    <x v="23"/>
    <x v="64"/>
    <x v="65"/>
    <x v="2"/>
    <x v="2"/>
    <x v="1"/>
    <x v="1"/>
    <s v="5000+User"/>
    <x v="2"/>
    <x v="2"/>
    <n v="904596"/>
  </r>
  <r>
    <s v="KL8558WAKF9"/>
    <x v="433"/>
    <x v="23"/>
    <x v="64"/>
    <x v="65"/>
    <x v="2"/>
    <x v="2"/>
    <x v="1"/>
    <x v="0"/>
    <s v="10-14User"/>
    <x v="1"/>
    <x v="1"/>
    <n v="930006"/>
  </r>
  <r>
    <s v="KL8558WAMF9"/>
    <x v="433"/>
    <x v="23"/>
    <x v="64"/>
    <x v="65"/>
    <x v="2"/>
    <x v="2"/>
    <x v="1"/>
    <x v="12"/>
    <s v="15-19User"/>
    <x v="1"/>
    <x v="1"/>
    <n v="930006"/>
  </r>
  <r>
    <s v="KL8558WANF9"/>
    <x v="433"/>
    <x v="23"/>
    <x v="64"/>
    <x v="65"/>
    <x v="2"/>
    <x v="2"/>
    <x v="1"/>
    <x v="13"/>
    <s v="20-24User"/>
    <x v="1"/>
    <x v="1"/>
    <n v="930006"/>
  </r>
  <r>
    <s v="KL8558WAQF8"/>
    <x v="434"/>
    <x v="23"/>
    <x v="64"/>
    <x v="65"/>
    <x v="2"/>
    <x v="2"/>
    <x v="1"/>
    <x v="9"/>
    <s v="50-99User"/>
    <x v="2"/>
    <x v="1"/>
    <n v="937629"/>
  </r>
  <r>
    <s v="KL8558WAXD9"/>
    <x v="435"/>
    <x v="23"/>
    <x v="64"/>
    <x v="65"/>
    <x v="2"/>
    <x v="2"/>
    <x v="1"/>
    <x v="2"/>
    <s v="2500-4999User"/>
    <x v="1"/>
    <x v="2"/>
    <n v="973203"/>
  </r>
  <r>
    <s v="KL8558WAPF8"/>
    <x v="434"/>
    <x v="23"/>
    <x v="64"/>
    <x v="65"/>
    <x v="2"/>
    <x v="2"/>
    <x v="1"/>
    <x v="10"/>
    <s v="25-49User"/>
    <x v="2"/>
    <x v="1"/>
    <n v="978285"/>
  </r>
  <r>
    <s v="KL8558WAEF9"/>
    <x v="433"/>
    <x v="23"/>
    <x v="64"/>
    <x v="65"/>
    <x v="2"/>
    <x v="2"/>
    <x v="1"/>
    <x v="11"/>
    <s v="5-9User"/>
    <x v="1"/>
    <x v="1"/>
    <n v="980826"/>
  </r>
  <r>
    <s v="KL8558WAKF8"/>
    <x v="434"/>
    <x v="23"/>
    <x v="64"/>
    <x v="65"/>
    <x v="2"/>
    <x v="2"/>
    <x v="1"/>
    <x v="0"/>
    <s v="10-14User"/>
    <x v="2"/>
    <x v="1"/>
    <n v="1034187"/>
  </r>
  <r>
    <s v="KL8558WAMF8"/>
    <x v="434"/>
    <x v="23"/>
    <x v="64"/>
    <x v="65"/>
    <x v="2"/>
    <x v="2"/>
    <x v="1"/>
    <x v="12"/>
    <s v="15-19User"/>
    <x v="2"/>
    <x v="1"/>
    <n v="1034187"/>
  </r>
  <r>
    <s v="KL8558WANF8"/>
    <x v="434"/>
    <x v="23"/>
    <x v="64"/>
    <x v="65"/>
    <x v="2"/>
    <x v="2"/>
    <x v="1"/>
    <x v="13"/>
    <s v="20-24User"/>
    <x v="2"/>
    <x v="1"/>
    <n v="1034187"/>
  </r>
  <r>
    <s v="KL8558WAWD9"/>
    <x v="435"/>
    <x v="23"/>
    <x v="64"/>
    <x v="65"/>
    <x v="2"/>
    <x v="2"/>
    <x v="1"/>
    <x v="3"/>
    <s v="1500-2499User"/>
    <x v="1"/>
    <x v="2"/>
    <n v="1041810"/>
  </r>
  <r>
    <s v="KL8558WAXD8"/>
    <x v="436"/>
    <x v="23"/>
    <x v="64"/>
    <x v="65"/>
    <x v="2"/>
    <x v="2"/>
    <x v="1"/>
    <x v="2"/>
    <s v="2500-4999User"/>
    <x v="2"/>
    <x v="2"/>
    <n v="1082466"/>
  </r>
  <r>
    <s v="KL8558WAEF8"/>
    <x v="434"/>
    <x v="23"/>
    <x v="64"/>
    <x v="65"/>
    <x v="2"/>
    <x v="2"/>
    <x v="1"/>
    <x v="11"/>
    <s v="5-9User"/>
    <x v="2"/>
    <x v="1"/>
    <n v="1090089"/>
  </r>
  <r>
    <s v="KL8558WAVD9"/>
    <x v="435"/>
    <x v="23"/>
    <x v="64"/>
    <x v="65"/>
    <x v="2"/>
    <x v="2"/>
    <x v="1"/>
    <x v="4"/>
    <s v="1000-1499User"/>
    <x v="1"/>
    <x v="2"/>
    <n v="1153614"/>
  </r>
  <r>
    <s v="KL8558WAYT9"/>
    <x v="437"/>
    <x v="23"/>
    <x v="64"/>
    <x v="65"/>
    <x v="2"/>
    <x v="2"/>
    <x v="1"/>
    <x v="1"/>
    <s v="5000+User"/>
    <x v="1"/>
    <x v="3"/>
    <n v="1153614"/>
  </r>
  <r>
    <s v="KL8558WAWD8"/>
    <x v="436"/>
    <x v="23"/>
    <x v="64"/>
    <x v="65"/>
    <x v="2"/>
    <x v="2"/>
    <x v="1"/>
    <x v="3"/>
    <s v="1500-2499User"/>
    <x v="2"/>
    <x v="2"/>
    <n v="1156155"/>
  </r>
  <r>
    <s v="KL8558WAUD9"/>
    <x v="435"/>
    <x v="23"/>
    <x v="64"/>
    <x v="65"/>
    <x v="2"/>
    <x v="2"/>
    <x v="1"/>
    <x v="5"/>
    <s v="500-999User"/>
    <x v="1"/>
    <x v="2"/>
    <n v="1222221"/>
  </r>
  <r>
    <s v="KL8558WAVD8"/>
    <x v="436"/>
    <x v="23"/>
    <x v="64"/>
    <x v="65"/>
    <x v="2"/>
    <x v="2"/>
    <x v="1"/>
    <x v="4"/>
    <s v="1000-1499User"/>
    <x v="2"/>
    <x v="2"/>
    <n v="1283205"/>
  </r>
  <r>
    <s v="KL8558WAYT8"/>
    <x v="438"/>
    <x v="23"/>
    <x v="64"/>
    <x v="65"/>
    <x v="2"/>
    <x v="2"/>
    <x v="1"/>
    <x v="1"/>
    <s v="5000+User"/>
    <x v="2"/>
    <x v="3"/>
    <n v="1283205"/>
  </r>
  <r>
    <s v="KL8558WASD9"/>
    <x v="435"/>
    <x v="23"/>
    <x v="64"/>
    <x v="65"/>
    <x v="2"/>
    <x v="2"/>
    <x v="1"/>
    <x v="8"/>
    <s v="150-249User"/>
    <x v="1"/>
    <x v="2"/>
    <n v="1336566"/>
  </r>
  <r>
    <s v="KL8558WATD9"/>
    <x v="435"/>
    <x v="23"/>
    <x v="64"/>
    <x v="65"/>
    <x v="2"/>
    <x v="2"/>
    <x v="1"/>
    <x v="6"/>
    <s v="250-499User"/>
    <x v="1"/>
    <x v="2"/>
    <n v="1336566"/>
  </r>
  <r>
    <s v="KL8558WAUD8"/>
    <x v="436"/>
    <x v="23"/>
    <x v="64"/>
    <x v="65"/>
    <x v="2"/>
    <x v="2"/>
    <x v="1"/>
    <x v="5"/>
    <s v="500-999User"/>
    <x v="2"/>
    <x v="2"/>
    <n v="1359435"/>
  </r>
  <r>
    <s v="KL8558WAXT9"/>
    <x v="437"/>
    <x v="23"/>
    <x v="64"/>
    <x v="65"/>
    <x v="2"/>
    <x v="2"/>
    <x v="1"/>
    <x v="2"/>
    <s v="2500-4999User"/>
    <x v="1"/>
    <x v="3"/>
    <n v="1379763"/>
  </r>
  <r>
    <s v="KL8558WARD9"/>
    <x v="435"/>
    <x v="23"/>
    <x v="64"/>
    <x v="65"/>
    <x v="2"/>
    <x v="2"/>
    <x v="1"/>
    <x v="7"/>
    <s v="100-149User"/>
    <x v="1"/>
    <x v="2"/>
    <n v="1425501"/>
  </r>
  <r>
    <s v="KL8558WAWT9"/>
    <x v="437"/>
    <x v="23"/>
    <x v="64"/>
    <x v="65"/>
    <x v="2"/>
    <x v="2"/>
    <x v="1"/>
    <x v="3"/>
    <s v="1500-2499User"/>
    <x v="1"/>
    <x v="3"/>
    <n v="1476321"/>
  </r>
  <r>
    <s v="KL8558WASD8"/>
    <x v="436"/>
    <x v="23"/>
    <x v="64"/>
    <x v="65"/>
    <x v="2"/>
    <x v="2"/>
    <x v="1"/>
    <x v="8"/>
    <s v="150-249User"/>
    <x v="2"/>
    <x v="2"/>
    <n v="1483944"/>
  </r>
  <r>
    <s v="KL8558WATD8"/>
    <x v="436"/>
    <x v="23"/>
    <x v="64"/>
    <x v="65"/>
    <x v="2"/>
    <x v="2"/>
    <x v="1"/>
    <x v="6"/>
    <s v="250-499User"/>
    <x v="2"/>
    <x v="2"/>
    <n v="1483944"/>
  </r>
  <r>
    <s v="KL8558WAQD9"/>
    <x v="435"/>
    <x v="23"/>
    <x v="64"/>
    <x v="65"/>
    <x v="2"/>
    <x v="2"/>
    <x v="1"/>
    <x v="9"/>
    <s v="50-99User"/>
    <x v="1"/>
    <x v="2"/>
    <n v="1516977"/>
  </r>
  <r>
    <s v="KL8558WAXT8"/>
    <x v="438"/>
    <x v="23"/>
    <x v="64"/>
    <x v="65"/>
    <x v="2"/>
    <x v="2"/>
    <x v="1"/>
    <x v="2"/>
    <s v="2500-4999User"/>
    <x v="2"/>
    <x v="3"/>
    <n v="1532223"/>
  </r>
  <r>
    <s v="KL8558WAPD9"/>
    <x v="435"/>
    <x v="23"/>
    <x v="64"/>
    <x v="65"/>
    <x v="2"/>
    <x v="2"/>
    <x v="1"/>
    <x v="10"/>
    <s v="25-49User"/>
    <x v="1"/>
    <x v="2"/>
    <n v="1585584"/>
  </r>
  <r>
    <s v="KL8558WARD8"/>
    <x v="436"/>
    <x v="23"/>
    <x v="64"/>
    <x v="65"/>
    <x v="2"/>
    <x v="2"/>
    <x v="1"/>
    <x v="7"/>
    <s v="100-149User"/>
    <x v="2"/>
    <x v="2"/>
    <n v="1585584"/>
  </r>
  <r>
    <s v="KL8558WAVT9"/>
    <x v="437"/>
    <x v="23"/>
    <x v="64"/>
    <x v="65"/>
    <x v="2"/>
    <x v="2"/>
    <x v="1"/>
    <x v="4"/>
    <s v="1000-1499User"/>
    <x v="1"/>
    <x v="3"/>
    <n v="1636404"/>
  </r>
  <r>
    <s v="KL8558WAWT8"/>
    <x v="438"/>
    <x v="23"/>
    <x v="64"/>
    <x v="65"/>
    <x v="2"/>
    <x v="2"/>
    <x v="1"/>
    <x v="3"/>
    <s v="1500-2499User"/>
    <x v="2"/>
    <x v="3"/>
    <n v="1638945"/>
  </r>
  <r>
    <s v="KL8558WAKD9"/>
    <x v="435"/>
    <x v="23"/>
    <x v="64"/>
    <x v="65"/>
    <x v="2"/>
    <x v="2"/>
    <x v="1"/>
    <x v="0"/>
    <s v="10-14User"/>
    <x v="1"/>
    <x v="2"/>
    <n v="1674519"/>
  </r>
  <r>
    <s v="KL8558WAMD9"/>
    <x v="435"/>
    <x v="23"/>
    <x v="64"/>
    <x v="65"/>
    <x v="2"/>
    <x v="2"/>
    <x v="1"/>
    <x v="12"/>
    <s v="15-19User"/>
    <x v="1"/>
    <x v="2"/>
    <n v="1674519"/>
  </r>
  <r>
    <s v="KL8558WAND9"/>
    <x v="435"/>
    <x v="23"/>
    <x v="64"/>
    <x v="65"/>
    <x v="2"/>
    <x v="2"/>
    <x v="1"/>
    <x v="13"/>
    <s v="20-24User"/>
    <x v="1"/>
    <x v="2"/>
    <n v="1674519"/>
  </r>
  <r>
    <s v="KL8558WAQD8"/>
    <x v="436"/>
    <x v="23"/>
    <x v="64"/>
    <x v="65"/>
    <x v="2"/>
    <x v="2"/>
    <x v="1"/>
    <x v="9"/>
    <s v="50-99User"/>
    <x v="2"/>
    <x v="2"/>
    <n v="1684683"/>
  </r>
  <r>
    <s v="KL8558WAUT9"/>
    <x v="437"/>
    <x v="23"/>
    <x v="64"/>
    <x v="65"/>
    <x v="2"/>
    <x v="2"/>
    <x v="1"/>
    <x v="5"/>
    <s v="500-999User"/>
    <x v="1"/>
    <x v="3"/>
    <n v="1732962"/>
  </r>
  <r>
    <s v="KL8558WAPD8"/>
    <x v="436"/>
    <x v="23"/>
    <x v="64"/>
    <x v="65"/>
    <x v="2"/>
    <x v="2"/>
    <x v="1"/>
    <x v="10"/>
    <s v="25-49User"/>
    <x v="2"/>
    <x v="2"/>
    <n v="1760913"/>
  </r>
  <r>
    <s v="KL8558WAED9"/>
    <x v="435"/>
    <x v="23"/>
    <x v="64"/>
    <x v="65"/>
    <x v="2"/>
    <x v="2"/>
    <x v="1"/>
    <x v="11"/>
    <s v="5-9User"/>
    <x v="1"/>
    <x v="2"/>
    <n v="1765995"/>
  </r>
  <r>
    <s v="KL8558WAVT8"/>
    <x v="438"/>
    <x v="23"/>
    <x v="64"/>
    <x v="65"/>
    <x v="2"/>
    <x v="2"/>
    <x v="1"/>
    <x v="4"/>
    <s v="1000-1499User"/>
    <x v="2"/>
    <x v="3"/>
    <n v="1816815"/>
  </r>
  <r>
    <s v="KL8558WAKD8"/>
    <x v="436"/>
    <x v="23"/>
    <x v="64"/>
    <x v="65"/>
    <x v="2"/>
    <x v="2"/>
    <x v="1"/>
    <x v="0"/>
    <s v="10-14User"/>
    <x v="2"/>
    <x v="2"/>
    <n v="1862553"/>
  </r>
  <r>
    <s v="KL8558WAMD8"/>
    <x v="436"/>
    <x v="23"/>
    <x v="64"/>
    <x v="65"/>
    <x v="2"/>
    <x v="2"/>
    <x v="1"/>
    <x v="12"/>
    <s v="15-19User"/>
    <x v="2"/>
    <x v="2"/>
    <n v="1862553"/>
  </r>
  <r>
    <s v="KL8558WAND8"/>
    <x v="436"/>
    <x v="23"/>
    <x v="64"/>
    <x v="65"/>
    <x v="2"/>
    <x v="2"/>
    <x v="1"/>
    <x v="13"/>
    <s v="20-24User"/>
    <x v="2"/>
    <x v="2"/>
    <n v="1862553"/>
  </r>
  <r>
    <s v="KL8558WAST9"/>
    <x v="437"/>
    <x v="23"/>
    <x v="64"/>
    <x v="65"/>
    <x v="2"/>
    <x v="2"/>
    <x v="1"/>
    <x v="8"/>
    <s v="150-249User"/>
    <x v="1"/>
    <x v="3"/>
    <n v="1893045"/>
  </r>
  <r>
    <s v="KL8558WATT9"/>
    <x v="437"/>
    <x v="23"/>
    <x v="64"/>
    <x v="65"/>
    <x v="2"/>
    <x v="2"/>
    <x v="1"/>
    <x v="6"/>
    <s v="250-499User"/>
    <x v="1"/>
    <x v="3"/>
    <n v="1893045"/>
  </r>
  <r>
    <s v="KL8558WAUT8"/>
    <x v="438"/>
    <x v="23"/>
    <x v="64"/>
    <x v="65"/>
    <x v="2"/>
    <x v="2"/>
    <x v="1"/>
    <x v="5"/>
    <s v="500-999User"/>
    <x v="2"/>
    <x v="3"/>
    <n v="1923537"/>
  </r>
  <r>
    <s v="KL8558WAED8"/>
    <x v="436"/>
    <x v="23"/>
    <x v="64"/>
    <x v="65"/>
    <x v="2"/>
    <x v="2"/>
    <x v="1"/>
    <x v="11"/>
    <s v="5-9User"/>
    <x v="2"/>
    <x v="2"/>
    <n v="1961652"/>
  </r>
  <r>
    <s v="KL8558WART9"/>
    <x v="437"/>
    <x v="23"/>
    <x v="64"/>
    <x v="65"/>
    <x v="2"/>
    <x v="2"/>
    <x v="1"/>
    <x v="7"/>
    <s v="100-149User"/>
    <x v="1"/>
    <x v="3"/>
    <n v="2020095"/>
  </r>
  <r>
    <s v="KL8558WAST8"/>
    <x v="438"/>
    <x v="23"/>
    <x v="64"/>
    <x v="65"/>
    <x v="2"/>
    <x v="2"/>
    <x v="1"/>
    <x v="8"/>
    <s v="150-249User"/>
    <x v="2"/>
    <x v="3"/>
    <n v="2101407"/>
  </r>
  <r>
    <s v="KL8558WATT8"/>
    <x v="438"/>
    <x v="23"/>
    <x v="64"/>
    <x v="65"/>
    <x v="2"/>
    <x v="2"/>
    <x v="1"/>
    <x v="6"/>
    <s v="250-499User"/>
    <x v="2"/>
    <x v="3"/>
    <n v="2101407"/>
  </r>
  <r>
    <s v="KL8558WAQT9"/>
    <x v="437"/>
    <x v="23"/>
    <x v="64"/>
    <x v="65"/>
    <x v="2"/>
    <x v="2"/>
    <x v="1"/>
    <x v="9"/>
    <s v="50-99User"/>
    <x v="1"/>
    <x v="3"/>
    <n v="2149686"/>
  </r>
  <r>
    <s v="KL8558WAPT9"/>
    <x v="437"/>
    <x v="23"/>
    <x v="64"/>
    <x v="65"/>
    <x v="2"/>
    <x v="2"/>
    <x v="1"/>
    <x v="10"/>
    <s v="25-49User"/>
    <x v="1"/>
    <x v="3"/>
    <n v="2246244"/>
  </r>
  <r>
    <s v="KL8558WART8"/>
    <x v="438"/>
    <x v="23"/>
    <x v="64"/>
    <x v="65"/>
    <x v="2"/>
    <x v="2"/>
    <x v="1"/>
    <x v="7"/>
    <s v="100-149User"/>
    <x v="2"/>
    <x v="3"/>
    <n v="2246244"/>
  </r>
  <r>
    <s v="KL8558WAKT9"/>
    <x v="437"/>
    <x v="23"/>
    <x v="64"/>
    <x v="65"/>
    <x v="2"/>
    <x v="2"/>
    <x v="1"/>
    <x v="0"/>
    <s v="10-14User"/>
    <x v="1"/>
    <x v="3"/>
    <n v="2373294"/>
  </r>
  <r>
    <s v="KL8558WAMT9"/>
    <x v="437"/>
    <x v="23"/>
    <x v="64"/>
    <x v="65"/>
    <x v="2"/>
    <x v="2"/>
    <x v="1"/>
    <x v="12"/>
    <s v="15-19User"/>
    <x v="1"/>
    <x v="3"/>
    <n v="2373294"/>
  </r>
  <r>
    <s v="KL8558WANT9"/>
    <x v="437"/>
    <x v="23"/>
    <x v="64"/>
    <x v="65"/>
    <x v="2"/>
    <x v="2"/>
    <x v="1"/>
    <x v="13"/>
    <s v="20-24User"/>
    <x v="1"/>
    <x v="3"/>
    <n v="2373294"/>
  </r>
  <r>
    <s v="KL8558WAQT8"/>
    <x v="438"/>
    <x v="23"/>
    <x v="64"/>
    <x v="65"/>
    <x v="2"/>
    <x v="2"/>
    <x v="1"/>
    <x v="9"/>
    <s v="50-99User"/>
    <x v="2"/>
    <x v="3"/>
    <n v="2388540"/>
  </r>
  <r>
    <s v="KL8558WAPT8"/>
    <x v="438"/>
    <x v="23"/>
    <x v="64"/>
    <x v="65"/>
    <x v="2"/>
    <x v="2"/>
    <x v="1"/>
    <x v="10"/>
    <s v="25-49User"/>
    <x v="2"/>
    <x v="3"/>
    <n v="2495262"/>
  </r>
  <r>
    <s v="KL8558WAET9"/>
    <x v="437"/>
    <x v="23"/>
    <x v="64"/>
    <x v="65"/>
    <x v="2"/>
    <x v="2"/>
    <x v="1"/>
    <x v="11"/>
    <s v="5-9User"/>
    <x v="1"/>
    <x v="3"/>
    <n v="2502885"/>
  </r>
  <r>
    <s v="KL8558WAKT8"/>
    <x v="438"/>
    <x v="23"/>
    <x v="64"/>
    <x v="65"/>
    <x v="2"/>
    <x v="2"/>
    <x v="1"/>
    <x v="0"/>
    <s v="10-14User"/>
    <x v="2"/>
    <x v="3"/>
    <n v="2642640"/>
  </r>
  <r>
    <s v="KL8558WAMT8"/>
    <x v="438"/>
    <x v="23"/>
    <x v="64"/>
    <x v="65"/>
    <x v="2"/>
    <x v="2"/>
    <x v="1"/>
    <x v="12"/>
    <s v="15-19User"/>
    <x v="2"/>
    <x v="3"/>
    <n v="2642640"/>
  </r>
  <r>
    <s v="KL8558WANT8"/>
    <x v="438"/>
    <x v="23"/>
    <x v="64"/>
    <x v="65"/>
    <x v="2"/>
    <x v="2"/>
    <x v="1"/>
    <x v="13"/>
    <s v="20-24User"/>
    <x v="2"/>
    <x v="3"/>
    <n v="2642640"/>
  </r>
  <r>
    <s v="KL8558WAET8"/>
    <x v="438"/>
    <x v="23"/>
    <x v="64"/>
    <x v="65"/>
    <x v="2"/>
    <x v="2"/>
    <x v="1"/>
    <x v="11"/>
    <s v="5-9User"/>
    <x v="2"/>
    <x v="3"/>
    <n v="2769690"/>
  </r>
  <r>
    <s v="KL7938WAYFR"/>
    <x v="439"/>
    <x v="22"/>
    <x v="65"/>
    <x v="66"/>
    <x v="1"/>
    <x v="1"/>
    <x v="1"/>
    <x v="1"/>
    <s v=""/>
    <x v="7"/>
    <x v="1"/>
    <n v="180180"/>
  </r>
  <r>
    <s v="KL7938WAYFS"/>
    <x v="440"/>
    <x v="22"/>
    <x v="65"/>
    <x v="66"/>
    <x v="1"/>
    <x v="1"/>
    <x v="1"/>
    <x v="1"/>
    <s v=""/>
    <x v="10"/>
    <x v="1"/>
    <n v="200970"/>
  </r>
  <r>
    <s v="KL7938WAXFR"/>
    <x v="439"/>
    <x v="22"/>
    <x v="65"/>
    <x v="66"/>
    <x v="1"/>
    <x v="1"/>
    <x v="1"/>
    <x v="2"/>
    <s v=""/>
    <x v="7"/>
    <x v="1"/>
    <n v="217140"/>
  </r>
  <r>
    <s v="KL7938WAWFR"/>
    <x v="439"/>
    <x v="22"/>
    <x v="65"/>
    <x v="66"/>
    <x v="1"/>
    <x v="1"/>
    <x v="1"/>
    <x v="3"/>
    <s v=""/>
    <x v="7"/>
    <x v="1"/>
    <n v="231000"/>
  </r>
  <r>
    <s v="KL7938WAXFS"/>
    <x v="440"/>
    <x v="22"/>
    <x v="65"/>
    <x v="66"/>
    <x v="1"/>
    <x v="1"/>
    <x v="1"/>
    <x v="2"/>
    <s v=""/>
    <x v="10"/>
    <x v="1"/>
    <n v="242550"/>
  </r>
  <r>
    <s v="KL7938WAVFR"/>
    <x v="439"/>
    <x v="22"/>
    <x v="65"/>
    <x v="66"/>
    <x v="1"/>
    <x v="1"/>
    <x v="1"/>
    <x v="4"/>
    <s v=""/>
    <x v="7"/>
    <x v="1"/>
    <n v="256410"/>
  </r>
  <r>
    <s v="KL7938WAWFS"/>
    <x v="440"/>
    <x v="22"/>
    <x v="65"/>
    <x v="66"/>
    <x v="1"/>
    <x v="1"/>
    <x v="1"/>
    <x v="3"/>
    <s v=""/>
    <x v="10"/>
    <x v="1"/>
    <n v="256410"/>
  </r>
  <r>
    <s v="KL7938WAUFR"/>
    <x v="439"/>
    <x v="22"/>
    <x v="65"/>
    <x v="66"/>
    <x v="1"/>
    <x v="1"/>
    <x v="1"/>
    <x v="5"/>
    <s v=""/>
    <x v="7"/>
    <x v="1"/>
    <n v="272580"/>
  </r>
  <r>
    <s v="KL7938WAVFS"/>
    <x v="440"/>
    <x v="22"/>
    <x v="65"/>
    <x v="66"/>
    <x v="1"/>
    <x v="1"/>
    <x v="1"/>
    <x v="4"/>
    <s v=""/>
    <x v="10"/>
    <x v="1"/>
    <n v="284130"/>
  </r>
  <r>
    <s v="KL7938WASFR"/>
    <x v="439"/>
    <x v="22"/>
    <x v="65"/>
    <x v="66"/>
    <x v="1"/>
    <x v="1"/>
    <x v="1"/>
    <x v="8"/>
    <s v=""/>
    <x v="7"/>
    <x v="1"/>
    <n v="297990"/>
  </r>
  <r>
    <s v="KL7938WATFR"/>
    <x v="439"/>
    <x v="22"/>
    <x v="65"/>
    <x v="66"/>
    <x v="1"/>
    <x v="1"/>
    <x v="1"/>
    <x v="6"/>
    <s v=""/>
    <x v="7"/>
    <x v="1"/>
    <n v="297990"/>
  </r>
  <r>
    <s v="KL7938WAUFS"/>
    <x v="440"/>
    <x v="22"/>
    <x v="65"/>
    <x v="66"/>
    <x v="1"/>
    <x v="1"/>
    <x v="1"/>
    <x v="5"/>
    <s v=""/>
    <x v="10"/>
    <x v="1"/>
    <n v="302610"/>
  </r>
  <r>
    <s v="KL7938WARFR"/>
    <x v="439"/>
    <x v="22"/>
    <x v="65"/>
    <x v="66"/>
    <x v="1"/>
    <x v="1"/>
    <x v="1"/>
    <x v="7"/>
    <s v=""/>
    <x v="7"/>
    <x v="1"/>
    <n v="318780"/>
  </r>
  <r>
    <s v="KL7938WAYDR"/>
    <x v="441"/>
    <x v="22"/>
    <x v="65"/>
    <x v="66"/>
    <x v="1"/>
    <x v="1"/>
    <x v="1"/>
    <x v="1"/>
    <s v=""/>
    <x v="7"/>
    <x v="2"/>
    <n v="325710"/>
  </r>
  <r>
    <s v="KL7938WASFS"/>
    <x v="440"/>
    <x v="22"/>
    <x v="65"/>
    <x v="66"/>
    <x v="1"/>
    <x v="1"/>
    <x v="1"/>
    <x v="8"/>
    <s v=""/>
    <x v="10"/>
    <x v="1"/>
    <n v="330330"/>
  </r>
  <r>
    <s v="KL7938WATFS"/>
    <x v="440"/>
    <x v="22"/>
    <x v="65"/>
    <x v="66"/>
    <x v="1"/>
    <x v="1"/>
    <x v="1"/>
    <x v="6"/>
    <s v=""/>
    <x v="10"/>
    <x v="1"/>
    <n v="330330"/>
  </r>
  <r>
    <s v="KL7938WARFS"/>
    <x v="440"/>
    <x v="22"/>
    <x v="65"/>
    <x v="66"/>
    <x v="1"/>
    <x v="1"/>
    <x v="1"/>
    <x v="7"/>
    <s v=""/>
    <x v="10"/>
    <x v="1"/>
    <n v="353430"/>
  </r>
  <r>
    <s v="KL7938WAYDS"/>
    <x v="442"/>
    <x v="22"/>
    <x v="65"/>
    <x v="66"/>
    <x v="1"/>
    <x v="1"/>
    <x v="1"/>
    <x v="1"/>
    <s v=""/>
    <x v="10"/>
    <x v="2"/>
    <n v="362670"/>
  </r>
  <r>
    <s v="KL7938WAXDR"/>
    <x v="441"/>
    <x v="22"/>
    <x v="65"/>
    <x v="66"/>
    <x v="1"/>
    <x v="1"/>
    <x v="1"/>
    <x v="2"/>
    <s v=""/>
    <x v="7"/>
    <x v="2"/>
    <n v="388080"/>
  </r>
  <r>
    <s v="KL7938WAWDR"/>
    <x v="441"/>
    <x v="22"/>
    <x v="65"/>
    <x v="66"/>
    <x v="1"/>
    <x v="1"/>
    <x v="1"/>
    <x v="3"/>
    <s v=""/>
    <x v="7"/>
    <x v="2"/>
    <n v="415800"/>
  </r>
  <r>
    <s v="KL7938WAXDS"/>
    <x v="442"/>
    <x v="22"/>
    <x v="65"/>
    <x v="66"/>
    <x v="1"/>
    <x v="1"/>
    <x v="1"/>
    <x v="2"/>
    <s v=""/>
    <x v="10"/>
    <x v="2"/>
    <n v="431970"/>
  </r>
  <r>
    <s v="KL7938WAVDR"/>
    <x v="441"/>
    <x v="22"/>
    <x v="65"/>
    <x v="66"/>
    <x v="1"/>
    <x v="1"/>
    <x v="1"/>
    <x v="4"/>
    <s v=""/>
    <x v="7"/>
    <x v="2"/>
    <n v="462000"/>
  </r>
  <r>
    <s v="KL7938WAWDS"/>
    <x v="442"/>
    <x v="22"/>
    <x v="65"/>
    <x v="66"/>
    <x v="1"/>
    <x v="1"/>
    <x v="1"/>
    <x v="3"/>
    <s v=""/>
    <x v="10"/>
    <x v="2"/>
    <n v="462000"/>
  </r>
  <r>
    <s v="KL7938WAYTR"/>
    <x v="443"/>
    <x v="22"/>
    <x v="65"/>
    <x v="66"/>
    <x v="1"/>
    <x v="1"/>
    <x v="1"/>
    <x v="1"/>
    <s v=""/>
    <x v="7"/>
    <x v="3"/>
    <n v="462000"/>
  </r>
  <r>
    <s v="KL7938WAUDR"/>
    <x v="441"/>
    <x v="22"/>
    <x v="65"/>
    <x v="66"/>
    <x v="1"/>
    <x v="1"/>
    <x v="1"/>
    <x v="5"/>
    <s v=""/>
    <x v="7"/>
    <x v="2"/>
    <n v="487410"/>
  </r>
  <r>
    <s v="KL7938WAVDS"/>
    <x v="442"/>
    <x v="22"/>
    <x v="65"/>
    <x v="66"/>
    <x v="1"/>
    <x v="1"/>
    <x v="1"/>
    <x v="4"/>
    <s v=""/>
    <x v="10"/>
    <x v="2"/>
    <n v="512820"/>
  </r>
  <r>
    <s v="KL7938WAYTS"/>
    <x v="444"/>
    <x v="22"/>
    <x v="65"/>
    <x v="66"/>
    <x v="1"/>
    <x v="1"/>
    <x v="1"/>
    <x v="1"/>
    <s v=""/>
    <x v="10"/>
    <x v="3"/>
    <n v="512820"/>
  </r>
  <r>
    <s v="KL7938WASDR"/>
    <x v="441"/>
    <x v="22"/>
    <x v="65"/>
    <x v="66"/>
    <x v="1"/>
    <x v="1"/>
    <x v="1"/>
    <x v="8"/>
    <s v=""/>
    <x v="7"/>
    <x v="2"/>
    <n v="533610"/>
  </r>
  <r>
    <s v="KL7938WATDR"/>
    <x v="441"/>
    <x v="22"/>
    <x v="65"/>
    <x v="66"/>
    <x v="1"/>
    <x v="1"/>
    <x v="1"/>
    <x v="6"/>
    <s v=""/>
    <x v="7"/>
    <x v="2"/>
    <n v="533610"/>
  </r>
  <r>
    <s v="KL7938WAUDS"/>
    <x v="442"/>
    <x v="22"/>
    <x v="65"/>
    <x v="66"/>
    <x v="1"/>
    <x v="1"/>
    <x v="1"/>
    <x v="5"/>
    <s v=""/>
    <x v="10"/>
    <x v="2"/>
    <n v="542850"/>
  </r>
  <r>
    <s v="KL7938WAXTR"/>
    <x v="443"/>
    <x v="22"/>
    <x v="65"/>
    <x v="66"/>
    <x v="1"/>
    <x v="1"/>
    <x v="1"/>
    <x v="2"/>
    <s v=""/>
    <x v="7"/>
    <x v="3"/>
    <n v="552090"/>
  </r>
  <r>
    <s v="KL7938WARDR"/>
    <x v="441"/>
    <x v="22"/>
    <x v="65"/>
    <x v="66"/>
    <x v="1"/>
    <x v="1"/>
    <x v="1"/>
    <x v="7"/>
    <s v=""/>
    <x v="7"/>
    <x v="2"/>
    <n v="572880"/>
  </r>
  <r>
    <s v="KL7938WAWTR"/>
    <x v="443"/>
    <x v="22"/>
    <x v="65"/>
    <x v="66"/>
    <x v="1"/>
    <x v="1"/>
    <x v="1"/>
    <x v="3"/>
    <s v=""/>
    <x v="7"/>
    <x v="3"/>
    <n v="589050"/>
  </r>
  <r>
    <s v="KL7938WASDS"/>
    <x v="442"/>
    <x v="22"/>
    <x v="65"/>
    <x v="66"/>
    <x v="1"/>
    <x v="1"/>
    <x v="1"/>
    <x v="8"/>
    <s v=""/>
    <x v="10"/>
    <x v="2"/>
    <n v="593670"/>
  </r>
  <r>
    <s v="KL7938WATDS"/>
    <x v="442"/>
    <x v="22"/>
    <x v="65"/>
    <x v="66"/>
    <x v="1"/>
    <x v="1"/>
    <x v="1"/>
    <x v="6"/>
    <s v=""/>
    <x v="10"/>
    <x v="2"/>
    <n v="593670"/>
  </r>
  <r>
    <s v="KL7938WAXTS"/>
    <x v="444"/>
    <x v="22"/>
    <x v="65"/>
    <x v="66"/>
    <x v="1"/>
    <x v="1"/>
    <x v="1"/>
    <x v="2"/>
    <s v=""/>
    <x v="10"/>
    <x v="3"/>
    <n v="612150"/>
  </r>
  <r>
    <s v="KL7938WARDS"/>
    <x v="442"/>
    <x v="22"/>
    <x v="65"/>
    <x v="66"/>
    <x v="1"/>
    <x v="1"/>
    <x v="1"/>
    <x v="7"/>
    <s v=""/>
    <x v="10"/>
    <x v="2"/>
    <n v="632940"/>
  </r>
  <r>
    <s v="KL7938WAVTR"/>
    <x v="443"/>
    <x v="22"/>
    <x v="65"/>
    <x v="66"/>
    <x v="1"/>
    <x v="1"/>
    <x v="1"/>
    <x v="4"/>
    <s v=""/>
    <x v="7"/>
    <x v="3"/>
    <n v="653730"/>
  </r>
  <r>
    <s v="KL7938WAWTS"/>
    <x v="444"/>
    <x v="22"/>
    <x v="65"/>
    <x v="66"/>
    <x v="1"/>
    <x v="1"/>
    <x v="1"/>
    <x v="3"/>
    <s v=""/>
    <x v="10"/>
    <x v="3"/>
    <n v="656040"/>
  </r>
  <r>
    <s v="KL7938WAUTR"/>
    <x v="443"/>
    <x v="22"/>
    <x v="65"/>
    <x v="66"/>
    <x v="1"/>
    <x v="1"/>
    <x v="1"/>
    <x v="5"/>
    <s v=""/>
    <x v="7"/>
    <x v="3"/>
    <n v="693000"/>
  </r>
  <r>
    <s v="KL7938WAVTS"/>
    <x v="444"/>
    <x v="22"/>
    <x v="65"/>
    <x v="66"/>
    <x v="1"/>
    <x v="1"/>
    <x v="1"/>
    <x v="4"/>
    <s v=""/>
    <x v="10"/>
    <x v="3"/>
    <n v="727650"/>
  </r>
  <r>
    <s v="KL7938WASTR"/>
    <x v="443"/>
    <x v="22"/>
    <x v="65"/>
    <x v="66"/>
    <x v="1"/>
    <x v="1"/>
    <x v="1"/>
    <x v="8"/>
    <s v=""/>
    <x v="7"/>
    <x v="3"/>
    <n v="757680"/>
  </r>
  <r>
    <s v="KL7938WATTR"/>
    <x v="443"/>
    <x v="22"/>
    <x v="65"/>
    <x v="66"/>
    <x v="1"/>
    <x v="1"/>
    <x v="1"/>
    <x v="6"/>
    <s v=""/>
    <x v="7"/>
    <x v="3"/>
    <n v="757680"/>
  </r>
  <r>
    <s v="KL7938WAUTS"/>
    <x v="444"/>
    <x v="22"/>
    <x v="65"/>
    <x v="66"/>
    <x v="1"/>
    <x v="1"/>
    <x v="1"/>
    <x v="5"/>
    <s v=""/>
    <x v="10"/>
    <x v="3"/>
    <n v="769230"/>
  </r>
  <r>
    <s v="KL7938WARTR"/>
    <x v="443"/>
    <x v="22"/>
    <x v="65"/>
    <x v="66"/>
    <x v="1"/>
    <x v="1"/>
    <x v="1"/>
    <x v="7"/>
    <s v=""/>
    <x v="7"/>
    <x v="3"/>
    <n v="808500"/>
  </r>
  <r>
    <s v="KL7938WASTS"/>
    <x v="444"/>
    <x v="22"/>
    <x v="65"/>
    <x v="66"/>
    <x v="1"/>
    <x v="1"/>
    <x v="1"/>
    <x v="8"/>
    <s v=""/>
    <x v="10"/>
    <x v="3"/>
    <n v="840840"/>
  </r>
  <r>
    <s v="KL7938WATTS"/>
    <x v="444"/>
    <x v="22"/>
    <x v="65"/>
    <x v="66"/>
    <x v="1"/>
    <x v="1"/>
    <x v="1"/>
    <x v="6"/>
    <s v=""/>
    <x v="10"/>
    <x v="3"/>
    <n v="840840"/>
  </r>
  <r>
    <s v="KL7938WARTS"/>
    <x v="444"/>
    <x v="22"/>
    <x v="65"/>
    <x v="66"/>
    <x v="1"/>
    <x v="1"/>
    <x v="1"/>
    <x v="7"/>
    <s v=""/>
    <x v="10"/>
    <x v="3"/>
    <n v="896280"/>
  </r>
  <r>
    <s v="KL7925WAYFR"/>
    <x v="445"/>
    <x v="1"/>
    <x v="66"/>
    <x v="67"/>
    <x v="2"/>
    <x v="1"/>
    <x v="1"/>
    <x v="1"/>
    <s v="5000+User"/>
    <x v="7"/>
    <x v="1"/>
    <n v="515130"/>
  </r>
  <r>
    <s v="KL7925WAXFR"/>
    <x v="445"/>
    <x v="1"/>
    <x v="66"/>
    <x v="67"/>
    <x v="2"/>
    <x v="1"/>
    <x v="1"/>
    <x v="2"/>
    <s v="2500-4999User"/>
    <x v="7"/>
    <x v="1"/>
    <n v="607530"/>
  </r>
  <r>
    <s v="KL7925WAWFR"/>
    <x v="445"/>
    <x v="1"/>
    <x v="66"/>
    <x v="67"/>
    <x v="2"/>
    <x v="1"/>
    <x v="1"/>
    <x v="3"/>
    <s v="1500-2499User"/>
    <x v="7"/>
    <x v="1"/>
    <n v="683760"/>
  </r>
  <r>
    <s v="KL7925WAVFR"/>
    <x v="445"/>
    <x v="1"/>
    <x v="66"/>
    <x v="67"/>
    <x v="2"/>
    <x v="1"/>
    <x v="1"/>
    <x v="4"/>
    <s v="1000-1499User"/>
    <x v="7"/>
    <x v="1"/>
    <n v="729960"/>
  </r>
  <r>
    <s v="KL7925WAUFR"/>
    <x v="445"/>
    <x v="1"/>
    <x v="66"/>
    <x v="67"/>
    <x v="2"/>
    <x v="1"/>
    <x v="1"/>
    <x v="5"/>
    <s v="500-999User"/>
    <x v="7"/>
    <x v="1"/>
    <n v="820050"/>
  </r>
  <r>
    <s v="KL7925WAYDR"/>
    <x v="446"/>
    <x v="1"/>
    <x v="66"/>
    <x v="67"/>
    <x v="2"/>
    <x v="1"/>
    <x v="1"/>
    <x v="1"/>
    <s v="5000+User"/>
    <x v="7"/>
    <x v="2"/>
    <n v="930930"/>
  </r>
  <r>
    <s v="KL7925WATFR"/>
    <x v="445"/>
    <x v="1"/>
    <x v="66"/>
    <x v="67"/>
    <x v="2"/>
    <x v="1"/>
    <x v="1"/>
    <x v="6"/>
    <s v="250-499User"/>
    <x v="7"/>
    <x v="1"/>
    <n v="1064910"/>
  </r>
  <r>
    <s v="KL7925WAXDR"/>
    <x v="446"/>
    <x v="1"/>
    <x v="66"/>
    <x v="67"/>
    <x v="2"/>
    <x v="1"/>
    <x v="1"/>
    <x v="2"/>
    <s v="2500-4999User"/>
    <x v="7"/>
    <x v="2"/>
    <n v="1094940"/>
  </r>
  <r>
    <s v="KL7925WAWDR"/>
    <x v="446"/>
    <x v="1"/>
    <x v="66"/>
    <x v="67"/>
    <x v="2"/>
    <x v="1"/>
    <x v="1"/>
    <x v="3"/>
    <s v="1500-2499User"/>
    <x v="7"/>
    <x v="2"/>
    <n v="1233540"/>
  </r>
  <r>
    <s v="KL7925WAVDR"/>
    <x v="446"/>
    <x v="1"/>
    <x v="66"/>
    <x v="67"/>
    <x v="2"/>
    <x v="1"/>
    <x v="1"/>
    <x v="4"/>
    <s v="1000-1499User"/>
    <x v="7"/>
    <x v="2"/>
    <n v="1314390"/>
  </r>
  <r>
    <s v="KL7925WAYTR"/>
    <x v="447"/>
    <x v="1"/>
    <x v="66"/>
    <x v="67"/>
    <x v="2"/>
    <x v="1"/>
    <x v="1"/>
    <x v="1"/>
    <s v="5000+User"/>
    <x v="7"/>
    <x v="3"/>
    <n v="1319010"/>
  </r>
  <r>
    <s v="KL7925WASFR"/>
    <x v="445"/>
    <x v="1"/>
    <x v="66"/>
    <x v="67"/>
    <x v="2"/>
    <x v="1"/>
    <x v="1"/>
    <x v="8"/>
    <s v="150-249User"/>
    <x v="7"/>
    <x v="1"/>
    <n v="1429890"/>
  </r>
  <r>
    <s v="KL7925WAUDR"/>
    <x v="446"/>
    <x v="1"/>
    <x v="66"/>
    <x v="67"/>
    <x v="2"/>
    <x v="1"/>
    <x v="1"/>
    <x v="5"/>
    <s v="500-999User"/>
    <x v="7"/>
    <x v="2"/>
    <n v="1478400"/>
  </r>
  <r>
    <s v="KL7925WARFR"/>
    <x v="445"/>
    <x v="1"/>
    <x v="66"/>
    <x v="67"/>
    <x v="2"/>
    <x v="1"/>
    <x v="1"/>
    <x v="7"/>
    <s v="100-149User"/>
    <x v="7"/>
    <x v="1"/>
    <n v="1506120"/>
  </r>
  <r>
    <s v="KL7925WAXTR"/>
    <x v="447"/>
    <x v="1"/>
    <x v="66"/>
    <x v="67"/>
    <x v="2"/>
    <x v="1"/>
    <x v="1"/>
    <x v="2"/>
    <s v="2500-4999User"/>
    <x v="7"/>
    <x v="3"/>
    <n v="1550010"/>
  </r>
  <r>
    <s v="KL7925WAWTR"/>
    <x v="447"/>
    <x v="1"/>
    <x v="66"/>
    <x v="67"/>
    <x v="2"/>
    <x v="1"/>
    <x v="1"/>
    <x v="3"/>
    <s v="1500-2499User"/>
    <x v="7"/>
    <x v="3"/>
    <n v="1746360"/>
  </r>
  <r>
    <s v="KL7925WAVTR"/>
    <x v="447"/>
    <x v="1"/>
    <x v="66"/>
    <x v="67"/>
    <x v="2"/>
    <x v="1"/>
    <x v="1"/>
    <x v="4"/>
    <s v="1000-1499User"/>
    <x v="7"/>
    <x v="3"/>
    <n v="1861860"/>
  </r>
  <r>
    <s v="KL7925WATDR"/>
    <x v="446"/>
    <x v="1"/>
    <x v="66"/>
    <x v="67"/>
    <x v="2"/>
    <x v="1"/>
    <x v="1"/>
    <x v="6"/>
    <s v="250-499User"/>
    <x v="7"/>
    <x v="2"/>
    <n v="1914990"/>
  </r>
  <r>
    <s v="KL7925WAUTR"/>
    <x v="447"/>
    <x v="1"/>
    <x v="66"/>
    <x v="67"/>
    <x v="2"/>
    <x v="1"/>
    <x v="1"/>
    <x v="5"/>
    <s v="500-999User"/>
    <x v="7"/>
    <x v="3"/>
    <n v="2092860"/>
  </r>
  <r>
    <s v="KL7925WASDR"/>
    <x v="446"/>
    <x v="1"/>
    <x v="66"/>
    <x v="67"/>
    <x v="2"/>
    <x v="1"/>
    <x v="1"/>
    <x v="8"/>
    <s v="150-249User"/>
    <x v="7"/>
    <x v="2"/>
    <n v="2564100"/>
  </r>
  <r>
    <s v="KL7925WARDR"/>
    <x v="446"/>
    <x v="1"/>
    <x v="66"/>
    <x v="67"/>
    <x v="2"/>
    <x v="1"/>
    <x v="1"/>
    <x v="7"/>
    <s v="100-149User"/>
    <x v="7"/>
    <x v="2"/>
    <n v="2702700"/>
  </r>
  <r>
    <s v="KL7925WATTR"/>
    <x v="447"/>
    <x v="1"/>
    <x v="66"/>
    <x v="67"/>
    <x v="2"/>
    <x v="1"/>
    <x v="1"/>
    <x v="6"/>
    <s v="250-499User"/>
    <x v="7"/>
    <x v="3"/>
    <n v="2702700"/>
  </r>
  <r>
    <s v="KL7925WASTR"/>
    <x v="447"/>
    <x v="1"/>
    <x v="66"/>
    <x v="67"/>
    <x v="2"/>
    <x v="1"/>
    <x v="1"/>
    <x v="8"/>
    <s v="150-249User"/>
    <x v="7"/>
    <x v="3"/>
    <n v="3649800"/>
  </r>
  <r>
    <s v="KL7925WARTR"/>
    <x v="447"/>
    <x v="1"/>
    <x v="66"/>
    <x v="67"/>
    <x v="2"/>
    <x v="1"/>
    <x v="1"/>
    <x v="7"/>
    <s v="100-149User"/>
    <x v="7"/>
    <x v="3"/>
    <n v="3834600"/>
  </r>
  <r>
    <s v="KL7926WAYFR"/>
    <x v="448"/>
    <x v="1"/>
    <x v="67"/>
    <x v="68"/>
    <x v="2"/>
    <x v="1"/>
    <x v="1"/>
    <x v="1"/>
    <s v="5000+User"/>
    <x v="7"/>
    <x v="1"/>
    <n v="725340"/>
  </r>
  <r>
    <s v="KL7926WAXFR"/>
    <x v="448"/>
    <x v="1"/>
    <x v="67"/>
    <x v="68"/>
    <x v="2"/>
    <x v="1"/>
    <x v="1"/>
    <x v="2"/>
    <s v="2500-4999User"/>
    <x v="7"/>
    <x v="1"/>
    <n v="863940"/>
  </r>
  <r>
    <s v="KL7926WAWFR"/>
    <x v="448"/>
    <x v="1"/>
    <x v="67"/>
    <x v="68"/>
    <x v="2"/>
    <x v="1"/>
    <x v="1"/>
    <x v="3"/>
    <s v="1500-2499User"/>
    <x v="7"/>
    <x v="1"/>
    <n v="1055670"/>
  </r>
  <r>
    <s v="KL7926WAVFR"/>
    <x v="448"/>
    <x v="1"/>
    <x v="67"/>
    <x v="68"/>
    <x v="2"/>
    <x v="1"/>
    <x v="1"/>
    <x v="4"/>
    <s v="1000-1499User"/>
    <x v="7"/>
    <x v="1"/>
    <n v="1245090"/>
  </r>
  <r>
    <s v="KL7926WAYDR"/>
    <x v="449"/>
    <x v="1"/>
    <x v="67"/>
    <x v="68"/>
    <x v="2"/>
    <x v="1"/>
    <x v="1"/>
    <x v="1"/>
    <s v="5000+User"/>
    <x v="7"/>
    <x v="2"/>
    <n v="1309770"/>
  </r>
  <r>
    <s v="KL7926WAXDR"/>
    <x v="449"/>
    <x v="1"/>
    <x v="67"/>
    <x v="68"/>
    <x v="2"/>
    <x v="1"/>
    <x v="1"/>
    <x v="2"/>
    <s v="2500-4999User"/>
    <x v="7"/>
    <x v="2"/>
    <n v="1563870"/>
  </r>
  <r>
    <s v="KL7926WAUFR"/>
    <x v="448"/>
    <x v="1"/>
    <x v="67"/>
    <x v="68"/>
    <x v="2"/>
    <x v="1"/>
    <x v="1"/>
    <x v="5"/>
    <s v="500-999User"/>
    <x v="7"/>
    <x v="1"/>
    <n v="1614690"/>
  </r>
  <r>
    <s v="KL7926WAYTR"/>
    <x v="450"/>
    <x v="1"/>
    <x v="67"/>
    <x v="68"/>
    <x v="2"/>
    <x v="1"/>
    <x v="1"/>
    <x v="1"/>
    <s v="5000+User"/>
    <x v="7"/>
    <x v="3"/>
    <n v="1868790"/>
  </r>
  <r>
    <s v="KL7926WAWDR"/>
    <x v="449"/>
    <x v="1"/>
    <x v="67"/>
    <x v="68"/>
    <x v="2"/>
    <x v="1"/>
    <x v="1"/>
    <x v="3"/>
    <s v="1500-2499User"/>
    <x v="7"/>
    <x v="2"/>
    <n v="1894200"/>
  </r>
  <r>
    <s v="KL7926WAXTR"/>
    <x v="450"/>
    <x v="1"/>
    <x v="67"/>
    <x v="68"/>
    <x v="2"/>
    <x v="1"/>
    <x v="1"/>
    <x v="2"/>
    <s v="2500-4999User"/>
    <x v="7"/>
    <x v="3"/>
    <n v="2210670"/>
  </r>
  <r>
    <s v="KL7926WAVDR"/>
    <x v="449"/>
    <x v="1"/>
    <x v="67"/>
    <x v="68"/>
    <x v="2"/>
    <x v="1"/>
    <x v="1"/>
    <x v="4"/>
    <s v="1000-1499User"/>
    <x v="7"/>
    <x v="2"/>
    <n v="2249940"/>
  </r>
  <r>
    <s v="KL7926WAWTR"/>
    <x v="450"/>
    <x v="1"/>
    <x v="67"/>
    <x v="68"/>
    <x v="2"/>
    <x v="1"/>
    <x v="1"/>
    <x v="3"/>
    <s v="1500-2499User"/>
    <x v="7"/>
    <x v="3"/>
    <n v="2679600"/>
  </r>
  <r>
    <s v="KL7926WAUDR"/>
    <x v="449"/>
    <x v="1"/>
    <x v="67"/>
    <x v="68"/>
    <x v="2"/>
    <x v="1"/>
    <x v="1"/>
    <x v="5"/>
    <s v="500-999User"/>
    <x v="7"/>
    <x v="2"/>
    <n v="2887500"/>
  </r>
  <r>
    <s v="KL7926WAVTR"/>
    <x v="450"/>
    <x v="1"/>
    <x v="67"/>
    <x v="68"/>
    <x v="2"/>
    <x v="1"/>
    <x v="1"/>
    <x v="4"/>
    <s v="1000-1499User"/>
    <x v="7"/>
    <x v="3"/>
    <n v="3187800"/>
  </r>
  <r>
    <s v="KL7926WAUTR"/>
    <x v="450"/>
    <x v="1"/>
    <x v="67"/>
    <x v="68"/>
    <x v="2"/>
    <x v="1"/>
    <x v="1"/>
    <x v="5"/>
    <s v="500-999User"/>
    <x v="7"/>
    <x v="3"/>
    <n v="4111800"/>
  </r>
  <r>
    <s v="KL7927WAYFR"/>
    <x v="451"/>
    <x v="1"/>
    <x v="68"/>
    <x v="69"/>
    <x v="2"/>
    <x v="1"/>
    <x v="1"/>
    <x v="1"/>
    <s v="5000+User"/>
    <x v="7"/>
    <x v="1"/>
    <n v="674520"/>
  </r>
  <r>
    <s v="KL7927WAXFR"/>
    <x v="451"/>
    <x v="1"/>
    <x v="68"/>
    <x v="69"/>
    <x v="2"/>
    <x v="1"/>
    <x v="1"/>
    <x v="2"/>
    <s v="2500-4999User"/>
    <x v="7"/>
    <x v="1"/>
    <n v="787710"/>
  </r>
  <r>
    <s v="KL7927WAYDR"/>
    <x v="452"/>
    <x v="1"/>
    <x v="68"/>
    <x v="69"/>
    <x v="2"/>
    <x v="1"/>
    <x v="1"/>
    <x v="1"/>
    <s v="5000+User"/>
    <x v="7"/>
    <x v="2"/>
    <n v="1208130"/>
  </r>
  <r>
    <s v="KL7927WAXDR"/>
    <x v="452"/>
    <x v="1"/>
    <x v="68"/>
    <x v="69"/>
    <x v="2"/>
    <x v="1"/>
    <x v="1"/>
    <x v="2"/>
    <s v="2500-4999User"/>
    <x v="7"/>
    <x v="2"/>
    <n v="1422960"/>
  </r>
  <r>
    <s v="KL7927WAYTR"/>
    <x v="453"/>
    <x v="1"/>
    <x v="68"/>
    <x v="69"/>
    <x v="2"/>
    <x v="1"/>
    <x v="1"/>
    <x v="1"/>
    <s v="5000+User"/>
    <x v="7"/>
    <x v="3"/>
    <n v="1702470"/>
  </r>
  <r>
    <s v="KL7927WAXTR"/>
    <x v="453"/>
    <x v="1"/>
    <x v="68"/>
    <x v="69"/>
    <x v="2"/>
    <x v="1"/>
    <x v="1"/>
    <x v="2"/>
    <s v="2500-4999User"/>
    <x v="7"/>
    <x v="3"/>
    <n v="2021250"/>
  </r>
  <r>
    <s v="KL7928W1YFR"/>
    <x v="454"/>
    <x v="1"/>
    <x v="69"/>
    <x v="70"/>
    <x v="2"/>
    <x v="1"/>
    <x v="3"/>
    <x v="1"/>
    <s v="5000+User"/>
    <x v="7"/>
    <x v="1"/>
    <n v="279510"/>
  </r>
  <r>
    <s v="KL7928W1YDR"/>
    <x v="455"/>
    <x v="1"/>
    <x v="69"/>
    <x v="70"/>
    <x v="2"/>
    <x v="1"/>
    <x v="3"/>
    <x v="1"/>
    <s v="5000+User"/>
    <x v="7"/>
    <x v="2"/>
    <n v="496650"/>
  </r>
  <r>
    <s v="KL7928W1YTR"/>
    <x v="456"/>
    <x v="1"/>
    <x v="69"/>
    <x v="70"/>
    <x v="2"/>
    <x v="1"/>
    <x v="3"/>
    <x v="1"/>
    <s v="5000+User"/>
    <x v="7"/>
    <x v="3"/>
    <n v="699930"/>
  </r>
  <r>
    <s v="KL7928W1XFR"/>
    <x v="454"/>
    <x v="1"/>
    <x v="69"/>
    <x v="70"/>
    <x v="2"/>
    <x v="1"/>
    <x v="3"/>
    <x v="2"/>
    <s v="2500-4999User"/>
    <x v="7"/>
    <x v="1"/>
    <n v="852390"/>
  </r>
  <r>
    <s v="KL7928W1XDR"/>
    <x v="455"/>
    <x v="1"/>
    <x v="69"/>
    <x v="70"/>
    <x v="2"/>
    <x v="1"/>
    <x v="3"/>
    <x v="2"/>
    <s v="2500-4999User"/>
    <x v="7"/>
    <x v="2"/>
    <n v="1538460"/>
  </r>
  <r>
    <s v="KL7928W1XTR"/>
    <x v="456"/>
    <x v="1"/>
    <x v="69"/>
    <x v="70"/>
    <x v="2"/>
    <x v="1"/>
    <x v="3"/>
    <x v="2"/>
    <s v="2500-4999User"/>
    <x v="7"/>
    <x v="3"/>
    <n v="2173710"/>
  </r>
  <r>
    <s v="-"/>
    <x v="0"/>
    <x v="24"/>
    <x v="70"/>
    <x v="71"/>
    <x v="3"/>
    <x v="0"/>
    <x v="0"/>
    <x v="0"/>
    <s v="-"/>
    <x v="0"/>
    <x v="0"/>
    <m/>
  </r>
  <r>
    <s v="KL4846W1YFR"/>
    <x v="457"/>
    <x v="22"/>
    <x v="71"/>
    <x v="72"/>
    <x v="5"/>
    <x v="1"/>
    <x v="3"/>
    <x v="1"/>
    <s v="5000+Node"/>
    <x v="7"/>
    <x v="1"/>
    <n v="1131900"/>
  </r>
  <r>
    <s v="KL4846W1XFR"/>
    <x v="457"/>
    <x v="22"/>
    <x v="71"/>
    <x v="72"/>
    <x v="5"/>
    <x v="1"/>
    <x v="3"/>
    <x v="2"/>
    <s v="2500-4999Node"/>
    <x v="7"/>
    <x v="1"/>
    <n v="1513050"/>
  </r>
  <r>
    <s v="KL4846W1WFR"/>
    <x v="457"/>
    <x v="22"/>
    <x v="71"/>
    <x v="72"/>
    <x v="5"/>
    <x v="1"/>
    <x v="3"/>
    <x v="3"/>
    <s v="1500-2499Node"/>
    <x v="7"/>
    <x v="1"/>
    <n v="1880340"/>
  </r>
  <r>
    <s v="KL4846W1YDR"/>
    <x v="458"/>
    <x v="22"/>
    <x v="71"/>
    <x v="72"/>
    <x v="5"/>
    <x v="1"/>
    <x v="3"/>
    <x v="1"/>
    <s v="5000+Node"/>
    <x v="7"/>
    <x v="2"/>
    <n v="2032800"/>
  </r>
  <r>
    <s v="KL4846W1TFR"/>
    <x v="457"/>
    <x v="22"/>
    <x v="71"/>
    <x v="72"/>
    <x v="5"/>
    <x v="1"/>
    <x v="3"/>
    <x v="6"/>
    <s v="250-499Node"/>
    <x v="7"/>
    <x v="1"/>
    <n v="2261490"/>
  </r>
  <r>
    <s v="KL4846W1UFR"/>
    <x v="457"/>
    <x v="22"/>
    <x v="71"/>
    <x v="72"/>
    <x v="5"/>
    <x v="1"/>
    <x v="3"/>
    <x v="5"/>
    <s v="500-999Node"/>
    <x v="7"/>
    <x v="1"/>
    <n v="2261490"/>
  </r>
  <r>
    <s v="KL4846W1VFR"/>
    <x v="457"/>
    <x v="22"/>
    <x v="71"/>
    <x v="72"/>
    <x v="5"/>
    <x v="1"/>
    <x v="3"/>
    <x v="4"/>
    <s v="1000-1499Node"/>
    <x v="7"/>
    <x v="1"/>
    <n v="2261490"/>
  </r>
  <r>
    <s v="KL4846W1XDR"/>
    <x v="458"/>
    <x v="22"/>
    <x v="71"/>
    <x v="72"/>
    <x v="5"/>
    <x v="1"/>
    <x v="3"/>
    <x v="2"/>
    <s v="2500-4999Node"/>
    <x v="7"/>
    <x v="2"/>
    <n v="2725800"/>
  </r>
  <r>
    <s v="KL4846W1YTR"/>
    <x v="459"/>
    <x v="22"/>
    <x v="71"/>
    <x v="72"/>
    <x v="5"/>
    <x v="1"/>
    <x v="3"/>
    <x v="1"/>
    <s v="5000+Node"/>
    <x v="7"/>
    <x v="3"/>
    <n v="2887500"/>
  </r>
  <r>
    <s v="KL4846W1WDR"/>
    <x v="458"/>
    <x v="22"/>
    <x v="71"/>
    <x v="72"/>
    <x v="5"/>
    <x v="1"/>
    <x v="3"/>
    <x v="3"/>
    <s v="1500-2499Node"/>
    <x v="7"/>
    <x v="2"/>
    <n v="3395700"/>
  </r>
  <r>
    <s v="KL4846W1XTR"/>
    <x v="459"/>
    <x v="22"/>
    <x v="71"/>
    <x v="72"/>
    <x v="5"/>
    <x v="1"/>
    <x v="3"/>
    <x v="2"/>
    <s v="2500-4999Node"/>
    <x v="7"/>
    <x v="3"/>
    <n v="3857700"/>
  </r>
  <r>
    <s v="KL4846W1TDR"/>
    <x v="458"/>
    <x v="22"/>
    <x v="71"/>
    <x v="72"/>
    <x v="5"/>
    <x v="1"/>
    <x v="3"/>
    <x v="6"/>
    <s v="250-499Node"/>
    <x v="7"/>
    <x v="2"/>
    <n v="4088700"/>
  </r>
  <r>
    <s v="KL4846W1UDR"/>
    <x v="458"/>
    <x v="22"/>
    <x v="71"/>
    <x v="72"/>
    <x v="5"/>
    <x v="1"/>
    <x v="3"/>
    <x v="5"/>
    <s v="500-999Node"/>
    <x v="7"/>
    <x v="2"/>
    <n v="4088700"/>
  </r>
  <r>
    <s v="KL4846W1VDR"/>
    <x v="458"/>
    <x v="22"/>
    <x v="71"/>
    <x v="72"/>
    <x v="5"/>
    <x v="1"/>
    <x v="3"/>
    <x v="4"/>
    <s v="1000-1499Node"/>
    <x v="7"/>
    <x v="2"/>
    <n v="4088700"/>
  </r>
  <r>
    <s v="KL4846W1WTR"/>
    <x v="459"/>
    <x v="22"/>
    <x v="71"/>
    <x v="72"/>
    <x v="5"/>
    <x v="1"/>
    <x v="3"/>
    <x v="3"/>
    <s v="1500-2499Node"/>
    <x v="7"/>
    <x v="3"/>
    <n v="4804800"/>
  </r>
  <r>
    <s v="KL4846W1TTR"/>
    <x v="459"/>
    <x v="22"/>
    <x v="71"/>
    <x v="72"/>
    <x v="5"/>
    <x v="1"/>
    <x v="3"/>
    <x v="6"/>
    <s v="250-499Node"/>
    <x v="7"/>
    <x v="3"/>
    <n v="5775000"/>
  </r>
  <r>
    <s v="KL4846W1UTR"/>
    <x v="459"/>
    <x v="22"/>
    <x v="71"/>
    <x v="72"/>
    <x v="5"/>
    <x v="1"/>
    <x v="3"/>
    <x v="5"/>
    <s v="500-999Node"/>
    <x v="7"/>
    <x v="3"/>
    <n v="5775000"/>
  </r>
  <r>
    <s v="KL4846W1VTR"/>
    <x v="459"/>
    <x v="22"/>
    <x v="71"/>
    <x v="72"/>
    <x v="5"/>
    <x v="1"/>
    <x v="3"/>
    <x v="4"/>
    <s v="1000-1499Node"/>
    <x v="7"/>
    <x v="3"/>
    <n v="5775000"/>
  </r>
  <r>
    <s v="KL4847W1YFR"/>
    <x v="460"/>
    <x v="22"/>
    <x v="72"/>
    <x v="73"/>
    <x v="5"/>
    <x v="1"/>
    <x v="3"/>
    <x v="1"/>
    <s v="5000+Node"/>
    <x v="7"/>
    <x v="1"/>
    <n v="2261490"/>
  </r>
  <r>
    <s v="KL4847W1XFR"/>
    <x v="460"/>
    <x v="22"/>
    <x v="72"/>
    <x v="73"/>
    <x v="5"/>
    <x v="1"/>
    <x v="3"/>
    <x v="2"/>
    <s v="2500-4999Node"/>
    <x v="7"/>
    <x v="1"/>
    <n v="3026100"/>
  </r>
  <r>
    <s v="KL4847W1WFR"/>
    <x v="460"/>
    <x v="22"/>
    <x v="72"/>
    <x v="73"/>
    <x v="5"/>
    <x v="1"/>
    <x v="3"/>
    <x v="3"/>
    <s v="1500-2499Node"/>
    <x v="7"/>
    <x v="1"/>
    <n v="3765300"/>
  </r>
  <r>
    <s v="KL4847W1YDR"/>
    <x v="461"/>
    <x v="22"/>
    <x v="72"/>
    <x v="73"/>
    <x v="5"/>
    <x v="1"/>
    <x v="3"/>
    <x v="1"/>
    <s v="5000+Node"/>
    <x v="7"/>
    <x v="2"/>
    <n v="4088700"/>
  </r>
  <r>
    <s v="KL4847W1TFR"/>
    <x v="460"/>
    <x v="22"/>
    <x v="72"/>
    <x v="73"/>
    <x v="5"/>
    <x v="1"/>
    <x v="3"/>
    <x v="6"/>
    <s v="250-499Node"/>
    <x v="7"/>
    <x v="1"/>
    <n v="4527600"/>
  </r>
  <r>
    <s v="KL4847W1UFR"/>
    <x v="460"/>
    <x v="22"/>
    <x v="72"/>
    <x v="73"/>
    <x v="5"/>
    <x v="1"/>
    <x v="3"/>
    <x v="5"/>
    <s v="500-999Node"/>
    <x v="7"/>
    <x v="1"/>
    <n v="4527600"/>
  </r>
  <r>
    <s v="KL4847W1VFR"/>
    <x v="460"/>
    <x v="22"/>
    <x v="72"/>
    <x v="73"/>
    <x v="5"/>
    <x v="1"/>
    <x v="3"/>
    <x v="4"/>
    <s v="1000-1499Node"/>
    <x v="7"/>
    <x v="1"/>
    <n v="4527600"/>
  </r>
  <r>
    <s v="KL4847W1XDR"/>
    <x v="461"/>
    <x v="22"/>
    <x v="72"/>
    <x v="73"/>
    <x v="5"/>
    <x v="1"/>
    <x v="3"/>
    <x v="2"/>
    <s v="2500-4999Node"/>
    <x v="7"/>
    <x v="2"/>
    <n v="5428500"/>
  </r>
  <r>
    <s v="KL4847W1YTR"/>
    <x v="462"/>
    <x v="22"/>
    <x v="72"/>
    <x v="73"/>
    <x v="5"/>
    <x v="1"/>
    <x v="3"/>
    <x v="1"/>
    <s v="5000+Node"/>
    <x v="7"/>
    <x v="3"/>
    <n v="5775000"/>
  </r>
  <r>
    <s v="KL4847W1WDR"/>
    <x v="461"/>
    <x v="22"/>
    <x v="72"/>
    <x v="73"/>
    <x v="5"/>
    <x v="1"/>
    <x v="3"/>
    <x v="3"/>
    <s v="1500-2499Node"/>
    <x v="7"/>
    <x v="2"/>
    <n v="6791400"/>
  </r>
  <r>
    <s v="KL4847W1XTR"/>
    <x v="462"/>
    <x v="22"/>
    <x v="72"/>
    <x v="73"/>
    <x v="5"/>
    <x v="1"/>
    <x v="3"/>
    <x v="2"/>
    <s v="2500-4999Node"/>
    <x v="7"/>
    <x v="3"/>
    <n v="7692300"/>
  </r>
  <r>
    <s v="KL4847W1TDR"/>
    <x v="461"/>
    <x v="22"/>
    <x v="72"/>
    <x v="73"/>
    <x v="5"/>
    <x v="1"/>
    <x v="3"/>
    <x v="6"/>
    <s v="250-499Node"/>
    <x v="7"/>
    <x v="2"/>
    <n v="8154300"/>
  </r>
  <r>
    <s v="KL4847W1UDR"/>
    <x v="461"/>
    <x v="22"/>
    <x v="72"/>
    <x v="73"/>
    <x v="5"/>
    <x v="1"/>
    <x v="3"/>
    <x v="5"/>
    <s v="500-999Node"/>
    <x v="7"/>
    <x v="2"/>
    <n v="8154300"/>
  </r>
  <r>
    <s v="KL4847W1VDR"/>
    <x v="461"/>
    <x v="22"/>
    <x v="72"/>
    <x v="73"/>
    <x v="5"/>
    <x v="1"/>
    <x v="3"/>
    <x v="4"/>
    <s v="1000-1499Node"/>
    <x v="7"/>
    <x v="2"/>
    <n v="8154300"/>
  </r>
  <r>
    <s v="KL4847W1WTR"/>
    <x v="462"/>
    <x v="22"/>
    <x v="72"/>
    <x v="73"/>
    <x v="5"/>
    <x v="1"/>
    <x v="3"/>
    <x v="3"/>
    <s v="1500-2499Node"/>
    <x v="7"/>
    <x v="3"/>
    <n v="9609600"/>
  </r>
  <r>
    <s v="KL4847W1TTR"/>
    <x v="462"/>
    <x v="22"/>
    <x v="72"/>
    <x v="73"/>
    <x v="5"/>
    <x v="1"/>
    <x v="3"/>
    <x v="6"/>
    <s v="250-499Node"/>
    <x v="7"/>
    <x v="3"/>
    <n v="11550000"/>
  </r>
  <r>
    <s v="KL4847W1UTR"/>
    <x v="462"/>
    <x v="22"/>
    <x v="72"/>
    <x v="73"/>
    <x v="5"/>
    <x v="1"/>
    <x v="3"/>
    <x v="5"/>
    <s v="500-999Node"/>
    <x v="7"/>
    <x v="3"/>
    <n v="11550000"/>
  </r>
  <r>
    <s v="KL4847W1VTR"/>
    <x v="462"/>
    <x v="22"/>
    <x v="72"/>
    <x v="73"/>
    <x v="5"/>
    <x v="1"/>
    <x v="3"/>
    <x v="4"/>
    <s v="1000-1499Node"/>
    <x v="7"/>
    <x v="3"/>
    <n v="11550000"/>
  </r>
  <r>
    <s v="KL4819W1YFR"/>
    <x v="463"/>
    <x v="1"/>
    <x v="73"/>
    <x v="74"/>
    <x v="1"/>
    <x v="1"/>
    <x v="3"/>
    <x v="1"/>
    <s v=""/>
    <x v="7"/>
    <x v="1"/>
    <n v="1716330"/>
  </r>
  <r>
    <s v="KL4819W1YFR"/>
    <x v="463"/>
    <x v="1"/>
    <x v="73"/>
    <x v="74"/>
    <x v="1"/>
    <x v="1"/>
    <x v="3"/>
    <x v="1"/>
    <s v=""/>
    <x v="7"/>
    <x v="1"/>
    <n v="1716330"/>
  </r>
  <r>
    <s v="KL4819W1YFS"/>
    <x v="464"/>
    <x v="1"/>
    <x v="73"/>
    <x v="74"/>
    <x v="1"/>
    <x v="1"/>
    <x v="3"/>
    <x v="1"/>
    <s v=""/>
    <x v="10"/>
    <x v="1"/>
    <n v="1716330"/>
  </r>
  <r>
    <s v="KL4819W1YFS"/>
    <x v="464"/>
    <x v="1"/>
    <x v="73"/>
    <x v="74"/>
    <x v="1"/>
    <x v="1"/>
    <x v="3"/>
    <x v="1"/>
    <s v=""/>
    <x v="10"/>
    <x v="1"/>
    <n v="1716330"/>
  </r>
  <r>
    <s v="KL4819W1XFR"/>
    <x v="463"/>
    <x v="1"/>
    <x v="73"/>
    <x v="74"/>
    <x v="1"/>
    <x v="1"/>
    <x v="3"/>
    <x v="2"/>
    <s v=""/>
    <x v="7"/>
    <x v="1"/>
    <n v="1778700"/>
  </r>
  <r>
    <s v="KL4819W1XFR"/>
    <x v="463"/>
    <x v="1"/>
    <x v="73"/>
    <x v="74"/>
    <x v="1"/>
    <x v="1"/>
    <x v="3"/>
    <x v="2"/>
    <s v=""/>
    <x v="7"/>
    <x v="1"/>
    <n v="1778700"/>
  </r>
  <r>
    <s v="KL4819W1XFS"/>
    <x v="464"/>
    <x v="1"/>
    <x v="73"/>
    <x v="74"/>
    <x v="1"/>
    <x v="1"/>
    <x v="3"/>
    <x v="2"/>
    <s v=""/>
    <x v="10"/>
    <x v="1"/>
    <n v="1778700"/>
  </r>
  <r>
    <s v="KL4819W1XFS"/>
    <x v="464"/>
    <x v="1"/>
    <x v="73"/>
    <x v="74"/>
    <x v="1"/>
    <x v="1"/>
    <x v="3"/>
    <x v="2"/>
    <s v=""/>
    <x v="10"/>
    <x v="1"/>
    <n v="1778700"/>
  </r>
  <r>
    <s v="KL4819W1WFR"/>
    <x v="463"/>
    <x v="1"/>
    <x v="73"/>
    <x v="74"/>
    <x v="1"/>
    <x v="1"/>
    <x v="3"/>
    <x v="3"/>
    <s v=""/>
    <x v="7"/>
    <x v="1"/>
    <n v="1854930"/>
  </r>
  <r>
    <s v="KL4819W1WFR"/>
    <x v="463"/>
    <x v="1"/>
    <x v="73"/>
    <x v="74"/>
    <x v="1"/>
    <x v="1"/>
    <x v="3"/>
    <x v="3"/>
    <s v=""/>
    <x v="7"/>
    <x v="1"/>
    <n v="1854930"/>
  </r>
  <r>
    <s v="KL4819W1WFS"/>
    <x v="464"/>
    <x v="1"/>
    <x v="73"/>
    <x v="74"/>
    <x v="1"/>
    <x v="1"/>
    <x v="3"/>
    <x v="3"/>
    <s v=""/>
    <x v="10"/>
    <x v="1"/>
    <n v="1854930"/>
  </r>
  <r>
    <s v="KL4819W1WFS"/>
    <x v="464"/>
    <x v="1"/>
    <x v="73"/>
    <x v="74"/>
    <x v="1"/>
    <x v="1"/>
    <x v="3"/>
    <x v="3"/>
    <s v=""/>
    <x v="10"/>
    <x v="1"/>
    <n v="1854930"/>
  </r>
  <r>
    <s v="KL4819W1VFR"/>
    <x v="463"/>
    <x v="1"/>
    <x v="73"/>
    <x v="74"/>
    <x v="1"/>
    <x v="1"/>
    <x v="3"/>
    <x v="4"/>
    <s v=""/>
    <x v="7"/>
    <x v="1"/>
    <n v="1919610"/>
  </r>
  <r>
    <s v="KL4819W1VFR"/>
    <x v="463"/>
    <x v="1"/>
    <x v="73"/>
    <x v="74"/>
    <x v="1"/>
    <x v="1"/>
    <x v="3"/>
    <x v="4"/>
    <s v=""/>
    <x v="7"/>
    <x v="1"/>
    <n v="1919610"/>
  </r>
  <r>
    <s v="KL4819W1VFS"/>
    <x v="464"/>
    <x v="1"/>
    <x v="73"/>
    <x v="74"/>
    <x v="1"/>
    <x v="1"/>
    <x v="3"/>
    <x v="4"/>
    <s v=""/>
    <x v="10"/>
    <x v="1"/>
    <n v="1919610"/>
  </r>
  <r>
    <s v="KL4819W1VFS"/>
    <x v="464"/>
    <x v="1"/>
    <x v="73"/>
    <x v="74"/>
    <x v="1"/>
    <x v="1"/>
    <x v="3"/>
    <x v="4"/>
    <s v=""/>
    <x v="10"/>
    <x v="1"/>
    <n v="1919610"/>
  </r>
  <r>
    <s v="KL4819W1UFR"/>
    <x v="463"/>
    <x v="1"/>
    <x v="73"/>
    <x v="74"/>
    <x v="1"/>
    <x v="1"/>
    <x v="3"/>
    <x v="5"/>
    <s v=""/>
    <x v="7"/>
    <x v="1"/>
    <n v="1995840"/>
  </r>
  <r>
    <s v="KL4819W1UFR"/>
    <x v="463"/>
    <x v="1"/>
    <x v="73"/>
    <x v="74"/>
    <x v="1"/>
    <x v="1"/>
    <x v="3"/>
    <x v="5"/>
    <s v=""/>
    <x v="7"/>
    <x v="1"/>
    <n v="1995840"/>
  </r>
  <r>
    <s v="KL4819W1UFS"/>
    <x v="464"/>
    <x v="1"/>
    <x v="73"/>
    <x v="74"/>
    <x v="1"/>
    <x v="1"/>
    <x v="3"/>
    <x v="5"/>
    <s v=""/>
    <x v="10"/>
    <x v="1"/>
    <n v="1995840"/>
  </r>
  <r>
    <s v="KL4819W1UFS"/>
    <x v="464"/>
    <x v="1"/>
    <x v="73"/>
    <x v="74"/>
    <x v="1"/>
    <x v="1"/>
    <x v="3"/>
    <x v="5"/>
    <s v=""/>
    <x v="10"/>
    <x v="1"/>
    <n v="1995840"/>
  </r>
  <r>
    <s v="KL4819W1TFR"/>
    <x v="463"/>
    <x v="1"/>
    <x v="73"/>
    <x v="74"/>
    <x v="1"/>
    <x v="1"/>
    <x v="3"/>
    <x v="6"/>
    <s v=""/>
    <x v="7"/>
    <x v="1"/>
    <n v="2058210"/>
  </r>
  <r>
    <s v="KL4819W1TFR"/>
    <x v="463"/>
    <x v="1"/>
    <x v="73"/>
    <x v="74"/>
    <x v="1"/>
    <x v="1"/>
    <x v="3"/>
    <x v="6"/>
    <s v=""/>
    <x v="7"/>
    <x v="1"/>
    <n v="2058210"/>
  </r>
  <r>
    <s v="KL4819W1TFS"/>
    <x v="464"/>
    <x v="1"/>
    <x v="73"/>
    <x v="74"/>
    <x v="1"/>
    <x v="1"/>
    <x v="3"/>
    <x v="6"/>
    <s v=""/>
    <x v="10"/>
    <x v="1"/>
    <n v="2058210"/>
  </r>
  <r>
    <s v="KL4819W1TFS"/>
    <x v="464"/>
    <x v="1"/>
    <x v="73"/>
    <x v="74"/>
    <x v="1"/>
    <x v="1"/>
    <x v="3"/>
    <x v="6"/>
    <s v=""/>
    <x v="10"/>
    <x v="1"/>
    <n v="2058210"/>
  </r>
  <r>
    <s v="KL4819W1SFR"/>
    <x v="463"/>
    <x v="1"/>
    <x v="73"/>
    <x v="74"/>
    <x v="1"/>
    <x v="1"/>
    <x v="3"/>
    <x v="8"/>
    <s v=""/>
    <x v="7"/>
    <x v="1"/>
    <n v="2199120"/>
  </r>
  <r>
    <s v="KL4819W1SFS"/>
    <x v="464"/>
    <x v="1"/>
    <x v="73"/>
    <x v="74"/>
    <x v="1"/>
    <x v="1"/>
    <x v="3"/>
    <x v="8"/>
    <s v=""/>
    <x v="10"/>
    <x v="1"/>
    <n v="2199120"/>
  </r>
  <r>
    <s v="KL4819W1YDR"/>
    <x v="465"/>
    <x v="1"/>
    <x v="73"/>
    <x v="74"/>
    <x v="1"/>
    <x v="1"/>
    <x v="3"/>
    <x v="1"/>
    <s v=""/>
    <x v="7"/>
    <x v="2"/>
    <n v="3441900"/>
  </r>
  <r>
    <s v="KL4819W1YDR"/>
    <x v="465"/>
    <x v="1"/>
    <x v="73"/>
    <x v="74"/>
    <x v="1"/>
    <x v="1"/>
    <x v="3"/>
    <x v="1"/>
    <s v=""/>
    <x v="7"/>
    <x v="2"/>
    <n v="3441900"/>
  </r>
  <r>
    <s v="KL4819W1YDS"/>
    <x v="466"/>
    <x v="1"/>
    <x v="73"/>
    <x v="74"/>
    <x v="1"/>
    <x v="1"/>
    <x v="3"/>
    <x v="1"/>
    <s v=""/>
    <x v="10"/>
    <x v="2"/>
    <n v="3441900"/>
  </r>
  <r>
    <s v="KL4819W1YDS"/>
    <x v="466"/>
    <x v="1"/>
    <x v="73"/>
    <x v="74"/>
    <x v="1"/>
    <x v="1"/>
    <x v="3"/>
    <x v="1"/>
    <s v=""/>
    <x v="10"/>
    <x v="2"/>
    <n v="3441900"/>
  </r>
  <r>
    <s v="KL4819W1XDR"/>
    <x v="465"/>
    <x v="1"/>
    <x v="73"/>
    <x v="74"/>
    <x v="1"/>
    <x v="1"/>
    <x v="3"/>
    <x v="2"/>
    <s v=""/>
    <x v="7"/>
    <x v="2"/>
    <n v="3580500"/>
  </r>
  <r>
    <s v="KL4819W1XDR"/>
    <x v="465"/>
    <x v="1"/>
    <x v="73"/>
    <x v="74"/>
    <x v="1"/>
    <x v="1"/>
    <x v="3"/>
    <x v="2"/>
    <s v=""/>
    <x v="7"/>
    <x v="2"/>
    <n v="3580500"/>
  </r>
  <r>
    <s v="KL4819W1XDS"/>
    <x v="466"/>
    <x v="1"/>
    <x v="73"/>
    <x v="74"/>
    <x v="1"/>
    <x v="1"/>
    <x v="3"/>
    <x v="2"/>
    <s v=""/>
    <x v="10"/>
    <x v="2"/>
    <n v="3580500"/>
  </r>
  <r>
    <s v="KL4819W1XDS"/>
    <x v="466"/>
    <x v="1"/>
    <x v="73"/>
    <x v="74"/>
    <x v="1"/>
    <x v="1"/>
    <x v="3"/>
    <x v="2"/>
    <s v=""/>
    <x v="10"/>
    <x v="2"/>
    <n v="3580500"/>
  </r>
  <r>
    <s v="KL4819W1WDR"/>
    <x v="465"/>
    <x v="1"/>
    <x v="73"/>
    <x v="74"/>
    <x v="1"/>
    <x v="1"/>
    <x v="3"/>
    <x v="3"/>
    <s v=""/>
    <x v="7"/>
    <x v="2"/>
    <n v="3719100"/>
  </r>
  <r>
    <s v="KL4819W1WDR"/>
    <x v="465"/>
    <x v="1"/>
    <x v="73"/>
    <x v="74"/>
    <x v="1"/>
    <x v="1"/>
    <x v="3"/>
    <x v="3"/>
    <s v=""/>
    <x v="7"/>
    <x v="2"/>
    <n v="3719100"/>
  </r>
  <r>
    <s v="KL4819W1WDS"/>
    <x v="466"/>
    <x v="1"/>
    <x v="73"/>
    <x v="74"/>
    <x v="1"/>
    <x v="1"/>
    <x v="3"/>
    <x v="3"/>
    <s v=""/>
    <x v="10"/>
    <x v="2"/>
    <n v="3719100"/>
  </r>
  <r>
    <s v="KL4819W1WDS"/>
    <x v="466"/>
    <x v="1"/>
    <x v="73"/>
    <x v="74"/>
    <x v="1"/>
    <x v="1"/>
    <x v="3"/>
    <x v="3"/>
    <s v=""/>
    <x v="10"/>
    <x v="2"/>
    <n v="3719100"/>
  </r>
  <r>
    <s v="KL4819W1VDR"/>
    <x v="465"/>
    <x v="1"/>
    <x v="73"/>
    <x v="74"/>
    <x v="1"/>
    <x v="1"/>
    <x v="3"/>
    <x v="4"/>
    <s v=""/>
    <x v="7"/>
    <x v="2"/>
    <n v="3834600"/>
  </r>
  <r>
    <s v="KL4819W1VDR"/>
    <x v="465"/>
    <x v="1"/>
    <x v="73"/>
    <x v="74"/>
    <x v="1"/>
    <x v="1"/>
    <x v="3"/>
    <x v="4"/>
    <s v=""/>
    <x v="7"/>
    <x v="2"/>
    <n v="3834600"/>
  </r>
  <r>
    <s v="KL4819W1VDS"/>
    <x v="466"/>
    <x v="1"/>
    <x v="73"/>
    <x v="74"/>
    <x v="1"/>
    <x v="1"/>
    <x v="3"/>
    <x v="4"/>
    <s v=""/>
    <x v="10"/>
    <x v="2"/>
    <n v="3834600"/>
  </r>
  <r>
    <s v="KL4819W1VDS"/>
    <x v="466"/>
    <x v="1"/>
    <x v="73"/>
    <x v="74"/>
    <x v="1"/>
    <x v="1"/>
    <x v="3"/>
    <x v="4"/>
    <s v=""/>
    <x v="10"/>
    <x v="2"/>
    <n v="3834600"/>
  </r>
  <r>
    <s v="KL4819W1UDR"/>
    <x v="465"/>
    <x v="1"/>
    <x v="73"/>
    <x v="74"/>
    <x v="1"/>
    <x v="1"/>
    <x v="3"/>
    <x v="5"/>
    <s v=""/>
    <x v="7"/>
    <x v="2"/>
    <n v="3973200"/>
  </r>
  <r>
    <s v="KL4819W1UDR"/>
    <x v="465"/>
    <x v="1"/>
    <x v="73"/>
    <x v="74"/>
    <x v="1"/>
    <x v="1"/>
    <x v="3"/>
    <x v="5"/>
    <s v=""/>
    <x v="7"/>
    <x v="2"/>
    <n v="3973200"/>
  </r>
  <r>
    <s v="KL4819W1UDS"/>
    <x v="466"/>
    <x v="1"/>
    <x v="73"/>
    <x v="74"/>
    <x v="1"/>
    <x v="1"/>
    <x v="3"/>
    <x v="5"/>
    <s v=""/>
    <x v="10"/>
    <x v="2"/>
    <n v="3973200"/>
  </r>
  <r>
    <s v="KL4819W1UDS"/>
    <x v="466"/>
    <x v="1"/>
    <x v="73"/>
    <x v="74"/>
    <x v="1"/>
    <x v="1"/>
    <x v="3"/>
    <x v="5"/>
    <s v=""/>
    <x v="10"/>
    <x v="2"/>
    <n v="3973200"/>
  </r>
  <r>
    <s v="KL4819W1TDR"/>
    <x v="465"/>
    <x v="1"/>
    <x v="73"/>
    <x v="74"/>
    <x v="1"/>
    <x v="1"/>
    <x v="3"/>
    <x v="6"/>
    <s v=""/>
    <x v="7"/>
    <x v="2"/>
    <n v="4111800"/>
  </r>
  <r>
    <s v="KL4819W1TDR"/>
    <x v="465"/>
    <x v="1"/>
    <x v="73"/>
    <x v="74"/>
    <x v="1"/>
    <x v="1"/>
    <x v="3"/>
    <x v="6"/>
    <s v=""/>
    <x v="7"/>
    <x v="2"/>
    <n v="4111800"/>
  </r>
  <r>
    <s v="KL4819W1TDS"/>
    <x v="466"/>
    <x v="1"/>
    <x v="73"/>
    <x v="74"/>
    <x v="1"/>
    <x v="1"/>
    <x v="3"/>
    <x v="6"/>
    <s v=""/>
    <x v="10"/>
    <x v="2"/>
    <n v="4111800"/>
  </r>
  <r>
    <s v="KL4819W1TDS"/>
    <x v="466"/>
    <x v="1"/>
    <x v="73"/>
    <x v="74"/>
    <x v="1"/>
    <x v="1"/>
    <x v="3"/>
    <x v="6"/>
    <s v=""/>
    <x v="10"/>
    <x v="2"/>
    <n v="4111800"/>
  </r>
  <r>
    <s v="KL4819W1SDR"/>
    <x v="465"/>
    <x v="1"/>
    <x v="73"/>
    <x v="74"/>
    <x v="1"/>
    <x v="1"/>
    <x v="3"/>
    <x v="8"/>
    <s v=""/>
    <x v="7"/>
    <x v="2"/>
    <n v="4389000"/>
  </r>
  <r>
    <s v="KL4819W1SDS"/>
    <x v="466"/>
    <x v="1"/>
    <x v="73"/>
    <x v="74"/>
    <x v="1"/>
    <x v="1"/>
    <x v="3"/>
    <x v="8"/>
    <s v=""/>
    <x v="10"/>
    <x v="2"/>
    <n v="4389000"/>
  </r>
  <r>
    <s v="KL4819W1YTR"/>
    <x v="467"/>
    <x v="1"/>
    <x v="73"/>
    <x v="74"/>
    <x v="1"/>
    <x v="1"/>
    <x v="3"/>
    <x v="1"/>
    <s v=""/>
    <x v="7"/>
    <x v="3"/>
    <n v="5151300"/>
  </r>
  <r>
    <s v="KL4819W1YTR"/>
    <x v="467"/>
    <x v="1"/>
    <x v="73"/>
    <x v="74"/>
    <x v="1"/>
    <x v="1"/>
    <x v="3"/>
    <x v="1"/>
    <s v=""/>
    <x v="7"/>
    <x v="3"/>
    <n v="5151300"/>
  </r>
  <r>
    <s v="KL4819W1YTS"/>
    <x v="468"/>
    <x v="1"/>
    <x v="73"/>
    <x v="74"/>
    <x v="1"/>
    <x v="1"/>
    <x v="3"/>
    <x v="1"/>
    <s v=""/>
    <x v="10"/>
    <x v="3"/>
    <n v="5151300"/>
  </r>
  <r>
    <s v="KL4819W1YTS"/>
    <x v="468"/>
    <x v="1"/>
    <x v="73"/>
    <x v="74"/>
    <x v="1"/>
    <x v="1"/>
    <x v="3"/>
    <x v="1"/>
    <s v=""/>
    <x v="10"/>
    <x v="3"/>
    <n v="5151300"/>
  </r>
  <r>
    <s v="KL4819W1XTR"/>
    <x v="467"/>
    <x v="1"/>
    <x v="73"/>
    <x v="74"/>
    <x v="1"/>
    <x v="1"/>
    <x v="3"/>
    <x v="2"/>
    <s v=""/>
    <x v="7"/>
    <x v="3"/>
    <n v="5359200"/>
  </r>
  <r>
    <s v="KL4819W1XTR"/>
    <x v="467"/>
    <x v="1"/>
    <x v="73"/>
    <x v="74"/>
    <x v="1"/>
    <x v="1"/>
    <x v="3"/>
    <x v="2"/>
    <s v=""/>
    <x v="7"/>
    <x v="3"/>
    <n v="5359200"/>
  </r>
  <r>
    <s v="KL4819W1XTS"/>
    <x v="468"/>
    <x v="1"/>
    <x v="73"/>
    <x v="74"/>
    <x v="1"/>
    <x v="1"/>
    <x v="3"/>
    <x v="2"/>
    <s v=""/>
    <x v="10"/>
    <x v="3"/>
    <n v="5359200"/>
  </r>
  <r>
    <s v="KL4819W1XTS"/>
    <x v="468"/>
    <x v="1"/>
    <x v="73"/>
    <x v="74"/>
    <x v="1"/>
    <x v="1"/>
    <x v="3"/>
    <x v="2"/>
    <s v=""/>
    <x v="10"/>
    <x v="3"/>
    <n v="5359200"/>
  </r>
  <r>
    <s v="KL4819W1WTR"/>
    <x v="467"/>
    <x v="1"/>
    <x v="73"/>
    <x v="74"/>
    <x v="1"/>
    <x v="1"/>
    <x v="3"/>
    <x v="3"/>
    <s v=""/>
    <x v="7"/>
    <x v="3"/>
    <n v="5544000"/>
  </r>
  <r>
    <s v="KL4819W1WTR"/>
    <x v="467"/>
    <x v="1"/>
    <x v="73"/>
    <x v="74"/>
    <x v="1"/>
    <x v="1"/>
    <x v="3"/>
    <x v="3"/>
    <s v=""/>
    <x v="7"/>
    <x v="3"/>
    <n v="5544000"/>
  </r>
  <r>
    <s v="KL4819W1WTS"/>
    <x v="468"/>
    <x v="1"/>
    <x v="73"/>
    <x v="74"/>
    <x v="1"/>
    <x v="1"/>
    <x v="3"/>
    <x v="3"/>
    <s v=""/>
    <x v="10"/>
    <x v="3"/>
    <n v="5544000"/>
  </r>
  <r>
    <s v="KL4819W1WTS"/>
    <x v="468"/>
    <x v="1"/>
    <x v="73"/>
    <x v="74"/>
    <x v="1"/>
    <x v="1"/>
    <x v="3"/>
    <x v="3"/>
    <s v=""/>
    <x v="10"/>
    <x v="3"/>
    <n v="5544000"/>
  </r>
  <r>
    <s v="KL4819W1VTR"/>
    <x v="467"/>
    <x v="1"/>
    <x v="73"/>
    <x v="74"/>
    <x v="1"/>
    <x v="1"/>
    <x v="3"/>
    <x v="4"/>
    <s v=""/>
    <x v="7"/>
    <x v="3"/>
    <n v="5775000"/>
  </r>
  <r>
    <s v="KL4819W1VTR"/>
    <x v="467"/>
    <x v="1"/>
    <x v="73"/>
    <x v="74"/>
    <x v="1"/>
    <x v="1"/>
    <x v="3"/>
    <x v="4"/>
    <s v=""/>
    <x v="7"/>
    <x v="3"/>
    <n v="5775000"/>
  </r>
  <r>
    <s v="KL4819W1VTS"/>
    <x v="468"/>
    <x v="1"/>
    <x v="73"/>
    <x v="74"/>
    <x v="1"/>
    <x v="1"/>
    <x v="3"/>
    <x v="4"/>
    <s v=""/>
    <x v="10"/>
    <x v="3"/>
    <n v="5775000"/>
  </r>
  <r>
    <s v="KL4819W1VTS"/>
    <x v="468"/>
    <x v="1"/>
    <x v="73"/>
    <x v="74"/>
    <x v="1"/>
    <x v="1"/>
    <x v="3"/>
    <x v="4"/>
    <s v=""/>
    <x v="10"/>
    <x v="3"/>
    <n v="5775000"/>
  </r>
  <r>
    <s v="KL4819W1UTR"/>
    <x v="467"/>
    <x v="1"/>
    <x v="73"/>
    <x v="74"/>
    <x v="1"/>
    <x v="1"/>
    <x v="3"/>
    <x v="5"/>
    <s v=""/>
    <x v="7"/>
    <x v="3"/>
    <n v="5982900"/>
  </r>
  <r>
    <s v="KL4819W1UTR"/>
    <x v="467"/>
    <x v="1"/>
    <x v="73"/>
    <x v="74"/>
    <x v="1"/>
    <x v="1"/>
    <x v="3"/>
    <x v="5"/>
    <s v=""/>
    <x v="7"/>
    <x v="3"/>
    <n v="5982900"/>
  </r>
  <r>
    <s v="KL4819W1UTS"/>
    <x v="468"/>
    <x v="1"/>
    <x v="73"/>
    <x v="74"/>
    <x v="1"/>
    <x v="1"/>
    <x v="3"/>
    <x v="5"/>
    <s v=""/>
    <x v="10"/>
    <x v="3"/>
    <n v="5982900"/>
  </r>
  <r>
    <s v="KL4819W1UTS"/>
    <x v="468"/>
    <x v="1"/>
    <x v="73"/>
    <x v="74"/>
    <x v="1"/>
    <x v="1"/>
    <x v="3"/>
    <x v="5"/>
    <s v=""/>
    <x v="10"/>
    <x v="3"/>
    <n v="5982900"/>
  </r>
  <r>
    <s v="KL4819W1TTR"/>
    <x v="467"/>
    <x v="1"/>
    <x v="73"/>
    <x v="74"/>
    <x v="1"/>
    <x v="1"/>
    <x v="3"/>
    <x v="6"/>
    <s v=""/>
    <x v="7"/>
    <x v="3"/>
    <n v="6167700"/>
  </r>
  <r>
    <s v="KL4819W1TTR"/>
    <x v="467"/>
    <x v="1"/>
    <x v="73"/>
    <x v="74"/>
    <x v="1"/>
    <x v="1"/>
    <x v="3"/>
    <x v="6"/>
    <s v=""/>
    <x v="7"/>
    <x v="3"/>
    <n v="6167700"/>
  </r>
  <r>
    <s v="KL4819W1TTS"/>
    <x v="468"/>
    <x v="1"/>
    <x v="73"/>
    <x v="74"/>
    <x v="1"/>
    <x v="1"/>
    <x v="3"/>
    <x v="6"/>
    <s v=""/>
    <x v="10"/>
    <x v="3"/>
    <n v="6167700"/>
  </r>
  <r>
    <s v="KL4819W1TTS"/>
    <x v="468"/>
    <x v="1"/>
    <x v="73"/>
    <x v="74"/>
    <x v="1"/>
    <x v="1"/>
    <x v="3"/>
    <x v="6"/>
    <s v=""/>
    <x v="10"/>
    <x v="3"/>
    <n v="6167700"/>
  </r>
  <r>
    <s v="KL4819W1STR"/>
    <x v="467"/>
    <x v="1"/>
    <x v="73"/>
    <x v="74"/>
    <x v="1"/>
    <x v="1"/>
    <x v="3"/>
    <x v="8"/>
    <s v=""/>
    <x v="7"/>
    <x v="3"/>
    <n v="6583500"/>
  </r>
  <r>
    <s v="KL4819W1STS"/>
    <x v="468"/>
    <x v="1"/>
    <x v="73"/>
    <x v="74"/>
    <x v="1"/>
    <x v="1"/>
    <x v="3"/>
    <x v="8"/>
    <s v=""/>
    <x v="10"/>
    <x v="3"/>
    <n v="6583500"/>
  </r>
  <r>
    <s v="KL4828W1YFR"/>
    <x v="469"/>
    <x v="3"/>
    <x v="74"/>
    <x v="75"/>
    <x v="5"/>
    <x v="5"/>
    <x v="3"/>
    <x v="1"/>
    <s v="5000+Node"/>
    <x v="7"/>
    <x v="1"/>
    <n v="2750000"/>
  </r>
  <r>
    <s v="KL4828W1YFS"/>
    <x v="470"/>
    <x v="3"/>
    <x v="74"/>
    <x v="75"/>
    <x v="5"/>
    <x v="5"/>
    <x v="3"/>
    <x v="1"/>
    <s v="5000+Node"/>
    <x v="10"/>
    <x v="1"/>
    <n v="2750000"/>
  </r>
  <r>
    <s v="KL4828W1XFR"/>
    <x v="469"/>
    <x v="3"/>
    <x v="74"/>
    <x v="75"/>
    <x v="5"/>
    <x v="5"/>
    <x v="3"/>
    <x v="2"/>
    <s v="2500-4999Node"/>
    <x v="7"/>
    <x v="1"/>
    <n v="2860000"/>
  </r>
  <r>
    <s v="KL4828W1XFS"/>
    <x v="470"/>
    <x v="3"/>
    <x v="74"/>
    <x v="75"/>
    <x v="5"/>
    <x v="5"/>
    <x v="3"/>
    <x v="2"/>
    <s v="2500-4999Node"/>
    <x v="10"/>
    <x v="1"/>
    <n v="2860000"/>
  </r>
  <r>
    <s v="KL4828W1WFR"/>
    <x v="469"/>
    <x v="3"/>
    <x v="74"/>
    <x v="75"/>
    <x v="5"/>
    <x v="5"/>
    <x v="3"/>
    <x v="3"/>
    <s v="1500-2499Node"/>
    <x v="7"/>
    <x v="1"/>
    <n v="2970000"/>
  </r>
  <r>
    <s v="KL4828W1WFS"/>
    <x v="470"/>
    <x v="3"/>
    <x v="74"/>
    <x v="75"/>
    <x v="5"/>
    <x v="5"/>
    <x v="3"/>
    <x v="3"/>
    <s v="1500-2499Node"/>
    <x v="10"/>
    <x v="1"/>
    <n v="2970000"/>
  </r>
  <r>
    <s v="KL4828W1VFR"/>
    <x v="469"/>
    <x v="3"/>
    <x v="74"/>
    <x v="75"/>
    <x v="5"/>
    <x v="5"/>
    <x v="3"/>
    <x v="4"/>
    <s v="1000-1499Node"/>
    <x v="7"/>
    <x v="1"/>
    <n v="3080000"/>
  </r>
  <r>
    <s v="KL4828W1VFS"/>
    <x v="470"/>
    <x v="3"/>
    <x v="74"/>
    <x v="75"/>
    <x v="5"/>
    <x v="5"/>
    <x v="3"/>
    <x v="4"/>
    <s v="1000-1499Node"/>
    <x v="10"/>
    <x v="1"/>
    <n v="3080000"/>
  </r>
  <r>
    <s v="KL4828W1UFR"/>
    <x v="469"/>
    <x v="3"/>
    <x v="74"/>
    <x v="75"/>
    <x v="5"/>
    <x v="5"/>
    <x v="3"/>
    <x v="5"/>
    <s v="500-999Node"/>
    <x v="7"/>
    <x v="1"/>
    <n v="3190000"/>
  </r>
  <r>
    <s v="KL4828W1UFS"/>
    <x v="470"/>
    <x v="3"/>
    <x v="74"/>
    <x v="75"/>
    <x v="5"/>
    <x v="5"/>
    <x v="3"/>
    <x v="5"/>
    <s v="500-999Node"/>
    <x v="10"/>
    <x v="1"/>
    <n v="3190000"/>
  </r>
  <r>
    <s v="KL4828W1TFR"/>
    <x v="469"/>
    <x v="3"/>
    <x v="74"/>
    <x v="75"/>
    <x v="5"/>
    <x v="5"/>
    <x v="3"/>
    <x v="6"/>
    <s v="250-499Node"/>
    <x v="7"/>
    <x v="1"/>
    <n v="3300000"/>
  </r>
  <r>
    <s v="KL4828W1TFS"/>
    <x v="470"/>
    <x v="3"/>
    <x v="74"/>
    <x v="75"/>
    <x v="5"/>
    <x v="5"/>
    <x v="3"/>
    <x v="6"/>
    <s v="250-499Node"/>
    <x v="10"/>
    <x v="1"/>
    <n v="3300000"/>
  </r>
  <r>
    <s v="KL4828W1SFR"/>
    <x v="469"/>
    <x v="3"/>
    <x v="74"/>
    <x v="75"/>
    <x v="5"/>
    <x v="5"/>
    <x v="3"/>
    <x v="8"/>
    <s v="150-249Node"/>
    <x v="7"/>
    <x v="1"/>
    <n v="3520000"/>
  </r>
  <r>
    <s v="KL4828W1SFS"/>
    <x v="470"/>
    <x v="3"/>
    <x v="74"/>
    <x v="75"/>
    <x v="5"/>
    <x v="5"/>
    <x v="3"/>
    <x v="8"/>
    <s v="150-249Node"/>
    <x v="10"/>
    <x v="1"/>
    <n v="3520000"/>
  </r>
  <r>
    <s v="KL4828W1RFR"/>
    <x v="469"/>
    <x v="3"/>
    <x v="74"/>
    <x v="75"/>
    <x v="5"/>
    <x v="5"/>
    <x v="3"/>
    <x v="7"/>
    <s v="100-149Node"/>
    <x v="7"/>
    <x v="1"/>
    <n v="3850000"/>
  </r>
  <r>
    <s v="KL4828W1RFS"/>
    <x v="470"/>
    <x v="3"/>
    <x v="74"/>
    <x v="75"/>
    <x v="5"/>
    <x v="5"/>
    <x v="3"/>
    <x v="7"/>
    <s v="100-149Node"/>
    <x v="10"/>
    <x v="1"/>
    <n v="3850000"/>
  </r>
  <r>
    <s v="KL4828W1QFR"/>
    <x v="469"/>
    <x v="3"/>
    <x v="74"/>
    <x v="75"/>
    <x v="5"/>
    <x v="5"/>
    <x v="3"/>
    <x v="9"/>
    <s v="50-99Node"/>
    <x v="7"/>
    <x v="1"/>
    <n v="4290000"/>
  </r>
  <r>
    <s v="KL4828W1QFS"/>
    <x v="470"/>
    <x v="3"/>
    <x v="74"/>
    <x v="75"/>
    <x v="5"/>
    <x v="5"/>
    <x v="3"/>
    <x v="9"/>
    <s v="50-99Node"/>
    <x v="10"/>
    <x v="1"/>
    <n v="4290000"/>
  </r>
  <r>
    <s v="KL4828W1PFR"/>
    <x v="469"/>
    <x v="3"/>
    <x v="74"/>
    <x v="75"/>
    <x v="5"/>
    <x v="5"/>
    <x v="3"/>
    <x v="10"/>
    <s v="25-49Node"/>
    <x v="7"/>
    <x v="1"/>
    <n v="4840000"/>
  </r>
  <r>
    <s v="KL4828W1PFS"/>
    <x v="470"/>
    <x v="3"/>
    <x v="74"/>
    <x v="75"/>
    <x v="5"/>
    <x v="5"/>
    <x v="3"/>
    <x v="10"/>
    <s v="25-49Node"/>
    <x v="10"/>
    <x v="1"/>
    <n v="4840000"/>
  </r>
  <r>
    <s v="KL4828W1NFR"/>
    <x v="469"/>
    <x v="3"/>
    <x v="74"/>
    <x v="75"/>
    <x v="5"/>
    <x v="5"/>
    <x v="3"/>
    <x v="13"/>
    <s v="20-24Node"/>
    <x v="7"/>
    <x v="1"/>
    <n v="5500000"/>
  </r>
  <r>
    <s v="KL4828W1NFS"/>
    <x v="470"/>
    <x v="3"/>
    <x v="74"/>
    <x v="75"/>
    <x v="5"/>
    <x v="5"/>
    <x v="3"/>
    <x v="13"/>
    <s v="20-24Node"/>
    <x v="10"/>
    <x v="1"/>
    <n v="5500000"/>
  </r>
  <r>
    <s v="KL4828W1YDR"/>
    <x v="471"/>
    <x v="3"/>
    <x v="74"/>
    <x v="75"/>
    <x v="5"/>
    <x v="5"/>
    <x v="3"/>
    <x v="1"/>
    <s v="5000+Node"/>
    <x v="7"/>
    <x v="2"/>
    <n v="5500000"/>
  </r>
  <r>
    <s v="KL4828W1YDS"/>
    <x v="472"/>
    <x v="3"/>
    <x v="74"/>
    <x v="75"/>
    <x v="5"/>
    <x v="5"/>
    <x v="3"/>
    <x v="1"/>
    <s v="5000+Node"/>
    <x v="10"/>
    <x v="2"/>
    <n v="5500000"/>
  </r>
  <r>
    <s v="KL4828W1XDR"/>
    <x v="471"/>
    <x v="3"/>
    <x v="74"/>
    <x v="75"/>
    <x v="5"/>
    <x v="5"/>
    <x v="3"/>
    <x v="2"/>
    <s v="2500-4999Node"/>
    <x v="7"/>
    <x v="2"/>
    <n v="5720000"/>
  </r>
  <r>
    <s v="KL4828W1XDS"/>
    <x v="472"/>
    <x v="3"/>
    <x v="74"/>
    <x v="75"/>
    <x v="5"/>
    <x v="5"/>
    <x v="3"/>
    <x v="2"/>
    <s v="2500-4999Node"/>
    <x v="10"/>
    <x v="2"/>
    <n v="5720000"/>
  </r>
  <r>
    <s v="KL4828W1WDR"/>
    <x v="471"/>
    <x v="3"/>
    <x v="74"/>
    <x v="75"/>
    <x v="5"/>
    <x v="5"/>
    <x v="3"/>
    <x v="3"/>
    <s v="1500-2499Node"/>
    <x v="7"/>
    <x v="2"/>
    <n v="5940000"/>
  </r>
  <r>
    <s v="KL4828W1WDS"/>
    <x v="472"/>
    <x v="3"/>
    <x v="74"/>
    <x v="75"/>
    <x v="5"/>
    <x v="5"/>
    <x v="3"/>
    <x v="3"/>
    <s v="1500-2499Node"/>
    <x v="10"/>
    <x v="2"/>
    <n v="5940000"/>
  </r>
  <r>
    <s v="KL4828W1VDR"/>
    <x v="471"/>
    <x v="3"/>
    <x v="74"/>
    <x v="75"/>
    <x v="5"/>
    <x v="5"/>
    <x v="3"/>
    <x v="4"/>
    <s v="1000-1499Node"/>
    <x v="7"/>
    <x v="2"/>
    <n v="6160000"/>
  </r>
  <r>
    <s v="KL4828W1VDS"/>
    <x v="472"/>
    <x v="3"/>
    <x v="74"/>
    <x v="75"/>
    <x v="5"/>
    <x v="5"/>
    <x v="3"/>
    <x v="4"/>
    <s v="1000-1499Node"/>
    <x v="10"/>
    <x v="2"/>
    <n v="6160000"/>
  </r>
  <r>
    <s v="KL4828W1UDR"/>
    <x v="471"/>
    <x v="3"/>
    <x v="74"/>
    <x v="75"/>
    <x v="5"/>
    <x v="5"/>
    <x v="3"/>
    <x v="5"/>
    <s v="500-999Node"/>
    <x v="7"/>
    <x v="2"/>
    <n v="6380000"/>
  </r>
  <r>
    <s v="KL4828W1UDS"/>
    <x v="472"/>
    <x v="3"/>
    <x v="74"/>
    <x v="75"/>
    <x v="5"/>
    <x v="5"/>
    <x v="3"/>
    <x v="5"/>
    <s v="500-999Node"/>
    <x v="10"/>
    <x v="2"/>
    <n v="6380000"/>
  </r>
  <r>
    <s v="KL4828W1TDR"/>
    <x v="471"/>
    <x v="3"/>
    <x v="74"/>
    <x v="75"/>
    <x v="5"/>
    <x v="5"/>
    <x v="3"/>
    <x v="6"/>
    <s v="250-499Node"/>
    <x v="7"/>
    <x v="2"/>
    <n v="6600000"/>
  </r>
  <r>
    <s v="KL4828W1TDS"/>
    <x v="472"/>
    <x v="3"/>
    <x v="74"/>
    <x v="75"/>
    <x v="5"/>
    <x v="5"/>
    <x v="3"/>
    <x v="6"/>
    <s v="250-499Node"/>
    <x v="10"/>
    <x v="2"/>
    <n v="6600000"/>
  </r>
  <r>
    <s v="KL4828W1SDR"/>
    <x v="471"/>
    <x v="3"/>
    <x v="74"/>
    <x v="75"/>
    <x v="5"/>
    <x v="5"/>
    <x v="3"/>
    <x v="8"/>
    <s v="150-249Node"/>
    <x v="7"/>
    <x v="2"/>
    <n v="7040000"/>
  </r>
  <r>
    <s v="KL4828W1SDS"/>
    <x v="472"/>
    <x v="3"/>
    <x v="74"/>
    <x v="75"/>
    <x v="5"/>
    <x v="5"/>
    <x v="3"/>
    <x v="8"/>
    <s v="150-249Node"/>
    <x v="10"/>
    <x v="2"/>
    <n v="7040000"/>
  </r>
  <r>
    <s v="KL4828W1RDR"/>
    <x v="471"/>
    <x v="3"/>
    <x v="74"/>
    <x v="75"/>
    <x v="5"/>
    <x v="5"/>
    <x v="3"/>
    <x v="7"/>
    <s v="100-149Node"/>
    <x v="7"/>
    <x v="2"/>
    <n v="7700000"/>
  </r>
  <r>
    <s v="KL4828W1RDS"/>
    <x v="472"/>
    <x v="3"/>
    <x v="74"/>
    <x v="75"/>
    <x v="5"/>
    <x v="5"/>
    <x v="3"/>
    <x v="7"/>
    <s v="100-149Node"/>
    <x v="10"/>
    <x v="2"/>
    <n v="7700000"/>
  </r>
  <r>
    <s v="KL4828W1YTR"/>
    <x v="473"/>
    <x v="3"/>
    <x v="74"/>
    <x v="75"/>
    <x v="5"/>
    <x v="5"/>
    <x v="3"/>
    <x v="1"/>
    <s v="5000+Node"/>
    <x v="7"/>
    <x v="3"/>
    <n v="8250000"/>
  </r>
  <r>
    <s v="KL4828W1YTS"/>
    <x v="474"/>
    <x v="3"/>
    <x v="74"/>
    <x v="75"/>
    <x v="5"/>
    <x v="5"/>
    <x v="3"/>
    <x v="1"/>
    <s v="5000+Node"/>
    <x v="10"/>
    <x v="3"/>
    <n v="8250000"/>
  </r>
  <r>
    <s v="KL4828W1QDR"/>
    <x v="471"/>
    <x v="3"/>
    <x v="74"/>
    <x v="75"/>
    <x v="5"/>
    <x v="5"/>
    <x v="3"/>
    <x v="9"/>
    <s v="50-99Node"/>
    <x v="7"/>
    <x v="2"/>
    <n v="8580000"/>
  </r>
  <r>
    <s v="KL4828W1QDS"/>
    <x v="472"/>
    <x v="3"/>
    <x v="74"/>
    <x v="75"/>
    <x v="5"/>
    <x v="5"/>
    <x v="3"/>
    <x v="9"/>
    <s v="50-99Node"/>
    <x v="10"/>
    <x v="2"/>
    <n v="8580000"/>
  </r>
  <r>
    <s v="KL4828W1XTR"/>
    <x v="473"/>
    <x v="3"/>
    <x v="74"/>
    <x v="75"/>
    <x v="5"/>
    <x v="5"/>
    <x v="3"/>
    <x v="2"/>
    <s v="2500-4999Node"/>
    <x v="7"/>
    <x v="3"/>
    <n v="8580000"/>
  </r>
  <r>
    <s v="KL4828W1XTS"/>
    <x v="474"/>
    <x v="3"/>
    <x v="74"/>
    <x v="75"/>
    <x v="5"/>
    <x v="5"/>
    <x v="3"/>
    <x v="2"/>
    <s v="2500-4999Node"/>
    <x v="10"/>
    <x v="3"/>
    <n v="8580000"/>
  </r>
  <r>
    <s v="KL4828W1WTR"/>
    <x v="473"/>
    <x v="3"/>
    <x v="74"/>
    <x v="75"/>
    <x v="5"/>
    <x v="5"/>
    <x v="3"/>
    <x v="3"/>
    <s v="1500-2499Node"/>
    <x v="7"/>
    <x v="3"/>
    <n v="8910000"/>
  </r>
  <r>
    <s v="KL4828W1WTS"/>
    <x v="474"/>
    <x v="3"/>
    <x v="74"/>
    <x v="75"/>
    <x v="5"/>
    <x v="5"/>
    <x v="3"/>
    <x v="3"/>
    <s v="1500-2499Node"/>
    <x v="10"/>
    <x v="3"/>
    <n v="8910000"/>
  </r>
  <r>
    <s v="KL4828W1VTR"/>
    <x v="473"/>
    <x v="3"/>
    <x v="74"/>
    <x v="75"/>
    <x v="5"/>
    <x v="5"/>
    <x v="3"/>
    <x v="4"/>
    <s v="1000-1499Node"/>
    <x v="7"/>
    <x v="3"/>
    <n v="9240000"/>
  </r>
  <r>
    <s v="KL4828W1VTS"/>
    <x v="474"/>
    <x v="3"/>
    <x v="74"/>
    <x v="75"/>
    <x v="5"/>
    <x v="5"/>
    <x v="3"/>
    <x v="4"/>
    <s v="1000-1499Node"/>
    <x v="10"/>
    <x v="3"/>
    <n v="9240000"/>
  </r>
  <r>
    <s v="KL4828W1UTR"/>
    <x v="473"/>
    <x v="3"/>
    <x v="74"/>
    <x v="75"/>
    <x v="5"/>
    <x v="5"/>
    <x v="3"/>
    <x v="5"/>
    <s v="500-999Node"/>
    <x v="7"/>
    <x v="3"/>
    <n v="9570000"/>
  </r>
  <r>
    <s v="KL4828W1UTS"/>
    <x v="474"/>
    <x v="3"/>
    <x v="74"/>
    <x v="75"/>
    <x v="5"/>
    <x v="5"/>
    <x v="3"/>
    <x v="5"/>
    <s v="500-999Node"/>
    <x v="10"/>
    <x v="3"/>
    <n v="9570000"/>
  </r>
  <r>
    <s v="KL4828W1PDR"/>
    <x v="471"/>
    <x v="3"/>
    <x v="74"/>
    <x v="75"/>
    <x v="5"/>
    <x v="5"/>
    <x v="3"/>
    <x v="10"/>
    <s v="25-49Node"/>
    <x v="7"/>
    <x v="2"/>
    <n v="9680000"/>
  </r>
  <r>
    <s v="KL4828W1PDS"/>
    <x v="472"/>
    <x v="3"/>
    <x v="74"/>
    <x v="75"/>
    <x v="5"/>
    <x v="5"/>
    <x v="3"/>
    <x v="10"/>
    <s v="25-49Node"/>
    <x v="10"/>
    <x v="2"/>
    <n v="9680000"/>
  </r>
  <r>
    <s v="KL4828W1TTR"/>
    <x v="473"/>
    <x v="3"/>
    <x v="74"/>
    <x v="75"/>
    <x v="5"/>
    <x v="5"/>
    <x v="3"/>
    <x v="6"/>
    <s v="250-499Node"/>
    <x v="7"/>
    <x v="3"/>
    <n v="9900000"/>
  </r>
  <r>
    <s v="KL4828W1TTS"/>
    <x v="474"/>
    <x v="3"/>
    <x v="74"/>
    <x v="75"/>
    <x v="5"/>
    <x v="5"/>
    <x v="3"/>
    <x v="6"/>
    <s v="250-499Node"/>
    <x v="10"/>
    <x v="3"/>
    <n v="9900000"/>
  </r>
  <r>
    <s v="KL4828W1STR"/>
    <x v="473"/>
    <x v="3"/>
    <x v="74"/>
    <x v="75"/>
    <x v="5"/>
    <x v="5"/>
    <x v="3"/>
    <x v="8"/>
    <s v="150-249Node"/>
    <x v="7"/>
    <x v="3"/>
    <n v="10560000"/>
  </r>
  <r>
    <s v="KL4828W1STS"/>
    <x v="474"/>
    <x v="3"/>
    <x v="74"/>
    <x v="75"/>
    <x v="5"/>
    <x v="5"/>
    <x v="3"/>
    <x v="8"/>
    <s v="150-249Node"/>
    <x v="10"/>
    <x v="3"/>
    <n v="10560000"/>
  </r>
  <r>
    <s v="KL4828W1NDR"/>
    <x v="471"/>
    <x v="3"/>
    <x v="74"/>
    <x v="75"/>
    <x v="5"/>
    <x v="5"/>
    <x v="3"/>
    <x v="13"/>
    <s v="20-24Node"/>
    <x v="7"/>
    <x v="2"/>
    <n v="11000000"/>
  </r>
  <r>
    <s v="KL4828W1NDS"/>
    <x v="472"/>
    <x v="3"/>
    <x v="74"/>
    <x v="75"/>
    <x v="5"/>
    <x v="5"/>
    <x v="3"/>
    <x v="13"/>
    <s v="20-24Node"/>
    <x v="10"/>
    <x v="2"/>
    <n v="11000000"/>
  </r>
  <r>
    <s v="KL4828W1RTR"/>
    <x v="473"/>
    <x v="3"/>
    <x v="74"/>
    <x v="75"/>
    <x v="5"/>
    <x v="5"/>
    <x v="3"/>
    <x v="7"/>
    <s v="100-149Node"/>
    <x v="7"/>
    <x v="3"/>
    <n v="11550000"/>
  </r>
  <r>
    <s v="KL4828W1RTS"/>
    <x v="474"/>
    <x v="3"/>
    <x v="74"/>
    <x v="75"/>
    <x v="5"/>
    <x v="5"/>
    <x v="3"/>
    <x v="7"/>
    <s v="100-149Node"/>
    <x v="10"/>
    <x v="3"/>
    <n v="11550000"/>
  </r>
  <r>
    <s v="KL4828W1QTR"/>
    <x v="473"/>
    <x v="3"/>
    <x v="74"/>
    <x v="75"/>
    <x v="5"/>
    <x v="5"/>
    <x v="3"/>
    <x v="9"/>
    <s v="50-99Node"/>
    <x v="7"/>
    <x v="3"/>
    <n v="12870000"/>
  </r>
  <r>
    <s v="KL4828W1QTS"/>
    <x v="474"/>
    <x v="3"/>
    <x v="74"/>
    <x v="75"/>
    <x v="5"/>
    <x v="5"/>
    <x v="3"/>
    <x v="9"/>
    <s v="50-99Node"/>
    <x v="10"/>
    <x v="3"/>
    <n v="12870000"/>
  </r>
  <r>
    <s v="KL4828W1PTR"/>
    <x v="473"/>
    <x v="3"/>
    <x v="74"/>
    <x v="75"/>
    <x v="5"/>
    <x v="5"/>
    <x v="3"/>
    <x v="10"/>
    <s v="25-49Node"/>
    <x v="7"/>
    <x v="3"/>
    <n v="14520000"/>
  </r>
  <r>
    <s v="KL4828W1PTS"/>
    <x v="474"/>
    <x v="3"/>
    <x v="74"/>
    <x v="75"/>
    <x v="5"/>
    <x v="5"/>
    <x v="3"/>
    <x v="10"/>
    <s v="25-49Node"/>
    <x v="10"/>
    <x v="3"/>
    <n v="14520000"/>
  </r>
  <r>
    <s v="KL4828W1NTR"/>
    <x v="473"/>
    <x v="3"/>
    <x v="74"/>
    <x v="75"/>
    <x v="5"/>
    <x v="5"/>
    <x v="3"/>
    <x v="13"/>
    <s v="20-24Node"/>
    <x v="7"/>
    <x v="3"/>
    <n v="16500000"/>
  </r>
  <r>
    <s v="KL4828W1NTS"/>
    <x v="474"/>
    <x v="3"/>
    <x v="74"/>
    <x v="75"/>
    <x v="5"/>
    <x v="5"/>
    <x v="3"/>
    <x v="13"/>
    <s v="20-24Node"/>
    <x v="10"/>
    <x v="3"/>
    <n v="16500000"/>
  </r>
  <r>
    <s v="-"/>
    <x v="0"/>
    <x v="25"/>
    <x v="75"/>
    <x v="76"/>
    <x v="3"/>
    <x v="0"/>
    <x v="0"/>
    <x v="0"/>
    <s v="-"/>
    <x v="0"/>
    <x v="0"/>
    <m/>
  </r>
  <r>
    <s v="KL7559W1MFZ"/>
    <x v="475"/>
    <x v="20"/>
    <x v="76"/>
    <x v="77"/>
    <x v="15"/>
    <x v="1"/>
    <x v="3"/>
    <x v="12"/>
    <s v="15-19Trainee"/>
    <x v="12"/>
    <x v="1"/>
    <n v="69415500"/>
  </r>
  <r>
    <s v="KL7559W1NFZ"/>
    <x v="475"/>
    <x v="20"/>
    <x v="76"/>
    <x v="77"/>
    <x v="15"/>
    <x v="1"/>
    <x v="3"/>
    <x v="13"/>
    <s v="20-24Trainee"/>
    <x v="12"/>
    <x v="1"/>
    <n v="69415500"/>
  </r>
  <r>
    <s v="KL7559W1KFZ"/>
    <x v="475"/>
    <x v="20"/>
    <x v="76"/>
    <x v="77"/>
    <x v="15"/>
    <x v="1"/>
    <x v="3"/>
    <x v="0"/>
    <s v="10-14Trainee"/>
    <x v="12"/>
    <x v="1"/>
    <n v="77154000"/>
  </r>
  <r>
    <s v="KL7559W1EFZ"/>
    <x v="475"/>
    <x v="20"/>
    <x v="76"/>
    <x v="77"/>
    <x v="15"/>
    <x v="1"/>
    <x v="3"/>
    <x v="11"/>
    <s v="5-9Trainee"/>
    <x v="12"/>
    <x v="1"/>
    <n v="154515900"/>
  </r>
  <r>
    <s v="KL7559W1DFZ"/>
    <x v="475"/>
    <x v="20"/>
    <x v="76"/>
    <x v="77"/>
    <x v="15"/>
    <x v="1"/>
    <x v="3"/>
    <x v="17"/>
    <s v="4-4Trainee"/>
    <x v="12"/>
    <x v="1"/>
    <n v="193162200"/>
  </r>
  <r>
    <s v="KL7559W1CFZ"/>
    <x v="475"/>
    <x v="20"/>
    <x v="76"/>
    <x v="77"/>
    <x v="15"/>
    <x v="1"/>
    <x v="3"/>
    <x v="16"/>
    <s v="3-3Trainee"/>
    <x v="12"/>
    <x v="1"/>
    <n v="258835500"/>
  </r>
  <r>
    <s v="KL7559W1BFZ"/>
    <x v="475"/>
    <x v="20"/>
    <x v="76"/>
    <x v="77"/>
    <x v="15"/>
    <x v="1"/>
    <x v="3"/>
    <x v="15"/>
    <s v="2-2Trainee"/>
    <x v="12"/>
    <x v="1"/>
    <n v="386301300"/>
  </r>
  <r>
    <s v="KL7559W1AFZ"/>
    <x v="475"/>
    <x v="20"/>
    <x v="76"/>
    <x v="77"/>
    <x v="15"/>
    <x v="1"/>
    <x v="3"/>
    <x v="14"/>
    <s v="1-1Trainee"/>
    <x v="12"/>
    <x v="1"/>
    <n v="772625700"/>
  </r>
  <r>
    <s v="KL7560W1MFZ"/>
    <x v="476"/>
    <x v="20"/>
    <x v="77"/>
    <x v="78"/>
    <x v="15"/>
    <x v="1"/>
    <x v="3"/>
    <x v="12"/>
    <s v="15-19Trainee"/>
    <x v="12"/>
    <x v="1"/>
    <n v="93716700"/>
  </r>
  <r>
    <s v="KL7560W1NFZ"/>
    <x v="476"/>
    <x v="20"/>
    <x v="77"/>
    <x v="78"/>
    <x v="15"/>
    <x v="1"/>
    <x v="3"/>
    <x v="13"/>
    <s v="20-24Trainee"/>
    <x v="12"/>
    <x v="1"/>
    <n v="93716700"/>
  </r>
  <r>
    <s v="KL7560W1KFZ"/>
    <x v="476"/>
    <x v="20"/>
    <x v="77"/>
    <x v="78"/>
    <x v="15"/>
    <x v="1"/>
    <x v="3"/>
    <x v="0"/>
    <s v="10-14Trainee"/>
    <x v="12"/>
    <x v="1"/>
    <n v="104157900"/>
  </r>
  <r>
    <s v="KL7560W1EFZ"/>
    <x v="476"/>
    <x v="20"/>
    <x v="77"/>
    <x v="78"/>
    <x v="15"/>
    <x v="1"/>
    <x v="3"/>
    <x v="11"/>
    <s v="5-9Trainee"/>
    <x v="12"/>
    <x v="1"/>
    <n v="203765100"/>
  </r>
  <r>
    <s v="KL7560W1DFZ"/>
    <x v="476"/>
    <x v="20"/>
    <x v="77"/>
    <x v="78"/>
    <x v="15"/>
    <x v="1"/>
    <x v="3"/>
    <x v="17"/>
    <s v="4-4Trainee"/>
    <x v="12"/>
    <x v="1"/>
    <n v="254677500"/>
  </r>
  <r>
    <s v="KL7560W1CFZ"/>
    <x v="476"/>
    <x v="20"/>
    <x v="77"/>
    <x v="78"/>
    <x v="15"/>
    <x v="1"/>
    <x v="3"/>
    <x v="16"/>
    <s v="3-3Trainee"/>
    <x v="12"/>
    <x v="1"/>
    <n v="339616200"/>
  </r>
  <r>
    <s v="KL7560W1BFZ"/>
    <x v="476"/>
    <x v="20"/>
    <x v="77"/>
    <x v="78"/>
    <x v="15"/>
    <x v="1"/>
    <x v="3"/>
    <x v="15"/>
    <s v="2-2Trainee"/>
    <x v="12"/>
    <x v="1"/>
    <n v="509424300"/>
  </r>
  <r>
    <s v="KL7560W1AFZ"/>
    <x v="476"/>
    <x v="20"/>
    <x v="77"/>
    <x v="78"/>
    <x v="15"/>
    <x v="1"/>
    <x v="3"/>
    <x v="14"/>
    <s v="1-1Trainee"/>
    <x v="12"/>
    <x v="1"/>
    <n v="1018825500"/>
  </r>
  <r>
    <s v="KL7564W1MFZ"/>
    <x v="477"/>
    <x v="20"/>
    <x v="78"/>
    <x v="79"/>
    <x v="15"/>
    <x v="1"/>
    <x v="3"/>
    <x v="12"/>
    <s v="15-19Trainee"/>
    <x v="12"/>
    <x v="1"/>
    <n v="93716700"/>
  </r>
  <r>
    <s v="KL7564W1NFZ"/>
    <x v="477"/>
    <x v="20"/>
    <x v="78"/>
    <x v="79"/>
    <x v="15"/>
    <x v="1"/>
    <x v="3"/>
    <x v="13"/>
    <s v="20-24Trainee"/>
    <x v="12"/>
    <x v="1"/>
    <n v="93716700"/>
  </r>
  <r>
    <s v="KL7564W1KFZ"/>
    <x v="477"/>
    <x v="20"/>
    <x v="78"/>
    <x v="79"/>
    <x v="15"/>
    <x v="1"/>
    <x v="3"/>
    <x v="0"/>
    <s v="10-14Trainee"/>
    <x v="12"/>
    <x v="1"/>
    <n v="104157900"/>
  </r>
  <r>
    <s v="KL7564W1EFZ"/>
    <x v="477"/>
    <x v="20"/>
    <x v="78"/>
    <x v="79"/>
    <x v="15"/>
    <x v="1"/>
    <x v="3"/>
    <x v="11"/>
    <s v="5-9Trainee"/>
    <x v="12"/>
    <x v="1"/>
    <n v="203765100"/>
  </r>
  <r>
    <s v="KL7564W1DFZ"/>
    <x v="477"/>
    <x v="20"/>
    <x v="78"/>
    <x v="79"/>
    <x v="15"/>
    <x v="1"/>
    <x v="3"/>
    <x v="17"/>
    <s v="4-4Trainee"/>
    <x v="12"/>
    <x v="1"/>
    <n v="254677500"/>
  </r>
  <r>
    <s v="KL7564W1CFZ"/>
    <x v="477"/>
    <x v="20"/>
    <x v="78"/>
    <x v="79"/>
    <x v="15"/>
    <x v="1"/>
    <x v="3"/>
    <x v="16"/>
    <s v="3-3Trainee"/>
    <x v="12"/>
    <x v="1"/>
    <n v="339616200"/>
  </r>
  <r>
    <s v="KL7564W1BFZ"/>
    <x v="477"/>
    <x v="20"/>
    <x v="78"/>
    <x v="79"/>
    <x v="15"/>
    <x v="1"/>
    <x v="3"/>
    <x v="15"/>
    <s v="2-2Trainee"/>
    <x v="12"/>
    <x v="1"/>
    <n v="509424300"/>
  </r>
  <r>
    <s v="KL7564W1AFZ"/>
    <x v="477"/>
    <x v="20"/>
    <x v="78"/>
    <x v="79"/>
    <x v="15"/>
    <x v="1"/>
    <x v="3"/>
    <x v="14"/>
    <s v="1-1Trainee"/>
    <x v="12"/>
    <x v="1"/>
    <n v="1018825500"/>
  </r>
  <r>
    <s v="KL7565W1MFZ"/>
    <x v="478"/>
    <x v="20"/>
    <x v="79"/>
    <x v="80"/>
    <x v="15"/>
    <x v="1"/>
    <x v="3"/>
    <x v="12"/>
    <s v="15-19Trainee"/>
    <x v="12"/>
    <x v="1"/>
    <n v="93716700"/>
  </r>
  <r>
    <s v="KL7565W1NFZ"/>
    <x v="478"/>
    <x v="20"/>
    <x v="79"/>
    <x v="80"/>
    <x v="15"/>
    <x v="1"/>
    <x v="3"/>
    <x v="13"/>
    <s v="20-24Trainee"/>
    <x v="12"/>
    <x v="1"/>
    <n v="93716700"/>
  </r>
  <r>
    <s v="KL7565W1KFZ"/>
    <x v="478"/>
    <x v="20"/>
    <x v="79"/>
    <x v="80"/>
    <x v="15"/>
    <x v="1"/>
    <x v="3"/>
    <x v="0"/>
    <s v="10-14Trainee"/>
    <x v="12"/>
    <x v="1"/>
    <n v="104157900"/>
  </r>
  <r>
    <s v="KL7565W1EFZ"/>
    <x v="478"/>
    <x v="20"/>
    <x v="79"/>
    <x v="80"/>
    <x v="15"/>
    <x v="1"/>
    <x v="3"/>
    <x v="11"/>
    <s v="5-9Trainee"/>
    <x v="12"/>
    <x v="1"/>
    <n v="203765100"/>
  </r>
  <r>
    <s v="KL7565W1DFZ"/>
    <x v="478"/>
    <x v="20"/>
    <x v="79"/>
    <x v="80"/>
    <x v="15"/>
    <x v="1"/>
    <x v="3"/>
    <x v="17"/>
    <s v="4-4Trainee"/>
    <x v="12"/>
    <x v="1"/>
    <n v="254677500"/>
  </r>
  <r>
    <s v="KL7565W1CFZ"/>
    <x v="478"/>
    <x v="20"/>
    <x v="79"/>
    <x v="80"/>
    <x v="15"/>
    <x v="1"/>
    <x v="3"/>
    <x v="16"/>
    <s v="3-3Trainee"/>
    <x v="12"/>
    <x v="1"/>
    <n v="339616200"/>
  </r>
  <r>
    <s v="KL7565W1BFZ"/>
    <x v="478"/>
    <x v="20"/>
    <x v="79"/>
    <x v="80"/>
    <x v="15"/>
    <x v="1"/>
    <x v="3"/>
    <x v="15"/>
    <s v="2-2Trainee"/>
    <x v="12"/>
    <x v="1"/>
    <n v="509424300"/>
  </r>
  <r>
    <s v="KL7565W1AFZ"/>
    <x v="478"/>
    <x v="20"/>
    <x v="79"/>
    <x v="80"/>
    <x v="15"/>
    <x v="1"/>
    <x v="3"/>
    <x v="14"/>
    <s v="1-1Trainee"/>
    <x v="12"/>
    <x v="1"/>
    <n v="1018825500"/>
  </r>
  <r>
    <s v="KL7567W1MFZ"/>
    <x v="479"/>
    <x v="20"/>
    <x v="80"/>
    <x v="81"/>
    <x v="15"/>
    <x v="1"/>
    <x v="3"/>
    <x v="12"/>
    <s v="15-19Trainee"/>
    <x v="12"/>
    <x v="1"/>
    <n v="138877200"/>
  </r>
  <r>
    <s v="KL7567W1NFZ"/>
    <x v="479"/>
    <x v="20"/>
    <x v="80"/>
    <x v="81"/>
    <x v="15"/>
    <x v="1"/>
    <x v="3"/>
    <x v="13"/>
    <s v="20-24Trainee"/>
    <x v="12"/>
    <x v="1"/>
    <n v="138877200"/>
  </r>
  <r>
    <s v="KL7567W1KFZ"/>
    <x v="479"/>
    <x v="20"/>
    <x v="80"/>
    <x v="81"/>
    <x v="15"/>
    <x v="1"/>
    <x v="3"/>
    <x v="0"/>
    <s v="10-14Trainee"/>
    <x v="12"/>
    <x v="1"/>
    <n v="154284900"/>
  </r>
  <r>
    <s v="KL7567W1EFZ"/>
    <x v="479"/>
    <x v="20"/>
    <x v="80"/>
    <x v="81"/>
    <x v="15"/>
    <x v="1"/>
    <x v="3"/>
    <x v="11"/>
    <s v="5-9Trainee"/>
    <x v="12"/>
    <x v="1"/>
    <n v="301870800"/>
  </r>
  <r>
    <s v="KL7567W1DFZ"/>
    <x v="479"/>
    <x v="20"/>
    <x v="80"/>
    <x v="81"/>
    <x v="15"/>
    <x v="1"/>
    <x v="3"/>
    <x v="17"/>
    <s v="4-4Trainee"/>
    <x v="12"/>
    <x v="1"/>
    <n v="377338500"/>
  </r>
  <r>
    <s v="KL7567W1CFZ"/>
    <x v="479"/>
    <x v="20"/>
    <x v="80"/>
    <x v="81"/>
    <x v="15"/>
    <x v="1"/>
    <x v="3"/>
    <x v="16"/>
    <s v="3-3Trainee"/>
    <x v="12"/>
    <x v="1"/>
    <n v="509424300"/>
  </r>
  <r>
    <s v="KL7567W1BFZ"/>
    <x v="479"/>
    <x v="20"/>
    <x v="80"/>
    <x v="81"/>
    <x v="15"/>
    <x v="1"/>
    <x v="3"/>
    <x v="15"/>
    <s v="2-2Trainee"/>
    <x v="12"/>
    <x v="1"/>
    <n v="754677000"/>
  </r>
  <r>
    <s v="KL7567W1AFZ"/>
    <x v="479"/>
    <x v="20"/>
    <x v="80"/>
    <x v="81"/>
    <x v="15"/>
    <x v="1"/>
    <x v="3"/>
    <x v="14"/>
    <s v="1-1Trainee"/>
    <x v="12"/>
    <x v="1"/>
    <n v="1509354000"/>
  </r>
  <r>
    <s v="KL7568W1MFZ"/>
    <x v="480"/>
    <x v="20"/>
    <x v="81"/>
    <x v="82"/>
    <x v="15"/>
    <x v="1"/>
    <x v="3"/>
    <x v="12"/>
    <s v="15-19Trainee"/>
    <x v="12"/>
    <x v="1"/>
    <n v="138877200"/>
  </r>
  <r>
    <s v="KL7568W1NFZ"/>
    <x v="480"/>
    <x v="20"/>
    <x v="81"/>
    <x v="82"/>
    <x v="15"/>
    <x v="1"/>
    <x v="3"/>
    <x v="13"/>
    <s v="20-24Trainee"/>
    <x v="12"/>
    <x v="1"/>
    <n v="138877200"/>
  </r>
  <r>
    <s v="KL7568W1KFZ"/>
    <x v="480"/>
    <x v="20"/>
    <x v="81"/>
    <x v="82"/>
    <x v="15"/>
    <x v="1"/>
    <x v="3"/>
    <x v="0"/>
    <s v="10-14Trainee"/>
    <x v="12"/>
    <x v="1"/>
    <n v="154284900"/>
  </r>
  <r>
    <s v="KL7568W1EFZ"/>
    <x v="480"/>
    <x v="20"/>
    <x v="81"/>
    <x v="82"/>
    <x v="15"/>
    <x v="1"/>
    <x v="3"/>
    <x v="11"/>
    <s v="5-9Trainee"/>
    <x v="12"/>
    <x v="1"/>
    <n v="301870800"/>
  </r>
  <r>
    <s v="KL7568W1DFZ"/>
    <x v="480"/>
    <x v="20"/>
    <x v="81"/>
    <x v="82"/>
    <x v="15"/>
    <x v="1"/>
    <x v="3"/>
    <x v="17"/>
    <s v="4-4Trainee"/>
    <x v="12"/>
    <x v="1"/>
    <n v="377338500"/>
  </r>
  <r>
    <s v="KL7568W1CFZ"/>
    <x v="480"/>
    <x v="20"/>
    <x v="81"/>
    <x v="82"/>
    <x v="15"/>
    <x v="1"/>
    <x v="3"/>
    <x v="16"/>
    <s v="3-3Trainee"/>
    <x v="12"/>
    <x v="1"/>
    <n v="509424300"/>
  </r>
  <r>
    <s v="KL7568W1BFZ"/>
    <x v="480"/>
    <x v="20"/>
    <x v="81"/>
    <x v="82"/>
    <x v="15"/>
    <x v="1"/>
    <x v="3"/>
    <x v="15"/>
    <s v="2-2Trainee"/>
    <x v="12"/>
    <x v="1"/>
    <n v="754677000"/>
  </r>
  <r>
    <s v="KL7568W1AFZ"/>
    <x v="480"/>
    <x v="20"/>
    <x v="81"/>
    <x v="82"/>
    <x v="15"/>
    <x v="1"/>
    <x v="3"/>
    <x v="14"/>
    <s v="1-1Trainee"/>
    <x v="12"/>
    <x v="1"/>
    <n v="1509354000"/>
  </r>
  <r>
    <s v="KL7570W1MFZ"/>
    <x v="481"/>
    <x v="20"/>
    <x v="82"/>
    <x v="83"/>
    <x v="15"/>
    <x v="1"/>
    <x v="3"/>
    <x v="12"/>
    <s v="15-19Trainee"/>
    <x v="12"/>
    <x v="1"/>
    <n v="24301200"/>
  </r>
  <r>
    <s v="KL7570W1NFZ"/>
    <x v="481"/>
    <x v="20"/>
    <x v="82"/>
    <x v="83"/>
    <x v="15"/>
    <x v="1"/>
    <x v="3"/>
    <x v="13"/>
    <s v="20-24Trainee"/>
    <x v="12"/>
    <x v="1"/>
    <n v="24301200"/>
  </r>
  <r>
    <s v="KL7570W1KFZ"/>
    <x v="481"/>
    <x v="20"/>
    <x v="82"/>
    <x v="83"/>
    <x v="15"/>
    <x v="1"/>
    <x v="3"/>
    <x v="0"/>
    <s v="10-14Trainee"/>
    <x v="12"/>
    <x v="1"/>
    <n v="27003900"/>
  </r>
  <r>
    <s v="KL7570W1EFZ"/>
    <x v="481"/>
    <x v="20"/>
    <x v="82"/>
    <x v="83"/>
    <x v="15"/>
    <x v="1"/>
    <x v="3"/>
    <x v="11"/>
    <s v="5-9Trainee"/>
    <x v="12"/>
    <x v="1"/>
    <n v="54077100"/>
  </r>
  <r>
    <s v="KL7570W1DFZ"/>
    <x v="481"/>
    <x v="20"/>
    <x v="82"/>
    <x v="83"/>
    <x v="15"/>
    <x v="1"/>
    <x v="3"/>
    <x v="17"/>
    <s v="4-4Trainee"/>
    <x v="12"/>
    <x v="1"/>
    <n v="67613700"/>
  </r>
  <r>
    <s v="KL7570W1CFZ"/>
    <x v="481"/>
    <x v="20"/>
    <x v="82"/>
    <x v="83"/>
    <x v="15"/>
    <x v="1"/>
    <x v="3"/>
    <x v="16"/>
    <s v="3-3Trainee"/>
    <x v="12"/>
    <x v="1"/>
    <n v="90783000"/>
  </r>
  <r>
    <s v="KL7570W1BFZ"/>
    <x v="481"/>
    <x v="20"/>
    <x v="82"/>
    <x v="83"/>
    <x v="15"/>
    <x v="1"/>
    <x v="3"/>
    <x v="15"/>
    <s v="2-2Trainee"/>
    <x v="12"/>
    <x v="1"/>
    <n v="135204300"/>
  </r>
  <r>
    <s v="KL7570W1AFZ"/>
    <x v="481"/>
    <x v="20"/>
    <x v="82"/>
    <x v="83"/>
    <x v="15"/>
    <x v="1"/>
    <x v="3"/>
    <x v="14"/>
    <s v="1-1Trainee"/>
    <x v="12"/>
    <x v="1"/>
    <n v="270408600"/>
  </r>
  <r>
    <s v="-"/>
    <x v="0"/>
    <x v="26"/>
    <x v="83"/>
    <x v="84"/>
    <x v="3"/>
    <x v="1"/>
    <x v="0"/>
    <x v="0"/>
    <s v="-"/>
    <x v="0"/>
    <x v="0"/>
    <m/>
  </r>
  <r>
    <s v="KL7243WAZFR"/>
    <x v="482"/>
    <x v="22"/>
    <x v="84"/>
    <x v="85"/>
    <x v="16"/>
    <x v="1"/>
    <x v="1"/>
    <x v="18"/>
    <s v="1-1Case"/>
    <x v="7"/>
    <x v="1"/>
    <n v="2932960800"/>
  </r>
  <r>
    <s v="KL7243WAZFS"/>
    <x v="483"/>
    <x v="22"/>
    <x v="84"/>
    <x v="85"/>
    <x v="16"/>
    <x v="1"/>
    <x v="1"/>
    <x v="18"/>
    <s v="1-1Case"/>
    <x v="10"/>
    <x v="1"/>
    <n v="3087315000"/>
  </r>
  <r>
    <s v="KL7243WAZDR"/>
    <x v="484"/>
    <x v="22"/>
    <x v="84"/>
    <x v="85"/>
    <x v="16"/>
    <x v="1"/>
    <x v="1"/>
    <x v="18"/>
    <s v="1-1Case"/>
    <x v="7"/>
    <x v="2"/>
    <n v="5279320200"/>
  </r>
  <r>
    <s v="KL7243WAZDS"/>
    <x v="485"/>
    <x v="22"/>
    <x v="84"/>
    <x v="85"/>
    <x v="16"/>
    <x v="1"/>
    <x v="1"/>
    <x v="18"/>
    <s v="1-1Case"/>
    <x v="10"/>
    <x v="2"/>
    <n v="5557167000"/>
  </r>
  <r>
    <s v="KL7243WAZTR"/>
    <x v="486"/>
    <x v="22"/>
    <x v="84"/>
    <x v="85"/>
    <x v="16"/>
    <x v="1"/>
    <x v="1"/>
    <x v="18"/>
    <s v="1-1Case"/>
    <x v="7"/>
    <x v="3"/>
    <n v="7479017700"/>
  </r>
  <r>
    <s v="KL7243WAZTS"/>
    <x v="487"/>
    <x v="22"/>
    <x v="84"/>
    <x v="85"/>
    <x v="16"/>
    <x v="1"/>
    <x v="1"/>
    <x v="18"/>
    <s v="1-1Case"/>
    <x v="10"/>
    <x v="3"/>
    <n v="7872664800"/>
  </r>
  <r>
    <s v="KL7898WADDH"/>
    <x v="488"/>
    <x v="1"/>
    <x v="85"/>
    <x v="86"/>
    <x v="1"/>
    <x v="1"/>
    <x v="1"/>
    <x v="17"/>
    <s v=""/>
    <x v="11"/>
    <x v="2"/>
    <n v="608869800"/>
  </r>
  <r>
    <s v="KL7898WADFH"/>
    <x v="489"/>
    <x v="1"/>
    <x v="85"/>
    <x v="86"/>
    <x v="1"/>
    <x v="1"/>
    <x v="1"/>
    <x v="17"/>
    <s v=""/>
    <x v="11"/>
    <x v="1"/>
    <n v="608869800"/>
  </r>
  <r>
    <s v="KL7898WADTH"/>
    <x v="490"/>
    <x v="1"/>
    <x v="85"/>
    <x v="86"/>
    <x v="1"/>
    <x v="1"/>
    <x v="1"/>
    <x v="17"/>
    <s v=""/>
    <x v="11"/>
    <x v="3"/>
    <n v="608869800"/>
  </r>
  <r>
    <s v="KL7898WACDH"/>
    <x v="488"/>
    <x v="1"/>
    <x v="85"/>
    <x v="86"/>
    <x v="1"/>
    <x v="1"/>
    <x v="1"/>
    <x v="16"/>
    <s v=""/>
    <x v="11"/>
    <x v="2"/>
    <n v="628897500"/>
  </r>
  <r>
    <s v="KL7898WACFH"/>
    <x v="489"/>
    <x v="1"/>
    <x v="85"/>
    <x v="86"/>
    <x v="1"/>
    <x v="1"/>
    <x v="1"/>
    <x v="16"/>
    <s v=""/>
    <x v="11"/>
    <x v="1"/>
    <n v="628897500"/>
  </r>
  <r>
    <s v="KL7898WACTH"/>
    <x v="490"/>
    <x v="1"/>
    <x v="85"/>
    <x v="86"/>
    <x v="1"/>
    <x v="1"/>
    <x v="1"/>
    <x v="16"/>
    <s v=""/>
    <x v="11"/>
    <x v="3"/>
    <n v="628897500"/>
  </r>
  <r>
    <s v="KL7898WABDH"/>
    <x v="488"/>
    <x v="1"/>
    <x v="85"/>
    <x v="86"/>
    <x v="1"/>
    <x v="1"/>
    <x v="1"/>
    <x v="15"/>
    <s v=""/>
    <x v="11"/>
    <x v="2"/>
    <n v="651766500"/>
  </r>
  <r>
    <s v="KL7898WABFH"/>
    <x v="489"/>
    <x v="1"/>
    <x v="85"/>
    <x v="86"/>
    <x v="1"/>
    <x v="1"/>
    <x v="1"/>
    <x v="15"/>
    <s v=""/>
    <x v="11"/>
    <x v="1"/>
    <n v="651766500"/>
  </r>
  <r>
    <s v="KL7898WABTH"/>
    <x v="490"/>
    <x v="1"/>
    <x v="85"/>
    <x v="86"/>
    <x v="1"/>
    <x v="1"/>
    <x v="1"/>
    <x v="15"/>
    <s v=""/>
    <x v="11"/>
    <x v="3"/>
    <n v="651766500"/>
  </r>
  <r>
    <s v="KL7898WAADH"/>
    <x v="488"/>
    <x v="1"/>
    <x v="85"/>
    <x v="86"/>
    <x v="1"/>
    <x v="1"/>
    <x v="1"/>
    <x v="14"/>
    <s v=""/>
    <x v="11"/>
    <x v="2"/>
    <n v="686070000"/>
  </r>
  <r>
    <s v="KL7898WAAFH"/>
    <x v="489"/>
    <x v="1"/>
    <x v="85"/>
    <x v="86"/>
    <x v="1"/>
    <x v="1"/>
    <x v="1"/>
    <x v="14"/>
    <s v=""/>
    <x v="11"/>
    <x v="1"/>
    <n v="686070000"/>
  </r>
  <r>
    <s v="KL7898WAATH"/>
    <x v="490"/>
    <x v="1"/>
    <x v="85"/>
    <x v="86"/>
    <x v="1"/>
    <x v="1"/>
    <x v="1"/>
    <x v="14"/>
    <s v=""/>
    <x v="11"/>
    <x v="3"/>
    <n v="686070000"/>
  </r>
  <r>
    <s v="KL7890WAAFR"/>
    <x v="491"/>
    <x v="1"/>
    <x v="86"/>
    <x v="87"/>
    <x v="16"/>
    <x v="1"/>
    <x v="1"/>
    <x v="14"/>
    <s v="1-1Case"/>
    <x v="7"/>
    <x v="1"/>
    <n v="2202007500"/>
  </r>
  <r>
    <s v="KL7890WAAFS"/>
    <x v="492"/>
    <x v="1"/>
    <x v="86"/>
    <x v="87"/>
    <x v="16"/>
    <x v="1"/>
    <x v="1"/>
    <x v="14"/>
    <s v="1-1Case"/>
    <x v="10"/>
    <x v="1"/>
    <n v="2317900200"/>
  </r>
  <r>
    <s v="KL7890WAADR"/>
    <x v="493"/>
    <x v="1"/>
    <x v="86"/>
    <x v="87"/>
    <x v="16"/>
    <x v="1"/>
    <x v="1"/>
    <x v="14"/>
    <s v="1-1Case"/>
    <x v="7"/>
    <x v="2"/>
    <n v="3963613500"/>
  </r>
  <r>
    <s v="KL7890WAADS"/>
    <x v="494"/>
    <x v="1"/>
    <x v="86"/>
    <x v="87"/>
    <x v="16"/>
    <x v="1"/>
    <x v="1"/>
    <x v="14"/>
    <s v="1-1Case"/>
    <x v="10"/>
    <x v="2"/>
    <n v="4172206500"/>
  </r>
  <r>
    <s v="KL7890WAATR"/>
    <x v="495"/>
    <x v="1"/>
    <x v="86"/>
    <x v="87"/>
    <x v="16"/>
    <x v="1"/>
    <x v="1"/>
    <x v="14"/>
    <s v="1-1Case"/>
    <x v="7"/>
    <x v="3"/>
    <n v="5615101800"/>
  </r>
  <r>
    <s v="KL7890WAATS"/>
    <x v="496"/>
    <x v="1"/>
    <x v="86"/>
    <x v="87"/>
    <x v="16"/>
    <x v="1"/>
    <x v="1"/>
    <x v="14"/>
    <s v="1-1Case"/>
    <x v="10"/>
    <x v="3"/>
    <n v="5910620100"/>
  </r>
  <r>
    <s v="KL7911WAZFR"/>
    <x v="497"/>
    <x v="22"/>
    <x v="87"/>
    <x v="88"/>
    <x v="16"/>
    <x v="1"/>
    <x v="1"/>
    <x v="18"/>
    <s v="1-1Case"/>
    <x v="7"/>
    <x v="1"/>
    <n v="1909330500"/>
  </r>
  <r>
    <s v="KL7911WAZFS"/>
    <x v="498"/>
    <x v="22"/>
    <x v="87"/>
    <x v="88"/>
    <x v="16"/>
    <x v="1"/>
    <x v="1"/>
    <x v="18"/>
    <s v="1-1Case"/>
    <x v="10"/>
    <x v="1"/>
    <n v="1996117200"/>
  </r>
  <r>
    <s v="KL7911WAZDR"/>
    <x v="499"/>
    <x v="22"/>
    <x v="87"/>
    <x v="88"/>
    <x v="16"/>
    <x v="1"/>
    <x v="1"/>
    <x v="18"/>
    <s v="1-1Case"/>
    <x v="7"/>
    <x v="2"/>
    <n v="3490802700"/>
  </r>
  <r>
    <s v="KL7911WAZDS"/>
    <x v="500"/>
    <x v="22"/>
    <x v="87"/>
    <x v="88"/>
    <x v="16"/>
    <x v="1"/>
    <x v="1"/>
    <x v="18"/>
    <s v="1-1Case"/>
    <x v="10"/>
    <x v="2"/>
    <n v="3664376100"/>
  </r>
  <r>
    <s v="KL7911WAZTR"/>
    <x v="501"/>
    <x v="22"/>
    <x v="87"/>
    <x v="88"/>
    <x v="16"/>
    <x v="1"/>
    <x v="1"/>
    <x v="18"/>
    <s v="1-1Case"/>
    <x v="7"/>
    <x v="3"/>
    <n v="4836978300"/>
  </r>
  <r>
    <s v="KL7911WAZTS"/>
    <x v="502"/>
    <x v="22"/>
    <x v="87"/>
    <x v="88"/>
    <x v="16"/>
    <x v="1"/>
    <x v="1"/>
    <x v="18"/>
    <s v="1-1Case"/>
    <x v="10"/>
    <x v="3"/>
    <n v="5091563400"/>
  </r>
  <r>
    <s v="KL7913WAZFR"/>
    <x v="503"/>
    <x v="22"/>
    <x v="88"/>
    <x v="89"/>
    <x v="16"/>
    <x v="1"/>
    <x v="1"/>
    <x v="18"/>
    <s v=""/>
    <x v="7"/>
    <x v="1"/>
    <n v="916076700"/>
  </r>
  <r>
    <s v="KL7913WAZFS"/>
    <x v="504"/>
    <x v="22"/>
    <x v="88"/>
    <x v="89"/>
    <x v="16"/>
    <x v="1"/>
    <x v="1"/>
    <x v="18"/>
    <s v=""/>
    <x v="10"/>
    <x v="1"/>
    <n v="964309500"/>
  </r>
  <r>
    <s v="KL7913WAZDR"/>
    <x v="505"/>
    <x v="22"/>
    <x v="88"/>
    <x v="89"/>
    <x v="16"/>
    <x v="1"/>
    <x v="1"/>
    <x v="18"/>
    <s v=""/>
    <x v="7"/>
    <x v="2"/>
    <n v="1648947300"/>
  </r>
  <r>
    <s v="KL7913WAZDS"/>
    <x v="506"/>
    <x v="22"/>
    <x v="88"/>
    <x v="89"/>
    <x v="16"/>
    <x v="1"/>
    <x v="1"/>
    <x v="18"/>
    <s v=""/>
    <x v="10"/>
    <x v="2"/>
    <n v="1735757100"/>
  </r>
  <r>
    <s v="KL7913WAZTR"/>
    <x v="507"/>
    <x v="22"/>
    <x v="88"/>
    <x v="89"/>
    <x v="16"/>
    <x v="1"/>
    <x v="1"/>
    <x v="18"/>
    <s v=""/>
    <x v="7"/>
    <x v="3"/>
    <n v="2336033700"/>
  </r>
  <r>
    <s v="KL7913WAZTS"/>
    <x v="508"/>
    <x v="22"/>
    <x v="88"/>
    <x v="89"/>
    <x v="16"/>
    <x v="1"/>
    <x v="1"/>
    <x v="18"/>
    <s v=""/>
    <x v="10"/>
    <x v="3"/>
    <n v="2458971900"/>
  </r>
  <r>
    <s v="KL7914WAZFR"/>
    <x v="509"/>
    <x v="22"/>
    <x v="89"/>
    <x v="90"/>
    <x v="16"/>
    <x v="1"/>
    <x v="1"/>
    <x v="18"/>
    <s v=""/>
    <x v="7"/>
    <x v="1"/>
    <n v="1648947300"/>
  </r>
  <r>
    <s v="KL7914WAZFS"/>
    <x v="510"/>
    <x v="22"/>
    <x v="89"/>
    <x v="90"/>
    <x v="16"/>
    <x v="1"/>
    <x v="1"/>
    <x v="18"/>
    <s v=""/>
    <x v="10"/>
    <x v="1"/>
    <n v="1735757100"/>
  </r>
  <r>
    <s v="KL7914WAZDR"/>
    <x v="511"/>
    <x v="22"/>
    <x v="89"/>
    <x v="90"/>
    <x v="16"/>
    <x v="1"/>
    <x v="1"/>
    <x v="18"/>
    <s v=""/>
    <x v="7"/>
    <x v="2"/>
    <n v="2968142100"/>
  </r>
  <r>
    <s v="KL7914WAZDS"/>
    <x v="512"/>
    <x v="22"/>
    <x v="89"/>
    <x v="90"/>
    <x v="16"/>
    <x v="1"/>
    <x v="1"/>
    <x v="18"/>
    <s v=""/>
    <x v="10"/>
    <x v="2"/>
    <n v="3124367400"/>
  </r>
  <r>
    <s v="KL7914WAZTR"/>
    <x v="513"/>
    <x v="22"/>
    <x v="89"/>
    <x v="90"/>
    <x v="16"/>
    <x v="1"/>
    <x v="1"/>
    <x v="18"/>
    <s v=""/>
    <x v="7"/>
    <x v="3"/>
    <n v="4214040600"/>
  </r>
  <r>
    <s v="KL7914WAZTS"/>
    <x v="514"/>
    <x v="22"/>
    <x v="89"/>
    <x v="90"/>
    <x v="16"/>
    <x v="1"/>
    <x v="1"/>
    <x v="18"/>
    <s v=""/>
    <x v="10"/>
    <x v="3"/>
    <n v="4435823700"/>
  </r>
  <r>
    <s v="KL7961WAZFR"/>
    <x v="515"/>
    <x v="22"/>
    <x v="90"/>
    <x v="91"/>
    <x v="16"/>
    <x v="1"/>
    <x v="1"/>
    <x v="18"/>
    <s v="1-1Case"/>
    <x v="7"/>
    <x v="1"/>
    <n v="732870600"/>
  </r>
  <r>
    <s v="KL7961WAZFS"/>
    <x v="516"/>
    <x v="22"/>
    <x v="90"/>
    <x v="91"/>
    <x v="16"/>
    <x v="1"/>
    <x v="1"/>
    <x v="18"/>
    <s v="1-1Case"/>
    <x v="10"/>
    <x v="1"/>
    <n v="771447600"/>
  </r>
  <r>
    <s v="KL7961WAZDR"/>
    <x v="517"/>
    <x v="22"/>
    <x v="90"/>
    <x v="91"/>
    <x v="16"/>
    <x v="1"/>
    <x v="1"/>
    <x v="18"/>
    <s v="1-1Case"/>
    <x v="7"/>
    <x v="2"/>
    <n v="1300876500"/>
  </r>
  <r>
    <s v="KL7961WAZDS"/>
    <x v="518"/>
    <x v="22"/>
    <x v="90"/>
    <x v="91"/>
    <x v="16"/>
    <x v="1"/>
    <x v="1"/>
    <x v="18"/>
    <s v="1-1Case"/>
    <x v="10"/>
    <x v="2"/>
    <n v="1369321800"/>
  </r>
  <r>
    <s v="KL7961WAZTR"/>
    <x v="519"/>
    <x v="22"/>
    <x v="90"/>
    <x v="91"/>
    <x v="16"/>
    <x v="1"/>
    <x v="1"/>
    <x v="18"/>
    <s v="1-1Case"/>
    <x v="7"/>
    <x v="3"/>
    <n v="1832199600"/>
  </r>
  <r>
    <s v="KL7961WAZTS"/>
    <x v="520"/>
    <x v="22"/>
    <x v="90"/>
    <x v="91"/>
    <x v="16"/>
    <x v="1"/>
    <x v="1"/>
    <x v="18"/>
    <s v="1-1Case"/>
    <x v="10"/>
    <x v="3"/>
    <n v="1928619000"/>
  </r>
  <r>
    <s v="KL7964WAZFR"/>
    <x v="521"/>
    <x v="22"/>
    <x v="91"/>
    <x v="92"/>
    <x v="16"/>
    <x v="1"/>
    <x v="1"/>
    <x v="18"/>
    <s v="1-1Case"/>
    <x v="7"/>
    <x v="1"/>
    <n v="1272879300"/>
  </r>
  <r>
    <s v="KL7964WAZFS"/>
    <x v="522"/>
    <x v="22"/>
    <x v="91"/>
    <x v="92"/>
    <x v="16"/>
    <x v="1"/>
    <x v="1"/>
    <x v="18"/>
    <s v="1-1Case"/>
    <x v="10"/>
    <x v="1"/>
    <n v="1330744800"/>
  </r>
  <r>
    <s v="KL7964WAZDR"/>
    <x v="523"/>
    <x v="22"/>
    <x v="91"/>
    <x v="92"/>
    <x v="16"/>
    <x v="1"/>
    <x v="1"/>
    <x v="18"/>
    <s v="1-1Case"/>
    <x v="7"/>
    <x v="2"/>
    <n v="2275765800"/>
  </r>
  <r>
    <s v="KL7964WAZDS"/>
    <x v="524"/>
    <x v="22"/>
    <x v="91"/>
    <x v="92"/>
    <x v="16"/>
    <x v="1"/>
    <x v="1"/>
    <x v="18"/>
    <s v="1-1Case"/>
    <x v="10"/>
    <x v="2"/>
    <n v="2395354500"/>
  </r>
  <r>
    <s v="KL7964WAZTR"/>
    <x v="525"/>
    <x v="22"/>
    <x v="91"/>
    <x v="92"/>
    <x v="16"/>
    <x v="1"/>
    <x v="1"/>
    <x v="18"/>
    <s v="1-1Case"/>
    <x v="7"/>
    <x v="3"/>
    <n v="3240075300"/>
  </r>
  <r>
    <s v="KL7964WAZTS"/>
    <x v="526"/>
    <x v="22"/>
    <x v="91"/>
    <x v="92"/>
    <x v="16"/>
    <x v="1"/>
    <x v="1"/>
    <x v="18"/>
    <s v="1-1Case"/>
    <x v="10"/>
    <x v="3"/>
    <n v="3393413100"/>
  </r>
  <r>
    <s v="KL7967WAZFR"/>
    <x v="527"/>
    <x v="22"/>
    <x v="92"/>
    <x v="93"/>
    <x v="16"/>
    <x v="1"/>
    <x v="1"/>
    <x v="18"/>
    <s v="1-1Case"/>
    <x v="7"/>
    <x v="1"/>
    <n v="1909330500"/>
  </r>
  <r>
    <s v="KL7967WAZFS"/>
    <x v="528"/>
    <x v="22"/>
    <x v="92"/>
    <x v="93"/>
    <x v="16"/>
    <x v="1"/>
    <x v="1"/>
    <x v="18"/>
    <s v="1-1Case"/>
    <x v="10"/>
    <x v="1"/>
    <n v="1996117200"/>
  </r>
  <r>
    <s v="KL7967WAZDR"/>
    <x v="529"/>
    <x v="22"/>
    <x v="92"/>
    <x v="93"/>
    <x v="16"/>
    <x v="1"/>
    <x v="1"/>
    <x v="18"/>
    <s v="1-1Case"/>
    <x v="7"/>
    <x v="2"/>
    <n v="3490802700"/>
  </r>
  <r>
    <s v="KL7967WAZDS"/>
    <x v="530"/>
    <x v="22"/>
    <x v="92"/>
    <x v="93"/>
    <x v="16"/>
    <x v="1"/>
    <x v="1"/>
    <x v="18"/>
    <s v="1-1Case"/>
    <x v="10"/>
    <x v="2"/>
    <n v="3664376100"/>
  </r>
  <r>
    <s v="KL7967WAZTR"/>
    <x v="531"/>
    <x v="22"/>
    <x v="92"/>
    <x v="93"/>
    <x v="16"/>
    <x v="1"/>
    <x v="1"/>
    <x v="18"/>
    <s v="1-1Case"/>
    <x v="7"/>
    <x v="3"/>
    <n v="4836978300"/>
  </r>
  <r>
    <s v="KL7967WAZTS"/>
    <x v="532"/>
    <x v="22"/>
    <x v="92"/>
    <x v="93"/>
    <x v="16"/>
    <x v="1"/>
    <x v="1"/>
    <x v="18"/>
    <s v="1-1Case"/>
    <x v="10"/>
    <x v="3"/>
    <n v="5091563400"/>
  </r>
  <r>
    <s v="KL7968WAZFR"/>
    <x v="533"/>
    <x v="22"/>
    <x v="93"/>
    <x v="94"/>
    <x v="16"/>
    <x v="1"/>
    <x v="1"/>
    <x v="18"/>
    <s v="1-1Case"/>
    <x v="7"/>
    <x v="1"/>
    <n v="732870600"/>
  </r>
  <r>
    <s v="KL7968WAZFS"/>
    <x v="534"/>
    <x v="22"/>
    <x v="93"/>
    <x v="94"/>
    <x v="16"/>
    <x v="1"/>
    <x v="1"/>
    <x v="18"/>
    <s v="1-1Case"/>
    <x v="10"/>
    <x v="1"/>
    <n v="771447600"/>
  </r>
  <r>
    <s v="KL7968WAZDR"/>
    <x v="535"/>
    <x v="22"/>
    <x v="93"/>
    <x v="94"/>
    <x v="16"/>
    <x v="1"/>
    <x v="1"/>
    <x v="18"/>
    <s v="1-1Case"/>
    <x v="7"/>
    <x v="2"/>
    <n v="1300876500"/>
  </r>
  <r>
    <s v="KL7968WAZDS"/>
    <x v="536"/>
    <x v="22"/>
    <x v="93"/>
    <x v="94"/>
    <x v="16"/>
    <x v="1"/>
    <x v="1"/>
    <x v="18"/>
    <s v="1-1Case"/>
    <x v="10"/>
    <x v="2"/>
    <n v="1369321800"/>
  </r>
  <r>
    <s v="KL7968WAZTR"/>
    <x v="537"/>
    <x v="22"/>
    <x v="93"/>
    <x v="94"/>
    <x v="16"/>
    <x v="1"/>
    <x v="1"/>
    <x v="18"/>
    <s v="1-1Case"/>
    <x v="7"/>
    <x v="3"/>
    <n v="1832199600"/>
  </r>
  <r>
    <s v="KL7968WAZTS"/>
    <x v="538"/>
    <x v="22"/>
    <x v="93"/>
    <x v="94"/>
    <x v="16"/>
    <x v="1"/>
    <x v="1"/>
    <x v="18"/>
    <s v="1-1Case"/>
    <x v="10"/>
    <x v="3"/>
    <n v="1928619000"/>
  </r>
  <r>
    <s v="KL7969WAZFR"/>
    <x v="539"/>
    <x v="22"/>
    <x v="94"/>
    <x v="95"/>
    <x v="16"/>
    <x v="1"/>
    <x v="1"/>
    <x v="18"/>
    <s v="1-1Case"/>
    <x v="7"/>
    <x v="1"/>
    <n v="732870600"/>
  </r>
  <r>
    <s v="KL7969WAZFS"/>
    <x v="540"/>
    <x v="22"/>
    <x v="94"/>
    <x v="95"/>
    <x v="16"/>
    <x v="1"/>
    <x v="1"/>
    <x v="18"/>
    <s v="1-1Case"/>
    <x v="10"/>
    <x v="1"/>
    <n v="771447600"/>
  </r>
  <r>
    <s v="KL7969WAZDR"/>
    <x v="541"/>
    <x v="22"/>
    <x v="94"/>
    <x v="95"/>
    <x v="16"/>
    <x v="1"/>
    <x v="1"/>
    <x v="18"/>
    <s v="1-1Case"/>
    <x v="7"/>
    <x v="2"/>
    <n v="1300876500"/>
  </r>
  <r>
    <s v="KL7969WAZDS"/>
    <x v="542"/>
    <x v="22"/>
    <x v="94"/>
    <x v="95"/>
    <x v="16"/>
    <x v="1"/>
    <x v="1"/>
    <x v="18"/>
    <s v="1-1Case"/>
    <x v="10"/>
    <x v="2"/>
    <n v="1369321800"/>
  </r>
  <r>
    <s v="KL7969WAZTR"/>
    <x v="543"/>
    <x v="22"/>
    <x v="94"/>
    <x v="95"/>
    <x v="16"/>
    <x v="1"/>
    <x v="1"/>
    <x v="18"/>
    <s v="1-1Case"/>
    <x v="7"/>
    <x v="3"/>
    <n v="1832199600"/>
  </r>
  <r>
    <s v="KL7969WAZTS"/>
    <x v="544"/>
    <x v="22"/>
    <x v="94"/>
    <x v="95"/>
    <x v="16"/>
    <x v="1"/>
    <x v="1"/>
    <x v="18"/>
    <s v="1-1Case"/>
    <x v="10"/>
    <x v="3"/>
    <n v="1928619000"/>
  </r>
  <r>
    <s v="KL7916WAZFR"/>
    <x v="545"/>
    <x v="22"/>
    <x v="95"/>
    <x v="96"/>
    <x v="16"/>
    <x v="1"/>
    <x v="1"/>
    <x v="18"/>
    <s v="1-1Case"/>
    <x v="7"/>
    <x v="1"/>
    <n v="1613119200"/>
  </r>
  <r>
    <s v="KL7916WAZFS"/>
    <x v="546"/>
    <x v="22"/>
    <x v="95"/>
    <x v="96"/>
    <x v="16"/>
    <x v="1"/>
    <x v="1"/>
    <x v="18"/>
    <s v="1-1Case"/>
    <x v="10"/>
    <x v="1"/>
    <n v="1698034800"/>
  </r>
  <r>
    <s v="KL7916WAZDR"/>
    <x v="547"/>
    <x v="22"/>
    <x v="95"/>
    <x v="96"/>
    <x v="16"/>
    <x v="1"/>
    <x v="1"/>
    <x v="18"/>
    <s v="1-1Case"/>
    <x v="7"/>
    <x v="2"/>
    <n v="2903623800"/>
  </r>
  <r>
    <s v="KL7916WAZDS"/>
    <x v="548"/>
    <x v="22"/>
    <x v="95"/>
    <x v="96"/>
    <x v="16"/>
    <x v="1"/>
    <x v="1"/>
    <x v="18"/>
    <s v="1-1Case"/>
    <x v="10"/>
    <x v="2"/>
    <n v="3056453400"/>
  </r>
  <r>
    <s v="KL7916WAZTR"/>
    <x v="549"/>
    <x v="22"/>
    <x v="95"/>
    <x v="96"/>
    <x v="16"/>
    <x v="1"/>
    <x v="1"/>
    <x v="18"/>
    <s v="1-1Case"/>
    <x v="7"/>
    <x v="3"/>
    <n v="4113463200"/>
  </r>
  <r>
    <s v="KL7916WAZTS"/>
    <x v="550"/>
    <x v="22"/>
    <x v="95"/>
    <x v="96"/>
    <x v="16"/>
    <x v="1"/>
    <x v="1"/>
    <x v="18"/>
    <s v="1-1Case"/>
    <x v="10"/>
    <x v="3"/>
    <n v="4329956400"/>
  </r>
  <r>
    <s v="KL7917WAZFR"/>
    <x v="551"/>
    <x v="22"/>
    <x v="96"/>
    <x v="97"/>
    <x v="16"/>
    <x v="1"/>
    <x v="1"/>
    <x v="18"/>
    <s v="1-1Case"/>
    <x v="7"/>
    <x v="1"/>
    <n v="1433886300"/>
  </r>
  <r>
    <s v="KL7917WAZFS"/>
    <x v="552"/>
    <x v="22"/>
    <x v="96"/>
    <x v="97"/>
    <x v="16"/>
    <x v="1"/>
    <x v="1"/>
    <x v="18"/>
    <s v="1-1Case"/>
    <x v="10"/>
    <x v="1"/>
    <n v="1509354000"/>
  </r>
  <r>
    <s v="KL7917WAZDR"/>
    <x v="553"/>
    <x v="22"/>
    <x v="96"/>
    <x v="97"/>
    <x v="16"/>
    <x v="1"/>
    <x v="1"/>
    <x v="18"/>
    <s v="1-1Case"/>
    <x v="7"/>
    <x v="2"/>
    <n v="2580986100"/>
  </r>
  <r>
    <s v="KL7917WAZDS"/>
    <x v="554"/>
    <x v="22"/>
    <x v="96"/>
    <x v="97"/>
    <x v="16"/>
    <x v="1"/>
    <x v="1"/>
    <x v="18"/>
    <s v="1-1Case"/>
    <x v="10"/>
    <x v="2"/>
    <n v="2716837200"/>
  </r>
  <r>
    <s v="KL7917WAZTR"/>
    <x v="555"/>
    <x v="22"/>
    <x v="96"/>
    <x v="97"/>
    <x v="16"/>
    <x v="1"/>
    <x v="1"/>
    <x v="18"/>
    <s v="1-1Case"/>
    <x v="7"/>
    <x v="3"/>
    <n v="3656406600"/>
  </r>
  <r>
    <s v="KL7917WAZTS"/>
    <x v="556"/>
    <x v="22"/>
    <x v="96"/>
    <x v="97"/>
    <x v="16"/>
    <x v="1"/>
    <x v="1"/>
    <x v="18"/>
    <s v="1-1Case"/>
    <x v="10"/>
    <x v="3"/>
    <n v="3848852700"/>
  </r>
  <r>
    <s v="KL7918WAZFR"/>
    <x v="557"/>
    <x v="22"/>
    <x v="97"/>
    <x v="98"/>
    <x v="16"/>
    <x v="1"/>
    <x v="1"/>
    <x v="18"/>
    <s v="1-1Case"/>
    <x v="7"/>
    <x v="1"/>
    <n v="1613119200"/>
  </r>
  <r>
    <s v="KL7918WAZFS"/>
    <x v="558"/>
    <x v="22"/>
    <x v="97"/>
    <x v="98"/>
    <x v="16"/>
    <x v="1"/>
    <x v="1"/>
    <x v="18"/>
    <s v="1-1Case"/>
    <x v="10"/>
    <x v="1"/>
    <n v="1698034800"/>
  </r>
  <r>
    <s v="KL7918WAZDR"/>
    <x v="559"/>
    <x v="22"/>
    <x v="97"/>
    <x v="98"/>
    <x v="16"/>
    <x v="1"/>
    <x v="1"/>
    <x v="18"/>
    <s v="1-1Case"/>
    <x v="7"/>
    <x v="2"/>
    <n v="2903623800"/>
  </r>
  <r>
    <s v="KL7918WAZDS"/>
    <x v="560"/>
    <x v="22"/>
    <x v="97"/>
    <x v="98"/>
    <x v="16"/>
    <x v="1"/>
    <x v="1"/>
    <x v="18"/>
    <s v="1-1Case"/>
    <x v="10"/>
    <x v="2"/>
    <n v="3056453400"/>
  </r>
  <r>
    <s v="KL7918WAZTR"/>
    <x v="561"/>
    <x v="22"/>
    <x v="97"/>
    <x v="98"/>
    <x v="16"/>
    <x v="1"/>
    <x v="1"/>
    <x v="18"/>
    <s v="1-1Case"/>
    <x v="7"/>
    <x v="3"/>
    <n v="4113463200"/>
  </r>
  <r>
    <s v="KL7918WAZTS"/>
    <x v="562"/>
    <x v="22"/>
    <x v="97"/>
    <x v="98"/>
    <x v="16"/>
    <x v="1"/>
    <x v="1"/>
    <x v="18"/>
    <s v="1-1Case"/>
    <x v="10"/>
    <x v="3"/>
    <n v="4329956400"/>
  </r>
  <r>
    <s v="KL7919WAZFR"/>
    <x v="563"/>
    <x v="22"/>
    <x v="98"/>
    <x v="99"/>
    <x v="16"/>
    <x v="1"/>
    <x v="1"/>
    <x v="18"/>
    <s v="1-1Case"/>
    <x v="7"/>
    <x v="1"/>
    <n v="1909330500"/>
  </r>
  <r>
    <s v="KL7919WAZFS"/>
    <x v="564"/>
    <x v="22"/>
    <x v="98"/>
    <x v="99"/>
    <x v="16"/>
    <x v="1"/>
    <x v="1"/>
    <x v="18"/>
    <s v="1-1Case"/>
    <x v="10"/>
    <x v="1"/>
    <n v="1996117200"/>
  </r>
  <r>
    <s v="KL7919WAZDR"/>
    <x v="565"/>
    <x v="22"/>
    <x v="98"/>
    <x v="99"/>
    <x v="16"/>
    <x v="1"/>
    <x v="1"/>
    <x v="18"/>
    <s v="1-1Case"/>
    <x v="7"/>
    <x v="2"/>
    <n v="3490802700"/>
  </r>
  <r>
    <s v="KL7919WAZDS"/>
    <x v="566"/>
    <x v="22"/>
    <x v="98"/>
    <x v="99"/>
    <x v="16"/>
    <x v="1"/>
    <x v="1"/>
    <x v="18"/>
    <s v="1-1Case"/>
    <x v="10"/>
    <x v="2"/>
    <n v="3664376100"/>
  </r>
  <r>
    <s v="KL7919WAZTR"/>
    <x v="567"/>
    <x v="22"/>
    <x v="98"/>
    <x v="99"/>
    <x v="16"/>
    <x v="1"/>
    <x v="1"/>
    <x v="18"/>
    <s v="1-1Case"/>
    <x v="7"/>
    <x v="3"/>
    <n v="4836978300"/>
  </r>
  <r>
    <s v="KL7919WAZTS"/>
    <x v="568"/>
    <x v="22"/>
    <x v="98"/>
    <x v="99"/>
    <x v="16"/>
    <x v="1"/>
    <x v="1"/>
    <x v="18"/>
    <s v="1-1Case"/>
    <x v="10"/>
    <x v="3"/>
    <n v="5091563400"/>
  </r>
  <r>
    <s v="KL7924WAZFR"/>
    <x v="569"/>
    <x v="1"/>
    <x v="99"/>
    <x v="100"/>
    <x v="16"/>
    <x v="1"/>
    <x v="1"/>
    <x v="18"/>
    <s v="1-1Case"/>
    <x v="7"/>
    <x v="1"/>
    <n v="361930800"/>
  </r>
  <r>
    <s v="KL7924WAZFS"/>
    <x v="570"/>
    <x v="1"/>
    <x v="99"/>
    <x v="100"/>
    <x v="16"/>
    <x v="1"/>
    <x v="1"/>
    <x v="18"/>
    <s v="1-1Case"/>
    <x v="10"/>
    <x v="1"/>
    <n v="380988300"/>
  </r>
  <r>
    <s v="KL7924WAZDR"/>
    <x v="571"/>
    <x v="1"/>
    <x v="99"/>
    <x v="100"/>
    <x v="16"/>
    <x v="1"/>
    <x v="1"/>
    <x v="18"/>
    <s v="1-1Case"/>
    <x v="7"/>
    <x v="2"/>
    <n v="651512400"/>
  </r>
  <r>
    <s v="KL7924WAZDS"/>
    <x v="572"/>
    <x v="1"/>
    <x v="99"/>
    <x v="100"/>
    <x v="16"/>
    <x v="1"/>
    <x v="1"/>
    <x v="18"/>
    <s v="1-1Case"/>
    <x v="10"/>
    <x v="2"/>
    <n v="685792800"/>
  </r>
  <r>
    <s v="KL7924WAZTR"/>
    <x v="573"/>
    <x v="1"/>
    <x v="99"/>
    <x v="100"/>
    <x v="16"/>
    <x v="1"/>
    <x v="1"/>
    <x v="18"/>
    <s v="1-1Case"/>
    <x v="7"/>
    <x v="3"/>
    <n v="922036500"/>
  </r>
  <r>
    <s v="KL7924WAZTS"/>
    <x v="574"/>
    <x v="1"/>
    <x v="99"/>
    <x v="100"/>
    <x v="16"/>
    <x v="1"/>
    <x v="1"/>
    <x v="18"/>
    <s v="1-1Case"/>
    <x v="10"/>
    <x v="3"/>
    <n v="971562900"/>
  </r>
  <r>
    <s v="KL7933WAZFR"/>
    <x v="575"/>
    <x v="1"/>
    <x v="100"/>
    <x v="101"/>
    <x v="16"/>
    <x v="1"/>
    <x v="1"/>
    <x v="18"/>
    <s v="1+Case"/>
    <x v="7"/>
    <x v="1"/>
    <n v="1107275400"/>
  </r>
  <r>
    <s v="KL7933WAZFS"/>
    <x v="576"/>
    <x v="1"/>
    <x v="100"/>
    <x v="101"/>
    <x v="16"/>
    <x v="1"/>
    <x v="1"/>
    <x v="18"/>
    <s v="1+Case"/>
    <x v="10"/>
    <x v="1"/>
    <n v="1165556700"/>
  </r>
  <r>
    <s v="KL7933WAZDR"/>
    <x v="577"/>
    <x v="1"/>
    <x v="100"/>
    <x v="101"/>
    <x v="16"/>
    <x v="1"/>
    <x v="1"/>
    <x v="18"/>
    <s v="1+Case"/>
    <x v="7"/>
    <x v="2"/>
    <n v="1993114200"/>
  </r>
  <r>
    <s v="KL7933WAZDS"/>
    <x v="578"/>
    <x v="1"/>
    <x v="100"/>
    <x v="101"/>
    <x v="16"/>
    <x v="1"/>
    <x v="1"/>
    <x v="18"/>
    <s v="1+Case"/>
    <x v="10"/>
    <x v="2"/>
    <n v="2098011300"/>
  </r>
  <r>
    <s v="KL7933WAZTR"/>
    <x v="579"/>
    <x v="1"/>
    <x v="100"/>
    <x v="101"/>
    <x v="16"/>
    <x v="1"/>
    <x v="1"/>
    <x v="18"/>
    <s v="1+Case"/>
    <x v="7"/>
    <x v="3"/>
    <n v="2823559200"/>
  </r>
  <r>
    <s v="KL7933WAZTS"/>
    <x v="580"/>
    <x v="1"/>
    <x v="100"/>
    <x v="101"/>
    <x v="16"/>
    <x v="1"/>
    <x v="1"/>
    <x v="18"/>
    <s v="1+Case"/>
    <x v="10"/>
    <x v="3"/>
    <n v="2972161500"/>
  </r>
  <r>
    <s v="KL7907WAZFR"/>
    <x v="581"/>
    <x v="1"/>
    <x v="101"/>
    <x v="102"/>
    <x v="16"/>
    <x v="1"/>
    <x v="1"/>
    <x v="18"/>
    <s v="1+Case"/>
    <x v="7"/>
    <x v="1"/>
    <n v="1236727800"/>
  </r>
  <r>
    <s v="KL7907WAZFS"/>
    <x v="582"/>
    <x v="1"/>
    <x v="101"/>
    <x v="102"/>
    <x v="16"/>
    <x v="1"/>
    <x v="1"/>
    <x v="18"/>
    <s v="1+Case"/>
    <x v="10"/>
    <x v="1"/>
    <n v="1301800500"/>
  </r>
  <r>
    <s v="KL7907WAZDR"/>
    <x v="583"/>
    <x v="1"/>
    <x v="101"/>
    <x v="102"/>
    <x v="16"/>
    <x v="1"/>
    <x v="1"/>
    <x v="18"/>
    <s v="1+Case"/>
    <x v="7"/>
    <x v="2"/>
    <n v="2226123900"/>
  </r>
  <r>
    <s v="KL7907WAZDS"/>
    <x v="584"/>
    <x v="1"/>
    <x v="101"/>
    <x v="102"/>
    <x v="16"/>
    <x v="1"/>
    <x v="1"/>
    <x v="18"/>
    <s v="1+Case"/>
    <x v="10"/>
    <x v="2"/>
    <n v="2343264000"/>
  </r>
  <r>
    <s v="KL7907WAZTR"/>
    <x v="585"/>
    <x v="1"/>
    <x v="101"/>
    <x v="102"/>
    <x v="16"/>
    <x v="1"/>
    <x v="1"/>
    <x v="18"/>
    <s v="1+Case"/>
    <x v="7"/>
    <x v="3"/>
    <n v="3160819200"/>
  </r>
  <r>
    <s v="KL7907WAZTS"/>
    <x v="586"/>
    <x v="1"/>
    <x v="101"/>
    <x v="102"/>
    <x v="16"/>
    <x v="1"/>
    <x v="1"/>
    <x v="18"/>
    <s v="1+Case"/>
    <x v="10"/>
    <x v="3"/>
    <n v="3319631700"/>
  </r>
  <r>
    <s v="KL7349WAZFR"/>
    <x v="587"/>
    <x v="1"/>
    <x v="102"/>
    <x v="103"/>
    <x v="16"/>
    <x v="8"/>
    <x v="1"/>
    <x v="18"/>
    <s v="1+Case"/>
    <x v="7"/>
    <x v="1"/>
    <n v="488842200"/>
  </r>
  <r>
    <s v="KL7349WAZFS"/>
    <x v="588"/>
    <x v="1"/>
    <x v="102"/>
    <x v="103"/>
    <x v="16"/>
    <x v="8"/>
    <x v="1"/>
    <x v="18"/>
    <s v="1+Case"/>
    <x v="10"/>
    <x v="1"/>
    <n v="514552500"/>
  </r>
  <r>
    <s v="KL7349WAZDR"/>
    <x v="589"/>
    <x v="1"/>
    <x v="102"/>
    <x v="103"/>
    <x v="16"/>
    <x v="8"/>
    <x v="1"/>
    <x v="18"/>
    <s v="1+Case"/>
    <x v="7"/>
    <x v="2"/>
    <n v="879902100"/>
  </r>
  <r>
    <s v="KL7349WAZDS"/>
    <x v="590"/>
    <x v="1"/>
    <x v="102"/>
    <x v="103"/>
    <x v="16"/>
    <x v="8"/>
    <x v="1"/>
    <x v="18"/>
    <s v="1+Case"/>
    <x v="10"/>
    <x v="2"/>
    <n v="926194500"/>
  </r>
  <r>
    <s v="KL7349WAZTR"/>
    <x v="591"/>
    <x v="1"/>
    <x v="102"/>
    <x v="103"/>
    <x v="16"/>
    <x v="8"/>
    <x v="1"/>
    <x v="18"/>
    <s v="1+Case"/>
    <x v="7"/>
    <x v="3"/>
    <n v="1246522200"/>
  </r>
  <r>
    <s v="KL7349WAZTS"/>
    <x v="592"/>
    <x v="1"/>
    <x v="102"/>
    <x v="103"/>
    <x v="16"/>
    <x v="8"/>
    <x v="1"/>
    <x v="18"/>
    <s v="1+Case"/>
    <x v="10"/>
    <x v="3"/>
    <n v="1312126200"/>
  </r>
  <r>
    <s v="KL7327WAZFR"/>
    <x v="593"/>
    <x v="1"/>
    <x v="103"/>
    <x v="104"/>
    <x v="16"/>
    <x v="1"/>
    <x v="1"/>
    <x v="18"/>
    <s v="1+Case"/>
    <x v="7"/>
    <x v="1"/>
    <n v="1107275400"/>
  </r>
  <r>
    <s v="KL7327WAZFS"/>
    <x v="594"/>
    <x v="1"/>
    <x v="103"/>
    <x v="104"/>
    <x v="16"/>
    <x v="1"/>
    <x v="1"/>
    <x v="18"/>
    <s v="1+Case"/>
    <x v="10"/>
    <x v="1"/>
    <n v="1165556700"/>
  </r>
  <r>
    <s v="KL7327WAZDR"/>
    <x v="595"/>
    <x v="1"/>
    <x v="103"/>
    <x v="104"/>
    <x v="16"/>
    <x v="1"/>
    <x v="1"/>
    <x v="18"/>
    <s v="1+Case"/>
    <x v="7"/>
    <x v="2"/>
    <n v="1993114200"/>
  </r>
  <r>
    <s v="KL7327WAZDS"/>
    <x v="596"/>
    <x v="1"/>
    <x v="103"/>
    <x v="104"/>
    <x v="16"/>
    <x v="1"/>
    <x v="1"/>
    <x v="18"/>
    <s v="1+Case"/>
    <x v="10"/>
    <x v="2"/>
    <n v="2098011300"/>
  </r>
  <r>
    <s v="KL7327WAZTR"/>
    <x v="597"/>
    <x v="1"/>
    <x v="103"/>
    <x v="104"/>
    <x v="16"/>
    <x v="1"/>
    <x v="1"/>
    <x v="18"/>
    <s v="1+Case"/>
    <x v="7"/>
    <x v="3"/>
    <n v="2823559200"/>
  </r>
  <r>
    <s v="KL7327WAZTS"/>
    <x v="598"/>
    <x v="1"/>
    <x v="103"/>
    <x v="104"/>
    <x v="16"/>
    <x v="1"/>
    <x v="1"/>
    <x v="18"/>
    <s v="1+Case"/>
    <x v="10"/>
    <x v="3"/>
    <n v="2972161500"/>
  </r>
  <r>
    <s v="KL7328WAZFR"/>
    <x v="599"/>
    <x v="1"/>
    <x v="104"/>
    <x v="105"/>
    <x v="16"/>
    <x v="1"/>
    <x v="1"/>
    <x v="18"/>
    <s v="1+Case"/>
    <x v="7"/>
    <x v="1"/>
    <n v="6274583700"/>
  </r>
  <r>
    <s v="KL7328WAZFS"/>
    <x v="600"/>
    <x v="1"/>
    <x v="104"/>
    <x v="105"/>
    <x v="16"/>
    <x v="1"/>
    <x v="1"/>
    <x v="18"/>
    <s v="1+Case"/>
    <x v="10"/>
    <x v="1"/>
    <n v="6604821300"/>
  </r>
  <r>
    <s v="KL7328WAZDR"/>
    <x v="601"/>
    <x v="1"/>
    <x v="104"/>
    <x v="105"/>
    <x v="16"/>
    <x v="1"/>
    <x v="1"/>
    <x v="18"/>
    <s v="1+Case"/>
    <x v="7"/>
    <x v="2"/>
    <n v="11294236800"/>
  </r>
  <r>
    <s v="KL7328WAZDS"/>
    <x v="602"/>
    <x v="1"/>
    <x v="104"/>
    <x v="105"/>
    <x v="16"/>
    <x v="1"/>
    <x v="1"/>
    <x v="18"/>
    <s v="1+Case"/>
    <x v="10"/>
    <x v="2"/>
    <n v="11888669100"/>
  </r>
  <r>
    <s v="KL7328WAZTR"/>
    <x v="603"/>
    <x v="1"/>
    <x v="104"/>
    <x v="105"/>
    <x v="16"/>
    <x v="1"/>
    <x v="1"/>
    <x v="18"/>
    <s v="1+Case"/>
    <x v="7"/>
    <x v="3"/>
    <n v="16000168800"/>
  </r>
  <r>
    <s v="KL7328WAZTS"/>
    <x v="604"/>
    <x v="1"/>
    <x v="104"/>
    <x v="105"/>
    <x v="16"/>
    <x v="1"/>
    <x v="1"/>
    <x v="18"/>
    <s v="1+Case"/>
    <x v="10"/>
    <x v="3"/>
    <n v="16842302400"/>
  </r>
  <r>
    <s v="KL7329WAZFR"/>
    <x v="605"/>
    <x v="1"/>
    <x v="105"/>
    <x v="106"/>
    <x v="16"/>
    <x v="1"/>
    <x v="1"/>
    <x v="18"/>
    <s v="1+Case"/>
    <x v="7"/>
    <x v="1"/>
    <n v="20300095200"/>
  </r>
  <r>
    <s v="KL7329WAZFS"/>
    <x v="606"/>
    <x v="1"/>
    <x v="105"/>
    <x v="106"/>
    <x v="16"/>
    <x v="1"/>
    <x v="1"/>
    <x v="18"/>
    <s v="1+Case"/>
    <x v="10"/>
    <x v="1"/>
    <n v="21368539500"/>
  </r>
  <r>
    <s v="KL7329WAZDR"/>
    <x v="607"/>
    <x v="1"/>
    <x v="105"/>
    <x v="106"/>
    <x v="16"/>
    <x v="1"/>
    <x v="1"/>
    <x v="18"/>
    <s v="1+Case"/>
    <x v="7"/>
    <x v="2"/>
    <n v="36540180600"/>
  </r>
  <r>
    <s v="KL7329WAZDS"/>
    <x v="608"/>
    <x v="1"/>
    <x v="105"/>
    <x v="106"/>
    <x v="16"/>
    <x v="1"/>
    <x v="1"/>
    <x v="18"/>
    <s v="1+Case"/>
    <x v="10"/>
    <x v="2"/>
    <n v="38463371100"/>
  </r>
  <r>
    <s v="KL7329WAZTR"/>
    <x v="609"/>
    <x v="1"/>
    <x v="105"/>
    <x v="106"/>
    <x v="16"/>
    <x v="1"/>
    <x v="1"/>
    <x v="18"/>
    <s v="1+Case"/>
    <x v="7"/>
    <x v="3"/>
    <n v="51765275100"/>
  </r>
  <r>
    <s v="KL7329WAZTS"/>
    <x v="610"/>
    <x v="1"/>
    <x v="105"/>
    <x v="106"/>
    <x v="16"/>
    <x v="1"/>
    <x v="1"/>
    <x v="18"/>
    <s v="1+Case"/>
    <x v="10"/>
    <x v="3"/>
    <n v="54489758400"/>
  </r>
  <r>
    <s v="KL7331WAZFR"/>
    <x v="611"/>
    <x v="1"/>
    <x v="106"/>
    <x v="107"/>
    <x v="16"/>
    <x v="1"/>
    <x v="1"/>
    <x v="18"/>
    <s v="1+Case"/>
    <x v="7"/>
    <x v="1"/>
    <n v="2768188500"/>
  </r>
  <r>
    <s v="KL7331WAZFS"/>
    <x v="612"/>
    <x v="1"/>
    <x v="106"/>
    <x v="107"/>
    <x v="16"/>
    <x v="1"/>
    <x v="1"/>
    <x v="18"/>
    <s v="1+Case"/>
    <x v="10"/>
    <x v="1"/>
    <n v="2913903300"/>
  </r>
  <r>
    <s v="KL7331WAZDR"/>
    <x v="613"/>
    <x v="1"/>
    <x v="106"/>
    <x v="107"/>
    <x v="16"/>
    <x v="1"/>
    <x v="1"/>
    <x v="18"/>
    <s v="1+Case"/>
    <x v="7"/>
    <x v="2"/>
    <n v="4982739300"/>
  </r>
  <r>
    <s v="KL7331WAZDS"/>
    <x v="614"/>
    <x v="1"/>
    <x v="106"/>
    <x v="107"/>
    <x v="16"/>
    <x v="1"/>
    <x v="1"/>
    <x v="18"/>
    <s v="1+Case"/>
    <x v="10"/>
    <x v="2"/>
    <n v="5245016700"/>
  </r>
  <r>
    <s v="KL7331WAZTR"/>
    <x v="615"/>
    <x v="1"/>
    <x v="106"/>
    <x v="107"/>
    <x v="16"/>
    <x v="1"/>
    <x v="1"/>
    <x v="18"/>
    <s v="1+Case"/>
    <x v="7"/>
    <x v="3"/>
    <n v="7058898000"/>
  </r>
  <r>
    <s v="KL7331WAZTS"/>
    <x v="616"/>
    <x v="1"/>
    <x v="106"/>
    <x v="107"/>
    <x v="16"/>
    <x v="1"/>
    <x v="1"/>
    <x v="18"/>
    <s v="1+Case"/>
    <x v="10"/>
    <x v="3"/>
    <n v="7430415300"/>
  </r>
  <r>
    <s v="KL7332WAZFR"/>
    <x v="617"/>
    <x v="1"/>
    <x v="107"/>
    <x v="108"/>
    <x v="16"/>
    <x v="1"/>
    <x v="1"/>
    <x v="18"/>
    <s v="1+Case"/>
    <x v="7"/>
    <x v="1"/>
    <n v="12918236100"/>
  </r>
  <r>
    <s v="KL7332WAZFS"/>
    <x v="618"/>
    <x v="1"/>
    <x v="107"/>
    <x v="108"/>
    <x v="16"/>
    <x v="1"/>
    <x v="1"/>
    <x v="18"/>
    <s v="1+Case"/>
    <x v="10"/>
    <x v="1"/>
    <n v="13598161500"/>
  </r>
  <r>
    <s v="KL7332WAZDR"/>
    <x v="619"/>
    <x v="1"/>
    <x v="107"/>
    <x v="108"/>
    <x v="16"/>
    <x v="1"/>
    <x v="1"/>
    <x v="18"/>
    <s v="1+Case"/>
    <x v="7"/>
    <x v="2"/>
    <n v="23252852700"/>
  </r>
  <r>
    <s v="KL7332WAZDS"/>
    <x v="620"/>
    <x v="1"/>
    <x v="107"/>
    <x v="108"/>
    <x v="16"/>
    <x v="1"/>
    <x v="1"/>
    <x v="18"/>
    <s v="1+Case"/>
    <x v="10"/>
    <x v="2"/>
    <n v="24476690700"/>
  </r>
  <r>
    <s v="KL7332WAZTR"/>
    <x v="621"/>
    <x v="1"/>
    <x v="107"/>
    <x v="108"/>
    <x v="16"/>
    <x v="1"/>
    <x v="1"/>
    <x v="18"/>
    <s v="1+Case"/>
    <x v="7"/>
    <x v="3"/>
    <n v="32941547100"/>
  </r>
  <r>
    <s v="KL7332WAZTS"/>
    <x v="622"/>
    <x v="1"/>
    <x v="107"/>
    <x v="108"/>
    <x v="16"/>
    <x v="1"/>
    <x v="1"/>
    <x v="18"/>
    <s v="1+Case"/>
    <x v="10"/>
    <x v="3"/>
    <n v="34675294500"/>
  </r>
  <r>
    <s v="KL7333WAZFR"/>
    <x v="623"/>
    <x v="1"/>
    <x v="108"/>
    <x v="109"/>
    <x v="16"/>
    <x v="1"/>
    <x v="1"/>
    <x v="18"/>
    <s v="1+Case"/>
    <x v="7"/>
    <x v="1"/>
    <n v="2509815000"/>
  </r>
  <r>
    <s v="KL7333WAZFS"/>
    <x v="624"/>
    <x v="1"/>
    <x v="108"/>
    <x v="109"/>
    <x v="16"/>
    <x v="1"/>
    <x v="1"/>
    <x v="18"/>
    <s v="1+Case"/>
    <x v="10"/>
    <x v="1"/>
    <n v="2641923900"/>
  </r>
  <r>
    <s v="KL7333WAZDR"/>
    <x v="625"/>
    <x v="1"/>
    <x v="108"/>
    <x v="109"/>
    <x v="16"/>
    <x v="1"/>
    <x v="1"/>
    <x v="18"/>
    <s v="1+Case"/>
    <x v="7"/>
    <x v="2"/>
    <n v="4517690100"/>
  </r>
  <r>
    <s v="KL7333WAZDS"/>
    <x v="626"/>
    <x v="1"/>
    <x v="108"/>
    <x v="109"/>
    <x v="16"/>
    <x v="1"/>
    <x v="1"/>
    <x v="18"/>
    <s v="1+Case"/>
    <x v="10"/>
    <x v="2"/>
    <n v="4755481500"/>
  </r>
  <r>
    <s v="KL7333WAZTR"/>
    <x v="627"/>
    <x v="1"/>
    <x v="108"/>
    <x v="109"/>
    <x v="16"/>
    <x v="1"/>
    <x v="1"/>
    <x v="18"/>
    <s v="1+Case"/>
    <x v="7"/>
    <x v="3"/>
    <n v="6400062900"/>
  </r>
  <r>
    <s v="KL7333WAZTS"/>
    <x v="628"/>
    <x v="1"/>
    <x v="108"/>
    <x v="109"/>
    <x v="16"/>
    <x v="1"/>
    <x v="1"/>
    <x v="18"/>
    <s v="1+Case"/>
    <x v="10"/>
    <x v="3"/>
    <n v="6736930200"/>
  </r>
  <r>
    <s v="KL7334WAZFR"/>
    <x v="629"/>
    <x v="1"/>
    <x v="109"/>
    <x v="110"/>
    <x v="16"/>
    <x v="1"/>
    <x v="1"/>
    <x v="18"/>
    <s v="1+Case"/>
    <x v="7"/>
    <x v="1"/>
    <n v="4133860500"/>
  </r>
  <r>
    <s v="KL7334WAZFS"/>
    <x v="630"/>
    <x v="1"/>
    <x v="109"/>
    <x v="110"/>
    <x v="16"/>
    <x v="1"/>
    <x v="1"/>
    <x v="18"/>
    <s v="1+Case"/>
    <x v="10"/>
    <x v="1"/>
    <n v="4351416300"/>
  </r>
  <r>
    <s v="KL7334WAZDR"/>
    <x v="631"/>
    <x v="1"/>
    <x v="109"/>
    <x v="110"/>
    <x v="16"/>
    <x v="1"/>
    <x v="1"/>
    <x v="18"/>
    <s v="1+Case"/>
    <x v="7"/>
    <x v="2"/>
    <n v="7440902700"/>
  </r>
  <r>
    <s v="KL7334WAZDS"/>
    <x v="632"/>
    <x v="1"/>
    <x v="109"/>
    <x v="110"/>
    <x v="16"/>
    <x v="1"/>
    <x v="1"/>
    <x v="18"/>
    <s v="1+Case"/>
    <x v="10"/>
    <x v="2"/>
    <n v="7832540100"/>
  </r>
  <r>
    <s v="KL7334WAZTR"/>
    <x v="633"/>
    <x v="1"/>
    <x v="109"/>
    <x v="110"/>
    <x v="16"/>
    <x v="1"/>
    <x v="1"/>
    <x v="18"/>
    <s v="1+Case"/>
    <x v="7"/>
    <x v="3"/>
    <n v="10541292300"/>
  </r>
  <r>
    <s v="KL7334WAZTS"/>
    <x v="634"/>
    <x v="1"/>
    <x v="109"/>
    <x v="110"/>
    <x v="16"/>
    <x v="1"/>
    <x v="1"/>
    <x v="18"/>
    <s v="1+Case"/>
    <x v="10"/>
    <x v="3"/>
    <n v="11096085000"/>
  </r>
  <r>
    <s v="KL7335WAZFR"/>
    <x v="635"/>
    <x v="1"/>
    <x v="110"/>
    <x v="111"/>
    <x v="16"/>
    <x v="1"/>
    <x v="1"/>
    <x v="18"/>
    <s v="1+Case"/>
    <x v="7"/>
    <x v="1"/>
    <n v="5757859800"/>
  </r>
  <r>
    <s v="KL7335WAZFS"/>
    <x v="636"/>
    <x v="1"/>
    <x v="110"/>
    <x v="111"/>
    <x v="16"/>
    <x v="1"/>
    <x v="1"/>
    <x v="18"/>
    <s v="1+Case"/>
    <x v="10"/>
    <x v="1"/>
    <n v="6060885600"/>
  </r>
  <r>
    <s v="KL7335WAZDR"/>
    <x v="637"/>
    <x v="1"/>
    <x v="110"/>
    <x v="111"/>
    <x v="16"/>
    <x v="1"/>
    <x v="1"/>
    <x v="18"/>
    <s v="1+Case"/>
    <x v="7"/>
    <x v="2"/>
    <n v="10364138400"/>
  </r>
  <r>
    <s v="KL7335WAZDS"/>
    <x v="638"/>
    <x v="1"/>
    <x v="110"/>
    <x v="111"/>
    <x v="16"/>
    <x v="1"/>
    <x v="1"/>
    <x v="18"/>
    <s v="1+Case"/>
    <x v="10"/>
    <x v="2"/>
    <n v="10909598700"/>
  </r>
  <r>
    <s v="KL7335WAZTR"/>
    <x v="639"/>
    <x v="1"/>
    <x v="110"/>
    <x v="111"/>
    <x v="16"/>
    <x v="1"/>
    <x v="1"/>
    <x v="18"/>
    <s v="1+Case"/>
    <x v="7"/>
    <x v="3"/>
    <n v="14682498600"/>
  </r>
  <r>
    <s v="KL7335WAZTS"/>
    <x v="640"/>
    <x v="1"/>
    <x v="110"/>
    <x v="111"/>
    <x v="16"/>
    <x v="1"/>
    <x v="1"/>
    <x v="18"/>
    <s v="1+Case"/>
    <x v="10"/>
    <x v="3"/>
    <n v="15455286000"/>
  </r>
  <r>
    <s v="KL7336WAZFR"/>
    <x v="641"/>
    <x v="1"/>
    <x v="111"/>
    <x v="112"/>
    <x v="16"/>
    <x v="1"/>
    <x v="1"/>
    <x v="18"/>
    <s v="1+Case"/>
    <x v="7"/>
    <x v="1"/>
    <n v="8526048300"/>
  </r>
  <r>
    <s v="KL7336WAZFS"/>
    <x v="642"/>
    <x v="1"/>
    <x v="111"/>
    <x v="112"/>
    <x v="16"/>
    <x v="1"/>
    <x v="1"/>
    <x v="18"/>
    <s v="1+Case"/>
    <x v="10"/>
    <x v="1"/>
    <n v="8974788900"/>
  </r>
  <r>
    <s v="KL7336WAZDR"/>
    <x v="643"/>
    <x v="1"/>
    <x v="111"/>
    <x v="112"/>
    <x v="16"/>
    <x v="1"/>
    <x v="1"/>
    <x v="18"/>
    <s v="1+Case"/>
    <x v="7"/>
    <x v="2"/>
    <n v="15346877700"/>
  </r>
  <r>
    <s v="KL7336WAZDS"/>
    <x v="644"/>
    <x v="1"/>
    <x v="111"/>
    <x v="112"/>
    <x v="16"/>
    <x v="1"/>
    <x v="1"/>
    <x v="18"/>
    <s v="1+Case"/>
    <x v="10"/>
    <x v="2"/>
    <n v="16154615400"/>
  </r>
  <r>
    <s v="KL7336WAZTR"/>
    <x v="645"/>
    <x v="1"/>
    <x v="111"/>
    <x v="112"/>
    <x v="16"/>
    <x v="1"/>
    <x v="1"/>
    <x v="18"/>
    <s v="1+Case"/>
    <x v="7"/>
    <x v="3"/>
    <n v="21741442800"/>
  </r>
  <r>
    <s v="KL7336WAZTS"/>
    <x v="646"/>
    <x v="1"/>
    <x v="111"/>
    <x v="112"/>
    <x v="16"/>
    <x v="1"/>
    <x v="1"/>
    <x v="18"/>
    <s v="1+Case"/>
    <x v="10"/>
    <x v="3"/>
    <n v="22885701300"/>
  </r>
  <r>
    <s v="KL7337WAZFR"/>
    <x v="647"/>
    <x v="1"/>
    <x v="112"/>
    <x v="113"/>
    <x v="16"/>
    <x v="1"/>
    <x v="1"/>
    <x v="18"/>
    <s v="1+Case"/>
    <x v="7"/>
    <x v="1"/>
    <n v="10334593500"/>
  </r>
  <r>
    <s v="KL7337WAZFS"/>
    <x v="648"/>
    <x v="1"/>
    <x v="112"/>
    <x v="113"/>
    <x v="16"/>
    <x v="1"/>
    <x v="1"/>
    <x v="18"/>
    <s v="1+Case"/>
    <x v="10"/>
    <x v="1"/>
    <n v="10878529200"/>
  </r>
  <r>
    <s v="KL7337WAZDR"/>
    <x v="649"/>
    <x v="1"/>
    <x v="112"/>
    <x v="113"/>
    <x v="16"/>
    <x v="1"/>
    <x v="1"/>
    <x v="18"/>
    <s v="1+Case"/>
    <x v="7"/>
    <x v="2"/>
    <n v="18602291400"/>
  </r>
  <r>
    <s v="KL7337WAZDS"/>
    <x v="650"/>
    <x v="1"/>
    <x v="112"/>
    <x v="113"/>
    <x v="16"/>
    <x v="1"/>
    <x v="1"/>
    <x v="18"/>
    <s v="1+Case"/>
    <x v="10"/>
    <x v="2"/>
    <n v="19581361800"/>
  </r>
  <r>
    <s v="KL7337WAZTR"/>
    <x v="651"/>
    <x v="1"/>
    <x v="112"/>
    <x v="113"/>
    <x v="16"/>
    <x v="1"/>
    <x v="1"/>
    <x v="18"/>
    <s v="1+Case"/>
    <x v="7"/>
    <x v="3"/>
    <n v="26353242300"/>
  </r>
  <r>
    <s v="KL7337WAZTS"/>
    <x v="652"/>
    <x v="1"/>
    <x v="112"/>
    <x v="113"/>
    <x v="16"/>
    <x v="1"/>
    <x v="1"/>
    <x v="18"/>
    <s v="1+Case"/>
    <x v="10"/>
    <x v="3"/>
    <n v="27740258700"/>
  </r>
  <r>
    <s v="KL7910WAZFR"/>
    <x v="653"/>
    <x v="27"/>
    <x v="113"/>
    <x v="114"/>
    <x v="16"/>
    <x v="1"/>
    <x v="1"/>
    <x v="18"/>
    <s v="1+Case"/>
    <x v="7"/>
    <x v="1"/>
    <n v="2399119800"/>
  </r>
  <r>
    <s v="KL7910WAZFS"/>
    <x v="654"/>
    <x v="27"/>
    <x v="113"/>
    <x v="114"/>
    <x v="16"/>
    <x v="1"/>
    <x v="1"/>
    <x v="18"/>
    <s v="1+Case"/>
    <x v="10"/>
    <x v="1"/>
    <n v="2525384400"/>
  </r>
  <r>
    <s v="KL7910WAZDR"/>
    <x v="655"/>
    <x v="27"/>
    <x v="113"/>
    <x v="114"/>
    <x v="16"/>
    <x v="1"/>
    <x v="1"/>
    <x v="18"/>
    <s v="1+Case"/>
    <x v="7"/>
    <x v="2"/>
    <n v="4318383300"/>
  </r>
  <r>
    <s v="KL7910WAZDS"/>
    <x v="656"/>
    <x v="27"/>
    <x v="113"/>
    <x v="114"/>
    <x v="16"/>
    <x v="1"/>
    <x v="1"/>
    <x v="18"/>
    <s v="1+Case"/>
    <x v="10"/>
    <x v="2"/>
    <n v="4545664200"/>
  </r>
  <r>
    <s v="KL7910WAZTR"/>
    <x v="657"/>
    <x v="27"/>
    <x v="113"/>
    <x v="114"/>
    <x v="16"/>
    <x v="1"/>
    <x v="1"/>
    <x v="18"/>
    <s v="1+Case"/>
    <x v="7"/>
    <x v="3"/>
    <n v="6117711600"/>
  </r>
  <r>
    <s v="KL7910WAZTS"/>
    <x v="658"/>
    <x v="27"/>
    <x v="113"/>
    <x v="114"/>
    <x v="16"/>
    <x v="1"/>
    <x v="1"/>
    <x v="18"/>
    <s v="1+Case"/>
    <x v="10"/>
    <x v="3"/>
    <n v="6439702500"/>
  </r>
  <r>
    <s v="KL7923WAZFS"/>
    <x v="659"/>
    <x v="22"/>
    <x v="114"/>
    <x v="115"/>
    <x v="16"/>
    <x v="1"/>
    <x v="1"/>
    <x v="18"/>
    <s v="1-1Case"/>
    <x v="10"/>
    <x v="1"/>
    <n v="3018708000"/>
  </r>
  <r>
    <s v="KL7923WAZDS"/>
    <x v="660"/>
    <x v="22"/>
    <x v="114"/>
    <x v="115"/>
    <x v="16"/>
    <x v="1"/>
    <x v="1"/>
    <x v="18"/>
    <s v="1-1Case"/>
    <x v="10"/>
    <x v="2"/>
    <n v="5433674400"/>
  </r>
  <r>
    <s v="KL7923WAZTS"/>
    <x v="661"/>
    <x v="22"/>
    <x v="114"/>
    <x v="115"/>
    <x v="16"/>
    <x v="1"/>
    <x v="1"/>
    <x v="18"/>
    <s v="1-1Case"/>
    <x v="10"/>
    <x v="3"/>
    <n v="7697705400"/>
  </r>
  <r>
    <s v="KL7312WAZFR"/>
    <x v="662"/>
    <x v="1"/>
    <x v="115"/>
    <x v="116"/>
    <x v="1"/>
    <x v="1"/>
    <x v="1"/>
    <x v="18"/>
    <s v=""/>
    <x v="7"/>
    <x v="1"/>
    <n v="325894800"/>
  </r>
  <r>
    <s v="KL7312WAZFS"/>
    <x v="663"/>
    <x v="1"/>
    <x v="115"/>
    <x v="116"/>
    <x v="1"/>
    <x v="1"/>
    <x v="1"/>
    <x v="18"/>
    <s v=""/>
    <x v="10"/>
    <x v="1"/>
    <n v="343035000"/>
  </r>
  <r>
    <s v="KL7312WAZDR"/>
    <x v="664"/>
    <x v="1"/>
    <x v="115"/>
    <x v="116"/>
    <x v="1"/>
    <x v="1"/>
    <x v="1"/>
    <x v="18"/>
    <s v=""/>
    <x v="7"/>
    <x v="2"/>
    <n v="586601400"/>
  </r>
  <r>
    <s v="KL7312WAZDS"/>
    <x v="665"/>
    <x v="1"/>
    <x v="115"/>
    <x v="116"/>
    <x v="1"/>
    <x v="1"/>
    <x v="1"/>
    <x v="18"/>
    <s v=""/>
    <x v="10"/>
    <x v="2"/>
    <n v="617463000"/>
  </r>
  <r>
    <s v="KL7312WAZTR"/>
    <x v="666"/>
    <x v="1"/>
    <x v="115"/>
    <x v="116"/>
    <x v="1"/>
    <x v="1"/>
    <x v="1"/>
    <x v="18"/>
    <s v=""/>
    <x v="7"/>
    <x v="3"/>
    <n v="830999400"/>
  </r>
  <r>
    <s v="KL7312WAZTS"/>
    <x v="667"/>
    <x v="1"/>
    <x v="115"/>
    <x v="116"/>
    <x v="1"/>
    <x v="1"/>
    <x v="1"/>
    <x v="18"/>
    <s v=""/>
    <x v="10"/>
    <x v="3"/>
    <n v="874750800"/>
  </r>
  <r>
    <s v="KL7313WAZFR"/>
    <x v="668"/>
    <x v="1"/>
    <x v="116"/>
    <x v="117"/>
    <x v="1"/>
    <x v="1"/>
    <x v="1"/>
    <x v="18"/>
    <s v=""/>
    <x v="7"/>
    <x v="1"/>
    <n v="651766500"/>
  </r>
  <r>
    <s v="KL7313WAZFS"/>
    <x v="669"/>
    <x v="1"/>
    <x v="116"/>
    <x v="117"/>
    <x v="1"/>
    <x v="1"/>
    <x v="1"/>
    <x v="18"/>
    <s v=""/>
    <x v="10"/>
    <x v="1"/>
    <n v="686070000"/>
  </r>
  <r>
    <s v="KL7313WAZDR"/>
    <x v="670"/>
    <x v="1"/>
    <x v="116"/>
    <x v="117"/>
    <x v="1"/>
    <x v="1"/>
    <x v="1"/>
    <x v="18"/>
    <s v=""/>
    <x v="7"/>
    <x v="2"/>
    <n v="1173179700"/>
  </r>
  <r>
    <s v="KL7313WAZDS"/>
    <x v="671"/>
    <x v="1"/>
    <x v="116"/>
    <x v="117"/>
    <x v="1"/>
    <x v="1"/>
    <x v="1"/>
    <x v="18"/>
    <s v=""/>
    <x v="10"/>
    <x v="2"/>
    <n v="1234926000"/>
  </r>
  <r>
    <s v="KL7313WAZTR"/>
    <x v="672"/>
    <x v="1"/>
    <x v="116"/>
    <x v="117"/>
    <x v="1"/>
    <x v="1"/>
    <x v="1"/>
    <x v="18"/>
    <s v=""/>
    <x v="7"/>
    <x v="3"/>
    <n v="1662021900"/>
  </r>
  <r>
    <s v="KL7313WAZTS"/>
    <x v="673"/>
    <x v="1"/>
    <x v="116"/>
    <x v="117"/>
    <x v="1"/>
    <x v="1"/>
    <x v="1"/>
    <x v="18"/>
    <s v=""/>
    <x v="10"/>
    <x v="3"/>
    <n v="1749478500"/>
  </r>
  <r>
    <s v="KL7314WAZFR"/>
    <x v="674"/>
    <x v="1"/>
    <x v="117"/>
    <x v="118"/>
    <x v="1"/>
    <x v="1"/>
    <x v="1"/>
    <x v="18"/>
    <s v=""/>
    <x v="7"/>
    <x v="1"/>
    <n v="977661300"/>
  </r>
  <r>
    <s v="KL7314WAZFS"/>
    <x v="675"/>
    <x v="1"/>
    <x v="117"/>
    <x v="118"/>
    <x v="1"/>
    <x v="1"/>
    <x v="1"/>
    <x v="18"/>
    <s v=""/>
    <x v="10"/>
    <x v="1"/>
    <n v="1029105000"/>
  </r>
  <r>
    <s v="KL7314WAZDR"/>
    <x v="676"/>
    <x v="1"/>
    <x v="117"/>
    <x v="118"/>
    <x v="1"/>
    <x v="1"/>
    <x v="1"/>
    <x v="18"/>
    <s v=""/>
    <x v="7"/>
    <x v="2"/>
    <n v="1759781100"/>
  </r>
  <r>
    <s v="KL7314WAZDS"/>
    <x v="677"/>
    <x v="1"/>
    <x v="117"/>
    <x v="118"/>
    <x v="1"/>
    <x v="1"/>
    <x v="1"/>
    <x v="18"/>
    <s v=""/>
    <x v="10"/>
    <x v="2"/>
    <n v="1852389000"/>
  </r>
  <r>
    <s v="KL7314WAZTR"/>
    <x v="678"/>
    <x v="1"/>
    <x v="117"/>
    <x v="118"/>
    <x v="1"/>
    <x v="1"/>
    <x v="1"/>
    <x v="18"/>
    <s v=""/>
    <x v="7"/>
    <x v="3"/>
    <n v="2492998200"/>
  </r>
  <r>
    <s v="KL7314WAZTS"/>
    <x v="679"/>
    <x v="1"/>
    <x v="117"/>
    <x v="118"/>
    <x v="1"/>
    <x v="1"/>
    <x v="1"/>
    <x v="18"/>
    <s v=""/>
    <x v="10"/>
    <x v="3"/>
    <n v="2624229300"/>
  </r>
  <r>
    <s v="KL7373WAZFR"/>
    <x v="680"/>
    <x v="28"/>
    <x v="118"/>
    <x v="119"/>
    <x v="16"/>
    <x v="8"/>
    <x v="1"/>
    <x v="18"/>
    <s v="1+Case"/>
    <x v="7"/>
    <x v="1"/>
    <n v="1227875000"/>
  </r>
  <r>
    <s v="KL7373WAZFS"/>
    <x v="681"/>
    <x v="28"/>
    <x v="118"/>
    <x v="119"/>
    <x v="16"/>
    <x v="8"/>
    <x v="1"/>
    <x v="18"/>
    <s v="1+Case"/>
    <x v="10"/>
    <x v="1"/>
    <n v="1292500000"/>
  </r>
  <r>
    <s v="KL7373WAZDR"/>
    <x v="682"/>
    <x v="28"/>
    <x v="118"/>
    <x v="119"/>
    <x v="16"/>
    <x v="8"/>
    <x v="1"/>
    <x v="18"/>
    <s v="1+Case"/>
    <x v="7"/>
    <x v="2"/>
    <n v="2210175000"/>
  </r>
  <r>
    <s v="KL7373WAZDS"/>
    <x v="683"/>
    <x v="28"/>
    <x v="118"/>
    <x v="119"/>
    <x v="16"/>
    <x v="8"/>
    <x v="1"/>
    <x v="18"/>
    <s v="1+Case"/>
    <x v="10"/>
    <x v="2"/>
    <n v="2326500000"/>
  </r>
  <r>
    <s v="KL7373WAZTR"/>
    <x v="684"/>
    <x v="28"/>
    <x v="118"/>
    <x v="119"/>
    <x v="16"/>
    <x v="8"/>
    <x v="1"/>
    <x v="18"/>
    <s v="1+Case"/>
    <x v="7"/>
    <x v="3"/>
    <n v="3131081250"/>
  </r>
  <r>
    <s v="KL7373WAZTS"/>
    <x v="685"/>
    <x v="28"/>
    <x v="118"/>
    <x v="119"/>
    <x v="16"/>
    <x v="8"/>
    <x v="1"/>
    <x v="18"/>
    <s v="1+Case"/>
    <x v="10"/>
    <x v="3"/>
    <n v="3295875000"/>
  </r>
  <r>
    <s v="KL7879WAZDR"/>
    <x v="686"/>
    <x v="28"/>
    <x v="119"/>
    <x v="120"/>
    <x v="16"/>
    <x v="8"/>
    <x v="1"/>
    <x v="18"/>
    <s v="1+Case"/>
    <x v="7"/>
    <x v="2"/>
    <n v="799911000"/>
  </r>
  <r>
    <s v="KL7879WAZDS"/>
    <x v="687"/>
    <x v="28"/>
    <x v="119"/>
    <x v="120"/>
    <x v="16"/>
    <x v="8"/>
    <x v="1"/>
    <x v="18"/>
    <s v="1+Case"/>
    <x v="10"/>
    <x v="2"/>
    <n v="841995000"/>
  </r>
  <r>
    <s v="KL7879WAZFR"/>
    <x v="688"/>
    <x v="28"/>
    <x v="119"/>
    <x v="120"/>
    <x v="16"/>
    <x v="8"/>
    <x v="1"/>
    <x v="18"/>
    <s v="1+Case"/>
    <x v="7"/>
    <x v="1"/>
    <n v="444402000"/>
  </r>
  <r>
    <s v="KL7879WAZFS"/>
    <x v="689"/>
    <x v="28"/>
    <x v="119"/>
    <x v="120"/>
    <x v="16"/>
    <x v="8"/>
    <x v="1"/>
    <x v="18"/>
    <s v="1+Case"/>
    <x v="10"/>
    <x v="1"/>
    <n v="467775000"/>
  </r>
  <r>
    <s v="KL7879WAZTR"/>
    <x v="690"/>
    <x v="28"/>
    <x v="119"/>
    <x v="120"/>
    <x v="16"/>
    <x v="8"/>
    <x v="1"/>
    <x v="18"/>
    <s v="1+Case"/>
    <x v="7"/>
    <x v="3"/>
    <n v="1133202000"/>
  </r>
  <r>
    <s v="KL7879WAZTS"/>
    <x v="691"/>
    <x v="28"/>
    <x v="119"/>
    <x v="120"/>
    <x v="16"/>
    <x v="8"/>
    <x v="1"/>
    <x v="18"/>
    <s v="1+Case"/>
    <x v="10"/>
    <x v="3"/>
    <n v="1192842000"/>
  </r>
  <r>
    <s v="KL7389WAZDR"/>
    <x v="692"/>
    <x v="29"/>
    <x v="120"/>
    <x v="121"/>
    <x v="16"/>
    <x v="8"/>
    <x v="1"/>
    <x v="18"/>
    <s v="1+Case"/>
    <x v="7"/>
    <x v="2"/>
    <n v="7195503000"/>
  </r>
  <r>
    <s v="KL7389WAZDS"/>
    <x v="693"/>
    <x v="29"/>
    <x v="120"/>
    <x v="121"/>
    <x v="16"/>
    <x v="8"/>
    <x v="1"/>
    <x v="18"/>
    <s v="1+Case"/>
    <x v="10"/>
    <x v="2"/>
    <n v="7574217000"/>
  </r>
  <r>
    <s v="KL7389WAZFR"/>
    <x v="694"/>
    <x v="29"/>
    <x v="120"/>
    <x v="121"/>
    <x v="16"/>
    <x v="8"/>
    <x v="1"/>
    <x v="18"/>
    <s v="1+Case"/>
    <x v="7"/>
    <x v="1"/>
    <n v="3997497000"/>
  </r>
  <r>
    <s v="KL7389WAZFS"/>
    <x v="695"/>
    <x v="29"/>
    <x v="120"/>
    <x v="121"/>
    <x v="16"/>
    <x v="8"/>
    <x v="1"/>
    <x v="18"/>
    <s v="1+Case"/>
    <x v="10"/>
    <x v="1"/>
    <n v="4207896000"/>
  </r>
  <r>
    <s v="KL7389WAZTR"/>
    <x v="696"/>
    <x v="29"/>
    <x v="120"/>
    <x v="121"/>
    <x v="16"/>
    <x v="8"/>
    <x v="1"/>
    <x v="18"/>
    <s v="1+Case"/>
    <x v="7"/>
    <x v="3"/>
    <n v="10193631000"/>
  </r>
  <r>
    <s v="KL7389WAZTS"/>
    <x v="697"/>
    <x v="29"/>
    <x v="120"/>
    <x v="121"/>
    <x v="16"/>
    <x v="8"/>
    <x v="1"/>
    <x v="18"/>
    <s v="1+Case"/>
    <x v="10"/>
    <x v="3"/>
    <n v="1073013900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x v="0"/>
    <x v="0"/>
    <x v="0"/>
    <x v="0"/>
    <x v="0"/>
    <x v="0"/>
    <x v="0"/>
    <x v="0"/>
    <x v="0"/>
    <x v="0"/>
    <x v="0"/>
    <x v="0"/>
  </r>
  <r>
    <x v="1"/>
    <x v="1"/>
    <x v="1"/>
    <x v="1"/>
    <x v="1"/>
    <x v="1"/>
    <x v="1"/>
    <x v="1"/>
    <x v="1"/>
    <x v="1"/>
    <x v="0"/>
    <x v="1"/>
    <x v="1"/>
  </r>
  <r>
    <x v="2"/>
    <x v="1"/>
    <x v="1"/>
    <x v="1"/>
    <x v="1"/>
    <x v="1"/>
    <x v="1"/>
    <x v="1"/>
    <x v="1"/>
    <x v="1"/>
    <x v="0"/>
    <x v="0"/>
    <x v="2"/>
  </r>
  <r>
    <x v="3"/>
    <x v="2"/>
    <x v="1"/>
    <x v="1"/>
    <x v="1"/>
    <x v="1"/>
    <x v="1"/>
    <x v="1"/>
    <x v="2"/>
    <x v="2"/>
    <x v="0"/>
    <x v="1"/>
    <x v="3"/>
  </r>
  <r>
    <x v="4"/>
    <x v="2"/>
    <x v="1"/>
    <x v="1"/>
    <x v="1"/>
    <x v="1"/>
    <x v="1"/>
    <x v="1"/>
    <x v="2"/>
    <x v="2"/>
    <x v="0"/>
    <x v="0"/>
    <x v="4"/>
  </r>
  <r>
    <x v="5"/>
    <x v="3"/>
    <x v="1"/>
    <x v="1"/>
    <x v="1"/>
    <x v="1"/>
    <x v="1"/>
    <x v="1"/>
    <x v="3"/>
    <x v="3"/>
    <x v="0"/>
    <x v="1"/>
    <x v="5"/>
  </r>
  <r>
    <x v="6"/>
    <x v="3"/>
    <x v="1"/>
    <x v="1"/>
    <x v="1"/>
    <x v="1"/>
    <x v="1"/>
    <x v="1"/>
    <x v="3"/>
    <x v="3"/>
    <x v="0"/>
    <x v="0"/>
    <x v="6"/>
  </r>
  <r>
    <x v="7"/>
    <x v="4"/>
    <x v="1"/>
    <x v="1"/>
    <x v="1"/>
    <x v="1"/>
    <x v="1"/>
    <x v="1"/>
    <x v="4"/>
    <x v="4"/>
    <x v="0"/>
    <x v="1"/>
    <x v="7"/>
  </r>
  <r>
    <x v="8"/>
    <x v="4"/>
    <x v="1"/>
    <x v="1"/>
    <x v="1"/>
    <x v="1"/>
    <x v="1"/>
    <x v="1"/>
    <x v="4"/>
    <x v="4"/>
    <x v="0"/>
    <x v="0"/>
    <x v="8"/>
  </r>
  <r>
    <x v="9"/>
    <x v="5"/>
    <x v="1"/>
    <x v="1"/>
    <x v="1"/>
    <x v="1"/>
    <x v="1"/>
    <x v="2"/>
    <x v="1"/>
    <x v="1"/>
    <x v="0"/>
    <x v="1"/>
    <x v="1"/>
  </r>
  <r>
    <x v="10"/>
    <x v="5"/>
    <x v="1"/>
    <x v="1"/>
    <x v="1"/>
    <x v="1"/>
    <x v="1"/>
    <x v="2"/>
    <x v="1"/>
    <x v="1"/>
    <x v="0"/>
    <x v="0"/>
    <x v="2"/>
  </r>
  <r>
    <x v="11"/>
    <x v="6"/>
    <x v="1"/>
    <x v="1"/>
    <x v="1"/>
    <x v="1"/>
    <x v="1"/>
    <x v="2"/>
    <x v="2"/>
    <x v="2"/>
    <x v="0"/>
    <x v="1"/>
    <x v="3"/>
  </r>
  <r>
    <x v="12"/>
    <x v="6"/>
    <x v="1"/>
    <x v="1"/>
    <x v="1"/>
    <x v="1"/>
    <x v="1"/>
    <x v="2"/>
    <x v="2"/>
    <x v="2"/>
    <x v="0"/>
    <x v="0"/>
    <x v="4"/>
  </r>
  <r>
    <x v="13"/>
    <x v="7"/>
    <x v="1"/>
    <x v="1"/>
    <x v="1"/>
    <x v="1"/>
    <x v="1"/>
    <x v="2"/>
    <x v="3"/>
    <x v="3"/>
    <x v="0"/>
    <x v="1"/>
    <x v="5"/>
  </r>
  <r>
    <x v="14"/>
    <x v="7"/>
    <x v="1"/>
    <x v="1"/>
    <x v="1"/>
    <x v="1"/>
    <x v="1"/>
    <x v="2"/>
    <x v="3"/>
    <x v="3"/>
    <x v="0"/>
    <x v="0"/>
    <x v="6"/>
  </r>
  <r>
    <x v="15"/>
    <x v="8"/>
    <x v="1"/>
    <x v="1"/>
    <x v="1"/>
    <x v="1"/>
    <x v="1"/>
    <x v="2"/>
    <x v="4"/>
    <x v="4"/>
    <x v="0"/>
    <x v="1"/>
    <x v="7"/>
  </r>
  <r>
    <x v="16"/>
    <x v="8"/>
    <x v="1"/>
    <x v="1"/>
    <x v="1"/>
    <x v="1"/>
    <x v="1"/>
    <x v="2"/>
    <x v="4"/>
    <x v="4"/>
    <x v="0"/>
    <x v="0"/>
    <x v="8"/>
  </r>
  <r>
    <x v="17"/>
    <x v="9"/>
    <x v="1"/>
    <x v="2"/>
    <x v="2"/>
    <x v="2"/>
    <x v="1"/>
    <x v="1"/>
    <x v="1"/>
    <x v="1"/>
    <x v="0"/>
    <x v="1"/>
    <x v="9"/>
  </r>
  <r>
    <x v="18"/>
    <x v="9"/>
    <x v="1"/>
    <x v="2"/>
    <x v="2"/>
    <x v="2"/>
    <x v="1"/>
    <x v="1"/>
    <x v="1"/>
    <x v="1"/>
    <x v="0"/>
    <x v="0"/>
    <x v="10"/>
  </r>
  <r>
    <x v="19"/>
    <x v="10"/>
    <x v="1"/>
    <x v="2"/>
    <x v="2"/>
    <x v="2"/>
    <x v="1"/>
    <x v="1"/>
    <x v="2"/>
    <x v="2"/>
    <x v="0"/>
    <x v="1"/>
    <x v="11"/>
  </r>
  <r>
    <x v="20"/>
    <x v="10"/>
    <x v="1"/>
    <x v="2"/>
    <x v="2"/>
    <x v="2"/>
    <x v="1"/>
    <x v="1"/>
    <x v="2"/>
    <x v="2"/>
    <x v="0"/>
    <x v="0"/>
    <x v="12"/>
  </r>
  <r>
    <x v="21"/>
    <x v="11"/>
    <x v="1"/>
    <x v="2"/>
    <x v="2"/>
    <x v="2"/>
    <x v="1"/>
    <x v="1"/>
    <x v="3"/>
    <x v="3"/>
    <x v="0"/>
    <x v="1"/>
    <x v="13"/>
  </r>
  <r>
    <x v="22"/>
    <x v="11"/>
    <x v="1"/>
    <x v="2"/>
    <x v="2"/>
    <x v="2"/>
    <x v="1"/>
    <x v="1"/>
    <x v="3"/>
    <x v="3"/>
    <x v="0"/>
    <x v="0"/>
    <x v="14"/>
  </r>
  <r>
    <x v="23"/>
    <x v="12"/>
    <x v="1"/>
    <x v="2"/>
    <x v="2"/>
    <x v="2"/>
    <x v="1"/>
    <x v="1"/>
    <x v="4"/>
    <x v="4"/>
    <x v="0"/>
    <x v="1"/>
    <x v="15"/>
  </r>
  <r>
    <x v="24"/>
    <x v="12"/>
    <x v="1"/>
    <x v="2"/>
    <x v="2"/>
    <x v="2"/>
    <x v="1"/>
    <x v="1"/>
    <x v="4"/>
    <x v="4"/>
    <x v="0"/>
    <x v="0"/>
    <x v="16"/>
  </r>
  <r>
    <x v="25"/>
    <x v="13"/>
    <x v="1"/>
    <x v="2"/>
    <x v="2"/>
    <x v="2"/>
    <x v="1"/>
    <x v="2"/>
    <x v="1"/>
    <x v="1"/>
    <x v="0"/>
    <x v="1"/>
    <x v="17"/>
  </r>
  <r>
    <x v="26"/>
    <x v="13"/>
    <x v="1"/>
    <x v="2"/>
    <x v="2"/>
    <x v="2"/>
    <x v="1"/>
    <x v="2"/>
    <x v="1"/>
    <x v="1"/>
    <x v="0"/>
    <x v="0"/>
    <x v="10"/>
  </r>
  <r>
    <x v="27"/>
    <x v="14"/>
    <x v="1"/>
    <x v="2"/>
    <x v="2"/>
    <x v="2"/>
    <x v="1"/>
    <x v="2"/>
    <x v="2"/>
    <x v="2"/>
    <x v="0"/>
    <x v="1"/>
    <x v="11"/>
  </r>
  <r>
    <x v="28"/>
    <x v="14"/>
    <x v="1"/>
    <x v="2"/>
    <x v="2"/>
    <x v="2"/>
    <x v="1"/>
    <x v="2"/>
    <x v="2"/>
    <x v="2"/>
    <x v="0"/>
    <x v="0"/>
    <x v="12"/>
  </r>
  <r>
    <x v="29"/>
    <x v="15"/>
    <x v="1"/>
    <x v="2"/>
    <x v="2"/>
    <x v="2"/>
    <x v="1"/>
    <x v="2"/>
    <x v="3"/>
    <x v="3"/>
    <x v="0"/>
    <x v="1"/>
    <x v="13"/>
  </r>
  <r>
    <x v="30"/>
    <x v="15"/>
    <x v="1"/>
    <x v="2"/>
    <x v="2"/>
    <x v="2"/>
    <x v="1"/>
    <x v="2"/>
    <x v="3"/>
    <x v="3"/>
    <x v="0"/>
    <x v="0"/>
    <x v="14"/>
  </r>
  <r>
    <x v="31"/>
    <x v="16"/>
    <x v="1"/>
    <x v="2"/>
    <x v="2"/>
    <x v="2"/>
    <x v="1"/>
    <x v="2"/>
    <x v="4"/>
    <x v="4"/>
    <x v="0"/>
    <x v="1"/>
    <x v="15"/>
  </r>
  <r>
    <x v="32"/>
    <x v="16"/>
    <x v="1"/>
    <x v="2"/>
    <x v="2"/>
    <x v="2"/>
    <x v="1"/>
    <x v="2"/>
    <x v="4"/>
    <x v="4"/>
    <x v="0"/>
    <x v="0"/>
    <x v="16"/>
  </r>
  <r>
    <x v="33"/>
    <x v="17"/>
    <x v="1"/>
    <x v="3"/>
    <x v="3"/>
    <x v="2"/>
    <x v="1"/>
    <x v="1"/>
    <x v="1"/>
    <x v="1"/>
    <x v="0"/>
    <x v="1"/>
    <x v="18"/>
  </r>
  <r>
    <x v="34"/>
    <x v="17"/>
    <x v="1"/>
    <x v="3"/>
    <x v="3"/>
    <x v="2"/>
    <x v="1"/>
    <x v="1"/>
    <x v="1"/>
    <x v="1"/>
    <x v="0"/>
    <x v="0"/>
    <x v="19"/>
  </r>
  <r>
    <x v="35"/>
    <x v="18"/>
    <x v="1"/>
    <x v="3"/>
    <x v="3"/>
    <x v="2"/>
    <x v="1"/>
    <x v="1"/>
    <x v="2"/>
    <x v="2"/>
    <x v="0"/>
    <x v="1"/>
    <x v="20"/>
  </r>
  <r>
    <x v="36"/>
    <x v="18"/>
    <x v="1"/>
    <x v="3"/>
    <x v="3"/>
    <x v="2"/>
    <x v="1"/>
    <x v="1"/>
    <x v="2"/>
    <x v="2"/>
    <x v="0"/>
    <x v="0"/>
    <x v="21"/>
  </r>
  <r>
    <x v="37"/>
    <x v="19"/>
    <x v="1"/>
    <x v="3"/>
    <x v="3"/>
    <x v="2"/>
    <x v="1"/>
    <x v="1"/>
    <x v="3"/>
    <x v="3"/>
    <x v="0"/>
    <x v="1"/>
    <x v="22"/>
  </r>
  <r>
    <x v="38"/>
    <x v="19"/>
    <x v="1"/>
    <x v="3"/>
    <x v="3"/>
    <x v="2"/>
    <x v="1"/>
    <x v="1"/>
    <x v="3"/>
    <x v="3"/>
    <x v="0"/>
    <x v="0"/>
    <x v="23"/>
  </r>
  <r>
    <x v="39"/>
    <x v="20"/>
    <x v="1"/>
    <x v="3"/>
    <x v="3"/>
    <x v="2"/>
    <x v="1"/>
    <x v="1"/>
    <x v="4"/>
    <x v="4"/>
    <x v="0"/>
    <x v="1"/>
    <x v="24"/>
  </r>
  <r>
    <x v="40"/>
    <x v="20"/>
    <x v="1"/>
    <x v="3"/>
    <x v="3"/>
    <x v="2"/>
    <x v="1"/>
    <x v="1"/>
    <x v="4"/>
    <x v="4"/>
    <x v="0"/>
    <x v="0"/>
    <x v="25"/>
  </r>
  <r>
    <x v="41"/>
    <x v="21"/>
    <x v="1"/>
    <x v="3"/>
    <x v="3"/>
    <x v="2"/>
    <x v="1"/>
    <x v="1"/>
    <x v="5"/>
    <x v="5"/>
    <x v="0"/>
    <x v="1"/>
    <x v="26"/>
  </r>
  <r>
    <x v="42"/>
    <x v="21"/>
    <x v="1"/>
    <x v="3"/>
    <x v="3"/>
    <x v="2"/>
    <x v="1"/>
    <x v="1"/>
    <x v="5"/>
    <x v="5"/>
    <x v="0"/>
    <x v="0"/>
    <x v="27"/>
  </r>
  <r>
    <x v="43"/>
    <x v="22"/>
    <x v="1"/>
    <x v="3"/>
    <x v="3"/>
    <x v="2"/>
    <x v="1"/>
    <x v="2"/>
    <x v="1"/>
    <x v="1"/>
    <x v="0"/>
    <x v="1"/>
    <x v="18"/>
  </r>
  <r>
    <x v="44"/>
    <x v="22"/>
    <x v="1"/>
    <x v="3"/>
    <x v="3"/>
    <x v="2"/>
    <x v="1"/>
    <x v="2"/>
    <x v="1"/>
    <x v="1"/>
    <x v="0"/>
    <x v="0"/>
    <x v="19"/>
  </r>
  <r>
    <x v="45"/>
    <x v="23"/>
    <x v="1"/>
    <x v="3"/>
    <x v="3"/>
    <x v="2"/>
    <x v="1"/>
    <x v="2"/>
    <x v="2"/>
    <x v="2"/>
    <x v="0"/>
    <x v="1"/>
    <x v="20"/>
  </r>
  <r>
    <x v="46"/>
    <x v="23"/>
    <x v="1"/>
    <x v="3"/>
    <x v="3"/>
    <x v="2"/>
    <x v="1"/>
    <x v="2"/>
    <x v="2"/>
    <x v="2"/>
    <x v="0"/>
    <x v="0"/>
    <x v="21"/>
  </r>
  <r>
    <x v="47"/>
    <x v="24"/>
    <x v="1"/>
    <x v="3"/>
    <x v="3"/>
    <x v="2"/>
    <x v="1"/>
    <x v="2"/>
    <x v="3"/>
    <x v="3"/>
    <x v="0"/>
    <x v="1"/>
    <x v="22"/>
  </r>
  <r>
    <x v="48"/>
    <x v="24"/>
    <x v="1"/>
    <x v="3"/>
    <x v="3"/>
    <x v="2"/>
    <x v="1"/>
    <x v="2"/>
    <x v="3"/>
    <x v="3"/>
    <x v="0"/>
    <x v="0"/>
    <x v="23"/>
  </r>
  <r>
    <x v="49"/>
    <x v="25"/>
    <x v="1"/>
    <x v="3"/>
    <x v="3"/>
    <x v="2"/>
    <x v="1"/>
    <x v="2"/>
    <x v="4"/>
    <x v="4"/>
    <x v="0"/>
    <x v="1"/>
    <x v="24"/>
  </r>
  <r>
    <x v="50"/>
    <x v="25"/>
    <x v="1"/>
    <x v="3"/>
    <x v="3"/>
    <x v="2"/>
    <x v="1"/>
    <x v="2"/>
    <x v="4"/>
    <x v="4"/>
    <x v="0"/>
    <x v="0"/>
    <x v="25"/>
  </r>
  <r>
    <x v="51"/>
    <x v="26"/>
    <x v="1"/>
    <x v="4"/>
    <x v="4"/>
    <x v="1"/>
    <x v="1"/>
    <x v="1"/>
    <x v="1"/>
    <x v="1"/>
    <x v="0"/>
    <x v="0"/>
    <x v="28"/>
  </r>
  <r>
    <x v="52"/>
    <x v="27"/>
    <x v="1"/>
    <x v="4"/>
    <x v="4"/>
    <x v="1"/>
    <x v="1"/>
    <x v="2"/>
    <x v="1"/>
    <x v="1"/>
    <x v="0"/>
    <x v="0"/>
    <x v="28"/>
  </r>
  <r>
    <x v="53"/>
    <x v="28"/>
    <x v="2"/>
    <x v="5"/>
    <x v="5"/>
    <x v="1"/>
    <x v="2"/>
    <x v="1"/>
    <x v="1"/>
    <x v="1"/>
    <x v="0"/>
    <x v="0"/>
    <x v="29"/>
  </r>
  <r>
    <x v="54"/>
    <x v="29"/>
    <x v="2"/>
    <x v="5"/>
    <x v="5"/>
    <x v="1"/>
    <x v="2"/>
    <x v="2"/>
    <x v="1"/>
    <x v="1"/>
    <x v="0"/>
    <x v="0"/>
    <x v="29"/>
  </r>
  <r>
    <x v="55"/>
    <x v="0"/>
    <x v="3"/>
    <x v="6"/>
    <x v="6"/>
    <x v="0"/>
    <x v="0"/>
    <x v="0"/>
    <x v="0"/>
    <x v="0"/>
    <x v="0"/>
    <x v="0"/>
    <x v="0"/>
  </r>
  <r>
    <x v="56"/>
    <x v="30"/>
    <x v="4"/>
    <x v="7"/>
    <x v="7"/>
    <x v="3"/>
    <x v="1"/>
    <x v="1"/>
    <x v="3"/>
    <x v="3"/>
    <x v="0"/>
    <x v="0"/>
    <x v="30"/>
  </r>
  <r>
    <x v="57"/>
    <x v="30"/>
    <x v="4"/>
    <x v="7"/>
    <x v="7"/>
    <x v="3"/>
    <x v="1"/>
    <x v="1"/>
    <x v="3"/>
    <x v="3"/>
    <x v="0"/>
    <x v="2"/>
    <x v="31"/>
  </r>
  <r>
    <x v="58"/>
    <x v="31"/>
    <x v="4"/>
    <x v="8"/>
    <x v="8"/>
    <x v="4"/>
    <x v="3"/>
    <x v="1"/>
    <x v="1"/>
    <x v="6"/>
    <x v="0"/>
    <x v="0"/>
    <x v="32"/>
  </r>
  <r>
    <x v="59"/>
    <x v="32"/>
    <x v="4"/>
    <x v="9"/>
    <x v="9"/>
    <x v="4"/>
    <x v="1"/>
    <x v="1"/>
    <x v="1"/>
    <x v="6"/>
    <x v="0"/>
    <x v="0"/>
    <x v="32"/>
  </r>
  <r>
    <x v="59"/>
    <x v="32"/>
    <x v="4"/>
    <x v="9"/>
    <x v="9"/>
    <x v="4"/>
    <x v="1"/>
    <x v="1"/>
    <x v="1"/>
    <x v="6"/>
    <x v="0"/>
    <x v="0"/>
    <x v="32"/>
  </r>
  <r>
    <x v="60"/>
    <x v="33"/>
    <x v="4"/>
    <x v="9"/>
    <x v="9"/>
    <x v="4"/>
    <x v="4"/>
    <x v="2"/>
    <x v="1"/>
    <x v="6"/>
    <x v="0"/>
    <x v="0"/>
    <x v="32"/>
  </r>
  <r>
    <x v="61"/>
    <x v="34"/>
    <x v="5"/>
    <x v="10"/>
    <x v="10"/>
    <x v="5"/>
    <x v="4"/>
    <x v="3"/>
    <x v="3"/>
    <x v="7"/>
    <x v="1"/>
    <x v="1"/>
    <x v="33"/>
  </r>
  <r>
    <x v="62"/>
    <x v="34"/>
    <x v="5"/>
    <x v="10"/>
    <x v="10"/>
    <x v="5"/>
    <x v="4"/>
    <x v="3"/>
    <x v="3"/>
    <x v="7"/>
    <x v="0"/>
    <x v="1"/>
    <x v="34"/>
  </r>
  <r>
    <x v="63"/>
    <x v="34"/>
    <x v="5"/>
    <x v="10"/>
    <x v="10"/>
    <x v="5"/>
    <x v="4"/>
    <x v="3"/>
    <x v="3"/>
    <x v="7"/>
    <x v="1"/>
    <x v="0"/>
    <x v="35"/>
  </r>
  <r>
    <x v="64"/>
    <x v="34"/>
    <x v="5"/>
    <x v="10"/>
    <x v="10"/>
    <x v="5"/>
    <x v="4"/>
    <x v="3"/>
    <x v="3"/>
    <x v="7"/>
    <x v="0"/>
    <x v="0"/>
    <x v="36"/>
  </r>
  <r>
    <x v="65"/>
    <x v="34"/>
    <x v="5"/>
    <x v="10"/>
    <x v="10"/>
    <x v="5"/>
    <x v="4"/>
    <x v="3"/>
    <x v="3"/>
    <x v="7"/>
    <x v="1"/>
    <x v="3"/>
    <x v="37"/>
  </r>
  <r>
    <x v="66"/>
    <x v="34"/>
    <x v="5"/>
    <x v="10"/>
    <x v="10"/>
    <x v="5"/>
    <x v="4"/>
    <x v="3"/>
    <x v="3"/>
    <x v="7"/>
    <x v="0"/>
    <x v="3"/>
    <x v="38"/>
  </r>
  <r>
    <x v="67"/>
    <x v="35"/>
    <x v="5"/>
    <x v="10"/>
    <x v="10"/>
    <x v="5"/>
    <x v="4"/>
    <x v="3"/>
    <x v="4"/>
    <x v="8"/>
    <x v="1"/>
    <x v="1"/>
    <x v="39"/>
  </r>
  <r>
    <x v="68"/>
    <x v="35"/>
    <x v="5"/>
    <x v="10"/>
    <x v="10"/>
    <x v="5"/>
    <x v="4"/>
    <x v="3"/>
    <x v="4"/>
    <x v="8"/>
    <x v="0"/>
    <x v="1"/>
    <x v="40"/>
  </r>
  <r>
    <x v="69"/>
    <x v="35"/>
    <x v="5"/>
    <x v="10"/>
    <x v="10"/>
    <x v="5"/>
    <x v="4"/>
    <x v="3"/>
    <x v="4"/>
    <x v="8"/>
    <x v="1"/>
    <x v="0"/>
    <x v="41"/>
  </r>
  <r>
    <x v="70"/>
    <x v="35"/>
    <x v="5"/>
    <x v="10"/>
    <x v="10"/>
    <x v="5"/>
    <x v="4"/>
    <x v="3"/>
    <x v="4"/>
    <x v="8"/>
    <x v="0"/>
    <x v="0"/>
    <x v="42"/>
  </r>
  <r>
    <x v="71"/>
    <x v="35"/>
    <x v="5"/>
    <x v="10"/>
    <x v="10"/>
    <x v="5"/>
    <x v="4"/>
    <x v="3"/>
    <x v="4"/>
    <x v="8"/>
    <x v="1"/>
    <x v="3"/>
    <x v="43"/>
  </r>
  <r>
    <x v="72"/>
    <x v="35"/>
    <x v="5"/>
    <x v="10"/>
    <x v="10"/>
    <x v="5"/>
    <x v="4"/>
    <x v="3"/>
    <x v="4"/>
    <x v="8"/>
    <x v="0"/>
    <x v="3"/>
    <x v="44"/>
  </r>
  <r>
    <x v="73"/>
    <x v="36"/>
    <x v="5"/>
    <x v="10"/>
    <x v="10"/>
    <x v="5"/>
    <x v="4"/>
    <x v="3"/>
    <x v="6"/>
    <x v="9"/>
    <x v="1"/>
    <x v="1"/>
    <x v="45"/>
  </r>
  <r>
    <x v="74"/>
    <x v="36"/>
    <x v="5"/>
    <x v="10"/>
    <x v="10"/>
    <x v="5"/>
    <x v="4"/>
    <x v="3"/>
    <x v="6"/>
    <x v="9"/>
    <x v="0"/>
    <x v="1"/>
    <x v="46"/>
  </r>
  <r>
    <x v="75"/>
    <x v="36"/>
    <x v="5"/>
    <x v="10"/>
    <x v="10"/>
    <x v="5"/>
    <x v="4"/>
    <x v="3"/>
    <x v="6"/>
    <x v="9"/>
    <x v="1"/>
    <x v="0"/>
    <x v="39"/>
  </r>
  <r>
    <x v="76"/>
    <x v="36"/>
    <x v="5"/>
    <x v="10"/>
    <x v="10"/>
    <x v="5"/>
    <x v="4"/>
    <x v="3"/>
    <x v="6"/>
    <x v="9"/>
    <x v="0"/>
    <x v="0"/>
    <x v="47"/>
  </r>
  <r>
    <x v="77"/>
    <x v="36"/>
    <x v="5"/>
    <x v="10"/>
    <x v="10"/>
    <x v="5"/>
    <x v="4"/>
    <x v="3"/>
    <x v="6"/>
    <x v="9"/>
    <x v="1"/>
    <x v="3"/>
    <x v="48"/>
  </r>
  <r>
    <x v="78"/>
    <x v="36"/>
    <x v="5"/>
    <x v="10"/>
    <x v="10"/>
    <x v="5"/>
    <x v="4"/>
    <x v="3"/>
    <x v="6"/>
    <x v="9"/>
    <x v="0"/>
    <x v="3"/>
    <x v="49"/>
  </r>
  <r>
    <x v="79"/>
    <x v="37"/>
    <x v="5"/>
    <x v="10"/>
    <x v="10"/>
    <x v="5"/>
    <x v="4"/>
    <x v="3"/>
    <x v="5"/>
    <x v="10"/>
    <x v="1"/>
    <x v="1"/>
    <x v="50"/>
  </r>
  <r>
    <x v="80"/>
    <x v="37"/>
    <x v="5"/>
    <x v="10"/>
    <x v="10"/>
    <x v="5"/>
    <x v="4"/>
    <x v="3"/>
    <x v="5"/>
    <x v="10"/>
    <x v="0"/>
    <x v="1"/>
    <x v="51"/>
  </r>
  <r>
    <x v="81"/>
    <x v="37"/>
    <x v="5"/>
    <x v="10"/>
    <x v="10"/>
    <x v="5"/>
    <x v="4"/>
    <x v="3"/>
    <x v="5"/>
    <x v="10"/>
    <x v="1"/>
    <x v="0"/>
    <x v="52"/>
  </r>
  <r>
    <x v="82"/>
    <x v="37"/>
    <x v="5"/>
    <x v="10"/>
    <x v="10"/>
    <x v="5"/>
    <x v="4"/>
    <x v="3"/>
    <x v="5"/>
    <x v="10"/>
    <x v="0"/>
    <x v="0"/>
    <x v="53"/>
  </r>
  <r>
    <x v="83"/>
    <x v="37"/>
    <x v="5"/>
    <x v="10"/>
    <x v="10"/>
    <x v="5"/>
    <x v="4"/>
    <x v="3"/>
    <x v="5"/>
    <x v="10"/>
    <x v="1"/>
    <x v="3"/>
    <x v="54"/>
  </r>
  <r>
    <x v="84"/>
    <x v="37"/>
    <x v="5"/>
    <x v="10"/>
    <x v="10"/>
    <x v="5"/>
    <x v="4"/>
    <x v="3"/>
    <x v="5"/>
    <x v="10"/>
    <x v="0"/>
    <x v="3"/>
    <x v="55"/>
  </r>
  <r>
    <x v="85"/>
    <x v="38"/>
    <x v="5"/>
    <x v="10"/>
    <x v="10"/>
    <x v="5"/>
    <x v="4"/>
    <x v="3"/>
    <x v="7"/>
    <x v="11"/>
    <x v="1"/>
    <x v="1"/>
    <x v="56"/>
  </r>
  <r>
    <x v="86"/>
    <x v="38"/>
    <x v="5"/>
    <x v="10"/>
    <x v="10"/>
    <x v="5"/>
    <x v="4"/>
    <x v="3"/>
    <x v="7"/>
    <x v="11"/>
    <x v="0"/>
    <x v="1"/>
    <x v="57"/>
  </r>
  <r>
    <x v="87"/>
    <x v="38"/>
    <x v="5"/>
    <x v="10"/>
    <x v="10"/>
    <x v="5"/>
    <x v="4"/>
    <x v="3"/>
    <x v="7"/>
    <x v="11"/>
    <x v="1"/>
    <x v="0"/>
    <x v="58"/>
  </r>
  <r>
    <x v="88"/>
    <x v="38"/>
    <x v="5"/>
    <x v="10"/>
    <x v="10"/>
    <x v="5"/>
    <x v="4"/>
    <x v="3"/>
    <x v="7"/>
    <x v="11"/>
    <x v="0"/>
    <x v="0"/>
    <x v="59"/>
  </r>
  <r>
    <x v="89"/>
    <x v="38"/>
    <x v="5"/>
    <x v="10"/>
    <x v="10"/>
    <x v="5"/>
    <x v="4"/>
    <x v="3"/>
    <x v="7"/>
    <x v="11"/>
    <x v="1"/>
    <x v="3"/>
    <x v="60"/>
  </r>
  <r>
    <x v="90"/>
    <x v="38"/>
    <x v="5"/>
    <x v="10"/>
    <x v="10"/>
    <x v="5"/>
    <x v="4"/>
    <x v="3"/>
    <x v="7"/>
    <x v="11"/>
    <x v="0"/>
    <x v="3"/>
    <x v="61"/>
  </r>
  <r>
    <x v="91"/>
    <x v="39"/>
    <x v="5"/>
    <x v="10"/>
    <x v="10"/>
    <x v="5"/>
    <x v="4"/>
    <x v="2"/>
    <x v="3"/>
    <x v="7"/>
    <x v="1"/>
    <x v="1"/>
    <x v="33"/>
  </r>
  <r>
    <x v="92"/>
    <x v="39"/>
    <x v="5"/>
    <x v="10"/>
    <x v="10"/>
    <x v="5"/>
    <x v="4"/>
    <x v="2"/>
    <x v="3"/>
    <x v="7"/>
    <x v="0"/>
    <x v="1"/>
    <x v="34"/>
  </r>
  <r>
    <x v="93"/>
    <x v="39"/>
    <x v="5"/>
    <x v="10"/>
    <x v="10"/>
    <x v="5"/>
    <x v="4"/>
    <x v="2"/>
    <x v="3"/>
    <x v="7"/>
    <x v="1"/>
    <x v="0"/>
    <x v="35"/>
  </r>
  <r>
    <x v="94"/>
    <x v="39"/>
    <x v="5"/>
    <x v="10"/>
    <x v="10"/>
    <x v="5"/>
    <x v="4"/>
    <x v="2"/>
    <x v="3"/>
    <x v="7"/>
    <x v="0"/>
    <x v="0"/>
    <x v="36"/>
  </r>
  <r>
    <x v="95"/>
    <x v="39"/>
    <x v="5"/>
    <x v="10"/>
    <x v="10"/>
    <x v="5"/>
    <x v="4"/>
    <x v="2"/>
    <x v="3"/>
    <x v="7"/>
    <x v="1"/>
    <x v="3"/>
    <x v="37"/>
  </r>
  <r>
    <x v="96"/>
    <x v="39"/>
    <x v="5"/>
    <x v="10"/>
    <x v="10"/>
    <x v="5"/>
    <x v="4"/>
    <x v="2"/>
    <x v="3"/>
    <x v="7"/>
    <x v="0"/>
    <x v="3"/>
    <x v="38"/>
  </r>
  <r>
    <x v="97"/>
    <x v="40"/>
    <x v="5"/>
    <x v="10"/>
    <x v="10"/>
    <x v="5"/>
    <x v="4"/>
    <x v="2"/>
    <x v="4"/>
    <x v="8"/>
    <x v="1"/>
    <x v="1"/>
    <x v="39"/>
  </r>
  <r>
    <x v="98"/>
    <x v="40"/>
    <x v="5"/>
    <x v="10"/>
    <x v="10"/>
    <x v="5"/>
    <x v="4"/>
    <x v="2"/>
    <x v="4"/>
    <x v="8"/>
    <x v="0"/>
    <x v="1"/>
    <x v="40"/>
  </r>
  <r>
    <x v="99"/>
    <x v="40"/>
    <x v="5"/>
    <x v="10"/>
    <x v="10"/>
    <x v="5"/>
    <x v="4"/>
    <x v="2"/>
    <x v="4"/>
    <x v="8"/>
    <x v="1"/>
    <x v="0"/>
    <x v="41"/>
  </r>
  <r>
    <x v="100"/>
    <x v="40"/>
    <x v="5"/>
    <x v="10"/>
    <x v="10"/>
    <x v="5"/>
    <x v="4"/>
    <x v="2"/>
    <x v="4"/>
    <x v="8"/>
    <x v="0"/>
    <x v="0"/>
    <x v="42"/>
  </r>
  <r>
    <x v="101"/>
    <x v="40"/>
    <x v="5"/>
    <x v="10"/>
    <x v="10"/>
    <x v="5"/>
    <x v="4"/>
    <x v="2"/>
    <x v="4"/>
    <x v="8"/>
    <x v="1"/>
    <x v="3"/>
    <x v="43"/>
  </r>
  <r>
    <x v="102"/>
    <x v="40"/>
    <x v="5"/>
    <x v="10"/>
    <x v="10"/>
    <x v="5"/>
    <x v="4"/>
    <x v="2"/>
    <x v="4"/>
    <x v="8"/>
    <x v="0"/>
    <x v="3"/>
    <x v="44"/>
  </r>
  <r>
    <x v="103"/>
    <x v="41"/>
    <x v="5"/>
    <x v="10"/>
    <x v="10"/>
    <x v="5"/>
    <x v="4"/>
    <x v="2"/>
    <x v="6"/>
    <x v="9"/>
    <x v="1"/>
    <x v="1"/>
    <x v="45"/>
  </r>
  <r>
    <x v="104"/>
    <x v="41"/>
    <x v="5"/>
    <x v="10"/>
    <x v="10"/>
    <x v="5"/>
    <x v="4"/>
    <x v="2"/>
    <x v="6"/>
    <x v="9"/>
    <x v="0"/>
    <x v="1"/>
    <x v="46"/>
  </r>
  <r>
    <x v="105"/>
    <x v="41"/>
    <x v="5"/>
    <x v="10"/>
    <x v="10"/>
    <x v="5"/>
    <x v="4"/>
    <x v="2"/>
    <x v="6"/>
    <x v="9"/>
    <x v="1"/>
    <x v="0"/>
    <x v="39"/>
  </r>
  <r>
    <x v="106"/>
    <x v="41"/>
    <x v="5"/>
    <x v="10"/>
    <x v="10"/>
    <x v="5"/>
    <x v="4"/>
    <x v="2"/>
    <x v="6"/>
    <x v="9"/>
    <x v="0"/>
    <x v="0"/>
    <x v="47"/>
  </r>
  <r>
    <x v="107"/>
    <x v="41"/>
    <x v="5"/>
    <x v="10"/>
    <x v="10"/>
    <x v="5"/>
    <x v="4"/>
    <x v="2"/>
    <x v="6"/>
    <x v="9"/>
    <x v="1"/>
    <x v="3"/>
    <x v="48"/>
  </r>
  <r>
    <x v="108"/>
    <x v="41"/>
    <x v="5"/>
    <x v="10"/>
    <x v="10"/>
    <x v="5"/>
    <x v="4"/>
    <x v="2"/>
    <x v="6"/>
    <x v="9"/>
    <x v="0"/>
    <x v="3"/>
    <x v="49"/>
  </r>
  <r>
    <x v="109"/>
    <x v="42"/>
    <x v="5"/>
    <x v="10"/>
    <x v="10"/>
    <x v="5"/>
    <x v="4"/>
    <x v="2"/>
    <x v="5"/>
    <x v="10"/>
    <x v="1"/>
    <x v="1"/>
    <x v="50"/>
  </r>
  <r>
    <x v="110"/>
    <x v="42"/>
    <x v="5"/>
    <x v="10"/>
    <x v="10"/>
    <x v="5"/>
    <x v="4"/>
    <x v="2"/>
    <x v="5"/>
    <x v="10"/>
    <x v="0"/>
    <x v="1"/>
    <x v="51"/>
  </r>
  <r>
    <x v="111"/>
    <x v="42"/>
    <x v="5"/>
    <x v="10"/>
    <x v="10"/>
    <x v="5"/>
    <x v="4"/>
    <x v="2"/>
    <x v="5"/>
    <x v="10"/>
    <x v="1"/>
    <x v="0"/>
    <x v="52"/>
  </r>
  <r>
    <x v="112"/>
    <x v="42"/>
    <x v="5"/>
    <x v="10"/>
    <x v="10"/>
    <x v="5"/>
    <x v="4"/>
    <x v="2"/>
    <x v="5"/>
    <x v="10"/>
    <x v="0"/>
    <x v="0"/>
    <x v="53"/>
  </r>
  <r>
    <x v="113"/>
    <x v="42"/>
    <x v="5"/>
    <x v="10"/>
    <x v="10"/>
    <x v="5"/>
    <x v="4"/>
    <x v="2"/>
    <x v="5"/>
    <x v="10"/>
    <x v="1"/>
    <x v="3"/>
    <x v="54"/>
  </r>
  <r>
    <x v="114"/>
    <x v="42"/>
    <x v="5"/>
    <x v="10"/>
    <x v="10"/>
    <x v="5"/>
    <x v="4"/>
    <x v="2"/>
    <x v="5"/>
    <x v="10"/>
    <x v="0"/>
    <x v="3"/>
    <x v="55"/>
  </r>
  <r>
    <x v="115"/>
    <x v="43"/>
    <x v="5"/>
    <x v="10"/>
    <x v="10"/>
    <x v="5"/>
    <x v="4"/>
    <x v="2"/>
    <x v="7"/>
    <x v="11"/>
    <x v="1"/>
    <x v="1"/>
    <x v="56"/>
  </r>
  <r>
    <x v="116"/>
    <x v="43"/>
    <x v="5"/>
    <x v="10"/>
    <x v="10"/>
    <x v="5"/>
    <x v="4"/>
    <x v="2"/>
    <x v="7"/>
    <x v="11"/>
    <x v="0"/>
    <x v="1"/>
    <x v="57"/>
  </r>
  <r>
    <x v="117"/>
    <x v="43"/>
    <x v="5"/>
    <x v="10"/>
    <x v="10"/>
    <x v="5"/>
    <x v="4"/>
    <x v="2"/>
    <x v="7"/>
    <x v="11"/>
    <x v="1"/>
    <x v="0"/>
    <x v="58"/>
  </r>
  <r>
    <x v="118"/>
    <x v="43"/>
    <x v="5"/>
    <x v="10"/>
    <x v="10"/>
    <x v="5"/>
    <x v="4"/>
    <x v="2"/>
    <x v="7"/>
    <x v="11"/>
    <x v="0"/>
    <x v="0"/>
    <x v="59"/>
  </r>
  <r>
    <x v="119"/>
    <x v="43"/>
    <x v="5"/>
    <x v="10"/>
    <x v="10"/>
    <x v="5"/>
    <x v="4"/>
    <x v="2"/>
    <x v="7"/>
    <x v="11"/>
    <x v="1"/>
    <x v="3"/>
    <x v="60"/>
  </r>
  <r>
    <x v="120"/>
    <x v="43"/>
    <x v="5"/>
    <x v="10"/>
    <x v="10"/>
    <x v="5"/>
    <x v="4"/>
    <x v="2"/>
    <x v="7"/>
    <x v="11"/>
    <x v="0"/>
    <x v="3"/>
    <x v="61"/>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x v="0"/>
    <x v="0"/>
    <x v="0"/>
    <x v="0"/>
    <x v="0"/>
    <x v="0"/>
  </r>
  <r>
    <x v="1"/>
    <x v="1"/>
    <x v="0"/>
    <x v="0"/>
    <x v="0"/>
    <x v="0"/>
    <x v="0"/>
    <x v="0"/>
    <x v="0"/>
    <x v="0"/>
    <x v="1"/>
    <x v="1"/>
    <x v="1"/>
  </r>
  <r>
    <x v="2"/>
    <x v="2"/>
    <x v="0"/>
    <x v="0"/>
    <x v="0"/>
    <x v="0"/>
    <x v="0"/>
    <x v="0"/>
    <x v="0"/>
    <x v="0"/>
    <x v="0"/>
    <x v="2"/>
    <x v="2"/>
  </r>
  <r>
    <x v="3"/>
    <x v="3"/>
    <x v="0"/>
    <x v="0"/>
    <x v="0"/>
    <x v="0"/>
    <x v="0"/>
    <x v="0"/>
    <x v="0"/>
    <x v="0"/>
    <x v="0"/>
    <x v="1"/>
    <x v="3"/>
  </r>
  <r>
    <x v="4"/>
    <x v="4"/>
    <x v="0"/>
    <x v="0"/>
    <x v="0"/>
    <x v="0"/>
    <x v="0"/>
    <x v="0"/>
    <x v="0"/>
    <x v="0"/>
    <x v="1"/>
    <x v="2"/>
    <x v="4"/>
  </r>
  <r>
    <x v="5"/>
    <x v="5"/>
    <x v="0"/>
    <x v="0"/>
    <x v="0"/>
    <x v="0"/>
    <x v="0"/>
    <x v="0"/>
    <x v="0"/>
    <x v="0"/>
    <x v="1"/>
    <x v="0"/>
    <x v="5"/>
  </r>
  <r>
    <x v="6"/>
    <x v="6"/>
    <x v="0"/>
    <x v="1"/>
    <x v="1"/>
    <x v="0"/>
    <x v="0"/>
    <x v="0"/>
    <x v="0"/>
    <x v="0"/>
    <x v="0"/>
    <x v="1"/>
    <x v="6"/>
  </r>
  <r>
    <x v="7"/>
    <x v="7"/>
    <x v="0"/>
    <x v="1"/>
    <x v="1"/>
    <x v="0"/>
    <x v="0"/>
    <x v="0"/>
    <x v="0"/>
    <x v="0"/>
    <x v="1"/>
    <x v="1"/>
    <x v="7"/>
  </r>
  <r>
    <x v="8"/>
    <x v="8"/>
    <x v="0"/>
    <x v="1"/>
    <x v="1"/>
    <x v="0"/>
    <x v="0"/>
    <x v="0"/>
    <x v="0"/>
    <x v="0"/>
    <x v="1"/>
    <x v="2"/>
    <x v="5"/>
  </r>
  <r>
    <x v="9"/>
    <x v="9"/>
    <x v="0"/>
    <x v="1"/>
    <x v="1"/>
    <x v="0"/>
    <x v="0"/>
    <x v="0"/>
    <x v="0"/>
    <x v="0"/>
    <x v="0"/>
    <x v="2"/>
    <x v="1"/>
  </r>
  <r>
    <x v="10"/>
    <x v="10"/>
    <x v="0"/>
    <x v="1"/>
    <x v="1"/>
    <x v="0"/>
    <x v="0"/>
    <x v="0"/>
    <x v="0"/>
    <x v="0"/>
    <x v="0"/>
    <x v="0"/>
    <x v="8"/>
  </r>
  <r>
    <x v="11"/>
    <x v="11"/>
    <x v="0"/>
    <x v="1"/>
    <x v="1"/>
    <x v="0"/>
    <x v="0"/>
    <x v="0"/>
    <x v="0"/>
    <x v="0"/>
    <x v="1"/>
    <x v="0"/>
    <x v="9"/>
  </r>
  <r>
    <x v="12"/>
    <x v="0"/>
    <x v="0"/>
    <x v="0"/>
    <x v="0"/>
    <x v="0"/>
    <x v="0"/>
    <x v="0"/>
    <x v="1"/>
    <x v="1"/>
    <x v="0"/>
    <x v="0"/>
    <x v="10"/>
  </r>
  <r>
    <x v="13"/>
    <x v="1"/>
    <x v="0"/>
    <x v="0"/>
    <x v="0"/>
    <x v="0"/>
    <x v="0"/>
    <x v="0"/>
    <x v="1"/>
    <x v="1"/>
    <x v="1"/>
    <x v="1"/>
    <x v="5"/>
  </r>
  <r>
    <x v="14"/>
    <x v="2"/>
    <x v="0"/>
    <x v="0"/>
    <x v="0"/>
    <x v="0"/>
    <x v="0"/>
    <x v="0"/>
    <x v="1"/>
    <x v="1"/>
    <x v="0"/>
    <x v="2"/>
    <x v="4"/>
  </r>
  <r>
    <x v="15"/>
    <x v="3"/>
    <x v="0"/>
    <x v="0"/>
    <x v="0"/>
    <x v="0"/>
    <x v="0"/>
    <x v="0"/>
    <x v="1"/>
    <x v="1"/>
    <x v="0"/>
    <x v="1"/>
    <x v="11"/>
  </r>
  <r>
    <x v="16"/>
    <x v="4"/>
    <x v="0"/>
    <x v="0"/>
    <x v="0"/>
    <x v="0"/>
    <x v="0"/>
    <x v="0"/>
    <x v="1"/>
    <x v="1"/>
    <x v="1"/>
    <x v="2"/>
    <x v="12"/>
  </r>
  <r>
    <x v="17"/>
    <x v="5"/>
    <x v="0"/>
    <x v="0"/>
    <x v="0"/>
    <x v="0"/>
    <x v="0"/>
    <x v="0"/>
    <x v="1"/>
    <x v="1"/>
    <x v="1"/>
    <x v="0"/>
    <x v="13"/>
  </r>
  <r>
    <x v="18"/>
    <x v="6"/>
    <x v="0"/>
    <x v="1"/>
    <x v="1"/>
    <x v="0"/>
    <x v="0"/>
    <x v="0"/>
    <x v="1"/>
    <x v="1"/>
    <x v="0"/>
    <x v="1"/>
    <x v="14"/>
  </r>
  <r>
    <x v="19"/>
    <x v="7"/>
    <x v="0"/>
    <x v="1"/>
    <x v="1"/>
    <x v="0"/>
    <x v="0"/>
    <x v="0"/>
    <x v="1"/>
    <x v="1"/>
    <x v="1"/>
    <x v="1"/>
    <x v="9"/>
  </r>
  <r>
    <x v="20"/>
    <x v="8"/>
    <x v="0"/>
    <x v="1"/>
    <x v="1"/>
    <x v="0"/>
    <x v="0"/>
    <x v="0"/>
    <x v="1"/>
    <x v="1"/>
    <x v="1"/>
    <x v="2"/>
    <x v="13"/>
  </r>
  <r>
    <x v="21"/>
    <x v="9"/>
    <x v="0"/>
    <x v="1"/>
    <x v="1"/>
    <x v="0"/>
    <x v="0"/>
    <x v="0"/>
    <x v="1"/>
    <x v="1"/>
    <x v="0"/>
    <x v="2"/>
    <x v="5"/>
  </r>
  <r>
    <x v="22"/>
    <x v="10"/>
    <x v="0"/>
    <x v="1"/>
    <x v="1"/>
    <x v="0"/>
    <x v="0"/>
    <x v="0"/>
    <x v="1"/>
    <x v="1"/>
    <x v="0"/>
    <x v="0"/>
    <x v="15"/>
  </r>
  <r>
    <x v="23"/>
    <x v="11"/>
    <x v="0"/>
    <x v="1"/>
    <x v="1"/>
    <x v="0"/>
    <x v="0"/>
    <x v="0"/>
    <x v="1"/>
    <x v="1"/>
    <x v="1"/>
    <x v="0"/>
    <x v="16"/>
  </r>
  <r>
    <x v="24"/>
    <x v="0"/>
    <x v="0"/>
    <x v="0"/>
    <x v="0"/>
    <x v="0"/>
    <x v="0"/>
    <x v="0"/>
    <x v="2"/>
    <x v="2"/>
    <x v="0"/>
    <x v="0"/>
    <x v="2"/>
  </r>
  <r>
    <x v="25"/>
    <x v="1"/>
    <x v="0"/>
    <x v="0"/>
    <x v="0"/>
    <x v="0"/>
    <x v="0"/>
    <x v="0"/>
    <x v="2"/>
    <x v="2"/>
    <x v="1"/>
    <x v="1"/>
    <x v="17"/>
  </r>
  <r>
    <x v="26"/>
    <x v="2"/>
    <x v="0"/>
    <x v="0"/>
    <x v="0"/>
    <x v="0"/>
    <x v="0"/>
    <x v="0"/>
    <x v="2"/>
    <x v="2"/>
    <x v="0"/>
    <x v="2"/>
    <x v="18"/>
  </r>
  <r>
    <x v="27"/>
    <x v="3"/>
    <x v="0"/>
    <x v="0"/>
    <x v="0"/>
    <x v="0"/>
    <x v="0"/>
    <x v="0"/>
    <x v="2"/>
    <x v="2"/>
    <x v="0"/>
    <x v="1"/>
    <x v="19"/>
  </r>
  <r>
    <x v="28"/>
    <x v="4"/>
    <x v="0"/>
    <x v="0"/>
    <x v="0"/>
    <x v="0"/>
    <x v="0"/>
    <x v="0"/>
    <x v="2"/>
    <x v="2"/>
    <x v="1"/>
    <x v="2"/>
    <x v="20"/>
  </r>
  <r>
    <x v="29"/>
    <x v="5"/>
    <x v="0"/>
    <x v="0"/>
    <x v="0"/>
    <x v="0"/>
    <x v="0"/>
    <x v="0"/>
    <x v="2"/>
    <x v="2"/>
    <x v="1"/>
    <x v="0"/>
    <x v="21"/>
  </r>
  <r>
    <x v="30"/>
    <x v="6"/>
    <x v="0"/>
    <x v="1"/>
    <x v="1"/>
    <x v="0"/>
    <x v="0"/>
    <x v="0"/>
    <x v="2"/>
    <x v="2"/>
    <x v="0"/>
    <x v="1"/>
    <x v="22"/>
  </r>
  <r>
    <x v="31"/>
    <x v="7"/>
    <x v="0"/>
    <x v="1"/>
    <x v="1"/>
    <x v="0"/>
    <x v="0"/>
    <x v="0"/>
    <x v="2"/>
    <x v="2"/>
    <x v="1"/>
    <x v="1"/>
    <x v="23"/>
  </r>
  <r>
    <x v="32"/>
    <x v="8"/>
    <x v="0"/>
    <x v="1"/>
    <x v="1"/>
    <x v="0"/>
    <x v="0"/>
    <x v="0"/>
    <x v="2"/>
    <x v="2"/>
    <x v="1"/>
    <x v="2"/>
    <x v="21"/>
  </r>
  <r>
    <x v="33"/>
    <x v="9"/>
    <x v="0"/>
    <x v="1"/>
    <x v="1"/>
    <x v="0"/>
    <x v="0"/>
    <x v="0"/>
    <x v="2"/>
    <x v="2"/>
    <x v="0"/>
    <x v="2"/>
    <x v="17"/>
  </r>
  <r>
    <x v="34"/>
    <x v="10"/>
    <x v="0"/>
    <x v="1"/>
    <x v="1"/>
    <x v="0"/>
    <x v="0"/>
    <x v="0"/>
    <x v="2"/>
    <x v="2"/>
    <x v="0"/>
    <x v="0"/>
    <x v="1"/>
  </r>
  <r>
    <x v="35"/>
    <x v="11"/>
    <x v="0"/>
    <x v="1"/>
    <x v="1"/>
    <x v="0"/>
    <x v="0"/>
    <x v="0"/>
    <x v="2"/>
    <x v="2"/>
    <x v="1"/>
    <x v="0"/>
    <x v="11"/>
  </r>
  <r>
    <x v="36"/>
    <x v="0"/>
    <x v="0"/>
    <x v="0"/>
    <x v="0"/>
    <x v="0"/>
    <x v="0"/>
    <x v="0"/>
    <x v="3"/>
    <x v="3"/>
    <x v="0"/>
    <x v="0"/>
    <x v="13"/>
  </r>
  <r>
    <x v="37"/>
    <x v="1"/>
    <x v="0"/>
    <x v="0"/>
    <x v="0"/>
    <x v="0"/>
    <x v="0"/>
    <x v="0"/>
    <x v="3"/>
    <x v="3"/>
    <x v="1"/>
    <x v="1"/>
    <x v="24"/>
  </r>
  <r>
    <x v="38"/>
    <x v="2"/>
    <x v="0"/>
    <x v="0"/>
    <x v="0"/>
    <x v="0"/>
    <x v="0"/>
    <x v="0"/>
    <x v="3"/>
    <x v="3"/>
    <x v="0"/>
    <x v="2"/>
    <x v="25"/>
  </r>
  <r>
    <x v="39"/>
    <x v="3"/>
    <x v="0"/>
    <x v="0"/>
    <x v="0"/>
    <x v="0"/>
    <x v="0"/>
    <x v="0"/>
    <x v="3"/>
    <x v="3"/>
    <x v="0"/>
    <x v="1"/>
    <x v="26"/>
  </r>
  <r>
    <x v="40"/>
    <x v="4"/>
    <x v="0"/>
    <x v="0"/>
    <x v="0"/>
    <x v="0"/>
    <x v="0"/>
    <x v="0"/>
    <x v="3"/>
    <x v="3"/>
    <x v="1"/>
    <x v="2"/>
    <x v="27"/>
  </r>
  <r>
    <x v="41"/>
    <x v="5"/>
    <x v="0"/>
    <x v="0"/>
    <x v="0"/>
    <x v="0"/>
    <x v="0"/>
    <x v="0"/>
    <x v="3"/>
    <x v="3"/>
    <x v="1"/>
    <x v="0"/>
    <x v="28"/>
  </r>
  <r>
    <x v="42"/>
    <x v="6"/>
    <x v="0"/>
    <x v="1"/>
    <x v="1"/>
    <x v="0"/>
    <x v="0"/>
    <x v="0"/>
    <x v="3"/>
    <x v="3"/>
    <x v="0"/>
    <x v="1"/>
    <x v="29"/>
  </r>
  <r>
    <x v="43"/>
    <x v="7"/>
    <x v="0"/>
    <x v="1"/>
    <x v="1"/>
    <x v="0"/>
    <x v="0"/>
    <x v="0"/>
    <x v="3"/>
    <x v="3"/>
    <x v="1"/>
    <x v="1"/>
    <x v="30"/>
  </r>
  <r>
    <x v="44"/>
    <x v="8"/>
    <x v="0"/>
    <x v="1"/>
    <x v="1"/>
    <x v="0"/>
    <x v="0"/>
    <x v="0"/>
    <x v="3"/>
    <x v="3"/>
    <x v="1"/>
    <x v="2"/>
    <x v="28"/>
  </r>
  <r>
    <x v="45"/>
    <x v="9"/>
    <x v="0"/>
    <x v="1"/>
    <x v="1"/>
    <x v="0"/>
    <x v="0"/>
    <x v="0"/>
    <x v="3"/>
    <x v="3"/>
    <x v="0"/>
    <x v="2"/>
    <x v="24"/>
  </r>
  <r>
    <x v="46"/>
    <x v="10"/>
    <x v="0"/>
    <x v="1"/>
    <x v="1"/>
    <x v="0"/>
    <x v="0"/>
    <x v="0"/>
    <x v="3"/>
    <x v="3"/>
    <x v="0"/>
    <x v="0"/>
    <x v="16"/>
  </r>
  <r>
    <x v="47"/>
    <x v="11"/>
    <x v="0"/>
    <x v="1"/>
    <x v="1"/>
    <x v="0"/>
    <x v="0"/>
    <x v="0"/>
    <x v="3"/>
    <x v="3"/>
    <x v="1"/>
    <x v="0"/>
    <x v="19"/>
  </r>
  <r>
    <x v="48"/>
    <x v="0"/>
    <x v="0"/>
    <x v="0"/>
    <x v="0"/>
    <x v="0"/>
    <x v="0"/>
    <x v="0"/>
    <x v="4"/>
    <x v="4"/>
    <x v="0"/>
    <x v="0"/>
    <x v="21"/>
  </r>
  <r>
    <x v="49"/>
    <x v="1"/>
    <x v="0"/>
    <x v="0"/>
    <x v="0"/>
    <x v="0"/>
    <x v="0"/>
    <x v="0"/>
    <x v="4"/>
    <x v="4"/>
    <x v="1"/>
    <x v="1"/>
    <x v="31"/>
  </r>
  <r>
    <x v="50"/>
    <x v="2"/>
    <x v="0"/>
    <x v="0"/>
    <x v="0"/>
    <x v="0"/>
    <x v="0"/>
    <x v="0"/>
    <x v="4"/>
    <x v="4"/>
    <x v="0"/>
    <x v="2"/>
    <x v="12"/>
  </r>
  <r>
    <x v="51"/>
    <x v="3"/>
    <x v="0"/>
    <x v="0"/>
    <x v="0"/>
    <x v="0"/>
    <x v="0"/>
    <x v="0"/>
    <x v="4"/>
    <x v="4"/>
    <x v="0"/>
    <x v="1"/>
    <x v="10"/>
  </r>
  <r>
    <x v="52"/>
    <x v="4"/>
    <x v="0"/>
    <x v="0"/>
    <x v="0"/>
    <x v="0"/>
    <x v="0"/>
    <x v="0"/>
    <x v="4"/>
    <x v="4"/>
    <x v="1"/>
    <x v="2"/>
    <x v="27"/>
  </r>
  <r>
    <x v="53"/>
    <x v="5"/>
    <x v="0"/>
    <x v="0"/>
    <x v="0"/>
    <x v="0"/>
    <x v="0"/>
    <x v="0"/>
    <x v="4"/>
    <x v="4"/>
    <x v="1"/>
    <x v="0"/>
    <x v="18"/>
  </r>
  <r>
    <x v="54"/>
    <x v="6"/>
    <x v="0"/>
    <x v="1"/>
    <x v="1"/>
    <x v="0"/>
    <x v="0"/>
    <x v="0"/>
    <x v="4"/>
    <x v="4"/>
    <x v="0"/>
    <x v="1"/>
    <x v="15"/>
  </r>
  <r>
    <x v="55"/>
    <x v="7"/>
    <x v="0"/>
    <x v="1"/>
    <x v="1"/>
    <x v="0"/>
    <x v="0"/>
    <x v="0"/>
    <x v="4"/>
    <x v="4"/>
    <x v="1"/>
    <x v="1"/>
    <x v="32"/>
  </r>
  <r>
    <x v="56"/>
    <x v="8"/>
    <x v="0"/>
    <x v="1"/>
    <x v="1"/>
    <x v="0"/>
    <x v="0"/>
    <x v="0"/>
    <x v="4"/>
    <x v="4"/>
    <x v="1"/>
    <x v="2"/>
    <x v="18"/>
  </r>
  <r>
    <x v="57"/>
    <x v="9"/>
    <x v="0"/>
    <x v="1"/>
    <x v="1"/>
    <x v="0"/>
    <x v="0"/>
    <x v="0"/>
    <x v="4"/>
    <x v="4"/>
    <x v="0"/>
    <x v="2"/>
    <x v="31"/>
  </r>
  <r>
    <x v="58"/>
    <x v="10"/>
    <x v="0"/>
    <x v="1"/>
    <x v="1"/>
    <x v="0"/>
    <x v="0"/>
    <x v="0"/>
    <x v="4"/>
    <x v="4"/>
    <x v="0"/>
    <x v="0"/>
    <x v="11"/>
  </r>
  <r>
    <x v="59"/>
    <x v="11"/>
    <x v="0"/>
    <x v="1"/>
    <x v="1"/>
    <x v="0"/>
    <x v="0"/>
    <x v="0"/>
    <x v="4"/>
    <x v="4"/>
    <x v="1"/>
    <x v="0"/>
    <x v="26"/>
  </r>
  <r>
    <x v="60"/>
    <x v="0"/>
    <x v="0"/>
    <x v="0"/>
    <x v="0"/>
    <x v="0"/>
    <x v="0"/>
    <x v="0"/>
    <x v="5"/>
    <x v="5"/>
    <x v="0"/>
    <x v="0"/>
    <x v="4"/>
  </r>
  <r>
    <x v="61"/>
    <x v="1"/>
    <x v="0"/>
    <x v="0"/>
    <x v="0"/>
    <x v="0"/>
    <x v="0"/>
    <x v="0"/>
    <x v="5"/>
    <x v="5"/>
    <x v="1"/>
    <x v="1"/>
    <x v="21"/>
  </r>
  <r>
    <x v="62"/>
    <x v="2"/>
    <x v="0"/>
    <x v="0"/>
    <x v="0"/>
    <x v="0"/>
    <x v="0"/>
    <x v="0"/>
    <x v="5"/>
    <x v="5"/>
    <x v="0"/>
    <x v="2"/>
    <x v="20"/>
  </r>
  <r>
    <x v="63"/>
    <x v="3"/>
    <x v="0"/>
    <x v="0"/>
    <x v="0"/>
    <x v="0"/>
    <x v="0"/>
    <x v="0"/>
    <x v="5"/>
    <x v="5"/>
    <x v="0"/>
    <x v="1"/>
    <x v="31"/>
  </r>
  <r>
    <x v="64"/>
    <x v="4"/>
    <x v="0"/>
    <x v="0"/>
    <x v="0"/>
    <x v="0"/>
    <x v="0"/>
    <x v="0"/>
    <x v="5"/>
    <x v="5"/>
    <x v="1"/>
    <x v="2"/>
    <x v="33"/>
  </r>
  <r>
    <x v="65"/>
    <x v="5"/>
    <x v="0"/>
    <x v="0"/>
    <x v="0"/>
    <x v="0"/>
    <x v="0"/>
    <x v="0"/>
    <x v="5"/>
    <x v="5"/>
    <x v="1"/>
    <x v="0"/>
    <x v="25"/>
  </r>
  <r>
    <x v="66"/>
    <x v="6"/>
    <x v="0"/>
    <x v="1"/>
    <x v="1"/>
    <x v="0"/>
    <x v="0"/>
    <x v="0"/>
    <x v="5"/>
    <x v="5"/>
    <x v="0"/>
    <x v="1"/>
    <x v="34"/>
  </r>
  <r>
    <x v="67"/>
    <x v="7"/>
    <x v="0"/>
    <x v="1"/>
    <x v="1"/>
    <x v="0"/>
    <x v="0"/>
    <x v="0"/>
    <x v="5"/>
    <x v="5"/>
    <x v="1"/>
    <x v="1"/>
    <x v="35"/>
  </r>
  <r>
    <x v="68"/>
    <x v="8"/>
    <x v="0"/>
    <x v="1"/>
    <x v="1"/>
    <x v="0"/>
    <x v="0"/>
    <x v="0"/>
    <x v="5"/>
    <x v="5"/>
    <x v="1"/>
    <x v="2"/>
    <x v="25"/>
  </r>
  <r>
    <x v="69"/>
    <x v="9"/>
    <x v="0"/>
    <x v="1"/>
    <x v="1"/>
    <x v="0"/>
    <x v="0"/>
    <x v="0"/>
    <x v="5"/>
    <x v="5"/>
    <x v="0"/>
    <x v="2"/>
    <x v="21"/>
  </r>
  <r>
    <x v="70"/>
    <x v="10"/>
    <x v="0"/>
    <x v="1"/>
    <x v="1"/>
    <x v="0"/>
    <x v="0"/>
    <x v="0"/>
    <x v="5"/>
    <x v="5"/>
    <x v="0"/>
    <x v="0"/>
    <x v="5"/>
  </r>
  <r>
    <x v="71"/>
    <x v="11"/>
    <x v="0"/>
    <x v="1"/>
    <x v="1"/>
    <x v="0"/>
    <x v="0"/>
    <x v="0"/>
    <x v="5"/>
    <x v="5"/>
    <x v="1"/>
    <x v="0"/>
    <x v="24"/>
  </r>
  <r>
    <x v="72"/>
    <x v="0"/>
    <x v="0"/>
    <x v="0"/>
    <x v="0"/>
    <x v="0"/>
    <x v="0"/>
    <x v="0"/>
    <x v="6"/>
    <x v="6"/>
    <x v="0"/>
    <x v="0"/>
    <x v="18"/>
  </r>
  <r>
    <x v="73"/>
    <x v="1"/>
    <x v="0"/>
    <x v="0"/>
    <x v="0"/>
    <x v="0"/>
    <x v="0"/>
    <x v="0"/>
    <x v="6"/>
    <x v="6"/>
    <x v="1"/>
    <x v="1"/>
    <x v="4"/>
  </r>
  <r>
    <x v="74"/>
    <x v="2"/>
    <x v="0"/>
    <x v="0"/>
    <x v="0"/>
    <x v="0"/>
    <x v="0"/>
    <x v="0"/>
    <x v="6"/>
    <x v="6"/>
    <x v="0"/>
    <x v="2"/>
    <x v="27"/>
  </r>
  <r>
    <x v="75"/>
    <x v="3"/>
    <x v="0"/>
    <x v="0"/>
    <x v="0"/>
    <x v="0"/>
    <x v="0"/>
    <x v="0"/>
    <x v="6"/>
    <x v="6"/>
    <x v="0"/>
    <x v="1"/>
    <x v="21"/>
  </r>
  <r>
    <x v="76"/>
    <x v="4"/>
    <x v="0"/>
    <x v="0"/>
    <x v="0"/>
    <x v="0"/>
    <x v="0"/>
    <x v="0"/>
    <x v="6"/>
    <x v="6"/>
    <x v="1"/>
    <x v="2"/>
    <x v="36"/>
  </r>
  <r>
    <x v="77"/>
    <x v="5"/>
    <x v="0"/>
    <x v="0"/>
    <x v="0"/>
    <x v="0"/>
    <x v="0"/>
    <x v="0"/>
    <x v="6"/>
    <x v="6"/>
    <x v="1"/>
    <x v="0"/>
    <x v="12"/>
  </r>
  <r>
    <x v="78"/>
    <x v="6"/>
    <x v="0"/>
    <x v="1"/>
    <x v="1"/>
    <x v="0"/>
    <x v="0"/>
    <x v="0"/>
    <x v="6"/>
    <x v="6"/>
    <x v="0"/>
    <x v="1"/>
    <x v="35"/>
  </r>
  <r>
    <x v="79"/>
    <x v="7"/>
    <x v="0"/>
    <x v="1"/>
    <x v="1"/>
    <x v="0"/>
    <x v="0"/>
    <x v="0"/>
    <x v="6"/>
    <x v="6"/>
    <x v="1"/>
    <x v="1"/>
    <x v="5"/>
  </r>
  <r>
    <x v="80"/>
    <x v="8"/>
    <x v="0"/>
    <x v="1"/>
    <x v="1"/>
    <x v="0"/>
    <x v="0"/>
    <x v="0"/>
    <x v="6"/>
    <x v="6"/>
    <x v="1"/>
    <x v="2"/>
    <x v="12"/>
  </r>
  <r>
    <x v="81"/>
    <x v="9"/>
    <x v="0"/>
    <x v="1"/>
    <x v="1"/>
    <x v="0"/>
    <x v="0"/>
    <x v="0"/>
    <x v="6"/>
    <x v="6"/>
    <x v="0"/>
    <x v="2"/>
    <x v="4"/>
  </r>
  <r>
    <x v="82"/>
    <x v="10"/>
    <x v="0"/>
    <x v="1"/>
    <x v="1"/>
    <x v="0"/>
    <x v="0"/>
    <x v="0"/>
    <x v="6"/>
    <x v="6"/>
    <x v="0"/>
    <x v="0"/>
    <x v="10"/>
  </r>
  <r>
    <x v="83"/>
    <x v="11"/>
    <x v="0"/>
    <x v="1"/>
    <x v="1"/>
    <x v="0"/>
    <x v="0"/>
    <x v="0"/>
    <x v="6"/>
    <x v="6"/>
    <x v="1"/>
    <x v="0"/>
    <x v="31"/>
  </r>
  <r>
    <x v="84"/>
    <x v="12"/>
    <x v="1"/>
    <x v="2"/>
    <x v="2"/>
    <x v="1"/>
    <x v="1"/>
    <x v="1"/>
    <x v="7"/>
    <x v="7"/>
    <x v="2"/>
    <x v="3"/>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1804D-ABC2-4FEB-B7F3-1B79FE027AD9}" name="Home+SOHOPivot" cacheId="13"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N56" firstHeaderRow="1" firstDataRow="3" firstDataCol="6"/>
  <pivotFields count="13">
    <pivotField compact="0" outline="0" subtotalTop="0" showAll="0" includeNewItemsInFilter="1">
      <items count="122">
        <item x="0"/>
        <item x="53"/>
        <item x="5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8"/>
        <item x="59"/>
        <item x="60"/>
        <item x="56"/>
        <item x="57"/>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55"/>
        <item t="default"/>
      </items>
    </pivotField>
    <pivotField axis="axisRow" compact="0" outline="0" showAll="0" sortType="ascending" defaultSubtotal="0">
      <items count="44">
        <item x="0"/>
        <item x="28"/>
        <item x="29"/>
        <item x="1"/>
        <item x="2"/>
        <item x="3"/>
        <item x="4"/>
        <item x="5"/>
        <item x="6"/>
        <item x="7"/>
        <item x="8"/>
        <item x="9"/>
        <item x="10"/>
        <item x="11"/>
        <item x="12"/>
        <item x="13"/>
        <item x="14"/>
        <item x="15"/>
        <item x="16"/>
        <item x="17"/>
        <item x="18"/>
        <item x="19"/>
        <item x="20"/>
        <item x="21"/>
        <item x="22"/>
        <item x="23"/>
        <item x="24"/>
        <item x="25"/>
        <item x="26"/>
        <item x="27"/>
        <item x="31"/>
        <item x="32"/>
        <item x="33"/>
        <item x="30"/>
        <item x="34"/>
        <item x="35"/>
        <item x="36"/>
        <item x="37"/>
        <item x="38"/>
        <item x="39"/>
        <item x="40"/>
        <item x="41"/>
        <item x="42"/>
        <item x="43"/>
      </items>
    </pivotField>
    <pivotField compact="0" outline="0" subtotalTop="0" showAll="0" includeNewItemsInFilter="1" rankBy="0" defaultSubtotal="0">
      <items count="6">
        <item x="4"/>
        <item x="5"/>
        <item x="0"/>
        <item x="1"/>
        <item x="3"/>
        <item x="2"/>
      </items>
    </pivotField>
    <pivotField axis="axisRow" compact="0" outline="0" subtotalTop="0" showAll="0" includeNewItemsInFilter="1" sortType="ascending" rankBy="0" defaultSubtotal="0">
      <items count="11">
        <item x="0"/>
        <item x="1"/>
        <item x="2"/>
        <item x="3"/>
        <item x="4"/>
        <item x="5"/>
        <item x="6"/>
        <item x="7"/>
        <item x="8"/>
        <item x="9"/>
        <item x="10"/>
      </items>
    </pivotField>
    <pivotField axis="axisRow" compact="0" outline="0" subtotalTop="0" showAll="0" includeNewItemsInFilter="1" defaultSubtotal="0">
      <items count="11">
        <item x="9"/>
        <item x="10"/>
        <item x="0"/>
        <item x="1"/>
        <item x="2"/>
        <item x="3"/>
        <item x="6"/>
        <item x="7"/>
        <item x="8"/>
        <item x="4"/>
        <item x="5"/>
      </items>
    </pivotField>
    <pivotField compact="0" outline="0" subtotalTop="0" showAll="0" includeNewItemsInFilter="1" defaultSubtotal="0">
      <items count="6">
        <item x="1"/>
        <item x="5"/>
        <item x="2"/>
        <item x="4"/>
        <item x="0"/>
        <item x="3"/>
      </items>
    </pivotField>
    <pivotField axis="axisRow" compact="0" outline="0" subtotalTop="0" showAll="0" includeNewItemsInFilter="1" defaultSubtotal="0">
      <items count="5">
        <item x="4"/>
        <item x="1"/>
        <item x="0"/>
        <item x="3"/>
        <item x="2"/>
      </items>
    </pivotField>
    <pivotField axis="axisRow" compact="0" outline="0" subtotalTop="0" showAll="0" includeNewItemsInFilter="1" rankBy="0" defaultSubtotal="0">
      <items count="4">
        <item x="2"/>
        <item x="3"/>
        <item x="0"/>
        <item x="1"/>
      </items>
    </pivotField>
    <pivotField compact="0" outline="0" subtotalTop="0" showAll="0" includeNewItemsInFilter="1" sortType="ascending" rankBy="0" defaultSubtotal="0">
      <items count="8">
        <item x="1"/>
        <item x="2"/>
        <item x="3"/>
        <item x="4"/>
        <item x="0"/>
        <item x="6"/>
        <item x="5"/>
        <item x="7"/>
      </items>
    </pivotField>
    <pivotField name="Volume" axis="axisRow" compact="0" outline="0" subtotalTop="0" showAll="0" includeNewItemsInFilter="1" sortType="ascending" rankBy="0" defaultSubtotal="0">
      <items count="12">
        <item x="2"/>
        <item x="3"/>
        <item x="1"/>
        <item x="6"/>
        <item x="7"/>
        <item x="8"/>
        <item x="9"/>
        <item x="10"/>
        <item x="11"/>
        <item x="4"/>
        <item x="0"/>
        <item x="5"/>
      </items>
      <autoSortScope>
        <pivotArea dataOnly="0" outline="0" fieldPosition="0">
          <references count="1">
            <reference field="4294967294" count="1" selected="0">
              <x v="0"/>
            </reference>
          </references>
        </pivotArea>
      </autoSortScope>
    </pivotField>
    <pivotField name="Type" axis="axisCol" compact="0" outline="0" subtotalTop="0" showAll="0" includeNewItemsInFilter="1" rankBy="0" defaultSubtotal="0">
      <items count="2">
        <item x="0"/>
        <item x="1"/>
      </items>
    </pivotField>
    <pivotField axis="axisCol" compact="0" outline="0" subtotalTop="0" showAll="0" includeNewItemsInFilter="1" sortType="ascending" rankBy="0" defaultSubtotal="0">
      <items count="4">
        <item x="2"/>
        <item x="0"/>
        <item x="1"/>
        <item x="3"/>
      </items>
    </pivotField>
    <pivotField dataField="1" compact="0" outline="0" subtotalTop="0" showAll="0" includeNewItemsInFilter="1">
      <items count="63">
        <item x="31"/>
        <item x="28"/>
        <item x="2"/>
        <item x="32"/>
        <item x="10"/>
        <item x="29"/>
        <item x="4"/>
        <item x="19"/>
        <item x="1"/>
        <item x="30"/>
        <item x="6"/>
        <item x="12"/>
        <item x="21"/>
        <item x="14"/>
        <item x="9"/>
        <item x="17"/>
        <item x="23"/>
        <item x="8"/>
        <item x="16"/>
        <item x="3"/>
        <item x="25"/>
        <item x="18"/>
        <item x="5"/>
        <item x="11"/>
        <item x="27"/>
        <item x="20"/>
        <item x="13"/>
        <item x="22"/>
        <item x="7"/>
        <item x="15"/>
        <item x="24"/>
        <item x="26"/>
        <item x="35"/>
        <item x="41"/>
        <item x="33"/>
        <item x="36"/>
        <item x="39"/>
        <item x="37"/>
        <item x="42"/>
        <item x="43"/>
        <item x="52"/>
        <item x="34"/>
        <item x="58"/>
        <item x="45"/>
        <item x="40"/>
        <item x="47"/>
        <item x="38"/>
        <item x="48"/>
        <item x="50"/>
        <item x="44"/>
        <item x="53"/>
        <item x="56"/>
        <item x="54"/>
        <item x="59"/>
        <item x="46"/>
        <item x="60"/>
        <item x="49"/>
        <item x="51"/>
        <item x="57"/>
        <item x="55"/>
        <item x="61"/>
        <item x="0"/>
        <item t="default"/>
      </items>
    </pivotField>
  </pivotFields>
  <rowFields count="6">
    <field x="3"/>
    <field x="4"/>
    <field x="7"/>
    <field x="9"/>
    <field x="6"/>
    <field x="1"/>
  </rowFields>
  <rowItems count="45">
    <i>
      <x/>
      <x v="2"/>
      <x v="2"/>
      <x v="10"/>
      <x v="2"/>
      <x/>
    </i>
    <i>
      <x v="1"/>
      <x v="3"/>
      <x/>
      <x v="2"/>
      <x v="1"/>
      <x v="7"/>
    </i>
    <i r="3">
      <x/>
      <x v="1"/>
      <x v="8"/>
    </i>
    <i r="3">
      <x v="1"/>
      <x v="1"/>
      <x v="9"/>
    </i>
    <i r="3">
      <x v="9"/>
      <x v="1"/>
      <x v="10"/>
    </i>
    <i r="2">
      <x v="3"/>
      <x v="2"/>
      <x v="1"/>
      <x v="3"/>
    </i>
    <i r="3">
      <x/>
      <x v="1"/>
      <x v="4"/>
    </i>
    <i r="3">
      <x v="1"/>
      <x v="1"/>
      <x v="5"/>
    </i>
    <i r="3">
      <x v="9"/>
      <x v="1"/>
      <x v="6"/>
    </i>
    <i>
      <x v="2"/>
      <x v="4"/>
      <x/>
      <x v="2"/>
      <x v="1"/>
      <x v="15"/>
    </i>
    <i r="3">
      <x/>
      <x v="1"/>
      <x v="16"/>
    </i>
    <i r="3">
      <x v="1"/>
      <x v="1"/>
      <x v="17"/>
    </i>
    <i r="3">
      <x v="9"/>
      <x v="1"/>
      <x v="18"/>
    </i>
    <i r="2">
      <x v="3"/>
      <x v="2"/>
      <x v="1"/>
      <x v="11"/>
    </i>
    <i r="3">
      <x/>
      <x v="1"/>
      <x v="12"/>
    </i>
    <i r="3">
      <x v="1"/>
      <x v="1"/>
      <x v="13"/>
    </i>
    <i r="3">
      <x v="9"/>
      <x v="1"/>
      <x v="14"/>
    </i>
    <i>
      <x v="3"/>
      <x v="5"/>
      <x/>
      <x v="2"/>
      <x v="1"/>
      <x v="24"/>
    </i>
    <i r="3">
      <x/>
      <x v="1"/>
      <x v="25"/>
    </i>
    <i r="3">
      <x v="1"/>
      <x v="1"/>
      <x v="26"/>
    </i>
    <i r="3">
      <x v="9"/>
      <x v="1"/>
      <x v="27"/>
    </i>
    <i r="2">
      <x v="3"/>
      <x v="2"/>
      <x v="1"/>
      <x v="19"/>
    </i>
    <i r="3">
      <x/>
      <x v="1"/>
      <x v="20"/>
    </i>
    <i r="3">
      <x v="1"/>
      <x v="1"/>
      <x v="21"/>
    </i>
    <i r="3">
      <x v="9"/>
      <x v="1"/>
      <x v="22"/>
    </i>
    <i r="3">
      <x v="11"/>
      <x v="1"/>
      <x v="23"/>
    </i>
    <i>
      <x v="4"/>
      <x v="9"/>
      <x/>
      <x v="2"/>
      <x v="1"/>
      <x v="29"/>
    </i>
    <i r="2">
      <x v="3"/>
      <x v="2"/>
      <x v="1"/>
      <x v="28"/>
    </i>
    <i>
      <x v="5"/>
      <x v="10"/>
      <x/>
      <x v="2"/>
      <x v="4"/>
      <x v="2"/>
    </i>
    <i r="2">
      <x v="3"/>
      <x v="2"/>
      <x v="4"/>
      <x v="1"/>
    </i>
    <i>
      <x v="6"/>
      <x v="6"/>
      <x v="2"/>
      <x v="10"/>
      <x v="2"/>
      <x/>
    </i>
    <i>
      <x v="7"/>
      <x v="7"/>
      <x v="3"/>
      <x v="1"/>
      <x v="1"/>
      <x v="33"/>
    </i>
    <i>
      <x v="8"/>
      <x v="8"/>
      <x v="3"/>
      <x v="3"/>
      <x v="3"/>
      <x v="30"/>
    </i>
    <i>
      <x v="9"/>
      <x/>
      <x/>
      <x v="3"/>
      <x/>
      <x v="32"/>
    </i>
    <i r="2">
      <x v="3"/>
      <x v="3"/>
      <x v="1"/>
      <x v="31"/>
    </i>
    <i>
      <x v="10"/>
      <x v="1"/>
      <x/>
      <x v="4"/>
      <x/>
      <x v="39"/>
    </i>
    <i r="3">
      <x v="5"/>
      <x/>
      <x v="40"/>
    </i>
    <i r="3">
      <x v="6"/>
      <x/>
      <x v="41"/>
    </i>
    <i r="3">
      <x v="7"/>
      <x/>
      <x v="42"/>
    </i>
    <i r="3">
      <x v="8"/>
      <x/>
      <x v="43"/>
    </i>
    <i r="2">
      <x v="1"/>
      <x v="4"/>
      <x/>
      <x v="34"/>
    </i>
    <i r="3">
      <x v="5"/>
      <x/>
      <x v="35"/>
    </i>
    <i r="3">
      <x v="6"/>
      <x/>
      <x v="36"/>
    </i>
    <i r="3">
      <x v="7"/>
      <x/>
      <x v="37"/>
    </i>
    <i r="3">
      <x v="8"/>
      <x/>
      <x v="38"/>
    </i>
  </rowItems>
  <colFields count="2">
    <field x="10"/>
    <field x="11"/>
  </colFields>
  <colItems count="7">
    <i>
      <x/>
      <x/>
    </i>
    <i r="1">
      <x v="1"/>
    </i>
    <i r="1">
      <x v="2"/>
    </i>
    <i r="1">
      <x v="3"/>
    </i>
    <i>
      <x v="1"/>
      <x v="1"/>
    </i>
    <i r="1">
      <x v="2"/>
    </i>
    <i r="1">
      <x v="3"/>
    </i>
  </colItems>
  <dataFields count="1">
    <dataField name="Max of Price" fld="12" subtotal="max" baseField="0" baseItem="0" numFmtId="4"/>
  </dataFields>
  <formats count="64">
    <format dxfId="2663">
      <pivotArea type="all" dataOnly="0" outline="0" fieldPosition="0"/>
    </format>
    <format dxfId="2662">
      <pivotArea type="all" dataOnly="0" outline="0" fieldPosition="0"/>
    </format>
    <format dxfId="2661">
      <pivotArea field="2" type="button" dataOnly="0" labelOnly="1" outline="0"/>
    </format>
    <format dxfId="2660">
      <pivotArea field="3" type="button" dataOnly="0" labelOnly="1" outline="0" axis="axisRow" fieldPosition="0"/>
    </format>
    <format dxfId="2659">
      <pivotArea field="4" type="button" dataOnly="0" labelOnly="1" outline="0" axis="axisRow" fieldPosition="1"/>
    </format>
    <format dxfId="2658">
      <pivotArea field="5" type="button" dataOnly="0" labelOnly="1" outline="0"/>
    </format>
    <format dxfId="2657">
      <pivotArea field="2" type="button" dataOnly="0" labelOnly="1" outline="0"/>
    </format>
    <format dxfId="2656">
      <pivotArea field="5" type="button" dataOnly="0" labelOnly="1" outline="0"/>
    </format>
    <format dxfId="2655">
      <pivotArea field="8" type="button" dataOnly="0" labelOnly="1" outline="0"/>
    </format>
    <format dxfId="2654">
      <pivotArea field="8" type="button" dataOnly="0" labelOnly="1" outline="0"/>
    </format>
    <format dxfId="2653">
      <pivotArea field="8" type="button" dataOnly="0" labelOnly="1" outline="0"/>
    </format>
    <format dxfId="2652">
      <pivotArea type="topRight" dataOnly="0" labelOnly="1" outline="0" fieldPosition="0"/>
    </format>
    <format dxfId="2651">
      <pivotArea type="all" dataOnly="0" outline="0" fieldPosition="0"/>
    </format>
    <format dxfId="2650">
      <pivotArea field="2" type="button" dataOnly="0" labelOnly="1" outline="0"/>
    </format>
    <format dxfId="2649">
      <pivotArea field="3" type="button" dataOnly="0" labelOnly="1" outline="0" axis="axisRow" fieldPosition="0"/>
    </format>
    <format dxfId="2648">
      <pivotArea field="4" type="button" dataOnly="0" labelOnly="1" outline="0" axis="axisRow" fieldPosition="1"/>
    </format>
    <format dxfId="2647">
      <pivotArea field="5" type="button" dataOnly="0" labelOnly="1" outline="0"/>
    </format>
    <format dxfId="2646">
      <pivotArea type="origin" dataOnly="0" labelOnly="1" outline="0" fieldPosition="0"/>
    </format>
    <format dxfId="2645">
      <pivotArea field="2" type="button" dataOnly="0" labelOnly="1" outline="0"/>
    </format>
    <format dxfId="2644">
      <pivotArea field="7" type="button" dataOnly="0" labelOnly="1" outline="0" axis="axisRow" fieldPosition="2"/>
    </format>
    <format dxfId="2643">
      <pivotArea field="6" type="button" dataOnly="0" labelOnly="1" outline="0" axis="axisRow" fieldPosition="4"/>
    </format>
    <format dxfId="2642">
      <pivotArea field="8" type="button" dataOnly="0" labelOnly="1" outline="0"/>
    </format>
    <format dxfId="2641">
      <pivotArea dataOnly="0" labelOnly="1" outline="0" fieldPosition="0">
        <references count="1">
          <reference field="3" count="0"/>
        </references>
      </pivotArea>
    </format>
    <format dxfId="2640">
      <pivotArea field="3" type="button" dataOnly="0" labelOnly="1" outline="0" axis="axisRow" fieldPosition="0"/>
    </format>
    <format dxfId="2639">
      <pivotArea field="4" type="button" dataOnly="0" labelOnly="1" outline="0" axis="axisRow" fieldPosition="1"/>
    </format>
    <format dxfId="2638">
      <pivotArea field="7" type="button" dataOnly="0" labelOnly="1" outline="0" axis="axisRow" fieldPosition="2"/>
    </format>
    <format dxfId="2637">
      <pivotArea field="9" type="button" dataOnly="0" labelOnly="1" outline="0" axis="axisRow" fieldPosition="3"/>
    </format>
    <format dxfId="2636">
      <pivotArea field="6" type="button" dataOnly="0" labelOnly="1" outline="0" axis="axisRow" fieldPosition="4"/>
    </format>
    <format dxfId="2635">
      <pivotArea field="3" type="button" dataOnly="0" labelOnly="1" outline="0" axis="axisRow" fieldPosition="0"/>
    </format>
    <format dxfId="2634">
      <pivotArea field="4" type="button" dataOnly="0" labelOnly="1" outline="0" axis="axisRow" fieldPosition="1"/>
    </format>
    <format dxfId="2633">
      <pivotArea field="7" type="button" dataOnly="0" labelOnly="1" outline="0" axis="axisRow" fieldPosition="2"/>
    </format>
    <format dxfId="2632">
      <pivotArea field="9" type="button" dataOnly="0" labelOnly="1" outline="0" axis="axisRow" fieldPosition="3"/>
    </format>
    <format dxfId="2631">
      <pivotArea field="6" type="button" dataOnly="0" labelOnly="1" outline="0" axis="axisRow" fieldPosition="4"/>
    </format>
    <format dxfId="2630">
      <pivotArea type="topRight" dataOnly="0" labelOnly="1" outline="0" fieldPosition="0"/>
    </format>
    <format dxfId="2629">
      <pivotArea type="origin" dataOnly="0" labelOnly="1" outline="0" fieldPosition="0"/>
    </format>
    <format dxfId="2628">
      <pivotArea field="10" type="button" dataOnly="0" labelOnly="1" outline="0" axis="axisCol" fieldPosition="0"/>
    </format>
    <format dxfId="2627">
      <pivotArea field="11" type="button" dataOnly="0" labelOnly="1" outline="0" axis="axisCol" fieldPosition="1"/>
    </format>
    <format dxfId="2626">
      <pivotArea dataOnly="0" labelOnly="1" outline="0" fieldPosition="0">
        <references count="1">
          <reference field="10" count="0"/>
        </references>
      </pivotArea>
    </format>
    <format dxfId="2625">
      <pivotArea type="origin" dataOnly="0" labelOnly="1" outline="0" fieldPosition="0"/>
    </format>
    <format dxfId="2624">
      <pivotArea field="10" type="button" dataOnly="0" labelOnly="1" outline="0" axis="axisCol" fieldPosition="0"/>
    </format>
    <format dxfId="2623">
      <pivotArea field="11" type="button" dataOnly="0" labelOnly="1" outline="0" axis="axisCol" fieldPosition="1"/>
    </format>
    <format dxfId="2622">
      <pivotArea dataOnly="0" labelOnly="1" outline="0" fieldPosition="0">
        <references count="1">
          <reference field="10" count="0"/>
        </references>
      </pivotArea>
    </format>
    <format dxfId="2621">
      <pivotArea field="3" type="button" dataOnly="0" labelOnly="1" outline="0" axis="axisRow" fieldPosition="0"/>
    </format>
    <format dxfId="2620">
      <pivotArea field="4" type="button" dataOnly="0" labelOnly="1" outline="0" axis="axisRow" fieldPosition="1"/>
    </format>
    <format dxfId="2619">
      <pivotArea field="7" type="button" dataOnly="0" labelOnly="1" outline="0" axis="axisRow" fieldPosition="2"/>
    </format>
    <format dxfId="2618">
      <pivotArea field="9" type="button" dataOnly="0" labelOnly="1" outline="0" axis="axisRow" fieldPosition="3"/>
    </format>
    <format dxfId="2617">
      <pivotArea field="6" type="button" dataOnly="0" labelOnly="1" outline="0" axis="axisRow" fieldPosition="4"/>
    </format>
    <format dxfId="2616">
      <pivotArea dataOnly="0" labelOnly="1" outline="0" fieldPosition="0">
        <references count="2">
          <reference field="10" count="0" selected="0"/>
          <reference field="11" count="0"/>
        </references>
      </pivotArea>
    </format>
    <format dxfId="2615">
      <pivotArea dataOnly="0" labelOnly="1" outline="0" fieldPosition="0">
        <references count="1">
          <reference field="3" count="0"/>
        </references>
      </pivotArea>
    </format>
    <format dxfId="2614">
      <pivotArea dataOnly="0" labelOnly="1" outline="0" fieldPosition="0">
        <references count="1">
          <reference field="3" count="0"/>
        </references>
      </pivotArea>
    </format>
    <format dxfId="2613">
      <pivotArea dataOnly="0" labelOnly="1" outline="0" fieldPosition="0">
        <references count="3">
          <reference field="3" count="0" selected="0"/>
          <reference field="4" count="0" selected="0"/>
          <reference field="7" count="0"/>
        </references>
      </pivotArea>
    </format>
    <format dxfId="2612">
      <pivotArea dataOnly="0" labelOnly="1" outline="0" fieldPosition="0">
        <references count="4">
          <reference field="3" count="0" selected="0"/>
          <reference field="4" count="0" selected="0"/>
          <reference field="7" count="0" selected="0"/>
          <reference field="9" count="0"/>
        </references>
      </pivotArea>
    </format>
    <format dxfId="2611">
      <pivotArea dataOnly="0" labelOnly="1" outline="0" fieldPosition="0">
        <references count="5">
          <reference field="3" count="0" selected="0"/>
          <reference field="4" count="0" selected="0"/>
          <reference field="6" count="0"/>
          <reference field="7" count="0" selected="0"/>
          <reference field="9" count="0" selected="0"/>
        </references>
      </pivotArea>
    </format>
    <format dxfId="2610">
      <pivotArea outline="0" fieldPosition="0"/>
    </format>
    <format dxfId="2609">
      <pivotArea dataOnly="0" labelOnly="1" outline="0" fieldPosition="0">
        <references count="2">
          <reference field="3" count="0" selected="0"/>
          <reference field="4" count="0"/>
        </references>
      </pivotArea>
    </format>
    <format dxfId="2608">
      <pivotArea field="10" type="button" dataOnly="0" labelOnly="1" outline="0" axis="axisCol" fieldPosition="0"/>
    </format>
    <format dxfId="2607">
      <pivotArea field="11" type="button" dataOnly="0" labelOnly="1" outline="0" axis="axisCol" fieldPosition="1"/>
    </format>
    <format dxfId="2606">
      <pivotArea dataOnly="0" labelOnly="1" outline="0" fieldPosition="0">
        <references count="1">
          <reference field="10" count="0"/>
        </references>
      </pivotArea>
    </format>
    <format dxfId="2605">
      <pivotArea outline="0" fieldPosition="0"/>
    </format>
    <format dxfId="2604">
      <pivotArea outline="0" fieldPosition="0">
        <references count="6">
          <reference field="1" count="4" selected="0">
            <x v="30"/>
            <x v="31"/>
            <x v="32"/>
            <x v="33"/>
          </reference>
          <reference field="3" count="3" selected="0">
            <x v="7"/>
            <x v="8"/>
            <x v="9"/>
          </reference>
          <reference field="4" count="3" selected="0">
            <x v="0"/>
            <x v="7"/>
            <x v="8"/>
          </reference>
          <reference field="6" count="3" selected="0">
            <x v="0"/>
            <x v="1"/>
            <x v="3"/>
          </reference>
          <reference field="7" count="2" selected="0">
            <x v="0"/>
            <x v="3"/>
          </reference>
          <reference field="9" count="2" selected="0">
            <x v="1"/>
            <x v="3"/>
          </reference>
        </references>
      </pivotArea>
    </format>
    <format dxfId="2603">
      <pivotArea outline="0" fieldPosition="0">
        <references count="6">
          <reference field="1" count="5" selected="0">
            <x v="39"/>
            <x v="40"/>
            <x v="41"/>
            <x v="42"/>
            <x v="43"/>
          </reference>
          <reference field="3" count="1" selected="0">
            <x v="10"/>
          </reference>
          <reference field="4" count="1" selected="0">
            <x v="1"/>
          </reference>
          <reference field="6" count="1" selected="0">
            <x v="0"/>
          </reference>
          <reference field="7" count="1" selected="0">
            <x v="0"/>
          </reference>
          <reference field="9" count="5" selected="0">
            <x v="4"/>
            <x v="5"/>
            <x v="6"/>
            <x v="7"/>
            <x v="8"/>
          </reference>
        </references>
      </pivotArea>
    </format>
    <format dxfId="2602">
      <pivotArea outline="0" fieldPosition="0">
        <references count="6">
          <reference field="1" count="4" selected="0">
            <x v="34"/>
            <x v="35"/>
            <x v="36"/>
            <x v="37"/>
          </reference>
          <reference field="3" count="1" selected="0">
            <x v="10"/>
          </reference>
          <reference field="4" count="1" selected="0">
            <x v="1"/>
          </reference>
          <reference field="6" count="1" selected="0">
            <x v="0"/>
          </reference>
          <reference field="7" count="1" selected="0">
            <x v="1"/>
          </reference>
          <reference field="9" count="4" selected="0">
            <x v="4"/>
            <x v="5"/>
            <x v="6"/>
            <x v="7"/>
          </reference>
        </references>
      </pivotArea>
    </format>
    <format dxfId="2601">
      <pivotArea outline="0" fieldPosition="0">
        <references count="4">
          <reference field="3" count="1" selected="0">
            <x v="10"/>
          </reference>
          <reference field="4" count="1" selected="0">
            <x v="1"/>
          </reference>
          <reference field="7" count="1" selected="0">
            <x v="1"/>
          </reference>
          <reference field="9" count="1" selected="0">
            <x v="8"/>
          </reference>
        </references>
      </pivotArea>
    </format>
    <format dxfId="2600">
      <pivotArea outline="0" fieldPosition="0">
        <references count="6">
          <reference field="1" count="29" selected="0">
            <x v="1"/>
            <x v="2"/>
            <x v="3"/>
            <x v="4"/>
            <x v="5"/>
            <x v="6"/>
            <x v="7"/>
            <x v="8"/>
            <x v="9"/>
            <x v="10"/>
            <x v="11"/>
            <x v="12"/>
            <x v="13"/>
            <x v="14"/>
            <x v="15"/>
            <x v="16"/>
            <x v="17"/>
            <x v="18"/>
            <x v="19"/>
            <x v="20"/>
            <x v="21"/>
            <x v="22"/>
            <x v="23"/>
            <x v="24"/>
            <x v="25"/>
            <x v="26"/>
            <x v="27"/>
            <x v="28"/>
            <x v="29"/>
          </reference>
          <reference field="3" count="5" selected="0">
            <x v="1"/>
            <x v="2"/>
            <x v="3"/>
            <x v="4"/>
            <x v="5"/>
          </reference>
          <reference field="4" count="5" selected="0">
            <x v="3"/>
            <x v="4"/>
            <x v="5"/>
            <x v="9"/>
            <x v="10"/>
          </reference>
          <reference field="6" count="2" selected="0">
            <x v="1"/>
            <x v="4"/>
          </reference>
          <reference field="7" count="2" selected="0">
            <x v="0"/>
            <x v="3"/>
          </reference>
          <reference field="9" count="5" selected="0">
            <x v="0"/>
            <x v="1"/>
            <x v="2"/>
            <x v="9"/>
            <x v="11"/>
          </reference>
        </references>
      </pivotArea>
    </format>
  </formats>
  <conditionalFormats count="30">
    <conditionalFormat priority="1">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3">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4">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5">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6">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3">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4">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5">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6">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7">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8">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29">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0">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5">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6">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82">
      <pivotAreas count="1">
        <pivotArea type="data" outline="0" collapsedLevelsAreSubtotals="1" fieldPosition="0">
          <references count="7">
            <reference field="4294967294" count="1" selected="0">
              <x v="0"/>
            </reference>
            <reference field="1" count="1" selected="0">
              <x v="0"/>
            </reference>
            <reference field="3" count="1" selected="0">
              <x v="6"/>
            </reference>
            <reference field="4" count="1" selected="0">
              <x v="6"/>
            </reference>
            <reference field="6" count="1" selected="0">
              <x v="2"/>
            </reference>
            <reference field="7" count="1" selected="0">
              <x v="2"/>
            </reference>
            <reference field="9" count="1" selected="0">
              <x v="10"/>
            </reference>
          </references>
        </pivotArea>
      </pivotAreas>
    </conditionalFormat>
    <conditionalFormat priority="106">
      <pivotAreas count="1">
        <pivotArea type="data" outline="0" collapsedLevelsAreSubtotals="1" fieldPosition="0">
          <references count="7">
            <reference field="4294967294" count="1" selected="0">
              <x v="0"/>
            </reference>
            <reference field="1" count="1" selected="0">
              <x v="0"/>
            </reference>
            <reference field="3" count="1" selected="0">
              <x v="0"/>
            </reference>
            <reference field="4" count="1" selected="0">
              <x v="2"/>
            </reference>
            <reference field="6" count="1" selected="0">
              <x v="2"/>
            </reference>
            <reference field="7" count="1" selected="0">
              <x v="2"/>
            </reference>
            <reference field="9" count="1" selected="0">
              <x v="10"/>
            </reference>
          </references>
        </pivotArea>
      </pivotAreas>
    </conditionalFormat>
    <conditionalFormat priority="34">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3">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2">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1">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8">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7">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2">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11">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8">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7">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4">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 priority="3">
      <pivotAreas count="1">
        <pivotArea type="data" outline="0" collapsedLevelsAreSubtotals="1" fieldPosition="0">
          <references count="5">
            <reference field="4294967294" count="1" selected="0">
              <x v="0"/>
            </reference>
            <reference field="3" count="1" selected="0">
              <x v="10"/>
            </reference>
            <reference field="4" count="1" selected="0">
              <x v="1"/>
            </reference>
            <reference field="7" count="1" selected="0">
              <x v="1"/>
            </reference>
            <reference field="9" count="1" selected="0">
              <x v="8"/>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E8655A-DB8C-43A3-A094-40E9C3F2BADE}" name="Home+SOHOPivot" cacheId="3" dataOnRows="1" applyNumberFormats="0" applyBorderFormats="0" applyFontFormats="0" applyPatternFormats="0" applyAlignmentFormats="0" applyWidthHeightFormats="1" dataCaption="Data" updatedVersion="6" minRefreshableVersion="3" asteriskTotals="1" showDrill="0" showMemberPropertyTips="0" rowGrandTotals="0" colGrandTotals="0" itemPrintTitles="1" createdVersion="3" indent="0" compact="0" compactData="0" gridDropZones="1">
  <location ref="B9:I40" firstHeaderRow="1" firstDataRow="3" firstDataCol="6"/>
  <pivotFields count="13">
    <pivotField compact="0" outline="0" subtotalTop="0" showAll="0" includeNewItemsInFilter="1"/>
    <pivotField axis="axisRow" compact="0" outline="0" showAll="0" defaultSubtotal="0">
      <items count="27">
        <item x="14"/>
        <item x="15"/>
        <item x="16"/>
        <item x="17"/>
        <item x="18"/>
        <item x="19"/>
        <item x="20"/>
        <item x="21"/>
        <item x="22"/>
        <item x="23"/>
        <item x="24"/>
        <item x="25"/>
        <item x="26"/>
        <item x="0"/>
        <item x="1"/>
        <item x="2"/>
        <item x="3"/>
        <item x="4"/>
        <item x="5"/>
        <item x="6"/>
        <item x="7"/>
        <item x="8"/>
        <item x="9"/>
        <item x="10"/>
        <item x="11"/>
        <item x="12"/>
        <item x="13"/>
      </items>
    </pivotField>
    <pivotField compact="0" outline="0" subtotalTop="0" showAll="0" includeNewItemsInFilter="1" rankBy="0" defaultSubtotal="0">
      <items count="4">
        <item x="1"/>
        <item x="0"/>
        <item x="2"/>
        <item x="3"/>
      </items>
    </pivotField>
    <pivotField axis="axisRow" compact="0" outline="0" subtotalTop="0" showAll="0" includeNewItemsInFilter="1" sortType="ascending" rankBy="0" defaultSubtotal="0">
      <items count="12">
        <item x="0"/>
        <item x="1"/>
        <item x="2"/>
        <item x="3"/>
        <item x="4"/>
        <item x="5"/>
        <item x="6"/>
        <item x="7"/>
        <item x="8"/>
        <item x="9"/>
        <item x="10"/>
        <item x="11"/>
      </items>
    </pivotField>
    <pivotField axis="axisRow" compact="0" outline="0" subtotalTop="0" showAll="0" includeNewItemsInFilter="1" defaultSubtotal="0">
      <items count="12">
        <item x="5"/>
        <item x="6"/>
        <item x="7"/>
        <item x="10"/>
        <item x="9"/>
        <item x="11"/>
        <item x="0"/>
        <item x="1"/>
        <item x="2"/>
        <item x="3"/>
        <item x="4"/>
        <item x="8"/>
      </items>
    </pivotField>
    <pivotField compact="0" outline="0" subtotalTop="0" showAll="0" includeNewItemsInFilter="1" defaultSubtotal="0">
      <items count="7">
        <item x="3"/>
        <item x="1"/>
        <item x="4"/>
        <item x="5"/>
        <item x="6"/>
        <item x="0"/>
        <item x="2"/>
      </items>
    </pivotField>
    <pivotField axis="axisRow" compact="0" outline="0" subtotalTop="0" showAll="0" includeNewItemsInFilter="1" defaultSubtotal="0">
      <items count="3">
        <item x="1"/>
        <item x="2"/>
        <item x="0"/>
      </items>
    </pivotField>
    <pivotField axis="axisRow" compact="0" outline="0" subtotalTop="0" showAll="0" includeNewItemsInFilter="1" rankBy="0" defaultSubtotal="0">
      <items count="2">
        <item x="1"/>
        <item x="0"/>
      </items>
    </pivotField>
    <pivotField compact="0" outline="0" subtotalTop="0" showAll="0" includeNewItemsInFilter="1" sortType="ascending" rankBy="0" defaultSubtotal="0">
      <items count="6">
        <item x="4"/>
        <item x="3"/>
        <item x="2"/>
        <item x="1"/>
        <item x="0"/>
        <item x="5"/>
      </items>
    </pivotField>
    <pivotField name="Volume" axis="axisRow" compact="0" outline="0" subtotalTop="0" showAll="0" includeNewItemsInFilter="1" sortType="ascending" rankBy="0" defaultSubtotal="0">
      <items count="10">
        <item x="6"/>
        <item x="7"/>
        <item x="3"/>
        <item x="8"/>
        <item x="2"/>
        <item x="4"/>
        <item x="9"/>
        <item x="1"/>
        <item x="0"/>
        <item x="5"/>
      </items>
      <autoSortScope>
        <pivotArea dataOnly="0" outline="0" fieldPosition="0">
          <references count="1">
            <reference field="4294967294" count="1" selected="0">
              <x v="0"/>
            </reference>
          </references>
        </pivotArea>
      </autoSortScope>
    </pivotField>
    <pivotField name="Type" axis="axisCol" compact="0" outline="0" subtotalTop="0" showAll="0" includeNewItemsInFilter="1" rankBy="0" defaultSubtotal="0">
      <items count="1">
        <item x="0"/>
      </items>
    </pivotField>
    <pivotField axis="axisCol" compact="0" outline="0" subtotalTop="0" showAll="0" includeNewItemsInFilter="1" sortType="ascending" rankBy="0" defaultSubtotal="0">
      <items count="1">
        <item x="0"/>
      </items>
    </pivotField>
    <pivotField dataField="1" compact="0" outline="0" subtotalTop="0" showAll="0" includeNewItemsInFilter="1"/>
  </pivotFields>
  <rowFields count="6">
    <field x="3"/>
    <field x="4"/>
    <field x="7"/>
    <field x="9"/>
    <field x="6"/>
    <field x="1"/>
  </rowFields>
  <rowItems count="29">
    <i>
      <x/>
      <x v="6"/>
      <x v="1"/>
      <x v="8"/>
      <x v="2"/>
      <x v="13"/>
    </i>
    <i>
      <x v="1"/>
      <x v="7"/>
      <x/>
      <x v="5"/>
      <x/>
      <x v="17"/>
    </i>
    <i r="3">
      <x v="2"/>
      <x/>
      <x v="16"/>
    </i>
    <i r="3">
      <x v="4"/>
      <x/>
      <x v="15"/>
    </i>
    <i r="3">
      <x v="7"/>
      <x/>
      <x v="14"/>
    </i>
    <i>
      <x v="2"/>
      <x v="8"/>
      <x/>
      <x v="5"/>
      <x/>
      <x v="21"/>
    </i>
    <i r="3">
      <x v="2"/>
      <x/>
      <x v="20"/>
    </i>
    <i r="3">
      <x v="4"/>
      <x/>
      <x v="19"/>
    </i>
    <i r="3">
      <x v="7"/>
      <x/>
      <x v="18"/>
    </i>
    <i>
      <x v="3"/>
      <x v="9"/>
      <x/>
      <x v="5"/>
      <x/>
      <x v="26"/>
    </i>
    <i r="3">
      <x v="2"/>
      <x/>
      <x v="25"/>
    </i>
    <i r="3">
      <x v="4"/>
      <x/>
      <x v="24"/>
    </i>
    <i r="3">
      <x v="7"/>
      <x/>
      <x v="23"/>
    </i>
    <i r="3">
      <x v="9"/>
      <x/>
      <x v="22"/>
    </i>
    <i>
      <x v="4"/>
      <x v="10"/>
      <x v="1"/>
      <x v="8"/>
      <x v="2"/>
      <x v="13"/>
    </i>
    <i>
      <x v="5"/>
      <x/>
      <x/>
      <x/>
      <x/>
      <x/>
    </i>
    <i r="3">
      <x v="1"/>
      <x/>
      <x v="1"/>
    </i>
    <i r="3">
      <x v="3"/>
      <x/>
      <x v="2"/>
    </i>
    <i>
      <x v="6"/>
      <x v="1"/>
      <x/>
      <x v="5"/>
      <x/>
      <x v="3"/>
    </i>
    <i r="3">
      <x v="2"/>
      <x/>
      <x v="4"/>
    </i>
    <i r="3">
      <x v="4"/>
      <x/>
      <x v="5"/>
    </i>
    <i r="3">
      <x v="7"/>
      <x/>
      <x v="6"/>
    </i>
    <i>
      <x v="7"/>
      <x v="2"/>
      <x/>
      <x v="5"/>
      <x/>
      <x v="7"/>
    </i>
    <i r="3">
      <x v="2"/>
      <x/>
      <x v="8"/>
    </i>
    <i r="3">
      <x v="4"/>
      <x/>
      <x v="9"/>
    </i>
    <i>
      <x v="8"/>
      <x v="11"/>
      <x v="1"/>
      <x v="8"/>
      <x v="2"/>
      <x v="13"/>
    </i>
    <i>
      <x v="9"/>
      <x v="4"/>
      <x/>
      <x v="6"/>
      <x v="1"/>
      <x v="10"/>
    </i>
    <i>
      <x v="10"/>
      <x v="3"/>
      <x/>
      <x v="6"/>
      <x/>
      <x v="11"/>
    </i>
    <i>
      <x v="11"/>
      <x v="5"/>
      <x/>
      <x v="4"/>
      <x/>
      <x v="12"/>
    </i>
  </rowItems>
  <colFields count="2">
    <field x="10"/>
    <field x="11"/>
  </colFields>
  <colItems count="1">
    <i>
      <x/>
      <x/>
    </i>
  </colItems>
  <dataFields count="1">
    <dataField name="Max of Price" fld="12" subtotal="max" baseField="0" baseItem="0" numFmtId="4"/>
  </dataFields>
  <formats count="59">
    <format dxfId="2502">
      <pivotArea type="all" dataOnly="0" outline="0" fieldPosition="0"/>
    </format>
    <format dxfId="2501">
      <pivotArea type="all" dataOnly="0" outline="0" fieldPosition="0"/>
    </format>
    <format dxfId="2500">
      <pivotArea field="2" type="button" dataOnly="0" labelOnly="1" outline="0"/>
    </format>
    <format dxfId="2499">
      <pivotArea field="3" type="button" dataOnly="0" labelOnly="1" outline="0" axis="axisRow" fieldPosition="0"/>
    </format>
    <format dxfId="2498">
      <pivotArea field="4" type="button" dataOnly="0" labelOnly="1" outline="0" axis="axisRow" fieldPosition="1"/>
    </format>
    <format dxfId="2497">
      <pivotArea field="5" type="button" dataOnly="0" labelOnly="1" outline="0"/>
    </format>
    <format dxfId="2496">
      <pivotArea field="2" type="button" dataOnly="0" labelOnly="1" outline="0"/>
    </format>
    <format dxfId="2495">
      <pivotArea field="5" type="button" dataOnly="0" labelOnly="1" outline="0"/>
    </format>
    <format dxfId="2494">
      <pivotArea field="8" type="button" dataOnly="0" labelOnly="1" outline="0"/>
    </format>
    <format dxfId="2493">
      <pivotArea field="8" type="button" dataOnly="0" labelOnly="1" outline="0"/>
    </format>
    <format dxfId="2492">
      <pivotArea field="8" type="button" dataOnly="0" labelOnly="1" outline="0"/>
    </format>
    <format dxfId="2491">
      <pivotArea type="topRight" dataOnly="0" labelOnly="1" outline="0" fieldPosition="0"/>
    </format>
    <format dxfId="2490">
      <pivotArea type="all" dataOnly="0" outline="0" fieldPosition="0"/>
    </format>
    <format dxfId="2489">
      <pivotArea field="2" type="button" dataOnly="0" labelOnly="1" outline="0"/>
    </format>
    <format dxfId="2488">
      <pivotArea field="3" type="button" dataOnly="0" labelOnly="1" outline="0" axis="axisRow" fieldPosition="0"/>
    </format>
    <format dxfId="2487">
      <pivotArea field="4" type="button" dataOnly="0" labelOnly="1" outline="0" axis="axisRow" fieldPosition="1"/>
    </format>
    <format dxfId="2486">
      <pivotArea field="5" type="button" dataOnly="0" labelOnly="1" outline="0"/>
    </format>
    <format dxfId="2485">
      <pivotArea type="origin" dataOnly="0" labelOnly="1" outline="0" fieldPosition="0"/>
    </format>
    <format dxfId="2484">
      <pivotArea field="2" type="button" dataOnly="0" labelOnly="1" outline="0"/>
    </format>
    <format dxfId="2483">
      <pivotArea field="7" type="button" dataOnly="0" labelOnly="1" outline="0" axis="axisRow" fieldPosition="2"/>
    </format>
    <format dxfId="2482">
      <pivotArea field="6" type="button" dataOnly="0" labelOnly="1" outline="0" axis="axisRow" fieldPosition="4"/>
    </format>
    <format dxfId="2481">
      <pivotArea field="8" type="button" dataOnly="0" labelOnly="1" outline="0"/>
    </format>
    <format dxfId="2480">
      <pivotArea dataOnly="0" labelOnly="1" outline="0" fieldPosition="0">
        <references count="1">
          <reference field="3" count="0"/>
        </references>
      </pivotArea>
    </format>
    <format dxfId="2479">
      <pivotArea field="3" type="button" dataOnly="0" labelOnly="1" outline="0" axis="axisRow" fieldPosition="0"/>
    </format>
    <format dxfId="2478">
      <pivotArea field="4" type="button" dataOnly="0" labelOnly="1" outline="0" axis="axisRow" fieldPosition="1"/>
    </format>
    <format dxfId="2477">
      <pivotArea field="7" type="button" dataOnly="0" labelOnly="1" outline="0" axis="axisRow" fieldPosition="2"/>
    </format>
    <format dxfId="2476">
      <pivotArea field="9" type="button" dataOnly="0" labelOnly="1" outline="0" axis="axisRow" fieldPosition="3"/>
    </format>
    <format dxfId="2475">
      <pivotArea field="6" type="button" dataOnly="0" labelOnly="1" outline="0" axis="axisRow" fieldPosition="4"/>
    </format>
    <format dxfId="2474">
      <pivotArea field="3" type="button" dataOnly="0" labelOnly="1" outline="0" axis="axisRow" fieldPosition="0"/>
    </format>
    <format dxfId="2473">
      <pivotArea field="4" type="button" dataOnly="0" labelOnly="1" outline="0" axis="axisRow" fieldPosition="1"/>
    </format>
    <format dxfId="2472">
      <pivotArea field="7" type="button" dataOnly="0" labelOnly="1" outline="0" axis="axisRow" fieldPosition="2"/>
    </format>
    <format dxfId="2471">
      <pivotArea field="9" type="button" dataOnly="0" labelOnly="1" outline="0" axis="axisRow" fieldPosition="3"/>
    </format>
    <format dxfId="2470">
      <pivotArea field="6" type="button" dataOnly="0" labelOnly="1" outline="0" axis="axisRow" fieldPosition="4"/>
    </format>
    <format dxfId="2469">
      <pivotArea type="topRight" dataOnly="0" labelOnly="1" outline="0" fieldPosition="0"/>
    </format>
    <format dxfId="2468">
      <pivotArea type="origin" dataOnly="0" labelOnly="1" outline="0" fieldPosition="0"/>
    </format>
    <format dxfId="2467">
      <pivotArea field="10" type="button" dataOnly="0" labelOnly="1" outline="0" axis="axisCol" fieldPosition="0"/>
    </format>
    <format dxfId="2466">
      <pivotArea field="11" type="button" dataOnly="0" labelOnly="1" outline="0" axis="axisCol" fieldPosition="1"/>
    </format>
    <format dxfId="2465">
      <pivotArea dataOnly="0" labelOnly="1" outline="0" fieldPosition="0">
        <references count="1">
          <reference field="10" count="0"/>
        </references>
      </pivotArea>
    </format>
    <format dxfId="2464">
      <pivotArea type="origin" dataOnly="0" labelOnly="1" outline="0" fieldPosition="0"/>
    </format>
    <format dxfId="2463">
      <pivotArea field="10" type="button" dataOnly="0" labelOnly="1" outline="0" axis="axisCol" fieldPosition="0"/>
    </format>
    <format dxfId="2462">
      <pivotArea field="11" type="button" dataOnly="0" labelOnly="1" outline="0" axis="axisCol" fieldPosition="1"/>
    </format>
    <format dxfId="2461">
      <pivotArea dataOnly="0" labelOnly="1" outline="0" fieldPosition="0">
        <references count="1">
          <reference field="10" count="0"/>
        </references>
      </pivotArea>
    </format>
    <format dxfId="2460">
      <pivotArea field="3" type="button" dataOnly="0" labelOnly="1" outline="0" axis="axisRow" fieldPosition="0"/>
    </format>
    <format dxfId="2459">
      <pivotArea field="4" type="button" dataOnly="0" labelOnly="1" outline="0" axis="axisRow" fieldPosition="1"/>
    </format>
    <format dxfId="2458">
      <pivotArea field="7" type="button" dataOnly="0" labelOnly="1" outline="0" axis="axisRow" fieldPosition="2"/>
    </format>
    <format dxfId="2457">
      <pivotArea field="9" type="button" dataOnly="0" labelOnly="1" outline="0" axis="axisRow" fieldPosition="3"/>
    </format>
    <format dxfId="2456">
      <pivotArea field="6" type="button" dataOnly="0" labelOnly="1" outline="0" axis="axisRow" fieldPosition="4"/>
    </format>
    <format dxfId="2455">
      <pivotArea dataOnly="0" labelOnly="1" outline="0" fieldPosition="0">
        <references count="2">
          <reference field="10" count="0" selected="0"/>
          <reference field="11" count="0"/>
        </references>
      </pivotArea>
    </format>
    <format dxfId="2454">
      <pivotArea dataOnly="0" labelOnly="1" outline="0" fieldPosition="0">
        <references count="1">
          <reference field="3" count="0"/>
        </references>
      </pivotArea>
    </format>
    <format dxfId="2453">
      <pivotArea dataOnly="0" labelOnly="1" outline="0" fieldPosition="0">
        <references count="1">
          <reference field="3" count="0"/>
        </references>
      </pivotArea>
    </format>
    <format dxfId="2452">
      <pivotArea dataOnly="0" labelOnly="1" outline="0" fieldPosition="0">
        <references count="3">
          <reference field="3" count="0" selected="0"/>
          <reference field="4" count="0" selected="0"/>
          <reference field="7" count="0"/>
        </references>
      </pivotArea>
    </format>
    <format dxfId="2451">
      <pivotArea dataOnly="0" labelOnly="1" outline="0" fieldPosition="0">
        <references count="4">
          <reference field="3" count="0" selected="0"/>
          <reference field="4" count="0" selected="0"/>
          <reference field="7" count="0" selected="0"/>
          <reference field="9" count="0"/>
        </references>
      </pivotArea>
    </format>
    <format dxfId="2450">
      <pivotArea dataOnly="0" labelOnly="1" outline="0" fieldPosition="0">
        <references count="5">
          <reference field="3" count="0" selected="0"/>
          <reference field="4" count="0" selected="0"/>
          <reference field="6" count="0"/>
          <reference field="7" count="0" selected="0"/>
          <reference field="9" count="0" selected="0"/>
        </references>
      </pivotArea>
    </format>
    <format dxfId="2449">
      <pivotArea outline="0" fieldPosition="0"/>
    </format>
    <format dxfId="2448">
      <pivotArea dataOnly="0" labelOnly="1" outline="0" fieldPosition="0">
        <references count="2">
          <reference field="3" count="0" selected="0"/>
          <reference field="4" count="0"/>
        </references>
      </pivotArea>
    </format>
    <format dxfId="2447">
      <pivotArea field="10" type="button" dataOnly="0" labelOnly="1" outline="0" axis="axisCol" fieldPosition="0"/>
    </format>
    <format dxfId="2446">
      <pivotArea field="11" type="button" dataOnly="0" labelOnly="1" outline="0" axis="axisCol" fieldPosition="1"/>
    </format>
    <format dxfId="2445">
      <pivotArea dataOnly="0" labelOnly="1" outline="0" fieldPosition="0">
        <references count="1">
          <reference field="10" count="0"/>
        </references>
      </pivotArea>
    </format>
    <format dxfId="2444">
      <pivotArea outline="0" fieldPosition="0"/>
    </format>
  </formats>
  <conditionalFormats count="37">
    <conditionalFormat priority="1">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3">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4">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6">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9">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1">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2">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3">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6">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7">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9">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0">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1">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2">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7">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9">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30">
      <pivotAreas count="1">
        <pivotArea type="data" outline="0" collapsedLevelsAreSubtotals="1" fieldPosition="0">
          <references count="7">
            <reference field="4294967294" count="1" selected="0">
              <x v="0"/>
            </reference>
            <reference field="1" count="1" selected="0">
              <x v="11"/>
            </reference>
            <reference field="3" count="1" selected="0">
              <x v="10"/>
            </reference>
            <reference field="4" count="1" selected="0">
              <x v="3"/>
            </reference>
            <reference field="6" count="1" selected="0">
              <x v="0"/>
            </reference>
            <reference field="7" count="1" selected="0">
              <x v="0"/>
            </reference>
            <reference field="9" count="1" selected="0">
              <x v="6"/>
            </reference>
          </references>
        </pivotArea>
      </pivotAreas>
    </conditionalFormat>
    <conditionalFormat priority="31">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34">
      <pivotAreas count="1">
        <pivotArea type="data" outline="0" collapsedLevelsAreSubtotals="1" fieldPosition="0">
          <references count="7">
            <reference field="4294967294" count="1" selected="0">
              <x v="0"/>
            </reference>
            <reference field="1" count="1" selected="0">
              <x v="13"/>
            </reference>
            <reference field="3" count="1" selected="0">
              <x v="8"/>
            </reference>
            <reference field="4" count="1" selected="0">
              <x v="11"/>
            </reference>
            <reference field="6" count="1" selected="0">
              <x v="2"/>
            </reference>
            <reference field="7" count="1" selected="0">
              <x v="1"/>
            </reference>
            <reference field="9" count="1" selected="0">
              <x v="8"/>
            </reference>
          </references>
        </pivotArea>
      </pivotAreas>
    </conditionalFormat>
    <conditionalFormat priority="46">
      <pivotAreas count="1">
        <pivotArea type="data" outline="0" collapsedLevelsAreSubtotals="1" fieldPosition="0">
          <references count="7">
            <reference field="4294967294" count="1" selected="0">
              <x v="0"/>
            </reference>
            <reference field="1" count="1" selected="0">
              <x v="13"/>
            </reference>
            <reference field="3" count="1" selected="0">
              <x v="4"/>
            </reference>
            <reference field="4" count="1" selected="0">
              <x v="10"/>
            </reference>
            <reference field="6" count="1" selected="0">
              <x v="2"/>
            </reference>
            <reference field="7" count="1" selected="0">
              <x v="1"/>
            </reference>
            <reference field="9" count="1" selected="0">
              <x v="8"/>
            </reference>
          </references>
        </pivotArea>
      </pivotAreas>
    </conditionalFormat>
    <conditionalFormat priority="58">
      <pivotAreas count="1">
        <pivotArea type="data" outline="0" collapsedLevelsAreSubtotals="1" fieldPosition="0">
          <references count="7">
            <reference field="4294967294" count="1" selected="0">
              <x v="0"/>
            </reference>
            <reference field="1" count="1" selected="0">
              <x v="13"/>
            </reference>
            <reference field="3" count="1" selected="0">
              <x v="0"/>
            </reference>
            <reference field="4" count="1" selected="0">
              <x v="6"/>
            </reference>
            <reference field="6" count="1" selected="0">
              <x v="2"/>
            </reference>
            <reference field="7" count="1" selected="0">
              <x v="1"/>
            </reference>
            <reference field="9" count="1" selected="0">
              <x v="8"/>
            </reference>
          </references>
        </pivotArea>
      </pivotAreas>
    </conditionalFormat>
    <conditionalFormat priority="69">
      <pivotAreas count="3">
        <pivotArea type="data" outline="0" collapsedLevelsAreSubtotals="1" fieldPosition="0">
          <references count="7">
            <reference field="4294967294" count="1" selected="0">
              <x v="0"/>
            </reference>
            <reference field="1" count="13" selected="0">
              <x v="14"/>
              <x v="15"/>
              <x v="16"/>
              <x v="17"/>
              <x v="18"/>
              <x v="19"/>
              <x v="20"/>
              <x v="21"/>
              <x v="22"/>
              <x v="23"/>
              <x v="24"/>
              <x v="25"/>
              <x v="26"/>
            </reference>
            <reference field="3" count="3" selected="0">
              <x v="1"/>
              <x v="2"/>
              <x v="3"/>
            </reference>
            <reference field="4" count="3" selected="0">
              <x v="7"/>
              <x v="8"/>
              <x v="9"/>
            </reference>
            <reference field="6" count="1" selected="0">
              <x v="0"/>
            </reference>
            <reference field="7" count="1" selected="0">
              <x v="0"/>
            </reference>
            <reference field="9" count="5" selected="0">
              <x v="2"/>
              <x v="4"/>
              <x v="5"/>
              <x v="7"/>
              <x v="9"/>
            </reference>
          </references>
        </pivotArea>
        <pivotArea type="data" outline="0" collapsedLevelsAreSubtotals="1" fieldPosition="0">
          <references count="7">
            <reference field="4294967294" count="1" selected="0">
              <x v="0"/>
            </reference>
            <reference field="1" count="10" selected="0">
              <x v="0"/>
              <x v="1"/>
              <x v="2"/>
              <x v="3"/>
              <x v="4"/>
              <x v="5"/>
              <x v="6"/>
              <x v="7"/>
              <x v="8"/>
              <x v="9"/>
            </reference>
            <reference field="3" count="3" selected="0">
              <x v="5"/>
              <x v="6"/>
              <x v="7"/>
            </reference>
            <reference field="4" count="3" selected="0">
              <x v="0"/>
              <x v="1"/>
              <x v="2"/>
            </reference>
            <reference field="6" count="1" selected="0">
              <x v="0"/>
            </reference>
            <reference field="7" count="1" selected="0">
              <x v="0"/>
            </reference>
            <reference field="9" count="7" selected="0">
              <x v="0"/>
              <x v="1"/>
              <x v="2"/>
              <x v="3"/>
              <x v="4"/>
              <x v="5"/>
              <x v="7"/>
            </reference>
          </references>
        </pivotArea>
        <pivotArea type="data" outline="0" collapsedLevelsAreSubtotals="1" fieldPosition="0">
          <references count="2">
            <reference field="4294967294" count="1" selected="0">
              <x v="0"/>
            </reference>
            <reference field="3" count="3" selected="0">
              <x v="9"/>
              <x v="10"/>
              <x v="11"/>
            </reference>
          </references>
        </pivotArea>
      </pivotAreas>
    </conditionalFormat>
    <conditionalFormat priority="33">
      <pivotAreas count="1">
        <pivotArea type="data" outline="0" collapsedLevelsAreSubtotals="1" fieldPosition="0">
          <references count="7">
            <reference field="4294967294" count="1" selected="0">
              <x v="0"/>
            </reference>
            <reference field="1" count="1" selected="0">
              <x v="10"/>
            </reference>
            <reference field="3" count="1" selected="0">
              <x v="9"/>
            </reference>
            <reference field="4" count="1" selected="0">
              <x v="4"/>
            </reference>
            <reference field="6" count="1" selected="0">
              <x v="1"/>
            </reference>
            <reference field="7" count="1" selected="0">
              <x v="0"/>
            </reference>
            <reference field="9" count="1" selected="0">
              <x v="6"/>
            </reference>
          </references>
        </pivotArea>
      </pivotAreas>
    </conditionalFormat>
    <conditionalFormat priority="32">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8">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6">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5">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4">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3">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8">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5">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4">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10">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8">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7">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5">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 priority="2">
      <pivotAreas count="1">
        <pivotArea type="data" outline="0" collapsedLevelsAreSubtotals="1" fieldPosition="0">
          <references count="2">
            <reference field="4294967294" count="1" selected="0">
              <x v="0"/>
            </reference>
            <reference field="3" count="1" selected="0">
              <x v="11"/>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D04E9-91CF-4217-AEE2-0BCF070D0A7D}" name="SMB+EnterprisePivot" cacheId="12" dataOnRows="1" applyNumberFormats="0" applyBorderFormats="0" applyFontFormats="0" applyPatternFormats="0" applyAlignmentFormats="0" applyWidthHeightFormats="1" dataCaption="Data" updatedVersion="8" minRefreshableVersion="3" asteriskTotals="1" showDrill="0" showMemberPropertyTips="0" rowGrandTotals="0" colGrandTotals="0" itemPrintTitles="1" createdVersion="3" indent="0" compact="0" compactData="0" gridDropZones="1">
  <location ref="B9:N16"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698">
        <item x="0"/>
        <item x="62"/>
        <item x="61"/>
        <item x="60"/>
        <item x="59"/>
        <item x="58"/>
        <item x="56"/>
        <item x="57"/>
        <item x="55"/>
        <item x="66"/>
        <item x="65"/>
        <item x="64"/>
        <item x="63"/>
        <item x="50"/>
        <item x="48"/>
        <item x="49"/>
        <item x="47"/>
        <item x="46"/>
        <item x="44"/>
        <item x="45"/>
        <item x="43"/>
        <item x="54"/>
        <item x="52"/>
        <item x="53"/>
        <item x="51"/>
        <item x="74"/>
        <item x="73"/>
        <item x="72"/>
        <item x="71"/>
        <item x="70"/>
        <item x="68"/>
        <item x="69"/>
        <item x="67"/>
        <item x="78"/>
        <item x="77"/>
        <item x="76"/>
        <item x="75"/>
        <item x="10"/>
        <item x="9"/>
        <item x="8"/>
        <item x="7"/>
        <item x="14"/>
        <item x="13"/>
        <item x="12"/>
        <item x="11"/>
        <item x="16"/>
        <item x="15"/>
        <item x="20"/>
        <item x="19"/>
        <item x="18"/>
        <item x="17"/>
        <item x="24"/>
        <item x="23"/>
        <item x="22"/>
        <item x="21"/>
        <item x="26"/>
        <item x="25"/>
        <item x="4"/>
        <item x="3"/>
        <item x="2"/>
        <item x="1"/>
        <item x="6"/>
        <item x="5"/>
        <item x="30"/>
        <item x="29"/>
        <item x="28"/>
        <item x="27"/>
        <item x="34"/>
        <item x="33"/>
        <item x="32"/>
        <item x="31"/>
        <item x="36"/>
        <item x="35"/>
        <item x="40"/>
        <item x="39"/>
        <item x="38"/>
        <item x="37"/>
        <item x="42"/>
        <item x="41"/>
        <item x="210"/>
        <item x="207"/>
        <item x="208"/>
        <item x="206"/>
        <item x="214"/>
        <item x="211"/>
        <item x="213"/>
        <item x="209"/>
        <item x="215"/>
        <item x="212"/>
        <item x="180"/>
        <item x="177"/>
        <item x="178"/>
        <item x="176"/>
        <item x="184"/>
        <item x="181"/>
        <item x="183"/>
        <item x="179"/>
        <item x="185"/>
        <item x="182"/>
        <item x="160"/>
        <item x="157"/>
        <item x="158"/>
        <item x="156"/>
        <item x="164"/>
        <item x="161"/>
        <item x="163"/>
        <item x="159"/>
        <item x="165"/>
        <item x="162"/>
        <item x="170"/>
        <item x="167"/>
        <item x="168"/>
        <item x="166"/>
        <item x="174"/>
        <item x="171"/>
        <item x="173"/>
        <item x="169"/>
        <item x="175"/>
        <item x="172"/>
        <item x="258"/>
        <item x="260"/>
        <item x="256"/>
        <item x="257"/>
        <item x="259"/>
        <item x="261"/>
        <item x="264"/>
        <item x="266"/>
        <item x="262"/>
        <item x="263"/>
        <item x="265"/>
        <item x="267"/>
        <item x="220"/>
        <item x="217"/>
        <item x="218"/>
        <item x="216"/>
        <item x="224"/>
        <item x="221"/>
        <item x="223"/>
        <item x="219"/>
        <item x="225"/>
        <item x="222"/>
        <item x="190"/>
        <item x="187"/>
        <item x="188"/>
        <item x="186"/>
        <item x="194"/>
        <item x="191"/>
        <item x="193"/>
        <item x="189"/>
        <item x="195"/>
        <item x="192"/>
        <item x="276"/>
        <item x="278"/>
        <item x="274"/>
        <item x="275"/>
        <item x="277"/>
        <item x="279"/>
        <item x="111"/>
        <item x="107"/>
        <item x="108"/>
        <item x="105"/>
        <item x="115"/>
        <item x="112"/>
        <item x="113"/>
        <item x="109"/>
        <item x="116"/>
        <item x="114"/>
        <item x="106"/>
        <item x="110"/>
        <item x="124"/>
        <item x="119"/>
        <item x="120"/>
        <item x="121"/>
        <item x="117"/>
        <item x="118"/>
        <item x="130"/>
        <item x="125"/>
        <item x="127"/>
        <item x="128"/>
        <item x="122"/>
        <item x="123"/>
        <item x="131"/>
        <item x="126"/>
        <item x="129"/>
        <item x="139"/>
        <item x="134"/>
        <item x="137"/>
        <item x="135"/>
        <item x="132"/>
        <item x="133"/>
        <item x="140"/>
        <item x="136"/>
        <item x="138"/>
        <item x="149"/>
        <item x="144"/>
        <item x="143"/>
        <item x="146"/>
        <item x="142"/>
        <item x="141"/>
        <item x="154"/>
        <item x="151"/>
        <item x="148"/>
        <item x="153"/>
        <item x="147"/>
        <item x="145"/>
        <item x="155"/>
        <item x="152"/>
        <item x="150"/>
        <item x="85"/>
        <item x="81"/>
        <item x="86"/>
        <item x="82"/>
        <item x="83"/>
        <item x="79"/>
        <item x="84"/>
        <item x="80"/>
        <item x="88"/>
        <item x="91"/>
        <item x="87"/>
        <item x="89"/>
        <item x="90"/>
        <item x="92"/>
        <item x="230"/>
        <item x="227"/>
        <item x="228"/>
        <item x="226"/>
        <item x="234"/>
        <item x="231"/>
        <item x="233"/>
        <item x="229"/>
        <item x="235"/>
        <item x="232"/>
        <item x="200"/>
        <item x="197"/>
        <item x="198"/>
        <item x="196"/>
        <item x="204"/>
        <item x="201"/>
        <item x="203"/>
        <item x="199"/>
        <item x="205"/>
        <item x="202"/>
        <item x="281"/>
        <item x="280"/>
        <item x="282"/>
        <item x="284"/>
        <item x="283"/>
        <item x="285"/>
        <item x="97"/>
        <item x="98"/>
        <item x="95"/>
        <item x="96"/>
        <item x="101"/>
        <item x="102"/>
        <item x="99"/>
        <item x="100"/>
        <item x="103"/>
        <item x="104"/>
        <item x="93"/>
        <item x="94"/>
        <item x="465"/>
        <item x="466"/>
        <item x="463"/>
        <item x="464"/>
        <item x="467"/>
        <item x="468"/>
        <item x="471"/>
        <item x="472"/>
        <item x="469"/>
        <item x="470"/>
        <item x="473"/>
        <item x="474"/>
        <item x="458"/>
        <item x="457"/>
        <item x="459"/>
        <item x="461"/>
        <item x="460"/>
        <item x="462"/>
        <item x="240"/>
        <item x="237"/>
        <item x="238"/>
        <item x="236"/>
        <item x="244"/>
        <item x="241"/>
        <item x="243"/>
        <item x="239"/>
        <item x="245"/>
        <item x="242"/>
        <item x="250"/>
        <item x="247"/>
        <item x="248"/>
        <item x="246"/>
        <item x="254"/>
        <item x="251"/>
        <item x="253"/>
        <item x="249"/>
        <item x="255"/>
        <item x="252"/>
        <item x="349"/>
        <item x="343"/>
        <item x="348"/>
        <item x="342"/>
        <item x="346"/>
        <item x="341"/>
        <item x="344"/>
        <item x="340"/>
        <item x="351"/>
        <item x="347"/>
        <item x="350"/>
        <item x="345"/>
        <item x="288"/>
        <item x="287"/>
        <item x="286"/>
        <item x="291"/>
        <item x="290"/>
        <item x="289"/>
        <item x="301"/>
        <item x="295"/>
        <item x="300"/>
        <item x="294"/>
        <item x="298"/>
        <item x="293"/>
        <item x="296"/>
        <item x="292"/>
        <item x="303"/>
        <item x="299"/>
        <item x="302"/>
        <item x="297"/>
        <item x="313"/>
        <item x="307"/>
        <item x="312"/>
        <item x="306"/>
        <item x="310"/>
        <item x="305"/>
        <item x="308"/>
        <item x="304"/>
        <item x="315"/>
        <item x="311"/>
        <item x="314"/>
        <item x="309"/>
        <item x="325"/>
        <item x="319"/>
        <item x="324"/>
        <item x="318"/>
        <item x="322"/>
        <item x="317"/>
        <item x="320"/>
        <item x="316"/>
        <item x="327"/>
        <item x="323"/>
        <item x="326"/>
        <item x="321"/>
        <item x="337"/>
        <item x="331"/>
        <item x="336"/>
        <item x="330"/>
        <item x="334"/>
        <item x="329"/>
        <item x="332"/>
        <item x="328"/>
        <item x="339"/>
        <item x="335"/>
        <item x="338"/>
        <item x="333"/>
        <item x="361"/>
        <item x="355"/>
        <item x="360"/>
        <item x="354"/>
        <item x="358"/>
        <item x="353"/>
        <item x="356"/>
        <item x="352"/>
        <item x="363"/>
        <item x="359"/>
        <item x="362"/>
        <item x="357"/>
        <item x="373"/>
        <item x="367"/>
        <item x="372"/>
        <item x="366"/>
        <item x="370"/>
        <item x="365"/>
        <item x="368"/>
        <item x="364"/>
        <item x="375"/>
        <item x="371"/>
        <item x="374"/>
        <item x="369"/>
        <item x="385"/>
        <item x="379"/>
        <item x="384"/>
        <item x="378"/>
        <item x="382"/>
        <item x="377"/>
        <item x="380"/>
        <item x="376"/>
        <item x="387"/>
        <item x="383"/>
        <item x="386"/>
        <item x="381"/>
        <item x="397"/>
        <item x="391"/>
        <item x="396"/>
        <item x="390"/>
        <item x="394"/>
        <item x="389"/>
        <item x="392"/>
        <item x="388"/>
        <item x="399"/>
        <item x="395"/>
        <item x="398"/>
        <item x="393"/>
        <item x="409"/>
        <item x="403"/>
        <item x="408"/>
        <item x="402"/>
        <item x="406"/>
        <item x="401"/>
        <item x="404"/>
        <item x="400"/>
        <item x="411"/>
        <item x="407"/>
        <item x="410"/>
        <item x="405"/>
        <item x="269"/>
        <item x="272"/>
        <item x="268"/>
        <item x="270"/>
        <item x="271"/>
        <item x="273"/>
        <item x="484"/>
        <item x="485"/>
        <item x="482"/>
        <item x="483"/>
        <item x="486"/>
        <item x="487"/>
        <item x="664"/>
        <item x="665"/>
        <item x="662"/>
        <item x="663"/>
        <item x="666"/>
        <item x="667"/>
        <item x="670"/>
        <item x="671"/>
        <item x="668"/>
        <item x="669"/>
        <item x="672"/>
        <item x="673"/>
        <item x="676"/>
        <item x="677"/>
        <item x="674"/>
        <item x="675"/>
        <item x="678"/>
        <item x="679"/>
        <item x="595"/>
        <item x="596"/>
        <item x="593"/>
        <item x="594"/>
        <item x="597"/>
        <item x="598"/>
        <item x="601"/>
        <item x="602"/>
        <item x="599"/>
        <item x="600"/>
        <item x="603"/>
        <item x="604"/>
        <item x="607"/>
        <item x="608"/>
        <item x="605"/>
        <item x="606"/>
        <item x="609"/>
        <item x="610"/>
        <item x="613"/>
        <item x="614"/>
        <item x="611"/>
        <item x="612"/>
        <item x="615"/>
        <item x="616"/>
        <item x="619"/>
        <item x="620"/>
        <item x="617"/>
        <item x="618"/>
        <item x="621"/>
        <item x="622"/>
        <item x="625"/>
        <item x="626"/>
        <item x="623"/>
        <item x="624"/>
        <item x="627"/>
        <item x="628"/>
        <item x="631"/>
        <item x="632"/>
        <item x="629"/>
        <item x="630"/>
        <item x="633"/>
        <item x="634"/>
        <item x="637"/>
        <item x="638"/>
        <item x="635"/>
        <item x="636"/>
        <item x="639"/>
        <item x="640"/>
        <item x="643"/>
        <item x="644"/>
        <item x="641"/>
        <item x="642"/>
        <item x="645"/>
        <item x="646"/>
        <item x="649"/>
        <item x="650"/>
        <item x="647"/>
        <item x="648"/>
        <item x="651"/>
        <item x="652"/>
        <item x="589"/>
        <item x="590"/>
        <item x="587"/>
        <item x="588"/>
        <item x="591"/>
        <item x="592"/>
        <item x="682"/>
        <item x="683"/>
        <item x="680"/>
        <item x="681"/>
        <item x="684"/>
        <item x="685"/>
        <item x="692"/>
        <item x="693"/>
        <item x="694"/>
        <item x="695"/>
        <item x="696"/>
        <item x="697"/>
        <item x="475"/>
        <item x="476"/>
        <item x="477"/>
        <item x="478"/>
        <item x="479"/>
        <item x="480"/>
        <item x="481"/>
        <item x="414"/>
        <item x="418"/>
        <item x="412"/>
        <item x="413"/>
        <item x="415"/>
        <item x="416"/>
        <item x="417"/>
        <item x="686"/>
        <item x="687"/>
        <item x="688"/>
        <item x="689"/>
        <item x="690"/>
        <item x="691"/>
        <item x="493"/>
        <item x="494"/>
        <item x="491"/>
        <item x="492"/>
        <item x="495"/>
        <item x="496"/>
        <item x="488"/>
        <item x="489"/>
        <item x="490"/>
        <item x="583"/>
        <item x="584"/>
        <item x="581"/>
        <item x="582"/>
        <item x="585"/>
        <item x="586"/>
        <item x="655"/>
        <item x="656"/>
        <item x="653"/>
        <item x="654"/>
        <item x="657"/>
        <item x="658"/>
        <item x="499"/>
        <item x="500"/>
        <item x="497"/>
        <item x="498"/>
        <item x="501"/>
        <item x="502"/>
        <item x="505"/>
        <item x="506"/>
        <item x="503"/>
        <item x="504"/>
        <item x="507"/>
        <item x="508"/>
        <item x="511"/>
        <item x="512"/>
        <item x="509"/>
        <item x="510"/>
        <item x="513"/>
        <item x="514"/>
        <item x="547"/>
        <item x="548"/>
        <item x="545"/>
        <item x="546"/>
        <item x="549"/>
        <item x="550"/>
        <item x="553"/>
        <item x="554"/>
        <item x="551"/>
        <item x="552"/>
        <item x="555"/>
        <item x="556"/>
        <item x="559"/>
        <item x="560"/>
        <item x="557"/>
        <item x="558"/>
        <item x="561"/>
        <item x="562"/>
        <item x="565"/>
        <item x="566"/>
        <item x="563"/>
        <item x="564"/>
        <item x="567"/>
        <item x="568"/>
        <item x="660"/>
        <item x="659"/>
        <item x="661"/>
        <item x="571"/>
        <item x="572"/>
        <item x="569"/>
        <item x="570"/>
        <item x="573"/>
        <item x="574"/>
        <item x="446"/>
        <item x="445"/>
        <item x="447"/>
        <item x="449"/>
        <item x="448"/>
        <item x="450"/>
        <item x="452"/>
        <item x="451"/>
        <item x="453"/>
        <item x="455"/>
        <item x="454"/>
        <item x="456"/>
        <item x="577"/>
        <item x="578"/>
        <item x="575"/>
        <item x="576"/>
        <item x="579"/>
        <item x="580"/>
        <item x="441"/>
        <item x="442"/>
        <item x="439"/>
        <item x="440"/>
        <item x="443"/>
        <item x="444"/>
        <item x="426"/>
        <item x="517"/>
        <item x="518"/>
        <item x="515"/>
        <item x="516"/>
        <item x="519"/>
        <item x="520"/>
        <item x="523"/>
        <item x="524"/>
        <item x="521"/>
        <item x="522"/>
        <item x="525"/>
        <item x="526"/>
        <item x="529"/>
        <item x="530"/>
        <item x="527"/>
        <item x="528"/>
        <item x="531"/>
        <item x="532"/>
        <item x="535"/>
        <item x="536"/>
        <item x="533"/>
        <item x="534"/>
        <item x="537"/>
        <item x="538"/>
        <item x="541"/>
        <item x="542"/>
        <item x="539"/>
        <item x="540"/>
        <item x="543"/>
        <item x="544"/>
        <item x="429"/>
        <item x="430"/>
        <item x="427"/>
        <item x="428"/>
        <item x="431"/>
        <item x="432"/>
        <item x="419"/>
        <item x="420"/>
        <item x="421"/>
        <item x="422"/>
        <item x="423"/>
        <item x="424"/>
        <item x="436"/>
        <item x="435"/>
        <item x="434"/>
        <item x="433"/>
        <item x="438"/>
        <item x="437"/>
        <item x="425"/>
      </items>
    </pivotField>
    <pivotField compact="0" outline="0" subtotalTop="0" showAll="0" includeNewItemsInFilter="1" rankBy="0" defaultSubtotal="0">
      <items count="30">
        <item x="11"/>
        <item x="9"/>
        <item x="6"/>
        <item x="13"/>
        <item x="10"/>
        <item x="7"/>
        <item x="5"/>
        <item x="14"/>
        <item x="17"/>
        <item x="16"/>
        <item x="22"/>
        <item x="20"/>
        <item x="25"/>
        <item x="26"/>
        <item x="21"/>
        <item x="24"/>
        <item x="1"/>
        <item x="8"/>
        <item x="27"/>
        <item x="0"/>
        <item x="4"/>
        <item x="2"/>
        <item x="3"/>
        <item x="28"/>
        <item x="23"/>
        <item x="12"/>
        <item x="18"/>
        <item x="19"/>
        <item x="15"/>
        <item x="29"/>
      </items>
    </pivotField>
    <pivotField axis="axisRow" compact="0" outline="0" subtotalTop="0" showAll="0" includeNewItemsInFilter="1" sortType="ascending" rankBy="0" defaultSubtota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compact="0" outline="0" subtotalTop="0" showAll="0" includeNewItemsInFilter="1" defaultSubtotal="0">
      <items count="122">
        <item h="1" x="20"/>
        <item h="1" x="18"/>
        <item h="1" x="12"/>
        <item h="1" x="16"/>
        <item h="1" x="21"/>
        <item h="1" x="22"/>
        <item h="1" x="9"/>
        <item h="1" x="29"/>
        <item h="1" x="38"/>
        <item h="1" x="59"/>
        <item h="1" x="60"/>
        <item h="1" x="61"/>
        <item h="1" x="77"/>
        <item h="1" x="78"/>
        <item h="1" x="79"/>
        <item h="1" x="80"/>
        <item h="1" x="81"/>
        <item h="1" x="82"/>
        <item h="1" x="83"/>
        <item h="1" x="91"/>
        <item h="1" x="92"/>
        <item h="1" x="93"/>
        <item h="1" x="94"/>
        <item h="1" x="95"/>
        <item h="1" x="30"/>
        <item h="1" x="88"/>
        <item h="1" x="62"/>
        <item h="1" x="39"/>
        <item h="1" x="40"/>
        <item h="1" x="17"/>
        <item h="1" x="37"/>
        <item h="1" x="23"/>
        <item h="1" x="24"/>
        <item h="1" x="25"/>
        <item h="1" x="89"/>
        <item h="1" x="90"/>
        <item h="1" x="27"/>
        <item h="1" x="28"/>
        <item h="1" x="65"/>
        <item h="1" x="96"/>
        <item h="1" x="97"/>
        <item h="1" x="98"/>
        <item h="1" x="11"/>
        <item h="1" x="36"/>
        <item h="1" x="115"/>
        <item h="1" x="99"/>
        <item h="1" x="51"/>
        <item h="1" x="52"/>
        <item h="1" x="53"/>
        <item h="1" x="64"/>
        <item h="1" x="85"/>
        <item h="1" x="41"/>
        <item h="1" x="42"/>
        <item h="1" x="43"/>
        <item h="1" x="44"/>
        <item h="1" x="54"/>
        <item h="1" x="55"/>
        <item h="1" x="56"/>
        <item h="1" x="26"/>
        <item h="1" x="57"/>
        <item h="1" x="72"/>
        <item h="1" x="73"/>
        <item h="1" x="63"/>
        <item h="1" x="66"/>
        <item h="1" x="15"/>
        <item h="1" x="13"/>
        <item h="1" x="14"/>
        <item h="1" x="67"/>
        <item h="1" x="68"/>
        <item h="1" x="69"/>
        <item h="1" x="70"/>
        <item h="1" x="87"/>
        <item h="1" x="45"/>
        <item h="1" x="46"/>
        <item h="1" x="47"/>
        <item h="1" x="48"/>
        <item h="1" x="100"/>
        <item h="1" x="101"/>
        <item h="1" x="104"/>
        <item h="1" x="105"/>
        <item h="1" x="106"/>
        <item h="1" x="107"/>
        <item h="1" x="108"/>
        <item h="1" x="109"/>
        <item h="1" x="110"/>
        <item h="1" x="111"/>
        <item h="1" x="112"/>
        <item h="1" x="113"/>
        <item h="1" x="31"/>
        <item h="1" x="32"/>
        <item h="1" x="50"/>
        <item h="1" x="102"/>
        <item h="1" x="114"/>
        <item h="1" x="0"/>
        <item h="1" x="1"/>
        <item h="1" x="2"/>
        <item x="3"/>
        <item h="1" x="10"/>
        <item h="1" x="86"/>
        <item h="1" x="103"/>
        <item h="1" x="7"/>
        <item h="1" x="8"/>
        <item h="1" x="35"/>
        <item h="1" x="58"/>
        <item h="1" x="71"/>
        <item h="1" x="74"/>
        <item h="1" x="76"/>
        <item h="1" x="84"/>
        <item h="1" x="33"/>
        <item h="1" x="6"/>
        <item h="1" x="116"/>
        <item h="1" x="117"/>
        <item h="1" x="118"/>
        <item h="1" x="4"/>
        <item h="1" x="5"/>
        <item h="1" x="119"/>
        <item h="1" x="19"/>
        <item h="1" x="75"/>
        <item h="1" x="49"/>
        <item h="1" x="34"/>
        <item h="1" x="120"/>
        <item h="1" x="121"/>
      </items>
    </pivotField>
    <pivotField axis="axisRow" compact="0" outline="0" subtotalTop="0" showAll="0" includeNewItemsInFilter="1" defaultSubtotal="0">
      <items count="18">
        <item x="5"/>
        <item x="6"/>
        <item x="2"/>
        <item x="9"/>
        <item x="10"/>
        <item x="3"/>
        <item x="1"/>
        <item x="8"/>
        <item x="4"/>
        <item x="12"/>
        <item x="14"/>
        <item x="16"/>
        <item x="17"/>
        <item x="15"/>
        <item x="13"/>
        <item x="11"/>
        <item x="7"/>
        <item x="0"/>
      </items>
    </pivotField>
    <pivotField axis="axisRow" compact="0" outline="0" subtotalTop="0" showAll="0" includeNewItemsInFilter="1" defaultSubtotal="0">
      <items count="9">
        <item x="2"/>
        <item x="5"/>
        <item x="0"/>
        <item x="1"/>
        <item x="3"/>
        <item x="8"/>
        <item x="4"/>
        <item x="6"/>
        <item x="7"/>
      </items>
    </pivotField>
    <pivotField axis="axisRow" compact="0" outline="0" subtotalTop="0" showAll="0" includeNewItemsInFilter="1" defaultSubtotal="0">
      <items count="4">
        <item x="1"/>
        <item x="0"/>
        <item x="3"/>
        <item x="2"/>
      </items>
    </pivotField>
    <pivotField axis="axisCol" compact="0" outline="0" subtotalTop="0" showAll="0" includeNewItemsInFilter="1" rankBy="0" defaultSubtotal="0">
      <items count="19">
        <item h="1" x="18"/>
        <item h="1" x="14"/>
        <item h="1" x="15"/>
        <item h="1" x="16"/>
        <item h="1" x="17"/>
        <item h="1" x="11"/>
        <item h="1" x="0"/>
        <item x="12"/>
        <item x="13"/>
        <item x="10"/>
        <item x="9"/>
        <item x="7"/>
        <item h="1" x="8"/>
        <item h="1" x="6"/>
        <item h="1" x="5"/>
        <item h="1" x="4"/>
        <item h="1" x="3"/>
        <item h="1" x="2"/>
        <item h="1" x="1"/>
      </items>
    </pivotField>
    <pivotField compact="0" outline="0" subtotalTop="0" showAll="0" includeNewItemsInFilter="1"/>
    <pivotField name="Type" axis="axisRow" compact="0" outline="0" subtotalTop="0" showAll="0" includeNewItemsInFilter="1" sortType="ascending" rankBy="0" defaultSubtotal="0">
      <items count="13">
        <item h="1" x="0"/>
        <item h="1" x="12"/>
        <item h="1" x="11"/>
        <item h="1" x="10"/>
        <item x="2"/>
        <item h="1" x="5"/>
        <item h="1" x="6"/>
        <item h="1" x="7"/>
        <item x="1"/>
        <item h="1" x="3"/>
        <item h="1" x="4"/>
        <item h="1" x="9"/>
        <item h="1" x="8"/>
      </items>
    </pivotField>
    <pivotField axis="axisRow" compact="0" outline="0" subtotalTop="0" showAll="0" includeNewItemsInFilter="1" rankBy="0" defaultSubtotal="0">
      <items count="8">
        <item h="1" x="0"/>
        <item x="1"/>
        <item x="2"/>
        <item x="3"/>
        <item h="1" x="6"/>
        <item h="1" x="4"/>
        <item h="1" x="5"/>
        <item h="1" x="7"/>
      </items>
    </pivotField>
    <pivotField dataField="1" compact="0" outline="0" subtotalTop="0" showAll="0" includeNewItemsInFilter="1"/>
  </pivotFields>
  <rowFields count="8">
    <field x="3"/>
    <field x="4"/>
    <field x="5"/>
    <field x="7"/>
    <field x="6"/>
    <field x="10"/>
    <field x="11"/>
    <field x="1"/>
  </rowFields>
  <rowItems count="6">
    <i>
      <x v="3"/>
      <x v="96"/>
      <x v="6"/>
      <x/>
      <x v="3"/>
      <x v="4"/>
      <x v="1"/>
      <x v="49"/>
    </i>
    <i r="6">
      <x v="2"/>
      <x v="47"/>
    </i>
    <i r="6">
      <x v="3"/>
      <x v="53"/>
    </i>
    <i r="5">
      <x v="8"/>
      <x v="1"/>
      <x v="50"/>
    </i>
    <i r="6">
      <x v="2"/>
      <x v="48"/>
    </i>
    <i r="6">
      <x v="3"/>
      <x v="54"/>
    </i>
  </rowItems>
  <colFields count="1">
    <field x="8"/>
  </colFields>
  <colItems count="5">
    <i>
      <x v="7"/>
    </i>
    <i>
      <x v="8"/>
    </i>
    <i>
      <x v="9"/>
    </i>
    <i>
      <x v="10"/>
    </i>
    <i>
      <x v="11"/>
    </i>
  </colItems>
  <dataFields count="1">
    <dataField name="Max of Price" fld="12" subtotal="max" baseField="0" baseItem="0" numFmtId="4"/>
  </dataFields>
  <formats count="90">
    <format dxfId="2841">
      <pivotArea type="all" dataOnly="0" outline="0" fieldPosition="0"/>
    </format>
    <format dxfId="2840">
      <pivotArea type="all" dataOnly="0" outline="0" fieldPosition="0"/>
    </format>
    <format dxfId="2839">
      <pivotArea field="2" type="button" dataOnly="0" labelOnly="1" outline="0"/>
    </format>
    <format dxfId="2838">
      <pivotArea field="2" type="button" dataOnly="0" labelOnly="1" outline="0"/>
    </format>
    <format dxfId="2837">
      <pivotArea dataOnly="0" labelOnly="1" outline="0" fieldPosition="0">
        <references count="1">
          <reference field="8" count="0"/>
        </references>
      </pivotArea>
    </format>
    <format dxfId="2836">
      <pivotArea field="8" type="button" dataOnly="0" labelOnly="1" outline="0" axis="axisCol" fieldPosition="0"/>
    </format>
    <format dxfId="2835">
      <pivotArea field="8" type="button" dataOnly="0" labelOnly="1" outline="0" axis="axisCol" fieldPosition="0"/>
    </format>
    <format dxfId="2834">
      <pivotArea type="topRight" dataOnly="0" labelOnly="1" outline="0" fieldPosition="0"/>
    </format>
    <format dxfId="2833">
      <pivotArea type="all" dataOnly="0" outline="0" fieldPosition="0"/>
    </format>
    <format dxfId="2832">
      <pivotArea field="2" type="button" dataOnly="0" labelOnly="1" outline="0"/>
    </format>
    <format dxfId="2831">
      <pivotArea type="origin" dataOnly="0" labelOnly="1" outline="0" fieldPosition="0"/>
    </format>
    <format dxfId="2830">
      <pivotArea field="2" type="button" dataOnly="0" labelOnly="1" outline="0"/>
    </format>
    <format dxfId="2829">
      <pivotArea field="3" type="button" dataOnly="0" labelOnly="1" outline="0" axis="axisRow" fieldPosition="0"/>
    </format>
    <format dxfId="2828">
      <pivotArea field="7" type="button" dataOnly="0" labelOnly="1" outline="0" axis="axisRow" fieldPosition="3"/>
    </format>
    <format dxfId="2827">
      <pivotArea field="6" type="button" dataOnly="0" labelOnly="1" outline="0" axis="axisRow" fieldPosition="4"/>
    </format>
    <format dxfId="2826">
      <pivotArea dataOnly="0" labelOnly="1" outline="0" fieldPosition="0">
        <references count="1">
          <reference field="8" count="0"/>
        </references>
      </pivotArea>
    </format>
    <format dxfId="2825">
      <pivotArea field="8" type="button" dataOnly="0" labelOnly="1" outline="0" axis="axisCol" fieldPosition="0"/>
    </format>
    <format dxfId="2824">
      <pivotArea dataOnly="0" labelOnly="1" outline="0" fieldPosition="0">
        <references count="1">
          <reference field="3" count="0"/>
        </references>
      </pivotArea>
    </format>
    <format dxfId="2823">
      <pivotArea type="origin" dataOnly="0" labelOnly="1" outline="0" fieldPosition="0"/>
    </format>
    <format dxfId="2822">
      <pivotArea field="3" type="button" dataOnly="0" labelOnly="1" outline="0" axis="axisRow" fieldPosition="0"/>
    </format>
    <format dxfId="2821">
      <pivotArea field="4" type="button" dataOnly="0" labelOnly="1" outline="0" axis="axisRow" fieldPosition="1"/>
    </format>
    <format dxfId="2820">
      <pivotArea field="5" type="button" dataOnly="0" labelOnly="1" outline="0" axis="axisRow" fieldPosition="2"/>
    </format>
    <format dxfId="2819">
      <pivotArea field="7" type="button" dataOnly="0" labelOnly="1" outline="0" axis="axisRow" fieldPosition="3"/>
    </format>
    <format dxfId="2818">
      <pivotArea field="6" type="button" dataOnly="0" labelOnly="1" outline="0" axis="axisRow" fieldPosition="4"/>
    </format>
    <format dxfId="2817">
      <pivotArea field="10" type="button" dataOnly="0" labelOnly="1" outline="0" axis="axisRow" fieldPosition="5"/>
    </format>
    <format dxfId="2816">
      <pivotArea field="11" type="button" dataOnly="0" labelOnly="1" outline="0" axis="axisRow" fieldPosition="6"/>
    </format>
    <format dxfId="2815">
      <pivotArea field="1" type="button" dataOnly="0" labelOnly="1" outline="0" axis="axisRow" fieldPosition="7"/>
    </format>
    <format dxfId="2814">
      <pivotArea field="8" type="button" dataOnly="0" labelOnly="1" outline="0" axis="axisCol" fieldPosition="0"/>
    </format>
    <format dxfId="2813">
      <pivotArea dataOnly="0" labelOnly="1" outline="0" fieldPosition="0">
        <references count="1">
          <reference field="8" count="0"/>
        </references>
      </pivotArea>
    </format>
    <format dxfId="2812">
      <pivotArea type="origin" dataOnly="0" labelOnly="1" outline="0" fieldPosition="0"/>
    </format>
    <format dxfId="2811">
      <pivotArea field="3" type="button" dataOnly="0" labelOnly="1" outline="0" axis="axisRow" fieldPosition="0"/>
    </format>
    <format dxfId="2810">
      <pivotArea field="4" type="button" dataOnly="0" labelOnly="1" outline="0" axis="axisRow" fieldPosition="1"/>
    </format>
    <format dxfId="2809">
      <pivotArea field="5" type="button" dataOnly="0" labelOnly="1" outline="0" axis="axisRow" fieldPosition="2"/>
    </format>
    <format dxfId="2808">
      <pivotArea field="7" type="button" dataOnly="0" labelOnly="1" outline="0" axis="axisRow" fieldPosition="3"/>
    </format>
    <format dxfId="2807">
      <pivotArea field="6" type="button" dataOnly="0" labelOnly="1" outline="0" axis="axisRow" fieldPosition="4"/>
    </format>
    <format dxfId="2806">
      <pivotArea field="10" type="button" dataOnly="0" labelOnly="1" outline="0" axis="axisRow" fieldPosition="5"/>
    </format>
    <format dxfId="2805">
      <pivotArea field="11" type="button" dataOnly="0" labelOnly="1" outline="0" axis="axisRow" fieldPosition="6"/>
    </format>
    <format dxfId="2804">
      <pivotArea field="1" type="button" dataOnly="0" labelOnly="1" outline="0" axis="axisRow" fieldPosition="7"/>
    </format>
    <format dxfId="2803">
      <pivotArea field="8" type="button" dataOnly="0" labelOnly="1" outline="0" axis="axisCol" fieldPosition="0"/>
    </format>
    <format dxfId="2802">
      <pivotArea dataOnly="0" labelOnly="1" outline="0" fieldPosition="0">
        <references count="1">
          <reference field="8" count="0"/>
        </references>
      </pivotArea>
    </format>
    <format dxfId="2801">
      <pivotArea outline="0" fieldPosition="0"/>
    </format>
    <format dxfId="2800">
      <pivotArea dataOnly="0" labelOnly="1" outline="0" fieldPosition="0">
        <references count="1">
          <reference field="3" count="0"/>
        </references>
      </pivotArea>
    </format>
    <format dxfId="2799">
      <pivotArea dataOnly="0" labelOnly="1" outline="0" fieldPosition="0">
        <references count="3">
          <reference field="3" count="0" selected="0"/>
          <reference field="4" count="0" selected="0"/>
          <reference field="5" count="0"/>
        </references>
      </pivotArea>
    </format>
    <format dxfId="2798">
      <pivotArea dataOnly="0" labelOnly="1" outline="0" fieldPosition="0">
        <references count="4">
          <reference field="3" count="0" selected="0"/>
          <reference field="4" count="0" selected="0"/>
          <reference field="5" count="0" selected="0"/>
          <reference field="7" count="0"/>
        </references>
      </pivotArea>
    </format>
    <format dxfId="2797">
      <pivotArea dataOnly="0" labelOnly="1" outline="0" fieldPosition="0">
        <references count="5">
          <reference field="3" count="0" selected="0"/>
          <reference field="4" count="0" selected="0"/>
          <reference field="5" count="0" selected="0"/>
          <reference field="6" count="0"/>
          <reference field="7" count="0" selected="0"/>
        </references>
      </pivotArea>
    </format>
    <format dxfId="2796">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2795">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2794">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2793">
      <pivotArea dataOnly="0" labelOnly="1" outline="0" fieldPosition="0">
        <references count="2">
          <reference field="3" count="0" selected="0"/>
          <reference field="4" count="0"/>
        </references>
      </pivotArea>
    </format>
    <format dxfId="2792">
      <pivotArea outline="0" fieldPosition="0"/>
    </format>
    <format dxfId="2791">
      <pivotArea outline="0" fieldPosition="0"/>
    </format>
    <format dxfId="2790">
      <pivotArea dataOnly="0" labelOnly="1" outline="0" fieldPosition="0">
        <references count="1">
          <reference field="8" count="0"/>
        </references>
      </pivotArea>
    </format>
    <format dxfId="2789">
      <pivotArea field="8" type="button" dataOnly="0" labelOnly="1" outline="0" axis="axisCol" fieldPosition="0"/>
    </format>
    <format dxfId="2788">
      <pivotArea outline="0" fieldPosition="0"/>
    </format>
    <format dxfId="2787">
      <pivotArea outline="0" fieldPosition="0">
        <references count="9">
          <reference field="1" count="1" selected="0">
            <x v="0"/>
          </reference>
          <reference field="3" count="5" selected="0">
            <x v="16"/>
            <x v="17"/>
            <x v="18"/>
            <x v="19"/>
            <x v="20"/>
          </reference>
          <reference field="4" count="11" selected="0">
            <x v="0"/>
            <x v="1"/>
            <x v="3"/>
            <x v="4"/>
            <x v="5"/>
            <x v="29"/>
            <x v="31"/>
            <x v="32"/>
            <x v="33"/>
            <x v="36"/>
            <x v="37"/>
          </reference>
          <reference field="5" count="8" selected="0">
            <x v="0"/>
            <x v="1"/>
            <x v="2"/>
            <x v="3"/>
            <x v="4"/>
            <x v="6"/>
            <x v="7"/>
            <x v="15"/>
          </reference>
          <reference field="6" count="3" selected="0">
            <x v="0"/>
            <x v="2"/>
            <x v="3"/>
          </reference>
          <reference field="7" count="2" selected="0">
            <x v="0"/>
            <x v="1"/>
          </reference>
          <reference field="8" count="1" selected="0">
            <x v="0"/>
          </reference>
          <reference field="10" count="4" selected="0">
            <x v="0"/>
            <x v="2"/>
            <x v="3"/>
            <x v="7"/>
          </reference>
          <reference field="11" count="4" selected="0">
            <x v="0"/>
            <x v="1"/>
            <x v="2"/>
            <x v="3"/>
          </reference>
        </references>
      </pivotArea>
    </format>
    <format dxfId="2786">
      <pivotArea outline="0" fieldPosition="0">
        <references count="7">
          <reference field="3" count="1" selected="0">
            <x v="114"/>
          </reference>
          <reference field="4" count="1" selected="0">
            <x v="44"/>
          </reference>
          <reference field="5" count="1" selected="0">
            <x v="11"/>
          </reference>
          <reference field="6" count="1" selected="0">
            <x v="3"/>
          </reference>
          <reference field="7" count="1" selected="0">
            <x v="0"/>
          </reference>
          <reference field="10" count="1" selected="0">
            <x v="3"/>
          </reference>
          <reference field="11" count="1" selected="0">
            <x v="3"/>
          </reference>
        </references>
      </pivotArea>
    </format>
    <format dxfId="2785">
      <pivotArea outline="0" fieldPosition="0">
        <references count="7">
          <reference field="3" count="1" selected="0">
            <x v="117"/>
          </reference>
          <reference field="4" count="1" selected="0">
            <x v="112"/>
          </reference>
          <reference field="5" count="1" selected="0">
            <x v="6"/>
          </reference>
          <reference field="6" count="1" selected="0">
            <x v="3"/>
          </reference>
          <reference field="7" count="1" selected="0">
            <x v="0"/>
          </reference>
          <reference field="10" count="1" selected="0">
            <x v="7"/>
          </reference>
          <reference field="11" count="1" selected="0">
            <x v="3"/>
          </reference>
        </references>
      </pivotArea>
    </format>
    <format dxfId="2784">
      <pivotArea outline="0" fieldPosition="0">
        <references count="8">
          <reference field="1" count="14" selected="0">
            <x v="208"/>
            <x v="209"/>
            <x v="210"/>
            <x v="211"/>
            <x v="212"/>
            <x v="213"/>
            <x v="214"/>
            <x v="215"/>
            <x v="216"/>
            <x v="217"/>
            <x v="218"/>
            <x v="219"/>
            <x v="220"/>
            <x v="221"/>
          </reference>
          <reference field="3" count="2" selected="0">
            <x v="10"/>
            <x v="11"/>
          </reference>
          <reference field="4" count="2" selected="0">
            <x v="42"/>
            <x v="97"/>
          </reference>
          <reference field="5" count="1" selected="0">
            <x v="8"/>
          </reference>
          <reference field="6" count="1" selected="0">
            <x v="3"/>
          </reference>
          <reference field="7" count="2" selected="0">
            <x v="0"/>
            <x v="3"/>
          </reference>
          <reference field="10" count="4" selected="0">
            <x v="3"/>
            <x v="7"/>
            <x v="11"/>
            <x v="12"/>
          </reference>
          <reference field="11" count="3" selected="0">
            <x v="1"/>
            <x v="2"/>
            <x v="3"/>
          </reference>
        </references>
      </pivotArea>
    </format>
    <format dxfId="2783">
      <pivotArea outline="0" fieldPosition="0">
        <references count="8">
          <reference field="1" count="12" selected="0">
            <x v="248"/>
            <x v="249"/>
            <x v="250"/>
            <x v="251"/>
            <x v="252"/>
            <x v="253"/>
            <x v="254"/>
            <x v="255"/>
            <x v="256"/>
            <x v="257"/>
            <x v="258"/>
            <x v="259"/>
          </reference>
          <reference field="3" count="3" selected="0">
            <x v="13"/>
            <x v="14"/>
            <x v="15"/>
          </reference>
          <reference field="4" count="3" selected="0">
            <x v="64"/>
            <x v="65"/>
            <x v="66"/>
          </reference>
          <reference field="5" count="1" selected="0">
            <x v="0"/>
          </reference>
          <reference field="6" count="1" selected="0">
            <x v="3"/>
          </reference>
          <reference field="7" count="2" selected="0">
            <x v="0"/>
            <x v="2"/>
          </reference>
          <reference field="10" count="3" selected="0">
            <x v="3"/>
            <x v="4"/>
            <x v="8"/>
          </reference>
          <reference field="11" count="5" selected="0">
            <x v="1"/>
            <x v="2"/>
            <x v="3"/>
            <x v="5"/>
            <x v="6"/>
          </reference>
        </references>
      </pivotArea>
    </format>
    <format dxfId="2782">
      <pivotArea outline="0" fieldPosition="0">
        <references count="8">
          <reference field="1" count="160" selected="0">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7"/>
            <x v="158"/>
            <x v="159"/>
            <x v="160"/>
            <x v="161"/>
            <x v="162"/>
            <x v="163"/>
            <x v="164"/>
            <x v="165"/>
            <x v="166"/>
            <x v="167"/>
            <x v="168"/>
            <x v="169"/>
            <x v="170"/>
            <x v="171"/>
            <x v="172"/>
            <x v="173"/>
            <x v="174"/>
            <x v="175"/>
            <x v="176"/>
            <x v="177"/>
            <x v="178"/>
            <x v="179"/>
            <x v="180"/>
            <x v="181"/>
            <x v="182"/>
            <x v="183"/>
            <x v="193"/>
            <x v="194"/>
            <x v="195"/>
            <x v="196"/>
            <x v="197"/>
            <x v="198"/>
            <x v="199"/>
            <x v="200"/>
            <x v="201"/>
            <x v="202"/>
            <x v="203"/>
            <x v="204"/>
            <x v="205"/>
            <x v="206"/>
            <x v="207"/>
            <x v="222"/>
            <x v="223"/>
            <x v="224"/>
            <x v="225"/>
            <x v="226"/>
            <x v="227"/>
            <x v="228"/>
            <x v="229"/>
            <x v="230"/>
            <x v="231"/>
            <x v="232"/>
            <x v="233"/>
            <x v="234"/>
            <x v="235"/>
            <x v="236"/>
            <x v="237"/>
            <x v="238"/>
            <x v="239"/>
            <x v="240"/>
            <x v="241"/>
            <x v="278"/>
            <x v="279"/>
            <x v="280"/>
            <x v="281"/>
            <x v="282"/>
            <x v="283"/>
            <x v="284"/>
            <x v="285"/>
            <x v="286"/>
            <x v="287"/>
            <x v="288"/>
            <x v="289"/>
            <x v="290"/>
            <x v="291"/>
            <x v="292"/>
            <x v="293"/>
            <x v="294"/>
            <x v="295"/>
            <x v="296"/>
            <x v="297"/>
            <x v="424"/>
            <x v="425"/>
            <x v="426"/>
            <x v="427"/>
            <x v="428"/>
            <x v="429"/>
          </reference>
          <reference field="3" count="5" selected="0">
            <x v="17"/>
            <x v="18"/>
            <x v="19"/>
            <x v="20"/>
            <x v="27"/>
          </reference>
          <reference field="4" count="16" selected="0">
            <x v="0"/>
            <x v="1"/>
            <x v="4"/>
            <x v="5"/>
            <x v="7"/>
            <x v="24"/>
            <x v="29"/>
            <x v="31"/>
            <x v="32"/>
            <x v="33"/>
            <x v="36"/>
            <x v="37"/>
            <x v="58"/>
            <x v="88"/>
            <x v="89"/>
            <x v="108"/>
          </reference>
          <reference field="5" count="8" selected="0">
            <x v="0"/>
            <x v="1"/>
            <x v="2"/>
            <x v="3"/>
            <x v="4"/>
            <x v="7"/>
            <x v="15"/>
            <x v="16"/>
          </reference>
          <reference field="6" count="4" selected="0">
            <x v="0"/>
            <x v="1"/>
            <x v="3"/>
            <x v="4"/>
          </reference>
          <reference field="7" count="2" selected="0">
            <x v="0"/>
            <x v="3"/>
          </reference>
          <reference field="10" count="5" selected="0">
            <x v="2"/>
            <x v="3"/>
            <x v="4"/>
            <x v="7"/>
            <x v="8"/>
          </reference>
          <reference field="11" count="5" selected="0">
            <x v="1"/>
            <x v="2"/>
            <x v="3"/>
            <x v="5"/>
            <x v="6"/>
          </reference>
        </references>
      </pivotArea>
    </format>
    <format dxfId="2781">
      <pivotArea outline="0" fieldPosition="0">
        <references count="8">
          <reference field="1" count="6" selected="0">
            <x v="242"/>
            <x v="243"/>
            <x v="244"/>
            <x v="245"/>
            <x v="246"/>
            <x v="247"/>
          </reference>
          <reference field="3" count="2" selected="0">
            <x v="35"/>
            <x v="36"/>
          </reference>
          <reference field="4" count="2" selected="0">
            <x v="30"/>
            <x v="43"/>
          </reference>
          <reference field="5" count="2" selected="0">
            <x v="0"/>
            <x v="9"/>
          </reference>
          <reference field="6" count="1" selected="0">
            <x v="3"/>
          </reference>
          <reference field="7" count="1" selected="0">
            <x v="0"/>
          </reference>
          <reference field="10" count="3" selected="0">
            <x v="2"/>
            <x v="4"/>
            <x v="8"/>
          </reference>
          <reference field="11" count="3" selected="0">
            <x v="1"/>
            <x v="2"/>
            <x v="3"/>
          </reference>
        </references>
      </pivotArea>
    </format>
    <format dxfId="2780">
      <pivotArea outline="0" fieldPosition="0">
        <references count="8">
          <reference field="1" count="9" selected="0">
            <x v="312"/>
            <x v="315"/>
            <x v="539"/>
            <x v="540"/>
            <x v="541"/>
            <x v="542"/>
            <x v="543"/>
            <x v="544"/>
            <x v="545"/>
          </reference>
          <reference field="3" count="18" selected="0">
            <x v="38"/>
            <x v="39"/>
            <x v="40"/>
            <x v="41"/>
            <x v="42"/>
            <x v="43"/>
            <x v="44"/>
            <x v="45"/>
            <x v="46"/>
            <x v="47"/>
            <x v="49"/>
            <x v="50"/>
            <x v="51"/>
            <x v="52"/>
            <x v="53"/>
            <x v="54"/>
            <x v="55"/>
            <x v="56"/>
          </reference>
          <reference field="4" count="18" selected="0">
            <x v="27"/>
            <x v="28"/>
            <x v="46"/>
            <x v="47"/>
            <x v="48"/>
            <x v="51"/>
            <x v="52"/>
            <x v="53"/>
            <x v="54"/>
            <x v="55"/>
            <x v="56"/>
            <x v="57"/>
            <x v="59"/>
            <x v="72"/>
            <x v="73"/>
            <x v="74"/>
            <x v="75"/>
            <x v="90"/>
          </reference>
          <reference field="5" count="4" selected="0">
            <x v="0"/>
            <x v="10"/>
            <x v="13"/>
            <x v="14"/>
          </reference>
          <reference field="6" count="1" selected="0">
            <x v="3"/>
          </reference>
          <reference field="7" count="2" selected="0">
            <x v="0"/>
            <x v="2"/>
          </reference>
          <reference field="10" count="2" selected="0">
            <x v="3"/>
            <x v="7"/>
          </reference>
          <reference field="11" count="4" selected="0">
            <x v="1"/>
            <x v="2"/>
            <x v="3"/>
            <x v="4"/>
          </reference>
        </references>
      </pivotArea>
    </format>
    <format dxfId="2779">
      <pivotArea outline="0" fieldPosition="0">
        <references count="8">
          <reference field="1" count="32" selected="0">
            <x v="624"/>
            <x v="625"/>
            <x v="626"/>
            <x v="627"/>
            <x v="628"/>
            <x v="629"/>
            <x v="630"/>
            <x v="631"/>
            <x v="632"/>
            <x v="633"/>
            <x v="634"/>
            <x v="635"/>
            <x v="642"/>
            <x v="643"/>
            <x v="644"/>
            <x v="645"/>
            <x v="646"/>
            <x v="647"/>
            <x v="648"/>
            <x v="679"/>
            <x v="680"/>
            <x v="681"/>
            <x v="682"/>
            <x v="683"/>
            <x v="684"/>
            <x v="685"/>
            <x v="686"/>
            <x v="687"/>
            <x v="688"/>
            <x v="689"/>
            <x v="690"/>
            <x v="697"/>
          </reference>
          <reference field="3" count="12" selected="0">
            <x v="58"/>
            <x v="59"/>
            <x v="60"/>
            <x v="61"/>
            <x v="62"/>
            <x v="63"/>
            <x v="64"/>
            <x v="65"/>
            <x v="66"/>
            <x v="67"/>
            <x v="68"/>
            <x v="69"/>
          </reference>
          <reference field="4" count="12" selected="0">
            <x v="9"/>
            <x v="10"/>
            <x v="11"/>
            <x v="26"/>
            <x v="38"/>
            <x v="49"/>
            <x v="62"/>
            <x v="63"/>
            <x v="67"/>
            <x v="68"/>
            <x v="69"/>
            <x v="70"/>
          </reference>
          <reference field="5" count="5" selected="0">
            <x v="2"/>
            <x v="6"/>
            <x v="11"/>
            <x v="12"/>
            <x v="13"/>
          </reference>
          <reference field="6" count="1" selected="0">
            <x v="3"/>
          </reference>
          <reference field="7" count="2" selected="0">
            <x v="0"/>
            <x v="2"/>
          </reference>
          <reference field="10" count="2" selected="0">
            <x v="3"/>
            <x v="7"/>
          </reference>
          <reference field="11" count="3" selected="0">
            <x v="1"/>
            <x v="2"/>
            <x v="3"/>
          </reference>
        </references>
      </pivotArea>
    </format>
    <format dxfId="2778">
      <pivotArea outline="0" fieldPosition="0">
        <references count="8">
          <reference field="1" count="12" selected="0">
            <x v="260"/>
            <x v="261"/>
            <x v="262"/>
            <x v="263"/>
            <x v="264"/>
            <x v="265"/>
            <x v="272"/>
            <x v="273"/>
            <x v="274"/>
            <x v="275"/>
            <x v="276"/>
            <x v="277"/>
          </reference>
          <reference field="3" count="3" selected="0">
            <x v="71"/>
            <x v="72"/>
            <x v="73"/>
          </reference>
          <reference field="4" count="3" selected="0">
            <x v="60"/>
            <x v="61"/>
            <x v="105"/>
          </reference>
          <reference field="5" count="2" selected="0">
            <x v="0"/>
            <x v="6"/>
          </reference>
          <reference field="6" count="1" selected="0">
            <x v="3"/>
          </reference>
          <reference field="7" count="1" selected="0">
            <x v="2"/>
          </reference>
          <reference field="10" count="2" selected="0">
            <x v="3"/>
            <x v="7"/>
          </reference>
          <reference field="11" count="3" selected="0">
            <x v="1"/>
            <x v="2"/>
            <x v="3"/>
          </reference>
        </references>
      </pivotArea>
    </format>
    <format dxfId="2777">
      <pivotArea outline="0" fieldPosition="0">
        <references count="8">
          <reference field="1" count="7" selected="0">
            <x v="532"/>
            <x v="533"/>
            <x v="534"/>
            <x v="535"/>
            <x v="536"/>
            <x v="537"/>
            <x v="538"/>
          </reference>
          <reference field="3" count="7" selected="0">
            <x v="76"/>
            <x v="77"/>
            <x v="78"/>
            <x v="79"/>
            <x v="80"/>
            <x v="81"/>
            <x v="82"/>
          </reference>
          <reference field="4" count="7" selected="0">
            <x v="12"/>
            <x v="13"/>
            <x v="14"/>
            <x v="15"/>
            <x v="16"/>
            <x v="17"/>
            <x v="18"/>
          </reference>
          <reference field="5" count="1" selected="0">
            <x v="13"/>
          </reference>
          <reference field="6" count="1" selected="0">
            <x v="3"/>
          </reference>
          <reference field="7" count="1" selected="0">
            <x v="2"/>
          </reference>
          <reference field="10" count="1" selected="0">
            <x v="1"/>
          </reference>
          <reference field="11" count="1" selected="0">
            <x v="1"/>
          </reference>
        </references>
      </pivotArea>
    </format>
    <format dxfId="2776">
      <pivotArea outline="0" fieldPosition="0">
        <references count="8">
          <reference field="1" count="192" selected="0">
            <x v="430"/>
            <x v="431"/>
            <x v="432"/>
            <x v="433"/>
            <x v="434"/>
            <x v="435"/>
            <x v="436"/>
            <x v="437"/>
            <x v="438"/>
            <x v="439"/>
            <x v="440"/>
            <x v="441"/>
            <x v="442"/>
            <x v="443"/>
            <x v="444"/>
            <x v="445"/>
            <x v="446"/>
            <x v="447"/>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36"/>
            <x v="637"/>
            <x v="638"/>
            <x v="639"/>
            <x v="640"/>
            <x v="641"/>
            <x v="649"/>
            <x v="650"/>
            <x v="651"/>
            <x v="652"/>
            <x v="653"/>
            <x v="654"/>
            <x v="655"/>
            <x v="656"/>
            <x v="657"/>
            <x v="658"/>
            <x v="659"/>
            <x v="660"/>
            <x v="661"/>
            <x v="662"/>
            <x v="663"/>
            <x v="664"/>
            <x v="665"/>
            <x v="666"/>
            <x v="667"/>
            <x v="668"/>
            <x v="669"/>
            <x v="670"/>
            <x v="671"/>
            <x v="672"/>
            <x v="673"/>
            <x v="674"/>
            <x v="675"/>
            <x v="676"/>
            <x v="677"/>
            <x v="678"/>
          </reference>
          <reference field="3" count="33" selected="0">
            <x v="84"/>
            <x v="85"/>
            <x v="86"/>
            <x v="87"/>
            <x v="88"/>
            <x v="89"/>
            <x v="90"/>
            <x v="91"/>
            <x v="92"/>
            <x v="93"/>
            <x v="94"/>
            <x v="95"/>
            <x v="96"/>
            <x v="97"/>
            <x v="98"/>
            <x v="99"/>
            <x v="100"/>
            <x v="101"/>
            <x v="102"/>
            <x v="103"/>
            <x v="104"/>
            <x v="105"/>
            <x v="106"/>
            <x v="107"/>
            <x v="108"/>
            <x v="109"/>
            <x v="110"/>
            <x v="111"/>
            <x v="112"/>
            <x v="113"/>
            <x v="114"/>
            <x v="115"/>
            <x v="116"/>
          </reference>
          <reference field="4" count="33" selected="0">
            <x v="19"/>
            <x v="20"/>
            <x v="21"/>
            <x v="22"/>
            <x v="23"/>
            <x v="25"/>
            <x v="34"/>
            <x v="35"/>
            <x v="39"/>
            <x v="40"/>
            <x v="41"/>
            <x v="44"/>
            <x v="45"/>
            <x v="50"/>
            <x v="71"/>
            <x v="76"/>
            <x v="77"/>
            <x v="78"/>
            <x v="79"/>
            <x v="80"/>
            <x v="81"/>
            <x v="82"/>
            <x v="83"/>
            <x v="84"/>
            <x v="85"/>
            <x v="86"/>
            <x v="87"/>
            <x v="91"/>
            <x v="92"/>
            <x v="98"/>
            <x v="99"/>
            <x v="110"/>
            <x v="111"/>
          </reference>
          <reference field="5" count="2" selected="0">
            <x v="6"/>
            <x v="11"/>
          </reference>
          <reference field="6" count="2" selected="0">
            <x v="3"/>
            <x v="5"/>
          </reference>
          <reference field="7" count="1" selected="0">
            <x v="0"/>
          </reference>
          <reference field="10" count="3" selected="0">
            <x v="2"/>
            <x v="3"/>
            <x v="7"/>
          </reference>
          <reference field="11" count="3" selected="0">
            <x v="1"/>
            <x v="2"/>
            <x v="3"/>
          </reference>
        </references>
      </pivotArea>
    </format>
    <format dxfId="2775">
      <pivotArea outline="0" fieldPosition="0">
        <references count="8">
          <reference field="1" count="3" selected="0">
            <x v="449"/>
            <x v="451"/>
            <x v="453"/>
          </reference>
          <reference field="3" count="1" selected="0">
            <x v="117"/>
          </reference>
          <reference field="4" count="1" selected="0">
            <x v="112"/>
          </reference>
          <reference field="5" count="1" selected="0">
            <x v="6"/>
          </reference>
          <reference field="6" count="1" selected="0">
            <x v="3"/>
          </reference>
          <reference field="7" count="1" selected="0">
            <x v="0"/>
          </reference>
          <reference field="10" count="1" selected="0">
            <x v="3"/>
          </reference>
          <reference field="11" count="3" selected="0">
            <x v="1"/>
            <x v="2"/>
            <x v="3"/>
          </reference>
        </references>
      </pivotArea>
    </format>
    <format dxfId="2774">
      <pivotArea outline="0" fieldPosition="0">
        <references count="8">
          <reference field="1" count="2" selected="0">
            <x v="448"/>
            <x v="450"/>
          </reference>
          <reference field="3" count="1" selected="0">
            <x v="117"/>
          </reference>
          <reference field="4" count="1" selected="0">
            <x v="112"/>
          </reference>
          <reference field="5" count="1" selected="0">
            <x v="6"/>
          </reference>
          <reference field="6" count="1" selected="0">
            <x v="3"/>
          </reference>
          <reference field="7" count="1" selected="0">
            <x v="0"/>
          </reference>
          <reference field="10" count="1" selected="0">
            <x v="7"/>
          </reference>
          <reference field="11" count="2" selected="0">
            <x v="1"/>
            <x v="2"/>
          </reference>
        </references>
      </pivotArea>
    </format>
    <format dxfId="2773">
      <pivotArea outline="0" fieldPosition="0">
        <references count="8">
          <reference field="1" count="78"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reference>
          <reference field="3" count="8" selected="0">
            <x v="1"/>
            <x v="2"/>
            <x v="3"/>
            <x v="4"/>
            <x v="5"/>
            <x v="6"/>
            <x v="7"/>
            <x v="8"/>
          </reference>
          <reference field="4" count="8" selected="0">
            <x v="94"/>
            <x v="95"/>
            <x v="96"/>
            <x v="100"/>
            <x v="101"/>
            <x v="109"/>
            <x v="113"/>
            <x v="114"/>
          </reference>
          <reference field="5" count="2" selected="0">
            <x v="2"/>
            <x v="6"/>
          </reference>
          <reference field="6" count="2" selected="0">
            <x v="0"/>
            <x v="3"/>
          </reference>
          <reference field="7" count="1" selected="0">
            <x v="0"/>
          </reference>
          <reference field="10" count="6" selected="0">
            <x v="4"/>
            <x v="5"/>
            <x v="6"/>
            <x v="8"/>
            <x v="9"/>
            <x v="10"/>
          </reference>
          <reference field="11" count="5" selected="0">
            <x v="1"/>
            <x v="2"/>
            <x v="3"/>
            <x v="5"/>
            <x v="6"/>
          </reference>
        </references>
      </pivotArea>
    </format>
    <format dxfId="2772">
      <pivotArea outline="0" fieldPosition="0">
        <references count="8">
          <reference field="1" count="3" selected="0">
            <x v="521"/>
            <x v="523"/>
            <x v="525"/>
          </reference>
          <reference field="3" count="1" selected="0">
            <x v="118"/>
          </reference>
          <reference field="4" count="1" selected="0">
            <x v="115"/>
          </reference>
          <reference field="5" count="1" selected="0">
            <x v="11"/>
          </reference>
          <reference field="6" count="1" selected="0">
            <x v="5"/>
          </reference>
          <reference field="7" count="1" selected="0">
            <x v="0"/>
          </reference>
          <reference field="10" count="1" selected="0">
            <x v="3"/>
          </reference>
          <reference field="11" count="3" selected="0">
            <x v="1"/>
            <x v="2"/>
            <x v="3"/>
          </reference>
        </references>
      </pivotArea>
    </format>
    <format dxfId="2771">
      <pivotArea outline="0" fieldPosition="0">
        <references count="8">
          <reference field="1" count="2" selected="0">
            <x v="520"/>
            <x v="522"/>
          </reference>
          <reference field="3" count="1" selected="0">
            <x v="118"/>
          </reference>
          <reference field="4" count="1" selected="0">
            <x v="115"/>
          </reference>
          <reference field="5" count="1" selected="0">
            <x v="11"/>
          </reference>
          <reference field="6" count="1" selected="0">
            <x v="5"/>
          </reference>
          <reference field="7" count="1" selected="0">
            <x v="0"/>
          </reference>
          <reference field="10" count="1" selected="0">
            <x v="7"/>
          </reference>
          <reference field="11" count="2" selected="0">
            <x v="1"/>
            <x v="2"/>
          </reference>
        </references>
      </pivotArea>
    </format>
    <format dxfId="2770">
      <pivotArea outline="0" fieldPosition="0">
        <references count="7">
          <reference field="3" count="1" selected="0">
            <x v="118"/>
          </reference>
          <reference field="4" count="1" selected="0">
            <x v="115"/>
          </reference>
          <reference field="5" count="1" selected="0">
            <x v="11"/>
          </reference>
          <reference field="6" count="1" selected="0">
            <x v="5"/>
          </reference>
          <reference field="7" count="1" selected="0">
            <x v="0"/>
          </reference>
          <reference field="10" count="1" selected="0">
            <x v="7"/>
          </reference>
          <reference field="11" count="1" selected="0">
            <x v="3"/>
          </reference>
        </references>
      </pivotArea>
    </format>
    <format dxfId="2769">
      <pivotArea outline="0" fieldPosition="0">
        <references count="9">
          <reference field="1" count="2" selected="0">
            <x v="645"/>
            <x v="693"/>
          </reference>
          <reference field="3" count="3" selected="0">
            <x v="64"/>
            <x v="65"/>
            <x v="66"/>
          </reference>
          <reference field="4" count="3" selected="0">
            <x v="38"/>
            <x v="63"/>
            <x v="67"/>
          </reference>
          <reference field="5" count="2" selected="0">
            <x v="2"/>
            <x v="6"/>
          </reference>
          <reference field="6" count="2" selected="0">
            <x v="0"/>
            <x v="3"/>
          </reference>
          <reference field="7" count="1" selected="0">
            <x v="0"/>
          </reference>
          <reference field="8" count="18" selected="0">
            <x v="0"/>
            <x v="1"/>
            <x v="2"/>
            <x v="3"/>
            <x v="4"/>
            <x v="5"/>
            <x v="6"/>
            <x v="7"/>
            <x v="8"/>
            <x v="9"/>
            <x v="10"/>
            <x v="11"/>
            <x v="12"/>
            <x v="13"/>
            <x v="14"/>
            <x v="15"/>
            <x v="16"/>
            <x v="17"/>
          </reference>
          <reference field="10" count="2" selected="0">
            <x v="3"/>
            <x v="4"/>
          </reference>
          <reference field="11" count="1" selected="0">
            <x v="1"/>
          </reference>
        </references>
      </pivotArea>
    </format>
    <format dxfId="2768">
      <pivotArea dataOnly="0" labelOnly="1" outline="0" fieldPosition="0">
        <references count="8">
          <reference field="1" count="1">
            <x v="693"/>
          </reference>
          <reference field="3" count="1" selected="0">
            <x v="64"/>
          </reference>
          <reference field="4" count="1" selected="0">
            <x v="38"/>
          </reference>
          <reference field="5" count="1" selected="0">
            <x v="2"/>
          </reference>
          <reference field="6" count="1" selected="0">
            <x v="0"/>
          </reference>
          <reference field="7" count="1" selected="0">
            <x v="0"/>
          </reference>
          <reference field="10" count="1" selected="0">
            <x v="4"/>
          </reference>
          <reference field="11" count="1" selected="0">
            <x v="1"/>
          </reference>
        </references>
      </pivotArea>
    </format>
    <format dxfId="2767">
      <pivotArea dataOnly="0" labelOnly="1" outline="0" fieldPosition="0">
        <references count="8">
          <reference field="1" count="1">
            <x v="645"/>
          </reference>
          <reference field="3" count="1" selected="0">
            <x v="65"/>
          </reference>
          <reference field="4" count="1" selected="0">
            <x v="63"/>
          </reference>
          <reference field="5" count="1" selected="0">
            <x v="6"/>
          </reference>
          <reference field="6" count="1" selected="0">
            <x v="3"/>
          </reference>
          <reference field="7" count="1" selected="0">
            <x v="0"/>
          </reference>
          <reference field="10" count="1" selected="0">
            <x v="3"/>
          </reference>
          <reference field="11" count="1" selected="0">
            <x v="1"/>
          </reference>
        </references>
      </pivotArea>
    </format>
    <format dxfId="2766">
      <pivotArea outline="0" fieldPosition="0">
        <references count="8">
          <reference field="1" count="2" selected="0">
            <x v="691"/>
            <x v="695"/>
          </reference>
          <reference field="3" count="1" selected="0">
            <x v="64"/>
          </reference>
          <reference field="4" count="1" selected="0">
            <x v="38"/>
          </reference>
          <reference field="5" count="1" selected="0">
            <x v="2"/>
          </reference>
          <reference field="6" count="1" selected="0">
            <x v="0"/>
          </reference>
          <reference field="7" count="1" selected="0">
            <x v="0"/>
          </reference>
          <reference field="10" count="1" selected="0">
            <x v="4"/>
          </reference>
          <reference field="11" count="2" selected="0">
            <x v="2"/>
            <x v="3"/>
          </reference>
        </references>
      </pivotArea>
    </format>
    <format dxfId="2765">
      <pivotArea outline="0" fieldPosition="0">
        <references count="8">
          <reference field="1" count="3" selected="0">
            <x v="692"/>
            <x v="694"/>
            <x v="696"/>
          </reference>
          <reference field="3" count="1" selected="0">
            <x v="64"/>
          </reference>
          <reference field="4" count="1" selected="0">
            <x v="38"/>
          </reference>
          <reference field="5" count="1" selected="0">
            <x v="2"/>
          </reference>
          <reference field="6" count="1" selected="0">
            <x v="0"/>
          </reference>
          <reference field="7" count="1" selected="0">
            <x v="0"/>
          </reference>
          <reference field="10" count="1" selected="0">
            <x v="8"/>
          </reference>
          <reference field="11" count="3" selected="0">
            <x v="1"/>
            <x v="2"/>
            <x v="3"/>
          </reference>
        </references>
      </pivotArea>
    </format>
    <format dxfId="2764">
      <pivotArea outline="0" fieldPosition="0">
        <references count="9">
          <reference field="1" count="1" selected="0">
            <x v="693"/>
          </reference>
          <reference field="3" count="1" selected="0">
            <x v="64"/>
          </reference>
          <reference field="4" count="1" selected="0">
            <x v="38"/>
          </reference>
          <reference field="5" count="1" selected="0">
            <x v="2"/>
          </reference>
          <reference field="6" count="1" selected="0">
            <x v="0"/>
          </reference>
          <reference field="7" count="1" selected="0">
            <x v="0"/>
          </reference>
          <reference field="8" count="1" selected="0">
            <x v="18"/>
          </reference>
          <reference field="10" count="1" selected="0">
            <x v="4"/>
          </reference>
          <reference field="11" count="1" selected="0">
            <x v="1"/>
          </reference>
        </references>
      </pivotArea>
    </format>
    <format dxfId="2763">
      <pivotArea outline="0" fieldPosition="0">
        <references count="8">
          <reference field="1" count="9" selected="0">
            <x v="184"/>
            <x v="185"/>
            <x v="186"/>
            <x v="187"/>
            <x v="188"/>
            <x v="189"/>
            <x v="190"/>
            <x v="191"/>
            <x v="192"/>
          </reference>
          <reference field="3" count="1" selected="0">
            <x v="19"/>
          </reference>
          <reference field="4" count="1" selected="0">
            <x v="116"/>
          </reference>
          <reference field="5" count="1" selected="0">
            <x v="16"/>
          </reference>
          <reference field="6" count="1" selected="0">
            <x v="6"/>
          </reference>
          <reference field="7" count="1" selected="0">
            <x v="0"/>
          </reference>
          <reference field="10" count="3" selected="0">
            <x v="2"/>
            <x v="4"/>
            <x v="8"/>
          </reference>
          <reference field="11" count="3" selected="0">
            <x v="1"/>
            <x v="2"/>
            <x v="3"/>
          </reference>
        </references>
      </pivotArea>
    </format>
    <format dxfId="2762">
      <pivotArea outline="0" fieldPosition="0">
        <references count="8">
          <reference field="1" count="118" selected="0">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222"/>
            <x v="223"/>
            <x v="224"/>
            <x v="225"/>
            <x v="226"/>
            <x v="227"/>
            <x v="228"/>
            <x v="229"/>
            <x v="230"/>
            <x v="231"/>
            <x v="232"/>
            <x v="233"/>
            <x v="234"/>
            <x v="235"/>
            <x v="236"/>
            <x v="237"/>
            <x v="238"/>
            <x v="239"/>
            <x v="240"/>
            <x v="241"/>
            <x v="278"/>
            <x v="279"/>
            <x v="280"/>
            <x v="281"/>
            <x v="282"/>
            <x v="283"/>
            <x v="284"/>
            <x v="285"/>
            <x v="286"/>
            <x v="287"/>
            <x v="288"/>
            <x v="289"/>
            <x v="290"/>
            <x v="291"/>
            <x v="292"/>
            <x v="293"/>
            <x v="294"/>
            <x v="295"/>
            <x v="296"/>
            <x v="297"/>
            <x v="424"/>
            <x v="425"/>
            <x v="426"/>
            <x v="427"/>
            <x v="428"/>
            <x v="429"/>
          </reference>
          <reference field="3" count="13" selected="0">
            <x v="21"/>
            <x v="22"/>
            <x v="23"/>
            <x v="24"/>
            <x v="25"/>
            <x v="26"/>
            <x v="27"/>
            <x v="28"/>
            <x v="29"/>
            <x v="30"/>
            <x v="31"/>
            <x v="32"/>
            <x v="33"/>
          </reference>
          <reference field="4" count="13" selected="0">
            <x v="4"/>
            <x v="5"/>
            <x v="7"/>
            <x v="24"/>
            <x v="31"/>
            <x v="32"/>
            <x v="33"/>
            <x v="36"/>
            <x v="37"/>
            <x v="58"/>
            <x v="88"/>
            <x v="89"/>
            <x v="108"/>
          </reference>
          <reference field="5" count="6" selected="0">
            <x v="0"/>
            <x v="2"/>
            <x v="3"/>
            <x v="4"/>
            <x v="7"/>
            <x v="15"/>
          </reference>
          <reference field="6" count="3" selected="0">
            <x v="0"/>
            <x v="1"/>
            <x v="3"/>
          </reference>
          <reference field="7" count="1" selected="0">
            <x v="0"/>
          </reference>
          <reference field="10" count="4" selected="0">
            <x v="3"/>
            <x v="4"/>
            <x v="7"/>
            <x v="8"/>
          </reference>
          <reference field="11" count="5" selected="0">
            <x v="1"/>
            <x v="2"/>
            <x v="3"/>
            <x v="5"/>
            <x v="6"/>
          </reference>
        </references>
      </pivotArea>
    </format>
    <format dxfId="2761">
      <pivotArea outline="0" fieldPosition="0">
        <references count="8">
          <reference field="1" count="6" selected="0">
            <x v="266"/>
            <x v="267"/>
            <x v="268"/>
            <x v="269"/>
            <x v="270"/>
            <x v="271"/>
          </reference>
          <reference field="3" count="1" selected="0">
            <x v="74"/>
          </reference>
          <reference field="4" count="1" selected="0">
            <x v="117"/>
          </reference>
          <reference field="5" count="1" selected="0">
            <x v="0"/>
          </reference>
          <reference field="6" count="1" selected="0">
            <x v="1"/>
          </reference>
          <reference field="7" count="1" selected="0">
            <x v="2"/>
          </reference>
          <reference field="10" count="2" selected="0">
            <x v="3"/>
            <x v="7"/>
          </reference>
          <reference field="11" count="3" selected="0">
            <x v="1"/>
            <x v="2"/>
            <x v="3"/>
          </reference>
        </references>
      </pivotArea>
    </format>
    <format dxfId="2760">
      <pivotArea outline="0" fieldPosition="0">
        <references count="8">
          <reference field="1" count="2" selected="0">
            <x v="310"/>
            <x v="311"/>
          </reference>
          <reference field="3" count="1" selected="0">
            <x v="38"/>
          </reference>
          <reference field="4" count="1" selected="0">
            <x v="27"/>
          </reference>
          <reference field="5" count="1" selected="0">
            <x v="14"/>
          </reference>
          <reference field="6" count="1" selected="0">
            <x v="7"/>
          </reference>
          <reference field="7" count="1" selected="0">
            <x v="0"/>
          </reference>
          <reference field="10" count="2" selected="0">
            <x v="5"/>
            <x v="6"/>
          </reference>
          <reference field="11" count="1" selected="0">
            <x v="7"/>
          </reference>
        </references>
      </pivotArea>
    </format>
    <format dxfId="2759">
      <pivotArea outline="0" fieldPosition="0">
        <references count="8">
          <reference field="1" count="112" selected="0">
            <x v="298"/>
            <x v="299"/>
            <x v="300"/>
            <x v="301"/>
            <x v="302"/>
            <x v="303"/>
            <x v="304"/>
            <x v="305"/>
            <x v="306"/>
            <x v="307"/>
            <x v="308"/>
            <x v="309"/>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12"/>
            <x v="413"/>
            <x v="414"/>
            <x v="415"/>
            <x v="416"/>
            <x v="417"/>
            <x v="418"/>
            <x v="419"/>
            <x v="420"/>
            <x v="421"/>
            <x v="422"/>
            <x v="423"/>
            <x v="541"/>
          </reference>
          <reference field="3" count="11" selected="0">
            <x v="39"/>
            <x v="40"/>
            <x v="41"/>
            <x v="42"/>
            <x v="43"/>
            <x v="44"/>
            <x v="45"/>
            <x v="46"/>
            <x v="47"/>
            <x v="49"/>
            <x v="50"/>
          </reference>
          <reference field="4" count="11" selected="0">
            <x v="28"/>
            <x v="46"/>
            <x v="51"/>
            <x v="52"/>
            <x v="53"/>
            <x v="54"/>
            <x v="72"/>
            <x v="73"/>
            <x v="74"/>
            <x v="75"/>
            <x v="90"/>
          </reference>
          <reference field="5" count="4" selected="0">
            <x v="0"/>
            <x v="10"/>
            <x v="13"/>
            <x v="14"/>
          </reference>
          <reference field="6" count="4" selected="0">
            <x v="1"/>
            <x v="3"/>
            <x v="7"/>
            <x v="8"/>
          </reference>
          <reference field="7" count="2" selected="0">
            <x v="0"/>
            <x v="2"/>
          </reference>
          <reference field="10" count="5" selected="0">
            <x v="3"/>
            <x v="5"/>
            <x v="6"/>
            <x v="9"/>
            <x v="10"/>
          </reference>
          <reference field="11" count="5" selected="0">
            <x v="1"/>
            <x v="2"/>
            <x v="3"/>
            <x v="4"/>
            <x v="7"/>
          </reference>
        </references>
      </pivotArea>
    </format>
    <format dxfId="2758">
      <pivotArea outline="0" fieldPosition="0">
        <references count="8">
          <reference field="1" count="12" selected="0">
            <x v="400"/>
            <x v="401"/>
            <x v="402"/>
            <x v="403"/>
            <x v="404"/>
            <x v="405"/>
            <x v="406"/>
            <x v="407"/>
            <x v="408"/>
            <x v="409"/>
            <x v="410"/>
            <x v="411"/>
          </reference>
          <reference field="3" count="1" selected="0">
            <x v="48"/>
          </reference>
          <reference field="4" count="1" selected="0">
            <x v="118"/>
          </reference>
          <reference field="5" count="1" selected="0">
            <x v="0"/>
          </reference>
          <reference field="6" count="1" selected="0">
            <x v="1"/>
          </reference>
          <reference field="7" count="1" selected="0">
            <x v="0"/>
          </reference>
          <reference field="10" count="4" selected="0">
            <x v="5"/>
            <x v="6"/>
            <x v="9"/>
            <x v="10"/>
          </reference>
          <reference field="11" count="3" selected="0">
            <x v="1"/>
            <x v="2"/>
            <x v="3"/>
          </reference>
        </references>
      </pivotArea>
    </format>
    <format dxfId="2757">
      <pivotArea outline="0" fieldPosition="0">
        <references count="8">
          <reference field="1" count="1" selected="0">
            <x v="418"/>
          </reference>
          <reference field="3" count="1" selected="0">
            <x v="49"/>
          </reference>
          <reference field="4" count="1" selected="0">
            <x v="90"/>
          </reference>
          <reference field="5" count="1" selected="0">
            <x v="14"/>
          </reference>
          <reference field="6" count="1" selected="0">
            <x v="7"/>
          </reference>
          <reference field="7" count="1" selected="0">
            <x v="0"/>
          </reference>
          <reference field="10" count="1" selected="0">
            <x v="5"/>
          </reference>
          <reference field="11" count="1" selected="0">
            <x v="1"/>
          </reference>
        </references>
      </pivotArea>
    </format>
    <format dxfId="2756">
      <pivotArea outline="0" fieldPosition="0">
        <references count="8">
          <reference field="1" count="6" selected="0">
            <x v="151"/>
            <x v="152"/>
            <x v="153"/>
            <x v="154"/>
            <x v="155"/>
            <x v="156"/>
          </reference>
          <reference field="3" count="1" selected="0">
            <x v="33"/>
          </reference>
          <reference field="4" count="1" selected="0">
            <x v="119"/>
          </reference>
          <reference field="5" count="1" selected="0">
            <x v="0"/>
          </reference>
          <reference field="6" count="1" selected="0">
            <x v="1"/>
          </reference>
          <reference field="7" count="1" selected="0">
            <x v="0"/>
          </reference>
          <reference field="10" count="2" selected="0">
            <x v="3"/>
            <x v="7"/>
          </reference>
          <reference field="11" count="3" selected="0">
            <x v="1"/>
            <x v="2"/>
            <x v="3"/>
          </reference>
        </references>
      </pivotArea>
    </format>
    <format dxfId="2755">
      <pivotArea outline="0" fieldPosition="0">
        <references count="8">
          <reference field="1" count="6" selected="0">
            <x v="546"/>
            <x v="547"/>
            <x v="548"/>
            <x v="549"/>
            <x v="550"/>
            <x v="551"/>
          </reference>
          <reference field="3" count="1" selected="0">
            <x v="119"/>
          </reference>
          <reference field="4" count="1" selected="0">
            <x v="120"/>
          </reference>
          <reference field="5" count="1" selected="0">
            <x v="11"/>
          </reference>
          <reference field="6" count="1" selected="0">
            <x v="5"/>
          </reference>
          <reference field="7" count="1" selected="0">
            <x v="0"/>
          </reference>
          <reference field="10" count="2" selected="0">
            <x v="3"/>
            <x v="7"/>
          </reference>
          <reference field="11" count="3" selected="0">
            <x v="1"/>
            <x v="2"/>
            <x v="3"/>
          </reference>
        </references>
      </pivotArea>
    </format>
    <format dxfId="2754">
      <pivotArea outline="0" fieldPosition="0">
        <references count="8">
          <reference field="1" count="3" selected="0">
            <x v="527"/>
            <x v="529"/>
            <x v="531"/>
          </reference>
          <reference field="3" count="1" selected="0">
            <x v="120"/>
          </reference>
          <reference field="4" count="1" selected="0">
            <x v="121"/>
          </reference>
          <reference field="5" count="1" selected="0">
            <x v="11"/>
          </reference>
          <reference field="6" count="1" selected="0">
            <x v="5"/>
          </reference>
          <reference field="7" count="1" selected="0">
            <x v="0"/>
          </reference>
          <reference field="10" count="1" selected="0">
            <x v="3"/>
          </reference>
          <reference field="11" count="3" selected="0">
            <x v="1"/>
            <x v="2"/>
            <x v="3"/>
          </reference>
        </references>
      </pivotArea>
    </format>
    <format dxfId="2753">
      <pivotArea outline="0" fieldPosition="0">
        <references count="8">
          <reference field="1" count="2" selected="0">
            <x v="526"/>
            <x v="528"/>
          </reference>
          <reference field="3" count="1" selected="0">
            <x v="120"/>
          </reference>
          <reference field="4" count="1" selected="0">
            <x v="121"/>
          </reference>
          <reference field="5" count="1" selected="0">
            <x v="11"/>
          </reference>
          <reference field="6" count="1" selected="0">
            <x v="5"/>
          </reference>
          <reference field="7" count="1" selected="0">
            <x v="0"/>
          </reference>
          <reference field="10" count="1" selected="0">
            <x v="7"/>
          </reference>
          <reference field="11" count="2" selected="0">
            <x v="1"/>
            <x v="2"/>
          </reference>
        </references>
      </pivotArea>
    </format>
    <format dxfId="2752">
      <pivotArea outline="0" fieldPosition="0">
        <references count="7">
          <reference field="3" count="1" selected="0">
            <x v="120"/>
          </reference>
          <reference field="4" count="1" selected="0">
            <x v="121"/>
          </reference>
          <reference field="5" count="1" selected="0">
            <x v="11"/>
          </reference>
          <reference field="6" count="1" selected="0">
            <x v="5"/>
          </reference>
          <reference field="7" count="1" selected="0">
            <x v="0"/>
          </reference>
          <reference field="10" count="1" selected="0">
            <x v="7"/>
          </reference>
          <reference field="11" count="1" selected="0">
            <x v="3"/>
          </reference>
        </references>
      </pivotArea>
    </format>
  </formats>
  <conditionalFormats count="10">
    <conditionalFormat priority="12">
      <pivotAreas count="1">
        <pivotArea type="data" outline="0" collapsedLevelsAreSubtotals="1" fieldPosition="0">
          <references count="9">
            <reference field="4294967294" count="1" selected="0">
              <x v="0"/>
            </reference>
            <reference field="1" count="1" selected="0">
              <x v="0"/>
            </reference>
            <reference field="3" count="1" selected="0">
              <x v="83"/>
            </reference>
            <reference field="4" count="1" selected="0">
              <x v="107"/>
            </reference>
            <reference field="5" count="1" selected="0">
              <x v="5"/>
            </reference>
            <reference field="6" count="1" selected="0">
              <x v="3"/>
            </reference>
            <reference field="7" count="1" selected="0">
              <x v="1"/>
            </reference>
            <reference field="10" count="1" selected="0">
              <x v="0"/>
            </reference>
            <reference field="11" count="1" selected="0">
              <x v="0"/>
            </reference>
          </references>
        </pivotArea>
      </pivotAreas>
    </conditionalFormat>
    <conditionalFormat priority="845">
      <pivotAreas count="1">
        <pivotArea type="data" outline="0" collapsedLevelsAreSubtotals="1" fieldPosition="0">
          <references count="9">
            <reference field="4294967294" count="1" selected="0">
              <x v="0"/>
            </reference>
            <reference field="1" count="1" selected="0">
              <x v="0"/>
            </reference>
            <reference field="3" count="1" selected="0">
              <x v="12"/>
            </reference>
            <reference field="4" count="1" selected="0">
              <x v="2"/>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1142">
      <pivotAreas count="1">
        <pivotArea type="data" outline="0" collapsedLevelsAreSubtotals="1" fieldPosition="0">
          <references count="9">
            <reference field="4294967294" count="1" selected="0">
              <x v="0"/>
            </reference>
            <reference field="1" count="1" selected="0">
              <x v="0"/>
            </reference>
            <reference field="3" count="1" selected="0">
              <x v="9"/>
            </reference>
            <reference field="4" count="1" selected="0">
              <x v="6"/>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375">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93"/>
            </reference>
            <reference field="5" count="1" selected="0">
              <x v="17"/>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208">
      <pivotAreas count="1">
        <pivotArea type="data" outline="0" collapsedLevelsAreSubtotals="1" fieldPosition="0">
          <references count="9">
            <reference field="4294967294" count="1" selected="0">
              <x v="0"/>
            </reference>
            <reference field="1" count="1" selected="0">
              <x v="0"/>
            </reference>
            <reference field="3" count="1" selected="0">
              <x v="34"/>
            </reference>
            <reference field="4" count="1" selected="0">
              <x v="102"/>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197">
      <pivotAreas count="1">
        <pivotArea type="data" outline="0" collapsedLevelsAreSubtotals="1" fieldPosition="0">
          <references count="9">
            <reference field="4294967294" count="1" selected="0">
              <x v="0"/>
            </reference>
            <reference field="1" count="1" selected="0">
              <x v="0"/>
            </reference>
            <reference field="3" count="1" selected="0">
              <x v="16"/>
            </reference>
            <reference field="4" count="1" selected="0">
              <x v="3"/>
            </reference>
            <reference field="5" count="1" selected="0">
              <x v="6"/>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117">
      <pivotAreas count="1">
        <pivotArea type="data" outline="0" collapsedLevelsAreSubtotals="1" fieldPosition="0">
          <references count="9">
            <reference field="4294967294" count="1" selected="0">
              <x v="0"/>
            </reference>
            <reference field="1" count="1" selected="0">
              <x v="0"/>
            </reference>
            <reference field="3" count="1" selected="0">
              <x v="37"/>
            </reference>
            <reference field="4" count="1" selected="0">
              <x v="8"/>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30">
      <pivotAreas count="1">
        <pivotArea type="data" outline="0" collapsedLevelsAreSubtotals="1" fieldPosition="0">
          <references count="9">
            <reference field="4294967294" count="1" selected="0">
              <x v="0"/>
            </reference>
            <reference field="1" count="1" selected="0">
              <x v="0"/>
            </reference>
            <reference field="3" count="1" selected="0">
              <x v="70"/>
            </reference>
            <reference field="4" count="1" selected="0">
              <x v="104"/>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23">
      <pivotAreas count="1">
        <pivotArea type="data" outline="0" collapsedLevelsAreSubtotals="1" fieldPosition="0">
          <references count="9">
            <reference field="4294967294" count="1" selected="0">
              <x v="0"/>
            </reference>
            <reference field="1" count="1" selected="0">
              <x v="0"/>
            </reference>
            <reference field="3" count="1" selected="0">
              <x v="75"/>
            </reference>
            <reference field="4" count="1" selected="0">
              <x v="106"/>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57"/>
            </reference>
            <reference field="4" count="1" selected="0">
              <x v="103"/>
            </reference>
            <reference field="5" count="1" selected="0">
              <x v="5"/>
            </reference>
            <reference field="6" count="1" selected="0">
              <x v="2"/>
            </reference>
            <reference field="7" count="1" selected="0">
              <x v="1"/>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30428-0A02-4630-AD80-9737E7E09B28}" name="SMB+EnterprisePivot" cacheId="11"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AD123"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223">
        <item x="0"/>
        <item m="1" x="160"/>
        <item m="1" x="161"/>
        <item m="1" x="138"/>
        <item m="1" x="141"/>
        <item m="1" x="207"/>
        <item m="1" x="209"/>
        <item x="103"/>
        <item x="100"/>
        <item x="101"/>
        <item x="99"/>
        <item x="104"/>
        <item x="102"/>
        <item m="1" x="188"/>
        <item m="1" x="191"/>
        <item m="1" x="172"/>
        <item m="1" x="175"/>
        <item m="1" x="122"/>
        <item m="1" x="125"/>
        <item x="97"/>
        <item x="94"/>
        <item x="95"/>
        <item x="93"/>
        <item x="98"/>
        <item x="96"/>
        <item m="1" x="155"/>
        <item m="1" x="159"/>
        <item m="1" x="133"/>
        <item m="1" x="137"/>
        <item m="1" x="200"/>
        <item m="1" x="205"/>
        <item x="109"/>
        <item x="106"/>
        <item x="107"/>
        <item x="105"/>
        <item x="110"/>
        <item x="108"/>
        <item m="1" x="148"/>
        <item m="1" x="150"/>
        <item m="1" x="126"/>
        <item m="1" x="127"/>
        <item m="1" x="192"/>
        <item m="1" x="195"/>
        <item x="39"/>
        <item x="38"/>
        <item x="37"/>
        <item x="36"/>
        <item x="41"/>
        <item x="40"/>
        <item m="1" x="165"/>
        <item m="1" x="169"/>
        <item m="1" x="143"/>
        <item m="1" x="145"/>
        <item m="1" x="212"/>
        <item m="1" x="214"/>
        <item x="82"/>
        <item x="83"/>
        <item x="80"/>
        <item x="81"/>
        <item x="84"/>
        <item x="85"/>
        <item m="1" x="136"/>
        <item m="1" x="139"/>
        <item m="1" x="114"/>
        <item m="1" x="116"/>
        <item m="1" x="182"/>
        <item m="1" x="184"/>
        <item x="70"/>
        <item x="71"/>
        <item x="68"/>
        <item x="69"/>
        <item x="72"/>
        <item x="73"/>
        <item m="1" x="218"/>
        <item m="1" x="219"/>
        <item m="1" x="189"/>
        <item m="1" x="194"/>
        <item m="1" x="146"/>
        <item m="1" x="147"/>
        <item x="76"/>
        <item x="77"/>
        <item x="74"/>
        <item x="75"/>
        <item x="78"/>
        <item x="79"/>
        <item x="11"/>
        <item m="1" x="204"/>
        <item x="5"/>
        <item m="1" x="173"/>
        <item x="6"/>
        <item m="1" x="135"/>
        <item x="8"/>
        <item m="1" x="217"/>
        <item x="9"/>
        <item m="1" x="183"/>
        <item x="10"/>
        <item m="1" x="157"/>
        <item x="4"/>
        <item m="1" x="149"/>
        <item x="7"/>
        <item m="1" x="117"/>
        <item x="2"/>
        <item m="1" x="140"/>
        <item x="1"/>
        <item m="1" x="193"/>
        <item x="3"/>
        <item m="1" x="197"/>
        <item m="1" x="201"/>
        <item m="1" x="179"/>
        <item m="1" x="181"/>
        <item m="1" x="128"/>
        <item m="1" x="131"/>
        <item x="57"/>
        <item x="56"/>
        <item x="55"/>
        <item x="54"/>
        <item x="59"/>
        <item x="58"/>
        <item m="1" x="208"/>
        <item m="1" x="211"/>
        <item x="60"/>
        <item x="61"/>
        <item m="1" x="162"/>
        <item m="1" x="167"/>
        <item m="1" x="142"/>
        <item m="1" x="144"/>
        <item m="1" x="210"/>
        <item m="1" x="213"/>
        <item x="89"/>
        <item x="90"/>
        <item x="87"/>
        <item x="88"/>
        <item x="91"/>
        <item x="92"/>
        <item m="1" x="176"/>
        <item m="1" x="178"/>
        <item x="86"/>
        <item m="1" x="220"/>
        <item m="1" x="152"/>
        <item m="1" x="156"/>
        <item m="1" x="130"/>
        <item m="1" x="134"/>
        <item m="1" x="198"/>
        <item m="1" x="202"/>
        <item x="27"/>
        <item x="26"/>
        <item x="25"/>
        <item x="24"/>
        <item x="29"/>
        <item x="28"/>
        <item m="1" x="120"/>
        <item m="1" x="123"/>
        <item m="1" x="215"/>
        <item m="1" x="216"/>
        <item m="1" x="166"/>
        <item m="1" x="170"/>
        <item x="33"/>
        <item x="32"/>
        <item x="31"/>
        <item x="30"/>
        <item x="35"/>
        <item x="34"/>
        <item m="1" x="222"/>
        <item m="1" x="112"/>
        <item m="1" x="196"/>
        <item m="1" x="199"/>
        <item m="1" x="151"/>
        <item m="1" x="153"/>
        <item x="51"/>
        <item x="50"/>
        <item x="49"/>
        <item x="48"/>
        <item x="53"/>
        <item x="52"/>
        <item m="1" x="163"/>
        <item m="1" x="113"/>
        <item m="1" x="115"/>
        <item m="1" x="203"/>
        <item m="1" x="206"/>
        <item m="1" x="154"/>
        <item m="1" x="158"/>
        <item x="16"/>
        <item x="14"/>
        <item x="13"/>
        <item x="12"/>
        <item x="17"/>
        <item x="15"/>
        <item m="1" x="187"/>
        <item m="1" x="190"/>
        <item m="1" x="171"/>
        <item m="1" x="174"/>
        <item m="1" x="121"/>
        <item m="1" x="124"/>
        <item x="22"/>
        <item x="20"/>
        <item x="19"/>
        <item x="18"/>
        <item x="23"/>
        <item x="21"/>
        <item m="1" x="129"/>
        <item m="1" x="132"/>
        <item m="1" x="221"/>
        <item m="1" x="111"/>
        <item m="1" x="177"/>
        <item m="1" x="180"/>
        <item x="64"/>
        <item x="65"/>
        <item x="62"/>
        <item x="63"/>
        <item x="66"/>
        <item x="67"/>
        <item m="1" x="185"/>
        <item m="1" x="186"/>
        <item m="1" x="164"/>
        <item m="1" x="168"/>
        <item m="1" x="118"/>
        <item m="1" x="119"/>
        <item x="44"/>
        <item x="45"/>
        <item x="42"/>
        <item x="43"/>
        <item x="46"/>
        <item x="47"/>
      </items>
    </pivotField>
    <pivotField compact="0" outline="0" subtotalTop="0" showAll="0" includeNewItemsInFilter="1" rankBy="0" defaultSubtotal="0">
      <items count="11">
        <item x="4"/>
        <item m="1" x="10"/>
        <item x="0"/>
        <item x="5"/>
        <item x="7"/>
        <item x="1"/>
        <item x="8"/>
        <item x="2"/>
        <item x="9"/>
        <item x="6"/>
        <item x="3"/>
      </items>
    </pivotField>
    <pivotField axis="axisRow" compact="0" outline="0" subtotalTop="0" showAll="0" includeNewItemsInFilter="1" sortType="ascending" rankBy="0" defaultSubtotal="0">
      <items count="34">
        <item x="0"/>
        <item x="1"/>
        <item x="2"/>
        <item x="3"/>
        <item x="4"/>
        <item x="5"/>
        <item x="6"/>
        <item x="7"/>
        <item x="8"/>
        <item x="9"/>
        <item x="10"/>
        <item x="11"/>
        <item x="12"/>
        <item x="13"/>
        <item x="14"/>
        <item x="15"/>
        <item x="16"/>
        <item x="17"/>
        <item x="18"/>
        <item x="19"/>
        <item x="20"/>
        <item x="21"/>
        <item x="22"/>
        <item x="23"/>
        <item x="24"/>
        <item m="1" x="33"/>
        <item m="1" x="32"/>
        <item x="25"/>
        <item x="26"/>
        <item x="27"/>
        <item x="28"/>
        <item x="29"/>
        <item x="30"/>
        <item x="31"/>
      </items>
    </pivotField>
    <pivotField axis="axisRow" compact="0" outline="0" subtotalTop="0" showAll="0" includeNewItemsInFilter="1" defaultSubtotal="0">
      <items count="34">
        <item m="1" x="33"/>
        <item m="1" x="32"/>
        <item x="0"/>
        <item x="12"/>
        <item x="13"/>
        <item x="14"/>
        <item x="18"/>
        <item x="16"/>
        <item x="2"/>
        <item x="1"/>
        <item x="25"/>
        <item x="26"/>
        <item x="27"/>
        <item x="3"/>
        <item x="19"/>
        <item x="20"/>
        <item x="21"/>
        <item x="4"/>
        <item x="5"/>
        <item x="6"/>
        <item x="7"/>
        <item x="8"/>
        <item x="15"/>
        <item x="9"/>
        <item x="22"/>
        <item x="23"/>
        <item x="10"/>
        <item x="28"/>
        <item x="30"/>
        <item x="29"/>
        <item x="31"/>
        <item x="24"/>
        <item x="17"/>
        <item x="11"/>
      </items>
    </pivotField>
    <pivotField axis="axisRow" compact="0" outline="0" subtotalTop="0" showAll="0" includeNewItemsInFilter="1" defaultSubtotal="0">
      <items count="9">
        <item x="0"/>
        <item m="1" x="8"/>
        <item x="3"/>
        <item x="4"/>
        <item x="5"/>
        <item x="1"/>
        <item x="6"/>
        <item x="7"/>
        <item x="2"/>
      </items>
    </pivotField>
    <pivotField axis="axisRow" compact="0" outline="0" subtotalTop="0" showAll="0" includeNewItemsInFilter="1" defaultSubtotal="0">
      <items count="4">
        <item x="0"/>
        <item x="1"/>
        <item x="3"/>
        <item x="2"/>
      </items>
    </pivotField>
    <pivotField axis="axisRow" compact="0" outline="0" subtotalTop="0" showAll="0" includeNewItemsInFilter="1" defaultSubtotal="0">
      <items count="2">
        <item x="0"/>
        <item x="1"/>
      </items>
    </pivotField>
    <pivotField axis="axisCol" compact="0" outline="0" subtotalTop="0" showAll="0" includeNewItemsInFilter="1" rankBy="0" defaultSubtotal="0">
      <items count="22">
        <item x="9"/>
        <item x="0"/>
        <item x="13"/>
        <item x="14"/>
        <item x="15"/>
        <item x="16"/>
        <item x="17"/>
        <item x="18"/>
        <item x="1"/>
        <item m="1" x="21"/>
        <item x="19"/>
        <item x="20"/>
        <item x="2"/>
        <item x="3"/>
        <item x="4"/>
        <item x="11"/>
        <item x="8"/>
        <item x="5"/>
        <item x="6"/>
        <item x="12"/>
        <item x="7"/>
        <item x="10"/>
      </items>
    </pivotField>
    <pivotField compact="0" outline="0" subtotalTop="0" showAll="0" includeNewItemsInFilter="1"/>
    <pivotField name="Type" axis="axisRow" compact="0" outline="0" subtotalTop="0" showAll="0" includeNewItemsInFilter="1" rankBy="0" defaultSubtotal="0">
      <items count="6">
        <item x="0"/>
        <item m="1" x="5"/>
        <item x="1"/>
        <item x="4"/>
        <item x="3"/>
        <item x="2"/>
      </items>
    </pivotField>
    <pivotField axis="axisRow" compact="0" outline="0" subtotalTop="0" showAll="0" includeNewItemsInFilter="1" rankBy="0" defaultSubtotal="0">
      <items count="5">
        <item x="0"/>
        <item x="2"/>
        <item x="3"/>
        <item x="4"/>
        <item x="1"/>
      </items>
    </pivotField>
    <pivotField dataField="1" compact="0" outline="0" subtotalTop="0" showAll="0" includeNewItemsInFilter="1"/>
  </pivotFields>
  <rowFields count="8">
    <field x="3"/>
    <field x="4"/>
    <field x="5"/>
    <field x="7"/>
    <field x="6"/>
    <field x="10"/>
    <field x="11"/>
    <field x="1"/>
  </rowFields>
  <rowItems count="113">
    <i>
      <x/>
      <x v="2"/>
      <x/>
      <x/>
      <x/>
      <x/>
      <x/>
      <x/>
    </i>
    <i>
      <x v="1"/>
      <x v="9"/>
      <x v="5"/>
      <x v="1"/>
      <x v="1"/>
      <x v="2"/>
      <x v="4"/>
      <x v="103"/>
    </i>
    <i>
      <x v="2"/>
      <x v="8"/>
      <x v="5"/>
      <x v="1"/>
      <x v="1"/>
      <x v="2"/>
      <x v="4"/>
      <x v="101"/>
    </i>
    <i>
      <x v="3"/>
      <x v="13"/>
      <x v="5"/>
      <x v="1"/>
      <x v="1"/>
      <x v="2"/>
      <x v="4"/>
      <x v="105"/>
    </i>
    <i>
      <x v="4"/>
      <x v="17"/>
      <x v="5"/>
      <x v="1"/>
      <x v="1"/>
      <x v="2"/>
      <x v="4"/>
      <x v="97"/>
    </i>
    <i>
      <x v="5"/>
      <x v="18"/>
      <x v="5"/>
      <x v="1"/>
      <x v="1"/>
      <x v="2"/>
      <x v="4"/>
      <x v="87"/>
    </i>
    <i>
      <x v="6"/>
      <x v="19"/>
      <x v="5"/>
      <x v="1"/>
      <x v="1"/>
      <x v="2"/>
      <x v="4"/>
      <x v="89"/>
    </i>
    <i>
      <x v="7"/>
      <x v="20"/>
      <x v="5"/>
      <x v="1"/>
      <x v="1"/>
      <x v="2"/>
      <x v="4"/>
      <x v="99"/>
    </i>
    <i>
      <x v="8"/>
      <x v="21"/>
      <x v="5"/>
      <x v="1"/>
      <x v="1"/>
      <x v="2"/>
      <x v="4"/>
      <x v="91"/>
    </i>
    <i>
      <x v="9"/>
      <x v="23"/>
      <x v="5"/>
      <x v="1"/>
      <x v="1"/>
      <x v="2"/>
      <x v="4"/>
      <x v="93"/>
    </i>
    <i>
      <x v="10"/>
      <x v="26"/>
      <x v="8"/>
      <x v="1"/>
      <x v="1"/>
      <x v="2"/>
      <x v="4"/>
      <x v="95"/>
    </i>
    <i>
      <x v="11"/>
      <x v="33"/>
      <x v="5"/>
      <x v="1"/>
      <x v="3"/>
      <x v="2"/>
      <x v="4"/>
      <x v="85"/>
    </i>
    <i>
      <x v="12"/>
      <x v="3"/>
      <x v="2"/>
      <x v="1"/>
      <x v="1"/>
      <x v="4"/>
      <x v="1"/>
      <x v="183"/>
    </i>
    <i r="6">
      <x v="2"/>
      <x v="181"/>
    </i>
    <i r="6">
      <x v="3"/>
      <x v="185"/>
    </i>
    <i r="5">
      <x v="5"/>
      <x v="1"/>
      <x v="184"/>
    </i>
    <i r="6">
      <x v="2"/>
      <x v="182"/>
    </i>
    <i r="6">
      <x v="3"/>
      <x v="186"/>
    </i>
    <i>
      <x v="13"/>
      <x v="4"/>
      <x v="2"/>
      <x v="1"/>
      <x v="1"/>
      <x v="4"/>
      <x v="1"/>
      <x v="195"/>
    </i>
    <i r="6">
      <x v="2"/>
      <x v="193"/>
    </i>
    <i r="6">
      <x v="3"/>
      <x v="197"/>
    </i>
    <i r="5">
      <x v="5"/>
      <x v="1"/>
      <x v="196"/>
    </i>
    <i r="6">
      <x v="2"/>
      <x v="194"/>
    </i>
    <i r="6">
      <x v="3"/>
      <x v="198"/>
    </i>
    <i>
      <x v="14"/>
      <x v="5"/>
      <x v="3"/>
      <x v="1"/>
      <x v="1"/>
      <x v="4"/>
      <x v="1"/>
      <x v="146"/>
    </i>
    <i r="6">
      <x v="2"/>
      <x v="144"/>
    </i>
    <i r="6">
      <x v="3"/>
      <x v="148"/>
    </i>
    <i r="5">
      <x v="5"/>
      <x v="1"/>
      <x v="147"/>
    </i>
    <i r="6">
      <x v="2"/>
      <x v="145"/>
    </i>
    <i r="6">
      <x v="3"/>
      <x v="149"/>
    </i>
    <i>
      <x v="15"/>
      <x v="22"/>
      <x v="3"/>
      <x v="1"/>
      <x v="1"/>
      <x v="4"/>
      <x v="1"/>
      <x v="158"/>
    </i>
    <i r="6">
      <x v="2"/>
      <x v="156"/>
    </i>
    <i r="6">
      <x v="3"/>
      <x v="160"/>
    </i>
    <i r="5">
      <x v="5"/>
      <x v="1"/>
      <x v="159"/>
    </i>
    <i r="6">
      <x v="2"/>
      <x v="157"/>
    </i>
    <i r="6">
      <x v="3"/>
      <x v="161"/>
    </i>
    <i>
      <x v="16"/>
      <x v="7"/>
      <x v="3"/>
      <x v="1"/>
      <x v="1"/>
      <x v="4"/>
      <x v="1"/>
      <x v="45"/>
    </i>
    <i r="6">
      <x v="2"/>
      <x v="43"/>
    </i>
    <i r="6">
      <x v="3"/>
      <x v="47"/>
    </i>
    <i r="5">
      <x v="5"/>
      <x v="1"/>
      <x v="46"/>
    </i>
    <i r="6">
      <x v="2"/>
      <x v="44"/>
    </i>
    <i r="6">
      <x v="3"/>
      <x v="48"/>
    </i>
    <i>
      <x v="17"/>
      <x v="32"/>
      <x v="4"/>
      <x v="1"/>
      <x v="2"/>
      <x v="2"/>
      <x v="1"/>
      <x v="220"/>
    </i>
    <i r="6">
      <x v="2"/>
      <x v="218"/>
    </i>
    <i r="6">
      <x v="3"/>
      <x v="222"/>
    </i>
    <i r="5">
      <x v="3"/>
      <x v="1"/>
      <x v="219"/>
    </i>
    <i r="6">
      <x v="2"/>
      <x v="217"/>
    </i>
    <i r="6">
      <x v="3"/>
      <x v="221"/>
    </i>
    <i>
      <x v="18"/>
      <x v="6"/>
      <x v="4"/>
      <x v="1"/>
      <x v="1"/>
      <x v="4"/>
      <x v="1"/>
      <x v="170"/>
    </i>
    <i r="6">
      <x v="2"/>
      <x v="168"/>
    </i>
    <i r="6">
      <x v="3"/>
      <x v="172"/>
    </i>
    <i r="5">
      <x v="5"/>
      <x v="1"/>
      <x v="171"/>
    </i>
    <i r="6">
      <x v="2"/>
      <x v="169"/>
    </i>
    <i r="6">
      <x v="3"/>
      <x v="173"/>
    </i>
    <i>
      <x v="19"/>
      <x v="14"/>
      <x v="3"/>
      <x v="1"/>
      <x v="1"/>
      <x v="4"/>
      <x v="1"/>
      <x v="114"/>
    </i>
    <i r="6">
      <x v="2"/>
      <x v="112"/>
    </i>
    <i r="6">
      <x v="3"/>
      <x v="116"/>
    </i>
    <i r="5">
      <x v="5"/>
      <x v="1"/>
      <x v="115"/>
    </i>
    <i r="6">
      <x v="2"/>
      <x v="113"/>
    </i>
    <i r="6">
      <x v="3"/>
      <x v="117"/>
    </i>
    <i>
      <x v="20"/>
      <x v="15"/>
      <x v="8"/>
      <x v="1"/>
      <x v="1"/>
      <x v="2"/>
      <x v="1"/>
      <x v="121"/>
    </i>
    <i r="5">
      <x v="3"/>
      <x v="1"/>
      <x v="120"/>
    </i>
    <i>
      <x v="21"/>
      <x v="16"/>
      <x v="2"/>
      <x v="1"/>
      <x v="1"/>
      <x v="2"/>
      <x v="1"/>
      <x v="208"/>
    </i>
    <i r="6">
      <x v="2"/>
      <x v="206"/>
    </i>
    <i r="6">
      <x v="3"/>
      <x v="210"/>
    </i>
    <i r="5">
      <x v="3"/>
      <x v="1"/>
      <x v="207"/>
    </i>
    <i r="6">
      <x v="2"/>
      <x v="205"/>
    </i>
    <i r="6">
      <x v="3"/>
      <x v="209"/>
    </i>
    <i>
      <x v="22"/>
      <x v="24"/>
      <x v="8"/>
      <x v="1"/>
      <x v="1"/>
      <x v="2"/>
      <x v="1"/>
      <x v="70"/>
    </i>
    <i r="6">
      <x v="2"/>
      <x v="68"/>
    </i>
    <i r="6">
      <x v="3"/>
      <x v="72"/>
    </i>
    <i r="5">
      <x v="3"/>
      <x v="1"/>
      <x v="69"/>
    </i>
    <i r="6">
      <x v="2"/>
      <x v="67"/>
    </i>
    <i r="6">
      <x v="3"/>
      <x v="71"/>
    </i>
    <i>
      <x v="23"/>
      <x v="25"/>
      <x v="8"/>
      <x v="1"/>
      <x v="1"/>
      <x v="2"/>
      <x v="1"/>
      <x v="82"/>
    </i>
    <i r="6">
      <x v="2"/>
      <x v="80"/>
    </i>
    <i r="6">
      <x v="3"/>
      <x v="84"/>
    </i>
    <i r="5">
      <x v="3"/>
      <x v="1"/>
      <x v="81"/>
    </i>
    <i r="6">
      <x v="2"/>
      <x v="79"/>
    </i>
    <i r="6">
      <x v="3"/>
      <x v="83"/>
    </i>
    <i>
      <x v="24"/>
      <x v="31"/>
      <x v="8"/>
      <x v="1"/>
      <x v="1"/>
      <x v="2"/>
      <x v="1"/>
      <x v="58"/>
    </i>
    <i r="6">
      <x v="2"/>
      <x v="56"/>
    </i>
    <i r="6">
      <x v="3"/>
      <x v="60"/>
    </i>
    <i r="5">
      <x v="3"/>
      <x v="1"/>
      <x v="57"/>
    </i>
    <i r="6">
      <x v="2"/>
      <x v="55"/>
    </i>
    <i r="6">
      <x v="3"/>
      <x v="59"/>
    </i>
    <i>
      <x v="27"/>
      <x v="10"/>
      <x v="6"/>
      <x/>
      <x/>
      <x/>
      <x/>
      <x/>
    </i>
    <i>
      <x v="28"/>
      <x v="11"/>
      <x v="7"/>
      <x v="1"/>
      <x v="1"/>
      <x v="3"/>
      <x v="1"/>
      <x v="136"/>
    </i>
    <i>
      <x v="29"/>
      <x v="12"/>
      <x/>
      <x v="1"/>
      <x v="1"/>
      <x v="2"/>
      <x v="3"/>
      <x v="133"/>
    </i>
    <i r="2">
      <x v="8"/>
      <x v="1"/>
      <x v="1"/>
      <x v="2"/>
      <x v="1"/>
      <x v="131"/>
    </i>
    <i r="6">
      <x v="2"/>
      <x v="129"/>
    </i>
    <i r="5">
      <x v="3"/>
      <x v="1"/>
      <x v="130"/>
    </i>
    <i r="6">
      <x v="2"/>
      <x v="128"/>
    </i>
    <i r="6">
      <x v="3"/>
      <x v="132"/>
    </i>
    <i>
      <x v="30"/>
      <x v="27"/>
      <x v="6"/>
      <x/>
      <x/>
      <x/>
      <x/>
      <x/>
    </i>
    <i>
      <x v="31"/>
      <x v="29"/>
      <x v="8"/>
      <x v="1"/>
      <x v="1"/>
      <x v="4"/>
      <x v="1"/>
      <x v="21"/>
    </i>
    <i r="6">
      <x v="2"/>
      <x v="19"/>
    </i>
    <i r="6">
      <x v="3"/>
      <x v="23"/>
    </i>
    <i r="5">
      <x v="5"/>
      <x v="1"/>
      <x v="22"/>
    </i>
    <i r="6">
      <x v="2"/>
      <x v="20"/>
    </i>
    <i r="6">
      <x v="3"/>
      <x v="24"/>
    </i>
    <i>
      <x v="32"/>
      <x v="28"/>
      <x v="8"/>
      <x v="1"/>
      <x v="1"/>
      <x v="4"/>
      <x v="1"/>
      <x v="9"/>
    </i>
    <i r="6">
      <x v="2"/>
      <x v="7"/>
    </i>
    <i r="6">
      <x v="3"/>
      <x v="11"/>
    </i>
    <i r="5">
      <x v="5"/>
      <x v="1"/>
      <x v="10"/>
    </i>
    <i r="6">
      <x v="2"/>
      <x v="8"/>
    </i>
    <i r="6">
      <x v="3"/>
      <x v="12"/>
    </i>
    <i>
      <x v="33"/>
      <x v="30"/>
      <x v="8"/>
      <x v="1"/>
      <x v="1"/>
      <x v="4"/>
      <x v="1"/>
      <x v="33"/>
    </i>
    <i r="6">
      <x v="2"/>
      <x v="31"/>
    </i>
    <i r="6">
      <x v="3"/>
      <x v="35"/>
    </i>
    <i r="5">
      <x v="5"/>
      <x v="1"/>
      <x v="34"/>
    </i>
    <i r="6">
      <x v="2"/>
      <x v="32"/>
    </i>
    <i r="6">
      <x v="3"/>
      <x v="36"/>
    </i>
  </rowItems>
  <colFields count="1">
    <field x="8"/>
  </colFields>
  <colItems count="21">
    <i>
      <x/>
    </i>
    <i>
      <x v="1"/>
    </i>
    <i>
      <x v="2"/>
    </i>
    <i>
      <x v="3"/>
    </i>
    <i>
      <x v="4"/>
    </i>
    <i>
      <x v="5"/>
    </i>
    <i>
      <x v="6"/>
    </i>
    <i>
      <x v="7"/>
    </i>
    <i>
      <x v="8"/>
    </i>
    <i>
      <x v="10"/>
    </i>
    <i>
      <x v="11"/>
    </i>
    <i>
      <x v="12"/>
    </i>
    <i>
      <x v="13"/>
    </i>
    <i>
      <x v="14"/>
    </i>
    <i>
      <x v="15"/>
    </i>
    <i>
      <x v="16"/>
    </i>
    <i>
      <x v="17"/>
    </i>
    <i>
      <x v="18"/>
    </i>
    <i>
      <x v="19"/>
    </i>
    <i>
      <x v="20"/>
    </i>
    <i>
      <x v="21"/>
    </i>
  </colItems>
  <dataFields count="1">
    <dataField name="Max of Price" fld="12" subtotal="max" baseField="0" baseItem="0" numFmtId="4"/>
  </dataFields>
  <formats count="107">
    <format dxfId="2251">
      <pivotArea type="all" dataOnly="0" outline="0" fieldPosition="0"/>
    </format>
    <format dxfId="2250">
      <pivotArea type="all" dataOnly="0" outline="0" fieldPosition="0"/>
    </format>
    <format dxfId="2249">
      <pivotArea field="2" type="button" dataOnly="0" labelOnly="1" outline="0"/>
    </format>
    <format dxfId="2248">
      <pivotArea field="2" type="button" dataOnly="0" labelOnly="1" outline="0"/>
    </format>
    <format dxfId="2247">
      <pivotArea dataOnly="0" labelOnly="1" outline="0" fieldPosition="0">
        <references count="1">
          <reference field="8" count="0"/>
        </references>
      </pivotArea>
    </format>
    <format dxfId="2246">
      <pivotArea field="8" type="button" dataOnly="0" labelOnly="1" outline="0" axis="axisCol" fieldPosition="0"/>
    </format>
    <format dxfId="2245">
      <pivotArea field="8" type="button" dataOnly="0" labelOnly="1" outline="0" axis="axisCol" fieldPosition="0"/>
    </format>
    <format dxfId="2244">
      <pivotArea type="topRight" dataOnly="0" labelOnly="1" outline="0" fieldPosition="0"/>
    </format>
    <format dxfId="2243">
      <pivotArea type="all" dataOnly="0" outline="0" fieldPosition="0"/>
    </format>
    <format dxfId="2242">
      <pivotArea field="2" type="button" dataOnly="0" labelOnly="1" outline="0"/>
    </format>
    <format dxfId="2241">
      <pivotArea type="origin" dataOnly="0" labelOnly="1" outline="0" fieldPosition="0"/>
    </format>
    <format dxfId="2240">
      <pivotArea field="2" type="button" dataOnly="0" labelOnly="1" outline="0"/>
    </format>
    <format dxfId="2239">
      <pivotArea field="3" type="button" dataOnly="0" labelOnly="1" outline="0" axis="axisRow" fieldPosition="0"/>
    </format>
    <format dxfId="2238">
      <pivotArea field="7" type="button" dataOnly="0" labelOnly="1" outline="0" axis="axisRow" fieldPosition="3"/>
    </format>
    <format dxfId="2237">
      <pivotArea field="6" type="button" dataOnly="0" labelOnly="1" outline="0" axis="axisRow" fieldPosition="4"/>
    </format>
    <format dxfId="2236">
      <pivotArea dataOnly="0" labelOnly="1" outline="0" fieldPosition="0">
        <references count="1">
          <reference field="8" count="0"/>
        </references>
      </pivotArea>
    </format>
    <format dxfId="2235">
      <pivotArea field="8" type="button" dataOnly="0" labelOnly="1" outline="0" axis="axisCol" fieldPosition="0"/>
    </format>
    <format dxfId="2234">
      <pivotArea dataOnly="0" labelOnly="1" outline="0" fieldPosition="0">
        <references count="1">
          <reference field="3" count="0"/>
        </references>
      </pivotArea>
    </format>
    <format dxfId="2233">
      <pivotArea type="origin" dataOnly="0" labelOnly="1" outline="0" fieldPosition="0"/>
    </format>
    <format dxfId="2232">
      <pivotArea field="3" type="button" dataOnly="0" labelOnly="1" outline="0" axis="axisRow" fieldPosition="0"/>
    </format>
    <format dxfId="2231">
      <pivotArea field="4" type="button" dataOnly="0" labelOnly="1" outline="0" axis="axisRow" fieldPosition="1"/>
    </format>
    <format dxfId="2230">
      <pivotArea field="5" type="button" dataOnly="0" labelOnly="1" outline="0" axis="axisRow" fieldPosition="2"/>
    </format>
    <format dxfId="2229">
      <pivotArea field="7" type="button" dataOnly="0" labelOnly="1" outline="0" axis="axisRow" fieldPosition="3"/>
    </format>
    <format dxfId="2228">
      <pivotArea field="6" type="button" dataOnly="0" labelOnly="1" outline="0" axis="axisRow" fieldPosition="4"/>
    </format>
    <format dxfId="2227">
      <pivotArea field="10" type="button" dataOnly="0" labelOnly="1" outline="0" axis="axisRow" fieldPosition="5"/>
    </format>
    <format dxfId="2226">
      <pivotArea field="11" type="button" dataOnly="0" labelOnly="1" outline="0" axis="axisRow" fieldPosition="6"/>
    </format>
    <format dxfId="2225">
      <pivotArea field="1" type="button" dataOnly="0" labelOnly="1" outline="0" axis="axisRow" fieldPosition="7"/>
    </format>
    <format dxfId="2224">
      <pivotArea field="8" type="button" dataOnly="0" labelOnly="1" outline="0" axis="axisCol" fieldPosition="0"/>
    </format>
    <format dxfId="2223">
      <pivotArea dataOnly="0" labelOnly="1" outline="0" fieldPosition="0">
        <references count="1">
          <reference field="8" count="0"/>
        </references>
      </pivotArea>
    </format>
    <format dxfId="2222">
      <pivotArea type="origin" dataOnly="0" labelOnly="1" outline="0" fieldPosition="0"/>
    </format>
    <format dxfId="2221">
      <pivotArea field="3" type="button" dataOnly="0" labelOnly="1" outline="0" axis="axisRow" fieldPosition="0"/>
    </format>
    <format dxfId="2220">
      <pivotArea field="4" type="button" dataOnly="0" labelOnly="1" outline="0" axis="axisRow" fieldPosition="1"/>
    </format>
    <format dxfId="2219">
      <pivotArea field="5" type="button" dataOnly="0" labelOnly="1" outline="0" axis="axisRow" fieldPosition="2"/>
    </format>
    <format dxfId="2218">
      <pivotArea field="7" type="button" dataOnly="0" labelOnly="1" outline="0" axis="axisRow" fieldPosition="3"/>
    </format>
    <format dxfId="2217">
      <pivotArea field="6" type="button" dataOnly="0" labelOnly="1" outline="0" axis="axisRow" fieldPosition="4"/>
    </format>
    <format dxfId="2216">
      <pivotArea field="10" type="button" dataOnly="0" labelOnly="1" outline="0" axis="axisRow" fieldPosition="5"/>
    </format>
    <format dxfId="2215">
      <pivotArea field="11" type="button" dataOnly="0" labelOnly="1" outline="0" axis="axisRow" fieldPosition="6"/>
    </format>
    <format dxfId="2214">
      <pivotArea field="1" type="button" dataOnly="0" labelOnly="1" outline="0" axis="axisRow" fieldPosition="7"/>
    </format>
    <format dxfId="2213">
      <pivotArea field="8" type="button" dataOnly="0" labelOnly="1" outline="0" axis="axisCol" fieldPosition="0"/>
    </format>
    <format dxfId="2212">
      <pivotArea dataOnly="0" labelOnly="1" outline="0" fieldPosition="0">
        <references count="1">
          <reference field="8" count="0"/>
        </references>
      </pivotArea>
    </format>
    <format dxfId="2211">
      <pivotArea outline="0" fieldPosition="0"/>
    </format>
    <format dxfId="2210">
      <pivotArea dataOnly="0" labelOnly="1" outline="0" fieldPosition="0">
        <references count="1">
          <reference field="3" count="0"/>
        </references>
      </pivotArea>
    </format>
    <format dxfId="2209">
      <pivotArea dataOnly="0" labelOnly="1" outline="0" fieldPosition="0">
        <references count="3">
          <reference field="3" count="0" selected="0"/>
          <reference field="4" count="0" selected="0"/>
          <reference field="5" count="0"/>
        </references>
      </pivotArea>
    </format>
    <format dxfId="2208">
      <pivotArea dataOnly="0" labelOnly="1" outline="0" fieldPosition="0">
        <references count="4">
          <reference field="3" count="0" selected="0"/>
          <reference field="4" count="0" selected="0"/>
          <reference field="5" count="0" selected="0"/>
          <reference field="7" count="0"/>
        </references>
      </pivotArea>
    </format>
    <format dxfId="2207">
      <pivotArea dataOnly="0" labelOnly="1" outline="0" fieldPosition="0">
        <references count="5">
          <reference field="3" count="0" selected="0"/>
          <reference field="4" count="0" selected="0"/>
          <reference field="5" count="0" selected="0"/>
          <reference field="6" count="0"/>
          <reference field="7" count="0" selected="0"/>
        </references>
      </pivotArea>
    </format>
    <format dxfId="2206">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2205">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2204">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2203">
      <pivotArea dataOnly="0" labelOnly="1" outline="0" fieldPosition="0">
        <references count="2">
          <reference field="3" count="0" selected="0"/>
          <reference field="4" count="0"/>
        </references>
      </pivotArea>
    </format>
    <format dxfId="2202">
      <pivotArea outline="0" fieldPosition="0"/>
    </format>
    <format dxfId="2201">
      <pivotArea outline="0" fieldPosition="0"/>
    </format>
    <format dxfId="2200">
      <pivotArea dataOnly="0" labelOnly="1" outline="0" fieldPosition="0">
        <references count="1">
          <reference field="8" count="0"/>
        </references>
      </pivotArea>
    </format>
    <format dxfId="2199">
      <pivotArea field="8" type="button" dataOnly="0" labelOnly="1" outline="0" axis="axisCol" fieldPosition="0"/>
    </format>
    <format dxfId="2198">
      <pivotArea outline="0" fieldPosition="0"/>
    </format>
    <format dxfId="2197">
      <pivotArea type="topRight" dataOnly="0" labelOnly="1" outline="0" fieldPosition="0"/>
    </format>
    <format dxfId="2196">
      <pivotArea dataOnly="0" labelOnly="1" outline="0" fieldPosition="0">
        <references count="1">
          <reference field="8" count="2">
            <x v="8"/>
            <x v="13"/>
          </reference>
        </references>
      </pivotArea>
    </format>
    <format dxfId="2195">
      <pivotArea type="topRight" dataOnly="0" labelOnly="1" outline="0" offset="C1:G1" fieldPosition="0"/>
    </format>
    <format dxfId="2194">
      <pivotArea type="topRight" dataOnly="0" labelOnly="1" outline="0" offset="C1:G1" fieldPosition="0"/>
    </format>
    <format dxfId="2193">
      <pivotArea outline="0" fieldPosition="0">
        <references count="9">
          <reference field="1" count="1" selected="0">
            <x v="174"/>
          </reference>
          <reference field="3" count="1" selected="0">
            <x v="16"/>
          </reference>
          <reference field="4" count="1" selected="0">
            <x v="1"/>
          </reference>
          <reference field="5" count="1" selected="0">
            <x v="1"/>
          </reference>
          <reference field="6" count="1" selected="0">
            <x v="1"/>
          </reference>
          <reference field="7" count="1" selected="0">
            <x v="1"/>
          </reference>
          <reference field="8" count="1" selected="0">
            <x v="1"/>
          </reference>
          <reference field="10" count="1" selected="0">
            <x v="1"/>
          </reference>
          <reference field="11" count="1" selected="0">
            <x v="1"/>
          </reference>
        </references>
      </pivotArea>
    </format>
    <format dxfId="2192">
      <pivotArea outline="0" fieldPosition="0">
        <references count="9">
          <reference field="1" count="1" selected="0">
            <x v="174"/>
          </reference>
          <reference field="3" count="1" selected="0">
            <x v="16"/>
          </reference>
          <reference field="4" count="1" selected="0">
            <x v="1"/>
          </reference>
          <reference field="5" count="1" selected="0">
            <x v="1"/>
          </reference>
          <reference field="6" count="1" selected="0">
            <x v="1"/>
          </reference>
          <reference field="7" count="1" selected="0">
            <x v="1"/>
          </reference>
          <reference field="8" count="7" selected="0">
            <x v="8"/>
            <x v="12"/>
            <x v="13"/>
            <x v="14"/>
            <x v="17"/>
            <x v="18"/>
            <x v="20"/>
          </reference>
          <reference field="10" count="1" selected="0">
            <x v="1"/>
          </reference>
          <reference field="11" count="1" selected="0">
            <x v="1"/>
          </reference>
        </references>
      </pivotArea>
    </format>
    <format dxfId="2191">
      <pivotArea type="topRight" dataOnly="0" labelOnly="1" outline="0" offset="H1:K1" fieldPosition="0"/>
    </format>
    <format dxfId="2190">
      <pivotArea outline="0" collapsedLevelsAreSubtotals="1" fieldPosition="0">
        <references count="9">
          <reference field="1" count="1" selected="0">
            <x v="174"/>
          </reference>
          <reference field="3" count="1" selected="0">
            <x v="16"/>
          </reference>
          <reference field="4" count="1" selected="0">
            <x v="1"/>
          </reference>
          <reference field="5" count="1" selected="0">
            <x v="1"/>
          </reference>
          <reference field="6" count="1" selected="0">
            <x v="1"/>
          </reference>
          <reference field="7" count="1" selected="0">
            <x v="1"/>
          </reference>
          <reference field="8" count="7" selected="0">
            <x v="15"/>
            <x v="16"/>
            <x v="17"/>
            <x v="18"/>
            <x v="19"/>
            <x v="20"/>
            <x v="21"/>
          </reference>
          <reference field="10" count="1" selected="0">
            <x v="1"/>
          </reference>
          <reference field="11" count="1" selected="0">
            <x v="1"/>
          </reference>
        </references>
      </pivotArea>
    </format>
    <format dxfId="2189">
      <pivotArea type="topRight" dataOnly="0" labelOnly="1" outline="0" offset="L1" fieldPosition="0"/>
    </format>
    <format dxfId="2188">
      <pivotArea outline="0" fieldPosition="0">
        <references count="8">
          <reference field="3" count="1" selected="0">
            <x v="29"/>
          </reference>
          <reference field="4" count="1" selected="0">
            <x v="12"/>
          </reference>
          <reference field="5" count="1" selected="0">
            <x v="8"/>
          </reference>
          <reference field="6" count="1" selected="0">
            <x v="1"/>
          </reference>
          <reference field="7" count="1" selected="0">
            <x v="1"/>
          </reference>
          <reference field="8" count="11" selected="0">
            <x v="1"/>
            <x v="8"/>
            <x v="12"/>
            <x v="13"/>
            <x v="14"/>
            <x v="15"/>
            <x v="16"/>
            <x v="17"/>
            <x v="18"/>
            <x v="19"/>
            <x v="20"/>
          </reference>
          <reference field="10" count="1" selected="0">
            <x v="3"/>
          </reference>
          <reference field="11" count="1" selected="0">
            <x v="3"/>
          </reference>
        </references>
      </pivotArea>
    </format>
    <format dxfId="2187">
      <pivotArea outline="0" fieldPosition="0">
        <references count="9">
          <reference field="1" count="38" selected="0">
            <x v="37"/>
            <x v="38"/>
            <x v="39"/>
            <x v="40"/>
            <x v="41"/>
            <x v="42"/>
            <x v="100"/>
            <x v="102"/>
            <x v="138"/>
            <x v="139"/>
            <x v="140"/>
            <x v="141"/>
            <x v="142"/>
            <x v="143"/>
            <x v="150"/>
            <x v="151"/>
            <x v="152"/>
            <x v="153"/>
            <x v="154"/>
            <x v="155"/>
            <x v="162"/>
            <x v="163"/>
            <x v="164"/>
            <x v="165"/>
            <x v="166"/>
            <x v="167"/>
            <x v="175"/>
            <x v="176"/>
            <x v="177"/>
            <x v="178"/>
            <x v="179"/>
            <x v="180"/>
            <x v="187"/>
            <x v="188"/>
            <x v="189"/>
            <x v="190"/>
            <x v="191"/>
            <x v="192"/>
          </reference>
          <reference field="3" count="8" selected="0">
            <x v="1"/>
            <x v="2"/>
            <x v="3"/>
            <x v="4"/>
            <x v="5"/>
            <x v="6"/>
            <x v="7"/>
            <x v="8"/>
          </reference>
          <reference field="4" count="7" selected="0">
            <x v="3"/>
            <x v="4"/>
            <x v="5"/>
            <x v="6"/>
            <x v="7"/>
            <x v="8"/>
            <x v="9"/>
          </reference>
          <reference field="5" count="4" selected="0">
            <x v="2"/>
            <x v="3"/>
            <x v="4"/>
            <x v="5"/>
          </reference>
          <reference field="6" count="1" selected="0">
            <x v="1"/>
          </reference>
          <reference field="7" count="1" selected="0">
            <x v="1"/>
          </reference>
          <reference field="8" count="13" selected="0">
            <x v="0"/>
            <x v="1"/>
            <x v="8"/>
            <x v="12"/>
            <x v="13"/>
            <x v="14"/>
            <x v="15"/>
            <x v="16"/>
            <x v="17"/>
            <x v="18"/>
            <x v="19"/>
            <x v="20"/>
            <x v="21"/>
          </reference>
          <reference field="10" count="4" selected="0">
            <x v="2"/>
            <x v="3"/>
            <x v="4"/>
            <x v="5"/>
          </reference>
          <reference field="11" count="4" selected="0">
            <x v="1"/>
            <x v="2"/>
            <x v="3"/>
            <x v="4"/>
          </reference>
        </references>
      </pivotArea>
    </format>
    <format dxfId="2186">
      <pivotArea outline="0" fieldPosition="0">
        <references count="9">
          <reference field="1" count="1" selected="0">
            <x v="174"/>
          </reference>
          <reference field="3" count="1" selected="0">
            <x v="16"/>
          </reference>
          <reference field="4" count="1" selected="0">
            <x v="1"/>
          </reference>
          <reference field="5" count="1" selected="0">
            <x v="1"/>
          </reference>
          <reference field="6" count="1" selected="0">
            <x v="1"/>
          </reference>
          <reference field="7" count="1" selected="0">
            <x v="1"/>
          </reference>
          <reference field="8" count="1" selected="0">
            <x v="0"/>
          </reference>
          <reference field="10" count="1" selected="0">
            <x v="1"/>
          </reference>
          <reference field="11" count="1" selected="0">
            <x v="1"/>
          </reference>
        </references>
      </pivotArea>
    </format>
    <format dxfId="2185">
      <pivotArea outline="0" fieldPosition="0">
        <references count="9">
          <reference field="1" count="8" selected="0">
            <x v="122"/>
            <x v="123"/>
            <x v="124"/>
            <x v="125"/>
            <x v="126"/>
            <x v="127"/>
            <x v="134"/>
            <x v="135"/>
          </reference>
          <reference field="3" count="2" selected="0">
            <x v="28"/>
            <x v="29"/>
          </reference>
          <reference field="4" count="2" selected="0">
            <x v="11"/>
            <x v="12"/>
          </reference>
          <reference field="5" count="3" selected="0">
            <x v="0"/>
            <x v="7"/>
            <x v="8"/>
          </reference>
          <reference field="6" count="1" selected="0">
            <x v="1"/>
          </reference>
          <reference field="7" count="1" selected="0">
            <x v="1"/>
          </reference>
          <reference field="8" count="13" selected="0">
            <x v="0"/>
            <x v="1"/>
            <x v="8"/>
            <x v="12"/>
            <x v="13"/>
            <x v="14"/>
            <x v="15"/>
            <x v="16"/>
            <x v="17"/>
            <x v="18"/>
            <x v="19"/>
            <x v="20"/>
            <x v="21"/>
          </reference>
          <reference field="10" count="2" selected="0">
            <x v="2"/>
            <x v="3"/>
          </reference>
          <reference field="11" count="3" selected="0">
            <x v="1"/>
            <x v="2"/>
            <x v="3"/>
          </reference>
        </references>
      </pivotArea>
    </format>
    <format dxfId="2184">
      <pivotArea outline="0" fieldPosition="0">
        <references count="8">
          <reference field="1" count="1" selected="0">
            <x v="104"/>
          </reference>
          <reference field="3" count="1" selected="0">
            <x v="3"/>
          </reference>
          <reference field="4" count="1" selected="0">
            <x v="13"/>
          </reference>
          <reference field="5" count="1" selected="0">
            <x v="5"/>
          </reference>
          <reference field="6" count="1" selected="0">
            <x v="1"/>
          </reference>
          <reference field="7" count="1" selected="0">
            <x v="1"/>
          </reference>
          <reference field="10" count="1" selected="0">
            <x v="2"/>
          </reference>
          <reference field="11" count="1" selected="0">
            <x v="4"/>
          </reference>
        </references>
      </pivotArea>
    </format>
    <format dxfId="2183">
      <pivotArea type="topRight" dataOnly="0" labelOnly="1" outline="0" offset="M1:P1" fieldPosition="0"/>
    </format>
    <format dxfId="2182">
      <pivotArea outline="0" fieldPosition="0">
        <references count="9">
          <reference field="1" count="53" selected="0">
            <x v="37"/>
            <x v="38"/>
            <x v="39"/>
            <x v="40"/>
            <x v="41"/>
            <x v="42"/>
            <x v="100"/>
            <x v="102"/>
            <x v="104"/>
            <x v="106"/>
            <x v="107"/>
            <x v="108"/>
            <x v="109"/>
            <x v="110"/>
            <x v="111"/>
            <x v="118"/>
            <x v="119"/>
            <x v="138"/>
            <x v="139"/>
            <x v="140"/>
            <x v="141"/>
            <x v="142"/>
            <x v="143"/>
            <x v="150"/>
            <x v="151"/>
            <x v="152"/>
            <x v="153"/>
            <x v="154"/>
            <x v="155"/>
            <x v="162"/>
            <x v="163"/>
            <x v="164"/>
            <x v="165"/>
            <x v="166"/>
            <x v="167"/>
            <x v="175"/>
            <x v="176"/>
            <x v="177"/>
            <x v="178"/>
            <x v="179"/>
            <x v="180"/>
            <x v="187"/>
            <x v="188"/>
            <x v="189"/>
            <x v="190"/>
            <x v="191"/>
            <x v="192"/>
            <x v="199"/>
            <x v="200"/>
            <x v="201"/>
            <x v="202"/>
            <x v="203"/>
            <x v="204"/>
          </reference>
          <reference field="3" count="9" selected="0">
            <x v="1"/>
            <x v="2"/>
            <x v="3"/>
            <x v="4"/>
            <x v="5"/>
            <x v="6"/>
            <x v="7"/>
            <x v="8"/>
            <x v="9"/>
          </reference>
          <reference field="4" count="11" selected="0">
            <x v="3"/>
            <x v="4"/>
            <x v="5"/>
            <x v="6"/>
            <x v="7"/>
            <x v="8"/>
            <x v="9"/>
            <x v="13"/>
            <x v="14"/>
            <x v="15"/>
            <x v="16"/>
          </reference>
          <reference field="5" count="4" selected="0">
            <x v="2"/>
            <x v="3"/>
            <x v="4"/>
            <x v="5"/>
          </reference>
          <reference field="6" count="1" selected="0">
            <x v="1"/>
          </reference>
          <reference field="7" count="1" selected="0">
            <x v="1"/>
          </reference>
          <reference field="8" count="15" selected="0">
            <x v="2"/>
            <x v="3"/>
            <x v="4"/>
            <x v="5"/>
            <x v="8"/>
            <x v="12"/>
            <x v="13"/>
            <x v="14"/>
            <x v="15"/>
            <x v="16"/>
            <x v="17"/>
            <x v="18"/>
            <x v="19"/>
            <x v="20"/>
            <x v="21"/>
          </reference>
          <reference field="10" count="4" selected="0">
            <x v="2"/>
            <x v="3"/>
            <x v="4"/>
            <x v="5"/>
          </reference>
          <reference field="11" count="4" selected="0">
            <x v="1"/>
            <x v="2"/>
            <x v="3"/>
            <x v="4"/>
          </reference>
        </references>
      </pivotArea>
    </format>
    <format dxfId="2181">
      <pivotArea outline="0" fieldPosition="0">
        <references count="9">
          <reference field="1" count="1" selected="0">
            <x v="174"/>
          </reference>
          <reference field="3" count="1" selected="0">
            <x v="16"/>
          </reference>
          <reference field="4" count="1" selected="0">
            <x v="1"/>
          </reference>
          <reference field="5" count="1" selected="0">
            <x v="1"/>
          </reference>
          <reference field="6" count="1" selected="0">
            <x v="1"/>
          </reference>
          <reference field="7" count="1" selected="0">
            <x v="1"/>
          </reference>
          <reference field="8" count="4" selected="0">
            <x v="2"/>
            <x v="3"/>
            <x v="4"/>
            <x v="5"/>
          </reference>
          <reference field="10" count="1" selected="0">
            <x v="1"/>
          </reference>
          <reference field="11" count="1" selected="0">
            <x v="1"/>
          </reference>
        </references>
      </pivotArea>
    </format>
    <format dxfId="2180">
      <pivotArea outline="0" fieldPosition="0">
        <references count="9">
          <reference field="1" count="2" selected="0">
            <x v="134"/>
            <x v="135"/>
          </reference>
          <reference field="3" count="1" selected="0">
            <x v="28"/>
          </reference>
          <reference field="4" count="1" selected="0">
            <x v="11"/>
          </reference>
          <reference field="5" count="1" selected="0">
            <x v="7"/>
          </reference>
          <reference field="6" count="1" selected="0">
            <x v="1"/>
          </reference>
          <reference field="7" count="1" selected="0">
            <x v="1"/>
          </reference>
          <reference field="8" count="4" selected="0">
            <x v="2"/>
            <x v="3"/>
            <x v="4"/>
            <x v="5"/>
          </reference>
          <reference field="10" count="2" selected="0">
            <x v="2"/>
            <x v="3"/>
          </reference>
          <reference field="11" count="1" selected="0">
            <x v="1"/>
          </reference>
        </references>
      </pivotArea>
    </format>
    <format dxfId="2179">
      <pivotArea outline="0" fieldPosition="0">
        <references count="9">
          <reference field="1" count="1" selected="0">
            <x v="127"/>
          </reference>
          <reference field="3" count="1" selected="0">
            <x v="29"/>
          </reference>
          <reference field="4" count="1" selected="0">
            <x v="12"/>
          </reference>
          <reference field="5" count="1" selected="0">
            <x v="0"/>
          </reference>
          <reference field="6" count="1" selected="0">
            <x v="1"/>
          </reference>
          <reference field="7" count="1" selected="0">
            <x v="1"/>
          </reference>
          <reference field="8" count="4" selected="0">
            <x v="2"/>
            <x v="3"/>
            <x v="4"/>
            <x v="5"/>
          </reference>
          <reference field="10" count="1" selected="0">
            <x v="2"/>
          </reference>
          <reference field="11" count="1" selected="0">
            <x v="3"/>
          </reference>
        </references>
      </pivotArea>
    </format>
    <format dxfId="2178">
      <pivotArea outline="0" fieldPosition="0">
        <references count="9">
          <reference field="1" count="2" selected="0">
            <x v="123"/>
            <x v="125"/>
          </reference>
          <reference field="3" count="1" selected="0">
            <x v="29"/>
          </reference>
          <reference field="4" count="1" selected="0">
            <x v="12"/>
          </reference>
          <reference field="5" count="1" selected="0">
            <x v="8"/>
          </reference>
          <reference field="6" count="1" selected="0">
            <x v="1"/>
          </reference>
          <reference field="7" count="1" selected="0">
            <x v="1"/>
          </reference>
          <reference field="8" count="4" selected="0">
            <x v="2"/>
            <x v="3"/>
            <x v="4"/>
            <x v="5"/>
          </reference>
          <reference field="10" count="1" selected="0">
            <x v="2"/>
          </reference>
          <reference field="11" count="2" selected="0">
            <x v="1"/>
            <x v="2"/>
          </reference>
        </references>
      </pivotArea>
    </format>
    <format dxfId="2177">
      <pivotArea outline="0" fieldPosition="0">
        <references count="9">
          <reference field="1" count="2" selected="0">
            <x v="122"/>
            <x v="124"/>
          </reference>
          <reference field="3" count="1" selected="0">
            <x v="29"/>
          </reference>
          <reference field="4" count="1" selected="0">
            <x v="12"/>
          </reference>
          <reference field="5" count="1" selected="0">
            <x v="8"/>
          </reference>
          <reference field="6" count="1" selected="0">
            <x v="1"/>
          </reference>
          <reference field="7" count="1" selected="0">
            <x v="1"/>
          </reference>
          <reference field="8" count="4" selected="0">
            <x v="2"/>
            <x v="3"/>
            <x v="4"/>
            <x v="5"/>
          </reference>
          <reference field="10" count="1" selected="0">
            <x v="3"/>
          </reference>
          <reference field="11" count="2" selected="0">
            <x v="1"/>
            <x v="2"/>
          </reference>
        </references>
      </pivotArea>
    </format>
    <format dxfId="2176">
      <pivotArea outline="0" fieldPosition="0">
        <references count="8">
          <reference field="3" count="1" selected="0">
            <x v="29"/>
          </reference>
          <reference field="4" count="1" selected="0">
            <x v="12"/>
          </reference>
          <reference field="5" count="1" selected="0">
            <x v="8"/>
          </reference>
          <reference field="6" count="1" selected="0">
            <x v="1"/>
          </reference>
          <reference field="7" count="1" selected="0">
            <x v="1"/>
          </reference>
          <reference field="8" count="4" selected="0">
            <x v="2"/>
            <x v="3"/>
            <x v="4"/>
            <x v="5"/>
          </reference>
          <reference field="10" count="1" selected="0">
            <x v="3"/>
          </reference>
          <reference field="11" count="1" selected="0">
            <x v="3"/>
          </reference>
        </references>
      </pivotArea>
    </format>
    <format dxfId="2175">
      <pivotArea outline="0" fieldPosition="0">
        <references count="8">
          <reference field="1" count="1" selected="0">
            <x v="96"/>
          </reference>
          <reference field="3" count="1" selected="0">
            <x v="4"/>
          </reference>
          <reference field="4" count="1" selected="0">
            <x v="17"/>
          </reference>
          <reference field="5" count="1" selected="0">
            <x v="5"/>
          </reference>
          <reference field="6" count="1" selected="0">
            <x v="1"/>
          </reference>
          <reference field="7" count="1" selected="0">
            <x v="1"/>
          </reference>
          <reference field="10" count="1" selected="0">
            <x v="2"/>
          </reference>
          <reference field="11" count="1" selected="0">
            <x v="4"/>
          </reference>
        </references>
      </pivotArea>
    </format>
    <format dxfId="2174">
      <pivotArea outline="0" fieldPosition="0">
        <references count="8">
          <reference field="1" count="3" selected="0">
            <x v="175"/>
            <x v="177"/>
            <x v="179"/>
          </reference>
          <reference field="3" count="1" selected="0">
            <x v="5"/>
          </reference>
          <reference field="4" count="1" selected="0">
            <x v="3"/>
          </reference>
          <reference field="5" count="1" selected="0">
            <x v="2"/>
          </reference>
          <reference field="6" count="1" selected="0">
            <x v="1"/>
          </reference>
          <reference field="7" count="1" selected="0">
            <x v="1"/>
          </reference>
          <reference field="10" count="3" selected="0">
            <x v="2"/>
            <x v="3"/>
            <x v="4"/>
          </reference>
          <reference field="11" count="3" selected="0">
            <x v="1"/>
            <x v="2"/>
            <x v="3"/>
          </reference>
        </references>
      </pivotArea>
    </format>
    <format dxfId="2173">
      <pivotArea outline="0" fieldPosition="0">
        <references count="8">
          <reference field="1" count="1" selected="0">
            <x v="178"/>
          </reference>
          <reference field="3" count="1" selected="0">
            <x v="5"/>
          </reference>
          <reference field="4" count="1" selected="0">
            <x v="3"/>
          </reference>
          <reference field="5" count="1" selected="0">
            <x v="2"/>
          </reference>
          <reference field="6" count="1" selected="0">
            <x v="1"/>
          </reference>
          <reference field="7" count="1" selected="0">
            <x v="1"/>
          </reference>
          <reference field="10" count="1" selected="0">
            <x v="5"/>
          </reference>
          <reference field="11" count="1" selected="0">
            <x v="1"/>
          </reference>
        </references>
      </pivotArea>
    </format>
    <format dxfId="2172">
      <pivotArea outline="0" fieldPosition="0">
        <references count="8">
          <reference field="1" count="1" selected="0">
            <x v="86"/>
          </reference>
          <reference field="3" count="1" selected="0">
            <x v="5"/>
          </reference>
          <reference field="4" count="1" selected="0">
            <x v="18"/>
          </reference>
          <reference field="5" count="1" selected="0">
            <x v="5"/>
          </reference>
          <reference field="6" count="1" selected="0">
            <x v="1"/>
          </reference>
          <reference field="7" count="1" selected="0">
            <x v="1"/>
          </reference>
          <reference field="10" count="1" selected="0">
            <x v="2"/>
          </reference>
          <reference field="11" count="1" selected="0">
            <x v="4"/>
          </reference>
        </references>
      </pivotArea>
    </format>
    <format dxfId="2171">
      <pivotArea outline="0" fieldPosition="0">
        <references count="8">
          <reference field="1" count="32" selected="0">
            <x v="37"/>
            <x v="38"/>
            <x v="39"/>
            <x v="40"/>
            <x v="41"/>
            <x v="42"/>
            <x v="106"/>
            <x v="107"/>
            <x v="108"/>
            <x v="109"/>
            <x v="110"/>
            <x v="111"/>
            <x v="118"/>
            <x v="119"/>
            <x v="150"/>
            <x v="151"/>
            <x v="152"/>
            <x v="153"/>
            <x v="154"/>
            <x v="155"/>
            <x v="162"/>
            <x v="163"/>
            <x v="164"/>
            <x v="165"/>
            <x v="166"/>
            <x v="167"/>
            <x v="199"/>
            <x v="200"/>
            <x v="201"/>
            <x v="202"/>
            <x v="203"/>
            <x v="204"/>
          </reference>
          <reference field="3" count="2" selected="0">
            <x v="9"/>
            <x v="12"/>
          </reference>
          <reference field="4" count="5" selected="0">
            <x v="6"/>
            <x v="7"/>
            <x v="14"/>
            <x v="15"/>
            <x v="16"/>
          </reference>
          <reference field="5" count="3" selected="0">
            <x v="2"/>
            <x v="3"/>
            <x v="4"/>
          </reference>
          <reference field="6" count="1" selected="0">
            <x v="1"/>
          </reference>
          <reference field="7" count="1" selected="0">
            <x v="1"/>
          </reference>
          <reference field="10" count="4" selected="0">
            <x v="2"/>
            <x v="3"/>
            <x v="4"/>
            <x v="5"/>
          </reference>
          <reference field="11" count="3" selected="0">
            <x v="1"/>
            <x v="2"/>
            <x v="3"/>
          </reference>
        </references>
      </pivotArea>
    </format>
    <format dxfId="2170">
      <pivotArea outline="0" fieldPosition="0">
        <references count="8">
          <reference field="1" count="25" selected="0">
            <x v="88"/>
            <x v="138"/>
            <x v="139"/>
            <x v="140"/>
            <x v="141"/>
            <x v="142"/>
            <x v="143"/>
            <x v="150"/>
            <x v="151"/>
            <x v="152"/>
            <x v="153"/>
            <x v="154"/>
            <x v="155"/>
            <x v="175"/>
            <x v="176"/>
            <x v="177"/>
            <x v="178"/>
            <x v="179"/>
            <x v="180"/>
            <x v="187"/>
            <x v="188"/>
            <x v="189"/>
            <x v="190"/>
            <x v="191"/>
            <x v="192"/>
          </reference>
          <reference field="3" count="5" selected="0">
            <x v="6"/>
            <x v="12"/>
            <x v="13"/>
            <x v="14"/>
            <x v="15"/>
          </reference>
          <reference field="4" count="4" selected="0">
            <x v="3"/>
            <x v="4"/>
            <x v="5"/>
            <x v="19"/>
          </reference>
          <reference field="5" count="3" selected="0">
            <x v="2"/>
            <x v="3"/>
            <x v="5"/>
          </reference>
          <reference field="6" count="1" selected="0">
            <x v="1"/>
          </reference>
          <reference field="7" count="1" selected="0">
            <x v="1"/>
          </reference>
          <reference field="10" count="3" selected="0">
            <x v="2"/>
            <x v="4"/>
            <x v="5"/>
          </reference>
          <reference field="11" count="4" selected="0">
            <x v="1"/>
            <x v="2"/>
            <x v="3"/>
            <x v="4"/>
          </reference>
        </references>
      </pivotArea>
    </format>
    <format dxfId="2169">
      <pivotArea outline="0" fieldPosition="0">
        <references count="8">
          <reference field="1" count="24" selected="0">
            <x v="37"/>
            <x v="38"/>
            <x v="39"/>
            <x v="40"/>
            <x v="41"/>
            <x v="42"/>
            <x v="106"/>
            <x v="107"/>
            <x v="108"/>
            <x v="109"/>
            <x v="110"/>
            <x v="111"/>
            <x v="162"/>
            <x v="163"/>
            <x v="164"/>
            <x v="165"/>
            <x v="166"/>
            <x v="167"/>
            <x v="199"/>
            <x v="200"/>
            <x v="201"/>
            <x v="202"/>
            <x v="203"/>
            <x v="204"/>
          </reference>
          <reference field="3" count="5" selected="0">
            <x v="16"/>
            <x v="18"/>
            <x v="19"/>
            <x v="20"/>
            <x v="21"/>
          </reference>
          <reference field="4" count="5" selected="0">
            <x v="6"/>
            <x v="7"/>
            <x v="14"/>
            <x v="15"/>
            <x v="16"/>
          </reference>
          <reference field="5" count="3" selected="0">
            <x v="2"/>
            <x v="3"/>
            <x v="4"/>
          </reference>
          <reference field="6" count="1" selected="0">
            <x v="1"/>
          </reference>
          <reference field="7" count="1" selected="0">
            <x v="1"/>
          </reference>
          <reference field="10" count="4" selected="0">
            <x v="2"/>
            <x v="3"/>
            <x v="4"/>
            <x v="5"/>
          </reference>
          <reference field="11" count="3" selected="0">
            <x v="1"/>
            <x v="2"/>
            <x v="3"/>
          </reference>
        </references>
      </pivotArea>
    </format>
    <format dxfId="2168">
      <pivotArea outline="0" fieldPosition="0">
        <references count="8">
          <reference field="1" count="1" selected="0">
            <x v="174"/>
          </reference>
          <reference field="3" count="1" selected="0">
            <x v="26"/>
          </reference>
          <reference field="4" count="1" selected="0">
            <x v="1"/>
          </reference>
          <reference field="5" count="1" selected="0">
            <x v="1"/>
          </reference>
          <reference field="6" count="1" selected="0">
            <x v="1"/>
          </reference>
          <reference field="7" count="1" selected="0">
            <x v="1"/>
          </reference>
          <reference field="10" count="1" selected="0">
            <x v="1"/>
          </reference>
          <reference field="11" count="1" selected="0">
            <x v="1"/>
          </reference>
        </references>
      </pivotArea>
    </format>
    <format dxfId="2167">
      <pivotArea outline="0" fieldPosition="0">
        <references count="8">
          <reference field="1" count="1" selected="0">
            <x v="98"/>
          </reference>
          <reference field="3" count="1" selected="0">
            <x v="7"/>
          </reference>
          <reference field="4" count="1" selected="0">
            <x v="20"/>
          </reference>
          <reference field="5" count="1" selected="0">
            <x v="5"/>
          </reference>
          <reference field="6" count="1" selected="0">
            <x v="1"/>
          </reference>
          <reference field="7" count="1" selected="0">
            <x v="1"/>
          </reference>
          <reference field="10" count="1" selected="0">
            <x v="2"/>
          </reference>
          <reference field="11" count="1" selected="0">
            <x v="4"/>
          </reference>
        </references>
      </pivotArea>
    </format>
    <format dxfId="2166">
      <pivotArea outline="0" fieldPosition="0">
        <references count="8">
          <reference field="1" count="43" selected="0">
            <x v="37"/>
            <x v="38"/>
            <x v="39"/>
            <x v="40"/>
            <x v="41"/>
            <x v="42"/>
            <x v="90"/>
            <x v="106"/>
            <x v="107"/>
            <x v="108"/>
            <x v="109"/>
            <x v="110"/>
            <x v="111"/>
            <x v="138"/>
            <x v="139"/>
            <x v="140"/>
            <x v="141"/>
            <x v="142"/>
            <x v="143"/>
            <x v="150"/>
            <x v="151"/>
            <x v="152"/>
            <x v="153"/>
            <x v="154"/>
            <x v="155"/>
            <x v="162"/>
            <x v="163"/>
            <x v="164"/>
            <x v="165"/>
            <x v="166"/>
            <x v="167"/>
            <x v="175"/>
            <x v="176"/>
            <x v="177"/>
            <x v="178"/>
            <x v="179"/>
            <x v="180"/>
            <x v="187"/>
            <x v="188"/>
            <x v="189"/>
            <x v="190"/>
            <x v="191"/>
            <x v="192"/>
          </reference>
          <reference field="3" count="8" selected="0">
            <x v="8"/>
            <x v="12"/>
            <x v="13"/>
            <x v="14"/>
            <x v="15"/>
            <x v="16"/>
            <x v="18"/>
            <x v="19"/>
          </reference>
          <reference field="4" count="8" selected="0">
            <x v="3"/>
            <x v="4"/>
            <x v="5"/>
            <x v="6"/>
            <x v="7"/>
            <x v="14"/>
            <x v="21"/>
            <x v="22"/>
          </reference>
          <reference field="5" count="4" selected="0">
            <x v="2"/>
            <x v="3"/>
            <x v="4"/>
            <x v="5"/>
          </reference>
          <reference field="6" count="1" selected="0">
            <x v="1"/>
          </reference>
          <reference field="7" count="1" selected="0">
            <x v="1"/>
          </reference>
          <reference field="10" count="3" selected="0">
            <x v="2"/>
            <x v="4"/>
            <x v="5"/>
          </reference>
          <reference field="11" count="4" selected="0">
            <x v="1"/>
            <x v="2"/>
            <x v="3"/>
            <x v="4"/>
          </reference>
        </references>
      </pivotArea>
    </format>
    <format dxfId="2165">
      <pivotArea outline="0" fieldPosition="0">
        <references count="8">
          <reference field="1" count="20" selected="0">
            <x v="61"/>
            <x v="62"/>
            <x v="63"/>
            <x v="64"/>
            <x v="65"/>
            <x v="66"/>
            <x v="73"/>
            <x v="74"/>
            <x v="75"/>
            <x v="76"/>
            <x v="77"/>
            <x v="78"/>
            <x v="118"/>
            <x v="119"/>
            <x v="199"/>
            <x v="200"/>
            <x v="201"/>
            <x v="202"/>
            <x v="203"/>
            <x v="204"/>
          </reference>
          <reference field="3" count="4" selected="0">
            <x v="20"/>
            <x v="21"/>
            <x v="22"/>
            <x v="23"/>
          </reference>
          <reference field="4" count="4" selected="0">
            <x v="15"/>
            <x v="16"/>
            <x v="24"/>
            <x v="25"/>
          </reference>
          <reference field="5" count="2" selected="0">
            <x v="2"/>
            <x v="8"/>
          </reference>
          <reference field="6" count="1" selected="0">
            <x v="1"/>
          </reference>
          <reference field="7" count="1" selected="0">
            <x v="1"/>
          </reference>
          <reference field="10" count="2" selected="0">
            <x v="2"/>
            <x v="3"/>
          </reference>
          <reference field="11" count="3" selected="0">
            <x v="1"/>
            <x v="2"/>
            <x v="3"/>
          </reference>
        </references>
      </pivotArea>
    </format>
    <format dxfId="2164">
      <pivotArea outline="0" fieldPosition="0">
        <references count="8">
          <reference field="1" count="2" selected="0">
            <x v="92"/>
            <x v="94"/>
          </reference>
          <reference field="3" count="2" selected="0">
            <x v="9"/>
            <x v="10"/>
          </reference>
          <reference field="4" count="2" selected="0">
            <x v="23"/>
            <x v="26"/>
          </reference>
          <reference field="5" count="2" selected="0">
            <x v="5"/>
            <x v="8"/>
          </reference>
          <reference field="6" count="1" selected="0">
            <x v="1"/>
          </reference>
          <reference field="7" count="1" selected="0">
            <x v="1"/>
          </reference>
          <reference field="10" count="1" selected="0">
            <x v="2"/>
          </reference>
          <reference field="11" count="1" selected="0">
            <x v="4"/>
          </reference>
        </references>
      </pivotArea>
    </format>
    <format dxfId="2163">
      <pivotArea outline="0" fieldPosition="0">
        <references count="8">
          <reference field="1" count="1" selected="0">
            <x v="177"/>
          </reference>
          <reference field="3" count="1" selected="0">
            <x v="12"/>
          </reference>
          <reference field="4" count="1" selected="0">
            <x v="3"/>
          </reference>
          <reference field="5" count="1" selected="0">
            <x v="2"/>
          </reference>
          <reference field="6" count="1" selected="0">
            <x v="1"/>
          </reference>
          <reference field="7" count="1" selected="0">
            <x v="1"/>
          </reference>
          <reference field="10" count="1" selected="0">
            <x v="4"/>
          </reference>
          <reference field="11" count="1" selected="0">
            <x v="1"/>
          </reference>
        </references>
      </pivotArea>
    </format>
    <format dxfId="2162">
      <pivotArea type="topRight" dataOnly="0" labelOnly="1" outline="0" offset="Q1:T1" fieldPosition="0"/>
    </format>
    <format dxfId="2161">
      <pivotArea dataOnly="0" labelOnly="1" outline="0" fieldPosition="0">
        <references count="1">
          <reference field="8" count="4">
            <x v="18"/>
            <x v="19"/>
            <x v="20"/>
            <x v="21"/>
          </reference>
        </references>
      </pivotArea>
    </format>
    <format dxfId="2160">
      <pivotArea outline="0" fieldPosition="0">
        <references count="8">
          <reference field="1" count="12" selected="0">
            <x v="1"/>
            <x v="2"/>
            <x v="3"/>
            <x v="4"/>
            <x v="5"/>
            <x v="6"/>
            <x v="13"/>
            <x v="14"/>
            <x v="15"/>
            <x v="16"/>
            <x v="17"/>
            <x v="18"/>
          </reference>
          <reference field="3" count="2" selected="0">
            <x v="31"/>
            <x v="32"/>
          </reference>
          <reference field="4" count="2" selected="0">
            <x v="28"/>
            <x v="29"/>
          </reference>
          <reference field="5" count="1" selected="0">
            <x v="8"/>
          </reference>
          <reference field="6" count="1" selected="0">
            <x v="1"/>
          </reference>
          <reference field="7" count="1" selected="0">
            <x v="1"/>
          </reference>
          <reference field="10" count="2" selected="0">
            <x v="4"/>
            <x v="5"/>
          </reference>
          <reference field="11" count="3" selected="0">
            <x v="1"/>
            <x v="2"/>
            <x v="3"/>
          </reference>
        </references>
      </pivotArea>
    </format>
    <format dxfId="2159">
      <pivotArea outline="0" fieldPosition="0">
        <references count="8">
          <reference field="1" count="3" selected="0">
            <x v="25"/>
            <x v="27"/>
            <x v="29"/>
          </reference>
          <reference field="3" count="1" selected="0">
            <x v="33"/>
          </reference>
          <reference field="4" count="1" selected="0">
            <x v="30"/>
          </reference>
          <reference field="5" count="1" selected="0">
            <x v="8"/>
          </reference>
          <reference field="6" count="1" selected="0">
            <x v="1"/>
          </reference>
          <reference field="7" count="1" selected="0">
            <x v="1"/>
          </reference>
          <reference field="10" count="1" selected="0">
            <x v="4"/>
          </reference>
          <reference field="11" count="3" selected="0">
            <x v="1"/>
            <x v="2"/>
            <x v="3"/>
          </reference>
        </references>
      </pivotArea>
    </format>
    <format dxfId="2158">
      <pivotArea outline="0" fieldPosition="0">
        <references count="8">
          <reference field="1" count="2" selected="0">
            <x v="26"/>
            <x v="28"/>
          </reference>
          <reference field="3" count="1" selected="0">
            <x v="33"/>
          </reference>
          <reference field="4" count="1" selected="0">
            <x v="30"/>
          </reference>
          <reference field="5" count="1" selected="0">
            <x v="8"/>
          </reference>
          <reference field="6" count="1" selected="0">
            <x v="1"/>
          </reference>
          <reference field="7" count="1" selected="0">
            <x v="1"/>
          </reference>
          <reference field="10" count="1" selected="0">
            <x v="5"/>
          </reference>
          <reference field="11" count="2" selected="0">
            <x v="1"/>
            <x v="2"/>
          </reference>
        </references>
      </pivotArea>
    </format>
    <format dxfId="2157">
      <pivotArea outline="0" fieldPosition="0">
        <references count="7">
          <reference field="3" count="1" selected="0">
            <x v="33"/>
          </reference>
          <reference field="4" count="1" selected="0">
            <x v="30"/>
          </reference>
          <reference field="5" count="1" selected="0">
            <x v="8"/>
          </reference>
          <reference field="6" count="1" selected="0">
            <x v="1"/>
          </reference>
          <reference field="7" count="1" selected="0">
            <x v="1"/>
          </reference>
          <reference field="10" count="1" selected="0">
            <x v="5"/>
          </reference>
          <reference field="11" count="1" selected="0">
            <x v="3"/>
          </reference>
        </references>
      </pivotArea>
    </format>
    <format dxfId="2156">
      <pivotArea outline="0" fieldPosition="0">
        <references count="8">
          <reference field="1" count="6" selected="0">
            <x v="49"/>
            <x v="50"/>
            <x v="51"/>
            <x v="52"/>
            <x v="53"/>
            <x v="54"/>
          </reference>
          <reference field="3" count="1" selected="0">
            <x v="24"/>
          </reference>
          <reference field="4" count="1" selected="0">
            <x v="31"/>
          </reference>
          <reference field="5" count="1" selected="0">
            <x v="8"/>
          </reference>
          <reference field="6" count="1" selected="0">
            <x v="1"/>
          </reference>
          <reference field="7" count="1" selected="0">
            <x v="1"/>
          </reference>
          <reference field="10" count="2" selected="0">
            <x v="2"/>
            <x v="3"/>
          </reference>
          <reference field="11" count="3" selected="0">
            <x v="1"/>
            <x v="2"/>
            <x v="3"/>
          </reference>
        </references>
      </pivotArea>
    </format>
    <format dxfId="2155">
      <pivotArea outline="0" fieldPosition="0">
        <references count="9">
          <reference field="1" count="8" selected="0">
            <x v="122"/>
            <x v="123"/>
            <x v="124"/>
            <x v="125"/>
            <x v="126"/>
            <x v="127"/>
            <x v="134"/>
            <x v="135"/>
          </reference>
          <reference field="3" count="2" selected="0">
            <x v="28"/>
            <x v="29"/>
          </reference>
          <reference field="4" count="2" selected="0">
            <x v="11"/>
            <x v="12"/>
          </reference>
          <reference field="5" count="3" selected="0">
            <x v="0"/>
            <x v="7"/>
            <x v="8"/>
          </reference>
          <reference field="6" count="1" selected="0">
            <x v="1"/>
          </reference>
          <reference field="7" count="1" selected="0">
            <x v="1"/>
          </reference>
          <reference field="8" count="6" selected="0">
            <x v="6"/>
            <x v="7"/>
            <x v="8"/>
            <x v="10"/>
            <x v="11"/>
            <x v="12"/>
          </reference>
          <reference field="10" count="2" selected="0">
            <x v="2"/>
            <x v="3"/>
          </reference>
          <reference field="11" count="3" selected="0">
            <x v="1"/>
            <x v="2"/>
            <x v="3"/>
          </reference>
        </references>
      </pivotArea>
    </format>
    <format dxfId="2154">
      <pivotArea outline="0" fieldPosition="0">
        <references count="9">
          <reference field="1" count="3" selected="0">
            <x v="100"/>
            <x v="102"/>
            <x v="104"/>
          </reference>
          <reference field="3" count="3" selected="0">
            <x v="1"/>
            <x v="2"/>
            <x v="3"/>
          </reference>
          <reference field="4" count="3" selected="0">
            <x v="8"/>
            <x v="9"/>
            <x v="13"/>
          </reference>
          <reference field="5" count="1" selected="0">
            <x v="5"/>
          </reference>
          <reference field="6" count="1" selected="0">
            <x v="1"/>
          </reference>
          <reference field="7" count="1" selected="0">
            <x v="1"/>
          </reference>
          <reference field="8" count="5" selected="0">
            <x v="6"/>
            <x v="7"/>
            <x v="8"/>
            <x v="10"/>
            <x v="11"/>
          </reference>
          <reference field="10" count="1" selected="0">
            <x v="2"/>
          </reference>
          <reference field="11" count="1" selected="0">
            <x v="4"/>
          </reference>
        </references>
      </pivotArea>
    </format>
    <format dxfId="2153">
      <pivotArea outline="0" fieldPosition="0">
        <references count="8">
          <reference field="1" count="6" selected="0">
            <x v="211"/>
            <x v="212"/>
            <x v="213"/>
            <x v="214"/>
            <x v="215"/>
            <x v="216"/>
          </reference>
          <reference field="3" count="1" selected="0">
            <x v="17"/>
          </reference>
          <reference field="4" count="1" selected="0">
            <x v="32"/>
          </reference>
          <reference field="5" count="1" selected="0">
            <x v="4"/>
          </reference>
          <reference field="6" count="1" selected="0">
            <x v="2"/>
          </reference>
          <reference field="7" count="1" selected="0">
            <x v="1"/>
          </reference>
          <reference field="10" count="2" selected="0">
            <x v="2"/>
            <x v="3"/>
          </reference>
          <reference field="11" count="3" selected="0">
            <x v="1"/>
            <x v="2"/>
            <x v="3"/>
          </reference>
        </references>
      </pivotArea>
    </format>
    <format dxfId="2152">
      <pivotArea outline="0" fieldPosition="0">
        <references count="8">
          <reference field="1" count="2" selected="0">
            <x v="162"/>
            <x v="164"/>
          </reference>
          <reference field="3" count="1" selected="0">
            <x v="18"/>
          </reference>
          <reference field="4" count="1" selected="0">
            <x v="6"/>
          </reference>
          <reference field="5" count="1" selected="0">
            <x v="4"/>
          </reference>
          <reference field="6" count="1" selected="0">
            <x v="1"/>
          </reference>
          <reference field="7" count="1" selected="0">
            <x v="1"/>
          </reference>
          <reference field="10" count="1" selected="0">
            <x v="4"/>
          </reference>
          <reference field="11" count="2" selected="0">
            <x v="1"/>
            <x v="2"/>
          </reference>
        </references>
      </pivotArea>
    </format>
    <format dxfId="2151">
      <pivotArea outline="0" fieldPosition="0">
        <references count="8">
          <reference field="1" count="1" selected="0">
            <x v="136"/>
          </reference>
          <reference field="3" count="1" selected="0">
            <x v="28"/>
          </reference>
          <reference field="4" count="1" selected="0">
            <x v="11"/>
          </reference>
          <reference field="5" count="1" selected="0">
            <x v="7"/>
          </reference>
          <reference field="6" count="1" selected="0">
            <x v="1"/>
          </reference>
          <reference field="7" count="1" selected="0">
            <x v="1"/>
          </reference>
          <reference field="10" count="1" selected="0">
            <x v="3"/>
          </reference>
          <reference field="11" count="1" selected="0">
            <x v="1"/>
          </reference>
        </references>
      </pivotArea>
    </format>
    <format dxfId="2150">
      <pivotArea outline="0" fieldPosition="0">
        <references count="8">
          <reference field="1" count="6" selected="0">
            <x v="128"/>
            <x v="129"/>
            <x v="130"/>
            <x v="131"/>
            <x v="132"/>
            <x v="133"/>
          </reference>
          <reference field="3" count="1" selected="0">
            <x v="29"/>
          </reference>
          <reference field="4" count="1" selected="0">
            <x v="12"/>
          </reference>
          <reference field="5" count="2" selected="0">
            <x v="0"/>
            <x v="8"/>
          </reference>
          <reference field="6" count="1" selected="0">
            <x v="1"/>
          </reference>
          <reference field="7" count="1" selected="0">
            <x v="1"/>
          </reference>
          <reference field="10" count="2" selected="0">
            <x v="2"/>
            <x v="3"/>
          </reference>
          <reference field="11" count="3" selected="0">
            <x v="1"/>
            <x v="2"/>
            <x v="3"/>
          </reference>
        </references>
      </pivotArea>
    </format>
    <format dxfId="2149">
      <pivotArea outline="0" fieldPosition="0">
        <references count="8">
          <reference field="1" count="12" selected="0">
            <x v="7"/>
            <x v="8"/>
            <x v="9"/>
            <x v="10"/>
            <x v="11"/>
            <x v="12"/>
            <x v="19"/>
            <x v="20"/>
            <x v="21"/>
            <x v="22"/>
            <x v="23"/>
            <x v="24"/>
          </reference>
          <reference field="3" count="2" selected="0">
            <x v="31"/>
            <x v="32"/>
          </reference>
          <reference field="4" count="2" selected="0">
            <x v="28"/>
            <x v="29"/>
          </reference>
          <reference field="5" count="1" selected="0">
            <x v="8"/>
          </reference>
          <reference field="6" count="1" selected="0">
            <x v="1"/>
          </reference>
          <reference field="7" count="1" selected="0">
            <x v="1"/>
          </reference>
          <reference field="10" count="2" selected="0">
            <x v="4"/>
            <x v="5"/>
          </reference>
          <reference field="11" count="3" selected="0">
            <x v="1"/>
            <x v="2"/>
            <x v="3"/>
          </reference>
        </references>
      </pivotArea>
    </format>
    <format dxfId="2148">
      <pivotArea outline="0" fieldPosition="0">
        <references count="8">
          <reference field="1" count="3" selected="0">
            <x v="31"/>
            <x v="33"/>
            <x v="35"/>
          </reference>
          <reference field="3" count="1" selected="0">
            <x v="33"/>
          </reference>
          <reference field="4" count="1" selected="0">
            <x v="30"/>
          </reference>
          <reference field="5" count="1" selected="0">
            <x v="8"/>
          </reference>
          <reference field="6" count="1" selected="0">
            <x v="1"/>
          </reference>
          <reference field="7" count="1" selected="0">
            <x v="1"/>
          </reference>
          <reference field="10" count="1" selected="0">
            <x v="4"/>
          </reference>
          <reference field="11" count="3" selected="0">
            <x v="1"/>
            <x v="2"/>
            <x v="3"/>
          </reference>
        </references>
      </pivotArea>
    </format>
    <format dxfId="2147">
      <pivotArea outline="0" fieldPosition="0">
        <references count="8">
          <reference field="1" count="2" selected="0">
            <x v="32"/>
            <x v="34"/>
          </reference>
          <reference field="3" count="1" selected="0">
            <x v="33"/>
          </reference>
          <reference field="4" count="1" selected="0">
            <x v="30"/>
          </reference>
          <reference field="5" count="1" selected="0">
            <x v="8"/>
          </reference>
          <reference field="6" count="1" selected="0">
            <x v="1"/>
          </reference>
          <reference field="7" count="1" selected="0">
            <x v="1"/>
          </reference>
          <reference field="10" count="1" selected="0">
            <x v="5"/>
          </reference>
          <reference field="11" count="2" selected="0">
            <x v="1"/>
            <x v="2"/>
          </reference>
        </references>
      </pivotArea>
    </format>
    <format dxfId="2146">
      <pivotArea outline="0" fieldPosition="0">
        <references count="8">
          <reference field="1" count="84" selected="0">
            <x v="43"/>
            <x v="44"/>
            <x v="45"/>
            <x v="46"/>
            <x v="47"/>
            <x v="48"/>
            <x v="55"/>
            <x v="56"/>
            <x v="57"/>
            <x v="58"/>
            <x v="59"/>
            <x v="60"/>
            <x v="67"/>
            <x v="68"/>
            <x v="69"/>
            <x v="70"/>
            <x v="71"/>
            <x v="72"/>
            <x v="79"/>
            <x v="80"/>
            <x v="81"/>
            <x v="82"/>
            <x v="83"/>
            <x v="84"/>
            <x v="87"/>
            <x v="89"/>
            <x v="91"/>
            <x v="93"/>
            <x v="95"/>
            <x v="97"/>
            <x v="99"/>
            <x v="101"/>
            <x v="103"/>
            <x v="105"/>
            <x v="112"/>
            <x v="113"/>
            <x v="114"/>
            <x v="115"/>
            <x v="116"/>
            <x v="117"/>
            <x v="120"/>
            <x v="121"/>
            <x v="144"/>
            <x v="145"/>
            <x v="146"/>
            <x v="147"/>
            <x v="148"/>
            <x v="149"/>
            <x v="156"/>
            <x v="157"/>
            <x v="158"/>
            <x v="159"/>
            <x v="160"/>
            <x v="161"/>
            <x v="168"/>
            <x v="169"/>
            <x v="170"/>
            <x v="171"/>
            <x v="172"/>
            <x v="173"/>
            <x v="181"/>
            <x v="182"/>
            <x v="183"/>
            <x v="184"/>
            <x v="185"/>
            <x v="186"/>
            <x v="193"/>
            <x v="194"/>
            <x v="195"/>
            <x v="196"/>
            <x v="197"/>
            <x v="198"/>
            <x v="205"/>
            <x v="206"/>
            <x v="207"/>
            <x v="208"/>
            <x v="209"/>
            <x v="210"/>
            <x v="217"/>
            <x v="218"/>
            <x v="219"/>
            <x v="220"/>
            <x v="221"/>
            <x v="222"/>
          </reference>
          <reference field="3" count="23" selected="0">
            <x v="1"/>
            <x v="2"/>
            <x v="3"/>
            <x v="4"/>
            <x v="5"/>
            <x v="6"/>
            <x v="7"/>
            <x v="8"/>
            <x v="9"/>
            <x v="10"/>
            <x v="12"/>
            <x v="13"/>
            <x v="14"/>
            <x v="15"/>
            <x v="16"/>
            <x v="17"/>
            <x v="18"/>
            <x v="19"/>
            <x v="20"/>
            <x v="21"/>
            <x v="22"/>
            <x v="23"/>
            <x v="24"/>
          </reference>
          <reference field="4" count="23" selected="0">
            <x v="3"/>
            <x v="4"/>
            <x v="5"/>
            <x v="6"/>
            <x v="7"/>
            <x v="8"/>
            <x v="9"/>
            <x v="13"/>
            <x v="14"/>
            <x v="15"/>
            <x v="16"/>
            <x v="17"/>
            <x v="18"/>
            <x v="19"/>
            <x v="20"/>
            <x v="21"/>
            <x v="22"/>
            <x v="23"/>
            <x v="24"/>
            <x v="25"/>
            <x v="26"/>
            <x v="31"/>
            <x v="32"/>
          </reference>
          <reference field="5" count="5" selected="0">
            <x v="2"/>
            <x v="3"/>
            <x v="4"/>
            <x v="5"/>
            <x v="8"/>
          </reference>
          <reference field="6" count="2" selected="0">
            <x v="1"/>
            <x v="2"/>
          </reference>
          <reference field="7" count="1" selected="0">
            <x v="1"/>
          </reference>
          <reference field="10" count="4" selected="0">
            <x v="2"/>
            <x v="3"/>
            <x v="4"/>
            <x v="5"/>
          </reference>
          <reference field="11" count="4" selected="0">
            <x v="1"/>
            <x v="2"/>
            <x v="3"/>
            <x v="4"/>
          </reference>
        </references>
      </pivotArea>
    </format>
    <format dxfId="2145">
      <pivotArea outline="0" fieldPosition="0">
        <references count="8">
          <reference field="1" count="1" selected="0">
            <x v="85"/>
          </reference>
          <reference field="3" count="1" selected="0">
            <x v="11"/>
          </reference>
          <reference field="4" count="1" selected="0">
            <x v="33"/>
          </reference>
          <reference field="5" count="1" selected="0">
            <x v="5"/>
          </reference>
          <reference field="6" count="1" selected="0">
            <x v="3"/>
          </reference>
          <reference field="7" count="1" selected="0">
            <x v="1"/>
          </reference>
          <reference field="10" count="1" selected="0">
            <x v="2"/>
          </reference>
          <reference field="11" count="1" selected="0">
            <x v="4"/>
          </reference>
        </references>
      </pivotArea>
    </format>
  </formats>
  <conditionalFormats count="3">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30"/>
            </reference>
            <reference field="4" count="1" selected="0">
              <x v="27"/>
            </reference>
            <reference field="5" count="1" selected="0">
              <x v="6"/>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242">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2"/>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26">
      <pivotAreas count="1">
        <pivotArea type="data" outline="0" collapsedLevelsAreSubtotals="1" fieldPosition="0">
          <references count="9">
            <reference field="4294967294" count="1" selected="0">
              <x v="0"/>
            </reference>
            <reference field="1" count="1" selected="0">
              <x v="0"/>
            </reference>
            <reference field="3" count="1" selected="0">
              <x v="25"/>
            </reference>
            <reference field="4" count="1" selected="0">
              <x v="0"/>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0520FF-64E4-4ED4-AA4E-F0444C64C8C2}" name="SMB+EnterprisePivot" cacheId="10"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AB391"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373">
        <item x="0"/>
        <item x="322"/>
        <item x="321"/>
        <item x="320"/>
        <item x="319"/>
        <item x="318"/>
        <item x="317"/>
        <item x="324"/>
        <item x="323"/>
        <item x="330"/>
        <item x="329"/>
        <item x="328"/>
        <item x="327"/>
        <item x="326"/>
        <item x="325"/>
        <item x="332"/>
        <item x="331"/>
        <item x="338"/>
        <item x="337"/>
        <item x="336"/>
        <item x="335"/>
        <item x="334"/>
        <item x="333"/>
        <item x="340"/>
        <item x="339"/>
        <item x="346"/>
        <item x="345"/>
        <item x="344"/>
        <item x="343"/>
        <item x="342"/>
        <item x="341"/>
        <item x="348"/>
        <item x="347"/>
        <item x="34"/>
        <item x="33"/>
        <item x="32"/>
        <item x="31"/>
        <item x="30"/>
        <item x="29"/>
        <item x="36"/>
        <item x="35"/>
        <item x="42"/>
        <item x="41"/>
        <item x="40"/>
        <item x="39"/>
        <item x="38"/>
        <item x="37"/>
        <item x="44"/>
        <item x="43"/>
        <item x="6"/>
        <item x="5"/>
        <item x="4"/>
        <item x="3"/>
        <item x="2"/>
        <item x="1"/>
        <item x="8"/>
        <item x="7"/>
        <item x="14"/>
        <item x="13"/>
        <item x="12"/>
        <item x="11"/>
        <item x="10"/>
        <item x="9"/>
        <item x="16"/>
        <item x="15"/>
        <item x="19"/>
        <item x="18"/>
        <item x="17"/>
        <item x="20"/>
        <item x="26"/>
        <item x="25"/>
        <item x="24"/>
        <item x="23"/>
        <item x="22"/>
        <item x="21"/>
        <item x="28"/>
        <item x="27"/>
        <item x="50"/>
        <item x="49"/>
        <item x="48"/>
        <item x="47"/>
        <item x="46"/>
        <item x="45"/>
        <item x="52"/>
        <item x="51"/>
        <item x="138"/>
        <item x="137"/>
        <item x="136"/>
        <item x="135"/>
        <item x="134"/>
        <item x="133"/>
        <item x="140"/>
        <item x="139"/>
        <item x="114"/>
        <item x="113"/>
        <item x="112"/>
        <item x="111"/>
        <item x="110"/>
        <item x="109"/>
        <item x="116"/>
        <item x="115"/>
        <item x="98"/>
        <item x="97"/>
        <item x="96"/>
        <item x="95"/>
        <item x="94"/>
        <item x="93"/>
        <item x="100"/>
        <item x="99"/>
        <item x="106"/>
        <item x="105"/>
        <item x="104"/>
        <item x="103"/>
        <item x="102"/>
        <item x="101"/>
        <item x="108"/>
        <item x="107"/>
        <item x="178"/>
        <item x="177"/>
        <item x="176"/>
        <item x="175"/>
        <item x="174"/>
        <item x="173"/>
        <item x="180"/>
        <item x="179"/>
        <item x="186"/>
        <item x="185"/>
        <item x="184"/>
        <item x="183"/>
        <item x="182"/>
        <item x="181"/>
        <item x="188"/>
        <item x="187"/>
        <item x="146"/>
        <item x="145"/>
        <item x="144"/>
        <item x="143"/>
        <item x="142"/>
        <item x="141"/>
        <item x="148"/>
        <item x="147"/>
        <item x="122"/>
        <item x="121"/>
        <item x="120"/>
        <item x="119"/>
        <item x="118"/>
        <item x="117"/>
        <item x="124"/>
        <item x="123"/>
        <item x="194"/>
        <item x="193"/>
        <item x="192"/>
        <item x="191"/>
        <item x="190"/>
        <item x="189"/>
        <item x="196"/>
        <item x="195"/>
        <item x="66"/>
        <item x="65"/>
        <item x="64"/>
        <item x="63"/>
        <item x="62"/>
        <item x="61"/>
        <item x="68"/>
        <item x="67"/>
        <item x="74"/>
        <item x="73"/>
        <item x="72"/>
        <item x="71"/>
        <item x="70"/>
        <item x="69"/>
        <item x="76"/>
        <item x="75"/>
        <item x="82"/>
        <item x="81"/>
        <item x="80"/>
        <item x="79"/>
        <item x="78"/>
        <item x="77"/>
        <item x="84"/>
        <item x="83"/>
        <item x="90"/>
        <item x="89"/>
        <item x="88"/>
        <item x="87"/>
        <item x="86"/>
        <item x="85"/>
        <item x="92"/>
        <item x="91"/>
        <item x="55"/>
        <item x="54"/>
        <item x="53"/>
        <item x="56"/>
        <item x="154"/>
        <item x="153"/>
        <item x="152"/>
        <item x="151"/>
        <item x="150"/>
        <item x="149"/>
        <item x="156"/>
        <item x="155"/>
        <item x="130"/>
        <item x="129"/>
        <item x="128"/>
        <item x="127"/>
        <item x="126"/>
        <item x="125"/>
        <item x="132"/>
        <item x="131"/>
        <item x="58"/>
        <item x="57"/>
        <item x="60"/>
        <item x="59"/>
        <item x="362"/>
        <item x="361"/>
        <item x="360"/>
        <item x="359"/>
        <item x="358"/>
        <item x="357"/>
        <item x="364"/>
        <item x="363"/>
        <item x="354"/>
        <item x="353"/>
        <item x="352"/>
        <item x="351"/>
        <item x="350"/>
        <item x="349"/>
        <item x="356"/>
        <item x="355"/>
        <item x="370"/>
        <item x="369"/>
        <item x="368"/>
        <item x="367"/>
        <item x="366"/>
        <item x="365"/>
        <item x="372"/>
        <item x="371"/>
        <item x="210"/>
        <item x="209"/>
        <item x="208"/>
        <item x="207"/>
        <item x="206"/>
        <item x="205"/>
        <item x="212"/>
        <item x="211"/>
        <item x="162"/>
        <item x="161"/>
        <item x="160"/>
        <item x="159"/>
        <item x="158"/>
        <item x="157"/>
        <item x="164"/>
        <item x="163"/>
        <item x="170"/>
        <item x="169"/>
        <item x="168"/>
        <item x="167"/>
        <item x="166"/>
        <item x="165"/>
        <item x="172"/>
        <item x="171"/>
        <item x="215"/>
        <item x="214"/>
        <item x="213"/>
        <item x="216"/>
        <item x="219"/>
        <item x="218"/>
        <item x="217"/>
        <item x="220"/>
        <item x="223"/>
        <item x="222"/>
        <item x="221"/>
        <item x="224"/>
        <item x="227"/>
        <item x="226"/>
        <item x="225"/>
        <item x="228"/>
        <item x="305"/>
        <item x="314"/>
        <item x="315"/>
        <item x="289"/>
        <item x="288"/>
        <item x="287"/>
        <item x="290"/>
        <item x="293"/>
        <item x="292"/>
        <item x="291"/>
        <item x="294"/>
        <item x="296"/>
        <item x="295"/>
        <item x="300"/>
        <item x="301"/>
        <item x="302"/>
        <item x="303"/>
        <item x="304"/>
        <item x="311"/>
        <item x="310"/>
        <item x="313"/>
        <item x="312"/>
        <item x="239"/>
        <item x="238"/>
        <item x="237"/>
        <item x="240"/>
        <item x="297"/>
        <item x="243"/>
        <item x="242"/>
        <item x="241"/>
        <item x="244"/>
        <item x="247"/>
        <item x="246"/>
        <item x="245"/>
        <item x="248"/>
        <item x="251"/>
        <item x="250"/>
        <item x="249"/>
        <item x="252"/>
        <item x="255"/>
        <item x="254"/>
        <item x="253"/>
        <item x="256"/>
        <item x="259"/>
        <item x="258"/>
        <item x="257"/>
        <item x="260"/>
        <item x="263"/>
        <item x="262"/>
        <item x="261"/>
        <item x="264"/>
        <item x="267"/>
        <item x="266"/>
        <item x="265"/>
        <item x="268"/>
        <item x="299"/>
        <item x="298"/>
        <item x="235"/>
        <item x="234"/>
        <item x="233"/>
        <item x="236"/>
        <item x="271"/>
        <item x="270"/>
        <item x="269"/>
        <item x="272"/>
        <item x="274"/>
        <item x="273"/>
        <item x="231"/>
        <item x="230"/>
        <item x="229"/>
        <item x="232"/>
        <item x="277"/>
        <item x="276"/>
        <item x="275"/>
        <item x="278"/>
        <item x="281"/>
        <item x="280"/>
        <item x="279"/>
        <item x="282"/>
        <item x="285"/>
        <item x="284"/>
        <item x="283"/>
        <item x="286"/>
        <item x="202"/>
        <item x="201"/>
        <item x="200"/>
        <item x="199"/>
        <item x="198"/>
        <item x="197"/>
        <item x="204"/>
        <item x="203"/>
        <item x="308"/>
        <item x="307"/>
        <item x="306"/>
        <item x="309"/>
        <item x="316"/>
      </items>
    </pivotField>
    <pivotField compact="0" outline="0" subtotalTop="0" showAll="0" includeNewItemsInFilter="1" rankBy="0" defaultSubtotal="0">
      <items count="36">
        <item x="22"/>
        <item x="23"/>
        <item x="7"/>
        <item x="9"/>
        <item x="11"/>
        <item x="6"/>
        <item x="12"/>
        <item x="10"/>
        <item x="19"/>
        <item x="16"/>
        <item x="25"/>
        <item x="26"/>
        <item x="1"/>
        <item x="28"/>
        <item x="32"/>
        <item x="33"/>
        <item x="24"/>
        <item x="20"/>
        <item x="18"/>
        <item x="27"/>
        <item x="15"/>
        <item x="14"/>
        <item x="13"/>
        <item x="17"/>
        <item x="8"/>
        <item x="0"/>
        <item x="35"/>
        <item x="2"/>
        <item x="34"/>
        <item x="3"/>
        <item x="5"/>
        <item x="21"/>
        <item x="31"/>
        <item x="29"/>
        <item x="30"/>
        <item x="4"/>
      </items>
    </pivotField>
    <pivotField axis="axisRow" compact="0" outline="0" subtotalTop="0" showAll="0" includeNewItemsInFilter="1" sortType="ascending" rankBy="0" defaultSubtotal="0">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s>
    </pivotField>
    <pivotField axis="axisRow" compact="0" outline="0" subtotalTop="0" showAll="0" includeNewItemsInFilter="1" defaultSubtotal="0">
      <items count="81">
        <item x="10"/>
        <item x="13"/>
        <item x="8"/>
        <item x="20"/>
        <item x="24"/>
        <item x="21"/>
        <item x="14"/>
        <item x="15"/>
        <item x="17"/>
        <item x="9"/>
        <item x="25"/>
        <item x="22"/>
        <item x="32"/>
        <item x="26"/>
        <item x="27"/>
        <item x="18"/>
        <item x="19"/>
        <item x="23"/>
        <item x="35"/>
        <item x="36"/>
        <item x="37"/>
        <item x="11"/>
        <item x="12"/>
        <item x="41"/>
        <item x="42"/>
        <item x="43"/>
        <item x="44"/>
        <item x="45"/>
        <item x="46"/>
        <item x="47"/>
        <item x="48"/>
        <item x="49"/>
        <item x="50"/>
        <item x="51"/>
        <item x="52"/>
        <item x="53"/>
        <item x="54"/>
        <item x="55"/>
        <item x="56"/>
        <item x="57"/>
        <item x="58"/>
        <item x="59"/>
        <item x="60"/>
        <item x="61"/>
        <item x="62"/>
        <item x="63"/>
        <item x="64"/>
        <item x="65"/>
        <item x="0"/>
        <item x="1"/>
        <item x="2"/>
        <item x="74"/>
        <item x="75"/>
        <item x="76"/>
        <item x="77"/>
        <item x="34"/>
        <item x="31"/>
        <item x="33"/>
        <item x="40"/>
        <item x="73"/>
        <item x="38"/>
        <item x="39"/>
        <item x="78"/>
        <item x="79"/>
        <item x="80"/>
        <item x="66"/>
        <item x="3"/>
        <item x="67"/>
        <item x="4"/>
        <item x="7"/>
        <item x="28"/>
        <item x="29"/>
        <item x="68"/>
        <item x="69"/>
        <item x="16"/>
        <item x="30"/>
        <item x="70"/>
        <item x="71"/>
        <item x="72"/>
        <item x="5"/>
        <item x="6"/>
      </items>
    </pivotField>
    <pivotField axis="axisRow" compact="0" outline="0" subtotalTop="0" showAll="0" includeNewItemsInFilter="1" defaultSubtotal="0">
      <items count="22">
        <item x="2"/>
        <item x="3"/>
        <item x="1"/>
        <item x="9"/>
        <item x="10"/>
        <item x="6"/>
        <item x="7"/>
        <item x="5"/>
        <item x="4"/>
        <item x="11"/>
        <item x="8"/>
        <item x="0"/>
        <item x="12"/>
        <item x="13"/>
        <item x="14"/>
        <item x="15"/>
        <item x="16"/>
        <item x="17"/>
        <item x="21"/>
        <item x="18"/>
        <item x="19"/>
        <item x="20"/>
      </items>
    </pivotField>
    <pivotField axis="axisRow" compact="0" outline="0" subtotalTop="0" showAll="0" includeNewItemsInFilter="1" defaultSubtotal="0">
      <items count="10">
        <item x="0"/>
        <item x="1"/>
        <item x="2"/>
        <item x="4"/>
        <item x="8"/>
        <item x="5"/>
        <item x="6"/>
        <item x="7"/>
        <item x="3"/>
        <item x="9"/>
      </items>
    </pivotField>
    <pivotField axis="axisRow" compact="0" outline="0" subtotalTop="0" showAll="0" includeNewItemsInFilter="1" defaultSubtotal="0">
      <items count="3">
        <item x="0"/>
        <item x="1"/>
        <item x="2"/>
      </items>
    </pivotField>
    <pivotField axis="axisCol" compact="0" outline="0" subtotalTop="0" showAll="0" includeNewItemsInFilter="1" rankBy="0" defaultSubtotal="0">
      <items count="19">
        <item x="18"/>
        <item x="14"/>
        <item x="15"/>
        <item x="16"/>
        <item x="17"/>
        <item x="11"/>
        <item x="0"/>
        <item x="12"/>
        <item x="13"/>
        <item x="10"/>
        <item x="9"/>
        <item x="7"/>
        <item x="8"/>
        <item x="6"/>
        <item x="5"/>
        <item x="4"/>
        <item x="3"/>
        <item x="2"/>
        <item x="1"/>
      </items>
    </pivotField>
    <pivotField compact="0" outline="0" subtotalTop="0" showAll="0" includeNewItemsInFilter="1"/>
    <pivotField name="Type" axis="axisRow" compact="0" outline="0" subtotalTop="0" showAll="0" includeNewItemsInFilter="1" rankBy="0" defaultSubtotal="0">
      <items count="3">
        <item x="0"/>
        <item x="1"/>
        <item x="2"/>
      </items>
    </pivotField>
    <pivotField axis="axisRow" compact="0" outline="0" subtotalTop="0" showAll="0" includeNewItemsInFilter="1" sortType="ascending" rankBy="0" defaultSubtotal="0">
      <items count="5">
        <item x="0"/>
        <item x="1"/>
        <item x="2"/>
        <item x="3"/>
        <item x="4"/>
      </items>
    </pivotField>
    <pivotField dataField="1" compact="0" outline="0" subtotalTop="0" showAll="0" includeNewItemsInFilter="1"/>
  </pivotFields>
  <rowFields count="8">
    <field x="3"/>
    <field x="4"/>
    <field x="5"/>
    <field x="7"/>
    <field x="6"/>
    <field x="10"/>
    <field x="11"/>
    <field x="1"/>
  </rowFields>
  <rowItems count="381">
    <i>
      <x/>
      <x v="48"/>
      <x v="11"/>
      <x/>
      <x/>
      <x/>
      <x/>
      <x/>
    </i>
    <i>
      <x v="1"/>
      <x v="49"/>
      <x v="2"/>
      <x v="1"/>
      <x v="1"/>
      <x v="1"/>
      <x v="1"/>
      <x v="54"/>
    </i>
    <i r="6">
      <x v="2"/>
      <x v="52"/>
    </i>
    <i r="6">
      <x v="3"/>
      <x v="50"/>
    </i>
    <i r="6">
      <x v="4"/>
      <x v="56"/>
    </i>
    <i r="5">
      <x v="2"/>
      <x v="1"/>
      <x v="53"/>
    </i>
    <i r="6">
      <x v="2"/>
      <x v="51"/>
    </i>
    <i r="6">
      <x v="3"/>
      <x v="49"/>
    </i>
    <i r="6">
      <x v="4"/>
      <x v="55"/>
    </i>
    <i>
      <x v="2"/>
      <x v="50"/>
      <x v="2"/>
      <x v="1"/>
      <x v="1"/>
      <x v="1"/>
      <x v="1"/>
      <x v="62"/>
    </i>
    <i r="6">
      <x v="2"/>
      <x v="60"/>
    </i>
    <i r="6">
      <x v="3"/>
      <x v="58"/>
    </i>
    <i r="6">
      <x v="4"/>
      <x v="64"/>
    </i>
    <i r="5">
      <x v="2"/>
      <x v="1"/>
      <x v="61"/>
    </i>
    <i r="6">
      <x v="2"/>
      <x v="59"/>
    </i>
    <i r="6">
      <x v="3"/>
      <x v="57"/>
    </i>
    <i r="6">
      <x v="4"/>
      <x v="63"/>
    </i>
    <i>
      <x v="3"/>
      <x v="66"/>
      <x/>
      <x v="1"/>
      <x v="2"/>
      <x v="2"/>
      <x v="1"/>
      <x v="67"/>
    </i>
    <i r="6">
      <x v="2"/>
      <x v="66"/>
    </i>
    <i r="6">
      <x v="3"/>
      <x v="65"/>
    </i>
    <i r="6">
      <x v="4"/>
      <x v="68"/>
    </i>
    <i>
      <x v="4"/>
      <x v="68"/>
      <x/>
      <x v="1"/>
      <x v="2"/>
      <x v="1"/>
      <x v="1"/>
      <x v="74"/>
    </i>
    <i r="6">
      <x v="2"/>
      <x v="72"/>
    </i>
    <i r="6">
      <x v="3"/>
      <x v="70"/>
    </i>
    <i r="6">
      <x v="4"/>
      <x v="76"/>
    </i>
    <i r="5">
      <x v="2"/>
      <x v="1"/>
      <x v="73"/>
    </i>
    <i r="6">
      <x v="2"/>
      <x v="71"/>
    </i>
    <i r="6">
      <x v="3"/>
      <x v="69"/>
    </i>
    <i r="6">
      <x v="4"/>
      <x v="75"/>
    </i>
    <i>
      <x v="5"/>
      <x v="79"/>
      <x/>
      <x v="1"/>
      <x v="2"/>
      <x v="1"/>
      <x v="1"/>
      <x v="38"/>
    </i>
    <i r="6">
      <x v="2"/>
      <x v="36"/>
    </i>
    <i r="6">
      <x v="3"/>
      <x v="34"/>
    </i>
    <i r="6">
      <x v="4"/>
      <x v="40"/>
    </i>
    <i r="5">
      <x v="2"/>
      <x v="1"/>
      <x v="37"/>
    </i>
    <i r="6">
      <x v="2"/>
      <x v="35"/>
    </i>
    <i r="6">
      <x v="3"/>
      <x v="33"/>
    </i>
    <i r="6">
      <x v="4"/>
      <x v="39"/>
    </i>
    <i>
      <x v="6"/>
      <x v="80"/>
      <x/>
      <x v="1"/>
      <x v="2"/>
      <x v="1"/>
      <x v="1"/>
      <x v="46"/>
    </i>
    <i r="6">
      <x v="2"/>
      <x v="44"/>
    </i>
    <i r="6">
      <x v="3"/>
      <x v="42"/>
    </i>
    <i r="6">
      <x v="4"/>
      <x v="48"/>
    </i>
    <i r="5">
      <x v="2"/>
      <x v="1"/>
      <x v="45"/>
    </i>
    <i r="6">
      <x v="2"/>
      <x v="43"/>
    </i>
    <i r="6">
      <x v="3"/>
      <x v="41"/>
    </i>
    <i r="6">
      <x v="4"/>
      <x v="47"/>
    </i>
    <i>
      <x v="7"/>
      <x v="69"/>
      <x/>
      <x v="1"/>
      <x v="2"/>
      <x v="1"/>
      <x v="1"/>
      <x v="82"/>
    </i>
    <i r="6">
      <x v="2"/>
      <x v="80"/>
    </i>
    <i r="6">
      <x v="3"/>
      <x v="78"/>
    </i>
    <i r="6">
      <x v="4"/>
      <x v="84"/>
    </i>
    <i r="5">
      <x v="2"/>
      <x v="1"/>
      <x v="81"/>
    </i>
    <i r="6">
      <x v="2"/>
      <x v="79"/>
    </i>
    <i r="6">
      <x v="3"/>
      <x v="77"/>
    </i>
    <i r="6">
      <x v="4"/>
      <x v="83"/>
    </i>
    <i>
      <x v="8"/>
      <x v="2"/>
      <x v="1"/>
      <x/>
      <x/>
      <x/>
      <x/>
      <x/>
    </i>
    <i>
      <x v="9"/>
      <x v="9"/>
      <x v="8"/>
      <x v="1"/>
      <x v="1"/>
      <x v="1"/>
      <x v="1"/>
      <x v="191"/>
    </i>
    <i r="6">
      <x v="2"/>
      <x v="190"/>
    </i>
    <i r="6">
      <x v="3"/>
      <x v="189"/>
    </i>
    <i r="6">
      <x v="4"/>
      <x v="192"/>
    </i>
    <i>
      <x v="10"/>
      <x/>
      <x v="1"/>
      <x/>
      <x/>
      <x/>
      <x/>
      <x/>
    </i>
    <i>
      <x v="11"/>
      <x v="21"/>
      <x v="7"/>
      <x v="2"/>
      <x v="1"/>
      <x v="1"/>
      <x v="1"/>
      <x v="210"/>
    </i>
    <i r="6">
      <x v="2"/>
      <x v="209"/>
    </i>
    <i>
      <x v="12"/>
      <x v="22"/>
      <x v="7"/>
      <x v="2"/>
      <x v="1"/>
      <x v="1"/>
      <x v="1"/>
      <x v="212"/>
    </i>
    <i r="6">
      <x v="2"/>
      <x v="211"/>
    </i>
    <i>
      <x v="13"/>
      <x v="1"/>
      <x v="2"/>
      <x/>
      <x/>
      <x/>
      <x/>
      <x/>
    </i>
    <i>
      <x v="14"/>
      <x v="6"/>
      <x v="5"/>
      <x v="1"/>
      <x v="1"/>
      <x v="1"/>
      <x v="1"/>
      <x v="162"/>
    </i>
    <i r="6">
      <x v="2"/>
      <x v="160"/>
    </i>
    <i r="6">
      <x v="3"/>
      <x v="158"/>
    </i>
    <i r="6">
      <x v="4"/>
      <x v="164"/>
    </i>
    <i r="5">
      <x v="2"/>
      <x v="1"/>
      <x v="161"/>
    </i>
    <i r="6">
      <x v="2"/>
      <x v="159"/>
    </i>
    <i r="6">
      <x v="3"/>
      <x v="157"/>
    </i>
    <i r="6">
      <x v="4"/>
      <x v="163"/>
    </i>
    <i>
      <x v="15"/>
      <x v="7"/>
      <x v="6"/>
      <x v="1"/>
      <x v="2"/>
      <x v="1"/>
      <x v="1"/>
      <x v="170"/>
    </i>
    <i r="6">
      <x v="2"/>
      <x v="168"/>
    </i>
    <i r="6">
      <x v="3"/>
      <x v="166"/>
    </i>
    <i r="6">
      <x v="4"/>
      <x v="172"/>
    </i>
    <i r="5">
      <x v="2"/>
      <x v="1"/>
      <x v="169"/>
    </i>
    <i r="6">
      <x v="2"/>
      <x v="167"/>
    </i>
    <i r="6">
      <x v="3"/>
      <x v="165"/>
    </i>
    <i r="6">
      <x v="4"/>
      <x v="171"/>
    </i>
    <i>
      <x v="16"/>
      <x v="74"/>
      <x v="6"/>
      <x v="1"/>
      <x v="8"/>
      <x v="1"/>
      <x v="1"/>
      <x v="178"/>
    </i>
    <i r="6">
      <x v="2"/>
      <x v="176"/>
    </i>
    <i r="6">
      <x v="3"/>
      <x v="174"/>
    </i>
    <i r="6">
      <x v="4"/>
      <x v="180"/>
    </i>
    <i r="5">
      <x v="2"/>
      <x v="1"/>
      <x v="177"/>
    </i>
    <i r="6">
      <x v="2"/>
      <x v="175"/>
    </i>
    <i r="6">
      <x v="3"/>
      <x v="173"/>
    </i>
    <i r="6">
      <x v="4"/>
      <x v="179"/>
    </i>
    <i>
      <x v="17"/>
      <x v="8"/>
      <x v="7"/>
      <x v="1"/>
      <x v="2"/>
      <x v="1"/>
      <x v="1"/>
      <x v="186"/>
    </i>
    <i r="6">
      <x v="2"/>
      <x v="184"/>
    </i>
    <i r="6">
      <x v="3"/>
      <x v="182"/>
    </i>
    <i r="6">
      <x v="4"/>
      <x v="188"/>
    </i>
    <i r="5">
      <x v="2"/>
      <x v="1"/>
      <x v="185"/>
    </i>
    <i r="6">
      <x v="2"/>
      <x v="183"/>
    </i>
    <i r="6">
      <x v="3"/>
      <x v="181"/>
    </i>
    <i r="6">
      <x v="4"/>
      <x v="187"/>
    </i>
    <i>
      <x v="18"/>
      <x v="15"/>
      <x/>
      <x v="1"/>
      <x v="2"/>
      <x v="1"/>
      <x v="1"/>
      <x v="106"/>
    </i>
    <i r="6">
      <x v="2"/>
      <x v="104"/>
    </i>
    <i r="6">
      <x v="3"/>
      <x v="102"/>
    </i>
    <i r="6">
      <x v="4"/>
      <x v="108"/>
    </i>
    <i r="5">
      <x v="2"/>
      <x v="1"/>
      <x v="105"/>
    </i>
    <i r="6">
      <x v="2"/>
      <x v="103"/>
    </i>
    <i r="6">
      <x v="3"/>
      <x v="101"/>
    </i>
    <i r="6">
      <x v="4"/>
      <x v="107"/>
    </i>
    <i>
      <x v="19"/>
      <x v="16"/>
      <x v="10"/>
      <x v="1"/>
      <x v="1"/>
      <x v="1"/>
      <x v="1"/>
      <x v="114"/>
    </i>
    <i r="6">
      <x v="2"/>
      <x v="112"/>
    </i>
    <i r="6">
      <x v="3"/>
      <x v="110"/>
    </i>
    <i r="6">
      <x v="4"/>
      <x v="116"/>
    </i>
    <i r="5">
      <x v="2"/>
      <x v="1"/>
      <x v="113"/>
    </i>
    <i r="6">
      <x v="2"/>
      <x v="111"/>
    </i>
    <i r="6">
      <x v="3"/>
      <x v="109"/>
    </i>
    <i r="6">
      <x v="4"/>
      <x v="115"/>
    </i>
    <i>
      <x v="20"/>
      <x v="3"/>
      <x v="3"/>
      <x v="1"/>
      <x v="1"/>
      <x v="1"/>
      <x v="1"/>
      <x v="98"/>
    </i>
    <i r="6">
      <x v="2"/>
      <x v="96"/>
    </i>
    <i r="6">
      <x v="3"/>
      <x v="94"/>
    </i>
    <i r="6">
      <x v="4"/>
      <x v="100"/>
    </i>
    <i r="5">
      <x v="2"/>
      <x v="1"/>
      <x v="97"/>
    </i>
    <i r="6">
      <x v="2"/>
      <x v="95"/>
    </i>
    <i r="6">
      <x v="3"/>
      <x v="93"/>
    </i>
    <i r="6">
      <x v="4"/>
      <x v="99"/>
    </i>
    <i>
      <x v="21"/>
      <x v="5"/>
      <x v="4"/>
      <x v="1"/>
      <x v="1"/>
      <x v="1"/>
      <x v="1"/>
      <x v="146"/>
    </i>
    <i r="6">
      <x v="2"/>
      <x v="144"/>
    </i>
    <i r="6">
      <x v="3"/>
      <x v="142"/>
    </i>
    <i r="6">
      <x v="4"/>
      <x v="148"/>
    </i>
    <i r="5">
      <x v="2"/>
      <x v="1"/>
      <x v="145"/>
    </i>
    <i r="6">
      <x v="2"/>
      <x v="143"/>
    </i>
    <i r="6">
      <x v="3"/>
      <x v="141"/>
    </i>
    <i r="6">
      <x v="4"/>
      <x v="147"/>
    </i>
    <i>
      <x v="22"/>
      <x v="11"/>
      <x v="9"/>
      <x v="1"/>
      <x v="1"/>
      <x v="1"/>
      <x v="1"/>
      <x v="206"/>
    </i>
    <i r="6">
      <x v="2"/>
      <x v="204"/>
    </i>
    <i r="6">
      <x v="3"/>
      <x v="202"/>
    </i>
    <i r="6">
      <x v="4"/>
      <x v="208"/>
    </i>
    <i r="5">
      <x v="2"/>
      <x v="1"/>
      <x v="205"/>
    </i>
    <i r="6">
      <x v="2"/>
      <x v="203"/>
    </i>
    <i r="6">
      <x v="3"/>
      <x v="201"/>
    </i>
    <i r="6">
      <x v="4"/>
      <x v="207"/>
    </i>
    <i>
      <x v="23"/>
      <x v="17"/>
      <x v="3"/>
      <x v="1"/>
      <x v="1"/>
      <x v="1"/>
      <x v="1"/>
      <x v="90"/>
    </i>
    <i r="6">
      <x v="2"/>
      <x v="88"/>
    </i>
    <i r="6">
      <x v="3"/>
      <x v="86"/>
    </i>
    <i r="6">
      <x v="4"/>
      <x v="92"/>
    </i>
    <i r="5">
      <x v="2"/>
      <x v="1"/>
      <x v="89"/>
    </i>
    <i r="6">
      <x v="2"/>
      <x v="87"/>
    </i>
    <i r="6">
      <x v="3"/>
      <x v="85"/>
    </i>
    <i r="6">
      <x v="4"/>
      <x v="91"/>
    </i>
    <i>
      <x v="24"/>
      <x v="4"/>
      <x v="4"/>
      <x v="1"/>
      <x v="1"/>
      <x v="1"/>
      <x v="1"/>
      <x v="138"/>
    </i>
    <i r="6">
      <x v="2"/>
      <x v="136"/>
    </i>
    <i r="6">
      <x v="3"/>
      <x v="134"/>
    </i>
    <i r="6">
      <x v="4"/>
      <x v="140"/>
    </i>
    <i r="5">
      <x v="2"/>
      <x v="1"/>
      <x v="137"/>
    </i>
    <i r="6">
      <x v="2"/>
      <x v="135"/>
    </i>
    <i r="6">
      <x v="3"/>
      <x v="133"/>
    </i>
    <i r="6">
      <x v="4"/>
      <x v="139"/>
    </i>
    <i>
      <x v="25"/>
      <x v="10"/>
      <x v="9"/>
      <x v="1"/>
      <x v="1"/>
      <x v="1"/>
      <x v="1"/>
      <x v="198"/>
    </i>
    <i r="6">
      <x v="2"/>
      <x v="196"/>
    </i>
    <i r="6">
      <x v="3"/>
      <x v="194"/>
    </i>
    <i r="6">
      <x v="4"/>
      <x v="200"/>
    </i>
    <i r="5">
      <x v="2"/>
      <x v="1"/>
      <x v="197"/>
    </i>
    <i r="6">
      <x v="2"/>
      <x v="195"/>
    </i>
    <i r="6">
      <x v="3"/>
      <x v="193"/>
    </i>
    <i r="6">
      <x v="4"/>
      <x v="199"/>
    </i>
    <i>
      <x v="26"/>
      <x v="13"/>
      <x v="7"/>
      <x v="1"/>
      <x v="1"/>
      <x v="1"/>
      <x v="1"/>
      <x v="250"/>
    </i>
    <i r="6">
      <x v="2"/>
      <x v="248"/>
    </i>
    <i r="6">
      <x v="3"/>
      <x v="246"/>
    </i>
    <i r="6">
      <x v="4"/>
      <x v="252"/>
    </i>
    <i r="5">
      <x v="2"/>
      <x v="1"/>
      <x v="249"/>
    </i>
    <i r="6">
      <x v="2"/>
      <x v="247"/>
    </i>
    <i r="6">
      <x v="3"/>
      <x v="245"/>
    </i>
    <i r="6">
      <x v="4"/>
      <x v="251"/>
    </i>
    <i>
      <x v="27"/>
      <x v="14"/>
      <x v="7"/>
      <x v="1"/>
      <x v="1"/>
      <x v="1"/>
      <x v="1"/>
      <x v="258"/>
    </i>
    <i r="6">
      <x v="2"/>
      <x v="256"/>
    </i>
    <i r="6">
      <x v="3"/>
      <x v="254"/>
    </i>
    <i r="6">
      <x v="4"/>
      <x v="260"/>
    </i>
    <i r="5">
      <x v="2"/>
      <x v="1"/>
      <x v="257"/>
    </i>
    <i r="6">
      <x v="2"/>
      <x v="255"/>
    </i>
    <i r="6">
      <x v="3"/>
      <x v="253"/>
    </i>
    <i r="6">
      <x v="4"/>
      <x v="259"/>
    </i>
    <i>
      <x v="28"/>
      <x v="70"/>
      <x v="7"/>
      <x v="1"/>
      <x v="3"/>
      <x v="1"/>
      <x v="1"/>
      <x v="122"/>
    </i>
    <i r="6">
      <x v="2"/>
      <x v="120"/>
    </i>
    <i r="6">
      <x v="3"/>
      <x v="118"/>
    </i>
    <i r="6">
      <x v="4"/>
      <x v="124"/>
    </i>
    <i r="5">
      <x v="2"/>
      <x v="1"/>
      <x v="121"/>
    </i>
    <i r="6">
      <x v="2"/>
      <x v="119"/>
    </i>
    <i r="6">
      <x v="3"/>
      <x v="117"/>
    </i>
    <i r="6">
      <x v="4"/>
      <x v="123"/>
    </i>
    <i>
      <x v="29"/>
      <x v="71"/>
      <x v="7"/>
      <x v="1"/>
      <x v="3"/>
      <x v="1"/>
      <x v="1"/>
      <x v="130"/>
    </i>
    <i r="6">
      <x v="2"/>
      <x v="128"/>
    </i>
    <i r="6">
      <x v="3"/>
      <x v="126"/>
    </i>
    <i r="6">
      <x v="4"/>
      <x v="132"/>
    </i>
    <i r="5">
      <x v="2"/>
      <x v="1"/>
      <x v="129"/>
    </i>
    <i r="6">
      <x v="2"/>
      <x v="127"/>
    </i>
    <i r="6">
      <x v="3"/>
      <x v="125"/>
    </i>
    <i r="6">
      <x v="4"/>
      <x v="131"/>
    </i>
    <i>
      <x v="30"/>
      <x v="75"/>
      <x v="7"/>
      <x v="1"/>
      <x v="3"/>
      <x v="1"/>
      <x v="1"/>
      <x v="154"/>
    </i>
    <i r="6">
      <x v="2"/>
      <x v="152"/>
    </i>
    <i r="6">
      <x v="3"/>
      <x v="150"/>
    </i>
    <i r="6">
      <x v="4"/>
      <x v="156"/>
    </i>
    <i r="5">
      <x v="2"/>
      <x v="1"/>
      <x v="153"/>
    </i>
    <i r="6">
      <x v="2"/>
      <x v="151"/>
    </i>
    <i r="6">
      <x v="3"/>
      <x v="149"/>
    </i>
    <i r="6">
      <x v="4"/>
      <x v="155"/>
    </i>
    <i>
      <x v="31"/>
      <x v="56"/>
      <x v="2"/>
      <x/>
      <x/>
      <x/>
      <x/>
      <x/>
    </i>
    <i>
      <x v="32"/>
      <x v="12"/>
      <x/>
      <x v="1"/>
      <x v="1"/>
      <x v="1"/>
      <x v="1"/>
      <x v="365"/>
    </i>
    <i r="6">
      <x v="2"/>
      <x v="363"/>
    </i>
    <i r="6">
      <x v="3"/>
      <x v="361"/>
    </i>
    <i r="6">
      <x v="4"/>
      <x v="367"/>
    </i>
    <i r="5">
      <x v="2"/>
      <x v="1"/>
      <x v="364"/>
    </i>
    <i r="6">
      <x v="2"/>
      <x v="362"/>
    </i>
    <i r="6">
      <x v="3"/>
      <x v="360"/>
    </i>
    <i r="6">
      <x v="4"/>
      <x v="366"/>
    </i>
    <i>
      <x v="33"/>
      <x v="57"/>
      <x v="2"/>
      <x/>
      <x/>
      <x/>
      <x/>
      <x/>
    </i>
    <i>
      <x v="34"/>
      <x v="55"/>
      <x v="2"/>
      <x v="2"/>
      <x v="1"/>
      <x v="1"/>
      <x v="1"/>
      <x v="242"/>
    </i>
    <i r="6">
      <x v="2"/>
      <x v="240"/>
    </i>
    <i r="6">
      <x v="3"/>
      <x v="238"/>
    </i>
    <i r="6">
      <x v="4"/>
      <x v="244"/>
    </i>
    <i r="5">
      <x v="2"/>
      <x v="1"/>
      <x v="241"/>
    </i>
    <i r="6">
      <x v="2"/>
      <x v="239"/>
    </i>
    <i r="6">
      <x v="3"/>
      <x v="237"/>
    </i>
    <i r="6">
      <x v="4"/>
      <x v="243"/>
    </i>
    <i>
      <x v="35"/>
      <x v="18"/>
      <x v="1"/>
      <x/>
      <x/>
      <x/>
      <x/>
      <x/>
    </i>
    <i>
      <x v="36"/>
      <x v="19"/>
      <x v="7"/>
      <x v="1"/>
      <x v="1"/>
      <x v="1"/>
      <x v="1"/>
      <x v="263"/>
    </i>
    <i r="6">
      <x v="2"/>
      <x v="262"/>
    </i>
    <i r="6">
      <x v="3"/>
      <x v="261"/>
    </i>
    <i r="6">
      <x v="4"/>
      <x v="264"/>
    </i>
    <i>
      <x v="37"/>
      <x v="20"/>
      <x v="7"/>
      <x v="1"/>
      <x v="1"/>
      <x v="1"/>
      <x v="1"/>
      <x v="267"/>
    </i>
    <i r="6">
      <x v="2"/>
      <x v="266"/>
    </i>
    <i r="6">
      <x v="3"/>
      <x v="265"/>
    </i>
    <i r="6">
      <x v="4"/>
      <x v="268"/>
    </i>
    <i>
      <x v="38"/>
      <x v="60"/>
      <x v="7"/>
      <x v="1"/>
      <x v="1"/>
      <x v="1"/>
      <x v="1"/>
      <x v="271"/>
    </i>
    <i r="6">
      <x v="2"/>
      <x v="270"/>
    </i>
    <i r="6">
      <x v="3"/>
      <x v="269"/>
    </i>
    <i r="6">
      <x v="4"/>
      <x v="272"/>
    </i>
    <i>
      <x v="39"/>
      <x v="61"/>
      <x v="7"/>
      <x v="1"/>
      <x v="1"/>
      <x v="1"/>
      <x v="1"/>
      <x v="275"/>
    </i>
    <i r="6">
      <x v="2"/>
      <x v="274"/>
    </i>
    <i r="6">
      <x v="3"/>
      <x v="273"/>
    </i>
    <i r="6">
      <x v="4"/>
      <x v="276"/>
    </i>
    <i>
      <x v="40"/>
      <x v="58"/>
      <x v="11"/>
      <x/>
      <x/>
      <x/>
      <x/>
      <x/>
    </i>
    <i>
      <x v="41"/>
      <x v="23"/>
      <x v="12"/>
      <x v="1"/>
      <x v="1"/>
      <x v="1"/>
      <x v="1"/>
      <x v="346"/>
    </i>
    <i r="6">
      <x v="2"/>
      <x v="345"/>
    </i>
    <i r="4">
      <x v="5"/>
      <x v="1"/>
      <x v="3"/>
      <x v="344"/>
    </i>
    <i r="6">
      <x v="4"/>
      <x v="347"/>
    </i>
    <i>
      <x v="42"/>
      <x v="24"/>
      <x v="13"/>
      <x v="1"/>
      <x v="1"/>
      <x v="1"/>
      <x v="1"/>
      <x v="336"/>
    </i>
    <i r="6">
      <x v="2"/>
      <x v="335"/>
    </i>
    <i r="4">
      <x v="6"/>
      <x v="1"/>
      <x v="3"/>
      <x v="334"/>
    </i>
    <i r="6">
      <x v="4"/>
      <x v="337"/>
    </i>
    <i>
      <x v="43"/>
      <x v="25"/>
      <x v="13"/>
      <x v="1"/>
      <x v="1"/>
      <x v="1"/>
      <x v="1"/>
      <x v="301"/>
    </i>
    <i r="6">
      <x v="2"/>
      <x v="300"/>
    </i>
    <i r="4">
      <x v="6"/>
      <x v="1"/>
      <x v="3"/>
      <x v="299"/>
    </i>
    <i r="6">
      <x v="4"/>
      <x v="302"/>
    </i>
    <i>
      <x v="44"/>
      <x v="26"/>
      <x v="14"/>
      <x v="1"/>
      <x v="1"/>
      <x v="1"/>
      <x v="1"/>
      <x v="306"/>
    </i>
    <i r="6">
      <x v="2"/>
      <x v="305"/>
    </i>
    <i r="6">
      <x v="3"/>
      <x v="304"/>
    </i>
    <i r="6">
      <x v="4"/>
      <x v="307"/>
    </i>
    <i>
      <x v="45"/>
      <x v="27"/>
      <x v="14"/>
      <x v="1"/>
      <x v="1"/>
      <x v="1"/>
      <x v="1"/>
      <x v="310"/>
    </i>
    <i r="6">
      <x v="2"/>
      <x v="309"/>
    </i>
    <i r="6">
      <x v="3"/>
      <x v="308"/>
    </i>
    <i r="6">
      <x v="4"/>
      <x v="311"/>
    </i>
    <i>
      <x v="46"/>
      <x v="28"/>
      <x v="14"/>
      <x v="1"/>
      <x v="1"/>
      <x v="1"/>
      <x v="1"/>
      <x v="314"/>
    </i>
    <i r="6">
      <x v="2"/>
      <x v="313"/>
    </i>
    <i r="6">
      <x v="3"/>
      <x v="312"/>
    </i>
    <i r="6">
      <x v="4"/>
      <x v="315"/>
    </i>
    <i>
      <x v="47"/>
      <x v="29"/>
      <x v="14"/>
      <x v="1"/>
      <x v="1"/>
      <x v="1"/>
      <x v="1"/>
      <x v="318"/>
    </i>
    <i r="6">
      <x v="2"/>
      <x v="317"/>
    </i>
    <i r="6">
      <x v="3"/>
      <x v="316"/>
    </i>
    <i r="6">
      <x v="4"/>
      <x v="319"/>
    </i>
    <i>
      <x v="48"/>
      <x v="30"/>
      <x v="14"/>
      <x v="1"/>
      <x v="1"/>
      <x v="1"/>
      <x v="1"/>
      <x v="322"/>
    </i>
    <i r="6">
      <x v="2"/>
      <x v="321"/>
    </i>
    <i r="6">
      <x v="3"/>
      <x v="320"/>
    </i>
    <i r="6">
      <x v="4"/>
      <x v="323"/>
    </i>
    <i>
      <x v="49"/>
      <x v="31"/>
      <x v="14"/>
      <x v="1"/>
      <x v="1"/>
      <x v="1"/>
      <x v="1"/>
      <x v="326"/>
    </i>
    <i r="6">
      <x v="2"/>
      <x v="325"/>
    </i>
    <i r="6">
      <x v="3"/>
      <x v="324"/>
    </i>
    <i r="6">
      <x v="4"/>
      <x v="327"/>
    </i>
    <i>
      <x v="50"/>
      <x v="32"/>
      <x v="14"/>
      <x v="1"/>
      <x v="1"/>
      <x v="1"/>
      <x v="1"/>
      <x v="330"/>
    </i>
    <i r="6">
      <x v="2"/>
      <x v="329"/>
    </i>
    <i r="6">
      <x v="3"/>
      <x v="328"/>
    </i>
    <i r="6">
      <x v="4"/>
      <x v="331"/>
    </i>
    <i>
      <x v="51"/>
      <x v="33"/>
      <x v="14"/>
      <x v="1"/>
      <x v="1"/>
      <x v="1"/>
      <x v="1"/>
      <x v="340"/>
    </i>
    <i r="6">
      <x v="2"/>
      <x v="339"/>
    </i>
    <i r="6">
      <x v="3"/>
      <x v="338"/>
    </i>
    <i r="6">
      <x v="4"/>
      <x v="341"/>
    </i>
    <i>
      <x v="52"/>
      <x v="34"/>
      <x v="14"/>
      <x v="1"/>
      <x v="1"/>
      <x v="1"/>
      <x v="1"/>
      <x v="343"/>
    </i>
    <i r="6">
      <x v="2"/>
      <x v="342"/>
    </i>
    <i>
      <x v="53"/>
      <x v="35"/>
      <x v="14"/>
      <x v="1"/>
      <x v="1"/>
      <x v="1"/>
      <x v="1"/>
      <x v="350"/>
    </i>
    <i r="6">
      <x v="2"/>
      <x v="349"/>
    </i>
    <i r="6">
      <x v="3"/>
      <x v="348"/>
    </i>
    <i r="6">
      <x v="4"/>
      <x v="351"/>
    </i>
    <i>
      <x v="54"/>
      <x v="36"/>
      <x v="14"/>
      <x v="1"/>
      <x v="1"/>
      <x v="1"/>
      <x v="1"/>
      <x v="354"/>
    </i>
    <i r="6">
      <x v="2"/>
      <x v="353"/>
    </i>
    <i r="6">
      <x v="3"/>
      <x v="352"/>
    </i>
    <i r="6">
      <x v="4"/>
      <x v="355"/>
    </i>
    <i>
      <x v="55"/>
      <x v="37"/>
      <x v="14"/>
      <x v="1"/>
      <x v="1"/>
      <x v="1"/>
      <x v="1"/>
      <x v="358"/>
    </i>
    <i r="6">
      <x v="2"/>
      <x v="357"/>
    </i>
    <i r="6">
      <x v="3"/>
      <x v="356"/>
    </i>
    <i r="6">
      <x v="4"/>
      <x v="359"/>
    </i>
    <i>
      <x v="56"/>
      <x v="38"/>
      <x v="15"/>
      <x v="1"/>
      <x v="1"/>
      <x v="1"/>
      <x v="1"/>
      <x v="282"/>
    </i>
    <i r="6">
      <x v="2"/>
      <x v="281"/>
    </i>
    <i r="4">
      <x v="7"/>
      <x v="1"/>
      <x v="3"/>
      <x v="280"/>
    </i>
    <i r="6">
      <x v="4"/>
      <x v="283"/>
    </i>
    <i>
      <x v="57"/>
      <x v="39"/>
      <x v="15"/>
      <x v="1"/>
      <x v="1"/>
      <x v="1"/>
      <x v="1"/>
      <x v="286"/>
    </i>
    <i r="6">
      <x v="2"/>
      <x v="285"/>
    </i>
    <i r="4">
      <x v="7"/>
      <x v="1"/>
      <x v="3"/>
      <x v="284"/>
    </i>
    <i r="6">
      <x v="4"/>
      <x v="287"/>
    </i>
    <i>
      <x v="58"/>
      <x v="40"/>
      <x v="16"/>
      <x v="1"/>
      <x v="1"/>
      <x v="1"/>
      <x v="1"/>
      <x v="289"/>
    </i>
    <i r="6">
      <x v="2"/>
      <x v="288"/>
    </i>
    <i r="1">
      <x v="41"/>
      <x v="15"/>
      <x v="1"/>
      <x v="1"/>
      <x v="1"/>
      <x v="2"/>
      <x v="303"/>
    </i>
    <i>
      <x v="59"/>
      <x v="42"/>
      <x v="17"/>
      <x v="1"/>
      <x v="1"/>
      <x v="1"/>
      <x v="1"/>
      <x v="333"/>
    </i>
    <i r="6">
      <x v="2"/>
      <x v="332"/>
    </i>
    <i>
      <x v="60"/>
      <x v="43"/>
      <x v="14"/>
      <x v="1"/>
      <x v="1"/>
      <x v="1"/>
      <x v="2"/>
      <x v="290"/>
    </i>
    <i>
      <x v="61"/>
      <x v="44"/>
      <x v="14"/>
      <x v="1"/>
      <x v="1"/>
      <x v="1"/>
      <x v="2"/>
      <x v="291"/>
    </i>
    <i>
      <x v="62"/>
      <x v="45"/>
      <x v="14"/>
      <x v="1"/>
      <x v="1"/>
      <x v="1"/>
      <x v="2"/>
      <x v="292"/>
    </i>
    <i>
      <x v="63"/>
      <x v="46"/>
      <x v="14"/>
      <x v="1"/>
      <x v="1"/>
      <x v="1"/>
      <x v="2"/>
      <x v="293"/>
    </i>
    <i>
      <x v="64"/>
      <x v="47"/>
      <x v="14"/>
      <x v="1"/>
      <x v="1"/>
      <x v="1"/>
      <x v="2"/>
      <x v="294"/>
    </i>
    <i>
      <x v="65"/>
      <x v="65"/>
      <x v="19"/>
      <x v="2"/>
      <x v="1"/>
      <x v="1"/>
      <x v="2"/>
      <x v="277"/>
    </i>
    <i>
      <x v="66"/>
      <x v="67"/>
      <x v="20"/>
      <x v="1"/>
      <x v="4"/>
      <x v="1"/>
      <x v="1"/>
      <x v="370"/>
    </i>
    <i r="6">
      <x v="2"/>
      <x v="369"/>
    </i>
    <i r="6">
      <x v="3"/>
      <x v="368"/>
    </i>
    <i r="6">
      <x v="4"/>
      <x v="371"/>
    </i>
    <i>
      <x v="67"/>
      <x v="72"/>
      <x/>
      <x v="1"/>
      <x v="2"/>
      <x v="1"/>
      <x v="1"/>
      <x v="296"/>
    </i>
    <i r="6">
      <x v="2"/>
      <x v="295"/>
    </i>
    <i>
      <x v="68"/>
      <x v="73"/>
      <x/>
      <x v="1"/>
      <x v="2"/>
      <x v="1"/>
      <x v="1"/>
      <x v="298"/>
    </i>
    <i r="6">
      <x v="2"/>
      <x v="297"/>
    </i>
    <i>
      <x v="69"/>
      <x v="76"/>
      <x v="21"/>
      <x v="1"/>
      <x v="9"/>
      <x v="1"/>
      <x v="2"/>
      <x v="278"/>
    </i>
    <i>
      <x v="70"/>
      <x v="77"/>
      <x v="21"/>
      <x v="1"/>
      <x v="9"/>
      <x v="1"/>
      <x v="2"/>
      <x v="279"/>
    </i>
    <i>
      <x v="71"/>
      <x v="78"/>
      <x v="12"/>
      <x v="1"/>
      <x v="5"/>
      <x v="1"/>
      <x v="2"/>
      <x v="372"/>
    </i>
    <i>
      <x v="72"/>
      <x v="59"/>
      <x v="1"/>
      <x/>
      <x/>
      <x/>
      <x/>
      <x/>
    </i>
    <i>
      <x v="73"/>
      <x v="51"/>
      <x v="18"/>
      <x v="1"/>
      <x v="1"/>
      <x v="1"/>
      <x v="1"/>
      <x v="6"/>
    </i>
    <i r="6">
      <x v="2"/>
      <x v="4"/>
    </i>
    <i r="6">
      <x v="3"/>
      <x v="2"/>
    </i>
    <i r="6">
      <x v="4"/>
      <x v="8"/>
    </i>
    <i r="5">
      <x v="2"/>
      <x v="1"/>
      <x v="5"/>
    </i>
    <i r="6">
      <x v="2"/>
      <x v="3"/>
    </i>
    <i r="6">
      <x v="3"/>
      <x v="1"/>
    </i>
    <i r="6">
      <x v="4"/>
      <x v="7"/>
    </i>
    <i>
      <x v="74"/>
      <x v="52"/>
      <x v="18"/>
      <x v="1"/>
      <x v="1"/>
      <x v="1"/>
      <x v="1"/>
      <x v="14"/>
    </i>
    <i r="6">
      <x v="2"/>
      <x v="12"/>
    </i>
    <i r="6">
      <x v="3"/>
      <x v="10"/>
    </i>
    <i r="6">
      <x v="4"/>
      <x v="16"/>
    </i>
    <i r="5">
      <x v="2"/>
      <x v="1"/>
      <x v="13"/>
    </i>
    <i r="6">
      <x v="2"/>
      <x v="11"/>
    </i>
    <i r="6">
      <x v="3"/>
      <x v="9"/>
    </i>
    <i r="6">
      <x v="4"/>
      <x v="15"/>
    </i>
    <i>
      <x v="75"/>
      <x v="53"/>
      <x v="18"/>
      <x v="1"/>
      <x v="1"/>
      <x v="1"/>
      <x v="1"/>
      <x v="22"/>
    </i>
    <i r="6">
      <x v="2"/>
      <x v="20"/>
    </i>
    <i r="6">
      <x v="3"/>
      <x v="18"/>
    </i>
    <i r="6">
      <x v="4"/>
      <x v="24"/>
    </i>
    <i r="5">
      <x v="2"/>
      <x v="1"/>
      <x v="21"/>
    </i>
    <i r="6">
      <x v="2"/>
      <x v="19"/>
    </i>
    <i r="6">
      <x v="3"/>
      <x v="17"/>
    </i>
    <i r="6">
      <x v="4"/>
      <x v="23"/>
    </i>
    <i>
      <x v="76"/>
      <x v="54"/>
      <x v="18"/>
      <x v="1"/>
      <x v="1"/>
      <x v="1"/>
      <x v="1"/>
      <x v="30"/>
    </i>
    <i r="6">
      <x v="2"/>
      <x v="28"/>
    </i>
    <i r="6">
      <x v="3"/>
      <x v="26"/>
    </i>
    <i r="6">
      <x v="4"/>
      <x v="32"/>
    </i>
    <i r="5">
      <x v="2"/>
      <x v="1"/>
      <x v="29"/>
    </i>
    <i r="6">
      <x v="2"/>
      <x v="27"/>
    </i>
    <i r="6">
      <x v="3"/>
      <x v="25"/>
    </i>
    <i r="6">
      <x v="4"/>
      <x v="31"/>
    </i>
    <i>
      <x v="77"/>
      <x v="62"/>
      <x v="2"/>
      <x v="1"/>
      <x v="1"/>
      <x v="1"/>
      <x v="1"/>
      <x v="226"/>
    </i>
    <i r="6">
      <x v="2"/>
      <x v="224"/>
    </i>
    <i r="6">
      <x v="3"/>
      <x v="222"/>
    </i>
    <i r="6">
      <x v="4"/>
      <x v="228"/>
    </i>
    <i r="5">
      <x v="2"/>
      <x v="1"/>
      <x v="225"/>
    </i>
    <i r="6">
      <x v="2"/>
      <x v="223"/>
    </i>
    <i r="6">
      <x v="3"/>
      <x v="221"/>
    </i>
    <i r="6">
      <x v="4"/>
      <x v="227"/>
    </i>
    <i>
      <x v="78"/>
      <x v="63"/>
      <x v="2"/>
      <x v="1"/>
      <x v="1"/>
      <x v="1"/>
      <x v="1"/>
      <x v="218"/>
    </i>
    <i r="6">
      <x v="2"/>
      <x v="216"/>
    </i>
    <i r="6">
      <x v="3"/>
      <x v="214"/>
    </i>
    <i r="6">
      <x v="4"/>
      <x v="220"/>
    </i>
    <i r="5">
      <x v="2"/>
      <x v="1"/>
      <x v="217"/>
    </i>
    <i r="6">
      <x v="2"/>
      <x v="215"/>
    </i>
    <i r="6">
      <x v="3"/>
      <x v="213"/>
    </i>
    <i r="6">
      <x v="4"/>
      <x v="219"/>
    </i>
    <i>
      <x v="79"/>
      <x v="64"/>
      <x v="2"/>
      <x v="1"/>
      <x v="1"/>
      <x v="1"/>
      <x v="1"/>
      <x v="234"/>
    </i>
    <i r="6">
      <x v="2"/>
      <x v="232"/>
    </i>
    <i r="6">
      <x v="3"/>
      <x v="230"/>
    </i>
    <i r="6">
      <x v="4"/>
      <x v="236"/>
    </i>
    <i r="5">
      <x v="2"/>
      <x v="1"/>
      <x v="233"/>
    </i>
    <i r="6">
      <x v="2"/>
      <x v="231"/>
    </i>
    <i r="6">
      <x v="3"/>
      <x v="229"/>
    </i>
    <i r="6">
      <x v="4"/>
      <x v="235"/>
    </i>
  </rowItems>
  <colFields count="1">
    <field x="8"/>
  </colFields>
  <colItems count="19">
    <i>
      <x/>
    </i>
    <i>
      <x v="1"/>
    </i>
    <i>
      <x v="2"/>
    </i>
    <i>
      <x v="3"/>
    </i>
    <i>
      <x v="4"/>
    </i>
    <i>
      <x v="5"/>
    </i>
    <i>
      <x v="6"/>
    </i>
    <i>
      <x v="7"/>
    </i>
    <i>
      <x v="8"/>
    </i>
    <i>
      <x v="9"/>
    </i>
    <i>
      <x v="10"/>
    </i>
    <i>
      <x v="11"/>
    </i>
    <i>
      <x v="12"/>
    </i>
    <i>
      <x v="13"/>
    </i>
    <i>
      <x v="14"/>
    </i>
    <i>
      <x v="15"/>
    </i>
    <i>
      <x v="16"/>
    </i>
    <i>
      <x v="17"/>
    </i>
    <i>
      <x v="18"/>
    </i>
  </colItems>
  <dataFields count="1">
    <dataField name="Max of Price" fld="12" subtotal="max" baseField="0" baseItem="0" numFmtId="4"/>
  </dataFields>
  <formats count="88">
    <format dxfId="1866">
      <pivotArea type="all" dataOnly="0" outline="0" fieldPosition="0"/>
    </format>
    <format dxfId="1865">
      <pivotArea type="all" dataOnly="0" outline="0" fieldPosition="0"/>
    </format>
    <format dxfId="1864">
      <pivotArea field="2" type="button" dataOnly="0" labelOnly="1" outline="0"/>
    </format>
    <format dxfId="1863">
      <pivotArea field="2" type="button" dataOnly="0" labelOnly="1" outline="0"/>
    </format>
    <format dxfId="1862">
      <pivotArea dataOnly="0" labelOnly="1" outline="0" fieldPosition="0">
        <references count="1">
          <reference field="8" count="0"/>
        </references>
      </pivotArea>
    </format>
    <format dxfId="1861">
      <pivotArea field="8" type="button" dataOnly="0" labelOnly="1" outline="0" axis="axisCol" fieldPosition="0"/>
    </format>
    <format dxfId="1860">
      <pivotArea field="8" type="button" dataOnly="0" labelOnly="1" outline="0" axis="axisCol" fieldPosition="0"/>
    </format>
    <format dxfId="1859">
      <pivotArea type="topRight" dataOnly="0" labelOnly="1" outline="0" fieldPosition="0"/>
    </format>
    <format dxfId="1858">
      <pivotArea type="all" dataOnly="0" outline="0" fieldPosition="0"/>
    </format>
    <format dxfId="1857">
      <pivotArea field="2" type="button" dataOnly="0" labelOnly="1" outline="0"/>
    </format>
    <format dxfId="1856">
      <pivotArea type="origin" dataOnly="0" labelOnly="1" outline="0" fieldPosition="0"/>
    </format>
    <format dxfId="1855">
      <pivotArea field="2" type="button" dataOnly="0" labelOnly="1" outline="0"/>
    </format>
    <format dxfId="1854">
      <pivotArea field="3" type="button" dataOnly="0" labelOnly="1" outline="0" axis="axisRow" fieldPosition="0"/>
    </format>
    <format dxfId="1853">
      <pivotArea field="7" type="button" dataOnly="0" labelOnly="1" outline="0" axis="axisRow" fieldPosition="3"/>
    </format>
    <format dxfId="1852">
      <pivotArea field="6" type="button" dataOnly="0" labelOnly="1" outline="0" axis="axisRow" fieldPosition="4"/>
    </format>
    <format dxfId="1851">
      <pivotArea dataOnly="0" labelOnly="1" outline="0" fieldPosition="0">
        <references count="1">
          <reference field="8" count="0"/>
        </references>
      </pivotArea>
    </format>
    <format dxfId="1850">
      <pivotArea field="8" type="button" dataOnly="0" labelOnly="1" outline="0" axis="axisCol" fieldPosition="0"/>
    </format>
    <format dxfId="1849">
      <pivotArea dataOnly="0" labelOnly="1" outline="0" fieldPosition="0">
        <references count="1">
          <reference field="3" count="0"/>
        </references>
      </pivotArea>
    </format>
    <format dxfId="1848">
      <pivotArea type="origin" dataOnly="0" labelOnly="1" outline="0" fieldPosition="0"/>
    </format>
    <format dxfId="1847">
      <pivotArea field="3" type="button" dataOnly="0" labelOnly="1" outline="0" axis="axisRow" fieldPosition="0"/>
    </format>
    <format dxfId="1846">
      <pivotArea field="4" type="button" dataOnly="0" labelOnly="1" outline="0" axis="axisRow" fieldPosition="1"/>
    </format>
    <format dxfId="1845">
      <pivotArea field="5" type="button" dataOnly="0" labelOnly="1" outline="0" axis="axisRow" fieldPosition="2"/>
    </format>
    <format dxfId="1844">
      <pivotArea field="7" type="button" dataOnly="0" labelOnly="1" outline="0" axis="axisRow" fieldPosition="3"/>
    </format>
    <format dxfId="1843">
      <pivotArea field="6" type="button" dataOnly="0" labelOnly="1" outline="0" axis="axisRow" fieldPosition="4"/>
    </format>
    <format dxfId="1842">
      <pivotArea field="10" type="button" dataOnly="0" labelOnly="1" outline="0" axis="axisRow" fieldPosition="5"/>
    </format>
    <format dxfId="1841">
      <pivotArea field="11" type="button" dataOnly="0" labelOnly="1" outline="0" axis="axisRow" fieldPosition="6"/>
    </format>
    <format dxfId="1840">
      <pivotArea field="1" type="button" dataOnly="0" labelOnly="1" outline="0" axis="axisRow" fieldPosition="7"/>
    </format>
    <format dxfId="1839">
      <pivotArea field="8" type="button" dataOnly="0" labelOnly="1" outline="0" axis="axisCol" fieldPosition="0"/>
    </format>
    <format dxfId="1838">
      <pivotArea dataOnly="0" labelOnly="1" outline="0" fieldPosition="0">
        <references count="1">
          <reference field="8" count="0"/>
        </references>
      </pivotArea>
    </format>
    <format dxfId="1837">
      <pivotArea type="origin" dataOnly="0" labelOnly="1" outline="0" fieldPosition="0"/>
    </format>
    <format dxfId="1836">
      <pivotArea field="3" type="button" dataOnly="0" labelOnly="1" outline="0" axis="axisRow" fieldPosition="0"/>
    </format>
    <format dxfId="1835">
      <pivotArea field="4" type="button" dataOnly="0" labelOnly="1" outline="0" axis="axisRow" fieldPosition="1"/>
    </format>
    <format dxfId="1834">
      <pivotArea field="5" type="button" dataOnly="0" labelOnly="1" outline="0" axis="axisRow" fieldPosition="2"/>
    </format>
    <format dxfId="1833">
      <pivotArea field="7" type="button" dataOnly="0" labelOnly="1" outline="0" axis="axisRow" fieldPosition="3"/>
    </format>
    <format dxfId="1832">
      <pivotArea field="6" type="button" dataOnly="0" labelOnly="1" outline="0" axis="axisRow" fieldPosition="4"/>
    </format>
    <format dxfId="1831">
      <pivotArea field="10" type="button" dataOnly="0" labelOnly="1" outline="0" axis="axisRow" fieldPosition="5"/>
    </format>
    <format dxfId="1830">
      <pivotArea field="11" type="button" dataOnly="0" labelOnly="1" outline="0" axis="axisRow" fieldPosition="6"/>
    </format>
    <format dxfId="1829">
      <pivotArea field="1" type="button" dataOnly="0" labelOnly="1" outline="0" axis="axisRow" fieldPosition="7"/>
    </format>
    <format dxfId="1828">
      <pivotArea field="8" type="button" dataOnly="0" labelOnly="1" outline="0" axis="axisCol" fieldPosition="0"/>
    </format>
    <format dxfId="1827">
      <pivotArea dataOnly="0" labelOnly="1" outline="0" fieldPosition="0">
        <references count="1">
          <reference field="8" count="0"/>
        </references>
      </pivotArea>
    </format>
    <format dxfId="1826">
      <pivotArea outline="0" fieldPosition="0"/>
    </format>
    <format dxfId="1825">
      <pivotArea dataOnly="0" labelOnly="1" outline="0" fieldPosition="0">
        <references count="1">
          <reference field="3" count="0"/>
        </references>
      </pivotArea>
    </format>
    <format dxfId="1824">
      <pivotArea dataOnly="0" labelOnly="1" outline="0" fieldPosition="0">
        <references count="3">
          <reference field="3" count="0" selected="0"/>
          <reference field="4" count="0" selected="0"/>
          <reference field="5" count="0"/>
        </references>
      </pivotArea>
    </format>
    <format dxfId="1823">
      <pivotArea dataOnly="0" labelOnly="1" outline="0" fieldPosition="0">
        <references count="4">
          <reference field="3" count="0" selected="0"/>
          <reference field="4" count="0" selected="0"/>
          <reference field="5" count="0" selected="0"/>
          <reference field="7" count="0"/>
        </references>
      </pivotArea>
    </format>
    <format dxfId="1822">
      <pivotArea dataOnly="0" labelOnly="1" outline="0" fieldPosition="0">
        <references count="5">
          <reference field="3" count="0" selected="0"/>
          <reference field="4" count="0" selected="0"/>
          <reference field="5" count="0" selected="0"/>
          <reference field="6" count="0"/>
          <reference field="7" count="0" selected="0"/>
        </references>
      </pivotArea>
    </format>
    <format dxfId="1821">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1820">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1819">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1818">
      <pivotArea dataOnly="0" labelOnly="1" outline="0" fieldPosition="0">
        <references count="2">
          <reference field="3" count="0" selected="0"/>
          <reference field="4" count="0"/>
        </references>
      </pivotArea>
    </format>
    <format dxfId="1817">
      <pivotArea outline="0" fieldPosition="0"/>
    </format>
    <format dxfId="1816">
      <pivotArea outline="0" fieldPosition="0"/>
    </format>
    <format dxfId="1815">
      <pivotArea dataOnly="0" labelOnly="1" outline="0" fieldPosition="0">
        <references count="1">
          <reference field="8" count="0"/>
        </references>
      </pivotArea>
    </format>
    <format dxfId="1814">
      <pivotArea field="8" type="button" dataOnly="0" labelOnly="1" outline="0" axis="axisCol" fieldPosition="0"/>
    </format>
    <format dxfId="1813">
      <pivotArea outline="0" fieldPosition="0"/>
    </format>
    <format dxfId="1812">
      <pivotArea type="topRight" dataOnly="0" labelOnly="1" outline="0" fieldPosition="0"/>
    </format>
    <format dxfId="1811">
      <pivotArea type="topRight" dataOnly="0" labelOnly="1" outline="0" offset="C1:G1" fieldPosition="0"/>
    </format>
    <format dxfId="1810">
      <pivotArea type="topRight" dataOnly="0" labelOnly="1" outline="0" offset="C1:G1" fieldPosition="0"/>
    </format>
    <format dxfId="1809">
      <pivotArea type="topRight" dataOnly="0" labelOnly="1" outline="0" offset="H1:K1" fieldPosition="0"/>
    </format>
    <format dxfId="1808">
      <pivotArea type="topRight" dataOnly="0" labelOnly="1" outline="0" offset="L1:Q1" fieldPosition="0"/>
    </format>
    <format dxfId="1807">
      <pivotArea dataOnly="0" labelOnly="1" outline="0" fieldPosition="0">
        <references count="1">
          <reference field="8" count="6">
            <x v="13"/>
            <x v="14"/>
            <x v="15"/>
            <x v="16"/>
            <x v="17"/>
            <x v="18"/>
          </reference>
        </references>
      </pivotArea>
    </format>
    <format dxfId="1806">
      <pivotArea outline="0" fieldPosition="0">
        <references count="7">
          <reference field="3" count="1" selected="0">
            <x v="32"/>
          </reference>
          <reference field="4" count="1" selected="0">
            <x v="12"/>
          </reference>
          <reference field="5" count="1" selected="0">
            <x v="0"/>
          </reference>
          <reference field="6" count="1" selected="0">
            <x v="1"/>
          </reference>
          <reference field="7" count="1" selected="0">
            <x v="1"/>
          </reference>
          <reference field="10" count="1" selected="0">
            <x v="1"/>
          </reference>
          <reference field="11" count="1" selected="0">
            <x v="2"/>
          </reference>
        </references>
      </pivotArea>
    </format>
    <format dxfId="1805">
      <pivotArea outline="0" fieldPosition="0">
        <references count="7">
          <reference field="3" count="1" selected="0">
            <x v="37"/>
          </reference>
          <reference field="4" count="1" selected="0">
            <x v="20"/>
          </reference>
          <reference field="5" count="1" selected="0">
            <x v="7"/>
          </reference>
          <reference field="6" count="1" selected="0">
            <x v="1"/>
          </reference>
          <reference field="7" count="1" selected="0">
            <x v="1"/>
          </reference>
          <reference field="10" count="1" selected="0">
            <x v="1"/>
          </reference>
          <reference field="11" count="1" selected="0">
            <x v="2"/>
          </reference>
        </references>
      </pivotArea>
    </format>
    <format dxfId="1804">
      <pivotArea outline="0" fieldPosition="0">
        <references count="7">
          <reference field="3" count="1" selected="0">
            <x v="43"/>
          </reference>
          <reference field="4" count="1" selected="0">
            <x v="25"/>
          </reference>
          <reference field="5" count="1" selected="0">
            <x v="13"/>
          </reference>
          <reference field="6" count="1" selected="0">
            <x v="1"/>
          </reference>
          <reference field="7" count="1" selected="0">
            <x v="1"/>
          </reference>
          <reference field="10" count="1" selected="0">
            <x v="1"/>
          </reference>
          <reference field="11" count="1" selected="0">
            <x v="2"/>
          </reference>
        </references>
      </pivotArea>
    </format>
    <format dxfId="1803">
      <pivotArea type="topRight" dataOnly="0" labelOnly="1" outline="0" offset="R1" fieldPosition="0"/>
    </format>
    <format dxfId="1802">
      <pivotArea outline="0" fieldPosition="0">
        <references count="7">
          <reference field="3" count="1" selected="0">
            <x v="59"/>
          </reference>
          <reference field="4" count="1" selected="0">
            <x v="42"/>
          </reference>
          <reference field="5" count="1" selected="0">
            <x v="17"/>
          </reference>
          <reference field="6" count="1" selected="0">
            <x v="1"/>
          </reference>
          <reference field="7" count="1" selected="0">
            <x v="1"/>
          </reference>
          <reference field="10" count="1" selected="0">
            <x v="1"/>
          </reference>
          <reference field="11" count="1" selected="0">
            <x v="2"/>
          </reference>
        </references>
      </pivotArea>
    </format>
    <format dxfId="1801">
      <pivotArea outline="0" fieldPosition="0">
        <references count="1">
          <reference field="3" count="1" selected="0">
            <x v="64"/>
          </reference>
        </references>
      </pivotArea>
    </format>
    <format dxfId="1800">
      <pivotArea outline="0" fieldPosition="0">
        <references count="7">
          <reference field="3" count="1" selected="0">
            <x v="76"/>
          </reference>
          <reference field="4" count="1" selected="0">
            <x v="54"/>
          </reference>
          <reference field="5" count="1" selected="0">
            <x v="18"/>
          </reference>
          <reference field="6" count="1" selected="0">
            <x v="1"/>
          </reference>
          <reference field="7" count="1" selected="0">
            <x v="1"/>
          </reference>
          <reference field="10" count="1" selected="0">
            <x v="2"/>
          </reference>
          <reference field="11" count="1" selected="0">
            <x v="4"/>
          </reference>
        </references>
      </pivotArea>
    </format>
    <format dxfId="1799">
      <pivotArea outline="0" fieldPosition="0">
        <references count="7">
          <reference field="3" count="1" selected="0">
            <x v="79"/>
          </reference>
          <reference field="4" count="1" selected="0">
            <x v="64"/>
          </reference>
          <reference field="5" count="1" selected="0">
            <x v="2"/>
          </reference>
          <reference field="6" count="1" selected="0">
            <x v="1"/>
          </reference>
          <reference field="7" count="1" selected="0">
            <x v="1"/>
          </reference>
          <reference field="10" count="1" selected="0">
            <x v="2"/>
          </reference>
          <reference field="11" count="1" selected="0">
            <x v="4"/>
          </reference>
        </references>
      </pivotArea>
    </format>
    <format dxfId="1798">
      <pivotArea outline="0" fieldPosition="0">
        <references count="8">
          <reference field="1" count="36" selected="0">
            <x v="49"/>
            <x v="50"/>
            <x v="51"/>
            <x v="52"/>
            <x v="53"/>
            <x v="54"/>
            <x v="55"/>
            <x v="56"/>
            <x v="57"/>
            <x v="58"/>
            <x v="59"/>
            <x v="60"/>
            <x v="61"/>
            <x v="62"/>
            <x v="63"/>
            <x v="64"/>
            <x v="65"/>
            <x v="66"/>
            <x v="67"/>
            <x v="68"/>
            <x v="69"/>
            <x v="70"/>
            <x v="71"/>
            <x v="72"/>
            <x v="73"/>
            <x v="74"/>
            <x v="75"/>
            <x v="76"/>
            <x v="77"/>
            <x v="78"/>
            <x v="79"/>
            <x v="80"/>
            <x v="81"/>
            <x v="82"/>
            <x v="83"/>
            <x v="84"/>
          </reference>
          <reference field="3" count="5" selected="0">
            <x v="1"/>
            <x v="2"/>
            <x v="3"/>
            <x v="4"/>
            <x v="5"/>
          </reference>
          <reference field="4" count="5" selected="0">
            <x v="49"/>
            <x v="50"/>
            <x v="66"/>
            <x v="68"/>
            <x v="69"/>
          </reference>
          <reference field="5" count="2" selected="0">
            <x v="0"/>
            <x v="2"/>
          </reference>
          <reference field="6" count="2" selected="0">
            <x v="1"/>
            <x v="2"/>
          </reference>
          <reference field="7" count="1" selected="0">
            <x v="1"/>
          </reference>
          <reference field="10" count="2" selected="0">
            <x v="1"/>
            <x v="2"/>
          </reference>
          <reference field="11" count="4" selected="0">
            <x v="1"/>
            <x v="2"/>
            <x v="3"/>
            <x v="4"/>
          </reference>
        </references>
      </pivotArea>
    </format>
    <format dxfId="1797">
      <pivotArea outline="0" fieldPosition="0">
        <references count="8">
          <reference field="1" count="4" selected="0">
            <x v="209"/>
            <x v="210"/>
            <x v="211"/>
            <x v="212"/>
          </reference>
          <reference field="3" count="2" selected="0">
            <x v="11"/>
            <x v="12"/>
          </reference>
          <reference field="4" count="2" selected="0">
            <x v="21"/>
            <x v="22"/>
          </reference>
          <reference field="5" count="2" selected="0">
            <x v="2"/>
            <x v="7"/>
          </reference>
          <reference field="6" count="2" selected="0">
            <x v="1"/>
            <x v="3"/>
          </reference>
          <reference field="7" count="2" selected="0">
            <x v="1"/>
            <x v="2"/>
          </reference>
          <reference field="10" count="2" selected="0">
            <x v="1"/>
            <x v="2"/>
          </reference>
          <reference field="11" count="4" selected="0">
            <x v="1"/>
            <x v="2"/>
            <x v="3"/>
            <x v="4"/>
          </reference>
        </references>
      </pivotArea>
    </format>
    <format dxfId="1796">
      <pivotArea outline="0" fieldPosition="0">
        <references count="8">
          <reference field="1" count="108" selected="0">
            <x v="85"/>
            <x v="86"/>
            <x v="87"/>
            <x v="88"/>
            <x v="89"/>
            <x v="90"/>
            <x v="91"/>
            <x v="92"/>
            <x v="93"/>
            <x v="94"/>
            <x v="95"/>
            <x v="96"/>
            <x v="97"/>
            <x v="98"/>
            <x v="99"/>
            <x v="100"/>
            <x v="101"/>
            <x v="102"/>
            <x v="103"/>
            <x v="104"/>
            <x v="105"/>
            <x v="106"/>
            <x v="107"/>
            <x v="108"/>
            <x v="109"/>
            <x v="110"/>
            <x v="111"/>
            <x v="112"/>
            <x v="113"/>
            <x v="114"/>
            <x v="115"/>
            <x v="116"/>
            <x v="120"/>
            <x v="122"/>
            <x v="128"/>
            <x v="130"/>
            <x v="133"/>
            <x v="134"/>
            <x v="135"/>
            <x v="136"/>
            <x v="137"/>
            <x v="138"/>
            <x v="139"/>
            <x v="140"/>
            <x v="141"/>
            <x v="142"/>
            <x v="143"/>
            <x v="144"/>
            <x v="145"/>
            <x v="146"/>
            <x v="147"/>
            <x v="148"/>
            <x v="157"/>
            <x v="158"/>
            <x v="159"/>
            <x v="160"/>
            <x v="161"/>
            <x v="162"/>
            <x v="163"/>
            <x v="164"/>
            <x v="165"/>
            <x v="166"/>
            <x v="167"/>
            <x v="168"/>
            <x v="169"/>
            <x v="170"/>
            <x v="171"/>
            <x v="172"/>
            <x v="181"/>
            <x v="182"/>
            <x v="183"/>
            <x v="184"/>
            <x v="185"/>
            <x v="186"/>
            <x v="187"/>
            <x v="188"/>
            <x v="193"/>
            <x v="194"/>
            <x v="195"/>
            <x v="196"/>
            <x v="197"/>
            <x v="198"/>
            <x v="199"/>
            <x v="200"/>
            <x v="201"/>
            <x v="202"/>
            <x v="203"/>
            <x v="204"/>
            <x v="205"/>
            <x v="206"/>
            <x v="207"/>
            <x v="208"/>
            <x v="245"/>
            <x v="246"/>
            <x v="247"/>
            <x v="248"/>
            <x v="249"/>
            <x v="250"/>
            <x v="251"/>
            <x v="252"/>
            <x v="253"/>
            <x v="254"/>
            <x v="255"/>
            <x v="256"/>
            <x v="257"/>
            <x v="258"/>
            <x v="259"/>
            <x v="260"/>
          </reference>
          <reference field="3" count="8" selected="0">
            <x v="14"/>
            <x v="15"/>
            <x v="16"/>
            <x v="17"/>
            <x v="18"/>
            <x v="20"/>
            <x v="21"/>
            <x v="22"/>
          </reference>
          <reference field="4" count="15" selected="0">
            <x v="3"/>
            <x v="4"/>
            <x v="5"/>
            <x v="6"/>
            <x v="7"/>
            <x v="8"/>
            <x v="10"/>
            <x v="11"/>
            <x v="13"/>
            <x v="14"/>
            <x v="15"/>
            <x v="16"/>
            <x v="17"/>
            <x v="70"/>
            <x v="71"/>
          </reference>
          <reference field="5" count="8" selected="0">
            <x v="0"/>
            <x v="3"/>
            <x v="4"/>
            <x v="5"/>
            <x v="6"/>
            <x v="7"/>
            <x v="9"/>
            <x v="10"/>
          </reference>
          <reference field="6" count="3" selected="0">
            <x v="1"/>
            <x v="2"/>
            <x v="3"/>
          </reference>
          <reference field="7" count="1" selected="0">
            <x v="1"/>
          </reference>
          <reference field="10" count="2" selected="0">
            <x v="1"/>
            <x v="2"/>
          </reference>
          <reference field="11" count="4" selected="0">
            <x v="1"/>
            <x v="2"/>
            <x v="3"/>
            <x v="4"/>
          </reference>
        </references>
      </pivotArea>
    </format>
    <format dxfId="1795">
      <pivotArea outline="0" fieldPosition="0">
        <references count="8">
          <reference field="1" count="8" selected="0">
            <x v="360"/>
            <x v="361"/>
            <x v="362"/>
            <x v="363"/>
            <x v="364"/>
            <x v="365"/>
            <x v="366"/>
            <x v="367"/>
          </reference>
          <reference field="3" count="1" selected="0">
            <x v="32"/>
          </reference>
          <reference field="4" count="1" selected="0">
            <x v="12"/>
          </reference>
          <reference field="5" count="1" selected="0">
            <x v="0"/>
          </reference>
          <reference field="6" count="1" selected="0">
            <x v="1"/>
          </reference>
          <reference field="7" count="1" selected="0">
            <x v="1"/>
          </reference>
          <reference field="10" count="2" selected="0">
            <x v="1"/>
            <x v="2"/>
          </reference>
          <reference field="11" count="4" selected="0">
            <x v="1"/>
            <x v="2"/>
            <x v="3"/>
            <x v="4"/>
          </reference>
        </references>
      </pivotArea>
    </format>
    <format dxfId="1794">
      <pivotArea outline="0" fieldPosition="0">
        <references count="8">
          <reference field="1" count="8" selected="0">
            <x v="237"/>
            <x v="238"/>
            <x v="239"/>
            <x v="240"/>
            <x v="241"/>
            <x v="242"/>
            <x v="243"/>
            <x v="244"/>
          </reference>
          <reference field="3" count="1" selected="0">
            <x v="34"/>
          </reference>
          <reference field="4" count="1" selected="0">
            <x v="55"/>
          </reference>
          <reference field="5" count="1" selected="0">
            <x v="2"/>
          </reference>
          <reference field="6" count="1" selected="0">
            <x v="1"/>
          </reference>
          <reference field="7" count="1" selected="0">
            <x v="2"/>
          </reference>
          <reference field="10" count="2" selected="0">
            <x v="1"/>
            <x v="2"/>
          </reference>
          <reference field="11" count="4" selected="0">
            <x v="1"/>
            <x v="2"/>
            <x v="3"/>
            <x v="4"/>
          </reference>
        </references>
      </pivotArea>
    </format>
    <format dxfId="1793">
      <pivotArea outline="0" fieldPosition="0">
        <references count="8">
          <reference field="1" count="16" selected="0">
            <x v="261"/>
            <x v="262"/>
            <x v="263"/>
            <x v="264"/>
            <x v="265"/>
            <x v="266"/>
            <x v="267"/>
            <x v="268"/>
            <x v="269"/>
            <x v="270"/>
            <x v="271"/>
            <x v="272"/>
            <x v="273"/>
            <x v="274"/>
            <x v="275"/>
            <x v="276"/>
          </reference>
          <reference field="3" count="4" selected="0">
            <x v="36"/>
            <x v="37"/>
            <x v="38"/>
            <x v="39"/>
          </reference>
          <reference field="4" count="4" selected="0">
            <x v="19"/>
            <x v="20"/>
            <x v="60"/>
            <x v="61"/>
          </reference>
          <reference field="5" count="1" selected="0">
            <x v="7"/>
          </reference>
          <reference field="6" count="1" selected="0">
            <x v="1"/>
          </reference>
          <reference field="7" count="1" selected="0">
            <x v="1"/>
          </reference>
          <reference field="10" count="1" selected="0">
            <x v="1"/>
          </reference>
          <reference field="11" count="4" selected="0">
            <x v="1"/>
            <x v="2"/>
            <x v="3"/>
            <x v="4"/>
          </reference>
        </references>
      </pivotArea>
    </format>
    <format dxfId="1792">
      <pivotArea outline="0" fieldPosition="0">
        <references count="8">
          <reference field="1" count="102" selected="0">
            <x v="0"/>
            <x v="1"/>
            <x v="2"/>
            <x v="3"/>
            <x v="4"/>
            <x v="5"/>
            <x v="6"/>
            <x v="7"/>
            <x v="8"/>
            <x v="9"/>
            <x v="10"/>
            <x v="11"/>
            <x v="12"/>
            <x v="13"/>
            <x v="14"/>
            <x v="15"/>
            <x v="16"/>
            <x v="17"/>
            <x v="18"/>
            <x v="19"/>
            <x v="20"/>
            <x v="21"/>
            <x v="22"/>
            <x v="23"/>
            <x v="24"/>
            <x v="25"/>
            <x v="26"/>
            <x v="27"/>
            <x v="28"/>
            <x v="29"/>
            <x v="30"/>
            <x v="31"/>
            <x v="32"/>
            <x v="213"/>
            <x v="214"/>
            <x v="215"/>
            <x v="216"/>
            <x v="217"/>
            <x v="218"/>
            <x v="219"/>
            <x v="220"/>
            <x v="221"/>
            <x v="222"/>
            <x v="223"/>
            <x v="224"/>
            <x v="225"/>
            <x v="226"/>
            <x v="227"/>
            <x v="228"/>
            <x v="277"/>
            <x v="281"/>
            <x v="282"/>
            <x v="285"/>
            <x v="286"/>
            <x v="288"/>
            <x v="289"/>
            <x v="290"/>
            <x v="291"/>
            <x v="292"/>
            <x v="293"/>
            <x v="294"/>
            <x v="295"/>
            <x v="296"/>
            <x v="297"/>
            <x v="298"/>
            <x v="300"/>
            <x v="301"/>
            <x v="303"/>
            <x v="305"/>
            <x v="306"/>
            <x v="309"/>
            <x v="310"/>
            <x v="313"/>
            <x v="314"/>
            <x v="317"/>
            <x v="318"/>
            <x v="321"/>
            <x v="322"/>
            <x v="325"/>
            <x v="326"/>
            <x v="329"/>
            <x v="330"/>
            <x v="332"/>
            <x v="333"/>
            <x v="335"/>
            <x v="336"/>
            <x v="339"/>
            <x v="340"/>
            <x v="342"/>
            <x v="343"/>
            <x v="345"/>
            <x v="346"/>
            <x v="349"/>
            <x v="350"/>
            <x v="353"/>
            <x v="354"/>
            <x v="357"/>
            <x v="358"/>
            <x v="368"/>
            <x v="369"/>
            <x v="370"/>
            <x v="371"/>
          </reference>
          <reference field="3" count="35" selected="0">
            <x v="41"/>
            <x v="42"/>
            <x v="43"/>
            <x v="44"/>
            <x v="45"/>
            <x v="46"/>
            <x v="47"/>
            <x v="48"/>
            <x v="49"/>
            <x v="50"/>
            <x v="51"/>
            <x v="52"/>
            <x v="53"/>
            <x v="54"/>
            <x v="55"/>
            <x v="56"/>
            <x v="57"/>
            <x v="58"/>
            <x v="59"/>
            <x v="60"/>
            <x v="61"/>
            <x v="62"/>
            <x v="63"/>
            <x v="64"/>
            <x v="65"/>
            <x v="66"/>
            <x v="67"/>
            <x v="68"/>
            <x v="72"/>
            <x v="73"/>
            <x v="74"/>
            <x v="75"/>
            <x v="76"/>
            <x v="77"/>
            <x v="78"/>
          </reference>
          <reference field="4" count="36" selected="0">
            <x v="23"/>
            <x v="24"/>
            <x v="25"/>
            <x v="26"/>
            <x v="27"/>
            <x v="28"/>
            <x v="29"/>
            <x v="30"/>
            <x v="31"/>
            <x v="32"/>
            <x v="33"/>
            <x v="34"/>
            <x v="35"/>
            <x v="36"/>
            <x v="37"/>
            <x v="38"/>
            <x v="39"/>
            <x v="40"/>
            <x v="41"/>
            <x v="42"/>
            <x v="43"/>
            <x v="44"/>
            <x v="45"/>
            <x v="46"/>
            <x v="47"/>
            <x v="51"/>
            <x v="52"/>
            <x v="53"/>
            <x v="54"/>
            <x v="59"/>
            <x v="62"/>
            <x v="63"/>
            <x v="65"/>
            <x v="67"/>
            <x v="72"/>
            <x v="73"/>
          </reference>
          <reference field="5" count="12" selected="0">
            <x v="0"/>
            <x v="1"/>
            <x v="2"/>
            <x v="12"/>
            <x v="13"/>
            <x v="14"/>
            <x v="15"/>
            <x v="16"/>
            <x v="17"/>
            <x v="18"/>
            <x v="19"/>
            <x v="20"/>
          </reference>
          <reference field="6" count="4" selected="0">
            <x v="0"/>
            <x v="1"/>
            <x v="2"/>
            <x v="4"/>
          </reference>
          <reference field="7" count="0" selected="0"/>
          <reference field="10" count="0" selected="0"/>
          <reference field="11" count="0" selected="0"/>
        </references>
      </pivotArea>
    </format>
    <format dxfId="1791">
      <pivotArea outline="0" fieldPosition="0">
        <references count="8">
          <reference field="1" count="4" selected="0">
            <x v="230"/>
            <x v="232"/>
            <x v="234"/>
            <x v="236"/>
          </reference>
          <reference field="3" count="1" selected="0">
            <x v="79"/>
          </reference>
          <reference field="4" count="1" selected="0">
            <x v="64"/>
          </reference>
          <reference field="5" count="1" selected="0">
            <x v="2"/>
          </reference>
          <reference field="6" count="1" selected="0">
            <x v="1"/>
          </reference>
          <reference field="7" count="1" selected="0">
            <x v="1"/>
          </reference>
          <reference field="10" count="1" selected="0">
            <x v="1"/>
          </reference>
          <reference field="11" count="4" selected="0">
            <x v="1"/>
            <x v="2"/>
            <x v="3"/>
            <x v="4"/>
          </reference>
        </references>
      </pivotArea>
    </format>
    <format dxfId="1790">
      <pivotArea outline="0" fieldPosition="0">
        <references count="8">
          <reference field="1" count="3" selected="0">
            <x v="229"/>
            <x v="231"/>
            <x v="233"/>
          </reference>
          <reference field="3" count="1" selected="0">
            <x v="79"/>
          </reference>
          <reference field="4" count="1" selected="0">
            <x v="64"/>
          </reference>
          <reference field="5" count="1" selected="0">
            <x v="2"/>
          </reference>
          <reference field="6" count="1" selected="0">
            <x v="1"/>
          </reference>
          <reference field="7" count="1" selected="0">
            <x v="1"/>
          </reference>
          <reference field="10" count="1" selected="0">
            <x v="2"/>
          </reference>
          <reference field="11" count="3" selected="0">
            <x v="1"/>
            <x v="2"/>
            <x v="3"/>
          </reference>
        </references>
      </pivotArea>
    </format>
    <format dxfId="1789">
      <pivotArea outline="0" fieldPosition="0">
        <references count="8">
          <reference field="1" count="4" selected="0">
            <x v="189"/>
            <x v="190"/>
            <x v="191"/>
            <x v="192"/>
          </reference>
          <reference field="3" count="1" selected="0">
            <x v="9"/>
          </reference>
          <reference field="4" count="1" selected="0">
            <x v="9"/>
          </reference>
          <reference field="5" count="1" selected="0">
            <x v="8"/>
          </reference>
          <reference field="6" count="1" selected="0">
            <x v="1"/>
          </reference>
          <reference field="7" count="1" selected="0">
            <x v="1"/>
          </reference>
          <reference field="10" count="1" selected="0">
            <x v="1"/>
          </reference>
          <reference field="11" count="4" selected="0">
            <x v="1"/>
            <x v="2"/>
            <x v="3"/>
            <x v="4"/>
          </reference>
        </references>
      </pivotArea>
    </format>
    <format dxfId="1788">
      <pivotArea outline="0" fieldPosition="0">
        <references count="8">
          <reference field="1" count="2" selected="0">
            <x v="118"/>
            <x v="124"/>
          </reference>
          <reference field="3" count="1" selected="0">
            <x v="21"/>
          </reference>
          <reference field="4" count="1" selected="0">
            <x v="70"/>
          </reference>
          <reference field="5" count="1" selected="0">
            <x v="7"/>
          </reference>
          <reference field="6" count="1" selected="0">
            <x v="3"/>
          </reference>
          <reference field="7" count="1" selected="0">
            <x v="1"/>
          </reference>
          <reference field="10" count="1" selected="0">
            <x v="1"/>
          </reference>
          <reference field="11" count="2" selected="0">
            <x v="3"/>
            <x v="4"/>
          </reference>
        </references>
      </pivotArea>
    </format>
    <format dxfId="1787">
      <pivotArea outline="0" fieldPosition="0">
        <references count="8">
          <reference field="1" count="4" selected="0">
            <x v="117"/>
            <x v="119"/>
            <x v="121"/>
            <x v="123"/>
          </reference>
          <reference field="3" count="1" selected="0">
            <x v="21"/>
          </reference>
          <reference field="4" count="1" selected="0">
            <x v="70"/>
          </reference>
          <reference field="5" count="1" selected="0">
            <x v="7"/>
          </reference>
          <reference field="6" count="1" selected="0">
            <x v="3"/>
          </reference>
          <reference field="7" count="1" selected="0">
            <x v="1"/>
          </reference>
          <reference field="10" count="1" selected="0">
            <x v="2"/>
          </reference>
          <reference field="11" count="4" selected="0">
            <x v="1"/>
            <x v="2"/>
            <x v="3"/>
            <x v="4"/>
          </reference>
        </references>
      </pivotArea>
    </format>
    <format dxfId="1786">
      <pivotArea outline="0" fieldPosition="0">
        <references count="8">
          <reference field="1" count="8" selected="0">
            <x v="125"/>
            <x v="126"/>
            <x v="127"/>
            <x v="128"/>
            <x v="129"/>
            <x v="130"/>
            <x v="131"/>
            <x v="132"/>
          </reference>
          <reference field="3" count="1" selected="0">
            <x v="22"/>
          </reference>
          <reference field="4" count="1" selected="0">
            <x v="71"/>
          </reference>
          <reference field="5" count="1" selected="0">
            <x v="7"/>
          </reference>
          <reference field="6" count="1" selected="0">
            <x v="3"/>
          </reference>
          <reference field="7" count="1" selected="0">
            <x v="1"/>
          </reference>
          <reference field="10" count="2" selected="0">
            <x v="1"/>
            <x v="2"/>
          </reference>
          <reference field="11" count="4" selected="0">
            <x v="1"/>
            <x v="2"/>
            <x v="3"/>
            <x v="4"/>
          </reference>
        </references>
      </pivotArea>
    </format>
    <format dxfId="1785">
      <pivotArea outline="0" fieldPosition="0">
        <references count="8">
          <reference field="1" count="2" selected="0">
            <x v="344"/>
            <x v="347"/>
          </reference>
          <reference field="3" count="1" selected="0">
            <x v="41"/>
          </reference>
          <reference field="4" count="1" selected="0">
            <x v="23"/>
          </reference>
          <reference field="5" count="1" selected="0">
            <x v="12"/>
          </reference>
          <reference field="6" count="1" selected="0">
            <x v="5"/>
          </reference>
          <reference field="7" count="1" selected="0">
            <x v="1"/>
          </reference>
          <reference field="10" count="1" selected="0">
            <x v="1"/>
          </reference>
          <reference field="11" count="2" selected="0">
            <x v="3"/>
            <x v="4"/>
          </reference>
        </references>
      </pivotArea>
    </format>
    <format dxfId="1784">
      <pivotArea outline="0" fieldPosition="0">
        <references count="8">
          <reference field="1" count="79" selected="0">
            <x v="277"/>
            <x v="280"/>
            <x v="281"/>
            <x v="282"/>
            <x v="283"/>
            <x v="284"/>
            <x v="285"/>
            <x v="286"/>
            <x v="287"/>
            <x v="288"/>
            <x v="289"/>
            <x v="290"/>
            <x v="291"/>
            <x v="292"/>
            <x v="293"/>
            <x v="294"/>
            <x v="295"/>
            <x v="296"/>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8"/>
            <x v="349"/>
            <x v="350"/>
            <x v="351"/>
            <x v="352"/>
            <x v="353"/>
            <x v="354"/>
            <x v="355"/>
            <x v="356"/>
            <x v="357"/>
            <x v="358"/>
            <x v="359"/>
            <x v="368"/>
            <x v="369"/>
            <x v="370"/>
            <x v="371"/>
          </reference>
          <reference field="3" count="26" selected="0">
            <x v="42"/>
            <x v="43"/>
            <x v="44"/>
            <x v="45"/>
            <x v="46"/>
            <x v="47"/>
            <x v="48"/>
            <x v="49"/>
            <x v="50"/>
            <x v="51"/>
            <x v="52"/>
            <x v="53"/>
            <x v="54"/>
            <x v="55"/>
            <x v="56"/>
            <x v="57"/>
            <x v="58"/>
            <x v="59"/>
            <x v="60"/>
            <x v="61"/>
            <x v="62"/>
            <x v="63"/>
            <x v="64"/>
            <x v="65"/>
            <x v="66"/>
            <x v="67"/>
          </reference>
          <reference field="4" count="27" selected="0">
            <x v="24"/>
            <x v="25"/>
            <x v="26"/>
            <x v="27"/>
            <x v="28"/>
            <x v="29"/>
            <x v="30"/>
            <x v="31"/>
            <x v="32"/>
            <x v="33"/>
            <x v="34"/>
            <x v="35"/>
            <x v="36"/>
            <x v="37"/>
            <x v="38"/>
            <x v="39"/>
            <x v="40"/>
            <x v="41"/>
            <x v="42"/>
            <x v="43"/>
            <x v="44"/>
            <x v="45"/>
            <x v="46"/>
            <x v="47"/>
            <x v="65"/>
            <x v="67"/>
            <x v="72"/>
          </reference>
          <reference field="5" count="8" selected="0">
            <x v="0"/>
            <x v="13"/>
            <x v="14"/>
            <x v="15"/>
            <x v="16"/>
            <x v="17"/>
            <x v="19"/>
            <x v="20"/>
          </reference>
          <reference field="6" count="5" selected="0">
            <x v="1"/>
            <x v="2"/>
            <x v="4"/>
            <x v="6"/>
            <x v="7"/>
          </reference>
          <reference field="7" count="2" selected="0">
            <x v="1"/>
            <x v="2"/>
          </reference>
          <reference field="10" count="1" selected="0">
            <x v="1"/>
          </reference>
          <reference field="11" count="4" selected="0">
            <x v="1"/>
            <x v="2"/>
            <x v="3"/>
            <x v="4"/>
          </reference>
        </references>
      </pivotArea>
    </format>
    <format dxfId="1783">
      <pivotArea outline="0" fieldPosition="0">
        <references count="8">
          <reference field="1" count="32" selected="0">
            <x v="101"/>
            <x v="102"/>
            <x v="103"/>
            <x v="104"/>
            <x v="105"/>
            <x v="106"/>
            <x v="107"/>
            <x v="108"/>
            <x v="109"/>
            <x v="110"/>
            <x v="111"/>
            <x v="112"/>
            <x v="113"/>
            <x v="114"/>
            <x v="115"/>
            <x v="116"/>
            <x v="173"/>
            <x v="174"/>
            <x v="175"/>
            <x v="176"/>
            <x v="177"/>
            <x v="178"/>
            <x v="179"/>
            <x v="180"/>
            <x v="181"/>
            <x v="182"/>
            <x v="183"/>
            <x v="184"/>
            <x v="185"/>
            <x v="186"/>
            <x v="187"/>
            <x v="188"/>
          </reference>
          <reference field="3" count="4" selected="0">
            <x v="16"/>
            <x v="17"/>
            <x v="18"/>
            <x v="19"/>
          </reference>
          <reference field="4" count="4" selected="0">
            <x v="8"/>
            <x v="15"/>
            <x v="16"/>
            <x v="74"/>
          </reference>
          <reference field="5" count="4" selected="0">
            <x v="0"/>
            <x v="6"/>
            <x v="7"/>
            <x v="10"/>
          </reference>
          <reference field="6" count="3" selected="0">
            <x v="1"/>
            <x v="2"/>
            <x v="8"/>
          </reference>
          <reference field="7" count="1" selected="0">
            <x v="1"/>
          </reference>
          <reference field="10" count="2" selected="0">
            <x v="1"/>
            <x v="2"/>
          </reference>
          <reference field="11" count="4" selected="0">
            <x v="1"/>
            <x v="2"/>
            <x v="3"/>
            <x v="4"/>
          </reference>
        </references>
      </pivotArea>
    </format>
    <format dxfId="1782">
      <pivotArea outline="0" fieldPosition="0">
        <references count="8">
          <reference field="1" count="56" selected="0">
            <x v="85"/>
            <x v="86"/>
            <x v="87"/>
            <x v="88"/>
            <x v="89"/>
            <x v="90"/>
            <x v="91"/>
            <x v="92"/>
            <x v="117"/>
            <x v="118"/>
            <x v="119"/>
            <x v="120"/>
            <x v="121"/>
            <x v="122"/>
            <x v="123"/>
            <x v="124"/>
            <x v="125"/>
            <x v="126"/>
            <x v="127"/>
            <x v="128"/>
            <x v="129"/>
            <x v="130"/>
            <x v="131"/>
            <x v="132"/>
            <x v="133"/>
            <x v="134"/>
            <x v="135"/>
            <x v="136"/>
            <x v="137"/>
            <x v="138"/>
            <x v="139"/>
            <x v="140"/>
            <x v="193"/>
            <x v="194"/>
            <x v="195"/>
            <x v="196"/>
            <x v="197"/>
            <x v="198"/>
            <x v="199"/>
            <x v="200"/>
            <x v="245"/>
            <x v="246"/>
            <x v="247"/>
            <x v="248"/>
            <x v="249"/>
            <x v="250"/>
            <x v="251"/>
            <x v="252"/>
            <x v="253"/>
            <x v="254"/>
            <x v="255"/>
            <x v="256"/>
            <x v="257"/>
            <x v="258"/>
            <x v="259"/>
            <x v="260"/>
          </reference>
          <reference field="3" count="7" selected="0">
            <x v="23"/>
            <x v="24"/>
            <x v="25"/>
            <x v="26"/>
            <x v="27"/>
            <x v="28"/>
            <x v="29"/>
          </reference>
          <reference field="4" count="7" selected="0">
            <x v="4"/>
            <x v="10"/>
            <x v="13"/>
            <x v="14"/>
            <x v="17"/>
            <x v="70"/>
            <x v="71"/>
          </reference>
          <reference field="5" count="4" selected="0">
            <x v="3"/>
            <x v="4"/>
            <x v="7"/>
            <x v="9"/>
          </reference>
          <reference field="6" count="2" selected="0">
            <x v="1"/>
            <x v="3"/>
          </reference>
          <reference field="7" count="1" selected="0">
            <x v="1"/>
          </reference>
          <reference field="10" count="2" selected="0">
            <x v="1"/>
            <x v="2"/>
          </reference>
          <reference field="11" count="4" selected="0">
            <x v="1"/>
            <x v="2"/>
            <x v="3"/>
            <x v="4"/>
          </reference>
        </references>
      </pivotArea>
    </format>
    <format dxfId="1781">
      <pivotArea outline="0" fieldPosition="0">
        <references count="8">
          <reference field="1" count="8" selected="0">
            <x v="149"/>
            <x v="150"/>
            <x v="151"/>
            <x v="152"/>
            <x v="153"/>
            <x v="154"/>
            <x v="155"/>
            <x v="156"/>
          </reference>
          <reference field="3" count="1" selected="0">
            <x v="30"/>
          </reference>
          <reference field="4" count="1" selected="0">
            <x v="75"/>
          </reference>
          <reference field="5" count="1" selected="0">
            <x v="7"/>
          </reference>
          <reference field="6" count="1" selected="0">
            <x v="3"/>
          </reference>
          <reference field="7" count="1" selected="0">
            <x v="1"/>
          </reference>
          <reference field="10" count="2" selected="0">
            <x v="1"/>
            <x v="2"/>
          </reference>
          <reference field="11" count="4" selected="0">
            <x v="1"/>
            <x v="2"/>
            <x v="3"/>
            <x v="4"/>
          </reference>
        </references>
      </pivotArea>
    </format>
    <format dxfId="1780">
      <pivotArea outline="0" fieldPosition="0">
        <references count="8">
          <reference field="1" count="3" selected="0">
            <x v="278"/>
            <x v="279"/>
            <x v="372"/>
          </reference>
          <reference field="3" count="3" selected="0">
            <x v="69"/>
            <x v="70"/>
            <x v="71"/>
          </reference>
          <reference field="4" count="3" selected="0">
            <x v="76"/>
            <x v="77"/>
            <x v="78"/>
          </reference>
          <reference field="5" count="2" selected="0">
            <x v="12"/>
            <x v="21"/>
          </reference>
          <reference field="6" count="2" selected="0">
            <x v="5"/>
            <x v="9"/>
          </reference>
          <reference field="7" count="1" selected="0">
            <x v="1"/>
          </reference>
          <reference field="10" count="1" selected="0">
            <x v="1"/>
          </reference>
          <reference field="11" count="1" selected="0">
            <x v="2"/>
          </reference>
        </references>
      </pivotArea>
    </format>
    <format dxfId="1779">
      <pivotArea outline="0" fieldPosition="0">
        <references count="8">
          <reference field="1" count="24" selected="0">
            <x v="33"/>
            <x v="34"/>
            <x v="35"/>
            <x v="36"/>
            <x v="37"/>
            <x v="38"/>
            <x v="39"/>
            <x v="40"/>
            <x v="41"/>
            <x v="42"/>
            <x v="43"/>
            <x v="44"/>
            <x v="45"/>
            <x v="46"/>
            <x v="47"/>
            <x v="48"/>
            <x v="77"/>
            <x v="78"/>
            <x v="79"/>
            <x v="80"/>
            <x v="81"/>
            <x v="82"/>
            <x v="83"/>
            <x v="84"/>
          </reference>
          <reference field="3" count="3" selected="0">
            <x v="5"/>
            <x v="6"/>
            <x v="7"/>
          </reference>
          <reference field="4" count="3" selected="0">
            <x v="69"/>
            <x v="79"/>
            <x v="80"/>
          </reference>
          <reference field="5" count="1" selected="0">
            <x v="0"/>
          </reference>
          <reference field="6" count="1" selected="0">
            <x v="2"/>
          </reference>
          <reference field="7" count="1" selected="0">
            <x v="1"/>
          </reference>
          <reference field="10" count="2" selected="0">
            <x v="1"/>
            <x v="2"/>
          </reference>
          <reference field="11" count="4" selected="0">
            <x v="1"/>
            <x v="2"/>
            <x v="3"/>
            <x v="4"/>
          </reference>
        </references>
      </pivotArea>
    </format>
  </formats>
  <conditionalFormats count="9">
    <conditionalFormat priority="99">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48"/>
            </reference>
            <reference field="5" count="1" selected="0">
              <x v="1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25">
      <pivotAreas count="1">
        <pivotArea type="data" outline="0" collapsedLevelsAreSubtotals="1" fieldPosition="0">
          <references count="9">
            <reference field="4294967294" count="1" selected="0">
              <x v="0"/>
            </reference>
            <reference field="1" count="1" selected="0">
              <x v="0"/>
            </reference>
            <reference field="3" count="1" selected="0">
              <x v="35"/>
            </reference>
            <reference field="4" count="1" selected="0">
              <x v="18"/>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73">
      <pivotAreas count="1">
        <pivotArea type="data" outline="0" collapsedLevelsAreSubtotals="1" fieldPosition="0">
          <references count="9">
            <reference field="4294967294" count="1" selected="0">
              <x v="0"/>
            </reference>
            <reference field="1" count="1" selected="0">
              <x v="0"/>
            </reference>
            <reference field="3" count="1" selected="0">
              <x v="8"/>
            </reference>
            <reference field="4" count="1" selected="0">
              <x v="2"/>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64">
      <pivotAreas count="1">
        <pivotArea type="data" outline="0" collapsedLevelsAreSubtotals="1" fieldPosition="0">
          <references count="9">
            <reference field="4294967294" count="1" selected="0">
              <x v="0"/>
            </reference>
            <reference field="1" count="1" selected="0">
              <x v="0"/>
            </reference>
            <reference field="3" count="1" selected="0">
              <x v="10"/>
            </reference>
            <reference field="4" count="1" selected="0">
              <x v="0"/>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55">
      <pivotAreas count="1">
        <pivotArea type="data" outline="0" collapsedLevelsAreSubtotals="1" fieldPosition="0">
          <references count="9">
            <reference field="4294967294" count="1" selected="0">
              <x v="0"/>
            </reference>
            <reference field="1" count="1" selected="0">
              <x v="0"/>
            </reference>
            <reference field="3" count="1" selected="0">
              <x v="13"/>
            </reference>
            <reference field="4" count="1" selected="0">
              <x v="1"/>
            </reference>
            <reference field="5" count="1" selected="0">
              <x v="2"/>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85">
      <pivotAreas count="1">
        <pivotArea type="data" outline="0" collapsedLevelsAreSubtotals="1" fieldPosition="0">
          <references count="9">
            <reference field="4294967294" count="1" selected="0">
              <x v="0"/>
            </reference>
            <reference field="1" count="1" selected="0">
              <x v="0"/>
            </reference>
            <reference field="3" count="1" selected="0">
              <x v="31"/>
            </reference>
            <reference field="4" count="1" selected="0">
              <x v="56"/>
            </reference>
            <reference field="5" count="1" selected="0">
              <x v="2"/>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78">
      <pivotAreas count="1">
        <pivotArea type="data" outline="0" collapsedLevelsAreSubtotals="1" fieldPosition="0">
          <references count="9">
            <reference field="4294967294" count="1" selected="0">
              <x v="0"/>
            </reference>
            <reference field="1" count="1" selected="0">
              <x v="0"/>
            </reference>
            <reference field="3" count="1" selected="0">
              <x v="33"/>
            </reference>
            <reference field="4" count="1" selected="0">
              <x v="57"/>
            </reference>
            <reference field="5" count="1" selected="0">
              <x v="2"/>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71">
      <pivotAreas count="1">
        <pivotArea type="data" outline="0" collapsedLevelsAreSubtotals="1" fieldPosition="0">
          <references count="9">
            <reference field="4294967294" count="1" selected="0">
              <x v="0"/>
            </reference>
            <reference field="1" count="1" selected="0">
              <x v="0"/>
            </reference>
            <reference field="3" count="1" selected="0">
              <x v="40"/>
            </reference>
            <reference field="4" count="1" selected="0">
              <x v="58"/>
            </reference>
            <reference field="5" count="1" selected="0">
              <x v="1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72"/>
            </reference>
            <reference field="4" count="1" selected="0">
              <x v="59"/>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xSPPivot" cacheId="14"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P12" firstHeaderRow="1" firstDataRow="2" firstDataCol="8"/>
  <pivotFields count="13">
    <pivotField compact="0" outline="0" subtotalTop="0" showAll="0" includeNewItemsInFilter="1"/>
    <pivotField name="SKU" axis="axisRow" compact="0" outline="0" subtotalTop="0" showAll="0" includeNewItemsInFilter="1" defaultSubtotal="0">
      <items count="13">
        <item x="12"/>
        <item x="0"/>
        <item x="1"/>
        <item x="2"/>
        <item x="3"/>
        <item x="4"/>
        <item x="5"/>
        <item x="6"/>
        <item x="7"/>
        <item x="8"/>
        <item x="9"/>
        <item x="10"/>
        <item x="11"/>
      </items>
    </pivotField>
    <pivotField compact="0" outline="0" subtotalTop="0" showAll="0" includeNewItemsInFilter="1" rankBy="0" defaultSubtotal="0">
      <items count="2">
        <item x="1"/>
        <item x="0"/>
      </items>
    </pivotField>
    <pivotField axis="axisRow" compact="0" outline="0" subtotalTop="0" showAll="0" includeNewItemsInFilter="1" sortType="ascending" rankBy="0" defaultSubtotal="0">
      <items count="3">
        <item x="0"/>
        <item x="1"/>
        <item h="1" x="2"/>
      </items>
    </pivotField>
    <pivotField axis="axisRow" compact="0" outline="0" subtotalTop="0" showAll="0" includeNewItemsInFilter="1" defaultSubtotal="0">
      <items count="3">
        <item x="2"/>
        <item x="1"/>
        <item x="0"/>
      </items>
    </pivotField>
    <pivotField axis="axisRow" compact="0" outline="0" subtotalTop="0" showAll="0" includeNewItemsInFilter="1" defaultSubtotal="0">
      <items count="2">
        <item x="1"/>
        <item x="0"/>
      </items>
    </pivotField>
    <pivotField axis="axisRow" compact="0" outline="0" subtotalTop="0" showAll="0" includeNewItemsInFilter="1" defaultSubtotal="0">
      <items count="2">
        <item x="1"/>
        <item x="0"/>
      </items>
    </pivotField>
    <pivotField axis="axisRow" compact="0" outline="0" subtotalTop="0" showAll="0" includeNewItemsInFilter="1" defaultSubtotal="0">
      <items count="2">
        <item x="1"/>
        <item x="0"/>
      </items>
    </pivotField>
    <pivotField axis="axisCol" compact="0" outline="0" subtotalTop="0" showAll="0" includeNewItemsInFilter="1" sortType="ascending" rankBy="0" defaultSubtotal="0">
      <items count="8">
        <item x="0"/>
        <item x="1"/>
        <item x="2"/>
        <item x="3"/>
        <item x="4"/>
        <item x="5"/>
        <item x="6"/>
        <item h="1" x="7"/>
      </items>
    </pivotField>
    <pivotField compact="0" outline="0" subtotalTop="0" showAll="0" includeNewItemsInFilter="1"/>
    <pivotField name="Type" axis="axisRow" compact="0" outline="0" subtotalTop="0" showAll="0" includeNewItemsInFilter="1" sortType="ascending" rankBy="0" defaultSubtotal="0">
      <items count="3">
        <item x="0"/>
        <item h="1" x="1"/>
        <item h="1" x="2"/>
      </items>
    </pivotField>
    <pivotField axis="axisRow" compact="0" outline="0" subtotalTop="0" showAll="0" includeNewItemsInFilter="1" sortType="ascending" rankBy="0" defaultSubtotal="0">
      <items count="4">
        <item x="2"/>
        <item h="1" x="0"/>
        <item h="1" x="1"/>
        <item h="1" x="3"/>
      </items>
    </pivotField>
    <pivotField dataField="1" compact="0" outline="0" subtotalTop="0" showAll="0" includeNewItemsInFilter="1"/>
  </pivotFields>
  <rowFields count="8">
    <field x="3"/>
    <field x="4"/>
    <field x="5"/>
    <field x="7"/>
    <field x="6"/>
    <field x="10"/>
    <field x="11"/>
    <field x="1"/>
  </rowFields>
  <rowItems count="2">
    <i>
      <x/>
      <x v="2"/>
      <x v="1"/>
      <x v="1"/>
      <x v="1"/>
      <x/>
      <x/>
      <x v="3"/>
    </i>
    <i>
      <x v="1"/>
      <x v="1"/>
      <x v="1"/>
      <x v="1"/>
      <x v="1"/>
      <x/>
      <x/>
      <x v="10"/>
    </i>
  </rowItems>
  <colFields count="1">
    <field x="8"/>
  </colFields>
  <colItems count="7">
    <i>
      <x/>
    </i>
    <i>
      <x v="1"/>
    </i>
    <i>
      <x v="2"/>
    </i>
    <i>
      <x v="3"/>
    </i>
    <i>
      <x v="4"/>
    </i>
    <i>
      <x v="5"/>
    </i>
    <i>
      <x v="6"/>
    </i>
  </colItems>
  <dataFields count="1">
    <dataField name="Max of Price" fld="12" subtotal="max" baseField="0" baseItem="0" numFmtId="4"/>
  </dataFields>
  <formats count="51">
    <format dxfId="1751">
      <pivotArea type="all" dataOnly="0" outline="0" fieldPosition="0"/>
    </format>
    <format dxfId="1750">
      <pivotArea type="all" dataOnly="0" outline="0" fieldPosition="0"/>
    </format>
    <format dxfId="1749">
      <pivotArea field="2" type="button" dataOnly="0" labelOnly="1" outline="0"/>
    </format>
    <format dxfId="1748">
      <pivotArea field="2" type="button" dataOnly="0" labelOnly="1" outline="0"/>
    </format>
    <format dxfId="1747">
      <pivotArea dataOnly="0" labelOnly="1" outline="0" fieldPosition="0">
        <references count="1">
          <reference field="8" count="0"/>
        </references>
      </pivotArea>
    </format>
    <format dxfId="1746">
      <pivotArea field="8" type="button" dataOnly="0" labelOnly="1" outline="0" axis="axisCol" fieldPosition="0"/>
    </format>
    <format dxfId="1745">
      <pivotArea field="8" type="button" dataOnly="0" labelOnly="1" outline="0" axis="axisCol" fieldPosition="0"/>
    </format>
    <format dxfId="1744">
      <pivotArea type="topRight" dataOnly="0" labelOnly="1" outline="0" fieldPosition="0"/>
    </format>
    <format dxfId="1743">
      <pivotArea type="all" dataOnly="0" outline="0" fieldPosition="0"/>
    </format>
    <format dxfId="1742">
      <pivotArea field="2" type="button" dataOnly="0" labelOnly="1" outline="0"/>
    </format>
    <format dxfId="1741">
      <pivotArea type="origin" dataOnly="0" labelOnly="1" outline="0" fieldPosition="0"/>
    </format>
    <format dxfId="1740">
      <pivotArea field="2" type="button" dataOnly="0" labelOnly="1" outline="0"/>
    </format>
    <format dxfId="1739">
      <pivotArea field="3" type="button" dataOnly="0" labelOnly="1" outline="0" axis="axisRow" fieldPosition="0"/>
    </format>
    <format dxfId="1738">
      <pivotArea field="7" type="button" dataOnly="0" labelOnly="1" outline="0" axis="axisRow" fieldPosition="3"/>
    </format>
    <format dxfId="1737">
      <pivotArea field="6" type="button" dataOnly="0" labelOnly="1" outline="0" axis="axisRow" fieldPosition="4"/>
    </format>
    <format dxfId="1736">
      <pivotArea dataOnly="0" labelOnly="1" outline="0" fieldPosition="0">
        <references count="1">
          <reference field="8" count="0"/>
        </references>
      </pivotArea>
    </format>
    <format dxfId="1735">
      <pivotArea dataOnly="0" labelOnly="1" outline="0" fieldPosition="0">
        <references count="1">
          <reference field="3" count="0"/>
        </references>
      </pivotArea>
    </format>
    <format dxfId="1734">
      <pivotArea outline="0" fieldPosition="0">
        <references count="2">
          <reference field="3" count="1" selected="0">
            <x v="2"/>
          </reference>
          <reference field="8" count="1" selected="0">
            <x v="7"/>
          </reference>
        </references>
      </pivotArea>
    </format>
    <format dxfId="1733">
      <pivotArea type="origin" dataOnly="0" labelOnly="1" outline="0" fieldPosition="0"/>
    </format>
    <format dxfId="1732">
      <pivotArea field="3" type="button" dataOnly="0" labelOnly="1" outline="0" axis="axisRow" fieldPosition="0"/>
    </format>
    <format dxfId="1731">
      <pivotArea field="4" type="button" dataOnly="0" labelOnly="1" outline="0" axis="axisRow" fieldPosition="1"/>
    </format>
    <format dxfId="1730">
      <pivotArea field="5" type="button" dataOnly="0" labelOnly="1" outline="0" axis="axisRow" fieldPosition="2"/>
    </format>
    <format dxfId="1729">
      <pivotArea field="7" type="button" dataOnly="0" labelOnly="1" outline="0" axis="axisRow" fieldPosition="3"/>
    </format>
    <format dxfId="1728">
      <pivotArea field="6" type="button" dataOnly="0" labelOnly="1" outline="0" axis="axisRow" fieldPosition="4"/>
    </format>
    <format dxfId="1727">
      <pivotArea field="10" type="button" dataOnly="0" labelOnly="1" outline="0" axis="axisRow" fieldPosition="5"/>
    </format>
    <format dxfId="1726">
      <pivotArea field="11" type="button" dataOnly="0" labelOnly="1" outline="0" axis="axisRow" fieldPosition="6"/>
    </format>
    <format dxfId="1725">
      <pivotArea field="1" type="button" dataOnly="0" labelOnly="1" outline="0" axis="axisRow" fieldPosition="7"/>
    </format>
    <format dxfId="1724">
      <pivotArea field="8" type="button" dataOnly="0" labelOnly="1" outline="0" axis="axisCol" fieldPosition="0"/>
    </format>
    <format dxfId="1723">
      <pivotArea dataOnly="0" labelOnly="1" outline="0" fieldPosition="0">
        <references count="1">
          <reference field="8" count="0"/>
        </references>
      </pivotArea>
    </format>
    <format dxfId="1722">
      <pivotArea type="origin" dataOnly="0" labelOnly="1" outline="0" fieldPosition="0"/>
    </format>
    <format dxfId="1721">
      <pivotArea field="3" type="button" dataOnly="0" labelOnly="1" outline="0" axis="axisRow" fieldPosition="0"/>
    </format>
    <format dxfId="1720">
      <pivotArea field="4" type="button" dataOnly="0" labelOnly="1" outline="0" axis="axisRow" fieldPosition="1"/>
    </format>
    <format dxfId="1719">
      <pivotArea field="5" type="button" dataOnly="0" labelOnly="1" outline="0" axis="axisRow" fieldPosition="2"/>
    </format>
    <format dxfId="1718">
      <pivotArea field="7" type="button" dataOnly="0" labelOnly="1" outline="0" axis="axisRow" fieldPosition="3"/>
    </format>
    <format dxfId="1717">
      <pivotArea field="6" type="button" dataOnly="0" labelOnly="1" outline="0" axis="axisRow" fieldPosition="4"/>
    </format>
    <format dxfId="1716">
      <pivotArea field="10" type="button" dataOnly="0" labelOnly="1" outline="0" axis="axisRow" fieldPosition="5"/>
    </format>
    <format dxfId="1715">
      <pivotArea field="11" type="button" dataOnly="0" labelOnly="1" outline="0" axis="axisRow" fieldPosition="6"/>
    </format>
    <format dxfId="1714">
      <pivotArea field="1" type="button" dataOnly="0" labelOnly="1" outline="0" axis="axisRow" fieldPosition="7"/>
    </format>
    <format dxfId="1713">
      <pivotArea field="8" type="button" dataOnly="0" labelOnly="1" outline="0" axis="axisCol" fieldPosition="0"/>
    </format>
    <format dxfId="1712">
      <pivotArea dataOnly="0" labelOnly="1" outline="0" fieldPosition="0">
        <references count="1">
          <reference field="8" count="0"/>
        </references>
      </pivotArea>
    </format>
    <format dxfId="1711">
      <pivotArea dataOnly="0" labelOnly="1" outline="0" fieldPosition="0">
        <references count="1">
          <reference field="3" count="0"/>
        </references>
      </pivotArea>
    </format>
    <format dxfId="1710">
      <pivotArea outline="0" fieldPosition="0"/>
    </format>
    <format dxfId="1709">
      <pivotArea outline="0" fieldPosition="0"/>
    </format>
    <format dxfId="1708">
      <pivotArea dataOnly="0" labelOnly="1" outline="0" fieldPosition="0">
        <references count="1">
          <reference field="3" count="0"/>
        </references>
      </pivotArea>
    </format>
    <format dxfId="1707">
      <pivotArea dataOnly="0" labelOnly="1" outline="0" fieldPosition="0">
        <references count="2">
          <reference field="3" count="0" selected="0"/>
          <reference field="4" count="0"/>
        </references>
      </pivotArea>
    </format>
    <format dxfId="1706">
      <pivotArea dataOnly="0" labelOnly="1" outline="0" fieldPosition="0">
        <references count="3">
          <reference field="3" count="0" selected="0"/>
          <reference field="4" count="0" selected="0"/>
          <reference field="5" count="0"/>
        </references>
      </pivotArea>
    </format>
    <format dxfId="1705">
      <pivotArea dataOnly="0" labelOnly="1" outline="0" fieldPosition="0">
        <references count="4">
          <reference field="3" count="0" selected="0"/>
          <reference field="4" count="0" selected="0"/>
          <reference field="5" count="0" selected="0"/>
          <reference field="7" count="0"/>
        </references>
      </pivotArea>
    </format>
    <format dxfId="1704">
      <pivotArea dataOnly="0" labelOnly="1" outline="0" fieldPosition="0">
        <references count="5">
          <reference field="3" count="0" selected="0"/>
          <reference field="4" count="0" selected="0"/>
          <reference field="5" count="0" selected="0"/>
          <reference field="6" count="0"/>
          <reference field="7" count="0" selected="0"/>
        </references>
      </pivotArea>
    </format>
    <format dxfId="1703">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1702">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1701">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rafficPivot" cacheId="14"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P12" firstHeaderRow="1" firstDataRow="2" firstDataCol="8"/>
  <pivotFields count="13">
    <pivotField compact="0" outline="0" subtotalTop="0" showAll="0" includeNewItemsInFilter="1">
      <items count="86">
        <item x="5"/>
        <item x="0"/>
        <item x="4"/>
        <item x="2"/>
        <item x="1"/>
        <item x="3"/>
        <item x="17"/>
        <item x="12"/>
        <item x="16"/>
        <item x="14"/>
        <item x="13"/>
        <item x="15"/>
        <item x="29"/>
        <item x="24"/>
        <item x="28"/>
        <item x="26"/>
        <item x="25"/>
        <item x="27"/>
        <item x="41"/>
        <item x="36"/>
        <item x="40"/>
        <item x="38"/>
        <item x="37"/>
        <item x="39"/>
        <item x="53"/>
        <item x="48"/>
        <item x="52"/>
        <item x="50"/>
        <item x="49"/>
        <item x="51"/>
        <item x="65"/>
        <item x="60"/>
        <item x="64"/>
        <item x="62"/>
        <item x="61"/>
        <item x="63"/>
        <item x="77"/>
        <item x="72"/>
        <item x="76"/>
        <item x="74"/>
        <item x="73"/>
        <item x="75"/>
        <item x="11"/>
        <item x="10"/>
        <item x="8"/>
        <item x="9"/>
        <item x="7"/>
        <item x="6"/>
        <item x="23"/>
        <item x="22"/>
        <item x="20"/>
        <item x="21"/>
        <item x="19"/>
        <item x="18"/>
        <item x="35"/>
        <item x="34"/>
        <item x="32"/>
        <item x="33"/>
        <item x="31"/>
        <item x="30"/>
        <item x="47"/>
        <item x="46"/>
        <item x="44"/>
        <item x="45"/>
        <item x="43"/>
        <item x="42"/>
        <item x="59"/>
        <item x="58"/>
        <item x="56"/>
        <item x="57"/>
        <item x="55"/>
        <item x="54"/>
        <item x="71"/>
        <item x="70"/>
        <item x="68"/>
        <item x="69"/>
        <item x="67"/>
        <item x="66"/>
        <item x="83"/>
        <item x="82"/>
        <item x="80"/>
        <item x="81"/>
        <item x="79"/>
        <item x="78"/>
        <item x="84"/>
        <item t="default"/>
      </items>
    </pivotField>
    <pivotField name="SKU" axis="axisRow" compact="0" outline="0" subtotalTop="0" showAll="0" includeNewItemsInFilter="1" defaultSubtotal="0">
      <items count="13">
        <item x="12"/>
        <item x="0"/>
        <item x="1"/>
        <item x="2"/>
        <item x="3"/>
        <item x="4"/>
        <item x="5"/>
        <item x="6"/>
        <item x="7"/>
        <item x="8"/>
        <item x="9"/>
        <item x="10"/>
        <item x="11"/>
      </items>
    </pivotField>
    <pivotField compact="0" outline="0" subtotalTop="0" showAll="0" includeNewItemsInFilter="1" rankBy="0" defaultSubtotal="0">
      <items count="2">
        <item x="1"/>
        <item x="0"/>
      </items>
    </pivotField>
    <pivotField axis="axisRow" compact="0" outline="0" subtotalTop="0" showAll="0" includeNewItemsInFilter="1" sortType="ascending" rankBy="0" defaultSubtotal="0">
      <items count="3">
        <item x="0"/>
        <item x="1"/>
        <item h="1" x="2"/>
      </items>
    </pivotField>
    <pivotField axis="axisRow" compact="0" outline="0" subtotalTop="0" showAll="0" includeNewItemsInFilter="1" defaultSubtotal="0">
      <items count="3">
        <item x="2"/>
        <item x="1"/>
        <item x="0"/>
      </items>
    </pivotField>
    <pivotField axis="axisRow" compact="0" outline="0" subtotalTop="0" showAll="0" includeNewItemsInFilter="1" defaultSubtotal="0">
      <items count="2">
        <item x="1"/>
        <item x="0"/>
      </items>
    </pivotField>
    <pivotField axis="axisRow" compact="0" outline="0" subtotalTop="0" showAll="0" includeNewItemsInFilter="1" defaultSubtotal="0">
      <items count="2">
        <item x="1"/>
        <item x="0"/>
      </items>
    </pivotField>
    <pivotField axis="axisRow" compact="0" outline="0" subtotalTop="0" showAll="0" includeNewItemsInFilter="1" defaultSubtotal="0">
      <items count="2">
        <item x="1"/>
        <item x="0"/>
      </items>
    </pivotField>
    <pivotField axis="axisCol" compact="0" outline="0" subtotalTop="0" showAll="0" includeNewItemsInFilter="1" sortType="ascending" rankBy="0" defaultSubtotal="0">
      <items count="8">
        <item x="0"/>
        <item x="1"/>
        <item x="2"/>
        <item x="3"/>
        <item x="4"/>
        <item x="5"/>
        <item x="6"/>
        <item h="1" x="7"/>
      </items>
    </pivotField>
    <pivotField compact="0" outline="0" subtotalTop="0" showAll="0" includeNewItemsInFilter="1">
      <items count="9">
        <item x="6"/>
        <item x="2"/>
        <item x="3"/>
        <item x="4"/>
        <item x="0"/>
        <item x="5"/>
        <item x="1"/>
        <item x="7"/>
        <item t="default"/>
      </items>
    </pivotField>
    <pivotField name="Type" axis="axisRow" compact="0" outline="0" subtotalTop="0" showAll="0" includeNewItemsInFilter="1" sortType="ascending" rankBy="0" defaultSubtotal="0">
      <items count="3">
        <item x="0"/>
        <item h="1" x="1"/>
        <item h="1" x="2"/>
      </items>
    </pivotField>
    <pivotField axis="axisRow" compact="0" outline="0" subtotalTop="0" showAll="0" includeNewItemsInFilter="1" sortType="ascending" rankBy="0" defaultSubtotal="0">
      <items count="4">
        <item x="2"/>
        <item h="1" x="0"/>
        <item h="1" x="1"/>
        <item h="1" x="3"/>
      </items>
    </pivotField>
    <pivotField dataField="1" compact="0" outline="0" subtotalTop="0" showAll="0" includeNewItemsInFilter="1">
      <items count="39">
        <item x="36"/>
        <item x="33"/>
        <item x="27"/>
        <item x="20"/>
        <item x="12"/>
        <item x="25"/>
        <item x="18"/>
        <item x="4"/>
        <item x="28"/>
        <item x="21"/>
        <item x="13"/>
        <item x="31"/>
        <item x="2"/>
        <item x="24"/>
        <item x="10"/>
        <item x="17"/>
        <item x="26"/>
        <item x="5"/>
        <item x="19"/>
        <item x="11"/>
        <item x="35"/>
        <item x="0"/>
        <item x="16"/>
        <item x="32"/>
        <item x="34"/>
        <item x="1"/>
        <item x="30"/>
        <item x="15"/>
        <item x="3"/>
        <item x="23"/>
        <item x="29"/>
        <item x="9"/>
        <item x="22"/>
        <item x="14"/>
        <item x="8"/>
        <item x="7"/>
        <item x="6"/>
        <item x="37"/>
        <item t="default"/>
      </items>
    </pivotField>
  </pivotFields>
  <rowFields count="8">
    <field x="3"/>
    <field x="4"/>
    <field x="5"/>
    <field x="7"/>
    <field x="6"/>
    <field x="10"/>
    <field x="11"/>
    <field x="1"/>
  </rowFields>
  <rowItems count="2">
    <i>
      <x/>
      <x v="2"/>
      <x v="1"/>
      <x v="1"/>
      <x v="1"/>
      <x/>
      <x/>
      <x v="3"/>
    </i>
    <i>
      <x v="1"/>
      <x v="1"/>
      <x v="1"/>
      <x v="1"/>
      <x v="1"/>
      <x/>
      <x/>
      <x v="10"/>
    </i>
  </rowItems>
  <colFields count="1">
    <field x="8"/>
  </colFields>
  <colItems count="7">
    <i>
      <x/>
    </i>
    <i>
      <x v="1"/>
    </i>
    <i>
      <x v="2"/>
    </i>
    <i>
      <x v="3"/>
    </i>
    <i>
      <x v="4"/>
    </i>
    <i>
      <x v="5"/>
    </i>
    <i>
      <x v="6"/>
    </i>
  </colItems>
  <dataFields count="1">
    <dataField name="Max of Price" fld="12" subtotal="max" baseField="0" baseItem="0" numFmtId="4"/>
  </dataFields>
  <formats count="51">
    <format dxfId="1677">
      <pivotArea type="all" dataOnly="0" outline="0" fieldPosition="0"/>
    </format>
    <format dxfId="1676">
      <pivotArea type="all" dataOnly="0" outline="0" fieldPosition="0"/>
    </format>
    <format dxfId="1675">
      <pivotArea field="2" type="button" dataOnly="0" labelOnly="1" outline="0"/>
    </format>
    <format dxfId="1674">
      <pivotArea field="2" type="button" dataOnly="0" labelOnly="1" outline="0"/>
    </format>
    <format dxfId="1673">
      <pivotArea dataOnly="0" labelOnly="1" outline="0" fieldPosition="0">
        <references count="1">
          <reference field="8" count="0"/>
        </references>
      </pivotArea>
    </format>
    <format dxfId="1672">
      <pivotArea field="8" type="button" dataOnly="0" labelOnly="1" outline="0" axis="axisCol" fieldPosition="0"/>
    </format>
    <format dxfId="1671">
      <pivotArea field="8" type="button" dataOnly="0" labelOnly="1" outline="0" axis="axisCol" fieldPosition="0"/>
    </format>
    <format dxfId="1670">
      <pivotArea type="topRight" dataOnly="0" labelOnly="1" outline="0" fieldPosition="0"/>
    </format>
    <format dxfId="1669">
      <pivotArea type="all" dataOnly="0" outline="0" fieldPosition="0"/>
    </format>
    <format dxfId="1668">
      <pivotArea field="2" type="button" dataOnly="0" labelOnly="1" outline="0"/>
    </format>
    <format dxfId="1667">
      <pivotArea type="origin" dataOnly="0" labelOnly="1" outline="0" fieldPosition="0"/>
    </format>
    <format dxfId="1666">
      <pivotArea field="2" type="button" dataOnly="0" labelOnly="1" outline="0"/>
    </format>
    <format dxfId="1665">
      <pivotArea field="3" type="button" dataOnly="0" labelOnly="1" outline="0" axis="axisRow" fieldPosition="0"/>
    </format>
    <format dxfId="1664">
      <pivotArea field="7" type="button" dataOnly="0" labelOnly="1" outline="0" axis="axisRow" fieldPosition="3"/>
    </format>
    <format dxfId="1663">
      <pivotArea field="6" type="button" dataOnly="0" labelOnly="1" outline="0" axis="axisRow" fieldPosition="4"/>
    </format>
    <format dxfId="1662">
      <pivotArea dataOnly="0" labelOnly="1" outline="0" fieldPosition="0">
        <references count="1">
          <reference field="8" count="0"/>
        </references>
      </pivotArea>
    </format>
    <format dxfId="1661">
      <pivotArea dataOnly="0" labelOnly="1" outline="0" fieldPosition="0">
        <references count="1">
          <reference field="3" count="0"/>
        </references>
      </pivotArea>
    </format>
    <format dxfId="1660">
      <pivotArea outline="0" fieldPosition="0">
        <references count="2">
          <reference field="3" count="1" selected="0">
            <x v="2"/>
          </reference>
          <reference field="8" count="1" selected="0">
            <x v="7"/>
          </reference>
        </references>
      </pivotArea>
    </format>
    <format dxfId="1659">
      <pivotArea type="origin" dataOnly="0" labelOnly="1" outline="0" fieldPosition="0"/>
    </format>
    <format dxfId="1658">
      <pivotArea field="3" type="button" dataOnly="0" labelOnly="1" outline="0" axis="axisRow" fieldPosition="0"/>
    </format>
    <format dxfId="1657">
      <pivotArea field="4" type="button" dataOnly="0" labelOnly="1" outline="0" axis="axisRow" fieldPosition="1"/>
    </format>
    <format dxfId="1656">
      <pivotArea field="5" type="button" dataOnly="0" labelOnly="1" outline="0" axis="axisRow" fieldPosition="2"/>
    </format>
    <format dxfId="1655">
      <pivotArea field="7" type="button" dataOnly="0" labelOnly="1" outline="0" axis="axisRow" fieldPosition="3"/>
    </format>
    <format dxfId="1654">
      <pivotArea field="6" type="button" dataOnly="0" labelOnly="1" outline="0" axis="axisRow" fieldPosition="4"/>
    </format>
    <format dxfId="1653">
      <pivotArea field="10" type="button" dataOnly="0" labelOnly="1" outline="0" axis="axisRow" fieldPosition="5"/>
    </format>
    <format dxfId="1652">
      <pivotArea field="11" type="button" dataOnly="0" labelOnly="1" outline="0" axis="axisRow" fieldPosition="6"/>
    </format>
    <format dxfId="1651">
      <pivotArea field="1" type="button" dataOnly="0" labelOnly="1" outline="0" axis="axisRow" fieldPosition="7"/>
    </format>
    <format dxfId="1650">
      <pivotArea field="8" type="button" dataOnly="0" labelOnly="1" outline="0" axis="axisCol" fieldPosition="0"/>
    </format>
    <format dxfId="1649">
      <pivotArea dataOnly="0" labelOnly="1" outline="0" fieldPosition="0">
        <references count="1">
          <reference field="8" count="0"/>
        </references>
      </pivotArea>
    </format>
    <format dxfId="1648">
      <pivotArea type="origin" dataOnly="0" labelOnly="1" outline="0" fieldPosition="0"/>
    </format>
    <format dxfId="1647">
      <pivotArea field="3" type="button" dataOnly="0" labelOnly="1" outline="0" axis="axisRow" fieldPosition="0"/>
    </format>
    <format dxfId="1646">
      <pivotArea field="4" type="button" dataOnly="0" labelOnly="1" outline="0" axis="axisRow" fieldPosition="1"/>
    </format>
    <format dxfId="1645">
      <pivotArea field="5" type="button" dataOnly="0" labelOnly="1" outline="0" axis="axisRow" fieldPosition="2"/>
    </format>
    <format dxfId="1644">
      <pivotArea field="7" type="button" dataOnly="0" labelOnly="1" outline="0" axis="axisRow" fieldPosition="3"/>
    </format>
    <format dxfId="1643">
      <pivotArea field="6" type="button" dataOnly="0" labelOnly="1" outline="0" axis="axisRow" fieldPosition="4"/>
    </format>
    <format dxfId="1642">
      <pivotArea field="10" type="button" dataOnly="0" labelOnly="1" outline="0" axis="axisRow" fieldPosition="5"/>
    </format>
    <format dxfId="1641">
      <pivotArea field="11" type="button" dataOnly="0" labelOnly="1" outline="0" axis="axisRow" fieldPosition="6"/>
    </format>
    <format dxfId="1640">
      <pivotArea field="1" type="button" dataOnly="0" labelOnly="1" outline="0" axis="axisRow" fieldPosition="7"/>
    </format>
    <format dxfId="1639">
      <pivotArea field="8" type="button" dataOnly="0" labelOnly="1" outline="0" axis="axisCol" fieldPosition="0"/>
    </format>
    <format dxfId="1638">
      <pivotArea dataOnly="0" labelOnly="1" outline="0" fieldPosition="0">
        <references count="1">
          <reference field="8" count="0"/>
        </references>
      </pivotArea>
    </format>
    <format dxfId="1637">
      <pivotArea dataOnly="0" labelOnly="1" outline="0" fieldPosition="0">
        <references count="1">
          <reference field="3" count="0"/>
        </references>
      </pivotArea>
    </format>
    <format dxfId="1636">
      <pivotArea outline="0" fieldPosition="0"/>
    </format>
    <format dxfId="1635">
      <pivotArea outline="0" fieldPosition="0"/>
    </format>
    <format dxfId="1634">
      <pivotArea dataOnly="0" labelOnly="1" outline="0" fieldPosition="0">
        <references count="1">
          <reference field="3" count="0"/>
        </references>
      </pivotArea>
    </format>
    <format dxfId="1633">
      <pivotArea dataOnly="0" labelOnly="1" outline="0" fieldPosition="0">
        <references count="2">
          <reference field="3" count="0" selected="0"/>
          <reference field="4" count="0"/>
        </references>
      </pivotArea>
    </format>
    <format dxfId="1632">
      <pivotArea dataOnly="0" labelOnly="1" outline="0" fieldPosition="0">
        <references count="3">
          <reference field="3" count="0" selected="0"/>
          <reference field="4" count="0" selected="0"/>
          <reference field="5" count="0"/>
        </references>
      </pivotArea>
    </format>
    <format dxfId="1631">
      <pivotArea dataOnly="0" labelOnly="1" outline="0" fieldPosition="0">
        <references count="4">
          <reference field="3" count="0" selected="0"/>
          <reference field="4" count="0" selected="0"/>
          <reference field="5" count="0" selected="0"/>
          <reference field="7" count="0"/>
        </references>
      </pivotArea>
    </format>
    <format dxfId="1630">
      <pivotArea dataOnly="0" labelOnly="1" outline="0" fieldPosition="0">
        <references count="5">
          <reference field="3" count="0" selected="0"/>
          <reference field="4" count="0" selected="0"/>
          <reference field="5" count="0" selected="0"/>
          <reference field="6" count="0"/>
          <reference field="7" count="0" selected="0"/>
        </references>
      </pivotArea>
    </format>
    <format dxfId="1629">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1628">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1627">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6DBC75-92AF-48C1-8CB3-C8E71CDBFE75}" name="SMB+EnterprisePivot" cacheId="9"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V35"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36">
        <item x="0"/>
        <item x="22"/>
        <item x="23"/>
        <item x="1"/>
        <item x="2"/>
        <item x="3"/>
        <item x="4"/>
        <item x="5"/>
        <item x="6"/>
        <item m="1" x="24"/>
        <item m="1" x="28"/>
        <item m="1" x="32"/>
        <item m="1" x="26"/>
        <item m="1" x="30"/>
        <item m="1" x="34"/>
        <item x="7"/>
        <item x="8"/>
        <item x="9"/>
        <item x="10"/>
        <item m="1" x="25"/>
        <item m="1" x="29"/>
        <item m="1" x="33"/>
        <item m="1" x="27"/>
        <item m="1" x="31"/>
        <item m="1" x="35"/>
        <item x="12"/>
        <item x="14"/>
        <item x="13"/>
        <item x="11"/>
        <item x="15"/>
        <item x="16"/>
        <item x="17"/>
        <item x="18"/>
        <item x="19"/>
        <item x="20"/>
        <item x="21"/>
      </items>
    </pivotField>
    <pivotField compact="0" outline="0" subtotalTop="0" showAll="0" includeNewItemsInFilter="1" rankBy="0" defaultSubtotal="0">
      <items count="8">
        <item x="0"/>
        <item x="1"/>
        <item m="1" x="6"/>
        <item x="3"/>
        <item x="4"/>
        <item x="5"/>
        <item m="1" x="7"/>
        <item x="2"/>
      </items>
    </pivotField>
    <pivotField axis="axisRow" compact="0" outline="0" subtotalTop="0" showAll="0" includeNewItemsInFilter="1" sortType="ascending" rankBy="0" defaultSubtotal="0">
      <items count="24">
        <item x="0"/>
        <item x="1"/>
        <item x="2"/>
        <item x="3"/>
        <item x="4"/>
        <item m="1" x="20"/>
        <item m="1" x="21"/>
        <item x="5"/>
        <item x="6"/>
        <item x="7"/>
        <item x="8"/>
        <item x="9"/>
        <item x="10"/>
        <item x="11"/>
        <item x="12"/>
        <item x="13"/>
        <item x="14"/>
        <item x="15"/>
        <item x="16"/>
        <item x="17"/>
        <item x="18"/>
        <item m="1" x="22"/>
        <item m="1" x="19"/>
        <item m="1" x="23"/>
      </items>
    </pivotField>
    <pivotField axis="axisRow" compact="0" outline="0" subtotalTop="0" showAll="0" includeNewItemsInFilter="1" defaultSubtotal="0">
      <items count="24">
        <item x="0"/>
        <item m="1" x="21"/>
        <item m="1" x="19"/>
        <item m="1" x="23"/>
        <item x="6"/>
        <item x="7"/>
        <item x="8"/>
        <item x="9"/>
        <item x="1"/>
        <item x="2"/>
        <item x="4"/>
        <item x="16"/>
        <item x="15"/>
        <item x="14"/>
        <item x="13"/>
        <item x="12"/>
        <item x="11"/>
        <item x="10"/>
        <item m="1" x="20"/>
        <item m="1" x="22"/>
        <item x="5"/>
        <item x="3"/>
        <item x="17"/>
        <item x="18"/>
      </items>
    </pivotField>
    <pivotField axis="axisRow" compact="0" outline="0" subtotalTop="0" showAll="0" includeNewItemsInFilter="1" defaultSubtotal="0">
      <items count="5">
        <item x="1"/>
        <item x="0"/>
        <item x="3"/>
        <item x="4"/>
        <item x="2"/>
      </items>
    </pivotField>
    <pivotField axis="axisRow" compact="0" outline="0" subtotalTop="0" showAll="0" includeNewItemsInFilter="1" defaultSubtotal="0">
      <items count="4">
        <item x="0"/>
        <item x="1"/>
        <item x="3"/>
        <item x="2"/>
      </items>
    </pivotField>
    <pivotField axis="axisRow" compact="0" outline="0" subtotalTop="0" showAll="0" includeNewItemsInFilter="1" defaultSubtotal="0">
      <items count="3">
        <item x="0"/>
        <item x="1"/>
        <item x="2"/>
      </items>
    </pivotField>
    <pivotField axis="axisCol" compact="0" outline="0" subtotalTop="0" showAll="0" includeNewItemsInFilter="1" rankBy="0" defaultSubtotal="0">
      <items count="13">
        <item x="0"/>
        <item x="1"/>
        <item x="2"/>
        <item x="3"/>
        <item x="4"/>
        <item x="5"/>
        <item x="6"/>
        <item x="7"/>
        <item x="8"/>
        <item x="9"/>
        <item x="10"/>
        <item x="11"/>
        <item x="12"/>
      </items>
    </pivotField>
    <pivotField compact="0" outline="0" subtotalTop="0" showAll="0" includeNewItemsInFilter="1"/>
    <pivotField name="Type" axis="axisRow" compact="0" outline="0" subtotalTop="0" showAll="0" includeNewItemsInFilter="1" rankBy="0" defaultSubtotal="0">
      <items count="2">
        <item x="0"/>
        <item x="1"/>
      </items>
    </pivotField>
    <pivotField axis="axisRow" compact="0" outline="0" subtotalTop="0" showAll="0" includeNewItemsInFilter="1" rankBy="0" defaultSubtotal="0">
      <items count="4">
        <item x="0"/>
        <item x="2"/>
        <item x="1"/>
        <item x="3"/>
      </items>
    </pivotField>
    <pivotField dataField="1" compact="0" outline="0" subtotalTop="0" showAll="0" includeNewItemsInFilter="1"/>
  </pivotFields>
  <rowFields count="8">
    <field x="3"/>
    <field x="4"/>
    <field x="5"/>
    <field x="7"/>
    <field x="6"/>
    <field x="10"/>
    <field x="11"/>
    <field x="1"/>
  </rowFields>
  <rowItems count="25">
    <i>
      <x/>
      <x/>
      <x v="1"/>
      <x/>
      <x/>
      <x/>
      <x/>
      <x/>
    </i>
    <i>
      <x v="1"/>
      <x v="8"/>
      <x/>
      <x v="1"/>
      <x v="1"/>
      <x v="1"/>
      <x v="1"/>
      <x v="4"/>
    </i>
    <i r="6">
      <x v="2"/>
      <x v="3"/>
    </i>
    <i r="6">
      <x v="3"/>
      <x v="5"/>
    </i>
    <i>
      <x v="2"/>
      <x v="9"/>
      <x/>
      <x v="1"/>
      <x v="1"/>
      <x v="1"/>
      <x v="1"/>
      <x v="7"/>
    </i>
    <i r="6">
      <x v="2"/>
      <x v="6"/>
    </i>
    <i r="6">
      <x v="3"/>
      <x v="8"/>
    </i>
    <i>
      <x v="3"/>
      <x v="21"/>
      <x/>
      <x v="1"/>
      <x v="3"/>
      <x v="1"/>
      <x v="1"/>
      <x v="16"/>
    </i>
    <i r="6">
      <x v="2"/>
      <x v="15"/>
    </i>
    <i r="6">
      <x v="3"/>
      <x v="17"/>
    </i>
    <i>
      <x v="4"/>
      <x v="10"/>
      <x/>
      <x v="2"/>
      <x v="1"/>
      <x v="1"/>
      <x v="1"/>
      <x v="18"/>
    </i>
    <i>
      <x v="7"/>
      <x v="20"/>
      <x v="4"/>
      <x v="2"/>
      <x v="2"/>
      <x v="1"/>
      <x v="1"/>
      <x v="28"/>
    </i>
    <i>
      <x v="8"/>
      <x v="4"/>
      <x v="2"/>
      <x/>
      <x/>
      <x/>
      <x/>
      <x/>
    </i>
    <i>
      <x v="9"/>
      <x v="5"/>
      <x v="3"/>
      <x v="2"/>
      <x v="1"/>
      <x v="1"/>
      <x v="1"/>
      <x v="25"/>
    </i>
    <i>
      <x v="10"/>
      <x v="6"/>
      <x v="3"/>
      <x v="2"/>
      <x v="1"/>
      <x v="1"/>
      <x v="1"/>
      <x v="27"/>
    </i>
    <i>
      <x v="11"/>
      <x v="7"/>
      <x v="3"/>
      <x v="2"/>
      <x v="1"/>
      <x v="1"/>
      <x v="1"/>
      <x v="26"/>
    </i>
    <i>
      <x v="12"/>
      <x v="17"/>
      <x/>
      <x v="1"/>
      <x v="1"/>
      <x v="1"/>
      <x v="1"/>
      <x v="29"/>
    </i>
    <i>
      <x v="13"/>
      <x v="16"/>
      <x/>
      <x v="1"/>
      <x v="1"/>
      <x v="1"/>
      <x v="1"/>
      <x v="30"/>
    </i>
    <i>
      <x v="14"/>
      <x v="15"/>
      <x/>
      <x v="1"/>
      <x v="1"/>
      <x v="1"/>
      <x v="1"/>
      <x v="31"/>
    </i>
    <i>
      <x v="15"/>
      <x v="14"/>
      <x/>
      <x v="1"/>
      <x v="1"/>
      <x v="1"/>
      <x v="1"/>
      <x v="32"/>
    </i>
    <i>
      <x v="16"/>
      <x v="13"/>
      <x/>
      <x v="1"/>
      <x v="1"/>
      <x v="1"/>
      <x v="1"/>
      <x v="33"/>
    </i>
    <i>
      <x v="17"/>
      <x v="12"/>
      <x/>
      <x v="1"/>
      <x v="1"/>
      <x v="1"/>
      <x v="1"/>
      <x v="34"/>
    </i>
    <i>
      <x v="18"/>
      <x v="11"/>
      <x/>
      <x v="1"/>
      <x v="1"/>
      <x v="1"/>
      <x v="1"/>
      <x v="35"/>
    </i>
    <i>
      <x v="19"/>
      <x v="22"/>
      <x/>
      <x v="1"/>
      <x v="3"/>
      <x v="1"/>
      <x v="1"/>
      <x v="1"/>
    </i>
    <i>
      <x v="20"/>
      <x v="23"/>
      <x/>
      <x v="1"/>
      <x v="3"/>
      <x v="1"/>
      <x v="1"/>
      <x v="2"/>
    </i>
  </rowItems>
  <colFields count="1">
    <field x="8"/>
  </colFields>
  <colItems count="13">
    <i>
      <x/>
    </i>
    <i>
      <x v="1"/>
    </i>
    <i>
      <x v="2"/>
    </i>
    <i>
      <x v="3"/>
    </i>
    <i>
      <x v="4"/>
    </i>
    <i>
      <x v="5"/>
    </i>
    <i>
      <x v="6"/>
    </i>
    <i>
      <x v="7"/>
    </i>
    <i>
      <x v="8"/>
    </i>
    <i>
      <x v="9"/>
    </i>
    <i>
      <x v="10"/>
    </i>
    <i>
      <x v="11"/>
    </i>
    <i>
      <x v="12"/>
    </i>
  </colItems>
  <dataFields count="1">
    <dataField name="Max of Price" fld="12" subtotal="max" baseField="0" baseItem="0" numFmtId="4"/>
  </dataFields>
  <formats count="63">
    <format dxfId="1441">
      <pivotArea type="all" dataOnly="0" outline="0" fieldPosition="0"/>
    </format>
    <format dxfId="1440">
      <pivotArea type="all" dataOnly="0" outline="0" fieldPosition="0"/>
    </format>
    <format dxfId="1439">
      <pivotArea field="2" type="button" dataOnly="0" labelOnly="1" outline="0"/>
    </format>
    <format dxfId="1438">
      <pivotArea field="2" type="button" dataOnly="0" labelOnly="1" outline="0"/>
    </format>
    <format dxfId="1437">
      <pivotArea dataOnly="0" labelOnly="1" outline="0" fieldPosition="0">
        <references count="1">
          <reference field="8" count="0"/>
        </references>
      </pivotArea>
    </format>
    <format dxfId="1436">
      <pivotArea field="8" type="button" dataOnly="0" labelOnly="1" outline="0" axis="axisCol" fieldPosition="0"/>
    </format>
    <format dxfId="1435">
      <pivotArea field="8" type="button" dataOnly="0" labelOnly="1" outline="0" axis="axisCol" fieldPosition="0"/>
    </format>
    <format dxfId="1434">
      <pivotArea type="topRight" dataOnly="0" labelOnly="1" outline="0" fieldPosition="0"/>
    </format>
    <format dxfId="1433">
      <pivotArea type="all" dataOnly="0" outline="0" fieldPosition="0"/>
    </format>
    <format dxfId="1432">
      <pivotArea field="2" type="button" dataOnly="0" labelOnly="1" outline="0"/>
    </format>
    <format dxfId="1431">
      <pivotArea type="origin" dataOnly="0" labelOnly="1" outline="0" fieldPosition="0"/>
    </format>
    <format dxfId="1430">
      <pivotArea field="2" type="button" dataOnly="0" labelOnly="1" outline="0"/>
    </format>
    <format dxfId="1429">
      <pivotArea field="3" type="button" dataOnly="0" labelOnly="1" outline="0" axis="axisRow" fieldPosition="0"/>
    </format>
    <format dxfId="1428">
      <pivotArea field="7" type="button" dataOnly="0" labelOnly="1" outline="0" axis="axisRow" fieldPosition="3"/>
    </format>
    <format dxfId="1427">
      <pivotArea field="6" type="button" dataOnly="0" labelOnly="1" outline="0" axis="axisRow" fieldPosition="4"/>
    </format>
    <format dxfId="1426">
      <pivotArea dataOnly="0" labelOnly="1" outline="0" fieldPosition="0">
        <references count="1">
          <reference field="8" count="0"/>
        </references>
      </pivotArea>
    </format>
    <format dxfId="1425">
      <pivotArea field="8" type="button" dataOnly="0" labelOnly="1" outline="0" axis="axisCol" fieldPosition="0"/>
    </format>
    <format dxfId="1424">
      <pivotArea dataOnly="0" labelOnly="1" outline="0" fieldPosition="0">
        <references count="1">
          <reference field="3" count="0"/>
        </references>
      </pivotArea>
    </format>
    <format dxfId="1423">
      <pivotArea type="origin" dataOnly="0" labelOnly="1" outline="0" fieldPosition="0"/>
    </format>
    <format dxfId="1422">
      <pivotArea field="3" type="button" dataOnly="0" labelOnly="1" outline="0" axis="axisRow" fieldPosition="0"/>
    </format>
    <format dxfId="1421">
      <pivotArea field="4" type="button" dataOnly="0" labelOnly="1" outline="0" axis="axisRow" fieldPosition="1"/>
    </format>
    <format dxfId="1420">
      <pivotArea field="5" type="button" dataOnly="0" labelOnly="1" outline="0" axis="axisRow" fieldPosition="2"/>
    </format>
    <format dxfId="1419">
      <pivotArea field="7" type="button" dataOnly="0" labelOnly="1" outline="0" axis="axisRow" fieldPosition="3"/>
    </format>
    <format dxfId="1418">
      <pivotArea field="6" type="button" dataOnly="0" labelOnly="1" outline="0" axis="axisRow" fieldPosition="4"/>
    </format>
    <format dxfId="1417">
      <pivotArea field="10" type="button" dataOnly="0" labelOnly="1" outline="0" axis="axisRow" fieldPosition="5"/>
    </format>
    <format dxfId="1416">
      <pivotArea field="11" type="button" dataOnly="0" labelOnly="1" outline="0" axis="axisRow" fieldPosition="6"/>
    </format>
    <format dxfId="1415">
      <pivotArea field="1" type="button" dataOnly="0" labelOnly="1" outline="0" axis="axisRow" fieldPosition="7"/>
    </format>
    <format dxfId="1414">
      <pivotArea field="8" type="button" dataOnly="0" labelOnly="1" outline="0" axis="axisCol" fieldPosition="0"/>
    </format>
    <format dxfId="1413">
      <pivotArea dataOnly="0" labelOnly="1" outline="0" fieldPosition="0">
        <references count="1">
          <reference field="8" count="0"/>
        </references>
      </pivotArea>
    </format>
    <format dxfId="1412">
      <pivotArea type="origin" dataOnly="0" labelOnly="1" outline="0" fieldPosition="0"/>
    </format>
    <format dxfId="1411">
      <pivotArea field="3" type="button" dataOnly="0" labelOnly="1" outline="0" axis="axisRow" fieldPosition="0"/>
    </format>
    <format dxfId="1410">
      <pivotArea field="4" type="button" dataOnly="0" labelOnly="1" outline="0" axis="axisRow" fieldPosition="1"/>
    </format>
    <format dxfId="1409">
      <pivotArea field="5" type="button" dataOnly="0" labelOnly="1" outline="0" axis="axisRow" fieldPosition="2"/>
    </format>
    <format dxfId="1408">
      <pivotArea field="7" type="button" dataOnly="0" labelOnly="1" outline="0" axis="axisRow" fieldPosition="3"/>
    </format>
    <format dxfId="1407">
      <pivotArea field="6" type="button" dataOnly="0" labelOnly="1" outline="0" axis="axisRow" fieldPosition="4"/>
    </format>
    <format dxfId="1406">
      <pivotArea field="10" type="button" dataOnly="0" labelOnly="1" outline="0" axis="axisRow" fieldPosition="5"/>
    </format>
    <format dxfId="1405">
      <pivotArea field="11" type="button" dataOnly="0" labelOnly="1" outline="0" axis="axisRow" fieldPosition="6"/>
    </format>
    <format dxfId="1404">
      <pivotArea field="1" type="button" dataOnly="0" labelOnly="1" outline="0" axis="axisRow" fieldPosition="7"/>
    </format>
    <format dxfId="1403">
      <pivotArea field="8" type="button" dataOnly="0" labelOnly="1" outline="0" axis="axisCol" fieldPosition="0"/>
    </format>
    <format dxfId="1402">
      <pivotArea dataOnly="0" labelOnly="1" outline="0" fieldPosition="0">
        <references count="1">
          <reference field="8" count="0"/>
        </references>
      </pivotArea>
    </format>
    <format dxfId="1401">
      <pivotArea outline="0" fieldPosition="0"/>
    </format>
    <format dxfId="1400">
      <pivotArea dataOnly="0" labelOnly="1" outline="0" fieldPosition="0">
        <references count="1">
          <reference field="3" count="0"/>
        </references>
      </pivotArea>
    </format>
    <format dxfId="1399">
      <pivotArea dataOnly="0" labelOnly="1" outline="0" fieldPosition="0">
        <references count="3">
          <reference field="3" count="0" selected="0"/>
          <reference field="4" count="0" selected="0"/>
          <reference field="5" count="0"/>
        </references>
      </pivotArea>
    </format>
    <format dxfId="1398">
      <pivotArea dataOnly="0" labelOnly="1" outline="0" fieldPosition="0">
        <references count="4">
          <reference field="3" count="0" selected="0"/>
          <reference field="4" count="0" selected="0"/>
          <reference field="5" count="0" selected="0"/>
          <reference field="7" count="0"/>
        </references>
      </pivotArea>
    </format>
    <format dxfId="1397">
      <pivotArea dataOnly="0" labelOnly="1" outline="0" fieldPosition="0">
        <references count="5">
          <reference field="3" count="0" selected="0"/>
          <reference field="4" count="0" selected="0"/>
          <reference field="5" count="0" selected="0"/>
          <reference field="6" count="0"/>
          <reference field="7" count="0" selected="0"/>
        </references>
      </pivotArea>
    </format>
    <format dxfId="1396">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1395">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1394">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1393">
      <pivotArea dataOnly="0" labelOnly="1" outline="0" fieldPosition="0">
        <references count="2">
          <reference field="3" count="0" selected="0"/>
          <reference field="4" count="0"/>
        </references>
      </pivotArea>
    </format>
    <format dxfId="1392">
      <pivotArea outline="0" fieldPosition="0"/>
    </format>
    <format dxfId="1391">
      <pivotArea outline="0" fieldPosition="0"/>
    </format>
    <format dxfId="1390">
      <pivotArea dataOnly="0" labelOnly="1" outline="0" fieldPosition="0">
        <references count="1">
          <reference field="8" count="0"/>
        </references>
      </pivotArea>
    </format>
    <format dxfId="1389">
      <pivotArea field="8" type="button" dataOnly="0" labelOnly="1" outline="0" axis="axisCol" fieldPosition="0"/>
    </format>
    <format dxfId="1388">
      <pivotArea outline="0" fieldPosition="0"/>
    </format>
    <format dxfId="1387">
      <pivotArea outline="0" fieldPosition="0">
        <references count="1">
          <reference field="3" count="1" selected="0">
            <x v="22"/>
          </reference>
        </references>
      </pivotArea>
    </format>
    <format dxfId="1386">
      <pivotArea outline="0" fieldPosition="0">
        <references count="8">
          <reference field="1" count="14" selected="0">
            <x v="3"/>
            <x v="4"/>
            <x v="5"/>
            <x v="6"/>
            <x v="7"/>
            <x v="8"/>
            <x v="9"/>
            <x v="10"/>
            <x v="11"/>
            <x v="12"/>
            <x v="13"/>
            <x v="14"/>
            <x v="18"/>
            <x v="28"/>
          </reference>
          <reference field="3" count="6" selected="0">
            <x v="1"/>
            <x v="2"/>
            <x v="3"/>
            <x v="4"/>
            <x v="5"/>
            <x v="6"/>
          </reference>
          <reference field="4" count="6" selected="0">
            <x v="8"/>
            <x v="9"/>
            <x v="10"/>
            <x v="18"/>
            <x v="19"/>
            <x v="20"/>
          </reference>
          <reference field="5" count="2" selected="0">
            <x v="0"/>
            <x v="4"/>
          </reference>
          <reference field="6" count="2" selected="0">
            <x v="1"/>
            <x v="2"/>
          </reference>
          <reference field="7" count="2" selected="0">
            <x v="1"/>
            <x v="2"/>
          </reference>
          <reference field="10" count="1" selected="0">
            <x v="1"/>
          </reference>
          <reference field="11" count="3" selected="0">
            <x v="1"/>
            <x v="2"/>
            <x v="3"/>
          </reference>
        </references>
      </pivotArea>
    </format>
    <format dxfId="1385">
      <pivotArea outline="0" fieldPosition="0">
        <references count="8">
          <reference field="1" count="10" selected="0">
            <x v="25"/>
            <x v="26"/>
            <x v="27"/>
            <x v="29"/>
            <x v="30"/>
            <x v="31"/>
            <x v="32"/>
            <x v="33"/>
            <x v="34"/>
            <x v="35"/>
          </reference>
          <reference field="3" count="10" selected="0">
            <x v="9"/>
            <x v="10"/>
            <x v="11"/>
            <x v="12"/>
            <x v="13"/>
            <x v="14"/>
            <x v="15"/>
            <x v="16"/>
            <x v="17"/>
            <x v="18"/>
          </reference>
          <reference field="4" count="10" selected="0">
            <x v="5"/>
            <x v="6"/>
            <x v="7"/>
            <x v="11"/>
            <x v="12"/>
            <x v="13"/>
            <x v="14"/>
            <x v="15"/>
            <x v="16"/>
            <x v="17"/>
          </reference>
          <reference field="5" count="2" selected="0">
            <x v="0"/>
            <x v="3"/>
          </reference>
          <reference field="6" count="1" selected="0">
            <x v="1"/>
          </reference>
          <reference field="7" count="2" selected="0">
            <x v="1"/>
            <x v="2"/>
          </reference>
          <reference field="10" count="1" selected="0">
            <x v="1"/>
          </reference>
          <reference field="11" count="1" selected="0">
            <x v="1"/>
          </reference>
        </references>
      </pivotArea>
    </format>
    <format dxfId="1384">
      <pivotArea outline="0" fieldPosition="0">
        <references count="1">
          <reference field="3" count="1" selected="0">
            <x v="23"/>
          </reference>
        </references>
      </pivotArea>
    </format>
    <format dxfId="1383">
      <pivotArea outline="0" fieldPosition="0">
        <references count="9">
          <reference field="1" count="7" selected="0">
            <x v="9"/>
            <x v="10"/>
            <x v="11"/>
            <x v="15"/>
            <x v="16"/>
            <x v="17"/>
            <x v="18"/>
          </reference>
          <reference field="3" count="3" selected="0">
            <x v="3"/>
            <x v="4"/>
            <x v="5"/>
          </reference>
          <reference field="4" count="3" selected="0">
            <x v="10"/>
            <x v="18"/>
            <x v="21"/>
          </reference>
          <reference field="5" count="1" selected="0">
            <x v="0"/>
          </reference>
          <reference field="6" count="2" selected="0">
            <x v="1"/>
            <x v="3"/>
          </reference>
          <reference field="7" count="2" selected="0">
            <x v="1"/>
            <x v="2"/>
          </reference>
          <reference field="8" count="12" selected="0">
            <x v="0"/>
            <x v="1"/>
            <x v="2"/>
            <x v="3"/>
            <x v="4"/>
            <x v="5"/>
            <x v="6"/>
            <x v="7"/>
            <x v="8"/>
            <x v="9"/>
            <x v="10"/>
            <x v="11"/>
          </reference>
          <reference field="10" count="1" selected="0">
            <x v="1"/>
          </reference>
          <reference field="11" count="3" selected="0">
            <x v="1"/>
            <x v="2"/>
            <x v="3"/>
          </reference>
        </references>
      </pivotArea>
    </format>
    <format dxfId="1382">
      <pivotArea outline="0" fieldPosition="0">
        <references count="9">
          <reference field="1" count="2" selected="0">
            <x v="12"/>
            <x v="13"/>
          </reference>
          <reference field="3" count="1" selected="0">
            <x v="6"/>
          </reference>
          <reference field="4" count="1" selected="0">
            <x v="19"/>
          </reference>
          <reference field="5" count="1" selected="0">
            <x v="0"/>
          </reference>
          <reference field="6" count="1" selected="0">
            <x v="1"/>
          </reference>
          <reference field="7" count="1" selected="0">
            <x v="1"/>
          </reference>
          <reference field="8" count="12" selected="0">
            <x v="0"/>
            <x v="1"/>
            <x v="2"/>
            <x v="3"/>
            <x v="4"/>
            <x v="5"/>
            <x v="6"/>
            <x v="7"/>
            <x v="8"/>
            <x v="9"/>
            <x v="10"/>
            <x v="11"/>
          </reference>
          <reference field="10" count="1" selected="0">
            <x v="1"/>
          </reference>
          <reference field="11" count="2" selected="0">
            <x v="1"/>
            <x v="2"/>
          </reference>
        </references>
      </pivotArea>
    </format>
    <format dxfId="1381">
      <pivotArea outline="0" fieldPosition="0">
        <references count="9">
          <reference field="1" count="3" selected="0">
            <x v="15"/>
            <x v="16"/>
            <x v="17"/>
          </reference>
          <reference field="3" count="1" selected="0">
            <x v="3"/>
          </reference>
          <reference field="4" count="1" selected="0">
            <x v="21"/>
          </reference>
          <reference field="5" count="1" selected="0">
            <x v="0"/>
          </reference>
          <reference field="6" count="1" selected="0">
            <x v="3"/>
          </reference>
          <reference field="7" count="1" selected="0">
            <x v="1"/>
          </reference>
          <reference field="8" count="1" selected="0">
            <x v="12"/>
          </reference>
          <reference field="10" count="1" selected="0">
            <x v="1"/>
          </reference>
          <reference field="11" count="3" selected="0">
            <x v="1"/>
            <x v="2"/>
            <x v="3"/>
          </reference>
        </references>
      </pivotArea>
    </format>
    <format dxfId="1380">
      <pivotArea outline="0" fieldPosition="0">
        <references count="8">
          <reference field="1" count="1" selected="0">
            <x v="28"/>
          </reference>
          <reference field="3" count="1" selected="0">
            <x v="7"/>
          </reference>
          <reference field="4" count="1" selected="0">
            <x v="20"/>
          </reference>
          <reference field="5" count="1" selected="0">
            <x v="4"/>
          </reference>
          <reference field="6" count="1" selected="0">
            <x v="2"/>
          </reference>
          <reference field="7" count="1" selected="0">
            <x v="2"/>
          </reference>
          <reference field="10" count="1" selected="0">
            <x v="1"/>
          </reference>
          <reference field="11" count="1" selected="0">
            <x v="1"/>
          </reference>
        </references>
      </pivotArea>
    </format>
    <format dxfId="1379">
      <pivotArea outline="0" fieldPosition="0">
        <references count="8">
          <reference field="1" count="2" selected="0">
            <x v="1"/>
            <x v="2"/>
          </reference>
          <reference field="3" count="2" selected="0">
            <x v="19"/>
            <x v="20"/>
          </reference>
          <reference field="4" count="2" selected="0">
            <x v="22"/>
            <x v="23"/>
          </reference>
          <reference field="5" count="1" selected="0">
            <x v="0"/>
          </reference>
          <reference field="6" count="1" selected="0">
            <x v="3"/>
          </reference>
          <reference field="7" count="1" selected="0">
            <x v="1"/>
          </reference>
          <reference field="10" count="1" selected="0">
            <x v="1"/>
          </reference>
          <reference field="11" count="1" selected="0">
            <x v="1"/>
          </reference>
        </references>
      </pivotArea>
    </format>
  </formats>
  <conditionalFormats count="3">
    <conditionalFormat priority="17">
      <pivotAreas count="1">
        <pivotArea type="data" outline="0" collapsedLevelsAreSubtotals="1" fieldPosition="0">
          <references count="9">
            <reference field="4294967294" count="1" selected="0">
              <x v="0"/>
            </reference>
            <reference field="1" count="1" selected="0">
              <x v="0"/>
            </reference>
            <reference field="3" count="1" selected="0">
              <x v="8"/>
            </reference>
            <reference field="4" count="1" selected="0">
              <x v="4"/>
            </reference>
            <reference field="5" count="1" selected="0">
              <x v="2"/>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77">
      <pivotAreas count="1">
        <pivotArea type="data" outline="0" collapsedLevelsAreSubtotals="1" fieldPosition="0">
          <references count="9">
            <reference field="4294967294" count="1" selected="0">
              <x v="0"/>
            </reference>
            <reference field="1" count="1" selected="0">
              <x v="0"/>
            </reference>
            <reference field="3" count="1" selected="0">
              <x v="21"/>
            </reference>
            <reference field="4" count="1" selected="0">
              <x v="1"/>
            </reference>
            <reference field="5" count="1" selected="0">
              <x v="2"/>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92">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0"/>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9A8A00-4027-4398-8E68-463DFCB42BDA}" name="SMB+EnterprisePivot" cacheId="8"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Z30"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19">
        <item x="0"/>
        <item x="9"/>
        <item x="7"/>
        <item x="10"/>
        <item x="11"/>
        <item x="8"/>
        <item x="12"/>
        <item x="1"/>
        <item x="2"/>
        <item x="3"/>
        <item x="4"/>
        <item x="5"/>
        <item x="13"/>
        <item x="14"/>
        <item x="15"/>
        <item x="16"/>
        <item x="17"/>
        <item x="18"/>
        <item x="6"/>
      </items>
    </pivotField>
    <pivotField compact="0" outline="0" subtotalTop="0" showAll="0" includeNewItemsInFilter="1" rankBy="0" defaultSubtotal="0">
      <items count="8">
        <item x="0"/>
        <item x="3"/>
        <item x="1"/>
        <item x="2"/>
        <item x="4"/>
        <item x="5"/>
        <item x="6"/>
        <item x="7"/>
      </items>
    </pivotField>
    <pivotField axis="axisRow" compact="0" outline="0" subtotalTop="0" showAll="0" includeNewItemsInFilter="1" sortType="ascending" rankBy="0" defaultSubtotal="0">
      <items count="13">
        <item x="0"/>
        <item x="1"/>
        <item x="2"/>
        <item x="3"/>
        <item x="4"/>
        <item x="5"/>
        <item x="6"/>
        <item x="7"/>
        <item x="8"/>
        <item x="9"/>
        <item x="10"/>
        <item x="11"/>
        <item x="12"/>
      </items>
    </pivotField>
    <pivotField axis="axisRow" compact="0" outline="0" subtotalTop="0" showAll="0" includeNewItemsInFilter="1" defaultSubtotal="0">
      <items count="14">
        <item x="1"/>
        <item x="3"/>
        <item x="4"/>
        <item x="0"/>
        <item x="2"/>
        <item x="5"/>
        <item x="6"/>
        <item x="7"/>
        <item x="8"/>
        <item x="9"/>
        <item x="10"/>
        <item x="11"/>
        <item m="1" x="13"/>
        <item x="12"/>
      </items>
    </pivotField>
    <pivotField axis="axisRow" compact="0" outline="0" subtotalTop="0" showAll="0" includeNewItemsInFilter="1" defaultSubtotal="0">
      <items count="6">
        <item x="1"/>
        <item x="0"/>
        <item x="2"/>
        <item x="3"/>
        <item x="4"/>
        <item x="5"/>
      </items>
    </pivotField>
    <pivotField axis="axisRow" compact="0" outline="0" subtotalTop="0" showAll="0" includeNewItemsInFilter="1" defaultSubtotal="0">
      <items count="5">
        <item x="0"/>
        <item x="1"/>
        <item x="2"/>
        <item x="3"/>
        <item x="4"/>
      </items>
    </pivotField>
    <pivotField axis="axisRow" compact="0" outline="0" subtotalTop="0" showAll="0" includeNewItemsInFilter="1" defaultSubtotal="0">
      <items count="3">
        <item x="0"/>
        <item x="1"/>
        <item x="2"/>
      </items>
    </pivotField>
    <pivotField axis="axisCol" compact="0" outline="0" subtotalTop="0" showAll="0" includeNewItemsInFilter="1" rankBy="0" defaultSubtotal="0">
      <items count="17">
        <item x="11"/>
        <item x="0"/>
        <item x="10"/>
        <item x="1"/>
        <item x="2"/>
        <item x="3"/>
        <item x="4"/>
        <item x="5"/>
        <item x="6"/>
        <item x="7"/>
        <item x="8"/>
        <item x="13"/>
        <item x="9"/>
        <item x="14"/>
        <item x="12"/>
        <item x="15"/>
        <item x="16"/>
      </items>
    </pivotField>
    <pivotField compact="0" outline="0" subtotalTop="0" showAll="0" includeNewItemsInFilter="1"/>
    <pivotField name="Type" axis="axisRow" compact="0" outline="0" subtotalTop="0" showAll="0" includeNewItemsInFilter="1" rankBy="0" defaultSubtotal="0">
      <items count="4">
        <item x="0"/>
        <item x="2"/>
        <item x="1"/>
        <item x="3"/>
      </items>
    </pivotField>
    <pivotField axis="axisRow" compact="0" outline="0" subtotalTop="0" showAll="0" includeNewItemsInFilter="1" rankBy="0" defaultSubtotal="0">
      <items count="4">
        <item x="0"/>
        <item x="1"/>
        <item x="3"/>
        <item x="2"/>
      </items>
    </pivotField>
    <pivotField dataField="1" compact="0" outline="0" subtotalTop="0" showAll="0" includeNewItemsInFilter="1"/>
  </pivotFields>
  <rowFields count="8">
    <field x="3"/>
    <field x="4"/>
    <field x="5"/>
    <field x="7"/>
    <field x="6"/>
    <field x="10"/>
    <field x="11"/>
    <field x="1"/>
  </rowFields>
  <rowItems count="20">
    <i>
      <x/>
      <x v="3"/>
      <x v="1"/>
      <x/>
      <x/>
      <x/>
      <x/>
      <x/>
    </i>
    <i>
      <x v="1"/>
      <x/>
      <x/>
      <x v="1"/>
      <x v="1"/>
      <x v="1"/>
      <x v="1"/>
      <x v="8"/>
    </i>
    <i r="5">
      <x v="2"/>
      <x v="1"/>
      <x v="7"/>
    </i>
    <i>
      <x v="2"/>
      <x v="4"/>
      <x v="1"/>
      <x/>
      <x/>
      <x/>
      <x/>
      <x/>
    </i>
    <i>
      <x v="3"/>
      <x v="1"/>
      <x/>
      <x v="1"/>
      <x v="1"/>
      <x v="1"/>
      <x v="1"/>
      <x v="10"/>
    </i>
    <i r="6">
      <x v="2"/>
      <x v="11"/>
    </i>
    <i r="6">
      <x v="3"/>
      <x v="9"/>
    </i>
    <i>
      <x v="4"/>
      <x v="2"/>
      <x v="2"/>
      <x v="1"/>
      <x v="1"/>
      <x v="1"/>
      <x v="1"/>
      <x v="18"/>
    </i>
    <i>
      <x v="5"/>
      <x v="5"/>
      <x v="3"/>
      <x v="2"/>
      <x v="1"/>
      <x v="3"/>
      <x v="1"/>
      <x v="2"/>
    </i>
    <i r="6">
      <x v="2"/>
      <x v="3"/>
    </i>
    <i r="6">
      <x v="3"/>
      <x v="1"/>
    </i>
    <i>
      <x v="6"/>
      <x v="6"/>
      <x v="3"/>
      <x v="2"/>
      <x v="1"/>
      <x v="3"/>
      <x v="1"/>
      <x v="5"/>
    </i>
    <i r="6">
      <x v="2"/>
      <x v="6"/>
    </i>
    <i r="6">
      <x v="3"/>
      <x v="4"/>
    </i>
    <i>
      <x v="7"/>
      <x v="7"/>
      <x v="4"/>
      <x v="2"/>
      <x v="2"/>
      <x v="3"/>
      <x v="1"/>
      <x v="12"/>
    </i>
    <i>
      <x v="8"/>
      <x v="8"/>
      <x v="4"/>
      <x v="2"/>
      <x v="2"/>
      <x v="3"/>
      <x v="1"/>
      <x v="13"/>
    </i>
    <i>
      <x v="9"/>
      <x v="9"/>
      <x/>
      <x v="1"/>
      <x v="3"/>
      <x v="3"/>
      <x v="1"/>
      <x v="14"/>
    </i>
    <i>
      <x v="10"/>
      <x v="10"/>
      <x/>
      <x v="1"/>
      <x v="3"/>
      <x v="3"/>
      <x v="1"/>
      <x v="15"/>
    </i>
    <i>
      <x v="11"/>
      <x v="11"/>
      <x/>
      <x v="1"/>
      <x v="3"/>
      <x v="3"/>
      <x v="1"/>
      <x v="16"/>
    </i>
    <i>
      <x v="12"/>
      <x v="13"/>
      <x v="5"/>
      <x v="1"/>
      <x v="4"/>
      <x v="3"/>
      <x v="1"/>
      <x v="17"/>
    </i>
  </rowItems>
  <colFields count="1">
    <field x="8"/>
  </colFields>
  <colItems count="17">
    <i>
      <x/>
    </i>
    <i>
      <x v="1"/>
    </i>
    <i>
      <x v="2"/>
    </i>
    <i>
      <x v="3"/>
    </i>
    <i>
      <x v="4"/>
    </i>
    <i>
      <x v="5"/>
    </i>
    <i>
      <x v="6"/>
    </i>
    <i>
      <x v="7"/>
    </i>
    <i>
      <x v="8"/>
    </i>
    <i>
      <x v="9"/>
    </i>
    <i>
      <x v="10"/>
    </i>
    <i>
      <x v="11"/>
    </i>
    <i>
      <x v="12"/>
    </i>
    <i>
      <x v="13"/>
    </i>
    <i>
      <x v="14"/>
    </i>
    <i>
      <x v="15"/>
    </i>
    <i>
      <x v="16"/>
    </i>
  </colItems>
  <dataFields count="1">
    <dataField name="Max of Price" fld="12" subtotal="max" baseField="0" baseItem="0" numFmtId="4"/>
  </dataFields>
  <formats count="66">
    <format dxfId="1194">
      <pivotArea type="all" dataOnly="0" outline="0" fieldPosition="0"/>
    </format>
    <format dxfId="1193">
      <pivotArea type="all" dataOnly="0" outline="0" fieldPosition="0"/>
    </format>
    <format dxfId="1192">
      <pivotArea field="2" type="button" dataOnly="0" labelOnly="1" outline="0"/>
    </format>
    <format dxfId="1191">
      <pivotArea field="2" type="button" dataOnly="0" labelOnly="1" outline="0"/>
    </format>
    <format dxfId="1190">
      <pivotArea dataOnly="0" labelOnly="1" outline="0" fieldPosition="0">
        <references count="1">
          <reference field="8" count="0"/>
        </references>
      </pivotArea>
    </format>
    <format dxfId="1189">
      <pivotArea field="8" type="button" dataOnly="0" labelOnly="1" outline="0" axis="axisCol" fieldPosition="0"/>
    </format>
    <format dxfId="1188">
      <pivotArea field="8" type="button" dataOnly="0" labelOnly="1" outline="0" axis="axisCol" fieldPosition="0"/>
    </format>
    <format dxfId="1187">
      <pivotArea type="topRight" dataOnly="0" labelOnly="1" outline="0" fieldPosition="0"/>
    </format>
    <format dxfId="1186">
      <pivotArea type="all" dataOnly="0" outline="0" fieldPosition="0"/>
    </format>
    <format dxfId="1185">
      <pivotArea field="2" type="button" dataOnly="0" labelOnly="1" outline="0"/>
    </format>
    <format dxfId="1184">
      <pivotArea type="origin" dataOnly="0" labelOnly="1" outline="0" fieldPosition="0"/>
    </format>
    <format dxfId="1183">
      <pivotArea field="2" type="button" dataOnly="0" labelOnly="1" outline="0"/>
    </format>
    <format dxfId="1182">
      <pivotArea field="3" type="button" dataOnly="0" labelOnly="1" outline="0" axis="axisRow" fieldPosition="0"/>
    </format>
    <format dxfId="1181">
      <pivotArea field="7" type="button" dataOnly="0" labelOnly="1" outline="0" axis="axisRow" fieldPosition="3"/>
    </format>
    <format dxfId="1180">
      <pivotArea field="6" type="button" dataOnly="0" labelOnly="1" outline="0" axis="axisRow" fieldPosition="4"/>
    </format>
    <format dxfId="1179">
      <pivotArea dataOnly="0" labelOnly="1" outline="0" fieldPosition="0">
        <references count="1">
          <reference field="8" count="0"/>
        </references>
      </pivotArea>
    </format>
    <format dxfId="1178">
      <pivotArea field="8" type="button" dataOnly="0" labelOnly="1" outline="0" axis="axisCol" fieldPosition="0"/>
    </format>
    <format dxfId="1177">
      <pivotArea dataOnly="0" labelOnly="1" outline="0" fieldPosition="0">
        <references count="1">
          <reference field="3" count="0"/>
        </references>
      </pivotArea>
    </format>
    <format dxfId="1176">
      <pivotArea type="origin" dataOnly="0" labelOnly="1" outline="0" fieldPosition="0"/>
    </format>
    <format dxfId="1175">
      <pivotArea field="3" type="button" dataOnly="0" labelOnly="1" outline="0" axis="axisRow" fieldPosition="0"/>
    </format>
    <format dxfId="1174">
      <pivotArea field="4" type="button" dataOnly="0" labelOnly="1" outline="0" axis="axisRow" fieldPosition="1"/>
    </format>
    <format dxfId="1173">
      <pivotArea field="5" type="button" dataOnly="0" labelOnly="1" outline="0" axis="axisRow" fieldPosition="2"/>
    </format>
    <format dxfId="1172">
      <pivotArea field="7" type="button" dataOnly="0" labelOnly="1" outline="0" axis="axisRow" fieldPosition="3"/>
    </format>
    <format dxfId="1171">
      <pivotArea field="6" type="button" dataOnly="0" labelOnly="1" outline="0" axis="axisRow" fieldPosition="4"/>
    </format>
    <format dxfId="1170">
      <pivotArea field="10" type="button" dataOnly="0" labelOnly="1" outline="0" axis="axisRow" fieldPosition="5"/>
    </format>
    <format dxfId="1169">
      <pivotArea field="11" type="button" dataOnly="0" labelOnly="1" outline="0" axis="axisRow" fieldPosition="6"/>
    </format>
    <format dxfId="1168">
      <pivotArea field="1" type="button" dataOnly="0" labelOnly="1" outline="0" axis="axisRow" fieldPosition="7"/>
    </format>
    <format dxfId="1167">
      <pivotArea field="8" type="button" dataOnly="0" labelOnly="1" outline="0" axis="axisCol" fieldPosition="0"/>
    </format>
    <format dxfId="1166">
      <pivotArea dataOnly="0" labelOnly="1" outline="0" fieldPosition="0">
        <references count="1">
          <reference field="8" count="0"/>
        </references>
      </pivotArea>
    </format>
    <format dxfId="1165">
      <pivotArea type="origin" dataOnly="0" labelOnly="1" outline="0" fieldPosition="0"/>
    </format>
    <format dxfId="1164">
      <pivotArea field="3" type="button" dataOnly="0" labelOnly="1" outline="0" axis="axisRow" fieldPosition="0"/>
    </format>
    <format dxfId="1163">
      <pivotArea field="4" type="button" dataOnly="0" labelOnly="1" outline="0" axis="axisRow" fieldPosition="1"/>
    </format>
    <format dxfId="1162">
      <pivotArea field="5" type="button" dataOnly="0" labelOnly="1" outline="0" axis="axisRow" fieldPosition="2"/>
    </format>
    <format dxfId="1161">
      <pivotArea field="7" type="button" dataOnly="0" labelOnly="1" outline="0" axis="axisRow" fieldPosition="3"/>
    </format>
    <format dxfId="1160">
      <pivotArea field="6" type="button" dataOnly="0" labelOnly="1" outline="0" axis="axisRow" fieldPosition="4"/>
    </format>
    <format dxfId="1159">
      <pivotArea field="10" type="button" dataOnly="0" labelOnly="1" outline="0" axis="axisRow" fieldPosition="5"/>
    </format>
    <format dxfId="1158">
      <pivotArea field="11" type="button" dataOnly="0" labelOnly="1" outline="0" axis="axisRow" fieldPosition="6"/>
    </format>
    <format dxfId="1157">
      <pivotArea field="1" type="button" dataOnly="0" labelOnly="1" outline="0" axis="axisRow" fieldPosition="7"/>
    </format>
    <format dxfId="1156">
      <pivotArea field="8" type="button" dataOnly="0" labelOnly="1" outline="0" axis="axisCol" fieldPosition="0"/>
    </format>
    <format dxfId="1155">
      <pivotArea dataOnly="0" labelOnly="1" outline="0" fieldPosition="0">
        <references count="1">
          <reference field="8" count="0"/>
        </references>
      </pivotArea>
    </format>
    <format dxfId="1154">
      <pivotArea outline="0" fieldPosition="0"/>
    </format>
    <format dxfId="1153">
      <pivotArea dataOnly="0" labelOnly="1" outline="0" fieldPosition="0">
        <references count="1">
          <reference field="3" count="0"/>
        </references>
      </pivotArea>
    </format>
    <format dxfId="1152">
      <pivotArea dataOnly="0" labelOnly="1" outline="0" fieldPosition="0">
        <references count="3">
          <reference field="3" count="0" selected="0"/>
          <reference field="4" count="0" selected="0"/>
          <reference field="5" count="0"/>
        </references>
      </pivotArea>
    </format>
    <format dxfId="1151">
      <pivotArea dataOnly="0" labelOnly="1" outline="0" fieldPosition="0">
        <references count="4">
          <reference field="3" count="0" selected="0"/>
          <reference field="4" count="0" selected="0"/>
          <reference field="5" count="0" selected="0"/>
          <reference field="7" count="0"/>
        </references>
      </pivotArea>
    </format>
    <format dxfId="1150">
      <pivotArea dataOnly="0" labelOnly="1" outline="0" fieldPosition="0">
        <references count="5">
          <reference field="3" count="0" selected="0"/>
          <reference field="4" count="0" selected="0"/>
          <reference field="5" count="0" selected="0"/>
          <reference field="6" count="0"/>
          <reference field="7" count="0" selected="0"/>
        </references>
      </pivotArea>
    </format>
    <format dxfId="1149">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1148">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1147">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1146">
      <pivotArea dataOnly="0" labelOnly="1" outline="0" fieldPosition="0">
        <references count="2">
          <reference field="3" count="0" selected="0"/>
          <reference field="4" count="0"/>
        </references>
      </pivotArea>
    </format>
    <format dxfId="1145">
      <pivotArea outline="0" fieldPosition="0"/>
    </format>
    <format dxfId="1144">
      <pivotArea outline="0" fieldPosition="0"/>
    </format>
    <format dxfId="1143">
      <pivotArea dataOnly="0" labelOnly="1" outline="0" fieldPosition="0">
        <references count="1">
          <reference field="8" count="0"/>
        </references>
      </pivotArea>
    </format>
    <format dxfId="1142">
      <pivotArea field="8" type="button" dataOnly="0" labelOnly="1" outline="0" axis="axisCol" fieldPosition="0"/>
    </format>
    <format dxfId="1141">
      <pivotArea outline="0" fieldPosition="0"/>
    </format>
    <format dxfId="1140">
      <pivotArea outline="0" fieldPosition="0">
        <references count="1">
          <reference field="3" count="1" selected="0">
            <x v="1"/>
          </reference>
        </references>
      </pivotArea>
    </format>
    <format dxfId="1139">
      <pivotArea outline="0" fieldPosition="0">
        <references count="7">
          <reference field="3" count="1" selected="0">
            <x v="3"/>
          </reference>
          <reference field="4" count="1" selected="0">
            <x v="1"/>
          </reference>
          <reference field="5" count="1" selected="0">
            <x v="0"/>
          </reference>
          <reference field="6" count="1" selected="0">
            <x v="1"/>
          </reference>
          <reference field="7" count="1" selected="0">
            <x v="1"/>
          </reference>
          <reference field="10" count="1" selected="0">
            <x v="1"/>
          </reference>
          <reference field="11" count="1" selected="0">
            <x v="3"/>
          </reference>
        </references>
      </pivotArea>
    </format>
    <format dxfId="1138">
      <pivotArea outline="0" fieldPosition="0">
        <references count="1">
          <reference field="3" count="1" selected="0">
            <x v="4"/>
          </reference>
        </references>
      </pivotArea>
    </format>
    <format dxfId="1137">
      <pivotArea outline="0" fieldPosition="0">
        <references count="1">
          <reference field="3" count="1" selected="0">
            <x v="6"/>
          </reference>
        </references>
      </pivotArea>
    </format>
    <format dxfId="1136">
      <pivotArea outline="0" fieldPosition="0">
        <references count="8">
          <reference field="1" count="5" selected="0">
            <x v="2"/>
            <x v="9"/>
            <x v="10"/>
            <x v="11"/>
            <x v="18"/>
          </reference>
          <reference field="3" count="3" selected="0">
            <x v="3"/>
            <x v="4"/>
            <x v="5"/>
          </reference>
          <reference field="4" count="3" selected="0">
            <x v="1"/>
            <x v="2"/>
            <x v="5"/>
          </reference>
          <reference field="5" count="3" selected="0">
            <x v="0"/>
            <x v="2"/>
            <x v="3"/>
          </reference>
          <reference field="6" count="1" selected="0">
            <x v="1"/>
          </reference>
          <reference field="7" count="2" selected="0">
            <x v="1"/>
            <x v="2"/>
          </reference>
          <reference field="10" count="2" selected="0">
            <x v="1"/>
            <x v="3"/>
          </reference>
          <reference field="11" count="3" selected="0">
            <x v="1"/>
            <x v="2"/>
            <x v="3"/>
          </reference>
        </references>
      </pivotArea>
    </format>
    <format dxfId="1135">
      <pivotArea type="topRight" dataOnly="0" labelOnly="1" outline="0" offset="J1:L1" fieldPosition="0"/>
    </format>
    <format dxfId="1134">
      <pivotArea dataOnly="0" labelOnly="1" outline="0" fieldPosition="0">
        <references count="1">
          <reference field="8" count="3">
            <x v="10"/>
            <x v="11"/>
            <x v="12"/>
          </reference>
        </references>
      </pivotArea>
    </format>
    <format dxfId="1133">
      <pivotArea type="topRight" dataOnly="0" labelOnly="1" outline="0" offset="M1:P1" fieldPosition="0"/>
    </format>
    <format dxfId="1132">
      <pivotArea dataOnly="0" labelOnly="1" outline="0" fieldPosition="0">
        <references count="1">
          <reference field="8" count="4">
            <x v="13"/>
            <x v="14"/>
            <x v="15"/>
            <x v="16"/>
          </reference>
        </references>
      </pivotArea>
    </format>
    <format dxfId="1131">
      <pivotArea outline="0" fieldPosition="0">
        <references count="1">
          <reference field="3" count="1" selected="0">
            <x v="12"/>
          </reference>
        </references>
      </pivotArea>
    </format>
    <format dxfId="1130">
      <pivotArea outline="0" fieldPosition="0">
        <references count="8">
          <reference field="1" count="2" selected="0">
            <x v="1"/>
            <x v="3"/>
          </reference>
          <reference field="3" count="1" selected="0">
            <x v="5"/>
          </reference>
          <reference field="4" count="1" selected="0">
            <x v="5"/>
          </reference>
          <reference field="5" count="1" selected="0">
            <x v="3"/>
          </reference>
          <reference field="6" count="1" selected="0">
            <x v="1"/>
          </reference>
          <reference field="7" count="1" selected="0">
            <x v="2"/>
          </reference>
          <reference field="10" count="1" selected="0">
            <x v="3"/>
          </reference>
          <reference field="11" count="2" selected="0">
            <x v="2"/>
            <x v="3"/>
          </reference>
        </references>
      </pivotArea>
    </format>
    <format dxfId="1129">
      <pivotArea outline="0" fieldPosition="0">
        <references count="8">
          <reference field="1" count="8" selected="0">
            <x v="4"/>
            <x v="5"/>
            <x v="6"/>
            <x v="12"/>
            <x v="13"/>
            <x v="14"/>
            <x v="15"/>
            <x v="16"/>
          </reference>
          <reference field="3" count="6" selected="0">
            <x v="6"/>
            <x v="7"/>
            <x v="8"/>
            <x v="9"/>
            <x v="10"/>
            <x v="11"/>
          </reference>
          <reference field="4" count="6" selected="0">
            <x v="6"/>
            <x v="7"/>
            <x v="8"/>
            <x v="9"/>
            <x v="10"/>
            <x v="11"/>
          </reference>
          <reference field="5" count="3" selected="0">
            <x v="0"/>
            <x v="3"/>
            <x v="4"/>
          </reference>
          <reference field="6" count="3" selected="0">
            <x v="1"/>
            <x v="2"/>
            <x v="3"/>
          </reference>
          <reference field="7" count="2" selected="0">
            <x v="1"/>
            <x v="2"/>
          </reference>
          <reference field="10" count="1" selected="0">
            <x v="3"/>
          </reference>
          <reference field="11" count="3" selected="0">
            <x v="1"/>
            <x v="2"/>
            <x v="3"/>
          </reference>
        </references>
      </pivotArea>
    </format>
  </formats>
  <conditionalFormats count="14">
    <conditionalFormat priority="54">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57">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59">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79">
      <pivotAreas count="1">
        <pivotArea type="data" outline="0" collapsedLevelsAreSubtotals="1" fieldPosition="0">
          <references count="3">
            <reference field="4294967294" count="1" selected="0">
              <x v="0"/>
            </reference>
            <reference field="3" count="1" selected="0">
              <x v="1"/>
            </reference>
            <reference field="8" count="2" selected="0">
              <x v="4"/>
              <x v="5"/>
            </reference>
          </references>
        </pivotArea>
      </pivotAreas>
    </conditionalFormat>
    <conditionalFormat priority="80">
      <pivotAreas count="1">
        <pivotArea type="data" outline="0" collapsedLevelsAreSubtotals="1" fieldPosition="0">
          <references count="3">
            <reference field="4294967294" count="1" selected="0">
              <x v="0"/>
            </reference>
            <reference field="3" count="1" selected="0">
              <x v="1"/>
            </reference>
            <reference field="8" count="2" selected="0">
              <x v="1"/>
              <x v="3"/>
            </reference>
          </references>
        </pivotArea>
      </pivotAreas>
    </conditionalFormat>
    <conditionalFormat priority="81">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87">
      <pivotAreas count="1">
        <pivotArea type="data" outline="0" collapsedLevelsAreSubtotals="1" fieldPosition="0">
          <references count="2">
            <reference field="4294967294" count="1" selected="0">
              <x v="0"/>
            </reference>
            <reference field="3" count="1" selected="0">
              <x v="0"/>
            </reference>
          </references>
        </pivotArea>
      </pivotAreas>
    </conditionalFormat>
    <conditionalFormat priority="99">
      <pivotAreas count="1">
        <pivotArea type="data" outline="0" collapsedLevelsAreSubtotals="1" fieldPosition="0">
          <references count="2">
            <reference field="4294967294" count="1" selected="0">
              <x v="0"/>
            </reference>
            <reference field="3" count="1" selected="0">
              <x v="0"/>
            </reference>
          </references>
        </pivotArea>
      </pivotAreas>
    </conditionalFormat>
    <conditionalFormat priority="105">
      <pivotAreas count="1">
        <pivotArea type="data" outline="0" collapsedLevelsAreSubtotals="1" fieldPosition="0">
          <references count="2">
            <reference field="4294967294" count="1" selected="0">
              <x v="0"/>
            </reference>
            <reference field="3" count="1" selected="0">
              <x v="0"/>
            </reference>
          </references>
        </pivotArea>
      </pivotAreas>
    </conditionalFormat>
    <conditionalFormat priority="60">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58">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55">
      <pivotAreas count="1">
        <pivotArea type="data" outline="0" collapsedLevelsAreSubtotals="1" fieldPosition="0">
          <references count="2">
            <reference field="4294967294" count="1" selected="0">
              <x v="0"/>
            </reference>
            <reference field="3" count="1" selected="0">
              <x v="1"/>
            </reference>
          </references>
        </pivotArea>
      </pivotAreas>
    </conditionalFormat>
    <conditionalFormat priority="28">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3"/>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9">
      <pivotAreas count="1">
        <pivotArea type="data" outline="0" collapsedLevelsAreSubtotals="1" fieldPosition="0">
          <references count="9">
            <reference field="4294967294" count="1" selected="0">
              <x v="0"/>
            </reference>
            <reference field="1" count="1" selected="0">
              <x v="0"/>
            </reference>
            <reference field="3" count="1" selected="0">
              <x v="2"/>
            </reference>
            <reference field="4" count="1" selected="0">
              <x v="4"/>
            </reference>
            <reference field="5" count="1" selected="0">
              <x v="1"/>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C3E14F-C506-433C-8B74-792C75AC0301}" name="SMB+EnterprisePivot" cacheId="7"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W59"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121">
        <item x="0"/>
        <item m="1" x="76"/>
        <item m="1" x="78"/>
        <item m="1" x="83"/>
        <item m="1" x="86"/>
        <item m="1" x="94"/>
        <item m="1" x="116"/>
        <item m="1" x="60"/>
        <item m="1" x="63"/>
        <item m="1" x="66"/>
        <item m="1" x="70"/>
        <item m="1" x="82"/>
        <item m="1" x="99"/>
        <item m="1" x="102"/>
        <item m="1" x="105"/>
        <item m="1" x="108"/>
        <item m="1" x="112"/>
        <item m="1" x="50"/>
        <item m="1" x="71"/>
        <item x="14"/>
        <item x="38"/>
        <item x="2"/>
        <item x="26"/>
        <item x="13"/>
        <item x="37"/>
        <item x="1"/>
        <item x="25"/>
        <item x="15"/>
        <item x="39"/>
        <item x="3"/>
        <item x="27"/>
        <item m="1" x="103"/>
        <item m="1" x="106"/>
        <item m="1" x="110"/>
        <item m="1" x="114"/>
        <item m="1" x="51"/>
        <item m="1" x="72"/>
        <item m="1" x="91"/>
        <item m="1" x="92"/>
        <item m="1" x="95"/>
        <item m="1" x="97"/>
        <item m="1" x="109"/>
        <item m="1" x="53"/>
        <item m="1" x="59"/>
        <item m="1" x="62"/>
        <item m="1" x="65"/>
        <item m="1" x="69"/>
        <item m="1" x="80"/>
        <item m="1" x="98"/>
        <item x="17"/>
        <item x="41"/>
        <item x="5"/>
        <item x="29"/>
        <item x="16"/>
        <item x="40"/>
        <item x="4"/>
        <item x="28"/>
        <item x="18"/>
        <item x="42"/>
        <item x="6"/>
        <item x="30"/>
        <item m="1" x="75"/>
        <item m="1" x="77"/>
        <item m="1" x="81"/>
        <item m="1" x="84"/>
        <item m="1" x="93"/>
        <item m="1" x="113"/>
        <item m="1" x="58"/>
        <item m="1" x="61"/>
        <item m="1" x="64"/>
        <item m="1" x="67"/>
        <item m="1" x="79"/>
        <item m="1" x="96"/>
        <item m="1" x="101"/>
        <item m="1" x="104"/>
        <item m="1" x="107"/>
        <item m="1" x="111"/>
        <item m="1" x="49"/>
        <item m="1" x="68"/>
        <item x="20"/>
        <item x="44"/>
        <item x="8"/>
        <item x="32"/>
        <item x="19"/>
        <item x="43"/>
        <item x="7"/>
        <item x="31"/>
        <item x="21"/>
        <item x="45"/>
        <item x="9"/>
        <item x="33"/>
        <item m="1" x="52"/>
        <item m="1" x="54"/>
        <item m="1" x="56"/>
        <item m="1" x="57"/>
        <item m="1" x="73"/>
        <item m="1" x="90"/>
        <item m="1" x="115"/>
        <item m="1" x="117"/>
        <item m="1" x="118"/>
        <item m="1" x="119"/>
        <item m="1" x="55"/>
        <item m="1" x="74"/>
        <item m="1" x="85"/>
        <item m="1" x="87"/>
        <item m="1" x="88"/>
        <item m="1" x="89"/>
        <item m="1" x="100"/>
        <item m="1" x="120"/>
        <item x="23"/>
        <item x="47"/>
        <item x="11"/>
        <item x="35"/>
        <item x="22"/>
        <item x="46"/>
        <item x="10"/>
        <item x="34"/>
        <item x="24"/>
        <item x="48"/>
        <item x="12"/>
        <item x="36"/>
      </items>
    </pivotField>
    <pivotField compact="0" outline="0" subtotalTop="0" showAll="0" includeNewItemsInFilter="1" rankBy="0" defaultSubtotal="0">
      <items count="3">
        <item x="0"/>
        <item m="1" x="2"/>
        <item x="1"/>
      </items>
    </pivotField>
    <pivotField axis="axisRow" compact="0" outline="0" subtotalTop="0" showAll="0" includeNewItemsInFilter="1" sortType="ascending" rankBy="0" defaultSubtotal="0">
      <items count="5">
        <item x="0"/>
        <item x="1"/>
        <item x="2"/>
        <item x="3"/>
        <item x="4"/>
      </items>
    </pivotField>
    <pivotField axis="axisRow" compact="0" outline="0" subtotalTop="0" showAll="0" includeNewItemsInFilter="1" defaultSubtotal="0">
      <items count="5">
        <item x="1"/>
        <item x="2"/>
        <item x="3"/>
        <item x="4"/>
        <item x="0"/>
      </items>
    </pivotField>
    <pivotField axis="axisRow" compact="0" outline="0" subtotalTop="0" showAll="0" includeNewItemsInFilter="1" defaultSubtotal="0">
      <items count="2">
        <item x="0"/>
        <item x="1"/>
      </items>
    </pivotField>
    <pivotField axis="axisRow" compact="0" outline="0" subtotalTop="0" showAll="0" includeNewItemsInFilter="1" defaultSubtotal="0">
      <items count="2">
        <item x="0"/>
        <item x="1"/>
      </items>
    </pivotField>
    <pivotField axis="axisRow" compact="0" outline="0" subtotalTop="0" showAll="0" includeNewItemsInFilter="1" defaultSubtotal="0">
      <items count="2">
        <item x="0"/>
        <item x="1"/>
      </items>
    </pivotField>
    <pivotField axis="axisCol" compact="0" outline="0" subtotalTop="0" showAll="0" includeNewItemsInFilter="1" rankBy="0" defaultSubtotal="0">
      <items count="14">
        <item x="1"/>
        <item x="0"/>
        <item x="3"/>
        <item x="2"/>
        <item x="6"/>
        <item x="11"/>
        <item x="10"/>
        <item x="13"/>
        <item x="12"/>
        <item x="5"/>
        <item x="4"/>
        <item x="8"/>
        <item x="9"/>
        <item x="7"/>
      </items>
    </pivotField>
    <pivotField compact="0" outline="0" subtotalTop="0" showAll="0" includeNewItemsInFilter="1"/>
    <pivotField name="Type" axis="axisRow" compact="0" outline="0" subtotalTop="0" showAll="0" includeNewItemsInFilter="1" rankBy="0" defaultSubtotal="0">
      <items count="7">
        <item x="0"/>
        <item m="1" x="6"/>
        <item m="1" x="5"/>
        <item x="1"/>
        <item x="4"/>
        <item x="3"/>
        <item x="2"/>
      </items>
    </pivotField>
    <pivotField axis="axisRow" compact="0" outline="0" subtotalTop="0" showAll="0" includeNewItemsInFilter="1" rankBy="0" defaultSubtotal="0">
      <items count="4">
        <item x="0"/>
        <item x="1"/>
        <item x="2"/>
        <item x="3"/>
      </items>
    </pivotField>
    <pivotField dataField="1" compact="0" outline="0" subtotalTop="0" showAll="0" includeNewItemsInFilter="1"/>
  </pivotFields>
  <rowFields count="8">
    <field x="3"/>
    <field x="4"/>
    <field x="5"/>
    <field x="7"/>
    <field x="6"/>
    <field x="10"/>
    <field x="11"/>
    <field x="1"/>
  </rowFields>
  <rowItems count="49">
    <i>
      <x/>
      <x v="4"/>
      <x/>
      <x/>
      <x/>
      <x/>
      <x/>
      <x/>
    </i>
    <i>
      <x v="1"/>
      <x/>
      <x v="1"/>
      <x v="1"/>
      <x v="1"/>
      <x v="3"/>
      <x v="1"/>
      <x v="25"/>
    </i>
    <i r="6">
      <x v="2"/>
      <x v="21"/>
    </i>
    <i r="6">
      <x v="3"/>
      <x v="29"/>
    </i>
    <i r="5">
      <x v="4"/>
      <x v="1"/>
      <x v="24"/>
    </i>
    <i r="6">
      <x v="2"/>
      <x v="20"/>
    </i>
    <i r="6">
      <x v="3"/>
      <x v="28"/>
    </i>
    <i r="5">
      <x v="5"/>
      <x v="1"/>
      <x v="26"/>
    </i>
    <i r="6">
      <x v="2"/>
      <x v="22"/>
    </i>
    <i r="6">
      <x v="3"/>
      <x v="30"/>
    </i>
    <i r="5">
      <x v="6"/>
      <x v="1"/>
      <x v="23"/>
    </i>
    <i r="6">
      <x v="2"/>
      <x v="19"/>
    </i>
    <i r="6">
      <x v="3"/>
      <x v="27"/>
    </i>
    <i>
      <x v="2"/>
      <x v="1"/>
      <x v="1"/>
      <x v="1"/>
      <x v="1"/>
      <x v="3"/>
      <x v="1"/>
      <x v="55"/>
    </i>
    <i r="6">
      <x v="2"/>
      <x v="51"/>
    </i>
    <i r="6">
      <x v="3"/>
      <x v="59"/>
    </i>
    <i r="5">
      <x v="4"/>
      <x v="1"/>
      <x v="54"/>
    </i>
    <i r="6">
      <x v="2"/>
      <x v="50"/>
    </i>
    <i r="6">
      <x v="3"/>
      <x v="58"/>
    </i>
    <i r="5">
      <x v="5"/>
      <x v="1"/>
      <x v="56"/>
    </i>
    <i r="6">
      <x v="2"/>
      <x v="52"/>
    </i>
    <i r="6">
      <x v="3"/>
      <x v="60"/>
    </i>
    <i r="5">
      <x v="6"/>
      <x v="1"/>
      <x v="53"/>
    </i>
    <i r="6">
      <x v="2"/>
      <x v="49"/>
    </i>
    <i r="6">
      <x v="3"/>
      <x v="57"/>
    </i>
    <i>
      <x v="3"/>
      <x v="2"/>
      <x v="1"/>
      <x v="1"/>
      <x v="1"/>
      <x v="3"/>
      <x v="1"/>
      <x v="85"/>
    </i>
    <i r="6">
      <x v="2"/>
      <x v="81"/>
    </i>
    <i r="6">
      <x v="3"/>
      <x v="89"/>
    </i>
    <i r="5">
      <x v="4"/>
      <x v="1"/>
      <x v="84"/>
    </i>
    <i r="6">
      <x v="2"/>
      <x v="80"/>
    </i>
    <i r="6">
      <x v="3"/>
      <x v="88"/>
    </i>
    <i r="5">
      <x v="5"/>
      <x v="1"/>
      <x v="86"/>
    </i>
    <i r="6">
      <x v="2"/>
      <x v="82"/>
    </i>
    <i r="6">
      <x v="3"/>
      <x v="90"/>
    </i>
    <i r="5">
      <x v="6"/>
      <x v="1"/>
      <x v="83"/>
    </i>
    <i r="6">
      <x v="2"/>
      <x v="79"/>
    </i>
    <i r="6">
      <x v="3"/>
      <x v="87"/>
    </i>
    <i>
      <x v="4"/>
      <x v="3"/>
      <x v="1"/>
      <x v="1"/>
      <x v="1"/>
      <x v="3"/>
      <x v="1"/>
      <x v="115"/>
    </i>
    <i r="6">
      <x v="2"/>
      <x v="111"/>
    </i>
    <i r="6">
      <x v="3"/>
      <x v="119"/>
    </i>
    <i r="5">
      <x v="4"/>
      <x v="1"/>
      <x v="114"/>
    </i>
    <i r="6">
      <x v="2"/>
      <x v="110"/>
    </i>
    <i r="6">
      <x v="3"/>
      <x v="118"/>
    </i>
    <i r="5">
      <x v="5"/>
      <x v="1"/>
      <x v="116"/>
    </i>
    <i r="6">
      <x v="2"/>
      <x v="112"/>
    </i>
    <i r="6">
      <x v="3"/>
      <x v="120"/>
    </i>
    <i r="5">
      <x v="6"/>
      <x v="1"/>
      <x v="113"/>
    </i>
    <i r="6">
      <x v="2"/>
      <x v="109"/>
    </i>
    <i r="6">
      <x v="3"/>
      <x v="117"/>
    </i>
  </rowItems>
  <colFields count="1">
    <field x="8"/>
  </colFields>
  <colItems count="14">
    <i>
      <x/>
    </i>
    <i>
      <x v="1"/>
    </i>
    <i>
      <x v="2"/>
    </i>
    <i>
      <x v="3"/>
    </i>
    <i>
      <x v="4"/>
    </i>
    <i>
      <x v="5"/>
    </i>
    <i>
      <x v="6"/>
    </i>
    <i>
      <x v="7"/>
    </i>
    <i>
      <x v="8"/>
    </i>
    <i>
      <x v="9"/>
    </i>
    <i>
      <x v="10"/>
    </i>
    <i>
      <x v="11"/>
    </i>
    <i>
      <x v="12"/>
    </i>
    <i>
      <x v="13"/>
    </i>
  </colItems>
  <dataFields count="1">
    <dataField name="Max of Price" fld="12" subtotal="max" baseField="0" baseItem="0" numFmtId="4"/>
  </dataFields>
  <formats count="61">
    <format dxfId="976">
      <pivotArea type="all" dataOnly="0" outline="0" fieldPosition="0"/>
    </format>
    <format dxfId="975">
      <pivotArea type="all" dataOnly="0" outline="0" fieldPosition="0"/>
    </format>
    <format dxfId="974">
      <pivotArea field="2" type="button" dataOnly="0" labelOnly="1" outline="0"/>
    </format>
    <format dxfId="973">
      <pivotArea field="2" type="button" dataOnly="0" labelOnly="1" outline="0"/>
    </format>
    <format dxfId="972">
      <pivotArea dataOnly="0" labelOnly="1" outline="0" fieldPosition="0">
        <references count="1">
          <reference field="8" count="0"/>
        </references>
      </pivotArea>
    </format>
    <format dxfId="971">
      <pivotArea field="8" type="button" dataOnly="0" labelOnly="1" outline="0" axis="axisCol" fieldPosition="0"/>
    </format>
    <format dxfId="970">
      <pivotArea field="8" type="button" dataOnly="0" labelOnly="1" outline="0" axis="axisCol" fieldPosition="0"/>
    </format>
    <format dxfId="969">
      <pivotArea type="topRight" dataOnly="0" labelOnly="1" outline="0" fieldPosition="0"/>
    </format>
    <format dxfId="968">
      <pivotArea type="all" dataOnly="0" outline="0" fieldPosition="0"/>
    </format>
    <format dxfId="967">
      <pivotArea field="2" type="button" dataOnly="0" labelOnly="1" outline="0"/>
    </format>
    <format dxfId="966">
      <pivotArea type="origin" dataOnly="0" labelOnly="1" outline="0" fieldPosition="0"/>
    </format>
    <format dxfId="965">
      <pivotArea field="2" type="button" dataOnly="0" labelOnly="1" outline="0"/>
    </format>
    <format dxfId="964">
      <pivotArea field="3" type="button" dataOnly="0" labelOnly="1" outline="0" axis="axisRow" fieldPosition="0"/>
    </format>
    <format dxfId="963">
      <pivotArea field="7" type="button" dataOnly="0" labelOnly="1" outline="0" axis="axisRow" fieldPosition="3"/>
    </format>
    <format dxfId="962">
      <pivotArea field="6" type="button" dataOnly="0" labelOnly="1" outline="0" axis="axisRow" fieldPosition="4"/>
    </format>
    <format dxfId="961">
      <pivotArea dataOnly="0" labelOnly="1" outline="0" fieldPosition="0">
        <references count="1">
          <reference field="8" count="0"/>
        </references>
      </pivotArea>
    </format>
    <format dxfId="960">
      <pivotArea field="8" type="button" dataOnly="0" labelOnly="1" outline="0" axis="axisCol" fieldPosition="0"/>
    </format>
    <format dxfId="959">
      <pivotArea dataOnly="0" labelOnly="1" outline="0" fieldPosition="0">
        <references count="1">
          <reference field="3" count="0"/>
        </references>
      </pivotArea>
    </format>
    <format dxfId="958">
      <pivotArea type="origin" dataOnly="0" labelOnly="1" outline="0" fieldPosition="0"/>
    </format>
    <format dxfId="957">
      <pivotArea field="3" type="button" dataOnly="0" labelOnly="1" outline="0" axis="axisRow" fieldPosition="0"/>
    </format>
    <format dxfId="956">
      <pivotArea field="4" type="button" dataOnly="0" labelOnly="1" outline="0" axis="axisRow" fieldPosition="1"/>
    </format>
    <format dxfId="955">
      <pivotArea field="5" type="button" dataOnly="0" labelOnly="1" outline="0" axis="axisRow" fieldPosition="2"/>
    </format>
    <format dxfId="954">
      <pivotArea field="7" type="button" dataOnly="0" labelOnly="1" outline="0" axis="axisRow" fieldPosition="3"/>
    </format>
    <format dxfId="953">
      <pivotArea field="6" type="button" dataOnly="0" labelOnly="1" outline="0" axis="axisRow" fieldPosition="4"/>
    </format>
    <format dxfId="952">
      <pivotArea field="10" type="button" dataOnly="0" labelOnly="1" outline="0" axis="axisRow" fieldPosition="5"/>
    </format>
    <format dxfId="951">
      <pivotArea field="11" type="button" dataOnly="0" labelOnly="1" outline="0" axis="axisRow" fieldPosition="6"/>
    </format>
    <format dxfId="950">
      <pivotArea field="1" type="button" dataOnly="0" labelOnly="1" outline="0" axis="axisRow" fieldPosition="7"/>
    </format>
    <format dxfId="949">
      <pivotArea field="8" type="button" dataOnly="0" labelOnly="1" outline="0" axis="axisCol" fieldPosition="0"/>
    </format>
    <format dxfId="948">
      <pivotArea dataOnly="0" labelOnly="1" outline="0" fieldPosition="0">
        <references count="1">
          <reference field="8" count="0"/>
        </references>
      </pivotArea>
    </format>
    <format dxfId="947">
      <pivotArea type="origin" dataOnly="0" labelOnly="1" outline="0" fieldPosition="0"/>
    </format>
    <format dxfId="946">
      <pivotArea field="3" type="button" dataOnly="0" labelOnly="1" outline="0" axis="axisRow" fieldPosition="0"/>
    </format>
    <format dxfId="945">
      <pivotArea field="4" type="button" dataOnly="0" labelOnly="1" outline="0" axis="axisRow" fieldPosition="1"/>
    </format>
    <format dxfId="944">
      <pivotArea field="5" type="button" dataOnly="0" labelOnly="1" outline="0" axis="axisRow" fieldPosition="2"/>
    </format>
    <format dxfId="943">
      <pivotArea field="7" type="button" dataOnly="0" labelOnly="1" outline="0" axis="axisRow" fieldPosition="3"/>
    </format>
    <format dxfId="942">
      <pivotArea field="6" type="button" dataOnly="0" labelOnly="1" outline="0" axis="axisRow" fieldPosition="4"/>
    </format>
    <format dxfId="941">
      <pivotArea field="10" type="button" dataOnly="0" labelOnly="1" outline="0" axis="axisRow" fieldPosition="5"/>
    </format>
    <format dxfId="940">
      <pivotArea field="11" type="button" dataOnly="0" labelOnly="1" outline="0" axis="axisRow" fieldPosition="6"/>
    </format>
    <format dxfId="939">
      <pivotArea field="1" type="button" dataOnly="0" labelOnly="1" outline="0" axis="axisRow" fieldPosition="7"/>
    </format>
    <format dxfId="938">
      <pivotArea field="8" type="button" dataOnly="0" labelOnly="1" outline="0" axis="axisCol" fieldPosition="0"/>
    </format>
    <format dxfId="937">
      <pivotArea dataOnly="0" labelOnly="1" outline="0" fieldPosition="0">
        <references count="1">
          <reference field="8" count="0"/>
        </references>
      </pivotArea>
    </format>
    <format dxfId="936">
      <pivotArea outline="0" fieldPosition="0"/>
    </format>
    <format dxfId="935">
      <pivotArea dataOnly="0" labelOnly="1" outline="0" fieldPosition="0">
        <references count="1">
          <reference field="3" count="0"/>
        </references>
      </pivotArea>
    </format>
    <format dxfId="934">
      <pivotArea dataOnly="0" labelOnly="1" outline="0" fieldPosition="0">
        <references count="3">
          <reference field="3" count="0" selected="0"/>
          <reference field="4" count="0" selected="0"/>
          <reference field="5" count="0"/>
        </references>
      </pivotArea>
    </format>
    <format dxfId="933">
      <pivotArea dataOnly="0" labelOnly="1" outline="0" fieldPosition="0">
        <references count="4">
          <reference field="3" count="0" selected="0"/>
          <reference field="4" count="0" selected="0"/>
          <reference field="5" count="0" selected="0"/>
          <reference field="7" count="0"/>
        </references>
      </pivotArea>
    </format>
    <format dxfId="932">
      <pivotArea dataOnly="0" labelOnly="1" outline="0" fieldPosition="0">
        <references count="5">
          <reference field="3" count="0" selected="0"/>
          <reference field="4" count="0" selected="0"/>
          <reference field="5" count="0" selected="0"/>
          <reference field="6" count="0"/>
          <reference field="7" count="0" selected="0"/>
        </references>
      </pivotArea>
    </format>
    <format dxfId="931">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930">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929">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928">
      <pivotArea dataOnly="0" labelOnly="1" outline="0" fieldPosition="0">
        <references count="2">
          <reference field="3" count="0" selected="0"/>
          <reference field="4" count="0"/>
        </references>
      </pivotArea>
    </format>
    <format dxfId="927">
      <pivotArea outline="0" fieldPosition="0"/>
    </format>
    <format dxfId="926">
      <pivotArea outline="0" fieldPosition="0"/>
    </format>
    <format dxfId="925">
      <pivotArea dataOnly="0" labelOnly="1" outline="0" fieldPosition="0">
        <references count="1">
          <reference field="8" count="0"/>
        </references>
      </pivotArea>
    </format>
    <format dxfId="924">
      <pivotArea field="8" type="button" dataOnly="0" labelOnly="1" outline="0" axis="axisCol" fieldPosition="0"/>
    </format>
    <format dxfId="923">
      <pivotArea outline="0" fieldPosition="0"/>
    </format>
    <format dxfId="922">
      <pivotArea outline="0" fieldPosition="0">
        <references count="7">
          <reference field="3" count="1" selected="0">
            <x v="4"/>
          </reference>
          <reference field="4" count="1" selected="0">
            <x v="3"/>
          </reference>
          <reference field="5" count="1" selected="0">
            <x v="1"/>
          </reference>
          <reference field="6" count="1" selected="0">
            <x v="1"/>
          </reference>
          <reference field="7" count="1" selected="0">
            <x v="1"/>
          </reference>
          <reference field="10" count="1" selected="0">
            <x v="2"/>
          </reference>
          <reference field="11" count="1" selected="0">
            <x v="3"/>
          </reference>
        </references>
      </pivotArea>
    </format>
    <format dxfId="921">
      <pivotArea outline="0" fieldPosition="0">
        <references count="8">
          <reference field="1" count="24" selected="0">
            <x v="3"/>
            <x v="4"/>
            <x v="9"/>
            <x v="10"/>
            <x v="15"/>
            <x v="16"/>
            <x v="33"/>
            <x v="34"/>
            <x v="39"/>
            <x v="40"/>
            <x v="45"/>
            <x v="46"/>
            <x v="63"/>
            <x v="64"/>
            <x v="69"/>
            <x v="70"/>
            <x v="75"/>
            <x v="76"/>
            <x v="93"/>
            <x v="94"/>
            <x v="99"/>
            <x v="100"/>
            <x v="105"/>
            <x v="106"/>
          </reference>
          <reference field="3" count="4" selected="0">
            <x v="1"/>
            <x v="2"/>
            <x v="3"/>
            <x v="4"/>
          </reference>
          <reference field="4" count="4" selected="0">
            <x v="0"/>
            <x v="1"/>
            <x v="2"/>
            <x v="3"/>
          </reference>
          <reference field="5" count="1" selected="0">
            <x v="1"/>
          </reference>
          <reference field="6" count="1" selected="0">
            <x v="1"/>
          </reference>
          <reference field="7" count="1" selected="0">
            <x v="1"/>
          </reference>
          <reference field="10" count="2" selected="0">
            <x v="1"/>
            <x v="2"/>
          </reference>
          <reference field="11" count="3" selected="0">
            <x v="1"/>
            <x v="2"/>
            <x v="3"/>
          </reference>
        </references>
      </pivotArea>
    </format>
    <format dxfId="920">
      <pivotArea outline="0" fieldPosition="0">
        <references count="8">
          <reference field="1" count="12" selected="0">
            <x v="1"/>
            <x v="2"/>
            <x v="5"/>
            <x v="6"/>
            <x v="7"/>
            <x v="8"/>
            <x v="11"/>
            <x v="12"/>
            <x v="13"/>
            <x v="14"/>
            <x v="17"/>
            <x v="18"/>
          </reference>
          <reference field="3" count="1" selected="0">
            <x v="1"/>
          </reference>
          <reference field="4" count="1" selected="0">
            <x v="0"/>
          </reference>
          <reference field="5" count="1" selected="0">
            <x v="1"/>
          </reference>
          <reference field="6" count="1" selected="0">
            <x v="1"/>
          </reference>
          <reference field="7" count="1" selected="0">
            <x v="1"/>
          </reference>
          <reference field="10" count="4" selected="0">
            <x v="3"/>
            <x v="4"/>
            <x v="5"/>
            <x v="6"/>
          </reference>
          <reference field="11" count="3" selected="0">
            <x v="1"/>
            <x v="2"/>
            <x v="3"/>
          </reference>
        </references>
      </pivotArea>
    </format>
    <format dxfId="919">
      <pivotArea outline="0" fieldPosition="0">
        <references count="8">
          <reference field="1" count="36" selected="0">
            <x v="31"/>
            <x v="32"/>
            <x v="33"/>
            <x v="34"/>
            <x v="35"/>
            <x v="36"/>
            <x v="37"/>
            <x v="38"/>
            <x v="39"/>
            <x v="40"/>
            <x v="41"/>
            <x v="42"/>
            <x v="43"/>
            <x v="44"/>
            <x v="45"/>
            <x v="46"/>
            <x v="47"/>
            <x v="48"/>
            <x v="61"/>
            <x v="62"/>
            <x v="63"/>
            <x v="64"/>
            <x v="65"/>
            <x v="66"/>
            <x v="67"/>
            <x v="68"/>
            <x v="69"/>
            <x v="70"/>
            <x v="71"/>
            <x v="72"/>
            <x v="73"/>
            <x v="74"/>
            <x v="75"/>
            <x v="76"/>
            <x v="77"/>
            <x v="78"/>
          </reference>
          <reference field="3" count="2" selected="0">
            <x v="2"/>
            <x v="3"/>
          </reference>
          <reference field="4" count="2" selected="0">
            <x v="1"/>
            <x v="2"/>
          </reference>
          <reference field="5" count="1" selected="0">
            <x v="1"/>
          </reference>
          <reference field="6" count="1" selected="0">
            <x v="1"/>
          </reference>
          <reference field="7" count="1" selected="0">
            <x v="1"/>
          </reference>
          <reference field="10" count="6" selected="0">
            <x v="1"/>
            <x v="2"/>
            <x v="3"/>
            <x v="4"/>
            <x v="5"/>
            <x v="6"/>
          </reference>
          <reference field="11" count="3" selected="0">
            <x v="1"/>
            <x v="2"/>
            <x v="3"/>
          </reference>
        </references>
      </pivotArea>
    </format>
    <format dxfId="918">
      <pivotArea outline="0" fieldPosition="0">
        <references count="8">
          <reference field="1" count="15" selected="0">
            <x v="92"/>
            <x v="93"/>
            <x v="94"/>
            <x v="95"/>
            <x v="96"/>
            <x v="98"/>
            <x v="99"/>
            <x v="100"/>
            <x v="101"/>
            <x v="102"/>
            <x v="104"/>
            <x v="105"/>
            <x v="106"/>
            <x v="107"/>
            <x v="108"/>
          </reference>
          <reference field="3" count="1" selected="0">
            <x v="4"/>
          </reference>
          <reference field="4" count="1" selected="0">
            <x v="3"/>
          </reference>
          <reference field="5" count="1" selected="0">
            <x v="1"/>
          </reference>
          <reference field="6" count="1" selected="0">
            <x v="1"/>
          </reference>
          <reference field="7" count="1" selected="0">
            <x v="1"/>
          </reference>
          <reference field="10" count="5" selected="0">
            <x v="1"/>
            <x v="2"/>
            <x v="3"/>
            <x v="4"/>
            <x v="5"/>
          </reference>
          <reference field="11" count="3" selected="0">
            <x v="1"/>
            <x v="2"/>
            <x v="3"/>
          </reference>
        </references>
      </pivotArea>
    </format>
    <format dxfId="917">
      <pivotArea outline="0" fieldPosition="0">
        <references count="8">
          <reference field="1" count="2" selected="0">
            <x v="91"/>
            <x v="97"/>
          </reference>
          <reference field="3" count="1" selected="0">
            <x v="4"/>
          </reference>
          <reference field="4" count="1" selected="0">
            <x v="3"/>
          </reference>
          <reference field="5" count="1" selected="0">
            <x v="1"/>
          </reference>
          <reference field="6" count="1" selected="0">
            <x v="1"/>
          </reference>
          <reference field="7" count="1" selected="0">
            <x v="1"/>
          </reference>
          <reference field="10" count="1" selected="0">
            <x v="6"/>
          </reference>
          <reference field="11" count="2" selected="0">
            <x v="1"/>
            <x v="2"/>
          </reference>
        </references>
      </pivotArea>
    </format>
    <format dxfId="916">
      <pivotArea outline="0" fieldPosition="0">
        <references count="7">
          <reference field="3" count="1" selected="0">
            <x v="4"/>
          </reference>
          <reference field="4" count="1" selected="0">
            <x v="3"/>
          </reference>
          <reference field="5" count="1" selected="0">
            <x v="1"/>
          </reference>
          <reference field="6" count="1" selected="0">
            <x v="1"/>
          </reference>
          <reference field="7" count="1" selected="0">
            <x v="1"/>
          </reference>
          <reference field="10" count="1" selected="0">
            <x v="6"/>
          </reference>
          <reference field="11" count="1" selected="0">
            <x v="3"/>
          </reference>
        </references>
      </pivotArea>
    </format>
  </formats>
  <conditionalFormats count="1">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4"/>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E8CA07-EDB0-4F44-850B-2F2FFE4DAB84}" name="SMB+EnterprisePivot" cacheId="6"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K17"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19">
        <item x="0"/>
        <item m="1" x="10"/>
        <item m="1" x="11"/>
        <item m="1" x="12"/>
        <item m="1" x="14"/>
        <item m="1" x="15"/>
        <item m="1" x="18"/>
        <item x="1"/>
        <item x="2"/>
        <item x="3"/>
        <item m="1" x="13"/>
        <item m="1" x="16"/>
        <item m="1" x="17"/>
        <item m="1" x="7"/>
        <item m="1" x="8"/>
        <item m="1" x="9"/>
        <item x="4"/>
        <item x="5"/>
        <item x="6"/>
      </items>
    </pivotField>
    <pivotField compact="0" outline="0" subtotalTop="0" showAll="0" includeNewItemsInFilter="1" rankBy="0" defaultSubtotal="0">
      <items count="2">
        <item x="0"/>
        <item x="1"/>
      </items>
    </pivotField>
    <pivotField axis="axisRow" compact="0" outline="0" subtotalTop="0" showAll="0" includeNewItemsInFilter="1" sortType="ascending" rankBy="0" defaultSubtotal="0">
      <items count="3">
        <item x="0"/>
        <item x="1"/>
        <item x="2"/>
      </items>
    </pivotField>
    <pivotField axis="axisRow" compact="0" outline="0" subtotalTop="0" showAll="0" includeNewItemsInFilter="1" defaultSubtotal="0">
      <items count="4">
        <item m="1" x="3"/>
        <item x="1"/>
        <item x="2"/>
        <item x="0"/>
      </items>
    </pivotField>
    <pivotField axis="axisRow" compact="0" outline="0" subtotalTop="0" showAll="0" includeNewItemsInFilter="1" defaultSubtotal="0">
      <items count="3">
        <item x="0"/>
        <item x="1"/>
        <item x="2"/>
      </items>
    </pivotField>
    <pivotField axis="axisRow" compact="0" outline="0" subtotalTop="0" showAll="0" includeNewItemsInFilter="1" defaultSubtotal="0">
      <items count="2">
        <item x="0"/>
        <item x="1"/>
      </items>
    </pivotField>
    <pivotField axis="axisRow" compact="0" outline="0" subtotalTop="0" showAll="0" includeNewItemsInFilter="1" defaultSubtotal="0">
      <items count="2">
        <item x="0"/>
        <item x="1"/>
      </items>
    </pivotField>
    <pivotField axis="axisCol" compact="0" outline="0" subtotalTop="0" showAll="0" includeNewItemsInFilter="1" rankBy="0" defaultSubtotal="0">
      <items count="3">
        <item m="1" x="2"/>
        <item x="0"/>
        <item x="1"/>
      </items>
    </pivotField>
    <pivotField compact="0" outline="0" subtotalTop="0" showAll="0" includeNewItemsInFilter="1"/>
    <pivotField name="Type" axis="axisRow" compact="0" outline="0" subtotalTop="0" showAll="0" includeNewItemsInFilter="1" rankBy="0" defaultSubtotal="0">
      <items count="3">
        <item x="0"/>
        <item x="1"/>
        <item m="1" x="2"/>
      </items>
    </pivotField>
    <pivotField axis="axisRow" compact="0" outline="0" subtotalTop="0" showAll="0" includeNewItemsInFilter="1" rankBy="0" defaultSubtotal="0">
      <items count="4">
        <item x="0"/>
        <item x="2"/>
        <item x="1"/>
        <item x="3"/>
      </items>
    </pivotField>
    <pivotField dataField="1" compact="0" outline="0" subtotalTop="0" showAll="0" includeNewItemsInFilter="1"/>
  </pivotFields>
  <rowFields count="8">
    <field x="3"/>
    <field x="4"/>
    <field x="5"/>
    <field x="7"/>
    <field x="6"/>
    <field x="10"/>
    <field x="11"/>
    <field x="1"/>
  </rowFields>
  <rowItems count="7">
    <i>
      <x/>
      <x v="3"/>
      <x/>
      <x/>
      <x/>
      <x/>
      <x/>
      <x/>
    </i>
    <i>
      <x v="1"/>
      <x v="1"/>
      <x v="1"/>
      <x v="1"/>
      <x v="1"/>
      <x v="1"/>
      <x v="1"/>
      <x v="8"/>
    </i>
    <i r="6">
      <x v="2"/>
      <x v="7"/>
    </i>
    <i r="6">
      <x v="3"/>
      <x v="9"/>
    </i>
    <i>
      <x v="2"/>
      <x v="2"/>
      <x v="2"/>
      <x v="1"/>
      <x v="1"/>
      <x v="1"/>
      <x v="1"/>
      <x v="17"/>
    </i>
    <i r="6">
      <x v="2"/>
      <x v="16"/>
    </i>
    <i r="6">
      <x v="3"/>
      <x v="18"/>
    </i>
  </rowItems>
  <colFields count="1">
    <field x="8"/>
  </colFields>
  <colItems count="2">
    <i>
      <x v="1"/>
    </i>
    <i>
      <x v="2"/>
    </i>
  </colItems>
  <dataFields count="1">
    <dataField name="Max of Price" fld="12" subtotal="max" baseField="0" baseItem="0" numFmtId="4"/>
  </dataFields>
  <formats count="60">
    <format dxfId="770">
      <pivotArea type="all" dataOnly="0" outline="0" fieldPosition="0"/>
    </format>
    <format dxfId="769">
      <pivotArea type="all" dataOnly="0" outline="0" fieldPosition="0"/>
    </format>
    <format dxfId="768">
      <pivotArea field="2" type="button" dataOnly="0" labelOnly="1" outline="0"/>
    </format>
    <format dxfId="767">
      <pivotArea field="2" type="button" dataOnly="0" labelOnly="1" outline="0"/>
    </format>
    <format dxfId="766">
      <pivotArea dataOnly="0" labelOnly="1" outline="0" fieldPosition="0">
        <references count="1">
          <reference field="8" count="0"/>
        </references>
      </pivotArea>
    </format>
    <format dxfId="765">
      <pivotArea field="8" type="button" dataOnly="0" labelOnly="1" outline="0" axis="axisCol" fieldPosition="0"/>
    </format>
    <format dxfId="764">
      <pivotArea field="8" type="button" dataOnly="0" labelOnly="1" outline="0" axis="axisCol" fieldPosition="0"/>
    </format>
    <format dxfId="763">
      <pivotArea type="topRight" dataOnly="0" labelOnly="1" outline="0" fieldPosition="0"/>
    </format>
    <format dxfId="762">
      <pivotArea type="all" dataOnly="0" outline="0" fieldPosition="0"/>
    </format>
    <format dxfId="761">
      <pivotArea field="2" type="button" dataOnly="0" labelOnly="1" outline="0"/>
    </format>
    <format dxfId="760">
      <pivotArea type="origin" dataOnly="0" labelOnly="1" outline="0" fieldPosition="0"/>
    </format>
    <format dxfId="759">
      <pivotArea field="2" type="button" dataOnly="0" labelOnly="1" outline="0"/>
    </format>
    <format dxfId="758">
      <pivotArea field="3" type="button" dataOnly="0" labelOnly="1" outline="0" axis="axisRow" fieldPosition="0"/>
    </format>
    <format dxfId="757">
      <pivotArea field="7" type="button" dataOnly="0" labelOnly="1" outline="0" axis="axisRow" fieldPosition="3"/>
    </format>
    <format dxfId="756">
      <pivotArea field="6" type="button" dataOnly="0" labelOnly="1" outline="0" axis="axisRow" fieldPosition="4"/>
    </format>
    <format dxfId="755">
      <pivotArea dataOnly="0" labelOnly="1" outline="0" fieldPosition="0">
        <references count="1">
          <reference field="8" count="0"/>
        </references>
      </pivotArea>
    </format>
    <format dxfId="754">
      <pivotArea field="8" type="button" dataOnly="0" labelOnly="1" outline="0" axis="axisCol" fieldPosition="0"/>
    </format>
    <format dxfId="753">
      <pivotArea dataOnly="0" labelOnly="1" outline="0" fieldPosition="0">
        <references count="1">
          <reference field="3" count="0"/>
        </references>
      </pivotArea>
    </format>
    <format dxfId="752">
      <pivotArea type="origin" dataOnly="0" labelOnly="1" outline="0" fieldPosition="0"/>
    </format>
    <format dxfId="751">
      <pivotArea field="3" type="button" dataOnly="0" labelOnly="1" outline="0" axis="axisRow" fieldPosition="0"/>
    </format>
    <format dxfId="750">
      <pivotArea field="4" type="button" dataOnly="0" labelOnly="1" outline="0" axis="axisRow" fieldPosition="1"/>
    </format>
    <format dxfId="749">
      <pivotArea field="5" type="button" dataOnly="0" labelOnly="1" outline="0" axis="axisRow" fieldPosition="2"/>
    </format>
    <format dxfId="748">
      <pivotArea field="7" type="button" dataOnly="0" labelOnly="1" outline="0" axis="axisRow" fieldPosition="3"/>
    </format>
    <format dxfId="747">
      <pivotArea field="6" type="button" dataOnly="0" labelOnly="1" outline="0" axis="axisRow" fieldPosition="4"/>
    </format>
    <format dxfId="746">
      <pivotArea field="10" type="button" dataOnly="0" labelOnly="1" outline="0" axis="axisRow" fieldPosition="5"/>
    </format>
    <format dxfId="745">
      <pivotArea field="11" type="button" dataOnly="0" labelOnly="1" outline="0" axis="axisRow" fieldPosition="6"/>
    </format>
    <format dxfId="744">
      <pivotArea field="1" type="button" dataOnly="0" labelOnly="1" outline="0" axis="axisRow" fieldPosition="7"/>
    </format>
    <format dxfId="743">
      <pivotArea field="8" type="button" dataOnly="0" labelOnly="1" outline="0" axis="axisCol" fieldPosition="0"/>
    </format>
    <format dxfId="742">
      <pivotArea dataOnly="0" labelOnly="1" outline="0" fieldPosition="0">
        <references count="1">
          <reference field="8" count="0"/>
        </references>
      </pivotArea>
    </format>
    <format dxfId="741">
      <pivotArea type="origin" dataOnly="0" labelOnly="1" outline="0" fieldPosition="0"/>
    </format>
    <format dxfId="740">
      <pivotArea field="3" type="button" dataOnly="0" labelOnly="1" outline="0" axis="axisRow" fieldPosition="0"/>
    </format>
    <format dxfId="739">
      <pivotArea field="4" type="button" dataOnly="0" labelOnly="1" outline="0" axis="axisRow" fieldPosition="1"/>
    </format>
    <format dxfId="738">
      <pivotArea field="5" type="button" dataOnly="0" labelOnly="1" outline="0" axis="axisRow" fieldPosition="2"/>
    </format>
    <format dxfId="737">
      <pivotArea field="7" type="button" dataOnly="0" labelOnly="1" outline="0" axis="axisRow" fieldPosition="3"/>
    </format>
    <format dxfId="736">
      <pivotArea field="6" type="button" dataOnly="0" labelOnly="1" outline="0" axis="axisRow" fieldPosition="4"/>
    </format>
    <format dxfId="735">
      <pivotArea field="10" type="button" dataOnly="0" labelOnly="1" outline="0" axis="axisRow" fieldPosition="5"/>
    </format>
    <format dxfId="734">
      <pivotArea field="11" type="button" dataOnly="0" labelOnly="1" outline="0" axis="axisRow" fieldPosition="6"/>
    </format>
    <format dxfId="733">
      <pivotArea field="1" type="button" dataOnly="0" labelOnly="1" outline="0" axis="axisRow" fieldPosition="7"/>
    </format>
    <format dxfId="732">
      <pivotArea field="8" type="button" dataOnly="0" labelOnly="1" outline="0" axis="axisCol" fieldPosition="0"/>
    </format>
    <format dxfId="731">
      <pivotArea dataOnly="0" labelOnly="1" outline="0" fieldPosition="0">
        <references count="1">
          <reference field="8" count="0"/>
        </references>
      </pivotArea>
    </format>
    <format dxfId="730">
      <pivotArea outline="0" fieldPosition="0"/>
    </format>
    <format dxfId="729">
      <pivotArea dataOnly="0" labelOnly="1" outline="0" fieldPosition="0">
        <references count="1">
          <reference field="3" count="0"/>
        </references>
      </pivotArea>
    </format>
    <format dxfId="728">
      <pivotArea dataOnly="0" labelOnly="1" outline="0" fieldPosition="0">
        <references count="3">
          <reference field="3" count="0" selected="0"/>
          <reference field="4" count="0" selected="0"/>
          <reference field="5" count="0"/>
        </references>
      </pivotArea>
    </format>
    <format dxfId="727">
      <pivotArea dataOnly="0" labelOnly="1" outline="0" fieldPosition="0">
        <references count="4">
          <reference field="3" count="0" selected="0"/>
          <reference field="4" count="0" selected="0"/>
          <reference field="5" count="0" selected="0"/>
          <reference field="7" count="0"/>
        </references>
      </pivotArea>
    </format>
    <format dxfId="726">
      <pivotArea dataOnly="0" labelOnly="1" outline="0" fieldPosition="0">
        <references count="5">
          <reference field="3" count="0" selected="0"/>
          <reference field="4" count="0" selected="0"/>
          <reference field="5" count="0" selected="0"/>
          <reference field="6" count="0"/>
          <reference field="7" count="0" selected="0"/>
        </references>
      </pivotArea>
    </format>
    <format dxfId="725">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724">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723">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722">
      <pivotArea dataOnly="0" labelOnly="1" outline="0" fieldPosition="0">
        <references count="2">
          <reference field="3" count="0" selected="0"/>
          <reference field="4" count="0"/>
        </references>
      </pivotArea>
    </format>
    <format dxfId="721">
      <pivotArea outline="0" fieldPosition="0"/>
    </format>
    <format dxfId="720">
      <pivotArea outline="0" fieldPosition="0"/>
    </format>
    <format dxfId="719">
      <pivotArea dataOnly="0" labelOnly="1" outline="0" fieldPosition="0">
        <references count="1">
          <reference field="8" count="0"/>
        </references>
      </pivotArea>
    </format>
    <format dxfId="718">
      <pivotArea field="8" type="button" dataOnly="0" labelOnly="1" outline="0" axis="axisCol" fieldPosition="0"/>
    </format>
    <format dxfId="717">
      <pivotArea outline="0" fieldPosition="0"/>
    </format>
    <format dxfId="716">
      <pivotArea outline="0" fieldPosition="0">
        <references count="7">
          <reference field="3" count="1" selected="0">
            <x v="2"/>
          </reference>
          <reference field="4" count="1" selected="0">
            <x v="2"/>
          </reference>
          <reference field="5" count="1" selected="0">
            <x v="2"/>
          </reference>
          <reference field="6" count="1" selected="0">
            <x v="1"/>
          </reference>
          <reference field="7" count="1" selected="0">
            <x v="1"/>
          </reference>
          <reference field="10" count="1" selected="0">
            <x v="2"/>
          </reference>
          <reference field="11" count="1" selected="0">
            <x v="3"/>
          </reference>
        </references>
      </pivotArea>
    </format>
    <format dxfId="715">
      <pivotArea outline="0" fieldPosition="0">
        <references count="7">
          <reference field="3" count="1" selected="0">
            <x v="2"/>
          </reference>
          <reference field="4" count="1" selected="0">
            <x v="2"/>
          </reference>
          <reference field="5" count="1" selected="0">
            <x v="2"/>
          </reference>
          <reference field="6" count="1" selected="0">
            <x v="1"/>
          </reference>
          <reference field="7" count="1" selected="0">
            <x v="1"/>
          </reference>
          <reference field="10" count="1" selected="0">
            <x v="1"/>
          </reference>
          <reference field="11" count="1" selected="0">
            <x v="3"/>
          </reference>
        </references>
      </pivotArea>
    </format>
    <format dxfId="714">
      <pivotArea outline="0" fieldPosition="0">
        <references count="8">
          <reference field="1" count="3" selected="0">
            <x v="2"/>
            <x v="4"/>
            <x v="6"/>
          </reference>
          <reference field="3" count="1" selected="0">
            <x v="1"/>
          </reference>
          <reference field="4" count="1" selected="0">
            <x v="1"/>
          </reference>
          <reference field="5" count="1" selected="0">
            <x v="1"/>
          </reference>
          <reference field="6" count="1" selected="0">
            <x v="1"/>
          </reference>
          <reference field="7" count="1" selected="0">
            <x v="1"/>
          </reference>
          <reference field="10" count="1" selected="0">
            <x v="1"/>
          </reference>
          <reference field="11" count="3" selected="0">
            <x v="1"/>
            <x v="2"/>
            <x v="3"/>
          </reference>
        </references>
      </pivotArea>
    </format>
    <format dxfId="713">
      <pivotArea outline="0" fieldPosition="0">
        <references count="8">
          <reference field="1" count="2" selected="0">
            <x v="11"/>
            <x v="13"/>
          </reference>
          <reference field="3" count="1" selected="0">
            <x v="2"/>
          </reference>
          <reference field="4" count="1" selected="0">
            <x v="2"/>
          </reference>
          <reference field="5" count="1" selected="0">
            <x v="2"/>
          </reference>
          <reference field="6" count="1" selected="0">
            <x v="1"/>
          </reference>
          <reference field="7" count="1" selected="0">
            <x v="1"/>
          </reference>
          <reference field="10" count="1" selected="0">
            <x v="1"/>
          </reference>
          <reference field="11" count="2" selected="0">
            <x v="1"/>
            <x v="2"/>
          </reference>
        </references>
      </pivotArea>
    </format>
    <format dxfId="712">
      <pivotArea outline="0" fieldPosition="0">
        <references count="8">
          <reference field="1" count="3" selected="0">
            <x v="7"/>
            <x v="8"/>
            <x v="9"/>
          </reference>
          <reference field="3" count="1" selected="0">
            <x v="1"/>
          </reference>
          <reference field="4" count="1" selected="0">
            <x v="1"/>
          </reference>
          <reference field="5" count="1" selected="0">
            <x v="1"/>
          </reference>
          <reference field="6" count="1" selected="0">
            <x v="1"/>
          </reference>
          <reference field="7" count="1" selected="0">
            <x v="1"/>
          </reference>
          <reference field="10" count="1" selected="0">
            <x v="1"/>
          </reference>
          <reference field="11" count="3" selected="0">
            <x v="1"/>
            <x v="2"/>
            <x v="3"/>
          </reference>
        </references>
      </pivotArea>
    </format>
    <format dxfId="711">
      <pivotArea outline="0" fieldPosition="0">
        <references count="8">
          <reference field="1" count="2" selected="0">
            <x v="16"/>
            <x v="17"/>
          </reference>
          <reference field="3" count="1" selected="0">
            <x v="2"/>
          </reference>
          <reference field="4" count="1" selected="0">
            <x v="2"/>
          </reference>
          <reference field="5" count="1" selected="0">
            <x v="2"/>
          </reference>
          <reference field="6" count="1" selected="0">
            <x v="1"/>
          </reference>
          <reference field="7" count="1" selected="0">
            <x v="1"/>
          </reference>
          <reference field="10" count="1" selected="0">
            <x v="1"/>
          </reference>
          <reference field="11" count="2" selected="0">
            <x v="1"/>
            <x v="2"/>
          </reference>
        </references>
      </pivotArea>
    </format>
  </formats>
  <conditionalFormats count="3">
    <conditionalFormat priority="4">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0"/>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 priority="15">
      <pivotAreas count="1">
        <pivotArea type="data" outline="0" collapsedLevelsAreSubtotals="1" fieldPosition="0">
          <references count="10">
            <reference field="4294967294" count="1" selected="0">
              <x v="0"/>
            </reference>
            <reference field="1" count="1" selected="0">
              <x v="0"/>
            </reference>
            <reference field="3" count="1" selected="0">
              <x v="0"/>
            </reference>
            <reference field="4" count="1" selected="0">
              <x v="0"/>
            </reference>
            <reference field="5" count="1" selected="0">
              <x v="0"/>
            </reference>
            <reference field="6" count="1" selected="0">
              <x v="0"/>
            </reference>
            <reference field="7" count="1" selected="0">
              <x v="0"/>
            </reference>
            <reference field="8" count="1" selected="0">
              <x v="0"/>
            </reference>
            <reference field="10" count="1" selected="0">
              <x v="0"/>
            </reference>
            <reference field="11" count="1" selected="0">
              <x v="0"/>
            </reference>
          </references>
        </pivotArea>
      </pivotAreas>
    </conditionalFormat>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3"/>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7BFC25-3335-4143-B33E-4F05B9706549}" name="SMB+EnterprisePivot" cacheId="5"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9:AB183"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345">
        <item x="0"/>
        <item m="1" x="314"/>
        <item m="1" x="317"/>
        <item m="1" x="333"/>
        <item m="1" x="343"/>
        <item m="1" x="300"/>
        <item m="1" x="303"/>
        <item m="1" x="320"/>
        <item m="1" x="335"/>
        <item m="1" x="270"/>
        <item m="1" x="272"/>
        <item m="1" x="281"/>
        <item m="1" x="287"/>
        <item x="121"/>
        <item x="122"/>
        <item x="123"/>
        <item x="124"/>
        <item x="125"/>
        <item x="126"/>
        <item x="127"/>
        <item x="128"/>
        <item x="129"/>
        <item x="130"/>
        <item x="131"/>
        <item x="132"/>
        <item m="1" x="222"/>
        <item m="1" x="225"/>
        <item m="1" x="241"/>
        <item m="1" x="254"/>
        <item m="1" x="209"/>
        <item m="1" x="212"/>
        <item m="1" x="227"/>
        <item m="1" x="245"/>
        <item m="1" x="181"/>
        <item m="1" x="183"/>
        <item m="1" x="191"/>
        <item m="1" x="199"/>
        <item x="145"/>
        <item x="146"/>
        <item x="147"/>
        <item x="148"/>
        <item x="149"/>
        <item x="150"/>
        <item x="151"/>
        <item x="152"/>
        <item x="153"/>
        <item x="154"/>
        <item x="155"/>
        <item x="156"/>
        <item m="1" x="307"/>
        <item m="1" x="309"/>
        <item m="1" x="326"/>
        <item m="1" x="339"/>
        <item m="1" x="294"/>
        <item m="1" x="296"/>
        <item m="1" x="310"/>
        <item m="1" x="329"/>
        <item m="1" x="265"/>
        <item m="1" x="266"/>
        <item m="1" x="276"/>
        <item m="1" x="284"/>
        <item x="109"/>
        <item x="110"/>
        <item x="111"/>
        <item x="112"/>
        <item x="113"/>
        <item x="114"/>
        <item x="115"/>
        <item x="116"/>
        <item x="117"/>
        <item x="118"/>
        <item x="119"/>
        <item x="120"/>
        <item m="1" x="216"/>
        <item m="1" x="218"/>
        <item m="1" x="235"/>
        <item m="1" x="250"/>
        <item m="1" x="206"/>
        <item m="1" x="207"/>
        <item m="1" x="219"/>
        <item m="1" x="238"/>
        <item m="1" x="177"/>
        <item m="1" x="178"/>
        <item m="1" x="187"/>
        <item m="1" x="196"/>
        <item x="133"/>
        <item x="134"/>
        <item x="135"/>
        <item x="136"/>
        <item x="137"/>
        <item x="138"/>
        <item x="139"/>
        <item x="140"/>
        <item x="141"/>
        <item x="142"/>
        <item x="143"/>
        <item x="144"/>
        <item m="1" x="301"/>
        <item m="1" x="304"/>
        <item m="1" x="321"/>
        <item m="1" x="336"/>
        <item m="1" x="292"/>
        <item m="1" x="293"/>
        <item m="1" x="305"/>
        <item m="1" x="324"/>
        <item m="1" x="262"/>
        <item m="1" x="263"/>
        <item m="1" x="273"/>
        <item m="1" x="282"/>
        <item x="157"/>
        <item x="158"/>
        <item x="159"/>
        <item x="160"/>
        <item x="161"/>
        <item x="162"/>
        <item x="163"/>
        <item x="164"/>
        <item x="165"/>
        <item x="166"/>
        <item x="167"/>
        <item x="168"/>
        <item m="1" x="210"/>
        <item m="1" x="213"/>
        <item m="1" x="228"/>
        <item m="1" x="246"/>
        <item m="1" x="204"/>
        <item m="1" x="205"/>
        <item m="1" x="214"/>
        <item m="1" x="233"/>
        <item m="1" x="174"/>
        <item m="1" x="175"/>
        <item m="1" x="184"/>
        <item m="1" x="194"/>
        <item x="85"/>
        <item x="86"/>
        <item x="87"/>
        <item x="88"/>
        <item x="89"/>
        <item x="90"/>
        <item x="91"/>
        <item x="92"/>
        <item x="93"/>
        <item x="94"/>
        <item x="95"/>
        <item x="96"/>
        <item m="1" x="295"/>
        <item m="1" x="297"/>
        <item m="1" x="311"/>
        <item m="1" x="330"/>
        <item m="1" x="290"/>
        <item m="1" x="291"/>
        <item m="1" x="298"/>
        <item m="1" x="318"/>
        <item m="1" x="260"/>
        <item m="1" x="261"/>
        <item m="1" x="268"/>
        <item m="1" x="279"/>
        <item x="97"/>
        <item x="98"/>
        <item x="99"/>
        <item x="100"/>
        <item x="101"/>
        <item x="102"/>
        <item x="103"/>
        <item x="104"/>
        <item x="105"/>
        <item x="106"/>
        <item x="107"/>
        <item x="108"/>
        <item m="1" x="242"/>
        <item m="1" x="243"/>
        <item m="1" x="255"/>
        <item m="1" x="259"/>
        <item m="1" x="229"/>
        <item m="1" x="231"/>
        <item m="1" x="247"/>
        <item m="1" x="256"/>
        <item m="1" x="192"/>
        <item m="1" x="193"/>
        <item m="1" x="200"/>
        <item m="1" x="203"/>
        <item x="37"/>
        <item x="38"/>
        <item x="39"/>
        <item x="40"/>
        <item x="41"/>
        <item x="42"/>
        <item x="43"/>
        <item x="44"/>
        <item x="45"/>
        <item x="46"/>
        <item x="47"/>
        <item x="48"/>
        <item m="1" x="327"/>
        <item m="1" x="328"/>
        <item m="1" x="340"/>
        <item m="1" x="173"/>
        <item m="1" x="312"/>
        <item m="1" x="315"/>
        <item m="1" x="331"/>
        <item m="1" x="341"/>
        <item m="1" x="277"/>
        <item m="1" x="278"/>
        <item m="1" x="285"/>
        <item m="1" x="289"/>
        <item x="61"/>
        <item x="62"/>
        <item x="63"/>
        <item x="64"/>
        <item x="65"/>
        <item x="66"/>
        <item x="67"/>
        <item x="68"/>
        <item x="69"/>
        <item x="70"/>
        <item x="71"/>
        <item x="72"/>
        <item m="1" x="236"/>
        <item m="1" x="237"/>
        <item m="1" x="251"/>
        <item m="1" x="258"/>
        <item m="1" x="220"/>
        <item m="1" x="223"/>
        <item m="1" x="239"/>
        <item m="1" x="252"/>
        <item m="1" x="188"/>
        <item m="1" x="189"/>
        <item m="1" x="197"/>
        <item m="1" x="202"/>
        <item x="25"/>
        <item x="26"/>
        <item x="27"/>
        <item x="28"/>
        <item x="29"/>
        <item x="30"/>
        <item x="31"/>
        <item x="32"/>
        <item x="33"/>
        <item x="34"/>
        <item x="35"/>
        <item x="36"/>
        <item m="1" x="322"/>
        <item m="1" x="323"/>
        <item m="1" x="337"/>
        <item m="1" x="344"/>
        <item m="1" x="306"/>
        <item m="1" x="308"/>
        <item m="1" x="325"/>
        <item m="1" x="338"/>
        <item m="1" x="274"/>
        <item m="1" x="275"/>
        <item m="1" x="283"/>
        <item m="1" x="288"/>
        <item x="49"/>
        <item x="50"/>
        <item x="51"/>
        <item x="52"/>
        <item x="53"/>
        <item x="54"/>
        <item x="55"/>
        <item x="56"/>
        <item x="57"/>
        <item x="58"/>
        <item x="59"/>
        <item x="60"/>
        <item m="1" x="230"/>
        <item m="1" x="232"/>
        <item m="1" x="248"/>
        <item m="1" x="257"/>
        <item m="1" x="215"/>
        <item m="1" x="217"/>
        <item m="1" x="234"/>
        <item m="1" x="249"/>
        <item m="1" x="185"/>
        <item m="1" x="186"/>
        <item m="1" x="195"/>
        <item m="1" x="201"/>
        <item x="73"/>
        <item x="74"/>
        <item x="75"/>
        <item x="76"/>
        <item x="77"/>
        <item x="78"/>
        <item x="79"/>
        <item x="80"/>
        <item x="81"/>
        <item x="82"/>
        <item x="83"/>
        <item x="84"/>
        <item m="1" x="313"/>
        <item m="1" x="316"/>
        <item m="1" x="332"/>
        <item m="1" x="342"/>
        <item m="1" x="299"/>
        <item m="1" x="302"/>
        <item m="1" x="319"/>
        <item m="1" x="334"/>
        <item m="1" x="269"/>
        <item m="1" x="271"/>
        <item m="1" x="280"/>
        <item m="1" x="286"/>
        <item x="1"/>
        <item x="2"/>
        <item x="3"/>
        <item x="4"/>
        <item x="5"/>
        <item x="6"/>
        <item x="7"/>
        <item x="8"/>
        <item x="9"/>
        <item x="10"/>
        <item x="11"/>
        <item x="12"/>
        <item m="1" x="221"/>
        <item m="1" x="224"/>
        <item m="1" x="240"/>
        <item m="1" x="253"/>
        <item m="1" x="208"/>
        <item m="1" x="211"/>
        <item m="1" x="226"/>
        <item m="1" x="244"/>
        <item m="1" x="180"/>
        <item m="1" x="182"/>
        <item m="1" x="190"/>
        <item m="1" x="198"/>
        <item x="13"/>
        <item x="14"/>
        <item x="15"/>
        <item x="16"/>
        <item x="17"/>
        <item x="18"/>
        <item x="19"/>
        <item x="20"/>
        <item x="21"/>
        <item x="22"/>
        <item x="23"/>
        <item x="24"/>
        <item m="1" x="267"/>
        <item x="169"/>
        <item m="1" x="179"/>
        <item x="171"/>
        <item m="1" x="264"/>
        <item x="170"/>
        <item m="1" x="176"/>
        <item x="172"/>
      </items>
    </pivotField>
    <pivotField compact="0" outline="0" subtotalTop="0" showAll="0" includeNewItemsInFilter="1" rankBy="0" defaultSubtotal="0">
      <items count="2">
        <item x="0"/>
        <item x="1"/>
      </items>
    </pivotField>
    <pivotField axis="axisRow" compact="0" outline="0" subtotalTop="0" showAll="0" includeNewItemsInFilter="1" sortType="ascending" rankBy="0" defaultSubtotal="0">
      <items count="19">
        <item x="0"/>
        <item x="1"/>
        <item x="2"/>
        <item x="3"/>
        <item x="4"/>
        <item x="5"/>
        <item x="6"/>
        <item x="7"/>
        <item x="8"/>
        <item x="9"/>
        <item x="10"/>
        <item x="11"/>
        <item x="12"/>
        <item x="13"/>
        <item x="14"/>
        <item x="15"/>
        <item x="16"/>
        <item x="17"/>
        <item x="18"/>
      </items>
    </pivotField>
    <pivotField axis="axisRow" compact="0" outline="0" subtotalTop="0" showAll="0" includeNewItemsInFilter="1" defaultSubtotal="0">
      <items count="19">
        <item x="0"/>
        <item x="1"/>
        <item x="2"/>
        <item x="3"/>
        <item x="4"/>
        <item x="5"/>
        <item x="6"/>
        <item x="7"/>
        <item x="8"/>
        <item x="9"/>
        <item x="10"/>
        <item x="11"/>
        <item x="12"/>
        <item x="13"/>
        <item x="14"/>
        <item x="15"/>
        <item x="16"/>
        <item x="17"/>
        <item x="18"/>
      </items>
    </pivotField>
    <pivotField axis="axisRow" compact="0" outline="0" subtotalTop="0" showAll="0" includeNewItemsInFilter="1" defaultSubtotal="0">
      <items count="2">
        <item x="0"/>
        <item x="1"/>
      </items>
    </pivotField>
    <pivotField axis="axisRow" compact="0" outline="0" subtotalTop="0" showAll="0" includeNewItemsInFilter="1" defaultSubtotal="0">
      <items count="2">
        <item x="0"/>
        <item x="1"/>
      </items>
    </pivotField>
    <pivotField axis="axisRow" compact="0" outline="0" subtotalTop="0" showAll="0" includeNewItemsInFilter="1" defaultSubtotal="0">
      <items count="3">
        <item x="0"/>
        <item x="1"/>
        <item x="2"/>
      </items>
    </pivotField>
    <pivotField axis="axisCol" compact="0" outline="0" subtotalTop="0" showAll="0" includeNewItemsInFilter="1" sortType="ascending" rankBy="0" defaultSubtotal="0">
      <items count="19">
        <item x="18"/>
        <item x="1"/>
        <item x="2"/>
        <item x="3"/>
        <item x="4"/>
        <item x="5"/>
        <item x="0"/>
        <item x="6"/>
        <item x="7"/>
        <item x="8"/>
        <item x="9"/>
        <item x="10"/>
        <item x="11"/>
        <item x="12"/>
        <item x="13"/>
        <item x="14"/>
        <item x="15"/>
        <item x="16"/>
        <item x="17"/>
      </items>
    </pivotField>
    <pivotField compact="0" outline="0" subtotalTop="0" showAll="0" includeNewItemsInFilter="1"/>
    <pivotField name="Type" axis="axisRow" compact="0" outline="0" subtotalTop="0" showAll="0" includeNewItemsInFilter="1" rankBy="0" defaultSubtotal="0">
      <items count="6">
        <item x="0"/>
        <item x="5"/>
        <item x="1"/>
        <item x="2"/>
        <item x="3"/>
        <item x="4"/>
      </items>
    </pivotField>
    <pivotField axis="axisRow" compact="0" outline="0" subtotalTop="0" showAll="0" includeNewItemsInFilter="1" rankBy="0" defaultSubtotal="0">
      <items count="5">
        <item x="0"/>
        <item x="2"/>
        <item x="1"/>
        <item x="3"/>
        <item x="4"/>
      </items>
    </pivotField>
    <pivotField dataField="1" compact="0" outline="0" subtotalTop="0" showAll="0" includeNewItemsInFilter="1"/>
  </pivotFields>
  <rowFields count="8">
    <field x="3"/>
    <field x="4"/>
    <field x="5"/>
    <field x="7"/>
    <field x="6"/>
    <field x="10"/>
    <field x="11"/>
    <field x="1"/>
  </rowFields>
  <rowItems count="173">
    <i>
      <x/>
      <x/>
      <x/>
      <x/>
      <x/>
      <x/>
      <x/>
      <x/>
    </i>
    <i>
      <x v="1"/>
      <x v="1"/>
      <x v="1"/>
      <x v="1"/>
      <x v="1"/>
      <x v="2"/>
      <x v="1"/>
      <x v="305"/>
    </i>
    <i r="6">
      <x v="2"/>
      <x v="301"/>
    </i>
    <i r="6">
      <x v="3"/>
      <x v="309"/>
    </i>
    <i r="5">
      <x v="3"/>
      <x v="1"/>
      <x v="306"/>
    </i>
    <i r="6">
      <x v="2"/>
      <x v="302"/>
    </i>
    <i r="6">
      <x v="3"/>
      <x v="310"/>
    </i>
    <i r="5">
      <x v="4"/>
      <x v="1"/>
      <x v="307"/>
    </i>
    <i r="6">
      <x v="2"/>
      <x v="303"/>
    </i>
    <i r="6">
      <x v="3"/>
      <x v="311"/>
    </i>
    <i r="5">
      <x v="5"/>
      <x v="1"/>
      <x v="308"/>
    </i>
    <i r="6">
      <x v="2"/>
      <x v="304"/>
    </i>
    <i r="6">
      <x v="3"/>
      <x v="312"/>
    </i>
    <i>
      <x v="2"/>
      <x v="2"/>
      <x v="1"/>
      <x v="1"/>
      <x v="1"/>
      <x v="2"/>
      <x v="1"/>
      <x v="329"/>
    </i>
    <i r="6">
      <x v="2"/>
      <x v="325"/>
    </i>
    <i r="6">
      <x v="3"/>
      <x v="333"/>
    </i>
    <i r="5">
      <x v="3"/>
      <x v="1"/>
      <x v="330"/>
    </i>
    <i r="6">
      <x v="2"/>
      <x v="326"/>
    </i>
    <i r="6">
      <x v="3"/>
      <x v="334"/>
    </i>
    <i r="5">
      <x v="4"/>
      <x v="1"/>
      <x v="331"/>
    </i>
    <i r="6">
      <x v="2"/>
      <x v="327"/>
    </i>
    <i r="6">
      <x v="3"/>
      <x v="335"/>
    </i>
    <i r="5">
      <x v="5"/>
      <x v="1"/>
      <x v="332"/>
    </i>
    <i r="6">
      <x v="2"/>
      <x v="328"/>
    </i>
    <i r="6">
      <x v="3"/>
      <x v="336"/>
    </i>
    <i>
      <x v="3"/>
      <x v="3"/>
      <x v="1"/>
      <x v="1"/>
      <x v="1"/>
      <x v="2"/>
      <x v="1"/>
      <x v="233"/>
    </i>
    <i r="6">
      <x v="2"/>
      <x v="229"/>
    </i>
    <i r="6">
      <x v="3"/>
      <x v="237"/>
    </i>
    <i r="5">
      <x v="3"/>
      <x v="1"/>
      <x v="234"/>
    </i>
    <i r="6">
      <x v="2"/>
      <x v="230"/>
    </i>
    <i r="6">
      <x v="3"/>
      <x v="238"/>
    </i>
    <i r="5">
      <x v="4"/>
      <x v="1"/>
      <x v="235"/>
    </i>
    <i r="6">
      <x v="2"/>
      <x v="231"/>
    </i>
    <i r="6">
      <x v="3"/>
      <x v="239"/>
    </i>
    <i r="5">
      <x v="5"/>
      <x v="1"/>
      <x v="236"/>
    </i>
    <i r="6">
      <x v="2"/>
      <x v="232"/>
    </i>
    <i r="6">
      <x v="3"/>
      <x v="240"/>
    </i>
    <i>
      <x v="4"/>
      <x v="4"/>
      <x v="1"/>
      <x v="1"/>
      <x v="1"/>
      <x v="2"/>
      <x v="1"/>
      <x v="185"/>
    </i>
    <i r="6">
      <x v="2"/>
      <x v="181"/>
    </i>
    <i r="6">
      <x v="3"/>
      <x v="189"/>
    </i>
    <i r="5">
      <x v="3"/>
      <x v="1"/>
      <x v="186"/>
    </i>
    <i r="6">
      <x v="2"/>
      <x v="182"/>
    </i>
    <i r="6">
      <x v="3"/>
      <x v="190"/>
    </i>
    <i r="5">
      <x v="4"/>
      <x v="1"/>
      <x v="187"/>
    </i>
    <i r="6">
      <x v="2"/>
      <x v="183"/>
    </i>
    <i r="6">
      <x v="3"/>
      <x v="191"/>
    </i>
    <i r="5">
      <x v="5"/>
      <x v="1"/>
      <x v="188"/>
    </i>
    <i r="6">
      <x v="2"/>
      <x v="184"/>
    </i>
    <i r="6">
      <x v="3"/>
      <x v="192"/>
    </i>
    <i>
      <x v="5"/>
      <x v="5"/>
      <x v="1"/>
      <x v="1"/>
      <x v="1"/>
      <x v="2"/>
      <x v="1"/>
      <x v="257"/>
    </i>
    <i r="6">
      <x v="2"/>
      <x v="253"/>
    </i>
    <i r="6">
      <x v="3"/>
      <x v="261"/>
    </i>
    <i r="5">
      <x v="3"/>
      <x v="1"/>
      <x v="258"/>
    </i>
    <i r="6">
      <x v="2"/>
      <x v="254"/>
    </i>
    <i r="6">
      <x v="3"/>
      <x v="262"/>
    </i>
    <i r="5">
      <x v="4"/>
      <x v="1"/>
      <x v="259"/>
    </i>
    <i r="6">
      <x v="2"/>
      <x v="255"/>
    </i>
    <i r="6">
      <x v="3"/>
      <x v="263"/>
    </i>
    <i r="5">
      <x v="5"/>
      <x v="1"/>
      <x v="260"/>
    </i>
    <i r="6">
      <x v="2"/>
      <x v="256"/>
    </i>
    <i r="6">
      <x v="3"/>
      <x v="264"/>
    </i>
    <i>
      <x v="6"/>
      <x v="6"/>
      <x v="1"/>
      <x v="1"/>
      <x v="1"/>
      <x v="2"/>
      <x v="1"/>
      <x v="209"/>
    </i>
    <i r="6">
      <x v="2"/>
      <x v="205"/>
    </i>
    <i r="6">
      <x v="3"/>
      <x v="213"/>
    </i>
    <i r="5">
      <x v="3"/>
      <x v="1"/>
      <x v="210"/>
    </i>
    <i r="6">
      <x v="2"/>
      <x v="206"/>
    </i>
    <i r="6">
      <x v="3"/>
      <x v="214"/>
    </i>
    <i r="5">
      <x v="4"/>
      <x v="1"/>
      <x v="211"/>
    </i>
    <i r="6">
      <x v="2"/>
      <x v="207"/>
    </i>
    <i r="6">
      <x v="3"/>
      <x v="215"/>
    </i>
    <i r="5">
      <x v="5"/>
      <x v="1"/>
      <x v="212"/>
    </i>
    <i r="6">
      <x v="2"/>
      <x v="208"/>
    </i>
    <i r="6">
      <x v="3"/>
      <x v="216"/>
    </i>
    <i>
      <x v="7"/>
      <x v="7"/>
      <x v="1"/>
      <x v="1"/>
      <x v="1"/>
      <x v="2"/>
      <x v="1"/>
      <x v="281"/>
    </i>
    <i r="6">
      <x v="2"/>
      <x v="277"/>
    </i>
    <i r="6">
      <x v="3"/>
      <x v="285"/>
    </i>
    <i r="5">
      <x v="3"/>
      <x v="1"/>
      <x v="282"/>
    </i>
    <i r="6">
      <x v="2"/>
      <x v="278"/>
    </i>
    <i r="6">
      <x v="3"/>
      <x v="286"/>
    </i>
    <i r="5">
      <x v="4"/>
      <x v="1"/>
      <x v="283"/>
    </i>
    <i r="6">
      <x v="2"/>
      <x v="279"/>
    </i>
    <i r="6">
      <x v="3"/>
      <x v="287"/>
    </i>
    <i r="5">
      <x v="5"/>
      <x v="1"/>
      <x v="284"/>
    </i>
    <i r="6">
      <x v="2"/>
      <x v="280"/>
    </i>
    <i r="6">
      <x v="3"/>
      <x v="288"/>
    </i>
    <i>
      <x v="8"/>
      <x v="8"/>
      <x v="1"/>
      <x v="1"/>
      <x v="1"/>
      <x v="2"/>
      <x v="1"/>
      <x v="137"/>
    </i>
    <i r="6">
      <x v="2"/>
      <x v="133"/>
    </i>
    <i r="6">
      <x v="3"/>
      <x v="141"/>
    </i>
    <i r="5">
      <x v="3"/>
      <x v="1"/>
      <x v="138"/>
    </i>
    <i r="6">
      <x v="2"/>
      <x v="134"/>
    </i>
    <i r="6">
      <x v="3"/>
      <x v="142"/>
    </i>
    <i r="5">
      <x v="4"/>
      <x v="1"/>
      <x v="139"/>
    </i>
    <i r="6">
      <x v="2"/>
      <x v="135"/>
    </i>
    <i r="6">
      <x v="3"/>
      <x v="143"/>
    </i>
    <i r="5">
      <x v="5"/>
      <x v="1"/>
      <x v="140"/>
    </i>
    <i r="6">
      <x v="2"/>
      <x v="136"/>
    </i>
    <i r="6">
      <x v="3"/>
      <x v="144"/>
    </i>
    <i>
      <x v="9"/>
      <x v="9"/>
      <x v="1"/>
      <x v="1"/>
      <x v="1"/>
      <x v="2"/>
      <x v="1"/>
      <x v="161"/>
    </i>
    <i r="6">
      <x v="2"/>
      <x v="157"/>
    </i>
    <i r="6">
      <x v="3"/>
      <x v="165"/>
    </i>
    <i r="5">
      <x v="3"/>
      <x v="1"/>
      <x v="162"/>
    </i>
    <i r="6">
      <x v="2"/>
      <x v="158"/>
    </i>
    <i r="6">
      <x v="3"/>
      <x v="166"/>
    </i>
    <i r="5">
      <x v="4"/>
      <x v="1"/>
      <x v="163"/>
    </i>
    <i r="6">
      <x v="2"/>
      <x v="159"/>
    </i>
    <i r="6">
      <x v="3"/>
      <x v="167"/>
    </i>
    <i r="5">
      <x v="5"/>
      <x v="1"/>
      <x v="164"/>
    </i>
    <i r="6">
      <x v="2"/>
      <x v="160"/>
    </i>
    <i r="6">
      <x v="3"/>
      <x v="168"/>
    </i>
    <i>
      <x v="10"/>
      <x v="10"/>
      <x v="1"/>
      <x v="1"/>
      <x v="1"/>
      <x v="2"/>
      <x v="1"/>
      <x v="65"/>
    </i>
    <i r="6">
      <x v="2"/>
      <x v="61"/>
    </i>
    <i r="6">
      <x v="3"/>
      <x v="69"/>
    </i>
    <i r="5">
      <x v="3"/>
      <x v="1"/>
      <x v="66"/>
    </i>
    <i r="6">
      <x v="2"/>
      <x v="62"/>
    </i>
    <i r="6">
      <x v="3"/>
      <x v="70"/>
    </i>
    <i r="5">
      <x v="4"/>
      <x v="1"/>
      <x v="67"/>
    </i>
    <i r="6">
      <x v="2"/>
      <x v="63"/>
    </i>
    <i r="6">
      <x v="3"/>
      <x v="71"/>
    </i>
    <i r="5">
      <x v="5"/>
      <x v="1"/>
      <x v="68"/>
    </i>
    <i r="6">
      <x v="2"/>
      <x v="64"/>
    </i>
    <i r="6">
      <x v="3"/>
      <x v="72"/>
    </i>
    <i>
      <x v="11"/>
      <x v="11"/>
      <x v="1"/>
      <x v="1"/>
      <x v="1"/>
      <x v="2"/>
      <x v="1"/>
      <x v="17"/>
    </i>
    <i r="6">
      <x v="2"/>
      <x v="13"/>
    </i>
    <i r="6">
      <x v="3"/>
      <x v="21"/>
    </i>
    <i r="5">
      <x v="3"/>
      <x v="1"/>
      <x v="18"/>
    </i>
    <i r="6">
      <x v="2"/>
      <x v="14"/>
    </i>
    <i r="6">
      <x v="3"/>
      <x v="22"/>
    </i>
    <i r="5">
      <x v="4"/>
      <x v="1"/>
      <x v="19"/>
    </i>
    <i r="6">
      <x v="2"/>
      <x v="15"/>
    </i>
    <i r="6">
      <x v="3"/>
      <x v="23"/>
    </i>
    <i r="5">
      <x v="5"/>
      <x v="1"/>
      <x v="20"/>
    </i>
    <i r="6">
      <x v="2"/>
      <x v="16"/>
    </i>
    <i r="6">
      <x v="3"/>
      <x v="24"/>
    </i>
    <i>
      <x v="12"/>
      <x v="12"/>
      <x v="1"/>
      <x v="1"/>
      <x v="1"/>
      <x v="2"/>
      <x v="1"/>
      <x v="89"/>
    </i>
    <i r="6">
      <x v="2"/>
      <x v="85"/>
    </i>
    <i r="6">
      <x v="3"/>
      <x v="93"/>
    </i>
    <i r="5">
      <x v="3"/>
      <x v="1"/>
      <x v="90"/>
    </i>
    <i r="6">
      <x v="2"/>
      <x v="86"/>
    </i>
    <i r="6">
      <x v="3"/>
      <x v="94"/>
    </i>
    <i r="5">
      <x v="4"/>
      <x v="1"/>
      <x v="91"/>
    </i>
    <i r="6">
      <x v="2"/>
      <x v="87"/>
    </i>
    <i r="6">
      <x v="3"/>
      <x v="95"/>
    </i>
    <i r="5">
      <x v="5"/>
      <x v="1"/>
      <x v="92"/>
    </i>
    <i r="6">
      <x v="2"/>
      <x v="88"/>
    </i>
    <i r="6">
      <x v="3"/>
      <x v="96"/>
    </i>
    <i>
      <x v="13"/>
      <x v="13"/>
      <x v="1"/>
      <x v="1"/>
      <x v="1"/>
      <x v="2"/>
      <x v="1"/>
      <x v="41"/>
    </i>
    <i r="6">
      <x v="2"/>
      <x v="37"/>
    </i>
    <i r="6">
      <x v="3"/>
      <x v="45"/>
    </i>
    <i r="5">
      <x v="3"/>
      <x v="1"/>
      <x v="42"/>
    </i>
    <i r="6">
      <x v="2"/>
      <x v="38"/>
    </i>
    <i r="6">
      <x v="3"/>
      <x v="46"/>
    </i>
    <i r="5">
      <x v="4"/>
      <x v="1"/>
      <x v="43"/>
    </i>
    <i r="6">
      <x v="2"/>
      <x v="39"/>
    </i>
    <i r="6">
      <x v="3"/>
      <x v="47"/>
    </i>
    <i r="5">
      <x v="5"/>
      <x v="1"/>
      <x v="44"/>
    </i>
    <i r="6">
      <x v="2"/>
      <x v="40"/>
    </i>
    <i r="6">
      <x v="3"/>
      <x v="48"/>
    </i>
    <i>
      <x v="14"/>
      <x v="14"/>
      <x v="1"/>
      <x v="1"/>
      <x v="1"/>
      <x v="2"/>
      <x v="1"/>
      <x v="113"/>
    </i>
    <i r="6">
      <x v="2"/>
      <x v="109"/>
    </i>
    <i r="6">
      <x v="3"/>
      <x v="117"/>
    </i>
    <i r="5">
      <x v="3"/>
      <x v="1"/>
      <x v="114"/>
    </i>
    <i r="6">
      <x v="2"/>
      <x v="110"/>
    </i>
    <i r="6">
      <x v="3"/>
      <x v="118"/>
    </i>
    <i r="5">
      <x v="4"/>
      <x v="1"/>
      <x v="115"/>
    </i>
    <i r="6">
      <x v="2"/>
      <x v="111"/>
    </i>
    <i r="6">
      <x v="3"/>
      <x v="119"/>
    </i>
    <i r="5">
      <x v="5"/>
      <x v="1"/>
      <x v="116"/>
    </i>
    <i r="6">
      <x v="2"/>
      <x v="112"/>
    </i>
    <i r="6">
      <x v="3"/>
      <x v="120"/>
    </i>
    <i>
      <x v="15"/>
      <x v="15"/>
      <x v="1"/>
      <x v="2"/>
      <x v="1"/>
      <x v="1"/>
      <x v="4"/>
      <x v="338"/>
    </i>
    <i>
      <x v="16"/>
      <x v="16"/>
      <x v="1"/>
      <x v="2"/>
      <x v="1"/>
      <x v="1"/>
      <x v="4"/>
      <x v="342"/>
    </i>
    <i>
      <x v="17"/>
      <x v="17"/>
      <x v="1"/>
      <x v="2"/>
      <x v="1"/>
      <x v="1"/>
      <x v="4"/>
      <x v="340"/>
    </i>
    <i>
      <x v="18"/>
      <x v="18"/>
      <x v="1"/>
      <x v="2"/>
      <x v="1"/>
      <x v="1"/>
      <x v="4"/>
      <x v="344"/>
    </i>
  </rowItems>
  <colFields count="1">
    <field x="8"/>
  </colFields>
  <colItems count="19">
    <i>
      <x/>
    </i>
    <i>
      <x v="1"/>
    </i>
    <i>
      <x v="2"/>
    </i>
    <i>
      <x v="3"/>
    </i>
    <i>
      <x v="4"/>
    </i>
    <i>
      <x v="5"/>
    </i>
    <i>
      <x v="6"/>
    </i>
    <i>
      <x v="7"/>
    </i>
    <i>
      <x v="8"/>
    </i>
    <i>
      <x v="9"/>
    </i>
    <i>
      <x v="10"/>
    </i>
    <i>
      <x v="11"/>
    </i>
    <i>
      <x v="12"/>
    </i>
    <i>
      <x v="13"/>
    </i>
    <i>
      <x v="14"/>
    </i>
    <i>
      <x v="15"/>
    </i>
    <i>
      <x v="16"/>
    </i>
    <i>
      <x v="17"/>
    </i>
    <i>
      <x v="18"/>
    </i>
  </colItems>
  <dataFields count="1">
    <dataField name="Max of Price" fld="12" subtotal="max" baseField="0" baseItem="0" numFmtId="4"/>
  </dataFields>
  <formats count="58">
    <format dxfId="557">
      <pivotArea type="all" dataOnly="0" outline="0" fieldPosition="0"/>
    </format>
    <format dxfId="556">
      <pivotArea type="all" dataOnly="0" outline="0" fieldPosition="0"/>
    </format>
    <format dxfId="555">
      <pivotArea field="2" type="button" dataOnly="0" labelOnly="1" outline="0"/>
    </format>
    <format dxfId="554">
      <pivotArea field="2" type="button" dataOnly="0" labelOnly="1" outline="0"/>
    </format>
    <format dxfId="553">
      <pivotArea dataOnly="0" labelOnly="1" outline="0" fieldPosition="0">
        <references count="1">
          <reference field="8" count="0"/>
        </references>
      </pivotArea>
    </format>
    <format dxfId="552">
      <pivotArea field="8" type="button" dataOnly="0" labelOnly="1" outline="0" axis="axisCol" fieldPosition="0"/>
    </format>
    <format dxfId="551">
      <pivotArea field="8" type="button" dataOnly="0" labelOnly="1" outline="0" axis="axisCol" fieldPosition="0"/>
    </format>
    <format dxfId="550">
      <pivotArea type="topRight" dataOnly="0" labelOnly="1" outline="0" fieldPosition="0"/>
    </format>
    <format dxfId="549">
      <pivotArea type="all" dataOnly="0" outline="0" fieldPosition="0"/>
    </format>
    <format dxfId="548">
      <pivotArea field="2" type="button" dataOnly="0" labelOnly="1" outline="0"/>
    </format>
    <format dxfId="547">
      <pivotArea type="origin" dataOnly="0" labelOnly="1" outline="0" fieldPosition="0"/>
    </format>
    <format dxfId="546">
      <pivotArea field="2" type="button" dataOnly="0" labelOnly="1" outline="0"/>
    </format>
    <format dxfId="545">
      <pivotArea field="3" type="button" dataOnly="0" labelOnly="1" outline="0" axis="axisRow" fieldPosition="0"/>
    </format>
    <format dxfId="544">
      <pivotArea field="7" type="button" dataOnly="0" labelOnly="1" outline="0" axis="axisRow" fieldPosition="3"/>
    </format>
    <format dxfId="543">
      <pivotArea field="6" type="button" dataOnly="0" labelOnly="1" outline="0" axis="axisRow" fieldPosition="4"/>
    </format>
    <format dxfId="542">
      <pivotArea dataOnly="0" labelOnly="1" outline="0" fieldPosition="0">
        <references count="1">
          <reference field="8" count="0"/>
        </references>
      </pivotArea>
    </format>
    <format dxfId="541">
      <pivotArea field="8" type="button" dataOnly="0" labelOnly="1" outline="0" axis="axisCol" fieldPosition="0"/>
    </format>
    <format dxfId="540">
      <pivotArea dataOnly="0" labelOnly="1" outline="0" fieldPosition="0">
        <references count="1">
          <reference field="3" count="0"/>
        </references>
      </pivotArea>
    </format>
    <format dxfId="539">
      <pivotArea type="origin" dataOnly="0" labelOnly="1" outline="0" fieldPosition="0"/>
    </format>
    <format dxfId="538">
      <pivotArea field="3" type="button" dataOnly="0" labelOnly="1" outline="0" axis="axisRow" fieldPosition="0"/>
    </format>
    <format dxfId="537">
      <pivotArea field="4" type="button" dataOnly="0" labelOnly="1" outline="0" axis="axisRow" fieldPosition="1"/>
    </format>
    <format dxfId="536">
      <pivotArea field="5" type="button" dataOnly="0" labelOnly="1" outline="0" axis="axisRow" fieldPosition="2"/>
    </format>
    <format dxfId="535">
      <pivotArea field="7" type="button" dataOnly="0" labelOnly="1" outline="0" axis="axisRow" fieldPosition="3"/>
    </format>
    <format dxfId="534">
      <pivotArea field="6" type="button" dataOnly="0" labelOnly="1" outline="0" axis="axisRow" fieldPosition="4"/>
    </format>
    <format dxfId="533">
      <pivotArea field="10" type="button" dataOnly="0" labelOnly="1" outline="0" axis="axisRow" fieldPosition="5"/>
    </format>
    <format dxfId="532">
      <pivotArea field="11" type="button" dataOnly="0" labelOnly="1" outline="0" axis="axisRow" fieldPosition="6"/>
    </format>
    <format dxfId="531">
      <pivotArea field="1" type="button" dataOnly="0" labelOnly="1" outline="0" axis="axisRow" fieldPosition="7"/>
    </format>
    <format dxfId="530">
      <pivotArea field="8" type="button" dataOnly="0" labelOnly="1" outline="0" axis="axisCol" fieldPosition="0"/>
    </format>
    <format dxfId="529">
      <pivotArea dataOnly="0" labelOnly="1" outline="0" fieldPosition="0">
        <references count="1">
          <reference field="8" count="0"/>
        </references>
      </pivotArea>
    </format>
    <format dxfId="528">
      <pivotArea type="origin" dataOnly="0" labelOnly="1" outline="0" fieldPosition="0"/>
    </format>
    <format dxfId="527">
      <pivotArea field="3" type="button" dataOnly="0" labelOnly="1" outline="0" axis="axisRow" fieldPosition="0"/>
    </format>
    <format dxfId="526">
      <pivotArea field="4" type="button" dataOnly="0" labelOnly="1" outline="0" axis="axisRow" fieldPosition="1"/>
    </format>
    <format dxfId="525">
      <pivotArea field="5" type="button" dataOnly="0" labelOnly="1" outline="0" axis="axisRow" fieldPosition="2"/>
    </format>
    <format dxfId="524">
      <pivotArea field="7" type="button" dataOnly="0" labelOnly="1" outline="0" axis="axisRow" fieldPosition="3"/>
    </format>
    <format dxfId="523">
      <pivotArea field="6" type="button" dataOnly="0" labelOnly="1" outline="0" axis="axisRow" fieldPosition="4"/>
    </format>
    <format dxfId="522">
      <pivotArea field="10" type="button" dataOnly="0" labelOnly="1" outline="0" axis="axisRow" fieldPosition="5"/>
    </format>
    <format dxfId="521">
      <pivotArea field="11" type="button" dataOnly="0" labelOnly="1" outline="0" axis="axisRow" fieldPosition="6"/>
    </format>
    <format dxfId="520">
      <pivotArea field="1" type="button" dataOnly="0" labelOnly="1" outline="0" axis="axisRow" fieldPosition="7"/>
    </format>
    <format dxfId="519">
      <pivotArea field="8" type="button" dataOnly="0" labelOnly="1" outline="0" axis="axisCol" fieldPosition="0"/>
    </format>
    <format dxfId="518">
      <pivotArea dataOnly="0" labelOnly="1" outline="0" fieldPosition="0">
        <references count="1">
          <reference field="8" count="0"/>
        </references>
      </pivotArea>
    </format>
    <format dxfId="517">
      <pivotArea outline="0" fieldPosition="0"/>
    </format>
    <format dxfId="516">
      <pivotArea dataOnly="0" labelOnly="1" outline="0" fieldPosition="0">
        <references count="1">
          <reference field="3" count="0"/>
        </references>
      </pivotArea>
    </format>
    <format dxfId="515">
      <pivotArea dataOnly="0" labelOnly="1" outline="0" fieldPosition="0">
        <references count="3">
          <reference field="3" count="0" selected="0"/>
          <reference field="4" count="0" selected="0"/>
          <reference field="5" count="0"/>
        </references>
      </pivotArea>
    </format>
    <format dxfId="514">
      <pivotArea dataOnly="0" labelOnly="1" outline="0" fieldPosition="0">
        <references count="4">
          <reference field="3" count="0" selected="0"/>
          <reference field="4" count="0" selected="0"/>
          <reference field="5" count="0" selected="0"/>
          <reference field="7" count="0"/>
        </references>
      </pivotArea>
    </format>
    <format dxfId="513">
      <pivotArea dataOnly="0" labelOnly="1" outline="0" fieldPosition="0">
        <references count="5">
          <reference field="3" count="0" selected="0"/>
          <reference field="4" count="0" selected="0"/>
          <reference field="5" count="0" selected="0"/>
          <reference field="6" count="0"/>
          <reference field="7" count="0" selected="0"/>
        </references>
      </pivotArea>
    </format>
    <format dxfId="512">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511">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510">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509">
      <pivotArea dataOnly="0" labelOnly="1" outline="0" fieldPosition="0">
        <references count="2">
          <reference field="3" count="0" selected="0"/>
          <reference field="4" count="0"/>
        </references>
      </pivotArea>
    </format>
    <format dxfId="508">
      <pivotArea outline="0" fieldPosition="0"/>
    </format>
    <format dxfId="507">
      <pivotArea outline="0" fieldPosition="0"/>
    </format>
    <format dxfId="506">
      <pivotArea dataOnly="0" labelOnly="1" outline="0" fieldPosition="0">
        <references count="1">
          <reference field="8" count="0"/>
        </references>
      </pivotArea>
    </format>
    <format dxfId="505">
      <pivotArea field="8" type="button" dataOnly="0" labelOnly="1" outline="0" axis="axisCol" fieldPosition="0"/>
    </format>
    <format dxfId="504">
      <pivotArea outline="0" fieldPosition="0"/>
    </format>
    <format dxfId="503">
      <pivotArea outline="0" fieldPosition="0">
        <references count="1">
          <reference field="3" count="1" selected="0">
            <x v="17"/>
          </reference>
        </references>
      </pivotArea>
    </format>
    <format dxfId="502">
      <pivotArea outline="0" fieldPosition="0">
        <references count="1">
          <reference field="3" count="1" selected="0">
            <x v="18"/>
          </reference>
        </references>
      </pivotArea>
    </format>
    <format dxfId="501">
      <pivotArea outline="0" fieldPosition="0">
        <references count="8">
          <reference field="1" count="170" selected="0">
            <x v="1"/>
            <x v="2"/>
            <x v="3"/>
            <x v="4"/>
            <x v="5"/>
            <x v="6"/>
            <x v="7"/>
            <x v="8"/>
            <x v="9"/>
            <x v="10"/>
            <x v="11"/>
            <x v="12"/>
            <x v="25"/>
            <x v="26"/>
            <x v="27"/>
            <x v="28"/>
            <x v="29"/>
            <x v="30"/>
            <x v="31"/>
            <x v="32"/>
            <x v="33"/>
            <x v="34"/>
            <x v="35"/>
            <x v="36"/>
            <x v="49"/>
            <x v="50"/>
            <x v="51"/>
            <x v="52"/>
            <x v="53"/>
            <x v="54"/>
            <x v="55"/>
            <x v="56"/>
            <x v="57"/>
            <x v="58"/>
            <x v="59"/>
            <x v="60"/>
            <x v="73"/>
            <x v="74"/>
            <x v="75"/>
            <x v="76"/>
            <x v="77"/>
            <x v="78"/>
            <x v="79"/>
            <x v="80"/>
            <x v="81"/>
            <x v="82"/>
            <x v="83"/>
            <x v="84"/>
            <x v="97"/>
            <x v="98"/>
            <x v="99"/>
            <x v="100"/>
            <x v="101"/>
            <x v="102"/>
            <x v="103"/>
            <x v="104"/>
            <x v="105"/>
            <x v="106"/>
            <x v="107"/>
            <x v="108"/>
            <x v="121"/>
            <x v="122"/>
            <x v="123"/>
            <x v="124"/>
            <x v="125"/>
            <x v="126"/>
            <x v="127"/>
            <x v="128"/>
            <x v="129"/>
            <x v="130"/>
            <x v="131"/>
            <x v="132"/>
            <x v="145"/>
            <x v="146"/>
            <x v="147"/>
            <x v="148"/>
            <x v="149"/>
            <x v="150"/>
            <x v="151"/>
            <x v="152"/>
            <x v="153"/>
            <x v="154"/>
            <x v="155"/>
            <x v="156"/>
            <x v="169"/>
            <x v="170"/>
            <x v="171"/>
            <x v="172"/>
            <x v="173"/>
            <x v="174"/>
            <x v="175"/>
            <x v="176"/>
            <x v="177"/>
            <x v="178"/>
            <x v="179"/>
            <x v="180"/>
            <x v="193"/>
            <x v="194"/>
            <x v="195"/>
            <x v="196"/>
            <x v="197"/>
            <x v="198"/>
            <x v="199"/>
            <x v="200"/>
            <x v="201"/>
            <x v="202"/>
            <x v="203"/>
            <x v="204"/>
            <x v="217"/>
            <x v="218"/>
            <x v="219"/>
            <x v="220"/>
            <x v="221"/>
            <x v="222"/>
            <x v="223"/>
            <x v="224"/>
            <x v="225"/>
            <x v="226"/>
            <x v="227"/>
            <x v="228"/>
            <x v="241"/>
            <x v="242"/>
            <x v="243"/>
            <x v="244"/>
            <x v="245"/>
            <x v="246"/>
            <x v="247"/>
            <x v="248"/>
            <x v="249"/>
            <x v="250"/>
            <x v="251"/>
            <x v="252"/>
            <x v="265"/>
            <x v="266"/>
            <x v="267"/>
            <x v="268"/>
            <x v="269"/>
            <x v="270"/>
            <x v="271"/>
            <x v="272"/>
            <x v="273"/>
            <x v="274"/>
            <x v="275"/>
            <x v="276"/>
            <x v="289"/>
            <x v="290"/>
            <x v="291"/>
            <x v="292"/>
            <x v="293"/>
            <x v="294"/>
            <x v="295"/>
            <x v="296"/>
            <x v="297"/>
            <x v="298"/>
            <x v="299"/>
            <x v="300"/>
            <x v="313"/>
            <x v="314"/>
            <x v="315"/>
            <x v="316"/>
            <x v="317"/>
            <x v="318"/>
            <x v="319"/>
            <x v="320"/>
            <x v="321"/>
            <x v="322"/>
            <x v="323"/>
            <x v="324"/>
            <x v="337"/>
            <x v="341"/>
          </reference>
          <reference field="3" count="16" selected="0">
            <x v="1"/>
            <x v="2"/>
            <x v="3"/>
            <x v="4"/>
            <x v="5"/>
            <x v="6"/>
            <x v="7"/>
            <x v="8"/>
            <x v="9"/>
            <x v="10"/>
            <x v="11"/>
            <x v="12"/>
            <x v="13"/>
            <x v="14"/>
            <x v="15"/>
            <x v="16"/>
          </reference>
          <reference field="4" count="16" selected="0">
            <x v="1"/>
            <x v="2"/>
            <x v="3"/>
            <x v="4"/>
            <x v="5"/>
            <x v="6"/>
            <x v="7"/>
            <x v="8"/>
            <x v="9"/>
            <x v="10"/>
            <x v="11"/>
            <x v="12"/>
            <x v="13"/>
            <x v="14"/>
            <x v="15"/>
            <x v="16"/>
          </reference>
          <reference field="5" count="1" selected="0">
            <x v="1"/>
          </reference>
          <reference field="6" count="1" selected="0">
            <x v="1"/>
          </reference>
          <reference field="7" count="2" selected="0">
            <x v="1"/>
            <x v="2"/>
          </reference>
          <reference field="10" count="5" selected="0">
            <x v="1"/>
            <x v="2"/>
            <x v="3"/>
            <x v="4"/>
            <x v="5"/>
          </reference>
          <reference field="11" count="4" selected="0">
            <x v="1"/>
            <x v="2"/>
            <x v="3"/>
            <x v="4"/>
          </reference>
        </references>
      </pivotArea>
    </format>
    <format dxfId="500">
      <pivotArea outline="0" fieldPosition="0">
        <references count="8">
          <reference field="1" count="3" selected="0">
            <x v="338"/>
            <x v="340"/>
            <x v="342"/>
          </reference>
          <reference field="3" count="3" selected="0">
            <x v="15"/>
            <x v="16"/>
            <x v="17"/>
          </reference>
          <reference field="4" count="3" selected="0">
            <x v="15"/>
            <x v="16"/>
            <x v="17"/>
          </reference>
          <reference field="5" count="1" selected="0">
            <x v="1"/>
          </reference>
          <reference field="6" count="1" selected="0">
            <x v="1"/>
          </reference>
          <reference field="7" count="1" selected="0">
            <x v="2"/>
          </reference>
          <reference field="10" count="1" selected="0">
            <x v="1"/>
          </reference>
          <reference field="11" count="1" selected="0">
            <x v="4"/>
          </reference>
        </references>
      </pivotArea>
    </format>
  </formats>
  <conditionalFormats count="1">
    <conditionalFormat priority="7">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0"/>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3F2705-F4D4-4706-B1F6-DDD237BECE7A}" name="SMB+EnterprisePivot" cacheId="4" dataOnRows="1" applyNumberFormats="0" applyBorderFormats="0" applyFontFormats="0" applyPatternFormats="0" applyAlignmentFormats="0" applyWidthHeightFormats="1" dataCaption="Data" updatedVersion="7" minRefreshableVersion="3" asteriskTotals="1" showDrill="0" showMemberPropertyTips="0" rowGrandTotals="0" colGrandTotals="0" itemPrintTitles="1" createdVersion="3" indent="0" compact="0" compactData="0" gridDropZones="1">
  <location ref="B11:J50" firstHeaderRow="1" firstDataRow="2" firstDataCol="8"/>
  <pivotFields count="13">
    <pivotField compact="0" outline="0" subtotalTop="0" showAll="0" includeNewItemsInFilter="1"/>
    <pivotField name="SKU" axis="axisRow" compact="0" outline="0" subtotalTop="0" showAll="0" includeNewItemsInFilter="1" sortType="ascending" defaultSubtotal="0">
      <items count="38">
        <item x="0"/>
        <item x="26"/>
        <item x="27"/>
        <item x="28"/>
        <item x="29"/>
        <item x="14"/>
        <item x="15"/>
        <item x="13"/>
        <item x="1"/>
        <item x="2"/>
        <item x="12"/>
        <item x="11"/>
        <item x="3"/>
        <item x="4"/>
        <item x="5"/>
        <item x="6"/>
        <item x="7"/>
        <item x="8"/>
        <item x="9"/>
        <item x="10"/>
        <item x="17"/>
        <item x="16"/>
        <item x="18"/>
        <item x="19"/>
        <item x="20"/>
        <item x="21"/>
        <item x="22"/>
        <item x="23"/>
        <item x="24"/>
        <item x="25"/>
        <item x="31"/>
        <item x="30"/>
        <item x="33"/>
        <item x="32"/>
        <item x="34"/>
        <item x="35"/>
        <item x="36"/>
        <item x="37"/>
      </items>
    </pivotField>
    <pivotField compact="0" outline="0" subtotalTop="0" showAll="0" includeNewItemsInFilter="1" rankBy="0" defaultSubtotal="0">
      <items count="3">
        <item x="0"/>
        <item x="1"/>
        <item x="2"/>
      </items>
    </pivotField>
    <pivotField axis="axisRow" compact="0" outline="0" subtotalTop="0" showAll="0" includeNewItemsInFilter="1" sortType="ascending" rankBy="0" defaultSubtota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Row" compact="0" outline="0" subtotalTop="0" showAll="0" includeNewItemsInFilter="1" defaultSubtotal="0">
      <items count="38">
        <item x="0"/>
        <item x="3"/>
        <item x="5"/>
        <item x="6"/>
        <item x="7"/>
        <item x="8"/>
        <item x="9"/>
        <item x="1"/>
        <item x="2"/>
        <item x="4"/>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Row" compact="0" outline="0" subtotalTop="0" showAll="0" includeNewItemsInFilter="1" defaultSubtotal="0">
      <items count="3">
        <item x="0"/>
        <item x="1"/>
        <item x="2"/>
      </items>
    </pivotField>
    <pivotField axis="axisRow" compact="0" outline="0" subtotalTop="0" showAll="0" includeNewItemsInFilter="1" defaultSubtotal="0">
      <items count="3">
        <item x="0"/>
        <item x="1"/>
        <item x="2"/>
      </items>
    </pivotField>
    <pivotField axis="axisRow" compact="0" outline="0" subtotalTop="0" showAll="0" includeNewItemsInFilter="1" defaultSubtotal="0">
      <items count="2">
        <item x="0"/>
        <item x="1"/>
      </items>
    </pivotField>
    <pivotField axis="axisCol" compact="0" outline="0" subtotalTop="0" showAll="0" includeNewItemsInFilter="1" rankBy="0" defaultSubtotal="0">
      <items count="1">
        <item x="0"/>
      </items>
    </pivotField>
    <pivotField compact="0" outline="0" subtotalTop="0" showAll="0" includeNewItemsInFilter="1"/>
    <pivotField name="Type" axis="axisRow" compact="0" outline="0" subtotalTop="0" showAll="0" includeNewItemsInFilter="1" rankBy="0" defaultSubtotal="0">
      <items count="2">
        <item x="0"/>
        <item x="1"/>
      </items>
    </pivotField>
    <pivotField axis="axisRow" compact="0" outline="0" subtotalTop="0" showAll="0" includeNewItemsInFilter="1" rankBy="0" defaultSubtotal="0">
      <items count="2">
        <item x="0"/>
        <item x="1"/>
      </items>
    </pivotField>
    <pivotField dataField="1" compact="0" outline="0" subtotalTop="0" showAll="0" includeNewItemsInFilter="1"/>
  </pivotFields>
  <rowFields count="8">
    <field x="3"/>
    <field x="4"/>
    <field x="5"/>
    <field x="7"/>
    <field x="6"/>
    <field x="10"/>
    <field x="11"/>
    <field x="1"/>
  </rowFields>
  <rowItems count="38">
    <i>
      <x/>
      <x/>
      <x/>
      <x/>
      <x/>
      <x/>
      <x/>
      <x/>
    </i>
    <i>
      <x v="1"/>
      <x v="7"/>
      <x v="1"/>
      <x v="1"/>
      <x v="1"/>
      <x v="1"/>
      <x v="1"/>
      <x v="8"/>
    </i>
    <i>
      <x v="2"/>
      <x v="8"/>
      <x v="1"/>
      <x v="1"/>
      <x v="1"/>
      <x v="1"/>
      <x v="1"/>
      <x v="9"/>
    </i>
    <i>
      <x v="3"/>
      <x v="1"/>
      <x v="1"/>
      <x v="1"/>
      <x v="1"/>
      <x v="1"/>
      <x v="1"/>
      <x v="12"/>
    </i>
    <i>
      <x v="4"/>
      <x v="9"/>
      <x v="1"/>
      <x v="1"/>
      <x v="1"/>
      <x v="1"/>
      <x v="1"/>
      <x v="13"/>
    </i>
    <i>
      <x v="5"/>
      <x v="2"/>
      <x v="1"/>
      <x v="1"/>
      <x v="1"/>
      <x v="1"/>
      <x v="1"/>
      <x v="14"/>
    </i>
    <i>
      <x v="6"/>
      <x v="3"/>
      <x v="1"/>
      <x v="1"/>
      <x v="1"/>
      <x v="1"/>
      <x v="1"/>
      <x v="15"/>
    </i>
    <i>
      <x v="7"/>
      <x v="4"/>
      <x v="1"/>
      <x v="1"/>
      <x v="1"/>
      <x v="1"/>
      <x v="1"/>
      <x v="16"/>
    </i>
    <i>
      <x v="8"/>
      <x v="5"/>
      <x v="1"/>
      <x v="1"/>
      <x v="1"/>
      <x v="1"/>
      <x v="1"/>
      <x v="17"/>
    </i>
    <i>
      <x v="9"/>
      <x v="6"/>
      <x v="1"/>
      <x v="1"/>
      <x v="1"/>
      <x v="1"/>
      <x v="1"/>
      <x v="18"/>
    </i>
    <i>
      <x v="10"/>
      <x v="10"/>
      <x v="1"/>
      <x v="1"/>
      <x v="1"/>
      <x v="1"/>
      <x v="1"/>
      <x v="19"/>
    </i>
    <i>
      <x v="11"/>
      <x v="11"/>
      <x v="1"/>
      <x v="1"/>
      <x v="1"/>
      <x v="1"/>
      <x v="1"/>
      <x v="11"/>
    </i>
    <i>
      <x v="12"/>
      <x v="12"/>
      <x v="1"/>
      <x v="1"/>
      <x v="1"/>
      <x v="1"/>
      <x v="1"/>
      <x v="10"/>
    </i>
    <i>
      <x v="13"/>
      <x v="13"/>
      <x v="2"/>
      <x v="1"/>
      <x v="1"/>
      <x v="1"/>
      <x v="1"/>
      <x v="7"/>
    </i>
    <i>
      <x v="14"/>
      <x v="14"/>
      <x v="2"/>
      <x v="1"/>
      <x v="1"/>
      <x v="1"/>
      <x v="1"/>
      <x v="5"/>
    </i>
    <i>
      <x v="15"/>
      <x v="15"/>
      <x v="2"/>
      <x v="1"/>
      <x v="1"/>
      <x v="1"/>
      <x v="1"/>
      <x v="6"/>
    </i>
    <i>
      <x v="16"/>
      <x v="16"/>
      <x v="2"/>
      <x v="1"/>
      <x v="1"/>
      <x v="1"/>
      <x v="1"/>
      <x v="21"/>
    </i>
    <i>
      <x v="17"/>
      <x v="17"/>
      <x v="2"/>
      <x v="1"/>
      <x v="1"/>
      <x v="1"/>
      <x v="1"/>
      <x v="20"/>
    </i>
    <i>
      <x v="18"/>
      <x v="18"/>
      <x v="1"/>
      <x v="1"/>
      <x v="2"/>
      <x v="1"/>
      <x v="1"/>
      <x v="22"/>
    </i>
    <i>
      <x v="19"/>
      <x v="19"/>
      <x v="1"/>
      <x v="1"/>
      <x v="2"/>
      <x v="1"/>
      <x v="1"/>
      <x v="23"/>
    </i>
    <i>
      <x v="20"/>
      <x v="20"/>
      <x v="1"/>
      <x v="1"/>
      <x v="2"/>
      <x v="1"/>
      <x v="1"/>
      <x v="24"/>
    </i>
    <i>
      <x v="21"/>
      <x v="21"/>
      <x v="1"/>
      <x v="1"/>
      <x v="2"/>
      <x v="1"/>
      <x v="1"/>
      <x v="25"/>
    </i>
    <i>
      <x v="22"/>
      <x v="22"/>
      <x v="1"/>
      <x v="1"/>
      <x v="2"/>
      <x v="1"/>
      <x v="1"/>
      <x v="26"/>
    </i>
    <i>
      <x v="23"/>
      <x v="23"/>
      <x v="1"/>
      <x v="1"/>
      <x v="2"/>
      <x v="1"/>
      <x v="1"/>
      <x v="27"/>
    </i>
    <i>
      <x v="24"/>
      <x v="24"/>
      <x v="1"/>
      <x v="1"/>
      <x v="2"/>
      <x v="1"/>
      <x v="1"/>
      <x v="28"/>
    </i>
    <i>
      <x v="25"/>
      <x v="25"/>
      <x v="1"/>
      <x v="1"/>
      <x v="2"/>
      <x v="1"/>
      <x v="1"/>
      <x v="29"/>
    </i>
    <i>
      <x v="26"/>
      <x v="26"/>
      <x v="1"/>
      <x v="1"/>
      <x v="2"/>
      <x v="1"/>
      <x v="1"/>
      <x v="1"/>
    </i>
    <i>
      <x v="27"/>
      <x v="27"/>
      <x v="1"/>
      <x v="1"/>
      <x v="2"/>
      <x v="1"/>
      <x v="1"/>
      <x v="2"/>
    </i>
    <i>
      <x v="28"/>
      <x v="28"/>
      <x v="1"/>
      <x v="1"/>
      <x v="2"/>
      <x v="1"/>
      <x v="1"/>
      <x v="3"/>
    </i>
    <i>
      <x v="29"/>
      <x v="29"/>
      <x v="1"/>
      <x v="1"/>
      <x v="2"/>
      <x v="1"/>
      <x v="1"/>
      <x v="4"/>
    </i>
    <i>
      <x v="30"/>
      <x v="30"/>
      <x v="1"/>
      <x v="1"/>
      <x v="2"/>
      <x v="1"/>
      <x v="1"/>
      <x v="31"/>
    </i>
    <i>
      <x v="31"/>
      <x v="31"/>
      <x v="1"/>
      <x v="1"/>
      <x v="2"/>
      <x v="1"/>
      <x v="1"/>
      <x v="30"/>
    </i>
    <i>
      <x v="32"/>
      <x v="32"/>
      <x v="1"/>
      <x v="1"/>
      <x v="2"/>
      <x v="1"/>
      <x v="1"/>
      <x v="33"/>
    </i>
    <i>
      <x v="33"/>
      <x v="33"/>
      <x v="1"/>
      <x v="1"/>
      <x v="2"/>
      <x v="1"/>
      <x v="1"/>
      <x v="32"/>
    </i>
    <i>
      <x v="34"/>
      <x v="34"/>
      <x v="1"/>
      <x v="1"/>
      <x v="2"/>
      <x v="1"/>
      <x v="1"/>
      <x v="34"/>
    </i>
    <i>
      <x v="35"/>
      <x v="35"/>
      <x v="1"/>
      <x v="1"/>
      <x v="2"/>
      <x v="1"/>
      <x v="1"/>
      <x v="35"/>
    </i>
    <i>
      <x v="36"/>
      <x v="36"/>
      <x v="1"/>
      <x v="1"/>
      <x v="2"/>
      <x v="1"/>
      <x v="1"/>
      <x v="36"/>
    </i>
    <i>
      <x v="37"/>
      <x v="37"/>
      <x v="1"/>
      <x v="1"/>
      <x v="2"/>
      <x v="1"/>
      <x v="1"/>
      <x v="37"/>
    </i>
  </rowItems>
  <colFields count="1">
    <field x="8"/>
  </colFields>
  <colItems count="1">
    <i>
      <x/>
    </i>
  </colItems>
  <dataFields count="1">
    <dataField name="Max of Price" fld="12" subtotal="max" baseField="0" baseItem="0" numFmtId="4"/>
  </dataFields>
  <formats count="65">
    <format dxfId="361">
      <pivotArea type="all" dataOnly="0" outline="0" fieldPosition="0"/>
    </format>
    <format dxfId="360">
      <pivotArea type="all" dataOnly="0" outline="0" fieldPosition="0"/>
    </format>
    <format dxfId="359">
      <pivotArea field="2" type="button" dataOnly="0" labelOnly="1" outline="0"/>
    </format>
    <format dxfId="358">
      <pivotArea field="2" type="button" dataOnly="0" labelOnly="1" outline="0"/>
    </format>
    <format dxfId="357">
      <pivotArea dataOnly="0" labelOnly="1" outline="0" fieldPosition="0">
        <references count="1">
          <reference field="8" count="0"/>
        </references>
      </pivotArea>
    </format>
    <format dxfId="356">
      <pivotArea field="8" type="button" dataOnly="0" labelOnly="1" outline="0" axis="axisCol" fieldPosition="0"/>
    </format>
    <format dxfId="355">
      <pivotArea field="8" type="button" dataOnly="0" labelOnly="1" outline="0" axis="axisCol" fieldPosition="0"/>
    </format>
    <format dxfId="354">
      <pivotArea type="topRight" dataOnly="0" labelOnly="1" outline="0" fieldPosition="0"/>
    </format>
    <format dxfId="353">
      <pivotArea type="all" dataOnly="0" outline="0" fieldPosition="0"/>
    </format>
    <format dxfId="352">
      <pivotArea field="2" type="button" dataOnly="0" labelOnly="1" outline="0"/>
    </format>
    <format dxfId="351">
      <pivotArea type="origin" dataOnly="0" labelOnly="1" outline="0" fieldPosition="0"/>
    </format>
    <format dxfId="350">
      <pivotArea field="2" type="button" dataOnly="0" labelOnly="1" outline="0"/>
    </format>
    <format dxfId="349">
      <pivotArea field="3" type="button" dataOnly="0" labelOnly="1" outline="0" axis="axisRow" fieldPosition="0"/>
    </format>
    <format dxfId="348">
      <pivotArea field="7" type="button" dataOnly="0" labelOnly="1" outline="0" axis="axisRow" fieldPosition="3"/>
    </format>
    <format dxfId="347">
      <pivotArea field="6" type="button" dataOnly="0" labelOnly="1" outline="0" axis="axisRow" fieldPosition="4"/>
    </format>
    <format dxfId="346">
      <pivotArea dataOnly="0" labelOnly="1" outline="0" fieldPosition="0">
        <references count="1">
          <reference field="8" count="0"/>
        </references>
      </pivotArea>
    </format>
    <format dxfId="345">
      <pivotArea field="8" type="button" dataOnly="0" labelOnly="1" outline="0" axis="axisCol" fieldPosition="0"/>
    </format>
    <format dxfId="344">
      <pivotArea dataOnly="0" labelOnly="1" outline="0" fieldPosition="0">
        <references count="1">
          <reference field="3" count="0"/>
        </references>
      </pivotArea>
    </format>
    <format dxfId="343">
      <pivotArea type="origin" dataOnly="0" labelOnly="1" outline="0" fieldPosition="0"/>
    </format>
    <format dxfId="342">
      <pivotArea field="3" type="button" dataOnly="0" labelOnly="1" outline="0" axis="axisRow" fieldPosition="0"/>
    </format>
    <format dxfId="341">
      <pivotArea field="4" type="button" dataOnly="0" labelOnly="1" outline="0" axis="axisRow" fieldPosition="1"/>
    </format>
    <format dxfId="340">
      <pivotArea field="5" type="button" dataOnly="0" labelOnly="1" outline="0" axis="axisRow" fieldPosition="2"/>
    </format>
    <format dxfId="339">
      <pivotArea field="7" type="button" dataOnly="0" labelOnly="1" outline="0" axis="axisRow" fieldPosition="3"/>
    </format>
    <format dxfId="338">
      <pivotArea field="6" type="button" dataOnly="0" labelOnly="1" outline="0" axis="axisRow" fieldPosition="4"/>
    </format>
    <format dxfId="337">
      <pivotArea field="10" type="button" dataOnly="0" labelOnly="1" outline="0" axis="axisRow" fieldPosition="5"/>
    </format>
    <format dxfId="336">
      <pivotArea field="11" type="button" dataOnly="0" labelOnly="1" outline="0" axis="axisRow" fieldPosition="6"/>
    </format>
    <format dxfId="335">
      <pivotArea field="1" type="button" dataOnly="0" labelOnly="1" outline="0" axis="axisRow" fieldPosition="7"/>
    </format>
    <format dxfId="334">
      <pivotArea field="8" type="button" dataOnly="0" labelOnly="1" outline="0" axis="axisCol" fieldPosition="0"/>
    </format>
    <format dxfId="333">
      <pivotArea dataOnly="0" labelOnly="1" outline="0" fieldPosition="0">
        <references count="1">
          <reference field="8" count="0"/>
        </references>
      </pivotArea>
    </format>
    <format dxfId="332">
      <pivotArea type="origin" dataOnly="0" labelOnly="1" outline="0" fieldPosition="0"/>
    </format>
    <format dxfId="331">
      <pivotArea field="3" type="button" dataOnly="0" labelOnly="1" outline="0" axis="axisRow" fieldPosition="0"/>
    </format>
    <format dxfId="330">
      <pivotArea field="4" type="button" dataOnly="0" labelOnly="1" outline="0" axis="axisRow" fieldPosition="1"/>
    </format>
    <format dxfId="329">
      <pivotArea field="5" type="button" dataOnly="0" labelOnly="1" outline="0" axis="axisRow" fieldPosition="2"/>
    </format>
    <format dxfId="328">
      <pivotArea field="7" type="button" dataOnly="0" labelOnly="1" outline="0" axis="axisRow" fieldPosition="3"/>
    </format>
    <format dxfId="327">
      <pivotArea field="6" type="button" dataOnly="0" labelOnly="1" outline="0" axis="axisRow" fieldPosition="4"/>
    </format>
    <format dxfId="326">
      <pivotArea field="10" type="button" dataOnly="0" labelOnly="1" outline="0" axis="axisRow" fieldPosition="5"/>
    </format>
    <format dxfId="325">
      <pivotArea field="11" type="button" dataOnly="0" labelOnly="1" outline="0" axis="axisRow" fieldPosition="6"/>
    </format>
    <format dxfId="324">
      <pivotArea field="1" type="button" dataOnly="0" labelOnly="1" outline="0" axis="axisRow" fieldPosition="7"/>
    </format>
    <format dxfId="323">
      <pivotArea field="8" type="button" dataOnly="0" labelOnly="1" outline="0" axis="axisCol" fieldPosition="0"/>
    </format>
    <format dxfId="322">
      <pivotArea dataOnly="0" labelOnly="1" outline="0" fieldPosition="0">
        <references count="1">
          <reference field="8" count="0"/>
        </references>
      </pivotArea>
    </format>
    <format dxfId="321">
      <pivotArea outline="0" fieldPosition="0"/>
    </format>
    <format dxfId="320">
      <pivotArea dataOnly="0" labelOnly="1" outline="0" fieldPosition="0">
        <references count="1">
          <reference field="3" count="0"/>
        </references>
      </pivotArea>
    </format>
    <format dxfId="319">
      <pivotArea dataOnly="0" labelOnly="1" outline="0" fieldPosition="0">
        <references count="3">
          <reference field="3" count="0" selected="0"/>
          <reference field="4" count="0" selected="0"/>
          <reference field="5" count="0"/>
        </references>
      </pivotArea>
    </format>
    <format dxfId="318">
      <pivotArea dataOnly="0" labelOnly="1" outline="0" fieldPosition="0">
        <references count="4">
          <reference field="3" count="0" selected="0"/>
          <reference field="4" count="0" selected="0"/>
          <reference field="5" count="0" selected="0"/>
          <reference field="7" count="0"/>
        </references>
      </pivotArea>
    </format>
    <format dxfId="317">
      <pivotArea dataOnly="0" labelOnly="1" outline="0" fieldPosition="0">
        <references count="5">
          <reference field="3" count="0" selected="0"/>
          <reference field="4" count="0" selected="0"/>
          <reference field="5" count="0" selected="0"/>
          <reference field="6" count="0"/>
          <reference field="7" count="0" selected="0"/>
        </references>
      </pivotArea>
    </format>
    <format dxfId="316">
      <pivotArea dataOnly="0" labelOnly="1" outline="0" fieldPosition="0">
        <references count="6">
          <reference field="3" count="0" selected="0"/>
          <reference field="4" count="0" selected="0"/>
          <reference field="5" count="0" selected="0"/>
          <reference field="6" count="0" selected="0"/>
          <reference field="7" count="0" selected="0"/>
          <reference field="10" count="0"/>
        </references>
      </pivotArea>
    </format>
    <format dxfId="315">
      <pivotArea dataOnly="0" labelOnly="1" outline="0" fieldPosition="0">
        <references count="7">
          <reference field="3" count="0" selected="0"/>
          <reference field="4" count="0" selected="0"/>
          <reference field="5" count="0" selected="0"/>
          <reference field="6" count="0" selected="0"/>
          <reference field="7" count="0" selected="0"/>
          <reference field="10" count="0" selected="0"/>
          <reference field="11" count="0"/>
        </references>
      </pivotArea>
    </format>
    <format dxfId="314">
      <pivotArea dataOnly="0" labelOnly="1" outline="0" fieldPosition="0">
        <references count="8">
          <reference field="1" count="0"/>
          <reference field="3" count="0" selected="0"/>
          <reference field="4" count="0" selected="0"/>
          <reference field="5" count="0" selected="0"/>
          <reference field="6" count="0" selected="0"/>
          <reference field="7" count="0" selected="0"/>
          <reference field="10" count="0" selected="0"/>
          <reference field="11" count="0" selected="0"/>
        </references>
      </pivotArea>
    </format>
    <format dxfId="313">
      <pivotArea dataOnly="0" labelOnly="1" outline="0" fieldPosition="0">
        <references count="2">
          <reference field="3" count="0" selected="0"/>
          <reference field="4" count="0"/>
        </references>
      </pivotArea>
    </format>
    <format dxfId="312">
      <pivotArea outline="0" fieldPosition="0"/>
    </format>
    <format dxfId="311">
      <pivotArea outline="0" fieldPosition="0"/>
    </format>
    <format dxfId="310">
      <pivotArea dataOnly="0" labelOnly="1" outline="0" fieldPosition="0">
        <references count="1">
          <reference field="8" count="0"/>
        </references>
      </pivotArea>
    </format>
    <format dxfId="309">
      <pivotArea field="8" type="button" dataOnly="0" labelOnly="1" outline="0" axis="axisCol" fieldPosition="0"/>
    </format>
    <format dxfId="308">
      <pivotArea outline="0" fieldPosition="0"/>
    </format>
    <format dxfId="307">
      <pivotArea outline="0" fieldPosition="0">
        <references count="1">
          <reference field="3" count="1" selected="0">
            <x v="8"/>
          </reference>
        </references>
      </pivotArea>
    </format>
    <format dxfId="306">
      <pivotArea outline="0" fieldPosition="0">
        <references count="1">
          <reference field="3" count="1" selected="0">
            <x v="12"/>
          </reference>
        </references>
      </pivotArea>
    </format>
    <format dxfId="305">
      <pivotArea outline="0" fieldPosition="0">
        <references count="1">
          <reference field="3" count="1" selected="0">
            <x v="17"/>
          </reference>
        </references>
      </pivotArea>
    </format>
    <format dxfId="304">
      <pivotArea outline="0" fieldPosition="0">
        <references count="1">
          <reference field="3" count="1" selected="0">
            <x v="25"/>
          </reference>
        </references>
      </pivotArea>
    </format>
    <format dxfId="303">
      <pivotArea outline="0" fieldPosition="0">
        <references count="8">
          <reference field="1" count="24" selected="0">
            <x v="5"/>
            <x v="6"/>
            <x v="7"/>
            <x v="8"/>
            <x v="9"/>
            <x v="10"/>
            <x v="11"/>
            <x v="12"/>
            <x v="13"/>
            <x v="14"/>
            <x v="15"/>
            <x v="16"/>
            <x v="17"/>
            <x v="18"/>
            <x v="19"/>
            <x v="20"/>
            <x v="21"/>
            <x v="22"/>
            <x v="23"/>
            <x v="24"/>
            <x v="25"/>
            <x v="26"/>
            <x v="27"/>
            <x v="28"/>
          </reference>
          <reference field="3" count="24" selected="0">
            <x v="1"/>
            <x v="2"/>
            <x v="3"/>
            <x v="4"/>
            <x v="5"/>
            <x v="6"/>
            <x v="7"/>
            <x v="8"/>
            <x v="9"/>
            <x v="10"/>
            <x v="11"/>
            <x v="12"/>
            <x v="13"/>
            <x v="14"/>
            <x v="15"/>
            <x v="16"/>
            <x v="17"/>
            <x v="18"/>
            <x v="19"/>
            <x v="20"/>
            <x v="21"/>
            <x v="22"/>
            <x v="23"/>
            <x v="24"/>
          </reference>
          <reference field="4" count="24" selected="0">
            <x v="1"/>
            <x v="2"/>
            <x v="3"/>
            <x v="4"/>
            <x v="5"/>
            <x v="6"/>
            <x v="7"/>
            <x v="8"/>
            <x v="9"/>
            <x v="10"/>
            <x v="11"/>
            <x v="12"/>
            <x v="13"/>
            <x v="14"/>
            <x v="15"/>
            <x v="16"/>
            <x v="17"/>
            <x v="18"/>
            <x v="19"/>
            <x v="20"/>
            <x v="21"/>
            <x v="22"/>
            <x v="23"/>
            <x v="24"/>
          </reference>
          <reference field="5" count="2" selected="0">
            <x v="1"/>
            <x v="2"/>
          </reference>
          <reference field="6" count="2" selected="0">
            <x v="1"/>
            <x v="2"/>
          </reference>
          <reference field="7" count="1" selected="0">
            <x v="1"/>
          </reference>
          <reference field="10" count="1" selected="0">
            <x v="1"/>
          </reference>
          <reference field="11" count="1" selected="0">
            <x v="1"/>
          </reference>
        </references>
      </pivotArea>
    </format>
    <format dxfId="302">
      <pivotArea outline="0" fieldPosition="0">
        <references count="8">
          <reference field="1" count="3" selected="0">
            <x v="1"/>
            <x v="2"/>
            <x v="3"/>
          </reference>
          <reference field="3" count="3" selected="0">
            <x v="26"/>
            <x v="27"/>
            <x v="28"/>
          </reference>
          <reference field="4" count="3" selected="0">
            <x v="26"/>
            <x v="27"/>
            <x v="28"/>
          </reference>
          <reference field="5" count="1" selected="0">
            <x v="1"/>
          </reference>
          <reference field="6" count="1" selected="0">
            <x v="2"/>
          </reference>
          <reference field="7" count="1" selected="0">
            <x v="1"/>
          </reference>
          <reference field="10" count="1" selected="0">
            <x v="1"/>
          </reference>
          <reference field="11" count="1" selected="0">
            <x v="1"/>
          </reference>
        </references>
      </pivotArea>
    </format>
    <format dxfId="301">
      <pivotArea outline="0" fieldPosition="0">
        <references count="1">
          <reference field="3" count="1" selected="0">
            <x v="29"/>
          </reference>
        </references>
      </pivotArea>
    </format>
    <format dxfId="300">
      <pivotArea outline="0" fieldPosition="0">
        <references count="8">
          <reference field="1" count="3" selected="0">
            <x v="30"/>
            <x v="31"/>
            <x v="33"/>
          </reference>
          <reference field="3" count="3" selected="0">
            <x v="30"/>
            <x v="31"/>
            <x v="32"/>
          </reference>
          <reference field="4" count="3" selected="0">
            <x v="30"/>
            <x v="31"/>
            <x v="32"/>
          </reference>
          <reference field="5" count="1" selected="0">
            <x v="1"/>
          </reference>
          <reference field="6" count="1" selected="0">
            <x v="2"/>
          </reference>
          <reference field="7" count="1" selected="0">
            <x v="1"/>
          </reference>
          <reference field="10" count="1" selected="0">
            <x v="1"/>
          </reference>
          <reference field="11" count="1" selected="0">
            <x v="1"/>
          </reference>
        </references>
      </pivotArea>
    </format>
    <format dxfId="299">
      <pivotArea outline="0" fieldPosition="0">
        <references count="1">
          <reference field="3" count="1" selected="0">
            <x v="33"/>
          </reference>
        </references>
      </pivotArea>
    </format>
    <format dxfId="298">
      <pivotArea outline="0" fieldPosition="0">
        <references count="8">
          <reference field="1" count="3" selected="0">
            <x v="34"/>
            <x v="35"/>
            <x v="36"/>
          </reference>
          <reference field="3" count="3" selected="0">
            <x v="34"/>
            <x v="35"/>
            <x v="36"/>
          </reference>
          <reference field="4" count="3" selected="0">
            <x v="34"/>
            <x v="35"/>
            <x v="36"/>
          </reference>
          <reference field="5" count="1" selected="0">
            <x v="1"/>
          </reference>
          <reference field="6" count="1" selected="0">
            <x v="2"/>
          </reference>
          <reference field="7" count="1" selected="0">
            <x v="1"/>
          </reference>
          <reference field="10" count="1" selected="0">
            <x v="1"/>
          </reference>
          <reference field="11" count="1" selected="0">
            <x v="1"/>
          </reference>
        </references>
      </pivotArea>
    </format>
    <format dxfId="297">
      <pivotArea outline="0" fieldPosition="0">
        <references count="1">
          <reference field="3" count="1" selected="0">
            <x v="37"/>
          </reference>
        </references>
      </pivotArea>
    </format>
  </formats>
  <conditionalFormats count="1">
    <conditionalFormat priority="1">
      <pivotAreas count="1">
        <pivotArea type="data" outline="0" collapsedLevelsAreSubtotals="1" fieldPosition="0">
          <references count="9">
            <reference field="4294967294" count="1" selected="0">
              <x v="0"/>
            </reference>
            <reference field="1" count="1" selected="0">
              <x v="0"/>
            </reference>
            <reference field="3" count="1" selected="0">
              <x v="0"/>
            </reference>
            <reference field="4" count="1" selected="0">
              <x v="0"/>
            </reference>
            <reference field="5" count="1" selected="0">
              <x v="0"/>
            </reference>
            <reference field="6" count="1" selected="0">
              <x v="0"/>
            </reference>
            <reference field="7" count="1" selected="0">
              <x v="0"/>
            </reference>
            <reference field="10" count="1" selected="0">
              <x v="0"/>
            </reference>
            <reference field="11" count="1" selected="0">
              <x v="0"/>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roductCompositionMatrixPivot" cacheId="0" dataOnRows="1" applyNumberFormats="0" applyBorderFormats="0" applyFontFormats="0" applyPatternFormats="0" applyAlignmentFormats="0" applyWidthHeightFormats="1" dataCaption="Data" updatedVersion="6" minRefreshableVersion="3" asteriskTotals="1" showMemberPropertyTips="0" rowGrandTotals="0" colGrandTotals="0" itemPrintTitles="1" createdVersion="3" indent="0" compact="0" compactData="0" gridDropZones="1">
  <location ref="B9:Y23" firstHeaderRow="1" firstDataRow="2" firstDataCol="2"/>
  <pivotFields count="14">
    <pivotField compact="0" outline="0" subtotalTop="0" showAll="0" includeNewItemsInFilter="1"/>
    <pivotField compact="0" outline="0" subtotalTop="0" showAll="0" includeNewItemsInFilter="1"/>
    <pivotField compact="0" outline="0" subtotalTop="0" showAll="0" includeNewItemsInFilter="1" rankBy="0" defaultSubtotal="0">
      <items count="5">
        <item x="2"/>
        <item x="0"/>
        <item x="1"/>
        <item x="3"/>
        <item m="1" x="4"/>
      </items>
    </pivotField>
    <pivotField axis="axisRow" compact="0" outline="0" subtotalTop="0" showAll="0" includeNewItemsInFilter="1" sortType="ascending" rankBy="0" defaultSubtotal="0">
      <items count="16">
        <item m="1" x="15"/>
        <item x="10"/>
        <item x="0"/>
        <item m="1" x="14"/>
        <item x="11"/>
        <item x="9"/>
        <item x="1"/>
        <item m="1" x="13"/>
        <item x="2"/>
        <item x="12"/>
        <item x="8"/>
        <item x="3"/>
        <item x="4"/>
        <item x="5"/>
        <item x="6"/>
        <item x="7"/>
      </items>
    </pivotField>
    <pivotField axis="axisRow" compact="0" outline="0" subtotalTop="0" showAll="0" includeNewItemsInFilter="1" sortType="ascending" rankBy="0" defaultSubtotal="0">
      <items count="16">
        <item m="1" x="13"/>
        <item x="10"/>
        <item x="0"/>
        <item m="1" x="15"/>
        <item x="11"/>
        <item x="9"/>
        <item x="1"/>
        <item m="1" x="14"/>
        <item x="2"/>
        <item x="12"/>
        <item x="8"/>
        <item x="3"/>
        <item x="4"/>
        <item x="5"/>
        <item x="6"/>
        <item x="7"/>
      </items>
    </pivotField>
    <pivotField compact="0" outline="0" subtotalTop="0" showAll="0" includeNewItemsInFilter="1" defaultSubtotal="0">
      <items count="8">
        <item x="0"/>
        <item m="1" x="7"/>
        <item x="6"/>
        <item x="5"/>
        <item x="1"/>
        <item x="3"/>
        <item x="2"/>
        <item x="4"/>
      </items>
    </pivotField>
    <pivotField axis="axisCol" compact="0" outline="0" subtotalTop="0" showAll="0" includeNewItemsInFilter="1" sortType="ascending" rankBy="0" defaultSubtotal="0">
      <items count="24">
        <item x="5"/>
        <item x="6"/>
        <item x="7"/>
        <item x="8"/>
        <item x="9"/>
        <item x="19"/>
        <item x="20"/>
        <item x="10"/>
        <item x="0"/>
        <item x="11"/>
        <item m="1" x="22"/>
        <item x="12"/>
        <item x="13"/>
        <item x="14"/>
        <item x="1"/>
        <item x="4"/>
        <item x="15"/>
        <item x="2"/>
        <item m="1" x="23"/>
        <item x="3"/>
        <item x="16"/>
        <item x="17"/>
        <item x="21"/>
        <item x="18"/>
      </items>
    </pivotField>
    <pivotField dataField="1" compact="0" outline="0" subtotalTop="0" showAll="0" includeNewItemsInFilter="1"/>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4"/>
  </rowFields>
  <rowItems count="13">
    <i>
      <x v="1"/>
      <x v="1"/>
    </i>
    <i>
      <x v="2"/>
      <x v="2"/>
    </i>
    <i>
      <x v="4"/>
      <x v="4"/>
    </i>
    <i>
      <x v="5"/>
      <x v="5"/>
    </i>
    <i>
      <x v="6"/>
      <x v="6"/>
    </i>
    <i>
      <x v="8"/>
      <x v="8"/>
    </i>
    <i>
      <x v="9"/>
      <x v="9"/>
    </i>
    <i>
      <x v="10"/>
      <x v="10"/>
    </i>
    <i>
      <x v="11"/>
      <x v="11"/>
    </i>
    <i>
      <x v="12"/>
      <x v="12"/>
    </i>
    <i>
      <x v="13"/>
      <x v="13"/>
    </i>
    <i>
      <x v="14"/>
      <x v="14"/>
    </i>
    <i>
      <x v="15"/>
      <x v="15"/>
    </i>
  </rowItems>
  <colFields count="1">
    <field x="6"/>
  </colFields>
  <colItems count="22">
    <i>
      <x/>
    </i>
    <i>
      <x v="1"/>
    </i>
    <i>
      <x v="2"/>
    </i>
    <i>
      <x v="3"/>
    </i>
    <i>
      <x v="4"/>
    </i>
    <i>
      <x v="5"/>
    </i>
    <i>
      <x v="6"/>
    </i>
    <i>
      <x v="7"/>
    </i>
    <i>
      <x v="8"/>
    </i>
    <i>
      <x v="9"/>
    </i>
    <i>
      <x v="11"/>
    </i>
    <i>
      <x v="12"/>
    </i>
    <i>
      <x v="13"/>
    </i>
    <i>
      <x v="14"/>
    </i>
    <i>
      <x v="15"/>
    </i>
    <i>
      <x v="16"/>
    </i>
    <i>
      <x v="17"/>
    </i>
    <i>
      <x v="19"/>
    </i>
    <i>
      <x v="20"/>
    </i>
    <i>
      <x v="21"/>
    </i>
    <i>
      <x v="22"/>
    </i>
    <i>
      <x v="23"/>
    </i>
  </colItems>
  <dataFields count="1">
    <dataField name="Max of Ind" fld="7" subtotal="max" baseField="0" baseItem="0" numFmtId="1"/>
  </dataFields>
  <formats count="39">
    <format dxfId="275">
      <pivotArea type="all" dataOnly="0" outline="0" fieldPosition="0"/>
    </format>
    <format dxfId="274">
      <pivotArea type="all" dataOnly="0" outline="0" fieldPosition="0"/>
    </format>
    <format dxfId="273">
      <pivotArea field="2" type="button" dataOnly="0" labelOnly="1" outline="0"/>
    </format>
    <format dxfId="272">
      <pivotArea field="2" type="button" dataOnly="0" labelOnly="1" outline="0"/>
    </format>
    <format dxfId="271">
      <pivotArea type="topRight" dataOnly="0" labelOnly="1" outline="0" fieldPosition="0"/>
    </format>
    <format dxfId="270">
      <pivotArea type="all" dataOnly="0" outline="0" fieldPosition="0"/>
    </format>
    <format dxfId="269">
      <pivotArea field="2" type="button" dataOnly="0" labelOnly="1" outline="0"/>
    </format>
    <format dxfId="268">
      <pivotArea type="origin" dataOnly="0" labelOnly="1" outline="0" fieldPosition="0"/>
    </format>
    <format dxfId="267">
      <pivotArea field="2" type="button" dataOnly="0" labelOnly="1" outline="0"/>
    </format>
    <format dxfId="266">
      <pivotArea field="3" type="button" dataOnly="0" labelOnly="1" outline="0" axis="axisRow" fieldPosition="0"/>
    </format>
    <format dxfId="265">
      <pivotArea field="5" type="button" dataOnly="0" labelOnly="1" outline="0"/>
    </format>
    <format dxfId="264">
      <pivotArea dataOnly="0" labelOnly="1" outline="0" fieldPosition="0">
        <references count="1">
          <reference field="3" count="0"/>
        </references>
      </pivotArea>
    </format>
    <format dxfId="263">
      <pivotArea type="origin" dataOnly="0" labelOnly="1" outline="0" fieldPosition="0"/>
    </format>
    <format dxfId="262">
      <pivotArea field="3" type="button" dataOnly="0" labelOnly="1" outline="0" axis="axisRow" fieldPosition="0"/>
    </format>
    <format dxfId="261">
      <pivotArea field="4" type="button" dataOnly="0" labelOnly="1" outline="0" axis="axisRow" fieldPosition="1"/>
    </format>
    <format dxfId="260">
      <pivotArea field="5" type="button" dataOnly="0" labelOnly="1" outline="0"/>
    </format>
    <format dxfId="259">
      <pivotArea field="5" type="button" dataOnly="0" labelOnly="1" outline="0"/>
    </format>
    <format dxfId="258">
      <pivotArea outline="0" fieldPosition="0"/>
    </format>
    <format dxfId="257">
      <pivotArea dataOnly="0" labelOnly="1" outline="0" fieldPosition="0">
        <references count="1">
          <reference field="3" count="0"/>
        </references>
      </pivotArea>
    </format>
    <format dxfId="256">
      <pivotArea dataOnly="0" labelOnly="1" outline="0" fieldPosition="0">
        <references count="2">
          <reference field="3" count="0" selected="0"/>
          <reference field="4" count="0"/>
        </references>
      </pivotArea>
    </format>
    <format dxfId="255">
      <pivotArea outline="0" fieldPosition="0"/>
    </format>
    <format dxfId="254">
      <pivotArea outline="0" fieldPosition="0"/>
    </format>
    <format dxfId="253">
      <pivotArea type="origin" dataOnly="0" labelOnly="1" outline="0" fieldPosition="0"/>
    </format>
    <format dxfId="252">
      <pivotArea field="3" type="button" dataOnly="0" labelOnly="1" outline="0" axis="axisRow" fieldPosition="0"/>
    </format>
    <format dxfId="251">
      <pivotArea field="4" type="button" dataOnly="0" labelOnly="1" outline="0" axis="axisRow" fieldPosition="1"/>
    </format>
    <format dxfId="250">
      <pivotArea field="6" type="button" dataOnly="0" labelOnly="1" outline="0" axis="axisCol" fieldPosition="0"/>
    </format>
    <format dxfId="249">
      <pivotArea type="topRight" dataOnly="0" labelOnly="1" outline="0" fieldPosition="0"/>
    </format>
    <format dxfId="248">
      <pivotArea dataOnly="0" labelOnly="1" outline="0" fieldPosition="0">
        <references count="1">
          <reference field="6" count="0"/>
        </references>
      </pivotArea>
    </format>
    <format dxfId="247">
      <pivotArea dataOnly="0" labelOnly="1" outline="0" fieldPosition="0">
        <references count="1">
          <reference field="6" count="0"/>
        </references>
      </pivotArea>
    </format>
    <format dxfId="246">
      <pivotArea type="origin" dataOnly="0" labelOnly="1" outline="0" offset="A1" fieldPosition="0"/>
    </format>
    <format dxfId="245">
      <pivotArea outline="0" fieldPosition="0"/>
    </format>
    <format dxfId="244">
      <pivotArea outline="0" fieldPosition="0">
        <references count="1">
          <reference field="3" count="3" selected="0">
            <x v="6"/>
            <x v="8"/>
            <x v="11"/>
          </reference>
        </references>
      </pivotArea>
    </format>
    <format dxfId="243">
      <pivotArea dataOnly="0" labelOnly="1" outline="0" fieldPosition="0">
        <references count="1">
          <reference field="3" count="3">
            <x v="6"/>
            <x v="8"/>
            <x v="11"/>
          </reference>
        </references>
      </pivotArea>
    </format>
    <format dxfId="242">
      <pivotArea dataOnly="0" labelOnly="1" outline="0" fieldPosition="0">
        <references count="2">
          <reference field="3" count="1" selected="0">
            <x v="6"/>
          </reference>
          <reference field="4" count="1">
            <x v="6"/>
          </reference>
        </references>
      </pivotArea>
    </format>
    <format dxfId="241">
      <pivotArea dataOnly="0" labelOnly="1" outline="0" fieldPosition="0">
        <references count="2">
          <reference field="3" count="1" selected="0">
            <x v="8"/>
          </reference>
          <reference field="4" count="1">
            <x v="8"/>
          </reference>
        </references>
      </pivotArea>
    </format>
    <format dxfId="240">
      <pivotArea dataOnly="0" labelOnly="1" outline="0" fieldPosition="0">
        <references count="2">
          <reference field="3" count="1" selected="0">
            <x v="11"/>
          </reference>
          <reference field="4" count="1">
            <x v="11"/>
          </reference>
        </references>
      </pivotArea>
    </format>
    <format dxfId="239">
      <pivotArea type="topRight" dataOnly="0" labelOnly="1" outline="0" offset="Y1" fieldPosition="0"/>
    </format>
    <format dxfId="238">
      <pivotArea dataOnly="0" labelOnly="1" outline="0" fieldPosition="0">
        <references count="1">
          <reference field="6" count="1">
            <x v="22"/>
          </reference>
        </references>
      </pivotArea>
    </format>
    <format dxfId="237">
      <pivotArea outline="0" collapsedLevelsAreSubtotals="1" fieldPosition="0">
        <references count="1">
          <reference field="6" count="1" selected="0">
            <x v="22"/>
          </reference>
        </references>
      </pivotArea>
    </format>
  </formats>
  <conditionalFormats count="8">
    <conditionalFormat priority="1">
      <pivotAreas count="1">
        <pivotArea type="data" outline="0" collapsedLevelsAreSubtotals="1" fieldPosition="0">
          <references count="2">
            <reference field="4294967294" count="1" selected="0">
              <x v="0"/>
            </reference>
            <reference field="6" count="20" selected="0">
              <x v="4"/>
              <x v="5"/>
              <x v="6"/>
              <x v="7"/>
              <x v="8"/>
              <x v="9"/>
              <x v="10"/>
              <x v="11"/>
              <x v="12"/>
              <x v="13"/>
              <x v="14"/>
              <x v="15"/>
              <x v="16"/>
              <x v="17"/>
              <x v="18"/>
              <x v="19"/>
              <x v="20"/>
              <x v="21"/>
              <x v="22"/>
              <x v="23"/>
            </reference>
          </references>
        </pivotArea>
      </pivotAreas>
    </conditionalFormat>
    <conditionalFormat priority="2">
      <pivotAreas count="1">
        <pivotArea type="data" outline="0" collapsedLevelsAreSubtotals="1" fieldPosition="0">
          <references count="2">
            <reference field="4294967294" count="1" selected="0">
              <x v="0"/>
            </reference>
            <reference field="6" count="20" selected="0">
              <x v="4"/>
              <x v="5"/>
              <x v="6"/>
              <x v="7"/>
              <x v="8"/>
              <x v="9"/>
              <x v="10"/>
              <x v="11"/>
              <x v="12"/>
              <x v="13"/>
              <x v="14"/>
              <x v="15"/>
              <x v="16"/>
              <x v="17"/>
              <x v="18"/>
              <x v="19"/>
              <x v="20"/>
              <x v="21"/>
              <x v="22"/>
              <x v="23"/>
            </reference>
          </references>
        </pivotArea>
      </pivotAreas>
    </conditionalFormat>
    <conditionalFormat priority="3">
      <pivotAreas count="1">
        <pivotArea type="data" outline="0" collapsedLevelsAreSubtotals="1" fieldPosition="0">
          <references count="2">
            <reference field="4294967294" count="1" selected="0">
              <x v="0"/>
            </reference>
            <reference field="6" count="20" selected="0">
              <x v="4"/>
              <x v="5"/>
              <x v="6"/>
              <x v="7"/>
              <x v="8"/>
              <x v="9"/>
              <x v="10"/>
              <x v="11"/>
              <x v="12"/>
              <x v="13"/>
              <x v="14"/>
              <x v="15"/>
              <x v="16"/>
              <x v="17"/>
              <x v="18"/>
              <x v="19"/>
              <x v="20"/>
              <x v="21"/>
              <x v="22"/>
              <x v="23"/>
            </reference>
          </references>
        </pivotArea>
      </pivotAreas>
    </conditionalFormat>
    <conditionalFormat priority="4">
      <pivotAreas count="1">
        <pivotArea type="data" outline="0" collapsedLevelsAreSubtotals="1" fieldPosition="0">
          <references count="2">
            <reference field="4294967294" count="1" selected="0">
              <x v="0"/>
            </reference>
            <reference field="6" count="20" selected="0">
              <x v="4"/>
              <x v="5"/>
              <x v="6"/>
              <x v="7"/>
              <x v="8"/>
              <x v="9"/>
              <x v="10"/>
              <x v="11"/>
              <x v="12"/>
              <x v="13"/>
              <x v="14"/>
              <x v="15"/>
              <x v="16"/>
              <x v="17"/>
              <x v="18"/>
              <x v="19"/>
              <x v="20"/>
              <x v="21"/>
              <x v="22"/>
              <x v="23"/>
            </reference>
          </references>
        </pivotArea>
      </pivotAreas>
    </conditionalFormat>
    <conditionalFormat priority="39">
      <pivotAreas count="1">
        <pivotArea type="data" outline="0" collapsedLevelsAreSubtotals="1" fieldPosition="0">
          <references count="2">
            <reference field="4294967294" count="1" selected="0">
              <x v="0"/>
            </reference>
            <reference field="6" count="4" selected="0">
              <x v="0"/>
              <x v="1"/>
              <x v="2"/>
              <x v="3"/>
            </reference>
          </references>
        </pivotArea>
      </pivotAreas>
    </conditionalFormat>
    <conditionalFormat priority="40">
      <pivotAreas count="1">
        <pivotArea type="data" outline="0" collapsedLevelsAreSubtotals="1" fieldPosition="0">
          <references count="2">
            <reference field="4294967294" count="1" selected="0">
              <x v="0"/>
            </reference>
            <reference field="6" count="4" selected="0">
              <x v="0"/>
              <x v="1"/>
              <x v="2"/>
              <x v="3"/>
            </reference>
          </references>
        </pivotArea>
      </pivotAreas>
    </conditionalFormat>
    <conditionalFormat priority="51">
      <pivotAreas count="1">
        <pivotArea type="data" outline="0" collapsedLevelsAreSubtotals="1" fieldPosition="0">
          <references count="2">
            <reference field="4294967294" count="1" selected="0">
              <x v="0"/>
            </reference>
            <reference field="6" count="4" selected="0">
              <x v="0"/>
              <x v="1"/>
              <x v="2"/>
              <x v="3"/>
            </reference>
          </references>
        </pivotArea>
      </pivotAreas>
    </conditionalFormat>
    <conditionalFormat priority="54">
      <pivotAreas count="1">
        <pivotArea type="data" outline="0" collapsedLevelsAreSubtotals="1" fieldPosition="0">
          <references count="2">
            <reference field="4294967294" count="1" selected="0">
              <x v="0"/>
            </reference>
            <reference field="6" count="4" selected="0">
              <x v="0"/>
              <x v="1"/>
              <x v="2"/>
              <x v="3"/>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roductCompositionPivot" cacheId="1" dataOnRows="1" applyNumberFormats="0" applyBorderFormats="0" applyFontFormats="0" applyPatternFormats="0" applyAlignmentFormats="0" applyWidthHeightFormats="1" dataCaption="Data" updatedVersion="6" minRefreshableVersion="3" asteriskTotals="1" showDrill="0" showMemberPropertyTips="0" rowGrandTotals="0" colGrandTotals="0" itemPrintTitles="1" createdVersion="3" indent="0" compact="0" compactData="0" gridDropZones="1">
  <location ref="B9:F71" firstHeaderRow="2" firstDataRow="2" firstDataCol="4"/>
  <pivotFields count="8">
    <pivotField compact="0" outline="0" subtotalTop="0" showAll="0" includeNewItemsInFilter="1"/>
    <pivotField compact="0" outline="0" subtotalTop="0" showAll="0" includeNewItemsInFilter="1"/>
    <pivotField axis="axisRow" compact="0" outline="0" subtotalTop="0" showAll="0" includeNewItemsInFilter="1" rankBy="0" defaultSubtotal="0">
      <items count="7">
        <item x="4"/>
        <item x="2"/>
        <item x="0"/>
        <item x="1"/>
        <item m="1" x="6"/>
        <item x="3"/>
        <item m="1" x="5"/>
      </items>
    </pivotField>
    <pivotField axis="axisRow" compact="0" outline="0" subtotalTop="0" showAll="0" includeNewItemsInFilter="1" sortType="ascending" rankBy="0" defaultSubtotal="0">
      <items count="28">
        <item m="1" x="26"/>
        <item m="1" x="20"/>
        <item m="1" x="14"/>
        <item x="10"/>
        <item x="0"/>
        <item m="1" x="24"/>
        <item m="1" x="25"/>
        <item x="11"/>
        <item x="9"/>
        <item x="1"/>
        <item m="1" x="19"/>
        <item m="1" x="17"/>
        <item m="1" x="22"/>
        <item x="2"/>
        <item m="1" x="18"/>
        <item x="12"/>
        <item x="8"/>
        <item x="3"/>
        <item m="1" x="15"/>
        <item x="4"/>
        <item x="5"/>
        <item x="6"/>
        <item m="1" x="23"/>
        <item m="1" x="27"/>
        <item m="1" x="21"/>
        <item m="1" x="16"/>
        <item x="7"/>
        <item x="13"/>
      </items>
    </pivotField>
    <pivotField axis="axisRow" compact="0" outline="0" subtotalTop="0" showAll="0" includeNewItemsInFilter="1" sortType="ascending" rankBy="0" defaultSubtotal="0">
      <items count="30">
        <item m="1" x="14"/>
        <item m="1" x="22"/>
        <item m="1" x="23"/>
        <item x="10"/>
        <item m="1" x="16"/>
        <item x="0"/>
        <item m="1" x="26"/>
        <item m="1" x="28"/>
        <item x="11"/>
        <item x="9"/>
        <item x="1"/>
        <item m="1" x="21"/>
        <item m="1" x="24"/>
        <item m="1" x="29"/>
        <item x="2"/>
        <item m="1" x="27"/>
        <item x="12"/>
        <item x="8"/>
        <item x="3"/>
        <item m="1" x="18"/>
        <item x="4"/>
        <item x="5"/>
        <item x="6"/>
        <item m="1" x="19"/>
        <item m="1" x="25"/>
        <item m="1" x="17"/>
        <item m="1" x="15"/>
        <item m="1" x="20"/>
        <item x="7"/>
        <item h="1" x="13"/>
      </items>
    </pivotField>
    <pivotField compact="0" outline="0" subtotalTop="0" showAll="0" includeNewItemsInFilter="1" defaultSubtotal="0">
      <items count="13">
        <item x="7"/>
        <item x="0"/>
        <item m="1" x="12"/>
        <item m="1" x="11"/>
        <item x="6"/>
        <item x="5"/>
        <item x="1"/>
        <item m="1" x="9"/>
        <item x="3"/>
        <item x="2"/>
        <item m="1" x="10"/>
        <item m="1" x="8"/>
        <item x="4"/>
      </items>
    </pivotField>
    <pivotField axis="axisRow" compact="0" outline="0" subtotalTop="0" showAll="0" includeNewItemsInFilter="1" sortType="ascending" rankBy="0" defaultSubtotal="0">
      <items count="40">
        <item x="5"/>
        <item x="6"/>
        <item x="7"/>
        <item x="8"/>
        <item m="1" x="26"/>
        <item x="9"/>
        <item x="19"/>
        <item x="20"/>
        <item x="10"/>
        <item x="0"/>
        <item x="11"/>
        <item m="1" x="31"/>
        <item m="1" x="30"/>
        <item x="12"/>
        <item x="13"/>
        <item x="14"/>
        <item x="1"/>
        <item x="4"/>
        <item m="1" x="38"/>
        <item x="15"/>
        <item m="1" x="34"/>
        <item x="2"/>
        <item m="1" x="25"/>
        <item m="1" x="24"/>
        <item m="1" x="28"/>
        <item m="1" x="39"/>
        <item m="1" x="29"/>
        <item m="1" x="23"/>
        <item m="1" x="27"/>
        <item m="1" x="32"/>
        <item m="1" x="37"/>
        <item x="3"/>
        <item m="1" x="36"/>
        <item x="16"/>
        <item x="17"/>
        <item m="1" x="33"/>
        <item m="1" x="35"/>
        <item x="21"/>
        <item x="18"/>
        <item x="22"/>
      </items>
    </pivotField>
    <pivotField dataField="1" compact="0" outline="0" subtotalTop="0" showAll="0" includeNewItemsInFilter="1"/>
  </pivotFields>
  <rowFields count="4">
    <field x="3"/>
    <field x="4"/>
    <field x="2"/>
    <field x="6"/>
  </rowFields>
  <rowItems count="61">
    <i>
      <x v="3"/>
      <x v="3"/>
      <x v="5"/>
      <x v="37"/>
    </i>
    <i>
      <x v="4"/>
      <x v="5"/>
      <x v="2"/>
      <x v="5"/>
    </i>
    <i r="3">
      <x v="6"/>
    </i>
    <i r="3">
      <x v="7"/>
    </i>
    <i r="3">
      <x v="8"/>
    </i>
    <i r="3">
      <x v="9"/>
    </i>
    <i>
      <x v="7"/>
      <x v="8"/>
      <x v="5"/>
      <x v="37"/>
    </i>
    <i>
      <x v="8"/>
      <x v="9"/>
      <x v="5"/>
      <x v="37"/>
    </i>
    <i>
      <x v="9"/>
      <x v="10"/>
      <x v="3"/>
      <x v="16"/>
    </i>
    <i r="3">
      <x v="21"/>
    </i>
    <i r="3">
      <x v="38"/>
    </i>
    <i>
      <x v="13"/>
      <x v="14"/>
      <x v="3"/>
      <x v="31"/>
    </i>
    <i>
      <x v="15"/>
      <x v="16"/>
      <x v="5"/>
      <x v="37"/>
    </i>
    <i>
      <x v="16"/>
      <x v="17"/>
      <x v="5"/>
      <x v="37"/>
    </i>
    <i>
      <x v="17"/>
      <x v="18"/>
      <x v="3"/>
      <x v="17"/>
    </i>
    <i r="3">
      <x v="38"/>
    </i>
    <i>
      <x v="19"/>
      <x v="20"/>
      <x v="1"/>
      <x/>
    </i>
    <i r="3">
      <x v="1"/>
    </i>
    <i r="3">
      <x v="2"/>
    </i>
    <i r="3">
      <x v="3"/>
    </i>
    <i r="3">
      <x v="5"/>
    </i>
    <i r="3">
      <x v="8"/>
    </i>
    <i r="3">
      <x v="10"/>
    </i>
    <i r="3">
      <x v="13"/>
    </i>
    <i r="3">
      <x v="14"/>
    </i>
    <i r="3">
      <x v="15"/>
    </i>
    <i r="3">
      <x v="19"/>
    </i>
    <i r="3">
      <x v="33"/>
    </i>
    <i>
      <x v="20"/>
      <x v="21"/>
      <x v="1"/>
      <x/>
    </i>
    <i r="3">
      <x v="1"/>
    </i>
    <i r="3">
      <x v="2"/>
    </i>
    <i r="3">
      <x v="3"/>
    </i>
    <i r="3">
      <x v="5"/>
    </i>
    <i r="3">
      <x v="6"/>
    </i>
    <i r="3">
      <x v="8"/>
    </i>
    <i r="3">
      <x v="10"/>
    </i>
    <i r="3">
      <x v="13"/>
    </i>
    <i r="3">
      <x v="14"/>
    </i>
    <i r="3">
      <x v="15"/>
    </i>
    <i r="3">
      <x v="19"/>
    </i>
    <i r="3">
      <x v="33"/>
    </i>
    <i r="3">
      <x v="34"/>
    </i>
    <i>
      <x v="21"/>
      <x v="22"/>
      <x v="1"/>
      <x/>
    </i>
    <i r="3">
      <x v="1"/>
    </i>
    <i r="3">
      <x v="2"/>
    </i>
    <i r="3">
      <x v="3"/>
    </i>
    <i r="3">
      <x v="5"/>
    </i>
    <i r="3">
      <x v="6"/>
    </i>
    <i r="3">
      <x v="8"/>
    </i>
    <i r="3">
      <x v="10"/>
    </i>
    <i r="3">
      <x v="13"/>
    </i>
    <i r="3">
      <x v="14"/>
    </i>
    <i r="3">
      <x v="15"/>
    </i>
    <i r="3">
      <x v="16"/>
    </i>
    <i r="3">
      <x v="19"/>
    </i>
    <i r="3">
      <x v="21"/>
    </i>
    <i r="3">
      <x v="31"/>
    </i>
    <i r="3">
      <x v="33"/>
    </i>
    <i r="3">
      <x v="34"/>
    </i>
    <i r="3">
      <x v="38"/>
    </i>
    <i>
      <x v="26"/>
      <x v="28"/>
      <x v="5"/>
      <x v="34"/>
    </i>
  </rowItems>
  <colItems count="1">
    <i/>
  </colItems>
  <dataFields count="1">
    <dataField name="Max of Ind" fld="7" subtotal="max" baseField="0" baseItem="0" numFmtId="4"/>
  </dataFields>
  <formats count="65">
    <format dxfId="236">
      <pivotArea type="all" dataOnly="0" outline="0" fieldPosition="0"/>
    </format>
    <format dxfId="235">
      <pivotArea type="all" dataOnly="0" outline="0" fieldPosition="0"/>
    </format>
    <format dxfId="234">
      <pivotArea field="2" type="button" dataOnly="0" labelOnly="1" outline="0" axis="axisRow" fieldPosition="2"/>
    </format>
    <format dxfId="233">
      <pivotArea field="2" type="button" dataOnly="0" labelOnly="1" outline="0" axis="axisRow" fieldPosition="2"/>
    </format>
    <format dxfId="232">
      <pivotArea type="topRight" dataOnly="0" labelOnly="1" outline="0" fieldPosition="0"/>
    </format>
    <format dxfId="231">
      <pivotArea type="all" dataOnly="0" outline="0" fieldPosition="0"/>
    </format>
    <format dxfId="230">
      <pivotArea field="2" type="button" dataOnly="0" labelOnly="1" outline="0" axis="axisRow" fieldPosition="2"/>
    </format>
    <format dxfId="229">
      <pivotArea type="origin" dataOnly="0" labelOnly="1" outline="0" fieldPosition="0"/>
    </format>
    <format dxfId="228">
      <pivotArea field="2" type="button" dataOnly="0" labelOnly="1" outline="0" axis="axisRow" fieldPosition="2"/>
    </format>
    <format dxfId="227">
      <pivotArea field="3" type="button" dataOnly="0" labelOnly="1" outline="0" axis="axisRow" fieldPosition="0"/>
    </format>
    <format dxfId="226">
      <pivotArea field="5" type="button" dataOnly="0" labelOnly="1" outline="0"/>
    </format>
    <format dxfId="225">
      <pivotArea dataOnly="0" labelOnly="1" outline="0" fieldPosition="0">
        <references count="1">
          <reference field="3" count="0"/>
        </references>
      </pivotArea>
    </format>
    <format dxfId="224">
      <pivotArea type="origin" dataOnly="0" labelOnly="1" outline="0" fieldPosition="0"/>
    </format>
    <format dxfId="223">
      <pivotArea field="3" type="button" dataOnly="0" labelOnly="1" outline="0" axis="axisRow" fieldPosition="0"/>
    </format>
    <format dxfId="222">
      <pivotArea field="4" type="button" dataOnly="0" labelOnly="1" outline="0" axis="axisRow" fieldPosition="1"/>
    </format>
    <format dxfId="221">
      <pivotArea field="5" type="button" dataOnly="0" labelOnly="1" outline="0"/>
    </format>
    <format dxfId="220">
      <pivotArea field="5" type="button" dataOnly="0" labelOnly="1" outline="0"/>
    </format>
    <format dxfId="219">
      <pivotArea outline="0" fieldPosition="0"/>
    </format>
    <format dxfId="218">
      <pivotArea dataOnly="0" labelOnly="1" outline="0" fieldPosition="0">
        <references count="1">
          <reference field="3" count="0"/>
        </references>
      </pivotArea>
    </format>
    <format dxfId="217">
      <pivotArea dataOnly="0" labelOnly="1" outline="0" fieldPosition="0">
        <references count="2">
          <reference field="3" count="0" selected="0"/>
          <reference field="4" count="0"/>
        </references>
      </pivotArea>
    </format>
    <format dxfId="216">
      <pivotArea outline="0" fieldPosition="0"/>
    </format>
    <format dxfId="215">
      <pivotArea outline="0" fieldPosition="0"/>
    </format>
    <format dxfId="214">
      <pivotArea type="origin" dataOnly="0" labelOnly="1" outline="0" fieldPosition="0"/>
    </format>
    <format dxfId="213">
      <pivotArea field="3" type="button" dataOnly="0" labelOnly="1" outline="0" axis="axisRow" fieldPosition="0"/>
    </format>
    <format dxfId="212">
      <pivotArea field="4" type="button" dataOnly="0" labelOnly="1" outline="0" axis="axisRow" fieldPosition="1"/>
    </format>
    <format dxfId="211">
      <pivotArea field="6" type="button" dataOnly="0" labelOnly="1" outline="0" axis="axisRow" fieldPosition="3"/>
    </format>
    <format dxfId="210">
      <pivotArea type="topRight" dataOnly="0" labelOnly="1" outline="0" fieldPosition="0"/>
    </format>
    <format dxfId="209">
      <pivotArea dataOnly="0" labelOnly="1" outline="0" fieldPosition="0">
        <references count="1">
          <reference field="6" count="0"/>
        </references>
      </pivotArea>
    </format>
    <format dxfId="208">
      <pivotArea dataOnly="0" labelOnly="1" outline="0" fieldPosition="0">
        <references count="1">
          <reference field="6" count="0"/>
        </references>
      </pivotArea>
    </format>
    <format dxfId="207">
      <pivotArea type="origin" dataOnly="0" labelOnly="1" outline="0" offset="A1" fieldPosition="0"/>
    </format>
    <format dxfId="206">
      <pivotArea outline="0" fieldPosition="0">
        <references count="1">
          <reference field="3" count="3" selected="0">
            <x v="9"/>
            <x v="13"/>
            <x v="17"/>
          </reference>
        </references>
      </pivotArea>
    </format>
    <format dxfId="205">
      <pivotArea dataOnly="0" labelOnly="1" outline="0" fieldPosition="0">
        <references count="1">
          <reference field="3" count="3">
            <x v="9"/>
            <x v="13"/>
            <x v="17"/>
          </reference>
        </references>
      </pivotArea>
    </format>
    <format dxfId="204">
      <pivotArea outline="0" fieldPosition="0"/>
    </format>
    <format dxfId="203">
      <pivotArea type="topRight" dataOnly="0" labelOnly="1" outline="0" fieldPosition="0"/>
    </format>
    <format dxfId="202">
      <pivotArea dataOnly="0" labelOnly="1" outline="0" fieldPosition="0">
        <references count="3">
          <reference field="3" count="1" selected="0">
            <x v="9"/>
          </reference>
          <reference field="4" count="1" selected="0">
            <x v="10"/>
          </reference>
          <reference field="6" count="1">
            <x v="22"/>
          </reference>
        </references>
      </pivotArea>
    </format>
    <format dxfId="201">
      <pivotArea dataOnly="0" labelOnly="1" outline="0" fieldPosition="0">
        <references count="3">
          <reference field="3" count="1" selected="0">
            <x v="13"/>
          </reference>
          <reference field="4" count="1" selected="0">
            <x v="14"/>
          </reference>
          <reference field="6" count="2">
            <x v="31"/>
            <x v="32"/>
          </reference>
        </references>
      </pivotArea>
    </format>
    <format dxfId="200">
      <pivotArea dataOnly="0" labelOnly="1" outline="0" fieldPosition="0">
        <references count="2">
          <reference field="3" count="1" selected="0">
            <x v="9"/>
          </reference>
          <reference field="4" count="1">
            <x v="10"/>
          </reference>
        </references>
      </pivotArea>
    </format>
    <format dxfId="199">
      <pivotArea dataOnly="0" labelOnly="1" outline="0" fieldPosition="0">
        <references count="2">
          <reference field="3" count="1" selected="0">
            <x v="13"/>
          </reference>
          <reference field="4" count="1">
            <x v="14"/>
          </reference>
        </references>
      </pivotArea>
    </format>
    <format dxfId="198">
      <pivotArea dataOnly="0" labelOnly="1" outline="0" fieldPosition="0">
        <references count="2">
          <reference field="3" count="1" selected="0">
            <x v="17"/>
          </reference>
          <reference field="4" count="1">
            <x v="18"/>
          </reference>
        </references>
      </pivotArea>
    </format>
    <format dxfId="197">
      <pivotArea dataOnly="0" labelOnly="1" outline="0" fieldPosition="0">
        <references count="3">
          <reference field="3" count="1" selected="0">
            <x v="9"/>
          </reference>
          <reference field="4" count="1" selected="0">
            <x v="10"/>
          </reference>
          <reference field="6" count="1">
            <x v="22"/>
          </reference>
        </references>
      </pivotArea>
    </format>
    <format dxfId="196">
      <pivotArea dataOnly="0" labelOnly="1" outline="0" fieldPosition="0">
        <references count="3">
          <reference field="3" count="1" selected="0">
            <x v="13"/>
          </reference>
          <reference field="4" count="1" selected="0">
            <x v="14"/>
          </reference>
          <reference field="6" count="2">
            <x v="31"/>
            <x v="32"/>
          </reference>
        </references>
      </pivotArea>
    </format>
    <format dxfId="195">
      <pivotArea field="6" type="button" dataOnly="0" labelOnly="1" outline="0" axis="axisRow" fieldPosition="3"/>
    </format>
    <format dxfId="194">
      <pivotArea dataOnly="0" labelOnly="1" outline="0" fieldPosition="0">
        <references count="4">
          <reference field="2" count="1" selected="0">
            <x v="3"/>
          </reference>
          <reference field="3" count="1" selected="0">
            <x v="9"/>
          </reference>
          <reference field="4" count="1" selected="0">
            <x v="10"/>
          </reference>
          <reference field="6" count="1">
            <x v="22"/>
          </reference>
        </references>
      </pivotArea>
    </format>
    <format dxfId="193">
      <pivotArea dataOnly="0" labelOnly="1" outline="0" fieldPosition="0">
        <references count="4">
          <reference field="2" count="1" selected="0">
            <x v="3"/>
          </reference>
          <reference field="3" count="1" selected="0">
            <x v="13"/>
          </reference>
          <reference field="4" count="1" selected="0">
            <x v="14"/>
          </reference>
          <reference field="6" count="2">
            <x v="31"/>
            <x v="32"/>
          </reference>
        </references>
      </pivotArea>
    </format>
    <format dxfId="192">
      <pivotArea outline="0" fieldPosition="0"/>
    </format>
    <format dxfId="191">
      <pivotArea type="topRight" dataOnly="0" labelOnly="1" outline="0" fieldPosition="0"/>
    </format>
    <format dxfId="190">
      <pivotArea outline="0" fieldPosition="0">
        <references count="1">
          <reference field="3" count="2" selected="0">
            <x v="23"/>
            <x v="24"/>
          </reference>
        </references>
      </pivotArea>
    </format>
    <format dxfId="189">
      <pivotArea field="6" type="button" dataOnly="0" labelOnly="1" outline="0" axis="axisRow" fieldPosition="3"/>
    </format>
    <format dxfId="188">
      <pivotArea dataOnly="0" labelOnly="1" outline="0" fieldPosition="0">
        <references count="4">
          <reference field="2" count="1" selected="0">
            <x v="3"/>
          </reference>
          <reference field="3" count="1" selected="0">
            <x v="9"/>
          </reference>
          <reference field="4" count="1" selected="0">
            <x v="10"/>
          </reference>
          <reference field="6" count="4">
            <x v="21"/>
            <x v="22"/>
            <x v="25"/>
            <x v="30"/>
          </reference>
        </references>
      </pivotArea>
    </format>
    <format dxfId="187">
      <pivotArea dataOnly="0" labelOnly="1" outline="0" fieldPosition="0">
        <references count="4">
          <reference field="2" count="1" selected="0">
            <x v="3"/>
          </reference>
          <reference field="3" count="1" selected="0">
            <x v="13"/>
          </reference>
          <reference field="4" count="1" selected="0">
            <x v="14"/>
          </reference>
          <reference field="6" count="5">
            <x v="28"/>
            <x v="29"/>
            <x v="30"/>
            <x v="31"/>
            <x v="32"/>
          </reference>
        </references>
      </pivotArea>
    </format>
    <format dxfId="186">
      <pivotArea dataOnly="0" labelOnly="1" outline="0" fieldPosition="0">
        <references count="4">
          <reference field="2" count="1" selected="0">
            <x v="3"/>
          </reference>
          <reference field="3" count="1" selected="0">
            <x v="17"/>
          </reference>
          <reference field="4" count="1" selected="0">
            <x v="18"/>
          </reference>
          <reference field="6" count="1">
            <x v="26"/>
          </reference>
        </references>
      </pivotArea>
    </format>
    <format dxfId="185">
      <pivotArea dataOnly="0" labelOnly="1" outline="0" fieldPosition="0">
        <references count="4">
          <reference field="2" count="1" selected="0">
            <x v="4"/>
          </reference>
          <reference field="3" count="1" selected="0">
            <x v="22"/>
          </reference>
          <reference field="4" count="1" selected="0">
            <x v="23"/>
          </reference>
          <reference field="6" count="4">
            <x v="23"/>
            <x v="24"/>
            <x v="30"/>
            <x v="31"/>
          </reference>
        </references>
      </pivotArea>
    </format>
    <format dxfId="184">
      <pivotArea dataOnly="0" labelOnly="1" outline="0" fieldPosition="0">
        <references count="4">
          <reference field="2" count="1" selected="0">
            <x v="4"/>
          </reference>
          <reference field="3" count="1" selected="0">
            <x v="23"/>
          </reference>
          <reference field="4" count="1" selected="0">
            <x v="24"/>
          </reference>
          <reference field="6" count="1">
            <x v="26"/>
          </reference>
        </references>
      </pivotArea>
    </format>
    <format dxfId="183">
      <pivotArea dataOnly="0" labelOnly="1" outline="0" fieldPosition="0">
        <references count="4">
          <reference field="2" count="1" selected="0">
            <x v="4"/>
          </reference>
          <reference field="3" count="1" selected="0">
            <x v="24"/>
          </reference>
          <reference field="4" count="1" selected="0">
            <x v="25"/>
          </reference>
          <reference field="6" count="1">
            <x v="30"/>
          </reference>
        </references>
      </pivotArea>
    </format>
    <format dxfId="182">
      <pivotArea dataOnly="0" labelOnly="1" outline="0" fieldPosition="0">
        <references count="2">
          <reference field="3" count="1" selected="0">
            <x v="23"/>
          </reference>
          <reference field="4" count="1">
            <x v="24"/>
          </reference>
        </references>
      </pivotArea>
    </format>
    <format dxfId="181">
      <pivotArea dataOnly="0" labelOnly="1" outline="0" fieldPosition="0">
        <references count="4">
          <reference field="2" count="1" selected="0">
            <x v="4"/>
          </reference>
          <reference field="3" count="1" selected="0">
            <x v="22"/>
          </reference>
          <reference field="4" count="1" selected="0">
            <x v="23"/>
          </reference>
          <reference field="6" count="4">
            <x v="23"/>
            <x v="24"/>
            <x v="30"/>
            <x v="31"/>
          </reference>
        </references>
      </pivotArea>
    </format>
    <format dxfId="180">
      <pivotArea dataOnly="0" labelOnly="1" outline="0" fieldPosition="0">
        <references count="4">
          <reference field="2" count="1" selected="0">
            <x v="4"/>
          </reference>
          <reference field="3" count="1" selected="0">
            <x v="24"/>
          </reference>
          <reference field="4" count="1" selected="0">
            <x v="25"/>
          </reference>
          <reference field="6" count="5">
            <x v="22"/>
            <x v="24"/>
            <x v="26"/>
            <x v="30"/>
            <x v="31"/>
          </reference>
        </references>
      </pivotArea>
    </format>
    <format dxfId="179">
      <pivotArea dataOnly="0" labelOnly="1" outline="0" fieldPosition="0">
        <references count="2">
          <reference field="3" count="1" selected="0">
            <x v="24"/>
          </reference>
          <reference field="4" count="1">
            <x v="25"/>
          </reference>
        </references>
      </pivotArea>
    </format>
    <format dxfId="178">
      <pivotArea dataOnly="0" labelOnly="1" outline="0" fieldPosition="0">
        <references count="4">
          <reference field="2" count="1" selected="0">
            <x v="3"/>
          </reference>
          <reference field="3" count="1" selected="0">
            <x v="9"/>
          </reference>
          <reference field="4" count="1" selected="0">
            <x v="10"/>
          </reference>
          <reference field="6" count="4">
            <x v="21"/>
            <x v="22"/>
            <x v="25"/>
            <x v="30"/>
          </reference>
        </references>
      </pivotArea>
    </format>
    <format dxfId="177">
      <pivotArea dataOnly="0" labelOnly="1" outline="0" fieldPosition="0">
        <references count="4">
          <reference field="2" count="1" selected="0">
            <x v="3"/>
          </reference>
          <reference field="3" count="1" selected="0">
            <x v="13"/>
          </reference>
          <reference field="4" count="1" selected="0">
            <x v="14"/>
          </reference>
          <reference field="6" count="5">
            <x v="28"/>
            <x v="29"/>
            <x v="30"/>
            <x v="31"/>
            <x v="32"/>
          </reference>
        </references>
      </pivotArea>
    </format>
    <format dxfId="176">
      <pivotArea dataOnly="0" labelOnly="1" outline="0" fieldPosition="0">
        <references count="4">
          <reference field="2" count="1" selected="0">
            <x v="3"/>
          </reference>
          <reference field="3" count="1" selected="0">
            <x v="17"/>
          </reference>
          <reference field="4" count="1" selected="0">
            <x v="18"/>
          </reference>
          <reference field="6" count="1">
            <x v="26"/>
          </reference>
        </references>
      </pivotArea>
    </format>
    <format dxfId="175">
      <pivotArea dataOnly="0" labelOnly="1" outline="0" fieldPosition="0">
        <references count="4">
          <reference field="2" count="1" selected="0">
            <x v="4"/>
          </reference>
          <reference field="3" count="1" selected="0">
            <x v="22"/>
          </reference>
          <reference field="4" count="1" selected="0">
            <x v="23"/>
          </reference>
          <reference field="6" count="3">
            <x v="23"/>
            <x v="24"/>
            <x v="31"/>
          </reference>
        </references>
      </pivotArea>
    </format>
    <format dxfId="174">
      <pivotArea dataOnly="0" labelOnly="1" outline="0" fieldPosition="0">
        <references count="4">
          <reference field="2" count="1" selected="0">
            <x v="4"/>
          </reference>
          <reference field="3" count="1" selected="0">
            <x v="23"/>
          </reference>
          <reference field="4" count="1" selected="0">
            <x v="24"/>
          </reference>
          <reference field="6" count="1">
            <x v="26"/>
          </reference>
        </references>
      </pivotArea>
    </format>
    <format dxfId="173">
      <pivotArea dataOnly="0" labelOnly="1" outline="0" fieldPosition="0">
        <references count="4">
          <reference field="2" count="1" selected="0">
            <x v="4"/>
          </reference>
          <reference field="3" count="1" selected="0">
            <x v="24"/>
          </reference>
          <reference field="4" count="1" selected="0">
            <x v="25"/>
          </reference>
          <reference field="6" count="4">
            <x v="24"/>
            <x v="26"/>
            <x v="30"/>
            <x v="31"/>
          </reference>
        </references>
      </pivotArea>
    </format>
    <format dxfId="172">
      <pivotArea dataOnly="0" labelOnly="1" outline="0" fieldPosition="0">
        <references count="1">
          <reference field="6"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MigrationPivot" cacheId="2" dataOnRows="1" applyNumberFormats="0" applyBorderFormats="0" applyFontFormats="0" applyPatternFormats="0" applyAlignmentFormats="0" applyWidthHeightFormats="1" dataCaption="Data" updatedVersion="6" minRefreshableVersion="3" asteriskTotals="1" showDrill="0" showMemberPropertyTips="0" rowGrandTotals="0" colGrandTotals="0" itemPrintTitles="1" createdVersion="3" indent="0" compact="0" compactData="0" gridDropZones="1">
  <location ref="C9:K25" firstHeaderRow="2" firstDataRow="2" firstDataCol="3"/>
  <pivotFields count="3">
    <pivotField axis="axisRow" compact="0" outline="0" subtotalTop="0" showAll="0" includeNewItemsInFilter="1" defaultSubtotal="0">
      <items count="16">
        <item x="14"/>
        <item x="0"/>
        <item x="1"/>
        <item x="2"/>
        <item x="3"/>
        <item x="4"/>
        <item x="5"/>
        <item x="6"/>
        <item x="7"/>
        <item x="8"/>
        <item x="9"/>
        <item x="10"/>
        <item x="11"/>
        <item x="12"/>
        <item x="13"/>
        <item h="1" x="15"/>
      </items>
    </pivotField>
    <pivotField axis="axisRow" compact="0" outline="0" subtotalTop="0" showAll="0" includeNewItemsInFilter="1" defaultSubtotal="0">
      <items count="3">
        <item x="0"/>
        <item x="2"/>
        <item x="1"/>
      </items>
    </pivotField>
    <pivotField axis="axisRow" compact="0" outline="0" subtotalTop="0" showAll="0" includeNewItemsInFilter="1" sortType="ascending" defaultSubtotal="0">
      <items count="11">
        <item x="9"/>
        <item x="2"/>
        <item x="1"/>
        <item x="0"/>
        <item x="5"/>
        <item x="7"/>
        <item x="3"/>
        <item x="6"/>
        <item x="8"/>
        <item x="4"/>
        <item x="10"/>
      </items>
    </pivotField>
  </pivotFields>
  <rowFields count="3">
    <field x="0"/>
    <field x="1"/>
    <field x="2"/>
  </rowFields>
  <rowItems count="15">
    <i>
      <x/>
      <x/>
      <x/>
    </i>
    <i>
      <x v="1"/>
      <x/>
      <x v="3"/>
    </i>
    <i>
      <x v="2"/>
      <x v="2"/>
      <x v="2"/>
    </i>
    <i>
      <x v="3"/>
      <x v="2"/>
      <x v="1"/>
    </i>
    <i>
      <x v="4"/>
      <x v="2"/>
      <x v="6"/>
    </i>
    <i>
      <x v="5"/>
      <x v="2"/>
      <x v="9"/>
    </i>
    <i>
      <x v="6"/>
      <x v="2"/>
      <x v="3"/>
    </i>
    <i>
      <x v="7"/>
      <x v="2"/>
      <x v="6"/>
    </i>
    <i>
      <x v="8"/>
      <x v="2"/>
      <x v="9"/>
    </i>
    <i>
      <x v="9"/>
      <x v="2"/>
      <x v="4"/>
    </i>
    <i>
      <x v="10"/>
      <x v="2"/>
      <x v="7"/>
    </i>
    <i>
      <x v="11"/>
      <x v="2"/>
      <x v="9"/>
    </i>
    <i>
      <x v="12"/>
      <x/>
      <x v="9"/>
    </i>
    <i>
      <x v="13"/>
      <x v="2"/>
      <x v="5"/>
    </i>
    <i>
      <x v="14"/>
      <x v="2"/>
      <x v="8"/>
    </i>
  </rowItems>
  <colItems count="1">
    <i/>
  </colItems>
  <formats count="39">
    <format dxfId="171">
      <pivotArea type="all" dataOnly="0" outline="0" fieldPosition="0"/>
    </format>
    <format dxfId="170">
      <pivotArea type="all" dataOnly="0" outline="0" fieldPosition="0"/>
    </format>
    <format dxfId="169">
      <pivotArea type="topRight" dataOnly="0" labelOnly="1" outline="0" fieldPosition="0"/>
    </format>
    <format dxfId="168">
      <pivotArea type="all" dataOnly="0" outline="0" fieldPosition="0"/>
    </format>
    <format dxfId="167">
      <pivotArea type="origin" dataOnly="0" labelOnly="1" outline="0" fieldPosition="0"/>
    </format>
    <format dxfId="166">
      <pivotArea type="origin" dataOnly="0" labelOnly="1" outline="0" fieldPosition="0"/>
    </format>
    <format dxfId="165">
      <pivotArea outline="0" fieldPosition="0"/>
    </format>
    <format dxfId="164">
      <pivotArea outline="0" fieldPosition="0"/>
    </format>
    <format dxfId="163">
      <pivotArea outline="0" fieldPosition="0"/>
    </format>
    <format dxfId="162">
      <pivotArea type="origin" dataOnly="0" labelOnly="1" outline="0" fieldPosition="0"/>
    </format>
    <format dxfId="161">
      <pivotArea type="topRight" dataOnly="0" labelOnly="1" outline="0" fieldPosition="0"/>
    </format>
    <format dxfId="160">
      <pivotArea type="origin" dataOnly="0" labelOnly="1" outline="0" offset="A1" fieldPosition="0"/>
    </format>
    <format dxfId="159">
      <pivotArea outline="0" fieldPosition="0"/>
    </format>
    <format dxfId="158">
      <pivotArea type="topRight" dataOnly="0" labelOnly="1" outline="0" fieldPosition="0"/>
    </format>
    <format dxfId="157">
      <pivotArea outline="0" fieldPosition="0"/>
    </format>
    <format dxfId="156">
      <pivotArea type="topRight" dataOnly="0" labelOnly="1" outline="0" fieldPosition="0"/>
    </format>
    <format dxfId="155">
      <pivotArea field="0" type="button" dataOnly="0" labelOnly="1" outline="0" axis="axisRow" fieldPosition="0"/>
    </format>
    <format dxfId="154">
      <pivotArea field="2" type="button" dataOnly="0" labelOnly="1" outline="0" axis="axisRow" fieldPosition="2"/>
    </format>
    <format dxfId="153">
      <pivotArea field="0" type="button" dataOnly="0" labelOnly="1" outline="0" axis="axisRow" fieldPosition="0"/>
    </format>
    <format dxfId="152">
      <pivotArea field="2" type="button" dataOnly="0" labelOnly="1" outline="0" axis="axisRow" fieldPosition="2"/>
    </format>
    <format dxfId="151">
      <pivotArea field="1" type="button" dataOnly="0" labelOnly="1" outline="0" axis="axisRow" fieldPosition="1"/>
    </format>
    <format dxfId="150">
      <pivotArea dataOnly="0" labelOnly="1" outline="0" fieldPosition="0">
        <references count="1">
          <reference field="0" count="1">
            <x v="15"/>
          </reference>
        </references>
      </pivotArea>
    </format>
    <format dxfId="149">
      <pivotArea dataOnly="0" labelOnly="1" outline="0" fieldPosition="0">
        <references count="2">
          <reference field="0" count="1" selected="0">
            <x v="15"/>
          </reference>
          <reference field="1" count="1">
            <x v="1"/>
          </reference>
        </references>
      </pivotArea>
    </format>
    <format dxfId="148">
      <pivotArea dataOnly="0" labelOnly="1" outline="0" fieldPosition="0">
        <references count="3">
          <reference field="0" count="1" selected="0">
            <x v="15"/>
          </reference>
          <reference field="1" count="1" selected="0">
            <x v="1"/>
          </reference>
          <reference field="2" count="1">
            <x v="10"/>
          </reference>
        </references>
      </pivotArea>
    </format>
    <format dxfId="147">
      <pivotArea dataOnly="0" labelOnly="1" outline="0" fieldPosition="0">
        <references count="3">
          <reference field="0" count="1" selected="0">
            <x v="0"/>
          </reference>
          <reference field="1" count="1" selected="0">
            <x v="0"/>
          </reference>
          <reference field="2" count="1">
            <x v="0"/>
          </reference>
        </references>
      </pivotArea>
    </format>
    <format dxfId="146">
      <pivotArea dataOnly="0" labelOnly="1" outline="0" fieldPosition="0">
        <references count="3">
          <reference field="0" count="1" selected="0">
            <x v="2"/>
          </reference>
          <reference field="1" count="1" selected="0">
            <x v="2"/>
          </reference>
          <reference field="2" count="1">
            <x v="2"/>
          </reference>
        </references>
      </pivotArea>
    </format>
    <format dxfId="145">
      <pivotArea dataOnly="0" labelOnly="1" outline="0" fieldPosition="0">
        <references count="3">
          <reference field="0" count="1" selected="0">
            <x v="3"/>
          </reference>
          <reference field="1" count="1" selected="0">
            <x v="2"/>
          </reference>
          <reference field="2" count="1">
            <x v="1"/>
          </reference>
        </references>
      </pivotArea>
    </format>
    <format dxfId="144">
      <pivotArea dataOnly="0" labelOnly="1" outline="0" fieldPosition="0">
        <references count="3">
          <reference field="0" count="1" selected="0">
            <x v="4"/>
          </reference>
          <reference field="1" count="1" selected="0">
            <x v="2"/>
          </reference>
          <reference field="2" count="1">
            <x v="6"/>
          </reference>
        </references>
      </pivotArea>
    </format>
    <format dxfId="143">
      <pivotArea dataOnly="0" labelOnly="1" outline="0" fieldPosition="0">
        <references count="3">
          <reference field="0" count="1" selected="0">
            <x v="5"/>
          </reference>
          <reference field="1" count="1" selected="0">
            <x v="2"/>
          </reference>
          <reference field="2" count="1">
            <x v="9"/>
          </reference>
        </references>
      </pivotArea>
    </format>
    <format dxfId="142">
      <pivotArea dataOnly="0" labelOnly="1" outline="0" fieldPosition="0">
        <references count="3">
          <reference field="0" count="1" selected="0">
            <x v="1"/>
          </reference>
          <reference field="1" count="1" selected="0">
            <x v="0"/>
          </reference>
          <reference field="2" count="1">
            <x v="3"/>
          </reference>
        </references>
      </pivotArea>
    </format>
    <format dxfId="141">
      <pivotArea dataOnly="0" labelOnly="1" outline="0" fieldPosition="0">
        <references count="3">
          <reference field="0" count="1" selected="0">
            <x v="7"/>
          </reference>
          <reference field="1" count="1" selected="0">
            <x v="2"/>
          </reference>
          <reference field="2" count="1">
            <x v="6"/>
          </reference>
        </references>
      </pivotArea>
    </format>
    <format dxfId="140">
      <pivotArea dataOnly="0" labelOnly="1" outline="0" fieldPosition="0">
        <references count="3">
          <reference field="0" count="1" selected="0">
            <x v="8"/>
          </reference>
          <reference field="1" count="1" selected="0">
            <x v="2"/>
          </reference>
          <reference field="2" count="1">
            <x v="9"/>
          </reference>
        </references>
      </pivotArea>
    </format>
    <format dxfId="139">
      <pivotArea dataOnly="0" labelOnly="1" outline="0" fieldPosition="0">
        <references count="3">
          <reference field="0" count="1" selected="0">
            <x v="6"/>
          </reference>
          <reference field="1" count="1" selected="0">
            <x v="2"/>
          </reference>
          <reference field="2" count="1">
            <x v="3"/>
          </reference>
        </references>
      </pivotArea>
    </format>
    <format dxfId="138">
      <pivotArea dataOnly="0" labelOnly="1" outline="0" fieldPosition="0">
        <references count="3">
          <reference field="0" count="1" selected="0">
            <x v="10"/>
          </reference>
          <reference field="1" count="1" selected="0">
            <x v="2"/>
          </reference>
          <reference field="2" count="1">
            <x v="7"/>
          </reference>
        </references>
      </pivotArea>
    </format>
    <format dxfId="137">
      <pivotArea dataOnly="0" labelOnly="1" outline="0" fieldPosition="0">
        <references count="3">
          <reference field="0" count="1" selected="0">
            <x v="11"/>
          </reference>
          <reference field="1" count="1" selected="0">
            <x v="2"/>
          </reference>
          <reference field="2" count="1">
            <x v="9"/>
          </reference>
        </references>
      </pivotArea>
    </format>
    <format dxfId="136">
      <pivotArea dataOnly="0" labelOnly="1" outline="0" fieldPosition="0">
        <references count="3">
          <reference field="0" count="1" selected="0">
            <x v="9"/>
          </reference>
          <reference field="1" count="1" selected="0">
            <x v="2"/>
          </reference>
          <reference field="2" count="1">
            <x v="4"/>
          </reference>
        </references>
      </pivotArea>
    </format>
    <format dxfId="135">
      <pivotArea dataOnly="0" labelOnly="1" outline="0" fieldPosition="0">
        <references count="3">
          <reference field="0" count="1" selected="0">
            <x v="13"/>
          </reference>
          <reference field="1" count="1" selected="0">
            <x v="2"/>
          </reference>
          <reference field="2" count="1">
            <x v="5"/>
          </reference>
        </references>
      </pivotArea>
    </format>
    <format dxfId="134">
      <pivotArea dataOnly="0" labelOnly="1" outline="0" fieldPosition="0">
        <references count="3">
          <reference field="0" count="1" selected="0">
            <x v="14"/>
          </reference>
          <reference field="1" count="1" selected="0">
            <x v="2"/>
          </reference>
          <reference field="2" count="1">
            <x v="8"/>
          </reference>
        </references>
      </pivotArea>
    </format>
    <format dxfId="133">
      <pivotArea dataOnly="0" labelOnly="1" outline="0" fieldPosition="0">
        <references count="3">
          <reference field="0" count="1" selected="0">
            <x v="12"/>
          </reference>
          <reference field="1" count="1" selected="0">
            <x v="0"/>
          </reference>
          <reference field="2" count="1">
            <x v="9"/>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portal.hq.kaspersky.com/sites/pricing/Licensing%20Policies/Forms/LP%20main.aspx?RootFolder=%2fsites%2fpricing%2fLicensing%20Policies%2fCommercial%20licensing%20guidelines%2fMigration%20guide&amp;FolderCTID=&amp;View=%7b0BA1FF4D%2dFFF0%2d49C6%2dADD4%2d1CDD" TargetMode="External"/><Relationship Id="rId1" Type="http://schemas.openxmlformats.org/officeDocument/2006/relationships/pivotTable" Target="../pivotTables/pivotTable16.xm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content.kaspersky-labs.com/fm/site-editor/56/561f55e2e32c150e384ffd2d160d5534/source/kaspersky-compromise-assessment-datasheet.pdf" TargetMode="External"/><Relationship Id="rId1" Type="http://schemas.openxmlformats.org/officeDocument/2006/relationships/hyperlink" Target="mailto:CBA@kaspersky.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8" Type="http://schemas.openxmlformats.org/officeDocument/2006/relationships/hyperlink" Target="mailto:sales@kaspersky.com" TargetMode="External"/><Relationship Id="rId13" Type="http://schemas.openxmlformats.org/officeDocument/2006/relationships/hyperlink" Target="mailto:sales@kaspersky.com" TargetMode="External"/><Relationship Id="rId18" Type="http://schemas.openxmlformats.org/officeDocument/2006/relationships/printerSettings" Target="../printerSettings/printerSettings32.bin"/><Relationship Id="rId3" Type="http://schemas.openxmlformats.org/officeDocument/2006/relationships/hyperlink" Target="mailto:sales@kasperskylab.co.uk" TargetMode="External"/><Relationship Id="rId7" Type="http://schemas.openxmlformats.org/officeDocument/2006/relationships/hyperlink" Target="mailto:sales@kaspersky.com" TargetMode="External"/><Relationship Id="rId12" Type="http://schemas.openxmlformats.org/officeDocument/2006/relationships/hyperlink" Target="mailto:anz_sales@kaspersky.com" TargetMode="External"/><Relationship Id="rId17" Type="http://schemas.openxmlformats.org/officeDocument/2006/relationships/hyperlink" Target="mailto:sales@kaspersky.com" TargetMode="External"/><Relationship Id="rId2" Type="http://schemas.openxmlformats.org/officeDocument/2006/relationships/hyperlink" Target="mailto:Support-Users@fr.kaspersky.com" TargetMode="External"/><Relationship Id="rId16" Type="http://schemas.openxmlformats.org/officeDocument/2006/relationships/hyperlink" Target="mailto:sales@kaspersky.com" TargetMode="External"/><Relationship Id="rId1" Type="http://schemas.openxmlformats.org/officeDocument/2006/relationships/hyperlink" Target="mailto:klc@kaspersky.com.cn" TargetMode="External"/><Relationship Id="rId6" Type="http://schemas.openxmlformats.org/officeDocument/2006/relationships/hyperlink" Target="mailto:sales@kaspersky.com" TargetMode="External"/><Relationship Id="rId11" Type="http://schemas.openxmlformats.org/officeDocument/2006/relationships/hyperlink" Target="mailto:sales@kaspersky.com" TargetMode="External"/><Relationship Id="rId5" Type="http://schemas.openxmlformats.org/officeDocument/2006/relationships/hyperlink" Target="mailto:info@kaspersky.pl" TargetMode="External"/><Relationship Id="rId15" Type="http://schemas.openxmlformats.org/officeDocument/2006/relationships/hyperlink" Target="mailto:sales@kaspersky.com" TargetMode="External"/><Relationship Id="rId10" Type="http://schemas.openxmlformats.org/officeDocument/2006/relationships/hyperlink" Target="mailto:klc@kaspersky.com.cn" TargetMode="External"/><Relationship Id="rId4" Type="http://schemas.openxmlformats.org/officeDocument/2006/relationships/hyperlink" Target="mailto:sales@kaspersky.nl" TargetMode="External"/><Relationship Id="rId9" Type="http://schemas.openxmlformats.org/officeDocument/2006/relationships/hyperlink" Target="mailto:sales@kaspersky.co.jp" TargetMode="External"/><Relationship Id="rId14" Type="http://schemas.openxmlformats.org/officeDocument/2006/relationships/hyperlink" Target="mailto:sales@kaspersk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0"/>
  </sheetPr>
  <dimension ref="A1:T23"/>
  <sheetViews>
    <sheetView showGridLines="0" showRowColHeaders="0" workbookViewId="0"/>
  </sheetViews>
  <sheetFormatPr defaultColWidth="9.15234375" defaultRowHeight="10.3"/>
  <cols>
    <col min="1" max="1" width="1.4609375" style="1" customWidth="1"/>
    <col min="2" max="2" width="14.23046875" style="1" customWidth="1"/>
    <col min="3" max="3" width="19.4609375" style="1" customWidth="1"/>
    <col min="4" max="4" width="9.23046875" style="2" customWidth="1"/>
    <col min="5" max="5" width="39.4609375" style="3" customWidth="1"/>
    <col min="6" max="6" width="6.23046875" style="3" customWidth="1"/>
    <col min="7" max="7" width="2.4609375" style="3" hidden="1" customWidth="1"/>
    <col min="8" max="8" width="9.15234375" style="3" customWidth="1"/>
    <col min="9" max="20" width="9.15234375" style="3"/>
    <col min="21" max="16384" width="9.15234375" style="1"/>
  </cols>
  <sheetData>
    <row r="1" spans="1:8" ht="7.5" customHeight="1"/>
    <row r="2" spans="1:8" ht="13.5" customHeight="1">
      <c r="A2" s="4"/>
      <c r="B2" s="110"/>
      <c r="C2" s="110"/>
      <c r="D2" s="110"/>
      <c r="E2" s="110"/>
      <c r="F2" s="110"/>
      <c r="G2" s="4"/>
      <c r="H2" s="4"/>
    </row>
    <row r="3" spans="1:8" ht="13.5" customHeight="1">
      <c r="A3" s="4"/>
      <c r="B3" s="110"/>
      <c r="C3" s="110"/>
      <c r="D3" s="110"/>
      <c r="E3" s="110"/>
      <c r="F3" s="110"/>
      <c r="G3" s="4"/>
      <c r="H3" s="4"/>
    </row>
    <row r="4" spans="1:8" ht="12.75" customHeight="1">
      <c r="A4" s="4"/>
      <c r="B4" s="110"/>
      <c r="C4" s="110"/>
      <c r="D4" s="110"/>
      <c r="E4" s="110"/>
      <c r="F4" s="110"/>
      <c r="G4" s="4"/>
      <c r="H4" s="4"/>
    </row>
    <row r="5" spans="1:8" s="5" customFormat="1" ht="4.5" customHeight="1"/>
    <row r="6" spans="1:8" s="5" customFormat="1" ht="3.75" customHeight="1">
      <c r="B6" s="27"/>
      <c r="C6" s="27"/>
      <c r="D6" s="27"/>
      <c r="E6" s="27"/>
      <c r="F6" s="27"/>
    </row>
    <row r="7" spans="1:8" s="5" customFormat="1" ht="10.5" customHeight="1">
      <c r="B7" s="60" t="str">
        <f ca="1">CONCATENATE("Price List applicable for ",Data!A9,". Effective from ",Data!A11,". ")</f>
        <v xml:space="preserve">Price List applicable for Vietnam. Effective from July 1, 2026. </v>
      </c>
      <c r="C7" s="28"/>
      <c r="D7" s="28"/>
      <c r="E7" s="28"/>
      <c r="F7" s="28"/>
    </row>
    <row r="8" spans="1:8" s="5" customFormat="1" ht="10.5" customHeight="1">
      <c r="B8" s="57" t="str">
        <f ca="1">CONCATENATE(Data!A5,". ",Data!A7)</f>
        <v>Kaspersky Lab. 39A/3 Leningradskoe Shosse Moscow, 125212. 0</v>
      </c>
      <c r="C8" s="28"/>
      <c r="D8" s="28"/>
      <c r="E8" s="28"/>
      <c r="F8" s="28"/>
    </row>
    <row r="9" spans="1:8" s="5" customFormat="1" ht="12.75" customHeight="1">
      <c r="B9" s="74" t="s">
        <v>65</v>
      </c>
      <c r="C9" s="74"/>
      <c r="D9" s="75"/>
      <c r="E9" s="76"/>
      <c r="F9" s="75"/>
    </row>
    <row r="10" spans="1:8" s="5" customFormat="1" ht="12.75" customHeight="1">
      <c r="B10" s="808" t="s">
        <v>66</v>
      </c>
      <c r="C10" s="73" t="s">
        <v>153</v>
      </c>
      <c r="D10" s="33" t="s">
        <v>182</v>
      </c>
      <c r="E10" s="34"/>
      <c r="F10" s="33"/>
      <c r="G10" s="5" t="s">
        <v>243</v>
      </c>
    </row>
    <row r="11" spans="1:8" s="5" customFormat="1" ht="12.75" hidden="1" customHeight="1">
      <c r="B11" s="808"/>
      <c r="C11" s="73" t="s">
        <v>994</v>
      </c>
      <c r="D11" s="33" t="s">
        <v>995</v>
      </c>
      <c r="E11" s="34"/>
      <c r="F11" s="33"/>
      <c r="G11" s="5" t="s">
        <v>149</v>
      </c>
    </row>
    <row r="12" spans="1:8" s="5" customFormat="1" ht="12.75" customHeight="1">
      <c r="B12" s="808"/>
      <c r="C12" s="73" t="s">
        <v>599</v>
      </c>
      <c r="D12" s="33" t="s">
        <v>915</v>
      </c>
      <c r="E12" s="34"/>
      <c r="F12" s="33"/>
      <c r="G12" s="5" t="s">
        <v>243</v>
      </c>
    </row>
    <row r="13" spans="1:8" s="5" customFormat="1" ht="12.75" customHeight="1">
      <c r="B13" s="808"/>
      <c r="C13" s="73" t="s">
        <v>600</v>
      </c>
      <c r="D13" s="33" t="s">
        <v>916</v>
      </c>
      <c r="E13" s="34"/>
      <c r="F13" s="33"/>
      <c r="G13" s="5" t="s">
        <v>243</v>
      </c>
    </row>
    <row r="14" spans="1:8" s="5" customFormat="1" ht="12.75" customHeight="1">
      <c r="B14" s="808"/>
      <c r="C14" s="73" t="s">
        <v>819</v>
      </c>
      <c r="D14" s="33" t="s">
        <v>820</v>
      </c>
      <c r="E14" s="34"/>
      <c r="F14" s="33"/>
      <c r="G14" s="5" t="s">
        <v>243</v>
      </c>
    </row>
    <row r="15" spans="1:8" s="5" customFormat="1" ht="12.75" customHeight="1">
      <c r="B15" s="808"/>
      <c r="C15" s="73" t="s">
        <v>796</v>
      </c>
      <c r="D15" s="33" t="s">
        <v>797</v>
      </c>
      <c r="E15" s="34"/>
      <c r="F15" s="33"/>
      <c r="G15" s="5" t="s">
        <v>243</v>
      </c>
    </row>
    <row r="16" spans="1:8" s="5" customFormat="1" ht="12.75" customHeight="1">
      <c r="B16" s="808"/>
      <c r="C16" s="73" t="s">
        <v>669</v>
      </c>
      <c r="D16" s="33" t="s">
        <v>670</v>
      </c>
      <c r="E16" s="34"/>
      <c r="F16" s="33"/>
      <c r="G16" s="5" t="s">
        <v>243</v>
      </c>
    </row>
    <row r="17" spans="2:7" s="5" customFormat="1" ht="12.75" hidden="1" customHeight="1">
      <c r="B17" s="808"/>
      <c r="C17" s="73" t="s">
        <v>67</v>
      </c>
      <c r="D17" s="33" t="s">
        <v>156</v>
      </c>
      <c r="E17" s="34"/>
      <c r="F17" s="33"/>
      <c r="G17" s="5">
        <f ca="1">xSPVC</f>
        <v>0</v>
      </c>
    </row>
    <row r="18" spans="2:7" s="5" customFormat="1" ht="12.75" hidden="1" customHeight="1">
      <c r="B18" s="808"/>
      <c r="C18" s="73" t="s">
        <v>150</v>
      </c>
      <c r="D18" s="33" t="s">
        <v>0</v>
      </c>
      <c r="E18" s="34"/>
      <c r="F18" s="33"/>
      <c r="G18" s="5">
        <f ca="1">TrafficVC</f>
        <v>0</v>
      </c>
    </row>
    <row r="19" spans="2:7" s="5" customFormat="1" ht="12.75" customHeight="1">
      <c r="B19" s="808"/>
      <c r="C19" s="73" t="s">
        <v>1178</v>
      </c>
      <c r="D19" s="33" t="s">
        <v>1177</v>
      </c>
      <c r="E19" s="34"/>
      <c r="F19" s="33"/>
      <c r="G19" s="5" t="s">
        <v>243</v>
      </c>
    </row>
    <row r="20" spans="2:7" s="5" customFormat="1" ht="12.75" customHeight="1">
      <c r="B20" s="808"/>
      <c r="C20" s="73" t="s">
        <v>987</v>
      </c>
      <c r="D20" s="33" t="s">
        <v>988</v>
      </c>
      <c r="E20" s="34"/>
      <c r="F20" s="33"/>
      <c r="G20" s="5" t="s">
        <v>243</v>
      </c>
    </row>
    <row r="21" spans="2:7" s="5" customFormat="1" ht="12.75" customHeight="1">
      <c r="B21" s="808"/>
      <c r="C21" s="73" t="s">
        <v>1121</v>
      </c>
      <c r="D21" s="33" t="s">
        <v>1122</v>
      </c>
      <c r="E21" s="34"/>
      <c r="F21" s="33"/>
      <c r="G21" s="5" t="s">
        <v>243</v>
      </c>
    </row>
    <row r="22" spans="2:7" s="5" customFormat="1" ht="12.75" customHeight="1">
      <c r="B22" s="808"/>
      <c r="C22" s="73" t="s">
        <v>900</v>
      </c>
      <c r="D22" s="33" t="s">
        <v>901</v>
      </c>
      <c r="E22" s="34"/>
      <c r="F22" s="33"/>
      <c r="G22" s="5" t="s">
        <v>243</v>
      </c>
    </row>
    <row r="23" spans="2:7" s="5" customFormat="1" ht="12.75" customHeight="1">
      <c r="B23" s="233" t="s">
        <v>1</v>
      </c>
      <c r="C23" s="62" t="s">
        <v>68</v>
      </c>
      <c r="D23" s="33" t="s">
        <v>155</v>
      </c>
      <c r="E23" s="34"/>
      <c r="F23" s="33"/>
      <c r="G23" s="5" t="str">
        <f>CommentVC</f>
        <v>+</v>
      </c>
    </row>
  </sheetData>
  <sheetProtection algorithmName="SHA-512" hashValue="asyy9TKIHaMvz+VWc4k6bqf6yA9jLgNxyzpRl/sAF/E3v8CNwRcCnod6jz4nb6GjEnfYK4/ZTigvv8St/aCdQg==" saltValue="KQm3xzsyFLr7lLVXjXrX2Q==" spinCount="100000" sheet="1" objects="1" scenarios="1" pivotTables="0"/>
  <mergeCells count="1">
    <mergeCell ref="B10:B22"/>
  </mergeCells>
  <phoneticPr fontId="11" type="noConversion"/>
  <hyperlinks>
    <hyperlink ref="C23" location="Comment!D3" display="Comment" xr:uid="{00000000-0004-0000-0000-000000000000}"/>
    <hyperlink ref="C12" location="'SMB+Enterprise (License)'!A1" display="SMB+Enterprise (License)" xr:uid="{00000000-0004-0000-0000-000001000000}"/>
    <hyperlink ref="C17" location="xSP!D3" display="xSP" xr:uid="{00000000-0004-0000-0000-000002000000}"/>
    <hyperlink ref="C10" location="'Home+SOHO'!D3" display="Home+SOHO" xr:uid="{00000000-0004-0000-0000-000003000000}"/>
    <hyperlink ref="C18" location="Traffic!D3" display="Traffic" xr:uid="{00000000-0004-0000-0000-000005000000}"/>
    <hyperlink ref="C13" location="'SMB+Enterprise (Pack)'!A1" display="SMB+Enterprise (Pack)" xr:uid="{00000000-0004-0000-0000-000007000000}"/>
    <hyperlink ref="C16" location="SecurityServices!A1" display="Security Services" xr:uid="{00000000-0004-0000-0000-000008000000}"/>
    <hyperlink ref="C15" location="ProfessionalServices!A1" display="Professional Services" xr:uid="{00000000-0004-0000-0000-000009000000}"/>
    <hyperlink ref="C14" location="'Subscription&amp;MSP'!A1" display="Subscription&amp;MSP" xr:uid="{00000000-0004-0000-0000-00000B000000}"/>
    <hyperlink ref="C22" location="ATC!A1" display="ATC" xr:uid="{22791BA7-01EB-4727-A558-29B0E327F9F0}"/>
    <hyperlink ref="C20" location="ScanEngine!A1" display="Scan Engine" xr:uid="{9849566F-5F5A-4560-A742-79B4020268E2}"/>
    <hyperlink ref="C11" location="'CBA Subscription'!A1" display="CBA Subscription" xr:uid="{899A2493-081B-4B63-8D2B-86EFEAF383DA}"/>
    <hyperlink ref="C19" location="SIEM!A1" display="SIEM" xr:uid="{150D3115-8477-47C5-863B-E1A0AC8968BD}"/>
    <hyperlink ref="C21" location="'SD-WAN'!A1" display="SD-WAN" xr:uid="{6EBDBB4E-A546-4421-ADC4-3B42A6E69155}"/>
  </hyperlinks>
  <pageMargins left="0.59055118110236227" right="0" top="0.59055118110236227" bottom="0.59055118110236227" header="0"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42"/>
  </sheetPr>
  <dimension ref="A1:Q201"/>
  <sheetViews>
    <sheetView showGridLines="0" showRowColHeaders="0" workbookViewId="0"/>
  </sheetViews>
  <sheetFormatPr defaultColWidth="9.15234375" defaultRowHeight="10.3"/>
  <cols>
    <col min="1" max="1" width="1.4609375" style="24" customWidth="1"/>
    <col min="2" max="2" width="8.53515625" style="26" hidden="1" customWidth="1"/>
    <col min="3" max="3" width="51.15234375" style="26" customWidth="1"/>
    <col min="4" max="4" width="11.4609375" style="26" customWidth="1"/>
    <col min="5" max="5" width="18.23046875" style="26" bestFit="1" customWidth="1"/>
    <col min="6" max="6" width="16.53515625" style="26" hidden="1" customWidth="1"/>
    <col min="7" max="7" width="9.84375" style="24" customWidth="1"/>
    <col min="8" max="8" width="7.53515625" style="24" bestFit="1" customWidth="1"/>
    <col min="9" max="14" width="9.4609375" style="24" bestFit="1" customWidth="1"/>
    <col min="15" max="17" width="7.15234375" style="24" customWidth="1"/>
    <col min="18" max="16384" width="9.15234375" style="24"/>
  </cols>
  <sheetData>
    <row r="1" spans="1:17" s="1" customFormat="1" ht="7.5" customHeight="1">
      <c r="D1" s="2"/>
      <c r="E1" s="3"/>
      <c r="F1" s="3"/>
      <c r="G1" s="3"/>
      <c r="H1" s="3"/>
      <c r="I1" s="3"/>
      <c r="J1" s="3"/>
    </row>
    <row r="2" spans="1:17" s="1" customFormat="1" ht="13.5" customHeight="1">
      <c r="A2" s="4"/>
      <c r="B2" s="110"/>
      <c r="C2" s="110"/>
      <c r="D2" s="110"/>
      <c r="E2" s="110"/>
      <c r="F2" s="110"/>
      <c r="G2" s="110"/>
      <c r="H2" s="110"/>
      <c r="I2" s="110"/>
      <c r="J2" s="110"/>
      <c r="K2" s="4"/>
      <c r="L2" s="4"/>
      <c r="M2" s="4"/>
      <c r="N2" s="4"/>
      <c r="O2" s="4"/>
      <c r="P2" s="4"/>
      <c r="Q2" s="4"/>
    </row>
    <row r="3" spans="1:17" s="1" customFormat="1" ht="13.5" customHeight="1">
      <c r="A3" s="4"/>
      <c r="B3" s="110"/>
      <c r="C3" s="110"/>
      <c r="D3" s="110"/>
      <c r="E3" s="110"/>
      <c r="F3" s="110"/>
      <c r="G3" s="110"/>
      <c r="H3" s="110"/>
      <c r="I3" s="110"/>
      <c r="J3" s="110"/>
      <c r="K3" s="4"/>
      <c r="L3" s="4"/>
      <c r="M3" s="4"/>
      <c r="N3" s="4"/>
      <c r="O3" s="4"/>
      <c r="P3" s="4"/>
      <c r="Q3" s="4"/>
    </row>
    <row r="4" spans="1:17" s="1" customFormat="1" ht="12.75" customHeight="1">
      <c r="A4" s="4"/>
      <c r="B4" s="110"/>
      <c r="C4" s="110"/>
      <c r="D4" s="110"/>
      <c r="E4" s="110"/>
      <c r="F4" s="110"/>
      <c r="G4" s="110"/>
      <c r="H4" s="110"/>
      <c r="I4" s="110"/>
      <c r="J4" s="110"/>
      <c r="K4" s="4"/>
      <c r="L4" s="4"/>
      <c r="M4" s="4"/>
      <c r="N4" s="4"/>
      <c r="O4" s="4"/>
      <c r="P4" s="4"/>
      <c r="Q4" s="4"/>
    </row>
    <row r="5" spans="1:17" s="5" customFormat="1" ht="4.5" customHeight="1"/>
    <row r="6" spans="1:17" s="5" customFormat="1" ht="3.75" customHeight="1">
      <c r="B6" s="27"/>
      <c r="C6" s="27"/>
      <c r="D6" s="27"/>
      <c r="E6" s="27"/>
      <c r="F6" s="27"/>
      <c r="G6" s="27"/>
      <c r="H6" s="27"/>
      <c r="I6" s="27"/>
      <c r="J6" s="27"/>
      <c r="K6" s="27"/>
      <c r="L6" s="27"/>
      <c r="M6" s="27"/>
      <c r="N6" s="27"/>
      <c r="O6" s="27"/>
      <c r="P6" s="27"/>
      <c r="Q6" s="27"/>
    </row>
    <row r="7" spans="1:17" s="5" customFormat="1" ht="10.5" customHeight="1">
      <c r="B7" s="28"/>
      <c r="C7" s="60" t="str">
        <f ca="1">CONCATENATE("Price List applicable for ",Data!A9,". Effective from ",Data!A11,". ")</f>
        <v xml:space="preserve">Price List applicable for Vietnam. Effective from July 1, 2026. </v>
      </c>
      <c r="D7" s="28"/>
      <c r="E7" s="28"/>
      <c r="F7" s="28"/>
      <c r="G7" s="28"/>
      <c r="H7" s="28"/>
      <c r="I7" s="28"/>
      <c r="J7" s="28"/>
      <c r="K7" s="28"/>
      <c r="L7" s="28"/>
      <c r="M7" s="28"/>
      <c r="N7" s="28"/>
      <c r="O7" s="28"/>
      <c r="P7" s="28"/>
      <c r="Q7" s="28"/>
    </row>
    <row r="8" spans="1:17" s="5" customFormat="1" ht="10.5" customHeight="1">
      <c r="B8" s="28"/>
      <c r="C8" s="57" t="str">
        <f ca="1">CONCATENATE(Data!A5,". ",Data!A7)</f>
        <v>Kaspersky Lab. 39A/3 Leningradskoe Shosse Moscow, 125212. 0</v>
      </c>
      <c r="D8" s="28"/>
      <c r="E8" s="28"/>
      <c r="F8" s="28"/>
      <c r="G8" s="28"/>
      <c r="H8" s="28"/>
      <c r="I8" s="28"/>
      <c r="J8" s="28"/>
      <c r="K8" s="28"/>
      <c r="L8" s="28"/>
      <c r="M8" s="28"/>
      <c r="N8" s="28"/>
      <c r="O8" s="28"/>
      <c r="P8" s="28"/>
      <c r="Q8" s="28"/>
    </row>
    <row r="9" spans="1:17" ht="12.45">
      <c r="B9" s="760" t="s">
        <v>231</v>
      </c>
      <c r="C9" s="761"/>
      <c r="D9" s="761"/>
      <c r="E9" s="761"/>
      <c r="F9" s="761"/>
      <c r="G9" s="761"/>
      <c r="H9" s="760" t="s">
        <v>123</v>
      </c>
      <c r="I9" s="761" t="s">
        <v>229</v>
      </c>
      <c r="J9" s="754"/>
      <c r="K9" s="754"/>
      <c r="L9" s="754"/>
      <c r="M9" s="754"/>
      <c r="N9" s="755"/>
      <c r="O9"/>
      <c r="P9"/>
      <c r="Q9" s="61"/>
    </row>
    <row r="10" spans="1:17" ht="12.45">
      <c r="B10" s="762"/>
      <c r="C10" s="763"/>
      <c r="D10" s="763"/>
      <c r="E10" s="763"/>
      <c r="F10" s="763"/>
      <c r="G10" s="763"/>
      <c r="H10" s="760" t="s">
        <v>197</v>
      </c>
      <c r="I10" s="761"/>
      <c r="J10" s="761"/>
      <c r="K10" s="761"/>
      <c r="L10" s="760" t="s">
        <v>198</v>
      </c>
      <c r="M10" s="761"/>
      <c r="N10" s="770"/>
      <c r="O10"/>
      <c r="P10"/>
      <c r="Q10" s="61"/>
    </row>
    <row r="11" spans="1:17" ht="12.45">
      <c r="B11" s="764" t="s">
        <v>119</v>
      </c>
      <c r="C11" s="764" t="s">
        <v>120</v>
      </c>
      <c r="D11" s="765" t="s">
        <v>225</v>
      </c>
      <c r="E11" s="766" t="s">
        <v>124</v>
      </c>
      <c r="F11" s="765" t="s">
        <v>224</v>
      </c>
      <c r="G11" s="753" t="s">
        <v>125</v>
      </c>
      <c r="H11" s="760" t="s">
        <v>822</v>
      </c>
      <c r="I11" s="767" t="s">
        <v>32</v>
      </c>
      <c r="J11" s="767" t="s">
        <v>34</v>
      </c>
      <c r="K11" s="767" t="s">
        <v>218</v>
      </c>
      <c r="L11" s="760" t="s">
        <v>32</v>
      </c>
      <c r="M11" s="767" t="s">
        <v>34</v>
      </c>
      <c r="N11" s="768" t="s">
        <v>218</v>
      </c>
      <c r="O11"/>
      <c r="P11"/>
      <c r="Q11" s="61"/>
    </row>
    <row r="12" spans="1:17" ht="12.45">
      <c r="B12" s="758">
        <v>1000</v>
      </c>
      <c r="C12" s="750" t="s">
        <v>1029</v>
      </c>
      <c r="D12" s="750" t="s">
        <v>149</v>
      </c>
      <c r="E12" s="750" t="s">
        <v>149</v>
      </c>
      <c r="F12" s="750" t="s">
        <v>149</v>
      </c>
      <c r="G12" s="750" t="s">
        <v>149</v>
      </c>
      <c r="H12" s="758"/>
      <c r="I12" s="758"/>
      <c r="J12" s="758"/>
      <c r="K12" s="758"/>
      <c r="L12" s="769"/>
      <c r="M12" s="758"/>
      <c r="N12" s="758"/>
      <c r="O12"/>
      <c r="P12"/>
    </row>
    <row r="13" spans="1:17" ht="12.45">
      <c r="B13" s="751">
        <v>1001</v>
      </c>
      <c r="C13" s="750" t="s">
        <v>1032</v>
      </c>
      <c r="D13" s="750" t="s">
        <v>455</v>
      </c>
      <c r="E13" s="750" t="s">
        <v>603</v>
      </c>
      <c r="F13" s="750"/>
      <c r="G13" s="750" t="s">
        <v>1809</v>
      </c>
      <c r="H13" s="771"/>
      <c r="I13" s="771">
        <v>290909.09000000003</v>
      </c>
      <c r="J13" s="771">
        <v>581818.18000000005</v>
      </c>
      <c r="K13" s="771"/>
      <c r="L13" s="772"/>
      <c r="M13" s="771"/>
      <c r="N13" s="771"/>
      <c r="O13"/>
      <c r="P13"/>
    </row>
    <row r="14" spans="1:17" ht="12.45">
      <c r="B14" s="759"/>
      <c r="C14" s="756"/>
      <c r="D14" s="756"/>
      <c r="E14" s="750" t="s">
        <v>557</v>
      </c>
      <c r="F14" s="750"/>
      <c r="G14" s="750" t="s">
        <v>1810</v>
      </c>
      <c r="H14" s="771"/>
      <c r="I14" s="771">
        <v>513636.36</v>
      </c>
      <c r="J14" s="771">
        <v>1027272.73</v>
      </c>
      <c r="K14" s="771"/>
      <c r="L14" s="772"/>
      <c r="M14" s="771"/>
      <c r="N14" s="771"/>
      <c r="O14"/>
      <c r="P14"/>
    </row>
    <row r="15" spans="1:17" ht="12.45">
      <c r="B15" s="759"/>
      <c r="C15" s="756"/>
      <c r="D15" s="756"/>
      <c r="E15" s="750" t="s">
        <v>553</v>
      </c>
      <c r="F15" s="750"/>
      <c r="G15" s="750" t="s">
        <v>1811</v>
      </c>
      <c r="H15" s="771"/>
      <c r="I15" s="771">
        <v>660000</v>
      </c>
      <c r="J15" s="771">
        <v>1320000</v>
      </c>
      <c r="K15" s="771"/>
      <c r="L15" s="772"/>
      <c r="M15" s="771"/>
      <c r="N15" s="771"/>
      <c r="O15"/>
      <c r="P15"/>
    </row>
    <row r="16" spans="1:17" ht="12.45">
      <c r="B16" s="759"/>
      <c r="C16" s="756"/>
      <c r="D16" s="756"/>
      <c r="E16" s="750" t="s">
        <v>848</v>
      </c>
      <c r="F16" s="750"/>
      <c r="G16" s="750" t="s">
        <v>1812</v>
      </c>
      <c r="H16" s="771"/>
      <c r="I16" s="771">
        <v>940000</v>
      </c>
      <c r="J16" s="771">
        <v>1880000</v>
      </c>
      <c r="K16" s="771"/>
      <c r="L16" s="772"/>
      <c r="M16" s="771"/>
      <c r="N16" s="771"/>
      <c r="O16"/>
      <c r="P16"/>
    </row>
    <row r="17" spans="2:16" ht="12.45">
      <c r="B17" s="759"/>
      <c r="C17" s="756"/>
      <c r="D17" s="750" t="s">
        <v>1181</v>
      </c>
      <c r="E17" s="750" t="s">
        <v>603</v>
      </c>
      <c r="F17" s="750"/>
      <c r="G17" s="750" t="s">
        <v>1805</v>
      </c>
      <c r="H17" s="771"/>
      <c r="I17" s="771">
        <v>290909.09000000003</v>
      </c>
      <c r="J17" s="771">
        <v>581818.18000000005</v>
      </c>
      <c r="K17" s="771"/>
      <c r="L17" s="772"/>
      <c r="M17" s="771"/>
      <c r="N17" s="771"/>
      <c r="O17"/>
      <c r="P17"/>
    </row>
    <row r="18" spans="2:16" ht="12.45">
      <c r="B18" s="759"/>
      <c r="C18" s="756"/>
      <c r="D18" s="756"/>
      <c r="E18" s="750" t="s">
        <v>557</v>
      </c>
      <c r="F18" s="750"/>
      <c r="G18" s="750" t="s">
        <v>1806</v>
      </c>
      <c r="H18" s="771"/>
      <c r="I18" s="771">
        <v>513636.36</v>
      </c>
      <c r="J18" s="771">
        <v>1027272.73</v>
      </c>
      <c r="K18" s="771"/>
      <c r="L18" s="772"/>
      <c r="M18" s="771"/>
      <c r="N18" s="771"/>
      <c r="O18"/>
      <c r="P18"/>
    </row>
    <row r="19" spans="2:16" ht="12.45">
      <c r="B19" s="759"/>
      <c r="C19" s="756"/>
      <c r="D19" s="756"/>
      <c r="E19" s="750" t="s">
        <v>553</v>
      </c>
      <c r="F19" s="750"/>
      <c r="G19" s="750" t="s">
        <v>1807</v>
      </c>
      <c r="H19" s="771"/>
      <c r="I19" s="771">
        <v>660000</v>
      </c>
      <c r="J19" s="771">
        <v>1320000</v>
      </c>
      <c r="K19" s="771"/>
      <c r="L19" s="772"/>
      <c r="M19" s="771"/>
      <c r="N19" s="771"/>
      <c r="O19"/>
      <c r="P19"/>
    </row>
    <row r="20" spans="2:16" ht="12.45">
      <c r="B20" s="759"/>
      <c r="C20" s="756"/>
      <c r="D20" s="756"/>
      <c r="E20" s="750" t="s">
        <v>848</v>
      </c>
      <c r="F20" s="750"/>
      <c r="G20" s="750" t="s">
        <v>1808</v>
      </c>
      <c r="H20" s="771"/>
      <c r="I20" s="771">
        <v>940000</v>
      </c>
      <c r="J20" s="771">
        <v>1880000</v>
      </c>
      <c r="K20" s="771"/>
      <c r="L20" s="772"/>
      <c r="M20" s="771"/>
      <c r="N20" s="771"/>
      <c r="O20"/>
      <c r="P20"/>
    </row>
    <row r="21" spans="2:16" ht="12.45">
      <c r="B21" s="751">
        <v>1002</v>
      </c>
      <c r="C21" s="750" t="s">
        <v>1033</v>
      </c>
      <c r="D21" s="750" t="s">
        <v>455</v>
      </c>
      <c r="E21" s="750" t="s">
        <v>603</v>
      </c>
      <c r="F21" s="750"/>
      <c r="G21" s="750" t="s">
        <v>1817</v>
      </c>
      <c r="H21" s="771"/>
      <c r="I21" s="771">
        <v>456363.63636363635</v>
      </c>
      <c r="J21" s="771">
        <v>912727.27272727271</v>
      </c>
      <c r="K21" s="771"/>
      <c r="L21" s="772"/>
      <c r="M21" s="771"/>
      <c r="N21" s="771"/>
      <c r="O21"/>
      <c r="P21"/>
    </row>
    <row r="22" spans="2:16" ht="12.45">
      <c r="B22" s="759"/>
      <c r="C22" s="756"/>
      <c r="D22" s="756"/>
      <c r="E22" s="750" t="s">
        <v>557</v>
      </c>
      <c r="F22" s="750"/>
      <c r="G22" s="750" t="s">
        <v>1818</v>
      </c>
      <c r="H22" s="771"/>
      <c r="I22" s="771">
        <v>672727.27272727271</v>
      </c>
      <c r="J22" s="771">
        <v>1345454.5454545454</v>
      </c>
      <c r="K22" s="771"/>
      <c r="L22" s="772"/>
      <c r="M22" s="771"/>
      <c r="N22" s="771"/>
      <c r="O22"/>
      <c r="P22"/>
    </row>
    <row r="23" spans="2:16" ht="12.45">
      <c r="B23" s="759"/>
      <c r="C23" s="756"/>
      <c r="D23" s="756"/>
      <c r="E23" s="750" t="s">
        <v>553</v>
      </c>
      <c r="F23" s="750"/>
      <c r="G23" s="750" t="s">
        <v>1819</v>
      </c>
      <c r="H23" s="771"/>
      <c r="I23" s="771">
        <v>796363.63636363635</v>
      </c>
      <c r="J23" s="771">
        <v>1592727.2727272727</v>
      </c>
      <c r="K23" s="771"/>
      <c r="L23" s="772"/>
      <c r="M23" s="771"/>
      <c r="N23" s="771"/>
      <c r="O23"/>
      <c r="P23"/>
    </row>
    <row r="24" spans="2:16" ht="12.45">
      <c r="B24" s="759"/>
      <c r="C24" s="756"/>
      <c r="D24" s="756"/>
      <c r="E24" s="750" t="s">
        <v>848</v>
      </c>
      <c r="F24" s="750"/>
      <c r="G24" s="750" t="s">
        <v>1820</v>
      </c>
      <c r="H24" s="771"/>
      <c r="I24" s="771">
        <v>999090.90909090906</v>
      </c>
      <c r="J24" s="771">
        <v>1998181.8181818181</v>
      </c>
      <c r="K24" s="771"/>
      <c r="L24" s="772"/>
      <c r="M24" s="771"/>
      <c r="N24" s="771"/>
      <c r="O24"/>
      <c r="P24"/>
    </row>
    <row r="25" spans="2:16" ht="12.45">
      <c r="B25" s="759"/>
      <c r="C25" s="756"/>
      <c r="D25" s="750" t="s">
        <v>1181</v>
      </c>
      <c r="E25" s="750" t="s">
        <v>603</v>
      </c>
      <c r="F25" s="750"/>
      <c r="G25" s="750" t="s">
        <v>1813</v>
      </c>
      <c r="H25" s="771"/>
      <c r="I25" s="771">
        <v>456363.63636363635</v>
      </c>
      <c r="J25" s="771">
        <v>912727.27</v>
      </c>
      <c r="K25" s="771"/>
      <c r="L25" s="772"/>
      <c r="M25" s="771"/>
      <c r="N25" s="771"/>
      <c r="O25"/>
      <c r="P25"/>
    </row>
    <row r="26" spans="2:16" ht="12.45">
      <c r="B26" s="759"/>
      <c r="C26" s="756"/>
      <c r="D26" s="756"/>
      <c r="E26" s="750" t="s">
        <v>557</v>
      </c>
      <c r="F26" s="750"/>
      <c r="G26" s="750" t="s">
        <v>1814</v>
      </c>
      <c r="H26" s="771"/>
      <c r="I26" s="771">
        <v>672727.27272727271</v>
      </c>
      <c r="J26" s="771">
        <v>1345454.5454545454</v>
      </c>
      <c r="K26" s="771"/>
      <c r="L26" s="772"/>
      <c r="M26" s="771"/>
      <c r="N26" s="771"/>
      <c r="O26"/>
      <c r="P26"/>
    </row>
    <row r="27" spans="2:16" ht="12.45">
      <c r="B27" s="759"/>
      <c r="C27" s="756"/>
      <c r="D27" s="756"/>
      <c r="E27" s="750" t="s">
        <v>553</v>
      </c>
      <c r="F27" s="750"/>
      <c r="G27" s="750" t="s">
        <v>1815</v>
      </c>
      <c r="H27" s="771"/>
      <c r="I27" s="771">
        <v>796363.63636363635</v>
      </c>
      <c r="J27" s="771">
        <v>1592727.2727272727</v>
      </c>
      <c r="K27" s="771"/>
      <c r="L27" s="772"/>
      <c r="M27" s="771"/>
      <c r="N27" s="771"/>
      <c r="O27"/>
      <c r="P27"/>
    </row>
    <row r="28" spans="2:16" ht="12.45">
      <c r="B28" s="759"/>
      <c r="C28" s="756"/>
      <c r="D28" s="756"/>
      <c r="E28" s="750" t="s">
        <v>848</v>
      </c>
      <c r="F28" s="750"/>
      <c r="G28" s="750" t="s">
        <v>1816</v>
      </c>
      <c r="H28" s="771"/>
      <c r="I28" s="771">
        <v>999090.90909090906</v>
      </c>
      <c r="J28" s="771">
        <v>1998181.8181818181</v>
      </c>
      <c r="K28" s="771"/>
      <c r="L28" s="772"/>
      <c r="M28" s="771"/>
      <c r="N28" s="771"/>
      <c r="O28"/>
      <c r="P28"/>
    </row>
    <row r="29" spans="2:16" ht="12.45">
      <c r="B29" s="751">
        <v>1003</v>
      </c>
      <c r="C29" s="750" t="s">
        <v>1034</v>
      </c>
      <c r="D29" s="750" t="s">
        <v>455</v>
      </c>
      <c r="E29" s="750" t="s">
        <v>603</v>
      </c>
      <c r="F29" s="750"/>
      <c r="G29" s="750" t="s">
        <v>1826</v>
      </c>
      <c r="H29" s="771"/>
      <c r="I29" s="771">
        <v>578181.81818181812</v>
      </c>
      <c r="J29" s="771">
        <v>1156363.6363636362</v>
      </c>
      <c r="K29" s="771"/>
      <c r="L29" s="772"/>
      <c r="M29" s="771"/>
      <c r="N29" s="771"/>
      <c r="O29"/>
      <c r="P29"/>
    </row>
    <row r="30" spans="2:16" ht="12.45">
      <c r="B30" s="759"/>
      <c r="C30" s="756"/>
      <c r="D30" s="756"/>
      <c r="E30" s="750" t="s">
        <v>557</v>
      </c>
      <c r="F30" s="750"/>
      <c r="G30" s="750" t="s">
        <v>1827</v>
      </c>
      <c r="H30" s="771"/>
      <c r="I30" s="771">
        <v>790909.09090909082</v>
      </c>
      <c r="J30" s="771">
        <v>1581818.1818181816</v>
      </c>
      <c r="K30" s="771"/>
      <c r="L30" s="772"/>
      <c r="M30" s="771"/>
      <c r="N30" s="771"/>
      <c r="O30"/>
      <c r="P30"/>
    </row>
    <row r="31" spans="2:16" ht="12.45">
      <c r="B31" s="759"/>
      <c r="C31" s="756"/>
      <c r="D31" s="756"/>
      <c r="E31" s="750" t="s">
        <v>553</v>
      </c>
      <c r="F31" s="750"/>
      <c r="G31" s="750" t="s">
        <v>1828</v>
      </c>
      <c r="H31" s="771"/>
      <c r="I31" s="771">
        <v>935454.54545454541</v>
      </c>
      <c r="J31" s="771">
        <v>1870909.0909090908</v>
      </c>
      <c r="K31" s="771"/>
      <c r="L31" s="772"/>
      <c r="M31" s="771"/>
      <c r="N31" s="771"/>
      <c r="O31"/>
      <c r="P31"/>
    </row>
    <row r="32" spans="2:16" ht="12.45">
      <c r="B32" s="759"/>
      <c r="C32" s="756"/>
      <c r="D32" s="756"/>
      <c r="E32" s="750" t="s">
        <v>848</v>
      </c>
      <c r="F32" s="750"/>
      <c r="G32" s="750" t="s">
        <v>1829</v>
      </c>
      <c r="H32" s="771"/>
      <c r="I32" s="771">
        <v>1134545.4545454544</v>
      </c>
      <c r="J32" s="771">
        <v>2269090.9090909087</v>
      </c>
      <c r="K32" s="771"/>
      <c r="L32" s="772"/>
      <c r="M32" s="771"/>
      <c r="N32" s="771"/>
      <c r="O32"/>
      <c r="P32"/>
    </row>
    <row r="33" spans="2:16" ht="12.45">
      <c r="B33" s="759"/>
      <c r="C33" s="756"/>
      <c r="D33" s="750" t="s">
        <v>1181</v>
      </c>
      <c r="E33" s="750" t="s">
        <v>603</v>
      </c>
      <c r="F33" s="750"/>
      <c r="G33" s="750" t="s">
        <v>1821</v>
      </c>
      <c r="H33" s="771"/>
      <c r="I33" s="771">
        <v>578181.81818181812</v>
      </c>
      <c r="J33" s="771">
        <v>1156363.6363636362</v>
      </c>
      <c r="K33" s="771"/>
      <c r="L33" s="772"/>
      <c r="M33" s="771"/>
      <c r="N33" s="771"/>
      <c r="O33"/>
      <c r="P33"/>
    </row>
    <row r="34" spans="2:16" ht="12.45">
      <c r="B34" s="759"/>
      <c r="C34" s="756"/>
      <c r="D34" s="756"/>
      <c r="E34" s="750" t="s">
        <v>557</v>
      </c>
      <c r="F34" s="750"/>
      <c r="G34" s="750" t="s">
        <v>1822</v>
      </c>
      <c r="H34" s="771"/>
      <c r="I34" s="771">
        <v>790909.09090909082</v>
      </c>
      <c r="J34" s="771">
        <v>1581818.1818181816</v>
      </c>
      <c r="K34" s="771"/>
      <c r="L34" s="772"/>
      <c r="M34" s="771"/>
      <c r="N34" s="771"/>
      <c r="O34"/>
      <c r="P34"/>
    </row>
    <row r="35" spans="2:16" ht="12.45">
      <c r="B35" s="759"/>
      <c r="C35" s="756"/>
      <c r="D35" s="756"/>
      <c r="E35" s="750" t="s">
        <v>553</v>
      </c>
      <c r="F35" s="750"/>
      <c r="G35" s="750" t="s">
        <v>1823</v>
      </c>
      <c r="H35" s="771"/>
      <c r="I35" s="771">
        <v>935454.54545454541</v>
      </c>
      <c r="J35" s="771">
        <v>1870909.0909090908</v>
      </c>
      <c r="K35" s="771"/>
      <c r="L35" s="772"/>
      <c r="M35" s="771"/>
      <c r="N35" s="771"/>
      <c r="O35"/>
      <c r="P35"/>
    </row>
    <row r="36" spans="2:16" ht="12.45">
      <c r="B36" s="759"/>
      <c r="C36" s="756"/>
      <c r="D36" s="756"/>
      <c r="E36" s="750" t="s">
        <v>848</v>
      </c>
      <c r="F36" s="750"/>
      <c r="G36" s="750" t="s">
        <v>1824</v>
      </c>
      <c r="H36" s="771"/>
      <c r="I36" s="771">
        <v>1134545.4545454544</v>
      </c>
      <c r="J36" s="771">
        <v>2269090.9090909087</v>
      </c>
      <c r="K36" s="771"/>
      <c r="L36" s="772"/>
      <c r="M36" s="771"/>
      <c r="N36" s="771"/>
      <c r="O36"/>
      <c r="P36"/>
    </row>
    <row r="37" spans="2:16" ht="12.45">
      <c r="B37" s="759"/>
      <c r="C37" s="756"/>
      <c r="D37" s="756"/>
      <c r="E37" s="750" t="s">
        <v>799</v>
      </c>
      <c r="F37" s="750"/>
      <c r="G37" s="750" t="s">
        <v>1825</v>
      </c>
      <c r="H37" s="771"/>
      <c r="I37" s="771">
        <v>1537272.7272727271</v>
      </c>
      <c r="J37" s="771">
        <v>3074545.4545454541</v>
      </c>
      <c r="K37" s="771"/>
      <c r="L37" s="772"/>
      <c r="M37" s="771"/>
      <c r="N37" s="771"/>
      <c r="O37"/>
      <c r="P37"/>
    </row>
    <row r="38" spans="2:16" ht="12.45">
      <c r="B38" s="751">
        <v>1004</v>
      </c>
      <c r="C38" s="750" t="s">
        <v>1230</v>
      </c>
      <c r="D38" s="750" t="s">
        <v>455</v>
      </c>
      <c r="E38" s="750" t="s">
        <v>603</v>
      </c>
      <c r="F38" s="750"/>
      <c r="G38" s="750" t="s">
        <v>1831</v>
      </c>
      <c r="H38" s="771"/>
      <c r="I38" s="771">
        <v>189999.99999999997</v>
      </c>
      <c r="J38" s="771"/>
      <c r="K38" s="771"/>
      <c r="L38" s="772"/>
      <c r="M38" s="771"/>
      <c r="N38" s="771"/>
      <c r="O38"/>
      <c r="P38"/>
    </row>
    <row r="39" spans="2:16" ht="12.45">
      <c r="B39" s="759"/>
      <c r="C39" s="756"/>
      <c r="D39" s="750" t="s">
        <v>1181</v>
      </c>
      <c r="E39" s="750" t="s">
        <v>603</v>
      </c>
      <c r="F39" s="750"/>
      <c r="G39" s="750" t="s">
        <v>1830</v>
      </c>
      <c r="H39" s="771"/>
      <c r="I39" s="771">
        <v>189999.99999999997</v>
      </c>
      <c r="J39" s="771"/>
      <c r="K39" s="771"/>
      <c r="L39" s="772"/>
      <c r="M39" s="771"/>
      <c r="N39" s="771"/>
      <c r="O39"/>
      <c r="P39"/>
    </row>
    <row r="40" spans="2:16" ht="12.45">
      <c r="B40" s="751">
        <v>1005</v>
      </c>
      <c r="C40" s="750" t="s">
        <v>1259</v>
      </c>
      <c r="D40" s="750" t="s">
        <v>455</v>
      </c>
      <c r="E40" s="750" t="s">
        <v>603</v>
      </c>
      <c r="F40" s="750" t="s">
        <v>552</v>
      </c>
      <c r="G40" s="750" t="s">
        <v>1804</v>
      </c>
      <c r="H40" s="771"/>
      <c r="I40" s="771">
        <v>462727.27272727271</v>
      </c>
      <c r="J40" s="771"/>
      <c r="K40" s="771"/>
      <c r="L40" s="772"/>
      <c r="M40" s="771"/>
      <c r="N40" s="771"/>
      <c r="O40"/>
      <c r="P40"/>
    </row>
    <row r="41" spans="2:16" ht="12.45">
      <c r="B41" s="759"/>
      <c r="C41" s="756"/>
      <c r="D41" s="750" t="s">
        <v>1181</v>
      </c>
      <c r="E41" s="750" t="s">
        <v>603</v>
      </c>
      <c r="F41" s="750" t="s">
        <v>552</v>
      </c>
      <c r="G41" s="750" t="s">
        <v>1803</v>
      </c>
      <c r="H41" s="771"/>
      <c r="I41" s="771">
        <v>462727.27272727271</v>
      </c>
      <c r="J41" s="771"/>
      <c r="K41" s="771"/>
      <c r="L41" s="772"/>
      <c r="M41" s="771"/>
      <c r="N41" s="771"/>
      <c r="O41"/>
      <c r="P41"/>
    </row>
    <row r="42" spans="2:16" ht="12.45">
      <c r="B42" s="751">
        <v>1200</v>
      </c>
      <c r="C42" s="750" t="s">
        <v>1031</v>
      </c>
      <c r="D42" s="750" t="s">
        <v>149</v>
      </c>
      <c r="E42" s="750" t="s">
        <v>149</v>
      </c>
      <c r="F42" s="750" t="s">
        <v>149</v>
      </c>
      <c r="G42" s="750" t="s">
        <v>149</v>
      </c>
      <c r="H42" s="751"/>
      <c r="I42" s="751"/>
      <c r="J42" s="751"/>
      <c r="K42" s="751"/>
      <c r="L42" s="750"/>
      <c r="M42" s="751"/>
      <c r="N42" s="751"/>
      <c r="O42"/>
      <c r="P42"/>
    </row>
    <row r="43" spans="2:16" ht="12.45">
      <c r="B43" s="751">
        <v>1201</v>
      </c>
      <c r="C43" s="750" t="s">
        <v>1025</v>
      </c>
      <c r="D43" s="750" t="s">
        <v>1181</v>
      </c>
      <c r="E43" s="750" t="s">
        <v>553</v>
      </c>
      <c r="F43" s="750"/>
      <c r="G43" s="750" t="s">
        <v>1835</v>
      </c>
      <c r="H43" s="771">
        <v>117273</v>
      </c>
      <c r="I43" s="771">
        <v>620000</v>
      </c>
      <c r="J43" s="771"/>
      <c r="K43" s="771"/>
      <c r="L43" s="772"/>
      <c r="M43" s="771"/>
      <c r="N43" s="771"/>
      <c r="O43"/>
      <c r="P43"/>
    </row>
    <row r="44" spans="2:16" ht="12.45">
      <c r="B44" s="751">
        <v>1202</v>
      </c>
      <c r="C44" s="750" t="s">
        <v>1020</v>
      </c>
      <c r="D44" s="750" t="s">
        <v>1181</v>
      </c>
      <c r="E44" s="750" t="s">
        <v>64</v>
      </c>
      <c r="F44" s="750" t="s">
        <v>242</v>
      </c>
      <c r="G44" s="750" t="s">
        <v>1832</v>
      </c>
      <c r="H44" s="771"/>
      <c r="I44" s="771">
        <v>373636.36363636359</v>
      </c>
      <c r="J44" s="771"/>
      <c r="K44" s="771"/>
      <c r="L44" s="772"/>
      <c r="M44" s="771"/>
      <c r="N44" s="771"/>
      <c r="O44"/>
      <c r="P44"/>
    </row>
    <row r="45" spans="2:16" ht="12.45">
      <c r="B45" s="751">
        <v>1203</v>
      </c>
      <c r="C45" s="750" t="s">
        <v>800</v>
      </c>
      <c r="D45" s="750" t="s">
        <v>455</v>
      </c>
      <c r="E45" s="750" t="s">
        <v>64</v>
      </c>
      <c r="F45" s="750" t="s">
        <v>654</v>
      </c>
      <c r="G45" s="750" t="s">
        <v>1834</v>
      </c>
      <c r="H45" s="771"/>
      <c r="I45" s="771">
        <v>373636.36363636359</v>
      </c>
      <c r="J45" s="771"/>
      <c r="K45" s="771"/>
      <c r="L45" s="772"/>
      <c r="M45" s="771"/>
      <c r="N45" s="771"/>
      <c r="O45"/>
      <c r="P45"/>
    </row>
    <row r="46" spans="2:16" ht="12.45">
      <c r="B46" s="759"/>
      <c r="C46" s="756"/>
      <c r="D46" s="750" t="s">
        <v>1181</v>
      </c>
      <c r="E46" s="750" t="s">
        <v>64</v>
      </c>
      <c r="F46" s="750"/>
      <c r="G46" s="750" t="s">
        <v>1833</v>
      </c>
      <c r="H46" s="771"/>
      <c r="I46" s="771">
        <v>373636.36363636359</v>
      </c>
      <c r="J46" s="771"/>
      <c r="K46" s="771"/>
      <c r="L46" s="772"/>
      <c r="M46" s="771"/>
      <c r="N46" s="771"/>
      <c r="O46"/>
      <c r="P46"/>
    </row>
    <row r="47" spans="2:16" ht="12.45">
      <c r="B47" s="751">
        <v>1205</v>
      </c>
      <c r="C47" s="750" t="s">
        <v>804</v>
      </c>
      <c r="D47" s="750" t="s">
        <v>455</v>
      </c>
      <c r="E47" s="750" t="s">
        <v>805</v>
      </c>
      <c r="F47" s="750" t="s">
        <v>654</v>
      </c>
      <c r="G47" s="750" t="s">
        <v>1841</v>
      </c>
      <c r="H47" s="771"/>
      <c r="I47" s="771">
        <v>9609600</v>
      </c>
      <c r="J47" s="771">
        <v>14414400</v>
      </c>
      <c r="K47" s="771">
        <v>17763900</v>
      </c>
      <c r="L47" s="772">
        <v>5751900</v>
      </c>
      <c r="M47" s="771">
        <v>8639400</v>
      </c>
      <c r="N47" s="771">
        <v>10649100</v>
      </c>
      <c r="O47"/>
      <c r="P47"/>
    </row>
    <row r="48" spans="2:16" ht="12.45">
      <c r="B48" s="759"/>
      <c r="C48" s="756"/>
      <c r="D48" s="756"/>
      <c r="E48" s="750" t="s">
        <v>806</v>
      </c>
      <c r="F48" s="750" t="s">
        <v>654</v>
      </c>
      <c r="G48" s="750" t="s">
        <v>1842</v>
      </c>
      <c r="H48" s="771"/>
      <c r="I48" s="771">
        <v>11180400</v>
      </c>
      <c r="J48" s="771">
        <v>16770600</v>
      </c>
      <c r="K48" s="771">
        <v>20674500</v>
      </c>
      <c r="L48" s="772">
        <v>6699000</v>
      </c>
      <c r="M48" s="771">
        <v>10071600</v>
      </c>
      <c r="N48" s="771">
        <v>12404700</v>
      </c>
      <c r="O48"/>
      <c r="P48"/>
    </row>
    <row r="49" spans="2:16" ht="12.45">
      <c r="B49" s="759"/>
      <c r="C49" s="756"/>
      <c r="D49" s="756"/>
      <c r="E49" s="750" t="s">
        <v>807</v>
      </c>
      <c r="F49" s="750" t="s">
        <v>654</v>
      </c>
      <c r="G49" s="750" t="s">
        <v>1843</v>
      </c>
      <c r="H49" s="771"/>
      <c r="I49" s="771">
        <v>16793700</v>
      </c>
      <c r="J49" s="771">
        <v>25179000</v>
      </c>
      <c r="K49" s="771">
        <v>31046400</v>
      </c>
      <c r="L49" s="772">
        <v>10071600</v>
      </c>
      <c r="M49" s="771">
        <v>15107400</v>
      </c>
      <c r="N49" s="771">
        <v>18618600</v>
      </c>
      <c r="O49"/>
      <c r="P49"/>
    </row>
    <row r="50" spans="2:16" ht="12.45">
      <c r="B50" s="759"/>
      <c r="C50" s="756"/>
      <c r="D50" s="756"/>
      <c r="E50" s="750" t="s">
        <v>808</v>
      </c>
      <c r="F50" s="750" t="s">
        <v>654</v>
      </c>
      <c r="G50" s="750" t="s">
        <v>1844</v>
      </c>
      <c r="H50" s="771"/>
      <c r="I50" s="771">
        <v>22383900</v>
      </c>
      <c r="J50" s="771">
        <v>33564300</v>
      </c>
      <c r="K50" s="771">
        <v>41395200</v>
      </c>
      <c r="L50" s="772">
        <v>13421100</v>
      </c>
      <c r="M50" s="771">
        <v>20143200</v>
      </c>
      <c r="N50" s="771">
        <v>24832500</v>
      </c>
      <c r="O50"/>
      <c r="P50"/>
    </row>
    <row r="51" spans="2:16" ht="12.45">
      <c r="B51" s="759"/>
      <c r="C51" s="756"/>
      <c r="D51" s="756"/>
      <c r="E51" s="750" t="s">
        <v>809</v>
      </c>
      <c r="F51" s="750" t="s">
        <v>654</v>
      </c>
      <c r="G51" s="750" t="s">
        <v>1845</v>
      </c>
      <c r="H51" s="771"/>
      <c r="I51" s="771">
        <v>25063500</v>
      </c>
      <c r="J51" s="771">
        <v>37606800</v>
      </c>
      <c r="K51" s="771">
        <v>46384800</v>
      </c>
      <c r="L51" s="772">
        <v>15038100</v>
      </c>
      <c r="M51" s="771">
        <v>22568700</v>
      </c>
      <c r="N51" s="771">
        <v>27835500</v>
      </c>
      <c r="O51"/>
      <c r="P51"/>
    </row>
    <row r="52" spans="2:16" ht="12.45">
      <c r="B52" s="759"/>
      <c r="C52" s="756"/>
      <c r="D52" s="750" t="s">
        <v>33</v>
      </c>
      <c r="E52" s="750" t="s">
        <v>805</v>
      </c>
      <c r="F52" s="750" t="s">
        <v>654</v>
      </c>
      <c r="G52" s="750" t="s">
        <v>1836</v>
      </c>
      <c r="H52" s="771"/>
      <c r="I52" s="771">
        <v>9609600</v>
      </c>
      <c r="J52" s="771">
        <v>14414400</v>
      </c>
      <c r="K52" s="771">
        <v>17763900</v>
      </c>
      <c r="L52" s="772">
        <v>5751900</v>
      </c>
      <c r="M52" s="771">
        <v>8639400</v>
      </c>
      <c r="N52" s="771">
        <v>10649100</v>
      </c>
      <c r="O52"/>
      <c r="P52"/>
    </row>
    <row r="53" spans="2:16" ht="12.45">
      <c r="B53" s="759"/>
      <c r="C53" s="756"/>
      <c r="D53" s="756"/>
      <c r="E53" s="750" t="s">
        <v>806</v>
      </c>
      <c r="F53" s="750" t="s">
        <v>654</v>
      </c>
      <c r="G53" s="750" t="s">
        <v>1837</v>
      </c>
      <c r="H53" s="771"/>
      <c r="I53" s="771">
        <v>11180400</v>
      </c>
      <c r="J53" s="771">
        <v>16770600</v>
      </c>
      <c r="K53" s="771">
        <v>20674500</v>
      </c>
      <c r="L53" s="772">
        <v>6699000</v>
      </c>
      <c r="M53" s="771">
        <v>10071600</v>
      </c>
      <c r="N53" s="771">
        <v>12404700</v>
      </c>
      <c r="O53"/>
      <c r="P53"/>
    </row>
    <row r="54" spans="2:16" ht="12.45">
      <c r="B54" s="759"/>
      <c r="C54" s="756"/>
      <c r="D54" s="756"/>
      <c r="E54" s="750" t="s">
        <v>807</v>
      </c>
      <c r="F54" s="750" t="s">
        <v>654</v>
      </c>
      <c r="G54" s="750" t="s">
        <v>1838</v>
      </c>
      <c r="H54" s="771"/>
      <c r="I54" s="771">
        <v>16793700</v>
      </c>
      <c r="J54" s="771">
        <v>25179000</v>
      </c>
      <c r="K54" s="771">
        <v>31046400</v>
      </c>
      <c r="L54" s="772">
        <v>10071600</v>
      </c>
      <c r="M54" s="771">
        <v>15107400</v>
      </c>
      <c r="N54" s="771">
        <v>18618600</v>
      </c>
      <c r="O54"/>
      <c r="P54"/>
    </row>
    <row r="55" spans="2:16" ht="12.45">
      <c r="B55" s="759"/>
      <c r="C55" s="756"/>
      <c r="D55" s="756"/>
      <c r="E55" s="750" t="s">
        <v>808</v>
      </c>
      <c r="F55" s="750" t="s">
        <v>654</v>
      </c>
      <c r="G55" s="750" t="s">
        <v>1839</v>
      </c>
      <c r="H55" s="771"/>
      <c r="I55" s="771">
        <v>22383900</v>
      </c>
      <c r="J55" s="771">
        <v>33564300</v>
      </c>
      <c r="K55" s="771">
        <v>41395200</v>
      </c>
      <c r="L55" s="772">
        <v>13421100</v>
      </c>
      <c r="M55" s="771">
        <v>20143200</v>
      </c>
      <c r="N55" s="771">
        <v>24832500</v>
      </c>
      <c r="O55"/>
      <c r="P55"/>
    </row>
    <row r="56" spans="2:16" ht="12.45">
      <c r="B56" s="759"/>
      <c r="C56" s="757"/>
      <c r="D56" s="757"/>
      <c r="E56" s="752" t="s">
        <v>809</v>
      </c>
      <c r="F56" s="752" t="s">
        <v>654</v>
      </c>
      <c r="G56" s="752" t="s">
        <v>1840</v>
      </c>
      <c r="H56" s="771"/>
      <c r="I56" s="771">
        <v>25063500</v>
      </c>
      <c r="J56" s="771">
        <v>37606800</v>
      </c>
      <c r="K56" s="771">
        <v>46384800</v>
      </c>
      <c r="L56" s="772">
        <v>15038100</v>
      </c>
      <c r="M56" s="771">
        <v>22568700</v>
      </c>
      <c r="N56" s="771">
        <v>27835500</v>
      </c>
      <c r="O56"/>
      <c r="P56"/>
    </row>
    <row r="57" spans="2:16" ht="12.45">
      <c r="B57"/>
      <c r="C57"/>
      <c r="D57"/>
      <c r="E57"/>
      <c r="F57"/>
      <c r="G57"/>
      <c r="H57"/>
      <c r="I57"/>
      <c r="J57"/>
      <c r="K57"/>
      <c r="L57"/>
      <c r="M57"/>
      <c r="N57"/>
      <c r="O57"/>
      <c r="P57"/>
    </row>
    <row r="58" spans="2:16" ht="12.45">
      <c r="B58"/>
      <c r="C58"/>
      <c r="D58"/>
      <c r="E58"/>
      <c r="F58"/>
      <c r="G58"/>
      <c r="H58"/>
      <c r="I58"/>
      <c r="J58"/>
      <c r="K58"/>
      <c r="L58"/>
      <c r="M58"/>
      <c r="N58"/>
      <c r="O58"/>
      <c r="P58"/>
    </row>
    <row r="59" spans="2:16" ht="12.45">
      <c r="B59"/>
      <c r="C59"/>
      <c r="D59"/>
      <c r="E59"/>
      <c r="F59"/>
      <c r="G59"/>
      <c r="H59"/>
      <c r="I59"/>
      <c r="J59"/>
      <c r="K59"/>
      <c r="L59"/>
      <c r="M59"/>
      <c r="N59"/>
      <c r="O59"/>
      <c r="P59"/>
    </row>
    <row r="60" spans="2:16" ht="12.45">
      <c r="B60"/>
      <c r="C60"/>
      <c r="D60"/>
      <c r="E60"/>
      <c r="F60"/>
      <c r="G60"/>
      <c r="H60"/>
      <c r="I60"/>
      <c r="J60"/>
      <c r="K60"/>
      <c r="L60"/>
      <c r="M60"/>
      <c r="N60"/>
      <c r="O60"/>
      <c r="P60"/>
    </row>
    <row r="61" spans="2:16" ht="12.45">
      <c r="B61"/>
      <c r="C61"/>
      <c r="D61"/>
      <c r="E61"/>
      <c r="F61"/>
      <c r="G61"/>
      <c r="H61"/>
      <c r="I61"/>
      <c r="J61"/>
      <c r="K61"/>
      <c r="L61"/>
      <c r="M61"/>
      <c r="N61"/>
      <c r="O61"/>
      <c r="P61"/>
    </row>
    <row r="62" spans="2:16" ht="12.45">
      <c r="B62"/>
      <c r="C62"/>
      <c r="D62"/>
      <c r="E62"/>
      <c r="F62"/>
      <c r="G62"/>
      <c r="H62"/>
      <c r="I62"/>
      <c r="J62"/>
      <c r="K62"/>
      <c r="L62"/>
      <c r="M62"/>
      <c r="N62"/>
      <c r="O62"/>
      <c r="P62"/>
    </row>
    <row r="63" spans="2:16" ht="12.45">
      <c r="B63"/>
      <c r="C63"/>
      <c r="D63"/>
      <c r="E63"/>
      <c r="F63"/>
      <c r="G63"/>
      <c r="H63"/>
      <c r="I63"/>
      <c r="J63"/>
      <c r="K63"/>
      <c r="L63"/>
      <c r="M63"/>
      <c r="N63"/>
      <c r="O63"/>
      <c r="P63"/>
    </row>
    <row r="64" spans="2:16" ht="12.45">
      <c r="B64"/>
      <c r="C64"/>
      <c r="D64"/>
      <c r="E64"/>
      <c r="F64"/>
      <c r="G64"/>
      <c r="H64"/>
      <c r="I64"/>
      <c r="J64"/>
      <c r="K64"/>
      <c r="L64"/>
      <c r="M64"/>
      <c r="N64"/>
      <c r="O64"/>
      <c r="P64"/>
    </row>
    <row r="65" spans="2:16" ht="12.45">
      <c r="B65"/>
      <c r="C65"/>
      <c r="D65"/>
      <c r="E65"/>
      <c r="F65"/>
      <c r="G65"/>
      <c r="H65"/>
      <c r="I65"/>
      <c r="J65"/>
      <c r="K65"/>
      <c r="L65"/>
      <c r="M65"/>
      <c r="N65"/>
      <c r="O65"/>
      <c r="P65"/>
    </row>
    <row r="66" spans="2:16" ht="12.45">
      <c r="B66"/>
      <c r="C66"/>
      <c r="D66"/>
      <c r="E66"/>
      <c r="F66"/>
      <c r="G66"/>
      <c r="H66"/>
      <c r="I66"/>
      <c r="J66"/>
      <c r="K66"/>
      <c r="L66"/>
      <c r="M66"/>
      <c r="N66"/>
      <c r="O66"/>
      <c r="P66"/>
    </row>
    <row r="67" spans="2:16" ht="12.45">
      <c r="B67"/>
      <c r="C67"/>
      <c r="D67"/>
      <c r="E67"/>
      <c r="F67"/>
      <c r="G67"/>
      <c r="H67"/>
      <c r="I67"/>
      <c r="J67"/>
      <c r="K67"/>
      <c r="L67"/>
      <c r="M67"/>
      <c r="N67"/>
      <c r="O67"/>
      <c r="P67"/>
    </row>
    <row r="68" spans="2:16" ht="12.45">
      <c r="B68"/>
      <c r="C68"/>
      <c r="D68"/>
      <c r="E68"/>
      <c r="F68"/>
      <c r="G68"/>
      <c r="H68"/>
      <c r="I68"/>
      <c r="J68"/>
      <c r="K68"/>
      <c r="L68"/>
      <c r="M68"/>
      <c r="N68"/>
      <c r="O68"/>
      <c r="P68"/>
    </row>
    <row r="69" spans="2:16" ht="12.45">
      <c r="B69"/>
      <c r="C69"/>
      <c r="D69"/>
      <c r="E69"/>
      <c r="F69"/>
      <c r="G69"/>
      <c r="H69"/>
      <c r="I69"/>
      <c r="J69"/>
      <c r="K69"/>
      <c r="L69"/>
      <c r="M69"/>
      <c r="N69"/>
      <c r="O69"/>
      <c r="P69"/>
    </row>
    <row r="70" spans="2:16" ht="12.45">
      <c r="B70"/>
      <c r="C70"/>
      <c r="D70"/>
      <c r="E70"/>
      <c r="F70"/>
      <c r="G70"/>
      <c r="H70"/>
      <c r="I70"/>
      <c r="J70"/>
      <c r="K70"/>
      <c r="L70"/>
      <c r="M70"/>
      <c r="N70"/>
      <c r="O70"/>
      <c r="P70"/>
    </row>
    <row r="71" spans="2:16" ht="12.45">
      <c r="B71"/>
      <c r="C71"/>
      <c r="D71"/>
      <c r="E71"/>
      <c r="F71"/>
      <c r="G71"/>
      <c r="H71"/>
      <c r="I71"/>
      <c r="J71"/>
      <c r="K71"/>
      <c r="L71"/>
      <c r="M71"/>
      <c r="N71"/>
      <c r="O71"/>
      <c r="P71"/>
    </row>
    <row r="72" spans="2:16" ht="12.45">
      <c r="B72"/>
      <c r="C72"/>
      <c r="D72"/>
      <c r="E72"/>
      <c r="F72"/>
      <c r="G72"/>
      <c r="H72"/>
      <c r="I72"/>
      <c r="J72"/>
      <c r="K72"/>
      <c r="L72"/>
      <c r="M72"/>
      <c r="N72"/>
      <c r="O72"/>
      <c r="P72"/>
    </row>
    <row r="73" spans="2:16" ht="12.45">
      <c r="B73"/>
      <c r="C73"/>
      <c r="D73"/>
      <c r="E73"/>
      <c r="F73"/>
      <c r="G73"/>
      <c r="H73"/>
      <c r="I73"/>
      <c r="J73"/>
      <c r="K73"/>
      <c r="L73"/>
      <c r="M73"/>
      <c r="N73"/>
      <c r="O73"/>
      <c r="P73"/>
    </row>
    <row r="74" spans="2:16" ht="12.45">
      <c r="B74"/>
      <c r="C74"/>
      <c r="D74"/>
      <c r="E74"/>
      <c r="F74"/>
      <c r="G74"/>
      <c r="H74"/>
      <c r="I74"/>
      <c r="J74"/>
      <c r="K74"/>
      <c r="L74"/>
      <c r="M74"/>
      <c r="N74"/>
      <c r="O74"/>
      <c r="P74"/>
    </row>
    <row r="75" spans="2:16" ht="12.45">
      <c r="B75"/>
      <c r="C75"/>
      <c r="D75"/>
      <c r="E75"/>
      <c r="F75"/>
      <c r="G75"/>
      <c r="H75"/>
      <c r="I75"/>
      <c r="J75"/>
      <c r="K75"/>
      <c r="L75"/>
      <c r="M75"/>
      <c r="N75"/>
      <c r="O75"/>
      <c r="P75"/>
    </row>
    <row r="76" spans="2:16" ht="12.45">
      <c r="B76"/>
      <c r="C76"/>
      <c r="D76"/>
      <c r="E76"/>
      <c r="F76"/>
      <c r="G76"/>
      <c r="H76"/>
      <c r="I76"/>
      <c r="J76"/>
      <c r="K76"/>
      <c r="L76"/>
      <c r="M76"/>
      <c r="N76"/>
      <c r="O76"/>
      <c r="P76"/>
    </row>
    <row r="77" spans="2:16" ht="12.45">
      <c r="B77"/>
      <c r="C77"/>
      <c r="D77"/>
      <c r="E77"/>
      <c r="F77"/>
      <c r="G77"/>
      <c r="H77"/>
      <c r="I77"/>
      <c r="J77"/>
      <c r="K77"/>
      <c r="L77"/>
      <c r="M77"/>
    </row>
    <row r="78" spans="2:16" ht="12.45">
      <c r="B78"/>
      <c r="C78"/>
      <c r="D78"/>
      <c r="E78"/>
      <c r="F78"/>
      <c r="G78"/>
      <c r="H78"/>
      <c r="I78"/>
      <c r="J78"/>
      <c r="K78"/>
      <c r="L78"/>
      <c r="M78"/>
    </row>
    <row r="79" spans="2:16" ht="12.45">
      <c r="B79"/>
      <c r="C79"/>
      <c r="D79"/>
      <c r="E79"/>
      <c r="F79"/>
      <c r="G79"/>
      <c r="H79"/>
      <c r="I79"/>
      <c r="J79"/>
      <c r="K79"/>
      <c r="L79"/>
      <c r="M79"/>
    </row>
    <row r="80" spans="2:16" ht="12.45">
      <c r="B80"/>
      <c r="C80"/>
      <c r="D80"/>
      <c r="E80"/>
      <c r="F80"/>
      <c r="G80"/>
      <c r="H80"/>
      <c r="I80"/>
      <c r="J80"/>
      <c r="K80"/>
      <c r="L80"/>
      <c r="M80"/>
    </row>
    <row r="81" spans="2:13" ht="12.45">
      <c r="B81"/>
      <c r="C81"/>
      <c r="D81"/>
      <c r="E81"/>
      <c r="F81"/>
      <c r="G81"/>
      <c r="H81"/>
      <c r="I81"/>
      <c r="J81"/>
      <c r="K81"/>
      <c r="L81"/>
      <c r="M81"/>
    </row>
    <row r="82" spans="2:13" ht="12.45">
      <c r="B82"/>
      <c r="C82"/>
      <c r="D82"/>
      <c r="E82"/>
      <c r="F82"/>
      <c r="G82"/>
      <c r="H82"/>
      <c r="I82"/>
      <c r="J82"/>
      <c r="K82"/>
      <c r="L82"/>
      <c r="M82"/>
    </row>
    <row r="83" spans="2:13" ht="12.45">
      <c r="B83"/>
      <c r="C83"/>
      <c r="D83"/>
      <c r="E83"/>
      <c r="F83"/>
      <c r="G83"/>
      <c r="H83"/>
      <c r="I83"/>
      <c r="J83"/>
      <c r="K83"/>
      <c r="L83"/>
      <c r="M83"/>
    </row>
    <row r="84" spans="2:13" ht="12.45">
      <c r="B84"/>
      <c r="C84"/>
      <c r="D84"/>
      <c r="E84"/>
      <c r="F84"/>
      <c r="G84"/>
      <c r="H84"/>
      <c r="I84"/>
      <c r="J84"/>
      <c r="K84"/>
      <c r="L84"/>
      <c r="M84"/>
    </row>
    <row r="85" spans="2:13" ht="12.45">
      <c r="B85"/>
      <c r="C85"/>
      <c r="D85"/>
      <c r="E85"/>
      <c r="F85"/>
      <c r="G85"/>
      <c r="H85"/>
      <c r="I85"/>
      <c r="J85"/>
      <c r="K85"/>
      <c r="L85"/>
      <c r="M85"/>
    </row>
    <row r="86" spans="2:13" ht="12.45">
      <c r="B86"/>
      <c r="C86"/>
      <c r="D86"/>
      <c r="E86"/>
      <c r="F86"/>
      <c r="G86"/>
      <c r="H86"/>
      <c r="I86"/>
      <c r="J86"/>
      <c r="K86"/>
      <c r="L86"/>
      <c r="M86"/>
    </row>
    <row r="87" spans="2:13" ht="12.45">
      <c r="B87"/>
      <c r="C87"/>
      <c r="D87"/>
      <c r="E87"/>
      <c r="F87"/>
      <c r="G87"/>
      <c r="H87"/>
      <c r="I87"/>
      <c r="J87"/>
      <c r="K87"/>
      <c r="L87"/>
      <c r="M87"/>
    </row>
    <row r="88" spans="2:13" ht="12.45">
      <c r="B88"/>
      <c r="C88"/>
      <c r="D88"/>
      <c r="E88"/>
      <c r="F88"/>
      <c r="G88"/>
      <c r="H88"/>
      <c r="I88"/>
      <c r="J88"/>
      <c r="K88"/>
      <c r="L88"/>
      <c r="M88"/>
    </row>
    <row r="89" spans="2:13" ht="12.45">
      <c r="B89"/>
      <c r="C89"/>
      <c r="D89"/>
      <c r="E89"/>
      <c r="F89"/>
      <c r="G89"/>
      <c r="H89"/>
      <c r="I89"/>
      <c r="J89"/>
      <c r="K89"/>
      <c r="L89"/>
      <c r="M89"/>
    </row>
    <row r="90" spans="2:13" ht="12.45">
      <c r="B90"/>
      <c r="C90"/>
      <c r="D90"/>
      <c r="E90"/>
      <c r="F90"/>
      <c r="G90"/>
      <c r="H90"/>
      <c r="I90"/>
      <c r="J90"/>
      <c r="K90"/>
      <c r="L90"/>
      <c r="M90"/>
    </row>
    <row r="91" spans="2:13" ht="12.45">
      <c r="B91"/>
      <c r="C91"/>
      <c r="D91"/>
      <c r="E91"/>
      <c r="F91"/>
      <c r="G91"/>
      <c r="H91"/>
      <c r="I91"/>
      <c r="J91"/>
      <c r="K91"/>
      <c r="L91"/>
      <c r="M91"/>
    </row>
    <row r="92" spans="2:13" ht="12.45">
      <c r="B92"/>
      <c r="C92"/>
      <c r="D92"/>
      <c r="E92"/>
      <c r="F92"/>
      <c r="G92"/>
      <c r="H92"/>
      <c r="I92"/>
      <c r="J92"/>
      <c r="K92"/>
      <c r="L92"/>
      <c r="M92"/>
    </row>
    <row r="93" spans="2:13">
      <c r="B93" s="24"/>
      <c r="C93" s="24"/>
      <c r="D93" s="24"/>
      <c r="E93" s="24"/>
      <c r="F93" s="24"/>
    </row>
    <row r="94" spans="2:13">
      <c r="B94" s="24"/>
      <c r="C94" s="24"/>
      <c r="D94" s="24"/>
      <c r="E94" s="24"/>
      <c r="F94" s="24"/>
    </row>
    <row r="95" spans="2:13">
      <c r="B95" s="24"/>
      <c r="C95" s="24"/>
      <c r="D95" s="24"/>
      <c r="E95" s="24"/>
      <c r="F95" s="24"/>
    </row>
    <row r="96" spans="2:13">
      <c r="B96" s="24"/>
      <c r="C96" s="24"/>
      <c r="D96" s="24"/>
      <c r="E96" s="24"/>
      <c r="F96" s="24"/>
    </row>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row r="127" s="24" customFormat="1"/>
    <row r="128" s="24" customFormat="1"/>
    <row r="129" s="24" customFormat="1"/>
    <row r="130" s="24" customFormat="1"/>
    <row r="131" s="24" customFormat="1"/>
    <row r="132" s="24" customFormat="1"/>
    <row r="133" s="24" customFormat="1"/>
    <row r="134" s="24" customFormat="1"/>
    <row r="135" s="24" customFormat="1"/>
    <row r="136" s="24" customFormat="1"/>
    <row r="137" s="24" customFormat="1"/>
    <row r="138" s="24" customFormat="1"/>
    <row r="139" s="24" customFormat="1"/>
    <row r="140" s="24" customFormat="1"/>
    <row r="141" s="24" customFormat="1"/>
    <row r="142" s="24" customFormat="1"/>
    <row r="143" s="24" customFormat="1"/>
    <row r="144" s="24" customFormat="1"/>
    <row r="145" s="24" customFormat="1"/>
    <row r="146" s="24" customFormat="1"/>
    <row r="147" s="24" customFormat="1"/>
    <row r="148" s="24" customFormat="1"/>
    <row r="149" s="24" customFormat="1"/>
    <row r="150" s="24" customFormat="1"/>
    <row r="151" s="24" customFormat="1"/>
    <row r="152" s="24" customFormat="1"/>
    <row r="153" s="24" customFormat="1"/>
    <row r="154" s="24" customFormat="1"/>
    <row r="155" s="24" customFormat="1"/>
    <row r="156" s="24" customFormat="1"/>
    <row r="157" s="24" customFormat="1"/>
    <row r="158" s="24" customFormat="1"/>
    <row r="159" s="24" customFormat="1"/>
    <row r="160" s="24" customFormat="1"/>
    <row r="161" s="24" customFormat="1"/>
    <row r="162" s="24" customFormat="1"/>
    <row r="163" s="24" customFormat="1"/>
    <row r="164" s="24" customFormat="1"/>
    <row r="165" s="24" customFormat="1"/>
    <row r="166" s="24" customFormat="1"/>
    <row r="167" s="24" customFormat="1"/>
    <row r="168" s="24" customFormat="1"/>
    <row r="169" s="24" customFormat="1"/>
    <row r="170" s="24" customFormat="1"/>
    <row r="171" s="24" customFormat="1"/>
    <row r="172" s="24" customFormat="1"/>
    <row r="173" s="24" customFormat="1"/>
    <row r="174" s="24" customFormat="1"/>
    <row r="175" s="24" customFormat="1"/>
    <row r="176" s="24" customFormat="1"/>
    <row r="177" s="24" customFormat="1"/>
    <row r="178" s="24" customFormat="1"/>
    <row r="179" s="24" customFormat="1"/>
    <row r="180" s="24" customFormat="1"/>
    <row r="181" s="24" customFormat="1"/>
    <row r="182" s="24" customFormat="1"/>
    <row r="183" s="24" customFormat="1"/>
    <row r="184" s="24" customFormat="1"/>
    <row r="185" s="24" customFormat="1"/>
    <row r="186" s="24" customFormat="1"/>
    <row r="187" s="24" customFormat="1"/>
    <row r="188" s="24" customFormat="1"/>
    <row r="189" s="24" customFormat="1"/>
    <row r="190" s="24" customFormat="1"/>
    <row r="191" s="24" customFormat="1"/>
    <row r="192" s="24" customFormat="1"/>
    <row r="193" spans="2:10">
      <c r="B193" s="24"/>
      <c r="C193" s="24"/>
      <c r="D193" s="24"/>
      <c r="E193" s="24"/>
      <c r="F193" s="24"/>
    </row>
    <row r="194" spans="2:10">
      <c r="B194" s="24"/>
      <c r="C194" s="24"/>
      <c r="D194" s="24"/>
      <c r="E194" s="24"/>
      <c r="F194" s="24"/>
    </row>
    <row r="195" spans="2:10">
      <c r="B195" s="24"/>
      <c r="C195" s="24"/>
      <c r="D195" s="24"/>
      <c r="E195" s="24"/>
      <c r="F195" s="24"/>
    </row>
    <row r="196" spans="2:10">
      <c r="B196" s="24"/>
      <c r="C196" s="24"/>
      <c r="D196" s="24"/>
      <c r="E196" s="24"/>
      <c r="F196" s="24"/>
    </row>
    <row r="197" spans="2:10">
      <c r="B197" s="24"/>
      <c r="C197" s="24"/>
      <c r="D197" s="24"/>
      <c r="E197" s="24"/>
      <c r="F197" s="24"/>
    </row>
    <row r="198" spans="2:10">
      <c r="B198" s="24"/>
      <c r="C198" s="24"/>
      <c r="D198" s="24"/>
      <c r="E198" s="24"/>
      <c r="F198" s="24"/>
    </row>
    <row r="199" spans="2:10">
      <c r="B199" s="24"/>
      <c r="C199" s="24"/>
      <c r="D199" s="24"/>
      <c r="E199" s="24"/>
      <c r="F199" s="24"/>
    </row>
    <row r="200" spans="2:10">
      <c r="B200" s="24"/>
      <c r="C200" s="24"/>
      <c r="D200" s="24"/>
      <c r="E200" s="24"/>
      <c r="F200" s="24"/>
    </row>
    <row r="201" spans="2:10">
      <c r="B201" s="24"/>
      <c r="C201" s="24"/>
      <c r="D201" s="24"/>
      <c r="E201" s="24"/>
      <c r="F201" s="24"/>
      <c r="J201" s="25"/>
    </row>
  </sheetData>
  <sheetProtection algorithmName="SHA-512" hashValue="WyxmopOvyWSfNWdw8+g6b0bZl25yqR2eJ0AqjcFGd3Kf3zqvu5+NC/tg1ODNjFwJy8RGRj1yQeKgIc3qm1CBdg==" saltValue="e8zad5QYizDaVKY9wepAZA==" spinCount="100000" sheet="1" objects="1" scenarios="1" pivotTables="0"/>
  <phoneticPr fontId="11" type="noConversion"/>
  <conditionalFormatting sqref="B201:G201">
    <cfRule type="expression" dxfId="2751" priority="122" stopIfTrue="1">
      <formula>RIGHT($B201,1)="0"</formula>
    </cfRule>
    <cfRule type="expression" dxfId="2750" priority="123" stopIfTrue="1">
      <formula>B201&lt;&gt;""</formula>
    </cfRule>
    <cfRule type="expression" dxfId="2749" priority="124" stopIfTrue="1">
      <formula>$G201&lt;&gt;""</formula>
    </cfRule>
  </conditionalFormatting>
  <conditionalFormatting sqref="H2:Q4">
    <cfRule type="expression" dxfId="2748" priority="125" stopIfTrue="1">
      <formula>H$11&lt;&gt;""</formula>
    </cfRule>
  </conditionalFormatting>
  <conditionalFormatting sqref="B12:B200 D54:G76 D12:F24 D26:F53 D78:G200">
    <cfRule type="expression" dxfId="2747" priority="126" stopIfTrue="1">
      <formula>RIGHT($B12,1)="0"</formula>
    </cfRule>
    <cfRule type="expression" dxfId="2746" priority="127" stopIfTrue="1">
      <formula>B12&lt;&gt;""</formula>
    </cfRule>
    <cfRule type="expression" dxfId="2745" priority="128" stopIfTrue="1">
      <formula>$G12&lt;&gt;""</formula>
    </cfRule>
  </conditionalFormatting>
  <conditionalFormatting sqref="C12:C24 C26:C76 C78:C200">
    <cfRule type="expression" dxfId="2744" priority="129" stopIfTrue="1">
      <formula>RIGHT($B12,1)="0"</formula>
    </cfRule>
    <cfRule type="expression" dxfId="2743" priority="130" stopIfTrue="1">
      <formula>C12&lt;&gt;""</formula>
    </cfRule>
    <cfRule type="expression" dxfId="2742" priority="131" stopIfTrue="1">
      <formula>$G12&lt;&gt;""</formula>
    </cfRule>
  </conditionalFormatting>
  <conditionalFormatting sqref="H9:I11 K9:Q11">
    <cfRule type="expression" dxfId="2741" priority="132" stopIfTrue="1">
      <formula>H$11&lt;&gt;""</formula>
    </cfRule>
    <cfRule type="expression" dxfId="2740" priority="133" stopIfTrue="1">
      <formula>I$11=""</formula>
    </cfRule>
  </conditionalFormatting>
  <conditionalFormatting sqref="H7:Q8">
    <cfRule type="expression" dxfId="2739" priority="134" stopIfTrue="1">
      <formula>H$11&lt;&gt;""</formula>
    </cfRule>
    <cfRule type="expression" dxfId="2738" priority="135" stopIfTrue="1">
      <formula>H$11=""</formula>
    </cfRule>
  </conditionalFormatting>
  <conditionalFormatting sqref="H6:Q6">
    <cfRule type="expression" dxfId="2737" priority="136" stopIfTrue="1">
      <formula>H$11&lt;&gt;""</formula>
    </cfRule>
    <cfRule type="expression" dxfId="2736" priority="137" stopIfTrue="1">
      <formula>H$11=""</formula>
    </cfRule>
  </conditionalFormatting>
  <conditionalFormatting sqref="H93:Q200 Q12:Q76 N77:Q92">
    <cfRule type="expression" dxfId="2735" priority="138" stopIfTrue="1">
      <formula>AND(RIGHT($B12,1)="0",H$11&lt;&gt;"")</formula>
    </cfRule>
    <cfRule type="expression" dxfId="2734" priority="139" stopIfTrue="1">
      <formula>AND($G12&lt;&gt;"",H$11&lt;&gt;"")</formula>
    </cfRule>
    <cfRule type="expression" dxfId="2733" priority="140" stopIfTrue="1">
      <formula>OR($G12="",H$11="")</formula>
    </cfRule>
  </conditionalFormatting>
  <conditionalFormatting sqref="H201:I201">
    <cfRule type="expression" dxfId="2732" priority="141" stopIfTrue="1">
      <formula>RIGHT($B201,1)="0"</formula>
    </cfRule>
    <cfRule type="expression" dxfId="2731" priority="142" stopIfTrue="1">
      <formula>H201&lt;&gt;""</formula>
    </cfRule>
    <cfRule type="expression" dxfId="2730" priority="143" stopIfTrue="1">
      <formula>$I201&lt;&gt;""</formula>
    </cfRule>
  </conditionalFormatting>
  <conditionalFormatting sqref="B11:G11 B10 C9:G10">
    <cfRule type="expression" dxfId="2729" priority="150" stopIfTrue="1">
      <formula>TRUE</formula>
    </cfRule>
  </conditionalFormatting>
  <conditionalFormatting sqref="B9">
    <cfRule type="expression" dxfId="2728" priority="151" stopIfTrue="1">
      <formula>TRUE</formula>
    </cfRule>
  </conditionalFormatting>
  <conditionalFormatting sqref="I2:I4">
    <cfRule type="expression" dxfId="2727" priority="117" stopIfTrue="1">
      <formula>TRUE</formula>
    </cfRule>
  </conditionalFormatting>
  <conditionalFormatting sqref="I6">
    <cfRule type="expression" dxfId="2726" priority="116" stopIfTrue="1">
      <formula>TRUE</formula>
    </cfRule>
  </conditionalFormatting>
  <conditionalFormatting sqref="I7:I8">
    <cfRule type="expression" dxfId="2725" priority="115" stopIfTrue="1">
      <formula>TRUE</formula>
    </cfRule>
  </conditionalFormatting>
  <conditionalFormatting sqref="I9:I11">
    <cfRule type="expression" dxfId="2724" priority="114" stopIfTrue="1">
      <formula>TRUE</formula>
    </cfRule>
  </conditionalFormatting>
  <conditionalFormatting sqref="J9:J11">
    <cfRule type="expression" dxfId="2723" priority="235" stopIfTrue="1">
      <formula>J$11&lt;&gt;""</formula>
    </cfRule>
    <cfRule type="expression" dxfId="2722" priority="236" stopIfTrue="1">
      <formula>#REF!=""</formula>
    </cfRule>
  </conditionalFormatting>
  <conditionalFormatting sqref="J201">
    <cfRule type="expression" dxfId="2721" priority="257" stopIfTrue="1">
      <formula>AND(RIGHT($B201,1)="0",J$10&lt;&gt;"",#REF!="")</formula>
    </cfRule>
    <cfRule type="expression" dxfId="2720" priority="258" stopIfTrue="1">
      <formula>AND(RIGHT($B201,1)="0",J$10&lt;&gt;"",#REF!&lt;&gt;"")</formula>
    </cfRule>
    <cfRule type="expression" dxfId="2719" priority="259" stopIfTrue="1">
      <formula>OR($I201="",J$10="")</formula>
    </cfRule>
  </conditionalFormatting>
  <conditionalFormatting sqref="G12:G24 G26:G53">
    <cfRule type="expression" dxfId="2718" priority="109" stopIfTrue="1">
      <formula>RIGHT($B12,1)="0"</formula>
    </cfRule>
    <cfRule type="expression" dxfId="2717" priority="110" stopIfTrue="1">
      <formula>G12&lt;&gt;""</formula>
    </cfRule>
    <cfRule type="expression" dxfId="2716" priority="111" stopIfTrue="1">
      <formula>$G12&lt;&gt;""</formula>
    </cfRule>
  </conditionalFormatting>
  <conditionalFormatting pivot="1" sqref="H12:N12">
    <cfRule type="expression" dxfId="2715" priority="106" stopIfTrue="1">
      <formula>RIGHT($B12,1)="0"</formula>
    </cfRule>
    <cfRule type="expression" dxfId="2714" priority="107" stopIfTrue="1">
      <formula>H12&lt;&gt;""</formula>
    </cfRule>
    <cfRule type="expression" dxfId="2713" priority="108" stopIfTrue="1">
      <formula>$G12&lt;&gt;""</formula>
    </cfRule>
  </conditionalFormatting>
  <conditionalFormatting sqref="D25:F25">
    <cfRule type="expression" dxfId="2712" priority="100" stopIfTrue="1">
      <formula>RIGHT($B25,1)="0"</formula>
    </cfRule>
    <cfRule type="expression" dxfId="2711" priority="101" stopIfTrue="1">
      <formula>D25&lt;&gt;""</formula>
    </cfRule>
    <cfRule type="expression" dxfId="2710" priority="102" stopIfTrue="1">
      <formula>$G25&lt;&gt;""</formula>
    </cfRule>
  </conditionalFormatting>
  <conditionalFormatting sqref="C25">
    <cfRule type="expression" dxfId="2709" priority="103" stopIfTrue="1">
      <formula>RIGHT($B25,1)="0"</formula>
    </cfRule>
    <cfRule type="expression" dxfId="2708" priority="104" stopIfTrue="1">
      <formula>C25&lt;&gt;""</formula>
    </cfRule>
    <cfRule type="expression" dxfId="2707" priority="105" stopIfTrue="1">
      <formula>$G25&lt;&gt;""</formula>
    </cfRule>
  </conditionalFormatting>
  <conditionalFormatting sqref="G25">
    <cfRule type="expression" dxfId="2706" priority="97" stopIfTrue="1">
      <formula>RIGHT($B25,1)="0"</formula>
    </cfRule>
    <cfRule type="expression" dxfId="2705" priority="98" stopIfTrue="1">
      <formula>G25&lt;&gt;""</formula>
    </cfRule>
    <cfRule type="expression" dxfId="2704" priority="99" stopIfTrue="1">
      <formula>$G25&lt;&gt;""</formula>
    </cfRule>
  </conditionalFormatting>
  <conditionalFormatting sqref="D77:F77">
    <cfRule type="expression" dxfId="2703" priority="88" stopIfTrue="1">
      <formula>RIGHT($B77,1)="0"</formula>
    </cfRule>
    <cfRule type="expression" dxfId="2702" priority="89" stopIfTrue="1">
      <formula>D77&lt;&gt;""</formula>
    </cfRule>
    <cfRule type="expression" dxfId="2701" priority="90" stopIfTrue="1">
      <formula>$G77&lt;&gt;""</formula>
    </cfRule>
  </conditionalFormatting>
  <conditionalFormatting sqref="C77">
    <cfRule type="expression" dxfId="2700" priority="91" stopIfTrue="1">
      <formula>RIGHT($B77,1)="0"</formula>
    </cfRule>
    <cfRule type="expression" dxfId="2699" priority="92" stopIfTrue="1">
      <formula>C77&lt;&gt;""</formula>
    </cfRule>
    <cfRule type="expression" dxfId="2698" priority="93" stopIfTrue="1">
      <formula>$G77&lt;&gt;""</formula>
    </cfRule>
  </conditionalFormatting>
  <conditionalFormatting sqref="G77">
    <cfRule type="expression" dxfId="2697" priority="85" stopIfTrue="1">
      <formula>RIGHT($B77,1)="0"</formula>
    </cfRule>
    <cfRule type="expression" dxfId="2696" priority="86" stopIfTrue="1">
      <formula>G77&lt;&gt;""</formula>
    </cfRule>
    <cfRule type="expression" dxfId="2695" priority="87" stopIfTrue="1">
      <formula>$G77&lt;&gt;""</formula>
    </cfRule>
  </conditionalFormatting>
  <conditionalFormatting pivot="1" sqref="H42:N42">
    <cfRule type="expression" dxfId="2694" priority="82" stopIfTrue="1">
      <formula>RIGHT($B42,1)="0"</formula>
    </cfRule>
    <cfRule type="expression" dxfId="2693" priority="83" stopIfTrue="1">
      <formula>H42&lt;&gt;""</formula>
    </cfRule>
    <cfRule type="expression" dxfId="2692" priority="84" stopIfTrue="1">
      <formula>$G42&lt;&gt;""</formula>
    </cfRule>
  </conditionalFormatting>
  <conditionalFormatting pivot="1">
    <cfRule type="expression" dxfId="2691" priority="36" stopIfTrue="1">
      <formula>$H$11&lt;&gt;""</formula>
    </cfRule>
  </conditionalFormatting>
  <conditionalFormatting pivot="1">
    <cfRule type="expression" dxfId="2690" priority="35" stopIfTrue="1">
      <formula>TRUE</formula>
    </cfRule>
  </conditionalFormatting>
  <conditionalFormatting pivot="1">
    <cfRule type="expression" dxfId="2689" priority="34" stopIfTrue="1">
      <formula>$H$11&lt;&gt;""</formula>
    </cfRule>
  </conditionalFormatting>
  <conditionalFormatting pivot="1">
    <cfRule type="expression" dxfId="2688" priority="33" stopIfTrue="1">
      <formula>TRUE</formula>
    </cfRule>
  </conditionalFormatting>
  <conditionalFormatting pivot="1">
    <cfRule type="expression" dxfId="2687" priority="32" stopIfTrue="1">
      <formula>$H$11&lt;&gt;""</formula>
    </cfRule>
  </conditionalFormatting>
  <conditionalFormatting pivot="1">
    <cfRule type="expression" dxfId="2686" priority="31" stopIfTrue="1">
      <formula>TRUE</formula>
    </cfRule>
  </conditionalFormatting>
  <conditionalFormatting pivot="1">
    <cfRule type="expression" dxfId="2685" priority="30" stopIfTrue="1">
      <formula>$H$11&lt;&gt;""</formula>
    </cfRule>
  </conditionalFormatting>
  <conditionalFormatting pivot="1">
    <cfRule type="expression" dxfId="2684" priority="29" stopIfTrue="1">
      <formula>TRUE</formula>
    </cfRule>
  </conditionalFormatting>
  <conditionalFormatting pivot="1">
    <cfRule type="expression" dxfId="2683" priority="28" stopIfTrue="1">
      <formula>$H$11&lt;&gt;""</formula>
    </cfRule>
  </conditionalFormatting>
  <conditionalFormatting pivot="1">
    <cfRule type="expression" dxfId="2682" priority="27" stopIfTrue="1">
      <formula>TRUE</formula>
    </cfRule>
  </conditionalFormatting>
  <conditionalFormatting pivot="1">
    <cfRule type="expression" dxfId="2681" priority="26" stopIfTrue="1">
      <formula>$H$11&lt;&gt;""</formula>
    </cfRule>
  </conditionalFormatting>
  <conditionalFormatting pivot="1">
    <cfRule type="expression" dxfId="2680" priority="25" stopIfTrue="1">
      <formula>TRUE</formula>
    </cfRule>
  </conditionalFormatting>
  <conditionalFormatting pivot="1">
    <cfRule type="expression" dxfId="2679" priority="24" stopIfTrue="1">
      <formula>$H$11&lt;&gt;""</formula>
    </cfRule>
  </conditionalFormatting>
  <conditionalFormatting pivot="1">
    <cfRule type="expression" dxfId="2678" priority="23" stopIfTrue="1">
      <formula>TRUE</formula>
    </cfRule>
  </conditionalFormatting>
  <conditionalFormatting pivot="1">
    <cfRule type="expression" dxfId="2677" priority="18" stopIfTrue="1">
      <formula>$H$11&lt;&gt;""</formula>
    </cfRule>
  </conditionalFormatting>
  <conditionalFormatting pivot="1">
    <cfRule type="expression" dxfId="2676" priority="17" stopIfTrue="1">
      <formula>TRUE</formula>
    </cfRule>
  </conditionalFormatting>
  <conditionalFormatting pivot="1">
    <cfRule type="expression" dxfId="2675" priority="16" stopIfTrue="1">
      <formula>$H$11&lt;&gt;""</formula>
    </cfRule>
  </conditionalFormatting>
  <conditionalFormatting pivot="1">
    <cfRule type="expression" dxfId="2674" priority="15" stopIfTrue="1">
      <formula>TRUE</formula>
    </cfRule>
  </conditionalFormatting>
  <conditionalFormatting pivot="1">
    <cfRule type="expression" dxfId="2673" priority="14" stopIfTrue="1">
      <formula>$H$11&lt;&gt;""</formula>
    </cfRule>
  </conditionalFormatting>
  <conditionalFormatting pivot="1">
    <cfRule type="expression" dxfId="2672" priority="13" stopIfTrue="1">
      <formula>TRUE</formula>
    </cfRule>
  </conditionalFormatting>
  <conditionalFormatting pivot="1">
    <cfRule type="expression" dxfId="2671" priority="12" stopIfTrue="1">
      <formula>$H$11&lt;&gt;""</formula>
    </cfRule>
  </conditionalFormatting>
  <conditionalFormatting pivot="1">
    <cfRule type="expression" dxfId="2670" priority="11" stopIfTrue="1">
      <formula>TRUE</formula>
    </cfRule>
  </conditionalFormatting>
  <conditionalFormatting pivot="1">
    <cfRule type="expression" dxfId="2669" priority="8" stopIfTrue="1">
      <formula>$H$11&lt;&gt;""</formula>
    </cfRule>
  </conditionalFormatting>
  <conditionalFormatting pivot="1">
    <cfRule type="expression" dxfId="2668" priority="7" stopIfTrue="1">
      <formula>TRUE</formula>
    </cfRule>
  </conditionalFormatting>
  <conditionalFormatting pivot="1">
    <cfRule type="expression" dxfId="2667" priority="4" stopIfTrue="1">
      <formula>$H$11&lt;&gt;""</formula>
    </cfRule>
  </conditionalFormatting>
  <conditionalFormatting pivot="1">
    <cfRule type="expression" dxfId="2666" priority="3" stopIfTrue="1">
      <formula>TRUE</formula>
    </cfRule>
  </conditionalFormatting>
  <conditionalFormatting pivot="1">
    <cfRule type="expression" dxfId="2665" priority="2" stopIfTrue="1">
      <formula>$H$11&lt;&gt;""</formula>
    </cfRule>
  </conditionalFormatting>
  <conditionalFormatting pivot="1">
    <cfRule type="expression" dxfId="2664" priority="1" stopIfTrue="1">
      <formula>TRUE</formula>
    </cfRule>
  </conditionalFormatting>
  <pageMargins left="0.39370078740157483" right="0" top="0.59055118110236227" bottom="0.19685039370078741" header="0" footer="0"/>
  <pageSetup paperSize="9"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29AB-1614-4395-BF10-7AB5142B7CDD}">
  <sheetPr codeName="Sheet34">
    <tabColor indexed="42"/>
  </sheetPr>
  <dimension ref="A1:Q201"/>
  <sheetViews>
    <sheetView showGridLines="0" showRowColHeaders="0" workbookViewId="0"/>
  </sheetViews>
  <sheetFormatPr defaultColWidth="9.15234375" defaultRowHeight="10.3"/>
  <cols>
    <col min="1" max="1" width="1.4609375" style="24" customWidth="1"/>
    <col min="2" max="2" width="8.53515625" style="26" hidden="1" customWidth="1"/>
    <col min="3" max="3" width="51.15234375" style="26" customWidth="1"/>
    <col min="4" max="4" width="11.4609375" style="26" customWidth="1"/>
    <col min="5" max="5" width="18.23046875" style="26" bestFit="1" customWidth="1"/>
    <col min="6" max="6" width="16.53515625" style="26" hidden="1" customWidth="1"/>
    <col min="7" max="7" width="9.84375" style="24" customWidth="1"/>
    <col min="8" max="8" width="11.23046875" style="24" bestFit="1" customWidth="1"/>
    <col min="9" max="9" width="7.15234375" style="24" hidden="1" customWidth="1"/>
    <col min="10" max="17" width="7.15234375" style="24" customWidth="1"/>
    <col min="18" max="16384" width="9.15234375" style="24"/>
  </cols>
  <sheetData>
    <row r="1" spans="1:17" s="1" customFormat="1" ht="7.5" customHeight="1">
      <c r="D1" s="2"/>
      <c r="E1" s="3"/>
      <c r="F1" s="3"/>
      <c r="G1" s="3"/>
      <c r="H1" s="3"/>
      <c r="I1" s="3"/>
      <c r="J1" s="3"/>
    </row>
    <row r="2" spans="1:17" s="1" customFormat="1" ht="13.5" customHeight="1">
      <c r="A2" s="4"/>
      <c r="B2" s="110"/>
      <c r="C2" s="110"/>
      <c r="D2" s="110"/>
      <c r="E2" s="110"/>
      <c r="F2" s="110"/>
      <c r="G2" s="110"/>
      <c r="H2" s="110"/>
      <c r="I2" s="110"/>
      <c r="J2"/>
      <c r="K2" s="4"/>
      <c r="L2" s="4"/>
      <c r="M2" s="4"/>
      <c r="N2" s="4"/>
      <c r="O2" s="4"/>
      <c r="P2" s="4"/>
      <c r="Q2" s="4"/>
    </row>
    <row r="3" spans="1:17" s="1" customFormat="1" ht="13.5" customHeight="1">
      <c r="A3" s="4"/>
      <c r="B3" s="110"/>
      <c r="C3" s="110"/>
      <c r="D3" s="110"/>
      <c r="E3" s="110"/>
      <c r="F3" s="110"/>
      <c r="G3" s="110"/>
      <c r="H3" s="110"/>
      <c r="I3" s="110"/>
      <c r="J3"/>
      <c r="K3" s="4"/>
      <c r="L3" s="4"/>
      <c r="M3" s="4"/>
      <c r="N3" s="4"/>
      <c r="O3" s="4"/>
      <c r="P3" s="4"/>
      <c r="Q3" s="4"/>
    </row>
    <row r="4" spans="1:17" s="1" customFormat="1" ht="12.75" customHeight="1">
      <c r="A4" s="4"/>
      <c r="B4" s="110"/>
      <c r="C4" s="110"/>
      <c r="D4" s="110"/>
      <c r="E4" s="110"/>
      <c r="F4" s="110"/>
      <c r="G4" s="110"/>
      <c r="H4" s="110"/>
      <c r="I4" s="110"/>
      <c r="J4"/>
      <c r="K4" s="4"/>
      <c r="L4" s="4"/>
      <c r="M4" s="4"/>
      <c r="N4" s="4"/>
      <c r="O4" s="4"/>
      <c r="P4" s="4"/>
      <c r="Q4" s="4"/>
    </row>
    <row r="5" spans="1:17" s="5" customFormat="1" ht="4.5" customHeight="1">
      <c r="J5"/>
    </row>
    <row r="6" spans="1:17" s="5" customFormat="1" ht="3.75" customHeight="1">
      <c r="B6" s="27"/>
      <c r="C6" s="27"/>
      <c r="D6" s="27"/>
      <c r="E6" s="27"/>
      <c r="F6" s="27"/>
      <c r="G6" s="27"/>
      <c r="H6" s="27"/>
      <c r="I6" s="27"/>
      <c r="J6"/>
      <c r="K6" s="27"/>
      <c r="L6" s="27"/>
      <c r="M6" s="27"/>
      <c r="N6" s="27"/>
      <c r="O6" s="27"/>
      <c r="P6" s="27"/>
      <c r="Q6" s="27"/>
    </row>
    <row r="7" spans="1:17" s="5" customFormat="1" ht="10.5" customHeight="1">
      <c r="B7" s="28"/>
      <c r="C7" s="60" t="str">
        <f ca="1">CONCATENATE("Price List applicable for ",Data!A9,". Effective from ",Data!A11,". ")</f>
        <v xml:space="preserve">Price List applicable for Vietnam. Effective from July 1, 2026. </v>
      </c>
      <c r="D7" s="28"/>
      <c r="E7" s="28"/>
      <c r="F7" s="28"/>
      <c r="G7" s="28"/>
      <c r="H7" s="281" t="s">
        <v>655</v>
      </c>
      <c r="I7" s="28"/>
      <c r="J7" s="28"/>
      <c r="K7" s="28"/>
      <c r="L7" s="28"/>
      <c r="M7" s="28"/>
      <c r="N7" s="28"/>
      <c r="O7" s="28"/>
      <c r="P7" s="28"/>
      <c r="Q7" s="28"/>
    </row>
    <row r="8" spans="1:17" s="5" customFormat="1" ht="10.5" customHeight="1">
      <c r="B8" s="28"/>
      <c r="C8" s="57" t="str">
        <f ca="1">CONCATENATE(Data!A5,". ",Data!A7)</f>
        <v>Kaspersky Lab. 39A/3 Leningradskoe Shosse Moscow, 125212. 0</v>
      </c>
      <c r="D8" s="28"/>
      <c r="E8" s="28"/>
      <c r="F8" s="28"/>
      <c r="G8" s="28"/>
      <c r="H8" s="281" t="s">
        <v>656</v>
      </c>
      <c r="I8" s="28"/>
      <c r="J8" s="28"/>
      <c r="K8" s="28"/>
      <c r="L8" s="28"/>
      <c r="M8" s="28"/>
      <c r="N8" s="28"/>
      <c r="O8" s="28"/>
      <c r="P8" s="28"/>
      <c r="Q8" s="28"/>
    </row>
    <row r="9" spans="1:17" ht="12.45">
      <c r="B9" s="302" t="s">
        <v>231</v>
      </c>
      <c r="C9" s="191"/>
      <c r="D9" s="191"/>
      <c r="E9" s="191"/>
      <c r="F9" s="191"/>
      <c r="G9" s="191"/>
      <c r="H9" s="302" t="s">
        <v>123</v>
      </c>
      <c r="I9" s="307" t="s">
        <v>229</v>
      </c>
      <c r="J9"/>
      <c r="K9"/>
      <c r="L9"/>
      <c r="M9"/>
      <c r="N9"/>
      <c r="O9"/>
      <c r="P9"/>
      <c r="Q9" s="61"/>
    </row>
    <row r="10" spans="1:17" ht="12.45">
      <c r="B10" s="303"/>
      <c r="C10" s="304"/>
      <c r="D10" s="304"/>
      <c r="E10" s="304"/>
      <c r="F10" s="304"/>
      <c r="G10" s="304"/>
      <c r="H10" s="302" t="s">
        <v>999</v>
      </c>
      <c r="I10" s="308"/>
      <c r="J10"/>
      <c r="K10"/>
      <c r="L10"/>
      <c r="M10"/>
      <c r="N10"/>
      <c r="O10"/>
      <c r="P10"/>
      <c r="Q10" s="61"/>
    </row>
    <row r="11" spans="1:17" ht="12.45">
      <c r="B11" s="206" t="s">
        <v>119</v>
      </c>
      <c r="C11" s="206" t="s">
        <v>120</v>
      </c>
      <c r="D11" s="305" t="s">
        <v>225</v>
      </c>
      <c r="E11" s="306" t="s">
        <v>124</v>
      </c>
      <c r="F11" s="305" t="s">
        <v>224</v>
      </c>
      <c r="G11" s="301" t="s">
        <v>125</v>
      </c>
      <c r="H11" s="302" t="s">
        <v>32</v>
      </c>
      <c r="I11" s="308"/>
      <c r="J11"/>
      <c r="K11"/>
      <c r="L11"/>
      <c r="M11"/>
      <c r="N11"/>
      <c r="O11"/>
      <c r="P11"/>
      <c r="Q11" s="61"/>
    </row>
    <row r="12" spans="1:17" ht="12.45">
      <c r="B12" s="24">
        <v>1000</v>
      </c>
      <c r="C12" s="187" t="s">
        <v>1029</v>
      </c>
      <c r="D12" s="187" t="s">
        <v>149</v>
      </c>
      <c r="E12" s="187" t="s">
        <v>149</v>
      </c>
      <c r="F12" s="187" t="s">
        <v>149</v>
      </c>
      <c r="G12" s="187" t="s">
        <v>149</v>
      </c>
      <c r="I12" s="212"/>
      <c r="J12"/>
      <c r="K12"/>
      <c r="L12"/>
      <c r="M12"/>
      <c r="N12"/>
      <c r="O12"/>
      <c r="P12"/>
    </row>
    <row r="13" spans="1:17" ht="12.45">
      <c r="B13" s="188">
        <v>1001</v>
      </c>
      <c r="C13" s="187" t="s">
        <v>1032</v>
      </c>
      <c r="D13" s="187" t="s">
        <v>998</v>
      </c>
      <c r="E13" s="187" t="s">
        <v>603</v>
      </c>
      <c r="F13" s="187"/>
      <c r="G13" s="187" t="s">
        <v>1060</v>
      </c>
      <c r="H13" s="188">
        <v>43.52</v>
      </c>
      <c r="I13" s="309"/>
      <c r="J13"/>
      <c r="K13"/>
      <c r="L13"/>
      <c r="M13"/>
      <c r="N13"/>
      <c r="O13"/>
      <c r="P13"/>
    </row>
    <row r="14" spans="1:17" ht="12.45">
      <c r="B14" s="184"/>
      <c r="C14" s="190"/>
      <c r="D14" s="190"/>
      <c r="E14" s="187" t="s">
        <v>557</v>
      </c>
      <c r="F14" s="187"/>
      <c r="G14" s="187" t="s">
        <v>1058</v>
      </c>
      <c r="H14" s="188">
        <v>68.52</v>
      </c>
      <c r="I14" s="309"/>
      <c r="J14"/>
      <c r="K14"/>
      <c r="L14"/>
      <c r="M14"/>
      <c r="N14"/>
      <c r="O14"/>
      <c r="P14"/>
    </row>
    <row r="15" spans="1:17" ht="12.45">
      <c r="B15" s="184"/>
      <c r="C15" s="190"/>
      <c r="D15" s="190"/>
      <c r="E15" s="187" t="s">
        <v>553</v>
      </c>
      <c r="F15" s="187"/>
      <c r="G15" s="187" t="s">
        <v>1056</v>
      </c>
      <c r="H15" s="188">
        <v>87.96</v>
      </c>
      <c r="I15" s="309"/>
      <c r="J15"/>
      <c r="K15"/>
      <c r="L15"/>
      <c r="M15"/>
      <c r="N15"/>
      <c r="O15"/>
      <c r="P15"/>
    </row>
    <row r="16" spans="1:17" ht="12.45">
      <c r="B16" s="184"/>
      <c r="C16" s="190"/>
      <c r="D16" s="190"/>
      <c r="E16" s="187" t="s">
        <v>848</v>
      </c>
      <c r="F16" s="187"/>
      <c r="G16" s="187" t="s">
        <v>1054</v>
      </c>
      <c r="H16" s="188">
        <v>125</v>
      </c>
      <c r="I16" s="309"/>
      <c r="J16"/>
      <c r="K16"/>
      <c r="L16"/>
      <c r="M16"/>
      <c r="N16"/>
      <c r="O16"/>
      <c r="P16"/>
    </row>
    <row r="17" spans="2:16" ht="12.45">
      <c r="B17" s="188">
        <v>1002</v>
      </c>
      <c r="C17" s="187" t="s">
        <v>1033</v>
      </c>
      <c r="D17" s="187" t="s">
        <v>998</v>
      </c>
      <c r="E17" s="187" t="s">
        <v>603</v>
      </c>
      <c r="F17" s="187"/>
      <c r="G17" s="187" t="s">
        <v>1052</v>
      </c>
      <c r="H17" s="188">
        <v>62.96</v>
      </c>
      <c r="I17" s="309"/>
      <c r="J17"/>
      <c r="K17"/>
      <c r="L17"/>
      <c r="M17"/>
      <c r="N17"/>
      <c r="O17"/>
      <c r="P17"/>
    </row>
    <row r="18" spans="2:16" ht="12.45">
      <c r="B18" s="184"/>
      <c r="C18" s="190"/>
      <c r="D18" s="190"/>
      <c r="E18" s="187" t="s">
        <v>557</v>
      </c>
      <c r="F18" s="187"/>
      <c r="G18" s="187" t="s">
        <v>1050</v>
      </c>
      <c r="H18" s="188">
        <v>87.96</v>
      </c>
      <c r="I18" s="309"/>
      <c r="J18"/>
      <c r="K18"/>
      <c r="L18"/>
      <c r="M18"/>
      <c r="N18"/>
      <c r="O18"/>
      <c r="P18"/>
    </row>
    <row r="19" spans="2:16" ht="12.45">
      <c r="B19" s="184"/>
      <c r="C19" s="190"/>
      <c r="D19" s="190"/>
      <c r="E19" s="187" t="s">
        <v>553</v>
      </c>
      <c r="F19" s="187"/>
      <c r="G19" s="187" t="s">
        <v>1048</v>
      </c>
      <c r="H19" s="188">
        <v>106.48</v>
      </c>
      <c r="I19" s="309"/>
      <c r="J19"/>
      <c r="K19"/>
      <c r="L19"/>
      <c r="M19"/>
      <c r="N19"/>
      <c r="O19"/>
      <c r="P19"/>
    </row>
    <row r="20" spans="2:16" ht="12.45">
      <c r="B20" s="184"/>
      <c r="C20" s="190"/>
      <c r="D20" s="190"/>
      <c r="E20" s="187" t="s">
        <v>848</v>
      </c>
      <c r="F20" s="187"/>
      <c r="G20" s="187" t="s">
        <v>1046</v>
      </c>
      <c r="H20" s="188">
        <v>144.44</v>
      </c>
      <c r="I20" s="309"/>
      <c r="J20"/>
      <c r="K20"/>
      <c r="L20"/>
      <c r="M20"/>
      <c r="N20"/>
      <c r="O20"/>
      <c r="P20"/>
    </row>
    <row r="21" spans="2:16" ht="12.45">
      <c r="B21" s="188">
        <v>1003</v>
      </c>
      <c r="C21" s="187" t="s">
        <v>1034</v>
      </c>
      <c r="D21" s="187" t="s">
        <v>998</v>
      </c>
      <c r="E21" s="187" t="s">
        <v>603</v>
      </c>
      <c r="F21" s="187"/>
      <c r="G21" s="187" t="s">
        <v>1044</v>
      </c>
      <c r="H21" s="188">
        <v>99.07</v>
      </c>
      <c r="I21" s="309"/>
      <c r="J21"/>
      <c r="K21"/>
      <c r="L21"/>
      <c r="M21"/>
      <c r="N21"/>
      <c r="O21"/>
      <c r="P21"/>
    </row>
    <row r="22" spans="2:16" ht="12.45">
      <c r="B22" s="184"/>
      <c r="C22" s="190"/>
      <c r="D22" s="190"/>
      <c r="E22" s="187" t="s">
        <v>557</v>
      </c>
      <c r="F22" s="187"/>
      <c r="G22" s="187" t="s">
        <v>1042</v>
      </c>
      <c r="H22" s="188">
        <v>124.07</v>
      </c>
      <c r="I22" s="309"/>
      <c r="J22"/>
      <c r="K22"/>
      <c r="L22"/>
      <c r="M22"/>
      <c r="N22"/>
      <c r="O22"/>
      <c r="P22"/>
    </row>
    <row r="23" spans="2:16" ht="12.45">
      <c r="B23" s="184"/>
      <c r="C23" s="190"/>
      <c r="D23" s="190"/>
      <c r="E23" s="187" t="s">
        <v>553</v>
      </c>
      <c r="F23" s="187"/>
      <c r="G23" s="187" t="s">
        <v>1040</v>
      </c>
      <c r="H23" s="188">
        <v>143.52000000000001</v>
      </c>
      <c r="I23" s="309"/>
      <c r="J23"/>
      <c r="K23"/>
      <c r="L23"/>
      <c r="M23"/>
      <c r="N23"/>
      <c r="O23"/>
      <c r="P23"/>
    </row>
    <row r="24" spans="2:16" ht="12.45">
      <c r="B24" s="184"/>
      <c r="C24" s="190"/>
      <c r="D24" s="190"/>
      <c r="E24" s="187" t="s">
        <v>848</v>
      </c>
      <c r="F24" s="187"/>
      <c r="G24" s="187" t="s">
        <v>1038</v>
      </c>
      <c r="H24" s="188">
        <v>180.56</v>
      </c>
      <c r="I24" s="309"/>
      <c r="J24"/>
      <c r="K24"/>
      <c r="L24"/>
      <c r="M24"/>
      <c r="N24"/>
      <c r="O24"/>
      <c r="P24"/>
    </row>
    <row r="25" spans="2:16" ht="12.45">
      <c r="B25" s="184"/>
      <c r="C25" s="190"/>
      <c r="D25" s="190"/>
      <c r="E25" s="187" t="s">
        <v>799</v>
      </c>
      <c r="F25" s="187"/>
      <c r="G25" s="187" t="s">
        <v>1036</v>
      </c>
      <c r="H25" s="188">
        <v>243.52</v>
      </c>
      <c r="I25" s="309"/>
      <c r="J25"/>
      <c r="K25"/>
      <c r="L25"/>
      <c r="M25"/>
      <c r="N25"/>
      <c r="O25"/>
      <c r="P25"/>
    </row>
    <row r="26" spans="2:16" ht="12.45">
      <c r="B26" s="188">
        <v>1100</v>
      </c>
      <c r="C26" s="187" t="s">
        <v>1030</v>
      </c>
      <c r="D26" s="187" t="s">
        <v>149</v>
      </c>
      <c r="E26" s="187" t="s">
        <v>149</v>
      </c>
      <c r="F26" s="187" t="s">
        <v>149</v>
      </c>
      <c r="G26" s="187" t="s">
        <v>149</v>
      </c>
      <c r="H26" s="188"/>
      <c r="I26" s="309"/>
      <c r="J26"/>
      <c r="K26"/>
      <c r="L26"/>
      <c r="M26"/>
      <c r="N26"/>
      <c r="O26"/>
      <c r="P26"/>
    </row>
    <row r="27" spans="2:16" ht="12.45">
      <c r="B27" s="188">
        <v>1101</v>
      </c>
      <c r="C27" s="187" t="s">
        <v>593</v>
      </c>
      <c r="D27" s="187" t="s">
        <v>998</v>
      </c>
      <c r="E27" s="187" t="s">
        <v>31</v>
      </c>
      <c r="F27" s="187"/>
      <c r="G27" s="187" t="s">
        <v>997</v>
      </c>
      <c r="H27" s="188">
        <v>27.95</v>
      </c>
      <c r="I27" s="309"/>
      <c r="J27"/>
      <c r="K27"/>
      <c r="L27"/>
      <c r="M27"/>
      <c r="N27"/>
      <c r="O27"/>
      <c r="P27"/>
    </row>
    <row r="28" spans="2:16" ht="12.45">
      <c r="B28" s="184"/>
      <c r="C28" s="190"/>
      <c r="D28" s="190"/>
      <c r="E28" s="187" t="s">
        <v>36</v>
      </c>
      <c r="F28" s="187"/>
      <c r="G28" s="187" t="s">
        <v>1001</v>
      </c>
      <c r="H28" s="188">
        <v>43.95</v>
      </c>
      <c r="I28" s="309"/>
      <c r="J28"/>
      <c r="K28"/>
      <c r="L28"/>
      <c r="M28"/>
      <c r="N28"/>
      <c r="O28"/>
      <c r="P28"/>
    </row>
    <row r="29" spans="2:16" ht="12.45">
      <c r="B29" s="184"/>
      <c r="C29" s="190"/>
      <c r="D29" s="190"/>
      <c r="E29" s="187" t="s">
        <v>38</v>
      </c>
      <c r="F29" s="187"/>
      <c r="G29" s="187" t="s">
        <v>1003</v>
      </c>
      <c r="H29" s="188">
        <v>69.95</v>
      </c>
      <c r="I29" s="309"/>
      <c r="J29"/>
      <c r="K29"/>
      <c r="L29"/>
      <c r="M29"/>
      <c r="N29"/>
      <c r="O29"/>
      <c r="P29"/>
    </row>
    <row r="30" spans="2:16" ht="12.45">
      <c r="B30" s="188">
        <v>1102</v>
      </c>
      <c r="C30" s="187" t="s">
        <v>783</v>
      </c>
      <c r="D30" s="187" t="s">
        <v>998</v>
      </c>
      <c r="E30" s="187" t="s">
        <v>603</v>
      </c>
      <c r="F30" s="187"/>
      <c r="G30" s="187" t="s">
        <v>1005</v>
      </c>
      <c r="H30" s="188">
        <v>40.950000000000003</v>
      </c>
      <c r="I30" s="309"/>
      <c r="J30"/>
      <c r="K30"/>
      <c r="L30"/>
      <c r="M30"/>
      <c r="N30"/>
      <c r="O30"/>
      <c r="P30"/>
    </row>
    <row r="31" spans="2:16" ht="12.45">
      <c r="B31" s="184"/>
      <c r="C31" s="190"/>
      <c r="D31" s="190"/>
      <c r="E31" s="187" t="s">
        <v>557</v>
      </c>
      <c r="F31" s="187"/>
      <c r="G31" s="187" t="s">
        <v>1007</v>
      </c>
      <c r="H31" s="188">
        <v>77.95</v>
      </c>
      <c r="I31" s="309"/>
      <c r="J31"/>
      <c r="K31"/>
      <c r="L31"/>
      <c r="M31"/>
      <c r="N31"/>
      <c r="O31"/>
      <c r="P31"/>
    </row>
    <row r="32" spans="2:16" ht="12.45">
      <c r="B32" s="184"/>
      <c r="C32" s="190"/>
      <c r="D32" s="190"/>
      <c r="E32" s="187" t="s">
        <v>553</v>
      </c>
      <c r="F32" s="187"/>
      <c r="G32" s="187" t="s">
        <v>1009</v>
      </c>
      <c r="H32" s="188">
        <v>109.95</v>
      </c>
      <c r="I32" s="309"/>
      <c r="J32"/>
      <c r="K32"/>
      <c r="L32"/>
      <c r="M32"/>
      <c r="N32"/>
      <c r="O32"/>
      <c r="P32"/>
    </row>
    <row r="33" spans="2:16" ht="12.45">
      <c r="B33" s="184"/>
      <c r="C33" s="190"/>
      <c r="D33" s="190"/>
      <c r="E33" s="187" t="s">
        <v>848</v>
      </c>
      <c r="F33" s="187"/>
      <c r="G33" s="187" t="s">
        <v>1011</v>
      </c>
      <c r="H33" s="188">
        <v>165.95</v>
      </c>
      <c r="I33" s="309"/>
      <c r="J33"/>
      <c r="K33"/>
      <c r="L33"/>
      <c r="M33"/>
      <c r="N33"/>
      <c r="O33"/>
      <c r="P33"/>
    </row>
    <row r="34" spans="2:16" ht="12.45">
      <c r="B34" s="188">
        <v>1103</v>
      </c>
      <c r="C34" s="187" t="s">
        <v>785</v>
      </c>
      <c r="D34" s="187" t="s">
        <v>998</v>
      </c>
      <c r="E34" s="187" t="s">
        <v>603</v>
      </c>
      <c r="F34" s="187"/>
      <c r="G34" s="187" t="s">
        <v>1013</v>
      </c>
      <c r="H34" s="188">
        <v>61.95</v>
      </c>
      <c r="I34" s="309"/>
      <c r="J34"/>
      <c r="K34"/>
      <c r="L34"/>
      <c r="M34"/>
      <c r="N34"/>
      <c r="O34"/>
      <c r="P34"/>
    </row>
    <row r="35" spans="2:16" ht="12.45">
      <c r="B35" s="184"/>
      <c r="C35" s="190"/>
      <c r="D35" s="190"/>
      <c r="E35" s="187" t="s">
        <v>557</v>
      </c>
      <c r="F35" s="187"/>
      <c r="G35" s="187" t="s">
        <v>1015</v>
      </c>
      <c r="H35" s="188">
        <v>94.95</v>
      </c>
      <c r="I35" s="309"/>
      <c r="J35"/>
      <c r="K35"/>
      <c r="L35"/>
      <c r="M35"/>
      <c r="N35"/>
      <c r="O35"/>
      <c r="P35"/>
    </row>
    <row r="36" spans="2:16" ht="12.45">
      <c r="B36" s="184"/>
      <c r="C36" s="190"/>
      <c r="D36" s="190"/>
      <c r="E36" s="187" t="s">
        <v>553</v>
      </c>
      <c r="F36" s="187"/>
      <c r="G36" s="187" t="s">
        <v>1017</v>
      </c>
      <c r="H36" s="188">
        <v>135.94999999999999</v>
      </c>
      <c r="I36" s="309"/>
      <c r="J36"/>
      <c r="K36"/>
      <c r="L36"/>
      <c r="M36"/>
      <c r="N36"/>
      <c r="O36"/>
      <c r="P36"/>
    </row>
    <row r="37" spans="2:16" ht="12.45">
      <c r="B37" s="188">
        <v>1200</v>
      </c>
      <c r="C37" s="187" t="s">
        <v>1031</v>
      </c>
      <c r="D37" s="187" t="s">
        <v>149</v>
      </c>
      <c r="E37" s="187" t="s">
        <v>149</v>
      </c>
      <c r="F37" s="187" t="s">
        <v>149</v>
      </c>
      <c r="G37" s="187" t="s">
        <v>149</v>
      </c>
      <c r="H37" s="188"/>
      <c r="I37" s="309"/>
      <c r="J37"/>
      <c r="K37"/>
      <c r="L37"/>
      <c r="M37"/>
      <c r="N37"/>
      <c r="O37"/>
      <c r="P37"/>
    </row>
    <row r="38" spans="2:16" ht="12.45">
      <c r="B38" s="188">
        <v>1201</v>
      </c>
      <c r="C38" s="187" t="s">
        <v>1020</v>
      </c>
      <c r="D38" s="187" t="s">
        <v>998</v>
      </c>
      <c r="E38" s="187" t="s">
        <v>64</v>
      </c>
      <c r="F38" s="187" t="s">
        <v>242</v>
      </c>
      <c r="G38" s="187" t="s">
        <v>1019</v>
      </c>
      <c r="H38" s="188">
        <v>19.32</v>
      </c>
      <c r="I38" s="309"/>
      <c r="J38"/>
      <c r="K38"/>
      <c r="L38"/>
      <c r="M38"/>
      <c r="N38"/>
      <c r="O38"/>
      <c r="P38"/>
    </row>
    <row r="39" spans="2:16" ht="12.45">
      <c r="B39" s="188">
        <v>1202</v>
      </c>
      <c r="C39" s="187" t="s">
        <v>800</v>
      </c>
      <c r="D39" s="187" t="s">
        <v>998</v>
      </c>
      <c r="E39" s="187" t="s">
        <v>64</v>
      </c>
      <c r="F39" s="187"/>
      <c r="G39" s="187" t="s">
        <v>1022</v>
      </c>
      <c r="H39" s="188">
        <v>22.22</v>
      </c>
      <c r="I39" s="309"/>
      <c r="J39"/>
      <c r="K39"/>
      <c r="L39"/>
      <c r="M39"/>
      <c r="N39"/>
      <c r="O39"/>
      <c r="P39"/>
    </row>
    <row r="40" spans="2:16" ht="12.45">
      <c r="B40" s="188">
        <v>1203</v>
      </c>
      <c r="C40" s="189" t="s">
        <v>1025</v>
      </c>
      <c r="D40" s="189" t="s">
        <v>998</v>
      </c>
      <c r="E40" s="189" t="s">
        <v>553</v>
      </c>
      <c r="F40" s="189"/>
      <c r="G40" s="189" t="s">
        <v>1024</v>
      </c>
      <c r="H40" s="188">
        <v>38.89</v>
      </c>
      <c r="I40" s="310"/>
      <c r="J40"/>
      <c r="K40"/>
      <c r="L40"/>
      <c r="M40"/>
      <c r="N40"/>
      <c r="O40"/>
      <c r="P40"/>
    </row>
    <row r="41" spans="2:16" ht="12.45">
      <c r="B41"/>
      <c r="C41"/>
      <c r="D41"/>
      <c r="E41"/>
      <c r="F41"/>
      <c r="G41"/>
      <c r="H41"/>
      <c r="I41"/>
      <c r="J41"/>
      <c r="K41"/>
      <c r="L41"/>
      <c r="M41"/>
      <c r="N41"/>
      <c r="O41"/>
      <c r="P41"/>
    </row>
    <row r="42" spans="2:16" ht="12.45">
      <c r="B42"/>
      <c r="C42"/>
      <c r="D42"/>
      <c r="E42"/>
      <c r="F42"/>
      <c r="G42"/>
      <c r="H42"/>
      <c r="I42"/>
      <c r="J42"/>
      <c r="K42"/>
      <c r="L42"/>
      <c r="M42"/>
      <c r="N42"/>
      <c r="O42"/>
      <c r="P42"/>
    </row>
    <row r="43" spans="2:16" ht="12.45">
      <c r="B43"/>
      <c r="C43"/>
      <c r="D43"/>
      <c r="E43"/>
      <c r="F43"/>
      <c r="G43"/>
      <c r="H43"/>
      <c r="I43"/>
      <c r="J43"/>
      <c r="K43"/>
      <c r="L43"/>
      <c r="M43"/>
      <c r="N43"/>
      <c r="O43"/>
      <c r="P43"/>
    </row>
    <row r="44" spans="2:16" ht="12.45">
      <c r="B44"/>
      <c r="C44"/>
      <c r="D44"/>
      <c r="E44"/>
      <c r="F44"/>
      <c r="G44"/>
      <c r="H44"/>
      <c r="I44"/>
      <c r="J44"/>
      <c r="K44"/>
      <c r="L44"/>
      <c r="M44"/>
      <c r="N44"/>
      <c r="O44"/>
      <c r="P44"/>
    </row>
    <row r="45" spans="2:16" ht="12.45">
      <c r="B45"/>
      <c r="C45"/>
      <c r="D45"/>
      <c r="E45"/>
      <c r="F45"/>
      <c r="G45"/>
      <c r="H45"/>
      <c r="I45"/>
      <c r="J45"/>
      <c r="K45"/>
      <c r="L45"/>
      <c r="M45"/>
      <c r="N45"/>
      <c r="O45"/>
      <c r="P45"/>
    </row>
    <row r="46" spans="2:16" ht="12.45">
      <c r="B46"/>
      <c r="C46"/>
      <c r="D46"/>
      <c r="E46"/>
      <c r="F46"/>
      <c r="G46"/>
      <c r="H46"/>
      <c r="I46"/>
      <c r="J46"/>
      <c r="K46"/>
      <c r="L46"/>
      <c r="M46"/>
      <c r="N46"/>
      <c r="O46"/>
      <c r="P46"/>
    </row>
    <row r="47" spans="2:16" ht="12.45">
      <c r="B47"/>
      <c r="C47"/>
      <c r="D47"/>
      <c r="E47"/>
      <c r="F47"/>
      <c r="G47"/>
      <c r="H47"/>
      <c r="I47"/>
      <c r="J47"/>
      <c r="K47"/>
      <c r="L47"/>
      <c r="M47"/>
      <c r="N47"/>
      <c r="O47"/>
      <c r="P47"/>
    </row>
    <row r="48" spans="2:16" ht="12.45">
      <c r="B48"/>
      <c r="C48"/>
      <c r="D48"/>
      <c r="E48"/>
      <c r="F48"/>
      <c r="G48"/>
      <c r="H48"/>
      <c r="I48"/>
      <c r="J48"/>
      <c r="K48"/>
      <c r="L48"/>
      <c r="M48"/>
      <c r="N48"/>
      <c r="O48"/>
      <c r="P48"/>
    </row>
    <row r="49" spans="2:16" ht="12.45">
      <c r="B49"/>
      <c r="C49"/>
      <c r="D49"/>
      <c r="E49"/>
      <c r="F49"/>
      <c r="G49"/>
      <c r="H49"/>
      <c r="I49"/>
      <c r="J49"/>
      <c r="K49"/>
      <c r="L49"/>
      <c r="M49"/>
      <c r="N49"/>
      <c r="O49"/>
      <c r="P49"/>
    </row>
    <row r="50" spans="2:16" ht="12.45">
      <c r="B50"/>
      <c r="C50"/>
      <c r="D50"/>
      <c r="E50"/>
      <c r="F50"/>
      <c r="G50"/>
      <c r="H50"/>
      <c r="I50"/>
      <c r="J50"/>
      <c r="K50"/>
      <c r="L50"/>
      <c r="M50"/>
      <c r="N50"/>
      <c r="O50"/>
      <c r="P50"/>
    </row>
    <row r="51" spans="2:16" ht="12.45">
      <c r="B51"/>
      <c r="C51"/>
      <c r="D51"/>
      <c r="E51"/>
      <c r="F51"/>
      <c r="G51"/>
      <c r="H51"/>
      <c r="I51"/>
      <c r="J51"/>
      <c r="K51"/>
      <c r="L51"/>
      <c r="M51"/>
      <c r="N51"/>
      <c r="O51"/>
      <c r="P51"/>
    </row>
    <row r="52" spans="2:16" ht="12.45">
      <c r="B52"/>
      <c r="C52"/>
      <c r="D52"/>
      <c r="E52"/>
      <c r="F52"/>
      <c r="G52"/>
      <c r="H52"/>
      <c r="I52"/>
      <c r="J52"/>
      <c r="K52"/>
      <c r="L52"/>
      <c r="M52"/>
      <c r="N52"/>
      <c r="O52"/>
      <c r="P52"/>
    </row>
    <row r="53" spans="2:16" ht="12.45">
      <c r="B53"/>
      <c r="C53"/>
      <c r="D53"/>
      <c r="E53"/>
      <c r="F53"/>
      <c r="G53"/>
      <c r="H53"/>
      <c r="I53"/>
      <c r="J53"/>
      <c r="K53"/>
      <c r="L53"/>
      <c r="M53"/>
      <c r="N53"/>
      <c r="O53"/>
      <c r="P53"/>
    </row>
    <row r="54" spans="2:16" ht="12.45">
      <c r="B54"/>
      <c r="C54"/>
      <c r="D54"/>
      <c r="E54"/>
      <c r="F54"/>
      <c r="G54"/>
      <c r="H54"/>
      <c r="I54"/>
      <c r="J54"/>
      <c r="K54"/>
      <c r="L54"/>
      <c r="M54"/>
      <c r="N54"/>
      <c r="O54"/>
      <c r="P54"/>
    </row>
    <row r="55" spans="2:16" ht="12.45">
      <c r="B55"/>
      <c r="C55"/>
      <c r="D55"/>
      <c r="E55"/>
      <c r="F55"/>
      <c r="G55"/>
      <c r="H55"/>
      <c r="I55"/>
      <c r="J55"/>
      <c r="K55"/>
      <c r="L55"/>
      <c r="M55"/>
      <c r="N55"/>
      <c r="O55"/>
      <c r="P55"/>
    </row>
    <row r="56" spans="2:16" ht="12.45">
      <c r="B56"/>
      <c r="C56"/>
      <c r="D56"/>
      <c r="E56"/>
      <c r="F56"/>
      <c r="G56"/>
      <c r="H56"/>
      <c r="I56"/>
      <c r="J56"/>
      <c r="K56"/>
      <c r="L56"/>
      <c r="M56"/>
      <c r="N56"/>
      <c r="O56"/>
      <c r="P56"/>
    </row>
    <row r="57" spans="2:16" ht="12.45">
      <c r="B57"/>
      <c r="C57"/>
      <c r="D57"/>
      <c r="E57"/>
      <c r="F57"/>
      <c r="G57"/>
      <c r="H57"/>
      <c r="I57"/>
      <c r="J57"/>
      <c r="K57"/>
      <c r="L57"/>
      <c r="M57"/>
      <c r="N57"/>
      <c r="O57"/>
      <c r="P57"/>
    </row>
    <row r="58" spans="2:16" ht="12.45">
      <c r="B58"/>
      <c r="C58"/>
      <c r="D58"/>
      <c r="E58"/>
      <c r="F58"/>
      <c r="G58"/>
      <c r="H58"/>
      <c r="I58"/>
      <c r="J58"/>
      <c r="K58"/>
      <c r="L58"/>
      <c r="M58"/>
      <c r="N58"/>
      <c r="O58"/>
      <c r="P58"/>
    </row>
    <row r="59" spans="2:16" ht="12.45">
      <c r="B59"/>
      <c r="C59"/>
      <c r="D59"/>
      <c r="E59"/>
      <c r="F59"/>
      <c r="G59"/>
      <c r="H59"/>
      <c r="I59"/>
      <c r="J59"/>
      <c r="K59"/>
      <c r="L59"/>
      <c r="M59"/>
      <c r="N59"/>
      <c r="O59"/>
      <c r="P59"/>
    </row>
    <row r="60" spans="2:16" ht="12.45">
      <c r="B60"/>
      <c r="C60"/>
      <c r="D60"/>
      <c r="E60"/>
      <c r="F60"/>
      <c r="G60"/>
      <c r="H60"/>
      <c r="I60"/>
      <c r="J60"/>
      <c r="K60"/>
      <c r="L60"/>
      <c r="M60"/>
      <c r="N60"/>
      <c r="O60"/>
      <c r="P60"/>
    </row>
    <row r="61" spans="2:16" ht="12.45">
      <c r="B61"/>
      <c r="C61"/>
      <c r="D61"/>
      <c r="E61"/>
      <c r="F61"/>
      <c r="G61"/>
      <c r="H61"/>
      <c r="I61"/>
      <c r="J61"/>
      <c r="K61"/>
      <c r="L61"/>
      <c r="M61"/>
      <c r="N61"/>
      <c r="O61"/>
      <c r="P61"/>
    </row>
    <row r="62" spans="2:16" ht="12.45">
      <c r="B62"/>
      <c r="C62"/>
      <c r="D62"/>
      <c r="E62"/>
      <c r="F62"/>
      <c r="G62"/>
      <c r="H62"/>
      <c r="I62"/>
      <c r="J62"/>
      <c r="K62"/>
      <c r="L62"/>
      <c r="M62"/>
      <c r="N62"/>
      <c r="O62"/>
      <c r="P62"/>
    </row>
    <row r="63" spans="2:16" ht="12.45">
      <c r="B63"/>
      <c r="C63"/>
      <c r="D63"/>
      <c r="E63"/>
      <c r="F63"/>
      <c r="G63"/>
      <c r="H63"/>
      <c r="I63"/>
      <c r="J63"/>
      <c r="K63"/>
      <c r="L63"/>
      <c r="M63"/>
      <c r="N63"/>
      <c r="O63"/>
      <c r="P63"/>
    </row>
    <row r="64" spans="2:16" ht="12.45">
      <c r="B64"/>
      <c r="C64"/>
      <c r="D64"/>
      <c r="E64"/>
      <c r="F64"/>
      <c r="G64"/>
      <c r="H64"/>
      <c r="I64"/>
      <c r="J64"/>
      <c r="K64"/>
      <c r="L64"/>
      <c r="M64"/>
      <c r="N64"/>
      <c r="O64"/>
      <c r="P64"/>
    </row>
    <row r="65" spans="2:16" ht="12.45">
      <c r="B65"/>
      <c r="C65"/>
      <c r="D65"/>
      <c r="E65"/>
      <c r="F65"/>
      <c r="G65"/>
      <c r="H65"/>
      <c r="I65"/>
      <c r="J65"/>
      <c r="K65"/>
      <c r="L65"/>
      <c r="M65"/>
      <c r="N65"/>
      <c r="O65"/>
      <c r="P65"/>
    </row>
    <row r="66" spans="2:16" ht="12.45">
      <c r="B66"/>
      <c r="C66"/>
      <c r="D66"/>
      <c r="E66"/>
      <c r="F66"/>
      <c r="G66"/>
      <c r="H66"/>
      <c r="I66"/>
      <c r="J66"/>
      <c r="K66"/>
      <c r="L66"/>
      <c r="M66"/>
      <c r="N66"/>
      <c r="O66"/>
      <c r="P66"/>
    </row>
    <row r="67" spans="2:16" ht="12.45">
      <c r="B67"/>
      <c r="C67"/>
      <c r="D67"/>
      <c r="E67"/>
      <c r="F67"/>
      <c r="G67"/>
      <c r="H67"/>
      <c r="I67"/>
      <c r="J67"/>
      <c r="K67"/>
      <c r="L67"/>
      <c r="M67"/>
      <c r="N67"/>
      <c r="O67"/>
      <c r="P67"/>
    </row>
    <row r="68" spans="2:16" ht="12.45">
      <c r="B68"/>
      <c r="C68"/>
      <c r="D68"/>
      <c r="E68"/>
      <c r="F68"/>
      <c r="G68"/>
      <c r="H68"/>
      <c r="I68"/>
      <c r="J68"/>
      <c r="K68"/>
      <c r="L68"/>
      <c r="M68"/>
      <c r="N68"/>
      <c r="O68"/>
      <c r="P68"/>
    </row>
    <row r="69" spans="2:16" ht="12.45">
      <c r="B69"/>
      <c r="C69"/>
      <c r="D69"/>
      <c r="E69"/>
      <c r="F69"/>
      <c r="G69"/>
      <c r="H69"/>
      <c r="I69"/>
      <c r="J69"/>
      <c r="K69"/>
      <c r="L69"/>
      <c r="M69"/>
      <c r="N69"/>
      <c r="O69"/>
      <c r="P69"/>
    </row>
    <row r="70" spans="2:16" ht="12.45">
      <c r="B70"/>
      <c r="C70"/>
      <c r="D70"/>
      <c r="E70"/>
      <c r="F70"/>
      <c r="G70"/>
      <c r="H70"/>
      <c r="I70"/>
      <c r="J70"/>
      <c r="K70"/>
      <c r="L70"/>
      <c r="M70"/>
      <c r="N70"/>
      <c r="O70"/>
      <c r="P70"/>
    </row>
    <row r="71" spans="2:16" ht="12.45">
      <c r="B71"/>
      <c r="C71"/>
      <c r="D71"/>
      <c r="E71"/>
      <c r="F71"/>
      <c r="G71"/>
      <c r="H71"/>
      <c r="I71"/>
      <c r="J71"/>
      <c r="K71"/>
      <c r="L71"/>
      <c r="M71"/>
      <c r="N71"/>
      <c r="O71"/>
      <c r="P71"/>
    </row>
    <row r="72" spans="2:16" ht="12.45">
      <c r="B72"/>
      <c r="C72"/>
      <c r="D72"/>
      <c r="E72"/>
      <c r="F72"/>
      <c r="G72"/>
      <c r="H72"/>
      <c r="I72"/>
      <c r="J72"/>
      <c r="K72"/>
      <c r="L72"/>
      <c r="M72"/>
      <c r="N72"/>
      <c r="O72"/>
      <c r="P72"/>
    </row>
    <row r="73" spans="2:16" ht="12.45">
      <c r="B73"/>
      <c r="C73"/>
      <c r="D73"/>
      <c r="E73"/>
      <c r="F73"/>
      <c r="G73"/>
      <c r="H73"/>
      <c r="I73"/>
      <c r="J73"/>
      <c r="K73"/>
      <c r="L73"/>
      <c r="M73"/>
      <c r="N73"/>
      <c r="O73"/>
      <c r="P73"/>
    </row>
    <row r="74" spans="2:16" ht="12.45">
      <c r="B74"/>
      <c r="C74"/>
      <c r="D74"/>
      <c r="E74"/>
      <c r="F74"/>
      <c r="G74"/>
      <c r="H74"/>
      <c r="I74"/>
      <c r="J74"/>
      <c r="K74"/>
      <c r="L74"/>
      <c r="M74"/>
      <c r="N74"/>
      <c r="O74"/>
      <c r="P74"/>
    </row>
    <row r="75" spans="2:16" ht="12.45">
      <c r="B75"/>
      <c r="C75"/>
      <c r="D75"/>
      <c r="E75"/>
      <c r="F75"/>
      <c r="G75"/>
      <c r="H75"/>
      <c r="I75"/>
      <c r="J75"/>
      <c r="K75"/>
      <c r="L75"/>
      <c r="M75"/>
      <c r="N75"/>
      <c r="O75"/>
      <c r="P75"/>
    </row>
    <row r="76" spans="2:16" ht="12.45">
      <c r="B76"/>
      <c r="C76"/>
      <c r="D76"/>
      <c r="E76"/>
      <c r="F76"/>
      <c r="G76"/>
      <c r="H76"/>
      <c r="I76"/>
      <c r="J76"/>
      <c r="K76"/>
      <c r="L76"/>
      <c r="M76"/>
      <c r="N76"/>
      <c r="O76"/>
      <c r="P76"/>
    </row>
    <row r="77" spans="2:16" ht="12.45">
      <c r="B77"/>
      <c r="C77"/>
      <c r="D77"/>
      <c r="E77"/>
      <c r="F77"/>
      <c r="G77"/>
      <c r="H77"/>
      <c r="I77"/>
      <c r="J77"/>
      <c r="K77"/>
      <c r="L77"/>
      <c r="M77"/>
    </row>
    <row r="78" spans="2:16" ht="12.45">
      <c r="B78"/>
      <c r="C78"/>
      <c r="D78"/>
      <c r="E78"/>
      <c r="F78"/>
      <c r="G78"/>
      <c r="H78"/>
      <c r="I78"/>
      <c r="J78"/>
      <c r="K78"/>
      <c r="L78"/>
      <c r="M78"/>
    </row>
    <row r="79" spans="2:16" ht="12.45">
      <c r="B79"/>
      <c r="C79"/>
      <c r="D79"/>
      <c r="E79"/>
      <c r="F79"/>
      <c r="G79"/>
      <c r="H79"/>
      <c r="I79"/>
      <c r="J79"/>
      <c r="K79"/>
      <c r="L79"/>
      <c r="M79"/>
    </row>
    <row r="80" spans="2:16">
      <c r="B80" s="24"/>
      <c r="C80" s="24"/>
      <c r="D80" s="24"/>
      <c r="E80" s="24"/>
      <c r="F80" s="24"/>
    </row>
    <row r="81" s="24" customFormat="1"/>
    <row r="82" s="24" customFormat="1"/>
    <row r="83" s="24" customFormat="1"/>
    <row r="84" s="24" customFormat="1"/>
    <row r="85" s="24" customFormat="1"/>
    <row r="86" s="24" customFormat="1"/>
    <row r="87" s="24" customFormat="1"/>
    <row r="88" s="24" customFormat="1"/>
    <row r="89" s="24" customFormat="1"/>
    <row r="90" s="24" customFormat="1"/>
    <row r="91" s="24" customFormat="1"/>
    <row r="92" s="24" customFormat="1"/>
    <row r="93" s="24" customFormat="1"/>
    <row r="94" s="24" customFormat="1"/>
    <row r="95" s="24" customFormat="1"/>
    <row r="96" s="24" customFormat="1"/>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row r="127" s="24" customFormat="1"/>
    <row r="128" s="24" customFormat="1"/>
    <row r="129" s="24" customFormat="1"/>
    <row r="130" s="24" customFormat="1"/>
    <row r="131" s="24" customFormat="1"/>
    <row r="132" s="24" customFormat="1"/>
    <row r="133" s="24" customFormat="1"/>
    <row r="134" s="24" customFormat="1"/>
    <row r="135" s="24" customFormat="1"/>
    <row r="136" s="24" customFormat="1"/>
    <row r="137" s="24" customFormat="1"/>
    <row r="138" s="24" customFormat="1"/>
    <row r="139" s="24" customFormat="1"/>
    <row r="140" s="24" customFormat="1"/>
    <row r="141" s="24" customFormat="1"/>
    <row r="142" s="24" customFormat="1"/>
    <row r="143" s="24" customFormat="1"/>
    <row r="144" s="24" customFormat="1"/>
    <row r="145" s="24" customFormat="1"/>
    <row r="146" s="24" customFormat="1"/>
    <row r="147" s="24" customFormat="1"/>
    <row r="148" s="24" customFormat="1"/>
    <row r="149" s="24" customFormat="1"/>
    <row r="150" s="24" customFormat="1"/>
    <row r="151" s="24" customFormat="1"/>
    <row r="152" s="24" customFormat="1"/>
    <row r="153" s="24" customFormat="1"/>
    <row r="154" s="24" customFormat="1"/>
    <row r="155" s="24" customFormat="1"/>
    <row r="156" s="24" customFormat="1"/>
    <row r="157" s="24" customFormat="1"/>
    <row r="158" s="24" customFormat="1"/>
    <row r="159" s="24" customFormat="1"/>
    <row r="160" s="24" customFormat="1"/>
    <row r="161" s="24" customFormat="1"/>
    <row r="162" s="24" customFormat="1"/>
    <row r="163" s="24" customFormat="1"/>
    <row r="164" s="24" customFormat="1"/>
    <row r="165" s="24" customFormat="1"/>
    <row r="166" s="24" customFormat="1"/>
    <row r="167" s="24" customFormat="1"/>
    <row r="168" s="24" customFormat="1"/>
    <row r="169" s="24" customFormat="1"/>
    <row r="170" s="24" customFormat="1"/>
    <row r="171" s="24" customFormat="1"/>
    <row r="172" s="24" customFormat="1"/>
    <row r="173" s="24" customFormat="1"/>
    <row r="174" s="24" customFormat="1"/>
    <row r="175" s="24" customFormat="1"/>
    <row r="176" s="24" customFormat="1"/>
    <row r="177" s="24" customFormat="1"/>
    <row r="178" s="24" customFormat="1"/>
    <row r="179" s="24" customFormat="1"/>
    <row r="180" s="24" customFormat="1"/>
    <row r="181" s="24" customFormat="1"/>
    <row r="182" s="24" customFormat="1"/>
    <row r="183" s="24" customFormat="1"/>
    <row r="184" s="24" customFormat="1"/>
    <row r="185" s="24" customFormat="1"/>
    <row r="186" s="24" customFormat="1"/>
    <row r="187" s="24" customFormat="1"/>
    <row r="188" s="24" customFormat="1"/>
    <row r="189" s="24" customFormat="1"/>
    <row r="190" s="24" customFormat="1"/>
    <row r="191" s="24" customFormat="1"/>
    <row r="192" s="24" customFormat="1"/>
    <row r="193" spans="2:10">
      <c r="B193" s="24"/>
      <c r="C193" s="24"/>
      <c r="D193" s="24"/>
      <c r="E193" s="24"/>
      <c r="F193" s="24"/>
    </row>
    <row r="194" spans="2:10">
      <c r="B194" s="24"/>
      <c r="C194" s="24"/>
      <c r="D194" s="24"/>
      <c r="E194" s="24"/>
      <c r="F194" s="24"/>
    </row>
    <row r="195" spans="2:10">
      <c r="B195" s="24"/>
      <c r="C195" s="24"/>
      <c r="D195" s="24"/>
      <c r="E195" s="24"/>
      <c r="F195" s="24"/>
    </row>
    <row r="196" spans="2:10">
      <c r="B196" s="24"/>
      <c r="C196" s="24"/>
      <c r="D196" s="24"/>
      <c r="E196" s="24"/>
      <c r="F196" s="24"/>
    </row>
    <row r="197" spans="2:10">
      <c r="B197" s="24"/>
      <c r="C197" s="24"/>
      <c r="D197" s="24"/>
      <c r="E197" s="24"/>
      <c r="F197" s="24"/>
    </row>
    <row r="198" spans="2:10">
      <c r="B198" s="24"/>
      <c r="C198" s="24"/>
      <c r="D198" s="24"/>
      <c r="E198" s="24"/>
      <c r="F198" s="24"/>
    </row>
    <row r="199" spans="2:10">
      <c r="B199" s="24"/>
      <c r="C199" s="24"/>
      <c r="D199" s="24"/>
      <c r="E199" s="24"/>
      <c r="F199" s="24"/>
    </row>
    <row r="200" spans="2:10">
      <c r="B200" s="24"/>
      <c r="C200" s="24"/>
      <c r="D200" s="24"/>
      <c r="E200" s="24"/>
      <c r="F200" s="24"/>
    </row>
    <row r="201" spans="2:10">
      <c r="B201" s="24"/>
      <c r="C201" s="24"/>
      <c r="D201" s="24"/>
      <c r="E201" s="24"/>
      <c r="F201" s="24"/>
      <c r="J201" s="25"/>
    </row>
  </sheetData>
  <sheetProtection algorithmName="SHA-512" hashValue="lFcBuTSRWsqyh3icOehCBCu6Um/YbsSrESCbNyce/VvkD2FZsQ7UKFABGW4kf1BOPrvyT9Z/TEvC5iVYKy/TWA==" saltValue="4gw72LCkTwS2daRwXX2xQQ==" spinCount="100000" sheet="1" objects="1" scenarios="1" pivotTables="0"/>
  <conditionalFormatting sqref="B201:G201">
    <cfRule type="expression" dxfId="2599" priority="70" stopIfTrue="1">
      <formula>RIGHT($B201,1)="0"</formula>
    </cfRule>
    <cfRule type="expression" dxfId="2598" priority="71" stopIfTrue="1">
      <formula>B201&lt;&gt;""</formula>
    </cfRule>
    <cfRule type="expression" dxfId="2597" priority="72" stopIfTrue="1">
      <formula>$G201&lt;&gt;""</formula>
    </cfRule>
  </conditionalFormatting>
  <conditionalFormatting sqref="H2:I4 K2:Q4">
    <cfRule type="expression" dxfId="2596" priority="73" stopIfTrue="1">
      <formula>H$11&lt;&gt;""</formula>
    </cfRule>
  </conditionalFormatting>
  <conditionalFormatting sqref="B12:B200 D54:G200 D12:F25 D27:F36 D38:F53">
    <cfRule type="expression" dxfId="2595" priority="74" stopIfTrue="1">
      <formula>RIGHT($B12,1)="0"</formula>
    </cfRule>
    <cfRule type="expression" dxfId="2594" priority="75" stopIfTrue="1">
      <formula>B12&lt;&gt;""</formula>
    </cfRule>
    <cfRule type="expression" dxfId="2593" priority="76" stopIfTrue="1">
      <formula>$G12&lt;&gt;""</formula>
    </cfRule>
  </conditionalFormatting>
  <conditionalFormatting sqref="C12:C25 C27:C36 C38:C200">
    <cfRule type="expression" dxfId="2592" priority="77" stopIfTrue="1">
      <formula>RIGHT($B12,1)="0"</formula>
    </cfRule>
    <cfRule type="expression" dxfId="2591" priority="78" stopIfTrue="1">
      <formula>C12&lt;&gt;""</formula>
    </cfRule>
    <cfRule type="expression" dxfId="2590" priority="79" stopIfTrue="1">
      <formula>$G12&lt;&gt;""</formula>
    </cfRule>
  </conditionalFormatting>
  <conditionalFormatting sqref="H9:I11 K9:Q11">
    <cfRule type="expression" dxfId="2589" priority="80" stopIfTrue="1">
      <formula>H$11&lt;&gt;""</formula>
    </cfRule>
    <cfRule type="expression" dxfId="2588" priority="81" stopIfTrue="1">
      <formula>I$11=""</formula>
    </cfRule>
  </conditionalFormatting>
  <conditionalFormatting sqref="I7:Q8">
    <cfRule type="expression" dxfId="2587" priority="82" stopIfTrue="1">
      <formula>I$11&lt;&gt;""</formula>
    </cfRule>
    <cfRule type="expression" dxfId="2586" priority="83" stopIfTrue="1">
      <formula>I$11=""</formula>
    </cfRule>
  </conditionalFormatting>
  <conditionalFormatting sqref="H6:I6 K6:Q6">
    <cfRule type="expression" dxfId="2585" priority="84" stopIfTrue="1">
      <formula>H$11&lt;&gt;""</formula>
    </cfRule>
    <cfRule type="expression" dxfId="2584" priority="85" stopIfTrue="1">
      <formula>H$11=""</formula>
    </cfRule>
  </conditionalFormatting>
  <conditionalFormatting sqref="H80:Q200 Q12:Q76 N77:Q79">
    <cfRule type="expression" dxfId="2583" priority="86" stopIfTrue="1">
      <formula>AND(RIGHT($B12,1)="0",H$11&lt;&gt;"")</formula>
    </cfRule>
    <cfRule type="expression" dxfId="2582" priority="87" stopIfTrue="1">
      <formula>AND($G12&lt;&gt;"",H$11&lt;&gt;"")</formula>
    </cfRule>
    <cfRule type="expression" dxfId="2581" priority="88" stopIfTrue="1">
      <formula>OR($G12="",H$11="")</formula>
    </cfRule>
  </conditionalFormatting>
  <conditionalFormatting sqref="H201:I201">
    <cfRule type="expression" dxfId="2580" priority="89" stopIfTrue="1">
      <formula>RIGHT($B201,1)="0"</formula>
    </cfRule>
    <cfRule type="expression" dxfId="2579" priority="90" stopIfTrue="1">
      <formula>H201&lt;&gt;""</formula>
    </cfRule>
    <cfRule type="expression" dxfId="2578" priority="91" stopIfTrue="1">
      <formula>$I201&lt;&gt;""</formula>
    </cfRule>
  </conditionalFormatting>
  <conditionalFormatting sqref="B11:G11 B10 C9:G10">
    <cfRule type="expression" dxfId="2577" priority="92" stopIfTrue="1">
      <formula>TRUE</formula>
    </cfRule>
  </conditionalFormatting>
  <conditionalFormatting sqref="B9">
    <cfRule type="expression" dxfId="2576" priority="93" stopIfTrue="1">
      <formula>TRUE</formula>
    </cfRule>
  </conditionalFormatting>
  <conditionalFormatting pivot="1" sqref="H13:H25 H27:H36">
    <cfRule type="expression" dxfId="2575" priority="69" stopIfTrue="1">
      <formula>$H$11&lt;&gt;""</formula>
    </cfRule>
  </conditionalFormatting>
  <conditionalFormatting sqref="I2:I4">
    <cfRule type="expression" dxfId="2574" priority="68" stopIfTrue="1">
      <formula>TRUE</formula>
    </cfRule>
  </conditionalFormatting>
  <conditionalFormatting sqref="I6">
    <cfRule type="expression" dxfId="2573" priority="67" stopIfTrue="1">
      <formula>TRUE</formula>
    </cfRule>
  </conditionalFormatting>
  <conditionalFormatting sqref="I7:I8">
    <cfRule type="expression" dxfId="2572" priority="66" stopIfTrue="1">
      <formula>TRUE</formula>
    </cfRule>
  </conditionalFormatting>
  <conditionalFormatting sqref="I9:I11">
    <cfRule type="expression" dxfId="2571" priority="65" stopIfTrue="1">
      <formula>TRUE</formula>
    </cfRule>
  </conditionalFormatting>
  <conditionalFormatting sqref="J9:J11">
    <cfRule type="expression" dxfId="2570" priority="94" stopIfTrue="1">
      <formula>J$11&lt;&gt;""</formula>
    </cfRule>
    <cfRule type="expression" dxfId="2569" priority="95" stopIfTrue="1">
      <formula>#REF!=""</formula>
    </cfRule>
  </conditionalFormatting>
  <conditionalFormatting sqref="J201">
    <cfRule type="expression" dxfId="2568" priority="96" stopIfTrue="1">
      <formula>AND(RIGHT($B201,1)="0",J$10&lt;&gt;"",#REF!="")</formula>
    </cfRule>
    <cfRule type="expression" dxfId="2567" priority="97" stopIfTrue="1">
      <formula>AND(RIGHT($B201,1)="0",J$10&lt;&gt;"",#REF!&lt;&gt;"")</formula>
    </cfRule>
    <cfRule type="expression" dxfId="2566" priority="98" stopIfTrue="1">
      <formula>OR($I201="",J$10="")</formula>
    </cfRule>
  </conditionalFormatting>
  <conditionalFormatting sqref="G12:G25 G27:G36 G38:G53">
    <cfRule type="expression" dxfId="2565" priority="61" stopIfTrue="1">
      <formula>RIGHT($B12,1)="0"</formula>
    </cfRule>
    <cfRule type="expression" dxfId="2564" priority="62" stopIfTrue="1">
      <formula>G12&lt;&gt;""</formula>
    </cfRule>
    <cfRule type="expression" dxfId="2563" priority="63" stopIfTrue="1">
      <formula>$G12&lt;&gt;""</formula>
    </cfRule>
  </conditionalFormatting>
  <conditionalFormatting pivot="1" sqref="H12">
    <cfRule type="expression" dxfId="2562" priority="58" stopIfTrue="1">
      <formula>RIGHT($B12,1)="0"</formula>
    </cfRule>
    <cfRule type="expression" dxfId="2561" priority="59" stopIfTrue="1">
      <formula>H12&lt;&gt;""</formula>
    </cfRule>
    <cfRule type="expression" dxfId="2560" priority="60" stopIfTrue="1">
      <formula>$G12&lt;&gt;""</formula>
    </cfRule>
  </conditionalFormatting>
  <conditionalFormatting sqref="D26:F26">
    <cfRule type="expression" dxfId="2559" priority="52" stopIfTrue="1">
      <formula>RIGHT($B26,1)="0"</formula>
    </cfRule>
    <cfRule type="expression" dxfId="2558" priority="53" stopIfTrue="1">
      <formula>D26&lt;&gt;""</formula>
    </cfRule>
    <cfRule type="expression" dxfId="2557" priority="54" stopIfTrue="1">
      <formula>$G26&lt;&gt;""</formula>
    </cfRule>
  </conditionalFormatting>
  <conditionalFormatting sqref="C26">
    <cfRule type="expression" dxfId="2556" priority="55" stopIfTrue="1">
      <formula>RIGHT($B26,1)="0"</formula>
    </cfRule>
    <cfRule type="expression" dxfId="2555" priority="56" stopIfTrue="1">
      <formula>C26&lt;&gt;""</formula>
    </cfRule>
    <cfRule type="expression" dxfId="2554" priority="57" stopIfTrue="1">
      <formula>$G26&lt;&gt;""</formula>
    </cfRule>
  </conditionalFormatting>
  <conditionalFormatting sqref="G26">
    <cfRule type="expression" dxfId="2553" priority="49" stopIfTrue="1">
      <formula>RIGHT($B26,1)="0"</formula>
    </cfRule>
    <cfRule type="expression" dxfId="2552" priority="50" stopIfTrue="1">
      <formula>G26&lt;&gt;""</formula>
    </cfRule>
    <cfRule type="expression" dxfId="2551" priority="51" stopIfTrue="1">
      <formula>$G26&lt;&gt;""</formula>
    </cfRule>
  </conditionalFormatting>
  <conditionalFormatting pivot="1" sqref="H26">
    <cfRule type="expression" dxfId="2550" priority="46" stopIfTrue="1">
      <formula>RIGHT($B26,1)="0"</formula>
    </cfRule>
    <cfRule type="expression" dxfId="2549" priority="47" stopIfTrue="1">
      <formula>H26&lt;&gt;""</formula>
    </cfRule>
    <cfRule type="expression" dxfId="2548" priority="48" stopIfTrue="1">
      <formula>$G26&lt;&gt;""</formula>
    </cfRule>
  </conditionalFormatting>
  <conditionalFormatting sqref="D37:F37">
    <cfRule type="expression" dxfId="2547" priority="40" stopIfTrue="1">
      <formula>RIGHT($B37,1)="0"</formula>
    </cfRule>
    <cfRule type="expression" dxfId="2546" priority="41" stopIfTrue="1">
      <formula>D37&lt;&gt;""</formula>
    </cfRule>
    <cfRule type="expression" dxfId="2545" priority="42" stopIfTrue="1">
      <formula>$G37&lt;&gt;""</formula>
    </cfRule>
  </conditionalFormatting>
  <conditionalFormatting sqref="C37">
    <cfRule type="expression" dxfId="2544" priority="43" stopIfTrue="1">
      <formula>RIGHT($B37,1)="0"</formula>
    </cfRule>
    <cfRule type="expression" dxfId="2543" priority="44" stopIfTrue="1">
      <formula>C37&lt;&gt;""</formula>
    </cfRule>
    <cfRule type="expression" dxfId="2542" priority="45" stopIfTrue="1">
      <formula>$G37&lt;&gt;""</formula>
    </cfRule>
  </conditionalFormatting>
  <conditionalFormatting sqref="G37">
    <cfRule type="expression" dxfId="2541" priority="37" stopIfTrue="1">
      <formula>RIGHT($B37,1)="0"</formula>
    </cfRule>
    <cfRule type="expression" dxfId="2540" priority="38" stopIfTrue="1">
      <formula>G37&lt;&gt;""</formula>
    </cfRule>
    <cfRule type="expression" dxfId="2539" priority="39" stopIfTrue="1">
      <formula>$G37&lt;&gt;""</formula>
    </cfRule>
  </conditionalFormatting>
  <conditionalFormatting pivot="1" sqref="H37">
    <cfRule type="expression" dxfId="2538" priority="34" stopIfTrue="1">
      <formula>RIGHT($B37,1)="0"</formula>
    </cfRule>
    <cfRule type="expression" dxfId="2537" priority="35" stopIfTrue="1">
      <formula>H37&lt;&gt;""</formula>
    </cfRule>
    <cfRule type="expression" dxfId="2536" priority="36" stopIfTrue="1">
      <formula>$G37&lt;&gt;""</formula>
    </cfRule>
  </conditionalFormatting>
  <conditionalFormatting pivot="1" sqref="H38">
    <cfRule type="expression" dxfId="2535" priority="33" stopIfTrue="1">
      <formula>$H$11&lt;&gt;""</formula>
    </cfRule>
  </conditionalFormatting>
  <conditionalFormatting pivot="1">
    <cfRule type="expression" dxfId="2534" priority="32" stopIfTrue="1">
      <formula>$H$11&lt;&gt;""</formula>
    </cfRule>
  </conditionalFormatting>
  <conditionalFormatting pivot="1">
    <cfRule type="expression" dxfId="2533" priority="31" stopIfTrue="1">
      <formula>$H$11&lt;&gt;""</formula>
    </cfRule>
  </conditionalFormatting>
  <conditionalFormatting pivot="1" sqref="H39">
    <cfRule type="expression" dxfId="2532" priority="30" stopIfTrue="1">
      <formula>$H$11&lt;&gt;""</formula>
    </cfRule>
  </conditionalFormatting>
  <conditionalFormatting pivot="1">
    <cfRule type="expression" dxfId="2531" priority="29" stopIfTrue="1">
      <formula>$H$11&lt;&gt;""</formula>
    </cfRule>
  </conditionalFormatting>
  <conditionalFormatting pivot="1">
    <cfRule type="expression" dxfId="2530" priority="28" stopIfTrue="1">
      <formula>$H$11&lt;&gt;""</formula>
    </cfRule>
  </conditionalFormatting>
  <conditionalFormatting pivot="1">
    <cfRule type="expression" dxfId="2529" priority="27" stopIfTrue="1">
      <formula>$H$11&lt;&gt;""</formula>
    </cfRule>
  </conditionalFormatting>
  <conditionalFormatting pivot="1">
    <cfRule type="expression" dxfId="2528" priority="26" stopIfTrue="1">
      <formula>$H$11&lt;&gt;""</formula>
    </cfRule>
  </conditionalFormatting>
  <conditionalFormatting pivot="1">
    <cfRule type="expression" dxfId="2527" priority="25" stopIfTrue="1">
      <formula>$H$11&lt;&gt;""</formula>
    </cfRule>
  </conditionalFormatting>
  <conditionalFormatting pivot="1">
    <cfRule type="expression" dxfId="2526" priority="24" stopIfTrue="1">
      <formula>$H$11&lt;&gt;""</formula>
    </cfRule>
  </conditionalFormatting>
  <conditionalFormatting pivot="1">
    <cfRule type="expression" dxfId="2525" priority="23" stopIfTrue="1">
      <formula>$H$11&lt;&gt;""</formula>
    </cfRule>
  </conditionalFormatting>
  <conditionalFormatting pivot="1">
    <cfRule type="expression" dxfId="2524" priority="22" stopIfTrue="1">
      <formula>$H$11&lt;&gt;""</formula>
    </cfRule>
  </conditionalFormatting>
  <conditionalFormatting pivot="1">
    <cfRule type="expression" dxfId="2523" priority="21" stopIfTrue="1">
      <formula>$H$11&lt;&gt;""</formula>
    </cfRule>
  </conditionalFormatting>
  <conditionalFormatting pivot="1">
    <cfRule type="expression" dxfId="2522" priority="20" stopIfTrue="1">
      <formula>$H$11&lt;&gt;""</formula>
    </cfRule>
  </conditionalFormatting>
  <conditionalFormatting pivot="1">
    <cfRule type="expression" dxfId="2521" priority="19" stopIfTrue="1">
      <formula>$H$11&lt;&gt;""</formula>
    </cfRule>
  </conditionalFormatting>
  <conditionalFormatting pivot="1">
    <cfRule type="expression" dxfId="2520" priority="18" stopIfTrue="1">
      <formula>$H$11&lt;&gt;""</formula>
    </cfRule>
  </conditionalFormatting>
  <conditionalFormatting pivot="1">
    <cfRule type="expression" dxfId="2519" priority="17" stopIfTrue="1">
      <formula>$H$11&lt;&gt;""</formula>
    </cfRule>
  </conditionalFormatting>
  <conditionalFormatting pivot="1">
    <cfRule type="expression" dxfId="2518" priority="16" stopIfTrue="1">
      <formula>$H$11&lt;&gt;""</formula>
    </cfRule>
  </conditionalFormatting>
  <conditionalFormatting pivot="1">
    <cfRule type="expression" dxfId="2517" priority="15" stopIfTrue="1">
      <formula>$H$11&lt;&gt;""</formula>
    </cfRule>
  </conditionalFormatting>
  <conditionalFormatting pivot="1">
    <cfRule type="expression" dxfId="2516" priority="14" stopIfTrue="1">
      <formula>$H$11&lt;&gt;""</formula>
    </cfRule>
  </conditionalFormatting>
  <conditionalFormatting pivot="1">
    <cfRule type="expression" dxfId="2515" priority="13" stopIfTrue="1">
      <formula>$H$11&lt;&gt;""</formula>
    </cfRule>
  </conditionalFormatting>
  <conditionalFormatting pivot="1">
    <cfRule type="expression" dxfId="2514" priority="12" stopIfTrue="1">
      <formula>$H$11&lt;&gt;""</formula>
    </cfRule>
  </conditionalFormatting>
  <conditionalFormatting pivot="1">
    <cfRule type="expression" dxfId="2513" priority="11" stopIfTrue="1">
      <formula>$H$11&lt;&gt;""</formula>
    </cfRule>
  </conditionalFormatting>
  <conditionalFormatting pivot="1">
    <cfRule type="expression" dxfId="2512" priority="10" stopIfTrue="1">
      <formula>$H$11&lt;&gt;""</formula>
    </cfRule>
  </conditionalFormatting>
  <conditionalFormatting pivot="1">
    <cfRule type="expression" dxfId="2511" priority="9" stopIfTrue="1">
      <formula>$H$11&lt;&gt;""</formula>
    </cfRule>
  </conditionalFormatting>
  <conditionalFormatting pivot="1">
    <cfRule type="expression" dxfId="2510" priority="8" stopIfTrue="1">
      <formula>$H$11&lt;&gt;""</formula>
    </cfRule>
  </conditionalFormatting>
  <conditionalFormatting pivot="1">
    <cfRule type="expression" dxfId="2509" priority="7" stopIfTrue="1">
      <formula>$H$11&lt;&gt;""</formula>
    </cfRule>
  </conditionalFormatting>
  <conditionalFormatting pivot="1">
    <cfRule type="expression" dxfId="2508" priority="6" stopIfTrue="1">
      <formula>$H$11&lt;&gt;""</formula>
    </cfRule>
  </conditionalFormatting>
  <conditionalFormatting pivot="1">
    <cfRule type="expression" dxfId="2507" priority="5" stopIfTrue="1">
      <formula>$H$11&lt;&gt;""</formula>
    </cfRule>
  </conditionalFormatting>
  <conditionalFormatting pivot="1">
    <cfRule type="expression" dxfId="2506" priority="4" stopIfTrue="1">
      <formula>$H$11&lt;&gt;""</formula>
    </cfRule>
  </conditionalFormatting>
  <conditionalFormatting pivot="1">
    <cfRule type="expression" dxfId="2505" priority="3" stopIfTrue="1">
      <formula>$H$11&lt;&gt;""</formula>
    </cfRule>
  </conditionalFormatting>
  <conditionalFormatting pivot="1">
    <cfRule type="expression" dxfId="2504" priority="2" stopIfTrue="1">
      <formula>$H$11&lt;&gt;""</formula>
    </cfRule>
  </conditionalFormatting>
  <conditionalFormatting pivot="1">
    <cfRule type="expression" dxfId="2503" priority="1" stopIfTrue="1">
      <formula>$H$11&lt;&gt;""</formula>
    </cfRule>
  </conditionalFormatting>
  <hyperlinks>
    <hyperlink ref="H7" location="Comment!A1" display="* For additional details please see" xr:uid="{B82F2AF4-2DF3-4915-A6D3-BBBA2A661C5E}"/>
    <hyperlink ref="H8" location="Comment!A1" display="specifications in Comment section" xr:uid="{2C3D6B4D-19FB-40D3-9061-16A2BC5DFA91}"/>
  </hyperlinks>
  <pageMargins left="0.39370078740157483" right="0" top="0.59055118110236227" bottom="0.19685039370078741" header="0" footer="0"/>
  <pageSetup paperSize="9"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42"/>
  </sheetPr>
  <dimension ref="A1:AC1084"/>
  <sheetViews>
    <sheetView showGridLines="0" showRowColHeaders="0" tabSelected="1" topLeftCell="C1" zoomScaleNormal="100" workbookViewId="0">
      <selection activeCell="C16" sqref="C16"/>
    </sheetView>
  </sheetViews>
  <sheetFormatPr defaultColWidth="9.15234375" defaultRowHeight="10.3"/>
  <cols>
    <col min="1" max="1" width="1.4609375" style="24" customWidth="1"/>
    <col min="2" max="2" width="8.53515625" style="26" hidden="1" customWidth="1"/>
    <col min="3" max="3" width="63.53515625" style="26" bestFit="1" customWidth="1"/>
    <col min="4" max="4" width="17.23046875" style="26" hidden="1" customWidth="1"/>
    <col min="5" max="5" width="11.84375" style="26" bestFit="1" customWidth="1"/>
    <col min="6" max="6" width="18.84375" style="26" hidden="1" customWidth="1"/>
    <col min="7" max="7" width="14.53515625" style="24" bestFit="1" customWidth="1"/>
    <col min="8" max="8" width="7.4609375" style="24" customWidth="1"/>
    <col min="9" max="9" width="10.53515625" style="24" customWidth="1"/>
    <col min="10" max="11" width="12" style="24" bestFit="1" customWidth="1"/>
    <col min="12" max="27" width="11.23046875" style="24" bestFit="1" customWidth="1"/>
    <col min="28" max="28" width="12" style="24" customWidth="1"/>
    <col min="29" max="29" width="6.15234375" style="24" customWidth="1"/>
    <col min="30" max="16384" width="9.15234375" style="24"/>
  </cols>
  <sheetData>
    <row r="1" spans="1:29" s="1" customFormat="1" ht="7.5" customHeight="1">
      <c r="D1" s="2"/>
      <c r="E1" s="3"/>
      <c r="F1" s="3"/>
      <c r="G1" s="3"/>
      <c r="H1" s="3"/>
      <c r="I1" s="3"/>
      <c r="J1" s="3"/>
      <c r="K1" s="3"/>
      <c r="L1" s="3"/>
      <c r="M1" s="3"/>
      <c r="N1" s="3"/>
      <c r="O1" s="3"/>
      <c r="P1" s="3"/>
      <c r="Q1" s="3"/>
      <c r="R1" s="3"/>
      <c r="S1" s="3"/>
      <c r="T1" s="3"/>
    </row>
    <row r="2" spans="1:29" s="1" customFormat="1" ht="13.5" customHeight="1">
      <c r="A2" s="4"/>
      <c r="B2" s="110"/>
      <c r="C2" s="110"/>
      <c r="D2" s="110"/>
      <c r="E2" s="110"/>
      <c r="F2" s="110"/>
      <c r="G2" s="110"/>
      <c r="H2" s="110"/>
      <c r="I2" s="110"/>
      <c r="J2" s="110"/>
      <c r="K2" s="110"/>
      <c r="L2" s="110"/>
      <c r="M2" s="110"/>
      <c r="N2" s="110"/>
      <c r="O2" s="110"/>
      <c r="P2" s="110"/>
      <c r="Q2" s="110"/>
      <c r="R2" s="110"/>
      <c r="S2" s="110"/>
      <c r="T2" s="110"/>
      <c r="U2" s="110"/>
      <c r="V2" s="110"/>
      <c r="W2" s="41"/>
      <c r="X2" s="41"/>
      <c r="Y2" s="41"/>
      <c r="Z2" s="41"/>
      <c r="AA2" s="41"/>
      <c r="AB2" s="41"/>
      <c r="AC2" s="41"/>
    </row>
    <row r="3" spans="1:29" s="1" customFormat="1" ht="13.5" customHeight="1">
      <c r="A3" s="4"/>
      <c r="B3" s="110"/>
      <c r="C3" s="110"/>
      <c r="D3" s="110"/>
      <c r="E3" s="110"/>
      <c r="F3" s="110"/>
      <c r="G3" s="110"/>
      <c r="H3" s="110"/>
      <c r="I3" s="110"/>
      <c r="J3" s="110"/>
      <c r="K3" s="110"/>
      <c r="L3" s="110"/>
      <c r="M3" s="110"/>
      <c r="N3" s="110"/>
      <c r="O3" s="110"/>
      <c r="P3" s="110"/>
      <c r="Q3" s="110"/>
      <c r="R3" s="110"/>
      <c r="S3" s="110"/>
      <c r="T3" s="110"/>
      <c r="U3" s="110"/>
      <c r="V3" s="110"/>
      <c r="W3" s="41"/>
      <c r="X3" s="41"/>
      <c r="Y3" s="41"/>
      <c r="Z3" s="41"/>
      <c r="AA3" s="41"/>
      <c r="AB3" s="41"/>
      <c r="AC3" s="41"/>
    </row>
    <row r="4" spans="1:29" s="1" customFormat="1" ht="12.75" customHeight="1">
      <c r="A4" s="4"/>
      <c r="B4" s="110"/>
      <c r="C4" s="110"/>
      <c r="D4" s="110"/>
      <c r="E4" s="110"/>
      <c r="F4" s="110"/>
      <c r="G4" s="110"/>
      <c r="H4" s="110"/>
      <c r="I4" s="110"/>
      <c r="J4" s="110"/>
      <c r="K4" s="110"/>
      <c r="L4" s="110"/>
      <c r="M4" s="110"/>
      <c r="N4" s="110"/>
      <c r="O4" s="110"/>
      <c r="P4" s="110"/>
      <c r="Q4" s="110"/>
      <c r="R4" s="110"/>
      <c r="S4" s="110"/>
      <c r="T4" s="110"/>
      <c r="U4" s="110"/>
      <c r="V4" s="110"/>
      <c r="W4" s="41"/>
      <c r="X4" s="41"/>
      <c r="Y4" s="41"/>
      <c r="Z4" s="41"/>
      <c r="AA4" s="41"/>
      <c r="AB4" s="41"/>
      <c r="AC4" s="41"/>
    </row>
    <row r="5" spans="1:29" s="1" customFormat="1" ht="4.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row>
    <row r="7" spans="1:29"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
      <c r="K7" s="28"/>
      <c r="L7" s="28"/>
      <c r="M7" s="806" t="s">
        <v>560</v>
      </c>
      <c r="N7" s="807"/>
      <c r="O7" s="807"/>
      <c r="P7" s="807"/>
      <c r="Q7" s="807"/>
      <c r="R7" s="807"/>
      <c r="S7" s="807"/>
      <c r="T7" s="807"/>
      <c r="U7" s="807"/>
      <c r="V7" s="807"/>
      <c r="W7" s="807"/>
      <c r="X7" s="807"/>
      <c r="Y7" s="28"/>
      <c r="Z7" s="28"/>
      <c r="AA7" s="28"/>
      <c r="AB7" s="28"/>
      <c r="AC7" s="28"/>
    </row>
    <row r="8" spans="1:29" s="5" customFormat="1" ht="10.5" customHeight="1">
      <c r="B8" s="29"/>
      <c r="C8" s="57" t="str">
        <f ca="1">CONCATENATE(Data!A5,". ",Data!A7)</f>
        <v>Kaspersky Lab. 39A/3 Leningradskoe Shosse Moscow, 125212. 0</v>
      </c>
      <c r="D8" s="28"/>
      <c r="E8" s="28"/>
      <c r="F8" s="28"/>
      <c r="G8" s="28"/>
      <c r="H8" s="28"/>
      <c r="I8" s="28"/>
      <c r="J8" s="28"/>
      <c r="K8" s="28"/>
      <c r="L8" s="28"/>
      <c r="M8" s="28"/>
      <c r="N8" s="28"/>
      <c r="O8" s="806" t="s">
        <v>561</v>
      </c>
      <c r="P8" s="806"/>
      <c r="Q8" s="806"/>
      <c r="R8" s="806"/>
      <c r="S8" s="806"/>
      <c r="T8" s="806"/>
      <c r="U8" s="806"/>
      <c r="V8" s="806"/>
      <c r="W8" s="28"/>
      <c r="X8" s="28"/>
      <c r="Y8" s="28"/>
      <c r="Z8" s="28"/>
      <c r="AA8" s="28"/>
      <c r="AB8" s="28"/>
      <c r="AC8" s="28"/>
    </row>
    <row r="9" spans="1:29" ht="12.45">
      <c r="B9" s="844" t="s">
        <v>231</v>
      </c>
      <c r="C9" s="845"/>
      <c r="D9" s="845"/>
      <c r="E9" s="845"/>
      <c r="F9" s="845"/>
      <c r="G9" s="845"/>
      <c r="H9" s="845"/>
      <c r="I9" s="845"/>
      <c r="J9" s="847" t="s">
        <v>226</v>
      </c>
      <c r="K9" s="799"/>
      <c r="L9" s="799"/>
      <c r="M9" s="799"/>
      <c r="N9" s="800"/>
      <c r="O9"/>
      <c r="P9"/>
      <c r="Q9"/>
      <c r="R9"/>
      <c r="S9"/>
      <c r="T9"/>
      <c r="U9"/>
      <c r="V9"/>
      <c r="W9"/>
      <c r="X9"/>
      <c r="Y9"/>
      <c r="Z9"/>
      <c r="AA9"/>
      <c r="AB9"/>
      <c r="AC9"/>
    </row>
    <row r="10" spans="1:29" ht="54.9">
      <c r="B10" s="844" t="s">
        <v>119</v>
      </c>
      <c r="C10" s="846" t="s">
        <v>120</v>
      </c>
      <c r="D10" s="846" t="s">
        <v>121</v>
      </c>
      <c r="E10" s="846" t="s">
        <v>225</v>
      </c>
      <c r="F10" s="846" t="s">
        <v>224</v>
      </c>
      <c r="G10" s="846" t="s">
        <v>123</v>
      </c>
      <c r="H10" s="846" t="s">
        <v>229</v>
      </c>
      <c r="I10" s="846" t="s">
        <v>125</v>
      </c>
      <c r="J10" s="848" t="s">
        <v>219</v>
      </c>
      <c r="K10" s="848" t="s">
        <v>44</v>
      </c>
      <c r="L10" s="848" t="s">
        <v>46</v>
      </c>
      <c r="M10" s="848" t="s">
        <v>221</v>
      </c>
      <c r="N10" s="849" t="s">
        <v>48</v>
      </c>
      <c r="O10"/>
      <c r="P10"/>
      <c r="Q10"/>
      <c r="R10"/>
      <c r="S10"/>
      <c r="T10"/>
      <c r="U10"/>
      <c r="V10"/>
      <c r="W10"/>
      <c r="X10"/>
      <c r="Y10"/>
      <c r="Z10"/>
      <c r="AA10"/>
      <c r="AB10"/>
      <c r="AC10"/>
    </row>
    <row r="11" spans="1:29" ht="12.45">
      <c r="B11" s="843">
        <v>2003</v>
      </c>
      <c r="C11" s="801" t="s">
        <v>1190</v>
      </c>
      <c r="D11" s="801"/>
      <c r="E11" s="801" t="s">
        <v>41</v>
      </c>
      <c r="F11" s="801"/>
      <c r="G11" s="801" t="s">
        <v>886</v>
      </c>
      <c r="H11" s="801" t="s">
        <v>32</v>
      </c>
      <c r="I11" s="801" t="s">
        <v>1323</v>
      </c>
      <c r="J11" s="850">
        <v>2402400</v>
      </c>
      <c r="K11" s="850">
        <v>2402400</v>
      </c>
      <c r="L11" s="850">
        <v>2180640</v>
      </c>
      <c r="M11" s="850">
        <v>1928850</v>
      </c>
      <c r="N11" s="850">
        <v>1732500</v>
      </c>
      <c r="O11"/>
      <c r="P11"/>
      <c r="Q11"/>
      <c r="R11"/>
      <c r="S11"/>
      <c r="T11"/>
      <c r="U11"/>
      <c r="V11"/>
      <c r="W11"/>
      <c r="X11"/>
      <c r="Y11"/>
      <c r="Z11"/>
      <c r="AA11"/>
      <c r="AB11"/>
      <c r="AC11"/>
    </row>
    <row r="12" spans="1:29" ht="12.45">
      <c r="B12" s="803"/>
      <c r="C12" s="805"/>
      <c r="D12" s="805"/>
      <c r="E12" s="805"/>
      <c r="F12" s="805"/>
      <c r="G12" s="805"/>
      <c r="H12" s="801" t="s">
        <v>34</v>
      </c>
      <c r="I12" s="801" t="s">
        <v>1321</v>
      </c>
      <c r="J12" s="804">
        <v>3603600</v>
      </c>
      <c r="K12" s="804">
        <v>3603600</v>
      </c>
      <c r="L12" s="804">
        <v>3280200</v>
      </c>
      <c r="M12" s="804">
        <v>2887500</v>
      </c>
      <c r="N12" s="804">
        <v>2610300</v>
      </c>
      <c r="O12"/>
      <c r="P12"/>
      <c r="Q12"/>
      <c r="R12"/>
      <c r="S12"/>
      <c r="T12"/>
      <c r="U12"/>
      <c r="V12"/>
      <c r="W12"/>
      <c r="X12"/>
      <c r="Y12"/>
      <c r="Z12"/>
      <c r="AA12"/>
      <c r="AB12"/>
      <c r="AC12"/>
    </row>
    <row r="13" spans="1:29" ht="12.45">
      <c r="B13" s="803"/>
      <c r="C13" s="805"/>
      <c r="D13" s="805"/>
      <c r="E13" s="805"/>
      <c r="F13" s="805"/>
      <c r="G13" s="805"/>
      <c r="H13" s="801" t="s">
        <v>218</v>
      </c>
      <c r="I13" s="801" t="s">
        <v>1327</v>
      </c>
      <c r="J13" s="804">
        <v>4458300</v>
      </c>
      <c r="K13" s="804">
        <v>4458300</v>
      </c>
      <c r="L13" s="804">
        <v>4042500</v>
      </c>
      <c r="M13" s="804">
        <v>3557400</v>
      </c>
      <c r="N13" s="804">
        <v>3210900</v>
      </c>
      <c r="O13"/>
      <c r="P13"/>
      <c r="Q13"/>
      <c r="R13"/>
      <c r="S13"/>
      <c r="T13"/>
      <c r="U13"/>
      <c r="V13"/>
      <c r="W13"/>
      <c r="X13"/>
      <c r="Y13"/>
      <c r="Z13"/>
      <c r="AA13"/>
      <c r="AB13"/>
      <c r="AC13"/>
    </row>
    <row r="14" spans="1:29" ht="12.45">
      <c r="B14" s="803"/>
      <c r="C14" s="805"/>
      <c r="D14" s="805"/>
      <c r="E14" s="805"/>
      <c r="F14" s="805"/>
      <c r="G14" s="801" t="s">
        <v>887</v>
      </c>
      <c r="H14" s="801" t="s">
        <v>32</v>
      </c>
      <c r="I14" s="801" t="s">
        <v>1324</v>
      </c>
      <c r="J14" s="804">
        <v>1924230</v>
      </c>
      <c r="K14" s="804">
        <v>1924230</v>
      </c>
      <c r="L14" s="804">
        <v>1744050</v>
      </c>
      <c r="M14" s="804">
        <v>1543080</v>
      </c>
      <c r="N14" s="804">
        <v>1388310</v>
      </c>
      <c r="O14"/>
      <c r="P14"/>
      <c r="Q14"/>
      <c r="R14"/>
      <c r="S14"/>
      <c r="T14"/>
      <c r="U14"/>
      <c r="V14"/>
      <c r="W14"/>
      <c r="X14"/>
      <c r="Y14"/>
      <c r="Z14"/>
      <c r="AA14"/>
      <c r="AB14"/>
      <c r="AC14"/>
    </row>
    <row r="15" spans="1:29" ht="12.45">
      <c r="B15" s="803"/>
      <c r="C15" s="805"/>
      <c r="D15" s="805"/>
      <c r="E15" s="805"/>
      <c r="F15" s="805"/>
      <c r="G15" s="805"/>
      <c r="H15" s="801" t="s">
        <v>34</v>
      </c>
      <c r="I15" s="801" t="s">
        <v>1322</v>
      </c>
      <c r="J15" s="804">
        <v>3164700</v>
      </c>
      <c r="K15" s="804">
        <v>3164700</v>
      </c>
      <c r="L15" s="804">
        <v>2887500</v>
      </c>
      <c r="M15" s="804">
        <v>2541000</v>
      </c>
      <c r="N15" s="804">
        <v>2286900</v>
      </c>
      <c r="O15"/>
      <c r="P15"/>
      <c r="Q15"/>
      <c r="R15"/>
      <c r="S15"/>
      <c r="T15"/>
      <c r="U15"/>
      <c r="V15"/>
      <c r="W15"/>
      <c r="X15"/>
      <c r="Y15"/>
      <c r="Z15"/>
      <c r="AA15"/>
      <c r="AB15"/>
      <c r="AC15"/>
    </row>
    <row r="16" spans="1:29" ht="12.45">
      <c r="B16" s="803"/>
      <c r="C16" s="802"/>
      <c r="D16" s="802"/>
      <c r="E16" s="802"/>
      <c r="F16" s="802"/>
      <c r="G16" s="802"/>
      <c r="H16" s="798" t="s">
        <v>218</v>
      </c>
      <c r="I16" s="798" t="s">
        <v>1328</v>
      </c>
      <c r="J16" s="804">
        <v>3903900</v>
      </c>
      <c r="K16" s="804">
        <v>3903900</v>
      </c>
      <c r="L16" s="804">
        <v>3557400</v>
      </c>
      <c r="M16" s="804">
        <v>3141600</v>
      </c>
      <c r="N16" s="804">
        <v>2818200</v>
      </c>
      <c r="O16"/>
      <c r="P16"/>
      <c r="Q16"/>
      <c r="R16"/>
      <c r="S16"/>
      <c r="T16"/>
      <c r="U16"/>
      <c r="V16"/>
      <c r="W16"/>
      <c r="X16"/>
      <c r="Y16"/>
      <c r="Z16"/>
      <c r="AA16"/>
      <c r="AB16"/>
      <c r="AC16"/>
    </row>
    <row r="17" spans="2:29" ht="12.45">
      <c r="B17"/>
      <c r="C17"/>
      <c r="D17"/>
      <c r="E17"/>
      <c r="F17"/>
      <c r="G17"/>
      <c r="H17"/>
      <c r="I17"/>
      <c r="J17"/>
      <c r="K17"/>
      <c r="L17"/>
      <c r="M17"/>
      <c r="N17"/>
      <c r="O17"/>
      <c r="P17"/>
      <c r="Q17"/>
      <c r="R17"/>
      <c r="S17"/>
      <c r="T17"/>
      <c r="U17"/>
      <c r="V17"/>
      <c r="W17"/>
      <c r="X17"/>
      <c r="Y17"/>
      <c r="Z17"/>
      <c r="AA17"/>
      <c r="AB17"/>
      <c r="AC17"/>
    </row>
    <row r="18" spans="2:29" ht="12.45">
      <c r="B18"/>
      <c r="C18"/>
      <c r="D18"/>
      <c r="E18"/>
      <c r="F18"/>
      <c r="G18"/>
      <c r="H18"/>
      <c r="I18"/>
      <c r="J18"/>
      <c r="K18"/>
      <c r="L18"/>
      <c r="M18"/>
      <c r="N18"/>
      <c r="O18"/>
      <c r="P18"/>
      <c r="Q18"/>
      <c r="R18"/>
      <c r="S18"/>
      <c r="T18"/>
      <c r="U18"/>
      <c r="V18"/>
      <c r="W18"/>
      <c r="X18"/>
      <c r="Y18"/>
      <c r="Z18"/>
      <c r="AA18"/>
      <c r="AB18"/>
      <c r="AC18"/>
    </row>
    <row r="19" spans="2:29" ht="12.45">
      <c r="B19"/>
      <c r="C19"/>
      <c r="D19"/>
      <c r="E19"/>
      <c r="F19"/>
      <c r="G19"/>
      <c r="H19"/>
      <c r="I19"/>
      <c r="J19"/>
      <c r="K19"/>
      <c r="L19"/>
      <c r="M19"/>
      <c r="N19"/>
      <c r="O19"/>
      <c r="P19"/>
      <c r="Q19"/>
      <c r="R19"/>
      <c r="S19"/>
      <c r="T19"/>
      <c r="U19"/>
      <c r="V19"/>
      <c r="W19"/>
      <c r="X19"/>
      <c r="Y19"/>
      <c r="Z19"/>
      <c r="AA19"/>
      <c r="AB19"/>
      <c r="AC19"/>
    </row>
    <row r="20" spans="2:29" ht="12.45">
      <c r="B20"/>
      <c r="C20"/>
      <c r="D20"/>
      <c r="E20"/>
      <c r="F20"/>
      <c r="G20"/>
      <c r="H20"/>
      <c r="I20"/>
      <c r="J20"/>
      <c r="K20"/>
      <c r="L20"/>
      <c r="M20"/>
      <c r="N20"/>
      <c r="O20"/>
      <c r="P20"/>
      <c r="Q20"/>
      <c r="R20"/>
      <c r="S20"/>
      <c r="T20"/>
      <c r="U20"/>
      <c r="V20"/>
      <c r="W20"/>
      <c r="X20"/>
      <c r="Y20"/>
      <c r="Z20"/>
      <c r="AA20"/>
      <c r="AB20"/>
      <c r="AC20"/>
    </row>
    <row r="21" spans="2:29" ht="12.45">
      <c r="B21"/>
      <c r="C21"/>
      <c r="D21"/>
      <c r="E21"/>
      <c r="F21"/>
      <c r="G21"/>
      <c r="H21"/>
      <c r="I21"/>
      <c r="J21"/>
      <c r="K21"/>
      <c r="L21"/>
      <c r="M21"/>
      <c r="N21"/>
      <c r="O21"/>
      <c r="P21"/>
      <c r="Q21"/>
      <c r="R21"/>
      <c r="S21"/>
      <c r="T21"/>
      <c r="U21"/>
      <c r="V21"/>
      <c r="W21"/>
      <c r="X21"/>
      <c r="Y21"/>
      <c r="Z21"/>
      <c r="AA21"/>
      <c r="AB21"/>
      <c r="AC21"/>
    </row>
    <row r="22" spans="2:29" ht="12.45">
      <c r="B22"/>
      <c r="C22"/>
      <c r="D22"/>
      <c r="E22"/>
      <c r="F22"/>
      <c r="G22"/>
      <c r="H22"/>
      <c r="I22"/>
      <c r="J22"/>
      <c r="K22"/>
      <c r="L22"/>
      <c r="M22"/>
      <c r="N22"/>
      <c r="O22"/>
      <c r="P22"/>
      <c r="Q22"/>
      <c r="R22"/>
      <c r="S22"/>
      <c r="T22"/>
      <c r="U22"/>
      <c r="V22"/>
      <c r="W22"/>
      <c r="X22"/>
      <c r="Y22"/>
      <c r="Z22"/>
      <c r="AA22"/>
      <c r="AB22"/>
      <c r="AC22"/>
    </row>
    <row r="23" spans="2:29" ht="12.45">
      <c r="B23"/>
      <c r="C23"/>
      <c r="D23"/>
      <c r="E23"/>
      <c r="F23"/>
      <c r="G23"/>
      <c r="H23"/>
      <c r="I23"/>
      <c r="J23"/>
      <c r="K23"/>
      <c r="L23"/>
      <c r="M23"/>
      <c r="N23"/>
      <c r="O23"/>
      <c r="P23"/>
      <c r="Q23"/>
      <c r="R23"/>
      <c r="S23"/>
      <c r="T23"/>
      <c r="U23"/>
      <c r="V23"/>
      <c r="W23"/>
      <c r="X23"/>
      <c r="Y23"/>
      <c r="Z23"/>
      <c r="AA23"/>
      <c r="AB23"/>
      <c r="AC23"/>
    </row>
    <row r="24" spans="2:29" ht="12.45">
      <c r="B24"/>
      <c r="C24"/>
      <c r="D24"/>
      <c r="E24"/>
      <c r="F24"/>
      <c r="G24"/>
      <c r="H24"/>
      <c r="I24"/>
      <c r="J24"/>
      <c r="K24"/>
      <c r="L24"/>
      <c r="M24"/>
      <c r="N24"/>
      <c r="O24"/>
      <c r="P24"/>
      <c r="Q24"/>
      <c r="R24"/>
      <c r="S24"/>
      <c r="T24"/>
      <c r="U24"/>
      <c r="V24"/>
      <c r="W24"/>
      <c r="X24"/>
      <c r="Y24"/>
      <c r="Z24"/>
      <c r="AA24"/>
      <c r="AB24"/>
      <c r="AC24"/>
    </row>
    <row r="25" spans="2:29" ht="12.45">
      <c r="B25"/>
      <c r="C25"/>
      <c r="D25"/>
      <c r="E25"/>
      <c r="F25"/>
      <c r="G25"/>
      <c r="H25"/>
      <c r="I25"/>
      <c r="J25"/>
      <c r="K25"/>
      <c r="L25"/>
      <c r="M25"/>
      <c r="N25"/>
      <c r="O25"/>
      <c r="P25"/>
      <c r="Q25"/>
      <c r="R25"/>
      <c r="S25"/>
      <c r="T25"/>
      <c r="U25"/>
      <c r="V25"/>
      <c r="W25"/>
      <c r="X25"/>
      <c r="Y25"/>
      <c r="Z25"/>
      <c r="AA25"/>
      <c r="AB25"/>
      <c r="AC25"/>
    </row>
    <row r="26" spans="2:29" ht="12.45">
      <c r="B26"/>
      <c r="C26"/>
      <c r="D26"/>
      <c r="E26"/>
      <c r="F26"/>
      <c r="G26"/>
      <c r="H26"/>
      <c r="I26"/>
      <c r="J26"/>
      <c r="K26"/>
      <c r="L26"/>
      <c r="M26"/>
      <c r="N26"/>
      <c r="O26"/>
      <c r="P26"/>
      <c r="Q26"/>
      <c r="R26"/>
      <c r="S26"/>
      <c r="T26"/>
      <c r="U26"/>
      <c r="V26"/>
      <c r="W26"/>
      <c r="X26"/>
      <c r="Y26"/>
      <c r="Z26"/>
      <c r="AA26"/>
      <c r="AB26"/>
      <c r="AC26"/>
    </row>
    <row r="27" spans="2:29" ht="12.45">
      <c r="B27"/>
      <c r="C27"/>
      <c r="D27"/>
      <c r="E27"/>
      <c r="F27"/>
      <c r="G27"/>
      <c r="H27"/>
      <c r="I27"/>
      <c r="J27"/>
      <c r="K27"/>
      <c r="L27"/>
      <c r="M27"/>
      <c r="N27"/>
      <c r="O27"/>
      <c r="P27"/>
      <c r="Q27"/>
      <c r="R27"/>
      <c r="S27"/>
      <c r="T27"/>
      <c r="U27"/>
      <c r="V27"/>
      <c r="W27"/>
      <c r="X27"/>
      <c r="Y27"/>
      <c r="Z27"/>
      <c r="AA27"/>
      <c r="AB27"/>
      <c r="AC27"/>
    </row>
    <row r="28" spans="2:29" ht="12.45">
      <c r="B28"/>
      <c r="C28"/>
      <c r="D28"/>
      <c r="E28"/>
      <c r="F28"/>
      <c r="G28"/>
      <c r="H28"/>
      <c r="I28"/>
      <c r="J28"/>
      <c r="K28"/>
      <c r="L28"/>
      <c r="M28"/>
      <c r="N28"/>
      <c r="O28"/>
      <c r="P28"/>
      <c r="Q28"/>
      <c r="R28"/>
      <c r="S28"/>
      <c r="T28"/>
      <c r="U28"/>
      <c r="V28"/>
      <c r="W28"/>
      <c r="X28"/>
      <c r="Y28"/>
      <c r="Z28"/>
      <c r="AA28"/>
      <c r="AB28"/>
      <c r="AC28"/>
    </row>
    <row r="29" spans="2:29" ht="12.45">
      <c r="B29"/>
      <c r="C29"/>
      <c r="D29"/>
      <c r="E29"/>
      <c r="F29"/>
      <c r="G29"/>
      <c r="H29"/>
      <c r="I29"/>
      <c r="J29"/>
      <c r="K29"/>
      <c r="L29"/>
      <c r="M29"/>
      <c r="N29"/>
      <c r="O29"/>
      <c r="P29"/>
      <c r="Q29"/>
      <c r="R29"/>
      <c r="S29"/>
      <c r="T29"/>
      <c r="U29"/>
      <c r="V29"/>
      <c r="W29"/>
      <c r="X29"/>
      <c r="Y29"/>
      <c r="Z29"/>
      <c r="AA29"/>
      <c r="AB29"/>
      <c r="AC29"/>
    </row>
    <row r="30" spans="2:29" ht="12.45">
      <c r="B30"/>
      <c r="C30"/>
      <c r="D30"/>
      <c r="E30"/>
      <c r="F30"/>
      <c r="G30"/>
      <c r="H30"/>
      <c r="I30"/>
      <c r="J30"/>
      <c r="K30"/>
      <c r="L30"/>
      <c r="M30"/>
      <c r="N30"/>
      <c r="O30"/>
      <c r="P30"/>
      <c r="Q30"/>
      <c r="R30"/>
      <c r="S30"/>
      <c r="T30"/>
      <c r="U30"/>
      <c r="V30"/>
      <c r="W30"/>
      <c r="X30"/>
      <c r="Y30"/>
      <c r="Z30"/>
      <c r="AA30"/>
      <c r="AB30"/>
      <c r="AC30"/>
    </row>
    <row r="31" spans="2:29" ht="12.45">
      <c r="B31"/>
      <c r="C31"/>
      <c r="D31"/>
      <c r="E31"/>
      <c r="F31"/>
      <c r="G31"/>
      <c r="H31"/>
      <c r="I31"/>
      <c r="J31"/>
      <c r="K31"/>
      <c r="L31"/>
      <c r="M31"/>
      <c r="N31"/>
      <c r="O31"/>
      <c r="P31"/>
      <c r="Q31"/>
      <c r="R31"/>
      <c r="S31"/>
      <c r="T31"/>
      <c r="U31"/>
      <c r="V31"/>
      <c r="W31"/>
      <c r="X31"/>
      <c r="Y31"/>
      <c r="Z31"/>
      <c r="AA31"/>
      <c r="AB31"/>
      <c r="AC31"/>
    </row>
    <row r="32" spans="2:29" ht="12.45">
      <c r="B32"/>
      <c r="C32"/>
      <c r="D32"/>
      <c r="E32"/>
      <c r="F32"/>
      <c r="G32"/>
      <c r="H32"/>
      <c r="I32"/>
      <c r="J32"/>
      <c r="K32"/>
      <c r="L32"/>
      <c r="M32"/>
      <c r="N32"/>
      <c r="O32"/>
      <c r="P32"/>
      <c r="Q32"/>
      <c r="R32"/>
      <c r="S32"/>
      <c r="T32"/>
      <c r="U32"/>
      <c r="V32"/>
      <c r="W32"/>
      <c r="X32"/>
      <c r="Y32"/>
      <c r="Z32"/>
      <c r="AA32"/>
      <c r="AB32"/>
      <c r="AC32"/>
    </row>
    <row r="33" spans="2:29" ht="12.45">
      <c r="B33"/>
      <c r="C33"/>
      <c r="D33"/>
      <c r="E33"/>
      <c r="F33"/>
      <c r="G33"/>
      <c r="H33"/>
      <c r="I33"/>
      <c r="J33"/>
      <c r="K33"/>
      <c r="L33"/>
      <c r="M33"/>
      <c r="N33"/>
      <c r="O33"/>
      <c r="P33"/>
      <c r="Q33"/>
      <c r="R33"/>
      <c r="S33"/>
      <c r="T33"/>
      <c r="U33"/>
      <c r="V33"/>
      <c r="W33"/>
      <c r="X33"/>
      <c r="Y33"/>
      <c r="Z33"/>
      <c r="AA33"/>
      <c r="AB33"/>
      <c r="AC33"/>
    </row>
    <row r="34" spans="2:29" ht="12.45">
      <c r="B34"/>
      <c r="C34"/>
      <c r="D34"/>
      <c r="E34"/>
      <c r="F34"/>
      <c r="G34"/>
      <c r="H34"/>
      <c r="I34"/>
      <c r="J34"/>
      <c r="K34"/>
      <c r="L34"/>
      <c r="M34"/>
      <c r="N34"/>
      <c r="O34"/>
      <c r="P34"/>
      <c r="Q34"/>
      <c r="R34"/>
      <c r="S34"/>
      <c r="T34"/>
      <c r="U34"/>
      <c r="V34"/>
      <c r="W34"/>
      <c r="X34"/>
      <c r="Y34"/>
      <c r="Z34"/>
      <c r="AA34"/>
      <c r="AB34"/>
      <c r="AC34"/>
    </row>
    <row r="35" spans="2:29" ht="12.45">
      <c r="B35"/>
      <c r="C35"/>
      <c r="D35"/>
      <c r="E35"/>
      <c r="F35"/>
      <c r="G35"/>
      <c r="H35"/>
      <c r="I35"/>
      <c r="J35"/>
      <c r="K35"/>
      <c r="L35"/>
      <c r="M35"/>
      <c r="N35"/>
      <c r="O35"/>
      <c r="P35"/>
      <c r="Q35"/>
      <c r="R35"/>
      <c r="S35"/>
      <c r="T35"/>
      <c r="U35"/>
      <c r="V35"/>
      <c r="W35"/>
      <c r="X35"/>
      <c r="Y35"/>
      <c r="Z35"/>
      <c r="AA35"/>
      <c r="AB35"/>
      <c r="AC35"/>
    </row>
    <row r="36" spans="2:29" ht="12.45">
      <c r="B36"/>
      <c r="C36"/>
      <c r="D36"/>
      <c r="E36"/>
      <c r="F36"/>
      <c r="G36"/>
      <c r="H36"/>
      <c r="I36"/>
      <c r="J36"/>
      <c r="K36"/>
      <c r="L36"/>
      <c r="M36"/>
      <c r="N36"/>
      <c r="O36"/>
      <c r="P36"/>
      <c r="Q36"/>
      <c r="R36"/>
      <c r="S36"/>
      <c r="T36"/>
      <c r="U36"/>
      <c r="V36"/>
      <c r="W36"/>
      <c r="X36"/>
      <c r="Y36"/>
      <c r="Z36"/>
      <c r="AA36"/>
      <c r="AB36"/>
      <c r="AC36"/>
    </row>
    <row r="37" spans="2:29" ht="12.45">
      <c r="B37"/>
      <c r="C37"/>
      <c r="D37"/>
      <c r="E37"/>
      <c r="F37"/>
      <c r="G37"/>
      <c r="H37"/>
      <c r="I37"/>
      <c r="J37"/>
      <c r="K37"/>
      <c r="L37"/>
      <c r="M37"/>
      <c r="N37"/>
      <c r="O37"/>
      <c r="P37"/>
      <c r="Q37"/>
      <c r="R37"/>
      <c r="S37"/>
      <c r="T37"/>
      <c r="U37"/>
      <c r="V37"/>
      <c r="W37"/>
      <c r="X37"/>
      <c r="Y37"/>
      <c r="Z37"/>
      <c r="AA37"/>
      <c r="AB37"/>
      <c r="AC37"/>
    </row>
    <row r="38" spans="2:29" ht="12.45">
      <c r="B38"/>
      <c r="C38"/>
      <c r="D38"/>
      <c r="E38"/>
      <c r="F38"/>
      <c r="G38"/>
      <c r="H38"/>
      <c r="I38"/>
      <c r="J38"/>
      <c r="K38"/>
      <c r="L38"/>
      <c r="M38"/>
      <c r="N38"/>
      <c r="O38"/>
      <c r="P38"/>
      <c r="Q38"/>
      <c r="R38"/>
      <c r="S38"/>
      <c r="T38"/>
      <c r="U38"/>
      <c r="V38"/>
      <c r="W38"/>
      <c r="X38"/>
      <c r="Y38"/>
      <c r="Z38"/>
      <c r="AA38"/>
      <c r="AB38"/>
      <c r="AC38"/>
    </row>
    <row r="39" spans="2:29" ht="12.45">
      <c r="B39"/>
      <c r="C39"/>
      <c r="D39"/>
      <c r="E39"/>
      <c r="F39"/>
      <c r="G39"/>
      <c r="H39"/>
      <c r="I39"/>
      <c r="J39"/>
      <c r="K39"/>
      <c r="L39"/>
      <c r="M39"/>
      <c r="N39"/>
      <c r="O39"/>
      <c r="P39"/>
      <c r="Q39"/>
      <c r="R39"/>
      <c r="S39"/>
      <c r="T39"/>
      <c r="U39"/>
      <c r="V39"/>
      <c r="W39"/>
      <c r="X39"/>
      <c r="Y39"/>
      <c r="Z39"/>
      <c r="AA39"/>
      <c r="AB39"/>
      <c r="AC39"/>
    </row>
    <row r="40" spans="2:29" ht="12.45">
      <c r="B40"/>
      <c r="C40"/>
      <c r="D40"/>
      <c r="E40"/>
      <c r="F40"/>
      <c r="G40"/>
      <c r="H40"/>
      <c r="I40"/>
      <c r="J40"/>
      <c r="K40"/>
      <c r="L40"/>
      <c r="M40"/>
      <c r="N40"/>
      <c r="O40"/>
      <c r="P40"/>
      <c r="Q40"/>
      <c r="R40"/>
      <c r="S40"/>
      <c r="T40"/>
      <c r="U40"/>
      <c r="V40"/>
      <c r="W40"/>
      <c r="X40"/>
      <c r="Y40"/>
      <c r="Z40"/>
      <c r="AA40"/>
      <c r="AB40"/>
      <c r="AC40"/>
    </row>
    <row r="41" spans="2:29" ht="12.45">
      <c r="B41"/>
      <c r="C41"/>
      <c r="D41"/>
      <c r="E41"/>
      <c r="F41"/>
      <c r="G41"/>
      <c r="H41"/>
      <c r="I41"/>
      <c r="J41"/>
      <c r="K41"/>
      <c r="L41"/>
      <c r="M41"/>
      <c r="N41"/>
      <c r="O41"/>
      <c r="P41"/>
      <c r="Q41"/>
      <c r="R41"/>
      <c r="S41"/>
      <c r="T41"/>
      <c r="U41"/>
      <c r="V41"/>
      <c r="W41"/>
      <c r="X41"/>
      <c r="Y41"/>
      <c r="Z41"/>
      <c r="AA41"/>
      <c r="AB41"/>
      <c r="AC41"/>
    </row>
    <row r="42" spans="2:29" ht="12.45">
      <c r="B42"/>
      <c r="C42"/>
      <c r="D42"/>
      <c r="E42"/>
      <c r="F42"/>
      <c r="G42"/>
      <c r="H42"/>
      <c r="I42"/>
      <c r="J42"/>
      <c r="K42"/>
      <c r="L42"/>
      <c r="M42"/>
      <c r="N42"/>
      <c r="O42"/>
      <c r="P42"/>
      <c r="Q42"/>
      <c r="R42"/>
      <c r="S42"/>
      <c r="T42"/>
      <c r="U42"/>
      <c r="V42"/>
      <c r="W42"/>
      <c r="X42"/>
      <c r="Y42"/>
      <c r="Z42"/>
      <c r="AA42"/>
      <c r="AB42"/>
      <c r="AC42"/>
    </row>
    <row r="43" spans="2:29" ht="12.45">
      <c r="B43"/>
      <c r="C43"/>
      <c r="D43"/>
      <c r="E43"/>
      <c r="F43"/>
      <c r="G43"/>
      <c r="H43"/>
      <c r="I43"/>
      <c r="J43"/>
      <c r="K43"/>
      <c r="L43"/>
      <c r="M43"/>
      <c r="N43"/>
      <c r="O43"/>
      <c r="P43"/>
      <c r="Q43"/>
      <c r="R43"/>
      <c r="S43"/>
      <c r="T43"/>
      <c r="U43"/>
      <c r="V43"/>
      <c r="W43"/>
      <c r="X43"/>
      <c r="Y43"/>
      <c r="Z43"/>
      <c r="AA43"/>
      <c r="AB43"/>
      <c r="AC43"/>
    </row>
    <row r="44" spans="2:29" ht="12.45">
      <c r="B44"/>
      <c r="C44"/>
      <c r="D44"/>
      <c r="E44"/>
      <c r="F44"/>
      <c r="G44"/>
      <c r="H44"/>
      <c r="I44"/>
      <c r="J44"/>
      <c r="K44"/>
      <c r="L44"/>
      <c r="M44"/>
      <c r="N44"/>
      <c r="O44"/>
      <c r="P44"/>
      <c r="Q44"/>
      <c r="R44"/>
      <c r="S44"/>
      <c r="T44"/>
      <c r="U44"/>
      <c r="V44"/>
      <c r="W44"/>
      <c r="X44"/>
      <c r="Y44"/>
      <c r="Z44"/>
      <c r="AA44"/>
      <c r="AB44"/>
      <c r="AC44"/>
    </row>
    <row r="45" spans="2:29" ht="12.45">
      <c r="B45"/>
      <c r="C45"/>
      <c r="D45"/>
      <c r="E45"/>
      <c r="F45"/>
      <c r="G45"/>
      <c r="H45"/>
      <c r="I45"/>
      <c r="J45"/>
      <c r="K45"/>
      <c r="L45"/>
      <c r="M45"/>
      <c r="N45"/>
      <c r="O45"/>
      <c r="P45"/>
      <c r="Q45"/>
      <c r="R45"/>
      <c r="S45"/>
      <c r="T45"/>
      <c r="U45"/>
      <c r="V45"/>
      <c r="W45"/>
      <c r="X45"/>
      <c r="Y45"/>
      <c r="Z45"/>
      <c r="AA45"/>
      <c r="AB45"/>
      <c r="AC45"/>
    </row>
    <row r="46" spans="2:29" ht="12.45">
      <c r="B46"/>
      <c r="C46"/>
      <c r="D46"/>
      <c r="E46"/>
      <c r="F46"/>
      <c r="G46"/>
      <c r="H46"/>
      <c r="I46"/>
      <c r="J46"/>
      <c r="K46"/>
      <c r="L46"/>
      <c r="M46"/>
      <c r="N46"/>
      <c r="O46"/>
      <c r="P46"/>
      <c r="Q46"/>
      <c r="R46"/>
      <c r="S46"/>
      <c r="T46"/>
      <c r="U46"/>
      <c r="V46"/>
      <c r="W46"/>
      <c r="X46"/>
      <c r="Y46"/>
      <c r="Z46"/>
      <c r="AA46"/>
      <c r="AB46"/>
      <c r="AC46"/>
    </row>
    <row r="47" spans="2:29" ht="12.45">
      <c r="B47"/>
      <c r="C47"/>
      <c r="D47"/>
      <c r="E47"/>
      <c r="F47"/>
      <c r="G47"/>
      <c r="H47"/>
      <c r="I47"/>
      <c r="J47"/>
      <c r="K47"/>
      <c r="L47"/>
      <c r="M47"/>
      <c r="N47"/>
      <c r="O47"/>
      <c r="P47"/>
      <c r="Q47"/>
      <c r="R47"/>
      <c r="S47"/>
      <c r="T47"/>
      <c r="U47"/>
      <c r="V47"/>
      <c r="W47"/>
      <c r="X47"/>
      <c r="Y47"/>
      <c r="Z47"/>
      <c r="AA47"/>
      <c r="AB47"/>
      <c r="AC47"/>
    </row>
    <row r="48" spans="2:29" ht="12.45">
      <c r="B48"/>
      <c r="C48"/>
      <c r="D48"/>
      <c r="E48"/>
      <c r="F48"/>
      <c r="G48"/>
      <c r="H48"/>
      <c r="I48"/>
      <c r="J48"/>
      <c r="K48"/>
      <c r="L48"/>
      <c r="M48"/>
      <c r="N48"/>
      <c r="O48"/>
      <c r="P48"/>
      <c r="Q48"/>
      <c r="R48"/>
      <c r="S48"/>
      <c r="T48"/>
      <c r="U48"/>
      <c r="V48"/>
      <c r="W48"/>
      <c r="X48"/>
      <c r="Y48"/>
      <c r="Z48"/>
      <c r="AA48"/>
      <c r="AB48"/>
      <c r="AC48"/>
    </row>
    <row r="49" spans="2:29" ht="12.45">
      <c r="B49"/>
      <c r="C49"/>
      <c r="D49"/>
      <c r="E49"/>
      <c r="F49"/>
      <c r="G49"/>
      <c r="H49"/>
      <c r="I49"/>
      <c r="J49"/>
      <c r="K49"/>
      <c r="L49"/>
      <c r="M49"/>
      <c r="N49"/>
      <c r="O49"/>
      <c r="P49"/>
      <c r="Q49"/>
      <c r="R49"/>
      <c r="S49"/>
      <c r="T49"/>
      <c r="U49"/>
      <c r="V49"/>
      <c r="W49"/>
      <c r="X49"/>
      <c r="Y49"/>
      <c r="Z49"/>
      <c r="AA49"/>
      <c r="AB49"/>
      <c r="AC49"/>
    </row>
    <row r="50" spans="2:29" ht="12.45">
      <c r="B50"/>
      <c r="C50"/>
      <c r="D50"/>
      <c r="E50"/>
      <c r="F50"/>
      <c r="G50"/>
      <c r="H50"/>
      <c r="I50"/>
      <c r="J50"/>
      <c r="K50"/>
      <c r="L50"/>
      <c r="M50"/>
      <c r="N50"/>
      <c r="O50"/>
      <c r="P50"/>
      <c r="Q50"/>
      <c r="R50"/>
      <c r="S50"/>
      <c r="T50"/>
      <c r="U50"/>
      <c r="V50"/>
      <c r="W50"/>
      <c r="X50"/>
      <c r="Y50"/>
      <c r="Z50"/>
      <c r="AA50"/>
      <c r="AB50"/>
      <c r="AC50"/>
    </row>
    <row r="51" spans="2:29" ht="12.45">
      <c r="B51"/>
      <c r="C51"/>
      <c r="D51"/>
      <c r="E51"/>
      <c r="F51"/>
      <c r="G51"/>
      <c r="H51"/>
      <c r="I51"/>
      <c r="J51"/>
      <c r="K51"/>
      <c r="L51"/>
      <c r="M51"/>
      <c r="N51"/>
      <c r="O51"/>
      <c r="P51"/>
      <c r="Q51"/>
      <c r="R51"/>
      <c r="S51"/>
      <c r="T51"/>
      <c r="U51"/>
      <c r="V51"/>
      <c r="W51"/>
      <c r="X51"/>
      <c r="Y51"/>
      <c r="Z51"/>
      <c r="AA51"/>
      <c r="AB51"/>
      <c r="AC51"/>
    </row>
    <row r="52" spans="2:29" ht="12.45">
      <c r="B52"/>
      <c r="C52"/>
      <c r="D52"/>
      <c r="E52"/>
      <c r="F52"/>
      <c r="G52"/>
      <c r="H52"/>
      <c r="I52"/>
      <c r="J52"/>
      <c r="K52"/>
      <c r="L52"/>
      <c r="M52"/>
      <c r="N52"/>
      <c r="O52"/>
      <c r="P52"/>
      <c r="Q52"/>
      <c r="R52"/>
      <c r="S52"/>
      <c r="T52"/>
      <c r="U52"/>
      <c r="V52"/>
      <c r="W52"/>
      <c r="X52"/>
      <c r="Y52"/>
      <c r="Z52"/>
      <c r="AA52"/>
      <c r="AB52"/>
      <c r="AC52"/>
    </row>
    <row r="53" spans="2:29" ht="12.45">
      <c r="B53"/>
      <c r="C53"/>
      <c r="D53"/>
      <c r="E53"/>
      <c r="F53"/>
      <c r="G53"/>
      <c r="H53"/>
      <c r="I53"/>
      <c r="J53"/>
      <c r="K53"/>
      <c r="L53"/>
      <c r="M53"/>
      <c r="N53"/>
      <c r="O53"/>
      <c r="P53"/>
      <c r="Q53"/>
      <c r="R53"/>
      <c r="S53"/>
      <c r="T53"/>
      <c r="U53"/>
      <c r="V53"/>
      <c r="W53"/>
      <c r="X53"/>
      <c r="Y53"/>
      <c r="Z53"/>
      <c r="AA53"/>
      <c r="AB53"/>
      <c r="AC53"/>
    </row>
    <row r="54" spans="2:29" ht="12.45">
      <c r="B54"/>
      <c r="C54"/>
      <c r="D54"/>
      <c r="E54"/>
      <c r="F54"/>
      <c r="G54"/>
      <c r="H54"/>
      <c r="I54"/>
      <c r="J54"/>
      <c r="K54"/>
      <c r="L54"/>
      <c r="M54"/>
      <c r="N54"/>
      <c r="O54"/>
      <c r="P54"/>
      <c r="Q54"/>
      <c r="R54"/>
      <c r="S54"/>
      <c r="T54"/>
      <c r="U54"/>
      <c r="V54"/>
      <c r="W54"/>
      <c r="X54"/>
      <c r="Y54"/>
      <c r="Z54"/>
      <c r="AA54"/>
      <c r="AB54"/>
      <c r="AC54"/>
    </row>
    <row r="55" spans="2:29" ht="12.45">
      <c r="B55"/>
      <c r="C55"/>
      <c r="D55"/>
      <c r="E55"/>
      <c r="F55"/>
      <c r="G55"/>
      <c r="H55"/>
      <c r="I55"/>
      <c r="J55"/>
      <c r="K55"/>
      <c r="L55"/>
      <c r="M55"/>
      <c r="N55"/>
      <c r="O55"/>
      <c r="P55"/>
      <c r="Q55"/>
      <c r="R55"/>
      <c r="S55"/>
      <c r="T55"/>
      <c r="U55"/>
      <c r="V55"/>
      <c r="W55"/>
      <c r="X55"/>
      <c r="Y55"/>
      <c r="Z55"/>
      <c r="AA55"/>
      <c r="AB55"/>
      <c r="AC55"/>
    </row>
    <row r="56" spans="2:29" ht="12.45">
      <c r="B56"/>
      <c r="C56"/>
      <c r="D56"/>
      <c r="E56"/>
      <c r="F56"/>
      <c r="G56"/>
      <c r="H56"/>
      <c r="I56"/>
      <c r="J56"/>
      <c r="K56"/>
      <c r="L56"/>
      <c r="M56"/>
      <c r="N56"/>
      <c r="O56"/>
      <c r="P56"/>
      <c r="Q56"/>
      <c r="R56"/>
      <c r="S56"/>
      <c r="T56"/>
      <c r="U56"/>
      <c r="V56"/>
      <c r="W56"/>
      <c r="X56"/>
      <c r="Y56"/>
      <c r="Z56"/>
      <c r="AA56"/>
      <c r="AB56"/>
      <c r="AC56"/>
    </row>
    <row r="57" spans="2:29" ht="12.45">
      <c r="B57"/>
      <c r="C57"/>
      <c r="D57"/>
      <c r="E57"/>
      <c r="F57"/>
      <c r="G57"/>
      <c r="H57"/>
      <c r="I57"/>
      <c r="J57"/>
      <c r="K57"/>
      <c r="L57"/>
      <c r="M57"/>
      <c r="N57"/>
      <c r="O57"/>
      <c r="P57"/>
      <c r="Q57"/>
      <c r="R57"/>
      <c r="S57"/>
      <c r="T57"/>
      <c r="U57"/>
      <c r="V57"/>
      <c r="W57"/>
      <c r="X57"/>
      <c r="Y57"/>
      <c r="Z57"/>
      <c r="AA57"/>
      <c r="AB57"/>
      <c r="AC57"/>
    </row>
    <row r="58" spans="2:29" ht="12.45">
      <c r="B58"/>
      <c r="C58"/>
      <c r="D58"/>
      <c r="E58"/>
      <c r="F58"/>
      <c r="G58"/>
      <c r="H58"/>
      <c r="I58"/>
      <c r="J58"/>
      <c r="K58"/>
      <c r="L58"/>
      <c r="M58"/>
      <c r="N58"/>
      <c r="O58"/>
      <c r="P58"/>
      <c r="Q58"/>
      <c r="R58"/>
      <c r="S58"/>
      <c r="T58"/>
      <c r="U58"/>
      <c r="V58"/>
      <c r="W58"/>
      <c r="X58"/>
      <c r="Y58"/>
      <c r="Z58"/>
      <c r="AA58"/>
      <c r="AB58"/>
      <c r="AC58"/>
    </row>
    <row r="59" spans="2:29" ht="12.45">
      <c r="B59"/>
      <c r="C59"/>
      <c r="D59"/>
      <c r="E59"/>
      <c r="F59"/>
      <c r="G59"/>
      <c r="H59"/>
      <c r="I59"/>
      <c r="J59"/>
      <c r="K59"/>
      <c r="L59"/>
      <c r="M59"/>
      <c r="N59"/>
      <c r="O59"/>
      <c r="P59"/>
      <c r="Q59"/>
      <c r="R59"/>
      <c r="S59"/>
      <c r="T59"/>
      <c r="U59"/>
      <c r="V59"/>
      <c r="W59"/>
      <c r="X59"/>
      <c r="Y59"/>
      <c r="Z59"/>
      <c r="AA59"/>
      <c r="AB59"/>
      <c r="AC59"/>
    </row>
    <row r="60" spans="2:29" ht="12.45">
      <c r="B60"/>
      <c r="C60"/>
      <c r="D60"/>
      <c r="E60"/>
      <c r="F60"/>
      <c r="G60"/>
      <c r="H60"/>
      <c r="I60"/>
      <c r="J60"/>
      <c r="K60"/>
      <c r="L60"/>
      <c r="M60"/>
      <c r="N60"/>
      <c r="O60"/>
      <c r="P60"/>
      <c r="Q60"/>
      <c r="R60"/>
      <c r="S60"/>
      <c r="T60"/>
      <c r="U60"/>
      <c r="V60"/>
      <c r="W60"/>
      <c r="X60"/>
      <c r="Y60"/>
      <c r="Z60"/>
      <c r="AA60"/>
      <c r="AB60"/>
      <c r="AC60"/>
    </row>
    <row r="61" spans="2:29" ht="12.45">
      <c r="B61"/>
      <c r="C61"/>
      <c r="D61"/>
      <c r="E61"/>
      <c r="F61"/>
      <c r="G61"/>
      <c r="H61"/>
      <c r="I61"/>
      <c r="J61"/>
      <c r="K61"/>
      <c r="L61"/>
      <c r="M61"/>
      <c r="N61"/>
      <c r="O61"/>
      <c r="P61"/>
      <c r="Q61"/>
      <c r="R61"/>
      <c r="S61"/>
      <c r="T61"/>
      <c r="U61"/>
      <c r="V61"/>
      <c r="W61"/>
      <c r="X61"/>
      <c r="Y61"/>
      <c r="Z61"/>
      <c r="AA61"/>
      <c r="AB61"/>
      <c r="AC61"/>
    </row>
    <row r="62" spans="2:29" ht="12.45">
      <c r="B62"/>
      <c r="C62"/>
      <c r="D62"/>
      <c r="E62"/>
      <c r="F62"/>
      <c r="G62"/>
      <c r="H62"/>
      <c r="I62"/>
      <c r="J62"/>
      <c r="K62"/>
      <c r="L62"/>
      <c r="M62"/>
      <c r="N62"/>
      <c r="O62"/>
      <c r="P62"/>
      <c r="Q62"/>
      <c r="R62"/>
      <c r="S62"/>
      <c r="T62"/>
      <c r="U62"/>
      <c r="V62"/>
      <c r="W62"/>
      <c r="X62"/>
      <c r="Y62"/>
      <c r="Z62"/>
      <c r="AA62"/>
      <c r="AB62"/>
      <c r="AC62"/>
    </row>
    <row r="63" spans="2:29" ht="12.45">
      <c r="B63"/>
      <c r="C63"/>
      <c r="D63"/>
      <c r="E63"/>
      <c r="F63"/>
      <c r="G63"/>
      <c r="H63"/>
      <c r="I63"/>
      <c r="J63"/>
      <c r="K63"/>
      <c r="L63"/>
      <c r="M63"/>
      <c r="N63"/>
      <c r="O63"/>
      <c r="P63"/>
      <c r="Q63"/>
      <c r="R63"/>
      <c r="S63"/>
      <c r="T63"/>
      <c r="U63"/>
      <c r="V63"/>
      <c r="W63"/>
      <c r="X63"/>
      <c r="Y63"/>
      <c r="Z63"/>
      <c r="AA63"/>
      <c r="AB63"/>
      <c r="AC63"/>
    </row>
    <row r="64" spans="2:29" ht="12.45">
      <c r="B64"/>
      <c r="C64"/>
      <c r="D64"/>
      <c r="E64"/>
      <c r="F64"/>
      <c r="G64"/>
      <c r="H64"/>
      <c r="I64"/>
      <c r="J64"/>
      <c r="K64"/>
      <c r="L64"/>
      <c r="M64"/>
      <c r="N64"/>
      <c r="O64"/>
      <c r="P64"/>
      <c r="Q64"/>
      <c r="R64"/>
      <c r="S64"/>
      <c r="T64"/>
      <c r="U64"/>
      <c r="V64"/>
      <c r="W64"/>
      <c r="X64"/>
      <c r="Y64"/>
      <c r="Z64"/>
      <c r="AA64"/>
      <c r="AB64"/>
      <c r="AC64"/>
    </row>
    <row r="65" spans="2:29" ht="12.45">
      <c r="B65"/>
      <c r="C65"/>
      <c r="D65"/>
      <c r="E65"/>
      <c r="F65"/>
      <c r="G65"/>
      <c r="H65"/>
      <c r="I65"/>
      <c r="J65"/>
      <c r="K65"/>
      <c r="L65"/>
      <c r="M65"/>
      <c r="N65"/>
      <c r="O65"/>
      <c r="P65"/>
      <c r="Q65"/>
      <c r="R65"/>
      <c r="S65"/>
      <c r="T65"/>
      <c r="U65"/>
      <c r="V65"/>
      <c r="W65"/>
      <c r="X65"/>
      <c r="Y65"/>
      <c r="Z65"/>
      <c r="AA65"/>
      <c r="AB65"/>
      <c r="AC65"/>
    </row>
    <row r="66" spans="2:29" ht="12.45">
      <c r="B66"/>
      <c r="C66"/>
      <c r="D66"/>
      <c r="E66"/>
      <c r="F66"/>
      <c r="G66"/>
      <c r="H66"/>
      <c r="I66"/>
      <c r="J66"/>
      <c r="K66"/>
      <c r="L66"/>
      <c r="M66"/>
      <c r="N66"/>
      <c r="O66"/>
      <c r="P66"/>
      <c r="Q66"/>
      <c r="R66"/>
      <c r="S66"/>
      <c r="T66"/>
      <c r="U66"/>
      <c r="V66"/>
      <c r="W66"/>
      <c r="X66"/>
      <c r="Y66"/>
      <c r="Z66"/>
      <c r="AA66"/>
      <c r="AB66"/>
      <c r="AC66"/>
    </row>
    <row r="67" spans="2:29" ht="12.45">
      <c r="B67"/>
      <c r="C67"/>
      <c r="D67"/>
      <c r="E67"/>
      <c r="F67"/>
      <c r="G67"/>
      <c r="H67"/>
      <c r="I67"/>
      <c r="J67"/>
      <c r="K67"/>
      <c r="L67"/>
      <c r="M67"/>
      <c r="N67"/>
      <c r="O67"/>
      <c r="P67"/>
      <c r="Q67"/>
      <c r="R67"/>
      <c r="S67"/>
      <c r="T67"/>
      <c r="U67"/>
      <c r="V67"/>
      <c r="W67"/>
      <c r="X67"/>
      <c r="Y67"/>
      <c r="Z67"/>
      <c r="AA67"/>
      <c r="AB67"/>
      <c r="AC67"/>
    </row>
    <row r="68" spans="2:29" ht="12.45">
      <c r="B68"/>
      <c r="C68"/>
      <c r="D68"/>
      <c r="E68"/>
      <c r="F68"/>
      <c r="G68"/>
      <c r="H68"/>
      <c r="I68"/>
      <c r="J68"/>
      <c r="K68"/>
      <c r="L68"/>
      <c r="M68"/>
      <c r="N68"/>
      <c r="O68"/>
      <c r="P68"/>
      <c r="Q68"/>
      <c r="R68"/>
      <c r="S68"/>
      <c r="T68"/>
      <c r="U68"/>
      <c r="V68"/>
      <c r="W68"/>
      <c r="X68"/>
      <c r="Y68"/>
      <c r="Z68"/>
      <c r="AA68"/>
      <c r="AB68"/>
      <c r="AC68"/>
    </row>
    <row r="69" spans="2:29" ht="12.45">
      <c r="B69"/>
      <c r="C69"/>
      <c r="D69"/>
      <c r="E69"/>
      <c r="F69"/>
      <c r="G69"/>
      <c r="H69"/>
      <c r="I69"/>
      <c r="J69"/>
      <c r="K69"/>
      <c r="L69"/>
      <c r="M69"/>
      <c r="N69"/>
      <c r="O69"/>
      <c r="P69"/>
      <c r="Q69"/>
      <c r="R69"/>
      <c r="S69"/>
      <c r="T69"/>
      <c r="U69"/>
      <c r="V69"/>
      <c r="W69"/>
      <c r="X69"/>
      <c r="Y69"/>
      <c r="Z69"/>
      <c r="AA69"/>
      <c r="AB69"/>
      <c r="AC69"/>
    </row>
    <row r="70" spans="2:29" ht="12.45">
      <c r="B70"/>
      <c r="C70"/>
      <c r="D70"/>
      <c r="E70"/>
      <c r="F70"/>
      <c r="G70"/>
      <c r="H70"/>
      <c r="I70"/>
      <c r="J70"/>
      <c r="K70"/>
      <c r="L70"/>
      <c r="M70"/>
      <c r="N70"/>
      <c r="O70"/>
      <c r="P70"/>
      <c r="Q70"/>
      <c r="R70"/>
      <c r="S70"/>
      <c r="T70"/>
      <c r="U70"/>
      <c r="V70"/>
      <c r="W70"/>
      <c r="X70"/>
      <c r="Y70"/>
      <c r="Z70"/>
      <c r="AA70"/>
      <c r="AB70"/>
      <c r="AC70"/>
    </row>
    <row r="71" spans="2:29" ht="12.45">
      <c r="B71"/>
      <c r="C71"/>
      <c r="D71"/>
      <c r="E71"/>
      <c r="F71"/>
      <c r="G71"/>
      <c r="H71"/>
      <c r="I71"/>
      <c r="J71"/>
      <c r="K71"/>
      <c r="L71"/>
      <c r="M71"/>
      <c r="N71"/>
      <c r="O71"/>
      <c r="P71"/>
      <c r="Q71"/>
      <c r="R71"/>
      <c r="S71"/>
      <c r="T71"/>
      <c r="U71"/>
      <c r="V71"/>
      <c r="W71"/>
      <c r="X71"/>
      <c r="Y71"/>
      <c r="Z71"/>
      <c r="AA71"/>
      <c r="AB71"/>
      <c r="AC71"/>
    </row>
    <row r="72" spans="2:29" ht="12.45">
      <c r="B72"/>
      <c r="C72"/>
      <c r="D72"/>
      <c r="E72"/>
      <c r="F72"/>
      <c r="G72"/>
      <c r="H72"/>
      <c r="I72"/>
      <c r="J72"/>
      <c r="K72"/>
      <c r="L72"/>
      <c r="M72"/>
      <c r="N72"/>
      <c r="O72"/>
      <c r="P72"/>
      <c r="Q72"/>
      <c r="R72"/>
      <c r="S72"/>
      <c r="T72"/>
      <c r="U72"/>
      <c r="V72"/>
      <c r="W72"/>
      <c r="X72"/>
      <c r="Y72"/>
      <c r="Z72"/>
      <c r="AA72"/>
      <c r="AB72"/>
      <c r="AC72"/>
    </row>
    <row r="73" spans="2:29" ht="12.45">
      <c r="B73"/>
      <c r="C73"/>
      <c r="D73"/>
      <c r="E73"/>
      <c r="F73"/>
      <c r="G73"/>
      <c r="H73"/>
      <c r="I73"/>
      <c r="J73"/>
      <c r="K73"/>
      <c r="L73"/>
      <c r="M73"/>
      <c r="N73"/>
      <c r="O73"/>
      <c r="P73"/>
      <c r="Q73"/>
      <c r="R73"/>
      <c r="S73"/>
      <c r="T73"/>
      <c r="U73"/>
      <c r="V73"/>
      <c r="W73"/>
      <c r="X73"/>
      <c r="Y73"/>
      <c r="Z73"/>
      <c r="AA73"/>
      <c r="AB73"/>
      <c r="AC73"/>
    </row>
    <row r="74" spans="2:29" ht="12.45">
      <c r="B74"/>
      <c r="C74"/>
      <c r="D74"/>
      <c r="E74"/>
      <c r="F74"/>
      <c r="G74"/>
      <c r="H74"/>
      <c r="I74"/>
      <c r="J74"/>
      <c r="K74"/>
      <c r="L74"/>
      <c r="M74"/>
      <c r="N74"/>
      <c r="O74"/>
      <c r="P74"/>
      <c r="Q74"/>
      <c r="R74"/>
      <c r="S74"/>
      <c r="T74"/>
      <c r="U74"/>
      <c r="V74"/>
      <c r="W74"/>
      <c r="X74"/>
      <c r="Y74"/>
      <c r="Z74"/>
      <c r="AA74"/>
      <c r="AB74"/>
      <c r="AC74"/>
    </row>
    <row r="75" spans="2:29" ht="12.45">
      <c r="B75"/>
      <c r="C75"/>
      <c r="D75"/>
      <c r="E75"/>
      <c r="F75"/>
      <c r="G75"/>
      <c r="H75"/>
      <c r="I75"/>
      <c r="J75"/>
      <c r="K75"/>
      <c r="L75"/>
      <c r="M75"/>
      <c r="N75"/>
      <c r="O75"/>
      <c r="P75"/>
      <c r="Q75"/>
      <c r="R75"/>
      <c r="S75"/>
      <c r="T75"/>
      <c r="U75"/>
      <c r="V75"/>
      <c r="W75"/>
      <c r="X75"/>
      <c r="Y75"/>
      <c r="Z75"/>
      <c r="AA75"/>
      <c r="AB75"/>
      <c r="AC75"/>
    </row>
    <row r="76" spans="2:29" ht="12.45">
      <c r="B76"/>
      <c r="C76"/>
      <c r="D76"/>
      <c r="E76"/>
      <c r="F76"/>
      <c r="G76"/>
      <c r="H76"/>
      <c r="I76"/>
      <c r="J76"/>
      <c r="K76"/>
      <c r="L76"/>
      <c r="M76"/>
      <c r="N76"/>
      <c r="O76"/>
      <c r="P76"/>
      <c r="Q76"/>
      <c r="R76"/>
      <c r="S76"/>
      <c r="T76"/>
      <c r="U76"/>
      <c r="V76"/>
      <c r="W76"/>
      <c r="X76"/>
      <c r="Y76"/>
      <c r="Z76"/>
      <c r="AA76"/>
      <c r="AB76"/>
      <c r="AC76"/>
    </row>
    <row r="77" spans="2:29" ht="12.45">
      <c r="B77"/>
      <c r="C77"/>
      <c r="D77"/>
      <c r="E77"/>
      <c r="F77"/>
      <c r="G77"/>
      <c r="H77"/>
      <c r="I77"/>
      <c r="J77"/>
      <c r="K77"/>
      <c r="L77"/>
      <c r="M77"/>
      <c r="N77"/>
      <c r="O77"/>
      <c r="P77"/>
      <c r="Q77"/>
      <c r="R77"/>
      <c r="S77"/>
      <c r="T77"/>
      <c r="U77"/>
      <c r="V77"/>
      <c r="W77"/>
      <c r="X77"/>
      <c r="Y77"/>
      <c r="Z77"/>
      <c r="AA77"/>
      <c r="AB77"/>
      <c r="AC77"/>
    </row>
    <row r="78" spans="2:29" ht="12.45">
      <c r="B78"/>
      <c r="C78"/>
      <c r="D78"/>
      <c r="E78"/>
      <c r="F78"/>
      <c r="G78"/>
      <c r="H78"/>
      <c r="I78"/>
      <c r="J78"/>
      <c r="K78"/>
      <c r="L78"/>
      <c r="M78"/>
      <c r="N78"/>
      <c r="O78"/>
      <c r="P78"/>
      <c r="Q78"/>
      <c r="R78"/>
      <c r="S78"/>
      <c r="T78"/>
      <c r="U78"/>
      <c r="V78"/>
      <c r="W78"/>
      <c r="X78"/>
      <c r="Y78"/>
      <c r="Z78"/>
      <c r="AA78"/>
      <c r="AB78"/>
      <c r="AC78"/>
    </row>
    <row r="79" spans="2:29" ht="12.45">
      <c r="B79"/>
      <c r="C79"/>
      <c r="D79"/>
      <c r="E79"/>
      <c r="F79"/>
      <c r="G79"/>
      <c r="H79"/>
      <c r="I79"/>
      <c r="J79"/>
      <c r="K79"/>
      <c r="L79"/>
      <c r="M79"/>
      <c r="N79"/>
      <c r="O79"/>
      <c r="P79"/>
      <c r="Q79"/>
      <c r="R79"/>
      <c r="S79"/>
      <c r="T79"/>
      <c r="U79"/>
      <c r="V79"/>
      <c r="W79"/>
      <c r="X79"/>
      <c r="Y79"/>
      <c r="Z79"/>
      <c r="AA79"/>
      <c r="AB79"/>
      <c r="AC79"/>
    </row>
    <row r="80" spans="2:29" ht="12.45">
      <c r="B80"/>
      <c r="C80"/>
      <c r="D80"/>
      <c r="E80"/>
      <c r="F80"/>
      <c r="G80"/>
      <c r="H80"/>
      <c r="I80"/>
      <c r="J80"/>
      <c r="K80"/>
      <c r="L80"/>
      <c r="M80"/>
      <c r="N80"/>
      <c r="O80"/>
      <c r="P80"/>
      <c r="Q80"/>
      <c r="R80"/>
      <c r="S80"/>
      <c r="T80"/>
      <c r="U80"/>
      <c r="V80"/>
      <c r="W80"/>
      <c r="X80"/>
      <c r="Y80"/>
      <c r="Z80"/>
      <c r="AA80"/>
      <c r="AB80"/>
      <c r="AC80"/>
    </row>
    <row r="81" spans="2:29" ht="12.45">
      <c r="B81"/>
      <c r="C81"/>
      <c r="D81"/>
      <c r="E81"/>
      <c r="F81"/>
      <c r="G81"/>
      <c r="H81"/>
      <c r="I81"/>
      <c r="J81"/>
      <c r="K81"/>
      <c r="L81"/>
      <c r="M81"/>
      <c r="N81"/>
      <c r="O81"/>
      <c r="P81"/>
      <c r="Q81"/>
      <c r="R81"/>
      <c r="S81"/>
      <c r="T81"/>
      <c r="U81"/>
      <c r="V81"/>
      <c r="W81"/>
      <c r="X81"/>
      <c r="Y81"/>
      <c r="Z81"/>
      <c r="AA81"/>
      <c r="AB81"/>
      <c r="AC81"/>
    </row>
    <row r="82" spans="2:29" ht="12.45">
      <c r="B82"/>
      <c r="C82"/>
      <c r="D82"/>
      <c r="E82"/>
      <c r="F82"/>
      <c r="G82"/>
      <c r="H82"/>
      <c r="I82"/>
      <c r="J82"/>
      <c r="K82"/>
      <c r="L82"/>
      <c r="M82"/>
      <c r="N82"/>
      <c r="O82"/>
      <c r="P82"/>
      <c r="Q82"/>
      <c r="R82"/>
      <c r="S82"/>
      <c r="T82"/>
      <c r="U82"/>
      <c r="V82"/>
      <c r="W82"/>
      <c r="X82"/>
      <c r="Y82"/>
      <c r="Z82"/>
      <c r="AA82"/>
      <c r="AB82"/>
      <c r="AC82"/>
    </row>
    <row r="83" spans="2:29" ht="12.45">
      <c r="B83"/>
      <c r="C83"/>
      <c r="D83"/>
      <c r="E83"/>
      <c r="F83"/>
      <c r="G83"/>
      <c r="H83"/>
      <c r="I83"/>
      <c r="J83"/>
      <c r="K83"/>
      <c r="L83"/>
      <c r="M83"/>
      <c r="N83"/>
      <c r="O83"/>
      <c r="P83"/>
      <c r="Q83"/>
      <c r="R83"/>
      <c r="S83"/>
      <c r="T83"/>
      <c r="U83"/>
      <c r="V83"/>
      <c r="W83"/>
      <c r="X83"/>
      <c r="Y83"/>
      <c r="Z83"/>
      <c r="AA83"/>
      <c r="AB83"/>
      <c r="AC83"/>
    </row>
    <row r="84" spans="2:29" ht="12.45">
      <c r="B84"/>
      <c r="C84"/>
      <c r="D84"/>
      <c r="E84"/>
      <c r="F84"/>
      <c r="G84"/>
      <c r="H84"/>
      <c r="I84"/>
      <c r="J84"/>
      <c r="K84"/>
      <c r="L84"/>
      <c r="M84"/>
      <c r="N84"/>
      <c r="O84"/>
      <c r="P84"/>
      <c r="Q84"/>
      <c r="R84"/>
      <c r="S84"/>
      <c r="T84"/>
      <c r="U84"/>
      <c r="V84"/>
      <c r="W84"/>
      <c r="X84"/>
      <c r="Y84"/>
      <c r="Z84"/>
      <c r="AA84"/>
      <c r="AB84"/>
      <c r="AC84"/>
    </row>
    <row r="85" spans="2:29" ht="12.45">
      <c r="B85"/>
      <c r="C85"/>
      <c r="D85"/>
      <c r="E85"/>
      <c r="F85"/>
      <c r="G85"/>
      <c r="H85"/>
      <c r="I85"/>
      <c r="J85"/>
      <c r="K85"/>
      <c r="L85"/>
      <c r="M85"/>
      <c r="N85"/>
      <c r="O85"/>
      <c r="P85"/>
      <c r="Q85"/>
      <c r="R85"/>
      <c r="S85"/>
      <c r="T85"/>
      <c r="U85"/>
      <c r="V85"/>
      <c r="W85"/>
      <c r="X85"/>
      <c r="Y85"/>
      <c r="Z85"/>
      <c r="AA85"/>
      <c r="AB85"/>
      <c r="AC85"/>
    </row>
    <row r="86" spans="2:29" ht="12.45">
      <c r="B86"/>
      <c r="C86"/>
      <c r="D86"/>
      <c r="E86"/>
      <c r="F86"/>
      <c r="G86"/>
      <c r="H86"/>
      <c r="I86"/>
      <c r="J86"/>
      <c r="K86"/>
      <c r="L86"/>
      <c r="M86"/>
      <c r="N86"/>
      <c r="O86"/>
      <c r="P86"/>
      <c r="Q86"/>
      <c r="R86"/>
      <c r="S86"/>
      <c r="T86"/>
      <c r="U86"/>
      <c r="V86"/>
      <c r="W86"/>
      <c r="X86"/>
      <c r="Y86"/>
      <c r="Z86"/>
      <c r="AA86"/>
      <c r="AB86"/>
      <c r="AC86"/>
    </row>
    <row r="87" spans="2:29" ht="12.45">
      <c r="B87"/>
      <c r="C87"/>
      <c r="D87"/>
      <c r="E87"/>
      <c r="F87"/>
      <c r="G87"/>
      <c r="H87"/>
      <c r="I87"/>
      <c r="J87"/>
      <c r="K87"/>
      <c r="L87"/>
      <c r="M87"/>
      <c r="N87"/>
      <c r="O87"/>
      <c r="P87"/>
      <c r="Q87"/>
      <c r="R87"/>
      <c r="S87"/>
      <c r="T87"/>
      <c r="U87"/>
      <c r="V87"/>
      <c r="W87"/>
      <c r="X87"/>
      <c r="Y87"/>
      <c r="Z87"/>
      <c r="AA87"/>
      <c r="AB87"/>
      <c r="AC87"/>
    </row>
    <row r="88" spans="2:29" ht="12.45">
      <c r="B88"/>
      <c r="C88"/>
      <c r="D88"/>
      <c r="E88"/>
      <c r="F88"/>
      <c r="G88"/>
      <c r="H88"/>
      <c r="I88"/>
      <c r="J88"/>
      <c r="K88"/>
      <c r="L88"/>
      <c r="M88"/>
      <c r="N88"/>
      <c r="O88"/>
      <c r="P88"/>
      <c r="Q88"/>
      <c r="R88"/>
      <c r="S88"/>
      <c r="T88"/>
      <c r="U88"/>
      <c r="V88"/>
      <c r="W88"/>
      <c r="X88"/>
      <c r="Y88"/>
      <c r="Z88"/>
      <c r="AA88"/>
      <c r="AB88"/>
      <c r="AC88"/>
    </row>
    <row r="89" spans="2:29" ht="12.45">
      <c r="B89"/>
      <c r="C89"/>
      <c r="D89"/>
      <c r="E89"/>
      <c r="F89"/>
      <c r="G89"/>
      <c r="H89"/>
      <c r="I89"/>
      <c r="J89"/>
      <c r="K89"/>
      <c r="L89"/>
      <c r="M89"/>
      <c r="N89"/>
      <c r="O89"/>
      <c r="P89"/>
      <c r="Q89"/>
      <c r="R89"/>
      <c r="S89"/>
      <c r="T89"/>
      <c r="U89"/>
      <c r="V89"/>
      <c r="W89"/>
      <c r="X89"/>
      <c r="Y89"/>
      <c r="Z89"/>
      <c r="AA89"/>
      <c r="AB89"/>
      <c r="AC89"/>
    </row>
    <row r="90" spans="2:29" ht="12.45">
      <c r="B90"/>
      <c r="C90"/>
      <c r="D90"/>
      <c r="E90"/>
      <c r="F90"/>
      <c r="G90"/>
      <c r="H90"/>
      <c r="I90"/>
      <c r="J90"/>
      <c r="K90"/>
      <c r="L90"/>
      <c r="M90"/>
      <c r="N90"/>
      <c r="O90"/>
      <c r="P90"/>
      <c r="Q90"/>
      <c r="R90"/>
      <c r="S90"/>
      <c r="T90"/>
      <c r="U90"/>
      <c r="V90"/>
      <c r="W90"/>
      <c r="X90"/>
      <c r="Y90"/>
      <c r="Z90"/>
      <c r="AA90"/>
      <c r="AB90"/>
      <c r="AC90"/>
    </row>
    <row r="91" spans="2:29" ht="12.45">
      <c r="B91"/>
      <c r="C91"/>
      <c r="D91"/>
      <c r="E91"/>
      <c r="F91"/>
      <c r="G91"/>
      <c r="H91"/>
      <c r="I91"/>
      <c r="J91"/>
      <c r="K91"/>
      <c r="L91"/>
      <c r="M91"/>
      <c r="N91"/>
      <c r="O91"/>
      <c r="P91"/>
      <c r="Q91"/>
      <c r="R91"/>
      <c r="S91"/>
      <c r="T91"/>
      <c r="U91"/>
      <c r="V91"/>
      <c r="W91"/>
      <c r="X91"/>
      <c r="Y91"/>
      <c r="Z91"/>
      <c r="AA91"/>
      <c r="AB91"/>
      <c r="AC91"/>
    </row>
    <row r="92" spans="2:29" ht="12.45">
      <c r="B92"/>
      <c r="C92"/>
      <c r="D92"/>
      <c r="E92"/>
      <c r="F92"/>
      <c r="G92"/>
      <c r="H92"/>
      <c r="I92"/>
      <c r="J92"/>
      <c r="K92"/>
      <c r="L92"/>
      <c r="M92"/>
      <c r="N92"/>
      <c r="O92"/>
      <c r="P92"/>
      <c r="Q92"/>
      <c r="R92"/>
      <c r="S92"/>
      <c r="T92"/>
      <c r="U92"/>
      <c r="V92"/>
      <c r="W92"/>
      <c r="X92"/>
      <c r="Y92"/>
      <c r="Z92"/>
      <c r="AA92"/>
      <c r="AB92"/>
      <c r="AC92"/>
    </row>
    <row r="93" spans="2:29" ht="12.45">
      <c r="B93"/>
      <c r="C93"/>
      <c r="D93"/>
      <c r="E93"/>
      <c r="F93"/>
      <c r="G93"/>
      <c r="H93"/>
      <c r="I93"/>
      <c r="J93"/>
      <c r="K93"/>
      <c r="L93"/>
      <c r="M93"/>
      <c r="N93"/>
      <c r="O93"/>
      <c r="P93"/>
      <c r="Q93"/>
      <c r="R93"/>
      <c r="S93"/>
      <c r="T93"/>
      <c r="U93"/>
      <c r="V93"/>
      <c r="W93"/>
      <c r="X93"/>
      <c r="Y93"/>
      <c r="Z93"/>
      <c r="AA93"/>
      <c r="AB93"/>
      <c r="AC93"/>
    </row>
    <row r="94" spans="2:29" ht="12.45">
      <c r="B94"/>
      <c r="C94"/>
      <c r="D94"/>
      <c r="E94"/>
      <c r="F94"/>
      <c r="G94"/>
      <c r="H94"/>
      <c r="I94"/>
      <c r="J94"/>
      <c r="K94"/>
      <c r="L94"/>
      <c r="M94"/>
      <c r="N94"/>
      <c r="O94"/>
      <c r="P94"/>
      <c r="Q94"/>
      <c r="R94"/>
      <c r="S94"/>
      <c r="T94"/>
      <c r="U94"/>
      <c r="V94"/>
      <c r="W94"/>
      <c r="X94"/>
      <c r="Y94"/>
      <c r="Z94"/>
      <c r="AA94"/>
      <c r="AB94"/>
      <c r="AC94"/>
    </row>
    <row r="95" spans="2:29" ht="12.45">
      <c r="B95"/>
      <c r="C95"/>
      <c r="D95"/>
      <c r="E95"/>
      <c r="F95"/>
      <c r="G95"/>
      <c r="H95"/>
      <c r="I95"/>
      <c r="J95"/>
      <c r="K95"/>
      <c r="L95"/>
      <c r="M95"/>
      <c r="N95"/>
      <c r="O95"/>
      <c r="P95"/>
      <c r="Q95"/>
      <c r="R95"/>
      <c r="S95"/>
      <c r="T95"/>
      <c r="U95"/>
      <c r="V95"/>
      <c r="W95"/>
      <c r="X95"/>
      <c r="Y95"/>
      <c r="Z95"/>
      <c r="AA95"/>
      <c r="AB95"/>
      <c r="AC95"/>
    </row>
    <row r="96" spans="2:29" ht="12.45">
      <c r="B96"/>
      <c r="C96"/>
      <c r="D96"/>
      <c r="E96"/>
      <c r="F96"/>
      <c r="G96"/>
      <c r="H96"/>
      <c r="I96"/>
      <c r="J96"/>
      <c r="K96"/>
      <c r="L96"/>
      <c r="M96"/>
      <c r="N96"/>
      <c r="O96"/>
      <c r="P96"/>
      <c r="Q96"/>
      <c r="R96"/>
      <c r="S96"/>
      <c r="T96"/>
      <c r="U96"/>
      <c r="V96"/>
      <c r="W96"/>
      <c r="X96"/>
      <c r="Y96"/>
      <c r="Z96"/>
      <c r="AA96"/>
      <c r="AB96"/>
      <c r="AC96"/>
    </row>
    <row r="97" spans="2:29" ht="12.45">
      <c r="B97"/>
      <c r="C97"/>
      <c r="D97"/>
      <c r="E97"/>
      <c r="F97"/>
      <c r="G97"/>
      <c r="H97"/>
      <c r="I97"/>
      <c r="J97"/>
      <c r="K97"/>
      <c r="L97"/>
      <c r="M97"/>
      <c r="N97"/>
      <c r="O97"/>
      <c r="P97"/>
      <c r="Q97"/>
      <c r="R97"/>
      <c r="S97"/>
      <c r="T97"/>
      <c r="U97"/>
      <c r="V97"/>
      <c r="W97"/>
      <c r="X97"/>
      <c r="Y97"/>
      <c r="Z97"/>
      <c r="AA97"/>
      <c r="AB97"/>
      <c r="AC97"/>
    </row>
    <row r="98" spans="2:29" ht="12.45">
      <c r="B98"/>
      <c r="C98"/>
      <c r="D98"/>
      <c r="E98"/>
      <c r="F98"/>
      <c r="G98"/>
      <c r="H98"/>
      <c r="I98"/>
      <c r="J98"/>
      <c r="K98"/>
      <c r="L98"/>
      <c r="M98"/>
      <c r="N98"/>
      <c r="O98"/>
      <c r="P98"/>
      <c r="Q98"/>
      <c r="R98"/>
      <c r="S98"/>
      <c r="T98"/>
      <c r="U98"/>
      <c r="V98"/>
      <c r="W98"/>
      <c r="X98"/>
      <c r="Y98"/>
      <c r="Z98"/>
      <c r="AA98"/>
      <c r="AB98"/>
      <c r="AC98"/>
    </row>
    <row r="99" spans="2:29" ht="12.45">
      <c r="B99"/>
      <c r="C99"/>
      <c r="D99"/>
      <c r="E99"/>
      <c r="F99"/>
      <c r="G99"/>
      <c r="H99"/>
      <c r="I99"/>
      <c r="J99"/>
      <c r="K99"/>
      <c r="L99"/>
      <c r="M99"/>
      <c r="N99"/>
      <c r="O99"/>
      <c r="P99"/>
      <c r="Q99"/>
      <c r="R99"/>
      <c r="S99"/>
      <c r="T99"/>
      <c r="U99"/>
      <c r="V99"/>
      <c r="W99"/>
      <c r="X99"/>
      <c r="Y99"/>
      <c r="Z99"/>
      <c r="AA99"/>
      <c r="AB99"/>
      <c r="AC99"/>
    </row>
    <row r="100" spans="2:29" ht="12.45">
      <c r="B100"/>
      <c r="C100"/>
      <c r="D100"/>
      <c r="E100"/>
      <c r="F100"/>
      <c r="G100"/>
      <c r="H100"/>
      <c r="I100"/>
      <c r="J100"/>
      <c r="K100"/>
      <c r="L100"/>
      <c r="M100"/>
      <c r="N100"/>
      <c r="O100"/>
      <c r="P100"/>
      <c r="Q100"/>
      <c r="R100"/>
      <c r="S100"/>
      <c r="T100"/>
      <c r="U100"/>
      <c r="V100"/>
      <c r="W100"/>
      <c r="X100"/>
      <c r="Y100"/>
      <c r="Z100"/>
      <c r="AA100"/>
      <c r="AB100"/>
      <c r="AC100"/>
    </row>
    <row r="101" spans="2:29" ht="12.45">
      <c r="B101"/>
      <c r="C101"/>
      <c r="D101"/>
      <c r="E101"/>
      <c r="F101"/>
      <c r="G101"/>
      <c r="H101"/>
      <c r="I101"/>
      <c r="J101"/>
      <c r="K101"/>
      <c r="L101"/>
      <c r="M101"/>
      <c r="N101"/>
      <c r="O101"/>
      <c r="P101"/>
      <c r="Q101"/>
      <c r="R101"/>
      <c r="S101"/>
      <c r="T101"/>
      <c r="U101"/>
      <c r="V101"/>
      <c r="W101"/>
      <c r="X101"/>
      <c r="Y101"/>
      <c r="Z101"/>
      <c r="AA101"/>
      <c r="AB101"/>
      <c r="AC101"/>
    </row>
    <row r="102" spans="2:29" ht="12.45">
      <c r="B102"/>
      <c r="C102"/>
      <c r="D102"/>
      <c r="E102"/>
      <c r="F102"/>
      <c r="G102"/>
      <c r="H102"/>
      <c r="I102"/>
      <c r="J102"/>
      <c r="K102"/>
      <c r="L102"/>
      <c r="M102"/>
      <c r="N102"/>
      <c r="O102"/>
      <c r="P102"/>
      <c r="Q102"/>
      <c r="R102"/>
      <c r="S102"/>
      <c r="T102"/>
      <c r="U102"/>
      <c r="V102"/>
      <c r="W102"/>
      <c r="X102"/>
      <c r="Y102"/>
      <c r="Z102"/>
      <c r="AA102"/>
      <c r="AB102"/>
      <c r="AC102"/>
    </row>
    <row r="103" spans="2:29" ht="12.45">
      <c r="B103"/>
      <c r="C103"/>
      <c r="D103"/>
      <c r="E103"/>
      <c r="F103"/>
      <c r="G103"/>
      <c r="H103"/>
      <c r="I103"/>
      <c r="J103"/>
      <c r="K103"/>
      <c r="L103"/>
      <c r="M103"/>
      <c r="N103"/>
      <c r="O103"/>
      <c r="P103"/>
      <c r="Q103"/>
      <c r="R103"/>
      <c r="S103"/>
      <c r="T103"/>
      <c r="U103"/>
      <c r="V103"/>
      <c r="W103"/>
      <c r="X103"/>
      <c r="Y103"/>
      <c r="Z103"/>
      <c r="AA103"/>
      <c r="AB103"/>
      <c r="AC103"/>
    </row>
    <row r="104" spans="2:29" ht="12.45">
      <c r="B104"/>
      <c r="C104"/>
      <c r="D104"/>
      <c r="E104"/>
      <c r="F104"/>
      <c r="G104"/>
      <c r="H104"/>
      <c r="I104"/>
      <c r="J104"/>
      <c r="K104"/>
      <c r="L104"/>
      <c r="M104"/>
      <c r="N104"/>
      <c r="O104"/>
      <c r="P104"/>
      <c r="Q104"/>
      <c r="R104"/>
      <c r="S104"/>
      <c r="T104"/>
      <c r="U104"/>
      <c r="V104"/>
      <c r="W104"/>
      <c r="X104"/>
      <c r="Y104"/>
      <c r="Z104"/>
      <c r="AA104"/>
      <c r="AB104"/>
      <c r="AC104"/>
    </row>
    <row r="105" spans="2:29" ht="12.45">
      <c r="B105"/>
      <c r="C105"/>
      <c r="D105"/>
      <c r="E105"/>
      <c r="F105"/>
      <c r="G105"/>
      <c r="H105"/>
      <c r="I105"/>
      <c r="J105"/>
      <c r="K105"/>
      <c r="L105"/>
      <c r="M105"/>
      <c r="N105"/>
      <c r="O105"/>
      <c r="P105"/>
      <c r="Q105"/>
      <c r="R105"/>
      <c r="S105"/>
      <c r="T105"/>
      <c r="U105"/>
      <c r="V105"/>
      <c r="W105"/>
      <c r="X105"/>
      <c r="Y105"/>
      <c r="Z105"/>
      <c r="AA105"/>
      <c r="AB105"/>
      <c r="AC105"/>
    </row>
    <row r="106" spans="2:29" ht="12.45">
      <c r="B106"/>
      <c r="C106"/>
      <c r="D106"/>
      <c r="E106"/>
      <c r="F106"/>
      <c r="G106"/>
      <c r="H106"/>
      <c r="I106"/>
      <c r="J106"/>
      <c r="K106"/>
      <c r="L106"/>
      <c r="M106"/>
      <c r="N106"/>
      <c r="O106"/>
      <c r="P106"/>
      <c r="Q106"/>
      <c r="R106"/>
      <c r="S106"/>
      <c r="T106"/>
      <c r="U106"/>
      <c r="V106"/>
      <c r="W106"/>
      <c r="X106"/>
      <c r="Y106"/>
      <c r="Z106"/>
      <c r="AA106"/>
      <c r="AB106"/>
      <c r="AC106"/>
    </row>
    <row r="107" spans="2:29" ht="12.45">
      <c r="B107"/>
      <c r="C107"/>
      <c r="D107"/>
      <c r="E107"/>
      <c r="F107"/>
      <c r="G107"/>
      <c r="H107"/>
      <c r="I107"/>
      <c r="J107"/>
      <c r="K107"/>
      <c r="L107"/>
      <c r="M107"/>
      <c r="N107"/>
      <c r="O107"/>
      <c r="P107"/>
      <c r="Q107"/>
      <c r="R107"/>
      <c r="S107"/>
      <c r="T107"/>
      <c r="U107"/>
      <c r="V107"/>
      <c r="W107"/>
      <c r="X107"/>
      <c r="Y107"/>
      <c r="Z107"/>
      <c r="AA107"/>
      <c r="AB107"/>
      <c r="AC107"/>
    </row>
    <row r="108" spans="2:29" ht="12.45">
      <c r="B108"/>
      <c r="C108"/>
      <c r="D108"/>
      <c r="E108"/>
      <c r="F108"/>
      <c r="G108"/>
      <c r="H108"/>
      <c r="I108"/>
      <c r="J108"/>
      <c r="K108"/>
      <c r="L108"/>
      <c r="M108"/>
      <c r="N108"/>
      <c r="O108"/>
      <c r="P108"/>
      <c r="Q108"/>
      <c r="R108"/>
      <c r="S108"/>
      <c r="T108"/>
      <c r="U108"/>
      <c r="V108"/>
      <c r="W108"/>
      <c r="X108"/>
      <c r="Y108"/>
      <c r="Z108"/>
      <c r="AA108"/>
      <c r="AB108"/>
      <c r="AC108"/>
    </row>
    <row r="109" spans="2:29" ht="12.45">
      <c r="B109"/>
      <c r="C109"/>
      <c r="D109"/>
      <c r="E109"/>
      <c r="F109"/>
      <c r="G109"/>
      <c r="H109"/>
      <c r="I109"/>
      <c r="J109"/>
      <c r="K109"/>
      <c r="L109"/>
      <c r="M109"/>
      <c r="N109"/>
      <c r="O109"/>
      <c r="P109"/>
      <c r="Q109"/>
      <c r="R109"/>
      <c r="S109"/>
      <c r="T109"/>
      <c r="U109"/>
      <c r="V109"/>
      <c r="W109"/>
      <c r="X109"/>
      <c r="Y109"/>
      <c r="Z109"/>
      <c r="AA109"/>
      <c r="AB109"/>
      <c r="AC109"/>
    </row>
    <row r="110" spans="2:29" ht="12.45">
      <c r="B110"/>
      <c r="C110"/>
      <c r="D110"/>
      <c r="E110"/>
      <c r="F110"/>
      <c r="G110"/>
      <c r="H110"/>
      <c r="I110"/>
      <c r="J110"/>
      <c r="K110"/>
      <c r="L110"/>
      <c r="M110"/>
      <c r="N110"/>
      <c r="O110"/>
      <c r="P110"/>
      <c r="Q110"/>
      <c r="R110"/>
      <c r="S110"/>
      <c r="T110"/>
      <c r="U110"/>
      <c r="V110"/>
      <c r="W110"/>
      <c r="X110"/>
      <c r="Y110"/>
      <c r="Z110"/>
      <c r="AA110"/>
      <c r="AB110"/>
      <c r="AC110"/>
    </row>
    <row r="111" spans="2:29" ht="12.45">
      <c r="B111"/>
      <c r="C111"/>
      <c r="D111"/>
      <c r="E111"/>
      <c r="F111"/>
      <c r="G111"/>
      <c r="H111"/>
      <c r="I111"/>
      <c r="J111"/>
      <c r="K111"/>
      <c r="L111"/>
      <c r="M111"/>
      <c r="N111"/>
      <c r="O111"/>
      <c r="P111"/>
      <c r="Q111"/>
      <c r="R111"/>
      <c r="S111"/>
      <c r="T111"/>
      <c r="U111"/>
      <c r="V111"/>
      <c r="W111"/>
      <c r="X111"/>
      <c r="Y111"/>
      <c r="Z111"/>
      <c r="AA111"/>
      <c r="AB111"/>
      <c r="AC111"/>
    </row>
    <row r="112" spans="2:29" ht="12.45">
      <c r="B112"/>
      <c r="C112"/>
      <c r="D112"/>
      <c r="E112"/>
      <c r="F112"/>
      <c r="G112"/>
      <c r="H112"/>
      <c r="I112"/>
      <c r="J112"/>
      <c r="K112"/>
      <c r="L112"/>
      <c r="M112"/>
      <c r="N112"/>
      <c r="O112"/>
      <c r="P112"/>
      <c r="Q112"/>
      <c r="R112"/>
      <c r="S112"/>
      <c r="T112"/>
      <c r="U112"/>
      <c r="V112"/>
      <c r="W112"/>
      <c r="X112"/>
      <c r="Y112"/>
      <c r="Z112"/>
      <c r="AA112"/>
      <c r="AB112"/>
      <c r="AC112"/>
    </row>
    <row r="113" spans="2:29" ht="12.45">
      <c r="B113"/>
      <c r="C113"/>
      <c r="D113"/>
      <c r="E113"/>
      <c r="F113"/>
      <c r="G113"/>
      <c r="H113"/>
      <c r="I113"/>
      <c r="J113"/>
      <c r="K113"/>
      <c r="L113"/>
      <c r="M113"/>
      <c r="N113"/>
      <c r="O113"/>
      <c r="P113"/>
      <c r="Q113"/>
      <c r="R113"/>
      <c r="S113"/>
      <c r="T113"/>
      <c r="U113"/>
      <c r="V113"/>
      <c r="W113"/>
      <c r="X113"/>
      <c r="Y113"/>
      <c r="Z113"/>
      <c r="AA113"/>
      <c r="AB113"/>
      <c r="AC113"/>
    </row>
    <row r="114" spans="2:29" ht="12.45">
      <c r="B114"/>
      <c r="C114"/>
      <c r="D114"/>
      <c r="E114"/>
      <c r="F114"/>
      <c r="G114"/>
      <c r="H114"/>
      <c r="I114"/>
      <c r="J114"/>
      <c r="K114"/>
      <c r="L114"/>
      <c r="M114"/>
      <c r="N114"/>
      <c r="O114"/>
      <c r="P114"/>
      <c r="Q114"/>
      <c r="R114"/>
      <c r="S114"/>
      <c r="T114"/>
      <c r="U114"/>
      <c r="V114"/>
      <c r="W114"/>
      <c r="X114"/>
      <c r="Y114"/>
      <c r="Z114"/>
      <c r="AA114"/>
      <c r="AB114"/>
      <c r="AC114"/>
    </row>
    <row r="115" spans="2:29" ht="12.45">
      <c r="B115"/>
      <c r="C115"/>
      <c r="D115"/>
      <c r="E115"/>
      <c r="F115"/>
      <c r="G115"/>
      <c r="H115"/>
      <c r="I115"/>
      <c r="J115"/>
      <c r="K115"/>
      <c r="L115"/>
      <c r="M115"/>
      <c r="N115"/>
      <c r="O115"/>
      <c r="P115"/>
      <c r="Q115"/>
      <c r="R115"/>
      <c r="S115"/>
      <c r="T115"/>
      <c r="U115"/>
      <c r="V115"/>
      <c r="W115"/>
      <c r="X115"/>
      <c r="Y115"/>
      <c r="Z115"/>
      <c r="AA115"/>
      <c r="AB115"/>
      <c r="AC115"/>
    </row>
    <row r="116" spans="2:29" ht="12.45">
      <c r="B116"/>
      <c r="C116"/>
      <c r="D116"/>
      <c r="E116"/>
      <c r="F116"/>
      <c r="G116"/>
      <c r="H116"/>
      <c r="I116"/>
      <c r="J116"/>
      <c r="K116"/>
      <c r="L116"/>
      <c r="M116"/>
      <c r="N116"/>
      <c r="O116"/>
      <c r="P116"/>
      <c r="Q116"/>
      <c r="R116"/>
      <c r="S116"/>
      <c r="T116"/>
      <c r="U116"/>
      <c r="V116"/>
      <c r="W116"/>
      <c r="X116"/>
      <c r="Y116"/>
      <c r="Z116"/>
      <c r="AA116"/>
      <c r="AB116"/>
      <c r="AC116"/>
    </row>
    <row r="117" spans="2:29" ht="12.45">
      <c r="B117"/>
      <c r="C117"/>
      <c r="D117"/>
      <c r="E117"/>
      <c r="F117"/>
      <c r="G117"/>
      <c r="H117"/>
      <c r="I117"/>
      <c r="J117"/>
      <c r="K117"/>
      <c r="L117"/>
      <c r="M117"/>
      <c r="N117"/>
      <c r="O117"/>
      <c r="P117"/>
      <c r="Q117"/>
      <c r="R117"/>
      <c r="S117"/>
      <c r="T117"/>
      <c r="U117"/>
      <c r="V117"/>
      <c r="W117"/>
      <c r="X117"/>
      <c r="Y117"/>
      <c r="Z117"/>
      <c r="AA117"/>
      <c r="AB117"/>
      <c r="AC117"/>
    </row>
    <row r="118" spans="2:29" ht="12.45">
      <c r="B118"/>
      <c r="C118"/>
      <c r="D118"/>
      <c r="E118"/>
      <c r="F118"/>
      <c r="G118"/>
      <c r="H118"/>
      <c r="I118"/>
      <c r="J118"/>
      <c r="K118"/>
      <c r="L118"/>
      <c r="M118"/>
      <c r="N118"/>
      <c r="O118"/>
      <c r="P118"/>
      <c r="Q118"/>
      <c r="R118"/>
      <c r="S118"/>
      <c r="T118"/>
      <c r="U118"/>
      <c r="V118"/>
      <c r="W118"/>
      <c r="X118"/>
      <c r="Y118"/>
      <c r="Z118"/>
      <c r="AA118"/>
      <c r="AB118"/>
      <c r="AC118"/>
    </row>
    <row r="119" spans="2:29" ht="12.45">
      <c r="B119"/>
      <c r="C119"/>
      <c r="D119"/>
      <c r="E119"/>
      <c r="F119"/>
      <c r="G119"/>
      <c r="H119"/>
      <c r="I119"/>
      <c r="J119"/>
      <c r="K119"/>
      <c r="L119"/>
      <c r="M119"/>
      <c r="N119"/>
      <c r="O119"/>
      <c r="P119"/>
      <c r="Q119"/>
      <c r="R119"/>
      <c r="S119"/>
      <c r="T119"/>
      <c r="U119"/>
      <c r="V119"/>
      <c r="W119"/>
      <c r="X119"/>
      <c r="Y119"/>
      <c r="Z119"/>
      <c r="AA119"/>
      <c r="AB119"/>
      <c r="AC119"/>
    </row>
    <row r="120" spans="2:29" ht="12.45">
      <c r="B120"/>
      <c r="C120"/>
      <c r="D120"/>
      <c r="E120"/>
      <c r="F120"/>
      <c r="G120"/>
      <c r="H120"/>
      <c r="I120"/>
      <c r="J120"/>
      <c r="K120"/>
      <c r="L120"/>
      <c r="M120"/>
      <c r="N120"/>
      <c r="O120"/>
      <c r="P120"/>
      <c r="Q120"/>
      <c r="R120"/>
      <c r="S120"/>
      <c r="T120"/>
      <c r="U120"/>
      <c r="V120"/>
      <c r="W120"/>
      <c r="X120"/>
      <c r="Y120"/>
      <c r="Z120"/>
      <c r="AA120"/>
      <c r="AB120"/>
      <c r="AC120"/>
    </row>
    <row r="121" spans="2:29" ht="12.45">
      <c r="B121"/>
      <c r="C121"/>
      <c r="D121"/>
      <c r="E121"/>
      <c r="F121"/>
      <c r="G121"/>
      <c r="H121"/>
      <c r="I121"/>
      <c r="J121"/>
      <c r="K121"/>
      <c r="L121"/>
      <c r="M121"/>
      <c r="N121"/>
      <c r="O121"/>
      <c r="P121"/>
      <c r="Q121"/>
      <c r="R121"/>
      <c r="S121"/>
      <c r="T121"/>
      <c r="U121"/>
      <c r="V121"/>
      <c r="W121"/>
      <c r="X121"/>
      <c r="Y121"/>
      <c r="Z121"/>
      <c r="AA121"/>
      <c r="AB121"/>
      <c r="AC121"/>
    </row>
    <row r="122" spans="2:29" ht="12.45">
      <c r="B122"/>
      <c r="C122"/>
      <c r="D122"/>
      <c r="E122"/>
      <c r="F122"/>
      <c r="G122"/>
      <c r="H122"/>
      <c r="I122"/>
      <c r="J122"/>
      <c r="K122"/>
      <c r="L122"/>
      <c r="M122"/>
      <c r="N122"/>
      <c r="O122"/>
      <c r="P122"/>
      <c r="Q122"/>
      <c r="R122"/>
      <c r="S122"/>
      <c r="T122"/>
      <c r="U122"/>
      <c r="V122"/>
      <c r="W122"/>
      <c r="X122"/>
      <c r="Y122"/>
      <c r="Z122"/>
      <c r="AA122"/>
      <c r="AB122"/>
      <c r="AC122"/>
    </row>
    <row r="123" spans="2:29" ht="12.45">
      <c r="B123"/>
      <c r="C123"/>
      <c r="D123"/>
      <c r="E123"/>
      <c r="F123"/>
      <c r="G123"/>
      <c r="H123"/>
      <c r="I123"/>
      <c r="J123"/>
      <c r="K123"/>
      <c r="L123"/>
      <c r="M123"/>
      <c r="N123"/>
      <c r="O123"/>
      <c r="P123"/>
      <c r="Q123"/>
      <c r="R123"/>
      <c r="S123"/>
      <c r="T123"/>
      <c r="U123"/>
      <c r="V123"/>
      <c r="W123"/>
      <c r="X123"/>
      <c r="Y123"/>
      <c r="Z123"/>
      <c r="AA123"/>
      <c r="AB123"/>
      <c r="AC123"/>
    </row>
    <row r="124" spans="2:29" ht="12.45">
      <c r="B124"/>
      <c r="C124"/>
      <c r="D124"/>
      <c r="E124"/>
      <c r="F124"/>
      <c r="G124"/>
      <c r="H124"/>
      <c r="I124"/>
      <c r="J124"/>
      <c r="K124"/>
      <c r="L124"/>
      <c r="M124"/>
      <c r="N124"/>
      <c r="O124"/>
      <c r="P124"/>
      <c r="Q124"/>
      <c r="R124"/>
      <c r="S124"/>
      <c r="T124"/>
      <c r="U124"/>
      <c r="V124"/>
      <c r="W124"/>
      <c r="X124"/>
      <c r="Y124"/>
      <c r="Z124"/>
      <c r="AA124"/>
      <c r="AB124"/>
      <c r="AC124"/>
    </row>
    <row r="125" spans="2:29" ht="12.45">
      <c r="B125"/>
      <c r="C125"/>
      <c r="D125"/>
      <c r="E125"/>
      <c r="F125"/>
      <c r="G125"/>
      <c r="H125"/>
      <c r="I125"/>
      <c r="J125"/>
      <c r="K125"/>
      <c r="L125"/>
      <c r="M125"/>
      <c r="N125"/>
      <c r="O125"/>
      <c r="P125"/>
      <c r="Q125"/>
      <c r="R125"/>
      <c r="S125"/>
      <c r="T125"/>
      <c r="U125"/>
      <c r="V125"/>
      <c r="W125"/>
      <c r="X125"/>
      <c r="Y125"/>
      <c r="Z125"/>
      <c r="AA125"/>
      <c r="AB125"/>
      <c r="AC125"/>
    </row>
    <row r="126" spans="2:29" ht="12.45">
      <c r="B126"/>
      <c r="C126"/>
      <c r="D126"/>
      <c r="E126"/>
      <c r="F126"/>
      <c r="G126"/>
      <c r="H126"/>
      <c r="I126"/>
      <c r="J126"/>
      <c r="K126"/>
      <c r="L126"/>
      <c r="M126"/>
      <c r="N126"/>
      <c r="O126"/>
      <c r="P126"/>
      <c r="Q126"/>
      <c r="R126"/>
      <c r="S126"/>
      <c r="T126"/>
      <c r="U126"/>
      <c r="V126"/>
      <c r="W126"/>
      <c r="X126"/>
      <c r="Y126"/>
      <c r="Z126"/>
      <c r="AA126"/>
      <c r="AB126"/>
      <c r="AC126"/>
    </row>
    <row r="127" spans="2:29" ht="12.45">
      <c r="B127"/>
      <c r="C127"/>
      <c r="D127"/>
      <c r="E127"/>
      <c r="F127"/>
      <c r="G127"/>
      <c r="H127"/>
      <c r="I127"/>
      <c r="J127"/>
      <c r="K127"/>
      <c r="L127"/>
      <c r="M127"/>
      <c r="N127"/>
      <c r="O127"/>
      <c r="P127"/>
      <c r="Q127"/>
      <c r="R127"/>
      <c r="S127"/>
      <c r="T127"/>
      <c r="U127"/>
      <c r="V127"/>
      <c r="W127"/>
      <c r="X127"/>
      <c r="Y127"/>
      <c r="Z127"/>
      <c r="AA127"/>
      <c r="AB127"/>
      <c r="AC127"/>
    </row>
    <row r="128" spans="2:29" ht="12.45">
      <c r="B128"/>
      <c r="C128"/>
      <c r="D128"/>
      <c r="E128"/>
      <c r="F128"/>
      <c r="G128"/>
      <c r="H128"/>
      <c r="I128"/>
      <c r="J128"/>
      <c r="K128"/>
      <c r="L128"/>
      <c r="M128"/>
      <c r="N128"/>
      <c r="O128"/>
      <c r="P128"/>
      <c r="Q128"/>
      <c r="R128"/>
      <c r="S128"/>
      <c r="T128"/>
      <c r="U128"/>
      <c r="V128"/>
      <c r="W128"/>
      <c r="X128"/>
      <c r="Y128"/>
      <c r="Z128"/>
      <c r="AA128"/>
      <c r="AB128"/>
      <c r="AC128"/>
    </row>
    <row r="129" spans="2:29" ht="12.45">
      <c r="B129"/>
      <c r="C129"/>
      <c r="D129"/>
      <c r="E129"/>
      <c r="F129"/>
      <c r="G129"/>
      <c r="H129"/>
      <c r="I129"/>
      <c r="J129"/>
      <c r="K129"/>
      <c r="L129"/>
      <c r="M129"/>
      <c r="N129"/>
      <c r="O129"/>
      <c r="P129"/>
      <c r="Q129"/>
      <c r="R129"/>
      <c r="S129"/>
      <c r="T129"/>
      <c r="U129"/>
      <c r="V129"/>
      <c r="W129"/>
      <c r="X129"/>
      <c r="Y129"/>
      <c r="Z129"/>
      <c r="AA129"/>
      <c r="AB129"/>
      <c r="AC129"/>
    </row>
    <row r="130" spans="2:29" ht="12.45">
      <c r="B130"/>
      <c r="C130"/>
      <c r="D130"/>
      <c r="E130"/>
      <c r="F130"/>
      <c r="G130"/>
      <c r="H130"/>
      <c r="I130"/>
      <c r="J130"/>
      <c r="K130"/>
      <c r="L130"/>
      <c r="M130"/>
      <c r="N130"/>
      <c r="O130"/>
      <c r="P130"/>
      <c r="Q130"/>
      <c r="R130"/>
      <c r="S130"/>
      <c r="T130"/>
      <c r="U130"/>
      <c r="V130"/>
      <c r="W130"/>
      <c r="X130"/>
      <c r="Y130"/>
      <c r="Z130"/>
      <c r="AA130"/>
      <c r="AB130"/>
      <c r="AC130"/>
    </row>
    <row r="131" spans="2:29" ht="12.45">
      <c r="B131"/>
      <c r="C131"/>
      <c r="D131"/>
      <c r="E131"/>
      <c r="F131"/>
      <c r="G131"/>
      <c r="H131"/>
      <c r="I131"/>
      <c r="J131"/>
      <c r="K131"/>
      <c r="L131"/>
      <c r="M131"/>
      <c r="N131"/>
      <c r="O131"/>
      <c r="P131"/>
      <c r="Q131"/>
      <c r="R131"/>
      <c r="S131"/>
      <c r="T131"/>
      <c r="U131"/>
      <c r="V131"/>
      <c r="W131"/>
      <c r="X131"/>
      <c r="Y131"/>
      <c r="Z131"/>
      <c r="AA131"/>
      <c r="AB131"/>
      <c r="AC131"/>
    </row>
    <row r="132" spans="2:29" ht="12.45">
      <c r="B132"/>
      <c r="C132"/>
      <c r="D132"/>
      <c r="E132"/>
      <c r="F132"/>
      <c r="G132"/>
      <c r="H132"/>
      <c r="I132"/>
      <c r="J132"/>
      <c r="K132"/>
      <c r="L132"/>
      <c r="M132"/>
      <c r="N132"/>
      <c r="O132"/>
      <c r="P132"/>
      <c r="Q132"/>
      <c r="R132"/>
      <c r="S132"/>
      <c r="T132"/>
      <c r="U132"/>
      <c r="V132"/>
      <c r="W132"/>
      <c r="X132"/>
      <c r="Y132"/>
      <c r="Z132"/>
      <c r="AA132"/>
      <c r="AB132"/>
      <c r="AC132"/>
    </row>
    <row r="133" spans="2:29" ht="12.45">
      <c r="B133"/>
      <c r="C133"/>
      <c r="D133"/>
      <c r="E133"/>
      <c r="F133"/>
      <c r="G133"/>
      <c r="H133"/>
      <c r="I133"/>
      <c r="J133"/>
      <c r="K133"/>
      <c r="L133"/>
      <c r="M133"/>
      <c r="N133"/>
      <c r="O133"/>
      <c r="P133"/>
      <c r="Q133"/>
      <c r="R133"/>
      <c r="S133"/>
      <c r="T133"/>
      <c r="U133"/>
      <c r="V133"/>
      <c r="W133"/>
      <c r="X133"/>
      <c r="Y133"/>
      <c r="Z133"/>
      <c r="AA133"/>
      <c r="AB133"/>
      <c r="AC133"/>
    </row>
    <row r="134" spans="2:29" ht="12.45">
      <c r="B134"/>
      <c r="C134"/>
      <c r="D134"/>
      <c r="E134"/>
      <c r="F134"/>
      <c r="G134"/>
      <c r="H134"/>
      <c r="I134"/>
      <c r="J134"/>
      <c r="K134"/>
      <c r="L134"/>
      <c r="M134"/>
      <c r="N134"/>
      <c r="O134"/>
      <c r="P134"/>
      <c r="Q134"/>
      <c r="R134"/>
      <c r="S134"/>
      <c r="T134"/>
      <c r="U134"/>
      <c r="V134"/>
      <c r="W134"/>
      <c r="X134"/>
      <c r="Y134"/>
      <c r="Z134"/>
      <c r="AA134"/>
      <c r="AB134"/>
      <c r="AC134"/>
    </row>
    <row r="135" spans="2:29" ht="12.45">
      <c r="B135"/>
      <c r="C135"/>
      <c r="D135"/>
      <c r="E135"/>
      <c r="F135"/>
      <c r="G135"/>
      <c r="H135"/>
      <c r="I135"/>
      <c r="J135"/>
      <c r="K135"/>
      <c r="L135"/>
      <c r="M135"/>
      <c r="N135"/>
      <c r="O135"/>
      <c r="P135"/>
      <c r="Q135"/>
      <c r="R135"/>
      <c r="S135"/>
      <c r="T135"/>
      <c r="U135"/>
      <c r="V135"/>
      <c r="W135"/>
      <c r="X135"/>
      <c r="Y135"/>
      <c r="Z135"/>
      <c r="AA135"/>
      <c r="AB135"/>
      <c r="AC135"/>
    </row>
    <row r="136" spans="2:29" ht="12.45">
      <c r="B136"/>
      <c r="C136"/>
      <c r="D136"/>
      <c r="E136"/>
      <c r="F136"/>
      <c r="G136"/>
      <c r="H136"/>
      <c r="I136"/>
      <c r="J136"/>
      <c r="K136"/>
      <c r="L136"/>
      <c r="M136"/>
      <c r="N136"/>
      <c r="O136"/>
      <c r="P136"/>
      <c r="Q136"/>
      <c r="R136"/>
      <c r="S136"/>
      <c r="T136"/>
      <c r="U136"/>
      <c r="V136"/>
      <c r="W136"/>
      <c r="X136"/>
      <c r="Y136"/>
      <c r="Z136"/>
      <c r="AA136"/>
      <c r="AB136"/>
      <c r="AC136"/>
    </row>
    <row r="137" spans="2:29" ht="12.45">
      <c r="B137"/>
      <c r="C137"/>
      <c r="D137"/>
      <c r="E137"/>
      <c r="F137"/>
      <c r="G137"/>
      <c r="H137"/>
      <c r="I137"/>
      <c r="J137"/>
      <c r="K137"/>
      <c r="L137"/>
      <c r="M137"/>
      <c r="N137"/>
      <c r="O137"/>
      <c r="P137"/>
      <c r="Q137"/>
      <c r="R137"/>
      <c r="S137"/>
      <c r="T137"/>
      <c r="U137"/>
      <c r="V137"/>
      <c r="W137"/>
      <c r="X137"/>
      <c r="Y137"/>
      <c r="Z137"/>
      <c r="AA137"/>
      <c r="AB137"/>
      <c r="AC137"/>
    </row>
    <row r="138" spans="2:29" ht="12.45">
      <c r="B138"/>
      <c r="C138"/>
      <c r="D138"/>
      <c r="E138"/>
      <c r="F138"/>
      <c r="G138"/>
      <c r="H138"/>
      <c r="I138"/>
      <c r="J138"/>
      <c r="K138"/>
      <c r="L138"/>
      <c r="M138"/>
      <c r="N138"/>
      <c r="O138"/>
      <c r="P138"/>
      <c r="Q138"/>
      <c r="R138"/>
      <c r="S138"/>
      <c r="T138"/>
      <c r="U138"/>
      <c r="V138"/>
      <c r="W138"/>
      <c r="X138"/>
      <c r="Y138"/>
      <c r="Z138"/>
      <c r="AA138"/>
      <c r="AB138"/>
      <c r="AC138"/>
    </row>
    <row r="139" spans="2:29" ht="12.45">
      <c r="B139"/>
      <c r="C139"/>
      <c r="D139"/>
      <c r="E139"/>
      <c r="F139"/>
      <c r="G139"/>
      <c r="H139"/>
      <c r="I139"/>
      <c r="J139"/>
      <c r="K139"/>
      <c r="L139"/>
      <c r="M139"/>
      <c r="N139"/>
      <c r="O139"/>
      <c r="P139"/>
      <c r="Q139"/>
      <c r="R139"/>
      <c r="S139"/>
      <c r="T139"/>
      <c r="U139"/>
      <c r="V139"/>
      <c r="W139"/>
      <c r="X139"/>
      <c r="Y139"/>
      <c r="Z139"/>
      <c r="AA139"/>
      <c r="AB139"/>
      <c r="AC139"/>
    </row>
    <row r="140" spans="2:29" ht="12.45">
      <c r="B140"/>
      <c r="C140"/>
      <c r="D140"/>
      <c r="E140"/>
      <c r="F140"/>
      <c r="G140"/>
      <c r="H140"/>
      <c r="I140"/>
      <c r="J140"/>
      <c r="K140"/>
      <c r="L140"/>
      <c r="M140"/>
      <c r="N140"/>
      <c r="O140"/>
      <c r="P140"/>
      <c r="Q140"/>
      <c r="R140"/>
      <c r="S140"/>
      <c r="T140"/>
      <c r="U140"/>
      <c r="V140"/>
      <c r="W140"/>
      <c r="X140"/>
      <c r="Y140"/>
      <c r="Z140"/>
      <c r="AA140"/>
      <c r="AB140"/>
      <c r="AC140"/>
    </row>
    <row r="141" spans="2:29" ht="12.45">
      <c r="B141"/>
      <c r="C141"/>
      <c r="D141"/>
      <c r="E141"/>
      <c r="F141"/>
      <c r="G141"/>
      <c r="H141"/>
      <c r="I141"/>
      <c r="J141"/>
      <c r="K141"/>
      <c r="L141"/>
      <c r="M141"/>
      <c r="N141"/>
      <c r="O141"/>
      <c r="P141"/>
      <c r="Q141"/>
      <c r="R141"/>
      <c r="S141"/>
      <c r="T141"/>
      <c r="U141"/>
      <c r="V141"/>
      <c r="W141"/>
      <c r="X141"/>
      <c r="Y141"/>
      <c r="Z141"/>
      <c r="AA141"/>
      <c r="AB141"/>
      <c r="AC141"/>
    </row>
    <row r="142" spans="2:29" ht="12.45">
      <c r="B142"/>
      <c r="C142"/>
      <c r="D142"/>
      <c r="E142"/>
      <c r="F142"/>
      <c r="G142"/>
      <c r="H142"/>
      <c r="I142"/>
      <c r="J142"/>
      <c r="K142"/>
      <c r="L142"/>
      <c r="M142"/>
      <c r="N142"/>
      <c r="O142"/>
      <c r="P142"/>
      <c r="Q142"/>
      <c r="R142"/>
      <c r="S142"/>
      <c r="T142"/>
      <c r="U142"/>
      <c r="V142"/>
      <c r="W142"/>
      <c r="X142"/>
      <c r="Y142"/>
      <c r="Z142"/>
      <c r="AA142"/>
      <c r="AB142"/>
      <c r="AC142"/>
    </row>
    <row r="143" spans="2:29" ht="12.45">
      <c r="B143"/>
      <c r="C143"/>
      <c r="D143"/>
      <c r="E143"/>
      <c r="F143"/>
      <c r="G143"/>
      <c r="H143"/>
      <c r="I143"/>
      <c r="J143"/>
      <c r="K143"/>
      <c r="L143"/>
      <c r="M143"/>
      <c r="N143"/>
      <c r="O143"/>
      <c r="P143"/>
      <c r="Q143"/>
      <c r="R143"/>
      <c r="S143"/>
      <c r="T143"/>
      <c r="U143"/>
      <c r="V143"/>
      <c r="W143"/>
      <c r="X143"/>
      <c r="Y143"/>
      <c r="Z143"/>
      <c r="AA143"/>
      <c r="AB143"/>
      <c r="AC143"/>
    </row>
    <row r="144" spans="2:29" ht="12.45">
      <c r="B144"/>
      <c r="C144"/>
      <c r="D144"/>
      <c r="E144"/>
      <c r="F144"/>
      <c r="G144"/>
      <c r="H144"/>
      <c r="I144"/>
      <c r="J144"/>
      <c r="K144"/>
      <c r="L144"/>
      <c r="M144"/>
      <c r="N144"/>
      <c r="O144"/>
      <c r="P144"/>
      <c r="Q144"/>
      <c r="R144"/>
      <c r="S144"/>
      <c r="T144"/>
      <c r="U144"/>
      <c r="V144"/>
      <c r="W144"/>
      <c r="X144"/>
      <c r="Y144"/>
      <c r="Z144"/>
      <c r="AA144"/>
      <c r="AB144"/>
      <c r="AC144"/>
    </row>
    <row r="145" spans="2:29" ht="12.45">
      <c r="B145"/>
      <c r="C145"/>
      <c r="D145"/>
      <c r="E145"/>
      <c r="F145"/>
      <c r="G145"/>
      <c r="H145"/>
      <c r="I145"/>
      <c r="J145"/>
      <c r="K145"/>
      <c r="L145"/>
      <c r="M145"/>
      <c r="N145"/>
      <c r="O145"/>
      <c r="P145"/>
      <c r="Q145"/>
      <c r="R145"/>
      <c r="S145"/>
      <c r="T145"/>
      <c r="U145"/>
      <c r="V145"/>
      <c r="W145"/>
      <c r="X145"/>
      <c r="Y145"/>
      <c r="Z145"/>
      <c r="AA145"/>
      <c r="AB145"/>
      <c r="AC145"/>
    </row>
    <row r="146" spans="2:29" ht="12.45">
      <c r="B146"/>
      <c r="C146"/>
      <c r="D146"/>
      <c r="E146"/>
      <c r="F146"/>
      <c r="G146"/>
      <c r="H146"/>
      <c r="I146"/>
      <c r="J146"/>
      <c r="K146"/>
      <c r="L146"/>
      <c r="M146"/>
      <c r="N146"/>
      <c r="O146"/>
      <c r="P146"/>
      <c r="Q146"/>
      <c r="R146"/>
      <c r="S146"/>
      <c r="T146"/>
      <c r="U146"/>
      <c r="V146"/>
      <c r="W146"/>
      <c r="X146"/>
      <c r="Y146"/>
      <c r="Z146"/>
      <c r="AA146"/>
      <c r="AB146"/>
      <c r="AC146"/>
    </row>
    <row r="147" spans="2:29" ht="12.45">
      <c r="B147"/>
      <c r="C147"/>
      <c r="D147"/>
      <c r="E147"/>
      <c r="F147"/>
      <c r="G147"/>
      <c r="H147"/>
      <c r="I147"/>
      <c r="J147"/>
      <c r="K147"/>
      <c r="L147"/>
      <c r="M147"/>
      <c r="N147"/>
      <c r="O147"/>
      <c r="P147"/>
      <c r="Q147"/>
      <c r="R147"/>
      <c r="S147"/>
      <c r="T147"/>
      <c r="U147"/>
      <c r="V147"/>
      <c r="W147"/>
      <c r="X147"/>
      <c r="Y147"/>
      <c r="Z147"/>
      <c r="AA147"/>
      <c r="AB147"/>
      <c r="AC147"/>
    </row>
    <row r="148" spans="2:29" ht="12.45">
      <c r="B148"/>
      <c r="C148"/>
      <c r="D148"/>
      <c r="E148"/>
      <c r="F148"/>
      <c r="G148"/>
      <c r="H148"/>
      <c r="I148"/>
      <c r="J148"/>
      <c r="K148"/>
      <c r="L148"/>
      <c r="M148"/>
      <c r="N148"/>
      <c r="O148"/>
      <c r="P148"/>
      <c r="Q148"/>
      <c r="R148"/>
      <c r="S148"/>
      <c r="T148"/>
      <c r="U148"/>
      <c r="V148"/>
      <c r="W148"/>
      <c r="X148"/>
      <c r="Y148"/>
      <c r="Z148"/>
      <c r="AA148"/>
      <c r="AB148"/>
      <c r="AC148"/>
    </row>
    <row r="149" spans="2:29" ht="12.45">
      <c r="B149"/>
      <c r="C149"/>
      <c r="D149"/>
      <c r="E149"/>
      <c r="F149"/>
      <c r="G149"/>
      <c r="H149"/>
      <c r="I149"/>
      <c r="J149"/>
      <c r="K149"/>
      <c r="L149"/>
      <c r="M149"/>
      <c r="N149"/>
      <c r="O149"/>
      <c r="P149"/>
      <c r="Q149"/>
      <c r="R149"/>
      <c r="S149"/>
      <c r="T149"/>
      <c r="U149"/>
      <c r="V149"/>
      <c r="W149"/>
      <c r="X149"/>
      <c r="Y149"/>
      <c r="Z149"/>
      <c r="AA149"/>
      <c r="AB149"/>
      <c r="AC149"/>
    </row>
    <row r="150" spans="2:29" ht="12.45">
      <c r="B150"/>
      <c r="C150"/>
      <c r="D150"/>
      <c r="E150"/>
      <c r="F150"/>
      <c r="G150"/>
      <c r="H150"/>
      <c r="I150"/>
      <c r="J150"/>
      <c r="K150"/>
      <c r="L150"/>
      <c r="M150"/>
      <c r="N150"/>
      <c r="O150"/>
      <c r="P150"/>
      <c r="Q150"/>
      <c r="R150"/>
      <c r="S150"/>
      <c r="T150"/>
      <c r="U150"/>
      <c r="V150"/>
      <c r="W150"/>
      <c r="X150"/>
      <c r="Y150"/>
      <c r="Z150"/>
      <c r="AA150"/>
      <c r="AB150"/>
      <c r="AC150"/>
    </row>
    <row r="151" spans="2:29" ht="12.45">
      <c r="B151"/>
      <c r="C151"/>
      <c r="D151"/>
      <c r="E151"/>
      <c r="F151"/>
      <c r="G151"/>
      <c r="H151"/>
      <c r="I151"/>
      <c r="J151"/>
      <c r="K151"/>
      <c r="L151"/>
      <c r="M151"/>
      <c r="N151"/>
      <c r="O151"/>
      <c r="P151"/>
      <c r="Q151"/>
      <c r="R151"/>
      <c r="S151"/>
      <c r="T151"/>
      <c r="U151"/>
      <c r="V151"/>
      <c r="W151"/>
      <c r="X151"/>
      <c r="Y151"/>
      <c r="Z151"/>
      <c r="AA151"/>
      <c r="AB151"/>
      <c r="AC151"/>
    </row>
    <row r="152" spans="2:29" ht="12.45">
      <c r="B152"/>
      <c r="C152"/>
      <c r="D152"/>
      <c r="E152"/>
      <c r="F152"/>
      <c r="G152"/>
      <c r="H152"/>
      <c r="I152"/>
      <c r="J152"/>
      <c r="K152"/>
      <c r="L152"/>
      <c r="M152"/>
      <c r="N152"/>
      <c r="O152"/>
      <c r="P152"/>
      <c r="Q152"/>
      <c r="R152"/>
      <c r="S152"/>
      <c r="T152"/>
      <c r="U152"/>
      <c r="V152"/>
      <c r="W152"/>
      <c r="X152"/>
      <c r="Y152"/>
      <c r="Z152"/>
      <c r="AA152"/>
      <c r="AB152"/>
      <c r="AC152"/>
    </row>
    <row r="153" spans="2:29" ht="12.45">
      <c r="B153"/>
      <c r="C153"/>
      <c r="D153"/>
      <c r="E153"/>
      <c r="F153"/>
      <c r="G153"/>
      <c r="H153"/>
      <c r="I153"/>
      <c r="J153"/>
      <c r="K153"/>
      <c r="L153"/>
      <c r="M153"/>
      <c r="N153"/>
      <c r="O153"/>
      <c r="P153"/>
      <c r="Q153"/>
      <c r="R153"/>
      <c r="S153"/>
      <c r="T153"/>
      <c r="U153"/>
      <c r="V153"/>
      <c r="W153"/>
      <c r="X153"/>
      <c r="Y153"/>
      <c r="Z153"/>
      <c r="AA153"/>
      <c r="AB153"/>
      <c r="AC153"/>
    </row>
    <row r="154" spans="2:29" ht="12.45">
      <c r="B154"/>
      <c r="C154"/>
      <c r="D154"/>
      <c r="E154"/>
      <c r="F154"/>
      <c r="G154"/>
      <c r="H154"/>
      <c r="I154"/>
      <c r="J154"/>
      <c r="K154"/>
      <c r="L154"/>
      <c r="M154"/>
      <c r="N154"/>
      <c r="O154"/>
      <c r="P154"/>
      <c r="Q154"/>
      <c r="R154"/>
      <c r="S154"/>
      <c r="T154"/>
      <c r="U154"/>
      <c r="V154"/>
      <c r="W154"/>
      <c r="X154"/>
      <c r="Y154"/>
      <c r="Z154"/>
      <c r="AA154"/>
      <c r="AB154"/>
      <c r="AC154"/>
    </row>
    <row r="155" spans="2:29" ht="12.45">
      <c r="B155"/>
      <c r="C155"/>
      <c r="D155"/>
      <c r="E155"/>
      <c r="F155"/>
      <c r="G155"/>
      <c r="H155"/>
      <c r="I155"/>
      <c r="J155"/>
      <c r="K155"/>
      <c r="L155"/>
      <c r="M155"/>
      <c r="N155"/>
      <c r="O155"/>
      <c r="P155"/>
      <c r="Q155"/>
      <c r="R155"/>
      <c r="S155"/>
      <c r="T155"/>
      <c r="U155"/>
      <c r="V155"/>
      <c r="W155"/>
      <c r="X155"/>
      <c r="Y155"/>
      <c r="Z155"/>
      <c r="AA155"/>
      <c r="AB155"/>
      <c r="AC155"/>
    </row>
    <row r="156" spans="2:29" ht="12.45">
      <c r="B156"/>
      <c r="C156"/>
      <c r="D156"/>
      <c r="E156"/>
      <c r="F156"/>
      <c r="G156"/>
      <c r="H156"/>
      <c r="I156"/>
      <c r="J156"/>
      <c r="K156"/>
      <c r="L156"/>
      <c r="M156"/>
      <c r="N156"/>
      <c r="O156"/>
      <c r="P156"/>
      <c r="Q156"/>
      <c r="R156"/>
      <c r="S156"/>
      <c r="T156"/>
      <c r="U156"/>
      <c r="V156"/>
      <c r="W156"/>
      <c r="X156"/>
      <c r="Y156"/>
      <c r="Z156"/>
      <c r="AA156"/>
      <c r="AB156"/>
      <c r="AC156"/>
    </row>
    <row r="157" spans="2:29" ht="12.45">
      <c r="B157"/>
      <c r="C157"/>
      <c r="D157"/>
      <c r="E157"/>
      <c r="F157"/>
      <c r="G157"/>
      <c r="H157"/>
      <c r="I157"/>
      <c r="J157"/>
      <c r="K157"/>
      <c r="L157"/>
      <c r="M157"/>
      <c r="N157"/>
      <c r="O157"/>
      <c r="P157"/>
      <c r="Q157"/>
      <c r="R157"/>
      <c r="S157"/>
      <c r="T157"/>
      <c r="U157"/>
      <c r="V157"/>
      <c r="W157"/>
      <c r="X157"/>
      <c r="Y157"/>
      <c r="Z157"/>
      <c r="AA157"/>
      <c r="AB157"/>
      <c r="AC157"/>
    </row>
    <row r="158" spans="2:29" ht="12.45">
      <c r="B158"/>
      <c r="C158"/>
      <c r="D158"/>
      <c r="E158"/>
      <c r="F158"/>
      <c r="G158"/>
      <c r="H158"/>
      <c r="I158"/>
      <c r="J158"/>
      <c r="K158"/>
      <c r="L158"/>
      <c r="M158"/>
      <c r="N158"/>
      <c r="O158"/>
      <c r="P158"/>
      <c r="Q158"/>
      <c r="R158"/>
      <c r="S158"/>
      <c r="T158"/>
      <c r="U158"/>
      <c r="V158"/>
      <c r="W158"/>
      <c r="X158"/>
      <c r="Y158"/>
      <c r="Z158"/>
      <c r="AA158"/>
      <c r="AB158"/>
      <c r="AC158"/>
    </row>
    <row r="159" spans="2:29" ht="12.45">
      <c r="B159"/>
      <c r="C159"/>
      <c r="D159"/>
      <c r="E159"/>
      <c r="F159"/>
      <c r="G159"/>
      <c r="H159"/>
      <c r="I159"/>
      <c r="J159"/>
      <c r="K159"/>
      <c r="L159"/>
      <c r="M159"/>
      <c r="N159"/>
      <c r="O159"/>
      <c r="P159"/>
      <c r="Q159"/>
      <c r="R159"/>
      <c r="S159"/>
      <c r="T159"/>
      <c r="U159"/>
      <c r="V159"/>
      <c r="W159"/>
      <c r="X159"/>
      <c r="Y159"/>
      <c r="Z159"/>
      <c r="AA159"/>
      <c r="AB159"/>
      <c r="AC159"/>
    </row>
    <row r="160" spans="2:29" ht="12.45">
      <c r="B160"/>
      <c r="C160"/>
      <c r="D160"/>
      <c r="E160"/>
      <c r="F160"/>
      <c r="G160"/>
      <c r="H160"/>
      <c r="I160"/>
      <c r="J160"/>
      <c r="K160"/>
      <c r="L160"/>
      <c r="M160"/>
      <c r="N160"/>
      <c r="O160"/>
      <c r="P160"/>
      <c r="Q160"/>
      <c r="R160"/>
      <c r="S160"/>
      <c r="T160"/>
      <c r="U160"/>
      <c r="V160"/>
      <c r="W160"/>
      <c r="X160"/>
      <c r="Y160"/>
      <c r="Z160"/>
      <c r="AA160"/>
      <c r="AB160"/>
      <c r="AC160"/>
    </row>
    <row r="161" spans="2:29" ht="12.45">
      <c r="B161"/>
      <c r="C161"/>
      <c r="D161"/>
      <c r="E161"/>
      <c r="F161"/>
      <c r="G161"/>
      <c r="H161"/>
      <c r="I161"/>
      <c r="J161"/>
      <c r="K161"/>
      <c r="L161"/>
      <c r="M161"/>
      <c r="N161"/>
      <c r="O161"/>
      <c r="P161"/>
      <c r="Q161"/>
      <c r="R161"/>
      <c r="S161"/>
      <c r="T161"/>
      <c r="U161"/>
      <c r="V161"/>
      <c r="W161"/>
      <c r="X161"/>
      <c r="Y161"/>
      <c r="Z161"/>
      <c r="AA161"/>
      <c r="AB161"/>
      <c r="AC161"/>
    </row>
    <row r="162" spans="2:29" ht="12.45">
      <c r="B162"/>
      <c r="C162"/>
      <c r="D162"/>
      <c r="E162"/>
      <c r="F162"/>
      <c r="G162"/>
      <c r="H162"/>
      <c r="I162"/>
      <c r="J162"/>
      <c r="K162"/>
      <c r="L162"/>
      <c r="M162"/>
      <c r="N162"/>
      <c r="O162"/>
      <c r="P162"/>
      <c r="Q162"/>
      <c r="R162"/>
      <c r="S162"/>
      <c r="T162"/>
      <c r="U162"/>
      <c r="V162"/>
      <c r="W162"/>
      <c r="X162"/>
      <c r="Y162"/>
      <c r="Z162"/>
      <c r="AA162"/>
      <c r="AB162"/>
      <c r="AC162"/>
    </row>
    <row r="163" spans="2:29" ht="12.45">
      <c r="B163"/>
      <c r="C163"/>
      <c r="D163"/>
      <c r="E163"/>
      <c r="F163"/>
      <c r="G163"/>
      <c r="H163"/>
      <c r="I163"/>
      <c r="J163"/>
      <c r="K163"/>
      <c r="L163"/>
      <c r="M163"/>
      <c r="N163"/>
      <c r="O163"/>
      <c r="P163"/>
      <c r="Q163"/>
      <c r="R163"/>
      <c r="S163"/>
      <c r="T163"/>
      <c r="U163"/>
      <c r="V163"/>
      <c r="W163"/>
      <c r="X163"/>
      <c r="Y163"/>
      <c r="Z163"/>
      <c r="AA163"/>
      <c r="AB163"/>
      <c r="AC163"/>
    </row>
    <row r="164" spans="2:29" ht="12.45">
      <c r="B164"/>
      <c r="C164"/>
      <c r="D164"/>
      <c r="E164"/>
      <c r="F164"/>
      <c r="G164"/>
      <c r="H164"/>
      <c r="I164"/>
      <c r="J164"/>
      <c r="K164"/>
      <c r="L164"/>
      <c r="M164"/>
      <c r="N164"/>
      <c r="O164"/>
      <c r="P164"/>
      <c r="Q164"/>
      <c r="R164"/>
      <c r="S164"/>
      <c r="T164"/>
      <c r="U164"/>
      <c r="V164"/>
      <c r="W164"/>
      <c r="X164"/>
      <c r="Y164"/>
      <c r="Z164"/>
      <c r="AA164"/>
      <c r="AB164"/>
      <c r="AC164"/>
    </row>
    <row r="165" spans="2:29" ht="12.45">
      <c r="B165"/>
      <c r="C165"/>
      <c r="D165"/>
      <c r="E165"/>
      <c r="F165"/>
      <c r="G165"/>
      <c r="H165"/>
      <c r="I165"/>
      <c r="J165"/>
      <c r="K165"/>
      <c r="L165"/>
      <c r="M165"/>
      <c r="N165"/>
      <c r="O165"/>
      <c r="P165"/>
      <c r="Q165"/>
      <c r="R165"/>
      <c r="S165"/>
      <c r="T165"/>
      <c r="U165"/>
      <c r="V165"/>
      <c r="W165"/>
      <c r="X165"/>
      <c r="Y165"/>
      <c r="Z165"/>
      <c r="AA165"/>
      <c r="AB165"/>
      <c r="AC165"/>
    </row>
    <row r="166" spans="2:29" ht="12.45">
      <c r="B166"/>
      <c r="C166"/>
      <c r="D166"/>
      <c r="E166"/>
      <c r="F166"/>
      <c r="G166"/>
      <c r="H166"/>
      <c r="I166"/>
      <c r="J166"/>
      <c r="K166"/>
      <c r="L166"/>
      <c r="M166"/>
      <c r="N166"/>
      <c r="O166"/>
      <c r="P166"/>
      <c r="Q166"/>
      <c r="R166"/>
      <c r="S166"/>
      <c r="T166"/>
      <c r="U166"/>
      <c r="V166"/>
      <c r="W166"/>
      <c r="X166"/>
      <c r="Y166"/>
      <c r="Z166"/>
      <c r="AA166"/>
      <c r="AB166"/>
      <c r="AC166"/>
    </row>
    <row r="167" spans="2:29" ht="12.45">
      <c r="B167"/>
      <c r="C167"/>
      <c r="D167"/>
      <c r="E167"/>
      <c r="F167"/>
      <c r="G167"/>
      <c r="H167"/>
      <c r="I167"/>
      <c r="J167"/>
      <c r="K167"/>
      <c r="L167"/>
      <c r="M167"/>
      <c r="N167"/>
      <c r="O167"/>
      <c r="P167"/>
      <c r="Q167"/>
      <c r="R167"/>
      <c r="S167"/>
      <c r="T167"/>
      <c r="U167"/>
      <c r="V167"/>
      <c r="W167"/>
      <c r="X167"/>
      <c r="Y167"/>
      <c r="Z167"/>
      <c r="AA167"/>
      <c r="AB167"/>
      <c r="AC167"/>
    </row>
    <row r="168" spans="2:29" ht="12.45">
      <c r="B168"/>
      <c r="C168"/>
      <c r="D168"/>
      <c r="E168"/>
      <c r="F168"/>
      <c r="G168"/>
      <c r="H168"/>
      <c r="I168"/>
      <c r="J168"/>
      <c r="K168"/>
      <c r="L168"/>
      <c r="M168"/>
      <c r="N168"/>
      <c r="O168"/>
      <c r="P168"/>
      <c r="Q168"/>
      <c r="R168"/>
      <c r="S168"/>
      <c r="T168"/>
      <c r="U168"/>
      <c r="V168"/>
      <c r="W168"/>
      <c r="X168"/>
      <c r="Y168"/>
      <c r="Z168"/>
      <c r="AA168"/>
      <c r="AB168"/>
      <c r="AC168"/>
    </row>
    <row r="169" spans="2:29" ht="12.45">
      <c r="B169"/>
      <c r="C169"/>
      <c r="D169"/>
      <c r="E169"/>
      <c r="F169"/>
      <c r="G169"/>
      <c r="H169"/>
      <c r="I169"/>
      <c r="J169"/>
      <c r="K169"/>
      <c r="L169"/>
      <c r="M169"/>
      <c r="N169"/>
      <c r="O169"/>
      <c r="P169"/>
      <c r="Q169"/>
      <c r="R169"/>
      <c r="S169"/>
      <c r="T169"/>
      <c r="U169"/>
      <c r="V169"/>
      <c r="W169"/>
      <c r="X169"/>
      <c r="Y169"/>
      <c r="Z169"/>
      <c r="AA169"/>
      <c r="AB169"/>
      <c r="AC169"/>
    </row>
    <row r="170" spans="2:29" ht="12.45">
      <c r="B170"/>
      <c r="C170"/>
      <c r="D170"/>
      <c r="E170"/>
      <c r="F170"/>
      <c r="G170"/>
      <c r="H170"/>
      <c r="I170"/>
      <c r="J170"/>
      <c r="K170"/>
      <c r="L170"/>
      <c r="M170"/>
      <c r="N170"/>
      <c r="O170"/>
      <c r="P170"/>
      <c r="Q170"/>
      <c r="R170"/>
      <c r="S170"/>
      <c r="T170"/>
      <c r="U170"/>
      <c r="V170"/>
      <c r="W170"/>
      <c r="X170"/>
      <c r="Y170"/>
      <c r="Z170"/>
      <c r="AA170"/>
      <c r="AB170"/>
      <c r="AC170"/>
    </row>
    <row r="171" spans="2:29" ht="12.45">
      <c r="B171"/>
      <c r="C171"/>
      <c r="D171"/>
      <c r="E171"/>
      <c r="F171"/>
      <c r="G171"/>
      <c r="H171"/>
      <c r="I171"/>
      <c r="J171"/>
      <c r="K171"/>
      <c r="L171"/>
      <c r="M171"/>
      <c r="N171"/>
      <c r="O171"/>
      <c r="P171"/>
      <c r="Q171"/>
      <c r="R171"/>
      <c r="S171"/>
      <c r="T171"/>
      <c r="U171"/>
      <c r="V171"/>
      <c r="W171"/>
      <c r="X171"/>
      <c r="Y171"/>
      <c r="Z171"/>
      <c r="AA171"/>
      <c r="AB171"/>
      <c r="AC171"/>
    </row>
    <row r="172" spans="2:29" ht="12.45">
      <c r="B172"/>
      <c r="C172"/>
      <c r="D172"/>
      <c r="E172"/>
      <c r="F172"/>
      <c r="G172"/>
      <c r="H172"/>
      <c r="I172"/>
      <c r="J172"/>
      <c r="K172"/>
      <c r="L172"/>
      <c r="M172"/>
      <c r="N172"/>
      <c r="O172"/>
      <c r="P172"/>
      <c r="Q172"/>
      <c r="R172"/>
      <c r="S172"/>
      <c r="T172"/>
      <c r="U172"/>
      <c r="V172"/>
      <c r="W172"/>
      <c r="X172"/>
      <c r="Y172"/>
      <c r="Z172"/>
      <c r="AA172"/>
      <c r="AB172"/>
      <c r="AC172"/>
    </row>
    <row r="173" spans="2:29" ht="12.45">
      <c r="B173"/>
      <c r="C173"/>
      <c r="D173"/>
      <c r="E173"/>
      <c r="F173"/>
      <c r="G173"/>
      <c r="H173"/>
      <c r="I173"/>
      <c r="J173"/>
      <c r="K173"/>
      <c r="L173"/>
      <c r="M173"/>
      <c r="N173"/>
      <c r="O173"/>
      <c r="P173"/>
      <c r="Q173"/>
      <c r="R173"/>
      <c r="S173"/>
      <c r="T173"/>
      <c r="U173"/>
      <c r="V173"/>
      <c r="W173"/>
      <c r="X173"/>
      <c r="Y173"/>
      <c r="Z173"/>
      <c r="AA173"/>
      <c r="AB173"/>
      <c r="AC173"/>
    </row>
    <row r="174" spans="2:29" ht="12.45">
      <c r="B174"/>
      <c r="C174"/>
      <c r="D174"/>
      <c r="E174"/>
      <c r="F174"/>
      <c r="G174"/>
      <c r="H174"/>
      <c r="I174"/>
      <c r="J174"/>
      <c r="K174"/>
      <c r="L174"/>
      <c r="M174"/>
      <c r="N174"/>
      <c r="O174"/>
      <c r="P174"/>
      <c r="Q174"/>
      <c r="R174"/>
      <c r="S174"/>
      <c r="T174"/>
      <c r="U174"/>
      <c r="V174"/>
      <c r="W174"/>
      <c r="X174"/>
      <c r="Y174"/>
      <c r="Z174"/>
      <c r="AA174"/>
      <c r="AB174"/>
      <c r="AC174"/>
    </row>
    <row r="175" spans="2:29" ht="12.45">
      <c r="B175"/>
      <c r="C175"/>
      <c r="D175"/>
      <c r="E175"/>
      <c r="F175"/>
      <c r="G175"/>
      <c r="H175"/>
      <c r="I175"/>
      <c r="J175"/>
      <c r="K175"/>
      <c r="L175"/>
      <c r="M175"/>
      <c r="N175"/>
      <c r="O175"/>
      <c r="P175"/>
      <c r="Q175"/>
      <c r="R175"/>
      <c r="S175"/>
      <c r="T175"/>
      <c r="U175"/>
      <c r="V175"/>
      <c r="W175"/>
      <c r="X175"/>
      <c r="Y175"/>
      <c r="Z175"/>
      <c r="AA175"/>
      <c r="AB175"/>
      <c r="AC175"/>
    </row>
    <row r="176" spans="2:29" ht="12.45">
      <c r="B176"/>
      <c r="C176"/>
      <c r="D176"/>
      <c r="E176"/>
      <c r="F176"/>
      <c r="G176"/>
      <c r="H176"/>
      <c r="I176"/>
      <c r="J176"/>
      <c r="K176"/>
      <c r="L176"/>
      <c r="M176"/>
      <c r="N176"/>
      <c r="O176"/>
      <c r="P176"/>
      <c r="Q176"/>
      <c r="R176"/>
      <c r="S176"/>
      <c r="T176"/>
      <c r="U176"/>
      <c r="V176"/>
      <c r="W176"/>
      <c r="X176"/>
      <c r="Y176"/>
      <c r="Z176"/>
      <c r="AA176"/>
      <c r="AB176"/>
      <c r="AC176"/>
    </row>
    <row r="177" spans="2:29" ht="12.45">
      <c r="B177"/>
      <c r="C177"/>
      <c r="D177"/>
      <c r="E177"/>
      <c r="F177"/>
      <c r="G177"/>
      <c r="H177"/>
      <c r="I177"/>
      <c r="J177"/>
      <c r="K177"/>
      <c r="L177"/>
      <c r="M177"/>
      <c r="N177"/>
      <c r="O177"/>
      <c r="P177"/>
      <c r="Q177"/>
      <c r="R177"/>
      <c r="S177"/>
      <c r="T177"/>
      <c r="U177"/>
      <c r="V177"/>
      <c r="W177"/>
      <c r="X177"/>
      <c r="Y177"/>
      <c r="Z177"/>
      <c r="AA177"/>
      <c r="AB177"/>
      <c r="AC177"/>
    </row>
    <row r="178" spans="2:29" ht="12.45">
      <c r="B178"/>
      <c r="C178"/>
      <c r="D178"/>
      <c r="E178"/>
      <c r="F178"/>
      <c r="G178"/>
      <c r="H178"/>
      <c r="I178"/>
      <c r="J178"/>
      <c r="K178"/>
      <c r="L178"/>
      <c r="M178"/>
      <c r="N178"/>
      <c r="O178"/>
      <c r="P178"/>
      <c r="Q178"/>
      <c r="R178"/>
      <c r="S178"/>
      <c r="T178"/>
      <c r="U178"/>
      <c r="V178"/>
      <c r="W178"/>
      <c r="X178"/>
      <c r="Y178"/>
      <c r="Z178"/>
      <c r="AA178"/>
      <c r="AB178"/>
      <c r="AC178"/>
    </row>
    <row r="179" spans="2:29" ht="12.45">
      <c r="B179"/>
      <c r="C179"/>
      <c r="D179"/>
      <c r="E179"/>
      <c r="F179"/>
      <c r="G179"/>
      <c r="H179"/>
      <c r="I179"/>
      <c r="J179"/>
      <c r="K179"/>
      <c r="L179"/>
      <c r="M179"/>
      <c r="N179"/>
      <c r="O179"/>
      <c r="P179"/>
      <c r="Q179"/>
      <c r="R179"/>
      <c r="S179"/>
      <c r="T179"/>
      <c r="U179"/>
      <c r="V179"/>
      <c r="W179"/>
      <c r="X179"/>
      <c r="Y179"/>
      <c r="Z179"/>
      <c r="AA179"/>
      <c r="AB179"/>
      <c r="AC179"/>
    </row>
    <row r="180" spans="2:29" ht="12.45">
      <c r="B180"/>
      <c r="C180"/>
      <c r="D180"/>
      <c r="E180"/>
      <c r="F180"/>
      <c r="G180"/>
      <c r="H180"/>
      <c r="I180"/>
      <c r="J180"/>
      <c r="K180"/>
      <c r="L180"/>
      <c r="M180"/>
      <c r="N180"/>
      <c r="O180"/>
      <c r="P180"/>
      <c r="Q180"/>
      <c r="R180"/>
      <c r="S180"/>
      <c r="T180"/>
      <c r="U180"/>
      <c r="V180"/>
      <c r="W180"/>
      <c r="X180"/>
      <c r="Y180"/>
      <c r="Z180"/>
      <c r="AA180"/>
      <c r="AB180"/>
      <c r="AC180"/>
    </row>
    <row r="181" spans="2:29" ht="12.45">
      <c r="B181"/>
      <c r="C181"/>
      <c r="D181"/>
      <c r="E181"/>
      <c r="F181"/>
      <c r="G181"/>
      <c r="H181"/>
      <c r="I181"/>
      <c r="J181"/>
      <c r="K181"/>
      <c r="L181"/>
      <c r="M181"/>
      <c r="N181"/>
      <c r="O181"/>
      <c r="P181"/>
      <c r="Q181"/>
      <c r="R181"/>
      <c r="S181"/>
      <c r="T181"/>
      <c r="U181"/>
      <c r="V181"/>
      <c r="W181"/>
      <c r="X181"/>
      <c r="Y181"/>
      <c r="Z181"/>
      <c r="AA181"/>
      <c r="AB181"/>
      <c r="AC181"/>
    </row>
    <row r="182" spans="2:29" ht="12.45">
      <c r="B182"/>
      <c r="C182"/>
      <c r="D182"/>
      <c r="E182"/>
      <c r="F182"/>
      <c r="G182"/>
      <c r="H182"/>
      <c r="I182"/>
      <c r="J182"/>
      <c r="K182"/>
      <c r="L182"/>
      <c r="M182"/>
      <c r="N182"/>
      <c r="O182"/>
      <c r="P182"/>
      <c r="Q182"/>
      <c r="R182"/>
      <c r="S182"/>
      <c r="T182"/>
      <c r="U182"/>
      <c r="V182"/>
      <c r="W182"/>
      <c r="X182"/>
      <c r="Y182"/>
      <c r="Z182"/>
      <c r="AA182"/>
      <c r="AB182"/>
      <c r="AC182"/>
    </row>
    <row r="183" spans="2:29" ht="12.45">
      <c r="B183"/>
      <c r="C183"/>
      <c r="D183"/>
      <c r="E183"/>
      <c r="F183"/>
      <c r="G183"/>
      <c r="H183"/>
      <c r="I183"/>
      <c r="J183"/>
      <c r="K183"/>
      <c r="L183"/>
      <c r="M183"/>
      <c r="N183"/>
      <c r="O183"/>
      <c r="P183"/>
      <c r="Q183"/>
      <c r="R183"/>
      <c r="S183"/>
      <c r="T183"/>
      <c r="U183"/>
      <c r="V183"/>
      <c r="W183"/>
      <c r="X183"/>
      <c r="Y183"/>
      <c r="Z183"/>
      <c r="AA183"/>
      <c r="AB183"/>
      <c r="AC183"/>
    </row>
    <row r="184" spans="2:29" ht="12.45">
      <c r="B184"/>
      <c r="C184"/>
      <c r="D184"/>
      <c r="E184"/>
      <c r="F184"/>
      <c r="G184"/>
      <c r="H184"/>
      <c r="I184"/>
      <c r="J184"/>
      <c r="K184"/>
      <c r="L184"/>
      <c r="M184"/>
      <c r="N184"/>
      <c r="O184"/>
      <c r="P184"/>
      <c r="Q184"/>
      <c r="R184"/>
      <c r="S184"/>
      <c r="T184"/>
      <c r="U184"/>
      <c r="V184"/>
      <c r="W184"/>
      <c r="X184"/>
      <c r="Y184"/>
      <c r="Z184"/>
      <c r="AA184"/>
      <c r="AB184"/>
      <c r="AC184"/>
    </row>
    <row r="185" spans="2:29" ht="12.45">
      <c r="B185"/>
      <c r="C185"/>
      <c r="D185"/>
      <c r="E185"/>
      <c r="F185"/>
      <c r="G185"/>
      <c r="H185"/>
      <c r="I185"/>
      <c r="J185"/>
      <c r="K185"/>
      <c r="L185"/>
      <c r="M185"/>
      <c r="N185"/>
      <c r="O185"/>
      <c r="P185"/>
      <c r="Q185"/>
      <c r="R185"/>
      <c r="S185"/>
      <c r="T185"/>
      <c r="U185"/>
      <c r="V185"/>
      <c r="W185"/>
      <c r="X185"/>
      <c r="Y185"/>
      <c r="Z185"/>
      <c r="AA185"/>
      <c r="AB185"/>
      <c r="AC185"/>
    </row>
    <row r="186" spans="2:29" ht="12.45">
      <c r="B186"/>
      <c r="C186"/>
      <c r="D186"/>
      <c r="E186"/>
      <c r="F186"/>
      <c r="G186"/>
      <c r="H186"/>
      <c r="I186"/>
      <c r="J186"/>
      <c r="K186"/>
      <c r="L186"/>
      <c r="M186"/>
      <c r="N186"/>
      <c r="O186"/>
      <c r="P186"/>
      <c r="Q186"/>
      <c r="R186"/>
      <c r="S186"/>
      <c r="T186"/>
      <c r="U186"/>
      <c r="V186"/>
      <c r="W186"/>
      <c r="X186"/>
      <c r="Y186"/>
      <c r="Z186"/>
      <c r="AA186"/>
      <c r="AB186"/>
      <c r="AC186"/>
    </row>
    <row r="187" spans="2:29" ht="12.45">
      <c r="B187"/>
      <c r="C187"/>
      <c r="D187"/>
      <c r="E187"/>
      <c r="F187"/>
      <c r="G187"/>
      <c r="H187"/>
      <c r="I187"/>
      <c r="J187"/>
      <c r="K187"/>
      <c r="L187"/>
      <c r="M187"/>
      <c r="N187"/>
      <c r="O187"/>
      <c r="P187"/>
      <c r="Q187"/>
      <c r="R187"/>
      <c r="S187"/>
      <c r="T187"/>
      <c r="U187"/>
      <c r="V187"/>
      <c r="W187"/>
      <c r="X187"/>
      <c r="Y187"/>
      <c r="Z187"/>
      <c r="AA187"/>
      <c r="AB187"/>
      <c r="AC187"/>
    </row>
    <row r="188" spans="2:29" ht="12.45">
      <c r="B188"/>
      <c r="C188"/>
      <c r="D188"/>
      <c r="E188"/>
      <c r="F188"/>
      <c r="G188"/>
      <c r="H188"/>
      <c r="I188"/>
      <c r="J188"/>
      <c r="K188"/>
      <c r="L188"/>
      <c r="M188"/>
      <c r="N188"/>
      <c r="O188"/>
      <c r="P188"/>
      <c r="Q188"/>
      <c r="R188"/>
      <c r="S188"/>
      <c r="T188"/>
      <c r="U188"/>
      <c r="V188"/>
      <c r="W188"/>
      <c r="X188"/>
      <c r="Y188"/>
      <c r="Z188"/>
      <c r="AA188"/>
      <c r="AB188"/>
      <c r="AC188"/>
    </row>
    <row r="189" spans="2:29" ht="12.45">
      <c r="B189"/>
      <c r="C189"/>
      <c r="D189"/>
      <c r="E189"/>
      <c r="F189"/>
      <c r="G189"/>
      <c r="H189"/>
      <c r="I189"/>
      <c r="J189"/>
      <c r="K189"/>
      <c r="L189"/>
      <c r="M189"/>
      <c r="N189"/>
      <c r="O189"/>
      <c r="P189"/>
      <c r="Q189"/>
      <c r="R189"/>
      <c r="S189"/>
      <c r="T189"/>
      <c r="U189"/>
      <c r="V189"/>
      <c r="W189"/>
      <c r="X189"/>
      <c r="Y189"/>
      <c r="Z189"/>
      <c r="AA189"/>
      <c r="AB189"/>
      <c r="AC189"/>
    </row>
    <row r="190" spans="2:29" ht="12.45">
      <c r="B190"/>
      <c r="C190"/>
      <c r="D190"/>
      <c r="E190"/>
      <c r="F190"/>
      <c r="G190"/>
      <c r="H190"/>
      <c r="I190"/>
      <c r="J190"/>
      <c r="K190"/>
      <c r="L190"/>
      <c r="M190"/>
      <c r="N190"/>
      <c r="O190"/>
      <c r="P190"/>
      <c r="Q190"/>
      <c r="R190"/>
      <c r="S190"/>
      <c r="T190"/>
      <c r="U190"/>
      <c r="V190"/>
      <c r="W190"/>
      <c r="X190"/>
      <c r="Y190"/>
      <c r="Z190"/>
      <c r="AA190"/>
      <c r="AB190"/>
      <c r="AC190"/>
    </row>
    <row r="191" spans="2:29" ht="12.45">
      <c r="B191"/>
      <c r="C191"/>
      <c r="D191"/>
      <c r="E191"/>
      <c r="F191"/>
      <c r="G191"/>
      <c r="H191"/>
      <c r="I191"/>
      <c r="J191"/>
      <c r="K191"/>
      <c r="L191"/>
      <c r="M191"/>
      <c r="N191"/>
      <c r="O191"/>
      <c r="P191"/>
      <c r="Q191"/>
      <c r="R191"/>
      <c r="S191"/>
      <c r="T191"/>
      <c r="U191"/>
      <c r="V191"/>
      <c r="W191"/>
      <c r="X191"/>
      <c r="Y191"/>
      <c r="Z191"/>
      <c r="AA191"/>
      <c r="AB191"/>
      <c r="AC191"/>
    </row>
    <row r="192" spans="2:29" ht="12.45">
      <c r="B192"/>
      <c r="C192"/>
      <c r="D192"/>
      <c r="E192"/>
      <c r="F192"/>
      <c r="G192"/>
      <c r="H192"/>
      <c r="I192"/>
      <c r="J192"/>
      <c r="K192"/>
      <c r="L192"/>
      <c r="M192"/>
      <c r="N192"/>
      <c r="O192"/>
      <c r="P192"/>
      <c r="Q192"/>
      <c r="R192"/>
      <c r="S192"/>
      <c r="T192"/>
      <c r="U192"/>
      <c r="V192"/>
      <c r="W192"/>
      <c r="X192"/>
      <c r="Y192"/>
      <c r="Z192"/>
      <c r="AA192"/>
      <c r="AB192"/>
      <c r="AC192"/>
    </row>
    <row r="193" spans="2:29" ht="12.45">
      <c r="B193"/>
      <c r="C193"/>
      <c r="D193"/>
      <c r="E193"/>
      <c r="F193"/>
      <c r="G193"/>
      <c r="H193"/>
      <c r="I193"/>
      <c r="J193"/>
      <c r="K193"/>
      <c r="L193"/>
      <c r="M193"/>
      <c r="N193"/>
      <c r="O193"/>
      <c r="P193"/>
      <c r="Q193"/>
      <c r="R193"/>
      <c r="S193"/>
      <c r="T193"/>
      <c r="U193"/>
      <c r="V193"/>
      <c r="W193"/>
      <c r="X193"/>
      <c r="Y193"/>
      <c r="Z193"/>
      <c r="AA193"/>
      <c r="AB193"/>
      <c r="AC193"/>
    </row>
    <row r="194" spans="2:29" ht="12.45">
      <c r="B194"/>
      <c r="C194"/>
      <c r="D194"/>
      <c r="E194"/>
      <c r="F194"/>
      <c r="G194"/>
      <c r="H194"/>
      <c r="I194"/>
      <c r="J194"/>
      <c r="K194"/>
      <c r="L194"/>
      <c r="M194"/>
      <c r="N194"/>
      <c r="O194"/>
      <c r="P194"/>
      <c r="Q194"/>
      <c r="R194"/>
      <c r="S194"/>
      <c r="T194"/>
      <c r="U194"/>
      <c r="V194"/>
      <c r="W194"/>
      <c r="X194"/>
      <c r="Y194"/>
      <c r="Z194"/>
      <c r="AA194"/>
      <c r="AB194"/>
      <c r="AC194"/>
    </row>
    <row r="195" spans="2:29" ht="12.45">
      <c r="B195"/>
      <c r="C195"/>
      <c r="D195"/>
      <c r="E195"/>
      <c r="F195"/>
      <c r="G195"/>
      <c r="H195"/>
      <c r="I195"/>
      <c r="J195"/>
      <c r="K195"/>
      <c r="L195"/>
      <c r="M195"/>
      <c r="N195"/>
      <c r="O195"/>
      <c r="P195"/>
      <c r="Q195"/>
      <c r="R195"/>
      <c r="S195"/>
      <c r="T195"/>
      <c r="U195"/>
      <c r="V195"/>
      <c r="W195"/>
      <c r="X195"/>
      <c r="Y195"/>
      <c r="Z195"/>
      <c r="AA195"/>
      <c r="AB195"/>
      <c r="AC195"/>
    </row>
    <row r="196" spans="2:29" ht="12.45">
      <c r="B196"/>
      <c r="C196"/>
      <c r="D196"/>
      <c r="E196"/>
      <c r="F196"/>
      <c r="G196"/>
      <c r="H196"/>
      <c r="I196"/>
      <c r="J196"/>
      <c r="K196"/>
      <c r="L196"/>
      <c r="M196"/>
      <c r="N196"/>
      <c r="O196"/>
      <c r="P196"/>
      <c r="Q196"/>
      <c r="R196"/>
      <c r="S196"/>
      <c r="T196"/>
      <c r="U196"/>
      <c r="V196"/>
      <c r="W196"/>
      <c r="X196"/>
      <c r="Y196"/>
      <c r="Z196"/>
      <c r="AA196"/>
      <c r="AB196"/>
      <c r="AC196"/>
    </row>
    <row r="197" spans="2:29" ht="12.45">
      <c r="B197"/>
      <c r="C197"/>
      <c r="D197"/>
      <c r="E197"/>
      <c r="F197"/>
      <c r="G197"/>
      <c r="H197"/>
      <c r="I197"/>
      <c r="J197"/>
      <c r="K197"/>
      <c r="L197"/>
      <c r="M197"/>
      <c r="N197"/>
      <c r="O197"/>
      <c r="P197"/>
      <c r="Q197"/>
      <c r="R197"/>
      <c r="S197"/>
      <c r="T197"/>
      <c r="U197"/>
      <c r="V197"/>
      <c r="W197"/>
      <c r="X197"/>
      <c r="Y197"/>
      <c r="Z197"/>
      <c r="AA197"/>
      <c r="AB197"/>
      <c r="AC197"/>
    </row>
    <row r="198" spans="2:29" ht="12.45">
      <c r="B198"/>
      <c r="C198"/>
      <c r="D198"/>
      <c r="E198"/>
      <c r="F198"/>
      <c r="G198"/>
      <c r="H198"/>
      <c r="I198"/>
      <c r="J198"/>
      <c r="K198"/>
      <c r="L198"/>
      <c r="M198"/>
      <c r="N198"/>
      <c r="O198"/>
      <c r="P198"/>
      <c r="Q198"/>
      <c r="R198"/>
      <c r="S198"/>
      <c r="T198"/>
      <c r="U198"/>
      <c r="V198"/>
      <c r="W198"/>
      <c r="X198"/>
      <c r="Y198"/>
      <c r="Z198"/>
      <c r="AA198"/>
      <c r="AB198"/>
      <c r="AC198"/>
    </row>
    <row r="199" spans="2:29" ht="12.45">
      <c r="B199"/>
      <c r="C199"/>
      <c r="D199"/>
      <c r="E199"/>
      <c r="F199"/>
      <c r="G199"/>
      <c r="H199"/>
      <c r="I199"/>
      <c r="J199"/>
      <c r="K199"/>
      <c r="L199"/>
      <c r="M199"/>
      <c r="N199"/>
      <c r="O199"/>
      <c r="P199"/>
      <c r="Q199"/>
      <c r="R199"/>
      <c r="S199"/>
      <c r="T199"/>
      <c r="U199"/>
      <c r="V199"/>
      <c r="W199"/>
      <c r="X199"/>
      <c r="Y199"/>
      <c r="Z199"/>
      <c r="AA199"/>
      <c r="AB199"/>
      <c r="AC199"/>
    </row>
    <row r="200" spans="2:29" ht="12.45">
      <c r="B200"/>
      <c r="C200"/>
      <c r="D200"/>
      <c r="E200"/>
      <c r="F200"/>
      <c r="G200"/>
      <c r="H200"/>
      <c r="I200"/>
      <c r="J200"/>
      <c r="K200"/>
      <c r="L200"/>
      <c r="M200"/>
      <c r="N200"/>
      <c r="O200"/>
      <c r="P200"/>
      <c r="Q200"/>
      <c r="R200"/>
      <c r="S200"/>
      <c r="T200"/>
      <c r="U200"/>
      <c r="V200"/>
      <c r="W200"/>
      <c r="X200"/>
      <c r="Y200"/>
      <c r="Z200"/>
      <c r="AA200"/>
      <c r="AB200"/>
      <c r="AC200"/>
    </row>
    <row r="201" spans="2:29" ht="12.45">
      <c r="B201"/>
      <c r="C201"/>
      <c r="D201"/>
      <c r="E201"/>
      <c r="F201"/>
      <c r="G201"/>
      <c r="H201"/>
      <c r="I201"/>
      <c r="J201"/>
      <c r="K201"/>
      <c r="L201"/>
      <c r="M201"/>
      <c r="N201"/>
      <c r="O201"/>
      <c r="P201"/>
      <c r="Q201"/>
      <c r="R201"/>
      <c r="S201"/>
      <c r="T201"/>
      <c r="U201"/>
      <c r="V201"/>
      <c r="W201"/>
      <c r="X201"/>
      <c r="Y201"/>
      <c r="Z201"/>
      <c r="AA201"/>
      <c r="AB201"/>
      <c r="AC201"/>
    </row>
    <row r="202" spans="2:29" ht="12.45">
      <c r="B202"/>
      <c r="C202"/>
      <c r="D202"/>
      <c r="E202"/>
      <c r="F202"/>
      <c r="G202"/>
      <c r="H202"/>
      <c r="I202"/>
      <c r="J202"/>
      <c r="K202"/>
      <c r="L202"/>
      <c r="M202"/>
      <c r="N202"/>
      <c r="O202"/>
      <c r="P202"/>
      <c r="Q202"/>
      <c r="R202"/>
      <c r="S202"/>
      <c r="T202"/>
      <c r="U202"/>
      <c r="V202"/>
      <c r="W202"/>
      <c r="X202"/>
      <c r="Y202"/>
      <c r="Z202"/>
      <c r="AA202"/>
      <c r="AB202"/>
      <c r="AC202"/>
    </row>
    <row r="203" spans="2:29" ht="12.45">
      <c r="B203"/>
      <c r="C203"/>
      <c r="D203"/>
      <c r="E203"/>
      <c r="F203"/>
      <c r="G203"/>
      <c r="H203"/>
      <c r="I203"/>
      <c r="J203"/>
      <c r="K203"/>
      <c r="L203"/>
      <c r="M203"/>
      <c r="N203"/>
      <c r="O203"/>
      <c r="P203"/>
      <c r="Q203"/>
      <c r="R203"/>
      <c r="S203"/>
      <c r="T203"/>
      <c r="U203"/>
      <c r="V203"/>
      <c r="W203"/>
      <c r="X203"/>
      <c r="Y203"/>
      <c r="Z203"/>
      <c r="AA203"/>
      <c r="AB203"/>
      <c r="AC203"/>
    </row>
    <row r="204" spans="2:29" ht="12.45">
      <c r="B204"/>
      <c r="C204"/>
      <c r="D204"/>
      <c r="E204"/>
      <c r="F204"/>
      <c r="G204"/>
      <c r="H204"/>
      <c r="I204"/>
      <c r="J204"/>
      <c r="K204"/>
      <c r="L204"/>
      <c r="M204"/>
      <c r="N204"/>
      <c r="O204"/>
      <c r="P204"/>
      <c r="Q204"/>
      <c r="R204"/>
      <c r="S204"/>
      <c r="T204"/>
      <c r="U204"/>
      <c r="V204"/>
      <c r="W204"/>
      <c r="X204"/>
      <c r="Y204"/>
      <c r="Z204"/>
      <c r="AA204"/>
      <c r="AB204"/>
      <c r="AC204"/>
    </row>
    <row r="205" spans="2:29" ht="12.45">
      <c r="B205"/>
      <c r="C205"/>
      <c r="D205"/>
      <c r="E205"/>
      <c r="F205"/>
      <c r="G205"/>
      <c r="H205"/>
      <c r="I205"/>
      <c r="J205"/>
      <c r="K205"/>
      <c r="L205"/>
      <c r="M205"/>
      <c r="N205"/>
      <c r="O205"/>
      <c r="P205"/>
      <c r="Q205"/>
      <c r="R205"/>
      <c r="S205"/>
      <c r="T205"/>
      <c r="U205"/>
      <c r="V205"/>
      <c r="W205"/>
      <c r="X205"/>
      <c r="Y205"/>
      <c r="Z205"/>
      <c r="AA205"/>
      <c r="AB205"/>
      <c r="AC205"/>
    </row>
    <row r="206" spans="2:29" ht="12.45">
      <c r="B206"/>
      <c r="C206"/>
      <c r="D206"/>
      <c r="E206"/>
      <c r="F206"/>
      <c r="G206"/>
      <c r="H206"/>
      <c r="I206"/>
      <c r="J206"/>
      <c r="K206"/>
      <c r="L206"/>
      <c r="M206"/>
      <c r="N206"/>
      <c r="O206"/>
      <c r="P206"/>
      <c r="Q206"/>
      <c r="R206"/>
      <c r="S206"/>
      <c r="T206"/>
      <c r="U206"/>
      <c r="V206"/>
      <c r="W206"/>
      <c r="X206"/>
      <c r="Y206"/>
      <c r="Z206"/>
      <c r="AA206"/>
      <c r="AB206"/>
      <c r="AC206"/>
    </row>
    <row r="207" spans="2:29" ht="12.45">
      <c r="B207"/>
      <c r="C207"/>
      <c r="D207"/>
      <c r="E207"/>
      <c r="F207"/>
      <c r="G207"/>
      <c r="H207"/>
      <c r="I207"/>
      <c r="J207"/>
      <c r="K207"/>
      <c r="L207"/>
      <c r="M207"/>
      <c r="N207"/>
      <c r="O207"/>
      <c r="P207"/>
      <c r="Q207"/>
      <c r="R207"/>
      <c r="S207"/>
      <c r="T207"/>
      <c r="U207"/>
      <c r="V207"/>
      <c r="W207"/>
      <c r="X207"/>
      <c r="Y207"/>
      <c r="Z207"/>
      <c r="AA207"/>
      <c r="AB207"/>
      <c r="AC207"/>
    </row>
    <row r="208" spans="2:29" ht="12.45">
      <c r="B208"/>
      <c r="C208"/>
      <c r="D208"/>
      <c r="E208"/>
      <c r="F208"/>
      <c r="G208"/>
      <c r="H208"/>
      <c r="I208"/>
      <c r="J208"/>
      <c r="K208"/>
      <c r="L208"/>
      <c r="M208"/>
      <c r="N208"/>
      <c r="O208"/>
      <c r="P208"/>
      <c r="Q208"/>
      <c r="R208"/>
      <c r="S208"/>
      <c r="T208"/>
      <c r="U208"/>
      <c r="V208"/>
      <c r="W208"/>
      <c r="X208"/>
      <c r="Y208"/>
      <c r="Z208"/>
      <c r="AA208"/>
      <c r="AB208"/>
      <c r="AC208"/>
    </row>
    <row r="209" spans="2:29" ht="12.45">
      <c r="B209"/>
      <c r="C209"/>
      <c r="D209"/>
      <c r="E209"/>
      <c r="F209"/>
      <c r="G209"/>
      <c r="H209"/>
      <c r="I209"/>
      <c r="J209"/>
      <c r="K209"/>
      <c r="L209"/>
      <c r="M209"/>
      <c r="N209"/>
      <c r="O209"/>
      <c r="P209"/>
      <c r="Q209"/>
      <c r="R209"/>
      <c r="S209"/>
      <c r="T209"/>
      <c r="U209"/>
      <c r="V209"/>
      <c r="W209"/>
      <c r="X209"/>
      <c r="Y209"/>
      <c r="Z209"/>
      <c r="AA209"/>
      <c r="AB209"/>
      <c r="AC209"/>
    </row>
    <row r="210" spans="2:29" ht="12.45">
      <c r="B210"/>
      <c r="C210"/>
      <c r="D210"/>
      <c r="E210"/>
      <c r="F210"/>
      <c r="G210"/>
      <c r="H210"/>
      <c r="I210"/>
      <c r="J210"/>
      <c r="K210"/>
      <c r="L210"/>
      <c r="M210"/>
      <c r="N210"/>
      <c r="O210"/>
      <c r="P210"/>
      <c r="Q210"/>
      <c r="R210"/>
      <c r="S210"/>
      <c r="T210"/>
      <c r="U210"/>
      <c r="V210"/>
      <c r="W210"/>
      <c r="X210"/>
      <c r="Y210"/>
      <c r="Z210"/>
      <c r="AA210"/>
      <c r="AB210"/>
      <c r="AC210"/>
    </row>
    <row r="211" spans="2:29" ht="12.45">
      <c r="B211"/>
      <c r="C211"/>
      <c r="D211"/>
      <c r="E211"/>
      <c r="F211"/>
      <c r="G211"/>
      <c r="H211"/>
      <c r="I211"/>
      <c r="J211"/>
      <c r="K211"/>
      <c r="L211"/>
      <c r="M211"/>
      <c r="N211"/>
      <c r="O211"/>
      <c r="P211"/>
      <c r="Q211"/>
      <c r="R211"/>
      <c r="S211"/>
      <c r="T211"/>
      <c r="U211"/>
      <c r="V211"/>
      <c r="W211"/>
      <c r="X211"/>
      <c r="Y211"/>
      <c r="Z211"/>
      <c r="AA211"/>
      <c r="AB211"/>
      <c r="AC211"/>
    </row>
    <row r="212" spans="2:29" ht="12.45">
      <c r="B212"/>
      <c r="C212"/>
      <c r="D212"/>
      <c r="E212"/>
      <c r="F212"/>
      <c r="G212"/>
      <c r="H212"/>
      <c r="I212"/>
      <c r="J212"/>
      <c r="K212"/>
      <c r="L212"/>
      <c r="M212"/>
      <c r="N212"/>
      <c r="O212"/>
      <c r="P212"/>
      <c r="Q212"/>
      <c r="R212"/>
      <c r="S212"/>
      <c r="T212"/>
      <c r="U212"/>
      <c r="V212"/>
      <c r="W212"/>
      <c r="X212"/>
      <c r="Y212"/>
      <c r="Z212"/>
      <c r="AA212"/>
      <c r="AB212"/>
      <c r="AC212"/>
    </row>
    <row r="213" spans="2:29" ht="12.45">
      <c r="B213"/>
      <c r="C213"/>
      <c r="D213"/>
      <c r="E213"/>
      <c r="F213"/>
      <c r="G213"/>
      <c r="H213"/>
      <c r="I213"/>
      <c r="J213"/>
      <c r="K213"/>
      <c r="L213"/>
      <c r="M213"/>
      <c r="N213"/>
      <c r="O213"/>
      <c r="P213"/>
      <c r="Q213"/>
      <c r="R213"/>
      <c r="S213"/>
      <c r="T213"/>
      <c r="U213"/>
      <c r="V213"/>
      <c r="W213"/>
      <c r="X213"/>
      <c r="Y213"/>
      <c r="Z213"/>
      <c r="AA213"/>
      <c r="AB213"/>
      <c r="AC213"/>
    </row>
    <row r="214" spans="2:29" ht="12.45">
      <c r="B214"/>
      <c r="C214"/>
      <c r="D214"/>
      <c r="E214"/>
      <c r="F214"/>
      <c r="G214"/>
      <c r="H214"/>
      <c r="I214"/>
      <c r="J214"/>
      <c r="K214"/>
      <c r="L214"/>
      <c r="M214"/>
      <c r="N214"/>
      <c r="O214"/>
      <c r="P214"/>
      <c r="Q214"/>
      <c r="R214"/>
      <c r="S214"/>
      <c r="T214"/>
      <c r="U214"/>
      <c r="V214"/>
      <c r="W214"/>
      <c r="X214"/>
      <c r="Y214"/>
      <c r="Z214"/>
      <c r="AA214"/>
      <c r="AB214"/>
      <c r="AC214"/>
    </row>
    <row r="215" spans="2:29" ht="12.45">
      <c r="B215"/>
      <c r="C215"/>
      <c r="D215"/>
      <c r="E215"/>
      <c r="F215"/>
      <c r="G215"/>
      <c r="H215"/>
      <c r="I215"/>
      <c r="J215"/>
      <c r="K215"/>
      <c r="L215"/>
      <c r="M215"/>
      <c r="N215"/>
      <c r="O215"/>
      <c r="P215"/>
      <c r="Q215"/>
      <c r="R215"/>
      <c r="S215"/>
      <c r="T215"/>
      <c r="U215"/>
      <c r="V215"/>
      <c r="W215"/>
      <c r="X215"/>
      <c r="Y215"/>
      <c r="Z215"/>
      <c r="AA215"/>
      <c r="AB215"/>
      <c r="AC215"/>
    </row>
    <row r="216" spans="2:29" ht="12.45">
      <c r="B216"/>
      <c r="C216"/>
      <c r="D216"/>
      <c r="E216"/>
      <c r="F216"/>
      <c r="G216"/>
      <c r="H216"/>
      <c r="I216"/>
      <c r="J216"/>
      <c r="K216"/>
      <c r="L216"/>
      <c r="M216"/>
      <c r="N216"/>
      <c r="O216"/>
      <c r="P216"/>
      <c r="Q216"/>
      <c r="R216"/>
      <c r="S216"/>
      <c r="T216"/>
      <c r="U216"/>
      <c r="V216"/>
      <c r="W216"/>
      <c r="X216"/>
      <c r="Y216"/>
      <c r="Z216"/>
      <c r="AA216"/>
      <c r="AB216"/>
      <c r="AC216"/>
    </row>
    <row r="217" spans="2:29" ht="12.45">
      <c r="B217"/>
      <c r="C217"/>
      <c r="D217"/>
      <c r="E217"/>
      <c r="F217"/>
      <c r="G217"/>
      <c r="H217"/>
      <c r="I217"/>
      <c r="J217"/>
      <c r="K217"/>
      <c r="L217"/>
      <c r="M217"/>
      <c r="N217"/>
      <c r="O217"/>
      <c r="P217"/>
      <c r="Q217"/>
      <c r="R217"/>
      <c r="S217"/>
      <c r="T217"/>
      <c r="U217"/>
      <c r="V217"/>
      <c r="W217"/>
      <c r="X217"/>
      <c r="Y217"/>
      <c r="Z217"/>
      <c r="AA217"/>
      <c r="AB217"/>
      <c r="AC217"/>
    </row>
    <row r="218" spans="2:29" ht="12.45">
      <c r="B218"/>
      <c r="C218"/>
      <c r="D218"/>
      <c r="E218"/>
      <c r="F218"/>
      <c r="G218"/>
      <c r="H218"/>
      <c r="I218"/>
      <c r="J218"/>
      <c r="K218"/>
      <c r="L218"/>
      <c r="M218"/>
      <c r="N218"/>
      <c r="O218"/>
      <c r="P218"/>
      <c r="Q218"/>
      <c r="R218"/>
      <c r="S218"/>
      <c r="T218"/>
      <c r="U218"/>
      <c r="V218"/>
      <c r="W218"/>
      <c r="X218"/>
      <c r="Y218"/>
      <c r="Z218"/>
      <c r="AA218"/>
      <c r="AB218"/>
      <c r="AC218"/>
    </row>
    <row r="219" spans="2:29" ht="12.45">
      <c r="B219"/>
      <c r="C219"/>
      <c r="D219"/>
      <c r="E219"/>
      <c r="F219"/>
      <c r="G219"/>
      <c r="H219"/>
      <c r="I219"/>
      <c r="J219"/>
      <c r="K219"/>
      <c r="L219"/>
      <c r="M219"/>
      <c r="N219"/>
      <c r="O219"/>
      <c r="P219"/>
      <c r="Q219"/>
      <c r="R219"/>
      <c r="S219"/>
      <c r="T219"/>
      <c r="U219"/>
      <c r="V219"/>
      <c r="W219"/>
      <c r="X219"/>
      <c r="Y219"/>
      <c r="Z219"/>
      <c r="AA219"/>
      <c r="AB219"/>
      <c r="AC219"/>
    </row>
    <row r="220" spans="2:29" ht="12.45">
      <c r="B220"/>
      <c r="C220"/>
      <c r="D220"/>
      <c r="E220"/>
      <c r="F220"/>
      <c r="G220"/>
      <c r="H220"/>
      <c r="I220"/>
      <c r="J220"/>
      <c r="K220"/>
      <c r="L220"/>
      <c r="M220"/>
      <c r="N220"/>
      <c r="O220"/>
      <c r="P220"/>
      <c r="Q220"/>
      <c r="R220"/>
      <c r="S220"/>
      <c r="T220"/>
      <c r="U220"/>
      <c r="V220"/>
      <c r="W220"/>
      <c r="X220"/>
      <c r="Y220"/>
      <c r="Z220"/>
      <c r="AA220"/>
      <c r="AB220"/>
      <c r="AC220"/>
    </row>
    <row r="221" spans="2:29" ht="12.45">
      <c r="B221"/>
      <c r="C221"/>
      <c r="D221"/>
      <c r="E221"/>
      <c r="F221"/>
      <c r="G221"/>
      <c r="H221"/>
      <c r="I221"/>
      <c r="J221"/>
      <c r="K221"/>
      <c r="L221"/>
      <c r="M221"/>
      <c r="N221"/>
      <c r="O221"/>
      <c r="P221"/>
      <c r="Q221"/>
      <c r="R221"/>
      <c r="S221"/>
      <c r="T221"/>
      <c r="U221"/>
      <c r="V221"/>
      <c r="W221"/>
      <c r="X221"/>
      <c r="Y221"/>
      <c r="Z221"/>
      <c r="AA221"/>
      <c r="AB221"/>
      <c r="AC221"/>
    </row>
    <row r="222" spans="2:29" ht="12.45">
      <c r="B222"/>
      <c r="C222"/>
      <c r="D222"/>
      <c r="E222"/>
      <c r="F222"/>
      <c r="G222"/>
      <c r="H222"/>
      <c r="I222"/>
      <c r="J222"/>
      <c r="K222"/>
      <c r="L222"/>
      <c r="M222"/>
      <c r="N222"/>
      <c r="O222"/>
      <c r="P222"/>
      <c r="Q222"/>
      <c r="R222"/>
      <c r="S222"/>
      <c r="T222"/>
      <c r="U222"/>
      <c r="V222"/>
      <c r="W222"/>
      <c r="X222"/>
      <c r="Y222"/>
      <c r="Z222"/>
      <c r="AA222"/>
      <c r="AB222"/>
      <c r="AC222"/>
    </row>
    <row r="223" spans="2:29" ht="12.45">
      <c r="B223"/>
      <c r="C223"/>
      <c r="D223"/>
      <c r="E223"/>
      <c r="F223"/>
      <c r="G223"/>
      <c r="H223"/>
      <c r="I223"/>
      <c r="J223"/>
      <c r="K223"/>
      <c r="L223"/>
      <c r="M223"/>
      <c r="N223"/>
      <c r="O223"/>
      <c r="P223"/>
      <c r="Q223"/>
      <c r="R223"/>
      <c r="S223"/>
      <c r="T223"/>
      <c r="U223"/>
      <c r="V223"/>
      <c r="W223"/>
      <c r="X223"/>
      <c r="Y223"/>
      <c r="Z223"/>
      <c r="AA223"/>
      <c r="AB223"/>
      <c r="AC223"/>
    </row>
    <row r="224" spans="2:29" ht="12.45">
      <c r="B224"/>
      <c r="C224"/>
      <c r="D224"/>
      <c r="E224"/>
      <c r="F224"/>
      <c r="G224"/>
      <c r="H224"/>
      <c r="I224"/>
      <c r="J224"/>
      <c r="K224"/>
      <c r="L224"/>
      <c r="M224"/>
      <c r="N224"/>
      <c r="O224"/>
      <c r="P224"/>
      <c r="Q224"/>
      <c r="R224"/>
      <c r="S224"/>
      <c r="T224"/>
      <c r="U224"/>
      <c r="V224"/>
      <c r="W224"/>
      <c r="X224"/>
      <c r="Y224"/>
      <c r="Z224"/>
      <c r="AA224"/>
      <c r="AB224"/>
      <c r="AC224"/>
    </row>
    <row r="225" spans="2:29" ht="12.45">
      <c r="B225"/>
      <c r="C225"/>
      <c r="D225"/>
      <c r="E225"/>
      <c r="F225"/>
      <c r="G225"/>
      <c r="H225"/>
      <c r="I225"/>
      <c r="J225"/>
      <c r="K225"/>
      <c r="L225"/>
      <c r="M225"/>
      <c r="N225"/>
      <c r="O225"/>
      <c r="P225"/>
      <c r="Q225"/>
      <c r="R225"/>
      <c r="S225"/>
      <c r="T225"/>
      <c r="U225"/>
      <c r="V225"/>
      <c r="W225"/>
      <c r="X225"/>
      <c r="Y225"/>
      <c r="Z225"/>
      <c r="AA225"/>
      <c r="AB225"/>
      <c r="AC225"/>
    </row>
    <row r="226" spans="2:29" ht="12.45">
      <c r="B226"/>
      <c r="C226"/>
      <c r="D226"/>
      <c r="E226"/>
      <c r="F226"/>
      <c r="G226"/>
      <c r="H226"/>
      <c r="I226"/>
      <c r="J226"/>
      <c r="K226"/>
      <c r="L226"/>
      <c r="M226"/>
      <c r="N226"/>
      <c r="O226"/>
      <c r="P226"/>
      <c r="Q226"/>
      <c r="R226"/>
      <c r="S226"/>
      <c r="T226"/>
      <c r="U226"/>
      <c r="V226"/>
      <c r="W226"/>
      <c r="X226"/>
      <c r="Y226"/>
      <c r="Z226"/>
      <c r="AA226"/>
      <c r="AB226"/>
      <c r="AC226"/>
    </row>
    <row r="227" spans="2:29" ht="12.45">
      <c r="B227"/>
      <c r="C227"/>
      <c r="D227"/>
      <c r="E227"/>
      <c r="F227"/>
      <c r="G227"/>
      <c r="H227"/>
      <c r="I227"/>
      <c r="J227"/>
      <c r="K227"/>
      <c r="L227"/>
      <c r="M227"/>
      <c r="N227"/>
      <c r="O227"/>
      <c r="P227"/>
      <c r="Q227"/>
      <c r="R227"/>
      <c r="S227"/>
      <c r="T227"/>
      <c r="U227"/>
      <c r="V227"/>
      <c r="W227"/>
      <c r="X227"/>
      <c r="Y227"/>
      <c r="Z227"/>
      <c r="AA227"/>
      <c r="AB227"/>
      <c r="AC227"/>
    </row>
    <row r="228" spans="2:29" ht="12.45">
      <c r="B228"/>
      <c r="C228"/>
      <c r="D228"/>
      <c r="E228"/>
      <c r="F228"/>
      <c r="G228"/>
      <c r="H228"/>
      <c r="I228"/>
      <c r="J228"/>
      <c r="K228"/>
      <c r="L228"/>
      <c r="M228"/>
      <c r="N228"/>
      <c r="O228"/>
      <c r="P228"/>
      <c r="Q228"/>
      <c r="R228"/>
      <c r="S228"/>
      <c r="T228"/>
      <c r="U228"/>
      <c r="V228"/>
      <c r="W228"/>
      <c r="X228"/>
      <c r="Y228"/>
      <c r="Z228"/>
      <c r="AA228"/>
      <c r="AB228"/>
      <c r="AC228"/>
    </row>
    <row r="229" spans="2:29" ht="12.45">
      <c r="B229"/>
      <c r="C229"/>
      <c r="D229"/>
      <c r="E229"/>
      <c r="F229"/>
      <c r="G229"/>
      <c r="H229"/>
      <c r="I229"/>
      <c r="J229"/>
      <c r="K229"/>
      <c r="L229"/>
      <c r="M229"/>
      <c r="N229"/>
      <c r="O229"/>
      <c r="P229"/>
      <c r="Q229"/>
      <c r="R229"/>
      <c r="S229"/>
      <c r="T229"/>
      <c r="U229"/>
      <c r="V229"/>
      <c r="W229"/>
      <c r="X229"/>
      <c r="Y229"/>
      <c r="Z229"/>
      <c r="AA229"/>
      <c r="AB229"/>
      <c r="AC229"/>
    </row>
    <row r="230" spans="2:29" ht="12.45">
      <c r="B230"/>
      <c r="C230"/>
      <c r="D230"/>
      <c r="E230"/>
      <c r="F230"/>
      <c r="G230"/>
      <c r="H230"/>
      <c r="I230"/>
      <c r="J230"/>
      <c r="K230"/>
      <c r="L230"/>
      <c r="M230"/>
      <c r="N230"/>
      <c r="O230"/>
      <c r="P230"/>
      <c r="Q230"/>
      <c r="R230"/>
      <c r="S230"/>
      <c r="T230"/>
      <c r="U230"/>
      <c r="V230"/>
      <c r="W230"/>
      <c r="X230"/>
      <c r="Y230"/>
      <c r="Z230"/>
      <c r="AA230"/>
      <c r="AB230"/>
      <c r="AC230"/>
    </row>
    <row r="231" spans="2:29" ht="12.45">
      <c r="B231"/>
      <c r="C231"/>
      <c r="D231"/>
      <c r="E231"/>
      <c r="F231"/>
      <c r="G231"/>
      <c r="H231"/>
      <c r="I231"/>
      <c r="J231"/>
      <c r="K231"/>
      <c r="L231"/>
      <c r="M231"/>
      <c r="N231"/>
      <c r="O231"/>
      <c r="P231"/>
      <c r="Q231"/>
      <c r="R231"/>
      <c r="S231"/>
      <c r="T231"/>
      <c r="U231"/>
      <c r="V231"/>
      <c r="W231"/>
      <c r="X231"/>
      <c r="Y231"/>
      <c r="Z231"/>
      <c r="AA231"/>
      <c r="AB231"/>
      <c r="AC231"/>
    </row>
    <row r="232" spans="2:29" ht="12.45">
      <c r="B232"/>
      <c r="C232"/>
      <c r="D232"/>
      <c r="E232"/>
      <c r="F232"/>
      <c r="G232"/>
      <c r="H232"/>
      <c r="I232"/>
      <c r="J232"/>
      <c r="K232"/>
      <c r="L232"/>
      <c r="M232"/>
      <c r="N232"/>
      <c r="O232"/>
      <c r="P232"/>
      <c r="Q232"/>
      <c r="R232"/>
      <c r="S232"/>
      <c r="T232"/>
      <c r="U232"/>
      <c r="V232"/>
      <c r="W232"/>
      <c r="X232"/>
      <c r="Y232"/>
      <c r="Z232"/>
      <c r="AA232"/>
      <c r="AB232"/>
      <c r="AC232"/>
    </row>
    <row r="233" spans="2:29" ht="12.45">
      <c r="B233"/>
      <c r="C233"/>
      <c r="D233"/>
      <c r="E233"/>
      <c r="F233"/>
      <c r="G233"/>
      <c r="H233"/>
      <c r="I233"/>
      <c r="J233"/>
      <c r="K233"/>
      <c r="L233"/>
      <c r="M233"/>
      <c r="N233"/>
      <c r="O233"/>
      <c r="P233"/>
      <c r="Q233"/>
      <c r="R233"/>
      <c r="S233"/>
      <c r="T233"/>
      <c r="U233"/>
      <c r="V233"/>
      <c r="W233"/>
      <c r="X233"/>
      <c r="Y233"/>
      <c r="Z233"/>
      <c r="AA233"/>
      <c r="AB233"/>
      <c r="AC233"/>
    </row>
    <row r="234" spans="2:29" ht="12.45">
      <c r="B234"/>
      <c r="C234"/>
      <c r="D234"/>
      <c r="E234"/>
      <c r="F234"/>
      <c r="G234"/>
      <c r="H234"/>
      <c r="I234"/>
      <c r="J234"/>
      <c r="K234"/>
      <c r="L234"/>
      <c r="M234"/>
      <c r="N234"/>
      <c r="O234"/>
      <c r="P234"/>
      <c r="Q234"/>
      <c r="R234"/>
      <c r="S234"/>
      <c r="T234"/>
      <c r="U234"/>
      <c r="V234"/>
      <c r="W234"/>
      <c r="X234"/>
      <c r="Y234"/>
      <c r="Z234"/>
      <c r="AA234"/>
      <c r="AB234"/>
      <c r="AC234"/>
    </row>
    <row r="235" spans="2:29" ht="12.45">
      <c r="B235"/>
      <c r="C235"/>
      <c r="D235"/>
      <c r="E235"/>
      <c r="F235"/>
      <c r="G235"/>
      <c r="H235"/>
      <c r="I235"/>
      <c r="J235"/>
      <c r="K235"/>
      <c r="L235"/>
      <c r="M235"/>
      <c r="N235"/>
      <c r="O235"/>
      <c r="P235"/>
      <c r="Q235"/>
      <c r="R235"/>
      <c r="S235"/>
      <c r="T235"/>
      <c r="U235"/>
      <c r="V235"/>
      <c r="W235"/>
      <c r="X235"/>
      <c r="Y235"/>
      <c r="Z235"/>
      <c r="AA235"/>
      <c r="AB235"/>
      <c r="AC235"/>
    </row>
    <row r="236" spans="2:29" ht="12.45">
      <c r="B236"/>
      <c r="C236"/>
      <c r="D236"/>
      <c r="E236"/>
      <c r="F236"/>
      <c r="G236"/>
      <c r="H236"/>
      <c r="I236"/>
      <c r="J236"/>
      <c r="K236"/>
      <c r="L236"/>
      <c r="M236"/>
      <c r="N236"/>
      <c r="O236"/>
      <c r="P236"/>
      <c r="Q236"/>
      <c r="R236"/>
      <c r="S236"/>
      <c r="T236"/>
      <c r="U236"/>
      <c r="V236"/>
      <c r="W236"/>
      <c r="X236"/>
      <c r="Y236"/>
      <c r="Z236"/>
      <c r="AA236"/>
      <c r="AB236"/>
      <c r="AC236"/>
    </row>
    <row r="237" spans="2:29" ht="12.45">
      <c r="B237"/>
      <c r="C237"/>
      <c r="D237"/>
      <c r="E237"/>
      <c r="F237"/>
      <c r="G237"/>
      <c r="H237"/>
      <c r="I237"/>
      <c r="J237"/>
      <c r="K237"/>
      <c r="L237"/>
      <c r="M237"/>
      <c r="N237"/>
      <c r="O237"/>
      <c r="P237"/>
      <c r="Q237"/>
      <c r="R237"/>
      <c r="S237"/>
      <c r="T237"/>
      <c r="U237"/>
      <c r="V237"/>
      <c r="W237"/>
      <c r="X237"/>
      <c r="Y237"/>
      <c r="Z237"/>
      <c r="AA237"/>
      <c r="AB237"/>
      <c r="AC237"/>
    </row>
    <row r="238" spans="2:29" ht="12.45">
      <c r="B238"/>
      <c r="C238"/>
      <c r="D238"/>
      <c r="E238"/>
      <c r="F238"/>
      <c r="G238"/>
      <c r="H238"/>
      <c r="I238"/>
      <c r="J238"/>
      <c r="K238"/>
      <c r="L238"/>
      <c r="M238"/>
      <c r="N238"/>
      <c r="O238"/>
      <c r="P238"/>
      <c r="Q238"/>
      <c r="R238"/>
      <c r="S238"/>
      <c r="T238"/>
      <c r="U238"/>
      <c r="V238"/>
      <c r="W238"/>
      <c r="X238"/>
      <c r="Y238"/>
      <c r="Z238"/>
      <c r="AA238"/>
      <c r="AB238"/>
      <c r="AC238"/>
    </row>
    <row r="239" spans="2:29" ht="12.45">
      <c r="B239"/>
      <c r="C239"/>
      <c r="D239"/>
      <c r="E239"/>
      <c r="F239"/>
      <c r="G239"/>
      <c r="H239"/>
      <c r="I239"/>
      <c r="J239"/>
      <c r="K239"/>
      <c r="L239"/>
      <c r="M239"/>
      <c r="N239"/>
      <c r="O239"/>
      <c r="P239"/>
      <c r="Q239"/>
      <c r="R239"/>
      <c r="S239"/>
      <c r="T239"/>
      <c r="U239"/>
      <c r="V239"/>
      <c r="W239"/>
      <c r="X239"/>
      <c r="Y239"/>
      <c r="Z239"/>
      <c r="AA239"/>
      <c r="AB239"/>
      <c r="AC239"/>
    </row>
    <row r="240" spans="2:29" ht="12.45">
      <c r="B240"/>
      <c r="C240"/>
      <c r="D240"/>
      <c r="E240"/>
      <c r="F240"/>
      <c r="G240"/>
      <c r="H240"/>
      <c r="I240"/>
      <c r="J240"/>
      <c r="K240"/>
      <c r="L240"/>
      <c r="M240"/>
      <c r="N240"/>
      <c r="O240"/>
      <c r="P240"/>
      <c r="Q240"/>
      <c r="R240"/>
      <c r="S240"/>
      <c r="T240"/>
      <c r="U240"/>
      <c r="V240"/>
      <c r="W240"/>
      <c r="X240"/>
      <c r="Y240"/>
      <c r="Z240"/>
      <c r="AA240"/>
      <c r="AB240"/>
      <c r="AC240"/>
    </row>
    <row r="241" spans="2:29" ht="12.45">
      <c r="B241"/>
      <c r="C241"/>
      <c r="D241"/>
      <c r="E241"/>
      <c r="F241"/>
      <c r="G241"/>
      <c r="H241"/>
      <c r="I241"/>
      <c r="J241"/>
      <c r="K241"/>
      <c r="L241"/>
      <c r="M241"/>
      <c r="N241"/>
      <c r="O241"/>
      <c r="P241"/>
      <c r="Q241"/>
      <c r="R241"/>
      <c r="S241"/>
      <c r="T241"/>
      <c r="U241"/>
      <c r="V241"/>
      <c r="W241"/>
      <c r="X241"/>
      <c r="Y241"/>
      <c r="Z241"/>
      <c r="AA241"/>
      <c r="AB241"/>
      <c r="AC241"/>
    </row>
    <row r="242" spans="2:29" ht="12.45">
      <c r="B242"/>
      <c r="C242"/>
      <c r="D242"/>
      <c r="E242"/>
      <c r="F242"/>
      <c r="G242"/>
      <c r="H242"/>
      <c r="I242"/>
      <c r="J242"/>
      <c r="K242"/>
      <c r="L242"/>
      <c r="M242"/>
      <c r="N242"/>
      <c r="O242"/>
      <c r="P242"/>
      <c r="Q242"/>
      <c r="R242"/>
      <c r="S242"/>
      <c r="T242"/>
      <c r="U242"/>
      <c r="V242"/>
      <c r="W242"/>
      <c r="X242"/>
      <c r="Y242"/>
      <c r="Z242"/>
      <c r="AA242"/>
      <c r="AB242"/>
      <c r="AC242"/>
    </row>
    <row r="243" spans="2:29" ht="12.45">
      <c r="B243"/>
      <c r="C243"/>
      <c r="D243"/>
      <c r="E243"/>
      <c r="F243"/>
      <c r="G243"/>
      <c r="H243"/>
      <c r="I243"/>
      <c r="J243"/>
      <c r="K243"/>
      <c r="L243"/>
      <c r="M243"/>
      <c r="N243"/>
      <c r="O243"/>
      <c r="P243"/>
      <c r="Q243"/>
      <c r="R243"/>
      <c r="S243"/>
      <c r="T243"/>
      <c r="U243"/>
      <c r="V243"/>
      <c r="W243"/>
      <c r="X243"/>
      <c r="Y243"/>
      <c r="Z243"/>
      <c r="AA243"/>
      <c r="AB243"/>
      <c r="AC243"/>
    </row>
    <row r="244" spans="2:29" ht="12.45">
      <c r="B244"/>
      <c r="C244"/>
      <c r="D244"/>
      <c r="E244"/>
      <c r="F244"/>
      <c r="G244"/>
      <c r="H244"/>
      <c r="I244"/>
      <c r="J244"/>
      <c r="K244"/>
      <c r="L244"/>
      <c r="M244"/>
      <c r="N244"/>
      <c r="O244"/>
      <c r="P244"/>
      <c r="Q244"/>
      <c r="R244"/>
      <c r="S244"/>
      <c r="T244"/>
      <c r="U244"/>
      <c r="V244"/>
      <c r="W244"/>
      <c r="X244"/>
      <c r="Y244"/>
      <c r="Z244"/>
      <c r="AA244"/>
      <c r="AB244"/>
      <c r="AC244"/>
    </row>
    <row r="245" spans="2:29" ht="12.45">
      <c r="B245"/>
      <c r="C245"/>
      <c r="D245"/>
      <c r="E245"/>
      <c r="F245"/>
      <c r="G245"/>
      <c r="H245"/>
      <c r="I245"/>
      <c r="J245"/>
      <c r="K245"/>
      <c r="L245"/>
      <c r="M245"/>
      <c r="N245"/>
      <c r="O245"/>
      <c r="P245"/>
      <c r="Q245"/>
      <c r="R245"/>
      <c r="S245"/>
      <c r="T245"/>
      <c r="U245"/>
      <c r="V245"/>
      <c r="W245"/>
      <c r="X245"/>
      <c r="Y245"/>
      <c r="Z245"/>
      <c r="AA245"/>
      <c r="AB245"/>
      <c r="AC245"/>
    </row>
    <row r="246" spans="2:29" ht="12.45">
      <c r="B246"/>
      <c r="C246"/>
      <c r="D246"/>
      <c r="E246"/>
      <c r="F246"/>
      <c r="G246"/>
      <c r="H246"/>
      <c r="I246"/>
      <c r="J246"/>
      <c r="K246"/>
      <c r="L246"/>
      <c r="M246"/>
      <c r="N246"/>
      <c r="O246"/>
      <c r="P246"/>
      <c r="Q246"/>
      <c r="R246"/>
      <c r="S246"/>
      <c r="T246"/>
      <c r="U246"/>
      <c r="V246"/>
      <c r="W246"/>
      <c r="X246"/>
      <c r="Y246"/>
      <c r="Z246"/>
      <c r="AA246"/>
      <c r="AB246"/>
      <c r="AC246"/>
    </row>
    <row r="247" spans="2:29" ht="12.45">
      <c r="B247"/>
      <c r="C247"/>
      <c r="D247"/>
      <c r="E247"/>
      <c r="F247"/>
      <c r="G247"/>
      <c r="H247"/>
      <c r="I247"/>
      <c r="J247"/>
      <c r="K247"/>
      <c r="L247"/>
      <c r="M247"/>
      <c r="N247"/>
      <c r="O247"/>
      <c r="P247"/>
      <c r="Q247"/>
      <c r="R247"/>
      <c r="S247"/>
      <c r="T247"/>
      <c r="U247"/>
      <c r="V247"/>
      <c r="W247"/>
      <c r="X247"/>
      <c r="Y247"/>
      <c r="Z247"/>
      <c r="AA247"/>
      <c r="AB247"/>
      <c r="AC247"/>
    </row>
    <row r="248" spans="2:29" ht="12.45">
      <c r="B248"/>
      <c r="C248"/>
      <c r="D248"/>
      <c r="E248"/>
      <c r="F248"/>
      <c r="G248"/>
      <c r="H248"/>
      <c r="I248"/>
      <c r="J248"/>
      <c r="K248"/>
      <c r="L248"/>
      <c r="M248"/>
      <c r="N248"/>
      <c r="O248"/>
      <c r="P248"/>
      <c r="Q248"/>
      <c r="R248"/>
      <c r="S248"/>
      <c r="T248"/>
      <c r="U248"/>
      <c r="V248"/>
      <c r="W248"/>
      <c r="X248"/>
      <c r="Y248"/>
      <c r="Z248"/>
      <c r="AA248"/>
      <c r="AB248"/>
      <c r="AC248"/>
    </row>
    <row r="249" spans="2:29" ht="12.45">
      <c r="B249"/>
      <c r="C249"/>
      <c r="D249"/>
      <c r="E249"/>
      <c r="F249"/>
      <c r="G249"/>
      <c r="H249"/>
      <c r="I249"/>
      <c r="J249"/>
      <c r="K249"/>
      <c r="L249"/>
      <c r="M249"/>
      <c r="N249"/>
      <c r="O249"/>
      <c r="P249"/>
      <c r="Q249"/>
      <c r="R249"/>
      <c r="S249"/>
      <c r="T249"/>
      <c r="U249"/>
      <c r="V249"/>
      <c r="W249"/>
      <c r="X249"/>
      <c r="Y249"/>
      <c r="Z249"/>
      <c r="AA249"/>
      <c r="AB249"/>
      <c r="AC249"/>
    </row>
    <row r="250" spans="2:29" ht="12.45">
      <c r="B250"/>
      <c r="C250"/>
      <c r="D250"/>
      <c r="E250"/>
      <c r="F250"/>
      <c r="G250"/>
      <c r="H250"/>
      <c r="I250"/>
      <c r="J250"/>
      <c r="K250"/>
      <c r="L250"/>
      <c r="M250"/>
      <c r="N250"/>
      <c r="O250"/>
      <c r="P250"/>
      <c r="Q250"/>
      <c r="R250"/>
      <c r="S250"/>
      <c r="T250"/>
      <c r="U250"/>
      <c r="V250"/>
      <c r="W250"/>
      <c r="X250"/>
      <c r="Y250"/>
      <c r="Z250"/>
      <c r="AA250"/>
      <c r="AB250"/>
      <c r="AC250"/>
    </row>
    <row r="251" spans="2:29" ht="12.45">
      <c r="B251"/>
      <c r="C251"/>
      <c r="D251"/>
      <c r="E251"/>
      <c r="F251"/>
      <c r="G251"/>
      <c r="H251"/>
      <c r="I251"/>
      <c r="J251"/>
      <c r="K251"/>
      <c r="L251"/>
      <c r="M251"/>
      <c r="N251"/>
      <c r="O251"/>
      <c r="P251"/>
      <c r="Q251"/>
      <c r="R251"/>
      <c r="S251"/>
      <c r="T251"/>
      <c r="U251"/>
      <c r="V251"/>
      <c r="W251"/>
      <c r="X251"/>
      <c r="Y251"/>
      <c r="Z251"/>
      <c r="AA251"/>
      <c r="AB251"/>
      <c r="AC251"/>
    </row>
    <row r="252" spans="2:29" ht="12.45">
      <c r="B252"/>
      <c r="C252"/>
      <c r="D252"/>
      <c r="E252"/>
      <c r="F252"/>
      <c r="G252"/>
      <c r="H252"/>
      <c r="I252"/>
      <c r="J252"/>
      <c r="K252"/>
      <c r="L252"/>
      <c r="M252"/>
      <c r="N252"/>
      <c r="O252"/>
      <c r="P252"/>
      <c r="Q252"/>
      <c r="R252"/>
      <c r="S252"/>
      <c r="T252"/>
      <c r="U252"/>
      <c r="V252"/>
      <c r="W252"/>
      <c r="X252"/>
      <c r="Y252"/>
      <c r="Z252"/>
      <c r="AA252"/>
      <c r="AB252"/>
      <c r="AC252"/>
    </row>
    <row r="253" spans="2:29" ht="12.45">
      <c r="B253"/>
      <c r="C253"/>
      <c r="D253"/>
      <c r="E253"/>
      <c r="F253"/>
      <c r="G253"/>
      <c r="H253"/>
      <c r="I253"/>
      <c r="J253"/>
      <c r="K253"/>
      <c r="L253"/>
      <c r="M253"/>
      <c r="N253"/>
      <c r="O253"/>
      <c r="P253"/>
      <c r="Q253"/>
      <c r="R253"/>
      <c r="S253"/>
      <c r="T253"/>
      <c r="U253"/>
      <c r="V253"/>
      <c r="W253"/>
      <c r="X253"/>
      <c r="Y253"/>
      <c r="Z253"/>
      <c r="AA253"/>
      <c r="AB253"/>
      <c r="AC253"/>
    </row>
    <row r="254" spans="2:29" ht="12.45">
      <c r="B254"/>
      <c r="C254"/>
      <c r="D254"/>
      <c r="E254"/>
      <c r="F254"/>
      <c r="G254"/>
      <c r="H254"/>
      <c r="I254"/>
      <c r="J254"/>
      <c r="K254"/>
      <c r="L254"/>
      <c r="M254"/>
      <c r="N254"/>
      <c r="O254"/>
      <c r="P254"/>
      <c r="Q254"/>
      <c r="R254"/>
      <c r="S254"/>
      <c r="T254"/>
      <c r="U254"/>
      <c r="V254"/>
      <c r="W254"/>
      <c r="X254"/>
      <c r="Y254"/>
      <c r="Z254"/>
      <c r="AA254"/>
      <c r="AB254"/>
      <c r="AC254"/>
    </row>
    <row r="255" spans="2:29" ht="12.45">
      <c r="B255"/>
      <c r="C255"/>
      <c r="D255"/>
      <c r="E255"/>
      <c r="F255"/>
      <c r="G255"/>
      <c r="H255"/>
      <c r="I255"/>
      <c r="J255"/>
      <c r="K255"/>
      <c r="L255"/>
      <c r="M255"/>
      <c r="N255"/>
      <c r="O255"/>
      <c r="P255"/>
      <c r="Q255"/>
      <c r="R255"/>
      <c r="S255"/>
      <c r="T255"/>
      <c r="U255"/>
      <c r="V255"/>
      <c r="W255"/>
      <c r="X255"/>
      <c r="Y255"/>
      <c r="Z255"/>
      <c r="AA255"/>
      <c r="AB255"/>
      <c r="AC255"/>
    </row>
    <row r="256" spans="2:29" ht="12.45">
      <c r="B256"/>
      <c r="C256"/>
      <c r="D256"/>
      <c r="E256"/>
      <c r="F256"/>
      <c r="G256"/>
      <c r="H256"/>
      <c r="I256"/>
      <c r="J256"/>
      <c r="K256"/>
      <c r="L256"/>
      <c r="M256"/>
      <c r="N256"/>
      <c r="O256"/>
      <c r="P256"/>
      <c r="Q256"/>
      <c r="R256"/>
      <c r="S256"/>
      <c r="T256"/>
      <c r="U256"/>
      <c r="V256"/>
      <c r="W256"/>
      <c r="X256"/>
      <c r="Y256"/>
      <c r="Z256"/>
      <c r="AA256"/>
      <c r="AB256"/>
      <c r="AC256"/>
    </row>
    <row r="257" spans="2:29" ht="12.45">
      <c r="B257"/>
      <c r="C257"/>
      <c r="D257"/>
      <c r="E257"/>
      <c r="F257"/>
      <c r="G257"/>
      <c r="H257"/>
      <c r="I257"/>
      <c r="J257"/>
      <c r="K257"/>
      <c r="L257"/>
      <c r="M257"/>
      <c r="N257"/>
      <c r="O257"/>
      <c r="P257"/>
      <c r="Q257"/>
      <c r="R257"/>
      <c r="S257"/>
      <c r="T257"/>
      <c r="U257"/>
      <c r="V257"/>
      <c r="W257"/>
      <c r="X257"/>
      <c r="Y257"/>
      <c r="Z257"/>
      <c r="AA257"/>
      <c r="AB257"/>
      <c r="AC257"/>
    </row>
    <row r="258" spans="2:29" ht="12.45">
      <c r="B258"/>
      <c r="C258"/>
      <c r="D258"/>
      <c r="E258"/>
      <c r="F258"/>
      <c r="G258"/>
      <c r="H258"/>
      <c r="I258"/>
      <c r="J258"/>
      <c r="K258"/>
      <c r="L258"/>
      <c r="M258"/>
      <c r="N258"/>
      <c r="O258"/>
      <c r="P258"/>
      <c r="Q258"/>
      <c r="R258"/>
      <c r="S258"/>
      <c r="T258"/>
      <c r="U258"/>
      <c r="V258"/>
      <c r="W258"/>
      <c r="X258"/>
      <c r="Y258"/>
      <c r="Z258"/>
      <c r="AA258"/>
      <c r="AB258"/>
      <c r="AC258"/>
    </row>
    <row r="259" spans="2:29" ht="12.45">
      <c r="B259"/>
      <c r="C259"/>
      <c r="D259"/>
      <c r="E259"/>
      <c r="F259"/>
      <c r="G259"/>
      <c r="H259"/>
      <c r="I259"/>
      <c r="J259"/>
      <c r="K259"/>
      <c r="L259"/>
      <c r="M259"/>
      <c r="N259"/>
      <c r="O259"/>
      <c r="P259"/>
      <c r="Q259"/>
      <c r="R259"/>
      <c r="S259"/>
      <c r="T259"/>
      <c r="U259"/>
      <c r="V259"/>
      <c r="W259"/>
      <c r="X259"/>
      <c r="Y259"/>
      <c r="Z259"/>
      <c r="AA259"/>
      <c r="AB259"/>
      <c r="AC259"/>
    </row>
    <row r="260" spans="2:29" ht="12.45">
      <c r="B260"/>
      <c r="C260"/>
      <c r="D260"/>
      <c r="E260"/>
      <c r="F260"/>
      <c r="G260"/>
      <c r="H260"/>
      <c r="I260"/>
      <c r="J260"/>
      <c r="K260"/>
      <c r="L260"/>
      <c r="M260"/>
      <c r="N260"/>
      <c r="O260"/>
      <c r="P260"/>
      <c r="Q260"/>
      <c r="R260"/>
      <c r="S260"/>
      <c r="T260"/>
      <c r="U260"/>
      <c r="V260"/>
      <c r="W260"/>
      <c r="X260"/>
      <c r="Y260"/>
      <c r="Z260"/>
      <c r="AA260"/>
      <c r="AB260"/>
      <c r="AC260"/>
    </row>
    <row r="261" spans="2:29" ht="12.45">
      <c r="B261"/>
      <c r="C261"/>
      <c r="D261"/>
      <c r="E261"/>
      <c r="F261"/>
      <c r="G261"/>
      <c r="H261"/>
      <c r="I261"/>
      <c r="J261"/>
      <c r="K261"/>
      <c r="L261"/>
      <c r="M261"/>
      <c r="N261"/>
      <c r="O261"/>
      <c r="P261"/>
      <c r="Q261"/>
      <c r="R261"/>
      <c r="S261"/>
      <c r="T261"/>
      <c r="U261"/>
      <c r="V261"/>
      <c r="W261"/>
      <c r="X261"/>
      <c r="Y261"/>
      <c r="Z261"/>
      <c r="AA261"/>
      <c r="AB261"/>
      <c r="AC261"/>
    </row>
    <row r="262" spans="2:29" ht="12.45">
      <c r="B262"/>
      <c r="C262"/>
      <c r="D262"/>
      <c r="E262"/>
      <c r="F262"/>
      <c r="G262"/>
      <c r="H262"/>
      <c r="I262"/>
      <c r="J262"/>
      <c r="K262"/>
      <c r="L262"/>
      <c r="M262"/>
      <c r="N262"/>
      <c r="O262"/>
      <c r="P262"/>
      <c r="Q262"/>
      <c r="R262"/>
      <c r="S262"/>
      <c r="T262"/>
      <c r="U262"/>
      <c r="V262"/>
      <c r="W262"/>
      <c r="X262"/>
      <c r="Y262"/>
      <c r="Z262"/>
      <c r="AA262"/>
      <c r="AB262"/>
      <c r="AC262"/>
    </row>
    <row r="263" spans="2:29" ht="12.45">
      <c r="B263"/>
      <c r="C263"/>
      <c r="D263"/>
      <c r="E263"/>
      <c r="F263"/>
      <c r="G263"/>
      <c r="H263"/>
      <c r="I263"/>
      <c r="J263"/>
      <c r="K263"/>
      <c r="L263"/>
      <c r="M263"/>
      <c r="N263"/>
      <c r="O263"/>
      <c r="P263"/>
      <c r="Q263"/>
      <c r="R263"/>
      <c r="S263"/>
      <c r="T263"/>
      <c r="U263"/>
      <c r="V263"/>
      <c r="W263"/>
      <c r="X263"/>
      <c r="Y263"/>
      <c r="Z263"/>
      <c r="AA263"/>
      <c r="AB263"/>
      <c r="AC263"/>
    </row>
    <row r="264" spans="2:29" ht="12.45">
      <c r="B264"/>
      <c r="C264"/>
      <c r="D264"/>
      <c r="E264"/>
      <c r="F264"/>
      <c r="G264"/>
      <c r="H264"/>
      <c r="I264"/>
      <c r="J264"/>
      <c r="K264"/>
      <c r="L264"/>
      <c r="M264"/>
      <c r="N264"/>
      <c r="O264"/>
      <c r="P264"/>
      <c r="Q264"/>
      <c r="R264"/>
      <c r="S264"/>
      <c r="T264"/>
      <c r="U264"/>
      <c r="V264"/>
      <c r="W264"/>
      <c r="X264"/>
      <c r="Y264"/>
      <c r="Z264"/>
      <c r="AA264"/>
      <c r="AB264"/>
      <c r="AC264"/>
    </row>
    <row r="265" spans="2:29" ht="12.45">
      <c r="B265"/>
      <c r="C265"/>
      <c r="D265"/>
      <c r="E265"/>
      <c r="F265"/>
      <c r="G265"/>
      <c r="H265"/>
      <c r="I265"/>
      <c r="J265"/>
      <c r="K265"/>
      <c r="L265"/>
      <c r="M265"/>
      <c r="N265"/>
      <c r="O265"/>
      <c r="P265"/>
      <c r="Q265"/>
      <c r="R265"/>
      <c r="S265"/>
      <c r="T265"/>
      <c r="U265"/>
      <c r="V265"/>
      <c r="W265"/>
      <c r="X265"/>
      <c r="Y265"/>
      <c r="Z265"/>
      <c r="AA265"/>
      <c r="AB265"/>
      <c r="AC265"/>
    </row>
    <row r="266" spans="2:29" ht="12.45">
      <c r="B266"/>
      <c r="C266"/>
      <c r="D266"/>
      <c r="E266"/>
      <c r="F266"/>
      <c r="G266"/>
      <c r="H266"/>
      <c r="I266"/>
      <c r="J266"/>
      <c r="K266"/>
      <c r="L266"/>
      <c r="M266"/>
      <c r="N266"/>
      <c r="O266"/>
      <c r="P266"/>
      <c r="Q266"/>
      <c r="R266"/>
      <c r="S266"/>
      <c r="T266"/>
      <c r="U266"/>
      <c r="V266"/>
      <c r="W266"/>
      <c r="X266"/>
      <c r="Y266"/>
      <c r="Z266"/>
      <c r="AA266"/>
      <c r="AB266"/>
      <c r="AC266"/>
    </row>
    <row r="267" spans="2:29" ht="12.45">
      <c r="B267"/>
      <c r="C267"/>
      <c r="D267"/>
      <c r="E267"/>
      <c r="F267"/>
      <c r="G267"/>
      <c r="H267"/>
      <c r="I267"/>
      <c r="J267"/>
      <c r="K267"/>
      <c r="L267"/>
      <c r="M267"/>
      <c r="N267"/>
      <c r="O267"/>
      <c r="P267"/>
      <c r="Q267"/>
      <c r="R267"/>
      <c r="S267"/>
      <c r="T267"/>
      <c r="U267"/>
      <c r="V267"/>
      <c r="W267"/>
      <c r="X267"/>
      <c r="Y267"/>
      <c r="Z267"/>
      <c r="AA267"/>
      <c r="AB267"/>
      <c r="AC267"/>
    </row>
    <row r="268" spans="2:29" ht="12.45">
      <c r="B268"/>
      <c r="C268"/>
      <c r="D268"/>
      <c r="E268"/>
      <c r="F268"/>
      <c r="G268"/>
      <c r="H268"/>
      <c r="I268"/>
      <c r="J268"/>
      <c r="K268"/>
      <c r="L268"/>
      <c r="M268"/>
      <c r="N268"/>
      <c r="O268"/>
      <c r="P268"/>
      <c r="Q268"/>
      <c r="R268"/>
      <c r="S268"/>
      <c r="T268"/>
      <c r="U268"/>
      <c r="V268"/>
      <c r="W268"/>
      <c r="X268"/>
      <c r="Y268"/>
      <c r="Z268"/>
      <c r="AA268"/>
      <c r="AB268"/>
      <c r="AC268"/>
    </row>
    <row r="269" spans="2:29" ht="12.45">
      <c r="B269"/>
      <c r="C269"/>
      <c r="D269"/>
      <c r="E269"/>
      <c r="F269"/>
      <c r="G269"/>
      <c r="H269"/>
      <c r="I269"/>
      <c r="J269"/>
      <c r="K269"/>
      <c r="L269"/>
      <c r="M269"/>
      <c r="N269"/>
      <c r="O269"/>
      <c r="P269"/>
      <c r="Q269"/>
      <c r="R269"/>
      <c r="S269"/>
      <c r="T269"/>
      <c r="U269"/>
      <c r="V269"/>
      <c r="W269"/>
      <c r="X269"/>
      <c r="Y269"/>
      <c r="Z269"/>
      <c r="AA269"/>
      <c r="AB269"/>
      <c r="AC269"/>
    </row>
    <row r="270" spans="2:29" ht="12.45">
      <c r="B270"/>
      <c r="C270"/>
      <c r="D270"/>
      <c r="E270"/>
      <c r="F270"/>
      <c r="G270"/>
      <c r="H270"/>
      <c r="I270"/>
      <c r="J270"/>
      <c r="K270"/>
      <c r="L270"/>
      <c r="M270"/>
      <c r="N270"/>
      <c r="O270"/>
      <c r="P270"/>
      <c r="Q270"/>
      <c r="R270"/>
      <c r="S270"/>
      <c r="T270"/>
      <c r="U270"/>
      <c r="V270"/>
      <c r="W270"/>
      <c r="X270"/>
      <c r="Y270"/>
      <c r="Z270"/>
      <c r="AA270"/>
      <c r="AB270"/>
      <c r="AC270"/>
    </row>
    <row r="271" spans="2:29" ht="12.45">
      <c r="B271"/>
      <c r="C271"/>
      <c r="D271"/>
      <c r="E271"/>
      <c r="F271"/>
      <c r="G271"/>
      <c r="H271"/>
      <c r="I271"/>
      <c r="J271"/>
      <c r="K271"/>
      <c r="L271"/>
      <c r="M271"/>
      <c r="N271"/>
      <c r="O271"/>
      <c r="P271"/>
      <c r="Q271"/>
      <c r="R271"/>
      <c r="S271"/>
      <c r="T271"/>
      <c r="U271"/>
      <c r="V271"/>
      <c r="W271"/>
      <c r="X271"/>
      <c r="Y271"/>
      <c r="Z271"/>
      <c r="AA271"/>
      <c r="AB271"/>
      <c r="AC271"/>
    </row>
    <row r="272" spans="2:29" ht="12.45">
      <c r="B272"/>
      <c r="C272"/>
      <c r="D272"/>
      <c r="E272"/>
      <c r="F272"/>
      <c r="G272"/>
      <c r="H272"/>
      <c r="I272"/>
      <c r="J272"/>
      <c r="K272"/>
      <c r="L272"/>
      <c r="M272"/>
      <c r="N272"/>
      <c r="O272"/>
      <c r="P272"/>
      <c r="Q272"/>
      <c r="R272"/>
      <c r="S272"/>
      <c r="T272"/>
      <c r="U272"/>
      <c r="V272"/>
      <c r="W272"/>
      <c r="X272"/>
      <c r="Y272"/>
      <c r="Z272"/>
      <c r="AA272"/>
      <c r="AB272"/>
      <c r="AC272"/>
    </row>
    <row r="273" spans="2:29" ht="12.45">
      <c r="B273"/>
      <c r="C273"/>
      <c r="D273"/>
      <c r="E273"/>
      <c r="F273"/>
      <c r="G273"/>
      <c r="H273"/>
      <c r="I273"/>
      <c r="J273"/>
      <c r="K273"/>
      <c r="L273"/>
      <c r="M273"/>
      <c r="N273"/>
      <c r="O273"/>
      <c r="P273"/>
      <c r="Q273"/>
      <c r="R273"/>
      <c r="S273"/>
      <c r="T273"/>
      <c r="U273"/>
      <c r="V273"/>
      <c r="W273"/>
      <c r="X273"/>
      <c r="Y273"/>
      <c r="Z273"/>
      <c r="AA273"/>
      <c r="AB273"/>
      <c r="AC273"/>
    </row>
    <row r="274" spans="2:29" ht="12.45">
      <c r="B274"/>
      <c r="C274"/>
      <c r="D274"/>
      <c r="E274"/>
      <c r="F274"/>
      <c r="G274"/>
      <c r="H274"/>
      <c r="I274"/>
      <c r="J274"/>
      <c r="K274"/>
      <c r="L274"/>
      <c r="M274"/>
      <c r="N274"/>
      <c r="O274"/>
      <c r="P274"/>
      <c r="Q274"/>
      <c r="R274"/>
      <c r="S274"/>
      <c r="T274"/>
      <c r="U274"/>
      <c r="V274"/>
      <c r="W274"/>
      <c r="X274"/>
      <c r="Y274"/>
      <c r="Z274"/>
      <c r="AA274"/>
      <c r="AB274"/>
      <c r="AC274"/>
    </row>
    <row r="275" spans="2:29" ht="12.45">
      <c r="B275"/>
      <c r="C275"/>
      <c r="D275"/>
      <c r="E275"/>
      <c r="F275"/>
      <c r="G275"/>
      <c r="H275"/>
      <c r="I275"/>
      <c r="J275"/>
      <c r="K275"/>
      <c r="L275"/>
      <c r="M275"/>
      <c r="N275"/>
      <c r="O275"/>
      <c r="P275"/>
      <c r="Q275"/>
      <c r="R275"/>
      <c r="S275"/>
      <c r="T275"/>
      <c r="U275"/>
      <c r="V275"/>
      <c r="W275"/>
      <c r="X275"/>
      <c r="Y275"/>
      <c r="Z275"/>
      <c r="AA275"/>
      <c r="AB275"/>
      <c r="AC275"/>
    </row>
    <row r="276" spans="2:29" ht="12.45">
      <c r="B276"/>
      <c r="C276"/>
      <c r="D276"/>
      <c r="E276"/>
      <c r="F276"/>
      <c r="G276"/>
      <c r="H276"/>
      <c r="I276"/>
      <c r="J276"/>
      <c r="K276"/>
      <c r="L276"/>
      <c r="M276"/>
      <c r="N276"/>
      <c r="O276"/>
      <c r="P276"/>
      <c r="Q276"/>
      <c r="R276"/>
      <c r="S276"/>
      <c r="T276"/>
      <c r="U276"/>
      <c r="V276"/>
      <c r="W276"/>
      <c r="X276"/>
      <c r="Y276"/>
      <c r="Z276"/>
      <c r="AA276"/>
      <c r="AB276"/>
      <c r="AC276"/>
    </row>
    <row r="277" spans="2:29" ht="12.45">
      <c r="B277"/>
      <c r="C277"/>
      <c r="D277"/>
      <c r="E277"/>
      <c r="F277"/>
      <c r="G277"/>
      <c r="H277"/>
      <c r="I277"/>
      <c r="J277"/>
      <c r="K277"/>
      <c r="L277"/>
      <c r="M277"/>
      <c r="N277"/>
      <c r="O277"/>
      <c r="P277"/>
      <c r="Q277"/>
      <c r="R277"/>
      <c r="S277"/>
      <c r="T277"/>
      <c r="U277"/>
      <c r="V277"/>
      <c r="W277"/>
      <c r="X277"/>
      <c r="Y277"/>
      <c r="Z277"/>
      <c r="AA277"/>
      <c r="AB277"/>
      <c r="AC277"/>
    </row>
    <row r="278" spans="2:29" ht="12.45">
      <c r="B278"/>
      <c r="C278"/>
      <c r="D278"/>
      <c r="E278"/>
      <c r="F278"/>
      <c r="G278"/>
      <c r="H278"/>
      <c r="I278"/>
      <c r="J278"/>
      <c r="K278"/>
      <c r="L278"/>
      <c r="M278"/>
      <c r="N278"/>
      <c r="O278"/>
      <c r="P278"/>
      <c r="Q278"/>
      <c r="R278"/>
      <c r="S278"/>
      <c r="T278"/>
      <c r="U278"/>
      <c r="V278"/>
      <c r="W278"/>
      <c r="X278"/>
      <c r="Y278"/>
      <c r="Z278"/>
      <c r="AA278"/>
      <c r="AB278"/>
      <c r="AC278"/>
    </row>
    <row r="279" spans="2:29" ht="12.45">
      <c r="B279"/>
      <c r="C279"/>
      <c r="D279"/>
      <c r="E279"/>
      <c r="F279"/>
      <c r="G279"/>
      <c r="H279"/>
      <c r="I279"/>
      <c r="J279"/>
      <c r="K279"/>
      <c r="L279"/>
      <c r="M279"/>
      <c r="N279"/>
      <c r="O279"/>
      <c r="P279"/>
      <c r="Q279"/>
      <c r="R279"/>
      <c r="S279"/>
      <c r="T279"/>
      <c r="U279"/>
      <c r="V279"/>
      <c r="W279"/>
      <c r="X279"/>
      <c r="Y279"/>
      <c r="Z279"/>
      <c r="AA279"/>
      <c r="AB279"/>
      <c r="AC279"/>
    </row>
    <row r="280" spans="2:29" ht="12.45">
      <c r="B280"/>
      <c r="C280"/>
      <c r="D280"/>
      <c r="E280"/>
      <c r="F280"/>
      <c r="G280"/>
      <c r="H280"/>
      <c r="I280"/>
      <c r="J280"/>
      <c r="K280"/>
      <c r="L280"/>
      <c r="M280"/>
      <c r="N280"/>
      <c r="O280"/>
      <c r="P280"/>
      <c r="Q280"/>
      <c r="R280"/>
      <c r="S280"/>
      <c r="T280"/>
      <c r="U280"/>
      <c r="V280"/>
      <c r="W280"/>
      <c r="X280"/>
      <c r="Y280"/>
      <c r="Z280"/>
      <c r="AA280"/>
      <c r="AB280"/>
      <c r="AC280"/>
    </row>
    <row r="281" spans="2:29" ht="12.45">
      <c r="B281"/>
      <c r="C281"/>
      <c r="D281"/>
      <c r="E281"/>
      <c r="F281"/>
      <c r="G281"/>
      <c r="H281"/>
      <c r="I281"/>
      <c r="J281"/>
      <c r="K281"/>
      <c r="L281"/>
      <c r="M281"/>
      <c r="N281"/>
      <c r="O281"/>
      <c r="P281"/>
      <c r="Q281"/>
      <c r="R281"/>
      <c r="S281"/>
      <c r="T281"/>
      <c r="U281"/>
      <c r="V281"/>
      <c r="W281"/>
      <c r="X281"/>
      <c r="Y281"/>
      <c r="Z281"/>
      <c r="AA281"/>
      <c r="AB281"/>
      <c r="AC281"/>
    </row>
    <row r="282" spans="2:29" ht="12.45">
      <c r="B282"/>
      <c r="C282"/>
      <c r="D282"/>
      <c r="E282"/>
      <c r="F282"/>
      <c r="G282"/>
      <c r="H282"/>
      <c r="I282"/>
      <c r="J282"/>
      <c r="K282"/>
      <c r="L282"/>
      <c r="M282"/>
      <c r="N282"/>
      <c r="O282"/>
      <c r="P282"/>
      <c r="Q282"/>
      <c r="R282"/>
      <c r="S282"/>
      <c r="T282"/>
      <c r="U282"/>
      <c r="V282"/>
      <c r="W282"/>
      <c r="X282"/>
      <c r="Y282"/>
      <c r="Z282"/>
      <c r="AA282"/>
      <c r="AB282"/>
      <c r="AC282"/>
    </row>
    <row r="283" spans="2:29" ht="12.45">
      <c r="B283"/>
      <c r="C283"/>
      <c r="D283"/>
      <c r="E283"/>
      <c r="F283"/>
      <c r="G283"/>
      <c r="H283"/>
      <c r="I283"/>
      <c r="J283"/>
      <c r="K283"/>
      <c r="L283"/>
      <c r="M283"/>
      <c r="N283"/>
      <c r="O283"/>
      <c r="P283"/>
      <c r="Q283"/>
      <c r="R283"/>
      <c r="S283"/>
      <c r="T283"/>
      <c r="U283"/>
      <c r="V283"/>
      <c r="W283"/>
      <c r="X283"/>
      <c r="Y283"/>
      <c r="Z283"/>
      <c r="AA283"/>
      <c r="AB283"/>
      <c r="AC283"/>
    </row>
    <row r="284" spans="2:29" ht="12.45">
      <c r="B284"/>
      <c r="C284"/>
      <c r="D284"/>
      <c r="E284"/>
      <c r="F284"/>
      <c r="G284"/>
      <c r="H284"/>
      <c r="I284"/>
      <c r="J284"/>
      <c r="K284"/>
      <c r="L284"/>
      <c r="M284"/>
      <c r="N284"/>
      <c r="O284"/>
      <c r="P284"/>
      <c r="Q284"/>
      <c r="R284"/>
      <c r="S284"/>
      <c r="T284"/>
      <c r="U284"/>
      <c r="V284"/>
      <c r="W284"/>
      <c r="X284"/>
      <c r="Y284"/>
      <c r="Z284"/>
      <c r="AA284"/>
      <c r="AB284"/>
      <c r="AC284"/>
    </row>
    <row r="285" spans="2:29" ht="12.45">
      <c r="B285"/>
      <c r="C285"/>
      <c r="D285"/>
      <c r="E285"/>
      <c r="F285"/>
      <c r="G285"/>
      <c r="H285"/>
      <c r="I285"/>
      <c r="J285"/>
      <c r="K285"/>
      <c r="L285"/>
      <c r="M285"/>
      <c r="N285"/>
      <c r="O285"/>
      <c r="P285"/>
      <c r="Q285"/>
      <c r="R285"/>
      <c r="S285"/>
      <c r="T285"/>
      <c r="U285"/>
      <c r="V285"/>
      <c r="W285"/>
      <c r="X285"/>
      <c r="Y285"/>
      <c r="Z285"/>
      <c r="AA285"/>
      <c r="AB285"/>
      <c r="AC285"/>
    </row>
    <row r="286" spans="2:29" ht="12.45">
      <c r="B286"/>
      <c r="C286"/>
      <c r="D286"/>
      <c r="E286"/>
      <c r="F286"/>
      <c r="G286"/>
      <c r="H286"/>
      <c r="I286"/>
      <c r="J286"/>
      <c r="K286"/>
      <c r="L286"/>
      <c r="M286"/>
      <c r="N286"/>
      <c r="O286"/>
      <c r="P286"/>
      <c r="Q286"/>
      <c r="R286"/>
      <c r="S286"/>
      <c r="T286"/>
      <c r="U286"/>
      <c r="V286"/>
      <c r="W286"/>
      <c r="X286"/>
      <c r="Y286"/>
      <c r="Z286"/>
      <c r="AA286"/>
      <c r="AB286"/>
      <c r="AC286"/>
    </row>
    <row r="287" spans="2:29" ht="12.45">
      <c r="B287"/>
      <c r="C287"/>
      <c r="D287"/>
      <c r="E287"/>
      <c r="F287"/>
      <c r="G287"/>
      <c r="H287"/>
      <c r="I287"/>
      <c r="J287"/>
      <c r="K287"/>
      <c r="L287"/>
      <c r="M287"/>
      <c r="N287"/>
      <c r="O287"/>
      <c r="P287"/>
      <c r="Q287"/>
      <c r="R287"/>
      <c r="S287"/>
      <c r="T287"/>
      <c r="U287"/>
      <c r="V287"/>
      <c r="W287"/>
      <c r="X287"/>
      <c r="Y287"/>
      <c r="Z287"/>
      <c r="AA287"/>
      <c r="AB287"/>
      <c r="AC287"/>
    </row>
    <row r="288" spans="2:29" ht="12.45">
      <c r="B288"/>
      <c r="C288"/>
      <c r="D288"/>
      <c r="E288"/>
      <c r="F288"/>
      <c r="G288"/>
      <c r="H288"/>
      <c r="I288"/>
      <c r="J288"/>
      <c r="K288"/>
      <c r="L288"/>
      <c r="M288"/>
      <c r="N288"/>
      <c r="O288"/>
      <c r="P288"/>
      <c r="Q288"/>
      <c r="R288"/>
      <c r="S288"/>
      <c r="T288"/>
      <c r="U288"/>
      <c r="V288"/>
      <c r="W288"/>
      <c r="X288"/>
      <c r="Y288"/>
      <c r="Z288"/>
      <c r="AA288"/>
      <c r="AB288"/>
      <c r="AC288"/>
    </row>
    <row r="289" spans="2:29" ht="12.45">
      <c r="B289"/>
      <c r="C289"/>
      <c r="D289"/>
      <c r="E289"/>
      <c r="F289"/>
      <c r="G289"/>
      <c r="H289"/>
      <c r="I289"/>
      <c r="J289"/>
      <c r="K289"/>
      <c r="L289"/>
      <c r="M289"/>
      <c r="N289"/>
      <c r="O289"/>
      <c r="P289"/>
      <c r="Q289"/>
      <c r="R289"/>
      <c r="S289"/>
      <c r="T289"/>
      <c r="U289"/>
      <c r="V289"/>
      <c r="W289"/>
      <c r="X289"/>
      <c r="Y289"/>
      <c r="Z289"/>
      <c r="AA289"/>
      <c r="AB289"/>
      <c r="AC289"/>
    </row>
    <row r="290" spans="2:29" ht="12.45">
      <c r="B290"/>
      <c r="C290"/>
      <c r="D290"/>
      <c r="E290"/>
      <c r="F290"/>
      <c r="G290"/>
      <c r="H290"/>
      <c r="I290"/>
      <c r="J290"/>
      <c r="K290"/>
      <c r="L290"/>
      <c r="M290"/>
      <c r="N290"/>
      <c r="O290"/>
      <c r="P290"/>
      <c r="Q290"/>
      <c r="R290"/>
      <c r="S290"/>
      <c r="T290"/>
      <c r="U290"/>
      <c r="V290"/>
      <c r="W290"/>
      <c r="X290"/>
      <c r="Y290"/>
      <c r="Z290"/>
      <c r="AA290"/>
      <c r="AB290"/>
      <c r="AC290"/>
    </row>
    <row r="291" spans="2:29" ht="12.45">
      <c r="B291"/>
      <c r="C291"/>
      <c r="D291"/>
      <c r="E291"/>
      <c r="F291"/>
      <c r="G291"/>
      <c r="H291"/>
      <c r="I291"/>
      <c r="J291"/>
      <c r="K291"/>
      <c r="L291"/>
      <c r="M291"/>
      <c r="N291"/>
      <c r="O291"/>
      <c r="P291"/>
      <c r="Q291"/>
      <c r="R291"/>
      <c r="S291"/>
      <c r="T291"/>
      <c r="U291"/>
      <c r="V291"/>
      <c r="W291"/>
      <c r="X291"/>
      <c r="Y291"/>
      <c r="Z291"/>
      <c r="AA291"/>
      <c r="AB291"/>
      <c r="AC291"/>
    </row>
    <row r="292" spans="2:29" ht="12.45">
      <c r="B292"/>
      <c r="C292"/>
      <c r="D292"/>
      <c r="E292"/>
      <c r="F292"/>
      <c r="G292"/>
      <c r="H292"/>
      <c r="I292"/>
      <c r="J292"/>
      <c r="K292"/>
      <c r="L292"/>
      <c r="M292"/>
      <c r="N292"/>
      <c r="O292"/>
      <c r="P292"/>
      <c r="Q292"/>
      <c r="R292"/>
      <c r="S292"/>
      <c r="T292"/>
      <c r="U292"/>
      <c r="V292"/>
      <c r="W292"/>
      <c r="X292"/>
      <c r="Y292"/>
      <c r="Z292"/>
      <c r="AA292"/>
      <c r="AB292"/>
      <c r="AC292"/>
    </row>
    <row r="293" spans="2:29" ht="12.45">
      <c r="B293"/>
      <c r="C293"/>
      <c r="D293"/>
      <c r="E293"/>
      <c r="F293"/>
      <c r="G293"/>
      <c r="H293"/>
      <c r="I293"/>
      <c r="J293"/>
      <c r="K293"/>
      <c r="L293"/>
      <c r="M293"/>
      <c r="N293"/>
      <c r="O293"/>
      <c r="P293"/>
      <c r="Q293"/>
      <c r="R293"/>
      <c r="S293"/>
      <c r="T293"/>
      <c r="U293"/>
      <c r="V293"/>
      <c r="W293"/>
      <c r="X293"/>
      <c r="Y293"/>
      <c r="Z293"/>
      <c r="AA293"/>
      <c r="AB293"/>
      <c r="AC293"/>
    </row>
    <row r="294" spans="2:29" ht="12.45">
      <c r="B294"/>
      <c r="C294"/>
      <c r="D294"/>
      <c r="E294"/>
      <c r="F294"/>
      <c r="G294"/>
      <c r="H294"/>
      <c r="I294"/>
      <c r="J294"/>
      <c r="K294"/>
      <c r="L294"/>
      <c r="M294"/>
      <c r="N294"/>
      <c r="O294"/>
      <c r="P294"/>
      <c r="Q294"/>
      <c r="R294"/>
      <c r="S294"/>
      <c r="T294"/>
      <c r="U294"/>
      <c r="V294"/>
      <c r="W294"/>
      <c r="X294"/>
      <c r="Y294"/>
      <c r="Z294"/>
      <c r="AA294"/>
      <c r="AB294"/>
      <c r="AC294"/>
    </row>
    <row r="295" spans="2:29" ht="12.45">
      <c r="B295"/>
      <c r="C295"/>
      <c r="D295"/>
      <c r="E295"/>
      <c r="F295"/>
      <c r="G295"/>
      <c r="H295"/>
      <c r="I295"/>
      <c r="J295"/>
      <c r="K295"/>
      <c r="L295"/>
      <c r="M295"/>
      <c r="N295"/>
      <c r="O295"/>
      <c r="P295"/>
      <c r="Q295"/>
      <c r="R295"/>
      <c r="S295"/>
      <c r="T295"/>
      <c r="U295"/>
      <c r="V295"/>
      <c r="W295"/>
      <c r="X295"/>
      <c r="Y295"/>
      <c r="Z295"/>
      <c r="AA295"/>
      <c r="AB295"/>
      <c r="AC295"/>
    </row>
    <row r="296" spans="2:29" ht="12.45">
      <c r="B296"/>
      <c r="C296"/>
      <c r="D296"/>
      <c r="E296"/>
      <c r="F296"/>
      <c r="G296"/>
      <c r="H296"/>
      <c r="I296"/>
      <c r="J296"/>
      <c r="K296"/>
      <c r="L296"/>
      <c r="M296"/>
      <c r="N296"/>
      <c r="O296"/>
      <c r="P296"/>
      <c r="Q296"/>
      <c r="R296"/>
      <c r="S296"/>
      <c r="T296"/>
      <c r="U296"/>
      <c r="V296"/>
      <c r="W296"/>
      <c r="X296"/>
      <c r="Y296"/>
      <c r="Z296"/>
      <c r="AA296"/>
      <c r="AB296"/>
      <c r="AC296"/>
    </row>
    <row r="297" spans="2:29" ht="12.45">
      <c r="B297"/>
      <c r="C297"/>
      <c r="D297"/>
      <c r="E297"/>
      <c r="F297"/>
      <c r="G297"/>
      <c r="H297"/>
      <c r="I297"/>
      <c r="J297"/>
      <c r="K297"/>
      <c r="L297"/>
      <c r="M297"/>
      <c r="N297"/>
      <c r="O297"/>
      <c r="P297"/>
      <c r="Q297"/>
      <c r="R297"/>
      <c r="S297"/>
      <c r="T297"/>
      <c r="U297"/>
      <c r="V297"/>
      <c r="W297"/>
      <c r="X297"/>
      <c r="Y297"/>
      <c r="Z297"/>
      <c r="AA297"/>
      <c r="AB297"/>
      <c r="AC297"/>
    </row>
    <row r="298" spans="2:29" ht="12.45">
      <c r="B298"/>
      <c r="C298"/>
      <c r="D298"/>
      <c r="E298"/>
      <c r="F298"/>
      <c r="G298"/>
      <c r="H298"/>
      <c r="I298"/>
      <c r="J298"/>
      <c r="K298"/>
      <c r="L298"/>
      <c r="M298"/>
      <c r="N298"/>
      <c r="O298"/>
      <c r="P298"/>
      <c r="Q298"/>
      <c r="R298"/>
      <c r="S298"/>
      <c r="T298"/>
      <c r="U298"/>
      <c r="V298"/>
      <c r="W298"/>
      <c r="X298"/>
      <c r="Y298"/>
      <c r="Z298"/>
      <c r="AA298"/>
      <c r="AB298"/>
      <c r="AC298"/>
    </row>
    <row r="299" spans="2:29" ht="12.45">
      <c r="B299"/>
      <c r="C299"/>
      <c r="D299"/>
      <c r="E299"/>
      <c r="F299"/>
      <c r="G299"/>
      <c r="H299"/>
      <c r="I299"/>
      <c r="J299"/>
      <c r="K299"/>
      <c r="L299"/>
      <c r="M299"/>
      <c r="N299"/>
      <c r="O299"/>
      <c r="P299"/>
      <c r="Q299"/>
      <c r="R299"/>
      <c r="S299"/>
      <c r="T299"/>
      <c r="U299"/>
      <c r="V299"/>
      <c r="W299"/>
      <c r="X299"/>
      <c r="Y299"/>
      <c r="Z299"/>
      <c r="AA299"/>
      <c r="AB299"/>
      <c r="AC299"/>
    </row>
    <row r="300" spans="2:29" ht="12.45">
      <c r="B300"/>
      <c r="C300"/>
      <c r="D300"/>
      <c r="E300"/>
      <c r="F300"/>
      <c r="G300"/>
      <c r="H300"/>
      <c r="I300"/>
      <c r="J300"/>
      <c r="K300"/>
      <c r="L300"/>
      <c r="M300"/>
      <c r="N300"/>
      <c r="O300"/>
      <c r="P300"/>
      <c r="Q300"/>
      <c r="R300"/>
      <c r="S300"/>
      <c r="T300"/>
      <c r="U300"/>
      <c r="V300"/>
      <c r="W300"/>
      <c r="X300"/>
      <c r="Y300"/>
      <c r="Z300"/>
      <c r="AA300"/>
      <c r="AB300"/>
      <c r="AC300"/>
    </row>
    <row r="301" spans="2:29" ht="12.45">
      <c r="B301"/>
      <c r="C301"/>
      <c r="D301"/>
      <c r="E301"/>
      <c r="F301"/>
      <c r="G301"/>
      <c r="H301"/>
      <c r="I301"/>
      <c r="J301"/>
      <c r="K301"/>
      <c r="L301"/>
      <c r="M301"/>
      <c r="N301"/>
      <c r="O301"/>
      <c r="P301"/>
      <c r="Q301"/>
      <c r="R301"/>
      <c r="S301"/>
      <c r="T301"/>
      <c r="U301"/>
      <c r="V301"/>
      <c r="W301"/>
      <c r="X301"/>
      <c r="Y301"/>
      <c r="Z301"/>
      <c r="AA301"/>
      <c r="AB301"/>
      <c r="AC301"/>
    </row>
    <row r="302" spans="2:29" ht="12.45">
      <c r="B302"/>
      <c r="C302"/>
      <c r="D302"/>
      <c r="E302"/>
      <c r="F302"/>
      <c r="G302"/>
      <c r="H302"/>
      <c r="I302"/>
      <c r="J302"/>
      <c r="K302"/>
      <c r="L302"/>
      <c r="M302"/>
      <c r="N302"/>
      <c r="O302"/>
      <c r="P302"/>
      <c r="Q302"/>
      <c r="R302"/>
      <c r="S302"/>
      <c r="T302"/>
      <c r="U302"/>
      <c r="V302"/>
      <c r="W302"/>
      <c r="X302"/>
      <c r="Y302"/>
      <c r="Z302"/>
      <c r="AA302"/>
      <c r="AB302"/>
      <c r="AC302"/>
    </row>
    <row r="303" spans="2:29" ht="12.45">
      <c r="B303"/>
      <c r="C303"/>
      <c r="D303"/>
      <c r="E303"/>
      <c r="F303"/>
      <c r="G303"/>
      <c r="H303"/>
      <c r="I303"/>
      <c r="J303"/>
      <c r="K303"/>
      <c r="L303"/>
      <c r="M303"/>
      <c r="N303"/>
      <c r="O303"/>
      <c r="P303"/>
      <c r="Q303"/>
      <c r="R303"/>
      <c r="S303"/>
      <c r="T303"/>
      <c r="U303"/>
      <c r="V303"/>
      <c r="W303"/>
      <c r="X303"/>
      <c r="Y303"/>
      <c r="Z303"/>
      <c r="AA303"/>
      <c r="AB303"/>
      <c r="AC303"/>
    </row>
    <row r="304" spans="2:29" ht="12.45">
      <c r="B304"/>
      <c r="C304"/>
      <c r="D304"/>
      <c r="E304"/>
      <c r="F304"/>
      <c r="G304"/>
      <c r="H304"/>
      <c r="I304"/>
      <c r="J304"/>
      <c r="K304"/>
      <c r="L304"/>
      <c r="M304"/>
      <c r="N304"/>
      <c r="O304"/>
      <c r="P304"/>
      <c r="Q304"/>
      <c r="R304"/>
      <c r="S304"/>
      <c r="T304"/>
      <c r="U304"/>
      <c r="V304"/>
      <c r="W304"/>
      <c r="X304"/>
      <c r="Y304"/>
      <c r="Z304"/>
      <c r="AA304"/>
      <c r="AB304"/>
      <c r="AC304"/>
    </row>
    <row r="305" spans="2:29" ht="12.45">
      <c r="B305"/>
      <c r="C305"/>
      <c r="D305"/>
      <c r="E305"/>
      <c r="F305"/>
      <c r="G305"/>
      <c r="H305"/>
      <c r="I305"/>
      <c r="J305"/>
      <c r="K305"/>
      <c r="L305"/>
      <c r="M305"/>
      <c r="N305"/>
      <c r="O305"/>
      <c r="P305"/>
      <c r="Q305"/>
      <c r="R305"/>
      <c r="S305"/>
      <c r="T305"/>
      <c r="U305"/>
      <c r="V305"/>
      <c r="W305"/>
      <c r="X305"/>
      <c r="Y305"/>
      <c r="Z305"/>
      <c r="AA305"/>
      <c r="AB305"/>
      <c r="AC305"/>
    </row>
    <row r="306" spans="2:29" ht="12.45">
      <c r="B306"/>
      <c r="C306"/>
      <c r="D306"/>
      <c r="E306"/>
      <c r="F306"/>
      <c r="G306"/>
      <c r="H306"/>
      <c r="I306"/>
      <c r="J306"/>
      <c r="K306"/>
      <c r="L306"/>
      <c r="M306"/>
      <c r="N306"/>
      <c r="O306"/>
      <c r="P306"/>
      <c r="Q306"/>
      <c r="R306"/>
      <c r="S306"/>
      <c r="T306"/>
      <c r="U306"/>
      <c r="V306"/>
      <c r="W306"/>
      <c r="X306"/>
      <c r="Y306"/>
      <c r="Z306"/>
      <c r="AA306"/>
      <c r="AB306"/>
      <c r="AC306"/>
    </row>
    <row r="307" spans="2:29" ht="12.45">
      <c r="B307"/>
      <c r="C307"/>
      <c r="D307"/>
      <c r="E307"/>
      <c r="F307"/>
      <c r="G307"/>
      <c r="H307"/>
      <c r="I307"/>
      <c r="J307"/>
      <c r="K307"/>
      <c r="L307"/>
      <c r="M307"/>
      <c r="N307"/>
      <c r="O307"/>
      <c r="P307"/>
      <c r="Q307"/>
      <c r="R307"/>
      <c r="S307"/>
      <c r="T307"/>
      <c r="U307"/>
      <c r="V307"/>
      <c r="W307"/>
      <c r="X307"/>
      <c r="Y307"/>
      <c r="Z307"/>
      <c r="AA307"/>
      <c r="AB307"/>
      <c r="AC307"/>
    </row>
    <row r="308" spans="2:29" ht="12.45">
      <c r="B308"/>
      <c r="C308"/>
      <c r="D308"/>
      <c r="E308"/>
      <c r="F308"/>
      <c r="G308"/>
      <c r="H308"/>
      <c r="I308"/>
      <c r="J308"/>
      <c r="K308"/>
      <c r="L308"/>
      <c r="M308"/>
      <c r="N308"/>
      <c r="O308"/>
      <c r="P308"/>
      <c r="Q308"/>
      <c r="R308"/>
      <c r="S308"/>
      <c r="T308"/>
      <c r="U308"/>
      <c r="V308"/>
      <c r="W308"/>
      <c r="X308"/>
      <c r="Y308"/>
      <c r="Z308"/>
      <c r="AA308"/>
      <c r="AB308"/>
      <c r="AC308"/>
    </row>
    <row r="309" spans="2:29" ht="12.45">
      <c r="B309"/>
      <c r="C309"/>
      <c r="D309"/>
      <c r="E309"/>
      <c r="F309"/>
      <c r="G309"/>
      <c r="H309"/>
      <c r="I309"/>
      <c r="J309"/>
      <c r="K309"/>
      <c r="L309"/>
      <c r="M309"/>
      <c r="N309"/>
      <c r="O309"/>
      <c r="P309"/>
      <c r="Q309"/>
      <c r="R309"/>
      <c r="S309"/>
      <c r="T309"/>
      <c r="U309"/>
      <c r="V309"/>
      <c r="W309"/>
      <c r="X309"/>
      <c r="Y309"/>
      <c r="Z309"/>
      <c r="AA309"/>
      <c r="AB309"/>
      <c r="AC309"/>
    </row>
    <row r="310" spans="2:29" ht="12.45">
      <c r="B310"/>
      <c r="C310"/>
      <c r="D310"/>
      <c r="E310"/>
      <c r="F310"/>
      <c r="G310"/>
      <c r="H310"/>
      <c r="I310"/>
      <c r="J310"/>
      <c r="K310"/>
      <c r="L310"/>
      <c r="M310"/>
      <c r="N310"/>
      <c r="O310"/>
      <c r="P310"/>
      <c r="Q310"/>
      <c r="R310"/>
      <c r="S310"/>
      <c r="T310"/>
      <c r="U310"/>
      <c r="V310"/>
      <c r="W310"/>
      <c r="X310"/>
      <c r="Y310"/>
      <c r="Z310"/>
      <c r="AA310"/>
      <c r="AB310"/>
      <c r="AC310"/>
    </row>
    <row r="311" spans="2:29" ht="12.45">
      <c r="B311"/>
      <c r="C311"/>
      <c r="D311"/>
      <c r="E311"/>
      <c r="F311"/>
      <c r="G311"/>
      <c r="H311"/>
      <c r="I311"/>
      <c r="J311"/>
      <c r="K311"/>
      <c r="L311"/>
      <c r="M311"/>
      <c r="N311"/>
      <c r="O311"/>
      <c r="P311"/>
      <c r="Q311"/>
      <c r="R311"/>
      <c r="S311"/>
      <c r="T311"/>
      <c r="U311"/>
      <c r="V311"/>
      <c r="W311"/>
      <c r="X311"/>
      <c r="Y311"/>
      <c r="Z311"/>
      <c r="AA311"/>
      <c r="AB311"/>
      <c r="AC311"/>
    </row>
    <row r="312" spans="2:29" ht="12.45">
      <c r="B312"/>
      <c r="C312"/>
      <c r="D312"/>
      <c r="E312"/>
      <c r="F312"/>
      <c r="G312"/>
      <c r="H312"/>
      <c r="I312"/>
      <c r="J312"/>
      <c r="K312"/>
      <c r="L312"/>
      <c r="M312"/>
      <c r="N312"/>
      <c r="O312"/>
      <c r="P312"/>
      <c r="Q312"/>
      <c r="R312"/>
      <c r="S312"/>
      <c r="T312"/>
      <c r="U312"/>
      <c r="V312"/>
      <c r="W312"/>
      <c r="X312"/>
      <c r="Y312"/>
      <c r="Z312"/>
      <c r="AA312"/>
      <c r="AB312"/>
      <c r="AC312"/>
    </row>
    <row r="313" spans="2:29" ht="12.45">
      <c r="B313"/>
      <c r="C313"/>
      <c r="D313"/>
      <c r="E313"/>
      <c r="F313"/>
      <c r="G313"/>
      <c r="H313"/>
      <c r="I313"/>
      <c r="J313"/>
      <c r="K313"/>
      <c r="L313"/>
      <c r="M313"/>
      <c r="N313"/>
      <c r="O313"/>
      <c r="P313"/>
      <c r="Q313"/>
      <c r="R313"/>
      <c r="S313"/>
      <c r="T313"/>
      <c r="U313"/>
      <c r="V313"/>
      <c r="W313"/>
      <c r="X313"/>
      <c r="Y313"/>
      <c r="Z313"/>
      <c r="AA313"/>
      <c r="AB313"/>
      <c r="AC313"/>
    </row>
    <row r="314" spans="2:29" ht="12.45">
      <c r="B314"/>
      <c r="C314"/>
      <c r="D314"/>
      <c r="E314"/>
      <c r="F314"/>
      <c r="G314"/>
      <c r="H314"/>
      <c r="I314"/>
      <c r="J314"/>
      <c r="K314"/>
      <c r="L314"/>
      <c r="M314"/>
      <c r="N314"/>
      <c r="O314"/>
      <c r="P314"/>
      <c r="Q314"/>
      <c r="R314"/>
      <c r="S314"/>
      <c r="T314"/>
      <c r="U314"/>
      <c r="V314"/>
      <c r="W314"/>
      <c r="X314"/>
      <c r="Y314"/>
      <c r="Z314"/>
      <c r="AA314"/>
      <c r="AB314"/>
      <c r="AC314"/>
    </row>
    <row r="315" spans="2:29" ht="12.45">
      <c r="B315"/>
      <c r="C315"/>
      <c r="D315"/>
      <c r="E315"/>
      <c r="F315"/>
      <c r="G315"/>
      <c r="H315"/>
      <c r="I315"/>
      <c r="J315"/>
      <c r="K315"/>
      <c r="L315"/>
      <c r="M315"/>
      <c r="N315"/>
      <c r="O315"/>
      <c r="P315"/>
      <c r="Q315"/>
      <c r="R315"/>
      <c r="S315"/>
      <c r="T315"/>
      <c r="U315"/>
      <c r="V315"/>
      <c r="W315"/>
      <c r="X315"/>
      <c r="Y315"/>
      <c r="Z315"/>
      <c r="AA315"/>
      <c r="AB315"/>
      <c r="AC315"/>
    </row>
    <row r="316" spans="2:29" ht="12.45">
      <c r="B316"/>
      <c r="C316"/>
      <c r="D316"/>
      <c r="E316"/>
      <c r="F316"/>
      <c r="G316"/>
      <c r="H316"/>
      <c r="I316"/>
      <c r="J316"/>
      <c r="K316"/>
      <c r="L316"/>
      <c r="M316"/>
      <c r="N316"/>
      <c r="O316"/>
      <c r="P316"/>
      <c r="Q316"/>
      <c r="R316"/>
      <c r="S316"/>
      <c r="T316"/>
      <c r="U316"/>
      <c r="V316"/>
      <c r="W316"/>
      <c r="X316"/>
      <c r="Y316"/>
      <c r="Z316"/>
      <c r="AA316"/>
      <c r="AB316"/>
      <c r="AC316"/>
    </row>
    <row r="317" spans="2:29" ht="12.45">
      <c r="B317"/>
      <c r="C317"/>
      <c r="D317"/>
      <c r="E317"/>
      <c r="F317"/>
      <c r="G317"/>
      <c r="H317"/>
      <c r="I317"/>
      <c r="J317"/>
      <c r="K317"/>
      <c r="L317"/>
      <c r="M317"/>
      <c r="N317"/>
      <c r="O317"/>
      <c r="P317"/>
      <c r="Q317"/>
      <c r="R317"/>
      <c r="S317"/>
      <c r="T317"/>
      <c r="U317"/>
      <c r="V317"/>
      <c r="W317"/>
      <c r="X317"/>
      <c r="Y317"/>
      <c r="Z317"/>
      <c r="AA317"/>
      <c r="AB317"/>
      <c r="AC317"/>
    </row>
    <row r="318" spans="2:29" ht="12.45">
      <c r="B318"/>
      <c r="C318"/>
      <c r="D318"/>
      <c r="E318"/>
      <c r="F318"/>
      <c r="G318"/>
      <c r="H318"/>
      <c r="I318"/>
      <c r="J318"/>
      <c r="K318"/>
      <c r="L318"/>
      <c r="M318"/>
      <c r="N318"/>
      <c r="O318"/>
      <c r="P318"/>
      <c r="Q318"/>
      <c r="R318"/>
      <c r="S318"/>
      <c r="T318"/>
      <c r="U318"/>
      <c r="V318"/>
      <c r="W318"/>
      <c r="X318"/>
      <c r="Y318"/>
      <c r="Z318"/>
      <c r="AA318"/>
      <c r="AB318"/>
      <c r="AC318"/>
    </row>
    <row r="319" spans="2:29" ht="12.45">
      <c r="B319"/>
      <c r="C319"/>
      <c r="D319"/>
      <c r="E319"/>
      <c r="F319"/>
      <c r="G319"/>
      <c r="H319"/>
      <c r="I319"/>
      <c r="J319"/>
      <c r="K319"/>
      <c r="L319"/>
      <c r="M319"/>
      <c r="N319"/>
      <c r="O319"/>
      <c r="P319"/>
      <c r="Q319"/>
      <c r="R319"/>
      <c r="S319"/>
      <c r="T319"/>
      <c r="U319"/>
      <c r="V319"/>
      <c r="W319"/>
      <c r="X319"/>
      <c r="Y319"/>
      <c r="Z319"/>
      <c r="AA319"/>
      <c r="AB319"/>
      <c r="AC319"/>
    </row>
    <row r="320" spans="2:29" ht="12.45">
      <c r="B320"/>
      <c r="C320"/>
      <c r="D320"/>
      <c r="E320"/>
      <c r="F320"/>
      <c r="G320"/>
      <c r="H320"/>
      <c r="I320"/>
      <c r="J320"/>
      <c r="K320"/>
      <c r="L320"/>
      <c r="M320"/>
      <c r="N320"/>
      <c r="O320"/>
      <c r="P320"/>
      <c r="Q320"/>
      <c r="R320"/>
      <c r="S320"/>
      <c r="T320"/>
      <c r="U320"/>
      <c r="V320"/>
      <c r="W320"/>
      <c r="X320"/>
      <c r="Y320"/>
      <c r="Z320"/>
      <c r="AA320"/>
      <c r="AB320"/>
      <c r="AC320"/>
    </row>
    <row r="321" spans="2:29" ht="12.45">
      <c r="B321"/>
      <c r="C321"/>
      <c r="D321"/>
      <c r="E321"/>
      <c r="F321"/>
      <c r="G321"/>
      <c r="H321"/>
      <c r="I321"/>
      <c r="J321"/>
      <c r="K321"/>
      <c r="L321"/>
      <c r="M321"/>
      <c r="N321"/>
      <c r="O321"/>
      <c r="P321"/>
      <c r="Q321"/>
      <c r="R321"/>
      <c r="S321"/>
      <c r="T321"/>
      <c r="U321"/>
      <c r="V321"/>
      <c r="W321"/>
      <c r="X321"/>
      <c r="Y321"/>
      <c r="Z321"/>
      <c r="AA321"/>
      <c r="AB321"/>
      <c r="AC321"/>
    </row>
    <row r="322" spans="2:29" ht="12.45">
      <c r="B322"/>
      <c r="C322"/>
      <c r="D322"/>
      <c r="E322"/>
      <c r="F322"/>
      <c r="G322"/>
      <c r="H322"/>
      <c r="I322"/>
      <c r="J322"/>
      <c r="K322"/>
      <c r="L322"/>
      <c r="M322"/>
      <c r="N322"/>
      <c r="O322"/>
      <c r="P322"/>
      <c r="Q322"/>
      <c r="R322"/>
      <c r="S322"/>
      <c r="T322"/>
      <c r="U322"/>
      <c r="V322"/>
      <c r="W322"/>
      <c r="X322"/>
      <c r="Y322"/>
      <c r="Z322"/>
      <c r="AA322"/>
      <c r="AB322"/>
      <c r="AC322"/>
    </row>
    <row r="323" spans="2:29" ht="12.45">
      <c r="B323"/>
      <c r="C323"/>
      <c r="D323"/>
      <c r="E323"/>
      <c r="F323"/>
      <c r="G323"/>
      <c r="H323"/>
      <c r="I323"/>
      <c r="J323"/>
      <c r="K323"/>
      <c r="L323"/>
      <c r="M323"/>
      <c r="N323"/>
      <c r="O323"/>
      <c r="P323"/>
      <c r="Q323"/>
      <c r="R323"/>
      <c r="S323"/>
      <c r="T323"/>
      <c r="U323"/>
      <c r="V323"/>
      <c r="W323"/>
      <c r="X323"/>
      <c r="Y323"/>
      <c r="Z323"/>
      <c r="AA323"/>
      <c r="AB323"/>
      <c r="AC323"/>
    </row>
    <row r="324" spans="2:29" ht="12.45">
      <c r="B324"/>
      <c r="C324"/>
      <c r="D324"/>
      <c r="E324"/>
      <c r="F324"/>
      <c r="G324"/>
      <c r="H324"/>
      <c r="I324"/>
      <c r="J324"/>
      <c r="K324"/>
      <c r="L324"/>
      <c r="M324"/>
      <c r="N324"/>
      <c r="O324"/>
      <c r="P324"/>
      <c r="Q324"/>
      <c r="R324"/>
      <c r="S324"/>
      <c r="T324"/>
      <c r="U324"/>
      <c r="V324"/>
      <c r="W324"/>
      <c r="X324"/>
      <c r="Y324"/>
      <c r="Z324"/>
      <c r="AA324"/>
      <c r="AB324"/>
      <c r="AC324"/>
    </row>
    <row r="325" spans="2:29" ht="12.45">
      <c r="B325"/>
      <c r="C325"/>
      <c r="D325"/>
      <c r="E325"/>
      <c r="F325"/>
      <c r="G325"/>
      <c r="H325"/>
      <c r="I325"/>
      <c r="J325"/>
      <c r="K325"/>
      <c r="L325"/>
      <c r="M325"/>
      <c r="N325"/>
      <c r="O325"/>
      <c r="P325"/>
      <c r="Q325"/>
      <c r="R325"/>
      <c r="S325"/>
      <c r="T325"/>
      <c r="U325"/>
      <c r="V325"/>
      <c r="W325"/>
      <c r="X325"/>
      <c r="Y325"/>
      <c r="Z325"/>
      <c r="AA325"/>
      <c r="AB325"/>
      <c r="AC325"/>
    </row>
    <row r="326" spans="2:29" ht="12.45">
      <c r="B326"/>
      <c r="C326"/>
      <c r="D326"/>
      <c r="E326"/>
      <c r="F326"/>
      <c r="G326"/>
      <c r="H326"/>
      <c r="I326"/>
      <c r="J326"/>
      <c r="K326"/>
      <c r="L326"/>
      <c r="M326"/>
      <c r="N326"/>
      <c r="O326"/>
      <c r="P326"/>
      <c r="Q326"/>
      <c r="R326"/>
      <c r="S326"/>
      <c r="T326"/>
      <c r="U326"/>
      <c r="V326"/>
      <c r="W326"/>
      <c r="X326"/>
      <c r="Y326"/>
      <c r="Z326"/>
      <c r="AA326"/>
      <c r="AB326"/>
      <c r="AC326"/>
    </row>
    <row r="327" spans="2:29" ht="12.45">
      <c r="B327"/>
      <c r="C327"/>
      <c r="D327"/>
      <c r="E327"/>
      <c r="F327"/>
      <c r="G327"/>
      <c r="H327"/>
      <c r="I327"/>
      <c r="J327"/>
      <c r="K327"/>
      <c r="L327"/>
      <c r="M327"/>
      <c r="N327"/>
      <c r="O327"/>
      <c r="P327"/>
      <c r="Q327"/>
      <c r="R327"/>
      <c r="S327"/>
      <c r="T327"/>
      <c r="U327"/>
      <c r="V327"/>
      <c r="W327"/>
      <c r="X327"/>
      <c r="Y327"/>
      <c r="Z327"/>
      <c r="AA327"/>
      <c r="AB327"/>
      <c r="AC327"/>
    </row>
    <row r="328" spans="2:29" ht="12.45">
      <c r="B328"/>
      <c r="C328"/>
      <c r="D328"/>
      <c r="E328"/>
      <c r="F328"/>
      <c r="G328"/>
      <c r="H328"/>
      <c r="I328"/>
      <c r="J328"/>
      <c r="K328"/>
      <c r="L328"/>
      <c r="M328"/>
      <c r="N328"/>
      <c r="O328"/>
      <c r="P328"/>
      <c r="Q328"/>
      <c r="R328"/>
      <c r="S328"/>
      <c r="T328"/>
      <c r="U328"/>
      <c r="V328"/>
      <c r="W328"/>
      <c r="X328"/>
      <c r="Y328"/>
      <c r="Z328"/>
      <c r="AA328"/>
      <c r="AB328"/>
      <c r="AC328"/>
    </row>
    <row r="329" spans="2:29" ht="12.45">
      <c r="B329"/>
      <c r="C329"/>
      <c r="D329"/>
      <c r="E329"/>
      <c r="F329"/>
      <c r="G329"/>
      <c r="H329"/>
      <c r="I329"/>
      <c r="J329"/>
      <c r="K329"/>
      <c r="L329"/>
      <c r="M329"/>
      <c r="N329"/>
      <c r="O329"/>
      <c r="P329"/>
      <c r="Q329"/>
      <c r="R329"/>
      <c r="S329"/>
      <c r="T329"/>
      <c r="U329"/>
      <c r="V329"/>
      <c r="W329"/>
      <c r="X329"/>
      <c r="Y329"/>
      <c r="Z329"/>
      <c r="AA329"/>
      <c r="AB329"/>
      <c r="AC329"/>
    </row>
    <row r="330" spans="2:29" ht="12.45">
      <c r="B330"/>
      <c r="C330"/>
      <c r="D330"/>
      <c r="E330"/>
      <c r="F330"/>
      <c r="G330"/>
      <c r="H330"/>
      <c r="I330"/>
      <c r="J330"/>
      <c r="K330"/>
      <c r="L330"/>
      <c r="M330"/>
      <c r="N330"/>
      <c r="O330"/>
      <c r="P330"/>
      <c r="Q330"/>
      <c r="R330"/>
      <c r="S330"/>
      <c r="T330"/>
      <c r="U330"/>
      <c r="V330"/>
      <c r="W330"/>
      <c r="X330"/>
      <c r="Y330"/>
      <c r="Z330"/>
      <c r="AA330"/>
      <c r="AB330"/>
      <c r="AC330"/>
    </row>
    <row r="331" spans="2:29" ht="12.45">
      <c r="B331"/>
      <c r="C331"/>
      <c r="D331"/>
      <c r="E331"/>
      <c r="F331"/>
      <c r="G331"/>
      <c r="H331"/>
      <c r="I331"/>
      <c r="J331"/>
      <c r="K331"/>
      <c r="L331"/>
      <c r="M331"/>
      <c r="N331"/>
      <c r="O331"/>
      <c r="P331"/>
      <c r="Q331"/>
      <c r="R331"/>
      <c r="S331"/>
      <c r="T331"/>
      <c r="U331"/>
      <c r="V331"/>
      <c r="W331"/>
      <c r="X331"/>
      <c r="Y331"/>
      <c r="Z331"/>
      <c r="AA331"/>
      <c r="AB331"/>
      <c r="AC331"/>
    </row>
    <row r="332" spans="2:29" ht="12.45">
      <c r="B332"/>
      <c r="C332"/>
      <c r="D332"/>
      <c r="E332"/>
      <c r="F332"/>
      <c r="G332"/>
      <c r="H332"/>
      <c r="I332"/>
      <c r="J332"/>
      <c r="K332"/>
      <c r="L332"/>
      <c r="M332"/>
      <c r="N332"/>
      <c r="O332"/>
      <c r="P332"/>
      <c r="Q332"/>
      <c r="R332"/>
      <c r="S332"/>
      <c r="T332"/>
      <c r="U332"/>
      <c r="V332"/>
      <c r="W332"/>
      <c r="X332"/>
      <c r="Y332"/>
      <c r="Z332"/>
      <c r="AA332"/>
      <c r="AB332"/>
      <c r="AC332"/>
    </row>
    <row r="333" spans="2:29" ht="12.45">
      <c r="B333"/>
      <c r="C333"/>
      <c r="D333"/>
      <c r="E333"/>
      <c r="F333"/>
      <c r="G333"/>
      <c r="H333"/>
      <c r="I333"/>
      <c r="J333"/>
      <c r="K333"/>
      <c r="L333"/>
      <c r="M333"/>
      <c r="N333"/>
      <c r="O333"/>
      <c r="P333"/>
      <c r="Q333"/>
      <c r="R333"/>
      <c r="S333"/>
      <c r="T333"/>
      <c r="U333"/>
      <c r="V333"/>
      <c r="W333"/>
      <c r="X333"/>
      <c r="Y333"/>
      <c r="Z333"/>
      <c r="AA333"/>
      <c r="AB333"/>
      <c r="AC333"/>
    </row>
    <row r="334" spans="2:29" ht="12.45">
      <c r="B334"/>
      <c r="C334"/>
      <c r="D334"/>
      <c r="E334"/>
      <c r="F334"/>
      <c r="G334"/>
      <c r="H334"/>
      <c r="I334"/>
      <c r="J334"/>
      <c r="K334"/>
      <c r="L334"/>
      <c r="M334"/>
      <c r="N334"/>
      <c r="O334"/>
      <c r="P334"/>
      <c r="Q334"/>
      <c r="R334"/>
      <c r="S334"/>
      <c r="T334"/>
      <c r="U334"/>
      <c r="V334"/>
      <c r="W334"/>
      <c r="X334"/>
      <c r="Y334"/>
      <c r="Z334"/>
      <c r="AA334"/>
      <c r="AB334"/>
      <c r="AC334"/>
    </row>
    <row r="335" spans="2:29" ht="12.45">
      <c r="B335"/>
      <c r="C335"/>
      <c r="D335"/>
      <c r="E335"/>
      <c r="F335"/>
      <c r="G335"/>
      <c r="H335"/>
      <c r="I335"/>
      <c r="J335"/>
      <c r="K335"/>
      <c r="L335"/>
      <c r="M335"/>
      <c r="N335"/>
      <c r="O335"/>
      <c r="P335"/>
      <c r="Q335"/>
      <c r="R335"/>
      <c r="S335"/>
      <c r="T335"/>
      <c r="U335"/>
      <c r="V335"/>
      <c r="W335"/>
      <c r="X335"/>
      <c r="Y335"/>
      <c r="Z335"/>
      <c r="AA335"/>
      <c r="AB335"/>
      <c r="AC335"/>
    </row>
    <row r="336" spans="2:29" ht="12.45">
      <c r="B336"/>
      <c r="C336"/>
      <c r="D336"/>
      <c r="E336"/>
      <c r="F336"/>
      <c r="G336"/>
      <c r="H336"/>
      <c r="I336"/>
      <c r="J336"/>
      <c r="K336"/>
      <c r="L336"/>
      <c r="M336"/>
      <c r="N336"/>
      <c r="O336"/>
      <c r="P336"/>
      <c r="Q336"/>
      <c r="R336"/>
      <c r="S336"/>
      <c r="T336"/>
      <c r="U336"/>
      <c r="V336"/>
      <c r="W336"/>
      <c r="X336"/>
      <c r="Y336"/>
      <c r="Z336"/>
      <c r="AA336"/>
      <c r="AB336"/>
      <c r="AC336"/>
    </row>
    <row r="337" spans="2:29" ht="12.45">
      <c r="B337"/>
      <c r="C337"/>
      <c r="D337"/>
      <c r="E337"/>
      <c r="F337"/>
      <c r="G337"/>
      <c r="H337"/>
      <c r="I337"/>
      <c r="J337"/>
      <c r="K337"/>
      <c r="L337"/>
      <c r="M337"/>
      <c r="N337"/>
      <c r="O337"/>
      <c r="P337"/>
      <c r="Q337"/>
      <c r="R337"/>
      <c r="S337"/>
      <c r="T337"/>
      <c r="U337"/>
      <c r="V337"/>
      <c r="W337"/>
      <c r="X337"/>
      <c r="Y337"/>
      <c r="Z337"/>
      <c r="AA337"/>
      <c r="AB337"/>
      <c r="AC337"/>
    </row>
    <row r="338" spans="2:29" ht="12.45">
      <c r="B338"/>
      <c r="C338"/>
      <c r="D338"/>
      <c r="E338"/>
      <c r="F338"/>
      <c r="G338"/>
      <c r="H338"/>
      <c r="I338"/>
      <c r="J338"/>
      <c r="K338"/>
      <c r="L338"/>
      <c r="M338"/>
      <c r="N338"/>
      <c r="O338"/>
      <c r="P338"/>
      <c r="Q338"/>
      <c r="R338"/>
      <c r="S338"/>
      <c r="T338"/>
      <c r="U338"/>
      <c r="V338"/>
      <c r="W338"/>
      <c r="X338"/>
      <c r="Y338"/>
      <c r="Z338"/>
      <c r="AA338"/>
      <c r="AB338"/>
      <c r="AC338"/>
    </row>
    <row r="339" spans="2:29" ht="12.45">
      <c r="B339"/>
      <c r="C339"/>
      <c r="D339"/>
      <c r="E339"/>
      <c r="F339"/>
      <c r="G339"/>
      <c r="H339"/>
      <c r="I339"/>
      <c r="J339"/>
      <c r="K339"/>
      <c r="L339"/>
      <c r="M339"/>
      <c r="N339"/>
      <c r="O339"/>
      <c r="P339"/>
      <c r="Q339"/>
      <c r="R339"/>
      <c r="S339"/>
      <c r="T339"/>
      <c r="U339"/>
      <c r="V339"/>
      <c r="W339"/>
      <c r="X339"/>
      <c r="Y339"/>
      <c r="Z339"/>
      <c r="AA339"/>
      <c r="AB339"/>
      <c r="AC339"/>
    </row>
    <row r="340" spans="2:29" ht="12.45">
      <c r="B340"/>
      <c r="C340"/>
      <c r="D340"/>
      <c r="E340"/>
      <c r="F340"/>
      <c r="G340"/>
      <c r="H340"/>
      <c r="I340"/>
      <c r="J340"/>
      <c r="K340"/>
      <c r="L340"/>
      <c r="M340"/>
      <c r="N340"/>
      <c r="O340"/>
      <c r="P340"/>
      <c r="Q340"/>
      <c r="R340"/>
      <c r="S340"/>
      <c r="T340"/>
      <c r="U340"/>
      <c r="V340"/>
      <c r="W340"/>
      <c r="X340"/>
      <c r="Y340"/>
      <c r="Z340"/>
      <c r="AA340"/>
      <c r="AB340"/>
      <c r="AC340"/>
    </row>
    <row r="341" spans="2:29" ht="12.45">
      <c r="B341"/>
      <c r="C341"/>
      <c r="D341"/>
      <c r="E341"/>
      <c r="F341"/>
      <c r="G341"/>
      <c r="H341"/>
      <c r="I341"/>
      <c r="J341"/>
      <c r="K341"/>
      <c r="L341"/>
      <c r="M341"/>
      <c r="N341"/>
      <c r="O341"/>
      <c r="P341"/>
      <c r="Q341"/>
      <c r="R341"/>
      <c r="S341"/>
      <c r="T341"/>
      <c r="U341"/>
      <c r="V341"/>
      <c r="W341"/>
      <c r="X341"/>
      <c r="Y341"/>
      <c r="Z341"/>
      <c r="AA341"/>
      <c r="AB341"/>
      <c r="AC341"/>
    </row>
    <row r="342" spans="2:29" ht="12.45">
      <c r="B342"/>
      <c r="C342"/>
      <c r="D342"/>
      <c r="E342"/>
      <c r="F342"/>
      <c r="G342"/>
      <c r="H342"/>
      <c r="I342"/>
      <c r="J342"/>
      <c r="K342"/>
      <c r="L342"/>
      <c r="M342"/>
      <c r="N342"/>
      <c r="O342"/>
      <c r="P342"/>
      <c r="Q342"/>
      <c r="R342"/>
      <c r="S342"/>
      <c r="T342"/>
      <c r="U342"/>
      <c r="V342"/>
      <c r="W342"/>
      <c r="X342"/>
      <c r="Y342"/>
      <c r="Z342"/>
      <c r="AA342"/>
      <c r="AB342"/>
      <c r="AC342"/>
    </row>
    <row r="343" spans="2:29" ht="12.45">
      <c r="B343"/>
      <c r="C343"/>
      <c r="D343"/>
      <c r="E343"/>
      <c r="F343"/>
      <c r="G343"/>
      <c r="H343"/>
      <c r="I343"/>
      <c r="J343"/>
      <c r="K343"/>
      <c r="L343"/>
      <c r="M343"/>
      <c r="N343"/>
      <c r="O343"/>
      <c r="P343"/>
      <c r="Q343"/>
      <c r="R343"/>
      <c r="S343"/>
      <c r="T343"/>
      <c r="U343"/>
      <c r="V343"/>
      <c r="W343"/>
      <c r="X343"/>
      <c r="Y343"/>
      <c r="Z343"/>
      <c r="AA343"/>
      <c r="AB343"/>
      <c r="AC343"/>
    </row>
    <row r="344" spans="2:29" ht="12.45">
      <c r="B344"/>
      <c r="C344"/>
      <c r="D344"/>
      <c r="E344"/>
      <c r="F344"/>
      <c r="G344"/>
      <c r="H344"/>
      <c r="I344"/>
      <c r="J344"/>
      <c r="K344"/>
      <c r="L344"/>
      <c r="M344"/>
      <c r="N344"/>
      <c r="O344"/>
      <c r="P344"/>
      <c r="Q344"/>
      <c r="R344"/>
      <c r="S344"/>
      <c r="T344"/>
      <c r="U344"/>
      <c r="V344"/>
      <c r="W344"/>
      <c r="X344"/>
      <c r="Y344"/>
      <c r="Z344"/>
      <c r="AA344"/>
      <c r="AB344"/>
      <c r="AC344"/>
    </row>
    <row r="345" spans="2:29" ht="12.45">
      <c r="B345"/>
      <c r="C345"/>
      <c r="D345"/>
      <c r="E345"/>
      <c r="F345"/>
      <c r="G345"/>
      <c r="H345"/>
      <c r="I345"/>
      <c r="J345"/>
      <c r="K345"/>
      <c r="L345"/>
      <c r="M345"/>
      <c r="N345"/>
      <c r="O345"/>
      <c r="P345"/>
      <c r="Q345"/>
      <c r="R345"/>
      <c r="S345"/>
      <c r="T345"/>
      <c r="U345"/>
      <c r="V345"/>
      <c r="W345"/>
      <c r="X345"/>
      <c r="Y345"/>
      <c r="Z345"/>
      <c r="AA345"/>
      <c r="AB345"/>
      <c r="AC345"/>
    </row>
    <row r="346" spans="2:29" ht="12.45">
      <c r="B346"/>
      <c r="C346"/>
      <c r="D346"/>
      <c r="E346"/>
      <c r="F346"/>
      <c r="G346"/>
      <c r="H346"/>
      <c r="I346"/>
      <c r="J346"/>
      <c r="K346"/>
      <c r="L346"/>
      <c r="M346"/>
      <c r="N346"/>
      <c r="O346"/>
      <c r="P346"/>
      <c r="Q346"/>
      <c r="R346"/>
      <c r="S346"/>
      <c r="T346"/>
      <c r="U346"/>
      <c r="V346"/>
      <c r="W346"/>
      <c r="X346"/>
      <c r="Y346"/>
      <c r="Z346"/>
      <c r="AA346"/>
      <c r="AB346"/>
      <c r="AC346"/>
    </row>
    <row r="347" spans="2:29" ht="12.45">
      <c r="B347"/>
      <c r="C347"/>
      <c r="D347"/>
      <c r="E347"/>
      <c r="F347"/>
      <c r="G347"/>
      <c r="H347"/>
      <c r="I347"/>
      <c r="J347"/>
      <c r="K347"/>
      <c r="L347"/>
      <c r="M347"/>
      <c r="N347"/>
      <c r="O347"/>
      <c r="P347"/>
      <c r="Q347"/>
      <c r="R347"/>
      <c r="S347"/>
      <c r="T347"/>
      <c r="U347"/>
      <c r="V347"/>
      <c r="W347"/>
      <c r="X347"/>
      <c r="Y347"/>
      <c r="Z347"/>
      <c r="AA347"/>
      <c r="AB347"/>
      <c r="AC347"/>
    </row>
    <row r="348" spans="2:29" ht="12.45">
      <c r="B348"/>
      <c r="C348"/>
      <c r="D348"/>
      <c r="E348"/>
      <c r="F348"/>
      <c r="G348"/>
      <c r="H348"/>
      <c r="I348"/>
      <c r="J348"/>
      <c r="K348"/>
      <c r="L348"/>
      <c r="M348"/>
      <c r="N348"/>
      <c r="O348"/>
      <c r="P348"/>
      <c r="Q348"/>
      <c r="R348"/>
      <c r="S348"/>
      <c r="T348"/>
      <c r="U348"/>
      <c r="V348"/>
      <c r="W348"/>
      <c r="X348"/>
      <c r="Y348"/>
      <c r="Z348"/>
      <c r="AA348"/>
      <c r="AB348"/>
      <c r="AC348"/>
    </row>
    <row r="349" spans="2:29" ht="12.45">
      <c r="B349"/>
      <c r="C349"/>
      <c r="D349"/>
      <c r="E349"/>
      <c r="F349"/>
      <c r="G349"/>
      <c r="H349"/>
      <c r="I349"/>
      <c r="J349"/>
      <c r="K349"/>
      <c r="L349"/>
      <c r="M349"/>
      <c r="N349"/>
      <c r="O349"/>
      <c r="P349"/>
      <c r="Q349"/>
      <c r="R349"/>
      <c r="S349"/>
      <c r="T349"/>
      <c r="U349"/>
      <c r="V349"/>
      <c r="W349"/>
      <c r="X349"/>
      <c r="Y349"/>
      <c r="Z349"/>
      <c r="AA349"/>
      <c r="AB349"/>
      <c r="AC349"/>
    </row>
    <row r="350" spans="2:29" ht="12.45">
      <c r="B350"/>
      <c r="C350"/>
      <c r="D350"/>
      <c r="E350"/>
      <c r="F350"/>
      <c r="G350"/>
      <c r="H350"/>
      <c r="I350"/>
      <c r="J350"/>
      <c r="K350"/>
      <c r="L350"/>
      <c r="M350"/>
      <c r="N350"/>
      <c r="O350"/>
      <c r="P350"/>
      <c r="Q350"/>
      <c r="R350"/>
      <c r="S350"/>
      <c r="T350"/>
      <c r="U350"/>
      <c r="V350"/>
      <c r="W350"/>
      <c r="X350"/>
      <c r="Y350"/>
      <c r="Z350"/>
      <c r="AA350"/>
      <c r="AB350"/>
      <c r="AC350"/>
    </row>
    <row r="351" spans="2:29" ht="12.45">
      <c r="B351"/>
      <c r="C351"/>
      <c r="D351"/>
      <c r="E351"/>
      <c r="F351"/>
      <c r="G351"/>
      <c r="H351"/>
      <c r="I351"/>
      <c r="J351"/>
      <c r="K351"/>
      <c r="L351"/>
      <c r="M351"/>
      <c r="N351"/>
      <c r="O351"/>
      <c r="P351"/>
      <c r="Q351"/>
      <c r="R351"/>
      <c r="S351"/>
      <c r="T351"/>
      <c r="U351"/>
      <c r="V351"/>
      <c r="W351"/>
      <c r="X351"/>
      <c r="Y351"/>
      <c r="Z351"/>
      <c r="AA351"/>
      <c r="AB351"/>
      <c r="AC351"/>
    </row>
    <row r="352" spans="2:29" ht="12.45">
      <c r="B352"/>
      <c r="C352"/>
      <c r="D352"/>
      <c r="E352"/>
      <c r="F352"/>
      <c r="G352"/>
      <c r="H352"/>
      <c r="I352"/>
      <c r="J352"/>
      <c r="K352"/>
      <c r="L352"/>
      <c r="M352"/>
      <c r="N352"/>
      <c r="O352"/>
      <c r="P352"/>
      <c r="Q352"/>
      <c r="R352"/>
      <c r="S352"/>
      <c r="T352"/>
      <c r="U352"/>
      <c r="V352"/>
      <c r="W352"/>
      <c r="X352"/>
      <c r="Y352"/>
      <c r="Z352"/>
      <c r="AA352"/>
      <c r="AB352"/>
      <c r="AC352"/>
    </row>
    <row r="353" spans="2:29" ht="12.45">
      <c r="B353"/>
      <c r="C353"/>
      <c r="D353"/>
      <c r="E353"/>
      <c r="F353"/>
      <c r="G353"/>
      <c r="H353"/>
      <c r="I353"/>
      <c r="J353"/>
      <c r="K353"/>
      <c r="L353"/>
      <c r="M353"/>
      <c r="N353"/>
      <c r="O353"/>
      <c r="P353"/>
      <c r="Q353"/>
      <c r="R353"/>
      <c r="S353"/>
      <c r="T353"/>
      <c r="U353"/>
      <c r="V353"/>
      <c r="W353"/>
      <c r="X353"/>
      <c r="Y353"/>
      <c r="Z353"/>
      <c r="AA353"/>
      <c r="AB353"/>
      <c r="AC353"/>
    </row>
    <row r="354" spans="2:29" ht="12.45">
      <c r="B354"/>
      <c r="C354"/>
      <c r="D354"/>
      <c r="E354"/>
      <c r="F354"/>
      <c r="G354"/>
      <c r="H354"/>
      <c r="I354"/>
      <c r="J354"/>
      <c r="K354"/>
      <c r="L354"/>
      <c r="M354"/>
      <c r="N354"/>
      <c r="O354"/>
      <c r="P354"/>
      <c r="Q354"/>
      <c r="R354"/>
      <c r="S354"/>
      <c r="T354"/>
      <c r="U354"/>
      <c r="V354"/>
      <c r="W354"/>
      <c r="X354"/>
      <c r="Y354"/>
      <c r="Z354"/>
      <c r="AA354"/>
      <c r="AB354"/>
      <c r="AC354"/>
    </row>
    <row r="355" spans="2:29" ht="12.45">
      <c r="B355"/>
      <c r="C355"/>
      <c r="D355"/>
      <c r="E355"/>
      <c r="F355"/>
      <c r="G355"/>
      <c r="H355"/>
      <c r="I355"/>
      <c r="J355"/>
      <c r="K355"/>
      <c r="L355"/>
      <c r="M355"/>
      <c r="N355"/>
      <c r="O355"/>
      <c r="P355"/>
      <c r="Q355"/>
      <c r="R355"/>
      <c r="S355"/>
      <c r="T355"/>
      <c r="U355"/>
      <c r="V355"/>
      <c r="W355"/>
      <c r="X355"/>
      <c r="Y355"/>
      <c r="Z355"/>
      <c r="AA355"/>
      <c r="AB355"/>
      <c r="AC355"/>
    </row>
    <row r="356" spans="2:29" ht="12.45">
      <c r="B356"/>
      <c r="C356"/>
      <c r="D356"/>
      <c r="E356"/>
      <c r="F356"/>
      <c r="G356"/>
      <c r="H356"/>
      <c r="I356"/>
      <c r="J356"/>
      <c r="K356"/>
      <c r="L356"/>
      <c r="M356"/>
      <c r="N356"/>
      <c r="O356"/>
      <c r="P356"/>
      <c r="Q356"/>
      <c r="R356"/>
      <c r="S356"/>
      <c r="T356"/>
      <c r="U356"/>
      <c r="V356"/>
      <c r="W356"/>
      <c r="X356"/>
      <c r="Y356"/>
      <c r="Z356"/>
      <c r="AA356"/>
      <c r="AB356"/>
      <c r="AC356"/>
    </row>
    <row r="357" spans="2:29" ht="12.45">
      <c r="B357"/>
      <c r="C357"/>
      <c r="D357"/>
      <c r="E357"/>
      <c r="F357"/>
      <c r="G357"/>
      <c r="H357"/>
      <c r="I357"/>
      <c r="J357"/>
      <c r="K357"/>
      <c r="L357"/>
      <c r="M357"/>
      <c r="N357"/>
      <c r="O357"/>
      <c r="P357"/>
      <c r="Q357"/>
      <c r="R357"/>
      <c r="S357"/>
      <c r="T357"/>
      <c r="U357"/>
      <c r="V357"/>
      <c r="W357"/>
      <c r="X357"/>
      <c r="Y357"/>
      <c r="Z357"/>
      <c r="AA357"/>
      <c r="AB357"/>
      <c r="AC357"/>
    </row>
    <row r="358" spans="2:29" ht="12.45">
      <c r="B358"/>
      <c r="C358"/>
      <c r="D358"/>
      <c r="E358"/>
      <c r="F358"/>
      <c r="G358"/>
      <c r="H358"/>
      <c r="I358"/>
      <c r="J358"/>
      <c r="K358"/>
      <c r="L358"/>
      <c r="M358"/>
      <c r="N358"/>
      <c r="O358"/>
      <c r="P358"/>
      <c r="Q358"/>
      <c r="R358"/>
      <c r="S358"/>
      <c r="T358"/>
      <c r="U358"/>
      <c r="V358"/>
      <c r="W358"/>
      <c r="X358"/>
      <c r="Y358"/>
      <c r="Z358"/>
      <c r="AA358"/>
      <c r="AB358"/>
      <c r="AC358"/>
    </row>
    <row r="359" spans="2:29" ht="12.45">
      <c r="B359"/>
      <c r="C359"/>
      <c r="D359"/>
      <c r="E359"/>
      <c r="F359"/>
      <c r="G359"/>
      <c r="H359"/>
      <c r="I359"/>
      <c r="J359"/>
      <c r="K359"/>
      <c r="L359"/>
      <c r="M359"/>
      <c r="N359"/>
      <c r="O359"/>
      <c r="P359"/>
      <c r="Q359"/>
      <c r="R359"/>
      <c r="S359"/>
      <c r="T359"/>
      <c r="U359"/>
      <c r="V359"/>
      <c r="W359"/>
      <c r="X359"/>
      <c r="Y359"/>
      <c r="Z359"/>
      <c r="AA359"/>
      <c r="AB359"/>
      <c r="AC359"/>
    </row>
    <row r="360" spans="2:29" ht="12.45">
      <c r="B360"/>
      <c r="C360"/>
      <c r="D360"/>
      <c r="E360"/>
      <c r="F360"/>
      <c r="G360"/>
      <c r="H360"/>
      <c r="I360"/>
      <c r="J360"/>
      <c r="K360"/>
      <c r="L360"/>
      <c r="M360"/>
      <c r="N360"/>
      <c r="O360"/>
      <c r="P360"/>
      <c r="Q360"/>
      <c r="R360"/>
      <c r="S360"/>
      <c r="T360"/>
      <c r="U360"/>
      <c r="V360"/>
      <c r="W360"/>
      <c r="X360"/>
      <c r="Y360"/>
      <c r="Z360"/>
      <c r="AA360"/>
      <c r="AB360"/>
      <c r="AC360"/>
    </row>
    <row r="361" spans="2:29" ht="12.45">
      <c r="B361"/>
      <c r="C361"/>
      <c r="D361"/>
      <c r="E361"/>
      <c r="F361"/>
      <c r="G361"/>
      <c r="H361"/>
      <c r="I361"/>
      <c r="J361"/>
      <c r="K361"/>
      <c r="L361"/>
      <c r="M361"/>
      <c r="N361"/>
      <c r="O361"/>
      <c r="P361"/>
      <c r="Q361"/>
      <c r="R361"/>
      <c r="S361"/>
      <c r="T361"/>
      <c r="U361"/>
      <c r="V361"/>
      <c r="W361"/>
      <c r="X361"/>
      <c r="Y361"/>
      <c r="Z361"/>
      <c r="AA361"/>
      <c r="AB361"/>
      <c r="AC361"/>
    </row>
    <row r="362" spans="2:29" ht="12.45">
      <c r="B362"/>
      <c r="C362"/>
      <c r="D362"/>
      <c r="E362"/>
      <c r="F362"/>
      <c r="G362"/>
      <c r="H362"/>
      <c r="I362"/>
      <c r="J362"/>
      <c r="K362"/>
      <c r="L362"/>
      <c r="M362"/>
      <c r="N362"/>
      <c r="O362"/>
      <c r="P362"/>
      <c r="Q362"/>
      <c r="R362"/>
      <c r="S362"/>
      <c r="T362"/>
      <c r="U362"/>
      <c r="V362"/>
      <c r="W362"/>
      <c r="X362"/>
      <c r="Y362"/>
      <c r="Z362"/>
      <c r="AA362"/>
      <c r="AB362"/>
      <c r="AC362"/>
    </row>
    <row r="363" spans="2:29" ht="12.45">
      <c r="B363"/>
      <c r="C363"/>
      <c r="D363"/>
      <c r="E363"/>
      <c r="F363"/>
      <c r="G363"/>
      <c r="H363"/>
      <c r="I363"/>
      <c r="J363"/>
      <c r="K363"/>
      <c r="L363"/>
      <c r="M363"/>
      <c r="N363"/>
      <c r="O363"/>
      <c r="P363"/>
      <c r="Q363"/>
      <c r="R363"/>
      <c r="S363"/>
      <c r="T363"/>
      <c r="U363"/>
      <c r="V363"/>
      <c r="W363"/>
      <c r="X363"/>
      <c r="Y363"/>
      <c r="Z363"/>
      <c r="AA363"/>
      <c r="AB363"/>
      <c r="AC363"/>
    </row>
    <row r="364" spans="2:29" ht="12.45">
      <c r="B364"/>
      <c r="C364"/>
      <c r="D364"/>
      <c r="E364"/>
      <c r="F364"/>
      <c r="G364"/>
      <c r="H364"/>
      <c r="I364"/>
      <c r="J364"/>
      <c r="K364"/>
      <c r="L364"/>
      <c r="M364"/>
      <c r="N364"/>
      <c r="O364"/>
      <c r="P364"/>
      <c r="Q364"/>
      <c r="R364"/>
      <c r="S364"/>
      <c r="T364"/>
      <c r="U364"/>
      <c r="V364"/>
      <c r="W364"/>
      <c r="X364"/>
      <c r="Y364"/>
      <c r="Z364"/>
      <c r="AA364"/>
      <c r="AB364"/>
      <c r="AC364"/>
    </row>
    <row r="365" spans="2:29" ht="12.45">
      <c r="B365"/>
      <c r="C365"/>
      <c r="D365"/>
      <c r="E365"/>
      <c r="F365"/>
      <c r="G365"/>
      <c r="H365"/>
      <c r="I365"/>
      <c r="J365"/>
      <c r="K365"/>
      <c r="L365"/>
      <c r="M365"/>
      <c r="N365"/>
      <c r="O365"/>
      <c r="P365"/>
      <c r="Q365"/>
      <c r="R365"/>
      <c r="S365"/>
      <c r="T365"/>
      <c r="U365"/>
      <c r="V365"/>
      <c r="W365"/>
      <c r="X365"/>
      <c r="Y365"/>
      <c r="Z365"/>
      <c r="AA365"/>
      <c r="AB365"/>
      <c r="AC365"/>
    </row>
    <row r="366" spans="2:29" ht="12.45">
      <c r="B366"/>
      <c r="C366"/>
      <c r="D366"/>
      <c r="E366"/>
      <c r="F366"/>
      <c r="G366"/>
      <c r="H366"/>
      <c r="I366"/>
      <c r="J366"/>
      <c r="K366"/>
      <c r="L366"/>
      <c r="M366"/>
      <c r="N366"/>
      <c r="O366"/>
      <c r="P366"/>
      <c r="Q366"/>
      <c r="R366"/>
      <c r="S366"/>
      <c r="T366"/>
      <c r="U366"/>
      <c r="V366"/>
      <c r="W366"/>
      <c r="X366"/>
      <c r="Y366"/>
      <c r="Z366"/>
      <c r="AA366"/>
      <c r="AB366"/>
      <c r="AC366"/>
    </row>
    <row r="367" spans="2:29" ht="12.45">
      <c r="B367"/>
      <c r="C367"/>
      <c r="D367"/>
      <c r="E367"/>
      <c r="F367"/>
      <c r="G367"/>
      <c r="H367"/>
      <c r="I367"/>
      <c r="J367"/>
      <c r="K367"/>
      <c r="L367"/>
      <c r="M367"/>
      <c r="N367"/>
      <c r="O367"/>
      <c r="P367"/>
      <c r="Q367"/>
      <c r="R367"/>
      <c r="S367"/>
      <c r="T367"/>
      <c r="U367"/>
      <c r="V367"/>
      <c r="W367"/>
      <c r="X367"/>
      <c r="Y367"/>
      <c r="Z367"/>
      <c r="AA367"/>
      <c r="AB367"/>
      <c r="AC367"/>
    </row>
    <row r="368" spans="2:29" ht="12.45">
      <c r="B368"/>
      <c r="C368"/>
      <c r="D368"/>
      <c r="E368"/>
      <c r="F368"/>
      <c r="G368"/>
      <c r="H368"/>
      <c r="I368"/>
      <c r="J368"/>
      <c r="K368"/>
      <c r="L368"/>
      <c r="M368"/>
      <c r="N368"/>
      <c r="O368"/>
      <c r="P368"/>
      <c r="Q368"/>
      <c r="R368"/>
      <c r="S368"/>
      <c r="T368"/>
      <c r="U368"/>
      <c r="V368"/>
      <c r="W368"/>
      <c r="X368"/>
      <c r="Y368"/>
      <c r="Z368"/>
      <c r="AA368"/>
      <c r="AB368"/>
      <c r="AC368"/>
    </row>
    <row r="369" spans="2:29" ht="12.45">
      <c r="B369"/>
      <c r="C369"/>
      <c r="D369"/>
      <c r="E369"/>
      <c r="F369"/>
      <c r="G369"/>
      <c r="H369"/>
      <c r="I369"/>
      <c r="J369"/>
      <c r="K369"/>
      <c r="L369"/>
      <c r="M369"/>
      <c r="N369"/>
      <c r="O369"/>
      <c r="P369"/>
      <c r="Q369"/>
      <c r="R369"/>
      <c r="S369"/>
      <c r="T369"/>
      <c r="U369"/>
      <c r="V369"/>
      <c r="W369"/>
      <c r="X369"/>
      <c r="Y369"/>
      <c r="Z369"/>
      <c r="AA369"/>
      <c r="AB369"/>
      <c r="AC369"/>
    </row>
    <row r="370" spans="2:29" ht="12.45">
      <c r="B370"/>
      <c r="C370"/>
      <c r="D370"/>
      <c r="E370"/>
      <c r="F370"/>
      <c r="G370"/>
      <c r="H370"/>
      <c r="I370"/>
      <c r="J370"/>
      <c r="K370"/>
      <c r="L370"/>
      <c r="M370"/>
      <c r="N370"/>
      <c r="O370"/>
      <c r="P370"/>
      <c r="Q370"/>
      <c r="R370"/>
      <c r="S370"/>
      <c r="T370"/>
      <c r="U370"/>
      <c r="V370"/>
      <c r="W370"/>
      <c r="X370"/>
      <c r="Y370"/>
      <c r="Z370"/>
      <c r="AA370"/>
      <c r="AB370"/>
      <c r="AC370"/>
    </row>
    <row r="371" spans="2:29" ht="12.45">
      <c r="B371"/>
      <c r="C371"/>
      <c r="D371"/>
      <c r="E371"/>
      <c r="F371"/>
      <c r="G371"/>
      <c r="H371"/>
      <c r="I371"/>
      <c r="J371"/>
      <c r="K371"/>
      <c r="L371"/>
      <c r="M371"/>
      <c r="N371"/>
      <c r="O371"/>
      <c r="P371"/>
      <c r="Q371"/>
      <c r="R371"/>
      <c r="S371"/>
      <c r="T371"/>
      <c r="U371"/>
      <c r="V371"/>
      <c r="W371"/>
      <c r="X371"/>
      <c r="Y371"/>
      <c r="Z371"/>
      <c r="AA371"/>
      <c r="AB371"/>
      <c r="AC371"/>
    </row>
    <row r="372" spans="2:29" ht="12.45">
      <c r="B372"/>
      <c r="C372"/>
      <c r="D372"/>
      <c r="E372"/>
      <c r="F372"/>
      <c r="G372"/>
      <c r="H372"/>
      <c r="I372"/>
      <c r="J372"/>
      <c r="K372"/>
      <c r="L372"/>
      <c r="M372"/>
      <c r="N372"/>
      <c r="O372"/>
      <c r="P372"/>
      <c r="Q372"/>
      <c r="R372"/>
      <c r="S372"/>
      <c r="T372"/>
      <c r="U372"/>
      <c r="V372"/>
      <c r="W372"/>
      <c r="X372"/>
      <c r="Y372"/>
      <c r="Z372"/>
      <c r="AA372"/>
      <c r="AB372"/>
      <c r="AC372"/>
    </row>
    <row r="373" spans="2:29" ht="12.45">
      <c r="B373"/>
      <c r="C373"/>
      <c r="D373"/>
      <c r="E373"/>
      <c r="F373"/>
      <c r="G373"/>
      <c r="H373"/>
      <c r="I373"/>
      <c r="J373"/>
      <c r="K373"/>
      <c r="L373"/>
      <c r="M373"/>
      <c r="N373"/>
      <c r="O373"/>
      <c r="P373"/>
      <c r="Q373"/>
      <c r="R373"/>
      <c r="S373"/>
      <c r="T373"/>
      <c r="U373"/>
      <c r="V373"/>
      <c r="W373"/>
      <c r="X373"/>
      <c r="Y373"/>
      <c r="Z373"/>
      <c r="AA373"/>
      <c r="AB373"/>
      <c r="AC373"/>
    </row>
    <row r="374" spans="2:29" ht="12.45">
      <c r="B374"/>
      <c r="C374"/>
      <c r="D374"/>
      <c r="E374"/>
      <c r="F374"/>
      <c r="G374"/>
      <c r="H374"/>
      <c r="I374"/>
      <c r="J374"/>
      <c r="K374"/>
      <c r="L374"/>
      <c r="M374"/>
      <c r="N374"/>
      <c r="O374"/>
      <c r="P374"/>
      <c r="Q374"/>
      <c r="R374"/>
      <c r="S374"/>
      <c r="T374"/>
      <c r="U374"/>
      <c r="V374"/>
      <c r="W374"/>
      <c r="X374"/>
      <c r="Y374"/>
      <c r="Z374"/>
      <c r="AA374"/>
      <c r="AB374"/>
      <c r="AC374"/>
    </row>
    <row r="375" spans="2:29" ht="12.45">
      <c r="B375"/>
      <c r="C375"/>
      <c r="D375"/>
      <c r="E375"/>
      <c r="F375"/>
      <c r="G375"/>
      <c r="H375"/>
      <c r="I375"/>
      <c r="J375"/>
      <c r="K375"/>
      <c r="L375"/>
      <c r="M375"/>
      <c r="N375"/>
      <c r="O375"/>
      <c r="P375"/>
      <c r="Q375"/>
      <c r="R375"/>
      <c r="S375"/>
      <c r="T375"/>
      <c r="U375"/>
      <c r="V375"/>
      <c r="W375"/>
      <c r="X375"/>
      <c r="Y375"/>
      <c r="Z375"/>
      <c r="AA375"/>
      <c r="AB375"/>
      <c r="AC375"/>
    </row>
    <row r="376" spans="2:29" ht="12.45">
      <c r="B376"/>
      <c r="C376"/>
      <c r="D376"/>
      <c r="E376"/>
      <c r="F376"/>
      <c r="G376"/>
      <c r="H376"/>
      <c r="I376"/>
      <c r="J376"/>
      <c r="K376"/>
      <c r="L376"/>
      <c r="M376"/>
      <c r="N376"/>
      <c r="O376"/>
      <c r="P376"/>
      <c r="Q376"/>
      <c r="R376"/>
      <c r="S376"/>
      <c r="T376"/>
      <c r="U376"/>
      <c r="V376"/>
      <c r="W376"/>
      <c r="X376"/>
      <c r="Y376"/>
      <c r="Z376"/>
      <c r="AA376"/>
      <c r="AB376"/>
      <c r="AC376"/>
    </row>
    <row r="377" spans="2:29" ht="12.45">
      <c r="B377"/>
      <c r="C377"/>
      <c r="D377"/>
      <c r="E377"/>
      <c r="F377"/>
      <c r="G377"/>
      <c r="H377"/>
      <c r="I377"/>
      <c r="J377"/>
      <c r="K377"/>
      <c r="L377"/>
      <c r="M377"/>
      <c r="N377"/>
      <c r="O377"/>
      <c r="P377"/>
      <c r="Q377"/>
      <c r="R377"/>
      <c r="S377"/>
      <c r="T377"/>
      <c r="U377"/>
      <c r="V377"/>
      <c r="W377"/>
      <c r="X377"/>
      <c r="Y377"/>
      <c r="Z377"/>
      <c r="AA377"/>
      <c r="AB377"/>
      <c r="AC377"/>
    </row>
    <row r="378" spans="2:29" ht="12.45">
      <c r="B378"/>
      <c r="C378"/>
      <c r="D378"/>
      <c r="E378"/>
      <c r="F378"/>
      <c r="G378"/>
      <c r="H378"/>
      <c r="I378"/>
      <c r="J378"/>
      <c r="K378"/>
      <c r="L378"/>
      <c r="M378"/>
      <c r="N378"/>
      <c r="O378"/>
      <c r="P378"/>
      <c r="Q378"/>
      <c r="R378"/>
      <c r="S378"/>
      <c r="T378"/>
      <c r="U378"/>
      <c r="V378"/>
      <c r="W378"/>
      <c r="X378"/>
      <c r="Y378"/>
      <c r="Z378"/>
      <c r="AA378"/>
      <c r="AB378"/>
      <c r="AC378"/>
    </row>
    <row r="379" spans="2:29" ht="12.45">
      <c r="B379"/>
      <c r="C379"/>
      <c r="D379"/>
      <c r="E379"/>
      <c r="F379"/>
      <c r="G379"/>
      <c r="H379"/>
      <c r="I379"/>
      <c r="J379"/>
      <c r="K379"/>
      <c r="L379"/>
      <c r="M379"/>
      <c r="N379"/>
      <c r="O379"/>
      <c r="P379"/>
      <c r="Q379"/>
      <c r="R379"/>
      <c r="S379"/>
      <c r="T379"/>
      <c r="U379"/>
      <c r="V379"/>
      <c r="W379"/>
      <c r="X379"/>
      <c r="Y379"/>
      <c r="Z379"/>
      <c r="AA379"/>
      <c r="AB379"/>
      <c r="AC379"/>
    </row>
    <row r="380" spans="2:29" ht="12.45">
      <c r="B380"/>
      <c r="C380"/>
      <c r="D380"/>
      <c r="E380"/>
      <c r="F380"/>
      <c r="G380"/>
      <c r="H380"/>
      <c r="I380"/>
      <c r="J380"/>
      <c r="K380"/>
      <c r="L380"/>
      <c r="M380"/>
      <c r="N380"/>
      <c r="O380"/>
      <c r="P380"/>
      <c r="Q380"/>
      <c r="R380"/>
      <c r="S380"/>
      <c r="T380"/>
      <c r="U380"/>
      <c r="V380"/>
      <c r="W380"/>
      <c r="X380"/>
      <c r="Y380"/>
      <c r="Z380"/>
      <c r="AA380"/>
      <c r="AB380"/>
      <c r="AC380"/>
    </row>
    <row r="381" spans="2:29" ht="12.45">
      <c r="B381"/>
      <c r="C381"/>
      <c r="D381"/>
      <c r="E381"/>
      <c r="F381"/>
      <c r="G381"/>
      <c r="H381"/>
      <c r="I381"/>
      <c r="J381"/>
      <c r="K381"/>
      <c r="L381"/>
      <c r="M381"/>
      <c r="N381"/>
      <c r="O381"/>
      <c r="P381"/>
      <c r="Q381"/>
      <c r="R381"/>
      <c r="S381"/>
      <c r="T381"/>
      <c r="U381"/>
      <c r="V381"/>
      <c r="W381"/>
      <c r="X381"/>
      <c r="Y381"/>
      <c r="Z381"/>
      <c r="AA381"/>
      <c r="AB381"/>
      <c r="AC381"/>
    </row>
    <row r="382" spans="2:29" ht="12.45">
      <c r="B382"/>
      <c r="C382"/>
      <c r="D382"/>
      <c r="E382"/>
      <c r="F382"/>
      <c r="G382"/>
      <c r="H382"/>
      <c r="I382"/>
      <c r="J382"/>
      <c r="K382"/>
      <c r="L382"/>
      <c r="M382"/>
      <c r="N382"/>
      <c r="O382"/>
      <c r="P382"/>
      <c r="Q382"/>
      <c r="R382"/>
      <c r="S382"/>
      <c r="T382"/>
      <c r="U382"/>
      <c r="V382"/>
      <c r="W382"/>
      <c r="X382"/>
      <c r="Y382"/>
      <c r="Z382"/>
      <c r="AA382"/>
      <c r="AB382"/>
      <c r="AC382"/>
    </row>
    <row r="383" spans="2:29" ht="12.45">
      <c r="B383"/>
      <c r="C383"/>
      <c r="D383"/>
      <c r="E383"/>
      <c r="F383"/>
      <c r="G383"/>
      <c r="H383"/>
      <c r="I383"/>
      <c r="J383"/>
      <c r="K383"/>
      <c r="L383"/>
      <c r="M383"/>
      <c r="N383"/>
      <c r="O383"/>
      <c r="P383"/>
      <c r="Q383"/>
      <c r="R383"/>
      <c r="S383"/>
      <c r="T383"/>
      <c r="U383"/>
      <c r="V383"/>
      <c r="W383"/>
      <c r="X383"/>
      <c r="Y383"/>
      <c r="Z383"/>
      <c r="AA383"/>
      <c r="AB383"/>
      <c r="AC383"/>
    </row>
    <row r="384" spans="2:29" ht="12.45">
      <c r="B384"/>
      <c r="C384"/>
      <c r="D384"/>
      <c r="E384"/>
      <c r="F384"/>
      <c r="G384"/>
      <c r="H384"/>
      <c r="I384"/>
      <c r="J384"/>
      <c r="K384"/>
      <c r="L384"/>
      <c r="M384"/>
      <c r="N384"/>
      <c r="O384"/>
      <c r="P384"/>
      <c r="Q384"/>
      <c r="R384"/>
      <c r="S384"/>
      <c r="T384"/>
      <c r="U384"/>
      <c r="V384"/>
      <c r="W384"/>
      <c r="X384"/>
      <c r="Y384"/>
      <c r="Z384"/>
      <c r="AA384"/>
      <c r="AB384"/>
      <c r="AC384"/>
    </row>
    <row r="385" spans="2:29" ht="12.45">
      <c r="B385"/>
      <c r="C385"/>
      <c r="D385"/>
      <c r="E385"/>
      <c r="F385"/>
      <c r="G385"/>
      <c r="H385"/>
      <c r="I385"/>
      <c r="J385"/>
      <c r="K385"/>
      <c r="L385"/>
      <c r="M385"/>
      <c r="N385"/>
      <c r="O385"/>
      <c r="P385"/>
      <c r="Q385"/>
      <c r="R385"/>
      <c r="S385"/>
      <c r="T385"/>
      <c r="U385"/>
      <c r="V385"/>
      <c r="W385"/>
      <c r="X385"/>
      <c r="Y385"/>
      <c r="Z385"/>
      <c r="AA385"/>
      <c r="AB385"/>
      <c r="AC385"/>
    </row>
    <row r="386" spans="2:29" ht="12.45">
      <c r="B386"/>
      <c r="C386"/>
      <c r="D386"/>
      <c r="E386"/>
      <c r="F386"/>
      <c r="G386"/>
      <c r="H386"/>
      <c r="I386"/>
      <c r="J386"/>
      <c r="K386"/>
      <c r="L386"/>
      <c r="M386"/>
      <c r="N386"/>
      <c r="O386"/>
      <c r="P386"/>
      <c r="Q386"/>
      <c r="R386"/>
      <c r="S386"/>
      <c r="T386"/>
      <c r="U386"/>
      <c r="V386"/>
      <c r="W386"/>
      <c r="X386"/>
      <c r="Y386"/>
      <c r="Z386"/>
      <c r="AA386"/>
      <c r="AB386"/>
      <c r="AC386"/>
    </row>
    <row r="387" spans="2:29" ht="12.45">
      <c r="B387"/>
      <c r="C387"/>
      <c r="D387"/>
      <c r="E387"/>
      <c r="F387"/>
      <c r="G387"/>
      <c r="H387"/>
      <c r="I387"/>
      <c r="J387"/>
      <c r="K387"/>
      <c r="L387"/>
      <c r="M387"/>
      <c r="N387"/>
      <c r="O387"/>
      <c r="P387"/>
      <c r="Q387"/>
      <c r="R387"/>
      <c r="S387"/>
      <c r="T387"/>
      <c r="U387"/>
      <c r="V387"/>
      <c r="W387"/>
      <c r="X387"/>
      <c r="Y387"/>
      <c r="Z387"/>
      <c r="AA387"/>
      <c r="AB387"/>
      <c r="AC387"/>
    </row>
    <row r="388" spans="2:29" ht="12.45">
      <c r="B388"/>
      <c r="C388"/>
      <c r="D388"/>
      <c r="E388"/>
      <c r="F388"/>
      <c r="G388"/>
      <c r="H388"/>
      <c r="I388"/>
      <c r="J388"/>
      <c r="K388"/>
      <c r="L388"/>
      <c r="M388"/>
      <c r="N388"/>
      <c r="O388"/>
      <c r="P388"/>
      <c r="Q388"/>
      <c r="R388"/>
      <c r="S388"/>
      <c r="T388"/>
      <c r="U388"/>
      <c r="V388"/>
      <c r="W388"/>
      <c r="X388"/>
      <c r="Y388"/>
      <c r="Z388"/>
      <c r="AA388"/>
      <c r="AB388"/>
      <c r="AC388"/>
    </row>
    <row r="389" spans="2:29" ht="12.45">
      <c r="B389"/>
      <c r="C389"/>
      <c r="D389"/>
      <c r="E389"/>
      <c r="F389"/>
      <c r="G389"/>
      <c r="H389"/>
      <c r="I389"/>
      <c r="J389"/>
      <c r="K389"/>
      <c r="L389"/>
      <c r="M389"/>
      <c r="N389"/>
      <c r="O389"/>
      <c r="P389"/>
      <c r="Q389"/>
      <c r="R389"/>
      <c r="S389"/>
      <c r="T389"/>
      <c r="U389"/>
      <c r="V389"/>
      <c r="W389"/>
      <c r="X389"/>
      <c r="Y389"/>
      <c r="Z389"/>
      <c r="AA389"/>
      <c r="AB389"/>
      <c r="AC389"/>
    </row>
    <row r="390" spans="2:29" ht="12.45">
      <c r="B390"/>
      <c r="C390"/>
      <c r="D390"/>
      <c r="E390"/>
      <c r="F390"/>
      <c r="G390"/>
      <c r="H390"/>
      <c r="I390"/>
      <c r="J390"/>
      <c r="K390"/>
      <c r="L390"/>
      <c r="M390"/>
      <c r="N390"/>
      <c r="O390"/>
      <c r="P390"/>
      <c r="Q390"/>
      <c r="R390"/>
      <c r="S390"/>
      <c r="T390"/>
      <c r="U390"/>
      <c r="V390"/>
      <c r="W390"/>
      <c r="X390"/>
      <c r="Y390"/>
      <c r="Z390"/>
      <c r="AA390"/>
      <c r="AB390"/>
      <c r="AC390"/>
    </row>
    <row r="391" spans="2:29" ht="12.45">
      <c r="B391"/>
      <c r="C391"/>
      <c r="D391"/>
      <c r="E391"/>
      <c r="F391"/>
      <c r="G391"/>
      <c r="H391"/>
      <c r="I391"/>
      <c r="J391"/>
      <c r="K391"/>
      <c r="L391"/>
      <c r="M391"/>
      <c r="N391"/>
      <c r="O391"/>
      <c r="P391"/>
      <c r="Q391"/>
      <c r="R391"/>
      <c r="S391"/>
      <c r="T391"/>
      <c r="U391"/>
      <c r="V391"/>
      <c r="W391"/>
      <c r="X391"/>
      <c r="Y391"/>
      <c r="Z391"/>
      <c r="AA391"/>
      <c r="AB391"/>
      <c r="AC391"/>
    </row>
    <row r="392" spans="2:29" ht="12.45">
      <c r="B392"/>
      <c r="C392"/>
      <c r="D392"/>
      <c r="E392"/>
      <c r="F392"/>
      <c r="G392"/>
      <c r="H392"/>
      <c r="I392"/>
      <c r="J392"/>
      <c r="K392"/>
      <c r="L392"/>
      <c r="M392"/>
      <c r="N392"/>
      <c r="O392"/>
      <c r="P392"/>
      <c r="Q392"/>
      <c r="R392"/>
      <c r="S392"/>
      <c r="T392"/>
      <c r="U392"/>
      <c r="V392"/>
      <c r="W392"/>
      <c r="X392"/>
      <c r="Y392"/>
      <c r="Z392"/>
      <c r="AA392"/>
      <c r="AB392"/>
      <c r="AC392"/>
    </row>
    <row r="393" spans="2:29" ht="12.45">
      <c r="B393"/>
      <c r="C393"/>
      <c r="D393"/>
      <c r="E393"/>
      <c r="F393"/>
      <c r="G393"/>
      <c r="H393"/>
      <c r="I393"/>
      <c r="J393"/>
      <c r="K393"/>
      <c r="L393"/>
      <c r="M393"/>
      <c r="N393"/>
      <c r="O393"/>
      <c r="P393"/>
      <c r="Q393"/>
      <c r="R393"/>
      <c r="S393"/>
      <c r="T393"/>
      <c r="U393"/>
      <c r="V393"/>
      <c r="W393"/>
      <c r="X393"/>
      <c r="Y393"/>
      <c r="Z393"/>
      <c r="AA393"/>
      <c r="AB393"/>
      <c r="AC393"/>
    </row>
    <row r="394" spans="2:29" ht="12.45">
      <c r="B394"/>
      <c r="C394"/>
      <c r="D394"/>
      <c r="E394"/>
      <c r="F394"/>
      <c r="G394"/>
      <c r="H394"/>
      <c r="I394"/>
      <c r="J394"/>
      <c r="K394"/>
      <c r="L394"/>
      <c r="M394"/>
      <c r="N394"/>
      <c r="O394"/>
      <c r="P394"/>
      <c r="Q394"/>
      <c r="R394"/>
      <c r="S394"/>
      <c r="T394"/>
      <c r="U394"/>
      <c r="V394"/>
      <c r="W394"/>
      <c r="X394"/>
      <c r="Y394"/>
      <c r="Z394"/>
      <c r="AA394"/>
      <c r="AB394"/>
      <c r="AC394"/>
    </row>
    <row r="395" spans="2:29" ht="12.45">
      <c r="B395"/>
      <c r="C395"/>
      <c r="D395"/>
      <c r="E395"/>
      <c r="F395"/>
      <c r="G395"/>
      <c r="H395"/>
      <c r="I395"/>
      <c r="J395"/>
      <c r="K395"/>
      <c r="L395"/>
      <c r="M395"/>
      <c r="N395"/>
      <c r="O395"/>
      <c r="P395"/>
      <c r="Q395"/>
      <c r="R395"/>
      <c r="S395"/>
      <c r="T395"/>
      <c r="U395"/>
      <c r="V395"/>
      <c r="W395"/>
      <c r="X395"/>
      <c r="Y395"/>
      <c r="Z395"/>
      <c r="AA395"/>
      <c r="AB395"/>
      <c r="AC395"/>
    </row>
    <row r="396" spans="2:29" ht="12.45">
      <c r="B396"/>
      <c r="C396"/>
      <c r="D396"/>
      <c r="E396"/>
      <c r="F396"/>
      <c r="G396"/>
      <c r="H396"/>
      <c r="I396"/>
      <c r="J396"/>
      <c r="K396"/>
      <c r="L396"/>
      <c r="M396"/>
      <c r="N396"/>
      <c r="O396"/>
      <c r="P396"/>
      <c r="Q396"/>
      <c r="R396"/>
      <c r="S396"/>
      <c r="T396"/>
      <c r="U396"/>
      <c r="V396"/>
      <c r="W396"/>
      <c r="X396"/>
      <c r="Y396"/>
      <c r="Z396"/>
      <c r="AA396"/>
      <c r="AB396"/>
      <c r="AC396"/>
    </row>
    <row r="397" spans="2:29" ht="12.45">
      <c r="B397"/>
      <c r="C397"/>
      <c r="D397"/>
      <c r="E397"/>
      <c r="F397"/>
      <c r="G397"/>
      <c r="H397"/>
      <c r="I397"/>
      <c r="J397"/>
      <c r="K397"/>
      <c r="L397"/>
      <c r="M397"/>
      <c r="N397"/>
      <c r="O397"/>
      <c r="P397"/>
      <c r="Q397"/>
      <c r="R397"/>
      <c r="S397"/>
      <c r="T397"/>
      <c r="U397"/>
      <c r="V397"/>
      <c r="W397"/>
      <c r="X397"/>
      <c r="Y397"/>
      <c r="Z397"/>
      <c r="AA397"/>
      <c r="AB397"/>
      <c r="AC397"/>
    </row>
    <row r="398" spans="2:29" ht="12.45">
      <c r="B398"/>
      <c r="C398"/>
      <c r="D398"/>
      <c r="E398"/>
      <c r="F398"/>
      <c r="G398"/>
      <c r="H398"/>
      <c r="I398"/>
      <c r="J398"/>
      <c r="K398"/>
      <c r="L398"/>
      <c r="M398"/>
      <c r="N398"/>
      <c r="O398"/>
      <c r="P398"/>
      <c r="Q398"/>
      <c r="R398"/>
      <c r="S398"/>
      <c r="T398"/>
      <c r="U398"/>
      <c r="V398"/>
      <c r="W398"/>
      <c r="X398"/>
      <c r="Y398"/>
      <c r="Z398"/>
      <c r="AA398"/>
      <c r="AB398"/>
      <c r="AC398"/>
    </row>
    <row r="399" spans="2:29" ht="12.45">
      <c r="B399"/>
      <c r="C399"/>
      <c r="D399"/>
      <c r="E399"/>
      <c r="F399"/>
      <c r="G399"/>
      <c r="H399"/>
      <c r="I399"/>
      <c r="J399"/>
      <c r="K399"/>
      <c r="L399"/>
      <c r="M399"/>
      <c r="N399"/>
      <c r="O399"/>
      <c r="P399"/>
      <c r="Q399"/>
      <c r="R399"/>
      <c r="S399"/>
      <c r="T399"/>
      <c r="U399"/>
      <c r="V399"/>
      <c r="W399"/>
      <c r="X399"/>
      <c r="Y399"/>
      <c r="Z399"/>
      <c r="AA399"/>
      <c r="AB399"/>
      <c r="AC399"/>
    </row>
    <row r="400" spans="2:29" ht="12.45">
      <c r="B400"/>
      <c r="C400"/>
      <c r="D400"/>
      <c r="E400"/>
      <c r="F400"/>
      <c r="G400"/>
      <c r="H400"/>
      <c r="I400"/>
      <c r="J400"/>
      <c r="K400"/>
      <c r="L400"/>
      <c r="M400"/>
      <c r="N400"/>
      <c r="O400"/>
      <c r="P400"/>
      <c r="Q400"/>
      <c r="R400"/>
      <c r="S400"/>
      <c r="T400"/>
      <c r="U400"/>
      <c r="V400"/>
      <c r="W400"/>
      <c r="X400"/>
      <c r="Y400"/>
      <c r="Z400"/>
      <c r="AA400"/>
      <c r="AB400"/>
      <c r="AC400"/>
    </row>
    <row r="401" spans="2:29" ht="12.45">
      <c r="B401"/>
      <c r="C401"/>
      <c r="D401"/>
      <c r="E401"/>
      <c r="F401"/>
      <c r="G401"/>
      <c r="H401"/>
      <c r="I401"/>
      <c r="J401"/>
      <c r="K401"/>
      <c r="L401"/>
      <c r="M401"/>
      <c r="N401"/>
      <c r="O401"/>
      <c r="P401"/>
      <c r="Q401"/>
      <c r="R401"/>
      <c r="S401"/>
      <c r="T401"/>
      <c r="U401"/>
      <c r="V401"/>
      <c r="W401"/>
      <c r="X401"/>
      <c r="Y401"/>
      <c r="Z401"/>
      <c r="AA401"/>
      <c r="AB401"/>
      <c r="AC401"/>
    </row>
    <row r="402" spans="2:29" ht="12.45">
      <c r="B402"/>
      <c r="C402"/>
      <c r="D402"/>
      <c r="E402"/>
      <c r="F402"/>
      <c r="G402"/>
      <c r="H402"/>
      <c r="I402"/>
      <c r="J402"/>
      <c r="K402"/>
      <c r="L402"/>
      <c r="M402"/>
      <c r="N402"/>
      <c r="O402"/>
      <c r="P402"/>
      <c r="Q402"/>
      <c r="R402"/>
      <c r="S402"/>
      <c r="T402"/>
      <c r="U402"/>
      <c r="V402"/>
      <c r="W402"/>
      <c r="X402"/>
      <c r="Y402"/>
      <c r="Z402"/>
      <c r="AA402"/>
      <c r="AB402"/>
      <c r="AC402"/>
    </row>
    <row r="403" spans="2:29" ht="12.45">
      <c r="B403"/>
      <c r="C403"/>
      <c r="D403"/>
      <c r="E403"/>
      <c r="F403"/>
      <c r="G403"/>
      <c r="H403"/>
      <c r="I403"/>
      <c r="J403"/>
      <c r="K403"/>
      <c r="L403"/>
      <c r="M403"/>
      <c r="N403"/>
      <c r="O403"/>
      <c r="P403"/>
      <c r="Q403"/>
      <c r="R403"/>
      <c r="S403"/>
      <c r="T403"/>
      <c r="U403"/>
      <c r="V403"/>
      <c r="W403"/>
      <c r="X403"/>
      <c r="Y403"/>
      <c r="Z403"/>
      <c r="AA403"/>
      <c r="AB403"/>
      <c r="AC403"/>
    </row>
    <row r="404" spans="2:29" ht="12.45">
      <c r="B404"/>
      <c r="C404"/>
      <c r="D404"/>
      <c r="E404"/>
      <c r="F404"/>
      <c r="G404"/>
      <c r="H404"/>
      <c r="I404"/>
      <c r="J404"/>
      <c r="K404"/>
      <c r="L404"/>
      <c r="M404"/>
      <c r="N404"/>
      <c r="O404"/>
      <c r="P404"/>
      <c r="Q404"/>
      <c r="R404"/>
      <c r="S404"/>
      <c r="T404"/>
      <c r="U404"/>
      <c r="V404"/>
      <c r="W404"/>
      <c r="X404"/>
      <c r="Y404"/>
      <c r="Z404"/>
      <c r="AA404"/>
      <c r="AB404"/>
      <c r="AC404"/>
    </row>
    <row r="405" spans="2:29" ht="12.45">
      <c r="B405"/>
      <c r="C405"/>
      <c r="D405"/>
      <c r="E405"/>
      <c r="F405"/>
      <c r="G405"/>
      <c r="H405"/>
      <c r="I405"/>
      <c r="J405"/>
      <c r="K405"/>
      <c r="L405"/>
      <c r="M405"/>
      <c r="N405"/>
      <c r="O405"/>
      <c r="P405"/>
      <c r="Q405"/>
      <c r="R405"/>
      <c r="S405"/>
      <c r="T405"/>
      <c r="U405"/>
      <c r="V405"/>
      <c r="W405"/>
      <c r="X405"/>
      <c r="Y405"/>
      <c r="Z405"/>
      <c r="AA405"/>
      <c r="AB405"/>
      <c r="AC405"/>
    </row>
    <row r="406" spans="2:29" ht="12.45">
      <c r="B406"/>
      <c r="C406"/>
      <c r="D406"/>
      <c r="E406"/>
      <c r="F406"/>
      <c r="G406"/>
      <c r="H406"/>
      <c r="I406"/>
      <c r="J406"/>
      <c r="K406"/>
      <c r="L406"/>
      <c r="M406"/>
      <c r="N406"/>
      <c r="O406"/>
      <c r="P406"/>
      <c r="Q406"/>
      <c r="R406"/>
      <c r="S406"/>
      <c r="T406"/>
      <c r="U406"/>
      <c r="V406"/>
      <c r="W406"/>
      <c r="X406"/>
      <c r="Y406"/>
      <c r="Z406"/>
      <c r="AA406"/>
      <c r="AB406"/>
      <c r="AC406"/>
    </row>
    <row r="407" spans="2:29" ht="12.45">
      <c r="B407"/>
      <c r="C407"/>
      <c r="D407"/>
      <c r="E407"/>
      <c r="F407"/>
      <c r="G407"/>
      <c r="H407"/>
      <c r="I407"/>
      <c r="J407"/>
      <c r="K407"/>
      <c r="L407"/>
      <c r="M407"/>
      <c r="N407"/>
      <c r="O407"/>
      <c r="P407"/>
      <c r="Q407"/>
      <c r="R407"/>
      <c r="S407"/>
      <c r="T407"/>
      <c r="U407"/>
      <c r="V407"/>
      <c r="W407"/>
      <c r="X407"/>
      <c r="Y407"/>
      <c r="Z407"/>
      <c r="AA407"/>
      <c r="AB407"/>
      <c r="AC407"/>
    </row>
    <row r="408" spans="2:29" ht="12.45">
      <c r="B408"/>
      <c r="C408"/>
      <c r="D408"/>
      <c r="E408"/>
      <c r="F408"/>
      <c r="G408"/>
      <c r="H408"/>
      <c r="I408"/>
      <c r="J408"/>
      <c r="K408"/>
      <c r="L408"/>
      <c r="M408"/>
      <c r="N408"/>
      <c r="O408"/>
      <c r="P408"/>
      <c r="Q408"/>
      <c r="R408"/>
      <c r="S408"/>
      <c r="T408"/>
      <c r="U408"/>
      <c r="V408"/>
      <c r="W408"/>
      <c r="X408"/>
      <c r="Y408"/>
      <c r="Z408"/>
      <c r="AA408"/>
      <c r="AB408"/>
      <c r="AC408"/>
    </row>
    <row r="409" spans="2:29" ht="12.45">
      <c r="B409"/>
      <c r="C409"/>
      <c r="D409"/>
      <c r="E409"/>
      <c r="F409"/>
      <c r="G409"/>
      <c r="H409"/>
      <c r="I409"/>
      <c r="J409"/>
      <c r="K409"/>
      <c r="L409"/>
      <c r="M409"/>
      <c r="N409"/>
      <c r="O409"/>
      <c r="P409"/>
      <c r="Q409"/>
      <c r="R409"/>
      <c r="S409"/>
      <c r="T409"/>
      <c r="U409"/>
      <c r="V409"/>
      <c r="W409"/>
      <c r="X409"/>
      <c r="Y409"/>
      <c r="Z409"/>
      <c r="AA409"/>
      <c r="AB409"/>
      <c r="AC409"/>
    </row>
    <row r="410" spans="2:29" ht="12.45">
      <c r="B410"/>
      <c r="C410"/>
      <c r="D410"/>
      <c r="E410"/>
      <c r="F410"/>
      <c r="G410"/>
      <c r="H410"/>
      <c r="I410"/>
      <c r="J410"/>
      <c r="K410"/>
      <c r="L410"/>
      <c r="M410"/>
      <c r="N410"/>
      <c r="O410"/>
      <c r="P410"/>
      <c r="Q410"/>
      <c r="R410"/>
      <c r="S410"/>
      <c r="T410"/>
      <c r="U410"/>
      <c r="V410"/>
      <c r="W410"/>
      <c r="X410"/>
      <c r="Y410"/>
      <c r="Z410"/>
      <c r="AA410"/>
      <c r="AB410"/>
      <c r="AC410"/>
    </row>
    <row r="411" spans="2:29" ht="12.45">
      <c r="B411"/>
      <c r="C411"/>
      <c r="D411"/>
      <c r="E411"/>
      <c r="F411"/>
      <c r="G411"/>
      <c r="H411"/>
      <c r="I411"/>
      <c r="J411"/>
      <c r="K411"/>
      <c r="L411"/>
      <c r="M411"/>
      <c r="N411"/>
      <c r="O411"/>
      <c r="P411"/>
      <c r="Q411"/>
      <c r="R411"/>
      <c r="S411"/>
      <c r="T411"/>
      <c r="U411"/>
      <c r="V411"/>
      <c r="W411"/>
      <c r="X411"/>
      <c r="Y411"/>
      <c r="Z411"/>
      <c r="AA411"/>
      <c r="AB411"/>
      <c r="AC411"/>
    </row>
    <row r="412" spans="2:29" ht="12.45">
      <c r="B412"/>
      <c r="C412"/>
      <c r="D412"/>
      <c r="E412"/>
      <c r="F412"/>
      <c r="G412"/>
      <c r="H412"/>
      <c r="I412"/>
      <c r="J412"/>
      <c r="K412"/>
      <c r="L412"/>
      <c r="M412"/>
      <c r="N412"/>
      <c r="O412"/>
      <c r="P412"/>
      <c r="Q412"/>
      <c r="R412"/>
      <c r="S412"/>
      <c r="T412"/>
      <c r="U412"/>
      <c r="V412"/>
      <c r="W412"/>
      <c r="X412"/>
      <c r="Y412"/>
      <c r="Z412"/>
      <c r="AA412"/>
      <c r="AB412"/>
      <c r="AC412"/>
    </row>
    <row r="413" spans="2:29" ht="12.45">
      <c r="B413"/>
      <c r="C413"/>
      <c r="D413"/>
      <c r="E413"/>
      <c r="F413"/>
      <c r="G413"/>
      <c r="H413"/>
      <c r="I413"/>
      <c r="J413"/>
      <c r="K413"/>
      <c r="L413"/>
      <c r="M413"/>
      <c r="N413"/>
      <c r="O413"/>
      <c r="P413"/>
      <c r="Q413"/>
      <c r="R413"/>
      <c r="S413"/>
      <c r="T413"/>
      <c r="U413"/>
      <c r="V413"/>
      <c r="W413"/>
      <c r="X413"/>
      <c r="Y413"/>
      <c r="Z413"/>
      <c r="AA413"/>
      <c r="AB413"/>
      <c r="AC413"/>
    </row>
    <row r="414" spans="2:29" ht="12.45">
      <c r="B414"/>
      <c r="C414"/>
      <c r="D414"/>
      <c r="E414"/>
      <c r="F414"/>
      <c r="G414"/>
      <c r="H414"/>
      <c r="I414"/>
      <c r="J414"/>
      <c r="K414"/>
      <c r="L414"/>
      <c r="M414"/>
      <c r="N414"/>
      <c r="O414"/>
      <c r="P414"/>
      <c r="Q414"/>
      <c r="R414"/>
      <c r="S414"/>
      <c r="T414"/>
      <c r="U414"/>
      <c r="V414"/>
      <c r="W414"/>
      <c r="X414"/>
      <c r="Y414"/>
      <c r="Z414"/>
      <c r="AA414"/>
      <c r="AB414"/>
      <c r="AC414"/>
    </row>
    <row r="415" spans="2:29" ht="12.45">
      <c r="B415"/>
      <c r="C415"/>
      <c r="D415"/>
      <c r="E415"/>
      <c r="F415"/>
      <c r="G415"/>
      <c r="H415"/>
      <c r="I415"/>
      <c r="J415"/>
      <c r="K415"/>
      <c r="L415"/>
      <c r="M415"/>
      <c r="N415"/>
      <c r="O415"/>
      <c r="P415"/>
      <c r="Q415"/>
      <c r="R415"/>
      <c r="S415"/>
      <c r="T415"/>
      <c r="U415"/>
      <c r="V415"/>
      <c r="W415"/>
      <c r="X415"/>
      <c r="Y415"/>
      <c r="Z415"/>
      <c r="AA415"/>
      <c r="AB415"/>
      <c r="AC415"/>
    </row>
    <row r="416" spans="2:29" ht="12.45">
      <c r="B416"/>
      <c r="C416"/>
      <c r="D416"/>
      <c r="E416"/>
      <c r="F416"/>
      <c r="G416"/>
      <c r="H416"/>
      <c r="I416"/>
      <c r="J416"/>
      <c r="K416"/>
      <c r="L416"/>
      <c r="M416"/>
      <c r="N416"/>
      <c r="O416"/>
      <c r="P416"/>
      <c r="Q416"/>
      <c r="R416"/>
      <c r="S416"/>
      <c r="T416"/>
      <c r="U416"/>
      <c r="V416"/>
      <c r="W416"/>
      <c r="X416"/>
      <c r="Y416"/>
      <c r="Z416"/>
      <c r="AA416"/>
      <c r="AB416"/>
      <c r="AC416"/>
    </row>
    <row r="417" spans="2:29" ht="12.45">
      <c r="B417"/>
      <c r="C417"/>
      <c r="D417"/>
      <c r="E417"/>
      <c r="F417"/>
      <c r="G417"/>
      <c r="H417"/>
      <c r="I417"/>
      <c r="J417"/>
      <c r="K417"/>
      <c r="L417"/>
      <c r="M417"/>
      <c r="N417"/>
      <c r="O417"/>
      <c r="P417"/>
      <c r="Q417"/>
      <c r="R417"/>
      <c r="S417"/>
      <c r="T417"/>
      <c r="U417"/>
      <c r="V417"/>
      <c r="W417"/>
      <c r="X417"/>
      <c r="Y417"/>
      <c r="Z417"/>
      <c r="AA417"/>
      <c r="AB417"/>
      <c r="AC417"/>
    </row>
    <row r="418" spans="2:29" ht="12.45">
      <c r="B418"/>
      <c r="C418"/>
      <c r="D418"/>
      <c r="E418"/>
      <c r="F418"/>
      <c r="G418"/>
      <c r="H418"/>
      <c r="I418"/>
      <c r="J418"/>
      <c r="K418"/>
      <c r="L418"/>
      <c r="M418"/>
      <c r="N418"/>
      <c r="O418"/>
      <c r="P418"/>
      <c r="Q418"/>
      <c r="R418"/>
      <c r="S418"/>
      <c r="T418"/>
      <c r="U418"/>
      <c r="V418"/>
      <c r="W418"/>
      <c r="X418"/>
      <c r="Y418"/>
      <c r="Z418"/>
      <c r="AA418"/>
      <c r="AB418"/>
      <c r="AC418"/>
    </row>
    <row r="419" spans="2:29" ht="12.45">
      <c r="B419"/>
      <c r="C419"/>
      <c r="D419"/>
      <c r="E419"/>
      <c r="F419"/>
      <c r="G419"/>
      <c r="H419"/>
      <c r="I419"/>
      <c r="J419"/>
      <c r="K419"/>
      <c r="L419"/>
      <c r="M419"/>
      <c r="N419"/>
      <c r="O419"/>
      <c r="P419"/>
      <c r="Q419"/>
      <c r="R419"/>
      <c r="S419"/>
      <c r="T419"/>
      <c r="U419"/>
      <c r="V419"/>
      <c r="W419"/>
      <c r="X419"/>
      <c r="Y419"/>
      <c r="Z419"/>
      <c r="AA419"/>
      <c r="AB419"/>
      <c r="AC419"/>
    </row>
    <row r="420" spans="2:29" ht="12.45">
      <c r="B420"/>
      <c r="C420"/>
      <c r="D420"/>
      <c r="E420"/>
      <c r="F420"/>
      <c r="G420"/>
      <c r="H420"/>
      <c r="I420"/>
      <c r="J420"/>
      <c r="K420"/>
      <c r="L420"/>
      <c r="M420"/>
      <c r="N420"/>
      <c r="O420"/>
      <c r="P420"/>
      <c r="Q420"/>
      <c r="R420"/>
      <c r="S420"/>
      <c r="T420"/>
      <c r="U420"/>
      <c r="V420"/>
      <c r="W420"/>
      <c r="X420"/>
      <c r="Y420"/>
      <c r="Z420"/>
      <c r="AA420"/>
      <c r="AB420"/>
      <c r="AC420"/>
    </row>
    <row r="421" spans="2:29" ht="12.45">
      <c r="B421"/>
      <c r="C421"/>
      <c r="D421"/>
      <c r="E421"/>
      <c r="F421"/>
      <c r="G421"/>
      <c r="H421"/>
      <c r="I421"/>
      <c r="J421"/>
      <c r="K421"/>
      <c r="L421"/>
      <c r="M421"/>
      <c r="N421"/>
      <c r="O421"/>
      <c r="P421"/>
      <c r="Q421"/>
      <c r="R421"/>
      <c r="S421"/>
      <c r="T421"/>
      <c r="U421"/>
      <c r="V421"/>
      <c r="W421"/>
      <c r="X421"/>
      <c r="Y421"/>
      <c r="Z421"/>
      <c r="AA421"/>
      <c r="AB421"/>
      <c r="AC421"/>
    </row>
    <row r="422" spans="2:29" ht="12.45">
      <c r="B422"/>
      <c r="C422"/>
      <c r="D422"/>
      <c r="E422"/>
      <c r="F422"/>
      <c r="G422"/>
      <c r="H422"/>
      <c r="I422"/>
      <c r="J422"/>
      <c r="K422"/>
      <c r="L422"/>
      <c r="M422"/>
      <c r="N422"/>
      <c r="O422"/>
      <c r="P422"/>
      <c r="Q422"/>
      <c r="R422"/>
      <c r="S422"/>
      <c r="T422"/>
      <c r="U422"/>
      <c r="V422"/>
      <c r="W422"/>
      <c r="X422"/>
      <c r="Y422"/>
      <c r="Z422"/>
      <c r="AA422"/>
      <c r="AB422"/>
      <c r="AC422"/>
    </row>
    <row r="423" spans="2:29" ht="12.45">
      <c r="B423"/>
      <c r="C423"/>
      <c r="D423"/>
      <c r="E423"/>
      <c r="F423"/>
      <c r="G423"/>
      <c r="H423"/>
      <c r="I423"/>
      <c r="J423"/>
      <c r="K423"/>
      <c r="L423"/>
      <c r="M423"/>
      <c r="N423"/>
      <c r="O423"/>
      <c r="P423"/>
      <c r="Q423"/>
      <c r="R423"/>
      <c r="S423"/>
      <c r="T423"/>
      <c r="U423"/>
      <c r="V423"/>
      <c r="W423"/>
      <c r="X423"/>
      <c r="Y423"/>
      <c r="Z423"/>
      <c r="AA423"/>
      <c r="AB423"/>
      <c r="AC423"/>
    </row>
    <row r="424" spans="2:29" ht="12.45">
      <c r="B424"/>
      <c r="C424"/>
      <c r="D424"/>
      <c r="E424"/>
      <c r="F424"/>
      <c r="G424"/>
      <c r="H424"/>
      <c r="I424"/>
      <c r="J424"/>
      <c r="K424"/>
      <c r="L424"/>
      <c r="M424"/>
      <c r="N424"/>
      <c r="O424"/>
      <c r="P424"/>
      <c r="Q424"/>
      <c r="R424"/>
      <c r="S424"/>
      <c r="T424"/>
      <c r="U424"/>
      <c r="V424"/>
      <c r="W424"/>
      <c r="X424"/>
      <c r="Y424"/>
      <c r="Z424"/>
      <c r="AA424"/>
      <c r="AB424"/>
      <c r="AC424"/>
    </row>
    <row r="425" spans="2:29" ht="12.45">
      <c r="B425"/>
      <c r="C425"/>
      <c r="D425"/>
      <c r="E425"/>
      <c r="F425"/>
      <c r="G425"/>
      <c r="H425"/>
      <c r="I425"/>
      <c r="J425"/>
      <c r="K425"/>
      <c r="L425"/>
      <c r="M425"/>
      <c r="N425"/>
      <c r="O425"/>
      <c r="P425"/>
      <c r="Q425"/>
      <c r="R425"/>
      <c r="S425"/>
      <c r="T425"/>
      <c r="U425"/>
      <c r="V425"/>
      <c r="W425"/>
      <c r="X425"/>
      <c r="Y425"/>
      <c r="Z425"/>
      <c r="AA425"/>
      <c r="AB425"/>
      <c r="AC425"/>
    </row>
    <row r="426" spans="2:29" ht="12.45">
      <c r="B426"/>
      <c r="C426"/>
      <c r="D426"/>
      <c r="E426"/>
      <c r="F426"/>
      <c r="G426"/>
      <c r="H426"/>
      <c r="I426"/>
      <c r="J426"/>
      <c r="K426"/>
      <c r="L426"/>
      <c r="M426"/>
      <c r="N426"/>
      <c r="O426"/>
      <c r="P426"/>
      <c r="Q426"/>
      <c r="R426"/>
      <c r="S426"/>
      <c r="T426"/>
      <c r="U426"/>
      <c r="V426"/>
      <c r="W426"/>
      <c r="X426"/>
      <c r="Y426"/>
      <c r="Z426"/>
      <c r="AA426"/>
      <c r="AB426"/>
      <c r="AC426"/>
    </row>
    <row r="427" spans="2:29" ht="12.45">
      <c r="B427"/>
      <c r="C427"/>
      <c r="D427"/>
      <c r="E427"/>
      <c r="F427"/>
      <c r="G427"/>
      <c r="H427"/>
      <c r="I427"/>
      <c r="J427"/>
      <c r="K427"/>
      <c r="L427"/>
      <c r="M427"/>
      <c r="N427"/>
      <c r="O427"/>
      <c r="P427"/>
      <c r="Q427"/>
      <c r="R427"/>
      <c r="S427"/>
      <c r="T427"/>
      <c r="U427"/>
      <c r="V427"/>
      <c r="W427"/>
      <c r="X427"/>
      <c r="Y427"/>
      <c r="Z427"/>
      <c r="AA427"/>
      <c r="AB427"/>
      <c r="AC427"/>
    </row>
    <row r="428" spans="2:29" ht="12.45">
      <c r="B428"/>
      <c r="C428"/>
      <c r="D428"/>
      <c r="E428"/>
      <c r="F428"/>
      <c r="G428"/>
      <c r="H428"/>
      <c r="I428"/>
      <c r="J428"/>
      <c r="K428"/>
      <c r="L428"/>
      <c r="M428"/>
      <c r="N428"/>
      <c r="O428"/>
      <c r="P428"/>
      <c r="Q428"/>
      <c r="R428"/>
      <c r="S428"/>
      <c r="T428"/>
      <c r="U428"/>
      <c r="V428"/>
      <c r="W428"/>
      <c r="X428"/>
      <c r="Y428"/>
      <c r="Z428"/>
      <c r="AA428"/>
      <c r="AB428"/>
      <c r="AC428"/>
    </row>
    <row r="429" spans="2:29" ht="12.45">
      <c r="B429"/>
      <c r="C429"/>
      <c r="D429"/>
      <c r="E429"/>
      <c r="F429"/>
      <c r="G429"/>
      <c r="H429"/>
      <c r="I429"/>
      <c r="J429"/>
      <c r="K429"/>
      <c r="L429"/>
      <c r="M429"/>
      <c r="N429"/>
      <c r="O429"/>
      <c r="P429"/>
      <c r="Q429"/>
      <c r="R429"/>
      <c r="S429"/>
      <c r="T429"/>
      <c r="U429"/>
      <c r="V429"/>
      <c r="W429"/>
      <c r="X429"/>
      <c r="Y429"/>
      <c r="Z429"/>
      <c r="AA429"/>
      <c r="AB429"/>
      <c r="AC429"/>
    </row>
    <row r="430" spans="2:29" ht="12.45">
      <c r="B430"/>
      <c r="C430"/>
      <c r="D430"/>
      <c r="E430"/>
      <c r="F430"/>
      <c r="G430"/>
      <c r="H430"/>
      <c r="I430"/>
      <c r="J430"/>
      <c r="K430"/>
      <c r="L430"/>
      <c r="M430"/>
      <c r="N430"/>
      <c r="O430"/>
      <c r="P430"/>
      <c r="Q430"/>
      <c r="R430"/>
      <c r="S430"/>
      <c r="T430"/>
      <c r="U430"/>
      <c r="V430"/>
      <c r="W430"/>
      <c r="X430"/>
      <c r="Y430"/>
      <c r="Z430"/>
      <c r="AA430"/>
      <c r="AB430"/>
      <c r="AC430"/>
    </row>
    <row r="431" spans="2:29" ht="12.45">
      <c r="B431"/>
      <c r="C431"/>
      <c r="D431"/>
      <c r="E431"/>
      <c r="F431"/>
      <c r="G431"/>
      <c r="H431"/>
      <c r="I431"/>
      <c r="J431"/>
      <c r="K431"/>
      <c r="L431"/>
      <c r="M431"/>
      <c r="N431"/>
      <c r="O431"/>
      <c r="P431"/>
      <c r="Q431"/>
      <c r="R431"/>
      <c r="S431"/>
      <c r="T431"/>
      <c r="U431"/>
      <c r="V431"/>
      <c r="W431"/>
      <c r="X431"/>
      <c r="Y431"/>
      <c r="Z431"/>
      <c r="AA431"/>
      <c r="AB431"/>
      <c r="AC431"/>
    </row>
    <row r="432" spans="2:29" ht="12.45">
      <c r="B432"/>
      <c r="C432"/>
      <c r="D432"/>
      <c r="E432"/>
      <c r="F432"/>
      <c r="G432"/>
      <c r="H432"/>
      <c r="I432"/>
      <c r="J432"/>
      <c r="K432"/>
      <c r="L432"/>
      <c r="M432"/>
      <c r="N432"/>
      <c r="O432"/>
      <c r="P432"/>
      <c r="Q432"/>
      <c r="R432"/>
      <c r="S432"/>
      <c r="T432"/>
      <c r="U432"/>
      <c r="V432"/>
      <c r="W432"/>
      <c r="X432"/>
      <c r="Y432"/>
      <c r="Z432"/>
      <c r="AA432"/>
      <c r="AB432"/>
      <c r="AC432"/>
    </row>
    <row r="433" spans="2:29" ht="12.45">
      <c r="B433"/>
      <c r="C433"/>
      <c r="D433"/>
      <c r="E433"/>
      <c r="F433"/>
      <c r="G433"/>
      <c r="H433"/>
      <c r="I433"/>
      <c r="J433"/>
      <c r="K433"/>
      <c r="L433"/>
      <c r="M433"/>
      <c r="N433"/>
      <c r="O433"/>
      <c r="P433"/>
      <c r="Q433"/>
      <c r="R433"/>
      <c r="S433"/>
      <c r="T433"/>
      <c r="U433"/>
      <c r="V433"/>
      <c r="W433"/>
      <c r="X433"/>
      <c r="Y433"/>
      <c r="Z433"/>
      <c r="AA433"/>
      <c r="AB433"/>
      <c r="AC433"/>
    </row>
    <row r="434" spans="2:29" ht="12.45">
      <c r="B434"/>
      <c r="C434"/>
      <c r="D434"/>
      <c r="E434"/>
      <c r="F434"/>
      <c r="G434"/>
      <c r="H434"/>
      <c r="I434"/>
      <c r="J434"/>
      <c r="K434"/>
      <c r="L434"/>
      <c r="M434"/>
      <c r="N434"/>
      <c r="O434"/>
      <c r="P434"/>
      <c r="Q434"/>
      <c r="R434"/>
      <c r="S434"/>
      <c r="T434"/>
      <c r="U434"/>
      <c r="V434"/>
      <c r="W434"/>
      <c r="X434"/>
      <c r="Y434"/>
      <c r="Z434"/>
      <c r="AA434"/>
      <c r="AB434"/>
      <c r="AC434"/>
    </row>
    <row r="435" spans="2:29" ht="12.45">
      <c r="B435"/>
      <c r="C435"/>
      <c r="D435"/>
      <c r="E435"/>
      <c r="F435"/>
      <c r="G435"/>
      <c r="H435"/>
      <c r="I435"/>
      <c r="J435"/>
      <c r="K435"/>
      <c r="L435"/>
      <c r="M435"/>
      <c r="N435"/>
      <c r="O435"/>
      <c r="P435"/>
      <c r="Q435"/>
      <c r="R435"/>
      <c r="S435"/>
      <c r="T435"/>
      <c r="U435"/>
      <c r="V435"/>
      <c r="W435"/>
      <c r="X435"/>
      <c r="Y435"/>
      <c r="Z435"/>
      <c r="AA435"/>
      <c r="AB435"/>
      <c r="AC435"/>
    </row>
    <row r="436" spans="2:29" ht="12.45">
      <c r="B436"/>
      <c r="C436"/>
      <c r="D436"/>
      <c r="E436"/>
      <c r="F436"/>
      <c r="G436"/>
      <c r="H436"/>
      <c r="I436"/>
      <c r="J436"/>
      <c r="K436"/>
      <c r="L436"/>
      <c r="M436"/>
      <c r="N436"/>
      <c r="O436"/>
      <c r="P436"/>
      <c r="Q436"/>
      <c r="R436"/>
      <c r="S436"/>
      <c r="T436"/>
      <c r="U436"/>
      <c r="V436"/>
      <c r="W436"/>
      <c r="X436"/>
      <c r="Y436"/>
      <c r="Z436"/>
      <c r="AA436"/>
      <c r="AB436"/>
      <c r="AC436"/>
    </row>
    <row r="437" spans="2:29" ht="12.45">
      <c r="B437"/>
      <c r="C437"/>
      <c r="D437"/>
      <c r="E437"/>
      <c r="F437"/>
      <c r="G437"/>
      <c r="H437"/>
      <c r="I437"/>
      <c r="J437"/>
      <c r="K437"/>
      <c r="L437"/>
      <c r="M437"/>
      <c r="N437"/>
      <c r="O437"/>
      <c r="P437"/>
      <c r="Q437"/>
      <c r="R437"/>
      <c r="S437"/>
      <c r="T437"/>
      <c r="U437"/>
      <c r="V437"/>
      <c r="W437"/>
      <c r="X437"/>
      <c r="Y437"/>
      <c r="Z437"/>
      <c r="AA437"/>
      <c r="AB437"/>
      <c r="AC437"/>
    </row>
    <row r="438" spans="2:29" ht="12.45">
      <c r="B438"/>
      <c r="C438"/>
      <c r="D438"/>
      <c r="E438"/>
      <c r="F438"/>
      <c r="G438"/>
      <c r="H438"/>
      <c r="I438"/>
      <c r="J438"/>
      <c r="K438"/>
      <c r="L438"/>
      <c r="M438"/>
      <c r="N438"/>
      <c r="O438"/>
      <c r="P438"/>
      <c r="Q438"/>
      <c r="R438"/>
      <c r="S438"/>
      <c r="T438"/>
      <c r="U438"/>
      <c r="V438"/>
      <c r="W438"/>
      <c r="X438"/>
      <c r="Y438"/>
      <c r="Z438"/>
      <c r="AA438"/>
      <c r="AB438"/>
      <c r="AC438"/>
    </row>
    <row r="439" spans="2:29" ht="12.45">
      <c r="B439"/>
      <c r="C439"/>
      <c r="D439"/>
      <c r="E439"/>
      <c r="F439"/>
      <c r="G439"/>
      <c r="H439"/>
      <c r="I439"/>
      <c r="J439"/>
      <c r="K439"/>
      <c r="L439"/>
      <c r="M439"/>
      <c r="N439"/>
      <c r="O439"/>
      <c r="P439"/>
      <c r="Q439"/>
      <c r="R439"/>
      <c r="S439"/>
      <c r="T439"/>
      <c r="U439"/>
      <c r="V439"/>
      <c r="W439"/>
      <c r="X439"/>
      <c r="Y439"/>
      <c r="Z439"/>
      <c r="AA439"/>
      <c r="AB439"/>
      <c r="AC439"/>
    </row>
    <row r="440" spans="2:29" ht="12.45">
      <c r="B440"/>
      <c r="C440"/>
      <c r="D440"/>
      <c r="E440"/>
      <c r="F440"/>
      <c r="G440"/>
      <c r="H440"/>
      <c r="I440"/>
      <c r="J440"/>
      <c r="K440"/>
      <c r="L440"/>
      <c r="M440"/>
      <c r="N440"/>
      <c r="O440"/>
      <c r="P440"/>
      <c r="Q440"/>
      <c r="R440"/>
      <c r="S440"/>
      <c r="T440"/>
      <c r="U440"/>
      <c r="V440"/>
      <c r="W440"/>
      <c r="X440"/>
      <c r="Y440"/>
      <c r="Z440"/>
      <c r="AA440"/>
      <c r="AB440"/>
      <c r="AC440"/>
    </row>
    <row r="441" spans="2:29" ht="12.45">
      <c r="B441"/>
      <c r="C441"/>
      <c r="D441"/>
      <c r="E441"/>
      <c r="F441"/>
      <c r="G441"/>
      <c r="H441"/>
      <c r="I441"/>
      <c r="J441"/>
      <c r="K441"/>
      <c r="L441"/>
      <c r="M441"/>
      <c r="N441"/>
      <c r="O441"/>
      <c r="P441"/>
      <c r="Q441"/>
      <c r="R441"/>
      <c r="S441"/>
      <c r="T441"/>
      <c r="U441"/>
      <c r="V441"/>
      <c r="W441"/>
      <c r="X441"/>
      <c r="Y441"/>
      <c r="Z441"/>
      <c r="AA441"/>
      <c r="AB441"/>
      <c r="AC441"/>
    </row>
    <row r="442" spans="2:29" ht="12.45">
      <c r="B442"/>
      <c r="C442"/>
      <c r="D442"/>
      <c r="E442"/>
      <c r="F442"/>
      <c r="G442"/>
      <c r="H442"/>
      <c r="I442"/>
      <c r="J442"/>
      <c r="K442"/>
      <c r="L442"/>
      <c r="M442"/>
      <c r="N442"/>
      <c r="O442"/>
      <c r="P442"/>
      <c r="Q442"/>
      <c r="R442"/>
      <c r="S442"/>
      <c r="T442"/>
      <c r="U442"/>
      <c r="V442"/>
      <c r="W442"/>
      <c r="X442"/>
      <c r="Y442"/>
      <c r="Z442"/>
      <c r="AA442"/>
      <c r="AB442"/>
      <c r="AC442"/>
    </row>
    <row r="443" spans="2:29" ht="12.45">
      <c r="B443"/>
      <c r="C443"/>
      <c r="D443"/>
      <c r="E443"/>
      <c r="F443"/>
      <c r="G443"/>
      <c r="H443"/>
      <c r="I443"/>
      <c r="J443"/>
      <c r="K443"/>
      <c r="L443"/>
      <c r="M443"/>
      <c r="N443"/>
      <c r="O443"/>
      <c r="P443"/>
      <c r="Q443"/>
      <c r="R443"/>
      <c r="S443"/>
      <c r="T443"/>
      <c r="U443"/>
      <c r="V443"/>
      <c r="W443"/>
      <c r="X443"/>
      <c r="Y443"/>
      <c r="Z443"/>
      <c r="AA443"/>
      <c r="AB443"/>
      <c r="AC443"/>
    </row>
    <row r="444" spans="2:29" ht="12.45">
      <c r="B444"/>
      <c r="C444"/>
      <c r="D444"/>
      <c r="E444"/>
      <c r="F444"/>
      <c r="G444"/>
      <c r="H444"/>
      <c r="I444"/>
      <c r="J444"/>
      <c r="K444"/>
      <c r="L444"/>
      <c r="M444"/>
      <c r="N444"/>
      <c r="O444"/>
      <c r="P444"/>
      <c r="Q444"/>
      <c r="R444"/>
      <c r="S444"/>
      <c r="T444"/>
      <c r="U444"/>
      <c r="V444"/>
      <c r="W444"/>
      <c r="X444"/>
      <c r="Y444"/>
      <c r="Z444"/>
      <c r="AA444"/>
      <c r="AB444"/>
      <c r="AC444"/>
    </row>
    <row r="445" spans="2:29" ht="12.45">
      <c r="B445"/>
      <c r="C445"/>
      <c r="D445"/>
      <c r="E445"/>
      <c r="F445"/>
      <c r="G445"/>
      <c r="H445"/>
      <c r="I445"/>
      <c r="J445"/>
      <c r="K445"/>
      <c r="L445"/>
      <c r="M445"/>
      <c r="N445"/>
      <c r="O445"/>
      <c r="P445"/>
      <c r="Q445"/>
      <c r="R445"/>
      <c r="S445"/>
      <c r="T445"/>
      <c r="U445"/>
      <c r="V445"/>
      <c r="W445"/>
      <c r="X445"/>
      <c r="Y445"/>
      <c r="Z445"/>
      <c r="AA445"/>
      <c r="AB445"/>
      <c r="AC445"/>
    </row>
    <row r="446" spans="2:29" ht="12.45">
      <c r="B446"/>
      <c r="C446"/>
      <c r="D446"/>
      <c r="E446"/>
      <c r="F446"/>
      <c r="G446"/>
      <c r="H446"/>
      <c r="I446"/>
      <c r="J446"/>
      <c r="K446"/>
      <c r="L446"/>
      <c r="M446"/>
      <c r="N446"/>
      <c r="O446"/>
      <c r="P446"/>
      <c r="Q446"/>
      <c r="R446"/>
      <c r="S446"/>
      <c r="T446"/>
      <c r="U446"/>
      <c r="V446"/>
      <c r="W446"/>
      <c r="X446"/>
      <c r="Y446"/>
      <c r="Z446"/>
      <c r="AA446"/>
      <c r="AB446"/>
      <c r="AC446"/>
    </row>
    <row r="447" spans="2:29" ht="12.45">
      <c r="B447"/>
      <c r="C447"/>
      <c r="D447"/>
      <c r="E447"/>
      <c r="F447"/>
      <c r="G447"/>
      <c r="H447"/>
      <c r="I447"/>
      <c r="J447"/>
      <c r="K447"/>
      <c r="L447"/>
      <c r="M447"/>
      <c r="N447"/>
      <c r="O447"/>
      <c r="P447"/>
      <c r="Q447"/>
      <c r="R447"/>
      <c r="S447"/>
      <c r="T447"/>
      <c r="U447"/>
      <c r="V447"/>
      <c r="W447"/>
      <c r="X447"/>
      <c r="Y447"/>
      <c r="Z447"/>
      <c r="AA447"/>
      <c r="AB447"/>
      <c r="AC447"/>
    </row>
    <row r="448" spans="2:29" ht="12.45">
      <c r="B448"/>
      <c r="C448"/>
      <c r="D448"/>
      <c r="E448"/>
      <c r="F448"/>
      <c r="G448"/>
      <c r="H448"/>
      <c r="I448"/>
      <c r="J448"/>
      <c r="K448"/>
      <c r="L448"/>
      <c r="M448"/>
      <c r="N448"/>
      <c r="O448"/>
      <c r="P448"/>
      <c r="Q448"/>
      <c r="R448"/>
      <c r="S448"/>
      <c r="T448"/>
      <c r="U448"/>
      <c r="V448"/>
      <c r="W448"/>
      <c r="X448"/>
      <c r="Y448"/>
      <c r="Z448"/>
      <c r="AA448"/>
      <c r="AB448"/>
      <c r="AC448"/>
    </row>
    <row r="449" spans="2:29" ht="12.45">
      <c r="B449"/>
      <c r="C449"/>
      <c r="D449"/>
      <c r="E449"/>
      <c r="F449"/>
      <c r="G449"/>
      <c r="H449"/>
      <c r="I449"/>
      <c r="J449"/>
      <c r="K449"/>
      <c r="L449"/>
      <c r="M449"/>
      <c r="N449"/>
      <c r="O449"/>
      <c r="P449"/>
      <c r="Q449"/>
      <c r="R449"/>
      <c r="S449"/>
      <c r="T449"/>
      <c r="U449"/>
      <c r="V449"/>
      <c r="W449"/>
      <c r="X449"/>
      <c r="Y449"/>
      <c r="Z449"/>
      <c r="AA449"/>
      <c r="AB449"/>
      <c r="AC449"/>
    </row>
    <row r="450" spans="2:29" ht="12.45">
      <c r="B450"/>
      <c r="C450"/>
      <c r="D450"/>
      <c r="E450"/>
      <c r="F450"/>
      <c r="G450"/>
      <c r="H450"/>
      <c r="I450"/>
      <c r="J450"/>
      <c r="K450"/>
      <c r="L450"/>
      <c r="M450"/>
      <c r="N450"/>
      <c r="O450"/>
      <c r="P450"/>
      <c r="Q450"/>
      <c r="R450"/>
      <c r="S450"/>
      <c r="T450"/>
      <c r="U450"/>
      <c r="V450"/>
      <c r="W450"/>
      <c r="X450"/>
      <c r="Y450"/>
      <c r="Z450"/>
      <c r="AA450"/>
      <c r="AB450"/>
      <c r="AC450"/>
    </row>
    <row r="451" spans="2:29" ht="12.45">
      <c r="B451"/>
      <c r="C451"/>
      <c r="D451"/>
      <c r="E451"/>
      <c r="F451"/>
      <c r="G451"/>
      <c r="H451"/>
      <c r="I451"/>
      <c r="J451"/>
      <c r="K451"/>
      <c r="L451"/>
      <c r="M451"/>
      <c r="N451"/>
      <c r="O451"/>
      <c r="P451"/>
      <c r="Q451"/>
      <c r="R451"/>
      <c r="S451"/>
      <c r="T451"/>
      <c r="U451"/>
      <c r="V451"/>
      <c r="W451"/>
      <c r="X451"/>
      <c r="Y451"/>
      <c r="Z451"/>
      <c r="AA451"/>
      <c r="AB451"/>
      <c r="AC451"/>
    </row>
    <row r="452" spans="2:29" ht="12.45">
      <c r="B452"/>
      <c r="C452"/>
      <c r="D452"/>
      <c r="E452"/>
      <c r="F452"/>
      <c r="G452"/>
      <c r="H452"/>
      <c r="I452"/>
      <c r="J452"/>
      <c r="K452"/>
      <c r="L452"/>
      <c r="M452"/>
      <c r="N452"/>
      <c r="O452"/>
      <c r="P452"/>
      <c r="Q452"/>
      <c r="R452"/>
      <c r="S452"/>
      <c r="T452"/>
      <c r="U452"/>
      <c r="V452"/>
      <c r="W452"/>
      <c r="X452"/>
      <c r="Y452"/>
      <c r="Z452"/>
      <c r="AA452"/>
      <c r="AB452"/>
      <c r="AC452"/>
    </row>
    <row r="453" spans="2:29" ht="12.45">
      <c r="B453"/>
      <c r="C453"/>
      <c r="D453"/>
      <c r="E453"/>
      <c r="F453"/>
      <c r="G453"/>
      <c r="H453"/>
      <c r="I453"/>
      <c r="J453"/>
      <c r="K453"/>
      <c r="L453"/>
      <c r="M453"/>
      <c r="N453"/>
      <c r="O453"/>
      <c r="P453"/>
      <c r="Q453"/>
      <c r="R453"/>
      <c r="S453"/>
      <c r="T453"/>
      <c r="U453"/>
      <c r="V453"/>
      <c r="W453"/>
      <c r="X453"/>
      <c r="Y453"/>
      <c r="Z453"/>
      <c r="AA453"/>
      <c r="AB453"/>
      <c r="AC453"/>
    </row>
    <row r="454" spans="2:29" ht="12.45">
      <c r="B454"/>
      <c r="C454"/>
      <c r="D454"/>
      <c r="E454"/>
      <c r="F454"/>
      <c r="G454"/>
      <c r="H454"/>
      <c r="I454"/>
      <c r="J454"/>
      <c r="K454"/>
      <c r="L454"/>
      <c r="M454"/>
      <c r="N454"/>
      <c r="O454"/>
      <c r="P454"/>
      <c r="Q454"/>
      <c r="R454"/>
      <c r="S454"/>
      <c r="T454"/>
      <c r="U454"/>
      <c r="V454"/>
      <c r="W454"/>
      <c r="X454"/>
      <c r="Y454"/>
      <c r="Z454"/>
      <c r="AA454"/>
      <c r="AB454"/>
      <c r="AC454"/>
    </row>
    <row r="455" spans="2:29" ht="12.45">
      <c r="B455"/>
      <c r="C455"/>
      <c r="D455"/>
      <c r="E455"/>
      <c r="F455"/>
      <c r="G455"/>
      <c r="H455"/>
      <c r="I455"/>
      <c r="J455"/>
      <c r="K455"/>
      <c r="L455"/>
      <c r="M455"/>
      <c r="N455"/>
      <c r="O455"/>
      <c r="P455"/>
      <c r="Q455"/>
      <c r="R455"/>
      <c r="S455"/>
      <c r="T455"/>
      <c r="U455"/>
      <c r="V455"/>
      <c r="W455"/>
      <c r="X455"/>
      <c r="Y455"/>
      <c r="Z455"/>
      <c r="AA455"/>
      <c r="AB455"/>
      <c r="AC455"/>
    </row>
    <row r="456" spans="2:29" ht="12.45">
      <c r="B456"/>
      <c r="C456"/>
      <c r="D456"/>
      <c r="E456"/>
      <c r="F456"/>
      <c r="G456"/>
      <c r="H456"/>
      <c r="I456"/>
      <c r="J456"/>
      <c r="K456"/>
      <c r="L456"/>
      <c r="M456"/>
      <c r="N456"/>
      <c r="O456"/>
      <c r="P456"/>
      <c r="Q456"/>
      <c r="R456"/>
      <c r="S456"/>
      <c r="T456"/>
      <c r="U456"/>
      <c r="V456"/>
      <c r="W456"/>
      <c r="X456"/>
      <c r="Y456"/>
      <c r="Z456"/>
      <c r="AA456"/>
      <c r="AB456"/>
      <c r="AC456"/>
    </row>
    <row r="457" spans="2:29" ht="12.45">
      <c r="B457"/>
      <c r="C457"/>
      <c r="D457"/>
      <c r="E457"/>
      <c r="F457"/>
      <c r="G457"/>
      <c r="H457"/>
      <c r="I457"/>
      <c r="J457"/>
      <c r="K457"/>
      <c r="L457"/>
      <c r="M457"/>
      <c r="N457"/>
      <c r="O457"/>
      <c r="P457"/>
      <c r="Q457"/>
      <c r="R457"/>
      <c r="S457"/>
      <c r="T457"/>
      <c r="U457"/>
      <c r="V457"/>
      <c r="W457"/>
      <c r="X457"/>
      <c r="Y457"/>
      <c r="Z457"/>
      <c r="AA457"/>
      <c r="AB457"/>
      <c r="AC457"/>
    </row>
    <row r="458" spans="2:29" ht="12.45">
      <c r="B458"/>
      <c r="C458"/>
      <c r="D458"/>
      <c r="E458"/>
      <c r="F458"/>
      <c r="G458"/>
      <c r="H458"/>
      <c r="I458"/>
      <c r="J458"/>
      <c r="K458"/>
      <c r="L458"/>
      <c r="M458"/>
      <c r="N458"/>
      <c r="O458"/>
      <c r="P458"/>
      <c r="Q458"/>
      <c r="R458"/>
      <c r="S458"/>
      <c r="T458"/>
      <c r="U458"/>
      <c r="V458"/>
      <c r="W458"/>
      <c r="X458"/>
      <c r="Y458"/>
      <c r="Z458"/>
      <c r="AA458"/>
      <c r="AB458"/>
      <c r="AC458"/>
    </row>
    <row r="459" spans="2:29" ht="12.45">
      <c r="B459"/>
      <c r="C459"/>
      <c r="D459"/>
      <c r="E459"/>
      <c r="F459"/>
      <c r="G459"/>
      <c r="H459"/>
      <c r="I459"/>
      <c r="J459"/>
      <c r="K459"/>
      <c r="L459"/>
      <c r="M459"/>
      <c r="N459"/>
      <c r="O459"/>
      <c r="P459"/>
      <c r="Q459"/>
      <c r="R459"/>
      <c r="S459"/>
      <c r="T459"/>
      <c r="U459"/>
      <c r="V459"/>
      <c r="W459"/>
      <c r="X459"/>
      <c r="Y459"/>
      <c r="Z459"/>
      <c r="AA459"/>
      <c r="AB459"/>
      <c r="AC459"/>
    </row>
    <row r="460" spans="2:29" ht="12.45">
      <c r="B460"/>
      <c r="C460"/>
      <c r="D460"/>
      <c r="E460"/>
      <c r="F460"/>
      <c r="G460"/>
      <c r="H460"/>
      <c r="I460"/>
      <c r="J460"/>
      <c r="K460"/>
      <c r="L460"/>
      <c r="M460"/>
      <c r="N460"/>
      <c r="O460"/>
      <c r="P460"/>
      <c r="Q460"/>
      <c r="R460"/>
      <c r="S460"/>
      <c r="T460"/>
      <c r="U460"/>
      <c r="V460"/>
      <c r="W460"/>
      <c r="X460"/>
      <c r="Y460"/>
      <c r="Z460"/>
      <c r="AA460"/>
      <c r="AB460"/>
      <c r="AC460"/>
    </row>
    <row r="461" spans="2:29" ht="12.45">
      <c r="B461"/>
      <c r="C461"/>
      <c r="D461"/>
      <c r="E461"/>
      <c r="F461"/>
      <c r="G461"/>
      <c r="H461"/>
      <c r="I461"/>
      <c r="J461"/>
      <c r="K461"/>
      <c r="L461"/>
      <c r="M461"/>
      <c r="N461"/>
      <c r="O461"/>
      <c r="P461"/>
      <c r="Q461"/>
      <c r="R461"/>
      <c r="S461"/>
      <c r="T461"/>
      <c r="U461"/>
      <c r="V461"/>
      <c r="W461"/>
      <c r="X461"/>
      <c r="Y461"/>
      <c r="Z461"/>
      <c r="AA461"/>
      <c r="AB461"/>
      <c r="AC461"/>
    </row>
    <row r="462" spans="2:29" ht="12.45">
      <c r="B462"/>
      <c r="C462"/>
      <c r="D462"/>
      <c r="E462"/>
      <c r="F462"/>
      <c r="G462"/>
      <c r="H462"/>
      <c r="I462"/>
      <c r="J462"/>
      <c r="K462"/>
      <c r="L462"/>
      <c r="M462"/>
      <c r="N462"/>
      <c r="O462"/>
      <c r="P462"/>
      <c r="Q462"/>
      <c r="R462"/>
      <c r="S462"/>
      <c r="T462"/>
      <c r="U462"/>
      <c r="V462"/>
      <c r="W462"/>
      <c r="X462"/>
      <c r="Y462"/>
      <c r="Z462"/>
      <c r="AA462"/>
      <c r="AB462"/>
      <c r="AC462"/>
    </row>
    <row r="463" spans="2:29" ht="12.45">
      <c r="B463"/>
      <c r="C463"/>
      <c r="D463"/>
      <c r="E463"/>
      <c r="F463"/>
      <c r="G463"/>
      <c r="H463"/>
      <c r="I463"/>
      <c r="J463"/>
      <c r="K463"/>
      <c r="L463"/>
      <c r="M463"/>
      <c r="N463"/>
      <c r="O463"/>
      <c r="P463"/>
      <c r="Q463"/>
      <c r="R463"/>
      <c r="S463"/>
      <c r="T463"/>
      <c r="U463"/>
      <c r="V463"/>
      <c r="W463"/>
      <c r="X463"/>
      <c r="Y463"/>
      <c r="Z463"/>
      <c r="AA463"/>
      <c r="AB463"/>
      <c r="AC463"/>
    </row>
    <row r="464" spans="2:29" ht="12.45">
      <c r="B464"/>
      <c r="C464"/>
      <c r="D464"/>
      <c r="E464"/>
      <c r="F464"/>
      <c r="G464"/>
      <c r="H464"/>
      <c r="I464"/>
      <c r="J464"/>
      <c r="K464"/>
      <c r="L464"/>
      <c r="M464"/>
      <c r="N464"/>
      <c r="O464"/>
      <c r="P464"/>
      <c r="Q464"/>
      <c r="R464"/>
      <c r="S464"/>
      <c r="T464"/>
      <c r="U464"/>
      <c r="V464"/>
      <c r="W464"/>
      <c r="X464"/>
      <c r="Y464"/>
      <c r="Z464"/>
      <c r="AA464"/>
      <c r="AB464"/>
      <c r="AC464"/>
    </row>
    <row r="465" spans="2:29" ht="12.45">
      <c r="B465"/>
      <c r="C465"/>
      <c r="D465"/>
      <c r="E465"/>
      <c r="F465"/>
      <c r="G465"/>
      <c r="H465"/>
      <c r="I465"/>
      <c r="J465"/>
      <c r="K465"/>
      <c r="L465"/>
      <c r="M465"/>
      <c r="N465"/>
      <c r="O465"/>
      <c r="P465"/>
      <c r="Q465"/>
      <c r="R465"/>
      <c r="S465"/>
      <c r="T465"/>
      <c r="U465"/>
      <c r="V465"/>
      <c r="W465"/>
      <c r="X465"/>
      <c r="Y465"/>
      <c r="Z465"/>
      <c r="AA465"/>
      <c r="AB465"/>
      <c r="AC465"/>
    </row>
    <row r="466" spans="2:29" ht="12.45">
      <c r="B466"/>
      <c r="C466"/>
      <c r="D466"/>
      <c r="E466"/>
      <c r="F466"/>
      <c r="G466"/>
      <c r="H466"/>
      <c r="I466"/>
      <c r="J466"/>
      <c r="K466"/>
      <c r="L466"/>
      <c r="M466"/>
      <c r="N466"/>
      <c r="O466"/>
      <c r="P466"/>
      <c r="Q466"/>
      <c r="R466"/>
      <c r="S466"/>
      <c r="T466"/>
      <c r="U466"/>
      <c r="V466"/>
      <c r="W466"/>
      <c r="X466"/>
      <c r="Y466"/>
      <c r="Z466"/>
      <c r="AA466"/>
      <c r="AB466"/>
      <c r="AC466"/>
    </row>
    <row r="467" spans="2:29" ht="12.45">
      <c r="B467"/>
      <c r="C467"/>
      <c r="D467"/>
      <c r="E467"/>
      <c r="F467"/>
      <c r="G467"/>
      <c r="H467"/>
      <c r="I467"/>
      <c r="J467"/>
      <c r="K467"/>
      <c r="L467"/>
      <c r="M467"/>
      <c r="N467"/>
      <c r="O467"/>
      <c r="P467"/>
      <c r="Q467"/>
      <c r="R467"/>
      <c r="S467"/>
      <c r="T467"/>
      <c r="U467"/>
      <c r="V467"/>
      <c r="W467"/>
      <c r="X467"/>
      <c r="Y467"/>
      <c r="Z467"/>
      <c r="AA467"/>
      <c r="AB467"/>
      <c r="AC467"/>
    </row>
    <row r="468" spans="2:29" ht="12.45">
      <c r="B468"/>
      <c r="C468"/>
      <c r="D468"/>
      <c r="E468"/>
      <c r="F468"/>
      <c r="G468"/>
      <c r="H468"/>
      <c r="I468"/>
      <c r="J468"/>
      <c r="K468"/>
      <c r="L468"/>
      <c r="M468"/>
      <c r="N468"/>
      <c r="O468"/>
      <c r="P468"/>
      <c r="Q468"/>
      <c r="R468"/>
      <c r="S468"/>
      <c r="T468"/>
      <c r="U468"/>
      <c r="V468"/>
      <c r="W468"/>
      <c r="X468"/>
      <c r="Y468"/>
      <c r="Z468"/>
      <c r="AA468"/>
      <c r="AB468"/>
      <c r="AC468"/>
    </row>
    <row r="469" spans="2:29" ht="12.45">
      <c r="B469"/>
      <c r="C469"/>
      <c r="D469"/>
      <c r="E469"/>
      <c r="F469"/>
      <c r="G469"/>
      <c r="H469"/>
      <c r="I469"/>
      <c r="J469"/>
      <c r="K469"/>
      <c r="L469"/>
      <c r="M469"/>
      <c r="N469"/>
      <c r="O469"/>
      <c r="P469"/>
      <c r="Q469"/>
      <c r="R469"/>
      <c r="S469"/>
      <c r="T469"/>
      <c r="U469"/>
      <c r="V469"/>
      <c r="W469"/>
      <c r="X469"/>
      <c r="Y469"/>
      <c r="Z469"/>
      <c r="AA469"/>
      <c r="AB469"/>
      <c r="AC469"/>
    </row>
    <row r="470" spans="2:29" ht="12.45">
      <c r="B470"/>
      <c r="C470"/>
      <c r="D470"/>
      <c r="E470"/>
      <c r="F470"/>
      <c r="G470"/>
      <c r="H470"/>
      <c r="I470"/>
      <c r="J470"/>
      <c r="K470"/>
      <c r="L470"/>
      <c r="M470"/>
      <c r="N470"/>
      <c r="O470"/>
      <c r="P470"/>
      <c r="Q470"/>
      <c r="R470"/>
      <c r="S470"/>
      <c r="T470"/>
      <c r="U470"/>
      <c r="V470"/>
      <c r="W470"/>
      <c r="X470"/>
      <c r="Y470"/>
      <c r="Z470"/>
      <c r="AA470"/>
      <c r="AB470"/>
      <c r="AC470"/>
    </row>
    <row r="471" spans="2:29" ht="12.45">
      <c r="B471"/>
      <c r="C471"/>
      <c r="D471"/>
      <c r="E471"/>
      <c r="F471"/>
      <c r="G471"/>
      <c r="H471"/>
      <c r="I471"/>
      <c r="J471"/>
      <c r="K471"/>
      <c r="L471"/>
      <c r="M471"/>
      <c r="N471"/>
      <c r="O471"/>
      <c r="P471"/>
      <c r="Q471"/>
      <c r="R471"/>
      <c r="S471"/>
      <c r="T471"/>
      <c r="U471"/>
      <c r="V471"/>
      <c r="W471"/>
      <c r="X471"/>
      <c r="Y471"/>
      <c r="Z471"/>
      <c r="AA471"/>
      <c r="AB471"/>
      <c r="AC471"/>
    </row>
    <row r="472" spans="2:29" ht="12.45">
      <c r="B472"/>
      <c r="C472"/>
      <c r="D472"/>
      <c r="E472"/>
      <c r="F472"/>
      <c r="G472"/>
      <c r="H472"/>
      <c r="I472"/>
      <c r="J472"/>
      <c r="K472"/>
      <c r="L472"/>
      <c r="M472"/>
      <c r="N472"/>
      <c r="O472"/>
      <c r="P472"/>
      <c r="Q472"/>
      <c r="R472"/>
      <c r="S472"/>
      <c r="T472"/>
      <c r="U472"/>
      <c r="V472"/>
      <c r="W472"/>
      <c r="X472"/>
      <c r="Y472"/>
      <c r="Z472"/>
      <c r="AA472"/>
      <c r="AB472"/>
      <c r="AC472"/>
    </row>
    <row r="473" spans="2:29" ht="12.45">
      <c r="B473"/>
      <c r="C473"/>
      <c r="D473"/>
      <c r="E473"/>
      <c r="F473"/>
      <c r="G473"/>
      <c r="H473"/>
      <c r="I473"/>
      <c r="J473"/>
      <c r="K473"/>
      <c r="L473"/>
      <c r="M473"/>
      <c r="N473"/>
      <c r="O473"/>
      <c r="P473"/>
      <c r="Q473"/>
      <c r="R473"/>
      <c r="S473"/>
      <c r="T473"/>
      <c r="U473"/>
      <c r="V473"/>
      <c r="W473"/>
      <c r="X473"/>
      <c r="Y473"/>
      <c r="Z473"/>
      <c r="AA473"/>
      <c r="AB473"/>
      <c r="AC473"/>
    </row>
    <row r="474" spans="2:29" ht="12.45">
      <c r="B474"/>
      <c r="C474"/>
      <c r="D474"/>
      <c r="E474"/>
      <c r="F474"/>
      <c r="G474"/>
      <c r="H474"/>
      <c r="I474"/>
      <c r="J474"/>
      <c r="K474"/>
      <c r="L474"/>
      <c r="M474"/>
      <c r="N474"/>
      <c r="O474"/>
      <c r="P474"/>
      <c r="Q474"/>
      <c r="R474"/>
      <c r="S474"/>
      <c r="T474"/>
      <c r="U474"/>
      <c r="V474"/>
      <c r="W474"/>
      <c r="X474"/>
      <c r="Y474"/>
      <c r="Z474"/>
      <c r="AA474"/>
      <c r="AB474"/>
      <c r="AC474"/>
    </row>
    <row r="475" spans="2:29" ht="12.45">
      <c r="B475"/>
      <c r="C475"/>
      <c r="D475"/>
      <c r="E475"/>
      <c r="F475"/>
      <c r="G475"/>
      <c r="H475"/>
      <c r="I475"/>
      <c r="J475"/>
      <c r="K475"/>
      <c r="L475"/>
      <c r="M475"/>
      <c r="N475"/>
      <c r="O475"/>
      <c r="P475"/>
      <c r="Q475"/>
      <c r="R475"/>
      <c r="S475"/>
      <c r="T475"/>
      <c r="U475"/>
      <c r="V475"/>
      <c r="W475"/>
      <c r="X475"/>
      <c r="Y475"/>
      <c r="Z475"/>
      <c r="AA475"/>
      <c r="AB475"/>
      <c r="AC475"/>
    </row>
    <row r="476" spans="2:29" ht="12.45">
      <c r="B476"/>
      <c r="C476"/>
      <c r="D476"/>
      <c r="E476"/>
      <c r="F476"/>
      <c r="G476"/>
      <c r="H476"/>
      <c r="I476"/>
      <c r="J476"/>
      <c r="K476"/>
      <c r="L476"/>
      <c r="M476"/>
      <c r="N476"/>
      <c r="O476"/>
      <c r="P476"/>
      <c r="Q476"/>
      <c r="R476"/>
      <c r="S476"/>
      <c r="T476"/>
      <c r="U476"/>
      <c r="V476"/>
      <c r="W476"/>
      <c r="X476"/>
      <c r="Y476"/>
      <c r="Z476"/>
      <c r="AA476"/>
      <c r="AB476"/>
      <c r="AC476"/>
    </row>
    <row r="477" spans="2:29" ht="12.45">
      <c r="B477"/>
      <c r="C477"/>
      <c r="D477"/>
      <c r="E477"/>
      <c r="F477"/>
      <c r="G477"/>
      <c r="H477"/>
      <c r="I477"/>
      <c r="J477"/>
      <c r="K477"/>
      <c r="L477"/>
      <c r="M477"/>
      <c r="N477"/>
      <c r="O477"/>
      <c r="P477"/>
      <c r="Q477"/>
      <c r="R477"/>
      <c r="S477"/>
      <c r="T477"/>
      <c r="U477"/>
      <c r="V477"/>
      <c r="W477"/>
      <c r="X477"/>
      <c r="Y477"/>
      <c r="Z477"/>
      <c r="AA477"/>
      <c r="AB477"/>
      <c r="AC477"/>
    </row>
    <row r="478" spans="2:29" ht="12.45">
      <c r="B478"/>
      <c r="C478"/>
      <c r="D478"/>
      <c r="E478"/>
      <c r="F478"/>
      <c r="G478"/>
      <c r="H478"/>
      <c r="I478"/>
      <c r="J478"/>
      <c r="K478"/>
      <c r="L478"/>
      <c r="M478"/>
      <c r="N478"/>
      <c r="O478"/>
      <c r="P478"/>
      <c r="Q478"/>
      <c r="R478"/>
      <c r="S478"/>
      <c r="T478"/>
      <c r="U478"/>
      <c r="V478"/>
      <c r="W478"/>
      <c r="X478"/>
      <c r="Y478"/>
      <c r="Z478"/>
      <c r="AA478"/>
      <c r="AB478"/>
      <c r="AC478"/>
    </row>
    <row r="479" spans="2:29" ht="12.45">
      <c r="B479"/>
      <c r="C479"/>
      <c r="D479"/>
      <c r="E479"/>
      <c r="F479"/>
      <c r="G479"/>
      <c r="H479"/>
      <c r="I479"/>
      <c r="J479"/>
      <c r="K479"/>
      <c r="L479"/>
      <c r="M479"/>
      <c r="N479"/>
      <c r="O479"/>
      <c r="P479"/>
      <c r="Q479"/>
      <c r="R479"/>
      <c r="S479"/>
      <c r="T479"/>
      <c r="U479"/>
      <c r="V479"/>
      <c r="W479"/>
      <c r="X479"/>
      <c r="Y479"/>
      <c r="Z479"/>
      <c r="AA479"/>
      <c r="AB479"/>
      <c r="AC479"/>
    </row>
    <row r="480" spans="2:29" ht="12.45">
      <c r="B480"/>
      <c r="C480"/>
      <c r="D480"/>
      <c r="E480"/>
      <c r="F480"/>
      <c r="G480"/>
      <c r="H480"/>
      <c r="I480"/>
      <c r="J480"/>
      <c r="K480"/>
      <c r="L480"/>
      <c r="M480"/>
      <c r="N480"/>
      <c r="O480"/>
      <c r="P480"/>
      <c r="Q480"/>
      <c r="R480"/>
      <c r="S480"/>
      <c r="T480"/>
      <c r="U480"/>
      <c r="V480"/>
      <c r="W480"/>
      <c r="X480"/>
      <c r="Y480"/>
      <c r="Z480"/>
      <c r="AA480"/>
      <c r="AB480"/>
      <c r="AC480"/>
    </row>
    <row r="481" spans="2:29" ht="12.45">
      <c r="B481"/>
      <c r="C481"/>
      <c r="D481"/>
      <c r="E481"/>
      <c r="F481"/>
      <c r="G481"/>
      <c r="H481"/>
      <c r="I481"/>
      <c r="J481"/>
      <c r="K481"/>
      <c r="L481"/>
      <c r="M481"/>
      <c r="N481"/>
      <c r="O481"/>
      <c r="P481"/>
      <c r="Q481"/>
      <c r="R481"/>
      <c r="S481"/>
      <c r="T481"/>
      <c r="U481"/>
      <c r="V481"/>
      <c r="W481"/>
      <c r="X481"/>
      <c r="Y481"/>
      <c r="Z481"/>
      <c r="AA481"/>
      <c r="AB481"/>
      <c r="AC481"/>
    </row>
    <row r="482" spans="2:29" ht="12.45">
      <c r="B482"/>
      <c r="C482"/>
      <c r="D482"/>
      <c r="E482"/>
      <c r="F482"/>
      <c r="G482"/>
      <c r="H482"/>
      <c r="I482"/>
      <c r="J482"/>
      <c r="K482"/>
      <c r="L482"/>
      <c r="M482"/>
      <c r="N482"/>
      <c r="O482"/>
      <c r="P482"/>
      <c r="Q482"/>
      <c r="R482"/>
      <c r="S482"/>
      <c r="T482"/>
      <c r="U482"/>
      <c r="V482"/>
      <c r="W482"/>
      <c r="X482"/>
      <c r="Y482"/>
      <c r="Z482"/>
      <c r="AA482"/>
      <c r="AB482"/>
      <c r="AC482"/>
    </row>
    <row r="483" spans="2:29" ht="12.45">
      <c r="B483"/>
      <c r="C483"/>
      <c r="D483"/>
      <c r="E483"/>
      <c r="F483"/>
      <c r="G483"/>
      <c r="H483"/>
      <c r="I483"/>
      <c r="J483"/>
      <c r="K483"/>
      <c r="L483"/>
      <c r="M483"/>
      <c r="N483"/>
      <c r="O483"/>
      <c r="P483"/>
      <c r="Q483"/>
      <c r="R483"/>
      <c r="S483"/>
      <c r="T483"/>
      <c r="U483"/>
      <c r="V483"/>
      <c r="W483"/>
      <c r="X483"/>
      <c r="Y483"/>
      <c r="Z483"/>
      <c r="AA483"/>
      <c r="AB483"/>
      <c r="AC483"/>
    </row>
    <row r="484" spans="2:29" ht="12.45">
      <c r="B484"/>
      <c r="C484"/>
      <c r="D484"/>
      <c r="E484"/>
      <c r="F484"/>
      <c r="G484"/>
      <c r="H484"/>
      <c r="I484"/>
      <c r="J484"/>
      <c r="K484"/>
      <c r="L484"/>
      <c r="M484"/>
      <c r="N484"/>
      <c r="O484"/>
      <c r="P484"/>
      <c r="Q484"/>
      <c r="R484"/>
      <c r="S484"/>
      <c r="T484"/>
      <c r="U484"/>
      <c r="V484"/>
      <c r="W484"/>
      <c r="X484"/>
      <c r="Y484"/>
      <c r="Z484"/>
      <c r="AA484"/>
      <c r="AB484"/>
      <c r="AC484"/>
    </row>
    <row r="485" spans="2:29" ht="12.45">
      <c r="B485"/>
      <c r="C485"/>
      <c r="D485"/>
      <c r="E485"/>
      <c r="F485"/>
      <c r="G485"/>
      <c r="H485"/>
      <c r="I485"/>
      <c r="J485"/>
      <c r="K485"/>
      <c r="L485"/>
      <c r="M485"/>
      <c r="N485"/>
      <c r="O485"/>
      <c r="P485"/>
      <c r="Q485"/>
      <c r="R485"/>
      <c r="S485"/>
      <c r="T485"/>
      <c r="U485"/>
      <c r="V485"/>
      <c r="W485"/>
      <c r="X485"/>
      <c r="Y485"/>
      <c r="Z485"/>
      <c r="AA485"/>
      <c r="AB485"/>
      <c r="AC485"/>
    </row>
    <row r="486" spans="2:29" ht="12.45">
      <c r="B486"/>
      <c r="C486"/>
      <c r="D486"/>
      <c r="E486"/>
      <c r="F486"/>
      <c r="G486"/>
      <c r="H486"/>
      <c r="I486"/>
      <c r="J486"/>
      <c r="K486"/>
      <c r="L486"/>
      <c r="M486"/>
      <c r="N486"/>
      <c r="O486"/>
      <c r="P486"/>
      <c r="Q486"/>
      <c r="R486"/>
      <c r="S486"/>
      <c r="T486"/>
      <c r="U486"/>
      <c r="V486"/>
      <c r="W486"/>
      <c r="X486"/>
      <c r="Y486"/>
      <c r="Z486"/>
      <c r="AA486"/>
      <c r="AB486"/>
      <c r="AC486"/>
    </row>
    <row r="487" spans="2:29" ht="12.45">
      <c r="B487"/>
      <c r="C487"/>
      <c r="D487"/>
      <c r="E487"/>
      <c r="F487"/>
      <c r="G487"/>
      <c r="H487"/>
      <c r="I487"/>
      <c r="J487"/>
      <c r="K487"/>
      <c r="L487"/>
      <c r="M487"/>
      <c r="N487"/>
      <c r="O487"/>
      <c r="P487"/>
      <c r="Q487"/>
      <c r="R487"/>
      <c r="S487"/>
      <c r="T487"/>
      <c r="U487"/>
      <c r="V487"/>
      <c r="W487"/>
      <c r="X487"/>
      <c r="Y487"/>
      <c r="Z487"/>
      <c r="AA487"/>
      <c r="AB487"/>
      <c r="AC487"/>
    </row>
    <row r="488" spans="2:29" ht="12.45">
      <c r="B488"/>
      <c r="C488"/>
      <c r="D488"/>
      <c r="E488"/>
      <c r="F488"/>
      <c r="G488"/>
      <c r="H488"/>
      <c r="I488"/>
      <c r="J488"/>
      <c r="K488"/>
      <c r="L488"/>
      <c r="M488"/>
      <c r="N488"/>
      <c r="O488"/>
      <c r="P488"/>
      <c r="Q488"/>
      <c r="R488"/>
      <c r="S488"/>
      <c r="T488"/>
      <c r="U488"/>
      <c r="V488"/>
      <c r="W488"/>
      <c r="X488"/>
      <c r="Y488"/>
      <c r="Z488"/>
      <c r="AA488"/>
      <c r="AB488"/>
      <c r="AC488"/>
    </row>
    <row r="489" spans="2:29" ht="12.45">
      <c r="B489"/>
      <c r="C489"/>
      <c r="D489"/>
      <c r="E489"/>
      <c r="F489"/>
      <c r="G489"/>
      <c r="H489"/>
      <c r="I489"/>
      <c r="J489"/>
      <c r="K489"/>
      <c r="L489"/>
      <c r="M489"/>
      <c r="N489"/>
      <c r="O489"/>
      <c r="P489"/>
      <c r="Q489"/>
      <c r="R489"/>
      <c r="S489"/>
      <c r="T489"/>
      <c r="U489"/>
      <c r="V489"/>
      <c r="W489"/>
      <c r="X489"/>
      <c r="Y489"/>
      <c r="Z489"/>
      <c r="AA489"/>
      <c r="AB489"/>
      <c r="AC489"/>
    </row>
    <row r="490" spans="2:29" ht="12.45">
      <c r="B490"/>
      <c r="C490"/>
      <c r="D490"/>
      <c r="E490"/>
      <c r="F490"/>
      <c r="G490"/>
      <c r="H490"/>
      <c r="I490"/>
      <c r="J490"/>
      <c r="K490"/>
      <c r="L490"/>
      <c r="M490"/>
      <c r="N490"/>
      <c r="O490"/>
      <c r="P490"/>
      <c r="Q490"/>
      <c r="R490"/>
      <c r="S490"/>
      <c r="T490"/>
      <c r="U490"/>
      <c r="V490"/>
      <c r="W490"/>
      <c r="X490"/>
      <c r="Y490"/>
      <c r="Z490"/>
      <c r="AA490"/>
      <c r="AB490"/>
      <c r="AC490"/>
    </row>
    <row r="491" spans="2:29" ht="12.45">
      <c r="B491"/>
      <c r="C491"/>
      <c r="D491"/>
      <c r="E491"/>
      <c r="F491"/>
      <c r="G491"/>
      <c r="H491"/>
      <c r="I491"/>
      <c r="J491"/>
      <c r="K491"/>
      <c r="L491"/>
      <c r="M491"/>
      <c r="N491"/>
      <c r="O491"/>
      <c r="P491"/>
      <c r="Q491"/>
      <c r="R491"/>
      <c r="S491"/>
      <c r="T491"/>
      <c r="U491"/>
      <c r="V491"/>
      <c r="W491"/>
      <c r="X491"/>
      <c r="Y491"/>
      <c r="Z491"/>
      <c r="AA491"/>
      <c r="AB491"/>
      <c r="AC491"/>
    </row>
    <row r="492" spans="2:29" ht="12.45">
      <c r="B492"/>
      <c r="C492"/>
      <c r="D492"/>
      <c r="E492"/>
      <c r="F492"/>
      <c r="G492"/>
      <c r="H492"/>
      <c r="I492"/>
      <c r="J492"/>
      <c r="K492"/>
      <c r="L492"/>
      <c r="M492"/>
      <c r="N492"/>
      <c r="O492"/>
      <c r="P492"/>
      <c r="Q492"/>
      <c r="R492"/>
      <c r="S492"/>
      <c r="T492"/>
      <c r="U492"/>
      <c r="V492"/>
      <c r="W492"/>
      <c r="X492"/>
      <c r="Y492"/>
      <c r="Z492"/>
      <c r="AA492"/>
      <c r="AB492"/>
      <c r="AC492"/>
    </row>
    <row r="493" spans="2:29" ht="12.45">
      <c r="B493"/>
      <c r="C493"/>
      <c r="D493"/>
      <c r="E493"/>
      <c r="F493"/>
      <c r="G493"/>
      <c r="H493"/>
      <c r="I493"/>
      <c r="J493"/>
      <c r="K493"/>
      <c r="L493"/>
      <c r="M493"/>
      <c r="N493"/>
      <c r="O493"/>
      <c r="P493"/>
      <c r="Q493"/>
      <c r="R493"/>
      <c r="S493"/>
      <c r="T493"/>
      <c r="U493"/>
      <c r="V493"/>
      <c r="W493"/>
      <c r="X493"/>
      <c r="Y493"/>
      <c r="Z493"/>
      <c r="AA493"/>
      <c r="AB493"/>
      <c r="AC493"/>
    </row>
    <row r="494" spans="2:29" ht="12.45">
      <c r="B494"/>
      <c r="C494"/>
      <c r="D494"/>
      <c r="E494"/>
      <c r="F494"/>
      <c r="G494"/>
      <c r="H494"/>
      <c r="I494"/>
      <c r="J494"/>
      <c r="K494"/>
      <c r="L494"/>
      <c r="M494"/>
      <c r="N494"/>
      <c r="O494"/>
      <c r="P494"/>
      <c r="Q494"/>
      <c r="R494"/>
      <c r="S494"/>
      <c r="T494"/>
      <c r="U494"/>
      <c r="V494"/>
      <c r="W494"/>
      <c r="X494"/>
      <c r="Y494"/>
      <c r="Z494"/>
      <c r="AA494"/>
      <c r="AB494"/>
      <c r="AC494"/>
    </row>
    <row r="495" spans="2:29" ht="12.45">
      <c r="B495"/>
      <c r="C495"/>
      <c r="D495"/>
      <c r="E495"/>
      <c r="F495"/>
      <c r="G495"/>
      <c r="H495"/>
      <c r="I495"/>
      <c r="J495"/>
      <c r="K495"/>
      <c r="L495"/>
      <c r="M495"/>
      <c r="N495"/>
      <c r="O495"/>
      <c r="P495"/>
      <c r="Q495"/>
      <c r="R495"/>
      <c r="S495"/>
      <c r="T495"/>
      <c r="U495"/>
      <c r="V495"/>
      <c r="W495"/>
      <c r="X495"/>
      <c r="Y495"/>
      <c r="Z495"/>
      <c r="AA495"/>
      <c r="AB495"/>
      <c r="AC495"/>
    </row>
    <row r="496" spans="2:29" ht="12.45">
      <c r="B496"/>
      <c r="C496"/>
      <c r="D496"/>
      <c r="E496"/>
      <c r="F496"/>
      <c r="G496"/>
      <c r="H496"/>
      <c r="I496"/>
      <c r="J496"/>
      <c r="K496"/>
      <c r="L496"/>
      <c r="M496"/>
      <c r="N496"/>
      <c r="O496"/>
      <c r="P496"/>
      <c r="Q496"/>
      <c r="R496"/>
      <c r="S496"/>
      <c r="T496"/>
      <c r="U496"/>
      <c r="V496"/>
      <c r="W496"/>
      <c r="X496"/>
      <c r="Y496"/>
      <c r="Z496"/>
      <c r="AA496"/>
      <c r="AB496"/>
      <c r="AC496"/>
    </row>
    <row r="497" spans="2:29" ht="12.45">
      <c r="B497"/>
      <c r="C497"/>
      <c r="D497"/>
      <c r="E497"/>
      <c r="F497"/>
      <c r="G497"/>
      <c r="H497"/>
      <c r="I497"/>
      <c r="J497"/>
      <c r="K497"/>
      <c r="L497"/>
      <c r="M497"/>
      <c r="N497"/>
      <c r="O497"/>
      <c r="P497"/>
      <c r="Q497"/>
      <c r="R497"/>
      <c r="S497"/>
      <c r="T497"/>
      <c r="U497"/>
      <c r="V497"/>
      <c r="W497"/>
      <c r="X497"/>
      <c r="Y497"/>
      <c r="Z497"/>
      <c r="AA497"/>
      <c r="AB497"/>
      <c r="AC497"/>
    </row>
    <row r="498" spans="2:29" ht="12.45">
      <c r="B498"/>
      <c r="C498"/>
      <c r="D498"/>
      <c r="E498"/>
      <c r="F498"/>
      <c r="G498"/>
      <c r="H498"/>
      <c r="I498"/>
      <c r="J498"/>
      <c r="K498"/>
      <c r="L498"/>
      <c r="M498"/>
      <c r="N498"/>
      <c r="O498"/>
      <c r="P498"/>
      <c r="Q498"/>
      <c r="R498"/>
      <c r="S498"/>
      <c r="T498"/>
      <c r="U498"/>
      <c r="V498"/>
      <c r="W498"/>
      <c r="X498"/>
      <c r="Y498"/>
      <c r="Z498"/>
      <c r="AA498"/>
      <c r="AB498"/>
      <c r="AC498"/>
    </row>
    <row r="499" spans="2:29" ht="12.45">
      <c r="B499"/>
      <c r="C499"/>
      <c r="D499"/>
      <c r="E499"/>
      <c r="F499"/>
      <c r="G499"/>
      <c r="H499"/>
      <c r="I499"/>
      <c r="J499"/>
      <c r="K499"/>
      <c r="L499"/>
      <c r="M499"/>
      <c r="N499"/>
      <c r="O499"/>
      <c r="P499"/>
      <c r="Q499"/>
      <c r="R499"/>
      <c r="S499"/>
      <c r="T499"/>
      <c r="U499"/>
      <c r="V499"/>
      <c r="W499"/>
      <c r="X499"/>
      <c r="Y499"/>
      <c r="Z499"/>
      <c r="AA499"/>
      <c r="AB499"/>
      <c r="AC499"/>
    </row>
    <row r="500" spans="2:29" ht="12.45">
      <c r="B500"/>
      <c r="C500"/>
      <c r="D500"/>
      <c r="E500"/>
      <c r="F500"/>
      <c r="G500"/>
      <c r="H500"/>
      <c r="I500"/>
      <c r="J500"/>
      <c r="K500"/>
      <c r="L500"/>
      <c r="M500"/>
      <c r="N500"/>
      <c r="O500"/>
      <c r="P500"/>
      <c r="Q500"/>
      <c r="R500"/>
      <c r="S500"/>
      <c r="T500"/>
      <c r="U500"/>
      <c r="V500"/>
      <c r="W500"/>
      <c r="X500"/>
      <c r="Y500"/>
      <c r="Z500"/>
      <c r="AA500"/>
      <c r="AB500"/>
      <c r="AC500"/>
    </row>
    <row r="501" spans="2:29" ht="12.45">
      <c r="B501"/>
      <c r="C501"/>
      <c r="D501"/>
      <c r="E501"/>
      <c r="F501"/>
      <c r="G501"/>
      <c r="H501"/>
      <c r="I501"/>
      <c r="J501"/>
      <c r="K501"/>
      <c r="L501"/>
      <c r="M501"/>
      <c r="N501"/>
      <c r="O501"/>
      <c r="P501"/>
      <c r="Q501"/>
      <c r="R501"/>
      <c r="S501"/>
      <c r="T501"/>
      <c r="U501"/>
      <c r="V501"/>
      <c r="W501"/>
      <c r="X501"/>
      <c r="Y501"/>
      <c r="Z501"/>
      <c r="AA501"/>
      <c r="AB501"/>
      <c r="AC501"/>
    </row>
    <row r="502" spans="2:29" ht="12.45">
      <c r="B502"/>
      <c r="C502"/>
      <c r="D502"/>
      <c r="E502"/>
      <c r="F502"/>
      <c r="G502"/>
      <c r="H502"/>
      <c r="I502"/>
      <c r="J502"/>
      <c r="K502"/>
      <c r="L502"/>
      <c r="M502"/>
      <c r="N502"/>
      <c r="O502"/>
      <c r="P502"/>
      <c r="Q502"/>
      <c r="R502"/>
      <c r="S502"/>
      <c r="T502"/>
      <c r="U502"/>
      <c r="V502"/>
      <c r="W502"/>
      <c r="X502"/>
      <c r="Y502"/>
      <c r="Z502"/>
      <c r="AA502"/>
      <c r="AB502"/>
      <c r="AC502"/>
    </row>
    <row r="503" spans="2:29" ht="12.45">
      <c r="B503"/>
      <c r="C503"/>
      <c r="D503"/>
      <c r="E503"/>
      <c r="F503"/>
      <c r="G503"/>
      <c r="H503"/>
      <c r="I503"/>
      <c r="J503"/>
      <c r="K503"/>
      <c r="L503"/>
      <c r="M503"/>
      <c r="N503"/>
      <c r="O503"/>
      <c r="P503"/>
      <c r="Q503"/>
      <c r="R503"/>
      <c r="S503"/>
      <c r="T503"/>
      <c r="U503"/>
      <c r="V503"/>
      <c r="W503"/>
      <c r="X503"/>
      <c r="Y503"/>
      <c r="Z503"/>
      <c r="AA503"/>
      <c r="AB503"/>
      <c r="AC503"/>
    </row>
    <row r="504" spans="2:29" ht="12.45">
      <c r="B504"/>
      <c r="C504"/>
      <c r="D504"/>
      <c r="E504"/>
      <c r="F504"/>
      <c r="G504"/>
      <c r="H504"/>
      <c r="I504"/>
      <c r="J504"/>
      <c r="K504"/>
      <c r="L504"/>
      <c r="M504"/>
      <c r="N504"/>
      <c r="O504"/>
      <c r="P504"/>
      <c r="Q504"/>
      <c r="R504"/>
      <c r="S504"/>
      <c r="T504"/>
      <c r="U504"/>
      <c r="V504"/>
      <c r="W504"/>
      <c r="X504"/>
      <c r="Y504"/>
      <c r="Z504"/>
      <c r="AA504"/>
      <c r="AB504"/>
      <c r="AC504"/>
    </row>
    <row r="505" spans="2:29" ht="12.45">
      <c r="B505"/>
      <c r="C505"/>
      <c r="D505"/>
      <c r="E505"/>
      <c r="F505"/>
      <c r="G505"/>
      <c r="H505"/>
      <c r="I505"/>
      <c r="J505"/>
      <c r="K505"/>
      <c r="L505"/>
      <c r="M505"/>
      <c r="N505"/>
      <c r="O505"/>
      <c r="P505"/>
      <c r="Q505"/>
      <c r="R505"/>
      <c r="S505"/>
      <c r="T505"/>
      <c r="U505"/>
      <c r="V505"/>
      <c r="W505"/>
      <c r="X505"/>
      <c r="Y505"/>
      <c r="Z505"/>
      <c r="AA505"/>
      <c r="AB505"/>
      <c r="AC505"/>
    </row>
    <row r="506" spans="2:29" ht="12.45">
      <c r="B506"/>
      <c r="C506"/>
      <c r="D506"/>
      <c r="E506"/>
      <c r="F506"/>
      <c r="G506"/>
      <c r="H506"/>
      <c r="I506"/>
      <c r="J506"/>
      <c r="K506"/>
      <c r="L506"/>
      <c r="M506"/>
      <c r="N506"/>
      <c r="O506"/>
      <c r="P506"/>
      <c r="Q506"/>
      <c r="R506"/>
      <c r="S506"/>
      <c r="T506"/>
      <c r="U506"/>
      <c r="V506"/>
      <c r="W506"/>
      <c r="X506"/>
      <c r="Y506"/>
      <c r="Z506"/>
      <c r="AA506"/>
      <c r="AB506"/>
      <c r="AC506"/>
    </row>
    <row r="507" spans="2:29" ht="12.45">
      <c r="B507"/>
      <c r="C507"/>
      <c r="D507"/>
      <c r="E507"/>
      <c r="F507"/>
      <c r="G507"/>
      <c r="H507"/>
      <c r="I507"/>
      <c r="J507"/>
      <c r="K507"/>
      <c r="L507"/>
      <c r="M507"/>
      <c r="N507"/>
      <c r="O507"/>
      <c r="P507"/>
      <c r="Q507"/>
      <c r="R507"/>
      <c r="S507"/>
      <c r="T507"/>
      <c r="U507"/>
      <c r="V507"/>
      <c r="W507"/>
      <c r="X507"/>
      <c r="Y507"/>
      <c r="Z507"/>
      <c r="AA507"/>
      <c r="AB507"/>
      <c r="AC507"/>
    </row>
    <row r="508" spans="2:29" ht="12.45">
      <c r="B508"/>
      <c r="C508"/>
      <c r="D508"/>
      <c r="E508"/>
      <c r="F508"/>
      <c r="G508"/>
      <c r="H508"/>
      <c r="I508"/>
      <c r="J508"/>
      <c r="K508"/>
      <c r="L508"/>
      <c r="M508"/>
      <c r="N508"/>
      <c r="O508"/>
      <c r="P508"/>
      <c r="Q508"/>
      <c r="R508"/>
      <c r="S508"/>
      <c r="T508"/>
      <c r="U508"/>
      <c r="V508"/>
      <c r="W508"/>
      <c r="X508"/>
      <c r="Y508"/>
      <c r="Z508"/>
      <c r="AA508"/>
      <c r="AB508"/>
      <c r="AC508"/>
    </row>
    <row r="509" spans="2:29" ht="12.45">
      <c r="B509"/>
      <c r="C509"/>
      <c r="D509"/>
      <c r="E509"/>
      <c r="F509"/>
      <c r="G509"/>
      <c r="H509"/>
      <c r="I509"/>
      <c r="J509"/>
      <c r="K509"/>
      <c r="L509"/>
      <c r="M509"/>
      <c r="N509"/>
      <c r="O509"/>
      <c r="P509"/>
      <c r="Q509"/>
      <c r="R509"/>
      <c r="S509"/>
      <c r="T509"/>
      <c r="U509"/>
      <c r="V509"/>
      <c r="W509"/>
      <c r="X509"/>
      <c r="Y509"/>
      <c r="Z509"/>
      <c r="AA509"/>
      <c r="AB509"/>
      <c r="AC509"/>
    </row>
    <row r="510" spans="2:29" ht="12.45">
      <c r="B510"/>
      <c r="C510"/>
      <c r="D510"/>
      <c r="E510"/>
      <c r="F510"/>
      <c r="G510"/>
      <c r="H510"/>
      <c r="I510"/>
      <c r="J510"/>
      <c r="K510"/>
      <c r="L510"/>
      <c r="M510"/>
      <c r="N510"/>
      <c r="O510"/>
      <c r="P510"/>
      <c r="Q510"/>
      <c r="R510"/>
      <c r="S510"/>
      <c r="T510"/>
      <c r="U510"/>
      <c r="V510"/>
      <c r="W510"/>
      <c r="X510"/>
      <c r="Y510"/>
      <c r="Z510"/>
      <c r="AA510"/>
      <c r="AB510"/>
      <c r="AC510"/>
    </row>
    <row r="511" spans="2:29" ht="12.45">
      <c r="B511"/>
      <c r="C511"/>
      <c r="D511"/>
      <c r="E511"/>
      <c r="F511"/>
      <c r="G511"/>
      <c r="H511"/>
      <c r="I511"/>
      <c r="J511"/>
      <c r="K511"/>
      <c r="L511"/>
      <c r="M511"/>
      <c r="N511"/>
      <c r="O511"/>
      <c r="P511"/>
      <c r="Q511"/>
      <c r="R511"/>
      <c r="S511"/>
      <c r="T511"/>
      <c r="U511"/>
      <c r="V511"/>
      <c r="W511"/>
      <c r="X511"/>
      <c r="Y511"/>
      <c r="Z511"/>
      <c r="AA511"/>
      <c r="AB511"/>
      <c r="AC511"/>
    </row>
    <row r="512" spans="2:29" ht="12.45">
      <c r="B512"/>
      <c r="C512"/>
      <c r="D512"/>
      <c r="E512"/>
      <c r="F512"/>
      <c r="G512"/>
      <c r="H512"/>
      <c r="I512"/>
      <c r="J512"/>
      <c r="K512"/>
      <c r="L512"/>
      <c r="M512"/>
      <c r="N512"/>
      <c r="O512"/>
      <c r="P512"/>
      <c r="Q512"/>
      <c r="R512"/>
      <c r="S512"/>
      <c r="T512"/>
      <c r="U512"/>
      <c r="V512"/>
      <c r="W512"/>
      <c r="X512"/>
      <c r="Y512"/>
      <c r="Z512"/>
      <c r="AA512"/>
      <c r="AB512"/>
      <c r="AC512"/>
    </row>
    <row r="513" spans="2:29" ht="12.45">
      <c r="B513"/>
      <c r="C513"/>
      <c r="D513"/>
      <c r="E513"/>
      <c r="F513"/>
      <c r="G513"/>
      <c r="H513"/>
      <c r="I513"/>
      <c r="J513"/>
      <c r="K513"/>
      <c r="L513"/>
      <c r="M513"/>
      <c r="N513"/>
      <c r="O513"/>
      <c r="P513"/>
      <c r="Q513"/>
      <c r="R513"/>
      <c r="S513"/>
      <c r="T513"/>
      <c r="U513"/>
      <c r="V513"/>
      <c r="W513"/>
      <c r="X513"/>
      <c r="Y513"/>
      <c r="Z513"/>
      <c r="AA513"/>
      <c r="AB513"/>
      <c r="AC513"/>
    </row>
    <row r="514" spans="2:29" ht="12.45">
      <c r="B514"/>
      <c r="C514"/>
      <c r="D514"/>
      <c r="E514"/>
      <c r="F514"/>
      <c r="G514"/>
      <c r="H514"/>
      <c r="I514"/>
      <c r="J514"/>
      <c r="K514"/>
      <c r="L514"/>
      <c r="M514"/>
      <c r="N514"/>
      <c r="O514"/>
      <c r="P514"/>
      <c r="Q514"/>
      <c r="R514"/>
      <c r="S514"/>
      <c r="T514"/>
      <c r="U514"/>
      <c r="V514"/>
      <c r="W514"/>
      <c r="X514"/>
      <c r="Y514"/>
      <c r="Z514"/>
      <c r="AA514"/>
      <c r="AB514"/>
      <c r="AC514"/>
    </row>
    <row r="515" spans="2:29" ht="12.45">
      <c r="B515"/>
      <c r="C515"/>
      <c r="D515"/>
      <c r="E515"/>
      <c r="F515"/>
      <c r="G515"/>
      <c r="H515"/>
      <c r="I515"/>
      <c r="J515"/>
      <c r="K515"/>
      <c r="L515"/>
      <c r="M515"/>
      <c r="N515"/>
      <c r="O515"/>
      <c r="P515"/>
      <c r="Q515"/>
      <c r="R515"/>
      <c r="S515"/>
      <c r="T515"/>
      <c r="U515"/>
      <c r="V515"/>
      <c r="W515"/>
      <c r="X515"/>
      <c r="Y515"/>
      <c r="Z515"/>
      <c r="AA515"/>
      <c r="AB515"/>
      <c r="AC515"/>
    </row>
    <row r="516" spans="2:29" ht="12.45">
      <c r="B516"/>
      <c r="C516"/>
      <c r="D516"/>
      <c r="E516"/>
      <c r="F516"/>
      <c r="G516"/>
      <c r="H516"/>
      <c r="I516"/>
      <c r="J516"/>
      <c r="K516"/>
      <c r="L516"/>
      <c r="M516"/>
      <c r="N516"/>
      <c r="O516"/>
      <c r="P516"/>
      <c r="Q516"/>
      <c r="R516"/>
      <c r="S516"/>
      <c r="T516"/>
      <c r="U516"/>
      <c r="V516"/>
      <c r="W516"/>
      <c r="X516"/>
      <c r="Y516"/>
      <c r="Z516"/>
      <c r="AA516"/>
      <c r="AB516"/>
      <c r="AC516"/>
    </row>
    <row r="517" spans="2:29" ht="12.45">
      <c r="B517"/>
      <c r="C517"/>
      <c r="D517"/>
      <c r="E517"/>
      <c r="F517"/>
      <c r="G517"/>
      <c r="H517"/>
      <c r="I517"/>
      <c r="J517"/>
      <c r="K517"/>
      <c r="L517"/>
      <c r="M517"/>
      <c r="N517"/>
      <c r="O517"/>
      <c r="P517"/>
      <c r="Q517"/>
      <c r="R517"/>
      <c r="S517"/>
      <c r="T517"/>
      <c r="U517"/>
      <c r="V517"/>
      <c r="W517"/>
      <c r="X517"/>
      <c r="Y517"/>
      <c r="Z517"/>
      <c r="AA517"/>
      <c r="AB517"/>
      <c r="AC517"/>
    </row>
    <row r="518" spans="2:29" ht="12.45">
      <c r="B518"/>
      <c r="C518"/>
      <c r="D518"/>
      <c r="E518"/>
      <c r="F518"/>
      <c r="G518"/>
      <c r="H518"/>
      <c r="I518"/>
      <c r="J518"/>
      <c r="K518"/>
      <c r="L518"/>
      <c r="M518"/>
      <c r="N518"/>
      <c r="O518"/>
      <c r="P518"/>
      <c r="Q518"/>
      <c r="R518"/>
      <c r="S518"/>
      <c r="T518"/>
      <c r="U518"/>
      <c r="V518"/>
      <c r="W518"/>
      <c r="X518"/>
      <c r="Y518"/>
      <c r="Z518"/>
      <c r="AA518"/>
      <c r="AB518"/>
      <c r="AC518"/>
    </row>
    <row r="519" spans="2:29" ht="12.45">
      <c r="B519"/>
      <c r="C519"/>
      <c r="D519"/>
      <c r="E519"/>
      <c r="F519"/>
      <c r="G519"/>
      <c r="H519"/>
      <c r="I519"/>
      <c r="J519"/>
      <c r="K519"/>
      <c r="L519"/>
      <c r="M519"/>
      <c r="N519"/>
      <c r="O519"/>
      <c r="P519"/>
      <c r="Q519"/>
      <c r="R519"/>
      <c r="S519"/>
      <c r="T519"/>
      <c r="U519"/>
      <c r="V519"/>
      <c r="W519"/>
      <c r="X519"/>
      <c r="Y519"/>
      <c r="Z519"/>
      <c r="AA519"/>
      <c r="AB519"/>
      <c r="AC519"/>
    </row>
    <row r="520" spans="2:29" ht="12.45">
      <c r="B520"/>
      <c r="C520"/>
      <c r="D520"/>
      <c r="E520"/>
      <c r="F520"/>
      <c r="G520"/>
      <c r="H520"/>
      <c r="I520"/>
      <c r="J520"/>
      <c r="K520"/>
      <c r="L520"/>
      <c r="M520"/>
      <c r="N520"/>
      <c r="O520"/>
      <c r="P520"/>
      <c r="Q520"/>
      <c r="R520"/>
      <c r="S520"/>
      <c r="T520"/>
      <c r="U520"/>
      <c r="V520"/>
      <c r="W520"/>
      <c r="X520"/>
      <c r="Y520"/>
      <c r="Z520"/>
      <c r="AA520"/>
      <c r="AB520"/>
      <c r="AC520"/>
    </row>
    <row r="521" spans="2:29" ht="12.45">
      <c r="B521"/>
      <c r="C521"/>
      <c r="D521"/>
      <c r="E521"/>
      <c r="F521"/>
      <c r="G521"/>
      <c r="H521"/>
      <c r="I521"/>
      <c r="J521"/>
      <c r="K521"/>
      <c r="L521"/>
      <c r="M521"/>
      <c r="N521"/>
      <c r="O521"/>
      <c r="P521"/>
      <c r="Q521"/>
      <c r="R521"/>
      <c r="S521"/>
      <c r="T521"/>
      <c r="U521"/>
      <c r="V521"/>
      <c r="W521"/>
      <c r="X521"/>
      <c r="Y521"/>
      <c r="Z521"/>
      <c r="AA521"/>
      <c r="AB521"/>
      <c r="AC521"/>
    </row>
    <row r="522" spans="2:29" ht="12.45">
      <c r="B522"/>
      <c r="C522"/>
      <c r="D522"/>
      <c r="E522"/>
      <c r="F522"/>
      <c r="G522"/>
      <c r="H522"/>
      <c r="I522"/>
      <c r="J522"/>
      <c r="K522"/>
      <c r="L522"/>
      <c r="M522"/>
      <c r="N522"/>
      <c r="O522"/>
      <c r="P522"/>
      <c r="Q522"/>
      <c r="R522"/>
      <c r="S522"/>
      <c r="T522"/>
      <c r="U522"/>
      <c r="V522"/>
      <c r="W522"/>
      <c r="X522"/>
      <c r="Y522"/>
      <c r="Z522"/>
      <c r="AA522"/>
      <c r="AB522"/>
      <c r="AC522"/>
    </row>
    <row r="523" spans="2:29" ht="12.45">
      <c r="B523"/>
      <c r="C523"/>
      <c r="D523"/>
      <c r="E523"/>
      <c r="F523"/>
      <c r="G523"/>
      <c r="H523"/>
      <c r="I523"/>
      <c r="J523"/>
      <c r="K523"/>
      <c r="L523"/>
      <c r="M523"/>
      <c r="N523"/>
      <c r="O523"/>
      <c r="P523"/>
      <c r="Q523"/>
      <c r="R523"/>
      <c r="S523"/>
      <c r="T523"/>
      <c r="U523"/>
      <c r="V523"/>
      <c r="W523"/>
      <c r="X523"/>
      <c r="Y523"/>
      <c r="Z523"/>
      <c r="AA523"/>
      <c r="AB523"/>
      <c r="AC523"/>
    </row>
    <row r="524" spans="2:29" ht="12.45">
      <c r="B524"/>
      <c r="C524"/>
      <c r="D524"/>
      <c r="E524"/>
      <c r="F524"/>
      <c r="G524"/>
      <c r="H524"/>
      <c r="I524"/>
      <c r="J524"/>
      <c r="K524"/>
      <c r="L524"/>
      <c r="M524"/>
      <c r="N524"/>
      <c r="O524"/>
      <c r="P524"/>
      <c r="Q524"/>
      <c r="R524"/>
      <c r="S524"/>
      <c r="T524"/>
      <c r="U524"/>
      <c r="V524"/>
      <c r="W524"/>
      <c r="X524"/>
      <c r="Y524"/>
      <c r="Z524"/>
      <c r="AA524"/>
      <c r="AB524"/>
      <c r="AC524"/>
    </row>
    <row r="525" spans="2:29" ht="12.45">
      <c r="B525"/>
      <c r="C525"/>
      <c r="D525"/>
      <c r="E525"/>
      <c r="F525"/>
      <c r="G525"/>
      <c r="H525"/>
      <c r="I525"/>
      <c r="J525"/>
      <c r="K525"/>
      <c r="L525"/>
      <c r="M525"/>
      <c r="N525"/>
      <c r="O525"/>
      <c r="P525"/>
      <c r="Q525"/>
      <c r="R525"/>
      <c r="S525"/>
      <c r="T525"/>
      <c r="U525"/>
      <c r="V525"/>
      <c r="W525"/>
      <c r="X525"/>
      <c r="Y525"/>
      <c r="Z525"/>
      <c r="AA525"/>
      <c r="AB525"/>
      <c r="AC525"/>
    </row>
    <row r="526" spans="2:29" ht="12.45">
      <c r="B526"/>
      <c r="C526"/>
      <c r="D526"/>
      <c r="E526"/>
      <c r="F526"/>
      <c r="G526"/>
      <c r="H526"/>
      <c r="I526"/>
      <c r="J526"/>
      <c r="K526"/>
      <c r="L526"/>
      <c r="M526"/>
      <c r="N526"/>
      <c r="O526"/>
      <c r="P526"/>
      <c r="Q526"/>
      <c r="R526"/>
      <c r="S526"/>
      <c r="T526"/>
      <c r="U526"/>
      <c r="V526"/>
      <c r="W526"/>
      <c r="X526"/>
      <c r="Y526"/>
      <c r="Z526"/>
      <c r="AA526"/>
      <c r="AB526"/>
      <c r="AC526"/>
    </row>
    <row r="527" spans="2:29" ht="12.45">
      <c r="B527"/>
      <c r="C527"/>
      <c r="D527"/>
      <c r="E527"/>
      <c r="F527"/>
      <c r="G527"/>
      <c r="H527"/>
      <c r="I527"/>
      <c r="J527"/>
      <c r="K527"/>
      <c r="L527"/>
      <c r="M527"/>
      <c r="N527"/>
      <c r="O527"/>
      <c r="P527"/>
      <c r="Q527"/>
      <c r="R527"/>
      <c r="S527"/>
      <c r="T527"/>
      <c r="U527"/>
      <c r="V527"/>
      <c r="W527"/>
      <c r="X527"/>
      <c r="Y527"/>
      <c r="Z527"/>
      <c r="AA527"/>
      <c r="AB527"/>
      <c r="AC527"/>
    </row>
    <row r="528" spans="2:29" ht="12.45">
      <c r="B528"/>
      <c r="C528"/>
      <c r="D528"/>
      <c r="E528"/>
      <c r="F528"/>
      <c r="G528"/>
      <c r="H528"/>
      <c r="I528"/>
      <c r="J528"/>
      <c r="K528"/>
      <c r="L528"/>
      <c r="M528"/>
      <c r="N528"/>
      <c r="O528"/>
      <c r="P528"/>
      <c r="Q528"/>
      <c r="R528"/>
      <c r="S528"/>
      <c r="T528"/>
      <c r="U528"/>
      <c r="V528"/>
      <c r="W528"/>
      <c r="X528"/>
      <c r="Y528"/>
      <c r="Z528"/>
      <c r="AA528"/>
      <c r="AB528"/>
      <c r="AC528"/>
    </row>
    <row r="529" spans="2:29" ht="12.45">
      <c r="B529"/>
      <c r="C529"/>
      <c r="D529"/>
      <c r="E529"/>
      <c r="F529"/>
      <c r="G529"/>
      <c r="H529"/>
      <c r="I529"/>
      <c r="J529"/>
      <c r="K529"/>
      <c r="L529"/>
      <c r="M529"/>
      <c r="N529"/>
      <c r="O529"/>
      <c r="P529"/>
      <c r="Q529"/>
      <c r="R529"/>
      <c r="S529"/>
      <c r="T529"/>
      <c r="U529"/>
      <c r="V529"/>
      <c r="W529"/>
      <c r="X529"/>
      <c r="Y529"/>
      <c r="Z529"/>
      <c r="AA529"/>
      <c r="AB529"/>
      <c r="AC529"/>
    </row>
    <row r="530" spans="2:29" ht="12.45">
      <c r="B530"/>
      <c r="C530"/>
      <c r="D530"/>
      <c r="E530"/>
      <c r="F530"/>
      <c r="G530"/>
      <c r="H530"/>
      <c r="I530"/>
      <c r="J530"/>
      <c r="K530"/>
      <c r="L530"/>
      <c r="M530"/>
      <c r="N530"/>
      <c r="O530"/>
      <c r="P530"/>
      <c r="Q530"/>
      <c r="R530"/>
      <c r="S530"/>
      <c r="T530"/>
      <c r="U530"/>
      <c r="V530"/>
      <c r="W530"/>
      <c r="X530"/>
      <c r="Y530"/>
      <c r="Z530"/>
      <c r="AA530"/>
      <c r="AB530"/>
      <c r="AC530"/>
    </row>
    <row r="531" spans="2:29" ht="12.45">
      <c r="B531"/>
      <c r="C531"/>
      <c r="D531"/>
      <c r="E531"/>
      <c r="F531"/>
      <c r="G531"/>
      <c r="H531"/>
      <c r="I531"/>
      <c r="J531"/>
      <c r="K531"/>
      <c r="L531"/>
      <c r="M531"/>
      <c r="N531"/>
      <c r="O531"/>
      <c r="P531"/>
      <c r="Q531"/>
      <c r="R531"/>
      <c r="S531"/>
      <c r="T531"/>
      <c r="U531"/>
      <c r="V531"/>
      <c r="W531"/>
      <c r="X531"/>
      <c r="Y531"/>
      <c r="Z531"/>
      <c r="AA531"/>
      <c r="AB531"/>
      <c r="AC531"/>
    </row>
    <row r="532" spans="2:29" ht="12.45">
      <c r="B532"/>
      <c r="C532"/>
      <c r="D532"/>
      <c r="E532"/>
      <c r="F532"/>
      <c r="G532"/>
      <c r="H532"/>
      <c r="I532"/>
      <c r="J532"/>
      <c r="K532"/>
      <c r="L532"/>
      <c r="M532"/>
      <c r="N532"/>
      <c r="O532"/>
      <c r="P532"/>
      <c r="Q532"/>
      <c r="R532"/>
      <c r="S532"/>
      <c r="T532"/>
      <c r="U532"/>
      <c r="V532"/>
      <c r="W532"/>
      <c r="X532"/>
      <c r="Y532"/>
      <c r="Z532"/>
      <c r="AA532"/>
      <c r="AB532"/>
      <c r="AC532"/>
    </row>
    <row r="533" spans="2:29" ht="12.45">
      <c r="B533"/>
      <c r="C533"/>
      <c r="D533"/>
      <c r="E533"/>
      <c r="F533"/>
      <c r="G533"/>
      <c r="H533"/>
      <c r="I533"/>
      <c r="J533"/>
      <c r="K533"/>
      <c r="L533"/>
      <c r="M533"/>
      <c r="N533"/>
      <c r="O533"/>
      <c r="P533"/>
      <c r="Q533"/>
      <c r="R533"/>
      <c r="S533"/>
      <c r="T533"/>
      <c r="U533"/>
      <c r="V533"/>
      <c r="W533"/>
      <c r="X533"/>
      <c r="Y533"/>
      <c r="Z533"/>
      <c r="AA533"/>
      <c r="AB533"/>
      <c r="AC533"/>
    </row>
    <row r="534" spans="2:29" ht="12.45">
      <c r="B534"/>
      <c r="C534"/>
      <c r="D534"/>
      <c r="E534"/>
      <c r="F534"/>
      <c r="G534"/>
      <c r="H534"/>
      <c r="I534"/>
      <c r="J534"/>
      <c r="K534"/>
      <c r="L534"/>
      <c r="M534"/>
      <c r="N534"/>
      <c r="O534"/>
      <c r="P534"/>
      <c r="Q534"/>
      <c r="R534"/>
      <c r="S534"/>
      <c r="T534"/>
      <c r="U534"/>
      <c r="V534"/>
      <c r="W534"/>
      <c r="X534"/>
      <c r="Y534"/>
      <c r="Z534"/>
      <c r="AA534"/>
      <c r="AB534"/>
      <c r="AC534"/>
    </row>
    <row r="535" spans="2:29" ht="12.45">
      <c r="B535"/>
      <c r="C535"/>
      <c r="D535"/>
      <c r="E535"/>
      <c r="F535"/>
      <c r="G535"/>
      <c r="H535"/>
      <c r="I535"/>
      <c r="J535"/>
      <c r="K535"/>
      <c r="L535"/>
      <c r="M535"/>
      <c r="N535"/>
      <c r="O535"/>
      <c r="P535"/>
      <c r="Q535"/>
      <c r="R535"/>
      <c r="S535"/>
      <c r="T535"/>
      <c r="U535"/>
      <c r="V535"/>
      <c r="W535"/>
      <c r="X535"/>
      <c r="Y535"/>
      <c r="Z535"/>
      <c r="AA535"/>
      <c r="AB535"/>
      <c r="AC535"/>
    </row>
    <row r="536" spans="2:29" ht="12.45">
      <c r="B536"/>
      <c r="C536"/>
      <c r="D536"/>
      <c r="E536"/>
      <c r="F536"/>
      <c r="G536"/>
      <c r="H536"/>
      <c r="I536"/>
      <c r="J536"/>
      <c r="K536"/>
      <c r="L536"/>
      <c r="M536"/>
      <c r="N536"/>
      <c r="O536"/>
      <c r="P536"/>
      <c r="Q536"/>
      <c r="R536"/>
      <c r="S536"/>
      <c r="T536"/>
      <c r="U536"/>
      <c r="V536"/>
      <c r="W536"/>
      <c r="X536"/>
      <c r="Y536"/>
      <c r="Z536"/>
      <c r="AA536"/>
      <c r="AB536"/>
      <c r="AC536"/>
    </row>
    <row r="537" spans="2:29" ht="12.45">
      <c r="B537"/>
      <c r="C537"/>
      <c r="D537"/>
      <c r="E537"/>
      <c r="F537"/>
      <c r="G537"/>
      <c r="H537"/>
      <c r="I537"/>
      <c r="J537"/>
      <c r="K537"/>
      <c r="L537"/>
      <c r="M537"/>
      <c r="N537"/>
      <c r="O537"/>
      <c r="P537"/>
      <c r="Q537"/>
      <c r="R537"/>
      <c r="S537"/>
      <c r="T537"/>
      <c r="U537"/>
      <c r="V537"/>
      <c r="W537"/>
      <c r="X537"/>
      <c r="Y537"/>
      <c r="Z537"/>
      <c r="AA537"/>
      <c r="AB537"/>
      <c r="AC537"/>
    </row>
    <row r="538" spans="2:29" ht="12.45">
      <c r="B538"/>
      <c r="C538"/>
      <c r="D538"/>
      <c r="E538"/>
      <c r="F538"/>
      <c r="G538"/>
      <c r="H538"/>
      <c r="I538"/>
      <c r="J538"/>
      <c r="K538"/>
      <c r="L538"/>
      <c r="M538"/>
      <c r="N538"/>
      <c r="O538"/>
      <c r="P538"/>
      <c r="Q538"/>
      <c r="R538"/>
      <c r="S538"/>
      <c r="T538"/>
      <c r="U538"/>
      <c r="V538"/>
      <c r="W538"/>
      <c r="X538"/>
      <c r="Y538"/>
      <c r="Z538"/>
      <c r="AA538"/>
      <c r="AB538"/>
      <c r="AC538"/>
    </row>
    <row r="539" spans="2:29" ht="12.45">
      <c r="B539"/>
      <c r="C539"/>
      <c r="D539"/>
      <c r="E539"/>
      <c r="F539"/>
      <c r="G539"/>
      <c r="H539"/>
      <c r="I539"/>
      <c r="J539"/>
      <c r="K539"/>
      <c r="L539"/>
      <c r="M539"/>
      <c r="N539"/>
      <c r="O539"/>
      <c r="P539"/>
      <c r="Q539"/>
      <c r="R539"/>
      <c r="S539"/>
      <c r="T539"/>
      <c r="U539"/>
      <c r="V539"/>
      <c r="W539"/>
      <c r="X539"/>
      <c r="Y539"/>
      <c r="Z539"/>
      <c r="AA539"/>
      <c r="AB539"/>
      <c r="AC539"/>
    </row>
    <row r="540" spans="2:29" ht="12.45">
      <c r="B540"/>
      <c r="C540"/>
      <c r="D540"/>
      <c r="E540"/>
      <c r="F540"/>
      <c r="G540"/>
      <c r="H540"/>
      <c r="I540"/>
      <c r="J540"/>
      <c r="K540"/>
      <c r="L540"/>
      <c r="M540"/>
      <c r="N540"/>
      <c r="O540"/>
      <c r="P540"/>
      <c r="Q540"/>
      <c r="R540"/>
      <c r="S540"/>
      <c r="T540"/>
      <c r="U540"/>
      <c r="V540"/>
      <c r="W540"/>
      <c r="X540"/>
      <c r="Y540"/>
      <c r="Z540"/>
      <c r="AA540"/>
      <c r="AB540"/>
      <c r="AC540"/>
    </row>
    <row r="541" spans="2:29" ht="12.45">
      <c r="B541"/>
      <c r="C541"/>
      <c r="D541"/>
      <c r="E541"/>
      <c r="F541"/>
      <c r="G541"/>
      <c r="H541"/>
      <c r="I541"/>
      <c r="J541"/>
      <c r="K541"/>
      <c r="L541"/>
      <c r="M541"/>
      <c r="N541"/>
      <c r="O541"/>
      <c r="P541"/>
      <c r="Q541"/>
      <c r="R541"/>
      <c r="S541"/>
      <c r="T541"/>
      <c r="U541"/>
      <c r="V541"/>
      <c r="W541"/>
      <c r="X541"/>
      <c r="Y541"/>
      <c r="Z541"/>
      <c r="AA541"/>
      <c r="AB541"/>
      <c r="AC541"/>
    </row>
    <row r="542" spans="2:29" ht="12.45">
      <c r="B542"/>
      <c r="C542"/>
      <c r="D542"/>
      <c r="E542"/>
      <c r="F542"/>
      <c r="G542"/>
      <c r="H542"/>
      <c r="I542"/>
      <c r="J542"/>
      <c r="K542"/>
      <c r="L542"/>
      <c r="M542"/>
      <c r="N542"/>
      <c r="O542"/>
      <c r="P542"/>
      <c r="Q542"/>
      <c r="R542"/>
      <c r="S542"/>
      <c r="T542"/>
      <c r="U542"/>
      <c r="V542"/>
      <c r="W542"/>
      <c r="X542"/>
      <c r="Y542"/>
      <c r="Z542"/>
      <c r="AA542"/>
      <c r="AB542"/>
      <c r="AC542"/>
    </row>
    <row r="543" spans="2:29" ht="12.45">
      <c r="B543"/>
      <c r="C543"/>
      <c r="D543"/>
      <c r="E543"/>
      <c r="F543"/>
      <c r="G543"/>
      <c r="H543"/>
      <c r="I543"/>
      <c r="J543"/>
      <c r="K543"/>
      <c r="L543"/>
      <c r="M543"/>
      <c r="N543"/>
      <c r="O543"/>
      <c r="P543"/>
      <c r="Q543"/>
      <c r="R543"/>
      <c r="S543"/>
      <c r="T543"/>
      <c r="U543"/>
      <c r="V543"/>
      <c r="W543"/>
      <c r="X543"/>
      <c r="Y543"/>
      <c r="Z543"/>
      <c r="AA543"/>
      <c r="AB543"/>
      <c r="AC543"/>
    </row>
    <row r="544" spans="2:29" ht="12.45">
      <c r="B544"/>
      <c r="C544"/>
      <c r="D544"/>
      <c r="E544"/>
      <c r="F544"/>
      <c r="G544"/>
      <c r="H544"/>
      <c r="I544"/>
      <c r="J544"/>
      <c r="K544"/>
      <c r="L544"/>
      <c r="M544"/>
      <c r="N544"/>
      <c r="O544"/>
      <c r="P544"/>
      <c r="Q544"/>
      <c r="R544"/>
      <c r="S544"/>
      <c r="T544"/>
      <c r="U544"/>
      <c r="V544"/>
      <c r="W544"/>
      <c r="X544"/>
      <c r="Y544"/>
      <c r="Z544"/>
      <c r="AA544"/>
      <c r="AB544"/>
      <c r="AC544"/>
    </row>
    <row r="545" spans="2:29" ht="12.45">
      <c r="B545"/>
      <c r="C545"/>
      <c r="D545"/>
      <c r="E545"/>
      <c r="F545"/>
      <c r="G545"/>
      <c r="H545"/>
      <c r="I545"/>
      <c r="J545"/>
      <c r="K545"/>
      <c r="L545"/>
      <c r="M545"/>
      <c r="N545"/>
      <c r="O545"/>
      <c r="P545"/>
      <c r="Q545"/>
      <c r="R545"/>
      <c r="S545"/>
      <c r="T545"/>
      <c r="U545"/>
      <c r="V545"/>
      <c r="W545"/>
      <c r="X545"/>
      <c r="Y545"/>
      <c r="Z545"/>
      <c r="AA545"/>
      <c r="AB545"/>
      <c r="AC545"/>
    </row>
    <row r="546" spans="2:29" ht="12.45">
      <c r="B546"/>
      <c r="C546"/>
      <c r="D546"/>
      <c r="E546"/>
      <c r="F546"/>
      <c r="G546"/>
      <c r="H546"/>
      <c r="I546"/>
      <c r="J546"/>
      <c r="K546"/>
      <c r="L546"/>
      <c r="M546"/>
      <c r="N546"/>
      <c r="O546"/>
      <c r="P546"/>
      <c r="Q546"/>
      <c r="R546"/>
      <c r="S546"/>
      <c r="T546"/>
      <c r="U546"/>
      <c r="V546"/>
      <c r="W546"/>
      <c r="X546"/>
      <c r="Y546"/>
      <c r="Z546"/>
      <c r="AA546"/>
      <c r="AB546"/>
      <c r="AC546"/>
    </row>
    <row r="547" spans="2:29" ht="12.45">
      <c r="B547"/>
      <c r="C547"/>
      <c r="D547"/>
      <c r="E547"/>
      <c r="F547"/>
      <c r="G547"/>
      <c r="H547"/>
      <c r="I547"/>
      <c r="J547"/>
      <c r="K547"/>
      <c r="L547"/>
      <c r="M547"/>
      <c r="N547"/>
      <c r="O547"/>
      <c r="P547"/>
      <c r="Q547"/>
      <c r="R547"/>
      <c r="S547"/>
      <c r="T547"/>
      <c r="U547"/>
      <c r="V547"/>
      <c r="W547"/>
      <c r="X547"/>
      <c r="Y547"/>
      <c r="Z547"/>
      <c r="AA547"/>
      <c r="AB547"/>
      <c r="AC547"/>
    </row>
    <row r="548" spans="2:29" ht="12.45">
      <c r="B548"/>
      <c r="C548"/>
      <c r="D548"/>
      <c r="E548"/>
      <c r="F548"/>
      <c r="G548"/>
      <c r="H548"/>
      <c r="I548"/>
      <c r="J548"/>
      <c r="K548"/>
      <c r="L548"/>
      <c r="M548"/>
      <c r="N548"/>
      <c r="O548"/>
      <c r="P548"/>
      <c r="Q548"/>
      <c r="R548"/>
      <c r="S548"/>
      <c r="T548"/>
      <c r="U548"/>
      <c r="V548"/>
      <c r="W548"/>
      <c r="X548"/>
      <c r="Y548"/>
      <c r="Z548"/>
      <c r="AA548"/>
      <c r="AB548"/>
      <c r="AC548"/>
    </row>
    <row r="549" spans="2:29" ht="12.45">
      <c r="B549"/>
      <c r="C549"/>
      <c r="D549"/>
      <c r="E549"/>
      <c r="F549"/>
      <c r="G549"/>
      <c r="H549"/>
      <c r="I549"/>
      <c r="J549"/>
      <c r="K549"/>
      <c r="L549"/>
      <c r="M549"/>
      <c r="N549"/>
      <c r="O549"/>
      <c r="P549"/>
      <c r="Q549"/>
      <c r="R549"/>
      <c r="S549"/>
      <c r="T549"/>
      <c r="U549"/>
      <c r="V549"/>
      <c r="W549"/>
      <c r="X549"/>
      <c r="Y549"/>
      <c r="Z549"/>
      <c r="AA549"/>
      <c r="AB549"/>
      <c r="AC549"/>
    </row>
    <row r="550" spans="2:29" ht="12.45">
      <c r="B550"/>
      <c r="C550"/>
      <c r="D550"/>
      <c r="E550"/>
      <c r="F550"/>
      <c r="G550"/>
      <c r="H550"/>
      <c r="I550"/>
      <c r="J550"/>
      <c r="K550"/>
      <c r="L550"/>
      <c r="M550"/>
      <c r="N550"/>
      <c r="O550"/>
      <c r="P550"/>
      <c r="Q550"/>
      <c r="R550"/>
      <c r="S550"/>
      <c r="T550"/>
      <c r="U550"/>
      <c r="V550"/>
      <c r="W550"/>
      <c r="X550"/>
      <c r="Y550"/>
      <c r="Z550"/>
      <c r="AA550"/>
      <c r="AB550"/>
      <c r="AC550"/>
    </row>
    <row r="551" spans="2:29" ht="12.45">
      <c r="B551"/>
      <c r="C551"/>
      <c r="D551"/>
      <c r="E551"/>
      <c r="F551"/>
      <c r="G551"/>
      <c r="H551"/>
      <c r="I551"/>
      <c r="J551"/>
      <c r="K551"/>
      <c r="L551"/>
      <c r="M551"/>
      <c r="N551"/>
      <c r="O551"/>
      <c r="P551"/>
      <c r="Q551"/>
      <c r="R551"/>
      <c r="S551"/>
      <c r="T551"/>
      <c r="U551"/>
      <c r="V551"/>
      <c r="W551"/>
      <c r="X551"/>
      <c r="Y551"/>
      <c r="Z551"/>
      <c r="AA551"/>
      <c r="AB551"/>
      <c r="AC551"/>
    </row>
    <row r="552" spans="2:29" ht="12.45">
      <c r="B552"/>
      <c r="C552"/>
      <c r="D552"/>
      <c r="E552"/>
      <c r="F552"/>
      <c r="G552"/>
      <c r="H552"/>
      <c r="I552"/>
      <c r="J552"/>
      <c r="K552"/>
      <c r="L552"/>
      <c r="M552"/>
      <c r="N552"/>
      <c r="O552"/>
      <c r="P552"/>
      <c r="Q552"/>
      <c r="R552"/>
      <c r="S552"/>
      <c r="T552"/>
      <c r="U552"/>
      <c r="V552"/>
      <c r="W552"/>
      <c r="X552"/>
      <c r="Y552"/>
      <c r="Z552"/>
      <c r="AA552"/>
      <c r="AB552"/>
      <c r="AC552"/>
    </row>
    <row r="553" spans="2:29" ht="12.45">
      <c r="B553"/>
      <c r="C553"/>
      <c r="D553"/>
      <c r="E553"/>
      <c r="F553"/>
      <c r="G553"/>
      <c r="H553"/>
      <c r="I553"/>
      <c r="J553"/>
      <c r="K553"/>
      <c r="L553"/>
      <c r="M553"/>
      <c r="N553"/>
      <c r="O553"/>
      <c r="P553"/>
      <c r="Q553"/>
      <c r="R553"/>
      <c r="S553"/>
      <c r="T553"/>
      <c r="U553"/>
      <c r="V553"/>
      <c r="W553"/>
      <c r="X553"/>
      <c r="Y553"/>
      <c r="Z553"/>
      <c r="AA553"/>
      <c r="AB553"/>
      <c r="AC553"/>
    </row>
    <row r="554" spans="2:29" ht="12.45">
      <c r="B554"/>
      <c r="C554"/>
      <c r="D554"/>
      <c r="E554"/>
      <c r="F554"/>
      <c r="G554"/>
      <c r="H554"/>
      <c r="I554"/>
      <c r="J554"/>
      <c r="K554"/>
      <c r="L554"/>
      <c r="M554"/>
      <c r="N554"/>
      <c r="O554"/>
      <c r="P554"/>
      <c r="Q554"/>
      <c r="R554"/>
      <c r="S554"/>
      <c r="T554"/>
      <c r="U554"/>
      <c r="V554"/>
      <c r="W554"/>
      <c r="X554"/>
      <c r="Y554"/>
      <c r="Z554"/>
      <c r="AA554"/>
      <c r="AB554"/>
      <c r="AC554"/>
    </row>
    <row r="555" spans="2:29" ht="12.45">
      <c r="B555"/>
      <c r="C555"/>
      <c r="D555"/>
      <c r="E555"/>
      <c r="F555"/>
      <c r="G555"/>
      <c r="H555"/>
      <c r="I555"/>
      <c r="J555"/>
      <c r="K555"/>
      <c r="L555"/>
      <c r="M555"/>
      <c r="N555"/>
      <c r="O555"/>
      <c r="P555"/>
      <c r="Q555"/>
      <c r="R555"/>
      <c r="S555"/>
      <c r="T555"/>
      <c r="U555"/>
      <c r="V555"/>
      <c r="W555"/>
      <c r="X555"/>
      <c r="Y555"/>
      <c r="Z555"/>
      <c r="AA555"/>
      <c r="AB555"/>
      <c r="AC555"/>
    </row>
    <row r="556" spans="2:29" ht="12.45">
      <c r="B556"/>
      <c r="C556"/>
      <c r="D556"/>
      <c r="E556"/>
      <c r="F556"/>
      <c r="G556"/>
      <c r="H556"/>
      <c r="I556"/>
      <c r="J556"/>
      <c r="K556"/>
      <c r="L556"/>
      <c r="M556"/>
      <c r="N556"/>
      <c r="O556"/>
      <c r="P556"/>
      <c r="Q556"/>
      <c r="R556"/>
      <c r="S556"/>
      <c r="T556"/>
      <c r="U556"/>
      <c r="V556"/>
      <c r="W556"/>
      <c r="X556"/>
      <c r="Y556"/>
      <c r="Z556"/>
      <c r="AA556"/>
      <c r="AB556"/>
      <c r="AC556"/>
    </row>
    <row r="557" spans="2:29" ht="12.45">
      <c r="B557"/>
      <c r="C557"/>
      <c r="D557"/>
      <c r="E557"/>
      <c r="F557"/>
      <c r="G557"/>
      <c r="H557"/>
      <c r="I557"/>
      <c r="J557"/>
      <c r="K557"/>
      <c r="L557"/>
      <c r="M557"/>
      <c r="N557"/>
      <c r="O557"/>
      <c r="P557"/>
      <c r="Q557"/>
      <c r="R557"/>
      <c r="S557"/>
      <c r="T557"/>
      <c r="U557"/>
      <c r="V557"/>
      <c r="W557"/>
      <c r="X557"/>
      <c r="Y557"/>
      <c r="Z557"/>
      <c r="AA557"/>
      <c r="AB557"/>
      <c r="AC557"/>
    </row>
    <row r="558" spans="2:29" ht="12.45">
      <c r="B558"/>
      <c r="C558"/>
      <c r="D558"/>
      <c r="E558"/>
      <c r="F558"/>
      <c r="G558"/>
      <c r="H558"/>
      <c r="I558"/>
      <c r="J558"/>
      <c r="K558"/>
      <c r="L558"/>
      <c r="M558"/>
      <c r="N558"/>
      <c r="O558"/>
      <c r="P558"/>
      <c r="Q558"/>
      <c r="R558"/>
      <c r="S558"/>
      <c r="T558"/>
      <c r="U558"/>
      <c r="V558"/>
      <c r="W558"/>
      <c r="X558"/>
      <c r="Y558"/>
      <c r="Z558"/>
      <c r="AA558"/>
      <c r="AB558"/>
      <c r="AC558"/>
    </row>
    <row r="559" spans="2:29" ht="12.45">
      <c r="B559"/>
      <c r="C559"/>
      <c r="D559"/>
      <c r="E559"/>
      <c r="F559"/>
      <c r="G559"/>
      <c r="H559"/>
      <c r="I559"/>
      <c r="J559"/>
      <c r="K559"/>
      <c r="L559"/>
      <c r="M559"/>
      <c r="N559"/>
      <c r="O559"/>
      <c r="P559"/>
      <c r="Q559"/>
      <c r="R559"/>
      <c r="S559"/>
      <c r="T559"/>
      <c r="U559"/>
      <c r="V559"/>
      <c r="W559"/>
      <c r="X559"/>
      <c r="Y559"/>
      <c r="Z559"/>
      <c r="AA559"/>
      <c r="AB559"/>
      <c r="AC559"/>
    </row>
    <row r="560" spans="2:29" ht="12.45">
      <c r="B560"/>
      <c r="C560"/>
      <c r="D560"/>
      <c r="E560"/>
      <c r="F560"/>
      <c r="G560"/>
      <c r="H560"/>
      <c r="I560"/>
      <c r="J560"/>
      <c r="K560"/>
      <c r="L560"/>
      <c r="M560"/>
      <c r="N560"/>
      <c r="O560"/>
      <c r="P560"/>
      <c r="Q560"/>
      <c r="R560"/>
      <c r="S560"/>
      <c r="T560"/>
      <c r="U560"/>
      <c r="V560"/>
      <c r="W560"/>
      <c r="X560"/>
      <c r="Y560"/>
      <c r="Z560"/>
      <c r="AA560"/>
      <c r="AB560"/>
      <c r="AC560"/>
    </row>
    <row r="561" spans="2:29" ht="12.45">
      <c r="B561"/>
      <c r="C561"/>
      <c r="D561"/>
      <c r="E561"/>
      <c r="F561"/>
      <c r="G561"/>
      <c r="H561"/>
      <c r="I561"/>
      <c r="J561"/>
      <c r="K561"/>
      <c r="L561"/>
      <c r="M561"/>
      <c r="N561"/>
      <c r="O561"/>
      <c r="P561"/>
      <c r="Q561"/>
      <c r="R561"/>
      <c r="S561"/>
      <c r="T561"/>
      <c r="U561"/>
      <c r="V561"/>
      <c r="W561"/>
      <c r="X561"/>
      <c r="Y561"/>
      <c r="Z561"/>
      <c r="AA561"/>
      <c r="AB561"/>
      <c r="AC561"/>
    </row>
    <row r="562" spans="2:29" ht="12.45">
      <c r="B562"/>
      <c r="C562"/>
      <c r="D562"/>
      <c r="E562"/>
      <c r="F562"/>
      <c r="G562"/>
      <c r="H562"/>
      <c r="I562"/>
      <c r="J562"/>
      <c r="K562"/>
      <c r="L562"/>
      <c r="M562"/>
      <c r="N562"/>
      <c r="O562"/>
      <c r="P562"/>
      <c r="Q562"/>
      <c r="R562"/>
      <c r="S562"/>
      <c r="T562"/>
      <c r="U562"/>
      <c r="V562"/>
      <c r="W562"/>
      <c r="X562"/>
      <c r="Y562"/>
      <c r="Z562"/>
      <c r="AA562"/>
      <c r="AB562"/>
      <c r="AC562"/>
    </row>
    <row r="563" spans="2:29" ht="12.45">
      <c r="B563"/>
      <c r="C563"/>
      <c r="D563"/>
      <c r="E563"/>
      <c r="F563"/>
      <c r="G563"/>
      <c r="H563"/>
      <c r="I563"/>
      <c r="J563"/>
      <c r="K563"/>
      <c r="L563"/>
      <c r="M563"/>
      <c r="N563"/>
      <c r="O563"/>
      <c r="P563"/>
      <c r="Q563"/>
      <c r="R563"/>
      <c r="S563"/>
      <c r="T563"/>
      <c r="U563"/>
      <c r="V563"/>
      <c r="W563"/>
      <c r="X563"/>
      <c r="Y563"/>
      <c r="Z563"/>
      <c r="AA563"/>
      <c r="AB563"/>
      <c r="AC563"/>
    </row>
    <row r="564" spans="2:29" ht="12.45">
      <c r="B564"/>
      <c r="C564"/>
      <c r="D564"/>
      <c r="E564"/>
      <c r="F564"/>
      <c r="G564"/>
      <c r="H564"/>
      <c r="I564"/>
      <c r="J564"/>
      <c r="K564"/>
      <c r="L564"/>
      <c r="M564"/>
      <c r="N564"/>
      <c r="O564"/>
      <c r="P564"/>
      <c r="Q564"/>
      <c r="R564"/>
      <c r="S564"/>
      <c r="T564"/>
      <c r="U564"/>
      <c r="V564"/>
      <c r="W564"/>
      <c r="X564"/>
      <c r="Y564"/>
      <c r="Z564"/>
      <c r="AA564"/>
      <c r="AB564"/>
      <c r="AC564"/>
    </row>
    <row r="565" spans="2:29" ht="12.45">
      <c r="B565"/>
      <c r="C565"/>
      <c r="D565"/>
      <c r="E565"/>
      <c r="F565"/>
      <c r="G565"/>
      <c r="H565"/>
      <c r="I565"/>
      <c r="J565"/>
      <c r="K565"/>
      <c r="L565"/>
      <c r="M565"/>
      <c r="N565"/>
      <c r="O565"/>
      <c r="P565"/>
      <c r="Q565"/>
      <c r="R565"/>
      <c r="S565"/>
      <c r="T565"/>
      <c r="U565"/>
      <c r="V565"/>
      <c r="W565"/>
      <c r="X565"/>
      <c r="Y565"/>
      <c r="Z565"/>
      <c r="AA565"/>
      <c r="AB565"/>
      <c r="AC565"/>
    </row>
    <row r="566" spans="2:29" ht="12.45">
      <c r="B566"/>
      <c r="C566"/>
      <c r="D566"/>
      <c r="E566"/>
      <c r="F566"/>
      <c r="G566"/>
      <c r="H566"/>
      <c r="I566"/>
      <c r="J566"/>
      <c r="K566"/>
      <c r="L566"/>
      <c r="M566"/>
      <c r="N566"/>
      <c r="O566"/>
      <c r="P566"/>
      <c r="Q566"/>
      <c r="R566"/>
      <c r="S566"/>
      <c r="T566"/>
      <c r="U566"/>
      <c r="V566"/>
      <c r="W566"/>
      <c r="X566"/>
      <c r="Y566"/>
      <c r="Z566"/>
      <c r="AA566"/>
      <c r="AB566"/>
      <c r="AC566"/>
    </row>
    <row r="567" spans="2:29" ht="12.45">
      <c r="B567"/>
      <c r="C567"/>
      <c r="D567"/>
      <c r="E567"/>
      <c r="F567"/>
      <c r="G567"/>
      <c r="H567"/>
      <c r="I567"/>
      <c r="J567"/>
      <c r="K567"/>
      <c r="L567"/>
      <c r="M567"/>
      <c r="N567"/>
      <c r="O567"/>
      <c r="P567"/>
      <c r="Q567"/>
      <c r="R567"/>
      <c r="S567"/>
      <c r="T567"/>
      <c r="U567"/>
      <c r="V567"/>
      <c r="W567"/>
      <c r="X567"/>
      <c r="Y567"/>
      <c r="Z567"/>
      <c r="AA567"/>
      <c r="AB567"/>
      <c r="AC567"/>
    </row>
    <row r="568" spans="2:29" ht="12.45">
      <c r="B568"/>
      <c r="C568"/>
      <c r="D568"/>
      <c r="E568"/>
      <c r="F568"/>
      <c r="G568"/>
      <c r="H568"/>
      <c r="I568"/>
      <c r="J568"/>
      <c r="K568"/>
      <c r="L568"/>
      <c r="M568"/>
      <c r="N568"/>
      <c r="O568"/>
      <c r="P568"/>
      <c r="Q568"/>
      <c r="R568"/>
      <c r="S568"/>
      <c r="T568"/>
      <c r="U568"/>
      <c r="V568"/>
      <c r="W568"/>
      <c r="X568"/>
      <c r="Y568"/>
      <c r="Z568"/>
      <c r="AA568"/>
      <c r="AB568"/>
      <c r="AC568"/>
    </row>
    <row r="569" spans="2:29" ht="12.45">
      <c r="B569"/>
      <c r="C569"/>
      <c r="D569"/>
      <c r="E569"/>
      <c r="F569"/>
      <c r="G569"/>
      <c r="H569"/>
      <c r="I569"/>
      <c r="J569"/>
      <c r="K569"/>
      <c r="L569"/>
      <c r="M569"/>
      <c r="N569"/>
      <c r="O569"/>
      <c r="P569"/>
      <c r="Q569"/>
      <c r="R569"/>
      <c r="S569"/>
      <c r="T569"/>
      <c r="U569"/>
      <c r="V569"/>
      <c r="W569"/>
      <c r="X569"/>
      <c r="Y569"/>
      <c r="Z569"/>
      <c r="AA569"/>
      <c r="AB569"/>
      <c r="AC569"/>
    </row>
    <row r="570" spans="2:29" ht="12.45">
      <c r="B570"/>
      <c r="C570"/>
      <c r="D570"/>
      <c r="E570"/>
      <c r="F570"/>
      <c r="G570"/>
      <c r="H570"/>
      <c r="I570"/>
      <c r="J570"/>
      <c r="K570"/>
      <c r="L570"/>
      <c r="M570"/>
      <c r="N570"/>
      <c r="O570"/>
      <c r="P570"/>
      <c r="Q570"/>
      <c r="R570"/>
      <c r="S570"/>
      <c r="T570"/>
      <c r="U570"/>
      <c r="V570"/>
      <c r="W570"/>
      <c r="X570"/>
      <c r="Y570"/>
      <c r="Z570"/>
      <c r="AA570"/>
      <c r="AB570"/>
      <c r="AC570"/>
    </row>
    <row r="571" spans="2:29" ht="12.45">
      <c r="B571"/>
      <c r="C571"/>
      <c r="D571"/>
      <c r="E571"/>
      <c r="F571"/>
      <c r="G571"/>
      <c r="H571"/>
      <c r="I571"/>
      <c r="J571"/>
      <c r="K571"/>
      <c r="L571"/>
      <c r="M571"/>
      <c r="N571"/>
      <c r="O571"/>
      <c r="P571"/>
      <c r="Q571"/>
      <c r="R571"/>
      <c r="S571"/>
      <c r="T571"/>
      <c r="U571"/>
      <c r="V571"/>
      <c r="W571"/>
      <c r="X571"/>
      <c r="Y571"/>
      <c r="Z571"/>
      <c r="AA571"/>
      <c r="AB571"/>
      <c r="AC571"/>
    </row>
    <row r="572" spans="2:29" ht="12.45">
      <c r="B572"/>
      <c r="C572"/>
      <c r="D572"/>
      <c r="E572"/>
      <c r="F572"/>
      <c r="G572"/>
      <c r="H572"/>
      <c r="I572"/>
      <c r="J572"/>
      <c r="K572"/>
      <c r="L572"/>
      <c r="M572"/>
      <c r="N572"/>
      <c r="O572"/>
      <c r="P572"/>
      <c r="Q572"/>
      <c r="R572"/>
      <c r="S572"/>
      <c r="T572"/>
      <c r="U572"/>
      <c r="V572"/>
      <c r="W572"/>
      <c r="X572"/>
      <c r="Y572"/>
      <c r="Z572"/>
      <c r="AA572"/>
      <c r="AB572"/>
      <c r="AC572"/>
    </row>
    <row r="573" spans="2:29" ht="12.45">
      <c r="B573"/>
      <c r="C573"/>
      <c r="D573"/>
      <c r="E573"/>
      <c r="F573"/>
      <c r="G573"/>
      <c r="H573"/>
      <c r="I573"/>
      <c r="J573"/>
      <c r="K573"/>
      <c r="L573"/>
      <c r="M573"/>
      <c r="N573"/>
      <c r="O573"/>
      <c r="P573"/>
      <c r="Q573"/>
      <c r="R573"/>
      <c r="S573"/>
      <c r="T573"/>
      <c r="U573"/>
      <c r="V573"/>
      <c r="W573"/>
      <c r="X573"/>
      <c r="Y573"/>
      <c r="Z573"/>
      <c r="AA573"/>
      <c r="AB573"/>
      <c r="AC573"/>
    </row>
    <row r="574" spans="2:29" ht="12.45">
      <c r="B574"/>
      <c r="C574"/>
      <c r="D574"/>
      <c r="E574"/>
      <c r="F574"/>
      <c r="G574"/>
      <c r="H574"/>
      <c r="I574"/>
      <c r="J574"/>
      <c r="K574"/>
      <c r="L574"/>
      <c r="M574"/>
      <c r="N574"/>
      <c r="O574"/>
      <c r="P574"/>
      <c r="Q574"/>
      <c r="R574"/>
      <c r="S574"/>
      <c r="T574"/>
      <c r="U574"/>
      <c r="V574"/>
      <c r="W574"/>
      <c r="X574"/>
      <c r="Y574"/>
      <c r="Z574"/>
      <c r="AA574"/>
      <c r="AB574"/>
      <c r="AC574"/>
    </row>
    <row r="575" spans="2:29" ht="12.45">
      <c r="B575"/>
      <c r="C575"/>
      <c r="D575"/>
      <c r="E575"/>
      <c r="F575"/>
      <c r="G575"/>
      <c r="H575"/>
      <c r="I575"/>
      <c r="J575"/>
      <c r="K575"/>
      <c r="L575"/>
      <c r="M575"/>
      <c r="N575"/>
      <c r="O575"/>
      <c r="P575"/>
      <c r="Q575"/>
      <c r="R575"/>
      <c r="S575"/>
      <c r="T575"/>
      <c r="U575"/>
      <c r="V575"/>
      <c r="W575"/>
      <c r="X575"/>
      <c r="Y575"/>
      <c r="Z575"/>
      <c r="AA575"/>
      <c r="AB575"/>
      <c r="AC575"/>
    </row>
    <row r="576" spans="2:29" ht="12.45">
      <c r="B576"/>
      <c r="C576"/>
      <c r="D576"/>
      <c r="E576"/>
      <c r="F576"/>
      <c r="G576"/>
      <c r="H576"/>
      <c r="I576"/>
      <c r="J576"/>
      <c r="K576"/>
      <c r="L576"/>
      <c r="M576"/>
      <c r="N576"/>
      <c r="O576"/>
      <c r="P576"/>
      <c r="Q576"/>
      <c r="R576"/>
      <c r="S576"/>
      <c r="T576"/>
      <c r="U576"/>
      <c r="V576"/>
      <c r="W576"/>
      <c r="X576"/>
      <c r="Y576"/>
      <c r="Z576"/>
      <c r="AA576"/>
      <c r="AB576"/>
      <c r="AC576"/>
    </row>
    <row r="577" spans="2:29" ht="12.45">
      <c r="B577"/>
      <c r="C577"/>
      <c r="D577"/>
      <c r="E577"/>
      <c r="F577"/>
      <c r="G577"/>
      <c r="H577"/>
      <c r="I577"/>
      <c r="J577"/>
      <c r="K577"/>
      <c r="L577"/>
      <c r="M577"/>
      <c r="N577"/>
      <c r="O577"/>
      <c r="P577"/>
      <c r="Q577"/>
      <c r="R577"/>
      <c r="S577"/>
      <c r="T577"/>
      <c r="U577"/>
      <c r="V577"/>
      <c r="W577"/>
      <c r="X577"/>
      <c r="Y577"/>
      <c r="Z577"/>
      <c r="AA577"/>
      <c r="AB577"/>
      <c r="AC577"/>
    </row>
    <row r="578" spans="2:29" ht="12.45">
      <c r="B578"/>
      <c r="C578"/>
      <c r="D578"/>
      <c r="E578"/>
      <c r="F578"/>
      <c r="G578"/>
      <c r="H578"/>
      <c r="I578"/>
      <c r="J578"/>
      <c r="K578"/>
      <c r="L578"/>
      <c r="M578"/>
      <c r="N578"/>
      <c r="O578"/>
      <c r="P578"/>
      <c r="Q578"/>
      <c r="R578"/>
      <c r="S578"/>
      <c r="T578"/>
      <c r="U578"/>
      <c r="V578"/>
      <c r="W578"/>
      <c r="X578"/>
      <c r="Y578"/>
      <c r="Z578"/>
      <c r="AA578"/>
      <c r="AB578"/>
      <c r="AC578"/>
    </row>
    <row r="579" spans="2:29" ht="12.45">
      <c r="B579"/>
      <c r="C579"/>
      <c r="D579"/>
      <c r="E579"/>
      <c r="F579"/>
      <c r="G579"/>
      <c r="H579"/>
      <c r="I579"/>
      <c r="J579"/>
      <c r="K579"/>
      <c r="L579"/>
      <c r="M579"/>
      <c r="N579"/>
      <c r="O579"/>
      <c r="P579"/>
      <c r="Q579"/>
      <c r="R579"/>
      <c r="S579"/>
      <c r="T579"/>
      <c r="U579"/>
      <c r="V579"/>
      <c r="W579"/>
      <c r="X579"/>
      <c r="Y579"/>
      <c r="Z579"/>
      <c r="AA579"/>
      <c r="AB579"/>
      <c r="AC579"/>
    </row>
    <row r="580" spans="2:29" ht="12.45">
      <c r="B580"/>
      <c r="C580"/>
      <c r="D580"/>
      <c r="E580"/>
      <c r="F580"/>
      <c r="G580"/>
      <c r="H580"/>
      <c r="I580"/>
      <c r="J580"/>
      <c r="K580"/>
      <c r="L580"/>
      <c r="M580"/>
      <c r="N580"/>
      <c r="O580"/>
      <c r="P580"/>
      <c r="Q580"/>
      <c r="R580"/>
      <c r="S580"/>
      <c r="T580"/>
      <c r="U580"/>
      <c r="V580"/>
      <c r="W580"/>
      <c r="X580"/>
      <c r="Y580"/>
      <c r="Z580"/>
      <c r="AA580"/>
      <c r="AB580"/>
      <c r="AC580"/>
    </row>
    <row r="581" spans="2:29" ht="12.45">
      <c r="B581"/>
      <c r="C581"/>
      <c r="D581"/>
      <c r="E581"/>
      <c r="F581"/>
      <c r="G581"/>
      <c r="H581"/>
      <c r="I581"/>
      <c r="J581"/>
      <c r="K581"/>
      <c r="L581"/>
      <c r="M581"/>
      <c r="N581"/>
      <c r="O581"/>
      <c r="P581"/>
      <c r="Q581"/>
      <c r="R581"/>
      <c r="S581"/>
      <c r="T581"/>
      <c r="U581"/>
      <c r="V581"/>
      <c r="W581"/>
      <c r="X581"/>
      <c r="Y581"/>
      <c r="Z581"/>
      <c r="AA581"/>
      <c r="AB581"/>
      <c r="AC581"/>
    </row>
    <row r="582" spans="2:29" ht="12.45">
      <c r="B582"/>
      <c r="C582"/>
      <c r="D582"/>
      <c r="E582"/>
      <c r="F582"/>
      <c r="G582"/>
      <c r="H582"/>
      <c r="I582"/>
      <c r="J582"/>
      <c r="K582"/>
      <c r="L582"/>
      <c r="M582"/>
      <c r="N582"/>
      <c r="O582"/>
      <c r="P582"/>
      <c r="Q582"/>
      <c r="R582"/>
      <c r="S582"/>
      <c r="T582"/>
      <c r="U582"/>
      <c r="V582"/>
      <c r="W582"/>
      <c r="X582"/>
      <c r="Y582"/>
      <c r="Z582"/>
      <c r="AA582"/>
      <c r="AB582"/>
      <c r="AC582"/>
    </row>
    <row r="583" spans="2:29" ht="12.45">
      <c r="B583"/>
      <c r="C583"/>
      <c r="D583"/>
      <c r="E583"/>
      <c r="F583"/>
      <c r="G583"/>
      <c r="H583"/>
      <c r="I583"/>
      <c r="J583"/>
      <c r="K583"/>
      <c r="L583"/>
      <c r="M583"/>
      <c r="N583"/>
      <c r="O583"/>
      <c r="P583"/>
      <c r="Q583"/>
      <c r="R583"/>
      <c r="S583"/>
      <c r="T583"/>
      <c r="U583"/>
      <c r="V583"/>
      <c r="W583"/>
      <c r="X583"/>
      <c r="Y583"/>
      <c r="Z583"/>
      <c r="AA583"/>
      <c r="AB583"/>
      <c r="AC583"/>
    </row>
    <row r="584" spans="2:29" ht="12.45">
      <c r="B584"/>
      <c r="C584"/>
      <c r="D584"/>
      <c r="E584"/>
      <c r="F584"/>
      <c r="G584"/>
      <c r="H584"/>
      <c r="I584"/>
      <c r="J584"/>
      <c r="K584"/>
      <c r="L584"/>
      <c r="M584"/>
      <c r="N584"/>
      <c r="O584"/>
      <c r="P584"/>
      <c r="Q584"/>
      <c r="R584"/>
      <c r="S584"/>
      <c r="T584"/>
      <c r="U584"/>
      <c r="V584"/>
      <c r="W584"/>
      <c r="X584"/>
      <c r="Y584"/>
      <c r="Z584"/>
      <c r="AA584"/>
      <c r="AB584"/>
      <c r="AC584"/>
    </row>
    <row r="585" spans="2:29" ht="12.45">
      <c r="B585"/>
      <c r="C585"/>
      <c r="D585"/>
      <c r="E585"/>
      <c r="F585"/>
      <c r="G585"/>
      <c r="H585"/>
      <c r="I585"/>
      <c r="J585"/>
      <c r="K585"/>
      <c r="L585"/>
      <c r="M585"/>
      <c r="N585"/>
      <c r="O585"/>
      <c r="P585"/>
      <c r="Q585"/>
      <c r="R585"/>
      <c r="S585"/>
      <c r="T585"/>
      <c r="U585"/>
      <c r="V585"/>
      <c r="W585"/>
      <c r="X585"/>
      <c r="Y585"/>
      <c r="Z585"/>
      <c r="AA585"/>
      <c r="AB585"/>
      <c r="AC585"/>
    </row>
    <row r="586" spans="2:29" ht="12.45">
      <c r="B586"/>
      <c r="C586"/>
      <c r="D586"/>
      <c r="E586"/>
      <c r="F586"/>
      <c r="G586"/>
      <c r="H586"/>
      <c r="I586"/>
      <c r="J586"/>
      <c r="K586"/>
      <c r="L586"/>
      <c r="M586"/>
      <c r="N586"/>
      <c r="O586"/>
      <c r="P586"/>
      <c r="Q586"/>
      <c r="R586"/>
      <c r="S586"/>
      <c r="T586"/>
      <c r="U586"/>
      <c r="V586"/>
      <c r="W586"/>
      <c r="X586"/>
      <c r="Y586"/>
      <c r="Z586"/>
      <c r="AA586"/>
      <c r="AB586"/>
      <c r="AC586"/>
    </row>
    <row r="587" spans="2:29" ht="12.45">
      <c r="B587"/>
      <c r="C587"/>
      <c r="D587"/>
      <c r="E587"/>
      <c r="F587"/>
      <c r="G587"/>
      <c r="H587"/>
      <c r="I587"/>
      <c r="J587"/>
      <c r="K587"/>
      <c r="L587"/>
      <c r="M587"/>
      <c r="N587"/>
      <c r="O587"/>
      <c r="P587"/>
      <c r="Q587"/>
      <c r="R587"/>
      <c r="S587"/>
      <c r="T587"/>
      <c r="U587"/>
      <c r="V587"/>
      <c r="W587"/>
      <c r="X587"/>
      <c r="Y587"/>
      <c r="Z587"/>
      <c r="AA587"/>
      <c r="AB587"/>
      <c r="AC587"/>
    </row>
    <row r="588" spans="2:29" ht="12.45">
      <c r="B588"/>
      <c r="C588"/>
      <c r="D588"/>
      <c r="E588"/>
      <c r="F588"/>
      <c r="G588"/>
      <c r="H588"/>
      <c r="I588"/>
      <c r="J588"/>
      <c r="K588"/>
      <c r="L588"/>
      <c r="M588"/>
      <c r="N588"/>
      <c r="O588"/>
      <c r="P588"/>
      <c r="Q588"/>
      <c r="R588"/>
      <c r="S588"/>
      <c r="T588"/>
      <c r="U588"/>
      <c r="V588"/>
      <c r="W588"/>
      <c r="X588"/>
      <c r="Y588"/>
      <c r="Z588"/>
      <c r="AA588"/>
      <c r="AB588"/>
      <c r="AC588"/>
    </row>
    <row r="589" spans="2:29" ht="12.45">
      <c r="B589"/>
      <c r="C589"/>
      <c r="D589"/>
      <c r="E589"/>
      <c r="F589"/>
      <c r="G589"/>
      <c r="H589"/>
      <c r="I589"/>
      <c r="J589"/>
      <c r="K589"/>
      <c r="L589"/>
      <c r="M589"/>
      <c r="N589"/>
      <c r="O589"/>
      <c r="P589"/>
      <c r="Q589"/>
      <c r="R589"/>
      <c r="S589"/>
      <c r="T589"/>
      <c r="U589"/>
      <c r="V589"/>
      <c r="W589"/>
      <c r="X589"/>
      <c r="Y589"/>
      <c r="Z589"/>
      <c r="AA589"/>
      <c r="AB589"/>
      <c r="AC589"/>
    </row>
    <row r="590" spans="2:29" ht="12.45">
      <c r="B590"/>
      <c r="C590"/>
      <c r="D590"/>
      <c r="E590"/>
      <c r="F590"/>
      <c r="G590"/>
      <c r="H590"/>
      <c r="I590"/>
      <c r="J590"/>
      <c r="K590"/>
      <c r="L590"/>
      <c r="M590"/>
      <c r="N590"/>
      <c r="O590"/>
      <c r="P590"/>
      <c r="Q590"/>
      <c r="R590"/>
      <c r="S590"/>
      <c r="T590"/>
      <c r="U590"/>
      <c r="V590"/>
      <c r="W590"/>
      <c r="X590"/>
      <c r="Y590"/>
      <c r="Z590"/>
      <c r="AA590"/>
      <c r="AB590"/>
      <c r="AC590"/>
    </row>
    <row r="591" spans="2:29" ht="12.45">
      <c r="B591"/>
      <c r="C591"/>
      <c r="D591"/>
      <c r="E591"/>
      <c r="F591"/>
      <c r="G591"/>
      <c r="H591"/>
      <c r="I591"/>
      <c r="J591"/>
      <c r="K591"/>
      <c r="L591"/>
      <c r="M591"/>
      <c r="N591"/>
      <c r="O591"/>
      <c r="P591"/>
      <c r="Q591"/>
      <c r="R591"/>
      <c r="S591"/>
      <c r="T591"/>
      <c r="U591"/>
      <c r="V591"/>
      <c r="W591"/>
      <c r="X591"/>
      <c r="Y591"/>
      <c r="Z591"/>
      <c r="AA591"/>
      <c r="AB591"/>
      <c r="AC591"/>
    </row>
    <row r="592" spans="2:29" ht="12.45">
      <c r="B592"/>
      <c r="C592"/>
      <c r="D592"/>
      <c r="E592"/>
      <c r="F592"/>
      <c r="G592"/>
      <c r="H592"/>
      <c r="I592"/>
      <c r="J592"/>
      <c r="K592"/>
      <c r="L592"/>
      <c r="M592"/>
      <c r="N592"/>
      <c r="O592"/>
      <c r="P592"/>
      <c r="Q592"/>
      <c r="R592"/>
      <c r="S592"/>
      <c r="T592"/>
      <c r="U592"/>
      <c r="V592"/>
      <c r="W592"/>
      <c r="X592"/>
      <c r="Y592"/>
      <c r="Z592"/>
      <c r="AA592"/>
      <c r="AB592"/>
      <c r="AC592"/>
    </row>
    <row r="593" spans="2:29" ht="12.45">
      <c r="B593"/>
      <c r="C593"/>
      <c r="D593"/>
      <c r="E593"/>
      <c r="F593"/>
      <c r="G593"/>
      <c r="H593"/>
      <c r="I593"/>
      <c r="J593"/>
      <c r="K593"/>
      <c r="L593"/>
      <c r="M593"/>
      <c r="N593"/>
      <c r="O593"/>
      <c r="P593"/>
      <c r="Q593"/>
      <c r="R593"/>
      <c r="S593"/>
      <c r="T593"/>
      <c r="U593"/>
      <c r="V593"/>
      <c r="W593"/>
      <c r="X593"/>
      <c r="Y593"/>
      <c r="Z593"/>
      <c r="AA593"/>
      <c r="AB593"/>
      <c r="AC593"/>
    </row>
    <row r="594" spans="2:29" ht="12.45">
      <c r="B594"/>
      <c r="C594"/>
      <c r="D594"/>
      <c r="E594"/>
      <c r="F594"/>
      <c r="G594"/>
      <c r="H594"/>
      <c r="I594"/>
      <c r="J594"/>
      <c r="K594"/>
      <c r="L594"/>
      <c r="M594"/>
      <c r="N594"/>
      <c r="O594"/>
      <c r="P594"/>
      <c r="Q594"/>
      <c r="R594"/>
      <c r="S594"/>
      <c r="T594"/>
      <c r="U594"/>
      <c r="V594"/>
      <c r="W594"/>
      <c r="X594"/>
      <c r="Y594"/>
      <c r="Z594"/>
      <c r="AA594"/>
      <c r="AB594"/>
      <c r="AC594"/>
    </row>
    <row r="595" spans="2:29" ht="12.45">
      <c r="B595"/>
      <c r="C595"/>
      <c r="D595"/>
      <c r="E595"/>
      <c r="F595"/>
      <c r="G595"/>
      <c r="H595"/>
      <c r="I595"/>
      <c r="J595"/>
      <c r="K595"/>
      <c r="L595"/>
      <c r="M595"/>
      <c r="N595"/>
      <c r="O595"/>
      <c r="P595"/>
      <c r="Q595"/>
      <c r="R595"/>
      <c r="S595"/>
      <c r="T595"/>
      <c r="U595"/>
      <c r="V595"/>
      <c r="W595"/>
      <c r="X595"/>
      <c r="Y595"/>
      <c r="Z595"/>
      <c r="AA595"/>
      <c r="AB595"/>
      <c r="AC595"/>
    </row>
    <row r="596" spans="2:29" ht="12.45">
      <c r="B596"/>
      <c r="C596"/>
      <c r="D596"/>
      <c r="E596"/>
      <c r="F596"/>
      <c r="G596"/>
      <c r="H596"/>
      <c r="I596"/>
      <c r="J596"/>
      <c r="K596"/>
      <c r="L596"/>
      <c r="M596"/>
      <c r="N596"/>
      <c r="O596"/>
      <c r="P596"/>
      <c r="Q596"/>
      <c r="R596"/>
      <c r="S596"/>
      <c r="T596"/>
      <c r="U596"/>
      <c r="V596"/>
      <c r="W596"/>
      <c r="X596"/>
      <c r="Y596"/>
      <c r="Z596"/>
      <c r="AA596"/>
      <c r="AB596"/>
      <c r="AC596"/>
    </row>
    <row r="597" spans="2:29" ht="12.45">
      <c r="B597"/>
      <c r="C597"/>
      <c r="D597"/>
      <c r="E597"/>
      <c r="F597"/>
      <c r="G597"/>
      <c r="H597"/>
      <c r="I597"/>
      <c r="J597"/>
      <c r="K597"/>
      <c r="L597"/>
      <c r="M597"/>
      <c r="N597"/>
      <c r="O597"/>
      <c r="P597"/>
      <c r="Q597"/>
      <c r="R597"/>
      <c r="S597"/>
      <c r="T597"/>
      <c r="U597"/>
      <c r="V597"/>
      <c r="W597"/>
      <c r="X597"/>
      <c r="Y597"/>
      <c r="Z597"/>
      <c r="AA597"/>
      <c r="AB597"/>
      <c r="AC597"/>
    </row>
    <row r="598" spans="2:29" ht="12.45">
      <c r="B598"/>
      <c r="C598"/>
      <c r="D598"/>
      <c r="E598"/>
      <c r="F598"/>
      <c r="G598"/>
      <c r="H598"/>
      <c r="I598"/>
      <c r="J598"/>
      <c r="K598"/>
      <c r="L598"/>
      <c r="M598"/>
      <c r="N598"/>
      <c r="O598"/>
      <c r="P598"/>
      <c r="Q598"/>
      <c r="R598"/>
      <c r="S598"/>
      <c r="T598"/>
      <c r="U598"/>
      <c r="V598"/>
      <c r="W598"/>
      <c r="X598"/>
      <c r="Y598"/>
      <c r="Z598"/>
      <c r="AA598"/>
      <c r="AB598"/>
      <c r="AC598"/>
    </row>
    <row r="599" spans="2:29" ht="12.45">
      <c r="B599"/>
      <c r="C599"/>
      <c r="D599"/>
      <c r="E599"/>
      <c r="F599"/>
      <c r="G599"/>
      <c r="H599"/>
      <c r="I599"/>
      <c r="J599"/>
      <c r="K599"/>
      <c r="L599"/>
      <c r="M599"/>
      <c r="N599"/>
      <c r="O599"/>
      <c r="P599"/>
      <c r="Q599"/>
      <c r="R599"/>
      <c r="S599"/>
      <c r="T599"/>
      <c r="U599"/>
      <c r="V599"/>
      <c r="W599"/>
      <c r="X599"/>
      <c r="Y599"/>
      <c r="Z599"/>
      <c r="AA599"/>
      <c r="AB599"/>
      <c r="AC599"/>
    </row>
    <row r="600" spans="2:29" ht="12.45">
      <c r="B600"/>
      <c r="C600"/>
      <c r="D600"/>
      <c r="E600"/>
      <c r="F600"/>
      <c r="G600"/>
      <c r="H600"/>
      <c r="I600"/>
      <c r="J600"/>
      <c r="K600"/>
      <c r="L600"/>
      <c r="M600"/>
      <c r="N600"/>
      <c r="O600"/>
      <c r="P600"/>
      <c r="Q600"/>
      <c r="R600"/>
      <c r="S600"/>
      <c r="T600"/>
      <c r="U600"/>
      <c r="V600"/>
      <c r="W600"/>
      <c r="X600"/>
      <c r="Y600"/>
      <c r="Z600"/>
      <c r="AA600"/>
      <c r="AB600"/>
      <c r="AC600"/>
    </row>
    <row r="601" spans="2:29" ht="12.45">
      <c r="B601"/>
      <c r="C601"/>
      <c r="D601"/>
      <c r="E601"/>
      <c r="F601"/>
      <c r="G601"/>
      <c r="H601"/>
      <c r="I601"/>
      <c r="J601"/>
      <c r="K601"/>
      <c r="L601"/>
      <c r="M601"/>
      <c r="N601"/>
      <c r="O601"/>
      <c r="P601"/>
      <c r="Q601"/>
      <c r="R601"/>
      <c r="S601"/>
      <c r="T601"/>
      <c r="U601"/>
      <c r="V601"/>
      <c r="W601"/>
      <c r="X601"/>
      <c r="Y601"/>
      <c r="Z601"/>
      <c r="AA601"/>
      <c r="AB601"/>
      <c r="AC601"/>
    </row>
    <row r="602" spans="2:29" ht="12.45">
      <c r="B602"/>
      <c r="C602"/>
      <c r="D602"/>
      <c r="E602"/>
      <c r="F602"/>
      <c r="G602"/>
      <c r="H602"/>
      <c r="I602"/>
      <c r="J602"/>
      <c r="K602"/>
      <c r="L602"/>
      <c r="M602"/>
      <c r="N602"/>
      <c r="O602"/>
      <c r="P602"/>
      <c r="Q602"/>
      <c r="R602"/>
      <c r="S602"/>
      <c r="T602"/>
      <c r="U602"/>
      <c r="V602"/>
      <c r="W602"/>
      <c r="X602"/>
      <c r="Y602"/>
      <c r="Z602"/>
      <c r="AA602"/>
      <c r="AB602"/>
      <c r="AC602"/>
    </row>
    <row r="603" spans="2:29" ht="12.45">
      <c r="B603"/>
      <c r="C603"/>
      <c r="D603"/>
      <c r="E603"/>
      <c r="F603"/>
      <c r="G603"/>
      <c r="H603"/>
      <c r="I603"/>
      <c r="J603"/>
      <c r="K603"/>
      <c r="L603"/>
      <c r="M603"/>
      <c r="N603"/>
      <c r="O603"/>
      <c r="P603"/>
      <c r="Q603"/>
      <c r="R603"/>
      <c r="S603"/>
      <c r="T603"/>
      <c r="U603"/>
      <c r="V603"/>
      <c r="W603"/>
      <c r="X603"/>
      <c r="Y603"/>
      <c r="Z603"/>
      <c r="AA603"/>
      <c r="AB603"/>
      <c r="AC603"/>
    </row>
    <row r="604" spans="2:29" ht="12.45">
      <c r="B604"/>
      <c r="C604"/>
      <c r="D604"/>
      <c r="E604"/>
      <c r="F604"/>
      <c r="G604"/>
      <c r="H604"/>
      <c r="I604"/>
      <c r="J604"/>
      <c r="K604"/>
      <c r="L604"/>
      <c r="M604"/>
      <c r="N604"/>
      <c r="O604"/>
      <c r="P604"/>
      <c r="Q604"/>
      <c r="R604"/>
      <c r="S604"/>
      <c r="T604"/>
      <c r="U604"/>
      <c r="V604"/>
      <c r="W604"/>
      <c r="X604"/>
      <c r="Y604"/>
      <c r="Z604"/>
      <c r="AA604"/>
      <c r="AB604"/>
      <c r="AC604"/>
    </row>
    <row r="605" spans="2:29" ht="12.45">
      <c r="B605"/>
      <c r="C605"/>
      <c r="D605"/>
      <c r="E605"/>
      <c r="F605"/>
      <c r="G605"/>
      <c r="H605"/>
      <c r="I605"/>
      <c r="J605"/>
      <c r="K605"/>
      <c r="L605"/>
      <c r="M605"/>
      <c r="N605"/>
      <c r="O605"/>
      <c r="P605"/>
      <c r="Q605"/>
      <c r="R605"/>
      <c r="S605"/>
      <c r="T605"/>
      <c r="U605"/>
      <c r="V605"/>
      <c r="W605"/>
      <c r="X605"/>
      <c r="Y605"/>
      <c r="Z605"/>
      <c r="AA605"/>
      <c r="AB605"/>
      <c r="AC605"/>
    </row>
    <row r="606" spans="2:29" ht="12.45">
      <c r="B606"/>
      <c r="C606"/>
      <c r="D606"/>
      <c r="E606"/>
      <c r="F606"/>
      <c r="G606"/>
      <c r="H606"/>
      <c r="I606"/>
      <c r="J606"/>
      <c r="K606"/>
      <c r="L606"/>
      <c r="M606"/>
      <c r="N606"/>
      <c r="O606"/>
      <c r="P606"/>
      <c r="Q606"/>
      <c r="R606"/>
      <c r="S606"/>
      <c r="T606"/>
      <c r="U606"/>
      <c r="V606"/>
      <c r="W606"/>
      <c r="X606"/>
      <c r="Y606"/>
      <c r="Z606"/>
      <c r="AA606"/>
      <c r="AB606"/>
      <c r="AC606"/>
    </row>
    <row r="607" spans="2:29" ht="12.45">
      <c r="B607"/>
      <c r="C607"/>
      <c r="D607"/>
      <c r="E607"/>
      <c r="F607"/>
      <c r="G607"/>
      <c r="H607"/>
      <c r="I607"/>
      <c r="J607"/>
      <c r="K607"/>
      <c r="L607"/>
      <c r="M607"/>
      <c r="N607"/>
      <c r="O607"/>
      <c r="P607"/>
      <c r="Q607"/>
      <c r="R607"/>
      <c r="S607"/>
      <c r="T607"/>
      <c r="U607"/>
      <c r="V607"/>
      <c r="W607"/>
      <c r="X607"/>
      <c r="Y607"/>
      <c r="Z607"/>
      <c r="AA607"/>
      <c r="AB607"/>
      <c r="AC607"/>
    </row>
    <row r="608" spans="2:29" ht="12.45">
      <c r="B608"/>
      <c r="C608"/>
      <c r="D608"/>
      <c r="E608"/>
      <c r="F608"/>
      <c r="G608"/>
      <c r="H608"/>
      <c r="I608"/>
      <c r="J608"/>
      <c r="K608"/>
      <c r="L608"/>
      <c r="M608"/>
      <c r="N608"/>
      <c r="O608"/>
      <c r="P608"/>
      <c r="Q608"/>
      <c r="R608"/>
      <c r="S608"/>
      <c r="T608"/>
      <c r="U608"/>
      <c r="V608"/>
      <c r="W608"/>
      <c r="X608"/>
      <c r="Y608"/>
      <c r="Z608"/>
      <c r="AA608"/>
      <c r="AB608"/>
      <c r="AC608"/>
    </row>
    <row r="609" spans="2:29" ht="12.45">
      <c r="B609"/>
      <c r="C609"/>
      <c r="D609"/>
      <c r="E609"/>
      <c r="F609"/>
      <c r="G609"/>
      <c r="H609"/>
      <c r="I609"/>
      <c r="J609"/>
      <c r="K609"/>
      <c r="L609"/>
      <c r="M609"/>
      <c r="N609"/>
      <c r="O609"/>
      <c r="P609"/>
      <c r="Q609"/>
      <c r="R609"/>
      <c r="S609"/>
      <c r="T609"/>
      <c r="U609"/>
      <c r="V609"/>
      <c r="W609"/>
      <c r="X609"/>
      <c r="Y609"/>
      <c r="Z609"/>
      <c r="AA609"/>
      <c r="AB609"/>
      <c r="AC609"/>
    </row>
    <row r="610" spans="2:29" ht="12.45">
      <c r="B610"/>
      <c r="C610"/>
      <c r="D610"/>
      <c r="E610"/>
      <c r="F610"/>
      <c r="G610"/>
      <c r="H610"/>
      <c r="I610"/>
      <c r="J610"/>
      <c r="K610"/>
      <c r="L610"/>
      <c r="M610"/>
      <c r="N610"/>
      <c r="O610"/>
      <c r="P610"/>
      <c r="Q610"/>
      <c r="R610"/>
      <c r="S610"/>
      <c r="T610"/>
      <c r="U610"/>
      <c r="V610"/>
      <c r="W610"/>
      <c r="X610"/>
      <c r="Y610"/>
      <c r="Z610"/>
      <c r="AA610"/>
      <c r="AB610"/>
      <c r="AC610"/>
    </row>
    <row r="611" spans="2:29" ht="12.45">
      <c r="B611"/>
      <c r="C611"/>
      <c r="D611"/>
      <c r="E611"/>
      <c r="F611"/>
      <c r="G611"/>
      <c r="H611"/>
      <c r="I611"/>
      <c r="J611"/>
      <c r="K611"/>
      <c r="L611"/>
      <c r="M611"/>
      <c r="N611"/>
      <c r="O611"/>
      <c r="P611"/>
      <c r="Q611"/>
      <c r="R611"/>
      <c r="S611"/>
      <c r="T611"/>
      <c r="U611"/>
      <c r="V611"/>
      <c r="W611"/>
      <c r="X611"/>
      <c r="Y611"/>
      <c r="Z611"/>
      <c r="AA611"/>
      <c r="AB611"/>
      <c r="AC611"/>
    </row>
    <row r="612" spans="2:29" ht="12.45">
      <c r="B612"/>
      <c r="C612"/>
      <c r="D612"/>
      <c r="E612"/>
      <c r="F612"/>
      <c r="G612"/>
      <c r="H612"/>
      <c r="I612"/>
      <c r="J612"/>
      <c r="K612"/>
      <c r="L612"/>
      <c r="M612"/>
      <c r="N612"/>
      <c r="O612"/>
      <c r="P612"/>
      <c r="Q612"/>
      <c r="R612"/>
      <c r="S612"/>
      <c r="T612"/>
      <c r="U612"/>
      <c r="V612"/>
      <c r="W612"/>
      <c r="X612"/>
      <c r="Y612"/>
      <c r="Z612"/>
      <c r="AA612"/>
      <c r="AB612"/>
      <c r="AC612"/>
    </row>
    <row r="613" spans="2:29" ht="12.45">
      <c r="B613"/>
      <c r="C613"/>
      <c r="D613"/>
      <c r="E613"/>
      <c r="F613"/>
      <c r="G613"/>
      <c r="H613"/>
      <c r="I613"/>
      <c r="J613"/>
      <c r="K613"/>
      <c r="L613"/>
      <c r="M613"/>
      <c r="N613"/>
      <c r="O613"/>
      <c r="P613"/>
      <c r="Q613"/>
      <c r="R613"/>
      <c r="S613"/>
      <c r="T613"/>
      <c r="U613"/>
      <c r="V613"/>
      <c r="W613"/>
      <c r="X613"/>
      <c r="Y613"/>
      <c r="Z613"/>
      <c r="AA613"/>
      <c r="AB613"/>
      <c r="AC613"/>
    </row>
    <row r="614" spans="2:29" ht="12.45">
      <c r="B614"/>
      <c r="C614"/>
      <c r="D614"/>
      <c r="E614"/>
      <c r="F614"/>
      <c r="G614"/>
      <c r="H614"/>
      <c r="I614"/>
      <c r="J614"/>
      <c r="K614"/>
      <c r="L614"/>
      <c r="M614"/>
      <c r="N614"/>
      <c r="O614"/>
      <c r="P614"/>
      <c r="Q614"/>
      <c r="R614"/>
      <c r="S614"/>
      <c r="T614"/>
      <c r="U614"/>
      <c r="V614"/>
      <c r="W614"/>
      <c r="X614"/>
      <c r="Y614"/>
      <c r="Z614"/>
      <c r="AA614"/>
      <c r="AB614"/>
      <c r="AC614"/>
    </row>
    <row r="615" spans="2:29" ht="12.45">
      <c r="B615"/>
      <c r="C615"/>
      <c r="D615"/>
      <c r="E615"/>
      <c r="F615"/>
      <c r="G615"/>
      <c r="H615"/>
      <c r="I615"/>
      <c r="J615"/>
      <c r="K615"/>
      <c r="L615"/>
      <c r="M615"/>
      <c r="N615"/>
      <c r="O615"/>
      <c r="P615"/>
      <c r="Q615"/>
      <c r="R615"/>
      <c r="S615"/>
      <c r="T615"/>
      <c r="U615"/>
      <c r="V615"/>
      <c r="W615"/>
      <c r="X615"/>
      <c r="Y615"/>
      <c r="Z615"/>
      <c r="AA615"/>
      <c r="AB615"/>
      <c r="AC615"/>
    </row>
    <row r="616" spans="2:29" ht="12.45">
      <c r="B616"/>
      <c r="C616"/>
      <c r="D616"/>
      <c r="E616"/>
      <c r="F616"/>
      <c r="G616"/>
      <c r="H616"/>
      <c r="I616"/>
      <c r="J616"/>
      <c r="K616"/>
      <c r="L616"/>
      <c r="M616"/>
      <c r="N616"/>
      <c r="O616"/>
      <c r="P616"/>
      <c r="Q616"/>
      <c r="R616"/>
      <c r="S616"/>
      <c r="T616"/>
      <c r="U616"/>
      <c r="V616"/>
      <c r="W616"/>
      <c r="X616"/>
      <c r="Y616"/>
      <c r="Z616"/>
      <c r="AA616"/>
      <c r="AB616"/>
      <c r="AC616"/>
    </row>
    <row r="617" spans="2:29" ht="12.45">
      <c r="B617"/>
      <c r="C617"/>
      <c r="D617"/>
      <c r="E617"/>
      <c r="F617"/>
      <c r="G617"/>
      <c r="H617"/>
      <c r="I617"/>
      <c r="J617"/>
      <c r="K617"/>
      <c r="L617"/>
      <c r="M617"/>
      <c r="N617"/>
      <c r="O617"/>
      <c r="P617"/>
      <c r="Q617"/>
      <c r="R617"/>
      <c r="S617"/>
      <c r="T617"/>
      <c r="U617"/>
      <c r="V617"/>
      <c r="W617"/>
      <c r="X617"/>
      <c r="Y617"/>
      <c r="Z617"/>
      <c r="AA617"/>
      <c r="AB617"/>
      <c r="AC617"/>
    </row>
    <row r="618" spans="2:29" ht="12.45">
      <c r="B618"/>
      <c r="C618"/>
      <c r="D618"/>
      <c r="E618"/>
      <c r="F618"/>
      <c r="G618"/>
      <c r="H618"/>
      <c r="I618"/>
      <c r="J618"/>
      <c r="K618"/>
      <c r="L618"/>
      <c r="M618"/>
      <c r="N618"/>
      <c r="O618"/>
      <c r="P618"/>
      <c r="Q618"/>
      <c r="R618"/>
      <c r="S618"/>
      <c r="T618"/>
      <c r="U618"/>
      <c r="V618"/>
      <c r="W618"/>
      <c r="X618"/>
      <c r="Y618"/>
      <c r="Z618"/>
      <c r="AA618"/>
      <c r="AB618"/>
      <c r="AC618"/>
    </row>
    <row r="619" spans="2:29" ht="12.45">
      <c r="B619"/>
      <c r="C619"/>
      <c r="D619"/>
      <c r="E619"/>
      <c r="F619"/>
      <c r="G619"/>
      <c r="H619"/>
      <c r="I619"/>
      <c r="J619"/>
      <c r="K619"/>
      <c r="L619"/>
      <c r="M619"/>
      <c r="N619"/>
      <c r="O619"/>
      <c r="P619"/>
      <c r="Q619"/>
      <c r="R619"/>
      <c r="S619"/>
      <c r="T619"/>
      <c r="U619"/>
      <c r="V619"/>
      <c r="W619"/>
      <c r="X619"/>
      <c r="Y619"/>
      <c r="Z619"/>
      <c r="AA619"/>
      <c r="AB619"/>
      <c r="AC619"/>
    </row>
    <row r="620" spans="2:29" ht="12.45">
      <c r="B620"/>
      <c r="C620"/>
      <c r="D620"/>
      <c r="E620"/>
      <c r="F620"/>
      <c r="G620"/>
      <c r="H620"/>
      <c r="I620"/>
      <c r="J620"/>
      <c r="K620"/>
      <c r="L620"/>
      <c r="M620"/>
      <c r="N620"/>
      <c r="O620"/>
      <c r="P620"/>
      <c r="Q620"/>
      <c r="R620"/>
      <c r="S620"/>
      <c r="T620"/>
      <c r="U620"/>
      <c r="V620"/>
      <c r="W620"/>
      <c r="X620"/>
      <c r="Y620"/>
      <c r="Z620"/>
      <c r="AA620"/>
      <c r="AB620"/>
      <c r="AC620"/>
    </row>
    <row r="621" spans="2:29" ht="12.45">
      <c r="B621"/>
      <c r="C621"/>
      <c r="D621"/>
      <c r="E621"/>
      <c r="F621"/>
      <c r="G621"/>
      <c r="H621"/>
      <c r="I621"/>
      <c r="J621"/>
      <c r="K621"/>
      <c r="L621"/>
      <c r="M621"/>
      <c r="N621"/>
      <c r="O621"/>
      <c r="P621"/>
      <c r="Q621"/>
      <c r="R621"/>
      <c r="S621"/>
      <c r="T621"/>
      <c r="U621"/>
      <c r="V621"/>
      <c r="W621"/>
      <c r="X621"/>
      <c r="Y621"/>
      <c r="Z621"/>
      <c r="AA621"/>
      <c r="AB621"/>
      <c r="AC621"/>
    </row>
    <row r="622" spans="2:29" ht="12.45">
      <c r="B622"/>
      <c r="C622"/>
      <c r="D622"/>
      <c r="E622"/>
      <c r="F622"/>
      <c r="G622"/>
      <c r="H622"/>
      <c r="I622"/>
      <c r="J622"/>
      <c r="K622"/>
      <c r="L622"/>
      <c r="M622"/>
      <c r="N622"/>
      <c r="O622"/>
      <c r="P622"/>
      <c r="Q622"/>
      <c r="R622"/>
      <c r="S622"/>
      <c r="T622"/>
      <c r="U622"/>
      <c r="V622"/>
      <c r="W622"/>
      <c r="X622"/>
      <c r="Y622"/>
      <c r="Z622"/>
      <c r="AA622"/>
      <c r="AB622"/>
      <c r="AC622"/>
    </row>
    <row r="623" spans="2:29" ht="12.45">
      <c r="B623"/>
      <c r="C623"/>
      <c r="D623"/>
      <c r="E623"/>
      <c r="F623"/>
      <c r="G623"/>
      <c r="H623"/>
      <c r="I623"/>
      <c r="J623"/>
      <c r="K623"/>
      <c r="L623"/>
      <c r="M623"/>
      <c r="N623"/>
      <c r="O623"/>
      <c r="P623"/>
      <c r="Q623"/>
      <c r="R623"/>
      <c r="S623"/>
      <c r="T623"/>
      <c r="U623"/>
      <c r="V623"/>
      <c r="W623"/>
      <c r="X623"/>
      <c r="Y623"/>
      <c r="Z623"/>
      <c r="AA623"/>
      <c r="AB623"/>
      <c r="AC623"/>
    </row>
    <row r="624" spans="2:29" ht="12.45">
      <c r="B624"/>
      <c r="C624"/>
      <c r="D624"/>
      <c r="E624"/>
      <c r="F624"/>
      <c r="G624"/>
      <c r="H624"/>
      <c r="I624"/>
      <c r="J624"/>
      <c r="K624"/>
      <c r="L624"/>
      <c r="M624"/>
      <c r="N624"/>
      <c r="O624"/>
      <c r="P624"/>
      <c r="Q624"/>
      <c r="R624"/>
      <c r="S624"/>
      <c r="T624"/>
      <c r="U624"/>
      <c r="V624"/>
      <c r="W624"/>
      <c r="X624"/>
      <c r="Y624"/>
      <c r="Z624"/>
      <c r="AA624"/>
      <c r="AB624"/>
      <c r="AC624"/>
    </row>
    <row r="625" spans="2:29" ht="12.45">
      <c r="B625"/>
      <c r="C625"/>
      <c r="D625"/>
      <c r="E625"/>
      <c r="F625"/>
      <c r="G625"/>
      <c r="H625"/>
      <c r="I625"/>
      <c r="J625"/>
      <c r="K625"/>
      <c r="L625"/>
      <c r="M625"/>
      <c r="N625"/>
      <c r="O625"/>
      <c r="P625"/>
      <c r="Q625"/>
      <c r="R625"/>
      <c r="S625"/>
      <c r="T625"/>
      <c r="U625"/>
      <c r="V625"/>
      <c r="W625"/>
      <c r="X625"/>
      <c r="Y625"/>
      <c r="Z625"/>
      <c r="AA625"/>
      <c r="AB625"/>
      <c r="AC625"/>
    </row>
    <row r="626" spans="2:29" ht="12.45">
      <c r="B626"/>
      <c r="C626"/>
      <c r="D626"/>
      <c r="E626"/>
      <c r="F626"/>
      <c r="G626"/>
      <c r="H626"/>
      <c r="I626"/>
      <c r="J626"/>
      <c r="K626"/>
      <c r="L626"/>
      <c r="M626"/>
      <c r="N626"/>
      <c r="O626"/>
      <c r="P626"/>
      <c r="Q626"/>
      <c r="R626"/>
      <c r="S626"/>
      <c r="T626"/>
      <c r="U626"/>
      <c r="V626"/>
      <c r="W626"/>
      <c r="X626"/>
      <c r="Y626"/>
      <c r="Z626"/>
      <c r="AA626"/>
      <c r="AB626"/>
      <c r="AC626"/>
    </row>
    <row r="627" spans="2:29" ht="12.45">
      <c r="B627"/>
      <c r="C627"/>
      <c r="D627"/>
      <c r="E627"/>
      <c r="F627"/>
      <c r="G627"/>
      <c r="H627"/>
      <c r="I627"/>
      <c r="J627"/>
      <c r="K627"/>
      <c r="L627"/>
      <c r="M627"/>
      <c r="N627"/>
      <c r="O627"/>
      <c r="P627"/>
      <c r="Q627"/>
      <c r="R627"/>
      <c r="S627"/>
      <c r="T627"/>
      <c r="U627"/>
      <c r="V627"/>
      <c r="W627"/>
      <c r="X627"/>
      <c r="Y627"/>
      <c r="Z627"/>
      <c r="AA627"/>
      <c r="AB627"/>
      <c r="AC627"/>
    </row>
    <row r="628" spans="2:29" ht="12.45">
      <c r="B628"/>
      <c r="C628"/>
      <c r="D628"/>
      <c r="E628"/>
      <c r="F628"/>
      <c r="G628"/>
      <c r="H628"/>
      <c r="I628"/>
      <c r="J628"/>
      <c r="K628"/>
      <c r="L628"/>
      <c r="M628"/>
      <c r="N628"/>
      <c r="O628"/>
      <c r="P628"/>
      <c r="Q628"/>
      <c r="R628"/>
      <c r="S628"/>
      <c r="T628"/>
      <c r="U628"/>
      <c r="V628"/>
      <c r="W628"/>
      <c r="X628"/>
      <c r="Y628"/>
      <c r="Z628"/>
      <c r="AA628"/>
      <c r="AB628"/>
      <c r="AC628"/>
    </row>
    <row r="629" spans="2:29" ht="12.45">
      <c r="B629"/>
      <c r="C629"/>
      <c r="D629"/>
      <c r="E629"/>
      <c r="F629"/>
      <c r="G629"/>
      <c r="H629"/>
      <c r="I629"/>
      <c r="J629"/>
      <c r="K629"/>
      <c r="L629"/>
      <c r="M629"/>
      <c r="N629"/>
      <c r="O629"/>
      <c r="P629"/>
      <c r="Q629"/>
      <c r="R629"/>
      <c r="S629"/>
      <c r="T629"/>
      <c r="U629"/>
      <c r="V629"/>
      <c r="W629"/>
      <c r="X629"/>
      <c r="Y629"/>
      <c r="Z629"/>
      <c r="AA629"/>
      <c r="AB629"/>
      <c r="AC629"/>
    </row>
    <row r="630" spans="2:29" ht="12.45">
      <c r="B630"/>
      <c r="C630"/>
      <c r="D630"/>
      <c r="E630"/>
      <c r="F630"/>
      <c r="G630"/>
      <c r="H630"/>
      <c r="I630"/>
      <c r="J630"/>
      <c r="K630"/>
      <c r="L630"/>
      <c r="M630"/>
      <c r="N630"/>
      <c r="O630"/>
      <c r="P630"/>
      <c r="Q630"/>
      <c r="R630"/>
      <c r="S630"/>
      <c r="T630"/>
      <c r="U630"/>
      <c r="V630"/>
      <c r="W630"/>
      <c r="X630"/>
      <c r="Y630"/>
      <c r="Z630"/>
      <c r="AA630"/>
      <c r="AB630"/>
      <c r="AC630"/>
    </row>
    <row r="631" spans="2:29" ht="12.45">
      <c r="B631"/>
      <c r="C631"/>
      <c r="D631"/>
      <c r="E631"/>
      <c r="F631"/>
      <c r="G631"/>
      <c r="H631"/>
      <c r="I631"/>
      <c r="J631"/>
      <c r="K631"/>
      <c r="L631"/>
      <c r="M631"/>
      <c r="N631"/>
      <c r="O631"/>
      <c r="P631"/>
      <c r="Q631"/>
      <c r="R631"/>
      <c r="S631"/>
      <c r="T631"/>
      <c r="U631"/>
      <c r="V631"/>
      <c r="W631"/>
      <c r="X631"/>
      <c r="Y631"/>
      <c r="Z631"/>
      <c r="AA631"/>
      <c r="AB631"/>
      <c r="AC631"/>
    </row>
    <row r="632" spans="2:29" ht="12.45">
      <c r="B632"/>
      <c r="C632"/>
      <c r="D632"/>
      <c r="E632"/>
      <c r="F632"/>
      <c r="G632"/>
      <c r="H632"/>
      <c r="I632"/>
      <c r="J632"/>
      <c r="K632"/>
      <c r="L632"/>
      <c r="M632"/>
      <c r="N632"/>
      <c r="O632"/>
      <c r="P632"/>
      <c r="Q632"/>
      <c r="R632"/>
      <c r="S632"/>
      <c r="T632"/>
      <c r="U632"/>
      <c r="V632"/>
      <c r="W632"/>
      <c r="X632"/>
      <c r="Y632"/>
      <c r="Z632"/>
      <c r="AA632"/>
      <c r="AB632"/>
      <c r="AC632"/>
    </row>
    <row r="633" spans="2:29" ht="12.45">
      <c r="B633"/>
      <c r="C633"/>
      <c r="D633"/>
      <c r="E633"/>
      <c r="F633"/>
      <c r="G633"/>
      <c r="H633"/>
      <c r="I633"/>
      <c r="J633"/>
      <c r="K633"/>
      <c r="L633"/>
      <c r="M633"/>
      <c r="N633"/>
      <c r="O633"/>
      <c r="P633"/>
      <c r="Q633"/>
      <c r="R633"/>
      <c r="S633"/>
      <c r="T633"/>
      <c r="U633"/>
      <c r="V633"/>
      <c r="W633"/>
      <c r="X633"/>
      <c r="Y633"/>
      <c r="Z633"/>
      <c r="AA633"/>
      <c r="AB633"/>
      <c r="AC633"/>
    </row>
    <row r="634" spans="2:29" ht="12.45">
      <c r="B634"/>
      <c r="C634"/>
      <c r="D634"/>
      <c r="E634"/>
      <c r="F634"/>
      <c r="G634"/>
      <c r="H634"/>
      <c r="I634"/>
      <c r="J634"/>
      <c r="K634"/>
      <c r="L634"/>
      <c r="M634"/>
      <c r="N634"/>
      <c r="O634"/>
      <c r="P634"/>
      <c r="Q634"/>
      <c r="R634"/>
      <c r="S634"/>
      <c r="T634"/>
      <c r="U634"/>
      <c r="V634"/>
      <c r="W634"/>
      <c r="X634"/>
      <c r="Y634"/>
      <c r="Z634"/>
      <c r="AA634"/>
      <c r="AB634"/>
      <c r="AC634"/>
    </row>
    <row r="635" spans="2:29" ht="12.45">
      <c r="B635"/>
      <c r="C635"/>
      <c r="D635"/>
      <c r="E635"/>
      <c r="F635"/>
      <c r="G635"/>
      <c r="H635"/>
      <c r="I635"/>
      <c r="J635"/>
      <c r="K635"/>
      <c r="L635"/>
      <c r="M635"/>
      <c r="N635"/>
      <c r="O635"/>
      <c r="P635"/>
      <c r="Q635"/>
      <c r="R635"/>
      <c r="S635"/>
      <c r="T635"/>
      <c r="U635"/>
      <c r="V635"/>
      <c r="W635"/>
      <c r="X635"/>
      <c r="Y635"/>
      <c r="Z635"/>
      <c r="AA635"/>
      <c r="AB635"/>
      <c r="AC635"/>
    </row>
    <row r="636" spans="2:29" ht="12.45">
      <c r="B636"/>
      <c r="C636"/>
      <c r="D636"/>
      <c r="E636"/>
      <c r="F636"/>
      <c r="G636"/>
      <c r="H636"/>
      <c r="I636"/>
      <c r="J636"/>
      <c r="K636"/>
      <c r="L636"/>
      <c r="M636"/>
      <c r="N636"/>
      <c r="O636"/>
      <c r="P636"/>
      <c r="Q636"/>
      <c r="R636"/>
      <c r="S636"/>
      <c r="T636"/>
      <c r="U636"/>
      <c r="V636"/>
      <c r="W636"/>
      <c r="X636"/>
      <c r="Y636"/>
      <c r="Z636"/>
      <c r="AA636"/>
      <c r="AB636"/>
      <c r="AC636"/>
    </row>
    <row r="637" spans="2:29" ht="12.45">
      <c r="B637"/>
      <c r="C637"/>
      <c r="D637"/>
      <c r="E637"/>
      <c r="F637"/>
      <c r="G637"/>
      <c r="H637"/>
      <c r="I637"/>
      <c r="J637"/>
      <c r="K637"/>
      <c r="L637"/>
      <c r="M637"/>
      <c r="N637"/>
      <c r="O637"/>
      <c r="P637"/>
      <c r="Q637"/>
      <c r="R637"/>
      <c r="S637"/>
      <c r="T637"/>
      <c r="U637"/>
      <c r="V637"/>
      <c r="W637"/>
      <c r="X637"/>
      <c r="Y637"/>
      <c r="Z637"/>
      <c r="AA637"/>
      <c r="AB637"/>
      <c r="AC637"/>
    </row>
    <row r="638" spans="2:29" ht="12.45">
      <c r="B638"/>
      <c r="C638"/>
      <c r="D638"/>
      <c r="E638"/>
      <c r="F638"/>
      <c r="G638"/>
      <c r="H638"/>
      <c r="I638"/>
      <c r="J638"/>
      <c r="K638"/>
      <c r="L638"/>
      <c r="M638"/>
      <c r="N638"/>
      <c r="O638"/>
      <c r="P638"/>
      <c r="Q638"/>
      <c r="R638"/>
      <c r="S638"/>
      <c r="T638"/>
      <c r="U638"/>
      <c r="V638"/>
      <c r="W638"/>
      <c r="X638"/>
      <c r="Y638"/>
      <c r="Z638"/>
      <c r="AA638"/>
      <c r="AB638"/>
      <c r="AC638"/>
    </row>
    <row r="639" spans="2:29" ht="12.45">
      <c r="B639"/>
      <c r="C639"/>
      <c r="D639"/>
      <c r="E639"/>
      <c r="F639"/>
      <c r="G639"/>
      <c r="H639"/>
      <c r="I639"/>
      <c r="J639"/>
      <c r="K639"/>
      <c r="L639"/>
      <c r="M639"/>
      <c r="N639"/>
      <c r="O639"/>
      <c r="P639"/>
      <c r="Q639"/>
      <c r="R639"/>
      <c r="S639"/>
      <c r="T639"/>
      <c r="U639"/>
      <c r="V639"/>
      <c r="W639"/>
      <c r="X639"/>
      <c r="Y639"/>
      <c r="Z639"/>
      <c r="AA639"/>
      <c r="AB639"/>
      <c r="AC639"/>
    </row>
    <row r="640" spans="2:29" ht="12.45">
      <c r="B640"/>
      <c r="C640"/>
      <c r="D640"/>
      <c r="E640"/>
      <c r="F640"/>
      <c r="G640"/>
      <c r="H640"/>
      <c r="I640"/>
      <c r="J640"/>
      <c r="K640"/>
      <c r="L640"/>
      <c r="M640"/>
      <c r="N640"/>
      <c r="O640"/>
      <c r="P640"/>
      <c r="Q640"/>
      <c r="R640"/>
      <c r="S640"/>
      <c r="T640"/>
      <c r="U640"/>
      <c r="V640"/>
      <c r="W640"/>
      <c r="X640"/>
      <c r="Y640"/>
      <c r="Z640"/>
      <c r="AA640"/>
      <c r="AB640"/>
      <c r="AC640"/>
    </row>
    <row r="641" spans="2:29" ht="12.45">
      <c r="B641"/>
      <c r="C641"/>
      <c r="D641"/>
      <c r="E641"/>
      <c r="F641"/>
      <c r="G641"/>
      <c r="H641"/>
      <c r="I641"/>
      <c r="J641"/>
      <c r="K641"/>
      <c r="L641"/>
      <c r="M641"/>
      <c r="N641"/>
      <c r="O641"/>
      <c r="P641"/>
      <c r="Q641"/>
      <c r="R641"/>
      <c r="S641"/>
      <c r="T641"/>
      <c r="U641"/>
      <c r="V641"/>
      <c r="W641"/>
      <c r="X641"/>
      <c r="Y641"/>
      <c r="Z641"/>
      <c r="AA641"/>
      <c r="AB641"/>
      <c r="AC641"/>
    </row>
    <row r="642" spans="2:29" ht="12.45">
      <c r="B642"/>
      <c r="C642"/>
      <c r="D642"/>
      <c r="E642"/>
      <c r="F642"/>
      <c r="G642"/>
      <c r="H642"/>
      <c r="I642"/>
      <c r="J642"/>
      <c r="K642"/>
      <c r="L642"/>
      <c r="M642"/>
      <c r="N642"/>
      <c r="O642"/>
      <c r="P642"/>
      <c r="Q642"/>
      <c r="R642"/>
      <c r="S642"/>
      <c r="T642"/>
      <c r="U642"/>
      <c r="V642"/>
      <c r="W642"/>
      <c r="X642"/>
      <c r="Y642"/>
      <c r="Z642"/>
      <c r="AA642"/>
      <c r="AB642"/>
      <c r="AC642"/>
    </row>
    <row r="643" spans="2:29" ht="12.45">
      <c r="B643"/>
      <c r="C643"/>
      <c r="D643"/>
      <c r="E643"/>
      <c r="F643"/>
      <c r="G643"/>
      <c r="H643"/>
      <c r="I643"/>
      <c r="J643"/>
      <c r="K643"/>
      <c r="L643"/>
      <c r="M643"/>
      <c r="N643"/>
      <c r="O643"/>
      <c r="P643"/>
      <c r="Q643"/>
      <c r="R643"/>
      <c r="S643"/>
      <c r="T643"/>
      <c r="U643"/>
      <c r="V643"/>
      <c r="W643"/>
      <c r="X643"/>
      <c r="Y643"/>
      <c r="Z643"/>
      <c r="AA643"/>
      <c r="AB643"/>
      <c r="AC643"/>
    </row>
    <row r="644" spans="2:29" ht="12.45">
      <c r="B644"/>
      <c r="C644"/>
      <c r="D644"/>
      <c r="E644"/>
      <c r="F644"/>
      <c r="G644"/>
      <c r="H644"/>
      <c r="I644"/>
      <c r="J644"/>
      <c r="K644"/>
      <c r="L644"/>
      <c r="M644"/>
      <c r="N644"/>
      <c r="O644"/>
      <c r="P644"/>
      <c r="Q644"/>
      <c r="R644"/>
      <c r="S644"/>
      <c r="T644"/>
      <c r="U644"/>
      <c r="V644"/>
      <c r="W644"/>
      <c r="X644"/>
      <c r="Y644"/>
      <c r="Z644"/>
      <c r="AA644"/>
      <c r="AB644"/>
      <c r="AC644"/>
    </row>
    <row r="645" spans="2:29" ht="12.45">
      <c r="B645"/>
      <c r="C645"/>
      <c r="D645"/>
      <c r="E645"/>
      <c r="F645"/>
      <c r="G645"/>
      <c r="H645"/>
      <c r="I645"/>
      <c r="J645"/>
      <c r="K645"/>
      <c r="L645"/>
      <c r="M645"/>
      <c r="N645"/>
      <c r="O645"/>
      <c r="P645"/>
      <c r="Q645"/>
      <c r="R645"/>
      <c r="S645"/>
      <c r="T645"/>
      <c r="U645"/>
      <c r="V645"/>
      <c r="W645"/>
      <c r="X645"/>
      <c r="Y645"/>
      <c r="Z645"/>
      <c r="AA645"/>
      <c r="AB645"/>
      <c r="AC645"/>
    </row>
    <row r="646" spans="2:29" ht="12.45">
      <c r="B646"/>
      <c r="C646"/>
      <c r="D646"/>
      <c r="E646"/>
      <c r="F646"/>
      <c r="G646"/>
      <c r="H646"/>
      <c r="I646"/>
      <c r="J646"/>
      <c r="K646"/>
      <c r="L646"/>
      <c r="M646"/>
      <c r="N646"/>
      <c r="O646"/>
      <c r="P646"/>
      <c r="Q646"/>
      <c r="R646"/>
      <c r="S646"/>
      <c r="T646"/>
      <c r="U646"/>
      <c r="V646"/>
      <c r="W646"/>
      <c r="X646"/>
      <c r="Y646"/>
      <c r="Z646"/>
      <c r="AA646"/>
      <c r="AB646"/>
      <c r="AC646"/>
    </row>
    <row r="647" spans="2:29" ht="12.45">
      <c r="B647"/>
      <c r="C647"/>
      <c r="D647"/>
      <c r="E647"/>
      <c r="F647"/>
      <c r="G647"/>
      <c r="H647"/>
      <c r="I647"/>
      <c r="J647"/>
      <c r="K647"/>
      <c r="L647"/>
      <c r="M647"/>
      <c r="N647"/>
      <c r="O647"/>
      <c r="P647"/>
      <c r="Q647"/>
      <c r="R647"/>
      <c r="S647"/>
      <c r="T647"/>
      <c r="U647"/>
      <c r="V647"/>
      <c r="W647"/>
      <c r="X647"/>
      <c r="Y647"/>
      <c r="Z647"/>
      <c r="AA647"/>
      <c r="AB647"/>
      <c r="AC647"/>
    </row>
    <row r="648" spans="2:29" ht="12.45">
      <c r="B648"/>
      <c r="C648"/>
      <c r="D648"/>
      <c r="E648"/>
      <c r="F648"/>
      <c r="G648"/>
      <c r="H648"/>
      <c r="I648"/>
      <c r="J648"/>
      <c r="K648"/>
      <c r="L648"/>
      <c r="M648"/>
      <c r="N648"/>
      <c r="O648"/>
      <c r="P648"/>
      <c r="Q648"/>
      <c r="R648"/>
      <c r="S648"/>
      <c r="T648"/>
      <c r="U648"/>
      <c r="V648"/>
      <c r="W648"/>
      <c r="X648"/>
      <c r="Y648"/>
      <c r="Z648"/>
      <c r="AA648"/>
      <c r="AB648"/>
      <c r="AC648"/>
    </row>
    <row r="649" spans="2:29" ht="12.45">
      <c r="B649"/>
      <c r="C649"/>
      <c r="D649"/>
      <c r="E649"/>
      <c r="F649"/>
      <c r="G649"/>
      <c r="H649"/>
      <c r="I649"/>
      <c r="J649"/>
      <c r="K649"/>
      <c r="L649"/>
      <c r="M649"/>
      <c r="N649"/>
      <c r="O649"/>
      <c r="P649"/>
      <c r="Q649"/>
      <c r="R649"/>
      <c r="S649"/>
      <c r="T649"/>
      <c r="U649"/>
      <c r="V649"/>
      <c r="W649"/>
      <c r="X649"/>
      <c r="Y649"/>
      <c r="Z649"/>
      <c r="AA649"/>
      <c r="AB649"/>
      <c r="AC649"/>
    </row>
    <row r="650" spans="2:29" ht="12.45">
      <c r="B650"/>
      <c r="C650"/>
      <c r="D650"/>
      <c r="E650"/>
      <c r="F650"/>
      <c r="G650"/>
      <c r="H650"/>
      <c r="I650"/>
      <c r="J650"/>
      <c r="K650"/>
      <c r="L650"/>
      <c r="M650"/>
      <c r="N650"/>
      <c r="O650"/>
      <c r="P650"/>
      <c r="Q650"/>
      <c r="R650"/>
      <c r="S650"/>
      <c r="T650"/>
      <c r="U650"/>
      <c r="V650"/>
      <c r="W650"/>
      <c r="X650"/>
      <c r="Y650"/>
      <c r="Z650"/>
      <c r="AA650"/>
      <c r="AB650"/>
      <c r="AC650"/>
    </row>
    <row r="651" spans="2:29" ht="12.45">
      <c r="B651"/>
      <c r="C651"/>
      <c r="D651"/>
      <c r="E651"/>
      <c r="F651"/>
      <c r="G651"/>
      <c r="H651"/>
      <c r="I651"/>
      <c r="J651"/>
      <c r="K651"/>
      <c r="L651"/>
      <c r="M651"/>
      <c r="N651"/>
      <c r="O651"/>
      <c r="P651"/>
      <c r="Q651"/>
      <c r="R651"/>
      <c r="S651"/>
      <c r="T651"/>
      <c r="U651"/>
      <c r="V651"/>
      <c r="W651"/>
      <c r="X651"/>
      <c r="Y651"/>
      <c r="Z651"/>
      <c r="AA651"/>
      <c r="AB651"/>
      <c r="AC651"/>
    </row>
    <row r="652" spans="2:29" ht="12.45">
      <c r="B652"/>
      <c r="C652"/>
      <c r="D652"/>
      <c r="E652"/>
      <c r="F652"/>
      <c r="G652"/>
      <c r="H652"/>
      <c r="I652"/>
      <c r="J652"/>
      <c r="K652"/>
      <c r="L652"/>
      <c r="M652"/>
      <c r="N652"/>
      <c r="O652"/>
      <c r="P652"/>
      <c r="Q652"/>
      <c r="R652"/>
      <c r="S652"/>
      <c r="T652"/>
      <c r="U652"/>
      <c r="V652"/>
      <c r="W652"/>
      <c r="X652"/>
      <c r="Y652"/>
      <c r="Z652"/>
      <c r="AA652"/>
      <c r="AB652"/>
      <c r="AC652"/>
    </row>
    <row r="653" spans="2:29" ht="12.45">
      <c r="B653"/>
      <c r="C653"/>
      <c r="D653"/>
      <c r="E653"/>
      <c r="F653"/>
      <c r="G653"/>
      <c r="H653"/>
      <c r="I653"/>
      <c r="J653"/>
      <c r="K653"/>
      <c r="L653"/>
      <c r="M653"/>
      <c r="N653"/>
      <c r="O653"/>
      <c r="P653"/>
      <c r="Q653"/>
      <c r="R653"/>
      <c r="S653"/>
      <c r="T653"/>
      <c r="U653"/>
      <c r="V653"/>
      <c r="W653"/>
      <c r="X653"/>
      <c r="Y653"/>
      <c r="Z653"/>
      <c r="AA653"/>
      <c r="AB653"/>
      <c r="AC653"/>
    </row>
    <row r="654" spans="2:29" ht="12.45">
      <c r="B654"/>
      <c r="C654"/>
      <c r="D654"/>
      <c r="E654"/>
      <c r="F654"/>
      <c r="G654"/>
      <c r="H654"/>
      <c r="I654"/>
      <c r="J654"/>
      <c r="K654"/>
      <c r="L654"/>
      <c r="M654"/>
      <c r="N654"/>
      <c r="O654"/>
      <c r="P654"/>
      <c r="Q654"/>
      <c r="R654"/>
      <c r="S654"/>
      <c r="T654"/>
      <c r="U654"/>
      <c r="V654"/>
      <c r="W654"/>
      <c r="X654"/>
      <c r="Y654"/>
      <c r="Z654"/>
      <c r="AA654"/>
      <c r="AB654"/>
      <c r="AC654"/>
    </row>
    <row r="655" spans="2:29" ht="12.45">
      <c r="B655"/>
      <c r="C655"/>
      <c r="D655"/>
      <c r="E655"/>
      <c r="F655"/>
      <c r="G655"/>
      <c r="H655"/>
      <c r="I655"/>
      <c r="J655"/>
      <c r="K655"/>
      <c r="L655"/>
      <c r="M655"/>
      <c r="N655"/>
      <c r="O655"/>
      <c r="P655"/>
      <c r="Q655"/>
      <c r="R655"/>
      <c r="S655"/>
      <c r="T655"/>
      <c r="U655"/>
      <c r="V655"/>
      <c r="W655"/>
      <c r="X655"/>
      <c r="Y655"/>
      <c r="Z655"/>
      <c r="AA655"/>
      <c r="AB655"/>
      <c r="AC655"/>
    </row>
    <row r="656" spans="2:29" ht="12.45">
      <c r="B656"/>
      <c r="C656"/>
      <c r="D656"/>
      <c r="E656"/>
      <c r="F656"/>
      <c r="G656"/>
      <c r="H656"/>
      <c r="I656"/>
      <c r="J656"/>
      <c r="K656"/>
      <c r="L656"/>
      <c r="M656"/>
      <c r="N656"/>
      <c r="O656"/>
      <c r="P656"/>
      <c r="Q656"/>
      <c r="R656"/>
      <c r="S656"/>
      <c r="T656"/>
      <c r="U656"/>
      <c r="V656"/>
      <c r="W656"/>
      <c r="X656"/>
      <c r="Y656"/>
      <c r="Z656"/>
      <c r="AA656"/>
      <c r="AB656"/>
      <c r="AC656"/>
    </row>
    <row r="657" spans="2:29" ht="12.45">
      <c r="B657"/>
      <c r="C657"/>
      <c r="D657"/>
      <c r="E657"/>
      <c r="F657"/>
      <c r="G657"/>
      <c r="H657"/>
      <c r="I657"/>
      <c r="J657"/>
      <c r="K657"/>
      <c r="L657"/>
      <c r="M657"/>
      <c r="N657"/>
      <c r="O657"/>
      <c r="P657"/>
      <c r="Q657"/>
      <c r="R657"/>
      <c r="S657"/>
      <c r="T657"/>
      <c r="U657"/>
      <c r="V657"/>
      <c r="W657"/>
      <c r="X657"/>
      <c r="Y657"/>
      <c r="Z657"/>
      <c r="AA657"/>
      <c r="AB657"/>
      <c r="AC657"/>
    </row>
    <row r="658" spans="2:29" ht="12.45">
      <c r="B658"/>
      <c r="C658"/>
      <c r="D658"/>
      <c r="E658"/>
      <c r="F658"/>
      <c r="G658"/>
      <c r="H658"/>
      <c r="I658"/>
      <c r="J658"/>
      <c r="K658"/>
      <c r="L658"/>
      <c r="M658"/>
      <c r="N658"/>
      <c r="O658"/>
      <c r="P658"/>
      <c r="Q658"/>
      <c r="R658"/>
      <c r="S658"/>
      <c r="T658"/>
      <c r="U658"/>
      <c r="V658"/>
      <c r="W658"/>
      <c r="X658"/>
      <c r="Y658"/>
      <c r="Z658"/>
      <c r="AA658"/>
      <c r="AB658"/>
      <c r="AC658"/>
    </row>
    <row r="659" spans="2:29" ht="12.45">
      <c r="B659"/>
      <c r="C659"/>
      <c r="D659"/>
      <c r="E659"/>
      <c r="F659"/>
      <c r="G659"/>
      <c r="H659"/>
      <c r="I659"/>
      <c r="J659"/>
      <c r="K659"/>
      <c r="L659"/>
      <c r="M659"/>
      <c r="N659"/>
      <c r="O659"/>
      <c r="P659"/>
      <c r="Q659"/>
      <c r="R659"/>
      <c r="S659"/>
      <c r="T659"/>
      <c r="U659"/>
      <c r="V659"/>
      <c r="W659"/>
      <c r="X659"/>
      <c r="Y659"/>
      <c r="Z659"/>
      <c r="AA659"/>
      <c r="AB659"/>
      <c r="AC659"/>
    </row>
    <row r="660" spans="2:29" ht="12.45">
      <c r="B660"/>
      <c r="C660"/>
      <c r="D660"/>
      <c r="E660"/>
      <c r="F660"/>
      <c r="G660"/>
      <c r="H660"/>
      <c r="I660"/>
      <c r="J660"/>
      <c r="K660"/>
      <c r="L660"/>
      <c r="M660"/>
      <c r="N660"/>
      <c r="O660"/>
      <c r="P660"/>
      <c r="Q660"/>
      <c r="R660"/>
      <c r="S660"/>
      <c r="T660"/>
      <c r="U660"/>
      <c r="V660"/>
      <c r="W660"/>
      <c r="X660"/>
      <c r="Y660"/>
      <c r="Z660"/>
      <c r="AA660"/>
      <c r="AB660"/>
      <c r="AC660"/>
    </row>
    <row r="661" spans="2:29" ht="12.45">
      <c r="B661"/>
      <c r="C661"/>
      <c r="D661"/>
      <c r="E661"/>
      <c r="F661"/>
      <c r="G661"/>
      <c r="H661"/>
      <c r="I661"/>
      <c r="J661"/>
      <c r="K661"/>
      <c r="L661"/>
      <c r="M661"/>
      <c r="N661"/>
      <c r="O661"/>
      <c r="P661"/>
      <c r="Q661"/>
      <c r="R661"/>
      <c r="S661"/>
      <c r="T661"/>
      <c r="U661"/>
      <c r="V661"/>
      <c r="W661"/>
      <c r="X661"/>
      <c r="Y661"/>
      <c r="Z661"/>
      <c r="AA661"/>
      <c r="AB661"/>
      <c r="AC661"/>
    </row>
    <row r="662" spans="2:29" ht="12.45">
      <c r="B662"/>
      <c r="C662"/>
      <c r="D662"/>
      <c r="E662"/>
      <c r="F662"/>
      <c r="G662"/>
      <c r="H662"/>
      <c r="I662"/>
      <c r="J662"/>
      <c r="K662"/>
      <c r="L662"/>
      <c r="M662"/>
      <c r="N662"/>
      <c r="O662"/>
      <c r="P662"/>
      <c r="Q662"/>
      <c r="R662"/>
      <c r="S662"/>
      <c r="T662"/>
      <c r="U662"/>
      <c r="V662"/>
      <c r="W662"/>
      <c r="X662"/>
      <c r="Y662"/>
      <c r="Z662"/>
      <c r="AA662"/>
      <c r="AB662"/>
      <c r="AC662"/>
    </row>
    <row r="663" spans="2:29" ht="12.45">
      <c r="B663"/>
      <c r="C663"/>
      <c r="D663"/>
      <c r="E663"/>
      <c r="F663"/>
      <c r="G663"/>
      <c r="H663"/>
      <c r="I663"/>
      <c r="J663"/>
      <c r="K663"/>
      <c r="L663"/>
      <c r="M663"/>
      <c r="N663"/>
      <c r="O663"/>
      <c r="P663"/>
      <c r="Q663"/>
      <c r="R663"/>
      <c r="S663"/>
      <c r="T663"/>
      <c r="U663"/>
      <c r="V663"/>
      <c r="W663"/>
      <c r="X663"/>
      <c r="Y663"/>
      <c r="Z663"/>
      <c r="AA663"/>
      <c r="AB663"/>
      <c r="AC663"/>
    </row>
    <row r="664" spans="2:29" ht="12.45">
      <c r="B664"/>
      <c r="C664"/>
      <c r="D664"/>
      <c r="E664"/>
      <c r="F664"/>
      <c r="G664"/>
      <c r="H664"/>
      <c r="I664"/>
      <c r="J664"/>
      <c r="K664"/>
      <c r="L664"/>
      <c r="M664"/>
      <c r="N664"/>
      <c r="O664"/>
      <c r="P664"/>
      <c r="Q664"/>
      <c r="R664"/>
      <c r="S664"/>
      <c r="T664"/>
      <c r="U664"/>
      <c r="V664"/>
      <c r="W664"/>
      <c r="X664"/>
      <c r="Y664"/>
      <c r="Z664"/>
      <c r="AA664"/>
      <c r="AB664"/>
      <c r="AC664"/>
    </row>
    <row r="665" spans="2:29" ht="12.45">
      <c r="B665"/>
      <c r="C665"/>
      <c r="D665"/>
      <c r="E665"/>
      <c r="F665"/>
      <c r="G665"/>
      <c r="H665"/>
      <c r="I665"/>
      <c r="J665"/>
      <c r="K665"/>
      <c r="L665"/>
      <c r="M665"/>
      <c r="N665"/>
      <c r="O665"/>
      <c r="P665"/>
      <c r="Q665"/>
      <c r="R665"/>
      <c r="S665"/>
      <c r="T665"/>
      <c r="U665"/>
      <c r="V665"/>
      <c r="W665"/>
      <c r="X665"/>
      <c r="Y665"/>
      <c r="Z665"/>
      <c r="AA665"/>
      <c r="AB665"/>
      <c r="AC665"/>
    </row>
    <row r="666" spans="2:29" ht="12.45">
      <c r="B666"/>
      <c r="C666"/>
      <c r="D666"/>
      <c r="E666"/>
      <c r="F666"/>
      <c r="G666"/>
      <c r="H666"/>
      <c r="I666"/>
      <c r="J666"/>
      <c r="K666"/>
      <c r="L666"/>
      <c r="M666"/>
      <c r="N666"/>
      <c r="O666"/>
      <c r="P666"/>
      <c r="Q666"/>
      <c r="R666"/>
      <c r="S666"/>
      <c r="T666"/>
      <c r="U666"/>
      <c r="V666"/>
      <c r="W666"/>
      <c r="X666"/>
      <c r="Y666"/>
      <c r="Z666"/>
      <c r="AA666"/>
      <c r="AB666"/>
      <c r="AC666"/>
    </row>
    <row r="667" spans="2:29" ht="12.45">
      <c r="B667"/>
      <c r="C667"/>
      <c r="D667"/>
      <c r="E667"/>
      <c r="F667"/>
      <c r="G667"/>
      <c r="H667"/>
      <c r="I667"/>
      <c r="J667"/>
      <c r="K667"/>
      <c r="L667"/>
      <c r="M667"/>
      <c r="N667"/>
      <c r="O667"/>
      <c r="P667"/>
      <c r="Q667"/>
      <c r="R667"/>
      <c r="S667"/>
      <c r="T667"/>
      <c r="U667"/>
      <c r="V667"/>
      <c r="W667"/>
      <c r="X667"/>
      <c r="Y667"/>
      <c r="Z667"/>
      <c r="AA667"/>
      <c r="AB667"/>
      <c r="AC667"/>
    </row>
    <row r="668" spans="2:29" ht="12.45">
      <c r="B668"/>
      <c r="C668"/>
      <c r="D668"/>
      <c r="E668"/>
      <c r="F668"/>
      <c r="G668"/>
      <c r="H668"/>
      <c r="I668"/>
      <c r="J668"/>
      <c r="K668"/>
      <c r="L668"/>
      <c r="M668"/>
      <c r="N668"/>
      <c r="O668"/>
      <c r="P668"/>
      <c r="Q668"/>
      <c r="R668"/>
      <c r="S668"/>
      <c r="T668"/>
      <c r="U668"/>
      <c r="V668"/>
      <c r="W668"/>
      <c r="X668"/>
      <c r="Y668"/>
      <c r="Z668"/>
      <c r="AA668"/>
      <c r="AB668"/>
      <c r="AC668"/>
    </row>
    <row r="669" spans="2:29" ht="12.45">
      <c r="B669"/>
      <c r="C669"/>
      <c r="D669"/>
      <c r="E669"/>
      <c r="F669"/>
      <c r="G669"/>
      <c r="H669"/>
      <c r="I669"/>
      <c r="J669"/>
      <c r="K669"/>
      <c r="L669"/>
      <c r="M669"/>
      <c r="N669"/>
      <c r="O669"/>
      <c r="P669"/>
      <c r="Q669"/>
      <c r="R669"/>
      <c r="S669"/>
      <c r="T669"/>
      <c r="U669"/>
      <c r="V669"/>
      <c r="W669"/>
      <c r="X669"/>
      <c r="Y669"/>
      <c r="Z669"/>
      <c r="AA669"/>
      <c r="AB669"/>
      <c r="AC669"/>
    </row>
    <row r="670" spans="2:29" ht="12.45">
      <c r="B670"/>
      <c r="C670"/>
      <c r="D670"/>
      <c r="E670"/>
      <c r="F670"/>
      <c r="G670"/>
      <c r="H670"/>
      <c r="I670"/>
      <c r="J670"/>
      <c r="K670"/>
      <c r="L670"/>
      <c r="M670"/>
      <c r="N670"/>
      <c r="O670"/>
      <c r="P670"/>
      <c r="Q670"/>
      <c r="R670"/>
      <c r="S670"/>
      <c r="T670"/>
      <c r="U670"/>
      <c r="V670"/>
      <c r="W670"/>
      <c r="X670"/>
      <c r="Y670"/>
      <c r="Z670"/>
      <c r="AA670"/>
      <c r="AB670"/>
      <c r="AC670"/>
    </row>
    <row r="671" spans="2:29" ht="12.45">
      <c r="B671"/>
      <c r="C671"/>
      <c r="D671"/>
      <c r="E671"/>
      <c r="F671"/>
      <c r="G671"/>
      <c r="H671"/>
      <c r="I671"/>
      <c r="J671"/>
      <c r="K671"/>
      <c r="L671"/>
      <c r="M671"/>
      <c r="N671"/>
      <c r="O671"/>
      <c r="P671"/>
      <c r="Q671"/>
      <c r="R671"/>
      <c r="S671"/>
      <c r="T671"/>
      <c r="U671"/>
      <c r="V671"/>
      <c r="W671"/>
      <c r="X671"/>
      <c r="Y671"/>
      <c r="Z671"/>
      <c r="AA671"/>
      <c r="AB671"/>
      <c r="AC671"/>
    </row>
    <row r="672" spans="2:29" ht="12.45">
      <c r="B672"/>
      <c r="C672"/>
      <c r="D672"/>
      <c r="E672"/>
      <c r="F672"/>
      <c r="G672"/>
      <c r="H672"/>
      <c r="I672"/>
      <c r="J672"/>
      <c r="K672"/>
      <c r="L672"/>
      <c r="M672"/>
      <c r="N672"/>
      <c r="O672"/>
      <c r="P672"/>
      <c r="Q672"/>
      <c r="R672"/>
      <c r="S672"/>
      <c r="T672"/>
      <c r="U672"/>
      <c r="V672"/>
      <c r="W672"/>
      <c r="X672"/>
      <c r="Y672"/>
      <c r="Z672"/>
      <c r="AA672"/>
      <c r="AB672"/>
      <c r="AC672"/>
    </row>
    <row r="673" spans="2:29" ht="12.45">
      <c r="B673"/>
      <c r="C673"/>
      <c r="D673"/>
      <c r="E673"/>
      <c r="F673"/>
      <c r="G673"/>
      <c r="H673"/>
      <c r="I673"/>
      <c r="J673"/>
      <c r="K673"/>
      <c r="L673"/>
      <c r="M673"/>
      <c r="N673"/>
      <c r="O673"/>
      <c r="P673"/>
      <c r="Q673"/>
      <c r="R673"/>
      <c r="S673"/>
      <c r="T673"/>
      <c r="U673"/>
      <c r="V673"/>
      <c r="W673"/>
      <c r="X673"/>
      <c r="Y673"/>
      <c r="Z673"/>
      <c r="AA673"/>
      <c r="AB673"/>
      <c r="AC673"/>
    </row>
    <row r="674" spans="2:29" ht="12.45">
      <c r="B674"/>
      <c r="C674"/>
      <c r="D674"/>
      <c r="E674"/>
      <c r="F674"/>
      <c r="G674"/>
      <c r="H674"/>
      <c r="I674"/>
      <c r="J674"/>
      <c r="K674"/>
      <c r="L674"/>
      <c r="M674"/>
      <c r="N674"/>
      <c r="O674"/>
      <c r="P674"/>
      <c r="Q674"/>
      <c r="R674"/>
      <c r="S674"/>
      <c r="T674"/>
      <c r="U674"/>
      <c r="V674"/>
      <c r="W674"/>
      <c r="X674"/>
      <c r="Y674"/>
      <c r="Z674"/>
      <c r="AA674"/>
      <c r="AB674"/>
      <c r="AC674"/>
    </row>
    <row r="675" spans="2:29" ht="12.45">
      <c r="B675"/>
      <c r="C675"/>
      <c r="D675"/>
      <c r="E675"/>
      <c r="F675"/>
      <c r="G675"/>
      <c r="H675"/>
      <c r="I675"/>
      <c r="J675"/>
      <c r="K675"/>
      <c r="L675"/>
      <c r="M675"/>
      <c r="N675"/>
      <c r="O675"/>
      <c r="P675"/>
      <c r="Q675"/>
      <c r="R675"/>
      <c r="S675"/>
      <c r="T675"/>
      <c r="U675"/>
      <c r="V675"/>
      <c r="W675"/>
      <c r="X675"/>
      <c r="Y675"/>
      <c r="Z675"/>
      <c r="AA675"/>
      <c r="AB675"/>
      <c r="AC675"/>
    </row>
    <row r="676" spans="2:29" ht="12.45">
      <c r="B676"/>
      <c r="C676"/>
      <c r="D676"/>
      <c r="E676"/>
      <c r="F676"/>
      <c r="G676"/>
      <c r="H676"/>
      <c r="I676"/>
      <c r="J676"/>
      <c r="K676"/>
      <c r="L676"/>
      <c r="M676"/>
      <c r="N676"/>
      <c r="O676"/>
      <c r="P676"/>
      <c r="Q676"/>
      <c r="R676"/>
      <c r="S676"/>
      <c r="T676"/>
      <c r="U676"/>
      <c r="V676"/>
      <c r="W676"/>
      <c r="X676"/>
      <c r="Y676"/>
      <c r="Z676"/>
      <c r="AA676"/>
      <c r="AB676"/>
      <c r="AC676"/>
    </row>
    <row r="677" spans="2:29" ht="12.45">
      <c r="B677"/>
      <c r="C677"/>
      <c r="D677"/>
      <c r="E677"/>
      <c r="F677"/>
      <c r="G677"/>
      <c r="H677"/>
      <c r="I677"/>
      <c r="J677"/>
      <c r="K677"/>
      <c r="L677"/>
      <c r="M677"/>
      <c r="N677"/>
      <c r="O677"/>
      <c r="P677"/>
      <c r="Q677"/>
      <c r="R677"/>
      <c r="S677"/>
      <c r="T677"/>
      <c r="U677"/>
      <c r="V677"/>
      <c r="W677"/>
      <c r="X677"/>
      <c r="Y677"/>
      <c r="Z677"/>
      <c r="AA677"/>
      <c r="AB677"/>
      <c r="AC677"/>
    </row>
    <row r="678" spans="2:29" ht="12.45">
      <c r="B678"/>
      <c r="C678"/>
      <c r="D678"/>
      <c r="E678"/>
      <c r="F678"/>
      <c r="G678"/>
      <c r="H678"/>
      <c r="I678"/>
      <c r="J678"/>
      <c r="K678"/>
      <c r="L678"/>
      <c r="M678"/>
      <c r="N678"/>
      <c r="O678"/>
      <c r="P678"/>
      <c r="Q678"/>
      <c r="R678"/>
      <c r="S678"/>
      <c r="T678"/>
      <c r="U678"/>
      <c r="V678"/>
      <c r="W678"/>
      <c r="X678"/>
      <c r="Y678"/>
      <c r="Z678"/>
      <c r="AA678"/>
      <c r="AB678"/>
      <c r="AC678"/>
    </row>
    <row r="679" spans="2:29" ht="12.45">
      <c r="B679"/>
      <c r="C679"/>
      <c r="D679"/>
      <c r="E679"/>
      <c r="F679"/>
      <c r="G679"/>
      <c r="H679"/>
      <c r="I679"/>
      <c r="J679"/>
      <c r="K679"/>
      <c r="L679"/>
      <c r="M679"/>
      <c r="N679"/>
      <c r="O679"/>
      <c r="P679"/>
      <c r="Q679"/>
      <c r="R679"/>
      <c r="S679"/>
      <c r="T679"/>
      <c r="U679"/>
      <c r="V679"/>
      <c r="W679"/>
      <c r="X679"/>
      <c r="Y679"/>
      <c r="Z679"/>
      <c r="AA679"/>
      <c r="AB679"/>
      <c r="AC679"/>
    </row>
    <row r="680" spans="2:29" ht="12.45">
      <c r="B680"/>
      <c r="C680"/>
      <c r="D680"/>
      <c r="E680"/>
      <c r="F680"/>
      <c r="G680"/>
      <c r="H680"/>
      <c r="I680"/>
      <c r="J680"/>
      <c r="K680"/>
      <c r="L680"/>
      <c r="M680"/>
      <c r="N680"/>
      <c r="O680"/>
      <c r="P680"/>
      <c r="Q680"/>
      <c r="R680"/>
      <c r="S680"/>
      <c r="T680"/>
      <c r="U680"/>
      <c r="V680"/>
      <c r="W680"/>
      <c r="X680"/>
      <c r="Y680"/>
      <c r="Z680"/>
      <c r="AA680"/>
      <c r="AB680"/>
      <c r="AC680"/>
    </row>
    <row r="681" spans="2:29" ht="12.45">
      <c r="B681"/>
      <c r="C681"/>
      <c r="D681"/>
      <c r="E681"/>
      <c r="F681"/>
      <c r="G681"/>
      <c r="H681"/>
      <c r="I681"/>
      <c r="J681"/>
      <c r="K681"/>
      <c r="L681"/>
      <c r="M681"/>
      <c r="N681"/>
      <c r="O681"/>
      <c r="P681"/>
      <c r="Q681"/>
      <c r="R681"/>
      <c r="S681"/>
      <c r="T681"/>
      <c r="U681"/>
      <c r="V681"/>
      <c r="W681"/>
      <c r="X681"/>
      <c r="Y681"/>
      <c r="Z681"/>
      <c r="AA681"/>
      <c r="AB681"/>
      <c r="AC681"/>
    </row>
    <row r="682" spans="2:29" ht="12.45">
      <c r="B682"/>
      <c r="C682"/>
      <c r="D682"/>
      <c r="E682"/>
      <c r="F682"/>
      <c r="G682"/>
      <c r="H682"/>
      <c r="I682"/>
      <c r="J682"/>
      <c r="K682"/>
      <c r="L682"/>
      <c r="M682"/>
      <c r="N682"/>
      <c r="O682"/>
      <c r="P682"/>
      <c r="Q682"/>
      <c r="R682"/>
      <c r="S682"/>
      <c r="T682"/>
      <c r="U682"/>
      <c r="V682"/>
      <c r="W682"/>
      <c r="X682"/>
      <c r="Y682"/>
      <c r="Z682"/>
      <c r="AA682"/>
      <c r="AB682"/>
      <c r="AC682"/>
    </row>
    <row r="683" spans="2:29" ht="12.45">
      <c r="B683"/>
      <c r="C683"/>
      <c r="D683"/>
      <c r="E683"/>
      <c r="F683"/>
      <c r="G683"/>
      <c r="H683"/>
      <c r="I683"/>
      <c r="J683"/>
      <c r="K683"/>
      <c r="L683"/>
      <c r="M683"/>
      <c r="N683"/>
      <c r="O683"/>
      <c r="P683"/>
      <c r="Q683"/>
      <c r="R683"/>
      <c r="S683"/>
      <c r="T683"/>
      <c r="U683"/>
      <c r="V683"/>
      <c r="W683"/>
      <c r="X683"/>
      <c r="Y683"/>
      <c r="Z683"/>
      <c r="AA683"/>
      <c r="AB683"/>
      <c r="AC683"/>
    </row>
    <row r="684" spans="2:29" ht="12.45">
      <c r="B684"/>
      <c r="C684"/>
      <c r="D684"/>
      <c r="E684"/>
      <c r="F684"/>
      <c r="G684"/>
      <c r="H684"/>
      <c r="I684"/>
      <c r="J684"/>
      <c r="K684"/>
      <c r="L684"/>
      <c r="M684"/>
      <c r="N684"/>
      <c r="O684"/>
      <c r="P684"/>
      <c r="Q684"/>
      <c r="R684"/>
      <c r="S684"/>
      <c r="T684"/>
      <c r="U684"/>
      <c r="V684"/>
      <c r="W684"/>
      <c r="X684"/>
      <c r="Y684"/>
      <c r="Z684"/>
      <c r="AA684"/>
      <c r="AB684"/>
      <c r="AC684"/>
    </row>
    <row r="685" spans="2:29" ht="12.45">
      <c r="B685"/>
      <c r="C685"/>
      <c r="D685"/>
      <c r="E685"/>
      <c r="F685"/>
      <c r="G685"/>
      <c r="H685"/>
      <c r="I685"/>
      <c r="J685"/>
      <c r="K685"/>
      <c r="L685"/>
      <c r="M685"/>
      <c r="N685"/>
      <c r="O685"/>
      <c r="P685"/>
      <c r="Q685"/>
      <c r="R685"/>
      <c r="S685"/>
      <c r="T685"/>
      <c r="U685"/>
      <c r="V685"/>
      <c r="W685"/>
      <c r="X685"/>
      <c r="Y685"/>
      <c r="Z685"/>
      <c r="AA685"/>
      <c r="AB685"/>
      <c r="AC685"/>
    </row>
    <row r="686" spans="2:29" ht="12.45">
      <c r="B686"/>
      <c r="C686"/>
      <c r="D686"/>
      <c r="E686"/>
      <c r="F686"/>
      <c r="G686"/>
      <c r="H686"/>
      <c r="I686"/>
      <c r="J686"/>
      <c r="K686"/>
      <c r="L686"/>
      <c r="M686"/>
      <c r="N686"/>
      <c r="O686"/>
      <c r="P686"/>
      <c r="Q686"/>
      <c r="R686"/>
      <c r="S686"/>
      <c r="T686"/>
      <c r="U686"/>
      <c r="V686"/>
      <c r="W686"/>
      <c r="X686"/>
      <c r="Y686"/>
      <c r="Z686"/>
      <c r="AA686"/>
      <c r="AB686"/>
      <c r="AC686"/>
    </row>
    <row r="687" spans="2:29" ht="12.45">
      <c r="B687"/>
      <c r="C687"/>
      <c r="D687"/>
      <c r="E687"/>
      <c r="F687"/>
      <c r="G687"/>
      <c r="H687"/>
      <c r="I687"/>
      <c r="J687"/>
      <c r="K687"/>
      <c r="L687"/>
      <c r="M687"/>
      <c r="N687"/>
      <c r="O687"/>
      <c r="P687"/>
      <c r="Q687"/>
      <c r="R687"/>
      <c r="S687"/>
      <c r="T687"/>
      <c r="U687"/>
      <c r="V687"/>
      <c r="W687"/>
      <c r="X687"/>
      <c r="Y687"/>
      <c r="Z687"/>
      <c r="AA687"/>
      <c r="AB687"/>
      <c r="AC687"/>
    </row>
    <row r="688" spans="2:29" ht="12.45">
      <c r="B688"/>
      <c r="C688"/>
      <c r="D688"/>
      <c r="E688"/>
      <c r="F688"/>
      <c r="G688"/>
      <c r="H688"/>
      <c r="I688"/>
      <c r="J688"/>
      <c r="K688"/>
      <c r="L688"/>
      <c r="M688"/>
      <c r="N688"/>
      <c r="O688"/>
      <c r="P688"/>
      <c r="Q688"/>
      <c r="R688"/>
      <c r="S688"/>
      <c r="T688"/>
      <c r="U688"/>
      <c r="V688"/>
      <c r="W688"/>
      <c r="X688"/>
      <c r="Y688"/>
      <c r="Z688"/>
      <c r="AA688"/>
      <c r="AB688"/>
      <c r="AC688"/>
    </row>
    <row r="689" spans="2:29" ht="12.45">
      <c r="B689"/>
      <c r="C689"/>
      <c r="D689"/>
      <c r="E689"/>
      <c r="F689"/>
      <c r="G689"/>
      <c r="H689"/>
      <c r="I689"/>
      <c r="J689"/>
      <c r="K689"/>
      <c r="L689"/>
      <c r="M689"/>
      <c r="N689"/>
      <c r="O689"/>
      <c r="P689"/>
      <c r="Q689"/>
      <c r="R689"/>
      <c r="S689"/>
      <c r="T689"/>
      <c r="U689"/>
      <c r="V689"/>
      <c r="W689"/>
      <c r="X689"/>
      <c r="Y689"/>
      <c r="Z689"/>
      <c r="AA689"/>
      <c r="AB689"/>
      <c r="AC689"/>
    </row>
    <row r="690" spans="2:29" ht="12.45">
      <c r="B690"/>
      <c r="C690"/>
      <c r="D690"/>
      <c r="E690"/>
      <c r="F690"/>
      <c r="G690"/>
      <c r="H690"/>
      <c r="I690"/>
      <c r="J690"/>
      <c r="K690"/>
      <c r="L690"/>
      <c r="M690"/>
      <c r="N690"/>
      <c r="O690"/>
      <c r="P690"/>
      <c r="Q690"/>
      <c r="R690"/>
      <c r="S690"/>
      <c r="T690"/>
      <c r="U690"/>
      <c r="V690"/>
      <c r="W690"/>
      <c r="X690"/>
      <c r="Y690"/>
      <c r="Z690"/>
      <c r="AA690"/>
      <c r="AB690"/>
      <c r="AC690"/>
    </row>
    <row r="691" spans="2:29" ht="12.45">
      <c r="B691"/>
      <c r="C691"/>
      <c r="D691"/>
      <c r="E691"/>
      <c r="F691"/>
      <c r="G691"/>
      <c r="H691"/>
      <c r="I691"/>
      <c r="J691"/>
      <c r="K691"/>
      <c r="L691"/>
      <c r="M691"/>
      <c r="N691"/>
      <c r="O691"/>
      <c r="P691"/>
      <c r="Q691"/>
      <c r="R691"/>
      <c r="S691"/>
      <c r="T691"/>
      <c r="U691"/>
      <c r="V691"/>
      <c r="W691"/>
      <c r="X691"/>
      <c r="Y691"/>
      <c r="Z691"/>
      <c r="AA691"/>
      <c r="AB691"/>
      <c r="AC691"/>
    </row>
    <row r="692" spans="2:29" ht="12.45">
      <c r="B692"/>
      <c r="C692"/>
      <c r="D692"/>
      <c r="E692"/>
      <c r="F692"/>
      <c r="G692"/>
      <c r="H692"/>
      <c r="I692"/>
      <c r="J692"/>
      <c r="K692"/>
      <c r="L692"/>
      <c r="M692"/>
      <c r="N692"/>
      <c r="O692"/>
      <c r="P692"/>
      <c r="Q692"/>
      <c r="R692"/>
      <c r="S692"/>
      <c r="T692"/>
      <c r="U692"/>
      <c r="V692"/>
      <c r="W692"/>
      <c r="X692"/>
      <c r="Y692"/>
      <c r="Z692"/>
      <c r="AA692"/>
      <c r="AB692"/>
      <c r="AC692"/>
    </row>
    <row r="693" spans="2:29" ht="12.45">
      <c r="B693"/>
      <c r="C693"/>
      <c r="D693"/>
      <c r="E693"/>
      <c r="F693"/>
      <c r="G693"/>
      <c r="H693"/>
      <c r="I693"/>
      <c r="J693"/>
      <c r="K693"/>
      <c r="L693"/>
      <c r="M693"/>
      <c r="N693"/>
      <c r="O693"/>
      <c r="P693"/>
      <c r="Q693"/>
      <c r="R693"/>
      <c r="S693"/>
      <c r="T693"/>
      <c r="U693"/>
      <c r="V693"/>
      <c r="W693"/>
      <c r="X693"/>
      <c r="Y693"/>
      <c r="Z693"/>
      <c r="AA693"/>
      <c r="AB693"/>
      <c r="AC693"/>
    </row>
    <row r="694" spans="2:29" ht="12.45">
      <c r="B694"/>
      <c r="C694"/>
      <c r="D694"/>
      <c r="E694"/>
      <c r="F694"/>
      <c r="G694"/>
      <c r="H694"/>
      <c r="I694"/>
      <c r="J694"/>
      <c r="K694"/>
      <c r="L694"/>
      <c r="M694"/>
      <c r="N694"/>
      <c r="O694"/>
      <c r="P694"/>
      <c r="Q694"/>
      <c r="R694"/>
      <c r="S694"/>
      <c r="T694"/>
      <c r="U694"/>
      <c r="V694"/>
      <c r="W694"/>
      <c r="X694"/>
      <c r="Y694"/>
      <c r="Z694"/>
      <c r="AA694"/>
      <c r="AB694"/>
      <c r="AC694"/>
    </row>
    <row r="695" spans="2:29" ht="12.45">
      <c r="B695"/>
      <c r="C695"/>
      <c r="D695"/>
      <c r="E695"/>
      <c r="F695"/>
      <c r="G695"/>
      <c r="H695"/>
      <c r="I695"/>
      <c r="J695"/>
      <c r="K695"/>
      <c r="L695"/>
      <c r="M695"/>
      <c r="N695"/>
      <c r="O695"/>
      <c r="P695"/>
      <c r="Q695"/>
      <c r="R695"/>
      <c r="S695"/>
      <c r="T695"/>
      <c r="U695"/>
      <c r="V695"/>
      <c r="W695"/>
      <c r="X695"/>
      <c r="Y695"/>
      <c r="Z695"/>
      <c r="AA695"/>
      <c r="AB695"/>
      <c r="AC695"/>
    </row>
    <row r="696" spans="2:29" ht="12.45">
      <c r="B696"/>
      <c r="C696"/>
      <c r="D696"/>
      <c r="E696"/>
      <c r="F696"/>
      <c r="G696"/>
      <c r="H696"/>
      <c r="I696"/>
      <c r="J696"/>
      <c r="K696"/>
      <c r="L696"/>
      <c r="M696"/>
      <c r="N696"/>
      <c r="O696"/>
      <c r="P696"/>
      <c r="Q696"/>
      <c r="R696"/>
      <c r="S696"/>
      <c r="T696"/>
      <c r="U696"/>
      <c r="V696"/>
      <c r="W696"/>
      <c r="X696"/>
      <c r="Y696"/>
      <c r="Z696"/>
      <c r="AA696"/>
      <c r="AB696"/>
      <c r="AC696"/>
    </row>
    <row r="697" spans="2:29" ht="12.45">
      <c r="B697"/>
      <c r="C697"/>
      <c r="D697"/>
      <c r="E697"/>
      <c r="F697"/>
      <c r="G697"/>
      <c r="H697"/>
      <c r="I697"/>
      <c r="J697"/>
      <c r="K697"/>
      <c r="L697"/>
      <c r="M697"/>
      <c r="N697"/>
      <c r="O697"/>
      <c r="P697"/>
      <c r="Q697"/>
      <c r="R697"/>
      <c r="S697"/>
      <c r="T697"/>
      <c r="U697"/>
      <c r="V697"/>
      <c r="W697"/>
      <c r="X697"/>
      <c r="Y697"/>
      <c r="Z697"/>
      <c r="AA697"/>
      <c r="AB697"/>
      <c r="AC697"/>
    </row>
    <row r="698" spans="2:29" ht="12.45">
      <c r="B698"/>
      <c r="C698"/>
      <c r="D698"/>
      <c r="E698"/>
      <c r="F698"/>
      <c r="G698"/>
      <c r="H698"/>
      <c r="I698"/>
      <c r="J698"/>
      <c r="K698"/>
      <c r="L698"/>
      <c r="M698"/>
      <c r="N698"/>
      <c r="O698"/>
      <c r="P698"/>
      <c r="Q698"/>
      <c r="R698"/>
      <c r="S698"/>
      <c r="T698"/>
      <c r="U698"/>
      <c r="V698"/>
      <c r="W698"/>
      <c r="X698"/>
      <c r="Y698"/>
      <c r="Z698"/>
      <c r="AA698"/>
      <c r="AB698"/>
      <c r="AC698"/>
    </row>
    <row r="699" spans="2:29" ht="12.45">
      <c r="B699"/>
      <c r="C699"/>
      <c r="D699"/>
      <c r="E699"/>
      <c r="F699"/>
      <c r="G699"/>
      <c r="H699"/>
      <c r="I699"/>
      <c r="J699"/>
      <c r="K699"/>
      <c r="L699"/>
      <c r="M699"/>
      <c r="N699"/>
      <c r="O699"/>
      <c r="P699"/>
      <c r="Q699"/>
      <c r="R699"/>
      <c r="S699"/>
      <c r="T699"/>
      <c r="U699"/>
      <c r="V699"/>
      <c r="W699"/>
      <c r="X699"/>
      <c r="Y699"/>
      <c r="Z699"/>
      <c r="AA699"/>
      <c r="AB699"/>
      <c r="AC699"/>
    </row>
    <row r="700" spans="2:29" ht="12.45">
      <c r="B700"/>
      <c r="C700"/>
      <c r="D700"/>
      <c r="E700"/>
      <c r="F700"/>
      <c r="G700"/>
      <c r="H700"/>
      <c r="I700"/>
      <c r="J700"/>
      <c r="K700"/>
      <c r="L700"/>
      <c r="M700"/>
      <c r="N700"/>
      <c r="O700"/>
      <c r="P700"/>
      <c r="Q700"/>
      <c r="R700"/>
      <c r="S700"/>
      <c r="T700"/>
      <c r="U700"/>
      <c r="V700"/>
      <c r="W700"/>
      <c r="X700"/>
      <c r="Y700"/>
      <c r="Z700"/>
      <c r="AA700"/>
      <c r="AB700"/>
      <c r="AC700"/>
    </row>
    <row r="701" spans="2:29" ht="12.45">
      <c r="B701"/>
      <c r="C701"/>
      <c r="D701"/>
      <c r="E701"/>
      <c r="F701"/>
      <c r="G701"/>
      <c r="H701"/>
      <c r="I701"/>
      <c r="J701"/>
      <c r="K701"/>
      <c r="L701"/>
      <c r="M701"/>
      <c r="N701"/>
      <c r="O701"/>
      <c r="P701"/>
      <c r="Q701"/>
      <c r="R701"/>
      <c r="S701"/>
      <c r="T701"/>
      <c r="U701"/>
      <c r="V701"/>
      <c r="W701"/>
      <c r="X701"/>
      <c r="Y701"/>
      <c r="Z701"/>
      <c r="AA701"/>
      <c r="AB701"/>
      <c r="AC701"/>
    </row>
    <row r="702" spans="2:29" ht="12.45">
      <c r="B702"/>
      <c r="C702"/>
      <c r="D702"/>
      <c r="E702"/>
      <c r="F702"/>
      <c r="G702"/>
      <c r="H702"/>
      <c r="I702"/>
      <c r="J702"/>
      <c r="K702"/>
      <c r="L702"/>
      <c r="M702"/>
      <c r="N702"/>
      <c r="O702"/>
      <c r="P702"/>
      <c r="Q702"/>
      <c r="R702"/>
      <c r="S702"/>
      <c r="T702"/>
      <c r="U702"/>
      <c r="V702"/>
      <c r="W702"/>
      <c r="X702"/>
      <c r="Y702"/>
      <c r="Z702"/>
      <c r="AA702"/>
      <c r="AB702"/>
      <c r="AC702"/>
    </row>
    <row r="703" spans="2:29" ht="12.45">
      <c r="B703"/>
      <c r="C703"/>
      <c r="D703"/>
      <c r="E703"/>
      <c r="F703"/>
      <c r="G703"/>
      <c r="H703"/>
      <c r="I703"/>
      <c r="J703"/>
      <c r="K703"/>
      <c r="L703"/>
      <c r="M703"/>
      <c r="N703"/>
      <c r="O703"/>
      <c r="P703"/>
      <c r="Q703"/>
      <c r="R703"/>
      <c r="S703"/>
      <c r="T703"/>
      <c r="U703"/>
      <c r="V703"/>
      <c r="W703"/>
      <c r="X703"/>
      <c r="Y703"/>
      <c r="Z703"/>
      <c r="AA703"/>
      <c r="AB703"/>
      <c r="AC703"/>
    </row>
    <row r="704" spans="2:29" ht="12.45">
      <c r="B704"/>
      <c r="C704"/>
      <c r="D704"/>
      <c r="E704"/>
      <c r="F704"/>
      <c r="G704"/>
      <c r="H704"/>
      <c r="I704"/>
      <c r="J704"/>
      <c r="K704"/>
      <c r="L704"/>
      <c r="M704"/>
      <c r="N704"/>
      <c r="O704"/>
      <c r="P704"/>
      <c r="Q704"/>
      <c r="R704"/>
      <c r="S704"/>
      <c r="T704"/>
      <c r="U704"/>
      <c r="V704"/>
      <c r="W704"/>
      <c r="X704"/>
      <c r="Y704"/>
      <c r="Z704"/>
      <c r="AA704"/>
      <c r="AB704"/>
      <c r="AC704"/>
    </row>
    <row r="705" spans="2:29" ht="12.45">
      <c r="B705"/>
      <c r="C705"/>
      <c r="D705"/>
      <c r="E705"/>
      <c r="F705"/>
      <c r="G705"/>
      <c r="H705"/>
      <c r="I705"/>
      <c r="J705"/>
      <c r="K705"/>
      <c r="L705"/>
      <c r="M705"/>
      <c r="N705"/>
      <c r="O705"/>
      <c r="P705"/>
      <c r="Q705"/>
      <c r="R705"/>
      <c r="S705"/>
      <c r="T705"/>
      <c r="U705"/>
      <c r="V705"/>
      <c r="W705"/>
      <c r="X705"/>
      <c r="Y705"/>
      <c r="Z705"/>
      <c r="AA705"/>
      <c r="AB705"/>
      <c r="AC705"/>
    </row>
    <row r="706" spans="2:29" ht="12.45">
      <c r="B706"/>
      <c r="C706"/>
      <c r="D706"/>
      <c r="E706"/>
      <c r="F706"/>
      <c r="G706"/>
      <c r="H706"/>
      <c r="I706"/>
      <c r="J706"/>
      <c r="K706"/>
      <c r="L706"/>
      <c r="M706"/>
      <c r="N706"/>
      <c r="O706"/>
      <c r="P706"/>
      <c r="Q706"/>
      <c r="R706"/>
      <c r="S706"/>
      <c r="T706"/>
      <c r="U706"/>
      <c r="V706"/>
      <c r="W706"/>
      <c r="X706"/>
      <c r="Y706"/>
      <c r="Z706"/>
      <c r="AA706"/>
      <c r="AB706"/>
      <c r="AC706"/>
    </row>
    <row r="707" spans="2:29" ht="12.45">
      <c r="B707"/>
      <c r="C707"/>
      <c r="D707"/>
      <c r="E707"/>
      <c r="F707"/>
      <c r="G707"/>
      <c r="H707"/>
      <c r="I707"/>
      <c r="J707"/>
      <c r="K707"/>
      <c r="L707"/>
      <c r="M707"/>
      <c r="N707"/>
      <c r="O707"/>
      <c r="P707"/>
      <c r="Q707"/>
      <c r="R707"/>
      <c r="S707"/>
      <c r="T707"/>
      <c r="U707"/>
      <c r="V707"/>
      <c r="W707"/>
      <c r="X707"/>
      <c r="Y707"/>
      <c r="Z707"/>
      <c r="AA707"/>
      <c r="AB707"/>
      <c r="AC707"/>
    </row>
    <row r="708" spans="2:29" ht="12.45">
      <c r="B708"/>
      <c r="C708"/>
      <c r="D708"/>
      <c r="E708"/>
      <c r="F708"/>
      <c r="G708"/>
      <c r="H708"/>
      <c r="I708"/>
      <c r="J708"/>
      <c r="K708"/>
      <c r="L708"/>
      <c r="M708"/>
      <c r="N708"/>
      <c r="O708"/>
      <c r="P708"/>
      <c r="Q708"/>
      <c r="R708"/>
      <c r="S708"/>
      <c r="T708"/>
      <c r="U708"/>
      <c r="V708"/>
      <c r="W708"/>
      <c r="X708"/>
      <c r="Y708"/>
      <c r="Z708"/>
      <c r="AA708"/>
      <c r="AB708"/>
      <c r="AC708"/>
    </row>
    <row r="709" spans="2:29" ht="12.45">
      <c r="B709"/>
      <c r="C709"/>
      <c r="D709"/>
      <c r="E709"/>
      <c r="F709"/>
      <c r="G709"/>
      <c r="H709"/>
      <c r="I709"/>
      <c r="J709"/>
      <c r="K709"/>
      <c r="L709"/>
      <c r="M709"/>
      <c r="N709"/>
      <c r="O709"/>
      <c r="P709"/>
      <c r="Q709"/>
      <c r="R709"/>
      <c r="S709"/>
      <c r="T709"/>
      <c r="U709"/>
      <c r="V709"/>
      <c r="W709"/>
      <c r="X709"/>
      <c r="Y709"/>
      <c r="Z709"/>
      <c r="AA709"/>
      <c r="AB709"/>
      <c r="AC709"/>
    </row>
    <row r="710" spans="2:29" ht="12.45">
      <c r="B710"/>
      <c r="C710"/>
      <c r="D710"/>
      <c r="E710"/>
      <c r="F710"/>
      <c r="G710"/>
      <c r="H710"/>
      <c r="I710"/>
      <c r="J710"/>
      <c r="K710"/>
      <c r="L710"/>
      <c r="M710"/>
      <c r="N710"/>
      <c r="O710"/>
      <c r="P710"/>
      <c r="Q710"/>
      <c r="R710"/>
      <c r="S710"/>
      <c r="T710"/>
      <c r="U710"/>
      <c r="V710"/>
      <c r="W710"/>
      <c r="X710"/>
      <c r="Y710"/>
      <c r="Z710"/>
      <c r="AA710"/>
      <c r="AB710"/>
      <c r="AC710"/>
    </row>
    <row r="711" spans="2:29" ht="12.45">
      <c r="B711"/>
      <c r="C711"/>
      <c r="D711"/>
      <c r="E711"/>
      <c r="F711"/>
      <c r="G711"/>
      <c r="H711"/>
      <c r="I711"/>
      <c r="J711"/>
      <c r="K711"/>
      <c r="L711"/>
      <c r="M711"/>
      <c r="N711"/>
      <c r="O711"/>
      <c r="P711"/>
      <c r="Q711"/>
      <c r="R711"/>
      <c r="S711"/>
      <c r="T711"/>
      <c r="U711"/>
      <c r="V711"/>
      <c r="W711"/>
      <c r="X711"/>
      <c r="Y711"/>
      <c r="Z711"/>
      <c r="AA711"/>
      <c r="AB711"/>
      <c r="AC711"/>
    </row>
    <row r="712" spans="2:29" ht="12.45">
      <c r="B712"/>
      <c r="C712"/>
      <c r="D712"/>
      <c r="E712"/>
      <c r="F712"/>
      <c r="G712"/>
      <c r="H712"/>
      <c r="I712"/>
      <c r="J712"/>
      <c r="K712"/>
      <c r="L712"/>
      <c r="M712"/>
      <c r="N712"/>
      <c r="O712"/>
      <c r="P712"/>
      <c r="Q712"/>
      <c r="R712"/>
      <c r="S712"/>
      <c r="T712"/>
      <c r="U712"/>
      <c r="V712"/>
      <c r="W712"/>
      <c r="X712"/>
      <c r="Y712"/>
      <c r="Z712"/>
      <c r="AA712"/>
      <c r="AB712"/>
      <c r="AC712"/>
    </row>
    <row r="713" spans="2:29" ht="12.45">
      <c r="B713"/>
      <c r="C713"/>
      <c r="D713"/>
      <c r="E713"/>
      <c r="F713"/>
      <c r="G713"/>
      <c r="H713"/>
      <c r="I713"/>
      <c r="J713"/>
      <c r="K713"/>
      <c r="L713"/>
      <c r="M713"/>
      <c r="N713"/>
      <c r="O713"/>
      <c r="P713"/>
      <c r="Q713"/>
      <c r="R713"/>
      <c r="S713"/>
      <c r="T713"/>
      <c r="U713"/>
      <c r="V713"/>
      <c r="W713"/>
      <c r="X713"/>
      <c r="Y713"/>
      <c r="Z713"/>
      <c r="AA713"/>
      <c r="AB713"/>
      <c r="AC713"/>
    </row>
    <row r="714" spans="2:29" ht="12.45">
      <c r="B714"/>
      <c r="C714"/>
      <c r="D714"/>
      <c r="E714"/>
      <c r="F714"/>
      <c r="G714"/>
      <c r="H714"/>
      <c r="I714"/>
      <c r="J714"/>
      <c r="K714"/>
      <c r="L714"/>
      <c r="M714"/>
      <c r="N714"/>
      <c r="O714"/>
      <c r="P714"/>
      <c r="Q714"/>
      <c r="R714"/>
      <c r="S714"/>
      <c r="T714"/>
      <c r="U714"/>
      <c r="V714"/>
      <c r="W714"/>
      <c r="X714"/>
      <c r="Y714"/>
      <c r="Z714"/>
      <c r="AA714"/>
      <c r="AB714"/>
      <c r="AC714"/>
    </row>
    <row r="715" spans="2:29" ht="12.45">
      <c r="B715"/>
      <c r="C715"/>
      <c r="D715"/>
      <c r="E715"/>
      <c r="F715"/>
      <c r="G715"/>
      <c r="H715"/>
      <c r="I715"/>
      <c r="J715"/>
      <c r="K715"/>
      <c r="L715"/>
      <c r="M715"/>
      <c r="N715"/>
      <c r="O715"/>
      <c r="P715"/>
      <c r="Q715"/>
      <c r="R715"/>
      <c r="S715"/>
      <c r="T715"/>
      <c r="U715"/>
      <c r="V715"/>
      <c r="W715"/>
      <c r="X715"/>
      <c r="Y715"/>
      <c r="Z715"/>
      <c r="AA715"/>
      <c r="AB715"/>
      <c r="AC715"/>
    </row>
    <row r="716" spans="2:29" ht="12.45">
      <c r="B716"/>
      <c r="C716"/>
      <c r="D716"/>
      <c r="E716"/>
      <c r="F716"/>
      <c r="G716"/>
      <c r="H716"/>
      <c r="I716"/>
      <c r="J716"/>
      <c r="K716"/>
      <c r="L716"/>
      <c r="M716"/>
      <c r="N716"/>
      <c r="O716"/>
      <c r="P716"/>
      <c r="Q716"/>
      <c r="R716"/>
      <c r="S716"/>
      <c r="T716"/>
      <c r="U716"/>
      <c r="V716"/>
      <c r="W716"/>
      <c r="X716"/>
      <c r="Y716"/>
      <c r="Z716"/>
      <c r="AA716"/>
      <c r="AB716"/>
      <c r="AC716"/>
    </row>
    <row r="717" spans="2:29" ht="12.45">
      <c r="B717"/>
      <c r="C717"/>
      <c r="D717"/>
      <c r="E717"/>
      <c r="F717"/>
      <c r="G717"/>
      <c r="H717"/>
      <c r="I717"/>
      <c r="J717"/>
      <c r="K717"/>
      <c r="L717"/>
      <c r="M717"/>
      <c r="N717"/>
      <c r="O717"/>
      <c r="P717"/>
      <c r="Q717"/>
      <c r="R717"/>
      <c r="S717"/>
      <c r="T717"/>
      <c r="U717"/>
      <c r="V717"/>
      <c r="W717"/>
      <c r="X717"/>
      <c r="Y717"/>
      <c r="Z717"/>
      <c r="AA717"/>
      <c r="AB717"/>
      <c r="AC717"/>
    </row>
    <row r="718" spans="2:29" ht="12.45">
      <c r="B718"/>
      <c r="C718"/>
      <c r="D718"/>
      <c r="E718"/>
      <c r="F718"/>
      <c r="G718"/>
      <c r="H718"/>
      <c r="I718"/>
      <c r="J718"/>
      <c r="K718"/>
      <c r="L718"/>
      <c r="M718"/>
      <c r="N718"/>
      <c r="O718"/>
      <c r="P718"/>
      <c r="Q718"/>
      <c r="R718"/>
      <c r="S718"/>
      <c r="T718"/>
      <c r="U718"/>
      <c r="V718"/>
      <c r="W718"/>
      <c r="X718"/>
      <c r="Y718"/>
      <c r="Z718"/>
      <c r="AA718"/>
      <c r="AB718"/>
      <c r="AC718"/>
    </row>
    <row r="719" spans="2:29" ht="12.45">
      <c r="B719"/>
      <c r="C719"/>
      <c r="D719"/>
      <c r="E719"/>
      <c r="F719"/>
      <c r="G719"/>
      <c r="H719"/>
      <c r="I719"/>
      <c r="J719"/>
      <c r="K719"/>
      <c r="L719"/>
      <c r="M719"/>
      <c r="N719"/>
      <c r="O719"/>
      <c r="P719"/>
      <c r="Q719"/>
      <c r="R719"/>
      <c r="S719"/>
      <c r="T719"/>
      <c r="U719"/>
      <c r="V719"/>
      <c r="W719"/>
      <c r="X719"/>
      <c r="Y719"/>
      <c r="Z719"/>
      <c r="AA719"/>
      <c r="AB719"/>
      <c r="AC719"/>
    </row>
    <row r="720" spans="2:29" ht="12.45">
      <c r="B720"/>
      <c r="C720"/>
      <c r="D720"/>
      <c r="E720"/>
      <c r="F720"/>
      <c r="G720"/>
      <c r="H720"/>
      <c r="I720"/>
      <c r="J720"/>
      <c r="K720"/>
      <c r="L720"/>
      <c r="M720"/>
      <c r="N720"/>
      <c r="O720"/>
      <c r="P720"/>
      <c r="Q720"/>
      <c r="R720"/>
      <c r="S720"/>
      <c r="T720"/>
      <c r="U720"/>
      <c r="V720"/>
      <c r="W720"/>
      <c r="X720"/>
      <c r="Y720"/>
      <c r="Z720"/>
      <c r="AA720"/>
      <c r="AB720"/>
      <c r="AC720"/>
    </row>
    <row r="721" spans="2:29" ht="12.45">
      <c r="B721"/>
      <c r="C721"/>
      <c r="D721"/>
      <c r="E721"/>
      <c r="F721"/>
      <c r="G721"/>
      <c r="H721"/>
      <c r="I721"/>
      <c r="J721"/>
      <c r="K721"/>
      <c r="L721"/>
      <c r="M721"/>
      <c r="N721"/>
      <c r="O721"/>
      <c r="P721"/>
      <c r="Q721"/>
      <c r="R721"/>
      <c r="S721"/>
      <c r="T721"/>
      <c r="U721"/>
      <c r="V721"/>
      <c r="W721"/>
      <c r="X721"/>
      <c r="Y721"/>
      <c r="Z721"/>
      <c r="AA721"/>
      <c r="AB721"/>
      <c r="AC721"/>
    </row>
    <row r="722" spans="2:29" ht="12.45">
      <c r="B722"/>
      <c r="C722"/>
      <c r="D722"/>
      <c r="E722"/>
      <c r="F722"/>
      <c r="G722"/>
      <c r="H722"/>
      <c r="I722"/>
      <c r="J722"/>
      <c r="K722"/>
      <c r="L722"/>
      <c r="M722"/>
      <c r="N722"/>
      <c r="O722"/>
      <c r="P722"/>
      <c r="Q722"/>
      <c r="R722"/>
      <c r="S722"/>
      <c r="T722"/>
      <c r="U722"/>
      <c r="V722"/>
      <c r="W722"/>
      <c r="X722"/>
      <c r="Y722"/>
      <c r="Z722"/>
      <c r="AA722"/>
      <c r="AB722"/>
      <c r="AC722"/>
    </row>
    <row r="723" spans="2:29" ht="12.45">
      <c r="B723"/>
      <c r="C723"/>
      <c r="D723"/>
      <c r="E723"/>
      <c r="F723"/>
      <c r="G723"/>
      <c r="H723"/>
      <c r="I723"/>
      <c r="J723"/>
      <c r="K723"/>
      <c r="L723"/>
      <c r="M723"/>
      <c r="N723"/>
      <c r="O723"/>
      <c r="P723"/>
      <c r="Q723"/>
      <c r="R723"/>
      <c r="S723"/>
      <c r="T723"/>
      <c r="U723"/>
      <c r="V723"/>
      <c r="W723"/>
      <c r="X723"/>
      <c r="Y723"/>
      <c r="Z723"/>
      <c r="AA723"/>
      <c r="AB723"/>
      <c r="AC723"/>
    </row>
    <row r="724" spans="2:29" ht="12.45">
      <c r="B724"/>
      <c r="C724"/>
      <c r="D724"/>
      <c r="E724"/>
      <c r="F724"/>
      <c r="G724"/>
      <c r="H724"/>
      <c r="I724"/>
      <c r="J724"/>
      <c r="K724"/>
      <c r="L724"/>
      <c r="M724"/>
      <c r="N724"/>
      <c r="O724"/>
      <c r="P724"/>
      <c r="Q724"/>
      <c r="R724"/>
      <c r="S724"/>
      <c r="T724"/>
      <c r="U724"/>
      <c r="V724"/>
      <c r="W724"/>
      <c r="X724"/>
      <c r="Y724"/>
      <c r="Z724"/>
      <c r="AA724"/>
      <c r="AB724"/>
      <c r="AC724"/>
    </row>
    <row r="725" spans="2:29" ht="12.45">
      <c r="B725"/>
      <c r="C725"/>
      <c r="D725"/>
      <c r="E725"/>
      <c r="F725"/>
      <c r="G725"/>
      <c r="H725"/>
      <c r="I725"/>
      <c r="J725"/>
      <c r="K725"/>
      <c r="L725"/>
      <c r="M725"/>
      <c r="N725"/>
      <c r="O725"/>
      <c r="P725"/>
      <c r="Q725"/>
      <c r="R725"/>
      <c r="S725"/>
      <c r="T725"/>
      <c r="U725"/>
      <c r="V725"/>
      <c r="W725"/>
      <c r="X725"/>
      <c r="Y725"/>
      <c r="Z725"/>
      <c r="AA725"/>
      <c r="AB725"/>
      <c r="AC725"/>
    </row>
    <row r="726" spans="2:29" ht="12.45">
      <c r="B726"/>
      <c r="C726"/>
      <c r="D726"/>
      <c r="E726"/>
      <c r="F726"/>
      <c r="G726"/>
      <c r="H726"/>
      <c r="I726"/>
      <c r="J726"/>
      <c r="K726"/>
      <c r="L726"/>
      <c r="M726"/>
      <c r="N726"/>
      <c r="O726"/>
      <c r="P726"/>
      <c r="Q726"/>
      <c r="R726"/>
      <c r="S726"/>
      <c r="T726"/>
      <c r="U726"/>
      <c r="V726"/>
      <c r="W726"/>
      <c r="X726"/>
      <c r="Y726"/>
      <c r="Z726"/>
      <c r="AA726"/>
      <c r="AB726"/>
      <c r="AC726"/>
    </row>
    <row r="727" spans="2:29" ht="12.45">
      <c r="B727"/>
      <c r="C727"/>
      <c r="D727"/>
      <c r="E727"/>
      <c r="F727"/>
      <c r="G727"/>
      <c r="H727"/>
      <c r="I727"/>
      <c r="J727"/>
      <c r="K727"/>
      <c r="L727"/>
      <c r="M727"/>
      <c r="N727"/>
      <c r="O727"/>
      <c r="P727"/>
      <c r="Q727"/>
      <c r="R727"/>
      <c r="S727"/>
      <c r="T727"/>
      <c r="U727"/>
      <c r="V727"/>
      <c r="W727"/>
      <c r="X727"/>
      <c r="Y727"/>
      <c r="Z727"/>
      <c r="AA727"/>
      <c r="AB727"/>
      <c r="AC727"/>
    </row>
    <row r="728" spans="2:29" ht="12.45">
      <c r="B728"/>
      <c r="C728"/>
      <c r="D728"/>
      <c r="E728"/>
      <c r="F728"/>
      <c r="G728"/>
      <c r="H728"/>
      <c r="I728"/>
      <c r="J728"/>
      <c r="K728"/>
      <c r="L728"/>
      <c r="M728"/>
      <c r="N728"/>
      <c r="O728"/>
      <c r="P728"/>
      <c r="Q728"/>
      <c r="R728"/>
      <c r="S728"/>
      <c r="T728"/>
      <c r="U728"/>
      <c r="V728"/>
      <c r="W728"/>
      <c r="X728"/>
      <c r="Y728"/>
      <c r="Z728"/>
      <c r="AA728"/>
      <c r="AB728"/>
      <c r="AC728"/>
    </row>
    <row r="729" spans="2:29" ht="12.45">
      <c r="B729"/>
      <c r="C729"/>
      <c r="D729"/>
      <c r="E729"/>
      <c r="F729"/>
      <c r="G729"/>
      <c r="H729"/>
      <c r="I729"/>
      <c r="J729"/>
      <c r="K729"/>
      <c r="L729"/>
      <c r="M729"/>
      <c r="N729"/>
      <c r="O729"/>
      <c r="P729"/>
      <c r="Q729"/>
      <c r="R729"/>
      <c r="S729"/>
      <c r="T729"/>
      <c r="U729"/>
      <c r="V729"/>
      <c r="W729"/>
      <c r="X729"/>
      <c r="Y729"/>
      <c r="Z729"/>
      <c r="AA729"/>
      <c r="AB729"/>
      <c r="AC729"/>
    </row>
    <row r="730" spans="2:29" ht="12.45">
      <c r="B730"/>
      <c r="C730"/>
      <c r="D730"/>
      <c r="E730"/>
      <c r="F730"/>
      <c r="G730"/>
      <c r="H730"/>
      <c r="I730"/>
      <c r="J730"/>
      <c r="K730"/>
      <c r="L730"/>
      <c r="M730"/>
      <c r="N730"/>
      <c r="O730"/>
      <c r="P730"/>
      <c r="Q730"/>
      <c r="R730"/>
      <c r="S730"/>
      <c r="T730"/>
      <c r="U730"/>
      <c r="V730"/>
      <c r="W730"/>
      <c r="X730"/>
      <c r="Y730"/>
      <c r="Z730"/>
      <c r="AA730"/>
      <c r="AB730"/>
      <c r="AC730"/>
    </row>
    <row r="731" spans="2:29" ht="12.45">
      <c r="B731"/>
      <c r="C731"/>
      <c r="D731"/>
      <c r="E731"/>
      <c r="F731"/>
      <c r="G731"/>
      <c r="H731"/>
      <c r="I731"/>
      <c r="J731"/>
      <c r="K731"/>
      <c r="L731"/>
      <c r="M731"/>
      <c r="N731"/>
      <c r="O731"/>
      <c r="P731"/>
      <c r="Q731"/>
      <c r="R731"/>
      <c r="S731"/>
      <c r="T731"/>
      <c r="U731"/>
      <c r="V731"/>
      <c r="W731"/>
      <c r="X731"/>
      <c r="Y731"/>
      <c r="Z731"/>
      <c r="AA731"/>
      <c r="AB731"/>
      <c r="AC731"/>
    </row>
    <row r="732" spans="2:29" ht="12.45">
      <c r="B732"/>
      <c r="C732"/>
      <c r="D732"/>
      <c r="E732"/>
      <c r="F732"/>
      <c r="G732"/>
      <c r="H732"/>
      <c r="I732"/>
      <c r="J732"/>
      <c r="K732"/>
      <c r="L732"/>
      <c r="M732"/>
      <c r="N732"/>
      <c r="O732"/>
      <c r="P732"/>
      <c r="Q732"/>
      <c r="R732"/>
      <c r="S732"/>
      <c r="T732"/>
      <c r="U732"/>
      <c r="V732"/>
      <c r="W732"/>
      <c r="X732"/>
      <c r="Y732"/>
      <c r="Z732"/>
      <c r="AA732"/>
      <c r="AB732"/>
      <c r="AC732"/>
    </row>
    <row r="733" spans="2:29" ht="12.45">
      <c r="B733"/>
      <c r="C733"/>
      <c r="D733"/>
      <c r="E733"/>
      <c r="F733"/>
      <c r="G733"/>
      <c r="H733"/>
      <c r="I733"/>
      <c r="J733"/>
      <c r="K733"/>
      <c r="L733"/>
      <c r="M733"/>
      <c r="N733"/>
      <c r="O733"/>
      <c r="P733"/>
      <c r="Q733"/>
      <c r="R733"/>
      <c r="S733"/>
      <c r="T733"/>
      <c r="U733"/>
      <c r="V733"/>
      <c r="W733"/>
      <c r="X733"/>
      <c r="Y733"/>
      <c r="Z733"/>
      <c r="AA733"/>
      <c r="AB733"/>
      <c r="AC733"/>
    </row>
    <row r="734" spans="2:29" ht="12.45">
      <c r="B734"/>
      <c r="C734"/>
      <c r="D734"/>
      <c r="E734"/>
      <c r="F734"/>
      <c r="G734"/>
      <c r="H734"/>
      <c r="I734"/>
      <c r="J734"/>
      <c r="K734"/>
      <c r="L734"/>
      <c r="M734"/>
      <c r="N734"/>
      <c r="O734"/>
      <c r="P734"/>
      <c r="Q734"/>
      <c r="R734"/>
      <c r="S734"/>
      <c r="T734"/>
      <c r="U734"/>
      <c r="V734"/>
      <c r="W734"/>
      <c r="X734"/>
      <c r="Y734"/>
      <c r="Z734"/>
      <c r="AA734"/>
      <c r="AB734"/>
      <c r="AC734"/>
    </row>
    <row r="735" spans="2:29" ht="12.45">
      <c r="B735"/>
      <c r="C735"/>
      <c r="D735"/>
      <c r="E735"/>
      <c r="F735"/>
      <c r="G735"/>
      <c r="H735"/>
      <c r="I735"/>
      <c r="J735"/>
      <c r="K735"/>
      <c r="L735"/>
      <c r="M735"/>
      <c r="N735"/>
      <c r="O735"/>
      <c r="P735"/>
      <c r="Q735"/>
      <c r="R735"/>
      <c r="S735"/>
      <c r="T735"/>
      <c r="U735"/>
      <c r="V735"/>
      <c r="W735"/>
      <c r="X735"/>
      <c r="Y735"/>
      <c r="Z735"/>
      <c r="AA735"/>
      <c r="AB735"/>
      <c r="AC735"/>
    </row>
    <row r="736" spans="2:29" ht="12.45">
      <c r="B736"/>
      <c r="C736"/>
      <c r="D736"/>
      <c r="E736"/>
      <c r="F736"/>
      <c r="G736"/>
      <c r="H736"/>
      <c r="I736"/>
      <c r="J736"/>
      <c r="K736"/>
      <c r="L736"/>
      <c r="M736"/>
      <c r="N736"/>
      <c r="O736"/>
      <c r="P736"/>
      <c r="Q736"/>
      <c r="R736"/>
      <c r="S736"/>
      <c r="T736"/>
      <c r="U736"/>
      <c r="V736"/>
      <c r="W736"/>
      <c r="X736"/>
      <c r="Y736"/>
      <c r="Z736"/>
      <c r="AA736"/>
      <c r="AB736"/>
      <c r="AC736"/>
    </row>
    <row r="737" spans="2:29" ht="12.45">
      <c r="B737"/>
      <c r="C737"/>
      <c r="D737"/>
      <c r="E737"/>
      <c r="F737"/>
      <c r="G737"/>
      <c r="H737"/>
      <c r="I737"/>
      <c r="J737"/>
      <c r="K737"/>
      <c r="L737"/>
      <c r="M737"/>
      <c r="N737"/>
      <c r="O737"/>
      <c r="P737"/>
      <c r="Q737"/>
      <c r="R737"/>
      <c r="S737"/>
      <c r="T737"/>
      <c r="U737"/>
      <c r="V737"/>
      <c r="W737"/>
      <c r="X737"/>
      <c r="Y737"/>
      <c r="Z737"/>
      <c r="AA737"/>
      <c r="AB737"/>
      <c r="AC737"/>
    </row>
    <row r="738" spans="2:29" ht="12.45">
      <c r="B738"/>
      <c r="C738"/>
      <c r="D738"/>
      <c r="E738"/>
      <c r="F738"/>
      <c r="G738"/>
      <c r="H738"/>
      <c r="I738"/>
      <c r="J738"/>
      <c r="K738"/>
      <c r="L738"/>
      <c r="M738"/>
      <c r="N738"/>
      <c r="O738"/>
      <c r="P738"/>
      <c r="Q738"/>
      <c r="R738"/>
      <c r="S738"/>
      <c r="T738"/>
      <c r="U738"/>
      <c r="V738"/>
      <c r="W738"/>
      <c r="X738"/>
      <c r="Y738"/>
      <c r="Z738"/>
      <c r="AA738"/>
      <c r="AB738"/>
      <c r="AC738"/>
    </row>
    <row r="739" spans="2:29" ht="12.45">
      <c r="B739"/>
      <c r="C739"/>
      <c r="D739"/>
      <c r="E739"/>
      <c r="F739"/>
      <c r="G739"/>
      <c r="H739"/>
      <c r="I739"/>
      <c r="J739"/>
      <c r="K739"/>
      <c r="L739"/>
      <c r="M739"/>
      <c r="N739"/>
      <c r="O739"/>
      <c r="P739"/>
      <c r="Q739"/>
      <c r="R739"/>
      <c r="S739"/>
      <c r="T739"/>
      <c r="U739"/>
      <c r="V739"/>
      <c r="W739"/>
      <c r="X739"/>
      <c r="Y739"/>
      <c r="Z739"/>
      <c r="AA739"/>
      <c r="AB739"/>
      <c r="AC739"/>
    </row>
    <row r="740" spans="2:29" ht="12.45">
      <c r="B740"/>
      <c r="C740"/>
      <c r="D740"/>
      <c r="E740"/>
      <c r="F740"/>
      <c r="G740"/>
      <c r="H740"/>
      <c r="I740"/>
      <c r="J740"/>
      <c r="K740"/>
      <c r="L740"/>
      <c r="M740"/>
      <c r="N740"/>
      <c r="O740"/>
      <c r="P740"/>
      <c r="Q740"/>
      <c r="R740"/>
      <c r="S740"/>
      <c r="T740"/>
      <c r="U740"/>
      <c r="V740"/>
      <c r="W740"/>
      <c r="X740"/>
      <c r="Y740"/>
      <c r="Z740"/>
      <c r="AA740"/>
      <c r="AB740"/>
      <c r="AC740"/>
    </row>
    <row r="741" spans="2:29" ht="12.45">
      <c r="B741"/>
      <c r="C741"/>
      <c r="D741"/>
      <c r="E741"/>
      <c r="F741"/>
      <c r="G741"/>
      <c r="H741"/>
      <c r="I741"/>
      <c r="J741"/>
      <c r="K741"/>
      <c r="L741"/>
      <c r="M741"/>
      <c r="N741"/>
      <c r="O741"/>
      <c r="P741"/>
      <c r="Q741"/>
      <c r="R741"/>
      <c r="S741"/>
      <c r="T741"/>
      <c r="U741"/>
      <c r="V741"/>
      <c r="W741"/>
      <c r="X741"/>
      <c r="Y741"/>
      <c r="Z741"/>
      <c r="AA741"/>
      <c r="AB741"/>
      <c r="AC741"/>
    </row>
    <row r="742" spans="2:29" ht="12.45">
      <c r="B742"/>
      <c r="C742"/>
      <c r="D742"/>
      <c r="E742"/>
      <c r="F742"/>
      <c r="G742"/>
      <c r="H742"/>
      <c r="I742"/>
      <c r="J742"/>
      <c r="K742"/>
      <c r="L742"/>
      <c r="M742"/>
      <c r="N742"/>
      <c r="O742"/>
      <c r="P742"/>
      <c r="Q742"/>
      <c r="R742"/>
      <c r="S742"/>
      <c r="T742"/>
      <c r="U742"/>
      <c r="V742"/>
      <c r="W742"/>
      <c r="X742"/>
      <c r="Y742"/>
      <c r="Z742"/>
      <c r="AA742"/>
      <c r="AB742"/>
      <c r="AC742"/>
    </row>
    <row r="743" spans="2:29" ht="12.45">
      <c r="B743"/>
      <c r="C743"/>
      <c r="D743"/>
      <c r="E743"/>
      <c r="F743"/>
      <c r="G743"/>
      <c r="H743"/>
      <c r="I743"/>
      <c r="J743"/>
      <c r="K743"/>
      <c r="L743"/>
      <c r="M743"/>
      <c r="N743"/>
      <c r="O743"/>
      <c r="P743"/>
      <c r="Q743"/>
      <c r="R743"/>
      <c r="S743"/>
      <c r="T743"/>
      <c r="U743"/>
      <c r="V743"/>
      <c r="W743"/>
      <c r="X743"/>
      <c r="Y743"/>
      <c r="Z743"/>
      <c r="AA743"/>
      <c r="AB743"/>
      <c r="AC743"/>
    </row>
    <row r="744" spans="2:29" ht="12.45">
      <c r="B744"/>
      <c r="C744"/>
      <c r="D744"/>
      <c r="E744"/>
      <c r="F744"/>
      <c r="G744"/>
      <c r="H744"/>
      <c r="I744"/>
      <c r="J744"/>
      <c r="K744"/>
      <c r="L744"/>
      <c r="M744"/>
      <c r="N744"/>
      <c r="O744"/>
      <c r="P744"/>
      <c r="Q744"/>
      <c r="R744"/>
      <c r="S744"/>
      <c r="T744"/>
      <c r="U744"/>
      <c r="V744"/>
      <c r="W744"/>
      <c r="X744"/>
      <c r="Y744"/>
      <c r="Z744"/>
      <c r="AA744"/>
      <c r="AB744"/>
      <c r="AC744"/>
    </row>
    <row r="745" spans="2:29" ht="12.45">
      <c r="B745"/>
      <c r="C745"/>
      <c r="D745"/>
      <c r="E745"/>
      <c r="F745"/>
      <c r="G745"/>
      <c r="H745"/>
      <c r="I745"/>
      <c r="J745"/>
      <c r="K745"/>
      <c r="L745"/>
      <c r="M745"/>
      <c r="N745"/>
      <c r="O745"/>
      <c r="P745"/>
      <c r="Q745"/>
      <c r="R745"/>
      <c r="S745"/>
      <c r="T745"/>
      <c r="U745"/>
      <c r="V745"/>
      <c r="W745"/>
      <c r="X745"/>
      <c r="Y745"/>
      <c r="Z745"/>
      <c r="AA745"/>
      <c r="AB745"/>
      <c r="AC745"/>
    </row>
    <row r="746" spans="2:29" ht="12.45">
      <c r="B746"/>
      <c r="C746"/>
      <c r="D746"/>
      <c r="E746"/>
      <c r="F746"/>
      <c r="G746"/>
      <c r="H746"/>
      <c r="I746"/>
      <c r="J746"/>
      <c r="K746"/>
      <c r="L746"/>
      <c r="M746"/>
      <c r="N746"/>
      <c r="O746"/>
      <c r="P746"/>
      <c r="Q746"/>
      <c r="R746"/>
      <c r="S746"/>
      <c r="T746"/>
      <c r="U746"/>
      <c r="V746"/>
      <c r="W746"/>
      <c r="X746"/>
      <c r="Y746"/>
      <c r="Z746"/>
      <c r="AA746"/>
      <c r="AB746"/>
      <c r="AC746"/>
    </row>
    <row r="747" spans="2:29" ht="12.45">
      <c r="B747"/>
      <c r="C747"/>
      <c r="D747"/>
      <c r="E747"/>
      <c r="F747"/>
      <c r="G747"/>
      <c r="H747"/>
      <c r="I747"/>
      <c r="J747"/>
      <c r="K747"/>
      <c r="L747"/>
      <c r="M747"/>
      <c r="N747"/>
      <c r="O747"/>
      <c r="P747"/>
      <c r="Q747"/>
      <c r="R747"/>
      <c r="S747"/>
      <c r="T747"/>
      <c r="U747"/>
      <c r="V747"/>
      <c r="W747"/>
      <c r="X747"/>
      <c r="Y747"/>
      <c r="Z747"/>
      <c r="AA747"/>
      <c r="AB747"/>
      <c r="AC747"/>
    </row>
    <row r="748" spans="2:29" ht="12.45">
      <c r="B748"/>
      <c r="C748"/>
      <c r="D748"/>
      <c r="E748"/>
      <c r="F748"/>
      <c r="G748"/>
      <c r="H748"/>
      <c r="I748"/>
      <c r="J748"/>
      <c r="K748"/>
      <c r="L748"/>
      <c r="M748"/>
      <c r="N748"/>
      <c r="O748"/>
      <c r="P748"/>
      <c r="Q748"/>
      <c r="R748"/>
      <c r="S748"/>
      <c r="T748"/>
      <c r="U748"/>
      <c r="V748"/>
      <c r="W748"/>
      <c r="X748"/>
      <c r="Y748"/>
      <c r="Z748"/>
      <c r="AA748"/>
      <c r="AB748"/>
      <c r="AC748"/>
    </row>
    <row r="749" spans="2:29" ht="12.45">
      <c r="B749"/>
      <c r="C749"/>
      <c r="D749"/>
      <c r="E749"/>
      <c r="F749"/>
      <c r="G749"/>
      <c r="H749"/>
      <c r="I749"/>
      <c r="J749"/>
      <c r="K749"/>
      <c r="L749"/>
      <c r="M749"/>
      <c r="N749"/>
      <c r="O749"/>
      <c r="P749"/>
      <c r="Q749"/>
      <c r="R749"/>
      <c r="S749"/>
      <c r="T749"/>
      <c r="U749"/>
      <c r="V749"/>
      <c r="W749"/>
      <c r="X749"/>
      <c r="Y749"/>
      <c r="Z749"/>
      <c r="AA749"/>
      <c r="AB749"/>
      <c r="AC749"/>
    </row>
    <row r="750" spans="2:29" ht="12.45">
      <c r="B750"/>
      <c r="C750"/>
      <c r="D750"/>
      <c r="E750"/>
      <c r="F750"/>
      <c r="G750"/>
      <c r="H750"/>
      <c r="I750"/>
      <c r="J750"/>
      <c r="K750"/>
      <c r="L750"/>
      <c r="M750"/>
      <c r="N750"/>
      <c r="O750"/>
      <c r="P750"/>
      <c r="Q750"/>
      <c r="R750"/>
      <c r="S750"/>
      <c r="T750"/>
      <c r="U750"/>
      <c r="V750"/>
      <c r="W750"/>
      <c r="X750"/>
      <c r="Y750"/>
      <c r="Z750"/>
      <c r="AA750"/>
      <c r="AB750"/>
      <c r="AC750"/>
    </row>
    <row r="751" spans="2:29" ht="12.45">
      <c r="B751"/>
      <c r="C751"/>
      <c r="D751"/>
      <c r="E751"/>
      <c r="F751"/>
      <c r="G751"/>
      <c r="H751"/>
      <c r="I751"/>
      <c r="J751"/>
      <c r="K751"/>
      <c r="L751"/>
      <c r="M751"/>
      <c r="N751"/>
      <c r="O751"/>
      <c r="P751"/>
      <c r="Q751"/>
      <c r="R751"/>
      <c r="S751"/>
      <c r="T751"/>
      <c r="U751"/>
      <c r="V751"/>
      <c r="W751"/>
      <c r="X751"/>
      <c r="Y751"/>
      <c r="Z751"/>
      <c r="AA751"/>
      <c r="AB751"/>
      <c r="AC751"/>
    </row>
    <row r="752" spans="2:29" ht="12.45">
      <c r="B752"/>
      <c r="C752"/>
      <c r="D752"/>
      <c r="E752"/>
      <c r="F752"/>
      <c r="G752"/>
      <c r="H752"/>
      <c r="I752"/>
      <c r="J752"/>
      <c r="K752"/>
      <c r="L752"/>
      <c r="M752"/>
      <c r="N752"/>
      <c r="O752"/>
      <c r="P752"/>
      <c r="Q752"/>
      <c r="R752"/>
      <c r="S752"/>
      <c r="T752"/>
      <c r="U752"/>
      <c r="V752"/>
      <c r="W752"/>
      <c r="X752"/>
      <c r="Y752"/>
      <c r="Z752"/>
      <c r="AA752"/>
      <c r="AB752"/>
      <c r="AC752"/>
    </row>
    <row r="753" spans="2:29" ht="12.45">
      <c r="B753"/>
      <c r="C753"/>
      <c r="D753"/>
      <c r="E753"/>
      <c r="F753"/>
      <c r="G753"/>
      <c r="H753"/>
      <c r="I753"/>
      <c r="J753"/>
      <c r="K753"/>
      <c r="L753"/>
      <c r="M753"/>
      <c r="N753"/>
      <c r="O753"/>
      <c r="P753"/>
      <c r="Q753"/>
      <c r="R753"/>
      <c r="S753"/>
      <c r="T753"/>
      <c r="U753"/>
      <c r="V753"/>
      <c r="W753"/>
      <c r="X753"/>
      <c r="Y753"/>
      <c r="Z753"/>
      <c r="AA753"/>
      <c r="AB753"/>
      <c r="AC753"/>
    </row>
    <row r="754" spans="2:29" ht="12.45">
      <c r="B754"/>
      <c r="C754"/>
      <c r="D754"/>
      <c r="E754"/>
      <c r="F754"/>
      <c r="G754"/>
      <c r="H754"/>
      <c r="I754"/>
      <c r="J754"/>
      <c r="K754"/>
      <c r="L754"/>
      <c r="M754"/>
      <c r="N754"/>
      <c r="O754"/>
      <c r="P754"/>
      <c r="Q754"/>
      <c r="R754"/>
      <c r="S754"/>
      <c r="T754"/>
      <c r="U754"/>
      <c r="V754"/>
      <c r="W754"/>
      <c r="X754"/>
      <c r="Y754"/>
      <c r="Z754"/>
      <c r="AA754"/>
      <c r="AB754"/>
      <c r="AC754"/>
    </row>
    <row r="755" spans="2:29" ht="12.45">
      <c r="B755"/>
      <c r="C755"/>
      <c r="D755"/>
      <c r="E755"/>
      <c r="F755"/>
      <c r="G755"/>
      <c r="H755"/>
      <c r="I755"/>
      <c r="J755"/>
      <c r="K755"/>
      <c r="L755"/>
      <c r="M755"/>
      <c r="N755"/>
      <c r="O755"/>
      <c r="P755"/>
      <c r="Q755"/>
      <c r="R755"/>
      <c r="S755"/>
      <c r="T755"/>
      <c r="U755"/>
      <c r="V755"/>
      <c r="W755"/>
      <c r="X755"/>
      <c r="Y755"/>
      <c r="Z755"/>
      <c r="AA755"/>
      <c r="AB755"/>
      <c r="AC755"/>
    </row>
    <row r="756" spans="2:29" ht="12.45">
      <c r="B756"/>
      <c r="C756"/>
      <c r="D756"/>
      <c r="E756"/>
      <c r="F756"/>
      <c r="G756"/>
      <c r="H756"/>
      <c r="I756"/>
      <c r="J756"/>
      <c r="K756"/>
      <c r="L756"/>
      <c r="M756"/>
      <c r="N756"/>
      <c r="O756"/>
      <c r="P756"/>
      <c r="Q756"/>
      <c r="R756"/>
      <c r="S756"/>
      <c r="T756"/>
      <c r="U756"/>
      <c r="V756"/>
      <c r="W756"/>
      <c r="X756"/>
      <c r="Y756"/>
      <c r="Z756"/>
      <c r="AA756"/>
      <c r="AB756"/>
      <c r="AC756"/>
    </row>
    <row r="757" spans="2:29" ht="12.45">
      <c r="B757"/>
      <c r="C757"/>
      <c r="D757"/>
      <c r="E757"/>
      <c r="F757"/>
      <c r="G757"/>
      <c r="H757"/>
      <c r="I757"/>
      <c r="J757"/>
      <c r="K757"/>
      <c r="L757"/>
      <c r="M757"/>
      <c r="N757"/>
      <c r="O757"/>
      <c r="P757"/>
      <c r="Q757"/>
      <c r="R757"/>
      <c r="S757"/>
      <c r="T757"/>
      <c r="U757"/>
      <c r="V757"/>
      <c r="W757"/>
      <c r="X757"/>
      <c r="Y757"/>
      <c r="Z757"/>
      <c r="AA757"/>
      <c r="AB757"/>
      <c r="AC757"/>
    </row>
    <row r="758" spans="2:29" ht="12.45">
      <c r="B758"/>
      <c r="C758"/>
      <c r="D758"/>
      <c r="E758"/>
      <c r="F758"/>
      <c r="G758"/>
      <c r="H758"/>
      <c r="I758"/>
      <c r="J758"/>
      <c r="K758"/>
      <c r="L758"/>
      <c r="M758"/>
      <c r="N758"/>
      <c r="O758"/>
      <c r="P758"/>
      <c r="Q758"/>
      <c r="R758"/>
      <c r="S758"/>
      <c r="T758"/>
      <c r="U758"/>
      <c r="V758"/>
      <c r="W758"/>
      <c r="X758"/>
      <c r="Y758"/>
      <c r="Z758"/>
      <c r="AA758"/>
      <c r="AB758"/>
      <c r="AC758"/>
    </row>
    <row r="759" spans="2:29" ht="12.45">
      <c r="B759"/>
      <c r="C759"/>
      <c r="D759"/>
      <c r="E759"/>
      <c r="F759"/>
      <c r="G759"/>
      <c r="H759"/>
      <c r="I759"/>
      <c r="J759"/>
      <c r="K759"/>
      <c r="L759"/>
      <c r="M759"/>
      <c r="N759"/>
      <c r="O759"/>
      <c r="P759"/>
      <c r="Q759"/>
      <c r="R759"/>
      <c r="S759"/>
      <c r="T759"/>
      <c r="U759"/>
      <c r="V759"/>
      <c r="W759"/>
      <c r="X759"/>
      <c r="Y759"/>
      <c r="Z759"/>
      <c r="AA759"/>
      <c r="AB759"/>
      <c r="AC759"/>
    </row>
    <row r="760" spans="2:29" ht="12.45">
      <c r="B760"/>
      <c r="C760"/>
      <c r="D760"/>
      <c r="E760"/>
      <c r="F760"/>
      <c r="G760"/>
      <c r="H760"/>
      <c r="I760"/>
      <c r="J760"/>
      <c r="K760"/>
      <c r="L760"/>
      <c r="M760"/>
      <c r="N760"/>
      <c r="O760"/>
      <c r="P760"/>
      <c r="Q760"/>
      <c r="R760"/>
      <c r="S760"/>
      <c r="T760"/>
      <c r="U760"/>
      <c r="V760"/>
      <c r="W760"/>
      <c r="X760"/>
      <c r="Y760"/>
      <c r="Z760"/>
      <c r="AA760"/>
      <c r="AB760"/>
      <c r="AC760"/>
    </row>
    <row r="761" spans="2:29" ht="12.45">
      <c r="B761"/>
      <c r="C761"/>
      <c r="D761"/>
      <c r="E761"/>
      <c r="F761"/>
      <c r="G761"/>
      <c r="H761"/>
      <c r="I761"/>
      <c r="J761"/>
      <c r="K761"/>
      <c r="L761"/>
      <c r="M761"/>
      <c r="N761"/>
      <c r="O761"/>
      <c r="P761"/>
      <c r="Q761"/>
      <c r="R761"/>
      <c r="S761"/>
      <c r="T761"/>
      <c r="U761"/>
      <c r="V761"/>
      <c r="W761"/>
      <c r="X761"/>
      <c r="Y761"/>
      <c r="Z761"/>
      <c r="AA761"/>
      <c r="AB761"/>
      <c r="AC761"/>
    </row>
    <row r="762" spans="2:29" ht="12.45">
      <c r="B762"/>
      <c r="C762"/>
      <c r="D762"/>
      <c r="E762"/>
      <c r="F762"/>
      <c r="G762"/>
      <c r="H762"/>
      <c r="I762"/>
      <c r="J762"/>
      <c r="K762"/>
      <c r="L762"/>
      <c r="M762"/>
      <c r="N762"/>
      <c r="O762"/>
      <c r="P762"/>
      <c r="Q762"/>
      <c r="R762"/>
      <c r="S762"/>
      <c r="T762"/>
      <c r="U762"/>
      <c r="V762"/>
      <c r="W762"/>
      <c r="X762"/>
      <c r="Y762"/>
      <c r="Z762"/>
      <c r="AA762"/>
      <c r="AB762"/>
      <c r="AC762"/>
    </row>
    <row r="763" spans="2:29" ht="12.45">
      <c r="B763"/>
      <c r="C763"/>
      <c r="D763"/>
      <c r="E763"/>
      <c r="F763"/>
      <c r="G763"/>
      <c r="H763"/>
      <c r="I763"/>
      <c r="J763"/>
      <c r="K763"/>
      <c r="L763"/>
      <c r="M763"/>
      <c r="N763"/>
      <c r="O763"/>
      <c r="P763"/>
      <c r="Q763"/>
      <c r="R763"/>
      <c r="S763"/>
      <c r="T763"/>
      <c r="U763"/>
      <c r="V763"/>
      <c r="W763"/>
      <c r="X763"/>
      <c r="Y763"/>
      <c r="Z763"/>
      <c r="AA763"/>
      <c r="AB763"/>
      <c r="AC763"/>
    </row>
    <row r="764" spans="2:29" ht="12.45">
      <c r="B764"/>
      <c r="C764"/>
      <c r="D764"/>
      <c r="E764"/>
      <c r="F764"/>
      <c r="G764"/>
      <c r="H764"/>
      <c r="I764"/>
      <c r="J764"/>
      <c r="K764"/>
      <c r="L764"/>
      <c r="M764"/>
      <c r="N764"/>
      <c r="O764"/>
      <c r="P764"/>
      <c r="Q764"/>
      <c r="R764"/>
      <c r="S764"/>
      <c r="T764"/>
      <c r="U764"/>
      <c r="V764"/>
      <c r="W764"/>
      <c r="X764"/>
      <c r="Y764"/>
      <c r="Z764"/>
      <c r="AA764"/>
      <c r="AB764"/>
      <c r="AC764"/>
    </row>
    <row r="765" spans="2:29" ht="12.45">
      <c r="B765"/>
      <c r="C765"/>
      <c r="D765"/>
      <c r="E765"/>
      <c r="F765"/>
      <c r="G765"/>
      <c r="H765"/>
      <c r="I765"/>
      <c r="J765"/>
      <c r="K765"/>
      <c r="L765"/>
      <c r="M765"/>
      <c r="N765"/>
      <c r="O765"/>
      <c r="P765"/>
      <c r="Q765"/>
      <c r="R765"/>
      <c r="S765"/>
      <c r="T765"/>
      <c r="U765"/>
      <c r="V765"/>
      <c r="W765"/>
      <c r="X765"/>
      <c r="Y765"/>
      <c r="Z765"/>
      <c r="AA765"/>
      <c r="AB765"/>
      <c r="AC765"/>
    </row>
    <row r="766" spans="2:29" ht="12.45">
      <c r="B766"/>
      <c r="C766"/>
      <c r="D766"/>
      <c r="E766"/>
      <c r="F766"/>
      <c r="G766"/>
      <c r="H766"/>
      <c r="I766"/>
      <c r="J766"/>
      <c r="K766"/>
      <c r="L766"/>
      <c r="M766"/>
      <c r="N766"/>
      <c r="O766"/>
      <c r="P766"/>
      <c r="Q766"/>
      <c r="R766"/>
      <c r="S766"/>
      <c r="T766"/>
      <c r="U766"/>
      <c r="V766"/>
      <c r="W766"/>
      <c r="X766"/>
      <c r="Y766"/>
      <c r="Z766"/>
      <c r="AA766"/>
      <c r="AB766"/>
      <c r="AC766"/>
    </row>
    <row r="767" spans="2:29" ht="12.45">
      <c r="B767"/>
      <c r="C767"/>
      <c r="D767"/>
      <c r="E767"/>
      <c r="F767"/>
      <c r="G767"/>
      <c r="H767"/>
      <c r="I767"/>
      <c r="J767"/>
      <c r="K767"/>
      <c r="L767"/>
      <c r="M767"/>
      <c r="N767"/>
      <c r="O767"/>
      <c r="P767"/>
      <c r="Q767"/>
      <c r="R767"/>
      <c r="S767"/>
      <c r="T767"/>
      <c r="U767"/>
      <c r="V767"/>
      <c r="W767"/>
      <c r="X767"/>
      <c r="Y767"/>
      <c r="Z767"/>
      <c r="AA767"/>
      <c r="AB767"/>
      <c r="AC767"/>
    </row>
    <row r="768" spans="2:29" ht="12.45">
      <c r="B768"/>
      <c r="C768"/>
      <c r="D768"/>
      <c r="E768"/>
      <c r="F768"/>
      <c r="G768"/>
      <c r="H768"/>
      <c r="I768"/>
      <c r="J768"/>
      <c r="K768"/>
      <c r="L768"/>
      <c r="M768"/>
      <c r="N768"/>
      <c r="O768"/>
      <c r="P768"/>
      <c r="Q768"/>
      <c r="R768"/>
      <c r="S768"/>
      <c r="T768"/>
      <c r="U768"/>
      <c r="V768"/>
      <c r="W768"/>
      <c r="X768"/>
      <c r="Y768"/>
      <c r="Z768"/>
      <c r="AA768"/>
      <c r="AB768"/>
      <c r="AC768"/>
    </row>
    <row r="769" spans="2:29" ht="12.45">
      <c r="B769"/>
      <c r="C769"/>
      <c r="D769"/>
      <c r="E769"/>
      <c r="F769"/>
      <c r="G769"/>
      <c r="H769"/>
      <c r="I769"/>
      <c r="J769"/>
      <c r="K769"/>
      <c r="L769"/>
      <c r="M769"/>
      <c r="N769"/>
      <c r="O769"/>
      <c r="P769"/>
      <c r="Q769"/>
      <c r="R769"/>
      <c r="S769"/>
      <c r="T769"/>
      <c r="U769"/>
      <c r="V769"/>
      <c r="W769"/>
      <c r="X769"/>
      <c r="Y769"/>
      <c r="Z769"/>
      <c r="AA769"/>
      <c r="AB769"/>
      <c r="AC769"/>
    </row>
    <row r="770" spans="2:29" ht="12.45">
      <c r="B770"/>
      <c r="C770"/>
      <c r="D770"/>
      <c r="E770"/>
      <c r="F770"/>
      <c r="G770"/>
      <c r="H770"/>
      <c r="I770"/>
      <c r="J770"/>
      <c r="K770"/>
      <c r="L770"/>
      <c r="M770"/>
      <c r="N770"/>
      <c r="O770"/>
      <c r="P770"/>
      <c r="Q770"/>
      <c r="R770"/>
      <c r="S770"/>
      <c r="T770"/>
      <c r="U770"/>
      <c r="V770"/>
      <c r="W770"/>
      <c r="X770"/>
      <c r="Y770"/>
      <c r="Z770"/>
      <c r="AA770"/>
      <c r="AB770"/>
      <c r="AC770"/>
    </row>
    <row r="771" spans="2:29" ht="12.45">
      <c r="B771"/>
      <c r="C771"/>
      <c r="D771"/>
      <c r="E771"/>
      <c r="F771"/>
      <c r="G771"/>
      <c r="H771"/>
      <c r="I771"/>
      <c r="J771"/>
      <c r="K771"/>
      <c r="L771"/>
      <c r="M771"/>
      <c r="N771"/>
      <c r="O771"/>
      <c r="P771"/>
      <c r="Q771"/>
      <c r="R771"/>
      <c r="S771"/>
      <c r="T771"/>
      <c r="U771"/>
      <c r="V771"/>
      <c r="W771"/>
      <c r="X771"/>
      <c r="Y771"/>
      <c r="Z771"/>
      <c r="AA771"/>
      <c r="AB771"/>
      <c r="AC771"/>
    </row>
    <row r="772" spans="2:29" ht="12.45">
      <c r="B772"/>
      <c r="C772"/>
      <c r="D772"/>
      <c r="E772"/>
      <c r="F772"/>
      <c r="G772"/>
      <c r="H772"/>
      <c r="I772"/>
      <c r="J772"/>
      <c r="K772"/>
      <c r="L772"/>
      <c r="M772"/>
      <c r="N772"/>
      <c r="O772"/>
      <c r="P772"/>
      <c r="Q772"/>
      <c r="R772"/>
      <c r="S772"/>
      <c r="T772"/>
      <c r="U772"/>
      <c r="V772"/>
      <c r="W772"/>
      <c r="X772"/>
      <c r="Y772"/>
      <c r="Z772"/>
      <c r="AA772"/>
      <c r="AB772"/>
      <c r="AC772"/>
    </row>
    <row r="773" spans="2:29" ht="12.45">
      <c r="B773"/>
      <c r="C773"/>
      <c r="D773"/>
      <c r="E773"/>
      <c r="F773"/>
      <c r="G773"/>
      <c r="H773"/>
      <c r="I773"/>
      <c r="J773"/>
      <c r="K773"/>
      <c r="L773"/>
      <c r="M773"/>
      <c r="N773"/>
      <c r="O773"/>
      <c r="P773"/>
      <c r="Q773"/>
      <c r="R773"/>
      <c r="S773"/>
      <c r="T773"/>
      <c r="U773"/>
      <c r="V773"/>
      <c r="W773"/>
      <c r="X773"/>
      <c r="Y773"/>
      <c r="Z773"/>
      <c r="AA773"/>
      <c r="AB773"/>
      <c r="AC773"/>
    </row>
    <row r="774" spans="2:29" ht="12.45">
      <c r="B774"/>
      <c r="C774"/>
      <c r="D774"/>
      <c r="E774"/>
      <c r="F774"/>
      <c r="G774"/>
      <c r="H774"/>
      <c r="I774"/>
      <c r="J774"/>
      <c r="K774"/>
      <c r="L774"/>
      <c r="M774"/>
      <c r="N774"/>
      <c r="O774"/>
      <c r="P774"/>
      <c r="Q774"/>
      <c r="R774"/>
      <c r="S774"/>
      <c r="T774"/>
      <c r="U774"/>
      <c r="V774"/>
      <c r="W774"/>
      <c r="X774"/>
      <c r="Y774"/>
      <c r="Z774"/>
      <c r="AA774"/>
      <c r="AB774"/>
      <c r="AC774"/>
    </row>
    <row r="775" spans="2:29" ht="12.45">
      <c r="B775"/>
      <c r="C775"/>
      <c r="D775"/>
      <c r="E775"/>
      <c r="F775"/>
      <c r="G775"/>
      <c r="H775"/>
      <c r="I775"/>
      <c r="J775"/>
      <c r="K775"/>
      <c r="L775"/>
      <c r="M775"/>
      <c r="N775"/>
      <c r="O775"/>
      <c r="P775"/>
      <c r="Q775"/>
      <c r="R775"/>
      <c r="S775"/>
      <c r="T775"/>
      <c r="U775"/>
      <c r="V775"/>
      <c r="W775"/>
      <c r="X775"/>
      <c r="Y775"/>
      <c r="Z775"/>
      <c r="AA775"/>
      <c r="AB775"/>
      <c r="AC775"/>
    </row>
    <row r="776" spans="2:29" ht="12.45">
      <c r="B776"/>
      <c r="C776"/>
      <c r="D776"/>
      <c r="E776"/>
      <c r="F776"/>
      <c r="G776"/>
      <c r="H776"/>
      <c r="I776"/>
      <c r="J776"/>
      <c r="K776"/>
      <c r="L776"/>
      <c r="M776"/>
      <c r="N776"/>
      <c r="O776"/>
      <c r="P776"/>
      <c r="Q776"/>
      <c r="R776"/>
      <c r="S776"/>
      <c r="T776"/>
      <c r="U776"/>
      <c r="V776"/>
      <c r="W776"/>
      <c r="X776"/>
      <c r="Y776"/>
      <c r="Z776"/>
      <c r="AA776"/>
      <c r="AB776"/>
      <c r="AC776"/>
    </row>
    <row r="777" spans="2:29" ht="12.45">
      <c r="B777"/>
      <c r="C777"/>
      <c r="D777"/>
      <c r="E777"/>
      <c r="F777"/>
      <c r="G777"/>
      <c r="H777"/>
      <c r="I777"/>
      <c r="J777"/>
      <c r="K777"/>
      <c r="L777"/>
      <c r="M777"/>
      <c r="N777"/>
      <c r="O777"/>
      <c r="P777"/>
      <c r="Q777"/>
      <c r="R777"/>
      <c r="S777"/>
      <c r="T777"/>
      <c r="U777"/>
      <c r="V777"/>
      <c r="W777"/>
      <c r="X777"/>
      <c r="Y777"/>
      <c r="Z777"/>
      <c r="AA777"/>
      <c r="AB777"/>
      <c r="AC777"/>
    </row>
    <row r="778" spans="2:29" ht="12.45">
      <c r="B778"/>
      <c r="C778"/>
      <c r="D778"/>
      <c r="E778"/>
      <c r="F778"/>
      <c r="G778"/>
      <c r="H778"/>
      <c r="I778"/>
      <c r="J778"/>
      <c r="K778"/>
      <c r="L778"/>
      <c r="M778"/>
      <c r="N778"/>
      <c r="O778"/>
      <c r="P778"/>
      <c r="Q778"/>
      <c r="R778"/>
      <c r="S778"/>
      <c r="T778"/>
      <c r="U778"/>
      <c r="V778"/>
      <c r="W778"/>
      <c r="X778"/>
      <c r="Y778"/>
      <c r="Z778"/>
      <c r="AA778"/>
      <c r="AB778"/>
      <c r="AC778"/>
    </row>
    <row r="779" spans="2:29" ht="12.45">
      <c r="B779"/>
      <c r="C779"/>
      <c r="D779"/>
      <c r="E779"/>
      <c r="F779"/>
      <c r="G779"/>
      <c r="H779"/>
      <c r="I779"/>
      <c r="J779"/>
      <c r="K779"/>
      <c r="L779"/>
      <c r="M779"/>
      <c r="N779"/>
      <c r="O779"/>
      <c r="P779"/>
      <c r="Q779"/>
      <c r="R779"/>
      <c r="S779"/>
      <c r="T779"/>
      <c r="U779"/>
      <c r="V779"/>
      <c r="W779"/>
      <c r="X779"/>
      <c r="Y779"/>
      <c r="Z779"/>
      <c r="AA779"/>
      <c r="AB779"/>
      <c r="AC779"/>
    </row>
    <row r="780" spans="2:29" ht="12.45">
      <c r="B780"/>
      <c r="C780"/>
      <c r="D780"/>
      <c r="E780"/>
      <c r="F780"/>
      <c r="G780"/>
      <c r="H780"/>
      <c r="I780"/>
      <c r="J780"/>
      <c r="K780"/>
      <c r="L780"/>
      <c r="M780"/>
      <c r="N780"/>
      <c r="O780"/>
      <c r="P780"/>
      <c r="Q780"/>
      <c r="R780"/>
      <c r="S780"/>
      <c r="T780"/>
      <c r="U780"/>
      <c r="V780"/>
      <c r="W780"/>
      <c r="X780"/>
      <c r="Y780"/>
      <c r="Z780"/>
      <c r="AA780"/>
      <c r="AB780"/>
      <c r="AC780"/>
    </row>
    <row r="781" spans="2:29" ht="12.45">
      <c r="B781"/>
      <c r="C781"/>
      <c r="D781"/>
      <c r="E781"/>
      <c r="F781"/>
      <c r="G781"/>
      <c r="H781"/>
      <c r="I781"/>
      <c r="J781"/>
      <c r="K781"/>
      <c r="L781"/>
      <c r="M781"/>
      <c r="N781"/>
      <c r="O781"/>
      <c r="P781"/>
      <c r="Q781"/>
      <c r="R781"/>
      <c r="S781"/>
      <c r="T781"/>
      <c r="U781"/>
      <c r="V781"/>
      <c r="W781"/>
      <c r="X781"/>
      <c r="Y781"/>
      <c r="Z781"/>
      <c r="AA781"/>
      <c r="AB781"/>
      <c r="AC781"/>
    </row>
    <row r="782" spans="2:29" ht="12.45">
      <c r="B782"/>
      <c r="C782"/>
      <c r="D782"/>
      <c r="E782"/>
      <c r="F782"/>
      <c r="G782"/>
      <c r="H782"/>
      <c r="I782"/>
      <c r="J782"/>
      <c r="K782"/>
      <c r="L782"/>
      <c r="M782"/>
      <c r="N782"/>
      <c r="O782"/>
      <c r="P782"/>
      <c r="Q782"/>
      <c r="R782"/>
      <c r="S782"/>
      <c r="T782"/>
      <c r="U782"/>
      <c r="V782"/>
      <c r="W782"/>
      <c r="X782"/>
      <c r="Y782"/>
      <c r="Z782"/>
      <c r="AA782"/>
      <c r="AB782"/>
      <c r="AC782"/>
    </row>
    <row r="783" spans="2:29" ht="12.45">
      <c r="B783"/>
      <c r="C783"/>
      <c r="D783"/>
      <c r="E783"/>
      <c r="F783"/>
      <c r="G783"/>
      <c r="H783"/>
      <c r="I783"/>
      <c r="J783"/>
      <c r="K783"/>
      <c r="L783"/>
      <c r="M783"/>
      <c r="N783"/>
      <c r="O783"/>
      <c r="P783"/>
      <c r="Q783"/>
      <c r="R783"/>
      <c r="S783"/>
      <c r="T783"/>
      <c r="U783"/>
      <c r="V783"/>
      <c r="W783"/>
      <c r="X783"/>
      <c r="Y783"/>
      <c r="Z783"/>
      <c r="AA783"/>
      <c r="AB783"/>
      <c r="AC783"/>
    </row>
    <row r="784" spans="2:29" ht="12.45">
      <c r="B784"/>
      <c r="C784"/>
      <c r="D784"/>
      <c r="E784"/>
      <c r="F784"/>
      <c r="G784"/>
      <c r="H784"/>
      <c r="I784"/>
      <c r="J784"/>
      <c r="K784"/>
      <c r="L784"/>
      <c r="M784"/>
      <c r="N784"/>
      <c r="O784"/>
      <c r="P784"/>
      <c r="Q784"/>
      <c r="R784"/>
      <c r="S784"/>
      <c r="T784"/>
      <c r="U784"/>
      <c r="V784"/>
      <c r="W784"/>
      <c r="X784"/>
      <c r="Y784"/>
      <c r="Z784"/>
      <c r="AA784"/>
      <c r="AB784"/>
      <c r="AC784"/>
    </row>
    <row r="785" spans="2:29" ht="12.45">
      <c r="B785"/>
      <c r="C785"/>
      <c r="D785"/>
      <c r="E785"/>
      <c r="F785"/>
      <c r="G785"/>
      <c r="H785"/>
      <c r="I785"/>
      <c r="J785"/>
      <c r="K785"/>
      <c r="L785"/>
      <c r="M785"/>
      <c r="N785"/>
      <c r="O785"/>
      <c r="P785"/>
      <c r="Q785"/>
      <c r="R785"/>
      <c r="S785"/>
      <c r="T785"/>
      <c r="U785"/>
      <c r="V785"/>
      <c r="W785"/>
      <c r="X785"/>
      <c r="Y785"/>
      <c r="Z785"/>
      <c r="AA785"/>
      <c r="AB785"/>
      <c r="AC785"/>
    </row>
    <row r="786" spans="2:29" ht="12.45">
      <c r="B786"/>
      <c r="C786"/>
      <c r="D786"/>
      <c r="E786"/>
      <c r="F786"/>
      <c r="G786"/>
      <c r="H786"/>
      <c r="I786"/>
      <c r="J786"/>
      <c r="K786"/>
      <c r="L786"/>
      <c r="M786"/>
      <c r="N786"/>
      <c r="O786"/>
      <c r="P786"/>
      <c r="Q786"/>
      <c r="R786"/>
      <c r="S786"/>
      <c r="T786"/>
      <c r="U786"/>
      <c r="V786"/>
      <c r="W786"/>
      <c r="X786"/>
      <c r="Y786"/>
      <c r="Z786"/>
      <c r="AA786"/>
      <c r="AB786"/>
      <c r="AC786"/>
    </row>
    <row r="787" spans="2:29" ht="12.45">
      <c r="B787"/>
      <c r="C787"/>
      <c r="D787"/>
      <c r="E787"/>
      <c r="F787"/>
      <c r="G787"/>
      <c r="H787"/>
      <c r="I787"/>
      <c r="J787"/>
      <c r="K787"/>
      <c r="L787"/>
      <c r="M787"/>
      <c r="N787"/>
      <c r="O787"/>
      <c r="P787"/>
      <c r="Q787"/>
      <c r="R787"/>
      <c r="S787"/>
      <c r="T787"/>
      <c r="U787"/>
      <c r="V787"/>
      <c r="W787"/>
      <c r="X787"/>
      <c r="Y787"/>
      <c r="Z787"/>
      <c r="AA787"/>
      <c r="AB787"/>
      <c r="AC787"/>
    </row>
    <row r="788" spans="2:29" ht="12.45">
      <c r="B788"/>
      <c r="C788"/>
      <c r="D788"/>
      <c r="E788"/>
      <c r="F788"/>
      <c r="G788"/>
      <c r="H788"/>
      <c r="I788"/>
      <c r="J788"/>
      <c r="K788"/>
      <c r="L788"/>
      <c r="M788"/>
      <c r="N788"/>
      <c r="O788"/>
      <c r="P788"/>
      <c r="Q788"/>
      <c r="R788"/>
      <c r="S788"/>
      <c r="T788"/>
      <c r="U788"/>
      <c r="V788"/>
      <c r="W788"/>
      <c r="X788"/>
      <c r="Y788"/>
      <c r="Z788"/>
      <c r="AA788"/>
      <c r="AB788"/>
      <c r="AC788"/>
    </row>
    <row r="789" spans="2:29" ht="12.45">
      <c r="B789"/>
      <c r="C789"/>
      <c r="D789"/>
      <c r="E789"/>
      <c r="F789"/>
      <c r="G789"/>
      <c r="H789"/>
      <c r="I789"/>
      <c r="J789"/>
      <c r="K789"/>
      <c r="L789"/>
      <c r="M789"/>
      <c r="N789"/>
      <c r="O789"/>
      <c r="P789"/>
      <c r="Q789"/>
      <c r="R789"/>
      <c r="S789"/>
      <c r="T789"/>
      <c r="U789"/>
      <c r="V789"/>
      <c r="W789"/>
      <c r="X789"/>
      <c r="Y789"/>
      <c r="Z789"/>
      <c r="AA789"/>
      <c r="AB789"/>
      <c r="AC789"/>
    </row>
    <row r="790" spans="2:29" ht="12.45">
      <c r="B790"/>
      <c r="C790"/>
      <c r="D790"/>
      <c r="E790"/>
      <c r="F790"/>
      <c r="G790"/>
      <c r="H790"/>
      <c r="I790"/>
      <c r="J790"/>
      <c r="K790"/>
      <c r="L790"/>
      <c r="M790"/>
      <c r="N790"/>
      <c r="O790"/>
      <c r="P790"/>
      <c r="Q790"/>
      <c r="R790"/>
      <c r="S790"/>
      <c r="T790"/>
      <c r="U790"/>
      <c r="V790"/>
      <c r="W790"/>
      <c r="X790"/>
      <c r="Y790"/>
      <c r="Z790"/>
      <c r="AA790"/>
      <c r="AB790"/>
      <c r="AC790"/>
    </row>
    <row r="791" spans="2:29" ht="12.45">
      <c r="B791"/>
      <c r="C791"/>
      <c r="D791"/>
      <c r="E791"/>
      <c r="F791"/>
      <c r="G791"/>
      <c r="H791"/>
      <c r="I791"/>
      <c r="J791"/>
      <c r="K791"/>
      <c r="L791"/>
      <c r="M791"/>
      <c r="N791"/>
      <c r="O791"/>
      <c r="P791"/>
      <c r="Q791"/>
      <c r="R791"/>
      <c r="S791"/>
      <c r="T791"/>
      <c r="U791"/>
      <c r="V791"/>
      <c r="W791"/>
      <c r="X791"/>
      <c r="Y791"/>
      <c r="Z791"/>
      <c r="AA791"/>
      <c r="AB791"/>
      <c r="AC791"/>
    </row>
    <row r="792" spans="2:29" ht="12.45">
      <c r="B792"/>
      <c r="C792"/>
      <c r="D792"/>
      <c r="E792"/>
      <c r="F792"/>
      <c r="G792"/>
      <c r="H792"/>
      <c r="I792"/>
      <c r="J792"/>
      <c r="K792"/>
      <c r="L792"/>
      <c r="M792"/>
      <c r="N792"/>
      <c r="O792"/>
      <c r="P792"/>
      <c r="Q792"/>
      <c r="R792"/>
      <c r="S792"/>
      <c r="T792"/>
      <c r="U792"/>
      <c r="V792"/>
      <c r="W792"/>
      <c r="X792"/>
      <c r="Y792"/>
      <c r="Z792"/>
      <c r="AA792"/>
      <c r="AB792"/>
      <c r="AC792"/>
    </row>
    <row r="793" spans="2:29" ht="12.45">
      <c r="B793"/>
      <c r="C793"/>
      <c r="D793"/>
      <c r="E793"/>
      <c r="F793"/>
      <c r="G793"/>
      <c r="H793"/>
      <c r="I793"/>
      <c r="J793"/>
      <c r="K793"/>
      <c r="L793"/>
      <c r="M793"/>
      <c r="N793"/>
      <c r="O793"/>
      <c r="P793"/>
      <c r="Q793"/>
      <c r="R793"/>
      <c r="S793"/>
      <c r="T793"/>
      <c r="U793"/>
      <c r="V793"/>
      <c r="W793"/>
      <c r="X793"/>
      <c r="Y793"/>
      <c r="Z793"/>
      <c r="AA793"/>
      <c r="AB793"/>
      <c r="AC793"/>
    </row>
    <row r="794" spans="2:29" ht="12.45">
      <c r="B794"/>
      <c r="C794"/>
      <c r="D794"/>
      <c r="E794"/>
      <c r="F794"/>
      <c r="G794"/>
      <c r="H794"/>
      <c r="I794"/>
      <c r="J794"/>
      <c r="K794"/>
      <c r="L794"/>
      <c r="M794"/>
      <c r="N794"/>
      <c r="O794"/>
      <c r="P794"/>
      <c r="Q794"/>
      <c r="R794"/>
      <c r="S794"/>
      <c r="T794"/>
      <c r="U794"/>
      <c r="V794"/>
      <c r="W794"/>
      <c r="X794"/>
      <c r="Y794"/>
      <c r="Z794"/>
      <c r="AA794"/>
      <c r="AB794"/>
      <c r="AC794"/>
    </row>
    <row r="795" spans="2:29" ht="12.45">
      <c r="B795"/>
      <c r="C795"/>
      <c r="D795"/>
      <c r="E795"/>
      <c r="F795"/>
      <c r="G795"/>
      <c r="H795"/>
      <c r="I795"/>
      <c r="J795"/>
      <c r="K795"/>
      <c r="L795"/>
      <c r="M795"/>
      <c r="N795"/>
      <c r="O795"/>
      <c r="P795"/>
      <c r="Q795"/>
      <c r="R795"/>
      <c r="S795"/>
      <c r="T795"/>
      <c r="U795"/>
      <c r="V795"/>
      <c r="W795"/>
      <c r="X795"/>
      <c r="Y795"/>
      <c r="Z795"/>
      <c r="AA795"/>
      <c r="AB795"/>
      <c r="AC795"/>
    </row>
    <row r="796" spans="2:29" ht="12.45">
      <c r="B796"/>
      <c r="C796"/>
      <c r="D796"/>
      <c r="E796"/>
      <c r="F796"/>
      <c r="G796"/>
      <c r="H796"/>
      <c r="I796"/>
      <c r="J796"/>
      <c r="K796"/>
      <c r="L796"/>
      <c r="M796"/>
      <c r="N796"/>
      <c r="O796"/>
      <c r="P796"/>
      <c r="Q796"/>
      <c r="R796"/>
      <c r="S796"/>
      <c r="T796"/>
      <c r="U796"/>
      <c r="V796"/>
      <c r="W796"/>
      <c r="X796"/>
      <c r="Y796"/>
      <c r="Z796"/>
      <c r="AA796"/>
      <c r="AB796"/>
      <c r="AC796"/>
    </row>
    <row r="797" spans="2:29" ht="12.45">
      <c r="B797"/>
      <c r="C797"/>
      <c r="D797"/>
      <c r="E797"/>
      <c r="F797"/>
      <c r="G797"/>
      <c r="H797"/>
      <c r="I797"/>
      <c r="J797"/>
      <c r="K797"/>
      <c r="L797"/>
      <c r="M797"/>
      <c r="N797"/>
      <c r="O797"/>
      <c r="P797"/>
      <c r="Q797"/>
      <c r="R797"/>
      <c r="S797"/>
      <c r="T797"/>
      <c r="U797"/>
      <c r="V797"/>
      <c r="W797"/>
      <c r="X797"/>
      <c r="Y797"/>
      <c r="Z797"/>
      <c r="AA797"/>
      <c r="AB797"/>
      <c r="AC797"/>
    </row>
    <row r="798" spans="2:29" ht="12.45">
      <c r="B798"/>
      <c r="C798"/>
      <c r="D798"/>
      <c r="E798"/>
      <c r="F798"/>
      <c r="G798"/>
      <c r="H798"/>
      <c r="I798"/>
      <c r="J798"/>
      <c r="K798"/>
      <c r="L798"/>
      <c r="M798"/>
      <c r="N798"/>
      <c r="O798"/>
      <c r="P798"/>
      <c r="Q798"/>
      <c r="R798"/>
      <c r="S798"/>
      <c r="T798"/>
      <c r="U798"/>
      <c r="V798"/>
      <c r="W798"/>
      <c r="X798"/>
      <c r="Y798"/>
      <c r="Z798"/>
      <c r="AA798"/>
      <c r="AB798"/>
      <c r="AC798"/>
    </row>
    <row r="799" spans="2:29" ht="12.45">
      <c r="B799"/>
      <c r="C799"/>
      <c r="D799"/>
      <c r="E799"/>
      <c r="F799"/>
      <c r="G799"/>
      <c r="H799"/>
      <c r="I799"/>
      <c r="J799"/>
      <c r="K799"/>
      <c r="L799"/>
      <c r="M799"/>
      <c r="N799"/>
      <c r="O799"/>
      <c r="P799"/>
      <c r="Q799"/>
      <c r="R799"/>
      <c r="S799"/>
      <c r="T799"/>
      <c r="U799"/>
      <c r="V799"/>
      <c r="W799"/>
      <c r="X799"/>
      <c r="Y799"/>
      <c r="Z799"/>
      <c r="AA799"/>
      <c r="AB799"/>
      <c r="AC799"/>
    </row>
    <row r="800" spans="2:29" ht="12.45">
      <c r="B800"/>
      <c r="C800"/>
      <c r="D800"/>
      <c r="E800"/>
      <c r="F800"/>
      <c r="G800"/>
      <c r="H800"/>
      <c r="I800"/>
      <c r="J800"/>
      <c r="K800"/>
      <c r="L800"/>
      <c r="M800"/>
      <c r="N800"/>
      <c r="O800"/>
      <c r="P800"/>
      <c r="Q800"/>
      <c r="R800"/>
      <c r="S800"/>
      <c r="T800"/>
      <c r="U800"/>
      <c r="V800"/>
      <c r="W800"/>
      <c r="X800"/>
      <c r="Y800"/>
      <c r="Z800"/>
      <c r="AA800"/>
      <c r="AB800"/>
      <c r="AC800"/>
    </row>
    <row r="801" spans="2:29" ht="12.45">
      <c r="B801"/>
      <c r="C801"/>
      <c r="D801"/>
      <c r="E801"/>
      <c r="F801"/>
      <c r="G801"/>
      <c r="H801"/>
      <c r="I801"/>
      <c r="J801"/>
      <c r="K801"/>
      <c r="L801"/>
      <c r="M801"/>
      <c r="N801"/>
      <c r="O801"/>
      <c r="P801"/>
      <c r="Q801"/>
      <c r="R801"/>
      <c r="S801"/>
      <c r="T801"/>
      <c r="U801"/>
      <c r="V801"/>
      <c r="W801"/>
      <c r="X801"/>
      <c r="Y801"/>
      <c r="Z801"/>
      <c r="AA801"/>
      <c r="AB801"/>
      <c r="AC801"/>
    </row>
    <row r="802" spans="2:29" ht="12.45">
      <c r="B802"/>
      <c r="C802"/>
      <c r="D802"/>
      <c r="E802"/>
      <c r="F802"/>
      <c r="G802"/>
      <c r="H802"/>
      <c r="I802"/>
      <c r="J802"/>
      <c r="K802"/>
      <c r="L802"/>
      <c r="M802"/>
      <c r="N802"/>
      <c r="O802"/>
      <c r="P802"/>
      <c r="Q802"/>
      <c r="R802"/>
      <c r="S802"/>
      <c r="T802"/>
      <c r="U802"/>
      <c r="V802"/>
      <c r="W802"/>
      <c r="X802"/>
      <c r="Y802"/>
      <c r="Z802"/>
      <c r="AA802"/>
      <c r="AB802"/>
      <c r="AC802"/>
    </row>
    <row r="803" spans="2:29" ht="12.45">
      <c r="B803"/>
      <c r="C803"/>
      <c r="D803"/>
      <c r="E803"/>
      <c r="F803"/>
      <c r="G803"/>
      <c r="H803"/>
      <c r="I803"/>
      <c r="J803"/>
      <c r="K803"/>
      <c r="L803"/>
      <c r="M803"/>
      <c r="N803"/>
      <c r="O803"/>
      <c r="P803"/>
      <c r="Q803"/>
      <c r="R803"/>
      <c r="S803"/>
      <c r="T803"/>
      <c r="U803"/>
      <c r="V803"/>
      <c r="W803"/>
      <c r="X803"/>
      <c r="Y803"/>
      <c r="Z803"/>
      <c r="AA803"/>
      <c r="AB803"/>
      <c r="AC803"/>
    </row>
    <row r="804" spans="2:29" ht="12.45">
      <c r="B804"/>
      <c r="C804"/>
      <c r="D804"/>
      <c r="E804"/>
      <c r="F804"/>
      <c r="G804"/>
      <c r="H804"/>
      <c r="I804"/>
      <c r="J804"/>
      <c r="K804"/>
      <c r="L804"/>
      <c r="M804"/>
      <c r="N804"/>
      <c r="O804"/>
      <c r="P804"/>
      <c r="Q804"/>
      <c r="R804"/>
      <c r="S804"/>
      <c r="T804"/>
      <c r="U804"/>
      <c r="V804"/>
      <c r="W804"/>
      <c r="X804"/>
      <c r="Y804"/>
      <c r="Z804"/>
      <c r="AA804"/>
      <c r="AB804"/>
      <c r="AC804"/>
    </row>
    <row r="805" spans="2:29" ht="12.45">
      <c r="B805"/>
      <c r="C805"/>
      <c r="D805"/>
      <c r="E805"/>
      <c r="F805"/>
      <c r="G805"/>
      <c r="H805"/>
      <c r="I805"/>
      <c r="J805"/>
      <c r="K805"/>
      <c r="L805"/>
      <c r="M805"/>
      <c r="N805"/>
      <c r="O805"/>
      <c r="P805"/>
      <c r="Q805"/>
      <c r="R805"/>
      <c r="S805"/>
      <c r="T805"/>
      <c r="U805"/>
      <c r="V805"/>
      <c r="W805"/>
      <c r="X805"/>
      <c r="Y805"/>
      <c r="Z805"/>
      <c r="AA805"/>
      <c r="AB805"/>
      <c r="AC805"/>
    </row>
    <row r="806" spans="2:29" ht="12.45">
      <c r="B806"/>
      <c r="C806"/>
      <c r="D806"/>
      <c r="E806"/>
      <c r="F806"/>
      <c r="G806"/>
      <c r="H806"/>
      <c r="I806"/>
      <c r="J806"/>
      <c r="K806"/>
      <c r="L806"/>
      <c r="M806"/>
      <c r="N806"/>
      <c r="O806"/>
      <c r="P806"/>
      <c r="Q806"/>
      <c r="R806"/>
      <c r="S806"/>
      <c r="T806"/>
      <c r="U806"/>
      <c r="V806"/>
      <c r="W806"/>
      <c r="X806"/>
      <c r="Y806"/>
      <c r="Z806"/>
      <c r="AA806"/>
      <c r="AB806"/>
      <c r="AC806"/>
    </row>
    <row r="807" spans="2:29" ht="12.45">
      <c r="B807"/>
      <c r="C807"/>
      <c r="D807"/>
      <c r="E807"/>
      <c r="F807"/>
      <c r="G807"/>
      <c r="H807"/>
      <c r="I807"/>
      <c r="J807"/>
      <c r="K807"/>
      <c r="L807"/>
      <c r="M807"/>
      <c r="N807"/>
      <c r="O807"/>
      <c r="P807"/>
      <c r="Q807"/>
      <c r="R807"/>
      <c r="S807"/>
      <c r="T807"/>
      <c r="U807"/>
      <c r="V807"/>
      <c r="W807"/>
      <c r="X807"/>
      <c r="Y807"/>
      <c r="Z807"/>
      <c r="AA807"/>
      <c r="AB807"/>
      <c r="AC807"/>
    </row>
    <row r="808" spans="2:29" ht="12.45">
      <c r="B808"/>
      <c r="C808"/>
      <c r="D808"/>
      <c r="E808"/>
      <c r="F808"/>
      <c r="G808"/>
      <c r="H808"/>
      <c r="I808"/>
      <c r="J808"/>
      <c r="K808"/>
      <c r="L808"/>
      <c r="M808"/>
      <c r="N808"/>
      <c r="O808"/>
      <c r="P808"/>
      <c r="Q808"/>
      <c r="R808"/>
      <c r="S808"/>
      <c r="T808"/>
      <c r="U808"/>
      <c r="V808"/>
      <c r="W808"/>
      <c r="X808"/>
      <c r="Y808"/>
      <c r="Z808"/>
      <c r="AA808"/>
      <c r="AB808"/>
      <c r="AC808"/>
    </row>
    <row r="809" spans="2:29" ht="12.45">
      <c r="B809"/>
      <c r="C809"/>
      <c r="D809"/>
      <c r="E809"/>
      <c r="F809"/>
      <c r="G809"/>
      <c r="H809"/>
      <c r="I809"/>
      <c r="J809"/>
      <c r="K809"/>
      <c r="L809"/>
      <c r="M809"/>
      <c r="N809"/>
      <c r="O809"/>
      <c r="P809"/>
      <c r="Q809"/>
      <c r="R809"/>
      <c r="S809"/>
      <c r="T809"/>
      <c r="U809"/>
      <c r="V809"/>
      <c r="W809"/>
      <c r="X809"/>
      <c r="Y809"/>
      <c r="Z809"/>
      <c r="AA809"/>
      <c r="AB809"/>
      <c r="AC809"/>
    </row>
    <row r="810" spans="2:29" ht="12.45">
      <c r="B810"/>
      <c r="C810"/>
      <c r="D810"/>
      <c r="E810"/>
      <c r="F810"/>
      <c r="G810"/>
      <c r="H810"/>
      <c r="I810"/>
      <c r="J810"/>
      <c r="K810"/>
      <c r="L810"/>
      <c r="M810"/>
      <c r="N810"/>
      <c r="O810"/>
      <c r="P810"/>
      <c r="Q810"/>
      <c r="R810"/>
      <c r="S810"/>
      <c r="T810"/>
      <c r="U810"/>
      <c r="V810"/>
      <c r="W810"/>
      <c r="X810"/>
      <c r="Y810"/>
      <c r="Z810"/>
      <c r="AA810"/>
      <c r="AB810"/>
      <c r="AC810"/>
    </row>
    <row r="811" spans="2:29" ht="12.45">
      <c r="B811"/>
      <c r="C811"/>
      <c r="D811"/>
      <c r="E811"/>
      <c r="F811"/>
      <c r="G811"/>
      <c r="H811"/>
      <c r="I811"/>
      <c r="J811"/>
      <c r="K811"/>
      <c r="L811"/>
      <c r="M811"/>
      <c r="N811"/>
      <c r="O811"/>
      <c r="P811"/>
      <c r="Q811"/>
      <c r="R811"/>
      <c r="S811"/>
      <c r="T811"/>
      <c r="U811"/>
      <c r="V811"/>
      <c r="W811"/>
      <c r="X811"/>
      <c r="Y811"/>
      <c r="Z811"/>
      <c r="AA811"/>
      <c r="AB811"/>
      <c r="AC811"/>
    </row>
    <row r="812" spans="2:29" ht="12.45">
      <c r="B812"/>
      <c r="C812"/>
      <c r="D812"/>
      <c r="E812"/>
      <c r="F812"/>
      <c r="G812"/>
      <c r="H812"/>
      <c r="I812"/>
      <c r="J812"/>
      <c r="K812"/>
      <c r="L812"/>
      <c r="M812"/>
      <c r="N812"/>
      <c r="O812"/>
      <c r="P812"/>
      <c r="Q812"/>
      <c r="R812"/>
      <c r="S812"/>
      <c r="T812"/>
      <c r="U812"/>
      <c r="V812"/>
      <c r="W812"/>
      <c r="X812"/>
      <c r="Y812"/>
      <c r="Z812"/>
      <c r="AA812"/>
      <c r="AB812"/>
      <c r="AC812"/>
    </row>
    <row r="813" spans="2:29" ht="12.45">
      <c r="B813"/>
      <c r="C813"/>
      <c r="D813"/>
      <c r="E813"/>
      <c r="F813"/>
      <c r="G813"/>
      <c r="H813"/>
      <c r="I813"/>
      <c r="J813"/>
      <c r="K813"/>
      <c r="L813"/>
      <c r="M813"/>
      <c r="N813"/>
      <c r="O813"/>
      <c r="P813"/>
      <c r="Q813"/>
      <c r="R813"/>
      <c r="S813"/>
      <c r="T813"/>
      <c r="U813"/>
      <c r="V813"/>
      <c r="W813"/>
      <c r="X813"/>
      <c r="Y813"/>
      <c r="Z813"/>
      <c r="AA813"/>
      <c r="AB813"/>
      <c r="AC813"/>
    </row>
    <row r="814" spans="2:29" ht="12.45">
      <c r="B814"/>
      <c r="C814"/>
      <c r="D814"/>
      <c r="E814"/>
      <c r="F814"/>
      <c r="G814"/>
      <c r="H814"/>
      <c r="I814"/>
      <c r="J814"/>
      <c r="K814"/>
      <c r="L814"/>
      <c r="M814"/>
      <c r="N814"/>
      <c r="O814"/>
      <c r="P814"/>
      <c r="Q814"/>
      <c r="R814"/>
      <c r="S814"/>
      <c r="T814"/>
      <c r="U814"/>
      <c r="V814"/>
      <c r="W814"/>
      <c r="X814"/>
      <c r="Y814"/>
      <c r="Z814"/>
      <c r="AA814"/>
      <c r="AB814"/>
      <c r="AC814"/>
    </row>
    <row r="815" spans="2:29" ht="12.45">
      <c r="B815"/>
      <c r="C815"/>
      <c r="D815"/>
      <c r="E815"/>
      <c r="F815"/>
      <c r="G815"/>
      <c r="H815"/>
      <c r="I815"/>
      <c r="J815"/>
      <c r="K815"/>
      <c r="L815"/>
      <c r="M815"/>
      <c r="N815"/>
      <c r="O815"/>
      <c r="P815"/>
      <c r="Q815"/>
      <c r="R815"/>
      <c r="S815"/>
      <c r="T815"/>
      <c r="U815"/>
      <c r="V815"/>
      <c r="W815"/>
      <c r="X815"/>
      <c r="Y815"/>
      <c r="Z815"/>
      <c r="AA815"/>
      <c r="AB815"/>
      <c r="AC815"/>
    </row>
    <row r="816" spans="2:29" ht="12.45">
      <c r="B816"/>
      <c r="C816"/>
      <c r="D816"/>
      <c r="E816"/>
      <c r="F816"/>
      <c r="G816"/>
      <c r="H816"/>
      <c r="I816"/>
      <c r="J816"/>
      <c r="K816"/>
      <c r="L816"/>
      <c r="M816"/>
      <c r="N816"/>
      <c r="O816"/>
      <c r="P816"/>
      <c r="Q816"/>
      <c r="R816"/>
      <c r="S816"/>
      <c r="T816"/>
      <c r="U816"/>
      <c r="V816"/>
      <c r="W816"/>
      <c r="X816"/>
      <c r="Y816"/>
      <c r="Z816"/>
      <c r="AA816"/>
      <c r="AB816"/>
      <c r="AC816"/>
    </row>
    <row r="817" spans="2:29" ht="12.45">
      <c r="B817"/>
      <c r="C817"/>
      <c r="D817"/>
      <c r="E817"/>
      <c r="F817"/>
      <c r="G817"/>
      <c r="H817"/>
      <c r="I817"/>
      <c r="J817"/>
      <c r="K817"/>
      <c r="L817"/>
      <c r="M817"/>
      <c r="N817"/>
      <c r="O817"/>
      <c r="P817"/>
      <c r="Q817"/>
      <c r="R817"/>
      <c r="S817"/>
      <c r="T817"/>
      <c r="U817"/>
      <c r="V817"/>
      <c r="W817"/>
      <c r="X817"/>
      <c r="Y817"/>
      <c r="Z817"/>
      <c r="AA817"/>
      <c r="AB817"/>
      <c r="AC817"/>
    </row>
    <row r="818" spans="2:29" ht="12.45">
      <c r="B818"/>
      <c r="C818"/>
      <c r="D818"/>
      <c r="E818"/>
      <c r="F818"/>
      <c r="G818"/>
      <c r="H818"/>
      <c r="I818"/>
      <c r="J818"/>
      <c r="K818"/>
      <c r="L818"/>
      <c r="M818"/>
      <c r="N818"/>
      <c r="O818"/>
      <c r="P818"/>
      <c r="Q818"/>
      <c r="R818"/>
      <c r="S818"/>
      <c r="T818"/>
      <c r="U818"/>
      <c r="V818"/>
      <c r="W818"/>
      <c r="X818"/>
      <c r="Y818"/>
      <c r="Z818"/>
      <c r="AA818"/>
      <c r="AB818"/>
      <c r="AC818"/>
    </row>
    <row r="819" spans="2:29" ht="12.45">
      <c r="B819"/>
      <c r="C819"/>
      <c r="D819"/>
      <c r="E819"/>
      <c r="F819"/>
      <c r="G819"/>
      <c r="H819"/>
      <c r="I819"/>
      <c r="J819"/>
      <c r="K819"/>
      <c r="L819"/>
      <c r="M819"/>
      <c r="N819"/>
      <c r="O819"/>
      <c r="P819"/>
      <c r="Q819"/>
      <c r="R819"/>
      <c r="S819"/>
      <c r="T819"/>
      <c r="U819"/>
      <c r="V819"/>
      <c r="W819"/>
      <c r="X819"/>
      <c r="Y819"/>
      <c r="Z819"/>
      <c r="AA819"/>
      <c r="AB819"/>
      <c r="AC819"/>
    </row>
    <row r="820" spans="2:29" ht="12.45">
      <c r="B820"/>
      <c r="C820"/>
      <c r="D820"/>
      <c r="E820"/>
      <c r="F820"/>
      <c r="G820"/>
      <c r="H820"/>
      <c r="I820"/>
      <c r="J820"/>
      <c r="K820"/>
      <c r="L820"/>
      <c r="M820"/>
      <c r="N820"/>
      <c r="O820"/>
      <c r="P820"/>
      <c r="Q820"/>
      <c r="R820"/>
      <c r="S820"/>
      <c r="T820"/>
      <c r="U820"/>
      <c r="V820"/>
      <c r="W820"/>
      <c r="X820"/>
      <c r="Y820"/>
      <c r="Z820"/>
      <c r="AA820"/>
      <c r="AB820"/>
      <c r="AC820"/>
    </row>
    <row r="821" spans="2:29" ht="12.45">
      <c r="B821"/>
      <c r="C821"/>
      <c r="D821"/>
      <c r="E821"/>
      <c r="F821"/>
      <c r="G821"/>
      <c r="H821"/>
      <c r="I821"/>
      <c r="J821"/>
      <c r="K821"/>
      <c r="L821"/>
      <c r="M821"/>
      <c r="N821"/>
      <c r="O821"/>
      <c r="P821"/>
      <c r="Q821"/>
      <c r="R821"/>
      <c r="S821"/>
      <c r="T821"/>
      <c r="U821"/>
      <c r="V821"/>
      <c r="W821"/>
      <c r="X821"/>
      <c r="Y821"/>
      <c r="Z821"/>
      <c r="AA821"/>
      <c r="AB821"/>
      <c r="AC821"/>
    </row>
    <row r="822" spans="2:29" ht="12.45">
      <c r="B822"/>
      <c r="C822"/>
      <c r="D822"/>
      <c r="E822"/>
      <c r="F822"/>
      <c r="G822"/>
      <c r="H822"/>
      <c r="I822"/>
      <c r="J822"/>
      <c r="K822"/>
      <c r="L822"/>
      <c r="M822"/>
      <c r="N822"/>
      <c r="O822"/>
      <c r="P822"/>
      <c r="Q822"/>
      <c r="R822"/>
      <c r="S822"/>
      <c r="T822"/>
      <c r="U822"/>
      <c r="V822"/>
      <c r="W822"/>
      <c r="X822"/>
      <c r="Y822"/>
      <c r="Z822"/>
      <c r="AA822"/>
      <c r="AB822"/>
      <c r="AC822"/>
    </row>
    <row r="823" spans="2:29" ht="12.45">
      <c r="B823"/>
      <c r="C823"/>
      <c r="D823"/>
      <c r="E823"/>
      <c r="F823"/>
      <c r="G823"/>
      <c r="H823"/>
      <c r="I823"/>
      <c r="J823"/>
      <c r="K823"/>
      <c r="L823"/>
      <c r="M823"/>
      <c r="N823"/>
      <c r="O823"/>
      <c r="P823"/>
      <c r="Q823"/>
      <c r="R823"/>
      <c r="S823"/>
      <c r="T823"/>
      <c r="U823"/>
      <c r="V823"/>
      <c r="W823"/>
      <c r="X823"/>
      <c r="Y823"/>
      <c r="Z823"/>
      <c r="AA823"/>
      <c r="AB823"/>
      <c r="AC823"/>
    </row>
    <row r="824" spans="2:29" ht="12.45">
      <c r="B824"/>
      <c r="C824"/>
      <c r="D824"/>
      <c r="E824"/>
      <c r="F824"/>
      <c r="G824"/>
      <c r="H824"/>
      <c r="I824"/>
      <c r="J824"/>
      <c r="K824"/>
      <c r="L824"/>
      <c r="M824"/>
      <c r="N824"/>
      <c r="O824"/>
      <c r="P824"/>
      <c r="Q824"/>
      <c r="R824"/>
      <c r="S824"/>
      <c r="T824"/>
      <c r="U824"/>
      <c r="V824"/>
      <c r="W824"/>
      <c r="X824"/>
      <c r="Y824"/>
      <c r="Z824"/>
      <c r="AA824"/>
      <c r="AB824"/>
      <c r="AC824"/>
    </row>
    <row r="825" spans="2:29" ht="12.45">
      <c r="B825"/>
      <c r="C825"/>
      <c r="D825"/>
      <c r="E825"/>
      <c r="F825"/>
      <c r="G825"/>
      <c r="H825"/>
      <c r="I825"/>
      <c r="J825"/>
      <c r="K825"/>
      <c r="L825"/>
      <c r="M825"/>
      <c r="N825"/>
      <c r="O825"/>
      <c r="P825"/>
      <c r="Q825"/>
      <c r="R825"/>
      <c r="S825"/>
      <c r="T825"/>
      <c r="U825"/>
      <c r="V825"/>
      <c r="W825"/>
      <c r="X825"/>
      <c r="Y825"/>
      <c r="Z825"/>
      <c r="AA825"/>
      <c r="AB825"/>
      <c r="AC825"/>
    </row>
    <row r="826" spans="2:29" ht="12.45">
      <c r="B826"/>
      <c r="C826"/>
      <c r="D826"/>
      <c r="E826"/>
      <c r="F826"/>
      <c r="G826"/>
      <c r="H826"/>
      <c r="I826"/>
      <c r="J826"/>
      <c r="K826"/>
      <c r="L826"/>
      <c r="M826"/>
      <c r="N826"/>
      <c r="O826"/>
      <c r="P826"/>
      <c r="Q826"/>
      <c r="R826"/>
      <c r="S826"/>
      <c r="T826"/>
      <c r="U826"/>
      <c r="V826"/>
      <c r="W826"/>
      <c r="X826"/>
      <c r="Y826"/>
      <c r="Z826"/>
      <c r="AA826"/>
      <c r="AB826"/>
      <c r="AC826"/>
    </row>
    <row r="827" spans="2:29" ht="12.45">
      <c r="B827"/>
      <c r="C827"/>
      <c r="D827"/>
      <c r="E827"/>
      <c r="F827"/>
      <c r="G827"/>
      <c r="H827"/>
      <c r="I827"/>
      <c r="J827"/>
      <c r="K827"/>
      <c r="L827"/>
      <c r="M827"/>
      <c r="N827"/>
      <c r="O827"/>
      <c r="P827"/>
      <c r="Q827"/>
      <c r="R827"/>
      <c r="S827"/>
      <c r="T827"/>
      <c r="U827"/>
      <c r="V827"/>
      <c r="W827"/>
      <c r="X827"/>
      <c r="Y827"/>
      <c r="Z827"/>
      <c r="AA827"/>
      <c r="AB827"/>
      <c r="AC827"/>
    </row>
    <row r="828" spans="2:29" ht="12.45">
      <c r="B828"/>
      <c r="C828"/>
      <c r="D828"/>
      <c r="E828"/>
      <c r="F828"/>
      <c r="G828"/>
      <c r="H828"/>
      <c r="I828"/>
      <c r="J828"/>
      <c r="K828"/>
      <c r="L828"/>
      <c r="M828"/>
      <c r="N828"/>
      <c r="O828"/>
      <c r="P828"/>
      <c r="Q828"/>
      <c r="R828"/>
      <c r="S828"/>
      <c r="T828"/>
      <c r="U828"/>
      <c r="V828"/>
      <c r="W828"/>
      <c r="X828"/>
      <c r="Y828"/>
      <c r="Z828"/>
      <c r="AA828"/>
      <c r="AB828"/>
      <c r="AC828"/>
    </row>
    <row r="829" spans="2:29" ht="12.45">
      <c r="B829"/>
      <c r="C829"/>
      <c r="D829"/>
      <c r="E829"/>
      <c r="F829"/>
      <c r="G829"/>
      <c r="H829"/>
      <c r="I829"/>
      <c r="J829"/>
      <c r="K829"/>
      <c r="L829"/>
      <c r="M829"/>
      <c r="N829"/>
      <c r="O829"/>
      <c r="P829"/>
      <c r="Q829"/>
      <c r="R829"/>
      <c r="S829"/>
      <c r="T829"/>
      <c r="U829"/>
      <c r="V829"/>
      <c r="W829"/>
      <c r="X829"/>
      <c r="Y829"/>
      <c r="Z829"/>
      <c r="AA829"/>
      <c r="AB829"/>
      <c r="AC829"/>
    </row>
    <row r="830" spans="2:29" ht="12.45">
      <c r="B830"/>
      <c r="C830"/>
      <c r="D830"/>
      <c r="E830"/>
      <c r="F830"/>
      <c r="G830"/>
      <c r="H830"/>
      <c r="I830"/>
      <c r="J830"/>
      <c r="K830"/>
      <c r="L830"/>
      <c r="M830"/>
      <c r="N830"/>
      <c r="O830"/>
      <c r="P830"/>
      <c r="Q830"/>
      <c r="R830"/>
      <c r="S830"/>
      <c r="T830"/>
      <c r="U830"/>
      <c r="V830"/>
      <c r="W830"/>
      <c r="X830"/>
      <c r="Y830"/>
      <c r="Z830"/>
      <c r="AA830"/>
      <c r="AB830"/>
      <c r="AC830"/>
    </row>
    <row r="831" spans="2:29" ht="12.45">
      <c r="B831"/>
      <c r="C831"/>
      <c r="D831"/>
      <c r="E831"/>
      <c r="F831"/>
      <c r="G831"/>
      <c r="H831"/>
      <c r="I831"/>
      <c r="J831"/>
      <c r="K831"/>
      <c r="L831"/>
      <c r="M831"/>
      <c r="N831"/>
      <c r="O831"/>
      <c r="P831"/>
      <c r="Q831"/>
      <c r="R831"/>
      <c r="S831"/>
      <c r="T831"/>
      <c r="U831"/>
      <c r="V831"/>
      <c r="W831"/>
      <c r="X831"/>
      <c r="Y831"/>
      <c r="Z831"/>
      <c r="AA831"/>
      <c r="AB831"/>
      <c r="AC831"/>
    </row>
    <row r="832" spans="2:29" ht="12.45">
      <c r="B832"/>
      <c r="C832"/>
      <c r="D832"/>
      <c r="E832"/>
      <c r="F832"/>
      <c r="G832"/>
      <c r="H832"/>
      <c r="I832"/>
      <c r="J832"/>
      <c r="K832"/>
      <c r="L832"/>
      <c r="M832"/>
      <c r="N832"/>
      <c r="O832"/>
      <c r="P832"/>
      <c r="Q832"/>
      <c r="R832"/>
      <c r="S832"/>
      <c r="T832"/>
      <c r="U832"/>
      <c r="V832"/>
      <c r="W832"/>
      <c r="X832"/>
      <c r="Y832"/>
      <c r="Z832"/>
      <c r="AA832"/>
      <c r="AB832"/>
      <c r="AC832"/>
    </row>
    <row r="833" spans="2:29" ht="12.45">
      <c r="B833"/>
      <c r="C833"/>
      <c r="D833"/>
      <c r="E833"/>
      <c r="F833"/>
      <c r="G833"/>
      <c r="H833"/>
      <c r="I833"/>
      <c r="J833"/>
      <c r="K833"/>
      <c r="L833"/>
      <c r="M833"/>
      <c r="N833"/>
      <c r="O833"/>
      <c r="P833"/>
      <c r="Q833"/>
      <c r="R833"/>
      <c r="S833"/>
      <c r="T833"/>
      <c r="U833"/>
      <c r="V833"/>
      <c r="W833"/>
      <c r="X833"/>
      <c r="Y833"/>
      <c r="Z833"/>
      <c r="AA833"/>
      <c r="AB833"/>
      <c r="AC833"/>
    </row>
    <row r="834" spans="2:29" ht="12.45">
      <c r="B834"/>
      <c r="C834"/>
      <c r="D834"/>
      <c r="E834"/>
      <c r="F834"/>
      <c r="G834"/>
      <c r="H834"/>
      <c r="I834"/>
      <c r="J834"/>
      <c r="K834"/>
      <c r="L834"/>
      <c r="M834"/>
      <c r="N834"/>
      <c r="O834"/>
      <c r="P834"/>
      <c r="Q834"/>
      <c r="R834"/>
      <c r="S834"/>
      <c r="T834"/>
      <c r="U834"/>
      <c r="V834"/>
      <c r="W834"/>
      <c r="X834"/>
      <c r="Y834"/>
      <c r="Z834"/>
      <c r="AA834"/>
      <c r="AB834"/>
      <c r="AC834"/>
    </row>
    <row r="835" spans="2:29" ht="12.45">
      <c r="B835"/>
      <c r="C835"/>
      <c r="D835"/>
      <c r="E835"/>
      <c r="F835"/>
      <c r="G835"/>
      <c r="H835"/>
      <c r="I835"/>
      <c r="J835"/>
      <c r="K835"/>
      <c r="L835"/>
      <c r="M835"/>
      <c r="N835"/>
      <c r="O835"/>
      <c r="P835"/>
      <c r="Q835"/>
      <c r="R835"/>
      <c r="S835"/>
      <c r="T835"/>
      <c r="U835"/>
      <c r="V835"/>
      <c r="W835"/>
      <c r="X835"/>
      <c r="Y835"/>
      <c r="Z835"/>
      <c r="AA835"/>
      <c r="AB835"/>
      <c r="AC835"/>
    </row>
    <row r="836" spans="2:29" ht="12.45">
      <c r="B836"/>
      <c r="C836"/>
      <c r="D836"/>
      <c r="E836"/>
      <c r="F836"/>
      <c r="G836"/>
      <c r="H836"/>
      <c r="I836"/>
      <c r="J836"/>
      <c r="K836"/>
      <c r="L836"/>
      <c r="M836"/>
      <c r="N836"/>
      <c r="O836"/>
      <c r="P836"/>
      <c r="Q836"/>
      <c r="R836"/>
      <c r="S836"/>
      <c r="T836"/>
      <c r="U836"/>
      <c r="V836"/>
      <c r="W836"/>
      <c r="X836"/>
      <c r="Y836"/>
      <c r="Z836"/>
      <c r="AA836"/>
      <c r="AB836"/>
      <c r="AC836"/>
    </row>
    <row r="837" spans="2:29" ht="12.45">
      <c r="B837"/>
      <c r="C837"/>
      <c r="D837"/>
      <c r="E837"/>
      <c r="F837"/>
      <c r="G837"/>
      <c r="H837"/>
      <c r="I837"/>
      <c r="J837"/>
      <c r="K837"/>
      <c r="L837"/>
      <c r="M837"/>
      <c r="N837"/>
      <c r="O837"/>
      <c r="P837"/>
      <c r="Q837"/>
      <c r="R837"/>
      <c r="S837"/>
      <c r="T837"/>
      <c r="U837"/>
      <c r="V837"/>
      <c r="W837"/>
      <c r="X837"/>
      <c r="Y837"/>
      <c r="Z837"/>
      <c r="AA837"/>
      <c r="AB837"/>
      <c r="AC837"/>
    </row>
    <row r="838" spans="2:29" ht="12.45">
      <c r="B838"/>
      <c r="C838"/>
      <c r="D838"/>
      <c r="E838"/>
      <c r="F838"/>
      <c r="G838"/>
      <c r="H838"/>
      <c r="I838"/>
      <c r="J838"/>
      <c r="K838"/>
      <c r="L838"/>
      <c r="M838"/>
      <c r="N838"/>
      <c r="O838"/>
      <c r="P838"/>
      <c r="Q838"/>
      <c r="R838"/>
      <c r="S838"/>
      <c r="T838"/>
      <c r="U838"/>
      <c r="V838"/>
      <c r="W838"/>
      <c r="X838"/>
      <c r="Y838"/>
      <c r="Z838"/>
      <c r="AA838"/>
      <c r="AB838"/>
      <c r="AC838"/>
    </row>
    <row r="839" spans="2:29" ht="12.45">
      <c r="B839"/>
      <c r="C839"/>
      <c r="D839"/>
      <c r="E839"/>
      <c r="F839"/>
      <c r="G839"/>
      <c r="H839"/>
      <c r="I839"/>
      <c r="J839"/>
      <c r="K839"/>
      <c r="L839"/>
      <c r="M839"/>
      <c r="N839"/>
      <c r="O839"/>
      <c r="P839"/>
      <c r="Q839"/>
      <c r="R839"/>
      <c r="S839"/>
      <c r="T839"/>
      <c r="U839"/>
      <c r="V839"/>
      <c r="W839"/>
      <c r="X839"/>
      <c r="Y839"/>
      <c r="Z839"/>
      <c r="AA839"/>
      <c r="AB839"/>
      <c r="AC839"/>
    </row>
    <row r="840" spans="2:29" ht="12.45">
      <c r="B840"/>
      <c r="C840"/>
      <c r="D840"/>
      <c r="E840"/>
      <c r="F840"/>
      <c r="G840"/>
      <c r="H840"/>
      <c r="I840"/>
      <c r="J840"/>
      <c r="K840"/>
      <c r="L840"/>
      <c r="M840"/>
      <c r="N840"/>
      <c r="O840"/>
      <c r="P840"/>
      <c r="Q840"/>
      <c r="R840"/>
      <c r="S840"/>
      <c r="T840"/>
      <c r="U840"/>
      <c r="V840"/>
      <c r="W840"/>
      <c r="X840"/>
      <c r="Y840"/>
      <c r="Z840"/>
      <c r="AA840"/>
      <c r="AB840"/>
      <c r="AC840"/>
    </row>
    <row r="841" spans="2:29" ht="12.45">
      <c r="B841"/>
      <c r="C841"/>
      <c r="D841"/>
      <c r="E841"/>
      <c r="F841"/>
      <c r="G841"/>
      <c r="H841"/>
      <c r="I841"/>
      <c r="J841"/>
      <c r="K841"/>
      <c r="L841"/>
      <c r="M841"/>
      <c r="N841"/>
      <c r="O841"/>
      <c r="P841"/>
      <c r="Q841"/>
      <c r="R841"/>
      <c r="S841"/>
      <c r="T841"/>
      <c r="U841"/>
      <c r="V841"/>
      <c r="W841"/>
      <c r="X841"/>
      <c r="Y841"/>
      <c r="Z841"/>
      <c r="AA841"/>
      <c r="AB841"/>
      <c r="AC841"/>
    </row>
    <row r="842" spans="2:29" ht="12.45">
      <c r="B842"/>
      <c r="C842"/>
      <c r="D842"/>
      <c r="E842"/>
      <c r="F842"/>
      <c r="G842"/>
      <c r="H842"/>
      <c r="I842"/>
      <c r="J842"/>
      <c r="K842"/>
      <c r="L842"/>
      <c r="M842"/>
      <c r="N842"/>
      <c r="O842"/>
      <c r="P842"/>
      <c r="Q842"/>
      <c r="R842"/>
      <c r="S842"/>
      <c r="T842"/>
      <c r="U842"/>
      <c r="V842"/>
      <c r="W842"/>
      <c r="X842"/>
      <c r="Y842"/>
      <c r="Z842"/>
      <c r="AA842"/>
      <c r="AB842"/>
      <c r="AC842"/>
    </row>
    <row r="843" spans="2:29" ht="12.45">
      <c r="B843"/>
      <c r="C843"/>
      <c r="D843"/>
      <c r="E843"/>
      <c r="F843"/>
      <c r="G843"/>
      <c r="H843"/>
      <c r="I843"/>
      <c r="J843"/>
      <c r="K843"/>
      <c r="L843"/>
      <c r="M843"/>
      <c r="N843"/>
      <c r="O843"/>
      <c r="P843"/>
      <c r="Q843"/>
      <c r="R843"/>
      <c r="S843"/>
      <c r="T843"/>
      <c r="U843"/>
      <c r="V843"/>
      <c r="W843"/>
      <c r="X843"/>
      <c r="Y843"/>
      <c r="Z843"/>
      <c r="AA843"/>
      <c r="AB843"/>
      <c r="AC843"/>
    </row>
    <row r="844" spans="2:29" ht="12.45">
      <c r="B844"/>
      <c r="C844"/>
      <c r="D844"/>
      <c r="E844"/>
      <c r="F844"/>
      <c r="G844"/>
      <c r="H844"/>
      <c r="I844"/>
      <c r="J844"/>
      <c r="K844"/>
      <c r="L844"/>
      <c r="M844"/>
      <c r="N844"/>
      <c r="O844"/>
      <c r="P844"/>
      <c r="Q844"/>
      <c r="R844"/>
      <c r="S844"/>
      <c r="T844"/>
      <c r="U844"/>
      <c r="V844"/>
      <c r="W844"/>
      <c r="X844"/>
      <c r="Y844"/>
      <c r="Z844"/>
      <c r="AA844"/>
      <c r="AB844"/>
      <c r="AC844"/>
    </row>
    <row r="845" spans="2:29" ht="12.45">
      <c r="B845"/>
      <c r="C845"/>
      <c r="D845"/>
      <c r="E845"/>
      <c r="F845"/>
      <c r="G845"/>
      <c r="H845"/>
      <c r="I845"/>
      <c r="J845"/>
      <c r="K845"/>
      <c r="L845"/>
      <c r="M845"/>
      <c r="N845"/>
      <c r="O845"/>
      <c r="P845"/>
      <c r="Q845"/>
      <c r="R845"/>
      <c r="S845"/>
      <c r="T845"/>
      <c r="U845"/>
      <c r="V845"/>
      <c r="W845"/>
      <c r="X845"/>
      <c r="Y845"/>
      <c r="Z845"/>
      <c r="AA845"/>
      <c r="AB845"/>
      <c r="AC845"/>
    </row>
    <row r="846" spans="2:29" ht="12.45">
      <c r="B846"/>
      <c r="C846"/>
      <c r="D846"/>
      <c r="E846"/>
      <c r="F846"/>
      <c r="G846"/>
      <c r="H846"/>
      <c r="I846"/>
      <c r="J846"/>
      <c r="K846"/>
      <c r="L846"/>
      <c r="M846"/>
      <c r="N846"/>
      <c r="O846"/>
      <c r="P846"/>
      <c r="Q846"/>
      <c r="R846"/>
      <c r="S846"/>
      <c r="T846"/>
      <c r="U846"/>
      <c r="V846"/>
      <c r="W846"/>
      <c r="X846"/>
      <c r="Y846"/>
      <c r="Z846"/>
      <c r="AA846"/>
      <c r="AB846"/>
      <c r="AC846"/>
    </row>
    <row r="847" spans="2:29" ht="12.45">
      <c r="B847"/>
      <c r="C847"/>
      <c r="D847"/>
      <c r="E847"/>
      <c r="F847"/>
      <c r="G847"/>
      <c r="H847"/>
      <c r="I847"/>
      <c r="J847"/>
      <c r="K847"/>
      <c r="L847"/>
      <c r="M847"/>
      <c r="N847"/>
      <c r="O847"/>
      <c r="P847"/>
      <c r="Q847"/>
      <c r="R847"/>
      <c r="S847"/>
      <c r="T847"/>
      <c r="U847"/>
      <c r="V847"/>
      <c r="W847"/>
      <c r="X847"/>
      <c r="Y847"/>
      <c r="Z847"/>
      <c r="AA847"/>
      <c r="AB847"/>
      <c r="AC847"/>
    </row>
    <row r="848" spans="2:29" ht="12.45">
      <c r="B848"/>
      <c r="C848"/>
      <c r="D848"/>
      <c r="E848"/>
      <c r="F848"/>
      <c r="G848"/>
      <c r="H848"/>
      <c r="I848"/>
      <c r="J848"/>
      <c r="K848"/>
      <c r="L848"/>
      <c r="M848"/>
      <c r="N848"/>
      <c r="O848"/>
      <c r="P848"/>
      <c r="Q848"/>
      <c r="R848"/>
      <c r="S848"/>
      <c r="T848"/>
      <c r="U848"/>
      <c r="V848"/>
      <c r="W848"/>
      <c r="X848"/>
      <c r="Y848"/>
      <c r="Z848"/>
      <c r="AA848"/>
      <c r="AB848"/>
      <c r="AC848"/>
    </row>
    <row r="849" spans="2:29" ht="12.45">
      <c r="B849"/>
      <c r="C849"/>
      <c r="D849"/>
      <c r="E849"/>
      <c r="F849"/>
      <c r="G849"/>
      <c r="H849"/>
      <c r="I849"/>
      <c r="J849"/>
      <c r="K849"/>
      <c r="L849"/>
      <c r="M849"/>
      <c r="N849"/>
      <c r="O849"/>
      <c r="P849"/>
      <c r="Q849"/>
      <c r="R849"/>
      <c r="S849"/>
      <c r="T849"/>
      <c r="U849"/>
      <c r="V849"/>
      <c r="W849"/>
      <c r="X849"/>
      <c r="Y849"/>
      <c r="Z849"/>
      <c r="AA849"/>
      <c r="AB849"/>
      <c r="AC849"/>
    </row>
    <row r="850" spans="2:29" ht="12.45">
      <c r="B850"/>
      <c r="C850"/>
      <c r="D850"/>
      <c r="E850"/>
      <c r="F850"/>
      <c r="G850"/>
      <c r="H850"/>
      <c r="I850"/>
      <c r="J850"/>
      <c r="K850"/>
      <c r="L850"/>
      <c r="M850"/>
      <c r="N850"/>
      <c r="O850"/>
      <c r="P850"/>
      <c r="Q850"/>
      <c r="R850"/>
      <c r="S850"/>
      <c r="T850"/>
      <c r="U850"/>
      <c r="V850"/>
      <c r="W850"/>
      <c r="X850"/>
      <c r="Y850"/>
      <c r="Z850"/>
      <c r="AA850"/>
      <c r="AB850"/>
      <c r="AC850"/>
    </row>
    <row r="851" spans="2:29" ht="12.45">
      <c r="B851"/>
      <c r="C851"/>
      <c r="D851"/>
      <c r="E851"/>
      <c r="F851"/>
      <c r="G851"/>
      <c r="H851"/>
      <c r="I851"/>
      <c r="J851"/>
      <c r="K851"/>
      <c r="L851"/>
      <c r="M851"/>
      <c r="N851"/>
      <c r="O851"/>
      <c r="P851"/>
      <c r="Q851"/>
      <c r="R851"/>
      <c r="S851"/>
      <c r="T851"/>
      <c r="U851"/>
      <c r="V851"/>
      <c r="W851"/>
      <c r="X851"/>
      <c r="Y851"/>
      <c r="Z851"/>
      <c r="AA851"/>
      <c r="AB851"/>
      <c r="AC851"/>
    </row>
    <row r="852" spans="2:29" ht="12.45">
      <c r="B852"/>
      <c r="C852"/>
      <c r="D852"/>
      <c r="E852"/>
      <c r="F852"/>
      <c r="G852"/>
      <c r="H852"/>
      <c r="I852"/>
      <c r="J852"/>
      <c r="K852"/>
      <c r="L852"/>
      <c r="M852"/>
      <c r="N852"/>
      <c r="O852"/>
      <c r="P852"/>
      <c r="Q852"/>
      <c r="R852"/>
      <c r="S852"/>
      <c r="T852"/>
      <c r="U852"/>
      <c r="V852"/>
      <c r="W852"/>
      <c r="X852"/>
      <c r="Y852"/>
      <c r="Z852"/>
      <c r="AA852"/>
      <c r="AB852"/>
      <c r="AC852"/>
    </row>
    <row r="853" spans="2:29" ht="12.45">
      <c r="B853"/>
      <c r="C853"/>
      <c r="D853"/>
      <c r="E853"/>
      <c r="F853"/>
      <c r="G853"/>
      <c r="H853"/>
      <c r="I853"/>
      <c r="J853"/>
      <c r="K853"/>
      <c r="L853"/>
      <c r="M853"/>
      <c r="N853"/>
      <c r="O853"/>
      <c r="P853"/>
      <c r="Q853"/>
      <c r="R853"/>
      <c r="S853"/>
      <c r="T853"/>
      <c r="U853"/>
      <c r="V853"/>
      <c r="W853"/>
      <c r="X853"/>
      <c r="Y853"/>
      <c r="Z853"/>
      <c r="AA853"/>
      <c r="AB853"/>
      <c r="AC853"/>
    </row>
    <row r="854" spans="2:29" ht="12.45">
      <c r="B854"/>
      <c r="C854"/>
      <c r="D854"/>
      <c r="E854"/>
      <c r="F854"/>
      <c r="G854"/>
      <c r="H854"/>
      <c r="I854"/>
      <c r="J854"/>
      <c r="K854"/>
      <c r="L854"/>
      <c r="M854"/>
      <c r="N854"/>
      <c r="O854"/>
      <c r="P854"/>
      <c r="Q854"/>
      <c r="R854"/>
      <c r="S854"/>
      <c r="T854"/>
      <c r="U854"/>
      <c r="V854"/>
      <c r="W854"/>
      <c r="X854"/>
      <c r="Y854"/>
      <c r="Z854"/>
      <c r="AA854"/>
      <c r="AB854"/>
      <c r="AC854"/>
    </row>
    <row r="855" spans="2:29" ht="12.45">
      <c r="B855"/>
      <c r="C855"/>
      <c r="D855"/>
      <c r="E855"/>
      <c r="F855"/>
      <c r="G855"/>
      <c r="H855"/>
      <c r="I855"/>
      <c r="J855"/>
      <c r="K855"/>
      <c r="L855"/>
      <c r="M855"/>
      <c r="N855"/>
      <c r="O855"/>
      <c r="P855"/>
      <c r="Q855"/>
      <c r="R855"/>
      <c r="S855"/>
      <c r="T855"/>
      <c r="U855"/>
      <c r="V855"/>
      <c r="W855"/>
      <c r="X855"/>
      <c r="Y855"/>
      <c r="Z855"/>
      <c r="AA855"/>
      <c r="AB855"/>
      <c r="AC855"/>
    </row>
    <row r="856" spans="2:29" ht="12.45">
      <c r="B856"/>
      <c r="C856"/>
      <c r="D856"/>
      <c r="E856"/>
      <c r="F856"/>
      <c r="G856"/>
      <c r="H856"/>
      <c r="I856"/>
      <c r="J856"/>
      <c r="K856"/>
      <c r="L856"/>
      <c r="M856"/>
      <c r="N856"/>
      <c r="O856"/>
      <c r="P856"/>
      <c r="Q856"/>
      <c r="R856"/>
      <c r="S856"/>
      <c r="T856"/>
      <c r="U856"/>
      <c r="V856"/>
      <c r="W856"/>
      <c r="X856"/>
      <c r="Y856"/>
      <c r="Z856"/>
      <c r="AA856"/>
      <c r="AB856"/>
      <c r="AC856"/>
    </row>
    <row r="857" spans="2:29" ht="12.45">
      <c r="B857"/>
      <c r="C857"/>
      <c r="D857"/>
      <c r="E857"/>
      <c r="F857"/>
      <c r="G857"/>
      <c r="H857"/>
      <c r="I857"/>
      <c r="J857"/>
      <c r="K857"/>
      <c r="L857"/>
      <c r="M857"/>
      <c r="N857"/>
      <c r="O857"/>
      <c r="P857"/>
      <c r="Q857"/>
      <c r="R857"/>
      <c r="S857"/>
      <c r="T857"/>
      <c r="U857"/>
      <c r="V857"/>
      <c r="W857"/>
      <c r="X857"/>
      <c r="Y857"/>
      <c r="Z857"/>
      <c r="AA857"/>
      <c r="AB857"/>
      <c r="AC857"/>
    </row>
    <row r="858" spans="2:29" ht="12.45">
      <c r="B858"/>
      <c r="C858"/>
      <c r="D858"/>
      <c r="E858"/>
      <c r="F858"/>
      <c r="G858"/>
      <c r="H858"/>
      <c r="I858"/>
      <c r="J858"/>
      <c r="K858"/>
      <c r="L858"/>
      <c r="M858"/>
      <c r="N858"/>
      <c r="O858"/>
      <c r="P858"/>
      <c r="Q858"/>
      <c r="R858"/>
      <c r="S858"/>
      <c r="T858"/>
      <c r="U858"/>
      <c r="V858"/>
      <c r="W858"/>
      <c r="X858"/>
      <c r="Y858"/>
      <c r="Z858"/>
      <c r="AA858"/>
      <c r="AB858"/>
      <c r="AC858"/>
    </row>
    <row r="859" spans="2:29" ht="12.45">
      <c r="B859"/>
      <c r="C859"/>
      <c r="D859"/>
      <c r="E859"/>
      <c r="F859"/>
      <c r="G859"/>
      <c r="H859"/>
      <c r="I859"/>
      <c r="J859"/>
      <c r="K859"/>
      <c r="L859"/>
      <c r="M859"/>
      <c r="N859"/>
      <c r="O859"/>
      <c r="P859"/>
      <c r="Q859"/>
      <c r="R859"/>
      <c r="S859"/>
      <c r="T859"/>
      <c r="U859"/>
      <c r="V859"/>
      <c r="W859"/>
      <c r="X859"/>
      <c r="Y859"/>
      <c r="Z859"/>
      <c r="AA859"/>
      <c r="AB859"/>
      <c r="AC859"/>
    </row>
    <row r="860" spans="2:29" ht="12.45">
      <c r="B860"/>
      <c r="C860"/>
      <c r="D860"/>
      <c r="E860"/>
      <c r="F860"/>
      <c r="G860"/>
      <c r="H860"/>
      <c r="I860"/>
      <c r="J860"/>
      <c r="K860"/>
      <c r="L860"/>
      <c r="M860"/>
      <c r="N860"/>
      <c r="O860"/>
      <c r="P860"/>
      <c r="Q860"/>
      <c r="R860"/>
      <c r="S860"/>
      <c r="T860"/>
      <c r="U860"/>
      <c r="V860"/>
      <c r="W860"/>
      <c r="X860"/>
      <c r="Y860"/>
      <c r="Z860"/>
      <c r="AA860"/>
      <c r="AB860"/>
      <c r="AC860"/>
    </row>
    <row r="861" spans="2:29" ht="12.45">
      <c r="B861"/>
      <c r="C861"/>
      <c r="D861"/>
      <c r="E861"/>
      <c r="F861"/>
      <c r="G861"/>
      <c r="H861"/>
      <c r="I861"/>
      <c r="J861"/>
      <c r="K861"/>
      <c r="L861"/>
      <c r="M861"/>
      <c r="N861"/>
      <c r="O861"/>
      <c r="P861"/>
      <c r="Q861"/>
      <c r="R861"/>
      <c r="S861"/>
      <c r="T861"/>
      <c r="U861"/>
      <c r="V861"/>
      <c r="W861"/>
      <c r="X861"/>
      <c r="Y861"/>
      <c r="Z861"/>
      <c r="AA861"/>
      <c r="AB861"/>
      <c r="AC861"/>
    </row>
    <row r="862" spans="2:29" ht="12.45">
      <c r="B862"/>
      <c r="C862"/>
      <c r="D862"/>
      <c r="E862"/>
      <c r="F862"/>
      <c r="G862"/>
      <c r="H862"/>
      <c r="I862"/>
      <c r="J862"/>
      <c r="K862"/>
      <c r="L862"/>
      <c r="M862"/>
      <c r="N862"/>
      <c r="O862"/>
      <c r="P862"/>
      <c r="Q862"/>
      <c r="R862"/>
      <c r="S862"/>
      <c r="T862"/>
      <c r="U862"/>
      <c r="V862"/>
      <c r="W862"/>
      <c r="X862"/>
      <c r="Y862"/>
      <c r="Z862"/>
      <c r="AA862"/>
      <c r="AB862"/>
      <c r="AC862"/>
    </row>
    <row r="863" spans="2:29" ht="12.45">
      <c r="B863"/>
      <c r="C863"/>
      <c r="D863"/>
      <c r="E863"/>
      <c r="F863"/>
      <c r="G863"/>
      <c r="H863"/>
      <c r="I863"/>
      <c r="J863"/>
      <c r="K863"/>
      <c r="L863"/>
      <c r="M863"/>
      <c r="N863"/>
      <c r="O863"/>
      <c r="P863"/>
      <c r="Q863"/>
      <c r="R863"/>
      <c r="S863"/>
      <c r="T863"/>
      <c r="U863"/>
      <c r="V863"/>
      <c r="W863"/>
      <c r="X863"/>
      <c r="Y863"/>
      <c r="Z863"/>
      <c r="AA863"/>
      <c r="AB863"/>
      <c r="AC863"/>
    </row>
    <row r="864" spans="2:29" ht="12.45">
      <c r="B864"/>
      <c r="C864"/>
      <c r="D864"/>
      <c r="E864"/>
      <c r="F864"/>
      <c r="G864"/>
      <c r="H864"/>
      <c r="I864"/>
      <c r="J864"/>
      <c r="K864"/>
      <c r="L864"/>
      <c r="M864"/>
      <c r="N864"/>
      <c r="O864"/>
      <c r="P864"/>
      <c r="Q864"/>
      <c r="R864"/>
      <c r="S864"/>
      <c r="T864"/>
      <c r="U864"/>
      <c r="V864"/>
      <c r="W864"/>
      <c r="X864"/>
      <c r="Y864"/>
      <c r="Z864"/>
      <c r="AA864"/>
      <c r="AB864"/>
      <c r="AC864"/>
    </row>
    <row r="865" spans="2:29" ht="12.45">
      <c r="B865"/>
      <c r="C865"/>
      <c r="D865"/>
      <c r="E865"/>
      <c r="F865"/>
      <c r="G865"/>
      <c r="H865"/>
      <c r="I865"/>
      <c r="J865"/>
      <c r="K865"/>
      <c r="L865"/>
      <c r="M865"/>
      <c r="N865"/>
      <c r="O865"/>
      <c r="P865"/>
      <c r="Q865"/>
      <c r="R865"/>
      <c r="S865"/>
      <c r="T865"/>
      <c r="U865"/>
      <c r="V865"/>
      <c r="W865"/>
      <c r="X865"/>
      <c r="Y865"/>
      <c r="Z865"/>
      <c r="AA865"/>
      <c r="AB865"/>
      <c r="AC865"/>
    </row>
    <row r="866" spans="2:29" ht="12.45">
      <c r="B866"/>
      <c r="C866"/>
      <c r="D866"/>
      <c r="E866"/>
      <c r="F866"/>
      <c r="G866"/>
      <c r="H866"/>
      <c r="I866"/>
      <c r="J866"/>
      <c r="K866"/>
      <c r="L866"/>
      <c r="M866"/>
      <c r="N866"/>
      <c r="O866"/>
      <c r="P866"/>
      <c r="Q866"/>
      <c r="R866"/>
      <c r="S866"/>
      <c r="T866"/>
      <c r="U866"/>
      <c r="V866"/>
      <c r="W866"/>
      <c r="X866"/>
      <c r="Y866"/>
      <c r="Z866"/>
      <c r="AA866"/>
      <c r="AB866"/>
      <c r="AC866"/>
    </row>
    <row r="867" spans="2:29" ht="12.45">
      <c r="B867"/>
      <c r="C867"/>
      <c r="D867"/>
      <c r="E867"/>
      <c r="F867"/>
      <c r="G867"/>
      <c r="H867"/>
      <c r="I867"/>
      <c r="J867"/>
      <c r="K867"/>
      <c r="L867"/>
      <c r="M867"/>
      <c r="N867"/>
      <c r="O867"/>
      <c r="P867"/>
      <c r="Q867"/>
      <c r="R867"/>
      <c r="S867"/>
      <c r="T867"/>
      <c r="U867"/>
      <c r="V867"/>
      <c r="W867"/>
      <c r="X867"/>
      <c r="Y867"/>
      <c r="Z867"/>
      <c r="AA867"/>
      <c r="AB867"/>
      <c r="AC867"/>
    </row>
    <row r="868" spans="2:29" ht="12.45">
      <c r="B868"/>
      <c r="C868"/>
      <c r="D868"/>
      <c r="E868"/>
      <c r="F868"/>
      <c r="G868"/>
      <c r="H868"/>
      <c r="I868"/>
      <c r="J868"/>
      <c r="K868"/>
      <c r="L868"/>
      <c r="M868"/>
      <c r="N868"/>
      <c r="O868"/>
      <c r="P868"/>
      <c r="Q868"/>
      <c r="R868"/>
      <c r="S868"/>
      <c r="T868"/>
      <c r="U868"/>
      <c r="V868"/>
      <c r="W868"/>
      <c r="X868"/>
      <c r="Y868"/>
      <c r="Z868"/>
      <c r="AA868"/>
      <c r="AB868"/>
      <c r="AC868"/>
    </row>
    <row r="869" spans="2:29" ht="12.45">
      <c r="B869"/>
      <c r="C869"/>
      <c r="D869"/>
      <c r="E869"/>
      <c r="F869"/>
      <c r="G869"/>
      <c r="H869"/>
      <c r="I869"/>
      <c r="J869"/>
      <c r="K869"/>
      <c r="L869"/>
      <c r="M869"/>
      <c r="N869"/>
      <c r="O869"/>
      <c r="P869"/>
      <c r="Q869"/>
      <c r="R869"/>
      <c r="S869"/>
      <c r="T869"/>
      <c r="U869"/>
      <c r="V869"/>
      <c r="W869"/>
      <c r="X869"/>
      <c r="Y869"/>
      <c r="Z869"/>
      <c r="AA869"/>
      <c r="AB869"/>
      <c r="AC869"/>
    </row>
    <row r="870" spans="2:29" ht="12.45">
      <c r="B870"/>
      <c r="C870"/>
      <c r="D870"/>
      <c r="E870"/>
      <c r="F870"/>
      <c r="G870"/>
      <c r="H870"/>
      <c r="I870"/>
      <c r="J870"/>
      <c r="K870"/>
      <c r="L870"/>
      <c r="M870"/>
      <c r="N870"/>
      <c r="O870"/>
      <c r="P870"/>
      <c r="Q870"/>
      <c r="R870"/>
      <c r="S870"/>
      <c r="T870"/>
      <c r="U870"/>
      <c r="V870"/>
      <c r="W870"/>
      <c r="X870"/>
      <c r="Y870"/>
      <c r="Z870"/>
      <c r="AA870"/>
      <c r="AB870"/>
      <c r="AC870"/>
    </row>
    <row r="871" spans="2:29" ht="12.45">
      <c r="B871"/>
      <c r="C871"/>
      <c r="D871"/>
      <c r="E871"/>
      <c r="F871"/>
      <c r="G871"/>
      <c r="H871"/>
      <c r="I871"/>
      <c r="J871"/>
      <c r="K871"/>
      <c r="L871"/>
      <c r="M871"/>
      <c r="N871"/>
      <c r="O871"/>
      <c r="P871"/>
      <c r="Q871"/>
      <c r="R871"/>
      <c r="S871"/>
      <c r="T871"/>
      <c r="U871"/>
      <c r="V871"/>
      <c r="W871"/>
      <c r="X871"/>
      <c r="Y871"/>
      <c r="Z871"/>
      <c r="AA871"/>
      <c r="AB871"/>
      <c r="AC871"/>
    </row>
    <row r="872" spans="2:29" ht="12.45">
      <c r="B872"/>
      <c r="C872"/>
      <c r="D872"/>
      <c r="E872"/>
      <c r="F872"/>
      <c r="G872"/>
      <c r="H872"/>
      <c r="I872"/>
      <c r="J872"/>
      <c r="K872"/>
      <c r="L872"/>
      <c r="M872"/>
      <c r="N872"/>
      <c r="O872"/>
      <c r="P872"/>
      <c r="Q872"/>
      <c r="R872"/>
      <c r="S872"/>
      <c r="T872"/>
      <c r="U872"/>
      <c r="V872"/>
      <c r="W872"/>
      <c r="X872"/>
      <c r="Y872"/>
      <c r="Z872"/>
      <c r="AA872"/>
      <c r="AB872"/>
      <c r="AC872"/>
    </row>
    <row r="873" spans="2:29" ht="12.45">
      <c r="B873"/>
      <c r="C873"/>
      <c r="D873"/>
      <c r="E873"/>
      <c r="F873"/>
      <c r="G873"/>
      <c r="H873"/>
      <c r="I873"/>
      <c r="J873"/>
      <c r="K873"/>
      <c r="L873"/>
      <c r="M873"/>
      <c r="N873"/>
      <c r="O873"/>
      <c r="P873"/>
      <c r="Q873"/>
      <c r="R873"/>
      <c r="S873"/>
      <c r="T873"/>
      <c r="U873"/>
      <c r="V873"/>
      <c r="W873"/>
      <c r="X873"/>
      <c r="Y873"/>
      <c r="Z873"/>
      <c r="AA873"/>
      <c r="AB873"/>
      <c r="AC873"/>
    </row>
    <row r="874" spans="2:29" ht="12.45">
      <c r="B874"/>
      <c r="C874"/>
      <c r="D874"/>
      <c r="E874"/>
      <c r="F874"/>
      <c r="G874"/>
      <c r="H874"/>
      <c r="I874"/>
      <c r="J874"/>
      <c r="K874"/>
      <c r="L874"/>
      <c r="M874"/>
      <c r="N874"/>
      <c r="O874"/>
      <c r="P874"/>
      <c r="Q874"/>
      <c r="R874"/>
      <c r="S874"/>
      <c r="T874"/>
      <c r="U874"/>
      <c r="V874"/>
      <c r="W874"/>
      <c r="X874"/>
      <c r="Y874"/>
      <c r="Z874"/>
      <c r="AA874"/>
      <c r="AB874"/>
      <c r="AC874"/>
    </row>
    <row r="875" spans="2:29" ht="12.45">
      <c r="B875"/>
      <c r="C875"/>
      <c r="D875"/>
      <c r="E875"/>
      <c r="F875"/>
      <c r="G875"/>
      <c r="H875"/>
      <c r="I875"/>
      <c r="J875"/>
      <c r="K875"/>
      <c r="L875"/>
      <c r="M875"/>
      <c r="N875"/>
      <c r="O875"/>
      <c r="P875"/>
      <c r="Q875"/>
      <c r="R875"/>
      <c r="S875"/>
      <c r="T875"/>
      <c r="U875"/>
      <c r="V875"/>
      <c r="W875"/>
      <c r="X875"/>
      <c r="Y875"/>
      <c r="Z875"/>
      <c r="AA875"/>
      <c r="AB875"/>
      <c r="AC875"/>
    </row>
    <row r="876" spans="2:29" ht="12.45">
      <c r="B876"/>
      <c r="C876"/>
      <c r="D876"/>
      <c r="E876"/>
      <c r="F876"/>
      <c r="G876"/>
      <c r="H876"/>
      <c r="I876"/>
      <c r="J876"/>
      <c r="K876"/>
      <c r="L876"/>
      <c r="M876"/>
      <c r="N876"/>
      <c r="O876"/>
      <c r="P876"/>
      <c r="Q876"/>
      <c r="R876"/>
      <c r="S876"/>
      <c r="T876"/>
      <c r="U876"/>
      <c r="V876"/>
      <c r="W876"/>
      <c r="X876"/>
      <c r="Y876"/>
      <c r="Z876"/>
      <c r="AA876"/>
      <c r="AB876"/>
      <c r="AC876"/>
    </row>
    <row r="877" spans="2:29" ht="12.45">
      <c r="B877"/>
      <c r="C877"/>
      <c r="D877"/>
      <c r="E877"/>
      <c r="F877"/>
      <c r="G877"/>
      <c r="H877"/>
      <c r="I877"/>
      <c r="J877"/>
      <c r="K877"/>
      <c r="L877"/>
      <c r="M877"/>
      <c r="N877"/>
      <c r="O877"/>
      <c r="P877"/>
      <c r="Q877"/>
      <c r="R877"/>
      <c r="S877"/>
      <c r="T877"/>
      <c r="U877"/>
      <c r="V877"/>
      <c r="W877"/>
      <c r="X877"/>
      <c r="Y877"/>
      <c r="Z877"/>
      <c r="AA877"/>
      <c r="AB877"/>
      <c r="AC877"/>
    </row>
    <row r="878" spans="2:29" ht="12.45">
      <c r="B878"/>
      <c r="C878"/>
      <c r="D878"/>
      <c r="E878"/>
      <c r="F878"/>
      <c r="G878"/>
      <c r="H878"/>
      <c r="I878"/>
      <c r="J878"/>
      <c r="K878"/>
      <c r="L878"/>
      <c r="M878"/>
      <c r="N878"/>
      <c r="O878"/>
      <c r="P878"/>
      <c r="Q878"/>
      <c r="R878"/>
      <c r="S878"/>
      <c r="T878"/>
      <c r="U878"/>
      <c r="V878"/>
      <c r="W878"/>
      <c r="X878"/>
      <c r="Y878"/>
      <c r="Z878"/>
      <c r="AA878"/>
      <c r="AB878"/>
      <c r="AC878"/>
    </row>
    <row r="879" spans="2:29" ht="12.45">
      <c r="B879"/>
      <c r="C879"/>
      <c r="D879"/>
      <c r="E879"/>
      <c r="F879"/>
      <c r="G879"/>
      <c r="H879"/>
      <c r="I879"/>
      <c r="J879"/>
      <c r="K879"/>
      <c r="L879"/>
      <c r="M879"/>
      <c r="N879"/>
      <c r="O879"/>
      <c r="P879"/>
      <c r="Q879"/>
      <c r="R879"/>
      <c r="S879"/>
      <c r="T879"/>
      <c r="U879"/>
      <c r="V879"/>
      <c r="W879"/>
      <c r="X879"/>
      <c r="Y879"/>
      <c r="Z879"/>
      <c r="AA879"/>
      <c r="AB879"/>
      <c r="AC879"/>
    </row>
    <row r="880" spans="2:29" ht="12.45">
      <c r="B880"/>
      <c r="C880"/>
      <c r="D880"/>
      <c r="E880"/>
      <c r="F880"/>
      <c r="G880"/>
      <c r="H880"/>
      <c r="I880"/>
      <c r="J880"/>
      <c r="K880"/>
      <c r="L880"/>
      <c r="M880"/>
      <c r="N880"/>
      <c r="O880"/>
      <c r="P880"/>
      <c r="Q880"/>
      <c r="R880"/>
      <c r="S880"/>
      <c r="T880"/>
      <c r="U880"/>
      <c r="V880"/>
      <c r="W880"/>
      <c r="X880"/>
      <c r="Y880"/>
      <c r="Z880"/>
      <c r="AA880"/>
      <c r="AB880"/>
      <c r="AC880"/>
    </row>
    <row r="881" spans="2:29" ht="12.45">
      <c r="B881"/>
      <c r="C881"/>
      <c r="D881"/>
      <c r="E881"/>
      <c r="F881"/>
      <c r="G881"/>
      <c r="H881"/>
      <c r="I881"/>
      <c r="J881"/>
      <c r="K881"/>
      <c r="L881"/>
      <c r="M881"/>
      <c r="N881"/>
      <c r="O881"/>
      <c r="P881"/>
      <c r="Q881"/>
      <c r="R881"/>
      <c r="S881"/>
      <c r="T881"/>
      <c r="U881"/>
      <c r="V881"/>
      <c r="W881"/>
      <c r="X881"/>
      <c r="Y881"/>
      <c r="Z881"/>
      <c r="AA881"/>
      <c r="AB881"/>
      <c r="AC881"/>
    </row>
    <row r="882" spans="2:29" ht="12.45">
      <c r="B882"/>
      <c r="C882"/>
      <c r="D882"/>
      <c r="E882"/>
      <c r="F882"/>
      <c r="G882"/>
      <c r="H882"/>
      <c r="I882"/>
      <c r="J882"/>
      <c r="K882"/>
      <c r="L882"/>
      <c r="M882"/>
      <c r="N882"/>
      <c r="O882"/>
      <c r="P882"/>
      <c r="Q882"/>
      <c r="R882"/>
      <c r="S882"/>
      <c r="T882"/>
      <c r="U882"/>
      <c r="V882"/>
      <c r="W882"/>
      <c r="X882"/>
      <c r="Y882"/>
      <c r="Z882"/>
      <c r="AA882"/>
      <c r="AB882"/>
      <c r="AC882"/>
    </row>
    <row r="883" spans="2:29" ht="12.45">
      <c r="B883"/>
      <c r="C883"/>
      <c r="D883"/>
      <c r="E883"/>
      <c r="F883"/>
      <c r="G883"/>
      <c r="H883"/>
      <c r="I883"/>
      <c r="J883"/>
      <c r="K883"/>
      <c r="L883"/>
      <c r="M883"/>
      <c r="N883"/>
      <c r="O883"/>
      <c r="P883"/>
      <c r="Q883"/>
      <c r="R883"/>
      <c r="S883"/>
      <c r="T883"/>
      <c r="U883"/>
      <c r="V883"/>
      <c r="W883"/>
      <c r="X883"/>
      <c r="Y883"/>
      <c r="Z883"/>
      <c r="AA883"/>
      <c r="AB883"/>
      <c r="AC883"/>
    </row>
    <row r="884" spans="2:29" ht="12.45">
      <c r="B884"/>
      <c r="C884"/>
      <c r="D884"/>
      <c r="E884"/>
      <c r="F884"/>
      <c r="G884"/>
      <c r="H884"/>
      <c r="I884"/>
      <c r="J884"/>
      <c r="K884"/>
      <c r="L884"/>
      <c r="M884"/>
      <c r="N884"/>
      <c r="O884"/>
      <c r="P884"/>
      <c r="Q884"/>
      <c r="R884"/>
      <c r="S884"/>
      <c r="T884"/>
      <c r="U884"/>
      <c r="V884"/>
      <c r="W884"/>
      <c r="X884"/>
      <c r="Y884"/>
      <c r="Z884"/>
      <c r="AA884"/>
      <c r="AB884"/>
      <c r="AC884"/>
    </row>
    <row r="885" spans="2:29" ht="12.45">
      <c r="B885"/>
      <c r="C885"/>
      <c r="D885"/>
      <c r="E885"/>
      <c r="F885"/>
      <c r="G885"/>
      <c r="H885"/>
      <c r="I885"/>
      <c r="J885"/>
      <c r="K885"/>
      <c r="L885"/>
      <c r="M885"/>
      <c r="N885"/>
      <c r="O885"/>
      <c r="P885"/>
      <c r="Q885"/>
      <c r="R885"/>
      <c r="S885"/>
      <c r="T885"/>
      <c r="U885"/>
      <c r="V885"/>
      <c r="W885"/>
      <c r="X885"/>
      <c r="Y885"/>
      <c r="Z885"/>
      <c r="AA885"/>
      <c r="AB885"/>
      <c r="AC885"/>
    </row>
    <row r="886" spans="2:29" ht="12.45">
      <c r="B886"/>
      <c r="C886"/>
      <c r="D886"/>
      <c r="E886"/>
      <c r="F886"/>
      <c r="G886"/>
      <c r="H886"/>
      <c r="I886"/>
      <c r="J886"/>
      <c r="K886"/>
      <c r="L886"/>
      <c r="M886"/>
      <c r="N886"/>
      <c r="O886"/>
      <c r="P886"/>
      <c r="Q886"/>
      <c r="R886"/>
      <c r="S886"/>
      <c r="T886"/>
      <c r="U886"/>
      <c r="V886"/>
      <c r="W886"/>
      <c r="X886"/>
      <c r="Y886"/>
      <c r="Z886"/>
      <c r="AA886"/>
      <c r="AB886"/>
      <c r="AC886"/>
    </row>
    <row r="887" spans="2:29" ht="12.45">
      <c r="B887"/>
      <c r="C887"/>
      <c r="D887"/>
      <c r="E887"/>
      <c r="F887"/>
      <c r="G887"/>
      <c r="H887"/>
      <c r="I887"/>
      <c r="J887"/>
      <c r="K887"/>
      <c r="L887"/>
      <c r="M887"/>
      <c r="N887"/>
      <c r="O887"/>
      <c r="P887"/>
      <c r="Q887"/>
      <c r="R887"/>
      <c r="S887"/>
      <c r="T887"/>
      <c r="U887"/>
      <c r="V887"/>
      <c r="W887"/>
      <c r="X887"/>
      <c r="Y887"/>
      <c r="Z887"/>
      <c r="AA887"/>
      <c r="AB887"/>
      <c r="AC887"/>
    </row>
    <row r="888" spans="2:29" ht="12.45">
      <c r="B888"/>
      <c r="C888"/>
      <c r="D888"/>
      <c r="E888"/>
      <c r="F888"/>
      <c r="G888"/>
      <c r="H888"/>
      <c r="I888"/>
      <c r="J888"/>
      <c r="K888"/>
      <c r="L888"/>
      <c r="M888"/>
      <c r="N888"/>
      <c r="O888"/>
      <c r="P888"/>
      <c r="Q888"/>
      <c r="R888"/>
      <c r="S888"/>
      <c r="T888"/>
      <c r="U888"/>
      <c r="V888"/>
      <c r="W888"/>
      <c r="X888"/>
      <c r="Y888"/>
      <c r="Z888"/>
      <c r="AA888"/>
      <c r="AB888"/>
      <c r="AC888"/>
    </row>
    <row r="889" spans="2:29" ht="12.45">
      <c r="B889"/>
      <c r="C889"/>
      <c r="D889"/>
      <c r="E889"/>
      <c r="F889"/>
      <c r="G889"/>
      <c r="H889"/>
      <c r="I889"/>
      <c r="J889"/>
      <c r="K889"/>
      <c r="L889"/>
      <c r="M889"/>
      <c r="N889"/>
      <c r="O889"/>
      <c r="P889"/>
      <c r="Q889"/>
      <c r="R889"/>
      <c r="S889"/>
      <c r="T889"/>
      <c r="U889"/>
      <c r="V889"/>
      <c r="W889"/>
      <c r="X889"/>
      <c r="Y889"/>
      <c r="Z889"/>
      <c r="AA889"/>
      <c r="AB889"/>
      <c r="AC889"/>
    </row>
    <row r="890" spans="2:29" ht="12.45">
      <c r="B890"/>
      <c r="C890"/>
      <c r="D890"/>
      <c r="E890"/>
      <c r="F890"/>
      <c r="G890"/>
      <c r="H890"/>
      <c r="I890"/>
      <c r="J890"/>
      <c r="K890"/>
      <c r="L890"/>
      <c r="M890"/>
      <c r="N890"/>
      <c r="O890"/>
      <c r="P890"/>
      <c r="Q890"/>
      <c r="R890"/>
      <c r="S890"/>
      <c r="T890"/>
      <c r="U890"/>
      <c r="V890"/>
      <c r="W890"/>
      <c r="X890"/>
      <c r="Y890"/>
      <c r="Z890"/>
      <c r="AA890"/>
      <c r="AB890"/>
      <c r="AC890"/>
    </row>
    <row r="891" spans="2:29" ht="12.45">
      <c r="B891"/>
      <c r="C891"/>
      <c r="D891"/>
      <c r="E891"/>
      <c r="F891"/>
      <c r="G891"/>
      <c r="H891"/>
      <c r="I891"/>
      <c r="J891"/>
      <c r="K891"/>
      <c r="L891"/>
      <c r="M891"/>
      <c r="N891"/>
      <c r="O891"/>
      <c r="P891"/>
      <c r="Q891"/>
      <c r="R891"/>
      <c r="S891"/>
      <c r="T891"/>
      <c r="U891"/>
      <c r="V891"/>
      <c r="W891"/>
      <c r="X891"/>
      <c r="Y891"/>
      <c r="Z891"/>
      <c r="AA891"/>
      <c r="AB891"/>
      <c r="AC891"/>
    </row>
    <row r="892" spans="2:29" ht="12.45">
      <c r="B892"/>
      <c r="C892"/>
      <c r="D892"/>
      <c r="E892"/>
      <c r="F892"/>
      <c r="G892"/>
      <c r="H892"/>
      <c r="I892"/>
      <c r="J892"/>
      <c r="K892"/>
      <c r="L892"/>
      <c r="M892"/>
      <c r="N892"/>
      <c r="O892"/>
      <c r="P892"/>
      <c r="Q892"/>
      <c r="R892"/>
      <c r="S892"/>
      <c r="T892"/>
      <c r="U892"/>
      <c r="V892"/>
      <c r="W892"/>
      <c r="X892"/>
      <c r="Y892"/>
      <c r="Z892"/>
      <c r="AA892"/>
      <c r="AB892"/>
      <c r="AC892"/>
    </row>
    <row r="893" spans="2:29" ht="12.45">
      <c r="B893"/>
      <c r="C893"/>
      <c r="D893"/>
      <c r="E893"/>
      <c r="F893"/>
      <c r="G893"/>
      <c r="H893"/>
      <c r="I893"/>
      <c r="J893"/>
      <c r="K893"/>
      <c r="L893"/>
      <c r="M893"/>
      <c r="N893"/>
      <c r="O893"/>
      <c r="P893"/>
      <c r="Q893"/>
      <c r="R893"/>
      <c r="S893"/>
      <c r="T893"/>
      <c r="U893"/>
      <c r="V893"/>
      <c r="W893"/>
      <c r="X893"/>
      <c r="Y893"/>
      <c r="Z893"/>
      <c r="AA893"/>
      <c r="AB893"/>
      <c r="AC893"/>
    </row>
    <row r="894" spans="2:29" ht="12.45">
      <c r="B894"/>
      <c r="C894"/>
      <c r="D894"/>
      <c r="E894"/>
      <c r="F894"/>
      <c r="G894"/>
      <c r="H894"/>
      <c r="I894"/>
      <c r="J894"/>
      <c r="K894"/>
      <c r="L894"/>
      <c r="M894"/>
      <c r="N894"/>
      <c r="O894"/>
      <c r="P894"/>
      <c r="Q894"/>
      <c r="R894"/>
      <c r="S894"/>
      <c r="T894"/>
      <c r="U894"/>
      <c r="V894"/>
      <c r="W894"/>
      <c r="X894"/>
      <c r="Y894"/>
      <c r="Z894"/>
      <c r="AA894"/>
      <c r="AB894"/>
      <c r="AC894"/>
    </row>
    <row r="895" spans="2:29" ht="12.45">
      <c r="B895"/>
      <c r="C895"/>
      <c r="D895"/>
      <c r="E895"/>
      <c r="F895"/>
      <c r="G895"/>
      <c r="H895"/>
      <c r="I895"/>
      <c r="J895"/>
      <c r="K895"/>
      <c r="L895"/>
      <c r="M895"/>
      <c r="N895"/>
      <c r="O895"/>
      <c r="P895"/>
      <c r="Q895"/>
      <c r="R895"/>
      <c r="S895"/>
      <c r="T895"/>
      <c r="U895"/>
      <c r="V895"/>
      <c r="W895"/>
      <c r="X895"/>
      <c r="Y895"/>
      <c r="Z895"/>
      <c r="AA895"/>
      <c r="AB895"/>
      <c r="AC895"/>
    </row>
    <row r="896" spans="2:29" ht="12.45">
      <c r="B896"/>
      <c r="C896"/>
      <c r="D896"/>
      <c r="E896"/>
      <c r="F896"/>
      <c r="G896"/>
      <c r="H896"/>
      <c r="I896"/>
      <c r="J896"/>
      <c r="K896"/>
      <c r="L896"/>
      <c r="M896"/>
      <c r="N896"/>
      <c r="O896"/>
      <c r="P896"/>
      <c r="Q896"/>
      <c r="R896"/>
      <c r="S896"/>
      <c r="T896"/>
      <c r="U896"/>
      <c r="V896"/>
      <c r="W896"/>
      <c r="X896"/>
      <c r="Y896"/>
      <c r="Z896"/>
      <c r="AA896"/>
      <c r="AB896"/>
      <c r="AC896"/>
    </row>
    <row r="897" spans="2:29" ht="12.45">
      <c r="B897"/>
      <c r="C897"/>
      <c r="D897"/>
      <c r="E897"/>
      <c r="F897"/>
      <c r="G897"/>
      <c r="H897"/>
      <c r="I897"/>
      <c r="J897"/>
      <c r="K897"/>
      <c r="L897"/>
      <c r="M897"/>
      <c r="N897"/>
      <c r="O897"/>
      <c r="P897"/>
      <c r="Q897"/>
      <c r="R897"/>
      <c r="S897"/>
      <c r="T897"/>
      <c r="U897"/>
      <c r="V897"/>
      <c r="W897"/>
      <c r="X897"/>
      <c r="Y897"/>
      <c r="Z897"/>
      <c r="AA897"/>
      <c r="AB897"/>
      <c r="AC897"/>
    </row>
    <row r="898" spans="2:29" ht="12.45">
      <c r="B898"/>
      <c r="C898"/>
      <c r="D898"/>
      <c r="E898"/>
      <c r="F898"/>
      <c r="G898"/>
      <c r="H898"/>
      <c r="I898"/>
      <c r="J898"/>
      <c r="K898"/>
      <c r="L898"/>
      <c r="M898"/>
      <c r="N898"/>
      <c r="O898"/>
      <c r="P898"/>
      <c r="Q898"/>
      <c r="R898"/>
      <c r="S898"/>
      <c r="T898"/>
      <c r="U898"/>
      <c r="V898"/>
      <c r="W898"/>
      <c r="X898"/>
      <c r="Y898"/>
      <c r="Z898"/>
      <c r="AA898"/>
      <c r="AB898"/>
      <c r="AC898"/>
    </row>
    <row r="899" spans="2:29" ht="12.45">
      <c r="B899"/>
      <c r="C899"/>
      <c r="D899"/>
      <c r="E899"/>
      <c r="F899"/>
      <c r="G899"/>
      <c r="H899"/>
      <c r="I899"/>
      <c r="J899"/>
      <c r="K899"/>
      <c r="L899"/>
      <c r="M899"/>
      <c r="N899"/>
      <c r="O899"/>
      <c r="P899"/>
      <c r="Q899"/>
      <c r="R899"/>
      <c r="S899"/>
      <c r="T899"/>
      <c r="U899"/>
      <c r="V899"/>
      <c r="W899"/>
      <c r="X899"/>
      <c r="Y899"/>
      <c r="Z899"/>
      <c r="AA899"/>
      <c r="AB899"/>
      <c r="AC899"/>
    </row>
    <row r="900" spans="2:29" ht="12.45">
      <c r="B900"/>
      <c r="C900"/>
      <c r="D900"/>
      <c r="E900"/>
      <c r="F900"/>
      <c r="G900"/>
      <c r="H900"/>
      <c r="I900"/>
      <c r="J900"/>
      <c r="K900"/>
      <c r="L900"/>
      <c r="M900"/>
      <c r="N900"/>
      <c r="O900"/>
      <c r="P900"/>
      <c r="Q900"/>
      <c r="R900"/>
      <c r="S900"/>
      <c r="T900"/>
      <c r="U900"/>
      <c r="V900"/>
      <c r="W900"/>
      <c r="X900"/>
      <c r="Y900"/>
      <c r="Z900"/>
      <c r="AA900"/>
      <c r="AB900"/>
      <c r="AC900"/>
    </row>
    <row r="901" spans="2:29" ht="12.45">
      <c r="B901"/>
      <c r="C901"/>
      <c r="D901"/>
      <c r="E901"/>
      <c r="F901"/>
      <c r="G901"/>
      <c r="H901"/>
      <c r="I901"/>
      <c r="J901"/>
      <c r="K901"/>
      <c r="L901"/>
      <c r="M901"/>
      <c r="N901"/>
      <c r="O901"/>
      <c r="P901"/>
      <c r="Q901"/>
      <c r="R901"/>
      <c r="S901"/>
      <c r="T901"/>
      <c r="U901"/>
      <c r="V901"/>
      <c r="W901"/>
      <c r="X901"/>
      <c r="Y901"/>
      <c r="Z901"/>
      <c r="AA901"/>
      <c r="AB901"/>
      <c r="AC901"/>
    </row>
    <row r="902" spans="2:29" ht="12.45">
      <c r="B902"/>
      <c r="C902"/>
      <c r="D902"/>
      <c r="E902"/>
      <c r="F902"/>
      <c r="G902"/>
      <c r="H902"/>
      <c r="I902"/>
      <c r="J902"/>
      <c r="K902"/>
      <c r="L902"/>
      <c r="M902"/>
      <c r="N902"/>
      <c r="O902"/>
      <c r="P902"/>
      <c r="Q902"/>
      <c r="R902"/>
      <c r="S902"/>
      <c r="T902"/>
      <c r="U902"/>
      <c r="V902"/>
      <c r="W902"/>
      <c r="X902"/>
      <c r="Y902"/>
      <c r="Z902"/>
      <c r="AA902"/>
      <c r="AB902"/>
      <c r="AC902"/>
    </row>
    <row r="903" spans="2:29" ht="12.45">
      <c r="B903"/>
      <c r="C903"/>
      <c r="D903"/>
      <c r="E903"/>
      <c r="F903"/>
      <c r="G903"/>
      <c r="H903"/>
      <c r="I903"/>
      <c r="J903"/>
      <c r="K903"/>
      <c r="L903"/>
      <c r="M903"/>
      <c r="N903"/>
      <c r="O903"/>
      <c r="P903"/>
      <c r="Q903"/>
      <c r="R903"/>
      <c r="S903"/>
      <c r="T903"/>
      <c r="U903"/>
      <c r="V903"/>
      <c r="W903"/>
      <c r="X903"/>
      <c r="Y903"/>
      <c r="Z903"/>
      <c r="AA903"/>
      <c r="AB903"/>
      <c r="AC903"/>
    </row>
    <row r="904" spans="2:29" ht="12.45">
      <c r="B904"/>
      <c r="C904"/>
      <c r="D904"/>
      <c r="E904"/>
      <c r="F904"/>
      <c r="G904"/>
      <c r="H904"/>
      <c r="I904"/>
      <c r="J904"/>
      <c r="K904"/>
      <c r="L904"/>
      <c r="M904"/>
      <c r="N904"/>
      <c r="O904"/>
      <c r="P904"/>
      <c r="Q904"/>
      <c r="R904"/>
      <c r="S904"/>
      <c r="T904"/>
      <c r="U904"/>
      <c r="V904"/>
      <c r="W904"/>
      <c r="X904"/>
      <c r="Y904"/>
      <c r="Z904"/>
      <c r="AA904"/>
      <c r="AB904"/>
      <c r="AC904"/>
    </row>
    <row r="905" spans="2:29" ht="12.45">
      <c r="B905"/>
      <c r="C905"/>
      <c r="D905"/>
      <c r="E905"/>
      <c r="F905"/>
      <c r="G905"/>
      <c r="H905"/>
      <c r="I905"/>
      <c r="J905"/>
      <c r="K905"/>
      <c r="L905"/>
      <c r="M905"/>
      <c r="N905"/>
      <c r="O905"/>
      <c r="P905"/>
      <c r="Q905"/>
      <c r="R905"/>
      <c r="S905"/>
      <c r="T905"/>
      <c r="U905"/>
      <c r="V905"/>
      <c r="W905"/>
      <c r="X905"/>
      <c r="Y905"/>
      <c r="Z905"/>
      <c r="AA905"/>
      <c r="AB905"/>
      <c r="AC905"/>
    </row>
    <row r="906" spans="2:29" ht="12.45">
      <c r="B906"/>
      <c r="C906"/>
      <c r="D906"/>
      <c r="E906"/>
      <c r="F906"/>
      <c r="G906"/>
      <c r="H906"/>
      <c r="I906"/>
      <c r="J906"/>
      <c r="K906"/>
      <c r="L906"/>
      <c r="M906"/>
      <c r="N906"/>
      <c r="O906"/>
      <c r="P906"/>
      <c r="Q906"/>
      <c r="R906"/>
      <c r="S906"/>
      <c r="T906"/>
      <c r="U906"/>
      <c r="V906"/>
      <c r="W906"/>
      <c r="X906"/>
      <c r="Y906"/>
      <c r="Z906"/>
      <c r="AA906"/>
      <c r="AB906"/>
      <c r="AC906"/>
    </row>
    <row r="907" spans="2:29" ht="12.45">
      <c r="B907"/>
      <c r="C907"/>
      <c r="D907"/>
      <c r="E907"/>
      <c r="F907"/>
      <c r="G907"/>
      <c r="H907"/>
      <c r="I907"/>
      <c r="J907"/>
      <c r="K907"/>
      <c r="L907"/>
      <c r="M907"/>
      <c r="N907"/>
      <c r="O907"/>
      <c r="P907"/>
      <c r="Q907"/>
      <c r="R907"/>
      <c r="S907"/>
      <c r="T907"/>
      <c r="U907"/>
      <c r="V907"/>
      <c r="W907"/>
      <c r="X907"/>
      <c r="Y907"/>
      <c r="Z907"/>
      <c r="AA907"/>
      <c r="AB907"/>
      <c r="AC907"/>
    </row>
    <row r="908" spans="2:29" ht="12.45">
      <c r="B908"/>
      <c r="C908"/>
      <c r="D908"/>
      <c r="E908"/>
      <c r="F908"/>
      <c r="G908"/>
      <c r="H908"/>
      <c r="I908"/>
      <c r="J908"/>
      <c r="K908"/>
      <c r="L908"/>
      <c r="M908"/>
      <c r="N908"/>
      <c r="O908"/>
      <c r="P908"/>
      <c r="Q908"/>
      <c r="R908"/>
      <c r="S908"/>
      <c r="T908"/>
      <c r="U908"/>
      <c r="V908"/>
      <c r="W908"/>
      <c r="X908"/>
      <c r="Y908"/>
      <c r="Z908"/>
      <c r="AA908"/>
      <c r="AB908"/>
      <c r="AC908"/>
    </row>
    <row r="909" spans="2:29" ht="12.45">
      <c r="B909"/>
      <c r="C909"/>
      <c r="D909"/>
      <c r="E909"/>
      <c r="F909"/>
      <c r="G909"/>
      <c r="H909"/>
      <c r="I909"/>
      <c r="J909"/>
      <c r="K909"/>
      <c r="L909"/>
      <c r="M909"/>
      <c r="N909"/>
      <c r="O909"/>
      <c r="P909"/>
      <c r="Q909"/>
      <c r="R909"/>
      <c r="S909"/>
      <c r="T909"/>
      <c r="U909"/>
      <c r="V909"/>
      <c r="W909"/>
      <c r="X909"/>
      <c r="Y909"/>
      <c r="Z909"/>
      <c r="AA909"/>
      <c r="AB909"/>
      <c r="AC909"/>
    </row>
    <row r="910" spans="2:29" ht="12.45">
      <c r="B910"/>
      <c r="C910"/>
      <c r="D910"/>
      <c r="E910"/>
      <c r="F910"/>
      <c r="G910"/>
      <c r="H910"/>
      <c r="I910"/>
      <c r="J910"/>
      <c r="K910"/>
      <c r="L910"/>
      <c r="M910"/>
      <c r="N910"/>
      <c r="O910"/>
      <c r="P910"/>
      <c r="Q910"/>
      <c r="R910"/>
      <c r="S910"/>
      <c r="T910"/>
      <c r="U910"/>
      <c r="V910"/>
      <c r="W910"/>
      <c r="X910"/>
      <c r="Y910"/>
      <c r="Z910"/>
      <c r="AA910"/>
      <c r="AB910"/>
      <c r="AC910"/>
    </row>
    <row r="911" spans="2:29" ht="12.45">
      <c r="B911"/>
      <c r="C911"/>
      <c r="D911"/>
      <c r="E911"/>
      <c r="F911"/>
      <c r="G911"/>
      <c r="H911"/>
      <c r="I911"/>
      <c r="J911"/>
      <c r="K911"/>
      <c r="L911"/>
      <c r="M911"/>
      <c r="N911"/>
      <c r="O911"/>
      <c r="P911"/>
      <c r="Q911"/>
      <c r="R911"/>
      <c r="S911"/>
      <c r="T911"/>
      <c r="U911"/>
      <c r="V911"/>
      <c r="W911"/>
      <c r="X911"/>
      <c r="Y911"/>
      <c r="Z911"/>
      <c r="AA911"/>
      <c r="AB911"/>
      <c r="AC911"/>
    </row>
    <row r="912" spans="2:29" ht="12.45">
      <c r="B912"/>
      <c r="C912"/>
      <c r="D912"/>
      <c r="E912"/>
      <c r="F912"/>
      <c r="G912"/>
      <c r="H912"/>
      <c r="I912"/>
      <c r="J912"/>
      <c r="K912"/>
      <c r="L912"/>
      <c r="M912"/>
      <c r="N912"/>
      <c r="O912"/>
      <c r="P912"/>
      <c r="Q912"/>
      <c r="R912"/>
      <c r="S912"/>
      <c r="T912"/>
      <c r="U912"/>
      <c r="V912"/>
      <c r="W912"/>
      <c r="X912"/>
      <c r="Y912"/>
      <c r="Z912"/>
      <c r="AA912"/>
      <c r="AB912"/>
      <c r="AC912"/>
    </row>
    <row r="913" spans="2:29" ht="12.45">
      <c r="B913"/>
      <c r="C913"/>
      <c r="D913"/>
      <c r="E913"/>
      <c r="F913"/>
      <c r="G913"/>
      <c r="H913"/>
      <c r="I913"/>
      <c r="J913"/>
      <c r="K913"/>
      <c r="L913"/>
      <c r="M913"/>
      <c r="N913"/>
      <c r="O913"/>
      <c r="P913"/>
      <c r="Q913"/>
      <c r="R913"/>
      <c r="S913"/>
      <c r="T913"/>
      <c r="U913"/>
      <c r="V913"/>
      <c r="W913"/>
      <c r="X913"/>
      <c r="Y913"/>
      <c r="Z913"/>
      <c r="AA913"/>
      <c r="AB913"/>
      <c r="AC913"/>
    </row>
    <row r="914" spans="2:29" ht="12.45">
      <c r="B914"/>
      <c r="C914"/>
      <c r="D914"/>
      <c r="E914"/>
      <c r="F914"/>
      <c r="G914"/>
      <c r="H914"/>
      <c r="I914"/>
      <c r="J914"/>
      <c r="K914"/>
      <c r="L914"/>
      <c r="M914"/>
      <c r="N914"/>
      <c r="O914"/>
      <c r="P914"/>
      <c r="Q914"/>
      <c r="R914"/>
      <c r="S914"/>
      <c r="T914"/>
      <c r="U914"/>
      <c r="V914"/>
      <c r="W914"/>
      <c r="X914"/>
      <c r="Y914"/>
      <c r="Z914"/>
      <c r="AA914"/>
      <c r="AB914"/>
      <c r="AC914"/>
    </row>
    <row r="915" spans="2:29" ht="12.45">
      <c r="B915"/>
      <c r="C915"/>
      <c r="D915"/>
      <c r="E915"/>
      <c r="F915"/>
      <c r="G915"/>
      <c r="H915"/>
      <c r="I915"/>
      <c r="J915"/>
      <c r="K915"/>
      <c r="L915"/>
      <c r="M915"/>
      <c r="N915"/>
      <c r="O915"/>
      <c r="P915"/>
      <c r="Q915"/>
      <c r="R915"/>
      <c r="S915"/>
      <c r="T915"/>
      <c r="U915"/>
      <c r="V915"/>
      <c r="W915"/>
      <c r="X915"/>
      <c r="Y915"/>
      <c r="Z915"/>
      <c r="AA915"/>
      <c r="AB915"/>
      <c r="AC915"/>
    </row>
    <row r="916" spans="2:29" ht="12.45">
      <c r="B916"/>
      <c r="C916"/>
      <c r="D916"/>
      <c r="E916"/>
      <c r="F916"/>
      <c r="G916"/>
      <c r="H916"/>
      <c r="I916"/>
      <c r="J916"/>
      <c r="K916"/>
      <c r="L916"/>
      <c r="M916"/>
      <c r="N916"/>
      <c r="O916"/>
      <c r="P916"/>
      <c r="Q916"/>
      <c r="R916"/>
      <c r="S916"/>
      <c r="T916"/>
      <c r="U916"/>
      <c r="V916"/>
      <c r="W916"/>
      <c r="X916"/>
      <c r="Y916"/>
      <c r="Z916"/>
      <c r="AA916"/>
      <c r="AB916"/>
      <c r="AC916"/>
    </row>
    <row r="917" spans="2:29" ht="12.45">
      <c r="B917"/>
      <c r="C917"/>
      <c r="D917"/>
      <c r="E917"/>
      <c r="F917"/>
      <c r="G917"/>
      <c r="H917"/>
      <c r="I917"/>
      <c r="J917"/>
      <c r="K917"/>
      <c r="L917"/>
      <c r="M917"/>
      <c r="N917"/>
      <c r="O917"/>
      <c r="P917"/>
      <c r="Q917"/>
      <c r="R917"/>
      <c r="S917"/>
      <c r="T917"/>
      <c r="U917"/>
      <c r="V917"/>
      <c r="W917"/>
      <c r="X917"/>
      <c r="Y917"/>
      <c r="Z917"/>
      <c r="AA917"/>
      <c r="AB917"/>
      <c r="AC917"/>
    </row>
    <row r="918" spans="2:29" ht="12.45">
      <c r="B918"/>
      <c r="C918"/>
      <c r="D918"/>
      <c r="E918"/>
      <c r="F918"/>
      <c r="G918"/>
      <c r="H918"/>
      <c r="I918"/>
      <c r="J918"/>
      <c r="K918"/>
      <c r="L918"/>
      <c r="M918"/>
      <c r="N918"/>
      <c r="O918"/>
      <c r="P918"/>
      <c r="Q918"/>
      <c r="R918"/>
      <c r="S918"/>
      <c r="T918"/>
      <c r="U918"/>
      <c r="V918"/>
      <c r="W918"/>
      <c r="X918"/>
      <c r="Y918"/>
      <c r="Z918"/>
      <c r="AA918"/>
      <c r="AB918"/>
      <c r="AC918"/>
    </row>
    <row r="919" spans="2:29" ht="12.45">
      <c r="B919"/>
      <c r="C919"/>
      <c r="D919"/>
      <c r="E919"/>
      <c r="F919"/>
      <c r="G919"/>
      <c r="H919"/>
      <c r="I919"/>
      <c r="J919"/>
      <c r="K919"/>
      <c r="L919"/>
      <c r="M919"/>
      <c r="N919"/>
      <c r="O919"/>
      <c r="P919"/>
      <c r="Q919"/>
      <c r="R919"/>
      <c r="S919"/>
      <c r="T919"/>
      <c r="U919"/>
      <c r="V919"/>
      <c r="W919"/>
      <c r="X919"/>
      <c r="Y919"/>
      <c r="Z919"/>
      <c r="AA919"/>
      <c r="AB919"/>
      <c r="AC919"/>
    </row>
    <row r="920" spans="2:29" ht="12.45">
      <c r="B920"/>
      <c r="C920"/>
      <c r="D920"/>
      <c r="E920"/>
      <c r="F920"/>
      <c r="G920"/>
      <c r="H920"/>
      <c r="I920"/>
      <c r="J920"/>
      <c r="K920"/>
      <c r="L920"/>
      <c r="M920"/>
      <c r="N920"/>
      <c r="O920"/>
      <c r="P920"/>
      <c r="Q920"/>
      <c r="R920"/>
      <c r="S920"/>
      <c r="T920"/>
      <c r="U920"/>
      <c r="V920"/>
      <c r="W920"/>
      <c r="X920"/>
      <c r="Y920"/>
      <c r="Z920"/>
      <c r="AA920"/>
      <c r="AB920"/>
      <c r="AC920"/>
    </row>
    <row r="921" spans="2:29" ht="12.45">
      <c r="B921"/>
      <c r="C921"/>
      <c r="D921"/>
      <c r="E921"/>
      <c r="F921"/>
      <c r="G921"/>
      <c r="H921"/>
      <c r="I921"/>
      <c r="J921"/>
      <c r="K921"/>
      <c r="L921"/>
      <c r="M921"/>
      <c r="N921"/>
      <c r="O921"/>
      <c r="P921"/>
      <c r="Q921"/>
      <c r="R921"/>
      <c r="S921"/>
      <c r="T921"/>
      <c r="U921"/>
      <c r="V921"/>
      <c r="W921"/>
      <c r="X921"/>
      <c r="Y921"/>
      <c r="Z921"/>
      <c r="AA921"/>
      <c r="AB921"/>
      <c r="AC921"/>
    </row>
    <row r="922" spans="2:29" ht="12.45">
      <c r="B922"/>
      <c r="C922"/>
      <c r="D922"/>
      <c r="E922"/>
      <c r="F922"/>
      <c r="G922"/>
      <c r="H922"/>
      <c r="I922"/>
      <c r="J922"/>
      <c r="K922"/>
      <c r="L922"/>
      <c r="M922"/>
      <c r="N922"/>
      <c r="O922"/>
      <c r="P922"/>
      <c r="Q922"/>
      <c r="R922"/>
      <c r="S922"/>
      <c r="T922"/>
      <c r="U922"/>
      <c r="V922"/>
      <c r="W922"/>
      <c r="X922"/>
      <c r="Y922"/>
      <c r="Z922"/>
      <c r="AA922"/>
      <c r="AB922"/>
      <c r="AC922"/>
    </row>
    <row r="923" spans="2:29" ht="12.45">
      <c r="B923"/>
      <c r="C923"/>
      <c r="D923"/>
      <c r="E923"/>
      <c r="F923"/>
      <c r="G923"/>
      <c r="H923"/>
      <c r="I923"/>
      <c r="J923"/>
      <c r="K923"/>
      <c r="L923"/>
      <c r="M923"/>
      <c r="N923"/>
      <c r="O923"/>
      <c r="P923"/>
      <c r="Q923"/>
      <c r="R923"/>
      <c r="S923"/>
      <c r="T923"/>
      <c r="U923"/>
      <c r="V923"/>
      <c r="W923"/>
      <c r="X923"/>
      <c r="Y923"/>
      <c r="Z923"/>
      <c r="AA923"/>
      <c r="AB923"/>
      <c r="AC923"/>
    </row>
    <row r="924" spans="2:29" ht="12.45">
      <c r="B924"/>
      <c r="C924"/>
      <c r="D924"/>
      <c r="E924"/>
      <c r="F924"/>
      <c r="G924"/>
      <c r="H924"/>
      <c r="I924"/>
      <c r="J924"/>
      <c r="K924"/>
      <c r="L924"/>
      <c r="M924"/>
      <c r="N924"/>
      <c r="O924"/>
      <c r="P924"/>
      <c r="Q924"/>
      <c r="R924"/>
      <c r="S924"/>
      <c r="T924"/>
      <c r="U924"/>
      <c r="V924"/>
      <c r="W924"/>
      <c r="X924"/>
      <c r="Y924"/>
      <c r="Z924"/>
      <c r="AA924"/>
      <c r="AB924"/>
      <c r="AC924"/>
    </row>
    <row r="925" spans="2:29" ht="12.45">
      <c r="B925"/>
      <c r="C925"/>
      <c r="D925"/>
      <c r="E925"/>
      <c r="F925"/>
      <c r="G925"/>
      <c r="H925"/>
      <c r="I925"/>
      <c r="J925"/>
      <c r="K925"/>
      <c r="L925"/>
      <c r="M925"/>
      <c r="N925"/>
      <c r="O925"/>
      <c r="P925"/>
      <c r="Q925"/>
      <c r="R925"/>
      <c r="S925"/>
      <c r="T925"/>
      <c r="U925"/>
      <c r="V925"/>
      <c r="W925"/>
      <c r="X925"/>
      <c r="Y925"/>
      <c r="Z925"/>
      <c r="AA925"/>
      <c r="AB925"/>
      <c r="AC925"/>
    </row>
    <row r="926" spans="2:29" ht="12.45">
      <c r="B926"/>
      <c r="C926"/>
      <c r="D926"/>
      <c r="E926"/>
      <c r="F926"/>
      <c r="G926"/>
      <c r="H926"/>
      <c r="I926"/>
      <c r="J926"/>
      <c r="K926"/>
      <c r="L926"/>
      <c r="M926"/>
      <c r="N926"/>
      <c r="O926"/>
      <c r="P926"/>
      <c r="Q926"/>
      <c r="R926"/>
      <c r="S926"/>
      <c r="T926"/>
      <c r="U926"/>
      <c r="V926"/>
      <c r="W926"/>
      <c r="X926"/>
      <c r="Y926"/>
      <c r="Z926"/>
      <c r="AA926"/>
      <c r="AB926"/>
      <c r="AC926"/>
    </row>
    <row r="927" spans="2:29" ht="12.45">
      <c r="B927"/>
      <c r="C927"/>
      <c r="D927"/>
      <c r="E927"/>
      <c r="F927"/>
      <c r="G927"/>
      <c r="H927"/>
      <c r="I927"/>
      <c r="J927"/>
      <c r="K927"/>
      <c r="L927"/>
      <c r="M927"/>
      <c r="N927"/>
      <c r="O927"/>
      <c r="P927"/>
      <c r="Q927"/>
      <c r="R927"/>
      <c r="S927"/>
      <c r="T927"/>
      <c r="U927"/>
      <c r="V927"/>
      <c r="W927"/>
      <c r="X927"/>
      <c r="Y927"/>
      <c r="Z927"/>
      <c r="AA927"/>
      <c r="AB927"/>
      <c r="AC927"/>
    </row>
    <row r="928" spans="2:29" ht="12.45">
      <c r="B928"/>
      <c r="C928"/>
      <c r="D928"/>
      <c r="E928"/>
      <c r="F928"/>
      <c r="G928"/>
      <c r="H928"/>
      <c r="I928"/>
      <c r="J928"/>
      <c r="K928"/>
      <c r="L928"/>
      <c r="M928"/>
      <c r="N928"/>
      <c r="O928"/>
      <c r="P928"/>
      <c r="Q928"/>
      <c r="R928"/>
      <c r="S928"/>
      <c r="T928"/>
      <c r="U928"/>
      <c r="V928"/>
      <c r="W928"/>
      <c r="X928"/>
      <c r="Y928"/>
      <c r="Z928"/>
      <c r="AA928"/>
      <c r="AB928"/>
      <c r="AC928"/>
    </row>
    <row r="929" spans="2:29" ht="12.45">
      <c r="B929"/>
      <c r="C929"/>
      <c r="D929"/>
      <c r="E929"/>
      <c r="F929"/>
      <c r="G929"/>
      <c r="H929"/>
      <c r="I929"/>
      <c r="J929"/>
      <c r="K929"/>
      <c r="L929"/>
      <c r="M929"/>
      <c r="N929"/>
      <c r="O929"/>
      <c r="P929"/>
      <c r="Q929"/>
      <c r="R929"/>
      <c r="S929"/>
      <c r="T929"/>
      <c r="U929"/>
      <c r="V929"/>
      <c r="W929"/>
      <c r="X929"/>
      <c r="Y929"/>
      <c r="Z929"/>
      <c r="AA929"/>
      <c r="AB929"/>
      <c r="AC929"/>
    </row>
    <row r="930" spans="2:29" ht="12.45">
      <c r="B930"/>
      <c r="C930"/>
      <c r="D930"/>
      <c r="E930"/>
      <c r="F930"/>
      <c r="G930"/>
      <c r="H930"/>
      <c r="I930"/>
      <c r="J930"/>
      <c r="K930"/>
      <c r="L930"/>
      <c r="M930"/>
      <c r="N930"/>
      <c r="O930"/>
      <c r="P930"/>
      <c r="Q930"/>
      <c r="R930"/>
      <c r="S930"/>
      <c r="T930"/>
      <c r="U930"/>
      <c r="V930"/>
      <c r="W930"/>
      <c r="X930"/>
      <c r="Y930"/>
      <c r="Z930"/>
      <c r="AA930"/>
      <c r="AB930"/>
      <c r="AC930"/>
    </row>
    <row r="931" spans="2:29" ht="12.45">
      <c r="B931"/>
      <c r="C931"/>
      <c r="D931"/>
      <c r="E931"/>
      <c r="F931"/>
      <c r="G931"/>
      <c r="H931"/>
      <c r="I931"/>
      <c r="J931"/>
      <c r="K931"/>
      <c r="L931"/>
      <c r="M931"/>
      <c r="N931"/>
      <c r="O931"/>
      <c r="P931"/>
      <c r="Q931"/>
      <c r="R931"/>
      <c r="S931"/>
      <c r="T931"/>
      <c r="U931"/>
      <c r="V931"/>
      <c r="W931"/>
      <c r="X931"/>
      <c r="Y931"/>
      <c r="Z931"/>
      <c r="AA931"/>
      <c r="AB931"/>
      <c r="AC931"/>
    </row>
    <row r="932" spans="2:29" ht="12.45">
      <c r="B932"/>
      <c r="C932"/>
      <c r="D932"/>
      <c r="E932"/>
      <c r="F932"/>
      <c r="G932"/>
      <c r="H932"/>
      <c r="I932"/>
      <c r="J932"/>
      <c r="K932"/>
      <c r="L932"/>
      <c r="M932"/>
      <c r="N932"/>
      <c r="O932"/>
      <c r="P932"/>
      <c r="Q932"/>
      <c r="R932"/>
      <c r="S932"/>
      <c r="T932"/>
      <c r="U932"/>
      <c r="V932"/>
      <c r="W932"/>
      <c r="X932"/>
      <c r="Y932"/>
      <c r="Z932"/>
      <c r="AA932"/>
      <c r="AB932"/>
      <c r="AC932"/>
    </row>
    <row r="933" spans="2:29" ht="12.45">
      <c r="B933"/>
      <c r="C933"/>
      <c r="D933"/>
      <c r="E933"/>
      <c r="F933"/>
      <c r="G933"/>
      <c r="H933"/>
      <c r="I933"/>
      <c r="J933"/>
      <c r="K933"/>
      <c r="L933"/>
      <c r="M933"/>
      <c r="N933"/>
      <c r="O933"/>
      <c r="P933"/>
      <c r="Q933"/>
      <c r="R933"/>
      <c r="S933"/>
      <c r="T933"/>
      <c r="U933"/>
      <c r="V933"/>
      <c r="W933"/>
      <c r="X933"/>
      <c r="Y933"/>
      <c r="Z933"/>
      <c r="AA933"/>
      <c r="AB933"/>
      <c r="AC933"/>
    </row>
    <row r="934" spans="2:29" ht="12.45">
      <c r="B934"/>
      <c r="C934"/>
      <c r="D934"/>
      <c r="E934"/>
      <c r="F934"/>
      <c r="G934"/>
      <c r="H934"/>
      <c r="I934"/>
      <c r="J934"/>
      <c r="K934"/>
      <c r="L934"/>
      <c r="M934"/>
      <c r="N934"/>
      <c r="O934"/>
      <c r="P934"/>
      <c r="Q934"/>
      <c r="R934"/>
      <c r="S934"/>
      <c r="T934"/>
      <c r="U934"/>
      <c r="V934"/>
      <c r="W934"/>
      <c r="X934"/>
      <c r="Y934"/>
      <c r="Z934"/>
      <c r="AA934"/>
      <c r="AB934"/>
      <c r="AC934"/>
    </row>
    <row r="935" spans="2:29" ht="12.45">
      <c r="B935"/>
      <c r="C935"/>
      <c r="D935"/>
      <c r="E935"/>
      <c r="F935"/>
      <c r="G935"/>
      <c r="H935"/>
      <c r="I935"/>
      <c r="J935"/>
      <c r="K935"/>
      <c r="L935"/>
      <c r="M935"/>
      <c r="N935"/>
      <c r="O935"/>
      <c r="P935"/>
      <c r="Q935"/>
      <c r="R935"/>
      <c r="S935"/>
      <c r="T935"/>
      <c r="U935"/>
      <c r="V935"/>
      <c r="W935"/>
      <c r="X935"/>
      <c r="Y935"/>
      <c r="Z935"/>
      <c r="AA935"/>
      <c r="AB935"/>
      <c r="AC935"/>
    </row>
    <row r="936" spans="2:29" ht="12.45">
      <c r="B936"/>
      <c r="C936"/>
      <c r="D936"/>
      <c r="E936"/>
      <c r="F936"/>
      <c r="G936"/>
      <c r="H936"/>
      <c r="I936"/>
      <c r="J936"/>
      <c r="K936"/>
      <c r="L936"/>
      <c r="M936"/>
      <c r="N936"/>
      <c r="O936"/>
      <c r="P936"/>
      <c r="Q936"/>
      <c r="R936"/>
      <c r="S936"/>
      <c r="T936"/>
      <c r="U936"/>
      <c r="V936"/>
      <c r="W936"/>
      <c r="X936"/>
      <c r="Y936"/>
      <c r="Z936"/>
      <c r="AA936"/>
      <c r="AB936"/>
      <c r="AC936"/>
    </row>
    <row r="937" spans="2:29" ht="12.45">
      <c r="B937"/>
      <c r="C937"/>
      <c r="D937"/>
      <c r="E937"/>
      <c r="F937"/>
      <c r="G937"/>
      <c r="H937"/>
      <c r="I937"/>
      <c r="J937"/>
      <c r="K937"/>
      <c r="L937"/>
      <c r="M937"/>
      <c r="N937"/>
      <c r="O937"/>
      <c r="P937"/>
      <c r="Q937"/>
      <c r="R937"/>
      <c r="S937"/>
      <c r="T937"/>
      <c r="U937"/>
      <c r="V937"/>
      <c r="W937"/>
      <c r="X937"/>
      <c r="Y937"/>
      <c r="Z937"/>
      <c r="AA937"/>
      <c r="AB937"/>
      <c r="AC937"/>
    </row>
    <row r="938" spans="2:29" ht="12.45">
      <c r="B938"/>
      <c r="C938"/>
      <c r="D938"/>
      <c r="E938"/>
      <c r="F938"/>
      <c r="G938"/>
      <c r="H938"/>
      <c r="I938"/>
      <c r="J938"/>
      <c r="K938"/>
      <c r="L938"/>
      <c r="M938"/>
      <c r="N938"/>
      <c r="O938"/>
      <c r="P938"/>
      <c r="Q938"/>
      <c r="R938"/>
      <c r="S938"/>
      <c r="T938"/>
      <c r="U938"/>
      <c r="V938"/>
      <c r="W938"/>
      <c r="X938"/>
      <c r="Y938"/>
      <c r="Z938"/>
      <c r="AA938"/>
      <c r="AB938"/>
      <c r="AC938"/>
    </row>
    <row r="939" spans="2:29" ht="12.45">
      <c r="B939"/>
      <c r="C939"/>
      <c r="D939"/>
      <c r="E939"/>
      <c r="F939"/>
      <c r="G939"/>
      <c r="H939"/>
      <c r="I939"/>
      <c r="J939"/>
      <c r="K939"/>
      <c r="L939"/>
      <c r="M939"/>
      <c r="N939"/>
      <c r="O939"/>
      <c r="P939"/>
      <c r="Q939"/>
      <c r="R939"/>
      <c r="S939"/>
      <c r="T939"/>
      <c r="U939"/>
      <c r="V939"/>
      <c r="W939"/>
      <c r="X939"/>
      <c r="Y939"/>
      <c r="Z939"/>
      <c r="AA939"/>
      <c r="AB939"/>
      <c r="AC939"/>
    </row>
    <row r="940" spans="2:29" ht="12.45">
      <c r="B940"/>
      <c r="C940"/>
      <c r="D940"/>
      <c r="E940"/>
      <c r="F940"/>
      <c r="G940"/>
      <c r="H940"/>
      <c r="I940"/>
      <c r="J940"/>
      <c r="K940"/>
      <c r="L940"/>
      <c r="M940"/>
      <c r="N940"/>
      <c r="O940"/>
      <c r="P940"/>
      <c r="Q940"/>
      <c r="R940"/>
      <c r="S940"/>
      <c r="T940"/>
      <c r="U940"/>
      <c r="V940"/>
      <c r="W940"/>
      <c r="X940"/>
      <c r="Y940"/>
      <c r="Z940"/>
      <c r="AA940"/>
      <c r="AB940"/>
      <c r="AC940"/>
    </row>
    <row r="941" spans="2:29" ht="12.45">
      <c r="B941"/>
      <c r="C941"/>
      <c r="D941"/>
      <c r="E941"/>
      <c r="F941"/>
      <c r="G941"/>
      <c r="H941"/>
      <c r="I941"/>
      <c r="J941"/>
      <c r="K941"/>
      <c r="L941"/>
      <c r="M941"/>
      <c r="N941"/>
      <c r="O941"/>
      <c r="P941"/>
      <c r="Q941"/>
      <c r="R941"/>
      <c r="S941"/>
      <c r="T941"/>
      <c r="U941"/>
      <c r="V941"/>
      <c r="W941"/>
      <c r="X941"/>
      <c r="Y941"/>
      <c r="Z941"/>
      <c r="AA941"/>
      <c r="AB941"/>
      <c r="AC941"/>
    </row>
    <row r="942" spans="2:29" ht="12.45">
      <c r="B942"/>
      <c r="C942"/>
      <c r="D942"/>
      <c r="E942"/>
      <c r="F942"/>
      <c r="G942"/>
      <c r="H942"/>
      <c r="I942"/>
      <c r="J942"/>
      <c r="K942"/>
      <c r="L942"/>
      <c r="M942"/>
      <c r="N942"/>
      <c r="O942"/>
      <c r="P942"/>
      <c r="Q942"/>
      <c r="R942"/>
      <c r="S942"/>
      <c r="T942"/>
      <c r="U942"/>
      <c r="V942"/>
      <c r="W942"/>
      <c r="X942"/>
      <c r="Y942"/>
      <c r="Z942"/>
      <c r="AA942"/>
      <c r="AB942"/>
      <c r="AC942"/>
    </row>
    <row r="943" spans="2:29" ht="12.45">
      <c r="B943"/>
      <c r="C943"/>
      <c r="D943"/>
      <c r="E943"/>
      <c r="F943"/>
      <c r="G943"/>
      <c r="H943"/>
      <c r="I943"/>
      <c r="J943"/>
      <c r="K943"/>
      <c r="L943"/>
      <c r="M943"/>
      <c r="N943"/>
      <c r="O943"/>
      <c r="P943"/>
      <c r="Q943"/>
      <c r="R943"/>
      <c r="S943"/>
      <c r="T943"/>
      <c r="U943"/>
      <c r="V943"/>
      <c r="W943"/>
      <c r="X943"/>
      <c r="Y943"/>
      <c r="Z943"/>
      <c r="AA943"/>
      <c r="AB943"/>
      <c r="AC943"/>
    </row>
    <row r="944" spans="2:29" ht="12.45">
      <c r="B944"/>
      <c r="C944"/>
      <c r="D944"/>
      <c r="E944"/>
      <c r="F944"/>
      <c r="G944"/>
      <c r="H944"/>
      <c r="I944"/>
      <c r="J944"/>
      <c r="K944"/>
      <c r="L944"/>
      <c r="M944"/>
      <c r="N944"/>
      <c r="O944"/>
      <c r="P944"/>
      <c r="Q944"/>
      <c r="R944"/>
      <c r="S944"/>
      <c r="T944"/>
      <c r="U944"/>
      <c r="V944"/>
      <c r="W944"/>
      <c r="X944"/>
      <c r="Y944"/>
      <c r="Z944"/>
      <c r="AA944"/>
      <c r="AB944"/>
      <c r="AC944"/>
    </row>
    <row r="945" spans="2:29" ht="12.45">
      <c r="B945"/>
      <c r="C945"/>
      <c r="D945"/>
      <c r="E945"/>
      <c r="F945"/>
      <c r="G945"/>
      <c r="H945"/>
      <c r="I945"/>
      <c r="J945"/>
      <c r="K945"/>
      <c r="L945"/>
      <c r="M945"/>
      <c r="N945"/>
      <c r="O945"/>
      <c r="P945"/>
      <c r="Q945"/>
      <c r="R945"/>
      <c r="S945"/>
      <c r="T945"/>
      <c r="U945"/>
      <c r="V945"/>
      <c r="W945"/>
      <c r="X945"/>
      <c r="Y945"/>
      <c r="Z945"/>
      <c r="AA945"/>
      <c r="AB945"/>
      <c r="AC945"/>
    </row>
    <row r="946" spans="2:29" ht="12.45">
      <c r="B946"/>
      <c r="C946"/>
      <c r="D946"/>
      <c r="E946"/>
      <c r="F946"/>
      <c r="G946"/>
      <c r="H946"/>
      <c r="I946"/>
      <c r="J946"/>
      <c r="K946"/>
      <c r="L946"/>
      <c r="M946"/>
      <c r="N946"/>
      <c r="O946"/>
      <c r="P946"/>
      <c r="Q946"/>
      <c r="R946"/>
      <c r="S946"/>
      <c r="T946"/>
      <c r="U946"/>
      <c r="V946"/>
      <c r="W946"/>
      <c r="X946"/>
      <c r="Y946"/>
      <c r="Z946"/>
      <c r="AA946"/>
      <c r="AB946"/>
      <c r="AC946"/>
    </row>
    <row r="947" spans="2:29" ht="12.45">
      <c r="B947"/>
      <c r="C947"/>
      <c r="D947"/>
      <c r="E947"/>
      <c r="F947"/>
      <c r="G947"/>
      <c r="H947"/>
      <c r="I947"/>
      <c r="J947"/>
      <c r="K947"/>
      <c r="L947"/>
      <c r="M947"/>
      <c r="N947"/>
      <c r="O947"/>
      <c r="P947"/>
      <c r="Q947"/>
      <c r="R947"/>
      <c r="S947"/>
      <c r="T947"/>
      <c r="U947"/>
      <c r="V947"/>
      <c r="W947"/>
      <c r="X947"/>
      <c r="Y947"/>
      <c r="Z947"/>
      <c r="AA947"/>
      <c r="AB947"/>
      <c r="AC947"/>
    </row>
    <row r="948" spans="2:29" ht="12.45">
      <c r="B948"/>
      <c r="C948"/>
      <c r="D948"/>
      <c r="E948"/>
      <c r="F948"/>
      <c r="G948"/>
      <c r="H948"/>
      <c r="I948"/>
      <c r="J948"/>
      <c r="K948"/>
      <c r="L948"/>
      <c r="M948"/>
      <c r="N948"/>
      <c r="O948"/>
      <c r="P948"/>
      <c r="Q948"/>
      <c r="R948"/>
      <c r="S948"/>
      <c r="T948"/>
      <c r="U948"/>
      <c r="V948"/>
      <c r="W948"/>
      <c r="X948"/>
      <c r="Y948"/>
      <c r="Z948"/>
      <c r="AA948"/>
      <c r="AB948"/>
      <c r="AC948"/>
    </row>
    <row r="949" spans="2:29" ht="12.45">
      <c r="B949"/>
      <c r="C949"/>
      <c r="D949"/>
      <c r="E949"/>
      <c r="F949"/>
      <c r="G949"/>
      <c r="H949"/>
      <c r="I949"/>
      <c r="J949"/>
      <c r="K949"/>
      <c r="L949"/>
      <c r="M949"/>
      <c r="N949"/>
      <c r="O949"/>
      <c r="P949"/>
      <c r="Q949"/>
      <c r="R949"/>
      <c r="S949"/>
      <c r="T949"/>
      <c r="U949"/>
      <c r="V949"/>
      <c r="W949"/>
      <c r="X949"/>
      <c r="Y949"/>
      <c r="Z949"/>
      <c r="AA949"/>
      <c r="AB949"/>
      <c r="AC949"/>
    </row>
    <row r="950" spans="2:29" ht="12.45">
      <c r="B950"/>
      <c r="C950"/>
      <c r="D950"/>
      <c r="E950"/>
      <c r="F950"/>
      <c r="G950"/>
      <c r="H950"/>
      <c r="I950"/>
      <c r="J950"/>
      <c r="K950"/>
      <c r="L950"/>
      <c r="M950"/>
      <c r="N950"/>
      <c r="O950"/>
      <c r="P950"/>
      <c r="Q950"/>
      <c r="R950"/>
      <c r="S950"/>
      <c r="T950"/>
      <c r="U950"/>
      <c r="V950"/>
      <c r="W950"/>
      <c r="X950"/>
      <c r="Y950"/>
      <c r="Z950"/>
      <c r="AA950"/>
      <c r="AB950"/>
      <c r="AC950"/>
    </row>
    <row r="951" spans="2:29" ht="12.45">
      <c r="B951"/>
      <c r="C951"/>
      <c r="D951"/>
      <c r="E951"/>
      <c r="F951"/>
      <c r="G951"/>
      <c r="H951"/>
      <c r="I951"/>
      <c r="J951"/>
      <c r="K951"/>
      <c r="L951"/>
      <c r="M951"/>
      <c r="N951"/>
      <c r="O951"/>
      <c r="P951"/>
      <c r="Q951"/>
      <c r="R951"/>
      <c r="S951"/>
      <c r="T951"/>
      <c r="U951"/>
      <c r="V951"/>
      <c r="W951"/>
      <c r="X951"/>
      <c r="Y951"/>
      <c r="Z951"/>
      <c r="AA951"/>
      <c r="AB951"/>
      <c r="AC951"/>
    </row>
    <row r="952" spans="2:29" ht="12.45">
      <c r="B952"/>
      <c r="C952"/>
      <c r="D952"/>
      <c r="E952"/>
      <c r="F952"/>
      <c r="G952"/>
      <c r="H952"/>
      <c r="I952"/>
      <c r="J952"/>
      <c r="K952"/>
      <c r="L952"/>
      <c r="M952"/>
      <c r="N952"/>
      <c r="O952"/>
      <c r="P952"/>
      <c r="Q952"/>
      <c r="R952"/>
      <c r="S952"/>
      <c r="T952"/>
      <c r="U952"/>
      <c r="V952"/>
      <c r="W952"/>
      <c r="X952"/>
      <c r="Y952"/>
      <c r="Z952"/>
      <c r="AA952"/>
      <c r="AB952"/>
      <c r="AC952"/>
    </row>
    <row r="953" spans="2:29" ht="12.45">
      <c r="B953"/>
      <c r="C953"/>
      <c r="D953"/>
      <c r="E953"/>
      <c r="F953"/>
      <c r="G953"/>
      <c r="H953"/>
      <c r="I953"/>
      <c r="J953"/>
      <c r="K953"/>
      <c r="L953"/>
      <c r="M953"/>
      <c r="N953"/>
      <c r="O953"/>
      <c r="P953"/>
      <c r="Q953"/>
      <c r="R953"/>
      <c r="S953"/>
      <c r="T953"/>
      <c r="U953"/>
      <c r="V953"/>
      <c r="W953"/>
      <c r="X953"/>
      <c r="Y953"/>
      <c r="Z953"/>
      <c r="AA953"/>
      <c r="AB953"/>
      <c r="AC953"/>
    </row>
    <row r="954" spans="2:29" ht="12.45">
      <c r="B954"/>
      <c r="C954"/>
      <c r="D954"/>
      <c r="E954"/>
      <c r="F954"/>
      <c r="G954"/>
      <c r="H954"/>
      <c r="I954"/>
      <c r="J954"/>
      <c r="K954"/>
      <c r="L954"/>
      <c r="M954"/>
      <c r="N954"/>
      <c r="O954"/>
      <c r="P954"/>
      <c r="Q954"/>
      <c r="R954"/>
      <c r="S954"/>
      <c r="T954"/>
      <c r="U954"/>
      <c r="V954"/>
      <c r="W954"/>
      <c r="X954"/>
      <c r="Y954"/>
      <c r="Z954"/>
      <c r="AA954"/>
      <c r="AB954"/>
      <c r="AC954"/>
    </row>
    <row r="955" spans="2:29" ht="12.45">
      <c r="B955"/>
      <c r="C955"/>
      <c r="D955"/>
      <c r="E955"/>
      <c r="F955"/>
      <c r="G955"/>
      <c r="H955"/>
      <c r="I955"/>
      <c r="J955"/>
      <c r="K955"/>
      <c r="L955"/>
      <c r="M955"/>
      <c r="N955"/>
      <c r="O955"/>
      <c r="P955"/>
      <c r="Q955"/>
      <c r="R955"/>
      <c r="S955"/>
      <c r="T955"/>
      <c r="U955"/>
      <c r="V955"/>
      <c r="W955"/>
      <c r="X955"/>
      <c r="Y955"/>
      <c r="Z955"/>
      <c r="AA955"/>
      <c r="AB955"/>
      <c r="AC955"/>
    </row>
    <row r="956" spans="2:29" ht="12.45">
      <c r="B956"/>
      <c r="C956"/>
      <c r="D956"/>
      <c r="E956"/>
      <c r="F956"/>
      <c r="G956"/>
      <c r="H956"/>
      <c r="I956"/>
      <c r="J956"/>
      <c r="K956"/>
      <c r="L956"/>
      <c r="M956"/>
      <c r="N956"/>
      <c r="O956"/>
      <c r="P956"/>
      <c r="Q956"/>
      <c r="R956"/>
      <c r="S956"/>
      <c r="T956"/>
      <c r="U956"/>
      <c r="V956"/>
      <c r="W956"/>
      <c r="X956"/>
      <c r="Y956"/>
      <c r="Z956"/>
      <c r="AA956"/>
      <c r="AB956"/>
      <c r="AC956"/>
    </row>
    <row r="957" spans="2:29" ht="12.45">
      <c r="B957"/>
      <c r="C957"/>
      <c r="D957"/>
      <c r="E957"/>
      <c r="F957"/>
      <c r="G957"/>
      <c r="H957"/>
      <c r="I957"/>
      <c r="J957"/>
      <c r="K957"/>
      <c r="L957"/>
      <c r="M957"/>
      <c r="N957"/>
      <c r="O957"/>
      <c r="P957"/>
      <c r="Q957"/>
      <c r="R957"/>
      <c r="S957"/>
      <c r="T957"/>
      <c r="U957"/>
      <c r="V957"/>
      <c r="W957"/>
      <c r="X957"/>
      <c r="Y957"/>
      <c r="Z957"/>
      <c r="AA957"/>
      <c r="AB957"/>
      <c r="AC957"/>
    </row>
    <row r="958" spans="2:29" ht="12.45">
      <c r="B958"/>
      <c r="C958"/>
      <c r="D958"/>
      <c r="E958"/>
      <c r="F958"/>
      <c r="G958"/>
      <c r="H958"/>
      <c r="I958"/>
      <c r="J958"/>
      <c r="K958"/>
      <c r="L958"/>
      <c r="M958"/>
      <c r="N958"/>
      <c r="O958"/>
      <c r="P958"/>
      <c r="Q958"/>
      <c r="R958"/>
      <c r="S958"/>
      <c r="T958"/>
      <c r="U958"/>
      <c r="V958"/>
      <c r="W958"/>
      <c r="X958"/>
      <c r="Y958"/>
      <c r="Z958"/>
      <c r="AA958"/>
      <c r="AB958"/>
      <c r="AC958"/>
    </row>
    <row r="959" spans="2:29" ht="12.45">
      <c r="B959"/>
      <c r="C959"/>
      <c r="D959"/>
      <c r="E959"/>
      <c r="F959"/>
      <c r="G959"/>
      <c r="H959"/>
      <c r="I959"/>
      <c r="J959"/>
      <c r="K959"/>
      <c r="L959"/>
      <c r="M959"/>
      <c r="N959"/>
      <c r="O959"/>
      <c r="P959"/>
      <c r="Q959"/>
      <c r="R959"/>
      <c r="S959"/>
      <c r="T959"/>
      <c r="U959"/>
      <c r="V959"/>
      <c r="W959"/>
      <c r="X959"/>
      <c r="Y959"/>
      <c r="Z959"/>
      <c r="AA959"/>
      <c r="AB959"/>
      <c r="AC959"/>
    </row>
    <row r="960" spans="2:29" ht="12.45">
      <c r="B960"/>
      <c r="C960"/>
      <c r="D960"/>
      <c r="E960"/>
      <c r="F960"/>
      <c r="G960"/>
      <c r="H960"/>
      <c r="I960"/>
      <c r="J960"/>
      <c r="K960"/>
      <c r="L960"/>
      <c r="M960"/>
      <c r="N960"/>
      <c r="O960"/>
      <c r="P960"/>
      <c r="Q960"/>
      <c r="R960"/>
      <c r="S960"/>
      <c r="T960"/>
      <c r="U960"/>
      <c r="V960"/>
      <c r="W960"/>
      <c r="X960"/>
      <c r="Y960"/>
      <c r="Z960"/>
      <c r="AA960"/>
      <c r="AB960"/>
      <c r="AC960"/>
    </row>
    <row r="961" spans="2:29" ht="12.45">
      <c r="B961"/>
      <c r="C961"/>
      <c r="D961"/>
      <c r="E961"/>
      <c r="F961"/>
      <c r="G961"/>
      <c r="H961"/>
      <c r="I961"/>
      <c r="J961"/>
      <c r="K961"/>
      <c r="L961"/>
      <c r="M961"/>
      <c r="N961"/>
      <c r="O961"/>
      <c r="P961"/>
      <c r="Q961"/>
      <c r="R961"/>
      <c r="S961"/>
      <c r="T961"/>
      <c r="U961"/>
      <c r="V961"/>
      <c r="W961"/>
      <c r="X961"/>
      <c r="Y961"/>
      <c r="Z961"/>
      <c r="AA961"/>
      <c r="AB961"/>
      <c r="AC961"/>
    </row>
    <row r="962" spans="2:29" ht="12.45">
      <c r="B962"/>
      <c r="C962"/>
      <c r="D962"/>
      <c r="E962"/>
      <c r="F962"/>
      <c r="G962"/>
      <c r="H962"/>
      <c r="I962"/>
      <c r="J962"/>
      <c r="K962"/>
      <c r="L962"/>
      <c r="M962"/>
      <c r="N962"/>
      <c r="O962"/>
      <c r="P962"/>
      <c r="Q962"/>
      <c r="R962"/>
      <c r="S962"/>
      <c r="T962"/>
      <c r="U962"/>
      <c r="V962"/>
      <c r="W962"/>
      <c r="X962"/>
      <c r="Y962"/>
      <c r="Z962"/>
      <c r="AA962"/>
      <c r="AB962"/>
      <c r="AC962"/>
    </row>
    <row r="963" spans="2:29" ht="12.45">
      <c r="B963"/>
      <c r="C963"/>
      <c r="D963"/>
      <c r="E963"/>
      <c r="F963"/>
      <c r="G963"/>
      <c r="H963"/>
      <c r="I963"/>
      <c r="J963"/>
      <c r="K963"/>
      <c r="L963"/>
      <c r="M963"/>
      <c r="N963"/>
      <c r="O963"/>
      <c r="P963"/>
      <c r="Q963"/>
      <c r="R963"/>
      <c r="S963"/>
      <c r="T963"/>
      <c r="U963"/>
      <c r="V963"/>
      <c r="W963"/>
      <c r="X963"/>
      <c r="Y963"/>
      <c r="Z963"/>
      <c r="AA963"/>
      <c r="AB963"/>
      <c r="AC963"/>
    </row>
    <row r="964" spans="2:29" ht="12.45">
      <c r="B964"/>
      <c r="C964"/>
      <c r="D964"/>
      <c r="E964"/>
      <c r="F964"/>
      <c r="G964"/>
      <c r="H964"/>
      <c r="I964"/>
      <c r="J964"/>
      <c r="K964"/>
      <c r="L964"/>
      <c r="M964"/>
      <c r="N964"/>
      <c r="O964"/>
      <c r="P964"/>
      <c r="Q964"/>
      <c r="R964"/>
      <c r="S964"/>
      <c r="T964"/>
      <c r="U964"/>
      <c r="V964"/>
      <c r="W964"/>
      <c r="X964"/>
      <c r="Y964"/>
      <c r="Z964"/>
      <c r="AA964"/>
      <c r="AB964"/>
      <c r="AC964"/>
    </row>
    <row r="965" spans="2:29" ht="12.45">
      <c r="B965"/>
      <c r="C965"/>
      <c r="D965"/>
      <c r="E965"/>
      <c r="F965"/>
      <c r="G965"/>
      <c r="H965"/>
      <c r="I965"/>
      <c r="J965"/>
      <c r="K965"/>
      <c r="L965"/>
      <c r="M965"/>
      <c r="N965"/>
      <c r="O965"/>
      <c r="P965"/>
      <c r="Q965"/>
      <c r="R965"/>
      <c r="S965"/>
      <c r="T965"/>
      <c r="U965"/>
      <c r="V965"/>
      <c r="W965"/>
      <c r="X965"/>
      <c r="Y965"/>
      <c r="Z965"/>
      <c r="AA965"/>
      <c r="AB965"/>
      <c r="AC965"/>
    </row>
    <row r="966" spans="2:29" ht="12.45">
      <c r="B966"/>
      <c r="C966"/>
      <c r="D966"/>
      <c r="E966"/>
      <c r="F966"/>
      <c r="G966"/>
      <c r="H966"/>
      <c r="I966"/>
      <c r="J966"/>
      <c r="K966"/>
      <c r="L966"/>
      <c r="M966"/>
      <c r="N966"/>
      <c r="O966"/>
      <c r="P966"/>
      <c r="Q966"/>
      <c r="R966"/>
      <c r="S966"/>
      <c r="T966"/>
      <c r="U966"/>
      <c r="V966"/>
      <c r="W966"/>
      <c r="X966"/>
      <c r="Y966"/>
      <c r="Z966"/>
      <c r="AA966"/>
      <c r="AB966"/>
      <c r="AC966"/>
    </row>
    <row r="967" spans="2:29" ht="12.45">
      <c r="B967"/>
      <c r="C967"/>
      <c r="D967"/>
      <c r="E967"/>
      <c r="F967"/>
      <c r="G967"/>
      <c r="H967"/>
      <c r="I967"/>
      <c r="J967"/>
      <c r="K967"/>
      <c r="L967"/>
      <c r="M967"/>
      <c r="N967"/>
      <c r="O967"/>
      <c r="P967"/>
      <c r="Q967"/>
      <c r="R967"/>
      <c r="S967"/>
      <c r="T967"/>
      <c r="U967"/>
      <c r="V967"/>
      <c r="W967"/>
      <c r="X967"/>
      <c r="Y967"/>
      <c r="Z967"/>
      <c r="AA967"/>
      <c r="AB967"/>
      <c r="AC967"/>
    </row>
    <row r="968" spans="2:29" ht="12.45">
      <c r="B968"/>
      <c r="C968"/>
      <c r="D968"/>
      <c r="E968"/>
      <c r="F968"/>
      <c r="G968"/>
      <c r="H968"/>
      <c r="I968"/>
      <c r="J968"/>
      <c r="K968"/>
      <c r="L968"/>
      <c r="M968"/>
      <c r="N968"/>
      <c r="O968"/>
      <c r="P968"/>
      <c r="Q968"/>
      <c r="R968"/>
      <c r="S968"/>
      <c r="T968"/>
      <c r="U968"/>
      <c r="V968"/>
      <c r="W968"/>
      <c r="X968"/>
      <c r="Y968"/>
      <c r="Z968"/>
      <c r="AA968"/>
      <c r="AB968"/>
      <c r="AC968"/>
    </row>
    <row r="969" spans="2:29" ht="12.45">
      <c r="B969"/>
      <c r="C969"/>
      <c r="D969"/>
      <c r="E969"/>
      <c r="F969"/>
      <c r="G969"/>
      <c r="H969"/>
      <c r="I969"/>
      <c r="J969"/>
      <c r="K969"/>
      <c r="L969"/>
      <c r="M969"/>
      <c r="N969"/>
      <c r="O969"/>
      <c r="P969"/>
      <c r="Q969"/>
      <c r="R969"/>
      <c r="S969"/>
      <c r="T969"/>
      <c r="U969"/>
      <c r="V969"/>
      <c r="W969"/>
      <c r="X969"/>
      <c r="Y969"/>
      <c r="Z969"/>
      <c r="AA969"/>
      <c r="AB969"/>
      <c r="AC969"/>
    </row>
    <row r="970" spans="2:29" ht="12.45">
      <c r="B970"/>
      <c r="C970"/>
      <c r="D970"/>
      <c r="E970"/>
      <c r="F970"/>
      <c r="G970"/>
      <c r="H970"/>
      <c r="I970"/>
      <c r="J970"/>
      <c r="K970"/>
      <c r="L970"/>
      <c r="M970"/>
      <c r="N970"/>
      <c r="O970"/>
      <c r="P970"/>
      <c r="Q970"/>
      <c r="R970"/>
      <c r="S970"/>
      <c r="T970"/>
      <c r="U970"/>
      <c r="V970"/>
      <c r="W970"/>
      <c r="X970"/>
      <c r="Y970"/>
      <c r="Z970"/>
      <c r="AA970"/>
      <c r="AB970"/>
      <c r="AC970"/>
    </row>
    <row r="971" spans="2:29" ht="12.45">
      <c r="B971"/>
      <c r="C971"/>
      <c r="D971"/>
      <c r="E971"/>
      <c r="F971"/>
      <c r="G971"/>
      <c r="H971"/>
      <c r="I971"/>
      <c r="J971"/>
      <c r="K971"/>
      <c r="L971"/>
      <c r="M971"/>
      <c r="N971"/>
      <c r="O971"/>
      <c r="P971"/>
      <c r="Q971"/>
      <c r="R971"/>
      <c r="S971"/>
      <c r="T971"/>
      <c r="U971"/>
      <c r="V971"/>
      <c r="W971"/>
      <c r="X971"/>
      <c r="Y971"/>
      <c r="Z971"/>
      <c r="AA971"/>
      <c r="AB971"/>
      <c r="AC971"/>
    </row>
    <row r="972" spans="2:29" ht="12.45">
      <c r="B972"/>
      <c r="C972"/>
      <c r="D972"/>
      <c r="E972"/>
      <c r="F972"/>
      <c r="G972"/>
      <c r="H972"/>
      <c r="I972"/>
      <c r="J972"/>
      <c r="K972"/>
      <c r="L972"/>
      <c r="M972"/>
      <c r="N972"/>
      <c r="O972"/>
      <c r="P972"/>
      <c r="Q972"/>
      <c r="R972"/>
      <c r="S972"/>
      <c r="T972"/>
      <c r="U972"/>
      <c r="V972"/>
      <c r="W972"/>
      <c r="X972"/>
      <c r="Y972"/>
      <c r="Z972"/>
      <c r="AA972"/>
      <c r="AB972"/>
      <c r="AC972"/>
    </row>
    <row r="973" spans="2:29" ht="12.45">
      <c r="B973"/>
      <c r="C973"/>
      <c r="D973"/>
      <c r="E973"/>
      <c r="F973"/>
      <c r="G973"/>
      <c r="H973"/>
      <c r="I973"/>
      <c r="J973"/>
      <c r="K973"/>
      <c r="L973"/>
      <c r="M973"/>
      <c r="N973"/>
      <c r="O973"/>
      <c r="P973"/>
      <c r="Q973"/>
      <c r="R973"/>
      <c r="S973"/>
      <c r="T973"/>
      <c r="U973"/>
      <c r="V973"/>
      <c r="W973"/>
      <c r="X973"/>
      <c r="Y973"/>
      <c r="Z973"/>
      <c r="AA973"/>
      <c r="AB973"/>
      <c r="AC973"/>
    </row>
    <row r="974" spans="2:29" ht="12.45">
      <c r="B974"/>
      <c r="C974"/>
      <c r="D974"/>
      <c r="E974"/>
      <c r="F974"/>
      <c r="G974"/>
      <c r="H974"/>
      <c r="I974"/>
      <c r="J974"/>
      <c r="K974"/>
      <c r="L974"/>
      <c r="M974"/>
      <c r="N974"/>
      <c r="O974"/>
      <c r="P974"/>
      <c r="Q974"/>
      <c r="R974"/>
      <c r="S974"/>
      <c r="T974"/>
      <c r="U974"/>
      <c r="V974"/>
      <c r="W974"/>
      <c r="X974"/>
      <c r="Y974"/>
      <c r="Z974"/>
      <c r="AA974"/>
      <c r="AB974"/>
      <c r="AC974"/>
    </row>
    <row r="975" spans="2:29" ht="12.45">
      <c r="B975"/>
      <c r="C975"/>
      <c r="D975"/>
      <c r="E975"/>
      <c r="F975"/>
      <c r="G975"/>
      <c r="H975"/>
      <c r="I975"/>
      <c r="J975"/>
      <c r="K975"/>
      <c r="L975"/>
      <c r="M975"/>
      <c r="N975"/>
      <c r="O975"/>
      <c r="P975"/>
      <c r="Q975"/>
      <c r="R975"/>
      <c r="S975"/>
      <c r="T975"/>
      <c r="U975"/>
      <c r="V975"/>
      <c r="W975"/>
      <c r="X975"/>
      <c r="Y975"/>
      <c r="Z975"/>
      <c r="AA975"/>
      <c r="AB975"/>
      <c r="AC975"/>
    </row>
    <row r="976" spans="2:29" ht="12.45">
      <c r="B976"/>
      <c r="C976"/>
      <c r="D976"/>
      <c r="E976"/>
      <c r="F976"/>
      <c r="G976"/>
      <c r="H976"/>
      <c r="I976"/>
      <c r="J976"/>
      <c r="K976"/>
      <c r="L976"/>
      <c r="M976"/>
      <c r="N976"/>
      <c r="O976"/>
      <c r="P976"/>
      <c r="Q976"/>
      <c r="R976"/>
      <c r="S976"/>
      <c r="T976"/>
      <c r="U976"/>
      <c r="V976"/>
      <c r="W976"/>
      <c r="X976"/>
      <c r="Y976"/>
      <c r="Z976"/>
      <c r="AA976"/>
      <c r="AB976"/>
      <c r="AC976"/>
    </row>
    <row r="977" spans="2:29" ht="12.45">
      <c r="B977"/>
      <c r="C977"/>
      <c r="D977"/>
      <c r="E977"/>
      <c r="F977"/>
      <c r="G977"/>
      <c r="H977"/>
      <c r="I977"/>
      <c r="J977"/>
      <c r="K977"/>
      <c r="L977"/>
      <c r="M977"/>
      <c r="N977"/>
      <c r="O977"/>
      <c r="P977"/>
      <c r="Q977"/>
      <c r="R977"/>
      <c r="S977"/>
      <c r="T977"/>
      <c r="U977"/>
      <c r="V977"/>
      <c r="W977"/>
      <c r="X977"/>
      <c r="Y977"/>
      <c r="Z977"/>
      <c r="AA977"/>
      <c r="AB977"/>
      <c r="AC977"/>
    </row>
    <row r="978" spans="2:29" ht="12.45">
      <c r="B978"/>
      <c r="C978"/>
      <c r="D978"/>
      <c r="E978"/>
      <c r="F978"/>
      <c r="G978"/>
      <c r="H978"/>
      <c r="I978"/>
      <c r="J978"/>
      <c r="K978"/>
      <c r="L978"/>
      <c r="M978"/>
      <c r="N978"/>
      <c r="O978"/>
      <c r="P978"/>
      <c r="Q978"/>
      <c r="R978"/>
      <c r="S978"/>
      <c r="T978"/>
      <c r="U978"/>
      <c r="V978"/>
      <c r="W978"/>
      <c r="X978"/>
      <c r="Y978"/>
      <c r="Z978"/>
      <c r="AA978"/>
      <c r="AB978"/>
      <c r="AC978"/>
    </row>
    <row r="979" spans="2:29" ht="12.45">
      <c r="B979"/>
      <c r="C979"/>
      <c r="D979"/>
      <c r="E979"/>
      <c r="F979"/>
      <c r="G979"/>
      <c r="H979"/>
      <c r="I979"/>
      <c r="J979"/>
      <c r="K979"/>
      <c r="L979"/>
      <c r="M979"/>
      <c r="N979"/>
      <c r="O979"/>
      <c r="P979"/>
      <c r="Q979"/>
      <c r="R979"/>
      <c r="S979"/>
      <c r="T979"/>
      <c r="U979"/>
      <c r="V979"/>
      <c r="W979"/>
      <c r="X979"/>
      <c r="Y979"/>
      <c r="Z979"/>
      <c r="AA979"/>
      <c r="AB979"/>
      <c r="AC979"/>
    </row>
    <row r="980" spans="2:29" ht="12.45">
      <c r="B980"/>
      <c r="C980"/>
      <c r="D980"/>
      <c r="E980"/>
      <c r="F980"/>
      <c r="G980"/>
      <c r="H980"/>
      <c r="I980"/>
      <c r="J980"/>
      <c r="K980"/>
      <c r="L980"/>
      <c r="M980"/>
      <c r="N980"/>
      <c r="O980"/>
      <c r="P980"/>
      <c r="Q980"/>
      <c r="R980"/>
      <c r="S980"/>
      <c r="T980"/>
      <c r="U980"/>
      <c r="V980"/>
      <c r="W980"/>
      <c r="X980"/>
      <c r="Y980"/>
      <c r="Z980"/>
      <c r="AA980"/>
      <c r="AB980"/>
      <c r="AC980"/>
    </row>
    <row r="981" spans="2:29" ht="12.45">
      <c r="B981"/>
      <c r="C981"/>
      <c r="D981"/>
      <c r="E981"/>
      <c r="F981"/>
      <c r="G981"/>
      <c r="H981"/>
      <c r="I981"/>
      <c r="J981"/>
      <c r="K981"/>
      <c r="L981"/>
      <c r="M981"/>
      <c r="N981"/>
      <c r="O981"/>
      <c r="P981"/>
      <c r="Q981"/>
      <c r="R981"/>
      <c r="S981"/>
      <c r="T981"/>
      <c r="U981"/>
      <c r="V981"/>
      <c r="W981"/>
      <c r="X981"/>
      <c r="Y981"/>
      <c r="Z981"/>
      <c r="AA981"/>
      <c r="AB981"/>
      <c r="AC981"/>
    </row>
    <row r="982" spans="2:29" ht="12.45">
      <c r="B982"/>
      <c r="C982"/>
      <c r="D982"/>
      <c r="E982"/>
      <c r="F982"/>
      <c r="G982"/>
      <c r="H982"/>
      <c r="I982"/>
      <c r="J982"/>
      <c r="K982"/>
      <c r="L982"/>
      <c r="M982"/>
      <c r="N982"/>
      <c r="O982"/>
      <c r="P982"/>
      <c r="Q982"/>
      <c r="R982"/>
      <c r="S982"/>
      <c r="T982"/>
      <c r="U982"/>
      <c r="V982"/>
      <c r="W982"/>
      <c r="X982"/>
      <c r="Y982"/>
      <c r="Z982"/>
      <c r="AA982"/>
      <c r="AB982"/>
      <c r="AC982"/>
    </row>
    <row r="983" spans="2:29" ht="12.45">
      <c r="B983"/>
      <c r="C983"/>
      <c r="D983"/>
      <c r="E983"/>
      <c r="F983"/>
      <c r="G983"/>
      <c r="H983"/>
      <c r="I983"/>
      <c r="J983"/>
      <c r="K983"/>
      <c r="L983"/>
      <c r="M983"/>
      <c r="N983"/>
      <c r="O983"/>
      <c r="P983"/>
      <c r="Q983"/>
      <c r="R983"/>
      <c r="S983"/>
      <c r="T983"/>
      <c r="U983"/>
      <c r="V983"/>
      <c r="W983"/>
      <c r="X983"/>
      <c r="Y983"/>
      <c r="Z983"/>
      <c r="AA983"/>
      <c r="AB983"/>
      <c r="AC983"/>
    </row>
    <row r="984" spans="2:29" ht="12.45">
      <c r="B984"/>
      <c r="C984"/>
      <c r="D984"/>
      <c r="E984"/>
      <c r="F984"/>
      <c r="G984"/>
      <c r="H984"/>
      <c r="I984"/>
      <c r="J984"/>
      <c r="K984"/>
      <c r="L984"/>
      <c r="M984"/>
      <c r="N984"/>
      <c r="O984"/>
      <c r="P984"/>
      <c r="Q984"/>
      <c r="R984"/>
      <c r="S984"/>
      <c r="T984"/>
      <c r="U984"/>
      <c r="V984"/>
      <c r="W984"/>
      <c r="X984"/>
      <c r="Y984"/>
      <c r="Z984"/>
      <c r="AA984"/>
      <c r="AB984"/>
      <c r="AC984"/>
    </row>
    <row r="985" spans="2:29" ht="12.45">
      <c r="B985"/>
      <c r="C985"/>
      <c r="D985"/>
      <c r="E985"/>
      <c r="F985"/>
      <c r="G985"/>
      <c r="H985"/>
      <c r="I985"/>
      <c r="J985"/>
      <c r="K985"/>
      <c r="L985"/>
      <c r="M985"/>
      <c r="N985"/>
      <c r="O985"/>
      <c r="P985"/>
      <c r="Q985"/>
      <c r="R985"/>
      <c r="S985"/>
      <c r="T985"/>
      <c r="U985"/>
      <c r="V985"/>
      <c r="W985"/>
      <c r="X985"/>
      <c r="Y985"/>
      <c r="Z985"/>
      <c r="AA985"/>
      <c r="AB985"/>
      <c r="AC985"/>
    </row>
    <row r="986" spans="2:29" ht="12.45">
      <c r="B986"/>
      <c r="C986"/>
      <c r="D986"/>
      <c r="E986"/>
      <c r="F986"/>
      <c r="G986"/>
      <c r="H986"/>
      <c r="I986"/>
      <c r="J986"/>
      <c r="K986"/>
      <c r="L986"/>
      <c r="M986"/>
      <c r="N986"/>
      <c r="O986"/>
      <c r="P986"/>
      <c r="Q986"/>
      <c r="R986"/>
      <c r="S986"/>
      <c r="T986"/>
      <c r="U986"/>
      <c r="V986"/>
      <c r="W986"/>
      <c r="X986"/>
      <c r="Y986"/>
      <c r="Z986"/>
      <c r="AA986"/>
      <c r="AB986"/>
      <c r="AC986"/>
    </row>
    <row r="987" spans="2:29" ht="12.45">
      <c r="B987"/>
      <c r="C987"/>
      <c r="D987"/>
      <c r="E987"/>
      <c r="F987"/>
      <c r="G987"/>
      <c r="H987"/>
      <c r="I987"/>
      <c r="J987"/>
      <c r="K987"/>
      <c r="L987"/>
      <c r="M987"/>
      <c r="N987"/>
      <c r="O987"/>
      <c r="P987"/>
      <c r="Q987"/>
      <c r="R987"/>
      <c r="S987"/>
      <c r="T987"/>
      <c r="U987"/>
      <c r="V987"/>
      <c r="W987"/>
      <c r="X987"/>
      <c r="Y987"/>
      <c r="Z987"/>
      <c r="AA987"/>
      <c r="AB987"/>
      <c r="AC987"/>
    </row>
    <row r="988" spans="2:29" ht="12.45">
      <c r="B988"/>
      <c r="C988"/>
      <c r="D988"/>
      <c r="E988"/>
      <c r="F988"/>
      <c r="G988"/>
      <c r="H988"/>
      <c r="I988"/>
      <c r="J988"/>
      <c r="K988"/>
      <c r="L988"/>
      <c r="M988"/>
      <c r="N988"/>
      <c r="O988"/>
      <c r="P988"/>
      <c r="Q988"/>
      <c r="R988"/>
      <c r="S988"/>
      <c r="T988"/>
      <c r="U988"/>
      <c r="V988"/>
      <c r="W988"/>
      <c r="X988"/>
      <c r="Y988"/>
      <c r="Z988"/>
      <c r="AA988"/>
      <c r="AB988"/>
      <c r="AC988"/>
    </row>
    <row r="989" spans="2:29" ht="12.45">
      <c r="B989"/>
      <c r="C989"/>
      <c r="D989"/>
      <c r="E989"/>
      <c r="F989"/>
      <c r="G989"/>
      <c r="H989"/>
      <c r="I989"/>
      <c r="J989"/>
      <c r="K989"/>
      <c r="L989"/>
      <c r="M989"/>
      <c r="N989"/>
      <c r="O989"/>
      <c r="P989"/>
      <c r="Q989"/>
      <c r="R989"/>
      <c r="S989"/>
      <c r="T989"/>
      <c r="U989"/>
      <c r="V989"/>
      <c r="W989"/>
      <c r="X989"/>
      <c r="Y989"/>
      <c r="Z989"/>
      <c r="AA989"/>
      <c r="AB989"/>
      <c r="AC989"/>
    </row>
    <row r="990" spans="2:29" ht="12.45">
      <c r="B990"/>
      <c r="C990"/>
      <c r="D990"/>
      <c r="E990"/>
      <c r="F990"/>
      <c r="G990"/>
      <c r="H990"/>
      <c r="I990"/>
      <c r="J990"/>
      <c r="K990"/>
      <c r="L990"/>
      <c r="M990"/>
      <c r="N990"/>
      <c r="O990"/>
      <c r="P990"/>
      <c r="Q990"/>
      <c r="R990"/>
      <c r="S990"/>
      <c r="T990"/>
      <c r="U990"/>
      <c r="V990"/>
      <c r="W990"/>
      <c r="X990"/>
      <c r="Y990"/>
      <c r="Z990"/>
      <c r="AA990"/>
      <c r="AB990"/>
      <c r="AC990"/>
    </row>
    <row r="991" spans="2:29" ht="12.45">
      <c r="B991"/>
      <c r="C991"/>
      <c r="D991"/>
      <c r="E991"/>
      <c r="F991"/>
      <c r="G991"/>
      <c r="H991"/>
      <c r="I991"/>
      <c r="J991"/>
      <c r="K991"/>
      <c r="L991"/>
      <c r="M991"/>
      <c r="N991"/>
      <c r="O991"/>
      <c r="P991"/>
      <c r="Q991"/>
      <c r="R991"/>
      <c r="S991"/>
      <c r="T991"/>
      <c r="U991"/>
      <c r="V991"/>
      <c r="W991"/>
      <c r="X991"/>
      <c r="Y991"/>
      <c r="Z991"/>
      <c r="AA991"/>
      <c r="AB991"/>
      <c r="AC991"/>
    </row>
    <row r="992" spans="2:29" ht="12.45">
      <c r="B992"/>
      <c r="C992"/>
      <c r="D992"/>
      <c r="E992"/>
      <c r="F992"/>
      <c r="G992"/>
      <c r="H992"/>
      <c r="I992"/>
      <c r="J992"/>
      <c r="K992"/>
      <c r="L992"/>
      <c r="M992"/>
      <c r="N992"/>
      <c r="O992"/>
      <c r="P992"/>
      <c r="Q992"/>
      <c r="R992"/>
      <c r="S992"/>
      <c r="T992"/>
      <c r="U992"/>
      <c r="V992"/>
      <c r="W992"/>
      <c r="X992"/>
      <c r="Y992"/>
      <c r="Z992"/>
      <c r="AA992"/>
      <c r="AB992"/>
      <c r="AC992"/>
    </row>
    <row r="993" spans="2:29" ht="12.45">
      <c r="B993"/>
      <c r="C993"/>
      <c r="D993"/>
      <c r="E993"/>
      <c r="F993"/>
      <c r="G993"/>
      <c r="H993"/>
      <c r="I993"/>
      <c r="J993"/>
      <c r="K993"/>
      <c r="L993"/>
      <c r="M993"/>
      <c r="N993"/>
      <c r="O993"/>
      <c r="P993"/>
      <c r="Q993"/>
      <c r="R993"/>
      <c r="S993"/>
      <c r="T993"/>
      <c r="U993"/>
      <c r="V993"/>
      <c r="W993"/>
      <c r="X993"/>
      <c r="Y993"/>
      <c r="Z993"/>
      <c r="AA993"/>
      <c r="AB993"/>
      <c r="AC993"/>
    </row>
    <row r="994" spans="2:29" ht="12.45">
      <c r="B994"/>
      <c r="C994"/>
      <c r="D994"/>
      <c r="E994"/>
      <c r="F994"/>
      <c r="G994"/>
      <c r="H994"/>
      <c r="I994"/>
      <c r="J994"/>
      <c r="K994"/>
      <c r="L994"/>
      <c r="M994"/>
      <c r="N994"/>
      <c r="O994"/>
      <c r="P994"/>
      <c r="Q994"/>
      <c r="R994"/>
      <c r="S994"/>
      <c r="T994"/>
      <c r="U994"/>
      <c r="V994"/>
      <c r="W994"/>
      <c r="X994"/>
      <c r="Y994"/>
      <c r="Z994"/>
      <c r="AA994"/>
      <c r="AB994"/>
      <c r="AC994"/>
    </row>
    <row r="995" spans="2:29" ht="12.45">
      <c r="B995"/>
      <c r="C995"/>
      <c r="D995"/>
      <c r="E995"/>
      <c r="F995"/>
      <c r="G995"/>
      <c r="H995"/>
      <c r="I995"/>
      <c r="J995"/>
      <c r="K995"/>
      <c r="L995"/>
      <c r="M995"/>
      <c r="N995"/>
      <c r="O995"/>
      <c r="P995"/>
      <c r="Q995"/>
      <c r="R995"/>
      <c r="S995"/>
      <c r="T995"/>
      <c r="U995"/>
      <c r="V995"/>
      <c r="W995"/>
      <c r="X995"/>
      <c r="Y995"/>
      <c r="Z995"/>
      <c r="AA995"/>
      <c r="AB995"/>
      <c r="AC995"/>
    </row>
    <row r="996" spans="2:29" ht="12.45">
      <c r="B996"/>
      <c r="C996"/>
      <c r="D996"/>
      <c r="E996"/>
      <c r="F996"/>
      <c r="G996"/>
      <c r="H996"/>
      <c r="I996"/>
      <c r="J996"/>
      <c r="K996"/>
      <c r="L996"/>
      <c r="M996"/>
      <c r="N996"/>
      <c r="O996"/>
      <c r="P996"/>
      <c r="Q996"/>
      <c r="R996"/>
      <c r="S996"/>
      <c r="T996"/>
      <c r="U996"/>
      <c r="V996"/>
      <c r="W996"/>
      <c r="X996"/>
      <c r="Y996"/>
      <c r="Z996"/>
      <c r="AA996"/>
      <c r="AB996"/>
      <c r="AC996"/>
    </row>
    <row r="997" spans="2:29" ht="12.45">
      <c r="B997"/>
      <c r="C997"/>
      <c r="D997"/>
      <c r="E997"/>
      <c r="F997"/>
      <c r="G997"/>
      <c r="H997"/>
      <c r="I997"/>
      <c r="J997"/>
      <c r="K997"/>
      <c r="L997"/>
      <c r="M997"/>
      <c r="N997"/>
      <c r="O997"/>
      <c r="P997"/>
      <c r="Q997"/>
      <c r="R997"/>
      <c r="S997"/>
      <c r="T997"/>
      <c r="U997"/>
      <c r="V997"/>
      <c r="W997"/>
      <c r="X997"/>
      <c r="Y997"/>
      <c r="Z997"/>
      <c r="AA997"/>
      <c r="AB997"/>
      <c r="AC997"/>
    </row>
    <row r="998" spans="2:29" ht="12.45">
      <c r="B998"/>
      <c r="C998"/>
      <c r="D998"/>
      <c r="E998"/>
      <c r="F998"/>
      <c r="G998"/>
      <c r="H998"/>
      <c r="I998"/>
      <c r="J998"/>
      <c r="K998"/>
      <c r="L998"/>
      <c r="M998"/>
      <c r="N998"/>
      <c r="O998"/>
      <c r="P998"/>
      <c r="Q998"/>
      <c r="R998"/>
      <c r="S998"/>
      <c r="T998"/>
      <c r="U998"/>
      <c r="V998"/>
      <c r="W998"/>
      <c r="X998"/>
      <c r="Y998"/>
      <c r="Z998"/>
      <c r="AA998"/>
      <c r="AB998"/>
      <c r="AC998"/>
    </row>
    <row r="999" spans="2:29" ht="12.45">
      <c r="B999"/>
      <c r="C999"/>
      <c r="D999"/>
      <c r="E999"/>
      <c r="F999"/>
      <c r="G999"/>
      <c r="H999"/>
      <c r="I999"/>
      <c r="J999"/>
      <c r="K999"/>
      <c r="L999"/>
      <c r="M999"/>
      <c r="N999"/>
      <c r="O999"/>
      <c r="P999"/>
      <c r="Q999"/>
      <c r="R999"/>
      <c r="S999"/>
      <c r="T999"/>
      <c r="U999"/>
      <c r="V999"/>
      <c r="W999"/>
      <c r="X999"/>
      <c r="Y999"/>
      <c r="Z999"/>
      <c r="AA999"/>
      <c r="AB999"/>
      <c r="AC999"/>
    </row>
    <row r="1000" spans="2:29" ht="12.45">
      <c r="B1000"/>
      <c r="C1000"/>
      <c r="D1000"/>
      <c r="E1000"/>
      <c r="F1000"/>
      <c r="G1000"/>
      <c r="H1000"/>
      <c r="I1000"/>
      <c r="J1000"/>
      <c r="K1000"/>
      <c r="L1000"/>
      <c r="M1000"/>
      <c r="N1000"/>
      <c r="O1000"/>
      <c r="P1000"/>
      <c r="Q1000"/>
      <c r="R1000"/>
      <c r="S1000"/>
      <c r="T1000"/>
      <c r="U1000"/>
      <c r="V1000"/>
      <c r="W1000"/>
      <c r="X1000"/>
      <c r="Y1000"/>
      <c r="Z1000"/>
      <c r="AA1000"/>
      <c r="AB1000"/>
      <c r="AC1000"/>
    </row>
    <row r="1001" spans="2:29" ht="12.45">
      <c r="B1001"/>
      <c r="C1001"/>
      <c r="D1001"/>
      <c r="E1001"/>
      <c r="F1001"/>
      <c r="G1001"/>
      <c r="H1001"/>
      <c r="I1001"/>
      <c r="J1001"/>
      <c r="K1001"/>
      <c r="L1001"/>
      <c r="M1001"/>
      <c r="N1001"/>
      <c r="O1001"/>
      <c r="P1001"/>
      <c r="Q1001"/>
      <c r="R1001"/>
      <c r="S1001"/>
      <c r="T1001"/>
      <c r="U1001"/>
      <c r="V1001"/>
      <c r="W1001"/>
      <c r="X1001"/>
      <c r="Y1001"/>
      <c r="Z1001"/>
      <c r="AA1001"/>
      <c r="AB1001"/>
      <c r="AC1001"/>
    </row>
    <row r="1002" spans="2:29" ht="12.45">
      <c r="B1002"/>
      <c r="C1002"/>
      <c r="D1002"/>
      <c r="E1002"/>
      <c r="F1002"/>
      <c r="G1002"/>
      <c r="H1002"/>
      <c r="I1002"/>
      <c r="J1002"/>
      <c r="K1002"/>
      <c r="L1002"/>
      <c r="M1002"/>
      <c r="N1002"/>
      <c r="O1002"/>
      <c r="P1002"/>
      <c r="Q1002"/>
      <c r="R1002"/>
      <c r="S1002"/>
      <c r="T1002"/>
      <c r="U1002"/>
      <c r="V1002"/>
      <c r="W1002"/>
      <c r="X1002"/>
      <c r="Y1002"/>
      <c r="Z1002"/>
      <c r="AA1002"/>
      <c r="AB1002"/>
      <c r="AC1002"/>
    </row>
    <row r="1003" spans="2:29" ht="12.45">
      <c r="B1003"/>
      <c r="C1003"/>
      <c r="D1003"/>
      <c r="E1003"/>
      <c r="F1003"/>
      <c r="G1003"/>
      <c r="H1003"/>
      <c r="I1003"/>
      <c r="J1003"/>
      <c r="K1003"/>
      <c r="L1003"/>
      <c r="M1003"/>
      <c r="N1003"/>
      <c r="O1003"/>
      <c r="P1003"/>
      <c r="Q1003"/>
      <c r="R1003"/>
      <c r="S1003"/>
      <c r="T1003"/>
      <c r="U1003"/>
      <c r="V1003"/>
      <c r="W1003"/>
      <c r="X1003"/>
      <c r="Y1003"/>
      <c r="Z1003"/>
      <c r="AA1003"/>
      <c r="AB1003"/>
      <c r="AC1003"/>
    </row>
    <row r="1004" spans="2:29" ht="12.45">
      <c r="B1004"/>
      <c r="C1004"/>
      <c r="D1004"/>
      <c r="E1004"/>
      <c r="F1004"/>
      <c r="G1004"/>
      <c r="H1004"/>
      <c r="I1004"/>
      <c r="J1004"/>
      <c r="K1004"/>
      <c r="L1004"/>
      <c r="M1004"/>
      <c r="N1004"/>
      <c r="O1004"/>
      <c r="P1004"/>
      <c r="Q1004"/>
      <c r="R1004"/>
      <c r="S1004"/>
      <c r="T1004"/>
      <c r="U1004"/>
      <c r="V1004"/>
      <c r="W1004"/>
      <c r="X1004"/>
      <c r="Y1004"/>
      <c r="Z1004"/>
      <c r="AA1004"/>
      <c r="AB1004"/>
      <c r="AC1004"/>
    </row>
    <row r="1005" spans="2:29" ht="12.45">
      <c r="B1005"/>
      <c r="C1005"/>
      <c r="D1005"/>
      <c r="E1005"/>
      <c r="F1005"/>
      <c r="G1005"/>
      <c r="H1005"/>
      <c r="I1005"/>
      <c r="J1005"/>
      <c r="K1005"/>
      <c r="L1005"/>
      <c r="M1005"/>
      <c r="N1005"/>
      <c r="O1005"/>
      <c r="P1005"/>
      <c r="Q1005"/>
      <c r="R1005"/>
      <c r="S1005"/>
      <c r="T1005"/>
      <c r="U1005"/>
      <c r="V1005"/>
      <c r="W1005"/>
      <c r="X1005"/>
      <c r="Y1005"/>
      <c r="Z1005"/>
      <c r="AA1005"/>
      <c r="AB1005"/>
      <c r="AC1005"/>
    </row>
    <row r="1006" spans="2:29" ht="12.45">
      <c r="B1006"/>
      <c r="C1006"/>
      <c r="D1006"/>
      <c r="E1006"/>
      <c r="F1006"/>
      <c r="G1006"/>
      <c r="H1006"/>
      <c r="I1006"/>
      <c r="J1006"/>
      <c r="K1006"/>
      <c r="L1006"/>
      <c r="M1006"/>
      <c r="N1006"/>
      <c r="O1006"/>
      <c r="P1006"/>
      <c r="Q1006"/>
      <c r="R1006"/>
      <c r="S1006"/>
      <c r="T1006"/>
      <c r="U1006"/>
      <c r="V1006"/>
      <c r="W1006"/>
      <c r="X1006"/>
      <c r="Y1006"/>
      <c r="Z1006"/>
      <c r="AA1006"/>
      <c r="AB1006"/>
      <c r="AC1006"/>
    </row>
    <row r="1007" spans="2:29" ht="12.45">
      <c r="B1007"/>
      <c r="C1007"/>
      <c r="D1007"/>
      <c r="E1007"/>
      <c r="F1007"/>
      <c r="G1007"/>
      <c r="H1007"/>
      <c r="I1007"/>
      <c r="J1007"/>
      <c r="K1007"/>
      <c r="L1007"/>
      <c r="M1007"/>
      <c r="N1007"/>
      <c r="O1007"/>
      <c r="P1007"/>
      <c r="Q1007"/>
      <c r="R1007"/>
      <c r="S1007"/>
      <c r="T1007"/>
      <c r="U1007"/>
      <c r="V1007"/>
      <c r="W1007"/>
      <c r="X1007"/>
      <c r="Y1007"/>
      <c r="Z1007"/>
      <c r="AA1007"/>
      <c r="AB1007"/>
      <c r="AC1007"/>
    </row>
    <row r="1008" spans="2:29" ht="12.45">
      <c r="B1008"/>
      <c r="C1008"/>
      <c r="D1008"/>
      <c r="E1008"/>
      <c r="F1008"/>
      <c r="G1008"/>
      <c r="H1008"/>
      <c r="I1008"/>
      <c r="J1008"/>
      <c r="K1008"/>
      <c r="L1008"/>
      <c r="M1008"/>
      <c r="N1008"/>
      <c r="O1008"/>
      <c r="P1008"/>
      <c r="Q1008"/>
      <c r="R1008"/>
      <c r="S1008"/>
      <c r="T1008"/>
      <c r="U1008"/>
      <c r="V1008"/>
      <c r="W1008"/>
      <c r="X1008"/>
      <c r="Y1008"/>
      <c r="Z1008"/>
      <c r="AA1008"/>
      <c r="AB1008"/>
      <c r="AC1008"/>
    </row>
    <row r="1009" spans="2:29" ht="12.45">
      <c r="B1009"/>
      <c r="C1009"/>
      <c r="D1009"/>
      <c r="E1009"/>
      <c r="F1009"/>
      <c r="G1009"/>
      <c r="H1009"/>
      <c r="I1009"/>
      <c r="J1009"/>
      <c r="K1009"/>
      <c r="L1009"/>
      <c r="M1009"/>
      <c r="N1009"/>
      <c r="O1009"/>
      <c r="P1009"/>
      <c r="Q1009"/>
      <c r="R1009"/>
      <c r="S1009"/>
      <c r="T1009"/>
      <c r="U1009"/>
      <c r="V1009"/>
      <c r="W1009"/>
      <c r="X1009"/>
      <c r="Y1009"/>
      <c r="Z1009"/>
      <c r="AA1009"/>
      <c r="AB1009"/>
      <c r="AC1009"/>
    </row>
    <row r="1010" spans="2:29" ht="12.45">
      <c r="B1010"/>
      <c r="C1010"/>
      <c r="D1010"/>
      <c r="E1010"/>
      <c r="F1010"/>
      <c r="G1010"/>
      <c r="H1010"/>
      <c r="I1010"/>
      <c r="J1010"/>
      <c r="K1010"/>
      <c r="L1010"/>
      <c r="M1010"/>
      <c r="N1010"/>
      <c r="O1010"/>
      <c r="P1010"/>
      <c r="Q1010"/>
      <c r="R1010"/>
      <c r="S1010"/>
      <c r="T1010"/>
      <c r="U1010"/>
      <c r="V1010"/>
      <c r="W1010"/>
      <c r="X1010"/>
      <c r="Y1010"/>
      <c r="Z1010"/>
      <c r="AA1010"/>
      <c r="AB1010"/>
      <c r="AC1010"/>
    </row>
    <row r="1011" spans="2:29" ht="12.45">
      <c r="B1011"/>
      <c r="C1011"/>
      <c r="D1011"/>
      <c r="E1011"/>
      <c r="F1011"/>
      <c r="G1011"/>
      <c r="H1011"/>
      <c r="I1011"/>
      <c r="J1011"/>
      <c r="K1011"/>
      <c r="L1011"/>
      <c r="M1011"/>
      <c r="N1011"/>
      <c r="O1011"/>
      <c r="P1011"/>
      <c r="Q1011"/>
      <c r="R1011"/>
      <c r="S1011"/>
      <c r="T1011"/>
      <c r="U1011"/>
      <c r="V1011"/>
      <c r="W1011"/>
      <c r="X1011"/>
      <c r="Y1011"/>
      <c r="Z1011"/>
      <c r="AA1011"/>
      <c r="AB1011"/>
      <c r="AC1011"/>
    </row>
    <row r="1012" spans="2:29" ht="12.45">
      <c r="B1012"/>
      <c r="C1012"/>
      <c r="D1012"/>
      <c r="E1012"/>
      <c r="F1012"/>
      <c r="G1012"/>
      <c r="H1012"/>
      <c r="I1012"/>
      <c r="J1012"/>
      <c r="K1012"/>
      <c r="L1012"/>
      <c r="M1012"/>
      <c r="N1012"/>
      <c r="O1012"/>
      <c r="P1012"/>
      <c r="Q1012"/>
      <c r="R1012"/>
      <c r="S1012"/>
      <c r="T1012"/>
      <c r="U1012"/>
      <c r="V1012"/>
      <c r="W1012"/>
      <c r="X1012"/>
      <c r="Y1012"/>
      <c r="Z1012"/>
      <c r="AA1012"/>
      <c r="AB1012"/>
      <c r="AC1012"/>
    </row>
    <row r="1013" spans="2:29" ht="12.45">
      <c r="B1013"/>
      <c r="C1013"/>
      <c r="D1013"/>
      <c r="E1013"/>
      <c r="F1013"/>
      <c r="G1013"/>
      <c r="H1013"/>
      <c r="I1013"/>
      <c r="J1013"/>
      <c r="K1013"/>
      <c r="L1013"/>
      <c r="M1013"/>
      <c r="N1013"/>
      <c r="O1013"/>
      <c r="P1013"/>
      <c r="Q1013"/>
      <c r="R1013"/>
      <c r="S1013"/>
      <c r="T1013"/>
      <c r="U1013"/>
      <c r="V1013"/>
      <c r="W1013"/>
      <c r="X1013"/>
      <c r="Y1013"/>
      <c r="Z1013"/>
      <c r="AA1013"/>
      <c r="AB1013"/>
      <c r="AC1013"/>
    </row>
    <row r="1014" spans="2:29" ht="12.45">
      <c r="B1014"/>
      <c r="C1014"/>
      <c r="D1014"/>
      <c r="E1014"/>
      <c r="F1014"/>
      <c r="G1014"/>
      <c r="H1014"/>
      <c r="I1014"/>
      <c r="J1014"/>
      <c r="K1014"/>
      <c r="L1014"/>
      <c r="M1014"/>
      <c r="N1014"/>
      <c r="O1014"/>
      <c r="P1014"/>
      <c r="Q1014"/>
      <c r="R1014"/>
      <c r="S1014"/>
      <c r="T1014"/>
      <c r="U1014"/>
      <c r="V1014"/>
      <c r="W1014"/>
      <c r="X1014"/>
      <c r="Y1014"/>
      <c r="Z1014"/>
      <c r="AA1014"/>
      <c r="AB1014"/>
      <c r="AC1014"/>
    </row>
    <row r="1015" spans="2:29" ht="12.45">
      <c r="B1015"/>
      <c r="C1015"/>
      <c r="D1015"/>
      <c r="E1015"/>
      <c r="F1015"/>
      <c r="G1015"/>
      <c r="H1015"/>
      <c r="I1015"/>
      <c r="J1015"/>
      <c r="K1015"/>
      <c r="L1015"/>
      <c r="M1015"/>
      <c r="N1015"/>
      <c r="O1015"/>
      <c r="P1015"/>
      <c r="Q1015"/>
      <c r="R1015"/>
      <c r="S1015"/>
      <c r="T1015"/>
      <c r="U1015"/>
      <c r="V1015"/>
      <c r="W1015"/>
      <c r="X1015"/>
      <c r="Y1015"/>
      <c r="Z1015"/>
      <c r="AA1015"/>
      <c r="AB1015"/>
      <c r="AC1015"/>
    </row>
    <row r="1016" spans="2:29" ht="12.45">
      <c r="B1016"/>
      <c r="C1016"/>
      <c r="D1016"/>
      <c r="E1016"/>
      <c r="F1016"/>
      <c r="G1016"/>
      <c r="H1016"/>
      <c r="I1016"/>
      <c r="J1016"/>
      <c r="K1016"/>
      <c r="L1016"/>
      <c r="M1016"/>
      <c r="N1016"/>
      <c r="O1016"/>
      <c r="P1016"/>
      <c r="Q1016"/>
      <c r="R1016"/>
      <c r="S1016"/>
      <c r="T1016"/>
      <c r="U1016"/>
      <c r="V1016"/>
      <c r="W1016"/>
      <c r="X1016"/>
      <c r="Y1016"/>
      <c r="Z1016"/>
      <c r="AA1016"/>
      <c r="AB1016"/>
      <c r="AC1016"/>
    </row>
    <row r="1017" spans="2:29" ht="12.45">
      <c r="B1017"/>
      <c r="C1017"/>
      <c r="D1017"/>
      <c r="E1017"/>
      <c r="F1017"/>
      <c r="G1017"/>
      <c r="H1017"/>
      <c r="I1017"/>
      <c r="J1017"/>
      <c r="K1017"/>
      <c r="L1017"/>
      <c r="M1017"/>
      <c r="N1017"/>
      <c r="O1017"/>
      <c r="P1017"/>
      <c r="Q1017"/>
      <c r="R1017"/>
      <c r="S1017"/>
      <c r="T1017"/>
      <c r="U1017"/>
      <c r="V1017"/>
      <c r="W1017"/>
      <c r="X1017"/>
      <c r="Y1017"/>
      <c r="Z1017"/>
      <c r="AA1017"/>
      <c r="AB1017"/>
      <c r="AC1017"/>
    </row>
    <row r="1018" spans="2:29" ht="12.45">
      <c r="B1018"/>
      <c r="C1018"/>
      <c r="D1018"/>
      <c r="E1018"/>
      <c r="F1018"/>
      <c r="G1018"/>
      <c r="H1018"/>
      <c r="I1018"/>
      <c r="J1018"/>
      <c r="K1018"/>
      <c r="L1018"/>
      <c r="M1018"/>
      <c r="N1018"/>
      <c r="O1018"/>
      <c r="P1018"/>
      <c r="Q1018"/>
      <c r="R1018"/>
      <c r="S1018"/>
      <c r="T1018"/>
      <c r="U1018"/>
      <c r="V1018"/>
      <c r="W1018"/>
      <c r="X1018"/>
      <c r="Y1018"/>
      <c r="Z1018"/>
      <c r="AA1018"/>
      <c r="AB1018"/>
      <c r="AC1018"/>
    </row>
    <row r="1019" spans="2:29" ht="12.45">
      <c r="B1019"/>
      <c r="C1019"/>
      <c r="D1019"/>
      <c r="E1019"/>
      <c r="F1019"/>
      <c r="G1019"/>
      <c r="H1019"/>
      <c r="I1019"/>
      <c r="J1019"/>
      <c r="K1019"/>
      <c r="L1019"/>
      <c r="M1019"/>
      <c r="N1019"/>
      <c r="O1019"/>
      <c r="P1019"/>
      <c r="Q1019"/>
      <c r="R1019"/>
      <c r="S1019"/>
      <c r="T1019"/>
      <c r="U1019"/>
      <c r="V1019"/>
      <c r="W1019"/>
      <c r="X1019"/>
      <c r="Y1019"/>
      <c r="Z1019"/>
      <c r="AA1019"/>
      <c r="AB1019"/>
      <c r="AC1019"/>
    </row>
    <row r="1020" spans="2:29" ht="12.45">
      <c r="B1020"/>
      <c r="C1020"/>
      <c r="D1020"/>
      <c r="E1020"/>
      <c r="F1020"/>
      <c r="G1020"/>
      <c r="H1020"/>
      <c r="I1020"/>
      <c r="J1020"/>
      <c r="K1020"/>
      <c r="L1020"/>
      <c r="M1020"/>
      <c r="N1020"/>
      <c r="O1020"/>
      <c r="P1020"/>
      <c r="Q1020"/>
      <c r="R1020"/>
      <c r="S1020"/>
      <c r="T1020"/>
      <c r="U1020"/>
      <c r="V1020"/>
      <c r="W1020"/>
      <c r="X1020"/>
      <c r="Y1020"/>
      <c r="Z1020"/>
      <c r="AA1020"/>
      <c r="AB1020"/>
      <c r="AC1020"/>
    </row>
    <row r="1021" spans="2:29" ht="12.45">
      <c r="B1021"/>
      <c r="C1021"/>
      <c r="D1021"/>
      <c r="E1021"/>
      <c r="F1021"/>
      <c r="G1021"/>
      <c r="H1021"/>
      <c r="I1021"/>
      <c r="J1021"/>
      <c r="K1021"/>
      <c r="L1021"/>
      <c r="M1021"/>
      <c r="N1021"/>
      <c r="O1021"/>
      <c r="P1021"/>
      <c r="Q1021"/>
      <c r="R1021"/>
      <c r="S1021"/>
      <c r="T1021"/>
      <c r="U1021"/>
      <c r="V1021"/>
      <c r="W1021"/>
      <c r="X1021"/>
      <c r="Y1021"/>
      <c r="Z1021"/>
      <c r="AA1021"/>
      <c r="AB1021"/>
      <c r="AC1021"/>
    </row>
    <row r="1022" spans="2:29" ht="12.45">
      <c r="B1022"/>
      <c r="C1022"/>
      <c r="D1022"/>
      <c r="E1022"/>
      <c r="F1022"/>
      <c r="G1022"/>
      <c r="H1022"/>
      <c r="I1022"/>
      <c r="J1022"/>
      <c r="K1022"/>
      <c r="L1022"/>
      <c r="M1022"/>
      <c r="N1022"/>
      <c r="O1022"/>
      <c r="P1022"/>
      <c r="Q1022"/>
      <c r="R1022"/>
      <c r="S1022"/>
      <c r="T1022"/>
      <c r="U1022"/>
      <c r="V1022"/>
      <c r="W1022"/>
      <c r="X1022"/>
      <c r="Y1022"/>
      <c r="Z1022"/>
      <c r="AA1022"/>
      <c r="AB1022"/>
      <c r="AC1022"/>
    </row>
    <row r="1023" spans="2:29" ht="12.45">
      <c r="B1023"/>
      <c r="C1023"/>
      <c r="D1023"/>
      <c r="E1023"/>
      <c r="F1023"/>
      <c r="G1023"/>
      <c r="H1023"/>
      <c r="I1023"/>
      <c r="J1023"/>
      <c r="K1023"/>
      <c r="L1023"/>
      <c r="M1023"/>
      <c r="N1023"/>
      <c r="O1023"/>
      <c r="P1023"/>
      <c r="Q1023"/>
      <c r="R1023"/>
      <c r="S1023"/>
      <c r="T1023"/>
      <c r="U1023"/>
      <c r="V1023"/>
      <c r="W1023"/>
      <c r="X1023"/>
      <c r="Y1023"/>
      <c r="Z1023"/>
      <c r="AA1023"/>
      <c r="AB1023"/>
      <c r="AC1023"/>
    </row>
    <row r="1024" spans="2:29" ht="12.45">
      <c r="B1024"/>
      <c r="C1024"/>
      <c r="D1024"/>
      <c r="E1024"/>
      <c r="F1024"/>
      <c r="G1024"/>
      <c r="H1024"/>
      <c r="I1024"/>
      <c r="J1024"/>
      <c r="K1024"/>
      <c r="L1024"/>
      <c r="M1024"/>
      <c r="N1024"/>
      <c r="O1024"/>
      <c r="P1024"/>
      <c r="Q1024"/>
      <c r="R1024"/>
      <c r="S1024"/>
      <c r="T1024"/>
      <c r="U1024"/>
      <c r="V1024"/>
      <c r="W1024"/>
      <c r="X1024"/>
      <c r="Y1024"/>
      <c r="Z1024"/>
      <c r="AA1024"/>
      <c r="AB1024"/>
      <c r="AC1024"/>
    </row>
    <row r="1025" spans="2:29" ht="12.45">
      <c r="B1025"/>
      <c r="C1025"/>
      <c r="D1025"/>
      <c r="E1025"/>
      <c r="F1025"/>
      <c r="G1025"/>
      <c r="H1025"/>
      <c r="I1025"/>
      <c r="J1025"/>
      <c r="K1025"/>
      <c r="L1025"/>
      <c r="M1025"/>
      <c r="N1025"/>
      <c r="O1025"/>
      <c r="P1025"/>
      <c r="Q1025"/>
      <c r="R1025"/>
      <c r="S1025"/>
      <c r="T1025"/>
      <c r="U1025"/>
      <c r="V1025"/>
      <c r="W1025"/>
      <c r="X1025"/>
      <c r="Y1025"/>
      <c r="Z1025"/>
      <c r="AA1025"/>
      <c r="AB1025"/>
      <c r="AC1025"/>
    </row>
    <row r="1026" spans="2:29" ht="12.45">
      <c r="B1026"/>
      <c r="C1026"/>
      <c r="D1026"/>
      <c r="E1026"/>
      <c r="F1026"/>
      <c r="G1026"/>
      <c r="H1026"/>
      <c r="I1026"/>
      <c r="J1026"/>
      <c r="K1026"/>
      <c r="L1026"/>
      <c r="M1026"/>
      <c r="N1026"/>
      <c r="O1026"/>
      <c r="P1026"/>
      <c r="Q1026"/>
      <c r="R1026"/>
      <c r="S1026"/>
      <c r="T1026"/>
      <c r="U1026"/>
      <c r="V1026"/>
      <c r="W1026"/>
      <c r="X1026"/>
      <c r="Y1026"/>
      <c r="Z1026"/>
      <c r="AA1026"/>
      <c r="AB1026"/>
      <c r="AC1026"/>
    </row>
    <row r="1027" spans="2:29" ht="12.45">
      <c r="B1027"/>
      <c r="C1027"/>
      <c r="D1027"/>
      <c r="E1027"/>
      <c r="F1027"/>
      <c r="G1027"/>
      <c r="H1027"/>
      <c r="I1027"/>
      <c r="J1027"/>
      <c r="K1027"/>
      <c r="L1027"/>
      <c r="M1027"/>
      <c r="N1027"/>
      <c r="O1027"/>
      <c r="P1027"/>
      <c r="Q1027"/>
      <c r="R1027"/>
      <c r="S1027"/>
      <c r="T1027"/>
      <c r="U1027"/>
      <c r="V1027"/>
      <c r="W1027"/>
      <c r="X1027"/>
      <c r="Y1027"/>
      <c r="Z1027"/>
      <c r="AA1027"/>
      <c r="AB1027"/>
      <c r="AC1027"/>
    </row>
    <row r="1028" spans="2:29" ht="12.45">
      <c r="B1028"/>
      <c r="C1028"/>
      <c r="D1028"/>
      <c r="E1028"/>
      <c r="F1028"/>
      <c r="G1028"/>
      <c r="H1028"/>
      <c r="I1028"/>
      <c r="J1028"/>
      <c r="K1028"/>
      <c r="L1028"/>
      <c r="M1028"/>
      <c r="N1028"/>
      <c r="O1028"/>
      <c r="P1028"/>
      <c r="Q1028"/>
      <c r="R1028"/>
      <c r="S1028"/>
      <c r="T1028"/>
      <c r="U1028"/>
      <c r="V1028"/>
      <c r="W1028"/>
      <c r="X1028"/>
      <c r="Y1028"/>
      <c r="Z1028"/>
      <c r="AA1028"/>
      <c r="AB1028"/>
      <c r="AC1028"/>
    </row>
    <row r="1029" spans="2:29" ht="12.45">
      <c r="B1029"/>
      <c r="C1029"/>
      <c r="D1029"/>
      <c r="E1029"/>
      <c r="F1029"/>
      <c r="G1029"/>
      <c r="H1029"/>
      <c r="I1029"/>
      <c r="J1029"/>
      <c r="K1029"/>
      <c r="L1029"/>
      <c r="M1029"/>
      <c r="N1029"/>
      <c r="O1029"/>
      <c r="P1029"/>
      <c r="Q1029"/>
      <c r="R1029"/>
      <c r="S1029"/>
      <c r="T1029"/>
      <c r="U1029"/>
      <c r="V1029"/>
      <c r="W1029"/>
      <c r="X1029"/>
      <c r="Y1029"/>
      <c r="Z1029"/>
      <c r="AA1029"/>
      <c r="AB1029"/>
      <c r="AC1029"/>
    </row>
    <row r="1030" spans="2:29" ht="12.45">
      <c r="B1030"/>
      <c r="C1030"/>
      <c r="D1030"/>
      <c r="E1030"/>
      <c r="F1030"/>
      <c r="G1030"/>
      <c r="H1030"/>
      <c r="I1030"/>
      <c r="J1030"/>
      <c r="K1030"/>
      <c r="L1030"/>
      <c r="M1030"/>
      <c r="N1030"/>
      <c r="O1030"/>
      <c r="P1030"/>
      <c r="Q1030"/>
      <c r="R1030"/>
      <c r="S1030"/>
      <c r="T1030"/>
      <c r="U1030"/>
      <c r="V1030"/>
      <c r="W1030"/>
      <c r="X1030"/>
      <c r="Y1030"/>
      <c r="Z1030"/>
      <c r="AA1030"/>
      <c r="AB1030"/>
      <c r="AC1030"/>
    </row>
    <row r="1031" spans="2:29" ht="12.45">
      <c r="B1031"/>
      <c r="C1031"/>
      <c r="D1031"/>
      <c r="E1031"/>
      <c r="F1031"/>
      <c r="G1031"/>
      <c r="H1031"/>
      <c r="I1031"/>
      <c r="J1031"/>
      <c r="K1031"/>
      <c r="L1031"/>
      <c r="M1031"/>
      <c r="N1031"/>
      <c r="O1031"/>
      <c r="P1031"/>
      <c r="Q1031"/>
      <c r="R1031"/>
      <c r="S1031"/>
      <c r="T1031"/>
      <c r="U1031"/>
      <c r="V1031"/>
      <c r="W1031"/>
      <c r="X1031"/>
      <c r="Y1031"/>
      <c r="Z1031"/>
      <c r="AA1031"/>
      <c r="AB1031"/>
      <c r="AC1031"/>
    </row>
    <row r="1032" spans="2:29" ht="12.45">
      <c r="B1032"/>
      <c r="C1032"/>
      <c r="D1032"/>
      <c r="E1032"/>
      <c r="F1032"/>
      <c r="G1032"/>
      <c r="H1032"/>
      <c r="I1032"/>
      <c r="J1032"/>
      <c r="K1032"/>
      <c r="L1032"/>
      <c r="M1032"/>
      <c r="N1032"/>
      <c r="O1032"/>
      <c r="P1032"/>
      <c r="Q1032"/>
      <c r="R1032"/>
      <c r="S1032"/>
      <c r="T1032"/>
      <c r="U1032"/>
      <c r="V1032"/>
      <c r="W1032"/>
      <c r="X1032"/>
      <c r="Y1032"/>
      <c r="Z1032"/>
      <c r="AA1032"/>
      <c r="AB1032"/>
      <c r="AC1032"/>
    </row>
    <row r="1033" spans="2:29" ht="12.45">
      <c r="B1033"/>
      <c r="C1033"/>
      <c r="D1033"/>
      <c r="E1033"/>
      <c r="F1033"/>
      <c r="G1033"/>
      <c r="H1033"/>
      <c r="I1033"/>
      <c r="J1033"/>
      <c r="K1033"/>
      <c r="L1033"/>
      <c r="M1033"/>
      <c r="N1033"/>
      <c r="O1033"/>
      <c r="P1033"/>
      <c r="Q1033"/>
      <c r="R1033"/>
      <c r="S1033"/>
      <c r="T1033"/>
      <c r="U1033"/>
      <c r="V1033"/>
      <c r="W1033"/>
      <c r="X1033"/>
      <c r="Y1033"/>
      <c r="Z1033"/>
      <c r="AA1033"/>
      <c r="AB1033"/>
      <c r="AC1033"/>
    </row>
    <row r="1034" spans="2:29" ht="12.45">
      <c r="B1034"/>
      <c r="C1034"/>
      <c r="D1034"/>
      <c r="E1034"/>
      <c r="F1034"/>
      <c r="G1034"/>
      <c r="H1034"/>
      <c r="I1034"/>
      <c r="J1034"/>
      <c r="K1034"/>
      <c r="L1034"/>
      <c r="M1034"/>
      <c r="N1034"/>
      <c r="O1034"/>
      <c r="P1034"/>
      <c r="Q1034"/>
      <c r="R1034"/>
      <c r="S1034"/>
      <c r="T1034"/>
      <c r="U1034"/>
      <c r="V1034"/>
      <c r="W1034"/>
      <c r="X1034"/>
      <c r="Y1034"/>
      <c r="Z1034"/>
      <c r="AA1034"/>
      <c r="AB1034"/>
      <c r="AC1034"/>
    </row>
    <row r="1035" spans="2:29" ht="12.45">
      <c r="B1035"/>
      <c r="C1035"/>
      <c r="D1035"/>
      <c r="E1035"/>
      <c r="F1035"/>
      <c r="G1035"/>
      <c r="H1035"/>
      <c r="I1035"/>
      <c r="J1035"/>
      <c r="K1035"/>
      <c r="L1035"/>
      <c r="M1035"/>
      <c r="N1035"/>
      <c r="O1035"/>
      <c r="P1035"/>
      <c r="Q1035"/>
      <c r="R1035"/>
      <c r="S1035"/>
      <c r="T1035"/>
      <c r="U1035"/>
      <c r="V1035"/>
      <c r="W1035"/>
      <c r="X1035"/>
      <c r="Y1035"/>
      <c r="Z1035"/>
      <c r="AA1035"/>
      <c r="AB1035"/>
      <c r="AC1035"/>
    </row>
    <row r="1036" spans="2:29" ht="12.45">
      <c r="B1036"/>
      <c r="C1036"/>
      <c r="D1036"/>
      <c r="E1036"/>
      <c r="F1036"/>
      <c r="G1036"/>
      <c r="H1036"/>
      <c r="I1036"/>
      <c r="J1036"/>
      <c r="K1036"/>
      <c r="L1036"/>
      <c r="M1036"/>
      <c r="N1036"/>
      <c r="O1036"/>
      <c r="P1036"/>
      <c r="Q1036"/>
      <c r="R1036"/>
      <c r="S1036"/>
      <c r="T1036"/>
      <c r="U1036"/>
      <c r="V1036"/>
      <c r="W1036"/>
      <c r="X1036"/>
      <c r="Y1036"/>
      <c r="Z1036"/>
      <c r="AA1036"/>
      <c r="AB1036"/>
      <c r="AC1036"/>
    </row>
    <row r="1037" spans="2:29" ht="12.45">
      <c r="B1037"/>
      <c r="C1037"/>
      <c r="D1037"/>
      <c r="E1037"/>
      <c r="F1037"/>
      <c r="G1037"/>
      <c r="H1037"/>
      <c r="I1037"/>
      <c r="J1037"/>
      <c r="K1037"/>
      <c r="L1037"/>
      <c r="M1037"/>
      <c r="N1037"/>
      <c r="O1037"/>
      <c r="P1037"/>
      <c r="Q1037"/>
      <c r="R1037"/>
      <c r="S1037"/>
      <c r="T1037"/>
      <c r="U1037"/>
      <c r="V1037"/>
      <c r="W1037"/>
      <c r="X1037"/>
      <c r="Y1037"/>
      <c r="Z1037"/>
      <c r="AA1037"/>
      <c r="AB1037"/>
      <c r="AC1037"/>
    </row>
    <row r="1038" spans="2:29" ht="12.45">
      <c r="B1038"/>
      <c r="C1038"/>
      <c r="D1038"/>
      <c r="E1038"/>
      <c r="F1038"/>
      <c r="G1038"/>
      <c r="H1038"/>
      <c r="I1038"/>
      <c r="J1038"/>
      <c r="K1038"/>
      <c r="L1038"/>
      <c r="M1038"/>
      <c r="N1038"/>
      <c r="O1038"/>
      <c r="P1038"/>
      <c r="Q1038"/>
      <c r="R1038"/>
      <c r="S1038"/>
      <c r="T1038"/>
      <c r="U1038"/>
      <c r="V1038"/>
      <c r="W1038"/>
      <c r="X1038"/>
      <c r="Y1038"/>
      <c r="Z1038"/>
      <c r="AA1038"/>
      <c r="AB1038"/>
      <c r="AC1038"/>
    </row>
    <row r="1039" spans="2:29" ht="12.45">
      <c r="B1039"/>
      <c r="C1039"/>
      <c r="D1039"/>
      <c r="E1039"/>
      <c r="F1039"/>
      <c r="G1039"/>
      <c r="H1039"/>
      <c r="I1039"/>
      <c r="J1039"/>
      <c r="K1039"/>
      <c r="L1039"/>
      <c r="M1039"/>
      <c r="N1039"/>
      <c r="O1039"/>
      <c r="P1039"/>
      <c r="Q1039"/>
      <c r="R1039"/>
      <c r="S1039"/>
      <c r="T1039"/>
      <c r="U1039"/>
      <c r="V1039"/>
      <c r="W1039"/>
      <c r="X1039"/>
      <c r="Y1039"/>
      <c r="Z1039"/>
      <c r="AA1039"/>
      <c r="AB1039"/>
      <c r="AC1039"/>
    </row>
    <row r="1040" spans="2:29" ht="12.45">
      <c r="B1040"/>
      <c r="C1040"/>
      <c r="D1040"/>
      <c r="E1040"/>
      <c r="F1040"/>
      <c r="G1040"/>
      <c r="H1040"/>
      <c r="I1040"/>
      <c r="J1040"/>
      <c r="K1040"/>
      <c r="L1040"/>
      <c r="M1040"/>
      <c r="N1040"/>
      <c r="O1040"/>
      <c r="P1040"/>
      <c r="Q1040"/>
      <c r="R1040"/>
      <c r="S1040"/>
      <c r="T1040"/>
      <c r="U1040"/>
      <c r="V1040"/>
      <c r="W1040"/>
      <c r="X1040"/>
      <c r="Y1040"/>
      <c r="Z1040"/>
      <c r="AA1040"/>
      <c r="AB1040"/>
      <c r="AC1040"/>
    </row>
    <row r="1041" spans="2:29" ht="12.45">
      <c r="B1041"/>
      <c r="C1041"/>
      <c r="D1041"/>
      <c r="E1041"/>
      <c r="F1041"/>
      <c r="G1041"/>
      <c r="H1041"/>
      <c r="I1041"/>
      <c r="J1041"/>
      <c r="K1041"/>
      <c r="L1041"/>
      <c r="M1041"/>
      <c r="N1041"/>
      <c r="O1041"/>
      <c r="P1041"/>
      <c r="Q1041"/>
      <c r="R1041"/>
      <c r="S1041"/>
      <c r="T1041"/>
      <c r="U1041"/>
      <c r="V1041"/>
      <c r="W1041"/>
      <c r="X1041"/>
      <c r="Y1041"/>
      <c r="Z1041"/>
      <c r="AA1041"/>
      <c r="AB1041"/>
      <c r="AC1041"/>
    </row>
    <row r="1042" spans="2:29" ht="12.45">
      <c r="B1042"/>
      <c r="C1042"/>
      <c r="D1042"/>
      <c r="E1042"/>
      <c r="F1042"/>
      <c r="G1042"/>
      <c r="H1042"/>
      <c r="I1042"/>
      <c r="J1042"/>
      <c r="K1042"/>
      <c r="L1042"/>
      <c r="M1042"/>
      <c r="N1042"/>
      <c r="O1042"/>
      <c r="P1042"/>
      <c r="Q1042"/>
      <c r="R1042"/>
      <c r="S1042"/>
      <c r="T1042"/>
      <c r="U1042"/>
      <c r="V1042"/>
      <c r="W1042"/>
      <c r="X1042"/>
      <c r="Y1042"/>
      <c r="Z1042"/>
      <c r="AA1042"/>
      <c r="AB1042"/>
      <c r="AC1042"/>
    </row>
    <row r="1043" spans="2:29" ht="12.45">
      <c r="B1043"/>
      <c r="C1043"/>
      <c r="D1043"/>
      <c r="E1043"/>
      <c r="F1043"/>
      <c r="G1043"/>
      <c r="H1043"/>
      <c r="I1043"/>
      <c r="J1043"/>
      <c r="K1043"/>
      <c r="L1043"/>
      <c r="M1043"/>
      <c r="N1043"/>
      <c r="O1043"/>
      <c r="P1043"/>
      <c r="Q1043"/>
      <c r="R1043"/>
      <c r="S1043"/>
      <c r="T1043"/>
      <c r="U1043"/>
      <c r="V1043"/>
      <c r="W1043"/>
      <c r="X1043"/>
      <c r="Y1043"/>
      <c r="Z1043"/>
      <c r="AA1043"/>
      <c r="AB1043"/>
      <c r="AC1043"/>
    </row>
    <row r="1044" spans="2:29" ht="12.45">
      <c r="B1044"/>
      <c r="C1044"/>
      <c r="D1044"/>
      <c r="E1044"/>
      <c r="F1044"/>
      <c r="G1044"/>
      <c r="H1044"/>
      <c r="I1044"/>
      <c r="J1044"/>
      <c r="K1044"/>
      <c r="L1044"/>
      <c r="M1044"/>
      <c r="N1044"/>
      <c r="O1044"/>
      <c r="P1044"/>
      <c r="Q1044"/>
      <c r="R1044"/>
      <c r="S1044"/>
      <c r="T1044"/>
      <c r="U1044"/>
      <c r="V1044"/>
      <c r="W1044"/>
      <c r="X1044"/>
      <c r="Y1044"/>
      <c r="Z1044"/>
      <c r="AA1044"/>
      <c r="AB1044"/>
      <c r="AC1044"/>
    </row>
    <row r="1045" spans="2:29" ht="12.45">
      <c r="B1045"/>
      <c r="C1045"/>
      <c r="D1045"/>
      <c r="E1045"/>
      <c r="F1045"/>
      <c r="G1045"/>
      <c r="H1045"/>
      <c r="I1045"/>
      <c r="J1045"/>
      <c r="K1045"/>
      <c r="L1045"/>
      <c r="M1045"/>
      <c r="N1045"/>
      <c r="O1045"/>
      <c r="P1045"/>
      <c r="Q1045"/>
      <c r="R1045"/>
      <c r="S1045"/>
      <c r="T1045"/>
      <c r="U1045"/>
      <c r="V1045"/>
      <c r="W1045"/>
      <c r="X1045"/>
      <c r="Y1045"/>
      <c r="Z1045"/>
      <c r="AA1045"/>
      <c r="AB1045"/>
      <c r="AC1045"/>
    </row>
    <row r="1046" spans="2:29" ht="12.45">
      <c r="B1046"/>
      <c r="C1046"/>
      <c r="D1046"/>
      <c r="E1046"/>
      <c r="F1046"/>
      <c r="G1046"/>
      <c r="H1046"/>
      <c r="I1046"/>
      <c r="J1046"/>
      <c r="K1046"/>
      <c r="L1046"/>
      <c r="M1046"/>
      <c r="N1046"/>
      <c r="O1046"/>
      <c r="P1046"/>
      <c r="Q1046"/>
      <c r="R1046"/>
      <c r="S1046"/>
      <c r="T1046"/>
      <c r="U1046"/>
      <c r="V1046"/>
      <c r="W1046"/>
      <c r="X1046"/>
      <c r="Y1046"/>
      <c r="Z1046"/>
      <c r="AA1046"/>
      <c r="AB1046"/>
      <c r="AC1046"/>
    </row>
    <row r="1047" spans="2:29" ht="12.45">
      <c r="B1047"/>
      <c r="C1047"/>
      <c r="D1047"/>
      <c r="E1047"/>
      <c r="F1047"/>
      <c r="G1047"/>
      <c r="H1047"/>
      <c r="I1047"/>
      <c r="J1047"/>
      <c r="K1047"/>
      <c r="L1047"/>
      <c r="M1047"/>
      <c r="N1047"/>
      <c r="O1047"/>
      <c r="P1047"/>
      <c r="Q1047"/>
      <c r="R1047"/>
      <c r="S1047"/>
      <c r="T1047"/>
      <c r="U1047"/>
      <c r="V1047"/>
      <c r="W1047"/>
      <c r="X1047"/>
      <c r="Y1047"/>
      <c r="Z1047"/>
      <c r="AA1047"/>
      <c r="AB1047"/>
      <c r="AC1047"/>
    </row>
    <row r="1048" spans="2:29" ht="12.45">
      <c r="B1048"/>
      <c r="C1048"/>
      <c r="D1048"/>
      <c r="E1048"/>
      <c r="F1048"/>
      <c r="G1048"/>
      <c r="H1048"/>
      <c r="I1048"/>
      <c r="J1048"/>
      <c r="K1048"/>
      <c r="L1048"/>
      <c r="M1048"/>
      <c r="N1048"/>
      <c r="O1048"/>
      <c r="P1048"/>
      <c r="Q1048"/>
      <c r="R1048"/>
      <c r="S1048"/>
      <c r="T1048"/>
      <c r="U1048"/>
      <c r="V1048"/>
      <c r="W1048"/>
      <c r="X1048"/>
      <c r="Y1048"/>
      <c r="Z1048"/>
      <c r="AA1048"/>
      <c r="AB1048"/>
      <c r="AC1048"/>
    </row>
    <row r="1049" spans="2:29" ht="12.45">
      <c r="B1049"/>
      <c r="C1049"/>
      <c r="D1049"/>
      <c r="E1049"/>
      <c r="F1049"/>
      <c r="G1049"/>
      <c r="H1049"/>
      <c r="I1049"/>
      <c r="J1049"/>
      <c r="K1049"/>
      <c r="L1049"/>
      <c r="M1049"/>
      <c r="N1049"/>
      <c r="O1049"/>
      <c r="P1049"/>
      <c r="Q1049"/>
      <c r="R1049"/>
      <c r="S1049"/>
      <c r="T1049"/>
      <c r="U1049"/>
      <c r="V1049"/>
      <c r="W1049"/>
      <c r="X1049"/>
      <c r="Y1049"/>
      <c r="Z1049"/>
      <c r="AA1049"/>
      <c r="AB1049"/>
      <c r="AC1049"/>
    </row>
    <row r="1050" spans="2:29" ht="12.45">
      <c r="B1050"/>
      <c r="C1050"/>
      <c r="D1050"/>
      <c r="E1050"/>
      <c r="F1050"/>
      <c r="G1050"/>
      <c r="H1050"/>
      <c r="I1050"/>
      <c r="J1050"/>
      <c r="K1050"/>
      <c r="L1050"/>
      <c r="M1050"/>
      <c r="N1050"/>
      <c r="O1050"/>
      <c r="P1050"/>
      <c r="Q1050"/>
      <c r="R1050"/>
      <c r="S1050"/>
      <c r="T1050"/>
      <c r="U1050"/>
      <c r="V1050"/>
      <c r="W1050"/>
      <c r="X1050"/>
      <c r="Y1050"/>
      <c r="Z1050"/>
      <c r="AA1050"/>
      <c r="AB1050"/>
      <c r="AC1050"/>
    </row>
    <row r="1051" spans="2:29" ht="12.45">
      <c r="B1051"/>
      <c r="C1051"/>
      <c r="D1051"/>
      <c r="E1051"/>
      <c r="F1051"/>
      <c r="G1051"/>
      <c r="H1051"/>
      <c r="I1051"/>
      <c r="J1051"/>
      <c r="K1051"/>
      <c r="L1051"/>
      <c r="M1051"/>
      <c r="N1051"/>
      <c r="O1051"/>
      <c r="P1051"/>
      <c r="Q1051"/>
      <c r="R1051"/>
      <c r="S1051"/>
      <c r="T1051"/>
      <c r="U1051"/>
      <c r="V1051"/>
      <c r="W1051"/>
      <c r="X1051"/>
      <c r="Y1051"/>
      <c r="Z1051"/>
      <c r="AA1051"/>
      <c r="AB1051"/>
      <c r="AC1051"/>
    </row>
    <row r="1052" spans="2:29" ht="12.45">
      <c r="B1052"/>
      <c r="C1052"/>
      <c r="D1052"/>
      <c r="E1052"/>
      <c r="F1052"/>
      <c r="G1052"/>
      <c r="H1052"/>
      <c r="I1052"/>
      <c r="J1052"/>
      <c r="K1052"/>
      <c r="L1052"/>
      <c r="M1052"/>
      <c r="N1052"/>
      <c r="O1052"/>
      <c r="P1052"/>
      <c r="Q1052"/>
      <c r="R1052"/>
      <c r="S1052"/>
      <c r="T1052"/>
      <c r="U1052"/>
      <c r="V1052"/>
      <c r="W1052"/>
      <c r="X1052"/>
      <c r="Y1052"/>
      <c r="Z1052"/>
      <c r="AA1052"/>
      <c r="AB1052"/>
      <c r="AC1052"/>
    </row>
    <row r="1053" spans="2:29" ht="12.45">
      <c r="B1053"/>
      <c r="C1053"/>
      <c r="D1053"/>
      <c r="E1053"/>
      <c r="F1053"/>
      <c r="G1053"/>
      <c r="H1053"/>
      <c r="I1053"/>
      <c r="J1053"/>
      <c r="K1053"/>
      <c r="L1053"/>
      <c r="M1053"/>
      <c r="N1053"/>
      <c r="O1053"/>
      <c r="P1053"/>
      <c r="Q1053"/>
      <c r="R1053"/>
      <c r="S1053"/>
      <c r="T1053"/>
      <c r="U1053"/>
      <c r="V1053"/>
      <c r="W1053"/>
      <c r="X1053"/>
      <c r="Y1053"/>
      <c r="Z1053"/>
      <c r="AA1053"/>
      <c r="AB1053"/>
      <c r="AC1053"/>
    </row>
    <row r="1054" spans="2:29" ht="12.45">
      <c r="B1054"/>
      <c r="C1054"/>
      <c r="D1054"/>
      <c r="E1054"/>
      <c r="F1054"/>
      <c r="G1054"/>
      <c r="H1054"/>
      <c r="I1054"/>
      <c r="J1054"/>
      <c r="K1054"/>
      <c r="L1054"/>
      <c r="M1054"/>
      <c r="N1054"/>
      <c r="O1054"/>
      <c r="P1054"/>
      <c r="Q1054"/>
      <c r="R1054"/>
      <c r="S1054"/>
      <c r="T1054"/>
      <c r="U1054"/>
      <c r="V1054"/>
      <c r="W1054"/>
      <c r="X1054"/>
      <c r="Y1054"/>
      <c r="Z1054"/>
      <c r="AA1054"/>
      <c r="AB1054"/>
      <c r="AC1054"/>
    </row>
    <row r="1055" spans="2:29" ht="12.45">
      <c r="B1055"/>
      <c r="C1055"/>
      <c r="D1055"/>
      <c r="E1055"/>
      <c r="F1055"/>
      <c r="G1055"/>
      <c r="H1055"/>
      <c r="I1055"/>
      <c r="J1055"/>
      <c r="K1055"/>
      <c r="L1055"/>
      <c r="M1055"/>
      <c r="N1055"/>
      <c r="O1055"/>
      <c r="P1055"/>
      <c r="Q1055"/>
      <c r="R1055"/>
      <c r="S1055"/>
      <c r="T1055"/>
      <c r="U1055"/>
      <c r="V1055"/>
      <c r="W1055"/>
      <c r="X1055"/>
      <c r="Y1055"/>
      <c r="Z1055"/>
      <c r="AA1055"/>
      <c r="AB1055"/>
      <c r="AC1055"/>
    </row>
    <row r="1056" spans="2:29" ht="12.45">
      <c r="B1056"/>
      <c r="C1056"/>
      <c r="D1056"/>
      <c r="E1056"/>
      <c r="F1056"/>
      <c r="G1056"/>
      <c r="H1056"/>
      <c r="I1056"/>
      <c r="J1056"/>
      <c r="K1056"/>
      <c r="L1056"/>
      <c r="M1056"/>
      <c r="N1056"/>
      <c r="O1056"/>
      <c r="P1056"/>
      <c r="Q1056"/>
      <c r="R1056"/>
      <c r="S1056"/>
      <c r="T1056"/>
      <c r="U1056"/>
      <c r="V1056"/>
      <c r="W1056"/>
      <c r="X1056"/>
      <c r="Y1056"/>
      <c r="Z1056"/>
      <c r="AA1056"/>
      <c r="AB1056"/>
      <c r="AC1056"/>
    </row>
    <row r="1057" spans="2:29" ht="12.45">
      <c r="B1057"/>
      <c r="C1057"/>
      <c r="D1057"/>
      <c r="E1057"/>
      <c r="F1057"/>
      <c r="G1057"/>
      <c r="H1057"/>
      <c r="I1057"/>
      <c r="J1057"/>
      <c r="K1057"/>
      <c r="L1057"/>
      <c r="M1057"/>
      <c r="N1057"/>
      <c r="O1057"/>
      <c r="P1057"/>
      <c r="Q1057"/>
      <c r="R1057"/>
      <c r="S1057"/>
      <c r="T1057"/>
      <c r="U1057"/>
      <c r="V1057"/>
      <c r="W1057"/>
      <c r="X1057"/>
      <c r="Y1057"/>
      <c r="Z1057"/>
      <c r="AA1057"/>
      <c r="AB1057"/>
      <c r="AC1057"/>
    </row>
    <row r="1058" spans="2:29" ht="12.45">
      <c r="B1058"/>
      <c r="C1058"/>
      <c r="D1058"/>
      <c r="E1058"/>
      <c r="F1058"/>
      <c r="G1058"/>
      <c r="H1058"/>
      <c r="I1058"/>
      <c r="J1058"/>
      <c r="K1058"/>
      <c r="L1058"/>
      <c r="M1058"/>
      <c r="N1058"/>
      <c r="O1058"/>
      <c r="P1058"/>
      <c r="Q1058"/>
      <c r="R1058"/>
      <c r="S1058"/>
      <c r="T1058"/>
      <c r="U1058"/>
      <c r="V1058"/>
      <c r="W1058"/>
      <c r="X1058"/>
      <c r="Y1058"/>
      <c r="Z1058"/>
      <c r="AA1058"/>
      <c r="AB1058"/>
      <c r="AC1058"/>
    </row>
    <row r="1059" spans="2:29" ht="12.45">
      <c r="B1059"/>
      <c r="C1059"/>
      <c r="D1059"/>
      <c r="E1059"/>
      <c r="F1059"/>
      <c r="G1059"/>
      <c r="H1059"/>
      <c r="I1059"/>
      <c r="J1059"/>
      <c r="K1059"/>
      <c r="L1059"/>
      <c r="M1059"/>
      <c r="N1059"/>
      <c r="O1059"/>
      <c r="P1059"/>
      <c r="Q1059"/>
      <c r="R1059"/>
      <c r="S1059"/>
      <c r="T1059"/>
      <c r="U1059"/>
      <c r="V1059"/>
      <c r="W1059"/>
      <c r="X1059"/>
      <c r="Y1059"/>
      <c r="Z1059"/>
      <c r="AA1059"/>
      <c r="AB1059"/>
      <c r="AC1059"/>
    </row>
    <row r="1060" spans="2:29" ht="12.45">
      <c r="B1060"/>
      <c r="C1060"/>
      <c r="D1060"/>
      <c r="E1060"/>
      <c r="F1060"/>
      <c r="G1060"/>
      <c r="H1060"/>
      <c r="I1060"/>
      <c r="J1060"/>
      <c r="K1060"/>
      <c r="L1060"/>
      <c r="M1060"/>
      <c r="N1060"/>
      <c r="O1060"/>
      <c r="P1060"/>
      <c r="Q1060"/>
      <c r="R1060"/>
      <c r="S1060"/>
      <c r="T1060"/>
      <c r="U1060"/>
      <c r="V1060"/>
      <c r="W1060"/>
      <c r="X1060"/>
      <c r="Y1060"/>
      <c r="Z1060"/>
      <c r="AA1060"/>
      <c r="AB1060"/>
      <c r="AC1060"/>
    </row>
    <row r="1061" spans="2:29" ht="12.45">
      <c r="B1061"/>
      <c r="C1061"/>
      <c r="D1061"/>
      <c r="E1061"/>
      <c r="F1061"/>
      <c r="G1061"/>
      <c r="H1061"/>
      <c r="I1061"/>
      <c r="J1061"/>
      <c r="K1061"/>
      <c r="L1061"/>
      <c r="M1061"/>
      <c r="N1061"/>
      <c r="O1061"/>
      <c r="P1061"/>
      <c r="Q1061"/>
      <c r="R1061"/>
      <c r="S1061"/>
      <c r="T1061"/>
      <c r="U1061"/>
      <c r="V1061"/>
      <c r="W1061"/>
      <c r="X1061"/>
      <c r="Y1061"/>
      <c r="Z1061"/>
      <c r="AA1061"/>
      <c r="AB1061"/>
      <c r="AC1061"/>
    </row>
    <row r="1062" spans="2:29" ht="12.45">
      <c r="B1062"/>
      <c r="C1062"/>
      <c r="D1062"/>
      <c r="E1062"/>
      <c r="F1062"/>
      <c r="G1062"/>
      <c r="H1062"/>
      <c r="I1062"/>
      <c r="J1062"/>
      <c r="K1062"/>
      <c r="L1062"/>
      <c r="M1062"/>
      <c r="N1062"/>
      <c r="O1062"/>
      <c r="P1062"/>
      <c r="Q1062"/>
      <c r="R1062"/>
      <c r="S1062"/>
      <c r="T1062"/>
      <c r="U1062"/>
      <c r="V1062"/>
      <c r="W1062"/>
      <c r="X1062"/>
      <c r="Y1062"/>
      <c r="Z1062"/>
      <c r="AA1062"/>
      <c r="AB1062"/>
      <c r="AC1062"/>
    </row>
    <row r="1063" spans="2:29" ht="12.45">
      <c r="B1063"/>
      <c r="C1063"/>
      <c r="D1063"/>
      <c r="E1063"/>
      <c r="F1063"/>
      <c r="G1063"/>
      <c r="H1063"/>
      <c r="I1063"/>
      <c r="J1063"/>
      <c r="K1063"/>
      <c r="L1063"/>
      <c r="M1063"/>
      <c r="N1063"/>
      <c r="O1063"/>
      <c r="P1063"/>
      <c r="Q1063"/>
      <c r="R1063"/>
      <c r="S1063"/>
      <c r="T1063"/>
      <c r="U1063"/>
      <c r="V1063"/>
      <c r="W1063"/>
      <c r="X1063"/>
      <c r="Y1063"/>
      <c r="Z1063"/>
      <c r="AA1063"/>
      <c r="AB1063"/>
      <c r="AC1063"/>
    </row>
    <row r="1064" spans="2:29" ht="12.45">
      <c r="B1064"/>
      <c r="C1064"/>
      <c r="D1064"/>
      <c r="E1064"/>
      <c r="F1064"/>
      <c r="G1064"/>
      <c r="H1064"/>
      <c r="I1064"/>
      <c r="J1064"/>
      <c r="K1064"/>
      <c r="L1064"/>
      <c r="M1064"/>
      <c r="N1064"/>
      <c r="O1064"/>
      <c r="P1064"/>
      <c r="Q1064"/>
      <c r="R1064"/>
      <c r="S1064"/>
      <c r="T1064"/>
      <c r="U1064"/>
      <c r="V1064"/>
      <c r="W1064"/>
      <c r="X1064"/>
      <c r="Y1064"/>
      <c r="Z1064"/>
      <c r="AA1064"/>
      <c r="AB1064"/>
      <c r="AC1064"/>
    </row>
    <row r="1065" spans="2:29" ht="12.45">
      <c r="B1065"/>
      <c r="C1065"/>
      <c r="D1065"/>
      <c r="E1065"/>
      <c r="F1065"/>
      <c r="G1065"/>
      <c r="H1065"/>
      <c r="I1065"/>
      <c r="J1065"/>
      <c r="K1065"/>
      <c r="L1065"/>
      <c r="M1065"/>
      <c r="N1065"/>
      <c r="O1065"/>
      <c r="P1065"/>
      <c r="Q1065"/>
      <c r="R1065"/>
      <c r="S1065"/>
      <c r="T1065"/>
      <c r="U1065"/>
      <c r="V1065"/>
      <c r="W1065"/>
      <c r="X1065"/>
      <c r="Y1065"/>
      <c r="Z1065"/>
      <c r="AA1065"/>
      <c r="AB1065"/>
      <c r="AC1065"/>
    </row>
    <row r="1066" spans="2:29" ht="12.45">
      <c r="B1066"/>
      <c r="C1066"/>
      <c r="D1066"/>
      <c r="E1066"/>
      <c r="F1066"/>
      <c r="G1066"/>
      <c r="H1066"/>
      <c r="I1066"/>
      <c r="J1066"/>
      <c r="K1066"/>
      <c r="L1066"/>
      <c r="M1066"/>
      <c r="N1066"/>
      <c r="O1066"/>
      <c r="P1066"/>
      <c r="Q1066"/>
      <c r="R1066"/>
      <c r="S1066"/>
      <c r="T1066"/>
      <c r="U1066"/>
      <c r="V1066"/>
      <c r="W1066"/>
      <c r="X1066"/>
      <c r="Y1066"/>
      <c r="Z1066"/>
      <c r="AA1066"/>
      <c r="AB1066"/>
      <c r="AC1066"/>
    </row>
    <row r="1067" spans="2:29" ht="12.45">
      <c r="B1067"/>
      <c r="C1067"/>
      <c r="D1067"/>
      <c r="E1067"/>
      <c r="F1067"/>
      <c r="G1067"/>
      <c r="H1067"/>
      <c r="I1067"/>
      <c r="J1067"/>
      <c r="K1067"/>
      <c r="L1067"/>
      <c r="M1067"/>
      <c r="N1067"/>
      <c r="O1067"/>
      <c r="P1067"/>
      <c r="Q1067"/>
      <c r="R1067"/>
      <c r="S1067"/>
      <c r="T1067"/>
      <c r="U1067"/>
      <c r="V1067"/>
      <c r="W1067"/>
      <c r="X1067"/>
      <c r="Y1067"/>
      <c r="Z1067"/>
      <c r="AA1067"/>
      <c r="AB1067"/>
      <c r="AC1067"/>
    </row>
    <row r="1068" spans="2:29" ht="12.45">
      <c r="B1068"/>
      <c r="C1068"/>
      <c r="D1068"/>
      <c r="E1068"/>
      <c r="F1068"/>
      <c r="G1068"/>
      <c r="H1068"/>
      <c r="I1068"/>
      <c r="J1068"/>
      <c r="K1068"/>
      <c r="L1068"/>
      <c r="M1068"/>
      <c r="N1068"/>
      <c r="O1068"/>
      <c r="P1068"/>
      <c r="Q1068"/>
      <c r="R1068"/>
      <c r="S1068"/>
      <c r="T1068"/>
      <c r="U1068"/>
      <c r="V1068"/>
      <c r="W1068"/>
      <c r="X1068"/>
      <c r="Y1068"/>
      <c r="Z1068"/>
      <c r="AA1068"/>
      <c r="AB1068"/>
      <c r="AC1068"/>
    </row>
    <row r="1069" spans="2:29" ht="12.45">
      <c r="B1069"/>
      <c r="C1069"/>
      <c r="D1069"/>
      <c r="E1069"/>
      <c r="F1069"/>
      <c r="G1069"/>
      <c r="H1069"/>
      <c r="I1069"/>
      <c r="J1069"/>
      <c r="K1069"/>
      <c r="L1069"/>
      <c r="M1069"/>
      <c r="N1069"/>
      <c r="O1069"/>
      <c r="P1069"/>
      <c r="Q1069"/>
      <c r="R1069"/>
      <c r="S1069"/>
      <c r="T1069"/>
      <c r="U1069"/>
      <c r="V1069"/>
      <c r="W1069"/>
      <c r="X1069"/>
      <c r="Y1069"/>
      <c r="Z1069"/>
      <c r="AA1069"/>
      <c r="AB1069"/>
      <c r="AC1069"/>
    </row>
    <row r="1070" spans="2:29" ht="12.45">
      <c r="B1070"/>
      <c r="C1070"/>
      <c r="D1070"/>
      <c r="E1070"/>
      <c r="F1070"/>
      <c r="G1070"/>
      <c r="H1070"/>
      <c r="I1070"/>
      <c r="J1070"/>
      <c r="K1070"/>
      <c r="L1070"/>
      <c r="M1070"/>
      <c r="N1070"/>
      <c r="O1070"/>
      <c r="P1070"/>
      <c r="Q1070"/>
      <c r="R1070"/>
      <c r="S1070"/>
      <c r="T1070"/>
      <c r="U1070"/>
      <c r="V1070"/>
      <c r="W1070"/>
      <c r="X1070"/>
      <c r="Y1070"/>
      <c r="Z1070"/>
      <c r="AA1070"/>
      <c r="AB1070"/>
      <c r="AC1070"/>
    </row>
    <row r="1071" spans="2:29" ht="12.45">
      <c r="B1071"/>
      <c r="C1071"/>
      <c r="D1071"/>
      <c r="E1071"/>
      <c r="F1071"/>
      <c r="G1071"/>
      <c r="H1071"/>
      <c r="I1071"/>
      <c r="J1071"/>
      <c r="K1071"/>
      <c r="L1071"/>
      <c r="M1071"/>
      <c r="N1071"/>
      <c r="O1071"/>
      <c r="P1071"/>
      <c r="Q1071"/>
      <c r="R1071"/>
      <c r="S1071"/>
      <c r="T1071"/>
      <c r="U1071"/>
      <c r="V1071"/>
      <c r="W1071"/>
      <c r="X1071"/>
      <c r="Y1071"/>
      <c r="Z1071"/>
      <c r="AA1071"/>
      <c r="AB1071"/>
      <c r="AC1071"/>
    </row>
    <row r="1072" spans="2:29" ht="12.45">
      <c r="B1072"/>
      <c r="C1072"/>
      <c r="D1072"/>
      <c r="E1072"/>
      <c r="F1072"/>
      <c r="G1072"/>
      <c r="H1072"/>
      <c r="I1072"/>
      <c r="J1072"/>
      <c r="K1072"/>
      <c r="L1072"/>
      <c r="M1072"/>
      <c r="N1072"/>
      <c r="O1072"/>
      <c r="P1072"/>
      <c r="Q1072"/>
      <c r="R1072"/>
      <c r="S1072"/>
      <c r="T1072"/>
      <c r="U1072"/>
      <c r="V1072"/>
      <c r="W1072"/>
      <c r="X1072"/>
      <c r="Y1072"/>
      <c r="Z1072"/>
      <c r="AA1072"/>
      <c r="AB1072"/>
      <c r="AC1072"/>
    </row>
    <row r="1073" spans="2:29" ht="12.45">
      <c r="B1073"/>
      <c r="C1073"/>
      <c r="D1073"/>
      <c r="E1073"/>
      <c r="F1073"/>
      <c r="G1073"/>
      <c r="H1073"/>
      <c r="I1073"/>
      <c r="J1073"/>
      <c r="K1073"/>
      <c r="L1073"/>
      <c r="M1073"/>
      <c r="N1073"/>
      <c r="O1073"/>
      <c r="P1073"/>
      <c r="Q1073"/>
      <c r="R1073"/>
      <c r="S1073"/>
      <c r="T1073"/>
      <c r="U1073"/>
      <c r="V1073"/>
      <c r="W1073"/>
      <c r="X1073"/>
      <c r="Y1073"/>
      <c r="Z1073"/>
      <c r="AA1073"/>
      <c r="AB1073"/>
      <c r="AC1073"/>
    </row>
    <row r="1074" spans="2:29" ht="12.45">
      <c r="B1074"/>
      <c r="C1074"/>
      <c r="D1074"/>
      <c r="E1074"/>
      <c r="F1074"/>
      <c r="G1074"/>
      <c r="H1074"/>
      <c r="I1074"/>
      <c r="J1074"/>
      <c r="K1074"/>
      <c r="L1074"/>
      <c r="M1074"/>
      <c r="N1074"/>
      <c r="O1074"/>
      <c r="P1074"/>
      <c r="Q1074"/>
      <c r="R1074"/>
      <c r="S1074"/>
      <c r="T1074"/>
      <c r="U1074"/>
      <c r="V1074"/>
      <c r="W1074"/>
      <c r="X1074"/>
      <c r="Y1074"/>
      <c r="Z1074"/>
      <c r="AA1074"/>
      <c r="AB1074"/>
      <c r="AC1074"/>
    </row>
    <row r="1075" spans="2:29" ht="12.45">
      <c r="B1075"/>
      <c r="C1075"/>
      <c r="D1075"/>
      <c r="E1075"/>
      <c r="F1075"/>
      <c r="G1075"/>
      <c r="H1075"/>
      <c r="I1075"/>
      <c r="J1075"/>
      <c r="K1075"/>
      <c r="L1075"/>
      <c r="M1075"/>
      <c r="N1075"/>
      <c r="O1075"/>
      <c r="P1075"/>
      <c r="Q1075"/>
      <c r="R1075"/>
      <c r="S1075"/>
      <c r="T1075"/>
      <c r="U1075"/>
      <c r="V1075"/>
      <c r="W1075"/>
      <c r="X1075"/>
      <c r="Y1075"/>
      <c r="Z1075"/>
      <c r="AA1075"/>
      <c r="AB1075"/>
      <c r="AC1075"/>
    </row>
    <row r="1076" spans="2:29" ht="12.45">
      <c r="B1076"/>
      <c r="C1076"/>
      <c r="D1076"/>
      <c r="E1076"/>
      <c r="F1076"/>
      <c r="G1076"/>
      <c r="H1076"/>
      <c r="I1076"/>
      <c r="J1076"/>
      <c r="K1076"/>
      <c r="L1076"/>
      <c r="M1076"/>
      <c r="N1076"/>
      <c r="O1076"/>
      <c r="P1076"/>
      <c r="Q1076"/>
      <c r="R1076"/>
      <c r="S1076"/>
      <c r="T1076"/>
      <c r="U1076"/>
      <c r="V1076"/>
      <c r="W1076"/>
      <c r="X1076"/>
      <c r="Y1076"/>
      <c r="Z1076"/>
      <c r="AA1076"/>
      <c r="AB1076"/>
      <c r="AC1076"/>
    </row>
    <row r="1077" spans="2:29" ht="12.45">
      <c r="B1077"/>
      <c r="C1077"/>
      <c r="D1077"/>
      <c r="E1077"/>
      <c r="F1077"/>
      <c r="G1077"/>
      <c r="H1077"/>
      <c r="I1077"/>
      <c r="J1077"/>
      <c r="K1077"/>
      <c r="L1077"/>
      <c r="M1077"/>
      <c r="N1077"/>
      <c r="O1077"/>
      <c r="P1077"/>
      <c r="Q1077"/>
      <c r="R1077"/>
      <c r="S1077"/>
      <c r="T1077"/>
      <c r="U1077"/>
      <c r="V1077"/>
      <c r="W1077"/>
      <c r="X1077"/>
      <c r="Y1077"/>
      <c r="Z1077"/>
      <c r="AA1077"/>
      <c r="AB1077"/>
      <c r="AC1077"/>
    </row>
    <row r="1078" spans="2:29" ht="12.45">
      <c r="B1078"/>
      <c r="C1078"/>
      <c r="D1078"/>
      <c r="E1078"/>
      <c r="F1078"/>
      <c r="G1078"/>
      <c r="H1078"/>
      <c r="I1078"/>
      <c r="J1078"/>
      <c r="K1078"/>
      <c r="L1078"/>
      <c r="M1078"/>
      <c r="N1078"/>
      <c r="O1078"/>
      <c r="P1078"/>
      <c r="Q1078"/>
      <c r="R1078"/>
      <c r="S1078"/>
      <c r="T1078"/>
      <c r="U1078"/>
      <c r="V1078"/>
      <c r="W1078"/>
      <c r="X1078"/>
      <c r="Y1078"/>
      <c r="Z1078"/>
      <c r="AA1078"/>
      <c r="AB1078"/>
      <c r="AC1078"/>
    </row>
    <row r="1079" spans="2:29" ht="12.45">
      <c r="B1079"/>
      <c r="C1079"/>
      <c r="D1079"/>
      <c r="E1079"/>
      <c r="F1079"/>
      <c r="G1079"/>
      <c r="H1079"/>
      <c r="I1079"/>
      <c r="J1079"/>
      <c r="K1079"/>
      <c r="L1079"/>
      <c r="M1079"/>
      <c r="N1079"/>
      <c r="O1079"/>
      <c r="P1079"/>
      <c r="Q1079"/>
      <c r="R1079"/>
      <c r="S1079"/>
      <c r="T1079"/>
      <c r="U1079"/>
      <c r="V1079"/>
      <c r="W1079"/>
      <c r="X1079"/>
      <c r="Y1079"/>
      <c r="Z1079"/>
      <c r="AA1079"/>
      <c r="AB1079"/>
      <c r="AC1079"/>
    </row>
    <row r="1080" spans="2:29" ht="12.45">
      <c r="B1080"/>
      <c r="C1080"/>
      <c r="D1080"/>
      <c r="E1080"/>
      <c r="F1080"/>
      <c r="G1080"/>
      <c r="H1080"/>
      <c r="I1080"/>
      <c r="J1080"/>
      <c r="K1080"/>
      <c r="L1080"/>
      <c r="M1080"/>
      <c r="N1080"/>
      <c r="O1080"/>
      <c r="P1080"/>
      <c r="Q1080"/>
      <c r="R1080"/>
      <c r="S1080"/>
      <c r="T1080"/>
      <c r="U1080"/>
      <c r="V1080"/>
      <c r="W1080"/>
      <c r="X1080"/>
      <c r="Y1080"/>
      <c r="Z1080"/>
      <c r="AA1080"/>
      <c r="AB1080"/>
      <c r="AC1080"/>
    </row>
    <row r="1081" spans="2:29" ht="12.45">
      <c r="B1081"/>
      <c r="C1081"/>
      <c r="D1081"/>
      <c r="E1081"/>
      <c r="F1081"/>
      <c r="G1081"/>
      <c r="H1081"/>
      <c r="I1081"/>
      <c r="J1081"/>
      <c r="K1081"/>
      <c r="L1081"/>
      <c r="M1081"/>
      <c r="N1081"/>
      <c r="O1081"/>
      <c r="P1081"/>
      <c r="Q1081"/>
      <c r="R1081"/>
      <c r="S1081"/>
      <c r="T1081"/>
      <c r="U1081"/>
      <c r="V1081"/>
      <c r="W1081"/>
      <c r="X1081"/>
      <c r="Y1081"/>
      <c r="Z1081"/>
      <c r="AA1081"/>
      <c r="AB1081"/>
      <c r="AC1081"/>
    </row>
    <row r="1082" spans="2:29" ht="12.45">
      <c r="B1082"/>
      <c r="C1082"/>
      <c r="D1082"/>
      <c r="E1082"/>
      <c r="F1082"/>
      <c r="G1082"/>
      <c r="H1082"/>
      <c r="I1082"/>
      <c r="J1082"/>
      <c r="K1082"/>
      <c r="L1082"/>
      <c r="M1082"/>
      <c r="N1082"/>
      <c r="O1082"/>
      <c r="P1082"/>
      <c r="Q1082"/>
      <c r="R1082"/>
      <c r="S1082"/>
      <c r="T1082"/>
      <c r="U1082"/>
      <c r="V1082"/>
      <c r="W1082"/>
      <c r="X1082"/>
      <c r="Y1082"/>
      <c r="Z1082"/>
      <c r="AA1082"/>
      <c r="AB1082"/>
      <c r="AC1082"/>
    </row>
    <row r="1083" spans="2:29" ht="12.45">
      <c r="B1083"/>
      <c r="C1083"/>
      <c r="D1083"/>
      <c r="E1083"/>
      <c r="F1083"/>
      <c r="G1083"/>
      <c r="H1083"/>
      <c r="I1083"/>
      <c r="J1083"/>
      <c r="K1083"/>
      <c r="L1083"/>
      <c r="M1083"/>
      <c r="N1083"/>
      <c r="O1083"/>
      <c r="P1083"/>
      <c r="Q1083"/>
      <c r="R1083"/>
      <c r="S1083"/>
      <c r="T1083"/>
      <c r="U1083"/>
      <c r="V1083"/>
      <c r="W1083"/>
      <c r="X1083"/>
      <c r="Y1083"/>
      <c r="Z1083"/>
      <c r="AA1083"/>
      <c r="AB1083"/>
      <c r="AC1083"/>
    </row>
    <row r="1084" spans="2:29" ht="12.45">
      <c r="B1084"/>
      <c r="C1084"/>
      <c r="D1084"/>
      <c r="E1084"/>
      <c r="F1084"/>
      <c r="G1084"/>
      <c r="H1084"/>
      <c r="I1084"/>
      <c r="J1084"/>
      <c r="K1084"/>
      <c r="L1084"/>
      <c r="M1084"/>
      <c r="N1084"/>
      <c r="O1084"/>
      <c r="P1084"/>
      <c r="Q1084"/>
      <c r="R1084"/>
      <c r="S1084"/>
      <c r="T1084"/>
      <c r="U1084"/>
      <c r="V1084"/>
      <c r="W1084"/>
      <c r="X1084"/>
      <c r="Y1084"/>
      <c r="Z1084"/>
      <c r="AA1084"/>
      <c r="AB1084"/>
      <c r="AC1084"/>
    </row>
  </sheetData>
  <sheetProtection algorithmName="SHA-512" hashValue="4zOTDDKVwXOyBtOMd5cUTGuAelntXGnZapApSAh5BNZfegAj+jkasux0QIAKLuSbPEpokwQAfdxfLOVTeCO5qA==" saltValue="6dmWVaO0ftjrJSOFEppDoQ==" spinCount="100000" sheet="1" objects="1" scenarios="1" pivotTables="0"/>
  <mergeCells count="2">
    <mergeCell ref="O8:V8"/>
    <mergeCell ref="M7:X7"/>
  </mergeCells>
  <phoneticPr fontId="11" type="noConversion"/>
  <conditionalFormatting sqref="C12:C17 C80:C81 C83:C99 C22:C78 C101:C172 C19:C20 C174:C214 C216:C267">
    <cfRule type="expression" dxfId="4536" priority="2331" stopIfTrue="1">
      <formula>RIGHT($B12,1)="0"</formula>
    </cfRule>
  </conditionalFormatting>
  <conditionalFormatting sqref="J9:AC10">
    <cfRule type="expression" dxfId="4535" priority="2334" stopIfTrue="1">
      <formula>J$10&lt;&gt;""</formula>
    </cfRule>
    <cfRule type="expression" dxfId="4534" priority="2335" stopIfTrue="1">
      <formula>J$10=""</formula>
    </cfRule>
  </conditionalFormatting>
  <conditionalFormatting sqref="J8:N8 W8:AC8 J7:L7 Y7:AC7">
    <cfRule type="expression" dxfId="4533" priority="2336" stopIfTrue="1">
      <formula>J$10&lt;&gt;""</formula>
    </cfRule>
    <cfRule type="expression" dxfId="4532" priority="2337" stopIfTrue="1">
      <formula>J$10=""</formula>
    </cfRule>
  </conditionalFormatting>
  <conditionalFormatting sqref="J6:AC6">
    <cfRule type="expression" dxfId="4531" priority="2338" stopIfTrue="1">
      <formula>J$10&lt;&gt;""</formula>
    </cfRule>
    <cfRule type="expression" dxfId="4530" priority="2339" stopIfTrue="1">
      <formula>J$10=""</formula>
    </cfRule>
  </conditionalFormatting>
  <conditionalFormatting sqref="J2:AC4">
    <cfRule type="expression" dxfId="4529" priority="2340" stopIfTrue="1">
      <formula>J$10&lt;&gt;""</formula>
    </cfRule>
    <cfRule type="expression" dxfId="4528" priority="2341" stopIfTrue="1">
      <formula>J$10=""</formula>
    </cfRule>
  </conditionalFormatting>
  <conditionalFormatting sqref="B10 C9:I10">
    <cfRule type="expression" dxfId="4527" priority="2345" stopIfTrue="1">
      <formula>TRUE</formula>
    </cfRule>
  </conditionalFormatting>
  <conditionalFormatting sqref="B9">
    <cfRule type="expression" dxfId="4526" priority="2346" stopIfTrue="1">
      <formula>TRUE</formula>
    </cfRule>
  </conditionalFormatting>
  <conditionalFormatting sqref="J2:K4">
    <cfRule type="expression" dxfId="4525" priority="2315" stopIfTrue="1">
      <formula>TRUE</formula>
    </cfRule>
  </conditionalFormatting>
  <conditionalFormatting sqref="J6:K6">
    <cfRule type="expression" dxfId="4524" priority="2314" stopIfTrue="1">
      <formula>TRUE</formula>
    </cfRule>
  </conditionalFormatting>
  <conditionalFormatting sqref="J7:K8">
    <cfRule type="expression" dxfId="4523" priority="2313" stopIfTrue="1">
      <formula>TRUE</formula>
    </cfRule>
  </conditionalFormatting>
  <conditionalFormatting sqref="J9:K10">
    <cfRule type="expression" dxfId="4522" priority="2312" stopIfTrue="1">
      <formula>TRUE</formula>
    </cfRule>
  </conditionalFormatting>
  <conditionalFormatting sqref="B11:B267 D12:I17 D80:I81 D83:I99 D22:I72 D101:I172 D19:I20 D174:I214 D216:I267 D78:I78 D73:H77">
    <cfRule type="expression" dxfId="4521" priority="2328" stopIfTrue="1">
      <formula>RIGHT($B11,1)="0"</formula>
    </cfRule>
  </conditionalFormatting>
  <conditionalFormatting sqref="C288">
    <cfRule type="expression" dxfId="4520" priority="2304" stopIfTrue="1">
      <formula>RIGHT($B288,1)="0"</formula>
    </cfRule>
    <cfRule type="expression" dxfId="4519" priority="2305" stopIfTrue="1">
      <formula>C288&lt;&gt;""</formula>
    </cfRule>
    <cfRule type="expression" dxfId="4518" priority="2306" stopIfTrue="1">
      <formula>$I288&lt;&gt;""</formula>
    </cfRule>
  </conditionalFormatting>
  <conditionalFormatting sqref="B288 D288:I288">
    <cfRule type="expression" dxfId="4517" priority="2301" stopIfTrue="1">
      <formula>RIGHT($B288,1)="0"</formula>
    </cfRule>
    <cfRule type="expression" dxfId="4516" priority="2302" stopIfTrue="1">
      <formula>B288&lt;&gt;""</formula>
    </cfRule>
    <cfRule type="expression" dxfId="4515" priority="2303" stopIfTrue="1">
      <formula>$I288&lt;&gt;""</formula>
    </cfRule>
  </conditionalFormatting>
  <conditionalFormatting sqref="C268 C270:C285 C287">
    <cfRule type="expression" dxfId="4514" priority="2297" stopIfTrue="1">
      <formula>RIGHT($B268,1)="0"</formula>
    </cfRule>
    <cfRule type="expression" dxfId="4513" priority="2298" stopIfTrue="1">
      <formula>C268&lt;&gt;""</formula>
    </cfRule>
    <cfRule type="expression" dxfId="4512" priority="2299" stopIfTrue="1">
      <formula>$I268&lt;&gt;""</formula>
    </cfRule>
  </conditionalFormatting>
  <conditionalFormatting sqref="B268:B287 D268:I268 D270:I285 D287:I287">
    <cfRule type="expression" dxfId="4511" priority="2294" stopIfTrue="1">
      <formula>RIGHT($B268,1)="0"</formula>
    </cfRule>
    <cfRule type="expression" dxfId="4510" priority="2295" stopIfTrue="1">
      <formula>B268&lt;&gt;""</formula>
    </cfRule>
    <cfRule type="expression" dxfId="4509" priority="2296" stopIfTrue="1">
      <formula>$I268&lt;&gt;""</formula>
    </cfRule>
  </conditionalFormatting>
  <conditionalFormatting sqref="C289">
    <cfRule type="expression" dxfId="4508" priority="2291" stopIfTrue="1">
      <formula>RIGHT($B289,1)="0"</formula>
    </cfRule>
    <cfRule type="expression" dxfId="4507" priority="2292" stopIfTrue="1">
      <formula>C289&lt;&gt;""</formula>
    </cfRule>
    <cfRule type="expression" dxfId="4506" priority="2293" stopIfTrue="1">
      <formula>$I289&lt;&gt;""</formula>
    </cfRule>
  </conditionalFormatting>
  <conditionalFormatting sqref="B289 D289:I289">
    <cfRule type="expression" dxfId="4505" priority="2288" stopIfTrue="1">
      <formula>RIGHT($B289,1)="0"</formula>
    </cfRule>
    <cfRule type="expression" dxfId="4504" priority="2289" stopIfTrue="1">
      <formula>B289&lt;&gt;""</formula>
    </cfRule>
    <cfRule type="expression" dxfId="4503" priority="2290" stopIfTrue="1">
      <formula>$I289&lt;&gt;""</formula>
    </cfRule>
  </conditionalFormatting>
  <conditionalFormatting sqref="C290 C292 C303:C309 C294:C301">
    <cfRule type="expression" dxfId="4502" priority="2285" stopIfTrue="1">
      <formula>RIGHT($B290,1)="0"</formula>
    </cfRule>
    <cfRule type="expression" dxfId="4501" priority="2286" stopIfTrue="1">
      <formula>C290&lt;&gt;""</formula>
    </cfRule>
    <cfRule type="expression" dxfId="4500" priority="2287" stopIfTrue="1">
      <formula>$I290&lt;&gt;""</formula>
    </cfRule>
  </conditionalFormatting>
  <conditionalFormatting sqref="B290 D290:I290 D292:I292 B292:B309 D303:I309 D294:I301">
    <cfRule type="expression" dxfId="4499" priority="2282" stopIfTrue="1">
      <formula>RIGHT($B290,1)="0"</formula>
    </cfRule>
    <cfRule type="expression" dxfId="4498" priority="2283" stopIfTrue="1">
      <formula>B290&lt;&gt;""</formula>
    </cfRule>
    <cfRule type="expression" dxfId="4497" priority="2284" stopIfTrue="1">
      <formula>$I290&lt;&gt;""</formula>
    </cfRule>
  </conditionalFormatting>
  <conditionalFormatting sqref="C12:C17 C349 C292 C355 C328:C331 C352 C359 C361:C362 C319 C80:C81 C364 C303:C309 C83:C99 C22:C78 C316 C101:C172 C294:C301 C313 C270:C285 C19:C20 C333:C335 C174:C214 C216:C268 C287:C290">
    <cfRule type="expression" dxfId="4496" priority="2332" stopIfTrue="1">
      <formula>C12&lt;&gt;""</formula>
    </cfRule>
    <cfRule type="expression" dxfId="4495" priority="2333" stopIfTrue="1">
      <formula>$I12&lt;&gt;""</formula>
    </cfRule>
  </conditionalFormatting>
  <conditionalFormatting sqref="B11:B290 D12:I17 D349:I349 B344:B367 D292:I292 B292:B342 D355:I355 D328:I331 D352:I352 D359:I359 D361:I362 D319:I319 D80:I81 D364:I364 D303:I309 D83:I99 D22:I72 D316:I316 D101:I172 D294:I301 D313:I313 D270:I285 D19:I20 D333:I335 D174:I214 D216:I268 D287:I290 D78:I78 D73:H77">
    <cfRule type="expression" dxfId="4494" priority="2329" stopIfTrue="1">
      <formula>B11&lt;&gt;""</formula>
    </cfRule>
    <cfRule type="expression" dxfId="4493" priority="2330" stopIfTrue="1">
      <formula>$I11&lt;&gt;""</formula>
    </cfRule>
  </conditionalFormatting>
  <conditionalFormatting sqref="C343">
    <cfRule type="expression" dxfId="4492" priority="2270" stopIfTrue="1">
      <formula>RIGHT($B343,1)="0"</formula>
    </cfRule>
  </conditionalFormatting>
  <conditionalFormatting sqref="B343 D343:I343">
    <cfRule type="expression" dxfId="4491" priority="2267" stopIfTrue="1">
      <formula>RIGHT($B343,1)="0"</formula>
    </cfRule>
  </conditionalFormatting>
  <conditionalFormatting sqref="C343">
    <cfRule type="expression" dxfId="4490" priority="2271" stopIfTrue="1">
      <formula>C343&lt;&gt;""</formula>
    </cfRule>
    <cfRule type="expression" dxfId="4489" priority="2272" stopIfTrue="1">
      <formula>$I343&lt;&gt;""</formula>
    </cfRule>
  </conditionalFormatting>
  <conditionalFormatting sqref="B343 D343:I343">
    <cfRule type="expression" dxfId="4488" priority="2268" stopIfTrue="1">
      <formula>B343&lt;&gt;""</formula>
    </cfRule>
    <cfRule type="expression" dxfId="4487" priority="2269" stopIfTrue="1">
      <formula>$I343&lt;&gt;""</formula>
    </cfRule>
  </conditionalFormatting>
  <conditionalFormatting sqref="C291">
    <cfRule type="expression" dxfId="4486" priority="2182" stopIfTrue="1">
      <formula>RIGHT($B291,1)="0"</formula>
    </cfRule>
    <cfRule type="expression" dxfId="4485" priority="2183" stopIfTrue="1">
      <formula>C291&lt;&gt;""</formula>
    </cfRule>
    <cfRule type="expression" dxfId="4484" priority="2184" stopIfTrue="1">
      <formula>$I291&lt;&gt;""</formula>
    </cfRule>
  </conditionalFormatting>
  <conditionalFormatting sqref="B291 D291:I291">
    <cfRule type="expression" dxfId="4483" priority="2179" stopIfTrue="1">
      <formula>RIGHT($B291,1)="0"</formula>
    </cfRule>
    <cfRule type="expression" dxfId="4482" priority="2180" stopIfTrue="1">
      <formula>B291&lt;&gt;""</formula>
    </cfRule>
    <cfRule type="expression" dxfId="4481" priority="2181" stopIfTrue="1">
      <formula>$I291&lt;&gt;""</formula>
    </cfRule>
  </conditionalFormatting>
  <conditionalFormatting sqref="C291">
    <cfRule type="expression" dxfId="4480" priority="2187" stopIfTrue="1">
      <formula>C291&lt;&gt;""</formula>
    </cfRule>
    <cfRule type="expression" dxfId="4479" priority="2188" stopIfTrue="1">
      <formula>$I291&lt;&gt;""</formula>
    </cfRule>
  </conditionalFormatting>
  <conditionalFormatting sqref="B291 D291:I291">
    <cfRule type="expression" dxfId="4478" priority="2185" stopIfTrue="1">
      <formula>B291&lt;&gt;""</formula>
    </cfRule>
    <cfRule type="expression" dxfId="4477" priority="2186" stopIfTrue="1">
      <formula>$I291&lt;&gt;""</formula>
    </cfRule>
  </conditionalFormatting>
  <conditionalFormatting sqref="C322">
    <cfRule type="expression" dxfId="4476" priority="2155" stopIfTrue="1">
      <formula>RIGHT($B322,1)="0"</formula>
    </cfRule>
    <cfRule type="expression" dxfId="4475" priority="2156" stopIfTrue="1">
      <formula>C322&lt;&gt;""</formula>
    </cfRule>
    <cfRule type="expression" dxfId="4474" priority="2157" stopIfTrue="1">
      <formula>$I322&lt;&gt;""</formula>
    </cfRule>
  </conditionalFormatting>
  <conditionalFormatting sqref="D322:I322">
    <cfRule type="expression" dxfId="4473" priority="2152" stopIfTrue="1">
      <formula>RIGHT($B322,1)="0"</formula>
    </cfRule>
    <cfRule type="expression" dxfId="4472" priority="2153" stopIfTrue="1">
      <formula>D322&lt;&gt;""</formula>
    </cfRule>
    <cfRule type="expression" dxfId="4471" priority="2154" stopIfTrue="1">
      <formula>$I322&lt;&gt;""</formula>
    </cfRule>
  </conditionalFormatting>
  <conditionalFormatting sqref="C322">
    <cfRule type="expression" dxfId="4470" priority="2160" stopIfTrue="1">
      <formula>C322&lt;&gt;""</formula>
    </cfRule>
    <cfRule type="expression" dxfId="4469" priority="2161" stopIfTrue="1">
      <formula>$I322&lt;&gt;""</formula>
    </cfRule>
  </conditionalFormatting>
  <conditionalFormatting sqref="D322:I322">
    <cfRule type="expression" dxfId="4468" priority="2158" stopIfTrue="1">
      <formula>D322&lt;&gt;""</formula>
    </cfRule>
    <cfRule type="expression" dxfId="4467" priority="2159" stopIfTrue="1">
      <formula>$I322&lt;&gt;""</formula>
    </cfRule>
  </conditionalFormatting>
  <conditionalFormatting sqref="C324">
    <cfRule type="expression" dxfId="4466" priority="2145" stopIfTrue="1">
      <formula>RIGHT($B324,1)="0"</formula>
    </cfRule>
    <cfRule type="expression" dxfId="4465" priority="2146" stopIfTrue="1">
      <formula>C324&lt;&gt;""</formula>
    </cfRule>
    <cfRule type="expression" dxfId="4464" priority="2147" stopIfTrue="1">
      <formula>$I324&lt;&gt;""</formula>
    </cfRule>
  </conditionalFormatting>
  <conditionalFormatting sqref="D324:I324">
    <cfRule type="expression" dxfId="4463" priority="2142" stopIfTrue="1">
      <formula>RIGHT($B324,1)="0"</formula>
    </cfRule>
    <cfRule type="expression" dxfId="4462" priority="2143" stopIfTrue="1">
      <formula>D324&lt;&gt;""</formula>
    </cfRule>
    <cfRule type="expression" dxfId="4461" priority="2144" stopIfTrue="1">
      <formula>$I324&lt;&gt;""</formula>
    </cfRule>
  </conditionalFormatting>
  <conditionalFormatting sqref="C324">
    <cfRule type="expression" dxfId="4460" priority="2150" stopIfTrue="1">
      <formula>C324&lt;&gt;""</formula>
    </cfRule>
    <cfRule type="expression" dxfId="4459" priority="2151" stopIfTrue="1">
      <formula>$I324&lt;&gt;""</formula>
    </cfRule>
  </conditionalFormatting>
  <conditionalFormatting sqref="D324:I324">
    <cfRule type="expression" dxfId="4458" priority="2148" stopIfTrue="1">
      <formula>D324&lt;&gt;""</formula>
    </cfRule>
    <cfRule type="expression" dxfId="4457" priority="2149" stopIfTrue="1">
      <formula>$I324&lt;&gt;""</formula>
    </cfRule>
  </conditionalFormatting>
  <conditionalFormatting sqref="C337">
    <cfRule type="expression" dxfId="4456" priority="2135" stopIfTrue="1">
      <formula>RIGHT($B337,1)="0"</formula>
    </cfRule>
    <cfRule type="expression" dxfId="4455" priority="2136" stopIfTrue="1">
      <formula>C337&lt;&gt;""</formula>
    </cfRule>
    <cfRule type="expression" dxfId="4454" priority="2137" stopIfTrue="1">
      <formula>$I337&lt;&gt;""</formula>
    </cfRule>
  </conditionalFormatting>
  <conditionalFormatting sqref="D337:I337">
    <cfRule type="expression" dxfId="4453" priority="2132" stopIfTrue="1">
      <formula>RIGHT($B337,1)="0"</formula>
    </cfRule>
    <cfRule type="expression" dxfId="4452" priority="2133" stopIfTrue="1">
      <formula>D337&lt;&gt;""</formula>
    </cfRule>
    <cfRule type="expression" dxfId="4451" priority="2134" stopIfTrue="1">
      <formula>$I337&lt;&gt;""</formula>
    </cfRule>
  </conditionalFormatting>
  <conditionalFormatting sqref="C337">
    <cfRule type="expression" dxfId="4450" priority="2140" stopIfTrue="1">
      <formula>C337&lt;&gt;""</formula>
    </cfRule>
    <cfRule type="expression" dxfId="4449" priority="2141" stopIfTrue="1">
      <formula>$I337&lt;&gt;""</formula>
    </cfRule>
  </conditionalFormatting>
  <conditionalFormatting sqref="D337:I337">
    <cfRule type="expression" dxfId="4448" priority="2138" stopIfTrue="1">
      <formula>D337&lt;&gt;""</formula>
    </cfRule>
    <cfRule type="expression" dxfId="4447" priority="2139" stopIfTrue="1">
      <formula>$I337&lt;&gt;""</formula>
    </cfRule>
  </conditionalFormatting>
  <conditionalFormatting sqref="C344">
    <cfRule type="expression" dxfId="4446" priority="2125" stopIfTrue="1">
      <formula>RIGHT($B344,1)="0"</formula>
    </cfRule>
    <cfRule type="expression" dxfId="4445" priority="2126" stopIfTrue="1">
      <formula>C344&lt;&gt;""</formula>
    </cfRule>
    <cfRule type="expression" dxfId="4444" priority="2127" stopIfTrue="1">
      <formula>$I344&lt;&gt;""</formula>
    </cfRule>
  </conditionalFormatting>
  <conditionalFormatting sqref="D344:I344">
    <cfRule type="expression" dxfId="4443" priority="2122" stopIfTrue="1">
      <formula>RIGHT($B344,1)="0"</formula>
    </cfRule>
    <cfRule type="expression" dxfId="4442" priority="2123" stopIfTrue="1">
      <formula>D344&lt;&gt;""</formula>
    </cfRule>
    <cfRule type="expression" dxfId="4441" priority="2124" stopIfTrue="1">
      <formula>$I344&lt;&gt;""</formula>
    </cfRule>
  </conditionalFormatting>
  <conditionalFormatting sqref="C344">
    <cfRule type="expression" dxfId="4440" priority="2130" stopIfTrue="1">
      <formula>C344&lt;&gt;""</formula>
    </cfRule>
    <cfRule type="expression" dxfId="4439" priority="2131" stopIfTrue="1">
      <formula>$I344&lt;&gt;""</formula>
    </cfRule>
  </conditionalFormatting>
  <conditionalFormatting sqref="D344:I344">
    <cfRule type="expression" dxfId="4438" priority="2128" stopIfTrue="1">
      <formula>D344&lt;&gt;""</formula>
    </cfRule>
    <cfRule type="expression" dxfId="4437" priority="2129" stopIfTrue="1">
      <formula>$I344&lt;&gt;""</formula>
    </cfRule>
  </conditionalFormatting>
  <conditionalFormatting sqref="C354">
    <cfRule type="expression" dxfId="4436" priority="2115" stopIfTrue="1">
      <formula>RIGHT($B354,1)="0"</formula>
    </cfRule>
    <cfRule type="expression" dxfId="4435" priority="2116" stopIfTrue="1">
      <formula>C354&lt;&gt;""</formula>
    </cfRule>
    <cfRule type="expression" dxfId="4434" priority="2117" stopIfTrue="1">
      <formula>$I354&lt;&gt;""</formula>
    </cfRule>
  </conditionalFormatting>
  <conditionalFormatting sqref="D354:I354">
    <cfRule type="expression" dxfId="4433" priority="2112" stopIfTrue="1">
      <formula>RIGHT($B354,1)="0"</formula>
    </cfRule>
    <cfRule type="expression" dxfId="4432" priority="2113" stopIfTrue="1">
      <formula>D354&lt;&gt;""</formula>
    </cfRule>
    <cfRule type="expression" dxfId="4431" priority="2114" stopIfTrue="1">
      <formula>$I354&lt;&gt;""</formula>
    </cfRule>
  </conditionalFormatting>
  <conditionalFormatting sqref="C354">
    <cfRule type="expression" dxfId="4430" priority="2120" stopIfTrue="1">
      <formula>C354&lt;&gt;""</formula>
    </cfRule>
    <cfRule type="expression" dxfId="4429" priority="2121" stopIfTrue="1">
      <formula>$I354&lt;&gt;""</formula>
    </cfRule>
  </conditionalFormatting>
  <conditionalFormatting sqref="D354:I354">
    <cfRule type="expression" dxfId="4428" priority="2118" stopIfTrue="1">
      <formula>D354&lt;&gt;""</formula>
    </cfRule>
    <cfRule type="expression" dxfId="4427" priority="2119" stopIfTrue="1">
      <formula>$I354&lt;&gt;""</formula>
    </cfRule>
  </conditionalFormatting>
  <conditionalFormatting sqref="C345">
    <cfRule type="expression" dxfId="4426" priority="2105" stopIfTrue="1">
      <formula>RIGHT($B345,1)="0"</formula>
    </cfRule>
    <cfRule type="expression" dxfId="4425" priority="2106" stopIfTrue="1">
      <formula>C345&lt;&gt;""</formula>
    </cfRule>
    <cfRule type="expression" dxfId="4424" priority="2107" stopIfTrue="1">
      <formula>$I345&lt;&gt;""</formula>
    </cfRule>
  </conditionalFormatting>
  <conditionalFormatting sqref="D345:I345">
    <cfRule type="expression" dxfId="4423" priority="2102" stopIfTrue="1">
      <formula>RIGHT($B345,1)="0"</formula>
    </cfRule>
    <cfRule type="expression" dxfId="4422" priority="2103" stopIfTrue="1">
      <formula>D345&lt;&gt;""</formula>
    </cfRule>
    <cfRule type="expression" dxfId="4421" priority="2104" stopIfTrue="1">
      <formula>$I345&lt;&gt;""</formula>
    </cfRule>
  </conditionalFormatting>
  <conditionalFormatting sqref="C345">
    <cfRule type="expression" dxfId="4420" priority="2110" stopIfTrue="1">
      <formula>C345&lt;&gt;""</formula>
    </cfRule>
    <cfRule type="expression" dxfId="4419" priority="2111" stopIfTrue="1">
      <formula>$I345&lt;&gt;""</formula>
    </cfRule>
  </conditionalFormatting>
  <conditionalFormatting sqref="D345:I345">
    <cfRule type="expression" dxfId="4418" priority="2108" stopIfTrue="1">
      <formula>D345&lt;&gt;""</formula>
    </cfRule>
    <cfRule type="expression" dxfId="4417" priority="2109" stopIfTrue="1">
      <formula>$I345&lt;&gt;""</formula>
    </cfRule>
  </conditionalFormatting>
  <conditionalFormatting sqref="C338">
    <cfRule type="expression" dxfId="4416" priority="2095" stopIfTrue="1">
      <formula>RIGHT($B338,1)="0"</formula>
    </cfRule>
    <cfRule type="expression" dxfId="4415" priority="2096" stopIfTrue="1">
      <formula>C338&lt;&gt;""</formula>
    </cfRule>
    <cfRule type="expression" dxfId="4414" priority="2097" stopIfTrue="1">
      <formula>$I338&lt;&gt;""</formula>
    </cfRule>
  </conditionalFormatting>
  <conditionalFormatting sqref="D338:I338">
    <cfRule type="expression" dxfId="4413" priority="2092" stopIfTrue="1">
      <formula>RIGHT($B338,1)="0"</formula>
    </cfRule>
    <cfRule type="expression" dxfId="4412" priority="2093" stopIfTrue="1">
      <formula>D338&lt;&gt;""</formula>
    </cfRule>
    <cfRule type="expression" dxfId="4411" priority="2094" stopIfTrue="1">
      <formula>$I338&lt;&gt;""</formula>
    </cfRule>
  </conditionalFormatting>
  <conditionalFormatting sqref="C338">
    <cfRule type="expression" dxfId="4410" priority="2100" stopIfTrue="1">
      <formula>C338&lt;&gt;""</formula>
    </cfRule>
    <cfRule type="expression" dxfId="4409" priority="2101" stopIfTrue="1">
      <formula>$I338&lt;&gt;""</formula>
    </cfRule>
  </conditionalFormatting>
  <conditionalFormatting sqref="D338:I338">
    <cfRule type="expression" dxfId="4408" priority="2098" stopIfTrue="1">
      <formula>D338&lt;&gt;""</formula>
    </cfRule>
    <cfRule type="expression" dxfId="4407" priority="2099" stopIfTrue="1">
      <formula>$I338&lt;&gt;""</formula>
    </cfRule>
  </conditionalFormatting>
  <conditionalFormatting sqref="C368:I368 C371:I371 C377:I377">
    <cfRule type="expression" dxfId="4406" priority="2062" stopIfTrue="1">
      <formula>C368&lt;&gt;""</formula>
    </cfRule>
    <cfRule type="expression" dxfId="4405" priority="2063" stopIfTrue="1">
      <formula>$I368&lt;&gt;""</formula>
    </cfRule>
  </conditionalFormatting>
  <conditionalFormatting sqref="C325">
    <cfRule type="expression" dxfId="4404" priority="2043" stopIfTrue="1">
      <formula>RIGHT($B325,1)="0"</formula>
    </cfRule>
    <cfRule type="expression" dxfId="4403" priority="2044" stopIfTrue="1">
      <formula>C325&lt;&gt;""</formula>
    </cfRule>
    <cfRule type="expression" dxfId="4402" priority="2045" stopIfTrue="1">
      <formula>$I325&lt;&gt;""</formula>
    </cfRule>
  </conditionalFormatting>
  <conditionalFormatting sqref="D325:I325">
    <cfRule type="expression" dxfId="4401" priority="2040" stopIfTrue="1">
      <formula>RIGHT($B325,1)="0"</formula>
    </cfRule>
    <cfRule type="expression" dxfId="4400" priority="2041" stopIfTrue="1">
      <formula>D325&lt;&gt;""</formula>
    </cfRule>
    <cfRule type="expression" dxfId="4399" priority="2042" stopIfTrue="1">
      <formula>$I325&lt;&gt;""</formula>
    </cfRule>
  </conditionalFormatting>
  <conditionalFormatting sqref="C325">
    <cfRule type="expression" dxfId="4398" priority="2048" stopIfTrue="1">
      <formula>C325&lt;&gt;""</formula>
    </cfRule>
    <cfRule type="expression" dxfId="4397" priority="2049" stopIfTrue="1">
      <formula>$I325&lt;&gt;""</formula>
    </cfRule>
  </conditionalFormatting>
  <conditionalFormatting sqref="D325:I325">
    <cfRule type="expression" dxfId="4396" priority="2046" stopIfTrue="1">
      <formula>D325&lt;&gt;""</formula>
    </cfRule>
    <cfRule type="expression" dxfId="4395" priority="2047" stopIfTrue="1">
      <formula>$I325&lt;&gt;""</formula>
    </cfRule>
  </conditionalFormatting>
  <conditionalFormatting sqref="C327">
    <cfRule type="expression" dxfId="4394" priority="2033" stopIfTrue="1">
      <formula>RIGHT($B327,1)="0"</formula>
    </cfRule>
    <cfRule type="expression" dxfId="4393" priority="2034" stopIfTrue="1">
      <formula>C327&lt;&gt;""</formula>
    </cfRule>
    <cfRule type="expression" dxfId="4392" priority="2035" stopIfTrue="1">
      <formula>$I327&lt;&gt;""</formula>
    </cfRule>
  </conditionalFormatting>
  <conditionalFormatting sqref="D327:I327">
    <cfRule type="expression" dxfId="4391" priority="2030" stopIfTrue="1">
      <formula>RIGHT($B327,1)="0"</formula>
    </cfRule>
    <cfRule type="expression" dxfId="4390" priority="2031" stopIfTrue="1">
      <formula>D327&lt;&gt;""</formula>
    </cfRule>
    <cfRule type="expression" dxfId="4389" priority="2032" stopIfTrue="1">
      <formula>$I327&lt;&gt;""</formula>
    </cfRule>
  </conditionalFormatting>
  <conditionalFormatting sqref="C327">
    <cfRule type="expression" dxfId="4388" priority="2038" stopIfTrue="1">
      <formula>C327&lt;&gt;""</formula>
    </cfRule>
    <cfRule type="expression" dxfId="4387" priority="2039" stopIfTrue="1">
      <formula>$I327&lt;&gt;""</formula>
    </cfRule>
  </conditionalFormatting>
  <conditionalFormatting sqref="D327:I327">
    <cfRule type="expression" dxfId="4386" priority="2036" stopIfTrue="1">
      <formula>D327&lt;&gt;""</formula>
    </cfRule>
    <cfRule type="expression" dxfId="4385" priority="2037" stopIfTrue="1">
      <formula>$I327&lt;&gt;""</formula>
    </cfRule>
  </conditionalFormatting>
  <conditionalFormatting sqref="C350">
    <cfRule type="expression" dxfId="4384" priority="2023" stopIfTrue="1">
      <formula>RIGHT($B350,1)="0"</formula>
    </cfRule>
    <cfRule type="expression" dxfId="4383" priority="2024" stopIfTrue="1">
      <formula>C350&lt;&gt;""</formula>
    </cfRule>
    <cfRule type="expression" dxfId="4382" priority="2025" stopIfTrue="1">
      <formula>$I350&lt;&gt;""</formula>
    </cfRule>
  </conditionalFormatting>
  <conditionalFormatting sqref="D350:I350">
    <cfRule type="expression" dxfId="4381" priority="2020" stopIfTrue="1">
      <formula>RIGHT($B350,1)="0"</formula>
    </cfRule>
    <cfRule type="expression" dxfId="4380" priority="2021" stopIfTrue="1">
      <formula>D350&lt;&gt;""</formula>
    </cfRule>
    <cfRule type="expression" dxfId="4379" priority="2022" stopIfTrue="1">
      <formula>$I350&lt;&gt;""</formula>
    </cfRule>
  </conditionalFormatting>
  <conditionalFormatting sqref="C350">
    <cfRule type="expression" dxfId="4378" priority="2028" stopIfTrue="1">
      <formula>C350&lt;&gt;""</formula>
    </cfRule>
    <cfRule type="expression" dxfId="4377" priority="2029" stopIfTrue="1">
      <formula>$I350&lt;&gt;""</formula>
    </cfRule>
  </conditionalFormatting>
  <conditionalFormatting sqref="D350:I350">
    <cfRule type="expression" dxfId="4376" priority="2026" stopIfTrue="1">
      <formula>D350&lt;&gt;""</formula>
    </cfRule>
    <cfRule type="expression" dxfId="4375" priority="2027" stopIfTrue="1">
      <formula>$I350&lt;&gt;""</formula>
    </cfRule>
  </conditionalFormatting>
  <conditionalFormatting sqref="C357">
    <cfRule type="expression" dxfId="4374" priority="2013" stopIfTrue="1">
      <formula>RIGHT($B357,1)="0"</formula>
    </cfRule>
    <cfRule type="expression" dxfId="4373" priority="2014" stopIfTrue="1">
      <formula>C357&lt;&gt;""</formula>
    </cfRule>
    <cfRule type="expression" dxfId="4372" priority="2015" stopIfTrue="1">
      <formula>$I357&lt;&gt;""</formula>
    </cfRule>
  </conditionalFormatting>
  <conditionalFormatting sqref="D357:I357">
    <cfRule type="expression" dxfId="4371" priority="2010" stopIfTrue="1">
      <formula>RIGHT($B357,1)="0"</formula>
    </cfRule>
    <cfRule type="expression" dxfId="4370" priority="2011" stopIfTrue="1">
      <formula>D357&lt;&gt;""</formula>
    </cfRule>
    <cfRule type="expression" dxfId="4369" priority="2012" stopIfTrue="1">
      <formula>$I357&lt;&gt;""</formula>
    </cfRule>
  </conditionalFormatting>
  <conditionalFormatting sqref="C357">
    <cfRule type="expression" dxfId="4368" priority="2018" stopIfTrue="1">
      <formula>C357&lt;&gt;""</formula>
    </cfRule>
    <cfRule type="expression" dxfId="4367" priority="2019" stopIfTrue="1">
      <formula>$I357&lt;&gt;""</formula>
    </cfRule>
  </conditionalFormatting>
  <conditionalFormatting sqref="D357:I357">
    <cfRule type="expression" dxfId="4366" priority="2016" stopIfTrue="1">
      <formula>D357&lt;&gt;""</formula>
    </cfRule>
    <cfRule type="expression" dxfId="4365" priority="2017" stopIfTrue="1">
      <formula>$I357&lt;&gt;""</formula>
    </cfRule>
  </conditionalFormatting>
  <conditionalFormatting sqref="C366">
    <cfRule type="expression" dxfId="4364" priority="2003" stopIfTrue="1">
      <formula>RIGHT($B366,1)="0"</formula>
    </cfRule>
    <cfRule type="expression" dxfId="4363" priority="2004" stopIfTrue="1">
      <formula>C366&lt;&gt;""</formula>
    </cfRule>
    <cfRule type="expression" dxfId="4362" priority="2005" stopIfTrue="1">
      <formula>$I366&lt;&gt;""</formula>
    </cfRule>
  </conditionalFormatting>
  <conditionalFormatting sqref="D366:I366">
    <cfRule type="expression" dxfId="4361" priority="2000" stopIfTrue="1">
      <formula>RIGHT($B366,1)="0"</formula>
    </cfRule>
    <cfRule type="expression" dxfId="4360" priority="2001" stopIfTrue="1">
      <formula>D366&lt;&gt;""</formula>
    </cfRule>
    <cfRule type="expression" dxfId="4359" priority="2002" stopIfTrue="1">
      <formula>$I366&lt;&gt;""</formula>
    </cfRule>
  </conditionalFormatting>
  <conditionalFormatting sqref="C366">
    <cfRule type="expression" dxfId="4358" priority="2008" stopIfTrue="1">
      <formula>C366&lt;&gt;""</formula>
    </cfRule>
    <cfRule type="expression" dxfId="4357" priority="2009" stopIfTrue="1">
      <formula>$I366&lt;&gt;""</formula>
    </cfRule>
  </conditionalFormatting>
  <conditionalFormatting sqref="D366:I366">
    <cfRule type="expression" dxfId="4356" priority="2006" stopIfTrue="1">
      <formula>D366&lt;&gt;""</formula>
    </cfRule>
    <cfRule type="expression" dxfId="4355" priority="2007" stopIfTrue="1">
      <formula>$I366&lt;&gt;""</formula>
    </cfRule>
  </conditionalFormatting>
  <conditionalFormatting sqref="C390:I392">
    <cfRule type="expression" dxfId="4354" priority="1995" stopIfTrue="1">
      <formula>C390&lt;&gt;""</formula>
    </cfRule>
    <cfRule type="expression" dxfId="4353" priority="1996" stopIfTrue="1">
      <formula>$I390&lt;&gt;""</formula>
    </cfRule>
  </conditionalFormatting>
  <conditionalFormatting sqref="C340">
    <cfRule type="expression" dxfId="4352" priority="1984" stopIfTrue="1">
      <formula>RIGHT($B340,1)="0"</formula>
    </cfRule>
    <cfRule type="expression" dxfId="4351" priority="1985" stopIfTrue="1">
      <formula>C340&lt;&gt;""</formula>
    </cfRule>
    <cfRule type="expression" dxfId="4350" priority="1986" stopIfTrue="1">
      <formula>$I340&lt;&gt;""</formula>
    </cfRule>
  </conditionalFormatting>
  <conditionalFormatting sqref="D340:I340">
    <cfRule type="expression" dxfId="4349" priority="1981" stopIfTrue="1">
      <formula>RIGHT($B340,1)="0"</formula>
    </cfRule>
    <cfRule type="expression" dxfId="4348" priority="1982" stopIfTrue="1">
      <formula>D340&lt;&gt;""</formula>
    </cfRule>
    <cfRule type="expression" dxfId="4347" priority="1983" stopIfTrue="1">
      <formula>$I340&lt;&gt;""</formula>
    </cfRule>
  </conditionalFormatting>
  <conditionalFormatting sqref="C340">
    <cfRule type="expression" dxfId="4346" priority="1989" stopIfTrue="1">
      <formula>C340&lt;&gt;""</formula>
    </cfRule>
    <cfRule type="expression" dxfId="4345" priority="1990" stopIfTrue="1">
      <formula>$I340&lt;&gt;""</formula>
    </cfRule>
  </conditionalFormatting>
  <conditionalFormatting sqref="D340:I340">
    <cfRule type="expression" dxfId="4344" priority="1987" stopIfTrue="1">
      <formula>D340&lt;&gt;""</formula>
    </cfRule>
    <cfRule type="expression" dxfId="4343" priority="1988" stopIfTrue="1">
      <formula>$I340&lt;&gt;""</formula>
    </cfRule>
  </conditionalFormatting>
  <conditionalFormatting sqref="C342">
    <cfRule type="expression" dxfId="4342" priority="1974" stopIfTrue="1">
      <formula>RIGHT($B342,1)="0"</formula>
    </cfRule>
    <cfRule type="expression" dxfId="4341" priority="1975" stopIfTrue="1">
      <formula>C342&lt;&gt;""</formula>
    </cfRule>
    <cfRule type="expression" dxfId="4340" priority="1976" stopIfTrue="1">
      <formula>$I342&lt;&gt;""</formula>
    </cfRule>
  </conditionalFormatting>
  <conditionalFormatting sqref="D342:I342">
    <cfRule type="expression" dxfId="4339" priority="1971" stopIfTrue="1">
      <formula>RIGHT($B342,1)="0"</formula>
    </cfRule>
    <cfRule type="expression" dxfId="4338" priority="1972" stopIfTrue="1">
      <formula>D342&lt;&gt;""</formula>
    </cfRule>
    <cfRule type="expression" dxfId="4337" priority="1973" stopIfTrue="1">
      <formula>$I342&lt;&gt;""</formula>
    </cfRule>
  </conditionalFormatting>
  <conditionalFormatting sqref="C342">
    <cfRule type="expression" dxfId="4336" priority="1979" stopIfTrue="1">
      <formula>C342&lt;&gt;""</formula>
    </cfRule>
    <cfRule type="expression" dxfId="4335" priority="1980" stopIfTrue="1">
      <formula>$I342&lt;&gt;""</formula>
    </cfRule>
  </conditionalFormatting>
  <conditionalFormatting sqref="D342:I342">
    <cfRule type="expression" dxfId="4334" priority="1977" stopIfTrue="1">
      <formula>D342&lt;&gt;""</formula>
    </cfRule>
    <cfRule type="expression" dxfId="4333" priority="1978" stopIfTrue="1">
      <formula>$I342&lt;&gt;""</formula>
    </cfRule>
  </conditionalFormatting>
  <conditionalFormatting sqref="C372">
    <cfRule type="expression" dxfId="4332" priority="1954" stopIfTrue="1">
      <formula>RIGHT($B372,1)="0"</formula>
    </cfRule>
    <cfRule type="expression" dxfId="4331" priority="1955" stopIfTrue="1">
      <formula>C372&lt;&gt;""</formula>
    </cfRule>
    <cfRule type="expression" dxfId="4330" priority="1956" stopIfTrue="1">
      <formula>$I372&lt;&gt;""</formula>
    </cfRule>
  </conditionalFormatting>
  <conditionalFormatting sqref="D372:I372">
    <cfRule type="expression" dxfId="4329" priority="1951" stopIfTrue="1">
      <formula>RIGHT($B372,1)="0"</formula>
    </cfRule>
    <cfRule type="expression" dxfId="4328" priority="1952" stopIfTrue="1">
      <formula>D372&lt;&gt;""</formula>
    </cfRule>
    <cfRule type="expression" dxfId="4327" priority="1953" stopIfTrue="1">
      <formula>$I372&lt;&gt;""</formula>
    </cfRule>
  </conditionalFormatting>
  <conditionalFormatting sqref="C372">
    <cfRule type="expression" dxfId="4326" priority="1959" stopIfTrue="1">
      <formula>C372&lt;&gt;""</formula>
    </cfRule>
    <cfRule type="expression" dxfId="4325" priority="1960" stopIfTrue="1">
      <formula>$I372&lt;&gt;""</formula>
    </cfRule>
  </conditionalFormatting>
  <conditionalFormatting sqref="D372:I372">
    <cfRule type="expression" dxfId="4324" priority="1957" stopIfTrue="1">
      <formula>D372&lt;&gt;""</formula>
    </cfRule>
    <cfRule type="expression" dxfId="4323" priority="1958" stopIfTrue="1">
      <formula>$I372&lt;&gt;""</formula>
    </cfRule>
  </conditionalFormatting>
  <conditionalFormatting sqref="C381">
    <cfRule type="expression" dxfId="4322" priority="1944" stopIfTrue="1">
      <formula>RIGHT($B381,1)="0"</formula>
    </cfRule>
    <cfRule type="expression" dxfId="4321" priority="1945" stopIfTrue="1">
      <formula>C381&lt;&gt;""</formula>
    </cfRule>
    <cfRule type="expression" dxfId="4320" priority="1946" stopIfTrue="1">
      <formula>$I381&lt;&gt;""</formula>
    </cfRule>
  </conditionalFormatting>
  <conditionalFormatting sqref="D381:I381">
    <cfRule type="expression" dxfId="4319" priority="1941" stopIfTrue="1">
      <formula>RIGHT($B381,1)="0"</formula>
    </cfRule>
    <cfRule type="expression" dxfId="4318" priority="1942" stopIfTrue="1">
      <formula>D381&lt;&gt;""</formula>
    </cfRule>
    <cfRule type="expression" dxfId="4317" priority="1943" stopIfTrue="1">
      <formula>$I381&lt;&gt;""</formula>
    </cfRule>
  </conditionalFormatting>
  <conditionalFormatting sqref="C381">
    <cfRule type="expression" dxfId="4316" priority="1949" stopIfTrue="1">
      <formula>C381&lt;&gt;""</formula>
    </cfRule>
    <cfRule type="expression" dxfId="4315" priority="1950" stopIfTrue="1">
      <formula>$I381&lt;&gt;""</formula>
    </cfRule>
  </conditionalFormatting>
  <conditionalFormatting sqref="D381:I381">
    <cfRule type="expression" dxfId="4314" priority="1947" stopIfTrue="1">
      <formula>D381&lt;&gt;""</formula>
    </cfRule>
    <cfRule type="expression" dxfId="4313" priority="1948" stopIfTrue="1">
      <formula>$I381&lt;&gt;""</formula>
    </cfRule>
  </conditionalFormatting>
  <conditionalFormatting sqref="C399:I404 C407:I407 C409:I409 C411:I411">
    <cfRule type="expression" dxfId="4312" priority="1939" stopIfTrue="1">
      <formula>C399&lt;&gt;""</formula>
    </cfRule>
    <cfRule type="expression" dxfId="4311" priority="1940" stopIfTrue="1">
      <formula>$I399&lt;&gt;""</formula>
    </cfRule>
  </conditionalFormatting>
  <conditionalFormatting sqref="C341">
    <cfRule type="expression" dxfId="4310" priority="1927" stopIfTrue="1">
      <formula>RIGHT($B341,1)="0"</formula>
    </cfRule>
    <cfRule type="expression" dxfId="4309" priority="1928" stopIfTrue="1">
      <formula>C341&lt;&gt;""</formula>
    </cfRule>
    <cfRule type="expression" dxfId="4308" priority="1929" stopIfTrue="1">
      <formula>$I341&lt;&gt;""</formula>
    </cfRule>
  </conditionalFormatting>
  <conditionalFormatting sqref="D341:I341">
    <cfRule type="expression" dxfId="4307" priority="1924" stopIfTrue="1">
      <formula>RIGHT($B341,1)="0"</formula>
    </cfRule>
    <cfRule type="expression" dxfId="4306" priority="1925" stopIfTrue="1">
      <formula>D341&lt;&gt;""</formula>
    </cfRule>
    <cfRule type="expression" dxfId="4305" priority="1926" stopIfTrue="1">
      <formula>$I341&lt;&gt;""</formula>
    </cfRule>
  </conditionalFormatting>
  <conditionalFormatting sqref="C341">
    <cfRule type="expression" dxfId="4304" priority="1932" stopIfTrue="1">
      <formula>C341&lt;&gt;""</formula>
    </cfRule>
    <cfRule type="expression" dxfId="4303" priority="1933" stopIfTrue="1">
      <formula>$I341&lt;&gt;""</formula>
    </cfRule>
  </conditionalFormatting>
  <conditionalFormatting sqref="D341:I341">
    <cfRule type="expression" dxfId="4302" priority="1930" stopIfTrue="1">
      <formula>D341&lt;&gt;""</formula>
    </cfRule>
    <cfRule type="expression" dxfId="4301" priority="1931" stopIfTrue="1">
      <formula>$I341&lt;&gt;""</formula>
    </cfRule>
  </conditionalFormatting>
  <conditionalFormatting sqref="C367">
    <cfRule type="expression" dxfId="4300" priority="1916" stopIfTrue="1">
      <formula>RIGHT($B367,1)="0"</formula>
    </cfRule>
    <cfRule type="expression" dxfId="4299" priority="1917" stopIfTrue="1">
      <formula>C367&lt;&gt;""</formula>
    </cfRule>
    <cfRule type="expression" dxfId="4298" priority="1918" stopIfTrue="1">
      <formula>$I367&lt;&gt;""</formula>
    </cfRule>
  </conditionalFormatting>
  <conditionalFormatting sqref="D367:I367">
    <cfRule type="expression" dxfId="4297" priority="1913" stopIfTrue="1">
      <formula>RIGHT($B367,1)="0"</formula>
    </cfRule>
    <cfRule type="expression" dxfId="4296" priority="1914" stopIfTrue="1">
      <formula>D367&lt;&gt;""</formula>
    </cfRule>
    <cfRule type="expression" dxfId="4295" priority="1915" stopIfTrue="1">
      <formula>$I367&lt;&gt;""</formula>
    </cfRule>
  </conditionalFormatting>
  <conditionalFormatting sqref="C367">
    <cfRule type="expression" dxfId="4294" priority="1921" stopIfTrue="1">
      <formula>C367&lt;&gt;""</formula>
    </cfRule>
    <cfRule type="expression" dxfId="4293" priority="1922" stopIfTrue="1">
      <formula>$I367&lt;&gt;""</formula>
    </cfRule>
  </conditionalFormatting>
  <conditionalFormatting sqref="D367:I367">
    <cfRule type="expression" dxfId="4292" priority="1919" stopIfTrue="1">
      <formula>D367&lt;&gt;""</formula>
    </cfRule>
    <cfRule type="expression" dxfId="4291" priority="1920" stopIfTrue="1">
      <formula>$I367&lt;&gt;""</formula>
    </cfRule>
  </conditionalFormatting>
  <conditionalFormatting sqref="C383">
    <cfRule type="expression" dxfId="4290" priority="1894" stopIfTrue="1">
      <formula>RIGHT($B383,1)="0"</formula>
    </cfRule>
    <cfRule type="expression" dxfId="4289" priority="1895" stopIfTrue="1">
      <formula>C383&lt;&gt;""</formula>
    </cfRule>
    <cfRule type="expression" dxfId="4288" priority="1896" stopIfTrue="1">
      <formula>$I383&lt;&gt;""</formula>
    </cfRule>
  </conditionalFormatting>
  <conditionalFormatting sqref="D383:I383">
    <cfRule type="expression" dxfId="4287" priority="1891" stopIfTrue="1">
      <formula>RIGHT($B383,1)="0"</formula>
    </cfRule>
    <cfRule type="expression" dxfId="4286" priority="1892" stopIfTrue="1">
      <formula>D383&lt;&gt;""</formula>
    </cfRule>
    <cfRule type="expression" dxfId="4285" priority="1893" stopIfTrue="1">
      <formula>$I383&lt;&gt;""</formula>
    </cfRule>
  </conditionalFormatting>
  <conditionalFormatting sqref="C383">
    <cfRule type="expression" dxfId="4284" priority="1899" stopIfTrue="1">
      <formula>C383&lt;&gt;""</formula>
    </cfRule>
    <cfRule type="expression" dxfId="4283" priority="1900" stopIfTrue="1">
      <formula>$I383&lt;&gt;""</formula>
    </cfRule>
  </conditionalFormatting>
  <conditionalFormatting sqref="D383:I383">
    <cfRule type="expression" dxfId="4282" priority="1897" stopIfTrue="1">
      <formula>D383&lt;&gt;""</formula>
    </cfRule>
    <cfRule type="expression" dxfId="4281" priority="1898" stopIfTrue="1">
      <formula>$I383&lt;&gt;""</formula>
    </cfRule>
  </conditionalFormatting>
  <conditionalFormatting sqref="C346">
    <cfRule type="expression" dxfId="4280" priority="1880" stopIfTrue="1">
      <formula>RIGHT($B346,1)="0"</formula>
    </cfRule>
  </conditionalFormatting>
  <conditionalFormatting sqref="D346:I346">
    <cfRule type="expression" dxfId="4279" priority="1877" stopIfTrue="1">
      <formula>RIGHT($B346,1)="0"</formula>
    </cfRule>
  </conditionalFormatting>
  <conditionalFormatting sqref="C346">
    <cfRule type="expression" dxfId="4278" priority="1881" stopIfTrue="1">
      <formula>C346&lt;&gt;""</formula>
    </cfRule>
    <cfRule type="expression" dxfId="4277" priority="1882" stopIfTrue="1">
      <formula>$I346&lt;&gt;""</formula>
    </cfRule>
  </conditionalFormatting>
  <conditionalFormatting sqref="D346:I346">
    <cfRule type="expression" dxfId="4276" priority="1878" stopIfTrue="1">
      <formula>D346&lt;&gt;""</formula>
    </cfRule>
    <cfRule type="expression" dxfId="4275" priority="1879" stopIfTrue="1">
      <formula>$I346&lt;&gt;""</formula>
    </cfRule>
  </conditionalFormatting>
  <conditionalFormatting sqref="C370">
    <cfRule type="expression" dxfId="4274" priority="1873" stopIfTrue="1">
      <formula>RIGHT($B370,1)="0"</formula>
    </cfRule>
  </conditionalFormatting>
  <conditionalFormatting sqref="D370:I370">
    <cfRule type="expression" dxfId="4273" priority="1870" stopIfTrue="1">
      <formula>RIGHT($B370,1)="0"</formula>
    </cfRule>
  </conditionalFormatting>
  <conditionalFormatting sqref="C370">
    <cfRule type="expression" dxfId="4272" priority="1874" stopIfTrue="1">
      <formula>C370&lt;&gt;""</formula>
    </cfRule>
    <cfRule type="expression" dxfId="4271" priority="1875" stopIfTrue="1">
      <formula>$I370&lt;&gt;""</formula>
    </cfRule>
  </conditionalFormatting>
  <conditionalFormatting sqref="D370:I370">
    <cfRule type="expression" dxfId="4270" priority="1871" stopIfTrue="1">
      <formula>D370&lt;&gt;""</formula>
    </cfRule>
    <cfRule type="expression" dxfId="4269" priority="1872" stopIfTrue="1">
      <formula>$I370&lt;&gt;""</formula>
    </cfRule>
  </conditionalFormatting>
  <conditionalFormatting sqref="C389">
    <cfRule type="expression" dxfId="4268" priority="1866" stopIfTrue="1">
      <formula>RIGHT($B389,1)="0"</formula>
    </cfRule>
  </conditionalFormatting>
  <conditionalFormatting sqref="D389:I389">
    <cfRule type="expression" dxfId="4267" priority="1863" stopIfTrue="1">
      <formula>RIGHT($B389,1)="0"</formula>
    </cfRule>
  </conditionalFormatting>
  <conditionalFormatting sqref="C389">
    <cfRule type="expression" dxfId="4266" priority="1867" stopIfTrue="1">
      <formula>C389&lt;&gt;""</formula>
    </cfRule>
    <cfRule type="expression" dxfId="4265" priority="1868" stopIfTrue="1">
      <formula>$I389&lt;&gt;""</formula>
    </cfRule>
  </conditionalFormatting>
  <conditionalFormatting sqref="D389:I389">
    <cfRule type="expression" dxfId="4264" priority="1864" stopIfTrue="1">
      <formula>D389&lt;&gt;""</formula>
    </cfRule>
    <cfRule type="expression" dxfId="4263" priority="1865" stopIfTrue="1">
      <formula>$I389&lt;&gt;""</formula>
    </cfRule>
  </conditionalFormatting>
  <conditionalFormatting sqref="C398">
    <cfRule type="expression" dxfId="4262" priority="1859" stopIfTrue="1">
      <formula>RIGHT($B398,1)="0"</formula>
    </cfRule>
  </conditionalFormatting>
  <conditionalFormatting sqref="D398:I398">
    <cfRule type="expression" dxfId="4261" priority="1856" stopIfTrue="1">
      <formula>RIGHT($B398,1)="0"</formula>
    </cfRule>
  </conditionalFormatting>
  <conditionalFormatting sqref="C398">
    <cfRule type="expression" dxfId="4260" priority="1860" stopIfTrue="1">
      <formula>C398&lt;&gt;""</formula>
    </cfRule>
    <cfRule type="expression" dxfId="4259" priority="1861" stopIfTrue="1">
      <formula>$I398&lt;&gt;""</formula>
    </cfRule>
  </conditionalFormatting>
  <conditionalFormatting sqref="D398:I398">
    <cfRule type="expression" dxfId="4258" priority="1857" stopIfTrue="1">
      <formula>D398&lt;&gt;""</formula>
    </cfRule>
    <cfRule type="expression" dxfId="4257" priority="1858" stopIfTrue="1">
      <formula>$I398&lt;&gt;""</formula>
    </cfRule>
  </conditionalFormatting>
  <conditionalFormatting sqref="C430:I430 C426:I427 C421:I422">
    <cfRule type="expression" dxfId="4256" priority="1847" stopIfTrue="1">
      <formula>C421&lt;&gt;""</formula>
    </cfRule>
    <cfRule type="expression" dxfId="4255" priority="1848" stopIfTrue="1">
      <formula>$I421&lt;&gt;""</formula>
    </cfRule>
  </conditionalFormatting>
  <conditionalFormatting sqref="C360">
    <cfRule type="expression" dxfId="4254" priority="1821" stopIfTrue="1">
      <formula>RIGHT($B360,1)="0"</formula>
    </cfRule>
    <cfRule type="expression" dxfId="4253" priority="1822" stopIfTrue="1">
      <formula>C360&lt;&gt;""</formula>
    </cfRule>
    <cfRule type="expression" dxfId="4252" priority="1823" stopIfTrue="1">
      <formula>$I360&lt;&gt;""</formula>
    </cfRule>
  </conditionalFormatting>
  <conditionalFormatting sqref="D360:I360">
    <cfRule type="expression" dxfId="4251" priority="1818" stopIfTrue="1">
      <formula>RIGHT($B360,1)="0"</formula>
    </cfRule>
    <cfRule type="expression" dxfId="4250" priority="1819" stopIfTrue="1">
      <formula>D360&lt;&gt;""</formula>
    </cfRule>
    <cfRule type="expression" dxfId="4249" priority="1820" stopIfTrue="1">
      <formula>$I360&lt;&gt;""</formula>
    </cfRule>
  </conditionalFormatting>
  <conditionalFormatting sqref="C360">
    <cfRule type="expression" dxfId="4248" priority="1826" stopIfTrue="1">
      <formula>C360&lt;&gt;""</formula>
    </cfRule>
    <cfRule type="expression" dxfId="4247" priority="1827" stopIfTrue="1">
      <formula>$I360&lt;&gt;""</formula>
    </cfRule>
  </conditionalFormatting>
  <conditionalFormatting sqref="D360:I360">
    <cfRule type="expression" dxfId="4246" priority="1824" stopIfTrue="1">
      <formula>D360&lt;&gt;""</formula>
    </cfRule>
    <cfRule type="expression" dxfId="4245" priority="1825" stopIfTrue="1">
      <formula>$I360&lt;&gt;""</formula>
    </cfRule>
  </conditionalFormatting>
  <conditionalFormatting sqref="C321">
    <cfRule type="expression" dxfId="4244" priority="1810" stopIfTrue="1">
      <formula>RIGHT($B321,1)="0"</formula>
    </cfRule>
    <cfRule type="expression" dxfId="4243" priority="1811" stopIfTrue="1">
      <formula>C321&lt;&gt;""</formula>
    </cfRule>
    <cfRule type="expression" dxfId="4242" priority="1812" stopIfTrue="1">
      <formula>$I321&lt;&gt;""</formula>
    </cfRule>
  </conditionalFormatting>
  <conditionalFormatting sqref="D321:I321">
    <cfRule type="expression" dxfId="4241" priority="1807" stopIfTrue="1">
      <formula>RIGHT($B321,1)="0"</formula>
    </cfRule>
    <cfRule type="expression" dxfId="4240" priority="1808" stopIfTrue="1">
      <formula>D321&lt;&gt;""</formula>
    </cfRule>
    <cfRule type="expression" dxfId="4239" priority="1809" stopIfTrue="1">
      <formula>$I321&lt;&gt;""</formula>
    </cfRule>
  </conditionalFormatting>
  <conditionalFormatting sqref="C321">
    <cfRule type="expression" dxfId="4238" priority="1815" stopIfTrue="1">
      <formula>C321&lt;&gt;""</formula>
    </cfRule>
    <cfRule type="expression" dxfId="4237" priority="1816" stopIfTrue="1">
      <formula>$I321&lt;&gt;""</formula>
    </cfRule>
  </conditionalFormatting>
  <conditionalFormatting sqref="D321:I321">
    <cfRule type="expression" dxfId="4236" priority="1813" stopIfTrue="1">
      <formula>D321&lt;&gt;""</formula>
    </cfRule>
    <cfRule type="expression" dxfId="4235" priority="1814" stopIfTrue="1">
      <formula>$I321&lt;&gt;""</formula>
    </cfRule>
  </conditionalFormatting>
  <conditionalFormatting sqref="C378">
    <cfRule type="expression" dxfId="4234" priority="1797" stopIfTrue="1">
      <formula>RIGHT($B378,1)="0"</formula>
    </cfRule>
    <cfRule type="expression" dxfId="4233" priority="1798" stopIfTrue="1">
      <formula>C378&lt;&gt;""</formula>
    </cfRule>
    <cfRule type="expression" dxfId="4232" priority="1799" stopIfTrue="1">
      <formula>$I378&lt;&gt;""</formula>
    </cfRule>
  </conditionalFormatting>
  <conditionalFormatting sqref="D378:I378">
    <cfRule type="expression" dxfId="4231" priority="1794" stopIfTrue="1">
      <formula>RIGHT($B378,1)="0"</formula>
    </cfRule>
    <cfRule type="expression" dxfId="4230" priority="1795" stopIfTrue="1">
      <formula>D378&lt;&gt;""</formula>
    </cfRule>
    <cfRule type="expression" dxfId="4229" priority="1796" stopIfTrue="1">
      <formula>$I378&lt;&gt;""</formula>
    </cfRule>
  </conditionalFormatting>
  <conditionalFormatting sqref="C378">
    <cfRule type="expression" dxfId="4228" priority="1802" stopIfTrue="1">
      <formula>C378&lt;&gt;""</formula>
    </cfRule>
    <cfRule type="expression" dxfId="4227" priority="1803" stopIfTrue="1">
      <formula>$I378&lt;&gt;""</formula>
    </cfRule>
  </conditionalFormatting>
  <conditionalFormatting sqref="D378:I378">
    <cfRule type="expression" dxfId="4226" priority="1800" stopIfTrue="1">
      <formula>D378&lt;&gt;""</formula>
    </cfRule>
    <cfRule type="expression" dxfId="4225" priority="1801" stopIfTrue="1">
      <formula>$I378&lt;&gt;""</formula>
    </cfRule>
  </conditionalFormatting>
  <conditionalFormatting sqref="C397">
    <cfRule type="expression" dxfId="4224" priority="1784" stopIfTrue="1">
      <formula>RIGHT($B397,1)="0"</formula>
    </cfRule>
    <cfRule type="expression" dxfId="4223" priority="1785" stopIfTrue="1">
      <formula>C397&lt;&gt;""</formula>
    </cfRule>
    <cfRule type="expression" dxfId="4222" priority="1786" stopIfTrue="1">
      <formula>$I397&lt;&gt;""</formula>
    </cfRule>
  </conditionalFormatting>
  <conditionalFormatting sqref="D397:I397">
    <cfRule type="expression" dxfId="4221" priority="1781" stopIfTrue="1">
      <formula>RIGHT($B397,1)="0"</formula>
    </cfRule>
    <cfRule type="expression" dxfId="4220" priority="1782" stopIfTrue="1">
      <formula>D397&lt;&gt;""</formula>
    </cfRule>
    <cfRule type="expression" dxfId="4219" priority="1783" stopIfTrue="1">
      <formula>$I397&lt;&gt;""</formula>
    </cfRule>
  </conditionalFormatting>
  <conditionalFormatting sqref="C397">
    <cfRule type="expression" dxfId="4218" priority="1789" stopIfTrue="1">
      <formula>C397&lt;&gt;""</formula>
    </cfRule>
    <cfRule type="expression" dxfId="4217" priority="1790" stopIfTrue="1">
      <formula>$I397&lt;&gt;""</formula>
    </cfRule>
  </conditionalFormatting>
  <conditionalFormatting sqref="D397:I397">
    <cfRule type="expression" dxfId="4216" priority="1787" stopIfTrue="1">
      <formula>D397&lt;&gt;""</formula>
    </cfRule>
    <cfRule type="expression" dxfId="4215" priority="1788" stopIfTrue="1">
      <formula>$I397&lt;&gt;""</formula>
    </cfRule>
  </conditionalFormatting>
  <conditionalFormatting sqref="C406">
    <cfRule type="expression" dxfId="4214" priority="1771" stopIfTrue="1">
      <formula>RIGHT($B406,1)="0"</formula>
    </cfRule>
    <cfRule type="expression" dxfId="4213" priority="1772" stopIfTrue="1">
      <formula>C406&lt;&gt;""</formula>
    </cfRule>
    <cfRule type="expression" dxfId="4212" priority="1773" stopIfTrue="1">
      <formula>$I406&lt;&gt;""</formula>
    </cfRule>
  </conditionalFormatting>
  <conditionalFormatting sqref="D406:I406">
    <cfRule type="expression" dxfId="4211" priority="1768" stopIfTrue="1">
      <formula>RIGHT($B406,1)="0"</formula>
    </cfRule>
    <cfRule type="expression" dxfId="4210" priority="1769" stopIfTrue="1">
      <formula>D406&lt;&gt;""</formula>
    </cfRule>
    <cfRule type="expression" dxfId="4209" priority="1770" stopIfTrue="1">
      <formula>$I406&lt;&gt;""</formula>
    </cfRule>
  </conditionalFormatting>
  <conditionalFormatting sqref="C406">
    <cfRule type="expression" dxfId="4208" priority="1776" stopIfTrue="1">
      <formula>C406&lt;&gt;""</formula>
    </cfRule>
    <cfRule type="expression" dxfId="4207" priority="1777" stopIfTrue="1">
      <formula>$I406&lt;&gt;""</formula>
    </cfRule>
  </conditionalFormatting>
  <conditionalFormatting sqref="D406:I406">
    <cfRule type="expression" dxfId="4206" priority="1774" stopIfTrue="1">
      <formula>D406&lt;&gt;""</formula>
    </cfRule>
    <cfRule type="expression" dxfId="4205" priority="1775" stopIfTrue="1">
      <formula>$I406&lt;&gt;""</formula>
    </cfRule>
  </conditionalFormatting>
  <conditionalFormatting sqref="C442:I442">
    <cfRule type="expression" dxfId="4204" priority="1763" stopIfTrue="1">
      <formula>C442&lt;&gt;""</formula>
    </cfRule>
    <cfRule type="expression" dxfId="4203" priority="1764" stopIfTrue="1">
      <formula>$I442&lt;&gt;""</formula>
    </cfRule>
  </conditionalFormatting>
  <conditionalFormatting sqref="D317:I317">
    <cfRule type="expression" dxfId="4202" priority="1748" stopIfTrue="1">
      <formula>RIGHT($B317,1)="0"</formula>
    </cfRule>
    <cfRule type="expression" dxfId="4201" priority="1749" stopIfTrue="1">
      <formula>D317&lt;&gt;""</formula>
    </cfRule>
    <cfRule type="expression" dxfId="4200" priority="1750" stopIfTrue="1">
      <formula>$I317&lt;&gt;""</formula>
    </cfRule>
  </conditionalFormatting>
  <conditionalFormatting sqref="D317:I317">
    <cfRule type="expression" dxfId="4199" priority="1754" stopIfTrue="1">
      <formula>D317&lt;&gt;""</formula>
    </cfRule>
    <cfRule type="expression" dxfId="4198" priority="1755" stopIfTrue="1">
      <formula>$I317&lt;&gt;""</formula>
    </cfRule>
  </conditionalFormatting>
  <conditionalFormatting sqref="C376">
    <cfRule type="expression" dxfId="4197" priority="1740" stopIfTrue="1">
      <formula>RIGHT($B376,1)="0"</formula>
    </cfRule>
    <cfRule type="expression" dxfId="4196" priority="1741" stopIfTrue="1">
      <formula>C376&lt;&gt;""</formula>
    </cfRule>
    <cfRule type="expression" dxfId="4195" priority="1742" stopIfTrue="1">
      <formula>$I376&lt;&gt;""</formula>
    </cfRule>
  </conditionalFormatting>
  <conditionalFormatting sqref="D376:I376">
    <cfRule type="expression" dxfId="4194" priority="1737" stopIfTrue="1">
      <formula>RIGHT($B376,1)="0"</formula>
    </cfRule>
    <cfRule type="expression" dxfId="4193" priority="1738" stopIfTrue="1">
      <formula>D376&lt;&gt;""</formula>
    </cfRule>
    <cfRule type="expression" dxfId="4192" priority="1739" stopIfTrue="1">
      <formula>$I376&lt;&gt;""</formula>
    </cfRule>
  </conditionalFormatting>
  <conditionalFormatting sqref="C376">
    <cfRule type="expression" dxfId="4191" priority="1745" stopIfTrue="1">
      <formula>C376&lt;&gt;""</formula>
    </cfRule>
    <cfRule type="expression" dxfId="4190" priority="1746" stopIfTrue="1">
      <formula>$I376&lt;&gt;""</formula>
    </cfRule>
  </conditionalFormatting>
  <conditionalFormatting sqref="D376:I376">
    <cfRule type="expression" dxfId="4189" priority="1743" stopIfTrue="1">
      <formula>D376&lt;&gt;""</formula>
    </cfRule>
    <cfRule type="expression" dxfId="4188" priority="1744" stopIfTrue="1">
      <formula>$I376&lt;&gt;""</formula>
    </cfRule>
  </conditionalFormatting>
  <conditionalFormatting sqref="C393">
    <cfRule type="expression" dxfId="4187" priority="1730" stopIfTrue="1">
      <formula>RIGHT($B393,1)="0"</formula>
    </cfRule>
    <cfRule type="expression" dxfId="4186" priority="1731" stopIfTrue="1">
      <formula>C393&lt;&gt;""</formula>
    </cfRule>
    <cfRule type="expression" dxfId="4185" priority="1732" stopIfTrue="1">
      <formula>$I393&lt;&gt;""</formula>
    </cfRule>
  </conditionalFormatting>
  <conditionalFormatting sqref="D393:I393">
    <cfRule type="expression" dxfId="4184" priority="1727" stopIfTrue="1">
      <formula>RIGHT($B393,1)="0"</formula>
    </cfRule>
    <cfRule type="expression" dxfId="4183" priority="1728" stopIfTrue="1">
      <formula>D393&lt;&gt;""</formula>
    </cfRule>
    <cfRule type="expression" dxfId="4182" priority="1729" stopIfTrue="1">
      <formula>$I393&lt;&gt;""</formula>
    </cfRule>
  </conditionalFormatting>
  <conditionalFormatting sqref="C393">
    <cfRule type="expression" dxfId="4181" priority="1735" stopIfTrue="1">
      <formula>C393&lt;&gt;""</formula>
    </cfRule>
    <cfRule type="expression" dxfId="4180" priority="1736" stopIfTrue="1">
      <formula>$I393&lt;&gt;""</formula>
    </cfRule>
  </conditionalFormatting>
  <conditionalFormatting sqref="D393:I393">
    <cfRule type="expression" dxfId="4179" priority="1733" stopIfTrue="1">
      <formula>D393&lt;&gt;""</formula>
    </cfRule>
    <cfRule type="expression" dxfId="4178" priority="1734" stopIfTrue="1">
      <formula>$I393&lt;&gt;""</formula>
    </cfRule>
  </conditionalFormatting>
  <conditionalFormatting sqref="C417">
    <cfRule type="expression" dxfId="4177" priority="1720" stopIfTrue="1">
      <formula>RIGHT($B417,1)="0"</formula>
    </cfRule>
    <cfRule type="expression" dxfId="4176" priority="1721" stopIfTrue="1">
      <formula>C417&lt;&gt;""</formula>
    </cfRule>
    <cfRule type="expression" dxfId="4175" priority="1722" stopIfTrue="1">
      <formula>$I417&lt;&gt;""</formula>
    </cfRule>
  </conditionalFormatting>
  <conditionalFormatting sqref="D417:I417">
    <cfRule type="expression" dxfId="4174" priority="1717" stopIfTrue="1">
      <formula>RIGHT($B417,1)="0"</formula>
    </cfRule>
    <cfRule type="expression" dxfId="4173" priority="1718" stopIfTrue="1">
      <formula>D417&lt;&gt;""</formula>
    </cfRule>
    <cfRule type="expression" dxfId="4172" priority="1719" stopIfTrue="1">
      <formula>$I417&lt;&gt;""</formula>
    </cfRule>
  </conditionalFormatting>
  <conditionalFormatting sqref="C417">
    <cfRule type="expression" dxfId="4171" priority="1725" stopIfTrue="1">
      <formula>C417&lt;&gt;""</formula>
    </cfRule>
    <cfRule type="expression" dxfId="4170" priority="1726" stopIfTrue="1">
      <formula>$I417&lt;&gt;""</formula>
    </cfRule>
  </conditionalFormatting>
  <conditionalFormatting sqref="D417:I417">
    <cfRule type="expression" dxfId="4169" priority="1723" stopIfTrue="1">
      <formula>D417&lt;&gt;""</formula>
    </cfRule>
    <cfRule type="expression" dxfId="4168" priority="1724" stopIfTrue="1">
      <formula>$I417&lt;&gt;""</formula>
    </cfRule>
  </conditionalFormatting>
  <conditionalFormatting sqref="C436">
    <cfRule type="expression" dxfId="4167" priority="1710" stopIfTrue="1">
      <formula>RIGHT($B436,1)="0"</formula>
    </cfRule>
    <cfRule type="expression" dxfId="4166" priority="1711" stopIfTrue="1">
      <formula>C436&lt;&gt;""</formula>
    </cfRule>
    <cfRule type="expression" dxfId="4165" priority="1712" stopIfTrue="1">
      <formula>$I436&lt;&gt;""</formula>
    </cfRule>
  </conditionalFormatting>
  <conditionalFormatting sqref="D436:I436">
    <cfRule type="expression" dxfId="4164" priority="1707" stopIfTrue="1">
      <formula>RIGHT($B436,1)="0"</formula>
    </cfRule>
    <cfRule type="expression" dxfId="4163" priority="1708" stopIfTrue="1">
      <formula>D436&lt;&gt;""</formula>
    </cfRule>
    <cfRule type="expression" dxfId="4162" priority="1709" stopIfTrue="1">
      <formula>$I436&lt;&gt;""</formula>
    </cfRule>
  </conditionalFormatting>
  <conditionalFormatting sqref="C436">
    <cfRule type="expression" dxfId="4161" priority="1715" stopIfTrue="1">
      <formula>C436&lt;&gt;""</formula>
    </cfRule>
    <cfRule type="expression" dxfId="4160" priority="1716" stopIfTrue="1">
      <formula>$I436&lt;&gt;""</formula>
    </cfRule>
  </conditionalFormatting>
  <conditionalFormatting sqref="D436:I436">
    <cfRule type="expression" dxfId="4159" priority="1713" stopIfTrue="1">
      <formula>D436&lt;&gt;""</formula>
    </cfRule>
    <cfRule type="expression" dxfId="4158" priority="1714" stopIfTrue="1">
      <formula>$I436&lt;&gt;""</formula>
    </cfRule>
  </conditionalFormatting>
  <conditionalFormatting sqref="C445">
    <cfRule type="expression" dxfId="4157" priority="1700" stopIfTrue="1">
      <formula>RIGHT($B445,1)="0"</formula>
    </cfRule>
    <cfRule type="expression" dxfId="4156" priority="1701" stopIfTrue="1">
      <formula>C445&lt;&gt;""</formula>
    </cfRule>
    <cfRule type="expression" dxfId="4155" priority="1702" stopIfTrue="1">
      <formula>$I445&lt;&gt;""</formula>
    </cfRule>
  </conditionalFormatting>
  <conditionalFormatting sqref="D445:I445">
    <cfRule type="expression" dxfId="4154" priority="1697" stopIfTrue="1">
      <formula>RIGHT($B445,1)="0"</formula>
    </cfRule>
    <cfRule type="expression" dxfId="4153" priority="1698" stopIfTrue="1">
      <formula>D445&lt;&gt;""</formula>
    </cfRule>
    <cfRule type="expression" dxfId="4152" priority="1699" stopIfTrue="1">
      <formula>$I445&lt;&gt;""</formula>
    </cfRule>
  </conditionalFormatting>
  <conditionalFormatting sqref="C445">
    <cfRule type="expression" dxfId="4151" priority="1705" stopIfTrue="1">
      <formula>C445&lt;&gt;""</formula>
    </cfRule>
    <cfRule type="expression" dxfId="4150" priority="1706" stopIfTrue="1">
      <formula>$I445&lt;&gt;""</formula>
    </cfRule>
  </conditionalFormatting>
  <conditionalFormatting sqref="D445:I445">
    <cfRule type="expression" dxfId="4149" priority="1703" stopIfTrue="1">
      <formula>D445&lt;&gt;""</formula>
    </cfRule>
    <cfRule type="expression" dxfId="4148" priority="1704" stopIfTrue="1">
      <formula>$I445&lt;&gt;""</formula>
    </cfRule>
  </conditionalFormatting>
  <conditionalFormatting sqref="C454:I454 C476:I477 C458:I459 C462:I462 C471:I471 C479:I479 C464:I464">
    <cfRule type="expression" dxfId="4147" priority="1691" stopIfTrue="1">
      <formula>C454&lt;&gt;""</formula>
    </cfRule>
    <cfRule type="expression" dxfId="4146" priority="1692" stopIfTrue="1">
      <formula>$I454&lt;&gt;""</formula>
    </cfRule>
  </conditionalFormatting>
  <conditionalFormatting sqref="C317">
    <cfRule type="expression" dxfId="4145" priority="1616" stopIfTrue="1">
      <formula>RIGHT($B317,1)="0"</formula>
    </cfRule>
  </conditionalFormatting>
  <conditionalFormatting sqref="C317">
    <cfRule type="expression" dxfId="4144" priority="1617" stopIfTrue="1">
      <formula>C317&lt;&gt;""</formula>
    </cfRule>
    <cfRule type="expression" dxfId="4143" priority="1618" stopIfTrue="1">
      <formula>$I317&lt;&gt;""</formula>
    </cfRule>
  </conditionalFormatting>
  <conditionalFormatting sqref="C484:I484 C486:I486 C496:I496 C492:I492 C502:I502 C505:I505 C526:I529 C540:I540 C548:I551 C520:I523 C533:I537 C542:I546 C498:I499 C555:I559 C531:I531 C490:I490 C507:I509 C517:I518 C514:I514 C511:I512 C553:I553 C561:I583 C488:I488">
    <cfRule type="expression" dxfId="4142" priority="1510" stopIfTrue="1">
      <formula>C484&lt;&gt;""</formula>
    </cfRule>
    <cfRule type="expression" dxfId="4141" priority="1511" stopIfTrue="1">
      <formula>$I484&lt;&gt;""</formula>
    </cfRule>
  </conditionalFormatting>
  <conditionalFormatting sqref="C353">
    <cfRule type="expression" dxfId="4140" priority="1499" stopIfTrue="1">
      <formula>RIGHT($B353,1)="0"</formula>
    </cfRule>
  </conditionalFormatting>
  <conditionalFormatting sqref="D353:I353">
    <cfRule type="expression" dxfId="4139" priority="1496" stopIfTrue="1">
      <formula>RIGHT($B353,1)="0"</formula>
    </cfRule>
  </conditionalFormatting>
  <conditionalFormatting sqref="C353">
    <cfRule type="expression" dxfId="4138" priority="1500" stopIfTrue="1">
      <formula>C353&lt;&gt;""</formula>
    </cfRule>
    <cfRule type="expression" dxfId="4137" priority="1501" stopIfTrue="1">
      <formula>$I353&lt;&gt;""</formula>
    </cfRule>
  </conditionalFormatting>
  <conditionalFormatting sqref="D353:I353">
    <cfRule type="expression" dxfId="4136" priority="1497" stopIfTrue="1">
      <formula>D353&lt;&gt;""</formula>
    </cfRule>
    <cfRule type="expression" dxfId="4135" priority="1498" stopIfTrue="1">
      <formula>$I353&lt;&gt;""</formula>
    </cfRule>
  </conditionalFormatting>
  <conditionalFormatting sqref="C396">
    <cfRule type="expression" dxfId="4134" priority="1492" stopIfTrue="1">
      <formula>RIGHT($B396,1)="0"</formula>
    </cfRule>
  </conditionalFormatting>
  <conditionalFormatting sqref="D396:I396">
    <cfRule type="expression" dxfId="4133" priority="1489" stopIfTrue="1">
      <formula>RIGHT($B396,1)="0"</formula>
    </cfRule>
  </conditionalFormatting>
  <conditionalFormatting sqref="C396">
    <cfRule type="expression" dxfId="4132" priority="1493" stopIfTrue="1">
      <formula>C396&lt;&gt;""</formula>
    </cfRule>
    <cfRule type="expression" dxfId="4131" priority="1494" stopIfTrue="1">
      <formula>$I396&lt;&gt;""</formula>
    </cfRule>
  </conditionalFormatting>
  <conditionalFormatting sqref="D396:I396">
    <cfRule type="expression" dxfId="4130" priority="1490" stopIfTrue="1">
      <formula>D396&lt;&gt;""</formula>
    </cfRule>
    <cfRule type="expression" dxfId="4129" priority="1491" stopIfTrue="1">
      <formula>$I396&lt;&gt;""</formula>
    </cfRule>
  </conditionalFormatting>
  <conditionalFormatting sqref="C412">
    <cfRule type="expression" dxfId="4128" priority="1485" stopIfTrue="1">
      <formula>RIGHT($B412,1)="0"</formula>
    </cfRule>
  </conditionalFormatting>
  <conditionalFormatting sqref="D412:I412">
    <cfRule type="expression" dxfId="4127" priority="1482" stopIfTrue="1">
      <formula>RIGHT($B412,1)="0"</formula>
    </cfRule>
  </conditionalFormatting>
  <conditionalFormatting sqref="C412">
    <cfRule type="expression" dxfId="4126" priority="1486" stopIfTrue="1">
      <formula>C412&lt;&gt;""</formula>
    </cfRule>
    <cfRule type="expression" dxfId="4125" priority="1487" stopIfTrue="1">
      <formula>$I412&lt;&gt;""</formula>
    </cfRule>
  </conditionalFormatting>
  <conditionalFormatting sqref="D412:I412">
    <cfRule type="expression" dxfId="4124" priority="1483" stopIfTrue="1">
      <formula>D412&lt;&gt;""</formula>
    </cfRule>
    <cfRule type="expression" dxfId="4123" priority="1484" stopIfTrue="1">
      <formula>$I412&lt;&gt;""</formula>
    </cfRule>
  </conditionalFormatting>
  <conditionalFormatting sqref="C429">
    <cfRule type="expression" dxfId="4122" priority="1478" stopIfTrue="1">
      <formula>RIGHT($B429,1)="0"</formula>
    </cfRule>
  </conditionalFormatting>
  <conditionalFormatting sqref="D429:I429">
    <cfRule type="expression" dxfId="4121" priority="1475" stopIfTrue="1">
      <formula>RIGHT($B429,1)="0"</formula>
    </cfRule>
  </conditionalFormatting>
  <conditionalFormatting sqref="C429">
    <cfRule type="expression" dxfId="4120" priority="1479" stopIfTrue="1">
      <formula>C429&lt;&gt;""</formula>
    </cfRule>
    <cfRule type="expression" dxfId="4119" priority="1480" stopIfTrue="1">
      <formula>$I429&lt;&gt;""</formula>
    </cfRule>
  </conditionalFormatting>
  <conditionalFormatting sqref="D429:I429">
    <cfRule type="expression" dxfId="4118" priority="1476" stopIfTrue="1">
      <formula>D429&lt;&gt;""</formula>
    </cfRule>
    <cfRule type="expression" dxfId="4117" priority="1477" stopIfTrue="1">
      <formula>$I429&lt;&gt;""</formula>
    </cfRule>
  </conditionalFormatting>
  <conditionalFormatting sqref="C453">
    <cfRule type="expression" dxfId="4116" priority="1471" stopIfTrue="1">
      <formula>RIGHT($B453,1)="0"</formula>
    </cfRule>
  </conditionalFormatting>
  <conditionalFormatting sqref="D453:I453">
    <cfRule type="expression" dxfId="4115" priority="1468" stopIfTrue="1">
      <formula>RIGHT($B453,1)="0"</formula>
    </cfRule>
  </conditionalFormatting>
  <conditionalFormatting sqref="C453">
    <cfRule type="expression" dxfId="4114" priority="1472" stopIfTrue="1">
      <formula>C453&lt;&gt;""</formula>
    </cfRule>
    <cfRule type="expression" dxfId="4113" priority="1473" stopIfTrue="1">
      <formula>$I453&lt;&gt;""</formula>
    </cfRule>
  </conditionalFormatting>
  <conditionalFormatting sqref="D453:I453">
    <cfRule type="expression" dxfId="4112" priority="1469" stopIfTrue="1">
      <formula>D453&lt;&gt;""</formula>
    </cfRule>
    <cfRule type="expression" dxfId="4111" priority="1470" stopIfTrue="1">
      <formula>$I453&lt;&gt;""</formula>
    </cfRule>
  </conditionalFormatting>
  <conditionalFormatting sqref="C472">
    <cfRule type="expression" dxfId="4110" priority="1464" stopIfTrue="1">
      <formula>RIGHT($B472,1)="0"</formula>
    </cfRule>
  </conditionalFormatting>
  <conditionalFormatting sqref="D472:I472">
    <cfRule type="expression" dxfId="4109" priority="1461" stopIfTrue="1">
      <formula>RIGHT($B472,1)="0"</formula>
    </cfRule>
  </conditionalFormatting>
  <conditionalFormatting sqref="C472">
    <cfRule type="expression" dxfId="4108" priority="1465" stopIfTrue="1">
      <formula>C472&lt;&gt;""</formula>
    </cfRule>
    <cfRule type="expression" dxfId="4107" priority="1466" stopIfTrue="1">
      <formula>$I472&lt;&gt;""</formula>
    </cfRule>
  </conditionalFormatting>
  <conditionalFormatting sqref="D472:I472">
    <cfRule type="expression" dxfId="4106" priority="1462" stopIfTrue="1">
      <formula>D472&lt;&gt;""</formula>
    </cfRule>
    <cfRule type="expression" dxfId="4105" priority="1463" stopIfTrue="1">
      <formula>$I472&lt;&gt;""</formula>
    </cfRule>
  </conditionalFormatting>
  <conditionalFormatting sqref="C481">
    <cfRule type="expression" dxfId="4104" priority="1457" stopIfTrue="1">
      <formula>RIGHT($B481,1)="0"</formula>
    </cfRule>
  </conditionalFormatting>
  <conditionalFormatting sqref="D481:I481">
    <cfRule type="expression" dxfId="4103" priority="1454" stopIfTrue="1">
      <formula>RIGHT($B481,1)="0"</formula>
    </cfRule>
  </conditionalFormatting>
  <conditionalFormatting sqref="C481">
    <cfRule type="expression" dxfId="4102" priority="1458" stopIfTrue="1">
      <formula>C481&lt;&gt;""</formula>
    </cfRule>
    <cfRule type="expression" dxfId="4101" priority="1459" stopIfTrue="1">
      <formula>$I481&lt;&gt;""</formula>
    </cfRule>
  </conditionalFormatting>
  <conditionalFormatting sqref="D481:I481">
    <cfRule type="expression" dxfId="4100" priority="1455" stopIfTrue="1">
      <formula>D481&lt;&gt;""</formula>
    </cfRule>
    <cfRule type="expression" dxfId="4099" priority="1456" stopIfTrue="1">
      <formula>$I481&lt;&gt;""</formula>
    </cfRule>
  </conditionalFormatting>
  <conditionalFormatting sqref="C414">
    <cfRule type="expression" dxfId="4098" priority="1446" stopIfTrue="1">
      <formula>RIGHT($B414,1)="0"</formula>
    </cfRule>
    <cfRule type="expression" dxfId="4097" priority="1447" stopIfTrue="1">
      <formula>C414&lt;&gt;""</formula>
    </cfRule>
    <cfRule type="expression" dxfId="4096" priority="1448" stopIfTrue="1">
      <formula>$I414&lt;&gt;""</formula>
    </cfRule>
  </conditionalFormatting>
  <conditionalFormatting sqref="D414:I414">
    <cfRule type="expression" dxfId="4095" priority="1443" stopIfTrue="1">
      <formula>RIGHT($B414,1)="0"</formula>
    </cfRule>
    <cfRule type="expression" dxfId="4094" priority="1444" stopIfTrue="1">
      <formula>D414&lt;&gt;""</formula>
    </cfRule>
    <cfRule type="expression" dxfId="4093" priority="1445" stopIfTrue="1">
      <formula>$I414&lt;&gt;""</formula>
    </cfRule>
  </conditionalFormatting>
  <conditionalFormatting sqref="C414">
    <cfRule type="expression" dxfId="4092" priority="1451" stopIfTrue="1">
      <formula>C414&lt;&gt;""</formula>
    </cfRule>
    <cfRule type="expression" dxfId="4091" priority="1452" stopIfTrue="1">
      <formula>$I414&lt;&gt;""</formula>
    </cfRule>
  </conditionalFormatting>
  <conditionalFormatting sqref="D414:I414">
    <cfRule type="expression" dxfId="4090" priority="1449" stopIfTrue="1">
      <formula>D414&lt;&gt;""</formula>
    </cfRule>
    <cfRule type="expression" dxfId="4089" priority="1450" stopIfTrue="1">
      <formula>$I414&lt;&gt;""</formula>
    </cfRule>
  </conditionalFormatting>
  <conditionalFormatting sqref="C438">
    <cfRule type="expression" dxfId="4088" priority="1436" stopIfTrue="1">
      <formula>RIGHT($B438,1)="0"</formula>
    </cfRule>
    <cfRule type="expression" dxfId="4087" priority="1437" stopIfTrue="1">
      <formula>C438&lt;&gt;""</formula>
    </cfRule>
    <cfRule type="expression" dxfId="4086" priority="1438" stopIfTrue="1">
      <formula>$I438&lt;&gt;""</formula>
    </cfRule>
  </conditionalFormatting>
  <conditionalFormatting sqref="D438:I438">
    <cfRule type="expression" dxfId="4085" priority="1433" stopIfTrue="1">
      <formula>RIGHT($B438,1)="0"</formula>
    </cfRule>
    <cfRule type="expression" dxfId="4084" priority="1434" stopIfTrue="1">
      <formula>D438&lt;&gt;""</formula>
    </cfRule>
    <cfRule type="expression" dxfId="4083" priority="1435" stopIfTrue="1">
      <formula>$I438&lt;&gt;""</formula>
    </cfRule>
  </conditionalFormatting>
  <conditionalFormatting sqref="C438">
    <cfRule type="expression" dxfId="4082" priority="1441" stopIfTrue="1">
      <formula>C438&lt;&gt;""</formula>
    </cfRule>
    <cfRule type="expression" dxfId="4081" priority="1442" stopIfTrue="1">
      <formula>$I438&lt;&gt;""</formula>
    </cfRule>
  </conditionalFormatting>
  <conditionalFormatting sqref="D438:I438">
    <cfRule type="expression" dxfId="4080" priority="1439" stopIfTrue="1">
      <formula>D438&lt;&gt;""</formula>
    </cfRule>
    <cfRule type="expression" dxfId="4079" priority="1440" stopIfTrue="1">
      <formula>$I438&lt;&gt;""</formula>
    </cfRule>
  </conditionalFormatting>
  <conditionalFormatting sqref="C457">
    <cfRule type="expression" dxfId="4078" priority="1426" stopIfTrue="1">
      <formula>RIGHT($B457,1)="0"</formula>
    </cfRule>
    <cfRule type="expression" dxfId="4077" priority="1427" stopIfTrue="1">
      <formula>C457&lt;&gt;""</formula>
    </cfRule>
    <cfRule type="expression" dxfId="4076" priority="1428" stopIfTrue="1">
      <formula>$I457&lt;&gt;""</formula>
    </cfRule>
  </conditionalFormatting>
  <conditionalFormatting sqref="D457:I457">
    <cfRule type="expression" dxfId="4075" priority="1423" stopIfTrue="1">
      <formula>RIGHT($B457,1)="0"</formula>
    </cfRule>
    <cfRule type="expression" dxfId="4074" priority="1424" stopIfTrue="1">
      <formula>D457&lt;&gt;""</formula>
    </cfRule>
    <cfRule type="expression" dxfId="4073" priority="1425" stopIfTrue="1">
      <formula>$I457&lt;&gt;""</formula>
    </cfRule>
  </conditionalFormatting>
  <conditionalFormatting sqref="C457">
    <cfRule type="expression" dxfId="4072" priority="1431" stopIfTrue="1">
      <formula>C457&lt;&gt;""</formula>
    </cfRule>
    <cfRule type="expression" dxfId="4071" priority="1432" stopIfTrue="1">
      <formula>$I457&lt;&gt;""</formula>
    </cfRule>
  </conditionalFormatting>
  <conditionalFormatting sqref="D457:I457">
    <cfRule type="expression" dxfId="4070" priority="1429" stopIfTrue="1">
      <formula>D457&lt;&gt;""</formula>
    </cfRule>
    <cfRule type="expression" dxfId="4069" priority="1430" stopIfTrue="1">
      <formula>$I457&lt;&gt;""</formula>
    </cfRule>
  </conditionalFormatting>
  <conditionalFormatting sqref="C466">
    <cfRule type="expression" dxfId="4068" priority="1416" stopIfTrue="1">
      <formula>RIGHT($B466,1)="0"</formula>
    </cfRule>
    <cfRule type="expression" dxfId="4067" priority="1417" stopIfTrue="1">
      <formula>C466&lt;&gt;""</formula>
    </cfRule>
    <cfRule type="expression" dxfId="4066" priority="1418" stopIfTrue="1">
      <formula>$I466&lt;&gt;""</formula>
    </cfRule>
  </conditionalFormatting>
  <conditionalFormatting sqref="D466:I466">
    <cfRule type="expression" dxfId="4065" priority="1413" stopIfTrue="1">
      <formula>RIGHT($B466,1)="0"</formula>
    </cfRule>
    <cfRule type="expression" dxfId="4064" priority="1414" stopIfTrue="1">
      <formula>D466&lt;&gt;""</formula>
    </cfRule>
    <cfRule type="expression" dxfId="4063" priority="1415" stopIfTrue="1">
      <formula>$I466&lt;&gt;""</formula>
    </cfRule>
  </conditionalFormatting>
  <conditionalFormatting sqref="C466">
    <cfRule type="expression" dxfId="4062" priority="1421" stopIfTrue="1">
      <formula>C466&lt;&gt;""</formula>
    </cfRule>
    <cfRule type="expression" dxfId="4061" priority="1422" stopIfTrue="1">
      <formula>$I466&lt;&gt;""</formula>
    </cfRule>
  </conditionalFormatting>
  <conditionalFormatting sqref="D466:I466">
    <cfRule type="expression" dxfId="4060" priority="1419" stopIfTrue="1">
      <formula>D466&lt;&gt;""</formula>
    </cfRule>
    <cfRule type="expression" dxfId="4059" priority="1420" stopIfTrue="1">
      <formula>$I466&lt;&gt;""</formula>
    </cfRule>
  </conditionalFormatting>
  <conditionalFormatting sqref="C584:I592">
    <cfRule type="expression" dxfId="4058" priority="1408" stopIfTrue="1">
      <formula>C584&lt;&gt;""</formula>
    </cfRule>
    <cfRule type="expression" dxfId="4057" priority="1409" stopIfTrue="1">
      <formula>$I584&lt;&gt;""</formula>
    </cfRule>
  </conditionalFormatting>
  <conditionalFormatting sqref="C358">
    <cfRule type="expression" dxfId="4056" priority="1401" stopIfTrue="1">
      <formula>RIGHT($B358,1)="0"</formula>
    </cfRule>
    <cfRule type="expression" dxfId="4055" priority="1402" stopIfTrue="1">
      <formula>C358&lt;&gt;""</formula>
    </cfRule>
    <cfRule type="expression" dxfId="4054" priority="1403" stopIfTrue="1">
      <formula>$I358&lt;&gt;""</formula>
    </cfRule>
  </conditionalFormatting>
  <conditionalFormatting sqref="D358:I358">
    <cfRule type="expression" dxfId="4053" priority="1398" stopIfTrue="1">
      <formula>RIGHT($B358,1)="0"</formula>
    </cfRule>
    <cfRule type="expression" dxfId="4052" priority="1399" stopIfTrue="1">
      <formula>D358&lt;&gt;""</formula>
    </cfRule>
    <cfRule type="expression" dxfId="4051" priority="1400" stopIfTrue="1">
      <formula>$I358&lt;&gt;""</formula>
    </cfRule>
  </conditionalFormatting>
  <conditionalFormatting sqref="C358">
    <cfRule type="expression" dxfId="4050" priority="1406" stopIfTrue="1">
      <formula>C358&lt;&gt;""</formula>
    </cfRule>
    <cfRule type="expression" dxfId="4049" priority="1407" stopIfTrue="1">
      <formula>$I358&lt;&gt;""</formula>
    </cfRule>
  </conditionalFormatting>
  <conditionalFormatting sqref="D358:I358">
    <cfRule type="expression" dxfId="4048" priority="1404" stopIfTrue="1">
      <formula>D358&lt;&gt;""</formula>
    </cfRule>
    <cfRule type="expression" dxfId="4047" priority="1405" stopIfTrue="1">
      <formula>$I358&lt;&gt;""</formula>
    </cfRule>
  </conditionalFormatting>
  <conditionalFormatting sqref="C375">
    <cfRule type="expression" dxfId="4046" priority="1390" stopIfTrue="1">
      <formula>RIGHT($B375,1)="0"</formula>
    </cfRule>
    <cfRule type="expression" dxfId="4045" priority="1391" stopIfTrue="1">
      <formula>C375&lt;&gt;""</formula>
    </cfRule>
    <cfRule type="expression" dxfId="4044" priority="1392" stopIfTrue="1">
      <formula>$I375&lt;&gt;""</formula>
    </cfRule>
  </conditionalFormatting>
  <conditionalFormatting sqref="D375:I375">
    <cfRule type="expression" dxfId="4043" priority="1387" stopIfTrue="1">
      <formula>RIGHT($B375,1)="0"</formula>
    </cfRule>
    <cfRule type="expression" dxfId="4042" priority="1388" stopIfTrue="1">
      <formula>D375&lt;&gt;""</formula>
    </cfRule>
    <cfRule type="expression" dxfId="4041" priority="1389" stopIfTrue="1">
      <formula>$I375&lt;&gt;""</formula>
    </cfRule>
  </conditionalFormatting>
  <conditionalFormatting sqref="C375">
    <cfRule type="expression" dxfId="4040" priority="1395" stopIfTrue="1">
      <formula>C375&lt;&gt;""</formula>
    </cfRule>
    <cfRule type="expression" dxfId="4039" priority="1396" stopIfTrue="1">
      <formula>$I375&lt;&gt;""</formula>
    </cfRule>
  </conditionalFormatting>
  <conditionalFormatting sqref="D375:I375">
    <cfRule type="expression" dxfId="4038" priority="1393" stopIfTrue="1">
      <formula>D375&lt;&gt;""</formula>
    </cfRule>
    <cfRule type="expression" dxfId="4037" priority="1394" stopIfTrue="1">
      <formula>$I375&lt;&gt;""</formula>
    </cfRule>
  </conditionalFormatting>
  <conditionalFormatting sqref="C405">
    <cfRule type="expression" dxfId="4036" priority="1379" stopIfTrue="1">
      <formula>RIGHT($B405,1)="0"</formula>
    </cfRule>
    <cfRule type="expression" dxfId="4035" priority="1380" stopIfTrue="1">
      <formula>C405&lt;&gt;""</formula>
    </cfRule>
    <cfRule type="expression" dxfId="4034" priority="1381" stopIfTrue="1">
      <formula>$I405&lt;&gt;""</formula>
    </cfRule>
  </conditionalFormatting>
  <conditionalFormatting sqref="D405:I405">
    <cfRule type="expression" dxfId="4033" priority="1376" stopIfTrue="1">
      <formula>RIGHT($B405,1)="0"</formula>
    </cfRule>
    <cfRule type="expression" dxfId="4032" priority="1377" stopIfTrue="1">
      <formula>D405&lt;&gt;""</formula>
    </cfRule>
    <cfRule type="expression" dxfId="4031" priority="1378" stopIfTrue="1">
      <formula>$I405&lt;&gt;""</formula>
    </cfRule>
  </conditionalFormatting>
  <conditionalFormatting sqref="C405">
    <cfRule type="expression" dxfId="4030" priority="1384" stopIfTrue="1">
      <formula>C405&lt;&gt;""</formula>
    </cfRule>
    <cfRule type="expression" dxfId="4029" priority="1385" stopIfTrue="1">
      <formula>$I405&lt;&gt;""</formula>
    </cfRule>
  </conditionalFormatting>
  <conditionalFormatting sqref="D405:I405">
    <cfRule type="expression" dxfId="4028" priority="1382" stopIfTrue="1">
      <formula>D405&lt;&gt;""</formula>
    </cfRule>
    <cfRule type="expression" dxfId="4027" priority="1383" stopIfTrue="1">
      <formula>$I405&lt;&gt;""</formula>
    </cfRule>
  </conditionalFormatting>
  <conditionalFormatting sqref="C424">
    <cfRule type="expression" dxfId="4026" priority="1368" stopIfTrue="1">
      <formula>RIGHT($B424,1)="0"</formula>
    </cfRule>
    <cfRule type="expression" dxfId="4025" priority="1369" stopIfTrue="1">
      <formula>C424&lt;&gt;""</formula>
    </cfRule>
    <cfRule type="expression" dxfId="4024" priority="1370" stopIfTrue="1">
      <formula>$I424&lt;&gt;""</formula>
    </cfRule>
  </conditionalFormatting>
  <conditionalFormatting sqref="D424:I424">
    <cfRule type="expression" dxfId="4023" priority="1365" stopIfTrue="1">
      <formula>RIGHT($B424,1)="0"</formula>
    </cfRule>
    <cfRule type="expression" dxfId="4022" priority="1366" stopIfTrue="1">
      <formula>D424&lt;&gt;""</formula>
    </cfRule>
    <cfRule type="expression" dxfId="4021" priority="1367" stopIfTrue="1">
      <formula>$I424&lt;&gt;""</formula>
    </cfRule>
  </conditionalFormatting>
  <conditionalFormatting sqref="C424">
    <cfRule type="expression" dxfId="4020" priority="1373" stopIfTrue="1">
      <formula>C424&lt;&gt;""</formula>
    </cfRule>
    <cfRule type="expression" dxfId="4019" priority="1374" stopIfTrue="1">
      <formula>$I424&lt;&gt;""</formula>
    </cfRule>
  </conditionalFormatting>
  <conditionalFormatting sqref="D424:I424">
    <cfRule type="expression" dxfId="4018" priority="1371" stopIfTrue="1">
      <formula>D424&lt;&gt;""</formula>
    </cfRule>
    <cfRule type="expression" dxfId="4017" priority="1372" stopIfTrue="1">
      <formula>$I424&lt;&gt;""</formula>
    </cfRule>
  </conditionalFormatting>
  <conditionalFormatting sqref="C433">
    <cfRule type="expression" dxfId="4016" priority="1357" stopIfTrue="1">
      <formula>RIGHT($B433,1)="0"</formula>
    </cfRule>
    <cfRule type="expression" dxfId="4015" priority="1358" stopIfTrue="1">
      <formula>C433&lt;&gt;""</formula>
    </cfRule>
    <cfRule type="expression" dxfId="4014" priority="1359" stopIfTrue="1">
      <formula>$I433&lt;&gt;""</formula>
    </cfRule>
  </conditionalFormatting>
  <conditionalFormatting sqref="D433:I433">
    <cfRule type="expression" dxfId="4013" priority="1354" stopIfTrue="1">
      <formula>RIGHT($B433,1)="0"</formula>
    </cfRule>
    <cfRule type="expression" dxfId="4012" priority="1355" stopIfTrue="1">
      <formula>D433&lt;&gt;""</formula>
    </cfRule>
    <cfRule type="expression" dxfId="4011" priority="1356" stopIfTrue="1">
      <formula>$I433&lt;&gt;""</formula>
    </cfRule>
  </conditionalFormatting>
  <conditionalFormatting sqref="C433">
    <cfRule type="expression" dxfId="4010" priority="1362" stopIfTrue="1">
      <formula>C433&lt;&gt;""</formula>
    </cfRule>
    <cfRule type="expression" dxfId="4009" priority="1363" stopIfTrue="1">
      <formula>$I433&lt;&gt;""</formula>
    </cfRule>
  </conditionalFormatting>
  <conditionalFormatting sqref="D433:I433">
    <cfRule type="expression" dxfId="4008" priority="1360" stopIfTrue="1">
      <formula>D433&lt;&gt;""</formula>
    </cfRule>
    <cfRule type="expression" dxfId="4007" priority="1361" stopIfTrue="1">
      <formula>$I433&lt;&gt;""</formula>
    </cfRule>
  </conditionalFormatting>
  <conditionalFormatting sqref="C416">
    <cfRule type="expression" dxfId="4006" priority="1346" stopIfTrue="1">
      <formula>RIGHT($B416,1)="0"</formula>
    </cfRule>
    <cfRule type="expression" dxfId="4005" priority="1347" stopIfTrue="1">
      <formula>C416&lt;&gt;""</formula>
    </cfRule>
    <cfRule type="expression" dxfId="4004" priority="1348" stopIfTrue="1">
      <formula>$I416&lt;&gt;""</formula>
    </cfRule>
  </conditionalFormatting>
  <conditionalFormatting sqref="D416:I416">
    <cfRule type="expression" dxfId="4003" priority="1343" stopIfTrue="1">
      <formula>RIGHT($B416,1)="0"</formula>
    </cfRule>
    <cfRule type="expression" dxfId="4002" priority="1344" stopIfTrue="1">
      <formula>D416&lt;&gt;""</formula>
    </cfRule>
    <cfRule type="expression" dxfId="4001" priority="1345" stopIfTrue="1">
      <formula>$I416&lt;&gt;""</formula>
    </cfRule>
  </conditionalFormatting>
  <conditionalFormatting sqref="C416">
    <cfRule type="expression" dxfId="4000" priority="1351" stopIfTrue="1">
      <formula>C416&lt;&gt;""</formula>
    </cfRule>
    <cfRule type="expression" dxfId="3999" priority="1352" stopIfTrue="1">
      <formula>$I416&lt;&gt;""</formula>
    </cfRule>
  </conditionalFormatting>
  <conditionalFormatting sqref="D416:I416">
    <cfRule type="expression" dxfId="3998" priority="1349" stopIfTrue="1">
      <formula>D416&lt;&gt;""</formula>
    </cfRule>
    <cfRule type="expression" dxfId="3997" priority="1350" stopIfTrue="1">
      <formula>$I416&lt;&gt;""</formula>
    </cfRule>
  </conditionalFormatting>
  <conditionalFormatting sqref="C425">
    <cfRule type="expression" dxfId="3996" priority="1335" stopIfTrue="1">
      <formula>RIGHT($B425,1)="0"</formula>
    </cfRule>
    <cfRule type="expression" dxfId="3995" priority="1336" stopIfTrue="1">
      <formula>C425&lt;&gt;""</formula>
    </cfRule>
    <cfRule type="expression" dxfId="3994" priority="1337" stopIfTrue="1">
      <formula>$I425&lt;&gt;""</formula>
    </cfRule>
  </conditionalFormatting>
  <conditionalFormatting sqref="D425:I425">
    <cfRule type="expression" dxfId="3993" priority="1332" stopIfTrue="1">
      <formula>RIGHT($B425,1)="0"</formula>
    </cfRule>
    <cfRule type="expression" dxfId="3992" priority="1333" stopIfTrue="1">
      <formula>D425&lt;&gt;""</formula>
    </cfRule>
    <cfRule type="expression" dxfId="3991" priority="1334" stopIfTrue="1">
      <formula>$I425&lt;&gt;""</formula>
    </cfRule>
  </conditionalFormatting>
  <conditionalFormatting sqref="C425">
    <cfRule type="expression" dxfId="3990" priority="1340" stopIfTrue="1">
      <formula>C425&lt;&gt;""</formula>
    </cfRule>
    <cfRule type="expression" dxfId="3989" priority="1341" stopIfTrue="1">
      <formula>$I425&lt;&gt;""</formula>
    </cfRule>
  </conditionalFormatting>
  <conditionalFormatting sqref="D425:I425">
    <cfRule type="expression" dxfId="3988" priority="1338" stopIfTrue="1">
      <formula>D425&lt;&gt;""</formula>
    </cfRule>
    <cfRule type="expression" dxfId="3987" priority="1339" stopIfTrue="1">
      <formula>$I425&lt;&gt;""</formula>
    </cfRule>
  </conditionalFormatting>
  <conditionalFormatting sqref="C79">
    <cfRule type="expression" dxfId="3986" priority="1324" stopIfTrue="1">
      <formula>RIGHT($B79,1)="0"</formula>
    </cfRule>
    <cfRule type="expression" dxfId="3985" priority="1325" stopIfTrue="1">
      <formula>C79&lt;&gt;""</formula>
    </cfRule>
    <cfRule type="expression" dxfId="3984" priority="1326" stopIfTrue="1">
      <formula>$I79&lt;&gt;""</formula>
    </cfRule>
  </conditionalFormatting>
  <conditionalFormatting sqref="D79:I79">
    <cfRule type="expression" dxfId="3983" priority="1321" stopIfTrue="1">
      <formula>RIGHT($B79,1)="0"</formula>
    </cfRule>
    <cfRule type="expression" dxfId="3982" priority="1322" stopIfTrue="1">
      <formula>D79&lt;&gt;""</formula>
    </cfRule>
    <cfRule type="expression" dxfId="3981" priority="1323" stopIfTrue="1">
      <formula>$I79&lt;&gt;""</formula>
    </cfRule>
  </conditionalFormatting>
  <conditionalFormatting sqref="C79">
    <cfRule type="expression" dxfId="3980" priority="1329" stopIfTrue="1">
      <formula>C79&lt;&gt;""</formula>
    </cfRule>
    <cfRule type="expression" dxfId="3979" priority="1330" stopIfTrue="1">
      <formula>$I79&lt;&gt;""</formula>
    </cfRule>
  </conditionalFormatting>
  <conditionalFormatting sqref="D79:I79">
    <cfRule type="expression" dxfId="3978" priority="1327" stopIfTrue="1">
      <formula>D79&lt;&gt;""</formula>
    </cfRule>
    <cfRule type="expression" dxfId="3977" priority="1328" stopIfTrue="1">
      <formula>$I79&lt;&gt;""</formula>
    </cfRule>
  </conditionalFormatting>
  <conditionalFormatting sqref="C387">
    <cfRule type="expression" dxfId="3976" priority="1313" stopIfTrue="1">
      <formula>RIGHT($B387,1)="0"</formula>
    </cfRule>
    <cfRule type="expression" dxfId="3975" priority="1314" stopIfTrue="1">
      <formula>C387&lt;&gt;""</formula>
    </cfRule>
    <cfRule type="expression" dxfId="3974" priority="1315" stopIfTrue="1">
      <formula>$I387&lt;&gt;""</formula>
    </cfRule>
  </conditionalFormatting>
  <conditionalFormatting sqref="D387:I387">
    <cfRule type="expression" dxfId="3973" priority="1310" stopIfTrue="1">
      <formula>RIGHT($B387,1)="0"</formula>
    </cfRule>
    <cfRule type="expression" dxfId="3972" priority="1311" stopIfTrue="1">
      <formula>D387&lt;&gt;""</formula>
    </cfRule>
    <cfRule type="expression" dxfId="3971" priority="1312" stopIfTrue="1">
      <formula>$I387&lt;&gt;""</formula>
    </cfRule>
  </conditionalFormatting>
  <conditionalFormatting sqref="C387">
    <cfRule type="expression" dxfId="3970" priority="1318" stopIfTrue="1">
      <formula>C387&lt;&gt;""</formula>
    </cfRule>
    <cfRule type="expression" dxfId="3969" priority="1319" stopIfTrue="1">
      <formula>$I387&lt;&gt;""</formula>
    </cfRule>
  </conditionalFormatting>
  <conditionalFormatting sqref="D387:I387">
    <cfRule type="expression" dxfId="3968" priority="1316" stopIfTrue="1">
      <formula>D387&lt;&gt;""</formula>
    </cfRule>
    <cfRule type="expression" dxfId="3967" priority="1317" stopIfTrue="1">
      <formula>$I387&lt;&gt;""</formula>
    </cfRule>
  </conditionalFormatting>
  <conditionalFormatting sqref="C373">
    <cfRule type="expression" dxfId="3966" priority="1302" stopIfTrue="1">
      <formula>RIGHT($B373,1)="0"</formula>
    </cfRule>
    <cfRule type="expression" dxfId="3965" priority="1303" stopIfTrue="1">
      <formula>C373&lt;&gt;""</formula>
    </cfRule>
    <cfRule type="expression" dxfId="3964" priority="1304" stopIfTrue="1">
      <formula>$I373&lt;&gt;""</formula>
    </cfRule>
  </conditionalFormatting>
  <conditionalFormatting sqref="D373:I373">
    <cfRule type="expression" dxfId="3963" priority="1299" stopIfTrue="1">
      <formula>RIGHT($B373,1)="0"</formula>
    </cfRule>
    <cfRule type="expression" dxfId="3962" priority="1300" stopIfTrue="1">
      <formula>D373&lt;&gt;""</formula>
    </cfRule>
    <cfRule type="expression" dxfId="3961" priority="1301" stopIfTrue="1">
      <formula>$I373&lt;&gt;""</formula>
    </cfRule>
  </conditionalFormatting>
  <conditionalFormatting sqref="C373">
    <cfRule type="expression" dxfId="3960" priority="1307" stopIfTrue="1">
      <formula>C373&lt;&gt;""</formula>
    </cfRule>
    <cfRule type="expression" dxfId="3959" priority="1308" stopIfTrue="1">
      <formula>$I373&lt;&gt;""</formula>
    </cfRule>
  </conditionalFormatting>
  <conditionalFormatting sqref="D373:I373">
    <cfRule type="expression" dxfId="3958" priority="1305" stopIfTrue="1">
      <formula>D373&lt;&gt;""</formula>
    </cfRule>
    <cfRule type="expression" dxfId="3957" priority="1306" stopIfTrue="1">
      <formula>$I373&lt;&gt;""</formula>
    </cfRule>
  </conditionalFormatting>
  <conditionalFormatting sqref="C415">
    <cfRule type="expression" dxfId="3956" priority="1291" stopIfTrue="1">
      <formula>RIGHT($B415,1)="0"</formula>
    </cfRule>
    <cfRule type="expression" dxfId="3955" priority="1292" stopIfTrue="1">
      <formula>C415&lt;&gt;""</formula>
    </cfRule>
    <cfRule type="expression" dxfId="3954" priority="1293" stopIfTrue="1">
      <formula>$I415&lt;&gt;""</formula>
    </cfRule>
  </conditionalFormatting>
  <conditionalFormatting sqref="D415:I415">
    <cfRule type="expression" dxfId="3953" priority="1288" stopIfTrue="1">
      <formula>RIGHT($B415,1)="0"</formula>
    </cfRule>
    <cfRule type="expression" dxfId="3952" priority="1289" stopIfTrue="1">
      <formula>D415&lt;&gt;""</formula>
    </cfRule>
    <cfRule type="expression" dxfId="3951" priority="1290" stopIfTrue="1">
      <formula>$I415&lt;&gt;""</formula>
    </cfRule>
  </conditionalFormatting>
  <conditionalFormatting sqref="C415">
    <cfRule type="expression" dxfId="3950" priority="1296" stopIfTrue="1">
      <formula>C415&lt;&gt;""</formula>
    </cfRule>
    <cfRule type="expression" dxfId="3949" priority="1297" stopIfTrue="1">
      <formula>$I415&lt;&gt;""</formula>
    </cfRule>
  </conditionalFormatting>
  <conditionalFormatting sqref="D415:I415">
    <cfRule type="expression" dxfId="3948" priority="1294" stopIfTrue="1">
      <formula>D415&lt;&gt;""</formula>
    </cfRule>
    <cfRule type="expression" dxfId="3947" priority="1295" stopIfTrue="1">
      <formula>$I415&lt;&gt;""</formula>
    </cfRule>
  </conditionalFormatting>
  <conditionalFormatting sqref="C408">
    <cfRule type="expression" dxfId="3946" priority="1280" stopIfTrue="1">
      <formula>RIGHT($B408,1)="0"</formula>
    </cfRule>
    <cfRule type="expression" dxfId="3945" priority="1281" stopIfTrue="1">
      <formula>C408&lt;&gt;""</formula>
    </cfRule>
    <cfRule type="expression" dxfId="3944" priority="1282" stopIfTrue="1">
      <formula>$I408&lt;&gt;""</formula>
    </cfRule>
  </conditionalFormatting>
  <conditionalFormatting sqref="D408:I408">
    <cfRule type="expression" dxfId="3943" priority="1277" stopIfTrue="1">
      <formula>RIGHT($B408,1)="0"</formula>
    </cfRule>
    <cfRule type="expression" dxfId="3942" priority="1278" stopIfTrue="1">
      <formula>D408&lt;&gt;""</formula>
    </cfRule>
    <cfRule type="expression" dxfId="3941" priority="1279" stopIfTrue="1">
      <formula>$I408&lt;&gt;""</formula>
    </cfRule>
  </conditionalFormatting>
  <conditionalFormatting sqref="C408">
    <cfRule type="expression" dxfId="3940" priority="1285" stopIfTrue="1">
      <formula>C408&lt;&gt;""</formula>
    </cfRule>
    <cfRule type="expression" dxfId="3939" priority="1286" stopIfTrue="1">
      <formula>$I408&lt;&gt;""</formula>
    </cfRule>
  </conditionalFormatting>
  <conditionalFormatting sqref="D408:I408">
    <cfRule type="expression" dxfId="3938" priority="1283" stopIfTrue="1">
      <formula>D408&lt;&gt;""</formula>
    </cfRule>
    <cfRule type="expression" dxfId="3937" priority="1284" stopIfTrue="1">
      <formula>$I408&lt;&gt;""</formula>
    </cfRule>
  </conditionalFormatting>
  <conditionalFormatting sqref="C395">
    <cfRule type="expression" dxfId="3936" priority="1269" stopIfTrue="1">
      <formula>RIGHT($B395,1)="0"</formula>
    </cfRule>
    <cfRule type="expression" dxfId="3935" priority="1270" stopIfTrue="1">
      <formula>C395&lt;&gt;""</formula>
    </cfRule>
    <cfRule type="expression" dxfId="3934" priority="1271" stopIfTrue="1">
      <formula>$I395&lt;&gt;""</formula>
    </cfRule>
  </conditionalFormatting>
  <conditionalFormatting sqref="D395:I395">
    <cfRule type="expression" dxfId="3933" priority="1266" stopIfTrue="1">
      <formula>RIGHT($B395,1)="0"</formula>
    </cfRule>
    <cfRule type="expression" dxfId="3932" priority="1267" stopIfTrue="1">
      <formula>D395&lt;&gt;""</formula>
    </cfRule>
    <cfRule type="expression" dxfId="3931" priority="1268" stopIfTrue="1">
      <formula>$I395&lt;&gt;""</formula>
    </cfRule>
  </conditionalFormatting>
  <conditionalFormatting sqref="C395">
    <cfRule type="expression" dxfId="3930" priority="1274" stopIfTrue="1">
      <formula>C395&lt;&gt;""</formula>
    </cfRule>
    <cfRule type="expression" dxfId="3929" priority="1275" stopIfTrue="1">
      <formula>$I395&lt;&gt;""</formula>
    </cfRule>
  </conditionalFormatting>
  <conditionalFormatting sqref="D395:I395">
    <cfRule type="expression" dxfId="3928" priority="1272" stopIfTrue="1">
      <formula>D395&lt;&gt;""</formula>
    </cfRule>
    <cfRule type="expression" dxfId="3927" priority="1273" stopIfTrue="1">
      <formula>$I395&lt;&gt;""</formula>
    </cfRule>
  </conditionalFormatting>
  <conditionalFormatting sqref="C423">
    <cfRule type="expression" dxfId="3926" priority="1258" stopIfTrue="1">
      <formula>RIGHT($B423,1)="0"</formula>
    </cfRule>
    <cfRule type="expression" dxfId="3925" priority="1259" stopIfTrue="1">
      <formula>C423&lt;&gt;""</formula>
    </cfRule>
    <cfRule type="expression" dxfId="3924" priority="1260" stopIfTrue="1">
      <formula>$I423&lt;&gt;""</formula>
    </cfRule>
  </conditionalFormatting>
  <conditionalFormatting sqref="D423:I423">
    <cfRule type="expression" dxfId="3923" priority="1255" stopIfTrue="1">
      <formula>RIGHT($B423,1)="0"</formula>
    </cfRule>
    <cfRule type="expression" dxfId="3922" priority="1256" stopIfTrue="1">
      <formula>D423&lt;&gt;""</formula>
    </cfRule>
    <cfRule type="expression" dxfId="3921" priority="1257" stopIfTrue="1">
      <formula>$I423&lt;&gt;""</formula>
    </cfRule>
  </conditionalFormatting>
  <conditionalFormatting sqref="C423">
    <cfRule type="expression" dxfId="3920" priority="1263" stopIfTrue="1">
      <formula>C423&lt;&gt;""</formula>
    </cfRule>
    <cfRule type="expression" dxfId="3919" priority="1264" stopIfTrue="1">
      <formula>$I423&lt;&gt;""</formula>
    </cfRule>
  </conditionalFormatting>
  <conditionalFormatting sqref="D423:I423">
    <cfRule type="expression" dxfId="3918" priority="1261" stopIfTrue="1">
      <formula>D423&lt;&gt;""</formula>
    </cfRule>
    <cfRule type="expression" dxfId="3917" priority="1262" stopIfTrue="1">
      <formula>$I423&lt;&gt;""</formula>
    </cfRule>
  </conditionalFormatting>
  <conditionalFormatting sqref="C363">
    <cfRule type="expression" dxfId="3916" priority="1247" stopIfTrue="1">
      <formula>RIGHT($B363,1)="0"</formula>
    </cfRule>
    <cfRule type="expression" dxfId="3915" priority="1248" stopIfTrue="1">
      <formula>C363&lt;&gt;""</formula>
    </cfRule>
    <cfRule type="expression" dxfId="3914" priority="1249" stopIfTrue="1">
      <formula>$I363&lt;&gt;""</formula>
    </cfRule>
  </conditionalFormatting>
  <conditionalFormatting sqref="D363:I363">
    <cfRule type="expression" dxfId="3913" priority="1244" stopIfTrue="1">
      <formula>RIGHT($B363,1)="0"</formula>
    </cfRule>
    <cfRule type="expression" dxfId="3912" priority="1245" stopIfTrue="1">
      <formula>D363&lt;&gt;""</formula>
    </cfRule>
    <cfRule type="expression" dxfId="3911" priority="1246" stopIfTrue="1">
      <formula>$I363&lt;&gt;""</formula>
    </cfRule>
  </conditionalFormatting>
  <conditionalFormatting sqref="C363">
    <cfRule type="expression" dxfId="3910" priority="1252" stopIfTrue="1">
      <formula>C363&lt;&gt;""</formula>
    </cfRule>
    <cfRule type="expression" dxfId="3909" priority="1253" stopIfTrue="1">
      <formula>$I363&lt;&gt;""</formula>
    </cfRule>
  </conditionalFormatting>
  <conditionalFormatting sqref="D363:I363">
    <cfRule type="expression" dxfId="3908" priority="1250" stopIfTrue="1">
      <formula>D363&lt;&gt;""</formula>
    </cfRule>
    <cfRule type="expression" dxfId="3907" priority="1251" stopIfTrue="1">
      <formula>$I363&lt;&gt;""</formula>
    </cfRule>
  </conditionalFormatting>
  <conditionalFormatting sqref="C347">
    <cfRule type="expression" dxfId="3906" priority="1236" stopIfTrue="1">
      <formula>RIGHT($B347,1)="0"</formula>
    </cfRule>
    <cfRule type="expression" dxfId="3905" priority="1237" stopIfTrue="1">
      <formula>C347&lt;&gt;""</formula>
    </cfRule>
    <cfRule type="expression" dxfId="3904" priority="1238" stopIfTrue="1">
      <formula>$I347&lt;&gt;""</formula>
    </cfRule>
  </conditionalFormatting>
  <conditionalFormatting sqref="D347:I347">
    <cfRule type="expression" dxfId="3903" priority="1233" stopIfTrue="1">
      <formula>RIGHT($B347,1)="0"</formula>
    </cfRule>
    <cfRule type="expression" dxfId="3902" priority="1234" stopIfTrue="1">
      <formula>D347&lt;&gt;""</formula>
    </cfRule>
    <cfRule type="expression" dxfId="3901" priority="1235" stopIfTrue="1">
      <formula>$I347&lt;&gt;""</formula>
    </cfRule>
  </conditionalFormatting>
  <conditionalFormatting sqref="C347">
    <cfRule type="expression" dxfId="3900" priority="1241" stopIfTrue="1">
      <formula>C347&lt;&gt;""</formula>
    </cfRule>
    <cfRule type="expression" dxfId="3899" priority="1242" stopIfTrue="1">
      <formula>$I347&lt;&gt;""</formula>
    </cfRule>
  </conditionalFormatting>
  <conditionalFormatting sqref="D347:I347">
    <cfRule type="expression" dxfId="3898" priority="1239" stopIfTrue="1">
      <formula>D347&lt;&gt;""</formula>
    </cfRule>
    <cfRule type="expression" dxfId="3897" priority="1240" stopIfTrue="1">
      <formula>$I347&lt;&gt;""</formula>
    </cfRule>
  </conditionalFormatting>
  <conditionalFormatting sqref="C593:I598">
    <cfRule type="expression" dxfId="3896" priority="1230" stopIfTrue="1">
      <formula>C593&lt;&gt;""</formula>
    </cfRule>
    <cfRule type="expression" dxfId="3895" priority="1231" stopIfTrue="1">
      <formula>$I593&lt;&gt;""</formula>
    </cfRule>
  </conditionalFormatting>
  <conditionalFormatting sqref="C420">
    <cfRule type="expression" dxfId="3894" priority="1223" stopIfTrue="1">
      <formula>RIGHT($B420,1)="0"</formula>
    </cfRule>
    <cfRule type="expression" dxfId="3893" priority="1224" stopIfTrue="1">
      <formula>C420&lt;&gt;""</formula>
    </cfRule>
    <cfRule type="expression" dxfId="3892" priority="1225" stopIfTrue="1">
      <formula>$I420&lt;&gt;""</formula>
    </cfRule>
  </conditionalFormatting>
  <conditionalFormatting sqref="D420:I420">
    <cfRule type="expression" dxfId="3891" priority="1220" stopIfTrue="1">
      <formula>RIGHT($B420,1)="0"</formula>
    </cfRule>
    <cfRule type="expression" dxfId="3890" priority="1221" stopIfTrue="1">
      <formula>D420&lt;&gt;""</formula>
    </cfRule>
    <cfRule type="expression" dxfId="3889" priority="1222" stopIfTrue="1">
      <formula>$I420&lt;&gt;""</formula>
    </cfRule>
  </conditionalFormatting>
  <conditionalFormatting sqref="C420">
    <cfRule type="expression" dxfId="3888" priority="1228" stopIfTrue="1">
      <formula>C420&lt;&gt;""</formula>
    </cfRule>
    <cfRule type="expression" dxfId="3887" priority="1229" stopIfTrue="1">
      <formula>$I420&lt;&gt;""</formula>
    </cfRule>
  </conditionalFormatting>
  <conditionalFormatting sqref="D420:I420">
    <cfRule type="expression" dxfId="3886" priority="1226" stopIfTrue="1">
      <formula>D420&lt;&gt;""</formula>
    </cfRule>
    <cfRule type="expression" dxfId="3885" priority="1227" stopIfTrue="1">
      <formula>$I420&lt;&gt;""</formula>
    </cfRule>
  </conditionalFormatting>
  <conditionalFormatting sqref="C439">
    <cfRule type="expression" dxfId="3884" priority="1212" stopIfTrue="1">
      <formula>RIGHT($B439,1)="0"</formula>
    </cfRule>
    <cfRule type="expression" dxfId="3883" priority="1213" stopIfTrue="1">
      <formula>C439&lt;&gt;""</formula>
    </cfRule>
    <cfRule type="expression" dxfId="3882" priority="1214" stopIfTrue="1">
      <formula>$I439&lt;&gt;""</formula>
    </cfRule>
  </conditionalFormatting>
  <conditionalFormatting sqref="D439:I439">
    <cfRule type="expression" dxfId="3881" priority="1209" stopIfTrue="1">
      <formula>RIGHT($B439,1)="0"</formula>
    </cfRule>
    <cfRule type="expression" dxfId="3880" priority="1210" stopIfTrue="1">
      <formula>D439&lt;&gt;""</formula>
    </cfRule>
    <cfRule type="expression" dxfId="3879" priority="1211" stopIfTrue="1">
      <formula>$I439&lt;&gt;""</formula>
    </cfRule>
  </conditionalFormatting>
  <conditionalFormatting sqref="C439">
    <cfRule type="expression" dxfId="3878" priority="1217" stopIfTrue="1">
      <formula>C439&lt;&gt;""</formula>
    </cfRule>
    <cfRule type="expression" dxfId="3877" priority="1218" stopIfTrue="1">
      <formula>$I439&lt;&gt;""</formula>
    </cfRule>
  </conditionalFormatting>
  <conditionalFormatting sqref="D439:I439">
    <cfRule type="expression" dxfId="3876" priority="1215" stopIfTrue="1">
      <formula>D439&lt;&gt;""</formula>
    </cfRule>
    <cfRule type="expression" dxfId="3875" priority="1216" stopIfTrue="1">
      <formula>$I439&lt;&gt;""</formula>
    </cfRule>
  </conditionalFormatting>
  <conditionalFormatting sqref="C448">
    <cfRule type="expression" dxfId="3874" priority="1201" stopIfTrue="1">
      <formula>RIGHT($B448,1)="0"</formula>
    </cfRule>
    <cfRule type="expression" dxfId="3873" priority="1202" stopIfTrue="1">
      <formula>C448&lt;&gt;""</formula>
    </cfRule>
    <cfRule type="expression" dxfId="3872" priority="1203" stopIfTrue="1">
      <formula>$I448&lt;&gt;""</formula>
    </cfRule>
  </conditionalFormatting>
  <conditionalFormatting sqref="D448:I448">
    <cfRule type="expression" dxfId="3871" priority="1198" stopIfTrue="1">
      <formula>RIGHT($B448,1)="0"</formula>
    </cfRule>
    <cfRule type="expression" dxfId="3870" priority="1199" stopIfTrue="1">
      <formula>D448&lt;&gt;""</formula>
    </cfRule>
    <cfRule type="expression" dxfId="3869" priority="1200" stopIfTrue="1">
      <formula>$I448&lt;&gt;""</formula>
    </cfRule>
  </conditionalFormatting>
  <conditionalFormatting sqref="C448">
    <cfRule type="expression" dxfId="3868" priority="1206" stopIfTrue="1">
      <formula>C448&lt;&gt;""</formula>
    </cfRule>
    <cfRule type="expression" dxfId="3867" priority="1207" stopIfTrue="1">
      <formula>$I448&lt;&gt;""</formula>
    </cfRule>
  </conditionalFormatting>
  <conditionalFormatting sqref="D448:I448">
    <cfRule type="expression" dxfId="3866" priority="1204" stopIfTrue="1">
      <formula>D448&lt;&gt;""</formula>
    </cfRule>
    <cfRule type="expression" dxfId="3865" priority="1205" stopIfTrue="1">
      <formula>$I448&lt;&gt;""</formula>
    </cfRule>
  </conditionalFormatting>
  <conditionalFormatting sqref="C351">
    <cfRule type="expression" dxfId="3864" priority="1190" stopIfTrue="1">
      <formula>RIGHT($B351,1)="0"</formula>
    </cfRule>
    <cfRule type="expression" dxfId="3863" priority="1191" stopIfTrue="1">
      <formula>C351&lt;&gt;""</formula>
    </cfRule>
    <cfRule type="expression" dxfId="3862" priority="1192" stopIfTrue="1">
      <formula>$I351&lt;&gt;""</formula>
    </cfRule>
  </conditionalFormatting>
  <conditionalFormatting sqref="D351:I351">
    <cfRule type="expression" dxfId="3861" priority="1187" stopIfTrue="1">
      <formula>RIGHT($B351,1)="0"</formula>
    </cfRule>
    <cfRule type="expression" dxfId="3860" priority="1188" stopIfTrue="1">
      <formula>D351&lt;&gt;""</formula>
    </cfRule>
    <cfRule type="expression" dxfId="3859" priority="1189" stopIfTrue="1">
      <formula>$I351&lt;&gt;""</formula>
    </cfRule>
  </conditionalFormatting>
  <conditionalFormatting sqref="C351">
    <cfRule type="expression" dxfId="3858" priority="1195" stopIfTrue="1">
      <formula>C351&lt;&gt;""</formula>
    </cfRule>
    <cfRule type="expression" dxfId="3857" priority="1196" stopIfTrue="1">
      <formula>$I351&lt;&gt;""</formula>
    </cfRule>
  </conditionalFormatting>
  <conditionalFormatting sqref="D351:I351">
    <cfRule type="expression" dxfId="3856" priority="1193" stopIfTrue="1">
      <formula>D351&lt;&gt;""</formula>
    </cfRule>
    <cfRule type="expression" dxfId="3855" priority="1194" stopIfTrue="1">
      <formula>$I351&lt;&gt;""</formula>
    </cfRule>
  </conditionalFormatting>
  <conditionalFormatting sqref="C302">
    <cfRule type="expression" dxfId="3854" priority="1179" stopIfTrue="1">
      <formula>RIGHT($B302,1)="0"</formula>
    </cfRule>
    <cfRule type="expression" dxfId="3853" priority="1180" stopIfTrue="1">
      <formula>C302&lt;&gt;""</formula>
    </cfRule>
    <cfRule type="expression" dxfId="3852" priority="1181" stopIfTrue="1">
      <formula>$I302&lt;&gt;""</formula>
    </cfRule>
  </conditionalFormatting>
  <conditionalFormatting sqref="D302:I302">
    <cfRule type="expression" dxfId="3851" priority="1176" stopIfTrue="1">
      <formula>RIGHT($B302,1)="0"</formula>
    </cfRule>
    <cfRule type="expression" dxfId="3850" priority="1177" stopIfTrue="1">
      <formula>D302&lt;&gt;""</formula>
    </cfRule>
    <cfRule type="expression" dxfId="3849" priority="1178" stopIfTrue="1">
      <formula>$I302&lt;&gt;""</formula>
    </cfRule>
  </conditionalFormatting>
  <conditionalFormatting sqref="C302">
    <cfRule type="expression" dxfId="3848" priority="1184" stopIfTrue="1">
      <formula>C302&lt;&gt;""</formula>
    </cfRule>
    <cfRule type="expression" dxfId="3847" priority="1185" stopIfTrue="1">
      <formula>$I302&lt;&gt;""</formula>
    </cfRule>
  </conditionalFormatting>
  <conditionalFormatting sqref="D302:I302">
    <cfRule type="expression" dxfId="3846" priority="1182" stopIfTrue="1">
      <formula>D302&lt;&gt;""</formula>
    </cfRule>
    <cfRule type="expression" dxfId="3845" priority="1183" stopIfTrue="1">
      <formula>$I302&lt;&gt;""</formula>
    </cfRule>
  </conditionalFormatting>
  <conditionalFormatting sqref="C82">
    <cfRule type="expression" dxfId="3844" priority="1168" stopIfTrue="1">
      <formula>RIGHT($B82,1)="0"</formula>
    </cfRule>
    <cfRule type="expression" dxfId="3843" priority="1169" stopIfTrue="1">
      <formula>C82&lt;&gt;""</formula>
    </cfRule>
    <cfRule type="expression" dxfId="3842" priority="1170" stopIfTrue="1">
      <formula>$I82&lt;&gt;""</formula>
    </cfRule>
  </conditionalFormatting>
  <conditionalFormatting sqref="D82:I82">
    <cfRule type="expression" dxfId="3841" priority="1165" stopIfTrue="1">
      <formula>RIGHT($B82,1)="0"</formula>
    </cfRule>
    <cfRule type="expression" dxfId="3840" priority="1166" stopIfTrue="1">
      <formula>D82&lt;&gt;""</formula>
    </cfRule>
    <cfRule type="expression" dxfId="3839" priority="1167" stopIfTrue="1">
      <formula>$I82&lt;&gt;""</formula>
    </cfRule>
  </conditionalFormatting>
  <conditionalFormatting sqref="C82">
    <cfRule type="expression" dxfId="3838" priority="1173" stopIfTrue="1">
      <formula>C82&lt;&gt;""</formula>
    </cfRule>
    <cfRule type="expression" dxfId="3837" priority="1174" stopIfTrue="1">
      <formula>$I82&lt;&gt;""</formula>
    </cfRule>
  </conditionalFormatting>
  <conditionalFormatting sqref="D82:I82">
    <cfRule type="expression" dxfId="3836" priority="1171" stopIfTrue="1">
      <formula>D82&lt;&gt;""</formula>
    </cfRule>
    <cfRule type="expression" dxfId="3835" priority="1172" stopIfTrue="1">
      <formula>$I82&lt;&gt;""</formula>
    </cfRule>
  </conditionalFormatting>
  <conditionalFormatting pivot="1">
    <cfRule type="expression" dxfId="3834" priority="1142" stopIfTrue="1">
      <formula>RIGHT($B1,1)="0"</formula>
    </cfRule>
  </conditionalFormatting>
  <conditionalFormatting sqref="C599:I609">
    <cfRule type="expression" dxfId="3833" priority="1140" stopIfTrue="1">
      <formula>C599&lt;&gt;""</formula>
    </cfRule>
    <cfRule type="expression" dxfId="3832" priority="1141" stopIfTrue="1">
      <formula>$I599&lt;&gt;""</formula>
    </cfRule>
  </conditionalFormatting>
  <conditionalFormatting sqref="C380">
    <cfRule type="expression" dxfId="3831" priority="1129" stopIfTrue="1">
      <formula>RIGHT($B380,1)="0"</formula>
    </cfRule>
    <cfRule type="expression" dxfId="3830" priority="1130" stopIfTrue="1">
      <formula>C380&lt;&gt;""</formula>
    </cfRule>
    <cfRule type="expression" dxfId="3829" priority="1131" stopIfTrue="1">
      <formula>$I380&lt;&gt;""</formula>
    </cfRule>
  </conditionalFormatting>
  <conditionalFormatting sqref="D380:I380">
    <cfRule type="expression" dxfId="3828" priority="1126" stopIfTrue="1">
      <formula>RIGHT($B380,1)="0"</formula>
    </cfRule>
    <cfRule type="expression" dxfId="3827" priority="1127" stopIfTrue="1">
      <formula>D380&lt;&gt;""</formula>
    </cfRule>
    <cfRule type="expression" dxfId="3826" priority="1128" stopIfTrue="1">
      <formula>$I380&lt;&gt;""</formula>
    </cfRule>
  </conditionalFormatting>
  <conditionalFormatting sqref="C380">
    <cfRule type="expression" dxfId="3825" priority="1134" stopIfTrue="1">
      <formula>C380&lt;&gt;""</formula>
    </cfRule>
    <cfRule type="expression" dxfId="3824" priority="1135" stopIfTrue="1">
      <formula>$I380&lt;&gt;""</formula>
    </cfRule>
  </conditionalFormatting>
  <conditionalFormatting sqref="D380:I380">
    <cfRule type="expression" dxfId="3823" priority="1132" stopIfTrue="1">
      <formula>D380&lt;&gt;""</formula>
    </cfRule>
    <cfRule type="expression" dxfId="3822" priority="1133" stopIfTrue="1">
      <formula>$I380&lt;&gt;""</formula>
    </cfRule>
  </conditionalFormatting>
  <conditionalFormatting sqref="C379">
    <cfRule type="expression" dxfId="3821" priority="1118" stopIfTrue="1">
      <formula>RIGHT($B379,1)="0"</formula>
    </cfRule>
    <cfRule type="expression" dxfId="3820" priority="1119" stopIfTrue="1">
      <formula>C379&lt;&gt;""</formula>
    </cfRule>
    <cfRule type="expression" dxfId="3819" priority="1120" stopIfTrue="1">
      <formula>$I379&lt;&gt;""</formula>
    </cfRule>
  </conditionalFormatting>
  <conditionalFormatting sqref="D379:I379">
    <cfRule type="expression" dxfId="3818" priority="1115" stopIfTrue="1">
      <formula>RIGHT($B379,1)="0"</formula>
    </cfRule>
    <cfRule type="expression" dxfId="3817" priority="1116" stopIfTrue="1">
      <formula>D379&lt;&gt;""</formula>
    </cfRule>
    <cfRule type="expression" dxfId="3816" priority="1117" stopIfTrue="1">
      <formula>$I379&lt;&gt;""</formula>
    </cfRule>
  </conditionalFormatting>
  <conditionalFormatting sqref="C379">
    <cfRule type="expression" dxfId="3815" priority="1123" stopIfTrue="1">
      <formula>C379&lt;&gt;""</formula>
    </cfRule>
    <cfRule type="expression" dxfId="3814" priority="1124" stopIfTrue="1">
      <formula>$I379&lt;&gt;""</formula>
    </cfRule>
  </conditionalFormatting>
  <conditionalFormatting sqref="D379:I379">
    <cfRule type="expression" dxfId="3813" priority="1121" stopIfTrue="1">
      <formula>D379&lt;&gt;""</formula>
    </cfRule>
    <cfRule type="expression" dxfId="3812" priority="1122" stopIfTrue="1">
      <formula>$I379&lt;&gt;""</formula>
    </cfRule>
  </conditionalFormatting>
  <conditionalFormatting sqref="C418">
    <cfRule type="expression" dxfId="3811" priority="1107" stopIfTrue="1">
      <formula>RIGHT($B418,1)="0"</formula>
    </cfRule>
    <cfRule type="expression" dxfId="3810" priority="1108" stopIfTrue="1">
      <formula>C418&lt;&gt;""</formula>
    </cfRule>
    <cfRule type="expression" dxfId="3809" priority="1109" stopIfTrue="1">
      <formula>$I418&lt;&gt;""</formula>
    </cfRule>
  </conditionalFormatting>
  <conditionalFormatting sqref="D418:I418">
    <cfRule type="expression" dxfId="3808" priority="1104" stopIfTrue="1">
      <formula>RIGHT($B418,1)="0"</formula>
    </cfRule>
    <cfRule type="expression" dxfId="3807" priority="1105" stopIfTrue="1">
      <formula>D418&lt;&gt;""</formula>
    </cfRule>
    <cfRule type="expression" dxfId="3806" priority="1106" stopIfTrue="1">
      <formula>$I418&lt;&gt;""</formula>
    </cfRule>
  </conditionalFormatting>
  <conditionalFormatting sqref="C418">
    <cfRule type="expression" dxfId="3805" priority="1112" stopIfTrue="1">
      <formula>C418&lt;&gt;""</formula>
    </cfRule>
    <cfRule type="expression" dxfId="3804" priority="1113" stopIfTrue="1">
      <formula>$I418&lt;&gt;""</formula>
    </cfRule>
  </conditionalFormatting>
  <conditionalFormatting sqref="D418:I418">
    <cfRule type="expression" dxfId="3803" priority="1110" stopIfTrue="1">
      <formula>D418&lt;&gt;""</formula>
    </cfRule>
    <cfRule type="expression" dxfId="3802" priority="1111" stopIfTrue="1">
      <formula>$I418&lt;&gt;""</formula>
    </cfRule>
  </conditionalFormatting>
  <conditionalFormatting sqref="C432">
    <cfRule type="expression" dxfId="3801" priority="1096" stopIfTrue="1">
      <formula>RIGHT($B432,1)="0"</formula>
    </cfRule>
    <cfRule type="expression" dxfId="3800" priority="1097" stopIfTrue="1">
      <formula>C432&lt;&gt;""</formula>
    </cfRule>
    <cfRule type="expression" dxfId="3799" priority="1098" stopIfTrue="1">
      <formula>$I432&lt;&gt;""</formula>
    </cfRule>
  </conditionalFormatting>
  <conditionalFormatting sqref="D432:I432">
    <cfRule type="expression" dxfId="3798" priority="1093" stopIfTrue="1">
      <formula>RIGHT($B432,1)="0"</formula>
    </cfRule>
    <cfRule type="expression" dxfId="3797" priority="1094" stopIfTrue="1">
      <formula>D432&lt;&gt;""</formula>
    </cfRule>
    <cfRule type="expression" dxfId="3796" priority="1095" stopIfTrue="1">
      <formula>$I432&lt;&gt;""</formula>
    </cfRule>
  </conditionalFormatting>
  <conditionalFormatting sqref="C432">
    <cfRule type="expression" dxfId="3795" priority="1101" stopIfTrue="1">
      <formula>C432&lt;&gt;""</formula>
    </cfRule>
    <cfRule type="expression" dxfId="3794" priority="1102" stopIfTrue="1">
      <formula>$I432&lt;&gt;""</formula>
    </cfRule>
  </conditionalFormatting>
  <conditionalFormatting sqref="D432:I432">
    <cfRule type="expression" dxfId="3793" priority="1099" stopIfTrue="1">
      <formula>D432&lt;&gt;""</formula>
    </cfRule>
    <cfRule type="expression" dxfId="3792" priority="1100" stopIfTrue="1">
      <formula>$I432&lt;&gt;""</formula>
    </cfRule>
  </conditionalFormatting>
  <conditionalFormatting sqref="C451">
    <cfRule type="expression" dxfId="3791" priority="1085" stopIfTrue="1">
      <formula>RIGHT($B451,1)="0"</formula>
    </cfRule>
    <cfRule type="expression" dxfId="3790" priority="1086" stopIfTrue="1">
      <formula>C451&lt;&gt;""</formula>
    </cfRule>
    <cfRule type="expression" dxfId="3789" priority="1087" stopIfTrue="1">
      <formula>$I451&lt;&gt;""</formula>
    </cfRule>
  </conditionalFormatting>
  <conditionalFormatting sqref="D451:I451">
    <cfRule type="expression" dxfId="3788" priority="1082" stopIfTrue="1">
      <formula>RIGHT($B451,1)="0"</formula>
    </cfRule>
    <cfRule type="expression" dxfId="3787" priority="1083" stopIfTrue="1">
      <formula>D451&lt;&gt;""</formula>
    </cfRule>
    <cfRule type="expression" dxfId="3786" priority="1084" stopIfTrue="1">
      <formula>$I451&lt;&gt;""</formula>
    </cfRule>
  </conditionalFormatting>
  <conditionalFormatting sqref="C451">
    <cfRule type="expression" dxfId="3785" priority="1090" stopIfTrue="1">
      <formula>C451&lt;&gt;""</formula>
    </cfRule>
    <cfRule type="expression" dxfId="3784" priority="1091" stopIfTrue="1">
      <formula>$I451&lt;&gt;""</formula>
    </cfRule>
  </conditionalFormatting>
  <conditionalFormatting sqref="D451:I451">
    <cfRule type="expression" dxfId="3783" priority="1088" stopIfTrue="1">
      <formula>D451&lt;&gt;""</formula>
    </cfRule>
    <cfRule type="expression" dxfId="3782" priority="1089" stopIfTrue="1">
      <formula>$I451&lt;&gt;""</formula>
    </cfRule>
  </conditionalFormatting>
  <conditionalFormatting sqref="C460">
    <cfRule type="expression" dxfId="3781" priority="1074" stopIfTrue="1">
      <formula>RIGHT($B460,1)="0"</formula>
    </cfRule>
    <cfRule type="expression" dxfId="3780" priority="1075" stopIfTrue="1">
      <formula>C460&lt;&gt;""</formula>
    </cfRule>
    <cfRule type="expression" dxfId="3779" priority="1076" stopIfTrue="1">
      <formula>$I460&lt;&gt;""</formula>
    </cfRule>
  </conditionalFormatting>
  <conditionalFormatting sqref="D460:I460">
    <cfRule type="expression" dxfId="3778" priority="1071" stopIfTrue="1">
      <formula>RIGHT($B460,1)="0"</formula>
    </cfRule>
    <cfRule type="expression" dxfId="3777" priority="1072" stopIfTrue="1">
      <formula>D460&lt;&gt;""</formula>
    </cfRule>
    <cfRule type="expression" dxfId="3776" priority="1073" stopIfTrue="1">
      <formula>$I460&lt;&gt;""</formula>
    </cfRule>
  </conditionalFormatting>
  <conditionalFormatting sqref="C460">
    <cfRule type="expression" dxfId="3775" priority="1079" stopIfTrue="1">
      <formula>C460&lt;&gt;""</formula>
    </cfRule>
    <cfRule type="expression" dxfId="3774" priority="1080" stopIfTrue="1">
      <formula>$I460&lt;&gt;""</formula>
    </cfRule>
  </conditionalFormatting>
  <conditionalFormatting sqref="D460:I460">
    <cfRule type="expression" dxfId="3773" priority="1077" stopIfTrue="1">
      <formula>D460&lt;&gt;""</formula>
    </cfRule>
    <cfRule type="expression" dxfId="3772" priority="1078" stopIfTrue="1">
      <formula>$I460&lt;&gt;""</formula>
    </cfRule>
  </conditionalFormatting>
  <conditionalFormatting sqref="C314">
    <cfRule type="expression" dxfId="3771" priority="1063" stopIfTrue="1">
      <formula>RIGHT($B314,1)="0"</formula>
    </cfRule>
    <cfRule type="expression" dxfId="3770" priority="1064" stopIfTrue="1">
      <formula>C314&lt;&gt;""</formula>
    </cfRule>
    <cfRule type="expression" dxfId="3769" priority="1065" stopIfTrue="1">
      <formula>$I314&lt;&gt;""</formula>
    </cfRule>
  </conditionalFormatting>
  <conditionalFormatting sqref="D314:I314">
    <cfRule type="expression" dxfId="3768" priority="1060" stopIfTrue="1">
      <formula>RIGHT($B314,1)="0"</formula>
    </cfRule>
    <cfRule type="expression" dxfId="3767" priority="1061" stopIfTrue="1">
      <formula>D314&lt;&gt;""</formula>
    </cfRule>
    <cfRule type="expression" dxfId="3766" priority="1062" stopIfTrue="1">
      <formula>$I314&lt;&gt;""</formula>
    </cfRule>
  </conditionalFormatting>
  <conditionalFormatting sqref="C314">
    <cfRule type="expression" dxfId="3765" priority="1068" stopIfTrue="1">
      <formula>C314&lt;&gt;""</formula>
    </cfRule>
    <cfRule type="expression" dxfId="3764" priority="1069" stopIfTrue="1">
      <formula>$I314&lt;&gt;""</formula>
    </cfRule>
  </conditionalFormatting>
  <conditionalFormatting sqref="D314:I314">
    <cfRule type="expression" dxfId="3763" priority="1066" stopIfTrue="1">
      <formula>D314&lt;&gt;""</formula>
    </cfRule>
    <cfRule type="expression" dxfId="3762" priority="1067" stopIfTrue="1">
      <formula>$I314&lt;&gt;""</formula>
    </cfRule>
  </conditionalFormatting>
  <conditionalFormatting sqref="C610:I616 C618:I618">
    <cfRule type="expression" dxfId="3761" priority="1057" stopIfTrue="1">
      <formula>C610&lt;&gt;""</formula>
    </cfRule>
    <cfRule type="expression" dxfId="3760" priority="1058" stopIfTrue="1">
      <formula>$I610&lt;&gt;""</formula>
    </cfRule>
  </conditionalFormatting>
  <conditionalFormatting sqref="C619:I619">
    <cfRule type="expression" dxfId="3759" priority="1055" stopIfTrue="1">
      <formula>C619&lt;&gt;""</formula>
    </cfRule>
    <cfRule type="expression" dxfId="3758" priority="1056" stopIfTrue="1">
      <formula>$I619&lt;&gt;""</formula>
    </cfRule>
  </conditionalFormatting>
  <conditionalFormatting sqref="C326">
    <cfRule type="expression" dxfId="3757" priority="1052" stopIfTrue="1">
      <formula>RIGHT($B326,1)="0"</formula>
    </cfRule>
  </conditionalFormatting>
  <conditionalFormatting sqref="D326:I326">
    <cfRule type="expression" dxfId="3756" priority="1049" stopIfTrue="1">
      <formula>RIGHT($B326,1)="0"</formula>
    </cfRule>
  </conditionalFormatting>
  <conditionalFormatting sqref="C326">
    <cfRule type="expression" dxfId="3755" priority="1053" stopIfTrue="1">
      <formula>C326&lt;&gt;""</formula>
    </cfRule>
    <cfRule type="expression" dxfId="3754" priority="1054" stopIfTrue="1">
      <formula>$I326&lt;&gt;""</formula>
    </cfRule>
  </conditionalFormatting>
  <conditionalFormatting sqref="D326:I326">
    <cfRule type="expression" dxfId="3753" priority="1050" stopIfTrue="1">
      <formula>D326&lt;&gt;""</formula>
    </cfRule>
    <cfRule type="expression" dxfId="3752" priority="1051" stopIfTrue="1">
      <formula>$I326&lt;&gt;""</formula>
    </cfRule>
  </conditionalFormatting>
  <conditionalFormatting sqref="C369">
    <cfRule type="expression" dxfId="3751" priority="1045" stopIfTrue="1">
      <formula>RIGHT($B369,1)="0"</formula>
    </cfRule>
  </conditionalFormatting>
  <conditionalFormatting sqref="D369:I369">
    <cfRule type="expression" dxfId="3750" priority="1042" stopIfTrue="1">
      <formula>RIGHT($B369,1)="0"</formula>
    </cfRule>
  </conditionalFormatting>
  <conditionalFormatting sqref="C369">
    <cfRule type="expression" dxfId="3749" priority="1046" stopIfTrue="1">
      <formula>C369&lt;&gt;""</formula>
    </cfRule>
    <cfRule type="expression" dxfId="3748" priority="1047" stopIfTrue="1">
      <formula>$I369&lt;&gt;""</formula>
    </cfRule>
  </conditionalFormatting>
  <conditionalFormatting sqref="D369:I369">
    <cfRule type="expression" dxfId="3747" priority="1043" stopIfTrue="1">
      <formula>D369&lt;&gt;""</formula>
    </cfRule>
    <cfRule type="expression" dxfId="3746" priority="1044" stopIfTrue="1">
      <formula>$I369&lt;&gt;""</formula>
    </cfRule>
  </conditionalFormatting>
  <conditionalFormatting sqref="C385">
    <cfRule type="expression" dxfId="3745" priority="1038" stopIfTrue="1">
      <formula>RIGHT($B385,1)="0"</formula>
    </cfRule>
  </conditionalFormatting>
  <conditionalFormatting sqref="D385:I385">
    <cfRule type="expression" dxfId="3744" priority="1035" stopIfTrue="1">
      <formula>RIGHT($B385,1)="0"</formula>
    </cfRule>
  </conditionalFormatting>
  <conditionalFormatting sqref="C385">
    <cfRule type="expression" dxfId="3743" priority="1039" stopIfTrue="1">
      <formula>C385&lt;&gt;""</formula>
    </cfRule>
    <cfRule type="expression" dxfId="3742" priority="1040" stopIfTrue="1">
      <formula>$I385&lt;&gt;""</formula>
    </cfRule>
  </conditionalFormatting>
  <conditionalFormatting sqref="D385:I385">
    <cfRule type="expression" dxfId="3741" priority="1036" stopIfTrue="1">
      <formula>D385&lt;&gt;""</formula>
    </cfRule>
    <cfRule type="expression" dxfId="3740" priority="1037" stopIfTrue="1">
      <formula>$I385&lt;&gt;""</formula>
    </cfRule>
  </conditionalFormatting>
  <conditionalFormatting sqref="C441">
    <cfRule type="expression" dxfId="3739" priority="1031" stopIfTrue="1">
      <formula>RIGHT($B441,1)="0"</formula>
    </cfRule>
  </conditionalFormatting>
  <conditionalFormatting sqref="D441:I441">
    <cfRule type="expression" dxfId="3738" priority="1028" stopIfTrue="1">
      <formula>RIGHT($B441,1)="0"</formula>
    </cfRule>
  </conditionalFormatting>
  <conditionalFormatting sqref="C441">
    <cfRule type="expression" dxfId="3737" priority="1032" stopIfTrue="1">
      <formula>C441&lt;&gt;""</formula>
    </cfRule>
    <cfRule type="expression" dxfId="3736" priority="1033" stopIfTrue="1">
      <formula>$I441&lt;&gt;""</formula>
    </cfRule>
  </conditionalFormatting>
  <conditionalFormatting sqref="D441:I441">
    <cfRule type="expression" dxfId="3735" priority="1029" stopIfTrue="1">
      <formula>D441&lt;&gt;""</formula>
    </cfRule>
    <cfRule type="expression" dxfId="3734" priority="1030" stopIfTrue="1">
      <formula>$I441&lt;&gt;""</formula>
    </cfRule>
  </conditionalFormatting>
  <conditionalFormatting sqref="C469">
    <cfRule type="expression" dxfId="3733" priority="1024" stopIfTrue="1">
      <formula>RIGHT($B469,1)="0"</formula>
    </cfRule>
  </conditionalFormatting>
  <conditionalFormatting sqref="D469:I469">
    <cfRule type="expression" dxfId="3732" priority="1021" stopIfTrue="1">
      <formula>RIGHT($B469,1)="0"</formula>
    </cfRule>
  </conditionalFormatting>
  <conditionalFormatting sqref="C469">
    <cfRule type="expression" dxfId="3731" priority="1025" stopIfTrue="1">
      <formula>C469&lt;&gt;""</formula>
    </cfRule>
    <cfRule type="expression" dxfId="3730" priority="1026" stopIfTrue="1">
      <formula>$I469&lt;&gt;""</formula>
    </cfRule>
  </conditionalFormatting>
  <conditionalFormatting sqref="D469:I469">
    <cfRule type="expression" dxfId="3729" priority="1022" stopIfTrue="1">
      <formula>D469&lt;&gt;""</formula>
    </cfRule>
    <cfRule type="expression" dxfId="3728" priority="1023" stopIfTrue="1">
      <formula>$I469&lt;&gt;""</formula>
    </cfRule>
  </conditionalFormatting>
  <conditionalFormatting sqref="C320">
    <cfRule type="expression" dxfId="3727" priority="1012" stopIfTrue="1">
      <formula>RIGHT($B320,1)="0"</formula>
    </cfRule>
    <cfRule type="expression" dxfId="3726" priority="1013" stopIfTrue="1">
      <formula>C320&lt;&gt;""</formula>
    </cfRule>
    <cfRule type="expression" dxfId="3725" priority="1014" stopIfTrue="1">
      <formula>$I320&lt;&gt;""</formula>
    </cfRule>
  </conditionalFormatting>
  <conditionalFormatting sqref="D320:I320">
    <cfRule type="expression" dxfId="3724" priority="1009" stopIfTrue="1">
      <formula>RIGHT($B320,1)="0"</formula>
    </cfRule>
    <cfRule type="expression" dxfId="3723" priority="1010" stopIfTrue="1">
      <formula>D320&lt;&gt;""</formula>
    </cfRule>
    <cfRule type="expression" dxfId="3722" priority="1011" stopIfTrue="1">
      <formula>$I320&lt;&gt;""</formula>
    </cfRule>
  </conditionalFormatting>
  <conditionalFormatting sqref="C320">
    <cfRule type="expression" dxfId="3721" priority="1017" stopIfTrue="1">
      <formula>C320&lt;&gt;""</formula>
    </cfRule>
    <cfRule type="expression" dxfId="3720" priority="1018" stopIfTrue="1">
      <formula>$I320&lt;&gt;""</formula>
    </cfRule>
  </conditionalFormatting>
  <conditionalFormatting sqref="D320:I320">
    <cfRule type="expression" dxfId="3719" priority="1015" stopIfTrue="1">
      <formula>D320&lt;&gt;""</formula>
    </cfRule>
    <cfRule type="expression" dxfId="3718" priority="1016" stopIfTrue="1">
      <formula>$I320&lt;&gt;""</formula>
    </cfRule>
  </conditionalFormatting>
  <conditionalFormatting sqref="C100">
    <cfRule type="expression" dxfId="3717" priority="1001" stopIfTrue="1">
      <formula>RIGHT($B100,1)="0"</formula>
    </cfRule>
    <cfRule type="expression" dxfId="3716" priority="1002" stopIfTrue="1">
      <formula>C100&lt;&gt;""</formula>
    </cfRule>
    <cfRule type="expression" dxfId="3715" priority="1003" stopIfTrue="1">
      <formula>$I100&lt;&gt;""</formula>
    </cfRule>
  </conditionalFormatting>
  <conditionalFormatting sqref="D100:I100">
    <cfRule type="expression" dxfId="3714" priority="998" stopIfTrue="1">
      <formula>RIGHT($B100,1)="0"</formula>
    </cfRule>
    <cfRule type="expression" dxfId="3713" priority="999" stopIfTrue="1">
      <formula>D100&lt;&gt;""</formula>
    </cfRule>
    <cfRule type="expression" dxfId="3712" priority="1000" stopIfTrue="1">
      <formula>$I100&lt;&gt;""</formula>
    </cfRule>
  </conditionalFormatting>
  <conditionalFormatting sqref="C100">
    <cfRule type="expression" dxfId="3711" priority="1006" stopIfTrue="1">
      <formula>C100&lt;&gt;""</formula>
    </cfRule>
    <cfRule type="expression" dxfId="3710" priority="1007" stopIfTrue="1">
      <formula>$I100&lt;&gt;""</formula>
    </cfRule>
  </conditionalFormatting>
  <conditionalFormatting sqref="D100:I100">
    <cfRule type="expression" dxfId="3709" priority="1004" stopIfTrue="1">
      <formula>D100&lt;&gt;""</formula>
    </cfRule>
    <cfRule type="expression" dxfId="3708" priority="1005" stopIfTrue="1">
      <formula>$I100&lt;&gt;""</formula>
    </cfRule>
  </conditionalFormatting>
  <conditionalFormatting sqref="C21">
    <cfRule type="expression" dxfId="3707" priority="990" stopIfTrue="1">
      <formula>RIGHT($B21,1)="0"</formula>
    </cfRule>
    <cfRule type="expression" dxfId="3706" priority="991" stopIfTrue="1">
      <formula>C21&lt;&gt;""</formula>
    </cfRule>
    <cfRule type="expression" dxfId="3705" priority="992" stopIfTrue="1">
      <formula>$I21&lt;&gt;""</formula>
    </cfRule>
  </conditionalFormatting>
  <conditionalFormatting sqref="D21:I21">
    <cfRule type="expression" dxfId="3704" priority="987" stopIfTrue="1">
      <formula>RIGHT($B21,1)="0"</formula>
    </cfRule>
    <cfRule type="expression" dxfId="3703" priority="988" stopIfTrue="1">
      <formula>D21&lt;&gt;""</formula>
    </cfRule>
    <cfRule type="expression" dxfId="3702" priority="989" stopIfTrue="1">
      <formula>$I21&lt;&gt;""</formula>
    </cfRule>
  </conditionalFormatting>
  <conditionalFormatting sqref="C21">
    <cfRule type="expression" dxfId="3701" priority="995" stopIfTrue="1">
      <formula>C21&lt;&gt;""</formula>
    </cfRule>
    <cfRule type="expression" dxfId="3700" priority="996" stopIfTrue="1">
      <formula>$I21&lt;&gt;""</formula>
    </cfRule>
  </conditionalFormatting>
  <conditionalFormatting sqref="D21:I21">
    <cfRule type="expression" dxfId="3699" priority="993" stopIfTrue="1">
      <formula>D21&lt;&gt;""</formula>
    </cfRule>
    <cfRule type="expression" dxfId="3698" priority="994" stopIfTrue="1">
      <formula>$I21&lt;&gt;""</formula>
    </cfRule>
  </conditionalFormatting>
  <conditionalFormatting sqref="C293">
    <cfRule type="expression" dxfId="3697" priority="979" stopIfTrue="1">
      <formula>RIGHT($B293,1)="0"</formula>
    </cfRule>
    <cfRule type="expression" dxfId="3696" priority="980" stopIfTrue="1">
      <formula>C293&lt;&gt;""</formula>
    </cfRule>
    <cfRule type="expression" dxfId="3695" priority="981" stopIfTrue="1">
      <formula>$I293&lt;&gt;""</formula>
    </cfRule>
  </conditionalFormatting>
  <conditionalFormatting sqref="D293:I293">
    <cfRule type="expression" dxfId="3694" priority="976" stopIfTrue="1">
      <formula>RIGHT($B293,1)="0"</formula>
    </cfRule>
    <cfRule type="expression" dxfId="3693" priority="977" stopIfTrue="1">
      <formula>D293&lt;&gt;""</formula>
    </cfRule>
    <cfRule type="expression" dxfId="3692" priority="978" stopIfTrue="1">
      <formula>$I293&lt;&gt;""</formula>
    </cfRule>
  </conditionalFormatting>
  <conditionalFormatting sqref="C293">
    <cfRule type="expression" dxfId="3691" priority="984" stopIfTrue="1">
      <formula>C293&lt;&gt;""</formula>
    </cfRule>
    <cfRule type="expression" dxfId="3690" priority="985" stopIfTrue="1">
      <formula>$I293&lt;&gt;""</formula>
    </cfRule>
  </conditionalFormatting>
  <conditionalFormatting sqref="D293:I293">
    <cfRule type="expression" dxfId="3689" priority="982" stopIfTrue="1">
      <formula>D293&lt;&gt;""</formula>
    </cfRule>
    <cfRule type="expression" dxfId="3688" priority="983" stopIfTrue="1">
      <formula>$I293&lt;&gt;""</formula>
    </cfRule>
  </conditionalFormatting>
  <conditionalFormatting sqref="C312">
    <cfRule type="expression" dxfId="3687" priority="967" stopIfTrue="1">
      <formula>RIGHT($B312,1)="0"</formula>
    </cfRule>
    <cfRule type="expression" dxfId="3686" priority="968" stopIfTrue="1">
      <formula>C312&lt;&gt;""</formula>
    </cfRule>
    <cfRule type="expression" dxfId="3685" priority="969" stopIfTrue="1">
      <formula>$I312&lt;&gt;""</formula>
    </cfRule>
  </conditionalFormatting>
  <conditionalFormatting sqref="D312:I312">
    <cfRule type="expression" dxfId="3684" priority="964" stopIfTrue="1">
      <formula>RIGHT($B312,1)="0"</formula>
    </cfRule>
    <cfRule type="expression" dxfId="3683" priority="965" stopIfTrue="1">
      <formula>D312&lt;&gt;""</formula>
    </cfRule>
    <cfRule type="expression" dxfId="3682" priority="966" stopIfTrue="1">
      <formula>$I312&lt;&gt;""</formula>
    </cfRule>
  </conditionalFormatting>
  <conditionalFormatting sqref="C312">
    <cfRule type="expression" dxfId="3681" priority="972" stopIfTrue="1">
      <formula>C312&lt;&gt;""</formula>
    </cfRule>
    <cfRule type="expression" dxfId="3680" priority="973" stopIfTrue="1">
      <formula>$I312&lt;&gt;""</formula>
    </cfRule>
  </conditionalFormatting>
  <conditionalFormatting sqref="D312:I312">
    <cfRule type="expression" dxfId="3679" priority="970" stopIfTrue="1">
      <formula>D312&lt;&gt;""</formula>
    </cfRule>
    <cfRule type="expression" dxfId="3678" priority="971" stopIfTrue="1">
      <formula>$I312&lt;&gt;""</formula>
    </cfRule>
  </conditionalFormatting>
  <conditionalFormatting sqref="C311">
    <cfRule type="expression" dxfId="3677" priority="957" stopIfTrue="1">
      <formula>RIGHT($B311,1)="0"</formula>
    </cfRule>
    <cfRule type="expression" dxfId="3676" priority="958" stopIfTrue="1">
      <formula>C311&lt;&gt;""</formula>
    </cfRule>
    <cfRule type="expression" dxfId="3675" priority="959" stopIfTrue="1">
      <formula>$I311&lt;&gt;""</formula>
    </cfRule>
  </conditionalFormatting>
  <conditionalFormatting sqref="D311:I311">
    <cfRule type="expression" dxfId="3674" priority="954" stopIfTrue="1">
      <formula>RIGHT($B311,1)="0"</formula>
    </cfRule>
    <cfRule type="expression" dxfId="3673" priority="955" stopIfTrue="1">
      <formula>D311&lt;&gt;""</formula>
    </cfRule>
    <cfRule type="expression" dxfId="3672" priority="956" stopIfTrue="1">
      <formula>$I311&lt;&gt;""</formula>
    </cfRule>
  </conditionalFormatting>
  <conditionalFormatting sqref="C311">
    <cfRule type="expression" dxfId="3671" priority="962" stopIfTrue="1">
      <formula>C311&lt;&gt;""</formula>
    </cfRule>
    <cfRule type="expression" dxfId="3670" priority="963" stopIfTrue="1">
      <formula>$I311&lt;&gt;""</formula>
    </cfRule>
  </conditionalFormatting>
  <conditionalFormatting sqref="D311:I311">
    <cfRule type="expression" dxfId="3669" priority="960" stopIfTrue="1">
      <formula>D311&lt;&gt;""</formula>
    </cfRule>
    <cfRule type="expression" dxfId="3668" priority="961" stopIfTrue="1">
      <formula>$I311&lt;&gt;""</formula>
    </cfRule>
  </conditionalFormatting>
  <conditionalFormatting sqref="C269">
    <cfRule type="expression" dxfId="3667" priority="946" stopIfTrue="1">
      <formula>RIGHT($B269,1)="0"</formula>
    </cfRule>
    <cfRule type="expression" dxfId="3666" priority="947" stopIfTrue="1">
      <formula>C269&lt;&gt;""</formula>
    </cfRule>
    <cfRule type="expression" dxfId="3665" priority="948" stopIfTrue="1">
      <formula>$I269&lt;&gt;""</formula>
    </cfRule>
  </conditionalFormatting>
  <conditionalFormatting sqref="D269:I269">
    <cfRule type="expression" dxfId="3664" priority="943" stopIfTrue="1">
      <formula>RIGHT($B269,1)="0"</formula>
    </cfRule>
    <cfRule type="expression" dxfId="3663" priority="944" stopIfTrue="1">
      <formula>D269&lt;&gt;""</formula>
    </cfRule>
    <cfRule type="expression" dxfId="3662" priority="945" stopIfTrue="1">
      <formula>$I269&lt;&gt;""</formula>
    </cfRule>
  </conditionalFormatting>
  <conditionalFormatting sqref="C269">
    <cfRule type="expression" dxfId="3661" priority="951" stopIfTrue="1">
      <formula>C269&lt;&gt;""</formula>
    </cfRule>
    <cfRule type="expression" dxfId="3660" priority="952" stopIfTrue="1">
      <formula>$I269&lt;&gt;""</formula>
    </cfRule>
  </conditionalFormatting>
  <conditionalFormatting sqref="D269:I269">
    <cfRule type="expression" dxfId="3659" priority="949" stopIfTrue="1">
      <formula>D269&lt;&gt;""</formula>
    </cfRule>
    <cfRule type="expression" dxfId="3658" priority="950" stopIfTrue="1">
      <formula>$I269&lt;&gt;""</formula>
    </cfRule>
  </conditionalFormatting>
  <conditionalFormatting sqref="C315">
    <cfRule type="expression" dxfId="3657" priority="924" stopIfTrue="1">
      <formula>RIGHT($B315,1)="0"</formula>
    </cfRule>
    <cfRule type="expression" dxfId="3656" priority="925" stopIfTrue="1">
      <formula>C315&lt;&gt;""</formula>
    </cfRule>
    <cfRule type="expression" dxfId="3655" priority="926" stopIfTrue="1">
      <formula>$I315&lt;&gt;""</formula>
    </cfRule>
  </conditionalFormatting>
  <conditionalFormatting sqref="D315:I315">
    <cfRule type="expression" dxfId="3654" priority="921" stopIfTrue="1">
      <formula>RIGHT($B315,1)="0"</formula>
    </cfRule>
    <cfRule type="expression" dxfId="3653" priority="922" stopIfTrue="1">
      <formula>D315&lt;&gt;""</formula>
    </cfRule>
    <cfRule type="expression" dxfId="3652" priority="923" stopIfTrue="1">
      <formula>$I315&lt;&gt;""</formula>
    </cfRule>
  </conditionalFormatting>
  <conditionalFormatting sqref="C315">
    <cfRule type="expression" dxfId="3651" priority="929" stopIfTrue="1">
      <formula>C315&lt;&gt;""</formula>
    </cfRule>
    <cfRule type="expression" dxfId="3650" priority="930" stopIfTrue="1">
      <formula>$I315&lt;&gt;""</formula>
    </cfRule>
  </conditionalFormatting>
  <conditionalFormatting sqref="D315:I315">
    <cfRule type="expression" dxfId="3649" priority="927" stopIfTrue="1">
      <formula>D315&lt;&gt;""</formula>
    </cfRule>
    <cfRule type="expression" dxfId="3648" priority="928" stopIfTrue="1">
      <formula>$I315&lt;&gt;""</formula>
    </cfRule>
  </conditionalFormatting>
  <conditionalFormatting sqref="C318">
    <cfRule type="expression" dxfId="3647" priority="913" stopIfTrue="1">
      <formula>RIGHT($B318,1)="0"</formula>
    </cfRule>
    <cfRule type="expression" dxfId="3646" priority="914" stopIfTrue="1">
      <formula>C318&lt;&gt;""</formula>
    </cfRule>
    <cfRule type="expression" dxfId="3645" priority="915" stopIfTrue="1">
      <formula>$I318&lt;&gt;""</formula>
    </cfRule>
  </conditionalFormatting>
  <conditionalFormatting sqref="D318:I318">
    <cfRule type="expression" dxfId="3644" priority="910" stopIfTrue="1">
      <formula>RIGHT($B318,1)="0"</formula>
    </cfRule>
    <cfRule type="expression" dxfId="3643" priority="911" stopIfTrue="1">
      <formula>D318&lt;&gt;""</formula>
    </cfRule>
    <cfRule type="expression" dxfId="3642" priority="912" stopIfTrue="1">
      <formula>$I318&lt;&gt;""</formula>
    </cfRule>
  </conditionalFormatting>
  <conditionalFormatting sqref="C318">
    <cfRule type="expression" dxfId="3641" priority="918" stopIfTrue="1">
      <formula>C318&lt;&gt;""</formula>
    </cfRule>
    <cfRule type="expression" dxfId="3640" priority="919" stopIfTrue="1">
      <formula>$I318&lt;&gt;""</formula>
    </cfRule>
  </conditionalFormatting>
  <conditionalFormatting sqref="D318:I318">
    <cfRule type="expression" dxfId="3639" priority="916" stopIfTrue="1">
      <formula>D318&lt;&gt;""</formula>
    </cfRule>
    <cfRule type="expression" dxfId="3638" priority="917" stopIfTrue="1">
      <formula>$I318&lt;&gt;""</formula>
    </cfRule>
  </conditionalFormatting>
  <conditionalFormatting sqref="C310">
    <cfRule type="expression" dxfId="3637" priority="902" stopIfTrue="1">
      <formula>RIGHT($B310,1)="0"</formula>
    </cfRule>
    <cfRule type="expression" dxfId="3636" priority="903" stopIfTrue="1">
      <formula>C310&lt;&gt;""</formula>
    </cfRule>
    <cfRule type="expression" dxfId="3635" priority="904" stopIfTrue="1">
      <formula>$I310&lt;&gt;""</formula>
    </cfRule>
  </conditionalFormatting>
  <conditionalFormatting sqref="D310:I310">
    <cfRule type="expression" dxfId="3634" priority="899" stopIfTrue="1">
      <formula>RIGHT($B310,1)="0"</formula>
    </cfRule>
    <cfRule type="expression" dxfId="3633" priority="900" stopIfTrue="1">
      <formula>D310&lt;&gt;""</formula>
    </cfRule>
    <cfRule type="expression" dxfId="3632" priority="901" stopIfTrue="1">
      <formula>$I310&lt;&gt;""</formula>
    </cfRule>
  </conditionalFormatting>
  <conditionalFormatting sqref="C310">
    <cfRule type="expression" dxfId="3631" priority="907" stopIfTrue="1">
      <formula>C310&lt;&gt;""</formula>
    </cfRule>
    <cfRule type="expression" dxfId="3630" priority="908" stopIfTrue="1">
      <formula>$I310&lt;&gt;""</formula>
    </cfRule>
  </conditionalFormatting>
  <conditionalFormatting sqref="D310:I310">
    <cfRule type="expression" dxfId="3629" priority="905" stopIfTrue="1">
      <formula>D310&lt;&gt;""</formula>
    </cfRule>
    <cfRule type="expression" dxfId="3628" priority="906" stopIfTrue="1">
      <formula>$I310&lt;&gt;""</formula>
    </cfRule>
  </conditionalFormatting>
  <conditionalFormatting sqref="C323">
    <cfRule type="expression" dxfId="3627" priority="891" stopIfTrue="1">
      <formula>RIGHT($B323,1)="0"</formula>
    </cfRule>
    <cfRule type="expression" dxfId="3626" priority="892" stopIfTrue="1">
      <formula>C323&lt;&gt;""</formula>
    </cfRule>
    <cfRule type="expression" dxfId="3625" priority="893" stopIfTrue="1">
      <formula>$I323&lt;&gt;""</formula>
    </cfRule>
  </conditionalFormatting>
  <conditionalFormatting sqref="D323:I323">
    <cfRule type="expression" dxfId="3624" priority="888" stopIfTrue="1">
      <formula>RIGHT($B323,1)="0"</formula>
    </cfRule>
    <cfRule type="expression" dxfId="3623" priority="889" stopIfTrue="1">
      <formula>D323&lt;&gt;""</formula>
    </cfRule>
    <cfRule type="expression" dxfId="3622" priority="890" stopIfTrue="1">
      <formula>$I323&lt;&gt;""</formula>
    </cfRule>
  </conditionalFormatting>
  <conditionalFormatting sqref="C323">
    <cfRule type="expression" dxfId="3621" priority="896" stopIfTrue="1">
      <formula>C323&lt;&gt;""</formula>
    </cfRule>
    <cfRule type="expression" dxfId="3620" priority="897" stopIfTrue="1">
      <formula>$I323&lt;&gt;""</formula>
    </cfRule>
  </conditionalFormatting>
  <conditionalFormatting sqref="D323:I323">
    <cfRule type="expression" dxfId="3619" priority="894" stopIfTrue="1">
      <formula>D323&lt;&gt;""</formula>
    </cfRule>
    <cfRule type="expression" dxfId="3618" priority="895" stopIfTrue="1">
      <formula>$I323&lt;&gt;""</formula>
    </cfRule>
  </conditionalFormatting>
  <conditionalFormatting sqref="C332">
    <cfRule type="expression" dxfId="3617" priority="880" stopIfTrue="1">
      <formula>RIGHT($B332,1)="0"</formula>
    </cfRule>
    <cfRule type="expression" dxfId="3616" priority="881" stopIfTrue="1">
      <formula>C332&lt;&gt;""</formula>
    </cfRule>
    <cfRule type="expression" dxfId="3615" priority="882" stopIfTrue="1">
      <formula>$I332&lt;&gt;""</formula>
    </cfRule>
  </conditionalFormatting>
  <conditionalFormatting sqref="D332:I332">
    <cfRule type="expression" dxfId="3614" priority="877" stopIfTrue="1">
      <formula>RIGHT($B332,1)="0"</formula>
    </cfRule>
    <cfRule type="expression" dxfId="3613" priority="878" stopIfTrue="1">
      <formula>D332&lt;&gt;""</formula>
    </cfRule>
    <cfRule type="expression" dxfId="3612" priority="879" stopIfTrue="1">
      <formula>$I332&lt;&gt;""</formula>
    </cfRule>
  </conditionalFormatting>
  <conditionalFormatting sqref="C332">
    <cfRule type="expression" dxfId="3611" priority="885" stopIfTrue="1">
      <formula>C332&lt;&gt;""</formula>
    </cfRule>
    <cfRule type="expression" dxfId="3610" priority="886" stopIfTrue="1">
      <formula>$I332&lt;&gt;""</formula>
    </cfRule>
  </conditionalFormatting>
  <conditionalFormatting sqref="D332:I332">
    <cfRule type="expression" dxfId="3609" priority="883" stopIfTrue="1">
      <formula>D332&lt;&gt;""</formula>
    </cfRule>
    <cfRule type="expression" dxfId="3608" priority="884" stopIfTrue="1">
      <formula>$I332&lt;&gt;""</formula>
    </cfRule>
  </conditionalFormatting>
  <conditionalFormatting sqref="C620:I627 C653:I662 C629:I651">
    <cfRule type="expression" dxfId="3607" priority="873" stopIfTrue="1">
      <formula>C620&lt;&gt;""</formula>
    </cfRule>
    <cfRule type="expression" dxfId="3606" priority="874" stopIfTrue="1">
      <formula>$I620&lt;&gt;""</formula>
    </cfRule>
  </conditionalFormatting>
  <conditionalFormatting sqref="C485">
    <cfRule type="expression" dxfId="3605" priority="870" stopIfTrue="1">
      <formula>RIGHT($B485,1)="0"</formula>
    </cfRule>
  </conditionalFormatting>
  <conditionalFormatting sqref="D485:I485">
    <cfRule type="expression" dxfId="3604" priority="867" stopIfTrue="1">
      <formula>RIGHT($B485,1)="0"</formula>
    </cfRule>
  </conditionalFormatting>
  <conditionalFormatting sqref="C485">
    <cfRule type="expression" dxfId="3603" priority="871" stopIfTrue="1">
      <formula>C485&lt;&gt;""</formula>
    </cfRule>
    <cfRule type="expression" dxfId="3602" priority="872" stopIfTrue="1">
      <formula>$I485&lt;&gt;""</formula>
    </cfRule>
  </conditionalFormatting>
  <conditionalFormatting sqref="D485:I485">
    <cfRule type="expression" dxfId="3601" priority="868" stopIfTrue="1">
      <formula>D485&lt;&gt;""</formula>
    </cfRule>
    <cfRule type="expression" dxfId="3600" priority="869" stopIfTrue="1">
      <formula>$I485&lt;&gt;""</formula>
    </cfRule>
  </conditionalFormatting>
  <conditionalFormatting sqref="C494">
    <cfRule type="expression" dxfId="3599" priority="863" stopIfTrue="1">
      <formula>RIGHT($B494,1)="0"</formula>
    </cfRule>
  </conditionalFormatting>
  <conditionalFormatting sqref="D494:I494">
    <cfRule type="expression" dxfId="3598" priority="860" stopIfTrue="1">
      <formula>RIGHT($B494,1)="0"</formula>
    </cfRule>
  </conditionalFormatting>
  <conditionalFormatting sqref="C494">
    <cfRule type="expression" dxfId="3597" priority="864" stopIfTrue="1">
      <formula>C494&lt;&gt;""</formula>
    </cfRule>
    <cfRule type="expression" dxfId="3596" priority="865" stopIfTrue="1">
      <formula>$I494&lt;&gt;""</formula>
    </cfRule>
  </conditionalFormatting>
  <conditionalFormatting sqref="D494:I494">
    <cfRule type="expression" dxfId="3595" priority="861" stopIfTrue="1">
      <formula>D494&lt;&gt;""</formula>
    </cfRule>
    <cfRule type="expression" dxfId="3594" priority="862" stopIfTrue="1">
      <formula>$I494&lt;&gt;""</formula>
    </cfRule>
  </conditionalFormatting>
  <conditionalFormatting sqref="C434">
    <cfRule type="expression" dxfId="3593" priority="856" stopIfTrue="1">
      <formula>RIGHT($B434,1)="0"</formula>
    </cfRule>
  </conditionalFormatting>
  <conditionalFormatting sqref="D434:I434">
    <cfRule type="expression" dxfId="3592" priority="853" stopIfTrue="1">
      <formula>RIGHT($B434,1)="0"</formula>
    </cfRule>
  </conditionalFormatting>
  <conditionalFormatting sqref="C434">
    <cfRule type="expression" dxfId="3591" priority="857" stopIfTrue="1">
      <formula>C434&lt;&gt;""</formula>
    </cfRule>
    <cfRule type="expression" dxfId="3590" priority="858" stopIfTrue="1">
      <formula>$I434&lt;&gt;""</formula>
    </cfRule>
  </conditionalFormatting>
  <conditionalFormatting sqref="D434:I434">
    <cfRule type="expression" dxfId="3589" priority="854" stopIfTrue="1">
      <formula>D434&lt;&gt;""</formula>
    </cfRule>
    <cfRule type="expression" dxfId="3588" priority="855" stopIfTrue="1">
      <formula>$I434&lt;&gt;""</formula>
    </cfRule>
  </conditionalFormatting>
  <conditionalFormatting sqref="C18">
    <cfRule type="expression" dxfId="3587" priority="849" stopIfTrue="1">
      <formula>RIGHT($B18,1)="0"</formula>
    </cfRule>
  </conditionalFormatting>
  <conditionalFormatting sqref="D18:I18">
    <cfRule type="expression" dxfId="3586" priority="846" stopIfTrue="1">
      <formula>RIGHT($B18,1)="0"</formula>
    </cfRule>
  </conditionalFormatting>
  <conditionalFormatting sqref="C18">
    <cfRule type="expression" dxfId="3585" priority="850" stopIfTrue="1">
      <formula>C18&lt;&gt;""</formula>
    </cfRule>
    <cfRule type="expression" dxfId="3584" priority="851" stopIfTrue="1">
      <formula>$I18&lt;&gt;""</formula>
    </cfRule>
  </conditionalFormatting>
  <conditionalFormatting sqref="D18:I18">
    <cfRule type="expression" dxfId="3583" priority="847" stopIfTrue="1">
      <formula>D18&lt;&gt;""</formula>
    </cfRule>
    <cfRule type="expression" dxfId="3582" priority="848" stopIfTrue="1">
      <formula>$I18&lt;&gt;""</formula>
    </cfRule>
  </conditionalFormatting>
  <conditionalFormatting pivot="1">
    <cfRule type="expression" dxfId="3581" priority="845" stopIfTrue="1">
      <formula>RIGHT($B1,1)="0"</formula>
    </cfRule>
  </conditionalFormatting>
  <conditionalFormatting sqref="C440">
    <cfRule type="expression" dxfId="3580" priority="838" stopIfTrue="1">
      <formula>RIGHT($B440,1)="0"</formula>
    </cfRule>
    <cfRule type="expression" dxfId="3579" priority="839" stopIfTrue="1">
      <formula>C440&lt;&gt;""</formula>
    </cfRule>
    <cfRule type="expression" dxfId="3578" priority="840" stopIfTrue="1">
      <formula>$I440&lt;&gt;""</formula>
    </cfRule>
  </conditionalFormatting>
  <conditionalFormatting sqref="D440:I440">
    <cfRule type="expression" dxfId="3577" priority="835" stopIfTrue="1">
      <formula>RIGHT($B440,1)="0"</formula>
    </cfRule>
    <cfRule type="expression" dxfId="3576" priority="836" stopIfTrue="1">
      <formula>D440&lt;&gt;""</formula>
    </cfRule>
    <cfRule type="expression" dxfId="3575" priority="837" stopIfTrue="1">
      <formula>$I440&lt;&gt;""</formula>
    </cfRule>
  </conditionalFormatting>
  <conditionalFormatting sqref="C440">
    <cfRule type="expression" dxfId="3574" priority="843" stopIfTrue="1">
      <formula>C440&lt;&gt;""</formula>
    </cfRule>
    <cfRule type="expression" dxfId="3573" priority="844" stopIfTrue="1">
      <formula>$I440&lt;&gt;""</formula>
    </cfRule>
  </conditionalFormatting>
  <conditionalFormatting sqref="D440:I440">
    <cfRule type="expression" dxfId="3572" priority="841" stopIfTrue="1">
      <formula>D440&lt;&gt;""</formula>
    </cfRule>
    <cfRule type="expression" dxfId="3571" priority="842" stopIfTrue="1">
      <formula>$I440&lt;&gt;""</formula>
    </cfRule>
  </conditionalFormatting>
  <conditionalFormatting sqref="C478">
    <cfRule type="expression" dxfId="3570" priority="827" stopIfTrue="1">
      <formula>RIGHT($B478,1)="0"</formula>
    </cfRule>
    <cfRule type="expression" dxfId="3569" priority="828" stopIfTrue="1">
      <formula>C478&lt;&gt;""</formula>
    </cfRule>
    <cfRule type="expression" dxfId="3568" priority="829" stopIfTrue="1">
      <formula>$I478&lt;&gt;""</formula>
    </cfRule>
  </conditionalFormatting>
  <conditionalFormatting sqref="D478:I478">
    <cfRule type="expression" dxfId="3567" priority="824" stopIfTrue="1">
      <formula>RIGHT($B478,1)="0"</formula>
    </cfRule>
    <cfRule type="expression" dxfId="3566" priority="825" stopIfTrue="1">
      <formula>D478&lt;&gt;""</formula>
    </cfRule>
    <cfRule type="expression" dxfId="3565" priority="826" stopIfTrue="1">
      <formula>$I478&lt;&gt;""</formula>
    </cfRule>
  </conditionalFormatting>
  <conditionalFormatting sqref="C478">
    <cfRule type="expression" dxfId="3564" priority="832" stopIfTrue="1">
      <formula>C478&lt;&gt;""</formula>
    </cfRule>
    <cfRule type="expression" dxfId="3563" priority="833" stopIfTrue="1">
      <formula>$I478&lt;&gt;""</formula>
    </cfRule>
  </conditionalFormatting>
  <conditionalFormatting sqref="D478:I478">
    <cfRule type="expression" dxfId="3562" priority="830" stopIfTrue="1">
      <formula>D478&lt;&gt;""</formula>
    </cfRule>
    <cfRule type="expression" dxfId="3561" priority="831" stopIfTrue="1">
      <formula>$I478&lt;&gt;""</formula>
    </cfRule>
  </conditionalFormatting>
  <conditionalFormatting sqref="C500">
    <cfRule type="expression" dxfId="3560" priority="805" stopIfTrue="1">
      <formula>RIGHT($B500,1)="0"</formula>
    </cfRule>
    <cfRule type="expression" dxfId="3559" priority="806" stopIfTrue="1">
      <formula>C500&lt;&gt;""</formula>
    </cfRule>
    <cfRule type="expression" dxfId="3558" priority="807" stopIfTrue="1">
      <formula>$I500&lt;&gt;""</formula>
    </cfRule>
  </conditionalFormatting>
  <conditionalFormatting sqref="D500:I500">
    <cfRule type="expression" dxfId="3557" priority="802" stopIfTrue="1">
      <formula>RIGHT($B500,1)="0"</formula>
    </cfRule>
    <cfRule type="expression" dxfId="3556" priority="803" stopIfTrue="1">
      <formula>D500&lt;&gt;""</formula>
    </cfRule>
    <cfRule type="expression" dxfId="3555" priority="804" stopIfTrue="1">
      <formula>$I500&lt;&gt;""</formula>
    </cfRule>
  </conditionalFormatting>
  <conditionalFormatting sqref="C500">
    <cfRule type="expression" dxfId="3554" priority="810" stopIfTrue="1">
      <formula>C500&lt;&gt;""</formula>
    </cfRule>
    <cfRule type="expression" dxfId="3553" priority="811" stopIfTrue="1">
      <formula>$I500&lt;&gt;""</formula>
    </cfRule>
  </conditionalFormatting>
  <conditionalFormatting sqref="D500:I500">
    <cfRule type="expression" dxfId="3552" priority="808" stopIfTrue="1">
      <formula>D500&lt;&gt;""</formula>
    </cfRule>
    <cfRule type="expression" dxfId="3551" priority="809" stopIfTrue="1">
      <formula>$I500&lt;&gt;""</formula>
    </cfRule>
  </conditionalFormatting>
  <conditionalFormatting sqref="C663:I668">
    <cfRule type="expression" dxfId="3550" priority="799" stopIfTrue="1">
      <formula>C663&lt;&gt;""</formula>
    </cfRule>
    <cfRule type="expression" dxfId="3549" priority="800" stopIfTrue="1">
      <formula>$I663&lt;&gt;""</formula>
    </cfRule>
  </conditionalFormatting>
  <conditionalFormatting sqref="C669:I678 C680:I689">
    <cfRule type="expression" dxfId="3548" priority="797" stopIfTrue="1">
      <formula>C669&lt;&gt;""</formula>
    </cfRule>
    <cfRule type="expression" dxfId="3547" priority="798" stopIfTrue="1">
      <formula>$I669&lt;&gt;""</formula>
    </cfRule>
  </conditionalFormatting>
  <conditionalFormatting sqref="C382">
    <cfRule type="expression" dxfId="3546" priority="790" stopIfTrue="1">
      <formula>RIGHT($B382,1)="0"</formula>
    </cfRule>
    <cfRule type="expression" dxfId="3545" priority="791" stopIfTrue="1">
      <formula>C382&lt;&gt;""</formula>
    </cfRule>
    <cfRule type="expression" dxfId="3544" priority="792" stopIfTrue="1">
      <formula>$I382&lt;&gt;""</formula>
    </cfRule>
  </conditionalFormatting>
  <conditionalFormatting sqref="D382:I382">
    <cfRule type="expression" dxfId="3543" priority="787" stopIfTrue="1">
      <formula>RIGHT($B382,1)="0"</formula>
    </cfRule>
    <cfRule type="expression" dxfId="3542" priority="788" stopIfTrue="1">
      <formula>D382&lt;&gt;""</formula>
    </cfRule>
    <cfRule type="expression" dxfId="3541" priority="789" stopIfTrue="1">
      <formula>$I382&lt;&gt;""</formula>
    </cfRule>
  </conditionalFormatting>
  <conditionalFormatting sqref="C382">
    <cfRule type="expression" dxfId="3540" priority="795" stopIfTrue="1">
      <formula>C382&lt;&gt;""</formula>
    </cfRule>
    <cfRule type="expression" dxfId="3539" priority="796" stopIfTrue="1">
      <formula>$I382&lt;&gt;""</formula>
    </cfRule>
  </conditionalFormatting>
  <conditionalFormatting sqref="D382:I382">
    <cfRule type="expression" dxfId="3538" priority="793" stopIfTrue="1">
      <formula>D382&lt;&gt;""</formula>
    </cfRule>
    <cfRule type="expression" dxfId="3537" priority="794" stopIfTrue="1">
      <formula>$I382&lt;&gt;""</formula>
    </cfRule>
  </conditionalFormatting>
  <conditionalFormatting sqref="C444">
    <cfRule type="expression" dxfId="3536" priority="779" stopIfTrue="1">
      <formula>RIGHT($B444,1)="0"</formula>
    </cfRule>
    <cfRule type="expression" dxfId="3535" priority="780" stopIfTrue="1">
      <formula>C444&lt;&gt;""</formula>
    </cfRule>
    <cfRule type="expression" dxfId="3534" priority="781" stopIfTrue="1">
      <formula>$I444&lt;&gt;""</formula>
    </cfRule>
  </conditionalFormatting>
  <conditionalFormatting sqref="D444:I444">
    <cfRule type="expression" dxfId="3533" priority="776" stopIfTrue="1">
      <formula>RIGHT($B444,1)="0"</formula>
    </cfRule>
    <cfRule type="expression" dxfId="3532" priority="777" stopIfTrue="1">
      <formula>D444&lt;&gt;""</formula>
    </cfRule>
    <cfRule type="expression" dxfId="3531" priority="778" stopIfTrue="1">
      <formula>$I444&lt;&gt;""</formula>
    </cfRule>
  </conditionalFormatting>
  <conditionalFormatting sqref="C444">
    <cfRule type="expression" dxfId="3530" priority="784" stopIfTrue="1">
      <formula>C444&lt;&gt;""</formula>
    </cfRule>
    <cfRule type="expression" dxfId="3529" priority="785" stopIfTrue="1">
      <formula>$I444&lt;&gt;""</formula>
    </cfRule>
  </conditionalFormatting>
  <conditionalFormatting sqref="D444:I444">
    <cfRule type="expression" dxfId="3528" priority="782" stopIfTrue="1">
      <formula>D444&lt;&gt;""</formula>
    </cfRule>
    <cfRule type="expression" dxfId="3527" priority="783" stopIfTrue="1">
      <formula>$I444&lt;&gt;""</formula>
    </cfRule>
  </conditionalFormatting>
  <conditionalFormatting sqref="C482">
    <cfRule type="expression" dxfId="3526" priority="768" stopIfTrue="1">
      <formula>RIGHT($B482,1)="0"</formula>
    </cfRule>
    <cfRule type="expression" dxfId="3525" priority="769" stopIfTrue="1">
      <formula>C482&lt;&gt;""</formula>
    </cfRule>
    <cfRule type="expression" dxfId="3524" priority="770" stopIfTrue="1">
      <formula>$I482&lt;&gt;""</formula>
    </cfRule>
  </conditionalFormatting>
  <conditionalFormatting sqref="D482:I482">
    <cfRule type="expression" dxfId="3523" priority="765" stopIfTrue="1">
      <formula>RIGHT($B482,1)="0"</formula>
    </cfRule>
    <cfRule type="expression" dxfId="3522" priority="766" stopIfTrue="1">
      <formula>D482&lt;&gt;""</formula>
    </cfRule>
    <cfRule type="expression" dxfId="3521" priority="767" stopIfTrue="1">
      <formula>$I482&lt;&gt;""</formula>
    </cfRule>
  </conditionalFormatting>
  <conditionalFormatting sqref="C482">
    <cfRule type="expression" dxfId="3520" priority="773" stopIfTrue="1">
      <formula>C482&lt;&gt;""</formula>
    </cfRule>
    <cfRule type="expression" dxfId="3519" priority="774" stopIfTrue="1">
      <formula>$I482&lt;&gt;""</formula>
    </cfRule>
  </conditionalFormatting>
  <conditionalFormatting sqref="D482:I482">
    <cfRule type="expression" dxfId="3518" priority="771" stopIfTrue="1">
      <formula>D482&lt;&gt;""</formula>
    </cfRule>
    <cfRule type="expression" dxfId="3517" priority="772" stopIfTrue="1">
      <formula>$I482&lt;&gt;""</formula>
    </cfRule>
  </conditionalFormatting>
  <conditionalFormatting sqref="C495">
    <cfRule type="expression" dxfId="3516" priority="757" stopIfTrue="1">
      <formula>RIGHT($B495,1)="0"</formula>
    </cfRule>
    <cfRule type="expression" dxfId="3515" priority="758" stopIfTrue="1">
      <formula>C495&lt;&gt;""</formula>
    </cfRule>
    <cfRule type="expression" dxfId="3514" priority="759" stopIfTrue="1">
      <formula>$I495&lt;&gt;""</formula>
    </cfRule>
  </conditionalFormatting>
  <conditionalFormatting sqref="D495:I495">
    <cfRule type="expression" dxfId="3513" priority="754" stopIfTrue="1">
      <formula>RIGHT($B495,1)="0"</formula>
    </cfRule>
    <cfRule type="expression" dxfId="3512" priority="755" stopIfTrue="1">
      <formula>D495&lt;&gt;""</formula>
    </cfRule>
    <cfRule type="expression" dxfId="3511" priority="756" stopIfTrue="1">
      <formula>$I495&lt;&gt;""</formula>
    </cfRule>
  </conditionalFormatting>
  <conditionalFormatting sqref="C495">
    <cfRule type="expression" dxfId="3510" priority="762" stopIfTrue="1">
      <formula>C495&lt;&gt;""</formula>
    </cfRule>
    <cfRule type="expression" dxfId="3509" priority="763" stopIfTrue="1">
      <formula>$I495&lt;&gt;""</formula>
    </cfRule>
  </conditionalFormatting>
  <conditionalFormatting sqref="D495:I495">
    <cfRule type="expression" dxfId="3508" priority="760" stopIfTrue="1">
      <formula>D495&lt;&gt;""</formula>
    </cfRule>
    <cfRule type="expression" dxfId="3507" priority="761" stopIfTrue="1">
      <formula>$I495&lt;&gt;""</formula>
    </cfRule>
  </conditionalFormatting>
  <conditionalFormatting sqref="C691:I691 C693:I700 C702:I702 C715:I726 C728:I735 C737:I737 C704:I711 C713:I713">
    <cfRule type="expression" dxfId="3506" priority="740" stopIfTrue="1">
      <formula>C691&lt;&gt;""</formula>
    </cfRule>
    <cfRule type="expression" dxfId="3505" priority="741" stopIfTrue="1">
      <formula>$I691&lt;&gt;""</formula>
    </cfRule>
  </conditionalFormatting>
  <conditionalFormatting sqref="C525">
    <cfRule type="expression" dxfId="3504" priority="733" stopIfTrue="1">
      <formula>RIGHT($B525,1)="0"</formula>
    </cfRule>
    <cfRule type="expression" dxfId="3503" priority="734" stopIfTrue="1">
      <formula>C525&lt;&gt;""</formula>
    </cfRule>
    <cfRule type="expression" dxfId="3502" priority="735" stopIfTrue="1">
      <formula>$I525&lt;&gt;""</formula>
    </cfRule>
  </conditionalFormatting>
  <conditionalFormatting sqref="D525:I525">
    <cfRule type="expression" dxfId="3501" priority="730" stopIfTrue="1">
      <formula>RIGHT($B525,1)="0"</formula>
    </cfRule>
    <cfRule type="expression" dxfId="3500" priority="731" stopIfTrue="1">
      <formula>D525&lt;&gt;""</formula>
    </cfRule>
    <cfRule type="expression" dxfId="3499" priority="732" stopIfTrue="1">
      <formula>$I525&lt;&gt;""</formula>
    </cfRule>
  </conditionalFormatting>
  <conditionalFormatting sqref="C525">
    <cfRule type="expression" dxfId="3498" priority="738" stopIfTrue="1">
      <formula>C525&lt;&gt;""</formula>
    </cfRule>
    <cfRule type="expression" dxfId="3497" priority="739" stopIfTrue="1">
      <formula>$I525&lt;&gt;""</formula>
    </cfRule>
  </conditionalFormatting>
  <conditionalFormatting sqref="D525:I525">
    <cfRule type="expression" dxfId="3496" priority="736" stopIfTrue="1">
      <formula>D525&lt;&gt;""</formula>
    </cfRule>
    <cfRule type="expression" dxfId="3495" priority="737" stopIfTrue="1">
      <formula>$I525&lt;&gt;""</formula>
    </cfRule>
  </conditionalFormatting>
  <conditionalFormatting sqref="C538">
    <cfRule type="expression" dxfId="3494" priority="722" stopIfTrue="1">
      <formula>RIGHT($B538,1)="0"</formula>
    </cfRule>
    <cfRule type="expression" dxfId="3493" priority="723" stopIfTrue="1">
      <formula>C538&lt;&gt;""</formula>
    </cfRule>
    <cfRule type="expression" dxfId="3492" priority="724" stopIfTrue="1">
      <formula>$I538&lt;&gt;""</formula>
    </cfRule>
  </conditionalFormatting>
  <conditionalFormatting sqref="D538:I538">
    <cfRule type="expression" dxfId="3491" priority="719" stopIfTrue="1">
      <formula>RIGHT($B538,1)="0"</formula>
    </cfRule>
    <cfRule type="expression" dxfId="3490" priority="720" stopIfTrue="1">
      <formula>D538&lt;&gt;""</formula>
    </cfRule>
    <cfRule type="expression" dxfId="3489" priority="721" stopIfTrue="1">
      <formula>$I538&lt;&gt;""</formula>
    </cfRule>
  </conditionalFormatting>
  <conditionalFormatting sqref="C538">
    <cfRule type="expression" dxfId="3488" priority="727" stopIfTrue="1">
      <formula>C538&lt;&gt;""</formula>
    </cfRule>
    <cfRule type="expression" dxfId="3487" priority="728" stopIfTrue="1">
      <formula>$I538&lt;&gt;""</formula>
    </cfRule>
  </conditionalFormatting>
  <conditionalFormatting sqref="D538:I538">
    <cfRule type="expression" dxfId="3486" priority="725" stopIfTrue="1">
      <formula>D538&lt;&gt;""</formula>
    </cfRule>
    <cfRule type="expression" dxfId="3485" priority="726" stopIfTrue="1">
      <formula>$I538&lt;&gt;""</formula>
    </cfRule>
  </conditionalFormatting>
  <conditionalFormatting sqref="C547">
    <cfRule type="expression" dxfId="3484" priority="711" stopIfTrue="1">
      <formula>RIGHT($B547,1)="0"</formula>
    </cfRule>
    <cfRule type="expression" dxfId="3483" priority="712" stopIfTrue="1">
      <formula>C547&lt;&gt;""</formula>
    </cfRule>
    <cfRule type="expression" dxfId="3482" priority="713" stopIfTrue="1">
      <formula>$I547&lt;&gt;""</formula>
    </cfRule>
  </conditionalFormatting>
  <conditionalFormatting sqref="D547:I547">
    <cfRule type="expression" dxfId="3481" priority="708" stopIfTrue="1">
      <formula>RIGHT($B547,1)="0"</formula>
    </cfRule>
    <cfRule type="expression" dxfId="3480" priority="709" stopIfTrue="1">
      <formula>D547&lt;&gt;""</formula>
    </cfRule>
    <cfRule type="expression" dxfId="3479" priority="710" stopIfTrue="1">
      <formula>$I547&lt;&gt;""</formula>
    </cfRule>
  </conditionalFormatting>
  <conditionalFormatting sqref="C547">
    <cfRule type="expression" dxfId="3478" priority="716" stopIfTrue="1">
      <formula>C547&lt;&gt;""</formula>
    </cfRule>
    <cfRule type="expression" dxfId="3477" priority="717" stopIfTrue="1">
      <formula>$I547&lt;&gt;""</formula>
    </cfRule>
  </conditionalFormatting>
  <conditionalFormatting sqref="D547:I547">
    <cfRule type="expression" dxfId="3476" priority="714" stopIfTrue="1">
      <formula>D547&lt;&gt;""</formula>
    </cfRule>
    <cfRule type="expression" dxfId="3475" priority="715" stopIfTrue="1">
      <formula>$I547&lt;&gt;""</formula>
    </cfRule>
  </conditionalFormatting>
  <conditionalFormatting sqref="C394">
    <cfRule type="expression" dxfId="3474" priority="700" stopIfTrue="1">
      <formula>RIGHT($B394,1)="0"</formula>
    </cfRule>
    <cfRule type="expression" dxfId="3473" priority="701" stopIfTrue="1">
      <formula>C394&lt;&gt;""</formula>
    </cfRule>
    <cfRule type="expression" dxfId="3472" priority="702" stopIfTrue="1">
      <formula>$I394&lt;&gt;""</formula>
    </cfRule>
  </conditionalFormatting>
  <conditionalFormatting sqref="D394:I394">
    <cfRule type="expression" dxfId="3471" priority="697" stopIfTrue="1">
      <formula>RIGHT($B394,1)="0"</formula>
    </cfRule>
    <cfRule type="expression" dxfId="3470" priority="698" stopIfTrue="1">
      <formula>D394&lt;&gt;""</formula>
    </cfRule>
    <cfRule type="expression" dxfId="3469" priority="699" stopIfTrue="1">
      <formula>$I394&lt;&gt;""</formula>
    </cfRule>
  </conditionalFormatting>
  <conditionalFormatting sqref="C394">
    <cfRule type="expression" dxfId="3468" priority="705" stopIfTrue="1">
      <formula>C394&lt;&gt;""</formula>
    </cfRule>
    <cfRule type="expression" dxfId="3467" priority="706" stopIfTrue="1">
      <formula>$I394&lt;&gt;""</formula>
    </cfRule>
  </conditionalFormatting>
  <conditionalFormatting sqref="D394:I394">
    <cfRule type="expression" dxfId="3466" priority="703" stopIfTrue="1">
      <formula>D394&lt;&gt;""</formula>
    </cfRule>
    <cfRule type="expression" dxfId="3465" priority="704" stopIfTrue="1">
      <formula>$I394&lt;&gt;""</formula>
    </cfRule>
  </conditionalFormatting>
  <conditionalFormatting sqref="C519">
    <cfRule type="expression" dxfId="3464" priority="689" stopIfTrue="1">
      <formula>RIGHT($B519,1)="0"</formula>
    </cfRule>
    <cfRule type="expression" dxfId="3463" priority="690" stopIfTrue="1">
      <formula>C519&lt;&gt;""</formula>
    </cfRule>
    <cfRule type="expression" dxfId="3462" priority="691" stopIfTrue="1">
      <formula>$I519&lt;&gt;""</formula>
    </cfRule>
  </conditionalFormatting>
  <conditionalFormatting sqref="D519:I519">
    <cfRule type="expression" dxfId="3461" priority="686" stopIfTrue="1">
      <formula>RIGHT($B519,1)="0"</formula>
    </cfRule>
    <cfRule type="expression" dxfId="3460" priority="687" stopIfTrue="1">
      <formula>D519&lt;&gt;""</formula>
    </cfRule>
    <cfRule type="expression" dxfId="3459" priority="688" stopIfTrue="1">
      <formula>$I519&lt;&gt;""</formula>
    </cfRule>
  </conditionalFormatting>
  <conditionalFormatting sqref="C519">
    <cfRule type="expression" dxfId="3458" priority="694" stopIfTrue="1">
      <formula>C519&lt;&gt;""</formula>
    </cfRule>
    <cfRule type="expression" dxfId="3457" priority="695" stopIfTrue="1">
      <formula>$I519&lt;&gt;""</formula>
    </cfRule>
  </conditionalFormatting>
  <conditionalFormatting sqref="D519:I519">
    <cfRule type="expression" dxfId="3456" priority="692" stopIfTrue="1">
      <formula>D519&lt;&gt;""</formula>
    </cfRule>
    <cfRule type="expression" dxfId="3455" priority="693" stopIfTrue="1">
      <formula>$I519&lt;&gt;""</formula>
    </cfRule>
  </conditionalFormatting>
  <conditionalFormatting sqref="C532">
    <cfRule type="expression" dxfId="3454" priority="678" stopIfTrue="1">
      <formula>RIGHT($B532,1)="0"</formula>
    </cfRule>
    <cfRule type="expression" dxfId="3453" priority="679" stopIfTrue="1">
      <formula>C532&lt;&gt;""</formula>
    </cfRule>
    <cfRule type="expression" dxfId="3452" priority="680" stopIfTrue="1">
      <formula>$I532&lt;&gt;""</formula>
    </cfRule>
  </conditionalFormatting>
  <conditionalFormatting sqref="D532:I532">
    <cfRule type="expression" dxfId="3451" priority="675" stopIfTrue="1">
      <formula>RIGHT($B532,1)="0"</formula>
    </cfRule>
    <cfRule type="expression" dxfId="3450" priority="676" stopIfTrue="1">
      <formula>D532&lt;&gt;""</formula>
    </cfRule>
    <cfRule type="expression" dxfId="3449" priority="677" stopIfTrue="1">
      <formula>$I532&lt;&gt;""</formula>
    </cfRule>
  </conditionalFormatting>
  <conditionalFormatting sqref="C532">
    <cfRule type="expression" dxfId="3448" priority="683" stopIfTrue="1">
      <formula>C532&lt;&gt;""</formula>
    </cfRule>
    <cfRule type="expression" dxfId="3447" priority="684" stopIfTrue="1">
      <formula>$I532&lt;&gt;""</formula>
    </cfRule>
  </conditionalFormatting>
  <conditionalFormatting sqref="D532:I532">
    <cfRule type="expression" dxfId="3446" priority="681" stopIfTrue="1">
      <formula>D532&lt;&gt;""</formula>
    </cfRule>
    <cfRule type="expression" dxfId="3445" priority="682" stopIfTrue="1">
      <formula>$I532&lt;&gt;""</formula>
    </cfRule>
  </conditionalFormatting>
  <conditionalFormatting sqref="C541">
    <cfRule type="expression" dxfId="3444" priority="667" stopIfTrue="1">
      <formula>RIGHT($B541,1)="0"</formula>
    </cfRule>
    <cfRule type="expression" dxfId="3443" priority="668" stopIfTrue="1">
      <formula>C541&lt;&gt;""</formula>
    </cfRule>
    <cfRule type="expression" dxfId="3442" priority="669" stopIfTrue="1">
      <formula>$I541&lt;&gt;""</formula>
    </cfRule>
  </conditionalFormatting>
  <conditionalFormatting sqref="D541:I541">
    <cfRule type="expression" dxfId="3441" priority="664" stopIfTrue="1">
      <formula>RIGHT($B541,1)="0"</formula>
    </cfRule>
    <cfRule type="expression" dxfId="3440" priority="665" stopIfTrue="1">
      <formula>D541&lt;&gt;""</formula>
    </cfRule>
    <cfRule type="expression" dxfId="3439" priority="666" stopIfTrue="1">
      <formula>$I541&lt;&gt;""</formula>
    </cfRule>
  </conditionalFormatting>
  <conditionalFormatting sqref="C541">
    <cfRule type="expression" dxfId="3438" priority="672" stopIfTrue="1">
      <formula>C541&lt;&gt;""</formula>
    </cfRule>
    <cfRule type="expression" dxfId="3437" priority="673" stopIfTrue="1">
      <formula>$I541&lt;&gt;""</formula>
    </cfRule>
  </conditionalFormatting>
  <conditionalFormatting sqref="D541:I541">
    <cfRule type="expression" dxfId="3436" priority="670" stopIfTrue="1">
      <formula>D541&lt;&gt;""</formula>
    </cfRule>
    <cfRule type="expression" dxfId="3435" priority="671" stopIfTrue="1">
      <formula>$I541&lt;&gt;""</formula>
    </cfRule>
  </conditionalFormatting>
  <conditionalFormatting sqref="C738:I892">
    <cfRule type="expression" dxfId="3434" priority="661" stopIfTrue="1">
      <formula>C738&lt;&gt;""</formula>
    </cfRule>
    <cfRule type="expression" dxfId="3433" priority="662" stopIfTrue="1">
      <formula>$I738&lt;&gt;""</formula>
    </cfRule>
  </conditionalFormatting>
  <conditionalFormatting sqref="C497">
    <cfRule type="expression" dxfId="3432" priority="658" stopIfTrue="1">
      <formula>RIGHT($B497,1)="0"</formula>
    </cfRule>
  </conditionalFormatting>
  <conditionalFormatting sqref="D497:I497">
    <cfRule type="expression" dxfId="3431" priority="655" stopIfTrue="1">
      <formula>RIGHT($B497,1)="0"</formula>
    </cfRule>
  </conditionalFormatting>
  <conditionalFormatting sqref="C497">
    <cfRule type="expression" dxfId="3430" priority="659" stopIfTrue="1">
      <formula>C497&lt;&gt;""</formula>
    </cfRule>
    <cfRule type="expression" dxfId="3429" priority="660" stopIfTrue="1">
      <formula>$I497&lt;&gt;""</formula>
    </cfRule>
  </conditionalFormatting>
  <conditionalFormatting sqref="D497:I497">
    <cfRule type="expression" dxfId="3428" priority="656" stopIfTrue="1">
      <formula>D497&lt;&gt;""</formula>
    </cfRule>
    <cfRule type="expression" dxfId="3427" priority="657" stopIfTrue="1">
      <formula>$I497&lt;&gt;""</formula>
    </cfRule>
  </conditionalFormatting>
  <conditionalFormatting sqref="C554">
    <cfRule type="expression" dxfId="3426" priority="651" stopIfTrue="1">
      <formula>RIGHT($B554,1)="0"</formula>
    </cfRule>
  </conditionalFormatting>
  <conditionalFormatting sqref="D554:I554">
    <cfRule type="expression" dxfId="3425" priority="648" stopIfTrue="1">
      <formula>RIGHT($B554,1)="0"</formula>
    </cfRule>
  </conditionalFormatting>
  <conditionalFormatting sqref="C554">
    <cfRule type="expression" dxfId="3424" priority="652" stopIfTrue="1">
      <formula>C554&lt;&gt;""</formula>
    </cfRule>
    <cfRule type="expression" dxfId="3423" priority="653" stopIfTrue="1">
      <formula>$I554&lt;&gt;""</formula>
    </cfRule>
  </conditionalFormatting>
  <conditionalFormatting sqref="D554:I554">
    <cfRule type="expression" dxfId="3422" priority="649" stopIfTrue="1">
      <formula>D554&lt;&gt;""</formula>
    </cfRule>
    <cfRule type="expression" dxfId="3421" priority="650" stopIfTrue="1">
      <formula>$I554&lt;&gt;""</formula>
    </cfRule>
  </conditionalFormatting>
  <conditionalFormatting sqref="C617">
    <cfRule type="expression" dxfId="3420" priority="644" stopIfTrue="1">
      <formula>RIGHT($B617,1)="0"</formula>
    </cfRule>
  </conditionalFormatting>
  <conditionalFormatting sqref="D617:I617">
    <cfRule type="expression" dxfId="3419" priority="641" stopIfTrue="1">
      <formula>RIGHT($B617,1)="0"</formula>
    </cfRule>
  </conditionalFormatting>
  <conditionalFormatting sqref="C617">
    <cfRule type="expression" dxfId="3418" priority="645" stopIfTrue="1">
      <formula>C617&lt;&gt;""</formula>
    </cfRule>
    <cfRule type="expression" dxfId="3417" priority="646" stopIfTrue="1">
      <formula>$I617&lt;&gt;""</formula>
    </cfRule>
  </conditionalFormatting>
  <conditionalFormatting sqref="D617:I617">
    <cfRule type="expression" dxfId="3416" priority="642" stopIfTrue="1">
      <formula>D617&lt;&gt;""</formula>
    </cfRule>
    <cfRule type="expression" dxfId="3415" priority="643" stopIfTrue="1">
      <formula>$I617&lt;&gt;""</formula>
    </cfRule>
  </conditionalFormatting>
  <conditionalFormatting sqref="C679">
    <cfRule type="expression" dxfId="3414" priority="637" stopIfTrue="1">
      <formula>RIGHT($B679,1)="0"</formula>
    </cfRule>
  </conditionalFormatting>
  <conditionalFormatting sqref="D679:I679">
    <cfRule type="expression" dxfId="3413" priority="634" stopIfTrue="1">
      <formula>RIGHT($B679,1)="0"</formula>
    </cfRule>
  </conditionalFormatting>
  <conditionalFormatting sqref="C679">
    <cfRule type="expression" dxfId="3412" priority="638" stopIfTrue="1">
      <formula>C679&lt;&gt;""</formula>
    </cfRule>
    <cfRule type="expression" dxfId="3411" priority="639" stopIfTrue="1">
      <formula>$I679&lt;&gt;""</formula>
    </cfRule>
  </conditionalFormatting>
  <conditionalFormatting sqref="D679:I679">
    <cfRule type="expression" dxfId="3410" priority="635" stopIfTrue="1">
      <formula>D679&lt;&gt;""</formula>
    </cfRule>
    <cfRule type="expression" dxfId="3409" priority="636" stopIfTrue="1">
      <formula>$I679&lt;&gt;""</formula>
    </cfRule>
  </conditionalFormatting>
  <conditionalFormatting sqref="C692">
    <cfRule type="expression" dxfId="3408" priority="630" stopIfTrue="1">
      <formula>RIGHT($B692,1)="0"</formula>
    </cfRule>
  </conditionalFormatting>
  <conditionalFormatting sqref="D692:I692">
    <cfRule type="expression" dxfId="3407" priority="627" stopIfTrue="1">
      <formula>RIGHT($B692,1)="0"</formula>
    </cfRule>
  </conditionalFormatting>
  <conditionalFormatting sqref="C692">
    <cfRule type="expression" dxfId="3406" priority="631" stopIfTrue="1">
      <formula>C692&lt;&gt;""</formula>
    </cfRule>
    <cfRule type="expression" dxfId="3405" priority="632" stopIfTrue="1">
      <formula>$I692&lt;&gt;""</formula>
    </cfRule>
  </conditionalFormatting>
  <conditionalFormatting sqref="D692:I692">
    <cfRule type="expression" dxfId="3404" priority="628" stopIfTrue="1">
      <formula>D692&lt;&gt;""</formula>
    </cfRule>
    <cfRule type="expression" dxfId="3403" priority="629" stopIfTrue="1">
      <formula>$I692&lt;&gt;""</formula>
    </cfRule>
  </conditionalFormatting>
  <conditionalFormatting sqref="C701">
    <cfRule type="expression" dxfId="3402" priority="623" stopIfTrue="1">
      <formula>RIGHT($B701,1)="0"</formula>
    </cfRule>
  </conditionalFormatting>
  <conditionalFormatting sqref="D701:I701">
    <cfRule type="expression" dxfId="3401" priority="620" stopIfTrue="1">
      <formula>RIGHT($B701,1)="0"</formula>
    </cfRule>
  </conditionalFormatting>
  <conditionalFormatting sqref="C701">
    <cfRule type="expression" dxfId="3400" priority="624" stopIfTrue="1">
      <formula>C701&lt;&gt;""</formula>
    </cfRule>
    <cfRule type="expression" dxfId="3399" priority="625" stopIfTrue="1">
      <formula>$I701&lt;&gt;""</formula>
    </cfRule>
  </conditionalFormatting>
  <conditionalFormatting sqref="D701:I701">
    <cfRule type="expression" dxfId="3398" priority="621" stopIfTrue="1">
      <formula>D701&lt;&gt;""</formula>
    </cfRule>
    <cfRule type="expression" dxfId="3397" priority="622" stopIfTrue="1">
      <formula>$I701&lt;&gt;""</formula>
    </cfRule>
  </conditionalFormatting>
  <conditionalFormatting sqref="C893:I928">
    <cfRule type="expression" dxfId="3396" priority="617" stopIfTrue="1">
      <formula>C893&lt;&gt;""</formula>
    </cfRule>
    <cfRule type="expression" dxfId="3395" priority="618" stopIfTrue="1">
      <formula>$I893&lt;&gt;""</formula>
    </cfRule>
  </conditionalFormatting>
  <conditionalFormatting sqref="C652">
    <cfRule type="expression" dxfId="3394" priority="614" stopIfTrue="1">
      <formula>RIGHT($B652,1)="0"</formula>
    </cfRule>
  </conditionalFormatting>
  <conditionalFormatting sqref="D652:I652">
    <cfRule type="expression" dxfId="3393" priority="611" stopIfTrue="1">
      <formula>RIGHT($B652,1)="0"</formula>
    </cfRule>
  </conditionalFormatting>
  <conditionalFormatting sqref="C652">
    <cfRule type="expression" dxfId="3392" priority="615" stopIfTrue="1">
      <formula>C652&lt;&gt;""</formula>
    </cfRule>
    <cfRule type="expression" dxfId="3391" priority="616" stopIfTrue="1">
      <formula>$I652&lt;&gt;""</formula>
    </cfRule>
  </conditionalFormatting>
  <conditionalFormatting sqref="D652:I652">
    <cfRule type="expression" dxfId="3390" priority="612" stopIfTrue="1">
      <formula>D652&lt;&gt;""</formula>
    </cfRule>
    <cfRule type="expression" dxfId="3389" priority="613" stopIfTrue="1">
      <formula>$I652&lt;&gt;""</formula>
    </cfRule>
  </conditionalFormatting>
  <conditionalFormatting sqref="C714">
    <cfRule type="expression" dxfId="3388" priority="607" stopIfTrue="1">
      <formula>RIGHT($B714,1)="0"</formula>
    </cfRule>
  </conditionalFormatting>
  <conditionalFormatting sqref="D714:I714">
    <cfRule type="expression" dxfId="3387" priority="604" stopIfTrue="1">
      <formula>RIGHT($B714,1)="0"</formula>
    </cfRule>
  </conditionalFormatting>
  <conditionalFormatting sqref="C714">
    <cfRule type="expression" dxfId="3386" priority="608" stopIfTrue="1">
      <formula>C714&lt;&gt;""</formula>
    </cfRule>
    <cfRule type="expression" dxfId="3385" priority="609" stopIfTrue="1">
      <formula>$I714&lt;&gt;""</formula>
    </cfRule>
  </conditionalFormatting>
  <conditionalFormatting sqref="D714:I714">
    <cfRule type="expression" dxfId="3384" priority="605" stopIfTrue="1">
      <formula>D714&lt;&gt;""</formula>
    </cfRule>
    <cfRule type="expression" dxfId="3383" priority="606" stopIfTrue="1">
      <formula>$I714&lt;&gt;""</formula>
    </cfRule>
  </conditionalFormatting>
  <conditionalFormatting sqref="C727">
    <cfRule type="expression" dxfId="3382" priority="600" stopIfTrue="1">
      <formula>RIGHT($B727,1)="0"</formula>
    </cfRule>
  </conditionalFormatting>
  <conditionalFormatting sqref="D727:I727">
    <cfRule type="expression" dxfId="3381" priority="597" stopIfTrue="1">
      <formula>RIGHT($B727,1)="0"</formula>
    </cfRule>
  </conditionalFormatting>
  <conditionalFormatting sqref="C727">
    <cfRule type="expression" dxfId="3380" priority="601" stopIfTrue="1">
      <formula>C727&lt;&gt;""</formula>
    </cfRule>
    <cfRule type="expression" dxfId="3379" priority="602" stopIfTrue="1">
      <formula>$I727&lt;&gt;""</formula>
    </cfRule>
  </conditionalFormatting>
  <conditionalFormatting sqref="D727:I727">
    <cfRule type="expression" dxfId="3378" priority="598" stopIfTrue="1">
      <formula>D727&lt;&gt;""</formula>
    </cfRule>
    <cfRule type="expression" dxfId="3377" priority="599" stopIfTrue="1">
      <formula>$I727&lt;&gt;""</formula>
    </cfRule>
  </conditionalFormatting>
  <conditionalFormatting sqref="C736">
    <cfRule type="expression" dxfId="3376" priority="593" stopIfTrue="1">
      <formula>RIGHT($B736,1)="0"</formula>
    </cfRule>
  </conditionalFormatting>
  <conditionalFormatting sqref="D736:I736">
    <cfRule type="expression" dxfId="3375" priority="590" stopIfTrue="1">
      <formula>RIGHT($B736,1)="0"</formula>
    </cfRule>
  </conditionalFormatting>
  <conditionalFormatting sqref="C736">
    <cfRule type="expression" dxfId="3374" priority="594" stopIfTrue="1">
      <formula>C736&lt;&gt;""</formula>
    </cfRule>
    <cfRule type="expression" dxfId="3373" priority="595" stopIfTrue="1">
      <formula>$I736&lt;&gt;""</formula>
    </cfRule>
  </conditionalFormatting>
  <conditionalFormatting sqref="D736:I736">
    <cfRule type="expression" dxfId="3372" priority="591" stopIfTrue="1">
      <formula>D736&lt;&gt;""</formula>
    </cfRule>
    <cfRule type="expression" dxfId="3371" priority="592" stopIfTrue="1">
      <formula>$I736&lt;&gt;""</formula>
    </cfRule>
  </conditionalFormatting>
  <conditionalFormatting sqref="C929:I934">
    <cfRule type="expression" dxfId="3370" priority="587" stopIfTrue="1">
      <formula>C929&lt;&gt;""</formula>
    </cfRule>
    <cfRule type="expression" dxfId="3369" priority="588" stopIfTrue="1">
      <formula>$I929&lt;&gt;""</formula>
    </cfRule>
  </conditionalFormatting>
  <conditionalFormatting sqref="C473">
    <cfRule type="expression" dxfId="3368" priority="584" stopIfTrue="1">
      <formula>RIGHT($B473,1)="0"</formula>
    </cfRule>
  </conditionalFormatting>
  <conditionalFormatting sqref="D473:I473">
    <cfRule type="expression" dxfId="3367" priority="581" stopIfTrue="1">
      <formula>RIGHT($B473,1)="0"</formula>
    </cfRule>
  </conditionalFormatting>
  <conditionalFormatting sqref="C473">
    <cfRule type="expression" dxfId="3366" priority="585" stopIfTrue="1">
      <formula>C473&lt;&gt;""</formula>
    </cfRule>
    <cfRule type="expression" dxfId="3365" priority="586" stopIfTrue="1">
      <formula>$I473&lt;&gt;""</formula>
    </cfRule>
  </conditionalFormatting>
  <conditionalFormatting sqref="D473:I473">
    <cfRule type="expression" dxfId="3364" priority="582" stopIfTrue="1">
      <formula>D473&lt;&gt;""</formula>
    </cfRule>
    <cfRule type="expression" dxfId="3363" priority="583" stopIfTrue="1">
      <formula>$I473&lt;&gt;""</formula>
    </cfRule>
  </conditionalFormatting>
  <conditionalFormatting sqref="C530">
    <cfRule type="expression" dxfId="3362" priority="577" stopIfTrue="1">
      <formula>RIGHT($B530,1)="0"</formula>
    </cfRule>
  </conditionalFormatting>
  <conditionalFormatting sqref="D530:I530">
    <cfRule type="expression" dxfId="3361" priority="574" stopIfTrue="1">
      <formula>RIGHT($B530,1)="0"</formula>
    </cfRule>
  </conditionalFormatting>
  <conditionalFormatting sqref="C530">
    <cfRule type="expression" dxfId="3360" priority="578" stopIfTrue="1">
      <formula>C530&lt;&gt;""</formula>
    </cfRule>
    <cfRule type="expression" dxfId="3359" priority="579" stopIfTrue="1">
      <formula>$I530&lt;&gt;""</formula>
    </cfRule>
  </conditionalFormatting>
  <conditionalFormatting sqref="D530:I530">
    <cfRule type="expression" dxfId="3358" priority="575" stopIfTrue="1">
      <formula>D530&lt;&gt;""</formula>
    </cfRule>
    <cfRule type="expression" dxfId="3357" priority="576" stopIfTrue="1">
      <formula>$I530&lt;&gt;""</formula>
    </cfRule>
  </conditionalFormatting>
  <conditionalFormatting sqref="C628">
    <cfRule type="expression" dxfId="3356" priority="570" stopIfTrue="1">
      <formula>RIGHT($B628,1)="0"</formula>
    </cfRule>
  </conditionalFormatting>
  <conditionalFormatting sqref="D628:I628">
    <cfRule type="expression" dxfId="3355" priority="567" stopIfTrue="1">
      <formula>RIGHT($B628,1)="0"</formula>
    </cfRule>
  </conditionalFormatting>
  <conditionalFormatting sqref="C628">
    <cfRule type="expression" dxfId="3354" priority="571" stopIfTrue="1">
      <formula>C628&lt;&gt;""</formula>
    </cfRule>
    <cfRule type="expression" dxfId="3353" priority="572" stopIfTrue="1">
      <formula>$I628&lt;&gt;""</formula>
    </cfRule>
  </conditionalFormatting>
  <conditionalFormatting sqref="D628:I628">
    <cfRule type="expression" dxfId="3352" priority="568" stopIfTrue="1">
      <formula>D628&lt;&gt;""</formula>
    </cfRule>
    <cfRule type="expression" dxfId="3351" priority="569" stopIfTrue="1">
      <formula>$I628&lt;&gt;""</formula>
    </cfRule>
  </conditionalFormatting>
  <conditionalFormatting sqref="C690">
    <cfRule type="expression" dxfId="3350" priority="563" stopIfTrue="1">
      <formula>RIGHT($B690,1)="0"</formula>
    </cfRule>
  </conditionalFormatting>
  <conditionalFormatting sqref="D690:I690">
    <cfRule type="expression" dxfId="3349" priority="560" stopIfTrue="1">
      <formula>RIGHT($B690,1)="0"</formula>
    </cfRule>
  </conditionalFormatting>
  <conditionalFormatting sqref="C690">
    <cfRule type="expression" dxfId="3348" priority="564" stopIfTrue="1">
      <formula>C690&lt;&gt;""</formula>
    </cfRule>
    <cfRule type="expression" dxfId="3347" priority="565" stopIfTrue="1">
      <formula>$I690&lt;&gt;""</formula>
    </cfRule>
  </conditionalFormatting>
  <conditionalFormatting sqref="D690:I690">
    <cfRule type="expression" dxfId="3346" priority="561" stopIfTrue="1">
      <formula>D690&lt;&gt;""</formula>
    </cfRule>
    <cfRule type="expression" dxfId="3345" priority="562" stopIfTrue="1">
      <formula>$I690&lt;&gt;""</formula>
    </cfRule>
  </conditionalFormatting>
  <conditionalFormatting sqref="C703">
    <cfRule type="expression" dxfId="3344" priority="556" stopIfTrue="1">
      <formula>RIGHT($B703,1)="0"</formula>
    </cfRule>
  </conditionalFormatting>
  <conditionalFormatting sqref="D703:I703">
    <cfRule type="expression" dxfId="3343" priority="553" stopIfTrue="1">
      <formula>RIGHT($B703,1)="0"</formula>
    </cfRule>
  </conditionalFormatting>
  <conditionalFormatting sqref="C703">
    <cfRule type="expression" dxfId="3342" priority="557" stopIfTrue="1">
      <formula>C703&lt;&gt;""</formula>
    </cfRule>
    <cfRule type="expression" dxfId="3341" priority="558" stopIfTrue="1">
      <formula>$I703&lt;&gt;""</formula>
    </cfRule>
  </conditionalFormatting>
  <conditionalFormatting sqref="D703:I703">
    <cfRule type="expression" dxfId="3340" priority="554" stopIfTrue="1">
      <formula>D703&lt;&gt;""</formula>
    </cfRule>
    <cfRule type="expression" dxfId="3339" priority="555" stopIfTrue="1">
      <formula>$I703&lt;&gt;""</formula>
    </cfRule>
  </conditionalFormatting>
  <conditionalFormatting sqref="C712">
    <cfRule type="expression" dxfId="3338" priority="549" stopIfTrue="1">
      <formula>RIGHT($B712,1)="0"</formula>
    </cfRule>
  </conditionalFormatting>
  <conditionalFormatting sqref="D712:I712">
    <cfRule type="expression" dxfId="3337" priority="546" stopIfTrue="1">
      <formula>RIGHT($B712,1)="0"</formula>
    </cfRule>
  </conditionalFormatting>
  <conditionalFormatting sqref="C712">
    <cfRule type="expression" dxfId="3336" priority="550" stopIfTrue="1">
      <formula>C712&lt;&gt;""</formula>
    </cfRule>
    <cfRule type="expression" dxfId="3335" priority="551" stopIfTrue="1">
      <formula>$I712&lt;&gt;""</formula>
    </cfRule>
  </conditionalFormatting>
  <conditionalFormatting sqref="D712:I712">
    <cfRule type="expression" dxfId="3334" priority="547" stopIfTrue="1">
      <formula>D712&lt;&gt;""</formula>
    </cfRule>
    <cfRule type="expression" dxfId="3333" priority="548" stopIfTrue="1">
      <formula>$I712&lt;&gt;""</formula>
    </cfRule>
  </conditionalFormatting>
  <conditionalFormatting sqref="C463">
    <cfRule type="expression" dxfId="3332" priority="542" stopIfTrue="1">
      <formula>RIGHT($B463,1)="0"</formula>
    </cfRule>
  </conditionalFormatting>
  <conditionalFormatting sqref="D463:I463">
    <cfRule type="expression" dxfId="3331" priority="539" stopIfTrue="1">
      <formula>RIGHT($B463,1)="0"</formula>
    </cfRule>
  </conditionalFormatting>
  <conditionalFormatting sqref="C463">
    <cfRule type="expression" dxfId="3330" priority="543" stopIfTrue="1">
      <formula>C463&lt;&gt;""</formula>
    </cfRule>
    <cfRule type="expression" dxfId="3329" priority="544" stopIfTrue="1">
      <formula>$I463&lt;&gt;""</formula>
    </cfRule>
  </conditionalFormatting>
  <conditionalFormatting sqref="D463:I463">
    <cfRule type="expression" dxfId="3328" priority="540" stopIfTrue="1">
      <formula>D463&lt;&gt;""</formula>
    </cfRule>
    <cfRule type="expression" dxfId="3327" priority="541" stopIfTrue="1">
      <formula>$I463&lt;&gt;""</formula>
    </cfRule>
  </conditionalFormatting>
  <conditionalFormatting sqref="C450">
    <cfRule type="expression" dxfId="3326" priority="535" stopIfTrue="1">
      <formula>RIGHT($B450,1)="0"</formula>
    </cfRule>
  </conditionalFormatting>
  <conditionalFormatting sqref="D450:I450">
    <cfRule type="expression" dxfId="3325" priority="532" stopIfTrue="1">
      <formula>RIGHT($B450,1)="0"</formula>
    </cfRule>
  </conditionalFormatting>
  <conditionalFormatting sqref="C450">
    <cfRule type="expression" dxfId="3324" priority="536" stopIfTrue="1">
      <formula>C450&lt;&gt;""</formula>
    </cfRule>
    <cfRule type="expression" dxfId="3323" priority="537" stopIfTrue="1">
      <formula>$I450&lt;&gt;""</formula>
    </cfRule>
  </conditionalFormatting>
  <conditionalFormatting sqref="D450:I450">
    <cfRule type="expression" dxfId="3322" priority="533" stopIfTrue="1">
      <formula>D450&lt;&gt;""</formula>
    </cfRule>
    <cfRule type="expression" dxfId="3321" priority="534" stopIfTrue="1">
      <formula>$I450&lt;&gt;""</formula>
    </cfRule>
  </conditionalFormatting>
  <conditionalFormatting sqref="C388">
    <cfRule type="expression" dxfId="3320" priority="528" stopIfTrue="1">
      <formula>RIGHT($B388,1)="0"</formula>
    </cfRule>
  </conditionalFormatting>
  <conditionalFormatting sqref="D388:I388">
    <cfRule type="expression" dxfId="3319" priority="525" stopIfTrue="1">
      <formula>RIGHT($B388,1)="0"</formula>
    </cfRule>
  </conditionalFormatting>
  <conditionalFormatting sqref="C388">
    <cfRule type="expression" dxfId="3318" priority="529" stopIfTrue="1">
      <formula>C388&lt;&gt;""</formula>
    </cfRule>
    <cfRule type="expression" dxfId="3317" priority="530" stopIfTrue="1">
      <formula>$I388&lt;&gt;""</formula>
    </cfRule>
  </conditionalFormatting>
  <conditionalFormatting sqref="D388:I388">
    <cfRule type="expression" dxfId="3316" priority="526" stopIfTrue="1">
      <formula>D388&lt;&gt;""</formula>
    </cfRule>
    <cfRule type="expression" dxfId="3315" priority="527" stopIfTrue="1">
      <formula>$I388&lt;&gt;""</formula>
    </cfRule>
  </conditionalFormatting>
  <conditionalFormatting sqref="C461">
    <cfRule type="expression" dxfId="3314" priority="517" stopIfTrue="1">
      <formula>RIGHT($B461,1)="0"</formula>
    </cfRule>
    <cfRule type="expression" dxfId="3313" priority="518" stopIfTrue="1">
      <formula>C461&lt;&gt;""</formula>
    </cfRule>
    <cfRule type="expression" dxfId="3312" priority="519" stopIfTrue="1">
      <formula>$I461&lt;&gt;""</formula>
    </cfRule>
  </conditionalFormatting>
  <conditionalFormatting sqref="D461:I461">
    <cfRule type="expression" dxfId="3311" priority="514" stopIfTrue="1">
      <formula>RIGHT($B461,1)="0"</formula>
    </cfRule>
    <cfRule type="expression" dxfId="3310" priority="515" stopIfTrue="1">
      <formula>D461&lt;&gt;""</formula>
    </cfRule>
    <cfRule type="expression" dxfId="3309" priority="516" stopIfTrue="1">
      <formula>$I461&lt;&gt;""</formula>
    </cfRule>
  </conditionalFormatting>
  <conditionalFormatting sqref="C461">
    <cfRule type="expression" dxfId="3308" priority="522" stopIfTrue="1">
      <formula>C461&lt;&gt;""</formula>
    </cfRule>
    <cfRule type="expression" dxfId="3307" priority="523" stopIfTrue="1">
      <formula>$I461&lt;&gt;""</formula>
    </cfRule>
  </conditionalFormatting>
  <conditionalFormatting sqref="D461:I461">
    <cfRule type="expression" dxfId="3306" priority="520" stopIfTrue="1">
      <formula>D461&lt;&gt;""</formula>
    </cfRule>
    <cfRule type="expression" dxfId="3305" priority="521" stopIfTrue="1">
      <formula>$I461&lt;&gt;""</formula>
    </cfRule>
  </conditionalFormatting>
  <conditionalFormatting sqref="C470">
    <cfRule type="expression" dxfId="3304" priority="506" stopIfTrue="1">
      <formula>RIGHT($B470,1)="0"</formula>
    </cfRule>
    <cfRule type="expression" dxfId="3303" priority="507" stopIfTrue="1">
      <formula>C470&lt;&gt;""</formula>
    </cfRule>
    <cfRule type="expression" dxfId="3302" priority="508" stopIfTrue="1">
      <formula>$I470&lt;&gt;""</formula>
    </cfRule>
  </conditionalFormatting>
  <conditionalFormatting sqref="D470:I470">
    <cfRule type="expression" dxfId="3301" priority="503" stopIfTrue="1">
      <formula>RIGHT($B470,1)="0"</formula>
    </cfRule>
    <cfRule type="expression" dxfId="3300" priority="504" stopIfTrue="1">
      <formula>D470&lt;&gt;""</formula>
    </cfRule>
    <cfRule type="expression" dxfId="3299" priority="505" stopIfTrue="1">
      <formula>$I470&lt;&gt;""</formula>
    </cfRule>
  </conditionalFormatting>
  <conditionalFormatting sqref="C470">
    <cfRule type="expression" dxfId="3298" priority="511" stopIfTrue="1">
      <formula>C470&lt;&gt;""</formula>
    </cfRule>
    <cfRule type="expression" dxfId="3297" priority="512" stopIfTrue="1">
      <formula>$I470&lt;&gt;""</formula>
    </cfRule>
  </conditionalFormatting>
  <conditionalFormatting sqref="D470:I470">
    <cfRule type="expression" dxfId="3296" priority="509" stopIfTrue="1">
      <formula>D470&lt;&gt;""</formula>
    </cfRule>
    <cfRule type="expression" dxfId="3295" priority="510" stopIfTrue="1">
      <formula>$I470&lt;&gt;""</formula>
    </cfRule>
  </conditionalFormatting>
  <conditionalFormatting sqref="C386">
    <cfRule type="expression" dxfId="3294" priority="495" stopIfTrue="1">
      <formula>RIGHT($B386,1)="0"</formula>
    </cfRule>
    <cfRule type="expression" dxfId="3293" priority="496" stopIfTrue="1">
      <formula>C386&lt;&gt;""</formula>
    </cfRule>
    <cfRule type="expression" dxfId="3292" priority="497" stopIfTrue="1">
      <formula>$I386&lt;&gt;""</formula>
    </cfRule>
  </conditionalFormatting>
  <conditionalFormatting sqref="D386:I386">
    <cfRule type="expression" dxfId="3291" priority="492" stopIfTrue="1">
      <formula>RIGHT($B386,1)="0"</formula>
    </cfRule>
    <cfRule type="expression" dxfId="3290" priority="493" stopIfTrue="1">
      <formula>D386&lt;&gt;""</formula>
    </cfRule>
    <cfRule type="expression" dxfId="3289" priority="494" stopIfTrue="1">
      <formula>$I386&lt;&gt;""</formula>
    </cfRule>
  </conditionalFormatting>
  <conditionalFormatting sqref="C386">
    <cfRule type="expression" dxfId="3288" priority="500" stopIfTrue="1">
      <formula>C386&lt;&gt;""</formula>
    </cfRule>
    <cfRule type="expression" dxfId="3287" priority="501" stopIfTrue="1">
      <formula>$I386&lt;&gt;""</formula>
    </cfRule>
  </conditionalFormatting>
  <conditionalFormatting sqref="D386:I386">
    <cfRule type="expression" dxfId="3286" priority="498" stopIfTrue="1">
      <formula>D386&lt;&gt;""</formula>
    </cfRule>
    <cfRule type="expression" dxfId="3285" priority="499" stopIfTrue="1">
      <formula>$I386&lt;&gt;""</formula>
    </cfRule>
  </conditionalFormatting>
  <conditionalFormatting sqref="C452">
    <cfRule type="expression" dxfId="3284" priority="484" stopIfTrue="1">
      <formula>RIGHT($B452,1)="0"</formula>
    </cfRule>
    <cfRule type="expression" dxfId="3283" priority="485" stopIfTrue="1">
      <formula>C452&lt;&gt;""</formula>
    </cfRule>
    <cfRule type="expression" dxfId="3282" priority="486" stopIfTrue="1">
      <formula>$I452&lt;&gt;""</formula>
    </cfRule>
  </conditionalFormatting>
  <conditionalFormatting sqref="D452:I452">
    <cfRule type="expression" dxfId="3281" priority="481" stopIfTrue="1">
      <formula>RIGHT($B452,1)="0"</formula>
    </cfRule>
    <cfRule type="expression" dxfId="3280" priority="482" stopIfTrue="1">
      <formula>D452&lt;&gt;""</formula>
    </cfRule>
    <cfRule type="expression" dxfId="3279" priority="483" stopIfTrue="1">
      <formula>$I452&lt;&gt;""</formula>
    </cfRule>
  </conditionalFormatting>
  <conditionalFormatting sqref="C452">
    <cfRule type="expression" dxfId="3278" priority="489" stopIfTrue="1">
      <formula>C452&lt;&gt;""</formula>
    </cfRule>
    <cfRule type="expression" dxfId="3277" priority="490" stopIfTrue="1">
      <formula>$I452&lt;&gt;""</formula>
    </cfRule>
  </conditionalFormatting>
  <conditionalFormatting sqref="D452:I452">
    <cfRule type="expression" dxfId="3276" priority="487" stopIfTrue="1">
      <formula>D452&lt;&gt;""</formula>
    </cfRule>
    <cfRule type="expression" dxfId="3275" priority="488" stopIfTrue="1">
      <formula>$I452&lt;&gt;""</formula>
    </cfRule>
  </conditionalFormatting>
  <conditionalFormatting sqref="C465">
    <cfRule type="expression" dxfId="3274" priority="473" stopIfTrue="1">
      <formula>RIGHT($B465,1)="0"</formula>
    </cfRule>
    <cfRule type="expression" dxfId="3273" priority="474" stopIfTrue="1">
      <formula>C465&lt;&gt;""</formula>
    </cfRule>
    <cfRule type="expression" dxfId="3272" priority="475" stopIfTrue="1">
      <formula>$I465&lt;&gt;""</formula>
    </cfRule>
  </conditionalFormatting>
  <conditionalFormatting sqref="D465:I465">
    <cfRule type="expression" dxfId="3271" priority="470" stopIfTrue="1">
      <formula>RIGHT($B465,1)="0"</formula>
    </cfRule>
    <cfRule type="expression" dxfId="3270" priority="471" stopIfTrue="1">
      <formula>D465&lt;&gt;""</formula>
    </cfRule>
    <cfRule type="expression" dxfId="3269" priority="472" stopIfTrue="1">
      <formula>$I465&lt;&gt;""</formula>
    </cfRule>
  </conditionalFormatting>
  <conditionalFormatting sqref="C465">
    <cfRule type="expression" dxfId="3268" priority="478" stopIfTrue="1">
      <formula>C465&lt;&gt;""</formula>
    </cfRule>
    <cfRule type="expression" dxfId="3267" priority="479" stopIfTrue="1">
      <formula>$I465&lt;&gt;""</formula>
    </cfRule>
  </conditionalFormatting>
  <conditionalFormatting sqref="D465:I465">
    <cfRule type="expression" dxfId="3266" priority="476" stopIfTrue="1">
      <formula>D465&lt;&gt;""</formula>
    </cfRule>
    <cfRule type="expression" dxfId="3265" priority="477" stopIfTrue="1">
      <formula>$I465&lt;&gt;""</formula>
    </cfRule>
  </conditionalFormatting>
  <conditionalFormatting sqref="C474">
    <cfRule type="expression" dxfId="3264" priority="462" stopIfTrue="1">
      <formula>RIGHT($B474,1)="0"</formula>
    </cfRule>
    <cfRule type="expression" dxfId="3263" priority="463" stopIfTrue="1">
      <formula>C474&lt;&gt;""</formula>
    </cfRule>
    <cfRule type="expression" dxfId="3262" priority="464" stopIfTrue="1">
      <formula>$I474&lt;&gt;""</formula>
    </cfRule>
  </conditionalFormatting>
  <conditionalFormatting sqref="D474:I474">
    <cfRule type="expression" dxfId="3261" priority="459" stopIfTrue="1">
      <formula>RIGHT($B474,1)="0"</formula>
    </cfRule>
    <cfRule type="expression" dxfId="3260" priority="460" stopIfTrue="1">
      <formula>D474&lt;&gt;""</formula>
    </cfRule>
    <cfRule type="expression" dxfId="3259" priority="461" stopIfTrue="1">
      <formula>$I474&lt;&gt;""</formula>
    </cfRule>
  </conditionalFormatting>
  <conditionalFormatting sqref="C474">
    <cfRule type="expression" dxfId="3258" priority="467" stopIfTrue="1">
      <formula>C474&lt;&gt;""</formula>
    </cfRule>
    <cfRule type="expression" dxfId="3257" priority="468" stopIfTrue="1">
      <formula>$I474&lt;&gt;""</formula>
    </cfRule>
  </conditionalFormatting>
  <conditionalFormatting sqref="D474:I474">
    <cfRule type="expression" dxfId="3256" priority="465" stopIfTrue="1">
      <formula>D474&lt;&gt;""</formula>
    </cfRule>
    <cfRule type="expression" dxfId="3255" priority="466" stopIfTrue="1">
      <formula>$I474&lt;&gt;""</formula>
    </cfRule>
  </conditionalFormatting>
  <conditionalFormatting sqref="C428">
    <cfRule type="expression" dxfId="3254" priority="455" stopIfTrue="1">
      <formula>RIGHT($B428,1)="0"</formula>
    </cfRule>
  </conditionalFormatting>
  <conditionalFormatting sqref="D428:I428">
    <cfRule type="expression" dxfId="3253" priority="452" stopIfTrue="1">
      <formula>RIGHT($B428,1)="0"</formula>
    </cfRule>
  </conditionalFormatting>
  <conditionalFormatting sqref="C428">
    <cfRule type="expression" dxfId="3252" priority="456" stopIfTrue="1">
      <formula>C428&lt;&gt;""</formula>
    </cfRule>
    <cfRule type="expression" dxfId="3251" priority="457" stopIfTrue="1">
      <formula>$I428&lt;&gt;""</formula>
    </cfRule>
  </conditionalFormatting>
  <conditionalFormatting sqref="D428:I428">
    <cfRule type="expression" dxfId="3250" priority="453" stopIfTrue="1">
      <formula>D428&lt;&gt;""</formula>
    </cfRule>
    <cfRule type="expression" dxfId="3249" priority="454" stopIfTrue="1">
      <formula>$I428&lt;&gt;""</formula>
    </cfRule>
  </conditionalFormatting>
  <conditionalFormatting sqref="C374">
    <cfRule type="expression" dxfId="3248" priority="448" stopIfTrue="1">
      <formula>RIGHT($B374,1)="0"</formula>
    </cfRule>
  </conditionalFormatting>
  <conditionalFormatting sqref="D374:I374">
    <cfRule type="expression" dxfId="3247" priority="445" stopIfTrue="1">
      <formula>RIGHT($B374,1)="0"</formula>
    </cfRule>
  </conditionalFormatting>
  <conditionalFormatting sqref="C374">
    <cfRule type="expression" dxfId="3246" priority="449" stopIfTrue="1">
      <formula>C374&lt;&gt;""</formula>
    </cfRule>
    <cfRule type="expression" dxfId="3245" priority="450" stopIfTrue="1">
      <formula>$I374&lt;&gt;""</formula>
    </cfRule>
  </conditionalFormatting>
  <conditionalFormatting sqref="D374:I374">
    <cfRule type="expression" dxfId="3244" priority="446" stopIfTrue="1">
      <formula>D374&lt;&gt;""</formula>
    </cfRule>
    <cfRule type="expression" dxfId="3243" priority="447" stopIfTrue="1">
      <formula>$I374&lt;&gt;""</formula>
    </cfRule>
  </conditionalFormatting>
  <conditionalFormatting sqref="C339">
    <cfRule type="expression" dxfId="3242" priority="430" stopIfTrue="1">
      <formula>RIGHT($B339,1)="0"</formula>
    </cfRule>
    <cfRule type="expression" dxfId="3241" priority="431" stopIfTrue="1">
      <formula>C339&lt;&gt;""</formula>
    </cfRule>
    <cfRule type="expression" dxfId="3240" priority="432" stopIfTrue="1">
      <formula>$I339&lt;&gt;""</formula>
    </cfRule>
  </conditionalFormatting>
  <conditionalFormatting sqref="D339:I339">
    <cfRule type="expression" dxfId="3239" priority="427" stopIfTrue="1">
      <formula>RIGHT($B339,1)="0"</formula>
    </cfRule>
    <cfRule type="expression" dxfId="3238" priority="428" stopIfTrue="1">
      <formula>D339&lt;&gt;""</formula>
    </cfRule>
    <cfRule type="expression" dxfId="3237" priority="429" stopIfTrue="1">
      <formula>$I339&lt;&gt;""</formula>
    </cfRule>
  </conditionalFormatting>
  <conditionalFormatting sqref="C339">
    <cfRule type="expression" dxfId="3236" priority="435" stopIfTrue="1">
      <formula>C339&lt;&gt;""</formula>
    </cfRule>
    <cfRule type="expression" dxfId="3235" priority="436" stopIfTrue="1">
      <formula>$I339&lt;&gt;""</formula>
    </cfRule>
  </conditionalFormatting>
  <conditionalFormatting sqref="D339:I339">
    <cfRule type="expression" dxfId="3234" priority="433" stopIfTrue="1">
      <formula>D339&lt;&gt;""</formula>
    </cfRule>
    <cfRule type="expression" dxfId="3233" priority="434" stopIfTrue="1">
      <formula>$I339&lt;&gt;""</formula>
    </cfRule>
  </conditionalFormatting>
  <conditionalFormatting sqref="C413">
    <cfRule type="expression" dxfId="3232" priority="419" stopIfTrue="1">
      <formula>RIGHT($B413,1)="0"</formula>
    </cfRule>
    <cfRule type="expression" dxfId="3231" priority="420" stopIfTrue="1">
      <formula>C413&lt;&gt;""</formula>
    </cfRule>
    <cfRule type="expression" dxfId="3230" priority="421" stopIfTrue="1">
      <formula>$I413&lt;&gt;""</formula>
    </cfRule>
  </conditionalFormatting>
  <conditionalFormatting sqref="D413:I413">
    <cfRule type="expression" dxfId="3229" priority="416" stopIfTrue="1">
      <formula>RIGHT($B413,1)="0"</formula>
    </cfRule>
    <cfRule type="expression" dxfId="3228" priority="417" stopIfTrue="1">
      <formula>D413&lt;&gt;""</formula>
    </cfRule>
    <cfRule type="expression" dxfId="3227" priority="418" stopIfTrue="1">
      <formula>$I413&lt;&gt;""</formula>
    </cfRule>
  </conditionalFormatting>
  <conditionalFormatting sqref="C413">
    <cfRule type="expression" dxfId="3226" priority="424" stopIfTrue="1">
      <formula>C413&lt;&gt;""</formula>
    </cfRule>
    <cfRule type="expression" dxfId="3225" priority="425" stopIfTrue="1">
      <formula>$I413&lt;&gt;""</formula>
    </cfRule>
  </conditionalFormatting>
  <conditionalFormatting sqref="D413:I413">
    <cfRule type="expression" dxfId="3224" priority="422" stopIfTrue="1">
      <formula>D413&lt;&gt;""</formula>
    </cfRule>
    <cfRule type="expression" dxfId="3223" priority="423" stopIfTrue="1">
      <formula>$I413&lt;&gt;""</formula>
    </cfRule>
  </conditionalFormatting>
  <conditionalFormatting sqref="C467">
    <cfRule type="expression" dxfId="3222" priority="408" stopIfTrue="1">
      <formula>RIGHT($B467,1)="0"</formula>
    </cfRule>
    <cfRule type="expression" dxfId="3221" priority="409" stopIfTrue="1">
      <formula>C467&lt;&gt;""</formula>
    </cfRule>
    <cfRule type="expression" dxfId="3220" priority="410" stopIfTrue="1">
      <formula>$I467&lt;&gt;""</formula>
    </cfRule>
  </conditionalFormatting>
  <conditionalFormatting sqref="D467:I467">
    <cfRule type="expression" dxfId="3219" priority="405" stopIfTrue="1">
      <formula>RIGHT($B467,1)="0"</formula>
    </cfRule>
    <cfRule type="expression" dxfId="3218" priority="406" stopIfTrue="1">
      <formula>D467&lt;&gt;""</formula>
    </cfRule>
    <cfRule type="expression" dxfId="3217" priority="407" stopIfTrue="1">
      <formula>$I467&lt;&gt;""</formula>
    </cfRule>
  </conditionalFormatting>
  <conditionalFormatting sqref="C467">
    <cfRule type="expression" dxfId="3216" priority="413" stopIfTrue="1">
      <formula>C467&lt;&gt;""</formula>
    </cfRule>
    <cfRule type="expression" dxfId="3215" priority="414" stopIfTrue="1">
      <formula>$I467&lt;&gt;""</formula>
    </cfRule>
  </conditionalFormatting>
  <conditionalFormatting sqref="D467:I467">
    <cfRule type="expression" dxfId="3214" priority="411" stopIfTrue="1">
      <formula>D467&lt;&gt;""</formula>
    </cfRule>
    <cfRule type="expression" dxfId="3213" priority="412" stopIfTrue="1">
      <formula>$I467&lt;&gt;""</formula>
    </cfRule>
  </conditionalFormatting>
  <conditionalFormatting sqref="C480">
    <cfRule type="expression" dxfId="3212" priority="397" stopIfTrue="1">
      <formula>RIGHT($B480,1)="0"</formula>
    </cfRule>
    <cfRule type="expression" dxfId="3211" priority="398" stopIfTrue="1">
      <formula>C480&lt;&gt;""</formula>
    </cfRule>
    <cfRule type="expression" dxfId="3210" priority="399" stopIfTrue="1">
      <formula>$I480&lt;&gt;""</formula>
    </cfRule>
  </conditionalFormatting>
  <conditionalFormatting sqref="D480:I480">
    <cfRule type="expression" dxfId="3209" priority="394" stopIfTrue="1">
      <formula>RIGHT($B480,1)="0"</formula>
    </cfRule>
    <cfRule type="expression" dxfId="3208" priority="395" stopIfTrue="1">
      <formula>D480&lt;&gt;""</formula>
    </cfRule>
    <cfRule type="expression" dxfId="3207" priority="396" stopIfTrue="1">
      <formula>$I480&lt;&gt;""</formula>
    </cfRule>
  </conditionalFormatting>
  <conditionalFormatting sqref="C480">
    <cfRule type="expression" dxfId="3206" priority="402" stopIfTrue="1">
      <formula>C480&lt;&gt;""</formula>
    </cfRule>
    <cfRule type="expression" dxfId="3205" priority="403" stopIfTrue="1">
      <formula>$I480&lt;&gt;""</formula>
    </cfRule>
  </conditionalFormatting>
  <conditionalFormatting sqref="D480:I480">
    <cfRule type="expression" dxfId="3204" priority="400" stopIfTrue="1">
      <formula>D480&lt;&gt;""</formula>
    </cfRule>
    <cfRule type="expression" dxfId="3203" priority="401" stopIfTrue="1">
      <formula>$I480&lt;&gt;""</formula>
    </cfRule>
  </conditionalFormatting>
  <conditionalFormatting sqref="C489">
    <cfRule type="expression" dxfId="3202" priority="386" stopIfTrue="1">
      <formula>RIGHT($B489,1)="0"</formula>
    </cfRule>
    <cfRule type="expression" dxfId="3201" priority="387" stopIfTrue="1">
      <formula>C489&lt;&gt;""</formula>
    </cfRule>
    <cfRule type="expression" dxfId="3200" priority="388" stopIfTrue="1">
      <formula>$I489&lt;&gt;""</formula>
    </cfRule>
  </conditionalFormatting>
  <conditionalFormatting sqref="D489:I489">
    <cfRule type="expression" dxfId="3199" priority="383" stopIfTrue="1">
      <formula>RIGHT($B489,1)="0"</formula>
    </cfRule>
    <cfRule type="expression" dxfId="3198" priority="384" stopIfTrue="1">
      <formula>D489&lt;&gt;""</formula>
    </cfRule>
    <cfRule type="expression" dxfId="3197" priority="385" stopIfTrue="1">
      <formula>$I489&lt;&gt;""</formula>
    </cfRule>
  </conditionalFormatting>
  <conditionalFormatting sqref="C489">
    <cfRule type="expression" dxfId="3196" priority="391" stopIfTrue="1">
      <formula>C489&lt;&gt;""</formula>
    </cfRule>
    <cfRule type="expression" dxfId="3195" priority="392" stopIfTrue="1">
      <formula>$I489&lt;&gt;""</formula>
    </cfRule>
  </conditionalFormatting>
  <conditionalFormatting sqref="D489:I489">
    <cfRule type="expression" dxfId="3194" priority="389" stopIfTrue="1">
      <formula>D489&lt;&gt;""</formula>
    </cfRule>
    <cfRule type="expression" dxfId="3193" priority="390" stopIfTrue="1">
      <formula>$I489&lt;&gt;""</formula>
    </cfRule>
  </conditionalFormatting>
  <conditionalFormatting sqref="C11">
    <cfRule type="expression" dxfId="3192" priority="379" stopIfTrue="1">
      <formula>RIGHT($B11,1)="0"</formula>
    </cfRule>
  </conditionalFormatting>
  <conditionalFormatting sqref="D11:I11">
    <cfRule type="expression" dxfId="3191" priority="376" stopIfTrue="1">
      <formula>RIGHT($B11,1)="0"</formula>
    </cfRule>
  </conditionalFormatting>
  <conditionalFormatting sqref="C11">
    <cfRule type="expression" dxfId="3190" priority="380" stopIfTrue="1">
      <formula>C11&lt;&gt;""</formula>
    </cfRule>
    <cfRule type="expression" dxfId="3189" priority="381" stopIfTrue="1">
      <formula>$I11&lt;&gt;""</formula>
    </cfRule>
  </conditionalFormatting>
  <conditionalFormatting sqref="D11:I11">
    <cfRule type="expression" dxfId="3188" priority="377" stopIfTrue="1">
      <formula>D11&lt;&gt;""</formula>
    </cfRule>
    <cfRule type="expression" dxfId="3187" priority="378" stopIfTrue="1">
      <formula>$I11&lt;&gt;""</formula>
    </cfRule>
  </conditionalFormatting>
  <conditionalFormatting pivot="1">
    <cfRule type="expression" dxfId="3186" priority="375" stopIfTrue="1">
      <formula>RIGHT($B1,1)="0"</formula>
    </cfRule>
  </conditionalFormatting>
  <conditionalFormatting sqref="C493">
    <cfRule type="expression" dxfId="3185" priority="368" stopIfTrue="1">
      <formula>RIGHT($B493,1)="0"</formula>
    </cfRule>
    <cfRule type="expression" dxfId="3184" priority="369" stopIfTrue="1">
      <formula>C493&lt;&gt;""</formula>
    </cfRule>
    <cfRule type="expression" dxfId="3183" priority="370" stopIfTrue="1">
      <formula>$I493&lt;&gt;""</formula>
    </cfRule>
  </conditionalFormatting>
  <conditionalFormatting sqref="D493:I493">
    <cfRule type="expression" dxfId="3182" priority="365" stopIfTrue="1">
      <formula>RIGHT($B493,1)="0"</formula>
    </cfRule>
    <cfRule type="expression" dxfId="3181" priority="366" stopIfTrue="1">
      <formula>D493&lt;&gt;""</formula>
    </cfRule>
    <cfRule type="expression" dxfId="3180" priority="367" stopIfTrue="1">
      <formula>$I493&lt;&gt;""</formula>
    </cfRule>
  </conditionalFormatting>
  <conditionalFormatting sqref="C493">
    <cfRule type="expression" dxfId="3179" priority="373" stopIfTrue="1">
      <formula>C493&lt;&gt;""</formula>
    </cfRule>
    <cfRule type="expression" dxfId="3178" priority="374" stopIfTrue="1">
      <formula>$I493&lt;&gt;""</formula>
    </cfRule>
  </conditionalFormatting>
  <conditionalFormatting sqref="D493:I493">
    <cfRule type="expression" dxfId="3177" priority="371" stopIfTrue="1">
      <formula>D493&lt;&gt;""</formula>
    </cfRule>
    <cfRule type="expression" dxfId="3176" priority="372" stopIfTrue="1">
      <formula>$I493&lt;&gt;""</formula>
    </cfRule>
  </conditionalFormatting>
  <conditionalFormatting sqref="C506">
    <cfRule type="expression" dxfId="3175" priority="357" stopIfTrue="1">
      <formula>RIGHT($B506,1)="0"</formula>
    </cfRule>
    <cfRule type="expression" dxfId="3174" priority="358" stopIfTrue="1">
      <formula>C506&lt;&gt;""</formula>
    </cfRule>
    <cfRule type="expression" dxfId="3173" priority="359" stopIfTrue="1">
      <formula>$I506&lt;&gt;""</formula>
    </cfRule>
  </conditionalFormatting>
  <conditionalFormatting sqref="D506:I506">
    <cfRule type="expression" dxfId="3172" priority="354" stopIfTrue="1">
      <formula>RIGHT($B506,1)="0"</formula>
    </cfRule>
    <cfRule type="expression" dxfId="3171" priority="355" stopIfTrue="1">
      <formula>D506&lt;&gt;""</formula>
    </cfRule>
    <cfRule type="expression" dxfId="3170" priority="356" stopIfTrue="1">
      <formula>$I506&lt;&gt;""</formula>
    </cfRule>
  </conditionalFormatting>
  <conditionalFormatting sqref="C506">
    <cfRule type="expression" dxfId="3169" priority="362" stopIfTrue="1">
      <formula>C506&lt;&gt;""</formula>
    </cfRule>
    <cfRule type="expression" dxfId="3168" priority="363" stopIfTrue="1">
      <formula>$I506&lt;&gt;""</formula>
    </cfRule>
  </conditionalFormatting>
  <conditionalFormatting sqref="D506:I506">
    <cfRule type="expression" dxfId="3167" priority="360" stopIfTrue="1">
      <formula>D506&lt;&gt;""</formula>
    </cfRule>
    <cfRule type="expression" dxfId="3166" priority="361" stopIfTrue="1">
      <formula>$I506&lt;&gt;""</formula>
    </cfRule>
  </conditionalFormatting>
  <conditionalFormatting sqref="C515">
    <cfRule type="expression" dxfId="3165" priority="346" stopIfTrue="1">
      <formula>RIGHT($B515,1)="0"</formula>
    </cfRule>
    <cfRule type="expression" dxfId="3164" priority="347" stopIfTrue="1">
      <formula>C515&lt;&gt;""</formula>
    </cfRule>
    <cfRule type="expression" dxfId="3163" priority="348" stopIfTrue="1">
      <formula>$I515&lt;&gt;""</formula>
    </cfRule>
  </conditionalFormatting>
  <conditionalFormatting sqref="D515:I515">
    <cfRule type="expression" dxfId="3162" priority="343" stopIfTrue="1">
      <formula>RIGHT($B515,1)="0"</formula>
    </cfRule>
    <cfRule type="expression" dxfId="3161" priority="344" stopIfTrue="1">
      <formula>D515&lt;&gt;""</formula>
    </cfRule>
    <cfRule type="expression" dxfId="3160" priority="345" stopIfTrue="1">
      <formula>$I515&lt;&gt;""</formula>
    </cfRule>
  </conditionalFormatting>
  <conditionalFormatting sqref="C515">
    <cfRule type="expression" dxfId="3159" priority="351" stopIfTrue="1">
      <formula>C515&lt;&gt;""</formula>
    </cfRule>
    <cfRule type="expression" dxfId="3158" priority="352" stopIfTrue="1">
      <formula>$I515&lt;&gt;""</formula>
    </cfRule>
  </conditionalFormatting>
  <conditionalFormatting sqref="D515:I515">
    <cfRule type="expression" dxfId="3157" priority="349" stopIfTrue="1">
      <formula>D515&lt;&gt;""</formula>
    </cfRule>
    <cfRule type="expression" dxfId="3156" priority="350" stopIfTrue="1">
      <formula>$I515&lt;&gt;""</formula>
    </cfRule>
  </conditionalFormatting>
  <conditionalFormatting sqref="C336">
    <cfRule type="expression" dxfId="3155" priority="335" stopIfTrue="1">
      <formula>RIGHT($B336,1)="0"</formula>
    </cfRule>
    <cfRule type="expression" dxfId="3154" priority="336" stopIfTrue="1">
      <formula>C336&lt;&gt;""</formula>
    </cfRule>
    <cfRule type="expression" dxfId="3153" priority="337" stopIfTrue="1">
      <formula>$I336&lt;&gt;""</formula>
    </cfRule>
  </conditionalFormatting>
  <conditionalFormatting sqref="D336:I336">
    <cfRule type="expression" dxfId="3152" priority="332" stopIfTrue="1">
      <formula>RIGHT($B336,1)="0"</formula>
    </cfRule>
    <cfRule type="expression" dxfId="3151" priority="333" stopIfTrue="1">
      <formula>D336&lt;&gt;""</formula>
    </cfRule>
    <cfRule type="expression" dxfId="3150" priority="334" stopIfTrue="1">
      <formula>$I336&lt;&gt;""</formula>
    </cfRule>
  </conditionalFormatting>
  <conditionalFormatting sqref="C336">
    <cfRule type="expression" dxfId="3149" priority="340" stopIfTrue="1">
      <formula>C336&lt;&gt;""</formula>
    </cfRule>
    <cfRule type="expression" dxfId="3148" priority="341" stopIfTrue="1">
      <formula>$I336&lt;&gt;""</formula>
    </cfRule>
  </conditionalFormatting>
  <conditionalFormatting sqref="D336:I336">
    <cfRule type="expression" dxfId="3147" priority="338" stopIfTrue="1">
      <formula>D336&lt;&gt;""</formula>
    </cfRule>
    <cfRule type="expression" dxfId="3146" priority="339" stopIfTrue="1">
      <formula>$I336&lt;&gt;""</formula>
    </cfRule>
  </conditionalFormatting>
  <conditionalFormatting sqref="C437">
    <cfRule type="expression" dxfId="3145" priority="324" stopIfTrue="1">
      <formula>RIGHT($B437,1)="0"</formula>
    </cfRule>
    <cfRule type="expression" dxfId="3144" priority="325" stopIfTrue="1">
      <formula>C437&lt;&gt;""</formula>
    </cfRule>
    <cfRule type="expression" dxfId="3143" priority="326" stopIfTrue="1">
      <formula>$I437&lt;&gt;""</formula>
    </cfRule>
  </conditionalFormatting>
  <conditionalFormatting sqref="D437:I437">
    <cfRule type="expression" dxfId="3142" priority="321" stopIfTrue="1">
      <formula>RIGHT($B437,1)="0"</formula>
    </cfRule>
    <cfRule type="expression" dxfId="3141" priority="322" stopIfTrue="1">
      <formula>D437&lt;&gt;""</formula>
    </cfRule>
    <cfRule type="expression" dxfId="3140" priority="323" stopIfTrue="1">
      <formula>$I437&lt;&gt;""</formula>
    </cfRule>
  </conditionalFormatting>
  <conditionalFormatting sqref="C437">
    <cfRule type="expression" dxfId="3139" priority="329" stopIfTrue="1">
      <formula>C437&lt;&gt;""</formula>
    </cfRule>
    <cfRule type="expression" dxfId="3138" priority="330" stopIfTrue="1">
      <formula>$I437&lt;&gt;""</formula>
    </cfRule>
  </conditionalFormatting>
  <conditionalFormatting sqref="D437:I437">
    <cfRule type="expression" dxfId="3137" priority="327" stopIfTrue="1">
      <formula>D437&lt;&gt;""</formula>
    </cfRule>
    <cfRule type="expression" dxfId="3136" priority="328" stopIfTrue="1">
      <formula>$I437&lt;&gt;""</formula>
    </cfRule>
  </conditionalFormatting>
  <conditionalFormatting sqref="C491">
    <cfRule type="expression" dxfId="3135" priority="313" stopIfTrue="1">
      <formula>RIGHT($B491,1)="0"</formula>
    </cfRule>
    <cfRule type="expression" dxfId="3134" priority="314" stopIfTrue="1">
      <formula>C491&lt;&gt;""</formula>
    </cfRule>
    <cfRule type="expression" dxfId="3133" priority="315" stopIfTrue="1">
      <formula>$I491&lt;&gt;""</formula>
    </cfRule>
  </conditionalFormatting>
  <conditionalFormatting sqref="D491:I491">
    <cfRule type="expression" dxfId="3132" priority="310" stopIfTrue="1">
      <formula>RIGHT($B491,1)="0"</formula>
    </cfRule>
    <cfRule type="expression" dxfId="3131" priority="311" stopIfTrue="1">
      <formula>D491&lt;&gt;""</formula>
    </cfRule>
    <cfRule type="expression" dxfId="3130" priority="312" stopIfTrue="1">
      <formula>$I491&lt;&gt;""</formula>
    </cfRule>
  </conditionalFormatting>
  <conditionalFormatting sqref="C491">
    <cfRule type="expression" dxfId="3129" priority="318" stopIfTrue="1">
      <formula>C491&lt;&gt;""</formula>
    </cfRule>
    <cfRule type="expression" dxfId="3128" priority="319" stopIfTrue="1">
      <formula>$I491&lt;&gt;""</formula>
    </cfRule>
  </conditionalFormatting>
  <conditionalFormatting sqref="D491:I491">
    <cfRule type="expression" dxfId="3127" priority="316" stopIfTrue="1">
      <formula>D491&lt;&gt;""</formula>
    </cfRule>
    <cfRule type="expression" dxfId="3126" priority="317" stopIfTrue="1">
      <formula>$I491&lt;&gt;""</formula>
    </cfRule>
  </conditionalFormatting>
  <conditionalFormatting sqref="C504">
    <cfRule type="expression" dxfId="3125" priority="302" stopIfTrue="1">
      <formula>RIGHT($B504,1)="0"</formula>
    </cfRule>
    <cfRule type="expression" dxfId="3124" priority="303" stopIfTrue="1">
      <formula>C504&lt;&gt;""</formula>
    </cfRule>
    <cfRule type="expression" dxfId="3123" priority="304" stopIfTrue="1">
      <formula>$I504&lt;&gt;""</formula>
    </cfRule>
  </conditionalFormatting>
  <conditionalFormatting sqref="D504:I504">
    <cfRule type="expression" dxfId="3122" priority="299" stopIfTrue="1">
      <formula>RIGHT($B504,1)="0"</formula>
    </cfRule>
    <cfRule type="expression" dxfId="3121" priority="300" stopIfTrue="1">
      <formula>D504&lt;&gt;""</formula>
    </cfRule>
    <cfRule type="expression" dxfId="3120" priority="301" stopIfTrue="1">
      <formula>$I504&lt;&gt;""</formula>
    </cfRule>
  </conditionalFormatting>
  <conditionalFormatting sqref="C504">
    <cfRule type="expression" dxfId="3119" priority="307" stopIfTrue="1">
      <formula>C504&lt;&gt;""</formula>
    </cfRule>
    <cfRule type="expression" dxfId="3118" priority="308" stopIfTrue="1">
      <formula>$I504&lt;&gt;""</formula>
    </cfRule>
  </conditionalFormatting>
  <conditionalFormatting sqref="D504:I504">
    <cfRule type="expression" dxfId="3117" priority="305" stopIfTrue="1">
      <formula>D504&lt;&gt;""</formula>
    </cfRule>
    <cfRule type="expression" dxfId="3116" priority="306" stopIfTrue="1">
      <formula>$I504&lt;&gt;""</formula>
    </cfRule>
  </conditionalFormatting>
  <conditionalFormatting sqref="C513">
    <cfRule type="expression" dxfId="3115" priority="291" stopIfTrue="1">
      <formula>RIGHT($B513,1)="0"</formula>
    </cfRule>
    <cfRule type="expression" dxfId="3114" priority="292" stopIfTrue="1">
      <formula>C513&lt;&gt;""</formula>
    </cfRule>
    <cfRule type="expression" dxfId="3113" priority="293" stopIfTrue="1">
      <formula>$I513&lt;&gt;""</formula>
    </cfRule>
  </conditionalFormatting>
  <conditionalFormatting sqref="D513:I513">
    <cfRule type="expression" dxfId="3112" priority="288" stopIfTrue="1">
      <formula>RIGHT($B513,1)="0"</formula>
    </cfRule>
    <cfRule type="expression" dxfId="3111" priority="289" stopIfTrue="1">
      <formula>D513&lt;&gt;""</formula>
    </cfRule>
    <cfRule type="expression" dxfId="3110" priority="290" stopIfTrue="1">
      <formula>$I513&lt;&gt;""</formula>
    </cfRule>
  </conditionalFormatting>
  <conditionalFormatting sqref="C513">
    <cfRule type="expression" dxfId="3109" priority="296" stopIfTrue="1">
      <formula>C513&lt;&gt;""</formula>
    </cfRule>
    <cfRule type="expression" dxfId="3108" priority="297" stopIfTrue="1">
      <formula>$I513&lt;&gt;""</formula>
    </cfRule>
  </conditionalFormatting>
  <conditionalFormatting sqref="D513:I513">
    <cfRule type="expression" dxfId="3107" priority="294" stopIfTrue="1">
      <formula>D513&lt;&gt;""</formula>
    </cfRule>
    <cfRule type="expression" dxfId="3106" priority="295" stopIfTrue="1">
      <formula>$I513&lt;&gt;""</formula>
    </cfRule>
  </conditionalFormatting>
  <conditionalFormatting sqref="C510">
    <cfRule type="expression" dxfId="3105" priority="280" stopIfTrue="1">
      <formula>RIGHT($B510,1)="0"</formula>
    </cfRule>
    <cfRule type="expression" dxfId="3104" priority="281" stopIfTrue="1">
      <formula>C510&lt;&gt;""</formula>
    </cfRule>
    <cfRule type="expression" dxfId="3103" priority="282" stopIfTrue="1">
      <formula>$I510&lt;&gt;""</formula>
    </cfRule>
  </conditionalFormatting>
  <conditionalFormatting sqref="D510:I510">
    <cfRule type="expression" dxfId="3102" priority="277" stopIfTrue="1">
      <formula>RIGHT($B510,1)="0"</formula>
    </cfRule>
    <cfRule type="expression" dxfId="3101" priority="278" stopIfTrue="1">
      <formula>D510&lt;&gt;""</formula>
    </cfRule>
    <cfRule type="expression" dxfId="3100" priority="279" stopIfTrue="1">
      <formula>$I510&lt;&gt;""</formula>
    </cfRule>
  </conditionalFormatting>
  <conditionalFormatting sqref="C510">
    <cfRule type="expression" dxfId="3099" priority="285" stopIfTrue="1">
      <formula>C510&lt;&gt;""</formula>
    </cfRule>
    <cfRule type="expression" dxfId="3098" priority="286" stopIfTrue="1">
      <formula>$I510&lt;&gt;""</formula>
    </cfRule>
  </conditionalFormatting>
  <conditionalFormatting sqref="D510:I510">
    <cfRule type="expression" dxfId="3097" priority="283" stopIfTrue="1">
      <formula>D510&lt;&gt;""</formula>
    </cfRule>
    <cfRule type="expression" dxfId="3096" priority="284" stopIfTrue="1">
      <formula>$I510&lt;&gt;""</formula>
    </cfRule>
  </conditionalFormatting>
  <conditionalFormatting sqref="C443">
    <cfRule type="expression" dxfId="3095" priority="269" stopIfTrue="1">
      <formula>RIGHT($B443,1)="0"</formula>
    </cfRule>
    <cfRule type="expression" dxfId="3094" priority="270" stopIfTrue="1">
      <formula>C443&lt;&gt;""</formula>
    </cfRule>
    <cfRule type="expression" dxfId="3093" priority="271" stopIfTrue="1">
      <formula>$I443&lt;&gt;""</formula>
    </cfRule>
  </conditionalFormatting>
  <conditionalFormatting sqref="D443:I443">
    <cfRule type="expression" dxfId="3092" priority="266" stopIfTrue="1">
      <formula>RIGHT($B443,1)="0"</formula>
    </cfRule>
    <cfRule type="expression" dxfId="3091" priority="267" stopIfTrue="1">
      <formula>D443&lt;&gt;""</formula>
    </cfRule>
    <cfRule type="expression" dxfId="3090" priority="268" stopIfTrue="1">
      <formula>$I443&lt;&gt;""</formula>
    </cfRule>
  </conditionalFormatting>
  <conditionalFormatting sqref="C443">
    <cfRule type="expression" dxfId="3089" priority="274" stopIfTrue="1">
      <formula>C443&lt;&gt;""</formula>
    </cfRule>
    <cfRule type="expression" dxfId="3088" priority="275" stopIfTrue="1">
      <formula>$I443&lt;&gt;""</formula>
    </cfRule>
  </conditionalFormatting>
  <conditionalFormatting sqref="D443:I443">
    <cfRule type="expression" dxfId="3087" priority="272" stopIfTrue="1">
      <formula>D443&lt;&gt;""</formula>
    </cfRule>
    <cfRule type="expression" dxfId="3086" priority="273" stopIfTrue="1">
      <formula>$I443&lt;&gt;""</formula>
    </cfRule>
  </conditionalFormatting>
  <conditionalFormatting sqref="C173">
    <cfRule type="expression" dxfId="3085" priority="258" stopIfTrue="1">
      <formula>RIGHT($B173,1)="0"</formula>
    </cfRule>
    <cfRule type="expression" dxfId="3084" priority="259" stopIfTrue="1">
      <formula>C173&lt;&gt;""</formula>
    </cfRule>
    <cfRule type="expression" dxfId="3083" priority="260" stopIfTrue="1">
      <formula>$I173&lt;&gt;""</formula>
    </cfRule>
  </conditionalFormatting>
  <conditionalFormatting sqref="D173:I173">
    <cfRule type="expression" dxfId="3082" priority="255" stopIfTrue="1">
      <formula>RIGHT($B173,1)="0"</formula>
    </cfRule>
    <cfRule type="expression" dxfId="3081" priority="256" stopIfTrue="1">
      <formula>D173&lt;&gt;""</formula>
    </cfRule>
    <cfRule type="expression" dxfId="3080" priority="257" stopIfTrue="1">
      <formula>$I173&lt;&gt;""</formula>
    </cfRule>
  </conditionalFormatting>
  <conditionalFormatting sqref="C173">
    <cfRule type="expression" dxfId="3079" priority="263" stopIfTrue="1">
      <formula>C173&lt;&gt;""</formula>
    </cfRule>
    <cfRule type="expression" dxfId="3078" priority="264" stopIfTrue="1">
      <formula>$I173&lt;&gt;""</formula>
    </cfRule>
  </conditionalFormatting>
  <conditionalFormatting sqref="D173:I173">
    <cfRule type="expression" dxfId="3077" priority="261" stopIfTrue="1">
      <formula>D173&lt;&gt;""</formula>
    </cfRule>
    <cfRule type="expression" dxfId="3076" priority="262" stopIfTrue="1">
      <formula>$I173&lt;&gt;""</formula>
    </cfRule>
  </conditionalFormatting>
  <conditionalFormatting sqref="C348">
    <cfRule type="expression" dxfId="3075" priority="251" stopIfTrue="1">
      <formula>RIGHT($B348,1)="0"</formula>
    </cfRule>
  </conditionalFormatting>
  <conditionalFormatting sqref="D348:I348">
    <cfRule type="expression" dxfId="3074" priority="248" stopIfTrue="1">
      <formula>RIGHT($B348,1)="0"</formula>
    </cfRule>
  </conditionalFormatting>
  <conditionalFormatting sqref="C348">
    <cfRule type="expression" dxfId="3073" priority="252" stopIfTrue="1">
      <formula>C348&lt;&gt;""</formula>
    </cfRule>
    <cfRule type="expression" dxfId="3072" priority="253" stopIfTrue="1">
      <formula>$I348&lt;&gt;""</formula>
    </cfRule>
  </conditionalFormatting>
  <conditionalFormatting sqref="D348:I348">
    <cfRule type="expression" dxfId="3071" priority="249" stopIfTrue="1">
      <formula>D348&lt;&gt;""</formula>
    </cfRule>
    <cfRule type="expression" dxfId="3070" priority="250" stopIfTrue="1">
      <formula>$I348&lt;&gt;""</formula>
    </cfRule>
  </conditionalFormatting>
  <conditionalFormatting sqref="C449">
    <cfRule type="expression" dxfId="3069" priority="244" stopIfTrue="1">
      <formula>RIGHT($B449,1)="0"</formula>
    </cfRule>
  </conditionalFormatting>
  <conditionalFormatting sqref="D449:I449">
    <cfRule type="expression" dxfId="3068" priority="241" stopIfTrue="1">
      <formula>RIGHT($B449,1)="0"</formula>
    </cfRule>
  </conditionalFormatting>
  <conditionalFormatting sqref="C449">
    <cfRule type="expression" dxfId="3067" priority="245" stopIfTrue="1">
      <formula>C449&lt;&gt;""</formula>
    </cfRule>
    <cfRule type="expression" dxfId="3066" priority="246" stopIfTrue="1">
      <formula>$I449&lt;&gt;""</formula>
    </cfRule>
  </conditionalFormatting>
  <conditionalFormatting sqref="D449:I449">
    <cfRule type="expression" dxfId="3065" priority="242" stopIfTrue="1">
      <formula>D449&lt;&gt;""</formula>
    </cfRule>
    <cfRule type="expression" dxfId="3064" priority="243" stopIfTrue="1">
      <formula>$I449&lt;&gt;""</formula>
    </cfRule>
  </conditionalFormatting>
  <conditionalFormatting sqref="C503">
    <cfRule type="expression" dxfId="3063" priority="237" stopIfTrue="1">
      <formula>RIGHT($B503,1)="0"</formula>
    </cfRule>
  </conditionalFormatting>
  <conditionalFormatting sqref="D503:I503">
    <cfRule type="expression" dxfId="3062" priority="234" stopIfTrue="1">
      <formula>RIGHT($B503,1)="0"</formula>
    </cfRule>
  </conditionalFormatting>
  <conditionalFormatting sqref="C503">
    <cfRule type="expression" dxfId="3061" priority="238" stopIfTrue="1">
      <formula>C503&lt;&gt;""</formula>
    </cfRule>
    <cfRule type="expression" dxfId="3060" priority="239" stopIfTrue="1">
      <formula>$I503&lt;&gt;""</formula>
    </cfRule>
  </conditionalFormatting>
  <conditionalFormatting sqref="D503:I503">
    <cfRule type="expression" dxfId="3059" priority="235" stopIfTrue="1">
      <formula>D503&lt;&gt;""</formula>
    </cfRule>
    <cfRule type="expression" dxfId="3058" priority="236" stopIfTrue="1">
      <formula>$I503&lt;&gt;""</formula>
    </cfRule>
  </conditionalFormatting>
  <conditionalFormatting sqref="C516">
    <cfRule type="expression" dxfId="3057" priority="230" stopIfTrue="1">
      <formula>RIGHT($B516,1)="0"</formula>
    </cfRule>
  </conditionalFormatting>
  <conditionalFormatting sqref="D516:I516">
    <cfRule type="expression" dxfId="3056" priority="227" stopIfTrue="1">
      <formula>RIGHT($B516,1)="0"</formula>
    </cfRule>
  </conditionalFormatting>
  <conditionalFormatting sqref="C516">
    <cfRule type="expression" dxfId="3055" priority="231" stopIfTrue="1">
      <formula>C516&lt;&gt;""</formula>
    </cfRule>
    <cfRule type="expression" dxfId="3054" priority="232" stopIfTrue="1">
      <formula>$I516&lt;&gt;""</formula>
    </cfRule>
  </conditionalFormatting>
  <conditionalFormatting sqref="D516:I516">
    <cfRule type="expression" dxfId="3053" priority="228" stopIfTrue="1">
      <formula>D516&lt;&gt;""</formula>
    </cfRule>
    <cfRule type="expression" dxfId="3052" priority="229" stopIfTrue="1">
      <formula>$I516&lt;&gt;""</formula>
    </cfRule>
  </conditionalFormatting>
  <conditionalFormatting sqref="C524">
    <cfRule type="expression" dxfId="3051" priority="223" stopIfTrue="1">
      <formula>RIGHT($B524,1)="0"</formula>
    </cfRule>
  </conditionalFormatting>
  <conditionalFormatting sqref="D524:I524">
    <cfRule type="expression" dxfId="3050" priority="220" stopIfTrue="1">
      <formula>RIGHT($B524,1)="0"</formula>
    </cfRule>
  </conditionalFormatting>
  <conditionalFormatting sqref="C524">
    <cfRule type="expression" dxfId="3049" priority="224" stopIfTrue="1">
      <formula>C524&lt;&gt;""</formula>
    </cfRule>
    <cfRule type="expression" dxfId="3048" priority="225" stopIfTrue="1">
      <formula>$I524&lt;&gt;""</formula>
    </cfRule>
  </conditionalFormatting>
  <conditionalFormatting sqref="D524:I524">
    <cfRule type="expression" dxfId="3047" priority="221" stopIfTrue="1">
      <formula>D524&lt;&gt;""</formula>
    </cfRule>
    <cfRule type="expression" dxfId="3046" priority="222" stopIfTrue="1">
      <formula>$I524&lt;&gt;""</formula>
    </cfRule>
  </conditionalFormatting>
  <conditionalFormatting sqref="C384">
    <cfRule type="expression" dxfId="3045" priority="212" stopIfTrue="1">
      <formula>RIGHT($B384,1)="0"</formula>
    </cfRule>
    <cfRule type="expression" dxfId="3044" priority="213" stopIfTrue="1">
      <formula>C384&lt;&gt;""</formula>
    </cfRule>
    <cfRule type="expression" dxfId="3043" priority="214" stopIfTrue="1">
      <formula>$I384&lt;&gt;""</formula>
    </cfRule>
  </conditionalFormatting>
  <conditionalFormatting sqref="D384:I384">
    <cfRule type="expression" dxfId="3042" priority="209" stopIfTrue="1">
      <formula>RIGHT($B384,1)="0"</formula>
    </cfRule>
    <cfRule type="expression" dxfId="3041" priority="210" stopIfTrue="1">
      <formula>D384&lt;&gt;""</formula>
    </cfRule>
    <cfRule type="expression" dxfId="3040" priority="211" stopIfTrue="1">
      <formula>$I384&lt;&gt;""</formula>
    </cfRule>
  </conditionalFormatting>
  <conditionalFormatting sqref="C384">
    <cfRule type="expression" dxfId="3039" priority="217" stopIfTrue="1">
      <formula>C384&lt;&gt;""</formula>
    </cfRule>
    <cfRule type="expression" dxfId="3038" priority="218" stopIfTrue="1">
      <formula>$I384&lt;&gt;""</formula>
    </cfRule>
  </conditionalFormatting>
  <conditionalFormatting sqref="D384:I384">
    <cfRule type="expression" dxfId="3037" priority="215" stopIfTrue="1">
      <formula>D384&lt;&gt;""</formula>
    </cfRule>
    <cfRule type="expression" dxfId="3036" priority="216" stopIfTrue="1">
      <formula>$I384&lt;&gt;""</formula>
    </cfRule>
  </conditionalFormatting>
  <conditionalFormatting pivot="1">
    <cfRule type="expression" dxfId="3035" priority="208" stopIfTrue="1">
      <formula>RIGHT($B1,1)="0"</formula>
    </cfRule>
  </conditionalFormatting>
  <conditionalFormatting sqref="C215">
    <cfRule type="expression" dxfId="3034" priority="201" stopIfTrue="1">
      <formula>RIGHT($B215,1)="0"</formula>
    </cfRule>
    <cfRule type="expression" dxfId="3033" priority="202" stopIfTrue="1">
      <formula>C215&lt;&gt;""</formula>
    </cfRule>
    <cfRule type="expression" dxfId="3032" priority="203" stopIfTrue="1">
      <formula>$I215&lt;&gt;""</formula>
    </cfRule>
  </conditionalFormatting>
  <conditionalFormatting sqref="D215:I215">
    <cfRule type="expression" dxfId="3031" priority="198" stopIfTrue="1">
      <formula>RIGHT($B215,1)="0"</formula>
    </cfRule>
    <cfRule type="expression" dxfId="3030" priority="199" stopIfTrue="1">
      <formula>D215&lt;&gt;""</formula>
    </cfRule>
    <cfRule type="expression" dxfId="3029" priority="200" stopIfTrue="1">
      <formula>$I215&lt;&gt;""</formula>
    </cfRule>
  </conditionalFormatting>
  <conditionalFormatting sqref="C215">
    <cfRule type="expression" dxfId="3028" priority="206" stopIfTrue="1">
      <formula>C215&lt;&gt;""</formula>
    </cfRule>
    <cfRule type="expression" dxfId="3027" priority="207" stopIfTrue="1">
      <formula>$I215&lt;&gt;""</formula>
    </cfRule>
  </conditionalFormatting>
  <conditionalFormatting sqref="D215:I215">
    <cfRule type="expression" dxfId="3026" priority="204" stopIfTrue="1">
      <formula>D215&lt;&gt;""</formula>
    </cfRule>
    <cfRule type="expression" dxfId="3025" priority="205" stopIfTrue="1">
      <formula>$I215&lt;&gt;""</formula>
    </cfRule>
  </conditionalFormatting>
  <conditionalFormatting pivot="1">
    <cfRule type="expression" dxfId="3024" priority="197" stopIfTrue="1">
      <formula>RIGHT($B1,1)="0"</formula>
    </cfRule>
  </conditionalFormatting>
  <conditionalFormatting sqref="C539">
    <cfRule type="expression" dxfId="3023" priority="190" stopIfTrue="1">
      <formula>RIGHT($B539,1)="0"</formula>
    </cfRule>
    <cfRule type="expression" dxfId="3022" priority="191" stopIfTrue="1">
      <formula>C539&lt;&gt;""</formula>
    </cfRule>
    <cfRule type="expression" dxfId="3021" priority="192" stopIfTrue="1">
      <formula>$I539&lt;&gt;""</formula>
    </cfRule>
  </conditionalFormatting>
  <conditionalFormatting sqref="D539:I539">
    <cfRule type="expression" dxfId="3020" priority="187" stopIfTrue="1">
      <formula>RIGHT($B539,1)="0"</formula>
    </cfRule>
    <cfRule type="expression" dxfId="3019" priority="188" stopIfTrue="1">
      <formula>D539&lt;&gt;""</formula>
    </cfRule>
    <cfRule type="expression" dxfId="3018" priority="189" stopIfTrue="1">
      <formula>$I539&lt;&gt;""</formula>
    </cfRule>
  </conditionalFormatting>
  <conditionalFormatting sqref="C539">
    <cfRule type="expression" dxfId="3017" priority="195" stopIfTrue="1">
      <formula>C539&lt;&gt;""</formula>
    </cfRule>
    <cfRule type="expression" dxfId="3016" priority="196" stopIfTrue="1">
      <formula>$I539&lt;&gt;""</formula>
    </cfRule>
  </conditionalFormatting>
  <conditionalFormatting sqref="D539:I539">
    <cfRule type="expression" dxfId="3015" priority="193" stopIfTrue="1">
      <formula>D539&lt;&gt;""</formula>
    </cfRule>
    <cfRule type="expression" dxfId="3014" priority="194" stopIfTrue="1">
      <formula>$I539&lt;&gt;""</formula>
    </cfRule>
  </conditionalFormatting>
  <conditionalFormatting sqref="C552">
    <cfRule type="expression" dxfId="3013" priority="179" stopIfTrue="1">
      <formula>RIGHT($B552,1)="0"</formula>
    </cfRule>
    <cfRule type="expression" dxfId="3012" priority="180" stopIfTrue="1">
      <formula>C552&lt;&gt;""</formula>
    </cfRule>
    <cfRule type="expression" dxfId="3011" priority="181" stopIfTrue="1">
      <formula>$I552&lt;&gt;""</formula>
    </cfRule>
  </conditionalFormatting>
  <conditionalFormatting sqref="D552:I552">
    <cfRule type="expression" dxfId="3010" priority="176" stopIfTrue="1">
      <formula>RIGHT($B552,1)="0"</formula>
    </cfRule>
    <cfRule type="expression" dxfId="3009" priority="177" stopIfTrue="1">
      <formula>D552&lt;&gt;""</formula>
    </cfRule>
    <cfRule type="expression" dxfId="3008" priority="178" stopIfTrue="1">
      <formula>$I552&lt;&gt;""</formula>
    </cfRule>
  </conditionalFormatting>
  <conditionalFormatting sqref="C552">
    <cfRule type="expression" dxfId="3007" priority="184" stopIfTrue="1">
      <formula>C552&lt;&gt;""</formula>
    </cfRule>
    <cfRule type="expression" dxfId="3006" priority="185" stopIfTrue="1">
      <formula>$I552&lt;&gt;""</formula>
    </cfRule>
  </conditionalFormatting>
  <conditionalFormatting sqref="D552:I552">
    <cfRule type="expression" dxfId="3005" priority="182" stopIfTrue="1">
      <formula>D552&lt;&gt;""</formula>
    </cfRule>
    <cfRule type="expression" dxfId="3004" priority="183" stopIfTrue="1">
      <formula>$I552&lt;&gt;""</formula>
    </cfRule>
  </conditionalFormatting>
  <conditionalFormatting sqref="C560">
    <cfRule type="expression" dxfId="3003" priority="168" stopIfTrue="1">
      <formula>RIGHT($B560,1)="0"</formula>
    </cfRule>
    <cfRule type="expression" dxfId="3002" priority="169" stopIfTrue="1">
      <formula>C560&lt;&gt;""</formula>
    </cfRule>
    <cfRule type="expression" dxfId="3001" priority="170" stopIfTrue="1">
      <formula>$I560&lt;&gt;""</formula>
    </cfRule>
  </conditionalFormatting>
  <conditionalFormatting sqref="D560:I560">
    <cfRule type="expression" dxfId="3000" priority="165" stopIfTrue="1">
      <formula>RIGHT($B560,1)="0"</formula>
    </cfRule>
    <cfRule type="expression" dxfId="2999" priority="166" stopIfTrue="1">
      <formula>D560&lt;&gt;""</formula>
    </cfRule>
    <cfRule type="expression" dxfId="2998" priority="167" stopIfTrue="1">
      <formula>$I560&lt;&gt;""</formula>
    </cfRule>
  </conditionalFormatting>
  <conditionalFormatting sqref="C560">
    <cfRule type="expression" dxfId="2997" priority="173" stopIfTrue="1">
      <formula>C560&lt;&gt;""</formula>
    </cfRule>
    <cfRule type="expression" dxfId="2996" priority="174" stopIfTrue="1">
      <formula>$I560&lt;&gt;""</formula>
    </cfRule>
  </conditionalFormatting>
  <conditionalFormatting sqref="D560:I560">
    <cfRule type="expression" dxfId="2995" priority="171" stopIfTrue="1">
      <formula>D560&lt;&gt;""</formula>
    </cfRule>
    <cfRule type="expression" dxfId="2994" priority="172" stopIfTrue="1">
      <formula>$I560&lt;&gt;""</formula>
    </cfRule>
  </conditionalFormatting>
  <conditionalFormatting sqref="C447">
    <cfRule type="expression" dxfId="2993" priority="161" stopIfTrue="1">
      <formula>RIGHT($B447,1)="0"</formula>
    </cfRule>
  </conditionalFormatting>
  <conditionalFormatting sqref="D447:I447">
    <cfRule type="expression" dxfId="2992" priority="158" stopIfTrue="1">
      <formula>RIGHT($B447,1)="0"</formula>
    </cfRule>
  </conditionalFormatting>
  <conditionalFormatting sqref="C447">
    <cfRule type="expression" dxfId="2991" priority="162" stopIfTrue="1">
      <formula>C447&lt;&gt;""</formula>
    </cfRule>
    <cfRule type="expression" dxfId="2990" priority="163" stopIfTrue="1">
      <formula>$I447&lt;&gt;""</formula>
    </cfRule>
  </conditionalFormatting>
  <conditionalFormatting sqref="D447:I447">
    <cfRule type="expression" dxfId="2989" priority="159" stopIfTrue="1">
      <formula>D447&lt;&gt;""</formula>
    </cfRule>
    <cfRule type="expression" dxfId="2988" priority="160" stopIfTrue="1">
      <formula>$I447&lt;&gt;""</formula>
    </cfRule>
  </conditionalFormatting>
  <conditionalFormatting sqref="C455">
    <cfRule type="expression" dxfId="2987" priority="154" stopIfTrue="1">
      <formula>RIGHT($B455,1)="0"</formula>
    </cfRule>
  </conditionalFormatting>
  <conditionalFormatting sqref="D455:I455">
    <cfRule type="expression" dxfId="2986" priority="151" stopIfTrue="1">
      <formula>RIGHT($B455,1)="0"</formula>
    </cfRule>
  </conditionalFormatting>
  <conditionalFormatting sqref="C455">
    <cfRule type="expression" dxfId="2985" priority="155" stopIfTrue="1">
      <formula>C455&lt;&gt;""</formula>
    </cfRule>
    <cfRule type="expression" dxfId="2984" priority="156" stopIfTrue="1">
      <formula>$I455&lt;&gt;""</formula>
    </cfRule>
  </conditionalFormatting>
  <conditionalFormatting sqref="D455:I455">
    <cfRule type="expression" dxfId="2983" priority="152" stopIfTrue="1">
      <formula>D455&lt;&gt;""</formula>
    </cfRule>
    <cfRule type="expression" dxfId="2982" priority="153" stopIfTrue="1">
      <formula>$I455&lt;&gt;""</formula>
    </cfRule>
  </conditionalFormatting>
  <conditionalFormatting sqref="C410">
    <cfRule type="expression" dxfId="2981" priority="143" stopIfTrue="1">
      <formula>RIGHT($B410,1)="0"</formula>
    </cfRule>
    <cfRule type="expression" dxfId="2980" priority="144" stopIfTrue="1">
      <formula>C410&lt;&gt;""</formula>
    </cfRule>
    <cfRule type="expression" dxfId="2979" priority="145" stopIfTrue="1">
      <formula>$I410&lt;&gt;""</formula>
    </cfRule>
  </conditionalFormatting>
  <conditionalFormatting sqref="D410:I410">
    <cfRule type="expression" dxfId="2978" priority="140" stopIfTrue="1">
      <formula>RIGHT($B410,1)="0"</formula>
    </cfRule>
    <cfRule type="expression" dxfId="2977" priority="141" stopIfTrue="1">
      <formula>D410&lt;&gt;""</formula>
    </cfRule>
    <cfRule type="expression" dxfId="2976" priority="142" stopIfTrue="1">
      <formula>$I410&lt;&gt;""</formula>
    </cfRule>
  </conditionalFormatting>
  <conditionalFormatting sqref="C410">
    <cfRule type="expression" dxfId="2975" priority="148" stopIfTrue="1">
      <formula>C410&lt;&gt;""</formula>
    </cfRule>
    <cfRule type="expression" dxfId="2974" priority="149" stopIfTrue="1">
      <formula>$I410&lt;&gt;""</formula>
    </cfRule>
  </conditionalFormatting>
  <conditionalFormatting sqref="D410:I410">
    <cfRule type="expression" dxfId="2973" priority="146" stopIfTrue="1">
      <formula>D410&lt;&gt;""</formula>
    </cfRule>
    <cfRule type="expression" dxfId="2972" priority="147" stopIfTrue="1">
      <formula>$I410&lt;&gt;""</formula>
    </cfRule>
  </conditionalFormatting>
  <conditionalFormatting sqref="C356">
    <cfRule type="expression" dxfId="2971" priority="132" stopIfTrue="1">
      <formula>RIGHT($B356,1)="0"</formula>
    </cfRule>
    <cfRule type="expression" dxfId="2970" priority="133" stopIfTrue="1">
      <formula>C356&lt;&gt;""</formula>
    </cfRule>
    <cfRule type="expression" dxfId="2969" priority="134" stopIfTrue="1">
      <formula>$I356&lt;&gt;""</formula>
    </cfRule>
  </conditionalFormatting>
  <conditionalFormatting sqref="D356:I356">
    <cfRule type="expression" dxfId="2968" priority="129" stopIfTrue="1">
      <formula>RIGHT($B356,1)="0"</formula>
    </cfRule>
    <cfRule type="expression" dxfId="2967" priority="130" stopIfTrue="1">
      <formula>D356&lt;&gt;""</formula>
    </cfRule>
    <cfRule type="expression" dxfId="2966" priority="131" stopIfTrue="1">
      <formula>$I356&lt;&gt;""</formula>
    </cfRule>
  </conditionalFormatting>
  <conditionalFormatting sqref="C356">
    <cfRule type="expression" dxfId="2965" priority="137" stopIfTrue="1">
      <formula>C356&lt;&gt;""</formula>
    </cfRule>
    <cfRule type="expression" dxfId="2964" priority="138" stopIfTrue="1">
      <formula>$I356&lt;&gt;""</formula>
    </cfRule>
  </conditionalFormatting>
  <conditionalFormatting sqref="D356:I356">
    <cfRule type="expression" dxfId="2963" priority="135" stopIfTrue="1">
      <formula>D356&lt;&gt;""</formula>
    </cfRule>
    <cfRule type="expression" dxfId="2962" priority="136" stopIfTrue="1">
      <formula>$I356&lt;&gt;""</formula>
    </cfRule>
  </conditionalFormatting>
  <conditionalFormatting sqref="C286">
    <cfRule type="expression" dxfId="2961" priority="121" stopIfTrue="1">
      <formula>RIGHT($B286,1)="0"</formula>
    </cfRule>
    <cfRule type="expression" dxfId="2960" priority="122" stopIfTrue="1">
      <formula>C286&lt;&gt;""</formula>
    </cfRule>
    <cfRule type="expression" dxfId="2959" priority="123" stopIfTrue="1">
      <formula>$I286&lt;&gt;""</formula>
    </cfRule>
  </conditionalFormatting>
  <conditionalFormatting sqref="D286:I286">
    <cfRule type="expression" dxfId="2958" priority="118" stopIfTrue="1">
      <formula>RIGHT($B286,1)="0"</formula>
    </cfRule>
    <cfRule type="expression" dxfId="2957" priority="119" stopIfTrue="1">
      <formula>D286&lt;&gt;""</formula>
    </cfRule>
    <cfRule type="expression" dxfId="2956" priority="120" stopIfTrue="1">
      <formula>$I286&lt;&gt;""</formula>
    </cfRule>
  </conditionalFormatting>
  <conditionalFormatting sqref="C286">
    <cfRule type="expression" dxfId="2955" priority="126" stopIfTrue="1">
      <formula>C286&lt;&gt;""</formula>
    </cfRule>
    <cfRule type="expression" dxfId="2954" priority="127" stopIfTrue="1">
      <formula>$I286&lt;&gt;""</formula>
    </cfRule>
  </conditionalFormatting>
  <conditionalFormatting sqref="D286:I286">
    <cfRule type="expression" dxfId="2953" priority="124" stopIfTrue="1">
      <formula>D286&lt;&gt;""</formula>
    </cfRule>
    <cfRule type="expression" dxfId="2952" priority="125" stopIfTrue="1">
      <formula>$I286&lt;&gt;""</formula>
    </cfRule>
  </conditionalFormatting>
  <conditionalFormatting pivot="1">
    <cfRule type="expression" dxfId="2951" priority="117" stopIfTrue="1">
      <formula>RIGHT($B1,1)="0"</formula>
    </cfRule>
  </conditionalFormatting>
  <conditionalFormatting sqref="C431">
    <cfRule type="expression" dxfId="2950" priority="110" stopIfTrue="1">
      <formula>RIGHT($B431,1)="0"</formula>
    </cfRule>
    <cfRule type="expression" dxfId="2949" priority="111" stopIfTrue="1">
      <formula>C431&lt;&gt;""</formula>
    </cfRule>
    <cfRule type="expression" dxfId="2948" priority="112" stopIfTrue="1">
      <formula>$I431&lt;&gt;""</formula>
    </cfRule>
  </conditionalFormatting>
  <conditionalFormatting sqref="D431:I431">
    <cfRule type="expression" dxfId="2947" priority="107" stopIfTrue="1">
      <formula>RIGHT($B431,1)="0"</formula>
    </cfRule>
    <cfRule type="expression" dxfId="2946" priority="108" stopIfTrue="1">
      <formula>D431&lt;&gt;""</formula>
    </cfRule>
    <cfRule type="expression" dxfId="2945" priority="109" stopIfTrue="1">
      <formula>$I431&lt;&gt;""</formula>
    </cfRule>
  </conditionalFormatting>
  <conditionalFormatting sqref="C431">
    <cfRule type="expression" dxfId="2944" priority="115" stopIfTrue="1">
      <formula>C431&lt;&gt;""</formula>
    </cfRule>
    <cfRule type="expression" dxfId="2943" priority="116" stopIfTrue="1">
      <formula>$I431&lt;&gt;""</formula>
    </cfRule>
  </conditionalFormatting>
  <conditionalFormatting sqref="D431:I431">
    <cfRule type="expression" dxfId="2942" priority="113" stopIfTrue="1">
      <formula>D431&lt;&gt;""</formula>
    </cfRule>
    <cfRule type="expression" dxfId="2941" priority="114" stopIfTrue="1">
      <formula>$I431&lt;&gt;""</formula>
    </cfRule>
  </conditionalFormatting>
  <conditionalFormatting sqref="I73:I77">
    <cfRule type="expression" dxfId="2940" priority="103" stopIfTrue="1">
      <formula>RIGHT($B73,1)="0"</formula>
    </cfRule>
  </conditionalFormatting>
  <conditionalFormatting sqref="I73:I77">
    <cfRule type="expression" dxfId="2939" priority="104" stopIfTrue="1">
      <formula>I73&lt;&gt;""</formula>
    </cfRule>
    <cfRule type="expression" dxfId="2938" priority="105" stopIfTrue="1">
      <formula>$I73&lt;&gt;""</formula>
    </cfRule>
  </conditionalFormatting>
  <conditionalFormatting sqref="C446">
    <cfRule type="expression" dxfId="2937" priority="96" stopIfTrue="1">
      <formula>RIGHT($B446,1)="0"</formula>
    </cfRule>
    <cfRule type="expression" dxfId="2936" priority="97" stopIfTrue="1">
      <formula>C446&lt;&gt;""</formula>
    </cfRule>
    <cfRule type="expression" dxfId="2935" priority="98" stopIfTrue="1">
      <formula>$I446&lt;&gt;""</formula>
    </cfRule>
  </conditionalFormatting>
  <conditionalFormatting sqref="D446:I446">
    <cfRule type="expression" dxfId="2934" priority="93" stopIfTrue="1">
      <formula>RIGHT($B446,1)="0"</formula>
    </cfRule>
    <cfRule type="expression" dxfId="2933" priority="94" stopIfTrue="1">
      <formula>D446&lt;&gt;""</formula>
    </cfRule>
    <cfRule type="expression" dxfId="2932" priority="95" stopIfTrue="1">
      <formula>$I446&lt;&gt;""</formula>
    </cfRule>
  </conditionalFormatting>
  <conditionalFormatting sqref="C446">
    <cfRule type="expression" dxfId="2931" priority="101" stopIfTrue="1">
      <formula>C446&lt;&gt;""</formula>
    </cfRule>
    <cfRule type="expression" dxfId="2930" priority="102" stopIfTrue="1">
      <formula>$I446&lt;&gt;""</formula>
    </cfRule>
  </conditionalFormatting>
  <conditionalFormatting sqref="D446:I446">
    <cfRule type="expression" dxfId="2929" priority="99" stopIfTrue="1">
      <formula>D446&lt;&gt;""</formula>
    </cfRule>
    <cfRule type="expression" dxfId="2928" priority="100" stopIfTrue="1">
      <formula>$I446&lt;&gt;""</formula>
    </cfRule>
  </conditionalFormatting>
  <conditionalFormatting sqref="C419">
    <cfRule type="expression" dxfId="2927" priority="85" stopIfTrue="1">
      <formula>RIGHT($B419,1)="0"</formula>
    </cfRule>
    <cfRule type="expression" dxfId="2926" priority="86" stopIfTrue="1">
      <formula>C419&lt;&gt;""</formula>
    </cfRule>
    <cfRule type="expression" dxfId="2925" priority="87" stopIfTrue="1">
      <formula>$I419&lt;&gt;""</formula>
    </cfRule>
  </conditionalFormatting>
  <conditionalFormatting sqref="D419:I419">
    <cfRule type="expression" dxfId="2924" priority="82" stopIfTrue="1">
      <formula>RIGHT($B419,1)="0"</formula>
    </cfRule>
    <cfRule type="expression" dxfId="2923" priority="83" stopIfTrue="1">
      <formula>D419&lt;&gt;""</formula>
    </cfRule>
    <cfRule type="expression" dxfId="2922" priority="84" stopIfTrue="1">
      <formula>$I419&lt;&gt;""</formula>
    </cfRule>
  </conditionalFormatting>
  <conditionalFormatting sqref="C419">
    <cfRule type="expression" dxfId="2921" priority="90" stopIfTrue="1">
      <formula>C419&lt;&gt;""</formula>
    </cfRule>
    <cfRule type="expression" dxfId="2920" priority="91" stopIfTrue="1">
      <formula>$I419&lt;&gt;""</formula>
    </cfRule>
  </conditionalFormatting>
  <conditionalFormatting sqref="D419:I419">
    <cfRule type="expression" dxfId="2919" priority="88" stopIfTrue="1">
      <formula>D419&lt;&gt;""</formula>
    </cfRule>
    <cfRule type="expression" dxfId="2918" priority="89" stopIfTrue="1">
      <formula>$I419&lt;&gt;""</formula>
    </cfRule>
  </conditionalFormatting>
  <conditionalFormatting sqref="C365">
    <cfRule type="expression" dxfId="2917" priority="74" stopIfTrue="1">
      <formula>RIGHT($B365,1)="0"</formula>
    </cfRule>
    <cfRule type="expression" dxfId="2916" priority="75" stopIfTrue="1">
      <formula>C365&lt;&gt;""</formula>
    </cfRule>
    <cfRule type="expression" dxfId="2915" priority="76" stopIfTrue="1">
      <formula>$I365&lt;&gt;""</formula>
    </cfRule>
  </conditionalFormatting>
  <conditionalFormatting sqref="D365:I365">
    <cfRule type="expression" dxfId="2914" priority="71" stopIfTrue="1">
      <formula>RIGHT($B365,1)="0"</formula>
    </cfRule>
    <cfRule type="expression" dxfId="2913" priority="72" stopIfTrue="1">
      <formula>D365&lt;&gt;""</formula>
    </cfRule>
    <cfRule type="expression" dxfId="2912" priority="73" stopIfTrue="1">
      <formula>$I365&lt;&gt;""</formula>
    </cfRule>
  </conditionalFormatting>
  <conditionalFormatting sqref="C365">
    <cfRule type="expression" dxfId="2911" priority="79" stopIfTrue="1">
      <formula>C365&lt;&gt;""</formula>
    </cfRule>
    <cfRule type="expression" dxfId="2910" priority="80" stopIfTrue="1">
      <formula>$I365&lt;&gt;""</formula>
    </cfRule>
  </conditionalFormatting>
  <conditionalFormatting sqref="D365:I365">
    <cfRule type="expression" dxfId="2909" priority="77" stopIfTrue="1">
      <formula>D365&lt;&gt;""</formula>
    </cfRule>
    <cfRule type="expression" dxfId="2908" priority="78" stopIfTrue="1">
      <formula>$I365&lt;&gt;""</formula>
    </cfRule>
  </conditionalFormatting>
  <conditionalFormatting sqref="C456">
    <cfRule type="expression" dxfId="2907" priority="63" stopIfTrue="1">
      <formula>RIGHT($B456,1)="0"</formula>
    </cfRule>
    <cfRule type="expression" dxfId="2906" priority="64" stopIfTrue="1">
      <formula>C456&lt;&gt;""</formula>
    </cfRule>
    <cfRule type="expression" dxfId="2905" priority="65" stopIfTrue="1">
      <formula>$I456&lt;&gt;""</formula>
    </cfRule>
  </conditionalFormatting>
  <conditionalFormatting sqref="D456:I456">
    <cfRule type="expression" dxfId="2904" priority="60" stopIfTrue="1">
      <formula>RIGHT($B456,1)="0"</formula>
    </cfRule>
    <cfRule type="expression" dxfId="2903" priority="61" stopIfTrue="1">
      <formula>D456&lt;&gt;""</formula>
    </cfRule>
    <cfRule type="expression" dxfId="2902" priority="62" stopIfTrue="1">
      <formula>$I456&lt;&gt;""</formula>
    </cfRule>
  </conditionalFormatting>
  <conditionalFormatting sqref="C456">
    <cfRule type="expression" dxfId="2901" priority="68" stopIfTrue="1">
      <formula>C456&lt;&gt;""</formula>
    </cfRule>
    <cfRule type="expression" dxfId="2900" priority="69" stopIfTrue="1">
      <formula>$I456&lt;&gt;""</formula>
    </cfRule>
  </conditionalFormatting>
  <conditionalFormatting sqref="D456:I456">
    <cfRule type="expression" dxfId="2899" priority="66" stopIfTrue="1">
      <formula>D456&lt;&gt;""</formula>
    </cfRule>
    <cfRule type="expression" dxfId="2898" priority="67" stopIfTrue="1">
      <formula>$I456&lt;&gt;""</formula>
    </cfRule>
  </conditionalFormatting>
  <conditionalFormatting sqref="C475">
    <cfRule type="expression" dxfId="2897" priority="52" stopIfTrue="1">
      <formula>RIGHT($B475,1)="0"</formula>
    </cfRule>
    <cfRule type="expression" dxfId="2896" priority="53" stopIfTrue="1">
      <formula>C475&lt;&gt;""</formula>
    </cfRule>
    <cfRule type="expression" dxfId="2895" priority="54" stopIfTrue="1">
      <formula>$I475&lt;&gt;""</formula>
    </cfRule>
  </conditionalFormatting>
  <conditionalFormatting sqref="D475:I475">
    <cfRule type="expression" dxfId="2894" priority="49" stopIfTrue="1">
      <formula>RIGHT($B475,1)="0"</formula>
    </cfRule>
    <cfRule type="expression" dxfId="2893" priority="50" stopIfTrue="1">
      <formula>D475&lt;&gt;""</formula>
    </cfRule>
    <cfRule type="expression" dxfId="2892" priority="51" stopIfTrue="1">
      <formula>$I475&lt;&gt;""</formula>
    </cfRule>
  </conditionalFormatting>
  <conditionalFormatting sqref="C475">
    <cfRule type="expression" dxfId="2891" priority="57" stopIfTrue="1">
      <formula>C475&lt;&gt;""</formula>
    </cfRule>
    <cfRule type="expression" dxfId="2890" priority="58" stopIfTrue="1">
      <formula>$I475&lt;&gt;""</formula>
    </cfRule>
  </conditionalFormatting>
  <conditionalFormatting sqref="D475:I475">
    <cfRule type="expression" dxfId="2889" priority="55" stopIfTrue="1">
      <formula>D475&lt;&gt;""</formula>
    </cfRule>
    <cfRule type="expression" dxfId="2888" priority="56" stopIfTrue="1">
      <formula>$I475&lt;&gt;""</formula>
    </cfRule>
  </conditionalFormatting>
  <conditionalFormatting sqref="C483">
    <cfRule type="expression" dxfId="2887" priority="41" stopIfTrue="1">
      <formula>RIGHT($B483,1)="0"</formula>
    </cfRule>
    <cfRule type="expression" dxfId="2886" priority="42" stopIfTrue="1">
      <formula>C483&lt;&gt;""</formula>
    </cfRule>
    <cfRule type="expression" dxfId="2885" priority="43" stopIfTrue="1">
      <formula>$I483&lt;&gt;""</formula>
    </cfRule>
  </conditionalFormatting>
  <conditionalFormatting sqref="D483:I483">
    <cfRule type="expression" dxfId="2884" priority="38" stopIfTrue="1">
      <formula>RIGHT($B483,1)="0"</formula>
    </cfRule>
    <cfRule type="expression" dxfId="2883" priority="39" stopIfTrue="1">
      <formula>D483&lt;&gt;""</formula>
    </cfRule>
    <cfRule type="expression" dxfId="2882" priority="40" stopIfTrue="1">
      <formula>$I483&lt;&gt;""</formula>
    </cfRule>
  </conditionalFormatting>
  <conditionalFormatting sqref="C483">
    <cfRule type="expression" dxfId="2881" priority="46" stopIfTrue="1">
      <formula>C483&lt;&gt;""</formula>
    </cfRule>
    <cfRule type="expression" dxfId="2880" priority="47" stopIfTrue="1">
      <formula>$I483&lt;&gt;""</formula>
    </cfRule>
  </conditionalFormatting>
  <conditionalFormatting sqref="D483:I483">
    <cfRule type="expression" dxfId="2879" priority="44" stopIfTrue="1">
      <formula>D483&lt;&gt;""</formula>
    </cfRule>
    <cfRule type="expression" dxfId="2878" priority="45" stopIfTrue="1">
      <formula>$I483&lt;&gt;""</formula>
    </cfRule>
  </conditionalFormatting>
  <conditionalFormatting sqref="C468">
    <cfRule type="expression" dxfId="2877" priority="34" stopIfTrue="1">
      <formula>RIGHT($B468,1)="0"</formula>
    </cfRule>
  </conditionalFormatting>
  <conditionalFormatting sqref="D468:I468">
    <cfRule type="expression" dxfId="2876" priority="31" stopIfTrue="1">
      <formula>RIGHT($B468,1)="0"</formula>
    </cfRule>
  </conditionalFormatting>
  <conditionalFormatting sqref="C468">
    <cfRule type="expression" dxfId="2875" priority="35" stopIfTrue="1">
      <formula>C468&lt;&gt;""</formula>
    </cfRule>
    <cfRule type="expression" dxfId="2874" priority="36" stopIfTrue="1">
      <formula>$I468&lt;&gt;""</formula>
    </cfRule>
  </conditionalFormatting>
  <conditionalFormatting sqref="D468:I468">
    <cfRule type="expression" dxfId="2873" priority="32" stopIfTrue="1">
      <formula>D468&lt;&gt;""</formula>
    </cfRule>
    <cfRule type="expression" dxfId="2872" priority="33" stopIfTrue="1">
      <formula>$I468&lt;&gt;""</formula>
    </cfRule>
  </conditionalFormatting>
  <conditionalFormatting pivot="1">
    <cfRule type="expression" dxfId="2871" priority="30" stopIfTrue="1">
      <formula>RIGHT($B1,1)="0"</formula>
    </cfRule>
  </conditionalFormatting>
  <conditionalFormatting sqref="C487">
    <cfRule type="expression" dxfId="2870" priority="27" stopIfTrue="1">
      <formula>RIGHT($B487,1)="0"</formula>
    </cfRule>
  </conditionalFormatting>
  <conditionalFormatting sqref="D487:I487">
    <cfRule type="expression" dxfId="2869" priority="24" stopIfTrue="1">
      <formula>RIGHT($B487,1)="0"</formula>
    </cfRule>
  </conditionalFormatting>
  <conditionalFormatting sqref="C487">
    <cfRule type="expression" dxfId="2868" priority="28" stopIfTrue="1">
      <formula>C487&lt;&gt;""</formula>
    </cfRule>
    <cfRule type="expression" dxfId="2867" priority="29" stopIfTrue="1">
      <formula>$I487&lt;&gt;""</formula>
    </cfRule>
  </conditionalFormatting>
  <conditionalFormatting sqref="D487:I487">
    <cfRule type="expression" dxfId="2866" priority="25" stopIfTrue="1">
      <formula>D487&lt;&gt;""</formula>
    </cfRule>
    <cfRule type="expression" dxfId="2865" priority="26" stopIfTrue="1">
      <formula>$I487&lt;&gt;""</formula>
    </cfRule>
  </conditionalFormatting>
  <conditionalFormatting pivot="1">
    <cfRule type="expression" dxfId="2864" priority="23" stopIfTrue="1">
      <formula>RIGHT($B1,1)="0"</formula>
    </cfRule>
  </conditionalFormatting>
  <conditionalFormatting sqref="C501">
    <cfRule type="expression" dxfId="2863" priority="16" stopIfTrue="1">
      <formula>RIGHT($B501,1)="0"</formula>
    </cfRule>
    <cfRule type="expression" dxfId="2862" priority="17" stopIfTrue="1">
      <formula>C501&lt;&gt;""</formula>
    </cfRule>
    <cfRule type="expression" dxfId="2861" priority="18" stopIfTrue="1">
      <formula>$I501&lt;&gt;""</formula>
    </cfRule>
  </conditionalFormatting>
  <conditionalFormatting sqref="D501:I501">
    <cfRule type="expression" dxfId="2860" priority="13" stopIfTrue="1">
      <formula>RIGHT($B501,1)="0"</formula>
    </cfRule>
    <cfRule type="expression" dxfId="2859" priority="14" stopIfTrue="1">
      <formula>D501&lt;&gt;""</formula>
    </cfRule>
    <cfRule type="expression" dxfId="2858" priority="15" stopIfTrue="1">
      <formula>$I501&lt;&gt;""</formula>
    </cfRule>
  </conditionalFormatting>
  <conditionalFormatting sqref="C501">
    <cfRule type="expression" dxfId="2857" priority="21" stopIfTrue="1">
      <formula>C501&lt;&gt;""</formula>
    </cfRule>
    <cfRule type="expression" dxfId="2856" priority="22" stopIfTrue="1">
      <formula>$I501&lt;&gt;""</formula>
    </cfRule>
  </conditionalFormatting>
  <conditionalFormatting sqref="D501:I501">
    <cfRule type="expression" dxfId="2855" priority="19" stopIfTrue="1">
      <formula>D501&lt;&gt;""</formula>
    </cfRule>
    <cfRule type="expression" dxfId="2854" priority="20" stopIfTrue="1">
      <formula>$I501&lt;&gt;""</formula>
    </cfRule>
  </conditionalFormatting>
  <conditionalFormatting pivot="1">
    <cfRule type="expression" dxfId="2853" priority="12" stopIfTrue="1">
      <formula>RIGHT($B1,1)="0"</formula>
    </cfRule>
  </conditionalFormatting>
  <conditionalFormatting sqref="C435">
    <cfRule type="expression" dxfId="2852" priority="5" stopIfTrue="1">
      <formula>RIGHT($B435,1)="0"</formula>
    </cfRule>
    <cfRule type="expression" dxfId="2851" priority="6" stopIfTrue="1">
      <formula>C435&lt;&gt;""</formula>
    </cfRule>
    <cfRule type="expression" dxfId="2850" priority="7" stopIfTrue="1">
      <formula>$I435&lt;&gt;""</formula>
    </cfRule>
  </conditionalFormatting>
  <conditionalFormatting sqref="D435:I435">
    <cfRule type="expression" dxfId="2849" priority="2" stopIfTrue="1">
      <formula>RIGHT($B435,1)="0"</formula>
    </cfRule>
    <cfRule type="expression" dxfId="2848" priority="3" stopIfTrue="1">
      <formula>D435&lt;&gt;""</formula>
    </cfRule>
    <cfRule type="expression" dxfId="2847" priority="4" stopIfTrue="1">
      <formula>$I435&lt;&gt;""</formula>
    </cfRule>
  </conditionalFormatting>
  <conditionalFormatting sqref="C435">
    <cfRule type="expression" dxfId="2846" priority="10" stopIfTrue="1">
      <formula>C435&lt;&gt;""</formula>
    </cfRule>
    <cfRule type="expression" dxfId="2845" priority="11" stopIfTrue="1">
      <formula>$I435&lt;&gt;""</formula>
    </cfRule>
  </conditionalFormatting>
  <conditionalFormatting sqref="D435:I435">
    <cfRule type="expression" dxfId="2844" priority="8" stopIfTrue="1">
      <formula>D435&lt;&gt;""</formula>
    </cfRule>
    <cfRule type="expression" dxfId="2843" priority="9" stopIfTrue="1">
      <formula>$I435&lt;&gt;""</formula>
    </cfRule>
  </conditionalFormatting>
  <conditionalFormatting pivot="1">
    <cfRule type="expression" dxfId="2842" priority="1" stopIfTrue="1">
      <formula>RIGHT($B1,1)="0"</formula>
    </cfRule>
  </conditionalFormatting>
  <hyperlinks>
    <hyperlink ref="M7:V7" location="Comment!A1" display="* For additional details on Kaspersky Security for Virtualization" xr:uid="{00000000-0004-0000-0200-000000000000}"/>
    <hyperlink ref="O8:V8" location="Comment!A1" display="* For additional details on Kaspersky Security for Virtualization" xr:uid="{00000000-0004-0000-0200-000001000000}"/>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2">
    <tabColor indexed="42"/>
  </sheetPr>
  <dimension ref="A1:AE367"/>
  <sheetViews>
    <sheetView showGridLines="0" showRowColHeaders="0" zoomScaleNormal="100" workbookViewId="0"/>
  </sheetViews>
  <sheetFormatPr defaultColWidth="9.15234375" defaultRowHeight="10.3"/>
  <cols>
    <col min="1" max="1" width="1.4609375" style="24" customWidth="1"/>
    <col min="2" max="2" width="8.53515625" style="26" hidden="1" customWidth="1"/>
    <col min="3" max="3" width="63.4609375" style="26" bestFit="1" customWidth="1"/>
    <col min="4" max="4" width="17.23046875" style="26" hidden="1" customWidth="1"/>
    <col min="5" max="5" width="12.23046875" style="26" customWidth="1"/>
    <col min="6" max="6" width="18.84375" style="26" hidden="1" customWidth="1"/>
    <col min="7" max="7" width="11.84375" style="24" customWidth="1"/>
    <col min="8" max="8" width="7.4609375" style="24" customWidth="1"/>
    <col min="9" max="9" width="10.53515625" style="24" customWidth="1"/>
    <col min="10" max="21" width="12" style="24" bestFit="1" customWidth="1"/>
    <col min="22" max="22" width="11.23046875" style="24" bestFit="1" customWidth="1"/>
    <col min="23" max="28" width="12" style="24" bestFit="1" customWidth="1"/>
    <col min="29" max="29" width="11.23046875" style="24" bestFit="1" customWidth="1"/>
    <col min="30" max="30" width="14.23046875" style="24" customWidth="1"/>
    <col min="31" max="16384" width="9.15234375" style="24"/>
  </cols>
  <sheetData>
    <row r="1" spans="1:31" s="1" customFormat="1" ht="7.5" customHeight="1">
      <c r="D1" s="2"/>
      <c r="E1" s="3"/>
      <c r="F1" s="3"/>
      <c r="G1" s="3"/>
      <c r="H1" s="3"/>
      <c r="I1" s="3"/>
      <c r="J1" s="3"/>
      <c r="K1" s="3"/>
      <c r="L1" s="3"/>
      <c r="M1" s="3"/>
      <c r="N1" s="3"/>
      <c r="O1" s="3"/>
      <c r="P1" s="3"/>
      <c r="Q1" s="3"/>
      <c r="R1" s="3"/>
      <c r="S1" s="3"/>
      <c r="T1" s="3"/>
    </row>
    <row r="2" spans="1:31" s="1" customFormat="1" ht="13.5" customHeight="1">
      <c r="A2" s="4"/>
      <c r="B2" s="110"/>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row>
    <row r="3" spans="1:31" s="1" customFormat="1" ht="13.5" customHeight="1">
      <c r="A3" s="4"/>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row>
    <row r="4" spans="1:31" s="1" customFormat="1" ht="12.75" customHeight="1">
      <c r="A4" s="4"/>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row>
    <row r="5" spans="1:31" s="1" customFormat="1" ht="4.5" customHeight="1">
      <c r="A5" s="4"/>
      <c r="B5" s="4"/>
      <c r="C5" s="4"/>
      <c r="D5" s="4"/>
      <c r="E5" s="4"/>
      <c r="F5" s="4"/>
      <c r="G5" s="4"/>
      <c r="H5" s="4"/>
      <c r="I5" s="4"/>
      <c r="J5" s="4"/>
      <c r="K5"/>
      <c r="L5"/>
      <c r="M5"/>
      <c r="N5"/>
      <c r="O5"/>
      <c r="P5"/>
      <c r="Q5"/>
      <c r="R5"/>
      <c r="S5"/>
      <c r="T5"/>
      <c r="U5"/>
      <c r="V5"/>
      <c r="W5"/>
      <c r="X5"/>
      <c r="Y5"/>
      <c r="Z5"/>
      <c r="AA5"/>
      <c r="AB5"/>
      <c r="AC5"/>
      <c r="AD5"/>
    </row>
    <row r="6" spans="1:31"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row>
    <row r="7" spans="1:31" s="5" customFormat="1" ht="10.5" customHeight="1">
      <c r="B7" s="29"/>
      <c r="C7" s="60" t="str">
        <f ca="1">CONCATENATE("Price List applicable for ",Data!A9,". Effective from ",Data!A11,". ")</f>
        <v xml:space="preserve">Price List applicable for Vietnam. Effective from July 1, 2026. </v>
      </c>
      <c r="D7" s="28"/>
      <c r="E7" s="167"/>
      <c r="F7" s="167"/>
      <c r="G7" s="179"/>
      <c r="H7" s="179"/>
      <c r="I7" s="179"/>
      <c r="J7" s="179"/>
      <c r="K7" s="179"/>
      <c r="L7" s="179"/>
      <c r="M7" s="179"/>
      <c r="N7" s="179"/>
      <c r="O7" s="179"/>
      <c r="P7" s="179"/>
      <c r="Q7" s="179"/>
      <c r="R7" s="179"/>
      <c r="S7" s="179"/>
      <c r="T7" s="179"/>
      <c r="U7" s="447"/>
      <c r="V7" s="447"/>
      <c r="W7" s="168"/>
      <c r="X7" s="168"/>
      <c r="Y7" s="168"/>
      <c r="Z7" s="168"/>
      <c r="AA7" s="168"/>
      <c r="AB7" s="168"/>
      <c r="AC7" s="168"/>
      <c r="AD7" s="291" t="s">
        <v>601</v>
      </c>
    </row>
    <row r="8" spans="1:31" s="5" customFormat="1" ht="10.5" customHeight="1">
      <c r="B8" s="29"/>
      <c r="C8" s="57" t="str">
        <f ca="1">CONCATENATE(Data!A5,". ",Data!A7)</f>
        <v>Kaspersky Lab. 39A/3 Leningradskoe Shosse Moscow, 125212. 0</v>
      </c>
      <c r="D8" s="28"/>
      <c r="E8" s="165"/>
      <c r="F8" s="165"/>
      <c r="G8" s="168"/>
      <c r="H8" s="168"/>
      <c r="I8" s="179"/>
      <c r="J8" s="179"/>
      <c r="K8" s="179"/>
      <c r="L8" s="168"/>
      <c r="M8" s="168"/>
      <c r="N8" s="179"/>
      <c r="O8" s="179"/>
      <c r="P8" s="168"/>
      <c r="Q8" s="168"/>
      <c r="R8" s="168"/>
      <c r="S8" s="179"/>
      <c r="T8" s="179"/>
      <c r="U8" s="168"/>
      <c r="V8" s="168"/>
      <c r="W8" s="168"/>
      <c r="X8" s="168"/>
      <c r="Y8" s="168"/>
      <c r="Z8" s="168"/>
      <c r="AA8" s="168"/>
      <c r="AB8" s="168"/>
      <c r="AC8" s="168"/>
      <c r="AD8" s="291" t="s">
        <v>561</v>
      </c>
    </row>
    <row r="9" spans="1:31" ht="12.45">
      <c r="B9" s="767" t="s">
        <v>231</v>
      </c>
      <c r="C9" s="761"/>
      <c r="D9" s="761"/>
      <c r="E9" s="761"/>
      <c r="F9" s="761"/>
      <c r="G9" s="761"/>
      <c r="H9" s="761"/>
      <c r="I9" s="761"/>
      <c r="J9" s="789" t="s">
        <v>226</v>
      </c>
      <c r="K9" s="786"/>
      <c r="L9" s="786"/>
      <c r="M9" s="787"/>
      <c r="N9" s="787"/>
      <c r="O9" s="787"/>
      <c r="P9" s="787"/>
      <c r="Q9" s="787"/>
      <c r="R9" s="787"/>
      <c r="S9" s="787"/>
      <c r="T9" s="787"/>
      <c r="U9" s="787"/>
      <c r="V9" s="787"/>
      <c r="W9" s="787"/>
      <c r="X9" s="787"/>
      <c r="Y9" s="787"/>
      <c r="Z9" s="787"/>
      <c r="AA9" s="787"/>
      <c r="AB9" s="787"/>
      <c r="AC9" s="787"/>
      <c r="AD9" s="788"/>
      <c r="AE9"/>
    </row>
    <row r="10" spans="1:31" ht="48">
      <c r="B10" s="767" t="s">
        <v>119</v>
      </c>
      <c r="C10" s="751" t="s">
        <v>120</v>
      </c>
      <c r="D10" s="751" t="s">
        <v>121</v>
      </c>
      <c r="E10" s="751" t="s">
        <v>225</v>
      </c>
      <c r="F10" s="751" t="s">
        <v>224</v>
      </c>
      <c r="G10" s="751" t="s">
        <v>123</v>
      </c>
      <c r="H10" s="751" t="s">
        <v>229</v>
      </c>
      <c r="I10" s="751" t="s">
        <v>125</v>
      </c>
      <c r="J10" s="790" t="s">
        <v>654</v>
      </c>
      <c r="K10" s="790" t="s">
        <v>30</v>
      </c>
      <c r="L10" s="790" t="s">
        <v>932</v>
      </c>
      <c r="M10" s="790" t="s">
        <v>35</v>
      </c>
      <c r="N10" s="790" t="s">
        <v>930</v>
      </c>
      <c r="O10" s="790" t="s">
        <v>37</v>
      </c>
      <c r="P10" s="790" t="s">
        <v>1212</v>
      </c>
      <c r="Q10" s="790" t="s">
        <v>1213</v>
      </c>
      <c r="R10" s="790" t="s">
        <v>217</v>
      </c>
      <c r="S10" s="790" t="s">
        <v>1214</v>
      </c>
      <c r="T10" s="790" t="s">
        <v>1211</v>
      </c>
      <c r="U10" s="790" t="s">
        <v>337</v>
      </c>
      <c r="V10" s="790" t="s">
        <v>614</v>
      </c>
      <c r="W10" s="790" t="s">
        <v>758</v>
      </c>
      <c r="X10" s="790" t="s">
        <v>776</v>
      </c>
      <c r="Y10" s="790" t="s">
        <v>778</v>
      </c>
      <c r="Z10" s="790" t="s">
        <v>760</v>
      </c>
      <c r="AA10" s="796" t="s">
        <v>762</v>
      </c>
      <c r="AB10" s="796" t="s">
        <v>781</v>
      </c>
      <c r="AC10" s="796" t="s">
        <v>764</v>
      </c>
      <c r="AD10" s="797" t="s">
        <v>651</v>
      </c>
      <c r="AE10"/>
    </row>
    <row r="11" spans="1:31" ht="12.45">
      <c r="B11" s="758">
        <v>8000</v>
      </c>
      <c r="C11" s="750" t="s">
        <v>635</v>
      </c>
      <c r="D11" s="750" t="s">
        <v>803</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s="758"/>
      <c r="X11" s="758"/>
      <c r="Y11" s="758"/>
      <c r="Z11" s="758"/>
      <c r="AA11" s="758"/>
      <c r="AB11" s="758"/>
      <c r="AC11" s="758"/>
      <c r="AD11" s="758"/>
      <c r="AE11"/>
    </row>
    <row r="12" spans="1:31" ht="12.45">
      <c r="B12" s="751">
        <v>8001</v>
      </c>
      <c r="C12" s="750" t="s">
        <v>873</v>
      </c>
      <c r="D12" s="750" t="s">
        <v>624</v>
      </c>
      <c r="E12" s="750" t="s">
        <v>33</v>
      </c>
      <c r="F12" s="750"/>
      <c r="G12" s="750" t="s">
        <v>197</v>
      </c>
      <c r="H12" s="750" t="s">
        <v>818</v>
      </c>
      <c r="I12" s="750" t="s">
        <v>1896</v>
      </c>
      <c r="J12" s="771"/>
      <c r="K12" s="771">
        <v>41510700</v>
      </c>
      <c r="L12" s="771"/>
      <c r="M12" s="771"/>
      <c r="N12" s="771"/>
      <c r="O12" s="771"/>
      <c r="P12" s="771"/>
      <c r="Q12" s="771"/>
      <c r="R12" s="771"/>
      <c r="S12" s="771"/>
      <c r="T12" s="771"/>
      <c r="U12" s="771"/>
      <c r="V12" s="771"/>
      <c r="W12" s="771"/>
      <c r="X12" s="771"/>
      <c r="Y12" s="771"/>
      <c r="Z12" s="771"/>
      <c r="AA12" s="771"/>
      <c r="AB12" s="771"/>
      <c r="AC12" s="771"/>
      <c r="AD12" s="771"/>
      <c r="AE12"/>
    </row>
    <row r="13" spans="1:31" ht="12.45">
      <c r="B13" s="751">
        <v>8002</v>
      </c>
      <c r="C13" s="750" t="s">
        <v>869</v>
      </c>
      <c r="D13" s="750" t="s">
        <v>624</v>
      </c>
      <c r="E13" s="750" t="s">
        <v>33</v>
      </c>
      <c r="F13" s="750"/>
      <c r="G13" s="750" t="s">
        <v>197</v>
      </c>
      <c r="H13" s="750" t="s">
        <v>818</v>
      </c>
      <c r="I13" s="750" t="s">
        <v>1895</v>
      </c>
      <c r="J13" s="771"/>
      <c r="K13" s="771">
        <v>22314600</v>
      </c>
      <c r="L13" s="771"/>
      <c r="M13" s="771"/>
      <c r="N13" s="771"/>
      <c r="O13" s="771"/>
      <c r="P13" s="771"/>
      <c r="Q13" s="771"/>
      <c r="R13" s="771"/>
      <c r="S13" s="771"/>
      <c r="T13" s="771"/>
      <c r="U13" s="771"/>
      <c r="V13" s="771"/>
      <c r="W13" s="771"/>
      <c r="X13" s="771"/>
      <c r="Y13" s="771"/>
      <c r="Z13" s="771"/>
      <c r="AA13" s="771"/>
      <c r="AB13" s="771"/>
      <c r="AC13" s="771"/>
      <c r="AD13" s="771"/>
      <c r="AE13"/>
    </row>
    <row r="14" spans="1:31" ht="12.45">
      <c r="B14" s="751">
        <v>8003</v>
      </c>
      <c r="C14" s="750" t="s">
        <v>902</v>
      </c>
      <c r="D14" s="750" t="s">
        <v>624</v>
      </c>
      <c r="E14" s="750" t="s">
        <v>33</v>
      </c>
      <c r="F14" s="750"/>
      <c r="G14" s="750" t="s">
        <v>197</v>
      </c>
      <c r="H14" s="750" t="s">
        <v>818</v>
      </c>
      <c r="I14" s="750" t="s">
        <v>1897</v>
      </c>
      <c r="J14" s="771"/>
      <c r="K14" s="771">
        <v>79233000</v>
      </c>
      <c r="L14" s="771"/>
      <c r="M14" s="771"/>
      <c r="N14" s="771"/>
      <c r="O14" s="771"/>
      <c r="P14" s="771"/>
      <c r="Q14" s="771"/>
      <c r="R14" s="771"/>
      <c r="S14" s="771"/>
      <c r="T14" s="771"/>
      <c r="U14" s="771"/>
      <c r="V14" s="771"/>
      <c r="W14" s="771"/>
      <c r="X14" s="771"/>
      <c r="Y14" s="771"/>
      <c r="Z14" s="771"/>
      <c r="AA14" s="771"/>
      <c r="AB14" s="771"/>
      <c r="AC14" s="771"/>
      <c r="AD14" s="771"/>
      <c r="AE14"/>
    </row>
    <row r="15" spans="1:31" ht="12.45">
      <c r="B15" s="751">
        <v>8004</v>
      </c>
      <c r="C15" s="750" t="s">
        <v>935</v>
      </c>
      <c r="D15" s="750" t="s">
        <v>624</v>
      </c>
      <c r="E15" s="750" t="s">
        <v>33</v>
      </c>
      <c r="F15" s="750"/>
      <c r="G15" s="750" t="s">
        <v>197</v>
      </c>
      <c r="H15" s="750" t="s">
        <v>818</v>
      </c>
      <c r="I15" s="750" t="s">
        <v>1893</v>
      </c>
      <c r="J15" s="771"/>
      <c r="K15" s="771">
        <v>30884700</v>
      </c>
      <c r="L15" s="771"/>
      <c r="M15" s="771"/>
      <c r="N15" s="771"/>
      <c r="O15" s="771"/>
      <c r="P15" s="771"/>
      <c r="Q15" s="771"/>
      <c r="R15" s="771"/>
      <c r="S15" s="771"/>
      <c r="T15" s="771"/>
      <c r="U15" s="771"/>
      <c r="V15" s="771"/>
      <c r="W15" s="771"/>
      <c r="X15" s="771"/>
      <c r="Y15" s="771"/>
      <c r="Z15" s="771"/>
      <c r="AA15" s="771"/>
      <c r="AB15" s="771"/>
      <c r="AC15" s="771"/>
      <c r="AD15" s="771"/>
      <c r="AE15"/>
    </row>
    <row r="16" spans="1:31" ht="12.45">
      <c r="B16" s="751">
        <v>8005</v>
      </c>
      <c r="C16" s="750" t="s">
        <v>979</v>
      </c>
      <c r="D16" s="750" t="s">
        <v>624</v>
      </c>
      <c r="E16" s="750" t="s">
        <v>33</v>
      </c>
      <c r="F16" s="750"/>
      <c r="G16" s="750" t="s">
        <v>197</v>
      </c>
      <c r="H16" s="750" t="s">
        <v>818</v>
      </c>
      <c r="I16" s="750" t="s">
        <v>1888</v>
      </c>
      <c r="J16" s="771"/>
      <c r="K16" s="771">
        <v>41834100</v>
      </c>
      <c r="L16" s="771"/>
      <c r="M16" s="771"/>
      <c r="N16" s="771"/>
      <c r="O16" s="771"/>
      <c r="P16" s="771"/>
      <c r="Q16" s="771"/>
      <c r="R16" s="771"/>
      <c r="S16" s="771"/>
      <c r="T16" s="771"/>
      <c r="U16" s="771"/>
      <c r="V16" s="771"/>
      <c r="W16" s="771"/>
      <c r="X16" s="771"/>
      <c r="Y16" s="771"/>
      <c r="Z16" s="771"/>
      <c r="AA16" s="771"/>
      <c r="AB16" s="771"/>
      <c r="AC16" s="771"/>
      <c r="AD16" s="771"/>
      <c r="AE16"/>
    </row>
    <row r="17" spans="2:31" ht="12.45">
      <c r="B17" s="751">
        <v>8006</v>
      </c>
      <c r="C17" s="750" t="s">
        <v>1027</v>
      </c>
      <c r="D17" s="750" t="s">
        <v>624</v>
      </c>
      <c r="E17" s="750" t="s">
        <v>33</v>
      </c>
      <c r="F17" s="750"/>
      <c r="G17" s="750" t="s">
        <v>197</v>
      </c>
      <c r="H17" s="750" t="s">
        <v>818</v>
      </c>
      <c r="I17" s="750" t="s">
        <v>1889</v>
      </c>
      <c r="J17" s="771"/>
      <c r="K17" s="771">
        <v>24370500</v>
      </c>
      <c r="L17" s="771"/>
      <c r="M17" s="771"/>
      <c r="N17" s="771"/>
      <c r="O17" s="771"/>
      <c r="P17" s="771"/>
      <c r="Q17" s="771"/>
      <c r="R17" s="771"/>
      <c r="S17" s="771"/>
      <c r="T17" s="771"/>
      <c r="U17" s="771"/>
      <c r="V17" s="771"/>
      <c r="W17" s="771"/>
      <c r="X17" s="771"/>
      <c r="Y17" s="771"/>
      <c r="Z17" s="771"/>
      <c r="AA17" s="771"/>
      <c r="AB17" s="771"/>
      <c r="AC17" s="771"/>
      <c r="AD17" s="771"/>
      <c r="AE17"/>
    </row>
    <row r="18" spans="2:31" ht="12.45">
      <c r="B18" s="751">
        <v>8007</v>
      </c>
      <c r="C18" s="750" t="s">
        <v>1028</v>
      </c>
      <c r="D18" s="750" t="s">
        <v>624</v>
      </c>
      <c r="E18" s="750" t="s">
        <v>33</v>
      </c>
      <c r="F18" s="750"/>
      <c r="G18" s="750" t="s">
        <v>197</v>
      </c>
      <c r="H18" s="750" t="s">
        <v>818</v>
      </c>
      <c r="I18" s="750" t="s">
        <v>1894</v>
      </c>
      <c r="J18" s="771"/>
      <c r="K18" s="771">
        <v>23515800</v>
      </c>
      <c r="L18" s="771"/>
      <c r="M18" s="771"/>
      <c r="N18" s="771"/>
      <c r="O18" s="771"/>
      <c r="P18" s="771"/>
      <c r="Q18" s="771"/>
      <c r="R18" s="771"/>
      <c r="S18" s="771"/>
      <c r="T18" s="771"/>
      <c r="U18" s="771"/>
      <c r="V18" s="771"/>
      <c r="W18" s="771"/>
      <c r="X18" s="771"/>
      <c r="Y18" s="771"/>
      <c r="Z18" s="771"/>
      <c r="AA18" s="771"/>
      <c r="AB18" s="771"/>
      <c r="AC18" s="771"/>
      <c r="AD18" s="771"/>
      <c r="AE18"/>
    </row>
    <row r="19" spans="2:31" ht="12.45">
      <c r="B19" s="751">
        <v>8008</v>
      </c>
      <c r="C19" s="750" t="s">
        <v>1080</v>
      </c>
      <c r="D19" s="750" t="s">
        <v>624</v>
      </c>
      <c r="E19" s="750" t="s">
        <v>33</v>
      </c>
      <c r="F19" s="750"/>
      <c r="G19" s="750" t="s">
        <v>197</v>
      </c>
      <c r="H19" s="750" t="s">
        <v>818</v>
      </c>
      <c r="I19" s="750" t="s">
        <v>1890</v>
      </c>
      <c r="J19" s="771"/>
      <c r="K19" s="771">
        <v>26611200</v>
      </c>
      <c r="L19" s="771"/>
      <c r="M19" s="771"/>
      <c r="N19" s="771"/>
      <c r="O19" s="771"/>
      <c r="P19" s="771"/>
      <c r="Q19" s="771"/>
      <c r="R19" s="771"/>
      <c r="S19" s="771"/>
      <c r="T19" s="771"/>
      <c r="U19" s="771"/>
      <c r="V19" s="771"/>
      <c r="W19" s="771"/>
      <c r="X19" s="771"/>
      <c r="Y19" s="771"/>
      <c r="Z19" s="771"/>
      <c r="AA19" s="771"/>
      <c r="AB19" s="771"/>
      <c r="AC19" s="771"/>
      <c r="AD19" s="771"/>
      <c r="AE19"/>
    </row>
    <row r="20" spans="2:31" ht="12.45">
      <c r="B20" s="751">
        <v>8009</v>
      </c>
      <c r="C20" s="750" t="s">
        <v>1169</v>
      </c>
      <c r="D20" s="750" t="s">
        <v>624</v>
      </c>
      <c r="E20" s="750" t="s">
        <v>33</v>
      </c>
      <c r="F20" s="750"/>
      <c r="G20" s="750" t="s">
        <v>197</v>
      </c>
      <c r="H20" s="750" t="s">
        <v>818</v>
      </c>
      <c r="I20" s="750" t="s">
        <v>1891</v>
      </c>
      <c r="J20" s="771"/>
      <c r="K20" s="771">
        <v>53823000</v>
      </c>
      <c r="L20" s="771"/>
      <c r="M20" s="771"/>
      <c r="N20" s="771"/>
      <c r="O20" s="771"/>
      <c r="P20" s="771"/>
      <c r="Q20" s="771"/>
      <c r="R20" s="771"/>
      <c r="S20" s="771"/>
      <c r="T20" s="771"/>
      <c r="U20" s="771"/>
      <c r="V20" s="771"/>
      <c r="W20" s="771"/>
      <c r="X20" s="771"/>
      <c r="Y20" s="771"/>
      <c r="Z20" s="771"/>
      <c r="AA20" s="771"/>
      <c r="AB20" s="771"/>
      <c r="AC20" s="771"/>
      <c r="AD20" s="771"/>
      <c r="AE20"/>
    </row>
    <row r="21" spans="2:31" ht="12.45">
      <c r="B21" s="751">
        <v>8011</v>
      </c>
      <c r="C21" s="750" t="s">
        <v>1202</v>
      </c>
      <c r="D21" s="750"/>
      <c r="E21" s="750" t="s">
        <v>33</v>
      </c>
      <c r="F21" s="750"/>
      <c r="G21" s="750" t="s">
        <v>197</v>
      </c>
      <c r="H21" s="750" t="s">
        <v>818</v>
      </c>
      <c r="I21" s="750" t="s">
        <v>1892</v>
      </c>
      <c r="J21" s="771"/>
      <c r="K21" s="771">
        <v>37745400</v>
      </c>
      <c r="L21" s="771"/>
      <c r="M21" s="771"/>
      <c r="N21" s="771"/>
      <c r="O21" s="771"/>
      <c r="P21" s="771"/>
      <c r="Q21" s="771"/>
      <c r="R21" s="771"/>
      <c r="S21" s="771"/>
      <c r="T21" s="771"/>
      <c r="U21" s="771"/>
      <c r="V21" s="771"/>
      <c r="W21" s="771"/>
      <c r="X21" s="771"/>
      <c r="Y21" s="771"/>
      <c r="Z21" s="771"/>
      <c r="AA21" s="771"/>
      <c r="AB21" s="771"/>
      <c r="AC21" s="771"/>
      <c r="AD21" s="771"/>
      <c r="AE21"/>
    </row>
    <row r="22" spans="2:31" ht="12.45">
      <c r="B22" s="751">
        <v>8012</v>
      </c>
      <c r="C22" s="750" t="s">
        <v>14559</v>
      </c>
      <c r="D22" s="750" t="s">
        <v>624</v>
      </c>
      <c r="E22" s="750" t="s">
        <v>33</v>
      </c>
      <c r="F22" s="750" t="s">
        <v>624</v>
      </c>
      <c r="G22" s="750" t="s">
        <v>197</v>
      </c>
      <c r="H22" s="750" t="s">
        <v>818</v>
      </c>
      <c r="I22" s="750" t="s">
        <v>14557</v>
      </c>
      <c r="J22" s="771"/>
      <c r="K22" s="771">
        <v>22176000</v>
      </c>
      <c r="L22" s="771"/>
      <c r="M22" s="771"/>
      <c r="N22" s="771"/>
      <c r="O22" s="771"/>
      <c r="P22" s="771"/>
      <c r="Q22" s="771"/>
      <c r="R22" s="771"/>
      <c r="S22" s="771"/>
      <c r="T22" s="771"/>
      <c r="U22" s="771"/>
      <c r="V22" s="771"/>
      <c r="W22" s="771"/>
      <c r="X22" s="771"/>
      <c r="Y22" s="771"/>
      <c r="Z22" s="771"/>
      <c r="AA22" s="771"/>
      <c r="AB22" s="771"/>
      <c r="AC22" s="771"/>
      <c r="AD22" s="771"/>
      <c r="AE22"/>
    </row>
    <row r="23" spans="2:31" ht="12.45">
      <c r="B23" s="751">
        <v>8016</v>
      </c>
      <c r="C23" s="750" t="s">
        <v>645</v>
      </c>
      <c r="D23" s="750" t="s">
        <v>605</v>
      </c>
      <c r="E23" s="750" t="s">
        <v>33</v>
      </c>
      <c r="F23" s="750"/>
      <c r="G23" s="750" t="s">
        <v>886</v>
      </c>
      <c r="H23" s="750" t="s">
        <v>32</v>
      </c>
      <c r="I23" s="750" t="s">
        <v>1933</v>
      </c>
      <c r="J23" s="771"/>
      <c r="K23" s="771">
        <v>3182232900</v>
      </c>
      <c r="L23" s="771"/>
      <c r="M23" s="771"/>
      <c r="N23" s="771"/>
      <c r="O23" s="771"/>
      <c r="P23" s="771"/>
      <c r="Q23" s="771"/>
      <c r="R23" s="771"/>
      <c r="S23" s="771"/>
      <c r="T23" s="771"/>
      <c r="U23" s="771"/>
      <c r="V23" s="771"/>
      <c r="W23" s="771"/>
      <c r="X23" s="771"/>
      <c r="Y23" s="771"/>
      <c r="Z23" s="771"/>
      <c r="AA23" s="771"/>
      <c r="AB23" s="771"/>
      <c r="AC23" s="771"/>
      <c r="AD23" s="771"/>
      <c r="AE23"/>
    </row>
    <row r="24" spans="2:31" ht="12.45">
      <c r="B24" s="759"/>
      <c r="C24" s="756"/>
      <c r="D24" s="756"/>
      <c r="E24" s="756"/>
      <c r="F24" s="756"/>
      <c r="G24" s="756"/>
      <c r="H24" s="750" t="s">
        <v>34</v>
      </c>
      <c r="I24" s="750" t="s">
        <v>1931</v>
      </c>
      <c r="J24" s="771"/>
      <c r="K24" s="771">
        <v>4773314700</v>
      </c>
      <c r="L24" s="771"/>
      <c r="M24" s="771"/>
      <c r="N24" s="771"/>
      <c r="O24" s="771"/>
      <c r="P24" s="771"/>
      <c r="Q24" s="771"/>
      <c r="R24" s="771"/>
      <c r="S24" s="771"/>
      <c r="T24" s="771"/>
      <c r="U24" s="771"/>
      <c r="V24" s="771"/>
      <c r="W24" s="771"/>
      <c r="X24" s="771"/>
      <c r="Y24" s="771"/>
      <c r="Z24" s="771"/>
      <c r="AA24" s="771"/>
      <c r="AB24" s="771"/>
      <c r="AC24" s="771"/>
      <c r="AD24" s="771"/>
      <c r="AE24"/>
    </row>
    <row r="25" spans="2:31" ht="12.45">
      <c r="B25" s="759"/>
      <c r="C25" s="756"/>
      <c r="D25" s="756"/>
      <c r="E25" s="756"/>
      <c r="F25" s="756"/>
      <c r="G25" s="756"/>
      <c r="H25" s="750" t="s">
        <v>218</v>
      </c>
      <c r="I25" s="750" t="s">
        <v>1935</v>
      </c>
      <c r="J25" s="771"/>
      <c r="K25" s="771">
        <v>6364442700</v>
      </c>
      <c r="L25" s="771"/>
      <c r="M25" s="771"/>
      <c r="N25" s="771"/>
      <c r="O25" s="771"/>
      <c r="P25" s="771"/>
      <c r="Q25" s="771"/>
      <c r="R25" s="771"/>
      <c r="S25" s="771"/>
      <c r="T25" s="771"/>
      <c r="U25" s="771"/>
      <c r="V25" s="771"/>
      <c r="W25" s="771"/>
      <c r="X25" s="771"/>
      <c r="Y25" s="771"/>
      <c r="Z25" s="771"/>
      <c r="AA25" s="771"/>
      <c r="AB25" s="771"/>
      <c r="AC25" s="771"/>
      <c r="AD25" s="771"/>
      <c r="AE25"/>
    </row>
    <row r="26" spans="2:31" ht="12.45">
      <c r="B26" s="759"/>
      <c r="C26" s="756"/>
      <c r="D26" s="756"/>
      <c r="E26" s="756"/>
      <c r="F26" s="756"/>
      <c r="G26" s="750" t="s">
        <v>887</v>
      </c>
      <c r="H26" s="750" t="s">
        <v>32</v>
      </c>
      <c r="I26" s="750" t="s">
        <v>1934</v>
      </c>
      <c r="J26" s="771"/>
      <c r="K26" s="771">
        <v>2227533000</v>
      </c>
      <c r="L26" s="771"/>
      <c r="M26" s="771"/>
      <c r="N26" s="771"/>
      <c r="O26" s="771"/>
      <c r="P26" s="771"/>
      <c r="Q26" s="771"/>
      <c r="R26" s="771"/>
      <c r="S26" s="771"/>
      <c r="T26" s="771"/>
      <c r="U26" s="771"/>
      <c r="V26" s="771"/>
      <c r="W26" s="771"/>
      <c r="X26" s="771"/>
      <c r="Y26" s="771"/>
      <c r="Z26" s="771"/>
      <c r="AA26" s="771"/>
      <c r="AB26" s="771"/>
      <c r="AC26" s="771"/>
      <c r="AD26" s="771"/>
      <c r="AE26"/>
    </row>
    <row r="27" spans="2:31" ht="12.45">
      <c r="B27" s="759"/>
      <c r="C27" s="756"/>
      <c r="D27" s="756"/>
      <c r="E27" s="756"/>
      <c r="F27" s="756"/>
      <c r="G27" s="756"/>
      <c r="H27" s="750" t="s">
        <v>34</v>
      </c>
      <c r="I27" s="750" t="s">
        <v>1932</v>
      </c>
      <c r="J27" s="771"/>
      <c r="K27" s="771">
        <v>3341345700</v>
      </c>
      <c r="L27" s="771"/>
      <c r="M27" s="771"/>
      <c r="N27" s="771"/>
      <c r="O27" s="771"/>
      <c r="P27" s="771"/>
      <c r="Q27" s="771"/>
      <c r="R27" s="771"/>
      <c r="S27" s="771"/>
      <c r="T27" s="771"/>
      <c r="U27" s="771"/>
      <c r="V27" s="771"/>
      <c r="W27" s="771"/>
      <c r="X27" s="771"/>
      <c r="Y27" s="771"/>
      <c r="Z27" s="771"/>
      <c r="AA27" s="771"/>
      <c r="AB27" s="771"/>
      <c r="AC27" s="771"/>
      <c r="AD27" s="771"/>
      <c r="AE27"/>
    </row>
    <row r="28" spans="2:31" ht="12.45">
      <c r="B28" s="759"/>
      <c r="C28" s="756"/>
      <c r="D28" s="756"/>
      <c r="E28" s="756"/>
      <c r="F28" s="756"/>
      <c r="G28" s="756"/>
      <c r="H28" s="750" t="s">
        <v>218</v>
      </c>
      <c r="I28" s="750" t="s">
        <v>1936</v>
      </c>
      <c r="J28" s="771"/>
      <c r="K28" s="771">
        <v>4455112200</v>
      </c>
      <c r="L28" s="771"/>
      <c r="M28" s="771"/>
      <c r="N28" s="771"/>
      <c r="O28" s="771"/>
      <c r="P28" s="771"/>
      <c r="Q28" s="771"/>
      <c r="R28" s="771"/>
      <c r="S28" s="771"/>
      <c r="T28" s="771"/>
      <c r="U28" s="771"/>
      <c r="V28" s="771"/>
      <c r="W28" s="771"/>
      <c r="X28" s="771"/>
      <c r="Y28" s="771"/>
      <c r="Z28" s="771"/>
      <c r="AA28" s="771"/>
      <c r="AB28" s="771"/>
      <c r="AC28" s="771"/>
      <c r="AD28" s="771"/>
      <c r="AE28"/>
    </row>
    <row r="29" spans="2:31" ht="12.45">
      <c r="B29" s="751">
        <v>8017</v>
      </c>
      <c r="C29" s="750" t="s">
        <v>646</v>
      </c>
      <c r="D29" s="750" t="s">
        <v>605</v>
      </c>
      <c r="E29" s="750" t="s">
        <v>33</v>
      </c>
      <c r="F29" s="750"/>
      <c r="G29" s="750" t="s">
        <v>886</v>
      </c>
      <c r="H29" s="750" t="s">
        <v>32</v>
      </c>
      <c r="I29" s="750" t="s">
        <v>1939</v>
      </c>
      <c r="J29" s="771"/>
      <c r="K29" s="771"/>
      <c r="L29" s="771"/>
      <c r="M29" s="771"/>
      <c r="N29" s="771"/>
      <c r="O29" s="771"/>
      <c r="P29" s="771"/>
      <c r="Q29" s="771"/>
      <c r="R29" s="771">
        <v>7425194700</v>
      </c>
      <c r="S29" s="771"/>
      <c r="T29" s="771"/>
      <c r="U29" s="771"/>
      <c r="V29" s="771"/>
      <c r="W29" s="771"/>
      <c r="X29" s="771"/>
      <c r="Y29" s="771"/>
      <c r="Z29" s="771"/>
      <c r="AA29" s="771"/>
      <c r="AB29" s="771"/>
      <c r="AC29" s="771"/>
      <c r="AD29" s="771"/>
      <c r="AE29"/>
    </row>
    <row r="30" spans="2:31" ht="12.45">
      <c r="B30" s="759"/>
      <c r="C30" s="756"/>
      <c r="D30" s="756"/>
      <c r="E30" s="756"/>
      <c r="F30" s="756"/>
      <c r="G30" s="756"/>
      <c r="H30" s="750" t="s">
        <v>34</v>
      </c>
      <c r="I30" s="750" t="s">
        <v>1937</v>
      </c>
      <c r="J30" s="771"/>
      <c r="K30" s="771"/>
      <c r="L30" s="771"/>
      <c r="M30" s="771"/>
      <c r="N30" s="771"/>
      <c r="O30" s="771"/>
      <c r="P30" s="771"/>
      <c r="Q30" s="771"/>
      <c r="R30" s="771">
        <v>11137757400</v>
      </c>
      <c r="S30" s="771"/>
      <c r="T30" s="771"/>
      <c r="U30" s="771"/>
      <c r="V30" s="771"/>
      <c r="W30" s="771"/>
      <c r="X30" s="771"/>
      <c r="Y30" s="771"/>
      <c r="Z30" s="771"/>
      <c r="AA30" s="771"/>
      <c r="AB30" s="771"/>
      <c r="AC30" s="771"/>
      <c r="AD30" s="771"/>
      <c r="AE30"/>
    </row>
    <row r="31" spans="2:31" ht="12.45">
      <c r="B31" s="759"/>
      <c r="C31" s="756"/>
      <c r="D31" s="756"/>
      <c r="E31" s="756"/>
      <c r="F31" s="756"/>
      <c r="G31" s="756"/>
      <c r="H31" s="750" t="s">
        <v>218</v>
      </c>
      <c r="I31" s="750" t="s">
        <v>1941</v>
      </c>
      <c r="J31" s="771"/>
      <c r="K31" s="771"/>
      <c r="L31" s="771"/>
      <c r="M31" s="771"/>
      <c r="N31" s="771"/>
      <c r="O31" s="771"/>
      <c r="P31" s="771"/>
      <c r="Q31" s="771"/>
      <c r="R31" s="771">
        <v>14850366300</v>
      </c>
      <c r="S31" s="771"/>
      <c r="T31" s="771"/>
      <c r="U31" s="771"/>
      <c r="V31" s="771"/>
      <c r="W31" s="771"/>
      <c r="X31" s="771"/>
      <c r="Y31" s="771"/>
      <c r="Z31" s="771"/>
      <c r="AA31" s="771"/>
      <c r="AB31" s="771"/>
      <c r="AC31" s="771"/>
      <c r="AD31" s="771"/>
      <c r="AE31"/>
    </row>
    <row r="32" spans="2:31" ht="12.45">
      <c r="B32" s="759"/>
      <c r="C32" s="756"/>
      <c r="D32" s="756"/>
      <c r="E32" s="756"/>
      <c r="F32" s="756"/>
      <c r="G32" s="750" t="s">
        <v>887</v>
      </c>
      <c r="H32" s="750" t="s">
        <v>32</v>
      </c>
      <c r="I32" s="750" t="s">
        <v>1940</v>
      </c>
      <c r="J32" s="771"/>
      <c r="K32" s="771"/>
      <c r="L32" s="771"/>
      <c r="M32" s="771"/>
      <c r="N32" s="771"/>
      <c r="O32" s="771"/>
      <c r="P32" s="771"/>
      <c r="Q32" s="771"/>
      <c r="R32" s="771">
        <v>5197615500</v>
      </c>
      <c r="S32" s="771"/>
      <c r="T32" s="771"/>
      <c r="U32" s="771"/>
      <c r="V32" s="771"/>
      <c r="W32" s="771"/>
      <c r="X32" s="771"/>
      <c r="Y32" s="771"/>
      <c r="Z32" s="771"/>
      <c r="AA32" s="771"/>
      <c r="AB32" s="771"/>
      <c r="AC32" s="771"/>
      <c r="AD32" s="771"/>
      <c r="AE32"/>
    </row>
    <row r="33" spans="2:31" ht="12.45">
      <c r="B33" s="759"/>
      <c r="C33" s="756"/>
      <c r="D33" s="756"/>
      <c r="E33" s="756"/>
      <c r="F33" s="756"/>
      <c r="G33" s="756"/>
      <c r="H33" s="750" t="s">
        <v>34</v>
      </c>
      <c r="I33" s="750" t="s">
        <v>1938</v>
      </c>
      <c r="J33" s="771"/>
      <c r="K33" s="771"/>
      <c r="L33" s="771"/>
      <c r="M33" s="771"/>
      <c r="N33" s="771"/>
      <c r="O33" s="771"/>
      <c r="P33" s="771"/>
      <c r="Q33" s="771"/>
      <c r="R33" s="771">
        <v>7796457900</v>
      </c>
      <c r="S33" s="771"/>
      <c r="T33" s="771"/>
      <c r="U33" s="771"/>
      <c r="V33" s="771"/>
      <c r="W33" s="771"/>
      <c r="X33" s="771"/>
      <c r="Y33" s="771"/>
      <c r="Z33" s="771"/>
      <c r="AA33" s="771"/>
      <c r="AB33" s="771"/>
      <c r="AC33" s="771"/>
      <c r="AD33" s="771"/>
      <c r="AE33"/>
    </row>
    <row r="34" spans="2:31" ht="12.45">
      <c r="B34" s="759"/>
      <c r="C34" s="756"/>
      <c r="D34" s="756"/>
      <c r="E34" s="756"/>
      <c r="F34" s="756"/>
      <c r="G34" s="756"/>
      <c r="H34" s="750" t="s">
        <v>218</v>
      </c>
      <c r="I34" s="750" t="s">
        <v>1942</v>
      </c>
      <c r="J34" s="771"/>
      <c r="K34" s="771"/>
      <c r="L34" s="771"/>
      <c r="M34" s="771"/>
      <c r="N34" s="771"/>
      <c r="O34" s="771"/>
      <c r="P34" s="771"/>
      <c r="Q34" s="771"/>
      <c r="R34" s="771">
        <v>10395254100</v>
      </c>
      <c r="S34" s="771"/>
      <c r="T34" s="771"/>
      <c r="U34" s="771"/>
      <c r="V34" s="771"/>
      <c r="W34" s="771"/>
      <c r="X34" s="771"/>
      <c r="Y34" s="771"/>
      <c r="Z34" s="771"/>
      <c r="AA34" s="771"/>
      <c r="AB34" s="771"/>
      <c r="AC34" s="771"/>
      <c r="AD34" s="771"/>
      <c r="AE34"/>
    </row>
    <row r="35" spans="2:31" ht="12.45">
      <c r="B35" s="751">
        <v>8018</v>
      </c>
      <c r="C35" s="750" t="s">
        <v>766</v>
      </c>
      <c r="D35" s="750" t="s">
        <v>754</v>
      </c>
      <c r="E35" s="750" t="s">
        <v>33</v>
      </c>
      <c r="F35" s="750"/>
      <c r="G35" s="750" t="s">
        <v>886</v>
      </c>
      <c r="H35" s="750" t="s">
        <v>32</v>
      </c>
      <c r="I35" s="750" t="s">
        <v>1915</v>
      </c>
      <c r="J35" s="771"/>
      <c r="K35" s="771"/>
      <c r="L35" s="771"/>
      <c r="M35" s="771"/>
      <c r="N35" s="771"/>
      <c r="O35" s="771"/>
      <c r="P35" s="771"/>
      <c r="Q35" s="771"/>
      <c r="R35" s="771">
        <v>249041100</v>
      </c>
      <c r="S35" s="771"/>
      <c r="T35" s="771"/>
      <c r="U35" s="771">
        <v>415083900</v>
      </c>
      <c r="V35" s="771">
        <v>705635700</v>
      </c>
      <c r="W35" s="771">
        <v>1245228600</v>
      </c>
      <c r="X35" s="771"/>
      <c r="Y35" s="771"/>
      <c r="Z35" s="771">
        <v>1867842900</v>
      </c>
      <c r="AA35" s="771">
        <v>2697987600</v>
      </c>
      <c r="AB35" s="771"/>
      <c r="AC35" s="771">
        <v>3943170000</v>
      </c>
      <c r="AD35" s="771"/>
      <c r="AE35"/>
    </row>
    <row r="36" spans="2:31" ht="12.45">
      <c r="B36" s="759"/>
      <c r="C36" s="756"/>
      <c r="D36" s="756"/>
      <c r="E36" s="756"/>
      <c r="F36" s="756"/>
      <c r="G36" s="756"/>
      <c r="H36" s="750" t="s">
        <v>34</v>
      </c>
      <c r="I36" s="750" t="s">
        <v>1913</v>
      </c>
      <c r="J36" s="771"/>
      <c r="K36" s="771"/>
      <c r="L36" s="771"/>
      <c r="M36" s="771"/>
      <c r="N36" s="771"/>
      <c r="O36" s="771"/>
      <c r="P36" s="771"/>
      <c r="Q36" s="771"/>
      <c r="R36" s="771">
        <v>448278600</v>
      </c>
      <c r="S36" s="771"/>
      <c r="T36" s="771"/>
      <c r="U36" s="771">
        <v>747123300</v>
      </c>
      <c r="V36" s="771">
        <v>1270130400</v>
      </c>
      <c r="W36" s="771">
        <v>2241393000</v>
      </c>
      <c r="X36" s="771"/>
      <c r="Y36" s="771"/>
      <c r="Z36" s="771">
        <v>3362089500</v>
      </c>
      <c r="AA36" s="771">
        <v>4856359200</v>
      </c>
      <c r="AB36" s="771"/>
      <c r="AC36" s="771">
        <v>7097729100</v>
      </c>
      <c r="AD36" s="771"/>
      <c r="AE36"/>
    </row>
    <row r="37" spans="2:31" ht="12.45">
      <c r="B37" s="759"/>
      <c r="C37" s="756"/>
      <c r="D37" s="756"/>
      <c r="E37" s="756"/>
      <c r="F37" s="756"/>
      <c r="G37" s="756"/>
      <c r="H37" s="750" t="s">
        <v>218</v>
      </c>
      <c r="I37" s="750" t="s">
        <v>1917</v>
      </c>
      <c r="J37" s="771"/>
      <c r="K37" s="771"/>
      <c r="L37" s="771"/>
      <c r="M37" s="771"/>
      <c r="N37" s="771"/>
      <c r="O37" s="771"/>
      <c r="P37" s="771"/>
      <c r="Q37" s="771"/>
      <c r="R37" s="771">
        <v>635065200</v>
      </c>
      <c r="S37" s="771"/>
      <c r="T37" s="771"/>
      <c r="U37" s="771">
        <v>1058418900</v>
      </c>
      <c r="V37" s="771">
        <v>1799328300</v>
      </c>
      <c r="W37" s="771">
        <v>3175302900</v>
      </c>
      <c r="X37" s="771"/>
      <c r="Y37" s="771"/>
      <c r="Z37" s="771">
        <v>4762942800</v>
      </c>
      <c r="AA37" s="771">
        <v>6879826800</v>
      </c>
      <c r="AB37" s="771"/>
      <c r="AC37" s="771">
        <v>10055129700</v>
      </c>
      <c r="AD37" s="771"/>
      <c r="AE37"/>
    </row>
    <row r="38" spans="2:31" ht="12.45">
      <c r="B38" s="759"/>
      <c r="C38" s="756"/>
      <c r="D38" s="756"/>
      <c r="E38" s="756"/>
      <c r="F38" s="756"/>
      <c r="G38" s="750" t="s">
        <v>887</v>
      </c>
      <c r="H38" s="750" t="s">
        <v>32</v>
      </c>
      <c r="I38" s="750" t="s">
        <v>1916</v>
      </c>
      <c r="J38" s="771"/>
      <c r="K38" s="771"/>
      <c r="L38" s="771"/>
      <c r="M38" s="771"/>
      <c r="N38" s="771"/>
      <c r="O38" s="771"/>
      <c r="P38" s="771"/>
      <c r="Q38" s="771"/>
      <c r="R38" s="771">
        <v>236590200</v>
      </c>
      <c r="S38" s="771"/>
      <c r="T38" s="771"/>
      <c r="U38" s="771">
        <v>394317000</v>
      </c>
      <c r="V38" s="771">
        <v>670338900</v>
      </c>
      <c r="W38" s="771">
        <v>1182974100</v>
      </c>
      <c r="X38" s="771"/>
      <c r="Y38" s="771"/>
      <c r="Z38" s="771">
        <v>1774426500</v>
      </c>
      <c r="AA38" s="771">
        <v>2563083600</v>
      </c>
      <c r="AB38" s="771"/>
      <c r="AC38" s="771">
        <v>3746011500</v>
      </c>
      <c r="AD38" s="771"/>
      <c r="AE38"/>
    </row>
    <row r="39" spans="2:31" ht="12.45">
      <c r="B39" s="759"/>
      <c r="C39" s="756"/>
      <c r="D39" s="756"/>
      <c r="E39" s="756"/>
      <c r="F39" s="756"/>
      <c r="G39" s="756"/>
      <c r="H39" s="750" t="s">
        <v>34</v>
      </c>
      <c r="I39" s="750" t="s">
        <v>1914</v>
      </c>
      <c r="J39" s="771"/>
      <c r="K39" s="771"/>
      <c r="L39" s="771"/>
      <c r="M39" s="771"/>
      <c r="N39" s="771"/>
      <c r="O39" s="771"/>
      <c r="P39" s="771"/>
      <c r="Q39" s="771"/>
      <c r="R39" s="771">
        <v>425871600</v>
      </c>
      <c r="S39" s="771"/>
      <c r="T39" s="771"/>
      <c r="U39" s="771">
        <v>709770600</v>
      </c>
      <c r="V39" s="771">
        <v>1206628500</v>
      </c>
      <c r="W39" s="771">
        <v>2129334900</v>
      </c>
      <c r="X39" s="771"/>
      <c r="Y39" s="771"/>
      <c r="Z39" s="771">
        <v>3193990800</v>
      </c>
      <c r="AA39" s="771">
        <v>4613532000</v>
      </c>
      <c r="AB39" s="771"/>
      <c r="AC39" s="771">
        <v>6742843800</v>
      </c>
      <c r="AD39" s="771"/>
      <c r="AE39"/>
    </row>
    <row r="40" spans="2:31" ht="12.45">
      <c r="B40" s="759"/>
      <c r="C40" s="756"/>
      <c r="D40" s="756"/>
      <c r="E40" s="756"/>
      <c r="F40" s="756"/>
      <c r="G40" s="756"/>
      <c r="H40" s="750" t="s">
        <v>218</v>
      </c>
      <c r="I40" s="750" t="s">
        <v>1918</v>
      </c>
      <c r="J40" s="771"/>
      <c r="K40" s="771"/>
      <c r="L40" s="771"/>
      <c r="M40" s="771"/>
      <c r="N40" s="771"/>
      <c r="O40" s="771"/>
      <c r="P40" s="771"/>
      <c r="Q40" s="771"/>
      <c r="R40" s="771">
        <v>603302700</v>
      </c>
      <c r="S40" s="771"/>
      <c r="T40" s="771"/>
      <c r="U40" s="771">
        <v>1005519900</v>
      </c>
      <c r="V40" s="771">
        <v>1709376900</v>
      </c>
      <c r="W40" s="771">
        <v>3016559700</v>
      </c>
      <c r="X40" s="771"/>
      <c r="Y40" s="771"/>
      <c r="Z40" s="771">
        <v>4524804900</v>
      </c>
      <c r="AA40" s="771">
        <v>6535844700</v>
      </c>
      <c r="AB40" s="771"/>
      <c r="AC40" s="771">
        <v>9552381300</v>
      </c>
      <c r="AD40" s="771"/>
      <c r="AE40"/>
    </row>
    <row r="41" spans="2:31" ht="12.45">
      <c r="B41" s="751">
        <v>8019</v>
      </c>
      <c r="C41" s="750" t="s">
        <v>1081</v>
      </c>
      <c r="D41" s="750" t="s">
        <v>754</v>
      </c>
      <c r="E41" s="750" t="s">
        <v>33</v>
      </c>
      <c r="F41" s="750"/>
      <c r="G41" s="750" t="s">
        <v>886</v>
      </c>
      <c r="H41" s="750" t="s">
        <v>32</v>
      </c>
      <c r="I41" s="750" t="s">
        <v>1921</v>
      </c>
      <c r="J41" s="771">
        <v>14527543800</v>
      </c>
      <c r="K41" s="771"/>
      <c r="L41" s="771"/>
      <c r="M41" s="771"/>
      <c r="N41" s="771"/>
      <c r="O41" s="771"/>
      <c r="P41" s="771"/>
      <c r="Q41" s="771"/>
      <c r="R41" s="771"/>
      <c r="S41" s="771"/>
      <c r="T41" s="771"/>
      <c r="U41" s="771"/>
      <c r="V41" s="771"/>
      <c r="W41" s="771">
        <v>830144700</v>
      </c>
      <c r="X41" s="771"/>
      <c r="Y41" s="771">
        <v>1867842900</v>
      </c>
      <c r="Z41" s="771"/>
      <c r="AA41" s="771">
        <v>3943170000</v>
      </c>
      <c r="AB41" s="771"/>
      <c r="AC41" s="771"/>
      <c r="AD41" s="771"/>
      <c r="AE41"/>
    </row>
    <row r="42" spans="2:31" ht="12.45">
      <c r="B42" s="759"/>
      <c r="C42" s="756"/>
      <c r="D42" s="756"/>
      <c r="E42" s="756"/>
      <c r="F42" s="756"/>
      <c r="G42" s="756"/>
      <c r="H42" s="750" t="s">
        <v>34</v>
      </c>
      <c r="I42" s="750" t="s">
        <v>1919</v>
      </c>
      <c r="J42" s="771">
        <v>26668880700</v>
      </c>
      <c r="K42" s="771"/>
      <c r="L42" s="771"/>
      <c r="M42" s="771"/>
      <c r="N42" s="771"/>
      <c r="O42" s="771"/>
      <c r="P42" s="771"/>
      <c r="Q42" s="771"/>
      <c r="R42" s="771"/>
      <c r="S42" s="771"/>
      <c r="T42" s="771"/>
      <c r="U42" s="771"/>
      <c r="V42" s="771"/>
      <c r="W42" s="771">
        <v>1523930100</v>
      </c>
      <c r="X42" s="771"/>
      <c r="Y42" s="771">
        <v>3428848500</v>
      </c>
      <c r="Z42" s="771"/>
      <c r="AA42" s="771">
        <v>7238708400</v>
      </c>
      <c r="AB42" s="771"/>
      <c r="AC42" s="771"/>
      <c r="AD42" s="771"/>
      <c r="AE42"/>
    </row>
    <row r="43" spans="2:31" ht="12.45">
      <c r="B43" s="759"/>
      <c r="C43" s="756"/>
      <c r="D43" s="756"/>
      <c r="E43" s="756"/>
      <c r="F43" s="756"/>
      <c r="G43" s="756"/>
      <c r="H43" s="750" t="s">
        <v>218</v>
      </c>
      <c r="I43" s="750" t="s">
        <v>1923</v>
      </c>
      <c r="J43" s="771">
        <v>37055726400</v>
      </c>
      <c r="K43" s="771"/>
      <c r="L43" s="771"/>
      <c r="M43" s="771"/>
      <c r="N43" s="771"/>
      <c r="O43" s="771"/>
      <c r="P43" s="771"/>
      <c r="Q43" s="771"/>
      <c r="R43" s="771"/>
      <c r="S43" s="771"/>
      <c r="T43" s="771"/>
      <c r="U43" s="771"/>
      <c r="V43" s="771"/>
      <c r="W43" s="771">
        <v>2117461500</v>
      </c>
      <c r="X43" s="771"/>
      <c r="Y43" s="771">
        <v>4764305700</v>
      </c>
      <c r="Z43" s="771"/>
      <c r="AA43" s="771">
        <v>10057994100</v>
      </c>
      <c r="AB43" s="771"/>
      <c r="AC43" s="771"/>
      <c r="AD43" s="771"/>
      <c r="AE43"/>
    </row>
    <row r="44" spans="2:31" ht="12.45">
      <c r="B44" s="759"/>
      <c r="C44" s="756"/>
      <c r="D44" s="756"/>
      <c r="E44" s="756"/>
      <c r="F44" s="756"/>
      <c r="G44" s="750" t="s">
        <v>887</v>
      </c>
      <c r="H44" s="750" t="s">
        <v>32</v>
      </c>
      <c r="I44" s="750" t="s">
        <v>1922</v>
      </c>
      <c r="J44" s="771">
        <v>13895897400</v>
      </c>
      <c r="K44" s="771"/>
      <c r="L44" s="771"/>
      <c r="M44" s="771"/>
      <c r="N44" s="771"/>
      <c r="O44" s="771"/>
      <c r="P44" s="771"/>
      <c r="Q44" s="771"/>
      <c r="R44" s="771"/>
      <c r="S44" s="771"/>
      <c r="T44" s="771"/>
      <c r="U44" s="771"/>
      <c r="V44" s="771"/>
      <c r="W44" s="771">
        <v>794062500</v>
      </c>
      <c r="X44" s="771"/>
      <c r="Y44" s="771">
        <v>1786623300</v>
      </c>
      <c r="Z44" s="771"/>
      <c r="AA44" s="771">
        <v>3771744900</v>
      </c>
      <c r="AB44" s="771"/>
      <c r="AC44" s="771"/>
      <c r="AD44" s="771"/>
      <c r="AE44"/>
    </row>
    <row r="45" spans="2:31" ht="12.45">
      <c r="B45" s="759"/>
      <c r="C45" s="756"/>
      <c r="D45" s="756"/>
      <c r="E45" s="756"/>
      <c r="F45" s="756"/>
      <c r="G45" s="756"/>
      <c r="H45" s="750" t="s">
        <v>34</v>
      </c>
      <c r="I45" s="750" t="s">
        <v>1920</v>
      </c>
      <c r="J45" s="771">
        <v>25405634100</v>
      </c>
      <c r="K45" s="771"/>
      <c r="L45" s="771"/>
      <c r="M45" s="771"/>
      <c r="N45" s="771"/>
      <c r="O45" s="771"/>
      <c r="P45" s="771"/>
      <c r="Q45" s="771"/>
      <c r="R45" s="771"/>
      <c r="S45" s="771"/>
      <c r="T45" s="771"/>
      <c r="U45" s="771"/>
      <c r="V45" s="771"/>
      <c r="W45" s="771">
        <v>1451742600</v>
      </c>
      <c r="X45" s="771"/>
      <c r="Y45" s="771">
        <v>3266432400</v>
      </c>
      <c r="Z45" s="771"/>
      <c r="AA45" s="771">
        <v>6895812000</v>
      </c>
      <c r="AB45" s="771"/>
      <c r="AC45" s="771"/>
      <c r="AD45" s="771"/>
      <c r="AE45"/>
    </row>
    <row r="46" spans="2:31" ht="12.45">
      <c r="B46" s="759"/>
      <c r="C46" s="756"/>
      <c r="D46" s="756"/>
      <c r="E46" s="756"/>
      <c r="F46" s="756"/>
      <c r="G46" s="756"/>
      <c r="H46" s="750" t="s">
        <v>218</v>
      </c>
      <c r="I46" s="750" t="s">
        <v>1924</v>
      </c>
      <c r="J46" s="771">
        <v>35202944700</v>
      </c>
      <c r="K46" s="771"/>
      <c r="L46" s="771"/>
      <c r="M46" s="771"/>
      <c r="N46" s="771"/>
      <c r="O46" s="771"/>
      <c r="P46" s="771"/>
      <c r="Q46" s="771"/>
      <c r="R46" s="771"/>
      <c r="S46" s="771"/>
      <c r="T46" s="771"/>
      <c r="U46" s="771"/>
      <c r="V46" s="771"/>
      <c r="W46" s="771">
        <v>2011617300</v>
      </c>
      <c r="X46" s="771"/>
      <c r="Y46" s="771">
        <v>4526098500</v>
      </c>
      <c r="Z46" s="771"/>
      <c r="AA46" s="771">
        <v>9555084000</v>
      </c>
      <c r="AB46" s="771"/>
      <c r="AC46" s="771"/>
      <c r="AD46" s="771"/>
      <c r="AE46"/>
    </row>
    <row r="47" spans="2:31" ht="12.45">
      <c r="B47" s="751">
        <v>8021</v>
      </c>
      <c r="C47" s="750" t="s">
        <v>842</v>
      </c>
      <c r="D47" s="750" t="s">
        <v>754</v>
      </c>
      <c r="E47" s="750" t="s">
        <v>33</v>
      </c>
      <c r="F47" s="750"/>
      <c r="G47" s="750" t="s">
        <v>886</v>
      </c>
      <c r="H47" s="750" t="s">
        <v>32</v>
      </c>
      <c r="I47" s="750" t="s">
        <v>1866</v>
      </c>
      <c r="J47" s="771">
        <v>14873004300</v>
      </c>
      <c r="K47" s="771"/>
      <c r="L47" s="771"/>
      <c r="M47" s="771"/>
      <c r="N47" s="771"/>
      <c r="O47" s="771"/>
      <c r="P47" s="771"/>
      <c r="Q47" s="771"/>
      <c r="R47" s="771"/>
      <c r="S47" s="771"/>
      <c r="T47" s="771"/>
      <c r="U47" s="771"/>
      <c r="V47" s="771"/>
      <c r="W47" s="771">
        <v>4674516000</v>
      </c>
      <c r="X47" s="771"/>
      <c r="Y47" s="771">
        <v>7649079900</v>
      </c>
      <c r="Z47" s="771"/>
      <c r="AA47" s="771"/>
      <c r="AB47" s="771"/>
      <c r="AC47" s="771"/>
      <c r="AD47" s="771"/>
      <c r="AE47"/>
    </row>
    <row r="48" spans="2:31" ht="12.45">
      <c r="B48" s="759"/>
      <c r="C48" s="756"/>
      <c r="D48" s="756"/>
      <c r="E48" s="756"/>
      <c r="F48" s="756"/>
      <c r="G48" s="756"/>
      <c r="H48" s="750" t="s">
        <v>34</v>
      </c>
      <c r="I48" s="750" t="s">
        <v>1864</v>
      </c>
      <c r="J48" s="771">
        <v>27303091200</v>
      </c>
      <c r="K48" s="771"/>
      <c r="L48" s="771"/>
      <c r="M48" s="771"/>
      <c r="N48" s="771"/>
      <c r="O48" s="771"/>
      <c r="P48" s="771"/>
      <c r="Q48" s="771"/>
      <c r="R48" s="771"/>
      <c r="S48" s="771"/>
      <c r="T48" s="771"/>
      <c r="U48" s="771"/>
      <c r="V48" s="771"/>
      <c r="W48" s="771">
        <v>8581257300</v>
      </c>
      <c r="X48" s="771"/>
      <c r="Y48" s="771">
        <v>14041773900</v>
      </c>
      <c r="Z48" s="771"/>
      <c r="AA48" s="771"/>
      <c r="AB48" s="771"/>
      <c r="AC48" s="771"/>
      <c r="AD48" s="771"/>
      <c r="AE48"/>
    </row>
    <row r="49" spans="2:31" ht="12.45">
      <c r="B49" s="759"/>
      <c r="C49" s="756"/>
      <c r="D49" s="756"/>
      <c r="E49" s="756"/>
      <c r="F49" s="756"/>
      <c r="G49" s="756"/>
      <c r="H49" s="750" t="s">
        <v>218</v>
      </c>
      <c r="I49" s="750" t="s">
        <v>1868</v>
      </c>
      <c r="J49" s="771">
        <v>37936945200</v>
      </c>
      <c r="K49" s="771"/>
      <c r="L49" s="771"/>
      <c r="M49" s="771"/>
      <c r="N49" s="771"/>
      <c r="O49" s="771"/>
      <c r="P49" s="771"/>
      <c r="Q49" s="771"/>
      <c r="R49" s="771"/>
      <c r="S49" s="771"/>
      <c r="T49" s="771"/>
      <c r="U49" s="771"/>
      <c r="V49" s="771"/>
      <c r="W49" s="771">
        <v>11923434600</v>
      </c>
      <c r="X49" s="771"/>
      <c r="Y49" s="771">
        <v>19510652700</v>
      </c>
      <c r="Z49" s="771"/>
      <c r="AA49" s="771"/>
      <c r="AB49" s="771"/>
      <c r="AC49" s="771"/>
      <c r="AD49" s="771"/>
      <c r="AE49"/>
    </row>
    <row r="50" spans="2:31" ht="12.45">
      <c r="B50" s="759"/>
      <c r="C50" s="756"/>
      <c r="D50" s="756"/>
      <c r="E50" s="756"/>
      <c r="F50" s="756"/>
      <c r="G50" s="750" t="s">
        <v>887</v>
      </c>
      <c r="H50" s="750" t="s">
        <v>32</v>
      </c>
      <c r="I50" s="750" t="s">
        <v>1867</v>
      </c>
      <c r="J50" s="771">
        <v>14226342900</v>
      </c>
      <c r="K50" s="771"/>
      <c r="L50" s="771"/>
      <c r="M50" s="771"/>
      <c r="N50" s="771"/>
      <c r="O50" s="771"/>
      <c r="P50" s="771"/>
      <c r="Q50" s="771"/>
      <c r="R50" s="771"/>
      <c r="S50" s="771"/>
      <c r="T50" s="771"/>
      <c r="U50" s="771"/>
      <c r="V50" s="771"/>
      <c r="W50" s="771">
        <v>4471305300</v>
      </c>
      <c r="X50" s="771"/>
      <c r="Y50" s="771">
        <v>7316509200</v>
      </c>
      <c r="Z50" s="771"/>
      <c r="AA50" s="771"/>
      <c r="AB50" s="771"/>
      <c r="AC50" s="771"/>
      <c r="AD50" s="771"/>
      <c r="AE50"/>
    </row>
    <row r="51" spans="2:31" ht="12.45">
      <c r="B51" s="759"/>
      <c r="C51" s="756"/>
      <c r="D51" s="756"/>
      <c r="E51" s="756"/>
      <c r="F51" s="756"/>
      <c r="G51" s="756"/>
      <c r="H51" s="750" t="s">
        <v>34</v>
      </c>
      <c r="I51" s="750" t="s">
        <v>1865</v>
      </c>
      <c r="J51" s="771">
        <v>26009814600</v>
      </c>
      <c r="K51" s="771"/>
      <c r="L51" s="771"/>
      <c r="M51" s="771"/>
      <c r="N51" s="771"/>
      <c r="O51" s="771"/>
      <c r="P51" s="771"/>
      <c r="Q51" s="771"/>
      <c r="R51" s="771"/>
      <c r="S51" s="771"/>
      <c r="T51" s="771"/>
      <c r="U51" s="771"/>
      <c r="V51" s="771"/>
      <c r="W51" s="771">
        <v>8174789700</v>
      </c>
      <c r="X51" s="771"/>
      <c r="Y51" s="771">
        <v>13376632500</v>
      </c>
      <c r="Z51" s="771"/>
      <c r="AA51" s="771"/>
      <c r="AB51" s="771"/>
      <c r="AC51" s="771"/>
      <c r="AD51" s="771"/>
      <c r="AE51"/>
    </row>
    <row r="52" spans="2:31" ht="12.45">
      <c r="B52" s="759"/>
      <c r="C52" s="756"/>
      <c r="D52" s="756"/>
      <c r="E52" s="756"/>
      <c r="F52" s="756"/>
      <c r="G52" s="756"/>
      <c r="H52" s="750" t="s">
        <v>218</v>
      </c>
      <c r="I52" s="750" t="s">
        <v>1869</v>
      </c>
      <c r="J52" s="771">
        <v>36040088700</v>
      </c>
      <c r="K52" s="771"/>
      <c r="L52" s="771"/>
      <c r="M52" s="771"/>
      <c r="N52" s="771"/>
      <c r="O52" s="771"/>
      <c r="P52" s="771"/>
      <c r="Q52" s="771"/>
      <c r="R52" s="771"/>
      <c r="S52" s="771"/>
      <c r="T52" s="771"/>
      <c r="U52" s="771"/>
      <c r="V52" s="771"/>
      <c r="W52" s="771">
        <v>11327246700</v>
      </c>
      <c r="X52" s="771"/>
      <c r="Y52" s="771">
        <v>18535139700</v>
      </c>
      <c r="Z52" s="771"/>
      <c r="AA52" s="771"/>
      <c r="AB52" s="771"/>
      <c r="AC52" s="771"/>
      <c r="AD52" s="771"/>
      <c r="AE52"/>
    </row>
    <row r="53" spans="2:31" ht="12.45">
      <c r="B53" s="751">
        <v>8022</v>
      </c>
      <c r="C53" s="750" t="s">
        <v>1256</v>
      </c>
      <c r="D53" s="750" t="s">
        <v>648</v>
      </c>
      <c r="E53" s="750" t="s">
        <v>33</v>
      </c>
      <c r="F53" s="750" t="s">
        <v>648</v>
      </c>
      <c r="G53" s="750" t="s">
        <v>197</v>
      </c>
      <c r="H53" s="750" t="s">
        <v>32</v>
      </c>
      <c r="I53" s="750" t="s">
        <v>1952</v>
      </c>
      <c r="J53" s="771"/>
      <c r="K53" s="771"/>
      <c r="L53" s="771"/>
      <c r="M53" s="771"/>
      <c r="N53" s="771"/>
      <c r="O53" s="771"/>
      <c r="P53" s="771"/>
      <c r="Q53" s="771"/>
      <c r="R53" s="771"/>
      <c r="S53" s="771"/>
      <c r="T53" s="771"/>
      <c r="U53" s="771"/>
      <c r="V53" s="771"/>
      <c r="W53" s="771"/>
      <c r="X53" s="771"/>
      <c r="Y53" s="771"/>
      <c r="Z53" s="771"/>
      <c r="AA53" s="771"/>
      <c r="AB53" s="771"/>
      <c r="AC53" s="771">
        <v>1983135000</v>
      </c>
      <c r="AD53" s="771">
        <v>3050978700</v>
      </c>
      <c r="AE53"/>
    </row>
    <row r="54" spans="2:31" ht="12.45">
      <c r="B54" s="759"/>
      <c r="C54" s="756"/>
      <c r="D54" s="756"/>
      <c r="E54" s="756"/>
      <c r="F54" s="756"/>
      <c r="G54" s="756"/>
      <c r="H54" s="750" t="s">
        <v>34</v>
      </c>
      <c r="I54" s="750" t="s">
        <v>1950</v>
      </c>
      <c r="J54" s="771"/>
      <c r="K54" s="771"/>
      <c r="L54" s="771"/>
      <c r="M54" s="771"/>
      <c r="N54" s="771"/>
      <c r="O54" s="771"/>
      <c r="P54" s="771"/>
      <c r="Q54" s="771"/>
      <c r="R54" s="771"/>
      <c r="S54" s="771"/>
      <c r="T54" s="771"/>
      <c r="U54" s="771"/>
      <c r="V54" s="771"/>
      <c r="W54" s="771"/>
      <c r="X54" s="771"/>
      <c r="Y54" s="771"/>
      <c r="Z54" s="771"/>
      <c r="AA54" s="771"/>
      <c r="AB54" s="771"/>
      <c r="AC54" s="771">
        <v>3569666100</v>
      </c>
      <c r="AD54" s="771">
        <v>5491770900</v>
      </c>
      <c r="AE54"/>
    </row>
    <row r="55" spans="2:31" ht="12.45">
      <c r="B55" s="759"/>
      <c r="C55" s="756"/>
      <c r="D55" s="756"/>
      <c r="E55" s="756"/>
      <c r="F55" s="756"/>
      <c r="G55" s="756"/>
      <c r="H55" s="750" t="s">
        <v>218</v>
      </c>
      <c r="I55" s="750" t="s">
        <v>1954</v>
      </c>
      <c r="J55" s="771"/>
      <c r="K55" s="771"/>
      <c r="L55" s="771"/>
      <c r="M55" s="771"/>
      <c r="N55" s="771"/>
      <c r="O55" s="771"/>
      <c r="P55" s="771"/>
      <c r="Q55" s="771"/>
      <c r="R55" s="771"/>
      <c r="S55" s="771"/>
      <c r="T55" s="771"/>
      <c r="U55" s="771"/>
      <c r="V55" s="771"/>
      <c r="W55" s="771"/>
      <c r="X55" s="771"/>
      <c r="Y55" s="771"/>
      <c r="Z55" s="771"/>
      <c r="AA55" s="771"/>
      <c r="AB55" s="771"/>
      <c r="AC55" s="771">
        <v>5057005800</v>
      </c>
      <c r="AD55" s="771">
        <v>7780033800</v>
      </c>
      <c r="AE55"/>
    </row>
    <row r="56" spans="2:31" ht="12.45">
      <c r="B56" s="759"/>
      <c r="C56" s="756"/>
      <c r="D56" s="756"/>
      <c r="E56" s="756"/>
      <c r="F56" s="756"/>
      <c r="G56" s="750" t="s">
        <v>198</v>
      </c>
      <c r="H56" s="750" t="s">
        <v>32</v>
      </c>
      <c r="I56" s="750" t="s">
        <v>1951</v>
      </c>
      <c r="J56" s="771"/>
      <c r="K56" s="771"/>
      <c r="L56" s="771"/>
      <c r="M56" s="771"/>
      <c r="N56" s="771"/>
      <c r="O56" s="771"/>
      <c r="P56" s="771"/>
      <c r="Q56" s="771"/>
      <c r="R56" s="771"/>
      <c r="S56" s="771"/>
      <c r="T56" s="771"/>
      <c r="U56" s="771"/>
      <c r="V56" s="771"/>
      <c r="W56" s="771"/>
      <c r="X56" s="771"/>
      <c r="Y56" s="771"/>
      <c r="Z56" s="771"/>
      <c r="AA56" s="771"/>
      <c r="AB56" s="771"/>
      <c r="AC56" s="771">
        <v>1883989800</v>
      </c>
      <c r="AD56" s="771">
        <v>2898449400</v>
      </c>
      <c r="AE56"/>
    </row>
    <row r="57" spans="2:31" ht="12.45">
      <c r="B57" s="759"/>
      <c r="C57" s="756"/>
      <c r="D57" s="756"/>
      <c r="E57" s="756"/>
      <c r="F57" s="756"/>
      <c r="G57" s="756"/>
      <c r="H57" s="750" t="s">
        <v>34</v>
      </c>
      <c r="I57" s="750" t="s">
        <v>1949</v>
      </c>
      <c r="J57" s="771"/>
      <c r="K57" s="771"/>
      <c r="L57" s="771"/>
      <c r="M57" s="771"/>
      <c r="N57" s="771"/>
      <c r="O57" s="771"/>
      <c r="P57" s="771"/>
      <c r="Q57" s="771"/>
      <c r="R57" s="771"/>
      <c r="S57" s="771"/>
      <c r="T57" s="771"/>
      <c r="U57" s="771"/>
      <c r="V57" s="771"/>
      <c r="W57" s="771"/>
      <c r="X57" s="771"/>
      <c r="Y57" s="771"/>
      <c r="Z57" s="771"/>
      <c r="AA57" s="771"/>
      <c r="AB57" s="771"/>
      <c r="AC57" s="771">
        <v>3391172400</v>
      </c>
      <c r="AD57" s="771">
        <v>5217204300</v>
      </c>
      <c r="AE57"/>
    </row>
    <row r="58" spans="2:31" ht="12.45">
      <c r="B58" s="759"/>
      <c r="C58" s="756"/>
      <c r="D58" s="756"/>
      <c r="E58" s="756"/>
      <c r="F58" s="756"/>
      <c r="G58" s="756"/>
      <c r="H58" s="750" t="s">
        <v>218</v>
      </c>
      <c r="I58" s="750" t="s">
        <v>1953</v>
      </c>
      <c r="J58" s="771"/>
      <c r="K58" s="771"/>
      <c r="L58" s="771"/>
      <c r="M58" s="771"/>
      <c r="N58" s="771"/>
      <c r="O58" s="771"/>
      <c r="P58" s="771"/>
      <c r="Q58" s="771"/>
      <c r="R58" s="771"/>
      <c r="S58" s="771"/>
      <c r="T58" s="771"/>
      <c r="U58" s="771"/>
      <c r="V58" s="771"/>
      <c r="W58" s="771"/>
      <c r="X58" s="771"/>
      <c r="Y58" s="771"/>
      <c r="Z58" s="771"/>
      <c r="AA58" s="771"/>
      <c r="AB58" s="771"/>
      <c r="AC58" s="771">
        <v>4804176300</v>
      </c>
      <c r="AD58" s="771">
        <v>7391029800</v>
      </c>
      <c r="AE58"/>
    </row>
    <row r="59" spans="2:31" ht="12.45">
      <c r="B59" s="751">
        <v>8023</v>
      </c>
      <c r="C59" s="750" t="s">
        <v>653</v>
      </c>
      <c r="D59" s="750" t="s">
        <v>648</v>
      </c>
      <c r="E59" s="750" t="s">
        <v>33</v>
      </c>
      <c r="F59" s="750"/>
      <c r="G59" s="750" t="s">
        <v>886</v>
      </c>
      <c r="H59" s="750" t="s">
        <v>32</v>
      </c>
      <c r="I59" s="750" t="s">
        <v>1927</v>
      </c>
      <c r="J59" s="771"/>
      <c r="K59" s="771"/>
      <c r="L59" s="771"/>
      <c r="M59" s="771"/>
      <c r="N59" s="771"/>
      <c r="O59" s="771"/>
      <c r="P59" s="771"/>
      <c r="Q59" s="771"/>
      <c r="R59" s="771"/>
      <c r="S59" s="771"/>
      <c r="T59" s="771"/>
      <c r="U59" s="771"/>
      <c r="V59" s="771"/>
      <c r="W59" s="771">
        <v>4667262600</v>
      </c>
      <c r="X59" s="771">
        <v>5834089800</v>
      </c>
      <c r="Y59" s="771">
        <v>7876014300</v>
      </c>
      <c r="Z59" s="771">
        <v>14001764700</v>
      </c>
      <c r="AA59" s="771">
        <v>20302566900</v>
      </c>
      <c r="AB59" s="771">
        <v>31482782100</v>
      </c>
      <c r="AC59" s="771"/>
      <c r="AD59" s="771">
        <v>46672579800</v>
      </c>
      <c r="AE59"/>
    </row>
    <row r="60" spans="2:31" ht="12.45">
      <c r="B60" s="759"/>
      <c r="C60" s="756"/>
      <c r="D60" s="756"/>
      <c r="E60" s="756"/>
      <c r="F60" s="756"/>
      <c r="G60" s="756"/>
      <c r="H60" s="750" t="s">
        <v>34</v>
      </c>
      <c r="I60" s="750" t="s">
        <v>1925</v>
      </c>
      <c r="J60" s="771"/>
      <c r="K60" s="771"/>
      <c r="L60" s="771"/>
      <c r="M60" s="771"/>
      <c r="N60" s="771"/>
      <c r="O60" s="771"/>
      <c r="P60" s="771"/>
      <c r="Q60" s="771"/>
      <c r="R60" s="771"/>
      <c r="S60" s="771"/>
      <c r="T60" s="771"/>
      <c r="U60" s="771"/>
      <c r="V60" s="771"/>
      <c r="W60" s="771">
        <v>8401054200</v>
      </c>
      <c r="X60" s="771">
        <v>10501352400</v>
      </c>
      <c r="Y60" s="771">
        <v>14176793400</v>
      </c>
      <c r="Z60" s="771">
        <v>25203185700</v>
      </c>
      <c r="AA60" s="771">
        <v>36544638900</v>
      </c>
      <c r="AB60" s="771">
        <v>56669012400</v>
      </c>
      <c r="AC60" s="771"/>
      <c r="AD60" s="771">
        <v>84010634400</v>
      </c>
      <c r="AE60"/>
    </row>
    <row r="61" spans="2:31" ht="12.45">
      <c r="B61" s="759"/>
      <c r="C61" s="756"/>
      <c r="D61" s="756"/>
      <c r="E61" s="756"/>
      <c r="F61" s="756"/>
      <c r="G61" s="756"/>
      <c r="H61" s="750" t="s">
        <v>218</v>
      </c>
      <c r="I61" s="750" t="s">
        <v>1929</v>
      </c>
      <c r="J61" s="771"/>
      <c r="K61" s="771"/>
      <c r="L61" s="771"/>
      <c r="M61" s="771"/>
      <c r="N61" s="771"/>
      <c r="O61" s="771"/>
      <c r="P61" s="771"/>
      <c r="Q61" s="771"/>
      <c r="R61" s="771"/>
      <c r="S61" s="771"/>
      <c r="T61" s="771"/>
      <c r="U61" s="771"/>
      <c r="V61" s="771"/>
      <c r="W61" s="771">
        <v>11901512700</v>
      </c>
      <c r="X61" s="771">
        <v>14876885100</v>
      </c>
      <c r="Y61" s="771">
        <v>20083809900</v>
      </c>
      <c r="Z61" s="771">
        <v>35704538100</v>
      </c>
      <c r="AA61" s="771">
        <v>51771558300</v>
      </c>
      <c r="AB61" s="771">
        <v>80281093200</v>
      </c>
      <c r="AC61" s="771"/>
      <c r="AD61" s="771">
        <v>119015080800</v>
      </c>
      <c r="AE61"/>
    </row>
    <row r="62" spans="2:31" ht="12.45">
      <c r="B62" s="759"/>
      <c r="C62" s="756"/>
      <c r="D62" s="756"/>
      <c r="E62" s="756"/>
      <c r="F62" s="756"/>
      <c r="G62" s="750" t="s">
        <v>887</v>
      </c>
      <c r="H62" s="750" t="s">
        <v>32</v>
      </c>
      <c r="I62" s="750" t="s">
        <v>1928</v>
      </c>
      <c r="J62" s="771"/>
      <c r="K62" s="771"/>
      <c r="L62" s="771"/>
      <c r="M62" s="771"/>
      <c r="N62" s="771"/>
      <c r="O62" s="771"/>
      <c r="P62" s="771"/>
      <c r="Q62" s="771"/>
      <c r="R62" s="771"/>
      <c r="S62" s="771"/>
      <c r="T62" s="771"/>
      <c r="U62" s="771"/>
      <c r="V62" s="771"/>
      <c r="W62" s="771">
        <v>4433883300</v>
      </c>
      <c r="X62" s="771">
        <v>5542383000</v>
      </c>
      <c r="Y62" s="771">
        <v>7482205500</v>
      </c>
      <c r="Z62" s="771">
        <v>13301673000</v>
      </c>
      <c r="AA62" s="771">
        <v>19287437400</v>
      </c>
      <c r="AB62" s="771">
        <v>29908632600</v>
      </c>
      <c r="AC62" s="771"/>
      <c r="AD62" s="771">
        <v>44338948500</v>
      </c>
      <c r="AE62"/>
    </row>
    <row r="63" spans="2:31" ht="12.45">
      <c r="B63" s="759"/>
      <c r="C63" s="756"/>
      <c r="D63" s="756"/>
      <c r="E63" s="756"/>
      <c r="F63" s="756"/>
      <c r="G63" s="756"/>
      <c r="H63" s="750" t="s">
        <v>34</v>
      </c>
      <c r="I63" s="750" t="s">
        <v>1926</v>
      </c>
      <c r="J63" s="771"/>
      <c r="K63" s="771"/>
      <c r="L63" s="771"/>
      <c r="M63" s="771"/>
      <c r="N63" s="771"/>
      <c r="O63" s="771"/>
      <c r="P63" s="771"/>
      <c r="Q63" s="771"/>
      <c r="R63" s="771"/>
      <c r="S63" s="771"/>
      <c r="T63" s="771"/>
      <c r="U63" s="771"/>
      <c r="V63" s="771"/>
      <c r="W63" s="771">
        <v>7981003800</v>
      </c>
      <c r="X63" s="771">
        <v>9976266300</v>
      </c>
      <c r="Y63" s="771">
        <v>13467969900</v>
      </c>
      <c r="Z63" s="771">
        <v>23943034500</v>
      </c>
      <c r="AA63" s="771">
        <v>34717405800</v>
      </c>
      <c r="AB63" s="771">
        <v>53835566400</v>
      </c>
      <c r="AC63" s="771"/>
      <c r="AD63" s="771">
        <v>79810107300</v>
      </c>
      <c r="AE63"/>
    </row>
    <row r="64" spans="2:31" ht="12.45">
      <c r="B64" s="759"/>
      <c r="C64" s="756"/>
      <c r="D64" s="756"/>
      <c r="E64" s="756"/>
      <c r="F64" s="756"/>
      <c r="G64" s="756"/>
      <c r="H64" s="750" t="s">
        <v>218</v>
      </c>
      <c r="I64" s="750" t="s">
        <v>1930</v>
      </c>
      <c r="J64" s="771"/>
      <c r="K64" s="771"/>
      <c r="L64" s="771"/>
      <c r="M64" s="771"/>
      <c r="N64" s="771"/>
      <c r="O64" s="771"/>
      <c r="P64" s="771"/>
      <c r="Q64" s="771"/>
      <c r="R64" s="771"/>
      <c r="S64" s="771"/>
      <c r="T64" s="771"/>
      <c r="U64" s="771"/>
      <c r="V64" s="771"/>
      <c r="W64" s="771">
        <v>11306433600</v>
      </c>
      <c r="X64" s="771">
        <v>14133042000</v>
      </c>
      <c r="Y64" s="771">
        <v>19079629800</v>
      </c>
      <c r="Z64" s="771">
        <v>33919300800</v>
      </c>
      <c r="AA64" s="771">
        <v>49182995400</v>
      </c>
      <c r="AB64" s="771">
        <v>76267029300</v>
      </c>
      <c r="AC64" s="771"/>
      <c r="AD64" s="771">
        <v>113064336000</v>
      </c>
      <c r="AE64"/>
    </row>
    <row r="65" spans="2:31" ht="12.45">
      <c r="B65" s="751">
        <v>8024</v>
      </c>
      <c r="C65" s="750" t="s">
        <v>926</v>
      </c>
      <c r="D65" s="750" t="s">
        <v>754</v>
      </c>
      <c r="E65" s="750" t="s">
        <v>33</v>
      </c>
      <c r="F65" s="750"/>
      <c r="G65" s="750" t="s">
        <v>886</v>
      </c>
      <c r="H65" s="750" t="s">
        <v>32</v>
      </c>
      <c r="I65" s="750" t="s">
        <v>1900</v>
      </c>
      <c r="J65" s="771"/>
      <c r="K65" s="771"/>
      <c r="L65" s="771"/>
      <c r="M65" s="771"/>
      <c r="N65" s="771"/>
      <c r="O65" s="771"/>
      <c r="P65" s="771"/>
      <c r="Q65" s="771"/>
      <c r="R65" s="771">
        <v>249041100</v>
      </c>
      <c r="S65" s="771"/>
      <c r="T65" s="771"/>
      <c r="U65" s="771">
        <v>415083900</v>
      </c>
      <c r="V65" s="771">
        <v>705635700</v>
      </c>
      <c r="W65" s="771">
        <v>1245228600</v>
      </c>
      <c r="X65" s="771"/>
      <c r="Y65" s="771"/>
      <c r="Z65" s="771">
        <v>1867842900</v>
      </c>
      <c r="AA65" s="771">
        <v>2697987600</v>
      </c>
      <c r="AB65" s="771"/>
      <c r="AC65" s="771">
        <v>3943170000</v>
      </c>
      <c r="AD65" s="771"/>
      <c r="AE65"/>
    </row>
    <row r="66" spans="2:31" ht="12.45">
      <c r="B66" s="759"/>
      <c r="C66" s="756"/>
      <c r="D66" s="756"/>
      <c r="E66" s="756"/>
      <c r="F66" s="756"/>
      <c r="G66" s="756"/>
      <c r="H66" s="750" t="s">
        <v>34</v>
      </c>
      <c r="I66" s="750" t="s">
        <v>1898</v>
      </c>
      <c r="J66" s="771"/>
      <c r="K66" s="771"/>
      <c r="L66" s="771"/>
      <c r="M66" s="771"/>
      <c r="N66" s="771"/>
      <c r="O66" s="771"/>
      <c r="P66" s="771"/>
      <c r="Q66" s="771"/>
      <c r="R66" s="771">
        <v>448278600</v>
      </c>
      <c r="S66" s="771"/>
      <c r="T66" s="771"/>
      <c r="U66" s="771">
        <v>747123300</v>
      </c>
      <c r="V66" s="771">
        <v>1270130400</v>
      </c>
      <c r="W66" s="771">
        <v>2241393000</v>
      </c>
      <c r="X66" s="771"/>
      <c r="Y66" s="771"/>
      <c r="Z66" s="771">
        <v>3362089500</v>
      </c>
      <c r="AA66" s="771">
        <v>4856359200</v>
      </c>
      <c r="AB66" s="771"/>
      <c r="AC66" s="771">
        <v>7097729100</v>
      </c>
      <c r="AD66" s="771"/>
      <c r="AE66"/>
    </row>
    <row r="67" spans="2:31" ht="12.45">
      <c r="B67" s="759"/>
      <c r="C67" s="756"/>
      <c r="D67" s="756"/>
      <c r="E67" s="756"/>
      <c r="F67" s="756"/>
      <c r="G67" s="756"/>
      <c r="H67" s="750" t="s">
        <v>218</v>
      </c>
      <c r="I67" s="750" t="s">
        <v>1902</v>
      </c>
      <c r="J67" s="771"/>
      <c r="K67" s="771"/>
      <c r="L67" s="771"/>
      <c r="M67" s="771"/>
      <c r="N67" s="771"/>
      <c r="O67" s="771"/>
      <c r="P67" s="771"/>
      <c r="Q67" s="771"/>
      <c r="R67" s="771">
        <v>635065200</v>
      </c>
      <c r="S67" s="771"/>
      <c r="T67" s="771"/>
      <c r="U67" s="771">
        <v>1058418900</v>
      </c>
      <c r="V67" s="771">
        <v>1799328300</v>
      </c>
      <c r="W67" s="771">
        <v>3175302900</v>
      </c>
      <c r="X67" s="771"/>
      <c r="Y67" s="771"/>
      <c r="Z67" s="771">
        <v>4762942800</v>
      </c>
      <c r="AA67" s="771">
        <v>6879826800</v>
      </c>
      <c r="AB67" s="771"/>
      <c r="AC67" s="771">
        <v>10055129700</v>
      </c>
      <c r="AD67" s="771"/>
      <c r="AE67"/>
    </row>
    <row r="68" spans="2:31" ht="12.45">
      <c r="B68" s="759"/>
      <c r="C68" s="756"/>
      <c r="D68" s="756"/>
      <c r="E68" s="756"/>
      <c r="F68" s="756"/>
      <c r="G68" s="750" t="s">
        <v>887</v>
      </c>
      <c r="H68" s="750" t="s">
        <v>32</v>
      </c>
      <c r="I68" s="750" t="s">
        <v>1901</v>
      </c>
      <c r="J68" s="771"/>
      <c r="K68" s="771"/>
      <c r="L68" s="771"/>
      <c r="M68" s="771"/>
      <c r="N68" s="771"/>
      <c r="O68" s="771"/>
      <c r="P68" s="771"/>
      <c r="Q68" s="771"/>
      <c r="R68" s="771">
        <v>236590200</v>
      </c>
      <c r="S68" s="771"/>
      <c r="T68" s="771"/>
      <c r="U68" s="771">
        <v>394317000</v>
      </c>
      <c r="V68" s="771">
        <v>670338900</v>
      </c>
      <c r="W68" s="771">
        <v>1182974100</v>
      </c>
      <c r="X68" s="771"/>
      <c r="Y68" s="771"/>
      <c r="Z68" s="771">
        <v>1774426500</v>
      </c>
      <c r="AA68" s="771">
        <v>2563083600</v>
      </c>
      <c r="AB68" s="771"/>
      <c r="AC68" s="771">
        <v>3746011500</v>
      </c>
      <c r="AD68" s="771"/>
      <c r="AE68"/>
    </row>
    <row r="69" spans="2:31" ht="12.45">
      <c r="B69" s="759"/>
      <c r="C69" s="756"/>
      <c r="D69" s="756"/>
      <c r="E69" s="756"/>
      <c r="F69" s="756"/>
      <c r="G69" s="756"/>
      <c r="H69" s="750" t="s">
        <v>34</v>
      </c>
      <c r="I69" s="750" t="s">
        <v>1899</v>
      </c>
      <c r="J69" s="771"/>
      <c r="K69" s="771"/>
      <c r="L69" s="771"/>
      <c r="M69" s="771"/>
      <c r="N69" s="771"/>
      <c r="O69" s="771"/>
      <c r="P69" s="771"/>
      <c r="Q69" s="771"/>
      <c r="R69" s="771">
        <v>425871600</v>
      </c>
      <c r="S69" s="771"/>
      <c r="T69" s="771"/>
      <c r="U69" s="771">
        <v>709770600</v>
      </c>
      <c r="V69" s="771">
        <v>1206628500</v>
      </c>
      <c r="W69" s="771">
        <v>2129334900</v>
      </c>
      <c r="X69" s="771"/>
      <c r="Y69" s="771"/>
      <c r="Z69" s="771">
        <v>3193990800</v>
      </c>
      <c r="AA69" s="771">
        <v>4613532000</v>
      </c>
      <c r="AB69" s="771"/>
      <c r="AC69" s="771">
        <v>6742843800</v>
      </c>
      <c r="AD69" s="771"/>
      <c r="AE69"/>
    </row>
    <row r="70" spans="2:31" ht="12.45">
      <c r="B70" s="759"/>
      <c r="C70" s="756"/>
      <c r="D70" s="756"/>
      <c r="E70" s="756"/>
      <c r="F70" s="756"/>
      <c r="G70" s="756"/>
      <c r="H70" s="750" t="s">
        <v>218</v>
      </c>
      <c r="I70" s="750" t="s">
        <v>1903</v>
      </c>
      <c r="J70" s="771"/>
      <c r="K70" s="771"/>
      <c r="L70" s="771"/>
      <c r="M70" s="771"/>
      <c r="N70" s="771"/>
      <c r="O70" s="771"/>
      <c r="P70" s="771"/>
      <c r="Q70" s="771"/>
      <c r="R70" s="771">
        <v>603302700</v>
      </c>
      <c r="S70" s="771"/>
      <c r="T70" s="771"/>
      <c r="U70" s="771">
        <v>1005519900</v>
      </c>
      <c r="V70" s="771">
        <v>1709376900</v>
      </c>
      <c r="W70" s="771">
        <v>3016559700</v>
      </c>
      <c r="X70" s="771"/>
      <c r="Y70" s="771"/>
      <c r="Z70" s="771">
        <v>4524804900</v>
      </c>
      <c r="AA70" s="771">
        <v>6535844700</v>
      </c>
      <c r="AB70" s="771"/>
      <c r="AC70" s="771">
        <v>9552381300</v>
      </c>
      <c r="AD70" s="771"/>
      <c r="AE70"/>
    </row>
    <row r="71" spans="2:31" ht="12.45">
      <c r="B71" s="751">
        <v>8025</v>
      </c>
      <c r="C71" s="750" t="s">
        <v>927</v>
      </c>
      <c r="D71" s="750"/>
      <c r="E71" s="750" t="s">
        <v>33</v>
      </c>
      <c r="F71" s="750"/>
      <c r="G71" s="750" t="s">
        <v>197</v>
      </c>
      <c r="H71" s="750" t="s">
        <v>32</v>
      </c>
      <c r="I71" s="750" t="s">
        <v>1905</v>
      </c>
      <c r="J71" s="771"/>
      <c r="K71" s="771"/>
      <c r="L71" s="771"/>
      <c r="M71" s="771"/>
      <c r="N71" s="771"/>
      <c r="O71" s="771"/>
      <c r="P71" s="771"/>
      <c r="Q71" s="771"/>
      <c r="R71" s="771"/>
      <c r="S71" s="771"/>
      <c r="T71" s="771"/>
      <c r="U71" s="771"/>
      <c r="V71" s="771"/>
      <c r="W71" s="771"/>
      <c r="X71" s="771"/>
      <c r="Y71" s="771"/>
      <c r="Z71" s="771"/>
      <c r="AA71" s="771">
        <v>267913800</v>
      </c>
      <c r="AB71" s="771">
        <v>446523000</v>
      </c>
      <c r="AC71" s="771">
        <v>759089100</v>
      </c>
      <c r="AD71" s="771">
        <v>1339592100</v>
      </c>
      <c r="AE71"/>
    </row>
    <row r="72" spans="2:31" ht="12.45">
      <c r="B72" s="759"/>
      <c r="C72" s="756"/>
      <c r="D72" s="756"/>
      <c r="E72" s="756"/>
      <c r="F72" s="756"/>
      <c r="G72" s="750" t="s">
        <v>198</v>
      </c>
      <c r="H72" s="750" t="s">
        <v>32</v>
      </c>
      <c r="I72" s="750" t="s">
        <v>1904</v>
      </c>
      <c r="J72" s="771"/>
      <c r="K72" s="771"/>
      <c r="L72" s="771"/>
      <c r="M72" s="771"/>
      <c r="N72" s="771"/>
      <c r="O72" s="771"/>
      <c r="P72" s="771"/>
      <c r="Q72" s="771"/>
      <c r="R72" s="771"/>
      <c r="S72" s="771"/>
      <c r="T72" s="771"/>
      <c r="U72" s="771"/>
      <c r="V72" s="771"/>
      <c r="W72" s="771"/>
      <c r="X72" s="771"/>
      <c r="Y72" s="771"/>
      <c r="Z72" s="771"/>
      <c r="AA72" s="771">
        <v>254538900</v>
      </c>
      <c r="AB72" s="771">
        <v>424185300</v>
      </c>
      <c r="AC72" s="771">
        <v>721135800</v>
      </c>
      <c r="AD72" s="771">
        <v>1272602100</v>
      </c>
      <c r="AE72"/>
    </row>
    <row r="73" spans="2:31" ht="12.45">
      <c r="B73" s="751">
        <v>8026</v>
      </c>
      <c r="C73" s="750" t="s">
        <v>934</v>
      </c>
      <c r="D73" s="750" t="s">
        <v>605</v>
      </c>
      <c r="E73" s="750" t="s">
        <v>33</v>
      </c>
      <c r="F73" s="750"/>
      <c r="G73" s="750" t="s">
        <v>197</v>
      </c>
      <c r="H73" s="750" t="s">
        <v>32</v>
      </c>
      <c r="I73" s="750" t="s">
        <v>1946</v>
      </c>
      <c r="J73" s="771"/>
      <c r="K73" s="771">
        <v>4460979600</v>
      </c>
      <c r="L73" s="771">
        <v>8475852000</v>
      </c>
      <c r="M73" s="771">
        <v>12446118300</v>
      </c>
      <c r="N73" s="771">
        <v>16059535800</v>
      </c>
      <c r="O73" s="771">
        <v>19628301000</v>
      </c>
      <c r="P73" s="771"/>
      <c r="Q73" s="771"/>
      <c r="R73" s="771"/>
      <c r="S73" s="771"/>
      <c r="T73" s="771"/>
      <c r="U73" s="771"/>
      <c r="V73" s="771"/>
      <c r="W73" s="771"/>
      <c r="X73" s="771"/>
      <c r="Y73" s="771"/>
      <c r="Z73" s="771"/>
      <c r="AA73" s="771"/>
      <c r="AB73" s="771"/>
      <c r="AC73" s="771"/>
      <c r="AD73" s="771"/>
      <c r="AE73"/>
    </row>
    <row r="74" spans="2:31" ht="12.45">
      <c r="B74" s="759"/>
      <c r="C74" s="756"/>
      <c r="D74" s="756"/>
      <c r="E74" s="756"/>
      <c r="F74" s="756"/>
      <c r="G74" s="756"/>
      <c r="H74" s="750" t="s">
        <v>34</v>
      </c>
      <c r="I74" s="750" t="s">
        <v>1944</v>
      </c>
      <c r="J74" s="771"/>
      <c r="K74" s="771">
        <v>8189227200</v>
      </c>
      <c r="L74" s="771">
        <v>15559559400</v>
      </c>
      <c r="M74" s="771">
        <v>22847979000</v>
      </c>
      <c r="N74" s="771">
        <v>29481259500</v>
      </c>
      <c r="O74" s="771">
        <v>36032650500</v>
      </c>
      <c r="P74" s="771"/>
      <c r="Q74" s="771"/>
      <c r="R74" s="771"/>
      <c r="S74" s="771"/>
      <c r="T74" s="771"/>
      <c r="U74" s="771"/>
      <c r="V74" s="771"/>
      <c r="W74" s="771"/>
      <c r="X74" s="771"/>
      <c r="Y74" s="771"/>
      <c r="Z74" s="771"/>
      <c r="AA74" s="771"/>
      <c r="AB74" s="771"/>
      <c r="AC74" s="771"/>
      <c r="AD74" s="771"/>
      <c r="AE74"/>
    </row>
    <row r="75" spans="2:31" ht="12.45">
      <c r="B75" s="759"/>
      <c r="C75" s="756"/>
      <c r="D75" s="756"/>
      <c r="E75" s="756"/>
      <c r="F75" s="756"/>
      <c r="G75" s="756"/>
      <c r="H75" s="750" t="s">
        <v>218</v>
      </c>
      <c r="I75" s="750" t="s">
        <v>1948</v>
      </c>
      <c r="J75" s="771"/>
      <c r="K75" s="771">
        <v>11378736600</v>
      </c>
      <c r="L75" s="771">
        <v>21619590300</v>
      </c>
      <c r="M75" s="771">
        <v>31746676500</v>
      </c>
      <c r="N75" s="771">
        <v>40963437900</v>
      </c>
      <c r="O75" s="771">
        <v>50066408700</v>
      </c>
      <c r="P75" s="771"/>
      <c r="Q75" s="771"/>
      <c r="R75" s="771"/>
      <c r="S75" s="771"/>
      <c r="T75" s="771"/>
      <c r="U75" s="771"/>
      <c r="V75" s="771"/>
      <c r="W75" s="771"/>
      <c r="X75" s="771"/>
      <c r="Y75" s="771"/>
      <c r="Z75" s="771"/>
      <c r="AA75" s="771"/>
      <c r="AB75" s="771"/>
      <c r="AC75" s="771"/>
      <c r="AD75" s="771"/>
      <c r="AE75"/>
    </row>
    <row r="76" spans="2:31" ht="12.45">
      <c r="B76" s="759"/>
      <c r="C76" s="756"/>
      <c r="D76" s="756"/>
      <c r="E76" s="756"/>
      <c r="F76" s="756"/>
      <c r="G76" s="750" t="s">
        <v>198</v>
      </c>
      <c r="H76" s="750" t="s">
        <v>32</v>
      </c>
      <c r="I76" s="750" t="s">
        <v>1945</v>
      </c>
      <c r="J76" s="771"/>
      <c r="K76" s="771">
        <v>4267032000</v>
      </c>
      <c r="L76" s="771">
        <v>8107337700</v>
      </c>
      <c r="M76" s="771">
        <v>11905000800</v>
      </c>
      <c r="N76" s="771">
        <v>15361292100</v>
      </c>
      <c r="O76" s="771">
        <v>18774917700</v>
      </c>
      <c r="P76" s="771"/>
      <c r="Q76" s="771"/>
      <c r="R76" s="771"/>
      <c r="S76" s="771"/>
      <c r="T76" s="771"/>
      <c r="U76" s="771"/>
      <c r="V76" s="771"/>
      <c r="W76" s="771"/>
      <c r="X76" s="771"/>
      <c r="Y76" s="771"/>
      <c r="Z76" s="771"/>
      <c r="AA76" s="771"/>
      <c r="AB76" s="771"/>
      <c r="AC76" s="771"/>
      <c r="AD76" s="771"/>
      <c r="AE76"/>
    </row>
    <row r="77" spans="2:31" ht="12.45">
      <c r="B77" s="759"/>
      <c r="C77" s="756"/>
      <c r="D77" s="756"/>
      <c r="E77" s="756"/>
      <c r="F77" s="756"/>
      <c r="G77" s="756"/>
      <c r="H77" s="750" t="s">
        <v>34</v>
      </c>
      <c r="I77" s="750" t="s">
        <v>1943</v>
      </c>
      <c r="J77" s="771"/>
      <c r="K77" s="771">
        <v>7801332000</v>
      </c>
      <c r="L77" s="771">
        <v>14822507700</v>
      </c>
      <c r="M77" s="771">
        <v>21765697800</v>
      </c>
      <c r="N77" s="771">
        <v>28084795200</v>
      </c>
      <c r="O77" s="771">
        <v>34325837700</v>
      </c>
      <c r="P77" s="771"/>
      <c r="Q77" s="771"/>
      <c r="R77" s="771"/>
      <c r="S77" s="771"/>
      <c r="T77" s="771"/>
      <c r="U77" s="771"/>
      <c r="V77" s="771"/>
      <c r="W77" s="771"/>
      <c r="X77" s="771"/>
      <c r="Y77" s="771"/>
      <c r="Z77" s="771"/>
      <c r="AA77" s="771"/>
      <c r="AB77" s="771"/>
      <c r="AC77" s="771"/>
      <c r="AD77" s="771"/>
      <c r="AE77"/>
    </row>
    <row r="78" spans="2:31" ht="12.45">
      <c r="B78" s="759"/>
      <c r="C78" s="756"/>
      <c r="D78" s="756"/>
      <c r="E78" s="756"/>
      <c r="F78" s="756"/>
      <c r="G78" s="756"/>
      <c r="H78" s="750" t="s">
        <v>218</v>
      </c>
      <c r="I78" s="750" t="s">
        <v>1947</v>
      </c>
      <c r="J78" s="771"/>
      <c r="K78" s="771">
        <v>10809806700</v>
      </c>
      <c r="L78" s="771">
        <v>20538602700</v>
      </c>
      <c r="M78" s="771">
        <v>30159336900</v>
      </c>
      <c r="N78" s="771">
        <v>38915253300</v>
      </c>
      <c r="O78" s="771">
        <v>47563107900</v>
      </c>
      <c r="P78" s="771"/>
      <c r="Q78" s="771"/>
      <c r="R78" s="771"/>
      <c r="S78" s="771"/>
      <c r="T78" s="771"/>
      <c r="U78" s="771"/>
      <c r="V78" s="771"/>
      <c r="W78" s="771"/>
      <c r="X78" s="771"/>
      <c r="Y78" s="771"/>
      <c r="Z78" s="771"/>
      <c r="AA78" s="771"/>
      <c r="AB78" s="771"/>
      <c r="AC78" s="771"/>
      <c r="AD78" s="771"/>
      <c r="AE78"/>
    </row>
    <row r="79" spans="2:31" ht="12.45">
      <c r="B79" s="751">
        <v>8027</v>
      </c>
      <c r="C79" s="750" t="s">
        <v>1179</v>
      </c>
      <c r="D79" s="750"/>
      <c r="E79" s="750" t="s">
        <v>33</v>
      </c>
      <c r="F79" s="750"/>
      <c r="G79" s="750" t="s">
        <v>197</v>
      </c>
      <c r="H79" s="750" t="s">
        <v>32</v>
      </c>
      <c r="I79" s="750" t="s">
        <v>1879</v>
      </c>
      <c r="J79" s="771"/>
      <c r="K79" s="771"/>
      <c r="L79" s="771"/>
      <c r="M79" s="771"/>
      <c r="N79" s="771"/>
      <c r="O79" s="771"/>
      <c r="P79" s="771"/>
      <c r="Q79" s="771"/>
      <c r="R79" s="771"/>
      <c r="S79" s="771"/>
      <c r="T79" s="771"/>
      <c r="U79" s="771"/>
      <c r="V79" s="771">
        <v>54885600</v>
      </c>
      <c r="W79" s="771">
        <v>82328400</v>
      </c>
      <c r="X79" s="771">
        <v>102910500</v>
      </c>
      <c r="Y79" s="771">
        <v>137214000</v>
      </c>
      <c r="Z79" s="771">
        <v>222984300</v>
      </c>
      <c r="AA79" s="771">
        <v>308731500</v>
      </c>
      <c r="AB79" s="771">
        <v>463108800</v>
      </c>
      <c r="AC79" s="771">
        <v>686070000</v>
      </c>
      <c r="AD79" s="771">
        <v>1029105000</v>
      </c>
      <c r="AE79"/>
    </row>
    <row r="80" spans="2:31" ht="12.45">
      <c r="B80" s="759"/>
      <c r="C80" s="756"/>
      <c r="D80" s="756"/>
      <c r="E80" s="756"/>
      <c r="F80" s="756"/>
      <c r="G80" s="756"/>
      <c r="H80" s="750" t="s">
        <v>34</v>
      </c>
      <c r="I80" s="750" t="s">
        <v>1877</v>
      </c>
      <c r="J80" s="771"/>
      <c r="K80" s="771"/>
      <c r="L80" s="771"/>
      <c r="M80" s="771"/>
      <c r="N80" s="771"/>
      <c r="O80" s="771"/>
      <c r="P80" s="771"/>
      <c r="Q80" s="771"/>
      <c r="R80" s="771"/>
      <c r="S80" s="771"/>
      <c r="T80" s="771"/>
      <c r="U80" s="771"/>
      <c r="V80" s="771">
        <v>98798700</v>
      </c>
      <c r="W80" s="771">
        <v>148186500</v>
      </c>
      <c r="X80" s="771">
        <v>185238900</v>
      </c>
      <c r="Y80" s="771">
        <v>246985200</v>
      </c>
      <c r="Z80" s="771">
        <v>401362500</v>
      </c>
      <c r="AA80" s="771">
        <v>555716700</v>
      </c>
      <c r="AB80" s="771">
        <v>833586600</v>
      </c>
      <c r="AC80" s="771">
        <v>1234926000</v>
      </c>
      <c r="AD80" s="771">
        <v>1852389000</v>
      </c>
      <c r="AE80"/>
    </row>
    <row r="81" spans="2:31" ht="12.45">
      <c r="B81" s="759"/>
      <c r="C81" s="756"/>
      <c r="D81" s="756"/>
      <c r="E81" s="756"/>
      <c r="F81" s="756"/>
      <c r="G81" s="756"/>
      <c r="H81" s="750" t="s">
        <v>218</v>
      </c>
      <c r="I81" s="750" t="s">
        <v>1881</v>
      </c>
      <c r="J81" s="771"/>
      <c r="K81" s="771"/>
      <c r="L81" s="771"/>
      <c r="M81" s="771"/>
      <c r="N81" s="771"/>
      <c r="O81" s="771"/>
      <c r="P81" s="771"/>
      <c r="Q81" s="771"/>
      <c r="R81" s="771"/>
      <c r="S81" s="771"/>
      <c r="T81" s="771"/>
      <c r="U81" s="771"/>
      <c r="V81" s="771">
        <v>139962900</v>
      </c>
      <c r="W81" s="771">
        <v>209932800</v>
      </c>
      <c r="X81" s="771">
        <v>262439100</v>
      </c>
      <c r="Y81" s="771">
        <v>349895700</v>
      </c>
      <c r="Z81" s="771">
        <v>568583400</v>
      </c>
      <c r="AA81" s="771">
        <v>787248000</v>
      </c>
      <c r="AB81" s="771">
        <v>1180895100</v>
      </c>
      <c r="AC81" s="771">
        <v>1749478500</v>
      </c>
      <c r="AD81" s="771">
        <v>2624229300</v>
      </c>
      <c r="AE81"/>
    </row>
    <row r="82" spans="2:31" ht="12.45">
      <c r="B82" s="759"/>
      <c r="C82" s="756"/>
      <c r="D82" s="756"/>
      <c r="E82" s="756"/>
      <c r="F82" s="756"/>
      <c r="G82" s="750" t="s">
        <v>198</v>
      </c>
      <c r="H82" s="750" t="s">
        <v>32</v>
      </c>
      <c r="I82" s="750" t="s">
        <v>1878</v>
      </c>
      <c r="J82" s="771"/>
      <c r="K82" s="771"/>
      <c r="L82" s="771"/>
      <c r="M82" s="771"/>
      <c r="N82" s="771"/>
      <c r="O82" s="771"/>
      <c r="P82" s="771"/>
      <c r="Q82" s="771"/>
      <c r="R82" s="771"/>
      <c r="S82" s="771"/>
      <c r="T82" s="771"/>
      <c r="U82" s="771"/>
      <c r="V82" s="771">
        <v>52136700</v>
      </c>
      <c r="W82" s="771">
        <v>78216600</v>
      </c>
      <c r="X82" s="771">
        <v>97782300</v>
      </c>
      <c r="Y82" s="771">
        <v>130353300</v>
      </c>
      <c r="Z82" s="771">
        <v>211827000</v>
      </c>
      <c r="AA82" s="771">
        <v>293277600</v>
      </c>
      <c r="AB82" s="771">
        <v>439939500</v>
      </c>
      <c r="AC82" s="771">
        <v>651766500</v>
      </c>
      <c r="AD82" s="771">
        <v>977661300</v>
      </c>
      <c r="AE82"/>
    </row>
    <row r="83" spans="2:31" ht="12.45">
      <c r="B83" s="759"/>
      <c r="C83" s="756"/>
      <c r="D83" s="756"/>
      <c r="E83" s="756"/>
      <c r="F83" s="756"/>
      <c r="G83" s="756"/>
      <c r="H83" s="750" t="s">
        <v>34</v>
      </c>
      <c r="I83" s="750" t="s">
        <v>1876</v>
      </c>
      <c r="J83" s="771"/>
      <c r="K83" s="771"/>
      <c r="L83" s="771"/>
      <c r="M83" s="771"/>
      <c r="N83" s="771"/>
      <c r="O83" s="771"/>
      <c r="P83" s="771"/>
      <c r="Q83" s="771"/>
      <c r="R83" s="771"/>
      <c r="S83" s="771"/>
      <c r="T83" s="771"/>
      <c r="U83" s="771"/>
      <c r="V83" s="771">
        <v>93855300</v>
      </c>
      <c r="W83" s="771">
        <v>140771400</v>
      </c>
      <c r="X83" s="771">
        <v>175998900</v>
      </c>
      <c r="Y83" s="771">
        <v>234626700</v>
      </c>
      <c r="Z83" s="771">
        <v>381288600</v>
      </c>
      <c r="AA83" s="771">
        <v>527927400</v>
      </c>
      <c r="AB83" s="771">
        <v>791914200</v>
      </c>
      <c r="AC83" s="771">
        <v>1173179700</v>
      </c>
      <c r="AD83" s="771">
        <v>1759781100</v>
      </c>
      <c r="AE83"/>
    </row>
    <row r="84" spans="2:31" ht="12.45">
      <c r="B84" s="759"/>
      <c r="C84" s="756"/>
      <c r="D84" s="756"/>
      <c r="E84" s="756"/>
      <c r="F84" s="756"/>
      <c r="G84" s="756"/>
      <c r="H84" s="750" t="s">
        <v>218</v>
      </c>
      <c r="I84" s="750" t="s">
        <v>1880</v>
      </c>
      <c r="J84" s="771"/>
      <c r="K84" s="771"/>
      <c r="L84" s="771"/>
      <c r="M84" s="771"/>
      <c r="N84" s="771"/>
      <c r="O84" s="771"/>
      <c r="P84" s="771"/>
      <c r="Q84" s="771"/>
      <c r="R84" s="771"/>
      <c r="S84" s="771"/>
      <c r="T84" s="771"/>
      <c r="U84" s="771"/>
      <c r="V84" s="771">
        <v>132963600</v>
      </c>
      <c r="W84" s="771">
        <v>199445400</v>
      </c>
      <c r="X84" s="771">
        <v>249295200</v>
      </c>
      <c r="Y84" s="771">
        <v>332062500</v>
      </c>
      <c r="Z84" s="771">
        <v>539616000</v>
      </c>
      <c r="AA84" s="771">
        <v>747123300</v>
      </c>
      <c r="AB84" s="771">
        <v>1120673400</v>
      </c>
      <c r="AC84" s="771">
        <v>1660289400</v>
      </c>
      <c r="AD84" s="771">
        <v>2490434100</v>
      </c>
      <c r="AE84"/>
    </row>
    <row r="85" spans="2:31" ht="12.45">
      <c r="B85" s="751">
        <v>8028</v>
      </c>
      <c r="C85" s="750" t="s">
        <v>1180</v>
      </c>
      <c r="D85" s="750"/>
      <c r="E85" s="750" t="s">
        <v>33</v>
      </c>
      <c r="F85" s="750"/>
      <c r="G85" s="750" t="s">
        <v>197</v>
      </c>
      <c r="H85" s="750" t="s">
        <v>32</v>
      </c>
      <c r="I85" s="750" t="s">
        <v>1885</v>
      </c>
      <c r="J85" s="771"/>
      <c r="K85" s="771"/>
      <c r="L85" s="771"/>
      <c r="M85" s="771"/>
      <c r="N85" s="771"/>
      <c r="O85" s="771"/>
      <c r="P85" s="771"/>
      <c r="Q85" s="771"/>
      <c r="R85" s="771"/>
      <c r="S85" s="771"/>
      <c r="T85" s="771"/>
      <c r="U85" s="771"/>
      <c r="V85" s="771">
        <v>27442800</v>
      </c>
      <c r="W85" s="771">
        <v>41164200</v>
      </c>
      <c r="X85" s="771">
        <v>51466800</v>
      </c>
      <c r="Y85" s="771">
        <v>68607000</v>
      </c>
      <c r="Z85" s="771">
        <v>102910500</v>
      </c>
      <c r="AA85" s="771">
        <v>137214000</v>
      </c>
      <c r="AB85" s="771">
        <v>205821000</v>
      </c>
      <c r="AC85" s="771">
        <v>343035000</v>
      </c>
      <c r="AD85" s="771">
        <v>514552500</v>
      </c>
      <c r="AE85"/>
    </row>
    <row r="86" spans="2:31" ht="12.45">
      <c r="B86" s="759"/>
      <c r="C86" s="756"/>
      <c r="D86" s="756"/>
      <c r="E86" s="756"/>
      <c r="F86" s="756"/>
      <c r="G86" s="756"/>
      <c r="H86" s="750" t="s">
        <v>34</v>
      </c>
      <c r="I86" s="750" t="s">
        <v>1883</v>
      </c>
      <c r="J86" s="771"/>
      <c r="K86" s="771"/>
      <c r="L86" s="771"/>
      <c r="M86" s="771"/>
      <c r="N86" s="771"/>
      <c r="O86" s="771"/>
      <c r="P86" s="771"/>
      <c r="Q86" s="771"/>
      <c r="R86" s="771"/>
      <c r="S86" s="771"/>
      <c r="T86" s="771"/>
      <c r="U86" s="771"/>
      <c r="V86" s="771">
        <v>49387800</v>
      </c>
      <c r="W86" s="771">
        <v>74104800</v>
      </c>
      <c r="X86" s="771">
        <v>92631000</v>
      </c>
      <c r="Y86" s="771">
        <v>123492600</v>
      </c>
      <c r="Z86" s="771">
        <v>185238900</v>
      </c>
      <c r="AA86" s="771">
        <v>246985200</v>
      </c>
      <c r="AB86" s="771">
        <v>370477800</v>
      </c>
      <c r="AC86" s="771">
        <v>617463000</v>
      </c>
      <c r="AD86" s="771">
        <v>926194500</v>
      </c>
      <c r="AE86"/>
    </row>
    <row r="87" spans="2:31" ht="12.45">
      <c r="B87" s="759"/>
      <c r="C87" s="756"/>
      <c r="D87" s="756"/>
      <c r="E87" s="756"/>
      <c r="F87" s="756"/>
      <c r="G87" s="756"/>
      <c r="H87" s="750" t="s">
        <v>218</v>
      </c>
      <c r="I87" s="750" t="s">
        <v>1887</v>
      </c>
      <c r="J87" s="771"/>
      <c r="K87" s="771"/>
      <c r="L87" s="771"/>
      <c r="M87" s="771"/>
      <c r="N87" s="771"/>
      <c r="O87" s="771"/>
      <c r="P87" s="771"/>
      <c r="Q87" s="771"/>
      <c r="R87" s="771"/>
      <c r="S87" s="771"/>
      <c r="T87" s="771"/>
      <c r="U87" s="771"/>
      <c r="V87" s="771">
        <v>69969900</v>
      </c>
      <c r="W87" s="771">
        <v>104966400</v>
      </c>
      <c r="X87" s="771">
        <v>131208000</v>
      </c>
      <c r="Y87" s="771">
        <v>174959400</v>
      </c>
      <c r="Z87" s="771">
        <v>262439100</v>
      </c>
      <c r="AA87" s="771">
        <v>349895700</v>
      </c>
      <c r="AB87" s="771">
        <v>524855100</v>
      </c>
      <c r="AC87" s="771">
        <v>874750800</v>
      </c>
      <c r="AD87" s="771">
        <v>1312126200</v>
      </c>
      <c r="AE87"/>
    </row>
    <row r="88" spans="2:31" ht="12.45">
      <c r="B88" s="759"/>
      <c r="C88" s="756"/>
      <c r="D88" s="756"/>
      <c r="E88" s="756"/>
      <c r="F88" s="756"/>
      <c r="G88" s="750" t="s">
        <v>198</v>
      </c>
      <c r="H88" s="750" t="s">
        <v>32</v>
      </c>
      <c r="I88" s="750" t="s">
        <v>1884</v>
      </c>
      <c r="J88" s="771"/>
      <c r="K88" s="771"/>
      <c r="L88" s="771"/>
      <c r="M88" s="771"/>
      <c r="N88" s="771"/>
      <c r="O88" s="771"/>
      <c r="P88" s="771"/>
      <c r="Q88" s="771"/>
      <c r="R88" s="771"/>
      <c r="S88" s="771"/>
      <c r="T88" s="771"/>
      <c r="U88" s="771"/>
      <c r="V88" s="771">
        <v>26079900</v>
      </c>
      <c r="W88" s="771">
        <v>39108300</v>
      </c>
      <c r="X88" s="771">
        <v>48879600</v>
      </c>
      <c r="Y88" s="771">
        <v>65188200</v>
      </c>
      <c r="Z88" s="771">
        <v>97782300</v>
      </c>
      <c r="AA88" s="771">
        <v>130353300</v>
      </c>
      <c r="AB88" s="771">
        <v>195541500</v>
      </c>
      <c r="AC88" s="771">
        <v>325894800</v>
      </c>
      <c r="AD88" s="771">
        <v>488842200</v>
      </c>
      <c r="AE88"/>
    </row>
    <row r="89" spans="2:31" ht="12.45">
      <c r="B89" s="759"/>
      <c r="C89" s="756"/>
      <c r="D89" s="756"/>
      <c r="E89" s="756"/>
      <c r="F89" s="756"/>
      <c r="G89" s="756"/>
      <c r="H89" s="750" t="s">
        <v>34</v>
      </c>
      <c r="I89" s="750" t="s">
        <v>1882</v>
      </c>
      <c r="J89" s="771"/>
      <c r="K89" s="771"/>
      <c r="L89" s="771"/>
      <c r="M89" s="771"/>
      <c r="N89" s="771"/>
      <c r="O89" s="771"/>
      <c r="P89" s="771"/>
      <c r="Q89" s="771"/>
      <c r="R89" s="771"/>
      <c r="S89" s="771"/>
      <c r="T89" s="771"/>
      <c r="U89" s="771"/>
      <c r="V89" s="771">
        <v>46939200</v>
      </c>
      <c r="W89" s="771">
        <v>70385700</v>
      </c>
      <c r="X89" s="771">
        <v>87987900</v>
      </c>
      <c r="Y89" s="771">
        <v>117324900</v>
      </c>
      <c r="Z89" s="771">
        <v>175998900</v>
      </c>
      <c r="AA89" s="771">
        <v>234626700</v>
      </c>
      <c r="AB89" s="771">
        <v>351951600</v>
      </c>
      <c r="AC89" s="771">
        <v>586601400</v>
      </c>
      <c r="AD89" s="771">
        <v>879902100</v>
      </c>
      <c r="AE89"/>
    </row>
    <row r="90" spans="2:31" ht="12.45">
      <c r="B90" s="759"/>
      <c r="C90" s="756"/>
      <c r="D90" s="756"/>
      <c r="E90" s="756"/>
      <c r="F90" s="756"/>
      <c r="G90" s="756"/>
      <c r="H90" s="750" t="s">
        <v>218</v>
      </c>
      <c r="I90" s="750" t="s">
        <v>1886</v>
      </c>
      <c r="J90" s="771"/>
      <c r="K90" s="771"/>
      <c r="L90" s="771"/>
      <c r="M90" s="771"/>
      <c r="N90" s="771"/>
      <c r="O90" s="771"/>
      <c r="P90" s="771"/>
      <c r="Q90" s="771"/>
      <c r="R90" s="771"/>
      <c r="S90" s="771"/>
      <c r="T90" s="771"/>
      <c r="U90" s="771"/>
      <c r="V90" s="771">
        <v>66481800</v>
      </c>
      <c r="W90" s="771">
        <v>99699600</v>
      </c>
      <c r="X90" s="771">
        <v>124670700</v>
      </c>
      <c r="Y90" s="771">
        <v>166019700</v>
      </c>
      <c r="Z90" s="771">
        <v>249041100</v>
      </c>
      <c r="AA90" s="771">
        <v>332062500</v>
      </c>
      <c r="AB90" s="771">
        <v>498082200</v>
      </c>
      <c r="AC90" s="771">
        <v>830144700</v>
      </c>
      <c r="AD90" s="771">
        <v>1245228600</v>
      </c>
      <c r="AE90"/>
    </row>
    <row r="91" spans="2:31" ht="12.45">
      <c r="B91" s="751">
        <v>8029</v>
      </c>
      <c r="C91" s="750" t="s">
        <v>1235</v>
      </c>
      <c r="D91" s="750"/>
      <c r="E91" s="750" t="s">
        <v>33</v>
      </c>
      <c r="F91" s="750"/>
      <c r="G91" s="750" t="s">
        <v>197</v>
      </c>
      <c r="H91" s="750" t="s">
        <v>32</v>
      </c>
      <c r="I91" s="750" t="s">
        <v>1873</v>
      </c>
      <c r="J91" s="771"/>
      <c r="K91" s="771"/>
      <c r="L91" s="771"/>
      <c r="M91" s="771"/>
      <c r="N91" s="771"/>
      <c r="O91" s="771"/>
      <c r="P91" s="771"/>
      <c r="Q91" s="771"/>
      <c r="R91" s="771"/>
      <c r="S91" s="771"/>
      <c r="T91" s="771"/>
      <c r="U91" s="771"/>
      <c r="V91" s="771">
        <v>1341648000</v>
      </c>
      <c r="W91" s="771">
        <v>2012472000</v>
      </c>
      <c r="X91" s="771">
        <v>2347884000</v>
      </c>
      <c r="Y91" s="771">
        <v>3018708000</v>
      </c>
      <c r="Z91" s="771"/>
      <c r="AA91" s="771"/>
      <c r="AB91" s="771"/>
      <c r="AC91" s="771"/>
      <c r="AD91" s="771"/>
      <c r="AE91"/>
    </row>
    <row r="92" spans="2:31" ht="12.45">
      <c r="B92" s="759"/>
      <c r="C92" s="756"/>
      <c r="D92" s="756"/>
      <c r="E92" s="756"/>
      <c r="F92" s="756"/>
      <c r="G92" s="756"/>
      <c r="H92" s="750" t="s">
        <v>34</v>
      </c>
      <c r="I92" s="750" t="s">
        <v>1871</v>
      </c>
      <c r="J92" s="771"/>
      <c r="K92" s="771"/>
      <c r="L92" s="771"/>
      <c r="M92" s="771"/>
      <c r="N92" s="771"/>
      <c r="O92" s="771"/>
      <c r="P92" s="771"/>
      <c r="Q92" s="771"/>
      <c r="R92" s="771"/>
      <c r="S92" s="771"/>
      <c r="T92" s="771"/>
      <c r="U92" s="771"/>
      <c r="V92" s="771">
        <v>2683296000</v>
      </c>
      <c r="W92" s="771">
        <v>4024944000</v>
      </c>
      <c r="X92" s="771">
        <v>4695768000</v>
      </c>
      <c r="Y92" s="771">
        <v>6037416000</v>
      </c>
      <c r="Z92" s="771"/>
      <c r="AA92" s="771"/>
      <c r="AB92" s="771"/>
      <c r="AC92" s="771"/>
      <c r="AD92" s="771"/>
      <c r="AE92"/>
    </row>
    <row r="93" spans="2:31" ht="12.45">
      <c r="B93" s="759"/>
      <c r="C93" s="756"/>
      <c r="D93" s="756"/>
      <c r="E93" s="756"/>
      <c r="F93" s="756"/>
      <c r="G93" s="756"/>
      <c r="H93" s="750" t="s">
        <v>218</v>
      </c>
      <c r="I93" s="750" t="s">
        <v>1875</v>
      </c>
      <c r="J93" s="771"/>
      <c r="K93" s="771"/>
      <c r="L93" s="771"/>
      <c r="M93" s="771"/>
      <c r="N93" s="771"/>
      <c r="O93" s="771"/>
      <c r="P93" s="771"/>
      <c r="Q93" s="771"/>
      <c r="R93" s="771"/>
      <c r="S93" s="771"/>
      <c r="T93" s="771"/>
      <c r="U93" s="771"/>
      <c r="V93" s="771">
        <v>4024944000</v>
      </c>
      <c r="W93" s="771">
        <v>6037416000</v>
      </c>
      <c r="X93" s="771">
        <v>7043652000</v>
      </c>
      <c r="Y93" s="771">
        <v>9056124000</v>
      </c>
      <c r="Z93" s="771"/>
      <c r="AA93" s="771"/>
      <c r="AB93" s="771"/>
      <c r="AC93" s="771"/>
      <c r="AD93" s="771"/>
      <c r="AE93"/>
    </row>
    <row r="94" spans="2:31" ht="12.45">
      <c r="B94" s="759"/>
      <c r="C94" s="756"/>
      <c r="D94" s="756"/>
      <c r="E94" s="756"/>
      <c r="F94" s="756"/>
      <c r="G94" s="750" t="s">
        <v>198</v>
      </c>
      <c r="H94" s="750" t="s">
        <v>32</v>
      </c>
      <c r="I94" s="750" t="s">
        <v>1872</v>
      </c>
      <c r="J94" s="771"/>
      <c r="K94" s="771"/>
      <c r="L94" s="771"/>
      <c r="M94" s="771"/>
      <c r="N94" s="771"/>
      <c r="O94" s="771"/>
      <c r="P94" s="771"/>
      <c r="Q94" s="771"/>
      <c r="R94" s="771"/>
      <c r="S94" s="771"/>
      <c r="T94" s="771"/>
      <c r="U94" s="771"/>
      <c r="V94" s="771">
        <v>1274565600</v>
      </c>
      <c r="W94" s="771">
        <v>1911848400</v>
      </c>
      <c r="X94" s="771">
        <v>2230489800</v>
      </c>
      <c r="Y94" s="771">
        <v>2867772600</v>
      </c>
      <c r="Z94" s="771"/>
      <c r="AA94" s="771"/>
      <c r="AB94" s="771"/>
      <c r="AC94" s="771"/>
      <c r="AD94" s="771"/>
      <c r="AE94"/>
    </row>
    <row r="95" spans="2:31" ht="12.45">
      <c r="B95" s="759"/>
      <c r="C95" s="756"/>
      <c r="D95" s="756"/>
      <c r="E95" s="756"/>
      <c r="F95" s="756"/>
      <c r="G95" s="756"/>
      <c r="H95" s="750" t="s">
        <v>34</v>
      </c>
      <c r="I95" s="750" t="s">
        <v>1870</v>
      </c>
      <c r="J95" s="771"/>
      <c r="K95" s="771"/>
      <c r="L95" s="771"/>
      <c r="M95" s="771"/>
      <c r="N95" s="771"/>
      <c r="O95" s="771"/>
      <c r="P95" s="771"/>
      <c r="Q95" s="771"/>
      <c r="R95" s="771"/>
      <c r="S95" s="771"/>
      <c r="T95" s="771"/>
      <c r="U95" s="771"/>
      <c r="V95" s="771">
        <v>2549131200</v>
      </c>
      <c r="W95" s="771">
        <v>3823696800</v>
      </c>
      <c r="X95" s="771">
        <v>4460979600</v>
      </c>
      <c r="Y95" s="771">
        <v>5735545200</v>
      </c>
      <c r="Z95" s="771"/>
      <c r="AA95" s="771"/>
      <c r="AB95" s="771"/>
      <c r="AC95" s="771"/>
      <c r="AD95" s="771"/>
      <c r="AE95"/>
    </row>
    <row r="96" spans="2:31" ht="12.45">
      <c r="B96" s="759"/>
      <c r="C96" s="756"/>
      <c r="D96" s="756"/>
      <c r="E96" s="756"/>
      <c r="F96" s="756"/>
      <c r="G96" s="756"/>
      <c r="H96" s="750" t="s">
        <v>218</v>
      </c>
      <c r="I96" s="750" t="s">
        <v>1874</v>
      </c>
      <c r="J96" s="771"/>
      <c r="K96" s="771"/>
      <c r="L96" s="771"/>
      <c r="M96" s="771"/>
      <c r="N96" s="771"/>
      <c r="O96" s="771"/>
      <c r="P96" s="771"/>
      <c r="Q96" s="771"/>
      <c r="R96" s="771"/>
      <c r="S96" s="771"/>
      <c r="T96" s="771"/>
      <c r="U96" s="771"/>
      <c r="V96" s="771">
        <v>3823696800</v>
      </c>
      <c r="W96" s="771">
        <v>5735545200</v>
      </c>
      <c r="X96" s="771">
        <v>6691469400</v>
      </c>
      <c r="Y96" s="771">
        <v>8603317800</v>
      </c>
      <c r="Z96" s="771"/>
      <c r="AA96" s="771"/>
      <c r="AB96" s="771"/>
      <c r="AC96" s="771"/>
      <c r="AD96" s="771"/>
      <c r="AE96"/>
    </row>
    <row r="97" spans="2:31" ht="12.45" hidden="1">
      <c r="B97" s="751">
        <v>8100</v>
      </c>
      <c r="C97" s="750" t="s">
        <v>609</v>
      </c>
      <c r="D97" s="750" t="s">
        <v>149</v>
      </c>
      <c r="E97" s="750" t="s">
        <v>149</v>
      </c>
      <c r="F97" s="750" t="s">
        <v>149</v>
      </c>
      <c r="G97" s="750" t="s">
        <v>149</v>
      </c>
      <c r="H97" s="750" t="s">
        <v>149</v>
      </c>
      <c r="I97" s="750" t="s">
        <v>149</v>
      </c>
      <c r="J97" s="751"/>
      <c r="K97" s="751"/>
      <c r="L97" s="751"/>
      <c r="M97" s="751"/>
      <c r="N97" s="751"/>
      <c r="O97" s="751"/>
      <c r="P97" s="751"/>
      <c r="Q97" s="751"/>
      <c r="R97" s="751"/>
      <c r="S97" s="751"/>
      <c r="T97" s="751"/>
      <c r="U97" s="751"/>
      <c r="V97" s="751"/>
      <c r="W97" s="751"/>
      <c r="X97" s="751"/>
      <c r="Y97" s="751"/>
      <c r="Z97" s="751"/>
      <c r="AA97" s="751"/>
      <c r="AB97" s="751"/>
      <c r="AC97" s="751"/>
      <c r="AD97" s="751"/>
      <c r="AE97"/>
    </row>
    <row r="98" spans="2:31" ht="12.45">
      <c r="B98" s="751">
        <v>8101</v>
      </c>
      <c r="C98" s="750" t="s">
        <v>866</v>
      </c>
      <c r="D98" s="750" t="s">
        <v>611</v>
      </c>
      <c r="E98" s="750" t="s">
        <v>33</v>
      </c>
      <c r="F98" s="750"/>
      <c r="G98" s="750" t="s">
        <v>198</v>
      </c>
      <c r="H98" s="750" t="s">
        <v>32</v>
      </c>
      <c r="I98" s="750" t="s">
        <v>1912</v>
      </c>
      <c r="J98" s="771"/>
      <c r="K98" s="771"/>
      <c r="L98" s="771"/>
      <c r="M98" s="771"/>
      <c r="N98" s="771"/>
      <c r="O98" s="771"/>
      <c r="P98" s="771"/>
      <c r="Q98" s="771"/>
      <c r="R98" s="771"/>
      <c r="S98" s="771"/>
      <c r="T98" s="771"/>
      <c r="U98" s="771"/>
      <c r="V98" s="771">
        <v>14044800</v>
      </c>
      <c r="W98" s="771"/>
      <c r="X98" s="771"/>
      <c r="Y98" s="771"/>
      <c r="Z98" s="771"/>
      <c r="AA98" s="771"/>
      <c r="AB98" s="771"/>
      <c r="AC98" s="771"/>
      <c r="AD98" s="771"/>
      <c r="AE98"/>
    </row>
    <row r="99" spans="2:31" ht="12.45">
      <c r="B99" s="751">
        <v>8102</v>
      </c>
      <c r="C99" s="750" t="s">
        <v>878</v>
      </c>
      <c r="D99" s="750" t="s">
        <v>803</v>
      </c>
      <c r="E99" s="750" t="s">
        <v>33</v>
      </c>
      <c r="F99" s="750"/>
      <c r="G99" s="750" t="s">
        <v>197</v>
      </c>
      <c r="H99" s="750" t="s">
        <v>218</v>
      </c>
      <c r="I99" s="750" t="s">
        <v>1911</v>
      </c>
      <c r="J99" s="771"/>
      <c r="K99" s="771"/>
      <c r="L99" s="771"/>
      <c r="M99" s="771"/>
      <c r="N99" s="771"/>
      <c r="O99" s="771"/>
      <c r="P99" s="771"/>
      <c r="Q99" s="771"/>
      <c r="R99" s="771"/>
      <c r="S99" s="771"/>
      <c r="T99" s="771"/>
      <c r="U99" s="771"/>
      <c r="V99" s="771">
        <v>47747700</v>
      </c>
      <c r="W99" s="771"/>
      <c r="X99" s="771"/>
      <c r="Y99" s="771"/>
      <c r="Z99" s="771"/>
      <c r="AA99" s="771"/>
      <c r="AB99" s="771"/>
      <c r="AC99" s="771"/>
      <c r="AD99" s="771"/>
      <c r="AE99"/>
    </row>
    <row r="100" spans="2:31" ht="12.45">
      <c r="B100" s="759"/>
      <c r="C100" s="756"/>
      <c r="D100" s="750"/>
      <c r="E100" s="750" t="s">
        <v>33</v>
      </c>
      <c r="F100" s="750"/>
      <c r="G100" s="750" t="s">
        <v>197</v>
      </c>
      <c r="H100" s="750" t="s">
        <v>32</v>
      </c>
      <c r="I100" s="750" t="s">
        <v>1909</v>
      </c>
      <c r="J100" s="771"/>
      <c r="K100" s="771"/>
      <c r="L100" s="771"/>
      <c r="M100" s="771"/>
      <c r="N100" s="771"/>
      <c r="O100" s="771"/>
      <c r="P100" s="771"/>
      <c r="Q100" s="771"/>
      <c r="R100" s="771"/>
      <c r="S100" s="771"/>
      <c r="T100" s="771"/>
      <c r="U100" s="771"/>
      <c r="V100" s="771">
        <v>18734100</v>
      </c>
      <c r="W100" s="771"/>
      <c r="X100" s="771"/>
      <c r="Y100" s="771"/>
      <c r="Z100" s="771"/>
      <c r="AA100" s="771"/>
      <c r="AB100" s="771"/>
      <c r="AC100" s="771"/>
      <c r="AD100" s="771"/>
      <c r="AE100"/>
    </row>
    <row r="101" spans="2:31" ht="12.45">
      <c r="B101" s="759"/>
      <c r="C101" s="756"/>
      <c r="D101" s="756"/>
      <c r="E101" s="756"/>
      <c r="F101" s="756"/>
      <c r="G101" s="756"/>
      <c r="H101" s="750" t="s">
        <v>34</v>
      </c>
      <c r="I101" s="750" t="s">
        <v>1907</v>
      </c>
      <c r="J101" s="771"/>
      <c r="K101" s="771"/>
      <c r="L101" s="771"/>
      <c r="M101" s="771"/>
      <c r="N101" s="771"/>
      <c r="O101" s="771"/>
      <c r="P101" s="771"/>
      <c r="Q101" s="771"/>
      <c r="R101" s="771"/>
      <c r="S101" s="771"/>
      <c r="T101" s="771"/>
      <c r="U101" s="771"/>
      <c r="V101" s="771">
        <v>33726000</v>
      </c>
      <c r="W101" s="771"/>
      <c r="X101" s="771"/>
      <c r="Y101" s="771"/>
      <c r="Z101" s="771"/>
      <c r="AA101" s="771"/>
      <c r="AB101" s="771"/>
      <c r="AC101" s="771"/>
      <c r="AD101" s="771"/>
      <c r="AE101"/>
    </row>
    <row r="102" spans="2:31" ht="12.45">
      <c r="B102" s="759"/>
      <c r="C102" s="756"/>
      <c r="D102" s="756"/>
      <c r="E102" s="756"/>
      <c r="F102" s="756"/>
      <c r="G102" s="750" t="s">
        <v>198</v>
      </c>
      <c r="H102" s="750" t="s">
        <v>32</v>
      </c>
      <c r="I102" s="750" t="s">
        <v>1908</v>
      </c>
      <c r="J102" s="771"/>
      <c r="K102" s="771"/>
      <c r="L102" s="771"/>
      <c r="M102" s="771"/>
      <c r="N102" s="771"/>
      <c r="O102" s="771"/>
      <c r="P102" s="771"/>
      <c r="Q102" s="771"/>
      <c r="R102" s="771"/>
      <c r="S102" s="771"/>
      <c r="T102" s="771"/>
      <c r="U102" s="771"/>
      <c r="V102" s="771">
        <v>16839900</v>
      </c>
      <c r="W102" s="771"/>
      <c r="X102" s="771"/>
      <c r="Y102" s="771"/>
      <c r="Z102" s="771"/>
      <c r="AA102" s="771"/>
      <c r="AB102" s="771"/>
      <c r="AC102" s="771"/>
      <c r="AD102" s="771"/>
      <c r="AE102"/>
    </row>
    <row r="103" spans="2:31" ht="12.45">
      <c r="B103" s="759"/>
      <c r="C103" s="756"/>
      <c r="D103" s="756"/>
      <c r="E103" s="756"/>
      <c r="F103" s="756"/>
      <c r="G103" s="756"/>
      <c r="H103" s="750" t="s">
        <v>34</v>
      </c>
      <c r="I103" s="750" t="s">
        <v>1906</v>
      </c>
      <c r="J103" s="771"/>
      <c r="K103" s="771"/>
      <c r="L103" s="771"/>
      <c r="M103" s="771"/>
      <c r="N103" s="771"/>
      <c r="O103" s="771"/>
      <c r="P103" s="771"/>
      <c r="Q103" s="771"/>
      <c r="R103" s="771"/>
      <c r="S103" s="771"/>
      <c r="T103" s="771"/>
      <c r="U103" s="771"/>
      <c r="V103" s="771">
        <v>30330300</v>
      </c>
      <c r="W103" s="771"/>
      <c r="X103" s="771"/>
      <c r="Y103" s="771"/>
      <c r="Z103" s="771"/>
      <c r="AA103" s="771"/>
      <c r="AB103" s="771"/>
      <c r="AC103" s="771"/>
      <c r="AD103" s="771"/>
      <c r="AE103"/>
    </row>
    <row r="104" spans="2:31" ht="12.45">
      <c r="B104" s="759"/>
      <c r="C104" s="756"/>
      <c r="D104" s="756"/>
      <c r="E104" s="756"/>
      <c r="F104" s="756"/>
      <c r="G104" s="756"/>
      <c r="H104" s="750" t="s">
        <v>218</v>
      </c>
      <c r="I104" s="750" t="s">
        <v>1910</v>
      </c>
      <c r="J104" s="771"/>
      <c r="K104" s="771"/>
      <c r="L104" s="771"/>
      <c r="M104" s="771"/>
      <c r="N104" s="771"/>
      <c r="O104" s="771"/>
      <c r="P104" s="771"/>
      <c r="Q104" s="771"/>
      <c r="R104" s="771"/>
      <c r="S104" s="771"/>
      <c r="T104" s="771"/>
      <c r="U104" s="771"/>
      <c r="V104" s="771">
        <v>42966000</v>
      </c>
      <c r="W104" s="771"/>
      <c r="X104" s="771"/>
      <c r="Y104" s="771"/>
      <c r="Z104" s="771"/>
      <c r="AA104" s="771"/>
      <c r="AB104" s="771"/>
      <c r="AC104" s="771"/>
      <c r="AD104" s="771"/>
      <c r="AE104"/>
    </row>
    <row r="105" spans="2:31" ht="12.45">
      <c r="B105" s="751">
        <v>9000</v>
      </c>
      <c r="C105" s="750" t="s">
        <v>666</v>
      </c>
      <c r="D105" s="750" t="s">
        <v>149</v>
      </c>
      <c r="E105" s="750" t="s">
        <v>149</v>
      </c>
      <c r="F105" s="750" t="s">
        <v>149</v>
      </c>
      <c r="G105" s="750" t="s">
        <v>149</v>
      </c>
      <c r="H105" s="750" t="s">
        <v>149</v>
      </c>
      <c r="I105" s="750" t="s">
        <v>149</v>
      </c>
      <c r="J105" s="751"/>
      <c r="K105" s="751"/>
      <c r="L105" s="751"/>
      <c r="M105" s="751"/>
      <c r="N105" s="751"/>
      <c r="O105" s="751"/>
      <c r="P105" s="751"/>
      <c r="Q105" s="751"/>
      <c r="R105" s="751"/>
      <c r="S105" s="751"/>
      <c r="T105" s="751"/>
      <c r="U105" s="751"/>
      <c r="V105" s="751"/>
      <c r="W105" s="751"/>
      <c r="X105" s="751"/>
      <c r="Y105" s="751"/>
      <c r="Z105" s="751"/>
      <c r="AA105" s="751"/>
      <c r="AB105" s="751"/>
      <c r="AC105" s="751"/>
      <c r="AD105" s="751"/>
      <c r="AE105"/>
    </row>
    <row r="106" spans="2:31" ht="12.45">
      <c r="B106" s="751">
        <v>9001</v>
      </c>
      <c r="C106" s="750" t="s">
        <v>1215</v>
      </c>
      <c r="D106" s="750"/>
      <c r="E106" s="750" t="s">
        <v>33</v>
      </c>
      <c r="F106" s="750"/>
      <c r="G106" s="750" t="s">
        <v>886</v>
      </c>
      <c r="H106" s="750" t="s">
        <v>32</v>
      </c>
      <c r="I106" s="750" t="s">
        <v>1854</v>
      </c>
      <c r="J106" s="771"/>
      <c r="K106" s="771">
        <v>943357800</v>
      </c>
      <c r="L106" s="771">
        <v>1660289400</v>
      </c>
      <c r="M106" s="771"/>
      <c r="N106" s="771">
        <v>3207388800</v>
      </c>
      <c r="O106" s="771"/>
      <c r="P106" s="771">
        <v>4716742800</v>
      </c>
      <c r="Q106" s="771">
        <v>6037416000</v>
      </c>
      <c r="R106" s="771"/>
      <c r="S106" s="771">
        <v>8603317800</v>
      </c>
      <c r="T106" s="771">
        <v>11320155000</v>
      </c>
      <c r="U106" s="771">
        <v>13584186000</v>
      </c>
      <c r="V106" s="771"/>
      <c r="W106" s="771"/>
      <c r="X106" s="771"/>
      <c r="Y106" s="771"/>
      <c r="Z106" s="771"/>
      <c r="AA106" s="771"/>
      <c r="AB106" s="771"/>
      <c r="AC106" s="771"/>
      <c r="AD106" s="771"/>
      <c r="AE106"/>
    </row>
    <row r="107" spans="2:31" ht="12.45">
      <c r="B107" s="759"/>
      <c r="C107" s="756"/>
      <c r="D107" s="756"/>
      <c r="E107" s="756"/>
      <c r="F107" s="756"/>
      <c r="G107" s="756"/>
      <c r="H107" s="750" t="s">
        <v>34</v>
      </c>
      <c r="I107" s="750" t="s">
        <v>1852</v>
      </c>
      <c r="J107" s="771"/>
      <c r="K107" s="771">
        <v>1415036700</v>
      </c>
      <c r="L107" s="771">
        <v>2490434100</v>
      </c>
      <c r="M107" s="771"/>
      <c r="N107" s="771">
        <v>4811083200</v>
      </c>
      <c r="O107" s="771"/>
      <c r="P107" s="771">
        <v>7075114200</v>
      </c>
      <c r="Q107" s="771">
        <v>9056124000</v>
      </c>
      <c r="R107" s="771"/>
      <c r="S107" s="771">
        <v>12904999800</v>
      </c>
      <c r="T107" s="771">
        <v>16980255600</v>
      </c>
      <c r="U107" s="771">
        <v>20376302100</v>
      </c>
      <c r="V107" s="771"/>
      <c r="W107" s="771"/>
      <c r="X107" s="771"/>
      <c r="Y107" s="771"/>
      <c r="Z107" s="771"/>
      <c r="AA107" s="771"/>
      <c r="AB107" s="771"/>
      <c r="AC107" s="771"/>
      <c r="AD107" s="771"/>
      <c r="AE107"/>
    </row>
    <row r="108" spans="2:31" ht="12.45">
      <c r="B108" s="759"/>
      <c r="C108" s="756"/>
      <c r="D108" s="756"/>
      <c r="E108" s="756"/>
      <c r="F108" s="756"/>
      <c r="G108" s="756"/>
      <c r="H108" s="750" t="s">
        <v>218</v>
      </c>
      <c r="I108" s="750" t="s">
        <v>1856</v>
      </c>
      <c r="J108" s="771"/>
      <c r="K108" s="771">
        <v>1839522300</v>
      </c>
      <c r="L108" s="771">
        <v>3237557400</v>
      </c>
      <c r="M108" s="771"/>
      <c r="N108" s="771">
        <v>6254394300</v>
      </c>
      <c r="O108" s="771"/>
      <c r="P108" s="771">
        <v>9197634600</v>
      </c>
      <c r="Q108" s="771">
        <v>11772961200</v>
      </c>
      <c r="R108" s="771"/>
      <c r="S108" s="771">
        <v>16776467400</v>
      </c>
      <c r="T108" s="771">
        <v>22074313800</v>
      </c>
      <c r="U108" s="771">
        <v>26489139600</v>
      </c>
      <c r="V108" s="771"/>
      <c r="W108" s="771"/>
      <c r="X108" s="771"/>
      <c r="Y108" s="771"/>
      <c r="Z108" s="771"/>
      <c r="AA108" s="771"/>
      <c r="AB108" s="771"/>
      <c r="AC108" s="771"/>
      <c r="AD108" s="771"/>
      <c r="AE108"/>
    </row>
    <row r="109" spans="2:31" ht="12.45">
      <c r="B109" s="759"/>
      <c r="C109" s="756"/>
      <c r="D109" s="756"/>
      <c r="E109" s="756"/>
      <c r="F109" s="756"/>
      <c r="G109" s="750" t="s">
        <v>887</v>
      </c>
      <c r="H109" s="750" t="s">
        <v>32</v>
      </c>
      <c r="I109" s="750" t="s">
        <v>1855</v>
      </c>
      <c r="J109" s="771"/>
      <c r="K109" s="771">
        <v>660336600</v>
      </c>
      <c r="L109" s="771">
        <v>1162207200</v>
      </c>
      <c r="M109" s="771"/>
      <c r="N109" s="771">
        <v>2245158300</v>
      </c>
      <c r="O109" s="771"/>
      <c r="P109" s="771">
        <v>3301706100</v>
      </c>
      <c r="Q109" s="771">
        <v>4226191200</v>
      </c>
      <c r="R109" s="771"/>
      <c r="S109" s="771">
        <v>6022308600</v>
      </c>
      <c r="T109" s="771">
        <v>7924085400</v>
      </c>
      <c r="U109" s="771">
        <v>9508907100</v>
      </c>
      <c r="V109" s="771"/>
      <c r="W109" s="771"/>
      <c r="X109" s="771"/>
      <c r="Y109" s="771"/>
      <c r="Z109" s="771"/>
      <c r="AA109" s="771"/>
      <c r="AB109" s="771"/>
      <c r="AC109" s="771"/>
      <c r="AD109" s="771"/>
      <c r="AE109"/>
    </row>
    <row r="110" spans="2:31" ht="12.45">
      <c r="B110" s="759"/>
      <c r="C110" s="756"/>
      <c r="D110" s="756"/>
      <c r="E110" s="756"/>
      <c r="F110" s="756"/>
      <c r="G110" s="756"/>
      <c r="H110" s="750" t="s">
        <v>34</v>
      </c>
      <c r="I110" s="750" t="s">
        <v>1853</v>
      </c>
      <c r="J110" s="771"/>
      <c r="K110" s="771">
        <v>919772700</v>
      </c>
      <c r="L110" s="771">
        <v>1618801800</v>
      </c>
      <c r="M110" s="771"/>
      <c r="N110" s="771">
        <v>3127208700</v>
      </c>
      <c r="O110" s="771"/>
      <c r="P110" s="771">
        <v>4598840400</v>
      </c>
      <c r="Q110" s="771">
        <v>5886480600</v>
      </c>
      <c r="R110" s="771"/>
      <c r="S110" s="771">
        <v>8388256800</v>
      </c>
      <c r="T110" s="771">
        <v>11037156900</v>
      </c>
      <c r="U110" s="771">
        <v>13244616000</v>
      </c>
      <c r="V110" s="771"/>
      <c r="W110" s="771"/>
      <c r="X110" s="771"/>
      <c r="Y110" s="771"/>
      <c r="Z110" s="771"/>
      <c r="AA110" s="771"/>
      <c r="AB110" s="771"/>
      <c r="AC110" s="771"/>
      <c r="AD110" s="771"/>
      <c r="AE110"/>
    </row>
    <row r="111" spans="2:31" ht="12.45">
      <c r="B111" s="759"/>
      <c r="C111" s="756"/>
      <c r="D111" s="756"/>
      <c r="E111" s="756"/>
      <c r="F111" s="756"/>
      <c r="G111" s="756"/>
      <c r="H111" s="750" t="s">
        <v>218</v>
      </c>
      <c r="I111" s="750" t="s">
        <v>1857</v>
      </c>
      <c r="J111" s="771"/>
      <c r="K111" s="771">
        <v>1103718000</v>
      </c>
      <c r="L111" s="771">
        <v>1942548300</v>
      </c>
      <c r="M111" s="771"/>
      <c r="N111" s="771">
        <v>3752618100</v>
      </c>
      <c r="O111" s="771"/>
      <c r="P111" s="771">
        <v>5518566900</v>
      </c>
      <c r="Q111" s="771">
        <v>7063772100</v>
      </c>
      <c r="R111" s="771"/>
      <c r="S111" s="771">
        <v>10065871200</v>
      </c>
      <c r="T111" s="771">
        <v>13244546700</v>
      </c>
      <c r="U111" s="771">
        <v>15893469900</v>
      </c>
      <c r="V111" s="771"/>
      <c r="W111" s="771"/>
      <c r="X111" s="771"/>
      <c r="Y111" s="771"/>
      <c r="Z111" s="771"/>
      <c r="AA111" s="771"/>
      <c r="AB111" s="771"/>
      <c r="AC111" s="771"/>
      <c r="AD111" s="771"/>
      <c r="AE111"/>
    </row>
    <row r="112" spans="2:31" ht="12.45">
      <c r="B112" s="751">
        <v>9002</v>
      </c>
      <c r="C112" s="750" t="s">
        <v>1210</v>
      </c>
      <c r="D112" s="750"/>
      <c r="E112" s="750" t="s">
        <v>33</v>
      </c>
      <c r="F112" s="750"/>
      <c r="G112" s="750" t="s">
        <v>886</v>
      </c>
      <c r="H112" s="750" t="s">
        <v>32</v>
      </c>
      <c r="I112" s="750" t="s">
        <v>1848</v>
      </c>
      <c r="J112" s="771"/>
      <c r="K112" s="771">
        <v>2075373300</v>
      </c>
      <c r="L112" s="771">
        <v>3460172100</v>
      </c>
      <c r="M112" s="771"/>
      <c r="N112" s="771">
        <v>6320437200</v>
      </c>
      <c r="O112" s="771"/>
      <c r="P112" s="771">
        <v>9357994800</v>
      </c>
      <c r="Q112" s="771">
        <v>11244687300</v>
      </c>
      <c r="R112" s="771"/>
      <c r="S112" s="771">
        <v>16278385200</v>
      </c>
      <c r="T112" s="771">
        <v>19697069700</v>
      </c>
      <c r="U112" s="771">
        <v>23885538600</v>
      </c>
      <c r="V112" s="771"/>
      <c r="W112" s="771"/>
      <c r="X112" s="771"/>
      <c r="Y112" s="771"/>
      <c r="Z112" s="771"/>
      <c r="AA112" s="771"/>
      <c r="AB112" s="771"/>
      <c r="AC112" s="771"/>
      <c r="AD112" s="771"/>
      <c r="AE112"/>
    </row>
    <row r="113" spans="2:31" ht="12.45">
      <c r="B113" s="759"/>
      <c r="C113" s="756"/>
      <c r="D113" s="756"/>
      <c r="E113" s="756"/>
      <c r="F113" s="756"/>
      <c r="G113" s="756"/>
      <c r="H113" s="750" t="s">
        <v>34</v>
      </c>
      <c r="I113" s="750" t="s">
        <v>1846</v>
      </c>
      <c r="J113" s="771"/>
      <c r="K113" s="771">
        <v>3113048400</v>
      </c>
      <c r="L113" s="771">
        <v>5190292800</v>
      </c>
      <c r="M113" s="771"/>
      <c r="N113" s="771">
        <v>9480655800</v>
      </c>
      <c r="O113" s="771"/>
      <c r="P113" s="771">
        <v>14037015300</v>
      </c>
      <c r="Q113" s="771">
        <v>16867065600</v>
      </c>
      <c r="R113" s="771"/>
      <c r="S113" s="771">
        <v>24417624000</v>
      </c>
      <c r="T113" s="771">
        <v>29545662300</v>
      </c>
      <c r="U113" s="771">
        <v>35828331000</v>
      </c>
      <c r="V113" s="771"/>
      <c r="W113" s="771"/>
      <c r="X113" s="771"/>
      <c r="Y113" s="771"/>
      <c r="Z113" s="771"/>
      <c r="AA113" s="771"/>
      <c r="AB113" s="771"/>
      <c r="AC113" s="771"/>
      <c r="AD113" s="771"/>
      <c r="AE113"/>
    </row>
    <row r="114" spans="2:31">
      <c r="B114" s="759"/>
      <c r="C114" s="756"/>
      <c r="D114" s="756"/>
      <c r="E114" s="756"/>
      <c r="F114" s="756"/>
      <c r="G114" s="756"/>
      <c r="H114" s="750" t="s">
        <v>218</v>
      </c>
      <c r="I114" s="750" t="s">
        <v>1850</v>
      </c>
      <c r="J114" s="771"/>
      <c r="K114" s="771">
        <v>4046958300</v>
      </c>
      <c r="L114" s="771">
        <v>6747371400</v>
      </c>
      <c r="M114" s="771"/>
      <c r="N114" s="771">
        <v>12324820200</v>
      </c>
      <c r="O114" s="771"/>
      <c r="P114" s="771">
        <v>18248099100</v>
      </c>
      <c r="Q114" s="771">
        <v>21927120600</v>
      </c>
      <c r="R114" s="771"/>
      <c r="S114" s="771">
        <v>31742841900</v>
      </c>
      <c r="T114" s="771">
        <v>38409270900</v>
      </c>
      <c r="U114" s="771">
        <v>46576761000</v>
      </c>
      <c r="V114" s="771"/>
      <c r="W114" s="771"/>
      <c r="X114" s="771"/>
      <c r="Y114" s="771"/>
      <c r="Z114" s="771"/>
      <c r="AA114" s="771"/>
      <c r="AB114" s="771"/>
      <c r="AC114" s="771"/>
      <c r="AD114" s="771"/>
    </row>
    <row r="115" spans="2:31">
      <c r="B115" s="759"/>
      <c r="C115" s="756"/>
      <c r="D115" s="756"/>
      <c r="E115" s="756"/>
      <c r="F115" s="756"/>
      <c r="G115" s="750" t="s">
        <v>887</v>
      </c>
      <c r="H115" s="750" t="s">
        <v>32</v>
      </c>
      <c r="I115" s="750" t="s">
        <v>1849</v>
      </c>
      <c r="J115" s="771"/>
      <c r="K115" s="771">
        <v>1452735900</v>
      </c>
      <c r="L115" s="771">
        <v>2422127400</v>
      </c>
      <c r="M115" s="771"/>
      <c r="N115" s="771">
        <v>4424296800</v>
      </c>
      <c r="O115" s="771"/>
      <c r="P115" s="771">
        <v>6550582500</v>
      </c>
      <c r="Q115" s="771">
        <v>7871255700</v>
      </c>
      <c r="R115" s="771"/>
      <c r="S115" s="771">
        <v>11394837300</v>
      </c>
      <c r="T115" s="771">
        <v>13787904900</v>
      </c>
      <c r="U115" s="771">
        <v>16719826200</v>
      </c>
      <c r="V115" s="771"/>
      <c r="W115" s="771"/>
      <c r="X115" s="771"/>
      <c r="Y115" s="771"/>
      <c r="Z115" s="771"/>
      <c r="AA115" s="771"/>
      <c r="AB115" s="771"/>
      <c r="AC115" s="771"/>
      <c r="AD115" s="771"/>
    </row>
    <row r="116" spans="2:31">
      <c r="B116" s="759"/>
      <c r="C116" s="756"/>
      <c r="D116" s="756"/>
      <c r="E116" s="756"/>
      <c r="F116" s="756"/>
      <c r="G116" s="756"/>
      <c r="H116" s="750" t="s">
        <v>34</v>
      </c>
      <c r="I116" s="750" t="s">
        <v>1847</v>
      </c>
      <c r="J116" s="771"/>
      <c r="K116" s="771">
        <v>2023467600</v>
      </c>
      <c r="L116" s="771">
        <v>3373685700</v>
      </c>
      <c r="M116" s="771"/>
      <c r="N116" s="771">
        <v>6162410100</v>
      </c>
      <c r="O116" s="771"/>
      <c r="P116" s="771">
        <v>9124061100</v>
      </c>
      <c r="Q116" s="771">
        <v>10963583400</v>
      </c>
      <c r="R116" s="771"/>
      <c r="S116" s="771">
        <v>15871432500</v>
      </c>
      <c r="T116" s="771">
        <v>19204670100</v>
      </c>
      <c r="U116" s="771">
        <v>23288426700</v>
      </c>
      <c r="V116" s="771"/>
      <c r="W116" s="771"/>
      <c r="X116" s="771"/>
      <c r="Y116" s="771"/>
      <c r="Z116" s="771"/>
      <c r="AA116" s="771"/>
      <c r="AB116" s="771"/>
      <c r="AC116" s="771"/>
      <c r="AD116" s="771"/>
    </row>
    <row r="117" spans="2:31">
      <c r="B117" s="759"/>
      <c r="C117" s="756"/>
      <c r="D117" s="756"/>
      <c r="E117" s="756"/>
      <c r="F117" s="756"/>
      <c r="G117" s="756"/>
      <c r="H117" s="750" t="s">
        <v>218</v>
      </c>
      <c r="I117" s="750" t="s">
        <v>1851</v>
      </c>
      <c r="J117" s="771"/>
      <c r="K117" s="771">
        <v>2428179600</v>
      </c>
      <c r="L117" s="771">
        <v>4048413600</v>
      </c>
      <c r="M117" s="771"/>
      <c r="N117" s="771">
        <v>7394887500</v>
      </c>
      <c r="O117" s="771"/>
      <c r="P117" s="771">
        <v>10948845600</v>
      </c>
      <c r="Q117" s="771">
        <v>13156258500</v>
      </c>
      <c r="R117" s="771"/>
      <c r="S117" s="771">
        <v>19045695900</v>
      </c>
      <c r="T117" s="771">
        <v>23045553300</v>
      </c>
      <c r="U117" s="771">
        <v>27946056600</v>
      </c>
      <c r="V117" s="771"/>
      <c r="W117" s="771"/>
      <c r="X117" s="771"/>
      <c r="Y117" s="771"/>
      <c r="Z117" s="771"/>
      <c r="AA117" s="771"/>
      <c r="AB117" s="771"/>
      <c r="AC117" s="771"/>
      <c r="AD117" s="771"/>
    </row>
    <row r="118" spans="2:31">
      <c r="B118" s="751">
        <v>9003</v>
      </c>
      <c r="C118" s="750" t="s">
        <v>1216</v>
      </c>
      <c r="D118" s="750"/>
      <c r="E118" s="750" t="s">
        <v>33</v>
      </c>
      <c r="F118" s="750"/>
      <c r="G118" s="750" t="s">
        <v>886</v>
      </c>
      <c r="H118" s="750" t="s">
        <v>32</v>
      </c>
      <c r="I118" s="750" t="s">
        <v>1860</v>
      </c>
      <c r="J118" s="771"/>
      <c r="K118" s="771">
        <v>1226355900</v>
      </c>
      <c r="L118" s="771">
        <v>2158371600</v>
      </c>
      <c r="M118" s="771"/>
      <c r="N118" s="771">
        <v>4169573100</v>
      </c>
      <c r="O118" s="771"/>
      <c r="P118" s="771">
        <v>6131733300</v>
      </c>
      <c r="Q118" s="771">
        <v>7848640800</v>
      </c>
      <c r="R118" s="771"/>
      <c r="S118" s="771">
        <v>11184303900</v>
      </c>
      <c r="T118" s="771">
        <v>14716201500</v>
      </c>
      <c r="U118" s="771">
        <v>17659441800</v>
      </c>
      <c r="V118" s="771"/>
      <c r="W118" s="771"/>
      <c r="X118" s="771"/>
      <c r="Y118" s="771"/>
      <c r="Z118" s="771"/>
      <c r="AA118" s="771"/>
      <c r="AB118" s="771"/>
      <c r="AC118" s="771"/>
      <c r="AD118" s="771"/>
    </row>
    <row r="119" spans="2:31">
      <c r="B119" s="759"/>
      <c r="C119" s="756"/>
      <c r="D119" s="756"/>
      <c r="E119" s="756"/>
      <c r="F119" s="756"/>
      <c r="G119" s="756"/>
      <c r="H119" s="750" t="s">
        <v>34</v>
      </c>
      <c r="I119" s="750" t="s">
        <v>1858</v>
      </c>
      <c r="J119" s="771"/>
      <c r="K119" s="771">
        <v>1839522300</v>
      </c>
      <c r="L119" s="771">
        <v>3237557400</v>
      </c>
      <c r="M119" s="771"/>
      <c r="N119" s="771">
        <v>6254394300</v>
      </c>
      <c r="O119" s="771"/>
      <c r="P119" s="771">
        <v>9197634600</v>
      </c>
      <c r="Q119" s="771">
        <v>11772984300</v>
      </c>
      <c r="R119" s="771"/>
      <c r="S119" s="771">
        <v>16776490500</v>
      </c>
      <c r="T119" s="771">
        <v>22074336900</v>
      </c>
      <c r="U119" s="771">
        <v>26489185800</v>
      </c>
      <c r="V119" s="771"/>
      <c r="W119" s="771"/>
      <c r="X119" s="771"/>
      <c r="Y119" s="771"/>
      <c r="Z119" s="771"/>
      <c r="AA119" s="771"/>
      <c r="AB119" s="771"/>
      <c r="AC119" s="771"/>
      <c r="AD119" s="771"/>
    </row>
    <row r="120" spans="2:31">
      <c r="B120" s="759"/>
      <c r="C120" s="756"/>
      <c r="D120" s="756"/>
      <c r="E120" s="756"/>
      <c r="F120" s="756"/>
      <c r="G120" s="756"/>
      <c r="H120" s="750" t="s">
        <v>218</v>
      </c>
      <c r="I120" s="750" t="s">
        <v>1862</v>
      </c>
      <c r="J120" s="771"/>
      <c r="K120" s="771">
        <v>2391381300</v>
      </c>
      <c r="L120" s="771">
        <v>4208843100</v>
      </c>
      <c r="M120" s="771"/>
      <c r="N120" s="771">
        <v>8130691800</v>
      </c>
      <c r="O120" s="771"/>
      <c r="P120" s="771">
        <v>11956906500</v>
      </c>
      <c r="Q120" s="771">
        <v>15304858800</v>
      </c>
      <c r="R120" s="771"/>
      <c r="S120" s="771">
        <v>21809403000</v>
      </c>
      <c r="T120" s="771">
        <v>28696575600</v>
      </c>
      <c r="U120" s="771">
        <v>34435886100</v>
      </c>
      <c r="V120" s="771"/>
      <c r="W120" s="771"/>
      <c r="X120" s="771"/>
      <c r="Y120" s="771"/>
      <c r="Z120" s="771"/>
      <c r="AA120" s="771"/>
      <c r="AB120" s="771"/>
      <c r="AC120" s="771"/>
      <c r="AD120" s="771"/>
    </row>
    <row r="121" spans="2:31">
      <c r="B121" s="759"/>
      <c r="C121" s="756"/>
      <c r="D121" s="756"/>
      <c r="E121" s="756"/>
      <c r="F121" s="756"/>
      <c r="G121" s="750" t="s">
        <v>887</v>
      </c>
      <c r="H121" s="750" t="s">
        <v>32</v>
      </c>
      <c r="I121" s="750" t="s">
        <v>1861</v>
      </c>
      <c r="J121" s="771"/>
      <c r="K121" s="771">
        <v>858442200</v>
      </c>
      <c r="L121" s="771">
        <v>1510855500</v>
      </c>
      <c r="M121" s="771"/>
      <c r="N121" s="771">
        <v>2918685000</v>
      </c>
      <c r="O121" s="771"/>
      <c r="P121" s="771">
        <v>4292211000</v>
      </c>
      <c r="Q121" s="771">
        <v>5494034700</v>
      </c>
      <c r="R121" s="771"/>
      <c r="S121" s="771">
        <v>7829005800</v>
      </c>
      <c r="T121" s="771">
        <v>10301306400</v>
      </c>
      <c r="U121" s="771">
        <v>12361595400</v>
      </c>
      <c r="V121" s="771"/>
      <c r="W121" s="771"/>
      <c r="X121" s="771"/>
      <c r="Y121" s="771"/>
      <c r="Z121" s="771"/>
      <c r="AA121" s="771"/>
      <c r="AB121" s="771"/>
      <c r="AC121" s="771"/>
      <c r="AD121" s="771"/>
    </row>
    <row r="122" spans="2:31">
      <c r="B122" s="759"/>
      <c r="C122" s="756"/>
      <c r="D122" s="756"/>
      <c r="E122" s="756"/>
      <c r="F122" s="756"/>
      <c r="G122" s="756"/>
      <c r="H122" s="750" t="s">
        <v>34</v>
      </c>
      <c r="I122" s="750" t="s">
        <v>1859</v>
      </c>
      <c r="J122" s="771"/>
      <c r="K122" s="771">
        <v>1195702200</v>
      </c>
      <c r="L122" s="771">
        <v>2104433100</v>
      </c>
      <c r="M122" s="771"/>
      <c r="N122" s="771">
        <v>4065345900</v>
      </c>
      <c r="O122" s="771"/>
      <c r="P122" s="771">
        <v>5978464800</v>
      </c>
      <c r="Q122" s="771">
        <v>7652429400</v>
      </c>
      <c r="R122" s="771"/>
      <c r="S122" s="771">
        <v>10904724600</v>
      </c>
      <c r="T122" s="771">
        <v>14348310900</v>
      </c>
      <c r="U122" s="771">
        <v>17218000800</v>
      </c>
      <c r="V122" s="771"/>
      <c r="W122" s="771"/>
      <c r="X122" s="771"/>
      <c r="Y122" s="771"/>
      <c r="Z122" s="771"/>
      <c r="AA122" s="771"/>
      <c r="AB122" s="771"/>
      <c r="AC122" s="771"/>
      <c r="AD122" s="771"/>
    </row>
    <row r="123" spans="2:31">
      <c r="B123" s="759"/>
      <c r="C123" s="757"/>
      <c r="D123" s="757"/>
      <c r="E123" s="757"/>
      <c r="F123" s="757"/>
      <c r="G123" s="757"/>
      <c r="H123" s="752" t="s">
        <v>218</v>
      </c>
      <c r="I123" s="752" t="s">
        <v>1863</v>
      </c>
      <c r="J123" s="771"/>
      <c r="K123" s="771">
        <v>1434833400</v>
      </c>
      <c r="L123" s="771">
        <v>2525292000</v>
      </c>
      <c r="M123" s="771"/>
      <c r="N123" s="771">
        <v>4878419700</v>
      </c>
      <c r="O123" s="771"/>
      <c r="P123" s="771">
        <v>7174143900</v>
      </c>
      <c r="Q123" s="771">
        <v>9182896800</v>
      </c>
      <c r="R123" s="771"/>
      <c r="S123" s="771">
        <v>13085641800</v>
      </c>
      <c r="T123" s="771">
        <v>17217954600</v>
      </c>
      <c r="U123" s="771">
        <v>20661540900</v>
      </c>
      <c r="V123" s="771"/>
      <c r="W123" s="771"/>
      <c r="X123" s="771"/>
      <c r="Y123" s="771"/>
      <c r="Z123" s="771"/>
      <c r="AA123" s="771"/>
      <c r="AB123" s="771"/>
      <c r="AC123" s="771"/>
      <c r="AD123" s="771"/>
    </row>
    <row r="124" spans="2:31" ht="12.45">
      <c r="B124"/>
      <c r="C124"/>
      <c r="D124"/>
      <c r="E124"/>
      <c r="F124"/>
      <c r="G124"/>
      <c r="H124"/>
      <c r="I124"/>
      <c r="J124"/>
      <c r="K124"/>
      <c r="L124"/>
      <c r="M124"/>
      <c r="N124"/>
      <c r="O124"/>
      <c r="P124"/>
      <c r="Q124"/>
      <c r="R124"/>
      <c r="S124"/>
      <c r="T124"/>
      <c r="U124"/>
      <c r="V124"/>
      <c r="W124"/>
      <c r="X124"/>
      <c r="Y124"/>
      <c r="Z124"/>
      <c r="AA124"/>
      <c r="AB124"/>
      <c r="AC124"/>
      <c r="AD124"/>
    </row>
    <row r="125" spans="2:31" ht="12.45">
      <c r="B125"/>
      <c r="C125"/>
      <c r="D125"/>
      <c r="E125"/>
      <c r="F125"/>
      <c r="G125"/>
      <c r="H125"/>
      <c r="I125"/>
      <c r="J125"/>
      <c r="K125"/>
      <c r="L125"/>
      <c r="M125"/>
      <c r="N125"/>
      <c r="O125"/>
      <c r="P125"/>
      <c r="Q125"/>
      <c r="R125"/>
      <c r="S125"/>
      <c r="T125"/>
      <c r="U125"/>
      <c r="V125"/>
      <c r="W125"/>
      <c r="X125"/>
      <c r="Y125"/>
      <c r="Z125"/>
    </row>
    <row r="126" spans="2:31" ht="12.45">
      <c r="B126"/>
      <c r="C126"/>
      <c r="D126"/>
      <c r="E126"/>
      <c r="F126"/>
      <c r="G126"/>
      <c r="H126"/>
      <c r="I126"/>
      <c r="J126"/>
      <c r="K126"/>
      <c r="L126"/>
      <c r="M126"/>
      <c r="N126"/>
      <c r="O126"/>
      <c r="P126"/>
      <c r="Q126"/>
      <c r="R126"/>
      <c r="S126"/>
      <c r="T126"/>
      <c r="U126"/>
      <c r="V126"/>
      <c r="W126"/>
      <c r="X126"/>
      <c r="Y126"/>
      <c r="Z126"/>
    </row>
    <row r="127" spans="2:31" ht="12.45">
      <c r="B127"/>
      <c r="C127"/>
      <c r="D127"/>
      <c r="E127"/>
      <c r="F127"/>
      <c r="G127"/>
      <c r="H127"/>
      <c r="I127"/>
      <c r="J127"/>
      <c r="K127"/>
      <c r="L127"/>
      <c r="M127"/>
      <c r="N127"/>
      <c r="O127"/>
      <c r="P127"/>
      <c r="Q127"/>
      <c r="R127"/>
      <c r="S127"/>
      <c r="T127"/>
      <c r="U127"/>
      <c r="V127"/>
      <c r="W127"/>
      <c r="X127"/>
      <c r="Y127"/>
      <c r="Z127"/>
    </row>
    <row r="128" spans="2:31" ht="12.45">
      <c r="B128"/>
      <c r="C128"/>
      <c r="D128"/>
      <c r="E128"/>
      <c r="F128"/>
      <c r="G128"/>
      <c r="H128"/>
      <c r="I128"/>
      <c r="J128"/>
      <c r="K128"/>
      <c r="L128"/>
      <c r="M128"/>
      <c r="N128"/>
      <c r="O128"/>
      <c r="P128"/>
      <c r="Q128"/>
      <c r="R128"/>
      <c r="S128"/>
      <c r="T128"/>
      <c r="U128"/>
      <c r="V128"/>
      <c r="W128"/>
      <c r="X128"/>
      <c r="Y128"/>
      <c r="Z128"/>
    </row>
    <row r="129" spans="2:26" ht="12.45">
      <c r="B129"/>
      <c r="C129"/>
      <c r="D129"/>
      <c r="E129"/>
      <c r="F129"/>
      <c r="G129"/>
      <c r="H129"/>
      <c r="I129"/>
      <c r="J129"/>
      <c r="K129"/>
      <c r="L129"/>
      <c r="M129"/>
      <c r="N129"/>
      <c r="O129"/>
      <c r="P129"/>
      <c r="Q129"/>
      <c r="R129"/>
      <c r="S129"/>
      <c r="T129"/>
      <c r="U129"/>
      <c r="V129"/>
      <c r="W129"/>
      <c r="X129"/>
      <c r="Y129"/>
      <c r="Z129"/>
    </row>
    <row r="130" spans="2:26" ht="12.45">
      <c r="B130"/>
      <c r="C130"/>
      <c r="D130"/>
      <c r="E130"/>
      <c r="F130"/>
      <c r="G130"/>
      <c r="H130"/>
      <c r="I130"/>
      <c r="J130"/>
      <c r="K130"/>
      <c r="L130"/>
      <c r="M130"/>
      <c r="N130"/>
      <c r="O130"/>
      <c r="P130"/>
      <c r="Q130"/>
      <c r="R130"/>
      <c r="S130"/>
      <c r="T130"/>
      <c r="U130"/>
      <c r="V130"/>
      <c r="W130"/>
      <c r="X130"/>
    </row>
    <row r="131" spans="2:26" ht="12.45">
      <c r="B131"/>
      <c r="C131"/>
      <c r="D131"/>
      <c r="E131"/>
      <c r="F131"/>
      <c r="G131"/>
      <c r="H131"/>
      <c r="I131"/>
      <c r="J131"/>
      <c r="K131"/>
      <c r="L131"/>
      <c r="M131"/>
      <c r="N131"/>
      <c r="O131"/>
      <c r="P131"/>
      <c r="Q131"/>
      <c r="R131"/>
      <c r="S131"/>
      <c r="T131"/>
      <c r="U131"/>
      <c r="V131"/>
      <c r="W131"/>
      <c r="X131"/>
    </row>
    <row r="132" spans="2:26" ht="12.45">
      <c r="B132"/>
      <c r="C132"/>
      <c r="D132"/>
      <c r="E132"/>
      <c r="F132"/>
      <c r="G132"/>
      <c r="H132"/>
      <c r="I132"/>
      <c r="J132"/>
      <c r="K132"/>
      <c r="L132"/>
      <c r="M132"/>
      <c r="N132"/>
      <c r="O132"/>
      <c r="P132"/>
      <c r="Q132"/>
      <c r="R132"/>
      <c r="S132"/>
      <c r="T132"/>
      <c r="U132"/>
      <c r="V132"/>
      <c r="W132"/>
      <c r="X132"/>
    </row>
    <row r="133" spans="2:26" ht="12.45">
      <c r="B133"/>
      <c r="C133"/>
      <c r="D133"/>
      <c r="E133"/>
      <c r="F133"/>
      <c r="G133"/>
      <c r="H133"/>
      <c r="I133"/>
      <c r="J133"/>
      <c r="K133"/>
      <c r="L133"/>
      <c r="M133"/>
      <c r="N133"/>
      <c r="O133"/>
      <c r="P133"/>
      <c r="Q133"/>
      <c r="R133"/>
      <c r="S133"/>
      <c r="T133"/>
      <c r="U133"/>
      <c r="V133"/>
      <c r="W133"/>
      <c r="X133"/>
    </row>
    <row r="134" spans="2:26" ht="12.45">
      <c r="B134"/>
      <c r="C134"/>
      <c r="D134"/>
      <c r="E134"/>
      <c r="F134"/>
      <c r="G134"/>
      <c r="H134"/>
      <c r="I134"/>
      <c r="J134"/>
      <c r="K134"/>
      <c r="L134"/>
      <c r="M134"/>
      <c r="N134"/>
      <c r="O134"/>
      <c r="P134"/>
      <c r="Q134"/>
      <c r="R134"/>
      <c r="S134"/>
      <c r="T134"/>
      <c r="U134"/>
      <c r="V134"/>
      <c r="W134"/>
      <c r="X134"/>
    </row>
    <row r="135" spans="2:26" ht="12.45">
      <c r="B135"/>
      <c r="C135"/>
      <c r="D135"/>
      <c r="E135"/>
      <c r="F135"/>
      <c r="G135"/>
      <c r="H135"/>
      <c r="I135"/>
      <c r="J135"/>
      <c r="K135"/>
      <c r="L135"/>
      <c r="M135"/>
      <c r="N135"/>
      <c r="O135"/>
      <c r="P135"/>
      <c r="Q135"/>
      <c r="R135"/>
      <c r="S135"/>
      <c r="T135"/>
      <c r="U135"/>
      <c r="V135"/>
      <c r="W135"/>
      <c r="X135"/>
    </row>
    <row r="136" spans="2:26" ht="12.45">
      <c r="B136"/>
      <c r="C136"/>
      <c r="D136"/>
      <c r="E136"/>
      <c r="F136"/>
      <c r="G136"/>
      <c r="H136"/>
      <c r="I136"/>
      <c r="J136"/>
      <c r="K136"/>
      <c r="L136"/>
      <c r="M136"/>
      <c r="N136"/>
      <c r="O136"/>
      <c r="P136"/>
      <c r="Q136"/>
      <c r="R136"/>
      <c r="S136"/>
      <c r="T136"/>
      <c r="U136"/>
      <c r="V136"/>
      <c r="W136"/>
      <c r="X136"/>
    </row>
    <row r="137" spans="2:26" ht="12.45">
      <c r="B137"/>
      <c r="C137"/>
      <c r="D137"/>
      <c r="E137"/>
      <c r="F137"/>
      <c r="G137"/>
      <c r="H137"/>
      <c r="I137"/>
      <c r="J137"/>
      <c r="K137"/>
      <c r="L137"/>
      <c r="M137"/>
      <c r="N137"/>
      <c r="O137"/>
      <c r="P137"/>
      <c r="Q137"/>
      <c r="R137"/>
      <c r="S137"/>
      <c r="T137"/>
      <c r="U137"/>
      <c r="V137"/>
      <c r="W137"/>
      <c r="X137"/>
    </row>
    <row r="138" spans="2:26" ht="12.45">
      <c r="B138"/>
      <c r="C138"/>
      <c r="D138"/>
      <c r="E138"/>
      <c r="F138"/>
      <c r="G138"/>
      <c r="H138"/>
      <c r="I138"/>
      <c r="J138"/>
      <c r="K138"/>
      <c r="L138"/>
      <c r="M138"/>
      <c r="N138"/>
      <c r="O138"/>
      <c r="P138"/>
      <c r="Q138"/>
      <c r="R138"/>
      <c r="S138"/>
      <c r="T138"/>
      <c r="U138"/>
      <c r="V138"/>
      <c r="W138"/>
      <c r="X138"/>
    </row>
    <row r="139" spans="2:26" ht="12.45">
      <c r="B139"/>
      <c r="C139"/>
      <c r="D139"/>
      <c r="E139"/>
      <c r="F139"/>
      <c r="G139"/>
      <c r="H139"/>
      <c r="I139"/>
      <c r="J139"/>
      <c r="K139"/>
      <c r="L139"/>
      <c r="M139"/>
      <c r="N139"/>
      <c r="O139"/>
      <c r="P139"/>
      <c r="Q139"/>
      <c r="R139"/>
      <c r="S139"/>
      <c r="T139"/>
      <c r="U139"/>
      <c r="V139"/>
      <c r="W139"/>
      <c r="X139"/>
    </row>
    <row r="140" spans="2:26" ht="12.45">
      <c r="B140"/>
      <c r="C140"/>
      <c r="D140"/>
      <c r="E140"/>
      <c r="F140"/>
      <c r="G140"/>
      <c r="H140"/>
      <c r="I140"/>
      <c r="J140"/>
      <c r="K140"/>
      <c r="L140"/>
      <c r="M140"/>
      <c r="N140"/>
      <c r="O140"/>
      <c r="P140"/>
      <c r="Q140"/>
      <c r="R140"/>
      <c r="S140"/>
      <c r="T140"/>
      <c r="U140"/>
      <c r="V140"/>
      <c r="W140"/>
      <c r="X140"/>
    </row>
    <row r="141" spans="2:26" ht="12.45">
      <c r="B141"/>
      <c r="C141"/>
      <c r="D141"/>
      <c r="E141"/>
      <c r="F141"/>
      <c r="G141"/>
      <c r="H141"/>
      <c r="I141"/>
      <c r="J141"/>
      <c r="K141"/>
      <c r="L141"/>
      <c r="M141"/>
      <c r="N141"/>
      <c r="O141"/>
      <c r="P141"/>
      <c r="Q141"/>
      <c r="R141"/>
      <c r="S141"/>
      <c r="T141"/>
      <c r="U141"/>
      <c r="V141"/>
      <c r="W141"/>
      <c r="X141"/>
    </row>
    <row r="142" spans="2:26" ht="12.45">
      <c r="B142"/>
      <c r="C142"/>
      <c r="D142"/>
      <c r="E142"/>
      <c r="F142"/>
      <c r="G142"/>
      <c r="H142"/>
      <c r="I142"/>
      <c r="J142"/>
      <c r="K142"/>
      <c r="L142"/>
      <c r="M142"/>
      <c r="N142"/>
      <c r="O142"/>
      <c r="P142"/>
      <c r="Q142"/>
      <c r="R142"/>
      <c r="S142"/>
      <c r="T142"/>
      <c r="U142"/>
      <c r="V142"/>
      <c r="W142"/>
      <c r="X142"/>
    </row>
    <row r="143" spans="2:26" ht="12.45">
      <c r="B143"/>
      <c r="C143"/>
      <c r="D143"/>
      <c r="E143"/>
      <c r="F143"/>
      <c r="G143"/>
      <c r="H143"/>
      <c r="I143"/>
      <c r="J143"/>
      <c r="K143"/>
      <c r="L143"/>
      <c r="M143"/>
      <c r="N143"/>
      <c r="O143"/>
      <c r="P143"/>
      <c r="Q143"/>
      <c r="R143"/>
      <c r="S143"/>
      <c r="T143"/>
      <c r="U143"/>
      <c r="V143"/>
      <c r="W143"/>
      <c r="X143"/>
    </row>
    <row r="144" spans="2:26" ht="12.45">
      <c r="B144"/>
      <c r="C144"/>
      <c r="D144"/>
      <c r="E144"/>
      <c r="F144"/>
      <c r="G144"/>
      <c r="H144"/>
      <c r="I144"/>
      <c r="J144"/>
      <c r="K144"/>
      <c r="L144"/>
      <c r="M144"/>
      <c r="N144"/>
      <c r="O144"/>
      <c r="P144"/>
      <c r="Q144"/>
      <c r="R144"/>
      <c r="S144"/>
      <c r="T144"/>
      <c r="U144"/>
      <c r="V144"/>
      <c r="W144"/>
      <c r="X144"/>
    </row>
    <row r="145" spans="2:24" ht="12.45">
      <c r="B145"/>
      <c r="C145"/>
      <c r="D145"/>
      <c r="E145"/>
      <c r="F145"/>
      <c r="G145"/>
      <c r="H145"/>
      <c r="I145"/>
      <c r="J145"/>
      <c r="K145"/>
      <c r="L145"/>
      <c r="M145"/>
      <c r="N145"/>
      <c r="O145"/>
      <c r="P145"/>
      <c r="Q145"/>
      <c r="R145"/>
      <c r="S145"/>
      <c r="T145"/>
      <c r="U145"/>
      <c r="V145"/>
      <c r="W145"/>
      <c r="X145"/>
    </row>
    <row r="146" spans="2:24" ht="12.45">
      <c r="B146"/>
      <c r="C146"/>
      <c r="D146"/>
      <c r="E146"/>
      <c r="F146"/>
      <c r="G146"/>
      <c r="H146"/>
      <c r="I146"/>
      <c r="J146"/>
      <c r="K146"/>
      <c r="L146"/>
      <c r="M146"/>
      <c r="N146"/>
      <c r="O146"/>
      <c r="P146"/>
      <c r="Q146"/>
      <c r="R146"/>
      <c r="S146"/>
      <c r="T146"/>
      <c r="U146"/>
      <c r="V146"/>
      <c r="W146"/>
      <c r="X146"/>
    </row>
    <row r="147" spans="2:24" ht="12.45">
      <c r="B147"/>
      <c r="C147"/>
      <c r="D147"/>
      <c r="E147"/>
      <c r="F147"/>
      <c r="G147"/>
      <c r="H147"/>
      <c r="I147"/>
      <c r="J147"/>
      <c r="K147"/>
      <c r="L147"/>
      <c r="M147"/>
      <c r="N147"/>
      <c r="O147"/>
      <c r="P147"/>
      <c r="Q147"/>
      <c r="R147"/>
      <c r="S147"/>
      <c r="T147"/>
      <c r="U147"/>
      <c r="V147"/>
      <c r="W147"/>
      <c r="X147"/>
    </row>
    <row r="148" spans="2:24" ht="12.45">
      <c r="B148"/>
      <c r="C148"/>
      <c r="D148"/>
      <c r="E148"/>
      <c r="F148"/>
      <c r="G148"/>
      <c r="H148"/>
      <c r="I148"/>
      <c r="J148"/>
      <c r="K148"/>
      <c r="L148"/>
      <c r="M148"/>
      <c r="N148"/>
      <c r="O148"/>
      <c r="P148"/>
      <c r="Q148"/>
      <c r="R148"/>
      <c r="S148"/>
      <c r="T148"/>
      <c r="U148"/>
      <c r="V148"/>
      <c r="W148"/>
      <c r="X148"/>
    </row>
    <row r="149" spans="2:24" ht="12.45">
      <c r="B149"/>
      <c r="C149"/>
      <c r="D149"/>
      <c r="E149"/>
      <c r="F149"/>
      <c r="G149"/>
      <c r="H149"/>
      <c r="I149"/>
      <c r="J149"/>
      <c r="K149"/>
      <c r="L149"/>
      <c r="M149"/>
      <c r="N149"/>
      <c r="O149"/>
      <c r="P149"/>
      <c r="Q149"/>
      <c r="R149"/>
      <c r="S149"/>
      <c r="T149"/>
      <c r="U149"/>
      <c r="V149"/>
      <c r="W149"/>
      <c r="X149"/>
    </row>
    <row r="150" spans="2:24" ht="12.45">
      <c r="B150"/>
      <c r="C150"/>
      <c r="D150"/>
      <c r="E150"/>
      <c r="F150"/>
      <c r="G150"/>
      <c r="H150"/>
      <c r="I150"/>
      <c r="J150"/>
      <c r="K150"/>
      <c r="L150"/>
      <c r="M150"/>
      <c r="N150"/>
      <c r="O150"/>
      <c r="P150"/>
      <c r="Q150"/>
      <c r="R150"/>
      <c r="S150"/>
      <c r="T150"/>
      <c r="U150"/>
      <c r="V150"/>
      <c r="W150"/>
      <c r="X150"/>
    </row>
    <row r="151" spans="2:24" ht="12.45">
      <c r="B151"/>
      <c r="C151"/>
      <c r="D151"/>
      <c r="E151"/>
      <c r="F151"/>
      <c r="G151"/>
      <c r="H151"/>
      <c r="I151"/>
      <c r="J151"/>
      <c r="K151"/>
      <c r="L151"/>
      <c r="M151"/>
      <c r="N151"/>
      <c r="O151"/>
      <c r="P151"/>
      <c r="Q151"/>
      <c r="R151"/>
      <c r="S151"/>
      <c r="T151"/>
      <c r="U151"/>
      <c r="V151"/>
      <c r="W151"/>
      <c r="X151"/>
    </row>
    <row r="152" spans="2:24" ht="12.45">
      <c r="B152"/>
      <c r="C152"/>
      <c r="D152"/>
      <c r="E152"/>
      <c r="F152"/>
      <c r="G152"/>
      <c r="H152"/>
      <c r="I152"/>
      <c r="J152"/>
      <c r="K152"/>
      <c r="L152"/>
      <c r="M152"/>
      <c r="N152"/>
      <c r="O152"/>
      <c r="P152"/>
      <c r="Q152"/>
      <c r="R152"/>
      <c r="S152"/>
      <c r="T152"/>
      <c r="U152"/>
      <c r="V152"/>
      <c r="W152"/>
      <c r="X152"/>
    </row>
    <row r="153" spans="2:24" ht="12.45">
      <c r="B153"/>
      <c r="C153"/>
      <c r="D153"/>
      <c r="E153"/>
      <c r="F153"/>
      <c r="G153"/>
      <c r="H153"/>
      <c r="I153"/>
      <c r="J153"/>
      <c r="K153"/>
      <c r="L153"/>
      <c r="M153"/>
      <c r="N153"/>
      <c r="O153"/>
      <c r="P153"/>
      <c r="Q153"/>
      <c r="R153"/>
      <c r="S153"/>
      <c r="T153"/>
      <c r="U153"/>
      <c r="V153"/>
      <c r="W153"/>
      <c r="X153"/>
    </row>
    <row r="154" spans="2:24" ht="12.45">
      <c r="B154"/>
      <c r="C154"/>
      <c r="D154"/>
      <c r="E154"/>
      <c r="F154"/>
      <c r="G154"/>
      <c r="H154"/>
      <c r="I154"/>
      <c r="J154"/>
      <c r="K154"/>
      <c r="L154"/>
      <c r="M154"/>
      <c r="N154"/>
      <c r="O154"/>
      <c r="P154"/>
      <c r="Q154"/>
      <c r="R154"/>
      <c r="S154"/>
      <c r="T154"/>
      <c r="U154"/>
      <c r="V154"/>
      <c r="W154"/>
      <c r="X154"/>
    </row>
    <row r="155" spans="2:24" ht="12.45">
      <c r="B155"/>
      <c r="C155"/>
      <c r="D155"/>
      <c r="E155"/>
      <c r="F155"/>
      <c r="G155"/>
      <c r="H155"/>
      <c r="I155"/>
      <c r="J155"/>
      <c r="K155"/>
      <c r="L155"/>
      <c r="M155"/>
      <c r="N155"/>
      <c r="O155"/>
      <c r="P155"/>
      <c r="Q155"/>
      <c r="R155"/>
      <c r="S155"/>
      <c r="T155"/>
      <c r="U155"/>
      <c r="V155"/>
      <c r="W155"/>
      <c r="X155"/>
    </row>
    <row r="156" spans="2:24" ht="12.45">
      <c r="B156"/>
      <c r="C156"/>
      <c r="D156"/>
      <c r="E156"/>
      <c r="F156"/>
      <c r="G156"/>
      <c r="H156"/>
      <c r="I156"/>
      <c r="J156"/>
      <c r="K156"/>
      <c r="L156"/>
      <c r="M156"/>
      <c r="N156"/>
      <c r="O156"/>
      <c r="P156"/>
      <c r="Q156"/>
      <c r="R156"/>
      <c r="S156"/>
      <c r="T156"/>
      <c r="U156"/>
      <c r="V156"/>
      <c r="W156"/>
      <c r="X156"/>
    </row>
    <row r="157" spans="2:24" ht="12.45">
      <c r="B157"/>
      <c r="C157"/>
      <c r="D157"/>
      <c r="E157"/>
      <c r="F157"/>
      <c r="G157"/>
      <c r="H157"/>
      <c r="I157"/>
      <c r="J157"/>
      <c r="K157"/>
      <c r="L157"/>
      <c r="M157"/>
      <c r="N157"/>
      <c r="O157"/>
      <c r="P157"/>
      <c r="Q157"/>
      <c r="R157"/>
      <c r="S157"/>
      <c r="T157"/>
      <c r="U157"/>
      <c r="V157"/>
      <c r="W157"/>
      <c r="X157"/>
    </row>
    <row r="158" spans="2:24" ht="12.45">
      <c r="B158"/>
      <c r="C158"/>
      <c r="D158"/>
      <c r="E158"/>
      <c r="F158"/>
      <c r="G158"/>
      <c r="H158"/>
      <c r="I158"/>
      <c r="J158"/>
      <c r="K158"/>
      <c r="L158"/>
      <c r="M158"/>
      <c r="N158"/>
      <c r="O158"/>
      <c r="P158"/>
      <c r="Q158"/>
      <c r="R158"/>
      <c r="S158"/>
      <c r="T158"/>
      <c r="U158"/>
      <c r="V158"/>
      <c r="W158"/>
      <c r="X158"/>
    </row>
    <row r="159" spans="2:24" ht="12.45">
      <c r="B159"/>
      <c r="C159"/>
      <c r="D159"/>
      <c r="E159"/>
      <c r="F159"/>
      <c r="G159"/>
      <c r="H159"/>
      <c r="I159"/>
      <c r="J159"/>
      <c r="K159"/>
      <c r="L159"/>
      <c r="M159"/>
      <c r="N159"/>
      <c r="O159"/>
      <c r="P159"/>
      <c r="Q159"/>
      <c r="R159"/>
      <c r="S159"/>
      <c r="T159"/>
      <c r="U159"/>
      <c r="V159"/>
      <c r="W159"/>
      <c r="X159"/>
    </row>
    <row r="160" spans="2:24" ht="12.45">
      <c r="B160"/>
      <c r="C160"/>
      <c r="D160"/>
      <c r="E160"/>
      <c r="F160"/>
      <c r="G160"/>
      <c r="H160"/>
      <c r="I160"/>
      <c r="J160"/>
      <c r="K160"/>
      <c r="L160"/>
      <c r="M160"/>
      <c r="N160"/>
      <c r="O160"/>
      <c r="P160"/>
      <c r="Q160"/>
      <c r="R160"/>
      <c r="S160"/>
      <c r="T160"/>
      <c r="U160"/>
      <c r="V160"/>
      <c r="W160"/>
      <c r="X160"/>
    </row>
    <row r="161" spans="2:24" ht="12.45">
      <c r="B161"/>
      <c r="C161"/>
      <c r="D161"/>
      <c r="E161"/>
      <c r="F161"/>
      <c r="G161"/>
      <c r="H161"/>
      <c r="I161"/>
      <c r="J161"/>
      <c r="K161"/>
      <c r="L161"/>
      <c r="M161"/>
      <c r="N161"/>
      <c r="O161"/>
      <c r="P161"/>
      <c r="Q161"/>
      <c r="R161"/>
      <c r="S161"/>
      <c r="T161"/>
      <c r="U161"/>
      <c r="V161"/>
      <c r="W161"/>
      <c r="X161"/>
    </row>
    <row r="162" spans="2:24" ht="12.45">
      <c r="B162"/>
      <c r="C162"/>
      <c r="D162"/>
      <c r="E162"/>
      <c r="F162"/>
      <c r="G162"/>
      <c r="H162"/>
      <c r="I162"/>
      <c r="J162"/>
      <c r="K162"/>
      <c r="L162"/>
      <c r="M162"/>
      <c r="N162"/>
      <c r="O162"/>
      <c r="P162"/>
      <c r="Q162"/>
      <c r="R162"/>
      <c r="S162"/>
      <c r="T162"/>
      <c r="U162"/>
      <c r="V162"/>
      <c r="W162"/>
      <c r="X162"/>
    </row>
    <row r="163" spans="2:24" ht="12.45">
      <c r="B163"/>
      <c r="C163"/>
      <c r="D163"/>
      <c r="E163"/>
      <c r="F163"/>
      <c r="G163"/>
      <c r="H163"/>
      <c r="I163"/>
      <c r="J163"/>
      <c r="K163"/>
      <c r="L163"/>
      <c r="M163"/>
      <c r="N163"/>
      <c r="O163"/>
      <c r="P163"/>
      <c r="Q163"/>
      <c r="R163"/>
      <c r="S163"/>
      <c r="T163"/>
      <c r="U163"/>
      <c r="V163"/>
      <c r="W163"/>
      <c r="X163"/>
    </row>
    <row r="164" spans="2:24" ht="12.45">
      <c r="B164"/>
      <c r="C164"/>
      <c r="D164"/>
      <c r="E164"/>
      <c r="F164"/>
      <c r="G164"/>
      <c r="H164"/>
      <c r="I164"/>
      <c r="J164"/>
      <c r="K164"/>
      <c r="L164"/>
      <c r="M164"/>
      <c r="N164"/>
      <c r="O164"/>
      <c r="P164"/>
      <c r="Q164"/>
      <c r="R164"/>
      <c r="S164"/>
      <c r="T164"/>
      <c r="U164"/>
      <c r="V164"/>
      <c r="W164"/>
      <c r="X164"/>
    </row>
    <row r="165" spans="2:24" ht="12.45">
      <c r="B165"/>
      <c r="C165"/>
      <c r="D165"/>
      <c r="E165"/>
      <c r="F165"/>
      <c r="G165"/>
      <c r="H165"/>
      <c r="I165"/>
      <c r="J165"/>
      <c r="K165"/>
      <c r="L165"/>
      <c r="M165"/>
      <c r="N165"/>
      <c r="O165"/>
      <c r="P165"/>
      <c r="Q165"/>
      <c r="R165"/>
      <c r="S165"/>
      <c r="T165"/>
      <c r="U165"/>
      <c r="V165"/>
      <c r="W165"/>
      <c r="X165"/>
    </row>
    <row r="166" spans="2:24" ht="12.45">
      <c r="B166"/>
      <c r="C166"/>
      <c r="D166"/>
      <c r="E166"/>
      <c r="F166"/>
      <c r="G166"/>
      <c r="H166"/>
      <c r="I166"/>
      <c r="J166"/>
      <c r="K166"/>
      <c r="L166"/>
      <c r="M166"/>
      <c r="N166"/>
      <c r="O166"/>
      <c r="P166"/>
      <c r="Q166"/>
      <c r="R166"/>
      <c r="S166"/>
      <c r="T166"/>
      <c r="U166"/>
      <c r="V166"/>
      <c r="W166"/>
      <c r="X166"/>
    </row>
    <row r="167" spans="2:24" ht="12.45">
      <c r="B167"/>
      <c r="C167"/>
      <c r="D167"/>
      <c r="E167"/>
      <c r="F167"/>
      <c r="G167"/>
      <c r="H167"/>
      <c r="I167"/>
      <c r="J167"/>
      <c r="K167"/>
      <c r="L167"/>
      <c r="M167"/>
      <c r="N167"/>
      <c r="O167"/>
      <c r="P167"/>
      <c r="Q167"/>
      <c r="R167"/>
      <c r="S167"/>
      <c r="T167"/>
      <c r="U167"/>
      <c r="V167"/>
      <c r="W167"/>
      <c r="X167"/>
    </row>
    <row r="168" spans="2:24" ht="12.45">
      <c r="B168"/>
      <c r="C168"/>
      <c r="D168"/>
      <c r="E168"/>
      <c r="F168"/>
      <c r="G168"/>
      <c r="H168"/>
      <c r="I168"/>
      <c r="J168"/>
      <c r="K168"/>
      <c r="L168"/>
      <c r="M168"/>
      <c r="N168"/>
      <c r="O168"/>
      <c r="P168"/>
      <c r="Q168"/>
      <c r="R168"/>
      <c r="S168"/>
      <c r="T168"/>
      <c r="U168"/>
      <c r="V168"/>
      <c r="W168"/>
      <c r="X168"/>
    </row>
    <row r="169" spans="2:24" ht="12.45">
      <c r="B169"/>
      <c r="C169"/>
      <c r="D169"/>
      <c r="E169"/>
      <c r="F169"/>
      <c r="G169"/>
      <c r="H169"/>
      <c r="I169"/>
      <c r="J169"/>
      <c r="K169"/>
      <c r="L169"/>
      <c r="M169"/>
      <c r="N169"/>
      <c r="O169"/>
      <c r="P169"/>
      <c r="Q169"/>
      <c r="R169"/>
      <c r="S169"/>
      <c r="T169"/>
      <c r="U169"/>
      <c r="V169"/>
      <c r="W169"/>
      <c r="X169"/>
    </row>
    <row r="170" spans="2:24" ht="12.45">
      <c r="B170"/>
      <c r="C170"/>
      <c r="D170"/>
      <c r="E170"/>
      <c r="F170"/>
      <c r="G170"/>
      <c r="H170"/>
      <c r="I170"/>
      <c r="J170"/>
      <c r="K170"/>
      <c r="L170"/>
      <c r="M170"/>
      <c r="N170"/>
      <c r="O170"/>
      <c r="P170"/>
      <c r="Q170"/>
      <c r="R170"/>
      <c r="S170"/>
      <c r="T170"/>
      <c r="U170"/>
      <c r="V170"/>
      <c r="W170"/>
      <c r="X170"/>
    </row>
    <row r="171" spans="2:24" ht="12.45">
      <c r="B171"/>
      <c r="C171"/>
      <c r="D171"/>
      <c r="E171"/>
      <c r="F171"/>
      <c r="G171"/>
      <c r="H171"/>
      <c r="I171"/>
      <c r="J171"/>
      <c r="K171"/>
      <c r="L171"/>
      <c r="M171"/>
      <c r="N171"/>
      <c r="O171"/>
      <c r="P171"/>
      <c r="Q171"/>
      <c r="R171"/>
      <c r="S171"/>
      <c r="T171"/>
      <c r="U171"/>
      <c r="V171"/>
      <c r="W171"/>
      <c r="X171"/>
    </row>
    <row r="172" spans="2:24" ht="12.45">
      <c r="B172"/>
      <c r="C172"/>
      <c r="D172"/>
      <c r="E172"/>
      <c r="F172"/>
      <c r="G172"/>
      <c r="H172"/>
      <c r="I172"/>
      <c r="J172"/>
      <c r="K172"/>
      <c r="L172"/>
      <c r="M172"/>
      <c r="N172"/>
      <c r="O172"/>
      <c r="P172"/>
      <c r="Q172"/>
      <c r="R172"/>
      <c r="S172"/>
      <c r="T172"/>
      <c r="U172"/>
      <c r="V172"/>
      <c r="W172"/>
      <c r="X172"/>
    </row>
    <row r="173" spans="2:24" ht="12.45">
      <c r="B173"/>
      <c r="C173"/>
      <c r="D173"/>
      <c r="E173"/>
      <c r="F173"/>
      <c r="G173"/>
      <c r="H173"/>
      <c r="I173"/>
      <c r="J173"/>
      <c r="K173"/>
      <c r="L173"/>
      <c r="M173"/>
      <c r="N173"/>
      <c r="O173"/>
      <c r="P173"/>
      <c r="Q173"/>
      <c r="R173"/>
      <c r="S173"/>
      <c r="T173"/>
      <c r="U173"/>
      <c r="V173"/>
      <c r="W173"/>
      <c r="X173"/>
    </row>
    <row r="174" spans="2:24" ht="12.45">
      <c r="B174"/>
      <c r="C174"/>
      <c r="D174"/>
      <c r="E174"/>
      <c r="F174"/>
      <c r="G174"/>
      <c r="H174"/>
      <c r="I174"/>
      <c r="J174"/>
      <c r="K174"/>
      <c r="L174"/>
      <c r="M174"/>
      <c r="N174"/>
      <c r="O174"/>
      <c r="P174"/>
      <c r="Q174"/>
      <c r="R174"/>
      <c r="S174"/>
      <c r="T174"/>
      <c r="U174"/>
      <c r="V174"/>
      <c r="W174"/>
      <c r="X174"/>
    </row>
    <row r="175" spans="2:24" ht="12.45">
      <c r="B175"/>
      <c r="C175"/>
      <c r="D175"/>
      <c r="E175"/>
      <c r="F175"/>
      <c r="G175"/>
      <c r="H175"/>
      <c r="I175"/>
      <c r="J175"/>
      <c r="K175"/>
      <c r="L175"/>
      <c r="M175"/>
      <c r="N175"/>
      <c r="O175"/>
      <c r="P175"/>
      <c r="Q175"/>
      <c r="R175"/>
      <c r="S175"/>
      <c r="T175"/>
      <c r="U175"/>
      <c r="V175"/>
      <c r="W175"/>
      <c r="X175"/>
    </row>
    <row r="176" spans="2:24" ht="12.45">
      <c r="B176"/>
      <c r="C176"/>
      <c r="D176"/>
      <c r="E176"/>
      <c r="F176"/>
      <c r="G176"/>
      <c r="H176"/>
      <c r="I176"/>
      <c r="J176"/>
      <c r="K176"/>
      <c r="L176"/>
      <c r="M176"/>
      <c r="N176"/>
      <c r="O176"/>
      <c r="P176"/>
      <c r="Q176"/>
      <c r="R176"/>
      <c r="S176"/>
      <c r="T176"/>
      <c r="U176"/>
      <c r="V176"/>
      <c r="W176"/>
      <c r="X176"/>
    </row>
    <row r="177" spans="2:24" ht="12.45">
      <c r="B177"/>
      <c r="C177"/>
      <c r="D177"/>
      <c r="E177"/>
      <c r="F177"/>
      <c r="G177"/>
      <c r="H177"/>
      <c r="I177"/>
      <c r="J177"/>
      <c r="K177"/>
      <c r="L177"/>
      <c r="M177"/>
      <c r="N177"/>
      <c r="O177"/>
      <c r="P177"/>
      <c r="Q177"/>
      <c r="R177"/>
      <c r="S177"/>
      <c r="T177"/>
      <c r="U177"/>
      <c r="V177"/>
      <c r="W177"/>
      <c r="X177"/>
    </row>
    <row r="178" spans="2:24" ht="12.45">
      <c r="B178"/>
      <c r="C178"/>
      <c r="D178"/>
      <c r="E178"/>
      <c r="F178"/>
      <c r="G178"/>
      <c r="H178"/>
      <c r="I178"/>
      <c r="J178"/>
      <c r="K178"/>
      <c r="L178"/>
      <c r="M178"/>
      <c r="N178"/>
      <c r="O178"/>
      <c r="P178"/>
      <c r="Q178"/>
      <c r="R178"/>
      <c r="S178"/>
      <c r="T178"/>
      <c r="U178"/>
      <c r="V178"/>
      <c r="W178"/>
      <c r="X178"/>
    </row>
    <row r="179" spans="2:24" ht="12.45">
      <c r="B179"/>
      <c r="C179"/>
      <c r="D179"/>
      <c r="E179"/>
      <c r="F179"/>
      <c r="G179"/>
      <c r="H179"/>
      <c r="I179"/>
      <c r="J179"/>
      <c r="K179"/>
      <c r="L179"/>
      <c r="M179"/>
      <c r="N179"/>
      <c r="O179"/>
      <c r="P179"/>
      <c r="Q179"/>
      <c r="R179"/>
      <c r="S179"/>
      <c r="T179"/>
      <c r="U179"/>
      <c r="V179"/>
      <c r="W179"/>
      <c r="X179"/>
    </row>
    <row r="180" spans="2:24" ht="12.45">
      <c r="B180"/>
      <c r="C180"/>
      <c r="D180"/>
      <c r="E180"/>
      <c r="F180"/>
      <c r="G180"/>
      <c r="H180"/>
      <c r="I180"/>
      <c r="J180"/>
      <c r="K180"/>
      <c r="L180"/>
      <c r="M180"/>
      <c r="N180"/>
      <c r="O180"/>
      <c r="P180"/>
      <c r="Q180"/>
      <c r="R180"/>
      <c r="S180"/>
      <c r="T180"/>
      <c r="U180"/>
      <c r="V180"/>
      <c r="W180"/>
      <c r="X180"/>
    </row>
    <row r="181" spans="2:24" ht="12.45">
      <c r="B181"/>
      <c r="C181"/>
      <c r="D181"/>
      <c r="E181"/>
      <c r="F181"/>
      <c r="G181"/>
      <c r="H181"/>
      <c r="I181"/>
      <c r="J181"/>
      <c r="K181"/>
      <c r="L181"/>
      <c r="M181"/>
      <c r="N181"/>
      <c r="O181"/>
      <c r="P181"/>
      <c r="Q181"/>
      <c r="R181"/>
      <c r="S181"/>
      <c r="T181"/>
      <c r="U181"/>
      <c r="V181"/>
      <c r="W181"/>
      <c r="X181"/>
    </row>
    <row r="182" spans="2:24" ht="12.45">
      <c r="B182"/>
      <c r="C182"/>
      <c r="D182"/>
      <c r="E182"/>
      <c r="F182"/>
      <c r="G182"/>
      <c r="H182"/>
      <c r="I182"/>
      <c r="J182"/>
      <c r="K182"/>
      <c r="L182"/>
      <c r="M182"/>
      <c r="N182"/>
      <c r="O182"/>
      <c r="P182"/>
      <c r="Q182"/>
      <c r="R182"/>
      <c r="S182"/>
      <c r="T182"/>
      <c r="U182"/>
      <c r="V182"/>
      <c r="W182"/>
      <c r="X182"/>
    </row>
    <row r="183" spans="2:24" ht="12.45">
      <c r="B183"/>
      <c r="C183"/>
      <c r="D183"/>
      <c r="E183"/>
      <c r="F183"/>
      <c r="G183"/>
      <c r="H183"/>
      <c r="I183"/>
      <c r="J183"/>
      <c r="K183"/>
      <c r="L183"/>
      <c r="M183"/>
      <c r="N183"/>
      <c r="O183"/>
      <c r="P183"/>
      <c r="Q183"/>
      <c r="R183"/>
      <c r="S183"/>
      <c r="T183"/>
      <c r="U183"/>
      <c r="V183"/>
      <c r="W183"/>
      <c r="X183"/>
    </row>
    <row r="184" spans="2:24" ht="12.45">
      <c r="B184"/>
      <c r="C184"/>
      <c r="D184"/>
      <c r="E184"/>
      <c r="F184"/>
      <c r="G184"/>
      <c r="H184"/>
      <c r="I184"/>
      <c r="J184"/>
      <c r="K184"/>
      <c r="L184"/>
      <c r="M184"/>
      <c r="N184"/>
      <c r="O184"/>
      <c r="P184"/>
      <c r="Q184"/>
      <c r="R184"/>
      <c r="S184"/>
      <c r="T184"/>
      <c r="U184"/>
      <c r="V184"/>
      <c r="W184"/>
      <c r="X184"/>
    </row>
    <row r="185" spans="2:24" ht="12.45">
      <c r="B185"/>
      <c r="C185"/>
      <c r="D185"/>
      <c r="E185"/>
      <c r="F185"/>
      <c r="G185"/>
      <c r="H185"/>
      <c r="I185"/>
      <c r="J185"/>
      <c r="K185"/>
      <c r="L185"/>
      <c r="M185"/>
      <c r="N185"/>
      <c r="O185"/>
      <c r="P185"/>
      <c r="Q185"/>
      <c r="R185"/>
      <c r="S185"/>
      <c r="T185"/>
      <c r="U185"/>
      <c r="V185"/>
      <c r="W185"/>
      <c r="X185"/>
    </row>
    <row r="186" spans="2:24" ht="12.45">
      <c r="B186"/>
      <c r="C186"/>
      <c r="D186"/>
      <c r="E186"/>
      <c r="F186"/>
      <c r="G186"/>
      <c r="H186"/>
      <c r="I186"/>
      <c r="J186"/>
      <c r="K186"/>
      <c r="L186"/>
      <c r="M186"/>
      <c r="N186"/>
      <c r="O186"/>
      <c r="P186"/>
      <c r="Q186"/>
      <c r="R186"/>
      <c r="S186"/>
      <c r="T186"/>
      <c r="U186"/>
      <c r="V186"/>
      <c r="W186"/>
      <c r="X186"/>
    </row>
    <row r="187" spans="2:24" ht="12.45">
      <c r="B187"/>
      <c r="C187"/>
      <c r="D187"/>
      <c r="E187"/>
      <c r="F187"/>
      <c r="G187"/>
      <c r="H187"/>
      <c r="I187"/>
      <c r="J187"/>
      <c r="K187"/>
      <c r="L187"/>
      <c r="M187"/>
      <c r="N187"/>
      <c r="O187"/>
      <c r="P187"/>
      <c r="Q187"/>
      <c r="R187"/>
      <c r="S187"/>
      <c r="T187"/>
      <c r="U187"/>
      <c r="V187"/>
      <c r="W187"/>
      <c r="X187"/>
    </row>
    <row r="188" spans="2:24" ht="12.45">
      <c r="B188"/>
      <c r="C188"/>
      <c r="D188"/>
      <c r="E188"/>
      <c r="F188"/>
      <c r="G188"/>
      <c r="H188"/>
      <c r="I188"/>
      <c r="J188"/>
      <c r="K188"/>
      <c r="L188"/>
      <c r="M188"/>
      <c r="N188"/>
      <c r="O188"/>
      <c r="P188"/>
      <c r="Q188"/>
      <c r="R188"/>
      <c r="S188"/>
      <c r="T188"/>
      <c r="U188"/>
      <c r="V188"/>
      <c r="W188"/>
      <c r="X188"/>
    </row>
    <row r="189" spans="2:24" ht="12.45">
      <c r="B189"/>
      <c r="C189"/>
      <c r="D189"/>
      <c r="E189"/>
      <c r="F189"/>
      <c r="G189"/>
      <c r="H189"/>
      <c r="I189"/>
      <c r="J189"/>
      <c r="K189"/>
      <c r="L189"/>
      <c r="M189"/>
      <c r="N189"/>
      <c r="O189"/>
      <c r="P189"/>
      <c r="Q189"/>
      <c r="R189"/>
      <c r="S189"/>
      <c r="T189"/>
      <c r="U189"/>
      <c r="V189"/>
      <c r="W189"/>
      <c r="X189"/>
    </row>
    <row r="190" spans="2:24" ht="12.45">
      <c r="B190"/>
      <c r="C190"/>
      <c r="D190"/>
      <c r="E190"/>
      <c r="F190"/>
      <c r="G190"/>
      <c r="H190"/>
      <c r="I190"/>
      <c r="J190"/>
      <c r="K190"/>
      <c r="L190"/>
      <c r="M190"/>
      <c r="N190"/>
      <c r="O190"/>
      <c r="P190"/>
      <c r="Q190"/>
      <c r="R190"/>
      <c r="S190"/>
      <c r="T190"/>
      <c r="U190"/>
      <c r="V190"/>
      <c r="W190"/>
      <c r="X190"/>
    </row>
    <row r="191" spans="2:24" ht="12.45">
      <c r="B191"/>
      <c r="C191"/>
      <c r="D191"/>
      <c r="E191"/>
      <c r="F191"/>
      <c r="G191"/>
      <c r="H191"/>
      <c r="I191"/>
      <c r="J191"/>
      <c r="K191"/>
      <c r="L191"/>
      <c r="M191"/>
      <c r="N191"/>
      <c r="O191"/>
      <c r="P191"/>
      <c r="Q191"/>
      <c r="R191"/>
      <c r="S191"/>
      <c r="T191"/>
      <c r="U191"/>
      <c r="V191"/>
      <c r="W191"/>
      <c r="X191"/>
    </row>
    <row r="192" spans="2:24" ht="12.45">
      <c r="B192"/>
      <c r="C192"/>
      <c r="D192"/>
      <c r="E192"/>
      <c r="F192"/>
      <c r="G192"/>
      <c r="H192"/>
      <c r="I192"/>
      <c r="J192"/>
      <c r="K192"/>
      <c r="L192"/>
      <c r="M192"/>
      <c r="N192"/>
      <c r="O192"/>
      <c r="P192"/>
      <c r="Q192"/>
      <c r="R192"/>
      <c r="S192"/>
      <c r="T192"/>
      <c r="U192"/>
      <c r="V192"/>
      <c r="W192"/>
      <c r="X192"/>
    </row>
    <row r="193" spans="2:24" ht="12.45">
      <c r="B193"/>
      <c r="C193"/>
      <c r="D193"/>
      <c r="E193"/>
      <c r="F193"/>
      <c r="G193"/>
      <c r="H193"/>
      <c r="I193"/>
      <c r="J193"/>
      <c r="K193"/>
      <c r="L193"/>
      <c r="M193"/>
      <c r="N193"/>
      <c r="O193"/>
      <c r="P193"/>
      <c r="Q193"/>
      <c r="R193"/>
      <c r="S193"/>
      <c r="T193"/>
      <c r="U193"/>
      <c r="V193"/>
      <c r="W193"/>
      <c r="X193"/>
    </row>
    <row r="194" spans="2:24" ht="12.45">
      <c r="B194"/>
      <c r="C194"/>
      <c r="D194"/>
      <c r="E194"/>
      <c r="F194"/>
      <c r="G194"/>
      <c r="H194"/>
      <c r="I194"/>
      <c r="J194"/>
      <c r="K194"/>
      <c r="L194"/>
      <c r="M194"/>
      <c r="N194"/>
      <c r="O194"/>
      <c r="P194"/>
      <c r="Q194"/>
      <c r="R194"/>
      <c r="S194"/>
      <c r="T194"/>
      <c r="U194"/>
      <c r="V194"/>
      <c r="W194"/>
      <c r="X194"/>
    </row>
    <row r="195" spans="2:24" ht="12.45">
      <c r="B195"/>
      <c r="C195"/>
      <c r="D195"/>
      <c r="E195"/>
      <c r="F195"/>
      <c r="G195"/>
      <c r="H195"/>
      <c r="I195"/>
      <c r="J195"/>
      <c r="K195"/>
      <c r="L195"/>
      <c r="M195"/>
      <c r="N195"/>
      <c r="O195"/>
      <c r="P195"/>
      <c r="Q195"/>
      <c r="R195"/>
      <c r="S195"/>
      <c r="T195"/>
      <c r="U195"/>
      <c r="V195"/>
      <c r="W195"/>
      <c r="X195"/>
    </row>
    <row r="196" spans="2:24" ht="12.45">
      <c r="B196"/>
      <c r="C196"/>
      <c r="D196"/>
      <c r="E196"/>
      <c r="F196"/>
      <c r="G196"/>
      <c r="H196"/>
      <c r="I196"/>
      <c r="J196"/>
      <c r="K196"/>
      <c r="L196"/>
      <c r="M196"/>
      <c r="N196"/>
      <c r="O196"/>
      <c r="P196"/>
      <c r="Q196"/>
      <c r="R196"/>
      <c r="S196"/>
      <c r="T196"/>
      <c r="U196"/>
      <c r="V196"/>
      <c r="W196"/>
      <c r="X196"/>
    </row>
    <row r="197" spans="2:24" ht="12.45">
      <c r="B197"/>
      <c r="C197"/>
      <c r="D197"/>
      <c r="E197"/>
      <c r="F197"/>
      <c r="G197"/>
      <c r="H197"/>
      <c r="I197"/>
      <c r="J197"/>
      <c r="K197"/>
      <c r="L197"/>
      <c r="M197"/>
      <c r="N197"/>
      <c r="O197"/>
      <c r="P197"/>
      <c r="Q197"/>
      <c r="R197"/>
      <c r="S197"/>
      <c r="T197"/>
      <c r="U197"/>
      <c r="V197"/>
      <c r="W197"/>
      <c r="X197"/>
    </row>
    <row r="198" spans="2:24" ht="12.45">
      <c r="B198"/>
      <c r="C198"/>
      <c r="D198"/>
      <c r="E198"/>
      <c r="F198"/>
      <c r="G198"/>
      <c r="H198"/>
      <c r="I198"/>
      <c r="J198"/>
      <c r="K198"/>
      <c r="L198"/>
      <c r="M198"/>
      <c r="N198"/>
      <c r="O198"/>
      <c r="P198"/>
      <c r="Q198"/>
      <c r="R198"/>
      <c r="S198"/>
      <c r="T198"/>
      <c r="U198"/>
      <c r="V198"/>
      <c r="W198"/>
      <c r="X198"/>
    </row>
    <row r="199" spans="2:24" ht="12.45">
      <c r="B199"/>
      <c r="C199"/>
      <c r="D199"/>
      <c r="E199"/>
      <c r="F199"/>
      <c r="G199"/>
      <c r="H199"/>
      <c r="I199"/>
      <c r="J199"/>
      <c r="K199"/>
      <c r="L199"/>
      <c r="M199"/>
      <c r="N199"/>
      <c r="O199"/>
      <c r="P199"/>
      <c r="Q199"/>
      <c r="R199"/>
      <c r="S199"/>
      <c r="T199"/>
      <c r="U199"/>
      <c r="V199"/>
      <c r="W199"/>
      <c r="X199"/>
    </row>
    <row r="200" spans="2:24" ht="12.45">
      <c r="B200"/>
      <c r="C200"/>
      <c r="D200"/>
      <c r="E200"/>
      <c r="F200"/>
      <c r="G200"/>
      <c r="H200"/>
      <c r="I200"/>
      <c r="J200"/>
      <c r="K200"/>
      <c r="L200"/>
      <c r="M200"/>
      <c r="N200"/>
      <c r="O200"/>
      <c r="P200"/>
      <c r="Q200"/>
      <c r="R200"/>
      <c r="S200"/>
      <c r="T200"/>
      <c r="U200"/>
      <c r="V200"/>
      <c r="W200"/>
      <c r="X200"/>
    </row>
    <row r="201" spans="2:24" ht="12.45">
      <c r="B201"/>
      <c r="C201"/>
      <c r="D201"/>
      <c r="E201"/>
      <c r="F201"/>
      <c r="G201"/>
      <c r="H201"/>
      <c r="I201"/>
      <c r="J201"/>
      <c r="K201"/>
      <c r="L201"/>
      <c r="M201"/>
      <c r="N201"/>
      <c r="O201"/>
      <c r="P201"/>
      <c r="Q201"/>
      <c r="R201"/>
      <c r="S201"/>
      <c r="T201"/>
      <c r="U201"/>
      <c r="V201"/>
      <c r="W201"/>
      <c r="X201"/>
    </row>
    <row r="202" spans="2:24" ht="12.45">
      <c r="B202"/>
      <c r="C202"/>
      <c r="D202"/>
      <c r="E202"/>
      <c r="F202"/>
      <c r="G202"/>
      <c r="H202"/>
      <c r="I202"/>
      <c r="J202"/>
      <c r="K202"/>
      <c r="L202"/>
      <c r="M202"/>
      <c r="N202"/>
      <c r="O202"/>
      <c r="P202"/>
      <c r="Q202"/>
      <c r="R202"/>
      <c r="S202"/>
      <c r="T202"/>
      <c r="U202"/>
      <c r="V202"/>
      <c r="W202"/>
      <c r="X202"/>
    </row>
    <row r="203" spans="2:24" ht="12.45">
      <c r="B203"/>
      <c r="C203"/>
      <c r="D203"/>
      <c r="E203"/>
      <c r="F203"/>
      <c r="G203"/>
      <c r="H203"/>
      <c r="I203"/>
      <c r="J203"/>
      <c r="K203"/>
      <c r="L203"/>
      <c r="M203"/>
      <c r="N203"/>
      <c r="O203"/>
      <c r="P203"/>
      <c r="Q203"/>
      <c r="R203"/>
      <c r="S203"/>
      <c r="T203"/>
      <c r="U203"/>
      <c r="V203"/>
      <c r="W203"/>
      <c r="X203"/>
    </row>
    <row r="204" spans="2:24" ht="12.45">
      <c r="B204"/>
      <c r="C204"/>
      <c r="D204"/>
      <c r="E204"/>
      <c r="F204"/>
      <c r="G204"/>
      <c r="H204"/>
      <c r="I204"/>
      <c r="J204"/>
      <c r="K204"/>
      <c r="L204"/>
      <c r="M204"/>
      <c r="N204"/>
      <c r="O204"/>
      <c r="P204"/>
      <c r="Q204"/>
      <c r="R204"/>
      <c r="S204"/>
      <c r="T204"/>
      <c r="U204"/>
      <c r="V204"/>
      <c r="W204"/>
      <c r="X204"/>
    </row>
    <row r="205" spans="2:24" ht="12.45">
      <c r="B205"/>
      <c r="C205"/>
      <c r="D205"/>
      <c r="E205"/>
      <c r="F205"/>
      <c r="G205"/>
      <c r="H205"/>
      <c r="I205"/>
      <c r="J205"/>
      <c r="K205"/>
      <c r="L205"/>
      <c r="M205"/>
      <c r="N205"/>
      <c r="O205"/>
      <c r="P205"/>
      <c r="Q205"/>
      <c r="R205"/>
      <c r="S205"/>
      <c r="T205"/>
      <c r="U205"/>
      <c r="V205"/>
      <c r="W205"/>
      <c r="X205"/>
    </row>
    <row r="206" spans="2:24" ht="12.45">
      <c r="B206"/>
      <c r="C206"/>
      <c r="D206"/>
      <c r="E206"/>
      <c r="F206"/>
      <c r="G206"/>
      <c r="H206"/>
      <c r="I206"/>
      <c r="J206"/>
      <c r="K206"/>
      <c r="L206"/>
      <c r="M206"/>
      <c r="N206"/>
      <c r="O206"/>
      <c r="P206"/>
      <c r="Q206"/>
      <c r="R206"/>
      <c r="S206"/>
      <c r="T206"/>
      <c r="U206"/>
      <c r="V206"/>
      <c r="W206"/>
      <c r="X206"/>
    </row>
    <row r="207" spans="2:24" ht="12.45">
      <c r="B207"/>
      <c r="C207"/>
      <c r="D207"/>
      <c r="E207"/>
      <c r="F207"/>
      <c r="G207"/>
      <c r="H207"/>
      <c r="I207"/>
      <c r="J207"/>
      <c r="K207"/>
      <c r="L207"/>
      <c r="M207"/>
      <c r="N207"/>
      <c r="O207"/>
      <c r="P207"/>
      <c r="Q207"/>
      <c r="R207"/>
      <c r="S207"/>
      <c r="T207"/>
      <c r="U207"/>
      <c r="V207"/>
      <c r="W207"/>
      <c r="X207"/>
    </row>
    <row r="208" spans="2:24" ht="12.45">
      <c r="B208"/>
      <c r="C208"/>
      <c r="D208"/>
      <c r="E208"/>
      <c r="F208"/>
      <c r="G208"/>
      <c r="H208"/>
      <c r="I208"/>
      <c r="J208"/>
      <c r="K208"/>
      <c r="L208"/>
      <c r="M208"/>
      <c r="N208"/>
      <c r="O208"/>
      <c r="P208"/>
      <c r="Q208"/>
      <c r="R208"/>
      <c r="S208"/>
      <c r="T208"/>
      <c r="U208"/>
      <c r="V208"/>
      <c r="W208"/>
      <c r="X208"/>
    </row>
    <row r="209" spans="2:24" ht="12.45">
      <c r="B209"/>
      <c r="C209"/>
      <c r="D209"/>
      <c r="E209"/>
      <c r="F209"/>
      <c r="G209"/>
      <c r="H209"/>
      <c r="I209"/>
      <c r="J209"/>
      <c r="K209"/>
      <c r="L209"/>
      <c r="M209"/>
      <c r="N209"/>
      <c r="O209"/>
      <c r="P209"/>
      <c r="Q209"/>
      <c r="R209"/>
      <c r="S209"/>
      <c r="T209"/>
      <c r="U209"/>
      <c r="V209"/>
      <c r="W209"/>
      <c r="X209"/>
    </row>
    <row r="210" spans="2:24" ht="12.45">
      <c r="B210"/>
      <c r="C210"/>
      <c r="D210"/>
      <c r="E210"/>
      <c r="F210"/>
      <c r="G210"/>
      <c r="H210"/>
      <c r="I210"/>
      <c r="J210"/>
      <c r="K210"/>
      <c r="L210"/>
      <c r="M210"/>
      <c r="N210"/>
      <c r="O210"/>
      <c r="P210"/>
      <c r="Q210"/>
      <c r="R210"/>
      <c r="S210"/>
      <c r="T210"/>
      <c r="U210"/>
      <c r="V210"/>
      <c r="W210"/>
      <c r="X210"/>
    </row>
    <row r="211" spans="2:24" ht="12.45">
      <c r="B211"/>
      <c r="C211"/>
      <c r="D211"/>
      <c r="E211"/>
      <c r="F211"/>
      <c r="G211"/>
      <c r="H211"/>
      <c r="I211"/>
      <c r="J211"/>
      <c r="K211"/>
      <c r="L211"/>
      <c r="M211"/>
      <c r="N211"/>
      <c r="O211"/>
      <c r="P211"/>
      <c r="Q211"/>
      <c r="R211"/>
      <c r="S211"/>
      <c r="T211"/>
      <c r="U211"/>
      <c r="V211"/>
      <c r="W211"/>
      <c r="X211"/>
    </row>
    <row r="212" spans="2:24" ht="12.45">
      <c r="B212"/>
      <c r="C212"/>
      <c r="D212"/>
      <c r="E212"/>
      <c r="F212"/>
      <c r="G212"/>
      <c r="H212"/>
      <c r="I212"/>
      <c r="J212"/>
      <c r="K212"/>
      <c r="L212"/>
      <c r="M212"/>
      <c r="N212"/>
      <c r="O212"/>
      <c r="P212"/>
      <c r="Q212"/>
      <c r="R212"/>
      <c r="S212"/>
      <c r="T212"/>
      <c r="U212"/>
      <c r="V212"/>
      <c r="W212"/>
      <c r="X212"/>
    </row>
    <row r="213" spans="2:24" ht="12.45">
      <c r="B213"/>
      <c r="C213"/>
      <c r="D213"/>
      <c r="E213"/>
      <c r="F213"/>
      <c r="G213"/>
      <c r="H213"/>
      <c r="I213"/>
      <c r="J213"/>
      <c r="K213"/>
      <c r="L213"/>
      <c r="M213"/>
      <c r="N213"/>
      <c r="O213"/>
      <c r="P213"/>
      <c r="Q213"/>
      <c r="R213"/>
      <c r="S213"/>
      <c r="T213"/>
      <c r="U213"/>
      <c r="V213"/>
      <c r="W213"/>
      <c r="X213"/>
    </row>
    <row r="214" spans="2:24" ht="12.45">
      <c r="B214"/>
      <c r="C214"/>
      <c r="D214"/>
      <c r="E214"/>
      <c r="F214"/>
      <c r="G214"/>
      <c r="H214"/>
      <c r="I214"/>
      <c r="J214"/>
      <c r="K214"/>
      <c r="L214"/>
      <c r="M214"/>
      <c r="N214"/>
      <c r="O214"/>
      <c r="P214"/>
      <c r="Q214"/>
      <c r="R214"/>
      <c r="S214"/>
      <c r="T214"/>
      <c r="U214"/>
      <c r="V214"/>
      <c r="W214"/>
      <c r="X214"/>
    </row>
    <row r="215" spans="2:24" ht="12.45">
      <c r="B215"/>
      <c r="C215"/>
      <c r="D215"/>
      <c r="E215"/>
      <c r="F215"/>
      <c r="G215"/>
      <c r="H215"/>
      <c r="I215"/>
      <c r="J215"/>
      <c r="K215"/>
      <c r="L215"/>
      <c r="M215"/>
      <c r="N215"/>
      <c r="O215"/>
      <c r="P215"/>
      <c r="Q215"/>
      <c r="R215"/>
      <c r="S215"/>
      <c r="T215"/>
      <c r="U215"/>
      <c r="V215"/>
      <c r="W215"/>
      <c r="X215"/>
    </row>
    <row r="216" spans="2:24" ht="12.45">
      <c r="B216"/>
      <c r="C216"/>
      <c r="D216"/>
      <c r="E216"/>
      <c r="F216"/>
      <c r="G216"/>
      <c r="H216"/>
      <c r="I216"/>
      <c r="J216"/>
      <c r="K216"/>
      <c r="L216"/>
      <c r="M216"/>
      <c r="N216"/>
      <c r="O216"/>
      <c r="P216"/>
      <c r="Q216"/>
      <c r="R216"/>
      <c r="S216"/>
      <c r="T216"/>
      <c r="U216"/>
      <c r="V216"/>
      <c r="W216"/>
      <c r="X216"/>
    </row>
    <row r="217" spans="2:24" ht="12.45">
      <c r="B217"/>
      <c r="C217"/>
      <c r="D217"/>
      <c r="E217"/>
      <c r="F217"/>
      <c r="G217"/>
      <c r="H217"/>
      <c r="I217"/>
      <c r="J217"/>
      <c r="K217"/>
      <c r="L217"/>
      <c r="M217"/>
      <c r="N217"/>
      <c r="O217"/>
      <c r="P217"/>
      <c r="Q217"/>
      <c r="R217"/>
      <c r="S217"/>
      <c r="T217"/>
      <c r="U217"/>
      <c r="V217"/>
      <c r="W217"/>
      <c r="X217"/>
    </row>
    <row r="218" spans="2:24" ht="12.45">
      <c r="B218"/>
      <c r="C218"/>
      <c r="D218"/>
      <c r="E218"/>
      <c r="F218"/>
      <c r="G218"/>
      <c r="H218"/>
      <c r="I218"/>
      <c r="J218"/>
      <c r="K218"/>
      <c r="L218"/>
      <c r="M218"/>
      <c r="N218"/>
      <c r="O218"/>
      <c r="P218"/>
      <c r="Q218"/>
      <c r="R218"/>
      <c r="S218"/>
      <c r="T218"/>
      <c r="U218"/>
      <c r="V218"/>
      <c r="W218"/>
      <c r="X218"/>
    </row>
    <row r="219" spans="2:24" ht="12.45">
      <c r="B219"/>
      <c r="C219"/>
      <c r="D219"/>
      <c r="E219"/>
      <c r="F219"/>
      <c r="G219"/>
      <c r="H219"/>
      <c r="I219"/>
      <c r="J219"/>
      <c r="K219"/>
      <c r="L219"/>
      <c r="M219"/>
      <c r="N219"/>
      <c r="O219"/>
      <c r="P219"/>
      <c r="Q219"/>
      <c r="R219"/>
      <c r="S219"/>
      <c r="T219"/>
      <c r="U219"/>
      <c r="V219"/>
      <c r="W219"/>
      <c r="X219"/>
    </row>
    <row r="220" spans="2:24" ht="12.45">
      <c r="B220"/>
      <c r="C220"/>
      <c r="D220"/>
      <c r="E220"/>
      <c r="F220"/>
      <c r="G220"/>
      <c r="H220"/>
      <c r="I220"/>
      <c r="J220"/>
      <c r="K220"/>
      <c r="L220"/>
      <c r="M220"/>
      <c r="N220"/>
      <c r="O220"/>
      <c r="P220"/>
      <c r="Q220"/>
      <c r="R220"/>
      <c r="S220"/>
      <c r="T220"/>
      <c r="U220"/>
      <c r="V220"/>
      <c r="W220"/>
      <c r="X220"/>
    </row>
    <row r="221" spans="2:24" ht="12.45">
      <c r="B221"/>
      <c r="C221"/>
      <c r="D221"/>
      <c r="E221"/>
      <c r="F221"/>
      <c r="G221"/>
      <c r="H221"/>
      <c r="I221"/>
      <c r="J221"/>
      <c r="K221"/>
      <c r="L221"/>
      <c r="M221"/>
      <c r="N221"/>
      <c r="O221"/>
      <c r="P221"/>
      <c r="Q221"/>
      <c r="R221"/>
      <c r="S221"/>
      <c r="T221"/>
      <c r="U221"/>
      <c r="V221"/>
      <c r="W221"/>
      <c r="X221"/>
    </row>
    <row r="222" spans="2:24" ht="12.45">
      <c r="B222"/>
      <c r="C222"/>
      <c r="D222"/>
      <c r="E222"/>
      <c r="F222"/>
      <c r="G222"/>
      <c r="H222"/>
      <c r="I222"/>
      <c r="J222"/>
      <c r="K222"/>
      <c r="L222"/>
      <c r="M222"/>
      <c r="N222"/>
      <c r="O222"/>
      <c r="P222"/>
      <c r="Q222"/>
      <c r="R222"/>
      <c r="S222"/>
      <c r="T222"/>
      <c r="U222"/>
      <c r="V222"/>
      <c r="W222"/>
      <c r="X222"/>
    </row>
    <row r="223" spans="2:24" ht="12.45">
      <c r="B223"/>
      <c r="C223"/>
      <c r="D223"/>
      <c r="E223"/>
      <c r="F223"/>
      <c r="G223"/>
      <c r="H223"/>
      <c r="I223"/>
      <c r="J223"/>
      <c r="K223"/>
      <c r="L223"/>
      <c r="M223"/>
      <c r="N223"/>
      <c r="O223"/>
      <c r="P223"/>
      <c r="Q223"/>
      <c r="R223"/>
      <c r="S223"/>
      <c r="T223"/>
      <c r="U223"/>
      <c r="V223"/>
      <c r="W223"/>
      <c r="X223"/>
    </row>
    <row r="224" spans="2:24" ht="12.45">
      <c r="B224"/>
      <c r="C224"/>
      <c r="D224"/>
      <c r="E224"/>
      <c r="F224"/>
      <c r="G224"/>
      <c r="H224"/>
      <c r="I224"/>
      <c r="J224"/>
      <c r="K224"/>
      <c r="L224"/>
      <c r="M224"/>
      <c r="N224"/>
      <c r="O224"/>
      <c r="P224"/>
      <c r="Q224"/>
      <c r="R224"/>
      <c r="S224"/>
      <c r="T224"/>
      <c r="U224"/>
      <c r="V224"/>
      <c r="W224"/>
      <c r="X224"/>
    </row>
    <row r="225" spans="2:24" ht="12.45">
      <c r="B225"/>
      <c r="C225"/>
      <c r="D225"/>
      <c r="E225"/>
      <c r="F225"/>
      <c r="G225"/>
      <c r="H225"/>
      <c r="I225"/>
      <c r="J225"/>
      <c r="K225"/>
      <c r="L225"/>
      <c r="M225"/>
      <c r="N225"/>
      <c r="O225"/>
      <c r="P225"/>
      <c r="Q225"/>
      <c r="R225"/>
      <c r="S225"/>
      <c r="T225"/>
      <c r="U225"/>
      <c r="V225"/>
      <c r="W225"/>
      <c r="X225"/>
    </row>
    <row r="226" spans="2:24" ht="12.45">
      <c r="B226"/>
      <c r="C226"/>
      <c r="D226"/>
      <c r="E226"/>
      <c r="F226"/>
      <c r="G226"/>
      <c r="H226"/>
      <c r="I226"/>
      <c r="J226"/>
      <c r="K226"/>
      <c r="L226"/>
      <c r="M226"/>
      <c r="N226"/>
      <c r="O226"/>
      <c r="P226"/>
      <c r="Q226"/>
      <c r="R226"/>
      <c r="S226"/>
      <c r="T226"/>
      <c r="U226"/>
      <c r="V226"/>
      <c r="W226"/>
      <c r="X226"/>
    </row>
    <row r="227" spans="2:24" ht="12.45">
      <c r="B227"/>
      <c r="C227"/>
      <c r="D227"/>
      <c r="E227"/>
      <c r="F227"/>
      <c r="G227"/>
      <c r="H227"/>
      <c r="I227"/>
      <c r="J227"/>
      <c r="K227"/>
      <c r="L227"/>
      <c r="M227"/>
      <c r="N227"/>
      <c r="O227"/>
      <c r="P227"/>
      <c r="Q227"/>
      <c r="R227"/>
      <c r="S227"/>
      <c r="T227"/>
      <c r="U227"/>
      <c r="V227"/>
      <c r="W227"/>
      <c r="X227"/>
    </row>
    <row r="228" spans="2:24" ht="12.45">
      <c r="B228"/>
      <c r="C228"/>
      <c r="D228"/>
      <c r="E228"/>
      <c r="F228"/>
      <c r="G228"/>
      <c r="H228"/>
      <c r="I228"/>
      <c r="J228"/>
      <c r="K228"/>
      <c r="L228"/>
      <c r="M228"/>
      <c r="N228"/>
      <c r="O228"/>
      <c r="P228"/>
      <c r="Q228"/>
      <c r="R228"/>
      <c r="S228"/>
      <c r="T228"/>
      <c r="U228"/>
      <c r="V228"/>
      <c r="W228"/>
      <c r="X228"/>
    </row>
    <row r="229" spans="2:24" ht="12.45">
      <c r="B229"/>
      <c r="C229"/>
      <c r="D229"/>
      <c r="E229"/>
      <c r="F229"/>
      <c r="G229"/>
      <c r="H229"/>
      <c r="I229"/>
      <c r="J229"/>
      <c r="K229"/>
      <c r="L229"/>
      <c r="M229"/>
      <c r="N229"/>
      <c r="O229"/>
      <c r="P229"/>
      <c r="Q229"/>
      <c r="R229"/>
      <c r="S229"/>
      <c r="T229"/>
      <c r="U229"/>
      <c r="V229"/>
      <c r="W229"/>
      <c r="X229"/>
    </row>
    <row r="230" spans="2:24" ht="12.45">
      <c r="B230"/>
      <c r="C230"/>
      <c r="D230"/>
      <c r="E230"/>
      <c r="F230"/>
      <c r="G230"/>
      <c r="H230"/>
      <c r="I230"/>
      <c r="J230"/>
      <c r="K230"/>
      <c r="L230"/>
      <c r="M230"/>
      <c r="N230"/>
      <c r="O230"/>
      <c r="P230"/>
      <c r="Q230"/>
      <c r="R230"/>
      <c r="S230"/>
      <c r="T230"/>
      <c r="U230"/>
      <c r="V230"/>
      <c r="W230"/>
      <c r="X230"/>
    </row>
    <row r="231" spans="2:24" ht="12.45">
      <c r="B231"/>
      <c r="C231"/>
      <c r="D231"/>
      <c r="E231"/>
      <c r="F231"/>
      <c r="G231"/>
      <c r="H231"/>
      <c r="I231"/>
      <c r="J231"/>
      <c r="K231"/>
      <c r="L231"/>
      <c r="M231"/>
      <c r="N231"/>
      <c r="O231"/>
      <c r="P231"/>
      <c r="Q231"/>
      <c r="R231"/>
      <c r="S231"/>
      <c r="T231"/>
      <c r="U231"/>
      <c r="V231"/>
      <c r="W231"/>
      <c r="X231"/>
    </row>
    <row r="232" spans="2:24" ht="12.45">
      <c r="B232"/>
      <c r="C232"/>
      <c r="D232"/>
      <c r="E232"/>
      <c r="F232"/>
      <c r="G232"/>
      <c r="H232"/>
      <c r="I232"/>
      <c r="J232"/>
      <c r="K232"/>
      <c r="L232"/>
      <c r="M232"/>
      <c r="N232"/>
      <c r="O232"/>
      <c r="P232"/>
      <c r="Q232"/>
      <c r="R232"/>
      <c r="S232"/>
      <c r="T232"/>
      <c r="U232"/>
      <c r="V232"/>
      <c r="W232"/>
      <c r="X232"/>
    </row>
    <row r="233" spans="2:24" ht="12.45">
      <c r="B233"/>
      <c r="C233"/>
      <c r="D233"/>
      <c r="E233"/>
      <c r="F233"/>
      <c r="G233"/>
      <c r="H233"/>
      <c r="I233"/>
      <c r="J233"/>
      <c r="K233"/>
      <c r="L233"/>
      <c r="M233"/>
      <c r="N233"/>
      <c r="O233"/>
      <c r="P233"/>
      <c r="Q233"/>
      <c r="R233"/>
      <c r="S233"/>
      <c r="T233"/>
      <c r="U233"/>
      <c r="V233"/>
      <c r="W233"/>
      <c r="X233"/>
    </row>
    <row r="234" spans="2:24" ht="12.45">
      <c r="B234"/>
      <c r="C234"/>
      <c r="D234"/>
      <c r="E234"/>
      <c r="F234"/>
      <c r="G234"/>
      <c r="H234"/>
      <c r="I234"/>
      <c r="J234"/>
      <c r="K234"/>
      <c r="L234"/>
      <c r="M234"/>
      <c r="N234"/>
      <c r="O234"/>
      <c r="P234"/>
      <c r="Q234"/>
      <c r="R234"/>
      <c r="S234"/>
      <c r="T234"/>
      <c r="U234"/>
      <c r="V234"/>
      <c r="W234"/>
      <c r="X234"/>
    </row>
    <row r="235" spans="2:24" ht="12.45">
      <c r="B235"/>
      <c r="C235"/>
      <c r="D235"/>
      <c r="E235"/>
      <c r="F235"/>
      <c r="G235"/>
      <c r="H235"/>
      <c r="I235"/>
      <c r="J235"/>
      <c r="K235"/>
      <c r="L235"/>
      <c r="M235"/>
      <c r="N235"/>
      <c r="O235"/>
      <c r="P235"/>
      <c r="Q235"/>
      <c r="R235"/>
      <c r="S235"/>
      <c r="T235"/>
      <c r="U235"/>
      <c r="V235"/>
      <c r="W235"/>
      <c r="X235"/>
    </row>
    <row r="236" spans="2:24" ht="12.45">
      <c r="B236"/>
      <c r="C236"/>
      <c r="D236"/>
      <c r="E236"/>
      <c r="F236"/>
      <c r="G236"/>
      <c r="H236"/>
      <c r="I236"/>
      <c r="J236"/>
      <c r="K236"/>
      <c r="L236"/>
      <c r="M236"/>
      <c r="N236"/>
      <c r="O236"/>
      <c r="P236"/>
      <c r="Q236"/>
      <c r="R236"/>
      <c r="S236"/>
      <c r="T236"/>
      <c r="U236"/>
      <c r="V236"/>
      <c r="W236"/>
      <c r="X236"/>
    </row>
    <row r="237" spans="2:24" ht="12.45">
      <c r="B237"/>
      <c r="C237"/>
      <c r="D237"/>
      <c r="E237"/>
      <c r="F237"/>
      <c r="G237"/>
      <c r="H237"/>
      <c r="I237"/>
      <c r="J237"/>
      <c r="K237"/>
      <c r="L237"/>
      <c r="M237"/>
      <c r="N237"/>
      <c r="O237"/>
      <c r="P237"/>
      <c r="Q237"/>
      <c r="R237"/>
      <c r="S237"/>
      <c r="T237"/>
      <c r="U237"/>
      <c r="V237"/>
      <c r="W237"/>
      <c r="X237"/>
    </row>
    <row r="238" spans="2:24" ht="12.45">
      <c r="B238"/>
      <c r="C238"/>
      <c r="D238"/>
      <c r="E238"/>
      <c r="F238"/>
      <c r="G238"/>
      <c r="H238"/>
      <c r="I238"/>
      <c r="J238"/>
      <c r="K238"/>
      <c r="L238"/>
      <c r="M238"/>
      <c r="N238"/>
      <c r="O238"/>
      <c r="P238"/>
      <c r="Q238"/>
      <c r="R238"/>
      <c r="S238"/>
      <c r="T238"/>
      <c r="U238"/>
      <c r="V238"/>
      <c r="W238"/>
      <c r="X238"/>
    </row>
    <row r="239" spans="2:24" ht="12.45">
      <c r="B239"/>
      <c r="C239"/>
      <c r="D239"/>
      <c r="E239"/>
      <c r="F239"/>
      <c r="G239"/>
      <c r="H239"/>
      <c r="I239"/>
      <c r="J239"/>
      <c r="K239"/>
      <c r="L239"/>
      <c r="M239"/>
      <c r="N239"/>
      <c r="O239"/>
      <c r="P239"/>
      <c r="Q239"/>
      <c r="R239"/>
      <c r="S239"/>
      <c r="T239"/>
      <c r="U239"/>
      <c r="V239"/>
      <c r="W239"/>
      <c r="X239"/>
    </row>
    <row r="240" spans="2:24" ht="12.45">
      <c r="B240"/>
      <c r="C240"/>
      <c r="D240"/>
      <c r="E240"/>
      <c r="F240"/>
      <c r="G240"/>
      <c r="H240"/>
      <c r="I240"/>
      <c r="J240"/>
      <c r="K240"/>
      <c r="L240"/>
      <c r="M240"/>
      <c r="N240"/>
      <c r="O240"/>
      <c r="P240"/>
      <c r="Q240"/>
      <c r="R240"/>
      <c r="S240"/>
      <c r="T240"/>
      <c r="U240"/>
      <c r="V240"/>
      <c r="W240"/>
      <c r="X240"/>
    </row>
    <row r="241" spans="2:24" ht="12.45">
      <c r="B241"/>
      <c r="C241"/>
      <c r="D241"/>
      <c r="E241"/>
      <c r="F241"/>
      <c r="G241"/>
      <c r="H241"/>
      <c r="I241"/>
      <c r="J241"/>
      <c r="K241"/>
      <c r="L241"/>
      <c r="M241"/>
      <c r="N241"/>
      <c r="O241"/>
      <c r="P241"/>
      <c r="Q241"/>
      <c r="R241"/>
      <c r="S241"/>
      <c r="T241"/>
      <c r="U241"/>
      <c r="V241"/>
      <c r="W241"/>
      <c r="X241"/>
    </row>
    <row r="242" spans="2:24" ht="12.45">
      <c r="B242"/>
      <c r="C242"/>
      <c r="D242"/>
      <c r="E242"/>
      <c r="F242"/>
      <c r="G242"/>
      <c r="H242"/>
      <c r="I242"/>
      <c r="J242"/>
      <c r="K242"/>
      <c r="L242"/>
      <c r="M242"/>
      <c r="N242"/>
      <c r="O242"/>
      <c r="P242"/>
      <c r="Q242"/>
      <c r="R242"/>
      <c r="S242"/>
      <c r="T242"/>
      <c r="U242"/>
      <c r="V242"/>
      <c r="W242"/>
      <c r="X242"/>
    </row>
    <row r="243" spans="2:24" ht="12.45">
      <c r="B243"/>
      <c r="C243"/>
      <c r="D243"/>
      <c r="E243"/>
      <c r="F243"/>
      <c r="G243"/>
      <c r="H243"/>
      <c r="I243"/>
      <c r="J243"/>
      <c r="K243"/>
      <c r="L243"/>
      <c r="M243"/>
      <c r="N243"/>
      <c r="O243"/>
      <c r="P243"/>
      <c r="Q243"/>
      <c r="R243"/>
      <c r="S243"/>
      <c r="T243"/>
      <c r="U243"/>
      <c r="V243"/>
      <c r="W243"/>
      <c r="X243"/>
    </row>
    <row r="244" spans="2:24" ht="12.45">
      <c r="B244"/>
      <c r="C244"/>
      <c r="D244"/>
      <c r="E244"/>
      <c r="F244"/>
      <c r="G244"/>
      <c r="H244"/>
      <c r="I244"/>
      <c r="J244"/>
      <c r="K244"/>
      <c r="L244"/>
      <c r="M244"/>
      <c r="N244"/>
      <c r="O244"/>
      <c r="P244"/>
      <c r="Q244"/>
      <c r="R244"/>
      <c r="S244"/>
      <c r="T244"/>
      <c r="U244"/>
      <c r="V244"/>
      <c r="W244"/>
      <c r="X244"/>
    </row>
    <row r="245" spans="2:24" ht="12.45">
      <c r="B245"/>
      <c r="C245"/>
      <c r="D245"/>
      <c r="E245"/>
      <c r="F245"/>
      <c r="G245"/>
      <c r="H245"/>
      <c r="I245"/>
      <c r="J245"/>
      <c r="K245"/>
      <c r="L245"/>
      <c r="M245"/>
      <c r="N245"/>
      <c r="O245"/>
      <c r="P245"/>
      <c r="Q245"/>
      <c r="R245"/>
      <c r="S245"/>
      <c r="T245"/>
      <c r="U245"/>
      <c r="V245"/>
      <c r="W245"/>
      <c r="X245"/>
    </row>
    <row r="246" spans="2:24" ht="12.45">
      <c r="B246"/>
      <c r="C246"/>
      <c r="D246"/>
      <c r="E246"/>
      <c r="F246"/>
      <c r="G246"/>
      <c r="H246"/>
      <c r="I246"/>
      <c r="J246"/>
      <c r="K246"/>
      <c r="L246"/>
      <c r="M246"/>
      <c r="N246"/>
      <c r="O246"/>
      <c r="P246"/>
      <c r="Q246"/>
      <c r="R246"/>
      <c r="S246"/>
      <c r="T246"/>
      <c r="U246"/>
      <c r="V246"/>
      <c r="W246"/>
      <c r="X246"/>
    </row>
    <row r="247" spans="2:24" ht="12.45">
      <c r="B247"/>
      <c r="C247"/>
      <c r="D247"/>
      <c r="E247"/>
      <c r="F247"/>
      <c r="G247"/>
      <c r="H247"/>
      <c r="I247"/>
      <c r="J247"/>
      <c r="K247"/>
      <c r="L247"/>
      <c r="M247"/>
      <c r="N247"/>
      <c r="O247"/>
      <c r="P247"/>
      <c r="Q247"/>
      <c r="R247"/>
      <c r="S247"/>
      <c r="T247"/>
      <c r="U247"/>
      <c r="V247"/>
      <c r="W247"/>
      <c r="X247"/>
    </row>
    <row r="248" spans="2:24" ht="12.45">
      <c r="B248"/>
      <c r="C248"/>
      <c r="D248"/>
      <c r="E248"/>
      <c r="F248"/>
      <c r="G248"/>
      <c r="H248"/>
      <c r="I248"/>
      <c r="J248"/>
      <c r="K248"/>
      <c r="L248"/>
      <c r="M248"/>
      <c r="N248"/>
      <c r="O248"/>
      <c r="P248"/>
      <c r="Q248"/>
      <c r="R248"/>
      <c r="S248"/>
      <c r="T248"/>
      <c r="U248"/>
      <c r="V248"/>
      <c r="W248"/>
      <c r="X248"/>
    </row>
    <row r="249" spans="2:24" ht="12.45">
      <c r="B249"/>
      <c r="C249"/>
      <c r="D249"/>
      <c r="E249"/>
      <c r="F249"/>
      <c r="G249"/>
      <c r="H249"/>
      <c r="I249"/>
      <c r="J249"/>
      <c r="K249"/>
      <c r="L249"/>
      <c r="M249"/>
      <c r="N249"/>
      <c r="O249"/>
      <c r="P249"/>
      <c r="Q249"/>
      <c r="R249"/>
      <c r="S249"/>
      <c r="T249"/>
      <c r="U249"/>
      <c r="V249"/>
      <c r="W249"/>
      <c r="X249"/>
    </row>
    <row r="250" spans="2:24" ht="12.45">
      <c r="B250"/>
      <c r="C250"/>
      <c r="D250"/>
      <c r="E250"/>
      <c r="F250"/>
      <c r="G250"/>
      <c r="H250"/>
      <c r="I250"/>
      <c r="J250"/>
      <c r="K250"/>
      <c r="L250"/>
      <c r="M250"/>
      <c r="N250"/>
      <c r="O250"/>
      <c r="P250"/>
      <c r="Q250"/>
      <c r="R250"/>
      <c r="S250"/>
      <c r="T250"/>
      <c r="U250"/>
      <c r="V250"/>
      <c r="W250"/>
      <c r="X250"/>
    </row>
    <row r="251" spans="2:24" ht="12.45">
      <c r="B251"/>
      <c r="C251"/>
      <c r="D251"/>
      <c r="E251"/>
      <c r="F251"/>
      <c r="G251"/>
      <c r="H251"/>
      <c r="I251"/>
      <c r="J251"/>
      <c r="K251"/>
      <c r="L251"/>
      <c r="M251"/>
      <c r="N251"/>
      <c r="O251"/>
      <c r="P251"/>
      <c r="Q251"/>
      <c r="R251"/>
      <c r="S251"/>
      <c r="T251"/>
      <c r="U251"/>
      <c r="V251"/>
      <c r="W251"/>
      <c r="X251"/>
    </row>
    <row r="252" spans="2:24" ht="12.45">
      <c r="B252"/>
      <c r="C252"/>
      <c r="D252"/>
      <c r="E252"/>
      <c r="F252"/>
      <c r="G252"/>
      <c r="H252"/>
      <c r="I252"/>
      <c r="J252"/>
      <c r="K252"/>
      <c r="L252"/>
      <c r="M252"/>
      <c r="N252"/>
      <c r="O252"/>
      <c r="P252"/>
      <c r="Q252"/>
      <c r="R252"/>
      <c r="S252"/>
      <c r="T252"/>
      <c r="U252"/>
      <c r="V252"/>
      <c r="W252"/>
      <c r="X252"/>
    </row>
    <row r="253" spans="2:24" ht="12.45">
      <c r="B253"/>
      <c r="C253"/>
      <c r="D253"/>
      <c r="E253"/>
      <c r="F253"/>
      <c r="G253"/>
      <c r="H253"/>
      <c r="I253"/>
      <c r="J253"/>
      <c r="K253"/>
      <c r="L253"/>
      <c r="M253"/>
      <c r="N253"/>
      <c r="O253"/>
      <c r="P253"/>
      <c r="Q253"/>
      <c r="R253"/>
      <c r="S253"/>
      <c r="T253"/>
      <c r="U253"/>
      <c r="V253"/>
      <c r="W253"/>
      <c r="X253"/>
    </row>
    <row r="254" spans="2:24" ht="12.45">
      <c r="B254"/>
      <c r="C254"/>
      <c r="D254"/>
      <c r="E254"/>
      <c r="F254"/>
      <c r="G254"/>
      <c r="H254"/>
      <c r="I254"/>
      <c r="J254"/>
      <c r="K254"/>
      <c r="L254"/>
      <c r="M254"/>
      <c r="N254"/>
      <c r="O254"/>
      <c r="P254"/>
      <c r="Q254"/>
      <c r="R254"/>
      <c r="S254"/>
      <c r="T254"/>
      <c r="U254"/>
      <c r="V254"/>
      <c r="W254"/>
      <c r="X254"/>
    </row>
    <row r="255" spans="2:24" ht="12.45">
      <c r="B255"/>
      <c r="C255"/>
      <c r="D255"/>
      <c r="E255"/>
      <c r="F255"/>
      <c r="G255"/>
      <c r="H255"/>
      <c r="I255"/>
      <c r="J255"/>
      <c r="K255"/>
      <c r="L255"/>
      <c r="M255"/>
      <c r="N255"/>
      <c r="O255"/>
      <c r="P255"/>
      <c r="Q255"/>
      <c r="R255"/>
      <c r="S255"/>
      <c r="T255"/>
      <c r="U255"/>
      <c r="V255"/>
      <c r="W255"/>
      <c r="X255"/>
    </row>
    <row r="256" spans="2:24" ht="12.45">
      <c r="B256"/>
      <c r="C256"/>
      <c r="D256"/>
      <c r="E256"/>
      <c r="F256"/>
      <c r="G256"/>
      <c r="H256"/>
      <c r="I256"/>
      <c r="J256"/>
      <c r="K256"/>
      <c r="L256"/>
      <c r="M256"/>
      <c r="N256"/>
      <c r="O256"/>
      <c r="P256"/>
      <c r="Q256"/>
      <c r="R256"/>
      <c r="S256"/>
      <c r="T256"/>
      <c r="U256"/>
      <c r="V256"/>
      <c r="W256"/>
      <c r="X256"/>
    </row>
    <row r="257" spans="2:24" ht="12.45">
      <c r="B257"/>
      <c r="C257"/>
      <c r="D257"/>
      <c r="E257"/>
      <c r="F257"/>
      <c r="G257"/>
      <c r="H257"/>
      <c r="I257"/>
      <c r="J257"/>
      <c r="K257"/>
      <c r="L257"/>
      <c r="M257"/>
      <c r="N257"/>
      <c r="O257"/>
      <c r="P257"/>
      <c r="Q257"/>
      <c r="R257"/>
      <c r="S257"/>
      <c r="T257"/>
      <c r="U257"/>
      <c r="V257"/>
      <c r="W257"/>
      <c r="X257"/>
    </row>
    <row r="258" spans="2:24" ht="12.45">
      <c r="B258"/>
      <c r="C258"/>
      <c r="D258"/>
      <c r="E258"/>
      <c r="F258"/>
      <c r="G258"/>
      <c r="H258"/>
      <c r="I258"/>
      <c r="J258"/>
      <c r="K258"/>
      <c r="L258"/>
      <c r="M258"/>
      <c r="N258"/>
      <c r="O258"/>
      <c r="P258"/>
      <c r="Q258"/>
      <c r="R258"/>
      <c r="S258"/>
      <c r="T258"/>
      <c r="U258"/>
      <c r="V258"/>
      <c r="W258"/>
      <c r="X258"/>
    </row>
    <row r="259" spans="2:24" ht="12.45">
      <c r="B259"/>
      <c r="C259"/>
      <c r="D259"/>
      <c r="E259"/>
      <c r="F259"/>
      <c r="G259"/>
      <c r="H259"/>
      <c r="I259"/>
      <c r="J259"/>
      <c r="K259"/>
      <c r="L259"/>
      <c r="M259"/>
      <c r="N259"/>
      <c r="O259"/>
      <c r="P259"/>
      <c r="Q259"/>
      <c r="R259"/>
      <c r="S259"/>
      <c r="T259"/>
      <c r="U259"/>
      <c r="V259"/>
      <c r="W259"/>
      <c r="X259"/>
    </row>
    <row r="260" spans="2:24" ht="12.45">
      <c r="B260"/>
      <c r="C260"/>
      <c r="D260"/>
      <c r="E260"/>
      <c r="F260"/>
      <c r="G260"/>
      <c r="H260"/>
      <c r="I260"/>
      <c r="J260"/>
      <c r="K260"/>
      <c r="L260"/>
      <c r="M260"/>
      <c r="N260"/>
      <c r="O260"/>
      <c r="P260"/>
      <c r="Q260"/>
      <c r="R260"/>
      <c r="S260"/>
      <c r="T260"/>
      <c r="U260"/>
      <c r="V260"/>
      <c r="W260"/>
      <c r="X260"/>
    </row>
    <row r="261" spans="2:24" ht="12.45">
      <c r="B261"/>
      <c r="C261"/>
      <c r="D261"/>
      <c r="E261"/>
      <c r="F261"/>
      <c r="G261"/>
      <c r="H261"/>
      <c r="I261"/>
      <c r="J261"/>
      <c r="K261"/>
      <c r="L261"/>
      <c r="M261"/>
      <c r="N261"/>
      <c r="O261"/>
      <c r="P261"/>
      <c r="Q261"/>
      <c r="R261"/>
      <c r="S261"/>
      <c r="T261"/>
      <c r="U261"/>
      <c r="V261"/>
      <c r="W261"/>
      <c r="X261"/>
    </row>
    <row r="262" spans="2:24" ht="12.45">
      <c r="B262"/>
      <c r="C262"/>
      <c r="D262"/>
      <c r="E262"/>
      <c r="F262"/>
      <c r="G262"/>
      <c r="H262"/>
      <c r="I262"/>
      <c r="J262"/>
      <c r="K262"/>
      <c r="L262"/>
      <c r="M262"/>
      <c r="N262"/>
      <c r="O262"/>
      <c r="P262"/>
      <c r="Q262"/>
      <c r="R262"/>
      <c r="S262"/>
      <c r="T262"/>
      <c r="U262"/>
      <c r="V262"/>
      <c r="W262"/>
      <c r="X262"/>
    </row>
    <row r="263" spans="2:24" ht="12.45">
      <c r="B263"/>
      <c r="C263"/>
      <c r="D263"/>
      <c r="E263"/>
      <c r="F263"/>
      <c r="G263"/>
      <c r="H263"/>
      <c r="I263"/>
      <c r="J263"/>
      <c r="K263"/>
      <c r="L263"/>
      <c r="M263"/>
      <c r="N263"/>
      <c r="O263"/>
      <c r="P263"/>
      <c r="Q263"/>
      <c r="R263"/>
      <c r="S263"/>
      <c r="T263"/>
      <c r="U263"/>
      <c r="V263"/>
      <c r="W263"/>
      <c r="X263"/>
    </row>
    <row r="264" spans="2:24" ht="12.45">
      <c r="B264"/>
      <c r="C264"/>
      <c r="D264"/>
      <c r="E264"/>
      <c r="F264"/>
      <c r="G264"/>
      <c r="H264"/>
      <c r="I264"/>
      <c r="J264"/>
      <c r="K264"/>
      <c r="L264"/>
      <c r="M264"/>
      <c r="N264"/>
      <c r="O264"/>
      <c r="P264"/>
      <c r="Q264"/>
      <c r="R264"/>
      <c r="S264"/>
      <c r="T264"/>
      <c r="U264"/>
      <c r="V264"/>
      <c r="W264"/>
      <c r="X264"/>
    </row>
    <row r="265" spans="2:24" ht="12.45">
      <c r="B265"/>
      <c r="C265"/>
      <c r="D265"/>
      <c r="E265"/>
      <c r="F265"/>
      <c r="G265"/>
      <c r="H265"/>
      <c r="I265"/>
      <c r="J265"/>
      <c r="K265"/>
      <c r="L265"/>
      <c r="M265"/>
      <c r="N265"/>
      <c r="O265"/>
      <c r="P265"/>
      <c r="Q265"/>
      <c r="R265"/>
      <c r="S265"/>
      <c r="T265"/>
      <c r="U265"/>
      <c r="V265"/>
      <c r="W265"/>
      <c r="X265"/>
    </row>
    <row r="266" spans="2:24" ht="12.45">
      <c r="B266"/>
      <c r="C266"/>
      <c r="D266"/>
      <c r="E266"/>
      <c r="F266"/>
      <c r="G266"/>
      <c r="H266"/>
      <c r="I266"/>
      <c r="J266"/>
      <c r="K266"/>
      <c r="L266"/>
      <c r="M266"/>
      <c r="N266"/>
      <c r="O266"/>
      <c r="P266"/>
      <c r="Q266"/>
      <c r="R266"/>
      <c r="S266"/>
      <c r="T266"/>
      <c r="U266"/>
      <c r="V266"/>
      <c r="W266"/>
      <c r="X266"/>
    </row>
    <row r="267" spans="2:24" ht="12.45">
      <c r="B267"/>
      <c r="C267"/>
      <c r="D267"/>
      <c r="E267"/>
      <c r="F267"/>
      <c r="G267"/>
      <c r="H267"/>
      <c r="I267"/>
      <c r="J267"/>
      <c r="K267"/>
      <c r="L267"/>
      <c r="M267"/>
      <c r="N267"/>
      <c r="O267"/>
      <c r="P267"/>
      <c r="Q267"/>
      <c r="R267"/>
      <c r="S267"/>
      <c r="T267"/>
      <c r="U267"/>
      <c r="V267"/>
      <c r="W267"/>
      <c r="X267"/>
    </row>
    <row r="268" spans="2:24" ht="12.45">
      <c r="B268"/>
      <c r="C268"/>
      <c r="D268"/>
      <c r="E268"/>
      <c r="F268"/>
      <c r="G268"/>
      <c r="H268"/>
      <c r="I268"/>
      <c r="J268"/>
      <c r="K268"/>
      <c r="L268"/>
      <c r="M268"/>
      <c r="N268"/>
      <c r="O268"/>
      <c r="P268"/>
      <c r="Q268"/>
      <c r="R268"/>
      <c r="S268"/>
      <c r="T268"/>
      <c r="U268"/>
      <c r="V268"/>
      <c r="W268"/>
      <c r="X268"/>
    </row>
    <row r="269" spans="2:24" ht="12.45">
      <c r="B269"/>
      <c r="C269"/>
      <c r="D269"/>
      <c r="E269"/>
      <c r="F269"/>
      <c r="G269"/>
      <c r="H269"/>
      <c r="I269"/>
      <c r="J269"/>
      <c r="K269"/>
      <c r="L269"/>
      <c r="M269"/>
      <c r="N269"/>
      <c r="O269"/>
      <c r="P269"/>
      <c r="Q269"/>
      <c r="R269"/>
      <c r="S269"/>
      <c r="T269"/>
      <c r="U269"/>
      <c r="V269"/>
      <c r="W269"/>
      <c r="X269"/>
    </row>
    <row r="270" spans="2:24" ht="12.45">
      <c r="B270"/>
      <c r="C270"/>
      <c r="D270"/>
      <c r="E270"/>
      <c r="F270"/>
      <c r="G270"/>
      <c r="H270"/>
      <c r="I270"/>
      <c r="J270"/>
      <c r="K270"/>
      <c r="L270"/>
      <c r="M270"/>
      <c r="N270"/>
      <c r="O270"/>
      <c r="P270"/>
      <c r="Q270"/>
      <c r="R270"/>
      <c r="S270"/>
      <c r="T270"/>
      <c r="U270"/>
      <c r="V270"/>
      <c r="W270"/>
      <c r="X270"/>
    </row>
    <row r="271" spans="2:24" ht="12.45">
      <c r="B271"/>
      <c r="C271"/>
      <c r="D271"/>
      <c r="E271"/>
      <c r="F271"/>
      <c r="G271"/>
      <c r="H271"/>
      <c r="I271"/>
      <c r="J271"/>
      <c r="K271"/>
      <c r="L271"/>
      <c r="M271"/>
      <c r="N271"/>
      <c r="O271"/>
      <c r="P271"/>
      <c r="Q271"/>
      <c r="R271"/>
      <c r="S271"/>
      <c r="T271"/>
      <c r="U271"/>
      <c r="V271"/>
      <c r="W271"/>
      <c r="X271"/>
    </row>
    <row r="272" spans="2:24" ht="12.45">
      <c r="B272"/>
      <c r="C272"/>
      <c r="D272"/>
      <c r="E272"/>
      <c r="F272"/>
      <c r="G272"/>
      <c r="H272"/>
      <c r="I272"/>
      <c r="J272"/>
      <c r="K272"/>
      <c r="L272"/>
      <c r="M272"/>
      <c r="N272"/>
      <c r="O272"/>
      <c r="P272"/>
      <c r="Q272"/>
      <c r="R272"/>
      <c r="S272"/>
      <c r="T272"/>
      <c r="U272"/>
      <c r="V272"/>
      <c r="W272"/>
      <c r="X272"/>
    </row>
    <row r="273" spans="2:24" ht="12.45">
      <c r="B273"/>
      <c r="C273"/>
      <c r="D273"/>
      <c r="E273"/>
      <c r="F273"/>
      <c r="G273"/>
      <c r="H273"/>
      <c r="I273"/>
      <c r="J273"/>
      <c r="K273"/>
      <c r="L273"/>
      <c r="M273"/>
      <c r="N273"/>
      <c r="O273"/>
      <c r="P273"/>
      <c r="Q273"/>
      <c r="R273"/>
      <c r="S273"/>
      <c r="T273"/>
      <c r="U273"/>
      <c r="V273"/>
      <c r="W273"/>
      <c r="X273"/>
    </row>
    <row r="274" spans="2:24" ht="12.45">
      <c r="B274"/>
      <c r="C274"/>
      <c r="D274"/>
      <c r="E274"/>
      <c r="F274"/>
      <c r="G274"/>
      <c r="H274"/>
      <c r="I274"/>
      <c r="J274"/>
      <c r="K274"/>
      <c r="L274"/>
      <c r="M274"/>
      <c r="N274"/>
      <c r="O274"/>
      <c r="P274"/>
      <c r="Q274"/>
      <c r="R274"/>
      <c r="S274"/>
      <c r="T274"/>
      <c r="U274"/>
      <c r="V274"/>
      <c r="W274"/>
      <c r="X274"/>
    </row>
    <row r="275" spans="2:24" ht="12.45">
      <c r="B275"/>
      <c r="C275"/>
      <c r="D275"/>
      <c r="E275"/>
      <c r="F275"/>
      <c r="G275"/>
      <c r="H275"/>
      <c r="I275"/>
      <c r="J275"/>
      <c r="K275"/>
      <c r="L275"/>
      <c r="M275"/>
      <c r="N275"/>
      <c r="O275"/>
      <c r="P275"/>
      <c r="Q275"/>
      <c r="R275"/>
      <c r="S275"/>
      <c r="T275"/>
      <c r="U275"/>
      <c r="V275"/>
      <c r="W275"/>
      <c r="X275"/>
    </row>
    <row r="276" spans="2:24" ht="12.45">
      <c r="B276"/>
      <c r="C276"/>
      <c r="D276"/>
      <c r="E276"/>
      <c r="F276"/>
      <c r="G276"/>
      <c r="H276"/>
      <c r="I276"/>
      <c r="J276"/>
      <c r="K276"/>
      <c r="L276"/>
      <c r="M276"/>
      <c r="N276"/>
      <c r="O276"/>
      <c r="P276"/>
      <c r="Q276"/>
      <c r="R276"/>
      <c r="S276"/>
      <c r="T276"/>
      <c r="U276"/>
      <c r="V276"/>
      <c r="W276"/>
      <c r="X276"/>
    </row>
    <row r="277" spans="2:24" ht="12.45">
      <c r="B277"/>
      <c r="C277"/>
      <c r="D277"/>
      <c r="E277"/>
      <c r="F277"/>
      <c r="G277"/>
      <c r="H277"/>
      <c r="I277"/>
      <c r="J277"/>
      <c r="K277"/>
      <c r="L277"/>
      <c r="M277"/>
      <c r="N277"/>
      <c r="O277"/>
      <c r="P277"/>
      <c r="Q277"/>
      <c r="R277"/>
      <c r="S277"/>
      <c r="T277"/>
      <c r="U277"/>
      <c r="V277"/>
      <c r="W277"/>
      <c r="X277"/>
    </row>
    <row r="278" spans="2:24" ht="12.45">
      <c r="B278"/>
      <c r="C278"/>
      <c r="D278"/>
      <c r="E278"/>
      <c r="F278"/>
      <c r="G278"/>
      <c r="H278"/>
      <c r="I278"/>
      <c r="J278"/>
      <c r="K278"/>
      <c r="L278"/>
      <c r="M278"/>
      <c r="N278"/>
      <c r="O278"/>
      <c r="P278"/>
      <c r="Q278"/>
      <c r="R278"/>
      <c r="S278"/>
      <c r="T278"/>
      <c r="U278"/>
      <c r="V278"/>
      <c r="W278"/>
      <c r="X278"/>
    </row>
    <row r="279" spans="2:24" ht="12.45">
      <c r="B279"/>
      <c r="C279"/>
      <c r="D279"/>
      <c r="E279"/>
      <c r="F279"/>
      <c r="G279"/>
      <c r="H279"/>
      <c r="I279"/>
      <c r="J279"/>
      <c r="K279"/>
      <c r="L279"/>
      <c r="M279"/>
      <c r="N279"/>
      <c r="O279"/>
      <c r="P279"/>
      <c r="Q279"/>
      <c r="R279"/>
      <c r="S279"/>
      <c r="T279"/>
      <c r="U279"/>
      <c r="V279"/>
      <c r="W279"/>
      <c r="X279"/>
    </row>
    <row r="280" spans="2:24" ht="12.45">
      <c r="B280"/>
      <c r="C280"/>
      <c r="D280"/>
      <c r="E280"/>
      <c r="F280"/>
      <c r="G280"/>
      <c r="H280"/>
      <c r="I280"/>
      <c r="J280"/>
      <c r="K280"/>
      <c r="L280"/>
      <c r="M280"/>
      <c r="N280"/>
      <c r="O280"/>
      <c r="P280"/>
      <c r="Q280"/>
      <c r="R280"/>
      <c r="S280"/>
      <c r="T280"/>
      <c r="U280"/>
      <c r="V280"/>
      <c r="W280"/>
      <c r="X280"/>
    </row>
    <row r="281" spans="2:24" ht="12.45">
      <c r="B281"/>
      <c r="C281"/>
      <c r="D281"/>
      <c r="E281"/>
      <c r="F281"/>
      <c r="G281"/>
      <c r="H281"/>
      <c r="I281"/>
      <c r="J281"/>
      <c r="K281"/>
      <c r="L281"/>
      <c r="M281"/>
      <c r="N281"/>
      <c r="O281"/>
      <c r="P281"/>
      <c r="Q281"/>
      <c r="R281"/>
      <c r="S281"/>
      <c r="T281"/>
      <c r="U281"/>
      <c r="V281"/>
      <c r="W281"/>
      <c r="X281"/>
    </row>
    <row r="282" spans="2:24" ht="12.45">
      <c r="B282"/>
      <c r="C282"/>
      <c r="D282"/>
      <c r="E282"/>
      <c r="F282"/>
      <c r="G282"/>
      <c r="H282"/>
      <c r="I282"/>
      <c r="J282"/>
      <c r="K282"/>
      <c r="L282"/>
      <c r="M282"/>
      <c r="N282"/>
      <c r="O282"/>
      <c r="P282"/>
      <c r="Q282"/>
      <c r="R282"/>
      <c r="S282"/>
      <c r="T282"/>
      <c r="U282"/>
      <c r="V282"/>
      <c r="W282"/>
      <c r="X282"/>
    </row>
    <row r="283" spans="2:24" ht="12.45">
      <c r="B283"/>
      <c r="C283"/>
      <c r="D283"/>
      <c r="E283"/>
      <c r="F283"/>
      <c r="G283"/>
      <c r="H283"/>
      <c r="I283"/>
      <c r="J283"/>
      <c r="K283"/>
      <c r="L283"/>
      <c r="M283"/>
      <c r="N283"/>
      <c r="O283"/>
      <c r="P283"/>
      <c r="Q283"/>
      <c r="R283"/>
      <c r="S283"/>
      <c r="T283"/>
      <c r="U283"/>
      <c r="V283"/>
      <c r="W283"/>
      <c r="X283"/>
    </row>
    <row r="284" spans="2:24" ht="12.45">
      <c r="B284"/>
      <c r="C284"/>
      <c r="D284"/>
      <c r="E284"/>
      <c r="F284"/>
      <c r="G284"/>
      <c r="H284"/>
      <c r="I284"/>
      <c r="J284"/>
      <c r="K284"/>
      <c r="L284"/>
      <c r="M284"/>
      <c r="N284"/>
      <c r="O284"/>
      <c r="P284"/>
      <c r="Q284"/>
      <c r="R284"/>
      <c r="S284"/>
      <c r="T284"/>
      <c r="U284"/>
      <c r="V284"/>
      <c r="W284"/>
      <c r="X284"/>
    </row>
    <row r="285" spans="2:24" ht="12.45">
      <c r="B285"/>
      <c r="C285"/>
      <c r="D285"/>
      <c r="E285"/>
      <c r="F285"/>
      <c r="G285"/>
      <c r="H285"/>
      <c r="I285"/>
      <c r="J285"/>
      <c r="K285"/>
      <c r="L285"/>
      <c r="M285"/>
      <c r="N285"/>
      <c r="O285"/>
      <c r="P285"/>
      <c r="Q285"/>
      <c r="R285"/>
      <c r="S285"/>
      <c r="T285"/>
      <c r="U285"/>
      <c r="V285"/>
      <c r="W285"/>
      <c r="X285"/>
    </row>
    <row r="286" spans="2:24" ht="12.45">
      <c r="B286"/>
      <c r="C286"/>
      <c r="D286"/>
      <c r="E286"/>
      <c r="F286"/>
      <c r="G286"/>
      <c r="H286"/>
      <c r="I286"/>
      <c r="J286"/>
      <c r="K286"/>
      <c r="L286"/>
      <c r="M286"/>
      <c r="N286"/>
      <c r="O286"/>
      <c r="P286"/>
      <c r="Q286"/>
      <c r="R286"/>
      <c r="S286"/>
      <c r="T286"/>
      <c r="U286"/>
      <c r="V286"/>
      <c r="W286"/>
      <c r="X286"/>
    </row>
    <row r="287" spans="2:24" ht="12.45">
      <c r="B287"/>
      <c r="C287"/>
      <c r="D287"/>
      <c r="E287"/>
      <c r="F287"/>
      <c r="G287"/>
      <c r="H287"/>
      <c r="I287"/>
      <c r="J287"/>
      <c r="K287"/>
      <c r="L287"/>
      <c r="M287"/>
      <c r="N287"/>
      <c r="O287"/>
      <c r="P287"/>
      <c r="Q287"/>
      <c r="R287"/>
      <c r="S287"/>
      <c r="T287"/>
      <c r="U287"/>
      <c r="V287"/>
      <c r="W287"/>
      <c r="X287"/>
    </row>
    <row r="288" spans="2:24" ht="12.45">
      <c r="B288"/>
      <c r="C288"/>
      <c r="D288"/>
      <c r="E288"/>
      <c r="F288"/>
      <c r="G288"/>
      <c r="H288"/>
      <c r="I288"/>
      <c r="J288"/>
      <c r="K288"/>
      <c r="L288"/>
      <c r="M288"/>
      <c r="N288"/>
      <c r="O288"/>
      <c r="P288"/>
      <c r="Q288"/>
      <c r="R288"/>
      <c r="S288"/>
      <c r="T288"/>
      <c r="U288"/>
      <c r="V288"/>
      <c r="W288"/>
      <c r="X288"/>
    </row>
    <row r="289" spans="2:24" ht="12.45">
      <c r="B289"/>
      <c r="C289"/>
      <c r="D289"/>
      <c r="E289"/>
      <c r="F289"/>
      <c r="G289"/>
      <c r="H289"/>
      <c r="I289"/>
      <c r="J289"/>
      <c r="K289"/>
      <c r="L289"/>
      <c r="M289"/>
      <c r="N289"/>
      <c r="O289"/>
      <c r="P289"/>
      <c r="Q289"/>
      <c r="R289"/>
      <c r="S289"/>
      <c r="T289"/>
      <c r="U289"/>
      <c r="V289"/>
      <c r="W289"/>
      <c r="X289"/>
    </row>
    <row r="290" spans="2:24" ht="12.45">
      <c r="B290"/>
      <c r="C290"/>
      <c r="D290"/>
      <c r="E290"/>
      <c r="F290"/>
      <c r="G290"/>
      <c r="H290"/>
      <c r="I290"/>
      <c r="J290"/>
      <c r="K290"/>
      <c r="L290"/>
      <c r="M290"/>
      <c r="N290"/>
      <c r="O290"/>
      <c r="P290"/>
      <c r="Q290"/>
      <c r="R290"/>
      <c r="S290"/>
      <c r="T290"/>
      <c r="U290"/>
      <c r="V290"/>
      <c r="W290"/>
      <c r="X290"/>
    </row>
    <row r="291" spans="2:24" ht="12.45">
      <c r="B291"/>
      <c r="C291"/>
      <c r="D291"/>
      <c r="E291"/>
      <c r="F291"/>
      <c r="G291"/>
      <c r="H291"/>
      <c r="I291"/>
      <c r="J291"/>
      <c r="K291"/>
      <c r="L291"/>
      <c r="M291"/>
      <c r="N291"/>
      <c r="O291"/>
      <c r="P291"/>
      <c r="Q291"/>
      <c r="R291"/>
      <c r="S291"/>
      <c r="T291"/>
      <c r="U291"/>
      <c r="V291"/>
      <c r="W291"/>
      <c r="X291"/>
    </row>
    <row r="292" spans="2:24" ht="12.45">
      <c r="B292"/>
      <c r="C292"/>
      <c r="D292"/>
      <c r="E292"/>
      <c r="F292"/>
      <c r="G292"/>
      <c r="H292"/>
      <c r="I292"/>
      <c r="J292"/>
      <c r="K292"/>
      <c r="L292"/>
      <c r="M292"/>
      <c r="N292"/>
      <c r="O292"/>
      <c r="P292"/>
      <c r="Q292"/>
      <c r="R292"/>
      <c r="S292"/>
      <c r="T292"/>
      <c r="U292"/>
      <c r="V292"/>
      <c r="W292"/>
      <c r="X292"/>
    </row>
    <row r="293" spans="2:24" ht="12.45">
      <c r="B293"/>
      <c r="C293"/>
      <c r="D293"/>
      <c r="E293"/>
      <c r="F293"/>
      <c r="G293"/>
      <c r="H293"/>
      <c r="I293"/>
      <c r="J293"/>
      <c r="K293"/>
      <c r="L293"/>
      <c r="M293"/>
      <c r="N293"/>
      <c r="O293"/>
      <c r="P293"/>
      <c r="Q293"/>
      <c r="R293"/>
      <c r="S293"/>
      <c r="T293"/>
      <c r="U293"/>
      <c r="V293"/>
      <c r="W293"/>
      <c r="X293"/>
    </row>
    <row r="294" spans="2:24" ht="12.45">
      <c r="B294"/>
      <c r="C294"/>
      <c r="D294"/>
      <c r="E294"/>
      <c r="F294"/>
      <c r="G294"/>
      <c r="H294"/>
      <c r="I294"/>
      <c r="J294"/>
      <c r="K294"/>
      <c r="L294"/>
      <c r="M294"/>
      <c r="N294"/>
      <c r="O294"/>
      <c r="P294"/>
      <c r="Q294"/>
      <c r="R294"/>
      <c r="S294"/>
      <c r="T294"/>
      <c r="U294"/>
      <c r="V294"/>
      <c r="W294"/>
      <c r="X294"/>
    </row>
    <row r="295" spans="2:24" ht="12.45">
      <c r="B295"/>
      <c r="C295"/>
      <c r="D295"/>
      <c r="E295"/>
      <c r="F295"/>
      <c r="G295"/>
      <c r="H295"/>
      <c r="I295"/>
      <c r="J295"/>
      <c r="K295"/>
      <c r="L295"/>
      <c r="M295"/>
      <c r="N295"/>
      <c r="O295"/>
      <c r="P295"/>
      <c r="Q295"/>
      <c r="R295"/>
      <c r="S295"/>
      <c r="T295"/>
      <c r="U295"/>
      <c r="V295"/>
      <c r="W295"/>
      <c r="X295"/>
    </row>
    <row r="296" spans="2:24" ht="12.45">
      <c r="B296"/>
      <c r="C296"/>
      <c r="D296"/>
      <c r="E296"/>
      <c r="F296"/>
      <c r="G296"/>
      <c r="H296"/>
      <c r="I296"/>
      <c r="J296"/>
      <c r="K296"/>
      <c r="L296"/>
      <c r="M296"/>
      <c r="N296"/>
      <c r="O296"/>
      <c r="P296"/>
      <c r="Q296"/>
      <c r="R296"/>
      <c r="S296"/>
      <c r="T296"/>
      <c r="U296"/>
      <c r="V296"/>
      <c r="W296"/>
      <c r="X296"/>
    </row>
    <row r="297" spans="2:24" ht="12.45">
      <c r="B297"/>
      <c r="C297"/>
      <c r="D297"/>
      <c r="E297"/>
      <c r="F297"/>
      <c r="G297"/>
      <c r="H297"/>
      <c r="I297"/>
      <c r="J297"/>
      <c r="K297"/>
      <c r="L297"/>
      <c r="M297"/>
      <c r="N297"/>
      <c r="O297"/>
      <c r="P297"/>
      <c r="Q297"/>
      <c r="R297"/>
      <c r="S297"/>
      <c r="T297"/>
      <c r="U297"/>
      <c r="V297"/>
      <c r="W297"/>
      <c r="X297"/>
    </row>
    <row r="298" spans="2:24" ht="12.45">
      <c r="B298"/>
      <c r="C298"/>
      <c r="D298"/>
      <c r="E298"/>
      <c r="F298"/>
      <c r="G298"/>
      <c r="H298"/>
      <c r="I298"/>
      <c r="J298"/>
      <c r="K298"/>
      <c r="L298"/>
      <c r="M298"/>
      <c r="N298"/>
      <c r="O298"/>
      <c r="P298"/>
      <c r="Q298"/>
      <c r="R298"/>
      <c r="S298"/>
      <c r="T298"/>
      <c r="U298"/>
      <c r="V298"/>
      <c r="W298"/>
      <c r="X298"/>
    </row>
    <row r="299" spans="2:24" ht="12.45">
      <c r="B299"/>
      <c r="C299"/>
      <c r="D299"/>
      <c r="E299"/>
      <c r="F299"/>
      <c r="G299"/>
      <c r="H299"/>
      <c r="I299"/>
      <c r="J299"/>
      <c r="K299"/>
      <c r="L299"/>
      <c r="M299"/>
      <c r="N299"/>
      <c r="O299"/>
      <c r="P299"/>
      <c r="Q299"/>
      <c r="R299"/>
      <c r="S299"/>
      <c r="T299"/>
      <c r="U299"/>
      <c r="V299"/>
      <c r="W299"/>
      <c r="X299"/>
    </row>
    <row r="300" spans="2:24" ht="12.45">
      <c r="B300"/>
      <c r="C300"/>
      <c r="D300"/>
      <c r="E300"/>
      <c r="F300"/>
      <c r="G300"/>
      <c r="H300"/>
      <c r="I300"/>
      <c r="J300"/>
      <c r="K300"/>
      <c r="L300"/>
      <c r="M300"/>
      <c r="N300"/>
      <c r="O300"/>
      <c r="P300"/>
      <c r="Q300"/>
      <c r="R300"/>
      <c r="S300"/>
      <c r="T300"/>
      <c r="U300"/>
      <c r="V300"/>
      <c r="W300"/>
      <c r="X300"/>
    </row>
    <row r="301" spans="2:24" ht="12.45">
      <c r="B301"/>
      <c r="C301"/>
      <c r="D301"/>
      <c r="E301"/>
      <c r="F301"/>
      <c r="G301"/>
      <c r="H301"/>
      <c r="I301"/>
      <c r="J301"/>
      <c r="K301"/>
      <c r="L301"/>
      <c r="M301"/>
      <c r="N301"/>
      <c r="O301"/>
      <c r="P301"/>
      <c r="Q301"/>
      <c r="R301"/>
      <c r="S301"/>
      <c r="T301"/>
      <c r="U301"/>
      <c r="V301"/>
      <c r="W301"/>
      <c r="X301"/>
    </row>
    <row r="302" spans="2:24" ht="12.45">
      <c r="B302"/>
      <c r="C302"/>
      <c r="D302"/>
      <c r="E302"/>
      <c r="F302"/>
      <c r="G302"/>
      <c r="H302"/>
      <c r="I302"/>
      <c r="J302"/>
      <c r="K302"/>
      <c r="L302"/>
      <c r="M302"/>
      <c r="N302"/>
      <c r="O302"/>
      <c r="P302"/>
      <c r="Q302"/>
      <c r="R302"/>
      <c r="S302"/>
      <c r="T302"/>
      <c r="U302"/>
      <c r="V302"/>
      <c r="W302"/>
      <c r="X302"/>
    </row>
    <row r="303" spans="2:24" ht="12.45">
      <c r="B303"/>
      <c r="C303"/>
      <c r="D303"/>
      <c r="E303"/>
      <c r="F303"/>
      <c r="G303"/>
      <c r="H303"/>
      <c r="I303"/>
      <c r="J303"/>
      <c r="K303"/>
      <c r="L303"/>
      <c r="M303"/>
      <c r="N303"/>
      <c r="O303"/>
      <c r="P303"/>
      <c r="Q303"/>
      <c r="R303"/>
      <c r="S303"/>
      <c r="T303"/>
      <c r="U303"/>
      <c r="V303"/>
      <c r="W303"/>
      <c r="X303"/>
    </row>
    <row r="304" spans="2:24" ht="12.45">
      <c r="B304"/>
      <c r="C304"/>
      <c r="D304"/>
      <c r="E304"/>
      <c r="F304"/>
      <c r="G304"/>
      <c r="H304"/>
      <c r="I304"/>
      <c r="J304"/>
      <c r="K304"/>
      <c r="L304"/>
      <c r="M304"/>
      <c r="N304"/>
      <c r="O304"/>
      <c r="P304"/>
      <c r="Q304"/>
      <c r="R304"/>
      <c r="S304"/>
      <c r="T304"/>
      <c r="U304"/>
      <c r="V304"/>
      <c r="W304"/>
      <c r="X304"/>
    </row>
    <row r="305" spans="2:24" ht="12.45">
      <c r="B305"/>
      <c r="C305"/>
      <c r="D305"/>
      <c r="E305"/>
      <c r="F305"/>
      <c r="G305"/>
      <c r="H305"/>
      <c r="I305"/>
      <c r="J305"/>
      <c r="K305"/>
      <c r="L305"/>
      <c r="M305"/>
      <c r="N305"/>
      <c r="O305"/>
      <c r="P305"/>
      <c r="Q305"/>
      <c r="R305"/>
      <c r="S305"/>
      <c r="T305"/>
      <c r="U305"/>
      <c r="V305"/>
      <c r="W305"/>
      <c r="X305"/>
    </row>
    <row r="306" spans="2:24" ht="12.45">
      <c r="B306"/>
      <c r="C306"/>
      <c r="D306"/>
      <c r="E306"/>
      <c r="F306"/>
      <c r="G306"/>
      <c r="H306"/>
      <c r="I306"/>
      <c r="J306"/>
      <c r="K306"/>
      <c r="L306"/>
      <c r="M306"/>
      <c r="N306"/>
      <c r="O306"/>
      <c r="P306"/>
      <c r="Q306"/>
      <c r="R306"/>
      <c r="S306"/>
      <c r="T306"/>
      <c r="U306"/>
      <c r="V306"/>
      <c r="W306"/>
      <c r="X306"/>
    </row>
    <row r="307" spans="2:24" ht="12.45">
      <c r="B307"/>
      <c r="C307"/>
      <c r="D307"/>
      <c r="E307"/>
      <c r="F307"/>
      <c r="G307"/>
      <c r="H307"/>
      <c r="I307"/>
      <c r="J307"/>
      <c r="K307"/>
      <c r="L307"/>
      <c r="M307"/>
      <c r="N307"/>
      <c r="O307"/>
      <c r="P307"/>
      <c r="Q307"/>
      <c r="R307"/>
      <c r="S307"/>
      <c r="T307"/>
      <c r="U307"/>
      <c r="V307"/>
      <c r="W307"/>
      <c r="X307"/>
    </row>
    <row r="308" spans="2:24" ht="12.45">
      <c r="B308"/>
      <c r="C308"/>
      <c r="D308"/>
      <c r="E308"/>
      <c r="F308"/>
      <c r="G308"/>
      <c r="H308"/>
      <c r="I308"/>
      <c r="J308"/>
      <c r="K308"/>
      <c r="L308"/>
      <c r="M308"/>
      <c r="N308"/>
      <c r="O308"/>
      <c r="P308"/>
      <c r="Q308"/>
      <c r="R308"/>
      <c r="S308"/>
      <c r="T308"/>
      <c r="U308"/>
      <c r="V308"/>
      <c r="W308"/>
      <c r="X308"/>
    </row>
    <row r="309" spans="2:24" ht="12.45">
      <c r="B309"/>
      <c r="C309"/>
      <c r="D309"/>
      <c r="E309"/>
      <c r="F309"/>
      <c r="G309"/>
      <c r="H309"/>
      <c r="I309"/>
      <c r="J309"/>
      <c r="K309"/>
      <c r="L309"/>
      <c r="M309"/>
      <c r="N309"/>
      <c r="O309"/>
      <c r="P309"/>
      <c r="Q309"/>
      <c r="R309"/>
      <c r="S309"/>
      <c r="T309"/>
      <c r="U309"/>
      <c r="V309"/>
      <c r="W309"/>
      <c r="X309"/>
    </row>
    <row r="310" spans="2:24" ht="12.45">
      <c r="B310"/>
      <c r="C310"/>
      <c r="D310"/>
      <c r="E310"/>
      <c r="F310"/>
      <c r="G310"/>
      <c r="H310"/>
      <c r="I310"/>
      <c r="J310"/>
      <c r="K310"/>
      <c r="L310"/>
      <c r="M310"/>
      <c r="N310"/>
      <c r="O310"/>
      <c r="P310"/>
      <c r="Q310"/>
      <c r="R310"/>
      <c r="S310"/>
      <c r="T310"/>
      <c r="U310"/>
      <c r="V310"/>
      <c r="W310"/>
      <c r="X310"/>
    </row>
    <row r="311" spans="2:24" ht="12.45">
      <c r="B311"/>
      <c r="C311"/>
      <c r="D311"/>
      <c r="E311"/>
      <c r="F311"/>
      <c r="G311"/>
      <c r="H311"/>
      <c r="I311"/>
      <c r="J311"/>
      <c r="K311"/>
      <c r="L311"/>
      <c r="M311"/>
      <c r="N311"/>
      <c r="O311"/>
      <c r="P311"/>
      <c r="Q311"/>
      <c r="R311"/>
      <c r="S311"/>
      <c r="T311"/>
      <c r="U311"/>
      <c r="V311"/>
      <c r="W311"/>
      <c r="X311"/>
    </row>
    <row r="312" spans="2:24" ht="12.45">
      <c r="B312"/>
      <c r="C312"/>
      <c r="D312"/>
      <c r="E312"/>
      <c r="F312"/>
      <c r="G312"/>
      <c r="H312"/>
      <c r="I312"/>
      <c r="J312"/>
      <c r="K312"/>
      <c r="L312"/>
      <c r="M312"/>
      <c r="N312"/>
      <c r="O312"/>
      <c r="P312"/>
      <c r="Q312"/>
      <c r="R312"/>
      <c r="S312"/>
      <c r="T312"/>
      <c r="U312"/>
      <c r="V312"/>
      <c r="W312"/>
      <c r="X312"/>
    </row>
    <row r="313" spans="2:24" ht="12.45">
      <c r="B313"/>
      <c r="C313"/>
      <c r="D313"/>
      <c r="E313"/>
      <c r="F313"/>
      <c r="G313"/>
      <c r="H313"/>
      <c r="I313"/>
      <c r="J313"/>
      <c r="K313"/>
      <c r="L313"/>
      <c r="M313"/>
      <c r="N313"/>
      <c r="O313"/>
      <c r="P313"/>
      <c r="Q313"/>
      <c r="R313"/>
      <c r="S313"/>
      <c r="T313"/>
      <c r="U313"/>
      <c r="V313"/>
      <c r="W313"/>
      <c r="X313"/>
    </row>
    <row r="314" spans="2:24" ht="12.45">
      <c r="B314"/>
      <c r="C314"/>
      <c r="D314"/>
      <c r="E314"/>
      <c r="F314"/>
      <c r="G314"/>
      <c r="H314"/>
      <c r="I314"/>
      <c r="J314"/>
      <c r="K314"/>
      <c r="L314"/>
      <c r="M314"/>
      <c r="N314"/>
      <c r="O314"/>
      <c r="P314"/>
      <c r="Q314"/>
      <c r="R314"/>
      <c r="S314"/>
      <c r="T314"/>
      <c r="U314"/>
      <c r="V314"/>
      <c r="W314"/>
      <c r="X314"/>
    </row>
    <row r="315" spans="2:24" ht="12.45">
      <c r="B315"/>
      <c r="C315"/>
      <c r="D315"/>
      <c r="E315"/>
      <c r="F315"/>
      <c r="G315"/>
      <c r="H315"/>
      <c r="I315"/>
      <c r="J315"/>
      <c r="K315"/>
      <c r="L315"/>
      <c r="M315"/>
      <c r="N315"/>
      <c r="O315"/>
      <c r="P315"/>
      <c r="Q315"/>
      <c r="R315"/>
      <c r="S315"/>
      <c r="T315"/>
      <c r="U315"/>
      <c r="V315"/>
      <c r="W315"/>
      <c r="X315"/>
    </row>
    <row r="316" spans="2:24" ht="12.45">
      <c r="B316"/>
      <c r="C316"/>
      <c r="D316"/>
      <c r="E316"/>
      <c r="F316"/>
      <c r="G316"/>
      <c r="H316"/>
      <c r="I316"/>
      <c r="J316"/>
      <c r="K316"/>
      <c r="L316"/>
      <c r="M316"/>
      <c r="N316"/>
      <c r="O316"/>
      <c r="P316"/>
      <c r="Q316"/>
      <c r="R316"/>
      <c r="S316"/>
      <c r="T316"/>
      <c r="U316"/>
      <c r="V316"/>
      <c r="W316"/>
      <c r="X316"/>
    </row>
    <row r="317" spans="2:24" ht="12.45">
      <c r="B317"/>
      <c r="C317"/>
      <c r="D317"/>
      <c r="E317"/>
      <c r="F317"/>
      <c r="G317"/>
      <c r="H317"/>
      <c r="I317"/>
      <c r="J317"/>
      <c r="K317"/>
      <c r="L317"/>
      <c r="M317"/>
      <c r="N317"/>
      <c r="O317"/>
      <c r="P317"/>
      <c r="Q317"/>
      <c r="R317"/>
      <c r="S317"/>
      <c r="T317"/>
      <c r="U317"/>
      <c r="V317"/>
      <c r="W317"/>
      <c r="X317"/>
    </row>
    <row r="318" spans="2:24" ht="12.45">
      <c r="B318"/>
      <c r="C318"/>
      <c r="D318"/>
      <c r="E318"/>
      <c r="F318"/>
      <c r="G318"/>
      <c r="H318"/>
      <c r="I318"/>
      <c r="J318"/>
      <c r="K318"/>
      <c r="L318"/>
      <c r="M318"/>
      <c r="N318"/>
      <c r="O318"/>
      <c r="P318"/>
      <c r="Q318"/>
      <c r="R318"/>
      <c r="S318"/>
      <c r="T318"/>
      <c r="U318"/>
      <c r="V318"/>
      <c r="W318"/>
      <c r="X318"/>
    </row>
    <row r="319" spans="2:24" ht="12.45">
      <c r="B319"/>
      <c r="C319"/>
      <c r="D319"/>
      <c r="E319"/>
      <c r="F319"/>
      <c r="G319"/>
      <c r="H319"/>
      <c r="I319"/>
      <c r="J319"/>
      <c r="K319"/>
      <c r="L319"/>
      <c r="M319"/>
      <c r="N319"/>
      <c r="O319"/>
      <c r="P319"/>
      <c r="Q319"/>
      <c r="R319"/>
      <c r="S319"/>
      <c r="T319"/>
      <c r="U319"/>
      <c r="V319"/>
      <c r="W319"/>
      <c r="X319"/>
    </row>
    <row r="320" spans="2:24" ht="12.45">
      <c r="B320"/>
      <c r="C320"/>
      <c r="D320"/>
      <c r="E320"/>
      <c r="F320"/>
      <c r="G320"/>
      <c r="H320"/>
      <c r="I320"/>
      <c r="J320"/>
      <c r="K320"/>
      <c r="L320"/>
      <c r="M320"/>
      <c r="N320"/>
      <c r="O320"/>
      <c r="P320"/>
      <c r="Q320"/>
      <c r="R320"/>
      <c r="S320"/>
      <c r="T320"/>
      <c r="U320"/>
      <c r="V320"/>
      <c r="W320"/>
      <c r="X320"/>
    </row>
    <row r="321" spans="2:24" ht="12.45">
      <c r="B321"/>
      <c r="C321"/>
      <c r="D321"/>
      <c r="E321"/>
      <c r="F321"/>
      <c r="G321"/>
      <c r="H321"/>
      <c r="I321"/>
      <c r="J321"/>
      <c r="K321"/>
      <c r="L321"/>
      <c r="M321"/>
      <c r="N321"/>
      <c r="O321"/>
      <c r="P321"/>
      <c r="Q321"/>
      <c r="R321"/>
      <c r="S321"/>
      <c r="T321"/>
      <c r="U321"/>
      <c r="V321"/>
      <c r="W321"/>
      <c r="X321"/>
    </row>
    <row r="322" spans="2:24" ht="12.45">
      <c r="B322"/>
      <c r="C322"/>
      <c r="D322"/>
      <c r="E322"/>
      <c r="F322"/>
      <c r="G322"/>
      <c r="H322"/>
      <c r="I322"/>
      <c r="J322"/>
      <c r="K322"/>
      <c r="L322"/>
      <c r="M322"/>
      <c r="N322"/>
      <c r="O322"/>
      <c r="P322"/>
      <c r="Q322"/>
      <c r="R322"/>
      <c r="S322"/>
      <c r="T322"/>
      <c r="U322"/>
      <c r="V322"/>
      <c r="W322"/>
      <c r="X322"/>
    </row>
    <row r="323" spans="2:24" ht="12.45">
      <c r="B323"/>
      <c r="C323"/>
      <c r="D323"/>
      <c r="E323"/>
      <c r="F323"/>
      <c r="G323"/>
      <c r="H323"/>
      <c r="I323"/>
      <c r="J323"/>
      <c r="K323"/>
      <c r="L323"/>
      <c r="M323"/>
      <c r="N323"/>
      <c r="O323"/>
      <c r="P323"/>
      <c r="Q323"/>
      <c r="R323"/>
      <c r="S323"/>
      <c r="T323"/>
      <c r="U323"/>
      <c r="V323"/>
      <c r="W323"/>
      <c r="X323"/>
    </row>
    <row r="324" spans="2:24" ht="12.45">
      <c r="B324"/>
      <c r="C324"/>
      <c r="D324"/>
      <c r="E324"/>
      <c r="F324"/>
      <c r="G324"/>
      <c r="H324"/>
      <c r="I324"/>
      <c r="J324"/>
      <c r="K324"/>
      <c r="L324"/>
      <c r="M324"/>
      <c r="N324"/>
      <c r="O324"/>
      <c r="P324"/>
      <c r="Q324"/>
      <c r="R324"/>
      <c r="S324"/>
      <c r="T324"/>
      <c r="U324"/>
      <c r="V324"/>
      <c r="W324"/>
      <c r="X324"/>
    </row>
    <row r="325" spans="2:24" ht="12.45">
      <c r="B325"/>
      <c r="C325"/>
      <c r="D325"/>
      <c r="E325"/>
      <c r="F325"/>
      <c r="G325"/>
      <c r="H325"/>
      <c r="I325"/>
      <c r="J325"/>
      <c r="K325"/>
      <c r="L325"/>
      <c r="M325"/>
      <c r="N325"/>
      <c r="O325"/>
      <c r="P325"/>
      <c r="Q325"/>
      <c r="R325"/>
      <c r="S325"/>
      <c r="T325"/>
      <c r="U325"/>
      <c r="V325"/>
      <c r="W325"/>
      <c r="X325"/>
    </row>
    <row r="326" spans="2:24" ht="12.45">
      <c r="B326"/>
      <c r="C326"/>
      <c r="D326"/>
      <c r="E326"/>
      <c r="F326"/>
      <c r="G326"/>
      <c r="H326"/>
      <c r="I326"/>
      <c r="J326"/>
      <c r="K326"/>
      <c r="L326"/>
      <c r="M326"/>
      <c r="N326"/>
      <c r="O326"/>
      <c r="P326"/>
      <c r="Q326"/>
      <c r="R326"/>
      <c r="S326"/>
      <c r="T326"/>
      <c r="U326"/>
      <c r="V326"/>
      <c r="W326"/>
      <c r="X326"/>
    </row>
    <row r="327" spans="2:24" ht="12.45">
      <c r="B327"/>
      <c r="C327"/>
      <c r="D327"/>
      <c r="E327"/>
      <c r="F327"/>
      <c r="G327"/>
      <c r="H327"/>
      <c r="I327"/>
      <c r="J327"/>
      <c r="K327"/>
      <c r="L327"/>
      <c r="M327"/>
      <c r="N327"/>
      <c r="O327"/>
      <c r="P327"/>
      <c r="Q327"/>
      <c r="R327"/>
      <c r="S327"/>
      <c r="T327"/>
      <c r="U327"/>
      <c r="V327"/>
      <c r="W327"/>
      <c r="X327"/>
    </row>
    <row r="328" spans="2:24" ht="12.45">
      <c r="B328"/>
      <c r="C328"/>
      <c r="D328"/>
      <c r="E328"/>
      <c r="F328"/>
      <c r="G328"/>
      <c r="H328"/>
      <c r="I328"/>
      <c r="J328"/>
      <c r="K328"/>
      <c r="L328"/>
      <c r="M328"/>
      <c r="N328"/>
      <c r="O328"/>
      <c r="P328"/>
      <c r="Q328"/>
      <c r="R328"/>
      <c r="S328"/>
      <c r="T328"/>
      <c r="U328"/>
      <c r="V328"/>
      <c r="W328"/>
      <c r="X328"/>
    </row>
    <row r="329" spans="2:24" ht="12.45">
      <c r="B329"/>
      <c r="C329"/>
      <c r="D329"/>
      <c r="E329"/>
      <c r="F329"/>
      <c r="G329"/>
      <c r="H329"/>
      <c r="I329"/>
      <c r="J329"/>
      <c r="K329"/>
      <c r="L329"/>
      <c r="M329"/>
      <c r="N329"/>
      <c r="O329"/>
      <c r="P329"/>
      <c r="Q329"/>
      <c r="R329"/>
      <c r="S329"/>
      <c r="T329"/>
      <c r="U329"/>
      <c r="V329"/>
      <c r="W329"/>
      <c r="X329"/>
    </row>
    <row r="330" spans="2:24" ht="12.45">
      <c r="B330"/>
      <c r="C330"/>
      <c r="D330"/>
      <c r="E330"/>
      <c r="F330"/>
      <c r="G330"/>
      <c r="H330"/>
      <c r="I330"/>
      <c r="J330"/>
      <c r="K330"/>
      <c r="L330"/>
      <c r="M330"/>
      <c r="N330"/>
      <c r="O330"/>
      <c r="P330"/>
      <c r="Q330"/>
      <c r="R330"/>
      <c r="S330"/>
      <c r="T330"/>
      <c r="U330"/>
      <c r="V330"/>
      <c r="W330"/>
      <c r="X330"/>
    </row>
    <row r="331" spans="2:24" ht="12.45">
      <c r="B331"/>
      <c r="C331"/>
      <c r="D331"/>
      <c r="E331"/>
      <c r="F331"/>
      <c r="G331"/>
      <c r="H331"/>
      <c r="I331"/>
      <c r="J331"/>
      <c r="K331"/>
      <c r="L331"/>
      <c r="M331"/>
      <c r="N331"/>
      <c r="O331"/>
      <c r="P331"/>
      <c r="Q331"/>
      <c r="R331"/>
      <c r="S331"/>
      <c r="T331"/>
      <c r="U331"/>
      <c r="V331"/>
      <c r="W331"/>
      <c r="X331"/>
    </row>
    <row r="332" spans="2:24" ht="12.45">
      <c r="B332"/>
      <c r="C332"/>
      <c r="D332"/>
      <c r="E332"/>
      <c r="F332"/>
      <c r="G332"/>
      <c r="H332"/>
      <c r="I332"/>
      <c r="J332"/>
      <c r="K332"/>
      <c r="L332"/>
      <c r="M332"/>
      <c r="N332"/>
      <c r="O332"/>
      <c r="P332"/>
      <c r="Q332"/>
      <c r="R332"/>
      <c r="S332"/>
      <c r="T332"/>
      <c r="U332"/>
      <c r="V332"/>
      <c r="W332"/>
      <c r="X332"/>
    </row>
    <row r="333" spans="2:24" ht="12.45">
      <c r="B333"/>
      <c r="C333"/>
      <c r="D333"/>
      <c r="E333"/>
      <c r="F333"/>
      <c r="G333"/>
      <c r="H333"/>
      <c r="I333"/>
      <c r="J333"/>
      <c r="K333"/>
      <c r="L333"/>
      <c r="M333"/>
      <c r="N333"/>
      <c r="O333"/>
      <c r="P333"/>
      <c r="Q333"/>
      <c r="R333"/>
      <c r="S333"/>
      <c r="T333"/>
      <c r="U333"/>
      <c r="V333"/>
      <c r="W333"/>
      <c r="X333"/>
    </row>
    <row r="334" spans="2:24" ht="12.45">
      <c r="B334"/>
      <c r="C334"/>
      <c r="D334"/>
      <c r="E334"/>
      <c r="F334"/>
      <c r="G334"/>
      <c r="H334"/>
      <c r="I334"/>
      <c r="J334"/>
      <c r="K334"/>
      <c r="L334"/>
      <c r="M334"/>
      <c r="N334"/>
      <c r="O334"/>
      <c r="P334"/>
      <c r="Q334"/>
      <c r="R334"/>
      <c r="S334"/>
      <c r="T334"/>
      <c r="U334"/>
      <c r="V334"/>
      <c r="W334"/>
      <c r="X334"/>
    </row>
    <row r="335" spans="2:24" ht="12.45">
      <c r="B335"/>
      <c r="C335"/>
      <c r="D335"/>
      <c r="E335"/>
      <c r="F335"/>
      <c r="G335"/>
      <c r="H335"/>
      <c r="I335"/>
      <c r="J335"/>
      <c r="K335"/>
      <c r="L335"/>
      <c r="M335"/>
      <c r="N335"/>
      <c r="O335"/>
      <c r="P335"/>
      <c r="Q335"/>
      <c r="R335"/>
      <c r="S335"/>
      <c r="T335"/>
      <c r="U335"/>
      <c r="V335"/>
      <c r="W335"/>
      <c r="X335"/>
    </row>
    <row r="336" spans="2:24" ht="12.45">
      <c r="B336"/>
      <c r="C336"/>
      <c r="D336"/>
      <c r="E336"/>
      <c r="F336"/>
      <c r="G336"/>
      <c r="H336"/>
      <c r="I336"/>
      <c r="J336"/>
      <c r="K336"/>
      <c r="L336"/>
      <c r="M336"/>
      <c r="N336"/>
      <c r="O336"/>
      <c r="P336"/>
      <c r="Q336"/>
      <c r="R336"/>
      <c r="S336"/>
      <c r="T336"/>
      <c r="U336"/>
      <c r="V336"/>
      <c r="W336"/>
      <c r="X336"/>
    </row>
    <row r="337" spans="2:24" ht="12.45">
      <c r="B337"/>
      <c r="C337"/>
      <c r="D337"/>
      <c r="E337"/>
      <c r="F337"/>
      <c r="G337"/>
      <c r="H337"/>
      <c r="I337"/>
      <c r="J337"/>
      <c r="K337"/>
      <c r="L337"/>
      <c r="M337"/>
      <c r="N337"/>
      <c r="O337"/>
      <c r="P337"/>
      <c r="Q337"/>
      <c r="R337"/>
      <c r="S337"/>
      <c r="T337"/>
      <c r="U337"/>
      <c r="V337"/>
      <c r="W337"/>
      <c r="X337"/>
    </row>
    <row r="338" spans="2:24" ht="12.45">
      <c r="B338"/>
      <c r="C338"/>
      <c r="D338"/>
      <c r="E338"/>
      <c r="F338"/>
      <c r="G338"/>
      <c r="H338"/>
      <c r="I338"/>
      <c r="J338"/>
      <c r="K338"/>
      <c r="L338"/>
      <c r="M338"/>
      <c r="N338"/>
      <c r="O338"/>
      <c r="P338"/>
      <c r="Q338"/>
      <c r="R338"/>
      <c r="S338"/>
      <c r="T338"/>
      <c r="U338"/>
      <c r="V338"/>
      <c r="W338"/>
      <c r="X338"/>
    </row>
    <row r="339" spans="2:24" ht="12.45">
      <c r="B339"/>
      <c r="C339"/>
      <c r="D339"/>
      <c r="E339"/>
      <c r="F339"/>
      <c r="G339"/>
      <c r="H339"/>
      <c r="I339"/>
      <c r="J339"/>
      <c r="K339"/>
      <c r="L339"/>
      <c r="M339"/>
      <c r="N339"/>
      <c r="O339"/>
      <c r="P339"/>
      <c r="Q339"/>
      <c r="R339"/>
      <c r="S339"/>
      <c r="T339"/>
      <c r="U339"/>
      <c r="V339"/>
      <c r="W339"/>
      <c r="X339"/>
    </row>
    <row r="340" spans="2:24" ht="12.45">
      <c r="B340"/>
      <c r="C340"/>
      <c r="D340"/>
      <c r="E340"/>
      <c r="F340"/>
      <c r="G340"/>
      <c r="H340"/>
      <c r="I340"/>
      <c r="J340"/>
      <c r="K340"/>
      <c r="L340"/>
      <c r="M340"/>
      <c r="N340"/>
      <c r="O340"/>
      <c r="P340"/>
      <c r="Q340"/>
      <c r="R340"/>
      <c r="S340"/>
      <c r="T340"/>
      <c r="U340"/>
      <c r="V340"/>
      <c r="W340"/>
      <c r="X340"/>
    </row>
    <row r="341" spans="2:24" ht="12.45">
      <c r="B341"/>
      <c r="C341"/>
      <c r="D341"/>
      <c r="E341"/>
      <c r="F341"/>
      <c r="G341"/>
      <c r="H341"/>
      <c r="I341"/>
      <c r="J341"/>
      <c r="K341"/>
      <c r="L341"/>
      <c r="M341"/>
      <c r="N341"/>
      <c r="O341"/>
      <c r="P341"/>
      <c r="Q341"/>
      <c r="R341"/>
      <c r="S341"/>
      <c r="T341"/>
      <c r="U341"/>
      <c r="V341"/>
      <c r="W341"/>
      <c r="X341"/>
    </row>
    <row r="342" spans="2:24" ht="12.45">
      <c r="B342"/>
      <c r="C342"/>
      <c r="D342"/>
      <c r="E342"/>
      <c r="F342"/>
      <c r="G342"/>
      <c r="H342"/>
      <c r="I342"/>
      <c r="J342"/>
      <c r="K342"/>
      <c r="L342"/>
      <c r="M342"/>
      <c r="N342"/>
      <c r="O342"/>
      <c r="P342"/>
      <c r="Q342"/>
      <c r="R342"/>
      <c r="S342"/>
      <c r="T342"/>
      <c r="U342"/>
      <c r="V342"/>
      <c r="W342"/>
      <c r="X342"/>
    </row>
    <row r="343" spans="2:24" ht="12.45">
      <c r="B343"/>
      <c r="C343"/>
      <c r="D343"/>
      <c r="E343"/>
      <c r="F343"/>
      <c r="G343"/>
      <c r="H343"/>
      <c r="I343"/>
      <c r="J343"/>
      <c r="K343"/>
      <c r="L343"/>
      <c r="M343"/>
      <c r="N343"/>
      <c r="O343"/>
      <c r="P343"/>
      <c r="Q343"/>
      <c r="R343"/>
      <c r="S343"/>
      <c r="T343"/>
      <c r="U343"/>
      <c r="V343"/>
      <c r="W343"/>
      <c r="X343"/>
    </row>
    <row r="344" spans="2:24" ht="12.45">
      <c r="B344"/>
      <c r="C344"/>
      <c r="D344"/>
      <c r="E344"/>
      <c r="F344"/>
      <c r="G344"/>
      <c r="H344"/>
      <c r="I344"/>
      <c r="J344"/>
      <c r="K344"/>
      <c r="L344"/>
      <c r="M344"/>
      <c r="N344"/>
      <c r="O344"/>
      <c r="P344"/>
      <c r="Q344"/>
      <c r="R344"/>
      <c r="S344"/>
      <c r="T344"/>
      <c r="U344"/>
      <c r="V344"/>
      <c r="W344"/>
      <c r="X344"/>
    </row>
    <row r="345" spans="2:24" ht="12.45">
      <c r="B345"/>
      <c r="C345"/>
      <c r="D345"/>
      <c r="E345"/>
      <c r="F345"/>
      <c r="G345"/>
      <c r="H345"/>
      <c r="I345"/>
      <c r="J345"/>
      <c r="K345"/>
      <c r="L345"/>
      <c r="M345"/>
      <c r="N345"/>
      <c r="O345"/>
      <c r="P345"/>
      <c r="Q345"/>
      <c r="R345"/>
      <c r="S345"/>
      <c r="T345"/>
      <c r="U345"/>
      <c r="V345"/>
      <c r="W345"/>
      <c r="X345"/>
    </row>
    <row r="346" spans="2:24" ht="12.45">
      <c r="B346"/>
      <c r="C346"/>
      <c r="D346"/>
      <c r="E346"/>
      <c r="F346"/>
      <c r="G346"/>
      <c r="H346"/>
      <c r="I346"/>
      <c r="J346"/>
      <c r="K346"/>
      <c r="L346"/>
      <c r="M346"/>
      <c r="N346"/>
      <c r="O346"/>
      <c r="P346"/>
      <c r="Q346"/>
      <c r="R346"/>
      <c r="S346"/>
      <c r="T346"/>
      <c r="U346"/>
      <c r="V346"/>
      <c r="W346"/>
      <c r="X346"/>
    </row>
    <row r="347" spans="2:24" ht="12.45">
      <c r="B347"/>
      <c r="C347"/>
      <c r="D347"/>
      <c r="E347"/>
      <c r="F347"/>
      <c r="G347"/>
      <c r="H347"/>
      <c r="I347"/>
      <c r="J347"/>
      <c r="K347"/>
      <c r="L347"/>
      <c r="M347"/>
      <c r="N347"/>
      <c r="O347"/>
      <c r="P347"/>
      <c r="Q347"/>
      <c r="R347"/>
      <c r="S347"/>
      <c r="T347"/>
      <c r="U347"/>
      <c r="V347"/>
      <c r="W347"/>
      <c r="X347"/>
    </row>
    <row r="348" spans="2:24" ht="12.45">
      <c r="B348"/>
      <c r="C348"/>
      <c r="D348"/>
      <c r="E348"/>
      <c r="F348"/>
      <c r="G348"/>
      <c r="H348"/>
      <c r="I348"/>
      <c r="J348"/>
      <c r="K348"/>
      <c r="L348"/>
      <c r="M348"/>
      <c r="N348"/>
      <c r="O348"/>
      <c r="P348"/>
      <c r="Q348"/>
      <c r="R348"/>
      <c r="S348"/>
      <c r="T348"/>
      <c r="U348"/>
      <c r="V348"/>
      <c r="W348"/>
      <c r="X348"/>
    </row>
    <row r="349" spans="2:24" ht="12.45">
      <c r="B349"/>
      <c r="C349"/>
      <c r="D349"/>
      <c r="E349"/>
      <c r="F349"/>
      <c r="G349"/>
      <c r="H349"/>
      <c r="I349"/>
      <c r="J349"/>
      <c r="K349"/>
      <c r="L349"/>
      <c r="M349"/>
      <c r="N349"/>
      <c r="O349"/>
      <c r="P349"/>
      <c r="Q349"/>
      <c r="R349"/>
      <c r="S349"/>
      <c r="T349"/>
      <c r="U349"/>
      <c r="V349"/>
      <c r="W349"/>
      <c r="X349"/>
    </row>
    <row r="350" spans="2:24" ht="12.45">
      <c r="B350"/>
      <c r="C350"/>
      <c r="D350"/>
      <c r="E350"/>
      <c r="F350"/>
      <c r="G350"/>
      <c r="H350"/>
      <c r="I350"/>
      <c r="J350"/>
      <c r="K350"/>
      <c r="L350"/>
      <c r="M350"/>
      <c r="N350"/>
      <c r="O350"/>
      <c r="P350"/>
      <c r="Q350"/>
      <c r="R350"/>
      <c r="S350"/>
      <c r="T350"/>
      <c r="U350"/>
      <c r="V350"/>
      <c r="W350"/>
      <c r="X350"/>
    </row>
    <row r="351" spans="2:24" ht="12.45">
      <c r="B351"/>
      <c r="C351"/>
      <c r="D351"/>
      <c r="E351"/>
      <c r="F351"/>
      <c r="G351"/>
      <c r="H351"/>
      <c r="I351"/>
      <c r="J351"/>
      <c r="K351"/>
      <c r="L351"/>
      <c r="M351"/>
      <c r="N351"/>
      <c r="O351"/>
      <c r="P351"/>
      <c r="Q351"/>
      <c r="R351"/>
      <c r="S351"/>
      <c r="T351"/>
      <c r="U351"/>
      <c r="V351"/>
      <c r="W351"/>
      <c r="X351"/>
    </row>
    <row r="352" spans="2:24" ht="12.45">
      <c r="B352"/>
      <c r="C352"/>
      <c r="D352"/>
      <c r="E352"/>
      <c r="F352"/>
      <c r="G352"/>
      <c r="H352"/>
      <c r="I352"/>
      <c r="J352"/>
      <c r="K352"/>
      <c r="L352"/>
      <c r="M352"/>
      <c r="N352"/>
      <c r="O352"/>
      <c r="P352"/>
      <c r="Q352"/>
      <c r="R352"/>
      <c r="S352"/>
      <c r="T352"/>
      <c r="U352"/>
      <c r="V352"/>
      <c r="W352"/>
      <c r="X352"/>
    </row>
    <row r="353" spans="2:24" ht="12.45">
      <c r="B353"/>
      <c r="C353"/>
      <c r="D353"/>
      <c r="E353"/>
      <c r="F353"/>
      <c r="G353"/>
      <c r="H353"/>
      <c r="I353"/>
      <c r="J353"/>
      <c r="K353"/>
      <c r="L353"/>
      <c r="M353"/>
      <c r="N353"/>
      <c r="O353"/>
      <c r="P353"/>
      <c r="Q353"/>
      <c r="R353"/>
      <c r="S353"/>
      <c r="T353"/>
      <c r="U353"/>
      <c r="V353"/>
      <c r="W353"/>
      <c r="X353"/>
    </row>
    <row r="354" spans="2:24" ht="12.45">
      <c r="B354"/>
      <c r="C354"/>
      <c r="D354"/>
      <c r="E354"/>
      <c r="F354"/>
      <c r="G354"/>
      <c r="H354"/>
      <c r="I354"/>
      <c r="J354"/>
      <c r="K354"/>
      <c r="L354"/>
      <c r="M354"/>
      <c r="N354"/>
      <c r="O354"/>
      <c r="P354"/>
      <c r="Q354"/>
      <c r="R354"/>
      <c r="S354"/>
      <c r="T354"/>
      <c r="U354"/>
      <c r="V354"/>
      <c r="W354"/>
      <c r="X354"/>
    </row>
    <row r="355" spans="2:24" ht="12.45">
      <c r="B355"/>
      <c r="C355"/>
      <c r="D355"/>
      <c r="E355"/>
      <c r="F355"/>
      <c r="G355"/>
      <c r="H355"/>
      <c r="I355"/>
      <c r="J355"/>
      <c r="K355"/>
      <c r="L355"/>
      <c r="M355"/>
      <c r="N355"/>
      <c r="O355"/>
      <c r="P355"/>
      <c r="Q355"/>
      <c r="R355"/>
      <c r="S355"/>
      <c r="T355"/>
      <c r="U355"/>
      <c r="V355"/>
      <c r="W355"/>
      <c r="X355"/>
    </row>
    <row r="356" spans="2:24" ht="12.45">
      <c r="B356"/>
      <c r="C356"/>
      <c r="D356"/>
      <c r="E356"/>
      <c r="F356"/>
      <c r="G356"/>
      <c r="H356"/>
      <c r="I356"/>
      <c r="J356"/>
      <c r="K356"/>
      <c r="L356"/>
      <c r="M356"/>
      <c r="N356"/>
      <c r="O356"/>
      <c r="P356"/>
      <c r="Q356"/>
      <c r="R356"/>
      <c r="S356"/>
      <c r="T356"/>
      <c r="U356"/>
      <c r="V356"/>
      <c r="W356"/>
      <c r="X356"/>
    </row>
    <row r="357" spans="2:24" ht="12.45">
      <c r="B357"/>
      <c r="C357"/>
      <c r="D357"/>
      <c r="E357"/>
      <c r="F357"/>
      <c r="G357"/>
      <c r="H357"/>
      <c r="I357"/>
      <c r="J357"/>
      <c r="K357"/>
      <c r="L357"/>
      <c r="M357"/>
      <c r="N357"/>
      <c r="O357"/>
      <c r="P357"/>
      <c r="Q357"/>
      <c r="R357"/>
      <c r="S357"/>
      <c r="T357"/>
      <c r="U357"/>
      <c r="V357"/>
      <c r="W357"/>
      <c r="X357"/>
    </row>
    <row r="358" spans="2:24" ht="12.45">
      <c r="B358"/>
      <c r="C358"/>
      <c r="D358"/>
      <c r="E358"/>
      <c r="F358"/>
      <c r="G358"/>
      <c r="H358"/>
      <c r="I358"/>
      <c r="J358"/>
      <c r="K358"/>
      <c r="L358"/>
      <c r="M358"/>
      <c r="N358"/>
      <c r="O358"/>
      <c r="P358"/>
      <c r="Q358"/>
      <c r="R358"/>
      <c r="S358"/>
      <c r="T358"/>
      <c r="U358"/>
      <c r="V358"/>
      <c r="W358"/>
      <c r="X358"/>
    </row>
    <row r="359" spans="2:24" ht="12.45">
      <c r="B359"/>
      <c r="C359"/>
      <c r="D359"/>
      <c r="E359"/>
      <c r="F359"/>
      <c r="G359"/>
      <c r="H359"/>
      <c r="I359"/>
      <c r="J359"/>
      <c r="K359"/>
      <c r="L359"/>
      <c r="M359"/>
      <c r="N359"/>
      <c r="O359"/>
      <c r="P359"/>
      <c r="Q359"/>
      <c r="R359"/>
      <c r="S359"/>
      <c r="T359"/>
      <c r="U359"/>
      <c r="V359"/>
      <c r="W359"/>
      <c r="X359"/>
    </row>
    <row r="360" spans="2:24" ht="12.45">
      <c r="B360"/>
      <c r="C360"/>
      <c r="D360"/>
      <c r="E360"/>
      <c r="F360"/>
      <c r="G360"/>
      <c r="H360"/>
      <c r="I360"/>
      <c r="J360"/>
      <c r="K360"/>
      <c r="L360"/>
      <c r="M360"/>
      <c r="N360"/>
      <c r="O360"/>
      <c r="P360"/>
      <c r="Q360"/>
      <c r="R360"/>
      <c r="S360"/>
      <c r="T360"/>
      <c r="U360"/>
      <c r="V360"/>
      <c r="W360"/>
      <c r="X360"/>
    </row>
    <row r="361" spans="2:24" ht="12.45">
      <c r="B361"/>
      <c r="C361"/>
      <c r="D361"/>
      <c r="E361"/>
      <c r="F361"/>
      <c r="G361"/>
      <c r="H361"/>
      <c r="I361"/>
      <c r="J361"/>
      <c r="K361"/>
      <c r="L361"/>
      <c r="M361"/>
      <c r="N361"/>
      <c r="O361"/>
      <c r="P361"/>
      <c r="Q361"/>
      <c r="R361"/>
      <c r="S361"/>
      <c r="T361"/>
      <c r="U361"/>
      <c r="V361"/>
      <c r="W361"/>
      <c r="X361"/>
    </row>
    <row r="362" spans="2:24" ht="12.45">
      <c r="B362"/>
      <c r="C362"/>
      <c r="D362"/>
      <c r="E362"/>
      <c r="F362"/>
      <c r="G362"/>
      <c r="H362"/>
      <c r="I362"/>
      <c r="J362"/>
      <c r="K362"/>
      <c r="L362"/>
      <c r="M362"/>
      <c r="N362"/>
      <c r="O362"/>
      <c r="P362"/>
      <c r="Q362"/>
      <c r="R362"/>
      <c r="S362"/>
      <c r="T362"/>
      <c r="U362"/>
      <c r="V362"/>
      <c r="W362"/>
      <c r="X362"/>
    </row>
    <row r="363" spans="2:24" ht="12.45">
      <c r="B363"/>
      <c r="C363"/>
      <c r="D363"/>
      <c r="E363"/>
      <c r="F363"/>
      <c r="G363"/>
      <c r="H363"/>
      <c r="I363"/>
      <c r="J363"/>
      <c r="K363"/>
      <c r="L363"/>
      <c r="M363"/>
      <c r="N363"/>
      <c r="O363"/>
      <c r="P363"/>
      <c r="Q363"/>
      <c r="R363"/>
      <c r="S363"/>
      <c r="T363"/>
      <c r="U363"/>
      <c r="V363"/>
      <c r="W363"/>
      <c r="X363"/>
    </row>
    <row r="364" spans="2:24" ht="12.45">
      <c r="B364"/>
      <c r="C364"/>
      <c r="D364"/>
      <c r="E364"/>
      <c r="F364"/>
      <c r="G364"/>
      <c r="H364"/>
      <c r="I364"/>
      <c r="J364"/>
      <c r="K364"/>
      <c r="L364"/>
      <c r="M364"/>
      <c r="N364"/>
      <c r="O364"/>
      <c r="P364"/>
      <c r="Q364"/>
      <c r="R364"/>
      <c r="S364"/>
      <c r="T364"/>
      <c r="U364"/>
      <c r="V364"/>
      <c r="W364"/>
      <c r="X364"/>
    </row>
    <row r="365" spans="2:24" ht="12.45">
      <c r="B365"/>
      <c r="C365"/>
      <c r="D365"/>
      <c r="E365"/>
      <c r="F365"/>
      <c r="G365"/>
      <c r="H365"/>
      <c r="I365"/>
      <c r="J365"/>
      <c r="K365"/>
      <c r="L365"/>
      <c r="M365"/>
      <c r="N365"/>
      <c r="O365"/>
      <c r="P365"/>
      <c r="Q365"/>
      <c r="R365"/>
      <c r="S365"/>
      <c r="T365"/>
      <c r="U365"/>
      <c r="V365"/>
      <c r="W365"/>
      <c r="X365"/>
    </row>
    <row r="366" spans="2:24" ht="12.45">
      <c r="B366"/>
      <c r="C366"/>
      <c r="D366"/>
      <c r="E366"/>
      <c r="F366"/>
      <c r="G366"/>
      <c r="H366"/>
      <c r="I366"/>
      <c r="J366"/>
      <c r="K366"/>
      <c r="L366"/>
      <c r="M366"/>
      <c r="N366"/>
      <c r="O366"/>
      <c r="P366"/>
      <c r="Q366"/>
      <c r="R366"/>
      <c r="S366"/>
      <c r="T366"/>
      <c r="U366"/>
      <c r="V366"/>
      <c r="W366"/>
      <c r="X366"/>
    </row>
    <row r="367" spans="2:24" ht="12.45">
      <c r="B367"/>
      <c r="C367"/>
      <c r="D367"/>
      <c r="E367"/>
      <c r="F367"/>
      <c r="G367"/>
      <c r="H367"/>
      <c r="I367"/>
      <c r="J367"/>
      <c r="K367"/>
      <c r="L367"/>
      <c r="M367"/>
      <c r="N367"/>
      <c r="O367"/>
      <c r="P367"/>
      <c r="Q367"/>
      <c r="R367"/>
      <c r="S367"/>
      <c r="T367"/>
      <c r="U367"/>
      <c r="V367"/>
      <c r="W367"/>
      <c r="X367"/>
    </row>
  </sheetData>
  <sheetProtection algorithmName="SHA-512" hashValue="NjCoguk2tvG5dT8/PXDTQcVBRhgOxNMeb7iBggmwNw50HTx1dh0mTJnBE4CVnwXzsZY3xtXLvxpA25jFAqxqHw==" saltValue="DOIaNiL8xAGSjF0MPYOMiw==" spinCount="100000" sheet="1" objects="1" scenarios="1" pivotTables="0"/>
  <conditionalFormatting sqref="C11:C51 C53:C71 C89:C94 C120:C267 C73:C87 C96:C118">
    <cfRule type="expression" dxfId="2443" priority="396" stopIfTrue="1">
      <formula>RIGHT($B11,1)="0"</formula>
    </cfRule>
  </conditionalFormatting>
  <conditionalFormatting sqref="J9:J10">
    <cfRule type="expression" dxfId="2442" priority="399" stopIfTrue="1">
      <formula>J$10&lt;&gt;""</formula>
    </cfRule>
    <cfRule type="expression" dxfId="2441" priority="400" stopIfTrue="1">
      <formula>J$10=""</formula>
    </cfRule>
  </conditionalFormatting>
  <conditionalFormatting sqref="J6">
    <cfRule type="expression" dxfId="2440" priority="403" stopIfTrue="1">
      <formula>J$10&lt;&gt;""</formula>
    </cfRule>
    <cfRule type="expression" dxfId="2439" priority="404" stopIfTrue="1">
      <formula>J$10=""</formula>
    </cfRule>
  </conditionalFormatting>
  <conditionalFormatting sqref="J2:J4">
    <cfRule type="expression" dxfId="2438" priority="405" stopIfTrue="1">
      <formula>J$10&lt;&gt;""</formula>
    </cfRule>
    <cfRule type="expression" dxfId="2437" priority="406" stopIfTrue="1">
      <formula>J$10=""</formula>
    </cfRule>
  </conditionalFormatting>
  <conditionalFormatting sqref="B10 C9:I10">
    <cfRule type="expression" dxfId="2436" priority="410" stopIfTrue="1">
      <formula>TRUE</formula>
    </cfRule>
  </conditionalFormatting>
  <conditionalFormatting sqref="B9">
    <cfRule type="expression" dxfId="2435" priority="411" stopIfTrue="1">
      <formula>TRUE</formula>
    </cfRule>
  </conditionalFormatting>
  <conditionalFormatting sqref="J2:J4">
    <cfRule type="expression" dxfId="2434" priority="392" stopIfTrue="1">
      <formula>TRUE</formula>
    </cfRule>
  </conditionalFormatting>
  <conditionalFormatting sqref="J6">
    <cfRule type="expression" dxfId="2433" priority="391" stopIfTrue="1">
      <formula>TRUE</formula>
    </cfRule>
  </conditionalFormatting>
  <conditionalFormatting sqref="J9:J10">
    <cfRule type="expression" dxfId="2432" priority="389" stopIfTrue="1">
      <formula>TRUE</formula>
    </cfRule>
  </conditionalFormatting>
  <conditionalFormatting sqref="B11:B267 D11:I51 D53:I71 D89:I94 D120:I267 D73:I87 D96:I118">
    <cfRule type="expression" dxfId="2431" priority="393" stopIfTrue="1">
      <formula>RIGHT($B11,1)="0"</formula>
    </cfRule>
  </conditionalFormatting>
  <conditionalFormatting sqref="C288">
    <cfRule type="expression" dxfId="2430" priority="386" stopIfTrue="1">
      <formula>RIGHT($B288,1)="0"</formula>
    </cfRule>
    <cfRule type="expression" dxfId="2429" priority="387" stopIfTrue="1">
      <formula>C288&lt;&gt;""</formula>
    </cfRule>
    <cfRule type="expression" dxfId="2428" priority="388" stopIfTrue="1">
      <formula>$I288&lt;&gt;""</formula>
    </cfRule>
  </conditionalFormatting>
  <conditionalFormatting sqref="B288 D288:I288">
    <cfRule type="expression" dxfId="2427" priority="383" stopIfTrue="1">
      <formula>RIGHT($B288,1)="0"</formula>
    </cfRule>
    <cfRule type="expression" dxfId="2426" priority="384" stopIfTrue="1">
      <formula>B288&lt;&gt;""</formula>
    </cfRule>
    <cfRule type="expression" dxfId="2425" priority="385" stopIfTrue="1">
      <formula>$I288&lt;&gt;""</formula>
    </cfRule>
  </conditionalFormatting>
  <conditionalFormatting sqref="C268:C287">
    <cfRule type="expression" dxfId="2424" priority="380" stopIfTrue="1">
      <formula>RIGHT($B268,1)="0"</formula>
    </cfRule>
    <cfRule type="expression" dxfId="2423" priority="381" stopIfTrue="1">
      <formula>C268&lt;&gt;""</formula>
    </cfRule>
    <cfRule type="expression" dxfId="2422" priority="382" stopIfTrue="1">
      <formula>$I268&lt;&gt;""</formula>
    </cfRule>
  </conditionalFormatting>
  <conditionalFormatting sqref="B268:B287 D268:I287">
    <cfRule type="expression" dxfId="2421" priority="377" stopIfTrue="1">
      <formula>RIGHT($B268,1)="0"</formula>
    </cfRule>
    <cfRule type="expression" dxfId="2420" priority="378" stopIfTrue="1">
      <formula>B268&lt;&gt;""</formula>
    </cfRule>
    <cfRule type="expression" dxfId="2419" priority="379" stopIfTrue="1">
      <formula>$I268&lt;&gt;""</formula>
    </cfRule>
  </conditionalFormatting>
  <conditionalFormatting sqref="C289">
    <cfRule type="expression" dxfId="2418" priority="374" stopIfTrue="1">
      <formula>RIGHT($B289,1)="0"</formula>
    </cfRule>
    <cfRule type="expression" dxfId="2417" priority="375" stopIfTrue="1">
      <formula>C289&lt;&gt;""</formula>
    </cfRule>
    <cfRule type="expression" dxfId="2416" priority="376" stopIfTrue="1">
      <formula>$I289&lt;&gt;""</formula>
    </cfRule>
  </conditionalFormatting>
  <conditionalFormatting sqref="B289 D289:I289">
    <cfRule type="expression" dxfId="2415" priority="371" stopIfTrue="1">
      <formula>RIGHT($B289,1)="0"</formula>
    </cfRule>
    <cfRule type="expression" dxfId="2414" priority="372" stopIfTrue="1">
      <formula>B289&lt;&gt;""</formula>
    </cfRule>
    <cfRule type="expression" dxfId="2413" priority="373" stopIfTrue="1">
      <formula>$I289&lt;&gt;""</formula>
    </cfRule>
  </conditionalFormatting>
  <conditionalFormatting sqref="C290 C292:C309">
    <cfRule type="expression" dxfId="2412" priority="368" stopIfTrue="1">
      <formula>RIGHT($B290,1)="0"</formula>
    </cfRule>
    <cfRule type="expression" dxfId="2411" priority="369" stopIfTrue="1">
      <formula>C290&lt;&gt;""</formula>
    </cfRule>
    <cfRule type="expression" dxfId="2410" priority="370" stopIfTrue="1">
      <formula>$I290&lt;&gt;""</formula>
    </cfRule>
  </conditionalFormatting>
  <conditionalFormatting sqref="B290 D290:I290 D292:I309 B292:B309">
    <cfRule type="expression" dxfId="2409" priority="365" stopIfTrue="1">
      <formula>RIGHT($B290,1)="0"</formula>
    </cfRule>
    <cfRule type="expression" dxfId="2408" priority="366" stopIfTrue="1">
      <formula>B290&lt;&gt;""</formula>
    </cfRule>
    <cfRule type="expression" dxfId="2407" priority="367" stopIfTrue="1">
      <formula>$I290&lt;&gt;""</formula>
    </cfRule>
  </conditionalFormatting>
  <conditionalFormatting sqref="C11:C51 C344:C367 C292:C342 C53:C71 C89:C94 C120:C290 C73:C87 C96:C118">
    <cfRule type="expression" dxfId="2406" priority="397" stopIfTrue="1">
      <formula>C11&lt;&gt;""</formula>
    </cfRule>
    <cfRule type="expression" dxfId="2405" priority="398" stopIfTrue="1">
      <formula>$I11&lt;&gt;""</formula>
    </cfRule>
  </conditionalFormatting>
  <conditionalFormatting sqref="B11:B290 D344:I367 B344:B367 D292:I342 B292:B342 D11:I51 D53:I71 D89:I94 D120:I290 D73:I87 D96:I118">
    <cfRule type="expression" dxfId="2404" priority="394" stopIfTrue="1">
      <formula>B11&lt;&gt;""</formula>
    </cfRule>
    <cfRule type="expression" dxfId="2403" priority="395" stopIfTrue="1">
      <formula>$I11&lt;&gt;""</formula>
    </cfRule>
  </conditionalFormatting>
  <conditionalFormatting sqref="C343">
    <cfRule type="expression" dxfId="2402" priority="362" stopIfTrue="1">
      <formula>RIGHT($B343,1)="0"</formula>
    </cfRule>
  </conditionalFormatting>
  <conditionalFormatting sqref="B343 D343:I343">
    <cfRule type="expression" dxfId="2401" priority="359" stopIfTrue="1">
      <formula>RIGHT($B343,1)="0"</formula>
    </cfRule>
  </conditionalFormatting>
  <conditionalFormatting sqref="C343">
    <cfRule type="expression" dxfId="2400" priority="363" stopIfTrue="1">
      <formula>C343&lt;&gt;""</formula>
    </cfRule>
    <cfRule type="expression" dxfId="2399" priority="364" stopIfTrue="1">
      <formula>$I343&lt;&gt;""</formula>
    </cfRule>
  </conditionalFormatting>
  <conditionalFormatting sqref="B343 D343:I343">
    <cfRule type="expression" dxfId="2398" priority="360" stopIfTrue="1">
      <formula>B343&lt;&gt;""</formula>
    </cfRule>
    <cfRule type="expression" dxfId="2397" priority="361" stopIfTrue="1">
      <formula>$I343&lt;&gt;""</formula>
    </cfRule>
  </conditionalFormatting>
  <conditionalFormatting pivot="1" sqref="J232:X232">
    <cfRule type="expression" dxfId="2396" priority="357" stopIfTrue="1">
      <formula>J232&lt;&gt;""</formula>
    </cfRule>
    <cfRule type="expression" dxfId="2395" priority="358" stopIfTrue="1">
      <formula>$I232&lt;&gt;""</formula>
    </cfRule>
  </conditionalFormatting>
  <conditionalFormatting pivot="1" sqref="J217:X217">
    <cfRule type="expression" dxfId="2394" priority="348" stopIfTrue="1">
      <formula>J217&lt;&gt;""</formula>
    </cfRule>
    <cfRule type="expression" dxfId="2393" priority="349" stopIfTrue="1">
      <formula>$I217&lt;&gt;""</formula>
    </cfRule>
  </conditionalFormatting>
  <conditionalFormatting sqref="C291">
    <cfRule type="expression" dxfId="2392" priority="325" stopIfTrue="1">
      <formula>RIGHT($B291,1)="0"</formula>
    </cfRule>
    <cfRule type="expression" dxfId="2391" priority="326" stopIfTrue="1">
      <formula>C291&lt;&gt;""</formula>
    </cfRule>
    <cfRule type="expression" dxfId="2390" priority="327" stopIfTrue="1">
      <formula>$I291&lt;&gt;""</formula>
    </cfRule>
  </conditionalFormatting>
  <conditionalFormatting sqref="B291 D291:I291">
    <cfRule type="expression" dxfId="2389" priority="322" stopIfTrue="1">
      <formula>RIGHT($B291,1)="0"</formula>
    </cfRule>
    <cfRule type="expression" dxfId="2388" priority="323" stopIfTrue="1">
      <formula>B291&lt;&gt;""</formula>
    </cfRule>
    <cfRule type="expression" dxfId="2387" priority="324" stopIfTrue="1">
      <formula>$I291&lt;&gt;""</formula>
    </cfRule>
  </conditionalFormatting>
  <conditionalFormatting sqref="C291">
    <cfRule type="expression" dxfId="2386" priority="330" stopIfTrue="1">
      <formula>C291&lt;&gt;""</formula>
    </cfRule>
    <cfRule type="expression" dxfId="2385" priority="331" stopIfTrue="1">
      <formula>$I291&lt;&gt;""</formula>
    </cfRule>
  </conditionalFormatting>
  <conditionalFormatting sqref="B291 D291:I291">
    <cfRule type="expression" dxfId="2384" priority="328" stopIfTrue="1">
      <formula>B291&lt;&gt;""</formula>
    </cfRule>
    <cfRule type="expression" dxfId="2383" priority="329" stopIfTrue="1">
      <formula>$I291&lt;&gt;""</formula>
    </cfRule>
  </conditionalFormatting>
  <conditionalFormatting sqref="F7:F8">
    <cfRule type="expression" dxfId="2382" priority="313" stopIfTrue="1">
      <formula>F$10&lt;&gt;""</formula>
    </cfRule>
    <cfRule type="expression" dxfId="2381" priority="314" stopIfTrue="1">
      <formula>F$10=""</formula>
    </cfRule>
  </conditionalFormatting>
  <conditionalFormatting sqref="F7:F8">
    <cfRule type="expression" dxfId="2380" priority="312" stopIfTrue="1">
      <formula>TRUE</formula>
    </cfRule>
  </conditionalFormatting>
  <conditionalFormatting sqref="K9:L10">
    <cfRule type="expression" dxfId="2379" priority="292" stopIfTrue="1">
      <formula>K$10&lt;&gt;""</formula>
    </cfRule>
    <cfRule type="expression" dxfId="2378" priority="293" stopIfTrue="1">
      <formula>K$10=""</formula>
    </cfRule>
  </conditionalFormatting>
  <conditionalFormatting sqref="K9:L10">
    <cfRule type="expression" dxfId="2377" priority="291" stopIfTrue="1">
      <formula>TRUE</formula>
    </cfRule>
  </conditionalFormatting>
  <conditionalFormatting sqref="K2:L4">
    <cfRule type="expression" dxfId="2376" priority="289" stopIfTrue="1">
      <formula>K$10&lt;&gt;""</formula>
    </cfRule>
    <cfRule type="expression" dxfId="2375" priority="290" stopIfTrue="1">
      <formula>K$10=""</formula>
    </cfRule>
  </conditionalFormatting>
  <conditionalFormatting sqref="K2:L4">
    <cfRule type="expression" dxfId="2374" priority="288" stopIfTrue="1">
      <formula>TRUE</formula>
    </cfRule>
  </conditionalFormatting>
  <conditionalFormatting sqref="K6:L6">
    <cfRule type="expression" dxfId="2373" priority="283" stopIfTrue="1">
      <formula>K$10&lt;&gt;""</formula>
    </cfRule>
    <cfRule type="expression" dxfId="2372" priority="284" stopIfTrue="1">
      <formula>K$10=""</formula>
    </cfRule>
  </conditionalFormatting>
  <conditionalFormatting sqref="K6:L6">
    <cfRule type="expression" dxfId="2371" priority="282" stopIfTrue="1">
      <formula>TRUE</formula>
    </cfRule>
  </conditionalFormatting>
  <conditionalFormatting sqref="H7:I7 H8">
    <cfRule type="expression" dxfId="2370" priority="268" stopIfTrue="1">
      <formula>H$10&lt;&gt;""</formula>
    </cfRule>
    <cfRule type="expression" dxfId="2369" priority="269" stopIfTrue="1">
      <formula>H$10=""</formula>
    </cfRule>
  </conditionalFormatting>
  <conditionalFormatting sqref="H7:I7 H8">
    <cfRule type="expression" dxfId="2368" priority="267" stopIfTrue="1">
      <formula>TRUE</formula>
    </cfRule>
  </conditionalFormatting>
  <conditionalFormatting sqref="J8:K8">
    <cfRule type="expression" dxfId="2367" priority="265" stopIfTrue="1">
      <formula>J$10&lt;&gt;""</formula>
    </cfRule>
    <cfRule type="expression" dxfId="2366" priority="266" stopIfTrue="1">
      <formula>J$10=""</formula>
    </cfRule>
  </conditionalFormatting>
  <conditionalFormatting sqref="J8:K8">
    <cfRule type="expression" dxfId="2365" priority="264" stopIfTrue="1">
      <formula>TRUE</formula>
    </cfRule>
  </conditionalFormatting>
  <conditionalFormatting pivot="1" sqref="J11:AD11">
    <cfRule type="expression" dxfId="2364" priority="242" stopIfTrue="1">
      <formula>RIGHT($B11,1)="0"</formula>
    </cfRule>
  </conditionalFormatting>
  <conditionalFormatting pivot="1" sqref="J11:L11">
    <cfRule type="expression" dxfId="2363" priority="243" stopIfTrue="1">
      <formula>J11&lt;&gt;""</formula>
    </cfRule>
    <cfRule type="expression" dxfId="2362" priority="244" stopIfTrue="1">
      <formula>$I11&lt;&gt;""</formula>
    </cfRule>
  </conditionalFormatting>
  <conditionalFormatting sqref="M2:Q4">
    <cfRule type="expression" dxfId="2361" priority="208" stopIfTrue="1">
      <formula>M$10&lt;&gt;""</formula>
    </cfRule>
    <cfRule type="expression" dxfId="2360" priority="209" stopIfTrue="1">
      <formula>M$10=""</formula>
    </cfRule>
  </conditionalFormatting>
  <conditionalFormatting sqref="M2:Q4">
    <cfRule type="expression" dxfId="2359" priority="207" stopIfTrue="1">
      <formula>TRUE</formula>
    </cfRule>
  </conditionalFormatting>
  <conditionalFormatting sqref="M10:Q10">
    <cfRule type="expression" dxfId="2358" priority="202" stopIfTrue="1">
      <formula>M$10&lt;&gt;""</formula>
    </cfRule>
    <cfRule type="expression" dxfId="2357" priority="203" stopIfTrue="1">
      <formula>M$10=""</formula>
    </cfRule>
  </conditionalFormatting>
  <conditionalFormatting sqref="M10:Q10">
    <cfRule type="expression" dxfId="2356" priority="201" stopIfTrue="1">
      <formula>TRUE</formula>
    </cfRule>
  </conditionalFormatting>
  <conditionalFormatting sqref="M9:Q9">
    <cfRule type="expression" dxfId="2355" priority="199" stopIfTrue="1">
      <formula>M$10&lt;&gt;""</formula>
    </cfRule>
    <cfRule type="expression" dxfId="2354" priority="200" stopIfTrue="1">
      <formula>M$10=""</formula>
    </cfRule>
  </conditionalFormatting>
  <conditionalFormatting sqref="M9:Q9">
    <cfRule type="expression" dxfId="2353" priority="198" stopIfTrue="1">
      <formula>TRUE</formula>
    </cfRule>
  </conditionalFormatting>
  <conditionalFormatting sqref="M6:Q6">
    <cfRule type="expression" dxfId="2352" priority="196" stopIfTrue="1">
      <formula>M$10&lt;&gt;""</formula>
    </cfRule>
    <cfRule type="expression" dxfId="2351" priority="197" stopIfTrue="1">
      <formula>M$10=""</formula>
    </cfRule>
  </conditionalFormatting>
  <conditionalFormatting sqref="M6:Q6">
    <cfRule type="expression" dxfId="2350" priority="195" stopIfTrue="1">
      <formula>TRUE</formula>
    </cfRule>
  </conditionalFormatting>
  <conditionalFormatting sqref="M7:N7 M8">
    <cfRule type="expression" dxfId="2349" priority="181" stopIfTrue="1">
      <formula>M$10&lt;&gt;""</formula>
    </cfRule>
    <cfRule type="expression" dxfId="2348" priority="182" stopIfTrue="1">
      <formula>M$10=""</formula>
    </cfRule>
  </conditionalFormatting>
  <conditionalFormatting sqref="M7:N7 M8">
    <cfRule type="expression" dxfId="2347" priority="180" stopIfTrue="1">
      <formula>TRUE</formula>
    </cfRule>
  </conditionalFormatting>
  <conditionalFormatting sqref="O8">
    <cfRule type="expression" dxfId="2346" priority="178" stopIfTrue="1">
      <formula>O$10&lt;&gt;""</formula>
    </cfRule>
    <cfRule type="expression" dxfId="2345" priority="179" stopIfTrue="1">
      <formula>O$10=""</formula>
    </cfRule>
  </conditionalFormatting>
  <conditionalFormatting sqref="O8">
    <cfRule type="expression" dxfId="2344" priority="177" stopIfTrue="1">
      <formula>TRUE</formula>
    </cfRule>
  </conditionalFormatting>
  <conditionalFormatting sqref="R2:U4">
    <cfRule type="expression" dxfId="2343" priority="140" stopIfTrue="1">
      <formula>R$10&lt;&gt;""</formula>
    </cfRule>
    <cfRule type="expression" dxfId="2342" priority="141" stopIfTrue="1">
      <formula>R$10=""</formula>
    </cfRule>
  </conditionalFormatting>
  <conditionalFormatting sqref="R2:U4">
    <cfRule type="expression" dxfId="2341" priority="139" stopIfTrue="1">
      <formula>TRUE</formula>
    </cfRule>
  </conditionalFormatting>
  <conditionalFormatting sqref="R6:U6">
    <cfRule type="expression" dxfId="2340" priority="137" stopIfTrue="1">
      <formula>R$10&lt;&gt;""</formula>
    </cfRule>
    <cfRule type="expression" dxfId="2339" priority="138" stopIfTrue="1">
      <formula>R$10=""</formula>
    </cfRule>
  </conditionalFormatting>
  <conditionalFormatting sqref="R6:U6">
    <cfRule type="expression" dxfId="2338" priority="136" stopIfTrue="1">
      <formula>TRUE</formula>
    </cfRule>
  </conditionalFormatting>
  <conditionalFormatting sqref="R10:U10">
    <cfRule type="expression" dxfId="2337" priority="134" stopIfTrue="1">
      <formula>R$10&lt;&gt;""</formula>
    </cfRule>
    <cfRule type="expression" dxfId="2336" priority="135" stopIfTrue="1">
      <formula>R$10=""</formula>
    </cfRule>
  </conditionalFormatting>
  <conditionalFormatting sqref="R10:U10">
    <cfRule type="expression" dxfId="2335" priority="133" stopIfTrue="1">
      <formula>TRUE</formula>
    </cfRule>
  </conditionalFormatting>
  <conditionalFormatting sqref="R9:U9">
    <cfRule type="expression" dxfId="2334" priority="131" stopIfTrue="1">
      <formula>R$10&lt;&gt;""</formula>
    </cfRule>
    <cfRule type="expression" dxfId="2333" priority="132" stopIfTrue="1">
      <formula>R$10=""</formula>
    </cfRule>
  </conditionalFormatting>
  <conditionalFormatting sqref="R9:U9">
    <cfRule type="expression" dxfId="2332" priority="130" stopIfTrue="1">
      <formula>TRUE</formula>
    </cfRule>
  </conditionalFormatting>
  <conditionalFormatting sqref="V10">
    <cfRule type="expression" dxfId="2331" priority="128" stopIfTrue="1">
      <formula>V$10&lt;&gt;""</formula>
    </cfRule>
    <cfRule type="expression" dxfId="2330" priority="129" stopIfTrue="1">
      <formula>V$10=""</formula>
    </cfRule>
  </conditionalFormatting>
  <conditionalFormatting sqref="V10">
    <cfRule type="expression" dxfId="2329" priority="127" stopIfTrue="1">
      <formula>TRUE</formula>
    </cfRule>
  </conditionalFormatting>
  <conditionalFormatting sqref="V9">
    <cfRule type="expression" dxfId="2328" priority="125" stopIfTrue="1">
      <formula>V$10&lt;&gt;""</formula>
    </cfRule>
    <cfRule type="expression" dxfId="2327" priority="126" stopIfTrue="1">
      <formula>V$10=""</formula>
    </cfRule>
  </conditionalFormatting>
  <conditionalFormatting sqref="V9">
    <cfRule type="expression" dxfId="2326" priority="124" stopIfTrue="1">
      <formula>TRUE</formula>
    </cfRule>
  </conditionalFormatting>
  <conditionalFormatting sqref="V2:V4">
    <cfRule type="expression" dxfId="2325" priority="122" stopIfTrue="1">
      <formula>V$10&lt;&gt;""</formula>
    </cfRule>
    <cfRule type="expression" dxfId="2324" priority="123" stopIfTrue="1">
      <formula>V$10=""</formula>
    </cfRule>
  </conditionalFormatting>
  <conditionalFormatting sqref="V2:V4">
    <cfRule type="expression" dxfId="2323" priority="121" stopIfTrue="1">
      <formula>TRUE</formula>
    </cfRule>
  </conditionalFormatting>
  <conditionalFormatting sqref="V6">
    <cfRule type="expression" dxfId="2322" priority="119" stopIfTrue="1">
      <formula>V$10&lt;&gt;""</formula>
    </cfRule>
    <cfRule type="expression" dxfId="2321" priority="120" stopIfTrue="1">
      <formula>V$10=""</formula>
    </cfRule>
  </conditionalFormatting>
  <conditionalFormatting sqref="V6">
    <cfRule type="expression" dxfId="2320" priority="118" stopIfTrue="1">
      <formula>TRUE</formula>
    </cfRule>
  </conditionalFormatting>
  <conditionalFormatting sqref="R7:S7 R8">
    <cfRule type="expression" dxfId="2319" priority="104" stopIfTrue="1">
      <formula>R$10&lt;&gt;""</formula>
    </cfRule>
    <cfRule type="expression" dxfId="2318" priority="105" stopIfTrue="1">
      <formula>R$10=""</formula>
    </cfRule>
  </conditionalFormatting>
  <conditionalFormatting sqref="R7:S7 R8">
    <cfRule type="expression" dxfId="2317" priority="103" stopIfTrue="1">
      <formula>TRUE</formula>
    </cfRule>
  </conditionalFormatting>
  <conditionalFormatting sqref="T8">
    <cfRule type="expression" dxfId="2316" priority="101" stopIfTrue="1">
      <formula>T$10&lt;&gt;""</formula>
    </cfRule>
    <cfRule type="expression" dxfId="2315" priority="102" stopIfTrue="1">
      <formula>T$10=""</formula>
    </cfRule>
  </conditionalFormatting>
  <conditionalFormatting sqref="T8">
    <cfRule type="expression" dxfId="2314" priority="100" stopIfTrue="1">
      <formula>TRUE</formula>
    </cfRule>
  </conditionalFormatting>
  <conditionalFormatting sqref="C52">
    <cfRule type="expression" dxfId="2313" priority="97" stopIfTrue="1">
      <formula>RIGHT($B52,1)="0"</formula>
    </cfRule>
  </conditionalFormatting>
  <conditionalFormatting sqref="D52:I52">
    <cfRule type="expression" dxfId="2312" priority="94" stopIfTrue="1">
      <formula>RIGHT($B52,1)="0"</formula>
    </cfRule>
  </conditionalFormatting>
  <conditionalFormatting sqref="C52">
    <cfRule type="expression" dxfId="2311" priority="98" stopIfTrue="1">
      <formula>C52&lt;&gt;""</formula>
    </cfRule>
    <cfRule type="expression" dxfId="2310" priority="99" stopIfTrue="1">
      <formula>$I52&lt;&gt;""</formula>
    </cfRule>
  </conditionalFormatting>
  <conditionalFormatting sqref="D52:I52">
    <cfRule type="expression" dxfId="2309" priority="95" stopIfTrue="1">
      <formula>D52&lt;&gt;""</formula>
    </cfRule>
    <cfRule type="expression" dxfId="2308" priority="96" stopIfTrue="1">
      <formula>$I52&lt;&gt;""</formula>
    </cfRule>
  </conditionalFormatting>
  <conditionalFormatting sqref="C88">
    <cfRule type="expression" dxfId="2307" priority="74" stopIfTrue="1">
      <formula>RIGHT($B88,1)="0"</formula>
    </cfRule>
  </conditionalFormatting>
  <conditionalFormatting sqref="D88:I88">
    <cfRule type="expression" dxfId="2306" priority="71" stopIfTrue="1">
      <formula>RIGHT($B88,1)="0"</formula>
    </cfRule>
  </conditionalFormatting>
  <conditionalFormatting sqref="C88">
    <cfRule type="expression" dxfId="2305" priority="75" stopIfTrue="1">
      <formula>C88&lt;&gt;""</formula>
    </cfRule>
    <cfRule type="expression" dxfId="2304" priority="76" stopIfTrue="1">
      <formula>$I88&lt;&gt;""</formula>
    </cfRule>
  </conditionalFormatting>
  <conditionalFormatting sqref="D88:I88">
    <cfRule type="expression" dxfId="2303" priority="72" stopIfTrue="1">
      <formula>D88&lt;&gt;""</formula>
    </cfRule>
    <cfRule type="expression" dxfId="2302" priority="73" stopIfTrue="1">
      <formula>$I88&lt;&gt;""</formula>
    </cfRule>
  </conditionalFormatting>
  <conditionalFormatting sqref="W2:Z4">
    <cfRule type="expression" dxfId="2301" priority="68" stopIfTrue="1">
      <formula>W$10&lt;&gt;""</formula>
    </cfRule>
    <cfRule type="expression" dxfId="2300" priority="69" stopIfTrue="1">
      <formula>W$10=""</formula>
    </cfRule>
  </conditionalFormatting>
  <conditionalFormatting sqref="W2:Z4">
    <cfRule type="expression" dxfId="2299" priority="67" stopIfTrue="1">
      <formula>TRUE</formula>
    </cfRule>
  </conditionalFormatting>
  <conditionalFormatting sqref="W6:Z6">
    <cfRule type="expression" dxfId="2298" priority="65" stopIfTrue="1">
      <formula>W$10&lt;&gt;""</formula>
    </cfRule>
    <cfRule type="expression" dxfId="2297" priority="66" stopIfTrue="1">
      <formula>W$10=""</formula>
    </cfRule>
  </conditionalFormatting>
  <conditionalFormatting sqref="W6:Z6">
    <cfRule type="expression" dxfId="2296" priority="64" stopIfTrue="1">
      <formula>TRUE</formula>
    </cfRule>
  </conditionalFormatting>
  <conditionalFormatting sqref="W10:Z10">
    <cfRule type="expression" dxfId="2295" priority="62" stopIfTrue="1">
      <formula>W$10&lt;&gt;""</formula>
    </cfRule>
    <cfRule type="expression" dxfId="2294" priority="63" stopIfTrue="1">
      <formula>W$10=""</formula>
    </cfRule>
  </conditionalFormatting>
  <conditionalFormatting sqref="W10:Z10">
    <cfRule type="expression" dxfId="2293" priority="61" stopIfTrue="1">
      <formula>TRUE</formula>
    </cfRule>
  </conditionalFormatting>
  <conditionalFormatting sqref="W9:Z9">
    <cfRule type="expression" dxfId="2292" priority="59" stopIfTrue="1">
      <formula>W$10&lt;&gt;""</formula>
    </cfRule>
    <cfRule type="expression" dxfId="2291" priority="60" stopIfTrue="1">
      <formula>W$10=""</formula>
    </cfRule>
  </conditionalFormatting>
  <conditionalFormatting sqref="W9:Z9">
    <cfRule type="expression" dxfId="2290" priority="58" stopIfTrue="1">
      <formula>TRUE</formula>
    </cfRule>
  </conditionalFormatting>
  <conditionalFormatting sqref="V7:V8">
    <cfRule type="expression" dxfId="2289" priority="44" stopIfTrue="1">
      <formula>V$10&lt;&gt;""</formula>
    </cfRule>
    <cfRule type="expression" dxfId="2288" priority="45" stopIfTrue="1">
      <formula>V$10=""</formula>
    </cfRule>
  </conditionalFormatting>
  <conditionalFormatting sqref="V7:V8">
    <cfRule type="expression" dxfId="2287" priority="43" stopIfTrue="1">
      <formula>TRUE</formula>
    </cfRule>
  </conditionalFormatting>
  <conditionalFormatting sqref="C119">
    <cfRule type="expression" dxfId="2286" priority="37" stopIfTrue="1">
      <formula>RIGHT($B119,1)="0"</formula>
    </cfRule>
  </conditionalFormatting>
  <conditionalFormatting sqref="D119:I119">
    <cfRule type="expression" dxfId="2285" priority="34" stopIfTrue="1">
      <formula>RIGHT($B119,1)="0"</formula>
    </cfRule>
  </conditionalFormatting>
  <conditionalFormatting sqref="C119">
    <cfRule type="expression" dxfId="2284" priority="38" stopIfTrue="1">
      <formula>C119&lt;&gt;""</formula>
    </cfRule>
    <cfRule type="expression" dxfId="2283" priority="39" stopIfTrue="1">
      <formula>$I119&lt;&gt;""</formula>
    </cfRule>
  </conditionalFormatting>
  <conditionalFormatting sqref="D119:I119">
    <cfRule type="expression" dxfId="2282" priority="35" stopIfTrue="1">
      <formula>D119&lt;&gt;""</formula>
    </cfRule>
    <cfRule type="expression" dxfId="2281" priority="36" stopIfTrue="1">
      <formula>$I119&lt;&gt;""</formula>
    </cfRule>
  </conditionalFormatting>
  <conditionalFormatting sqref="C72">
    <cfRule type="expression" dxfId="2280" priority="30" stopIfTrue="1">
      <formula>RIGHT($B72,1)="0"</formula>
    </cfRule>
  </conditionalFormatting>
  <conditionalFormatting sqref="D72:I72">
    <cfRule type="expression" dxfId="2279" priority="27" stopIfTrue="1">
      <formula>RIGHT($B72,1)="0"</formula>
    </cfRule>
  </conditionalFormatting>
  <conditionalFormatting sqref="C72">
    <cfRule type="expression" dxfId="2278" priority="31" stopIfTrue="1">
      <formula>C72&lt;&gt;""</formula>
    </cfRule>
    <cfRule type="expression" dxfId="2277" priority="32" stopIfTrue="1">
      <formula>$I72&lt;&gt;""</formula>
    </cfRule>
  </conditionalFormatting>
  <conditionalFormatting sqref="D72:I72">
    <cfRule type="expression" dxfId="2276" priority="28" stopIfTrue="1">
      <formula>D72&lt;&gt;""</formula>
    </cfRule>
    <cfRule type="expression" dxfId="2275" priority="29" stopIfTrue="1">
      <formula>$I72&lt;&gt;""</formula>
    </cfRule>
  </conditionalFormatting>
  <conditionalFormatting pivot="1">
    <cfRule type="expression" dxfId="2274" priority="26" stopIfTrue="1">
      <formula>RIGHT($B1,1)="0"</formula>
    </cfRule>
  </conditionalFormatting>
  <conditionalFormatting sqref="AA10:AD10">
    <cfRule type="expression" dxfId="2273" priority="24" stopIfTrue="1">
      <formula>AA$10&lt;&gt;""</formula>
    </cfRule>
    <cfRule type="expression" dxfId="2272" priority="25" stopIfTrue="1">
      <formula>AA$10=""</formula>
    </cfRule>
  </conditionalFormatting>
  <conditionalFormatting sqref="AA10:AD10">
    <cfRule type="expression" dxfId="2271" priority="23" stopIfTrue="1">
      <formula>TRUE</formula>
    </cfRule>
  </conditionalFormatting>
  <conditionalFormatting sqref="AA9:AD9">
    <cfRule type="expression" dxfId="2270" priority="21" stopIfTrue="1">
      <formula>AA$10&lt;&gt;""</formula>
    </cfRule>
    <cfRule type="expression" dxfId="2269" priority="22" stopIfTrue="1">
      <formula>AA$10=""</formula>
    </cfRule>
  </conditionalFormatting>
  <conditionalFormatting sqref="AA9:AD9">
    <cfRule type="expression" dxfId="2268" priority="20" stopIfTrue="1">
      <formula>TRUE</formula>
    </cfRule>
  </conditionalFormatting>
  <conditionalFormatting sqref="AA2:AD4">
    <cfRule type="expression" dxfId="2267" priority="18" stopIfTrue="1">
      <formula>AA$10&lt;&gt;""</formula>
    </cfRule>
    <cfRule type="expression" dxfId="2266" priority="19" stopIfTrue="1">
      <formula>AA$10=""</formula>
    </cfRule>
  </conditionalFormatting>
  <conditionalFormatting sqref="AA2:AD4">
    <cfRule type="expression" dxfId="2265" priority="17" stopIfTrue="1">
      <formula>TRUE</formula>
    </cfRule>
  </conditionalFormatting>
  <conditionalFormatting sqref="AA6:AD6">
    <cfRule type="expression" dxfId="2264" priority="15" stopIfTrue="1">
      <formula>AA$10&lt;&gt;""</formula>
    </cfRule>
    <cfRule type="expression" dxfId="2263" priority="16" stopIfTrue="1">
      <formula>AA$10=""</formula>
    </cfRule>
  </conditionalFormatting>
  <conditionalFormatting sqref="AA6:AD6">
    <cfRule type="expression" dxfId="2262" priority="14" stopIfTrue="1">
      <formula>TRUE</formula>
    </cfRule>
  </conditionalFormatting>
  <conditionalFormatting sqref="W7:AC8">
    <cfRule type="expression" dxfId="2261" priority="12" stopIfTrue="1">
      <formula>W$10&lt;&gt;""</formula>
    </cfRule>
    <cfRule type="expression" dxfId="2260" priority="13" stopIfTrue="1">
      <formula>W$10=""</formula>
    </cfRule>
  </conditionalFormatting>
  <conditionalFormatting sqref="W7:AC8">
    <cfRule type="expression" dxfId="2259" priority="11" stopIfTrue="1">
      <formula>TRUE</formula>
    </cfRule>
  </conditionalFormatting>
  <conditionalFormatting sqref="C95">
    <cfRule type="expression" dxfId="2258" priority="5" stopIfTrue="1">
      <formula>RIGHT($B95,1)="0"</formula>
    </cfRule>
  </conditionalFormatting>
  <conditionalFormatting sqref="D95:I95">
    <cfRule type="expression" dxfId="2257" priority="2" stopIfTrue="1">
      <formula>RIGHT($B95,1)="0"</formula>
    </cfRule>
  </conditionalFormatting>
  <conditionalFormatting sqref="C95">
    <cfRule type="expression" dxfId="2256" priority="6" stopIfTrue="1">
      <formula>C95&lt;&gt;""</formula>
    </cfRule>
    <cfRule type="expression" dxfId="2255" priority="7" stopIfTrue="1">
      <formula>$I95&lt;&gt;""</formula>
    </cfRule>
  </conditionalFormatting>
  <conditionalFormatting sqref="D95:I95">
    <cfRule type="expression" dxfId="2254" priority="3" stopIfTrue="1">
      <formula>D95&lt;&gt;""</formula>
    </cfRule>
    <cfRule type="expression" dxfId="2253" priority="4" stopIfTrue="1">
      <formula>$I95&lt;&gt;""</formula>
    </cfRule>
  </conditionalFormatting>
  <conditionalFormatting pivot="1" sqref="J105:AD105">
    <cfRule type="expression" dxfId="2252" priority="1" stopIfTrue="1">
      <formula>RIGHT($B105,1)="0"</formula>
    </cfRule>
  </conditionalFormatting>
  <hyperlinks>
    <hyperlink ref="AD7" location="Comment!A1" display="* For additional details on Kaspersky Security for Virtualization, Kaspersky Data Leakage Protection products" xr:uid="{CAD58BB1-0BAD-43B7-BCC5-E7C09B691206}"/>
    <hyperlink ref="AD8" location="Comment!A1" display="please see specifications in Comment section" xr:uid="{69C81359-F128-4B56-8999-886E098A2F65}"/>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9">
    <tabColor indexed="42"/>
  </sheetPr>
  <dimension ref="A1:AC434"/>
  <sheetViews>
    <sheetView showGridLines="0" showRowColHeaders="0" zoomScaleNormal="100" workbookViewId="0"/>
  </sheetViews>
  <sheetFormatPr defaultColWidth="9.15234375" defaultRowHeight="10.3"/>
  <cols>
    <col min="1" max="1" width="1.4609375" style="24" customWidth="1"/>
    <col min="2" max="2" width="8.53515625" style="26" hidden="1" customWidth="1"/>
    <col min="3" max="3" width="58.53515625" style="26" customWidth="1"/>
    <col min="4" max="4" width="17.23046875" style="26" hidden="1" customWidth="1"/>
    <col min="5" max="5" width="12.23046875" style="26" customWidth="1"/>
    <col min="6" max="6" width="18.84375" style="26" hidden="1" customWidth="1"/>
    <col min="7" max="7" width="11.84375" style="24" customWidth="1"/>
    <col min="8" max="8" width="7.4609375" style="24" customWidth="1"/>
    <col min="9" max="9" width="10.53515625" style="24" customWidth="1"/>
    <col min="10" max="11" width="12" style="24" bestFit="1" customWidth="1"/>
    <col min="12" max="21" width="11.23046875" style="24" bestFit="1" customWidth="1"/>
    <col min="22" max="27" width="10.15234375" style="24" bestFit="1" customWidth="1"/>
    <col min="28" max="28" width="11.53515625" style="24" customWidth="1"/>
    <col min="29" max="16384" width="9.15234375" style="24"/>
  </cols>
  <sheetData>
    <row r="1" spans="1:29" s="1" customFormat="1" ht="7.5" customHeight="1">
      <c r="D1" s="2"/>
      <c r="E1" s="3"/>
      <c r="F1" s="3"/>
      <c r="G1" s="3"/>
      <c r="H1" s="3"/>
      <c r="I1" s="3"/>
      <c r="J1" s="3"/>
      <c r="K1" s="3"/>
      <c r="L1" s="3"/>
      <c r="M1" s="3"/>
      <c r="N1" s="3"/>
      <c r="O1" s="3"/>
      <c r="P1" s="3"/>
      <c r="Q1" s="3"/>
      <c r="R1" s="3"/>
      <c r="S1" s="3"/>
      <c r="T1" s="3"/>
    </row>
    <row r="2" spans="1:29" s="1" customFormat="1" ht="13.5" customHeight="1">
      <c r="A2" s="4"/>
      <c r="B2" s="110"/>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row>
    <row r="3" spans="1:29" s="1" customFormat="1" ht="13.5" customHeight="1">
      <c r="A3" s="4"/>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row>
    <row r="4" spans="1:29" s="1" customFormat="1" ht="12.75" customHeight="1">
      <c r="A4" s="4"/>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row>
    <row r="5" spans="1:29" s="1" customFormat="1" ht="4.5" customHeight="1">
      <c r="A5" s="4"/>
      <c r="B5" s="4"/>
      <c r="C5" s="4"/>
      <c r="D5" s="4"/>
      <c r="E5" s="4"/>
      <c r="F5" s="4"/>
      <c r="G5" s="4"/>
      <c r="H5" s="4"/>
      <c r="I5" s="4"/>
      <c r="J5" s="4"/>
      <c r="K5"/>
      <c r="L5"/>
      <c r="M5"/>
      <c r="N5"/>
      <c r="O5"/>
      <c r="P5"/>
      <c r="Q5"/>
      <c r="R5"/>
      <c r="S5"/>
      <c r="T5"/>
      <c r="U5"/>
      <c r="V5"/>
      <c r="W5"/>
      <c r="X5"/>
      <c r="Y5"/>
      <c r="Z5"/>
      <c r="AA5"/>
      <c r="AB5"/>
    </row>
    <row r="6" spans="1:29"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7"/>
      <c r="AA6" s="27"/>
      <c r="AB6" s="27"/>
    </row>
    <row r="7" spans="1:29" s="5" customFormat="1" ht="10.5" customHeight="1">
      <c r="B7" s="29"/>
      <c r="C7" s="60" t="str">
        <f ca="1">CONCATENATE("Price List applicable for ",Data!A9,". Effective from ",Data!A11,". ")</f>
        <v xml:space="preserve">Price List applicable for Vietnam. Effective from July 1, 2026. </v>
      </c>
      <c r="D7" s="28"/>
      <c r="E7" s="167"/>
      <c r="F7" s="167"/>
      <c r="G7" s="179"/>
      <c r="H7" s="179"/>
      <c r="I7" s="179"/>
      <c r="J7" s="179"/>
      <c r="K7" s="179"/>
      <c r="L7" s="179"/>
      <c r="M7" s="179"/>
      <c r="N7" s="179"/>
      <c r="O7" s="179"/>
      <c r="P7" s="809"/>
      <c r="Q7" s="809"/>
      <c r="R7" s="809"/>
      <c r="S7" s="809"/>
      <c r="T7" s="809"/>
      <c r="U7" s="809"/>
      <c r="V7" s="291"/>
      <c r="W7" s="291"/>
      <c r="X7" s="291"/>
      <c r="Y7" s="291"/>
      <c r="Z7" s="291"/>
      <c r="AA7" s="291"/>
      <c r="AB7" s="291" t="s">
        <v>601</v>
      </c>
    </row>
    <row r="8" spans="1:29" s="5" customFormat="1" ht="10.5" customHeight="1">
      <c r="B8" s="29"/>
      <c r="C8" s="57" t="str">
        <f ca="1">CONCATENATE(Data!A5,". ",Data!A7)</f>
        <v>Kaspersky Lab. 39A/3 Leningradskoe Shosse Moscow, 125212. 0</v>
      </c>
      <c r="D8" s="28"/>
      <c r="E8" s="165"/>
      <c r="F8" s="165"/>
      <c r="G8" s="168"/>
      <c r="H8" s="168"/>
      <c r="I8" s="179"/>
      <c r="J8" s="179"/>
      <c r="K8" s="179"/>
      <c r="L8" s="168"/>
      <c r="M8" s="168"/>
      <c r="N8" s="179"/>
      <c r="O8" s="179"/>
      <c r="P8" s="168"/>
      <c r="Q8" s="168"/>
      <c r="R8" s="809"/>
      <c r="S8" s="809"/>
      <c r="T8" s="809"/>
      <c r="U8" s="809"/>
      <c r="V8" s="165"/>
      <c r="W8" s="165"/>
      <c r="X8" s="291"/>
      <c r="Y8" s="291"/>
      <c r="Z8" s="291"/>
      <c r="AA8" s="291"/>
      <c r="AB8" s="291" t="s">
        <v>561</v>
      </c>
    </row>
    <row r="9" spans="1:29" ht="12.45">
      <c r="B9" s="767" t="s">
        <v>231</v>
      </c>
      <c r="C9" s="761"/>
      <c r="D9" s="761"/>
      <c r="E9" s="761"/>
      <c r="F9" s="761"/>
      <c r="G9" s="761"/>
      <c r="H9" s="761"/>
      <c r="I9" s="761"/>
      <c r="J9" s="789" t="s">
        <v>226</v>
      </c>
      <c r="K9" s="786"/>
      <c r="L9" s="786"/>
      <c r="M9" s="787"/>
      <c r="N9" s="787"/>
      <c r="O9" s="787"/>
      <c r="P9" s="787"/>
      <c r="Q9" s="787"/>
      <c r="R9" s="787"/>
      <c r="S9" s="787"/>
      <c r="T9" s="787"/>
      <c r="U9" s="787"/>
      <c r="V9" s="787"/>
      <c r="W9" s="787"/>
      <c r="X9" s="787"/>
      <c r="Y9" s="787"/>
      <c r="Z9" s="787"/>
      <c r="AA9" s="787"/>
      <c r="AB9" s="788"/>
      <c r="AC9"/>
    </row>
    <row r="10" spans="1:29" ht="64.3">
      <c r="B10" s="767" t="s">
        <v>119</v>
      </c>
      <c r="C10" s="751" t="s">
        <v>120</v>
      </c>
      <c r="D10" s="751" t="s">
        <v>121</v>
      </c>
      <c r="E10" s="751" t="s">
        <v>225</v>
      </c>
      <c r="F10" s="751" t="s">
        <v>224</v>
      </c>
      <c r="G10" s="751" t="s">
        <v>123</v>
      </c>
      <c r="H10" s="751" t="s">
        <v>229</v>
      </c>
      <c r="I10" s="751" t="s">
        <v>125</v>
      </c>
      <c r="J10" s="790" t="s">
        <v>636</v>
      </c>
      <c r="K10" s="790" t="s">
        <v>316</v>
      </c>
      <c r="L10" s="790" t="s">
        <v>318</v>
      </c>
      <c r="M10" s="790" t="s">
        <v>320</v>
      </c>
      <c r="N10" s="790" t="s">
        <v>322</v>
      </c>
      <c r="O10" s="790" t="s">
        <v>324</v>
      </c>
      <c r="P10" s="790" t="s">
        <v>42</v>
      </c>
      <c r="Q10" s="790" t="s">
        <v>219</v>
      </c>
      <c r="R10" s="790" t="s">
        <v>44</v>
      </c>
      <c r="S10" s="790" t="s">
        <v>46</v>
      </c>
      <c r="T10" s="790" t="s">
        <v>221</v>
      </c>
      <c r="U10" s="790" t="s">
        <v>48</v>
      </c>
      <c r="V10" s="790" t="s">
        <v>50</v>
      </c>
      <c r="W10" s="796" t="s">
        <v>223</v>
      </c>
      <c r="X10" s="796" t="s">
        <v>421</v>
      </c>
      <c r="Y10" s="796" t="s">
        <v>422</v>
      </c>
      <c r="Z10" s="796" t="s">
        <v>423</v>
      </c>
      <c r="AA10" s="796" t="s">
        <v>424</v>
      </c>
      <c r="AB10" s="797" t="s">
        <v>425</v>
      </c>
      <c r="AC10"/>
    </row>
    <row r="11" spans="1:29" ht="12.45">
      <c r="B11" s="758">
        <v>2000</v>
      </c>
      <c r="C11" s="750" t="s">
        <v>1187</v>
      </c>
      <c r="D11" s="750" t="s">
        <v>803</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s="758"/>
      <c r="X11" s="758"/>
      <c r="Y11" s="758"/>
      <c r="Z11" s="758"/>
      <c r="AA11" s="758"/>
      <c r="AB11" s="758"/>
      <c r="AC11"/>
    </row>
    <row r="12" spans="1:29" ht="12.45">
      <c r="B12" s="751">
        <v>2002</v>
      </c>
      <c r="C12" s="750" t="s">
        <v>1189</v>
      </c>
      <c r="D12" s="750"/>
      <c r="E12" s="750" t="s">
        <v>41</v>
      </c>
      <c r="F12" s="750"/>
      <c r="G12" s="750" t="s">
        <v>821</v>
      </c>
      <c r="H12" s="750" t="s">
        <v>822</v>
      </c>
      <c r="I12" s="750" t="s">
        <v>1992</v>
      </c>
      <c r="J12" s="771"/>
      <c r="K12" s="771">
        <v>139755</v>
      </c>
      <c r="L12" s="771">
        <v>139755</v>
      </c>
      <c r="M12" s="771">
        <v>139755</v>
      </c>
      <c r="N12" s="771">
        <v>139755</v>
      </c>
      <c r="O12" s="771">
        <v>139755</v>
      </c>
      <c r="P12" s="771">
        <v>139755</v>
      </c>
      <c r="Q12" s="771">
        <v>139755</v>
      </c>
      <c r="R12" s="771">
        <v>139755</v>
      </c>
      <c r="S12" s="771">
        <v>129591</v>
      </c>
      <c r="T12" s="771">
        <v>114345</v>
      </c>
      <c r="U12" s="771">
        <v>101640</v>
      </c>
      <c r="V12" s="771">
        <v>101640</v>
      </c>
      <c r="W12" s="771">
        <v>91476</v>
      </c>
      <c r="X12" s="771">
        <v>81312</v>
      </c>
      <c r="Y12" s="771">
        <v>68607</v>
      </c>
      <c r="Z12" s="771">
        <v>63525</v>
      </c>
      <c r="AA12" s="771">
        <v>53361</v>
      </c>
      <c r="AB12" s="771">
        <v>50820</v>
      </c>
      <c r="AC12"/>
    </row>
    <row r="13" spans="1:29" ht="12.45">
      <c r="B13" s="759"/>
      <c r="C13" s="756"/>
      <c r="D13" s="756"/>
      <c r="E13" s="756"/>
      <c r="F13" s="756"/>
      <c r="G13" s="756"/>
      <c r="H13" s="750" t="s">
        <v>32</v>
      </c>
      <c r="I13" s="750" t="s">
        <v>1990</v>
      </c>
      <c r="J13" s="771"/>
      <c r="K13" s="771">
        <v>1397550</v>
      </c>
      <c r="L13" s="771">
        <v>1397550</v>
      </c>
      <c r="M13" s="771">
        <v>1397550</v>
      </c>
      <c r="N13" s="771">
        <v>1397550</v>
      </c>
      <c r="O13" s="771">
        <v>1397550</v>
      </c>
      <c r="P13" s="771">
        <v>1397550</v>
      </c>
      <c r="Q13" s="771">
        <v>1397550</v>
      </c>
      <c r="R13" s="771">
        <v>1397550</v>
      </c>
      <c r="S13" s="771">
        <v>1295910</v>
      </c>
      <c r="T13" s="771">
        <v>1143450</v>
      </c>
      <c r="U13" s="771">
        <v>1016400</v>
      </c>
      <c r="V13" s="771">
        <v>1016400</v>
      </c>
      <c r="W13" s="771">
        <v>914760</v>
      </c>
      <c r="X13" s="771">
        <v>813120</v>
      </c>
      <c r="Y13" s="771">
        <v>686070</v>
      </c>
      <c r="Z13" s="771">
        <v>635250</v>
      </c>
      <c r="AA13" s="771">
        <v>533610</v>
      </c>
      <c r="AB13" s="771">
        <v>508200</v>
      </c>
      <c r="AC13"/>
    </row>
    <row r="14" spans="1:29" ht="12.45">
      <c r="B14" s="759"/>
      <c r="C14" s="756"/>
      <c r="D14" s="756"/>
      <c r="E14" s="756"/>
      <c r="F14" s="756"/>
      <c r="G14" s="756"/>
      <c r="H14" s="750" t="s">
        <v>34</v>
      </c>
      <c r="I14" s="750" t="s">
        <v>1988</v>
      </c>
      <c r="J14" s="771"/>
      <c r="K14" s="771">
        <v>2097480</v>
      </c>
      <c r="L14" s="771">
        <v>2097480</v>
      </c>
      <c r="M14" s="771">
        <v>2097480</v>
      </c>
      <c r="N14" s="771">
        <v>2097480</v>
      </c>
      <c r="O14" s="771">
        <v>2097480</v>
      </c>
      <c r="P14" s="771">
        <v>2097480</v>
      </c>
      <c r="Q14" s="771">
        <v>2097480</v>
      </c>
      <c r="R14" s="771">
        <v>2097480</v>
      </c>
      <c r="S14" s="771">
        <v>1945020</v>
      </c>
      <c r="T14" s="771">
        <v>1716330</v>
      </c>
      <c r="U14" s="771">
        <v>1524600</v>
      </c>
      <c r="V14" s="771">
        <v>1524600</v>
      </c>
      <c r="W14" s="771">
        <v>1372140</v>
      </c>
      <c r="X14" s="771">
        <v>1219680</v>
      </c>
      <c r="Y14" s="771">
        <v>1030260</v>
      </c>
      <c r="Z14" s="771">
        <v>954030</v>
      </c>
      <c r="AA14" s="771">
        <v>801570</v>
      </c>
      <c r="AB14" s="771">
        <v>762300</v>
      </c>
      <c r="AC14"/>
    </row>
    <row r="15" spans="1:29" ht="12.45">
      <c r="B15" s="759"/>
      <c r="C15" s="756"/>
      <c r="D15" s="756"/>
      <c r="E15" s="756"/>
      <c r="F15" s="756"/>
      <c r="G15" s="756"/>
      <c r="H15" s="750" t="s">
        <v>218</v>
      </c>
      <c r="I15" s="750" t="s">
        <v>1994</v>
      </c>
      <c r="J15" s="771"/>
      <c r="K15" s="771">
        <v>2587200</v>
      </c>
      <c r="L15" s="771">
        <v>2587200</v>
      </c>
      <c r="M15" s="771">
        <v>2587200</v>
      </c>
      <c r="N15" s="771">
        <v>2587200</v>
      </c>
      <c r="O15" s="771">
        <v>2587200</v>
      </c>
      <c r="P15" s="771">
        <v>2587200</v>
      </c>
      <c r="Q15" s="771">
        <v>2587200</v>
      </c>
      <c r="R15" s="771">
        <v>2587200</v>
      </c>
      <c r="S15" s="771">
        <v>2402400</v>
      </c>
      <c r="T15" s="771">
        <v>2113650</v>
      </c>
      <c r="U15" s="771">
        <v>1880340</v>
      </c>
      <c r="V15" s="771">
        <v>1880340</v>
      </c>
      <c r="W15" s="771">
        <v>1693230</v>
      </c>
      <c r="X15" s="771">
        <v>1503810</v>
      </c>
      <c r="Y15" s="771">
        <v>1270500</v>
      </c>
      <c r="Z15" s="771">
        <v>1173480</v>
      </c>
      <c r="AA15" s="771">
        <v>986370</v>
      </c>
      <c r="AB15" s="771">
        <v>940170</v>
      </c>
      <c r="AC15"/>
    </row>
    <row r="16" spans="1:29" ht="12.45">
      <c r="B16" s="759"/>
      <c r="C16" s="756"/>
      <c r="D16" s="756"/>
      <c r="E16" s="756"/>
      <c r="F16" s="756"/>
      <c r="G16" s="750" t="s">
        <v>890</v>
      </c>
      <c r="H16" s="750" t="s">
        <v>822</v>
      </c>
      <c r="I16" s="750" t="s">
        <v>1991</v>
      </c>
      <c r="J16" s="771"/>
      <c r="K16" s="771">
        <v>152460</v>
      </c>
      <c r="L16" s="771">
        <v>152460</v>
      </c>
      <c r="M16" s="771">
        <v>152460</v>
      </c>
      <c r="N16" s="771">
        <v>152460</v>
      </c>
      <c r="O16" s="771">
        <v>152460</v>
      </c>
      <c r="P16" s="771">
        <v>152460</v>
      </c>
      <c r="Q16" s="771">
        <v>152460</v>
      </c>
      <c r="R16" s="771">
        <v>152460</v>
      </c>
      <c r="S16" s="771">
        <v>142296</v>
      </c>
      <c r="T16" s="771">
        <v>127050</v>
      </c>
      <c r="U16" s="771">
        <v>111804</v>
      </c>
      <c r="V16" s="771">
        <v>111804</v>
      </c>
      <c r="W16" s="771">
        <v>101640</v>
      </c>
      <c r="X16" s="771">
        <v>88935</v>
      </c>
      <c r="Y16" s="771">
        <v>76230</v>
      </c>
      <c r="Z16" s="771">
        <v>71148</v>
      </c>
      <c r="AA16" s="771">
        <v>58443</v>
      </c>
      <c r="AB16" s="771">
        <v>55902</v>
      </c>
      <c r="AC16"/>
    </row>
    <row r="17" spans="2:29" ht="12.45">
      <c r="B17" s="759"/>
      <c r="C17" s="756"/>
      <c r="D17" s="756"/>
      <c r="E17" s="756"/>
      <c r="F17" s="756"/>
      <c r="G17" s="756"/>
      <c r="H17" s="750" t="s">
        <v>32</v>
      </c>
      <c r="I17" s="750" t="s">
        <v>1989</v>
      </c>
      <c r="J17" s="771"/>
      <c r="K17" s="771">
        <v>1538460</v>
      </c>
      <c r="L17" s="771">
        <v>1538460</v>
      </c>
      <c r="M17" s="771">
        <v>1538460</v>
      </c>
      <c r="N17" s="771">
        <v>1538460</v>
      </c>
      <c r="O17" s="771">
        <v>1538460</v>
      </c>
      <c r="P17" s="771">
        <v>1538460</v>
      </c>
      <c r="Q17" s="771">
        <v>1538460</v>
      </c>
      <c r="R17" s="771">
        <v>1538460</v>
      </c>
      <c r="S17" s="771">
        <v>1425270</v>
      </c>
      <c r="T17" s="771">
        <v>1258950</v>
      </c>
      <c r="U17" s="771">
        <v>1118040</v>
      </c>
      <c r="V17" s="771">
        <v>1118040</v>
      </c>
      <c r="W17" s="771">
        <v>1007160</v>
      </c>
      <c r="X17" s="771">
        <v>893970</v>
      </c>
      <c r="Y17" s="771">
        <v>755370</v>
      </c>
      <c r="Z17" s="771">
        <v>699930</v>
      </c>
      <c r="AA17" s="771">
        <v>586740</v>
      </c>
      <c r="AB17" s="771">
        <v>559020</v>
      </c>
      <c r="AC17"/>
    </row>
    <row r="18" spans="2:29" ht="12.45">
      <c r="B18" s="759"/>
      <c r="C18" s="756"/>
      <c r="D18" s="756"/>
      <c r="E18" s="756"/>
      <c r="F18" s="756"/>
      <c r="G18" s="756"/>
      <c r="H18" s="750" t="s">
        <v>34</v>
      </c>
      <c r="I18" s="750" t="s">
        <v>1987</v>
      </c>
      <c r="J18" s="771"/>
      <c r="K18" s="771">
        <v>2310000</v>
      </c>
      <c r="L18" s="771">
        <v>2310000</v>
      </c>
      <c r="M18" s="771">
        <v>2310000</v>
      </c>
      <c r="N18" s="771">
        <v>2310000</v>
      </c>
      <c r="O18" s="771">
        <v>2310000</v>
      </c>
      <c r="P18" s="771">
        <v>2310000</v>
      </c>
      <c r="Q18" s="771">
        <v>2310000</v>
      </c>
      <c r="R18" s="771">
        <v>2310000</v>
      </c>
      <c r="S18" s="771">
        <v>2136750</v>
      </c>
      <c r="T18" s="771">
        <v>1884960</v>
      </c>
      <c r="U18" s="771">
        <v>1677060</v>
      </c>
      <c r="V18" s="771">
        <v>1677060</v>
      </c>
      <c r="W18" s="771">
        <v>1508430</v>
      </c>
      <c r="X18" s="771">
        <v>1342110</v>
      </c>
      <c r="Y18" s="771">
        <v>1134210</v>
      </c>
      <c r="Z18" s="771">
        <v>1046430</v>
      </c>
      <c r="AA18" s="771">
        <v>880110</v>
      </c>
      <c r="AB18" s="771">
        <v>838530</v>
      </c>
      <c r="AC18"/>
    </row>
    <row r="19" spans="2:29" ht="12.45">
      <c r="B19" s="759"/>
      <c r="C19" s="756"/>
      <c r="D19" s="756"/>
      <c r="E19" s="756"/>
      <c r="F19" s="756"/>
      <c r="G19" s="756"/>
      <c r="H19" s="750" t="s">
        <v>218</v>
      </c>
      <c r="I19" s="750" t="s">
        <v>1993</v>
      </c>
      <c r="J19" s="771"/>
      <c r="K19" s="771">
        <v>2841300</v>
      </c>
      <c r="L19" s="771">
        <v>2841300</v>
      </c>
      <c r="M19" s="771">
        <v>2841300</v>
      </c>
      <c r="N19" s="771">
        <v>2841300</v>
      </c>
      <c r="O19" s="771">
        <v>2841300</v>
      </c>
      <c r="P19" s="771">
        <v>2841300</v>
      </c>
      <c r="Q19" s="771">
        <v>2841300</v>
      </c>
      <c r="R19" s="771">
        <v>2841300</v>
      </c>
      <c r="S19" s="771">
        <v>2633400</v>
      </c>
      <c r="T19" s="771">
        <v>2333100</v>
      </c>
      <c r="U19" s="771">
        <v>2067450</v>
      </c>
      <c r="V19" s="771">
        <v>2067450</v>
      </c>
      <c r="W19" s="771">
        <v>1861860</v>
      </c>
      <c r="X19" s="771">
        <v>1653960</v>
      </c>
      <c r="Y19" s="771">
        <v>1395240</v>
      </c>
      <c r="Z19" s="771">
        <v>1293600</v>
      </c>
      <c r="AA19" s="771">
        <v>1085700</v>
      </c>
      <c r="AB19" s="771">
        <v>1034880</v>
      </c>
      <c r="AC19"/>
    </row>
    <row r="20" spans="2:29" ht="12.45">
      <c r="B20" s="751">
        <v>2003</v>
      </c>
      <c r="C20" s="750" t="s">
        <v>1190</v>
      </c>
      <c r="D20" s="750"/>
      <c r="E20" s="750" t="s">
        <v>41</v>
      </c>
      <c r="F20" s="750"/>
      <c r="G20" s="750" t="s">
        <v>821</v>
      </c>
      <c r="H20" s="750" t="s">
        <v>822</v>
      </c>
      <c r="I20" s="750" t="s">
        <v>2000</v>
      </c>
      <c r="J20" s="771"/>
      <c r="K20" s="771">
        <v>218526</v>
      </c>
      <c r="L20" s="771">
        <v>218526</v>
      </c>
      <c r="M20" s="771">
        <v>218526</v>
      </c>
      <c r="N20" s="771">
        <v>218526</v>
      </c>
      <c r="O20" s="771">
        <v>218526</v>
      </c>
      <c r="P20" s="771">
        <v>218526</v>
      </c>
      <c r="Q20" s="771">
        <v>218526</v>
      </c>
      <c r="R20" s="771">
        <v>218526</v>
      </c>
      <c r="S20" s="771">
        <v>198198</v>
      </c>
      <c r="T20" s="771">
        <v>175329</v>
      </c>
      <c r="U20" s="771">
        <v>157542</v>
      </c>
      <c r="V20" s="771">
        <v>157542</v>
      </c>
      <c r="W20" s="771">
        <v>142296</v>
      </c>
      <c r="X20" s="771">
        <v>129591</v>
      </c>
      <c r="Y20" s="771">
        <v>114345</v>
      </c>
      <c r="Z20" s="771">
        <v>104181</v>
      </c>
      <c r="AA20" s="771">
        <v>91476</v>
      </c>
      <c r="AB20" s="771">
        <v>86394</v>
      </c>
      <c r="AC20"/>
    </row>
    <row r="21" spans="2:29" ht="12.45">
      <c r="B21" s="759"/>
      <c r="C21" s="756"/>
      <c r="D21" s="756"/>
      <c r="E21" s="756"/>
      <c r="F21" s="756"/>
      <c r="G21" s="756"/>
      <c r="H21" s="750" t="s">
        <v>32</v>
      </c>
      <c r="I21" s="750" t="s">
        <v>1998</v>
      </c>
      <c r="J21" s="771"/>
      <c r="K21" s="771">
        <v>2185260</v>
      </c>
      <c r="L21" s="771">
        <v>2185260</v>
      </c>
      <c r="M21" s="771">
        <v>2185260</v>
      </c>
      <c r="N21" s="771">
        <v>2185260</v>
      </c>
      <c r="O21" s="771">
        <v>2185260</v>
      </c>
      <c r="P21" s="771">
        <v>2185260</v>
      </c>
      <c r="Q21" s="771">
        <v>2185260</v>
      </c>
      <c r="R21" s="771">
        <v>2185260</v>
      </c>
      <c r="S21" s="771">
        <v>1981980</v>
      </c>
      <c r="T21" s="771">
        <v>1753290</v>
      </c>
      <c r="U21" s="771">
        <v>1575420</v>
      </c>
      <c r="V21" s="771">
        <v>1575420</v>
      </c>
      <c r="W21" s="771">
        <v>1422960</v>
      </c>
      <c r="X21" s="771">
        <v>1295910</v>
      </c>
      <c r="Y21" s="771">
        <v>1143450</v>
      </c>
      <c r="Z21" s="771">
        <v>1041810</v>
      </c>
      <c r="AA21" s="771">
        <v>914760</v>
      </c>
      <c r="AB21" s="771">
        <v>863940</v>
      </c>
      <c r="AC21"/>
    </row>
    <row r="22" spans="2:29" ht="12.45">
      <c r="B22" s="759"/>
      <c r="C22" s="756"/>
      <c r="D22" s="756"/>
      <c r="E22" s="756"/>
      <c r="F22" s="756"/>
      <c r="G22" s="756"/>
      <c r="H22" s="750" t="s">
        <v>34</v>
      </c>
      <c r="I22" s="750" t="s">
        <v>1996</v>
      </c>
      <c r="J22" s="771"/>
      <c r="K22" s="771">
        <v>3280200</v>
      </c>
      <c r="L22" s="771">
        <v>3280200</v>
      </c>
      <c r="M22" s="771">
        <v>3280200</v>
      </c>
      <c r="N22" s="771">
        <v>3280200</v>
      </c>
      <c r="O22" s="771">
        <v>3280200</v>
      </c>
      <c r="P22" s="771">
        <v>3280200</v>
      </c>
      <c r="Q22" s="771">
        <v>3280200</v>
      </c>
      <c r="R22" s="771">
        <v>3280200</v>
      </c>
      <c r="S22" s="771">
        <v>2979900</v>
      </c>
      <c r="T22" s="771">
        <v>2633400</v>
      </c>
      <c r="U22" s="771">
        <v>2356200</v>
      </c>
      <c r="V22" s="771">
        <v>2356200</v>
      </c>
      <c r="W22" s="771">
        <v>2134440</v>
      </c>
      <c r="X22" s="771">
        <v>1945020</v>
      </c>
      <c r="Y22" s="771">
        <v>1716330</v>
      </c>
      <c r="Z22" s="771">
        <v>1563870</v>
      </c>
      <c r="AA22" s="771">
        <v>1372140</v>
      </c>
      <c r="AB22" s="771">
        <v>1295910</v>
      </c>
      <c r="AC22"/>
    </row>
    <row r="23" spans="2:29" ht="12.45">
      <c r="B23" s="759"/>
      <c r="C23" s="756"/>
      <c r="D23" s="756"/>
      <c r="E23" s="756"/>
      <c r="F23" s="756"/>
      <c r="G23" s="756"/>
      <c r="H23" s="750" t="s">
        <v>218</v>
      </c>
      <c r="I23" s="750" t="s">
        <v>2002</v>
      </c>
      <c r="J23" s="771"/>
      <c r="K23" s="771">
        <v>4042500</v>
      </c>
      <c r="L23" s="771">
        <v>4042500</v>
      </c>
      <c r="M23" s="771">
        <v>4042500</v>
      </c>
      <c r="N23" s="771">
        <v>4042500</v>
      </c>
      <c r="O23" s="771">
        <v>4042500</v>
      </c>
      <c r="P23" s="771">
        <v>4042500</v>
      </c>
      <c r="Q23" s="771">
        <v>4042500</v>
      </c>
      <c r="R23" s="771">
        <v>4042500</v>
      </c>
      <c r="S23" s="771">
        <v>3672900</v>
      </c>
      <c r="T23" s="771">
        <v>3234000</v>
      </c>
      <c r="U23" s="771">
        <v>2910600</v>
      </c>
      <c r="V23" s="771">
        <v>2910600</v>
      </c>
      <c r="W23" s="771">
        <v>2633400</v>
      </c>
      <c r="X23" s="771">
        <v>2402400</v>
      </c>
      <c r="Y23" s="771">
        <v>2113650</v>
      </c>
      <c r="Z23" s="771">
        <v>1928850</v>
      </c>
      <c r="AA23" s="771">
        <v>1693230</v>
      </c>
      <c r="AB23" s="771">
        <v>1598520</v>
      </c>
      <c r="AC23"/>
    </row>
    <row r="24" spans="2:29" ht="12.45">
      <c r="B24" s="759"/>
      <c r="C24" s="756"/>
      <c r="D24" s="756"/>
      <c r="E24" s="756"/>
      <c r="F24" s="756"/>
      <c r="G24" s="750" t="s">
        <v>890</v>
      </c>
      <c r="H24" s="750" t="s">
        <v>822</v>
      </c>
      <c r="I24" s="750" t="s">
        <v>1999</v>
      </c>
      <c r="J24" s="771"/>
      <c r="K24" s="771">
        <v>241395</v>
      </c>
      <c r="L24" s="771">
        <v>241395</v>
      </c>
      <c r="M24" s="771">
        <v>241395</v>
      </c>
      <c r="N24" s="771">
        <v>241395</v>
      </c>
      <c r="O24" s="771">
        <v>241395</v>
      </c>
      <c r="P24" s="771">
        <v>241395</v>
      </c>
      <c r="Q24" s="771">
        <v>241395</v>
      </c>
      <c r="R24" s="771">
        <v>241395</v>
      </c>
      <c r="S24" s="771">
        <v>218526</v>
      </c>
      <c r="T24" s="771">
        <v>193116</v>
      </c>
      <c r="U24" s="771">
        <v>172788</v>
      </c>
      <c r="V24" s="771">
        <v>172788</v>
      </c>
      <c r="W24" s="771">
        <v>157542</v>
      </c>
      <c r="X24" s="771">
        <v>142296</v>
      </c>
      <c r="Y24" s="771">
        <v>127050</v>
      </c>
      <c r="Z24" s="771">
        <v>114345</v>
      </c>
      <c r="AA24" s="771">
        <v>101640</v>
      </c>
      <c r="AB24" s="771">
        <v>94017</v>
      </c>
      <c r="AC24"/>
    </row>
    <row r="25" spans="2:29" ht="12.45">
      <c r="B25" s="759"/>
      <c r="C25" s="756"/>
      <c r="D25" s="756"/>
      <c r="E25" s="756"/>
      <c r="F25" s="756"/>
      <c r="G25" s="756"/>
      <c r="H25" s="750" t="s">
        <v>32</v>
      </c>
      <c r="I25" s="750" t="s">
        <v>1997</v>
      </c>
      <c r="J25" s="771"/>
      <c r="K25" s="771">
        <v>2402400</v>
      </c>
      <c r="L25" s="771">
        <v>2402400</v>
      </c>
      <c r="M25" s="771">
        <v>2402400</v>
      </c>
      <c r="N25" s="771">
        <v>2402400</v>
      </c>
      <c r="O25" s="771">
        <v>2402400</v>
      </c>
      <c r="P25" s="771">
        <v>2402400</v>
      </c>
      <c r="Q25" s="771">
        <v>2402400</v>
      </c>
      <c r="R25" s="771">
        <v>2402400</v>
      </c>
      <c r="S25" s="771">
        <v>2180640</v>
      </c>
      <c r="T25" s="771">
        <v>1928850</v>
      </c>
      <c r="U25" s="771">
        <v>1732500</v>
      </c>
      <c r="V25" s="771">
        <v>1732500</v>
      </c>
      <c r="W25" s="771">
        <v>1566180</v>
      </c>
      <c r="X25" s="771">
        <v>1425270</v>
      </c>
      <c r="Y25" s="771">
        <v>1258950</v>
      </c>
      <c r="Z25" s="771">
        <v>1145760</v>
      </c>
      <c r="AA25" s="771">
        <v>1007160</v>
      </c>
      <c r="AB25" s="771">
        <v>949410</v>
      </c>
      <c r="AC25"/>
    </row>
    <row r="26" spans="2:29" ht="12.45">
      <c r="B26" s="759"/>
      <c r="C26" s="756"/>
      <c r="D26" s="756"/>
      <c r="E26" s="756"/>
      <c r="F26" s="756"/>
      <c r="G26" s="756"/>
      <c r="H26" s="750" t="s">
        <v>34</v>
      </c>
      <c r="I26" s="750" t="s">
        <v>1995</v>
      </c>
      <c r="J26" s="771"/>
      <c r="K26" s="771">
        <v>3603600</v>
      </c>
      <c r="L26" s="771">
        <v>3603600</v>
      </c>
      <c r="M26" s="771">
        <v>3603600</v>
      </c>
      <c r="N26" s="771">
        <v>3603600</v>
      </c>
      <c r="O26" s="771">
        <v>3603600</v>
      </c>
      <c r="P26" s="771">
        <v>3603600</v>
      </c>
      <c r="Q26" s="771">
        <v>3603600</v>
      </c>
      <c r="R26" s="771">
        <v>3603600</v>
      </c>
      <c r="S26" s="771">
        <v>3280200</v>
      </c>
      <c r="T26" s="771">
        <v>2887500</v>
      </c>
      <c r="U26" s="771">
        <v>2610300</v>
      </c>
      <c r="V26" s="771">
        <v>2610300</v>
      </c>
      <c r="W26" s="771">
        <v>2356200</v>
      </c>
      <c r="X26" s="771">
        <v>2136750</v>
      </c>
      <c r="Y26" s="771">
        <v>1884960</v>
      </c>
      <c r="Z26" s="771">
        <v>1718640</v>
      </c>
      <c r="AA26" s="771">
        <v>1508430</v>
      </c>
      <c r="AB26" s="771">
        <v>1425270</v>
      </c>
      <c r="AC26"/>
    </row>
    <row r="27" spans="2:29" ht="12.45">
      <c r="B27" s="759"/>
      <c r="C27" s="756"/>
      <c r="D27" s="756"/>
      <c r="E27" s="756"/>
      <c r="F27" s="756"/>
      <c r="G27" s="756"/>
      <c r="H27" s="750" t="s">
        <v>218</v>
      </c>
      <c r="I27" s="750" t="s">
        <v>2001</v>
      </c>
      <c r="J27" s="771"/>
      <c r="K27" s="771">
        <v>4458300</v>
      </c>
      <c r="L27" s="771">
        <v>4458300</v>
      </c>
      <c r="M27" s="771">
        <v>4458300</v>
      </c>
      <c r="N27" s="771">
        <v>4458300</v>
      </c>
      <c r="O27" s="771">
        <v>4458300</v>
      </c>
      <c r="P27" s="771">
        <v>4458300</v>
      </c>
      <c r="Q27" s="771">
        <v>4458300</v>
      </c>
      <c r="R27" s="771">
        <v>4458300</v>
      </c>
      <c r="S27" s="771">
        <v>4042500</v>
      </c>
      <c r="T27" s="771">
        <v>3557400</v>
      </c>
      <c r="U27" s="771">
        <v>3210900</v>
      </c>
      <c r="V27" s="771">
        <v>3210900</v>
      </c>
      <c r="W27" s="771">
        <v>2887500</v>
      </c>
      <c r="X27" s="771">
        <v>2633400</v>
      </c>
      <c r="Y27" s="771">
        <v>2333100</v>
      </c>
      <c r="Z27" s="771">
        <v>2118270</v>
      </c>
      <c r="AA27" s="771">
        <v>1861860</v>
      </c>
      <c r="AB27" s="771">
        <v>1757910</v>
      </c>
      <c r="AC27"/>
    </row>
    <row r="28" spans="2:29" ht="12.45">
      <c r="B28" s="751">
        <v>2004</v>
      </c>
      <c r="C28" s="750" t="s">
        <v>1188</v>
      </c>
      <c r="D28" s="750" t="s">
        <v>242</v>
      </c>
      <c r="E28" s="750" t="s">
        <v>41</v>
      </c>
      <c r="F28" s="750" t="s">
        <v>242</v>
      </c>
      <c r="G28" s="750" t="s">
        <v>890</v>
      </c>
      <c r="H28" s="750" t="s">
        <v>822</v>
      </c>
      <c r="I28" s="750" t="s">
        <v>2005</v>
      </c>
      <c r="J28" s="771"/>
      <c r="K28" s="771"/>
      <c r="L28" s="771"/>
      <c r="M28" s="771"/>
      <c r="N28" s="771"/>
      <c r="O28" s="771"/>
      <c r="P28" s="771"/>
      <c r="Q28" s="771"/>
      <c r="R28" s="771"/>
      <c r="S28" s="771"/>
      <c r="T28" s="771"/>
      <c r="U28" s="771"/>
      <c r="V28" s="771"/>
      <c r="W28" s="771">
        <v>443520</v>
      </c>
      <c r="X28" s="771">
        <v>334257</v>
      </c>
      <c r="Y28" s="771">
        <v>279510</v>
      </c>
      <c r="Z28" s="771">
        <v>270732</v>
      </c>
      <c r="AA28" s="771">
        <v>265650</v>
      </c>
      <c r="AB28" s="771">
        <v>263109</v>
      </c>
      <c r="AC28"/>
    </row>
    <row r="29" spans="2:29" ht="12.45">
      <c r="B29" s="759"/>
      <c r="C29" s="756"/>
      <c r="D29" s="756"/>
      <c r="E29" s="756"/>
      <c r="F29" s="756"/>
      <c r="G29" s="756"/>
      <c r="H29" s="750" t="s">
        <v>32</v>
      </c>
      <c r="I29" s="750" t="s">
        <v>2004</v>
      </c>
      <c r="J29" s="771"/>
      <c r="K29" s="771"/>
      <c r="L29" s="771"/>
      <c r="M29" s="771"/>
      <c r="N29" s="771"/>
      <c r="O29" s="771"/>
      <c r="P29" s="771"/>
      <c r="Q29" s="771"/>
      <c r="R29" s="771"/>
      <c r="S29" s="771"/>
      <c r="T29" s="771"/>
      <c r="U29" s="771"/>
      <c r="V29" s="771"/>
      <c r="W29" s="771">
        <v>4435200</v>
      </c>
      <c r="X29" s="771">
        <v>3349500</v>
      </c>
      <c r="Y29" s="771">
        <v>2795100</v>
      </c>
      <c r="Z29" s="771">
        <v>2702700</v>
      </c>
      <c r="AA29" s="771">
        <v>2656500</v>
      </c>
      <c r="AB29" s="771">
        <v>2633400</v>
      </c>
      <c r="AC29"/>
    </row>
    <row r="30" spans="2:29" ht="12.45">
      <c r="B30" s="759"/>
      <c r="C30" s="756"/>
      <c r="D30" s="756"/>
      <c r="E30" s="756"/>
      <c r="F30" s="756"/>
      <c r="G30" s="756"/>
      <c r="H30" s="750" t="s">
        <v>34</v>
      </c>
      <c r="I30" s="750" t="s">
        <v>2003</v>
      </c>
      <c r="J30" s="771"/>
      <c r="K30" s="771"/>
      <c r="L30" s="771"/>
      <c r="M30" s="771"/>
      <c r="N30" s="771"/>
      <c r="O30" s="771"/>
      <c r="P30" s="771"/>
      <c r="Q30" s="771"/>
      <c r="R30" s="771"/>
      <c r="S30" s="771"/>
      <c r="T30" s="771"/>
      <c r="U30" s="771"/>
      <c r="V30" s="771"/>
      <c r="W30" s="771">
        <v>7091700</v>
      </c>
      <c r="X30" s="771">
        <v>5359200</v>
      </c>
      <c r="Y30" s="771">
        <v>4481400</v>
      </c>
      <c r="Z30" s="771">
        <v>4342800</v>
      </c>
      <c r="AA30" s="771">
        <v>4250400</v>
      </c>
      <c r="AB30" s="771">
        <v>4204200</v>
      </c>
      <c r="AC30"/>
    </row>
    <row r="31" spans="2:29" ht="12.45">
      <c r="B31" s="759"/>
      <c r="C31" s="756"/>
      <c r="D31" s="756"/>
      <c r="E31" s="756"/>
      <c r="F31" s="756"/>
      <c r="G31" s="756"/>
      <c r="H31" s="750" t="s">
        <v>218</v>
      </c>
      <c r="I31" s="750" t="s">
        <v>2006</v>
      </c>
      <c r="J31" s="771"/>
      <c r="K31" s="771"/>
      <c r="L31" s="771"/>
      <c r="M31" s="771"/>
      <c r="N31" s="771"/>
      <c r="O31" s="771"/>
      <c r="P31" s="771"/>
      <c r="Q31" s="771"/>
      <c r="R31" s="771"/>
      <c r="S31" s="771"/>
      <c r="T31" s="771"/>
      <c r="U31" s="771"/>
      <c r="V31" s="771"/>
      <c r="W31" s="771">
        <v>9979200</v>
      </c>
      <c r="X31" s="771">
        <v>7530600</v>
      </c>
      <c r="Y31" s="771">
        <v>6283200</v>
      </c>
      <c r="Z31" s="771">
        <v>6098400</v>
      </c>
      <c r="AA31" s="771">
        <v>5982900</v>
      </c>
      <c r="AB31" s="771">
        <v>5913600</v>
      </c>
      <c r="AC31"/>
    </row>
    <row r="32" spans="2:29" ht="12.45">
      <c r="B32" s="751">
        <v>2005</v>
      </c>
      <c r="C32" s="750" t="s">
        <v>1261</v>
      </c>
      <c r="D32" s="750" t="s">
        <v>242</v>
      </c>
      <c r="E32" s="750" t="s">
        <v>41</v>
      </c>
      <c r="F32" s="750" t="s">
        <v>242</v>
      </c>
      <c r="G32" s="750" t="s">
        <v>821</v>
      </c>
      <c r="H32" s="750" t="s">
        <v>822</v>
      </c>
      <c r="I32" s="750" t="s">
        <v>2012</v>
      </c>
      <c r="J32" s="771"/>
      <c r="K32" s="771"/>
      <c r="L32" s="771"/>
      <c r="M32" s="771"/>
      <c r="N32" s="771"/>
      <c r="O32" s="771">
        <v>284130</v>
      </c>
      <c r="P32" s="771">
        <v>284130</v>
      </c>
      <c r="Q32" s="771">
        <v>284130</v>
      </c>
      <c r="R32" s="771">
        <v>284130</v>
      </c>
      <c r="S32" s="771">
        <v>257565</v>
      </c>
      <c r="T32" s="771">
        <v>227997</v>
      </c>
      <c r="U32" s="771">
        <v>204897</v>
      </c>
      <c r="V32" s="771">
        <v>204897</v>
      </c>
      <c r="W32" s="771">
        <v>185031</v>
      </c>
      <c r="X32" s="771">
        <v>168399</v>
      </c>
      <c r="Y32" s="771">
        <v>148764</v>
      </c>
      <c r="Z32" s="771">
        <v>135366</v>
      </c>
      <c r="AA32" s="771">
        <v>118965</v>
      </c>
      <c r="AB32" s="771">
        <v>112266</v>
      </c>
      <c r="AC32"/>
    </row>
    <row r="33" spans="2:29" ht="12.45">
      <c r="B33" s="759"/>
      <c r="C33" s="756"/>
      <c r="D33" s="756"/>
      <c r="E33" s="756"/>
      <c r="F33" s="756"/>
      <c r="G33" s="756"/>
      <c r="H33" s="750" t="s">
        <v>32</v>
      </c>
      <c r="I33" s="750" t="s">
        <v>2010</v>
      </c>
      <c r="J33" s="771"/>
      <c r="K33" s="771"/>
      <c r="L33" s="771"/>
      <c r="M33" s="771"/>
      <c r="N33" s="771"/>
      <c r="O33" s="771">
        <v>2841300</v>
      </c>
      <c r="P33" s="771">
        <v>2841300</v>
      </c>
      <c r="Q33" s="771">
        <v>2841300</v>
      </c>
      <c r="R33" s="771">
        <v>2841300</v>
      </c>
      <c r="S33" s="771">
        <v>2587200</v>
      </c>
      <c r="T33" s="771">
        <v>2286900</v>
      </c>
      <c r="U33" s="771">
        <v>2055900</v>
      </c>
      <c r="V33" s="771">
        <v>2055900</v>
      </c>
      <c r="W33" s="771">
        <v>1848000</v>
      </c>
      <c r="X33" s="771">
        <v>1683990</v>
      </c>
      <c r="Y33" s="771">
        <v>1487640</v>
      </c>
      <c r="Z33" s="771">
        <v>1353660</v>
      </c>
      <c r="AA33" s="771">
        <v>1189650</v>
      </c>
      <c r="AB33" s="771">
        <v>1122660</v>
      </c>
      <c r="AC33"/>
    </row>
    <row r="34" spans="2:29" ht="12.45">
      <c r="B34" s="759"/>
      <c r="C34" s="756"/>
      <c r="D34" s="756"/>
      <c r="E34" s="756"/>
      <c r="F34" s="756"/>
      <c r="G34" s="756"/>
      <c r="H34" s="750" t="s">
        <v>34</v>
      </c>
      <c r="I34" s="750" t="s">
        <v>2008</v>
      </c>
      <c r="J34" s="771"/>
      <c r="K34" s="771"/>
      <c r="L34" s="771"/>
      <c r="M34" s="771"/>
      <c r="N34" s="771"/>
      <c r="O34" s="771">
        <v>4273500</v>
      </c>
      <c r="P34" s="771">
        <v>4273500</v>
      </c>
      <c r="Q34" s="771">
        <v>4273500</v>
      </c>
      <c r="R34" s="771">
        <v>4273500</v>
      </c>
      <c r="S34" s="771">
        <v>3880800</v>
      </c>
      <c r="T34" s="771">
        <v>3418800</v>
      </c>
      <c r="U34" s="771">
        <v>3072300</v>
      </c>
      <c r="V34" s="771">
        <v>3072300</v>
      </c>
      <c r="W34" s="771">
        <v>2772000</v>
      </c>
      <c r="X34" s="771">
        <v>2517900</v>
      </c>
      <c r="Y34" s="771">
        <v>2240700</v>
      </c>
      <c r="Z34" s="771">
        <v>2032800</v>
      </c>
      <c r="AA34" s="771">
        <v>1778700</v>
      </c>
      <c r="AB34" s="771">
        <v>1683990</v>
      </c>
      <c r="AC34"/>
    </row>
    <row r="35" spans="2:29" ht="12.45">
      <c r="B35" s="759"/>
      <c r="C35" s="756"/>
      <c r="D35" s="756"/>
      <c r="E35" s="756"/>
      <c r="F35" s="756"/>
      <c r="G35" s="756"/>
      <c r="H35" s="750" t="s">
        <v>218</v>
      </c>
      <c r="I35" s="750" t="s">
        <v>2014</v>
      </c>
      <c r="J35" s="771"/>
      <c r="K35" s="771"/>
      <c r="L35" s="771"/>
      <c r="M35" s="771"/>
      <c r="N35" s="771"/>
      <c r="O35" s="771">
        <v>5266800</v>
      </c>
      <c r="P35" s="771">
        <v>5266800</v>
      </c>
      <c r="Q35" s="771">
        <v>5266800</v>
      </c>
      <c r="R35" s="771">
        <v>5266800</v>
      </c>
      <c r="S35" s="771">
        <v>4781700</v>
      </c>
      <c r="T35" s="771">
        <v>4204200</v>
      </c>
      <c r="U35" s="771">
        <v>3788400</v>
      </c>
      <c r="V35" s="771">
        <v>3788400</v>
      </c>
      <c r="W35" s="771">
        <v>3418800</v>
      </c>
      <c r="X35" s="771">
        <v>3118500</v>
      </c>
      <c r="Y35" s="771">
        <v>2748900</v>
      </c>
      <c r="Z35" s="771">
        <v>2517900</v>
      </c>
      <c r="AA35" s="771">
        <v>2194500</v>
      </c>
      <c r="AB35" s="771">
        <v>2079000</v>
      </c>
      <c r="AC35"/>
    </row>
    <row r="36" spans="2:29" ht="12.45">
      <c r="B36" s="759"/>
      <c r="C36" s="756"/>
      <c r="D36" s="756"/>
      <c r="E36" s="756"/>
      <c r="F36" s="756"/>
      <c r="G36" s="750" t="s">
        <v>890</v>
      </c>
      <c r="H36" s="750" t="s">
        <v>822</v>
      </c>
      <c r="I36" s="750" t="s">
        <v>2011</v>
      </c>
      <c r="J36" s="771"/>
      <c r="K36" s="771"/>
      <c r="L36" s="771"/>
      <c r="M36" s="771"/>
      <c r="N36" s="771"/>
      <c r="O36" s="771">
        <v>313929</v>
      </c>
      <c r="P36" s="771">
        <v>313929</v>
      </c>
      <c r="Q36" s="771">
        <v>313929</v>
      </c>
      <c r="R36" s="771">
        <v>313929</v>
      </c>
      <c r="S36" s="771">
        <v>284130</v>
      </c>
      <c r="T36" s="771">
        <v>251097</v>
      </c>
      <c r="U36" s="771">
        <v>224532</v>
      </c>
      <c r="V36" s="771">
        <v>224532</v>
      </c>
      <c r="W36" s="771">
        <v>204897</v>
      </c>
      <c r="X36" s="771">
        <v>185031</v>
      </c>
      <c r="Y36" s="771">
        <v>165165</v>
      </c>
      <c r="Z36" s="771">
        <v>148764</v>
      </c>
      <c r="AA36" s="771">
        <v>132132</v>
      </c>
      <c r="AB36" s="771">
        <v>122199</v>
      </c>
      <c r="AC36"/>
    </row>
    <row r="37" spans="2:29" ht="12.45">
      <c r="B37" s="759"/>
      <c r="C37" s="756"/>
      <c r="D37" s="756"/>
      <c r="E37" s="756"/>
      <c r="F37" s="756"/>
      <c r="G37" s="756"/>
      <c r="H37" s="750" t="s">
        <v>32</v>
      </c>
      <c r="I37" s="750" t="s">
        <v>2009</v>
      </c>
      <c r="J37" s="771"/>
      <c r="K37" s="771"/>
      <c r="L37" s="771"/>
      <c r="M37" s="771"/>
      <c r="N37" s="771"/>
      <c r="O37" s="771">
        <v>3118500</v>
      </c>
      <c r="P37" s="771">
        <v>3118500</v>
      </c>
      <c r="Q37" s="771">
        <v>3118500</v>
      </c>
      <c r="R37" s="771">
        <v>3118500</v>
      </c>
      <c r="S37" s="771">
        <v>2841300</v>
      </c>
      <c r="T37" s="771">
        <v>2517900</v>
      </c>
      <c r="U37" s="771">
        <v>2263800</v>
      </c>
      <c r="V37" s="771">
        <v>2263800</v>
      </c>
      <c r="W37" s="771">
        <v>2032800</v>
      </c>
      <c r="X37" s="771">
        <v>1848000</v>
      </c>
      <c r="Y37" s="771">
        <v>1637790</v>
      </c>
      <c r="Z37" s="771">
        <v>1489950</v>
      </c>
      <c r="AA37" s="771">
        <v>1309770</v>
      </c>
      <c r="AB37" s="771">
        <v>1233540</v>
      </c>
      <c r="AC37"/>
    </row>
    <row r="38" spans="2:29" ht="12.45">
      <c r="B38" s="759"/>
      <c r="C38" s="756"/>
      <c r="D38" s="756"/>
      <c r="E38" s="756"/>
      <c r="F38" s="756"/>
      <c r="G38" s="756"/>
      <c r="H38" s="750" t="s">
        <v>34</v>
      </c>
      <c r="I38" s="750" t="s">
        <v>2007</v>
      </c>
      <c r="J38" s="771"/>
      <c r="K38" s="771"/>
      <c r="L38" s="771"/>
      <c r="M38" s="771"/>
      <c r="N38" s="771"/>
      <c r="O38" s="771">
        <v>4689300</v>
      </c>
      <c r="P38" s="771">
        <v>4689300</v>
      </c>
      <c r="Q38" s="771">
        <v>4689300</v>
      </c>
      <c r="R38" s="771">
        <v>4689300</v>
      </c>
      <c r="S38" s="771">
        <v>4273500</v>
      </c>
      <c r="T38" s="771">
        <v>3765300</v>
      </c>
      <c r="U38" s="771">
        <v>3395700</v>
      </c>
      <c r="V38" s="771">
        <v>3395700</v>
      </c>
      <c r="W38" s="771">
        <v>3072300</v>
      </c>
      <c r="X38" s="771">
        <v>2772000</v>
      </c>
      <c r="Y38" s="771">
        <v>2448600</v>
      </c>
      <c r="Z38" s="771">
        <v>2240700</v>
      </c>
      <c r="AA38" s="771">
        <v>1963500</v>
      </c>
      <c r="AB38" s="771">
        <v>1848000</v>
      </c>
      <c r="AC38"/>
    </row>
    <row r="39" spans="2:29" ht="12.45">
      <c r="B39" s="759"/>
      <c r="C39" s="756"/>
      <c r="D39" s="756"/>
      <c r="E39" s="756"/>
      <c r="F39" s="756"/>
      <c r="G39" s="756"/>
      <c r="H39" s="750" t="s">
        <v>218</v>
      </c>
      <c r="I39" s="750" t="s">
        <v>2013</v>
      </c>
      <c r="J39" s="771"/>
      <c r="K39" s="771"/>
      <c r="L39" s="771"/>
      <c r="M39" s="771"/>
      <c r="N39" s="771"/>
      <c r="O39" s="771">
        <v>5798100</v>
      </c>
      <c r="P39" s="771">
        <v>5798100</v>
      </c>
      <c r="Q39" s="771">
        <v>5798100</v>
      </c>
      <c r="R39" s="771">
        <v>5798100</v>
      </c>
      <c r="S39" s="771">
        <v>5266800</v>
      </c>
      <c r="T39" s="771">
        <v>4620000</v>
      </c>
      <c r="U39" s="771">
        <v>4181100</v>
      </c>
      <c r="V39" s="771">
        <v>4181100</v>
      </c>
      <c r="W39" s="771">
        <v>3765300</v>
      </c>
      <c r="X39" s="771">
        <v>3418800</v>
      </c>
      <c r="Y39" s="771">
        <v>3026100</v>
      </c>
      <c r="Z39" s="771">
        <v>2748900</v>
      </c>
      <c r="AA39" s="771">
        <v>2425500</v>
      </c>
      <c r="AB39" s="771">
        <v>2286900</v>
      </c>
      <c r="AC39"/>
    </row>
    <row r="40" spans="2:29" ht="12.45">
      <c r="B40" s="751">
        <v>2006</v>
      </c>
      <c r="C40" s="750" t="s">
        <v>1200</v>
      </c>
      <c r="D40" s="750" t="s">
        <v>242</v>
      </c>
      <c r="E40" s="750" t="s">
        <v>41</v>
      </c>
      <c r="F40" s="750" t="s">
        <v>242</v>
      </c>
      <c r="G40" s="750" t="s">
        <v>821</v>
      </c>
      <c r="H40" s="750" t="s">
        <v>822</v>
      </c>
      <c r="I40" s="750" t="s">
        <v>17669</v>
      </c>
      <c r="J40" s="771"/>
      <c r="K40" s="771"/>
      <c r="L40" s="771"/>
      <c r="M40" s="771"/>
      <c r="N40" s="771"/>
      <c r="O40" s="771"/>
      <c r="P40" s="771"/>
      <c r="Q40" s="771"/>
      <c r="R40" s="771"/>
      <c r="S40" s="771"/>
      <c r="T40" s="771"/>
      <c r="U40" s="771"/>
      <c r="V40" s="771"/>
      <c r="W40" s="771">
        <v>481250</v>
      </c>
      <c r="X40" s="771">
        <v>360503</v>
      </c>
      <c r="Y40" s="771">
        <v>302753</v>
      </c>
      <c r="Z40" s="771">
        <v>293997</v>
      </c>
      <c r="AA40" s="771">
        <v>288750</v>
      </c>
      <c r="AB40" s="771">
        <v>283503</v>
      </c>
      <c r="AC40"/>
    </row>
    <row r="41" spans="2:29" ht="12.45">
      <c r="B41" s="759"/>
      <c r="C41" s="756"/>
      <c r="D41" s="756"/>
      <c r="E41" s="756"/>
      <c r="F41" s="756"/>
      <c r="G41" s="756"/>
      <c r="H41" s="750" t="s">
        <v>32</v>
      </c>
      <c r="I41" s="750" t="s">
        <v>17665</v>
      </c>
      <c r="J41" s="771"/>
      <c r="K41" s="771"/>
      <c r="L41" s="771"/>
      <c r="M41" s="771"/>
      <c r="N41" s="771"/>
      <c r="O41" s="771"/>
      <c r="P41" s="771"/>
      <c r="Q41" s="771"/>
      <c r="R41" s="771"/>
      <c r="S41" s="771"/>
      <c r="T41" s="771"/>
      <c r="U41" s="771"/>
      <c r="V41" s="771"/>
      <c r="W41" s="771">
        <v>5293750</v>
      </c>
      <c r="X41" s="771">
        <v>3965500</v>
      </c>
      <c r="Y41" s="771">
        <v>3330250</v>
      </c>
      <c r="Z41" s="771">
        <v>3234000</v>
      </c>
      <c r="AA41" s="771">
        <v>3176250</v>
      </c>
      <c r="AB41" s="771">
        <v>3118500</v>
      </c>
      <c r="AC41"/>
    </row>
    <row r="42" spans="2:29" ht="12.45">
      <c r="B42" s="759"/>
      <c r="C42" s="756"/>
      <c r="D42" s="756"/>
      <c r="E42" s="756"/>
      <c r="F42" s="756"/>
      <c r="G42" s="756"/>
      <c r="H42" s="750" t="s">
        <v>34</v>
      </c>
      <c r="I42" s="750" t="s">
        <v>17661</v>
      </c>
      <c r="J42" s="771"/>
      <c r="K42" s="771"/>
      <c r="L42" s="771"/>
      <c r="M42" s="771"/>
      <c r="N42" s="771"/>
      <c r="O42" s="771"/>
      <c r="P42" s="771"/>
      <c r="Q42" s="771"/>
      <c r="R42" s="771"/>
      <c r="S42" s="771"/>
      <c r="T42" s="771"/>
      <c r="U42" s="771"/>
      <c r="V42" s="771"/>
      <c r="W42" s="771">
        <v>7911750</v>
      </c>
      <c r="X42" s="771">
        <v>5967500</v>
      </c>
      <c r="Y42" s="771">
        <v>4985750</v>
      </c>
      <c r="Z42" s="771">
        <v>4851000</v>
      </c>
      <c r="AA42" s="771">
        <v>4793250</v>
      </c>
      <c r="AB42" s="771">
        <v>4677750</v>
      </c>
      <c r="AC42"/>
    </row>
    <row r="43" spans="2:29" ht="12.45">
      <c r="B43" s="759"/>
      <c r="C43" s="756"/>
      <c r="D43" s="756"/>
      <c r="E43" s="756"/>
      <c r="F43" s="756"/>
      <c r="G43" s="756"/>
      <c r="H43" s="750" t="s">
        <v>218</v>
      </c>
      <c r="I43" s="750" t="s">
        <v>17673</v>
      </c>
      <c r="J43" s="771"/>
      <c r="K43" s="771"/>
      <c r="L43" s="771"/>
      <c r="M43" s="771"/>
      <c r="N43" s="771"/>
      <c r="O43" s="771"/>
      <c r="P43" s="771"/>
      <c r="Q43" s="771"/>
      <c r="R43" s="771"/>
      <c r="S43" s="771"/>
      <c r="T43" s="771"/>
      <c r="U43" s="771"/>
      <c r="V43" s="771"/>
      <c r="W43" s="771">
        <v>9759750</v>
      </c>
      <c r="X43" s="771">
        <v>7353500</v>
      </c>
      <c r="Y43" s="771">
        <v>6179250</v>
      </c>
      <c r="Z43" s="771">
        <v>5967500</v>
      </c>
      <c r="AA43" s="771">
        <v>5871250</v>
      </c>
      <c r="AB43" s="771">
        <v>5775000</v>
      </c>
      <c r="AC43"/>
    </row>
    <row r="44" spans="2:29" ht="12.45">
      <c r="B44" s="759"/>
      <c r="C44" s="756"/>
      <c r="D44" s="756"/>
      <c r="E44" s="756"/>
      <c r="F44" s="756"/>
      <c r="G44" s="750" t="s">
        <v>890</v>
      </c>
      <c r="H44" s="750" t="s">
        <v>822</v>
      </c>
      <c r="I44" s="750" t="s">
        <v>17667</v>
      </c>
      <c r="J44" s="771"/>
      <c r="K44" s="771"/>
      <c r="L44" s="771"/>
      <c r="M44" s="771"/>
      <c r="N44" s="771"/>
      <c r="O44" s="771"/>
      <c r="P44" s="771"/>
      <c r="Q44" s="771"/>
      <c r="R44" s="771"/>
      <c r="S44" s="771"/>
      <c r="T44" s="771"/>
      <c r="U44" s="771"/>
      <c r="V44" s="771"/>
      <c r="W44" s="771">
        <v>577500</v>
      </c>
      <c r="X44" s="771">
        <v>432597</v>
      </c>
      <c r="Y44" s="771">
        <v>363297</v>
      </c>
      <c r="Z44" s="771">
        <v>352803</v>
      </c>
      <c r="AA44" s="771">
        <v>346500</v>
      </c>
      <c r="AB44" s="771">
        <v>340197</v>
      </c>
      <c r="AC44"/>
    </row>
    <row r="45" spans="2:29" ht="12.45">
      <c r="B45" s="759"/>
      <c r="C45" s="756"/>
      <c r="D45" s="756"/>
      <c r="E45" s="756"/>
      <c r="F45" s="756"/>
      <c r="G45" s="756"/>
      <c r="H45" s="750" t="s">
        <v>32</v>
      </c>
      <c r="I45" s="750" t="s">
        <v>17663</v>
      </c>
      <c r="J45" s="771"/>
      <c r="K45" s="771"/>
      <c r="L45" s="771"/>
      <c r="M45" s="771"/>
      <c r="N45" s="771"/>
      <c r="O45" s="771"/>
      <c r="P45" s="771"/>
      <c r="Q45" s="771"/>
      <c r="R45" s="771"/>
      <c r="S45" s="771"/>
      <c r="T45" s="771"/>
      <c r="U45" s="771"/>
      <c r="V45" s="771"/>
      <c r="W45" s="771">
        <v>6352500</v>
      </c>
      <c r="X45" s="771">
        <v>4758600</v>
      </c>
      <c r="Y45" s="771">
        <v>3996300</v>
      </c>
      <c r="Z45" s="771">
        <v>3880800</v>
      </c>
      <c r="AA45" s="771">
        <v>3811500</v>
      </c>
      <c r="AB45" s="771">
        <v>3742200</v>
      </c>
      <c r="AC45"/>
    </row>
    <row r="46" spans="2:29" ht="12.45">
      <c r="B46" s="759"/>
      <c r="C46" s="756"/>
      <c r="D46" s="756"/>
      <c r="E46" s="756"/>
      <c r="F46" s="756"/>
      <c r="G46" s="756"/>
      <c r="H46" s="750" t="s">
        <v>34</v>
      </c>
      <c r="I46" s="750" t="s">
        <v>17659</v>
      </c>
      <c r="J46" s="771"/>
      <c r="K46" s="771"/>
      <c r="L46" s="771"/>
      <c r="M46" s="771"/>
      <c r="N46" s="771"/>
      <c r="O46" s="771"/>
      <c r="P46" s="771"/>
      <c r="Q46" s="771"/>
      <c r="R46" s="771"/>
      <c r="S46" s="771"/>
      <c r="T46" s="771"/>
      <c r="U46" s="771"/>
      <c r="V46" s="771"/>
      <c r="W46" s="771">
        <v>9494100</v>
      </c>
      <c r="X46" s="771">
        <v>7161000</v>
      </c>
      <c r="Y46" s="771">
        <v>5982900</v>
      </c>
      <c r="Z46" s="771">
        <v>5821200</v>
      </c>
      <c r="AA46" s="771">
        <v>5751900</v>
      </c>
      <c r="AB46" s="771">
        <v>5613300</v>
      </c>
      <c r="AC46"/>
    </row>
    <row r="47" spans="2:29" ht="12.45">
      <c r="B47" s="759"/>
      <c r="C47" s="756"/>
      <c r="D47" s="756"/>
      <c r="E47" s="756"/>
      <c r="F47" s="756"/>
      <c r="G47" s="756"/>
      <c r="H47" s="750" t="s">
        <v>218</v>
      </c>
      <c r="I47" s="750" t="s">
        <v>17671</v>
      </c>
      <c r="J47" s="771"/>
      <c r="K47" s="771"/>
      <c r="L47" s="771"/>
      <c r="M47" s="771"/>
      <c r="N47" s="771"/>
      <c r="O47" s="771"/>
      <c r="P47" s="771"/>
      <c r="Q47" s="771"/>
      <c r="R47" s="771"/>
      <c r="S47" s="771"/>
      <c r="T47" s="771"/>
      <c r="U47" s="771"/>
      <c r="V47" s="771"/>
      <c r="W47" s="771">
        <v>11711700</v>
      </c>
      <c r="X47" s="771">
        <v>8824200</v>
      </c>
      <c r="Y47" s="771">
        <v>7415100</v>
      </c>
      <c r="Z47" s="771">
        <v>7161000</v>
      </c>
      <c r="AA47" s="771">
        <v>7045500</v>
      </c>
      <c r="AB47" s="771">
        <v>6930000</v>
      </c>
      <c r="AC47"/>
    </row>
    <row r="48" spans="2:29" ht="12.45">
      <c r="B48" s="751">
        <v>2007</v>
      </c>
      <c r="C48" s="750" t="s">
        <v>1205</v>
      </c>
      <c r="D48" s="750" t="s">
        <v>242</v>
      </c>
      <c r="E48" s="750" t="s">
        <v>41</v>
      </c>
      <c r="F48" s="750" t="s">
        <v>242</v>
      </c>
      <c r="G48" s="750" t="s">
        <v>821</v>
      </c>
      <c r="H48" s="750" t="s">
        <v>822</v>
      </c>
      <c r="I48" s="750" t="s">
        <v>17725</v>
      </c>
      <c r="J48" s="771"/>
      <c r="K48" s="771"/>
      <c r="L48" s="771"/>
      <c r="M48" s="771"/>
      <c r="N48" s="771"/>
      <c r="O48" s="771"/>
      <c r="P48" s="771"/>
      <c r="Q48" s="771"/>
      <c r="R48" s="771"/>
      <c r="S48" s="771"/>
      <c r="T48" s="771"/>
      <c r="U48" s="771"/>
      <c r="V48" s="771"/>
      <c r="W48" s="771">
        <v>183755</v>
      </c>
      <c r="X48" s="771">
        <v>138424</v>
      </c>
      <c r="Y48" s="771">
        <v>115676</v>
      </c>
      <c r="Z48" s="771">
        <v>112178</v>
      </c>
      <c r="AA48" s="771">
        <v>109901</v>
      </c>
      <c r="AB48" s="771">
        <v>109197</v>
      </c>
      <c r="AC48"/>
    </row>
    <row r="49" spans="2:29" ht="12.45">
      <c r="B49" s="759"/>
      <c r="C49" s="756"/>
      <c r="D49" s="756"/>
      <c r="E49" s="756"/>
      <c r="F49" s="756"/>
      <c r="G49" s="756"/>
      <c r="H49" s="750" t="s">
        <v>32</v>
      </c>
      <c r="I49" s="750" t="s">
        <v>17721</v>
      </c>
      <c r="J49" s="771"/>
      <c r="K49" s="771"/>
      <c r="L49" s="771"/>
      <c r="M49" s="771"/>
      <c r="N49" s="771"/>
      <c r="O49" s="771"/>
      <c r="P49" s="771"/>
      <c r="Q49" s="771"/>
      <c r="R49" s="771"/>
      <c r="S49" s="771"/>
      <c r="T49" s="771"/>
      <c r="U49" s="771"/>
      <c r="V49" s="771"/>
      <c r="W49" s="771">
        <v>2021250</v>
      </c>
      <c r="X49" s="771">
        <v>1522675</v>
      </c>
      <c r="Y49" s="771">
        <v>1272425</v>
      </c>
      <c r="Z49" s="771">
        <v>1233925</v>
      </c>
      <c r="AA49" s="771">
        <v>1208900</v>
      </c>
      <c r="AB49" s="771">
        <v>1201200</v>
      </c>
      <c r="AC49"/>
    </row>
    <row r="50" spans="2:29" ht="12.45">
      <c r="B50" s="759"/>
      <c r="C50" s="756"/>
      <c r="D50" s="756"/>
      <c r="E50" s="756"/>
      <c r="F50" s="756"/>
      <c r="G50" s="756"/>
      <c r="H50" s="750" t="s">
        <v>34</v>
      </c>
      <c r="I50" s="750" t="s">
        <v>17717</v>
      </c>
      <c r="J50" s="771"/>
      <c r="K50" s="771"/>
      <c r="L50" s="771"/>
      <c r="M50" s="771"/>
      <c r="N50" s="771"/>
      <c r="O50" s="771"/>
      <c r="P50" s="771"/>
      <c r="Q50" s="771"/>
      <c r="R50" s="771"/>
      <c r="S50" s="771"/>
      <c r="T50" s="771"/>
      <c r="U50" s="771"/>
      <c r="V50" s="771"/>
      <c r="W50" s="771">
        <v>3234000</v>
      </c>
      <c r="X50" s="771">
        <v>2444750</v>
      </c>
      <c r="Y50" s="771">
        <v>2040500</v>
      </c>
      <c r="Z50" s="771">
        <v>1982750</v>
      </c>
      <c r="AA50" s="771">
        <v>1925000</v>
      </c>
      <c r="AB50" s="771">
        <v>1925000</v>
      </c>
      <c r="AC50"/>
    </row>
    <row r="51" spans="2:29" ht="12.45">
      <c r="B51" s="759"/>
      <c r="C51" s="756"/>
      <c r="D51" s="756"/>
      <c r="E51" s="756"/>
      <c r="F51" s="756"/>
      <c r="G51" s="756"/>
      <c r="H51" s="750" t="s">
        <v>218</v>
      </c>
      <c r="I51" s="750" t="s">
        <v>17729</v>
      </c>
      <c r="J51" s="771"/>
      <c r="K51" s="771"/>
      <c r="L51" s="771"/>
      <c r="M51" s="771"/>
      <c r="N51" s="771"/>
      <c r="O51" s="771"/>
      <c r="P51" s="771"/>
      <c r="Q51" s="771"/>
      <c r="R51" s="771"/>
      <c r="S51" s="771"/>
      <c r="T51" s="771"/>
      <c r="U51" s="771"/>
      <c r="V51" s="771"/>
      <c r="W51" s="771">
        <v>4639250</v>
      </c>
      <c r="X51" s="771">
        <v>3503500</v>
      </c>
      <c r="Y51" s="771">
        <v>2926000</v>
      </c>
      <c r="Z51" s="771">
        <v>2849000</v>
      </c>
      <c r="AA51" s="771">
        <v>2772000</v>
      </c>
      <c r="AB51" s="771">
        <v>2752750</v>
      </c>
      <c r="AC51"/>
    </row>
    <row r="52" spans="2:29" ht="12.45">
      <c r="B52" s="759"/>
      <c r="C52" s="756"/>
      <c r="D52" s="756"/>
      <c r="E52" s="756"/>
      <c r="F52" s="756"/>
      <c r="G52" s="750" t="s">
        <v>890</v>
      </c>
      <c r="H52" s="750" t="s">
        <v>822</v>
      </c>
      <c r="I52" s="750" t="s">
        <v>17723</v>
      </c>
      <c r="J52" s="771"/>
      <c r="K52" s="771"/>
      <c r="L52" s="771"/>
      <c r="M52" s="771"/>
      <c r="N52" s="771"/>
      <c r="O52" s="771"/>
      <c r="P52" s="771"/>
      <c r="Q52" s="771"/>
      <c r="R52" s="771"/>
      <c r="S52" s="771"/>
      <c r="T52" s="771"/>
      <c r="U52" s="771"/>
      <c r="V52" s="771"/>
      <c r="W52" s="771">
        <v>220495</v>
      </c>
      <c r="X52" s="771">
        <v>166111</v>
      </c>
      <c r="Y52" s="771">
        <v>138809</v>
      </c>
      <c r="Z52" s="771">
        <v>134607</v>
      </c>
      <c r="AA52" s="771">
        <v>131879</v>
      </c>
      <c r="AB52" s="771">
        <v>131043</v>
      </c>
      <c r="AC52"/>
    </row>
    <row r="53" spans="2:29" ht="12.45">
      <c r="B53" s="759"/>
      <c r="C53" s="756"/>
      <c r="D53" s="756"/>
      <c r="E53" s="756"/>
      <c r="F53" s="756"/>
      <c r="G53" s="756"/>
      <c r="H53" s="750" t="s">
        <v>32</v>
      </c>
      <c r="I53" s="750" t="s">
        <v>17719</v>
      </c>
      <c r="J53" s="771"/>
      <c r="K53" s="771"/>
      <c r="L53" s="771"/>
      <c r="M53" s="771"/>
      <c r="N53" s="771"/>
      <c r="O53" s="771"/>
      <c r="P53" s="771"/>
      <c r="Q53" s="771"/>
      <c r="R53" s="771"/>
      <c r="S53" s="771"/>
      <c r="T53" s="771"/>
      <c r="U53" s="771"/>
      <c r="V53" s="771"/>
      <c r="W53" s="771">
        <v>2425500</v>
      </c>
      <c r="X53" s="771">
        <v>1827210</v>
      </c>
      <c r="Y53" s="771">
        <v>1526910</v>
      </c>
      <c r="Z53" s="771">
        <v>1480710</v>
      </c>
      <c r="AA53" s="771">
        <v>1450680</v>
      </c>
      <c r="AB53" s="771">
        <v>1441440</v>
      </c>
      <c r="AC53"/>
    </row>
    <row r="54" spans="2:29" ht="12.45">
      <c r="B54" s="759"/>
      <c r="C54" s="756"/>
      <c r="D54" s="756"/>
      <c r="E54" s="756"/>
      <c r="F54" s="756"/>
      <c r="G54" s="756"/>
      <c r="H54" s="750" t="s">
        <v>34</v>
      </c>
      <c r="I54" s="750" t="s">
        <v>17715</v>
      </c>
      <c r="J54" s="771"/>
      <c r="K54" s="771"/>
      <c r="L54" s="771"/>
      <c r="M54" s="771"/>
      <c r="N54" s="771"/>
      <c r="O54" s="771"/>
      <c r="P54" s="771"/>
      <c r="Q54" s="771"/>
      <c r="R54" s="771"/>
      <c r="S54" s="771"/>
      <c r="T54" s="771"/>
      <c r="U54" s="771"/>
      <c r="V54" s="771"/>
      <c r="W54" s="771">
        <v>3880800</v>
      </c>
      <c r="X54" s="771">
        <v>2933700</v>
      </c>
      <c r="Y54" s="771">
        <v>2448600</v>
      </c>
      <c r="Z54" s="771">
        <v>2379300</v>
      </c>
      <c r="AA54" s="771">
        <v>2310000</v>
      </c>
      <c r="AB54" s="771">
        <v>2310000</v>
      </c>
      <c r="AC54"/>
    </row>
    <row r="55" spans="2:29" ht="12.45">
      <c r="B55" s="759"/>
      <c r="C55" s="756"/>
      <c r="D55" s="756"/>
      <c r="E55" s="756"/>
      <c r="F55" s="756"/>
      <c r="G55" s="756"/>
      <c r="H55" s="750" t="s">
        <v>218</v>
      </c>
      <c r="I55" s="750" t="s">
        <v>17727</v>
      </c>
      <c r="J55" s="771"/>
      <c r="K55" s="771"/>
      <c r="L55" s="771"/>
      <c r="M55" s="771"/>
      <c r="N55" s="771"/>
      <c r="O55" s="771"/>
      <c r="P55" s="771"/>
      <c r="Q55" s="771"/>
      <c r="R55" s="771"/>
      <c r="S55" s="771"/>
      <c r="T55" s="771"/>
      <c r="U55" s="771"/>
      <c r="V55" s="771"/>
      <c r="W55" s="771">
        <v>5567100</v>
      </c>
      <c r="X55" s="771">
        <v>4204200</v>
      </c>
      <c r="Y55" s="771">
        <v>3511200</v>
      </c>
      <c r="Z55" s="771">
        <v>3418800</v>
      </c>
      <c r="AA55" s="771">
        <v>3326400</v>
      </c>
      <c r="AB55" s="771">
        <v>3303300</v>
      </c>
      <c r="AC55"/>
    </row>
    <row r="56" spans="2:29" ht="12.45">
      <c r="B56" s="751">
        <v>2008</v>
      </c>
      <c r="C56" s="750" t="s">
        <v>1269</v>
      </c>
      <c r="D56" s="750" t="s">
        <v>242</v>
      </c>
      <c r="E56" s="750" t="s">
        <v>41</v>
      </c>
      <c r="F56" s="750" t="s">
        <v>242</v>
      </c>
      <c r="G56" s="750" t="s">
        <v>821</v>
      </c>
      <c r="H56" s="750" t="s">
        <v>822</v>
      </c>
      <c r="I56" s="750" t="s">
        <v>2020</v>
      </c>
      <c r="J56" s="771"/>
      <c r="K56" s="771"/>
      <c r="L56" s="771"/>
      <c r="M56" s="771"/>
      <c r="N56" s="771"/>
      <c r="O56" s="771"/>
      <c r="P56" s="771"/>
      <c r="Q56" s="771"/>
      <c r="R56" s="771"/>
      <c r="S56" s="771"/>
      <c r="T56" s="771"/>
      <c r="U56" s="771"/>
      <c r="V56" s="771">
        <v>314160</v>
      </c>
      <c r="W56" s="771">
        <v>298914</v>
      </c>
      <c r="X56" s="771">
        <v>284130</v>
      </c>
      <c r="Y56" s="771">
        <v>269115</v>
      </c>
      <c r="Z56" s="771">
        <v>259875</v>
      </c>
      <c r="AA56" s="771">
        <v>251097</v>
      </c>
      <c r="AB56" s="771">
        <v>245322</v>
      </c>
      <c r="AC56"/>
    </row>
    <row r="57" spans="2:29" ht="12.45">
      <c r="B57" s="759"/>
      <c r="C57" s="756"/>
      <c r="D57" s="756"/>
      <c r="E57" s="756"/>
      <c r="F57" s="756"/>
      <c r="G57" s="756"/>
      <c r="H57" s="750" t="s">
        <v>32</v>
      </c>
      <c r="I57" s="750" t="s">
        <v>2018</v>
      </c>
      <c r="J57" s="771"/>
      <c r="K57" s="771"/>
      <c r="L57" s="771"/>
      <c r="M57" s="771"/>
      <c r="N57" s="771"/>
      <c r="O57" s="771"/>
      <c r="P57" s="771"/>
      <c r="Q57" s="771"/>
      <c r="R57" s="771"/>
      <c r="S57" s="771"/>
      <c r="T57" s="771"/>
      <c r="U57" s="771"/>
      <c r="V57" s="771">
        <v>3141600</v>
      </c>
      <c r="W57" s="771">
        <v>2979900</v>
      </c>
      <c r="X57" s="771">
        <v>2841300</v>
      </c>
      <c r="Y57" s="771">
        <v>2679600</v>
      </c>
      <c r="Z57" s="771">
        <v>2610300</v>
      </c>
      <c r="AA57" s="771">
        <v>2517900</v>
      </c>
      <c r="AB57" s="771">
        <v>2448600</v>
      </c>
      <c r="AC57"/>
    </row>
    <row r="58" spans="2:29" ht="12.45">
      <c r="B58" s="759"/>
      <c r="C58" s="756"/>
      <c r="D58" s="756"/>
      <c r="E58" s="756"/>
      <c r="F58" s="756"/>
      <c r="G58" s="756"/>
      <c r="H58" s="750" t="s">
        <v>34</v>
      </c>
      <c r="I58" s="750" t="s">
        <v>2016</v>
      </c>
      <c r="J58" s="771"/>
      <c r="K58" s="771"/>
      <c r="L58" s="771"/>
      <c r="M58" s="771"/>
      <c r="N58" s="771"/>
      <c r="O58" s="771"/>
      <c r="P58" s="771"/>
      <c r="Q58" s="771"/>
      <c r="R58" s="771"/>
      <c r="S58" s="771"/>
      <c r="T58" s="771"/>
      <c r="U58" s="771"/>
      <c r="V58" s="771">
        <v>5913600</v>
      </c>
      <c r="W58" s="771">
        <v>5636400</v>
      </c>
      <c r="X58" s="771">
        <v>5359200</v>
      </c>
      <c r="Y58" s="771">
        <v>5082000</v>
      </c>
      <c r="Z58" s="771">
        <v>4920300</v>
      </c>
      <c r="AA58" s="771">
        <v>4781700</v>
      </c>
      <c r="AB58" s="771">
        <v>4666200</v>
      </c>
      <c r="AC58"/>
    </row>
    <row r="59" spans="2:29" ht="12.45">
      <c r="B59" s="759"/>
      <c r="C59" s="756"/>
      <c r="D59" s="756"/>
      <c r="E59" s="756"/>
      <c r="F59" s="756"/>
      <c r="G59" s="756"/>
      <c r="H59" s="750" t="s">
        <v>218</v>
      </c>
      <c r="I59" s="750" t="s">
        <v>2022</v>
      </c>
      <c r="J59" s="771"/>
      <c r="K59" s="771"/>
      <c r="L59" s="771"/>
      <c r="M59" s="771"/>
      <c r="N59" s="771"/>
      <c r="O59" s="771"/>
      <c r="P59" s="771"/>
      <c r="Q59" s="771"/>
      <c r="R59" s="771"/>
      <c r="S59" s="771"/>
      <c r="T59" s="771"/>
      <c r="U59" s="771"/>
      <c r="V59" s="771">
        <v>8547000</v>
      </c>
      <c r="W59" s="771">
        <v>8154300</v>
      </c>
      <c r="X59" s="771">
        <v>7761600</v>
      </c>
      <c r="Y59" s="771">
        <v>7392000</v>
      </c>
      <c r="Z59" s="771">
        <v>7161000</v>
      </c>
      <c r="AA59" s="771">
        <v>6953100</v>
      </c>
      <c r="AB59" s="771">
        <v>6814500</v>
      </c>
      <c r="AC59"/>
    </row>
    <row r="60" spans="2:29" ht="12.45">
      <c r="B60" s="759"/>
      <c r="C60" s="756"/>
      <c r="D60" s="756"/>
      <c r="E60" s="756"/>
      <c r="F60" s="756"/>
      <c r="G60" s="750" t="s">
        <v>890</v>
      </c>
      <c r="H60" s="750" t="s">
        <v>822</v>
      </c>
      <c r="I60" s="750" t="s">
        <v>2019</v>
      </c>
      <c r="J60" s="771"/>
      <c r="K60" s="771"/>
      <c r="L60" s="771"/>
      <c r="M60" s="771"/>
      <c r="N60" s="771"/>
      <c r="O60" s="771"/>
      <c r="P60" s="771"/>
      <c r="Q60" s="771"/>
      <c r="R60" s="771"/>
      <c r="S60" s="771"/>
      <c r="T60" s="771"/>
      <c r="U60" s="771"/>
      <c r="V60" s="771">
        <v>345576</v>
      </c>
      <c r="W60" s="771">
        <v>328944</v>
      </c>
      <c r="X60" s="771">
        <v>312312</v>
      </c>
      <c r="Y60" s="771">
        <v>295911</v>
      </c>
      <c r="Z60" s="771">
        <v>286209</v>
      </c>
      <c r="AA60" s="771">
        <v>276045</v>
      </c>
      <c r="AB60" s="771">
        <v>269808</v>
      </c>
      <c r="AC60"/>
    </row>
    <row r="61" spans="2:29" ht="12.45">
      <c r="B61" s="759"/>
      <c r="C61" s="756"/>
      <c r="D61" s="756"/>
      <c r="E61" s="756"/>
      <c r="F61" s="756"/>
      <c r="G61" s="756"/>
      <c r="H61" s="750" t="s">
        <v>32</v>
      </c>
      <c r="I61" s="750" t="s">
        <v>2017</v>
      </c>
      <c r="J61" s="771"/>
      <c r="K61" s="771"/>
      <c r="L61" s="771"/>
      <c r="M61" s="771"/>
      <c r="N61" s="771"/>
      <c r="O61" s="771"/>
      <c r="P61" s="771"/>
      <c r="Q61" s="771"/>
      <c r="R61" s="771"/>
      <c r="S61" s="771"/>
      <c r="T61" s="771"/>
      <c r="U61" s="771"/>
      <c r="V61" s="771">
        <v>3465000</v>
      </c>
      <c r="W61" s="771">
        <v>3280200</v>
      </c>
      <c r="X61" s="771">
        <v>3118500</v>
      </c>
      <c r="Y61" s="771">
        <v>2956800</v>
      </c>
      <c r="Z61" s="771">
        <v>2864400</v>
      </c>
      <c r="AA61" s="771">
        <v>2772000</v>
      </c>
      <c r="AB61" s="771">
        <v>2702700</v>
      </c>
      <c r="AC61"/>
    </row>
    <row r="62" spans="2:29" ht="12.45">
      <c r="B62" s="759"/>
      <c r="C62" s="756"/>
      <c r="D62" s="756"/>
      <c r="E62" s="756"/>
      <c r="F62" s="756"/>
      <c r="G62" s="756"/>
      <c r="H62" s="750" t="s">
        <v>34</v>
      </c>
      <c r="I62" s="750" t="s">
        <v>2015</v>
      </c>
      <c r="J62" s="771"/>
      <c r="K62" s="771"/>
      <c r="L62" s="771"/>
      <c r="M62" s="771"/>
      <c r="N62" s="771"/>
      <c r="O62" s="771"/>
      <c r="P62" s="771"/>
      <c r="Q62" s="771"/>
      <c r="R62" s="771"/>
      <c r="S62" s="771"/>
      <c r="T62" s="771"/>
      <c r="U62" s="771"/>
      <c r="V62" s="771">
        <v>6491100</v>
      </c>
      <c r="W62" s="771">
        <v>6190800</v>
      </c>
      <c r="X62" s="771">
        <v>5890500</v>
      </c>
      <c r="Y62" s="771">
        <v>5590200</v>
      </c>
      <c r="Z62" s="771">
        <v>5405400</v>
      </c>
      <c r="AA62" s="771">
        <v>5243700</v>
      </c>
      <c r="AB62" s="771">
        <v>5128200</v>
      </c>
      <c r="AC62"/>
    </row>
    <row r="63" spans="2:29" ht="12.45">
      <c r="B63" s="759"/>
      <c r="C63" s="756"/>
      <c r="D63" s="756"/>
      <c r="E63" s="756"/>
      <c r="F63" s="756"/>
      <c r="G63" s="756"/>
      <c r="H63" s="750" t="s">
        <v>218</v>
      </c>
      <c r="I63" s="750" t="s">
        <v>2021</v>
      </c>
      <c r="J63" s="771"/>
      <c r="K63" s="771"/>
      <c r="L63" s="771"/>
      <c r="M63" s="771"/>
      <c r="N63" s="771"/>
      <c r="O63" s="771"/>
      <c r="P63" s="771"/>
      <c r="Q63" s="771"/>
      <c r="R63" s="771"/>
      <c r="S63" s="771"/>
      <c r="T63" s="771"/>
      <c r="U63" s="771"/>
      <c r="V63" s="771">
        <v>9401700</v>
      </c>
      <c r="W63" s="771">
        <v>8985900</v>
      </c>
      <c r="X63" s="771">
        <v>8547000</v>
      </c>
      <c r="Y63" s="771">
        <v>8131200</v>
      </c>
      <c r="Z63" s="771">
        <v>7877100</v>
      </c>
      <c r="AA63" s="771">
        <v>7646100</v>
      </c>
      <c r="AB63" s="771">
        <v>7484400</v>
      </c>
      <c r="AC63"/>
    </row>
    <row r="64" spans="2:29" ht="12.45">
      <c r="B64" s="751">
        <v>3000</v>
      </c>
      <c r="C64" s="750" t="s">
        <v>585</v>
      </c>
      <c r="D64" s="750" t="s">
        <v>149</v>
      </c>
      <c r="E64" s="750" t="s">
        <v>149</v>
      </c>
      <c r="F64" s="750" t="s">
        <v>149</v>
      </c>
      <c r="G64" s="750" t="s">
        <v>149</v>
      </c>
      <c r="H64" s="750" t="s">
        <v>149</v>
      </c>
      <c r="I64" s="750" t="s">
        <v>149</v>
      </c>
      <c r="J64" s="751"/>
      <c r="K64" s="751"/>
      <c r="L64" s="751"/>
      <c r="M64" s="751"/>
      <c r="N64" s="751"/>
      <c r="O64" s="751"/>
      <c r="P64" s="751"/>
      <c r="Q64" s="751"/>
      <c r="R64" s="751"/>
      <c r="S64" s="751"/>
      <c r="T64" s="751"/>
      <c r="U64" s="751"/>
      <c r="V64" s="751"/>
      <c r="W64" s="751"/>
      <c r="X64" s="751"/>
      <c r="Y64" s="751"/>
      <c r="Z64" s="751"/>
      <c r="AA64" s="751"/>
      <c r="AB64" s="751"/>
      <c r="AC64"/>
    </row>
    <row r="65" spans="2:29" ht="12.45">
      <c r="B65" s="751">
        <v>3001</v>
      </c>
      <c r="C65" s="750" t="s">
        <v>814</v>
      </c>
      <c r="D65" s="750" t="s">
        <v>559</v>
      </c>
      <c r="E65" s="750" t="s">
        <v>41</v>
      </c>
      <c r="F65" s="750"/>
      <c r="G65" s="750" t="s">
        <v>821</v>
      </c>
      <c r="H65" s="750" t="s">
        <v>822</v>
      </c>
      <c r="I65" s="750" t="s">
        <v>2101</v>
      </c>
      <c r="J65" s="771"/>
      <c r="K65" s="771"/>
      <c r="L65" s="771"/>
      <c r="M65" s="771"/>
      <c r="N65" s="771"/>
      <c r="O65" s="771">
        <v>190575</v>
      </c>
      <c r="P65" s="771">
        <v>114345</v>
      </c>
      <c r="Q65" s="771">
        <v>114345</v>
      </c>
      <c r="R65" s="771">
        <v>114345</v>
      </c>
      <c r="S65" s="771">
        <v>101640</v>
      </c>
      <c r="T65" s="771"/>
      <c r="U65" s="771"/>
      <c r="V65" s="771"/>
      <c r="W65" s="771"/>
      <c r="X65" s="771"/>
      <c r="Y65" s="771"/>
      <c r="Z65" s="771"/>
      <c r="AA65" s="771"/>
      <c r="AB65" s="771"/>
      <c r="AC65"/>
    </row>
    <row r="66" spans="2:29" ht="12.45">
      <c r="B66" s="759"/>
      <c r="C66" s="756"/>
      <c r="D66" s="756"/>
      <c r="E66" s="756"/>
      <c r="F66" s="756"/>
      <c r="G66" s="756"/>
      <c r="H66" s="750" t="s">
        <v>32</v>
      </c>
      <c r="I66" s="750" t="s">
        <v>2100</v>
      </c>
      <c r="J66" s="771"/>
      <c r="K66" s="771"/>
      <c r="L66" s="771"/>
      <c r="M66" s="771"/>
      <c r="N66" s="771"/>
      <c r="O66" s="771">
        <v>2122890</v>
      </c>
      <c r="P66" s="771">
        <v>1233540</v>
      </c>
      <c r="Q66" s="771">
        <v>1233540</v>
      </c>
      <c r="R66" s="771">
        <v>1233540</v>
      </c>
      <c r="S66" s="771">
        <v>1106490</v>
      </c>
      <c r="T66" s="771"/>
      <c r="U66" s="771"/>
      <c r="V66" s="771"/>
      <c r="W66" s="771"/>
      <c r="X66" s="771"/>
      <c r="Y66" s="771"/>
      <c r="Z66" s="771"/>
      <c r="AA66" s="771"/>
      <c r="AB66" s="771"/>
      <c r="AC66"/>
    </row>
    <row r="67" spans="2:29" ht="12.45">
      <c r="B67" s="759"/>
      <c r="C67" s="756"/>
      <c r="D67" s="756"/>
      <c r="E67" s="756"/>
      <c r="F67" s="756"/>
      <c r="G67" s="756"/>
      <c r="H67" s="750" t="s">
        <v>34</v>
      </c>
      <c r="I67" s="750" t="s">
        <v>2099</v>
      </c>
      <c r="J67" s="771"/>
      <c r="K67" s="771"/>
      <c r="L67" s="771"/>
      <c r="M67" s="771"/>
      <c r="N67" s="771"/>
      <c r="O67" s="771">
        <v>2887500</v>
      </c>
      <c r="P67" s="771">
        <v>1677060</v>
      </c>
      <c r="Q67" s="771">
        <v>1677060</v>
      </c>
      <c r="R67" s="771">
        <v>1677060</v>
      </c>
      <c r="S67" s="771">
        <v>1513050</v>
      </c>
      <c r="T67" s="771"/>
      <c r="U67" s="771"/>
      <c r="V67" s="771"/>
      <c r="W67" s="771"/>
      <c r="X67" s="771"/>
      <c r="Y67" s="771"/>
      <c r="Z67" s="771"/>
      <c r="AA67" s="771"/>
      <c r="AB67" s="771"/>
      <c r="AC67"/>
    </row>
    <row r="68" spans="2:29" ht="12.45">
      <c r="B68" s="759"/>
      <c r="C68" s="756"/>
      <c r="D68" s="756"/>
      <c r="E68" s="756"/>
      <c r="F68" s="756"/>
      <c r="G68" s="756"/>
      <c r="H68" s="750" t="s">
        <v>218</v>
      </c>
      <c r="I68" s="750" t="s">
        <v>2102</v>
      </c>
      <c r="J68" s="771"/>
      <c r="K68" s="771"/>
      <c r="L68" s="771"/>
      <c r="M68" s="771"/>
      <c r="N68" s="771"/>
      <c r="O68" s="771">
        <v>3580500</v>
      </c>
      <c r="P68" s="771">
        <v>2072070</v>
      </c>
      <c r="Q68" s="771">
        <v>2072070</v>
      </c>
      <c r="R68" s="771">
        <v>2072070</v>
      </c>
      <c r="S68" s="771">
        <v>1868790</v>
      </c>
      <c r="T68" s="771"/>
      <c r="U68" s="771"/>
      <c r="V68" s="771"/>
      <c r="W68" s="771"/>
      <c r="X68" s="771"/>
      <c r="Y68" s="771"/>
      <c r="Z68" s="771"/>
      <c r="AA68" s="771"/>
      <c r="AB68" s="771"/>
      <c r="AC68"/>
    </row>
    <row r="69" spans="2:29" ht="12.45">
      <c r="B69" s="751">
        <v>4010</v>
      </c>
      <c r="C69" s="750" t="s">
        <v>338</v>
      </c>
      <c r="D69" s="750" t="s">
        <v>149</v>
      </c>
      <c r="E69" s="750" t="s">
        <v>149</v>
      </c>
      <c r="F69" s="750" t="s">
        <v>149</v>
      </c>
      <c r="G69" s="750" t="s">
        <v>149</v>
      </c>
      <c r="H69" s="750" t="s">
        <v>149</v>
      </c>
      <c r="I69" s="750" t="s">
        <v>149</v>
      </c>
      <c r="J69" s="751"/>
      <c r="K69" s="751"/>
      <c r="L69" s="751"/>
      <c r="M69" s="751"/>
      <c r="N69" s="751"/>
      <c r="O69" s="751"/>
      <c r="P69" s="751">
        <v>0</v>
      </c>
      <c r="Q69" s="751"/>
      <c r="R69" s="751"/>
      <c r="S69" s="751"/>
      <c r="T69" s="751"/>
      <c r="U69" s="751"/>
      <c r="V69" s="751"/>
      <c r="W69" s="751"/>
      <c r="X69" s="751"/>
      <c r="Y69" s="751"/>
      <c r="Z69" s="751"/>
      <c r="AA69" s="751"/>
      <c r="AB69" s="751"/>
      <c r="AC69"/>
    </row>
    <row r="70" spans="2:29" ht="12.45">
      <c r="B70" s="751">
        <v>4021</v>
      </c>
      <c r="C70" s="750" t="s">
        <v>913</v>
      </c>
      <c r="D70" s="750" t="s">
        <v>40</v>
      </c>
      <c r="E70" s="750" t="s">
        <v>622</v>
      </c>
      <c r="F70" s="750"/>
      <c r="G70" s="750" t="s">
        <v>821</v>
      </c>
      <c r="H70" s="750" t="s">
        <v>822</v>
      </c>
      <c r="I70" s="750" t="s">
        <v>2120</v>
      </c>
      <c r="J70" s="771"/>
      <c r="K70" s="771"/>
      <c r="L70" s="771"/>
      <c r="M70" s="771"/>
      <c r="N70" s="771"/>
      <c r="O70" s="771"/>
      <c r="P70" s="771"/>
      <c r="Q70" s="771"/>
      <c r="R70" s="771"/>
      <c r="S70" s="771"/>
      <c r="T70" s="771"/>
      <c r="U70" s="771"/>
      <c r="V70" s="771"/>
      <c r="W70" s="771">
        <v>48279</v>
      </c>
      <c r="X70" s="771">
        <v>45738</v>
      </c>
      <c r="Y70" s="771">
        <v>43197</v>
      </c>
      <c r="Z70" s="771">
        <v>38115</v>
      </c>
      <c r="AA70" s="771">
        <v>35574</v>
      </c>
      <c r="AB70" s="771">
        <v>33033</v>
      </c>
      <c r="AC70"/>
    </row>
    <row r="71" spans="2:29" ht="12.45">
      <c r="B71" s="759"/>
      <c r="C71" s="756"/>
      <c r="D71" s="756"/>
      <c r="E71" s="756"/>
      <c r="F71" s="756"/>
      <c r="G71" s="756"/>
      <c r="H71" s="750" t="s">
        <v>32</v>
      </c>
      <c r="I71" s="750" t="s">
        <v>2119</v>
      </c>
      <c r="J71" s="771"/>
      <c r="K71" s="771"/>
      <c r="L71" s="771"/>
      <c r="M71" s="771"/>
      <c r="N71" s="771"/>
      <c r="O71" s="771"/>
      <c r="P71" s="771"/>
      <c r="Q71" s="771"/>
      <c r="R71" s="771"/>
      <c r="S71" s="771"/>
      <c r="T71" s="771"/>
      <c r="U71" s="771"/>
      <c r="V71" s="771"/>
      <c r="W71" s="771">
        <v>482790</v>
      </c>
      <c r="X71" s="771">
        <v>448140</v>
      </c>
      <c r="Y71" s="771">
        <v>429660</v>
      </c>
      <c r="Z71" s="771">
        <v>385770</v>
      </c>
      <c r="AA71" s="771">
        <v>351120</v>
      </c>
      <c r="AB71" s="771">
        <v>334950</v>
      </c>
      <c r="AC71"/>
    </row>
    <row r="72" spans="2:29" ht="12.45">
      <c r="B72" s="751">
        <v>4022</v>
      </c>
      <c r="C72" s="750" t="s">
        <v>914</v>
      </c>
      <c r="D72" s="750" t="s">
        <v>40</v>
      </c>
      <c r="E72" s="750" t="s">
        <v>622</v>
      </c>
      <c r="F72" s="750"/>
      <c r="G72" s="750" t="s">
        <v>821</v>
      </c>
      <c r="H72" s="750" t="s">
        <v>822</v>
      </c>
      <c r="I72" s="750" t="s">
        <v>2122</v>
      </c>
      <c r="J72" s="771"/>
      <c r="K72" s="771"/>
      <c r="L72" s="771"/>
      <c r="M72" s="771"/>
      <c r="N72" s="771"/>
      <c r="O72" s="771"/>
      <c r="P72" s="771"/>
      <c r="Q72" s="771"/>
      <c r="R72" s="771"/>
      <c r="S72" s="771"/>
      <c r="T72" s="771"/>
      <c r="U72" s="771"/>
      <c r="V72" s="771"/>
      <c r="W72" s="771">
        <v>68607</v>
      </c>
      <c r="X72" s="771">
        <v>60984</v>
      </c>
      <c r="Y72" s="771">
        <v>58443</v>
      </c>
      <c r="Z72" s="771">
        <v>55902</v>
      </c>
      <c r="AA72" s="771">
        <v>48279</v>
      </c>
      <c r="AB72" s="771">
        <v>45738</v>
      </c>
      <c r="AC72"/>
    </row>
    <row r="73" spans="2:29" ht="12.45">
      <c r="B73" s="759"/>
      <c r="C73" s="756"/>
      <c r="D73" s="756"/>
      <c r="E73" s="756"/>
      <c r="F73" s="756"/>
      <c r="G73" s="756"/>
      <c r="H73" s="750" t="s">
        <v>32</v>
      </c>
      <c r="I73" s="750" t="s">
        <v>2121</v>
      </c>
      <c r="J73" s="771"/>
      <c r="K73" s="771"/>
      <c r="L73" s="771"/>
      <c r="M73" s="771"/>
      <c r="N73" s="771"/>
      <c r="O73" s="771"/>
      <c r="P73" s="771"/>
      <c r="Q73" s="771"/>
      <c r="R73" s="771"/>
      <c r="S73" s="771"/>
      <c r="T73" s="771"/>
      <c r="U73" s="771"/>
      <c r="V73" s="771"/>
      <c r="W73" s="771">
        <v>681450</v>
      </c>
      <c r="X73" s="771">
        <v>619080</v>
      </c>
      <c r="Y73" s="771">
        <v>593670</v>
      </c>
      <c r="Z73" s="771">
        <v>559020</v>
      </c>
      <c r="AA73" s="771">
        <v>496650</v>
      </c>
      <c r="AB73" s="771">
        <v>471240</v>
      </c>
      <c r="AC73"/>
    </row>
    <row r="74" spans="2:29" ht="12.45">
      <c r="B74" s="751">
        <v>4510</v>
      </c>
      <c r="C74" s="750" t="s">
        <v>303</v>
      </c>
      <c r="D74" s="750"/>
      <c r="E74" s="750" t="s">
        <v>149</v>
      </c>
      <c r="F74" s="750" t="s">
        <v>149</v>
      </c>
      <c r="G74" s="750" t="s">
        <v>149</v>
      </c>
      <c r="H74" s="750" t="s">
        <v>149</v>
      </c>
      <c r="I74" s="750" t="s">
        <v>149</v>
      </c>
      <c r="J74" s="751"/>
      <c r="K74" s="751"/>
      <c r="L74" s="751"/>
      <c r="M74" s="751"/>
      <c r="N74" s="751"/>
      <c r="O74" s="751"/>
      <c r="P74" s="751">
        <v>0</v>
      </c>
      <c r="Q74" s="751"/>
      <c r="R74" s="751"/>
      <c r="S74" s="751"/>
      <c r="T74" s="751"/>
      <c r="U74" s="751"/>
      <c r="V74" s="751"/>
      <c r="W74" s="751"/>
      <c r="X74" s="751"/>
      <c r="Y74" s="751"/>
      <c r="Z74" s="751"/>
      <c r="AA74" s="751"/>
      <c r="AB74" s="751"/>
      <c r="AC74"/>
    </row>
    <row r="75" spans="2:29" ht="12.45">
      <c r="B75" s="751">
        <v>4511</v>
      </c>
      <c r="C75" s="750" t="s">
        <v>727</v>
      </c>
      <c r="D75" s="750" t="s">
        <v>168</v>
      </c>
      <c r="E75" s="750" t="s">
        <v>41</v>
      </c>
      <c r="F75" s="750"/>
      <c r="G75" s="750" t="s">
        <v>821</v>
      </c>
      <c r="H75" s="750" t="s">
        <v>822</v>
      </c>
      <c r="I75" s="750" t="s">
        <v>2078</v>
      </c>
      <c r="J75" s="771"/>
      <c r="K75" s="771"/>
      <c r="L75" s="771"/>
      <c r="M75" s="771"/>
      <c r="N75" s="771"/>
      <c r="O75" s="771">
        <v>88935</v>
      </c>
      <c r="P75" s="771">
        <v>88935</v>
      </c>
      <c r="Q75" s="771">
        <v>88935</v>
      </c>
      <c r="R75" s="771">
        <v>88935</v>
      </c>
      <c r="S75" s="771">
        <v>88935</v>
      </c>
      <c r="T75" s="771">
        <v>77616</v>
      </c>
      <c r="U75" s="771">
        <v>77616</v>
      </c>
      <c r="V75" s="771">
        <v>63525</v>
      </c>
      <c r="W75" s="771">
        <v>63525</v>
      </c>
      <c r="X75" s="771">
        <v>63525</v>
      </c>
      <c r="Y75" s="771">
        <v>53361</v>
      </c>
      <c r="Z75" s="771">
        <v>48279</v>
      </c>
      <c r="AA75" s="771">
        <v>44583</v>
      </c>
      <c r="AB75" s="771">
        <v>40656</v>
      </c>
      <c r="AC75"/>
    </row>
    <row r="76" spans="2:29" ht="12.45">
      <c r="B76" s="759"/>
      <c r="C76" s="756"/>
      <c r="D76" s="756"/>
      <c r="E76" s="756"/>
      <c r="F76" s="756"/>
      <c r="G76" s="756"/>
      <c r="H76" s="750" t="s">
        <v>32</v>
      </c>
      <c r="I76" s="750" t="s">
        <v>2076</v>
      </c>
      <c r="J76" s="771"/>
      <c r="K76" s="771"/>
      <c r="L76" s="771"/>
      <c r="M76" s="771"/>
      <c r="N76" s="771"/>
      <c r="O76" s="771">
        <v>979440</v>
      </c>
      <c r="P76" s="771">
        <v>979440</v>
      </c>
      <c r="Q76" s="771">
        <v>979440</v>
      </c>
      <c r="R76" s="771">
        <v>979440</v>
      </c>
      <c r="S76" s="771">
        <v>979440</v>
      </c>
      <c r="T76" s="771">
        <v>852390</v>
      </c>
      <c r="U76" s="771">
        <v>852390</v>
      </c>
      <c r="V76" s="771">
        <v>699930</v>
      </c>
      <c r="W76" s="771">
        <v>699930</v>
      </c>
      <c r="X76" s="771">
        <v>699930</v>
      </c>
      <c r="Y76" s="771">
        <v>586740</v>
      </c>
      <c r="Z76" s="771">
        <v>531300</v>
      </c>
      <c r="AA76" s="771">
        <v>489720</v>
      </c>
      <c r="AB76" s="771">
        <v>448140</v>
      </c>
      <c r="AC76"/>
    </row>
    <row r="77" spans="2:29" ht="12.45">
      <c r="B77" s="759"/>
      <c r="C77" s="756"/>
      <c r="D77" s="756"/>
      <c r="E77" s="756"/>
      <c r="F77" s="756"/>
      <c r="G77" s="756"/>
      <c r="H77" s="750" t="s">
        <v>34</v>
      </c>
      <c r="I77" s="750" t="s">
        <v>2080</v>
      </c>
      <c r="J77" s="771"/>
      <c r="K77" s="771"/>
      <c r="L77" s="771"/>
      <c r="M77" s="771"/>
      <c r="N77" s="771"/>
      <c r="O77" s="771"/>
      <c r="P77" s="771">
        <v>1335180</v>
      </c>
      <c r="Q77" s="771">
        <v>1335180</v>
      </c>
      <c r="R77" s="771">
        <v>1335180</v>
      </c>
      <c r="S77" s="771">
        <v>1335180</v>
      </c>
      <c r="T77" s="771">
        <v>1161930</v>
      </c>
      <c r="U77" s="771">
        <v>1161930</v>
      </c>
      <c r="V77" s="771">
        <v>954030</v>
      </c>
      <c r="W77" s="771">
        <v>954030</v>
      </c>
      <c r="X77" s="771">
        <v>954030</v>
      </c>
      <c r="Y77" s="771">
        <v>801570</v>
      </c>
      <c r="Z77" s="771">
        <v>725340</v>
      </c>
      <c r="AA77" s="771">
        <v>667590</v>
      </c>
      <c r="AB77" s="771">
        <v>609840</v>
      </c>
      <c r="AC77"/>
    </row>
    <row r="78" spans="2:29" ht="12.45">
      <c r="B78" s="759"/>
      <c r="C78" s="756"/>
      <c r="D78" s="756"/>
      <c r="E78" s="756"/>
      <c r="F78" s="756"/>
      <c r="G78" s="756"/>
      <c r="H78" s="750" t="s">
        <v>218</v>
      </c>
      <c r="I78" s="750" t="s">
        <v>2082</v>
      </c>
      <c r="J78" s="771"/>
      <c r="K78" s="771"/>
      <c r="L78" s="771"/>
      <c r="M78" s="771"/>
      <c r="N78" s="771"/>
      <c r="O78" s="771"/>
      <c r="P78" s="771">
        <v>1644720</v>
      </c>
      <c r="Q78" s="771">
        <v>1644720</v>
      </c>
      <c r="R78" s="771">
        <v>1644720</v>
      </c>
      <c r="S78" s="771">
        <v>1644720</v>
      </c>
      <c r="T78" s="771">
        <v>1434510</v>
      </c>
      <c r="U78" s="771">
        <v>1434510</v>
      </c>
      <c r="V78" s="771">
        <v>1175790</v>
      </c>
      <c r="W78" s="771">
        <v>1175790</v>
      </c>
      <c r="X78" s="771">
        <v>1175790</v>
      </c>
      <c r="Y78" s="771">
        <v>986370</v>
      </c>
      <c r="Z78" s="771">
        <v>893970</v>
      </c>
      <c r="AA78" s="771">
        <v>822360</v>
      </c>
      <c r="AB78" s="771">
        <v>753060</v>
      </c>
      <c r="AC78"/>
    </row>
    <row r="79" spans="2:29" ht="12.45">
      <c r="B79" s="759"/>
      <c r="C79" s="756"/>
      <c r="D79" s="756"/>
      <c r="E79" s="756"/>
      <c r="F79" s="756"/>
      <c r="G79" s="750" t="s">
        <v>890</v>
      </c>
      <c r="H79" s="750" t="s">
        <v>822</v>
      </c>
      <c r="I79" s="750" t="s">
        <v>2077</v>
      </c>
      <c r="J79" s="771"/>
      <c r="K79" s="771"/>
      <c r="L79" s="771"/>
      <c r="M79" s="771"/>
      <c r="N79" s="771"/>
      <c r="O79" s="771">
        <v>97944</v>
      </c>
      <c r="P79" s="771">
        <v>97944</v>
      </c>
      <c r="Q79" s="771">
        <v>97944</v>
      </c>
      <c r="R79" s="771">
        <v>97944</v>
      </c>
      <c r="S79" s="771">
        <v>97944</v>
      </c>
      <c r="T79" s="771">
        <v>85470</v>
      </c>
      <c r="U79" s="771">
        <v>85470</v>
      </c>
      <c r="V79" s="771">
        <v>69993</v>
      </c>
      <c r="W79" s="771">
        <v>69993</v>
      </c>
      <c r="X79" s="771">
        <v>69993</v>
      </c>
      <c r="Y79" s="771">
        <v>58674</v>
      </c>
      <c r="Z79" s="771">
        <v>53130</v>
      </c>
      <c r="AA79" s="771">
        <v>48741</v>
      </c>
      <c r="AB79" s="771">
        <v>44814</v>
      </c>
      <c r="AC79"/>
    </row>
    <row r="80" spans="2:29" ht="12.45">
      <c r="B80" s="759"/>
      <c r="C80" s="756"/>
      <c r="D80" s="756"/>
      <c r="E80" s="756"/>
      <c r="F80" s="756"/>
      <c r="G80" s="756"/>
      <c r="H80" s="750" t="s">
        <v>32</v>
      </c>
      <c r="I80" s="750" t="s">
        <v>2075</v>
      </c>
      <c r="J80" s="771"/>
      <c r="K80" s="771"/>
      <c r="L80" s="771"/>
      <c r="M80" s="771"/>
      <c r="N80" s="771"/>
      <c r="O80" s="771">
        <v>1076460</v>
      </c>
      <c r="P80" s="771">
        <v>1076460</v>
      </c>
      <c r="Q80" s="771">
        <v>1076460</v>
      </c>
      <c r="R80" s="771">
        <v>1076460</v>
      </c>
      <c r="S80" s="771">
        <v>1076460</v>
      </c>
      <c r="T80" s="771">
        <v>937860</v>
      </c>
      <c r="U80" s="771">
        <v>937860</v>
      </c>
      <c r="V80" s="771">
        <v>769230</v>
      </c>
      <c r="W80" s="771">
        <v>769230</v>
      </c>
      <c r="X80" s="771">
        <v>769230</v>
      </c>
      <c r="Y80" s="771">
        <v>646800</v>
      </c>
      <c r="Z80" s="771">
        <v>584430</v>
      </c>
      <c r="AA80" s="771">
        <v>538230</v>
      </c>
      <c r="AB80" s="771">
        <v>492030</v>
      </c>
      <c r="AC80"/>
    </row>
    <row r="81" spans="2:29" ht="12.45">
      <c r="B81" s="759"/>
      <c r="C81" s="756"/>
      <c r="D81" s="756"/>
      <c r="E81" s="756"/>
      <c r="F81" s="756"/>
      <c r="G81" s="756"/>
      <c r="H81" s="750" t="s">
        <v>34</v>
      </c>
      <c r="I81" s="750" t="s">
        <v>2079</v>
      </c>
      <c r="J81" s="771"/>
      <c r="K81" s="771"/>
      <c r="L81" s="771"/>
      <c r="M81" s="771"/>
      <c r="N81" s="771"/>
      <c r="O81" s="771"/>
      <c r="P81" s="771">
        <v>1466850</v>
      </c>
      <c r="Q81" s="771">
        <v>1466850</v>
      </c>
      <c r="R81" s="771">
        <v>1466850</v>
      </c>
      <c r="S81" s="771">
        <v>1466850</v>
      </c>
      <c r="T81" s="771">
        <v>1279740</v>
      </c>
      <c r="U81" s="771">
        <v>1279740</v>
      </c>
      <c r="V81" s="771">
        <v>1048740</v>
      </c>
      <c r="W81" s="771">
        <v>1048740</v>
      </c>
      <c r="X81" s="771">
        <v>1048740</v>
      </c>
      <c r="Y81" s="771">
        <v>880110</v>
      </c>
      <c r="Z81" s="771">
        <v>796950</v>
      </c>
      <c r="AA81" s="771">
        <v>734580</v>
      </c>
      <c r="AB81" s="771">
        <v>669900</v>
      </c>
      <c r="AC81"/>
    </row>
    <row r="82" spans="2:29" ht="12.45">
      <c r="B82" s="759"/>
      <c r="C82" s="756"/>
      <c r="D82" s="756"/>
      <c r="E82" s="756"/>
      <c r="F82" s="756"/>
      <c r="G82" s="756"/>
      <c r="H82" s="750" t="s">
        <v>218</v>
      </c>
      <c r="I82" s="750" t="s">
        <v>2081</v>
      </c>
      <c r="J82" s="771"/>
      <c r="K82" s="771"/>
      <c r="L82" s="771"/>
      <c r="M82" s="771"/>
      <c r="N82" s="771"/>
      <c r="O82" s="771"/>
      <c r="P82" s="771">
        <v>1811040</v>
      </c>
      <c r="Q82" s="771">
        <v>1811040</v>
      </c>
      <c r="R82" s="771">
        <v>1811040</v>
      </c>
      <c r="S82" s="771">
        <v>1811040</v>
      </c>
      <c r="T82" s="771">
        <v>1577730</v>
      </c>
      <c r="U82" s="771">
        <v>1577730</v>
      </c>
      <c r="V82" s="771">
        <v>1293600</v>
      </c>
      <c r="W82" s="771">
        <v>1293600</v>
      </c>
      <c r="X82" s="771">
        <v>1293600</v>
      </c>
      <c r="Y82" s="771">
        <v>1085700</v>
      </c>
      <c r="Z82" s="771">
        <v>981750</v>
      </c>
      <c r="AA82" s="771">
        <v>905520</v>
      </c>
      <c r="AB82" s="771">
        <v>826980</v>
      </c>
      <c r="AC82"/>
    </row>
    <row r="83" spans="2:29" ht="12.45">
      <c r="B83" s="751">
        <v>4512</v>
      </c>
      <c r="C83" s="750" t="s">
        <v>59</v>
      </c>
      <c r="D83" s="750" t="s">
        <v>823</v>
      </c>
      <c r="E83" s="750" t="s">
        <v>41</v>
      </c>
      <c r="F83" s="750" t="s">
        <v>242</v>
      </c>
      <c r="G83" s="750" t="s">
        <v>821</v>
      </c>
      <c r="H83" s="750" t="s">
        <v>822</v>
      </c>
      <c r="I83" s="750" t="s">
        <v>2088</v>
      </c>
      <c r="J83" s="771"/>
      <c r="K83" s="771"/>
      <c r="L83" s="771"/>
      <c r="M83" s="771"/>
      <c r="N83" s="771"/>
      <c r="O83" s="771"/>
      <c r="P83" s="771">
        <v>89448</v>
      </c>
      <c r="Q83" s="771">
        <v>89448</v>
      </c>
      <c r="R83" s="771">
        <v>89448</v>
      </c>
      <c r="S83" s="771">
        <v>80771</v>
      </c>
      <c r="T83" s="771">
        <v>72094.399999999994</v>
      </c>
      <c r="U83" s="771">
        <v>65153.2</v>
      </c>
      <c r="V83" s="771">
        <v>65153.2</v>
      </c>
      <c r="W83" s="771">
        <v>58212</v>
      </c>
      <c r="X83" s="771">
        <v>52059.5</v>
      </c>
      <c r="Y83" s="771">
        <v>46853.5</v>
      </c>
      <c r="Z83" s="771">
        <v>42594.1</v>
      </c>
      <c r="AA83" s="771">
        <v>38176.9</v>
      </c>
      <c r="AB83" s="771">
        <v>34706.300000000003</v>
      </c>
      <c r="AC83"/>
    </row>
    <row r="84" spans="2:29" ht="12.45">
      <c r="B84" s="759"/>
      <c r="C84" s="756"/>
      <c r="D84" s="756"/>
      <c r="E84" s="756"/>
      <c r="F84" s="756"/>
      <c r="G84" s="756"/>
      <c r="H84" s="750" t="s">
        <v>32</v>
      </c>
      <c r="I84" s="750" t="s">
        <v>2086</v>
      </c>
      <c r="J84" s="771"/>
      <c r="K84" s="771"/>
      <c r="L84" s="771"/>
      <c r="M84" s="771"/>
      <c r="N84" s="771"/>
      <c r="O84" s="771"/>
      <c r="P84" s="771">
        <v>982328</v>
      </c>
      <c r="Q84" s="771">
        <v>982328</v>
      </c>
      <c r="R84" s="771">
        <v>982328</v>
      </c>
      <c r="S84" s="771">
        <v>887040</v>
      </c>
      <c r="T84" s="771">
        <v>791753</v>
      </c>
      <c r="U84" s="771">
        <v>715523</v>
      </c>
      <c r="V84" s="771">
        <v>715523</v>
      </c>
      <c r="W84" s="771">
        <v>639293</v>
      </c>
      <c r="X84" s="771">
        <v>571725</v>
      </c>
      <c r="Y84" s="771">
        <v>514553</v>
      </c>
      <c r="Z84" s="771">
        <v>467775</v>
      </c>
      <c r="AA84" s="771">
        <v>419265</v>
      </c>
      <c r="AB84" s="771">
        <v>381150</v>
      </c>
      <c r="AC84"/>
    </row>
    <row r="85" spans="2:29" ht="12.45">
      <c r="B85" s="759"/>
      <c r="C85" s="756"/>
      <c r="D85" s="756"/>
      <c r="E85" s="756"/>
      <c r="F85" s="756"/>
      <c r="G85" s="756"/>
      <c r="H85" s="750" t="s">
        <v>34</v>
      </c>
      <c r="I85" s="750" t="s">
        <v>2084</v>
      </c>
      <c r="J85" s="771"/>
      <c r="K85" s="771"/>
      <c r="L85" s="771"/>
      <c r="M85" s="771"/>
      <c r="N85" s="771"/>
      <c r="O85" s="771"/>
      <c r="P85" s="771">
        <v>1339053.3999999999</v>
      </c>
      <c r="Q85" s="771">
        <v>1339053.3999999999</v>
      </c>
      <c r="R85" s="771">
        <v>1339053.3999999999</v>
      </c>
      <c r="S85" s="771">
        <v>1209163</v>
      </c>
      <c r="T85" s="771">
        <v>1079272.3999999999</v>
      </c>
      <c r="U85" s="771">
        <v>975359.9</v>
      </c>
      <c r="V85" s="771">
        <v>975359.9</v>
      </c>
      <c r="W85" s="771">
        <v>871448</v>
      </c>
      <c r="X85" s="771">
        <v>779343.3</v>
      </c>
      <c r="Y85" s="771">
        <v>701409</v>
      </c>
      <c r="Z85" s="771">
        <v>637644.5</v>
      </c>
      <c r="AA85" s="771">
        <v>571518.30000000005</v>
      </c>
      <c r="AB85" s="771">
        <v>519562.1</v>
      </c>
      <c r="AC85"/>
    </row>
    <row r="86" spans="2:29" ht="12.45">
      <c r="B86" s="759"/>
      <c r="C86" s="756"/>
      <c r="D86" s="756"/>
      <c r="E86" s="756"/>
      <c r="F86" s="756"/>
      <c r="G86" s="756"/>
      <c r="H86" s="750" t="s">
        <v>218</v>
      </c>
      <c r="I86" s="750" t="s">
        <v>2090</v>
      </c>
      <c r="J86" s="771"/>
      <c r="K86" s="771"/>
      <c r="L86" s="771"/>
      <c r="M86" s="771"/>
      <c r="N86" s="771"/>
      <c r="O86" s="771"/>
      <c r="P86" s="771">
        <v>1653185.3</v>
      </c>
      <c r="Q86" s="771">
        <v>1653185.3</v>
      </c>
      <c r="R86" s="771">
        <v>1653185.3</v>
      </c>
      <c r="S86" s="771">
        <v>1492823.3</v>
      </c>
      <c r="T86" s="771">
        <v>1332461.5</v>
      </c>
      <c r="U86" s="771">
        <v>1204172</v>
      </c>
      <c r="V86" s="771">
        <v>1204172</v>
      </c>
      <c r="W86" s="771">
        <v>1075883</v>
      </c>
      <c r="X86" s="771">
        <v>962171.3</v>
      </c>
      <c r="Y86" s="771">
        <v>865954</v>
      </c>
      <c r="Z86" s="771">
        <v>787231.1</v>
      </c>
      <c r="AA86" s="771">
        <v>705592.3</v>
      </c>
      <c r="AB86" s="771">
        <v>641447.5</v>
      </c>
      <c r="AC86"/>
    </row>
    <row r="87" spans="2:29" ht="12.45">
      <c r="B87" s="759"/>
      <c r="C87" s="756"/>
      <c r="D87" s="756"/>
      <c r="E87" s="756"/>
      <c r="F87" s="756"/>
      <c r="G87" s="750" t="s">
        <v>890</v>
      </c>
      <c r="H87" s="750" t="s">
        <v>822</v>
      </c>
      <c r="I87" s="750" t="s">
        <v>2087</v>
      </c>
      <c r="J87" s="771"/>
      <c r="K87" s="771"/>
      <c r="L87" s="771"/>
      <c r="M87" s="771"/>
      <c r="N87" s="771"/>
      <c r="O87" s="771"/>
      <c r="P87" s="771">
        <v>98499</v>
      </c>
      <c r="Q87" s="771">
        <v>98499</v>
      </c>
      <c r="R87" s="771">
        <v>98499</v>
      </c>
      <c r="S87" s="771">
        <v>88944.4</v>
      </c>
      <c r="T87" s="771">
        <v>79389.8</v>
      </c>
      <c r="U87" s="771">
        <v>71746.100000000006</v>
      </c>
      <c r="V87" s="771">
        <v>71746.100000000006</v>
      </c>
      <c r="W87" s="771">
        <v>64103</v>
      </c>
      <c r="X87" s="771">
        <v>57327.4</v>
      </c>
      <c r="Y87" s="771">
        <v>51594.6</v>
      </c>
      <c r="Z87" s="771">
        <v>46904.2</v>
      </c>
      <c r="AA87" s="771">
        <v>42040</v>
      </c>
      <c r="AB87" s="771">
        <v>38218.300000000003</v>
      </c>
      <c r="AC87"/>
    </row>
    <row r="88" spans="2:29" ht="12.45">
      <c r="B88" s="759"/>
      <c r="C88" s="756"/>
      <c r="D88" s="756"/>
      <c r="E88" s="756"/>
      <c r="F88" s="756"/>
      <c r="G88" s="756"/>
      <c r="H88" s="750" t="s">
        <v>32</v>
      </c>
      <c r="I88" s="750" t="s">
        <v>2085</v>
      </c>
      <c r="J88" s="771"/>
      <c r="K88" s="771"/>
      <c r="L88" s="771"/>
      <c r="M88" s="771"/>
      <c r="N88" s="771"/>
      <c r="O88" s="771"/>
      <c r="P88" s="771">
        <v>1080826.5</v>
      </c>
      <c r="Q88" s="771">
        <v>1080826.5</v>
      </c>
      <c r="R88" s="771">
        <v>1080826.5</v>
      </c>
      <c r="S88" s="771">
        <v>975984.4</v>
      </c>
      <c r="T88" s="771">
        <v>871142.3</v>
      </c>
      <c r="U88" s="771">
        <v>787268.6</v>
      </c>
      <c r="V88" s="771">
        <v>787268.6</v>
      </c>
      <c r="W88" s="771">
        <v>703395</v>
      </c>
      <c r="X88" s="771">
        <v>629052.4</v>
      </c>
      <c r="Y88" s="771">
        <v>566147.1</v>
      </c>
      <c r="Z88" s="771">
        <v>514679.2</v>
      </c>
      <c r="AA88" s="771">
        <v>461305</v>
      </c>
      <c r="AB88" s="771">
        <v>419368.3</v>
      </c>
      <c r="AC88"/>
    </row>
    <row r="89" spans="2:29" ht="12.45">
      <c r="B89" s="759"/>
      <c r="C89" s="756"/>
      <c r="D89" s="756"/>
      <c r="E89" s="756"/>
      <c r="F89" s="756"/>
      <c r="G89" s="756"/>
      <c r="H89" s="750" t="s">
        <v>34</v>
      </c>
      <c r="I89" s="750" t="s">
        <v>2083</v>
      </c>
      <c r="J89" s="771"/>
      <c r="K89" s="771"/>
      <c r="L89" s="771"/>
      <c r="M89" s="771"/>
      <c r="N89" s="771"/>
      <c r="O89" s="771"/>
      <c r="P89" s="771">
        <v>1474822.3</v>
      </c>
      <c r="Q89" s="771">
        <v>1474822.3</v>
      </c>
      <c r="R89" s="771">
        <v>1474822.3</v>
      </c>
      <c r="S89" s="771">
        <v>1331761.8999999999</v>
      </c>
      <c r="T89" s="771">
        <v>1188701.6000000001</v>
      </c>
      <c r="U89" s="771">
        <v>1074253.3</v>
      </c>
      <c r="V89" s="771">
        <v>1074253.3</v>
      </c>
      <c r="W89" s="771">
        <v>959805</v>
      </c>
      <c r="X89" s="771">
        <v>858362.1</v>
      </c>
      <c r="Y89" s="771">
        <v>772525.9</v>
      </c>
      <c r="Z89" s="771">
        <v>702296.3</v>
      </c>
      <c r="AA89" s="771">
        <v>629465.5</v>
      </c>
      <c r="AB89" s="771">
        <v>572241.5</v>
      </c>
      <c r="AC89"/>
    </row>
    <row r="90" spans="2:29" ht="12.45">
      <c r="B90" s="759"/>
      <c r="C90" s="756"/>
      <c r="D90" s="756"/>
      <c r="E90" s="756"/>
      <c r="F90" s="756"/>
      <c r="G90" s="756"/>
      <c r="H90" s="750" t="s">
        <v>218</v>
      </c>
      <c r="I90" s="750" t="s">
        <v>2089</v>
      </c>
      <c r="J90" s="771"/>
      <c r="K90" s="771"/>
      <c r="L90" s="771"/>
      <c r="M90" s="771"/>
      <c r="N90" s="771"/>
      <c r="O90" s="771"/>
      <c r="P90" s="771">
        <v>1818237.5</v>
      </c>
      <c r="Q90" s="771">
        <v>1818237.5</v>
      </c>
      <c r="R90" s="771">
        <v>1818237.5</v>
      </c>
      <c r="S90" s="771">
        <v>1641865.3</v>
      </c>
      <c r="T90" s="771">
        <v>1465493</v>
      </c>
      <c r="U90" s="771">
        <v>1324395.3</v>
      </c>
      <c r="V90" s="771">
        <v>1324395.3</v>
      </c>
      <c r="W90" s="771">
        <v>1183298</v>
      </c>
      <c r="X90" s="771">
        <v>1058233.3999999999</v>
      </c>
      <c r="Y90" s="771">
        <v>952410.1</v>
      </c>
      <c r="Z90" s="771">
        <v>865827.4</v>
      </c>
      <c r="AA90" s="771">
        <v>776038</v>
      </c>
      <c r="AB90" s="771">
        <v>705489</v>
      </c>
      <c r="AC90"/>
    </row>
    <row r="91" spans="2:29" ht="12.45">
      <c r="B91" s="751">
        <v>4513</v>
      </c>
      <c r="C91" s="750" t="s">
        <v>14665</v>
      </c>
      <c r="D91" s="750" t="s">
        <v>823</v>
      </c>
      <c r="E91" s="750" t="s">
        <v>41</v>
      </c>
      <c r="F91" s="750" t="s">
        <v>823</v>
      </c>
      <c r="G91" s="750" t="s">
        <v>821</v>
      </c>
      <c r="H91" s="750" t="s">
        <v>822</v>
      </c>
      <c r="I91" s="750" t="s">
        <v>14868</v>
      </c>
      <c r="J91" s="771"/>
      <c r="K91" s="771"/>
      <c r="L91" s="771"/>
      <c r="M91" s="771"/>
      <c r="N91" s="771"/>
      <c r="O91" s="771"/>
      <c r="P91" s="771">
        <v>116411</v>
      </c>
      <c r="Q91" s="771">
        <v>116411</v>
      </c>
      <c r="R91" s="771">
        <v>116411</v>
      </c>
      <c r="S91" s="771">
        <v>105118</v>
      </c>
      <c r="T91" s="771">
        <v>93827</v>
      </c>
      <c r="U91" s="771">
        <v>84792</v>
      </c>
      <c r="V91" s="771">
        <v>84792</v>
      </c>
      <c r="W91" s="771">
        <v>75759</v>
      </c>
      <c r="X91" s="771">
        <v>67752</v>
      </c>
      <c r="Y91" s="771">
        <v>60977</v>
      </c>
      <c r="Z91" s="771">
        <v>55433</v>
      </c>
      <c r="AA91" s="771">
        <v>49685</v>
      </c>
      <c r="AB91" s="771">
        <v>45168</v>
      </c>
      <c r="AC91"/>
    </row>
    <row r="92" spans="2:29" ht="12.45">
      <c r="B92" s="759"/>
      <c r="C92" s="756"/>
      <c r="D92" s="756"/>
      <c r="E92" s="756"/>
      <c r="F92" s="756"/>
      <c r="G92" s="756"/>
      <c r="H92" s="750" t="s">
        <v>32</v>
      </c>
      <c r="I92" s="750" t="s">
        <v>14866</v>
      </c>
      <c r="J92" s="771"/>
      <c r="K92" s="771"/>
      <c r="L92" s="771"/>
      <c r="M92" s="771"/>
      <c r="N92" s="771"/>
      <c r="O92" s="771"/>
      <c r="P92" s="771">
        <v>1279079</v>
      </c>
      <c r="Q92" s="771">
        <v>1279079</v>
      </c>
      <c r="R92" s="771">
        <v>1279079</v>
      </c>
      <c r="S92" s="771">
        <v>1155006</v>
      </c>
      <c r="T92" s="771">
        <v>1030933</v>
      </c>
      <c r="U92" s="771">
        <v>931675</v>
      </c>
      <c r="V92" s="771">
        <v>931675</v>
      </c>
      <c r="W92" s="771">
        <v>832416</v>
      </c>
      <c r="X92" s="771">
        <v>744437</v>
      </c>
      <c r="Y92" s="771">
        <v>669994</v>
      </c>
      <c r="Z92" s="771">
        <v>609085</v>
      </c>
      <c r="AA92" s="771">
        <v>545921</v>
      </c>
      <c r="AB92" s="771">
        <v>496291</v>
      </c>
      <c r="AC92"/>
    </row>
    <row r="93" spans="2:29" ht="12.45">
      <c r="B93" s="759"/>
      <c r="C93" s="756"/>
      <c r="D93" s="756"/>
      <c r="E93" s="756"/>
      <c r="F93" s="756"/>
      <c r="G93" s="756"/>
      <c r="H93" s="750" t="s">
        <v>34</v>
      </c>
      <c r="I93" s="750" t="s">
        <v>14864</v>
      </c>
      <c r="J93" s="771"/>
      <c r="K93" s="771"/>
      <c r="L93" s="771"/>
      <c r="M93" s="771"/>
      <c r="N93" s="771"/>
      <c r="O93" s="771"/>
      <c r="P93" s="771">
        <v>1745131</v>
      </c>
      <c r="Q93" s="771">
        <v>1745131</v>
      </c>
      <c r="R93" s="771">
        <v>1745131</v>
      </c>
      <c r="S93" s="771">
        <v>1575851</v>
      </c>
      <c r="T93" s="771">
        <v>1406570</v>
      </c>
      <c r="U93" s="771">
        <v>1271146</v>
      </c>
      <c r="V93" s="771">
        <v>1271146</v>
      </c>
      <c r="W93" s="771">
        <v>1135720</v>
      </c>
      <c r="X93" s="771">
        <v>1015685</v>
      </c>
      <c r="Y93" s="771">
        <v>914117</v>
      </c>
      <c r="Z93" s="771">
        <v>831015</v>
      </c>
      <c r="AA93" s="771">
        <v>744835</v>
      </c>
      <c r="AB93" s="771">
        <v>677124</v>
      </c>
      <c r="AC93"/>
    </row>
    <row r="94" spans="2:29" ht="12.45">
      <c r="B94" s="759"/>
      <c r="C94" s="756"/>
      <c r="D94" s="756"/>
      <c r="E94" s="756"/>
      <c r="F94" s="756"/>
      <c r="G94" s="756"/>
      <c r="H94" s="750" t="s">
        <v>218</v>
      </c>
      <c r="I94" s="750" t="s">
        <v>14870</v>
      </c>
      <c r="J94" s="771"/>
      <c r="K94" s="771"/>
      <c r="L94" s="771"/>
      <c r="M94" s="771"/>
      <c r="N94" s="771"/>
      <c r="O94" s="771"/>
      <c r="P94" s="771">
        <v>2155751</v>
      </c>
      <c r="Q94" s="771">
        <v>2155751</v>
      </c>
      <c r="R94" s="771">
        <v>2155751</v>
      </c>
      <c r="S94" s="771">
        <v>1946639</v>
      </c>
      <c r="T94" s="771">
        <v>1737528</v>
      </c>
      <c r="U94" s="771">
        <v>1570238</v>
      </c>
      <c r="V94" s="771">
        <v>1570238</v>
      </c>
      <c r="W94" s="771">
        <v>1402949</v>
      </c>
      <c r="X94" s="771">
        <v>1254670</v>
      </c>
      <c r="Y94" s="771">
        <v>1129203</v>
      </c>
      <c r="Z94" s="771">
        <v>1026548</v>
      </c>
      <c r="AA94" s="771">
        <v>920092</v>
      </c>
      <c r="AB94" s="771">
        <v>836447</v>
      </c>
      <c r="AC94"/>
    </row>
    <row r="95" spans="2:29" ht="12.45">
      <c r="B95" s="759"/>
      <c r="C95" s="756"/>
      <c r="D95" s="756"/>
      <c r="E95" s="756"/>
      <c r="F95" s="756"/>
      <c r="G95" s="750" t="s">
        <v>890</v>
      </c>
      <c r="H95" s="750" t="s">
        <v>822</v>
      </c>
      <c r="I95" s="750" t="s">
        <v>14924</v>
      </c>
      <c r="J95" s="771"/>
      <c r="K95" s="771"/>
      <c r="L95" s="771"/>
      <c r="M95" s="771"/>
      <c r="N95" s="771"/>
      <c r="O95" s="771"/>
      <c r="P95" s="771">
        <v>127908</v>
      </c>
      <c r="Q95" s="771">
        <v>127908</v>
      </c>
      <c r="R95" s="771">
        <v>127908</v>
      </c>
      <c r="S95" s="771">
        <v>115501</v>
      </c>
      <c r="T95" s="771">
        <v>103093</v>
      </c>
      <c r="U95" s="771">
        <v>93168</v>
      </c>
      <c r="V95" s="771">
        <v>93168</v>
      </c>
      <c r="W95" s="771">
        <v>83241</v>
      </c>
      <c r="X95" s="771">
        <v>74444</v>
      </c>
      <c r="Y95" s="771">
        <v>67000</v>
      </c>
      <c r="Z95" s="771">
        <v>60908</v>
      </c>
      <c r="AA95" s="771">
        <v>54592</v>
      </c>
      <c r="AB95" s="771">
        <v>49629</v>
      </c>
      <c r="AC95"/>
    </row>
    <row r="96" spans="2:29" ht="12.45">
      <c r="B96" s="759"/>
      <c r="C96" s="756"/>
      <c r="D96" s="756"/>
      <c r="E96" s="756"/>
      <c r="F96" s="756"/>
      <c r="G96" s="756"/>
      <c r="H96" s="750" t="s">
        <v>32</v>
      </c>
      <c r="I96" s="750" t="s">
        <v>14922</v>
      </c>
      <c r="J96" s="771"/>
      <c r="K96" s="771"/>
      <c r="L96" s="771"/>
      <c r="M96" s="771"/>
      <c r="N96" s="771"/>
      <c r="O96" s="771"/>
      <c r="P96" s="771">
        <v>1408424</v>
      </c>
      <c r="Q96" s="771">
        <v>1408424</v>
      </c>
      <c r="R96" s="771">
        <v>1408424</v>
      </c>
      <c r="S96" s="771">
        <v>1271805</v>
      </c>
      <c r="T96" s="771">
        <v>1135185</v>
      </c>
      <c r="U96" s="771">
        <v>1025889</v>
      </c>
      <c r="V96" s="771">
        <v>1025889</v>
      </c>
      <c r="W96" s="771">
        <v>916594</v>
      </c>
      <c r="X96" s="771">
        <v>819718</v>
      </c>
      <c r="Y96" s="771">
        <v>737746</v>
      </c>
      <c r="Z96" s="771">
        <v>670678</v>
      </c>
      <c r="AA96" s="771">
        <v>601126</v>
      </c>
      <c r="AB96" s="771">
        <v>546479</v>
      </c>
      <c r="AC96"/>
    </row>
    <row r="97" spans="2:29" ht="12.45">
      <c r="B97" s="759"/>
      <c r="C97" s="756"/>
      <c r="D97" s="756"/>
      <c r="E97" s="756"/>
      <c r="F97" s="756"/>
      <c r="G97" s="756"/>
      <c r="H97" s="750" t="s">
        <v>34</v>
      </c>
      <c r="I97" s="750" t="s">
        <v>14920</v>
      </c>
      <c r="J97" s="771"/>
      <c r="K97" s="771"/>
      <c r="L97" s="771"/>
      <c r="M97" s="771"/>
      <c r="N97" s="771"/>
      <c r="O97" s="771"/>
      <c r="P97" s="771">
        <v>1919645</v>
      </c>
      <c r="Q97" s="771">
        <v>1919645</v>
      </c>
      <c r="R97" s="771">
        <v>1919645</v>
      </c>
      <c r="S97" s="771">
        <v>1733436</v>
      </c>
      <c r="T97" s="771">
        <v>1547227</v>
      </c>
      <c r="U97" s="771">
        <v>1398260</v>
      </c>
      <c r="V97" s="771">
        <v>1398260</v>
      </c>
      <c r="W97" s="771">
        <v>1249293</v>
      </c>
      <c r="X97" s="771">
        <v>1117254</v>
      </c>
      <c r="Y97" s="771">
        <v>1005529</v>
      </c>
      <c r="Z97" s="771">
        <v>914117</v>
      </c>
      <c r="AA97" s="771">
        <v>819320</v>
      </c>
      <c r="AB97" s="771">
        <v>744835</v>
      </c>
      <c r="AC97"/>
    </row>
    <row r="98" spans="2:29" ht="12.45">
      <c r="B98" s="759"/>
      <c r="C98" s="756"/>
      <c r="D98" s="756"/>
      <c r="E98" s="756"/>
      <c r="F98" s="756"/>
      <c r="G98" s="756"/>
      <c r="H98" s="750" t="s">
        <v>218</v>
      </c>
      <c r="I98" s="750" t="s">
        <v>14926</v>
      </c>
      <c r="J98" s="771"/>
      <c r="K98" s="771"/>
      <c r="L98" s="771"/>
      <c r="M98" s="771"/>
      <c r="N98" s="771"/>
      <c r="O98" s="771"/>
      <c r="P98" s="771">
        <v>2361061</v>
      </c>
      <c r="Q98" s="771">
        <v>2361061</v>
      </c>
      <c r="R98" s="771">
        <v>2361061</v>
      </c>
      <c r="S98" s="771">
        <v>2132033</v>
      </c>
      <c r="T98" s="771">
        <v>1903007</v>
      </c>
      <c r="U98" s="771">
        <v>1719785</v>
      </c>
      <c r="V98" s="771">
        <v>1719785</v>
      </c>
      <c r="W98" s="771">
        <v>1536564</v>
      </c>
      <c r="X98" s="771">
        <v>1374162</v>
      </c>
      <c r="Y98" s="771">
        <v>1236747</v>
      </c>
      <c r="Z98" s="771">
        <v>1124314</v>
      </c>
      <c r="AA98" s="771">
        <v>1007719</v>
      </c>
      <c r="AB98" s="771">
        <v>916109</v>
      </c>
      <c r="AC98"/>
    </row>
    <row r="99" spans="2:29" ht="12.45">
      <c r="B99" s="751">
        <v>4523</v>
      </c>
      <c r="C99" s="750" t="s">
        <v>39</v>
      </c>
      <c r="D99" s="750" t="s">
        <v>40</v>
      </c>
      <c r="E99" s="750" t="s">
        <v>41</v>
      </c>
      <c r="F99" s="750" t="s">
        <v>242</v>
      </c>
      <c r="G99" s="750" t="s">
        <v>821</v>
      </c>
      <c r="H99" s="750" t="s">
        <v>822</v>
      </c>
      <c r="I99" s="750" t="s">
        <v>2096</v>
      </c>
      <c r="J99" s="771"/>
      <c r="K99" s="771"/>
      <c r="L99" s="771"/>
      <c r="M99" s="771"/>
      <c r="N99" s="771"/>
      <c r="O99" s="771"/>
      <c r="P99" s="771">
        <v>58443</v>
      </c>
      <c r="Q99" s="771">
        <v>58443</v>
      </c>
      <c r="R99" s="771">
        <v>58443</v>
      </c>
      <c r="S99" s="771">
        <v>55902</v>
      </c>
      <c r="T99" s="771">
        <v>53361</v>
      </c>
      <c r="U99" s="771">
        <v>48279</v>
      </c>
      <c r="V99" s="771">
        <v>48279</v>
      </c>
      <c r="W99" s="771">
        <v>43197</v>
      </c>
      <c r="X99" s="771">
        <v>36960</v>
      </c>
      <c r="Y99" s="771">
        <v>34419</v>
      </c>
      <c r="Z99" s="771">
        <v>30492</v>
      </c>
      <c r="AA99" s="771">
        <v>29337</v>
      </c>
      <c r="AB99" s="771">
        <v>26796</v>
      </c>
      <c r="AC99"/>
    </row>
    <row r="100" spans="2:29" ht="12.45">
      <c r="B100" s="759"/>
      <c r="C100" s="756"/>
      <c r="D100" s="756"/>
      <c r="E100" s="756"/>
      <c r="F100" s="756"/>
      <c r="G100" s="756"/>
      <c r="H100" s="750" t="s">
        <v>32</v>
      </c>
      <c r="I100" s="750" t="s">
        <v>2094</v>
      </c>
      <c r="J100" s="771"/>
      <c r="K100" s="771"/>
      <c r="L100" s="771"/>
      <c r="M100" s="771"/>
      <c r="N100" s="771"/>
      <c r="O100" s="771"/>
      <c r="P100" s="771">
        <v>642180</v>
      </c>
      <c r="Q100" s="771">
        <v>642180</v>
      </c>
      <c r="R100" s="771">
        <v>642180</v>
      </c>
      <c r="S100" s="771">
        <v>614460</v>
      </c>
      <c r="T100" s="771">
        <v>586740</v>
      </c>
      <c r="U100" s="771">
        <v>531300</v>
      </c>
      <c r="V100" s="771">
        <v>531300</v>
      </c>
      <c r="W100" s="771">
        <v>475860</v>
      </c>
      <c r="X100" s="771">
        <v>404250</v>
      </c>
      <c r="Y100" s="771">
        <v>376530</v>
      </c>
      <c r="Z100" s="771">
        <v>334950</v>
      </c>
      <c r="AA100" s="771">
        <v>321090</v>
      </c>
      <c r="AB100" s="771">
        <v>293370</v>
      </c>
      <c r="AC100"/>
    </row>
    <row r="101" spans="2:29" ht="12.45">
      <c r="B101" s="759"/>
      <c r="C101" s="756"/>
      <c r="D101" s="756"/>
      <c r="E101" s="756"/>
      <c r="F101" s="756"/>
      <c r="G101" s="756"/>
      <c r="H101" s="750" t="s">
        <v>34</v>
      </c>
      <c r="I101" s="750" t="s">
        <v>2092</v>
      </c>
      <c r="J101" s="771"/>
      <c r="K101" s="771"/>
      <c r="L101" s="771"/>
      <c r="M101" s="771"/>
      <c r="N101" s="771"/>
      <c r="O101" s="771"/>
      <c r="P101" s="771">
        <v>877800</v>
      </c>
      <c r="Q101" s="771">
        <v>877800</v>
      </c>
      <c r="R101" s="771">
        <v>877800</v>
      </c>
      <c r="S101" s="771">
        <v>838530</v>
      </c>
      <c r="T101" s="771">
        <v>801570</v>
      </c>
      <c r="U101" s="771">
        <v>725340</v>
      </c>
      <c r="V101" s="771">
        <v>725340</v>
      </c>
      <c r="W101" s="771">
        <v>649110</v>
      </c>
      <c r="X101" s="771">
        <v>552090</v>
      </c>
      <c r="Y101" s="771">
        <v>515130</v>
      </c>
      <c r="Z101" s="771">
        <v>457380</v>
      </c>
      <c r="AA101" s="771">
        <v>438900</v>
      </c>
      <c r="AB101" s="771">
        <v>399630</v>
      </c>
      <c r="AC101"/>
    </row>
    <row r="102" spans="2:29" ht="12.45">
      <c r="B102" s="759"/>
      <c r="C102" s="756"/>
      <c r="D102" s="756"/>
      <c r="E102" s="756"/>
      <c r="F102" s="756"/>
      <c r="G102" s="756"/>
      <c r="H102" s="750" t="s">
        <v>218</v>
      </c>
      <c r="I102" s="750" t="s">
        <v>2098</v>
      </c>
      <c r="J102" s="771"/>
      <c r="K102" s="771"/>
      <c r="L102" s="771"/>
      <c r="M102" s="771"/>
      <c r="N102" s="771"/>
      <c r="O102" s="771"/>
      <c r="P102" s="771">
        <v>1081080</v>
      </c>
      <c r="Q102" s="771">
        <v>1081080</v>
      </c>
      <c r="R102" s="771">
        <v>1081080</v>
      </c>
      <c r="S102" s="771">
        <v>1034880</v>
      </c>
      <c r="T102" s="771">
        <v>986370</v>
      </c>
      <c r="U102" s="771">
        <v>893970</v>
      </c>
      <c r="V102" s="771">
        <v>893970</v>
      </c>
      <c r="W102" s="771">
        <v>799260</v>
      </c>
      <c r="X102" s="771">
        <v>681450</v>
      </c>
      <c r="Y102" s="771">
        <v>635250</v>
      </c>
      <c r="Z102" s="771">
        <v>563640</v>
      </c>
      <c r="AA102" s="771">
        <v>540540</v>
      </c>
      <c r="AB102" s="771">
        <v>494340</v>
      </c>
      <c r="AC102"/>
    </row>
    <row r="103" spans="2:29" ht="12.45">
      <c r="B103" s="759"/>
      <c r="C103" s="756"/>
      <c r="D103" s="756"/>
      <c r="E103" s="756"/>
      <c r="F103" s="756"/>
      <c r="G103" s="750" t="s">
        <v>890</v>
      </c>
      <c r="H103" s="750" t="s">
        <v>822</v>
      </c>
      <c r="I103" s="750" t="s">
        <v>2095</v>
      </c>
      <c r="J103" s="771"/>
      <c r="K103" s="771"/>
      <c r="L103" s="771"/>
      <c r="M103" s="771"/>
      <c r="N103" s="771"/>
      <c r="O103" s="771"/>
      <c r="P103" s="771">
        <v>64218</v>
      </c>
      <c r="Q103" s="771">
        <v>64218</v>
      </c>
      <c r="R103" s="771">
        <v>64218</v>
      </c>
      <c r="S103" s="771">
        <v>61446</v>
      </c>
      <c r="T103" s="771">
        <v>58674</v>
      </c>
      <c r="U103" s="771">
        <v>53130</v>
      </c>
      <c r="V103" s="771">
        <v>53130</v>
      </c>
      <c r="W103" s="771">
        <v>47586</v>
      </c>
      <c r="X103" s="771">
        <v>40656</v>
      </c>
      <c r="Y103" s="771">
        <v>37653</v>
      </c>
      <c r="Z103" s="771">
        <v>33495</v>
      </c>
      <c r="AA103" s="771">
        <v>32109</v>
      </c>
      <c r="AB103" s="771">
        <v>29568</v>
      </c>
      <c r="AC103"/>
    </row>
    <row r="104" spans="2:29" ht="12.45">
      <c r="B104" s="759"/>
      <c r="C104" s="756"/>
      <c r="D104" s="756"/>
      <c r="E104" s="756"/>
      <c r="F104" s="756"/>
      <c r="G104" s="756"/>
      <c r="H104" s="750" t="s">
        <v>32</v>
      </c>
      <c r="I104" s="750" t="s">
        <v>2093</v>
      </c>
      <c r="J104" s="771"/>
      <c r="K104" s="771"/>
      <c r="L104" s="771"/>
      <c r="M104" s="771"/>
      <c r="N104" s="771"/>
      <c r="O104" s="771"/>
      <c r="P104" s="771">
        <v>706860</v>
      </c>
      <c r="Q104" s="771">
        <v>706860</v>
      </c>
      <c r="R104" s="771">
        <v>706860</v>
      </c>
      <c r="S104" s="771">
        <v>676830</v>
      </c>
      <c r="T104" s="771">
        <v>646800</v>
      </c>
      <c r="U104" s="771">
        <v>584430</v>
      </c>
      <c r="V104" s="771">
        <v>584430</v>
      </c>
      <c r="W104" s="771">
        <v>522060</v>
      </c>
      <c r="X104" s="771">
        <v>445830</v>
      </c>
      <c r="Y104" s="771">
        <v>415800</v>
      </c>
      <c r="Z104" s="771">
        <v>369600</v>
      </c>
      <c r="AA104" s="771">
        <v>353430</v>
      </c>
      <c r="AB104" s="771">
        <v>323400</v>
      </c>
      <c r="AC104"/>
    </row>
    <row r="105" spans="2:29" ht="12.45">
      <c r="B105" s="759"/>
      <c r="C105" s="756"/>
      <c r="D105" s="756"/>
      <c r="E105" s="756"/>
      <c r="F105" s="756"/>
      <c r="G105" s="756"/>
      <c r="H105" s="750" t="s">
        <v>34</v>
      </c>
      <c r="I105" s="750" t="s">
        <v>2091</v>
      </c>
      <c r="J105" s="771"/>
      <c r="K105" s="771"/>
      <c r="L105" s="771"/>
      <c r="M105" s="771"/>
      <c r="N105" s="771"/>
      <c r="O105" s="771"/>
      <c r="P105" s="771">
        <v>963270</v>
      </c>
      <c r="Q105" s="771">
        <v>963270</v>
      </c>
      <c r="R105" s="771">
        <v>963270</v>
      </c>
      <c r="S105" s="771">
        <v>921690</v>
      </c>
      <c r="T105" s="771">
        <v>880110</v>
      </c>
      <c r="U105" s="771">
        <v>796950</v>
      </c>
      <c r="V105" s="771">
        <v>796950</v>
      </c>
      <c r="W105" s="771">
        <v>713790</v>
      </c>
      <c r="X105" s="771">
        <v>607530</v>
      </c>
      <c r="Y105" s="771">
        <v>565950</v>
      </c>
      <c r="Z105" s="771">
        <v>503580</v>
      </c>
      <c r="AA105" s="771">
        <v>482790</v>
      </c>
      <c r="AB105" s="771">
        <v>441210</v>
      </c>
      <c r="AC105"/>
    </row>
    <row r="106" spans="2:29" ht="12.45">
      <c r="B106" s="759"/>
      <c r="C106" s="756"/>
      <c r="D106" s="756"/>
      <c r="E106" s="756"/>
      <c r="F106" s="756"/>
      <c r="G106" s="756"/>
      <c r="H106" s="750" t="s">
        <v>218</v>
      </c>
      <c r="I106" s="750" t="s">
        <v>2097</v>
      </c>
      <c r="J106" s="771"/>
      <c r="K106" s="771"/>
      <c r="L106" s="771"/>
      <c r="M106" s="771"/>
      <c r="N106" s="771"/>
      <c r="O106" s="771"/>
      <c r="P106" s="771">
        <v>1189650</v>
      </c>
      <c r="Q106" s="771">
        <v>1189650</v>
      </c>
      <c r="R106" s="771">
        <v>1189650</v>
      </c>
      <c r="S106" s="771">
        <v>1136520</v>
      </c>
      <c r="T106" s="771">
        <v>1085700</v>
      </c>
      <c r="U106" s="771">
        <v>981750</v>
      </c>
      <c r="V106" s="771">
        <v>981750</v>
      </c>
      <c r="W106" s="771">
        <v>880110</v>
      </c>
      <c r="X106" s="771">
        <v>750750</v>
      </c>
      <c r="Y106" s="771">
        <v>697620</v>
      </c>
      <c r="Z106" s="771">
        <v>621390</v>
      </c>
      <c r="AA106" s="771">
        <v>593670</v>
      </c>
      <c r="AB106" s="771">
        <v>542850</v>
      </c>
      <c r="AC106"/>
    </row>
    <row r="107" spans="2:29" ht="12.45">
      <c r="B107" s="751">
        <v>4524</v>
      </c>
      <c r="C107" s="750" t="s">
        <v>583</v>
      </c>
      <c r="D107" s="750" t="s">
        <v>242</v>
      </c>
      <c r="E107" s="750" t="s">
        <v>41</v>
      </c>
      <c r="F107" s="750" t="s">
        <v>242</v>
      </c>
      <c r="G107" s="750" t="s">
        <v>821</v>
      </c>
      <c r="H107" s="750" t="s">
        <v>822</v>
      </c>
      <c r="I107" s="750" t="s">
        <v>2044</v>
      </c>
      <c r="J107" s="771"/>
      <c r="K107" s="771"/>
      <c r="L107" s="771"/>
      <c r="M107" s="771"/>
      <c r="N107" s="771"/>
      <c r="O107" s="771"/>
      <c r="P107" s="771">
        <v>71148</v>
      </c>
      <c r="Q107" s="771">
        <v>71148</v>
      </c>
      <c r="R107" s="771">
        <v>71148</v>
      </c>
      <c r="S107" s="771">
        <v>63525</v>
      </c>
      <c r="T107" s="771">
        <v>57288</v>
      </c>
      <c r="U107" s="771">
        <v>52206</v>
      </c>
      <c r="V107" s="771">
        <v>52206</v>
      </c>
      <c r="W107" s="771">
        <v>45738</v>
      </c>
      <c r="X107" s="771">
        <v>42042</v>
      </c>
      <c r="Y107" s="771">
        <v>36960</v>
      </c>
      <c r="Z107" s="771">
        <v>34419</v>
      </c>
      <c r="AA107" s="771">
        <v>30492</v>
      </c>
      <c r="AB107" s="771">
        <v>27951</v>
      </c>
      <c r="AC107"/>
    </row>
    <row r="108" spans="2:29" ht="12.45">
      <c r="B108" s="759"/>
      <c r="C108" s="756"/>
      <c r="D108" s="756"/>
      <c r="E108" s="756"/>
      <c r="F108" s="756"/>
      <c r="G108" s="756"/>
      <c r="H108" s="750" t="s">
        <v>32</v>
      </c>
      <c r="I108" s="750" t="s">
        <v>2042</v>
      </c>
      <c r="J108" s="771"/>
      <c r="K108" s="771"/>
      <c r="L108" s="771"/>
      <c r="M108" s="771"/>
      <c r="N108" s="771"/>
      <c r="O108" s="771"/>
      <c r="P108" s="771">
        <v>783090</v>
      </c>
      <c r="Q108" s="771">
        <v>783090</v>
      </c>
      <c r="R108" s="771">
        <v>783090</v>
      </c>
      <c r="S108" s="771">
        <v>699930</v>
      </c>
      <c r="T108" s="771">
        <v>628320</v>
      </c>
      <c r="U108" s="771">
        <v>572880</v>
      </c>
      <c r="V108" s="771">
        <v>572880</v>
      </c>
      <c r="W108" s="771">
        <v>503580</v>
      </c>
      <c r="X108" s="771">
        <v>462000</v>
      </c>
      <c r="Y108" s="771">
        <v>404250</v>
      </c>
      <c r="Z108" s="771">
        <v>376530</v>
      </c>
      <c r="AA108" s="771">
        <v>334950</v>
      </c>
      <c r="AB108" s="771">
        <v>307230</v>
      </c>
      <c r="AC108"/>
    </row>
    <row r="109" spans="2:29" ht="12.45">
      <c r="B109" s="759"/>
      <c r="C109" s="756"/>
      <c r="D109" s="756"/>
      <c r="E109" s="756"/>
      <c r="F109" s="756"/>
      <c r="G109" s="756"/>
      <c r="H109" s="750" t="s">
        <v>34</v>
      </c>
      <c r="I109" s="750" t="s">
        <v>2040</v>
      </c>
      <c r="J109" s="771"/>
      <c r="K109" s="771"/>
      <c r="L109" s="771"/>
      <c r="M109" s="771"/>
      <c r="N109" s="771"/>
      <c r="O109" s="771"/>
      <c r="P109" s="771">
        <v>1067220</v>
      </c>
      <c r="Q109" s="771">
        <v>1067220</v>
      </c>
      <c r="R109" s="771">
        <v>1067220</v>
      </c>
      <c r="S109" s="771">
        <v>954030</v>
      </c>
      <c r="T109" s="771">
        <v>857010</v>
      </c>
      <c r="U109" s="771">
        <v>780780</v>
      </c>
      <c r="V109" s="771">
        <v>780780</v>
      </c>
      <c r="W109" s="771">
        <v>686070</v>
      </c>
      <c r="X109" s="771">
        <v>628320</v>
      </c>
      <c r="Y109" s="771">
        <v>552090</v>
      </c>
      <c r="Z109" s="771">
        <v>515130</v>
      </c>
      <c r="AA109" s="771">
        <v>457380</v>
      </c>
      <c r="AB109" s="771">
        <v>420420</v>
      </c>
      <c r="AC109"/>
    </row>
    <row r="110" spans="2:29" ht="12.45">
      <c r="B110" s="759"/>
      <c r="C110" s="756"/>
      <c r="D110" s="756"/>
      <c r="E110" s="756"/>
      <c r="F110" s="756"/>
      <c r="G110" s="756"/>
      <c r="H110" s="750" t="s">
        <v>218</v>
      </c>
      <c r="I110" s="750" t="s">
        <v>2046</v>
      </c>
      <c r="J110" s="771"/>
      <c r="K110" s="771"/>
      <c r="L110" s="771"/>
      <c r="M110" s="771"/>
      <c r="N110" s="771"/>
      <c r="O110" s="771"/>
      <c r="P110" s="771">
        <v>1316700</v>
      </c>
      <c r="Q110" s="771">
        <v>1316700</v>
      </c>
      <c r="R110" s="771">
        <v>1316700</v>
      </c>
      <c r="S110" s="771">
        <v>1175790</v>
      </c>
      <c r="T110" s="771">
        <v>1057980</v>
      </c>
      <c r="U110" s="771">
        <v>963270</v>
      </c>
      <c r="V110" s="771">
        <v>963270</v>
      </c>
      <c r="W110" s="771">
        <v>845460</v>
      </c>
      <c r="X110" s="771">
        <v>776160</v>
      </c>
      <c r="Y110" s="771">
        <v>681450</v>
      </c>
      <c r="Z110" s="771">
        <v>635250</v>
      </c>
      <c r="AA110" s="771">
        <v>563640</v>
      </c>
      <c r="AB110" s="771">
        <v>517440</v>
      </c>
      <c r="AC110"/>
    </row>
    <row r="111" spans="2:29" ht="12.45">
      <c r="B111" s="759"/>
      <c r="C111" s="756"/>
      <c r="D111" s="756"/>
      <c r="E111" s="756"/>
      <c r="F111" s="756"/>
      <c r="G111" s="750" t="s">
        <v>890</v>
      </c>
      <c r="H111" s="750" t="s">
        <v>822</v>
      </c>
      <c r="I111" s="750" t="s">
        <v>2043</v>
      </c>
      <c r="J111" s="771"/>
      <c r="K111" s="771"/>
      <c r="L111" s="771"/>
      <c r="M111" s="771"/>
      <c r="N111" s="771"/>
      <c r="O111" s="771"/>
      <c r="P111" s="771">
        <v>78309</v>
      </c>
      <c r="Q111" s="771">
        <v>78309</v>
      </c>
      <c r="R111" s="771">
        <v>78309</v>
      </c>
      <c r="S111" s="771">
        <v>69993</v>
      </c>
      <c r="T111" s="771">
        <v>63063</v>
      </c>
      <c r="U111" s="771">
        <v>57519</v>
      </c>
      <c r="V111" s="771">
        <v>57519</v>
      </c>
      <c r="W111" s="771">
        <v>50358</v>
      </c>
      <c r="X111" s="771">
        <v>46200</v>
      </c>
      <c r="Y111" s="771">
        <v>40656</v>
      </c>
      <c r="Z111" s="771">
        <v>37653</v>
      </c>
      <c r="AA111" s="771">
        <v>33495</v>
      </c>
      <c r="AB111" s="771">
        <v>30723</v>
      </c>
      <c r="AC111"/>
    </row>
    <row r="112" spans="2:29" ht="12.45">
      <c r="B112" s="759"/>
      <c r="C112" s="756"/>
      <c r="D112" s="756"/>
      <c r="E112" s="756"/>
      <c r="F112" s="756"/>
      <c r="G112" s="756"/>
      <c r="H112" s="750" t="s">
        <v>32</v>
      </c>
      <c r="I112" s="750" t="s">
        <v>2041</v>
      </c>
      <c r="J112" s="771"/>
      <c r="K112" s="771"/>
      <c r="L112" s="771"/>
      <c r="M112" s="771"/>
      <c r="N112" s="771"/>
      <c r="O112" s="771"/>
      <c r="P112" s="771">
        <v>861630</v>
      </c>
      <c r="Q112" s="771">
        <v>861630</v>
      </c>
      <c r="R112" s="771">
        <v>861630</v>
      </c>
      <c r="S112" s="771">
        <v>769230</v>
      </c>
      <c r="T112" s="771">
        <v>690690</v>
      </c>
      <c r="U112" s="771">
        <v>630630</v>
      </c>
      <c r="V112" s="771">
        <v>630630</v>
      </c>
      <c r="W112" s="771">
        <v>554400</v>
      </c>
      <c r="X112" s="771">
        <v>508200</v>
      </c>
      <c r="Y112" s="771">
        <v>445830</v>
      </c>
      <c r="Z112" s="771">
        <v>415800</v>
      </c>
      <c r="AA112" s="771">
        <v>369600</v>
      </c>
      <c r="AB112" s="771">
        <v>337260</v>
      </c>
      <c r="AC112"/>
    </row>
    <row r="113" spans="2:29" ht="12.45">
      <c r="B113" s="759"/>
      <c r="C113" s="756"/>
      <c r="D113" s="756"/>
      <c r="E113" s="756"/>
      <c r="F113" s="756"/>
      <c r="G113" s="756"/>
      <c r="H113" s="750" t="s">
        <v>34</v>
      </c>
      <c r="I113" s="750" t="s">
        <v>2039</v>
      </c>
      <c r="J113" s="771"/>
      <c r="K113" s="771"/>
      <c r="L113" s="771"/>
      <c r="M113" s="771"/>
      <c r="N113" s="771"/>
      <c r="O113" s="771"/>
      <c r="P113" s="771">
        <v>1173480</v>
      </c>
      <c r="Q113" s="771">
        <v>1173480</v>
      </c>
      <c r="R113" s="771">
        <v>1173480</v>
      </c>
      <c r="S113" s="771">
        <v>1048740</v>
      </c>
      <c r="T113" s="771">
        <v>942480</v>
      </c>
      <c r="U113" s="771">
        <v>859320</v>
      </c>
      <c r="V113" s="771">
        <v>859320</v>
      </c>
      <c r="W113" s="771">
        <v>755370</v>
      </c>
      <c r="X113" s="771">
        <v>690690</v>
      </c>
      <c r="Y113" s="771">
        <v>607530</v>
      </c>
      <c r="Z113" s="771">
        <v>565950</v>
      </c>
      <c r="AA113" s="771">
        <v>503580</v>
      </c>
      <c r="AB113" s="771">
        <v>462000</v>
      </c>
      <c r="AC113"/>
    </row>
    <row r="114" spans="2:29" ht="12.45">
      <c r="B114" s="759"/>
      <c r="C114" s="756"/>
      <c r="D114" s="756"/>
      <c r="E114" s="756"/>
      <c r="F114" s="756"/>
      <c r="G114" s="756"/>
      <c r="H114" s="750" t="s">
        <v>218</v>
      </c>
      <c r="I114" s="750" t="s">
        <v>2045</v>
      </c>
      <c r="J114" s="771"/>
      <c r="K114" s="771"/>
      <c r="L114" s="771"/>
      <c r="M114" s="771"/>
      <c r="N114" s="771"/>
      <c r="O114" s="771"/>
      <c r="P114" s="771">
        <v>1448370</v>
      </c>
      <c r="Q114" s="771">
        <v>1448370</v>
      </c>
      <c r="R114" s="771">
        <v>1448370</v>
      </c>
      <c r="S114" s="771">
        <v>1293600</v>
      </c>
      <c r="T114" s="771">
        <v>1164240</v>
      </c>
      <c r="U114" s="771">
        <v>1060290</v>
      </c>
      <c r="V114" s="771">
        <v>1060290</v>
      </c>
      <c r="W114" s="771">
        <v>930930</v>
      </c>
      <c r="X114" s="771">
        <v>852390</v>
      </c>
      <c r="Y114" s="771">
        <v>750750</v>
      </c>
      <c r="Z114" s="771">
        <v>697620</v>
      </c>
      <c r="AA114" s="771">
        <v>621390</v>
      </c>
      <c r="AB114" s="771">
        <v>568260</v>
      </c>
      <c r="AC114"/>
    </row>
    <row r="115" spans="2:29" ht="12.45">
      <c r="B115" s="751">
        <v>4525</v>
      </c>
      <c r="C115" s="750" t="s">
        <v>582</v>
      </c>
      <c r="D115" s="750" t="s">
        <v>554</v>
      </c>
      <c r="E115" s="750" t="s">
        <v>41</v>
      </c>
      <c r="F115" s="750"/>
      <c r="G115" s="750" t="s">
        <v>821</v>
      </c>
      <c r="H115" s="750" t="s">
        <v>822</v>
      </c>
      <c r="I115" s="750" t="s">
        <v>2052</v>
      </c>
      <c r="J115" s="771"/>
      <c r="K115" s="771">
        <v>10810800</v>
      </c>
      <c r="L115" s="771">
        <v>10810800</v>
      </c>
      <c r="M115" s="771">
        <v>10810800</v>
      </c>
      <c r="N115" s="771">
        <v>10810800</v>
      </c>
      <c r="O115" s="771">
        <v>7830900</v>
      </c>
      <c r="P115" s="771">
        <v>7022400</v>
      </c>
      <c r="Q115" s="771">
        <v>6491100</v>
      </c>
      <c r="R115" s="771">
        <v>5936700</v>
      </c>
      <c r="S115" s="771">
        <v>5936700</v>
      </c>
      <c r="T115" s="771">
        <v>5936700</v>
      </c>
      <c r="U115" s="771">
        <v>5936700</v>
      </c>
      <c r="V115" s="771">
        <v>5936700</v>
      </c>
      <c r="W115" s="771">
        <v>5936700</v>
      </c>
      <c r="X115" s="771">
        <v>5936700</v>
      </c>
      <c r="Y115" s="771">
        <v>5936700</v>
      </c>
      <c r="Z115" s="771">
        <v>5936700</v>
      </c>
      <c r="AA115" s="771">
        <v>5936700</v>
      </c>
      <c r="AB115" s="771">
        <v>5936700</v>
      </c>
      <c r="AC115"/>
    </row>
    <row r="116" spans="2:29" ht="12.45">
      <c r="B116" s="759"/>
      <c r="C116" s="756"/>
      <c r="D116" s="756"/>
      <c r="E116" s="756"/>
      <c r="F116" s="756"/>
      <c r="G116" s="756"/>
      <c r="H116" s="750" t="s">
        <v>32</v>
      </c>
      <c r="I116" s="750" t="s">
        <v>2050</v>
      </c>
      <c r="J116" s="771"/>
      <c r="K116" s="771">
        <v>118803300</v>
      </c>
      <c r="L116" s="771">
        <v>118803300</v>
      </c>
      <c r="M116" s="771">
        <v>118803300</v>
      </c>
      <c r="N116" s="771">
        <v>118803300</v>
      </c>
      <c r="O116" s="771">
        <v>86116800</v>
      </c>
      <c r="P116" s="771">
        <v>77223300</v>
      </c>
      <c r="Q116" s="771">
        <v>71286600</v>
      </c>
      <c r="R116" s="771">
        <v>65326800</v>
      </c>
      <c r="S116" s="771">
        <v>65326800</v>
      </c>
      <c r="T116" s="771">
        <v>65326800</v>
      </c>
      <c r="U116" s="771">
        <v>65326800</v>
      </c>
      <c r="V116" s="771">
        <v>65326800</v>
      </c>
      <c r="W116" s="771">
        <v>65326800</v>
      </c>
      <c r="X116" s="771">
        <v>65326800</v>
      </c>
      <c r="Y116" s="771">
        <v>65326800</v>
      </c>
      <c r="Z116" s="771">
        <v>65326800</v>
      </c>
      <c r="AA116" s="771">
        <v>65326800</v>
      </c>
      <c r="AB116" s="771">
        <v>65326800</v>
      </c>
      <c r="AC116"/>
    </row>
    <row r="117" spans="2:29" ht="12.45">
      <c r="B117" s="759"/>
      <c r="C117" s="756"/>
      <c r="D117" s="756"/>
      <c r="E117" s="756"/>
      <c r="F117" s="756"/>
      <c r="G117" s="756"/>
      <c r="H117" s="750" t="s">
        <v>34</v>
      </c>
      <c r="I117" s="750" t="s">
        <v>2048</v>
      </c>
      <c r="J117" s="771"/>
      <c r="K117" s="771">
        <v>162023400</v>
      </c>
      <c r="L117" s="771">
        <v>162023400</v>
      </c>
      <c r="M117" s="771">
        <v>162023400</v>
      </c>
      <c r="N117" s="771">
        <v>162023400</v>
      </c>
      <c r="O117" s="771">
        <v>117440400</v>
      </c>
      <c r="P117" s="771">
        <v>105312900</v>
      </c>
      <c r="Q117" s="771">
        <v>97204800</v>
      </c>
      <c r="R117" s="771">
        <v>89096700</v>
      </c>
      <c r="S117" s="771">
        <v>89096700</v>
      </c>
      <c r="T117" s="771">
        <v>89096700</v>
      </c>
      <c r="U117" s="771">
        <v>89096700</v>
      </c>
      <c r="V117" s="771">
        <v>89096700</v>
      </c>
      <c r="W117" s="771">
        <v>89096700</v>
      </c>
      <c r="X117" s="771">
        <v>89096700</v>
      </c>
      <c r="Y117" s="771">
        <v>89096700</v>
      </c>
      <c r="Z117" s="771">
        <v>89096700</v>
      </c>
      <c r="AA117" s="771">
        <v>89096700</v>
      </c>
      <c r="AB117" s="771">
        <v>89096700</v>
      </c>
      <c r="AC117"/>
    </row>
    <row r="118" spans="2:29" ht="12.45">
      <c r="B118" s="759"/>
      <c r="C118" s="756"/>
      <c r="D118" s="756"/>
      <c r="E118" s="756"/>
      <c r="F118" s="756"/>
      <c r="G118" s="756"/>
      <c r="H118" s="750" t="s">
        <v>218</v>
      </c>
      <c r="I118" s="750" t="s">
        <v>2054</v>
      </c>
      <c r="J118" s="771"/>
      <c r="K118" s="771">
        <v>199815000</v>
      </c>
      <c r="L118" s="771">
        <v>199815000</v>
      </c>
      <c r="M118" s="771">
        <v>199815000</v>
      </c>
      <c r="N118" s="771">
        <v>199815000</v>
      </c>
      <c r="O118" s="771">
        <v>144860100</v>
      </c>
      <c r="P118" s="771">
        <v>129891300</v>
      </c>
      <c r="Q118" s="771">
        <v>119865900</v>
      </c>
      <c r="R118" s="771">
        <v>109886700</v>
      </c>
      <c r="S118" s="771">
        <v>109886700</v>
      </c>
      <c r="T118" s="771">
        <v>109886700</v>
      </c>
      <c r="U118" s="771">
        <v>109886700</v>
      </c>
      <c r="V118" s="771">
        <v>109886700</v>
      </c>
      <c r="W118" s="771">
        <v>109886700</v>
      </c>
      <c r="X118" s="771">
        <v>109886700</v>
      </c>
      <c r="Y118" s="771">
        <v>109886700</v>
      </c>
      <c r="Z118" s="771">
        <v>109886700</v>
      </c>
      <c r="AA118" s="771">
        <v>109886700</v>
      </c>
      <c r="AB118" s="771">
        <v>109886700</v>
      </c>
      <c r="AC118"/>
    </row>
    <row r="119" spans="2:29" ht="12.45">
      <c r="B119" s="759"/>
      <c r="C119" s="756"/>
      <c r="D119" s="756"/>
      <c r="E119" s="756"/>
      <c r="F119" s="756"/>
      <c r="G119" s="750" t="s">
        <v>890</v>
      </c>
      <c r="H119" s="750" t="s">
        <v>822</v>
      </c>
      <c r="I119" s="750" t="s">
        <v>2051</v>
      </c>
      <c r="J119" s="771"/>
      <c r="K119" s="771">
        <v>11873400</v>
      </c>
      <c r="L119" s="771">
        <v>11873400</v>
      </c>
      <c r="M119" s="771">
        <v>11873400</v>
      </c>
      <c r="N119" s="771">
        <v>11873400</v>
      </c>
      <c r="O119" s="771">
        <v>8616300</v>
      </c>
      <c r="P119" s="771">
        <v>7715400</v>
      </c>
      <c r="Q119" s="771">
        <v>7137900</v>
      </c>
      <c r="R119" s="771">
        <v>6537300</v>
      </c>
      <c r="S119" s="771">
        <v>6537300</v>
      </c>
      <c r="T119" s="771">
        <v>6537300</v>
      </c>
      <c r="U119" s="771">
        <v>6537300</v>
      </c>
      <c r="V119" s="771">
        <v>6537300</v>
      </c>
      <c r="W119" s="771">
        <v>6537300</v>
      </c>
      <c r="X119" s="771">
        <v>6537300</v>
      </c>
      <c r="Y119" s="771">
        <v>6537300</v>
      </c>
      <c r="Z119" s="771">
        <v>6537300</v>
      </c>
      <c r="AA119" s="771">
        <v>6537300</v>
      </c>
      <c r="AB119" s="771">
        <v>6537300</v>
      </c>
      <c r="AC119"/>
    </row>
    <row r="120" spans="2:29" ht="12.45">
      <c r="B120" s="759"/>
      <c r="C120" s="756"/>
      <c r="D120" s="756"/>
      <c r="E120" s="756"/>
      <c r="F120" s="756"/>
      <c r="G120" s="756"/>
      <c r="H120" s="750" t="s">
        <v>32</v>
      </c>
      <c r="I120" s="750" t="s">
        <v>2049</v>
      </c>
      <c r="J120" s="771"/>
      <c r="K120" s="771">
        <v>130676700</v>
      </c>
      <c r="L120" s="771">
        <v>130676700</v>
      </c>
      <c r="M120" s="771">
        <v>130676700</v>
      </c>
      <c r="N120" s="771">
        <v>130676700</v>
      </c>
      <c r="O120" s="771">
        <v>94733100</v>
      </c>
      <c r="P120" s="771">
        <v>84938700</v>
      </c>
      <c r="Q120" s="771">
        <v>78401400</v>
      </c>
      <c r="R120" s="771">
        <v>71864100</v>
      </c>
      <c r="S120" s="771">
        <v>71864100</v>
      </c>
      <c r="T120" s="771">
        <v>71864100</v>
      </c>
      <c r="U120" s="771">
        <v>71864100</v>
      </c>
      <c r="V120" s="771">
        <v>71864100</v>
      </c>
      <c r="W120" s="771">
        <v>71864100</v>
      </c>
      <c r="X120" s="771">
        <v>71864100</v>
      </c>
      <c r="Y120" s="771">
        <v>71864100</v>
      </c>
      <c r="Z120" s="771">
        <v>71864100</v>
      </c>
      <c r="AA120" s="771">
        <v>71864100</v>
      </c>
      <c r="AB120" s="771">
        <v>71864100</v>
      </c>
      <c r="AC120"/>
    </row>
    <row r="121" spans="2:29" ht="12.45">
      <c r="B121" s="759"/>
      <c r="C121" s="756"/>
      <c r="D121" s="756"/>
      <c r="E121" s="756"/>
      <c r="F121" s="756"/>
      <c r="G121" s="756"/>
      <c r="H121" s="750" t="s">
        <v>34</v>
      </c>
      <c r="I121" s="750" t="s">
        <v>2047</v>
      </c>
      <c r="J121" s="771"/>
      <c r="K121" s="771">
        <v>178216500</v>
      </c>
      <c r="L121" s="771">
        <v>178216500</v>
      </c>
      <c r="M121" s="771">
        <v>178216500</v>
      </c>
      <c r="N121" s="771">
        <v>178216500</v>
      </c>
      <c r="O121" s="771">
        <v>129198300</v>
      </c>
      <c r="P121" s="771">
        <v>115846500</v>
      </c>
      <c r="Q121" s="771">
        <v>106906800</v>
      </c>
      <c r="R121" s="771">
        <v>98013300</v>
      </c>
      <c r="S121" s="771">
        <v>98013300</v>
      </c>
      <c r="T121" s="771">
        <v>98013300</v>
      </c>
      <c r="U121" s="771">
        <v>98013300</v>
      </c>
      <c r="V121" s="771">
        <v>98013300</v>
      </c>
      <c r="W121" s="771">
        <v>98013300</v>
      </c>
      <c r="X121" s="771">
        <v>98013300</v>
      </c>
      <c r="Y121" s="771">
        <v>98013300</v>
      </c>
      <c r="Z121" s="771">
        <v>98013300</v>
      </c>
      <c r="AA121" s="771">
        <v>98013300</v>
      </c>
      <c r="AB121" s="771">
        <v>98013300</v>
      </c>
      <c r="AC121"/>
    </row>
    <row r="122" spans="2:29" ht="12.45">
      <c r="B122" s="759"/>
      <c r="C122" s="756"/>
      <c r="D122" s="756"/>
      <c r="E122" s="756"/>
      <c r="F122" s="756"/>
      <c r="G122" s="756"/>
      <c r="H122" s="750" t="s">
        <v>218</v>
      </c>
      <c r="I122" s="750" t="s">
        <v>2053</v>
      </c>
      <c r="J122" s="771"/>
      <c r="K122" s="771">
        <v>237606600</v>
      </c>
      <c r="L122" s="771">
        <v>237606600</v>
      </c>
      <c r="M122" s="771">
        <v>237606600</v>
      </c>
      <c r="N122" s="771">
        <v>237606600</v>
      </c>
      <c r="O122" s="771">
        <v>172256700</v>
      </c>
      <c r="P122" s="771">
        <v>154446600</v>
      </c>
      <c r="Q122" s="771">
        <v>142550100</v>
      </c>
      <c r="R122" s="771">
        <v>130676700</v>
      </c>
      <c r="S122" s="771">
        <v>130676700</v>
      </c>
      <c r="T122" s="771">
        <v>130676700</v>
      </c>
      <c r="U122" s="771">
        <v>130676700</v>
      </c>
      <c r="V122" s="771">
        <v>130676700</v>
      </c>
      <c r="W122" s="771">
        <v>130676700</v>
      </c>
      <c r="X122" s="771">
        <v>130676700</v>
      </c>
      <c r="Y122" s="771">
        <v>130676700</v>
      </c>
      <c r="Z122" s="771">
        <v>130676700</v>
      </c>
      <c r="AA122" s="771">
        <v>130676700</v>
      </c>
      <c r="AB122" s="771">
        <v>130676700</v>
      </c>
      <c r="AC122"/>
    </row>
    <row r="123" spans="2:29" ht="12.45">
      <c r="B123" s="751">
        <v>4526</v>
      </c>
      <c r="C123" s="750" t="s">
        <v>730</v>
      </c>
      <c r="D123" s="750" t="s">
        <v>305</v>
      </c>
      <c r="E123" s="750" t="s">
        <v>41</v>
      </c>
      <c r="F123" s="750"/>
      <c r="G123" s="750" t="s">
        <v>821</v>
      </c>
      <c r="H123" s="750" t="s">
        <v>822</v>
      </c>
      <c r="I123" s="750" t="s">
        <v>2036</v>
      </c>
      <c r="J123" s="771"/>
      <c r="K123" s="771"/>
      <c r="L123" s="771"/>
      <c r="M123" s="771"/>
      <c r="N123" s="771"/>
      <c r="O123" s="771"/>
      <c r="P123" s="771">
        <v>170016</v>
      </c>
      <c r="Q123" s="771">
        <v>159621</v>
      </c>
      <c r="R123" s="771">
        <v>151536</v>
      </c>
      <c r="S123" s="771">
        <v>142065</v>
      </c>
      <c r="T123" s="771">
        <v>133980</v>
      </c>
      <c r="U123" s="771">
        <v>127050</v>
      </c>
      <c r="V123" s="771">
        <v>119889</v>
      </c>
      <c r="W123" s="771">
        <v>114114</v>
      </c>
      <c r="X123" s="771">
        <v>107184</v>
      </c>
      <c r="Y123" s="771">
        <v>100023</v>
      </c>
      <c r="Z123" s="771">
        <v>95634</v>
      </c>
      <c r="AA123" s="771">
        <v>89628</v>
      </c>
      <c r="AB123" s="771">
        <v>85239</v>
      </c>
      <c r="AC123"/>
    </row>
    <row r="124" spans="2:29" ht="12.45">
      <c r="B124" s="759"/>
      <c r="C124" s="756"/>
      <c r="D124" s="756"/>
      <c r="E124" s="756"/>
      <c r="F124" s="756"/>
      <c r="G124" s="756"/>
      <c r="H124" s="750" t="s">
        <v>32</v>
      </c>
      <c r="I124" s="750" t="s">
        <v>2034</v>
      </c>
      <c r="J124" s="771"/>
      <c r="K124" s="771"/>
      <c r="L124" s="771"/>
      <c r="M124" s="771"/>
      <c r="N124" s="771"/>
      <c r="O124" s="771"/>
      <c r="P124" s="771">
        <v>2039730</v>
      </c>
      <c r="Q124" s="771">
        <v>1914990</v>
      </c>
      <c r="R124" s="771">
        <v>1817970</v>
      </c>
      <c r="S124" s="771">
        <v>1704780</v>
      </c>
      <c r="T124" s="771">
        <v>1607760</v>
      </c>
      <c r="U124" s="771">
        <v>1522290</v>
      </c>
      <c r="V124" s="771">
        <v>1439130</v>
      </c>
      <c r="W124" s="771">
        <v>1369830</v>
      </c>
      <c r="X124" s="771">
        <v>1286670</v>
      </c>
      <c r="Y124" s="771">
        <v>1201200</v>
      </c>
      <c r="Z124" s="771">
        <v>1145760</v>
      </c>
      <c r="AA124" s="771">
        <v>1076460</v>
      </c>
      <c r="AB124" s="771">
        <v>1021020</v>
      </c>
      <c r="AC124"/>
    </row>
    <row r="125" spans="2:29" ht="12.45">
      <c r="B125" s="759"/>
      <c r="C125" s="756"/>
      <c r="D125" s="756"/>
      <c r="E125" s="756"/>
      <c r="F125" s="756"/>
      <c r="G125" s="756"/>
      <c r="H125" s="750" t="s">
        <v>34</v>
      </c>
      <c r="I125" s="750" t="s">
        <v>2032</v>
      </c>
      <c r="J125" s="771"/>
      <c r="K125" s="771"/>
      <c r="L125" s="771"/>
      <c r="M125" s="771"/>
      <c r="N125" s="771"/>
      <c r="O125" s="771"/>
      <c r="P125" s="771">
        <v>2772000</v>
      </c>
      <c r="Q125" s="771">
        <v>2610300</v>
      </c>
      <c r="R125" s="771">
        <v>2471700</v>
      </c>
      <c r="S125" s="771">
        <v>2333100</v>
      </c>
      <c r="T125" s="771">
        <v>2192190</v>
      </c>
      <c r="U125" s="771">
        <v>2076690</v>
      </c>
      <c r="V125" s="771">
        <v>1963500</v>
      </c>
      <c r="W125" s="771">
        <v>1868790</v>
      </c>
      <c r="X125" s="771">
        <v>1753290</v>
      </c>
      <c r="Y125" s="771">
        <v>1640100</v>
      </c>
      <c r="Z125" s="771">
        <v>1563870</v>
      </c>
      <c r="AA125" s="771">
        <v>1466850</v>
      </c>
      <c r="AB125" s="771">
        <v>1390620</v>
      </c>
      <c r="AC125"/>
    </row>
    <row r="126" spans="2:29" ht="12.45">
      <c r="B126" s="759"/>
      <c r="C126" s="756"/>
      <c r="D126" s="756"/>
      <c r="E126" s="756"/>
      <c r="F126" s="756"/>
      <c r="G126" s="756"/>
      <c r="H126" s="750" t="s">
        <v>218</v>
      </c>
      <c r="I126" s="750" t="s">
        <v>2038</v>
      </c>
      <c r="J126" s="771"/>
      <c r="K126" s="771"/>
      <c r="L126" s="771"/>
      <c r="M126" s="771"/>
      <c r="N126" s="771"/>
      <c r="O126" s="771"/>
      <c r="P126" s="771">
        <v>3441900</v>
      </c>
      <c r="Q126" s="771">
        <v>3210900</v>
      </c>
      <c r="R126" s="771">
        <v>3049200</v>
      </c>
      <c r="S126" s="771">
        <v>2864400</v>
      </c>
      <c r="T126" s="771">
        <v>2702700</v>
      </c>
      <c r="U126" s="771">
        <v>2564100</v>
      </c>
      <c r="V126" s="771">
        <v>2425500</v>
      </c>
      <c r="W126" s="771">
        <v>2310000</v>
      </c>
      <c r="X126" s="771">
        <v>2162160</v>
      </c>
      <c r="Y126" s="771">
        <v>2021250</v>
      </c>
      <c r="Z126" s="771">
        <v>1926540</v>
      </c>
      <c r="AA126" s="771">
        <v>1811040</v>
      </c>
      <c r="AB126" s="771">
        <v>1716330</v>
      </c>
      <c r="AC126"/>
    </row>
    <row r="127" spans="2:29" ht="12.45">
      <c r="B127" s="759"/>
      <c r="C127" s="756"/>
      <c r="D127" s="756"/>
      <c r="E127" s="756"/>
      <c r="F127" s="756"/>
      <c r="G127" s="750" t="s">
        <v>890</v>
      </c>
      <c r="H127" s="750" t="s">
        <v>822</v>
      </c>
      <c r="I127" s="750" t="s">
        <v>2035</v>
      </c>
      <c r="J127" s="771"/>
      <c r="K127" s="771"/>
      <c r="L127" s="771"/>
      <c r="M127" s="771"/>
      <c r="N127" s="771"/>
      <c r="O127" s="771"/>
      <c r="P127" s="771">
        <v>203973</v>
      </c>
      <c r="Q127" s="771">
        <v>191499</v>
      </c>
      <c r="R127" s="771">
        <v>181797</v>
      </c>
      <c r="S127" s="771">
        <v>170478</v>
      </c>
      <c r="T127" s="771">
        <v>160545</v>
      </c>
      <c r="U127" s="771">
        <v>152460</v>
      </c>
      <c r="V127" s="771">
        <v>143913</v>
      </c>
      <c r="W127" s="771">
        <v>136983</v>
      </c>
      <c r="X127" s="771">
        <v>128667</v>
      </c>
      <c r="Y127" s="771">
        <v>120120</v>
      </c>
      <c r="Z127" s="771">
        <v>114576</v>
      </c>
      <c r="AA127" s="771">
        <v>107646</v>
      </c>
      <c r="AB127" s="771">
        <v>101871</v>
      </c>
      <c r="AC127"/>
    </row>
    <row r="128" spans="2:29" ht="12.45">
      <c r="B128" s="759"/>
      <c r="C128" s="756"/>
      <c r="D128" s="756"/>
      <c r="E128" s="756"/>
      <c r="F128" s="756"/>
      <c r="G128" s="756"/>
      <c r="H128" s="750" t="s">
        <v>32</v>
      </c>
      <c r="I128" s="750" t="s">
        <v>2033</v>
      </c>
      <c r="J128" s="771"/>
      <c r="K128" s="771"/>
      <c r="L128" s="771"/>
      <c r="M128" s="771"/>
      <c r="N128" s="771"/>
      <c r="O128" s="771"/>
      <c r="P128" s="771">
        <v>2245320</v>
      </c>
      <c r="Q128" s="771">
        <v>2106720</v>
      </c>
      <c r="R128" s="771">
        <v>1998150</v>
      </c>
      <c r="S128" s="771">
        <v>1875720</v>
      </c>
      <c r="T128" s="771">
        <v>1767150</v>
      </c>
      <c r="U128" s="771">
        <v>1674750</v>
      </c>
      <c r="V128" s="771">
        <v>1584660</v>
      </c>
      <c r="W128" s="771">
        <v>1506120</v>
      </c>
      <c r="X128" s="771">
        <v>1413720</v>
      </c>
      <c r="Y128" s="771">
        <v>1321320</v>
      </c>
      <c r="Z128" s="771">
        <v>1261260</v>
      </c>
      <c r="AA128" s="771">
        <v>1182720</v>
      </c>
      <c r="AB128" s="771">
        <v>1122660</v>
      </c>
      <c r="AC128"/>
    </row>
    <row r="129" spans="2:29" ht="12.45">
      <c r="B129" s="759"/>
      <c r="C129" s="756"/>
      <c r="D129" s="756"/>
      <c r="E129" s="756"/>
      <c r="F129" s="756"/>
      <c r="G129" s="756"/>
      <c r="H129" s="750" t="s">
        <v>34</v>
      </c>
      <c r="I129" s="750" t="s">
        <v>2031</v>
      </c>
      <c r="J129" s="771"/>
      <c r="K129" s="771"/>
      <c r="L129" s="771"/>
      <c r="M129" s="771"/>
      <c r="N129" s="771"/>
      <c r="O129" s="771"/>
      <c r="P129" s="771">
        <v>3049200</v>
      </c>
      <c r="Q129" s="771">
        <v>2864400</v>
      </c>
      <c r="R129" s="771">
        <v>2725800</v>
      </c>
      <c r="S129" s="771">
        <v>2564100</v>
      </c>
      <c r="T129" s="771">
        <v>2402400</v>
      </c>
      <c r="U129" s="771">
        <v>2284590</v>
      </c>
      <c r="V129" s="771">
        <v>2159850</v>
      </c>
      <c r="W129" s="771">
        <v>2053590</v>
      </c>
      <c r="X129" s="771">
        <v>1928850</v>
      </c>
      <c r="Y129" s="771">
        <v>1801800</v>
      </c>
      <c r="Z129" s="771">
        <v>1718640</v>
      </c>
      <c r="AA129" s="771">
        <v>1614690</v>
      </c>
      <c r="AB129" s="771">
        <v>1529220</v>
      </c>
      <c r="AC129"/>
    </row>
    <row r="130" spans="2:29" ht="12.45">
      <c r="B130" s="759"/>
      <c r="C130" s="756"/>
      <c r="D130" s="756"/>
      <c r="E130" s="756"/>
      <c r="F130" s="756"/>
      <c r="G130" s="756"/>
      <c r="H130" s="750" t="s">
        <v>218</v>
      </c>
      <c r="I130" s="750" t="s">
        <v>2037</v>
      </c>
      <c r="J130" s="771"/>
      <c r="K130" s="771"/>
      <c r="L130" s="771"/>
      <c r="M130" s="771"/>
      <c r="N130" s="771"/>
      <c r="O130" s="771"/>
      <c r="P130" s="771">
        <v>3765300</v>
      </c>
      <c r="Q130" s="771">
        <v>3534300</v>
      </c>
      <c r="R130" s="771">
        <v>3372600</v>
      </c>
      <c r="S130" s="771">
        <v>3164700</v>
      </c>
      <c r="T130" s="771">
        <v>2979900</v>
      </c>
      <c r="U130" s="771">
        <v>2818200</v>
      </c>
      <c r="V130" s="771">
        <v>2656500</v>
      </c>
      <c r="W130" s="771">
        <v>2541000</v>
      </c>
      <c r="X130" s="771">
        <v>2379300</v>
      </c>
      <c r="Y130" s="771">
        <v>2224530</v>
      </c>
      <c r="Z130" s="771">
        <v>2120580</v>
      </c>
      <c r="AA130" s="771">
        <v>1991220</v>
      </c>
      <c r="AB130" s="771">
        <v>1887270</v>
      </c>
      <c r="AC130"/>
    </row>
    <row r="131" spans="2:29" ht="12.45">
      <c r="B131" s="751">
        <v>4527</v>
      </c>
      <c r="C131" s="750" t="s">
        <v>731</v>
      </c>
      <c r="D131" s="750" t="s">
        <v>315</v>
      </c>
      <c r="E131" s="750" t="s">
        <v>41</v>
      </c>
      <c r="F131" s="750"/>
      <c r="G131" s="750" t="s">
        <v>821</v>
      </c>
      <c r="H131" s="750" t="s">
        <v>822</v>
      </c>
      <c r="I131" s="750" t="s">
        <v>2072</v>
      </c>
      <c r="J131" s="771"/>
      <c r="K131" s="771">
        <v>533610</v>
      </c>
      <c r="L131" s="771">
        <v>533610</v>
      </c>
      <c r="M131" s="771">
        <v>533610</v>
      </c>
      <c r="N131" s="771">
        <v>533610</v>
      </c>
      <c r="O131" s="771">
        <v>533610</v>
      </c>
      <c r="P131" s="771">
        <v>533610</v>
      </c>
      <c r="Q131" s="771">
        <v>533610</v>
      </c>
      <c r="R131" s="771">
        <v>533610</v>
      </c>
      <c r="S131" s="771">
        <v>533610</v>
      </c>
      <c r="T131" s="771">
        <v>533610</v>
      </c>
      <c r="U131" s="771">
        <v>457380</v>
      </c>
      <c r="V131" s="771">
        <v>457380</v>
      </c>
      <c r="W131" s="771">
        <v>457380</v>
      </c>
      <c r="X131" s="771">
        <v>457380</v>
      </c>
      <c r="Y131" s="771">
        <v>381150</v>
      </c>
      <c r="Z131" s="771">
        <v>381150</v>
      </c>
      <c r="AA131" s="771">
        <v>381150</v>
      </c>
      <c r="AB131" s="771">
        <v>381150</v>
      </c>
      <c r="AC131"/>
    </row>
    <row r="132" spans="2:29" ht="12.45">
      <c r="B132" s="759"/>
      <c r="C132" s="756"/>
      <c r="D132" s="756"/>
      <c r="E132" s="756"/>
      <c r="F132" s="756"/>
      <c r="G132" s="756"/>
      <c r="H132" s="750" t="s">
        <v>32</v>
      </c>
      <c r="I132" s="750" t="s">
        <v>2070</v>
      </c>
      <c r="J132" s="771"/>
      <c r="K132" s="771">
        <v>5936700</v>
      </c>
      <c r="L132" s="771">
        <v>5936700</v>
      </c>
      <c r="M132" s="771">
        <v>5936700</v>
      </c>
      <c r="N132" s="771">
        <v>5936700</v>
      </c>
      <c r="O132" s="771">
        <v>5936700</v>
      </c>
      <c r="P132" s="771">
        <v>5936700</v>
      </c>
      <c r="Q132" s="771">
        <v>5936700</v>
      </c>
      <c r="R132" s="771">
        <v>5936700</v>
      </c>
      <c r="S132" s="771">
        <v>5936700</v>
      </c>
      <c r="T132" s="771">
        <v>5936700</v>
      </c>
      <c r="U132" s="771">
        <v>5082000</v>
      </c>
      <c r="V132" s="771">
        <v>5082000</v>
      </c>
      <c r="W132" s="771">
        <v>5082000</v>
      </c>
      <c r="X132" s="771">
        <v>5082000</v>
      </c>
      <c r="Y132" s="771">
        <v>4250400</v>
      </c>
      <c r="Z132" s="771">
        <v>4250400</v>
      </c>
      <c r="AA132" s="771">
        <v>4250400</v>
      </c>
      <c r="AB132" s="771">
        <v>4250400</v>
      </c>
      <c r="AC132"/>
    </row>
    <row r="133" spans="2:29" ht="12.45">
      <c r="B133" s="759"/>
      <c r="C133" s="756"/>
      <c r="D133" s="756"/>
      <c r="E133" s="756"/>
      <c r="F133" s="756"/>
      <c r="G133" s="756"/>
      <c r="H133" s="750" t="s">
        <v>34</v>
      </c>
      <c r="I133" s="750" t="s">
        <v>2068</v>
      </c>
      <c r="J133" s="771"/>
      <c r="K133" s="771">
        <v>8108100</v>
      </c>
      <c r="L133" s="771">
        <v>8108100</v>
      </c>
      <c r="M133" s="771">
        <v>8108100</v>
      </c>
      <c r="N133" s="771">
        <v>8108100</v>
      </c>
      <c r="O133" s="771">
        <v>8108100</v>
      </c>
      <c r="P133" s="771">
        <v>8108100</v>
      </c>
      <c r="Q133" s="771">
        <v>8108100</v>
      </c>
      <c r="R133" s="771">
        <v>8108100</v>
      </c>
      <c r="S133" s="771">
        <v>8108100</v>
      </c>
      <c r="T133" s="771">
        <v>8108100</v>
      </c>
      <c r="U133" s="771">
        <v>6930000</v>
      </c>
      <c r="V133" s="771">
        <v>6930000</v>
      </c>
      <c r="W133" s="771">
        <v>6930000</v>
      </c>
      <c r="X133" s="771">
        <v>6930000</v>
      </c>
      <c r="Y133" s="771">
        <v>5798100</v>
      </c>
      <c r="Z133" s="771">
        <v>5798100</v>
      </c>
      <c r="AA133" s="771">
        <v>5798100</v>
      </c>
      <c r="AB133" s="771">
        <v>5798100</v>
      </c>
      <c r="AC133"/>
    </row>
    <row r="134" spans="2:29" ht="12.45">
      <c r="B134" s="759"/>
      <c r="C134" s="756"/>
      <c r="D134" s="756"/>
      <c r="E134" s="756"/>
      <c r="F134" s="756"/>
      <c r="G134" s="756"/>
      <c r="H134" s="750" t="s">
        <v>218</v>
      </c>
      <c r="I134" s="750" t="s">
        <v>2074</v>
      </c>
      <c r="J134" s="771"/>
      <c r="K134" s="771">
        <v>9979200</v>
      </c>
      <c r="L134" s="771">
        <v>9979200</v>
      </c>
      <c r="M134" s="771">
        <v>9979200</v>
      </c>
      <c r="N134" s="771">
        <v>9979200</v>
      </c>
      <c r="O134" s="771">
        <v>9979200</v>
      </c>
      <c r="P134" s="771">
        <v>9979200</v>
      </c>
      <c r="Q134" s="771">
        <v>9979200</v>
      </c>
      <c r="R134" s="771">
        <v>9979200</v>
      </c>
      <c r="S134" s="771">
        <v>9979200</v>
      </c>
      <c r="T134" s="771">
        <v>9979200</v>
      </c>
      <c r="U134" s="771">
        <v>8547000</v>
      </c>
      <c r="V134" s="771">
        <v>8547000</v>
      </c>
      <c r="W134" s="771">
        <v>8547000</v>
      </c>
      <c r="X134" s="771">
        <v>8547000</v>
      </c>
      <c r="Y134" s="771">
        <v>7137900</v>
      </c>
      <c r="Z134" s="771">
        <v>7137900</v>
      </c>
      <c r="AA134" s="771">
        <v>7137900</v>
      </c>
      <c r="AB134" s="771">
        <v>7137900</v>
      </c>
      <c r="AC134"/>
    </row>
    <row r="135" spans="2:29" ht="12.45">
      <c r="B135" s="759"/>
      <c r="C135" s="756"/>
      <c r="D135" s="756"/>
      <c r="E135" s="756"/>
      <c r="F135" s="756"/>
      <c r="G135" s="750" t="s">
        <v>890</v>
      </c>
      <c r="H135" s="750" t="s">
        <v>822</v>
      </c>
      <c r="I135" s="750" t="s">
        <v>2071</v>
      </c>
      <c r="J135" s="771"/>
      <c r="K135" s="771">
        <v>597135</v>
      </c>
      <c r="L135" s="771">
        <v>597135</v>
      </c>
      <c r="M135" s="771">
        <v>597135</v>
      </c>
      <c r="N135" s="771">
        <v>597135</v>
      </c>
      <c r="O135" s="771">
        <v>597135</v>
      </c>
      <c r="P135" s="771">
        <v>597135</v>
      </c>
      <c r="Q135" s="771">
        <v>597135</v>
      </c>
      <c r="R135" s="771">
        <v>597135</v>
      </c>
      <c r="S135" s="771">
        <v>597135</v>
      </c>
      <c r="T135" s="771">
        <v>597135</v>
      </c>
      <c r="U135" s="771">
        <v>508200</v>
      </c>
      <c r="V135" s="771">
        <v>508200</v>
      </c>
      <c r="W135" s="771">
        <v>508200</v>
      </c>
      <c r="X135" s="771">
        <v>508200</v>
      </c>
      <c r="Y135" s="771">
        <v>419265</v>
      </c>
      <c r="Z135" s="771">
        <v>419265</v>
      </c>
      <c r="AA135" s="771">
        <v>419265</v>
      </c>
      <c r="AB135" s="771">
        <v>419265</v>
      </c>
      <c r="AC135"/>
    </row>
    <row r="136" spans="2:29" ht="12.45">
      <c r="B136" s="759"/>
      <c r="C136" s="756"/>
      <c r="D136" s="756"/>
      <c r="E136" s="756"/>
      <c r="F136" s="756"/>
      <c r="G136" s="756"/>
      <c r="H136" s="750" t="s">
        <v>32</v>
      </c>
      <c r="I136" s="750" t="s">
        <v>2069</v>
      </c>
      <c r="J136" s="771"/>
      <c r="K136" s="771">
        <v>6537300</v>
      </c>
      <c r="L136" s="771">
        <v>6537300</v>
      </c>
      <c r="M136" s="771">
        <v>6537300</v>
      </c>
      <c r="N136" s="771">
        <v>6537300</v>
      </c>
      <c r="O136" s="771">
        <v>6537300</v>
      </c>
      <c r="P136" s="771">
        <v>6537300</v>
      </c>
      <c r="Q136" s="771">
        <v>6537300</v>
      </c>
      <c r="R136" s="771">
        <v>6537300</v>
      </c>
      <c r="S136" s="771">
        <v>6537300</v>
      </c>
      <c r="T136" s="771">
        <v>6537300</v>
      </c>
      <c r="U136" s="771">
        <v>5590200</v>
      </c>
      <c r="V136" s="771">
        <v>5590200</v>
      </c>
      <c r="W136" s="771">
        <v>5590200</v>
      </c>
      <c r="X136" s="771">
        <v>5590200</v>
      </c>
      <c r="Y136" s="771">
        <v>4666200</v>
      </c>
      <c r="Z136" s="771">
        <v>4666200</v>
      </c>
      <c r="AA136" s="771">
        <v>4666200</v>
      </c>
      <c r="AB136" s="771">
        <v>4666200</v>
      </c>
      <c r="AC136"/>
    </row>
    <row r="137" spans="2:29" ht="12.45">
      <c r="B137" s="759"/>
      <c r="C137" s="756"/>
      <c r="D137" s="756"/>
      <c r="E137" s="756"/>
      <c r="F137" s="756"/>
      <c r="G137" s="756"/>
      <c r="H137" s="750" t="s">
        <v>34</v>
      </c>
      <c r="I137" s="750" t="s">
        <v>2067</v>
      </c>
      <c r="J137" s="771"/>
      <c r="K137" s="771">
        <v>8916600</v>
      </c>
      <c r="L137" s="771">
        <v>8916600</v>
      </c>
      <c r="M137" s="771">
        <v>8916600</v>
      </c>
      <c r="N137" s="771">
        <v>8916600</v>
      </c>
      <c r="O137" s="771">
        <v>8916600</v>
      </c>
      <c r="P137" s="771">
        <v>8916600</v>
      </c>
      <c r="Q137" s="771">
        <v>8916600</v>
      </c>
      <c r="R137" s="771">
        <v>8916600</v>
      </c>
      <c r="S137" s="771">
        <v>8916600</v>
      </c>
      <c r="T137" s="771">
        <v>8916600</v>
      </c>
      <c r="U137" s="771">
        <v>7646100</v>
      </c>
      <c r="V137" s="771">
        <v>7646100</v>
      </c>
      <c r="W137" s="771">
        <v>7646100</v>
      </c>
      <c r="X137" s="771">
        <v>7646100</v>
      </c>
      <c r="Y137" s="771">
        <v>6375600</v>
      </c>
      <c r="Z137" s="771">
        <v>6375600</v>
      </c>
      <c r="AA137" s="771">
        <v>6375600</v>
      </c>
      <c r="AB137" s="771">
        <v>6375600</v>
      </c>
      <c r="AC137"/>
    </row>
    <row r="138" spans="2:29" ht="12.45">
      <c r="B138" s="759"/>
      <c r="C138" s="756"/>
      <c r="D138" s="756"/>
      <c r="E138" s="756"/>
      <c r="F138" s="756"/>
      <c r="G138" s="756"/>
      <c r="H138" s="750" t="s">
        <v>218</v>
      </c>
      <c r="I138" s="750" t="s">
        <v>2073</v>
      </c>
      <c r="J138" s="771"/>
      <c r="K138" s="771">
        <v>10995600</v>
      </c>
      <c r="L138" s="771">
        <v>10995600</v>
      </c>
      <c r="M138" s="771">
        <v>10995600</v>
      </c>
      <c r="N138" s="771">
        <v>10995600</v>
      </c>
      <c r="O138" s="771">
        <v>10995600</v>
      </c>
      <c r="P138" s="771">
        <v>10995600</v>
      </c>
      <c r="Q138" s="771">
        <v>10995600</v>
      </c>
      <c r="R138" s="771">
        <v>10995600</v>
      </c>
      <c r="S138" s="771">
        <v>10995600</v>
      </c>
      <c r="T138" s="771">
        <v>10995600</v>
      </c>
      <c r="U138" s="771">
        <v>9424800</v>
      </c>
      <c r="V138" s="771">
        <v>9424800</v>
      </c>
      <c r="W138" s="771">
        <v>9424800</v>
      </c>
      <c r="X138" s="771">
        <v>9424800</v>
      </c>
      <c r="Y138" s="771">
        <v>7854000</v>
      </c>
      <c r="Z138" s="771">
        <v>7854000</v>
      </c>
      <c r="AA138" s="771">
        <v>7854000</v>
      </c>
      <c r="AB138" s="771">
        <v>7854000</v>
      </c>
      <c r="AC138"/>
    </row>
    <row r="139" spans="2:29" ht="12.45">
      <c r="B139" s="751">
        <v>4528</v>
      </c>
      <c r="C139" s="750" t="s">
        <v>751</v>
      </c>
      <c r="D139" s="750" t="s">
        <v>732</v>
      </c>
      <c r="E139" s="750" t="s">
        <v>41</v>
      </c>
      <c r="F139" s="750"/>
      <c r="G139" s="750" t="s">
        <v>821</v>
      </c>
      <c r="H139" s="750" t="s">
        <v>822</v>
      </c>
      <c r="I139" s="750" t="s">
        <v>2116</v>
      </c>
      <c r="J139" s="771"/>
      <c r="K139" s="771">
        <v>4250400</v>
      </c>
      <c r="L139" s="771">
        <v>4250400</v>
      </c>
      <c r="M139" s="771">
        <v>4250400</v>
      </c>
      <c r="N139" s="771">
        <v>4250400</v>
      </c>
      <c r="O139" s="771">
        <v>4250400</v>
      </c>
      <c r="P139" s="771">
        <v>3649800</v>
      </c>
      <c r="Q139" s="771">
        <v>3649800</v>
      </c>
      <c r="R139" s="771">
        <v>3649800</v>
      </c>
      <c r="S139" s="771">
        <v>3649800</v>
      </c>
      <c r="T139" s="771">
        <v>3649800</v>
      </c>
      <c r="U139" s="771">
        <v>3088470</v>
      </c>
      <c r="V139" s="771">
        <v>3088470</v>
      </c>
      <c r="W139" s="771">
        <v>3088470</v>
      </c>
      <c r="X139" s="771">
        <v>3088470</v>
      </c>
      <c r="Y139" s="771">
        <v>3088470</v>
      </c>
      <c r="Z139" s="771">
        <v>3088470</v>
      </c>
      <c r="AA139" s="771">
        <v>3088470</v>
      </c>
      <c r="AB139" s="771">
        <v>3088470</v>
      </c>
      <c r="AC139"/>
    </row>
    <row r="140" spans="2:29" ht="12.45">
      <c r="B140" s="759"/>
      <c r="C140" s="756"/>
      <c r="D140" s="756"/>
      <c r="E140" s="756"/>
      <c r="F140" s="756"/>
      <c r="G140" s="756"/>
      <c r="H140" s="750" t="s">
        <v>32</v>
      </c>
      <c r="I140" s="750" t="s">
        <v>2114</v>
      </c>
      <c r="J140" s="771"/>
      <c r="K140" s="771">
        <v>46685100</v>
      </c>
      <c r="L140" s="771">
        <v>46685100</v>
      </c>
      <c r="M140" s="771">
        <v>46685100</v>
      </c>
      <c r="N140" s="771">
        <v>46685100</v>
      </c>
      <c r="O140" s="771">
        <v>46685100</v>
      </c>
      <c r="P140" s="771">
        <v>40309500</v>
      </c>
      <c r="Q140" s="771">
        <v>40309500</v>
      </c>
      <c r="R140" s="771">
        <v>40309500</v>
      </c>
      <c r="S140" s="771">
        <v>40309500</v>
      </c>
      <c r="T140" s="771">
        <v>40309500</v>
      </c>
      <c r="U140" s="771">
        <v>33957000</v>
      </c>
      <c r="V140" s="771">
        <v>33957000</v>
      </c>
      <c r="W140" s="771">
        <v>33957000</v>
      </c>
      <c r="X140" s="771">
        <v>33957000</v>
      </c>
      <c r="Y140" s="771">
        <v>33957000</v>
      </c>
      <c r="Z140" s="771">
        <v>33957000</v>
      </c>
      <c r="AA140" s="771">
        <v>33957000</v>
      </c>
      <c r="AB140" s="771">
        <v>33957000</v>
      </c>
      <c r="AC140"/>
    </row>
    <row r="141" spans="2:29" ht="12.45">
      <c r="B141" s="759"/>
      <c r="C141" s="756"/>
      <c r="D141" s="756"/>
      <c r="E141" s="756"/>
      <c r="F141" s="756"/>
      <c r="G141" s="756"/>
      <c r="H141" s="750" t="s">
        <v>34</v>
      </c>
      <c r="I141" s="750" t="s">
        <v>2112</v>
      </c>
      <c r="J141" s="771"/>
      <c r="K141" s="771">
        <v>63663600</v>
      </c>
      <c r="L141" s="771">
        <v>63663600</v>
      </c>
      <c r="M141" s="771">
        <v>63663600</v>
      </c>
      <c r="N141" s="771">
        <v>63663600</v>
      </c>
      <c r="O141" s="771">
        <v>63663600</v>
      </c>
      <c r="P141" s="771">
        <v>54954900</v>
      </c>
      <c r="Q141" s="771">
        <v>54954900</v>
      </c>
      <c r="R141" s="771">
        <v>54954900</v>
      </c>
      <c r="S141" s="771">
        <v>54954900</v>
      </c>
      <c r="T141" s="771">
        <v>54954900</v>
      </c>
      <c r="U141" s="771">
        <v>46292400</v>
      </c>
      <c r="V141" s="771">
        <v>46292400</v>
      </c>
      <c r="W141" s="771">
        <v>46292400</v>
      </c>
      <c r="X141" s="771">
        <v>46292400</v>
      </c>
      <c r="Y141" s="771">
        <v>46292400</v>
      </c>
      <c r="Z141" s="771">
        <v>46292400</v>
      </c>
      <c r="AA141" s="771">
        <v>46292400</v>
      </c>
      <c r="AB141" s="771">
        <v>46292400</v>
      </c>
      <c r="AC141"/>
    </row>
    <row r="142" spans="2:29" ht="12.45">
      <c r="B142" s="759"/>
      <c r="C142" s="756"/>
      <c r="D142" s="756"/>
      <c r="E142" s="756"/>
      <c r="F142" s="756"/>
      <c r="G142" s="756"/>
      <c r="H142" s="750" t="s">
        <v>218</v>
      </c>
      <c r="I142" s="750" t="s">
        <v>2118</v>
      </c>
      <c r="J142" s="771"/>
      <c r="K142" s="771">
        <v>78493800</v>
      </c>
      <c r="L142" s="771">
        <v>78493800</v>
      </c>
      <c r="M142" s="771">
        <v>78493800</v>
      </c>
      <c r="N142" s="771">
        <v>78493800</v>
      </c>
      <c r="O142" s="771">
        <v>78493800</v>
      </c>
      <c r="P142" s="771">
        <v>67775400</v>
      </c>
      <c r="Q142" s="771">
        <v>67775400</v>
      </c>
      <c r="R142" s="771">
        <v>67775400</v>
      </c>
      <c r="S142" s="771">
        <v>67775400</v>
      </c>
      <c r="T142" s="771">
        <v>67775400</v>
      </c>
      <c r="U142" s="771">
        <v>57103200</v>
      </c>
      <c r="V142" s="771">
        <v>57103200</v>
      </c>
      <c r="W142" s="771">
        <v>57103200</v>
      </c>
      <c r="X142" s="771">
        <v>57103200</v>
      </c>
      <c r="Y142" s="771">
        <v>57103200</v>
      </c>
      <c r="Z142" s="771">
        <v>57103200</v>
      </c>
      <c r="AA142" s="771">
        <v>57103200</v>
      </c>
      <c r="AB142" s="771">
        <v>57103200</v>
      </c>
      <c r="AC142"/>
    </row>
    <row r="143" spans="2:29" ht="12.45">
      <c r="B143" s="759"/>
      <c r="C143" s="756"/>
      <c r="D143" s="756"/>
      <c r="E143" s="756"/>
      <c r="F143" s="756"/>
      <c r="G143" s="750" t="s">
        <v>890</v>
      </c>
      <c r="H143" s="750" t="s">
        <v>822</v>
      </c>
      <c r="I143" s="750" t="s">
        <v>2115</v>
      </c>
      <c r="J143" s="771"/>
      <c r="K143" s="771">
        <v>4666200</v>
      </c>
      <c r="L143" s="771">
        <v>4666200</v>
      </c>
      <c r="M143" s="771">
        <v>4666200</v>
      </c>
      <c r="N143" s="771">
        <v>4666200</v>
      </c>
      <c r="O143" s="771">
        <v>4666200</v>
      </c>
      <c r="P143" s="771">
        <v>4019400</v>
      </c>
      <c r="Q143" s="771">
        <v>4019400</v>
      </c>
      <c r="R143" s="771">
        <v>4019400</v>
      </c>
      <c r="S143" s="771">
        <v>4019400</v>
      </c>
      <c r="T143" s="771">
        <v>4019400</v>
      </c>
      <c r="U143" s="771">
        <v>3393390</v>
      </c>
      <c r="V143" s="771">
        <v>3393390</v>
      </c>
      <c r="W143" s="771">
        <v>3393390</v>
      </c>
      <c r="X143" s="771">
        <v>3393390</v>
      </c>
      <c r="Y143" s="771">
        <v>3393390</v>
      </c>
      <c r="Z143" s="771">
        <v>3393390</v>
      </c>
      <c r="AA143" s="771">
        <v>3393390</v>
      </c>
      <c r="AB143" s="771">
        <v>3393390</v>
      </c>
      <c r="AC143"/>
    </row>
    <row r="144" spans="2:29" ht="12.45">
      <c r="B144" s="759"/>
      <c r="C144" s="756"/>
      <c r="D144" s="756"/>
      <c r="E144" s="756"/>
      <c r="F144" s="756"/>
      <c r="G144" s="756"/>
      <c r="H144" s="750" t="s">
        <v>32</v>
      </c>
      <c r="I144" s="750" t="s">
        <v>2113</v>
      </c>
      <c r="J144" s="771"/>
      <c r="K144" s="771">
        <v>51351300</v>
      </c>
      <c r="L144" s="771">
        <v>51351300</v>
      </c>
      <c r="M144" s="771">
        <v>51351300</v>
      </c>
      <c r="N144" s="771">
        <v>51351300</v>
      </c>
      <c r="O144" s="771">
        <v>51351300</v>
      </c>
      <c r="P144" s="771">
        <v>44352000</v>
      </c>
      <c r="Q144" s="771">
        <v>44352000</v>
      </c>
      <c r="R144" s="771">
        <v>44352000</v>
      </c>
      <c r="S144" s="771">
        <v>44352000</v>
      </c>
      <c r="T144" s="771">
        <v>44352000</v>
      </c>
      <c r="U144" s="771">
        <v>37329600</v>
      </c>
      <c r="V144" s="771">
        <v>37329600</v>
      </c>
      <c r="W144" s="771">
        <v>37329600</v>
      </c>
      <c r="X144" s="771">
        <v>37329600</v>
      </c>
      <c r="Y144" s="771">
        <v>37329600</v>
      </c>
      <c r="Z144" s="771">
        <v>37329600</v>
      </c>
      <c r="AA144" s="771">
        <v>37329600</v>
      </c>
      <c r="AB144" s="771">
        <v>37329600</v>
      </c>
      <c r="AC144"/>
    </row>
    <row r="145" spans="2:29" ht="12.45">
      <c r="B145" s="759"/>
      <c r="C145" s="756"/>
      <c r="D145" s="756"/>
      <c r="E145" s="756"/>
      <c r="F145" s="756"/>
      <c r="G145" s="756"/>
      <c r="H145" s="750" t="s">
        <v>34</v>
      </c>
      <c r="I145" s="750" t="s">
        <v>2111</v>
      </c>
      <c r="J145" s="771"/>
      <c r="K145" s="771">
        <v>70016100</v>
      </c>
      <c r="L145" s="771">
        <v>70016100</v>
      </c>
      <c r="M145" s="771">
        <v>70016100</v>
      </c>
      <c r="N145" s="771">
        <v>70016100</v>
      </c>
      <c r="O145" s="771">
        <v>70016100</v>
      </c>
      <c r="P145" s="771">
        <v>60452700</v>
      </c>
      <c r="Q145" s="771">
        <v>60452700</v>
      </c>
      <c r="R145" s="771">
        <v>60452700</v>
      </c>
      <c r="S145" s="771">
        <v>60452700</v>
      </c>
      <c r="T145" s="771">
        <v>60452700</v>
      </c>
      <c r="U145" s="771">
        <v>50912400</v>
      </c>
      <c r="V145" s="771">
        <v>50912400</v>
      </c>
      <c r="W145" s="771">
        <v>50912400</v>
      </c>
      <c r="X145" s="771">
        <v>50912400</v>
      </c>
      <c r="Y145" s="771">
        <v>50912400</v>
      </c>
      <c r="Z145" s="771">
        <v>50912400</v>
      </c>
      <c r="AA145" s="771">
        <v>50912400</v>
      </c>
      <c r="AB145" s="771">
        <v>50912400</v>
      </c>
      <c r="AC145"/>
    </row>
    <row r="146" spans="2:29" ht="12.45">
      <c r="B146" s="759"/>
      <c r="C146" s="756"/>
      <c r="D146" s="756"/>
      <c r="E146" s="756"/>
      <c r="F146" s="756"/>
      <c r="G146" s="756"/>
      <c r="H146" s="750" t="s">
        <v>218</v>
      </c>
      <c r="I146" s="750" t="s">
        <v>2117</v>
      </c>
      <c r="J146" s="771"/>
      <c r="K146" s="771">
        <v>86347800</v>
      </c>
      <c r="L146" s="771">
        <v>86347800</v>
      </c>
      <c r="M146" s="771">
        <v>86347800</v>
      </c>
      <c r="N146" s="771">
        <v>86347800</v>
      </c>
      <c r="O146" s="771">
        <v>86347800</v>
      </c>
      <c r="P146" s="771">
        <v>74566800</v>
      </c>
      <c r="Q146" s="771">
        <v>74566800</v>
      </c>
      <c r="R146" s="771">
        <v>74566800</v>
      </c>
      <c r="S146" s="771">
        <v>74566800</v>
      </c>
      <c r="T146" s="771">
        <v>74566800</v>
      </c>
      <c r="U146" s="771">
        <v>62808900</v>
      </c>
      <c r="V146" s="771">
        <v>62808900</v>
      </c>
      <c r="W146" s="771">
        <v>62808900</v>
      </c>
      <c r="X146" s="771">
        <v>62808900</v>
      </c>
      <c r="Y146" s="771">
        <v>62808900</v>
      </c>
      <c r="Z146" s="771">
        <v>62808900</v>
      </c>
      <c r="AA146" s="771">
        <v>62808900</v>
      </c>
      <c r="AB146" s="771">
        <v>62808900</v>
      </c>
      <c r="AC146"/>
    </row>
    <row r="147" spans="2:29" ht="12.45">
      <c r="B147" s="751">
        <v>4529</v>
      </c>
      <c r="C147" s="750" t="s">
        <v>867</v>
      </c>
      <c r="D147" s="750" t="s">
        <v>305</v>
      </c>
      <c r="E147" s="750" t="s">
        <v>41</v>
      </c>
      <c r="F147" s="750"/>
      <c r="G147" s="750" t="s">
        <v>821</v>
      </c>
      <c r="H147" s="750" t="s">
        <v>822</v>
      </c>
      <c r="I147" s="750" t="s">
        <v>2028</v>
      </c>
      <c r="J147" s="771"/>
      <c r="K147" s="771"/>
      <c r="L147" s="771"/>
      <c r="M147" s="771"/>
      <c r="N147" s="771"/>
      <c r="O147" s="771"/>
      <c r="P147" s="771">
        <v>225918</v>
      </c>
      <c r="Q147" s="771">
        <v>225918</v>
      </c>
      <c r="R147" s="771">
        <v>225918</v>
      </c>
      <c r="S147" s="771">
        <v>202818</v>
      </c>
      <c r="T147" s="771">
        <v>180642</v>
      </c>
      <c r="U147" s="771">
        <v>161931</v>
      </c>
      <c r="V147" s="771">
        <v>161931</v>
      </c>
      <c r="W147" s="771">
        <v>146916</v>
      </c>
      <c r="X147" s="771">
        <v>132825</v>
      </c>
      <c r="Y147" s="771">
        <v>118965</v>
      </c>
      <c r="Z147" s="771">
        <v>107184</v>
      </c>
      <c r="AA147" s="771">
        <v>95634</v>
      </c>
      <c r="AB147" s="771">
        <v>87318</v>
      </c>
      <c r="AC147"/>
    </row>
    <row r="148" spans="2:29" ht="12.45">
      <c r="B148" s="759"/>
      <c r="C148" s="756"/>
      <c r="D148" s="756"/>
      <c r="E148" s="756"/>
      <c r="F148" s="756"/>
      <c r="G148" s="756"/>
      <c r="H148" s="750" t="s">
        <v>32</v>
      </c>
      <c r="I148" s="750" t="s">
        <v>2026</v>
      </c>
      <c r="J148" s="771"/>
      <c r="K148" s="771"/>
      <c r="L148" s="771"/>
      <c r="M148" s="771"/>
      <c r="N148" s="771"/>
      <c r="O148" s="771"/>
      <c r="P148" s="771">
        <v>2471700</v>
      </c>
      <c r="Q148" s="771">
        <v>2471700</v>
      </c>
      <c r="R148" s="771">
        <v>2471700</v>
      </c>
      <c r="S148" s="771">
        <v>2210670</v>
      </c>
      <c r="T148" s="771">
        <v>1970430</v>
      </c>
      <c r="U148" s="771">
        <v>1767150</v>
      </c>
      <c r="V148" s="771">
        <v>1767150</v>
      </c>
      <c r="W148" s="771">
        <v>1600830</v>
      </c>
      <c r="X148" s="771">
        <v>1448370</v>
      </c>
      <c r="Y148" s="771">
        <v>1295910</v>
      </c>
      <c r="Z148" s="771">
        <v>1168860</v>
      </c>
      <c r="AA148" s="771">
        <v>1041810</v>
      </c>
      <c r="AB148" s="771">
        <v>954030</v>
      </c>
      <c r="AC148"/>
    </row>
    <row r="149" spans="2:29" ht="12.45">
      <c r="B149" s="759"/>
      <c r="C149" s="756"/>
      <c r="D149" s="756"/>
      <c r="E149" s="756"/>
      <c r="F149" s="756"/>
      <c r="G149" s="756"/>
      <c r="H149" s="750" t="s">
        <v>34</v>
      </c>
      <c r="I149" s="750" t="s">
        <v>2024</v>
      </c>
      <c r="J149" s="771"/>
      <c r="K149" s="771"/>
      <c r="L149" s="771"/>
      <c r="M149" s="771"/>
      <c r="N149" s="771"/>
      <c r="O149" s="771"/>
      <c r="P149" s="771">
        <v>3696000</v>
      </c>
      <c r="Q149" s="771">
        <v>3696000</v>
      </c>
      <c r="R149" s="771">
        <v>3696000</v>
      </c>
      <c r="S149" s="771">
        <v>3326400</v>
      </c>
      <c r="T149" s="771">
        <v>2956800</v>
      </c>
      <c r="U149" s="771">
        <v>2656500</v>
      </c>
      <c r="V149" s="771">
        <v>2656500</v>
      </c>
      <c r="W149" s="771">
        <v>2402400</v>
      </c>
      <c r="X149" s="771">
        <v>2173710</v>
      </c>
      <c r="Y149" s="771">
        <v>1945020</v>
      </c>
      <c r="Z149" s="771">
        <v>1753290</v>
      </c>
      <c r="AA149" s="771">
        <v>1563870</v>
      </c>
      <c r="AB149" s="771">
        <v>1429890</v>
      </c>
      <c r="AC149"/>
    </row>
    <row r="150" spans="2:29" ht="12.45">
      <c r="B150" s="759"/>
      <c r="C150" s="756"/>
      <c r="D150" s="756"/>
      <c r="E150" s="756"/>
      <c r="F150" s="756"/>
      <c r="G150" s="756"/>
      <c r="H150" s="750" t="s">
        <v>218</v>
      </c>
      <c r="I150" s="750" t="s">
        <v>2030</v>
      </c>
      <c r="J150" s="771"/>
      <c r="K150" s="771"/>
      <c r="L150" s="771"/>
      <c r="M150" s="771"/>
      <c r="N150" s="771"/>
      <c r="O150" s="771"/>
      <c r="P150" s="771">
        <v>4550700</v>
      </c>
      <c r="Q150" s="771">
        <v>4550700</v>
      </c>
      <c r="R150" s="771">
        <v>4550700</v>
      </c>
      <c r="S150" s="771">
        <v>4088700</v>
      </c>
      <c r="T150" s="771">
        <v>3649800</v>
      </c>
      <c r="U150" s="771">
        <v>3257100</v>
      </c>
      <c r="V150" s="771">
        <v>3257100</v>
      </c>
      <c r="W150" s="771">
        <v>2956800</v>
      </c>
      <c r="X150" s="771">
        <v>2679600</v>
      </c>
      <c r="Y150" s="771">
        <v>2402400</v>
      </c>
      <c r="Z150" s="771">
        <v>2162160</v>
      </c>
      <c r="AA150" s="771">
        <v>1926540</v>
      </c>
      <c r="AB150" s="771">
        <v>1762530</v>
      </c>
      <c r="AC150"/>
    </row>
    <row r="151" spans="2:29" ht="12.45">
      <c r="B151" s="759"/>
      <c r="C151" s="756"/>
      <c r="D151" s="756"/>
      <c r="E151" s="756"/>
      <c r="F151" s="756"/>
      <c r="G151" s="750" t="s">
        <v>890</v>
      </c>
      <c r="H151" s="750" t="s">
        <v>822</v>
      </c>
      <c r="I151" s="750" t="s">
        <v>2027</v>
      </c>
      <c r="J151" s="771"/>
      <c r="K151" s="771"/>
      <c r="L151" s="771"/>
      <c r="M151" s="771"/>
      <c r="N151" s="771"/>
      <c r="O151" s="771"/>
      <c r="P151" s="771">
        <v>246477</v>
      </c>
      <c r="Q151" s="771">
        <v>246477</v>
      </c>
      <c r="R151" s="771">
        <v>246477</v>
      </c>
      <c r="S151" s="771">
        <v>221067</v>
      </c>
      <c r="T151" s="771">
        <v>197043</v>
      </c>
      <c r="U151" s="771">
        <v>176715</v>
      </c>
      <c r="V151" s="771">
        <v>176715</v>
      </c>
      <c r="W151" s="771">
        <v>160083</v>
      </c>
      <c r="X151" s="771">
        <v>144837</v>
      </c>
      <c r="Y151" s="771">
        <v>129591</v>
      </c>
      <c r="Z151" s="771">
        <v>116886</v>
      </c>
      <c r="AA151" s="771">
        <v>104181</v>
      </c>
      <c r="AB151" s="771">
        <v>95403</v>
      </c>
      <c r="AC151"/>
    </row>
    <row r="152" spans="2:29" ht="12.45">
      <c r="B152" s="759"/>
      <c r="C152" s="756"/>
      <c r="D152" s="756"/>
      <c r="E152" s="756"/>
      <c r="F152" s="756"/>
      <c r="G152" s="756"/>
      <c r="H152" s="750" t="s">
        <v>32</v>
      </c>
      <c r="I152" s="750" t="s">
        <v>2025</v>
      </c>
      <c r="J152" s="771"/>
      <c r="K152" s="771"/>
      <c r="L152" s="771"/>
      <c r="M152" s="771"/>
      <c r="N152" s="771"/>
      <c r="O152" s="771"/>
      <c r="P152" s="771">
        <v>2702700</v>
      </c>
      <c r="Q152" s="771">
        <v>2702700</v>
      </c>
      <c r="R152" s="771">
        <v>2702700</v>
      </c>
      <c r="S152" s="771">
        <v>2425500</v>
      </c>
      <c r="T152" s="771">
        <v>2166780</v>
      </c>
      <c r="U152" s="771">
        <v>1942710</v>
      </c>
      <c r="V152" s="771">
        <v>1942710</v>
      </c>
      <c r="W152" s="771">
        <v>1760220</v>
      </c>
      <c r="X152" s="771">
        <v>1593900</v>
      </c>
      <c r="Y152" s="771">
        <v>1425270</v>
      </c>
      <c r="Z152" s="771">
        <v>1286670</v>
      </c>
      <c r="AA152" s="771">
        <v>1145760</v>
      </c>
      <c r="AB152" s="771">
        <v>1048740</v>
      </c>
      <c r="AC152"/>
    </row>
    <row r="153" spans="2:29" ht="12.45">
      <c r="B153" s="759"/>
      <c r="C153" s="756"/>
      <c r="D153" s="756"/>
      <c r="E153" s="756"/>
      <c r="F153" s="756"/>
      <c r="G153" s="756"/>
      <c r="H153" s="750" t="s">
        <v>34</v>
      </c>
      <c r="I153" s="750" t="s">
        <v>2023</v>
      </c>
      <c r="J153" s="771"/>
      <c r="K153" s="771"/>
      <c r="L153" s="771"/>
      <c r="M153" s="771"/>
      <c r="N153" s="771"/>
      <c r="O153" s="771"/>
      <c r="P153" s="771">
        <v>4065600</v>
      </c>
      <c r="Q153" s="771">
        <v>4065600</v>
      </c>
      <c r="R153" s="771">
        <v>4065600</v>
      </c>
      <c r="S153" s="771">
        <v>3649800</v>
      </c>
      <c r="T153" s="771">
        <v>3257100</v>
      </c>
      <c r="U153" s="771">
        <v>2910600</v>
      </c>
      <c r="V153" s="771">
        <v>2910600</v>
      </c>
      <c r="W153" s="771">
        <v>2633400</v>
      </c>
      <c r="X153" s="771">
        <v>2379300</v>
      </c>
      <c r="Y153" s="771">
        <v>2139060</v>
      </c>
      <c r="Z153" s="771">
        <v>1928850</v>
      </c>
      <c r="AA153" s="771">
        <v>1718640</v>
      </c>
      <c r="AB153" s="771">
        <v>1573110</v>
      </c>
      <c r="AC153"/>
    </row>
    <row r="154" spans="2:29" ht="12.45">
      <c r="B154" s="759"/>
      <c r="C154" s="756"/>
      <c r="D154" s="756"/>
      <c r="E154" s="756"/>
      <c r="F154" s="756"/>
      <c r="G154" s="756"/>
      <c r="H154" s="750" t="s">
        <v>218</v>
      </c>
      <c r="I154" s="750" t="s">
        <v>2029</v>
      </c>
      <c r="J154" s="771"/>
      <c r="K154" s="771"/>
      <c r="L154" s="771"/>
      <c r="M154" s="771"/>
      <c r="N154" s="771"/>
      <c r="O154" s="771"/>
      <c r="P154" s="771">
        <v>5012700</v>
      </c>
      <c r="Q154" s="771">
        <v>5012700</v>
      </c>
      <c r="R154" s="771">
        <v>5012700</v>
      </c>
      <c r="S154" s="771">
        <v>4504500</v>
      </c>
      <c r="T154" s="771">
        <v>3996300</v>
      </c>
      <c r="U154" s="771">
        <v>3603600</v>
      </c>
      <c r="V154" s="771">
        <v>3603600</v>
      </c>
      <c r="W154" s="771">
        <v>3257100</v>
      </c>
      <c r="X154" s="771">
        <v>2956800</v>
      </c>
      <c r="Y154" s="771">
        <v>2633400</v>
      </c>
      <c r="Z154" s="771">
        <v>2379300</v>
      </c>
      <c r="AA154" s="771">
        <v>2120580</v>
      </c>
      <c r="AB154" s="771">
        <v>1938090</v>
      </c>
      <c r="AC154"/>
    </row>
    <row r="155" spans="2:29" ht="12.45">
      <c r="B155" s="751">
        <v>4531</v>
      </c>
      <c r="C155" s="750" t="s">
        <v>768</v>
      </c>
      <c r="D155" s="750" t="s">
        <v>315</v>
      </c>
      <c r="E155" s="750" t="s">
        <v>41</v>
      </c>
      <c r="F155" s="750"/>
      <c r="G155" s="750" t="s">
        <v>821</v>
      </c>
      <c r="H155" s="750" t="s">
        <v>822</v>
      </c>
      <c r="I155" s="750" t="s">
        <v>2064</v>
      </c>
      <c r="J155" s="771"/>
      <c r="K155" s="771">
        <v>1537305</v>
      </c>
      <c r="L155" s="771">
        <v>1537305</v>
      </c>
      <c r="M155" s="771">
        <v>1537305</v>
      </c>
      <c r="N155" s="771">
        <v>1537305</v>
      </c>
      <c r="O155" s="771">
        <v>1537305</v>
      </c>
      <c r="P155" s="771">
        <v>1537305</v>
      </c>
      <c r="Q155" s="771">
        <v>1537305</v>
      </c>
      <c r="R155" s="771">
        <v>1537305</v>
      </c>
      <c r="S155" s="771">
        <v>1537305</v>
      </c>
      <c r="T155" s="771">
        <v>1537305</v>
      </c>
      <c r="U155" s="771">
        <v>1308615</v>
      </c>
      <c r="V155" s="771">
        <v>1308615</v>
      </c>
      <c r="W155" s="771">
        <v>1308615</v>
      </c>
      <c r="X155" s="771">
        <v>1308615</v>
      </c>
      <c r="Y155" s="771">
        <v>1156155</v>
      </c>
      <c r="Z155" s="771">
        <v>1156155</v>
      </c>
      <c r="AA155" s="771">
        <v>1156155</v>
      </c>
      <c r="AB155" s="771">
        <v>1156155</v>
      </c>
      <c r="AC155"/>
    </row>
    <row r="156" spans="2:29" ht="12.45">
      <c r="B156" s="759"/>
      <c r="C156" s="756"/>
      <c r="D156" s="756"/>
      <c r="E156" s="756"/>
      <c r="F156" s="756"/>
      <c r="G156" s="756"/>
      <c r="H156" s="750" t="s">
        <v>32</v>
      </c>
      <c r="I156" s="750" t="s">
        <v>2062</v>
      </c>
      <c r="J156" s="771"/>
      <c r="K156" s="771">
        <v>16955400</v>
      </c>
      <c r="L156" s="771">
        <v>16955400</v>
      </c>
      <c r="M156" s="771">
        <v>16955400</v>
      </c>
      <c r="N156" s="771">
        <v>16955400</v>
      </c>
      <c r="O156" s="771">
        <v>16955400</v>
      </c>
      <c r="P156" s="771">
        <v>16955400</v>
      </c>
      <c r="Q156" s="771">
        <v>16955400</v>
      </c>
      <c r="R156" s="771">
        <v>16955400</v>
      </c>
      <c r="S156" s="771">
        <v>16955400</v>
      </c>
      <c r="T156" s="771">
        <v>16955400</v>
      </c>
      <c r="U156" s="771">
        <v>14414400</v>
      </c>
      <c r="V156" s="771">
        <v>14414400</v>
      </c>
      <c r="W156" s="771">
        <v>14414400</v>
      </c>
      <c r="X156" s="771">
        <v>14414400</v>
      </c>
      <c r="Y156" s="771">
        <v>12728100</v>
      </c>
      <c r="Z156" s="771">
        <v>12728100</v>
      </c>
      <c r="AA156" s="771">
        <v>12728100</v>
      </c>
      <c r="AB156" s="771">
        <v>12728100</v>
      </c>
      <c r="AC156"/>
    </row>
    <row r="157" spans="2:29" ht="12.45">
      <c r="B157" s="759"/>
      <c r="C157" s="756"/>
      <c r="D157" s="756"/>
      <c r="E157" s="756"/>
      <c r="F157" s="756"/>
      <c r="G157" s="756"/>
      <c r="H157" s="750" t="s">
        <v>34</v>
      </c>
      <c r="I157" s="750" t="s">
        <v>2060</v>
      </c>
      <c r="J157" s="771"/>
      <c r="K157" s="771">
        <v>23146200</v>
      </c>
      <c r="L157" s="771">
        <v>23146200</v>
      </c>
      <c r="M157" s="771">
        <v>23146200</v>
      </c>
      <c r="N157" s="771">
        <v>23146200</v>
      </c>
      <c r="O157" s="771">
        <v>23146200</v>
      </c>
      <c r="P157" s="771">
        <v>23146200</v>
      </c>
      <c r="Q157" s="771">
        <v>23146200</v>
      </c>
      <c r="R157" s="771">
        <v>23146200</v>
      </c>
      <c r="S157" s="771">
        <v>23146200</v>
      </c>
      <c r="T157" s="771">
        <v>23146200</v>
      </c>
      <c r="U157" s="771">
        <v>19658100</v>
      </c>
      <c r="V157" s="771">
        <v>19658100</v>
      </c>
      <c r="W157" s="771">
        <v>19658100</v>
      </c>
      <c r="X157" s="771">
        <v>19658100</v>
      </c>
      <c r="Y157" s="771">
        <v>17348100</v>
      </c>
      <c r="Z157" s="771">
        <v>17348100</v>
      </c>
      <c r="AA157" s="771">
        <v>17348100</v>
      </c>
      <c r="AB157" s="771">
        <v>17348100</v>
      </c>
      <c r="AC157"/>
    </row>
    <row r="158" spans="2:29" ht="12.45">
      <c r="B158" s="759"/>
      <c r="C158" s="756"/>
      <c r="D158" s="756"/>
      <c r="E158" s="756"/>
      <c r="F158" s="756"/>
      <c r="G158" s="756"/>
      <c r="H158" s="750" t="s">
        <v>218</v>
      </c>
      <c r="I158" s="750" t="s">
        <v>2066</v>
      </c>
      <c r="J158" s="771"/>
      <c r="K158" s="771">
        <v>28528500</v>
      </c>
      <c r="L158" s="771">
        <v>28528500</v>
      </c>
      <c r="M158" s="771">
        <v>28528500</v>
      </c>
      <c r="N158" s="771">
        <v>28528500</v>
      </c>
      <c r="O158" s="771">
        <v>28528500</v>
      </c>
      <c r="P158" s="771">
        <v>28528500</v>
      </c>
      <c r="Q158" s="771">
        <v>28528500</v>
      </c>
      <c r="R158" s="771">
        <v>28528500</v>
      </c>
      <c r="S158" s="771">
        <v>28528500</v>
      </c>
      <c r="T158" s="771">
        <v>28528500</v>
      </c>
      <c r="U158" s="771">
        <v>24255000</v>
      </c>
      <c r="V158" s="771">
        <v>24255000</v>
      </c>
      <c r="W158" s="771">
        <v>24255000</v>
      </c>
      <c r="X158" s="771">
        <v>24255000</v>
      </c>
      <c r="Y158" s="771">
        <v>21413700</v>
      </c>
      <c r="Z158" s="771">
        <v>21413700</v>
      </c>
      <c r="AA158" s="771">
        <v>21413700</v>
      </c>
      <c r="AB158" s="771">
        <v>21413700</v>
      </c>
      <c r="AC158"/>
    </row>
    <row r="159" spans="2:29" ht="12.45">
      <c r="B159" s="759"/>
      <c r="C159" s="756"/>
      <c r="D159" s="756"/>
      <c r="E159" s="756"/>
      <c r="F159" s="756"/>
      <c r="G159" s="750" t="s">
        <v>890</v>
      </c>
      <c r="H159" s="750" t="s">
        <v>822</v>
      </c>
      <c r="I159" s="750" t="s">
        <v>2063</v>
      </c>
      <c r="J159" s="771"/>
      <c r="K159" s="771">
        <v>1702470</v>
      </c>
      <c r="L159" s="771">
        <v>1702470</v>
      </c>
      <c r="M159" s="771">
        <v>1702470</v>
      </c>
      <c r="N159" s="771">
        <v>1702470</v>
      </c>
      <c r="O159" s="771">
        <v>1702470</v>
      </c>
      <c r="P159" s="771">
        <v>1702470</v>
      </c>
      <c r="Q159" s="771">
        <v>1702470</v>
      </c>
      <c r="R159" s="771">
        <v>1702470</v>
      </c>
      <c r="S159" s="771">
        <v>1702470</v>
      </c>
      <c r="T159" s="771">
        <v>1702470</v>
      </c>
      <c r="U159" s="771">
        <v>1448370</v>
      </c>
      <c r="V159" s="771">
        <v>1448370</v>
      </c>
      <c r="W159" s="771">
        <v>1448370</v>
      </c>
      <c r="X159" s="771">
        <v>1448370</v>
      </c>
      <c r="Y159" s="771">
        <v>1270500</v>
      </c>
      <c r="Z159" s="771">
        <v>1270500</v>
      </c>
      <c r="AA159" s="771">
        <v>1270500</v>
      </c>
      <c r="AB159" s="771">
        <v>1270500</v>
      </c>
      <c r="AC159"/>
    </row>
    <row r="160" spans="2:29" ht="12.45">
      <c r="B160" s="759"/>
      <c r="C160" s="756"/>
      <c r="D160" s="756"/>
      <c r="E160" s="756"/>
      <c r="F160" s="756"/>
      <c r="G160" s="756"/>
      <c r="H160" s="750" t="s">
        <v>32</v>
      </c>
      <c r="I160" s="750" t="s">
        <v>2061</v>
      </c>
      <c r="J160" s="771"/>
      <c r="K160" s="771">
        <v>18664800</v>
      </c>
      <c r="L160" s="771">
        <v>18664800</v>
      </c>
      <c r="M160" s="771">
        <v>18664800</v>
      </c>
      <c r="N160" s="771">
        <v>18664800</v>
      </c>
      <c r="O160" s="771">
        <v>18664800</v>
      </c>
      <c r="P160" s="771">
        <v>18664800</v>
      </c>
      <c r="Q160" s="771">
        <v>18664800</v>
      </c>
      <c r="R160" s="771">
        <v>18664800</v>
      </c>
      <c r="S160" s="771">
        <v>18664800</v>
      </c>
      <c r="T160" s="771">
        <v>18664800</v>
      </c>
      <c r="U160" s="771">
        <v>15869700</v>
      </c>
      <c r="V160" s="771">
        <v>15869700</v>
      </c>
      <c r="W160" s="771">
        <v>15869700</v>
      </c>
      <c r="X160" s="771">
        <v>15869700</v>
      </c>
      <c r="Y160" s="771">
        <v>13998600</v>
      </c>
      <c r="Z160" s="771">
        <v>13998600</v>
      </c>
      <c r="AA160" s="771">
        <v>13998600</v>
      </c>
      <c r="AB160" s="771">
        <v>13998600</v>
      </c>
      <c r="AC160"/>
    </row>
    <row r="161" spans="2:29" ht="12.45">
      <c r="B161" s="759"/>
      <c r="C161" s="756"/>
      <c r="D161" s="756"/>
      <c r="E161" s="756"/>
      <c r="F161" s="756"/>
      <c r="G161" s="756"/>
      <c r="H161" s="750" t="s">
        <v>34</v>
      </c>
      <c r="I161" s="750" t="s">
        <v>2059</v>
      </c>
      <c r="J161" s="771"/>
      <c r="K161" s="771">
        <v>25456200</v>
      </c>
      <c r="L161" s="771">
        <v>25456200</v>
      </c>
      <c r="M161" s="771">
        <v>25456200</v>
      </c>
      <c r="N161" s="771">
        <v>25456200</v>
      </c>
      <c r="O161" s="771">
        <v>25456200</v>
      </c>
      <c r="P161" s="771">
        <v>25456200</v>
      </c>
      <c r="Q161" s="771">
        <v>25456200</v>
      </c>
      <c r="R161" s="771">
        <v>25456200</v>
      </c>
      <c r="S161" s="771">
        <v>25456200</v>
      </c>
      <c r="T161" s="771">
        <v>25456200</v>
      </c>
      <c r="U161" s="771">
        <v>21644700</v>
      </c>
      <c r="V161" s="771">
        <v>21644700</v>
      </c>
      <c r="W161" s="771">
        <v>21644700</v>
      </c>
      <c r="X161" s="771">
        <v>21644700</v>
      </c>
      <c r="Y161" s="771">
        <v>19103700</v>
      </c>
      <c r="Z161" s="771">
        <v>19103700</v>
      </c>
      <c r="AA161" s="771">
        <v>19103700</v>
      </c>
      <c r="AB161" s="771">
        <v>19103700</v>
      </c>
      <c r="AC161"/>
    </row>
    <row r="162" spans="2:29" ht="12.45">
      <c r="B162" s="759"/>
      <c r="C162" s="756"/>
      <c r="D162" s="756"/>
      <c r="E162" s="756"/>
      <c r="F162" s="756"/>
      <c r="G162" s="756"/>
      <c r="H162" s="750" t="s">
        <v>218</v>
      </c>
      <c r="I162" s="750" t="s">
        <v>2065</v>
      </c>
      <c r="J162" s="771"/>
      <c r="K162" s="771">
        <v>31392900</v>
      </c>
      <c r="L162" s="771">
        <v>31392900</v>
      </c>
      <c r="M162" s="771">
        <v>31392900</v>
      </c>
      <c r="N162" s="771">
        <v>31392900</v>
      </c>
      <c r="O162" s="771">
        <v>31392900</v>
      </c>
      <c r="P162" s="771">
        <v>31392900</v>
      </c>
      <c r="Q162" s="771">
        <v>31392900</v>
      </c>
      <c r="R162" s="771">
        <v>31392900</v>
      </c>
      <c r="S162" s="771">
        <v>31392900</v>
      </c>
      <c r="T162" s="771">
        <v>31392900</v>
      </c>
      <c r="U162" s="771">
        <v>26680500</v>
      </c>
      <c r="V162" s="771">
        <v>26680500</v>
      </c>
      <c r="W162" s="771">
        <v>26680500</v>
      </c>
      <c r="X162" s="771">
        <v>26680500</v>
      </c>
      <c r="Y162" s="771">
        <v>23562000</v>
      </c>
      <c r="Z162" s="771">
        <v>23562000</v>
      </c>
      <c r="AA162" s="771">
        <v>23562000</v>
      </c>
      <c r="AB162" s="771">
        <v>23562000</v>
      </c>
      <c r="AC162"/>
    </row>
    <row r="163" spans="2:29" ht="12.45">
      <c r="B163" s="751">
        <v>4533</v>
      </c>
      <c r="C163" s="750" t="s">
        <v>767</v>
      </c>
      <c r="D163" s="750" t="s">
        <v>732</v>
      </c>
      <c r="E163" s="750" t="s">
        <v>41</v>
      </c>
      <c r="F163" s="750"/>
      <c r="G163" s="750" t="s">
        <v>821</v>
      </c>
      <c r="H163" s="750" t="s">
        <v>822</v>
      </c>
      <c r="I163" s="750" t="s">
        <v>2108</v>
      </c>
      <c r="J163" s="771"/>
      <c r="K163" s="771">
        <v>13513500</v>
      </c>
      <c r="L163" s="771">
        <v>13513500</v>
      </c>
      <c r="M163" s="771">
        <v>13513500</v>
      </c>
      <c r="N163" s="771">
        <v>13513500</v>
      </c>
      <c r="O163" s="771">
        <v>13513500</v>
      </c>
      <c r="P163" s="771">
        <v>11573100</v>
      </c>
      <c r="Q163" s="771">
        <v>11573100</v>
      </c>
      <c r="R163" s="771">
        <v>11573100</v>
      </c>
      <c r="S163" s="771">
        <v>11573100</v>
      </c>
      <c r="T163" s="771">
        <v>11573100</v>
      </c>
      <c r="U163" s="771">
        <v>9632700</v>
      </c>
      <c r="V163" s="771">
        <v>9632700</v>
      </c>
      <c r="W163" s="771">
        <v>9632700</v>
      </c>
      <c r="X163" s="771">
        <v>9632700</v>
      </c>
      <c r="Y163" s="771">
        <v>9632700</v>
      </c>
      <c r="Z163" s="771">
        <v>9632700</v>
      </c>
      <c r="AA163" s="771">
        <v>9632700</v>
      </c>
      <c r="AB163" s="771">
        <v>9632700</v>
      </c>
      <c r="AC163"/>
    </row>
    <row r="164" spans="2:29" ht="12.45">
      <c r="B164" s="759"/>
      <c r="C164" s="756"/>
      <c r="D164" s="756"/>
      <c r="E164" s="756"/>
      <c r="F164" s="756"/>
      <c r="G164" s="756"/>
      <c r="H164" s="750" t="s">
        <v>32</v>
      </c>
      <c r="I164" s="750" t="s">
        <v>2106</v>
      </c>
      <c r="J164" s="771"/>
      <c r="K164" s="771">
        <v>148509900</v>
      </c>
      <c r="L164" s="771">
        <v>148509900</v>
      </c>
      <c r="M164" s="771">
        <v>148509900</v>
      </c>
      <c r="N164" s="771">
        <v>148509900</v>
      </c>
      <c r="O164" s="771">
        <v>148509900</v>
      </c>
      <c r="P164" s="771">
        <v>127281000</v>
      </c>
      <c r="Q164" s="771">
        <v>127281000</v>
      </c>
      <c r="R164" s="771">
        <v>127281000</v>
      </c>
      <c r="S164" s="771">
        <v>127281000</v>
      </c>
      <c r="T164" s="771">
        <v>127281000</v>
      </c>
      <c r="U164" s="771">
        <v>106075200</v>
      </c>
      <c r="V164" s="771">
        <v>106075200</v>
      </c>
      <c r="W164" s="771">
        <v>106075200</v>
      </c>
      <c r="X164" s="771">
        <v>106075200</v>
      </c>
      <c r="Y164" s="771">
        <v>106075200</v>
      </c>
      <c r="Z164" s="771">
        <v>106075200</v>
      </c>
      <c r="AA164" s="771">
        <v>106075200</v>
      </c>
      <c r="AB164" s="771">
        <v>106075200</v>
      </c>
      <c r="AC164"/>
    </row>
    <row r="165" spans="2:29" ht="12.45">
      <c r="B165" s="759"/>
      <c r="C165" s="756"/>
      <c r="D165" s="756"/>
      <c r="E165" s="756"/>
      <c r="F165" s="756"/>
      <c r="G165" s="756"/>
      <c r="H165" s="750" t="s">
        <v>34</v>
      </c>
      <c r="I165" s="750" t="s">
        <v>2104</v>
      </c>
      <c r="J165" s="771"/>
      <c r="K165" s="771">
        <v>202494600</v>
      </c>
      <c r="L165" s="771">
        <v>202494600</v>
      </c>
      <c r="M165" s="771">
        <v>202494600</v>
      </c>
      <c r="N165" s="771">
        <v>202494600</v>
      </c>
      <c r="O165" s="771">
        <v>202494600</v>
      </c>
      <c r="P165" s="771">
        <v>173573400</v>
      </c>
      <c r="Q165" s="771">
        <v>173573400</v>
      </c>
      <c r="R165" s="771">
        <v>173573400</v>
      </c>
      <c r="S165" s="771">
        <v>173573400</v>
      </c>
      <c r="T165" s="771">
        <v>173573400</v>
      </c>
      <c r="U165" s="771">
        <v>144652200</v>
      </c>
      <c r="V165" s="771">
        <v>144652200</v>
      </c>
      <c r="W165" s="771">
        <v>144652200</v>
      </c>
      <c r="X165" s="771">
        <v>144652200</v>
      </c>
      <c r="Y165" s="771">
        <v>144652200</v>
      </c>
      <c r="Z165" s="771">
        <v>144652200</v>
      </c>
      <c r="AA165" s="771">
        <v>144652200</v>
      </c>
      <c r="AB165" s="771">
        <v>144652200</v>
      </c>
      <c r="AC165"/>
    </row>
    <row r="166" spans="2:29" ht="12.45">
      <c r="B166" s="759"/>
      <c r="C166" s="756"/>
      <c r="D166" s="756"/>
      <c r="E166" s="756"/>
      <c r="F166" s="756"/>
      <c r="G166" s="756"/>
      <c r="H166" s="750" t="s">
        <v>218</v>
      </c>
      <c r="I166" s="750" t="s">
        <v>2110</v>
      </c>
      <c r="J166" s="771"/>
      <c r="K166" s="771">
        <v>249757200</v>
      </c>
      <c r="L166" s="771">
        <v>249757200</v>
      </c>
      <c r="M166" s="771">
        <v>249757200</v>
      </c>
      <c r="N166" s="771">
        <v>249757200</v>
      </c>
      <c r="O166" s="771">
        <v>249757200</v>
      </c>
      <c r="P166" s="771">
        <v>214090800</v>
      </c>
      <c r="Q166" s="771">
        <v>214090800</v>
      </c>
      <c r="R166" s="771">
        <v>214090800</v>
      </c>
      <c r="S166" s="771">
        <v>214090800</v>
      </c>
      <c r="T166" s="771">
        <v>214090800</v>
      </c>
      <c r="U166" s="771">
        <v>178401300</v>
      </c>
      <c r="V166" s="771">
        <v>178401300</v>
      </c>
      <c r="W166" s="771">
        <v>178401300</v>
      </c>
      <c r="X166" s="771">
        <v>178401300</v>
      </c>
      <c r="Y166" s="771">
        <v>178401300</v>
      </c>
      <c r="Z166" s="771">
        <v>178401300</v>
      </c>
      <c r="AA166" s="771">
        <v>178401300</v>
      </c>
      <c r="AB166" s="771">
        <v>178401300</v>
      </c>
      <c r="AC166"/>
    </row>
    <row r="167" spans="2:29" ht="12.45">
      <c r="B167" s="759"/>
      <c r="C167" s="756"/>
      <c r="D167" s="756"/>
      <c r="E167" s="756"/>
      <c r="F167" s="756"/>
      <c r="G167" s="750" t="s">
        <v>890</v>
      </c>
      <c r="H167" s="750" t="s">
        <v>822</v>
      </c>
      <c r="I167" s="750" t="s">
        <v>2107</v>
      </c>
      <c r="J167" s="771"/>
      <c r="K167" s="771">
        <v>14853300</v>
      </c>
      <c r="L167" s="771">
        <v>14853300</v>
      </c>
      <c r="M167" s="771">
        <v>14853300</v>
      </c>
      <c r="N167" s="771">
        <v>14853300</v>
      </c>
      <c r="O167" s="771">
        <v>14853300</v>
      </c>
      <c r="P167" s="771">
        <v>12728100</v>
      </c>
      <c r="Q167" s="771">
        <v>12728100</v>
      </c>
      <c r="R167" s="771">
        <v>12728100</v>
      </c>
      <c r="S167" s="771">
        <v>12728100</v>
      </c>
      <c r="T167" s="771">
        <v>12728100</v>
      </c>
      <c r="U167" s="771">
        <v>10602900</v>
      </c>
      <c r="V167" s="771">
        <v>10602900</v>
      </c>
      <c r="W167" s="771">
        <v>10602900</v>
      </c>
      <c r="X167" s="771">
        <v>10602900</v>
      </c>
      <c r="Y167" s="771">
        <v>10602900</v>
      </c>
      <c r="Z167" s="771">
        <v>10602900</v>
      </c>
      <c r="AA167" s="771">
        <v>10602900</v>
      </c>
      <c r="AB167" s="771">
        <v>10602900</v>
      </c>
      <c r="AC167"/>
    </row>
    <row r="168" spans="2:29" ht="12.45">
      <c r="B168" s="759"/>
      <c r="C168" s="756"/>
      <c r="D168" s="756"/>
      <c r="E168" s="756"/>
      <c r="F168" s="756"/>
      <c r="G168" s="756"/>
      <c r="H168" s="750" t="s">
        <v>32</v>
      </c>
      <c r="I168" s="750" t="s">
        <v>2105</v>
      </c>
      <c r="J168" s="771"/>
      <c r="K168" s="771">
        <v>163340100</v>
      </c>
      <c r="L168" s="771">
        <v>163340100</v>
      </c>
      <c r="M168" s="771">
        <v>163340100</v>
      </c>
      <c r="N168" s="771">
        <v>163340100</v>
      </c>
      <c r="O168" s="771">
        <v>163340100</v>
      </c>
      <c r="P168" s="771">
        <v>140032200</v>
      </c>
      <c r="Q168" s="771">
        <v>140032200</v>
      </c>
      <c r="R168" s="771">
        <v>140032200</v>
      </c>
      <c r="S168" s="771">
        <v>140032200</v>
      </c>
      <c r="T168" s="771">
        <v>140032200</v>
      </c>
      <c r="U168" s="771">
        <v>116678100</v>
      </c>
      <c r="V168" s="771">
        <v>116678100</v>
      </c>
      <c r="W168" s="771">
        <v>116678100</v>
      </c>
      <c r="X168" s="771">
        <v>116678100</v>
      </c>
      <c r="Y168" s="771">
        <v>116678100</v>
      </c>
      <c r="Z168" s="771">
        <v>116678100</v>
      </c>
      <c r="AA168" s="771">
        <v>116678100</v>
      </c>
      <c r="AB168" s="771">
        <v>116678100</v>
      </c>
      <c r="AC168"/>
    </row>
    <row r="169" spans="2:29" ht="12.45">
      <c r="B169" s="759"/>
      <c r="C169" s="756"/>
      <c r="D169" s="756"/>
      <c r="E169" s="756"/>
      <c r="F169" s="756"/>
      <c r="G169" s="756"/>
      <c r="H169" s="750" t="s">
        <v>34</v>
      </c>
      <c r="I169" s="750" t="s">
        <v>2103</v>
      </c>
      <c r="J169" s="771"/>
      <c r="K169" s="771">
        <v>222753300</v>
      </c>
      <c r="L169" s="771">
        <v>222753300</v>
      </c>
      <c r="M169" s="771">
        <v>222753300</v>
      </c>
      <c r="N169" s="771">
        <v>222753300</v>
      </c>
      <c r="O169" s="771">
        <v>222753300</v>
      </c>
      <c r="P169" s="771">
        <v>190921500</v>
      </c>
      <c r="Q169" s="771">
        <v>190921500</v>
      </c>
      <c r="R169" s="771">
        <v>190921500</v>
      </c>
      <c r="S169" s="771">
        <v>190921500</v>
      </c>
      <c r="T169" s="771">
        <v>190921500</v>
      </c>
      <c r="U169" s="771">
        <v>159112800</v>
      </c>
      <c r="V169" s="771">
        <v>159112800</v>
      </c>
      <c r="W169" s="771">
        <v>159112800</v>
      </c>
      <c r="X169" s="771">
        <v>159112800</v>
      </c>
      <c r="Y169" s="771">
        <v>159112800</v>
      </c>
      <c r="Z169" s="771">
        <v>159112800</v>
      </c>
      <c r="AA169" s="771">
        <v>159112800</v>
      </c>
      <c r="AB169" s="771">
        <v>159112800</v>
      </c>
      <c r="AC169"/>
    </row>
    <row r="170" spans="2:29" ht="12.45">
      <c r="B170" s="759"/>
      <c r="C170" s="756"/>
      <c r="D170" s="756"/>
      <c r="E170" s="756"/>
      <c r="F170" s="756"/>
      <c r="G170" s="756"/>
      <c r="H170" s="750" t="s">
        <v>218</v>
      </c>
      <c r="I170" s="750" t="s">
        <v>2109</v>
      </c>
      <c r="J170" s="771"/>
      <c r="K170" s="771">
        <v>274728300</v>
      </c>
      <c r="L170" s="771">
        <v>274728300</v>
      </c>
      <c r="M170" s="771">
        <v>274728300</v>
      </c>
      <c r="N170" s="771">
        <v>274728300</v>
      </c>
      <c r="O170" s="771">
        <v>274728300</v>
      </c>
      <c r="P170" s="771">
        <v>235481400</v>
      </c>
      <c r="Q170" s="771">
        <v>235481400</v>
      </c>
      <c r="R170" s="771">
        <v>235481400</v>
      </c>
      <c r="S170" s="771">
        <v>235481400</v>
      </c>
      <c r="T170" s="771">
        <v>235481400</v>
      </c>
      <c r="U170" s="771">
        <v>196234500</v>
      </c>
      <c r="V170" s="771">
        <v>196234500</v>
      </c>
      <c r="W170" s="771">
        <v>196234500</v>
      </c>
      <c r="X170" s="771">
        <v>196234500</v>
      </c>
      <c r="Y170" s="771">
        <v>196234500</v>
      </c>
      <c r="Z170" s="771">
        <v>196234500</v>
      </c>
      <c r="AA170" s="771">
        <v>196234500</v>
      </c>
      <c r="AB170" s="771">
        <v>196234500</v>
      </c>
      <c r="AC170"/>
    </row>
    <row r="171" spans="2:29" ht="12.45">
      <c r="B171" s="751">
        <v>4534</v>
      </c>
      <c r="C171" s="750" t="s">
        <v>592</v>
      </c>
      <c r="D171" s="750" t="s">
        <v>40</v>
      </c>
      <c r="E171" s="750" t="s">
        <v>41</v>
      </c>
      <c r="F171" s="750"/>
      <c r="G171" s="750" t="s">
        <v>821</v>
      </c>
      <c r="H171" s="750" t="s">
        <v>822</v>
      </c>
      <c r="I171" s="750" t="s">
        <v>2160</v>
      </c>
      <c r="J171" s="771"/>
      <c r="K171" s="771"/>
      <c r="L171" s="771"/>
      <c r="M171" s="771"/>
      <c r="N171" s="771"/>
      <c r="O171" s="771"/>
      <c r="P171" s="771">
        <v>266805</v>
      </c>
      <c r="Q171" s="771">
        <v>266805</v>
      </c>
      <c r="R171" s="771">
        <v>266805</v>
      </c>
      <c r="S171" s="771">
        <v>241395</v>
      </c>
      <c r="T171" s="771">
        <v>215985</v>
      </c>
      <c r="U171" s="771">
        <v>190575</v>
      </c>
      <c r="V171" s="771">
        <v>190575</v>
      </c>
      <c r="W171" s="771">
        <v>177870</v>
      </c>
      <c r="X171" s="771">
        <v>152460</v>
      </c>
      <c r="Y171" s="771">
        <v>139755</v>
      </c>
      <c r="Z171" s="771">
        <v>127050</v>
      </c>
      <c r="AA171" s="771">
        <v>114345</v>
      </c>
      <c r="AB171" s="771">
        <v>101640</v>
      </c>
      <c r="AC171"/>
    </row>
    <row r="172" spans="2:29" ht="12.45">
      <c r="B172" s="759"/>
      <c r="C172" s="756"/>
      <c r="D172" s="756"/>
      <c r="E172" s="756"/>
      <c r="F172" s="756"/>
      <c r="G172" s="756"/>
      <c r="H172" s="750" t="s">
        <v>32</v>
      </c>
      <c r="I172" s="750" t="s">
        <v>2158</v>
      </c>
      <c r="J172" s="771"/>
      <c r="K172" s="771"/>
      <c r="L172" s="771"/>
      <c r="M172" s="771"/>
      <c r="N172" s="771"/>
      <c r="O172" s="771"/>
      <c r="P172" s="771">
        <v>2979900</v>
      </c>
      <c r="Q172" s="771">
        <v>2979900</v>
      </c>
      <c r="R172" s="771">
        <v>2979900</v>
      </c>
      <c r="S172" s="771">
        <v>2679600</v>
      </c>
      <c r="T172" s="771">
        <v>2379300</v>
      </c>
      <c r="U172" s="771">
        <v>2148300</v>
      </c>
      <c r="V172" s="771">
        <v>2148300</v>
      </c>
      <c r="W172" s="771">
        <v>1931160</v>
      </c>
      <c r="X172" s="771">
        <v>1727880</v>
      </c>
      <c r="Y172" s="771">
        <v>1550010</v>
      </c>
      <c r="Z172" s="771">
        <v>1411410</v>
      </c>
      <c r="AA172" s="771">
        <v>1258950</v>
      </c>
      <c r="AB172" s="771">
        <v>1143450</v>
      </c>
      <c r="AC172"/>
    </row>
    <row r="173" spans="2:29" ht="12.45">
      <c r="B173" s="759"/>
      <c r="C173" s="756"/>
      <c r="D173" s="756"/>
      <c r="E173" s="756"/>
      <c r="F173" s="756"/>
      <c r="G173" s="756"/>
      <c r="H173" s="750" t="s">
        <v>34</v>
      </c>
      <c r="I173" s="750" t="s">
        <v>2156</v>
      </c>
      <c r="J173" s="771"/>
      <c r="K173" s="771"/>
      <c r="L173" s="771"/>
      <c r="M173" s="771"/>
      <c r="N173" s="771"/>
      <c r="O173" s="771"/>
      <c r="P173" s="771">
        <v>4065600</v>
      </c>
      <c r="Q173" s="771">
        <v>4065600</v>
      </c>
      <c r="R173" s="771">
        <v>4065600</v>
      </c>
      <c r="S173" s="771">
        <v>3626700</v>
      </c>
      <c r="T173" s="771">
        <v>3257100</v>
      </c>
      <c r="U173" s="771">
        <v>2933700</v>
      </c>
      <c r="V173" s="771">
        <v>2933700</v>
      </c>
      <c r="W173" s="771">
        <v>2633400</v>
      </c>
      <c r="X173" s="771">
        <v>2356200</v>
      </c>
      <c r="Y173" s="771">
        <v>2109030</v>
      </c>
      <c r="Z173" s="771">
        <v>1931160</v>
      </c>
      <c r="AA173" s="771">
        <v>1716330</v>
      </c>
      <c r="AB173" s="771">
        <v>1563870</v>
      </c>
      <c r="AC173"/>
    </row>
    <row r="174" spans="2:29" ht="12.45">
      <c r="B174" s="759"/>
      <c r="C174" s="756"/>
      <c r="D174" s="756"/>
      <c r="E174" s="756"/>
      <c r="F174" s="756"/>
      <c r="G174" s="756"/>
      <c r="H174" s="750" t="s">
        <v>218</v>
      </c>
      <c r="I174" s="750" t="s">
        <v>2162</v>
      </c>
      <c r="J174" s="771"/>
      <c r="K174" s="771"/>
      <c r="L174" s="771"/>
      <c r="M174" s="771"/>
      <c r="N174" s="771"/>
      <c r="O174" s="771"/>
      <c r="P174" s="771">
        <v>5012700</v>
      </c>
      <c r="Q174" s="771">
        <v>5012700</v>
      </c>
      <c r="R174" s="771">
        <v>5012700</v>
      </c>
      <c r="S174" s="771">
        <v>4481400</v>
      </c>
      <c r="T174" s="771">
        <v>4019400</v>
      </c>
      <c r="U174" s="771">
        <v>3626700</v>
      </c>
      <c r="V174" s="771">
        <v>3626700</v>
      </c>
      <c r="W174" s="771">
        <v>3234000</v>
      </c>
      <c r="X174" s="771">
        <v>2910600</v>
      </c>
      <c r="Y174" s="771">
        <v>2610300</v>
      </c>
      <c r="Z174" s="771">
        <v>2379300</v>
      </c>
      <c r="AA174" s="771">
        <v>2109030</v>
      </c>
      <c r="AB174" s="771">
        <v>1931160</v>
      </c>
      <c r="AC174"/>
    </row>
    <row r="175" spans="2:29" ht="12.45">
      <c r="B175" s="759"/>
      <c r="C175" s="756"/>
      <c r="D175" s="756"/>
      <c r="E175" s="756"/>
      <c r="F175" s="756"/>
      <c r="G175" s="750" t="s">
        <v>890</v>
      </c>
      <c r="H175" s="750" t="s">
        <v>822</v>
      </c>
      <c r="I175" s="750" t="s">
        <v>2159</v>
      </c>
      <c r="J175" s="771"/>
      <c r="K175" s="771"/>
      <c r="L175" s="771"/>
      <c r="M175" s="771"/>
      <c r="N175" s="771"/>
      <c r="O175" s="771"/>
      <c r="P175" s="771">
        <v>292215</v>
      </c>
      <c r="Q175" s="771">
        <v>292215</v>
      </c>
      <c r="R175" s="771">
        <v>292215</v>
      </c>
      <c r="S175" s="771">
        <v>266805</v>
      </c>
      <c r="T175" s="771">
        <v>241395</v>
      </c>
      <c r="U175" s="771">
        <v>215985</v>
      </c>
      <c r="V175" s="771">
        <v>215985</v>
      </c>
      <c r="W175" s="771">
        <v>190575</v>
      </c>
      <c r="X175" s="771">
        <v>177870</v>
      </c>
      <c r="Y175" s="771">
        <v>152460</v>
      </c>
      <c r="Z175" s="771">
        <v>139755</v>
      </c>
      <c r="AA175" s="771">
        <v>127050</v>
      </c>
      <c r="AB175" s="771">
        <v>114345</v>
      </c>
      <c r="AC175"/>
    </row>
    <row r="176" spans="2:29" ht="12.45">
      <c r="B176" s="759"/>
      <c r="C176" s="756"/>
      <c r="D176" s="756"/>
      <c r="E176" s="756"/>
      <c r="F176" s="756"/>
      <c r="G176" s="756"/>
      <c r="H176" s="750" t="s">
        <v>32</v>
      </c>
      <c r="I176" s="750" t="s">
        <v>2157</v>
      </c>
      <c r="J176" s="771"/>
      <c r="K176" s="771"/>
      <c r="L176" s="771"/>
      <c r="M176" s="771"/>
      <c r="N176" s="771"/>
      <c r="O176" s="771"/>
      <c r="P176" s="771">
        <v>3280200</v>
      </c>
      <c r="Q176" s="771">
        <v>3280200</v>
      </c>
      <c r="R176" s="771">
        <v>3280200</v>
      </c>
      <c r="S176" s="771">
        <v>2933700</v>
      </c>
      <c r="T176" s="771">
        <v>2633400</v>
      </c>
      <c r="U176" s="771">
        <v>2356200</v>
      </c>
      <c r="V176" s="771">
        <v>2356200</v>
      </c>
      <c r="W176" s="771">
        <v>2122890</v>
      </c>
      <c r="X176" s="771">
        <v>1905750</v>
      </c>
      <c r="Y176" s="771">
        <v>1702470</v>
      </c>
      <c r="Z176" s="771">
        <v>1550010</v>
      </c>
      <c r="AA176" s="771">
        <v>1386000</v>
      </c>
      <c r="AB176" s="771">
        <v>1258950</v>
      </c>
      <c r="AC176"/>
    </row>
    <row r="177" spans="2:29" ht="12.45">
      <c r="B177" s="759"/>
      <c r="C177" s="756"/>
      <c r="D177" s="756"/>
      <c r="E177" s="756"/>
      <c r="F177" s="756"/>
      <c r="G177" s="756"/>
      <c r="H177" s="750" t="s">
        <v>34</v>
      </c>
      <c r="I177" s="750" t="s">
        <v>2155</v>
      </c>
      <c r="J177" s="771"/>
      <c r="K177" s="771"/>
      <c r="L177" s="771"/>
      <c r="M177" s="771"/>
      <c r="N177" s="771"/>
      <c r="O177" s="771"/>
      <c r="P177" s="771">
        <v>4458300</v>
      </c>
      <c r="Q177" s="771">
        <v>4458300</v>
      </c>
      <c r="R177" s="771">
        <v>4458300</v>
      </c>
      <c r="S177" s="771">
        <v>3996300</v>
      </c>
      <c r="T177" s="771">
        <v>3580500</v>
      </c>
      <c r="U177" s="771">
        <v>3234000</v>
      </c>
      <c r="V177" s="771">
        <v>3234000</v>
      </c>
      <c r="W177" s="771">
        <v>2887500</v>
      </c>
      <c r="X177" s="771">
        <v>2610300</v>
      </c>
      <c r="Y177" s="771">
        <v>2333100</v>
      </c>
      <c r="Z177" s="771">
        <v>2122890</v>
      </c>
      <c r="AA177" s="771">
        <v>1880340</v>
      </c>
      <c r="AB177" s="771">
        <v>1716330</v>
      </c>
      <c r="AC177"/>
    </row>
    <row r="178" spans="2:29" ht="12.45">
      <c r="B178" s="759"/>
      <c r="C178" s="756"/>
      <c r="D178" s="756"/>
      <c r="E178" s="756"/>
      <c r="F178" s="756"/>
      <c r="G178" s="756"/>
      <c r="H178" s="750" t="s">
        <v>218</v>
      </c>
      <c r="I178" s="750" t="s">
        <v>2161</v>
      </c>
      <c r="J178" s="771"/>
      <c r="K178" s="771"/>
      <c r="L178" s="771"/>
      <c r="M178" s="771"/>
      <c r="N178" s="771"/>
      <c r="O178" s="771"/>
      <c r="P178" s="771">
        <v>5497800</v>
      </c>
      <c r="Q178" s="771">
        <v>5497800</v>
      </c>
      <c r="R178" s="771">
        <v>5497800</v>
      </c>
      <c r="S178" s="771">
        <v>4943400</v>
      </c>
      <c r="T178" s="771">
        <v>4412100</v>
      </c>
      <c r="U178" s="771">
        <v>3973200</v>
      </c>
      <c r="V178" s="771">
        <v>3973200</v>
      </c>
      <c r="W178" s="771">
        <v>3580500</v>
      </c>
      <c r="X178" s="771">
        <v>3210900</v>
      </c>
      <c r="Y178" s="771">
        <v>2864400</v>
      </c>
      <c r="Z178" s="771">
        <v>2610300</v>
      </c>
      <c r="AA178" s="771">
        <v>2333100</v>
      </c>
      <c r="AB178" s="771">
        <v>2122890</v>
      </c>
      <c r="AC178"/>
    </row>
    <row r="179" spans="2:29" ht="12.45">
      <c r="B179" s="751">
        <v>4536</v>
      </c>
      <c r="C179" s="750" t="s">
        <v>668</v>
      </c>
      <c r="D179" s="750" t="s">
        <v>40</v>
      </c>
      <c r="E179" s="750" t="s">
        <v>41</v>
      </c>
      <c r="F179" s="750"/>
      <c r="G179" s="750" t="s">
        <v>821</v>
      </c>
      <c r="H179" s="750" t="s">
        <v>822</v>
      </c>
      <c r="I179" s="750" t="s">
        <v>2168</v>
      </c>
      <c r="J179" s="771"/>
      <c r="K179" s="771"/>
      <c r="L179" s="771"/>
      <c r="M179" s="771"/>
      <c r="N179" s="771"/>
      <c r="O179" s="771"/>
      <c r="P179" s="771">
        <v>406560</v>
      </c>
      <c r="Q179" s="771">
        <v>406560</v>
      </c>
      <c r="R179" s="771">
        <v>406560</v>
      </c>
      <c r="S179" s="771">
        <v>368445</v>
      </c>
      <c r="T179" s="771">
        <v>330330</v>
      </c>
      <c r="U179" s="771">
        <v>292215</v>
      </c>
      <c r="V179" s="771">
        <v>292215</v>
      </c>
      <c r="W179" s="771">
        <v>266805</v>
      </c>
      <c r="X179" s="771">
        <v>241395</v>
      </c>
      <c r="Y179" s="771">
        <v>215985</v>
      </c>
      <c r="Z179" s="771">
        <v>190575</v>
      </c>
      <c r="AA179" s="771">
        <v>165165</v>
      </c>
      <c r="AB179" s="771">
        <v>152460</v>
      </c>
      <c r="AC179"/>
    </row>
    <row r="180" spans="2:29" ht="12.45">
      <c r="B180" s="759"/>
      <c r="C180" s="756"/>
      <c r="D180" s="756"/>
      <c r="E180" s="756"/>
      <c r="F180" s="756"/>
      <c r="G180" s="756"/>
      <c r="H180" s="750" t="s">
        <v>32</v>
      </c>
      <c r="I180" s="750" t="s">
        <v>2166</v>
      </c>
      <c r="J180" s="771"/>
      <c r="K180" s="771"/>
      <c r="L180" s="771"/>
      <c r="M180" s="771"/>
      <c r="N180" s="771"/>
      <c r="O180" s="771"/>
      <c r="P180" s="771">
        <v>4458300</v>
      </c>
      <c r="Q180" s="771">
        <v>4458300</v>
      </c>
      <c r="R180" s="771">
        <v>4458300</v>
      </c>
      <c r="S180" s="771">
        <v>4019400</v>
      </c>
      <c r="T180" s="771">
        <v>3603600</v>
      </c>
      <c r="U180" s="771">
        <v>3234000</v>
      </c>
      <c r="V180" s="771">
        <v>3234000</v>
      </c>
      <c r="W180" s="771">
        <v>2887500</v>
      </c>
      <c r="X180" s="771">
        <v>2610300</v>
      </c>
      <c r="Y180" s="771">
        <v>2333100</v>
      </c>
      <c r="Z180" s="771">
        <v>2109030</v>
      </c>
      <c r="AA180" s="771">
        <v>1868790</v>
      </c>
      <c r="AB180" s="771">
        <v>1716330</v>
      </c>
      <c r="AC180"/>
    </row>
    <row r="181" spans="2:29" ht="12.45">
      <c r="B181" s="759"/>
      <c r="C181" s="756"/>
      <c r="D181" s="756"/>
      <c r="E181" s="756"/>
      <c r="F181" s="756"/>
      <c r="G181" s="756"/>
      <c r="H181" s="750" t="s">
        <v>34</v>
      </c>
      <c r="I181" s="750" t="s">
        <v>2164</v>
      </c>
      <c r="J181" s="771"/>
      <c r="K181" s="771"/>
      <c r="L181" s="771"/>
      <c r="M181" s="771"/>
      <c r="N181" s="771"/>
      <c r="O181" s="771"/>
      <c r="P181" s="771">
        <v>6075300</v>
      </c>
      <c r="Q181" s="771">
        <v>6075300</v>
      </c>
      <c r="R181" s="771">
        <v>6075300</v>
      </c>
      <c r="S181" s="771">
        <v>5474700</v>
      </c>
      <c r="T181" s="771">
        <v>4897200</v>
      </c>
      <c r="U181" s="771">
        <v>4389000</v>
      </c>
      <c r="V181" s="771">
        <v>4389000</v>
      </c>
      <c r="W181" s="771">
        <v>3950100</v>
      </c>
      <c r="X181" s="771">
        <v>3534300</v>
      </c>
      <c r="Y181" s="771">
        <v>3187800</v>
      </c>
      <c r="Z181" s="771">
        <v>2864400</v>
      </c>
      <c r="AA181" s="771">
        <v>2564100</v>
      </c>
      <c r="AB181" s="771">
        <v>2333100</v>
      </c>
      <c r="AC181"/>
    </row>
    <row r="182" spans="2:29" ht="12.45">
      <c r="B182" s="759"/>
      <c r="C182" s="756"/>
      <c r="D182" s="756"/>
      <c r="E182" s="756"/>
      <c r="F182" s="756"/>
      <c r="G182" s="756"/>
      <c r="H182" s="750" t="s">
        <v>218</v>
      </c>
      <c r="I182" s="750" t="s">
        <v>2170</v>
      </c>
      <c r="J182" s="771"/>
      <c r="K182" s="771"/>
      <c r="L182" s="771"/>
      <c r="M182" s="771"/>
      <c r="N182" s="771"/>
      <c r="O182" s="771"/>
      <c r="P182" s="771">
        <v>7507500</v>
      </c>
      <c r="Q182" s="771">
        <v>7507500</v>
      </c>
      <c r="R182" s="771">
        <v>7507500</v>
      </c>
      <c r="S182" s="771">
        <v>6745200</v>
      </c>
      <c r="T182" s="771">
        <v>6029100</v>
      </c>
      <c r="U182" s="771">
        <v>5428500</v>
      </c>
      <c r="V182" s="771">
        <v>5428500</v>
      </c>
      <c r="W182" s="771">
        <v>4874100</v>
      </c>
      <c r="X182" s="771">
        <v>4365900</v>
      </c>
      <c r="Y182" s="771">
        <v>3927000</v>
      </c>
      <c r="Z182" s="771">
        <v>3534300</v>
      </c>
      <c r="AA182" s="771">
        <v>3141600</v>
      </c>
      <c r="AB182" s="771">
        <v>2887500</v>
      </c>
      <c r="AC182"/>
    </row>
    <row r="183" spans="2:29" ht="12.45">
      <c r="B183" s="759"/>
      <c r="C183" s="756"/>
      <c r="D183" s="756"/>
      <c r="E183" s="756"/>
      <c r="F183" s="756"/>
      <c r="G183" s="750" t="s">
        <v>890</v>
      </c>
      <c r="H183" s="750" t="s">
        <v>822</v>
      </c>
      <c r="I183" s="750" t="s">
        <v>2167</v>
      </c>
      <c r="J183" s="771"/>
      <c r="K183" s="771"/>
      <c r="L183" s="771"/>
      <c r="M183" s="771"/>
      <c r="N183" s="771"/>
      <c r="O183" s="771"/>
      <c r="P183" s="771">
        <v>444675</v>
      </c>
      <c r="Q183" s="771">
        <v>444675</v>
      </c>
      <c r="R183" s="771">
        <v>444675</v>
      </c>
      <c r="S183" s="771">
        <v>406560</v>
      </c>
      <c r="T183" s="771">
        <v>355740</v>
      </c>
      <c r="U183" s="771">
        <v>317625</v>
      </c>
      <c r="V183" s="771">
        <v>317625</v>
      </c>
      <c r="W183" s="771">
        <v>292215</v>
      </c>
      <c r="X183" s="771">
        <v>254100</v>
      </c>
      <c r="Y183" s="771">
        <v>228690</v>
      </c>
      <c r="Z183" s="771">
        <v>215985</v>
      </c>
      <c r="AA183" s="771">
        <v>190575</v>
      </c>
      <c r="AB183" s="771">
        <v>177870</v>
      </c>
      <c r="AC183"/>
    </row>
    <row r="184" spans="2:29" ht="12.45">
      <c r="B184" s="759"/>
      <c r="C184" s="756"/>
      <c r="D184" s="756"/>
      <c r="E184" s="756"/>
      <c r="F184" s="756"/>
      <c r="G184" s="756"/>
      <c r="H184" s="750" t="s">
        <v>32</v>
      </c>
      <c r="I184" s="750" t="s">
        <v>2165</v>
      </c>
      <c r="J184" s="771"/>
      <c r="K184" s="771"/>
      <c r="L184" s="771"/>
      <c r="M184" s="771"/>
      <c r="N184" s="771"/>
      <c r="O184" s="771"/>
      <c r="P184" s="771">
        <v>4897200</v>
      </c>
      <c r="Q184" s="771">
        <v>4897200</v>
      </c>
      <c r="R184" s="771">
        <v>4897200</v>
      </c>
      <c r="S184" s="771">
        <v>4412100</v>
      </c>
      <c r="T184" s="771">
        <v>3950100</v>
      </c>
      <c r="U184" s="771">
        <v>3557400</v>
      </c>
      <c r="V184" s="771">
        <v>3557400</v>
      </c>
      <c r="W184" s="771">
        <v>3187800</v>
      </c>
      <c r="X184" s="771">
        <v>2864400</v>
      </c>
      <c r="Y184" s="771">
        <v>2564100</v>
      </c>
      <c r="Z184" s="771">
        <v>2333100</v>
      </c>
      <c r="AA184" s="771">
        <v>2058210</v>
      </c>
      <c r="AB184" s="771">
        <v>1894200</v>
      </c>
      <c r="AC184"/>
    </row>
    <row r="185" spans="2:29" ht="12.45">
      <c r="B185" s="759"/>
      <c r="C185" s="756"/>
      <c r="D185" s="756"/>
      <c r="E185" s="756"/>
      <c r="F185" s="756"/>
      <c r="G185" s="756"/>
      <c r="H185" s="750" t="s">
        <v>34</v>
      </c>
      <c r="I185" s="750" t="s">
        <v>2163</v>
      </c>
      <c r="J185" s="771"/>
      <c r="K185" s="771"/>
      <c r="L185" s="771"/>
      <c r="M185" s="771"/>
      <c r="N185" s="771"/>
      <c r="O185" s="771"/>
      <c r="P185" s="771">
        <v>6675900</v>
      </c>
      <c r="Q185" s="771">
        <v>6675900</v>
      </c>
      <c r="R185" s="771">
        <v>6675900</v>
      </c>
      <c r="S185" s="771">
        <v>6029100</v>
      </c>
      <c r="T185" s="771">
        <v>5382300</v>
      </c>
      <c r="U185" s="771">
        <v>4851000</v>
      </c>
      <c r="V185" s="771">
        <v>4851000</v>
      </c>
      <c r="W185" s="771">
        <v>4342800</v>
      </c>
      <c r="X185" s="771">
        <v>3903900</v>
      </c>
      <c r="Y185" s="771">
        <v>3511200</v>
      </c>
      <c r="Z185" s="771">
        <v>3164700</v>
      </c>
      <c r="AA185" s="771">
        <v>2818200</v>
      </c>
      <c r="AB185" s="771">
        <v>2587200</v>
      </c>
      <c r="AC185"/>
    </row>
    <row r="186" spans="2:29" ht="12.45">
      <c r="B186" s="759"/>
      <c r="C186" s="756"/>
      <c r="D186" s="756"/>
      <c r="E186" s="756"/>
      <c r="F186" s="756"/>
      <c r="G186" s="756"/>
      <c r="H186" s="750" t="s">
        <v>218</v>
      </c>
      <c r="I186" s="750" t="s">
        <v>2169</v>
      </c>
      <c r="J186" s="771"/>
      <c r="K186" s="771"/>
      <c r="L186" s="771"/>
      <c r="M186" s="771"/>
      <c r="N186" s="771"/>
      <c r="O186" s="771"/>
      <c r="P186" s="771">
        <v>8246700</v>
      </c>
      <c r="Q186" s="771">
        <v>8246700</v>
      </c>
      <c r="R186" s="771">
        <v>8246700</v>
      </c>
      <c r="S186" s="771">
        <v>7415100</v>
      </c>
      <c r="T186" s="771">
        <v>6652800</v>
      </c>
      <c r="U186" s="771">
        <v>5982900</v>
      </c>
      <c r="V186" s="771">
        <v>5982900</v>
      </c>
      <c r="W186" s="771">
        <v>5359200</v>
      </c>
      <c r="X186" s="771">
        <v>4804800</v>
      </c>
      <c r="Y186" s="771">
        <v>4319700</v>
      </c>
      <c r="Z186" s="771">
        <v>3903900</v>
      </c>
      <c r="AA186" s="771">
        <v>3465000</v>
      </c>
      <c r="AB186" s="771">
        <v>3187800</v>
      </c>
      <c r="AC186"/>
    </row>
    <row r="187" spans="2:29" ht="12.45">
      <c r="B187" s="751">
        <v>4537</v>
      </c>
      <c r="C187" s="750" t="s">
        <v>1112</v>
      </c>
      <c r="D187" s="750" t="s">
        <v>40</v>
      </c>
      <c r="E187" s="750" t="s">
        <v>41</v>
      </c>
      <c r="F187" s="750" t="s">
        <v>40</v>
      </c>
      <c r="G187" s="750" t="s">
        <v>821</v>
      </c>
      <c r="H187" s="750" t="s">
        <v>822</v>
      </c>
      <c r="I187" s="750" t="s">
        <v>2056</v>
      </c>
      <c r="J187" s="771"/>
      <c r="K187" s="771">
        <v>5174400</v>
      </c>
      <c r="L187" s="771">
        <v>5174400</v>
      </c>
      <c r="M187" s="771">
        <v>5174400</v>
      </c>
      <c r="N187" s="771">
        <v>5174400</v>
      </c>
      <c r="O187" s="771">
        <v>5174400</v>
      </c>
      <c r="P187" s="771">
        <v>4920300</v>
      </c>
      <c r="Q187" s="771">
        <v>4920300</v>
      </c>
      <c r="R187" s="771">
        <v>4920300</v>
      </c>
      <c r="S187" s="771">
        <v>4920300</v>
      </c>
      <c r="T187" s="771">
        <v>4666200</v>
      </c>
      <c r="U187" s="771">
        <v>4412100</v>
      </c>
      <c r="V187" s="771">
        <v>4412100</v>
      </c>
      <c r="W187" s="771">
        <v>4158000</v>
      </c>
      <c r="X187" s="771">
        <v>4158000</v>
      </c>
      <c r="Y187" s="771">
        <v>4158000</v>
      </c>
      <c r="Z187" s="771">
        <v>4158000</v>
      </c>
      <c r="AA187" s="771">
        <v>4158000</v>
      </c>
      <c r="AB187" s="771">
        <v>4158000</v>
      </c>
      <c r="AC187"/>
    </row>
    <row r="188" spans="2:29" ht="12.45">
      <c r="B188" s="759"/>
      <c r="C188" s="756"/>
      <c r="D188" s="756"/>
      <c r="E188" s="756"/>
      <c r="F188" s="756"/>
      <c r="G188" s="756"/>
      <c r="H188" s="750" t="s">
        <v>32</v>
      </c>
      <c r="I188" s="750" t="s">
        <v>2055</v>
      </c>
      <c r="J188" s="771"/>
      <c r="K188" s="771">
        <v>51813300</v>
      </c>
      <c r="L188" s="771">
        <v>51813300</v>
      </c>
      <c r="M188" s="771">
        <v>51813300</v>
      </c>
      <c r="N188" s="771">
        <v>51813300</v>
      </c>
      <c r="O188" s="771">
        <v>51813300</v>
      </c>
      <c r="P188" s="771">
        <v>49226100</v>
      </c>
      <c r="Q188" s="771">
        <v>49226100</v>
      </c>
      <c r="R188" s="771">
        <v>49226100</v>
      </c>
      <c r="S188" s="771">
        <v>49226100</v>
      </c>
      <c r="T188" s="771">
        <v>46638900</v>
      </c>
      <c r="U188" s="771">
        <v>44028600</v>
      </c>
      <c r="V188" s="771">
        <v>44028600</v>
      </c>
      <c r="W188" s="771">
        <v>41464500</v>
      </c>
      <c r="X188" s="771">
        <v>41464500</v>
      </c>
      <c r="Y188" s="771">
        <v>41464500</v>
      </c>
      <c r="Z188" s="771">
        <v>41464500</v>
      </c>
      <c r="AA188" s="771">
        <v>41464500</v>
      </c>
      <c r="AB188" s="771">
        <v>41464500</v>
      </c>
      <c r="AC188"/>
    </row>
    <row r="189" spans="2:29" ht="12.45">
      <c r="B189" s="759"/>
      <c r="C189" s="756"/>
      <c r="D189" s="756"/>
      <c r="E189" s="756"/>
      <c r="F189" s="756"/>
      <c r="G189" s="756"/>
      <c r="H189" s="750" t="s">
        <v>34</v>
      </c>
      <c r="I189" s="750" t="s">
        <v>14246</v>
      </c>
      <c r="J189" s="771"/>
      <c r="K189" s="771">
        <v>82905900</v>
      </c>
      <c r="L189" s="771">
        <v>82905900</v>
      </c>
      <c r="M189" s="771">
        <v>82905900</v>
      </c>
      <c r="N189" s="771">
        <v>82905900</v>
      </c>
      <c r="O189" s="771">
        <v>82905900</v>
      </c>
      <c r="P189" s="771">
        <v>78771000</v>
      </c>
      <c r="Q189" s="771">
        <v>78771000</v>
      </c>
      <c r="R189" s="771">
        <v>78771000</v>
      </c>
      <c r="S189" s="771">
        <v>78771000</v>
      </c>
      <c r="T189" s="771">
        <v>74636100</v>
      </c>
      <c r="U189" s="771">
        <v>70478100</v>
      </c>
      <c r="V189" s="771">
        <v>70478100</v>
      </c>
      <c r="W189" s="771">
        <v>66320100</v>
      </c>
      <c r="X189" s="771">
        <v>66320100</v>
      </c>
      <c r="Y189" s="771">
        <v>66320100</v>
      </c>
      <c r="Z189" s="771">
        <v>66320100</v>
      </c>
      <c r="AA189" s="771">
        <v>66320100</v>
      </c>
      <c r="AB189" s="771">
        <v>66320100</v>
      </c>
      <c r="AC189"/>
    </row>
    <row r="190" spans="2:29" ht="12.45">
      <c r="B190" s="759"/>
      <c r="C190" s="756"/>
      <c r="D190" s="756"/>
      <c r="E190" s="756"/>
      <c r="F190" s="756"/>
      <c r="G190" s="756"/>
      <c r="H190" s="750" t="s">
        <v>218</v>
      </c>
      <c r="I190" s="750" t="s">
        <v>14248</v>
      </c>
      <c r="J190" s="771"/>
      <c r="K190" s="771">
        <v>108824100</v>
      </c>
      <c r="L190" s="771">
        <v>108824100</v>
      </c>
      <c r="M190" s="771">
        <v>108824100</v>
      </c>
      <c r="N190" s="771">
        <v>108824100</v>
      </c>
      <c r="O190" s="771">
        <v>108824100</v>
      </c>
      <c r="P190" s="771">
        <v>103395600</v>
      </c>
      <c r="Q190" s="771">
        <v>103395600</v>
      </c>
      <c r="R190" s="771">
        <v>103395600</v>
      </c>
      <c r="S190" s="771">
        <v>103395600</v>
      </c>
      <c r="T190" s="771">
        <v>97920900</v>
      </c>
      <c r="U190" s="771">
        <v>92492400</v>
      </c>
      <c r="V190" s="771">
        <v>92492400</v>
      </c>
      <c r="W190" s="771">
        <v>87063900</v>
      </c>
      <c r="X190" s="771">
        <v>87063900</v>
      </c>
      <c r="Y190" s="771">
        <v>87063900</v>
      </c>
      <c r="Z190" s="771">
        <v>87063900</v>
      </c>
      <c r="AA190" s="771">
        <v>87063900</v>
      </c>
      <c r="AB190" s="771">
        <v>87063900</v>
      </c>
      <c r="AC190"/>
    </row>
    <row r="191" spans="2:29" ht="12.45">
      <c r="B191" s="759"/>
      <c r="C191" s="756"/>
      <c r="D191" s="756"/>
      <c r="E191" s="756"/>
      <c r="F191" s="756"/>
      <c r="G191" s="750" t="s">
        <v>890</v>
      </c>
      <c r="H191" s="750" t="s">
        <v>822</v>
      </c>
      <c r="I191" s="750" t="s">
        <v>14271</v>
      </c>
      <c r="J191" s="771"/>
      <c r="K191" s="771"/>
      <c r="L191" s="771"/>
      <c r="M191" s="771"/>
      <c r="N191" s="771"/>
      <c r="O191" s="771"/>
      <c r="P191" s="771"/>
      <c r="Q191" s="771"/>
      <c r="R191" s="771"/>
      <c r="S191" s="771"/>
      <c r="T191" s="771">
        <v>5132820</v>
      </c>
      <c r="U191" s="771">
        <v>4853310</v>
      </c>
      <c r="V191" s="771">
        <v>4853310</v>
      </c>
      <c r="W191" s="771">
        <v>4573800</v>
      </c>
      <c r="X191" s="771">
        <v>4573800</v>
      </c>
      <c r="Y191" s="771">
        <v>4573800</v>
      </c>
      <c r="Z191" s="771">
        <v>4573800</v>
      </c>
      <c r="AA191" s="771">
        <v>4573800</v>
      </c>
      <c r="AB191" s="771">
        <v>4573800</v>
      </c>
      <c r="AC191"/>
    </row>
    <row r="192" spans="2:29" ht="12.45">
      <c r="B192" s="759"/>
      <c r="C192" s="756"/>
      <c r="D192" s="756"/>
      <c r="E192" s="756"/>
      <c r="F192" s="756"/>
      <c r="G192" s="756"/>
      <c r="H192" s="750" t="s">
        <v>32</v>
      </c>
      <c r="I192" s="750" t="s">
        <v>14269</v>
      </c>
      <c r="J192" s="771"/>
      <c r="K192" s="771"/>
      <c r="L192" s="771"/>
      <c r="M192" s="771"/>
      <c r="N192" s="771"/>
      <c r="O192" s="771"/>
      <c r="P192" s="771"/>
      <c r="Q192" s="771"/>
      <c r="R192" s="771"/>
      <c r="S192" s="771"/>
      <c r="T192" s="771">
        <v>51302790</v>
      </c>
      <c r="U192" s="771">
        <v>48431460</v>
      </c>
      <c r="V192" s="771">
        <v>48431460</v>
      </c>
      <c r="W192" s="771">
        <v>45610950</v>
      </c>
      <c r="X192" s="771">
        <v>45610950</v>
      </c>
      <c r="Y192" s="771">
        <v>45610950</v>
      </c>
      <c r="Z192" s="771">
        <v>45610950</v>
      </c>
      <c r="AA192" s="771">
        <v>45610950</v>
      </c>
      <c r="AB192" s="771">
        <v>45610950</v>
      </c>
      <c r="AC192"/>
    </row>
    <row r="193" spans="2:29" ht="12.45">
      <c r="B193" s="759"/>
      <c r="C193" s="756"/>
      <c r="D193" s="756"/>
      <c r="E193" s="756"/>
      <c r="F193" s="756"/>
      <c r="G193" s="756"/>
      <c r="H193" s="750" t="s">
        <v>34</v>
      </c>
      <c r="I193" s="750" t="s">
        <v>14266</v>
      </c>
      <c r="J193" s="771"/>
      <c r="K193" s="771"/>
      <c r="L193" s="771"/>
      <c r="M193" s="771"/>
      <c r="N193" s="771"/>
      <c r="O193" s="771"/>
      <c r="P193" s="771"/>
      <c r="Q193" s="771"/>
      <c r="R193" s="771"/>
      <c r="S193" s="771"/>
      <c r="T193" s="771">
        <v>82099710</v>
      </c>
      <c r="U193" s="771">
        <v>77525910</v>
      </c>
      <c r="V193" s="771">
        <v>77525910</v>
      </c>
      <c r="W193" s="771">
        <v>72952110</v>
      </c>
      <c r="X193" s="771">
        <v>72952110</v>
      </c>
      <c r="Y193" s="771">
        <v>72952110</v>
      </c>
      <c r="Z193" s="771">
        <v>72952110</v>
      </c>
      <c r="AA193" s="771">
        <v>72952110</v>
      </c>
      <c r="AB193" s="771">
        <v>72952110</v>
      </c>
      <c r="AC193"/>
    </row>
    <row r="194" spans="2:29" ht="12.45">
      <c r="B194" s="759"/>
      <c r="C194" s="756"/>
      <c r="D194" s="756"/>
      <c r="E194" s="756"/>
      <c r="F194" s="756"/>
      <c r="G194" s="756"/>
      <c r="H194" s="750" t="s">
        <v>218</v>
      </c>
      <c r="I194" s="750" t="s">
        <v>14273</v>
      </c>
      <c r="J194" s="771"/>
      <c r="K194" s="771"/>
      <c r="L194" s="771"/>
      <c r="M194" s="771"/>
      <c r="N194" s="771"/>
      <c r="O194" s="771"/>
      <c r="P194" s="771"/>
      <c r="Q194" s="771"/>
      <c r="R194" s="771"/>
      <c r="S194" s="771"/>
      <c r="T194" s="771">
        <v>107712990</v>
      </c>
      <c r="U194" s="771">
        <v>101741640</v>
      </c>
      <c r="V194" s="771">
        <v>101741640</v>
      </c>
      <c r="W194" s="771">
        <v>95770290</v>
      </c>
      <c r="X194" s="771">
        <v>95770290</v>
      </c>
      <c r="Y194" s="771">
        <v>95770290</v>
      </c>
      <c r="Z194" s="771">
        <v>95770290</v>
      </c>
      <c r="AA194" s="771">
        <v>95770290</v>
      </c>
      <c r="AB194" s="771">
        <v>95770290</v>
      </c>
      <c r="AC194"/>
    </row>
    <row r="195" spans="2:29" ht="12.45">
      <c r="B195" s="751">
        <v>4538</v>
      </c>
      <c r="C195" s="750" t="s">
        <v>1113</v>
      </c>
      <c r="D195" s="750" t="s">
        <v>40</v>
      </c>
      <c r="E195" s="750" t="s">
        <v>41</v>
      </c>
      <c r="F195" s="750" t="s">
        <v>40</v>
      </c>
      <c r="G195" s="750" t="s">
        <v>821</v>
      </c>
      <c r="H195" s="750" t="s">
        <v>822</v>
      </c>
      <c r="I195" s="750" t="s">
        <v>2058</v>
      </c>
      <c r="J195" s="771"/>
      <c r="K195" s="771">
        <v>8639400</v>
      </c>
      <c r="L195" s="771">
        <v>8639400</v>
      </c>
      <c r="M195" s="771">
        <v>8639400</v>
      </c>
      <c r="N195" s="771">
        <v>8639400</v>
      </c>
      <c r="O195" s="771">
        <v>8639400</v>
      </c>
      <c r="P195" s="771">
        <v>8200500</v>
      </c>
      <c r="Q195" s="771">
        <v>8200500</v>
      </c>
      <c r="R195" s="771">
        <v>8200500</v>
      </c>
      <c r="S195" s="771">
        <v>8200500</v>
      </c>
      <c r="T195" s="771">
        <v>7761600</v>
      </c>
      <c r="U195" s="771">
        <v>7345800</v>
      </c>
      <c r="V195" s="771">
        <v>7345800</v>
      </c>
      <c r="W195" s="771">
        <v>6906900</v>
      </c>
      <c r="X195" s="771">
        <v>6906900</v>
      </c>
      <c r="Y195" s="771">
        <v>6906900</v>
      </c>
      <c r="Z195" s="771">
        <v>6906900</v>
      </c>
      <c r="AA195" s="771">
        <v>6906900</v>
      </c>
      <c r="AB195" s="771">
        <v>6906900</v>
      </c>
      <c r="AC195"/>
    </row>
    <row r="196" spans="2:29" ht="12.45">
      <c r="B196" s="759"/>
      <c r="C196" s="756"/>
      <c r="D196" s="756"/>
      <c r="E196" s="756"/>
      <c r="F196" s="756"/>
      <c r="G196" s="756"/>
      <c r="H196" s="750" t="s">
        <v>32</v>
      </c>
      <c r="I196" s="750" t="s">
        <v>2057</v>
      </c>
      <c r="J196" s="771"/>
      <c r="K196" s="771">
        <v>86347800</v>
      </c>
      <c r="L196" s="771">
        <v>86347800</v>
      </c>
      <c r="M196" s="771">
        <v>86347800</v>
      </c>
      <c r="N196" s="771">
        <v>86347800</v>
      </c>
      <c r="O196" s="771">
        <v>86347800</v>
      </c>
      <c r="P196" s="771">
        <v>82028100</v>
      </c>
      <c r="Q196" s="771">
        <v>82028100</v>
      </c>
      <c r="R196" s="771">
        <v>82028100</v>
      </c>
      <c r="S196" s="771">
        <v>82028100</v>
      </c>
      <c r="T196" s="771">
        <v>77708400</v>
      </c>
      <c r="U196" s="771">
        <v>73388700</v>
      </c>
      <c r="V196" s="771">
        <v>73388700</v>
      </c>
      <c r="W196" s="771">
        <v>69069000</v>
      </c>
      <c r="X196" s="771">
        <v>69069000</v>
      </c>
      <c r="Y196" s="771">
        <v>69069000</v>
      </c>
      <c r="Z196" s="771">
        <v>69069000</v>
      </c>
      <c r="AA196" s="771">
        <v>69069000</v>
      </c>
      <c r="AB196" s="771">
        <v>69069000</v>
      </c>
      <c r="AC196"/>
    </row>
    <row r="197" spans="2:29" ht="12.45">
      <c r="B197" s="759"/>
      <c r="C197" s="756"/>
      <c r="D197" s="756"/>
      <c r="E197" s="756"/>
      <c r="F197" s="756"/>
      <c r="G197" s="756"/>
      <c r="H197" s="750" t="s">
        <v>34</v>
      </c>
      <c r="I197" s="750" t="s">
        <v>14324</v>
      </c>
      <c r="J197" s="771"/>
      <c r="K197" s="771">
        <v>138161100</v>
      </c>
      <c r="L197" s="771">
        <v>138161100</v>
      </c>
      <c r="M197" s="771">
        <v>138161100</v>
      </c>
      <c r="N197" s="771">
        <v>138161100</v>
      </c>
      <c r="O197" s="771">
        <v>138161100</v>
      </c>
      <c r="P197" s="771">
        <v>131254200</v>
      </c>
      <c r="Q197" s="771">
        <v>131254200</v>
      </c>
      <c r="R197" s="771">
        <v>131254200</v>
      </c>
      <c r="S197" s="771">
        <v>131254200</v>
      </c>
      <c r="T197" s="771">
        <v>124324200</v>
      </c>
      <c r="U197" s="771">
        <v>117417300</v>
      </c>
      <c r="V197" s="771">
        <v>117417300</v>
      </c>
      <c r="W197" s="771">
        <v>110510400</v>
      </c>
      <c r="X197" s="771">
        <v>110510400</v>
      </c>
      <c r="Y197" s="771">
        <v>110510400</v>
      </c>
      <c r="Z197" s="771">
        <v>110510400</v>
      </c>
      <c r="AA197" s="771">
        <v>110510400</v>
      </c>
      <c r="AB197" s="771">
        <v>110510400</v>
      </c>
      <c r="AC197"/>
    </row>
    <row r="198" spans="2:29" ht="12.45">
      <c r="B198" s="759"/>
      <c r="C198" s="756"/>
      <c r="D198" s="756"/>
      <c r="E198" s="756"/>
      <c r="F198" s="756"/>
      <c r="G198" s="756"/>
      <c r="H198" s="750" t="s">
        <v>218</v>
      </c>
      <c r="I198" s="750" t="s">
        <v>14326</v>
      </c>
      <c r="J198" s="771"/>
      <c r="K198" s="771">
        <v>181335000</v>
      </c>
      <c r="L198" s="771">
        <v>181335000</v>
      </c>
      <c r="M198" s="771">
        <v>181335000</v>
      </c>
      <c r="N198" s="771">
        <v>181335000</v>
      </c>
      <c r="O198" s="771">
        <v>181335000</v>
      </c>
      <c r="P198" s="771">
        <v>172256700</v>
      </c>
      <c r="Q198" s="771">
        <v>172256700</v>
      </c>
      <c r="R198" s="771">
        <v>172256700</v>
      </c>
      <c r="S198" s="771">
        <v>172256700</v>
      </c>
      <c r="T198" s="771">
        <v>163178400</v>
      </c>
      <c r="U198" s="771">
        <v>154123200</v>
      </c>
      <c r="V198" s="771">
        <v>154123200</v>
      </c>
      <c r="W198" s="771">
        <v>145044900</v>
      </c>
      <c r="X198" s="771">
        <v>145044900</v>
      </c>
      <c r="Y198" s="771">
        <v>145044900</v>
      </c>
      <c r="Z198" s="771">
        <v>145044900</v>
      </c>
      <c r="AA198" s="771">
        <v>145044900</v>
      </c>
      <c r="AB198" s="771">
        <v>145044900</v>
      </c>
      <c r="AC198"/>
    </row>
    <row r="199" spans="2:29" ht="12.45">
      <c r="B199" s="759"/>
      <c r="C199" s="756"/>
      <c r="D199" s="756"/>
      <c r="E199" s="756"/>
      <c r="F199" s="756"/>
      <c r="G199" s="750" t="s">
        <v>890</v>
      </c>
      <c r="H199" s="750" t="s">
        <v>822</v>
      </c>
      <c r="I199" s="750" t="s">
        <v>14349</v>
      </c>
      <c r="J199" s="771"/>
      <c r="K199" s="771"/>
      <c r="L199" s="771"/>
      <c r="M199" s="771"/>
      <c r="N199" s="771"/>
      <c r="O199" s="771"/>
      <c r="P199" s="771"/>
      <c r="Q199" s="771"/>
      <c r="R199" s="771"/>
      <c r="S199" s="771"/>
      <c r="T199" s="771">
        <v>8537760</v>
      </c>
      <c r="U199" s="771">
        <v>8080380</v>
      </c>
      <c r="V199" s="771">
        <v>8080380</v>
      </c>
      <c r="W199" s="771">
        <v>7597590</v>
      </c>
      <c r="X199" s="771">
        <v>7597590</v>
      </c>
      <c r="Y199" s="771">
        <v>7597590</v>
      </c>
      <c r="Z199" s="771">
        <v>7597590</v>
      </c>
      <c r="AA199" s="771">
        <v>7597590</v>
      </c>
      <c r="AB199" s="771">
        <v>7597590</v>
      </c>
      <c r="AC199"/>
    </row>
    <row r="200" spans="2:29" ht="12.45">
      <c r="B200" s="759"/>
      <c r="C200" s="756"/>
      <c r="D200" s="756"/>
      <c r="E200" s="756"/>
      <c r="F200" s="756"/>
      <c r="G200" s="756"/>
      <c r="H200" s="750" t="s">
        <v>32</v>
      </c>
      <c r="I200" s="750" t="s">
        <v>14347</v>
      </c>
      <c r="J200" s="771"/>
      <c r="K200" s="771"/>
      <c r="L200" s="771"/>
      <c r="M200" s="771"/>
      <c r="N200" s="771"/>
      <c r="O200" s="771"/>
      <c r="P200" s="771"/>
      <c r="Q200" s="771"/>
      <c r="R200" s="771"/>
      <c r="S200" s="771"/>
      <c r="T200" s="771">
        <v>85479240</v>
      </c>
      <c r="U200" s="771">
        <v>80727570</v>
      </c>
      <c r="V200" s="771">
        <v>80727570</v>
      </c>
      <c r="W200" s="771">
        <v>75975900</v>
      </c>
      <c r="X200" s="771">
        <v>75975900</v>
      </c>
      <c r="Y200" s="771">
        <v>75975900</v>
      </c>
      <c r="Z200" s="771">
        <v>75975900</v>
      </c>
      <c r="AA200" s="771">
        <v>75975900</v>
      </c>
      <c r="AB200" s="771">
        <v>75975900</v>
      </c>
      <c r="AC200"/>
    </row>
    <row r="201" spans="2:29" ht="12.45">
      <c r="B201" s="759"/>
      <c r="C201" s="756"/>
      <c r="D201" s="756"/>
      <c r="E201" s="756"/>
      <c r="F201" s="756"/>
      <c r="G201" s="756"/>
      <c r="H201" s="750" t="s">
        <v>34</v>
      </c>
      <c r="I201" s="750" t="s">
        <v>14344</v>
      </c>
      <c r="J201" s="771"/>
      <c r="K201" s="771"/>
      <c r="L201" s="771"/>
      <c r="M201" s="771"/>
      <c r="N201" s="771"/>
      <c r="O201" s="771"/>
      <c r="P201" s="771"/>
      <c r="Q201" s="771"/>
      <c r="R201" s="771"/>
      <c r="S201" s="771"/>
      <c r="T201" s="771">
        <v>136756620</v>
      </c>
      <c r="U201" s="771">
        <v>129159030</v>
      </c>
      <c r="V201" s="771">
        <v>129159030</v>
      </c>
      <c r="W201" s="771">
        <v>121561440</v>
      </c>
      <c r="X201" s="771">
        <v>121561440</v>
      </c>
      <c r="Y201" s="771">
        <v>121561440</v>
      </c>
      <c r="Z201" s="771">
        <v>121561440</v>
      </c>
      <c r="AA201" s="771">
        <v>121561440</v>
      </c>
      <c r="AB201" s="771">
        <v>121561440</v>
      </c>
      <c r="AC201"/>
    </row>
    <row r="202" spans="2:29" ht="12.45">
      <c r="B202" s="759"/>
      <c r="C202" s="756"/>
      <c r="D202" s="756"/>
      <c r="E202" s="756"/>
      <c r="F202" s="756"/>
      <c r="G202" s="756"/>
      <c r="H202" s="750" t="s">
        <v>218</v>
      </c>
      <c r="I202" s="750" t="s">
        <v>14351</v>
      </c>
      <c r="J202" s="771"/>
      <c r="K202" s="771"/>
      <c r="L202" s="771"/>
      <c r="M202" s="771"/>
      <c r="N202" s="771"/>
      <c r="O202" s="771"/>
      <c r="P202" s="771"/>
      <c r="Q202" s="771"/>
      <c r="R202" s="771"/>
      <c r="S202" s="771"/>
      <c r="T202" s="771">
        <v>179496240</v>
      </c>
      <c r="U202" s="771">
        <v>169535520</v>
      </c>
      <c r="V202" s="771">
        <v>169535520</v>
      </c>
      <c r="W202" s="771">
        <v>159549390</v>
      </c>
      <c r="X202" s="771">
        <v>159549390</v>
      </c>
      <c r="Y202" s="771">
        <v>159549390</v>
      </c>
      <c r="Z202" s="771">
        <v>159549390</v>
      </c>
      <c r="AA202" s="771">
        <v>159549390</v>
      </c>
      <c r="AB202" s="771">
        <v>159549390</v>
      </c>
      <c r="AC202"/>
    </row>
    <row r="203" spans="2:29" ht="12.45">
      <c r="B203" s="751">
        <v>4539</v>
      </c>
      <c r="C203" s="750" t="s">
        <v>17396</v>
      </c>
      <c r="D203" s="750" t="s">
        <v>40</v>
      </c>
      <c r="E203" s="750" t="s">
        <v>41</v>
      </c>
      <c r="F203" s="750" t="s">
        <v>40</v>
      </c>
      <c r="G203" s="750" t="s">
        <v>821</v>
      </c>
      <c r="H203" s="750" t="s">
        <v>822</v>
      </c>
      <c r="I203" s="750" t="s">
        <v>17514</v>
      </c>
      <c r="J203" s="771"/>
      <c r="K203" s="771">
        <v>9503340</v>
      </c>
      <c r="L203" s="771">
        <v>9503340</v>
      </c>
      <c r="M203" s="771">
        <v>9503340</v>
      </c>
      <c r="N203" s="771">
        <v>9503340</v>
      </c>
      <c r="O203" s="771">
        <v>9503340</v>
      </c>
      <c r="P203" s="771">
        <v>9020550</v>
      </c>
      <c r="Q203" s="771">
        <v>9020550</v>
      </c>
      <c r="R203" s="771">
        <v>9020550</v>
      </c>
      <c r="S203" s="771">
        <v>9020550</v>
      </c>
      <c r="T203" s="771">
        <v>8537760</v>
      </c>
      <c r="U203" s="771">
        <v>8080380</v>
      </c>
      <c r="V203" s="771">
        <v>8080380</v>
      </c>
      <c r="W203" s="771">
        <v>7597590</v>
      </c>
      <c r="X203" s="771">
        <v>7597590</v>
      </c>
      <c r="Y203" s="771">
        <v>7597590</v>
      </c>
      <c r="Z203" s="771">
        <v>7597590</v>
      </c>
      <c r="AA203" s="771">
        <v>7597590</v>
      </c>
      <c r="AB203" s="771">
        <v>7597590</v>
      </c>
      <c r="AC203"/>
    </row>
    <row r="204" spans="2:29" ht="12.45">
      <c r="B204" s="759"/>
      <c r="C204" s="756"/>
      <c r="D204" s="756"/>
      <c r="E204" s="756"/>
      <c r="F204" s="756"/>
      <c r="G204" s="756"/>
      <c r="H204" s="750" t="s">
        <v>32</v>
      </c>
      <c r="I204" s="750" t="s">
        <v>17512</v>
      </c>
      <c r="J204" s="771"/>
      <c r="K204" s="771">
        <v>94982580</v>
      </c>
      <c r="L204" s="771">
        <v>94982580</v>
      </c>
      <c r="M204" s="771">
        <v>94982580</v>
      </c>
      <c r="N204" s="771">
        <v>94982580</v>
      </c>
      <c r="O204" s="771">
        <v>94982580</v>
      </c>
      <c r="P204" s="771">
        <v>90230910</v>
      </c>
      <c r="Q204" s="771">
        <v>90230910</v>
      </c>
      <c r="R204" s="771">
        <v>90230910</v>
      </c>
      <c r="S204" s="771">
        <v>90230910</v>
      </c>
      <c r="T204" s="771">
        <v>85479240</v>
      </c>
      <c r="U204" s="771">
        <v>80727570</v>
      </c>
      <c r="V204" s="771">
        <v>80727570</v>
      </c>
      <c r="W204" s="771">
        <v>75975900</v>
      </c>
      <c r="X204" s="771">
        <v>75975900</v>
      </c>
      <c r="Y204" s="771">
        <v>75975900</v>
      </c>
      <c r="Z204" s="771">
        <v>75975900</v>
      </c>
      <c r="AA204" s="771">
        <v>75975900</v>
      </c>
      <c r="AB204" s="771">
        <v>75975900</v>
      </c>
      <c r="AC204"/>
    </row>
    <row r="205" spans="2:29" ht="12.45">
      <c r="B205" s="759"/>
      <c r="C205" s="756"/>
      <c r="D205" s="756"/>
      <c r="E205" s="756"/>
      <c r="F205" s="756"/>
      <c r="G205" s="756"/>
      <c r="H205" s="750" t="s">
        <v>34</v>
      </c>
      <c r="I205" s="750" t="s">
        <v>17510</v>
      </c>
      <c r="J205" s="771"/>
      <c r="K205" s="771">
        <v>151977210</v>
      </c>
      <c r="L205" s="771">
        <v>151977210</v>
      </c>
      <c r="M205" s="771">
        <v>151977210</v>
      </c>
      <c r="N205" s="771">
        <v>151977210</v>
      </c>
      <c r="O205" s="771">
        <v>151977210</v>
      </c>
      <c r="P205" s="771">
        <v>144379620</v>
      </c>
      <c r="Q205" s="771">
        <v>144379620</v>
      </c>
      <c r="R205" s="771">
        <v>144379620</v>
      </c>
      <c r="S205" s="771">
        <v>144379620</v>
      </c>
      <c r="T205" s="771">
        <v>136756620</v>
      </c>
      <c r="U205" s="771">
        <v>129159030</v>
      </c>
      <c r="V205" s="771">
        <v>129159030</v>
      </c>
      <c r="W205" s="771">
        <v>121561440</v>
      </c>
      <c r="X205" s="771">
        <v>121561440</v>
      </c>
      <c r="Y205" s="771">
        <v>121561440</v>
      </c>
      <c r="Z205" s="771">
        <v>121561440</v>
      </c>
      <c r="AA205" s="771">
        <v>121561440</v>
      </c>
      <c r="AB205" s="771">
        <v>121561440</v>
      </c>
      <c r="AC205"/>
    </row>
    <row r="206" spans="2:29" ht="12.45">
      <c r="B206" s="759"/>
      <c r="C206" s="756"/>
      <c r="D206" s="756"/>
      <c r="E206" s="756"/>
      <c r="F206" s="756"/>
      <c r="G206" s="756"/>
      <c r="H206" s="750" t="s">
        <v>218</v>
      </c>
      <c r="I206" s="750" t="s">
        <v>17516</v>
      </c>
      <c r="J206" s="771"/>
      <c r="K206" s="771">
        <v>199468500</v>
      </c>
      <c r="L206" s="771">
        <v>199468500</v>
      </c>
      <c r="M206" s="771">
        <v>199468500</v>
      </c>
      <c r="N206" s="771">
        <v>199468500</v>
      </c>
      <c r="O206" s="771">
        <v>199468500</v>
      </c>
      <c r="P206" s="771">
        <v>189482370</v>
      </c>
      <c r="Q206" s="771">
        <v>189482370</v>
      </c>
      <c r="R206" s="771">
        <v>189482370</v>
      </c>
      <c r="S206" s="771">
        <v>189482370</v>
      </c>
      <c r="T206" s="771">
        <v>179496240</v>
      </c>
      <c r="U206" s="771">
        <v>169535520</v>
      </c>
      <c r="V206" s="771">
        <v>169535520</v>
      </c>
      <c r="W206" s="771">
        <v>159549390</v>
      </c>
      <c r="X206" s="771">
        <v>159549390</v>
      </c>
      <c r="Y206" s="771">
        <v>159549390</v>
      </c>
      <c r="Z206" s="771">
        <v>159549390</v>
      </c>
      <c r="AA206" s="771">
        <v>159549390</v>
      </c>
      <c r="AB206" s="771">
        <v>159549390</v>
      </c>
      <c r="AC206"/>
    </row>
    <row r="207" spans="2:29" ht="12.45">
      <c r="B207" s="759"/>
      <c r="C207" s="756"/>
      <c r="D207" s="756"/>
      <c r="E207" s="756"/>
      <c r="F207" s="756"/>
      <c r="G207" s="750" t="s">
        <v>890</v>
      </c>
      <c r="H207" s="750" t="s">
        <v>822</v>
      </c>
      <c r="I207" s="750" t="s">
        <v>17590</v>
      </c>
      <c r="J207" s="771"/>
      <c r="K207" s="771"/>
      <c r="L207" s="771"/>
      <c r="M207" s="771"/>
      <c r="N207" s="771"/>
      <c r="O207" s="771"/>
      <c r="P207" s="771"/>
      <c r="Q207" s="771"/>
      <c r="R207" s="771"/>
      <c r="S207" s="771"/>
      <c r="T207" s="771">
        <v>9391536</v>
      </c>
      <c r="U207" s="771">
        <v>8888418</v>
      </c>
      <c r="V207" s="771">
        <v>8888418</v>
      </c>
      <c r="W207" s="771">
        <v>8357349</v>
      </c>
      <c r="X207" s="771">
        <v>8357349</v>
      </c>
      <c r="Y207" s="771">
        <v>8357349</v>
      </c>
      <c r="Z207" s="771">
        <v>8357349</v>
      </c>
      <c r="AA207" s="771">
        <v>8357349</v>
      </c>
      <c r="AB207" s="771">
        <v>8357349</v>
      </c>
      <c r="AC207"/>
    </row>
    <row r="208" spans="2:29" ht="12.45">
      <c r="B208" s="759"/>
      <c r="C208" s="756"/>
      <c r="D208" s="756"/>
      <c r="E208" s="756"/>
      <c r="F208" s="756"/>
      <c r="G208" s="756"/>
      <c r="H208" s="750" t="s">
        <v>32</v>
      </c>
      <c r="I208" s="750" t="s">
        <v>17588</v>
      </c>
      <c r="J208" s="771"/>
      <c r="K208" s="771"/>
      <c r="L208" s="771"/>
      <c r="M208" s="771"/>
      <c r="N208" s="771"/>
      <c r="O208" s="771"/>
      <c r="P208" s="771"/>
      <c r="Q208" s="771"/>
      <c r="R208" s="771"/>
      <c r="S208" s="771"/>
      <c r="T208" s="771">
        <v>94027164</v>
      </c>
      <c r="U208" s="771">
        <v>88800327</v>
      </c>
      <c r="V208" s="771">
        <v>88800327</v>
      </c>
      <c r="W208" s="771">
        <v>83573490</v>
      </c>
      <c r="X208" s="771">
        <v>83573490</v>
      </c>
      <c r="Y208" s="771">
        <v>83573490</v>
      </c>
      <c r="Z208" s="771">
        <v>83573490</v>
      </c>
      <c r="AA208" s="771">
        <v>83573490</v>
      </c>
      <c r="AB208" s="771">
        <v>83573490</v>
      </c>
      <c r="AC208"/>
    </row>
    <row r="209" spans="2:29" ht="12.45">
      <c r="B209" s="759"/>
      <c r="C209" s="756"/>
      <c r="D209" s="756"/>
      <c r="E209" s="756"/>
      <c r="F209" s="756"/>
      <c r="G209" s="756"/>
      <c r="H209" s="750" t="s">
        <v>34</v>
      </c>
      <c r="I209" s="750" t="s">
        <v>17586</v>
      </c>
      <c r="J209" s="771"/>
      <c r="K209" s="771"/>
      <c r="L209" s="771"/>
      <c r="M209" s="771"/>
      <c r="N209" s="771"/>
      <c r="O209" s="771"/>
      <c r="P209" s="771"/>
      <c r="Q209" s="771"/>
      <c r="R209" s="771"/>
      <c r="S209" s="771"/>
      <c r="T209" s="771">
        <v>150432282</v>
      </c>
      <c r="U209" s="771">
        <v>142074933</v>
      </c>
      <c r="V209" s="771">
        <v>142074933</v>
      </c>
      <c r="W209" s="771">
        <v>133717584</v>
      </c>
      <c r="X209" s="771">
        <v>133717584</v>
      </c>
      <c r="Y209" s="771">
        <v>133717584</v>
      </c>
      <c r="Z209" s="771">
        <v>133717584</v>
      </c>
      <c r="AA209" s="771">
        <v>133717584</v>
      </c>
      <c r="AB209" s="771">
        <v>133717584</v>
      </c>
      <c r="AC209"/>
    </row>
    <row r="210" spans="2:29" ht="12.45">
      <c r="B210" s="759"/>
      <c r="C210" s="756"/>
      <c r="D210" s="756"/>
      <c r="E210" s="756"/>
      <c r="F210" s="756"/>
      <c r="G210" s="756"/>
      <c r="H210" s="750" t="s">
        <v>218</v>
      </c>
      <c r="I210" s="750" t="s">
        <v>17592</v>
      </c>
      <c r="J210" s="771"/>
      <c r="K210" s="771"/>
      <c r="L210" s="771"/>
      <c r="M210" s="771"/>
      <c r="N210" s="771"/>
      <c r="O210" s="771"/>
      <c r="P210" s="771"/>
      <c r="Q210" s="771"/>
      <c r="R210" s="771"/>
      <c r="S210" s="771"/>
      <c r="T210" s="771">
        <v>197445864</v>
      </c>
      <c r="U210" s="771">
        <v>186489072</v>
      </c>
      <c r="V210" s="771">
        <v>186489072</v>
      </c>
      <c r="W210" s="771">
        <v>175504329</v>
      </c>
      <c r="X210" s="771">
        <v>175504329</v>
      </c>
      <c r="Y210" s="771">
        <v>175504329</v>
      </c>
      <c r="Z210" s="771">
        <v>175504329</v>
      </c>
      <c r="AA210" s="771">
        <v>175504329</v>
      </c>
      <c r="AB210" s="771">
        <v>175504329</v>
      </c>
      <c r="AC210"/>
    </row>
    <row r="211" spans="2:29" ht="12.45">
      <c r="B211" s="751">
        <v>5000</v>
      </c>
      <c r="C211" s="750" t="s">
        <v>1198</v>
      </c>
      <c r="D211" s="750"/>
      <c r="E211" s="750" t="s">
        <v>149</v>
      </c>
      <c r="F211" s="750" t="s">
        <v>149</v>
      </c>
      <c r="G211" s="750" t="s">
        <v>149</v>
      </c>
      <c r="H211" s="750" t="s">
        <v>149</v>
      </c>
      <c r="I211" s="750" t="s">
        <v>149</v>
      </c>
      <c r="J211" s="751"/>
      <c r="K211" s="751"/>
      <c r="L211" s="751"/>
      <c r="M211" s="751"/>
      <c r="N211" s="751"/>
      <c r="O211" s="751"/>
      <c r="P211" s="751">
        <v>0</v>
      </c>
      <c r="Q211" s="751"/>
      <c r="R211" s="751"/>
      <c r="S211" s="751"/>
      <c r="T211" s="751"/>
      <c r="U211" s="751"/>
      <c r="V211" s="751"/>
      <c r="W211" s="751"/>
      <c r="X211" s="751"/>
      <c r="Y211" s="751"/>
      <c r="Z211" s="751"/>
      <c r="AA211" s="751"/>
      <c r="AB211" s="751"/>
      <c r="AC211"/>
    </row>
    <row r="212" spans="2:29" ht="12.45">
      <c r="B212" s="751">
        <v>5001</v>
      </c>
      <c r="C212" s="750" t="s">
        <v>787</v>
      </c>
      <c r="D212" s="750" t="s">
        <v>242</v>
      </c>
      <c r="E212" s="750" t="s">
        <v>41</v>
      </c>
      <c r="F212" s="750"/>
      <c r="G212" s="750" t="s">
        <v>821</v>
      </c>
      <c r="H212" s="750" t="s">
        <v>822</v>
      </c>
      <c r="I212" s="750" t="s">
        <v>2241</v>
      </c>
      <c r="J212" s="771"/>
      <c r="K212" s="771"/>
      <c r="L212" s="771"/>
      <c r="M212" s="771"/>
      <c r="N212" s="771"/>
      <c r="O212" s="771">
        <v>99099</v>
      </c>
      <c r="P212" s="771">
        <v>94017</v>
      </c>
      <c r="Q212" s="771">
        <v>94017</v>
      </c>
      <c r="R212" s="771">
        <v>94017</v>
      </c>
      <c r="S212" s="771">
        <v>88935</v>
      </c>
      <c r="T212" s="771">
        <v>85239</v>
      </c>
      <c r="U212" s="771">
        <v>80157</v>
      </c>
      <c r="V212" s="771">
        <v>75075</v>
      </c>
      <c r="W212" s="771">
        <v>75075</v>
      </c>
      <c r="X212" s="771">
        <v>68607</v>
      </c>
      <c r="Y212" s="771">
        <v>64911</v>
      </c>
      <c r="Z212" s="771">
        <v>58443</v>
      </c>
      <c r="AA212" s="771">
        <v>54747</v>
      </c>
      <c r="AB212" s="771">
        <v>45738</v>
      </c>
      <c r="AC212"/>
    </row>
    <row r="213" spans="2:29" ht="12.45">
      <c r="B213" s="759"/>
      <c r="C213" s="756"/>
      <c r="D213" s="756"/>
      <c r="E213" s="756"/>
      <c r="F213" s="756"/>
      <c r="G213" s="756"/>
      <c r="H213" s="750" t="s">
        <v>32</v>
      </c>
      <c r="I213" s="750" t="s">
        <v>2239</v>
      </c>
      <c r="J213" s="771"/>
      <c r="K213" s="771"/>
      <c r="L213" s="771"/>
      <c r="M213" s="771"/>
      <c r="N213" s="771"/>
      <c r="O213" s="771">
        <v>990990</v>
      </c>
      <c r="P213" s="771">
        <v>940170</v>
      </c>
      <c r="Q213" s="771">
        <v>940170</v>
      </c>
      <c r="R213" s="771">
        <v>940170</v>
      </c>
      <c r="S213" s="771">
        <v>889350</v>
      </c>
      <c r="T213" s="771">
        <v>852390</v>
      </c>
      <c r="U213" s="771">
        <v>801570</v>
      </c>
      <c r="V213" s="771">
        <v>750750</v>
      </c>
      <c r="W213" s="771">
        <v>750750</v>
      </c>
      <c r="X213" s="771">
        <v>686070</v>
      </c>
      <c r="Y213" s="771">
        <v>649110</v>
      </c>
      <c r="Z213" s="771">
        <v>584430</v>
      </c>
      <c r="AA213" s="771">
        <v>547470</v>
      </c>
      <c r="AB213" s="771">
        <v>457380</v>
      </c>
      <c r="AC213"/>
    </row>
    <row r="214" spans="2:29" ht="12.45">
      <c r="B214" s="759"/>
      <c r="C214" s="756"/>
      <c r="D214" s="756"/>
      <c r="E214" s="756"/>
      <c r="F214" s="756"/>
      <c r="G214" s="756"/>
      <c r="H214" s="750" t="s">
        <v>34</v>
      </c>
      <c r="I214" s="750" t="s">
        <v>2237</v>
      </c>
      <c r="J214" s="771"/>
      <c r="K214" s="771"/>
      <c r="L214" s="771"/>
      <c r="M214" s="771"/>
      <c r="N214" s="771"/>
      <c r="O214" s="771">
        <v>1783320</v>
      </c>
      <c r="P214" s="771">
        <v>1693230</v>
      </c>
      <c r="Q214" s="771">
        <v>1693230</v>
      </c>
      <c r="R214" s="771">
        <v>1693230</v>
      </c>
      <c r="S214" s="771">
        <v>1600830</v>
      </c>
      <c r="T214" s="771">
        <v>1531530</v>
      </c>
      <c r="U214" s="771">
        <v>1441440</v>
      </c>
      <c r="V214" s="771">
        <v>1349040</v>
      </c>
      <c r="W214" s="771">
        <v>1349040</v>
      </c>
      <c r="X214" s="771">
        <v>1235850</v>
      </c>
      <c r="Y214" s="771">
        <v>1166550</v>
      </c>
      <c r="Z214" s="771">
        <v>1051050</v>
      </c>
      <c r="AA214" s="771">
        <v>984060</v>
      </c>
      <c r="AB214" s="771">
        <v>822360</v>
      </c>
      <c r="AC214"/>
    </row>
    <row r="215" spans="2:29" ht="12.45">
      <c r="B215" s="759"/>
      <c r="C215" s="756"/>
      <c r="D215" s="756"/>
      <c r="E215" s="756"/>
      <c r="F215" s="756"/>
      <c r="G215" s="756"/>
      <c r="H215" s="750" t="s">
        <v>218</v>
      </c>
      <c r="I215" s="750" t="s">
        <v>2243</v>
      </c>
      <c r="J215" s="771"/>
      <c r="K215" s="771"/>
      <c r="L215" s="771"/>
      <c r="M215" s="771"/>
      <c r="N215" s="771"/>
      <c r="O215" s="771">
        <v>2517900</v>
      </c>
      <c r="P215" s="771">
        <v>2402400</v>
      </c>
      <c r="Q215" s="771">
        <v>2402400</v>
      </c>
      <c r="R215" s="771">
        <v>2402400</v>
      </c>
      <c r="S215" s="771">
        <v>2268420</v>
      </c>
      <c r="T215" s="771">
        <v>2171400</v>
      </c>
      <c r="U215" s="771">
        <v>2042040</v>
      </c>
      <c r="V215" s="771">
        <v>1910370</v>
      </c>
      <c r="W215" s="771">
        <v>1910370</v>
      </c>
      <c r="X215" s="771">
        <v>1748670</v>
      </c>
      <c r="Y215" s="771">
        <v>1651650</v>
      </c>
      <c r="Z215" s="771">
        <v>1489950</v>
      </c>
      <c r="AA215" s="771">
        <v>1392930</v>
      </c>
      <c r="AB215" s="771">
        <v>1166550</v>
      </c>
      <c r="AC215"/>
    </row>
    <row r="216" spans="2:29" ht="12.45">
      <c r="B216" s="759"/>
      <c r="C216" s="756"/>
      <c r="D216" s="756"/>
      <c r="E216" s="756"/>
      <c r="F216" s="756"/>
      <c r="G216" s="750" t="s">
        <v>890</v>
      </c>
      <c r="H216" s="750" t="s">
        <v>822</v>
      </c>
      <c r="I216" s="750" t="s">
        <v>2240</v>
      </c>
      <c r="J216" s="771"/>
      <c r="K216" s="771"/>
      <c r="L216" s="771"/>
      <c r="M216" s="771"/>
      <c r="N216" s="771"/>
      <c r="O216" s="771">
        <v>109032</v>
      </c>
      <c r="P216" s="771">
        <v>103488</v>
      </c>
      <c r="Q216" s="771">
        <v>103488</v>
      </c>
      <c r="R216" s="771">
        <v>103488</v>
      </c>
      <c r="S216" s="771">
        <v>97944</v>
      </c>
      <c r="T216" s="771">
        <v>93555</v>
      </c>
      <c r="U216" s="771">
        <v>88011</v>
      </c>
      <c r="V216" s="771">
        <v>82236</v>
      </c>
      <c r="W216" s="771">
        <v>82236</v>
      </c>
      <c r="X216" s="771">
        <v>75537</v>
      </c>
      <c r="Y216" s="771">
        <v>71148</v>
      </c>
      <c r="Z216" s="771">
        <v>64218</v>
      </c>
      <c r="AA216" s="771">
        <v>60291</v>
      </c>
      <c r="AB216" s="771">
        <v>50358</v>
      </c>
      <c r="AC216"/>
    </row>
    <row r="217" spans="2:29" ht="12.45">
      <c r="B217" s="759"/>
      <c r="C217" s="756"/>
      <c r="D217" s="756"/>
      <c r="E217" s="756"/>
      <c r="F217" s="756"/>
      <c r="G217" s="756"/>
      <c r="H217" s="750" t="s">
        <v>32</v>
      </c>
      <c r="I217" s="750" t="s">
        <v>2238</v>
      </c>
      <c r="J217" s="771"/>
      <c r="K217" s="771"/>
      <c r="L217" s="771"/>
      <c r="M217" s="771"/>
      <c r="N217" s="771"/>
      <c r="O217" s="771">
        <v>1090320</v>
      </c>
      <c r="P217" s="771">
        <v>1034880</v>
      </c>
      <c r="Q217" s="771">
        <v>1034880</v>
      </c>
      <c r="R217" s="771">
        <v>1034880</v>
      </c>
      <c r="S217" s="771">
        <v>979440</v>
      </c>
      <c r="T217" s="771">
        <v>935550</v>
      </c>
      <c r="U217" s="771">
        <v>880110</v>
      </c>
      <c r="V217" s="771">
        <v>824670</v>
      </c>
      <c r="W217" s="771">
        <v>824670</v>
      </c>
      <c r="X217" s="771">
        <v>755370</v>
      </c>
      <c r="Y217" s="771">
        <v>713790</v>
      </c>
      <c r="Z217" s="771">
        <v>642180</v>
      </c>
      <c r="AA217" s="771">
        <v>600600</v>
      </c>
      <c r="AB217" s="771">
        <v>503580</v>
      </c>
      <c r="AC217"/>
    </row>
    <row r="218" spans="2:29" ht="12.45">
      <c r="B218" s="759"/>
      <c r="C218" s="756"/>
      <c r="D218" s="756"/>
      <c r="E218" s="756"/>
      <c r="F218" s="756"/>
      <c r="G218" s="756"/>
      <c r="H218" s="750" t="s">
        <v>34</v>
      </c>
      <c r="I218" s="750" t="s">
        <v>2236</v>
      </c>
      <c r="J218" s="771"/>
      <c r="K218" s="771"/>
      <c r="L218" s="771"/>
      <c r="M218" s="771"/>
      <c r="N218" s="771"/>
      <c r="O218" s="771">
        <v>1961190</v>
      </c>
      <c r="P218" s="771">
        <v>1861860</v>
      </c>
      <c r="Q218" s="771">
        <v>1861860</v>
      </c>
      <c r="R218" s="771">
        <v>1861860</v>
      </c>
      <c r="S218" s="771">
        <v>1760220</v>
      </c>
      <c r="T218" s="771">
        <v>1686300</v>
      </c>
      <c r="U218" s="771">
        <v>1584660</v>
      </c>
      <c r="V218" s="771">
        <v>1485330</v>
      </c>
      <c r="W218" s="771">
        <v>1485330</v>
      </c>
      <c r="X218" s="771">
        <v>1358280</v>
      </c>
      <c r="Y218" s="771">
        <v>1282050</v>
      </c>
      <c r="Z218" s="771">
        <v>1157310</v>
      </c>
      <c r="AA218" s="771">
        <v>1081080</v>
      </c>
      <c r="AB218" s="771">
        <v>905520</v>
      </c>
      <c r="AC218"/>
    </row>
    <row r="219" spans="2:29" ht="12.45">
      <c r="B219" s="759"/>
      <c r="C219" s="756"/>
      <c r="D219" s="756"/>
      <c r="E219" s="756"/>
      <c r="F219" s="756"/>
      <c r="G219" s="756"/>
      <c r="H219" s="750" t="s">
        <v>218</v>
      </c>
      <c r="I219" s="750" t="s">
        <v>2242</v>
      </c>
      <c r="J219" s="771"/>
      <c r="K219" s="771"/>
      <c r="L219" s="771"/>
      <c r="M219" s="771"/>
      <c r="N219" s="771"/>
      <c r="O219" s="771">
        <v>2772000</v>
      </c>
      <c r="P219" s="771">
        <v>2633400</v>
      </c>
      <c r="Q219" s="771">
        <v>2633400</v>
      </c>
      <c r="R219" s="771">
        <v>2633400</v>
      </c>
      <c r="S219" s="771">
        <v>2494800</v>
      </c>
      <c r="T219" s="771">
        <v>2379300</v>
      </c>
      <c r="U219" s="771">
        <v>2245320</v>
      </c>
      <c r="V219" s="771">
        <v>2102100</v>
      </c>
      <c r="W219" s="771">
        <v>2102100</v>
      </c>
      <c r="X219" s="771">
        <v>1924230</v>
      </c>
      <c r="Y219" s="771">
        <v>1817970</v>
      </c>
      <c r="Z219" s="771">
        <v>1640100</v>
      </c>
      <c r="AA219" s="771">
        <v>1531530</v>
      </c>
      <c r="AB219" s="771">
        <v>1282050</v>
      </c>
      <c r="AC219"/>
    </row>
    <row r="220" spans="2:29" ht="12.45">
      <c r="B220" s="751">
        <v>6000</v>
      </c>
      <c r="C220" s="750" t="s">
        <v>620</v>
      </c>
      <c r="D220" s="750"/>
      <c r="E220" s="750" t="s">
        <v>149</v>
      </c>
      <c r="F220" s="750" t="s">
        <v>149</v>
      </c>
      <c r="G220" s="750" t="s">
        <v>149</v>
      </c>
      <c r="H220" s="750" t="s">
        <v>149</v>
      </c>
      <c r="I220" s="750" t="s">
        <v>149</v>
      </c>
      <c r="J220" s="751"/>
      <c r="K220" s="751"/>
      <c r="L220" s="751"/>
      <c r="M220" s="751"/>
      <c r="N220" s="751"/>
      <c r="O220" s="751"/>
      <c r="P220" s="751">
        <v>0</v>
      </c>
      <c r="Q220" s="751"/>
      <c r="R220" s="751"/>
      <c r="S220" s="751"/>
      <c r="T220" s="751"/>
      <c r="U220" s="751"/>
      <c r="V220" s="751"/>
      <c r="W220" s="751"/>
      <c r="X220" s="751"/>
      <c r="Y220" s="751"/>
      <c r="Z220" s="751"/>
      <c r="AA220" s="751"/>
      <c r="AB220" s="751"/>
      <c r="AC220"/>
    </row>
    <row r="221" spans="2:29" ht="12.45">
      <c r="B221" s="751">
        <v>6001</v>
      </c>
      <c r="C221" s="750" t="s">
        <v>1199</v>
      </c>
      <c r="D221" s="750"/>
      <c r="E221" s="750" t="s">
        <v>622</v>
      </c>
      <c r="F221" s="750"/>
      <c r="G221" s="750" t="s">
        <v>821</v>
      </c>
      <c r="H221" s="750" t="s">
        <v>822</v>
      </c>
      <c r="I221" s="750" t="s">
        <v>2152</v>
      </c>
      <c r="J221" s="771"/>
      <c r="K221" s="771"/>
      <c r="L221" s="771"/>
      <c r="M221" s="771"/>
      <c r="N221" s="771"/>
      <c r="O221" s="771"/>
      <c r="P221" s="771"/>
      <c r="Q221" s="771"/>
      <c r="R221" s="771"/>
      <c r="S221" s="771"/>
      <c r="T221" s="771"/>
      <c r="U221" s="771"/>
      <c r="V221" s="771">
        <v>215985</v>
      </c>
      <c r="W221" s="771">
        <v>203280</v>
      </c>
      <c r="X221" s="771">
        <v>203280</v>
      </c>
      <c r="Y221" s="771">
        <v>190575</v>
      </c>
      <c r="Z221" s="771">
        <v>190575</v>
      </c>
      <c r="AA221" s="771">
        <v>177870</v>
      </c>
      <c r="AB221" s="771">
        <v>177870</v>
      </c>
      <c r="AC221"/>
    </row>
    <row r="222" spans="2:29" ht="12.45">
      <c r="B222" s="759"/>
      <c r="C222" s="756"/>
      <c r="D222" s="756"/>
      <c r="E222" s="756"/>
      <c r="F222" s="756"/>
      <c r="G222" s="756"/>
      <c r="H222" s="750" t="s">
        <v>32</v>
      </c>
      <c r="I222" s="750" t="s">
        <v>2150</v>
      </c>
      <c r="J222" s="771"/>
      <c r="K222" s="771"/>
      <c r="L222" s="771"/>
      <c r="M222" s="771"/>
      <c r="N222" s="771"/>
      <c r="O222" s="771"/>
      <c r="P222" s="771"/>
      <c r="Q222" s="771"/>
      <c r="R222" s="771"/>
      <c r="S222" s="771"/>
      <c r="T222" s="771"/>
      <c r="U222" s="771"/>
      <c r="V222" s="771">
        <v>2199120</v>
      </c>
      <c r="W222" s="771">
        <v>2058210</v>
      </c>
      <c r="X222" s="771">
        <v>1995840</v>
      </c>
      <c r="Y222" s="771">
        <v>1919610</v>
      </c>
      <c r="Z222" s="771">
        <v>1854930</v>
      </c>
      <c r="AA222" s="771">
        <v>1778700</v>
      </c>
      <c r="AB222" s="771">
        <v>1716330</v>
      </c>
      <c r="AC222"/>
    </row>
    <row r="223" spans="2:29" ht="12.45">
      <c r="B223" s="759"/>
      <c r="C223" s="756"/>
      <c r="D223" s="756"/>
      <c r="E223" s="756"/>
      <c r="F223" s="756"/>
      <c r="G223" s="756"/>
      <c r="H223" s="750" t="s">
        <v>34</v>
      </c>
      <c r="I223" s="750" t="s">
        <v>2148</v>
      </c>
      <c r="J223" s="771"/>
      <c r="K223" s="771"/>
      <c r="L223" s="771"/>
      <c r="M223" s="771"/>
      <c r="N223" s="771"/>
      <c r="O223" s="771"/>
      <c r="P223" s="771"/>
      <c r="Q223" s="771"/>
      <c r="R223" s="771"/>
      <c r="S223" s="771"/>
      <c r="T223" s="771"/>
      <c r="U223" s="771"/>
      <c r="V223" s="771">
        <v>4389000</v>
      </c>
      <c r="W223" s="771">
        <v>4111800</v>
      </c>
      <c r="X223" s="771">
        <v>3973200</v>
      </c>
      <c r="Y223" s="771">
        <v>3834600</v>
      </c>
      <c r="Z223" s="771">
        <v>3719100</v>
      </c>
      <c r="AA223" s="771">
        <v>3580500</v>
      </c>
      <c r="AB223" s="771">
        <v>3441900</v>
      </c>
      <c r="AC223"/>
    </row>
    <row r="224" spans="2:29" ht="12.45">
      <c r="B224" s="759"/>
      <c r="C224" s="756"/>
      <c r="D224" s="756"/>
      <c r="E224" s="756"/>
      <c r="F224" s="756"/>
      <c r="G224" s="756"/>
      <c r="H224" s="750" t="s">
        <v>218</v>
      </c>
      <c r="I224" s="750" t="s">
        <v>2154</v>
      </c>
      <c r="J224" s="771"/>
      <c r="K224" s="771"/>
      <c r="L224" s="771"/>
      <c r="M224" s="771"/>
      <c r="N224" s="771"/>
      <c r="O224" s="771"/>
      <c r="P224" s="771"/>
      <c r="Q224" s="771"/>
      <c r="R224" s="771"/>
      <c r="S224" s="771"/>
      <c r="T224" s="771"/>
      <c r="U224" s="771"/>
      <c r="V224" s="771">
        <v>6583500</v>
      </c>
      <c r="W224" s="771">
        <v>6167700</v>
      </c>
      <c r="X224" s="771">
        <v>5982900</v>
      </c>
      <c r="Y224" s="771">
        <v>5775000</v>
      </c>
      <c r="Z224" s="771">
        <v>5544000</v>
      </c>
      <c r="AA224" s="771">
        <v>5359200</v>
      </c>
      <c r="AB224" s="771">
        <v>5151300</v>
      </c>
      <c r="AC224"/>
    </row>
    <row r="225" spans="2:29" ht="12.45">
      <c r="B225" s="759"/>
      <c r="C225" s="756"/>
      <c r="D225" s="756"/>
      <c r="E225" s="756"/>
      <c r="F225" s="756"/>
      <c r="G225" s="750" t="s">
        <v>890</v>
      </c>
      <c r="H225" s="750" t="s">
        <v>822</v>
      </c>
      <c r="I225" s="750" t="s">
        <v>2151</v>
      </c>
      <c r="J225" s="771"/>
      <c r="K225" s="771"/>
      <c r="L225" s="771"/>
      <c r="M225" s="771"/>
      <c r="N225" s="771"/>
      <c r="O225" s="771"/>
      <c r="P225" s="771"/>
      <c r="Q225" s="771"/>
      <c r="R225" s="771"/>
      <c r="S225" s="771"/>
      <c r="T225" s="771"/>
      <c r="U225" s="771"/>
      <c r="V225" s="771">
        <v>241395</v>
      </c>
      <c r="W225" s="771">
        <v>228690</v>
      </c>
      <c r="X225" s="771">
        <v>215985</v>
      </c>
      <c r="Y225" s="771">
        <v>215985</v>
      </c>
      <c r="Z225" s="771">
        <v>203280</v>
      </c>
      <c r="AA225" s="771">
        <v>190575</v>
      </c>
      <c r="AB225" s="771">
        <v>190575</v>
      </c>
      <c r="AC225"/>
    </row>
    <row r="226" spans="2:29" ht="12.45">
      <c r="B226" s="759"/>
      <c r="C226" s="756"/>
      <c r="D226" s="756"/>
      <c r="E226" s="756"/>
      <c r="F226" s="756"/>
      <c r="G226" s="756"/>
      <c r="H226" s="750" t="s">
        <v>32</v>
      </c>
      <c r="I226" s="750" t="s">
        <v>2149</v>
      </c>
      <c r="J226" s="771"/>
      <c r="K226" s="771"/>
      <c r="L226" s="771"/>
      <c r="M226" s="771"/>
      <c r="N226" s="771"/>
      <c r="O226" s="771"/>
      <c r="P226" s="771"/>
      <c r="Q226" s="771"/>
      <c r="R226" s="771"/>
      <c r="S226" s="771"/>
      <c r="T226" s="771"/>
      <c r="U226" s="771"/>
      <c r="V226" s="771">
        <v>2425500</v>
      </c>
      <c r="W226" s="771">
        <v>2261490</v>
      </c>
      <c r="X226" s="771">
        <v>2185260</v>
      </c>
      <c r="Y226" s="771">
        <v>2109030</v>
      </c>
      <c r="Z226" s="771">
        <v>2032800</v>
      </c>
      <c r="AA226" s="771">
        <v>1956570</v>
      </c>
      <c r="AB226" s="771">
        <v>1880340</v>
      </c>
      <c r="AC226"/>
    </row>
    <row r="227" spans="2:29" ht="12.45">
      <c r="B227" s="759"/>
      <c r="C227" s="756"/>
      <c r="D227" s="756"/>
      <c r="E227" s="756"/>
      <c r="F227" s="756"/>
      <c r="G227" s="756"/>
      <c r="H227" s="750" t="s">
        <v>34</v>
      </c>
      <c r="I227" s="750" t="s">
        <v>2147</v>
      </c>
      <c r="J227" s="771"/>
      <c r="K227" s="771"/>
      <c r="L227" s="771"/>
      <c r="M227" s="771"/>
      <c r="N227" s="771"/>
      <c r="O227" s="771"/>
      <c r="P227" s="771"/>
      <c r="Q227" s="771"/>
      <c r="R227" s="771"/>
      <c r="S227" s="771"/>
      <c r="T227" s="771"/>
      <c r="U227" s="771"/>
      <c r="V227" s="771">
        <v>4827900</v>
      </c>
      <c r="W227" s="771">
        <v>4527600</v>
      </c>
      <c r="X227" s="771">
        <v>4389000</v>
      </c>
      <c r="Y227" s="771">
        <v>4227300</v>
      </c>
      <c r="Z227" s="771">
        <v>4088700</v>
      </c>
      <c r="AA227" s="771">
        <v>3927000</v>
      </c>
      <c r="AB227" s="771">
        <v>3765300</v>
      </c>
      <c r="AC227"/>
    </row>
    <row r="228" spans="2:29" ht="12.45">
      <c r="B228" s="759"/>
      <c r="C228" s="756"/>
      <c r="D228" s="756"/>
      <c r="E228" s="756"/>
      <c r="F228" s="756"/>
      <c r="G228" s="756"/>
      <c r="H228" s="750" t="s">
        <v>218</v>
      </c>
      <c r="I228" s="750" t="s">
        <v>2153</v>
      </c>
      <c r="J228" s="771"/>
      <c r="K228" s="771"/>
      <c r="L228" s="771"/>
      <c r="M228" s="771"/>
      <c r="N228" s="771"/>
      <c r="O228" s="771"/>
      <c r="P228" s="771"/>
      <c r="Q228" s="771"/>
      <c r="R228" s="771"/>
      <c r="S228" s="771"/>
      <c r="T228" s="771"/>
      <c r="U228" s="771"/>
      <c r="V228" s="771">
        <v>7253400</v>
      </c>
      <c r="W228" s="771">
        <v>6791400</v>
      </c>
      <c r="X228" s="771">
        <v>6560400</v>
      </c>
      <c r="Y228" s="771">
        <v>6329400</v>
      </c>
      <c r="Z228" s="771">
        <v>6121500</v>
      </c>
      <c r="AA228" s="771">
        <v>5890500</v>
      </c>
      <c r="AB228" s="771">
        <v>5659500</v>
      </c>
      <c r="AC228"/>
    </row>
    <row r="229" spans="2:29" ht="12.45">
      <c r="B229" s="751">
        <v>7000</v>
      </c>
      <c r="C229" s="750" t="s">
        <v>602</v>
      </c>
      <c r="D229" s="750" t="s">
        <v>149</v>
      </c>
      <c r="E229" s="750" t="s">
        <v>149</v>
      </c>
      <c r="F229" s="750" t="s">
        <v>149</v>
      </c>
      <c r="G229" s="750" t="s">
        <v>149</v>
      </c>
      <c r="H229" s="750" t="s">
        <v>149</v>
      </c>
      <c r="I229" s="750" t="s">
        <v>149</v>
      </c>
      <c r="J229" s="751"/>
      <c r="K229" s="751"/>
      <c r="L229" s="751"/>
      <c r="M229" s="751"/>
      <c r="N229" s="751"/>
      <c r="O229" s="751"/>
      <c r="P229" s="751"/>
      <c r="Q229" s="751"/>
      <c r="R229" s="751"/>
      <c r="S229" s="751"/>
      <c r="T229" s="751"/>
      <c r="U229" s="751"/>
      <c r="V229" s="751"/>
      <c r="W229" s="751"/>
      <c r="X229" s="751"/>
      <c r="Y229" s="751"/>
      <c r="Z229" s="751"/>
      <c r="AA229" s="751"/>
      <c r="AB229" s="751"/>
      <c r="AC229"/>
    </row>
    <row r="230" spans="2:29" ht="12.45">
      <c r="B230" s="751">
        <v>7001</v>
      </c>
      <c r="C230" s="750" t="s">
        <v>845</v>
      </c>
      <c r="D230" s="750" t="s">
        <v>40</v>
      </c>
      <c r="E230" s="750" t="s">
        <v>41</v>
      </c>
      <c r="F230" s="750"/>
      <c r="G230" s="750" t="s">
        <v>821</v>
      </c>
      <c r="H230" s="750" t="s">
        <v>822</v>
      </c>
      <c r="I230" s="750" t="s">
        <v>2173</v>
      </c>
      <c r="J230" s="771"/>
      <c r="K230" s="771">
        <v>2804340</v>
      </c>
      <c r="L230" s="771">
        <v>2804340</v>
      </c>
      <c r="M230" s="771">
        <v>2804340</v>
      </c>
      <c r="N230" s="771">
        <v>2804340</v>
      </c>
      <c r="O230" s="771">
        <v>2684220</v>
      </c>
      <c r="P230" s="771">
        <v>2564100</v>
      </c>
      <c r="Q230" s="771">
        <v>2443980</v>
      </c>
      <c r="R230" s="771">
        <v>2323860</v>
      </c>
      <c r="S230" s="771">
        <v>2203740</v>
      </c>
      <c r="T230" s="771">
        <v>2083620</v>
      </c>
      <c r="U230" s="771">
        <v>1963500</v>
      </c>
      <c r="V230" s="771">
        <v>1963500</v>
      </c>
      <c r="W230" s="771">
        <v>1963500</v>
      </c>
      <c r="X230" s="771">
        <v>1963500</v>
      </c>
      <c r="Y230" s="771">
        <v>1963500</v>
      </c>
      <c r="Z230" s="771">
        <v>1963500</v>
      </c>
      <c r="AA230" s="771">
        <v>1963500</v>
      </c>
      <c r="AB230" s="771">
        <v>1963500</v>
      </c>
      <c r="AC230"/>
    </row>
    <row r="231" spans="2:29" ht="12.45">
      <c r="B231" s="759"/>
      <c r="C231" s="756"/>
      <c r="D231" s="756"/>
      <c r="E231" s="756"/>
      <c r="F231" s="756"/>
      <c r="G231" s="756"/>
      <c r="H231" s="750" t="s">
        <v>32</v>
      </c>
      <c r="I231" s="750" t="s">
        <v>2172</v>
      </c>
      <c r="J231" s="771"/>
      <c r="K231" s="771">
        <v>28043400</v>
      </c>
      <c r="L231" s="771">
        <v>28043400</v>
      </c>
      <c r="M231" s="771">
        <v>28043400</v>
      </c>
      <c r="N231" s="771">
        <v>28043400</v>
      </c>
      <c r="O231" s="771">
        <v>26842200</v>
      </c>
      <c r="P231" s="771">
        <v>25641000</v>
      </c>
      <c r="Q231" s="771">
        <v>24439800</v>
      </c>
      <c r="R231" s="771">
        <v>23238600</v>
      </c>
      <c r="S231" s="771">
        <v>22037400</v>
      </c>
      <c r="T231" s="771">
        <v>20836200</v>
      </c>
      <c r="U231" s="771">
        <v>19635000</v>
      </c>
      <c r="V231" s="771">
        <v>19635000</v>
      </c>
      <c r="W231" s="771">
        <v>19635000</v>
      </c>
      <c r="X231" s="771">
        <v>19635000</v>
      </c>
      <c r="Y231" s="771">
        <v>19635000</v>
      </c>
      <c r="Z231" s="771">
        <v>19635000</v>
      </c>
      <c r="AA231" s="771">
        <v>19635000</v>
      </c>
      <c r="AB231" s="771">
        <v>19635000</v>
      </c>
      <c r="AC231"/>
    </row>
    <row r="232" spans="2:29" ht="12.45">
      <c r="B232" s="759"/>
      <c r="C232" s="756"/>
      <c r="D232" s="756"/>
      <c r="E232" s="756"/>
      <c r="F232" s="756"/>
      <c r="G232" s="756"/>
      <c r="H232" s="750" t="s">
        <v>34</v>
      </c>
      <c r="I232" s="750" t="s">
        <v>2171</v>
      </c>
      <c r="J232" s="771"/>
      <c r="K232" s="771">
        <v>42342300</v>
      </c>
      <c r="L232" s="771">
        <v>42342300</v>
      </c>
      <c r="M232" s="771">
        <v>42342300</v>
      </c>
      <c r="N232" s="771">
        <v>42342300</v>
      </c>
      <c r="O232" s="771">
        <v>40540500</v>
      </c>
      <c r="P232" s="771">
        <v>38715600</v>
      </c>
      <c r="Q232" s="771">
        <v>36913800</v>
      </c>
      <c r="R232" s="771">
        <v>35088900</v>
      </c>
      <c r="S232" s="771">
        <v>33287100</v>
      </c>
      <c r="T232" s="771">
        <v>31462200</v>
      </c>
      <c r="U232" s="771">
        <v>29660400</v>
      </c>
      <c r="V232" s="771">
        <v>29660400</v>
      </c>
      <c r="W232" s="771">
        <v>29660400</v>
      </c>
      <c r="X232" s="771">
        <v>29660400</v>
      </c>
      <c r="Y232" s="771">
        <v>29660400</v>
      </c>
      <c r="Z232" s="771">
        <v>29660400</v>
      </c>
      <c r="AA232" s="771">
        <v>29660400</v>
      </c>
      <c r="AB232" s="771">
        <v>29660400</v>
      </c>
      <c r="AC232"/>
    </row>
    <row r="233" spans="2:29" ht="12.45">
      <c r="B233" s="759"/>
      <c r="C233" s="756"/>
      <c r="D233" s="756"/>
      <c r="E233" s="756"/>
      <c r="F233" s="756"/>
      <c r="G233" s="756"/>
      <c r="H233" s="750" t="s">
        <v>218</v>
      </c>
      <c r="I233" s="750" t="s">
        <v>2174</v>
      </c>
      <c r="J233" s="771"/>
      <c r="K233" s="771">
        <v>52159800</v>
      </c>
      <c r="L233" s="771">
        <v>52159800</v>
      </c>
      <c r="M233" s="771">
        <v>52159800</v>
      </c>
      <c r="N233" s="771">
        <v>52159800</v>
      </c>
      <c r="O233" s="771">
        <v>49942200</v>
      </c>
      <c r="P233" s="771">
        <v>47701500</v>
      </c>
      <c r="Q233" s="771">
        <v>45460800</v>
      </c>
      <c r="R233" s="771">
        <v>43243200</v>
      </c>
      <c r="S233" s="771">
        <v>41002500</v>
      </c>
      <c r="T233" s="771">
        <v>38761800</v>
      </c>
      <c r="U233" s="771">
        <v>36521100</v>
      </c>
      <c r="V233" s="771">
        <v>36521100</v>
      </c>
      <c r="W233" s="771">
        <v>36521100</v>
      </c>
      <c r="X233" s="771">
        <v>36521100</v>
      </c>
      <c r="Y233" s="771">
        <v>36521100</v>
      </c>
      <c r="Z233" s="771">
        <v>36521100</v>
      </c>
      <c r="AA233" s="771">
        <v>36521100</v>
      </c>
      <c r="AB233" s="771">
        <v>36521100</v>
      </c>
      <c r="AC233"/>
    </row>
    <row r="234" spans="2:29" ht="12.45">
      <c r="B234" s="751">
        <v>7002</v>
      </c>
      <c r="C234" s="750" t="s">
        <v>846</v>
      </c>
      <c r="D234" s="750" t="s">
        <v>40</v>
      </c>
      <c r="E234" s="750" t="s">
        <v>41</v>
      </c>
      <c r="F234" s="750"/>
      <c r="G234" s="750" t="s">
        <v>821</v>
      </c>
      <c r="H234" s="750" t="s">
        <v>822</v>
      </c>
      <c r="I234" s="750" t="s">
        <v>2177</v>
      </c>
      <c r="J234" s="771"/>
      <c r="K234" s="771">
        <v>4211130</v>
      </c>
      <c r="L234" s="771">
        <v>4211130</v>
      </c>
      <c r="M234" s="771">
        <v>4211130</v>
      </c>
      <c r="N234" s="771">
        <v>4211130</v>
      </c>
      <c r="O234" s="771">
        <v>3894660</v>
      </c>
      <c r="P234" s="771">
        <v>3580500</v>
      </c>
      <c r="Q234" s="771">
        <v>3261720</v>
      </c>
      <c r="R234" s="771">
        <v>2945250</v>
      </c>
      <c r="S234" s="771">
        <v>2945250</v>
      </c>
      <c r="T234" s="771">
        <v>2945250</v>
      </c>
      <c r="U234" s="771">
        <v>2945250</v>
      </c>
      <c r="V234" s="771">
        <v>2945250</v>
      </c>
      <c r="W234" s="771">
        <v>2945250</v>
      </c>
      <c r="X234" s="771">
        <v>2945250</v>
      </c>
      <c r="Y234" s="771">
        <v>2945250</v>
      </c>
      <c r="Z234" s="771">
        <v>2945250</v>
      </c>
      <c r="AA234" s="771">
        <v>2945250</v>
      </c>
      <c r="AB234" s="771">
        <v>2945250</v>
      </c>
      <c r="AC234"/>
    </row>
    <row r="235" spans="2:29" ht="12.45">
      <c r="B235" s="759"/>
      <c r="C235" s="756"/>
      <c r="D235" s="756"/>
      <c r="E235" s="756"/>
      <c r="F235" s="756"/>
      <c r="G235" s="756"/>
      <c r="H235" s="750" t="s">
        <v>32</v>
      </c>
      <c r="I235" s="750" t="s">
        <v>2176</v>
      </c>
      <c r="J235" s="771"/>
      <c r="K235" s="771">
        <v>42111300</v>
      </c>
      <c r="L235" s="771">
        <v>42111300</v>
      </c>
      <c r="M235" s="771">
        <v>42111300</v>
      </c>
      <c r="N235" s="771">
        <v>42111300</v>
      </c>
      <c r="O235" s="771">
        <v>38946600</v>
      </c>
      <c r="P235" s="771">
        <v>35805000</v>
      </c>
      <c r="Q235" s="771">
        <v>32617200</v>
      </c>
      <c r="R235" s="771">
        <v>29452500</v>
      </c>
      <c r="S235" s="771">
        <v>29452500</v>
      </c>
      <c r="T235" s="771">
        <v>29452500</v>
      </c>
      <c r="U235" s="771">
        <v>29452500</v>
      </c>
      <c r="V235" s="771">
        <v>29452500</v>
      </c>
      <c r="W235" s="771">
        <v>29452500</v>
      </c>
      <c r="X235" s="771">
        <v>29452500</v>
      </c>
      <c r="Y235" s="771">
        <v>29452500</v>
      </c>
      <c r="Z235" s="771">
        <v>29452500</v>
      </c>
      <c r="AA235" s="771">
        <v>29452500</v>
      </c>
      <c r="AB235" s="771">
        <v>29452500</v>
      </c>
      <c r="AC235"/>
    </row>
    <row r="236" spans="2:29" ht="12.45">
      <c r="B236" s="759"/>
      <c r="C236" s="756"/>
      <c r="D236" s="756"/>
      <c r="E236" s="756"/>
      <c r="F236" s="756"/>
      <c r="G236" s="756"/>
      <c r="H236" s="750" t="s">
        <v>34</v>
      </c>
      <c r="I236" s="750" t="s">
        <v>2175</v>
      </c>
      <c r="J236" s="771"/>
      <c r="K236" s="771">
        <v>63571200</v>
      </c>
      <c r="L236" s="771">
        <v>63571200</v>
      </c>
      <c r="M236" s="771">
        <v>63571200</v>
      </c>
      <c r="N236" s="771">
        <v>63571200</v>
      </c>
      <c r="O236" s="771">
        <v>58812600</v>
      </c>
      <c r="P236" s="771">
        <v>54054000</v>
      </c>
      <c r="Q236" s="771">
        <v>49249200</v>
      </c>
      <c r="R236" s="771">
        <v>44490600</v>
      </c>
      <c r="S236" s="771">
        <v>44490600</v>
      </c>
      <c r="T236" s="771">
        <v>44490600</v>
      </c>
      <c r="U236" s="771">
        <v>44490600</v>
      </c>
      <c r="V236" s="771">
        <v>44490600</v>
      </c>
      <c r="W236" s="771">
        <v>44490600</v>
      </c>
      <c r="X236" s="771">
        <v>44490600</v>
      </c>
      <c r="Y236" s="771">
        <v>44490600</v>
      </c>
      <c r="Z236" s="771">
        <v>44490600</v>
      </c>
      <c r="AA236" s="771">
        <v>44490600</v>
      </c>
      <c r="AB236" s="771">
        <v>44490600</v>
      </c>
      <c r="AC236"/>
    </row>
    <row r="237" spans="2:29" ht="12.45">
      <c r="B237" s="759"/>
      <c r="C237" s="756"/>
      <c r="D237" s="756"/>
      <c r="E237" s="756"/>
      <c r="F237" s="756"/>
      <c r="G237" s="756"/>
      <c r="H237" s="750" t="s">
        <v>218</v>
      </c>
      <c r="I237" s="750" t="s">
        <v>2178</v>
      </c>
      <c r="J237" s="771"/>
      <c r="K237" s="771">
        <v>78309000</v>
      </c>
      <c r="L237" s="771">
        <v>78309000</v>
      </c>
      <c r="M237" s="771">
        <v>78309000</v>
      </c>
      <c r="N237" s="771">
        <v>78309000</v>
      </c>
      <c r="O237" s="771">
        <v>72441600</v>
      </c>
      <c r="P237" s="771">
        <v>66574200</v>
      </c>
      <c r="Q237" s="771">
        <v>60660600</v>
      </c>
      <c r="R237" s="771">
        <v>54793200</v>
      </c>
      <c r="S237" s="771">
        <v>54793200</v>
      </c>
      <c r="T237" s="771">
        <v>54793200</v>
      </c>
      <c r="U237" s="771">
        <v>54793200</v>
      </c>
      <c r="V237" s="771">
        <v>54793200</v>
      </c>
      <c r="W237" s="771">
        <v>54793200</v>
      </c>
      <c r="X237" s="771">
        <v>54793200</v>
      </c>
      <c r="Y237" s="771">
        <v>54793200</v>
      </c>
      <c r="Z237" s="771">
        <v>54793200</v>
      </c>
      <c r="AA237" s="771">
        <v>54793200</v>
      </c>
      <c r="AB237" s="771">
        <v>54793200</v>
      </c>
      <c r="AC237"/>
    </row>
    <row r="238" spans="2:29" ht="12.45">
      <c r="B238" s="751">
        <v>7003</v>
      </c>
      <c r="C238" s="750" t="s">
        <v>952</v>
      </c>
      <c r="D238" s="750" t="s">
        <v>40</v>
      </c>
      <c r="E238" s="750" t="s">
        <v>41</v>
      </c>
      <c r="F238" s="750"/>
      <c r="G238" s="750" t="s">
        <v>821</v>
      </c>
      <c r="H238" s="750" t="s">
        <v>822</v>
      </c>
      <c r="I238" s="750" t="s">
        <v>2181</v>
      </c>
      <c r="J238" s="771"/>
      <c r="K238" s="771">
        <v>3224991</v>
      </c>
      <c r="L238" s="771">
        <v>3224991</v>
      </c>
      <c r="M238" s="771">
        <v>3224991</v>
      </c>
      <c r="N238" s="771">
        <v>3224991</v>
      </c>
      <c r="O238" s="771">
        <v>3086853</v>
      </c>
      <c r="P238" s="771">
        <v>2948715</v>
      </c>
      <c r="Q238" s="771">
        <v>2810577</v>
      </c>
      <c r="R238" s="771">
        <v>2672439</v>
      </c>
      <c r="S238" s="771">
        <v>2534301</v>
      </c>
      <c r="T238" s="771">
        <v>2396163</v>
      </c>
      <c r="U238" s="771">
        <v>2258025</v>
      </c>
      <c r="V238" s="771">
        <v>2258025</v>
      </c>
      <c r="W238" s="771">
        <v>2258025</v>
      </c>
      <c r="X238" s="771">
        <v>2258025</v>
      </c>
      <c r="Y238" s="771">
        <v>2258025</v>
      </c>
      <c r="Z238" s="771">
        <v>2258025</v>
      </c>
      <c r="AA238" s="771">
        <v>2258025</v>
      </c>
      <c r="AB238" s="771">
        <v>2258025</v>
      </c>
      <c r="AC238"/>
    </row>
    <row r="239" spans="2:29" ht="12.45">
      <c r="B239" s="759"/>
      <c r="C239" s="756"/>
      <c r="D239" s="756"/>
      <c r="E239" s="756"/>
      <c r="F239" s="756"/>
      <c r="G239" s="756"/>
      <c r="H239" s="750" t="s">
        <v>32</v>
      </c>
      <c r="I239" s="750" t="s">
        <v>2180</v>
      </c>
      <c r="J239" s="771"/>
      <c r="K239" s="771">
        <v>32249910</v>
      </c>
      <c r="L239" s="771">
        <v>32249910</v>
      </c>
      <c r="M239" s="771">
        <v>32249910</v>
      </c>
      <c r="N239" s="771">
        <v>32249910</v>
      </c>
      <c r="O239" s="771">
        <v>30868530</v>
      </c>
      <c r="P239" s="771">
        <v>29487150</v>
      </c>
      <c r="Q239" s="771">
        <v>28105770</v>
      </c>
      <c r="R239" s="771">
        <v>26724390</v>
      </c>
      <c r="S239" s="771">
        <v>25343010</v>
      </c>
      <c r="T239" s="771">
        <v>23961630</v>
      </c>
      <c r="U239" s="771">
        <v>22580250</v>
      </c>
      <c r="V239" s="771">
        <v>22580250</v>
      </c>
      <c r="W239" s="771">
        <v>22580250</v>
      </c>
      <c r="X239" s="771">
        <v>22580250</v>
      </c>
      <c r="Y239" s="771">
        <v>22580250</v>
      </c>
      <c r="Z239" s="771">
        <v>22580250</v>
      </c>
      <c r="AA239" s="771">
        <v>22580250</v>
      </c>
      <c r="AB239" s="771">
        <v>22580250</v>
      </c>
      <c r="AC239"/>
    </row>
    <row r="240" spans="2:29" ht="12.45">
      <c r="B240" s="759"/>
      <c r="C240" s="756"/>
      <c r="D240" s="756"/>
      <c r="E240" s="756"/>
      <c r="F240" s="756"/>
      <c r="G240" s="756"/>
      <c r="H240" s="750" t="s">
        <v>34</v>
      </c>
      <c r="I240" s="750" t="s">
        <v>2179</v>
      </c>
      <c r="J240" s="771"/>
      <c r="K240" s="771">
        <v>48696302</v>
      </c>
      <c r="L240" s="771">
        <v>48696302</v>
      </c>
      <c r="M240" s="771">
        <v>48696302</v>
      </c>
      <c r="N240" s="771">
        <v>48696302</v>
      </c>
      <c r="O240" s="771">
        <v>46610949</v>
      </c>
      <c r="P240" s="771">
        <v>44525597</v>
      </c>
      <c r="Q240" s="771">
        <v>42440244</v>
      </c>
      <c r="R240" s="771">
        <v>40354892</v>
      </c>
      <c r="S240" s="771">
        <v>38266883</v>
      </c>
      <c r="T240" s="771">
        <v>36181530</v>
      </c>
      <c r="U240" s="771">
        <v>34096178</v>
      </c>
      <c r="V240" s="771">
        <v>34096178</v>
      </c>
      <c r="W240" s="771">
        <v>34096178</v>
      </c>
      <c r="X240" s="771">
        <v>34096178</v>
      </c>
      <c r="Y240" s="771">
        <v>34096178</v>
      </c>
      <c r="Z240" s="771">
        <v>34096178</v>
      </c>
      <c r="AA240" s="771">
        <v>34096178</v>
      </c>
      <c r="AB240" s="771">
        <v>34096178</v>
      </c>
      <c r="AC240"/>
    </row>
    <row r="241" spans="2:29" ht="12.45">
      <c r="B241" s="759"/>
      <c r="C241" s="756"/>
      <c r="D241" s="756"/>
      <c r="E241" s="756"/>
      <c r="F241" s="756"/>
      <c r="G241" s="756"/>
      <c r="H241" s="750" t="s">
        <v>218</v>
      </c>
      <c r="I241" s="750" t="s">
        <v>2182</v>
      </c>
      <c r="J241" s="771"/>
      <c r="K241" s="771">
        <v>59983770</v>
      </c>
      <c r="L241" s="771">
        <v>59983770</v>
      </c>
      <c r="M241" s="771">
        <v>59983770</v>
      </c>
      <c r="N241" s="771">
        <v>59983770</v>
      </c>
      <c r="O241" s="771">
        <v>57414935</v>
      </c>
      <c r="P241" s="771">
        <v>54846099</v>
      </c>
      <c r="Q241" s="771">
        <v>52277264</v>
      </c>
      <c r="R241" s="771">
        <v>49708428</v>
      </c>
      <c r="S241" s="771">
        <v>47136936</v>
      </c>
      <c r="T241" s="771">
        <v>44568101</v>
      </c>
      <c r="U241" s="771">
        <v>41999265</v>
      </c>
      <c r="V241" s="771">
        <v>41999265</v>
      </c>
      <c r="W241" s="771">
        <v>41999265</v>
      </c>
      <c r="X241" s="771">
        <v>41999265</v>
      </c>
      <c r="Y241" s="771">
        <v>41999265</v>
      </c>
      <c r="Z241" s="771">
        <v>41999265</v>
      </c>
      <c r="AA241" s="771">
        <v>41999265</v>
      </c>
      <c r="AB241" s="771">
        <v>41999265</v>
      </c>
      <c r="AC241"/>
    </row>
    <row r="242" spans="2:29" ht="12.45">
      <c r="B242" s="751">
        <v>7004</v>
      </c>
      <c r="C242" s="750" t="s">
        <v>953</v>
      </c>
      <c r="D242" s="750" t="s">
        <v>40</v>
      </c>
      <c r="E242" s="750" t="s">
        <v>41</v>
      </c>
      <c r="F242" s="750"/>
      <c r="G242" s="750" t="s">
        <v>821</v>
      </c>
      <c r="H242" s="750" t="s">
        <v>822</v>
      </c>
      <c r="I242" s="750" t="s">
        <v>2185</v>
      </c>
      <c r="J242" s="771"/>
      <c r="K242" s="771">
        <v>4842800</v>
      </c>
      <c r="L242" s="771">
        <v>4842800</v>
      </c>
      <c r="M242" s="771">
        <v>4842800</v>
      </c>
      <c r="N242" s="771">
        <v>4842800</v>
      </c>
      <c r="O242" s="771">
        <v>4478859</v>
      </c>
      <c r="P242" s="771">
        <v>4117575</v>
      </c>
      <c r="Q242" s="771">
        <v>3750978</v>
      </c>
      <c r="R242" s="771">
        <v>3387038</v>
      </c>
      <c r="S242" s="771">
        <v>3387038</v>
      </c>
      <c r="T242" s="771">
        <v>3387038</v>
      </c>
      <c r="U242" s="771">
        <v>3387038</v>
      </c>
      <c r="V242" s="771">
        <v>3387038</v>
      </c>
      <c r="W242" s="771">
        <v>3387038</v>
      </c>
      <c r="X242" s="771">
        <v>3387038</v>
      </c>
      <c r="Y242" s="771">
        <v>3387038</v>
      </c>
      <c r="Z242" s="771">
        <v>3387038</v>
      </c>
      <c r="AA242" s="771">
        <v>3387038</v>
      </c>
      <c r="AB242" s="771">
        <v>3387038</v>
      </c>
      <c r="AC242"/>
    </row>
    <row r="243" spans="2:29" ht="12.45">
      <c r="B243" s="759"/>
      <c r="C243" s="756"/>
      <c r="D243" s="756"/>
      <c r="E243" s="756"/>
      <c r="F243" s="756"/>
      <c r="G243" s="756"/>
      <c r="H243" s="750" t="s">
        <v>32</v>
      </c>
      <c r="I243" s="750" t="s">
        <v>2184</v>
      </c>
      <c r="J243" s="771"/>
      <c r="K243" s="771">
        <v>48427995</v>
      </c>
      <c r="L243" s="771">
        <v>48427995</v>
      </c>
      <c r="M243" s="771">
        <v>48427995</v>
      </c>
      <c r="N243" s="771">
        <v>48427995</v>
      </c>
      <c r="O243" s="771">
        <v>44788590</v>
      </c>
      <c r="P243" s="771">
        <v>41175750</v>
      </c>
      <c r="Q243" s="771">
        <v>37509780</v>
      </c>
      <c r="R243" s="771">
        <v>33870375</v>
      </c>
      <c r="S243" s="771">
        <v>33870375</v>
      </c>
      <c r="T243" s="771">
        <v>33870375</v>
      </c>
      <c r="U243" s="771">
        <v>33870375</v>
      </c>
      <c r="V243" s="771">
        <v>33870375</v>
      </c>
      <c r="W243" s="771">
        <v>33870375</v>
      </c>
      <c r="X243" s="771">
        <v>33870375</v>
      </c>
      <c r="Y243" s="771">
        <v>33870375</v>
      </c>
      <c r="Z243" s="771">
        <v>33870375</v>
      </c>
      <c r="AA243" s="771">
        <v>33870375</v>
      </c>
      <c r="AB243" s="771">
        <v>33870375</v>
      </c>
      <c r="AC243"/>
    </row>
    <row r="244" spans="2:29" ht="12.45">
      <c r="B244" s="759"/>
      <c r="C244" s="756"/>
      <c r="D244" s="756"/>
      <c r="E244" s="756"/>
      <c r="F244" s="756"/>
      <c r="G244" s="756"/>
      <c r="H244" s="750" t="s">
        <v>34</v>
      </c>
      <c r="I244" s="750" t="s">
        <v>2183</v>
      </c>
      <c r="J244" s="771"/>
      <c r="K244" s="771">
        <v>73125476</v>
      </c>
      <c r="L244" s="771">
        <v>73125476</v>
      </c>
      <c r="M244" s="771">
        <v>73125476</v>
      </c>
      <c r="N244" s="771">
        <v>73125476</v>
      </c>
      <c r="O244" s="771">
        <v>67631834</v>
      </c>
      <c r="P244" s="771">
        <v>62175383</v>
      </c>
      <c r="Q244" s="771">
        <v>56639237</v>
      </c>
      <c r="R244" s="771">
        <v>51142938</v>
      </c>
      <c r="S244" s="771">
        <v>51142938</v>
      </c>
      <c r="T244" s="771">
        <v>51142938</v>
      </c>
      <c r="U244" s="771">
        <v>51142938</v>
      </c>
      <c r="V244" s="771">
        <v>51142938</v>
      </c>
      <c r="W244" s="771">
        <v>51142938</v>
      </c>
      <c r="X244" s="771">
        <v>51142938</v>
      </c>
      <c r="Y244" s="771">
        <v>51142938</v>
      </c>
      <c r="Z244" s="771">
        <v>51142938</v>
      </c>
      <c r="AA244" s="771">
        <v>51142938</v>
      </c>
      <c r="AB244" s="771">
        <v>51142938</v>
      </c>
      <c r="AC244"/>
    </row>
    <row r="245" spans="2:29" ht="12.45">
      <c r="B245" s="759"/>
      <c r="C245" s="756"/>
      <c r="D245" s="756"/>
      <c r="E245" s="756"/>
      <c r="F245" s="756"/>
      <c r="G245" s="756"/>
      <c r="H245" s="750" t="s">
        <v>218</v>
      </c>
      <c r="I245" s="750" t="s">
        <v>2186</v>
      </c>
      <c r="J245" s="771"/>
      <c r="K245" s="771">
        <v>90076602</v>
      </c>
      <c r="L245" s="771">
        <v>90076602</v>
      </c>
      <c r="M245" s="771">
        <v>90076602</v>
      </c>
      <c r="N245" s="771">
        <v>90076602</v>
      </c>
      <c r="O245" s="771">
        <v>83307840</v>
      </c>
      <c r="P245" s="771">
        <v>76586895</v>
      </c>
      <c r="Q245" s="771">
        <v>69767660</v>
      </c>
      <c r="R245" s="771">
        <v>62998898</v>
      </c>
      <c r="S245" s="771">
        <v>62998898</v>
      </c>
      <c r="T245" s="771">
        <v>62998898</v>
      </c>
      <c r="U245" s="771">
        <v>62998898</v>
      </c>
      <c r="V245" s="771">
        <v>62998898</v>
      </c>
      <c r="W245" s="771">
        <v>62998898</v>
      </c>
      <c r="X245" s="771">
        <v>62998898</v>
      </c>
      <c r="Y245" s="771">
        <v>62998898</v>
      </c>
      <c r="Z245" s="771">
        <v>62998898</v>
      </c>
      <c r="AA245" s="771">
        <v>62998898</v>
      </c>
      <c r="AB245" s="771">
        <v>62998898</v>
      </c>
      <c r="AC245"/>
    </row>
    <row r="246" spans="2:29" ht="12.45">
      <c r="B246" s="751">
        <v>8000</v>
      </c>
      <c r="C246" s="750" t="s">
        <v>665</v>
      </c>
      <c r="D246" s="750" t="s">
        <v>803</v>
      </c>
      <c r="E246" s="750" t="s">
        <v>149</v>
      </c>
      <c r="F246" s="750" t="s">
        <v>149</v>
      </c>
      <c r="G246" s="750" t="s">
        <v>149</v>
      </c>
      <c r="H246" s="750" t="s">
        <v>149</v>
      </c>
      <c r="I246" s="750" t="s">
        <v>149</v>
      </c>
      <c r="J246" s="751"/>
      <c r="K246" s="751"/>
      <c r="L246" s="751"/>
      <c r="M246" s="751"/>
      <c r="N246" s="751"/>
      <c r="O246" s="751"/>
      <c r="P246" s="751"/>
      <c r="Q246" s="751"/>
      <c r="R246" s="751"/>
      <c r="S246" s="751"/>
      <c r="T246" s="751"/>
      <c r="U246" s="751"/>
      <c r="V246" s="751"/>
      <c r="W246" s="751"/>
      <c r="X246" s="751"/>
      <c r="Y246" s="751"/>
      <c r="Z246" s="751"/>
      <c r="AA246" s="751"/>
      <c r="AB246" s="751"/>
      <c r="AC246"/>
    </row>
    <row r="247" spans="2:29" ht="12.45">
      <c r="B247" s="751">
        <v>8001</v>
      </c>
      <c r="C247" s="750" t="s">
        <v>653</v>
      </c>
      <c r="D247" s="750" t="s">
        <v>648</v>
      </c>
      <c r="E247" s="750" t="s">
        <v>41</v>
      </c>
      <c r="F247" s="750"/>
      <c r="G247" s="750" t="s">
        <v>821</v>
      </c>
      <c r="H247" s="750" t="s">
        <v>822</v>
      </c>
      <c r="I247" s="750" t="s">
        <v>2229</v>
      </c>
      <c r="J247" s="771"/>
      <c r="K247" s="771"/>
      <c r="L247" s="771"/>
      <c r="M247" s="771"/>
      <c r="N247" s="771"/>
      <c r="O247" s="771"/>
      <c r="P247" s="771"/>
      <c r="Q247" s="771"/>
      <c r="R247" s="771"/>
      <c r="S247" s="771">
        <v>4620000</v>
      </c>
      <c r="T247" s="771">
        <v>4435200</v>
      </c>
      <c r="U247" s="771">
        <v>4250400</v>
      </c>
      <c r="V247" s="771">
        <v>3534300</v>
      </c>
      <c r="W247" s="771">
        <v>2864400</v>
      </c>
      <c r="X247" s="771">
        <v>2545620</v>
      </c>
      <c r="Y247" s="771">
        <v>1845690</v>
      </c>
      <c r="Z247" s="771">
        <v>1496187</v>
      </c>
      <c r="AA247" s="771">
        <v>1144836</v>
      </c>
      <c r="AB247" s="771">
        <v>771540</v>
      </c>
      <c r="AC247"/>
    </row>
    <row r="248" spans="2:29" ht="12.45">
      <c r="B248" s="759"/>
      <c r="C248" s="756"/>
      <c r="D248" s="756"/>
      <c r="E248" s="756"/>
      <c r="F248" s="756"/>
      <c r="G248" s="756"/>
      <c r="H248" s="750" t="s">
        <v>32</v>
      </c>
      <c r="I248" s="750" t="s">
        <v>2228</v>
      </c>
      <c r="J248" s="771"/>
      <c r="K248" s="771"/>
      <c r="L248" s="771"/>
      <c r="M248" s="771"/>
      <c r="N248" s="771"/>
      <c r="O248" s="771"/>
      <c r="P248" s="771"/>
      <c r="Q248" s="771"/>
      <c r="R248" s="771"/>
      <c r="S248" s="771">
        <v>46292400</v>
      </c>
      <c r="T248" s="771">
        <v>44444400</v>
      </c>
      <c r="U248" s="771">
        <v>42434700</v>
      </c>
      <c r="V248" s="771">
        <v>35366100</v>
      </c>
      <c r="W248" s="771">
        <v>28644000</v>
      </c>
      <c r="X248" s="771">
        <v>25456200</v>
      </c>
      <c r="Y248" s="771">
        <v>18456900</v>
      </c>
      <c r="Z248" s="771">
        <v>14968800</v>
      </c>
      <c r="AA248" s="771">
        <v>11457600</v>
      </c>
      <c r="AB248" s="771">
        <v>7715400</v>
      </c>
      <c r="AC248"/>
    </row>
    <row r="249" spans="2:29" ht="12.45">
      <c r="B249" s="759"/>
      <c r="C249" s="756"/>
      <c r="D249" s="756"/>
      <c r="E249" s="756"/>
      <c r="F249" s="750" t="s">
        <v>648</v>
      </c>
      <c r="G249" s="750" t="s">
        <v>821</v>
      </c>
      <c r="H249" s="750" t="s">
        <v>34</v>
      </c>
      <c r="I249" s="750" t="s">
        <v>14523</v>
      </c>
      <c r="J249" s="771"/>
      <c r="K249" s="771"/>
      <c r="L249" s="771"/>
      <c r="M249" s="771"/>
      <c r="N249" s="771"/>
      <c r="O249" s="771"/>
      <c r="P249" s="771"/>
      <c r="Q249" s="771"/>
      <c r="R249" s="771"/>
      <c r="S249" s="771">
        <v>83326320</v>
      </c>
      <c r="T249" s="771">
        <v>79999920</v>
      </c>
      <c r="U249" s="771">
        <v>76382460</v>
      </c>
      <c r="V249" s="771">
        <v>63658980</v>
      </c>
      <c r="W249" s="771">
        <v>51559200</v>
      </c>
      <c r="X249" s="771">
        <v>45821160</v>
      </c>
      <c r="Y249" s="771">
        <v>33222420</v>
      </c>
      <c r="Z249" s="771">
        <v>26943840</v>
      </c>
      <c r="AA249" s="771">
        <v>20623680</v>
      </c>
      <c r="AB249" s="771">
        <v>13887720</v>
      </c>
      <c r="AC249"/>
    </row>
    <row r="250" spans="2:29" ht="12.45">
      <c r="B250" s="759"/>
      <c r="C250" s="756"/>
      <c r="D250" s="756"/>
      <c r="E250" s="756"/>
      <c r="F250" s="756"/>
      <c r="G250" s="756"/>
      <c r="H250" s="750" t="s">
        <v>218</v>
      </c>
      <c r="I250" s="750" t="s">
        <v>14525</v>
      </c>
      <c r="J250" s="771"/>
      <c r="K250" s="771"/>
      <c r="L250" s="771"/>
      <c r="M250" s="771"/>
      <c r="N250" s="771"/>
      <c r="O250" s="771"/>
      <c r="P250" s="771"/>
      <c r="Q250" s="771"/>
      <c r="R250" s="771"/>
      <c r="S250" s="771">
        <v>118045620</v>
      </c>
      <c r="T250" s="771">
        <v>113333220</v>
      </c>
      <c r="U250" s="771">
        <v>108208485</v>
      </c>
      <c r="V250" s="771">
        <v>90183555</v>
      </c>
      <c r="W250" s="771">
        <v>73042200</v>
      </c>
      <c r="X250" s="771">
        <v>64913310</v>
      </c>
      <c r="Y250" s="771">
        <v>47065095</v>
      </c>
      <c r="Z250" s="771">
        <v>38170440</v>
      </c>
      <c r="AA250" s="771">
        <v>29216880</v>
      </c>
      <c r="AB250" s="771">
        <v>19674270</v>
      </c>
      <c r="AC250"/>
    </row>
    <row r="251" spans="2:29" ht="12.45">
      <c r="B251" s="751">
        <v>8002</v>
      </c>
      <c r="C251" s="750" t="s">
        <v>766</v>
      </c>
      <c r="D251" s="750" t="s">
        <v>754</v>
      </c>
      <c r="E251" s="750" t="s">
        <v>41</v>
      </c>
      <c r="F251" s="750"/>
      <c r="G251" s="750" t="s">
        <v>821</v>
      </c>
      <c r="H251" s="750" t="s">
        <v>822</v>
      </c>
      <c r="I251" s="750" t="s">
        <v>2223</v>
      </c>
      <c r="J251" s="771"/>
      <c r="K251" s="771"/>
      <c r="L251" s="771"/>
      <c r="M251" s="771"/>
      <c r="N251" s="771"/>
      <c r="O251" s="771"/>
      <c r="P251" s="771">
        <v>2263800</v>
      </c>
      <c r="Q251" s="771">
        <v>2074380</v>
      </c>
      <c r="R251" s="771">
        <v>1887270</v>
      </c>
      <c r="S251" s="771">
        <v>1584891</v>
      </c>
      <c r="T251" s="771">
        <v>1282974</v>
      </c>
      <c r="U251" s="771">
        <v>1132131</v>
      </c>
      <c r="V251" s="771">
        <v>981057</v>
      </c>
      <c r="W251" s="771">
        <v>679140</v>
      </c>
      <c r="X251" s="771">
        <v>339801</v>
      </c>
      <c r="Y251" s="771">
        <v>245322</v>
      </c>
      <c r="Z251" s="771">
        <v>185031</v>
      </c>
      <c r="AA251" s="771">
        <v>124509</v>
      </c>
      <c r="AB251" s="771">
        <v>71610</v>
      </c>
      <c r="AC251"/>
    </row>
    <row r="252" spans="2:29" ht="12.45">
      <c r="B252" s="759"/>
      <c r="C252" s="756"/>
      <c r="D252" s="756"/>
      <c r="E252" s="756"/>
      <c r="F252" s="756"/>
      <c r="G252" s="756"/>
      <c r="H252" s="750" t="s">
        <v>32</v>
      </c>
      <c r="I252" s="750" t="s">
        <v>2222</v>
      </c>
      <c r="J252" s="771"/>
      <c r="K252" s="771"/>
      <c r="L252" s="771"/>
      <c r="M252" s="771"/>
      <c r="N252" s="771"/>
      <c r="O252" s="771"/>
      <c r="P252" s="771">
        <v>22638000</v>
      </c>
      <c r="Q252" s="771">
        <v>20743800</v>
      </c>
      <c r="R252" s="771">
        <v>18872700</v>
      </c>
      <c r="S252" s="771">
        <v>15846600</v>
      </c>
      <c r="T252" s="771">
        <v>12820500</v>
      </c>
      <c r="U252" s="771">
        <v>11319000</v>
      </c>
      <c r="V252" s="771">
        <v>9817500</v>
      </c>
      <c r="W252" s="771">
        <v>6791400</v>
      </c>
      <c r="X252" s="771">
        <v>3395700</v>
      </c>
      <c r="Y252" s="771">
        <v>2448600</v>
      </c>
      <c r="Z252" s="771">
        <v>1848000</v>
      </c>
      <c r="AA252" s="771">
        <v>1245090</v>
      </c>
      <c r="AB252" s="771">
        <v>716100</v>
      </c>
      <c r="AC252"/>
    </row>
    <row r="253" spans="2:29" ht="12.45">
      <c r="B253" s="759"/>
      <c r="C253" s="756"/>
      <c r="D253" s="756"/>
      <c r="E253" s="756"/>
      <c r="F253" s="750" t="s">
        <v>754</v>
      </c>
      <c r="G253" s="750" t="s">
        <v>821</v>
      </c>
      <c r="H253" s="750" t="s">
        <v>34</v>
      </c>
      <c r="I253" s="750" t="s">
        <v>14491</v>
      </c>
      <c r="J253" s="771"/>
      <c r="K253" s="771"/>
      <c r="L253" s="771"/>
      <c r="M253" s="771"/>
      <c r="N253" s="771"/>
      <c r="O253" s="771"/>
      <c r="P253" s="771">
        <v>40748400</v>
      </c>
      <c r="Q253" s="771">
        <v>37338840</v>
      </c>
      <c r="R253" s="771">
        <v>33970860</v>
      </c>
      <c r="S253" s="771">
        <v>28523880</v>
      </c>
      <c r="T253" s="771">
        <v>23076900</v>
      </c>
      <c r="U253" s="771">
        <v>20374200</v>
      </c>
      <c r="V253" s="771">
        <v>17671500</v>
      </c>
      <c r="W253" s="771">
        <v>12224520</v>
      </c>
      <c r="X253" s="771">
        <v>6112260</v>
      </c>
      <c r="Y253" s="771">
        <v>4407480</v>
      </c>
      <c r="Z253" s="771">
        <v>3326400</v>
      </c>
      <c r="AA253" s="771">
        <v>2241162</v>
      </c>
      <c r="AB253" s="771">
        <v>1288980</v>
      </c>
      <c r="AC253"/>
    </row>
    <row r="254" spans="2:29" ht="12.45">
      <c r="B254" s="759"/>
      <c r="C254" s="756"/>
      <c r="D254" s="756"/>
      <c r="E254" s="756"/>
      <c r="F254" s="756"/>
      <c r="G254" s="756"/>
      <c r="H254" s="750" t="s">
        <v>218</v>
      </c>
      <c r="I254" s="750" t="s">
        <v>14493</v>
      </c>
      <c r="J254" s="771"/>
      <c r="K254" s="771"/>
      <c r="L254" s="771"/>
      <c r="M254" s="771"/>
      <c r="N254" s="771"/>
      <c r="O254" s="771"/>
      <c r="P254" s="771">
        <v>57726900</v>
      </c>
      <c r="Q254" s="771">
        <v>52896690</v>
      </c>
      <c r="R254" s="771">
        <v>48125385</v>
      </c>
      <c r="S254" s="771">
        <v>40408830</v>
      </c>
      <c r="T254" s="771">
        <v>32692275</v>
      </c>
      <c r="U254" s="771">
        <v>28863450</v>
      </c>
      <c r="V254" s="771">
        <v>25034625</v>
      </c>
      <c r="W254" s="771">
        <v>17318070</v>
      </c>
      <c r="X254" s="771">
        <v>8659035</v>
      </c>
      <c r="Y254" s="771">
        <v>6243930</v>
      </c>
      <c r="Z254" s="771">
        <v>4712400</v>
      </c>
      <c r="AA254" s="771">
        <v>3174980</v>
      </c>
      <c r="AB254" s="771">
        <v>1826055</v>
      </c>
      <c r="AC254"/>
    </row>
    <row r="255" spans="2:29" ht="12.45">
      <c r="B255" s="751">
        <v>8003</v>
      </c>
      <c r="C255" s="750" t="s">
        <v>926</v>
      </c>
      <c r="D255" s="750" t="s">
        <v>754</v>
      </c>
      <c r="E255" s="750" t="s">
        <v>41</v>
      </c>
      <c r="F255" s="750"/>
      <c r="G255" s="750" t="s">
        <v>821</v>
      </c>
      <c r="H255" s="750" t="s">
        <v>822</v>
      </c>
      <c r="I255" s="750" t="s">
        <v>2204</v>
      </c>
      <c r="J255" s="771"/>
      <c r="K255" s="771"/>
      <c r="L255" s="771"/>
      <c r="M255" s="771"/>
      <c r="N255" s="771"/>
      <c r="O255" s="771"/>
      <c r="P255" s="771">
        <v>2263800</v>
      </c>
      <c r="Q255" s="771">
        <v>2074380</v>
      </c>
      <c r="R255" s="771">
        <v>1887270</v>
      </c>
      <c r="S255" s="771">
        <v>1584891</v>
      </c>
      <c r="T255" s="771">
        <v>1282974</v>
      </c>
      <c r="U255" s="771">
        <v>1132131</v>
      </c>
      <c r="V255" s="771">
        <v>981057</v>
      </c>
      <c r="W255" s="771">
        <v>679140</v>
      </c>
      <c r="X255" s="771">
        <v>339801</v>
      </c>
      <c r="Y255" s="771">
        <v>245322</v>
      </c>
      <c r="Z255" s="771">
        <v>185031</v>
      </c>
      <c r="AA255" s="771">
        <v>124509</v>
      </c>
      <c r="AB255" s="771">
        <v>71610</v>
      </c>
      <c r="AC255"/>
    </row>
    <row r="256" spans="2:29" ht="12.45">
      <c r="B256" s="759"/>
      <c r="C256" s="756"/>
      <c r="D256" s="756"/>
      <c r="E256" s="756"/>
      <c r="F256" s="756"/>
      <c r="G256" s="756"/>
      <c r="H256" s="750" t="s">
        <v>32</v>
      </c>
      <c r="I256" s="750" t="s">
        <v>2203</v>
      </c>
      <c r="J256" s="771"/>
      <c r="K256" s="771"/>
      <c r="L256" s="771"/>
      <c r="M256" s="771"/>
      <c r="N256" s="771"/>
      <c r="O256" s="771"/>
      <c r="P256" s="771">
        <v>22638000</v>
      </c>
      <c r="Q256" s="771">
        <v>20743800</v>
      </c>
      <c r="R256" s="771">
        <v>18872700</v>
      </c>
      <c r="S256" s="771">
        <v>15846600</v>
      </c>
      <c r="T256" s="771">
        <v>12820500</v>
      </c>
      <c r="U256" s="771">
        <v>11319000</v>
      </c>
      <c r="V256" s="771">
        <v>9817500</v>
      </c>
      <c r="W256" s="771">
        <v>6791400</v>
      </c>
      <c r="X256" s="771">
        <v>3395700</v>
      </c>
      <c r="Y256" s="771">
        <v>2448600</v>
      </c>
      <c r="Z256" s="771">
        <v>1848000</v>
      </c>
      <c r="AA256" s="771">
        <v>1245090</v>
      </c>
      <c r="AB256" s="771">
        <v>716100</v>
      </c>
      <c r="AC256"/>
    </row>
    <row r="257" spans="2:29" ht="12.45">
      <c r="B257" s="759"/>
      <c r="C257" s="756"/>
      <c r="D257" s="756"/>
      <c r="E257" s="756"/>
      <c r="F257" s="750" t="s">
        <v>754</v>
      </c>
      <c r="G257" s="750" t="s">
        <v>821</v>
      </c>
      <c r="H257" s="750" t="s">
        <v>34</v>
      </c>
      <c r="I257" s="750" t="s">
        <v>14434</v>
      </c>
      <c r="J257" s="771"/>
      <c r="K257" s="771"/>
      <c r="L257" s="771"/>
      <c r="M257" s="771"/>
      <c r="N257" s="771"/>
      <c r="O257" s="771"/>
      <c r="P257" s="771">
        <v>40748400</v>
      </c>
      <c r="Q257" s="771">
        <v>37338840</v>
      </c>
      <c r="R257" s="771">
        <v>33970860</v>
      </c>
      <c r="S257" s="771">
        <v>28523880</v>
      </c>
      <c r="T257" s="771">
        <v>23076900</v>
      </c>
      <c r="U257" s="771">
        <v>20374200</v>
      </c>
      <c r="V257" s="771">
        <v>17671500</v>
      </c>
      <c r="W257" s="771">
        <v>12224520</v>
      </c>
      <c r="X257" s="771">
        <v>6112260</v>
      </c>
      <c r="Y257" s="771">
        <v>4407480</v>
      </c>
      <c r="Z257" s="771">
        <v>3326400</v>
      </c>
      <c r="AA257" s="771">
        <v>2241162</v>
      </c>
      <c r="AB257" s="771">
        <v>1288980</v>
      </c>
      <c r="AC257"/>
    </row>
    <row r="258" spans="2:29" ht="12.45">
      <c r="B258" s="759"/>
      <c r="C258" s="756"/>
      <c r="D258" s="756"/>
      <c r="E258" s="756"/>
      <c r="F258" s="756"/>
      <c r="G258" s="756"/>
      <c r="H258" s="750" t="s">
        <v>218</v>
      </c>
      <c r="I258" s="750" t="s">
        <v>14437</v>
      </c>
      <c r="J258" s="771"/>
      <c r="K258" s="771"/>
      <c r="L258" s="771"/>
      <c r="M258" s="771"/>
      <c r="N258" s="771"/>
      <c r="O258" s="771"/>
      <c r="P258" s="771">
        <v>57726900</v>
      </c>
      <c r="Q258" s="771">
        <v>52896690</v>
      </c>
      <c r="R258" s="771">
        <v>48125385</v>
      </c>
      <c r="S258" s="771">
        <v>40408830</v>
      </c>
      <c r="T258" s="771">
        <v>32692275</v>
      </c>
      <c r="U258" s="771">
        <v>28863450</v>
      </c>
      <c r="V258" s="771">
        <v>25034625</v>
      </c>
      <c r="W258" s="771">
        <v>17318070</v>
      </c>
      <c r="X258" s="771">
        <v>8659035</v>
      </c>
      <c r="Y258" s="771">
        <v>6243930</v>
      </c>
      <c r="Z258" s="771">
        <v>4712400</v>
      </c>
      <c r="AA258" s="771">
        <v>3174980</v>
      </c>
      <c r="AB258" s="771">
        <v>1826055</v>
      </c>
      <c r="AC258"/>
    </row>
    <row r="259" spans="2:29" ht="12.45">
      <c r="B259" s="751">
        <v>8004</v>
      </c>
      <c r="C259" s="750" t="s">
        <v>671</v>
      </c>
      <c r="D259" s="750" t="s">
        <v>611</v>
      </c>
      <c r="E259" s="750" t="s">
        <v>41</v>
      </c>
      <c r="F259" s="750"/>
      <c r="G259" s="750" t="s">
        <v>821</v>
      </c>
      <c r="H259" s="750" t="s">
        <v>822</v>
      </c>
      <c r="I259" s="750" t="s">
        <v>2207</v>
      </c>
      <c r="J259" s="771">
        <v>199630200</v>
      </c>
      <c r="K259" s="771"/>
      <c r="L259" s="771"/>
      <c r="M259" s="771"/>
      <c r="N259" s="771"/>
      <c r="O259" s="771"/>
      <c r="P259" s="771"/>
      <c r="Q259" s="771"/>
      <c r="R259" s="771"/>
      <c r="S259" s="771"/>
      <c r="T259" s="771"/>
      <c r="U259" s="771"/>
      <c r="V259" s="771"/>
      <c r="W259" s="771"/>
      <c r="X259" s="771"/>
      <c r="Y259" s="771"/>
      <c r="Z259" s="771"/>
      <c r="AA259" s="771"/>
      <c r="AB259" s="771"/>
      <c r="AC259"/>
    </row>
    <row r="260" spans="2:29" ht="12.45">
      <c r="B260" s="759"/>
      <c r="C260" s="756"/>
      <c r="D260" s="756"/>
      <c r="E260" s="756"/>
      <c r="F260" s="756"/>
      <c r="G260" s="756"/>
      <c r="H260" s="750" t="s">
        <v>32</v>
      </c>
      <c r="I260" s="750" t="s">
        <v>2206</v>
      </c>
      <c r="J260" s="771">
        <v>1996117200</v>
      </c>
      <c r="K260" s="771"/>
      <c r="L260" s="771"/>
      <c r="M260" s="771"/>
      <c r="N260" s="771"/>
      <c r="O260" s="771"/>
      <c r="P260" s="771"/>
      <c r="Q260" s="771"/>
      <c r="R260" s="771"/>
      <c r="S260" s="771"/>
      <c r="T260" s="771"/>
      <c r="U260" s="771"/>
      <c r="V260" s="771"/>
      <c r="W260" s="771"/>
      <c r="X260" s="771"/>
      <c r="Y260" s="771"/>
      <c r="Z260" s="771"/>
      <c r="AA260" s="771"/>
      <c r="AB260" s="771"/>
      <c r="AC260"/>
    </row>
    <row r="261" spans="2:29" ht="12.45">
      <c r="B261" s="759"/>
      <c r="C261" s="756"/>
      <c r="D261" s="756"/>
      <c r="E261" s="756"/>
      <c r="F261" s="756"/>
      <c r="G261" s="756"/>
      <c r="H261" s="750" t="s">
        <v>34</v>
      </c>
      <c r="I261" s="750" t="s">
        <v>14463</v>
      </c>
      <c r="J261" s="771">
        <v>3593010960</v>
      </c>
      <c r="K261" s="771"/>
      <c r="L261" s="771"/>
      <c r="M261" s="771"/>
      <c r="N261" s="771"/>
      <c r="O261" s="771"/>
      <c r="P261" s="771"/>
      <c r="Q261" s="771"/>
      <c r="R261" s="771"/>
      <c r="S261" s="771"/>
      <c r="T261" s="771"/>
      <c r="U261" s="771"/>
      <c r="V261" s="771"/>
      <c r="W261" s="771"/>
      <c r="X261" s="771"/>
      <c r="Y261" s="771"/>
      <c r="Z261" s="771"/>
      <c r="AA261" s="771"/>
      <c r="AB261" s="771"/>
      <c r="AC261"/>
    </row>
    <row r="262" spans="2:29" ht="12.45">
      <c r="B262" s="759"/>
      <c r="C262" s="756"/>
      <c r="D262" s="756"/>
      <c r="E262" s="756"/>
      <c r="F262" s="756"/>
      <c r="G262" s="756"/>
      <c r="H262" s="750" t="s">
        <v>218</v>
      </c>
      <c r="I262" s="750" t="s">
        <v>14465</v>
      </c>
      <c r="J262" s="771">
        <v>5090098860</v>
      </c>
      <c r="K262" s="771"/>
      <c r="L262" s="771"/>
      <c r="M262" s="771"/>
      <c r="N262" s="771"/>
      <c r="O262" s="771"/>
      <c r="P262" s="771"/>
      <c r="Q262" s="771"/>
      <c r="R262" s="771"/>
      <c r="S262" s="771"/>
      <c r="T262" s="771"/>
      <c r="U262" s="771"/>
      <c r="V262" s="771"/>
      <c r="W262" s="771"/>
      <c r="X262" s="771"/>
      <c r="Y262" s="771"/>
      <c r="Z262" s="771"/>
      <c r="AA262" s="771"/>
      <c r="AB262" s="771"/>
      <c r="AC262"/>
    </row>
    <row r="263" spans="2:29" ht="12.45">
      <c r="B263" s="751">
        <v>8005</v>
      </c>
      <c r="C263" s="750" t="s">
        <v>752</v>
      </c>
      <c r="D263" s="750" t="s">
        <v>611</v>
      </c>
      <c r="E263" s="750" t="s">
        <v>41</v>
      </c>
      <c r="F263" s="750"/>
      <c r="G263" s="750" t="s">
        <v>821</v>
      </c>
      <c r="H263" s="750" t="s">
        <v>822</v>
      </c>
      <c r="I263" s="750" t="s">
        <v>2209</v>
      </c>
      <c r="J263" s="771">
        <v>96442500</v>
      </c>
      <c r="K263" s="771"/>
      <c r="L263" s="771"/>
      <c r="M263" s="771"/>
      <c r="N263" s="771"/>
      <c r="O263" s="771"/>
      <c r="P263" s="771"/>
      <c r="Q263" s="771"/>
      <c r="R263" s="771"/>
      <c r="S263" s="771"/>
      <c r="T263" s="771"/>
      <c r="U263" s="771"/>
      <c r="V263" s="771"/>
      <c r="W263" s="771"/>
      <c r="X263" s="771"/>
      <c r="Y263" s="771"/>
      <c r="Z263" s="771"/>
      <c r="AA263" s="771"/>
      <c r="AB263" s="771"/>
      <c r="AC263"/>
    </row>
    <row r="264" spans="2:29" ht="12.45">
      <c r="B264" s="759"/>
      <c r="C264" s="756"/>
      <c r="D264" s="756"/>
      <c r="E264" s="756"/>
      <c r="F264" s="756"/>
      <c r="G264" s="756"/>
      <c r="H264" s="750" t="s">
        <v>32</v>
      </c>
      <c r="I264" s="750" t="s">
        <v>2208</v>
      </c>
      <c r="J264" s="771">
        <v>964309500</v>
      </c>
      <c r="K264" s="771"/>
      <c r="L264" s="771"/>
      <c r="M264" s="771"/>
      <c r="N264" s="771"/>
      <c r="O264" s="771"/>
      <c r="P264" s="771"/>
      <c r="Q264" s="771"/>
      <c r="R264" s="771"/>
      <c r="S264" s="771"/>
      <c r="T264" s="771"/>
      <c r="U264" s="771"/>
      <c r="V264" s="771"/>
      <c r="W264" s="771"/>
      <c r="X264" s="771"/>
      <c r="Y264" s="771"/>
      <c r="Z264" s="771"/>
      <c r="AA264" s="771"/>
      <c r="AB264" s="771"/>
      <c r="AC264"/>
    </row>
    <row r="265" spans="2:29" ht="12.45">
      <c r="B265" s="759"/>
      <c r="C265" s="756"/>
      <c r="D265" s="756"/>
      <c r="E265" s="756"/>
      <c r="F265" s="756"/>
      <c r="G265" s="756"/>
      <c r="H265" s="750" t="s">
        <v>34</v>
      </c>
      <c r="I265" s="750" t="s">
        <v>14467</v>
      </c>
      <c r="J265" s="771">
        <v>1735757100</v>
      </c>
      <c r="K265" s="771"/>
      <c r="L265" s="771"/>
      <c r="M265" s="771"/>
      <c r="N265" s="771"/>
      <c r="O265" s="771"/>
      <c r="P265" s="771"/>
      <c r="Q265" s="771"/>
      <c r="R265" s="771"/>
      <c r="S265" s="771"/>
      <c r="T265" s="771"/>
      <c r="U265" s="771"/>
      <c r="V265" s="771"/>
      <c r="W265" s="771"/>
      <c r="X265" s="771"/>
      <c r="Y265" s="771"/>
      <c r="Z265" s="771"/>
      <c r="AA265" s="771"/>
      <c r="AB265" s="771"/>
      <c r="AC265"/>
    </row>
    <row r="266" spans="2:29" ht="12.45">
      <c r="B266" s="759"/>
      <c r="C266" s="756"/>
      <c r="D266" s="756"/>
      <c r="E266" s="756"/>
      <c r="F266" s="756"/>
      <c r="G266" s="756"/>
      <c r="H266" s="750" t="s">
        <v>218</v>
      </c>
      <c r="I266" s="750" t="s">
        <v>14469</v>
      </c>
      <c r="J266" s="771">
        <v>2458989225</v>
      </c>
      <c r="K266" s="771"/>
      <c r="L266" s="771"/>
      <c r="M266" s="771"/>
      <c r="N266" s="771"/>
      <c r="O266" s="771"/>
      <c r="P266" s="771"/>
      <c r="Q266" s="771"/>
      <c r="R266" s="771"/>
      <c r="S266" s="771"/>
      <c r="T266" s="771"/>
      <c r="U266" s="771"/>
      <c r="V266" s="771"/>
      <c r="W266" s="771"/>
      <c r="X266" s="771"/>
      <c r="Y266" s="771"/>
      <c r="Z266" s="771"/>
      <c r="AA266" s="771"/>
      <c r="AB266" s="771"/>
      <c r="AC266"/>
    </row>
    <row r="267" spans="2:29" ht="12.45">
      <c r="B267" s="751">
        <v>8006</v>
      </c>
      <c r="C267" s="750" t="s">
        <v>753</v>
      </c>
      <c r="D267" s="750" t="s">
        <v>611</v>
      </c>
      <c r="E267" s="750" t="s">
        <v>41</v>
      </c>
      <c r="F267" s="750"/>
      <c r="G267" s="750" t="s">
        <v>821</v>
      </c>
      <c r="H267" s="750" t="s">
        <v>822</v>
      </c>
      <c r="I267" s="750" t="s">
        <v>2211</v>
      </c>
      <c r="J267" s="771">
        <v>173573400</v>
      </c>
      <c r="K267" s="771"/>
      <c r="L267" s="771"/>
      <c r="M267" s="771"/>
      <c r="N267" s="771"/>
      <c r="O267" s="771"/>
      <c r="P267" s="771"/>
      <c r="Q267" s="771"/>
      <c r="R267" s="771"/>
      <c r="S267" s="771"/>
      <c r="T267" s="771"/>
      <c r="U267" s="771"/>
      <c r="V267" s="771"/>
      <c r="W267" s="771"/>
      <c r="X267" s="771"/>
      <c r="Y267" s="771"/>
      <c r="Z267" s="771"/>
      <c r="AA267" s="771"/>
      <c r="AB267" s="771"/>
      <c r="AC267"/>
    </row>
    <row r="268" spans="2:29" ht="12.45">
      <c r="B268" s="759"/>
      <c r="C268" s="756"/>
      <c r="D268" s="756"/>
      <c r="E268" s="756"/>
      <c r="F268" s="756"/>
      <c r="G268" s="756"/>
      <c r="H268" s="750" t="s">
        <v>32</v>
      </c>
      <c r="I268" s="750" t="s">
        <v>2210</v>
      </c>
      <c r="J268" s="771">
        <v>1735757100</v>
      </c>
      <c r="K268" s="771"/>
      <c r="L268" s="771"/>
      <c r="M268" s="771"/>
      <c r="N268" s="771"/>
      <c r="O268" s="771"/>
      <c r="P268" s="771"/>
      <c r="Q268" s="771"/>
      <c r="R268" s="771"/>
      <c r="S268" s="771"/>
      <c r="T268" s="771"/>
      <c r="U268" s="771"/>
      <c r="V268" s="771"/>
      <c r="W268" s="771"/>
      <c r="X268" s="771"/>
      <c r="Y268" s="771"/>
      <c r="Z268" s="771"/>
      <c r="AA268" s="771"/>
      <c r="AB268" s="771"/>
      <c r="AC268"/>
    </row>
    <row r="269" spans="2:29" ht="12.45">
      <c r="B269" s="759"/>
      <c r="C269" s="756"/>
      <c r="D269" s="756"/>
      <c r="E269" s="756"/>
      <c r="F269" s="756"/>
      <c r="G269" s="756"/>
      <c r="H269" s="750" t="s">
        <v>34</v>
      </c>
      <c r="I269" s="750" t="s">
        <v>14471</v>
      </c>
      <c r="J269" s="771">
        <v>3124362780</v>
      </c>
      <c r="K269" s="771"/>
      <c r="L269" s="771"/>
      <c r="M269" s="771"/>
      <c r="N269" s="771"/>
      <c r="O269" s="771"/>
      <c r="P269" s="771"/>
      <c r="Q269" s="771"/>
      <c r="R269" s="771"/>
      <c r="S269" s="771"/>
      <c r="T269" s="771"/>
      <c r="U269" s="771"/>
      <c r="V269" s="771"/>
      <c r="W269" s="771"/>
      <c r="X269" s="771"/>
      <c r="Y269" s="771"/>
      <c r="Z269" s="771"/>
      <c r="AA269" s="771"/>
      <c r="AB269" s="771"/>
      <c r="AC269"/>
    </row>
    <row r="270" spans="2:29" ht="12.45">
      <c r="B270" s="759"/>
      <c r="C270" s="756"/>
      <c r="D270" s="756"/>
      <c r="E270" s="756"/>
      <c r="F270" s="756"/>
      <c r="G270" s="756"/>
      <c r="H270" s="750" t="s">
        <v>218</v>
      </c>
      <c r="I270" s="750" t="s">
        <v>14473</v>
      </c>
      <c r="J270" s="771">
        <v>4426180605</v>
      </c>
      <c r="K270" s="771"/>
      <c r="L270" s="771"/>
      <c r="M270" s="771"/>
      <c r="N270" s="771"/>
      <c r="O270" s="771"/>
      <c r="P270" s="771"/>
      <c r="Q270" s="771"/>
      <c r="R270" s="771"/>
      <c r="S270" s="771"/>
      <c r="T270" s="771"/>
      <c r="U270" s="771"/>
      <c r="V270" s="771"/>
      <c r="W270" s="771"/>
      <c r="X270" s="771"/>
      <c r="Y270" s="771"/>
      <c r="Z270" s="771"/>
      <c r="AA270" s="771"/>
      <c r="AB270" s="771"/>
      <c r="AC270"/>
    </row>
    <row r="271" spans="2:29" ht="12.45">
      <c r="B271" s="751">
        <v>8007</v>
      </c>
      <c r="C271" s="750" t="s">
        <v>792</v>
      </c>
      <c r="D271" s="750" t="s">
        <v>611</v>
      </c>
      <c r="E271" s="750" t="s">
        <v>41</v>
      </c>
      <c r="F271" s="750"/>
      <c r="G271" s="750" t="s">
        <v>821</v>
      </c>
      <c r="H271" s="750" t="s">
        <v>822</v>
      </c>
      <c r="I271" s="750" t="s">
        <v>2213</v>
      </c>
      <c r="J271" s="771">
        <v>169785000</v>
      </c>
      <c r="K271" s="771"/>
      <c r="L271" s="771"/>
      <c r="M271" s="771"/>
      <c r="N271" s="771"/>
      <c r="O271" s="771"/>
      <c r="P271" s="771"/>
      <c r="Q271" s="771"/>
      <c r="R271" s="771"/>
      <c r="S271" s="771"/>
      <c r="T271" s="771"/>
      <c r="U271" s="771"/>
      <c r="V271" s="771"/>
      <c r="W271" s="771"/>
      <c r="X271" s="771"/>
      <c r="Y271" s="771"/>
      <c r="Z271" s="771"/>
      <c r="AA271" s="771"/>
      <c r="AB271" s="771"/>
      <c r="AC271"/>
    </row>
    <row r="272" spans="2:29" ht="12.45">
      <c r="B272" s="759"/>
      <c r="C272" s="756"/>
      <c r="D272" s="756"/>
      <c r="E272" s="756"/>
      <c r="F272" s="756"/>
      <c r="G272" s="756"/>
      <c r="H272" s="750" t="s">
        <v>32</v>
      </c>
      <c r="I272" s="750" t="s">
        <v>2212</v>
      </c>
      <c r="J272" s="771">
        <v>1698034800</v>
      </c>
      <c r="K272" s="771"/>
      <c r="L272" s="771"/>
      <c r="M272" s="771"/>
      <c r="N272" s="771"/>
      <c r="O272" s="771"/>
      <c r="P272" s="771"/>
      <c r="Q272" s="771"/>
      <c r="R272" s="771"/>
      <c r="S272" s="771"/>
      <c r="T272" s="771"/>
      <c r="U272" s="771"/>
      <c r="V272" s="771"/>
      <c r="W272" s="771"/>
      <c r="X272" s="771"/>
      <c r="Y272" s="771"/>
      <c r="Z272" s="771"/>
      <c r="AA272" s="771"/>
      <c r="AB272" s="771"/>
      <c r="AC272"/>
    </row>
    <row r="273" spans="2:29" ht="12.45">
      <c r="B273" s="759"/>
      <c r="C273" s="756"/>
      <c r="D273" s="756"/>
      <c r="E273" s="756"/>
      <c r="F273" s="756"/>
      <c r="G273" s="756"/>
      <c r="H273" s="750" t="s">
        <v>34</v>
      </c>
      <c r="I273" s="750" t="s">
        <v>14475</v>
      </c>
      <c r="J273" s="771">
        <v>3056462640</v>
      </c>
      <c r="K273" s="771"/>
      <c r="L273" s="771"/>
      <c r="M273" s="771"/>
      <c r="N273" s="771"/>
      <c r="O273" s="771"/>
      <c r="P273" s="771"/>
      <c r="Q273" s="771"/>
      <c r="R273" s="771"/>
      <c r="S273" s="771"/>
      <c r="T273" s="771"/>
      <c r="U273" s="771"/>
      <c r="V273" s="771"/>
      <c r="W273" s="771"/>
      <c r="X273" s="771"/>
      <c r="Y273" s="771"/>
      <c r="Z273" s="771"/>
      <c r="AA273" s="771"/>
      <c r="AB273" s="771"/>
      <c r="AC273"/>
    </row>
    <row r="274" spans="2:29" ht="12.45">
      <c r="B274" s="759"/>
      <c r="C274" s="756"/>
      <c r="D274" s="756"/>
      <c r="E274" s="756"/>
      <c r="F274" s="756"/>
      <c r="G274" s="756"/>
      <c r="H274" s="750" t="s">
        <v>218</v>
      </c>
      <c r="I274" s="750" t="s">
        <v>14477</v>
      </c>
      <c r="J274" s="771">
        <v>4329988740</v>
      </c>
      <c r="K274" s="771"/>
      <c r="L274" s="771"/>
      <c r="M274" s="771"/>
      <c r="N274" s="771"/>
      <c r="O274" s="771"/>
      <c r="P274" s="771"/>
      <c r="Q274" s="771"/>
      <c r="R274" s="771"/>
      <c r="S274" s="771"/>
      <c r="T274" s="771"/>
      <c r="U274" s="771"/>
      <c r="V274" s="771"/>
      <c r="W274" s="771"/>
      <c r="X274" s="771"/>
      <c r="Y274" s="771"/>
      <c r="Z274" s="771"/>
      <c r="AA274" s="771"/>
      <c r="AB274" s="771"/>
      <c r="AC274"/>
    </row>
    <row r="275" spans="2:29" ht="12.45">
      <c r="B275" s="751">
        <v>8008</v>
      </c>
      <c r="C275" s="750" t="s">
        <v>793</v>
      </c>
      <c r="D275" s="750" t="s">
        <v>611</v>
      </c>
      <c r="E275" s="750" t="s">
        <v>41</v>
      </c>
      <c r="F275" s="750"/>
      <c r="G275" s="750" t="s">
        <v>821</v>
      </c>
      <c r="H275" s="750" t="s">
        <v>822</v>
      </c>
      <c r="I275" s="750" t="s">
        <v>2215</v>
      </c>
      <c r="J275" s="771">
        <v>150935400</v>
      </c>
      <c r="K275" s="771"/>
      <c r="L275" s="771"/>
      <c r="M275" s="771"/>
      <c r="N275" s="771"/>
      <c r="O275" s="771"/>
      <c r="P275" s="771"/>
      <c r="Q275" s="771"/>
      <c r="R275" s="771"/>
      <c r="S275" s="771"/>
      <c r="T275" s="771"/>
      <c r="U275" s="771"/>
      <c r="V275" s="771"/>
      <c r="W275" s="771"/>
      <c r="X275" s="771"/>
      <c r="Y275" s="771"/>
      <c r="Z275" s="771"/>
      <c r="AA275" s="771"/>
      <c r="AB275" s="771"/>
      <c r="AC275"/>
    </row>
    <row r="276" spans="2:29" ht="12.45">
      <c r="B276" s="759"/>
      <c r="C276" s="756"/>
      <c r="D276" s="756"/>
      <c r="E276" s="756"/>
      <c r="F276" s="756"/>
      <c r="G276" s="756"/>
      <c r="H276" s="750" t="s">
        <v>32</v>
      </c>
      <c r="I276" s="750" t="s">
        <v>2214</v>
      </c>
      <c r="J276" s="771">
        <v>1509354000</v>
      </c>
      <c r="K276" s="771"/>
      <c r="L276" s="771"/>
      <c r="M276" s="771"/>
      <c r="N276" s="771"/>
      <c r="O276" s="771"/>
      <c r="P276" s="771"/>
      <c r="Q276" s="771"/>
      <c r="R276" s="771"/>
      <c r="S276" s="771"/>
      <c r="T276" s="771"/>
      <c r="U276" s="771"/>
      <c r="V276" s="771"/>
      <c r="W276" s="771"/>
      <c r="X276" s="771"/>
      <c r="Y276" s="771"/>
      <c r="Z276" s="771"/>
      <c r="AA276" s="771"/>
      <c r="AB276" s="771"/>
      <c r="AC276"/>
    </row>
    <row r="277" spans="2:29" ht="12.45">
      <c r="B277" s="759"/>
      <c r="C277" s="756"/>
      <c r="D277" s="756"/>
      <c r="E277" s="756"/>
      <c r="F277" s="756"/>
      <c r="G277" s="756"/>
      <c r="H277" s="750" t="s">
        <v>34</v>
      </c>
      <c r="I277" s="750" t="s">
        <v>14479</v>
      </c>
      <c r="J277" s="771">
        <v>2716837200</v>
      </c>
      <c r="K277" s="771"/>
      <c r="L277" s="771"/>
      <c r="M277" s="771"/>
      <c r="N277" s="771"/>
      <c r="O277" s="771"/>
      <c r="P277" s="771"/>
      <c r="Q277" s="771"/>
      <c r="R277" s="771"/>
      <c r="S277" s="771"/>
      <c r="T277" s="771"/>
      <c r="U277" s="771"/>
      <c r="V277" s="771"/>
      <c r="W277" s="771"/>
      <c r="X277" s="771"/>
      <c r="Y277" s="771"/>
      <c r="Z277" s="771"/>
      <c r="AA277" s="771"/>
      <c r="AB277" s="771"/>
      <c r="AC277"/>
    </row>
    <row r="278" spans="2:29" ht="12.45">
      <c r="B278" s="759"/>
      <c r="C278" s="756"/>
      <c r="D278" s="756"/>
      <c r="E278" s="756"/>
      <c r="F278" s="756"/>
      <c r="G278" s="756"/>
      <c r="H278" s="750" t="s">
        <v>218</v>
      </c>
      <c r="I278" s="750" t="s">
        <v>14481</v>
      </c>
      <c r="J278" s="771">
        <v>3848852700</v>
      </c>
      <c r="K278" s="771"/>
      <c r="L278" s="771"/>
      <c r="M278" s="771"/>
      <c r="N278" s="771"/>
      <c r="O278" s="771"/>
      <c r="P278" s="771"/>
      <c r="Q278" s="771"/>
      <c r="R278" s="771"/>
      <c r="S278" s="771"/>
      <c r="T278" s="771"/>
      <c r="U278" s="771"/>
      <c r="V278" s="771"/>
      <c r="W278" s="771"/>
      <c r="X278" s="771"/>
      <c r="Y278" s="771"/>
      <c r="Z278" s="771"/>
      <c r="AA278" s="771"/>
      <c r="AB278" s="771"/>
      <c r="AC278"/>
    </row>
    <row r="279" spans="2:29" ht="12.45">
      <c r="B279" s="751">
        <v>8009</v>
      </c>
      <c r="C279" s="750" t="s">
        <v>801</v>
      </c>
      <c r="D279" s="750" t="s">
        <v>611</v>
      </c>
      <c r="E279" s="750" t="s">
        <v>41</v>
      </c>
      <c r="F279" s="750"/>
      <c r="G279" s="750" t="s">
        <v>821</v>
      </c>
      <c r="H279" s="750" t="s">
        <v>822</v>
      </c>
      <c r="I279" s="750" t="s">
        <v>2217</v>
      </c>
      <c r="J279" s="771">
        <v>169785000</v>
      </c>
      <c r="K279" s="771"/>
      <c r="L279" s="771"/>
      <c r="M279" s="771"/>
      <c r="N279" s="771"/>
      <c r="O279" s="771"/>
      <c r="P279" s="771"/>
      <c r="Q279" s="771"/>
      <c r="R279" s="771"/>
      <c r="S279" s="771"/>
      <c r="T279" s="771"/>
      <c r="U279" s="771"/>
      <c r="V279" s="771"/>
      <c r="W279" s="771"/>
      <c r="X279" s="771"/>
      <c r="Y279" s="771"/>
      <c r="Z279" s="771"/>
      <c r="AA279" s="771"/>
      <c r="AB279" s="771"/>
      <c r="AC279"/>
    </row>
    <row r="280" spans="2:29" ht="12.45">
      <c r="B280" s="759"/>
      <c r="C280" s="756"/>
      <c r="D280" s="756"/>
      <c r="E280" s="756"/>
      <c r="F280" s="756"/>
      <c r="G280" s="756"/>
      <c r="H280" s="750" t="s">
        <v>32</v>
      </c>
      <c r="I280" s="750" t="s">
        <v>2216</v>
      </c>
      <c r="J280" s="771">
        <v>1698034800</v>
      </c>
      <c r="K280" s="771"/>
      <c r="L280" s="771"/>
      <c r="M280" s="771"/>
      <c r="N280" s="771"/>
      <c r="O280" s="771"/>
      <c r="P280" s="771"/>
      <c r="Q280" s="771"/>
      <c r="R280" s="771"/>
      <c r="S280" s="771"/>
      <c r="T280" s="771"/>
      <c r="U280" s="771"/>
      <c r="V280" s="771"/>
      <c r="W280" s="771"/>
      <c r="X280" s="771"/>
      <c r="Y280" s="771"/>
      <c r="Z280" s="771"/>
      <c r="AA280" s="771"/>
      <c r="AB280" s="771"/>
      <c r="AC280"/>
    </row>
    <row r="281" spans="2:29" ht="12.45">
      <c r="B281" s="759"/>
      <c r="C281" s="756"/>
      <c r="D281" s="756"/>
      <c r="E281" s="756"/>
      <c r="F281" s="756"/>
      <c r="G281" s="756"/>
      <c r="H281" s="750" t="s">
        <v>34</v>
      </c>
      <c r="I281" s="750" t="s">
        <v>14483</v>
      </c>
      <c r="J281" s="771">
        <v>3056462640</v>
      </c>
      <c r="K281" s="771"/>
      <c r="L281" s="771"/>
      <c r="M281" s="771"/>
      <c r="N281" s="771"/>
      <c r="O281" s="771"/>
      <c r="P281" s="771"/>
      <c r="Q281" s="771"/>
      <c r="R281" s="771"/>
      <c r="S281" s="771"/>
      <c r="T281" s="771"/>
      <c r="U281" s="771"/>
      <c r="V281" s="771"/>
      <c r="W281" s="771"/>
      <c r="X281" s="771"/>
      <c r="Y281" s="771"/>
      <c r="Z281" s="771"/>
      <c r="AA281" s="771"/>
      <c r="AB281" s="771"/>
      <c r="AC281"/>
    </row>
    <row r="282" spans="2:29" ht="12.45">
      <c r="B282" s="759"/>
      <c r="C282" s="756"/>
      <c r="D282" s="756"/>
      <c r="E282" s="756"/>
      <c r="F282" s="756"/>
      <c r="G282" s="756"/>
      <c r="H282" s="750" t="s">
        <v>218</v>
      </c>
      <c r="I282" s="750" t="s">
        <v>14485</v>
      </c>
      <c r="J282" s="771">
        <v>4329988740</v>
      </c>
      <c r="K282" s="771"/>
      <c r="L282" s="771"/>
      <c r="M282" s="771"/>
      <c r="N282" s="771"/>
      <c r="O282" s="771"/>
      <c r="P282" s="771"/>
      <c r="Q282" s="771"/>
      <c r="R282" s="771"/>
      <c r="S282" s="771"/>
      <c r="T282" s="771"/>
      <c r="U282" s="771"/>
      <c r="V282" s="771"/>
      <c r="W282" s="771"/>
      <c r="X282" s="771"/>
      <c r="Y282" s="771"/>
      <c r="Z282" s="771"/>
      <c r="AA282" s="771"/>
      <c r="AB282" s="771"/>
      <c r="AC282"/>
    </row>
    <row r="283" spans="2:29" ht="12.45">
      <c r="B283" s="751">
        <v>8011</v>
      </c>
      <c r="C283" s="750" t="s">
        <v>816</v>
      </c>
      <c r="D283" s="750" t="s">
        <v>611</v>
      </c>
      <c r="E283" s="750" t="s">
        <v>41</v>
      </c>
      <c r="F283" s="750"/>
      <c r="G283" s="750" t="s">
        <v>821</v>
      </c>
      <c r="H283" s="750" t="s">
        <v>822</v>
      </c>
      <c r="I283" s="750" t="s">
        <v>2219</v>
      </c>
      <c r="J283" s="771">
        <v>199630200</v>
      </c>
      <c r="K283" s="771"/>
      <c r="L283" s="771"/>
      <c r="M283" s="771"/>
      <c r="N283" s="771"/>
      <c r="O283" s="771"/>
      <c r="P283" s="771"/>
      <c r="Q283" s="771"/>
      <c r="R283" s="771"/>
      <c r="S283" s="771"/>
      <c r="T283" s="771"/>
      <c r="U283" s="771"/>
      <c r="V283" s="771"/>
      <c r="W283" s="771"/>
      <c r="X283" s="771"/>
      <c r="Y283" s="771"/>
      <c r="Z283" s="771"/>
      <c r="AA283" s="771"/>
      <c r="AB283" s="771"/>
      <c r="AC283"/>
    </row>
    <row r="284" spans="2:29" ht="12.45">
      <c r="B284" s="759"/>
      <c r="C284" s="756"/>
      <c r="D284" s="756"/>
      <c r="E284" s="756"/>
      <c r="F284" s="756"/>
      <c r="G284" s="756"/>
      <c r="H284" s="750" t="s">
        <v>32</v>
      </c>
      <c r="I284" s="750" t="s">
        <v>2218</v>
      </c>
      <c r="J284" s="771">
        <v>1996117200</v>
      </c>
      <c r="K284" s="771"/>
      <c r="L284" s="771"/>
      <c r="M284" s="771"/>
      <c r="N284" s="771"/>
      <c r="O284" s="771"/>
      <c r="P284" s="771"/>
      <c r="Q284" s="771"/>
      <c r="R284" s="771"/>
      <c r="S284" s="771"/>
      <c r="T284" s="771"/>
      <c r="U284" s="771"/>
      <c r="V284" s="771"/>
      <c r="W284" s="771"/>
      <c r="X284" s="771"/>
      <c r="Y284" s="771"/>
      <c r="Z284" s="771"/>
      <c r="AA284" s="771"/>
      <c r="AB284" s="771"/>
      <c r="AC284"/>
    </row>
    <row r="285" spans="2:29" ht="12.45">
      <c r="B285" s="759"/>
      <c r="C285" s="756"/>
      <c r="D285" s="756"/>
      <c r="E285" s="756"/>
      <c r="F285" s="756"/>
      <c r="G285" s="756"/>
      <c r="H285" s="750" t="s">
        <v>34</v>
      </c>
      <c r="I285" s="750" t="s">
        <v>14487</v>
      </c>
      <c r="J285" s="771">
        <v>3593010960</v>
      </c>
      <c r="K285" s="771"/>
      <c r="L285" s="771"/>
      <c r="M285" s="771"/>
      <c r="N285" s="771"/>
      <c r="O285" s="771"/>
      <c r="P285" s="771"/>
      <c r="Q285" s="771"/>
      <c r="R285" s="771"/>
      <c r="S285" s="771"/>
      <c r="T285" s="771"/>
      <c r="U285" s="771"/>
      <c r="V285" s="771"/>
      <c r="W285" s="771"/>
      <c r="X285" s="771"/>
      <c r="Y285" s="771"/>
      <c r="Z285" s="771"/>
      <c r="AA285" s="771"/>
      <c r="AB285" s="771"/>
      <c r="AC285"/>
    </row>
    <row r="286" spans="2:29" ht="12.45">
      <c r="B286" s="759"/>
      <c r="C286" s="756"/>
      <c r="D286" s="756"/>
      <c r="E286" s="756"/>
      <c r="F286" s="756"/>
      <c r="G286" s="756"/>
      <c r="H286" s="750" t="s">
        <v>218</v>
      </c>
      <c r="I286" s="750" t="s">
        <v>14489</v>
      </c>
      <c r="J286" s="771">
        <v>5090098860</v>
      </c>
      <c r="K286" s="771"/>
      <c r="L286" s="771"/>
      <c r="M286" s="771"/>
      <c r="N286" s="771"/>
      <c r="O286" s="771"/>
      <c r="P286" s="771"/>
      <c r="Q286" s="771"/>
      <c r="R286" s="771"/>
      <c r="S286" s="771"/>
      <c r="T286" s="771"/>
      <c r="U286" s="771"/>
      <c r="V286" s="771"/>
      <c r="W286" s="771"/>
      <c r="X286" s="771"/>
      <c r="Y286" s="771"/>
      <c r="Z286" s="771"/>
      <c r="AA286" s="771"/>
      <c r="AB286" s="771"/>
      <c r="AC286"/>
    </row>
    <row r="287" spans="2:29" ht="12.45">
      <c r="B287" s="751">
        <v>8012</v>
      </c>
      <c r="C287" s="750" t="s">
        <v>637</v>
      </c>
      <c r="D287" s="750" t="s">
        <v>611</v>
      </c>
      <c r="E287" s="750" t="s">
        <v>41</v>
      </c>
      <c r="F287" s="750"/>
      <c r="G287" s="750" t="s">
        <v>821</v>
      </c>
      <c r="H287" s="750" t="s">
        <v>822</v>
      </c>
      <c r="I287" s="750" t="s">
        <v>2225</v>
      </c>
      <c r="J287" s="771">
        <v>77154000</v>
      </c>
      <c r="K287" s="771"/>
      <c r="L287" s="771"/>
      <c r="M287" s="771"/>
      <c r="N287" s="771"/>
      <c r="O287" s="771"/>
      <c r="P287" s="771"/>
      <c r="Q287" s="771"/>
      <c r="R287" s="771"/>
      <c r="S287" s="771"/>
      <c r="T287" s="771"/>
      <c r="U287" s="771"/>
      <c r="V287" s="771"/>
      <c r="W287" s="771"/>
      <c r="X287" s="771"/>
      <c r="Y287" s="771"/>
      <c r="Z287" s="771"/>
      <c r="AA287" s="771"/>
      <c r="AB287" s="771"/>
      <c r="AC287"/>
    </row>
    <row r="288" spans="2:29" ht="12.45">
      <c r="B288" s="759"/>
      <c r="C288" s="756"/>
      <c r="D288" s="756"/>
      <c r="E288" s="756"/>
      <c r="F288" s="756"/>
      <c r="G288" s="756"/>
      <c r="H288" s="750" t="s">
        <v>32</v>
      </c>
      <c r="I288" s="750" t="s">
        <v>2224</v>
      </c>
      <c r="J288" s="771">
        <v>771447600</v>
      </c>
      <c r="K288" s="771"/>
      <c r="L288" s="771"/>
      <c r="M288" s="771"/>
      <c r="N288" s="771"/>
      <c r="O288" s="771"/>
      <c r="P288" s="771"/>
      <c r="Q288" s="771"/>
      <c r="R288" s="771"/>
      <c r="S288" s="771"/>
      <c r="T288" s="771"/>
      <c r="U288" s="771"/>
      <c r="V288" s="771"/>
      <c r="W288" s="771"/>
      <c r="X288" s="771"/>
      <c r="Y288" s="771"/>
      <c r="Z288" s="771"/>
      <c r="AA288" s="771"/>
      <c r="AB288" s="771"/>
      <c r="AC288"/>
    </row>
    <row r="289" spans="2:29" ht="12.45">
      <c r="B289" s="759"/>
      <c r="C289" s="756"/>
      <c r="D289" s="756"/>
      <c r="E289" s="756"/>
      <c r="F289" s="756"/>
      <c r="G289" s="756"/>
      <c r="H289" s="750" t="s">
        <v>34</v>
      </c>
      <c r="I289" s="750" t="s">
        <v>14519</v>
      </c>
      <c r="J289" s="771">
        <v>1388605680</v>
      </c>
      <c r="K289" s="771"/>
      <c r="L289" s="771"/>
      <c r="M289" s="771"/>
      <c r="N289" s="771"/>
      <c r="O289" s="771"/>
      <c r="P289" s="771"/>
      <c r="Q289" s="771"/>
      <c r="R289" s="771"/>
      <c r="S289" s="771"/>
      <c r="T289" s="771"/>
      <c r="U289" s="771"/>
      <c r="V289" s="771"/>
      <c r="W289" s="771"/>
      <c r="X289" s="771"/>
      <c r="Y289" s="771"/>
      <c r="Z289" s="771"/>
      <c r="AA289" s="771"/>
      <c r="AB289" s="771"/>
      <c r="AC289"/>
    </row>
    <row r="290" spans="2:29" ht="12.45">
      <c r="B290" s="759"/>
      <c r="C290" s="756"/>
      <c r="D290" s="756"/>
      <c r="E290" s="756"/>
      <c r="F290" s="756"/>
      <c r="G290" s="756"/>
      <c r="H290" s="750" t="s">
        <v>218</v>
      </c>
      <c r="I290" s="750" t="s">
        <v>14521</v>
      </c>
      <c r="J290" s="771">
        <v>1967191380</v>
      </c>
      <c r="K290" s="771"/>
      <c r="L290" s="771"/>
      <c r="M290" s="771"/>
      <c r="N290" s="771"/>
      <c r="O290" s="771"/>
      <c r="P290" s="771"/>
      <c r="Q290" s="771"/>
      <c r="R290" s="771"/>
      <c r="S290" s="771"/>
      <c r="T290" s="771"/>
      <c r="U290" s="771"/>
      <c r="V290" s="771"/>
      <c r="W290" s="771"/>
      <c r="X290" s="771"/>
      <c r="Y290" s="771"/>
      <c r="Z290" s="771"/>
      <c r="AA290" s="771"/>
      <c r="AB290" s="771"/>
      <c r="AC290"/>
    </row>
    <row r="291" spans="2:29" ht="12.45">
      <c r="B291" s="751">
        <v>8013</v>
      </c>
      <c r="C291" s="750" t="s">
        <v>638</v>
      </c>
      <c r="D291" s="750" t="s">
        <v>611</v>
      </c>
      <c r="E291" s="750" t="s">
        <v>41</v>
      </c>
      <c r="F291" s="750"/>
      <c r="G291" s="750" t="s">
        <v>821</v>
      </c>
      <c r="H291" s="750" t="s">
        <v>822</v>
      </c>
      <c r="I291" s="750" t="s">
        <v>2227</v>
      </c>
      <c r="J291" s="771">
        <v>133079100</v>
      </c>
      <c r="K291" s="771"/>
      <c r="L291" s="771"/>
      <c r="M291" s="771"/>
      <c r="N291" s="771"/>
      <c r="O291" s="771"/>
      <c r="P291" s="771"/>
      <c r="Q291" s="771"/>
      <c r="R291" s="771"/>
      <c r="S291" s="771"/>
      <c r="T291" s="771"/>
      <c r="U291" s="771"/>
      <c r="V291" s="771"/>
      <c r="W291" s="771"/>
      <c r="X291" s="771"/>
      <c r="Y291" s="771"/>
      <c r="Z291" s="771"/>
      <c r="AA291" s="771"/>
      <c r="AB291" s="771"/>
      <c r="AC291"/>
    </row>
    <row r="292" spans="2:29" ht="12.45">
      <c r="B292" s="759"/>
      <c r="C292" s="756"/>
      <c r="D292" s="756"/>
      <c r="E292" s="756"/>
      <c r="F292" s="756"/>
      <c r="G292" s="756"/>
      <c r="H292" s="750" t="s">
        <v>32</v>
      </c>
      <c r="I292" s="750" t="s">
        <v>2226</v>
      </c>
      <c r="J292" s="771">
        <v>1330744800</v>
      </c>
      <c r="K292" s="771"/>
      <c r="L292" s="771"/>
      <c r="M292" s="771"/>
      <c r="N292" s="771"/>
      <c r="O292" s="771"/>
      <c r="P292" s="771"/>
      <c r="Q292" s="771"/>
      <c r="R292" s="771"/>
      <c r="S292" s="771"/>
      <c r="T292" s="771"/>
      <c r="U292" s="771"/>
      <c r="V292" s="771"/>
      <c r="W292" s="771"/>
      <c r="X292" s="771"/>
      <c r="Y292" s="771"/>
      <c r="Z292" s="771"/>
      <c r="AA292" s="771"/>
      <c r="AB292" s="771"/>
      <c r="AC292"/>
    </row>
    <row r="293" spans="2:29" ht="12.45">
      <c r="B293" s="751">
        <v>8014</v>
      </c>
      <c r="C293" s="750" t="s">
        <v>639</v>
      </c>
      <c r="D293" s="750" t="s">
        <v>611</v>
      </c>
      <c r="E293" s="750" t="s">
        <v>41</v>
      </c>
      <c r="F293" s="750"/>
      <c r="G293" s="750" t="s">
        <v>821</v>
      </c>
      <c r="H293" s="750" t="s">
        <v>822</v>
      </c>
      <c r="I293" s="750" t="s">
        <v>2231</v>
      </c>
      <c r="J293" s="771">
        <v>199630200</v>
      </c>
      <c r="K293" s="771"/>
      <c r="L293" s="771"/>
      <c r="M293" s="771"/>
      <c r="N293" s="771"/>
      <c r="O293" s="771"/>
      <c r="P293" s="771"/>
      <c r="Q293" s="771"/>
      <c r="R293" s="771"/>
      <c r="S293" s="771"/>
      <c r="T293" s="771"/>
      <c r="U293" s="771"/>
      <c r="V293" s="771"/>
      <c r="W293" s="771"/>
      <c r="X293" s="771"/>
      <c r="Y293" s="771"/>
      <c r="Z293" s="771"/>
      <c r="AA293" s="771"/>
      <c r="AB293" s="771"/>
      <c r="AC293"/>
    </row>
    <row r="294" spans="2:29" ht="12.45">
      <c r="B294" s="759"/>
      <c r="C294" s="756"/>
      <c r="D294" s="756"/>
      <c r="E294" s="756"/>
      <c r="F294" s="756"/>
      <c r="G294" s="756"/>
      <c r="H294" s="750" t="s">
        <v>32</v>
      </c>
      <c r="I294" s="750" t="s">
        <v>2230</v>
      </c>
      <c r="J294" s="771">
        <v>1996117200</v>
      </c>
      <c r="K294" s="771"/>
      <c r="L294" s="771"/>
      <c r="M294" s="771"/>
      <c r="N294" s="771"/>
      <c r="O294" s="771"/>
      <c r="P294" s="771"/>
      <c r="Q294" s="771"/>
      <c r="R294" s="771"/>
      <c r="S294" s="771"/>
      <c r="T294" s="771"/>
      <c r="U294" s="771"/>
      <c r="V294" s="771"/>
      <c r="W294" s="771"/>
      <c r="X294" s="771"/>
      <c r="Y294" s="771"/>
      <c r="Z294" s="771"/>
      <c r="AA294" s="771"/>
      <c r="AB294" s="771"/>
      <c r="AC294"/>
    </row>
    <row r="295" spans="2:29" ht="12.45">
      <c r="B295" s="759"/>
      <c r="C295" s="756"/>
      <c r="D295" s="756"/>
      <c r="E295" s="756"/>
      <c r="F295" s="756"/>
      <c r="G295" s="756"/>
      <c r="H295" s="750" t="s">
        <v>34</v>
      </c>
      <c r="I295" s="750" t="s">
        <v>14545</v>
      </c>
      <c r="J295" s="771">
        <v>3593010960</v>
      </c>
      <c r="K295" s="771"/>
      <c r="L295" s="771"/>
      <c r="M295" s="771"/>
      <c r="N295" s="771"/>
      <c r="O295" s="771"/>
      <c r="P295" s="771"/>
      <c r="Q295" s="771"/>
      <c r="R295" s="771"/>
      <c r="S295" s="771"/>
      <c r="T295" s="771"/>
      <c r="U295" s="771"/>
      <c r="V295" s="771"/>
      <c r="W295" s="771"/>
      <c r="X295" s="771"/>
      <c r="Y295" s="771"/>
      <c r="Z295" s="771"/>
      <c r="AA295" s="771"/>
      <c r="AB295" s="771"/>
      <c r="AC295"/>
    </row>
    <row r="296" spans="2:29" ht="12.45">
      <c r="B296" s="759"/>
      <c r="C296" s="756"/>
      <c r="D296" s="756"/>
      <c r="E296" s="756"/>
      <c r="F296" s="756"/>
      <c r="G296" s="756"/>
      <c r="H296" s="750" t="s">
        <v>218</v>
      </c>
      <c r="I296" s="750" t="s">
        <v>14547</v>
      </c>
      <c r="J296" s="771">
        <v>5090098860</v>
      </c>
      <c r="K296" s="771"/>
      <c r="L296" s="771"/>
      <c r="M296" s="771"/>
      <c r="N296" s="771"/>
      <c r="O296" s="771"/>
      <c r="P296" s="771"/>
      <c r="Q296" s="771"/>
      <c r="R296" s="771"/>
      <c r="S296" s="771"/>
      <c r="T296" s="771"/>
      <c r="U296" s="771"/>
      <c r="V296" s="771"/>
      <c r="W296" s="771"/>
      <c r="X296" s="771"/>
      <c r="Y296" s="771"/>
      <c r="Z296" s="771"/>
      <c r="AA296" s="771"/>
      <c r="AB296" s="771"/>
      <c r="AC296"/>
    </row>
    <row r="297" spans="2:29" ht="12.45">
      <c r="B297" s="751">
        <v>8015</v>
      </c>
      <c r="C297" s="750" t="s">
        <v>640</v>
      </c>
      <c r="D297" s="750" t="s">
        <v>611</v>
      </c>
      <c r="E297" s="750" t="s">
        <v>41</v>
      </c>
      <c r="F297" s="750"/>
      <c r="G297" s="750" t="s">
        <v>821</v>
      </c>
      <c r="H297" s="750" t="s">
        <v>822</v>
      </c>
      <c r="I297" s="750" t="s">
        <v>2233</v>
      </c>
      <c r="J297" s="771">
        <v>77154000</v>
      </c>
      <c r="K297" s="771"/>
      <c r="L297" s="771"/>
      <c r="M297" s="771"/>
      <c r="N297" s="771"/>
      <c r="O297" s="771"/>
      <c r="P297" s="771"/>
      <c r="Q297" s="771"/>
      <c r="R297" s="771"/>
      <c r="S297" s="771"/>
      <c r="T297" s="771"/>
      <c r="U297" s="771"/>
      <c r="V297" s="771"/>
      <c r="W297" s="771"/>
      <c r="X297" s="771"/>
      <c r="Y297" s="771"/>
      <c r="Z297" s="771"/>
      <c r="AA297" s="771"/>
      <c r="AB297" s="771"/>
      <c r="AC297"/>
    </row>
    <row r="298" spans="2:29" ht="12.45">
      <c r="B298" s="759"/>
      <c r="C298" s="756"/>
      <c r="D298" s="756"/>
      <c r="E298" s="756"/>
      <c r="F298" s="756"/>
      <c r="G298" s="756"/>
      <c r="H298" s="750" t="s">
        <v>32</v>
      </c>
      <c r="I298" s="750" t="s">
        <v>2232</v>
      </c>
      <c r="J298" s="771">
        <v>771447600</v>
      </c>
      <c r="K298" s="771"/>
      <c r="L298" s="771"/>
      <c r="M298" s="771"/>
      <c r="N298" s="771"/>
      <c r="O298" s="771"/>
      <c r="P298" s="771"/>
      <c r="Q298" s="771"/>
      <c r="R298" s="771"/>
      <c r="S298" s="771"/>
      <c r="T298" s="771"/>
      <c r="U298" s="771"/>
      <c r="V298" s="771"/>
      <c r="W298" s="771"/>
      <c r="X298" s="771"/>
      <c r="Y298" s="771"/>
      <c r="Z298" s="771"/>
      <c r="AA298" s="771"/>
      <c r="AB298" s="771"/>
      <c r="AC298"/>
    </row>
    <row r="299" spans="2:29" ht="12.45">
      <c r="B299" s="759"/>
      <c r="C299" s="756"/>
      <c r="D299" s="756"/>
      <c r="E299" s="756"/>
      <c r="F299" s="756"/>
      <c r="G299" s="756"/>
      <c r="H299" s="750" t="s">
        <v>34</v>
      </c>
      <c r="I299" s="750" t="s">
        <v>14549</v>
      </c>
      <c r="J299" s="771">
        <v>1388605680</v>
      </c>
      <c r="K299" s="771"/>
      <c r="L299" s="771"/>
      <c r="M299" s="771"/>
      <c r="N299" s="771"/>
      <c r="O299" s="771"/>
      <c r="P299" s="771"/>
      <c r="Q299" s="771"/>
      <c r="R299" s="771"/>
      <c r="S299" s="771"/>
      <c r="T299" s="771"/>
      <c r="U299" s="771"/>
      <c r="V299" s="771"/>
      <c r="W299" s="771"/>
      <c r="X299" s="771"/>
      <c r="Y299" s="771"/>
      <c r="Z299" s="771"/>
      <c r="AA299" s="771"/>
      <c r="AB299" s="771"/>
      <c r="AC299"/>
    </row>
    <row r="300" spans="2:29" ht="12.45">
      <c r="B300" s="759"/>
      <c r="C300" s="756"/>
      <c r="D300" s="756"/>
      <c r="E300" s="756"/>
      <c r="F300" s="756"/>
      <c r="G300" s="756"/>
      <c r="H300" s="750" t="s">
        <v>218</v>
      </c>
      <c r="I300" s="750" t="s">
        <v>14551</v>
      </c>
      <c r="J300" s="771">
        <v>1967191380</v>
      </c>
      <c r="K300" s="771"/>
      <c r="L300" s="771"/>
      <c r="M300" s="771"/>
      <c r="N300" s="771"/>
      <c r="O300" s="771"/>
      <c r="P300" s="771"/>
      <c r="Q300" s="771"/>
      <c r="R300" s="771"/>
      <c r="S300" s="771"/>
      <c r="T300" s="771"/>
      <c r="U300" s="771"/>
      <c r="V300" s="771"/>
      <c r="W300" s="771"/>
      <c r="X300" s="771"/>
      <c r="Y300" s="771"/>
      <c r="Z300" s="771"/>
      <c r="AA300" s="771"/>
      <c r="AB300" s="771"/>
      <c r="AC300"/>
    </row>
    <row r="301" spans="2:29" ht="12.45">
      <c r="B301" s="751">
        <v>8016</v>
      </c>
      <c r="C301" s="750" t="s">
        <v>641</v>
      </c>
      <c r="D301" s="750" t="s">
        <v>611</v>
      </c>
      <c r="E301" s="750" t="s">
        <v>41</v>
      </c>
      <c r="F301" s="750"/>
      <c r="G301" s="750" t="s">
        <v>821</v>
      </c>
      <c r="H301" s="750" t="s">
        <v>822</v>
      </c>
      <c r="I301" s="750" t="s">
        <v>2235</v>
      </c>
      <c r="J301" s="771">
        <v>77154000</v>
      </c>
      <c r="K301" s="771"/>
      <c r="L301" s="771"/>
      <c r="M301" s="771"/>
      <c r="N301" s="771"/>
      <c r="O301" s="771"/>
      <c r="P301" s="771"/>
      <c r="Q301" s="771"/>
      <c r="R301" s="771"/>
      <c r="S301" s="771"/>
      <c r="T301" s="771"/>
      <c r="U301" s="771"/>
      <c r="V301" s="771"/>
      <c r="W301" s="771"/>
      <c r="X301" s="771"/>
      <c r="Y301" s="771"/>
      <c r="Z301" s="771"/>
      <c r="AA301" s="771"/>
      <c r="AB301" s="771"/>
      <c r="AC301"/>
    </row>
    <row r="302" spans="2:29" ht="12.45">
      <c r="B302" s="759"/>
      <c r="C302" s="756"/>
      <c r="D302" s="756"/>
      <c r="E302" s="756"/>
      <c r="F302" s="756"/>
      <c r="G302" s="756"/>
      <c r="H302" s="750" t="s">
        <v>32</v>
      </c>
      <c r="I302" s="750" t="s">
        <v>2234</v>
      </c>
      <c r="J302" s="771">
        <v>771447600</v>
      </c>
      <c r="K302" s="771"/>
      <c r="L302" s="771"/>
      <c r="M302" s="771"/>
      <c r="N302" s="771"/>
      <c r="O302" s="771"/>
      <c r="P302" s="771"/>
      <c r="Q302" s="771"/>
      <c r="R302" s="771"/>
      <c r="S302" s="771"/>
      <c r="T302" s="771"/>
      <c r="U302" s="771"/>
      <c r="V302" s="771"/>
      <c r="W302" s="771"/>
      <c r="X302" s="771"/>
      <c r="Y302" s="771"/>
      <c r="Z302" s="771"/>
      <c r="AA302" s="771"/>
      <c r="AB302" s="771"/>
      <c r="AC302"/>
    </row>
    <row r="303" spans="2:29" ht="12.45">
      <c r="B303" s="759"/>
      <c r="C303" s="756"/>
      <c r="D303" s="756"/>
      <c r="E303" s="756"/>
      <c r="F303" s="756"/>
      <c r="G303" s="756"/>
      <c r="H303" s="750" t="s">
        <v>34</v>
      </c>
      <c r="I303" s="750" t="s">
        <v>14553</v>
      </c>
      <c r="J303" s="771">
        <v>1388605680</v>
      </c>
      <c r="K303" s="771"/>
      <c r="L303" s="771"/>
      <c r="M303" s="771"/>
      <c r="N303" s="771"/>
      <c r="O303" s="771"/>
      <c r="P303" s="771"/>
      <c r="Q303" s="771"/>
      <c r="R303" s="771"/>
      <c r="S303" s="771"/>
      <c r="T303" s="771"/>
      <c r="U303" s="771"/>
      <c r="V303" s="771"/>
      <c r="W303" s="771"/>
      <c r="X303" s="771"/>
      <c r="Y303" s="771"/>
      <c r="Z303" s="771"/>
      <c r="AA303" s="771"/>
      <c r="AB303" s="771"/>
      <c r="AC303"/>
    </row>
    <row r="304" spans="2:29" ht="12.45">
      <c r="B304" s="759"/>
      <c r="C304" s="756"/>
      <c r="D304" s="756"/>
      <c r="E304" s="756"/>
      <c r="F304" s="756"/>
      <c r="G304" s="756"/>
      <c r="H304" s="750" t="s">
        <v>218</v>
      </c>
      <c r="I304" s="750" t="s">
        <v>14555</v>
      </c>
      <c r="J304" s="771">
        <v>1967191380</v>
      </c>
      <c r="K304" s="771"/>
      <c r="L304" s="771"/>
      <c r="M304" s="771"/>
      <c r="N304" s="771"/>
      <c r="O304" s="771"/>
      <c r="P304" s="771"/>
      <c r="Q304" s="771"/>
      <c r="R304" s="771"/>
      <c r="S304" s="771"/>
      <c r="T304" s="771"/>
      <c r="U304" s="771"/>
      <c r="V304" s="771"/>
      <c r="W304" s="771"/>
      <c r="X304" s="771"/>
      <c r="Y304" s="771"/>
      <c r="Z304" s="771"/>
      <c r="AA304" s="771"/>
      <c r="AB304" s="771"/>
      <c r="AC304"/>
    </row>
    <row r="305" spans="2:29" ht="12.45">
      <c r="B305" s="751">
        <v>8021</v>
      </c>
      <c r="C305" s="750" t="s">
        <v>1083</v>
      </c>
      <c r="D305" s="750" t="s">
        <v>1084</v>
      </c>
      <c r="E305" s="750" t="s">
        <v>41</v>
      </c>
      <c r="F305" s="750"/>
      <c r="G305" s="750" t="s">
        <v>821</v>
      </c>
      <c r="H305" s="750" t="s">
        <v>822</v>
      </c>
      <c r="I305" s="750" t="s">
        <v>2189</v>
      </c>
      <c r="J305" s="771"/>
      <c r="K305" s="771"/>
      <c r="L305" s="771"/>
      <c r="M305" s="771"/>
      <c r="N305" s="771"/>
      <c r="O305" s="771">
        <v>38854200</v>
      </c>
      <c r="P305" s="771">
        <v>37306500</v>
      </c>
      <c r="Q305" s="771">
        <v>35758800</v>
      </c>
      <c r="R305" s="771">
        <v>34211100</v>
      </c>
      <c r="S305" s="771">
        <v>32617200</v>
      </c>
      <c r="T305" s="771">
        <v>31069500</v>
      </c>
      <c r="U305" s="771">
        <v>29521800</v>
      </c>
      <c r="V305" s="771"/>
      <c r="W305" s="771"/>
      <c r="X305" s="771"/>
      <c r="Y305" s="771"/>
      <c r="Z305" s="771"/>
      <c r="AA305" s="771"/>
      <c r="AB305" s="771"/>
      <c r="AC305"/>
    </row>
    <row r="306" spans="2:29" ht="12.45">
      <c r="B306" s="759"/>
      <c r="C306" s="756"/>
      <c r="D306" s="756"/>
      <c r="E306" s="756"/>
      <c r="F306" s="756"/>
      <c r="G306" s="756"/>
      <c r="H306" s="750" t="s">
        <v>32</v>
      </c>
      <c r="I306" s="750" t="s">
        <v>2188</v>
      </c>
      <c r="J306" s="771"/>
      <c r="K306" s="771"/>
      <c r="L306" s="771"/>
      <c r="M306" s="771"/>
      <c r="N306" s="771"/>
      <c r="O306" s="771">
        <v>388518900</v>
      </c>
      <c r="P306" s="771">
        <v>372972600</v>
      </c>
      <c r="Q306" s="771">
        <v>357449400</v>
      </c>
      <c r="R306" s="771">
        <v>341903100</v>
      </c>
      <c r="S306" s="771">
        <v>326356800</v>
      </c>
      <c r="T306" s="771">
        <v>310810500</v>
      </c>
      <c r="U306" s="771">
        <v>295264200</v>
      </c>
      <c r="V306" s="771"/>
      <c r="W306" s="771"/>
      <c r="X306" s="771"/>
      <c r="Y306" s="771"/>
      <c r="Z306" s="771"/>
      <c r="AA306" s="771"/>
      <c r="AB306" s="771"/>
      <c r="AC306"/>
    </row>
    <row r="307" spans="2:29" ht="12.45">
      <c r="B307" s="759"/>
      <c r="C307" s="756"/>
      <c r="D307" s="756"/>
      <c r="E307" s="756"/>
      <c r="F307" s="750" t="s">
        <v>1084</v>
      </c>
      <c r="G307" s="750" t="s">
        <v>821</v>
      </c>
      <c r="H307" s="750" t="s">
        <v>34</v>
      </c>
      <c r="I307" s="750" t="s">
        <v>14402</v>
      </c>
      <c r="J307" s="771"/>
      <c r="K307" s="771"/>
      <c r="L307" s="771"/>
      <c r="M307" s="771"/>
      <c r="N307" s="771"/>
      <c r="O307" s="771">
        <v>699334020</v>
      </c>
      <c r="P307" s="771">
        <v>671350680</v>
      </c>
      <c r="Q307" s="771">
        <v>643408920</v>
      </c>
      <c r="R307" s="771">
        <v>615425580</v>
      </c>
      <c r="S307" s="771">
        <v>587442240</v>
      </c>
      <c r="T307" s="771">
        <v>559458900</v>
      </c>
      <c r="U307" s="771">
        <v>531475560</v>
      </c>
      <c r="V307" s="771"/>
      <c r="W307" s="771"/>
      <c r="X307" s="771"/>
      <c r="Y307" s="771"/>
      <c r="Z307" s="771"/>
      <c r="AA307" s="771"/>
      <c r="AB307" s="771"/>
      <c r="AC307"/>
    </row>
    <row r="308" spans="2:29" ht="12.45">
      <c r="B308" s="759"/>
      <c r="C308" s="756"/>
      <c r="D308" s="756"/>
      <c r="E308" s="756"/>
      <c r="F308" s="756"/>
      <c r="G308" s="756"/>
      <c r="H308" s="750" t="s">
        <v>218</v>
      </c>
      <c r="I308" s="750" t="s">
        <v>14404</v>
      </c>
      <c r="J308" s="771"/>
      <c r="K308" s="771"/>
      <c r="L308" s="771"/>
      <c r="M308" s="771"/>
      <c r="N308" s="771"/>
      <c r="O308" s="771">
        <v>990723195</v>
      </c>
      <c r="P308" s="771">
        <v>951080130</v>
      </c>
      <c r="Q308" s="771">
        <v>911495970</v>
      </c>
      <c r="R308" s="771">
        <v>871852905</v>
      </c>
      <c r="S308" s="771">
        <v>832209840</v>
      </c>
      <c r="T308" s="771">
        <v>792566775</v>
      </c>
      <c r="U308" s="771">
        <v>752923710</v>
      </c>
      <c r="V308" s="771"/>
      <c r="W308" s="771"/>
      <c r="X308" s="771"/>
      <c r="Y308" s="771"/>
      <c r="Z308" s="771"/>
      <c r="AA308" s="771"/>
      <c r="AB308" s="771"/>
      <c r="AC308"/>
    </row>
    <row r="309" spans="2:29" ht="12.45">
      <c r="B309" s="751">
        <v>8022</v>
      </c>
      <c r="C309" s="750" t="s">
        <v>1092</v>
      </c>
      <c r="D309" s="750" t="s">
        <v>1084</v>
      </c>
      <c r="E309" s="750" t="s">
        <v>41</v>
      </c>
      <c r="F309" s="750"/>
      <c r="G309" s="750" t="s">
        <v>821</v>
      </c>
      <c r="H309" s="750" t="s">
        <v>822</v>
      </c>
      <c r="I309" s="750" t="s">
        <v>2191</v>
      </c>
      <c r="J309" s="771"/>
      <c r="K309" s="771"/>
      <c r="L309" s="771"/>
      <c r="M309" s="771"/>
      <c r="N309" s="771"/>
      <c r="O309" s="771">
        <v>58281300</v>
      </c>
      <c r="P309" s="771">
        <v>55948200</v>
      </c>
      <c r="Q309" s="771">
        <v>53615100</v>
      </c>
      <c r="R309" s="771">
        <v>51282000</v>
      </c>
      <c r="S309" s="771">
        <v>48972000</v>
      </c>
      <c r="T309" s="771">
        <v>46638900</v>
      </c>
      <c r="U309" s="771">
        <v>44282700</v>
      </c>
      <c r="V309" s="771"/>
      <c r="W309" s="771"/>
      <c r="X309" s="771"/>
      <c r="Y309" s="771"/>
      <c r="Z309" s="771"/>
      <c r="AA309" s="771"/>
      <c r="AB309" s="771"/>
      <c r="AC309"/>
    </row>
    <row r="310" spans="2:29" ht="12.45">
      <c r="B310" s="759"/>
      <c r="C310" s="756"/>
      <c r="D310" s="756"/>
      <c r="E310" s="756"/>
      <c r="F310" s="756"/>
      <c r="G310" s="756"/>
      <c r="H310" s="750" t="s">
        <v>32</v>
      </c>
      <c r="I310" s="750" t="s">
        <v>2190</v>
      </c>
      <c r="J310" s="771"/>
      <c r="K310" s="771"/>
      <c r="L310" s="771"/>
      <c r="M310" s="771"/>
      <c r="N310" s="771"/>
      <c r="O310" s="771">
        <v>582789900</v>
      </c>
      <c r="P310" s="771">
        <v>559482000</v>
      </c>
      <c r="Q310" s="771">
        <v>536151000</v>
      </c>
      <c r="R310" s="771">
        <v>512843100</v>
      </c>
      <c r="S310" s="771">
        <v>489535200</v>
      </c>
      <c r="T310" s="771">
        <v>466227300</v>
      </c>
      <c r="U310" s="771">
        <v>442919400</v>
      </c>
      <c r="V310" s="771"/>
      <c r="W310" s="771"/>
      <c r="X310" s="771"/>
      <c r="Y310" s="771"/>
      <c r="Z310" s="771"/>
      <c r="AA310" s="771"/>
      <c r="AB310" s="771"/>
      <c r="AC310"/>
    </row>
    <row r="311" spans="2:29" ht="12.45">
      <c r="B311" s="759"/>
      <c r="C311" s="756"/>
      <c r="D311" s="756"/>
      <c r="E311" s="756"/>
      <c r="F311" s="750" t="s">
        <v>1084</v>
      </c>
      <c r="G311" s="750" t="s">
        <v>821</v>
      </c>
      <c r="H311" s="750" t="s">
        <v>34</v>
      </c>
      <c r="I311" s="750" t="s">
        <v>14418</v>
      </c>
      <c r="J311" s="771"/>
      <c r="K311" s="771"/>
      <c r="L311" s="771"/>
      <c r="M311" s="771"/>
      <c r="N311" s="771"/>
      <c r="O311" s="771">
        <v>1049021820</v>
      </c>
      <c r="P311" s="771">
        <v>1007067600</v>
      </c>
      <c r="Q311" s="771">
        <v>965071800</v>
      </c>
      <c r="R311" s="771">
        <v>923117580</v>
      </c>
      <c r="S311" s="771">
        <v>881163360</v>
      </c>
      <c r="T311" s="771">
        <v>839209140</v>
      </c>
      <c r="U311" s="771">
        <v>797254920</v>
      </c>
      <c r="V311" s="771"/>
      <c r="W311" s="771"/>
      <c r="X311" s="771"/>
      <c r="Y311" s="771"/>
      <c r="Z311" s="771"/>
      <c r="AA311" s="771"/>
      <c r="AB311" s="771"/>
      <c r="AC311"/>
    </row>
    <row r="312" spans="2:29" ht="12.45">
      <c r="B312" s="759"/>
      <c r="C312" s="756"/>
      <c r="D312" s="756"/>
      <c r="E312" s="756"/>
      <c r="F312" s="756"/>
      <c r="G312" s="756"/>
      <c r="H312" s="750" t="s">
        <v>218</v>
      </c>
      <c r="I312" s="750" t="s">
        <v>14420</v>
      </c>
      <c r="J312" s="771"/>
      <c r="K312" s="771"/>
      <c r="L312" s="771"/>
      <c r="M312" s="771"/>
      <c r="N312" s="771"/>
      <c r="O312" s="771">
        <v>1486114245</v>
      </c>
      <c r="P312" s="771">
        <v>1426679100</v>
      </c>
      <c r="Q312" s="771">
        <v>1367185050</v>
      </c>
      <c r="R312" s="771">
        <v>1307749905</v>
      </c>
      <c r="S312" s="771">
        <v>1248314760</v>
      </c>
      <c r="T312" s="771">
        <v>1188879615</v>
      </c>
      <c r="U312" s="771">
        <v>1129444470</v>
      </c>
      <c r="V312" s="771"/>
      <c r="W312" s="771"/>
      <c r="X312" s="771"/>
      <c r="Y312" s="771"/>
      <c r="Z312" s="771"/>
      <c r="AA312" s="771"/>
      <c r="AB312" s="771"/>
      <c r="AC312"/>
    </row>
    <row r="313" spans="2:29" ht="12.45">
      <c r="B313" s="751">
        <v>8023</v>
      </c>
      <c r="C313" s="750" t="s">
        <v>1093</v>
      </c>
      <c r="D313" s="750" t="s">
        <v>1094</v>
      </c>
      <c r="E313" s="750" t="s">
        <v>41</v>
      </c>
      <c r="F313" s="750"/>
      <c r="G313" s="750" t="s">
        <v>821</v>
      </c>
      <c r="H313" s="750" t="s">
        <v>822</v>
      </c>
      <c r="I313" s="750" t="s">
        <v>2193</v>
      </c>
      <c r="J313" s="771"/>
      <c r="K313" s="771"/>
      <c r="L313" s="771"/>
      <c r="M313" s="771"/>
      <c r="N313" s="771"/>
      <c r="O313" s="771"/>
      <c r="P313" s="771"/>
      <c r="Q313" s="771"/>
      <c r="R313" s="771"/>
      <c r="S313" s="771"/>
      <c r="T313" s="771"/>
      <c r="U313" s="771"/>
      <c r="V313" s="771"/>
      <c r="W313" s="771"/>
      <c r="X313" s="771">
        <v>304920</v>
      </c>
      <c r="Y313" s="771"/>
      <c r="Z313" s="771"/>
      <c r="AA313" s="771"/>
      <c r="AB313" s="771"/>
      <c r="AC313"/>
    </row>
    <row r="314" spans="2:29" ht="12.45">
      <c r="B314" s="759"/>
      <c r="C314" s="756"/>
      <c r="D314" s="756"/>
      <c r="E314" s="756"/>
      <c r="F314" s="756"/>
      <c r="G314" s="756"/>
      <c r="H314" s="750" t="s">
        <v>32</v>
      </c>
      <c r="I314" s="750" t="s">
        <v>2192</v>
      </c>
      <c r="J314" s="771"/>
      <c r="K314" s="771"/>
      <c r="L314" s="771"/>
      <c r="M314" s="771"/>
      <c r="N314" s="771"/>
      <c r="O314" s="771"/>
      <c r="P314" s="771"/>
      <c r="Q314" s="771"/>
      <c r="R314" s="771"/>
      <c r="S314" s="771"/>
      <c r="T314" s="771"/>
      <c r="U314" s="771"/>
      <c r="V314" s="771"/>
      <c r="W314" s="771"/>
      <c r="X314" s="771">
        <v>3095400</v>
      </c>
      <c r="Y314" s="771"/>
      <c r="Z314" s="771"/>
      <c r="AA314" s="771"/>
      <c r="AB314" s="771"/>
      <c r="AC314"/>
    </row>
    <row r="315" spans="2:29" ht="12.45">
      <c r="B315" s="759"/>
      <c r="C315" s="750" t="s">
        <v>1096</v>
      </c>
      <c r="D315" s="750" t="s">
        <v>1084</v>
      </c>
      <c r="E315" s="750" t="s">
        <v>41</v>
      </c>
      <c r="F315" s="750"/>
      <c r="G315" s="750" t="s">
        <v>821</v>
      </c>
      <c r="H315" s="750" t="s">
        <v>32</v>
      </c>
      <c r="I315" s="750" t="s">
        <v>2205</v>
      </c>
      <c r="J315" s="771"/>
      <c r="K315" s="771">
        <v>686070000</v>
      </c>
      <c r="L315" s="771">
        <v>686070000</v>
      </c>
      <c r="M315" s="771">
        <v>514552500</v>
      </c>
      <c r="N315" s="771">
        <v>514552500</v>
      </c>
      <c r="O315" s="771">
        <v>514552500</v>
      </c>
      <c r="P315" s="771">
        <v>514552500</v>
      </c>
      <c r="Q315" s="771">
        <v>514552500</v>
      </c>
      <c r="R315" s="771">
        <v>514552500</v>
      </c>
      <c r="S315" s="771">
        <v>514552500</v>
      </c>
      <c r="T315" s="771"/>
      <c r="U315" s="771"/>
      <c r="V315" s="771"/>
      <c r="W315" s="771"/>
      <c r="X315" s="771"/>
      <c r="Y315" s="771"/>
      <c r="Z315" s="771"/>
      <c r="AA315" s="771"/>
      <c r="AB315" s="771"/>
      <c r="AC315"/>
    </row>
    <row r="316" spans="2:29" ht="12.45">
      <c r="B316" s="751">
        <v>8024</v>
      </c>
      <c r="C316" s="750" t="s">
        <v>910</v>
      </c>
      <c r="D316" s="750" t="s">
        <v>911</v>
      </c>
      <c r="E316" s="750" t="s">
        <v>41</v>
      </c>
      <c r="F316" s="750"/>
      <c r="G316" s="750" t="s">
        <v>821</v>
      </c>
      <c r="H316" s="750" t="s">
        <v>822</v>
      </c>
      <c r="I316" s="750" t="s">
        <v>2221</v>
      </c>
      <c r="J316" s="771"/>
      <c r="K316" s="771"/>
      <c r="L316" s="771"/>
      <c r="M316" s="771"/>
      <c r="N316" s="771"/>
      <c r="O316" s="771"/>
      <c r="P316" s="771">
        <v>6837600</v>
      </c>
      <c r="Q316" s="771"/>
      <c r="R316" s="771"/>
      <c r="S316" s="771"/>
      <c r="T316" s="771"/>
      <c r="U316" s="771"/>
      <c r="V316" s="771"/>
      <c r="W316" s="771"/>
      <c r="X316" s="771"/>
      <c r="Y316" s="771"/>
      <c r="Z316" s="771"/>
      <c r="AA316" s="771"/>
      <c r="AB316" s="771"/>
      <c r="AC316"/>
    </row>
    <row r="317" spans="2:29" ht="12.45">
      <c r="B317" s="759"/>
      <c r="C317" s="756"/>
      <c r="D317" s="756"/>
      <c r="E317" s="756"/>
      <c r="F317" s="756"/>
      <c r="G317" s="756"/>
      <c r="H317" s="750" t="s">
        <v>32</v>
      </c>
      <c r="I317" s="750" t="s">
        <v>2220</v>
      </c>
      <c r="J317" s="771"/>
      <c r="K317" s="771"/>
      <c r="L317" s="771"/>
      <c r="M317" s="771"/>
      <c r="N317" s="771"/>
      <c r="O317" s="771"/>
      <c r="P317" s="771">
        <v>68376000</v>
      </c>
      <c r="Q317" s="771"/>
      <c r="R317" s="771"/>
      <c r="S317" s="771"/>
      <c r="T317" s="771"/>
      <c r="U317" s="771"/>
      <c r="V317" s="771"/>
      <c r="W317" s="771"/>
      <c r="X317" s="771"/>
      <c r="Y317" s="771"/>
      <c r="Z317" s="771"/>
      <c r="AA317" s="771"/>
      <c r="AB317" s="771"/>
      <c r="AC317"/>
    </row>
    <row r="318" spans="2:29" ht="12.45">
      <c r="B318" s="751">
        <v>8025</v>
      </c>
      <c r="C318" s="750" t="s">
        <v>1115</v>
      </c>
      <c r="D318" s="750" t="s">
        <v>611</v>
      </c>
      <c r="E318" s="750" t="s">
        <v>41</v>
      </c>
      <c r="F318" s="750"/>
      <c r="G318" s="750" t="s">
        <v>821</v>
      </c>
      <c r="H318" s="750" t="s">
        <v>32</v>
      </c>
      <c r="I318" s="750" t="s">
        <v>2194</v>
      </c>
      <c r="J318" s="771">
        <v>1165556700</v>
      </c>
      <c r="K318" s="771"/>
      <c r="L318" s="771"/>
      <c r="M318" s="771"/>
      <c r="N318" s="771"/>
      <c r="O318" s="771"/>
      <c r="P318" s="771"/>
      <c r="Q318" s="771"/>
      <c r="R318" s="771"/>
      <c r="S318" s="771"/>
      <c r="T318" s="771"/>
      <c r="U318" s="771"/>
      <c r="V318" s="771"/>
      <c r="W318" s="771"/>
      <c r="X318" s="771"/>
      <c r="Y318" s="771"/>
      <c r="Z318" s="771"/>
      <c r="AA318" s="771"/>
      <c r="AB318" s="771"/>
      <c r="AC318"/>
    </row>
    <row r="319" spans="2:29" ht="12.45">
      <c r="B319" s="751">
        <v>8026</v>
      </c>
      <c r="C319" s="750" t="s">
        <v>1116</v>
      </c>
      <c r="D319" s="750" t="s">
        <v>611</v>
      </c>
      <c r="E319" s="750" t="s">
        <v>41</v>
      </c>
      <c r="F319" s="750"/>
      <c r="G319" s="750" t="s">
        <v>821</v>
      </c>
      <c r="H319" s="750" t="s">
        <v>32</v>
      </c>
      <c r="I319" s="750" t="s">
        <v>2195</v>
      </c>
      <c r="J319" s="771">
        <v>2913903300</v>
      </c>
      <c r="K319" s="771"/>
      <c r="L319" s="771"/>
      <c r="M319" s="771"/>
      <c r="N319" s="771"/>
      <c r="O319" s="771"/>
      <c r="P319" s="771"/>
      <c r="Q319" s="771"/>
      <c r="R319" s="771"/>
      <c r="S319" s="771"/>
      <c r="T319" s="771"/>
      <c r="U319" s="771"/>
      <c r="V319" s="771"/>
      <c r="W319" s="771"/>
      <c r="X319" s="771"/>
      <c r="Y319" s="771"/>
      <c r="Z319" s="771"/>
      <c r="AA319" s="771"/>
      <c r="AB319" s="771"/>
      <c r="AC319"/>
    </row>
    <row r="320" spans="2:29" ht="12.45">
      <c r="B320" s="751">
        <v>8027</v>
      </c>
      <c r="C320" s="750" t="s">
        <v>1117</v>
      </c>
      <c r="D320" s="750" t="s">
        <v>611</v>
      </c>
      <c r="E320" s="750" t="s">
        <v>41</v>
      </c>
      <c r="F320" s="750"/>
      <c r="G320" s="750" t="s">
        <v>821</v>
      </c>
      <c r="H320" s="750" t="s">
        <v>32</v>
      </c>
      <c r="I320" s="750" t="s">
        <v>2196</v>
      </c>
      <c r="J320" s="771">
        <v>6604821300</v>
      </c>
      <c r="K320" s="771"/>
      <c r="L320" s="771"/>
      <c r="M320" s="771"/>
      <c r="N320" s="771"/>
      <c r="O320" s="771"/>
      <c r="P320" s="771"/>
      <c r="Q320" s="771"/>
      <c r="R320" s="771"/>
      <c r="S320" s="771"/>
      <c r="T320" s="771"/>
      <c r="U320" s="771"/>
      <c r="V320" s="771"/>
      <c r="W320" s="771"/>
      <c r="X320" s="771"/>
      <c r="Y320" s="771"/>
      <c r="Z320" s="771"/>
      <c r="AA320" s="771"/>
      <c r="AB320" s="771"/>
      <c r="AC320"/>
    </row>
    <row r="321" spans="2:29" ht="12.45">
      <c r="B321" s="751">
        <v>8028</v>
      </c>
      <c r="C321" s="750" t="s">
        <v>1118</v>
      </c>
      <c r="D321" s="750" t="s">
        <v>611</v>
      </c>
      <c r="E321" s="750" t="s">
        <v>41</v>
      </c>
      <c r="F321" s="750"/>
      <c r="G321" s="750" t="s">
        <v>821</v>
      </c>
      <c r="H321" s="750" t="s">
        <v>32</v>
      </c>
      <c r="I321" s="750" t="s">
        <v>2197</v>
      </c>
      <c r="J321" s="771">
        <v>13598161500</v>
      </c>
      <c r="K321" s="771"/>
      <c r="L321" s="771"/>
      <c r="M321" s="771"/>
      <c r="N321" s="771"/>
      <c r="O321" s="771"/>
      <c r="P321" s="771"/>
      <c r="Q321" s="771"/>
      <c r="R321" s="771"/>
      <c r="S321" s="771"/>
      <c r="T321" s="771"/>
      <c r="U321" s="771"/>
      <c r="V321" s="771"/>
      <c r="W321" s="771"/>
      <c r="X321" s="771"/>
      <c r="Y321" s="771"/>
      <c r="Z321" s="771"/>
      <c r="AA321" s="771"/>
      <c r="AB321" s="771"/>
      <c r="AC321"/>
    </row>
    <row r="322" spans="2:29" ht="12.45">
      <c r="B322" s="751">
        <v>8029</v>
      </c>
      <c r="C322" s="750" t="s">
        <v>1119</v>
      </c>
      <c r="D322" s="750" t="s">
        <v>611</v>
      </c>
      <c r="E322" s="750" t="s">
        <v>41</v>
      </c>
      <c r="F322" s="750"/>
      <c r="G322" s="750" t="s">
        <v>821</v>
      </c>
      <c r="H322" s="750" t="s">
        <v>32</v>
      </c>
      <c r="I322" s="750" t="s">
        <v>2198</v>
      </c>
      <c r="J322" s="771">
        <v>21368539500</v>
      </c>
      <c r="K322" s="771"/>
      <c r="L322" s="771"/>
      <c r="M322" s="771"/>
      <c r="N322" s="771"/>
      <c r="O322" s="771"/>
      <c r="P322" s="771"/>
      <c r="Q322" s="771"/>
      <c r="R322" s="771"/>
      <c r="S322" s="771"/>
      <c r="T322" s="771"/>
      <c r="U322" s="771"/>
      <c r="V322" s="771"/>
      <c r="W322" s="771"/>
      <c r="X322" s="771"/>
      <c r="Y322" s="771"/>
      <c r="Z322" s="771"/>
      <c r="AA322" s="771"/>
      <c r="AB322" s="771"/>
      <c r="AC322"/>
    </row>
    <row r="323" spans="2:29" ht="12.45">
      <c r="B323" s="751">
        <v>8031</v>
      </c>
      <c r="C323" s="750" t="s">
        <v>1217</v>
      </c>
      <c r="D323" s="750" t="s">
        <v>1218</v>
      </c>
      <c r="E323" s="750" t="s">
        <v>622</v>
      </c>
      <c r="F323" s="750"/>
      <c r="G323" s="750" t="s">
        <v>821</v>
      </c>
      <c r="H323" s="750" t="s">
        <v>32</v>
      </c>
      <c r="I323" s="750" t="s">
        <v>2187</v>
      </c>
      <c r="J323" s="771"/>
      <c r="K323" s="771"/>
      <c r="L323" s="771"/>
      <c r="M323" s="771"/>
      <c r="N323" s="771"/>
      <c r="O323" s="771"/>
      <c r="P323" s="771"/>
      <c r="Q323" s="771"/>
      <c r="R323" s="771"/>
      <c r="S323" s="771"/>
      <c r="T323" s="771">
        <v>11665500</v>
      </c>
      <c r="U323" s="771">
        <v>10302600</v>
      </c>
      <c r="V323" s="771">
        <v>9609600</v>
      </c>
      <c r="W323" s="771">
        <v>9124500</v>
      </c>
      <c r="X323" s="771">
        <v>8662500</v>
      </c>
      <c r="Y323" s="771"/>
      <c r="Z323" s="771"/>
      <c r="AA323" s="771"/>
      <c r="AB323" s="771"/>
      <c r="AC323"/>
    </row>
    <row r="324" spans="2:29" ht="12.45">
      <c r="B324" s="751">
        <v>8032</v>
      </c>
      <c r="C324" s="750" t="s">
        <v>1238</v>
      </c>
      <c r="D324" s="750" t="s">
        <v>605</v>
      </c>
      <c r="E324" s="750" t="s">
        <v>41</v>
      </c>
      <c r="F324" s="750" t="s">
        <v>605</v>
      </c>
      <c r="G324" s="750" t="s">
        <v>821</v>
      </c>
      <c r="H324" s="750" t="s">
        <v>822</v>
      </c>
      <c r="I324" s="750" t="s">
        <v>2246</v>
      </c>
      <c r="J324" s="771"/>
      <c r="K324" s="771">
        <v>446107200</v>
      </c>
      <c r="L324" s="771">
        <v>423792600</v>
      </c>
      <c r="M324" s="771">
        <v>414876000</v>
      </c>
      <c r="N324" s="771">
        <v>401478000</v>
      </c>
      <c r="O324" s="771"/>
      <c r="P324" s="771"/>
      <c r="Q324" s="771"/>
      <c r="R324" s="771"/>
      <c r="S324" s="771"/>
      <c r="T324" s="771"/>
      <c r="U324" s="771"/>
      <c r="V324" s="771"/>
      <c r="W324" s="771"/>
      <c r="X324" s="771"/>
      <c r="Y324" s="771"/>
      <c r="Z324" s="771"/>
      <c r="AA324" s="771"/>
      <c r="AB324" s="771"/>
      <c r="AC324"/>
    </row>
    <row r="325" spans="2:29" ht="12.45">
      <c r="B325" s="759"/>
      <c r="C325" s="756"/>
      <c r="D325" s="756"/>
      <c r="E325" s="756"/>
      <c r="F325" s="756"/>
      <c r="G325" s="756"/>
      <c r="H325" s="750" t="s">
        <v>32</v>
      </c>
      <c r="I325" s="750" t="s">
        <v>2245</v>
      </c>
      <c r="J325" s="771"/>
      <c r="K325" s="771">
        <v>4460979600</v>
      </c>
      <c r="L325" s="771">
        <v>4237926000</v>
      </c>
      <c r="M325" s="771">
        <v>4148713800</v>
      </c>
      <c r="N325" s="771">
        <v>4014872400</v>
      </c>
      <c r="O325" s="771"/>
      <c r="P325" s="771"/>
      <c r="Q325" s="771"/>
      <c r="R325" s="771"/>
      <c r="S325" s="771"/>
      <c r="T325" s="771"/>
      <c r="U325" s="771"/>
      <c r="V325" s="771"/>
      <c r="W325" s="771"/>
      <c r="X325" s="771"/>
      <c r="Y325" s="771"/>
      <c r="Z325" s="771"/>
      <c r="AA325" s="771"/>
      <c r="AB325" s="771"/>
      <c r="AC325"/>
    </row>
    <row r="326" spans="2:29" ht="12.45">
      <c r="B326" s="759"/>
      <c r="C326" s="756"/>
      <c r="D326" s="756"/>
      <c r="E326" s="756"/>
      <c r="F326" s="756"/>
      <c r="G326" s="756"/>
      <c r="H326" s="750" t="s">
        <v>34</v>
      </c>
      <c r="I326" s="750" t="s">
        <v>2244</v>
      </c>
      <c r="J326" s="771"/>
      <c r="K326" s="771">
        <v>8029767900</v>
      </c>
      <c r="L326" s="771">
        <v>7628289900</v>
      </c>
      <c r="M326" s="771">
        <v>7467698700</v>
      </c>
      <c r="N326" s="771">
        <v>7226788800</v>
      </c>
      <c r="O326" s="771"/>
      <c r="P326" s="771"/>
      <c r="Q326" s="771"/>
      <c r="R326" s="771"/>
      <c r="S326" s="771"/>
      <c r="T326" s="771"/>
      <c r="U326" s="771"/>
      <c r="V326" s="771"/>
      <c r="W326" s="771"/>
      <c r="X326" s="771"/>
      <c r="Y326" s="771"/>
      <c r="Z326" s="771"/>
      <c r="AA326" s="771"/>
      <c r="AB326" s="771"/>
      <c r="AC326"/>
    </row>
    <row r="327" spans="2:29" ht="12.45">
      <c r="B327" s="759"/>
      <c r="C327" s="756"/>
      <c r="D327" s="756"/>
      <c r="E327" s="756"/>
      <c r="F327" s="756"/>
      <c r="G327" s="756"/>
      <c r="H327" s="750" t="s">
        <v>218</v>
      </c>
      <c r="I327" s="750" t="s">
        <v>2247</v>
      </c>
      <c r="J327" s="771"/>
      <c r="K327" s="771">
        <v>11375502600</v>
      </c>
      <c r="L327" s="771">
        <v>10806711300</v>
      </c>
      <c r="M327" s="771">
        <v>10579222500</v>
      </c>
      <c r="N327" s="771">
        <v>10237943100</v>
      </c>
      <c r="O327" s="771"/>
      <c r="P327" s="771"/>
      <c r="Q327" s="771"/>
      <c r="R327" s="771"/>
      <c r="S327" s="771"/>
      <c r="T327" s="771"/>
      <c r="U327" s="771"/>
      <c r="V327" s="771"/>
      <c r="W327" s="771"/>
      <c r="X327" s="771"/>
      <c r="Y327" s="771"/>
      <c r="Z327" s="771"/>
      <c r="AA327" s="771"/>
      <c r="AB327" s="771"/>
      <c r="AC327"/>
    </row>
    <row r="328" spans="2:29" ht="12.45">
      <c r="B328" s="751">
        <v>8033</v>
      </c>
      <c r="C328" s="750" t="s">
        <v>1179</v>
      </c>
      <c r="D328" s="750" t="s">
        <v>242</v>
      </c>
      <c r="E328" s="750" t="s">
        <v>41</v>
      </c>
      <c r="F328" s="750" t="s">
        <v>242</v>
      </c>
      <c r="G328" s="750" t="s">
        <v>821</v>
      </c>
      <c r="H328" s="750" t="s">
        <v>822</v>
      </c>
      <c r="I328" s="750" t="s">
        <v>2200</v>
      </c>
      <c r="J328" s="771"/>
      <c r="K328" s="771"/>
      <c r="L328" s="771"/>
      <c r="M328" s="771"/>
      <c r="N328" s="771"/>
      <c r="O328" s="771"/>
      <c r="P328" s="771"/>
      <c r="Q328" s="771"/>
      <c r="R328" s="771"/>
      <c r="S328" s="771"/>
      <c r="T328" s="771"/>
      <c r="U328" s="771"/>
      <c r="V328" s="771"/>
      <c r="W328" s="771">
        <v>67683</v>
      </c>
      <c r="X328" s="771">
        <v>54285</v>
      </c>
      <c r="Y328" s="771">
        <v>40656</v>
      </c>
      <c r="Z328" s="771">
        <v>33957</v>
      </c>
      <c r="AA328" s="771">
        <v>30492</v>
      </c>
      <c r="AB328" s="771">
        <v>20328</v>
      </c>
      <c r="AC328"/>
    </row>
    <row r="329" spans="2:29" ht="12.45">
      <c r="B329" s="759"/>
      <c r="C329" s="756"/>
      <c r="D329" s="756"/>
      <c r="E329" s="756"/>
      <c r="F329" s="756"/>
      <c r="G329" s="756"/>
      <c r="H329" s="750" t="s">
        <v>32</v>
      </c>
      <c r="I329" s="750" t="s">
        <v>2199</v>
      </c>
      <c r="J329" s="771"/>
      <c r="K329" s="771"/>
      <c r="L329" s="771"/>
      <c r="M329" s="771"/>
      <c r="N329" s="771"/>
      <c r="O329" s="771"/>
      <c r="P329" s="771"/>
      <c r="Q329" s="771"/>
      <c r="R329" s="771"/>
      <c r="S329" s="771"/>
      <c r="T329" s="771"/>
      <c r="U329" s="771"/>
      <c r="V329" s="771"/>
      <c r="W329" s="771">
        <v>677523</v>
      </c>
      <c r="X329" s="771">
        <v>542157</v>
      </c>
      <c r="Y329" s="771">
        <v>406560</v>
      </c>
      <c r="Z329" s="771">
        <v>338877</v>
      </c>
      <c r="AA329" s="771">
        <v>304920</v>
      </c>
      <c r="AB329" s="771">
        <v>203280</v>
      </c>
      <c r="AC329"/>
    </row>
    <row r="330" spans="2:29" ht="12.45">
      <c r="B330" s="751">
        <v>8034</v>
      </c>
      <c r="C330" s="750" t="s">
        <v>1180</v>
      </c>
      <c r="D330" s="750" t="s">
        <v>242</v>
      </c>
      <c r="E330" s="750" t="s">
        <v>41</v>
      </c>
      <c r="F330" s="750" t="s">
        <v>242</v>
      </c>
      <c r="G330" s="750" t="s">
        <v>821</v>
      </c>
      <c r="H330" s="750" t="s">
        <v>822</v>
      </c>
      <c r="I330" s="750" t="s">
        <v>2202</v>
      </c>
      <c r="J330" s="771"/>
      <c r="K330" s="771"/>
      <c r="L330" s="771"/>
      <c r="M330" s="771"/>
      <c r="N330" s="771"/>
      <c r="O330" s="771"/>
      <c r="P330" s="771"/>
      <c r="Q330" s="771"/>
      <c r="R330" s="771"/>
      <c r="S330" s="771"/>
      <c r="T330" s="771"/>
      <c r="U330" s="771"/>
      <c r="V330" s="771"/>
      <c r="W330" s="771">
        <v>33957</v>
      </c>
      <c r="X330" s="771">
        <v>27027</v>
      </c>
      <c r="Y330" s="771">
        <v>20328</v>
      </c>
      <c r="Z330" s="771">
        <v>16863</v>
      </c>
      <c r="AA330" s="771">
        <v>13629</v>
      </c>
      <c r="AB330" s="771">
        <v>10164</v>
      </c>
      <c r="AC330"/>
    </row>
    <row r="331" spans="2:29" ht="12.45">
      <c r="B331" s="759"/>
      <c r="C331" s="756"/>
      <c r="D331" s="756"/>
      <c r="E331" s="756"/>
      <c r="F331" s="756"/>
      <c r="G331" s="756"/>
      <c r="H331" s="750" t="s">
        <v>32</v>
      </c>
      <c r="I331" s="750" t="s">
        <v>2201</v>
      </c>
      <c r="J331" s="771"/>
      <c r="K331" s="771"/>
      <c r="L331" s="771"/>
      <c r="M331" s="771"/>
      <c r="N331" s="771"/>
      <c r="O331" s="771"/>
      <c r="P331" s="771"/>
      <c r="Q331" s="771"/>
      <c r="R331" s="771"/>
      <c r="S331" s="771"/>
      <c r="T331" s="771"/>
      <c r="U331" s="771"/>
      <c r="V331" s="771"/>
      <c r="W331" s="771">
        <v>203280</v>
      </c>
      <c r="X331" s="771">
        <v>169323</v>
      </c>
      <c r="Y331" s="771">
        <v>338877</v>
      </c>
      <c r="Z331" s="771">
        <v>270963</v>
      </c>
      <c r="AA331" s="771">
        <v>135597</v>
      </c>
      <c r="AB331" s="771">
        <v>101640</v>
      </c>
      <c r="AC331"/>
    </row>
    <row r="332" spans="2:29" ht="12.45">
      <c r="B332" s="751">
        <v>8035</v>
      </c>
      <c r="C332" s="750" t="s">
        <v>1232</v>
      </c>
      <c r="D332" s="750" t="s">
        <v>17388</v>
      </c>
      <c r="E332" s="750" t="s">
        <v>41</v>
      </c>
      <c r="F332" s="750" t="s">
        <v>17388</v>
      </c>
      <c r="G332" s="750" t="s">
        <v>821</v>
      </c>
      <c r="H332" s="750" t="s">
        <v>32</v>
      </c>
      <c r="I332" s="750" t="s">
        <v>17387</v>
      </c>
      <c r="J332" s="771">
        <v>343035000</v>
      </c>
      <c r="K332" s="771"/>
      <c r="L332" s="771"/>
      <c r="M332" s="771"/>
      <c r="N332" s="771"/>
      <c r="O332" s="771"/>
      <c r="P332" s="771"/>
      <c r="Q332" s="771"/>
      <c r="R332" s="771"/>
      <c r="S332" s="771"/>
      <c r="T332" s="771"/>
      <c r="U332" s="771"/>
      <c r="V332" s="771"/>
      <c r="W332" s="771"/>
      <c r="X332" s="771"/>
      <c r="Y332" s="771"/>
      <c r="Z332" s="771"/>
      <c r="AA332" s="771"/>
      <c r="AB332" s="771"/>
      <c r="AC332"/>
    </row>
    <row r="333" spans="2:29" ht="12.45">
      <c r="B333" s="751">
        <v>8036</v>
      </c>
      <c r="C333" s="750" t="s">
        <v>1233</v>
      </c>
      <c r="D333" s="750" t="s">
        <v>17388</v>
      </c>
      <c r="E333" s="750" t="s">
        <v>41</v>
      </c>
      <c r="F333" s="750" t="s">
        <v>17388</v>
      </c>
      <c r="G333" s="750" t="s">
        <v>821</v>
      </c>
      <c r="H333" s="750" t="s">
        <v>32</v>
      </c>
      <c r="I333" s="750" t="s">
        <v>17391</v>
      </c>
      <c r="J333" s="771">
        <v>686070000</v>
      </c>
      <c r="K333" s="771"/>
      <c r="L333" s="771"/>
      <c r="M333" s="771"/>
      <c r="N333" s="771"/>
      <c r="O333" s="771"/>
      <c r="P333" s="771"/>
      <c r="Q333" s="771"/>
      <c r="R333" s="771"/>
      <c r="S333" s="771"/>
      <c r="T333" s="771"/>
      <c r="U333" s="771"/>
      <c r="V333" s="771"/>
      <c r="W333" s="771"/>
      <c r="X333" s="771"/>
      <c r="Y333" s="771"/>
      <c r="Z333" s="771"/>
      <c r="AA333" s="771"/>
      <c r="AB333" s="771"/>
      <c r="AC333"/>
    </row>
    <row r="334" spans="2:29" ht="12.45">
      <c r="B334" s="751">
        <v>8037</v>
      </c>
      <c r="C334" s="750" t="s">
        <v>1256</v>
      </c>
      <c r="D334" s="750" t="s">
        <v>648</v>
      </c>
      <c r="E334" s="750" t="s">
        <v>41</v>
      </c>
      <c r="F334" s="750" t="s">
        <v>648</v>
      </c>
      <c r="G334" s="750" t="s">
        <v>821</v>
      </c>
      <c r="H334" s="750" t="s">
        <v>32</v>
      </c>
      <c r="I334" s="750" t="s">
        <v>17393</v>
      </c>
      <c r="J334" s="771"/>
      <c r="K334" s="771"/>
      <c r="L334" s="771"/>
      <c r="M334" s="771"/>
      <c r="N334" s="771"/>
      <c r="O334" s="771"/>
      <c r="P334" s="771"/>
      <c r="Q334" s="771"/>
      <c r="R334" s="771"/>
      <c r="S334" s="771"/>
      <c r="T334" s="771"/>
      <c r="U334" s="771"/>
      <c r="V334" s="771"/>
      <c r="W334" s="771"/>
      <c r="X334" s="771"/>
      <c r="Y334" s="771"/>
      <c r="Z334" s="771"/>
      <c r="AA334" s="771"/>
      <c r="AB334" s="771">
        <v>396627</v>
      </c>
      <c r="AC334"/>
    </row>
    <row r="335" spans="2:29" ht="12.45">
      <c r="B335" s="751">
        <v>8500</v>
      </c>
      <c r="C335" s="750" t="s">
        <v>666</v>
      </c>
      <c r="D335" s="750" t="s">
        <v>149</v>
      </c>
      <c r="E335" s="750" t="s">
        <v>149</v>
      </c>
      <c r="F335" s="750" t="s">
        <v>149</v>
      </c>
      <c r="G335" s="750" t="s">
        <v>149</v>
      </c>
      <c r="H335" s="750" t="s">
        <v>149</v>
      </c>
      <c r="I335" s="750" t="s">
        <v>149</v>
      </c>
      <c r="J335" s="771"/>
      <c r="K335" s="771"/>
      <c r="L335" s="771"/>
      <c r="M335" s="771"/>
      <c r="N335" s="771"/>
      <c r="O335" s="771"/>
      <c r="P335" s="771"/>
      <c r="Q335" s="771"/>
      <c r="R335" s="771"/>
      <c r="S335" s="771"/>
      <c r="T335" s="771"/>
      <c r="U335" s="771"/>
      <c r="V335" s="771"/>
      <c r="W335" s="771"/>
      <c r="X335" s="771"/>
      <c r="Y335" s="771"/>
      <c r="Z335" s="771"/>
      <c r="AA335" s="771"/>
      <c r="AB335" s="771"/>
      <c r="AC335"/>
    </row>
    <row r="336" spans="2:29" ht="12.45">
      <c r="B336" s="751">
        <v>8501</v>
      </c>
      <c r="C336" s="750" t="s">
        <v>1100</v>
      </c>
      <c r="D336" s="750" t="s">
        <v>1101</v>
      </c>
      <c r="E336" s="750" t="s">
        <v>41</v>
      </c>
      <c r="F336" s="750"/>
      <c r="G336" s="750" t="s">
        <v>821</v>
      </c>
      <c r="H336" s="750" t="s">
        <v>822</v>
      </c>
      <c r="I336" s="750" t="s">
        <v>1960</v>
      </c>
      <c r="J336" s="771"/>
      <c r="K336" s="771"/>
      <c r="L336" s="771"/>
      <c r="M336" s="771"/>
      <c r="N336" s="771"/>
      <c r="O336" s="771">
        <v>13282500</v>
      </c>
      <c r="P336" s="771">
        <v>10048500</v>
      </c>
      <c r="Q336" s="771">
        <v>8385300</v>
      </c>
      <c r="R336" s="771">
        <v>8131200</v>
      </c>
      <c r="S336" s="771">
        <v>7969500</v>
      </c>
      <c r="T336" s="771">
        <v>7900200</v>
      </c>
      <c r="U336" s="771">
        <v>7830900</v>
      </c>
      <c r="V336" s="771">
        <v>7045500</v>
      </c>
      <c r="W336" s="771">
        <v>6699000</v>
      </c>
      <c r="X336" s="771">
        <v>6375600</v>
      </c>
      <c r="Y336" s="771">
        <v>6052200</v>
      </c>
      <c r="Z336" s="771">
        <v>6052200</v>
      </c>
      <c r="AA336" s="771">
        <v>6052200</v>
      </c>
      <c r="AB336" s="771">
        <v>6052200</v>
      </c>
      <c r="AC336"/>
    </row>
    <row r="337" spans="2:29" ht="12.45">
      <c r="B337" s="759"/>
      <c r="C337" s="756"/>
      <c r="D337" s="756"/>
      <c r="E337" s="756"/>
      <c r="F337" s="756"/>
      <c r="G337" s="756"/>
      <c r="H337" s="750" t="s">
        <v>32</v>
      </c>
      <c r="I337" s="750" t="s">
        <v>1958</v>
      </c>
      <c r="J337" s="771"/>
      <c r="K337" s="771"/>
      <c r="L337" s="771"/>
      <c r="M337" s="771"/>
      <c r="N337" s="771"/>
      <c r="O337" s="771">
        <v>146107500</v>
      </c>
      <c r="P337" s="771">
        <v>110418000</v>
      </c>
      <c r="Q337" s="771">
        <v>92238300</v>
      </c>
      <c r="R337" s="771">
        <v>89558700</v>
      </c>
      <c r="S337" s="771">
        <v>87549000</v>
      </c>
      <c r="T337" s="771">
        <v>86879100</v>
      </c>
      <c r="U337" s="771">
        <v>86209200</v>
      </c>
      <c r="V337" s="771">
        <v>77592900</v>
      </c>
      <c r="W337" s="771">
        <v>73712100</v>
      </c>
      <c r="X337" s="771">
        <v>70016100</v>
      </c>
      <c r="Y337" s="771">
        <v>66528000</v>
      </c>
      <c r="Z337" s="771">
        <v>66528000</v>
      </c>
      <c r="AA337" s="771">
        <v>66528000</v>
      </c>
      <c r="AB337" s="771">
        <v>66528000</v>
      </c>
      <c r="AC337"/>
    </row>
    <row r="338" spans="2:29" ht="12.45">
      <c r="B338" s="759"/>
      <c r="C338" s="756"/>
      <c r="D338" s="756"/>
      <c r="E338" s="756"/>
      <c r="F338" s="756"/>
      <c r="G338" s="756"/>
      <c r="H338" s="750" t="s">
        <v>34</v>
      </c>
      <c r="I338" s="750" t="s">
        <v>1956</v>
      </c>
      <c r="J338" s="771"/>
      <c r="K338" s="771"/>
      <c r="L338" s="771"/>
      <c r="M338" s="771"/>
      <c r="N338" s="771"/>
      <c r="O338" s="771">
        <v>233772000</v>
      </c>
      <c r="P338" s="771">
        <v>176668800</v>
      </c>
      <c r="Q338" s="771">
        <v>147585900</v>
      </c>
      <c r="R338" s="771">
        <v>143289300</v>
      </c>
      <c r="S338" s="771">
        <v>140078400</v>
      </c>
      <c r="T338" s="771">
        <v>139015800</v>
      </c>
      <c r="U338" s="771">
        <v>137930100</v>
      </c>
      <c r="V338" s="771">
        <v>124139400</v>
      </c>
      <c r="W338" s="771">
        <v>117925500</v>
      </c>
      <c r="X338" s="771">
        <v>112035000</v>
      </c>
      <c r="Y338" s="771">
        <v>106444800</v>
      </c>
      <c r="Z338" s="771">
        <v>106444800</v>
      </c>
      <c r="AA338" s="771">
        <v>106444800</v>
      </c>
      <c r="AB338" s="771">
        <v>106444800</v>
      </c>
      <c r="AC338"/>
    </row>
    <row r="339" spans="2:29" ht="12.45">
      <c r="B339" s="759"/>
      <c r="C339" s="756"/>
      <c r="D339" s="756"/>
      <c r="E339" s="756"/>
      <c r="F339" s="756"/>
      <c r="G339" s="756"/>
      <c r="H339" s="750" t="s">
        <v>218</v>
      </c>
      <c r="I339" s="750" t="s">
        <v>1962</v>
      </c>
      <c r="J339" s="771"/>
      <c r="K339" s="771"/>
      <c r="L339" s="771"/>
      <c r="M339" s="771"/>
      <c r="N339" s="771"/>
      <c r="O339" s="771">
        <v>336058800</v>
      </c>
      <c r="P339" s="771">
        <v>253961400</v>
      </c>
      <c r="Q339" s="771">
        <v>212150400</v>
      </c>
      <c r="R339" s="771">
        <v>205982700</v>
      </c>
      <c r="S339" s="771">
        <v>201362700</v>
      </c>
      <c r="T339" s="771">
        <v>199815000</v>
      </c>
      <c r="U339" s="771">
        <v>198290400</v>
      </c>
      <c r="V339" s="771">
        <v>178447500</v>
      </c>
      <c r="W339" s="771">
        <v>169530900</v>
      </c>
      <c r="X339" s="771">
        <v>161053200</v>
      </c>
      <c r="Y339" s="771">
        <v>152991300</v>
      </c>
      <c r="Z339" s="771">
        <v>152991300</v>
      </c>
      <c r="AA339" s="771">
        <v>152991300</v>
      </c>
      <c r="AB339" s="771">
        <v>152991300</v>
      </c>
      <c r="AC339"/>
    </row>
    <row r="340" spans="2:29" ht="12.45">
      <c r="B340" s="759"/>
      <c r="C340" s="756"/>
      <c r="D340" s="756"/>
      <c r="E340" s="756"/>
      <c r="F340" s="756"/>
      <c r="G340" s="750" t="s">
        <v>890</v>
      </c>
      <c r="H340" s="750" t="s">
        <v>822</v>
      </c>
      <c r="I340" s="750" t="s">
        <v>1959</v>
      </c>
      <c r="J340" s="771"/>
      <c r="K340" s="771"/>
      <c r="L340" s="771"/>
      <c r="M340" s="771"/>
      <c r="N340" s="771"/>
      <c r="O340" s="771">
        <v>15939000</v>
      </c>
      <c r="P340" s="771">
        <v>12035100</v>
      </c>
      <c r="Q340" s="771">
        <v>10071600</v>
      </c>
      <c r="R340" s="771">
        <v>9771300</v>
      </c>
      <c r="S340" s="771">
        <v>9540300</v>
      </c>
      <c r="T340" s="771">
        <v>9471000</v>
      </c>
      <c r="U340" s="771">
        <v>9401700</v>
      </c>
      <c r="V340" s="771">
        <v>8454600</v>
      </c>
      <c r="W340" s="771">
        <v>8038800</v>
      </c>
      <c r="X340" s="771">
        <v>7646100</v>
      </c>
      <c r="Y340" s="771">
        <v>7253400</v>
      </c>
      <c r="Z340" s="771">
        <v>7253400</v>
      </c>
      <c r="AA340" s="771">
        <v>7253400</v>
      </c>
      <c r="AB340" s="771">
        <v>7253400</v>
      </c>
      <c r="AC340"/>
    </row>
    <row r="341" spans="2:29" ht="12.45">
      <c r="B341" s="759"/>
      <c r="C341" s="756"/>
      <c r="D341" s="756"/>
      <c r="E341" s="756"/>
      <c r="F341" s="756"/>
      <c r="G341" s="756"/>
      <c r="H341" s="750" t="s">
        <v>32</v>
      </c>
      <c r="I341" s="750" t="s">
        <v>1957</v>
      </c>
      <c r="J341" s="771"/>
      <c r="K341" s="771"/>
      <c r="L341" s="771"/>
      <c r="M341" s="771"/>
      <c r="N341" s="771"/>
      <c r="O341" s="771">
        <v>175329000</v>
      </c>
      <c r="P341" s="771">
        <v>132501600</v>
      </c>
      <c r="Q341" s="771">
        <v>110695200</v>
      </c>
      <c r="R341" s="771">
        <v>107461200</v>
      </c>
      <c r="S341" s="771">
        <v>105058800</v>
      </c>
      <c r="T341" s="771">
        <v>104250300</v>
      </c>
      <c r="U341" s="771">
        <v>103441800</v>
      </c>
      <c r="V341" s="771">
        <v>93116100</v>
      </c>
      <c r="W341" s="771">
        <v>88449900</v>
      </c>
      <c r="X341" s="771">
        <v>84037800</v>
      </c>
      <c r="Y341" s="771">
        <v>79833600</v>
      </c>
      <c r="Z341" s="771">
        <v>79833600</v>
      </c>
      <c r="AA341" s="771">
        <v>79833600</v>
      </c>
      <c r="AB341" s="771">
        <v>79833600</v>
      </c>
      <c r="AC341"/>
    </row>
    <row r="342" spans="2:29" ht="12.45">
      <c r="B342" s="759"/>
      <c r="C342" s="756"/>
      <c r="D342" s="756"/>
      <c r="E342" s="756"/>
      <c r="F342" s="756"/>
      <c r="G342" s="756"/>
      <c r="H342" s="750" t="s">
        <v>34</v>
      </c>
      <c r="I342" s="750" t="s">
        <v>1955</v>
      </c>
      <c r="J342" s="771"/>
      <c r="K342" s="771"/>
      <c r="L342" s="771"/>
      <c r="M342" s="771"/>
      <c r="N342" s="771"/>
      <c r="O342" s="771">
        <v>280526400</v>
      </c>
      <c r="P342" s="771">
        <v>212011800</v>
      </c>
      <c r="Q342" s="771">
        <v>177107700</v>
      </c>
      <c r="R342" s="771">
        <v>171956400</v>
      </c>
      <c r="S342" s="771">
        <v>168098700</v>
      </c>
      <c r="T342" s="771">
        <v>166805100</v>
      </c>
      <c r="U342" s="771">
        <v>165511500</v>
      </c>
      <c r="V342" s="771">
        <v>148971900</v>
      </c>
      <c r="W342" s="771">
        <v>141510600</v>
      </c>
      <c r="X342" s="771">
        <v>134442000</v>
      </c>
      <c r="Y342" s="771">
        <v>127719900</v>
      </c>
      <c r="Z342" s="771">
        <v>127719900</v>
      </c>
      <c r="AA342" s="771">
        <v>127719900</v>
      </c>
      <c r="AB342" s="771">
        <v>127719900</v>
      </c>
      <c r="AC342"/>
    </row>
    <row r="343" spans="2:29" ht="12.45">
      <c r="B343" s="759"/>
      <c r="C343" s="756"/>
      <c r="D343" s="756"/>
      <c r="E343" s="756"/>
      <c r="F343" s="756"/>
      <c r="G343" s="756"/>
      <c r="H343" s="750" t="s">
        <v>218</v>
      </c>
      <c r="I343" s="750" t="s">
        <v>1961</v>
      </c>
      <c r="J343" s="771"/>
      <c r="K343" s="771"/>
      <c r="L343" s="771"/>
      <c r="M343" s="771"/>
      <c r="N343" s="771"/>
      <c r="O343" s="771">
        <v>403256700</v>
      </c>
      <c r="P343" s="771">
        <v>304758300</v>
      </c>
      <c r="Q343" s="771">
        <v>254585100</v>
      </c>
      <c r="R343" s="771">
        <v>247193100</v>
      </c>
      <c r="S343" s="771">
        <v>241626000</v>
      </c>
      <c r="T343" s="771">
        <v>239778000</v>
      </c>
      <c r="U343" s="771">
        <v>237930000</v>
      </c>
      <c r="V343" s="771">
        <v>214137000</v>
      </c>
      <c r="W343" s="771">
        <v>203441700</v>
      </c>
      <c r="X343" s="771">
        <v>193254600</v>
      </c>
      <c r="Y343" s="771">
        <v>183598800</v>
      </c>
      <c r="Z343" s="771">
        <v>183598800</v>
      </c>
      <c r="AA343" s="771">
        <v>183598800</v>
      </c>
      <c r="AB343" s="771">
        <v>183598800</v>
      </c>
      <c r="AC343"/>
    </row>
    <row r="344" spans="2:29" ht="12.45">
      <c r="B344" s="751">
        <v>8502</v>
      </c>
      <c r="C344" s="750" t="s">
        <v>1109</v>
      </c>
      <c r="D344" s="750" t="s">
        <v>1101</v>
      </c>
      <c r="E344" s="750" t="s">
        <v>41</v>
      </c>
      <c r="F344" s="750"/>
      <c r="G344" s="750" t="s">
        <v>821</v>
      </c>
      <c r="H344" s="750" t="s">
        <v>822</v>
      </c>
      <c r="I344" s="750" t="s">
        <v>1968</v>
      </c>
      <c r="J344" s="771"/>
      <c r="K344" s="771"/>
      <c r="L344" s="771"/>
      <c r="M344" s="771"/>
      <c r="N344" s="771"/>
      <c r="O344" s="771">
        <v>15269100</v>
      </c>
      <c r="P344" s="771">
        <v>11550000</v>
      </c>
      <c r="Q344" s="771">
        <v>9632700</v>
      </c>
      <c r="R344" s="771">
        <v>9355500</v>
      </c>
      <c r="S344" s="771">
        <v>9147600</v>
      </c>
      <c r="T344" s="771">
        <v>9078300</v>
      </c>
      <c r="U344" s="771">
        <v>9009000</v>
      </c>
      <c r="V344" s="771">
        <v>8108100</v>
      </c>
      <c r="W344" s="771">
        <v>7715400</v>
      </c>
      <c r="X344" s="771">
        <v>7322700</v>
      </c>
      <c r="Y344" s="771">
        <v>6953100</v>
      </c>
      <c r="Z344" s="771">
        <v>6953100</v>
      </c>
      <c r="AA344" s="771">
        <v>6953100</v>
      </c>
      <c r="AB344" s="771">
        <v>6953100</v>
      </c>
      <c r="AC344"/>
    </row>
    <row r="345" spans="2:29" ht="12.45">
      <c r="B345" s="759"/>
      <c r="C345" s="756"/>
      <c r="D345" s="756"/>
      <c r="E345" s="756"/>
      <c r="F345" s="756"/>
      <c r="G345" s="756"/>
      <c r="H345" s="750" t="s">
        <v>32</v>
      </c>
      <c r="I345" s="750" t="s">
        <v>1966</v>
      </c>
      <c r="J345" s="771"/>
      <c r="K345" s="771"/>
      <c r="L345" s="771"/>
      <c r="M345" s="771"/>
      <c r="N345" s="771"/>
      <c r="O345" s="771">
        <v>168029400</v>
      </c>
      <c r="P345" s="771">
        <v>126980700</v>
      </c>
      <c r="Q345" s="771">
        <v>106075200</v>
      </c>
      <c r="R345" s="771">
        <v>102979800</v>
      </c>
      <c r="S345" s="771">
        <v>100669800</v>
      </c>
      <c r="T345" s="771">
        <v>99907500</v>
      </c>
      <c r="U345" s="771">
        <v>99122100</v>
      </c>
      <c r="V345" s="771">
        <v>89212200</v>
      </c>
      <c r="W345" s="771">
        <v>84753900</v>
      </c>
      <c r="X345" s="771">
        <v>80503500</v>
      </c>
      <c r="Y345" s="771">
        <v>76484100</v>
      </c>
      <c r="Z345" s="771">
        <v>76484100</v>
      </c>
      <c r="AA345" s="771">
        <v>76484100</v>
      </c>
      <c r="AB345" s="771">
        <v>76484100</v>
      </c>
      <c r="AC345"/>
    </row>
    <row r="346" spans="2:29" ht="12.45">
      <c r="B346" s="759"/>
      <c r="C346" s="756"/>
      <c r="D346" s="756"/>
      <c r="E346" s="756"/>
      <c r="F346" s="756"/>
      <c r="G346" s="756"/>
      <c r="H346" s="750" t="s">
        <v>34</v>
      </c>
      <c r="I346" s="750" t="s">
        <v>1964</v>
      </c>
      <c r="J346" s="771"/>
      <c r="K346" s="771"/>
      <c r="L346" s="771"/>
      <c r="M346" s="771"/>
      <c r="N346" s="771"/>
      <c r="O346" s="771">
        <v>268837800</v>
      </c>
      <c r="P346" s="771">
        <v>203164500</v>
      </c>
      <c r="Q346" s="771">
        <v>169715700</v>
      </c>
      <c r="R346" s="771">
        <v>164772300</v>
      </c>
      <c r="S346" s="771">
        <v>161076300</v>
      </c>
      <c r="T346" s="771">
        <v>159852000</v>
      </c>
      <c r="U346" s="771">
        <v>158604600</v>
      </c>
      <c r="V346" s="771">
        <v>142734900</v>
      </c>
      <c r="W346" s="771">
        <v>135597000</v>
      </c>
      <c r="X346" s="771">
        <v>128828700</v>
      </c>
      <c r="Y346" s="771">
        <v>122383800</v>
      </c>
      <c r="Z346" s="771">
        <v>122383800</v>
      </c>
      <c r="AA346" s="771">
        <v>122383800</v>
      </c>
      <c r="AB346" s="771">
        <v>122383800</v>
      </c>
      <c r="AC346"/>
    </row>
    <row r="347" spans="2:29" ht="12.45">
      <c r="B347" s="759"/>
      <c r="C347" s="756"/>
      <c r="D347" s="756"/>
      <c r="E347" s="756"/>
      <c r="F347" s="756"/>
      <c r="G347" s="756"/>
      <c r="H347" s="750" t="s">
        <v>218</v>
      </c>
      <c r="I347" s="750" t="s">
        <v>1970</v>
      </c>
      <c r="J347" s="771"/>
      <c r="K347" s="771"/>
      <c r="L347" s="771"/>
      <c r="M347" s="771"/>
      <c r="N347" s="771"/>
      <c r="O347" s="771">
        <v>386463000</v>
      </c>
      <c r="P347" s="771">
        <v>292053300</v>
      </c>
      <c r="Q347" s="771">
        <v>243982200</v>
      </c>
      <c r="R347" s="771">
        <v>236844300</v>
      </c>
      <c r="S347" s="771">
        <v>231531300</v>
      </c>
      <c r="T347" s="771">
        <v>229798800</v>
      </c>
      <c r="U347" s="771">
        <v>227973900</v>
      </c>
      <c r="V347" s="771">
        <v>205174200</v>
      </c>
      <c r="W347" s="771">
        <v>194917800</v>
      </c>
      <c r="X347" s="771">
        <v>185169600</v>
      </c>
      <c r="Y347" s="771">
        <v>175929600</v>
      </c>
      <c r="Z347" s="771">
        <v>175929600</v>
      </c>
      <c r="AA347" s="771">
        <v>175929600</v>
      </c>
      <c r="AB347" s="771">
        <v>175929600</v>
      </c>
      <c r="AC347"/>
    </row>
    <row r="348" spans="2:29" ht="12.45">
      <c r="B348" s="759"/>
      <c r="C348" s="756"/>
      <c r="D348" s="756"/>
      <c r="E348" s="756"/>
      <c r="F348" s="756"/>
      <c r="G348" s="750" t="s">
        <v>890</v>
      </c>
      <c r="H348" s="750" t="s">
        <v>822</v>
      </c>
      <c r="I348" s="750" t="s">
        <v>1967</v>
      </c>
      <c r="J348" s="771"/>
      <c r="K348" s="771"/>
      <c r="L348" s="771"/>
      <c r="M348" s="771"/>
      <c r="N348" s="771"/>
      <c r="O348" s="771">
        <v>18341400</v>
      </c>
      <c r="P348" s="771">
        <v>13860000</v>
      </c>
      <c r="Q348" s="771">
        <v>11573100</v>
      </c>
      <c r="R348" s="771">
        <v>11226600</v>
      </c>
      <c r="S348" s="771">
        <v>10972500</v>
      </c>
      <c r="T348" s="771">
        <v>10903200</v>
      </c>
      <c r="U348" s="771">
        <v>10810800</v>
      </c>
      <c r="V348" s="771">
        <v>9725100</v>
      </c>
      <c r="W348" s="771">
        <v>9240000</v>
      </c>
      <c r="X348" s="771">
        <v>8778000</v>
      </c>
      <c r="Y348" s="771">
        <v>8339100</v>
      </c>
      <c r="Z348" s="771">
        <v>8339100</v>
      </c>
      <c r="AA348" s="771">
        <v>8339100</v>
      </c>
      <c r="AB348" s="771">
        <v>8339100</v>
      </c>
      <c r="AC348"/>
    </row>
    <row r="349" spans="2:29" ht="12.45">
      <c r="B349" s="759"/>
      <c r="C349" s="756"/>
      <c r="D349" s="756"/>
      <c r="E349" s="756"/>
      <c r="F349" s="756"/>
      <c r="G349" s="756"/>
      <c r="H349" s="750" t="s">
        <v>32</v>
      </c>
      <c r="I349" s="750" t="s">
        <v>1965</v>
      </c>
      <c r="J349" s="771"/>
      <c r="K349" s="771"/>
      <c r="L349" s="771"/>
      <c r="M349" s="771"/>
      <c r="N349" s="771"/>
      <c r="O349" s="771">
        <v>201639900</v>
      </c>
      <c r="P349" s="771">
        <v>152367600</v>
      </c>
      <c r="Q349" s="771">
        <v>127281000</v>
      </c>
      <c r="R349" s="771">
        <v>123585000</v>
      </c>
      <c r="S349" s="771">
        <v>120813000</v>
      </c>
      <c r="T349" s="771">
        <v>119889000</v>
      </c>
      <c r="U349" s="771">
        <v>118941900</v>
      </c>
      <c r="V349" s="771">
        <v>107045400</v>
      </c>
      <c r="W349" s="771">
        <v>101709300</v>
      </c>
      <c r="X349" s="771">
        <v>96604200</v>
      </c>
      <c r="Y349" s="771">
        <v>91776300</v>
      </c>
      <c r="Z349" s="771">
        <v>91776300</v>
      </c>
      <c r="AA349" s="771">
        <v>91776300</v>
      </c>
      <c r="AB349" s="771">
        <v>91776300</v>
      </c>
      <c r="AC349"/>
    </row>
    <row r="350" spans="2:29" ht="12.45">
      <c r="B350" s="759"/>
      <c r="C350" s="756"/>
      <c r="D350" s="756"/>
      <c r="E350" s="756"/>
      <c r="F350" s="756"/>
      <c r="G350" s="756"/>
      <c r="H350" s="750" t="s">
        <v>34</v>
      </c>
      <c r="I350" s="750" t="s">
        <v>1963</v>
      </c>
      <c r="J350" s="771"/>
      <c r="K350" s="771"/>
      <c r="L350" s="771"/>
      <c r="M350" s="771"/>
      <c r="N350" s="771"/>
      <c r="O350" s="771">
        <v>322614600</v>
      </c>
      <c r="P350" s="771">
        <v>243797400</v>
      </c>
      <c r="Q350" s="771">
        <v>203672700</v>
      </c>
      <c r="R350" s="771">
        <v>197712900</v>
      </c>
      <c r="S350" s="771">
        <v>193277700</v>
      </c>
      <c r="T350" s="771">
        <v>191822400</v>
      </c>
      <c r="U350" s="771">
        <v>190320900</v>
      </c>
      <c r="V350" s="771">
        <v>171286500</v>
      </c>
      <c r="W350" s="771">
        <v>162716400</v>
      </c>
      <c r="X350" s="771">
        <v>154585200</v>
      </c>
      <c r="Y350" s="771">
        <v>146846700</v>
      </c>
      <c r="Z350" s="771">
        <v>146846700</v>
      </c>
      <c r="AA350" s="771">
        <v>146846700</v>
      </c>
      <c r="AB350" s="771">
        <v>146846700</v>
      </c>
      <c r="AC350"/>
    </row>
    <row r="351" spans="2:29" ht="12.45">
      <c r="B351" s="759"/>
      <c r="C351" s="756"/>
      <c r="D351" s="756"/>
      <c r="E351" s="756"/>
      <c r="F351" s="756"/>
      <c r="G351" s="756"/>
      <c r="H351" s="750" t="s">
        <v>218</v>
      </c>
      <c r="I351" s="750" t="s">
        <v>1969</v>
      </c>
      <c r="J351" s="771"/>
      <c r="K351" s="771"/>
      <c r="L351" s="771"/>
      <c r="M351" s="771"/>
      <c r="N351" s="771"/>
      <c r="O351" s="771">
        <v>463755600</v>
      </c>
      <c r="P351" s="771">
        <v>350473200</v>
      </c>
      <c r="Q351" s="771">
        <v>292769400</v>
      </c>
      <c r="R351" s="771">
        <v>284222400</v>
      </c>
      <c r="S351" s="771">
        <v>277846800</v>
      </c>
      <c r="T351" s="771">
        <v>275744700</v>
      </c>
      <c r="U351" s="771">
        <v>273573300</v>
      </c>
      <c r="V351" s="771">
        <v>246222900</v>
      </c>
      <c r="W351" s="771">
        <v>233910600</v>
      </c>
      <c r="X351" s="771">
        <v>222222000</v>
      </c>
      <c r="Y351" s="771">
        <v>211110900</v>
      </c>
      <c r="Z351" s="771">
        <v>211110900</v>
      </c>
      <c r="AA351" s="771">
        <v>211110900</v>
      </c>
      <c r="AB351" s="771">
        <v>211110900</v>
      </c>
      <c r="AC351"/>
    </row>
    <row r="352" spans="2:29" ht="12.45">
      <c r="B352" s="751">
        <v>8503</v>
      </c>
      <c r="C352" s="750" t="s">
        <v>1110</v>
      </c>
      <c r="D352" s="750" t="s">
        <v>1101</v>
      </c>
      <c r="E352" s="750" t="s">
        <v>41</v>
      </c>
      <c r="F352" s="750"/>
      <c r="G352" s="750" t="s">
        <v>821</v>
      </c>
      <c r="H352" s="750" t="s">
        <v>822</v>
      </c>
      <c r="I352" s="750" t="s">
        <v>1976</v>
      </c>
      <c r="J352" s="771"/>
      <c r="K352" s="771"/>
      <c r="L352" s="771"/>
      <c r="M352" s="771"/>
      <c r="N352" s="771"/>
      <c r="O352" s="771">
        <v>22915200</v>
      </c>
      <c r="P352" s="771">
        <v>17325000</v>
      </c>
      <c r="Q352" s="771">
        <v>14460600</v>
      </c>
      <c r="R352" s="771">
        <v>14044800</v>
      </c>
      <c r="S352" s="771">
        <v>13721400</v>
      </c>
      <c r="T352" s="771">
        <v>13629000</v>
      </c>
      <c r="U352" s="771">
        <v>13513500</v>
      </c>
      <c r="V352" s="771">
        <v>12173700</v>
      </c>
      <c r="W352" s="771">
        <v>11550000</v>
      </c>
      <c r="X352" s="771">
        <v>10972500</v>
      </c>
      <c r="Y352" s="771">
        <v>10441200</v>
      </c>
      <c r="Z352" s="771">
        <v>10441200</v>
      </c>
      <c r="AA352" s="771">
        <v>10441200</v>
      </c>
      <c r="AB352" s="771">
        <v>10441200</v>
      </c>
      <c r="AC352"/>
    </row>
    <row r="353" spans="2:29" ht="12.45">
      <c r="B353" s="759"/>
      <c r="C353" s="756"/>
      <c r="D353" s="756"/>
      <c r="E353" s="756"/>
      <c r="F353" s="756"/>
      <c r="G353" s="756"/>
      <c r="H353" s="750" t="s">
        <v>32</v>
      </c>
      <c r="I353" s="750" t="s">
        <v>1974</v>
      </c>
      <c r="J353" s="771"/>
      <c r="K353" s="771"/>
      <c r="L353" s="771"/>
      <c r="M353" s="771"/>
      <c r="N353" s="771"/>
      <c r="O353" s="771">
        <v>252021000</v>
      </c>
      <c r="P353" s="771">
        <v>190459500</v>
      </c>
      <c r="Q353" s="771">
        <v>159112800</v>
      </c>
      <c r="R353" s="771">
        <v>154492800</v>
      </c>
      <c r="S353" s="771">
        <v>151004700</v>
      </c>
      <c r="T353" s="771">
        <v>149849700</v>
      </c>
      <c r="U353" s="771">
        <v>148694700</v>
      </c>
      <c r="V353" s="771">
        <v>133818300</v>
      </c>
      <c r="W353" s="771">
        <v>127142400</v>
      </c>
      <c r="X353" s="771">
        <v>120766800</v>
      </c>
      <c r="Y353" s="771">
        <v>114737700</v>
      </c>
      <c r="Z353" s="771">
        <v>114737700</v>
      </c>
      <c r="AA353" s="771">
        <v>114737700</v>
      </c>
      <c r="AB353" s="771">
        <v>114737700</v>
      </c>
      <c r="AC353"/>
    </row>
    <row r="354" spans="2:29" ht="12.45">
      <c r="B354" s="759"/>
      <c r="C354" s="756"/>
      <c r="D354" s="756"/>
      <c r="E354" s="756"/>
      <c r="F354" s="756"/>
      <c r="G354" s="756"/>
      <c r="H354" s="750" t="s">
        <v>34</v>
      </c>
      <c r="I354" s="750" t="s">
        <v>1972</v>
      </c>
      <c r="J354" s="771"/>
      <c r="K354" s="771"/>
      <c r="L354" s="771"/>
      <c r="M354" s="771"/>
      <c r="N354" s="771"/>
      <c r="O354" s="771">
        <v>403233600</v>
      </c>
      <c r="P354" s="771">
        <v>304735200</v>
      </c>
      <c r="Q354" s="771">
        <v>254585100</v>
      </c>
      <c r="R354" s="771">
        <v>247193100</v>
      </c>
      <c r="S354" s="771">
        <v>241602900</v>
      </c>
      <c r="T354" s="771">
        <v>239754900</v>
      </c>
      <c r="U354" s="771">
        <v>237906900</v>
      </c>
      <c r="V354" s="771">
        <v>214113900</v>
      </c>
      <c r="W354" s="771">
        <v>203418600</v>
      </c>
      <c r="X354" s="771">
        <v>193254600</v>
      </c>
      <c r="Y354" s="771">
        <v>183575700</v>
      </c>
      <c r="Z354" s="771">
        <v>183575700</v>
      </c>
      <c r="AA354" s="771">
        <v>183575700</v>
      </c>
      <c r="AB354" s="771">
        <v>183575700</v>
      </c>
      <c r="AC354"/>
    </row>
    <row r="355" spans="2:29" ht="12.45">
      <c r="B355" s="759"/>
      <c r="C355" s="756"/>
      <c r="D355" s="756"/>
      <c r="E355" s="756"/>
      <c r="F355" s="756"/>
      <c r="G355" s="756"/>
      <c r="H355" s="750" t="s">
        <v>218</v>
      </c>
      <c r="I355" s="750" t="s">
        <v>1978</v>
      </c>
      <c r="J355" s="771"/>
      <c r="K355" s="771"/>
      <c r="L355" s="771"/>
      <c r="M355" s="771"/>
      <c r="N355" s="771"/>
      <c r="O355" s="771">
        <v>579648300</v>
      </c>
      <c r="P355" s="771">
        <v>438068400</v>
      </c>
      <c r="Q355" s="771">
        <v>365950200</v>
      </c>
      <c r="R355" s="771">
        <v>355324200</v>
      </c>
      <c r="S355" s="771">
        <v>347308500</v>
      </c>
      <c r="T355" s="771">
        <v>344652000</v>
      </c>
      <c r="U355" s="771">
        <v>341995500</v>
      </c>
      <c r="V355" s="771">
        <v>307807500</v>
      </c>
      <c r="W355" s="771">
        <v>292399800</v>
      </c>
      <c r="X355" s="771">
        <v>277777500</v>
      </c>
      <c r="Y355" s="771">
        <v>263894400</v>
      </c>
      <c r="Z355" s="771">
        <v>263894400</v>
      </c>
      <c r="AA355" s="771">
        <v>263894400</v>
      </c>
      <c r="AB355" s="771">
        <v>263894400</v>
      </c>
      <c r="AC355"/>
    </row>
    <row r="356" spans="2:29" ht="12.45">
      <c r="B356" s="759"/>
      <c r="C356" s="756"/>
      <c r="D356" s="756"/>
      <c r="E356" s="756"/>
      <c r="F356" s="756"/>
      <c r="G356" s="750" t="s">
        <v>890</v>
      </c>
      <c r="H356" s="750" t="s">
        <v>822</v>
      </c>
      <c r="I356" s="750" t="s">
        <v>1975</v>
      </c>
      <c r="J356" s="771"/>
      <c r="K356" s="771"/>
      <c r="L356" s="771"/>
      <c r="M356" s="771"/>
      <c r="N356" s="771"/>
      <c r="O356" s="771">
        <v>27489000</v>
      </c>
      <c r="P356" s="771">
        <v>20766900</v>
      </c>
      <c r="Q356" s="771">
        <v>17348100</v>
      </c>
      <c r="R356" s="771">
        <v>16863000</v>
      </c>
      <c r="S356" s="771">
        <v>16470300</v>
      </c>
      <c r="T356" s="771">
        <v>16354800</v>
      </c>
      <c r="U356" s="771">
        <v>16216200</v>
      </c>
      <c r="V356" s="771">
        <v>14599200</v>
      </c>
      <c r="W356" s="771">
        <v>13860000</v>
      </c>
      <c r="X356" s="771">
        <v>13167000</v>
      </c>
      <c r="Y356" s="771">
        <v>12520200</v>
      </c>
      <c r="Z356" s="771">
        <v>12520200</v>
      </c>
      <c r="AA356" s="771">
        <v>12520200</v>
      </c>
      <c r="AB356" s="771">
        <v>12520200</v>
      </c>
      <c r="AC356"/>
    </row>
    <row r="357" spans="2:29" ht="12.45">
      <c r="B357" s="759"/>
      <c r="C357" s="756"/>
      <c r="D357" s="756"/>
      <c r="E357" s="756"/>
      <c r="F357" s="756"/>
      <c r="G357" s="756"/>
      <c r="H357" s="750" t="s">
        <v>32</v>
      </c>
      <c r="I357" s="750" t="s">
        <v>1973</v>
      </c>
      <c r="J357" s="771"/>
      <c r="K357" s="771"/>
      <c r="L357" s="771"/>
      <c r="M357" s="771"/>
      <c r="N357" s="771"/>
      <c r="O357" s="771">
        <v>302425200</v>
      </c>
      <c r="P357" s="771">
        <v>228551400</v>
      </c>
      <c r="Q357" s="771">
        <v>190944600</v>
      </c>
      <c r="R357" s="771">
        <v>185400600</v>
      </c>
      <c r="S357" s="771">
        <v>181196400</v>
      </c>
      <c r="T357" s="771">
        <v>179810400</v>
      </c>
      <c r="U357" s="771">
        <v>178424400</v>
      </c>
      <c r="V357" s="771">
        <v>160591200</v>
      </c>
      <c r="W357" s="771">
        <v>152552400</v>
      </c>
      <c r="X357" s="771">
        <v>144929400</v>
      </c>
      <c r="Y357" s="771">
        <v>137676000</v>
      </c>
      <c r="Z357" s="771">
        <v>137676000</v>
      </c>
      <c r="AA357" s="771">
        <v>137676000</v>
      </c>
      <c r="AB357" s="771">
        <v>137676000</v>
      </c>
      <c r="AC357"/>
    </row>
    <row r="358" spans="2:29" ht="12.45">
      <c r="B358" s="759"/>
      <c r="C358" s="756"/>
      <c r="D358" s="756"/>
      <c r="E358" s="756"/>
      <c r="F358" s="756"/>
      <c r="G358" s="756"/>
      <c r="H358" s="750" t="s">
        <v>34</v>
      </c>
      <c r="I358" s="750" t="s">
        <v>1971</v>
      </c>
      <c r="J358" s="771"/>
      <c r="K358" s="771"/>
      <c r="L358" s="771"/>
      <c r="M358" s="771"/>
      <c r="N358" s="771"/>
      <c r="O358" s="771">
        <v>483875700</v>
      </c>
      <c r="P358" s="771">
        <v>365673000</v>
      </c>
      <c r="Q358" s="771">
        <v>305497500</v>
      </c>
      <c r="R358" s="771">
        <v>296627100</v>
      </c>
      <c r="S358" s="771">
        <v>289928100</v>
      </c>
      <c r="T358" s="771">
        <v>287710500</v>
      </c>
      <c r="U358" s="771">
        <v>285492900</v>
      </c>
      <c r="V358" s="771">
        <v>256941300</v>
      </c>
      <c r="W358" s="771">
        <v>244097700</v>
      </c>
      <c r="X358" s="771">
        <v>231900900</v>
      </c>
      <c r="Y358" s="771">
        <v>220304700</v>
      </c>
      <c r="Z358" s="771">
        <v>220304700</v>
      </c>
      <c r="AA358" s="771">
        <v>220304700</v>
      </c>
      <c r="AB358" s="771">
        <v>220304700</v>
      </c>
      <c r="AC358"/>
    </row>
    <row r="359" spans="2:29">
      <c r="B359" s="759"/>
      <c r="C359" s="756"/>
      <c r="D359" s="756"/>
      <c r="E359" s="756"/>
      <c r="F359" s="756"/>
      <c r="G359" s="756"/>
      <c r="H359" s="750" t="s">
        <v>218</v>
      </c>
      <c r="I359" s="750" t="s">
        <v>1977</v>
      </c>
      <c r="J359" s="771"/>
      <c r="K359" s="771"/>
      <c r="L359" s="771"/>
      <c r="M359" s="771"/>
      <c r="N359" s="771"/>
      <c r="O359" s="771">
        <v>695587200</v>
      </c>
      <c r="P359" s="771">
        <v>525663600</v>
      </c>
      <c r="Q359" s="771">
        <v>439154100</v>
      </c>
      <c r="R359" s="771">
        <v>426402900</v>
      </c>
      <c r="S359" s="771">
        <v>416770200</v>
      </c>
      <c r="T359" s="771">
        <v>413582400</v>
      </c>
      <c r="U359" s="771">
        <v>410394600</v>
      </c>
      <c r="V359" s="771">
        <v>369369000</v>
      </c>
      <c r="W359" s="771">
        <v>350889000</v>
      </c>
      <c r="X359" s="771">
        <v>333356100</v>
      </c>
      <c r="Y359" s="771">
        <v>316677900</v>
      </c>
      <c r="Z359" s="771">
        <v>316677900</v>
      </c>
      <c r="AA359" s="771">
        <v>316677900</v>
      </c>
      <c r="AB359" s="771">
        <v>316677900</v>
      </c>
    </row>
    <row r="360" spans="2:29">
      <c r="B360" s="751">
        <v>8504</v>
      </c>
      <c r="C360" s="750" t="s">
        <v>1111</v>
      </c>
      <c r="D360" s="750" t="s">
        <v>1101</v>
      </c>
      <c r="E360" s="750" t="s">
        <v>41</v>
      </c>
      <c r="F360" s="750"/>
      <c r="G360" s="750" t="s">
        <v>821</v>
      </c>
      <c r="H360" s="750" t="s">
        <v>822</v>
      </c>
      <c r="I360" s="750" t="s">
        <v>1984</v>
      </c>
      <c r="J360" s="771"/>
      <c r="K360" s="771"/>
      <c r="L360" s="771"/>
      <c r="M360" s="771"/>
      <c r="N360" s="771"/>
      <c r="O360" s="771">
        <v>19912200</v>
      </c>
      <c r="P360" s="771">
        <v>15061200</v>
      </c>
      <c r="Q360" s="771">
        <v>12589500</v>
      </c>
      <c r="R360" s="771">
        <v>12219900</v>
      </c>
      <c r="S360" s="771">
        <v>11942700</v>
      </c>
      <c r="T360" s="771">
        <v>11850300</v>
      </c>
      <c r="U360" s="771">
        <v>11757900</v>
      </c>
      <c r="V360" s="771">
        <v>10579800</v>
      </c>
      <c r="W360" s="771">
        <v>10048500</v>
      </c>
      <c r="X360" s="771">
        <v>9540300</v>
      </c>
      <c r="Y360" s="771">
        <v>9078300</v>
      </c>
      <c r="Z360" s="771">
        <v>9078300</v>
      </c>
      <c r="AA360" s="771">
        <v>9078300</v>
      </c>
      <c r="AB360" s="771">
        <v>9078300</v>
      </c>
    </row>
    <row r="361" spans="2:29">
      <c r="B361" s="759"/>
      <c r="C361" s="756"/>
      <c r="D361" s="756"/>
      <c r="E361" s="756"/>
      <c r="F361" s="756"/>
      <c r="G361" s="756"/>
      <c r="H361" s="750" t="s">
        <v>32</v>
      </c>
      <c r="I361" s="750" t="s">
        <v>1982</v>
      </c>
      <c r="J361" s="771"/>
      <c r="K361" s="771"/>
      <c r="L361" s="771"/>
      <c r="M361" s="771"/>
      <c r="N361" s="771"/>
      <c r="O361" s="771">
        <v>219149700</v>
      </c>
      <c r="P361" s="771">
        <v>165627000</v>
      </c>
      <c r="Q361" s="771">
        <v>138369000</v>
      </c>
      <c r="R361" s="771">
        <v>134326500</v>
      </c>
      <c r="S361" s="771">
        <v>131323500</v>
      </c>
      <c r="T361" s="771">
        <v>130307100</v>
      </c>
      <c r="U361" s="771">
        <v>129290700</v>
      </c>
      <c r="V361" s="771">
        <v>116354700</v>
      </c>
      <c r="W361" s="771">
        <v>110533500</v>
      </c>
      <c r="X361" s="771">
        <v>105012600</v>
      </c>
      <c r="Y361" s="771">
        <v>99768900</v>
      </c>
      <c r="Z361" s="771">
        <v>99768900</v>
      </c>
      <c r="AA361" s="771">
        <v>99768900</v>
      </c>
      <c r="AB361" s="771">
        <v>99768900</v>
      </c>
    </row>
    <row r="362" spans="2:29">
      <c r="B362" s="759"/>
      <c r="C362" s="756"/>
      <c r="D362" s="756"/>
      <c r="E362" s="756"/>
      <c r="F362" s="756"/>
      <c r="G362" s="756"/>
      <c r="H362" s="750" t="s">
        <v>34</v>
      </c>
      <c r="I362" s="750" t="s">
        <v>1980</v>
      </c>
      <c r="J362" s="771"/>
      <c r="K362" s="771"/>
      <c r="L362" s="771"/>
      <c r="M362" s="771"/>
      <c r="N362" s="771"/>
      <c r="O362" s="771">
        <v>350634900</v>
      </c>
      <c r="P362" s="771">
        <v>265003200</v>
      </c>
      <c r="Q362" s="771">
        <v>221390400</v>
      </c>
      <c r="R362" s="771">
        <v>214922400</v>
      </c>
      <c r="S362" s="771">
        <v>210117600</v>
      </c>
      <c r="T362" s="771">
        <v>208500600</v>
      </c>
      <c r="U362" s="771">
        <v>206860500</v>
      </c>
      <c r="V362" s="771">
        <v>186186000</v>
      </c>
      <c r="W362" s="771">
        <v>176876700</v>
      </c>
      <c r="X362" s="771">
        <v>168029400</v>
      </c>
      <c r="Y362" s="771">
        <v>159621000</v>
      </c>
      <c r="Z362" s="771">
        <v>159621000</v>
      </c>
      <c r="AA362" s="771">
        <v>159621000</v>
      </c>
      <c r="AB362" s="771">
        <v>159621000</v>
      </c>
    </row>
    <row r="363" spans="2:29">
      <c r="B363" s="759"/>
      <c r="C363" s="756"/>
      <c r="D363" s="756"/>
      <c r="E363" s="756"/>
      <c r="F363" s="756"/>
      <c r="G363" s="756"/>
      <c r="H363" s="750" t="s">
        <v>218</v>
      </c>
      <c r="I363" s="750" t="s">
        <v>1986</v>
      </c>
      <c r="J363" s="771"/>
      <c r="K363" s="771"/>
      <c r="L363" s="771"/>
      <c r="M363" s="771"/>
      <c r="N363" s="771"/>
      <c r="O363" s="771">
        <v>504042000</v>
      </c>
      <c r="P363" s="771">
        <v>380942100</v>
      </c>
      <c r="Q363" s="771">
        <v>318248700</v>
      </c>
      <c r="R363" s="771">
        <v>308962500</v>
      </c>
      <c r="S363" s="771">
        <v>302055600</v>
      </c>
      <c r="T363" s="771">
        <v>299699400</v>
      </c>
      <c r="U363" s="771">
        <v>297366300</v>
      </c>
      <c r="V363" s="771">
        <v>267636600</v>
      </c>
      <c r="W363" s="771">
        <v>254261700</v>
      </c>
      <c r="X363" s="771">
        <v>241533600</v>
      </c>
      <c r="Y363" s="771">
        <v>229452300</v>
      </c>
      <c r="Z363" s="771">
        <v>229452300</v>
      </c>
      <c r="AA363" s="771">
        <v>229452300</v>
      </c>
      <c r="AB363" s="771">
        <v>229452300</v>
      </c>
    </row>
    <row r="364" spans="2:29">
      <c r="B364" s="759"/>
      <c r="C364" s="756"/>
      <c r="D364" s="756"/>
      <c r="E364" s="756"/>
      <c r="F364" s="756"/>
      <c r="G364" s="750" t="s">
        <v>890</v>
      </c>
      <c r="H364" s="750" t="s">
        <v>822</v>
      </c>
      <c r="I364" s="750" t="s">
        <v>1983</v>
      </c>
      <c r="J364" s="771"/>
      <c r="K364" s="771"/>
      <c r="L364" s="771"/>
      <c r="M364" s="771"/>
      <c r="N364" s="771"/>
      <c r="O364" s="771">
        <v>23908500</v>
      </c>
      <c r="P364" s="771">
        <v>18064200</v>
      </c>
      <c r="Q364" s="771">
        <v>15084300</v>
      </c>
      <c r="R364" s="771">
        <v>14645400</v>
      </c>
      <c r="S364" s="771">
        <v>14322000</v>
      </c>
      <c r="T364" s="771">
        <v>14206500</v>
      </c>
      <c r="U364" s="771">
        <v>14114100</v>
      </c>
      <c r="V364" s="771">
        <v>12705000</v>
      </c>
      <c r="W364" s="771">
        <v>12058200</v>
      </c>
      <c r="X364" s="771">
        <v>11457600</v>
      </c>
      <c r="Y364" s="771">
        <v>10880100</v>
      </c>
      <c r="Z364" s="771">
        <v>10880100</v>
      </c>
      <c r="AA364" s="771">
        <v>10880100</v>
      </c>
      <c r="AB364" s="771">
        <v>10880100</v>
      </c>
    </row>
    <row r="365" spans="2:29">
      <c r="B365" s="759"/>
      <c r="C365" s="756"/>
      <c r="D365" s="756"/>
      <c r="E365" s="756"/>
      <c r="F365" s="756"/>
      <c r="G365" s="756"/>
      <c r="H365" s="750" t="s">
        <v>32</v>
      </c>
      <c r="I365" s="750" t="s">
        <v>1981</v>
      </c>
      <c r="J365" s="771"/>
      <c r="K365" s="771"/>
      <c r="L365" s="771"/>
      <c r="M365" s="771"/>
      <c r="N365" s="771"/>
      <c r="O365" s="771">
        <v>262970400</v>
      </c>
      <c r="P365" s="771">
        <v>198752400</v>
      </c>
      <c r="Q365" s="771">
        <v>166042800</v>
      </c>
      <c r="R365" s="771">
        <v>161191800</v>
      </c>
      <c r="S365" s="771">
        <v>157588200</v>
      </c>
      <c r="T365" s="771">
        <v>156363900</v>
      </c>
      <c r="U365" s="771">
        <v>155139600</v>
      </c>
      <c r="V365" s="771">
        <v>139639500</v>
      </c>
      <c r="W365" s="771">
        <v>132663300</v>
      </c>
      <c r="X365" s="771">
        <v>126010500</v>
      </c>
      <c r="Y365" s="771">
        <v>119727300</v>
      </c>
      <c r="Z365" s="771">
        <v>119727300</v>
      </c>
      <c r="AA365" s="771">
        <v>119727300</v>
      </c>
      <c r="AB365" s="771">
        <v>119727300</v>
      </c>
    </row>
    <row r="366" spans="2:29">
      <c r="B366" s="759"/>
      <c r="C366" s="756"/>
      <c r="D366" s="756"/>
      <c r="E366" s="756"/>
      <c r="F366" s="756"/>
      <c r="G366" s="756"/>
      <c r="H366" s="750" t="s">
        <v>34</v>
      </c>
      <c r="I366" s="750" t="s">
        <v>1979</v>
      </c>
      <c r="J366" s="771"/>
      <c r="K366" s="771"/>
      <c r="L366" s="771"/>
      <c r="M366" s="771"/>
      <c r="N366" s="771"/>
      <c r="O366" s="771">
        <v>420766500</v>
      </c>
      <c r="P366" s="771">
        <v>317994600</v>
      </c>
      <c r="Q366" s="771">
        <v>265673100</v>
      </c>
      <c r="R366" s="771">
        <v>257911500</v>
      </c>
      <c r="S366" s="771">
        <v>252136500</v>
      </c>
      <c r="T366" s="771">
        <v>250196100</v>
      </c>
      <c r="U366" s="771">
        <v>248232600</v>
      </c>
      <c r="V366" s="771">
        <v>223423200</v>
      </c>
      <c r="W366" s="771">
        <v>212242800</v>
      </c>
      <c r="X366" s="771">
        <v>201639900</v>
      </c>
      <c r="Y366" s="771">
        <v>191545200</v>
      </c>
      <c r="Z366" s="771">
        <v>191545200</v>
      </c>
      <c r="AA366" s="771">
        <v>191545200</v>
      </c>
      <c r="AB366" s="771">
        <v>191545200</v>
      </c>
    </row>
    <row r="367" spans="2:29">
      <c r="B367" s="759"/>
      <c r="C367" s="756"/>
      <c r="D367" s="756"/>
      <c r="E367" s="756"/>
      <c r="F367" s="756"/>
      <c r="G367" s="756"/>
      <c r="H367" s="750" t="s">
        <v>218</v>
      </c>
      <c r="I367" s="750" t="s">
        <v>1985</v>
      </c>
      <c r="J367" s="771"/>
      <c r="K367" s="771"/>
      <c r="L367" s="771"/>
      <c r="M367" s="771"/>
      <c r="N367" s="771"/>
      <c r="O367" s="771">
        <v>604850400</v>
      </c>
      <c r="P367" s="771">
        <v>457125900</v>
      </c>
      <c r="Q367" s="771">
        <v>381889200</v>
      </c>
      <c r="R367" s="771">
        <v>370731900</v>
      </c>
      <c r="S367" s="771">
        <v>362462100</v>
      </c>
      <c r="T367" s="771">
        <v>359643900</v>
      </c>
      <c r="U367" s="771">
        <v>356848800</v>
      </c>
      <c r="V367" s="771">
        <v>321159300</v>
      </c>
      <c r="W367" s="771">
        <v>305104800</v>
      </c>
      <c r="X367" s="771">
        <v>289835700</v>
      </c>
      <c r="Y367" s="771">
        <v>275352000</v>
      </c>
      <c r="Z367" s="771">
        <v>275352000</v>
      </c>
      <c r="AA367" s="771">
        <v>275352000</v>
      </c>
      <c r="AB367" s="771">
        <v>275352000</v>
      </c>
    </row>
    <row r="368" spans="2:29">
      <c r="B368" s="751">
        <v>8505</v>
      </c>
      <c r="C368" s="750" t="s">
        <v>1215</v>
      </c>
      <c r="D368" s="750"/>
      <c r="E368" s="750" t="s">
        <v>41</v>
      </c>
      <c r="F368" s="750"/>
      <c r="G368" s="750" t="s">
        <v>821</v>
      </c>
      <c r="H368" s="750" t="s">
        <v>822</v>
      </c>
      <c r="I368" s="750" t="s">
        <v>2136</v>
      </c>
      <c r="J368" s="771"/>
      <c r="K368" s="771">
        <v>85770300</v>
      </c>
      <c r="L368" s="771">
        <v>75467700</v>
      </c>
      <c r="M368" s="771">
        <v>74174100</v>
      </c>
      <c r="N368" s="771">
        <v>72903600</v>
      </c>
      <c r="O368" s="771">
        <v>71448300</v>
      </c>
      <c r="P368" s="771">
        <v>65188200</v>
      </c>
      <c r="Q368" s="771">
        <v>64310400</v>
      </c>
      <c r="R368" s="771">
        <v>61746300</v>
      </c>
      <c r="S368" s="771"/>
      <c r="T368" s="771"/>
      <c r="U368" s="771"/>
      <c r="V368" s="771"/>
      <c r="W368" s="771"/>
      <c r="X368" s="771"/>
      <c r="Y368" s="771"/>
      <c r="Z368" s="771"/>
      <c r="AA368" s="771"/>
      <c r="AB368" s="771"/>
    </row>
    <row r="369" spans="2:28">
      <c r="B369" s="759"/>
      <c r="C369" s="756"/>
      <c r="D369" s="756"/>
      <c r="E369" s="756"/>
      <c r="F369" s="756"/>
      <c r="G369" s="756"/>
      <c r="H369" s="750" t="s">
        <v>32</v>
      </c>
      <c r="I369" s="750" t="s">
        <v>2134</v>
      </c>
      <c r="J369" s="771"/>
      <c r="K369" s="771">
        <v>857587500</v>
      </c>
      <c r="L369" s="771">
        <v>754677000</v>
      </c>
      <c r="M369" s="771">
        <v>741810300</v>
      </c>
      <c r="N369" s="771">
        <v>728966700</v>
      </c>
      <c r="O369" s="771">
        <v>714667800</v>
      </c>
      <c r="P369" s="771">
        <v>651766500</v>
      </c>
      <c r="Q369" s="771">
        <v>643173300</v>
      </c>
      <c r="R369" s="771">
        <v>617463000</v>
      </c>
      <c r="S369" s="771"/>
      <c r="T369" s="771"/>
      <c r="U369" s="771"/>
      <c r="V369" s="771"/>
      <c r="W369" s="771"/>
      <c r="X369" s="771"/>
      <c r="Y369" s="771"/>
      <c r="Z369" s="771"/>
      <c r="AA369" s="771"/>
      <c r="AB369" s="771"/>
    </row>
    <row r="370" spans="2:28">
      <c r="B370" s="759"/>
      <c r="C370" s="756"/>
      <c r="D370" s="756"/>
      <c r="E370" s="756"/>
      <c r="F370" s="756"/>
      <c r="G370" s="756"/>
      <c r="H370" s="750" t="s">
        <v>34</v>
      </c>
      <c r="I370" s="750" t="s">
        <v>2132</v>
      </c>
      <c r="J370" s="771"/>
      <c r="K370" s="771">
        <v>1286392800</v>
      </c>
      <c r="L370" s="771">
        <v>1132015500</v>
      </c>
      <c r="M370" s="771">
        <v>1112727000</v>
      </c>
      <c r="N370" s="771">
        <v>1093415400</v>
      </c>
      <c r="O370" s="771">
        <v>1071978600</v>
      </c>
      <c r="P370" s="771">
        <v>977661300</v>
      </c>
      <c r="Q370" s="771">
        <v>964794600</v>
      </c>
      <c r="R370" s="771">
        <v>926194500</v>
      </c>
      <c r="S370" s="771"/>
      <c r="T370" s="771"/>
      <c r="U370" s="771"/>
      <c r="V370" s="771"/>
      <c r="W370" s="771"/>
      <c r="X370" s="771"/>
      <c r="Y370" s="771"/>
      <c r="Z370" s="771"/>
      <c r="AA370" s="771"/>
      <c r="AB370" s="771"/>
    </row>
    <row r="371" spans="2:28">
      <c r="B371" s="759"/>
      <c r="C371" s="756"/>
      <c r="D371" s="756"/>
      <c r="E371" s="756"/>
      <c r="F371" s="756"/>
      <c r="G371" s="756"/>
      <c r="H371" s="750" t="s">
        <v>218</v>
      </c>
      <c r="I371" s="750" t="s">
        <v>2138</v>
      </c>
      <c r="J371" s="771"/>
      <c r="K371" s="771">
        <v>1672278300</v>
      </c>
      <c r="L371" s="771">
        <v>1471631700</v>
      </c>
      <c r="M371" s="771">
        <v>1446545100</v>
      </c>
      <c r="N371" s="771">
        <v>1421458500</v>
      </c>
      <c r="O371" s="771">
        <v>1393576800</v>
      </c>
      <c r="P371" s="771">
        <v>1270962000</v>
      </c>
      <c r="Q371" s="771">
        <v>1254214500</v>
      </c>
      <c r="R371" s="771">
        <v>1204064400</v>
      </c>
      <c r="S371" s="771"/>
      <c r="T371" s="771"/>
      <c r="U371" s="771"/>
      <c r="V371" s="771"/>
      <c r="W371" s="771"/>
      <c r="X371" s="771"/>
      <c r="Y371" s="771"/>
      <c r="Z371" s="771"/>
      <c r="AA371" s="771"/>
      <c r="AB371" s="771"/>
    </row>
    <row r="372" spans="2:28">
      <c r="B372" s="759"/>
      <c r="C372" s="756"/>
      <c r="D372" s="756"/>
      <c r="E372" s="756"/>
      <c r="F372" s="756"/>
      <c r="G372" s="750" t="s">
        <v>890</v>
      </c>
      <c r="H372" s="750" t="s">
        <v>822</v>
      </c>
      <c r="I372" s="750" t="s">
        <v>2135</v>
      </c>
      <c r="J372" s="771"/>
      <c r="K372" s="771">
        <v>94317300</v>
      </c>
      <c r="L372" s="771">
        <v>83021400</v>
      </c>
      <c r="M372" s="771">
        <v>81589200</v>
      </c>
      <c r="N372" s="771">
        <v>80203200</v>
      </c>
      <c r="O372" s="771">
        <v>78609300</v>
      </c>
      <c r="P372" s="771">
        <v>71702400</v>
      </c>
      <c r="Q372" s="771">
        <v>70732200</v>
      </c>
      <c r="R372" s="771">
        <v>67914000</v>
      </c>
      <c r="S372" s="771"/>
      <c r="T372" s="771"/>
      <c r="U372" s="771"/>
      <c r="V372" s="771"/>
      <c r="W372" s="771"/>
      <c r="X372" s="771"/>
      <c r="Y372" s="771"/>
      <c r="Z372" s="771"/>
      <c r="AA372" s="771"/>
      <c r="AB372" s="771"/>
    </row>
    <row r="373" spans="2:28">
      <c r="B373" s="759"/>
      <c r="C373" s="756"/>
      <c r="D373" s="756"/>
      <c r="E373" s="756"/>
      <c r="F373" s="756"/>
      <c r="G373" s="756"/>
      <c r="H373" s="750" t="s">
        <v>32</v>
      </c>
      <c r="I373" s="750" t="s">
        <v>2133</v>
      </c>
      <c r="J373" s="771"/>
      <c r="K373" s="771">
        <v>943357800</v>
      </c>
      <c r="L373" s="771">
        <v>830144700</v>
      </c>
      <c r="M373" s="771">
        <v>815984400</v>
      </c>
      <c r="N373" s="771">
        <v>801847200</v>
      </c>
      <c r="O373" s="771">
        <v>786139200</v>
      </c>
      <c r="P373" s="771">
        <v>716954700</v>
      </c>
      <c r="Q373" s="771">
        <v>707506800</v>
      </c>
      <c r="R373" s="771">
        <v>679209300</v>
      </c>
      <c r="S373" s="771"/>
      <c r="T373" s="771"/>
      <c r="U373" s="771"/>
      <c r="V373" s="771"/>
      <c r="W373" s="771"/>
      <c r="X373" s="771"/>
      <c r="Y373" s="771"/>
      <c r="Z373" s="771"/>
      <c r="AA373" s="771"/>
      <c r="AB373" s="771"/>
    </row>
    <row r="374" spans="2:28">
      <c r="B374" s="759"/>
      <c r="C374" s="756"/>
      <c r="D374" s="756"/>
      <c r="E374" s="756"/>
      <c r="F374" s="756"/>
      <c r="G374" s="756"/>
      <c r="H374" s="750" t="s">
        <v>34</v>
      </c>
      <c r="I374" s="750" t="s">
        <v>2131</v>
      </c>
      <c r="J374" s="771"/>
      <c r="K374" s="771">
        <v>1415036700</v>
      </c>
      <c r="L374" s="771">
        <v>1245228600</v>
      </c>
      <c r="M374" s="771">
        <v>1223999700</v>
      </c>
      <c r="N374" s="771">
        <v>1202747700</v>
      </c>
      <c r="O374" s="771">
        <v>1179185700</v>
      </c>
      <c r="P374" s="771">
        <v>1075420500</v>
      </c>
      <c r="Q374" s="771">
        <v>1061283300</v>
      </c>
      <c r="R374" s="771">
        <v>1018825500</v>
      </c>
      <c r="S374" s="771"/>
      <c r="T374" s="771"/>
      <c r="U374" s="771"/>
      <c r="V374" s="771"/>
      <c r="W374" s="771"/>
      <c r="X374" s="771"/>
      <c r="Y374" s="771"/>
      <c r="Z374" s="771"/>
      <c r="AA374" s="771"/>
      <c r="AB374" s="771"/>
    </row>
    <row r="375" spans="2:28">
      <c r="B375" s="759"/>
      <c r="C375" s="756"/>
      <c r="D375" s="756"/>
      <c r="E375" s="756"/>
      <c r="F375" s="756"/>
      <c r="G375" s="756"/>
      <c r="H375" s="750" t="s">
        <v>218</v>
      </c>
      <c r="I375" s="750" t="s">
        <v>2137</v>
      </c>
      <c r="J375" s="771"/>
      <c r="K375" s="771">
        <v>1839522300</v>
      </c>
      <c r="L375" s="771">
        <v>1618778700</v>
      </c>
      <c r="M375" s="771">
        <v>1591197300</v>
      </c>
      <c r="N375" s="771">
        <v>1563615900</v>
      </c>
      <c r="O375" s="771">
        <v>1532939100</v>
      </c>
      <c r="P375" s="771">
        <v>1398035100</v>
      </c>
      <c r="Q375" s="771">
        <v>1379647500</v>
      </c>
      <c r="R375" s="771">
        <v>1324438500</v>
      </c>
      <c r="S375" s="771"/>
      <c r="T375" s="771"/>
      <c r="U375" s="771"/>
      <c r="V375" s="771"/>
      <c r="W375" s="771"/>
      <c r="X375" s="771"/>
      <c r="Y375" s="771"/>
      <c r="Z375" s="771"/>
      <c r="AA375" s="771"/>
      <c r="AB375" s="771"/>
    </row>
    <row r="376" spans="2:28">
      <c r="B376" s="751">
        <v>8506</v>
      </c>
      <c r="C376" s="750" t="s">
        <v>1210</v>
      </c>
      <c r="D376" s="750"/>
      <c r="E376" s="750" t="s">
        <v>41</v>
      </c>
      <c r="F376" s="750"/>
      <c r="G376" s="750" t="s">
        <v>821</v>
      </c>
      <c r="H376" s="750" t="s">
        <v>822</v>
      </c>
      <c r="I376" s="750" t="s">
        <v>2128</v>
      </c>
      <c r="J376" s="771"/>
      <c r="K376" s="771">
        <v>188680800</v>
      </c>
      <c r="L376" s="771">
        <v>157287900</v>
      </c>
      <c r="M376" s="771">
        <v>150450300</v>
      </c>
      <c r="N376" s="771">
        <v>143635800</v>
      </c>
      <c r="O376" s="771">
        <v>141787800</v>
      </c>
      <c r="P376" s="771">
        <v>123307800</v>
      </c>
      <c r="Q376" s="771">
        <v>111896400</v>
      </c>
      <c r="R376" s="771">
        <v>108570000</v>
      </c>
      <c r="S376" s="771"/>
      <c r="T376" s="771"/>
      <c r="U376" s="771"/>
      <c r="V376" s="771"/>
      <c r="W376" s="771"/>
      <c r="X376" s="771"/>
      <c r="Y376" s="771"/>
      <c r="Z376" s="771"/>
      <c r="AA376" s="771"/>
      <c r="AB376" s="771"/>
    </row>
    <row r="377" spans="2:28">
      <c r="B377" s="759"/>
      <c r="C377" s="756"/>
      <c r="D377" s="756"/>
      <c r="E377" s="756"/>
      <c r="F377" s="756"/>
      <c r="G377" s="756"/>
      <c r="H377" s="750" t="s">
        <v>32</v>
      </c>
      <c r="I377" s="750" t="s">
        <v>2126</v>
      </c>
      <c r="J377" s="771"/>
      <c r="K377" s="771">
        <v>1886692500</v>
      </c>
      <c r="L377" s="771">
        <v>1572832800</v>
      </c>
      <c r="M377" s="771">
        <v>1504618500</v>
      </c>
      <c r="N377" s="771">
        <v>1436450400</v>
      </c>
      <c r="O377" s="771">
        <v>1417878000</v>
      </c>
      <c r="P377" s="771">
        <v>1233193500</v>
      </c>
      <c r="Q377" s="771">
        <v>1119148800</v>
      </c>
      <c r="R377" s="771">
        <v>1085723100</v>
      </c>
      <c r="S377" s="771"/>
      <c r="T377" s="771"/>
      <c r="U377" s="771"/>
      <c r="V377" s="771"/>
      <c r="W377" s="771"/>
      <c r="X377" s="771"/>
      <c r="Y377" s="771"/>
      <c r="Z377" s="771"/>
      <c r="AA377" s="771"/>
      <c r="AB377" s="771"/>
    </row>
    <row r="378" spans="2:28">
      <c r="B378" s="759"/>
      <c r="C378" s="756"/>
      <c r="D378" s="756"/>
      <c r="E378" s="756"/>
      <c r="F378" s="756"/>
      <c r="G378" s="756"/>
      <c r="H378" s="750" t="s">
        <v>34</v>
      </c>
      <c r="I378" s="750" t="s">
        <v>2124</v>
      </c>
      <c r="J378" s="771"/>
      <c r="K378" s="771">
        <v>2830050300</v>
      </c>
      <c r="L378" s="771">
        <v>2359226100</v>
      </c>
      <c r="M378" s="771">
        <v>2256939300</v>
      </c>
      <c r="N378" s="771">
        <v>2154698700</v>
      </c>
      <c r="O378" s="771">
        <v>2126817000</v>
      </c>
      <c r="P378" s="771">
        <v>1849824900</v>
      </c>
      <c r="Q378" s="771">
        <v>1678746300</v>
      </c>
      <c r="R378" s="771">
        <v>1628550000</v>
      </c>
      <c r="S378" s="771"/>
      <c r="T378" s="771"/>
      <c r="U378" s="771"/>
      <c r="V378" s="771"/>
      <c r="W378" s="771"/>
      <c r="X378" s="771"/>
      <c r="Y378" s="771"/>
      <c r="Z378" s="771"/>
      <c r="AA378" s="771"/>
      <c r="AB378" s="771"/>
    </row>
    <row r="379" spans="2:28">
      <c r="B379" s="759"/>
      <c r="C379" s="756"/>
      <c r="D379" s="756"/>
      <c r="E379" s="756"/>
      <c r="F379" s="756"/>
      <c r="G379" s="756"/>
      <c r="H379" s="750" t="s">
        <v>218</v>
      </c>
      <c r="I379" s="750" t="s">
        <v>2130</v>
      </c>
      <c r="J379" s="771"/>
      <c r="K379" s="771">
        <v>3679067700</v>
      </c>
      <c r="L379" s="771">
        <v>3066987000</v>
      </c>
      <c r="M379" s="771">
        <v>2934023400</v>
      </c>
      <c r="N379" s="771">
        <v>2801106000</v>
      </c>
      <c r="O379" s="771">
        <v>2764862100</v>
      </c>
      <c r="P379" s="771">
        <v>2404756200</v>
      </c>
      <c r="Q379" s="771">
        <v>2182349400</v>
      </c>
      <c r="R379" s="771">
        <v>2117138100</v>
      </c>
      <c r="S379" s="771"/>
      <c r="T379" s="771"/>
      <c r="U379" s="771"/>
      <c r="V379" s="771"/>
      <c r="W379" s="771"/>
      <c r="X379" s="771"/>
      <c r="Y379" s="771"/>
      <c r="Z379" s="771"/>
      <c r="AA379" s="771"/>
      <c r="AB379" s="771"/>
    </row>
    <row r="380" spans="2:28">
      <c r="B380" s="759"/>
      <c r="C380" s="756"/>
      <c r="D380" s="756"/>
      <c r="E380" s="756"/>
      <c r="F380" s="756"/>
      <c r="G380" s="750" t="s">
        <v>890</v>
      </c>
      <c r="H380" s="750" t="s">
        <v>822</v>
      </c>
      <c r="I380" s="750" t="s">
        <v>2127</v>
      </c>
      <c r="J380" s="771"/>
      <c r="K380" s="771">
        <v>207553500</v>
      </c>
      <c r="L380" s="771">
        <v>173019000</v>
      </c>
      <c r="M380" s="771">
        <v>165511500</v>
      </c>
      <c r="N380" s="771">
        <v>158004000</v>
      </c>
      <c r="O380" s="771">
        <v>155971200</v>
      </c>
      <c r="P380" s="771">
        <v>135666300</v>
      </c>
      <c r="Q380" s="771">
        <v>123123000</v>
      </c>
      <c r="R380" s="771">
        <v>119427000</v>
      </c>
      <c r="S380" s="771"/>
      <c r="T380" s="771"/>
      <c r="U380" s="771"/>
      <c r="V380" s="771"/>
      <c r="W380" s="771"/>
      <c r="X380" s="771"/>
      <c r="Y380" s="771"/>
      <c r="Z380" s="771"/>
      <c r="AA380" s="771"/>
      <c r="AB380" s="771"/>
    </row>
    <row r="381" spans="2:28">
      <c r="B381" s="759"/>
      <c r="C381" s="756"/>
      <c r="D381" s="756"/>
      <c r="E381" s="756"/>
      <c r="F381" s="756"/>
      <c r="G381" s="756"/>
      <c r="H381" s="750" t="s">
        <v>32</v>
      </c>
      <c r="I381" s="750" t="s">
        <v>2125</v>
      </c>
      <c r="J381" s="771"/>
      <c r="K381" s="771">
        <v>2075373300</v>
      </c>
      <c r="L381" s="771">
        <v>1730097600</v>
      </c>
      <c r="M381" s="771">
        <v>1655091900</v>
      </c>
      <c r="N381" s="771">
        <v>1580086200</v>
      </c>
      <c r="O381" s="771">
        <v>1559665800</v>
      </c>
      <c r="P381" s="771">
        <v>1356547500</v>
      </c>
      <c r="Q381" s="771">
        <v>1231068300</v>
      </c>
      <c r="R381" s="771">
        <v>1194270000</v>
      </c>
      <c r="S381" s="771"/>
      <c r="T381" s="771"/>
      <c r="U381" s="771"/>
      <c r="V381" s="771"/>
      <c r="W381" s="771"/>
      <c r="X381" s="771"/>
      <c r="Y381" s="771"/>
      <c r="Z381" s="771"/>
      <c r="AA381" s="771"/>
      <c r="AB381" s="771"/>
    </row>
    <row r="382" spans="2:28">
      <c r="B382" s="759"/>
      <c r="C382" s="756"/>
      <c r="D382" s="756"/>
      <c r="E382" s="756"/>
      <c r="F382" s="756"/>
      <c r="G382" s="756"/>
      <c r="H382" s="750" t="s">
        <v>34</v>
      </c>
      <c r="I382" s="750" t="s">
        <v>2123</v>
      </c>
      <c r="J382" s="771"/>
      <c r="K382" s="771">
        <v>3113048400</v>
      </c>
      <c r="L382" s="771">
        <v>2595146400</v>
      </c>
      <c r="M382" s="771">
        <v>2482626300</v>
      </c>
      <c r="N382" s="771">
        <v>2370175500</v>
      </c>
      <c r="O382" s="771">
        <v>2339498700</v>
      </c>
      <c r="P382" s="771">
        <v>2034809700</v>
      </c>
      <c r="Q382" s="771">
        <v>1846590900</v>
      </c>
      <c r="R382" s="771">
        <v>1791405000</v>
      </c>
      <c r="S382" s="771"/>
      <c r="T382" s="771"/>
      <c r="U382" s="771"/>
      <c r="V382" s="771"/>
      <c r="W382" s="771"/>
      <c r="X382" s="771"/>
      <c r="Y382" s="771"/>
      <c r="Z382" s="771"/>
      <c r="AA382" s="771"/>
      <c r="AB382" s="771"/>
    </row>
    <row r="383" spans="2:28">
      <c r="B383" s="759"/>
      <c r="C383" s="756"/>
      <c r="D383" s="756"/>
      <c r="E383" s="756"/>
      <c r="F383" s="756"/>
      <c r="G383" s="756"/>
      <c r="H383" s="750" t="s">
        <v>218</v>
      </c>
      <c r="I383" s="750" t="s">
        <v>2129</v>
      </c>
      <c r="J383" s="771"/>
      <c r="K383" s="771">
        <v>4046958300</v>
      </c>
      <c r="L383" s="771">
        <v>3373685700</v>
      </c>
      <c r="M383" s="771">
        <v>3227393400</v>
      </c>
      <c r="N383" s="771">
        <v>3081193500</v>
      </c>
      <c r="O383" s="771">
        <v>3041346000</v>
      </c>
      <c r="P383" s="771">
        <v>2645227200</v>
      </c>
      <c r="Q383" s="771">
        <v>2400575100</v>
      </c>
      <c r="R383" s="771">
        <v>2328826500</v>
      </c>
      <c r="S383" s="771"/>
      <c r="T383" s="771"/>
      <c r="U383" s="771"/>
      <c r="V383" s="771"/>
      <c r="W383" s="771"/>
      <c r="X383" s="771"/>
      <c r="Y383" s="771"/>
      <c r="Z383" s="771"/>
      <c r="AA383" s="771"/>
      <c r="AB383" s="771"/>
    </row>
    <row r="384" spans="2:28">
      <c r="B384" s="751">
        <v>8507</v>
      </c>
      <c r="C384" s="750" t="s">
        <v>1216</v>
      </c>
      <c r="D384" s="750"/>
      <c r="E384" s="750" t="s">
        <v>41</v>
      </c>
      <c r="F384" s="750"/>
      <c r="G384" s="750" t="s">
        <v>821</v>
      </c>
      <c r="H384" s="750" t="s">
        <v>822</v>
      </c>
      <c r="I384" s="750" t="s">
        <v>2144</v>
      </c>
      <c r="J384" s="771"/>
      <c r="K384" s="771">
        <v>111503700</v>
      </c>
      <c r="L384" s="771">
        <v>98105700</v>
      </c>
      <c r="M384" s="771">
        <v>96442500</v>
      </c>
      <c r="N384" s="771">
        <v>94756200</v>
      </c>
      <c r="O384" s="771">
        <v>92908200</v>
      </c>
      <c r="P384" s="771">
        <v>84707700</v>
      </c>
      <c r="Q384" s="771">
        <v>83622000</v>
      </c>
      <c r="R384" s="771">
        <v>80272500</v>
      </c>
      <c r="S384" s="771"/>
      <c r="T384" s="771"/>
      <c r="U384" s="771"/>
      <c r="V384" s="771"/>
      <c r="W384" s="771"/>
      <c r="X384" s="771"/>
      <c r="Y384" s="771"/>
      <c r="Z384" s="771"/>
      <c r="AA384" s="771"/>
      <c r="AB384" s="771"/>
    </row>
    <row r="385" spans="2:28">
      <c r="B385" s="759"/>
      <c r="C385" s="756"/>
      <c r="D385" s="756"/>
      <c r="E385" s="756"/>
      <c r="F385" s="756"/>
      <c r="G385" s="756"/>
      <c r="H385" s="750" t="s">
        <v>32</v>
      </c>
      <c r="I385" s="750" t="s">
        <v>2142</v>
      </c>
      <c r="J385" s="771"/>
      <c r="K385" s="771">
        <v>1114875300</v>
      </c>
      <c r="L385" s="771">
        <v>981080100</v>
      </c>
      <c r="M385" s="771">
        <v>964355700</v>
      </c>
      <c r="N385" s="771">
        <v>947631300</v>
      </c>
      <c r="O385" s="771">
        <v>929035800</v>
      </c>
      <c r="P385" s="771">
        <v>847308000</v>
      </c>
      <c r="Q385" s="771">
        <v>836150700</v>
      </c>
      <c r="R385" s="771">
        <v>802701900</v>
      </c>
      <c r="S385" s="771"/>
      <c r="T385" s="771"/>
      <c r="U385" s="771"/>
      <c r="V385" s="771"/>
      <c r="W385" s="771"/>
      <c r="X385" s="771"/>
      <c r="Y385" s="771"/>
      <c r="Z385" s="771"/>
      <c r="AA385" s="771"/>
      <c r="AB385" s="771"/>
    </row>
    <row r="386" spans="2:28">
      <c r="B386" s="759"/>
      <c r="C386" s="756"/>
      <c r="D386" s="756"/>
      <c r="E386" s="756"/>
      <c r="F386" s="756"/>
      <c r="G386" s="756"/>
      <c r="H386" s="750" t="s">
        <v>34</v>
      </c>
      <c r="I386" s="750" t="s">
        <v>2140</v>
      </c>
      <c r="J386" s="771"/>
      <c r="K386" s="771">
        <v>1672278300</v>
      </c>
      <c r="L386" s="771">
        <v>1471631700</v>
      </c>
      <c r="M386" s="771">
        <v>1446545100</v>
      </c>
      <c r="N386" s="771">
        <v>1421458500</v>
      </c>
      <c r="O386" s="771">
        <v>1393576800</v>
      </c>
      <c r="P386" s="771">
        <v>1270962000</v>
      </c>
      <c r="Q386" s="771">
        <v>1254214500</v>
      </c>
      <c r="R386" s="771">
        <v>1204064400</v>
      </c>
      <c r="S386" s="771"/>
      <c r="T386" s="771"/>
      <c r="U386" s="771"/>
      <c r="V386" s="771"/>
      <c r="W386" s="771"/>
      <c r="X386" s="771"/>
      <c r="Y386" s="771"/>
      <c r="Z386" s="771"/>
      <c r="AA386" s="771"/>
      <c r="AB386" s="771"/>
    </row>
    <row r="387" spans="2:28">
      <c r="B387" s="759"/>
      <c r="C387" s="756"/>
      <c r="D387" s="756"/>
      <c r="E387" s="756"/>
      <c r="F387" s="756"/>
      <c r="G387" s="756"/>
      <c r="H387" s="750" t="s">
        <v>218</v>
      </c>
      <c r="I387" s="750" t="s">
        <v>2146</v>
      </c>
      <c r="J387" s="771"/>
      <c r="K387" s="771">
        <v>2173987200</v>
      </c>
      <c r="L387" s="771">
        <v>1913118900</v>
      </c>
      <c r="M387" s="771">
        <v>1880501700</v>
      </c>
      <c r="N387" s="771">
        <v>1847884500</v>
      </c>
      <c r="O387" s="771">
        <v>1811663700</v>
      </c>
      <c r="P387" s="771">
        <v>1652227500</v>
      </c>
      <c r="Q387" s="771">
        <v>1630490400</v>
      </c>
      <c r="R387" s="771">
        <v>1565256000</v>
      </c>
      <c r="S387" s="771"/>
      <c r="T387" s="771"/>
      <c r="U387" s="771"/>
      <c r="V387" s="771"/>
      <c r="W387" s="771"/>
      <c r="X387" s="771"/>
      <c r="Y387" s="771"/>
      <c r="Z387" s="771"/>
      <c r="AA387" s="771"/>
      <c r="AB387" s="771"/>
    </row>
    <row r="388" spans="2:28">
      <c r="B388" s="759"/>
      <c r="C388" s="756"/>
      <c r="D388" s="756"/>
      <c r="E388" s="756"/>
      <c r="F388" s="756"/>
      <c r="G388" s="750" t="s">
        <v>890</v>
      </c>
      <c r="H388" s="750" t="s">
        <v>822</v>
      </c>
      <c r="I388" s="750" t="s">
        <v>2143</v>
      </c>
      <c r="J388" s="771"/>
      <c r="K388" s="771">
        <v>122637900</v>
      </c>
      <c r="L388" s="771">
        <v>107923200</v>
      </c>
      <c r="M388" s="771">
        <v>106098300</v>
      </c>
      <c r="N388" s="771">
        <v>104227200</v>
      </c>
      <c r="O388" s="771">
        <v>102194400</v>
      </c>
      <c r="P388" s="771">
        <v>93208500</v>
      </c>
      <c r="Q388" s="771">
        <v>91984200</v>
      </c>
      <c r="R388" s="771">
        <v>88311300</v>
      </c>
      <c r="S388" s="771"/>
      <c r="T388" s="771"/>
      <c r="U388" s="771"/>
      <c r="V388" s="771"/>
      <c r="W388" s="771"/>
      <c r="X388" s="771"/>
      <c r="Y388" s="771"/>
      <c r="Z388" s="771"/>
      <c r="AA388" s="771"/>
      <c r="AB388" s="771"/>
    </row>
    <row r="389" spans="2:28">
      <c r="B389" s="759"/>
      <c r="C389" s="756"/>
      <c r="D389" s="756"/>
      <c r="E389" s="756"/>
      <c r="F389" s="756"/>
      <c r="G389" s="756"/>
      <c r="H389" s="750" t="s">
        <v>32</v>
      </c>
      <c r="I389" s="750" t="s">
        <v>2141</v>
      </c>
      <c r="J389" s="771"/>
      <c r="K389" s="771">
        <v>1226355900</v>
      </c>
      <c r="L389" s="771">
        <v>1079185800</v>
      </c>
      <c r="M389" s="771">
        <v>1060798200</v>
      </c>
      <c r="N389" s="771">
        <v>1042387500</v>
      </c>
      <c r="O389" s="771">
        <v>1021967100</v>
      </c>
      <c r="P389" s="771">
        <v>932038800</v>
      </c>
      <c r="Q389" s="771">
        <v>919772700</v>
      </c>
      <c r="R389" s="771">
        <v>882974400</v>
      </c>
      <c r="S389" s="771"/>
      <c r="T389" s="771"/>
      <c r="U389" s="771"/>
      <c r="V389" s="771"/>
      <c r="W389" s="771"/>
      <c r="X389" s="771"/>
      <c r="Y389" s="771"/>
      <c r="Z389" s="771"/>
      <c r="AA389" s="771"/>
      <c r="AB389" s="771"/>
    </row>
    <row r="390" spans="2:28">
      <c r="B390" s="759"/>
      <c r="C390" s="756"/>
      <c r="D390" s="756"/>
      <c r="E390" s="756"/>
      <c r="F390" s="756"/>
      <c r="G390" s="756"/>
      <c r="H390" s="750" t="s">
        <v>34</v>
      </c>
      <c r="I390" s="750" t="s">
        <v>2139</v>
      </c>
      <c r="J390" s="771"/>
      <c r="K390" s="771">
        <v>1839522300</v>
      </c>
      <c r="L390" s="771">
        <v>1618801800</v>
      </c>
      <c r="M390" s="771">
        <v>1591197300</v>
      </c>
      <c r="N390" s="771">
        <v>1563615900</v>
      </c>
      <c r="O390" s="771">
        <v>1532939100</v>
      </c>
      <c r="P390" s="771">
        <v>1398035100</v>
      </c>
      <c r="Q390" s="771">
        <v>1379647500</v>
      </c>
      <c r="R390" s="771">
        <v>1324461600</v>
      </c>
      <c r="S390" s="771"/>
      <c r="T390" s="771"/>
      <c r="U390" s="771"/>
      <c r="V390" s="771"/>
      <c r="W390" s="771"/>
      <c r="X390" s="771"/>
      <c r="Y390" s="771"/>
      <c r="Z390" s="771"/>
      <c r="AA390" s="771"/>
      <c r="AB390" s="771"/>
    </row>
    <row r="391" spans="2:28">
      <c r="B391" s="759"/>
      <c r="C391" s="757"/>
      <c r="D391" s="757"/>
      <c r="E391" s="757"/>
      <c r="F391" s="757"/>
      <c r="G391" s="757"/>
      <c r="H391" s="752" t="s">
        <v>218</v>
      </c>
      <c r="I391" s="752" t="s">
        <v>2145</v>
      </c>
      <c r="J391" s="771"/>
      <c r="K391" s="771">
        <v>2391381300</v>
      </c>
      <c r="L391" s="771">
        <v>2104410000</v>
      </c>
      <c r="M391" s="771">
        <v>2068558800</v>
      </c>
      <c r="N391" s="771">
        <v>2032684500</v>
      </c>
      <c r="O391" s="771">
        <v>1992837000</v>
      </c>
      <c r="P391" s="771">
        <v>1817461800</v>
      </c>
      <c r="Q391" s="771">
        <v>1793530200</v>
      </c>
      <c r="R391" s="771">
        <v>1721804700</v>
      </c>
      <c r="S391" s="771"/>
      <c r="T391" s="771"/>
      <c r="U391" s="771"/>
      <c r="V391" s="771"/>
      <c r="W391" s="771"/>
      <c r="X391" s="771"/>
      <c r="Y391" s="771"/>
      <c r="Z391" s="771"/>
      <c r="AA391" s="771"/>
      <c r="AB391" s="771"/>
    </row>
    <row r="392" spans="2:28" ht="12.45">
      <c r="B392"/>
      <c r="C392"/>
      <c r="D392"/>
      <c r="E392"/>
      <c r="F392"/>
      <c r="G392"/>
      <c r="H392"/>
      <c r="I392"/>
      <c r="J392"/>
      <c r="K392"/>
      <c r="L392"/>
      <c r="M392"/>
      <c r="N392"/>
      <c r="O392"/>
      <c r="P392"/>
      <c r="Q392"/>
      <c r="R392"/>
      <c r="S392"/>
      <c r="T392"/>
      <c r="U392"/>
      <c r="V392"/>
      <c r="W392"/>
      <c r="X392"/>
      <c r="Y392"/>
      <c r="Z392"/>
      <c r="AA392"/>
      <c r="AB392"/>
    </row>
    <row r="393" spans="2:28" ht="12.45">
      <c r="B393"/>
      <c r="C393"/>
      <c r="D393"/>
      <c r="E393"/>
      <c r="F393"/>
      <c r="G393"/>
      <c r="H393"/>
      <c r="I393"/>
      <c r="J393"/>
      <c r="K393"/>
      <c r="L393"/>
      <c r="M393"/>
      <c r="N393"/>
      <c r="O393"/>
      <c r="P393"/>
      <c r="Q393"/>
      <c r="R393"/>
      <c r="S393"/>
      <c r="T393"/>
      <c r="U393"/>
      <c r="V393"/>
      <c r="W393"/>
      <c r="X393"/>
      <c r="Y393"/>
      <c r="Z393"/>
      <c r="AA393"/>
      <c r="AB393"/>
    </row>
    <row r="394" spans="2:28" ht="12.45">
      <c r="B394"/>
      <c r="C394"/>
      <c r="D394"/>
      <c r="E394"/>
      <c r="F394"/>
      <c r="G394"/>
      <c r="H394"/>
      <c r="I394"/>
      <c r="J394"/>
      <c r="K394"/>
      <c r="L394"/>
      <c r="M394"/>
      <c r="N394"/>
      <c r="O394"/>
      <c r="P394"/>
      <c r="Q394"/>
      <c r="R394"/>
      <c r="S394"/>
      <c r="T394"/>
      <c r="U394"/>
      <c r="V394"/>
      <c r="W394"/>
      <c r="X394"/>
      <c r="Y394"/>
      <c r="Z394"/>
      <c r="AA394"/>
      <c r="AB394"/>
    </row>
    <row r="395" spans="2:28" ht="12.45">
      <c r="B395"/>
      <c r="C395"/>
      <c r="D395"/>
      <c r="E395"/>
      <c r="F395"/>
      <c r="G395"/>
      <c r="H395"/>
      <c r="I395"/>
      <c r="J395"/>
      <c r="K395"/>
      <c r="L395"/>
      <c r="M395"/>
      <c r="N395"/>
      <c r="O395"/>
      <c r="P395"/>
      <c r="Q395"/>
      <c r="R395"/>
      <c r="S395"/>
      <c r="T395"/>
      <c r="U395"/>
      <c r="V395"/>
      <c r="W395"/>
      <c r="X395"/>
      <c r="Y395"/>
      <c r="Z395"/>
      <c r="AA395"/>
      <c r="AB395"/>
    </row>
    <row r="396" spans="2:28" ht="12.45">
      <c r="B396"/>
      <c r="C396"/>
      <c r="D396"/>
      <c r="E396"/>
      <c r="F396"/>
      <c r="G396"/>
      <c r="H396"/>
      <c r="I396"/>
      <c r="J396"/>
      <c r="K396"/>
      <c r="L396"/>
      <c r="M396"/>
      <c r="N396"/>
      <c r="O396"/>
      <c r="P396"/>
      <c r="Q396"/>
      <c r="R396"/>
      <c r="S396"/>
      <c r="T396"/>
      <c r="U396"/>
      <c r="V396"/>
      <c r="W396"/>
      <c r="X396"/>
      <c r="Y396"/>
      <c r="Z396"/>
      <c r="AA396"/>
      <c r="AB396"/>
    </row>
    <row r="397" spans="2:28" ht="12.45">
      <c r="B397"/>
      <c r="C397"/>
      <c r="D397"/>
      <c r="E397"/>
      <c r="F397"/>
      <c r="G397"/>
      <c r="H397"/>
      <c r="I397"/>
      <c r="J397"/>
      <c r="K397"/>
      <c r="L397"/>
      <c r="M397"/>
      <c r="N397"/>
      <c r="O397"/>
      <c r="P397"/>
      <c r="Q397"/>
      <c r="R397"/>
      <c r="S397"/>
      <c r="T397"/>
      <c r="U397"/>
      <c r="V397"/>
      <c r="W397"/>
      <c r="X397"/>
      <c r="Y397"/>
      <c r="Z397"/>
      <c r="AA397"/>
      <c r="AB397"/>
    </row>
    <row r="398" spans="2:28" ht="12.45">
      <c r="B398"/>
      <c r="C398"/>
      <c r="D398"/>
      <c r="E398"/>
      <c r="F398"/>
      <c r="G398"/>
      <c r="H398"/>
      <c r="I398"/>
      <c r="J398"/>
      <c r="K398"/>
      <c r="L398"/>
      <c r="M398"/>
      <c r="N398"/>
      <c r="O398"/>
      <c r="P398"/>
      <c r="Q398"/>
      <c r="R398"/>
      <c r="S398"/>
      <c r="T398"/>
      <c r="U398"/>
      <c r="V398"/>
      <c r="W398"/>
      <c r="X398"/>
      <c r="Y398"/>
      <c r="Z398"/>
      <c r="AA398"/>
      <c r="AB398"/>
    </row>
    <row r="399" spans="2:28" ht="12.45">
      <c r="B399"/>
      <c r="C399"/>
      <c r="D399"/>
      <c r="E399"/>
      <c r="F399"/>
      <c r="G399"/>
      <c r="H399"/>
      <c r="I399"/>
      <c r="J399"/>
      <c r="K399"/>
      <c r="L399"/>
      <c r="M399"/>
      <c r="N399"/>
      <c r="O399"/>
      <c r="P399"/>
      <c r="Q399"/>
      <c r="R399"/>
      <c r="S399"/>
      <c r="T399"/>
      <c r="U399"/>
      <c r="V399"/>
      <c r="W399"/>
      <c r="X399"/>
      <c r="Y399"/>
      <c r="Z399"/>
      <c r="AA399"/>
      <c r="AB399"/>
    </row>
    <row r="400" spans="2:28" ht="12.45">
      <c r="B400"/>
      <c r="C400"/>
      <c r="D400"/>
      <c r="E400"/>
      <c r="F400"/>
      <c r="G400"/>
      <c r="H400"/>
      <c r="I400"/>
      <c r="J400"/>
      <c r="K400"/>
      <c r="L400"/>
      <c r="M400"/>
      <c r="N400"/>
      <c r="O400"/>
      <c r="P400"/>
      <c r="Q400"/>
      <c r="R400"/>
      <c r="S400"/>
      <c r="T400"/>
      <c r="U400"/>
      <c r="V400"/>
      <c r="W400"/>
      <c r="X400"/>
      <c r="Y400"/>
      <c r="Z400"/>
      <c r="AA400"/>
      <c r="AB400"/>
    </row>
    <row r="401" spans="2:28" ht="12.45">
      <c r="B401"/>
      <c r="C401"/>
      <c r="D401"/>
      <c r="E401"/>
      <c r="F401"/>
      <c r="G401"/>
      <c r="H401"/>
      <c r="I401"/>
      <c r="J401"/>
      <c r="K401"/>
      <c r="L401"/>
      <c r="M401"/>
      <c r="N401"/>
      <c r="O401"/>
      <c r="P401"/>
      <c r="Q401"/>
      <c r="R401"/>
      <c r="S401"/>
      <c r="T401"/>
      <c r="U401"/>
      <c r="V401"/>
      <c r="W401"/>
      <c r="X401"/>
      <c r="Y401"/>
      <c r="Z401"/>
      <c r="AA401"/>
      <c r="AB401"/>
    </row>
    <row r="402" spans="2:28" ht="12.45">
      <c r="B402"/>
      <c r="C402"/>
      <c r="D402"/>
      <c r="E402"/>
      <c r="F402"/>
      <c r="G402"/>
      <c r="H402"/>
      <c r="I402"/>
      <c r="J402"/>
      <c r="K402"/>
      <c r="L402"/>
      <c r="M402"/>
      <c r="N402"/>
      <c r="O402"/>
      <c r="P402"/>
      <c r="Q402"/>
      <c r="R402"/>
      <c r="S402"/>
      <c r="T402"/>
      <c r="U402"/>
      <c r="V402"/>
      <c r="W402"/>
      <c r="X402"/>
      <c r="Y402"/>
      <c r="Z402"/>
      <c r="AA402"/>
      <c r="AB402"/>
    </row>
    <row r="403" spans="2:28" ht="12.45">
      <c r="B403"/>
      <c r="C403"/>
      <c r="D403"/>
      <c r="E403"/>
      <c r="F403"/>
      <c r="G403"/>
      <c r="H403"/>
      <c r="I403"/>
      <c r="J403"/>
      <c r="K403"/>
      <c r="L403"/>
      <c r="M403"/>
      <c r="N403"/>
      <c r="O403"/>
      <c r="P403"/>
      <c r="Q403"/>
      <c r="R403"/>
      <c r="S403"/>
      <c r="T403"/>
      <c r="U403"/>
      <c r="V403"/>
      <c r="W403"/>
      <c r="X403"/>
      <c r="Y403"/>
      <c r="Z403"/>
      <c r="AA403"/>
      <c r="AB403"/>
    </row>
    <row r="404" spans="2:28" ht="12.45">
      <c r="B404"/>
      <c r="C404"/>
      <c r="D404"/>
      <c r="E404"/>
      <c r="F404"/>
      <c r="G404"/>
      <c r="H404"/>
      <c r="I404"/>
      <c r="J404"/>
      <c r="K404"/>
      <c r="L404"/>
      <c r="M404"/>
      <c r="N404"/>
      <c r="O404"/>
      <c r="P404"/>
      <c r="Q404"/>
      <c r="R404"/>
      <c r="S404"/>
      <c r="T404"/>
      <c r="U404"/>
      <c r="V404"/>
      <c r="W404"/>
      <c r="X404"/>
      <c r="Y404"/>
      <c r="Z404"/>
      <c r="AA404"/>
      <c r="AB404"/>
    </row>
    <row r="405" spans="2:28" ht="12.45">
      <c r="B405"/>
      <c r="C405"/>
      <c r="D405"/>
      <c r="E405"/>
      <c r="F405"/>
      <c r="G405"/>
      <c r="H405"/>
      <c r="I405"/>
      <c r="J405"/>
      <c r="K405"/>
      <c r="L405"/>
      <c r="M405"/>
      <c r="N405"/>
      <c r="O405"/>
      <c r="P405"/>
      <c r="Q405"/>
      <c r="R405"/>
      <c r="S405"/>
      <c r="T405"/>
      <c r="U405"/>
      <c r="V405"/>
      <c r="W405"/>
      <c r="X405"/>
      <c r="Y405"/>
      <c r="Z405"/>
      <c r="AA405"/>
      <c r="AB405"/>
    </row>
    <row r="406" spans="2:28" ht="12.45">
      <c r="B406"/>
      <c r="C406"/>
      <c r="D406"/>
      <c r="E406"/>
      <c r="F406"/>
      <c r="G406"/>
      <c r="H406"/>
      <c r="I406"/>
      <c r="J406"/>
      <c r="K406"/>
      <c r="L406"/>
      <c r="M406"/>
      <c r="N406"/>
      <c r="O406"/>
      <c r="P406"/>
      <c r="Q406"/>
      <c r="R406"/>
      <c r="S406"/>
      <c r="T406"/>
      <c r="U406"/>
      <c r="V406"/>
      <c r="W406"/>
      <c r="X406"/>
      <c r="Y406"/>
      <c r="Z406"/>
      <c r="AA406"/>
      <c r="AB406"/>
    </row>
    <row r="407" spans="2:28" ht="12.45">
      <c r="B407"/>
      <c r="C407"/>
      <c r="D407"/>
      <c r="E407"/>
      <c r="F407"/>
      <c r="G407"/>
      <c r="H407"/>
      <c r="I407"/>
      <c r="J407"/>
      <c r="K407"/>
      <c r="L407"/>
      <c r="M407"/>
      <c r="N407"/>
      <c r="O407"/>
      <c r="P407"/>
      <c r="Q407"/>
      <c r="R407"/>
      <c r="S407"/>
      <c r="T407"/>
      <c r="U407"/>
      <c r="V407"/>
      <c r="W407"/>
      <c r="X407"/>
      <c r="Y407"/>
      <c r="Z407"/>
      <c r="AA407"/>
      <c r="AB407"/>
    </row>
    <row r="408" spans="2:28" ht="12.45">
      <c r="B408"/>
      <c r="C408"/>
      <c r="D408"/>
      <c r="E408"/>
      <c r="F408"/>
      <c r="G408"/>
      <c r="H408"/>
      <c r="I408"/>
      <c r="J408"/>
      <c r="K408"/>
      <c r="L408"/>
      <c r="M408"/>
      <c r="N408"/>
      <c r="O408"/>
      <c r="P408"/>
      <c r="Q408"/>
      <c r="R408"/>
      <c r="S408"/>
      <c r="T408"/>
      <c r="U408"/>
      <c r="V408"/>
      <c r="W408"/>
      <c r="X408"/>
      <c r="Y408"/>
      <c r="Z408"/>
      <c r="AA408"/>
      <c r="AB408"/>
    </row>
    <row r="409" spans="2:28" ht="12.45">
      <c r="B409"/>
      <c r="C409"/>
      <c r="D409"/>
      <c r="E409"/>
      <c r="F409"/>
      <c r="G409"/>
      <c r="H409"/>
      <c r="I409"/>
      <c r="J409"/>
      <c r="K409"/>
      <c r="L409"/>
      <c r="M409"/>
      <c r="N409"/>
      <c r="O409"/>
      <c r="P409"/>
      <c r="Q409"/>
      <c r="R409"/>
      <c r="S409"/>
      <c r="T409"/>
      <c r="U409"/>
      <c r="V409"/>
      <c r="W409"/>
      <c r="X409"/>
      <c r="Y409"/>
      <c r="Z409"/>
      <c r="AA409"/>
      <c r="AB409"/>
    </row>
    <row r="410" spans="2:28" ht="12.45">
      <c r="B410"/>
      <c r="C410"/>
      <c r="D410"/>
      <c r="E410"/>
      <c r="F410"/>
      <c r="G410"/>
      <c r="H410"/>
      <c r="I410"/>
      <c r="J410"/>
      <c r="K410"/>
      <c r="L410"/>
      <c r="M410"/>
      <c r="N410"/>
      <c r="O410"/>
      <c r="P410"/>
      <c r="Q410"/>
      <c r="R410"/>
      <c r="S410"/>
      <c r="T410"/>
      <c r="U410"/>
      <c r="V410"/>
      <c r="W410"/>
      <c r="X410"/>
      <c r="Y410"/>
      <c r="Z410"/>
      <c r="AA410"/>
      <c r="AB410"/>
    </row>
    <row r="411" spans="2:28" ht="12.45">
      <c r="B411"/>
      <c r="C411"/>
      <c r="D411"/>
      <c r="E411"/>
      <c r="F411"/>
      <c r="G411"/>
      <c r="H411"/>
      <c r="I411"/>
      <c r="J411"/>
      <c r="K411"/>
      <c r="L411"/>
      <c r="M411"/>
      <c r="N411"/>
      <c r="O411"/>
      <c r="P411"/>
      <c r="Q411"/>
      <c r="R411"/>
      <c r="S411"/>
      <c r="T411"/>
      <c r="U411"/>
      <c r="V411"/>
      <c r="W411"/>
      <c r="X411"/>
      <c r="Y411"/>
      <c r="Z411"/>
      <c r="AA411"/>
      <c r="AB411"/>
    </row>
    <row r="412" spans="2:28" ht="12.45">
      <c r="B412"/>
      <c r="C412"/>
      <c r="D412"/>
      <c r="E412"/>
      <c r="F412"/>
      <c r="G412"/>
      <c r="H412"/>
      <c r="I412"/>
      <c r="J412"/>
      <c r="K412"/>
      <c r="L412"/>
      <c r="M412"/>
      <c r="N412"/>
      <c r="O412"/>
      <c r="P412"/>
      <c r="Q412"/>
      <c r="R412"/>
      <c r="S412"/>
      <c r="T412"/>
      <c r="U412"/>
      <c r="V412"/>
      <c r="W412"/>
      <c r="X412"/>
      <c r="Y412"/>
      <c r="Z412"/>
      <c r="AA412"/>
      <c r="AB412"/>
    </row>
    <row r="413" spans="2:28" ht="12.45">
      <c r="B413"/>
      <c r="C413"/>
      <c r="D413"/>
      <c r="E413"/>
      <c r="F413"/>
      <c r="G413"/>
      <c r="H413"/>
      <c r="I413"/>
      <c r="J413"/>
      <c r="K413"/>
      <c r="L413"/>
      <c r="M413"/>
      <c r="N413"/>
      <c r="O413"/>
      <c r="P413"/>
      <c r="Q413"/>
      <c r="R413"/>
      <c r="S413"/>
      <c r="T413"/>
      <c r="U413"/>
      <c r="V413"/>
      <c r="W413"/>
      <c r="X413"/>
      <c r="Y413"/>
      <c r="Z413"/>
      <c r="AA413"/>
      <c r="AB413"/>
    </row>
    <row r="414" spans="2:28" ht="12.45">
      <c r="B414"/>
      <c r="C414"/>
      <c r="D414"/>
      <c r="E414"/>
      <c r="F414"/>
      <c r="G414"/>
      <c r="H414"/>
      <c r="I414"/>
      <c r="J414"/>
      <c r="K414"/>
      <c r="L414"/>
      <c r="M414"/>
      <c r="N414"/>
      <c r="O414"/>
      <c r="P414"/>
      <c r="Q414"/>
      <c r="R414"/>
      <c r="S414"/>
      <c r="T414"/>
      <c r="U414"/>
      <c r="V414"/>
      <c r="W414"/>
      <c r="X414"/>
      <c r="Y414"/>
      <c r="Z414"/>
      <c r="AA414"/>
      <c r="AB414"/>
    </row>
    <row r="415" spans="2:28" ht="12.45">
      <c r="B415"/>
      <c r="C415"/>
      <c r="D415"/>
      <c r="E415"/>
      <c r="F415"/>
      <c r="G415"/>
      <c r="H415"/>
      <c r="I415"/>
      <c r="J415"/>
      <c r="K415"/>
      <c r="L415"/>
      <c r="M415"/>
      <c r="N415"/>
      <c r="O415"/>
      <c r="P415"/>
      <c r="Q415"/>
      <c r="R415"/>
      <c r="S415"/>
      <c r="T415"/>
      <c r="U415"/>
      <c r="V415"/>
      <c r="W415"/>
      <c r="X415"/>
      <c r="Y415"/>
      <c r="Z415"/>
      <c r="AA415"/>
      <c r="AB415"/>
    </row>
    <row r="416" spans="2:28" ht="12.45">
      <c r="B416"/>
      <c r="C416"/>
      <c r="D416"/>
      <c r="E416"/>
      <c r="F416"/>
      <c r="G416"/>
      <c r="H416"/>
      <c r="I416"/>
      <c r="J416"/>
      <c r="K416"/>
      <c r="L416"/>
      <c r="M416"/>
      <c r="N416"/>
      <c r="O416"/>
      <c r="P416"/>
      <c r="Q416"/>
      <c r="R416"/>
      <c r="S416"/>
      <c r="T416"/>
      <c r="U416"/>
      <c r="V416"/>
      <c r="W416"/>
      <c r="X416"/>
      <c r="Y416"/>
      <c r="Z416"/>
      <c r="AA416"/>
      <c r="AB416"/>
    </row>
    <row r="417" spans="2:28" ht="12.45">
      <c r="B417"/>
      <c r="C417"/>
      <c r="D417"/>
      <c r="E417"/>
      <c r="F417"/>
      <c r="G417"/>
      <c r="H417"/>
      <c r="I417"/>
      <c r="J417"/>
      <c r="K417"/>
      <c r="L417"/>
      <c r="M417"/>
      <c r="N417"/>
      <c r="O417"/>
      <c r="P417"/>
      <c r="Q417"/>
      <c r="R417"/>
      <c r="S417"/>
      <c r="T417"/>
      <c r="U417"/>
      <c r="V417"/>
      <c r="W417"/>
      <c r="X417"/>
      <c r="Y417"/>
      <c r="Z417"/>
      <c r="AA417"/>
      <c r="AB417"/>
    </row>
    <row r="418" spans="2:28" ht="12.45">
      <c r="B418"/>
      <c r="C418"/>
      <c r="D418"/>
      <c r="E418"/>
      <c r="F418"/>
      <c r="G418"/>
      <c r="H418"/>
      <c r="I418"/>
      <c r="J418"/>
      <c r="K418"/>
      <c r="L418"/>
      <c r="M418"/>
      <c r="N418"/>
      <c r="O418"/>
      <c r="P418"/>
      <c r="Q418"/>
      <c r="R418"/>
      <c r="S418"/>
      <c r="T418"/>
      <c r="U418"/>
      <c r="V418"/>
      <c r="W418"/>
      <c r="X418"/>
      <c r="Y418"/>
      <c r="Z418"/>
      <c r="AA418"/>
      <c r="AB418"/>
    </row>
    <row r="419" spans="2:28" ht="12.45">
      <c r="B419"/>
      <c r="C419"/>
      <c r="D419"/>
      <c r="E419"/>
      <c r="F419"/>
      <c r="G419"/>
      <c r="H419"/>
      <c r="I419"/>
      <c r="J419"/>
      <c r="K419"/>
      <c r="L419"/>
      <c r="M419"/>
      <c r="N419"/>
      <c r="O419"/>
      <c r="P419"/>
      <c r="Q419"/>
      <c r="R419"/>
      <c r="S419"/>
      <c r="T419"/>
      <c r="U419"/>
      <c r="V419"/>
      <c r="W419"/>
      <c r="X419"/>
      <c r="Y419"/>
      <c r="Z419"/>
      <c r="AA419"/>
      <c r="AB419"/>
    </row>
    <row r="420" spans="2:28" ht="12.45">
      <c r="B420"/>
      <c r="C420"/>
      <c r="D420"/>
      <c r="E420"/>
      <c r="F420"/>
      <c r="G420"/>
      <c r="H420"/>
      <c r="I420"/>
      <c r="J420"/>
      <c r="K420"/>
      <c r="L420"/>
      <c r="M420"/>
      <c r="N420"/>
      <c r="O420"/>
      <c r="P420"/>
      <c r="Q420"/>
      <c r="R420"/>
      <c r="S420"/>
      <c r="T420"/>
      <c r="U420"/>
      <c r="V420"/>
      <c r="W420"/>
      <c r="X420"/>
      <c r="Y420"/>
      <c r="Z420"/>
      <c r="AA420"/>
      <c r="AB420"/>
    </row>
    <row r="421" spans="2:28" ht="12.45">
      <c r="B421"/>
      <c r="C421"/>
      <c r="D421"/>
      <c r="E421"/>
      <c r="F421"/>
      <c r="G421"/>
      <c r="H421"/>
      <c r="I421"/>
      <c r="J421"/>
      <c r="K421"/>
      <c r="L421"/>
      <c r="M421"/>
      <c r="N421"/>
      <c r="O421"/>
      <c r="P421"/>
      <c r="Q421"/>
      <c r="R421"/>
      <c r="S421"/>
      <c r="T421"/>
      <c r="U421"/>
      <c r="V421"/>
      <c r="W421"/>
      <c r="X421"/>
      <c r="Y421"/>
      <c r="Z421"/>
      <c r="AA421"/>
      <c r="AB421"/>
    </row>
    <row r="422" spans="2:28" ht="12.45">
      <c r="B422"/>
      <c r="C422"/>
      <c r="D422"/>
      <c r="E422"/>
      <c r="F422"/>
      <c r="G422"/>
      <c r="H422"/>
      <c r="I422"/>
      <c r="J422"/>
      <c r="K422"/>
      <c r="L422"/>
      <c r="M422"/>
      <c r="N422"/>
      <c r="O422"/>
      <c r="P422"/>
      <c r="Q422"/>
      <c r="R422"/>
      <c r="S422"/>
      <c r="T422"/>
      <c r="U422"/>
      <c r="V422"/>
      <c r="W422"/>
      <c r="X422"/>
      <c r="Y422"/>
      <c r="Z422"/>
      <c r="AA422"/>
      <c r="AB422"/>
    </row>
    <row r="423" spans="2:28" ht="12.45">
      <c r="B423"/>
      <c r="C423"/>
      <c r="D423"/>
      <c r="E423"/>
      <c r="F423"/>
      <c r="G423"/>
      <c r="H423"/>
      <c r="I423"/>
      <c r="J423"/>
      <c r="K423"/>
      <c r="L423"/>
      <c r="M423"/>
      <c r="N423"/>
      <c r="O423"/>
      <c r="P423"/>
      <c r="Q423"/>
      <c r="R423"/>
      <c r="S423"/>
      <c r="T423"/>
      <c r="U423"/>
      <c r="V423"/>
      <c r="W423"/>
      <c r="X423"/>
      <c r="Y423"/>
      <c r="Z423"/>
      <c r="AA423"/>
      <c r="AB423"/>
    </row>
    <row r="424" spans="2:28" ht="12.45">
      <c r="B424"/>
      <c r="C424"/>
      <c r="D424"/>
      <c r="E424"/>
      <c r="F424"/>
      <c r="G424"/>
      <c r="H424"/>
      <c r="I424"/>
      <c r="J424"/>
      <c r="K424"/>
      <c r="L424"/>
      <c r="M424"/>
      <c r="N424"/>
      <c r="O424"/>
      <c r="P424"/>
      <c r="Q424"/>
      <c r="R424"/>
      <c r="S424"/>
      <c r="T424"/>
      <c r="U424"/>
      <c r="V424"/>
      <c r="W424"/>
      <c r="X424"/>
      <c r="Y424"/>
      <c r="Z424"/>
      <c r="AA424"/>
      <c r="AB424"/>
    </row>
    <row r="425" spans="2:28" ht="12.45">
      <c r="B425"/>
      <c r="C425"/>
      <c r="D425"/>
      <c r="E425"/>
      <c r="F425"/>
      <c r="G425"/>
      <c r="H425"/>
      <c r="I425"/>
      <c r="J425"/>
      <c r="K425"/>
      <c r="L425"/>
      <c r="M425"/>
      <c r="N425"/>
      <c r="O425"/>
      <c r="P425"/>
      <c r="Q425"/>
      <c r="R425"/>
      <c r="S425"/>
      <c r="T425"/>
      <c r="U425"/>
      <c r="V425"/>
      <c r="W425"/>
      <c r="X425"/>
      <c r="Y425"/>
      <c r="Z425"/>
      <c r="AA425"/>
      <c r="AB425"/>
    </row>
    <row r="426" spans="2:28" ht="12.45">
      <c r="B426"/>
      <c r="C426"/>
      <c r="D426"/>
      <c r="E426"/>
      <c r="F426"/>
      <c r="G426"/>
      <c r="H426"/>
      <c r="I426"/>
      <c r="J426"/>
      <c r="K426"/>
      <c r="L426"/>
      <c r="M426"/>
      <c r="N426"/>
      <c r="O426"/>
      <c r="P426"/>
      <c r="Q426"/>
      <c r="R426"/>
      <c r="S426"/>
      <c r="T426"/>
      <c r="U426"/>
      <c r="V426"/>
      <c r="W426"/>
      <c r="X426"/>
      <c r="Y426"/>
      <c r="Z426"/>
      <c r="AA426"/>
      <c r="AB426"/>
    </row>
    <row r="427" spans="2:28" ht="12.45">
      <c r="B427"/>
      <c r="C427"/>
      <c r="D427"/>
      <c r="E427"/>
      <c r="F427"/>
      <c r="G427"/>
      <c r="H427"/>
      <c r="I427"/>
      <c r="J427"/>
      <c r="K427"/>
      <c r="L427"/>
      <c r="M427"/>
      <c r="N427"/>
      <c r="O427"/>
      <c r="P427"/>
      <c r="Q427"/>
      <c r="R427"/>
      <c r="S427"/>
      <c r="T427"/>
      <c r="U427"/>
      <c r="V427"/>
      <c r="W427"/>
      <c r="X427"/>
      <c r="Y427"/>
      <c r="Z427"/>
      <c r="AA427"/>
      <c r="AB427"/>
    </row>
    <row r="428" spans="2:28" ht="12.45">
      <c r="B428"/>
      <c r="C428"/>
      <c r="D428"/>
      <c r="E428"/>
      <c r="F428"/>
      <c r="G428"/>
      <c r="H428"/>
      <c r="I428"/>
      <c r="J428"/>
      <c r="K428"/>
      <c r="L428"/>
      <c r="M428"/>
      <c r="N428"/>
      <c r="O428"/>
      <c r="P428"/>
      <c r="Q428"/>
      <c r="R428"/>
      <c r="S428"/>
      <c r="T428"/>
      <c r="U428"/>
      <c r="V428"/>
      <c r="W428"/>
      <c r="X428"/>
      <c r="Y428"/>
      <c r="Z428"/>
      <c r="AA428"/>
      <c r="AB428"/>
    </row>
    <row r="429" spans="2:28" ht="12.45">
      <c r="B429"/>
      <c r="C429"/>
      <c r="D429"/>
      <c r="E429"/>
      <c r="F429"/>
      <c r="G429"/>
      <c r="H429"/>
      <c r="I429"/>
      <c r="J429"/>
      <c r="K429"/>
      <c r="L429"/>
      <c r="M429"/>
      <c r="N429"/>
      <c r="O429"/>
      <c r="P429"/>
      <c r="Q429"/>
      <c r="R429"/>
      <c r="S429"/>
      <c r="T429"/>
      <c r="U429"/>
      <c r="V429"/>
      <c r="W429"/>
      <c r="X429"/>
      <c r="Y429"/>
      <c r="Z429"/>
      <c r="AA429"/>
      <c r="AB429"/>
    </row>
    <row r="430" spans="2:28" ht="12.45">
      <c r="B430"/>
      <c r="C430"/>
      <c r="D430"/>
      <c r="E430"/>
      <c r="F430"/>
      <c r="G430"/>
      <c r="H430"/>
      <c r="I430"/>
      <c r="J430"/>
      <c r="K430"/>
      <c r="L430"/>
      <c r="M430"/>
      <c r="N430"/>
      <c r="O430"/>
      <c r="P430"/>
      <c r="Q430"/>
      <c r="R430"/>
      <c r="S430"/>
      <c r="T430"/>
      <c r="U430"/>
      <c r="V430"/>
      <c r="W430"/>
      <c r="X430"/>
      <c r="Y430"/>
      <c r="Z430"/>
      <c r="AA430"/>
      <c r="AB430"/>
    </row>
    <row r="431" spans="2:28" ht="12.45">
      <c r="B431"/>
      <c r="C431"/>
      <c r="D431"/>
      <c r="E431"/>
      <c r="F431"/>
      <c r="G431"/>
      <c r="H431"/>
      <c r="I431"/>
      <c r="J431"/>
      <c r="K431"/>
      <c r="L431"/>
      <c r="M431"/>
      <c r="N431"/>
      <c r="O431"/>
      <c r="P431"/>
      <c r="Q431"/>
      <c r="R431"/>
      <c r="S431"/>
      <c r="T431"/>
      <c r="U431"/>
      <c r="V431"/>
      <c r="W431"/>
      <c r="X431"/>
      <c r="Y431"/>
      <c r="Z431"/>
      <c r="AA431"/>
      <c r="AB431"/>
    </row>
    <row r="432" spans="2:28" ht="12.45">
      <c r="B432"/>
      <c r="C432"/>
      <c r="D432"/>
      <c r="E432"/>
      <c r="F432"/>
      <c r="G432"/>
      <c r="H432"/>
      <c r="I432"/>
      <c r="J432"/>
      <c r="K432"/>
      <c r="L432"/>
      <c r="M432"/>
      <c r="N432"/>
      <c r="O432"/>
      <c r="P432"/>
      <c r="Q432"/>
      <c r="R432"/>
      <c r="S432"/>
      <c r="T432"/>
      <c r="U432"/>
      <c r="V432"/>
      <c r="W432"/>
      <c r="X432"/>
      <c r="Y432"/>
      <c r="Z432"/>
      <c r="AA432"/>
      <c r="AB432"/>
    </row>
    <row r="433" spans="2:28" ht="12.45">
      <c r="B433"/>
      <c r="C433"/>
      <c r="D433"/>
      <c r="E433"/>
      <c r="F433"/>
      <c r="G433"/>
      <c r="H433"/>
      <c r="I433"/>
      <c r="J433"/>
      <c r="K433"/>
      <c r="L433"/>
      <c r="M433"/>
      <c r="N433"/>
      <c r="O433"/>
      <c r="P433"/>
      <c r="Q433"/>
      <c r="R433"/>
      <c r="S433"/>
      <c r="T433"/>
      <c r="U433"/>
      <c r="V433"/>
      <c r="W433"/>
      <c r="X433"/>
      <c r="Y433"/>
      <c r="Z433"/>
      <c r="AA433"/>
      <c r="AB433"/>
    </row>
    <row r="434" spans="2:28" ht="12.45">
      <c r="B434"/>
      <c r="C434"/>
      <c r="D434"/>
      <c r="E434"/>
      <c r="F434"/>
      <c r="G434"/>
      <c r="H434"/>
      <c r="I434"/>
      <c r="J434"/>
      <c r="K434"/>
      <c r="L434"/>
      <c r="M434"/>
      <c r="N434"/>
      <c r="O434"/>
      <c r="P434"/>
      <c r="Q434"/>
      <c r="R434"/>
      <c r="S434"/>
      <c r="T434"/>
      <c r="U434"/>
      <c r="V434"/>
      <c r="W434"/>
      <c r="X434"/>
      <c r="Y434"/>
      <c r="Z434"/>
      <c r="AA434"/>
      <c r="AB434"/>
    </row>
  </sheetData>
  <sheetProtection algorithmName="SHA-512" hashValue="9CLsIVKl4c6G6fXrIwUbj8nFwmoKEm8OeTzpAFBAnzY/EfAcyW8b08pUR7odWx/liQN+4mEHXv7YZa75tyGjkg==" saltValue="K5lcu6pmqNYT3xCQCjMBlw==" spinCount="100000" sheet="1" objects="1" scenarios="1" pivotTables="0"/>
  <mergeCells count="2">
    <mergeCell ref="P7:U7"/>
    <mergeCell ref="R8:U8"/>
  </mergeCells>
  <conditionalFormatting sqref="C12:C13 C15:C22 C24:C39 C41:C56 C58:C109 C111:C130 C132:C212 C214:C221 C223:C239 C241:C267">
    <cfRule type="expression" dxfId="2144" priority="308" stopIfTrue="1">
      <formula>RIGHT($B12,1)="0"</formula>
    </cfRule>
  </conditionalFormatting>
  <conditionalFormatting sqref="J9:J10">
    <cfRule type="expression" dxfId="2143" priority="311" stopIfTrue="1">
      <formula>J$10&lt;&gt;""</formula>
    </cfRule>
    <cfRule type="expression" dxfId="2142" priority="312" stopIfTrue="1">
      <formula>J$10=""</formula>
    </cfRule>
  </conditionalFormatting>
  <conditionalFormatting sqref="J6">
    <cfRule type="expression" dxfId="2141" priority="313" stopIfTrue="1">
      <formula>J$10&lt;&gt;""</formula>
    </cfRule>
    <cfRule type="expression" dxfId="2140" priority="314" stopIfTrue="1">
      <formula>J$10=""</formula>
    </cfRule>
  </conditionalFormatting>
  <conditionalFormatting sqref="J2:J4">
    <cfRule type="expression" dxfId="2139" priority="315" stopIfTrue="1">
      <formula>J$10&lt;&gt;""</formula>
    </cfRule>
    <cfRule type="expression" dxfId="2138" priority="316" stopIfTrue="1">
      <formula>J$10=""</formula>
    </cfRule>
  </conditionalFormatting>
  <conditionalFormatting sqref="B10 C9:I10">
    <cfRule type="expression" dxfId="2137" priority="317" stopIfTrue="1">
      <formula>TRUE</formula>
    </cfRule>
  </conditionalFormatting>
  <conditionalFormatting sqref="B9">
    <cfRule type="expression" dxfId="2136" priority="318" stopIfTrue="1">
      <formula>TRUE</formula>
    </cfRule>
  </conditionalFormatting>
  <conditionalFormatting sqref="J2:J4">
    <cfRule type="expression" dxfId="2135" priority="304" stopIfTrue="1">
      <formula>TRUE</formula>
    </cfRule>
  </conditionalFormatting>
  <conditionalFormatting sqref="J6">
    <cfRule type="expression" dxfId="2134" priority="303" stopIfTrue="1">
      <formula>TRUE</formula>
    </cfRule>
  </conditionalFormatting>
  <conditionalFormatting sqref="J9:J10">
    <cfRule type="expression" dxfId="2133" priority="302" stopIfTrue="1">
      <formula>TRUE</formula>
    </cfRule>
  </conditionalFormatting>
  <conditionalFormatting sqref="B11:B267 D12:I13 D15:I22 D24:I39 D41:I56 D58:I109 D111:I130 D132:I212 D214:I221 D223:I239 D241:I267">
    <cfRule type="expression" dxfId="2132" priority="305" stopIfTrue="1">
      <formula>RIGHT($B11,1)="0"</formula>
    </cfRule>
  </conditionalFormatting>
  <conditionalFormatting sqref="C288">
    <cfRule type="expression" dxfId="2131" priority="299" stopIfTrue="1">
      <formula>RIGHT($B288,1)="0"</formula>
    </cfRule>
    <cfRule type="expression" dxfId="2130" priority="300" stopIfTrue="1">
      <formula>C288&lt;&gt;""</formula>
    </cfRule>
    <cfRule type="expression" dxfId="2129" priority="301" stopIfTrue="1">
      <formula>$I288&lt;&gt;""</formula>
    </cfRule>
  </conditionalFormatting>
  <conditionalFormatting sqref="B288 D288:I288">
    <cfRule type="expression" dxfId="2128" priority="296" stopIfTrue="1">
      <formula>RIGHT($B288,1)="0"</formula>
    </cfRule>
    <cfRule type="expression" dxfId="2127" priority="297" stopIfTrue="1">
      <formula>B288&lt;&gt;""</formula>
    </cfRule>
    <cfRule type="expression" dxfId="2126" priority="298" stopIfTrue="1">
      <formula>$I288&lt;&gt;""</formula>
    </cfRule>
  </conditionalFormatting>
  <conditionalFormatting sqref="C268:C284 C286:C287">
    <cfRule type="expression" dxfId="2125" priority="293" stopIfTrue="1">
      <formula>RIGHT($B268,1)="0"</formula>
    </cfRule>
    <cfRule type="expression" dxfId="2124" priority="294" stopIfTrue="1">
      <formula>C268&lt;&gt;""</formula>
    </cfRule>
    <cfRule type="expression" dxfId="2123" priority="295" stopIfTrue="1">
      <formula>$I268&lt;&gt;""</formula>
    </cfRule>
  </conditionalFormatting>
  <conditionalFormatting sqref="B268:B287 D268:I284 D286:I287">
    <cfRule type="expression" dxfId="2122" priority="290" stopIfTrue="1">
      <formula>RIGHT($B268,1)="0"</formula>
    </cfRule>
    <cfRule type="expression" dxfId="2121" priority="291" stopIfTrue="1">
      <formula>B268&lt;&gt;""</formula>
    </cfRule>
    <cfRule type="expression" dxfId="2120" priority="292" stopIfTrue="1">
      <formula>$I268&lt;&gt;""</formula>
    </cfRule>
  </conditionalFormatting>
  <conditionalFormatting sqref="C289">
    <cfRule type="expression" dxfId="2119" priority="287" stopIfTrue="1">
      <formula>RIGHT($B289,1)="0"</formula>
    </cfRule>
    <cfRule type="expression" dxfId="2118" priority="288" stopIfTrue="1">
      <formula>C289&lt;&gt;""</formula>
    </cfRule>
    <cfRule type="expression" dxfId="2117" priority="289" stopIfTrue="1">
      <formula>$I289&lt;&gt;""</formula>
    </cfRule>
  </conditionalFormatting>
  <conditionalFormatting sqref="B289 D289:I289">
    <cfRule type="expression" dxfId="2116" priority="284" stopIfTrue="1">
      <formula>RIGHT($B289,1)="0"</formula>
    </cfRule>
    <cfRule type="expression" dxfId="2115" priority="285" stopIfTrue="1">
      <formula>B289&lt;&gt;""</formula>
    </cfRule>
    <cfRule type="expression" dxfId="2114" priority="286" stopIfTrue="1">
      <formula>$I289&lt;&gt;""</formula>
    </cfRule>
  </conditionalFormatting>
  <conditionalFormatting sqref="C290 C292 C294:C309">
    <cfRule type="expression" dxfId="2113" priority="281" stopIfTrue="1">
      <formula>RIGHT($B290,1)="0"</formula>
    </cfRule>
    <cfRule type="expression" dxfId="2112" priority="282" stopIfTrue="1">
      <formula>C290&lt;&gt;""</formula>
    </cfRule>
    <cfRule type="expression" dxfId="2111" priority="283" stopIfTrue="1">
      <formula>$I290&lt;&gt;""</formula>
    </cfRule>
  </conditionalFormatting>
  <conditionalFormatting sqref="B290 D290:I290 D292:I292 B292:B309 D294:I309">
    <cfRule type="expression" dxfId="2110" priority="278" stopIfTrue="1">
      <formula>RIGHT($B290,1)="0"</formula>
    </cfRule>
    <cfRule type="expression" dxfId="2109" priority="279" stopIfTrue="1">
      <formula>B290&lt;&gt;""</formula>
    </cfRule>
    <cfRule type="expression" dxfId="2108" priority="280" stopIfTrue="1">
      <formula>$I290&lt;&gt;""</formula>
    </cfRule>
  </conditionalFormatting>
  <conditionalFormatting sqref="C12:C13 C344:C367 C292 C15:C22 C24:C39 C41:C56 C58:C109 C111:C130 C132:C212 C294:C318 C214:C221 C223:C239 C241:C284 C286:C290 C327:C334 C320:C325 C336:C342">
    <cfRule type="expression" dxfId="2107" priority="309" stopIfTrue="1">
      <formula>C12&lt;&gt;""</formula>
    </cfRule>
    <cfRule type="expression" dxfId="2106" priority="310" stopIfTrue="1">
      <formula>$I12&lt;&gt;""</formula>
    </cfRule>
  </conditionalFormatting>
  <conditionalFormatting sqref="B11:B290 D344:I367 B344:B367 D292:I292 B292:B342 D12:I13 D15:I22 D24:I39 D41:I56 D58:I109 D111:I130 D132:I212 D294:I318 D214:I221 D223:I239 D241:I284 D286:I290 D327:I334 D320:I325 D336:I342">
    <cfRule type="expression" dxfId="2105" priority="306" stopIfTrue="1">
      <formula>B11&lt;&gt;""</formula>
    </cfRule>
    <cfRule type="expression" dxfId="2104" priority="307" stopIfTrue="1">
      <formula>$I11&lt;&gt;""</formula>
    </cfRule>
  </conditionalFormatting>
  <conditionalFormatting sqref="C343">
    <cfRule type="expression" dxfId="2103" priority="275" stopIfTrue="1">
      <formula>RIGHT($B343,1)="0"</formula>
    </cfRule>
  </conditionalFormatting>
  <conditionalFormatting sqref="B343 D343:I343">
    <cfRule type="expression" dxfId="2102" priority="272" stopIfTrue="1">
      <formula>RIGHT($B343,1)="0"</formula>
    </cfRule>
  </conditionalFormatting>
  <conditionalFormatting sqref="C343">
    <cfRule type="expression" dxfId="2101" priority="276" stopIfTrue="1">
      <formula>C343&lt;&gt;""</formula>
    </cfRule>
    <cfRule type="expression" dxfId="2100" priority="277" stopIfTrue="1">
      <formula>$I343&lt;&gt;""</formula>
    </cfRule>
  </conditionalFormatting>
  <conditionalFormatting sqref="B343 D343:I343">
    <cfRule type="expression" dxfId="2099" priority="273" stopIfTrue="1">
      <formula>B343&lt;&gt;""</formula>
    </cfRule>
    <cfRule type="expression" dxfId="2098" priority="274" stopIfTrue="1">
      <formula>$I343&lt;&gt;""</formula>
    </cfRule>
  </conditionalFormatting>
  <conditionalFormatting sqref="C291">
    <cfRule type="expression" dxfId="2097" priority="261" stopIfTrue="1">
      <formula>RIGHT($B291,1)="0"</formula>
    </cfRule>
    <cfRule type="expression" dxfId="2096" priority="262" stopIfTrue="1">
      <formula>C291&lt;&gt;""</formula>
    </cfRule>
    <cfRule type="expression" dxfId="2095" priority="263" stopIfTrue="1">
      <formula>$I291&lt;&gt;""</formula>
    </cfRule>
  </conditionalFormatting>
  <conditionalFormatting sqref="B291 D291:I291">
    <cfRule type="expression" dxfId="2094" priority="258" stopIfTrue="1">
      <formula>RIGHT($B291,1)="0"</formula>
    </cfRule>
    <cfRule type="expression" dxfId="2093" priority="259" stopIfTrue="1">
      <formula>B291&lt;&gt;""</formula>
    </cfRule>
    <cfRule type="expression" dxfId="2092" priority="260" stopIfTrue="1">
      <formula>$I291&lt;&gt;""</formula>
    </cfRule>
  </conditionalFormatting>
  <conditionalFormatting sqref="C291">
    <cfRule type="expression" dxfId="2091" priority="266" stopIfTrue="1">
      <formula>C291&lt;&gt;""</formula>
    </cfRule>
    <cfRule type="expression" dxfId="2090" priority="267" stopIfTrue="1">
      <formula>$I291&lt;&gt;""</formula>
    </cfRule>
  </conditionalFormatting>
  <conditionalFormatting sqref="B291 D291:I291">
    <cfRule type="expression" dxfId="2089" priority="264" stopIfTrue="1">
      <formula>B291&lt;&gt;""</formula>
    </cfRule>
    <cfRule type="expression" dxfId="2088" priority="265" stopIfTrue="1">
      <formula>$I291&lt;&gt;""</formula>
    </cfRule>
  </conditionalFormatting>
  <conditionalFormatting sqref="F7:F8">
    <cfRule type="expression" dxfId="2087" priority="256" stopIfTrue="1">
      <formula>F$10&lt;&gt;""</formula>
    </cfRule>
    <cfRule type="expression" dxfId="2086" priority="257" stopIfTrue="1">
      <formula>F$10=""</formula>
    </cfRule>
  </conditionalFormatting>
  <conditionalFormatting sqref="F7:F8">
    <cfRule type="expression" dxfId="2085" priority="255" stopIfTrue="1">
      <formula>TRUE</formula>
    </cfRule>
  </conditionalFormatting>
  <conditionalFormatting sqref="K9:L10">
    <cfRule type="expression" dxfId="2084" priority="253" stopIfTrue="1">
      <formula>K$10&lt;&gt;""</formula>
    </cfRule>
    <cfRule type="expression" dxfId="2083" priority="254" stopIfTrue="1">
      <formula>K$10=""</formula>
    </cfRule>
  </conditionalFormatting>
  <conditionalFormatting sqref="K9:L10">
    <cfRule type="expression" dxfId="2082" priority="252" stopIfTrue="1">
      <formula>TRUE</formula>
    </cfRule>
  </conditionalFormatting>
  <conditionalFormatting sqref="K2:L4">
    <cfRule type="expression" dxfId="2081" priority="250" stopIfTrue="1">
      <formula>K$10&lt;&gt;""</formula>
    </cfRule>
    <cfRule type="expression" dxfId="2080" priority="251" stopIfTrue="1">
      <formula>K$10=""</formula>
    </cfRule>
  </conditionalFormatting>
  <conditionalFormatting sqref="K2:L4">
    <cfRule type="expression" dxfId="2079" priority="249" stopIfTrue="1">
      <formula>TRUE</formula>
    </cfRule>
  </conditionalFormatting>
  <conditionalFormatting sqref="K6:L6">
    <cfRule type="expression" dxfId="2078" priority="247" stopIfTrue="1">
      <formula>K$10&lt;&gt;""</formula>
    </cfRule>
    <cfRule type="expression" dxfId="2077" priority="248" stopIfTrue="1">
      <formula>K$10=""</formula>
    </cfRule>
  </conditionalFormatting>
  <conditionalFormatting sqref="K6:L6">
    <cfRule type="expression" dxfId="2076" priority="246" stopIfTrue="1">
      <formula>TRUE</formula>
    </cfRule>
  </conditionalFormatting>
  <conditionalFormatting sqref="H7:I7 H8">
    <cfRule type="expression" dxfId="2075" priority="244" stopIfTrue="1">
      <formula>H$10&lt;&gt;""</formula>
    </cfRule>
    <cfRule type="expression" dxfId="2074" priority="245" stopIfTrue="1">
      <formula>H$10=""</formula>
    </cfRule>
  </conditionalFormatting>
  <conditionalFormatting sqref="H7:I7 H8">
    <cfRule type="expression" dxfId="2073" priority="243" stopIfTrue="1">
      <formula>TRUE</formula>
    </cfRule>
  </conditionalFormatting>
  <conditionalFormatting sqref="J8:K8">
    <cfRule type="expression" dxfId="2072" priority="241" stopIfTrue="1">
      <formula>J$10&lt;&gt;""</formula>
    </cfRule>
    <cfRule type="expression" dxfId="2071" priority="242" stopIfTrue="1">
      <formula>J$10=""</formula>
    </cfRule>
  </conditionalFormatting>
  <conditionalFormatting sqref="J8:K8">
    <cfRule type="expression" dxfId="2070" priority="240" stopIfTrue="1">
      <formula>TRUE</formula>
    </cfRule>
  </conditionalFormatting>
  <conditionalFormatting sqref="M2:Q4">
    <cfRule type="expression" dxfId="2069" priority="234" stopIfTrue="1">
      <formula>M$10&lt;&gt;""</formula>
    </cfRule>
    <cfRule type="expression" dxfId="2068" priority="235" stopIfTrue="1">
      <formula>M$10=""</formula>
    </cfRule>
  </conditionalFormatting>
  <conditionalFormatting sqref="M2:Q4">
    <cfRule type="expression" dxfId="2067" priority="233" stopIfTrue="1">
      <formula>TRUE</formula>
    </cfRule>
  </conditionalFormatting>
  <conditionalFormatting sqref="M10:Q10">
    <cfRule type="expression" dxfId="2066" priority="231" stopIfTrue="1">
      <formula>M$10&lt;&gt;""</formula>
    </cfRule>
    <cfRule type="expression" dxfId="2065" priority="232" stopIfTrue="1">
      <formula>M$10=""</formula>
    </cfRule>
  </conditionalFormatting>
  <conditionalFormatting sqref="M10:Q10">
    <cfRule type="expression" dxfId="2064" priority="230" stopIfTrue="1">
      <formula>TRUE</formula>
    </cfRule>
  </conditionalFormatting>
  <conditionalFormatting sqref="M9:Q9">
    <cfRule type="expression" dxfId="2063" priority="228" stopIfTrue="1">
      <formula>M$10&lt;&gt;""</formula>
    </cfRule>
    <cfRule type="expression" dxfId="2062" priority="229" stopIfTrue="1">
      <formula>M$10=""</formula>
    </cfRule>
  </conditionalFormatting>
  <conditionalFormatting sqref="M9:Q9">
    <cfRule type="expression" dxfId="2061" priority="227" stopIfTrue="1">
      <formula>TRUE</formula>
    </cfRule>
  </conditionalFormatting>
  <conditionalFormatting sqref="M6:Q6">
    <cfRule type="expression" dxfId="2060" priority="225" stopIfTrue="1">
      <formula>M$10&lt;&gt;""</formula>
    </cfRule>
    <cfRule type="expression" dxfId="2059" priority="226" stopIfTrue="1">
      <formula>M$10=""</formula>
    </cfRule>
  </conditionalFormatting>
  <conditionalFormatting sqref="M6:Q6">
    <cfRule type="expression" dxfId="2058" priority="224" stopIfTrue="1">
      <formula>TRUE</formula>
    </cfRule>
  </conditionalFormatting>
  <conditionalFormatting sqref="M7:N7 M8">
    <cfRule type="expression" dxfId="2057" priority="222" stopIfTrue="1">
      <formula>M$10&lt;&gt;""</formula>
    </cfRule>
    <cfRule type="expression" dxfId="2056" priority="223" stopIfTrue="1">
      <formula>M$10=""</formula>
    </cfRule>
  </conditionalFormatting>
  <conditionalFormatting sqref="M7:N7 M8">
    <cfRule type="expression" dxfId="2055" priority="221" stopIfTrue="1">
      <formula>TRUE</formula>
    </cfRule>
  </conditionalFormatting>
  <conditionalFormatting sqref="O8">
    <cfRule type="expression" dxfId="2054" priority="219" stopIfTrue="1">
      <formula>O$10&lt;&gt;""</formula>
    </cfRule>
    <cfRule type="expression" dxfId="2053" priority="220" stopIfTrue="1">
      <formula>O$10=""</formula>
    </cfRule>
  </conditionalFormatting>
  <conditionalFormatting sqref="O8">
    <cfRule type="expression" dxfId="2052" priority="218" stopIfTrue="1">
      <formula>TRUE</formula>
    </cfRule>
  </conditionalFormatting>
  <conditionalFormatting sqref="U7">
    <cfRule type="expression" dxfId="2051" priority="216" stopIfTrue="1">
      <formula>U$10&lt;&gt;""</formula>
    </cfRule>
    <cfRule type="expression" dxfId="2050" priority="217" stopIfTrue="1">
      <formula>U$10=""</formula>
    </cfRule>
  </conditionalFormatting>
  <conditionalFormatting sqref="U7">
    <cfRule type="expression" dxfId="2049" priority="215" stopIfTrue="1">
      <formula>TRUE</formula>
    </cfRule>
  </conditionalFormatting>
  <conditionalFormatting sqref="Q7:R7 Q8">
    <cfRule type="expression" dxfId="2048" priority="213" stopIfTrue="1">
      <formula>Q$10&lt;&gt;""</formula>
    </cfRule>
    <cfRule type="expression" dxfId="2047" priority="214" stopIfTrue="1">
      <formula>Q$10=""</formula>
    </cfRule>
  </conditionalFormatting>
  <conditionalFormatting sqref="Q7:R7 Q8">
    <cfRule type="expression" dxfId="2046" priority="212" stopIfTrue="1">
      <formula>TRUE</formula>
    </cfRule>
  </conditionalFormatting>
  <conditionalFormatting sqref="S8:T8">
    <cfRule type="expression" dxfId="2045" priority="210" stopIfTrue="1">
      <formula>S$10&lt;&gt;""</formula>
    </cfRule>
    <cfRule type="expression" dxfId="2044" priority="211" stopIfTrue="1">
      <formula>S$10=""</formula>
    </cfRule>
  </conditionalFormatting>
  <conditionalFormatting sqref="S8:T8">
    <cfRule type="expression" dxfId="2043" priority="209" stopIfTrue="1">
      <formula>TRUE</formula>
    </cfRule>
  </conditionalFormatting>
  <conditionalFormatting sqref="R2:U4">
    <cfRule type="expression" dxfId="2042" priority="207" stopIfTrue="1">
      <formula>R$10&lt;&gt;""</formula>
    </cfRule>
    <cfRule type="expression" dxfId="2041" priority="208" stopIfTrue="1">
      <formula>R$10=""</formula>
    </cfRule>
  </conditionalFormatting>
  <conditionalFormatting sqref="R2:U4">
    <cfRule type="expression" dxfId="2040" priority="206" stopIfTrue="1">
      <formula>TRUE</formula>
    </cfRule>
  </conditionalFormatting>
  <conditionalFormatting sqref="R6:U6">
    <cfRule type="expression" dxfId="2039" priority="204" stopIfTrue="1">
      <formula>R$10&lt;&gt;""</formula>
    </cfRule>
    <cfRule type="expression" dxfId="2038" priority="205" stopIfTrue="1">
      <formula>R$10=""</formula>
    </cfRule>
  </conditionalFormatting>
  <conditionalFormatting sqref="R6:U6">
    <cfRule type="expression" dxfId="2037" priority="203" stopIfTrue="1">
      <formula>TRUE</formula>
    </cfRule>
  </conditionalFormatting>
  <conditionalFormatting sqref="R10:U10">
    <cfRule type="expression" dxfId="2036" priority="201" stopIfTrue="1">
      <formula>R$10&lt;&gt;""</formula>
    </cfRule>
    <cfRule type="expression" dxfId="2035" priority="202" stopIfTrue="1">
      <formula>R$10=""</formula>
    </cfRule>
  </conditionalFormatting>
  <conditionalFormatting sqref="R10:U10">
    <cfRule type="expression" dxfId="2034" priority="200" stopIfTrue="1">
      <formula>TRUE</formula>
    </cfRule>
  </conditionalFormatting>
  <conditionalFormatting sqref="R9:U9">
    <cfRule type="expression" dxfId="2033" priority="198" stopIfTrue="1">
      <formula>R$10&lt;&gt;""</formula>
    </cfRule>
    <cfRule type="expression" dxfId="2032" priority="199" stopIfTrue="1">
      <formula>R$10=""</formula>
    </cfRule>
  </conditionalFormatting>
  <conditionalFormatting sqref="R9:U9">
    <cfRule type="expression" dxfId="2031" priority="197" stopIfTrue="1">
      <formula>TRUE</formula>
    </cfRule>
  </conditionalFormatting>
  <conditionalFormatting sqref="V10:AA10">
    <cfRule type="expression" dxfId="2030" priority="195" stopIfTrue="1">
      <formula>V$10&lt;&gt;""</formula>
    </cfRule>
    <cfRule type="expression" dxfId="2029" priority="196" stopIfTrue="1">
      <formula>V$10=""</formula>
    </cfRule>
  </conditionalFormatting>
  <conditionalFormatting sqref="V10:AA10">
    <cfRule type="expression" dxfId="2028" priority="194" stopIfTrue="1">
      <formula>TRUE</formula>
    </cfRule>
  </conditionalFormatting>
  <conditionalFormatting sqref="V9:AA9">
    <cfRule type="expression" dxfId="2027" priority="192" stopIfTrue="1">
      <formula>V$10&lt;&gt;""</formula>
    </cfRule>
    <cfRule type="expression" dxfId="2026" priority="193" stopIfTrue="1">
      <formula>V$10=""</formula>
    </cfRule>
  </conditionalFormatting>
  <conditionalFormatting sqref="V9:AA9">
    <cfRule type="expression" dxfId="2025" priority="191" stopIfTrue="1">
      <formula>TRUE</formula>
    </cfRule>
  </conditionalFormatting>
  <conditionalFormatting sqref="AA7">
    <cfRule type="expression" dxfId="2024" priority="189" stopIfTrue="1">
      <formula>AA$10&lt;&gt;""</formula>
    </cfRule>
    <cfRule type="expression" dxfId="2023" priority="190" stopIfTrue="1">
      <formula>AA$10=""</formula>
    </cfRule>
  </conditionalFormatting>
  <conditionalFormatting sqref="AA7">
    <cfRule type="expression" dxfId="2022" priority="188" stopIfTrue="1">
      <formula>TRUE</formula>
    </cfRule>
  </conditionalFormatting>
  <conditionalFormatting sqref="W7:X7 W8">
    <cfRule type="expression" dxfId="2021" priority="186" stopIfTrue="1">
      <formula>W$10&lt;&gt;""</formula>
    </cfRule>
    <cfRule type="expression" dxfId="2020" priority="187" stopIfTrue="1">
      <formula>W$10=""</formula>
    </cfRule>
  </conditionalFormatting>
  <conditionalFormatting sqref="W7:X7 W8">
    <cfRule type="expression" dxfId="2019" priority="185" stopIfTrue="1">
      <formula>TRUE</formula>
    </cfRule>
  </conditionalFormatting>
  <conditionalFormatting sqref="Y8:Z8">
    <cfRule type="expression" dxfId="2018" priority="183" stopIfTrue="1">
      <formula>Y$10&lt;&gt;""</formula>
    </cfRule>
    <cfRule type="expression" dxfId="2017" priority="184" stopIfTrue="1">
      <formula>Y$10=""</formula>
    </cfRule>
  </conditionalFormatting>
  <conditionalFormatting sqref="Y8:Z8">
    <cfRule type="expression" dxfId="2016" priority="182" stopIfTrue="1">
      <formula>TRUE</formula>
    </cfRule>
  </conditionalFormatting>
  <conditionalFormatting sqref="V2:AA4">
    <cfRule type="expression" dxfId="2015" priority="180" stopIfTrue="1">
      <formula>V$10&lt;&gt;""</formula>
    </cfRule>
    <cfRule type="expression" dxfId="2014" priority="181" stopIfTrue="1">
      <formula>V$10=""</formula>
    </cfRule>
  </conditionalFormatting>
  <conditionalFormatting sqref="V2:AA4">
    <cfRule type="expression" dxfId="2013" priority="179" stopIfTrue="1">
      <formula>TRUE</formula>
    </cfRule>
  </conditionalFormatting>
  <conditionalFormatting sqref="V6:AA6">
    <cfRule type="expression" dxfId="2012" priority="177" stopIfTrue="1">
      <formula>V$10&lt;&gt;""</formula>
    </cfRule>
    <cfRule type="expression" dxfId="2011" priority="178" stopIfTrue="1">
      <formula>V$10=""</formula>
    </cfRule>
  </conditionalFormatting>
  <conditionalFormatting sqref="V6:AA6">
    <cfRule type="expression" dxfId="2010" priority="176" stopIfTrue="1">
      <formula>TRUE</formula>
    </cfRule>
  </conditionalFormatting>
  <conditionalFormatting pivot="1" sqref="J64:AB64">
    <cfRule type="expression" dxfId="2009" priority="173" stopIfTrue="1">
      <formula>RIGHT($B64,1)="0"</formula>
    </cfRule>
  </conditionalFormatting>
  <conditionalFormatting sqref="C14">
    <cfRule type="expression" dxfId="2008" priority="170" stopIfTrue="1">
      <formula>RIGHT($B14,1)="0"</formula>
    </cfRule>
  </conditionalFormatting>
  <conditionalFormatting sqref="D14:I14">
    <cfRule type="expression" dxfId="2007" priority="167" stopIfTrue="1">
      <formula>RIGHT($B14,1)="0"</formula>
    </cfRule>
  </conditionalFormatting>
  <conditionalFormatting sqref="C14">
    <cfRule type="expression" dxfId="2006" priority="171" stopIfTrue="1">
      <formula>C14&lt;&gt;""</formula>
    </cfRule>
    <cfRule type="expression" dxfId="2005" priority="172" stopIfTrue="1">
      <formula>$I14&lt;&gt;""</formula>
    </cfRule>
  </conditionalFormatting>
  <conditionalFormatting sqref="D14:I14">
    <cfRule type="expression" dxfId="2004" priority="168" stopIfTrue="1">
      <formula>D14&lt;&gt;""</formula>
    </cfRule>
    <cfRule type="expression" dxfId="2003" priority="169" stopIfTrue="1">
      <formula>$I14&lt;&gt;""</formula>
    </cfRule>
  </conditionalFormatting>
  <conditionalFormatting pivot="1" sqref="J69:AB69">
    <cfRule type="expression" dxfId="2002" priority="164" stopIfTrue="1">
      <formula>RIGHT($B69,1)="0"</formula>
    </cfRule>
  </conditionalFormatting>
  <conditionalFormatting sqref="C23">
    <cfRule type="expression" dxfId="2001" priority="161" stopIfTrue="1">
      <formula>RIGHT($B23,1)="0"</formula>
    </cfRule>
  </conditionalFormatting>
  <conditionalFormatting sqref="D23:I23">
    <cfRule type="expression" dxfId="2000" priority="158" stopIfTrue="1">
      <formula>RIGHT($B23,1)="0"</formula>
    </cfRule>
  </conditionalFormatting>
  <conditionalFormatting sqref="C23">
    <cfRule type="expression" dxfId="1999" priority="162" stopIfTrue="1">
      <formula>C23&lt;&gt;""</formula>
    </cfRule>
    <cfRule type="expression" dxfId="1998" priority="163" stopIfTrue="1">
      <formula>$I23&lt;&gt;""</formula>
    </cfRule>
  </conditionalFormatting>
  <conditionalFormatting sqref="D23:I23">
    <cfRule type="expression" dxfId="1997" priority="159" stopIfTrue="1">
      <formula>D23&lt;&gt;""</formula>
    </cfRule>
    <cfRule type="expression" dxfId="1996" priority="160" stopIfTrue="1">
      <formula>$I23&lt;&gt;""</formula>
    </cfRule>
  </conditionalFormatting>
  <conditionalFormatting pivot="1" sqref="J74:AB74">
    <cfRule type="expression" dxfId="1995" priority="155" stopIfTrue="1">
      <formula>RIGHT($B74,1)="0"</formula>
    </cfRule>
  </conditionalFormatting>
  <conditionalFormatting sqref="C40">
    <cfRule type="expression" dxfId="1994" priority="143" stopIfTrue="1">
      <formula>RIGHT($B40,1)="0"</formula>
    </cfRule>
  </conditionalFormatting>
  <conditionalFormatting sqref="D40:I40">
    <cfRule type="expression" dxfId="1993" priority="140" stopIfTrue="1">
      <formula>RIGHT($B40,1)="0"</formula>
    </cfRule>
  </conditionalFormatting>
  <conditionalFormatting sqref="C40">
    <cfRule type="expression" dxfId="1992" priority="144" stopIfTrue="1">
      <formula>C40&lt;&gt;""</formula>
    </cfRule>
    <cfRule type="expression" dxfId="1991" priority="145" stopIfTrue="1">
      <formula>$I40&lt;&gt;""</formula>
    </cfRule>
  </conditionalFormatting>
  <conditionalFormatting sqref="D40:I40">
    <cfRule type="expression" dxfId="1990" priority="141" stopIfTrue="1">
      <formula>D40&lt;&gt;""</formula>
    </cfRule>
    <cfRule type="expression" dxfId="1989" priority="142" stopIfTrue="1">
      <formula>$I40&lt;&gt;""</formula>
    </cfRule>
  </conditionalFormatting>
  <conditionalFormatting sqref="C57">
    <cfRule type="expression" dxfId="1988" priority="136" stopIfTrue="1">
      <formula>RIGHT($B57,1)="0"</formula>
    </cfRule>
  </conditionalFormatting>
  <conditionalFormatting sqref="D57:I57">
    <cfRule type="expression" dxfId="1987" priority="133" stopIfTrue="1">
      <formula>RIGHT($B57,1)="0"</formula>
    </cfRule>
  </conditionalFormatting>
  <conditionalFormatting sqref="C57">
    <cfRule type="expression" dxfId="1986" priority="137" stopIfTrue="1">
      <formula>C57&lt;&gt;""</formula>
    </cfRule>
    <cfRule type="expression" dxfId="1985" priority="138" stopIfTrue="1">
      <formula>$I57&lt;&gt;""</formula>
    </cfRule>
  </conditionalFormatting>
  <conditionalFormatting sqref="D57:I57">
    <cfRule type="expression" dxfId="1984" priority="134" stopIfTrue="1">
      <formula>D57&lt;&gt;""</formula>
    </cfRule>
    <cfRule type="expression" dxfId="1983" priority="135" stopIfTrue="1">
      <formula>$I57&lt;&gt;""</formula>
    </cfRule>
  </conditionalFormatting>
  <conditionalFormatting sqref="C110">
    <cfRule type="expression" dxfId="1982" priority="129" stopIfTrue="1">
      <formula>RIGHT($B110,1)="0"</formula>
    </cfRule>
  </conditionalFormatting>
  <conditionalFormatting sqref="D110:I110">
    <cfRule type="expression" dxfId="1981" priority="126" stopIfTrue="1">
      <formula>RIGHT($B110,1)="0"</formula>
    </cfRule>
  </conditionalFormatting>
  <conditionalFormatting sqref="C110">
    <cfRule type="expression" dxfId="1980" priority="130" stopIfTrue="1">
      <formula>C110&lt;&gt;""</formula>
    </cfRule>
    <cfRule type="expression" dxfId="1979" priority="131" stopIfTrue="1">
      <formula>$I110&lt;&gt;""</formula>
    </cfRule>
  </conditionalFormatting>
  <conditionalFormatting sqref="D110:I110">
    <cfRule type="expression" dxfId="1978" priority="127" stopIfTrue="1">
      <formula>D110&lt;&gt;""</formula>
    </cfRule>
    <cfRule type="expression" dxfId="1977" priority="128" stopIfTrue="1">
      <formula>$I110&lt;&gt;""</formula>
    </cfRule>
  </conditionalFormatting>
  <conditionalFormatting pivot="1" sqref="J229:AB229">
    <cfRule type="expression" dxfId="1976" priority="125" stopIfTrue="1">
      <formula>RIGHT($B229,1)="0"</formula>
    </cfRule>
  </conditionalFormatting>
  <conditionalFormatting sqref="C131">
    <cfRule type="expression" dxfId="1975" priority="122" stopIfTrue="1">
      <formula>RIGHT($B131,1)="0"</formula>
    </cfRule>
  </conditionalFormatting>
  <conditionalFormatting sqref="D131:I131">
    <cfRule type="expression" dxfId="1974" priority="119" stopIfTrue="1">
      <formula>RIGHT($B131,1)="0"</formula>
    </cfRule>
  </conditionalFormatting>
  <conditionalFormatting sqref="C131">
    <cfRule type="expression" dxfId="1973" priority="123" stopIfTrue="1">
      <formula>C131&lt;&gt;""</formula>
    </cfRule>
    <cfRule type="expression" dxfId="1972" priority="124" stopIfTrue="1">
      <formula>$I131&lt;&gt;""</formula>
    </cfRule>
  </conditionalFormatting>
  <conditionalFormatting sqref="D131:I131">
    <cfRule type="expression" dxfId="1971" priority="120" stopIfTrue="1">
      <formula>D131&lt;&gt;""</formula>
    </cfRule>
    <cfRule type="expression" dxfId="1970" priority="121" stopIfTrue="1">
      <formula>$I131&lt;&gt;""</formula>
    </cfRule>
  </conditionalFormatting>
  <conditionalFormatting sqref="AB2:AB4">
    <cfRule type="expression" dxfId="1969" priority="116" stopIfTrue="1">
      <formula>AB$10&lt;&gt;""</formula>
    </cfRule>
    <cfRule type="expression" dxfId="1968" priority="117" stopIfTrue="1">
      <formula>AB$10=""</formula>
    </cfRule>
  </conditionalFormatting>
  <conditionalFormatting sqref="AB2:AB4">
    <cfRule type="expression" dxfId="1967" priority="115" stopIfTrue="1">
      <formula>TRUE</formula>
    </cfRule>
  </conditionalFormatting>
  <conditionalFormatting sqref="AB6">
    <cfRule type="expression" dxfId="1966" priority="113" stopIfTrue="1">
      <formula>AB$10&lt;&gt;""</formula>
    </cfRule>
    <cfRule type="expression" dxfId="1965" priority="114" stopIfTrue="1">
      <formula>AB$10=""</formula>
    </cfRule>
  </conditionalFormatting>
  <conditionalFormatting sqref="AB6">
    <cfRule type="expression" dxfId="1964" priority="112" stopIfTrue="1">
      <formula>TRUE</formula>
    </cfRule>
  </conditionalFormatting>
  <conditionalFormatting sqref="AB10">
    <cfRule type="expression" dxfId="1963" priority="110" stopIfTrue="1">
      <formula>AB$10&lt;&gt;""</formula>
    </cfRule>
    <cfRule type="expression" dxfId="1962" priority="111" stopIfTrue="1">
      <formula>AB$10=""</formula>
    </cfRule>
  </conditionalFormatting>
  <conditionalFormatting sqref="AB10">
    <cfRule type="expression" dxfId="1961" priority="109" stopIfTrue="1">
      <formula>TRUE</formula>
    </cfRule>
  </conditionalFormatting>
  <conditionalFormatting sqref="AB9">
    <cfRule type="expression" dxfId="1960" priority="107" stopIfTrue="1">
      <formula>AB$10&lt;&gt;""</formula>
    </cfRule>
    <cfRule type="expression" dxfId="1959" priority="108" stopIfTrue="1">
      <formula>AB$10=""</formula>
    </cfRule>
  </conditionalFormatting>
  <conditionalFormatting sqref="AB9">
    <cfRule type="expression" dxfId="1958" priority="106" stopIfTrue="1">
      <formula>TRUE</formula>
    </cfRule>
  </conditionalFormatting>
  <conditionalFormatting sqref="C11">
    <cfRule type="expression" dxfId="1957" priority="103" stopIfTrue="1">
      <formula>RIGHT($B11,1)="0"</formula>
    </cfRule>
  </conditionalFormatting>
  <conditionalFormatting sqref="D11:I11">
    <cfRule type="expression" dxfId="1956" priority="100" stopIfTrue="1">
      <formula>RIGHT($B11,1)="0"</formula>
    </cfRule>
  </conditionalFormatting>
  <conditionalFormatting sqref="C11">
    <cfRule type="expression" dxfId="1955" priority="104" stopIfTrue="1">
      <formula>C11&lt;&gt;""</formula>
    </cfRule>
    <cfRule type="expression" dxfId="1954" priority="105" stopIfTrue="1">
      <formula>$I11&lt;&gt;""</formula>
    </cfRule>
  </conditionalFormatting>
  <conditionalFormatting sqref="D11:I11">
    <cfRule type="expression" dxfId="1953" priority="101" stopIfTrue="1">
      <formula>D11&lt;&gt;""</formula>
    </cfRule>
    <cfRule type="expression" dxfId="1952" priority="102" stopIfTrue="1">
      <formula>$I11&lt;&gt;""</formula>
    </cfRule>
  </conditionalFormatting>
  <conditionalFormatting pivot="1" sqref="J11:AB11">
    <cfRule type="expression" dxfId="1951" priority="99" stopIfTrue="1">
      <formula>RIGHT($B11,1)="0"</formula>
    </cfRule>
  </conditionalFormatting>
  <conditionalFormatting sqref="C293">
    <cfRule type="expression" dxfId="1950" priority="96" stopIfTrue="1">
      <formula>RIGHT($B293,1)="0"</formula>
    </cfRule>
  </conditionalFormatting>
  <conditionalFormatting sqref="D293:I293">
    <cfRule type="expression" dxfId="1949" priority="93" stopIfTrue="1">
      <formula>RIGHT($B293,1)="0"</formula>
    </cfRule>
  </conditionalFormatting>
  <conditionalFormatting sqref="C293">
    <cfRule type="expression" dxfId="1948" priority="97" stopIfTrue="1">
      <formula>C293&lt;&gt;""</formula>
    </cfRule>
    <cfRule type="expression" dxfId="1947" priority="98" stopIfTrue="1">
      <formula>$I293&lt;&gt;""</formula>
    </cfRule>
  </conditionalFormatting>
  <conditionalFormatting sqref="D293:I293">
    <cfRule type="expression" dxfId="1946" priority="94" stopIfTrue="1">
      <formula>D293&lt;&gt;""</formula>
    </cfRule>
    <cfRule type="expression" dxfId="1945" priority="95" stopIfTrue="1">
      <formula>$I293&lt;&gt;""</formula>
    </cfRule>
  </conditionalFormatting>
  <conditionalFormatting sqref="C213">
    <cfRule type="expression" dxfId="1944" priority="89" stopIfTrue="1">
      <formula>RIGHT($B213,1)="0"</formula>
    </cfRule>
  </conditionalFormatting>
  <conditionalFormatting sqref="D213:I213">
    <cfRule type="expression" dxfId="1943" priority="86" stopIfTrue="1">
      <formula>RIGHT($B213,1)="0"</formula>
    </cfRule>
  </conditionalFormatting>
  <conditionalFormatting sqref="C213">
    <cfRule type="expression" dxfId="1942" priority="90" stopIfTrue="1">
      <formula>C213&lt;&gt;""</formula>
    </cfRule>
    <cfRule type="expression" dxfId="1941" priority="91" stopIfTrue="1">
      <formula>$I213&lt;&gt;""</formula>
    </cfRule>
  </conditionalFormatting>
  <conditionalFormatting sqref="D213:I213">
    <cfRule type="expression" dxfId="1940" priority="87" stopIfTrue="1">
      <formula>D213&lt;&gt;""</formula>
    </cfRule>
    <cfRule type="expression" dxfId="1939" priority="88" stopIfTrue="1">
      <formula>$I213&lt;&gt;""</formula>
    </cfRule>
  </conditionalFormatting>
  <conditionalFormatting pivot="1" sqref="J211:AB211">
    <cfRule type="expression" dxfId="1938" priority="85" stopIfTrue="1">
      <formula>RIGHT($B211,1)="0"</formula>
    </cfRule>
  </conditionalFormatting>
  <conditionalFormatting sqref="C222">
    <cfRule type="expression" dxfId="1937" priority="82" stopIfTrue="1">
      <formula>RIGHT($B222,1)="0"</formula>
    </cfRule>
  </conditionalFormatting>
  <conditionalFormatting sqref="D222:I222">
    <cfRule type="expression" dxfId="1936" priority="79" stopIfTrue="1">
      <formula>RIGHT($B222,1)="0"</formula>
    </cfRule>
  </conditionalFormatting>
  <conditionalFormatting sqref="C222">
    <cfRule type="expression" dxfId="1935" priority="83" stopIfTrue="1">
      <formula>C222&lt;&gt;""</formula>
    </cfRule>
    <cfRule type="expression" dxfId="1934" priority="84" stopIfTrue="1">
      <formula>$I222&lt;&gt;""</formula>
    </cfRule>
  </conditionalFormatting>
  <conditionalFormatting sqref="D222:I222">
    <cfRule type="expression" dxfId="1933" priority="80" stopIfTrue="1">
      <formula>D222&lt;&gt;""</formula>
    </cfRule>
    <cfRule type="expression" dxfId="1932" priority="81" stopIfTrue="1">
      <formula>$I222&lt;&gt;""</formula>
    </cfRule>
  </conditionalFormatting>
  <conditionalFormatting pivot="1" sqref="J220:AB220">
    <cfRule type="expression" dxfId="1931" priority="78" stopIfTrue="1">
      <formula>RIGHT($B220,1)="0"</formula>
    </cfRule>
  </conditionalFormatting>
  <conditionalFormatting sqref="C240">
    <cfRule type="expression" dxfId="1930" priority="75" stopIfTrue="1">
      <formula>RIGHT($B240,1)="0"</formula>
    </cfRule>
  </conditionalFormatting>
  <conditionalFormatting sqref="D240:I240">
    <cfRule type="expression" dxfId="1929" priority="72" stopIfTrue="1">
      <formula>RIGHT($B240,1)="0"</formula>
    </cfRule>
  </conditionalFormatting>
  <conditionalFormatting sqref="C240">
    <cfRule type="expression" dxfId="1928" priority="76" stopIfTrue="1">
      <formula>C240&lt;&gt;""</formula>
    </cfRule>
    <cfRule type="expression" dxfId="1927" priority="77" stopIfTrue="1">
      <formula>$I240&lt;&gt;""</formula>
    </cfRule>
  </conditionalFormatting>
  <conditionalFormatting sqref="D240:I240">
    <cfRule type="expression" dxfId="1926" priority="73" stopIfTrue="1">
      <formula>D240&lt;&gt;""</formula>
    </cfRule>
    <cfRule type="expression" dxfId="1925" priority="74" stopIfTrue="1">
      <formula>$I240&lt;&gt;""</formula>
    </cfRule>
  </conditionalFormatting>
  <conditionalFormatting pivot="1" sqref="J246:AB246">
    <cfRule type="expression" dxfId="1924" priority="71" stopIfTrue="1">
      <formula>RIGHT($B246,1)="0"</formula>
    </cfRule>
  </conditionalFormatting>
  <conditionalFormatting sqref="C285">
    <cfRule type="expression" dxfId="1923" priority="68" stopIfTrue="1">
      <formula>RIGHT($B285,1)="0"</formula>
    </cfRule>
  </conditionalFormatting>
  <conditionalFormatting sqref="D285:I285">
    <cfRule type="expression" dxfId="1922" priority="65" stopIfTrue="1">
      <formula>RIGHT($B285,1)="0"</formula>
    </cfRule>
  </conditionalFormatting>
  <conditionalFormatting sqref="C285">
    <cfRule type="expression" dxfId="1921" priority="69" stopIfTrue="1">
      <formula>C285&lt;&gt;""</formula>
    </cfRule>
    <cfRule type="expression" dxfId="1920" priority="70" stopIfTrue="1">
      <formula>$I285&lt;&gt;""</formula>
    </cfRule>
  </conditionalFormatting>
  <conditionalFormatting sqref="D285:I285">
    <cfRule type="expression" dxfId="1919" priority="66" stopIfTrue="1">
      <formula>D285&lt;&gt;""</formula>
    </cfRule>
    <cfRule type="expression" dxfId="1918" priority="67" stopIfTrue="1">
      <formula>$I285&lt;&gt;""</formula>
    </cfRule>
  </conditionalFormatting>
  <conditionalFormatting sqref="C368:I369 C371:I377 C379:I382">
    <cfRule type="expression" dxfId="1917" priority="62" stopIfTrue="1">
      <formula>C368&lt;&gt;""</formula>
    </cfRule>
    <cfRule type="expression" dxfId="1916" priority="63" stopIfTrue="1">
      <formula>$I368&lt;&gt;""</formula>
    </cfRule>
  </conditionalFormatting>
  <conditionalFormatting sqref="C326">
    <cfRule type="expression" dxfId="1915" priority="47" stopIfTrue="1">
      <formula>RIGHT($B326,1)="0"</formula>
    </cfRule>
    <cfRule type="expression" dxfId="1914" priority="48" stopIfTrue="1">
      <formula>C326&lt;&gt;""</formula>
    </cfRule>
    <cfRule type="expression" dxfId="1913" priority="49" stopIfTrue="1">
      <formula>$I326&lt;&gt;""</formula>
    </cfRule>
  </conditionalFormatting>
  <conditionalFormatting sqref="D326:I326">
    <cfRule type="expression" dxfId="1912" priority="44" stopIfTrue="1">
      <formula>RIGHT($B326,1)="0"</formula>
    </cfRule>
    <cfRule type="expression" dxfId="1911" priority="45" stopIfTrue="1">
      <formula>D326&lt;&gt;""</formula>
    </cfRule>
    <cfRule type="expression" dxfId="1910" priority="46" stopIfTrue="1">
      <formula>$I326&lt;&gt;""</formula>
    </cfRule>
  </conditionalFormatting>
  <conditionalFormatting sqref="C326">
    <cfRule type="expression" dxfId="1909" priority="52" stopIfTrue="1">
      <formula>C326&lt;&gt;""</formula>
    </cfRule>
    <cfRule type="expression" dxfId="1908" priority="53" stopIfTrue="1">
      <formula>$I326&lt;&gt;""</formula>
    </cfRule>
  </conditionalFormatting>
  <conditionalFormatting sqref="D326:I326">
    <cfRule type="expression" dxfId="1907" priority="50" stopIfTrue="1">
      <formula>D326&lt;&gt;""</formula>
    </cfRule>
    <cfRule type="expression" dxfId="1906" priority="51" stopIfTrue="1">
      <formula>$I326&lt;&gt;""</formula>
    </cfRule>
  </conditionalFormatting>
  <conditionalFormatting sqref="C383:I425">
    <cfRule type="expression" dxfId="1905" priority="41" stopIfTrue="1">
      <formula>C383&lt;&gt;""</formula>
    </cfRule>
    <cfRule type="expression" dxfId="1904" priority="42" stopIfTrue="1">
      <formula>$I383&lt;&gt;""</formula>
    </cfRule>
  </conditionalFormatting>
  <conditionalFormatting sqref="C426:I426">
    <cfRule type="expression" dxfId="1903" priority="39" stopIfTrue="1">
      <formula>C426&lt;&gt;""</formula>
    </cfRule>
    <cfRule type="expression" dxfId="1902" priority="40" stopIfTrue="1">
      <formula>$I426&lt;&gt;""</formula>
    </cfRule>
  </conditionalFormatting>
  <conditionalFormatting sqref="C370">
    <cfRule type="expression" dxfId="1901" priority="32" stopIfTrue="1">
      <formula>RIGHT($B370,1)="0"</formula>
    </cfRule>
    <cfRule type="expression" dxfId="1900" priority="33" stopIfTrue="1">
      <formula>C370&lt;&gt;""</formula>
    </cfRule>
    <cfRule type="expression" dxfId="1899" priority="34" stopIfTrue="1">
      <formula>$I370&lt;&gt;""</formula>
    </cfRule>
  </conditionalFormatting>
  <conditionalFormatting sqref="D370:I370">
    <cfRule type="expression" dxfId="1898" priority="29" stopIfTrue="1">
      <formula>RIGHT($B370,1)="0"</formula>
    </cfRule>
    <cfRule type="expression" dxfId="1897" priority="30" stopIfTrue="1">
      <formula>D370&lt;&gt;""</formula>
    </cfRule>
    <cfRule type="expression" dxfId="1896" priority="31" stopIfTrue="1">
      <formula>$I370&lt;&gt;""</formula>
    </cfRule>
  </conditionalFormatting>
  <conditionalFormatting sqref="C370">
    <cfRule type="expression" dxfId="1895" priority="37" stopIfTrue="1">
      <formula>C370&lt;&gt;""</formula>
    </cfRule>
    <cfRule type="expression" dxfId="1894" priority="38" stopIfTrue="1">
      <formula>$I370&lt;&gt;""</formula>
    </cfRule>
  </conditionalFormatting>
  <conditionalFormatting sqref="D370:I370">
    <cfRule type="expression" dxfId="1893" priority="35" stopIfTrue="1">
      <formula>D370&lt;&gt;""</formula>
    </cfRule>
    <cfRule type="expression" dxfId="1892" priority="36" stopIfTrue="1">
      <formula>$I370&lt;&gt;""</formula>
    </cfRule>
  </conditionalFormatting>
  <conditionalFormatting sqref="C427:I434">
    <cfRule type="expression" dxfId="1891" priority="26" stopIfTrue="1">
      <formula>C427&lt;&gt;""</formula>
    </cfRule>
    <cfRule type="expression" dxfId="1890" priority="27" stopIfTrue="1">
      <formula>$I427&lt;&gt;""</formula>
    </cfRule>
  </conditionalFormatting>
  <conditionalFormatting sqref="C378">
    <cfRule type="expression" dxfId="1889" priority="19" stopIfTrue="1">
      <formula>RIGHT($B378,1)="0"</formula>
    </cfRule>
    <cfRule type="expression" dxfId="1888" priority="20" stopIfTrue="1">
      <formula>C378&lt;&gt;""</formula>
    </cfRule>
    <cfRule type="expression" dxfId="1887" priority="21" stopIfTrue="1">
      <formula>$I378&lt;&gt;""</formula>
    </cfRule>
  </conditionalFormatting>
  <conditionalFormatting sqref="D378:I378">
    <cfRule type="expression" dxfId="1886" priority="16" stopIfTrue="1">
      <formula>RIGHT($B378,1)="0"</formula>
    </cfRule>
    <cfRule type="expression" dxfId="1885" priority="17" stopIfTrue="1">
      <formula>D378&lt;&gt;""</formula>
    </cfRule>
    <cfRule type="expression" dxfId="1884" priority="18" stopIfTrue="1">
      <formula>$I378&lt;&gt;""</formula>
    </cfRule>
  </conditionalFormatting>
  <conditionalFormatting sqref="C378">
    <cfRule type="expression" dxfId="1883" priority="24" stopIfTrue="1">
      <formula>C378&lt;&gt;""</formula>
    </cfRule>
    <cfRule type="expression" dxfId="1882" priority="25" stopIfTrue="1">
      <formula>$I378&lt;&gt;""</formula>
    </cfRule>
  </conditionalFormatting>
  <conditionalFormatting sqref="D378:I378">
    <cfRule type="expression" dxfId="1881" priority="22" stopIfTrue="1">
      <formula>D378&lt;&gt;""</formula>
    </cfRule>
    <cfRule type="expression" dxfId="1880" priority="23" stopIfTrue="1">
      <formula>$I378&lt;&gt;""</formula>
    </cfRule>
  </conditionalFormatting>
  <conditionalFormatting sqref="C319">
    <cfRule type="expression" dxfId="1879" priority="12" stopIfTrue="1">
      <formula>RIGHT($B319,1)="0"</formula>
    </cfRule>
  </conditionalFormatting>
  <conditionalFormatting sqref="D319:I319">
    <cfRule type="expression" dxfId="1878" priority="9" stopIfTrue="1">
      <formula>RIGHT($B319,1)="0"</formula>
    </cfRule>
  </conditionalFormatting>
  <conditionalFormatting sqref="C319">
    <cfRule type="expression" dxfId="1877" priority="13" stopIfTrue="1">
      <formula>C319&lt;&gt;""</formula>
    </cfRule>
    <cfRule type="expression" dxfId="1876" priority="14" stopIfTrue="1">
      <formula>$I319&lt;&gt;""</formula>
    </cfRule>
  </conditionalFormatting>
  <conditionalFormatting sqref="D319:I319">
    <cfRule type="expression" dxfId="1875" priority="10" stopIfTrue="1">
      <formula>D319&lt;&gt;""</formula>
    </cfRule>
    <cfRule type="expression" dxfId="1874" priority="11" stopIfTrue="1">
      <formula>$I319&lt;&gt;""</formula>
    </cfRule>
  </conditionalFormatting>
  <conditionalFormatting sqref="C335">
    <cfRule type="expression" dxfId="1873" priority="5" stopIfTrue="1">
      <formula>RIGHT($B335,1)="0"</formula>
    </cfRule>
  </conditionalFormatting>
  <conditionalFormatting sqref="D335:I335">
    <cfRule type="expression" dxfId="1872" priority="2" stopIfTrue="1">
      <formula>RIGHT($B335,1)="0"</formula>
    </cfRule>
  </conditionalFormatting>
  <conditionalFormatting sqref="C335">
    <cfRule type="expression" dxfId="1871" priority="6" stopIfTrue="1">
      <formula>C335&lt;&gt;""</formula>
    </cfRule>
    <cfRule type="expression" dxfId="1870" priority="7" stopIfTrue="1">
      <formula>$I335&lt;&gt;""</formula>
    </cfRule>
  </conditionalFormatting>
  <conditionalFormatting sqref="D335:I335">
    <cfRule type="expression" dxfId="1869" priority="3" stopIfTrue="1">
      <formula>D335&lt;&gt;""</formula>
    </cfRule>
    <cfRule type="expression" dxfId="1868" priority="4" stopIfTrue="1">
      <formula>$I335&lt;&gt;""</formula>
    </cfRule>
  </conditionalFormatting>
  <conditionalFormatting pivot="1" sqref="J335:AB335">
    <cfRule type="expression" dxfId="1867" priority="1" stopIfTrue="1">
      <formula>RIGHT($B335,1)="0"</formula>
    </cfRule>
  </conditionalFormatting>
  <hyperlinks>
    <hyperlink ref="AB7" location="Comment!A1" display="* For additional details on Kaspersky Security for Virtualization, Kaspersky Data Leakage Protection products" xr:uid="{B1D4EE19-50D4-40FC-AD34-C8C32E25BC1B}"/>
    <hyperlink ref="AB8" location="Comment!A1" display="please see specifications in Comment section" xr:uid="{245FCF45-6899-4A6C-958E-5B3FC2F9745E}"/>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indexed="42"/>
  </sheetPr>
  <dimension ref="A1:AD100"/>
  <sheetViews>
    <sheetView showGridLines="0" showRowColHeaders="0" workbookViewId="0">
      <selection activeCell="D3" sqref="D3"/>
    </sheetView>
  </sheetViews>
  <sheetFormatPr defaultColWidth="9.15234375" defaultRowHeight="10.3"/>
  <cols>
    <col min="1" max="1" width="1.4609375" style="24" customWidth="1"/>
    <col min="2" max="2" width="8.53515625" style="26" hidden="1" customWidth="1"/>
    <col min="3" max="3" width="34.23046875" style="26" customWidth="1"/>
    <col min="4" max="4" width="12.15234375" style="26" hidden="1" customWidth="1"/>
    <col min="5" max="5" width="11.84375" style="26" hidden="1" customWidth="1"/>
    <col min="6" max="6" width="15.15234375" style="26" hidden="1" customWidth="1"/>
    <col min="7" max="7" width="13.53515625" style="24" customWidth="1"/>
    <col min="8" max="8" width="6.84375" style="24" customWidth="1"/>
    <col min="9" max="9" width="9.4609375" style="24" customWidth="1"/>
    <col min="10" max="30" width="6.15234375" style="24" customWidth="1"/>
    <col min="31" max="16384" width="9.15234375" style="24"/>
  </cols>
  <sheetData>
    <row r="1" spans="1:30" s="1" customFormat="1" ht="7.5" customHeight="1"/>
    <row r="2" spans="1:30" s="1" customFormat="1" ht="13.5" customHeight="1">
      <c r="A2" s="4"/>
      <c r="B2" s="110"/>
      <c r="C2" s="110"/>
      <c r="D2" s="110"/>
      <c r="E2" s="110"/>
      <c r="F2" s="110"/>
      <c r="G2" s="110"/>
      <c r="H2" s="110"/>
      <c r="I2" s="110"/>
      <c r="J2" s="110"/>
      <c r="K2" s="110"/>
      <c r="L2" s="110"/>
      <c r="M2" s="110"/>
      <c r="N2" s="110"/>
      <c r="O2" s="110"/>
      <c r="P2" s="110"/>
      <c r="Q2" s="41"/>
      <c r="R2" s="41"/>
      <c r="S2" s="41"/>
      <c r="T2" s="41"/>
      <c r="U2" s="41"/>
      <c r="V2" s="41"/>
      <c r="W2" s="41"/>
      <c r="X2" s="41"/>
      <c r="Y2" s="41"/>
      <c r="Z2" s="41"/>
      <c r="AA2" s="41"/>
      <c r="AB2" s="41"/>
      <c r="AC2" s="41"/>
      <c r="AD2" s="41"/>
    </row>
    <row r="3" spans="1:30" s="1" customFormat="1" ht="13.5" customHeight="1">
      <c r="A3" s="4"/>
      <c r="B3" s="110"/>
      <c r="C3" s="110"/>
      <c r="D3" s="110"/>
      <c r="E3" s="110"/>
      <c r="F3" s="110"/>
      <c r="G3" s="110"/>
      <c r="H3" s="110"/>
      <c r="I3" s="110"/>
      <c r="J3" s="110"/>
      <c r="K3" s="110"/>
      <c r="L3" s="110"/>
      <c r="M3" s="110"/>
      <c r="N3" s="110"/>
      <c r="O3" s="110"/>
      <c r="P3" s="110"/>
      <c r="Q3" s="41"/>
      <c r="R3" s="41"/>
      <c r="S3" s="41"/>
      <c r="T3" s="41"/>
      <c r="U3" s="41"/>
      <c r="V3" s="41"/>
      <c r="W3" s="41"/>
      <c r="X3" s="41"/>
      <c r="Y3" s="41"/>
      <c r="Z3" s="41"/>
      <c r="AA3" s="41"/>
      <c r="AB3" s="41"/>
      <c r="AC3" s="41"/>
      <c r="AD3" s="41"/>
    </row>
    <row r="4" spans="1:30" s="1" customFormat="1" ht="12.75" customHeight="1">
      <c r="A4" s="4"/>
      <c r="B4" s="110"/>
      <c r="C4" s="110"/>
      <c r="D4" s="110"/>
      <c r="E4" s="110"/>
      <c r="F4" s="110"/>
      <c r="G4" s="110"/>
      <c r="H4" s="110"/>
      <c r="I4" s="110"/>
      <c r="J4" s="110"/>
      <c r="K4" s="110"/>
      <c r="L4" s="110"/>
      <c r="M4" s="110"/>
      <c r="N4" s="110"/>
      <c r="O4" s="110"/>
      <c r="P4" s="110"/>
      <c r="Q4" s="41"/>
      <c r="R4" s="41"/>
      <c r="S4" s="41"/>
      <c r="T4" s="41"/>
      <c r="U4" s="41"/>
      <c r="V4" s="41"/>
      <c r="W4" s="41"/>
      <c r="X4" s="41"/>
      <c r="Y4" s="41"/>
      <c r="Z4" s="41"/>
      <c r="AA4" s="41"/>
      <c r="AB4" s="41"/>
      <c r="AC4" s="41"/>
      <c r="AD4" s="41"/>
    </row>
    <row r="5" spans="1:30" s="1" customFormat="1" ht="4.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s="1" customFormat="1" ht="3.75" customHeight="1">
      <c r="A6" s="4"/>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row>
    <row r="7" spans="1:30" s="38" customFormat="1" ht="10.5" customHeight="1">
      <c r="A7" s="37"/>
      <c r="B7" s="36"/>
      <c r="C7" s="58" t="str">
        <f ca="1">CONCATENATE("Price List applicable for ",Data!A9,". Effective from ",Data!A11,". ")</f>
        <v xml:space="preserve">Price List applicable for Vietnam. Effective from July 1, 2026. </v>
      </c>
      <c r="D7" s="36"/>
      <c r="E7" s="36"/>
      <c r="F7" s="36"/>
      <c r="G7" s="36"/>
      <c r="H7" s="36"/>
      <c r="I7" s="36"/>
      <c r="J7" s="40"/>
      <c r="K7" s="40"/>
      <c r="L7" s="40"/>
      <c r="M7" s="40"/>
      <c r="N7" s="40"/>
      <c r="O7" s="40"/>
      <c r="P7" s="40"/>
      <c r="Q7" s="40"/>
      <c r="R7" s="40"/>
      <c r="S7" s="40"/>
      <c r="T7" s="40"/>
      <c r="U7" s="40"/>
      <c r="V7" s="40"/>
      <c r="W7" s="40"/>
      <c r="X7" s="40"/>
      <c r="Y7" s="40"/>
      <c r="Z7" s="40"/>
      <c r="AA7" s="40"/>
      <c r="AB7" s="40"/>
      <c r="AC7" s="40"/>
      <c r="AD7" s="40"/>
    </row>
    <row r="8" spans="1:30" s="39" customFormat="1" ht="10.5" customHeight="1">
      <c r="B8" s="40"/>
      <c r="C8" s="59" t="str">
        <f ca="1">CONCATENATE(Data!A5,". ",Data!A7)</f>
        <v>Kaspersky Lab. 39A/3 Leningradskoe Shosse Moscow, 125212. 0</v>
      </c>
      <c r="D8" s="40"/>
      <c r="E8" s="40"/>
      <c r="F8" s="40"/>
      <c r="G8" s="40"/>
      <c r="H8" s="40"/>
      <c r="I8" s="40"/>
      <c r="J8" s="40"/>
      <c r="K8" s="40"/>
      <c r="L8" s="40"/>
      <c r="M8" s="40"/>
      <c r="N8" s="40"/>
      <c r="O8" s="40"/>
      <c r="P8" s="40"/>
      <c r="Q8" s="40"/>
      <c r="R8" s="40"/>
      <c r="S8" s="40"/>
      <c r="T8" s="40"/>
      <c r="U8" s="40"/>
      <c r="V8" s="40"/>
      <c r="W8" s="40"/>
      <c r="X8" s="40"/>
      <c r="Y8" s="40"/>
      <c r="Z8" s="40"/>
      <c r="AA8" s="40"/>
      <c r="AB8" s="40"/>
      <c r="AC8" s="40"/>
      <c r="AD8" s="40"/>
    </row>
    <row r="9" spans="1:30" ht="12.45">
      <c r="B9" s="773" t="s">
        <v>231</v>
      </c>
      <c r="C9" s="774"/>
      <c r="D9" s="774"/>
      <c r="E9" s="774"/>
      <c r="F9" s="774"/>
      <c r="G9" s="774"/>
      <c r="H9" s="774"/>
      <c r="I9" s="774"/>
      <c r="J9" s="758" t="s">
        <v>226</v>
      </c>
      <c r="K9" s="754"/>
      <c r="L9" s="754"/>
      <c r="M9" s="754"/>
      <c r="N9" s="754"/>
      <c r="O9" s="754"/>
      <c r="P9" s="755"/>
      <c r="Q9"/>
    </row>
    <row r="10" spans="1:30" ht="62.6">
      <c r="B10" s="773" t="s">
        <v>119</v>
      </c>
      <c r="C10" s="769" t="s">
        <v>120</v>
      </c>
      <c r="D10" s="769" t="s">
        <v>121</v>
      </c>
      <c r="E10" s="769" t="s">
        <v>225</v>
      </c>
      <c r="F10" s="769" t="s">
        <v>224</v>
      </c>
      <c r="G10" s="769" t="s">
        <v>123</v>
      </c>
      <c r="H10" s="769" t="s">
        <v>229</v>
      </c>
      <c r="I10" s="769" t="s">
        <v>125</v>
      </c>
      <c r="J10" s="775" t="s">
        <v>53</v>
      </c>
      <c r="K10" s="776" t="s">
        <v>157</v>
      </c>
      <c r="L10" s="776" t="s">
        <v>159</v>
      </c>
      <c r="M10" s="776" t="s">
        <v>161</v>
      </c>
      <c r="N10" s="776" t="s">
        <v>163</v>
      </c>
      <c r="O10" s="776" t="s">
        <v>165</v>
      </c>
      <c r="P10" s="776" t="s">
        <v>167</v>
      </c>
      <c r="Q10"/>
      <c r="R10" s="30"/>
      <c r="S10" s="30"/>
      <c r="T10" s="30"/>
      <c r="U10" s="30"/>
      <c r="V10" s="30"/>
      <c r="W10" s="30"/>
      <c r="X10" s="30"/>
      <c r="Y10" s="30"/>
      <c r="Z10" s="30"/>
      <c r="AA10" s="30"/>
      <c r="AB10" s="30"/>
      <c r="AC10" s="30"/>
      <c r="AD10" s="30"/>
    </row>
    <row r="11" spans="1:30" ht="12.45">
      <c r="B11" s="758">
        <v>5111</v>
      </c>
      <c r="C11" s="750" t="s">
        <v>55</v>
      </c>
      <c r="D11" s="750" t="s">
        <v>152</v>
      </c>
      <c r="E11" s="750" t="s">
        <v>52</v>
      </c>
      <c r="F11" s="750" t="s">
        <v>58</v>
      </c>
      <c r="G11" s="750" t="s">
        <v>197</v>
      </c>
      <c r="H11" s="750" t="s">
        <v>32</v>
      </c>
      <c r="I11" s="750" t="s">
        <v>461</v>
      </c>
      <c r="J11" s="751">
        <v>8</v>
      </c>
      <c r="K11" s="751">
        <v>5.5</v>
      </c>
      <c r="L11" s="751">
        <v>5</v>
      </c>
      <c r="M11" s="751">
        <v>4.5</v>
      </c>
      <c r="N11" s="751">
        <v>4</v>
      </c>
      <c r="O11" s="751">
        <v>3.5</v>
      </c>
      <c r="P11" s="751">
        <v>3</v>
      </c>
      <c r="Q11"/>
    </row>
    <row r="12" spans="1:30" ht="12.45">
      <c r="B12" s="751">
        <v>5811</v>
      </c>
      <c r="C12" s="752" t="s">
        <v>57</v>
      </c>
      <c r="D12" s="752" t="s">
        <v>152</v>
      </c>
      <c r="E12" s="752" t="s">
        <v>52</v>
      </c>
      <c r="F12" s="752" t="s">
        <v>58</v>
      </c>
      <c r="G12" s="752" t="s">
        <v>197</v>
      </c>
      <c r="H12" s="752" t="s">
        <v>32</v>
      </c>
      <c r="I12" s="752" t="s">
        <v>475</v>
      </c>
      <c r="J12" s="751">
        <v>15</v>
      </c>
      <c r="K12" s="751">
        <v>10.5</v>
      </c>
      <c r="L12" s="751">
        <v>9.5</v>
      </c>
      <c r="M12" s="751">
        <v>8.5</v>
      </c>
      <c r="N12" s="751">
        <v>7.5</v>
      </c>
      <c r="O12" s="751">
        <v>6.5</v>
      </c>
      <c r="P12" s="751">
        <v>5.5</v>
      </c>
      <c r="Q12"/>
    </row>
    <row r="13" spans="1:30" ht="12.45">
      <c r="B13"/>
      <c r="C13"/>
      <c r="D13"/>
      <c r="E13"/>
      <c r="F13"/>
      <c r="G13"/>
      <c r="H13"/>
      <c r="I13"/>
      <c r="J13"/>
      <c r="K13"/>
      <c r="L13"/>
      <c r="M13"/>
      <c r="N13"/>
      <c r="O13"/>
      <c r="P13"/>
      <c r="Q13"/>
    </row>
    <row r="14" spans="1:30" ht="12.45">
      <c r="B14"/>
      <c r="C14"/>
      <c r="D14"/>
      <c r="E14"/>
      <c r="F14"/>
      <c r="G14"/>
      <c r="H14"/>
      <c r="I14"/>
      <c r="J14"/>
      <c r="K14"/>
      <c r="L14"/>
      <c r="M14"/>
      <c r="N14"/>
      <c r="O14"/>
      <c r="P14"/>
      <c r="Q14"/>
    </row>
    <row r="15" spans="1:30" ht="12.45">
      <c r="B15"/>
      <c r="C15"/>
      <c r="D15"/>
      <c r="E15"/>
      <c r="F15"/>
      <c r="G15"/>
      <c r="H15"/>
      <c r="I15"/>
      <c r="J15"/>
      <c r="K15"/>
      <c r="L15"/>
      <c r="M15"/>
      <c r="N15"/>
      <c r="O15"/>
      <c r="P15"/>
      <c r="Q15"/>
    </row>
    <row r="16" spans="1:30" ht="12.45">
      <c r="B16"/>
      <c r="C16"/>
      <c r="D16"/>
      <c r="E16"/>
      <c r="F16"/>
      <c r="G16"/>
      <c r="H16"/>
      <c r="I16"/>
      <c r="J16"/>
      <c r="K16"/>
      <c r="L16"/>
      <c r="M16"/>
      <c r="N16"/>
      <c r="O16"/>
      <c r="P16"/>
      <c r="Q16"/>
    </row>
    <row r="17" spans="2:17" ht="12.45">
      <c r="B17"/>
      <c r="C17"/>
      <c r="D17"/>
      <c r="E17"/>
      <c r="F17"/>
      <c r="G17"/>
      <c r="H17"/>
      <c r="I17"/>
      <c r="J17"/>
      <c r="K17"/>
      <c r="L17"/>
      <c r="M17"/>
      <c r="N17"/>
      <c r="O17"/>
      <c r="P17"/>
      <c r="Q17"/>
    </row>
    <row r="18" spans="2:17" ht="12.45">
      <c r="B18"/>
      <c r="C18"/>
      <c r="D18"/>
      <c r="E18"/>
      <c r="F18"/>
      <c r="G18"/>
      <c r="H18"/>
      <c r="I18"/>
      <c r="J18"/>
      <c r="K18"/>
      <c r="L18"/>
      <c r="M18"/>
      <c r="N18"/>
      <c r="O18"/>
      <c r="P18"/>
    </row>
    <row r="19" spans="2:17" ht="12.45">
      <c r="B19"/>
      <c r="C19"/>
      <c r="D19"/>
      <c r="E19"/>
      <c r="F19"/>
      <c r="G19"/>
      <c r="H19"/>
      <c r="I19"/>
      <c r="J19"/>
      <c r="K19"/>
      <c r="L19"/>
      <c r="M19"/>
      <c r="N19"/>
      <c r="O19"/>
      <c r="P19"/>
    </row>
    <row r="20" spans="2:17" ht="12.45">
      <c r="B20"/>
      <c r="C20"/>
      <c r="D20"/>
      <c r="E20"/>
      <c r="F20"/>
      <c r="G20"/>
      <c r="H20"/>
      <c r="I20"/>
      <c r="J20"/>
      <c r="K20"/>
      <c r="L20"/>
      <c r="M20"/>
      <c r="N20"/>
      <c r="O20"/>
      <c r="P20"/>
    </row>
    <row r="21" spans="2:17" ht="12.45">
      <c r="B21"/>
      <c r="C21"/>
      <c r="D21"/>
      <c r="E21"/>
      <c r="F21"/>
      <c r="G21"/>
      <c r="H21"/>
      <c r="I21"/>
      <c r="J21"/>
      <c r="K21"/>
      <c r="L21"/>
      <c r="M21"/>
      <c r="N21"/>
      <c r="O21"/>
      <c r="P21"/>
    </row>
    <row r="22" spans="2:17" ht="12.45">
      <c r="B22"/>
      <c r="C22"/>
      <c r="D22"/>
      <c r="E22"/>
      <c r="F22"/>
      <c r="G22"/>
      <c r="H22"/>
      <c r="I22"/>
      <c r="J22"/>
      <c r="K22"/>
      <c r="L22"/>
      <c r="M22"/>
      <c r="N22"/>
      <c r="O22"/>
      <c r="P22"/>
    </row>
    <row r="23" spans="2:17" ht="12.45">
      <c r="B23"/>
      <c r="C23"/>
      <c r="D23"/>
      <c r="E23"/>
      <c r="F23"/>
      <c r="G23"/>
      <c r="H23"/>
      <c r="I23"/>
      <c r="J23"/>
      <c r="K23"/>
      <c r="L23"/>
      <c r="M23"/>
      <c r="N23"/>
      <c r="O23"/>
      <c r="P23"/>
    </row>
    <row r="24" spans="2:17" ht="12.45">
      <c r="B24"/>
      <c r="C24"/>
      <c r="D24"/>
      <c r="E24"/>
      <c r="F24"/>
      <c r="G24"/>
      <c r="H24"/>
      <c r="I24"/>
      <c r="J24"/>
      <c r="K24"/>
      <c r="L24"/>
      <c r="M24"/>
      <c r="N24"/>
      <c r="O24"/>
      <c r="P24"/>
    </row>
    <row r="25" spans="2:17" ht="12.45">
      <c r="B25"/>
      <c r="C25"/>
      <c r="D25"/>
      <c r="E25"/>
      <c r="F25"/>
      <c r="G25"/>
      <c r="H25"/>
      <c r="I25"/>
      <c r="J25"/>
      <c r="K25"/>
      <c r="L25"/>
      <c r="M25"/>
      <c r="N25"/>
      <c r="O25"/>
      <c r="P25"/>
    </row>
    <row r="26" spans="2:17" ht="12.45">
      <c r="B26"/>
      <c r="C26"/>
      <c r="D26"/>
      <c r="E26"/>
      <c r="F26"/>
      <c r="G26"/>
      <c r="H26"/>
      <c r="I26"/>
      <c r="J26"/>
      <c r="K26"/>
      <c r="L26"/>
      <c r="M26"/>
      <c r="N26"/>
      <c r="O26"/>
      <c r="P26"/>
    </row>
    <row r="27" spans="2:17" ht="12.45">
      <c r="B27"/>
      <c r="C27"/>
      <c r="D27"/>
      <c r="E27"/>
      <c r="F27"/>
      <c r="G27"/>
      <c r="H27"/>
      <c r="I27"/>
      <c r="J27"/>
      <c r="K27"/>
      <c r="L27"/>
      <c r="M27"/>
      <c r="N27"/>
      <c r="O27"/>
      <c r="P27"/>
    </row>
    <row r="28" spans="2:17" ht="12.45">
      <c r="B28"/>
      <c r="C28"/>
      <c r="D28"/>
      <c r="E28"/>
      <c r="F28"/>
      <c r="G28"/>
      <c r="H28"/>
      <c r="I28"/>
      <c r="J28"/>
      <c r="K28"/>
      <c r="L28"/>
      <c r="M28"/>
      <c r="N28"/>
      <c r="O28"/>
      <c r="P28"/>
    </row>
    <row r="29" spans="2:17">
      <c r="B29" s="24"/>
      <c r="C29" s="24"/>
      <c r="D29" s="24"/>
      <c r="E29" s="24"/>
      <c r="F29" s="24"/>
    </row>
    <row r="30" spans="2:17">
      <c r="B30" s="24"/>
      <c r="C30" s="24"/>
      <c r="D30" s="24"/>
      <c r="E30" s="24"/>
      <c r="F30" s="24"/>
    </row>
    <row r="31" spans="2:17">
      <c r="B31" s="24"/>
      <c r="C31" s="24"/>
      <c r="D31" s="24"/>
      <c r="E31" s="24"/>
      <c r="F31" s="24"/>
    </row>
    <row r="32" spans="2:17">
      <c r="B32" s="24"/>
      <c r="C32" s="24"/>
      <c r="D32" s="24"/>
      <c r="E32" s="24"/>
      <c r="F32" s="24"/>
    </row>
    <row r="33" s="24" customFormat="1"/>
    <row r="34" s="24" customFormat="1"/>
    <row r="35" s="24" customFormat="1"/>
    <row r="36" s="24" customFormat="1"/>
    <row r="37" s="24" customFormat="1"/>
    <row r="38" s="24" customFormat="1"/>
    <row r="39" s="24" customFormat="1"/>
    <row r="40" s="24" customFormat="1"/>
    <row r="41" s="24" customFormat="1"/>
    <row r="42" s="24" customFormat="1"/>
    <row r="43" s="24" customFormat="1"/>
    <row r="44" s="24" customFormat="1"/>
    <row r="45" s="24" customFormat="1"/>
    <row r="46" s="24" customFormat="1"/>
    <row r="47" s="24" customFormat="1"/>
    <row r="48" s="24" customFormat="1"/>
    <row r="49" s="24" customFormat="1"/>
    <row r="50" s="24" customFormat="1"/>
    <row r="51" s="24" customFormat="1"/>
    <row r="52" s="24" customFormat="1"/>
    <row r="53" s="24" customFormat="1"/>
    <row r="54" s="24" customFormat="1"/>
    <row r="55" s="24" customFormat="1"/>
    <row r="56" s="24" customFormat="1"/>
    <row r="57" s="24" customFormat="1"/>
    <row r="58" s="24" customFormat="1"/>
    <row r="59" s="24" customFormat="1"/>
    <row r="60" s="24" customFormat="1"/>
    <row r="61" s="24" customFormat="1"/>
    <row r="62" s="24" customFormat="1"/>
    <row r="63" s="24" customFormat="1"/>
    <row r="64" s="24" customFormat="1"/>
    <row r="65" s="24" customFormat="1"/>
    <row r="66" s="24" customFormat="1"/>
    <row r="67" s="24" customFormat="1"/>
    <row r="68" s="24" customFormat="1"/>
    <row r="69" s="24" customFormat="1"/>
    <row r="70" s="24" customFormat="1"/>
    <row r="71" s="24" customFormat="1"/>
    <row r="72" s="24" customFormat="1"/>
    <row r="73" s="24" customFormat="1"/>
    <row r="74" s="24" customFormat="1"/>
    <row r="75" s="24" customFormat="1"/>
    <row r="76" s="24" customFormat="1"/>
    <row r="77" s="24" customFormat="1"/>
    <row r="78" s="24" customFormat="1"/>
    <row r="79" s="24" customFormat="1"/>
    <row r="80" s="24" customFormat="1"/>
    <row r="81" s="24" customFormat="1"/>
    <row r="82" s="24" customFormat="1"/>
    <row r="83" s="24" customFormat="1"/>
    <row r="84" s="24" customFormat="1"/>
    <row r="85" s="24" customFormat="1"/>
    <row r="86" s="24" customFormat="1"/>
    <row r="87" s="24" customFormat="1"/>
    <row r="88" s="24" customFormat="1"/>
    <row r="89" s="24" customFormat="1"/>
    <row r="90" s="24" customFormat="1"/>
    <row r="91" s="24" customFormat="1"/>
    <row r="92" s="24" customFormat="1"/>
    <row r="93" s="24" customFormat="1"/>
    <row r="94" s="24" customFormat="1"/>
    <row r="95" s="24" customFormat="1"/>
    <row r="96" s="24" customFormat="1"/>
    <row r="97" s="24" customFormat="1"/>
    <row r="98" s="24" customFormat="1"/>
    <row r="99" s="24" customFormat="1"/>
    <row r="100" s="24" customFormat="1"/>
  </sheetData>
  <sheetProtection algorithmName="SHA-512" hashValue="yDYdVXm9pblnIgVgBOKBjIikjq0KGcIhFtdVmB3da63Mddy245QJjOCbHTUFZpZnKiV1YA9KfsltX+yG880xfg==" saltValue="7bR60xI6L4NVZ4FdZ0gZkA==" spinCount="100000" sheet="1" objects="1" scenarios="1" pivotTables="0"/>
  <phoneticPr fontId="11" type="noConversion"/>
  <conditionalFormatting sqref="J9:AD10">
    <cfRule type="expression" dxfId="1778" priority="6" stopIfTrue="1">
      <formula>J$10&lt;&gt;""</formula>
    </cfRule>
    <cfRule type="expression" dxfId="1777" priority="7" stopIfTrue="1">
      <formula>J$10=""</formula>
    </cfRule>
  </conditionalFormatting>
  <conditionalFormatting sqref="J7:AD8">
    <cfRule type="expression" dxfId="1776" priority="8" stopIfTrue="1">
      <formula>J$10&lt;&gt;""</formula>
    </cfRule>
    <cfRule type="expression" dxfId="1775" priority="9" stopIfTrue="1">
      <formula>J$10=""</formula>
    </cfRule>
  </conditionalFormatting>
  <conditionalFormatting sqref="J6:AD6">
    <cfRule type="expression" dxfId="1774" priority="10" stopIfTrue="1">
      <formula>J$10&lt;&gt;""</formula>
    </cfRule>
    <cfRule type="expression" dxfId="1773" priority="11" stopIfTrue="1">
      <formula>J$10=""</formula>
    </cfRule>
  </conditionalFormatting>
  <conditionalFormatting sqref="J2:AD4">
    <cfRule type="expression" dxfId="1772" priority="12" stopIfTrue="1">
      <formula>J$10&lt;&gt;""</formula>
    </cfRule>
    <cfRule type="expression" dxfId="1771" priority="13" stopIfTrue="1">
      <formula>J$10=""</formula>
    </cfRule>
  </conditionalFormatting>
  <conditionalFormatting sqref="B11:B99 D11:I99">
    <cfRule type="expression" dxfId="1770" priority="14" stopIfTrue="1">
      <formula>RIGHT($B11,1)="0"</formula>
    </cfRule>
    <cfRule type="expression" dxfId="1769" priority="15" stopIfTrue="1">
      <formula>B11&lt;&gt;""</formula>
    </cfRule>
    <cfRule type="expression" dxfId="1768" priority="16" stopIfTrue="1">
      <formula>$I11&lt;&gt;""</formula>
    </cfRule>
  </conditionalFormatting>
  <conditionalFormatting sqref="C11:C99">
    <cfRule type="expression" dxfId="1767" priority="17" stopIfTrue="1">
      <formula>RIGHT($B11,1)="0"</formula>
    </cfRule>
    <cfRule type="expression" dxfId="1766" priority="18" stopIfTrue="1">
      <formula>C11&lt;&gt;""</formula>
    </cfRule>
    <cfRule type="expression" dxfId="1765" priority="19" stopIfTrue="1">
      <formula>$I11&lt;&gt;""</formula>
    </cfRule>
  </conditionalFormatting>
  <conditionalFormatting sqref="B10 C9:I10">
    <cfRule type="expression" dxfId="1764" priority="20" stopIfTrue="1">
      <formula>TRUE</formula>
    </cfRule>
  </conditionalFormatting>
  <conditionalFormatting sqref="B9">
    <cfRule type="expression" dxfId="1763" priority="21" stopIfTrue="1">
      <formula>TRUE</formula>
    </cfRule>
  </conditionalFormatting>
  <conditionalFormatting sqref="B100:I100">
    <cfRule type="expression" dxfId="1762" priority="22" stopIfTrue="1">
      <formula>RIGHT($B100,1)="0"</formula>
    </cfRule>
    <cfRule type="expression" dxfId="1761" priority="23" stopIfTrue="1">
      <formula>B100&lt;&gt;""</formula>
    </cfRule>
    <cfRule type="expression" dxfId="1760" priority="24" stopIfTrue="1">
      <formula>$I100&lt;&gt;""</formula>
    </cfRule>
  </conditionalFormatting>
  <conditionalFormatting sqref="Q11:AD100 J29:P100">
    <cfRule type="expression" dxfId="1759" priority="25" stopIfTrue="1">
      <formula>AND(RIGHT($B11,1)="0",J$10&lt;&gt;"")</formula>
    </cfRule>
    <cfRule type="expression" dxfId="1758" priority="26" stopIfTrue="1">
      <formula>AND($I11&lt;&gt;"",J$10&lt;&gt;"")</formula>
    </cfRule>
    <cfRule type="expression" dxfId="1757" priority="27" stopIfTrue="1">
      <formula>OR($I11="",J$10="")</formula>
    </cfRule>
  </conditionalFormatting>
  <conditionalFormatting pivot="1" sqref="J11:P12">
    <cfRule type="expression" dxfId="1756" priority="5" stopIfTrue="1">
      <formula>$J$11&lt;&gt;""</formula>
    </cfRule>
  </conditionalFormatting>
  <conditionalFormatting sqref="J2:K4">
    <cfRule type="expression" dxfId="1755" priority="4" stopIfTrue="1">
      <formula>TRUE</formula>
    </cfRule>
  </conditionalFormatting>
  <conditionalFormatting sqref="J6:K6">
    <cfRule type="expression" dxfId="1754" priority="3" stopIfTrue="1">
      <formula>TRUE</formula>
    </cfRule>
  </conditionalFormatting>
  <conditionalFormatting sqref="J7:K8">
    <cfRule type="expression" dxfId="1753" priority="2" stopIfTrue="1">
      <formula>TRUE</formula>
    </cfRule>
  </conditionalFormatting>
  <conditionalFormatting sqref="J9:K10">
    <cfRule type="expression" dxfId="1752" priority="1" stopIfTrue="1">
      <formula>TRUE</formula>
    </cfRule>
  </conditionalFormatting>
  <pageMargins left="0.39370078740157483" right="0" top="0.59055118110236227" bottom="0.98425196850393704" header="0" footer="0.51181102362204722"/>
  <pageSetup paperSize="9" orientation="landscape"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tabColor indexed="42"/>
  </sheetPr>
  <dimension ref="A1:AD100"/>
  <sheetViews>
    <sheetView showGridLines="0" showRowColHeaders="0" workbookViewId="0">
      <selection activeCell="D3" sqref="D3"/>
    </sheetView>
  </sheetViews>
  <sheetFormatPr defaultColWidth="9.15234375" defaultRowHeight="10.3"/>
  <cols>
    <col min="1" max="1" width="1.4609375" style="24" customWidth="1"/>
    <col min="2" max="2" width="8.53515625" style="26" hidden="1" customWidth="1"/>
    <col min="3" max="3" width="34.23046875" style="26" customWidth="1"/>
    <col min="4" max="4" width="12.15234375" style="26" hidden="1" customWidth="1"/>
    <col min="5" max="5" width="10.69140625" style="26" hidden="1" customWidth="1"/>
    <col min="6" max="6" width="12.53515625" style="26" hidden="1" customWidth="1"/>
    <col min="7" max="7" width="13.53515625" style="24" customWidth="1"/>
    <col min="8" max="8" width="5.69140625" style="24" customWidth="1"/>
    <col min="9" max="9" width="9.4609375" style="24" customWidth="1"/>
    <col min="10" max="30" width="6.15234375" style="24" customWidth="1"/>
    <col min="31" max="16384" width="9.15234375" style="24"/>
  </cols>
  <sheetData>
    <row r="1" spans="1:30" s="1" customFormat="1" ht="7.5" customHeight="1"/>
    <row r="2" spans="1:30" s="1" customFormat="1" ht="13.5" customHeight="1">
      <c r="A2" s="4"/>
      <c r="B2" s="110"/>
      <c r="C2" s="110"/>
      <c r="D2" s="110"/>
      <c r="E2" s="110"/>
      <c r="F2" s="110"/>
      <c r="G2" s="110"/>
      <c r="H2" s="110"/>
      <c r="I2" s="110"/>
      <c r="J2" s="110"/>
      <c r="K2" s="110"/>
      <c r="L2" s="110"/>
      <c r="M2" s="110"/>
      <c r="N2" s="110"/>
      <c r="O2" s="110"/>
      <c r="P2" s="110"/>
      <c r="Q2" s="41"/>
      <c r="R2" s="41"/>
      <c r="S2" s="41"/>
      <c r="T2" s="41"/>
      <c r="U2" s="41"/>
      <c r="V2" s="41"/>
      <c r="W2" s="41"/>
      <c r="X2" s="41"/>
      <c r="Y2" s="41"/>
      <c r="Z2" s="41"/>
      <c r="AA2" s="41"/>
      <c r="AB2" s="41"/>
      <c r="AC2" s="41"/>
      <c r="AD2" s="41"/>
    </row>
    <row r="3" spans="1:30" s="1" customFormat="1" ht="13.5" customHeight="1">
      <c r="A3" s="4"/>
      <c r="B3" s="110"/>
      <c r="C3" s="110"/>
      <c r="D3" s="110"/>
      <c r="E3" s="110"/>
      <c r="F3" s="110"/>
      <c r="G3" s="110"/>
      <c r="H3" s="110"/>
      <c r="I3" s="110"/>
      <c r="J3" s="110"/>
      <c r="K3" s="110"/>
      <c r="L3" s="110"/>
      <c r="M3" s="110"/>
      <c r="N3" s="110"/>
      <c r="O3" s="110"/>
      <c r="P3" s="110"/>
      <c r="Q3" s="41"/>
      <c r="R3" s="41"/>
      <c r="S3" s="41"/>
      <c r="T3" s="41"/>
      <c r="U3" s="41"/>
      <c r="V3" s="41"/>
      <c r="W3" s="41"/>
      <c r="X3" s="41"/>
      <c r="Y3" s="41"/>
      <c r="Z3" s="41"/>
      <c r="AA3" s="41"/>
      <c r="AB3" s="41"/>
      <c r="AC3" s="41"/>
      <c r="AD3" s="41"/>
    </row>
    <row r="4" spans="1:30" s="1" customFormat="1" ht="12.75" customHeight="1">
      <c r="A4" s="4"/>
      <c r="B4" s="110"/>
      <c r="C4" s="110"/>
      <c r="D4" s="110"/>
      <c r="E4" s="110"/>
      <c r="F4" s="110"/>
      <c r="G4" s="110"/>
      <c r="H4" s="110"/>
      <c r="I4" s="110"/>
      <c r="J4" s="110"/>
      <c r="K4" s="110"/>
      <c r="L4" s="110"/>
      <c r="M4" s="110"/>
      <c r="N4" s="110"/>
      <c r="O4" s="110"/>
      <c r="P4" s="110"/>
      <c r="Q4" s="41"/>
      <c r="R4" s="41"/>
      <c r="S4" s="41"/>
      <c r="T4" s="41"/>
      <c r="U4" s="41"/>
      <c r="V4" s="41"/>
      <c r="W4" s="41"/>
      <c r="X4" s="41"/>
      <c r="Y4" s="41"/>
      <c r="Z4" s="41"/>
      <c r="AA4" s="41"/>
      <c r="AB4" s="41"/>
      <c r="AC4" s="41"/>
      <c r="AD4" s="41"/>
    </row>
    <row r="5" spans="1:30" s="1" customFormat="1" ht="4.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s="1" customFormat="1" ht="3.75" customHeight="1">
      <c r="A6" s="4"/>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row>
    <row r="7" spans="1:30" s="38" customFormat="1" ht="10.5" customHeight="1">
      <c r="A7" s="37"/>
      <c r="B7" s="36"/>
      <c r="C7" s="58" t="str">
        <f ca="1">CONCATENATE("Price List applicable for ",Data!A9,". Effective from ",Data!A11,". ")</f>
        <v xml:space="preserve">Price List applicable for Vietnam. Effective from July 1, 2026. </v>
      </c>
      <c r="D7" s="36"/>
      <c r="E7" s="36"/>
      <c r="F7" s="36"/>
      <c r="G7" s="36"/>
      <c r="H7" s="36"/>
      <c r="I7" s="36"/>
      <c r="J7" s="40"/>
      <c r="K7" s="40"/>
      <c r="L7" s="40"/>
      <c r="M7" s="40"/>
      <c r="N7" s="40"/>
      <c r="O7" s="40"/>
      <c r="P7" s="40"/>
      <c r="Q7" s="40"/>
      <c r="R7" s="40"/>
      <c r="S7" s="40"/>
      <c r="T7" s="40"/>
      <c r="U7" s="40"/>
      <c r="V7" s="40"/>
      <c r="W7" s="40"/>
      <c r="X7" s="40"/>
      <c r="Y7" s="40"/>
      <c r="Z7" s="40"/>
      <c r="AA7" s="40"/>
      <c r="AB7" s="40"/>
      <c r="AC7" s="40"/>
      <c r="AD7" s="40"/>
    </row>
    <row r="8" spans="1:30" s="39" customFormat="1" ht="10.5" customHeight="1">
      <c r="B8" s="40"/>
      <c r="C8" s="59" t="str">
        <f ca="1">CONCATENATE(Data!A5,". ",Data!A7)</f>
        <v>Kaspersky Lab. 39A/3 Leningradskoe Shosse Moscow, 125212. 0</v>
      </c>
      <c r="D8" s="40"/>
      <c r="E8" s="40"/>
      <c r="F8" s="40"/>
      <c r="G8" s="40"/>
      <c r="H8" s="40"/>
      <c r="I8" s="40"/>
      <c r="J8" s="40"/>
      <c r="K8" s="40"/>
      <c r="L8" s="40"/>
      <c r="M8" s="40"/>
      <c r="N8" s="40"/>
      <c r="O8" s="40"/>
      <c r="P8" s="40"/>
      <c r="Q8" s="40"/>
      <c r="R8" s="40"/>
      <c r="S8" s="40"/>
      <c r="T8" s="40"/>
      <c r="U8" s="40"/>
      <c r="V8" s="40"/>
      <c r="W8" s="40"/>
      <c r="X8" s="40"/>
      <c r="Y8" s="40"/>
      <c r="Z8" s="40"/>
      <c r="AA8" s="40"/>
      <c r="AB8" s="40"/>
      <c r="AC8" s="40"/>
      <c r="AD8" s="40"/>
    </row>
    <row r="9" spans="1:30" ht="12.45">
      <c r="B9" s="773" t="s">
        <v>231</v>
      </c>
      <c r="C9" s="774"/>
      <c r="D9" s="774"/>
      <c r="E9" s="774"/>
      <c r="F9" s="774"/>
      <c r="G9" s="774"/>
      <c r="H9" s="774"/>
      <c r="I9" s="774"/>
      <c r="J9" s="758" t="s">
        <v>226</v>
      </c>
      <c r="K9" s="754"/>
      <c r="L9" s="754"/>
      <c r="M9" s="754"/>
      <c r="N9" s="754"/>
      <c r="O9" s="754"/>
      <c r="P9" s="755"/>
      <c r="Q9"/>
    </row>
    <row r="10" spans="1:30" ht="62.6">
      <c r="B10" s="773" t="s">
        <v>119</v>
      </c>
      <c r="C10" s="769" t="s">
        <v>120</v>
      </c>
      <c r="D10" s="769" t="s">
        <v>121</v>
      </c>
      <c r="E10" s="769" t="s">
        <v>225</v>
      </c>
      <c r="F10" s="769" t="s">
        <v>224</v>
      </c>
      <c r="G10" s="769" t="s">
        <v>123</v>
      </c>
      <c r="H10" s="769" t="s">
        <v>229</v>
      </c>
      <c r="I10" s="769" t="s">
        <v>125</v>
      </c>
      <c r="J10" s="775" t="s">
        <v>53</v>
      </c>
      <c r="K10" s="776" t="s">
        <v>157</v>
      </c>
      <c r="L10" s="776" t="s">
        <v>159</v>
      </c>
      <c r="M10" s="776" t="s">
        <v>161</v>
      </c>
      <c r="N10" s="776" t="s">
        <v>163</v>
      </c>
      <c r="O10" s="776" t="s">
        <v>165</v>
      </c>
      <c r="P10" s="776" t="s">
        <v>167</v>
      </c>
      <c r="Q10"/>
      <c r="R10" s="30"/>
      <c r="S10" s="30"/>
      <c r="T10" s="30"/>
      <c r="U10" s="30"/>
      <c r="V10" s="30"/>
      <c r="W10" s="30"/>
      <c r="X10" s="30"/>
      <c r="Y10" s="30"/>
      <c r="Z10" s="30"/>
      <c r="AA10" s="30"/>
      <c r="AB10" s="30"/>
      <c r="AC10" s="30"/>
      <c r="AD10" s="30"/>
    </row>
    <row r="11" spans="1:30" ht="12.45">
      <c r="B11" s="758">
        <v>5111</v>
      </c>
      <c r="C11" s="750" t="s">
        <v>55</v>
      </c>
      <c r="D11" s="750" t="s">
        <v>152</v>
      </c>
      <c r="E11" s="750" t="s">
        <v>52</v>
      </c>
      <c r="F11" s="750" t="s">
        <v>58</v>
      </c>
      <c r="G11" s="750" t="s">
        <v>197</v>
      </c>
      <c r="H11" s="750" t="s">
        <v>32</v>
      </c>
      <c r="I11" s="750" t="s">
        <v>461</v>
      </c>
      <c r="J11" s="751">
        <v>8</v>
      </c>
      <c r="K11" s="751">
        <v>5.5</v>
      </c>
      <c r="L11" s="751">
        <v>5</v>
      </c>
      <c r="M11" s="751">
        <v>4.5</v>
      </c>
      <c r="N11" s="751">
        <v>4</v>
      </c>
      <c r="O11" s="751">
        <v>3.5</v>
      </c>
      <c r="P11" s="751">
        <v>3</v>
      </c>
      <c r="Q11"/>
    </row>
    <row r="12" spans="1:30" ht="12.45">
      <c r="B12" s="751">
        <v>5811</v>
      </c>
      <c r="C12" s="752" t="s">
        <v>57</v>
      </c>
      <c r="D12" s="752" t="s">
        <v>152</v>
      </c>
      <c r="E12" s="752" t="s">
        <v>52</v>
      </c>
      <c r="F12" s="752" t="s">
        <v>58</v>
      </c>
      <c r="G12" s="752" t="s">
        <v>197</v>
      </c>
      <c r="H12" s="752" t="s">
        <v>32</v>
      </c>
      <c r="I12" s="752" t="s">
        <v>475</v>
      </c>
      <c r="J12" s="751">
        <v>15</v>
      </c>
      <c r="K12" s="751">
        <v>10.5</v>
      </c>
      <c r="L12" s="751">
        <v>9.5</v>
      </c>
      <c r="M12" s="751">
        <v>8.5</v>
      </c>
      <c r="N12" s="751">
        <v>7.5</v>
      </c>
      <c r="O12" s="751">
        <v>6.5</v>
      </c>
      <c r="P12" s="751">
        <v>5.5</v>
      </c>
      <c r="Q12"/>
    </row>
    <row r="13" spans="1:30" ht="12.45">
      <c r="B13"/>
      <c r="C13"/>
      <c r="D13"/>
      <c r="E13"/>
      <c r="F13"/>
      <c r="G13"/>
      <c r="H13"/>
      <c r="I13"/>
      <c r="J13"/>
      <c r="K13"/>
      <c r="L13"/>
      <c r="M13"/>
      <c r="N13"/>
      <c r="O13"/>
      <c r="P13"/>
      <c r="Q13"/>
    </row>
    <row r="14" spans="1:30" ht="12.45">
      <c r="B14"/>
      <c r="C14"/>
      <c r="D14"/>
      <c r="E14"/>
      <c r="F14"/>
      <c r="G14"/>
      <c r="H14"/>
      <c r="I14"/>
      <c r="J14"/>
      <c r="K14"/>
      <c r="L14"/>
      <c r="M14"/>
      <c r="N14"/>
      <c r="O14"/>
      <c r="P14"/>
      <c r="Q14"/>
    </row>
    <row r="15" spans="1:30" ht="12.45">
      <c r="B15"/>
      <c r="C15"/>
      <c r="D15"/>
      <c r="E15"/>
      <c r="F15"/>
      <c r="G15"/>
      <c r="H15"/>
      <c r="I15"/>
      <c r="J15"/>
      <c r="K15"/>
      <c r="L15"/>
      <c r="M15"/>
      <c r="N15"/>
      <c r="O15"/>
      <c r="P15"/>
      <c r="Q15"/>
    </row>
    <row r="16" spans="1:30" ht="12.45">
      <c r="B16"/>
      <c r="C16"/>
      <c r="D16"/>
      <c r="E16"/>
      <c r="F16"/>
      <c r="G16"/>
      <c r="H16"/>
      <c r="I16"/>
      <c r="J16"/>
      <c r="K16"/>
      <c r="L16"/>
      <c r="M16"/>
      <c r="N16"/>
      <c r="O16"/>
      <c r="P16"/>
      <c r="Q16"/>
    </row>
    <row r="17" spans="2:17" ht="12.45">
      <c r="B17"/>
      <c r="C17"/>
      <c r="D17"/>
      <c r="E17"/>
      <c r="F17"/>
      <c r="G17"/>
      <c r="H17"/>
      <c r="I17"/>
      <c r="J17"/>
      <c r="K17"/>
      <c r="L17"/>
      <c r="M17"/>
      <c r="N17"/>
      <c r="O17"/>
      <c r="P17"/>
      <c r="Q17"/>
    </row>
    <row r="18" spans="2:17" ht="12.45">
      <c r="B18"/>
      <c r="C18"/>
      <c r="D18"/>
      <c r="E18"/>
      <c r="F18"/>
      <c r="G18"/>
      <c r="H18"/>
      <c r="I18"/>
      <c r="J18"/>
      <c r="K18"/>
      <c r="L18"/>
      <c r="M18"/>
      <c r="N18"/>
      <c r="O18"/>
      <c r="P18"/>
    </row>
    <row r="19" spans="2:17" ht="12.45">
      <c r="B19"/>
      <c r="C19"/>
      <c r="D19"/>
      <c r="E19"/>
      <c r="F19"/>
      <c r="G19"/>
      <c r="H19"/>
      <c r="I19"/>
      <c r="J19"/>
      <c r="K19"/>
      <c r="L19"/>
      <c r="M19"/>
      <c r="N19"/>
      <c r="O19"/>
      <c r="P19"/>
    </row>
    <row r="20" spans="2:17" ht="12.45">
      <c r="B20"/>
      <c r="C20"/>
      <c r="D20"/>
      <c r="E20"/>
      <c r="F20"/>
      <c r="G20"/>
      <c r="H20"/>
      <c r="I20"/>
      <c r="J20"/>
      <c r="K20"/>
      <c r="L20"/>
      <c r="M20"/>
      <c r="N20"/>
      <c r="O20"/>
      <c r="P20"/>
    </row>
    <row r="21" spans="2:17" ht="12.45">
      <c r="B21"/>
      <c r="C21"/>
      <c r="D21"/>
      <c r="E21"/>
      <c r="F21"/>
      <c r="G21"/>
      <c r="H21"/>
      <c r="I21"/>
      <c r="J21"/>
      <c r="K21"/>
      <c r="L21"/>
      <c r="M21"/>
      <c r="N21"/>
      <c r="O21"/>
      <c r="P21"/>
    </row>
    <row r="22" spans="2:17" ht="12.45">
      <c r="B22"/>
      <c r="C22"/>
      <c r="D22"/>
      <c r="E22"/>
      <c r="F22"/>
      <c r="G22"/>
      <c r="H22"/>
      <c r="I22"/>
      <c r="J22"/>
      <c r="K22"/>
      <c r="L22"/>
      <c r="M22"/>
      <c r="N22"/>
      <c r="O22"/>
      <c r="P22"/>
    </row>
    <row r="23" spans="2:17" ht="12.45">
      <c r="B23"/>
      <c r="C23"/>
      <c r="D23"/>
      <c r="E23"/>
      <c r="F23"/>
      <c r="G23"/>
      <c r="H23"/>
      <c r="I23"/>
      <c r="J23"/>
      <c r="K23"/>
      <c r="L23"/>
      <c r="M23"/>
      <c r="N23"/>
      <c r="O23"/>
      <c r="P23"/>
    </row>
    <row r="24" spans="2:17" ht="12.45">
      <c r="B24"/>
      <c r="C24"/>
      <c r="D24"/>
      <c r="E24"/>
      <c r="F24"/>
      <c r="G24"/>
      <c r="H24"/>
      <c r="I24"/>
      <c r="J24"/>
      <c r="K24"/>
      <c r="L24"/>
      <c r="M24"/>
      <c r="N24"/>
      <c r="O24"/>
      <c r="P24"/>
    </row>
    <row r="25" spans="2:17" ht="12.45">
      <c r="B25"/>
      <c r="C25"/>
      <c r="D25"/>
      <c r="E25"/>
      <c r="F25"/>
      <c r="G25"/>
      <c r="H25"/>
      <c r="I25"/>
      <c r="J25"/>
      <c r="K25"/>
      <c r="L25"/>
      <c r="M25"/>
      <c r="N25"/>
      <c r="O25"/>
      <c r="P25"/>
    </row>
    <row r="26" spans="2:17" ht="12.45">
      <c r="B26"/>
      <c r="C26"/>
      <c r="D26"/>
      <c r="E26"/>
      <c r="F26"/>
      <c r="G26"/>
      <c r="H26"/>
      <c r="I26"/>
      <c r="J26"/>
      <c r="K26"/>
      <c r="L26"/>
      <c r="M26"/>
      <c r="N26"/>
      <c r="O26"/>
      <c r="P26"/>
    </row>
    <row r="27" spans="2:17" ht="12.45">
      <c r="B27"/>
      <c r="C27"/>
      <c r="D27"/>
      <c r="E27"/>
      <c r="F27"/>
      <c r="G27"/>
      <c r="H27"/>
      <c r="I27"/>
      <c r="J27"/>
      <c r="K27"/>
      <c r="L27"/>
      <c r="M27"/>
      <c r="N27"/>
      <c r="O27"/>
      <c r="P27"/>
    </row>
    <row r="28" spans="2:17" ht="12.45">
      <c r="B28"/>
      <c r="C28"/>
      <c r="D28"/>
      <c r="E28"/>
      <c r="F28"/>
      <c r="G28"/>
      <c r="H28"/>
      <c r="I28"/>
      <c r="J28"/>
      <c r="K28"/>
      <c r="L28"/>
      <c r="M28"/>
      <c r="N28"/>
      <c r="O28"/>
      <c r="P28"/>
    </row>
    <row r="29" spans="2:17">
      <c r="B29" s="24"/>
      <c r="C29" s="24"/>
      <c r="D29" s="24"/>
      <c r="E29" s="24"/>
      <c r="F29" s="24"/>
    </row>
    <row r="30" spans="2:17">
      <c r="B30" s="24"/>
      <c r="C30" s="24"/>
      <c r="D30" s="24"/>
      <c r="E30" s="24"/>
      <c r="F30" s="24"/>
    </row>
    <row r="31" spans="2:17">
      <c r="B31" s="24"/>
      <c r="C31" s="24"/>
      <c r="D31" s="24"/>
      <c r="E31" s="24"/>
      <c r="F31" s="24"/>
    </row>
    <row r="32" spans="2:17">
      <c r="B32" s="24"/>
      <c r="C32" s="24"/>
      <c r="D32" s="24"/>
      <c r="E32" s="24"/>
      <c r="F32" s="24"/>
    </row>
    <row r="33" s="24" customFormat="1"/>
    <row r="34" s="24" customFormat="1"/>
    <row r="35" s="24" customFormat="1"/>
    <row r="36" s="24" customFormat="1"/>
    <row r="37" s="24" customFormat="1"/>
    <row r="38" s="24" customFormat="1"/>
    <row r="39" s="24" customFormat="1"/>
    <row r="40" s="24" customFormat="1"/>
    <row r="41" s="24" customFormat="1"/>
    <row r="42" s="24" customFormat="1"/>
    <row r="43" s="24" customFormat="1"/>
    <row r="44" s="24" customFormat="1"/>
    <row r="45" s="24" customFormat="1"/>
    <row r="46" s="24" customFormat="1"/>
    <row r="47" s="24" customFormat="1"/>
    <row r="48" s="24" customFormat="1"/>
    <row r="49" s="24" customFormat="1"/>
    <row r="50" s="24" customFormat="1"/>
    <row r="51" s="24" customFormat="1"/>
    <row r="52" s="24" customFormat="1"/>
    <row r="53" s="24" customFormat="1"/>
    <row r="54" s="24" customFormat="1"/>
    <row r="55" s="24" customFormat="1"/>
    <row r="56" s="24" customFormat="1"/>
    <row r="57" s="24" customFormat="1"/>
    <row r="58" s="24" customFormat="1"/>
    <row r="59" s="24" customFormat="1"/>
    <row r="60" s="24" customFormat="1"/>
    <row r="61" s="24" customFormat="1"/>
    <row r="62" s="24" customFormat="1"/>
    <row r="63" s="24" customFormat="1"/>
    <row r="64" s="24" customFormat="1"/>
    <row r="65" s="24" customFormat="1"/>
    <row r="66" s="24" customFormat="1"/>
    <row r="67" s="24" customFormat="1"/>
    <row r="68" s="24" customFormat="1"/>
    <row r="69" s="24" customFormat="1"/>
    <row r="70" s="24" customFormat="1"/>
    <row r="71" s="24" customFormat="1"/>
    <row r="72" s="24" customFormat="1"/>
    <row r="73" s="24" customFormat="1"/>
    <row r="74" s="24" customFormat="1"/>
    <row r="75" s="24" customFormat="1"/>
    <row r="76" s="24" customFormat="1"/>
    <row r="77" s="24" customFormat="1"/>
    <row r="78" s="24" customFormat="1"/>
    <row r="79" s="24" customFormat="1"/>
    <row r="80" s="24" customFormat="1"/>
    <row r="81" s="24" customFormat="1"/>
    <row r="82" s="24" customFormat="1"/>
    <row r="83" s="24" customFormat="1"/>
    <row r="84" s="24" customFormat="1"/>
    <row r="85" s="24" customFormat="1"/>
    <row r="86" s="24" customFormat="1"/>
    <row r="87" s="24" customFormat="1"/>
    <row r="88" s="24" customFormat="1"/>
    <row r="89" s="24" customFormat="1"/>
    <row r="90" s="24" customFormat="1"/>
    <row r="91" s="24" customFormat="1"/>
    <row r="92" s="24" customFormat="1"/>
    <row r="93" s="24" customFormat="1"/>
    <row r="94" s="24" customFormat="1"/>
    <row r="95" s="24" customFormat="1"/>
    <row r="96" s="24" customFormat="1"/>
    <row r="97" s="24" customFormat="1"/>
    <row r="98" s="24" customFormat="1"/>
    <row r="99" s="24" customFormat="1"/>
    <row r="100" s="24" customFormat="1"/>
  </sheetData>
  <sheetProtection algorithmName="SHA-512" hashValue="Oihfzg5C/5JdPn1r5W6fmdLbNCD5aFOed8EGHS0zcI/CuI8pEm/RlRLL09hKCVVYmLh1pP+At+KdYYos5YcsNw==" saltValue="8NGFRwMY1sxTPbrRrOLGvw==" spinCount="100000" sheet="1" objects="1" scenarios="1" pivotTables="0"/>
  <phoneticPr fontId="11" type="noConversion"/>
  <conditionalFormatting sqref="J9:AD10">
    <cfRule type="expression" dxfId="1700" priority="2" stopIfTrue="1">
      <formula>J$10&lt;&gt;""</formula>
    </cfRule>
    <cfRule type="expression" dxfId="1699" priority="3" stopIfTrue="1">
      <formula>J$10=""</formula>
    </cfRule>
  </conditionalFormatting>
  <conditionalFormatting sqref="J7:AD8">
    <cfRule type="expression" dxfId="1698" priority="4" stopIfTrue="1">
      <formula>J$10&lt;&gt;""</formula>
    </cfRule>
    <cfRule type="expression" dxfId="1697" priority="5" stopIfTrue="1">
      <formula>J$10=""</formula>
    </cfRule>
  </conditionalFormatting>
  <conditionalFormatting sqref="J6:AD6">
    <cfRule type="expression" dxfId="1696" priority="6" stopIfTrue="1">
      <formula>J$10&lt;&gt;""</formula>
    </cfRule>
    <cfRule type="expression" dxfId="1695" priority="7" stopIfTrue="1">
      <formula>J$10=""</formula>
    </cfRule>
  </conditionalFormatting>
  <conditionalFormatting sqref="J2:AD4">
    <cfRule type="expression" dxfId="1694" priority="8" stopIfTrue="1">
      <formula>J$10&lt;&gt;""</formula>
    </cfRule>
    <cfRule type="expression" dxfId="1693" priority="9" stopIfTrue="1">
      <formula>J$10=""</formula>
    </cfRule>
  </conditionalFormatting>
  <conditionalFormatting sqref="B11:B99 D11:I99">
    <cfRule type="expression" dxfId="1692" priority="10" stopIfTrue="1">
      <formula>RIGHT($B11,1)="0"</formula>
    </cfRule>
    <cfRule type="expression" dxfId="1691" priority="11" stopIfTrue="1">
      <formula>B11&lt;&gt;""</formula>
    </cfRule>
    <cfRule type="expression" dxfId="1690" priority="12" stopIfTrue="1">
      <formula>$I11&lt;&gt;""</formula>
    </cfRule>
  </conditionalFormatting>
  <conditionalFormatting sqref="C11:C99">
    <cfRule type="expression" dxfId="1689" priority="13" stopIfTrue="1">
      <formula>RIGHT($B11,1)="0"</formula>
    </cfRule>
    <cfRule type="expression" dxfId="1688" priority="14" stopIfTrue="1">
      <formula>C11&lt;&gt;""</formula>
    </cfRule>
    <cfRule type="expression" dxfId="1687" priority="15" stopIfTrue="1">
      <formula>$I11&lt;&gt;""</formula>
    </cfRule>
  </conditionalFormatting>
  <conditionalFormatting sqref="B10 C9:I10">
    <cfRule type="expression" dxfId="1686" priority="16" stopIfTrue="1">
      <formula>TRUE</formula>
    </cfRule>
  </conditionalFormatting>
  <conditionalFormatting sqref="B9">
    <cfRule type="expression" dxfId="1685" priority="17" stopIfTrue="1">
      <formula>TRUE</formula>
    </cfRule>
  </conditionalFormatting>
  <conditionalFormatting sqref="B100:I100">
    <cfRule type="expression" dxfId="1684" priority="18" stopIfTrue="1">
      <formula>RIGHT($B100,1)="0"</formula>
    </cfRule>
    <cfRule type="expression" dxfId="1683" priority="19" stopIfTrue="1">
      <formula>B100&lt;&gt;""</formula>
    </cfRule>
    <cfRule type="expression" dxfId="1682" priority="20" stopIfTrue="1">
      <formula>$I100&lt;&gt;""</formula>
    </cfRule>
  </conditionalFormatting>
  <conditionalFormatting sqref="Q11:AD100 J29:P100">
    <cfRule type="expression" dxfId="1681" priority="21" stopIfTrue="1">
      <formula>AND(RIGHT($B11,1)="0",J$10&lt;&gt;"")</formula>
    </cfRule>
    <cfRule type="expression" dxfId="1680" priority="22" stopIfTrue="1">
      <formula>AND($I11&lt;&gt;"",J$10&lt;&gt;"")</formula>
    </cfRule>
    <cfRule type="expression" dxfId="1679" priority="23" stopIfTrue="1">
      <formula>OR($I11="",J$10="")</formula>
    </cfRule>
  </conditionalFormatting>
  <conditionalFormatting pivot="1" sqref="J11:P12">
    <cfRule type="expression" dxfId="1678" priority="1" stopIfTrue="1">
      <formula>$J$11&lt;&gt;""</formula>
    </cfRule>
  </conditionalFormatting>
  <pageMargins left="0.39370078740157483" right="0" top="0.59055118110236227" bottom="0.98425196850393704" header="0" footer="0.51181102362204722"/>
  <pageSetup paperSize="9" orientation="landscape"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tabColor indexed="42"/>
  </sheetPr>
  <dimension ref="A1:W384"/>
  <sheetViews>
    <sheetView showGridLines="0" showRowColHeaders="0" workbookViewId="0"/>
  </sheetViews>
  <sheetFormatPr defaultColWidth="9.15234375" defaultRowHeight="10.3"/>
  <cols>
    <col min="1" max="1" width="1.4609375" style="24" customWidth="1"/>
    <col min="2" max="2" width="8.53515625" style="26" hidden="1" customWidth="1"/>
    <col min="3" max="3" width="58.53515625" style="26" customWidth="1"/>
    <col min="4" max="4" width="17.23046875" style="26" hidden="1" customWidth="1"/>
    <col min="5" max="5" width="11.15234375" style="26" customWidth="1"/>
    <col min="6" max="6" width="18.84375" style="26" hidden="1" customWidth="1"/>
    <col min="7" max="7" width="11.53515625" style="24" hidden="1" customWidth="1"/>
    <col min="8" max="8" width="7.4609375" style="24" customWidth="1"/>
    <col min="9" max="9" width="10.53515625" style="24" customWidth="1"/>
    <col min="10" max="10" width="12" style="24" bestFit="1" customWidth="1"/>
    <col min="11" max="22" width="9.4609375" style="24" bestFit="1" customWidth="1"/>
    <col min="23" max="16384" width="9.15234375" style="24"/>
  </cols>
  <sheetData>
    <row r="1" spans="1:23" s="1" customFormat="1" ht="7.5" customHeight="1">
      <c r="D1" s="2"/>
      <c r="E1" s="3"/>
      <c r="F1" s="3"/>
      <c r="G1" s="3"/>
      <c r="H1" s="3"/>
      <c r="I1" s="3"/>
      <c r="J1" s="3"/>
    </row>
    <row r="2" spans="1:23" s="1" customFormat="1" ht="13.5" customHeight="1">
      <c r="A2" s="4"/>
      <c r="B2" s="110"/>
      <c r="C2" s="110"/>
      <c r="D2" s="110"/>
      <c r="E2" s="110"/>
      <c r="F2" s="110"/>
      <c r="G2" s="110"/>
      <c r="H2" s="110"/>
      <c r="I2" s="110"/>
      <c r="J2" s="110"/>
      <c r="K2" s="41"/>
      <c r="L2" s="41"/>
      <c r="M2" s="41"/>
      <c r="N2" s="41"/>
      <c r="O2" s="41"/>
      <c r="P2" s="41"/>
      <c r="Q2" s="41"/>
      <c r="R2" s="41"/>
      <c r="S2" s="41"/>
      <c r="T2" s="41"/>
      <c r="U2" s="41"/>
      <c r="V2" s="41"/>
    </row>
    <row r="3" spans="1:23" s="1" customFormat="1" ht="13.5" customHeight="1">
      <c r="A3" s="4"/>
      <c r="B3" s="110"/>
      <c r="C3" s="110"/>
      <c r="D3" s="110"/>
      <c r="E3" s="110"/>
      <c r="F3" s="110"/>
      <c r="G3" s="110"/>
      <c r="H3" s="110"/>
      <c r="I3" s="110"/>
      <c r="J3" s="110"/>
      <c r="K3" s="41"/>
      <c r="L3" s="41"/>
      <c r="M3" s="41"/>
      <c r="N3" s="41"/>
      <c r="O3" s="41"/>
      <c r="P3" s="41"/>
      <c r="Q3" s="41"/>
      <c r="R3" s="41"/>
      <c r="S3" s="41"/>
      <c r="T3" s="41"/>
      <c r="U3" s="41"/>
      <c r="V3" s="41"/>
    </row>
    <row r="4" spans="1:23" s="1" customFormat="1" ht="12.75" customHeight="1">
      <c r="A4" s="4"/>
      <c r="B4" s="110"/>
      <c r="C4" s="110"/>
      <c r="D4" s="110"/>
      <c r="E4" s="110"/>
      <c r="F4" s="110"/>
      <c r="G4" s="110"/>
      <c r="H4" s="110"/>
      <c r="I4" s="110"/>
      <c r="J4" s="110"/>
      <c r="K4" s="41"/>
      <c r="L4" s="41"/>
      <c r="M4" s="41"/>
      <c r="N4" s="41"/>
      <c r="O4" s="41"/>
      <c r="P4" s="41"/>
      <c r="Q4" s="41"/>
      <c r="R4" s="41"/>
      <c r="S4" s="41"/>
      <c r="T4" s="41"/>
      <c r="U4" s="41"/>
      <c r="V4" s="41"/>
    </row>
    <row r="5" spans="1:23" s="1" customFormat="1" ht="4.5" customHeight="1">
      <c r="A5" s="4"/>
      <c r="B5" s="4"/>
      <c r="C5" s="4"/>
      <c r="D5" s="4"/>
      <c r="E5" s="4"/>
      <c r="F5" s="4"/>
      <c r="G5" s="4"/>
      <c r="H5" s="4"/>
      <c r="I5" s="4"/>
      <c r="J5" s="4"/>
      <c r="K5" s="4"/>
      <c r="L5" s="4"/>
      <c r="M5" s="4"/>
      <c r="N5" s="4"/>
      <c r="O5" s="4"/>
      <c r="P5" s="4"/>
      <c r="Q5" s="4"/>
      <c r="R5" s="4"/>
      <c r="S5" s="4"/>
      <c r="T5" s="4"/>
      <c r="U5" s="4"/>
      <c r="V5" s="4"/>
    </row>
    <row r="6" spans="1:23" s="5" customFormat="1" ht="3.75" customHeight="1">
      <c r="B6" s="27"/>
      <c r="C6" s="27"/>
      <c r="D6" s="27"/>
      <c r="E6" s="27"/>
      <c r="F6" s="27"/>
      <c r="G6" s="27"/>
      <c r="H6" s="27"/>
      <c r="I6" s="27"/>
      <c r="J6" s="27"/>
      <c r="K6" s="27"/>
      <c r="L6" s="27"/>
      <c r="M6" s="27"/>
      <c r="N6" s="27"/>
      <c r="O6" s="27"/>
      <c r="P6" s="27"/>
      <c r="Q6" s="27"/>
      <c r="R6" s="27"/>
      <c r="S6" s="27"/>
      <c r="T6" s="27"/>
      <c r="U6" s="27"/>
      <c r="V6" s="27"/>
    </row>
    <row r="7" spans="1:23" s="5" customFormat="1" ht="10.5" customHeight="1">
      <c r="B7" s="29"/>
      <c r="C7" s="60" t="str">
        <f ca="1">CONCATENATE("Price List applicable for ",Data!A9,". Effective from ",Data!A11,". ")</f>
        <v xml:space="preserve">Price List applicable for Vietnam. Effective from July 1, 2026. </v>
      </c>
      <c r="D7" s="28"/>
      <c r="E7" s="28"/>
      <c r="F7" s="28"/>
      <c r="G7" s="28"/>
      <c r="H7" s="810"/>
      <c r="I7" s="810"/>
      <c r="J7" s="810"/>
      <c r="K7" s="28"/>
      <c r="L7" s="28"/>
      <c r="M7" s="810"/>
      <c r="N7" s="810"/>
      <c r="O7" s="810"/>
      <c r="P7" s="284"/>
      <c r="Q7" s="810"/>
      <c r="R7" s="810"/>
      <c r="S7" s="810"/>
      <c r="T7" s="810" t="s">
        <v>655</v>
      </c>
      <c r="U7" s="810"/>
      <c r="V7" s="810"/>
    </row>
    <row r="8" spans="1:23" s="5" customFormat="1" ht="10.5" customHeight="1">
      <c r="B8" s="29"/>
      <c r="C8" s="57" t="str">
        <f ca="1">CONCATENATE(Data!A5,". ",Data!A7)</f>
        <v>Kaspersky Lab. 39A/3 Leningradskoe Shosse Moscow, 125212. 0</v>
      </c>
      <c r="D8" s="28"/>
      <c r="E8" s="28"/>
      <c r="F8" s="28"/>
      <c r="G8" s="28"/>
      <c r="H8" s="810"/>
      <c r="I8" s="811"/>
      <c r="J8" s="811"/>
      <c r="K8" s="28"/>
      <c r="L8" s="28"/>
      <c r="M8" s="810"/>
      <c r="N8" s="811"/>
      <c r="O8" s="811"/>
      <c r="P8" s="284"/>
      <c r="Q8" s="810"/>
      <c r="R8" s="811"/>
      <c r="S8" s="811"/>
      <c r="T8" s="810" t="s">
        <v>656</v>
      </c>
      <c r="U8" s="811"/>
      <c r="V8" s="811"/>
    </row>
    <row r="9" spans="1:23" ht="12.45">
      <c r="B9" s="767" t="s">
        <v>231</v>
      </c>
      <c r="C9" s="761"/>
      <c r="D9" s="761"/>
      <c r="E9" s="761"/>
      <c r="F9" s="761"/>
      <c r="G9" s="761"/>
      <c r="H9" s="761"/>
      <c r="I9" s="761"/>
      <c r="J9" s="789" t="s">
        <v>226</v>
      </c>
      <c r="K9" s="754"/>
      <c r="L9" s="754"/>
      <c r="M9" s="754"/>
      <c r="N9" s="754"/>
      <c r="O9" s="754"/>
      <c r="P9" s="754"/>
      <c r="Q9" s="754"/>
      <c r="R9" s="754"/>
      <c r="S9" s="754"/>
      <c r="T9" s="754"/>
      <c r="U9" s="754"/>
      <c r="V9" s="755"/>
      <c r="W9"/>
    </row>
    <row r="10" spans="1:23" ht="54.9">
      <c r="B10" s="767" t="s">
        <v>119</v>
      </c>
      <c r="C10" s="751" t="s">
        <v>120</v>
      </c>
      <c r="D10" s="751" t="s">
        <v>121</v>
      </c>
      <c r="E10" s="751" t="s">
        <v>225</v>
      </c>
      <c r="F10" s="751" t="s">
        <v>224</v>
      </c>
      <c r="G10" s="751" t="s">
        <v>123</v>
      </c>
      <c r="H10" s="751" t="s">
        <v>229</v>
      </c>
      <c r="I10" s="751" t="s">
        <v>125</v>
      </c>
      <c r="J10" s="790" t="s">
        <v>654</v>
      </c>
      <c r="K10" s="790" t="s">
        <v>316</v>
      </c>
      <c r="L10" s="790" t="s">
        <v>318</v>
      </c>
      <c r="M10" s="790" t="s">
        <v>320</v>
      </c>
      <c r="N10" s="790" t="s">
        <v>322</v>
      </c>
      <c r="O10" s="790" t="s">
        <v>324</v>
      </c>
      <c r="P10" s="790" t="s">
        <v>42</v>
      </c>
      <c r="Q10" s="790" t="s">
        <v>219</v>
      </c>
      <c r="R10" s="790" t="s">
        <v>44</v>
      </c>
      <c r="S10" s="790" t="s">
        <v>46</v>
      </c>
      <c r="T10" s="790" t="s">
        <v>221</v>
      </c>
      <c r="U10" s="790" t="s">
        <v>48</v>
      </c>
      <c r="V10" s="791" t="s">
        <v>50</v>
      </c>
      <c r="W10"/>
    </row>
    <row r="11" spans="1:23" ht="12.45">
      <c r="B11" s="758">
        <v>3000</v>
      </c>
      <c r="C11" s="750" t="s">
        <v>795</v>
      </c>
      <c r="D11" s="750" t="s">
        <v>803</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row>
    <row r="12" spans="1:23" ht="12.45">
      <c r="B12" s="751">
        <v>3001</v>
      </c>
      <c r="C12" s="750" t="s">
        <v>888</v>
      </c>
      <c r="D12" s="750" t="s">
        <v>611</v>
      </c>
      <c r="E12" s="750" t="s">
        <v>647</v>
      </c>
      <c r="F12" s="750"/>
      <c r="G12" s="750"/>
      <c r="H12" s="750" t="s">
        <v>32</v>
      </c>
      <c r="I12" s="750" t="s">
        <v>2249</v>
      </c>
      <c r="J12" s="771">
        <v>377338500</v>
      </c>
      <c r="K12" s="771"/>
      <c r="L12" s="771"/>
      <c r="M12" s="771"/>
      <c r="N12" s="771"/>
      <c r="O12" s="771"/>
      <c r="P12" s="771"/>
      <c r="Q12" s="771"/>
      <c r="R12" s="771"/>
      <c r="S12" s="771"/>
      <c r="T12" s="771"/>
      <c r="U12" s="771"/>
      <c r="V12" s="771"/>
      <c r="W12"/>
    </row>
    <row r="13" spans="1:23" ht="12.45">
      <c r="B13" s="759"/>
      <c r="C13" s="756"/>
      <c r="D13" s="756"/>
      <c r="E13" s="756"/>
      <c r="F13" s="756"/>
      <c r="G13" s="756"/>
      <c r="H13" s="750" t="s">
        <v>34</v>
      </c>
      <c r="I13" s="750" t="s">
        <v>2248</v>
      </c>
      <c r="J13" s="771">
        <v>754677000</v>
      </c>
      <c r="K13" s="771"/>
      <c r="L13" s="771"/>
      <c r="M13" s="771"/>
      <c r="N13" s="771"/>
      <c r="O13" s="771"/>
      <c r="P13" s="771"/>
      <c r="Q13" s="771"/>
      <c r="R13" s="771"/>
      <c r="S13" s="771"/>
      <c r="T13" s="771"/>
      <c r="U13" s="771"/>
      <c r="V13" s="771"/>
      <c r="W13"/>
    </row>
    <row r="14" spans="1:23" ht="12.45">
      <c r="B14" s="759"/>
      <c r="C14" s="756"/>
      <c r="D14" s="756"/>
      <c r="E14" s="756"/>
      <c r="F14" s="756"/>
      <c r="G14" s="756"/>
      <c r="H14" s="750" t="s">
        <v>218</v>
      </c>
      <c r="I14" s="750" t="s">
        <v>2250</v>
      </c>
      <c r="J14" s="771">
        <v>1132015500</v>
      </c>
      <c r="K14" s="771"/>
      <c r="L14" s="771"/>
      <c r="M14" s="771"/>
      <c r="N14" s="771"/>
      <c r="O14" s="771"/>
      <c r="P14" s="771"/>
      <c r="Q14" s="771"/>
      <c r="R14" s="771"/>
      <c r="S14" s="771"/>
      <c r="T14" s="771"/>
      <c r="U14" s="771"/>
      <c r="V14" s="771"/>
      <c r="W14"/>
    </row>
    <row r="15" spans="1:23" ht="12.45">
      <c r="B15" s="751">
        <v>3002</v>
      </c>
      <c r="C15" s="750" t="s">
        <v>889</v>
      </c>
      <c r="D15" s="750" t="s">
        <v>611</v>
      </c>
      <c r="E15" s="750" t="s">
        <v>647</v>
      </c>
      <c r="F15" s="750"/>
      <c r="G15" s="750"/>
      <c r="H15" s="750" t="s">
        <v>32</v>
      </c>
      <c r="I15" s="750" t="s">
        <v>2252</v>
      </c>
      <c r="J15" s="771">
        <v>754677000</v>
      </c>
      <c r="K15" s="771"/>
      <c r="L15" s="771"/>
      <c r="M15" s="771"/>
      <c r="N15" s="771"/>
      <c r="O15" s="771"/>
      <c r="P15" s="771"/>
      <c r="Q15" s="771"/>
      <c r="R15" s="771"/>
      <c r="S15" s="771"/>
      <c r="T15" s="771"/>
      <c r="U15" s="771"/>
      <c r="V15" s="771"/>
      <c r="W15"/>
    </row>
    <row r="16" spans="1:23" ht="12.45">
      <c r="B16" s="759"/>
      <c r="C16" s="756"/>
      <c r="D16" s="756"/>
      <c r="E16" s="756"/>
      <c r="F16" s="756"/>
      <c r="G16" s="756"/>
      <c r="H16" s="750" t="s">
        <v>34</v>
      </c>
      <c r="I16" s="750" t="s">
        <v>2251</v>
      </c>
      <c r="J16" s="771">
        <v>1509354000</v>
      </c>
      <c r="K16" s="771"/>
      <c r="L16" s="771"/>
      <c r="M16" s="771"/>
      <c r="N16" s="771"/>
      <c r="O16" s="771"/>
      <c r="P16" s="771"/>
      <c r="Q16" s="771"/>
      <c r="R16" s="771"/>
      <c r="S16" s="771"/>
      <c r="T16" s="771"/>
      <c r="U16" s="771"/>
      <c r="V16" s="771"/>
      <c r="W16"/>
    </row>
    <row r="17" spans="2:23" ht="12.45">
      <c r="B17" s="759"/>
      <c r="C17" s="756"/>
      <c r="D17" s="756"/>
      <c r="E17" s="756"/>
      <c r="F17" s="756"/>
      <c r="G17" s="756"/>
      <c r="H17" s="750" t="s">
        <v>218</v>
      </c>
      <c r="I17" s="750" t="s">
        <v>2253</v>
      </c>
      <c r="J17" s="771">
        <v>2264031000</v>
      </c>
      <c r="K17" s="771"/>
      <c r="L17" s="771"/>
      <c r="M17" s="771"/>
      <c r="N17" s="771"/>
      <c r="O17" s="771"/>
      <c r="P17" s="771"/>
      <c r="Q17" s="771"/>
      <c r="R17" s="771"/>
      <c r="S17" s="771"/>
      <c r="T17" s="771"/>
      <c r="U17" s="771"/>
      <c r="V17" s="771"/>
      <c r="W17"/>
    </row>
    <row r="18" spans="2:23" ht="12.45">
      <c r="B18" s="751">
        <v>3003</v>
      </c>
      <c r="C18" s="750" t="s">
        <v>17381</v>
      </c>
      <c r="D18" s="750" t="s">
        <v>611</v>
      </c>
      <c r="E18" s="750" t="s">
        <v>647</v>
      </c>
      <c r="F18" s="750" t="s">
        <v>611</v>
      </c>
      <c r="G18" s="750"/>
      <c r="H18" s="750" t="s">
        <v>32</v>
      </c>
      <c r="I18" s="750" t="s">
        <v>17383</v>
      </c>
      <c r="J18" s="771">
        <v>1837578600</v>
      </c>
      <c r="K18" s="771"/>
      <c r="L18" s="771"/>
      <c r="M18" s="771"/>
      <c r="N18" s="771"/>
      <c r="O18" s="771"/>
      <c r="P18" s="771"/>
      <c r="Q18" s="771"/>
      <c r="R18" s="771"/>
      <c r="S18" s="771"/>
      <c r="T18" s="771"/>
      <c r="U18" s="771"/>
      <c r="V18" s="771"/>
      <c r="W18"/>
    </row>
    <row r="19" spans="2:23" ht="12.45">
      <c r="B19" s="759"/>
      <c r="C19" s="756"/>
      <c r="D19" s="756"/>
      <c r="E19" s="756"/>
      <c r="F19" s="756"/>
      <c r="G19" s="756"/>
      <c r="H19" s="750" t="s">
        <v>34</v>
      </c>
      <c r="I19" s="750" t="s">
        <v>17380</v>
      </c>
      <c r="J19" s="771">
        <v>3675157200</v>
      </c>
      <c r="K19" s="771"/>
      <c r="L19" s="771"/>
      <c r="M19" s="771"/>
      <c r="N19" s="771"/>
      <c r="O19" s="771"/>
      <c r="P19" s="771"/>
      <c r="Q19" s="771"/>
      <c r="R19" s="771"/>
      <c r="S19" s="771"/>
      <c r="T19" s="771"/>
      <c r="U19" s="771"/>
      <c r="V19" s="771"/>
      <c r="W19"/>
    </row>
    <row r="20" spans="2:23" ht="12.45">
      <c r="B20" s="759"/>
      <c r="C20" s="756"/>
      <c r="D20" s="756"/>
      <c r="E20" s="756"/>
      <c r="F20" s="756"/>
      <c r="G20" s="756"/>
      <c r="H20" s="750" t="s">
        <v>218</v>
      </c>
      <c r="I20" s="750" t="s">
        <v>17385</v>
      </c>
      <c r="J20" s="771">
        <v>5512735800</v>
      </c>
      <c r="K20" s="771"/>
      <c r="L20" s="771"/>
      <c r="M20" s="771"/>
      <c r="N20" s="771"/>
      <c r="O20" s="771"/>
      <c r="P20" s="771"/>
      <c r="Q20" s="771"/>
      <c r="R20" s="771"/>
      <c r="S20" s="771"/>
      <c r="T20" s="771"/>
      <c r="U20" s="771"/>
      <c r="V20" s="771"/>
      <c r="W20"/>
    </row>
    <row r="21" spans="2:23" ht="12.45">
      <c r="B21" s="751">
        <v>3004</v>
      </c>
      <c r="C21" s="750" t="s">
        <v>899</v>
      </c>
      <c r="D21" s="750" t="s">
        <v>611</v>
      </c>
      <c r="E21" s="750" t="s">
        <v>622</v>
      </c>
      <c r="F21" s="750"/>
      <c r="G21" s="750"/>
      <c r="H21" s="750" t="s">
        <v>32</v>
      </c>
      <c r="I21" s="750" t="s">
        <v>2254</v>
      </c>
      <c r="J21" s="771"/>
      <c r="K21" s="771">
        <v>12912900</v>
      </c>
      <c r="L21" s="771">
        <v>11342100</v>
      </c>
      <c r="M21" s="771">
        <v>11342100</v>
      </c>
      <c r="N21" s="771">
        <v>11342100</v>
      </c>
      <c r="O21" s="771">
        <v>9725100</v>
      </c>
      <c r="P21" s="771">
        <v>8154300</v>
      </c>
      <c r="Q21" s="771">
        <v>8154300</v>
      </c>
      <c r="R21" s="771">
        <v>8154300</v>
      </c>
      <c r="S21" s="771">
        <v>8154300</v>
      </c>
      <c r="T21" s="771"/>
      <c r="U21" s="771"/>
      <c r="V21" s="771"/>
      <c r="W21"/>
    </row>
    <row r="22" spans="2:23" ht="12.45">
      <c r="B22" s="751">
        <v>3007</v>
      </c>
      <c r="C22" s="750" t="s">
        <v>1267</v>
      </c>
      <c r="D22" s="750" t="s">
        <v>1263</v>
      </c>
      <c r="E22" s="750" t="s">
        <v>622</v>
      </c>
      <c r="F22" s="750" t="s">
        <v>1263</v>
      </c>
      <c r="G22" s="750"/>
      <c r="H22" s="750" t="s">
        <v>32</v>
      </c>
      <c r="I22" s="750" t="s">
        <v>2258</v>
      </c>
      <c r="J22" s="771"/>
      <c r="K22" s="771"/>
      <c r="L22" s="771"/>
      <c r="M22" s="771"/>
      <c r="N22" s="771"/>
      <c r="O22" s="771">
        <v>16863000</v>
      </c>
      <c r="P22" s="771">
        <v>16863000</v>
      </c>
      <c r="Q22" s="771">
        <v>16863000</v>
      </c>
      <c r="R22" s="771"/>
      <c r="S22" s="771"/>
      <c r="T22" s="771"/>
      <c r="U22" s="771"/>
      <c r="V22" s="771"/>
      <c r="W22"/>
    </row>
    <row r="23" spans="2:23" ht="12.45">
      <c r="B23" s="751">
        <v>6050</v>
      </c>
      <c r="C23" s="750" t="s">
        <v>796</v>
      </c>
      <c r="D23" s="750" t="s">
        <v>149</v>
      </c>
      <c r="E23" s="750" t="s">
        <v>149</v>
      </c>
      <c r="F23" s="750" t="s">
        <v>149</v>
      </c>
      <c r="G23" s="750" t="s">
        <v>149</v>
      </c>
      <c r="H23" s="750" t="s">
        <v>149</v>
      </c>
      <c r="I23" s="750" t="s">
        <v>149</v>
      </c>
      <c r="J23" s="751"/>
      <c r="K23" s="751"/>
      <c r="L23" s="751"/>
      <c r="M23" s="751"/>
      <c r="N23" s="751"/>
      <c r="O23" s="751"/>
      <c r="P23" s="751"/>
      <c r="Q23" s="751"/>
      <c r="R23" s="751"/>
      <c r="S23" s="751"/>
      <c r="T23" s="751"/>
      <c r="U23" s="751"/>
      <c r="V23" s="751"/>
      <c r="W23"/>
    </row>
    <row r="24" spans="2:23" ht="12.45">
      <c r="B24" s="751">
        <v>6051</v>
      </c>
      <c r="C24" s="750" t="s">
        <v>858</v>
      </c>
      <c r="D24" s="750" t="s">
        <v>852</v>
      </c>
      <c r="E24" s="750" t="s">
        <v>622</v>
      </c>
      <c r="F24" s="750"/>
      <c r="G24" s="750"/>
      <c r="H24" s="750" t="s">
        <v>32</v>
      </c>
      <c r="I24" s="750" t="s">
        <v>2255</v>
      </c>
      <c r="J24" s="771"/>
      <c r="K24" s="771">
        <v>25155900</v>
      </c>
      <c r="L24" s="771"/>
      <c r="M24" s="771"/>
      <c r="N24" s="771"/>
      <c r="O24" s="771"/>
      <c r="P24" s="771"/>
      <c r="Q24" s="771"/>
      <c r="R24" s="771"/>
      <c r="S24" s="771"/>
      <c r="T24" s="771"/>
      <c r="U24" s="771"/>
      <c r="V24" s="771"/>
      <c r="W24"/>
    </row>
    <row r="25" spans="2:23" ht="12.45">
      <c r="B25" s="751">
        <v>6052</v>
      </c>
      <c r="C25" s="750" t="s">
        <v>859</v>
      </c>
      <c r="D25" s="750" t="s">
        <v>852</v>
      </c>
      <c r="E25" s="750" t="s">
        <v>622</v>
      </c>
      <c r="F25" s="750"/>
      <c r="G25" s="750"/>
      <c r="H25" s="750" t="s">
        <v>32</v>
      </c>
      <c r="I25" s="750" t="s">
        <v>2257</v>
      </c>
      <c r="J25" s="771"/>
      <c r="K25" s="771">
        <v>92238300</v>
      </c>
      <c r="L25" s="771">
        <v>92238300</v>
      </c>
      <c r="M25" s="771">
        <v>92238300</v>
      </c>
      <c r="N25" s="771">
        <v>92238300</v>
      </c>
      <c r="O25" s="771">
        <v>92238300</v>
      </c>
      <c r="P25" s="771">
        <v>92238300</v>
      </c>
      <c r="Q25" s="771">
        <v>92238300</v>
      </c>
      <c r="R25" s="771">
        <v>92238300</v>
      </c>
      <c r="S25" s="771">
        <v>92238300</v>
      </c>
      <c r="T25" s="771">
        <v>92238300</v>
      </c>
      <c r="U25" s="771">
        <v>92238300</v>
      </c>
      <c r="V25" s="771">
        <v>92238300</v>
      </c>
      <c r="W25"/>
    </row>
    <row r="26" spans="2:23" ht="12.45">
      <c r="B26" s="751">
        <v>6053</v>
      </c>
      <c r="C26" s="750" t="s">
        <v>860</v>
      </c>
      <c r="D26" s="750" t="s">
        <v>852</v>
      </c>
      <c r="E26" s="750" t="s">
        <v>622</v>
      </c>
      <c r="F26" s="750"/>
      <c r="G26" s="750"/>
      <c r="H26" s="750" t="s">
        <v>32</v>
      </c>
      <c r="I26" s="750" t="s">
        <v>2256</v>
      </c>
      <c r="J26" s="771"/>
      <c r="K26" s="771">
        <v>47516700</v>
      </c>
      <c r="L26" s="771">
        <v>47516700</v>
      </c>
      <c r="M26" s="771">
        <v>47516700</v>
      </c>
      <c r="N26" s="771">
        <v>47516700</v>
      </c>
      <c r="O26" s="771">
        <v>47516700</v>
      </c>
      <c r="P26" s="771">
        <v>47516700</v>
      </c>
      <c r="Q26" s="771">
        <v>47516700</v>
      </c>
      <c r="R26" s="771">
        <v>47516700</v>
      </c>
      <c r="S26" s="771">
        <v>47516700</v>
      </c>
      <c r="T26" s="771">
        <v>47516700</v>
      </c>
      <c r="U26" s="771">
        <v>47516700</v>
      </c>
      <c r="V26" s="771">
        <v>47516700</v>
      </c>
      <c r="W26"/>
    </row>
    <row r="27" spans="2:23" ht="12.45">
      <c r="B27" s="751">
        <v>6054</v>
      </c>
      <c r="C27" s="750" t="s">
        <v>1067</v>
      </c>
      <c r="D27" s="750" t="s">
        <v>611</v>
      </c>
      <c r="E27" s="750" t="s">
        <v>647</v>
      </c>
      <c r="F27" s="750"/>
      <c r="G27" s="750"/>
      <c r="H27" s="750" t="s">
        <v>32</v>
      </c>
      <c r="I27" s="750" t="s">
        <v>2259</v>
      </c>
      <c r="J27" s="771">
        <v>47516700</v>
      </c>
      <c r="K27" s="771"/>
      <c r="L27" s="771"/>
      <c r="M27" s="771"/>
      <c r="N27" s="771"/>
      <c r="O27" s="771"/>
      <c r="P27" s="771"/>
      <c r="Q27" s="771"/>
      <c r="R27" s="771"/>
      <c r="S27" s="771"/>
      <c r="T27" s="771"/>
      <c r="U27" s="771"/>
      <c r="V27" s="771"/>
      <c r="W27"/>
    </row>
    <row r="28" spans="2:23" ht="12.45">
      <c r="B28" s="751">
        <v>6055</v>
      </c>
      <c r="C28" s="750" t="s">
        <v>1066</v>
      </c>
      <c r="D28" s="750" t="s">
        <v>611</v>
      </c>
      <c r="E28" s="750" t="s">
        <v>647</v>
      </c>
      <c r="F28" s="750"/>
      <c r="G28" s="750"/>
      <c r="H28" s="750" t="s">
        <v>32</v>
      </c>
      <c r="I28" s="750" t="s">
        <v>2260</v>
      </c>
      <c r="J28" s="771">
        <v>47516700</v>
      </c>
      <c r="K28" s="771"/>
      <c r="L28" s="771"/>
      <c r="M28" s="771"/>
      <c r="N28" s="771"/>
      <c r="O28" s="771"/>
      <c r="P28" s="771"/>
      <c r="Q28" s="771"/>
      <c r="R28" s="771"/>
      <c r="S28" s="771"/>
      <c r="T28" s="771"/>
      <c r="U28" s="771"/>
      <c r="V28" s="771"/>
      <c r="W28"/>
    </row>
    <row r="29" spans="2:23" ht="12.45">
      <c r="B29" s="751">
        <v>6056</v>
      </c>
      <c r="C29" s="750" t="s">
        <v>1065</v>
      </c>
      <c r="D29" s="750" t="s">
        <v>611</v>
      </c>
      <c r="E29" s="750" t="s">
        <v>647</v>
      </c>
      <c r="F29" s="750"/>
      <c r="G29" s="750"/>
      <c r="H29" s="750" t="s">
        <v>32</v>
      </c>
      <c r="I29" s="750" t="s">
        <v>2261</v>
      </c>
      <c r="J29" s="771">
        <v>47516700</v>
      </c>
      <c r="K29" s="771"/>
      <c r="L29" s="771"/>
      <c r="M29" s="771"/>
      <c r="N29" s="771"/>
      <c r="O29" s="771"/>
      <c r="P29" s="771"/>
      <c r="Q29" s="771"/>
      <c r="R29" s="771"/>
      <c r="S29" s="771"/>
      <c r="T29" s="771"/>
      <c r="U29" s="771"/>
      <c r="V29" s="771"/>
      <c r="W29"/>
    </row>
    <row r="30" spans="2:23" ht="12.45">
      <c r="B30" s="751">
        <v>6057</v>
      </c>
      <c r="C30" s="750" t="s">
        <v>1064</v>
      </c>
      <c r="D30" s="750" t="s">
        <v>611</v>
      </c>
      <c r="E30" s="750" t="s">
        <v>647</v>
      </c>
      <c r="F30" s="750"/>
      <c r="G30" s="750"/>
      <c r="H30" s="750" t="s">
        <v>32</v>
      </c>
      <c r="I30" s="750" t="s">
        <v>2262</v>
      </c>
      <c r="J30" s="771">
        <v>11896500</v>
      </c>
      <c r="K30" s="771"/>
      <c r="L30" s="771"/>
      <c r="M30" s="771"/>
      <c r="N30" s="771"/>
      <c r="O30" s="771"/>
      <c r="P30" s="771"/>
      <c r="Q30" s="771"/>
      <c r="R30" s="771"/>
      <c r="S30" s="771"/>
      <c r="T30" s="771"/>
      <c r="U30" s="771"/>
      <c r="V30" s="771"/>
      <c r="W30"/>
    </row>
    <row r="31" spans="2:23" ht="12.45">
      <c r="B31" s="751">
        <v>6058</v>
      </c>
      <c r="C31" s="750" t="s">
        <v>1063</v>
      </c>
      <c r="D31" s="750" t="s">
        <v>611</v>
      </c>
      <c r="E31" s="750" t="s">
        <v>647</v>
      </c>
      <c r="F31" s="750"/>
      <c r="G31" s="750"/>
      <c r="H31" s="750" t="s">
        <v>32</v>
      </c>
      <c r="I31" s="750" t="s">
        <v>2263</v>
      </c>
      <c r="J31" s="771">
        <v>23769900</v>
      </c>
      <c r="K31" s="771"/>
      <c r="L31" s="771"/>
      <c r="M31" s="771"/>
      <c r="N31" s="771"/>
      <c r="O31" s="771"/>
      <c r="P31" s="771"/>
      <c r="Q31" s="771"/>
      <c r="R31" s="771"/>
      <c r="S31" s="771"/>
      <c r="T31" s="771"/>
      <c r="U31" s="771"/>
      <c r="V31" s="771"/>
      <c r="W31"/>
    </row>
    <row r="32" spans="2:23" ht="12.45">
      <c r="B32" s="751">
        <v>6059</v>
      </c>
      <c r="C32" s="750" t="s">
        <v>1062</v>
      </c>
      <c r="D32" s="750" t="s">
        <v>611</v>
      </c>
      <c r="E32" s="750" t="s">
        <v>647</v>
      </c>
      <c r="F32" s="750"/>
      <c r="G32" s="750"/>
      <c r="H32" s="750" t="s">
        <v>32</v>
      </c>
      <c r="I32" s="750" t="s">
        <v>2264</v>
      </c>
      <c r="J32" s="771">
        <v>47516700</v>
      </c>
      <c r="K32" s="771"/>
      <c r="L32" s="771"/>
      <c r="M32" s="771"/>
      <c r="N32" s="771"/>
      <c r="O32" s="771"/>
      <c r="P32" s="771"/>
      <c r="Q32" s="771"/>
      <c r="R32" s="771"/>
      <c r="S32" s="771"/>
      <c r="T32" s="771"/>
      <c r="U32" s="771"/>
      <c r="V32" s="771"/>
      <c r="W32"/>
    </row>
    <row r="33" spans="2:23" ht="12.45">
      <c r="B33" s="751">
        <v>6061</v>
      </c>
      <c r="C33" s="750" t="s">
        <v>1061</v>
      </c>
      <c r="D33" s="750" t="s">
        <v>611</v>
      </c>
      <c r="E33" s="750" t="s">
        <v>647</v>
      </c>
      <c r="F33" s="750"/>
      <c r="G33" s="750"/>
      <c r="H33" s="750" t="s">
        <v>32</v>
      </c>
      <c r="I33" s="750" t="s">
        <v>2265</v>
      </c>
      <c r="J33" s="771">
        <v>47516700</v>
      </c>
      <c r="K33" s="771"/>
      <c r="L33" s="771"/>
      <c r="M33" s="771"/>
      <c r="N33" s="771"/>
      <c r="O33" s="771"/>
      <c r="P33" s="771"/>
      <c r="Q33" s="771"/>
      <c r="R33" s="771"/>
      <c r="S33" s="771"/>
      <c r="T33" s="771"/>
      <c r="U33" s="771"/>
      <c r="V33" s="771"/>
      <c r="W33"/>
    </row>
    <row r="34" spans="2:23" ht="12.45">
      <c r="B34" s="751">
        <v>6062</v>
      </c>
      <c r="C34" s="750" t="s">
        <v>17627</v>
      </c>
      <c r="D34" s="750" t="s">
        <v>611</v>
      </c>
      <c r="E34" s="750" t="s">
        <v>647</v>
      </c>
      <c r="F34" s="750" t="s">
        <v>611</v>
      </c>
      <c r="G34" s="750"/>
      <c r="H34" s="750" t="s">
        <v>32</v>
      </c>
      <c r="I34" s="750" t="s">
        <v>17626</v>
      </c>
      <c r="J34" s="771">
        <v>403891950</v>
      </c>
      <c r="K34" s="771"/>
      <c r="L34" s="771"/>
      <c r="M34" s="771"/>
      <c r="N34" s="771"/>
      <c r="O34" s="771"/>
      <c r="P34" s="771"/>
      <c r="Q34" s="771"/>
      <c r="R34" s="771"/>
      <c r="S34" s="771"/>
      <c r="T34" s="771"/>
      <c r="U34" s="771"/>
      <c r="V34" s="771"/>
      <c r="W34"/>
    </row>
    <row r="35" spans="2:23" ht="12.45">
      <c r="B35" s="751">
        <v>6063</v>
      </c>
      <c r="C35" s="752" t="s">
        <v>17630</v>
      </c>
      <c r="D35" s="752" t="s">
        <v>611</v>
      </c>
      <c r="E35" s="752" t="s">
        <v>647</v>
      </c>
      <c r="F35" s="752" t="s">
        <v>611</v>
      </c>
      <c r="G35" s="752"/>
      <c r="H35" s="752" t="s">
        <v>32</v>
      </c>
      <c r="I35" s="752" t="s">
        <v>17629</v>
      </c>
      <c r="J35" s="771">
        <v>605837925</v>
      </c>
      <c r="K35" s="771"/>
      <c r="L35" s="771"/>
      <c r="M35" s="771"/>
      <c r="N35" s="771"/>
      <c r="O35" s="771"/>
      <c r="P35" s="771"/>
      <c r="Q35" s="771"/>
      <c r="R35" s="771"/>
      <c r="S35" s="771"/>
      <c r="T35" s="771"/>
      <c r="U35" s="771"/>
      <c r="V35" s="771"/>
      <c r="W35"/>
    </row>
    <row r="36" spans="2:23" ht="12.45">
      <c r="B36"/>
      <c r="C36"/>
      <c r="D36"/>
      <c r="E36"/>
      <c r="F36"/>
      <c r="G36"/>
      <c r="H36"/>
      <c r="I36"/>
      <c r="J36"/>
      <c r="K36"/>
      <c r="L36"/>
      <c r="M36"/>
      <c r="N36"/>
      <c r="O36"/>
      <c r="P36"/>
      <c r="Q36"/>
      <c r="R36"/>
      <c r="S36"/>
      <c r="T36"/>
      <c r="U36"/>
      <c r="V36"/>
      <c r="W36"/>
    </row>
    <row r="37" spans="2:23" ht="12.45">
      <c r="B37"/>
      <c r="C37"/>
      <c r="D37"/>
      <c r="E37"/>
      <c r="F37"/>
      <c r="G37"/>
      <c r="H37"/>
      <c r="I37"/>
      <c r="J37"/>
      <c r="K37"/>
      <c r="L37"/>
      <c r="M37"/>
      <c r="N37"/>
      <c r="O37"/>
      <c r="P37"/>
      <c r="Q37"/>
      <c r="R37"/>
      <c r="S37"/>
      <c r="T37"/>
      <c r="U37"/>
      <c r="V37"/>
      <c r="W37"/>
    </row>
    <row r="38" spans="2:23" ht="12.45">
      <c r="B38"/>
      <c r="C38"/>
      <c r="D38"/>
      <c r="E38"/>
      <c r="F38"/>
      <c r="G38"/>
      <c r="H38"/>
      <c r="I38"/>
      <c r="J38"/>
      <c r="K38"/>
      <c r="L38"/>
      <c r="M38"/>
      <c r="N38"/>
      <c r="O38"/>
      <c r="P38"/>
      <c r="Q38"/>
      <c r="R38"/>
      <c r="S38"/>
      <c r="T38"/>
      <c r="U38"/>
      <c r="V38"/>
      <c r="W38"/>
    </row>
    <row r="39" spans="2:23" ht="12.45">
      <c r="B39"/>
      <c r="C39"/>
      <c r="D39"/>
      <c r="E39"/>
      <c r="F39"/>
      <c r="G39"/>
      <c r="H39"/>
      <c r="I39"/>
      <c r="J39"/>
      <c r="K39"/>
      <c r="L39"/>
      <c r="M39"/>
      <c r="N39"/>
      <c r="O39"/>
      <c r="P39"/>
      <c r="Q39"/>
      <c r="R39"/>
      <c r="S39"/>
      <c r="T39"/>
      <c r="U39"/>
      <c r="V39"/>
      <c r="W39"/>
    </row>
    <row r="40" spans="2:23" ht="12.45">
      <c r="B40"/>
      <c r="C40"/>
      <c r="D40"/>
      <c r="E40"/>
      <c r="F40"/>
      <c r="G40"/>
      <c r="H40"/>
      <c r="I40"/>
      <c r="J40"/>
      <c r="K40"/>
      <c r="L40"/>
      <c r="M40"/>
      <c r="N40"/>
      <c r="O40"/>
      <c r="P40"/>
      <c r="Q40"/>
      <c r="R40"/>
      <c r="S40"/>
      <c r="T40"/>
      <c r="U40"/>
      <c r="V40"/>
      <c r="W40"/>
    </row>
    <row r="41" spans="2:23" ht="12.45">
      <c r="B41"/>
      <c r="C41"/>
      <c r="D41"/>
      <c r="E41"/>
      <c r="F41"/>
      <c r="G41"/>
      <c r="H41"/>
      <c r="I41"/>
      <c r="J41"/>
      <c r="K41"/>
      <c r="L41"/>
      <c r="M41"/>
      <c r="N41"/>
      <c r="O41"/>
      <c r="P41"/>
      <c r="Q41"/>
      <c r="R41"/>
      <c r="S41"/>
      <c r="T41"/>
      <c r="U41"/>
      <c r="V41"/>
    </row>
    <row r="42" spans="2:23" ht="12.45">
      <c r="B42"/>
      <c r="C42"/>
      <c r="D42"/>
      <c r="E42"/>
      <c r="F42"/>
      <c r="G42"/>
      <c r="H42"/>
      <c r="I42"/>
      <c r="J42"/>
      <c r="K42"/>
      <c r="L42"/>
      <c r="M42"/>
      <c r="N42"/>
      <c r="O42"/>
      <c r="P42"/>
      <c r="Q42"/>
      <c r="R42"/>
      <c r="S42"/>
      <c r="T42"/>
      <c r="U42"/>
      <c r="V42"/>
    </row>
    <row r="43" spans="2:23" ht="12.45">
      <c r="B43"/>
      <c r="C43"/>
      <c r="D43"/>
      <c r="E43"/>
      <c r="F43"/>
      <c r="G43"/>
      <c r="H43"/>
      <c r="I43"/>
      <c r="J43"/>
      <c r="K43"/>
      <c r="L43"/>
      <c r="M43"/>
      <c r="N43"/>
      <c r="O43"/>
      <c r="P43"/>
      <c r="Q43"/>
      <c r="R43"/>
      <c r="S43"/>
      <c r="T43"/>
      <c r="U43"/>
      <c r="V43"/>
    </row>
    <row r="44" spans="2:23" ht="12.45">
      <c r="B44"/>
      <c r="C44"/>
      <c r="D44"/>
      <c r="E44"/>
      <c r="F44"/>
      <c r="G44"/>
      <c r="H44"/>
      <c r="I44"/>
      <c r="J44"/>
      <c r="K44"/>
      <c r="L44"/>
      <c r="M44"/>
      <c r="N44"/>
      <c r="O44"/>
      <c r="P44"/>
      <c r="Q44"/>
      <c r="R44"/>
      <c r="S44"/>
      <c r="T44"/>
      <c r="U44"/>
      <c r="V44"/>
    </row>
    <row r="45" spans="2:23" ht="12.45">
      <c r="B45"/>
      <c r="C45"/>
      <c r="D45"/>
      <c r="E45"/>
      <c r="F45"/>
      <c r="G45"/>
      <c r="H45"/>
      <c r="I45"/>
      <c r="J45"/>
      <c r="K45"/>
      <c r="L45"/>
      <c r="M45"/>
      <c r="N45"/>
      <c r="O45"/>
      <c r="P45"/>
      <c r="Q45"/>
      <c r="R45"/>
      <c r="S45"/>
      <c r="T45"/>
      <c r="U45"/>
      <c r="V45"/>
    </row>
    <row r="46" spans="2:23" ht="12.45">
      <c r="B46"/>
      <c r="C46"/>
      <c r="D46"/>
      <c r="E46"/>
      <c r="F46"/>
      <c r="G46"/>
      <c r="H46"/>
      <c r="I46"/>
      <c r="J46"/>
      <c r="K46"/>
      <c r="L46"/>
      <c r="M46"/>
      <c r="N46"/>
      <c r="O46"/>
      <c r="P46"/>
      <c r="Q46"/>
      <c r="R46"/>
      <c r="S46"/>
      <c r="T46"/>
      <c r="U46"/>
      <c r="V46"/>
    </row>
    <row r="47" spans="2:23" ht="12.45">
      <c r="B47"/>
      <c r="C47"/>
      <c r="D47"/>
      <c r="E47"/>
      <c r="F47"/>
      <c r="G47"/>
      <c r="H47"/>
      <c r="I47"/>
      <c r="J47"/>
      <c r="K47"/>
      <c r="L47"/>
      <c r="M47"/>
      <c r="N47"/>
      <c r="O47"/>
      <c r="P47"/>
      <c r="Q47"/>
      <c r="R47"/>
      <c r="S47"/>
      <c r="T47"/>
      <c r="U47"/>
      <c r="V47"/>
    </row>
    <row r="48" spans="2:23" ht="12.45">
      <c r="B48"/>
      <c r="C48"/>
      <c r="D48"/>
      <c r="E48"/>
      <c r="F48"/>
      <c r="G48"/>
      <c r="H48"/>
      <c r="I48"/>
      <c r="J48"/>
      <c r="K48"/>
      <c r="L48"/>
      <c r="M48"/>
      <c r="N48"/>
      <c r="O48"/>
      <c r="P48"/>
      <c r="Q48"/>
      <c r="R48"/>
      <c r="S48"/>
      <c r="T48"/>
      <c r="U48"/>
      <c r="V48"/>
    </row>
    <row r="49" spans="2:13" ht="12.45">
      <c r="B49"/>
      <c r="C49"/>
      <c r="D49"/>
      <c r="E49"/>
      <c r="F49"/>
      <c r="G49"/>
      <c r="H49"/>
      <c r="I49"/>
      <c r="J49"/>
      <c r="K49"/>
      <c r="L49"/>
      <c r="M49"/>
    </row>
    <row r="50" spans="2:13" ht="12.45">
      <c r="B50"/>
      <c r="C50"/>
      <c r="D50"/>
      <c r="E50"/>
      <c r="F50"/>
      <c r="G50"/>
      <c r="H50"/>
      <c r="I50"/>
      <c r="J50"/>
      <c r="K50"/>
      <c r="L50"/>
      <c r="M50"/>
    </row>
    <row r="51" spans="2:13" ht="12.45">
      <c r="B51"/>
      <c r="C51"/>
      <c r="D51"/>
      <c r="E51"/>
      <c r="F51"/>
      <c r="G51"/>
      <c r="H51"/>
      <c r="I51"/>
      <c r="J51"/>
      <c r="K51"/>
      <c r="L51"/>
      <c r="M51"/>
    </row>
    <row r="52" spans="2:13" ht="12.45">
      <c r="B52"/>
      <c r="C52"/>
      <c r="D52"/>
      <c r="E52"/>
      <c r="F52"/>
      <c r="G52"/>
      <c r="H52"/>
      <c r="I52"/>
      <c r="J52"/>
      <c r="K52"/>
      <c r="L52"/>
      <c r="M52"/>
    </row>
    <row r="53" spans="2:13" ht="12.45">
      <c r="B53"/>
      <c r="C53"/>
      <c r="D53"/>
      <c r="E53"/>
      <c r="F53"/>
      <c r="G53"/>
      <c r="H53"/>
      <c r="I53"/>
      <c r="J53"/>
      <c r="K53"/>
      <c r="L53"/>
      <c r="M53"/>
    </row>
    <row r="54" spans="2:13" ht="12.45">
      <c r="B54"/>
      <c r="C54"/>
      <c r="D54"/>
      <c r="E54"/>
      <c r="F54"/>
      <c r="G54"/>
      <c r="H54"/>
      <c r="I54"/>
      <c r="J54"/>
      <c r="K54"/>
      <c r="L54"/>
      <c r="M54"/>
    </row>
    <row r="55" spans="2:13" ht="12.45">
      <c r="B55"/>
      <c r="C55"/>
      <c r="D55"/>
      <c r="E55"/>
      <c r="F55"/>
      <c r="G55"/>
      <c r="H55"/>
      <c r="I55"/>
      <c r="J55"/>
      <c r="K55"/>
      <c r="L55"/>
      <c r="M55"/>
    </row>
    <row r="56" spans="2:13" ht="12.45">
      <c r="B56"/>
      <c r="C56"/>
      <c r="D56"/>
      <c r="E56"/>
      <c r="F56"/>
      <c r="G56"/>
      <c r="H56"/>
      <c r="I56"/>
      <c r="J56"/>
      <c r="K56"/>
      <c r="L56"/>
      <c r="M56"/>
    </row>
    <row r="57" spans="2:13" ht="12.45">
      <c r="B57"/>
      <c r="C57"/>
      <c r="D57"/>
      <c r="E57"/>
      <c r="F57"/>
      <c r="G57"/>
      <c r="H57"/>
      <c r="I57"/>
      <c r="J57"/>
      <c r="K57"/>
      <c r="L57"/>
      <c r="M57"/>
    </row>
    <row r="58" spans="2:13" ht="12.45">
      <c r="B58"/>
      <c r="C58"/>
      <c r="D58"/>
      <c r="E58"/>
      <c r="F58"/>
      <c r="G58"/>
      <c r="H58"/>
      <c r="I58"/>
      <c r="J58"/>
      <c r="K58"/>
      <c r="L58"/>
      <c r="M58"/>
    </row>
    <row r="59" spans="2:13" ht="12.45">
      <c r="B59"/>
      <c r="C59"/>
      <c r="D59"/>
      <c r="E59"/>
      <c r="F59"/>
      <c r="G59"/>
      <c r="H59"/>
      <c r="I59"/>
      <c r="J59"/>
      <c r="K59"/>
      <c r="L59"/>
      <c r="M59"/>
    </row>
    <row r="60" spans="2:13" ht="12.45">
      <c r="B60"/>
      <c r="C60"/>
      <c r="D60"/>
      <c r="E60"/>
      <c r="F60"/>
      <c r="G60"/>
      <c r="H60"/>
      <c r="I60"/>
      <c r="J60"/>
      <c r="K60"/>
      <c r="L60"/>
      <c r="M60"/>
    </row>
    <row r="61" spans="2:13" ht="12.45">
      <c r="B61"/>
      <c r="C61"/>
      <c r="D61"/>
      <c r="E61"/>
      <c r="F61"/>
      <c r="G61"/>
      <c r="H61"/>
      <c r="I61"/>
      <c r="J61"/>
      <c r="K61"/>
      <c r="L61"/>
      <c r="M61"/>
    </row>
    <row r="62" spans="2:13" ht="12.45">
      <c r="B62"/>
      <c r="C62"/>
      <c r="D62"/>
      <c r="E62"/>
      <c r="F62"/>
      <c r="G62"/>
      <c r="H62"/>
      <c r="I62"/>
      <c r="J62"/>
      <c r="K62"/>
      <c r="L62"/>
      <c r="M62"/>
    </row>
    <row r="63" spans="2:13" ht="12.45">
      <c r="B63"/>
      <c r="C63"/>
      <c r="D63"/>
      <c r="E63"/>
      <c r="F63"/>
      <c r="G63"/>
      <c r="H63"/>
      <c r="I63"/>
      <c r="J63"/>
      <c r="K63"/>
      <c r="L63"/>
      <c r="M63"/>
    </row>
    <row r="64" spans="2:13" ht="12.45">
      <c r="B64"/>
      <c r="C64"/>
      <c r="D64"/>
      <c r="E64"/>
      <c r="F64"/>
      <c r="G64"/>
      <c r="H64"/>
      <c r="I64"/>
      <c r="J64"/>
      <c r="K64"/>
      <c r="L64"/>
      <c r="M64"/>
    </row>
    <row r="65" spans="2:13" ht="12.45">
      <c r="B65"/>
      <c r="C65"/>
      <c r="D65"/>
      <c r="E65"/>
      <c r="F65"/>
      <c r="G65"/>
      <c r="H65"/>
      <c r="I65"/>
      <c r="J65"/>
      <c r="K65"/>
      <c r="L65"/>
      <c r="M65"/>
    </row>
    <row r="66" spans="2:13" ht="12.45">
      <c r="B66"/>
      <c r="C66"/>
      <c r="D66"/>
      <c r="E66"/>
      <c r="F66"/>
      <c r="G66"/>
      <c r="H66"/>
      <c r="I66"/>
      <c r="J66"/>
      <c r="K66"/>
      <c r="L66"/>
      <c r="M66"/>
    </row>
    <row r="67" spans="2:13" ht="12.45">
      <c r="B67"/>
      <c r="C67"/>
      <c r="D67"/>
      <c r="E67"/>
      <c r="F67"/>
      <c r="G67"/>
      <c r="H67"/>
      <c r="I67"/>
      <c r="J67"/>
      <c r="K67"/>
      <c r="L67"/>
      <c r="M67"/>
    </row>
    <row r="68" spans="2:13" ht="12.45">
      <c r="B68"/>
      <c r="C68"/>
      <c r="D68"/>
      <c r="E68"/>
      <c r="F68"/>
      <c r="G68"/>
      <c r="H68"/>
      <c r="I68"/>
      <c r="J68"/>
      <c r="K68"/>
      <c r="L68"/>
      <c r="M68"/>
    </row>
    <row r="69" spans="2:13" ht="12.45">
      <c r="B69"/>
      <c r="C69"/>
      <c r="D69"/>
      <c r="E69"/>
      <c r="F69"/>
      <c r="G69"/>
      <c r="H69"/>
      <c r="I69"/>
      <c r="J69"/>
      <c r="K69"/>
      <c r="L69"/>
      <c r="M69"/>
    </row>
    <row r="70" spans="2:13" ht="12.45">
      <c r="B70"/>
      <c r="C70"/>
      <c r="D70"/>
      <c r="E70"/>
      <c r="F70"/>
      <c r="G70"/>
      <c r="H70"/>
      <c r="I70"/>
      <c r="J70"/>
      <c r="K70"/>
      <c r="L70"/>
      <c r="M70"/>
    </row>
    <row r="71" spans="2:13" ht="12.45">
      <c r="B71"/>
      <c r="C71"/>
      <c r="D71"/>
      <c r="E71"/>
      <c r="F71"/>
      <c r="G71"/>
      <c r="H71"/>
      <c r="I71"/>
      <c r="J71"/>
      <c r="K71"/>
      <c r="L71"/>
      <c r="M71"/>
    </row>
    <row r="72" spans="2:13" ht="12.45">
      <c r="B72"/>
      <c r="C72"/>
      <c r="D72"/>
      <c r="E72"/>
      <c r="F72"/>
      <c r="G72"/>
      <c r="H72"/>
      <c r="I72"/>
      <c r="J72"/>
      <c r="K72"/>
      <c r="L72"/>
      <c r="M72"/>
    </row>
    <row r="73" spans="2:13" ht="12.45">
      <c r="B73"/>
      <c r="C73"/>
      <c r="D73"/>
      <c r="E73"/>
      <c r="F73"/>
      <c r="G73"/>
      <c r="H73"/>
      <c r="I73"/>
      <c r="J73"/>
      <c r="K73"/>
      <c r="L73"/>
      <c r="M73"/>
    </row>
    <row r="74" spans="2:13" ht="12.45">
      <c r="B74"/>
      <c r="C74"/>
      <c r="D74"/>
      <c r="E74"/>
      <c r="F74"/>
      <c r="G74"/>
      <c r="H74"/>
      <c r="I74"/>
      <c r="J74"/>
      <c r="K74"/>
      <c r="L74"/>
      <c r="M74"/>
    </row>
    <row r="75" spans="2:13" ht="12.45">
      <c r="B75"/>
      <c r="C75"/>
      <c r="D75"/>
      <c r="E75"/>
      <c r="F75"/>
      <c r="G75"/>
      <c r="H75"/>
      <c r="I75"/>
      <c r="J75"/>
      <c r="K75"/>
      <c r="L75"/>
      <c r="M75"/>
    </row>
    <row r="76" spans="2:13" ht="12.45">
      <c r="B76"/>
      <c r="C76"/>
      <c r="D76"/>
      <c r="E76"/>
      <c r="F76"/>
      <c r="G76"/>
      <c r="H76"/>
      <c r="I76"/>
      <c r="J76"/>
      <c r="K76"/>
      <c r="L76"/>
      <c r="M76"/>
    </row>
    <row r="77" spans="2:13" ht="12.45">
      <c r="B77"/>
      <c r="C77"/>
      <c r="D77"/>
      <c r="E77"/>
      <c r="F77"/>
      <c r="G77"/>
      <c r="H77"/>
      <c r="I77"/>
      <c r="J77"/>
      <c r="K77"/>
      <c r="L77"/>
      <c r="M77"/>
    </row>
    <row r="78" spans="2:13" ht="12.45">
      <c r="B78"/>
      <c r="C78"/>
      <c r="D78"/>
      <c r="E78"/>
      <c r="F78"/>
      <c r="G78"/>
      <c r="H78"/>
      <c r="I78"/>
      <c r="J78"/>
      <c r="K78"/>
      <c r="L78"/>
      <c r="M78"/>
    </row>
    <row r="79" spans="2:13" ht="12.45">
      <c r="B79"/>
      <c r="C79"/>
      <c r="D79"/>
      <c r="E79"/>
      <c r="F79"/>
      <c r="G79"/>
      <c r="H79"/>
      <c r="I79"/>
      <c r="J79"/>
      <c r="K79"/>
      <c r="L79"/>
      <c r="M79"/>
    </row>
    <row r="80" spans="2:13" ht="12.45">
      <c r="B80"/>
      <c r="C80"/>
      <c r="D80"/>
      <c r="E80"/>
      <c r="F80"/>
      <c r="G80"/>
      <c r="H80"/>
      <c r="I80"/>
      <c r="J80"/>
      <c r="K80"/>
      <c r="L80"/>
      <c r="M80"/>
    </row>
    <row r="81" spans="2:13" ht="12.45">
      <c r="B81"/>
      <c r="C81"/>
      <c r="D81"/>
      <c r="E81"/>
      <c r="F81"/>
      <c r="G81"/>
      <c r="H81"/>
      <c r="I81"/>
      <c r="J81"/>
      <c r="K81"/>
      <c r="L81"/>
      <c r="M81"/>
    </row>
    <row r="82" spans="2:13" ht="12.45">
      <c r="B82"/>
      <c r="C82"/>
      <c r="D82"/>
      <c r="E82"/>
      <c r="F82"/>
      <c r="G82"/>
      <c r="H82"/>
      <c r="I82"/>
      <c r="J82"/>
      <c r="K82"/>
      <c r="L82"/>
      <c r="M82"/>
    </row>
    <row r="83" spans="2:13" ht="12.45">
      <c r="B83"/>
      <c r="C83"/>
      <c r="D83"/>
      <c r="E83"/>
      <c r="F83"/>
      <c r="G83"/>
      <c r="H83"/>
      <c r="I83"/>
      <c r="J83"/>
      <c r="K83"/>
      <c r="L83"/>
      <c r="M83"/>
    </row>
    <row r="84" spans="2:13" ht="12.45">
      <c r="B84"/>
      <c r="C84"/>
      <c r="D84"/>
      <c r="E84"/>
      <c r="F84"/>
      <c r="G84"/>
      <c r="H84"/>
      <c r="I84"/>
      <c r="J84"/>
      <c r="K84"/>
      <c r="L84"/>
    </row>
    <row r="85" spans="2:13" ht="12.45">
      <c r="B85"/>
      <c r="C85"/>
      <c r="D85"/>
      <c r="E85"/>
      <c r="F85"/>
      <c r="G85"/>
      <c r="H85"/>
      <c r="I85"/>
      <c r="J85"/>
      <c r="K85"/>
      <c r="L85"/>
    </row>
    <row r="86" spans="2:13" ht="12.45">
      <c r="B86"/>
      <c r="C86"/>
      <c r="D86"/>
      <c r="E86"/>
      <c r="F86"/>
      <c r="G86"/>
      <c r="H86"/>
      <c r="I86"/>
      <c r="J86"/>
      <c r="K86"/>
      <c r="L86"/>
    </row>
    <row r="87" spans="2:13" ht="12.45">
      <c r="B87"/>
      <c r="C87"/>
      <c r="D87"/>
      <c r="E87"/>
      <c r="F87"/>
      <c r="G87"/>
      <c r="H87"/>
      <c r="I87"/>
      <c r="J87"/>
      <c r="K87"/>
      <c r="L87"/>
    </row>
    <row r="88" spans="2:13" ht="12.45">
      <c r="B88"/>
      <c r="C88"/>
      <c r="D88"/>
      <c r="E88"/>
      <c r="F88"/>
      <c r="G88"/>
      <c r="H88"/>
      <c r="I88"/>
      <c r="J88"/>
      <c r="K88"/>
      <c r="L88"/>
    </row>
    <row r="89" spans="2:13" ht="12.45">
      <c r="B89"/>
      <c r="C89"/>
      <c r="D89"/>
      <c r="E89"/>
      <c r="F89"/>
      <c r="G89"/>
      <c r="H89"/>
      <c r="I89"/>
      <c r="J89"/>
      <c r="K89"/>
      <c r="L89"/>
    </row>
    <row r="90" spans="2:13" ht="12.45">
      <c r="B90"/>
      <c r="C90"/>
      <c r="D90"/>
      <c r="E90"/>
      <c r="F90"/>
      <c r="G90"/>
      <c r="H90"/>
      <c r="I90"/>
      <c r="J90"/>
      <c r="K90"/>
      <c r="L90"/>
    </row>
    <row r="91" spans="2:13" ht="12.45">
      <c r="B91"/>
      <c r="C91"/>
      <c r="D91"/>
      <c r="E91"/>
      <c r="F91"/>
      <c r="G91"/>
      <c r="H91"/>
      <c r="I91"/>
      <c r="J91"/>
      <c r="K91"/>
      <c r="L91"/>
    </row>
    <row r="92" spans="2:13" ht="12.45">
      <c r="B92"/>
      <c r="C92"/>
      <c r="D92"/>
      <c r="E92"/>
      <c r="F92"/>
      <c r="G92"/>
      <c r="H92"/>
      <c r="I92"/>
      <c r="J92"/>
      <c r="K92"/>
      <c r="L92"/>
    </row>
    <row r="93" spans="2:13" ht="12.45">
      <c r="B93"/>
      <c r="C93"/>
      <c r="D93"/>
      <c r="E93"/>
      <c r="F93"/>
      <c r="G93"/>
      <c r="H93"/>
      <c r="I93"/>
      <c r="J93"/>
      <c r="K93"/>
      <c r="L93"/>
    </row>
    <row r="94" spans="2:13" ht="12.45">
      <c r="B94"/>
      <c r="C94"/>
      <c r="D94"/>
      <c r="E94"/>
      <c r="F94"/>
      <c r="G94"/>
      <c r="H94"/>
      <c r="I94"/>
      <c r="J94"/>
      <c r="K94"/>
      <c r="L94"/>
    </row>
    <row r="95" spans="2:13" ht="12.45">
      <c r="B95"/>
      <c r="C95"/>
      <c r="D95"/>
      <c r="E95"/>
      <c r="F95"/>
      <c r="G95"/>
      <c r="H95"/>
      <c r="I95"/>
      <c r="J95"/>
      <c r="K95"/>
      <c r="L95"/>
    </row>
    <row r="96" spans="2:13" ht="12.45">
      <c r="B96"/>
      <c r="C96"/>
      <c r="D96"/>
      <c r="E96"/>
      <c r="F96"/>
      <c r="G96"/>
      <c r="H96"/>
      <c r="I96"/>
      <c r="J96"/>
      <c r="K96"/>
      <c r="L96"/>
    </row>
    <row r="97" spans="2:12" ht="12.45">
      <c r="B97"/>
      <c r="C97"/>
      <c r="D97"/>
      <c r="E97"/>
      <c r="F97"/>
      <c r="G97"/>
      <c r="H97"/>
      <c r="I97"/>
      <c r="J97"/>
      <c r="K97"/>
      <c r="L97"/>
    </row>
    <row r="98" spans="2:12" ht="12.45">
      <c r="B98"/>
      <c r="C98"/>
      <c r="D98"/>
      <c r="E98"/>
      <c r="F98"/>
      <c r="G98"/>
      <c r="H98"/>
      <c r="I98"/>
      <c r="J98"/>
      <c r="K98"/>
      <c r="L98"/>
    </row>
    <row r="99" spans="2:12" ht="12.45">
      <c r="B99"/>
      <c r="C99"/>
      <c r="D99"/>
      <c r="E99"/>
      <c r="F99"/>
      <c r="G99"/>
      <c r="H99"/>
      <c r="I99"/>
      <c r="J99"/>
      <c r="K99"/>
      <c r="L99"/>
    </row>
    <row r="100" spans="2:12" ht="12.45">
      <c r="B100"/>
      <c r="C100"/>
      <c r="D100"/>
      <c r="E100"/>
      <c r="F100"/>
      <c r="G100"/>
      <c r="H100"/>
      <c r="I100"/>
      <c r="J100"/>
      <c r="K100"/>
      <c r="L100"/>
    </row>
    <row r="101" spans="2:12" ht="12.45">
      <c r="B101"/>
      <c r="C101"/>
      <c r="D101"/>
      <c r="E101"/>
      <c r="F101"/>
      <c r="G101"/>
      <c r="H101"/>
      <c r="I101"/>
      <c r="J101"/>
      <c r="K101"/>
      <c r="L101"/>
    </row>
    <row r="102" spans="2:12" ht="12.45">
      <c r="B102"/>
      <c r="C102"/>
      <c r="D102"/>
      <c r="E102"/>
      <c r="F102"/>
      <c r="G102"/>
      <c r="H102"/>
      <c r="I102"/>
      <c r="J102"/>
      <c r="K102"/>
      <c r="L102"/>
    </row>
    <row r="103" spans="2:12" ht="12.45">
      <c r="B103"/>
      <c r="C103"/>
      <c r="D103"/>
      <c r="E103"/>
      <c r="F103"/>
      <c r="G103"/>
      <c r="H103"/>
      <c r="I103"/>
      <c r="J103"/>
      <c r="K103"/>
      <c r="L103"/>
    </row>
    <row r="104" spans="2:12" ht="12.45">
      <c r="B104"/>
      <c r="C104"/>
      <c r="D104"/>
      <c r="E104"/>
      <c r="F104"/>
      <c r="G104"/>
      <c r="H104"/>
      <c r="I104"/>
      <c r="J104"/>
      <c r="K104"/>
      <c r="L104"/>
    </row>
    <row r="105" spans="2:12" ht="12.45">
      <c r="B105"/>
      <c r="C105"/>
      <c r="D105"/>
      <c r="E105"/>
      <c r="F105"/>
      <c r="G105"/>
      <c r="H105"/>
      <c r="I105"/>
      <c r="J105"/>
      <c r="K105"/>
      <c r="L105"/>
    </row>
    <row r="106" spans="2:12" ht="12.45">
      <c r="B106"/>
      <c r="C106"/>
      <c r="D106"/>
      <c r="E106"/>
      <c r="F106"/>
      <c r="G106"/>
      <c r="H106"/>
      <c r="I106"/>
      <c r="J106"/>
      <c r="K106"/>
      <c r="L106"/>
    </row>
    <row r="107" spans="2:12" ht="12.45">
      <c r="B107"/>
      <c r="C107"/>
      <c r="D107"/>
      <c r="E107"/>
      <c r="F107"/>
      <c r="G107"/>
      <c r="H107"/>
      <c r="I107"/>
      <c r="J107"/>
      <c r="K107"/>
      <c r="L107"/>
    </row>
    <row r="108" spans="2:12" ht="12.45">
      <c r="B108"/>
      <c r="C108"/>
      <c r="D108"/>
      <c r="E108"/>
      <c r="F108"/>
      <c r="G108"/>
      <c r="H108"/>
      <c r="I108"/>
      <c r="J108"/>
      <c r="K108"/>
      <c r="L108"/>
    </row>
    <row r="109" spans="2:12" ht="12.45">
      <c r="B109"/>
      <c r="C109"/>
      <c r="D109"/>
      <c r="E109"/>
      <c r="F109"/>
      <c r="G109"/>
      <c r="H109"/>
      <c r="I109"/>
      <c r="J109"/>
      <c r="K109"/>
      <c r="L109"/>
    </row>
    <row r="110" spans="2:12" ht="12.45">
      <c r="B110"/>
      <c r="C110"/>
      <c r="D110"/>
      <c r="E110"/>
      <c r="F110"/>
      <c r="G110"/>
      <c r="H110"/>
      <c r="I110"/>
      <c r="J110"/>
      <c r="K110"/>
      <c r="L110"/>
    </row>
    <row r="111" spans="2:12" ht="12.45">
      <c r="B111"/>
      <c r="C111"/>
      <c r="D111"/>
      <c r="E111"/>
      <c r="F111"/>
      <c r="G111"/>
      <c r="H111"/>
      <c r="I111"/>
      <c r="J111"/>
      <c r="K111"/>
      <c r="L111"/>
    </row>
    <row r="112" spans="2:12" ht="12.45">
      <c r="B112"/>
      <c r="C112"/>
      <c r="D112"/>
      <c r="E112"/>
      <c r="F112"/>
      <c r="G112"/>
      <c r="H112"/>
      <c r="I112"/>
      <c r="J112"/>
      <c r="K112"/>
      <c r="L112"/>
    </row>
    <row r="113" spans="2:12" ht="12.45">
      <c r="B113"/>
      <c r="C113"/>
      <c r="D113"/>
      <c r="E113"/>
      <c r="F113"/>
      <c r="G113"/>
      <c r="H113"/>
      <c r="I113"/>
      <c r="J113"/>
      <c r="K113"/>
      <c r="L113"/>
    </row>
    <row r="114" spans="2:12" ht="12.45">
      <c r="B114"/>
      <c r="C114"/>
      <c r="D114"/>
      <c r="E114"/>
      <c r="F114"/>
      <c r="G114"/>
      <c r="H114"/>
      <c r="I114"/>
      <c r="J114"/>
      <c r="K114"/>
      <c r="L114"/>
    </row>
    <row r="115" spans="2:12" ht="12.45">
      <c r="B115"/>
      <c r="C115"/>
      <c r="D115"/>
      <c r="E115"/>
      <c r="F115"/>
      <c r="G115"/>
      <c r="H115"/>
      <c r="I115"/>
      <c r="J115"/>
      <c r="K115"/>
      <c r="L115"/>
    </row>
    <row r="116" spans="2:12" ht="12.45">
      <c r="B116"/>
      <c r="C116"/>
      <c r="D116"/>
      <c r="E116"/>
      <c r="F116"/>
      <c r="G116"/>
      <c r="H116"/>
      <c r="I116"/>
      <c r="J116"/>
      <c r="K116"/>
      <c r="L116"/>
    </row>
    <row r="117" spans="2:12" ht="12.45">
      <c r="B117"/>
      <c r="C117"/>
      <c r="D117"/>
      <c r="E117"/>
      <c r="F117"/>
      <c r="G117"/>
      <c r="H117"/>
      <c r="I117"/>
      <c r="J117"/>
      <c r="K117"/>
      <c r="L117"/>
    </row>
    <row r="118" spans="2:12" ht="12.45">
      <c r="B118"/>
      <c r="C118"/>
      <c r="D118"/>
      <c r="E118"/>
      <c r="F118"/>
      <c r="G118"/>
      <c r="H118"/>
      <c r="I118"/>
      <c r="J118"/>
      <c r="K118"/>
      <c r="L118"/>
    </row>
    <row r="119" spans="2:12" ht="12.45">
      <c r="B119"/>
      <c r="C119"/>
      <c r="D119"/>
      <c r="E119"/>
      <c r="F119"/>
      <c r="G119"/>
      <c r="H119"/>
      <c r="I119"/>
      <c r="J119"/>
      <c r="K119"/>
      <c r="L119"/>
    </row>
    <row r="120" spans="2:12" ht="12.45">
      <c r="B120"/>
      <c r="C120"/>
      <c r="D120"/>
      <c r="E120"/>
      <c r="F120"/>
      <c r="G120"/>
      <c r="H120"/>
      <c r="I120"/>
      <c r="J120"/>
      <c r="K120"/>
      <c r="L120"/>
    </row>
    <row r="121" spans="2:12" ht="12.45">
      <c r="B121"/>
      <c r="C121"/>
      <c r="D121"/>
      <c r="E121"/>
      <c r="F121"/>
      <c r="G121"/>
      <c r="H121"/>
      <c r="I121"/>
      <c r="J121"/>
      <c r="K121"/>
      <c r="L121"/>
    </row>
    <row r="122" spans="2:12" ht="12.45">
      <c r="B122"/>
      <c r="C122"/>
      <c r="D122"/>
      <c r="E122"/>
      <c r="F122"/>
      <c r="G122"/>
      <c r="H122"/>
      <c r="I122"/>
      <c r="J122"/>
      <c r="K122"/>
      <c r="L122"/>
    </row>
    <row r="123" spans="2:12" ht="12.45">
      <c r="B123"/>
      <c r="C123"/>
      <c r="D123"/>
      <c r="E123"/>
      <c r="F123"/>
      <c r="G123"/>
      <c r="H123"/>
      <c r="I123"/>
      <c r="J123"/>
      <c r="K123"/>
      <c r="L123"/>
    </row>
    <row r="124" spans="2:12" ht="12.45">
      <c r="B124"/>
      <c r="C124"/>
      <c r="D124"/>
      <c r="E124"/>
      <c r="F124"/>
      <c r="G124"/>
      <c r="H124"/>
      <c r="I124"/>
      <c r="J124"/>
      <c r="K124"/>
      <c r="L124"/>
    </row>
    <row r="125" spans="2:12" ht="12.45">
      <c r="B125"/>
      <c r="C125"/>
      <c r="D125"/>
      <c r="E125"/>
      <c r="F125"/>
      <c r="G125"/>
      <c r="H125"/>
      <c r="I125"/>
      <c r="J125"/>
      <c r="K125"/>
      <c r="L125"/>
    </row>
    <row r="126" spans="2:12" ht="12.45">
      <c r="B126"/>
      <c r="C126"/>
      <c r="D126"/>
      <c r="E126"/>
      <c r="F126"/>
      <c r="G126"/>
      <c r="H126"/>
      <c r="I126"/>
      <c r="J126"/>
      <c r="K126"/>
      <c r="L126"/>
    </row>
    <row r="127" spans="2:12" ht="12.45">
      <c r="B127"/>
      <c r="C127"/>
      <c r="D127"/>
      <c r="E127"/>
      <c r="F127"/>
      <c r="G127"/>
      <c r="H127"/>
      <c r="I127"/>
      <c r="J127"/>
      <c r="K127"/>
      <c r="L127"/>
    </row>
    <row r="128" spans="2:12" ht="12.45">
      <c r="B128"/>
      <c r="C128"/>
      <c r="D128"/>
      <c r="E128"/>
      <c r="F128"/>
      <c r="G128"/>
      <c r="H128"/>
      <c r="I128"/>
      <c r="J128"/>
      <c r="K128"/>
      <c r="L128"/>
    </row>
    <row r="129" spans="2:12" ht="12.45">
      <c r="B129"/>
      <c r="C129"/>
      <c r="D129"/>
      <c r="E129"/>
      <c r="F129"/>
      <c r="G129"/>
      <c r="H129"/>
      <c r="I129"/>
      <c r="J129"/>
      <c r="K129"/>
      <c r="L129"/>
    </row>
    <row r="130" spans="2:12" ht="12.45">
      <c r="B130"/>
      <c r="C130"/>
      <c r="D130"/>
      <c r="E130"/>
      <c r="F130"/>
      <c r="G130"/>
      <c r="H130"/>
      <c r="I130"/>
      <c r="J130"/>
      <c r="K130"/>
      <c r="L130"/>
    </row>
    <row r="131" spans="2:12" ht="12.45">
      <c r="B131"/>
      <c r="C131"/>
      <c r="D131"/>
      <c r="E131"/>
      <c r="F131"/>
      <c r="G131"/>
      <c r="H131"/>
      <c r="I131"/>
      <c r="J131"/>
      <c r="K131"/>
      <c r="L131"/>
    </row>
    <row r="132" spans="2:12" ht="12.45">
      <c r="B132"/>
      <c r="C132"/>
      <c r="D132"/>
      <c r="E132"/>
      <c r="F132"/>
      <c r="G132"/>
      <c r="H132"/>
      <c r="I132"/>
      <c r="J132"/>
      <c r="K132"/>
      <c r="L132"/>
    </row>
    <row r="133" spans="2:12" ht="12.45">
      <c r="B133"/>
      <c r="C133"/>
      <c r="D133"/>
      <c r="E133"/>
      <c r="F133"/>
      <c r="G133"/>
      <c r="H133"/>
      <c r="I133"/>
      <c r="J133"/>
      <c r="K133"/>
      <c r="L133"/>
    </row>
    <row r="134" spans="2:12" ht="12.45">
      <c r="B134"/>
      <c r="C134"/>
      <c r="D134"/>
      <c r="E134"/>
      <c r="F134"/>
      <c r="G134"/>
      <c r="H134"/>
      <c r="I134"/>
      <c r="J134"/>
      <c r="K134"/>
      <c r="L134"/>
    </row>
    <row r="135" spans="2:12" ht="12.45">
      <c r="B135"/>
      <c r="C135"/>
      <c r="D135"/>
      <c r="E135"/>
      <c r="F135"/>
      <c r="G135"/>
      <c r="H135"/>
      <c r="I135"/>
      <c r="J135"/>
      <c r="K135"/>
      <c r="L135"/>
    </row>
    <row r="136" spans="2:12" ht="12.45">
      <c r="B136"/>
      <c r="C136"/>
      <c r="D136"/>
      <c r="E136"/>
      <c r="F136"/>
      <c r="G136"/>
      <c r="H136"/>
      <c r="I136"/>
      <c r="J136"/>
      <c r="K136"/>
      <c r="L136"/>
    </row>
    <row r="137" spans="2:12" ht="12.45">
      <c r="B137"/>
      <c r="C137"/>
      <c r="D137"/>
      <c r="E137"/>
      <c r="F137"/>
      <c r="G137"/>
      <c r="H137"/>
      <c r="I137"/>
      <c r="J137"/>
      <c r="K137"/>
      <c r="L137"/>
    </row>
    <row r="138" spans="2:12" ht="12.45">
      <c r="B138"/>
      <c r="C138"/>
      <c r="D138"/>
      <c r="E138"/>
      <c r="F138"/>
      <c r="G138"/>
      <c r="H138"/>
      <c r="I138"/>
      <c r="J138"/>
      <c r="K138"/>
      <c r="L138"/>
    </row>
    <row r="139" spans="2:12" ht="12.45">
      <c r="B139"/>
      <c r="C139"/>
      <c r="D139"/>
      <c r="E139"/>
      <c r="F139"/>
      <c r="G139"/>
      <c r="H139"/>
      <c r="I139"/>
      <c r="J139"/>
      <c r="K139"/>
      <c r="L139"/>
    </row>
    <row r="140" spans="2:12" ht="12.45">
      <c r="B140"/>
      <c r="C140"/>
      <c r="D140"/>
      <c r="E140"/>
      <c r="F140"/>
      <c r="G140"/>
      <c r="H140"/>
      <c r="I140"/>
      <c r="J140"/>
      <c r="K140"/>
      <c r="L140"/>
    </row>
    <row r="141" spans="2:12" ht="12.45">
      <c r="B141"/>
      <c r="C141"/>
      <c r="D141"/>
      <c r="E141"/>
      <c r="F141"/>
      <c r="G141"/>
      <c r="H141"/>
      <c r="I141"/>
      <c r="J141"/>
      <c r="K141"/>
      <c r="L141"/>
    </row>
    <row r="142" spans="2:12" ht="12.45">
      <c r="B142"/>
      <c r="C142"/>
      <c r="D142"/>
      <c r="E142"/>
      <c r="F142"/>
      <c r="G142"/>
      <c r="H142"/>
      <c r="I142"/>
      <c r="J142"/>
      <c r="K142"/>
      <c r="L142"/>
    </row>
    <row r="143" spans="2:12" ht="12.45">
      <c r="B143"/>
      <c r="C143"/>
      <c r="D143"/>
      <c r="E143"/>
      <c r="F143"/>
      <c r="G143"/>
      <c r="H143"/>
      <c r="I143"/>
      <c r="J143"/>
      <c r="K143"/>
      <c r="L143"/>
    </row>
    <row r="144" spans="2:12" ht="12.45">
      <c r="B144"/>
      <c r="C144"/>
      <c r="D144"/>
      <c r="E144"/>
      <c r="F144"/>
      <c r="G144"/>
      <c r="H144"/>
      <c r="I144"/>
      <c r="J144"/>
      <c r="K144"/>
      <c r="L144"/>
    </row>
    <row r="145" spans="2:12" ht="12.45">
      <c r="B145"/>
      <c r="C145"/>
      <c r="D145"/>
      <c r="E145"/>
      <c r="F145"/>
      <c r="G145"/>
      <c r="H145"/>
      <c r="I145"/>
      <c r="J145"/>
      <c r="K145"/>
      <c r="L145"/>
    </row>
    <row r="146" spans="2:12" ht="12.45">
      <c r="B146"/>
      <c r="C146"/>
      <c r="D146"/>
      <c r="E146"/>
      <c r="F146"/>
      <c r="G146"/>
      <c r="H146"/>
      <c r="I146"/>
      <c r="J146"/>
      <c r="K146"/>
      <c r="L146"/>
    </row>
    <row r="147" spans="2:12" ht="12.45">
      <c r="B147"/>
      <c r="C147"/>
      <c r="D147"/>
      <c r="E147"/>
      <c r="F147"/>
      <c r="G147"/>
      <c r="H147"/>
      <c r="I147"/>
      <c r="J147"/>
      <c r="K147"/>
      <c r="L147"/>
    </row>
    <row r="148" spans="2:12" ht="12.45">
      <c r="B148"/>
      <c r="C148"/>
      <c r="D148"/>
      <c r="E148"/>
      <c r="F148"/>
      <c r="G148"/>
      <c r="H148"/>
      <c r="I148"/>
      <c r="J148"/>
      <c r="K148"/>
      <c r="L148"/>
    </row>
    <row r="149" spans="2:12" ht="12.45">
      <c r="B149"/>
      <c r="C149"/>
      <c r="D149"/>
      <c r="E149"/>
      <c r="F149"/>
      <c r="G149"/>
      <c r="H149"/>
      <c r="I149"/>
      <c r="J149"/>
      <c r="K149"/>
      <c r="L149"/>
    </row>
    <row r="150" spans="2:12" ht="12.45">
      <c r="B150"/>
      <c r="C150"/>
      <c r="D150"/>
      <c r="E150"/>
      <c r="F150"/>
      <c r="G150"/>
      <c r="H150"/>
      <c r="I150"/>
      <c r="J150"/>
      <c r="K150"/>
      <c r="L150"/>
    </row>
    <row r="151" spans="2:12" ht="12.45">
      <c r="B151"/>
      <c r="C151"/>
      <c r="D151"/>
      <c r="E151"/>
      <c r="F151"/>
      <c r="G151"/>
      <c r="H151"/>
      <c r="I151"/>
      <c r="J151"/>
      <c r="K151"/>
      <c r="L151"/>
    </row>
    <row r="152" spans="2:12" ht="12.45">
      <c r="B152"/>
      <c r="C152"/>
      <c r="D152"/>
      <c r="E152"/>
      <c r="F152"/>
      <c r="G152"/>
      <c r="H152"/>
      <c r="I152"/>
      <c r="J152"/>
      <c r="K152"/>
      <c r="L152"/>
    </row>
    <row r="153" spans="2:12" ht="12.45">
      <c r="B153"/>
      <c r="C153"/>
      <c r="D153"/>
      <c r="E153"/>
      <c r="F153"/>
      <c r="G153"/>
      <c r="H153"/>
      <c r="I153"/>
      <c r="J153"/>
      <c r="K153"/>
      <c r="L153"/>
    </row>
    <row r="154" spans="2:12" ht="12.45">
      <c r="B154"/>
      <c r="C154"/>
      <c r="D154"/>
      <c r="E154"/>
      <c r="F154"/>
      <c r="G154"/>
      <c r="H154"/>
      <c r="I154"/>
      <c r="J154"/>
      <c r="K154"/>
      <c r="L154"/>
    </row>
    <row r="155" spans="2:12" ht="12.45">
      <c r="B155"/>
      <c r="C155"/>
      <c r="D155"/>
      <c r="E155"/>
      <c r="F155"/>
      <c r="G155"/>
      <c r="H155"/>
      <c r="I155"/>
      <c r="J155"/>
      <c r="K155"/>
      <c r="L155"/>
    </row>
    <row r="156" spans="2:12" ht="12.45">
      <c r="B156"/>
      <c r="C156"/>
      <c r="D156"/>
      <c r="E156"/>
      <c r="F156"/>
      <c r="G156"/>
      <c r="H156"/>
      <c r="I156"/>
      <c r="J156"/>
      <c r="K156"/>
      <c r="L156"/>
    </row>
    <row r="157" spans="2:12" ht="12.45">
      <c r="B157"/>
      <c r="C157"/>
      <c r="D157"/>
      <c r="E157"/>
      <c r="F157"/>
      <c r="G157"/>
      <c r="H157"/>
      <c r="I157"/>
      <c r="J157"/>
      <c r="K157"/>
      <c r="L157"/>
    </row>
    <row r="158" spans="2:12" ht="12.45">
      <c r="B158"/>
      <c r="C158"/>
      <c r="D158"/>
      <c r="E158"/>
      <c r="F158"/>
      <c r="G158"/>
      <c r="H158"/>
      <c r="I158"/>
      <c r="J158"/>
      <c r="K158"/>
      <c r="L158"/>
    </row>
    <row r="159" spans="2:12" ht="12.45">
      <c r="B159"/>
      <c r="C159"/>
      <c r="D159"/>
      <c r="E159"/>
      <c r="F159"/>
      <c r="G159"/>
      <c r="H159"/>
      <c r="I159"/>
      <c r="J159"/>
      <c r="K159"/>
      <c r="L159"/>
    </row>
    <row r="160" spans="2:12" ht="12.45">
      <c r="B160"/>
      <c r="C160"/>
      <c r="D160"/>
      <c r="E160"/>
      <c r="F160"/>
      <c r="G160"/>
      <c r="H160"/>
      <c r="I160"/>
      <c r="J160"/>
      <c r="K160"/>
      <c r="L160"/>
    </row>
    <row r="161" spans="2:12" ht="12.45">
      <c r="B161"/>
      <c r="C161"/>
      <c r="D161"/>
      <c r="E161"/>
      <c r="F161"/>
      <c r="G161"/>
      <c r="H161"/>
      <c r="I161"/>
      <c r="J161"/>
      <c r="K161"/>
      <c r="L161"/>
    </row>
    <row r="162" spans="2:12" ht="12.45">
      <c r="B162"/>
      <c r="C162"/>
      <c r="D162"/>
      <c r="E162"/>
      <c r="F162"/>
      <c r="G162"/>
      <c r="H162"/>
      <c r="I162"/>
      <c r="J162"/>
      <c r="K162"/>
      <c r="L162"/>
    </row>
    <row r="163" spans="2:12" ht="12.45">
      <c r="B163"/>
      <c r="C163"/>
      <c r="D163"/>
      <c r="E163"/>
      <c r="F163"/>
      <c r="G163"/>
      <c r="H163"/>
      <c r="I163"/>
      <c r="J163"/>
      <c r="K163"/>
      <c r="L163"/>
    </row>
    <row r="164" spans="2:12" ht="12.45">
      <c r="B164"/>
      <c r="C164"/>
      <c r="D164"/>
      <c r="E164"/>
      <c r="F164"/>
      <c r="G164"/>
      <c r="H164"/>
      <c r="I164"/>
      <c r="J164"/>
      <c r="K164"/>
      <c r="L164"/>
    </row>
    <row r="165" spans="2:12" ht="12.45">
      <c r="B165"/>
      <c r="C165"/>
      <c r="D165"/>
      <c r="E165"/>
      <c r="F165"/>
      <c r="G165"/>
      <c r="H165"/>
      <c r="I165"/>
      <c r="J165"/>
      <c r="K165"/>
      <c r="L165"/>
    </row>
    <row r="166" spans="2:12" ht="12.45">
      <c r="B166"/>
      <c r="C166"/>
      <c r="D166"/>
      <c r="E166"/>
      <c r="F166"/>
      <c r="G166"/>
      <c r="H166"/>
      <c r="I166"/>
      <c r="J166"/>
      <c r="K166"/>
      <c r="L166"/>
    </row>
    <row r="167" spans="2:12" ht="12.45">
      <c r="B167"/>
      <c r="C167"/>
      <c r="D167"/>
      <c r="E167"/>
      <c r="F167"/>
      <c r="G167"/>
      <c r="H167"/>
      <c r="I167"/>
      <c r="J167"/>
      <c r="K167"/>
      <c r="L167"/>
    </row>
    <row r="168" spans="2:12" ht="12.45">
      <c r="B168"/>
      <c r="C168"/>
      <c r="D168"/>
      <c r="E168"/>
      <c r="F168"/>
      <c r="G168"/>
      <c r="H168"/>
      <c r="I168"/>
      <c r="J168"/>
      <c r="K168"/>
      <c r="L168"/>
    </row>
    <row r="169" spans="2:12" ht="12.45">
      <c r="B169"/>
      <c r="C169"/>
      <c r="D169"/>
      <c r="E169"/>
      <c r="F169"/>
      <c r="G169"/>
      <c r="H169"/>
      <c r="I169"/>
      <c r="J169"/>
      <c r="K169"/>
      <c r="L169"/>
    </row>
    <row r="170" spans="2:12" ht="12.45">
      <c r="B170"/>
      <c r="C170"/>
      <c r="D170"/>
      <c r="E170"/>
      <c r="F170"/>
      <c r="G170"/>
      <c r="H170"/>
      <c r="I170"/>
      <c r="J170"/>
      <c r="K170"/>
      <c r="L170"/>
    </row>
    <row r="171" spans="2:12" ht="12.45">
      <c r="B171"/>
      <c r="C171"/>
      <c r="D171"/>
      <c r="E171"/>
      <c r="F171"/>
      <c r="G171"/>
      <c r="H171"/>
      <c r="I171"/>
      <c r="J171"/>
      <c r="K171"/>
      <c r="L171"/>
    </row>
    <row r="172" spans="2:12" ht="12.45">
      <c r="B172"/>
      <c r="C172"/>
      <c r="D172"/>
      <c r="E172"/>
      <c r="F172"/>
      <c r="G172"/>
      <c r="H172"/>
      <c r="I172"/>
      <c r="J172"/>
      <c r="K172"/>
      <c r="L172"/>
    </row>
    <row r="173" spans="2:12" ht="12.45">
      <c r="B173"/>
      <c r="C173"/>
      <c r="D173"/>
      <c r="E173"/>
      <c r="F173"/>
      <c r="G173"/>
      <c r="H173"/>
      <c r="I173"/>
      <c r="J173"/>
      <c r="K173"/>
      <c r="L173"/>
    </row>
    <row r="174" spans="2:12" ht="12.45">
      <c r="B174"/>
      <c r="C174"/>
      <c r="D174"/>
      <c r="E174"/>
      <c r="F174"/>
      <c r="G174"/>
      <c r="H174"/>
      <c r="I174"/>
      <c r="J174"/>
      <c r="K174"/>
      <c r="L174"/>
    </row>
    <row r="175" spans="2:12" ht="12.45">
      <c r="B175"/>
      <c r="C175"/>
      <c r="D175"/>
      <c r="E175"/>
      <c r="F175"/>
      <c r="G175"/>
      <c r="H175"/>
      <c r="I175"/>
      <c r="J175"/>
      <c r="K175"/>
      <c r="L175"/>
    </row>
    <row r="176" spans="2:12" ht="12.45">
      <c r="B176"/>
      <c r="C176"/>
      <c r="D176"/>
      <c r="E176"/>
      <c r="F176"/>
      <c r="G176"/>
      <c r="H176"/>
      <c r="I176"/>
      <c r="J176"/>
      <c r="K176"/>
      <c r="L176"/>
    </row>
    <row r="177" spans="2:12" ht="12.45">
      <c r="B177"/>
      <c r="C177"/>
      <c r="D177"/>
      <c r="E177"/>
      <c r="F177"/>
      <c r="G177"/>
      <c r="H177"/>
      <c r="I177"/>
      <c r="J177"/>
      <c r="K177"/>
      <c r="L177"/>
    </row>
    <row r="178" spans="2:12" ht="12.45">
      <c r="B178"/>
      <c r="C178"/>
      <c r="D178"/>
      <c r="E178"/>
      <c r="F178"/>
      <c r="G178"/>
      <c r="H178"/>
      <c r="I178"/>
      <c r="J178"/>
      <c r="K178"/>
      <c r="L178"/>
    </row>
    <row r="179" spans="2:12" ht="12.45">
      <c r="B179"/>
      <c r="C179"/>
      <c r="D179"/>
      <c r="E179"/>
      <c r="F179"/>
      <c r="G179"/>
      <c r="H179"/>
      <c r="I179"/>
      <c r="J179"/>
      <c r="K179"/>
      <c r="L179"/>
    </row>
    <row r="180" spans="2:12" ht="12.45">
      <c r="B180"/>
      <c r="C180"/>
      <c r="D180"/>
      <c r="E180"/>
      <c r="F180"/>
      <c r="G180"/>
      <c r="H180"/>
      <c r="I180"/>
      <c r="J180"/>
      <c r="K180"/>
      <c r="L180"/>
    </row>
    <row r="181" spans="2:12" ht="12.45">
      <c r="B181"/>
      <c r="C181"/>
      <c r="D181"/>
      <c r="E181"/>
      <c r="F181"/>
      <c r="G181"/>
      <c r="H181"/>
      <c r="I181"/>
      <c r="J181"/>
      <c r="K181"/>
      <c r="L181"/>
    </row>
    <row r="182" spans="2:12" ht="12.45">
      <c r="B182"/>
      <c r="C182"/>
      <c r="D182"/>
      <c r="E182"/>
      <c r="F182"/>
      <c r="G182"/>
      <c r="H182"/>
      <c r="I182"/>
      <c r="J182"/>
      <c r="K182"/>
      <c r="L182"/>
    </row>
    <row r="183" spans="2:12" ht="12.45">
      <c r="B183"/>
      <c r="C183"/>
      <c r="D183"/>
      <c r="E183"/>
      <c r="F183"/>
      <c r="G183"/>
      <c r="H183"/>
      <c r="I183"/>
      <c r="J183"/>
      <c r="K183"/>
      <c r="L183"/>
    </row>
    <row r="184" spans="2:12" ht="12.45">
      <c r="B184"/>
      <c r="C184"/>
      <c r="D184"/>
      <c r="E184"/>
      <c r="F184"/>
      <c r="G184"/>
      <c r="H184"/>
      <c r="I184"/>
      <c r="J184"/>
      <c r="K184"/>
      <c r="L184"/>
    </row>
    <row r="185" spans="2:12" ht="12.45">
      <c r="B185"/>
      <c r="C185"/>
      <c r="D185"/>
      <c r="E185"/>
      <c r="F185"/>
      <c r="G185"/>
      <c r="H185"/>
      <c r="I185"/>
      <c r="J185"/>
      <c r="K185"/>
      <c r="L185"/>
    </row>
    <row r="186" spans="2:12" ht="12.45">
      <c r="B186"/>
      <c r="C186"/>
      <c r="D186"/>
      <c r="E186"/>
      <c r="F186"/>
      <c r="G186"/>
      <c r="H186"/>
      <c r="I186"/>
      <c r="J186"/>
      <c r="K186"/>
      <c r="L186"/>
    </row>
    <row r="187" spans="2:12" ht="12.45">
      <c r="B187"/>
      <c r="C187"/>
      <c r="D187"/>
      <c r="E187"/>
      <c r="F187"/>
      <c r="G187"/>
      <c r="H187"/>
      <c r="I187"/>
      <c r="J187"/>
      <c r="K187"/>
      <c r="L187"/>
    </row>
    <row r="188" spans="2:12" ht="12.45">
      <c r="B188"/>
      <c r="C188"/>
      <c r="D188"/>
      <c r="E188"/>
      <c r="F188"/>
      <c r="G188"/>
      <c r="H188"/>
      <c r="I188"/>
      <c r="J188"/>
      <c r="K188"/>
      <c r="L188"/>
    </row>
    <row r="189" spans="2:12" ht="12.45">
      <c r="B189"/>
      <c r="C189"/>
      <c r="D189"/>
      <c r="E189"/>
      <c r="F189"/>
      <c r="G189"/>
      <c r="H189"/>
      <c r="I189"/>
      <c r="J189"/>
      <c r="K189"/>
      <c r="L189"/>
    </row>
    <row r="190" spans="2:12" ht="12.45">
      <c r="B190"/>
      <c r="C190"/>
      <c r="D190"/>
      <c r="E190"/>
      <c r="F190"/>
      <c r="G190"/>
      <c r="H190"/>
      <c r="I190"/>
      <c r="J190"/>
      <c r="K190"/>
      <c r="L190"/>
    </row>
    <row r="191" spans="2:12" ht="12.45">
      <c r="B191"/>
      <c r="C191"/>
      <c r="D191"/>
      <c r="E191"/>
      <c r="F191"/>
      <c r="G191"/>
      <c r="H191"/>
      <c r="I191"/>
      <c r="J191"/>
      <c r="K191"/>
      <c r="L191"/>
    </row>
    <row r="192" spans="2:12" ht="12.45">
      <c r="B192"/>
      <c r="C192"/>
      <c r="D192"/>
      <c r="E192"/>
      <c r="F192"/>
      <c r="G192"/>
      <c r="H192"/>
      <c r="I192"/>
      <c r="J192"/>
      <c r="K192"/>
      <c r="L192"/>
    </row>
    <row r="193" spans="2:12" ht="12.45">
      <c r="B193"/>
      <c r="C193"/>
      <c r="D193"/>
      <c r="E193"/>
      <c r="F193"/>
      <c r="G193"/>
      <c r="H193"/>
      <c r="I193"/>
      <c r="J193"/>
      <c r="K193"/>
      <c r="L193"/>
    </row>
    <row r="194" spans="2:12" ht="12.45">
      <c r="B194"/>
      <c r="C194"/>
      <c r="D194"/>
      <c r="E194"/>
      <c r="F194"/>
      <c r="G194"/>
      <c r="H194"/>
      <c r="I194"/>
      <c r="J194"/>
      <c r="K194"/>
      <c r="L194"/>
    </row>
    <row r="195" spans="2:12" ht="12.45">
      <c r="B195"/>
      <c r="C195"/>
      <c r="D195"/>
      <c r="E195"/>
      <c r="F195"/>
      <c r="G195"/>
      <c r="H195"/>
      <c r="I195"/>
      <c r="J195"/>
      <c r="K195"/>
      <c r="L195"/>
    </row>
    <row r="196" spans="2:12" ht="12.45">
      <c r="B196"/>
      <c r="C196"/>
      <c r="D196"/>
      <c r="E196"/>
      <c r="F196"/>
      <c r="G196"/>
      <c r="H196"/>
      <c r="I196"/>
      <c r="J196"/>
      <c r="K196"/>
      <c r="L196"/>
    </row>
    <row r="197" spans="2:12" ht="12.45">
      <c r="B197"/>
      <c r="C197"/>
      <c r="D197"/>
      <c r="E197"/>
      <c r="F197"/>
      <c r="G197"/>
      <c r="H197"/>
      <c r="I197"/>
      <c r="J197"/>
      <c r="K197"/>
      <c r="L197"/>
    </row>
    <row r="198" spans="2:12" ht="12.45">
      <c r="B198"/>
      <c r="C198"/>
      <c r="D198"/>
      <c r="E198"/>
      <c r="F198"/>
      <c r="G198"/>
      <c r="H198"/>
      <c r="I198"/>
      <c r="J198"/>
      <c r="K198"/>
      <c r="L198"/>
    </row>
    <row r="199" spans="2:12" ht="12.45">
      <c r="B199"/>
      <c r="C199"/>
      <c r="D199"/>
      <c r="E199"/>
      <c r="F199"/>
      <c r="G199"/>
      <c r="H199"/>
      <c r="I199"/>
      <c r="J199"/>
      <c r="K199"/>
      <c r="L199"/>
    </row>
    <row r="200" spans="2:12" ht="12.45">
      <c r="B200"/>
      <c r="C200"/>
      <c r="D200"/>
      <c r="E200"/>
      <c r="F200"/>
      <c r="G200"/>
      <c r="H200"/>
      <c r="I200"/>
      <c r="J200"/>
      <c r="K200"/>
      <c r="L200"/>
    </row>
    <row r="201" spans="2:12" ht="12.45">
      <c r="B201"/>
      <c r="C201"/>
      <c r="D201"/>
      <c r="E201"/>
      <c r="F201"/>
      <c r="G201"/>
      <c r="H201"/>
      <c r="I201"/>
      <c r="J201"/>
      <c r="K201"/>
      <c r="L201"/>
    </row>
    <row r="202" spans="2:12" ht="12.45">
      <c r="B202"/>
      <c r="C202"/>
      <c r="D202"/>
      <c r="E202"/>
      <c r="F202"/>
      <c r="G202"/>
      <c r="H202"/>
      <c r="I202"/>
      <c r="J202"/>
      <c r="K202"/>
      <c r="L202"/>
    </row>
    <row r="203" spans="2:12" ht="12.45">
      <c r="B203"/>
      <c r="C203"/>
      <c r="D203"/>
      <c r="E203"/>
      <c r="F203"/>
      <c r="G203"/>
      <c r="H203"/>
      <c r="I203"/>
      <c r="J203"/>
      <c r="K203"/>
      <c r="L203"/>
    </row>
    <row r="204" spans="2:12" ht="12.45">
      <c r="B204"/>
      <c r="C204"/>
      <c r="D204"/>
      <c r="E204"/>
      <c r="F204"/>
      <c r="G204"/>
      <c r="H204"/>
      <c r="I204"/>
      <c r="J204"/>
      <c r="K204"/>
      <c r="L204"/>
    </row>
    <row r="205" spans="2:12" ht="12.45">
      <c r="B205"/>
      <c r="C205"/>
      <c r="D205"/>
      <c r="E205"/>
      <c r="F205"/>
      <c r="G205"/>
      <c r="H205"/>
      <c r="I205"/>
      <c r="J205"/>
      <c r="K205"/>
      <c r="L205"/>
    </row>
    <row r="206" spans="2:12" ht="12.45">
      <c r="B206"/>
      <c r="C206"/>
      <c r="D206"/>
      <c r="E206"/>
      <c r="F206"/>
      <c r="G206"/>
      <c r="H206"/>
      <c r="I206"/>
      <c r="J206"/>
      <c r="K206"/>
      <c r="L206"/>
    </row>
    <row r="207" spans="2:12" ht="12.45">
      <c r="B207"/>
      <c r="C207"/>
      <c r="D207"/>
      <c r="E207"/>
      <c r="F207"/>
      <c r="G207"/>
      <c r="H207"/>
      <c r="I207"/>
      <c r="J207"/>
      <c r="K207"/>
      <c r="L207"/>
    </row>
    <row r="208" spans="2:12" ht="12.45">
      <c r="B208"/>
      <c r="C208"/>
      <c r="D208"/>
      <c r="E208"/>
      <c r="F208"/>
      <c r="G208"/>
      <c r="H208"/>
      <c r="I208"/>
      <c r="J208"/>
      <c r="K208"/>
      <c r="L208"/>
    </row>
    <row r="209" spans="2:12" ht="12.45">
      <c r="B209"/>
      <c r="C209"/>
      <c r="D209"/>
      <c r="E209"/>
      <c r="F209"/>
      <c r="G209"/>
      <c r="H209"/>
      <c r="I209"/>
      <c r="J209"/>
      <c r="K209"/>
      <c r="L209"/>
    </row>
    <row r="210" spans="2:12" ht="12.45">
      <c r="B210"/>
      <c r="C210"/>
      <c r="D210"/>
      <c r="E210"/>
      <c r="F210"/>
      <c r="G210"/>
      <c r="H210"/>
      <c r="I210"/>
      <c r="J210"/>
      <c r="K210"/>
      <c r="L210"/>
    </row>
    <row r="211" spans="2:12" ht="12.45">
      <c r="B211"/>
      <c r="C211"/>
      <c r="D211"/>
      <c r="E211"/>
      <c r="F211"/>
      <c r="G211"/>
      <c r="H211"/>
      <c r="I211"/>
      <c r="J211"/>
      <c r="K211"/>
      <c r="L211"/>
    </row>
    <row r="212" spans="2:12" ht="12.45">
      <c r="B212"/>
      <c r="C212"/>
      <c r="D212"/>
      <c r="E212"/>
      <c r="F212"/>
      <c r="G212"/>
      <c r="H212"/>
      <c r="I212"/>
      <c r="J212"/>
      <c r="K212"/>
      <c r="L212"/>
    </row>
    <row r="213" spans="2:12" ht="12.45">
      <c r="B213"/>
      <c r="C213"/>
      <c r="D213"/>
      <c r="E213"/>
      <c r="F213"/>
      <c r="G213"/>
      <c r="H213"/>
      <c r="I213"/>
      <c r="J213"/>
      <c r="K213"/>
      <c r="L213"/>
    </row>
    <row r="214" spans="2:12" ht="12.45">
      <c r="B214"/>
      <c r="C214"/>
      <c r="D214"/>
      <c r="E214"/>
      <c r="F214"/>
      <c r="G214"/>
      <c r="H214"/>
      <c r="I214"/>
      <c r="J214"/>
      <c r="K214"/>
      <c r="L214"/>
    </row>
    <row r="215" spans="2:12" ht="12.45">
      <c r="B215"/>
      <c r="C215"/>
      <c r="D215"/>
      <c r="E215"/>
      <c r="F215"/>
      <c r="G215"/>
      <c r="H215"/>
      <c r="I215"/>
      <c r="J215"/>
      <c r="K215"/>
      <c r="L215"/>
    </row>
    <row r="216" spans="2:12" ht="12.45">
      <c r="B216"/>
      <c r="C216"/>
      <c r="D216"/>
      <c r="E216"/>
      <c r="F216"/>
      <c r="G216"/>
      <c r="H216"/>
      <c r="I216"/>
      <c r="J216"/>
      <c r="K216"/>
      <c r="L216"/>
    </row>
    <row r="217" spans="2:12" ht="12.45">
      <c r="B217"/>
      <c r="C217"/>
      <c r="D217"/>
      <c r="E217"/>
      <c r="F217"/>
      <c r="G217"/>
      <c r="H217"/>
      <c r="I217"/>
      <c r="J217"/>
      <c r="K217"/>
      <c r="L217"/>
    </row>
    <row r="218" spans="2:12" ht="12.45">
      <c r="B218"/>
      <c r="C218"/>
      <c r="D218"/>
      <c r="E218"/>
      <c r="F218"/>
      <c r="G218"/>
      <c r="H218"/>
      <c r="I218"/>
      <c r="J218"/>
      <c r="K218"/>
      <c r="L218"/>
    </row>
    <row r="219" spans="2:12" ht="12.45">
      <c r="B219"/>
      <c r="C219"/>
      <c r="D219"/>
      <c r="E219"/>
      <c r="F219"/>
      <c r="G219"/>
      <c r="H219"/>
      <c r="I219"/>
      <c r="J219"/>
      <c r="K219"/>
      <c r="L219"/>
    </row>
    <row r="220" spans="2:12" ht="12.45">
      <c r="B220"/>
      <c r="C220"/>
      <c r="D220"/>
      <c r="E220"/>
      <c r="F220"/>
      <c r="G220"/>
      <c r="H220"/>
      <c r="I220"/>
      <c r="J220"/>
      <c r="K220"/>
      <c r="L220"/>
    </row>
    <row r="221" spans="2:12" ht="12.45">
      <c r="B221"/>
      <c r="C221"/>
      <c r="D221"/>
      <c r="E221"/>
      <c r="F221"/>
      <c r="G221"/>
      <c r="H221"/>
      <c r="I221"/>
      <c r="J221"/>
      <c r="K221"/>
      <c r="L221"/>
    </row>
    <row r="222" spans="2:12" ht="12.45">
      <c r="B222"/>
      <c r="C222"/>
      <c r="D222"/>
      <c r="E222"/>
      <c r="F222"/>
      <c r="G222"/>
      <c r="H222"/>
      <c r="I222"/>
      <c r="J222"/>
      <c r="K222"/>
      <c r="L222"/>
    </row>
    <row r="223" spans="2:12" ht="12.45">
      <c r="B223"/>
      <c r="C223"/>
      <c r="D223"/>
      <c r="E223"/>
      <c r="F223"/>
      <c r="G223"/>
      <c r="H223"/>
      <c r="I223"/>
      <c r="J223"/>
      <c r="K223"/>
      <c r="L223"/>
    </row>
    <row r="224" spans="2:12" ht="12.45">
      <c r="B224"/>
      <c r="C224"/>
      <c r="D224"/>
      <c r="E224"/>
      <c r="F224"/>
      <c r="G224"/>
      <c r="H224"/>
      <c r="I224"/>
      <c r="J224"/>
      <c r="K224"/>
      <c r="L224"/>
    </row>
    <row r="225" spans="2:12" ht="12.45">
      <c r="B225"/>
      <c r="C225"/>
      <c r="D225"/>
      <c r="E225"/>
      <c r="F225"/>
      <c r="G225"/>
      <c r="H225"/>
      <c r="I225"/>
      <c r="J225"/>
      <c r="K225"/>
      <c r="L225"/>
    </row>
    <row r="226" spans="2:12" ht="12.45">
      <c r="B226"/>
      <c r="C226"/>
      <c r="D226"/>
      <c r="E226"/>
      <c r="F226"/>
      <c r="G226"/>
      <c r="H226"/>
      <c r="I226"/>
      <c r="J226"/>
      <c r="K226"/>
      <c r="L226"/>
    </row>
    <row r="227" spans="2:12" ht="12.45">
      <c r="B227"/>
      <c r="C227"/>
      <c r="D227"/>
      <c r="E227"/>
      <c r="F227"/>
      <c r="G227"/>
      <c r="H227"/>
      <c r="I227"/>
      <c r="J227"/>
      <c r="K227"/>
      <c r="L227"/>
    </row>
    <row r="228" spans="2:12" ht="12.45">
      <c r="B228"/>
      <c r="C228"/>
      <c r="D228"/>
      <c r="E228"/>
      <c r="F228"/>
      <c r="G228"/>
      <c r="H228"/>
      <c r="I228"/>
      <c r="J228"/>
      <c r="K228"/>
      <c r="L228"/>
    </row>
    <row r="229" spans="2:12" ht="12.45">
      <c r="B229"/>
      <c r="C229"/>
      <c r="D229"/>
      <c r="E229"/>
      <c r="F229"/>
      <c r="G229"/>
      <c r="H229"/>
      <c r="I229"/>
      <c r="J229"/>
      <c r="K229"/>
      <c r="L229"/>
    </row>
    <row r="230" spans="2:12" ht="12.45">
      <c r="B230"/>
      <c r="C230"/>
      <c r="D230"/>
      <c r="E230"/>
      <c r="F230"/>
      <c r="G230"/>
      <c r="H230"/>
      <c r="I230"/>
      <c r="J230"/>
      <c r="K230"/>
      <c r="L230"/>
    </row>
    <row r="231" spans="2:12" ht="12.45">
      <c r="B231"/>
      <c r="C231"/>
      <c r="D231"/>
      <c r="E231"/>
      <c r="F231"/>
      <c r="G231"/>
      <c r="H231"/>
      <c r="I231"/>
      <c r="J231"/>
      <c r="K231"/>
      <c r="L231"/>
    </row>
    <row r="232" spans="2:12" ht="12.45">
      <c r="B232"/>
      <c r="C232"/>
      <c r="D232"/>
      <c r="E232"/>
      <c r="F232"/>
      <c r="G232"/>
      <c r="H232"/>
      <c r="I232"/>
      <c r="J232"/>
      <c r="K232"/>
      <c r="L232"/>
    </row>
    <row r="233" spans="2:12" ht="12.45">
      <c r="B233"/>
      <c r="C233"/>
      <c r="D233"/>
      <c r="E233"/>
      <c r="F233"/>
      <c r="G233"/>
      <c r="H233"/>
      <c r="I233"/>
      <c r="J233"/>
      <c r="K233"/>
      <c r="L233"/>
    </row>
    <row r="234" spans="2:12" ht="12.45">
      <c r="B234"/>
      <c r="C234"/>
      <c r="D234"/>
      <c r="E234"/>
      <c r="F234"/>
      <c r="G234"/>
      <c r="H234"/>
      <c r="I234"/>
      <c r="J234"/>
      <c r="K234"/>
      <c r="L234"/>
    </row>
    <row r="235" spans="2:12" ht="12.45">
      <c r="B235"/>
      <c r="C235"/>
      <c r="D235"/>
      <c r="E235"/>
      <c r="F235"/>
      <c r="G235"/>
      <c r="H235"/>
      <c r="I235"/>
      <c r="J235"/>
      <c r="K235"/>
      <c r="L235"/>
    </row>
    <row r="236" spans="2:12" ht="12.45">
      <c r="B236"/>
      <c r="C236"/>
      <c r="D236"/>
      <c r="E236"/>
      <c r="F236"/>
      <c r="G236"/>
      <c r="H236"/>
      <c r="I236"/>
      <c r="J236"/>
      <c r="K236"/>
      <c r="L236"/>
    </row>
    <row r="237" spans="2:12" ht="12.45">
      <c r="B237"/>
      <c r="C237"/>
      <c r="D237"/>
      <c r="E237"/>
      <c r="F237"/>
      <c r="G237"/>
      <c r="H237"/>
      <c r="I237"/>
      <c r="J237"/>
      <c r="K237"/>
      <c r="L237"/>
    </row>
    <row r="238" spans="2:12" ht="12.45">
      <c r="B238"/>
      <c r="C238"/>
      <c r="D238"/>
      <c r="E238"/>
      <c r="F238"/>
      <c r="G238"/>
      <c r="H238"/>
      <c r="I238"/>
      <c r="J238"/>
      <c r="K238"/>
      <c r="L238"/>
    </row>
    <row r="239" spans="2:12" ht="12.45">
      <c r="B239"/>
      <c r="C239"/>
      <c r="D239"/>
      <c r="E239"/>
      <c r="F239"/>
      <c r="G239"/>
      <c r="H239"/>
      <c r="I239"/>
      <c r="J239"/>
      <c r="K239"/>
      <c r="L239"/>
    </row>
    <row r="240" spans="2:12" ht="12.45">
      <c r="B240"/>
      <c r="C240"/>
      <c r="D240"/>
      <c r="E240"/>
      <c r="F240"/>
      <c r="G240"/>
      <c r="H240"/>
      <c r="I240"/>
      <c r="J240"/>
      <c r="K240"/>
      <c r="L240"/>
    </row>
    <row r="241" spans="2:12" ht="12.45">
      <c r="B241"/>
      <c r="C241"/>
      <c r="D241"/>
      <c r="E241"/>
      <c r="F241"/>
      <c r="G241"/>
      <c r="H241"/>
      <c r="I241"/>
      <c r="J241"/>
      <c r="K241"/>
      <c r="L241"/>
    </row>
    <row r="242" spans="2:12" ht="12.45">
      <c r="B242"/>
      <c r="C242"/>
      <c r="D242"/>
      <c r="E242"/>
      <c r="F242"/>
      <c r="G242"/>
      <c r="H242"/>
      <c r="I242"/>
      <c r="J242"/>
      <c r="K242"/>
      <c r="L242"/>
    </row>
    <row r="243" spans="2:12" ht="12.45">
      <c r="B243"/>
      <c r="C243"/>
      <c r="D243"/>
      <c r="E243"/>
      <c r="F243"/>
      <c r="G243"/>
      <c r="H243"/>
      <c r="I243"/>
      <c r="J243"/>
      <c r="K243"/>
      <c r="L243"/>
    </row>
    <row r="244" spans="2:12" ht="12.45">
      <c r="B244"/>
      <c r="C244"/>
      <c r="D244"/>
      <c r="E244"/>
      <c r="F244"/>
      <c r="G244"/>
      <c r="H244"/>
      <c r="I244"/>
      <c r="J244"/>
      <c r="K244"/>
      <c r="L244"/>
    </row>
    <row r="245" spans="2:12" ht="12.45">
      <c r="B245"/>
      <c r="C245"/>
      <c r="D245"/>
      <c r="E245"/>
      <c r="F245"/>
      <c r="G245"/>
      <c r="H245"/>
      <c r="I245"/>
      <c r="J245"/>
      <c r="K245"/>
      <c r="L245"/>
    </row>
    <row r="246" spans="2:12" ht="12.45">
      <c r="B246"/>
      <c r="C246"/>
      <c r="D246"/>
      <c r="E246"/>
      <c r="F246"/>
      <c r="G246"/>
      <c r="H246"/>
      <c r="I246"/>
      <c r="J246"/>
      <c r="K246"/>
      <c r="L246"/>
    </row>
    <row r="247" spans="2:12" ht="12.45">
      <c r="B247"/>
      <c r="C247"/>
      <c r="D247"/>
      <c r="E247"/>
      <c r="F247"/>
      <c r="G247"/>
      <c r="H247"/>
      <c r="I247"/>
      <c r="J247"/>
      <c r="K247"/>
      <c r="L247"/>
    </row>
    <row r="248" spans="2:12" ht="12.45">
      <c r="B248"/>
      <c r="C248"/>
      <c r="D248"/>
      <c r="E248"/>
      <c r="F248"/>
      <c r="G248"/>
      <c r="H248"/>
      <c r="I248"/>
      <c r="J248"/>
      <c r="K248"/>
      <c r="L248"/>
    </row>
    <row r="249" spans="2:12" ht="12.45">
      <c r="B249"/>
      <c r="C249"/>
      <c r="D249"/>
      <c r="E249"/>
      <c r="F249"/>
      <c r="G249"/>
      <c r="H249"/>
      <c r="I249"/>
      <c r="J249"/>
      <c r="K249"/>
      <c r="L249"/>
    </row>
    <row r="250" spans="2:12" ht="12.45">
      <c r="B250"/>
      <c r="C250"/>
      <c r="D250"/>
      <c r="E250"/>
      <c r="F250"/>
      <c r="G250"/>
      <c r="H250"/>
      <c r="I250"/>
      <c r="J250"/>
      <c r="K250"/>
      <c r="L250"/>
    </row>
    <row r="251" spans="2:12" ht="12.45">
      <c r="B251"/>
      <c r="C251"/>
      <c r="D251"/>
      <c r="E251"/>
      <c r="F251"/>
      <c r="G251"/>
      <c r="H251"/>
      <c r="I251"/>
      <c r="J251"/>
      <c r="K251"/>
      <c r="L251"/>
    </row>
    <row r="252" spans="2:12" ht="12.45">
      <c r="B252"/>
      <c r="C252"/>
      <c r="D252"/>
      <c r="E252"/>
      <c r="F252"/>
      <c r="G252"/>
      <c r="H252"/>
      <c r="I252"/>
      <c r="J252"/>
      <c r="K252"/>
      <c r="L252"/>
    </row>
    <row r="253" spans="2:12" ht="12.45">
      <c r="B253"/>
      <c r="C253"/>
      <c r="D253"/>
      <c r="E253"/>
      <c r="F253"/>
      <c r="G253"/>
      <c r="H253"/>
      <c r="I253"/>
      <c r="J253"/>
      <c r="K253"/>
      <c r="L253"/>
    </row>
    <row r="254" spans="2:12" ht="12.45">
      <c r="B254"/>
      <c r="C254"/>
      <c r="D254"/>
      <c r="E254"/>
      <c r="F254"/>
      <c r="G254"/>
      <c r="H254"/>
      <c r="I254"/>
      <c r="J254"/>
      <c r="K254"/>
      <c r="L254"/>
    </row>
    <row r="255" spans="2:12" ht="12.45">
      <c r="B255"/>
      <c r="C255"/>
      <c r="D255"/>
      <c r="E255"/>
      <c r="F255"/>
      <c r="G255"/>
      <c r="H255"/>
      <c r="I255"/>
      <c r="J255"/>
      <c r="K255"/>
      <c r="L255"/>
    </row>
    <row r="256" spans="2:12" ht="12.45">
      <c r="B256"/>
      <c r="C256"/>
      <c r="D256"/>
      <c r="E256"/>
      <c r="F256"/>
      <c r="G256"/>
      <c r="H256"/>
      <c r="I256"/>
      <c r="J256"/>
      <c r="K256"/>
      <c r="L256"/>
    </row>
    <row r="257" spans="2:12" ht="12.45">
      <c r="B257"/>
      <c r="C257"/>
      <c r="D257"/>
      <c r="E257"/>
      <c r="F257"/>
      <c r="G257"/>
      <c r="H257"/>
      <c r="I257"/>
      <c r="J257"/>
      <c r="K257"/>
      <c r="L257"/>
    </row>
    <row r="258" spans="2:12" ht="12.45">
      <c r="B258"/>
      <c r="C258"/>
      <c r="D258"/>
      <c r="E258"/>
      <c r="F258"/>
      <c r="G258"/>
      <c r="H258"/>
      <c r="I258"/>
      <c r="J258"/>
      <c r="K258"/>
      <c r="L258"/>
    </row>
    <row r="259" spans="2:12" ht="12.45">
      <c r="B259"/>
      <c r="C259"/>
      <c r="D259"/>
      <c r="E259"/>
      <c r="F259"/>
      <c r="G259"/>
      <c r="H259"/>
      <c r="I259"/>
      <c r="J259"/>
      <c r="K259"/>
      <c r="L259"/>
    </row>
    <row r="260" spans="2:12" ht="12.45">
      <c r="B260"/>
      <c r="C260"/>
      <c r="D260"/>
      <c r="E260"/>
      <c r="F260"/>
      <c r="G260"/>
      <c r="H260"/>
      <c r="I260"/>
      <c r="J260"/>
      <c r="K260"/>
      <c r="L260"/>
    </row>
    <row r="261" spans="2:12" ht="12.45">
      <c r="B261"/>
      <c r="C261"/>
      <c r="D261"/>
      <c r="E261"/>
      <c r="F261"/>
      <c r="G261"/>
      <c r="H261"/>
      <c r="I261"/>
      <c r="J261"/>
      <c r="K261"/>
      <c r="L261"/>
    </row>
    <row r="262" spans="2:12" ht="12.45">
      <c r="B262"/>
      <c r="C262"/>
      <c r="D262"/>
      <c r="E262"/>
      <c r="F262"/>
      <c r="G262"/>
      <c r="H262"/>
      <c r="I262"/>
      <c r="J262"/>
      <c r="K262"/>
      <c r="L262"/>
    </row>
    <row r="263" spans="2:12" ht="12.45">
      <c r="B263"/>
      <c r="C263"/>
      <c r="D263"/>
      <c r="E263"/>
      <c r="F263"/>
      <c r="G263"/>
      <c r="H263"/>
      <c r="I263"/>
      <c r="J263"/>
      <c r="K263"/>
      <c r="L263"/>
    </row>
    <row r="264" spans="2:12" ht="12.45">
      <c r="B264"/>
      <c r="C264"/>
      <c r="D264"/>
      <c r="E264"/>
      <c r="F264"/>
      <c r="G264"/>
      <c r="H264"/>
      <c r="I264"/>
      <c r="J264"/>
      <c r="K264"/>
      <c r="L264"/>
    </row>
    <row r="265" spans="2:12" ht="12.45">
      <c r="B265"/>
      <c r="C265"/>
      <c r="D265"/>
      <c r="E265"/>
      <c r="F265"/>
      <c r="G265"/>
      <c r="H265"/>
      <c r="I265"/>
      <c r="J265"/>
      <c r="K265"/>
      <c r="L265"/>
    </row>
    <row r="266" spans="2:12" ht="12.45">
      <c r="B266"/>
      <c r="C266"/>
      <c r="D266"/>
      <c r="E266"/>
      <c r="F266"/>
      <c r="G266"/>
      <c r="H266"/>
      <c r="I266"/>
      <c r="J266"/>
      <c r="K266"/>
      <c r="L266"/>
    </row>
    <row r="267" spans="2:12" ht="12.45">
      <c r="B267"/>
      <c r="C267"/>
      <c r="D267"/>
      <c r="E267"/>
      <c r="F267"/>
      <c r="G267"/>
      <c r="H267"/>
      <c r="I267"/>
      <c r="J267"/>
      <c r="K267"/>
      <c r="L267"/>
    </row>
    <row r="268" spans="2:12" ht="12.45">
      <c r="B268"/>
      <c r="C268"/>
      <c r="D268"/>
      <c r="E268"/>
      <c r="F268"/>
      <c r="G268"/>
      <c r="H268"/>
      <c r="I268"/>
      <c r="J268"/>
      <c r="K268"/>
      <c r="L268"/>
    </row>
    <row r="269" spans="2:12" ht="12.45">
      <c r="B269"/>
      <c r="C269"/>
      <c r="D269"/>
      <c r="E269"/>
      <c r="F269"/>
      <c r="G269"/>
      <c r="H269"/>
      <c r="I269"/>
      <c r="J269"/>
      <c r="K269"/>
      <c r="L269"/>
    </row>
    <row r="270" spans="2:12" ht="12.45">
      <c r="B270"/>
      <c r="C270"/>
      <c r="D270"/>
      <c r="E270"/>
      <c r="F270"/>
      <c r="G270"/>
      <c r="H270"/>
      <c r="I270"/>
      <c r="J270"/>
      <c r="K270"/>
      <c r="L270"/>
    </row>
    <row r="271" spans="2:12" ht="12.45">
      <c r="B271"/>
      <c r="C271"/>
      <c r="D271"/>
      <c r="E271"/>
      <c r="F271"/>
      <c r="G271"/>
      <c r="H271"/>
      <c r="I271"/>
      <c r="J271"/>
      <c r="K271"/>
      <c r="L271"/>
    </row>
    <row r="272" spans="2:12" ht="12.45">
      <c r="B272"/>
      <c r="C272"/>
      <c r="D272"/>
      <c r="E272"/>
      <c r="F272"/>
      <c r="G272"/>
      <c r="H272"/>
      <c r="I272"/>
      <c r="J272"/>
      <c r="K272"/>
      <c r="L272"/>
    </row>
    <row r="273" spans="2:12" ht="12.45">
      <c r="B273"/>
      <c r="C273"/>
      <c r="D273"/>
      <c r="E273"/>
      <c r="F273"/>
      <c r="G273"/>
      <c r="H273"/>
      <c r="I273"/>
      <c r="J273"/>
      <c r="K273"/>
      <c r="L273"/>
    </row>
    <row r="274" spans="2:12" ht="12.45">
      <c r="B274"/>
      <c r="C274"/>
      <c r="D274"/>
      <c r="E274"/>
      <c r="F274"/>
      <c r="G274"/>
      <c r="H274"/>
      <c r="I274"/>
      <c r="J274"/>
      <c r="K274"/>
      <c r="L274"/>
    </row>
    <row r="275" spans="2:12" ht="12.45">
      <c r="B275"/>
      <c r="C275"/>
      <c r="D275"/>
      <c r="E275"/>
      <c r="F275"/>
      <c r="G275"/>
      <c r="H275"/>
      <c r="I275"/>
      <c r="J275"/>
      <c r="K275"/>
      <c r="L275"/>
    </row>
    <row r="276" spans="2:12" ht="12.45">
      <c r="B276"/>
      <c r="C276"/>
      <c r="D276"/>
      <c r="E276"/>
      <c r="F276"/>
      <c r="G276"/>
      <c r="H276"/>
      <c r="I276"/>
      <c r="J276"/>
      <c r="K276"/>
      <c r="L276"/>
    </row>
    <row r="277" spans="2:12" ht="12.45">
      <c r="B277"/>
      <c r="C277"/>
      <c r="D277"/>
      <c r="E277"/>
      <c r="F277"/>
      <c r="G277"/>
      <c r="H277"/>
      <c r="I277"/>
      <c r="J277"/>
      <c r="K277"/>
      <c r="L277"/>
    </row>
    <row r="278" spans="2:12" ht="12.45">
      <c r="B278"/>
      <c r="C278"/>
      <c r="D278"/>
      <c r="E278"/>
      <c r="F278"/>
      <c r="G278"/>
      <c r="H278"/>
      <c r="I278"/>
      <c r="J278"/>
      <c r="K278"/>
      <c r="L278"/>
    </row>
    <row r="279" spans="2:12" ht="12.45">
      <c r="B279"/>
      <c r="C279"/>
      <c r="D279"/>
      <c r="E279"/>
      <c r="F279"/>
      <c r="G279"/>
      <c r="H279"/>
      <c r="I279"/>
      <c r="J279"/>
      <c r="K279"/>
      <c r="L279"/>
    </row>
    <row r="280" spans="2:12" ht="12.45">
      <c r="B280"/>
      <c r="C280"/>
      <c r="D280"/>
      <c r="E280"/>
      <c r="F280"/>
      <c r="G280"/>
      <c r="H280"/>
      <c r="I280"/>
      <c r="J280"/>
      <c r="K280"/>
      <c r="L280"/>
    </row>
    <row r="281" spans="2:12" ht="12.45">
      <c r="B281"/>
      <c r="C281"/>
      <c r="D281"/>
      <c r="E281"/>
      <c r="F281"/>
      <c r="G281"/>
      <c r="H281"/>
      <c r="I281"/>
      <c r="J281"/>
      <c r="K281"/>
      <c r="L281"/>
    </row>
    <row r="282" spans="2:12" ht="12.45">
      <c r="B282"/>
      <c r="C282"/>
      <c r="D282"/>
      <c r="E282"/>
      <c r="F282"/>
      <c r="G282"/>
      <c r="H282"/>
      <c r="I282"/>
      <c r="J282"/>
      <c r="K282"/>
      <c r="L282"/>
    </row>
    <row r="283" spans="2:12" ht="12.45">
      <c r="B283"/>
      <c r="C283"/>
      <c r="D283"/>
      <c r="E283"/>
      <c r="F283"/>
      <c r="G283"/>
      <c r="H283"/>
      <c r="I283"/>
      <c r="J283"/>
      <c r="K283"/>
      <c r="L283"/>
    </row>
    <row r="284" spans="2:12" ht="12.45">
      <c r="B284"/>
      <c r="C284"/>
      <c r="D284"/>
      <c r="E284"/>
      <c r="F284"/>
      <c r="G284"/>
      <c r="H284"/>
      <c r="I284"/>
      <c r="J284"/>
      <c r="K284"/>
      <c r="L284"/>
    </row>
    <row r="285" spans="2:12" ht="12.45">
      <c r="B285"/>
      <c r="C285"/>
      <c r="D285"/>
      <c r="E285"/>
      <c r="F285"/>
      <c r="G285"/>
      <c r="H285"/>
      <c r="I285"/>
      <c r="J285"/>
      <c r="K285"/>
      <c r="L285"/>
    </row>
    <row r="286" spans="2:12" ht="12.45">
      <c r="B286"/>
      <c r="C286"/>
      <c r="D286"/>
      <c r="E286"/>
      <c r="F286"/>
      <c r="G286"/>
      <c r="H286"/>
      <c r="I286"/>
      <c r="J286"/>
      <c r="K286"/>
      <c r="L286"/>
    </row>
    <row r="287" spans="2:12" ht="12.45">
      <c r="B287"/>
      <c r="C287"/>
      <c r="D287"/>
      <c r="E287"/>
      <c r="F287"/>
      <c r="G287"/>
      <c r="H287"/>
      <c r="I287"/>
      <c r="J287"/>
      <c r="K287"/>
      <c r="L287"/>
    </row>
    <row r="288" spans="2:12" ht="12.45">
      <c r="B288"/>
      <c r="C288"/>
      <c r="D288"/>
      <c r="E288"/>
      <c r="F288"/>
      <c r="G288"/>
      <c r="H288"/>
      <c r="I288"/>
      <c r="J288"/>
      <c r="K288"/>
      <c r="L288"/>
    </row>
    <row r="289" spans="2:12" ht="12.45">
      <c r="B289"/>
      <c r="C289"/>
      <c r="D289"/>
      <c r="E289"/>
      <c r="F289"/>
      <c r="G289"/>
      <c r="H289"/>
      <c r="I289"/>
      <c r="J289"/>
      <c r="K289"/>
      <c r="L289"/>
    </row>
    <row r="290" spans="2:12" ht="12.45">
      <c r="B290"/>
      <c r="C290"/>
      <c r="D290"/>
      <c r="E290"/>
      <c r="F290"/>
      <c r="G290"/>
      <c r="H290"/>
      <c r="I290"/>
      <c r="J290"/>
      <c r="K290"/>
      <c r="L290"/>
    </row>
    <row r="291" spans="2:12" ht="12.45">
      <c r="B291"/>
      <c r="C291"/>
      <c r="D291"/>
      <c r="E291"/>
      <c r="F291"/>
      <c r="G291"/>
      <c r="H291"/>
      <c r="I291"/>
      <c r="J291"/>
      <c r="K291"/>
      <c r="L291"/>
    </row>
    <row r="292" spans="2:12" ht="12.45">
      <c r="B292"/>
      <c r="C292"/>
      <c r="D292"/>
      <c r="E292"/>
      <c r="F292"/>
      <c r="G292"/>
      <c r="H292"/>
      <c r="I292"/>
      <c r="J292"/>
      <c r="K292"/>
      <c r="L292"/>
    </row>
    <row r="293" spans="2:12" ht="12.45">
      <c r="B293"/>
      <c r="C293"/>
      <c r="D293"/>
      <c r="E293"/>
      <c r="F293"/>
      <c r="G293"/>
      <c r="H293"/>
      <c r="I293"/>
      <c r="J293"/>
      <c r="K293"/>
      <c r="L293"/>
    </row>
    <row r="294" spans="2:12" ht="12.45">
      <c r="B294"/>
      <c r="C294"/>
      <c r="D294"/>
      <c r="E294"/>
      <c r="F294"/>
      <c r="G294"/>
      <c r="H294"/>
      <c r="I294"/>
      <c r="J294"/>
      <c r="K294"/>
      <c r="L294"/>
    </row>
    <row r="295" spans="2:12" ht="12.45">
      <c r="B295"/>
      <c r="C295"/>
      <c r="D295"/>
      <c r="E295"/>
      <c r="F295"/>
      <c r="G295"/>
      <c r="H295"/>
      <c r="I295"/>
      <c r="J295"/>
      <c r="K295"/>
      <c r="L295"/>
    </row>
    <row r="296" spans="2:12" ht="12.45">
      <c r="B296"/>
      <c r="C296"/>
      <c r="D296"/>
      <c r="E296"/>
      <c r="F296"/>
      <c r="G296"/>
      <c r="H296"/>
      <c r="I296"/>
      <c r="J296"/>
      <c r="K296"/>
      <c r="L296"/>
    </row>
    <row r="297" spans="2:12" ht="12.45">
      <c r="B297"/>
      <c r="C297"/>
      <c r="D297"/>
      <c r="E297"/>
      <c r="F297"/>
      <c r="G297"/>
      <c r="H297"/>
      <c r="I297"/>
      <c r="J297"/>
      <c r="K297"/>
      <c r="L297"/>
    </row>
    <row r="298" spans="2:12" ht="12.45">
      <c r="B298"/>
      <c r="C298"/>
      <c r="D298"/>
      <c r="E298"/>
      <c r="F298"/>
      <c r="G298"/>
      <c r="H298"/>
      <c r="I298"/>
      <c r="J298"/>
      <c r="K298"/>
      <c r="L298"/>
    </row>
    <row r="299" spans="2:12" ht="12.45">
      <c r="B299"/>
      <c r="C299"/>
      <c r="D299"/>
      <c r="E299"/>
      <c r="F299"/>
      <c r="G299"/>
      <c r="H299"/>
      <c r="I299"/>
      <c r="J299"/>
      <c r="K299"/>
      <c r="L299"/>
    </row>
    <row r="300" spans="2:12" ht="12.45">
      <c r="B300"/>
      <c r="C300"/>
      <c r="D300"/>
      <c r="E300"/>
      <c r="F300"/>
      <c r="G300"/>
      <c r="H300"/>
      <c r="I300"/>
      <c r="J300"/>
      <c r="K300"/>
      <c r="L300"/>
    </row>
    <row r="301" spans="2:12" ht="12.45">
      <c r="B301"/>
      <c r="C301"/>
      <c r="D301"/>
      <c r="E301"/>
      <c r="F301"/>
      <c r="G301"/>
      <c r="H301"/>
      <c r="I301"/>
      <c r="J301"/>
      <c r="K301"/>
      <c r="L301"/>
    </row>
    <row r="302" spans="2:12" ht="12.45">
      <c r="B302"/>
      <c r="C302"/>
      <c r="D302"/>
      <c r="E302"/>
      <c r="F302"/>
      <c r="G302"/>
      <c r="H302"/>
      <c r="I302"/>
      <c r="J302"/>
      <c r="K302"/>
      <c r="L302"/>
    </row>
    <row r="303" spans="2:12" ht="12.45">
      <c r="B303"/>
      <c r="C303"/>
      <c r="D303"/>
      <c r="E303"/>
      <c r="F303"/>
      <c r="G303"/>
      <c r="H303"/>
      <c r="I303"/>
      <c r="J303"/>
      <c r="K303"/>
      <c r="L303"/>
    </row>
    <row r="304" spans="2:12" ht="12.45">
      <c r="B304"/>
      <c r="C304"/>
      <c r="D304"/>
      <c r="E304"/>
      <c r="F304"/>
      <c r="G304"/>
      <c r="H304"/>
      <c r="I304"/>
      <c r="J304"/>
      <c r="K304"/>
      <c r="L304"/>
    </row>
    <row r="305" spans="2:12" ht="12.45">
      <c r="B305"/>
      <c r="C305"/>
      <c r="D305"/>
      <c r="E305"/>
      <c r="F305"/>
      <c r="G305"/>
      <c r="H305"/>
      <c r="I305"/>
      <c r="J305"/>
      <c r="K305"/>
      <c r="L305"/>
    </row>
    <row r="306" spans="2:12" ht="12.45">
      <c r="B306"/>
      <c r="C306"/>
      <c r="D306"/>
      <c r="E306"/>
      <c r="F306"/>
      <c r="G306"/>
      <c r="H306"/>
      <c r="I306"/>
      <c r="J306"/>
      <c r="K306"/>
      <c r="L306"/>
    </row>
    <row r="307" spans="2:12" ht="12.45">
      <c r="B307"/>
      <c r="C307"/>
      <c r="D307"/>
      <c r="E307"/>
      <c r="F307"/>
      <c r="G307"/>
      <c r="H307"/>
      <c r="I307"/>
      <c r="J307"/>
      <c r="K307"/>
      <c r="L307"/>
    </row>
    <row r="308" spans="2:12" ht="12.45">
      <c r="B308"/>
      <c r="C308"/>
      <c r="D308"/>
      <c r="E308"/>
      <c r="F308"/>
      <c r="G308"/>
      <c r="H308"/>
      <c r="I308"/>
      <c r="J308"/>
      <c r="K308"/>
      <c r="L308"/>
    </row>
    <row r="309" spans="2:12" ht="12.45">
      <c r="B309"/>
      <c r="C309"/>
      <c r="D309"/>
      <c r="E309"/>
      <c r="F309"/>
      <c r="G309"/>
      <c r="H309"/>
      <c r="I309"/>
      <c r="J309"/>
      <c r="K309"/>
      <c r="L309"/>
    </row>
    <row r="310" spans="2:12" ht="12.45">
      <c r="B310"/>
      <c r="C310"/>
      <c r="D310"/>
      <c r="E310"/>
      <c r="F310"/>
      <c r="G310"/>
      <c r="H310"/>
      <c r="I310"/>
      <c r="J310"/>
      <c r="K310"/>
      <c r="L310"/>
    </row>
    <row r="311" spans="2:12" ht="12.45">
      <c r="B311"/>
      <c r="C311"/>
      <c r="D311"/>
      <c r="E311"/>
      <c r="F311"/>
      <c r="G311"/>
      <c r="H311"/>
      <c r="I311"/>
      <c r="J311"/>
      <c r="K311"/>
      <c r="L311"/>
    </row>
    <row r="312" spans="2:12" ht="12.45">
      <c r="B312"/>
      <c r="C312"/>
      <c r="D312"/>
      <c r="E312"/>
      <c r="F312"/>
      <c r="G312"/>
      <c r="H312"/>
      <c r="I312"/>
      <c r="J312"/>
      <c r="K312"/>
      <c r="L312"/>
    </row>
    <row r="313" spans="2:12" ht="12.45">
      <c r="B313"/>
      <c r="C313"/>
      <c r="D313"/>
      <c r="E313"/>
      <c r="F313"/>
      <c r="G313"/>
      <c r="H313"/>
      <c r="I313"/>
      <c r="J313"/>
      <c r="K313"/>
      <c r="L313"/>
    </row>
    <row r="314" spans="2:12" ht="12.45">
      <c r="B314"/>
      <c r="C314"/>
      <c r="D314"/>
      <c r="E314"/>
      <c r="F314"/>
      <c r="G314"/>
      <c r="H314"/>
      <c r="I314"/>
      <c r="J314"/>
      <c r="K314"/>
      <c r="L314"/>
    </row>
    <row r="315" spans="2:12" ht="12.45">
      <c r="B315"/>
      <c r="C315"/>
      <c r="D315"/>
      <c r="E315"/>
      <c r="F315"/>
      <c r="G315"/>
      <c r="H315"/>
      <c r="I315"/>
      <c r="J315"/>
      <c r="K315"/>
      <c r="L315"/>
    </row>
    <row r="316" spans="2:12" ht="12.45">
      <c r="B316"/>
      <c r="C316"/>
      <c r="D316"/>
      <c r="E316"/>
      <c r="F316"/>
      <c r="G316"/>
      <c r="H316"/>
      <c r="I316"/>
      <c r="J316"/>
      <c r="K316"/>
      <c r="L316"/>
    </row>
    <row r="317" spans="2:12" ht="12.45">
      <c r="B317"/>
      <c r="C317"/>
      <c r="D317"/>
      <c r="E317"/>
      <c r="F317"/>
      <c r="G317"/>
      <c r="H317"/>
      <c r="I317"/>
      <c r="J317"/>
      <c r="K317"/>
      <c r="L317"/>
    </row>
    <row r="318" spans="2:12" ht="12.45">
      <c r="B318"/>
      <c r="C318"/>
      <c r="D318"/>
      <c r="E318"/>
      <c r="F318"/>
      <c r="G318"/>
      <c r="H318"/>
      <c r="I318"/>
      <c r="J318"/>
      <c r="K318"/>
      <c r="L318"/>
    </row>
    <row r="319" spans="2:12" ht="12.45">
      <c r="B319"/>
      <c r="C319"/>
      <c r="D319"/>
      <c r="E319"/>
      <c r="F319"/>
      <c r="G319"/>
      <c r="H319"/>
      <c r="I319"/>
      <c r="J319"/>
      <c r="K319"/>
      <c r="L319"/>
    </row>
    <row r="320" spans="2:12" ht="12.45">
      <c r="B320"/>
      <c r="C320"/>
      <c r="D320"/>
      <c r="E320"/>
      <c r="F320"/>
      <c r="G320"/>
      <c r="H320"/>
      <c r="I320"/>
      <c r="J320"/>
      <c r="K320"/>
      <c r="L320"/>
    </row>
    <row r="321" spans="2:12" ht="12.45">
      <c r="B321"/>
      <c r="C321"/>
      <c r="D321"/>
      <c r="E321"/>
      <c r="F321"/>
      <c r="G321"/>
      <c r="H321"/>
      <c r="I321"/>
      <c r="J321"/>
      <c r="K321"/>
      <c r="L321"/>
    </row>
    <row r="322" spans="2:12" ht="12.45">
      <c r="B322"/>
      <c r="C322"/>
      <c r="D322"/>
      <c r="E322"/>
      <c r="F322"/>
      <c r="G322"/>
      <c r="H322"/>
      <c r="I322"/>
      <c r="J322"/>
      <c r="K322"/>
      <c r="L322"/>
    </row>
    <row r="323" spans="2:12" ht="12.45">
      <c r="B323"/>
      <c r="C323"/>
      <c r="D323"/>
      <c r="E323"/>
      <c r="F323"/>
      <c r="G323"/>
      <c r="H323"/>
      <c r="I323"/>
      <c r="J323"/>
      <c r="K323"/>
      <c r="L323"/>
    </row>
    <row r="324" spans="2:12" ht="12.45">
      <c r="B324"/>
      <c r="C324"/>
      <c r="D324"/>
      <c r="E324"/>
      <c r="F324"/>
      <c r="G324"/>
      <c r="H324"/>
      <c r="I324"/>
      <c r="J324"/>
      <c r="K324"/>
      <c r="L324"/>
    </row>
    <row r="325" spans="2:12" ht="12.45">
      <c r="B325"/>
      <c r="C325"/>
      <c r="D325"/>
      <c r="E325"/>
      <c r="F325"/>
      <c r="G325"/>
      <c r="H325"/>
      <c r="I325"/>
      <c r="J325"/>
      <c r="K325"/>
      <c r="L325"/>
    </row>
    <row r="326" spans="2:12" ht="12.45">
      <c r="B326"/>
      <c r="C326"/>
      <c r="D326"/>
      <c r="E326"/>
      <c r="F326"/>
      <c r="G326"/>
      <c r="H326"/>
      <c r="I326"/>
      <c r="J326"/>
      <c r="K326"/>
      <c r="L326"/>
    </row>
    <row r="327" spans="2:12" ht="12.45">
      <c r="B327"/>
      <c r="C327"/>
      <c r="D327"/>
      <c r="E327"/>
      <c r="F327"/>
      <c r="G327"/>
      <c r="H327"/>
      <c r="I327"/>
      <c r="J327"/>
      <c r="K327"/>
      <c r="L327"/>
    </row>
    <row r="328" spans="2:12" ht="12.45">
      <c r="B328"/>
      <c r="C328"/>
      <c r="D328"/>
      <c r="E328"/>
      <c r="F328"/>
      <c r="G328"/>
      <c r="H328"/>
      <c r="I328"/>
      <c r="J328"/>
      <c r="K328"/>
      <c r="L328"/>
    </row>
    <row r="329" spans="2:12" ht="12.45">
      <c r="B329"/>
      <c r="C329"/>
      <c r="D329"/>
      <c r="E329"/>
      <c r="F329"/>
      <c r="G329"/>
      <c r="H329"/>
      <c r="I329"/>
      <c r="J329"/>
      <c r="K329"/>
      <c r="L329"/>
    </row>
    <row r="330" spans="2:12" ht="12.45">
      <c r="B330"/>
      <c r="C330"/>
      <c r="D330"/>
      <c r="E330"/>
      <c r="F330"/>
      <c r="G330"/>
      <c r="H330"/>
      <c r="I330"/>
      <c r="J330"/>
      <c r="K330"/>
      <c r="L330"/>
    </row>
    <row r="331" spans="2:12" ht="12.45">
      <c r="B331"/>
      <c r="C331"/>
      <c r="D331"/>
      <c r="E331"/>
      <c r="F331"/>
      <c r="G331"/>
      <c r="H331"/>
      <c r="I331"/>
      <c r="J331"/>
      <c r="K331"/>
      <c r="L331"/>
    </row>
    <row r="332" spans="2:12" ht="12.45">
      <c r="B332"/>
      <c r="C332"/>
      <c r="D332"/>
      <c r="E332"/>
      <c r="F332"/>
      <c r="G332"/>
      <c r="H332"/>
      <c r="I332"/>
      <c r="J332"/>
      <c r="K332"/>
      <c r="L332"/>
    </row>
    <row r="333" spans="2:12" ht="12.45">
      <c r="B333"/>
      <c r="C333"/>
      <c r="D333"/>
      <c r="E333"/>
      <c r="F333"/>
      <c r="G333"/>
      <c r="H333"/>
      <c r="I333"/>
      <c r="J333"/>
      <c r="K333"/>
      <c r="L333"/>
    </row>
    <row r="334" spans="2:12" ht="12.45">
      <c r="B334"/>
      <c r="C334"/>
      <c r="D334"/>
      <c r="E334"/>
      <c r="F334"/>
      <c r="G334"/>
      <c r="H334"/>
      <c r="I334"/>
      <c r="J334"/>
      <c r="K334"/>
      <c r="L334"/>
    </row>
    <row r="335" spans="2:12" ht="12.45">
      <c r="B335"/>
      <c r="C335"/>
      <c r="D335"/>
      <c r="E335"/>
      <c r="F335"/>
      <c r="G335"/>
      <c r="H335"/>
      <c r="I335"/>
      <c r="J335"/>
      <c r="K335"/>
      <c r="L335"/>
    </row>
    <row r="336" spans="2:12" ht="12.45">
      <c r="B336"/>
      <c r="C336"/>
      <c r="D336"/>
      <c r="E336"/>
      <c r="F336"/>
      <c r="G336"/>
      <c r="H336"/>
      <c r="I336"/>
      <c r="J336"/>
      <c r="K336"/>
      <c r="L336"/>
    </row>
    <row r="337" spans="2:12" ht="12.45">
      <c r="B337"/>
      <c r="C337"/>
      <c r="D337"/>
      <c r="E337"/>
      <c r="F337"/>
      <c r="G337"/>
      <c r="H337"/>
      <c r="I337"/>
      <c r="J337"/>
      <c r="K337"/>
      <c r="L337"/>
    </row>
    <row r="338" spans="2:12" ht="12.45">
      <c r="B338"/>
      <c r="C338"/>
      <c r="D338"/>
      <c r="E338"/>
      <c r="F338"/>
      <c r="G338"/>
      <c r="H338"/>
      <c r="I338"/>
      <c r="J338"/>
      <c r="K338"/>
      <c r="L338"/>
    </row>
    <row r="339" spans="2:12" ht="12.45">
      <c r="B339"/>
      <c r="C339"/>
      <c r="D339"/>
      <c r="E339"/>
      <c r="F339"/>
      <c r="G339"/>
      <c r="H339"/>
      <c r="I339"/>
      <c r="J339"/>
      <c r="K339"/>
      <c r="L339"/>
    </row>
    <row r="340" spans="2:12" ht="12.45">
      <c r="B340"/>
      <c r="C340"/>
      <c r="D340"/>
      <c r="E340"/>
      <c r="F340"/>
      <c r="G340"/>
      <c r="H340"/>
      <c r="I340"/>
      <c r="J340"/>
      <c r="K340"/>
      <c r="L340"/>
    </row>
    <row r="341" spans="2:12" ht="12.45">
      <c r="B341"/>
      <c r="C341"/>
      <c r="D341"/>
      <c r="E341"/>
      <c r="F341"/>
      <c r="G341"/>
      <c r="H341"/>
      <c r="I341"/>
      <c r="J341"/>
      <c r="K341"/>
      <c r="L341"/>
    </row>
    <row r="342" spans="2:12" ht="12.45">
      <c r="B342"/>
      <c r="C342"/>
      <c r="D342"/>
      <c r="E342"/>
      <c r="F342"/>
      <c r="G342"/>
      <c r="H342"/>
      <c r="I342"/>
      <c r="J342"/>
      <c r="K342"/>
      <c r="L342"/>
    </row>
    <row r="343" spans="2:12" ht="12.45">
      <c r="B343"/>
      <c r="C343"/>
      <c r="D343"/>
      <c r="E343"/>
      <c r="F343"/>
      <c r="G343"/>
      <c r="H343"/>
      <c r="I343"/>
      <c r="J343"/>
      <c r="K343"/>
      <c r="L343"/>
    </row>
    <row r="344" spans="2:12" ht="12.45">
      <c r="B344"/>
      <c r="C344"/>
      <c r="D344"/>
      <c r="E344"/>
      <c r="F344"/>
      <c r="G344"/>
      <c r="H344"/>
      <c r="I344"/>
      <c r="J344"/>
      <c r="K344"/>
      <c r="L344"/>
    </row>
    <row r="345" spans="2:12" ht="12.45">
      <c r="B345"/>
      <c r="C345"/>
      <c r="D345"/>
      <c r="E345"/>
      <c r="F345"/>
      <c r="G345"/>
      <c r="H345"/>
      <c r="I345"/>
      <c r="J345"/>
      <c r="K345"/>
      <c r="L345"/>
    </row>
    <row r="346" spans="2:12" ht="12.45">
      <c r="B346"/>
      <c r="C346"/>
      <c r="D346"/>
      <c r="E346"/>
      <c r="F346"/>
      <c r="G346"/>
      <c r="H346"/>
      <c r="I346"/>
      <c r="J346"/>
      <c r="K346"/>
      <c r="L346"/>
    </row>
    <row r="347" spans="2:12" ht="12.45">
      <c r="B347"/>
      <c r="C347"/>
      <c r="D347"/>
      <c r="E347"/>
      <c r="F347"/>
      <c r="G347"/>
      <c r="H347"/>
      <c r="I347"/>
      <c r="J347"/>
      <c r="K347"/>
      <c r="L347"/>
    </row>
    <row r="348" spans="2:12" ht="12.45">
      <c r="B348"/>
      <c r="C348"/>
      <c r="D348"/>
      <c r="E348"/>
      <c r="F348"/>
      <c r="G348"/>
      <c r="H348"/>
      <c r="I348"/>
      <c r="J348"/>
      <c r="K348"/>
      <c r="L348"/>
    </row>
    <row r="349" spans="2:12" ht="12.45">
      <c r="B349"/>
      <c r="C349"/>
      <c r="D349"/>
      <c r="E349"/>
      <c r="F349"/>
      <c r="G349"/>
      <c r="H349"/>
      <c r="I349"/>
      <c r="J349"/>
      <c r="K349"/>
      <c r="L349"/>
    </row>
    <row r="350" spans="2:12" ht="12.45">
      <c r="B350"/>
      <c r="C350"/>
      <c r="D350"/>
      <c r="E350"/>
      <c r="F350"/>
      <c r="G350"/>
      <c r="H350"/>
      <c r="I350"/>
      <c r="J350"/>
      <c r="K350"/>
      <c r="L350"/>
    </row>
    <row r="351" spans="2:12" ht="12.45">
      <c r="B351"/>
      <c r="C351"/>
      <c r="D351"/>
      <c r="E351"/>
      <c r="F351"/>
      <c r="G351"/>
      <c r="H351"/>
      <c r="I351"/>
      <c r="J351"/>
      <c r="K351"/>
      <c r="L351"/>
    </row>
    <row r="352" spans="2:12" ht="12.45">
      <c r="B352"/>
      <c r="C352"/>
      <c r="D352"/>
      <c r="E352"/>
      <c r="F352"/>
      <c r="G352"/>
      <c r="H352"/>
      <c r="I352"/>
      <c r="J352"/>
      <c r="K352"/>
      <c r="L352"/>
    </row>
    <row r="353" spans="2:12" ht="12.45">
      <c r="B353"/>
      <c r="C353"/>
      <c r="D353"/>
      <c r="E353"/>
      <c r="F353"/>
      <c r="G353"/>
      <c r="H353"/>
      <c r="I353"/>
      <c r="J353"/>
      <c r="K353"/>
      <c r="L353"/>
    </row>
    <row r="354" spans="2:12" ht="12.45">
      <c r="B354"/>
      <c r="C354"/>
      <c r="D354"/>
      <c r="E354"/>
      <c r="F354"/>
      <c r="G354"/>
      <c r="H354"/>
      <c r="I354"/>
      <c r="J354"/>
      <c r="K354"/>
      <c r="L354"/>
    </row>
    <row r="355" spans="2:12" ht="12.45">
      <c r="B355"/>
      <c r="C355"/>
      <c r="D355"/>
      <c r="E355"/>
      <c r="F355"/>
      <c r="G355"/>
      <c r="H355"/>
      <c r="I355"/>
      <c r="J355"/>
      <c r="K355"/>
      <c r="L355"/>
    </row>
    <row r="356" spans="2:12" ht="12.45">
      <c r="B356"/>
      <c r="C356"/>
      <c r="D356"/>
      <c r="E356"/>
      <c r="F356"/>
      <c r="G356"/>
      <c r="H356"/>
      <c r="I356"/>
      <c r="J356"/>
      <c r="K356"/>
      <c r="L356"/>
    </row>
    <row r="357" spans="2:12" ht="12.45">
      <c r="B357"/>
      <c r="C357"/>
      <c r="D357"/>
      <c r="E357"/>
      <c r="F357"/>
      <c r="G357"/>
      <c r="H357"/>
      <c r="I357"/>
      <c r="J357"/>
      <c r="K357"/>
      <c r="L357"/>
    </row>
    <row r="358" spans="2:12" ht="12.45">
      <c r="B358"/>
      <c r="C358"/>
      <c r="D358"/>
      <c r="E358"/>
      <c r="F358"/>
      <c r="G358"/>
      <c r="H358"/>
      <c r="I358"/>
      <c r="J358"/>
      <c r="K358"/>
      <c r="L358"/>
    </row>
    <row r="359" spans="2:12" ht="12.45">
      <c r="B359"/>
      <c r="C359"/>
      <c r="D359"/>
      <c r="E359"/>
      <c r="F359"/>
      <c r="G359"/>
      <c r="H359"/>
      <c r="I359"/>
      <c r="J359"/>
      <c r="K359"/>
      <c r="L359"/>
    </row>
    <row r="360" spans="2:12" ht="12.45">
      <c r="B360"/>
      <c r="C360"/>
      <c r="D360"/>
      <c r="E360"/>
      <c r="F360"/>
      <c r="G360"/>
      <c r="H360"/>
      <c r="I360"/>
      <c r="J360"/>
      <c r="K360"/>
      <c r="L360"/>
    </row>
    <row r="361" spans="2:12" ht="12.45">
      <c r="B361"/>
      <c r="C361"/>
      <c r="D361"/>
      <c r="E361"/>
      <c r="F361"/>
      <c r="G361"/>
      <c r="H361"/>
      <c r="I361"/>
      <c r="J361"/>
      <c r="K361"/>
      <c r="L361"/>
    </row>
    <row r="362" spans="2:12" ht="12.45">
      <c r="B362"/>
      <c r="C362"/>
      <c r="D362"/>
      <c r="E362"/>
      <c r="F362"/>
      <c r="G362"/>
      <c r="H362"/>
      <c r="I362"/>
      <c r="J362"/>
      <c r="K362"/>
      <c r="L362"/>
    </row>
    <row r="363" spans="2:12" ht="12.45">
      <c r="B363"/>
      <c r="C363"/>
      <c r="D363"/>
      <c r="E363"/>
      <c r="F363"/>
      <c r="G363"/>
      <c r="H363"/>
      <c r="I363"/>
      <c r="J363"/>
      <c r="K363"/>
      <c r="L363"/>
    </row>
    <row r="364" spans="2:12" ht="12.45">
      <c r="B364"/>
      <c r="C364"/>
      <c r="D364"/>
      <c r="E364"/>
      <c r="F364"/>
      <c r="G364"/>
      <c r="H364"/>
      <c r="I364"/>
      <c r="J364"/>
      <c r="K364"/>
      <c r="L364"/>
    </row>
    <row r="365" spans="2:12" ht="12.45">
      <c r="B365"/>
      <c r="C365"/>
      <c r="D365"/>
      <c r="E365"/>
      <c r="F365"/>
      <c r="G365"/>
      <c r="H365"/>
      <c r="I365"/>
      <c r="J365"/>
      <c r="K365"/>
      <c r="L365"/>
    </row>
    <row r="366" spans="2:12" ht="12.45">
      <c r="B366"/>
      <c r="C366"/>
      <c r="D366"/>
      <c r="E366"/>
      <c r="F366"/>
      <c r="G366"/>
      <c r="H366"/>
      <c r="I366"/>
      <c r="J366"/>
      <c r="K366"/>
      <c r="L366"/>
    </row>
    <row r="367" spans="2:12" ht="12.45">
      <c r="B367"/>
      <c r="C367"/>
      <c r="D367"/>
      <c r="E367"/>
      <c r="F367"/>
      <c r="G367"/>
      <c r="H367"/>
      <c r="I367"/>
      <c r="J367"/>
      <c r="K367"/>
      <c r="L367"/>
    </row>
    <row r="368" spans="2:12" ht="12.45">
      <c r="B368"/>
      <c r="C368"/>
      <c r="D368"/>
      <c r="E368"/>
      <c r="F368"/>
      <c r="G368"/>
      <c r="H368"/>
      <c r="I368"/>
      <c r="J368"/>
      <c r="K368"/>
      <c r="L368"/>
    </row>
    <row r="369" spans="2:12" ht="12.45">
      <c r="B369"/>
      <c r="C369"/>
      <c r="D369"/>
      <c r="E369"/>
      <c r="F369"/>
      <c r="G369"/>
      <c r="H369"/>
      <c r="I369"/>
      <c r="J369"/>
      <c r="K369"/>
      <c r="L369"/>
    </row>
    <row r="370" spans="2:12" ht="12.45">
      <c r="B370"/>
      <c r="C370"/>
      <c r="D370"/>
      <c r="E370"/>
      <c r="F370"/>
      <c r="G370"/>
      <c r="H370"/>
      <c r="I370"/>
      <c r="J370"/>
      <c r="K370"/>
      <c r="L370"/>
    </row>
    <row r="371" spans="2:12" ht="12.45">
      <c r="B371"/>
      <c r="C371"/>
      <c r="D371"/>
      <c r="E371"/>
      <c r="F371"/>
      <c r="G371"/>
      <c r="H371"/>
      <c r="I371"/>
      <c r="J371"/>
      <c r="K371"/>
      <c r="L371"/>
    </row>
    <row r="372" spans="2:12" ht="12.45">
      <c r="B372"/>
      <c r="C372"/>
      <c r="D372"/>
      <c r="E372"/>
      <c r="F372"/>
      <c r="G372"/>
      <c r="H372"/>
      <c r="I372"/>
      <c r="J372"/>
      <c r="K372"/>
      <c r="L372"/>
    </row>
    <row r="373" spans="2:12" ht="12.45">
      <c r="B373"/>
      <c r="C373"/>
      <c r="D373"/>
      <c r="E373"/>
      <c r="F373"/>
      <c r="G373"/>
      <c r="H373"/>
      <c r="I373"/>
      <c r="J373"/>
      <c r="K373"/>
      <c r="L373"/>
    </row>
    <row r="374" spans="2:12" ht="12.45">
      <c r="B374"/>
      <c r="C374"/>
      <c r="D374"/>
      <c r="E374"/>
      <c r="F374"/>
      <c r="G374"/>
      <c r="H374"/>
      <c r="I374"/>
      <c r="J374"/>
      <c r="K374"/>
      <c r="L374"/>
    </row>
    <row r="375" spans="2:12" ht="12.45">
      <c r="B375"/>
      <c r="C375"/>
      <c r="D375"/>
      <c r="E375"/>
      <c r="F375"/>
      <c r="G375"/>
      <c r="H375"/>
      <c r="I375"/>
      <c r="J375"/>
      <c r="K375"/>
      <c r="L375"/>
    </row>
    <row r="376" spans="2:12" ht="12.45">
      <c r="B376"/>
      <c r="C376"/>
      <c r="D376"/>
      <c r="E376"/>
      <c r="F376"/>
      <c r="G376"/>
      <c r="H376"/>
      <c r="I376"/>
      <c r="J376"/>
      <c r="K376"/>
      <c r="L376"/>
    </row>
    <row r="377" spans="2:12" ht="12.45">
      <c r="B377"/>
      <c r="C377"/>
      <c r="D377"/>
      <c r="E377"/>
      <c r="F377"/>
      <c r="G377"/>
      <c r="H377"/>
      <c r="I377"/>
      <c r="J377"/>
      <c r="K377"/>
      <c r="L377"/>
    </row>
    <row r="378" spans="2:12" ht="12.45">
      <c r="B378"/>
      <c r="C378"/>
      <c r="D378"/>
      <c r="E378"/>
      <c r="F378"/>
      <c r="G378"/>
      <c r="H378"/>
      <c r="I378"/>
      <c r="J378"/>
      <c r="K378"/>
      <c r="L378"/>
    </row>
    <row r="379" spans="2:12" ht="12.45">
      <c r="B379"/>
      <c r="C379"/>
      <c r="D379"/>
      <c r="E379"/>
      <c r="F379"/>
      <c r="G379"/>
      <c r="H379"/>
      <c r="I379"/>
      <c r="J379"/>
      <c r="K379"/>
      <c r="L379"/>
    </row>
    <row r="380" spans="2:12" ht="12.45">
      <c r="B380"/>
      <c r="C380"/>
      <c r="D380"/>
      <c r="E380"/>
      <c r="F380"/>
      <c r="G380"/>
      <c r="H380"/>
      <c r="I380"/>
      <c r="J380"/>
      <c r="K380"/>
      <c r="L380"/>
    </row>
    <row r="381" spans="2:12" ht="12.45">
      <c r="B381"/>
      <c r="C381"/>
      <c r="D381"/>
      <c r="E381"/>
      <c r="F381"/>
      <c r="G381"/>
      <c r="H381"/>
      <c r="I381"/>
      <c r="J381"/>
      <c r="K381"/>
      <c r="L381"/>
    </row>
    <row r="382" spans="2:12" ht="12.45">
      <c r="B382"/>
      <c r="C382"/>
      <c r="D382"/>
      <c r="E382"/>
      <c r="F382"/>
      <c r="G382"/>
      <c r="H382"/>
      <c r="I382"/>
      <c r="J382"/>
      <c r="K382"/>
      <c r="L382"/>
    </row>
    <row r="383" spans="2:12" ht="12.45">
      <c r="B383"/>
      <c r="C383"/>
      <c r="D383"/>
      <c r="E383"/>
      <c r="F383"/>
      <c r="G383"/>
      <c r="H383"/>
      <c r="I383"/>
      <c r="J383"/>
      <c r="K383"/>
      <c r="L383"/>
    </row>
    <row r="384" spans="2:12" ht="12.45">
      <c r="B384"/>
      <c r="C384"/>
      <c r="D384"/>
      <c r="E384"/>
      <c r="F384"/>
      <c r="G384"/>
      <c r="H384"/>
      <c r="I384"/>
      <c r="J384"/>
      <c r="K384"/>
      <c r="L384"/>
    </row>
  </sheetData>
  <sheetProtection algorithmName="SHA-512" hashValue="GgqpfvK2OG0EqrBS6Pa3Xk06F4wx2Rm8b+0Q9HpxGgWcMSakeuuTYGC3qpKRHvaMerP8pRtjaMSndl5zx0GSsg==" saltValue="3DPV8Ec84VXeg7tYZGFBYA==" spinCount="100000" sheet="1" objects="1" scenarios="1" pivotTables="0"/>
  <mergeCells count="8">
    <mergeCell ref="T7:V7"/>
    <mergeCell ref="T8:V8"/>
    <mergeCell ref="Q7:S7"/>
    <mergeCell ref="Q8:S8"/>
    <mergeCell ref="H7:J7"/>
    <mergeCell ref="H8:J8"/>
    <mergeCell ref="M7:O7"/>
    <mergeCell ref="M8:O8"/>
  </mergeCells>
  <conditionalFormatting sqref="C11:C21 C36:C267 C23:C34">
    <cfRule type="expression" dxfId="1626" priority="232" stopIfTrue="1">
      <formula>RIGHT($B11,1)="0"</formula>
    </cfRule>
  </conditionalFormatting>
  <conditionalFormatting sqref="J9:M10">
    <cfRule type="expression" dxfId="1625" priority="235" stopIfTrue="1">
      <formula>J$10&lt;&gt;""</formula>
    </cfRule>
    <cfRule type="expression" dxfId="1624" priority="236" stopIfTrue="1">
      <formula>J$10=""</formula>
    </cfRule>
  </conditionalFormatting>
  <conditionalFormatting sqref="K7:L8">
    <cfRule type="expression" dxfId="1623" priority="237" stopIfTrue="1">
      <formula>K$10&lt;&gt;""</formula>
    </cfRule>
    <cfRule type="expression" dxfId="1622" priority="238" stopIfTrue="1">
      <formula>K$10=""</formula>
    </cfRule>
  </conditionalFormatting>
  <conditionalFormatting sqref="J6:M6">
    <cfRule type="expression" dxfId="1621" priority="239" stopIfTrue="1">
      <formula>J$10&lt;&gt;""</formula>
    </cfRule>
    <cfRule type="expression" dxfId="1620" priority="240" stopIfTrue="1">
      <formula>J$10=""</formula>
    </cfRule>
  </conditionalFormatting>
  <conditionalFormatting sqref="J2:M4">
    <cfRule type="expression" dxfId="1619" priority="241" stopIfTrue="1">
      <formula>J$10&lt;&gt;""</formula>
    </cfRule>
    <cfRule type="expression" dxfId="1618" priority="242" stopIfTrue="1">
      <formula>J$10=""</formula>
    </cfRule>
  </conditionalFormatting>
  <conditionalFormatting sqref="M84:M200">
    <cfRule type="expression" dxfId="1617" priority="243" stopIfTrue="1">
      <formula>AND(RIGHT($B84,1)="0",M$10&lt;&gt;"")</formula>
    </cfRule>
    <cfRule type="expression" dxfId="1616" priority="244" stopIfTrue="1">
      <formula>AND($I84&lt;&gt;"",M$10&lt;&gt;"")</formula>
    </cfRule>
    <cfRule type="expression" dxfId="1615" priority="245" stopIfTrue="1">
      <formula>OR($I84="",M$10="")</formula>
    </cfRule>
  </conditionalFormatting>
  <conditionalFormatting sqref="B10 C9:I10">
    <cfRule type="expression" dxfId="1614" priority="246" stopIfTrue="1">
      <formula>TRUE</formula>
    </cfRule>
  </conditionalFormatting>
  <conditionalFormatting sqref="B9">
    <cfRule type="expression" dxfId="1613" priority="247" stopIfTrue="1">
      <formula>TRUE</formula>
    </cfRule>
  </conditionalFormatting>
  <conditionalFormatting sqref="J2:J4">
    <cfRule type="expression" dxfId="1612" priority="228" stopIfTrue="1">
      <formula>TRUE</formula>
    </cfRule>
  </conditionalFormatting>
  <conditionalFormatting sqref="J6">
    <cfRule type="expression" dxfId="1611" priority="227" stopIfTrue="1">
      <formula>TRUE</formula>
    </cfRule>
  </conditionalFormatting>
  <conditionalFormatting sqref="J9:J10">
    <cfRule type="expression" dxfId="1610" priority="225" stopIfTrue="1">
      <formula>TRUE</formula>
    </cfRule>
  </conditionalFormatting>
  <conditionalFormatting sqref="B11:B267 D11:I21 D36:I267 D23:I34">
    <cfRule type="expression" dxfId="1609" priority="229" stopIfTrue="1">
      <formula>RIGHT($B11,1)="0"</formula>
    </cfRule>
  </conditionalFormatting>
  <conditionalFormatting sqref="C288">
    <cfRule type="expression" dxfId="1608" priority="222" stopIfTrue="1">
      <formula>RIGHT($B288,1)="0"</formula>
    </cfRule>
    <cfRule type="expression" dxfId="1607" priority="223" stopIfTrue="1">
      <formula>C288&lt;&gt;""</formula>
    </cfRule>
    <cfRule type="expression" dxfId="1606" priority="224" stopIfTrue="1">
      <formula>$I288&lt;&gt;""</formula>
    </cfRule>
  </conditionalFormatting>
  <conditionalFormatting sqref="B288 D288:I288">
    <cfRule type="expression" dxfId="1605" priority="219" stopIfTrue="1">
      <formula>RIGHT($B288,1)="0"</formula>
    </cfRule>
    <cfRule type="expression" dxfId="1604" priority="220" stopIfTrue="1">
      <formula>B288&lt;&gt;""</formula>
    </cfRule>
    <cfRule type="expression" dxfId="1603" priority="221" stopIfTrue="1">
      <formula>$I288&lt;&gt;""</formula>
    </cfRule>
  </conditionalFormatting>
  <conditionalFormatting sqref="C268:C287">
    <cfRule type="expression" dxfId="1602" priority="216" stopIfTrue="1">
      <formula>RIGHT($B268,1)="0"</formula>
    </cfRule>
    <cfRule type="expression" dxfId="1601" priority="217" stopIfTrue="1">
      <formula>C268&lt;&gt;""</formula>
    </cfRule>
    <cfRule type="expression" dxfId="1600" priority="218" stopIfTrue="1">
      <formula>$I268&lt;&gt;""</formula>
    </cfRule>
  </conditionalFormatting>
  <conditionalFormatting sqref="B268:B287 D268:I287">
    <cfRule type="expression" dxfId="1599" priority="213" stopIfTrue="1">
      <formula>RIGHT($B268,1)="0"</formula>
    </cfRule>
    <cfRule type="expression" dxfId="1598" priority="214" stopIfTrue="1">
      <formula>B268&lt;&gt;""</formula>
    </cfRule>
    <cfRule type="expression" dxfId="1597" priority="215" stopIfTrue="1">
      <formula>$I268&lt;&gt;""</formula>
    </cfRule>
  </conditionalFormatting>
  <conditionalFormatting sqref="C289">
    <cfRule type="expression" dxfId="1596" priority="210" stopIfTrue="1">
      <formula>RIGHT($B289,1)="0"</formula>
    </cfRule>
    <cfRule type="expression" dxfId="1595" priority="211" stopIfTrue="1">
      <formula>C289&lt;&gt;""</formula>
    </cfRule>
    <cfRule type="expression" dxfId="1594" priority="212" stopIfTrue="1">
      <formula>$I289&lt;&gt;""</formula>
    </cfRule>
  </conditionalFormatting>
  <conditionalFormatting sqref="B289 D289:I289">
    <cfRule type="expression" dxfId="1593" priority="207" stopIfTrue="1">
      <formula>RIGHT($B289,1)="0"</formula>
    </cfRule>
    <cfRule type="expression" dxfId="1592" priority="208" stopIfTrue="1">
      <formula>B289&lt;&gt;""</formula>
    </cfRule>
    <cfRule type="expression" dxfId="1591" priority="209" stopIfTrue="1">
      <formula>$I289&lt;&gt;""</formula>
    </cfRule>
  </conditionalFormatting>
  <conditionalFormatting sqref="C290 C292:C309">
    <cfRule type="expression" dxfId="1590" priority="204" stopIfTrue="1">
      <formula>RIGHT($B290,1)="0"</formula>
    </cfRule>
    <cfRule type="expression" dxfId="1589" priority="205" stopIfTrue="1">
      <formula>C290&lt;&gt;""</formula>
    </cfRule>
    <cfRule type="expression" dxfId="1588" priority="206" stopIfTrue="1">
      <formula>$I290&lt;&gt;""</formula>
    </cfRule>
  </conditionalFormatting>
  <conditionalFormatting sqref="B290 D290:I290 D292:I309 B292:B309">
    <cfRule type="expression" dxfId="1587" priority="201" stopIfTrue="1">
      <formula>RIGHT($B290,1)="0"</formula>
    </cfRule>
    <cfRule type="expression" dxfId="1586" priority="202" stopIfTrue="1">
      <formula>B290&lt;&gt;""</formula>
    </cfRule>
    <cfRule type="expression" dxfId="1585" priority="203" stopIfTrue="1">
      <formula>$I290&lt;&gt;""</formula>
    </cfRule>
  </conditionalFormatting>
  <conditionalFormatting sqref="C11:C21 C346:C353 C292:C321 C323 C325:C336 C339:C342 C355:C367 C36:C290 C23:C34">
    <cfRule type="expression" dxfId="1584" priority="233" stopIfTrue="1">
      <formula>C11&lt;&gt;""</formula>
    </cfRule>
    <cfRule type="expression" dxfId="1583" priority="234" stopIfTrue="1">
      <formula>$I11&lt;&gt;""</formula>
    </cfRule>
  </conditionalFormatting>
  <conditionalFormatting sqref="B11:B290 D11:I21 D346:I353 B344:B367 D292:I321 B292:B342 D323:I323 D325:I336 D339:I342 D355:I367 D36:I290 D23:I34">
    <cfRule type="expression" dxfId="1582" priority="230" stopIfTrue="1">
      <formula>B11&lt;&gt;""</formula>
    </cfRule>
    <cfRule type="expression" dxfId="1581" priority="231" stopIfTrue="1">
      <formula>$I11&lt;&gt;""</formula>
    </cfRule>
  </conditionalFormatting>
  <conditionalFormatting sqref="C343">
    <cfRule type="expression" dxfId="1580" priority="198" stopIfTrue="1">
      <formula>RIGHT($B343,1)="0"</formula>
    </cfRule>
  </conditionalFormatting>
  <conditionalFormatting sqref="B343 D343:I343">
    <cfRule type="expression" dxfId="1579" priority="195" stopIfTrue="1">
      <formula>RIGHT($B343,1)="0"</formula>
    </cfRule>
  </conditionalFormatting>
  <conditionalFormatting sqref="C343">
    <cfRule type="expression" dxfId="1578" priority="199" stopIfTrue="1">
      <formula>C343&lt;&gt;""</formula>
    </cfRule>
    <cfRule type="expression" dxfId="1577" priority="200" stopIfTrue="1">
      <formula>$I343&lt;&gt;""</formula>
    </cfRule>
  </conditionalFormatting>
  <conditionalFormatting sqref="B343 D343:I343">
    <cfRule type="expression" dxfId="1576" priority="196" stopIfTrue="1">
      <formula>B343&lt;&gt;""</formula>
    </cfRule>
    <cfRule type="expression" dxfId="1575" priority="197" stopIfTrue="1">
      <formula>$I343&lt;&gt;""</formula>
    </cfRule>
  </conditionalFormatting>
  <conditionalFormatting pivot="1" sqref="J232:K232 J217:K217 J281:L281">
    <cfRule type="expression" dxfId="1574" priority="193" stopIfTrue="1">
      <formula>J217&lt;&gt;""</formula>
    </cfRule>
    <cfRule type="expression" dxfId="1573" priority="194" stopIfTrue="1">
      <formula>$I217&lt;&gt;""</formula>
    </cfRule>
  </conditionalFormatting>
  <conditionalFormatting sqref="C291">
    <cfRule type="expression" dxfId="1572" priority="186" stopIfTrue="1">
      <formula>RIGHT($B291,1)="0"</formula>
    </cfRule>
    <cfRule type="expression" dxfId="1571" priority="187" stopIfTrue="1">
      <formula>C291&lt;&gt;""</formula>
    </cfRule>
    <cfRule type="expression" dxfId="1570" priority="188" stopIfTrue="1">
      <formula>$I291&lt;&gt;""</formula>
    </cfRule>
  </conditionalFormatting>
  <conditionalFormatting sqref="B291 D291:I291">
    <cfRule type="expression" dxfId="1569" priority="183" stopIfTrue="1">
      <formula>RIGHT($B291,1)="0"</formula>
    </cfRule>
    <cfRule type="expression" dxfId="1568" priority="184" stopIfTrue="1">
      <formula>B291&lt;&gt;""</formula>
    </cfRule>
    <cfRule type="expression" dxfId="1567" priority="185" stopIfTrue="1">
      <formula>$I291&lt;&gt;""</formula>
    </cfRule>
  </conditionalFormatting>
  <conditionalFormatting sqref="C291">
    <cfRule type="expression" dxfId="1566" priority="191" stopIfTrue="1">
      <formula>C291&lt;&gt;""</formula>
    </cfRule>
    <cfRule type="expression" dxfId="1565" priority="192" stopIfTrue="1">
      <formula>$I291&lt;&gt;""</formula>
    </cfRule>
  </conditionalFormatting>
  <conditionalFormatting sqref="B291 D291:I291">
    <cfRule type="expression" dxfId="1564" priority="189" stopIfTrue="1">
      <formula>B291&lt;&gt;""</formula>
    </cfRule>
    <cfRule type="expression" dxfId="1563" priority="190" stopIfTrue="1">
      <formula>$I291&lt;&gt;""</formula>
    </cfRule>
  </conditionalFormatting>
  <conditionalFormatting sqref="C322">
    <cfRule type="expression" dxfId="1562" priority="176" stopIfTrue="1">
      <formula>RIGHT($B322,1)="0"</formula>
    </cfRule>
    <cfRule type="expression" dxfId="1561" priority="177" stopIfTrue="1">
      <formula>C322&lt;&gt;""</formula>
    </cfRule>
    <cfRule type="expression" dxfId="1560" priority="178" stopIfTrue="1">
      <formula>$I322&lt;&gt;""</formula>
    </cfRule>
  </conditionalFormatting>
  <conditionalFormatting sqref="D322:I322">
    <cfRule type="expression" dxfId="1559" priority="173" stopIfTrue="1">
      <formula>RIGHT($B322,1)="0"</formula>
    </cfRule>
    <cfRule type="expression" dxfId="1558" priority="174" stopIfTrue="1">
      <formula>D322&lt;&gt;""</formula>
    </cfRule>
    <cfRule type="expression" dxfId="1557" priority="175" stopIfTrue="1">
      <formula>$I322&lt;&gt;""</formula>
    </cfRule>
  </conditionalFormatting>
  <conditionalFormatting sqref="C322">
    <cfRule type="expression" dxfId="1556" priority="181" stopIfTrue="1">
      <formula>C322&lt;&gt;""</formula>
    </cfRule>
    <cfRule type="expression" dxfId="1555" priority="182" stopIfTrue="1">
      <formula>$I322&lt;&gt;""</formula>
    </cfRule>
  </conditionalFormatting>
  <conditionalFormatting sqref="D322:I322">
    <cfRule type="expression" dxfId="1554" priority="179" stopIfTrue="1">
      <formula>D322&lt;&gt;""</formula>
    </cfRule>
    <cfRule type="expression" dxfId="1553" priority="180" stopIfTrue="1">
      <formula>$I322&lt;&gt;""</formula>
    </cfRule>
  </conditionalFormatting>
  <conditionalFormatting sqref="C324">
    <cfRule type="expression" dxfId="1552" priority="166" stopIfTrue="1">
      <formula>RIGHT($B324,1)="0"</formula>
    </cfRule>
    <cfRule type="expression" dxfId="1551" priority="167" stopIfTrue="1">
      <formula>C324&lt;&gt;""</formula>
    </cfRule>
    <cfRule type="expression" dxfId="1550" priority="168" stopIfTrue="1">
      <formula>$I324&lt;&gt;""</formula>
    </cfRule>
  </conditionalFormatting>
  <conditionalFormatting sqref="D324:I324">
    <cfRule type="expression" dxfId="1549" priority="163" stopIfTrue="1">
      <formula>RIGHT($B324,1)="0"</formula>
    </cfRule>
    <cfRule type="expression" dxfId="1548" priority="164" stopIfTrue="1">
      <formula>D324&lt;&gt;""</formula>
    </cfRule>
    <cfRule type="expression" dxfId="1547" priority="165" stopIfTrue="1">
      <formula>$I324&lt;&gt;""</formula>
    </cfRule>
  </conditionalFormatting>
  <conditionalFormatting sqref="C324">
    <cfRule type="expression" dxfId="1546" priority="171" stopIfTrue="1">
      <formula>C324&lt;&gt;""</formula>
    </cfRule>
    <cfRule type="expression" dxfId="1545" priority="172" stopIfTrue="1">
      <formula>$I324&lt;&gt;""</formula>
    </cfRule>
  </conditionalFormatting>
  <conditionalFormatting sqref="D324:I324">
    <cfRule type="expression" dxfId="1544" priority="169" stopIfTrue="1">
      <formula>D324&lt;&gt;""</formula>
    </cfRule>
    <cfRule type="expression" dxfId="1543" priority="170" stopIfTrue="1">
      <formula>$I324&lt;&gt;""</formula>
    </cfRule>
  </conditionalFormatting>
  <conditionalFormatting sqref="C337">
    <cfRule type="expression" dxfId="1542" priority="156" stopIfTrue="1">
      <formula>RIGHT($B337,1)="0"</formula>
    </cfRule>
    <cfRule type="expression" dxfId="1541" priority="157" stopIfTrue="1">
      <formula>C337&lt;&gt;""</formula>
    </cfRule>
    <cfRule type="expression" dxfId="1540" priority="158" stopIfTrue="1">
      <formula>$I337&lt;&gt;""</formula>
    </cfRule>
  </conditionalFormatting>
  <conditionalFormatting sqref="D337:I337">
    <cfRule type="expression" dxfId="1539" priority="153" stopIfTrue="1">
      <formula>RIGHT($B337,1)="0"</formula>
    </cfRule>
    <cfRule type="expression" dxfId="1538" priority="154" stopIfTrue="1">
      <formula>D337&lt;&gt;""</formula>
    </cfRule>
    <cfRule type="expression" dxfId="1537" priority="155" stopIfTrue="1">
      <formula>$I337&lt;&gt;""</formula>
    </cfRule>
  </conditionalFormatting>
  <conditionalFormatting sqref="C337">
    <cfRule type="expression" dxfId="1536" priority="161" stopIfTrue="1">
      <formula>C337&lt;&gt;""</formula>
    </cfRule>
    <cfRule type="expression" dxfId="1535" priority="162" stopIfTrue="1">
      <formula>$I337&lt;&gt;""</formula>
    </cfRule>
  </conditionalFormatting>
  <conditionalFormatting sqref="D337:I337">
    <cfRule type="expression" dxfId="1534" priority="159" stopIfTrue="1">
      <formula>D337&lt;&gt;""</formula>
    </cfRule>
    <cfRule type="expression" dxfId="1533" priority="160" stopIfTrue="1">
      <formula>$I337&lt;&gt;""</formula>
    </cfRule>
  </conditionalFormatting>
  <conditionalFormatting sqref="C344">
    <cfRule type="expression" dxfId="1532" priority="146" stopIfTrue="1">
      <formula>RIGHT($B344,1)="0"</formula>
    </cfRule>
    <cfRule type="expression" dxfId="1531" priority="147" stopIfTrue="1">
      <formula>C344&lt;&gt;""</formula>
    </cfRule>
    <cfRule type="expression" dxfId="1530" priority="148" stopIfTrue="1">
      <formula>$I344&lt;&gt;""</formula>
    </cfRule>
  </conditionalFormatting>
  <conditionalFormatting sqref="D344:I344">
    <cfRule type="expression" dxfId="1529" priority="143" stopIfTrue="1">
      <formula>RIGHT($B344,1)="0"</formula>
    </cfRule>
    <cfRule type="expression" dxfId="1528" priority="144" stopIfTrue="1">
      <formula>D344&lt;&gt;""</formula>
    </cfRule>
    <cfRule type="expression" dxfId="1527" priority="145" stopIfTrue="1">
      <formula>$I344&lt;&gt;""</formula>
    </cfRule>
  </conditionalFormatting>
  <conditionalFormatting sqref="C344">
    <cfRule type="expression" dxfId="1526" priority="151" stopIfTrue="1">
      <formula>C344&lt;&gt;""</formula>
    </cfRule>
    <cfRule type="expression" dxfId="1525" priority="152" stopIfTrue="1">
      <formula>$I344&lt;&gt;""</formula>
    </cfRule>
  </conditionalFormatting>
  <conditionalFormatting sqref="D344:I344">
    <cfRule type="expression" dxfId="1524" priority="149" stopIfTrue="1">
      <formula>D344&lt;&gt;""</formula>
    </cfRule>
    <cfRule type="expression" dxfId="1523" priority="150" stopIfTrue="1">
      <formula>$I344&lt;&gt;""</formula>
    </cfRule>
  </conditionalFormatting>
  <conditionalFormatting sqref="C354">
    <cfRule type="expression" dxfId="1522" priority="136" stopIfTrue="1">
      <formula>RIGHT($B354,1)="0"</formula>
    </cfRule>
    <cfRule type="expression" dxfId="1521" priority="137" stopIfTrue="1">
      <formula>C354&lt;&gt;""</formula>
    </cfRule>
    <cfRule type="expression" dxfId="1520" priority="138" stopIfTrue="1">
      <formula>$I354&lt;&gt;""</formula>
    </cfRule>
  </conditionalFormatting>
  <conditionalFormatting sqref="D354:I354">
    <cfRule type="expression" dxfId="1519" priority="133" stopIfTrue="1">
      <formula>RIGHT($B354,1)="0"</formula>
    </cfRule>
    <cfRule type="expression" dxfId="1518" priority="134" stopIfTrue="1">
      <formula>D354&lt;&gt;""</formula>
    </cfRule>
    <cfRule type="expression" dxfId="1517" priority="135" stopIfTrue="1">
      <formula>$I354&lt;&gt;""</formula>
    </cfRule>
  </conditionalFormatting>
  <conditionalFormatting sqref="C354">
    <cfRule type="expression" dxfId="1516" priority="141" stopIfTrue="1">
      <formula>C354&lt;&gt;""</formula>
    </cfRule>
    <cfRule type="expression" dxfId="1515" priority="142" stopIfTrue="1">
      <formula>$I354&lt;&gt;""</formula>
    </cfRule>
  </conditionalFormatting>
  <conditionalFormatting sqref="D354:I354">
    <cfRule type="expression" dxfId="1514" priority="139" stopIfTrue="1">
      <formula>D354&lt;&gt;""</formula>
    </cfRule>
    <cfRule type="expression" dxfId="1513" priority="140" stopIfTrue="1">
      <formula>$I354&lt;&gt;""</formula>
    </cfRule>
  </conditionalFormatting>
  <conditionalFormatting sqref="C345">
    <cfRule type="expression" dxfId="1512" priority="126" stopIfTrue="1">
      <formula>RIGHT($B345,1)="0"</formula>
    </cfRule>
    <cfRule type="expression" dxfId="1511" priority="127" stopIfTrue="1">
      <formula>C345&lt;&gt;""</formula>
    </cfRule>
    <cfRule type="expression" dxfId="1510" priority="128" stopIfTrue="1">
      <formula>$I345&lt;&gt;""</formula>
    </cfRule>
  </conditionalFormatting>
  <conditionalFormatting sqref="D345:I345">
    <cfRule type="expression" dxfId="1509" priority="123" stopIfTrue="1">
      <formula>RIGHT($B345,1)="0"</formula>
    </cfRule>
    <cfRule type="expression" dxfId="1508" priority="124" stopIfTrue="1">
      <formula>D345&lt;&gt;""</formula>
    </cfRule>
    <cfRule type="expression" dxfId="1507" priority="125" stopIfTrue="1">
      <formula>$I345&lt;&gt;""</formula>
    </cfRule>
  </conditionalFormatting>
  <conditionalFormatting sqref="C345">
    <cfRule type="expression" dxfId="1506" priority="131" stopIfTrue="1">
      <formula>C345&lt;&gt;""</formula>
    </cfRule>
    <cfRule type="expression" dxfId="1505" priority="132" stopIfTrue="1">
      <formula>$I345&lt;&gt;""</formula>
    </cfRule>
  </conditionalFormatting>
  <conditionalFormatting sqref="D345:I345">
    <cfRule type="expression" dxfId="1504" priority="129" stopIfTrue="1">
      <formula>D345&lt;&gt;""</formula>
    </cfRule>
    <cfRule type="expression" dxfId="1503" priority="130" stopIfTrue="1">
      <formula>$I345&lt;&gt;""</formula>
    </cfRule>
  </conditionalFormatting>
  <conditionalFormatting sqref="C338">
    <cfRule type="expression" dxfId="1502" priority="116" stopIfTrue="1">
      <formula>RIGHT($B338,1)="0"</formula>
    </cfRule>
    <cfRule type="expression" dxfId="1501" priority="117" stopIfTrue="1">
      <formula>C338&lt;&gt;""</formula>
    </cfRule>
    <cfRule type="expression" dxfId="1500" priority="118" stopIfTrue="1">
      <formula>$I338&lt;&gt;""</formula>
    </cfRule>
  </conditionalFormatting>
  <conditionalFormatting sqref="D338:I338">
    <cfRule type="expression" dxfId="1499" priority="113" stopIfTrue="1">
      <formula>RIGHT($B338,1)="0"</formula>
    </cfRule>
    <cfRule type="expression" dxfId="1498" priority="114" stopIfTrue="1">
      <formula>D338&lt;&gt;""</formula>
    </cfRule>
    <cfRule type="expression" dxfId="1497" priority="115" stopIfTrue="1">
      <formula>$I338&lt;&gt;""</formula>
    </cfRule>
  </conditionalFormatting>
  <conditionalFormatting sqref="C338">
    <cfRule type="expression" dxfId="1496" priority="121" stopIfTrue="1">
      <formula>C338&lt;&gt;""</formula>
    </cfRule>
    <cfRule type="expression" dxfId="1495" priority="122" stopIfTrue="1">
      <formula>$I338&lt;&gt;""</formula>
    </cfRule>
  </conditionalFormatting>
  <conditionalFormatting sqref="D338:I338">
    <cfRule type="expression" dxfId="1494" priority="119" stopIfTrue="1">
      <formula>D338&lt;&gt;""</formula>
    </cfRule>
    <cfRule type="expression" dxfId="1493" priority="120" stopIfTrue="1">
      <formula>$I338&lt;&gt;""</formula>
    </cfRule>
  </conditionalFormatting>
  <conditionalFormatting sqref="C368:I384">
    <cfRule type="expression" dxfId="1492" priority="111" stopIfTrue="1">
      <formula>C368&lt;&gt;""</formula>
    </cfRule>
    <cfRule type="expression" dxfId="1491" priority="112" stopIfTrue="1">
      <formula>$I368&lt;&gt;""</formula>
    </cfRule>
  </conditionalFormatting>
  <conditionalFormatting pivot="1" sqref="J11:V11">
    <cfRule type="expression" dxfId="1490" priority="92" stopIfTrue="1">
      <formula>RIGHT($B11,1)="0"</formula>
    </cfRule>
  </conditionalFormatting>
  <conditionalFormatting pivot="1" sqref="J11">
    <cfRule type="expression" dxfId="1489" priority="93" stopIfTrue="1">
      <formula>J11&lt;&gt;""</formula>
    </cfRule>
    <cfRule type="expression" dxfId="1488" priority="94" stopIfTrue="1">
      <formula>$I11&lt;&gt;""</formula>
    </cfRule>
  </conditionalFormatting>
  <conditionalFormatting pivot="1">
    <cfRule type="expression" dxfId="1487" priority="77" stopIfTrue="1">
      <formula>RIGHT($B1,1)="0"</formula>
    </cfRule>
  </conditionalFormatting>
  <conditionalFormatting sqref="N9:O10">
    <cfRule type="expression" dxfId="1486" priority="75" stopIfTrue="1">
      <formula>N$10&lt;&gt;""</formula>
    </cfRule>
    <cfRule type="expression" dxfId="1485" priority="76" stopIfTrue="1">
      <formula>N$10=""</formula>
    </cfRule>
  </conditionalFormatting>
  <conditionalFormatting sqref="N6:O6">
    <cfRule type="expression" dxfId="1484" priority="71" stopIfTrue="1">
      <formula>N$10&lt;&gt;""</formula>
    </cfRule>
    <cfRule type="expression" dxfId="1483" priority="72" stopIfTrue="1">
      <formula>N$10=""</formula>
    </cfRule>
  </conditionalFormatting>
  <conditionalFormatting sqref="N3:O4">
    <cfRule type="expression" dxfId="1482" priority="73" stopIfTrue="1">
      <formula>N$10&lt;&gt;""</formula>
    </cfRule>
    <cfRule type="expression" dxfId="1481" priority="74" stopIfTrue="1">
      <formula>N$10=""</formula>
    </cfRule>
  </conditionalFormatting>
  <conditionalFormatting sqref="N2:O2">
    <cfRule type="expression" dxfId="1480" priority="60" stopIfTrue="1">
      <formula>N$10&lt;&gt;""</formula>
    </cfRule>
    <cfRule type="expression" dxfId="1479" priority="61" stopIfTrue="1">
      <formula>N$10=""</formula>
    </cfRule>
  </conditionalFormatting>
  <conditionalFormatting sqref="P6:R6">
    <cfRule type="expression" dxfId="1478" priority="55" stopIfTrue="1">
      <formula>P$10&lt;&gt;""</formula>
    </cfRule>
    <cfRule type="expression" dxfId="1477" priority="56" stopIfTrue="1">
      <formula>P$10=""</formula>
    </cfRule>
  </conditionalFormatting>
  <conditionalFormatting sqref="P3:R4">
    <cfRule type="expression" dxfId="1476" priority="57" stopIfTrue="1">
      <formula>P$10&lt;&gt;""</formula>
    </cfRule>
    <cfRule type="expression" dxfId="1475" priority="58" stopIfTrue="1">
      <formula>P$10=""</formula>
    </cfRule>
  </conditionalFormatting>
  <conditionalFormatting sqref="P2:R2">
    <cfRule type="expression" dxfId="1474" priority="53" stopIfTrue="1">
      <formula>P$10&lt;&gt;""</formula>
    </cfRule>
    <cfRule type="expression" dxfId="1473" priority="54" stopIfTrue="1">
      <formula>P$10=""</formula>
    </cfRule>
  </conditionalFormatting>
  <conditionalFormatting sqref="P9:R10">
    <cfRule type="expression" dxfId="1472" priority="51" stopIfTrue="1">
      <formula>P$10&lt;&gt;""</formula>
    </cfRule>
    <cfRule type="expression" dxfId="1471" priority="52" stopIfTrue="1">
      <formula>P$10=""</formula>
    </cfRule>
  </conditionalFormatting>
  <conditionalFormatting sqref="C35">
    <cfRule type="expression" dxfId="1470" priority="30" stopIfTrue="1">
      <formula>RIGHT($B35,1)="0"</formula>
    </cfRule>
  </conditionalFormatting>
  <conditionalFormatting sqref="D35:I35">
    <cfRule type="expression" dxfId="1469" priority="27" stopIfTrue="1">
      <formula>RIGHT($B35,1)="0"</formula>
    </cfRule>
  </conditionalFormatting>
  <conditionalFormatting sqref="C35">
    <cfRule type="expression" dxfId="1468" priority="31" stopIfTrue="1">
      <formula>C35&lt;&gt;""</formula>
    </cfRule>
    <cfRule type="expression" dxfId="1467" priority="32" stopIfTrue="1">
      <formula>$I35&lt;&gt;""</formula>
    </cfRule>
  </conditionalFormatting>
  <conditionalFormatting sqref="D35:I35">
    <cfRule type="expression" dxfId="1466" priority="28" stopIfTrue="1">
      <formula>D35&lt;&gt;""</formula>
    </cfRule>
    <cfRule type="expression" dxfId="1465" priority="29" stopIfTrue="1">
      <formula>$I35&lt;&gt;""</formula>
    </cfRule>
  </conditionalFormatting>
  <conditionalFormatting sqref="C22">
    <cfRule type="expression" dxfId="1464" priority="21" stopIfTrue="1">
      <formula>RIGHT($B22,1)="0"</formula>
    </cfRule>
  </conditionalFormatting>
  <conditionalFormatting sqref="D22:I22">
    <cfRule type="expression" dxfId="1463" priority="18" stopIfTrue="1">
      <formula>RIGHT($B22,1)="0"</formula>
    </cfRule>
  </conditionalFormatting>
  <conditionalFormatting sqref="C22">
    <cfRule type="expression" dxfId="1462" priority="22" stopIfTrue="1">
      <formula>C22&lt;&gt;""</formula>
    </cfRule>
    <cfRule type="expression" dxfId="1461" priority="23" stopIfTrue="1">
      <formula>$I22&lt;&gt;""</formula>
    </cfRule>
  </conditionalFormatting>
  <conditionalFormatting sqref="D22:I22">
    <cfRule type="expression" dxfId="1460" priority="19" stopIfTrue="1">
      <formula>D22&lt;&gt;""</formula>
    </cfRule>
    <cfRule type="expression" dxfId="1459" priority="20" stopIfTrue="1">
      <formula>$I22&lt;&gt;""</formula>
    </cfRule>
  </conditionalFormatting>
  <conditionalFormatting pivot="1" sqref="J23:V23">
    <cfRule type="expression" dxfId="1458" priority="17" stopIfTrue="1">
      <formula>RIGHT($B23,1)="0"</formula>
    </cfRule>
  </conditionalFormatting>
  <conditionalFormatting sqref="S9:S10">
    <cfRule type="expression" dxfId="1457" priority="15" stopIfTrue="1">
      <formula>S$10&lt;&gt;""</formula>
    </cfRule>
    <cfRule type="expression" dxfId="1456" priority="16" stopIfTrue="1">
      <formula>S$10=""</formula>
    </cfRule>
  </conditionalFormatting>
  <conditionalFormatting sqref="S6">
    <cfRule type="expression" dxfId="1455" priority="11" stopIfTrue="1">
      <formula>S$10&lt;&gt;""</formula>
    </cfRule>
    <cfRule type="expression" dxfId="1454" priority="12" stopIfTrue="1">
      <formula>S$10=""</formula>
    </cfRule>
  </conditionalFormatting>
  <conditionalFormatting sqref="S3:S4">
    <cfRule type="expression" dxfId="1453" priority="13" stopIfTrue="1">
      <formula>S$10&lt;&gt;""</formula>
    </cfRule>
    <cfRule type="expression" dxfId="1452" priority="14" stopIfTrue="1">
      <formula>S$10=""</formula>
    </cfRule>
  </conditionalFormatting>
  <conditionalFormatting sqref="S2">
    <cfRule type="expression" dxfId="1451" priority="9" stopIfTrue="1">
      <formula>S$10&lt;&gt;""</formula>
    </cfRule>
    <cfRule type="expression" dxfId="1450" priority="10" stopIfTrue="1">
      <formula>S$10=""</formula>
    </cfRule>
  </conditionalFormatting>
  <conditionalFormatting sqref="T6:V6">
    <cfRule type="expression" dxfId="1449" priority="5" stopIfTrue="1">
      <formula>T$10&lt;&gt;""</formula>
    </cfRule>
    <cfRule type="expression" dxfId="1448" priority="6" stopIfTrue="1">
      <formula>T$10=""</formula>
    </cfRule>
  </conditionalFormatting>
  <conditionalFormatting sqref="T3:V4">
    <cfRule type="expression" dxfId="1447" priority="7" stopIfTrue="1">
      <formula>T$10&lt;&gt;""</formula>
    </cfRule>
    <cfRule type="expression" dxfId="1446" priority="8" stopIfTrue="1">
      <formula>T$10=""</formula>
    </cfRule>
  </conditionalFormatting>
  <conditionalFormatting sqref="T2:V2">
    <cfRule type="expression" dxfId="1445" priority="3" stopIfTrue="1">
      <formula>T$10&lt;&gt;""</formula>
    </cfRule>
    <cfRule type="expression" dxfId="1444" priority="4" stopIfTrue="1">
      <formula>T$10=""</formula>
    </cfRule>
  </conditionalFormatting>
  <conditionalFormatting sqref="T9:V10">
    <cfRule type="expression" dxfId="1443" priority="1" stopIfTrue="1">
      <formula>T$10&lt;&gt;""</formula>
    </cfRule>
    <cfRule type="expression" dxfId="1442" priority="2" stopIfTrue="1">
      <formula>T$10=""</formula>
    </cfRule>
  </conditionalFormatting>
  <hyperlinks>
    <hyperlink ref="T7:U7" location="Comment!A1" display="* For additional details please see" xr:uid="{C1EAEAE8-B659-4900-BF01-F26C7D4C7459}"/>
    <hyperlink ref="T8:U8" location="Comment!A1" display="specifications in Comment section" xr:uid="{B3D3E403-0670-40CF-AE72-058FEB4856BB}"/>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3">
    <tabColor indexed="42"/>
  </sheetPr>
  <dimension ref="A1:Z384"/>
  <sheetViews>
    <sheetView showGridLines="0" showRowColHeaders="0" workbookViewId="0"/>
  </sheetViews>
  <sheetFormatPr defaultColWidth="9.15234375" defaultRowHeight="10.3"/>
  <cols>
    <col min="1" max="1" width="1.4609375" style="24" customWidth="1"/>
    <col min="2" max="2" width="8.53515625" style="26" hidden="1" customWidth="1"/>
    <col min="3" max="3" width="58.53515625" style="26" customWidth="1"/>
    <col min="4" max="4" width="17.23046875" style="26" hidden="1" customWidth="1"/>
    <col min="5" max="5" width="11.15234375" style="26" customWidth="1"/>
    <col min="6" max="6" width="18.84375" style="26" hidden="1" customWidth="1"/>
    <col min="7" max="7" width="11.53515625" style="24" hidden="1" customWidth="1"/>
    <col min="8" max="8" width="7.4609375" style="24" customWidth="1"/>
    <col min="9" max="9" width="10.53515625" style="24" customWidth="1"/>
    <col min="10" max="11" width="10.15234375" style="24" bestFit="1" customWidth="1"/>
    <col min="12" max="13" width="11.23046875" style="24" bestFit="1" customWidth="1"/>
    <col min="14" max="16" width="9.69140625" style="24" bestFit="1" customWidth="1"/>
    <col min="17" max="19" width="8.69140625" style="24" bestFit="1" customWidth="1"/>
    <col min="20" max="20" width="9.15234375" style="24"/>
    <col min="21" max="21" width="9.69140625" style="24" bestFit="1" customWidth="1"/>
    <col min="22" max="22" width="9.15234375" style="24"/>
    <col min="23" max="26" width="9.69140625" style="24" bestFit="1" customWidth="1"/>
    <col min="27" max="16384" width="9.15234375" style="24"/>
  </cols>
  <sheetData>
    <row r="1" spans="1:26" s="1" customFormat="1" ht="7.5" customHeight="1">
      <c r="D1" s="2"/>
      <c r="E1" s="3"/>
      <c r="F1" s="3"/>
      <c r="G1" s="3"/>
      <c r="H1" s="3"/>
      <c r="I1" s="3"/>
      <c r="J1" s="3"/>
      <c r="K1" s="3"/>
      <c r="L1" s="3"/>
      <c r="M1" s="3"/>
    </row>
    <row r="2" spans="1:26" s="1" customFormat="1" ht="13.5" customHeight="1">
      <c r="A2" s="4"/>
      <c r="B2" s="110"/>
      <c r="C2" s="110"/>
      <c r="D2" s="110"/>
      <c r="E2" s="110"/>
      <c r="F2" s="110"/>
      <c r="G2" s="110"/>
      <c r="H2" s="110"/>
      <c r="I2" s="110"/>
      <c r="J2" s="110"/>
      <c r="K2" s="110"/>
      <c r="L2" s="110"/>
      <c r="M2" s="110"/>
      <c r="N2" s="41"/>
      <c r="O2" s="41"/>
      <c r="P2" s="41"/>
      <c r="Q2" s="41"/>
      <c r="R2" s="41"/>
      <c r="S2" s="41"/>
      <c r="T2" s="41"/>
      <c r="U2" s="41"/>
      <c r="V2" s="41"/>
      <c r="W2" s="41"/>
      <c r="X2" s="41"/>
      <c r="Y2" s="41"/>
      <c r="Z2" s="41"/>
    </row>
    <row r="3" spans="1:26" s="1" customFormat="1" ht="13.5" customHeight="1">
      <c r="A3" s="4"/>
      <c r="B3" s="110"/>
      <c r="C3" s="110"/>
      <c r="D3" s="110"/>
      <c r="E3" s="110"/>
      <c r="F3" s="110"/>
      <c r="G3" s="110"/>
      <c r="H3" s="110"/>
      <c r="I3" s="110"/>
      <c r="J3" s="110"/>
      <c r="K3" s="110"/>
      <c r="L3" s="110"/>
      <c r="M3" s="110"/>
      <c r="N3" s="41"/>
      <c r="O3" s="41"/>
      <c r="P3" s="41"/>
      <c r="Q3" s="41"/>
      <c r="R3" s="41"/>
      <c r="S3" s="41"/>
      <c r="T3" s="41"/>
      <c r="U3" s="41"/>
      <c r="V3" s="41"/>
      <c r="W3" s="41"/>
      <c r="X3" s="41"/>
      <c r="Y3" s="41"/>
      <c r="Z3" s="41"/>
    </row>
    <row r="4" spans="1:26" s="1" customFormat="1" ht="12.75" customHeight="1">
      <c r="A4" s="4"/>
      <c r="B4" s="110"/>
      <c r="C4" s="110"/>
      <c r="D4" s="110"/>
      <c r="E4" s="110"/>
      <c r="F4" s="110"/>
      <c r="G4" s="110"/>
      <c r="H4" s="110"/>
      <c r="I4" s="110"/>
      <c r="J4" s="110"/>
      <c r="K4" s="110"/>
      <c r="L4" s="110"/>
      <c r="M4" s="110"/>
      <c r="N4" s="41"/>
      <c r="O4" s="41"/>
      <c r="P4" s="41"/>
      <c r="Q4" s="41"/>
      <c r="R4" s="41"/>
      <c r="S4" s="41"/>
      <c r="T4" s="41"/>
      <c r="U4" s="41"/>
      <c r="V4" s="41"/>
      <c r="W4" s="41"/>
      <c r="X4" s="41"/>
      <c r="Y4" s="41"/>
      <c r="Z4" s="41"/>
    </row>
    <row r="5" spans="1:26" s="1" customFormat="1" ht="4.5" customHeight="1">
      <c r="A5" s="4"/>
      <c r="B5" s="4"/>
      <c r="C5" s="4"/>
      <c r="D5" s="4"/>
      <c r="E5" s="4"/>
      <c r="F5" s="4"/>
      <c r="G5" s="4"/>
      <c r="H5" s="4"/>
      <c r="I5" s="4"/>
      <c r="J5" s="4"/>
      <c r="K5" s="4"/>
      <c r="L5" s="4"/>
      <c r="M5" s="4"/>
      <c r="N5" s="4"/>
      <c r="O5" s="4"/>
      <c r="P5" s="4"/>
      <c r="Q5" s="4"/>
      <c r="R5" s="4"/>
      <c r="S5" s="4"/>
      <c r="T5" s="4"/>
      <c r="U5" s="4"/>
      <c r="V5" s="4"/>
      <c r="W5" s="4"/>
      <c r="X5" s="4"/>
      <c r="Y5" s="4"/>
      <c r="Z5" s="4"/>
    </row>
    <row r="6" spans="1:26"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7"/>
    </row>
    <row r="7" spans="1:26"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810"/>
      <c r="K7" s="810"/>
      <c r="L7" s="810"/>
      <c r="M7" s="810"/>
      <c r="N7" s="28"/>
      <c r="O7" s="28"/>
      <c r="P7" s="28"/>
      <c r="Q7" s="28"/>
      <c r="R7" s="28"/>
      <c r="S7" s="28"/>
      <c r="T7" s="28"/>
      <c r="U7" s="28"/>
      <c r="V7" s="28"/>
      <c r="W7" s="810" t="s">
        <v>655</v>
      </c>
      <c r="X7" s="810"/>
      <c r="Y7" s="810"/>
      <c r="Z7" s="810"/>
    </row>
    <row r="8" spans="1:26" s="5" customFormat="1" ht="10.5" customHeight="1">
      <c r="B8" s="29"/>
      <c r="C8" s="57" t="str">
        <f ca="1">CONCATENATE(Data!A5,". ",Data!A7)</f>
        <v>Kaspersky Lab. 39A/3 Leningradskoe Shosse Moscow, 125212. 0</v>
      </c>
      <c r="D8" s="28"/>
      <c r="E8" s="28"/>
      <c r="F8" s="28"/>
      <c r="G8" s="28"/>
      <c r="H8" s="28"/>
      <c r="I8" s="28"/>
      <c r="J8" s="812"/>
      <c r="K8" s="812"/>
      <c r="L8" s="812"/>
      <c r="M8" s="812"/>
      <c r="N8" s="28"/>
      <c r="O8" s="28"/>
      <c r="P8" s="28"/>
      <c r="Q8" s="28"/>
      <c r="R8" s="28"/>
      <c r="S8" s="28"/>
      <c r="T8" s="28"/>
      <c r="U8" s="28"/>
      <c r="V8" s="28"/>
      <c r="W8" s="812" t="s">
        <v>656</v>
      </c>
      <c r="X8" s="812"/>
      <c r="Y8" s="812"/>
      <c r="Z8" s="812"/>
    </row>
    <row r="9" spans="1:26">
      <c r="B9" s="767" t="s">
        <v>231</v>
      </c>
      <c r="C9" s="761"/>
      <c r="D9" s="761"/>
      <c r="E9" s="761"/>
      <c r="F9" s="761"/>
      <c r="G9" s="761"/>
      <c r="H9" s="761"/>
      <c r="I9" s="761"/>
      <c r="J9" s="789" t="s">
        <v>226</v>
      </c>
      <c r="K9" s="754"/>
      <c r="L9" s="754"/>
      <c r="M9" s="754"/>
      <c r="N9" s="754"/>
      <c r="O9" s="754"/>
      <c r="P9" s="754"/>
      <c r="Q9" s="754"/>
      <c r="R9" s="754"/>
      <c r="S9" s="754"/>
      <c r="T9" s="785"/>
      <c r="U9" s="785"/>
      <c r="V9" s="785"/>
      <c r="W9" s="785"/>
      <c r="X9" s="785"/>
      <c r="Y9" s="785"/>
      <c r="Z9" s="793"/>
    </row>
    <row r="10" spans="1:26" ht="54.9">
      <c r="B10" s="767" t="s">
        <v>119</v>
      </c>
      <c r="C10" s="751" t="s">
        <v>120</v>
      </c>
      <c r="D10" s="751" t="s">
        <v>121</v>
      </c>
      <c r="E10" s="751" t="s">
        <v>225</v>
      </c>
      <c r="F10" s="751" t="s">
        <v>224</v>
      </c>
      <c r="G10" s="751" t="s">
        <v>123</v>
      </c>
      <c r="H10" s="751" t="s">
        <v>229</v>
      </c>
      <c r="I10" s="751" t="s">
        <v>125</v>
      </c>
      <c r="J10" s="790" t="s">
        <v>17799</v>
      </c>
      <c r="K10" s="790" t="s">
        <v>30</v>
      </c>
      <c r="L10" s="790" t="s">
        <v>316</v>
      </c>
      <c r="M10" s="790" t="s">
        <v>658</v>
      </c>
      <c r="N10" s="790" t="s">
        <v>660</v>
      </c>
      <c r="O10" s="790" t="s">
        <v>662</v>
      </c>
      <c r="P10" s="790" t="s">
        <v>882</v>
      </c>
      <c r="Q10" s="790" t="s">
        <v>221</v>
      </c>
      <c r="R10" s="790" t="s">
        <v>48</v>
      </c>
      <c r="S10" s="790" t="s">
        <v>50</v>
      </c>
      <c r="T10" s="792" t="s">
        <v>223</v>
      </c>
      <c r="U10" s="792" t="s">
        <v>17812</v>
      </c>
      <c r="V10" s="792" t="s">
        <v>421</v>
      </c>
      <c r="W10" s="792" t="s">
        <v>17815</v>
      </c>
      <c r="X10" s="792" t="s">
        <v>17809</v>
      </c>
      <c r="Y10" s="792" t="s">
        <v>764</v>
      </c>
      <c r="Z10" s="794" t="s">
        <v>651</v>
      </c>
    </row>
    <row r="11" spans="1:26">
      <c r="B11" s="758">
        <v>5000</v>
      </c>
      <c r="C11" s="750" t="s">
        <v>1198</v>
      </c>
      <c r="D11" s="750" t="s">
        <v>803</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s="758"/>
      <c r="X11" s="758"/>
      <c r="Y11" s="758"/>
      <c r="Z11" s="758"/>
    </row>
    <row r="12" spans="1:26">
      <c r="B12" s="751">
        <v>5001</v>
      </c>
      <c r="C12" s="750" t="s">
        <v>664</v>
      </c>
      <c r="D12" s="750" t="s">
        <v>611</v>
      </c>
      <c r="E12" s="750" t="s">
        <v>647</v>
      </c>
      <c r="F12" s="750"/>
      <c r="G12" s="750" t="s">
        <v>197</v>
      </c>
      <c r="H12" s="750" t="s">
        <v>32</v>
      </c>
      <c r="I12" s="750" t="s">
        <v>2269</v>
      </c>
      <c r="J12" s="771"/>
      <c r="K12" s="771">
        <v>270015900</v>
      </c>
      <c r="L12" s="771"/>
      <c r="M12" s="771">
        <v>665395500</v>
      </c>
      <c r="N12" s="771">
        <v>964309500</v>
      </c>
      <c r="O12" s="771"/>
      <c r="P12" s="771"/>
      <c r="Q12" s="771"/>
      <c r="R12" s="771"/>
      <c r="S12" s="771"/>
      <c r="T12" s="771"/>
      <c r="U12" s="771"/>
      <c r="V12" s="771"/>
      <c r="W12" s="771"/>
      <c r="X12" s="771"/>
      <c r="Y12" s="771"/>
      <c r="Z12" s="771"/>
    </row>
    <row r="13" spans="1:26">
      <c r="B13" s="759"/>
      <c r="C13" s="756"/>
      <c r="D13" s="756"/>
      <c r="E13" s="756"/>
      <c r="F13" s="756"/>
      <c r="G13" s="750" t="s">
        <v>198</v>
      </c>
      <c r="H13" s="750" t="s">
        <v>32</v>
      </c>
      <c r="I13" s="750" t="s">
        <v>2268</v>
      </c>
      <c r="J13" s="771"/>
      <c r="K13" s="771">
        <v>270015900</v>
      </c>
      <c r="L13" s="771"/>
      <c r="M13" s="771">
        <v>665395500</v>
      </c>
      <c r="N13" s="771">
        <v>964309500</v>
      </c>
      <c r="O13" s="771"/>
      <c r="P13" s="771"/>
      <c r="Q13" s="771"/>
      <c r="R13" s="771"/>
      <c r="S13" s="771"/>
      <c r="T13" s="771"/>
      <c r="U13" s="771"/>
      <c r="V13" s="771"/>
      <c r="W13" s="771"/>
      <c r="X13" s="771"/>
      <c r="Y13" s="771"/>
      <c r="Z13" s="771"/>
    </row>
    <row r="14" spans="1:26">
      <c r="B14" s="751">
        <v>8000</v>
      </c>
      <c r="C14" s="750" t="s">
        <v>665</v>
      </c>
      <c r="D14" s="750" t="s">
        <v>803</v>
      </c>
      <c r="E14" s="750" t="s">
        <v>149</v>
      </c>
      <c r="F14" s="750" t="s">
        <v>149</v>
      </c>
      <c r="G14" s="750" t="s">
        <v>149</v>
      </c>
      <c r="H14" s="750" t="s">
        <v>149</v>
      </c>
      <c r="I14" s="750" t="s">
        <v>149</v>
      </c>
      <c r="J14" s="751"/>
      <c r="K14" s="751"/>
      <c r="L14" s="751"/>
      <c r="M14" s="751"/>
      <c r="N14" s="751"/>
      <c r="O14" s="751"/>
      <c r="P14" s="751"/>
      <c r="Q14" s="751"/>
      <c r="R14" s="751"/>
      <c r="S14" s="751"/>
      <c r="T14" s="751"/>
      <c r="U14" s="751"/>
      <c r="V14" s="751"/>
      <c r="W14" s="751"/>
      <c r="X14" s="751"/>
      <c r="Y14" s="751"/>
      <c r="Z14" s="751"/>
    </row>
    <row r="15" spans="1:26">
      <c r="B15" s="751">
        <v>8001</v>
      </c>
      <c r="C15" s="750" t="s">
        <v>884</v>
      </c>
      <c r="D15" s="750" t="s">
        <v>611</v>
      </c>
      <c r="E15" s="750" t="s">
        <v>647</v>
      </c>
      <c r="F15" s="750"/>
      <c r="G15" s="750" t="s">
        <v>197</v>
      </c>
      <c r="H15" s="750" t="s">
        <v>32</v>
      </c>
      <c r="I15" s="750" t="s">
        <v>2271</v>
      </c>
      <c r="J15" s="771"/>
      <c r="K15" s="771"/>
      <c r="L15" s="771"/>
      <c r="M15" s="771"/>
      <c r="N15" s="771">
        <v>566019300</v>
      </c>
      <c r="O15" s="771">
        <v>1132015500</v>
      </c>
      <c r="P15" s="771">
        <v>2264031000</v>
      </c>
      <c r="Q15" s="771"/>
      <c r="R15" s="771"/>
      <c r="S15" s="771"/>
      <c r="T15" s="771"/>
      <c r="U15" s="771"/>
      <c r="V15" s="771"/>
      <c r="W15" s="771"/>
      <c r="X15" s="771"/>
      <c r="Y15" s="771"/>
      <c r="Z15" s="771"/>
    </row>
    <row r="16" spans="1:26">
      <c r="B16" s="759"/>
      <c r="C16" s="756"/>
      <c r="D16" s="756"/>
      <c r="E16" s="756"/>
      <c r="F16" s="756"/>
      <c r="G16" s="756"/>
      <c r="H16" s="750" t="s">
        <v>218</v>
      </c>
      <c r="I16" s="750" t="s">
        <v>2272</v>
      </c>
      <c r="J16" s="771"/>
      <c r="K16" s="771"/>
      <c r="L16" s="771"/>
      <c r="M16" s="771"/>
      <c r="N16" s="771">
        <v>1443311100</v>
      </c>
      <c r="O16" s="771">
        <v>2886622200</v>
      </c>
      <c r="P16" s="771">
        <v>5773290600</v>
      </c>
      <c r="Q16" s="771"/>
      <c r="R16" s="771"/>
      <c r="S16" s="771"/>
      <c r="T16" s="771"/>
      <c r="U16" s="771"/>
      <c r="V16" s="771"/>
      <c r="W16" s="771"/>
      <c r="X16" s="771"/>
      <c r="Y16" s="771"/>
      <c r="Z16" s="771"/>
    </row>
    <row r="17" spans="2:26">
      <c r="B17" s="759"/>
      <c r="C17" s="756"/>
      <c r="D17" s="756"/>
      <c r="E17" s="756"/>
      <c r="F17" s="756"/>
      <c r="G17" s="756"/>
      <c r="H17" s="750" t="s">
        <v>34</v>
      </c>
      <c r="I17" s="750" t="s">
        <v>2270</v>
      </c>
      <c r="J17" s="771"/>
      <c r="K17" s="771"/>
      <c r="L17" s="771"/>
      <c r="M17" s="771"/>
      <c r="N17" s="771">
        <v>1018825500</v>
      </c>
      <c r="O17" s="771">
        <v>2037627900</v>
      </c>
      <c r="P17" s="771">
        <v>4075255800</v>
      </c>
      <c r="Q17" s="771"/>
      <c r="R17" s="771"/>
      <c r="S17" s="771"/>
      <c r="T17" s="771"/>
      <c r="U17" s="771"/>
      <c r="V17" s="771"/>
      <c r="W17" s="771"/>
      <c r="X17" s="771"/>
      <c r="Y17" s="771"/>
      <c r="Z17" s="771"/>
    </row>
    <row r="18" spans="2:26">
      <c r="B18" s="751">
        <v>8002</v>
      </c>
      <c r="C18" s="750" t="s">
        <v>910</v>
      </c>
      <c r="D18" s="750" t="s">
        <v>911</v>
      </c>
      <c r="E18" s="750" t="s">
        <v>647</v>
      </c>
      <c r="F18" s="750"/>
      <c r="G18" s="750" t="s">
        <v>197</v>
      </c>
      <c r="H18" s="750" t="s">
        <v>32</v>
      </c>
      <c r="I18" s="750" t="s">
        <v>2273</v>
      </c>
      <c r="J18" s="771"/>
      <c r="K18" s="771"/>
      <c r="L18" s="771"/>
      <c r="M18" s="771"/>
      <c r="N18" s="771"/>
      <c r="O18" s="771">
        <v>594801900</v>
      </c>
      <c r="P18" s="771"/>
      <c r="Q18" s="771"/>
      <c r="R18" s="771"/>
      <c r="S18" s="771"/>
      <c r="T18" s="771"/>
      <c r="U18" s="771"/>
      <c r="V18" s="771"/>
      <c r="W18" s="771"/>
      <c r="X18" s="771"/>
      <c r="Y18" s="771"/>
      <c r="Z18" s="771"/>
    </row>
    <row r="19" spans="2:26">
      <c r="B19" s="751">
        <v>8003</v>
      </c>
      <c r="C19" s="750" t="s">
        <v>1217</v>
      </c>
      <c r="D19" s="750" t="s">
        <v>1218</v>
      </c>
      <c r="E19" s="750" t="s">
        <v>622</v>
      </c>
      <c r="F19" s="750"/>
      <c r="G19" s="750"/>
      <c r="H19" s="750" t="s">
        <v>32</v>
      </c>
      <c r="I19" s="750" t="s">
        <v>2266</v>
      </c>
      <c r="J19" s="771"/>
      <c r="K19" s="771"/>
      <c r="L19" s="771"/>
      <c r="M19" s="771"/>
      <c r="N19" s="771"/>
      <c r="O19" s="771"/>
      <c r="P19" s="771"/>
      <c r="Q19" s="771">
        <v>11665500</v>
      </c>
      <c r="R19" s="771">
        <v>10302600</v>
      </c>
      <c r="S19" s="771">
        <v>9609600</v>
      </c>
      <c r="T19" s="771">
        <v>9124500</v>
      </c>
      <c r="U19" s="771"/>
      <c r="V19" s="771">
        <v>8662500</v>
      </c>
      <c r="W19" s="771"/>
      <c r="X19" s="771"/>
      <c r="Y19" s="771"/>
      <c r="Z19" s="771"/>
    </row>
    <row r="20" spans="2:26">
      <c r="B20" s="759"/>
      <c r="C20" s="756"/>
      <c r="D20" s="756"/>
      <c r="E20" s="756"/>
      <c r="F20" s="756"/>
      <c r="G20" s="756"/>
      <c r="H20" s="750" t="s">
        <v>218</v>
      </c>
      <c r="I20" s="750" t="s">
        <v>17776</v>
      </c>
      <c r="J20" s="771"/>
      <c r="K20" s="771"/>
      <c r="L20" s="771"/>
      <c r="M20" s="771"/>
      <c r="N20" s="771"/>
      <c r="O20" s="771"/>
      <c r="P20" s="771"/>
      <c r="Q20" s="771"/>
      <c r="R20" s="771"/>
      <c r="S20" s="771"/>
      <c r="T20" s="771">
        <v>10493175</v>
      </c>
      <c r="U20" s="771"/>
      <c r="V20" s="771">
        <v>9961875</v>
      </c>
      <c r="W20" s="771"/>
      <c r="X20" s="771"/>
      <c r="Y20" s="771"/>
      <c r="Z20" s="771"/>
    </row>
    <row r="21" spans="2:26">
      <c r="B21" s="759"/>
      <c r="C21" s="756"/>
      <c r="D21" s="756"/>
      <c r="E21" s="756"/>
      <c r="F21" s="756"/>
      <c r="G21" s="756"/>
      <c r="H21" s="750" t="s">
        <v>34</v>
      </c>
      <c r="I21" s="750" t="s">
        <v>17771</v>
      </c>
      <c r="J21" s="771"/>
      <c r="K21" s="771"/>
      <c r="L21" s="771"/>
      <c r="M21" s="771"/>
      <c r="N21" s="771"/>
      <c r="O21" s="771"/>
      <c r="P21" s="771"/>
      <c r="Q21" s="771"/>
      <c r="R21" s="771"/>
      <c r="S21" s="771">
        <v>10570560</v>
      </c>
      <c r="T21" s="771">
        <v>10036950</v>
      </c>
      <c r="U21" s="771"/>
      <c r="V21" s="771">
        <v>9528750</v>
      </c>
      <c r="W21" s="771"/>
      <c r="X21" s="771"/>
      <c r="Y21" s="771"/>
      <c r="Z21" s="771"/>
    </row>
    <row r="22" spans="2:26">
      <c r="B22" s="751">
        <v>8004</v>
      </c>
      <c r="C22" s="750" t="s">
        <v>1224</v>
      </c>
      <c r="D22" s="750" t="s">
        <v>1218</v>
      </c>
      <c r="E22" s="750" t="s">
        <v>622</v>
      </c>
      <c r="F22" s="750"/>
      <c r="G22" s="750"/>
      <c r="H22" s="750" t="s">
        <v>32</v>
      </c>
      <c r="I22" s="750" t="s">
        <v>2267</v>
      </c>
      <c r="J22" s="771"/>
      <c r="K22" s="771"/>
      <c r="L22" s="771"/>
      <c r="M22" s="771"/>
      <c r="N22" s="771"/>
      <c r="O22" s="771"/>
      <c r="P22" s="771"/>
      <c r="Q22" s="771">
        <v>14414400</v>
      </c>
      <c r="R22" s="771">
        <v>13721400</v>
      </c>
      <c r="S22" s="771">
        <v>11845064</v>
      </c>
      <c r="T22" s="771">
        <v>11235389</v>
      </c>
      <c r="U22" s="771"/>
      <c r="V22" s="771">
        <v>10712812</v>
      </c>
      <c r="W22" s="771"/>
      <c r="X22" s="771"/>
      <c r="Y22" s="771"/>
      <c r="Z22" s="771"/>
    </row>
    <row r="23" spans="2:26">
      <c r="B23" s="759"/>
      <c r="C23" s="756"/>
      <c r="D23" s="756"/>
      <c r="E23" s="756"/>
      <c r="F23" s="756"/>
      <c r="G23" s="756"/>
      <c r="H23" s="750" t="s">
        <v>218</v>
      </c>
      <c r="I23" s="750" t="s">
        <v>17784</v>
      </c>
      <c r="J23" s="771"/>
      <c r="K23" s="771"/>
      <c r="L23" s="771"/>
      <c r="M23" s="771"/>
      <c r="N23" s="771"/>
      <c r="O23" s="771"/>
      <c r="P23" s="771"/>
      <c r="Q23" s="771"/>
      <c r="R23" s="771"/>
      <c r="S23" s="771"/>
      <c r="T23" s="771">
        <v>12920699</v>
      </c>
      <c r="U23" s="771"/>
      <c r="V23" s="771">
        <v>12319736</v>
      </c>
      <c r="W23" s="771"/>
      <c r="X23" s="771"/>
      <c r="Y23" s="771"/>
      <c r="Z23" s="771"/>
    </row>
    <row r="24" spans="2:26">
      <c r="B24" s="759"/>
      <c r="C24" s="756"/>
      <c r="D24" s="756"/>
      <c r="E24" s="756"/>
      <c r="F24" s="756"/>
      <c r="G24" s="756"/>
      <c r="H24" s="750" t="s">
        <v>34</v>
      </c>
      <c r="I24" s="750" t="s">
        <v>17779</v>
      </c>
      <c r="J24" s="771"/>
      <c r="K24" s="771"/>
      <c r="L24" s="771"/>
      <c r="M24" s="771"/>
      <c r="N24" s="771"/>
      <c r="O24" s="771"/>
      <c r="P24" s="771"/>
      <c r="Q24" s="771"/>
      <c r="R24" s="771"/>
      <c r="S24" s="771">
        <v>13029577</v>
      </c>
      <c r="T24" s="771">
        <v>12358929</v>
      </c>
      <c r="U24" s="771"/>
      <c r="V24" s="771">
        <v>11784102</v>
      </c>
      <c r="W24" s="771"/>
      <c r="X24" s="771"/>
      <c r="Y24" s="771"/>
      <c r="Z24" s="771"/>
    </row>
    <row r="25" spans="2:26">
      <c r="B25" s="751">
        <v>8005</v>
      </c>
      <c r="C25" s="750" t="s">
        <v>17790</v>
      </c>
      <c r="D25" s="750" t="s">
        <v>1263</v>
      </c>
      <c r="E25" s="750" t="s">
        <v>622</v>
      </c>
      <c r="F25" s="750" t="s">
        <v>1263</v>
      </c>
      <c r="G25" s="750"/>
      <c r="H25" s="750" t="s">
        <v>32</v>
      </c>
      <c r="I25" s="750" t="s">
        <v>17789</v>
      </c>
      <c r="J25" s="771"/>
      <c r="K25" s="771"/>
      <c r="L25" s="771">
        <v>820000000</v>
      </c>
      <c r="M25" s="771"/>
      <c r="N25" s="771"/>
      <c r="O25" s="771"/>
      <c r="P25" s="771"/>
      <c r="Q25" s="771"/>
      <c r="R25" s="771"/>
      <c r="S25" s="771"/>
      <c r="T25" s="771"/>
      <c r="U25" s="771"/>
      <c r="V25" s="771"/>
      <c r="W25" s="771"/>
      <c r="X25" s="771"/>
      <c r="Y25" s="771"/>
      <c r="Z25" s="771"/>
    </row>
    <row r="26" spans="2:26">
      <c r="B26" s="751">
        <v>8006</v>
      </c>
      <c r="C26" s="750" t="s">
        <v>17794</v>
      </c>
      <c r="D26" s="750" t="s">
        <v>1263</v>
      </c>
      <c r="E26" s="750" t="s">
        <v>622</v>
      </c>
      <c r="F26" s="750" t="s">
        <v>1263</v>
      </c>
      <c r="G26" s="750"/>
      <c r="H26" s="750" t="s">
        <v>32</v>
      </c>
      <c r="I26" s="750" t="s">
        <v>17793</v>
      </c>
      <c r="J26" s="771"/>
      <c r="K26" s="771"/>
      <c r="L26" s="771">
        <v>1020000000</v>
      </c>
      <c r="M26" s="771"/>
      <c r="N26" s="771"/>
      <c r="O26" s="771"/>
      <c r="P26" s="771"/>
      <c r="Q26" s="771"/>
      <c r="R26" s="771"/>
      <c r="S26" s="771"/>
      <c r="T26" s="771"/>
      <c r="U26" s="771"/>
      <c r="V26" s="771"/>
      <c r="W26" s="771"/>
      <c r="X26" s="771"/>
      <c r="Y26" s="771"/>
      <c r="Z26" s="771"/>
    </row>
    <row r="27" spans="2:26">
      <c r="B27" s="751">
        <v>8007</v>
      </c>
      <c r="C27" s="750" t="s">
        <v>17798</v>
      </c>
      <c r="D27" s="750" t="s">
        <v>611</v>
      </c>
      <c r="E27" s="750" t="s">
        <v>647</v>
      </c>
      <c r="F27" s="750" t="s">
        <v>611</v>
      </c>
      <c r="G27" s="750"/>
      <c r="H27" s="750" t="s">
        <v>32</v>
      </c>
      <c r="I27" s="750" t="s">
        <v>17796</v>
      </c>
      <c r="J27" s="771">
        <v>787500000</v>
      </c>
      <c r="K27" s="771"/>
      <c r="L27" s="771"/>
      <c r="M27" s="771"/>
      <c r="N27" s="771"/>
      <c r="O27" s="771"/>
      <c r="P27" s="771"/>
      <c r="Q27" s="771"/>
      <c r="R27" s="771"/>
      <c r="S27" s="771"/>
      <c r="T27" s="771"/>
      <c r="U27" s="771"/>
      <c r="V27" s="771"/>
      <c r="W27" s="771"/>
      <c r="X27" s="771"/>
      <c r="Y27" s="771"/>
      <c r="Z27" s="771"/>
    </row>
    <row r="28" spans="2:26">
      <c r="B28" s="751">
        <v>8008</v>
      </c>
      <c r="C28" s="750" t="s">
        <v>17802</v>
      </c>
      <c r="D28" s="750" t="s">
        <v>611</v>
      </c>
      <c r="E28" s="750" t="s">
        <v>647</v>
      </c>
      <c r="F28" s="750" t="s">
        <v>611</v>
      </c>
      <c r="G28" s="750"/>
      <c r="H28" s="750" t="s">
        <v>32</v>
      </c>
      <c r="I28" s="750" t="s">
        <v>17801</v>
      </c>
      <c r="J28" s="771">
        <v>1022500000</v>
      </c>
      <c r="K28" s="771"/>
      <c r="L28" s="771"/>
      <c r="M28" s="771"/>
      <c r="N28" s="771"/>
      <c r="O28" s="771"/>
      <c r="P28" s="771"/>
      <c r="Q28" s="771"/>
      <c r="R28" s="771"/>
      <c r="S28" s="771"/>
      <c r="T28" s="771"/>
      <c r="U28" s="771"/>
      <c r="V28" s="771"/>
      <c r="W28" s="771"/>
      <c r="X28" s="771"/>
      <c r="Y28" s="771"/>
      <c r="Z28" s="771"/>
    </row>
    <row r="29" spans="2:26">
      <c r="B29" s="751">
        <v>8009</v>
      </c>
      <c r="C29" s="750" t="s">
        <v>17805</v>
      </c>
      <c r="D29" s="750" t="s">
        <v>611</v>
      </c>
      <c r="E29" s="750" t="s">
        <v>647</v>
      </c>
      <c r="F29" s="750" t="s">
        <v>611</v>
      </c>
      <c r="G29" s="750"/>
      <c r="H29" s="750" t="s">
        <v>32</v>
      </c>
      <c r="I29" s="750" t="s">
        <v>17804</v>
      </c>
      <c r="J29" s="771">
        <v>762500000</v>
      </c>
      <c r="K29" s="771"/>
      <c r="L29" s="771"/>
      <c r="M29" s="771"/>
      <c r="N29" s="771"/>
      <c r="O29" s="771"/>
      <c r="P29" s="771"/>
      <c r="Q29" s="771"/>
      <c r="R29" s="771"/>
      <c r="S29" s="771"/>
      <c r="T29" s="771"/>
      <c r="U29" s="771"/>
      <c r="V29" s="771"/>
      <c r="W29" s="771"/>
      <c r="X29" s="771"/>
      <c r="Y29" s="771"/>
      <c r="Z29" s="771"/>
    </row>
    <row r="30" spans="2:26">
      <c r="B30" s="751">
        <v>8011</v>
      </c>
      <c r="C30" s="752" t="s">
        <v>17822</v>
      </c>
      <c r="D30" s="752" t="s">
        <v>40</v>
      </c>
      <c r="E30" s="752" t="s">
        <v>647</v>
      </c>
      <c r="F30" s="752" t="s">
        <v>40</v>
      </c>
      <c r="G30" s="752"/>
      <c r="H30" s="752" t="s">
        <v>32</v>
      </c>
      <c r="I30" s="752" t="s">
        <v>17807</v>
      </c>
      <c r="J30" s="771"/>
      <c r="K30" s="771"/>
      <c r="L30" s="771"/>
      <c r="M30" s="771"/>
      <c r="N30" s="771"/>
      <c r="O30" s="771"/>
      <c r="P30" s="771"/>
      <c r="Q30" s="771"/>
      <c r="R30" s="771"/>
      <c r="S30" s="771"/>
      <c r="T30" s="771"/>
      <c r="U30" s="771">
        <v>1102500000</v>
      </c>
      <c r="V30" s="771"/>
      <c r="W30" s="771">
        <v>1102500000</v>
      </c>
      <c r="X30" s="771">
        <v>1190000000</v>
      </c>
      <c r="Y30" s="771">
        <v>1312499999</v>
      </c>
      <c r="Z30" s="771">
        <v>1592500000</v>
      </c>
    </row>
    <row r="31" spans="2:26" ht="12.45">
      <c r="B31"/>
      <c r="C31"/>
      <c r="D31"/>
      <c r="E31"/>
      <c r="F31"/>
      <c r="G31"/>
      <c r="H31"/>
      <c r="I31"/>
      <c r="J31"/>
      <c r="K31"/>
      <c r="L31"/>
      <c r="M31"/>
      <c r="N31"/>
      <c r="O31"/>
      <c r="P31"/>
      <c r="Q31"/>
    </row>
    <row r="32" spans="2:26" ht="12.45">
      <c r="B32"/>
      <c r="C32"/>
      <c r="D32"/>
      <c r="E32"/>
      <c r="F32"/>
      <c r="G32"/>
      <c r="H32"/>
      <c r="I32"/>
      <c r="J32"/>
      <c r="K32"/>
      <c r="L32"/>
      <c r="M32"/>
      <c r="N32"/>
      <c r="O32"/>
      <c r="P32"/>
      <c r="Q32"/>
    </row>
    <row r="33" spans="2:17" ht="12.45">
      <c r="B33"/>
      <c r="C33"/>
      <c r="D33"/>
      <c r="E33"/>
      <c r="F33"/>
      <c r="G33"/>
      <c r="H33"/>
      <c r="I33"/>
      <c r="J33"/>
      <c r="K33"/>
      <c r="L33"/>
      <c r="M33"/>
      <c r="N33"/>
      <c r="O33"/>
      <c r="P33"/>
      <c r="Q33"/>
    </row>
    <row r="34" spans="2:17" ht="12.45">
      <c r="B34"/>
      <c r="C34"/>
      <c r="D34"/>
      <c r="E34"/>
      <c r="F34"/>
      <c r="G34"/>
      <c r="H34"/>
      <c r="I34"/>
      <c r="J34"/>
      <c r="K34"/>
      <c r="L34"/>
      <c r="M34"/>
      <c r="N34"/>
      <c r="O34"/>
      <c r="P34"/>
      <c r="Q34"/>
    </row>
    <row r="35" spans="2:17" ht="12.45">
      <c r="B35"/>
      <c r="C35"/>
      <c r="D35"/>
      <c r="E35"/>
      <c r="F35"/>
      <c r="G35"/>
      <c r="H35"/>
      <c r="I35"/>
      <c r="J35"/>
      <c r="K35"/>
      <c r="L35"/>
      <c r="M35"/>
      <c r="N35"/>
      <c r="O35"/>
      <c r="P35"/>
      <c r="Q35"/>
    </row>
    <row r="36" spans="2:17" ht="12.45">
      <c r="B36"/>
      <c r="C36"/>
      <c r="D36"/>
      <c r="E36"/>
      <c r="F36"/>
      <c r="G36"/>
      <c r="H36"/>
      <c r="I36"/>
      <c r="J36"/>
      <c r="K36"/>
      <c r="L36"/>
      <c r="M36"/>
      <c r="N36" s="173"/>
      <c r="O36"/>
      <c r="P36"/>
      <c r="Q36"/>
    </row>
    <row r="37" spans="2:17" ht="13.5" customHeight="1">
      <c r="B37"/>
      <c r="C37"/>
      <c r="D37"/>
      <c r="E37"/>
      <c r="F37"/>
      <c r="G37"/>
      <c r="H37"/>
      <c r="I37"/>
      <c r="J37"/>
      <c r="K37"/>
      <c r="L37"/>
      <c r="M37"/>
      <c r="N37" s="172"/>
      <c r="O37" s="172"/>
      <c r="P37"/>
      <c r="Q37"/>
    </row>
    <row r="38" spans="2:17" ht="13.5" customHeight="1">
      <c r="B38"/>
      <c r="C38"/>
      <c r="D38"/>
      <c r="E38"/>
      <c r="F38"/>
      <c r="G38"/>
      <c r="H38"/>
      <c r="I38"/>
      <c r="J38"/>
      <c r="K38"/>
      <c r="L38"/>
      <c r="M38"/>
      <c r="N38"/>
      <c r="P38"/>
      <c r="Q38"/>
    </row>
    <row r="39" spans="2:17" ht="12.45">
      <c r="B39"/>
      <c r="C39"/>
      <c r="D39"/>
      <c r="E39"/>
      <c r="F39"/>
      <c r="G39"/>
      <c r="H39"/>
      <c r="I39"/>
      <c r="J39"/>
      <c r="K39"/>
      <c r="L39"/>
      <c r="M39"/>
      <c r="N39"/>
      <c r="O39"/>
      <c r="P39"/>
      <c r="Q39"/>
    </row>
    <row r="40" spans="2:17" ht="12.45">
      <c r="B40"/>
      <c r="C40"/>
      <c r="D40"/>
      <c r="E40"/>
      <c r="F40"/>
      <c r="G40"/>
      <c r="H40"/>
      <c r="I40"/>
      <c r="J40"/>
      <c r="K40"/>
      <c r="L40"/>
      <c r="M40"/>
      <c r="N40"/>
      <c r="O40"/>
      <c r="P40"/>
      <c r="Q40"/>
    </row>
    <row r="41" spans="2:17" ht="12.45">
      <c r="B41"/>
      <c r="C41"/>
      <c r="D41"/>
      <c r="E41"/>
      <c r="F41"/>
      <c r="G41"/>
      <c r="H41"/>
      <c r="I41"/>
      <c r="J41"/>
      <c r="K41"/>
      <c r="L41"/>
      <c r="M41"/>
      <c r="N41"/>
      <c r="O41"/>
      <c r="P41"/>
      <c r="Q41"/>
    </row>
    <row r="42" spans="2:17" ht="12.45">
      <c r="B42"/>
      <c r="C42"/>
      <c r="D42"/>
      <c r="E42"/>
      <c r="F42"/>
      <c r="G42"/>
      <c r="H42"/>
      <c r="I42"/>
      <c r="J42"/>
      <c r="K42"/>
      <c r="L42"/>
      <c r="M42"/>
      <c r="N42"/>
      <c r="O42"/>
      <c r="P42"/>
      <c r="Q42"/>
    </row>
    <row r="43" spans="2:17" ht="12.45">
      <c r="B43"/>
      <c r="C43"/>
      <c r="D43"/>
      <c r="E43"/>
      <c r="F43"/>
      <c r="G43"/>
      <c r="H43"/>
      <c r="I43"/>
      <c r="J43"/>
      <c r="K43"/>
      <c r="L43"/>
      <c r="M43"/>
      <c r="N43"/>
      <c r="O43"/>
      <c r="P43"/>
      <c r="Q43"/>
    </row>
    <row r="44" spans="2:17" ht="12.45">
      <c r="B44"/>
      <c r="C44"/>
      <c r="D44"/>
      <c r="E44"/>
      <c r="F44"/>
      <c r="G44"/>
      <c r="H44"/>
      <c r="I44"/>
      <c r="J44"/>
      <c r="K44"/>
      <c r="L44"/>
      <c r="M44"/>
      <c r="N44"/>
      <c r="O44"/>
      <c r="P44"/>
      <c r="Q44"/>
    </row>
    <row r="45" spans="2:17" ht="12.45">
      <c r="B45"/>
      <c r="C45"/>
      <c r="D45"/>
      <c r="E45"/>
      <c r="F45"/>
      <c r="G45"/>
      <c r="H45"/>
      <c r="I45"/>
      <c r="J45"/>
      <c r="K45"/>
      <c r="L45"/>
      <c r="M45"/>
      <c r="N45"/>
      <c r="O45"/>
      <c r="P45"/>
      <c r="Q45"/>
    </row>
    <row r="46" spans="2:17" ht="12.45">
      <c r="B46"/>
      <c r="C46"/>
      <c r="D46"/>
      <c r="E46"/>
      <c r="F46"/>
      <c r="G46"/>
      <c r="H46"/>
      <c r="I46"/>
      <c r="J46"/>
      <c r="K46"/>
      <c r="L46"/>
      <c r="M46"/>
      <c r="N46"/>
      <c r="O46"/>
      <c r="P46"/>
      <c r="Q46"/>
    </row>
    <row r="47" spans="2:17" ht="12.45">
      <c r="B47"/>
      <c r="C47"/>
      <c r="D47"/>
      <c r="E47"/>
      <c r="F47"/>
      <c r="G47"/>
      <c r="H47"/>
      <c r="I47"/>
      <c r="J47"/>
      <c r="K47"/>
      <c r="L47"/>
      <c r="M47"/>
      <c r="N47"/>
      <c r="O47"/>
      <c r="P47"/>
      <c r="Q47"/>
    </row>
    <row r="48" spans="2:17" ht="12.45">
      <c r="B48"/>
      <c r="C48"/>
      <c r="D48"/>
      <c r="E48"/>
      <c r="F48"/>
      <c r="G48"/>
      <c r="H48"/>
      <c r="I48"/>
      <c r="J48"/>
      <c r="K48"/>
      <c r="L48"/>
      <c r="M48"/>
      <c r="N48"/>
      <c r="O48"/>
      <c r="P48"/>
      <c r="Q48"/>
    </row>
    <row r="49" spans="2:17" ht="12.45">
      <c r="B49"/>
      <c r="C49"/>
      <c r="D49"/>
      <c r="E49"/>
      <c r="F49"/>
      <c r="G49"/>
      <c r="H49"/>
      <c r="I49"/>
      <c r="J49"/>
      <c r="K49"/>
      <c r="L49"/>
      <c r="M49"/>
      <c r="N49"/>
      <c r="O49"/>
      <c r="P49"/>
      <c r="Q49"/>
    </row>
    <row r="50" spans="2:17" ht="12.45">
      <c r="B50"/>
      <c r="C50"/>
      <c r="D50"/>
      <c r="E50"/>
      <c r="F50"/>
      <c r="G50"/>
      <c r="H50"/>
      <c r="I50"/>
      <c r="J50"/>
      <c r="K50"/>
      <c r="L50"/>
      <c r="M50"/>
      <c r="N50"/>
      <c r="O50"/>
      <c r="P50"/>
      <c r="Q50"/>
    </row>
    <row r="51" spans="2:17" ht="12.45">
      <c r="B51"/>
      <c r="C51"/>
      <c r="D51"/>
      <c r="E51"/>
      <c r="F51"/>
      <c r="G51"/>
      <c r="H51"/>
      <c r="I51"/>
      <c r="J51"/>
      <c r="K51"/>
      <c r="L51"/>
      <c r="M51"/>
      <c r="N51"/>
      <c r="O51"/>
      <c r="P51"/>
      <c r="Q51"/>
    </row>
    <row r="52" spans="2:17" ht="12.45">
      <c r="B52"/>
      <c r="C52"/>
      <c r="D52"/>
      <c r="E52"/>
      <c r="F52"/>
      <c r="G52"/>
      <c r="H52"/>
      <c r="I52"/>
      <c r="J52"/>
      <c r="K52"/>
      <c r="L52"/>
      <c r="M52"/>
      <c r="N52"/>
      <c r="O52"/>
      <c r="P52"/>
      <c r="Q52"/>
    </row>
    <row r="53" spans="2:17" ht="12.45">
      <c r="B53"/>
      <c r="C53"/>
      <c r="D53"/>
      <c r="E53"/>
      <c r="F53"/>
      <c r="G53"/>
      <c r="H53"/>
      <c r="I53"/>
      <c r="J53"/>
      <c r="K53"/>
      <c r="L53"/>
      <c r="M53"/>
      <c r="N53"/>
      <c r="O53"/>
      <c r="P53"/>
      <c r="Q53"/>
    </row>
    <row r="54" spans="2:17" ht="12.45">
      <c r="B54"/>
      <c r="C54"/>
      <c r="D54"/>
      <c r="E54"/>
      <c r="F54"/>
      <c r="G54"/>
      <c r="H54"/>
      <c r="I54"/>
      <c r="J54"/>
      <c r="K54"/>
      <c r="L54"/>
      <c r="M54"/>
      <c r="N54"/>
      <c r="O54"/>
      <c r="P54"/>
      <c r="Q54"/>
    </row>
    <row r="55" spans="2:17" ht="12.45">
      <c r="B55"/>
      <c r="C55"/>
      <c r="D55"/>
      <c r="E55"/>
      <c r="F55"/>
      <c r="G55"/>
      <c r="H55"/>
      <c r="I55"/>
      <c r="J55"/>
      <c r="K55"/>
      <c r="L55"/>
      <c r="M55"/>
      <c r="N55"/>
      <c r="O55"/>
      <c r="P55"/>
      <c r="Q55"/>
    </row>
    <row r="56" spans="2:17" ht="12.45">
      <c r="B56"/>
      <c r="C56"/>
      <c r="D56"/>
      <c r="E56"/>
      <c r="F56"/>
      <c r="G56"/>
      <c r="H56"/>
      <c r="I56"/>
      <c r="J56"/>
      <c r="K56"/>
      <c r="L56"/>
      <c r="M56"/>
      <c r="N56"/>
      <c r="O56"/>
      <c r="P56"/>
      <c r="Q56"/>
    </row>
    <row r="57" spans="2:17" ht="12.45">
      <c r="B57"/>
      <c r="C57"/>
      <c r="D57"/>
      <c r="E57"/>
      <c r="F57"/>
      <c r="G57"/>
      <c r="H57"/>
      <c r="I57"/>
      <c r="J57"/>
      <c r="K57"/>
      <c r="L57"/>
      <c r="M57"/>
      <c r="N57"/>
      <c r="O57"/>
      <c r="P57"/>
      <c r="Q57"/>
    </row>
    <row r="58" spans="2:17" ht="12.45">
      <c r="B58"/>
      <c r="C58"/>
      <c r="D58"/>
      <c r="E58"/>
      <c r="F58"/>
      <c r="G58"/>
      <c r="H58"/>
      <c r="I58"/>
      <c r="J58"/>
      <c r="K58"/>
      <c r="L58"/>
      <c r="M58"/>
      <c r="N58"/>
      <c r="O58"/>
      <c r="P58"/>
      <c r="Q58"/>
    </row>
    <row r="59" spans="2:17" ht="12.45">
      <c r="B59"/>
      <c r="C59"/>
      <c r="D59"/>
      <c r="E59"/>
      <c r="F59"/>
      <c r="G59"/>
      <c r="H59"/>
      <c r="I59"/>
      <c r="J59"/>
      <c r="K59"/>
      <c r="L59"/>
      <c r="M59"/>
      <c r="N59"/>
      <c r="O59"/>
      <c r="P59"/>
      <c r="Q59"/>
    </row>
    <row r="60" spans="2:17" ht="12.45">
      <c r="B60"/>
      <c r="C60"/>
      <c r="D60"/>
      <c r="E60"/>
      <c r="F60"/>
      <c r="G60"/>
      <c r="H60"/>
      <c r="I60"/>
      <c r="J60"/>
      <c r="K60"/>
      <c r="L60"/>
      <c r="M60"/>
      <c r="N60"/>
      <c r="O60"/>
      <c r="P60"/>
      <c r="Q60"/>
    </row>
    <row r="61" spans="2:17" ht="12.45">
      <c r="B61"/>
      <c r="C61"/>
      <c r="D61"/>
      <c r="E61"/>
      <c r="F61"/>
      <c r="G61"/>
      <c r="H61"/>
      <c r="I61"/>
      <c r="J61"/>
      <c r="K61"/>
      <c r="L61"/>
      <c r="M61"/>
      <c r="N61"/>
      <c r="O61"/>
      <c r="P61"/>
      <c r="Q61"/>
    </row>
    <row r="62" spans="2:17" ht="12.45">
      <c r="B62"/>
      <c r="C62"/>
      <c r="D62"/>
      <c r="E62"/>
      <c r="F62"/>
      <c r="G62"/>
      <c r="H62"/>
      <c r="I62"/>
      <c r="J62"/>
      <c r="K62"/>
      <c r="L62"/>
      <c r="M62"/>
      <c r="N62"/>
      <c r="O62"/>
      <c r="P62"/>
      <c r="Q62"/>
    </row>
    <row r="63" spans="2:17" ht="12.45">
      <c r="B63"/>
      <c r="C63"/>
      <c r="D63"/>
      <c r="E63"/>
      <c r="F63"/>
      <c r="G63"/>
      <c r="H63"/>
      <c r="I63"/>
      <c r="J63"/>
      <c r="K63"/>
      <c r="L63"/>
      <c r="M63"/>
      <c r="N63"/>
      <c r="O63"/>
      <c r="P63"/>
      <c r="Q63"/>
    </row>
    <row r="64" spans="2:17" ht="12.45">
      <c r="B64"/>
      <c r="C64"/>
      <c r="D64"/>
      <c r="E64"/>
      <c r="F64"/>
      <c r="G64"/>
      <c r="H64"/>
      <c r="I64"/>
      <c r="J64"/>
      <c r="K64"/>
      <c r="L64"/>
      <c r="M64"/>
      <c r="N64"/>
      <c r="O64"/>
      <c r="P64"/>
      <c r="Q64"/>
    </row>
    <row r="65" spans="2:17" ht="12.45">
      <c r="B65"/>
      <c r="C65"/>
      <c r="D65"/>
      <c r="E65"/>
      <c r="F65"/>
      <c r="G65"/>
      <c r="H65"/>
      <c r="I65"/>
      <c r="J65"/>
      <c r="K65"/>
      <c r="L65"/>
      <c r="M65"/>
      <c r="N65"/>
      <c r="O65"/>
      <c r="P65"/>
      <c r="Q65"/>
    </row>
    <row r="66" spans="2:17" ht="12.45">
      <c r="B66"/>
      <c r="C66"/>
      <c r="D66"/>
      <c r="E66"/>
      <c r="F66"/>
      <c r="G66"/>
      <c r="H66"/>
      <c r="I66"/>
      <c r="J66"/>
      <c r="K66"/>
      <c r="L66"/>
      <c r="M66"/>
      <c r="N66"/>
      <c r="O66"/>
      <c r="P66"/>
      <c r="Q66"/>
    </row>
    <row r="67" spans="2:17" ht="12.45">
      <c r="B67"/>
      <c r="C67"/>
      <c r="D67"/>
      <c r="E67"/>
      <c r="F67"/>
      <c r="G67"/>
      <c r="H67"/>
      <c r="I67"/>
      <c r="J67"/>
      <c r="K67"/>
      <c r="L67"/>
      <c r="M67"/>
      <c r="N67"/>
      <c r="O67"/>
      <c r="P67"/>
      <c r="Q67"/>
    </row>
    <row r="68" spans="2:17" ht="12.45">
      <c r="B68"/>
      <c r="C68"/>
      <c r="D68"/>
      <c r="E68"/>
      <c r="F68"/>
      <c r="G68"/>
      <c r="H68"/>
      <c r="I68"/>
      <c r="J68"/>
      <c r="K68"/>
      <c r="L68"/>
      <c r="M68"/>
      <c r="N68"/>
      <c r="O68"/>
      <c r="P68"/>
      <c r="Q68"/>
    </row>
    <row r="69" spans="2:17" ht="12.45">
      <c r="B69"/>
      <c r="C69"/>
      <c r="D69"/>
      <c r="E69"/>
      <c r="F69"/>
      <c r="G69"/>
      <c r="H69"/>
      <c r="I69"/>
      <c r="J69"/>
      <c r="K69"/>
      <c r="L69"/>
      <c r="M69"/>
      <c r="N69"/>
      <c r="O69"/>
      <c r="P69"/>
      <c r="Q69"/>
    </row>
    <row r="70" spans="2:17" ht="12.45">
      <c r="B70"/>
      <c r="C70"/>
      <c r="D70"/>
      <c r="E70"/>
      <c r="F70"/>
      <c r="G70"/>
      <c r="H70"/>
      <c r="I70"/>
      <c r="J70"/>
      <c r="K70"/>
      <c r="L70"/>
      <c r="M70"/>
      <c r="N70"/>
      <c r="O70"/>
      <c r="P70"/>
      <c r="Q70"/>
    </row>
    <row r="71" spans="2:17" ht="12.45">
      <c r="B71"/>
      <c r="C71"/>
      <c r="D71"/>
      <c r="E71"/>
      <c r="F71"/>
      <c r="G71"/>
      <c r="H71"/>
      <c r="I71"/>
      <c r="J71"/>
      <c r="K71"/>
      <c r="L71"/>
      <c r="M71"/>
      <c r="N71"/>
      <c r="O71"/>
      <c r="P71"/>
      <c r="Q71"/>
    </row>
    <row r="72" spans="2:17" ht="12.45">
      <c r="B72"/>
      <c r="C72"/>
      <c r="D72"/>
      <c r="E72"/>
      <c r="F72"/>
      <c r="G72"/>
      <c r="H72"/>
      <c r="I72"/>
      <c r="J72"/>
      <c r="K72"/>
      <c r="L72"/>
      <c r="M72"/>
      <c r="N72"/>
      <c r="O72"/>
      <c r="P72"/>
      <c r="Q72"/>
    </row>
    <row r="73" spans="2:17" ht="12.45">
      <c r="B73"/>
      <c r="C73"/>
      <c r="D73"/>
      <c r="E73"/>
      <c r="F73"/>
      <c r="G73"/>
      <c r="H73"/>
      <c r="I73"/>
      <c r="J73"/>
      <c r="K73"/>
      <c r="L73"/>
      <c r="M73"/>
      <c r="N73"/>
      <c r="O73"/>
      <c r="P73"/>
      <c r="Q73"/>
    </row>
    <row r="74" spans="2:17" ht="12.45">
      <c r="B74"/>
      <c r="C74"/>
      <c r="D74"/>
      <c r="E74"/>
      <c r="F74"/>
      <c r="G74"/>
      <c r="H74"/>
      <c r="I74"/>
      <c r="J74"/>
      <c r="K74"/>
      <c r="L74"/>
      <c r="M74"/>
      <c r="N74"/>
      <c r="O74"/>
      <c r="P74"/>
      <c r="Q74"/>
    </row>
    <row r="75" spans="2:17" ht="12.45">
      <c r="B75"/>
      <c r="C75"/>
      <c r="D75"/>
      <c r="E75"/>
      <c r="F75"/>
      <c r="G75"/>
      <c r="H75"/>
      <c r="I75"/>
      <c r="J75"/>
      <c r="K75"/>
      <c r="L75"/>
      <c r="M75"/>
      <c r="N75"/>
      <c r="O75"/>
      <c r="P75"/>
      <c r="Q75"/>
    </row>
    <row r="76" spans="2:17" ht="12.45">
      <c r="B76"/>
      <c r="C76"/>
      <c r="D76"/>
      <c r="E76"/>
      <c r="F76"/>
      <c r="G76"/>
      <c r="H76"/>
      <c r="I76"/>
      <c r="J76"/>
      <c r="K76"/>
      <c r="L76"/>
      <c r="M76"/>
      <c r="N76"/>
      <c r="O76"/>
      <c r="P76"/>
      <c r="Q76"/>
    </row>
    <row r="77" spans="2:17" ht="12.45">
      <c r="B77"/>
      <c r="C77"/>
      <c r="D77"/>
      <c r="E77"/>
      <c r="F77"/>
      <c r="G77"/>
      <c r="H77"/>
      <c r="I77"/>
      <c r="J77"/>
      <c r="K77"/>
      <c r="L77"/>
      <c r="M77"/>
      <c r="N77"/>
      <c r="O77"/>
      <c r="P77"/>
      <c r="Q77"/>
    </row>
    <row r="78" spans="2:17" ht="12.45">
      <c r="B78"/>
      <c r="C78"/>
      <c r="D78"/>
      <c r="E78"/>
      <c r="F78"/>
      <c r="G78"/>
      <c r="H78"/>
      <c r="I78"/>
      <c r="J78"/>
      <c r="K78"/>
      <c r="L78"/>
      <c r="M78"/>
      <c r="N78"/>
      <c r="O78"/>
      <c r="P78"/>
      <c r="Q78"/>
    </row>
    <row r="79" spans="2:17" ht="12.45">
      <c r="B79"/>
      <c r="C79"/>
      <c r="D79"/>
      <c r="E79"/>
      <c r="F79"/>
      <c r="G79"/>
      <c r="H79"/>
      <c r="I79"/>
      <c r="J79"/>
      <c r="K79"/>
      <c r="L79"/>
      <c r="M79"/>
      <c r="N79"/>
      <c r="O79"/>
      <c r="P79"/>
      <c r="Q79"/>
    </row>
    <row r="80" spans="2:17" ht="12.45">
      <c r="B80"/>
      <c r="C80"/>
      <c r="D80"/>
      <c r="E80"/>
      <c r="F80"/>
      <c r="G80"/>
      <c r="H80"/>
      <c r="I80"/>
      <c r="J80"/>
      <c r="K80"/>
      <c r="L80"/>
      <c r="M80"/>
      <c r="N80"/>
      <c r="O80"/>
      <c r="P80"/>
      <c r="Q80"/>
    </row>
    <row r="81" spans="2:17" ht="12.45">
      <c r="B81"/>
      <c r="C81"/>
      <c r="D81"/>
      <c r="E81"/>
      <c r="F81"/>
      <c r="G81"/>
      <c r="H81"/>
      <c r="I81"/>
      <c r="J81"/>
      <c r="K81"/>
      <c r="L81"/>
      <c r="M81"/>
      <c r="N81"/>
      <c r="O81"/>
      <c r="P81"/>
      <c r="Q81"/>
    </row>
    <row r="82" spans="2:17" ht="12.45">
      <c r="B82"/>
      <c r="C82"/>
      <c r="D82"/>
      <c r="E82"/>
      <c r="F82"/>
      <c r="G82"/>
      <c r="H82"/>
      <c r="I82"/>
      <c r="J82"/>
      <c r="K82"/>
      <c r="L82"/>
      <c r="M82"/>
      <c r="N82"/>
      <c r="O82"/>
      <c r="P82"/>
      <c r="Q82"/>
    </row>
    <row r="83" spans="2:17" ht="12.45">
      <c r="B83"/>
      <c r="C83"/>
      <c r="D83"/>
      <c r="E83"/>
      <c r="F83"/>
      <c r="G83"/>
      <c r="H83"/>
      <c r="I83"/>
      <c r="J83"/>
      <c r="K83"/>
      <c r="L83"/>
      <c r="M83"/>
      <c r="N83"/>
      <c r="O83"/>
      <c r="P83"/>
      <c r="Q83"/>
    </row>
    <row r="84" spans="2:17" ht="12.45">
      <c r="B84"/>
      <c r="C84"/>
      <c r="D84"/>
      <c r="E84"/>
      <c r="F84"/>
      <c r="G84"/>
      <c r="H84"/>
      <c r="I84"/>
      <c r="J84"/>
      <c r="K84"/>
      <c r="L84"/>
      <c r="M84"/>
      <c r="N84"/>
      <c r="O84"/>
      <c r="P84"/>
    </row>
    <row r="85" spans="2:17" ht="12.45">
      <c r="B85"/>
      <c r="C85"/>
      <c r="D85"/>
      <c r="E85"/>
      <c r="F85"/>
      <c r="G85"/>
      <c r="H85"/>
      <c r="I85"/>
      <c r="J85"/>
      <c r="K85"/>
      <c r="L85"/>
      <c r="M85"/>
      <c r="N85"/>
      <c r="O85"/>
      <c r="P85"/>
    </row>
    <row r="86" spans="2:17" ht="12.45">
      <c r="B86"/>
      <c r="C86"/>
      <c r="D86"/>
      <c r="E86"/>
      <c r="F86"/>
      <c r="G86"/>
      <c r="H86"/>
      <c r="I86"/>
      <c r="J86"/>
      <c r="K86"/>
      <c r="L86"/>
      <c r="M86"/>
      <c r="N86"/>
      <c r="O86"/>
      <c r="P86"/>
    </row>
    <row r="87" spans="2:17" ht="12.45">
      <c r="B87"/>
      <c r="C87"/>
      <c r="D87"/>
      <c r="E87"/>
      <c r="F87"/>
      <c r="G87"/>
      <c r="H87"/>
      <c r="I87"/>
      <c r="J87"/>
      <c r="K87"/>
      <c r="L87"/>
      <c r="M87"/>
      <c r="N87"/>
      <c r="O87"/>
      <c r="P87"/>
    </row>
    <row r="88" spans="2:17" ht="12.45">
      <c r="B88"/>
      <c r="C88"/>
      <c r="D88"/>
      <c r="E88"/>
      <c r="F88"/>
      <c r="G88"/>
      <c r="H88"/>
      <c r="I88"/>
      <c r="J88"/>
      <c r="K88"/>
      <c r="L88"/>
      <c r="M88"/>
      <c r="N88"/>
      <c r="O88"/>
      <c r="P88"/>
    </row>
    <row r="89" spans="2:17" ht="12.45">
      <c r="B89"/>
      <c r="C89"/>
      <c r="D89"/>
      <c r="E89"/>
      <c r="F89"/>
      <c r="G89"/>
      <c r="H89"/>
      <c r="I89"/>
      <c r="J89"/>
      <c r="K89"/>
      <c r="L89"/>
      <c r="M89"/>
      <c r="N89"/>
      <c r="O89"/>
      <c r="P89"/>
    </row>
    <row r="90" spans="2:17" ht="12.45">
      <c r="B90"/>
      <c r="C90"/>
      <c r="D90"/>
      <c r="E90"/>
      <c r="F90"/>
      <c r="G90"/>
      <c r="H90"/>
      <c r="I90"/>
      <c r="J90"/>
      <c r="K90"/>
      <c r="L90"/>
      <c r="M90"/>
      <c r="N90"/>
      <c r="O90"/>
      <c r="P90"/>
    </row>
    <row r="91" spans="2:17" ht="12.45">
      <c r="B91"/>
      <c r="C91"/>
      <c r="D91"/>
      <c r="E91"/>
      <c r="F91"/>
      <c r="G91"/>
      <c r="H91"/>
      <c r="I91"/>
      <c r="J91"/>
      <c r="K91"/>
      <c r="L91"/>
      <c r="M91"/>
      <c r="N91"/>
      <c r="O91"/>
      <c r="P91"/>
    </row>
    <row r="92" spans="2:17" ht="12.45">
      <c r="B92"/>
      <c r="C92"/>
      <c r="D92"/>
      <c r="E92"/>
      <c r="F92"/>
      <c r="G92"/>
      <c r="H92"/>
      <c r="I92"/>
      <c r="J92"/>
      <c r="K92"/>
      <c r="L92"/>
      <c r="M92"/>
      <c r="N92"/>
      <c r="O92"/>
      <c r="P92"/>
    </row>
    <row r="93" spans="2:17" ht="12.45">
      <c r="B93"/>
      <c r="C93"/>
      <c r="D93"/>
      <c r="E93"/>
      <c r="F93"/>
      <c r="G93"/>
      <c r="H93"/>
      <c r="I93"/>
      <c r="J93"/>
      <c r="K93"/>
      <c r="L93"/>
      <c r="M93"/>
      <c r="N93"/>
      <c r="O93"/>
      <c r="P93"/>
    </row>
    <row r="94" spans="2:17" ht="12.45">
      <c r="B94"/>
      <c r="C94"/>
      <c r="D94"/>
      <c r="E94"/>
      <c r="F94"/>
      <c r="G94"/>
      <c r="H94"/>
      <c r="I94"/>
      <c r="J94"/>
      <c r="K94"/>
      <c r="L94"/>
      <c r="M94"/>
      <c r="N94"/>
      <c r="O94"/>
      <c r="P94"/>
    </row>
    <row r="95" spans="2:17" ht="12.45">
      <c r="B95"/>
      <c r="C95"/>
      <c r="D95"/>
      <c r="E95"/>
      <c r="F95"/>
      <c r="G95"/>
      <c r="H95"/>
      <c r="I95"/>
      <c r="J95"/>
      <c r="K95"/>
      <c r="L95"/>
      <c r="M95"/>
      <c r="N95"/>
      <c r="O95"/>
      <c r="P95"/>
    </row>
    <row r="96" spans="2:17" ht="12.45">
      <c r="B96"/>
      <c r="C96"/>
      <c r="D96"/>
      <c r="E96"/>
      <c r="F96"/>
      <c r="G96"/>
      <c r="H96"/>
      <c r="I96"/>
      <c r="J96"/>
      <c r="K96"/>
      <c r="L96"/>
      <c r="M96"/>
      <c r="N96"/>
      <c r="O96"/>
      <c r="P96"/>
    </row>
    <row r="97" spans="2:16" ht="12.45">
      <c r="B97"/>
      <c r="C97"/>
      <c r="D97"/>
      <c r="E97"/>
      <c r="F97"/>
      <c r="G97"/>
      <c r="H97"/>
      <c r="I97"/>
      <c r="J97"/>
      <c r="K97"/>
      <c r="L97"/>
      <c r="M97"/>
      <c r="N97"/>
      <c r="O97"/>
      <c r="P97"/>
    </row>
    <row r="98" spans="2:16" ht="12.45">
      <c r="B98"/>
      <c r="C98"/>
      <c r="D98"/>
      <c r="E98"/>
      <c r="F98"/>
      <c r="G98"/>
      <c r="H98"/>
      <c r="I98"/>
      <c r="J98"/>
      <c r="K98"/>
      <c r="L98"/>
      <c r="M98"/>
      <c r="N98"/>
      <c r="O98"/>
      <c r="P98"/>
    </row>
    <row r="99" spans="2:16" ht="12.45">
      <c r="B99"/>
      <c r="C99"/>
      <c r="D99"/>
      <c r="E99"/>
      <c r="F99"/>
      <c r="G99"/>
      <c r="H99"/>
      <c r="I99"/>
      <c r="J99"/>
      <c r="K99"/>
      <c r="L99"/>
      <c r="M99"/>
      <c r="N99"/>
      <c r="O99"/>
      <c r="P99"/>
    </row>
    <row r="100" spans="2:16" ht="12.45">
      <c r="B100"/>
      <c r="C100"/>
      <c r="D100"/>
      <c r="E100"/>
      <c r="F100"/>
      <c r="G100"/>
      <c r="H100"/>
      <c r="I100"/>
      <c r="J100"/>
      <c r="K100"/>
      <c r="L100"/>
      <c r="M100"/>
      <c r="N100"/>
      <c r="O100"/>
      <c r="P100"/>
    </row>
    <row r="101" spans="2:16" ht="12.45">
      <c r="B101"/>
      <c r="C101"/>
      <c r="D101"/>
      <c r="E101"/>
      <c r="F101"/>
      <c r="G101"/>
      <c r="H101"/>
      <c r="I101"/>
      <c r="J101"/>
      <c r="K101"/>
      <c r="L101"/>
      <c r="M101"/>
      <c r="N101"/>
      <c r="O101"/>
      <c r="P101"/>
    </row>
    <row r="102" spans="2:16" ht="12.45">
      <c r="B102"/>
      <c r="C102"/>
      <c r="D102"/>
      <c r="E102"/>
      <c r="F102"/>
      <c r="G102"/>
      <c r="H102"/>
      <c r="I102"/>
      <c r="J102"/>
      <c r="K102"/>
      <c r="L102"/>
      <c r="M102"/>
      <c r="N102"/>
      <c r="O102"/>
      <c r="P102"/>
    </row>
    <row r="103" spans="2:16" ht="12.45">
      <c r="B103"/>
      <c r="C103"/>
      <c r="D103"/>
      <c r="E103"/>
      <c r="F103"/>
      <c r="G103"/>
      <c r="H103"/>
      <c r="I103"/>
      <c r="J103"/>
      <c r="K103"/>
      <c r="L103"/>
      <c r="M103"/>
      <c r="N103"/>
      <c r="O103"/>
      <c r="P103"/>
    </row>
    <row r="104" spans="2:16" ht="12.45">
      <c r="B104"/>
      <c r="C104"/>
      <c r="D104"/>
      <c r="E104"/>
      <c r="F104"/>
      <c r="G104"/>
      <c r="H104"/>
      <c r="I104"/>
      <c r="J104"/>
      <c r="K104"/>
      <c r="L104"/>
      <c r="M104"/>
      <c r="N104"/>
      <c r="O104"/>
      <c r="P104"/>
    </row>
    <row r="105" spans="2:16" ht="12.45">
      <c r="B105"/>
      <c r="C105"/>
      <c r="D105"/>
      <c r="E105"/>
      <c r="F105"/>
      <c r="G105"/>
      <c r="H105"/>
      <c r="I105"/>
      <c r="J105"/>
      <c r="K105"/>
      <c r="L105"/>
      <c r="M105"/>
      <c r="N105"/>
      <c r="O105"/>
      <c r="P105"/>
    </row>
    <row r="106" spans="2:16" ht="12.45">
      <c r="B106"/>
      <c r="C106"/>
      <c r="D106"/>
      <c r="E106"/>
      <c r="F106"/>
      <c r="G106"/>
      <c r="H106"/>
      <c r="I106"/>
      <c r="J106"/>
      <c r="K106"/>
      <c r="L106"/>
      <c r="M106"/>
      <c r="N106"/>
      <c r="O106"/>
      <c r="P106"/>
    </row>
    <row r="107" spans="2:16" ht="12.45">
      <c r="B107"/>
      <c r="C107"/>
      <c r="D107"/>
      <c r="E107"/>
      <c r="F107"/>
      <c r="G107"/>
      <c r="H107"/>
      <c r="I107"/>
      <c r="J107"/>
      <c r="K107"/>
      <c r="L107"/>
      <c r="M107"/>
      <c r="N107"/>
      <c r="O107"/>
      <c r="P107"/>
    </row>
    <row r="108" spans="2:16" ht="12.45">
      <c r="B108"/>
      <c r="C108"/>
      <c r="D108"/>
      <c r="E108"/>
      <c r="F108"/>
      <c r="G108"/>
      <c r="H108"/>
      <c r="I108"/>
      <c r="J108"/>
      <c r="K108"/>
      <c r="L108"/>
      <c r="M108"/>
      <c r="N108"/>
      <c r="O108"/>
      <c r="P108"/>
    </row>
    <row r="109" spans="2:16" ht="12.45">
      <c r="B109"/>
      <c r="C109"/>
      <c r="D109"/>
      <c r="E109"/>
      <c r="F109"/>
      <c r="G109"/>
      <c r="H109"/>
      <c r="I109"/>
      <c r="J109"/>
      <c r="K109"/>
      <c r="L109"/>
      <c r="M109"/>
      <c r="N109"/>
      <c r="O109"/>
      <c r="P109"/>
    </row>
    <row r="110" spans="2:16" ht="12.45">
      <c r="B110"/>
      <c r="C110"/>
      <c r="D110"/>
      <c r="E110"/>
      <c r="F110"/>
      <c r="G110"/>
      <c r="H110"/>
      <c r="I110"/>
      <c r="J110"/>
      <c r="K110"/>
      <c r="L110"/>
      <c r="M110"/>
      <c r="N110"/>
      <c r="O110"/>
      <c r="P110"/>
    </row>
    <row r="111" spans="2:16" ht="12.45">
      <c r="B111"/>
      <c r="C111"/>
      <c r="D111"/>
      <c r="E111"/>
      <c r="F111"/>
      <c r="G111"/>
      <c r="H111"/>
      <c r="I111"/>
      <c r="J111"/>
      <c r="K111"/>
      <c r="L111"/>
      <c r="M111"/>
      <c r="N111"/>
      <c r="O111"/>
      <c r="P111"/>
    </row>
    <row r="112" spans="2:16" ht="12.45">
      <c r="B112"/>
      <c r="C112"/>
      <c r="D112"/>
      <c r="E112"/>
      <c r="F112"/>
      <c r="G112"/>
      <c r="H112"/>
      <c r="I112"/>
      <c r="J112"/>
      <c r="K112"/>
      <c r="L112"/>
      <c r="M112"/>
      <c r="N112"/>
      <c r="O112"/>
      <c r="P112"/>
    </row>
    <row r="113" spans="2:16" ht="12.45">
      <c r="B113"/>
      <c r="C113"/>
      <c r="D113"/>
      <c r="E113"/>
      <c r="F113"/>
      <c r="G113"/>
      <c r="H113"/>
      <c r="I113"/>
      <c r="J113"/>
      <c r="K113"/>
      <c r="L113"/>
      <c r="M113"/>
      <c r="N113"/>
      <c r="O113"/>
      <c r="P113"/>
    </row>
    <row r="114" spans="2:16" ht="12.45">
      <c r="B114"/>
      <c r="C114"/>
      <c r="D114"/>
      <c r="E114"/>
      <c r="F114"/>
      <c r="G114"/>
      <c r="H114"/>
      <c r="I114"/>
      <c r="J114"/>
      <c r="K114"/>
      <c r="L114"/>
      <c r="M114"/>
      <c r="N114"/>
      <c r="O114"/>
      <c r="P114"/>
    </row>
    <row r="115" spans="2:16" ht="12.45">
      <c r="B115"/>
      <c r="C115"/>
      <c r="D115"/>
      <c r="E115"/>
      <c r="F115"/>
      <c r="G115"/>
      <c r="H115"/>
      <c r="I115"/>
      <c r="J115"/>
      <c r="K115"/>
      <c r="L115"/>
      <c r="M115"/>
      <c r="N115"/>
      <c r="O115"/>
      <c r="P115"/>
    </row>
    <row r="116" spans="2:16" ht="12.45">
      <c r="B116"/>
      <c r="C116"/>
      <c r="D116"/>
      <c r="E116"/>
      <c r="F116"/>
      <c r="G116"/>
      <c r="H116"/>
      <c r="I116"/>
      <c r="J116"/>
      <c r="K116"/>
      <c r="L116"/>
      <c r="M116"/>
      <c r="N116"/>
      <c r="O116"/>
      <c r="P116"/>
    </row>
    <row r="117" spans="2:16" ht="12.45">
      <c r="B117"/>
      <c r="C117"/>
      <c r="D117"/>
      <c r="E117"/>
      <c r="F117"/>
      <c r="G117"/>
      <c r="H117"/>
      <c r="I117"/>
      <c r="J117"/>
      <c r="K117"/>
      <c r="L117"/>
      <c r="M117"/>
      <c r="N117"/>
      <c r="O117"/>
      <c r="P117"/>
    </row>
    <row r="118" spans="2:16" ht="12.45">
      <c r="B118"/>
      <c r="C118"/>
      <c r="D118"/>
      <c r="E118"/>
      <c r="F118"/>
      <c r="G118"/>
      <c r="H118"/>
      <c r="I118"/>
      <c r="J118"/>
      <c r="K118"/>
      <c r="L118"/>
      <c r="M118"/>
      <c r="N118"/>
      <c r="O118"/>
      <c r="P118"/>
    </row>
    <row r="119" spans="2:16" ht="12.45">
      <c r="B119"/>
      <c r="C119"/>
      <c r="D119"/>
      <c r="E119"/>
      <c r="F119"/>
      <c r="G119"/>
      <c r="H119"/>
      <c r="I119"/>
      <c r="J119"/>
      <c r="K119"/>
      <c r="L119"/>
      <c r="M119"/>
      <c r="N119"/>
      <c r="O119"/>
      <c r="P119"/>
    </row>
    <row r="120" spans="2:16" ht="12.45">
      <c r="B120"/>
      <c r="C120"/>
      <c r="D120"/>
      <c r="E120"/>
      <c r="F120"/>
      <c r="G120"/>
      <c r="H120"/>
      <c r="I120"/>
      <c r="J120"/>
      <c r="K120"/>
      <c r="L120"/>
      <c r="M120"/>
      <c r="N120"/>
      <c r="O120"/>
      <c r="P120"/>
    </row>
    <row r="121" spans="2:16" ht="12.45">
      <c r="B121"/>
      <c r="C121"/>
      <c r="D121"/>
      <c r="E121"/>
      <c r="F121"/>
      <c r="G121"/>
      <c r="H121"/>
      <c r="I121"/>
      <c r="J121"/>
      <c r="K121"/>
      <c r="L121"/>
      <c r="M121"/>
      <c r="N121"/>
      <c r="O121"/>
      <c r="P121"/>
    </row>
    <row r="122" spans="2:16" ht="12.45">
      <c r="B122"/>
      <c r="C122"/>
      <c r="D122"/>
      <c r="E122"/>
      <c r="F122"/>
      <c r="G122"/>
      <c r="H122"/>
      <c r="I122"/>
      <c r="J122"/>
      <c r="K122"/>
      <c r="L122"/>
      <c r="M122"/>
      <c r="N122"/>
      <c r="O122"/>
      <c r="P122"/>
    </row>
    <row r="123" spans="2:16" ht="12.45">
      <c r="B123"/>
      <c r="C123"/>
      <c r="D123"/>
      <c r="E123"/>
      <c r="F123"/>
      <c r="G123"/>
      <c r="H123"/>
      <c r="I123"/>
      <c r="J123"/>
      <c r="K123"/>
      <c r="L123"/>
      <c r="M123"/>
      <c r="N123"/>
      <c r="O123"/>
      <c r="P123"/>
    </row>
    <row r="124" spans="2:16" ht="12.45">
      <c r="B124"/>
      <c r="C124"/>
      <c r="D124"/>
      <c r="E124"/>
      <c r="F124"/>
      <c r="G124"/>
      <c r="H124"/>
      <c r="I124"/>
      <c r="J124"/>
      <c r="K124"/>
      <c r="L124"/>
      <c r="M124"/>
      <c r="N124"/>
      <c r="O124"/>
      <c r="P124"/>
    </row>
    <row r="125" spans="2:16" ht="12.45">
      <c r="B125"/>
      <c r="C125"/>
      <c r="D125"/>
      <c r="E125"/>
      <c r="F125"/>
      <c r="G125"/>
      <c r="H125"/>
      <c r="I125"/>
      <c r="J125"/>
      <c r="K125"/>
      <c r="L125"/>
      <c r="M125"/>
      <c r="N125"/>
      <c r="O125"/>
      <c r="P125"/>
    </row>
    <row r="126" spans="2:16" ht="12.45">
      <c r="B126"/>
      <c r="C126"/>
      <c r="D126"/>
      <c r="E126"/>
      <c r="F126"/>
      <c r="G126"/>
      <c r="H126"/>
      <c r="I126"/>
      <c r="J126"/>
      <c r="K126"/>
      <c r="L126"/>
      <c r="M126"/>
      <c r="N126"/>
      <c r="O126"/>
      <c r="P126"/>
    </row>
    <row r="127" spans="2:16" ht="12.45">
      <c r="B127"/>
      <c r="C127"/>
      <c r="D127"/>
      <c r="E127"/>
      <c r="F127"/>
      <c r="G127"/>
      <c r="H127"/>
      <c r="I127"/>
      <c r="J127"/>
      <c r="K127"/>
      <c r="L127"/>
      <c r="M127"/>
      <c r="N127"/>
      <c r="O127"/>
      <c r="P127"/>
    </row>
    <row r="128" spans="2:16" ht="12.45">
      <c r="B128"/>
      <c r="C128"/>
      <c r="D128"/>
      <c r="E128"/>
      <c r="F128"/>
      <c r="G128"/>
      <c r="H128"/>
      <c r="I128"/>
      <c r="J128"/>
      <c r="K128"/>
      <c r="L128"/>
      <c r="M128"/>
      <c r="N128"/>
      <c r="O128"/>
      <c r="P128"/>
    </row>
    <row r="129" spans="2:16" ht="12.45">
      <c r="B129"/>
      <c r="C129"/>
      <c r="D129"/>
      <c r="E129"/>
      <c r="F129"/>
      <c r="G129"/>
      <c r="H129"/>
      <c r="I129"/>
      <c r="J129"/>
      <c r="K129"/>
      <c r="L129"/>
      <c r="M129"/>
      <c r="N129"/>
      <c r="O129"/>
      <c r="P129"/>
    </row>
    <row r="130" spans="2:16" ht="12.45">
      <c r="B130"/>
      <c r="C130"/>
      <c r="D130"/>
      <c r="E130"/>
      <c r="F130"/>
      <c r="G130"/>
      <c r="H130"/>
      <c r="I130"/>
      <c r="J130"/>
      <c r="K130"/>
      <c r="L130"/>
      <c r="M130"/>
      <c r="N130"/>
      <c r="O130"/>
      <c r="P130"/>
    </row>
    <row r="131" spans="2:16" ht="12.45">
      <c r="B131"/>
      <c r="C131"/>
      <c r="D131"/>
      <c r="E131"/>
      <c r="F131"/>
      <c r="G131"/>
      <c r="H131"/>
      <c r="I131"/>
      <c r="J131"/>
      <c r="K131"/>
      <c r="L131"/>
      <c r="M131"/>
      <c r="N131"/>
      <c r="O131"/>
      <c r="P131"/>
    </row>
    <row r="132" spans="2:16" ht="12.45">
      <c r="B132"/>
      <c r="C132"/>
      <c r="D132"/>
      <c r="E132"/>
      <c r="F132"/>
      <c r="G132"/>
      <c r="H132"/>
      <c r="I132"/>
      <c r="J132"/>
      <c r="K132"/>
      <c r="L132"/>
      <c r="M132"/>
      <c r="N132"/>
      <c r="O132"/>
      <c r="P132"/>
    </row>
    <row r="133" spans="2:16" ht="12.45">
      <c r="B133"/>
      <c r="C133"/>
      <c r="D133"/>
      <c r="E133"/>
      <c r="F133"/>
      <c r="G133"/>
      <c r="H133"/>
      <c r="I133"/>
      <c r="J133"/>
      <c r="K133"/>
      <c r="L133"/>
      <c r="M133"/>
      <c r="N133"/>
      <c r="O133"/>
      <c r="P133"/>
    </row>
    <row r="134" spans="2:16" ht="12.45">
      <c r="B134"/>
      <c r="C134"/>
      <c r="D134"/>
      <c r="E134"/>
      <c r="F134"/>
      <c r="G134"/>
      <c r="H134"/>
      <c r="I134"/>
      <c r="J134"/>
      <c r="K134"/>
      <c r="L134"/>
      <c r="M134"/>
      <c r="N134"/>
      <c r="O134"/>
      <c r="P134"/>
    </row>
    <row r="135" spans="2:16" ht="12.45">
      <c r="B135"/>
      <c r="C135"/>
      <c r="D135"/>
      <c r="E135"/>
      <c r="F135"/>
      <c r="G135"/>
      <c r="H135"/>
      <c r="I135"/>
      <c r="J135"/>
      <c r="K135"/>
      <c r="L135"/>
      <c r="M135"/>
      <c r="N135"/>
      <c r="O135"/>
      <c r="P135"/>
    </row>
    <row r="136" spans="2:16" ht="12.45">
      <c r="B136"/>
      <c r="C136"/>
      <c r="D136"/>
      <c r="E136"/>
      <c r="F136"/>
      <c r="G136"/>
      <c r="H136"/>
      <c r="I136"/>
      <c r="J136"/>
      <c r="K136"/>
      <c r="L136"/>
      <c r="M136"/>
      <c r="N136"/>
      <c r="O136"/>
      <c r="P136"/>
    </row>
    <row r="137" spans="2:16" ht="12.45">
      <c r="B137"/>
      <c r="C137"/>
      <c r="D137"/>
      <c r="E137"/>
      <c r="F137"/>
      <c r="G137"/>
      <c r="H137"/>
      <c r="I137"/>
      <c r="J137"/>
      <c r="K137"/>
      <c r="L137"/>
      <c r="M137"/>
      <c r="N137"/>
      <c r="O137"/>
      <c r="P137"/>
    </row>
    <row r="138" spans="2:16" ht="12.45">
      <c r="B138"/>
      <c r="C138"/>
      <c r="D138"/>
      <c r="E138"/>
      <c r="F138"/>
      <c r="G138"/>
      <c r="H138"/>
      <c r="I138"/>
      <c r="J138"/>
      <c r="K138"/>
      <c r="L138"/>
      <c r="M138"/>
      <c r="N138"/>
      <c r="O138"/>
      <c r="P138"/>
    </row>
    <row r="139" spans="2:16" ht="12.45">
      <c r="B139"/>
      <c r="C139"/>
      <c r="D139"/>
      <c r="E139"/>
      <c r="F139"/>
      <c r="G139"/>
      <c r="H139"/>
      <c r="I139"/>
      <c r="J139"/>
      <c r="K139"/>
      <c r="L139"/>
      <c r="M139"/>
      <c r="N139"/>
      <c r="O139"/>
      <c r="P139"/>
    </row>
    <row r="140" spans="2:16" ht="12.45">
      <c r="B140"/>
      <c r="C140"/>
      <c r="D140"/>
      <c r="E140"/>
      <c r="F140"/>
      <c r="G140"/>
      <c r="H140"/>
      <c r="I140"/>
      <c r="J140"/>
      <c r="K140"/>
      <c r="L140"/>
      <c r="M140"/>
      <c r="N140"/>
      <c r="O140"/>
      <c r="P140"/>
    </row>
    <row r="141" spans="2:16" ht="12.45">
      <c r="B141"/>
      <c r="C141"/>
      <c r="D141"/>
      <c r="E141"/>
      <c r="F141"/>
      <c r="G141"/>
      <c r="H141"/>
      <c r="I141"/>
      <c r="J141"/>
      <c r="K141"/>
      <c r="L141"/>
      <c r="M141"/>
      <c r="N141"/>
      <c r="O141"/>
      <c r="P141"/>
    </row>
    <row r="142" spans="2:16" ht="12.45">
      <c r="B142"/>
      <c r="C142"/>
      <c r="D142"/>
      <c r="E142"/>
      <c r="F142"/>
      <c r="G142"/>
      <c r="H142"/>
      <c r="I142"/>
      <c r="J142"/>
      <c r="K142"/>
      <c r="L142"/>
      <c r="M142"/>
      <c r="N142"/>
      <c r="O142"/>
      <c r="P142"/>
    </row>
    <row r="143" spans="2:16" ht="12.45">
      <c r="B143"/>
      <c r="C143"/>
      <c r="D143"/>
      <c r="E143"/>
      <c r="F143"/>
      <c r="G143"/>
      <c r="H143"/>
      <c r="I143"/>
      <c r="J143"/>
      <c r="K143"/>
      <c r="L143"/>
      <c r="M143"/>
      <c r="N143"/>
      <c r="O143"/>
      <c r="P143"/>
    </row>
    <row r="144" spans="2:16" ht="12.45">
      <c r="B144"/>
      <c r="C144"/>
      <c r="D144"/>
      <c r="E144"/>
      <c r="F144"/>
      <c r="G144"/>
      <c r="H144"/>
      <c r="I144"/>
      <c r="J144"/>
      <c r="K144"/>
      <c r="L144"/>
      <c r="M144"/>
      <c r="N144"/>
      <c r="O144"/>
      <c r="P144"/>
    </row>
    <row r="145" spans="2:16" ht="12.45">
      <c r="B145"/>
      <c r="C145"/>
      <c r="D145"/>
      <c r="E145"/>
      <c r="F145"/>
      <c r="G145"/>
      <c r="H145"/>
      <c r="I145"/>
      <c r="J145"/>
      <c r="K145"/>
      <c r="L145"/>
      <c r="M145"/>
      <c r="N145"/>
      <c r="O145"/>
      <c r="P145"/>
    </row>
    <row r="146" spans="2:16" ht="12.45">
      <c r="B146"/>
      <c r="C146"/>
      <c r="D146"/>
      <c r="E146"/>
      <c r="F146"/>
      <c r="G146"/>
      <c r="H146"/>
      <c r="I146"/>
      <c r="J146"/>
      <c r="K146"/>
      <c r="L146"/>
      <c r="M146"/>
      <c r="N146"/>
      <c r="O146"/>
      <c r="P146"/>
    </row>
    <row r="147" spans="2:16" ht="12.45">
      <c r="B147"/>
      <c r="C147"/>
      <c r="D147"/>
      <c r="E147"/>
      <c r="F147"/>
      <c r="G147"/>
      <c r="H147"/>
      <c r="I147"/>
      <c r="J147"/>
      <c r="K147"/>
      <c r="L147"/>
      <c r="M147"/>
      <c r="N147"/>
      <c r="O147"/>
      <c r="P147"/>
    </row>
    <row r="148" spans="2:16" ht="12.45">
      <c r="B148"/>
      <c r="C148"/>
      <c r="D148"/>
      <c r="E148"/>
      <c r="F148"/>
      <c r="G148"/>
      <c r="H148"/>
      <c r="I148"/>
      <c r="J148"/>
      <c r="K148"/>
      <c r="L148"/>
      <c r="M148"/>
      <c r="N148"/>
      <c r="O148"/>
      <c r="P148"/>
    </row>
    <row r="149" spans="2:16" ht="12.45">
      <c r="B149"/>
      <c r="C149"/>
      <c r="D149"/>
      <c r="E149"/>
      <c r="F149"/>
      <c r="G149"/>
      <c r="H149"/>
      <c r="I149"/>
      <c r="J149"/>
      <c r="K149"/>
      <c r="L149"/>
      <c r="M149"/>
      <c r="N149"/>
      <c r="O149"/>
      <c r="P149"/>
    </row>
    <row r="150" spans="2:16" ht="12.45">
      <c r="B150"/>
      <c r="C150"/>
      <c r="D150"/>
      <c r="E150"/>
      <c r="F150"/>
      <c r="G150"/>
      <c r="H150"/>
      <c r="I150"/>
      <c r="J150"/>
      <c r="K150"/>
      <c r="L150"/>
      <c r="M150"/>
      <c r="N150"/>
      <c r="O150"/>
      <c r="P150"/>
    </row>
    <row r="151" spans="2:16" ht="12.45">
      <c r="B151"/>
      <c r="C151"/>
      <c r="D151"/>
      <c r="E151"/>
      <c r="F151"/>
      <c r="G151"/>
      <c r="H151"/>
      <c r="I151"/>
      <c r="J151"/>
      <c r="K151"/>
      <c r="L151"/>
      <c r="M151"/>
      <c r="N151"/>
      <c r="O151"/>
      <c r="P151"/>
    </row>
    <row r="152" spans="2:16" ht="12.45">
      <c r="B152"/>
      <c r="C152"/>
      <c r="D152"/>
      <c r="E152"/>
      <c r="F152"/>
      <c r="G152"/>
      <c r="H152"/>
      <c r="I152"/>
      <c r="J152"/>
      <c r="K152"/>
      <c r="L152"/>
      <c r="M152"/>
      <c r="N152"/>
      <c r="O152"/>
      <c r="P152"/>
    </row>
    <row r="153" spans="2:16" ht="12.45">
      <c r="B153"/>
      <c r="C153"/>
      <c r="D153"/>
      <c r="E153"/>
      <c r="F153"/>
      <c r="G153"/>
      <c r="H153"/>
      <c r="I153"/>
      <c r="J153"/>
      <c r="K153"/>
      <c r="L153"/>
      <c r="M153"/>
      <c r="N153"/>
      <c r="O153"/>
      <c r="P153"/>
    </row>
    <row r="154" spans="2:16" ht="12.45">
      <c r="B154"/>
      <c r="C154"/>
      <c r="D154"/>
      <c r="E154"/>
      <c r="F154"/>
      <c r="G154"/>
      <c r="H154"/>
      <c r="I154"/>
      <c r="J154"/>
      <c r="K154"/>
      <c r="L154"/>
      <c r="M154"/>
      <c r="N154"/>
      <c r="O154"/>
      <c r="P154"/>
    </row>
    <row r="155" spans="2:16" ht="12.45">
      <c r="B155"/>
      <c r="C155"/>
      <c r="D155"/>
      <c r="E155"/>
      <c r="F155"/>
      <c r="G155"/>
      <c r="H155"/>
      <c r="I155"/>
      <c r="J155"/>
      <c r="K155"/>
      <c r="L155"/>
      <c r="M155"/>
      <c r="N155"/>
      <c r="O155"/>
      <c r="P155"/>
    </row>
    <row r="156" spans="2:16" ht="12.45">
      <c r="B156"/>
      <c r="C156"/>
      <c r="D156"/>
      <c r="E156"/>
      <c r="F156"/>
      <c r="G156"/>
      <c r="H156"/>
      <c r="I156"/>
      <c r="J156"/>
      <c r="K156"/>
      <c r="L156"/>
      <c r="M156"/>
      <c r="N156"/>
      <c r="O156"/>
      <c r="P156"/>
    </row>
    <row r="157" spans="2:16" ht="12.45">
      <c r="B157"/>
      <c r="C157"/>
      <c r="D157"/>
      <c r="E157"/>
      <c r="F157"/>
      <c r="G157"/>
      <c r="H157"/>
      <c r="I157"/>
      <c r="J157"/>
      <c r="K157"/>
      <c r="L157"/>
      <c r="M157"/>
      <c r="N157"/>
      <c r="O157"/>
      <c r="P157"/>
    </row>
    <row r="158" spans="2:16" ht="12.45">
      <c r="B158"/>
      <c r="C158"/>
      <c r="D158"/>
      <c r="E158"/>
      <c r="F158"/>
      <c r="G158"/>
      <c r="H158"/>
      <c r="I158"/>
      <c r="J158"/>
      <c r="K158"/>
      <c r="L158"/>
      <c r="M158"/>
      <c r="N158"/>
      <c r="O158"/>
      <c r="P158"/>
    </row>
    <row r="159" spans="2:16" ht="12.45">
      <c r="B159"/>
      <c r="C159"/>
      <c r="D159"/>
      <c r="E159"/>
      <c r="F159"/>
      <c r="G159"/>
      <c r="H159"/>
      <c r="I159"/>
      <c r="J159"/>
      <c r="K159"/>
      <c r="L159"/>
      <c r="M159"/>
      <c r="N159"/>
      <c r="O159"/>
      <c r="P159"/>
    </row>
    <row r="160" spans="2:16" ht="12.45">
      <c r="B160"/>
      <c r="C160"/>
      <c r="D160"/>
      <c r="E160"/>
      <c r="F160"/>
      <c r="G160"/>
      <c r="H160"/>
      <c r="I160"/>
      <c r="J160"/>
      <c r="K160"/>
      <c r="L160"/>
      <c r="M160"/>
      <c r="N160"/>
      <c r="O160"/>
      <c r="P160"/>
    </row>
    <row r="161" spans="2:16" ht="12.45">
      <c r="B161"/>
      <c r="C161"/>
      <c r="D161"/>
      <c r="E161"/>
      <c r="F161"/>
      <c r="G161"/>
      <c r="H161"/>
      <c r="I161"/>
      <c r="J161"/>
      <c r="K161"/>
      <c r="L161"/>
      <c r="M161"/>
      <c r="N161"/>
      <c r="O161"/>
      <c r="P161"/>
    </row>
    <row r="162" spans="2:16" ht="12.45">
      <c r="B162"/>
      <c r="C162"/>
      <c r="D162"/>
      <c r="E162"/>
      <c r="F162"/>
      <c r="G162"/>
      <c r="H162"/>
      <c r="I162"/>
      <c r="J162"/>
      <c r="K162"/>
      <c r="L162"/>
      <c r="M162"/>
      <c r="N162"/>
      <c r="O162"/>
      <c r="P162"/>
    </row>
    <row r="163" spans="2:16" ht="12.45">
      <c r="B163"/>
      <c r="C163"/>
      <c r="D163"/>
      <c r="E163"/>
      <c r="F163"/>
      <c r="G163"/>
      <c r="H163"/>
      <c r="I163"/>
      <c r="J163"/>
      <c r="K163"/>
      <c r="L163"/>
      <c r="M163"/>
      <c r="N163"/>
      <c r="O163"/>
      <c r="P163"/>
    </row>
    <row r="164" spans="2:16" ht="12.45">
      <c r="B164"/>
      <c r="C164"/>
      <c r="D164"/>
      <c r="E164"/>
      <c r="F164"/>
      <c r="G164"/>
      <c r="H164"/>
      <c r="I164"/>
      <c r="J164"/>
      <c r="K164"/>
      <c r="L164"/>
      <c r="M164"/>
      <c r="N164"/>
      <c r="O164"/>
      <c r="P164"/>
    </row>
    <row r="165" spans="2:16" ht="12.45">
      <c r="B165"/>
      <c r="C165"/>
      <c r="D165"/>
      <c r="E165"/>
      <c r="F165"/>
      <c r="G165"/>
      <c r="H165"/>
      <c r="I165"/>
      <c r="J165"/>
      <c r="K165"/>
      <c r="L165"/>
      <c r="M165"/>
      <c r="N165"/>
      <c r="O165"/>
      <c r="P165"/>
    </row>
    <row r="166" spans="2:16" ht="12.45">
      <c r="B166"/>
      <c r="C166"/>
      <c r="D166"/>
      <c r="E166"/>
      <c r="F166"/>
      <c r="G166"/>
      <c r="H166"/>
      <c r="I166"/>
      <c r="J166"/>
      <c r="K166"/>
      <c r="L166"/>
      <c r="M166"/>
      <c r="N166"/>
      <c r="O166"/>
      <c r="P166"/>
    </row>
    <row r="167" spans="2:16" ht="12.45">
      <c r="B167"/>
      <c r="C167"/>
      <c r="D167"/>
      <c r="E167"/>
      <c r="F167"/>
      <c r="G167"/>
      <c r="H167"/>
      <c r="I167"/>
      <c r="J167"/>
      <c r="K167"/>
      <c r="L167"/>
      <c r="M167"/>
      <c r="N167"/>
      <c r="O167"/>
      <c r="P167"/>
    </row>
    <row r="168" spans="2:16" ht="12.45">
      <c r="B168"/>
      <c r="C168"/>
      <c r="D168"/>
      <c r="E168"/>
      <c r="F168"/>
      <c r="G168"/>
      <c r="H168"/>
      <c r="I168"/>
      <c r="J168"/>
      <c r="K168"/>
      <c r="L168"/>
      <c r="M168"/>
      <c r="N168"/>
      <c r="O168"/>
      <c r="P168"/>
    </row>
    <row r="169" spans="2:16" ht="12.45">
      <c r="B169"/>
      <c r="C169"/>
      <c r="D169"/>
      <c r="E169"/>
      <c r="F169"/>
      <c r="G169"/>
      <c r="H169"/>
      <c r="I169"/>
      <c r="J169"/>
      <c r="K169"/>
      <c r="L169"/>
      <c r="M169"/>
      <c r="N169"/>
      <c r="O169"/>
      <c r="P169"/>
    </row>
    <row r="170" spans="2:16" ht="12.45">
      <c r="B170"/>
      <c r="C170"/>
      <c r="D170"/>
      <c r="E170"/>
      <c r="F170"/>
      <c r="G170"/>
      <c r="H170"/>
      <c r="I170"/>
      <c r="J170"/>
      <c r="K170"/>
      <c r="L170"/>
      <c r="M170"/>
      <c r="N170"/>
      <c r="O170"/>
      <c r="P170"/>
    </row>
    <row r="171" spans="2:16" ht="12.45">
      <c r="B171"/>
      <c r="C171"/>
      <c r="D171"/>
      <c r="E171"/>
      <c r="F171"/>
      <c r="G171"/>
      <c r="H171"/>
      <c r="I171"/>
      <c r="J171"/>
      <c r="K171"/>
      <c r="L171"/>
      <c r="M171"/>
      <c r="N171"/>
      <c r="O171"/>
      <c r="P171"/>
    </row>
    <row r="172" spans="2:16" ht="12.45">
      <c r="B172"/>
      <c r="C172"/>
      <c r="D172"/>
      <c r="E172"/>
      <c r="F172"/>
      <c r="G172"/>
      <c r="H172"/>
      <c r="I172"/>
      <c r="J172"/>
      <c r="K172"/>
      <c r="L172"/>
      <c r="M172"/>
      <c r="N172"/>
      <c r="O172"/>
      <c r="P172"/>
    </row>
    <row r="173" spans="2:16" ht="12.45">
      <c r="B173"/>
      <c r="C173"/>
      <c r="D173"/>
      <c r="E173"/>
      <c r="F173"/>
      <c r="G173"/>
      <c r="H173"/>
      <c r="I173"/>
      <c r="J173"/>
      <c r="K173"/>
      <c r="L173"/>
      <c r="M173"/>
      <c r="N173"/>
      <c r="O173"/>
      <c r="P173"/>
    </row>
    <row r="174" spans="2:16" ht="12.45">
      <c r="B174"/>
      <c r="C174"/>
      <c r="D174"/>
      <c r="E174"/>
      <c r="F174"/>
      <c r="G174"/>
      <c r="H174"/>
      <c r="I174"/>
      <c r="J174"/>
      <c r="K174"/>
      <c r="L174"/>
      <c r="M174"/>
      <c r="N174"/>
      <c r="O174"/>
      <c r="P174"/>
    </row>
    <row r="175" spans="2:16" ht="12.45">
      <c r="B175"/>
      <c r="C175"/>
      <c r="D175"/>
      <c r="E175"/>
      <c r="F175"/>
      <c r="G175"/>
      <c r="H175"/>
      <c r="I175"/>
      <c r="J175"/>
      <c r="K175"/>
      <c r="L175"/>
      <c r="M175"/>
      <c r="N175"/>
      <c r="O175"/>
      <c r="P175"/>
    </row>
    <row r="176" spans="2:16" ht="12.45">
      <c r="B176"/>
      <c r="C176"/>
      <c r="D176"/>
      <c r="E176"/>
      <c r="F176"/>
      <c r="G176"/>
      <c r="H176"/>
      <c r="I176"/>
      <c r="J176"/>
      <c r="K176"/>
      <c r="L176"/>
      <c r="M176"/>
      <c r="N176"/>
      <c r="O176"/>
      <c r="P176"/>
    </row>
    <row r="177" spans="2:16" ht="12.45">
      <c r="B177"/>
      <c r="C177"/>
      <c r="D177"/>
      <c r="E177"/>
      <c r="F177"/>
      <c r="G177"/>
      <c r="H177"/>
      <c r="I177"/>
      <c r="J177"/>
      <c r="K177"/>
      <c r="L177"/>
      <c r="M177"/>
      <c r="N177"/>
      <c r="O177"/>
      <c r="P177"/>
    </row>
    <row r="178" spans="2:16" ht="12.45">
      <c r="B178"/>
      <c r="C178"/>
      <c r="D178"/>
      <c r="E178"/>
      <c r="F178"/>
      <c r="G178"/>
      <c r="H178"/>
      <c r="I178"/>
      <c r="J178"/>
      <c r="K178"/>
      <c r="L178"/>
      <c r="M178"/>
      <c r="N178"/>
      <c r="O178"/>
      <c r="P178"/>
    </row>
    <row r="179" spans="2:16" ht="12.45">
      <c r="B179"/>
      <c r="C179"/>
      <c r="D179"/>
      <c r="E179"/>
      <c r="F179"/>
      <c r="G179"/>
      <c r="H179"/>
      <c r="I179"/>
      <c r="J179"/>
      <c r="K179"/>
      <c r="L179"/>
      <c r="M179"/>
      <c r="N179"/>
      <c r="O179"/>
      <c r="P179"/>
    </row>
    <row r="180" spans="2:16" ht="12.45">
      <c r="B180"/>
      <c r="C180"/>
      <c r="D180"/>
      <c r="E180"/>
      <c r="F180"/>
      <c r="G180"/>
      <c r="H180"/>
      <c r="I180"/>
      <c r="J180"/>
      <c r="K180"/>
      <c r="L180"/>
      <c r="M180"/>
      <c r="N180"/>
      <c r="O180"/>
      <c r="P180"/>
    </row>
    <row r="181" spans="2:16" ht="12.45">
      <c r="B181"/>
      <c r="C181"/>
      <c r="D181"/>
      <c r="E181"/>
      <c r="F181"/>
      <c r="G181"/>
      <c r="H181"/>
      <c r="I181"/>
      <c r="J181"/>
      <c r="K181"/>
      <c r="L181"/>
      <c r="M181"/>
      <c r="N181"/>
      <c r="O181"/>
      <c r="P181"/>
    </row>
    <row r="182" spans="2:16" ht="12.45">
      <c r="B182"/>
      <c r="C182"/>
      <c r="D182"/>
      <c r="E182"/>
      <c r="F182"/>
      <c r="G182"/>
      <c r="H182"/>
      <c r="I182"/>
      <c r="J182"/>
      <c r="K182"/>
      <c r="L182"/>
      <c r="M182"/>
      <c r="N182"/>
      <c r="O182"/>
      <c r="P182"/>
    </row>
    <row r="183" spans="2:16" ht="12.45">
      <c r="B183"/>
      <c r="C183"/>
      <c r="D183"/>
      <c r="E183"/>
      <c r="F183"/>
      <c r="G183"/>
      <c r="H183"/>
      <c r="I183"/>
      <c r="J183"/>
      <c r="K183"/>
      <c r="L183"/>
      <c r="M183"/>
      <c r="N183"/>
      <c r="O183"/>
      <c r="P183"/>
    </row>
    <row r="184" spans="2:16" ht="12.45">
      <c r="B184"/>
      <c r="C184"/>
      <c r="D184"/>
      <c r="E184"/>
      <c r="F184"/>
      <c r="G184"/>
      <c r="H184"/>
      <c r="I184"/>
      <c r="J184"/>
      <c r="K184"/>
      <c r="L184"/>
      <c r="M184"/>
      <c r="N184"/>
      <c r="O184"/>
      <c r="P184"/>
    </row>
    <row r="185" spans="2:16" ht="12.45">
      <c r="B185"/>
      <c r="C185"/>
      <c r="D185"/>
      <c r="E185"/>
      <c r="F185"/>
      <c r="G185"/>
      <c r="H185"/>
      <c r="I185"/>
      <c r="J185"/>
      <c r="K185"/>
      <c r="L185"/>
      <c r="M185"/>
      <c r="N185"/>
      <c r="O185"/>
      <c r="P185"/>
    </row>
    <row r="186" spans="2:16" ht="12.45">
      <c r="B186"/>
      <c r="C186"/>
      <c r="D186"/>
      <c r="E186"/>
      <c r="F186"/>
      <c r="G186"/>
      <c r="H186"/>
      <c r="I186"/>
      <c r="J186"/>
      <c r="K186"/>
      <c r="L186"/>
      <c r="M186"/>
      <c r="N186"/>
      <c r="O186"/>
      <c r="P186"/>
    </row>
    <row r="187" spans="2:16" ht="12.45">
      <c r="B187"/>
      <c r="C187"/>
      <c r="D187"/>
      <c r="E187"/>
      <c r="F187"/>
      <c r="G187"/>
      <c r="H187"/>
      <c r="I187"/>
      <c r="J187"/>
      <c r="K187"/>
      <c r="L187"/>
      <c r="M187"/>
      <c r="N187"/>
      <c r="O187"/>
      <c r="P187"/>
    </row>
    <row r="188" spans="2:16" ht="12.45">
      <c r="B188"/>
      <c r="C188"/>
      <c r="D188"/>
      <c r="E188"/>
      <c r="F188"/>
      <c r="G188"/>
      <c r="H188"/>
      <c r="I188"/>
      <c r="J188"/>
      <c r="K188"/>
      <c r="L188"/>
      <c r="M188"/>
      <c r="N188"/>
      <c r="O188"/>
      <c r="P188"/>
    </row>
    <row r="189" spans="2:16" ht="12.45">
      <c r="B189"/>
      <c r="C189"/>
      <c r="D189"/>
      <c r="E189"/>
      <c r="F189"/>
      <c r="G189"/>
      <c r="H189"/>
      <c r="I189"/>
      <c r="J189"/>
      <c r="K189"/>
      <c r="L189"/>
      <c r="M189"/>
      <c r="N189"/>
      <c r="O189"/>
      <c r="P189"/>
    </row>
    <row r="190" spans="2:16" ht="12.45">
      <c r="B190"/>
      <c r="C190"/>
      <c r="D190"/>
      <c r="E190"/>
      <c r="F190"/>
      <c r="G190"/>
      <c r="H190"/>
      <c r="I190"/>
      <c r="J190"/>
      <c r="K190"/>
      <c r="L190"/>
      <c r="M190"/>
      <c r="N190"/>
      <c r="O190"/>
      <c r="P190"/>
    </row>
    <row r="191" spans="2:16" ht="12.45">
      <c r="B191"/>
      <c r="C191"/>
      <c r="D191"/>
      <c r="E191"/>
      <c r="F191"/>
      <c r="G191"/>
      <c r="H191"/>
      <c r="I191"/>
      <c r="J191"/>
      <c r="K191"/>
      <c r="L191"/>
      <c r="M191"/>
      <c r="N191"/>
      <c r="O191"/>
      <c r="P191"/>
    </row>
    <row r="192" spans="2:16" ht="12.45">
      <c r="B192"/>
      <c r="C192"/>
      <c r="D192"/>
      <c r="E192"/>
      <c r="F192"/>
      <c r="G192"/>
      <c r="H192"/>
      <c r="I192"/>
      <c r="J192"/>
      <c r="K192"/>
      <c r="L192"/>
      <c r="M192"/>
      <c r="N192"/>
      <c r="O192"/>
      <c r="P192"/>
    </row>
    <row r="193" spans="2:16" ht="12.45">
      <c r="B193"/>
      <c r="C193"/>
      <c r="D193"/>
      <c r="E193"/>
      <c r="F193"/>
      <c r="G193"/>
      <c r="H193"/>
      <c r="I193"/>
      <c r="J193"/>
      <c r="K193"/>
      <c r="L193"/>
      <c r="M193"/>
      <c r="N193"/>
      <c r="O193"/>
      <c r="P193"/>
    </row>
    <row r="194" spans="2:16" ht="12.45">
      <c r="B194"/>
      <c r="C194"/>
      <c r="D194"/>
      <c r="E194"/>
      <c r="F194"/>
      <c r="G194"/>
      <c r="H194"/>
      <c r="I194"/>
      <c r="J194"/>
      <c r="K194"/>
      <c r="L194"/>
      <c r="M194"/>
      <c r="N194"/>
      <c r="O194"/>
      <c r="P194"/>
    </row>
    <row r="195" spans="2:16" ht="12.45">
      <c r="B195"/>
      <c r="C195"/>
      <c r="D195"/>
      <c r="E195"/>
      <c r="F195"/>
      <c r="G195"/>
      <c r="H195"/>
      <c r="I195"/>
      <c r="J195"/>
      <c r="K195"/>
      <c r="L195"/>
      <c r="M195"/>
      <c r="N195"/>
      <c r="O195"/>
      <c r="P195"/>
    </row>
    <row r="196" spans="2:16" ht="12.45">
      <c r="B196"/>
      <c r="C196"/>
      <c r="D196"/>
      <c r="E196"/>
      <c r="F196"/>
      <c r="G196"/>
      <c r="H196"/>
      <c r="I196"/>
      <c r="J196"/>
      <c r="K196"/>
      <c r="L196"/>
      <c r="M196"/>
      <c r="N196"/>
      <c r="O196"/>
      <c r="P196"/>
    </row>
    <row r="197" spans="2:16" ht="12.45">
      <c r="B197"/>
      <c r="C197"/>
      <c r="D197"/>
      <c r="E197"/>
      <c r="F197"/>
      <c r="G197"/>
      <c r="H197"/>
      <c r="I197"/>
      <c r="J197"/>
      <c r="K197"/>
      <c r="L197"/>
      <c r="M197"/>
      <c r="N197"/>
      <c r="O197"/>
      <c r="P197"/>
    </row>
    <row r="198" spans="2:16" ht="12.45">
      <c r="B198"/>
      <c r="C198"/>
      <c r="D198"/>
      <c r="E198"/>
      <c r="F198"/>
      <c r="G198"/>
      <c r="H198"/>
      <c r="I198"/>
      <c r="J198"/>
      <c r="K198"/>
      <c r="L198"/>
      <c r="M198"/>
      <c r="N198"/>
      <c r="O198"/>
      <c r="P198"/>
    </row>
    <row r="199" spans="2:16" ht="12.45">
      <c r="B199"/>
      <c r="C199"/>
      <c r="D199"/>
      <c r="E199"/>
      <c r="F199"/>
      <c r="G199"/>
      <c r="H199"/>
      <c r="I199"/>
      <c r="J199"/>
      <c r="K199"/>
      <c r="L199"/>
      <c r="M199"/>
      <c r="N199"/>
      <c r="O199"/>
      <c r="P199"/>
    </row>
    <row r="200" spans="2:16" ht="12.45">
      <c r="B200"/>
      <c r="C200"/>
      <c r="D200"/>
      <c r="E200"/>
      <c r="F200"/>
      <c r="G200"/>
      <c r="H200"/>
      <c r="I200"/>
      <c r="J200"/>
      <c r="K200"/>
      <c r="L200"/>
      <c r="M200"/>
      <c r="N200"/>
      <c r="O200"/>
      <c r="P200"/>
    </row>
    <row r="201" spans="2:16" ht="12.45">
      <c r="B201"/>
      <c r="C201"/>
      <c r="D201"/>
      <c r="E201"/>
      <c r="F201"/>
      <c r="G201"/>
      <c r="H201"/>
      <c r="I201"/>
      <c r="J201"/>
      <c r="K201"/>
      <c r="L201"/>
      <c r="M201"/>
      <c r="N201"/>
      <c r="O201"/>
      <c r="P201"/>
    </row>
    <row r="202" spans="2:16" ht="12.45">
      <c r="B202"/>
      <c r="C202"/>
      <c r="D202"/>
      <c r="E202"/>
      <c r="F202"/>
      <c r="G202"/>
      <c r="H202"/>
      <c r="I202"/>
      <c r="J202"/>
      <c r="K202"/>
      <c r="L202"/>
      <c r="M202"/>
      <c r="N202"/>
      <c r="O202"/>
      <c r="P202"/>
    </row>
    <row r="203" spans="2:16" ht="12.45">
      <c r="B203"/>
      <c r="C203"/>
      <c r="D203"/>
      <c r="E203"/>
      <c r="F203"/>
      <c r="G203"/>
      <c r="H203"/>
      <c r="I203"/>
      <c r="J203"/>
      <c r="K203"/>
      <c r="L203"/>
      <c r="M203"/>
      <c r="N203"/>
      <c r="O203"/>
      <c r="P203"/>
    </row>
    <row r="204" spans="2:16" ht="12.45">
      <c r="B204"/>
      <c r="C204"/>
      <c r="D204"/>
      <c r="E204"/>
      <c r="F204"/>
      <c r="G204"/>
      <c r="H204"/>
      <c r="I204"/>
      <c r="J204"/>
      <c r="K204"/>
      <c r="L204"/>
      <c r="M204"/>
      <c r="N204"/>
      <c r="O204"/>
      <c r="P204"/>
    </row>
    <row r="205" spans="2:16" ht="12.45">
      <c r="B205"/>
      <c r="C205"/>
      <c r="D205"/>
      <c r="E205"/>
      <c r="F205"/>
      <c r="G205"/>
      <c r="H205"/>
      <c r="I205"/>
      <c r="J205"/>
      <c r="K205"/>
      <c r="L205"/>
      <c r="M205"/>
      <c r="N205"/>
      <c r="O205"/>
      <c r="P205"/>
    </row>
    <row r="206" spans="2:16" ht="12.45">
      <c r="B206"/>
      <c r="C206"/>
      <c r="D206"/>
      <c r="E206"/>
      <c r="F206"/>
      <c r="G206"/>
      <c r="H206"/>
      <c r="I206"/>
      <c r="J206"/>
      <c r="K206"/>
      <c r="L206"/>
      <c r="M206"/>
      <c r="N206"/>
      <c r="O206"/>
      <c r="P206"/>
    </row>
    <row r="207" spans="2:16" ht="12.45">
      <c r="B207"/>
      <c r="C207"/>
      <c r="D207"/>
      <c r="E207"/>
      <c r="F207"/>
      <c r="G207"/>
      <c r="H207"/>
      <c r="I207"/>
      <c r="J207"/>
      <c r="K207"/>
      <c r="L207"/>
      <c r="M207"/>
      <c r="N207"/>
      <c r="O207"/>
      <c r="P207"/>
    </row>
    <row r="208" spans="2:16" ht="12.45">
      <c r="B208"/>
      <c r="C208"/>
      <c r="D208"/>
      <c r="E208"/>
      <c r="F208"/>
      <c r="G208"/>
      <c r="H208"/>
      <c r="I208"/>
      <c r="J208"/>
      <c r="K208"/>
      <c r="L208"/>
      <c r="M208"/>
      <c r="N208"/>
      <c r="O208"/>
      <c r="P208"/>
    </row>
    <row r="209" spans="2:16" ht="12.45">
      <c r="B209"/>
      <c r="C209"/>
      <c r="D209"/>
      <c r="E209"/>
      <c r="F209"/>
      <c r="G209"/>
      <c r="H209"/>
      <c r="I209"/>
      <c r="J209"/>
      <c r="K209"/>
      <c r="L209"/>
      <c r="M209"/>
      <c r="N209"/>
      <c r="O209"/>
      <c r="P209"/>
    </row>
    <row r="210" spans="2:16" ht="12.45">
      <c r="B210"/>
      <c r="C210"/>
      <c r="D210"/>
      <c r="E210"/>
      <c r="F210"/>
      <c r="G210"/>
      <c r="H210"/>
      <c r="I210"/>
      <c r="J210"/>
      <c r="K210"/>
      <c r="L210"/>
      <c r="M210"/>
      <c r="N210"/>
      <c r="O210"/>
      <c r="P210"/>
    </row>
    <row r="211" spans="2:16" ht="12.45">
      <c r="B211"/>
      <c r="C211"/>
      <c r="D211"/>
      <c r="E211"/>
      <c r="F211"/>
      <c r="G211"/>
      <c r="H211"/>
      <c r="I211"/>
      <c r="J211"/>
      <c r="K211"/>
      <c r="L211"/>
      <c r="M211"/>
      <c r="N211"/>
      <c r="O211"/>
      <c r="P211"/>
    </row>
    <row r="212" spans="2:16" ht="12.45">
      <c r="B212"/>
      <c r="C212"/>
      <c r="D212"/>
      <c r="E212"/>
      <c r="F212"/>
      <c r="G212"/>
      <c r="H212"/>
      <c r="I212"/>
      <c r="J212"/>
      <c r="K212"/>
      <c r="L212"/>
      <c r="M212"/>
      <c r="N212"/>
      <c r="O212"/>
      <c r="P212"/>
    </row>
    <row r="213" spans="2:16" ht="12.45">
      <c r="B213"/>
      <c r="C213"/>
      <c r="D213"/>
      <c r="E213"/>
      <c r="F213"/>
      <c r="G213"/>
      <c r="H213"/>
      <c r="I213"/>
      <c r="J213"/>
      <c r="K213"/>
      <c r="L213"/>
      <c r="M213"/>
      <c r="N213"/>
      <c r="O213"/>
      <c r="P213"/>
    </row>
    <row r="214" spans="2:16" ht="12.45">
      <c r="B214"/>
      <c r="C214"/>
      <c r="D214"/>
      <c r="E214"/>
      <c r="F214"/>
      <c r="G214"/>
      <c r="H214"/>
      <c r="I214"/>
      <c r="J214"/>
      <c r="K214"/>
      <c r="L214"/>
      <c r="M214"/>
      <c r="N214"/>
      <c r="O214"/>
      <c r="P214"/>
    </row>
    <row r="215" spans="2:16" ht="12.45">
      <c r="B215"/>
      <c r="C215"/>
      <c r="D215"/>
      <c r="E215"/>
      <c r="F215"/>
      <c r="G215"/>
      <c r="H215"/>
      <c r="I215"/>
      <c r="J215"/>
      <c r="K215"/>
      <c r="L215"/>
      <c r="M215"/>
      <c r="N215"/>
      <c r="O215"/>
      <c r="P215"/>
    </row>
    <row r="216" spans="2:16" ht="12.45">
      <c r="B216"/>
      <c r="C216"/>
      <c r="D216"/>
      <c r="E216"/>
      <c r="F216"/>
      <c r="G216"/>
      <c r="H216"/>
      <c r="I216"/>
      <c r="J216"/>
      <c r="K216"/>
      <c r="L216"/>
      <c r="M216"/>
      <c r="N216"/>
      <c r="O216"/>
      <c r="P216"/>
    </row>
    <row r="217" spans="2:16" ht="12.45">
      <c r="B217"/>
      <c r="C217"/>
      <c r="D217"/>
      <c r="E217"/>
      <c r="F217"/>
      <c r="G217"/>
      <c r="H217"/>
      <c r="I217"/>
      <c r="J217"/>
      <c r="K217"/>
      <c r="L217"/>
      <c r="M217"/>
      <c r="N217"/>
      <c r="O217"/>
      <c r="P217"/>
    </row>
    <row r="218" spans="2:16" ht="12.45">
      <c r="B218"/>
      <c r="C218"/>
      <c r="D218"/>
      <c r="E218"/>
      <c r="F218"/>
      <c r="G218"/>
      <c r="H218"/>
      <c r="I218"/>
      <c r="J218"/>
      <c r="K218"/>
      <c r="L218"/>
      <c r="M218"/>
      <c r="N218"/>
      <c r="O218"/>
      <c r="P218"/>
    </row>
    <row r="219" spans="2:16" ht="12.45">
      <c r="B219"/>
      <c r="C219"/>
      <c r="D219"/>
      <c r="E219"/>
      <c r="F219"/>
      <c r="G219"/>
      <c r="H219"/>
      <c r="I219"/>
      <c r="J219"/>
      <c r="K219"/>
      <c r="L219"/>
      <c r="M219"/>
      <c r="N219"/>
      <c r="O219"/>
      <c r="P219"/>
    </row>
    <row r="220" spans="2:16" ht="12.45">
      <c r="B220"/>
      <c r="C220"/>
      <c r="D220"/>
      <c r="E220"/>
      <c r="F220"/>
      <c r="G220"/>
      <c r="H220"/>
      <c r="I220"/>
      <c r="J220"/>
      <c r="K220"/>
      <c r="L220"/>
      <c r="M220"/>
      <c r="N220"/>
      <c r="O220"/>
      <c r="P220"/>
    </row>
    <row r="221" spans="2:16" ht="12.45">
      <c r="B221"/>
      <c r="C221"/>
      <c r="D221"/>
      <c r="E221"/>
      <c r="F221"/>
      <c r="G221"/>
      <c r="H221"/>
      <c r="I221"/>
      <c r="J221"/>
      <c r="K221"/>
      <c r="L221"/>
      <c r="M221"/>
      <c r="N221"/>
      <c r="O221"/>
      <c r="P221"/>
    </row>
    <row r="222" spans="2:16" ht="12.45">
      <c r="B222"/>
      <c r="C222"/>
      <c r="D222"/>
      <c r="E222"/>
      <c r="F222"/>
      <c r="G222"/>
      <c r="H222"/>
      <c r="I222"/>
      <c r="J222"/>
      <c r="K222"/>
      <c r="L222"/>
      <c r="M222"/>
      <c r="N222"/>
      <c r="O222"/>
      <c r="P222"/>
    </row>
    <row r="223" spans="2:16" ht="12.45">
      <c r="B223"/>
      <c r="C223"/>
      <c r="D223"/>
      <c r="E223"/>
      <c r="F223"/>
      <c r="G223"/>
      <c r="H223"/>
      <c r="I223"/>
      <c r="J223"/>
      <c r="K223"/>
      <c r="L223"/>
      <c r="M223"/>
      <c r="N223"/>
      <c r="O223"/>
      <c r="P223"/>
    </row>
    <row r="224" spans="2:16" ht="12.45">
      <c r="B224"/>
      <c r="C224"/>
      <c r="D224"/>
      <c r="E224"/>
      <c r="F224"/>
      <c r="G224"/>
      <c r="H224"/>
      <c r="I224"/>
      <c r="J224"/>
      <c r="K224"/>
      <c r="L224"/>
      <c r="M224"/>
      <c r="N224"/>
      <c r="O224"/>
      <c r="P224"/>
    </row>
    <row r="225" spans="2:16" ht="12.45">
      <c r="B225"/>
      <c r="C225"/>
      <c r="D225"/>
      <c r="E225"/>
      <c r="F225"/>
      <c r="G225"/>
      <c r="H225"/>
      <c r="I225"/>
      <c r="J225"/>
      <c r="K225"/>
      <c r="L225"/>
      <c r="M225"/>
      <c r="N225"/>
      <c r="O225"/>
      <c r="P225"/>
    </row>
    <row r="226" spans="2:16" ht="12.45">
      <c r="B226"/>
      <c r="C226"/>
      <c r="D226"/>
      <c r="E226"/>
      <c r="F226"/>
      <c r="G226"/>
      <c r="H226"/>
      <c r="I226"/>
      <c r="J226"/>
      <c r="K226"/>
      <c r="L226"/>
      <c r="M226"/>
      <c r="N226"/>
      <c r="O226"/>
      <c r="P226"/>
    </row>
    <row r="227" spans="2:16" ht="12.45">
      <c r="B227"/>
      <c r="C227"/>
      <c r="D227"/>
      <c r="E227"/>
      <c r="F227"/>
      <c r="G227"/>
      <c r="H227"/>
      <c r="I227"/>
      <c r="J227"/>
      <c r="K227"/>
      <c r="L227"/>
      <c r="M227"/>
      <c r="N227"/>
      <c r="O227"/>
      <c r="P227"/>
    </row>
    <row r="228" spans="2:16" ht="12.45">
      <c r="B228"/>
      <c r="C228"/>
      <c r="D228"/>
      <c r="E228"/>
      <c r="F228"/>
      <c r="G228"/>
      <c r="H228"/>
      <c r="I228"/>
      <c r="J228"/>
      <c r="K228"/>
      <c r="L228"/>
      <c r="M228"/>
      <c r="N228"/>
      <c r="O228"/>
      <c r="P228"/>
    </row>
    <row r="229" spans="2:16" ht="12.45">
      <c r="B229"/>
      <c r="C229"/>
      <c r="D229"/>
      <c r="E229"/>
      <c r="F229"/>
      <c r="G229"/>
      <c r="H229"/>
      <c r="I229"/>
      <c r="J229"/>
      <c r="K229"/>
      <c r="L229"/>
      <c r="M229"/>
      <c r="N229"/>
      <c r="O229"/>
      <c r="P229"/>
    </row>
    <row r="230" spans="2:16" ht="12.45">
      <c r="B230"/>
      <c r="C230"/>
      <c r="D230"/>
      <c r="E230"/>
      <c r="F230"/>
      <c r="G230"/>
      <c r="H230"/>
      <c r="I230"/>
      <c r="J230"/>
      <c r="K230"/>
      <c r="L230"/>
      <c r="M230"/>
      <c r="N230"/>
      <c r="O230"/>
      <c r="P230"/>
    </row>
    <row r="231" spans="2:16" ht="12.45">
      <c r="B231"/>
      <c r="C231"/>
      <c r="D231"/>
      <c r="E231"/>
      <c r="F231"/>
      <c r="G231"/>
      <c r="H231"/>
      <c r="I231"/>
      <c r="J231"/>
      <c r="K231"/>
      <c r="L231"/>
      <c r="M231"/>
      <c r="N231"/>
      <c r="O231"/>
      <c r="P231"/>
    </row>
    <row r="232" spans="2:16" ht="12.45">
      <c r="B232"/>
      <c r="C232"/>
      <c r="D232"/>
      <c r="E232"/>
      <c r="F232"/>
      <c r="G232"/>
      <c r="H232"/>
      <c r="I232"/>
      <c r="J232"/>
      <c r="K232"/>
      <c r="L232"/>
      <c r="M232"/>
      <c r="N232"/>
      <c r="O232"/>
      <c r="P232"/>
    </row>
    <row r="233" spans="2:16" ht="12.45">
      <c r="B233"/>
      <c r="C233"/>
      <c r="D233"/>
      <c r="E233"/>
      <c r="F233"/>
      <c r="G233"/>
      <c r="H233"/>
      <c r="I233"/>
      <c r="J233"/>
      <c r="K233"/>
      <c r="L233"/>
      <c r="M233"/>
      <c r="N233"/>
      <c r="O233"/>
      <c r="P233"/>
    </row>
    <row r="234" spans="2:16" ht="12.45">
      <c r="B234"/>
      <c r="C234"/>
      <c r="D234"/>
      <c r="E234"/>
      <c r="F234"/>
      <c r="G234"/>
      <c r="H234"/>
      <c r="I234"/>
      <c r="J234"/>
      <c r="K234"/>
      <c r="L234"/>
      <c r="M234"/>
      <c r="N234"/>
      <c r="O234"/>
      <c r="P234"/>
    </row>
    <row r="235" spans="2:16" ht="12.45">
      <c r="B235"/>
      <c r="C235"/>
      <c r="D235"/>
      <c r="E235"/>
      <c r="F235"/>
      <c r="G235"/>
      <c r="H235"/>
      <c r="I235"/>
      <c r="J235"/>
      <c r="K235"/>
      <c r="L235"/>
      <c r="M235"/>
      <c r="N235"/>
      <c r="O235"/>
      <c r="P235"/>
    </row>
    <row r="236" spans="2:16" ht="12.45">
      <c r="B236"/>
      <c r="C236"/>
      <c r="D236"/>
      <c r="E236"/>
      <c r="F236"/>
      <c r="G236"/>
      <c r="H236"/>
      <c r="I236"/>
      <c r="J236"/>
      <c r="K236"/>
      <c r="L236"/>
      <c r="M236"/>
      <c r="N236"/>
      <c r="O236"/>
      <c r="P236"/>
    </row>
    <row r="237" spans="2:16" ht="12.45">
      <c r="B237"/>
      <c r="C237"/>
      <c r="D237"/>
      <c r="E237"/>
      <c r="F237"/>
      <c r="G237"/>
      <c r="H237"/>
      <c r="I237"/>
      <c r="J237"/>
      <c r="K237"/>
      <c r="L237"/>
      <c r="M237"/>
      <c r="N237"/>
      <c r="O237"/>
      <c r="P237"/>
    </row>
    <row r="238" spans="2:16" ht="12.45">
      <c r="B238"/>
      <c r="C238"/>
      <c r="D238"/>
      <c r="E238"/>
      <c r="F238"/>
      <c r="G238"/>
      <c r="H238"/>
      <c r="I238"/>
      <c r="J238"/>
      <c r="K238"/>
      <c r="L238"/>
      <c r="M238"/>
      <c r="N238"/>
      <c r="O238"/>
      <c r="P238"/>
    </row>
    <row r="239" spans="2:16" ht="12.45">
      <c r="B239"/>
      <c r="C239"/>
      <c r="D239"/>
      <c r="E239"/>
      <c r="F239"/>
      <c r="G239"/>
      <c r="H239"/>
      <c r="I239"/>
      <c r="J239"/>
      <c r="K239"/>
      <c r="L239"/>
      <c r="M239"/>
      <c r="N239"/>
      <c r="O239"/>
      <c r="P239"/>
    </row>
    <row r="240" spans="2:16" ht="12.45">
      <c r="B240"/>
      <c r="C240"/>
      <c r="D240"/>
      <c r="E240"/>
      <c r="F240"/>
      <c r="G240"/>
      <c r="H240"/>
      <c r="I240"/>
      <c r="J240"/>
      <c r="K240"/>
      <c r="L240"/>
      <c r="M240"/>
      <c r="N240"/>
      <c r="O240"/>
      <c r="P240"/>
    </row>
    <row r="241" spans="2:16" ht="12.45">
      <c r="B241"/>
      <c r="C241"/>
      <c r="D241"/>
      <c r="E241"/>
      <c r="F241"/>
      <c r="G241"/>
      <c r="H241"/>
      <c r="I241"/>
      <c r="J241"/>
      <c r="K241"/>
      <c r="L241"/>
      <c r="M241"/>
      <c r="N241"/>
      <c r="O241"/>
      <c r="P241"/>
    </row>
    <row r="242" spans="2:16" ht="12.45">
      <c r="B242"/>
      <c r="C242"/>
      <c r="D242"/>
      <c r="E242"/>
      <c r="F242"/>
      <c r="G242"/>
      <c r="H242"/>
      <c r="I242"/>
      <c r="J242"/>
      <c r="K242"/>
      <c r="L242"/>
      <c r="M242"/>
      <c r="N242"/>
      <c r="O242"/>
      <c r="P242"/>
    </row>
    <row r="243" spans="2:16" ht="12.45">
      <c r="B243"/>
      <c r="C243"/>
      <c r="D243"/>
      <c r="E243"/>
      <c r="F243"/>
      <c r="G243"/>
      <c r="H243"/>
      <c r="I243"/>
      <c r="J243"/>
      <c r="K243"/>
      <c r="L243"/>
      <c r="M243"/>
      <c r="N243"/>
      <c r="O243"/>
      <c r="P243"/>
    </row>
    <row r="244" spans="2:16" ht="12.45">
      <c r="B244"/>
      <c r="C244"/>
      <c r="D244"/>
      <c r="E244"/>
      <c r="F244"/>
      <c r="G244"/>
      <c r="H244"/>
      <c r="I244"/>
      <c r="J244"/>
      <c r="K244"/>
      <c r="L244"/>
      <c r="M244"/>
      <c r="N244"/>
      <c r="O244"/>
      <c r="P244"/>
    </row>
    <row r="245" spans="2:16" ht="12.45">
      <c r="B245"/>
      <c r="C245"/>
      <c r="D245"/>
      <c r="E245"/>
      <c r="F245"/>
      <c r="G245"/>
      <c r="H245"/>
      <c r="I245"/>
      <c r="J245"/>
      <c r="K245"/>
      <c r="L245"/>
      <c r="M245"/>
      <c r="N245"/>
      <c r="O245"/>
      <c r="P245"/>
    </row>
    <row r="246" spans="2:16" ht="12.45">
      <c r="B246"/>
      <c r="C246"/>
      <c r="D246"/>
      <c r="E246"/>
      <c r="F246"/>
      <c r="G246"/>
      <c r="H246"/>
      <c r="I246"/>
      <c r="J246"/>
      <c r="K246"/>
      <c r="L246"/>
      <c r="M246"/>
      <c r="N246"/>
      <c r="O246"/>
      <c r="P246"/>
    </row>
    <row r="247" spans="2:16" ht="12.45">
      <c r="B247"/>
      <c r="C247"/>
      <c r="D247"/>
      <c r="E247"/>
      <c r="F247"/>
      <c r="G247"/>
      <c r="H247"/>
      <c r="I247"/>
      <c r="J247"/>
      <c r="K247"/>
      <c r="L247"/>
      <c r="M247"/>
      <c r="N247"/>
      <c r="O247"/>
      <c r="P247"/>
    </row>
    <row r="248" spans="2:16" ht="12.45">
      <c r="B248"/>
      <c r="C248"/>
      <c r="D248"/>
      <c r="E248"/>
      <c r="F248"/>
      <c r="G248"/>
      <c r="H248"/>
      <c r="I248"/>
      <c r="J248"/>
      <c r="K248"/>
      <c r="L248"/>
      <c r="M248"/>
      <c r="N248"/>
      <c r="O248"/>
      <c r="P248"/>
    </row>
    <row r="249" spans="2:16" ht="12.45">
      <c r="B249"/>
      <c r="C249"/>
      <c r="D249"/>
      <c r="E249"/>
      <c r="F249"/>
      <c r="G249"/>
      <c r="H249"/>
      <c r="I249"/>
      <c r="J249"/>
      <c r="K249"/>
      <c r="L249"/>
      <c r="M249"/>
      <c r="N249"/>
      <c r="O249"/>
      <c r="P249"/>
    </row>
    <row r="250" spans="2:16" ht="12.45">
      <c r="B250"/>
      <c r="C250"/>
      <c r="D250"/>
      <c r="E250"/>
      <c r="F250"/>
      <c r="G250"/>
      <c r="H250"/>
      <c r="I250"/>
      <c r="J250"/>
      <c r="K250"/>
      <c r="L250"/>
      <c r="M250"/>
      <c r="N250"/>
      <c r="O250"/>
      <c r="P250"/>
    </row>
    <row r="251" spans="2:16" ht="12.45">
      <c r="B251"/>
      <c r="C251"/>
      <c r="D251"/>
      <c r="E251"/>
      <c r="F251"/>
      <c r="G251"/>
      <c r="H251"/>
      <c r="I251"/>
      <c r="J251"/>
      <c r="K251"/>
      <c r="L251"/>
      <c r="M251"/>
      <c r="N251"/>
      <c r="O251"/>
      <c r="P251"/>
    </row>
    <row r="252" spans="2:16" ht="12.45">
      <c r="B252"/>
      <c r="C252"/>
      <c r="D252"/>
      <c r="E252"/>
      <c r="F252"/>
      <c r="G252"/>
      <c r="H252"/>
      <c r="I252"/>
      <c r="J252"/>
      <c r="K252"/>
      <c r="L252"/>
      <c r="M252"/>
      <c r="N252"/>
      <c r="O252"/>
      <c r="P252"/>
    </row>
    <row r="253" spans="2:16" ht="12.45">
      <c r="B253"/>
      <c r="C253"/>
      <c r="D253"/>
      <c r="E253"/>
      <c r="F253"/>
      <c r="G253"/>
      <c r="H253"/>
      <c r="I253"/>
      <c r="J253"/>
      <c r="K253"/>
      <c r="L253"/>
      <c r="M253"/>
      <c r="N253"/>
      <c r="O253"/>
      <c r="P253"/>
    </row>
    <row r="254" spans="2:16" ht="12.45">
      <c r="B254"/>
      <c r="C254"/>
      <c r="D254"/>
      <c r="E254"/>
      <c r="F254"/>
      <c r="G254"/>
      <c r="H254"/>
      <c r="I254"/>
      <c r="J254"/>
      <c r="K254"/>
      <c r="L254"/>
      <c r="M254"/>
      <c r="N254"/>
      <c r="O254"/>
      <c r="P254"/>
    </row>
    <row r="255" spans="2:16" ht="12.45">
      <c r="B255"/>
      <c r="C255"/>
      <c r="D255"/>
      <c r="E255"/>
      <c r="F255"/>
      <c r="G255"/>
      <c r="H255"/>
      <c r="I255"/>
      <c r="J255"/>
      <c r="K255"/>
      <c r="L255"/>
      <c r="M255"/>
      <c r="N255"/>
      <c r="O255"/>
      <c r="P255"/>
    </row>
    <row r="256" spans="2:16" ht="12.45">
      <c r="B256"/>
      <c r="C256"/>
      <c r="D256"/>
      <c r="E256"/>
      <c r="F256"/>
      <c r="G256"/>
      <c r="H256"/>
      <c r="I256"/>
      <c r="J256"/>
      <c r="K256"/>
      <c r="L256"/>
      <c r="M256"/>
      <c r="N256"/>
      <c r="O256"/>
      <c r="P256"/>
    </row>
    <row r="257" spans="2:16" ht="12.45">
      <c r="B257"/>
      <c r="C257"/>
      <c r="D257"/>
      <c r="E257"/>
      <c r="F257"/>
      <c r="G257"/>
      <c r="H257"/>
      <c r="I257"/>
      <c r="J257"/>
      <c r="K257"/>
      <c r="L257"/>
      <c r="M257"/>
      <c r="N257"/>
      <c r="O257"/>
      <c r="P257"/>
    </row>
    <row r="258" spans="2:16" ht="12.45">
      <c r="B258"/>
      <c r="C258"/>
      <c r="D258"/>
      <c r="E258"/>
      <c r="F258"/>
      <c r="G258"/>
      <c r="H258"/>
      <c r="I258"/>
      <c r="J258"/>
      <c r="K258"/>
      <c r="L258"/>
      <c r="M258"/>
      <c r="N258"/>
      <c r="O258"/>
      <c r="P258"/>
    </row>
    <row r="259" spans="2:16" ht="12.45">
      <c r="B259"/>
      <c r="C259"/>
      <c r="D259"/>
      <c r="E259"/>
      <c r="F259"/>
      <c r="G259"/>
      <c r="H259"/>
      <c r="I259"/>
      <c r="J259"/>
      <c r="K259"/>
      <c r="L259"/>
      <c r="M259"/>
      <c r="N259"/>
      <c r="O259"/>
      <c r="P259"/>
    </row>
    <row r="260" spans="2:16" ht="12.45">
      <c r="B260"/>
      <c r="C260"/>
      <c r="D260"/>
      <c r="E260"/>
      <c r="F260"/>
      <c r="G260"/>
      <c r="H260"/>
      <c r="I260"/>
      <c r="J260"/>
      <c r="K260"/>
      <c r="L260"/>
      <c r="M260"/>
      <c r="N260"/>
      <c r="O260"/>
      <c r="P260"/>
    </row>
    <row r="261" spans="2:16" ht="12.45">
      <c r="B261"/>
      <c r="C261"/>
      <c r="D261"/>
      <c r="E261"/>
      <c r="F261"/>
      <c r="G261"/>
      <c r="H261"/>
      <c r="I261"/>
      <c r="J261"/>
      <c r="K261"/>
      <c r="L261"/>
      <c r="M261"/>
      <c r="N261"/>
      <c r="O261"/>
      <c r="P261"/>
    </row>
    <row r="262" spans="2:16" ht="12.45">
      <c r="B262"/>
      <c r="C262"/>
      <c r="D262"/>
      <c r="E262"/>
      <c r="F262"/>
      <c r="G262"/>
      <c r="H262"/>
      <c r="I262"/>
      <c r="J262"/>
      <c r="K262"/>
      <c r="L262"/>
      <c r="M262"/>
      <c r="N262"/>
      <c r="O262"/>
      <c r="P262"/>
    </row>
    <row r="263" spans="2:16" ht="12.45">
      <c r="B263"/>
      <c r="C263"/>
      <c r="D263"/>
      <c r="E263"/>
      <c r="F263"/>
      <c r="G263"/>
      <c r="H263"/>
      <c r="I263"/>
      <c r="J263"/>
      <c r="K263"/>
      <c r="L263"/>
      <c r="M263"/>
      <c r="N263"/>
      <c r="O263"/>
      <c r="P263"/>
    </row>
    <row r="264" spans="2:16" ht="12.45">
      <c r="B264"/>
      <c r="C264"/>
      <c r="D264"/>
      <c r="E264"/>
      <c r="F264"/>
      <c r="G264"/>
      <c r="H264"/>
      <c r="I264"/>
      <c r="J264"/>
      <c r="K264"/>
      <c r="L264"/>
      <c r="M264"/>
      <c r="N264"/>
      <c r="O264"/>
      <c r="P264"/>
    </row>
    <row r="265" spans="2:16" ht="12.45">
      <c r="B265"/>
      <c r="C265"/>
      <c r="D265"/>
      <c r="E265"/>
      <c r="F265"/>
      <c r="G265"/>
      <c r="H265"/>
      <c r="I265"/>
      <c r="J265"/>
      <c r="K265"/>
      <c r="L265"/>
      <c r="M265"/>
      <c r="N265"/>
      <c r="O265"/>
      <c r="P265"/>
    </row>
    <row r="266" spans="2:16" ht="12.45">
      <c r="B266"/>
      <c r="C266"/>
      <c r="D266"/>
      <c r="E266"/>
      <c r="F266"/>
      <c r="G266"/>
      <c r="H266"/>
      <c r="I266"/>
      <c r="J266"/>
      <c r="K266"/>
      <c r="L266"/>
      <c r="M266"/>
      <c r="N266"/>
      <c r="O266"/>
      <c r="P266"/>
    </row>
    <row r="267" spans="2:16" ht="12.45">
      <c r="B267"/>
      <c r="C267"/>
      <c r="D267"/>
      <c r="E267"/>
      <c r="F267"/>
      <c r="G267"/>
      <c r="H267"/>
      <c r="I267"/>
      <c r="J267"/>
      <c r="K267"/>
      <c r="L267"/>
      <c r="M267"/>
      <c r="N267"/>
      <c r="O267"/>
      <c r="P267"/>
    </row>
    <row r="268" spans="2:16" ht="12.45">
      <c r="B268"/>
      <c r="C268"/>
      <c r="D268"/>
      <c r="E268"/>
      <c r="F268"/>
      <c r="G268"/>
      <c r="H268"/>
      <c r="I268"/>
      <c r="J268"/>
      <c r="K268"/>
      <c r="L268"/>
      <c r="M268"/>
      <c r="N268"/>
      <c r="O268"/>
      <c r="P268"/>
    </row>
    <row r="269" spans="2:16" ht="12.45">
      <c r="B269"/>
      <c r="C269"/>
      <c r="D269"/>
      <c r="E269"/>
      <c r="F269"/>
      <c r="G269"/>
      <c r="H269"/>
      <c r="I269"/>
      <c r="J269"/>
      <c r="K269"/>
      <c r="L269"/>
      <c r="M269"/>
      <c r="N269"/>
      <c r="O269"/>
      <c r="P269"/>
    </row>
    <row r="270" spans="2:16" ht="12.45">
      <c r="B270"/>
      <c r="C270"/>
      <c r="D270"/>
      <c r="E270"/>
      <c r="F270"/>
      <c r="G270"/>
      <c r="H270"/>
      <c r="I270"/>
      <c r="J270"/>
      <c r="K270"/>
      <c r="L270"/>
      <c r="M270"/>
      <c r="N270"/>
      <c r="O270"/>
      <c r="P270"/>
    </row>
    <row r="271" spans="2:16" ht="12.45">
      <c r="B271"/>
      <c r="C271"/>
      <c r="D271"/>
      <c r="E271"/>
      <c r="F271"/>
      <c r="G271"/>
      <c r="H271"/>
      <c r="I271"/>
      <c r="J271"/>
      <c r="K271"/>
      <c r="L271"/>
      <c r="M271"/>
      <c r="N271"/>
      <c r="O271"/>
      <c r="P271"/>
    </row>
    <row r="272" spans="2:16" ht="12.45">
      <c r="B272"/>
      <c r="C272"/>
      <c r="D272"/>
      <c r="E272"/>
      <c r="F272"/>
      <c r="G272"/>
      <c r="H272"/>
      <c r="I272"/>
      <c r="J272"/>
      <c r="K272"/>
      <c r="L272"/>
      <c r="M272"/>
      <c r="N272"/>
      <c r="O272"/>
      <c r="P272"/>
    </row>
    <row r="273" spans="2:16" ht="12.45">
      <c r="B273"/>
      <c r="C273"/>
      <c r="D273"/>
      <c r="E273"/>
      <c r="F273"/>
      <c r="G273"/>
      <c r="H273"/>
      <c r="I273"/>
      <c r="J273"/>
      <c r="K273"/>
      <c r="L273"/>
      <c r="M273"/>
      <c r="N273"/>
      <c r="O273"/>
      <c r="P273"/>
    </row>
    <row r="274" spans="2:16" ht="12.45">
      <c r="B274"/>
      <c r="C274"/>
      <c r="D274"/>
      <c r="E274"/>
      <c r="F274"/>
      <c r="G274"/>
      <c r="H274"/>
      <c r="I274"/>
      <c r="J274"/>
      <c r="K274"/>
      <c r="L274"/>
      <c r="M274"/>
      <c r="N274"/>
      <c r="O274"/>
      <c r="P274"/>
    </row>
    <row r="275" spans="2:16" ht="12.45">
      <c r="B275"/>
      <c r="C275"/>
      <c r="D275"/>
      <c r="E275"/>
      <c r="F275"/>
      <c r="G275"/>
      <c r="H275"/>
      <c r="I275"/>
      <c r="J275"/>
      <c r="K275"/>
      <c r="L275"/>
      <c r="M275"/>
      <c r="N275"/>
      <c r="O275"/>
      <c r="P275"/>
    </row>
    <row r="276" spans="2:16" ht="12.45">
      <c r="B276"/>
      <c r="C276"/>
      <c r="D276"/>
      <c r="E276"/>
      <c r="F276"/>
      <c r="G276"/>
      <c r="H276"/>
      <c r="I276"/>
      <c r="J276"/>
      <c r="K276"/>
      <c r="L276"/>
      <c r="M276"/>
      <c r="N276"/>
      <c r="O276"/>
      <c r="P276"/>
    </row>
    <row r="277" spans="2:16" ht="12.45">
      <c r="B277"/>
      <c r="C277"/>
      <c r="D277"/>
      <c r="E277"/>
      <c r="F277"/>
      <c r="G277"/>
      <c r="H277"/>
      <c r="I277"/>
      <c r="J277"/>
      <c r="K277"/>
      <c r="L277"/>
      <c r="M277"/>
      <c r="N277"/>
      <c r="O277"/>
      <c r="P277"/>
    </row>
    <row r="278" spans="2:16" ht="12.45">
      <c r="B278"/>
      <c r="C278"/>
      <c r="D278"/>
      <c r="E278"/>
      <c r="F278"/>
      <c r="G278"/>
      <c r="H278"/>
      <c r="I278"/>
      <c r="J278"/>
      <c r="K278"/>
      <c r="L278"/>
      <c r="M278"/>
      <c r="N278"/>
      <c r="O278"/>
      <c r="P278"/>
    </row>
    <row r="279" spans="2:16" ht="12.45">
      <c r="B279"/>
      <c r="C279"/>
      <c r="D279"/>
      <c r="E279"/>
      <c r="F279"/>
      <c r="G279"/>
      <c r="H279"/>
      <c r="I279"/>
      <c r="J279"/>
      <c r="K279"/>
      <c r="L279"/>
      <c r="M279"/>
      <c r="N279"/>
      <c r="O279"/>
      <c r="P279"/>
    </row>
    <row r="280" spans="2:16" ht="12.45">
      <c r="B280"/>
      <c r="C280"/>
      <c r="D280"/>
      <c r="E280"/>
      <c r="F280"/>
      <c r="G280"/>
      <c r="H280"/>
      <c r="I280"/>
      <c r="J280"/>
      <c r="K280"/>
      <c r="L280"/>
      <c r="M280"/>
      <c r="N280"/>
      <c r="O280"/>
      <c r="P280"/>
    </row>
    <row r="281" spans="2:16" ht="12.45">
      <c r="B281"/>
      <c r="C281"/>
      <c r="D281"/>
      <c r="E281"/>
      <c r="F281"/>
      <c r="G281"/>
      <c r="H281"/>
      <c r="I281"/>
      <c r="J281"/>
      <c r="K281"/>
      <c r="L281"/>
      <c r="M281"/>
      <c r="N281"/>
      <c r="O281"/>
      <c r="P281"/>
    </row>
    <row r="282" spans="2:16" ht="12.45">
      <c r="B282"/>
      <c r="C282"/>
      <c r="D282"/>
      <c r="E282"/>
      <c r="F282"/>
      <c r="G282"/>
      <c r="H282"/>
      <c r="I282"/>
      <c r="J282"/>
      <c r="K282"/>
      <c r="L282"/>
      <c r="M282"/>
      <c r="N282"/>
      <c r="O282"/>
      <c r="P282"/>
    </row>
    <row r="283" spans="2:16" ht="12.45">
      <c r="B283"/>
      <c r="C283"/>
      <c r="D283"/>
      <c r="E283"/>
      <c r="F283"/>
      <c r="G283"/>
      <c r="H283"/>
      <c r="I283"/>
      <c r="J283"/>
      <c r="K283"/>
      <c r="L283"/>
      <c r="M283"/>
      <c r="N283"/>
      <c r="O283"/>
      <c r="P283"/>
    </row>
    <row r="284" spans="2:16" ht="12.45">
      <c r="B284"/>
      <c r="C284"/>
      <c r="D284"/>
      <c r="E284"/>
      <c r="F284"/>
      <c r="G284"/>
      <c r="H284"/>
      <c r="I284"/>
      <c r="J284"/>
      <c r="K284"/>
      <c r="L284"/>
      <c r="M284"/>
      <c r="N284"/>
      <c r="O284"/>
      <c r="P284"/>
    </row>
    <row r="285" spans="2:16" ht="12.45">
      <c r="B285"/>
      <c r="C285"/>
      <c r="D285"/>
      <c r="E285"/>
      <c r="F285"/>
      <c r="G285"/>
      <c r="H285"/>
      <c r="I285"/>
      <c r="J285"/>
      <c r="K285"/>
      <c r="L285"/>
      <c r="M285"/>
      <c r="N285"/>
      <c r="O285"/>
      <c r="P285"/>
    </row>
    <row r="286" spans="2:16" ht="12.45">
      <c r="B286"/>
      <c r="C286"/>
      <c r="D286"/>
      <c r="E286"/>
      <c r="F286"/>
      <c r="G286"/>
      <c r="H286"/>
      <c r="I286"/>
      <c r="J286"/>
      <c r="K286"/>
      <c r="L286"/>
      <c r="M286"/>
      <c r="N286"/>
      <c r="O286"/>
      <c r="P286"/>
    </row>
    <row r="287" spans="2:16" ht="12.45">
      <c r="B287"/>
      <c r="C287"/>
      <c r="D287"/>
      <c r="E287"/>
      <c r="F287"/>
      <c r="G287"/>
      <c r="H287"/>
      <c r="I287"/>
      <c r="J287"/>
      <c r="K287"/>
      <c r="L287"/>
      <c r="M287"/>
      <c r="N287"/>
      <c r="O287"/>
      <c r="P287"/>
    </row>
    <row r="288" spans="2:16" ht="12.45">
      <c r="B288"/>
      <c r="C288"/>
      <c r="D288"/>
      <c r="E288"/>
      <c r="F288"/>
      <c r="G288"/>
      <c r="H288"/>
      <c r="I288"/>
      <c r="J288"/>
      <c r="K288"/>
      <c r="L288"/>
      <c r="M288"/>
      <c r="N288"/>
      <c r="O288"/>
      <c r="P288"/>
    </row>
    <row r="289" spans="2:16" ht="12.45">
      <c r="B289"/>
      <c r="C289"/>
      <c r="D289"/>
      <c r="E289"/>
      <c r="F289"/>
      <c r="G289"/>
      <c r="H289"/>
      <c r="I289"/>
      <c r="J289"/>
      <c r="K289"/>
      <c r="L289"/>
      <c r="M289"/>
      <c r="N289"/>
      <c r="O289"/>
      <c r="P289"/>
    </row>
    <row r="290" spans="2:16" ht="12.45">
      <c r="B290"/>
      <c r="C290"/>
      <c r="D290"/>
      <c r="E290"/>
      <c r="F290"/>
      <c r="G290"/>
      <c r="H290"/>
      <c r="I290"/>
      <c r="J290"/>
      <c r="K290"/>
      <c r="L290"/>
      <c r="M290"/>
      <c r="N290"/>
      <c r="O290"/>
      <c r="P290"/>
    </row>
    <row r="291" spans="2:16" ht="12.45">
      <c r="B291"/>
      <c r="C291"/>
      <c r="D291"/>
      <c r="E291"/>
      <c r="F291"/>
      <c r="G291"/>
      <c r="H291"/>
      <c r="I291"/>
      <c r="J291"/>
      <c r="K291"/>
      <c r="L291"/>
      <c r="M291"/>
      <c r="N291"/>
      <c r="O291"/>
      <c r="P291"/>
    </row>
    <row r="292" spans="2:16" ht="12.45">
      <c r="B292"/>
      <c r="C292"/>
      <c r="D292"/>
      <c r="E292"/>
      <c r="F292"/>
      <c r="G292"/>
      <c r="H292"/>
      <c r="I292"/>
      <c r="J292"/>
      <c r="K292"/>
      <c r="L292"/>
      <c r="M292"/>
      <c r="N292"/>
      <c r="O292"/>
      <c r="P292"/>
    </row>
    <row r="293" spans="2:16" ht="12.45">
      <c r="B293"/>
      <c r="C293"/>
      <c r="D293"/>
      <c r="E293"/>
      <c r="F293"/>
      <c r="G293"/>
      <c r="H293"/>
      <c r="I293"/>
      <c r="J293"/>
      <c r="K293"/>
      <c r="L293"/>
      <c r="M293"/>
      <c r="N293"/>
      <c r="O293"/>
      <c r="P293"/>
    </row>
    <row r="294" spans="2:16" ht="12.45">
      <c r="B294"/>
      <c r="C294"/>
      <c r="D294"/>
      <c r="E294"/>
      <c r="F294"/>
      <c r="G294"/>
      <c r="H294"/>
      <c r="I294"/>
      <c r="J294"/>
      <c r="K294"/>
      <c r="L294"/>
      <c r="M294"/>
      <c r="N294"/>
      <c r="O294"/>
      <c r="P294"/>
    </row>
    <row r="295" spans="2:16" ht="12.45">
      <c r="B295"/>
      <c r="C295"/>
      <c r="D295"/>
      <c r="E295"/>
      <c r="F295"/>
      <c r="G295"/>
      <c r="H295"/>
      <c r="I295"/>
      <c r="J295"/>
      <c r="K295"/>
      <c r="L295"/>
      <c r="M295"/>
      <c r="N295"/>
      <c r="O295"/>
      <c r="P295"/>
    </row>
    <row r="296" spans="2:16" ht="12.45">
      <c r="B296"/>
      <c r="C296"/>
      <c r="D296"/>
      <c r="E296"/>
      <c r="F296"/>
      <c r="G296"/>
      <c r="H296"/>
      <c r="I296"/>
      <c r="J296"/>
      <c r="K296"/>
      <c r="L296"/>
      <c r="M296"/>
      <c r="N296"/>
      <c r="O296"/>
      <c r="P296"/>
    </row>
    <row r="297" spans="2:16" ht="12.45">
      <c r="B297"/>
      <c r="C297"/>
      <c r="D297"/>
      <c r="E297"/>
      <c r="F297"/>
      <c r="G297"/>
      <c r="H297"/>
      <c r="I297"/>
      <c r="J297"/>
      <c r="K297"/>
      <c r="L297"/>
      <c r="M297"/>
      <c r="N297"/>
      <c r="O297"/>
      <c r="P297"/>
    </row>
    <row r="298" spans="2:16" ht="12.45">
      <c r="B298"/>
      <c r="C298"/>
      <c r="D298"/>
      <c r="E298"/>
      <c r="F298"/>
      <c r="G298"/>
      <c r="H298"/>
      <c r="I298"/>
      <c r="J298"/>
      <c r="K298"/>
      <c r="L298"/>
      <c r="M298"/>
      <c r="N298"/>
      <c r="O298"/>
      <c r="P298"/>
    </row>
    <row r="299" spans="2:16" ht="12.45">
      <c r="B299"/>
      <c r="C299"/>
      <c r="D299"/>
      <c r="E299"/>
      <c r="F299"/>
      <c r="G299"/>
      <c r="H299"/>
      <c r="I299"/>
      <c r="J299"/>
      <c r="K299"/>
      <c r="L299"/>
      <c r="M299"/>
      <c r="N299"/>
      <c r="O299"/>
      <c r="P299"/>
    </row>
    <row r="300" spans="2:16" ht="12.45">
      <c r="B300"/>
      <c r="C300"/>
      <c r="D300"/>
      <c r="E300"/>
      <c r="F300"/>
      <c r="G300"/>
      <c r="H300"/>
      <c r="I300"/>
      <c r="J300"/>
      <c r="K300"/>
      <c r="L300"/>
      <c r="M300"/>
      <c r="N300"/>
      <c r="O300"/>
      <c r="P300"/>
    </row>
    <row r="301" spans="2:16" ht="12.45">
      <c r="B301"/>
      <c r="C301"/>
      <c r="D301"/>
      <c r="E301"/>
      <c r="F301"/>
      <c r="G301"/>
      <c r="H301"/>
      <c r="I301"/>
      <c r="J301"/>
      <c r="K301"/>
      <c r="L301"/>
      <c r="M301"/>
      <c r="N301"/>
      <c r="O301"/>
      <c r="P301"/>
    </row>
    <row r="302" spans="2:16" ht="12.45">
      <c r="B302"/>
      <c r="C302"/>
      <c r="D302"/>
      <c r="E302"/>
      <c r="F302"/>
      <c r="G302"/>
      <c r="H302"/>
      <c r="I302"/>
      <c r="J302"/>
      <c r="K302"/>
      <c r="L302"/>
      <c r="M302"/>
      <c r="N302"/>
      <c r="O302"/>
      <c r="P302"/>
    </row>
    <row r="303" spans="2:16" ht="12.45">
      <c r="B303"/>
      <c r="C303"/>
      <c r="D303"/>
      <c r="E303"/>
      <c r="F303"/>
      <c r="G303"/>
      <c r="H303"/>
      <c r="I303"/>
      <c r="J303"/>
      <c r="K303"/>
      <c r="L303"/>
      <c r="M303"/>
      <c r="N303"/>
      <c r="O303"/>
      <c r="P303"/>
    </row>
    <row r="304" spans="2:16" ht="12.45">
      <c r="B304"/>
      <c r="C304"/>
      <c r="D304"/>
      <c r="E304"/>
      <c r="F304"/>
      <c r="G304"/>
      <c r="H304"/>
      <c r="I304"/>
      <c r="J304"/>
      <c r="K304"/>
      <c r="L304"/>
      <c r="M304"/>
      <c r="N304"/>
      <c r="O304"/>
      <c r="P304"/>
    </row>
    <row r="305" spans="2:16" ht="12.45">
      <c r="B305"/>
      <c r="C305"/>
      <c r="D305"/>
      <c r="E305"/>
      <c r="F305"/>
      <c r="G305"/>
      <c r="H305"/>
      <c r="I305"/>
      <c r="J305"/>
      <c r="K305"/>
      <c r="L305"/>
      <c r="M305"/>
      <c r="N305"/>
      <c r="O305"/>
      <c r="P305"/>
    </row>
    <row r="306" spans="2:16" ht="12.45">
      <c r="B306"/>
      <c r="C306"/>
      <c r="D306"/>
      <c r="E306"/>
      <c r="F306"/>
      <c r="G306"/>
      <c r="H306"/>
      <c r="I306"/>
      <c r="J306"/>
      <c r="K306"/>
      <c r="L306"/>
      <c r="M306"/>
      <c r="N306"/>
      <c r="O306"/>
      <c r="P306"/>
    </row>
    <row r="307" spans="2:16" ht="12.45">
      <c r="B307"/>
      <c r="C307"/>
      <c r="D307"/>
      <c r="E307"/>
      <c r="F307"/>
      <c r="G307"/>
      <c r="H307"/>
      <c r="I307"/>
      <c r="J307"/>
      <c r="K307"/>
      <c r="L307"/>
      <c r="M307"/>
      <c r="N307"/>
      <c r="O307"/>
      <c r="P307"/>
    </row>
    <row r="308" spans="2:16" ht="12.45">
      <c r="B308"/>
      <c r="C308"/>
      <c r="D308"/>
      <c r="E308"/>
      <c r="F308"/>
      <c r="G308"/>
      <c r="H308"/>
      <c r="I308"/>
      <c r="J308"/>
      <c r="K308"/>
      <c r="L308"/>
      <c r="M308"/>
      <c r="N308"/>
      <c r="O308"/>
      <c r="P308"/>
    </row>
    <row r="309" spans="2:16" ht="12.45">
      <c r="B309"/>
      <c r="C309"/>
      <c r="D309"/>
      <c r="E309"/>
      <c r="F309"/>
      <c r="G309"/>
      <c r="H309"/>
      <c r="I309"/>
      <c r="J309"/>
      <c r="K309"/>
      <c r="L309"/>
      <c r="M309"/>
      <c r="N309"/>
      <c r="O309"/>
      <c r="P309"/>
    </row>
    <row r="310" spans="2:16" ht="12.45">
      <c r="B310"/>
      <c r="C310"/>
      <c r="D310"/>
      <c r="E310"/>
      <c r="F310"/>
      <c r="G310"/>
      <c r="H310"/>
      <c r="I310"/>
      <c r="J310"/>
      <c r="K310"/>
      <c r="L310"/>
      <c r="M310"/>
      <c r="N310"/>
      <c r="O310"/>
      <c r="P310"/>
    </row>
    <row r="311" spans="2:16" ht="12.45">
      <c r="B311"/>
      <c r="C311"/>
      <c r="D311"/>
      <c r="E311"/>
      <c r="F311"/>
      <c r="G311"/>
      <c r="H311"/>
      <c r="I311"/>
      <c r="J311"/>
      <c r="K311"/>
      <c r="L311"/>
      <c r="M311"/>
      <c r="N311"/>
      <c r="O311"/>
      <c r="P311"/>
    </row>
    <row r="312" spans="2:16" ht="12.45">
      <c r="B312"/>
      <c r="C312"/>
      <c r="D312"/>
      <c r="E312"/>
      <c r="F312"/>
      <c r="G312"/>
      <c r="H312"/>
      <c r="I312"/>
      <c r="J312"/>
      <c r="K312"/>
      <c r="L312"/>
      <c r="M312"/>
      <c r="N312"/>
      <c r="O312"/>
      <c r="P312"/>
    </row>
    <row r="313" spans="2:16" ht="12.45">
      <c r="B313"/>
      <c r="C313"/>
      <c r="D313"/>
      <c r="E313"/>
      <c r="F313"/>
      <c r="G313"/>
      <c r="H313"/>
      <c r="I313"/>
      <c r="J313"/>
      <c r="K313"/>
      <c r="L313"/>
      <c r="M313"/>
      <c r="N313"/>
      <c r="O313"/>
      <c r="P313"/>
    </row>
    <row r="314" spans="2:16" ht="12.45">
      <c r="B314"/>
      <c r="C314"/>
      <c r="D314"/>
      <c r="E314"/>
      <c r="F314"/>
      <c r="G314"/>
      <c r="H314"/>
      <c r="I314"/>
      <c r="J314"/>
      <c r="K314"/>
      <c r="L314"/>
      <c r="M314"/>
      <c r="N314"/>
      <c r="O314"/>
      <c r="P314"/>
    </row>
    <row r="315" spans="2:16" ht="12.45">
      <c r="B315"/>
      <c r="C315"/>
      <c r="D315"/>
      <c r="E315"/>
      <c r="F315"/>
      <c r="G315"/>
      <c r="H315"/>
      <c r="I315"/>
      <c r="J315"/>
      <c r="K315"/>
      <c r="L315"/>
      <c r="M315"/>
      <c r="N315"/>
      <c r="O315"/>
      <c r="P315"/>
    </row>
    <row r="316" spans="2:16" ht="12.45">
      <c r="B316"/>
      <c r="C316"/>
      <c r="D316"/>
      <c r="E316"/>
      <c r="F316"/>
      <c r="G316"/>
      <c r="H316"/>
      <c r="I316"/>
      <c r="J316"/>
      <c r="K316"/>
      <c r="L316"/>
      <c r="M316"/>
      <c r="N316"/>
      <c r="O316"/>
      <c r="P316"/>
    </row>
    <row r="317" spans="2:16" ht="12.45">
      <c r="B317"/>
      <c r="C317"/>
      <c r="D317"/>
      <c r="E317"/>
      <c r="F317"/>
      <c r="G317"/>
      <c r="H317"/>
      <c r="I317"/>
      <c r="J317"/>
      <c r="K317"/>
      <c r="L317"/>
      <c r="M317"/>
      <c r="N317"/>
      <c r="O317"/>
      <c r="P317"/>
    </row>
    <row r="318" spans="2:16" ht="12.45">
      <c r="B318"/>
      <c r="C318"/>
      <c r="D318"/>
      <c r="E318"/>
      <c r="F318"/>
      <c r="G318"/>
      <c r="H318"/>
      <c r="I318"/>
      <c r="J318"/>
      <c r="K318"/>
      <c r="L318"/>
      <c r="M318"/>
      <c r="N318"/>
      <c r="O318"/>
      <c r="P318"/>
    </row>
    <row r="319" spans="2:16" ht="12.45">
      <c r="B319"/>
      <c r="C319"/>
      <c r="D319"/>
      <c r="E319"/>
      <c r="F319"/>
      <c r="G319"/>
      <c r="H319"/>
      <c r="I319"/>
      <c r="J319"/>
      <c r="K319"/>
      <c r="L319"/>
      <c r="M319"/>
      <c r="N319"/>
      <c r="O319"/>
      <c r="P319"/>
    </row>
    <row r="320" spans="2:16" ht="12.45">
      <c r="B320"/>
      <c r="C320"/>
      <c r="D320"/>
      <c r="E320"/>
      <c r="F320"/>
      <c r="G320"/>
      <c r="H320"/>
      <c r="I320"/>
      <c r="J320"/>
      <c r="K320"/>
      <c r="L320"/>
      <c r="M320"/>
      <c r="N320"/>
      <c r="O320"/>
      <c r="P320"/>
    </row>
    <row r="321" spans="2:16" ht="12.45">
      <c r="B321"/>
      <c r="C321"/>
      <c r="D321"/>
      <c r="E321"/>
      <c r="F321"/>
      <c r="G321"/>
      <c r="H321"/>
      <c r="I321"/>
      <c r="J321"/>
      <c r="K321"/>
      <c r="L321"/>
      <c r="M321"/>
      <c r="N321"/>
      <c r="O321"/>
      <c r="P321"/>
    </row>
    <row r="322" spans="2:16" ht="12.45">
      <c r="B322"/>
      <c r="C322"/>
      <c r="D322"/>
      <c r="E322"/>
      <c r="F322"/>
      <c r="G322"/>
      <c r="H322"/>
      <c r="I322"/>
      <c r="J322"/>
      <c r="K322"/>
      <c r="L322"/>
      <c r="M322"/>
      <c r="N322"/>
      <c r="O322"/>
      <c r="P322"/>
    </row>
    <row r="323" spans="2:16" ht="12.45">
      <c r="B323"/>
      <c r="C323"/>
      <c r="D323"/>
      <c r="E323"/>
      <c r="F323"/>
      <c r="G323"/>
      <c r="H323"/>
      <c r="I323"/>
      <c r="J323"/>
      <c r="K323"/>
      <c r="L323"/>
      <c r="M323"/>
      <c r="N323"/>
      <c r="O323"/>
      <c r="P323"/>
    </row>
    <row r="324" spans="2:16" ht="12.45">
      <c r="B324"/>
      <c r="C324"/>
      <c r="D324"/>
      <c r="E324"/>
      <c r="F324"/>
      <c r="G324"/>
      <c r="H324"/>
      <c r="I324"/>
      <c r="J324"/>
      <c r="K324"/>
      <c r="L324"/>
      <c r="M324"/>
      <c r="N324"/>
      <c r="O324"/>
      <c r="P324"/>
    </row>
    <row r="325" spans="2:16" ht="12.45">
      <c r="B325"/>
      <c r="C325"/>
      <c r="D325"/>
      <c r="E325"/>
      <c r="F325"/>
      <c r="G325"/>
      <c r="H325"/>
      <c r="I325"/>
      <c r="J325"/>
      <c r="K325"/>
      <c r="L325"/>
      <c r="M325"/>
      <c r="N325"/>
      <c r="O325"/>
      <c r="P325"/>
    </row>
    <row r="326" spans="2:16" ht="12.45">
      <c r="B326"/>
      <c r="C326"/>
      <c r="D326"/>
      <c r="E326"/>
      <c r="F326"/>
      <c r="G326"/>
      <c r="H326"/>
      <c r="I326"/>
      <c r="J326"/>
      <c r="K326"/>
      <c r="L326"/>
      <c r="M326"/>
      <c r="N326"/>
      <c r="O326"/>
      <c r="P326"/>
    </row>
    <row r="327" spans="2:16" ht="12.45">
      <c r="B327"/>
      <c r="C327"/>
      <c r="D327"/>
      <c r="E327"/>
      <c r="F327"/>
      <c r="G327"/>
      <c r="H327"/>
      <c r="I327"/>
      <c r="J327"/>
      <c r="K327"/>
      <c r="L327"/>
      <c r="M327"/>
      <c r="N327"/>
      <c r="O327"/>
      <c r="P327"/>
    </row>
    <row r="328" spans="2:16" ht="12.45">
      <c r="B328"/>
      <c r="C328"/>
      <c r="D328"/>
      <c r="E328"/>
      <c r="F328"/>
      <c r="G328"/>
      <c r="H328"/>
      <c r="I328"/>
      <c r="J328"/>
      <c r="K328"/>
      <c r="L328"/>
      <c r="M328"/>
      <c r="N328"/>
      <c r="O328"/>
      <c r="P328"/>
    </row>
    <row r="329" spans="2:16" ht="12.45">
      <c r="B329"/>
      <c r="C329"/>
      <c r="D329"/>
      <c r="E329"/>
      <c r="F329"/>
      <c r="G329"/>
      <c r="H329"/>
      <c r="I329"/>
      <c r="J329"/>
      <c r="K329"/>
      <c r="L329"/>
      <c r="M329"/>
      <c r="N329"/>
      <c r="O329"/>
      <c r="P329"/>
    </row>
    <row r="330" spans="2:16" ht="12.45">
      <c r="B330"/>
      <c r="C330"/>
      <c r="D330"/>
      <c r="E330"/>
      <c r="F330"/>
      <c r="G330"/>
      <c r="H330"/>
      <c r="I330"/>
      <c r="J330"/>
      <c r="K330"/>
      <c r="L330"/>
      <c r="M330"/>
      <c r="N330"/>
      <c r="O330"/>
      <c r="P330"/>
    </row>
    <row r="331" spans="2:16" ht="12.45">
      <c r="B331"/>
      <c r="C331"/>
      <c r="D331"/>
      <c r="E331"/>
      <c r="F331"/>
      <c r="G331"/>
      <c r="H331"/>
      <c r="I331"/>
      <c r="J331"/>
      <c r="K331"/>
      <c r="L331"/>
      <c r="M331"/>
      <c r="N331"/>
      <c r="O331"/>
      <c r="P331"/>
    </row>
    <row r="332" spans="2:16" ht="12.45">
      <c r="B332"/>
      <c r="C332"/>
      <c r="D332"/>
      <c r="E332"/>
      <c r="F332"/>
      <c r="G332"/>
      <c r="H332"/>
      <c r="I332"/>
      <c r="J332"/>
      <c r="K332"/>
      <c r="L332"/>
      <c r="M332"/>
      <c r="N332"/>
      <c r="O332"/>
      <c r="P332"/>
    </row>
    <row r="333" spans="2:16" ht="12.45">
      <c r="B333"/>
      <c r="C333"/>
      <c r="D333"/>
      <c r="E333"/>
      <c r="F333"/>
      <c r="G333"/>
      <c r="H333"/>
      <c r="I333"/>
      <c r="J333"/>
      <c r="K333"/>
      <c r="L333"/>
      <c r="M333"/>
      <c r="N333"/>
      <c r="O333"/>
      <c r="P333"/>
    </row>
    <row r="334" spans="2:16" ht="12.45">
      <c r="B334"/>
      <c r="C334"/>
      <c r="D334"/>
      <c r="E334"/>
      <c r="F334"/>
      <c r="G334"/>
      <c r="H334"/>
      <c r="I334"/>
      <c r="J334"/>
      <c r="K334"/>
      <c r="L334"/>
      <c r="M334"/>
      <c r="N334"/>
      <c r="O334"/>
      <c r="P334"/>
    </row>
    <row r="335" spans="2:16" ht="12.45">
      <c r="B335"/>
      <c r="C335"/>
      <c r="D335"/>
      <c r="E335"/>
      <c r="F335"/>
      <c r="G335"/>
      <c r="H335"/>
      <c r="I335"/>
      <c r="J335"/>
      <c r="K335"/>
      <c r="L335"/>
      <c r="M335"/>
      <c r="N335"/>
      <c r="O335"/>
      <c r="P335"/>
    </row>
    <row r="336" spans="2:16" ht="12.45">
      <c r="B336"/>
      <c r="C336"/>
      <c r="D336"/>
      <c r="E336"/>
      <c r="F336"/>
      <c r="G336"/>
      <c r="H336"/>
      <c r="I336"/>
      <c r="J336"/>
      <c r="K336"/>
      <c r="L336"/>
      <c r="M336"/>
      <c r="N336"/>
      <c r="O336"/>
      <c r="P336"/>
    </row>
    <row r="337" spans="2:16" ht="12.45">
      <c r="B337"/>
      <c r="C337"/>
      <c r="D337"/>
      <c r="E337"/>
      <c r="F337"/>
      <c r="G337"/>
      <c r="H337"/>
      <c r="I337"/>
      <c r="J337"/>
      <c r="K337"/>
      <c r="L337"/>
      <c r="M337"/>
      <c r="N337"/>
      <c r="O337"/>
      <c r="P337"/>
    </row>
    <row r="338" spans="2:16" ht="12.45">
      <c r="B338"/>
      <c r="C338"/>
      <c r="D338"/>
      <c r="E338"/>
      <c r="F338"/>
      <c r="G338"/>
      <c r="H338"/>
      <c r="I338"/>
      <c r="J338"/>
      <c r="K338"/>
      <c r="L338"/>
      <c r="M338"/>
      <c r="N338"/>
      <c r="O338"/>
      <c r="P338"/>
    </row>
    <row r="339" spans="2:16" ht="12.45">
      <c r="B339"/>
      <c r="C339"/>
      <c r="D339"/>
      <c r="E339"/>
      <c r="F339"/>
      <c r="G339"/>
      <c r="H339"/>
      <c r="I339"/>
      <c r="J339"/>
      <c r="K339"/>
      <c r="L339"/>
      <c r="M339"/>
      <c r="N339"/>
      <c r="O339"/>
      <c r="P339"/>
    </row>
    <row r="340" spans="2:16" ht="12.45">
      <c r="B340"/>
      <c r="C340"/>
      <c r="D340"/>
      <c r="E340"/>
      <c r="F340"/>
      <c r="G340"/>
      <c r="H340"/>
      <c r="I340"/>
      <c r="J340"/>
      <c r="K340"/>
      <c r="L340"/>
      <c r="M340"/>
      <c r="N340"/>
      <c r="O340"/>
      <c r="P340"/>
    </row>
    <row r="341" spans="2:16" ht="12.45">
      <c r="B341"/>
      <c r="C341"/>
      <c r="D341"/>
      <c r="E341"/>
      <c r="F341"/>
      <c r="G341"/>
      <c r="H341"/>
      <c r="I341"/>
      <c r="J341"/>
      <c r="K341"/>
      <c r="L341"/>
      <c r="M341"/>
      <c r="N341"/>
      <c r="O341"/>
      <c r="P341"/>
    </row>
    <row r="342" spans="2:16" ht="12.45">
      <c r="B342"/>
      <c r="C342"/>
      <c r="D342"/>
      <c r="E342"/>
      <c r="F342"/>
      <c r="G342"/>
      <c r="H342"/>
      <c r="I342"/>
      <c r="J342"/>
      <c r="K342"/>
      <c r="L342"/>
      <c r="M342"/>
      <c r="N342"/>
      <c r="O342"/>
      <c r="P342"/>
    </row>
    <row r="343" spans="2:16" ht="12.45">
      <c r="B343"/>
      <c r="C343"/>
      <c r="D343"/>
      <c r="E343"/>
      <c r="F343"/>
      <c r="G343"/>
      <c r="H343"/>
      <c r="I343"/>
      <c r="J343"/>
      <c r="K343"/>
      <c r="L343"/>
      <c r="M343"/>
      <c r="N343"/>
      <c r="O343"/>
      <c r="P343"/>
    </row>
    <row r="344" spans="2:16" ht="12.45">
      <c r="B344"/>
      <c r="C344"/>
      <c r="D344"/>
      <c r="E344"/>
      <c r="F344"/>
      <c r="G344"/>
      <c r="H344"/>
      <c r="I344"/>
      <c r="J344"/>
      <c r="K344"/>
      <c r="L344"/>
      <c r="M344"/>
      <c r="N344"/>
      <c r="O344"/>
      <c r="P344"/>
    </row>
    <row r="345" spans="2:16" ht="12.45">
      <c r="B345"/>
      <c r="C345"/>
      <c r="D345"/>
      <c r="E345"/>
      <c r="F345"/>
      <c r="G345"/>
      <c r="H345"/>
      <c r="I345"/>
      <c r="J345"/>
      <c r="K345"/>
      <c r="L345"/>
      <c r="M345"/>
      <c r="N345"/>
      <c r="O345"/>
      <c r="P345"/>
    </row>
    <row r="346" spans="2:16" ht="12.45">
      <c r="B346"/>
      <c r="C346"/>
      <c r="D346"/>
      <c r="E346"/>
      <c r="F346"/>
      <c r="G346"/>
      <c r="H346"/>
      <c r="I346"/>
      <c r="J346"/>
      <c r="K346"/>
      <c r="L346"/>
      <c r="M346"/>
      <c r="N346"/>
      <c r="O346"/>
      <c r="P346"/>
    </row>
    <row r="347" spans="2:16" ht="12.45">
      <c r="B347"/>
      <c r="C347"/>
      <c r="D347"/>
      <c r="E347"/>
      <c r="F347"/>
      <c r="G347"/>
      <c r="H347"/>
      <c r="I347"/>
      <c r="J347"/>
      <c r="K347"/>
      <c r="L347"/>
      <c r="M347"/>
      <c r="N347"/>
      <c r="O347"/>
      <c r="P347"/>
    </row>
    <row r="348" spans="2:16" ht="12.45">
      <c r="B348"/>
      <c r="C348"/>
      <c r="D348"/>
      <c r="E348"/>
      <c r="F348"/>
      <c r="G348"/>
      <c r="H348"/>
      <c r="I348"/>
      <c r="J348"/>
      <c r="K348"/>
      <c r="L348"/>
      <c r="M348"/>
      <c r="N348"/>
      <c r="O348"/>
      <c r="P348"/>
    </row>
    <row r="349" spans="2:16" ht="12.45">
      <c r="B349"/>
      <c r="C349"/>
      <c r="D349"/>
      <c r="E349"/>
      <c r="F349"/>
      <c r="G349"/>
      <c r="H349"/>
      <c r="I349"/>
      <c r="J349"/>
      <c r="K349"/>
      <c r="L349"/>
      <c r="M349"/>
      <c r="N349"/>
      <c r="O349"/>
      <c r="P349"/>
    </row>
    <row r="350" spans="2:16" ht="12.45">
      <c r="B350"/>
      <c r="C350"/>
      <c r="D350"/>
      <c r="E350"/>
      <c r="F350"/>
      <c r="G350"/>
      <c r="H350"/>
      <c r="I350"/>
      <c r="J350"/>
      <c r="K350"/>
      <c r="L350"/>
      <c r="M350"/>
      <c r="N350"/>
      <c r="O350"/>
      <c r="P350"/>
    </row>
    <row r="351" spans="2:16" ht="12.45">
      <c r="B351"/>
      <c r="C351"/>
      <c r="D351"/>
      <c r="E351"/>
      <c r="F351"/>
      <c r="G351"/>
      <c r="H351"/>
      <c r="I351"/>
      <c r="J351"/>
      <c r="K351"/>
      <c r="L351"/>
      <c r="M351"/>
      <c r="N351"/>
      <c r="O351"/>
      <c r="P351"/>
    </row>
    <row r="352" spans="2:16" ht="12.45">
      <c r="B352"/>
      <c r="C352"/>
      <c r="D352"/>
      <c r="E352"/>
      <c r="F352"/>
      <c r="G352"/>
      <c r="H352"/>
      <c r="I352"/>
      <c r="J352"/>
      <c r="K352"/>
      <c r="L352"/>
      <c r="M352"/>
      <c r="N352"/>
      <c r="O352"/>
      <c r="P352"/>
    </row>
    <row r="353" spans="2:16" ht="12.45">
      <c r="B353"/>
      <c r="C353"/>
      <c r="D353"/>
      <c r="E353"/>
      <c r="F353"/>
      <c r="G353"/>
      <c r="H353"/>
      <c r="I353"/>
      <c r="J353"/>
      <c r="K353"/>
      <c r="L353"/>
      <c r="M353"/>
      <c r="N353"/>
      <c r="O353"/>
      <c r="P353"/>
    </row>
    <row r="354" spans="2:16" ht="12.45">
      <c r="B354"/>
      <c r="C354"/>
      <c r="D354"/>
      <c r="E354"/>
      <c r="F354"/>
      <c r="G354"/>
      <c r="H354"/>
      <c r="I354"/>
      <c r="J354"/>
      <c r="K354"/>
      <c r="L354"/>
      <c r="M354"/>
      <c r="N354"/>
      <c r="O354"/>
      <c r="P354"/>
    </row>
    <row r="355" spans="2:16" ht="12.45">
      <c r="B355"/>
      <c r="C355"/>
      <c r="D355"/>
      <c r="E355"/>
      <c r="F355"/>
      <c r="G355"/>
      <c r="H355"/>
      <c r="I355"/>
      <c r="J355"/>
      <c r="K355"/>
      <c r="L355"/>
      <c r="M355"/>
      <c r="N355"/>
      <c r="O355"/>
      <c r="P355"/>
    </row>
    <row r="356" spans="2:16" ht="12.45">
      <c r="B356"/>
      <c r="C356"/>
      <c r="D356"/>
      <c r="E356"/>
      <c r="F356"/>
      <c r="G356"/>
      <c r="H356"/>
      <c r="I356"/>
      <c r="J356"/>
      <c r="K356"/>
      <c r="L356"/>
      <c r="M356"/>
      <c r="N356"/>
      <c r="O356"/>
      <c r="P356"/>
    </row>
    <row r="357" spans="2:16" ht="12.45">
      <c r="B357"/>
      <c r="C357"/>
      <c r="D357"/>
      <c r="E357"/>
      <c r="F357"/>
      <c r="G357"/>
      <c r="H357"/>
      <c r="I357"/>
      <c r="J357"/>
      <c r="K357"/>
      <c r="L357"/>
      <c r="M357"/>
      <c r="N357"/>
      <c r="O357"/>
      <c r="P357"/>
    </row>
    <row r="358" spans="2:16" ht="12.45">
      <c r="B358"/>
      <c r="C358"/>
      <c r="D358"/>
      <c r="E358"/>
      <c r="F358"/>
      <c r="G358"/>
      <c r="H358"/>
      <c r="I358"/>
      <c r="J358"/>
      <c r="K358"/>
      <c r="L358"/>
      <c r="M358"/>
      <c r="N358"/>
      <c r="O358"/>
      <c r="P358"/>
    </row>
    <row r="359" spans="2:16" ht="12.45">
      <c r="B359"/>
      <c r="C359"/>
      <c r="D359"/>
      <c r="E359"/>
      <c r="F359"/>
      <c r="G359"/>
      <c r="H359"/>
      <c r="I359"/>
      <c r="J359"/>
      <c r="K359"/>
      <c r="L359"/>
      <c r="M359"/>
      <c r="N359"/>
      <c r="O359"/>
      <c r="P359"/>
    </row>
    <row r="360" spans="2:16" ht="12.45">
      <c r="B360"/>
      <c r="C360"/>
      <c r="D360"/>
      <c r="E360"/>
      <c r="F360"/>
      <c r="G360"/>
      <c r="H360"/>
      <c r="I360"/>
      <c r="J360"/>
      <c r="K360"/>
      <c r="L360"/>
      <c r="M360"/>
      <c r="N360"/>
      <c r="O360"/>
      <c r="P360"/>
    </row>
    <row r="361" spans="2:16" ht="12.45">
      <c r="B361"/>
      <c r="C361"/>
      <c r="D361"/>
      <c r="E361"/>
      <c r="F361"/>
      <c r="G361"/>
      <c r="H361"/>
      <c r="I361"/>
      <c r="J361"/>
      <c r="K361"/>
      <c r="L361"/>
      <c r="M361"/>
      <c r="N361"/>
      <c r="O361"/>
      <c r="P361"/>
    </row>
    <row r="362" spans="2:16" ht="12.45">
      <c r="B362"/>
      <c r="C362"/>
      <c r="D362"/>
      <c r="E362"/>
      <c r="F362"/>
      <c r="G362"/>
      <c r="H362"/>
      <c r="I362"/>
      <c r="J362"/>
      <c r="K362"/>
      <c r="L362"/>
      <c r="M362"/>
      <c r="N362"/>
      <c r="O362"/>
      <c r="P362"/>
    </row>
    <row r="363" spans="2:16" ht="12.45">
      <c r="B363"/>
      <c r="C363"/>
      <c r="D363"/>
      <c r="E363"/>
      <c r="F363"/>
      <c r="G363"/>
      <c r="H363"/>
      <c r="I363"/>
      <c r="J363"/>
      <c r="K363"/>
      <c r="L363"/>
      <c r="M363"/>
      <c r="N363"/>
      <c r="O363"/>
      <c r="P363"/>
    </row>
    <row r="364" spans="2:16" ht="12.45">
      <c r="B364"/>
      <c r="C364"/>
      <c r="D364"/>
      <c r="E364"/>
      <c r="F364"/>
      <c r="G364"/>
      <c r="H364"/>
      <c r="I364"/>
      <c r="J364"/>
      <c r="K364"/>
      <c r="L364"/>
      <c r="M364"/>
      <c r="N364"/>
      <c r="O364"/>
      <c r="P364"/>
    </row>
    <row r="365" spans="2:16" ht="12.45">
      <c r="B365"/>
      <c r="C365"/>
      <c r="D365"/>
      <c r="E365"/>
      <c r="F365"/>
      <c r="G365"/>
      <c r="H365"/>
      <c r="I365"/>
      <c r="J365"/>
      <c r="K365"/>
      <c r="L365"/>
      <c r="M365"/>
      <c r="N365"/>
      <c r="O365"/>
      <c r="P365"/>
    </row>
    <row r="366" spans="2:16" ht="12.45">
      <c r="B366"/>
      <c r="C366"/>
      <c r="D366"/>
      <c r="E366"/>
      <c r="F366"/>
      <c r="G366"/>
      <c r="H366"/>
      <c r="I366"/>
      <c r="J366"/>
      <c r="K366"/>
      <c r="L366"/>
      <c r="M366"/>
      <c r="N366"/>
      <c r="O366"/>
      <c r="P366"/>
    </row>
    <row r="367" spans="2:16" ht="12.45">
      <c r="B367"/>
      <c r="C367"/>
      <c r="D367"/>
      <c r="E367"/>
      <c r="F367"/>
      <c r="G367"/>
      <c r="H367"/>
      <c r="I367"/>
      <c r="J367"/>
      <c r="K367"/>
      <c r="L367"/>
      <c r="M367"/>
      <c r="N367"/>
      <c r="O367"/>
      <c r="P367"/>
    </row>
    <row r="368" spans="2:16" ht="12.45">
      <c r="B368"/>
      <c r="C368"/>
      <c r="D368"/>
      <c r="E368"/>
      <c r="F368"/>
      <c r="G368"/>
      <c r="H368"/>
      <c r="I368"/>
      <c r="J368"/>
      <c r="K368"/>
      <c r="L368"/>
      <c r="M368"/>
      <c r="N368"/>
      <c r="O368"/>
      <c r="P368"/>
    </row>
    <row r="369" spans="2:16" ht="12.45">
      <c r="B369"/>
      <c r="C369"/>
      <c r="D369"/>
      <c r="E369"/>
      <c r="F369"/>
      <c r="G369"/>
      <c r="H369"/>
      <c r="I369"/>
      <c r="J369"/>
      <c r="K369"/>
      <c r="L369"/>
      <c r="M369"/>
      <c r="N369"/>
      <c r="O369"/>
      <c r="P369"/>
    </row>
    <row r="370" spans="2:16" ht="12.45">
      <c r="B370"/>
      <c r="C370"/>
      <c r="D370"/>
      <c r="E370"/>
      <c r="F370"/>
      <c r="G370"/>
      <c r="H370"/>
      <c r="I370"/>
      <c r="J370"/>
      <c r="K370"/>
      <c r="L370"/>
      <c r="M370"/>
      <c r="N370"/>
      <c r="O370"/>
      <c r="P370"/>
    </row>
    <row r="371" spans="2:16" ht="12.45">
      <c r="B371"/>
      <c r="C371"/>
      <c r="D371"/>
      <c r="E371"/>
      <c r="F371"/>
      <c r="G371"/>
      <c r="H371"/>
      <c r="I371"/>
      <c r="J371"/>
      <c r="K371"/>
      <c r="L371"/>
      <c r="M371"/>
      <c r="N371"/>
      <c r="O371"/>
      <c r="P371"/>
    </row>
    <row r="372" spans="2:16" ht="12.45">
      <c r="B372"/>
      <c r="C372"/>
      <c r="D372"/>
      <c r="E372"/>
      <c r="F372"/>
      <c r="G372"/>
      <c r="H372"/>
      <c r="I372"/>
      <c r="J372"/>
      <c r="K372"/>
      <c r="L372"/>
      <c r="M372"/>
      <c r="N372"/>
      <c r="O372"/>
      <c r="P372"/>
    </row>
    <row r="373" spans="2:16" ht="12.45">
      <c r="B373"/>
      <c r="C373"/>
      <c r="D373"/>
      <c r="E373"/>
      <c r="F373"/>
      <c r="G373"/>
      <c r="H373"/>
      <c r="I373"/>
      <c r="J373"/>
      <c r="K373"/>
      <c r="L373"/>
      <c r="M373"/>
      <c r="N373"/>
      <c r="O373"/>
      <c r="P373"/>
    </row>
    <row r="374" spans="2:16" ht="12.45">
      <c r="B374"/>
      <c r="C374"/>
      <c r="D374"/>
      <c r="E374"/>
      <c r="F374"/>
      <c r="G374"/>
      <c r="H374"/>
      <c r="I374"/>
      <c r="J374"/>
      <c r="K374"/>
      <c r="L374"/>
      <c r="M374"/>
      <c r="N374"/>
      <c r="O374"/>
      <c r="P374"/>
    </row>
    <row r="375" spans="2:16" ht="12.45">
      <c r="B375"/>
      <c r="C375"/>
      <c r="D375"/>
      <c r="E375"/>
      <c r="F375"/>
      <c r="G375"/>
      <c r="H375"/>
      <c r="I375"/>
      <c r="J375"/>
      <c r="K375"/>
      <c r="L375"/>
      <c r="M375"/>
      <c r="N375"/>
      <c r="O375"/>
      <c r="P375"/>
    </row>
    <row r="376" spans="2:16" ht="12.45">
      <c r="B376"/>
      <c r="C376"/>
      <c r="D376"/>
      <c r="E376"/>
      <c r="F376"/>
      <c r="G376"/>
      <c r="H376"/>
      <c r="I376"/>
      <c r="J376"/>
      <c r="K376"/>
      <c r="L376"/>
      <c r="M376"/>
      <c r="N376"/>
      <c r="O376"/>
      <c r="P376"/>
    </row>
    <row r="377" spans="2:16" ht="12.45">
      <c r="B377"/>
      <c r="C377"/>
      <c r="D377"/>
      <c r="E377"/>
      <c r="F377"/>
      <c r="G377"/>
      <c r="H377"/>
      <c r="I377"/>
      <c r="J377"/>
      <c r="K377"/>
      <c r="L377"/>
      <c r="M377"/>
      <c r="N377"/>
      <c r="O377"/>
      <c r="P377"/>
    </row>
    <row r="378" spans="2:16" ht="12.45">
      <c r="B378"/>
      <c r="C378"/>
      <c r="D378"/>
      <c r="E378"/>
      <c r="F378"/>
      <c r="G378"/>
      <c r="H378"/>
      <c r="I378"/>
      <c r="J378"/>
      <c r="K378"/>
      <c r="L378"/>
      <c r="M378"/>
      <c r="N378"/>
      <c r="O378"/>
      <c r="P378"/>
    </row>
    <row r="379" spans="2:16" ht="12.45">
      <c r="B379"/>
      <c r="C379"/>
      <c r="D379"/>
      <c r="E379"/>
      <c r="F379"/>
      <c r="G379"/>
      <c r="H379"/>
      <c r="I379"/>
      <c r="J379"/>
      <c r="K379"/>
      <c r="L379"/>
      <c r="M379"/>
      <c r="N379"/>
      <c r="O379"/>
      <c r="P379"/>
    </row>
    <row r="380" spans="2:16" ht="12.45">
      <c r="B380"/>
      <c r="C380"/>
      <c r="D380"/>
      <c r="E380"/>
      <c r="F380"/>
      <c r="G380"/>
      <c r="H380"/>
      <c r="I380"/>
      <c r="J380"/>
      <c r="K380"/>
      <c r="L380"/>
      <c r="M380"/>
      <c r="N380"/>
      <c r="O380"/>
      <c r="P380"/>
    </row>
    <row r="381" spans="2:16" ht="12.45">
      <c r="B381"/>
      <c r="C381"/>
      <c r="D381"/>
      <c r="E381"/>
      <c r="F381"/>
      <c r="G381"/>
      <c r="H381"/>
      <c r="I381"/>
      <c r="J381"/>
      <c r="K381"/>
      <c r="L381"/>
      <c r="M381"/>
      <c r="N381"/>
      <c r="O381"/>
      <c r="P381"/>
    </row>
    <row r="382" spans="2:16" ht="12.45">
      <c r="B382"/>
      <c r="C382"/>
      <c r="D382"/>
      <c r="E382"/>
      <c r="F382"/>
      <c r="G382"/>
      <c r="H382"/>
      <c r="I382"/>
      <c r="J382"/>
      <c r="K382"/>
      <c r="L382"/>
      <c r="M382"/>
      <c r="N382"/>
      <c r="O382"/>
      <c r="P382"/>
    </row>
    <row r="383" spans="2:16" ht="12.45">
      <c r="B383"/>
      <c r="C383"/>
      <c r="D383"/>
      <c r="E383"/>
      <c r="F383"/>
      <c r="G383"/>
      <c r="H383"/>
      <c r="I383"/>
      <c r="J383"/>
      <c r="K383"/>
      <c r="L383"/>
      <c r="M383"/>
      <c r="N383"/>
      <c r="O383"/>
      <c r="P383"/>
    </row>
    <row r="384" spans="2:16" ht="12.45">
      <c r="B384"/>
      <c r="C384"/>
      <c r="D384"/>
      <c r="E384"/>
      <c r="F384"/>
      <c r="G384"/>
      <c r="H384"/>
      <c r="I384"/>
      <c r="J384"/>
      <c r="K384"/>
      <c r="L384"/>
      <c r="M384"/>
      <c r="N384"/>
      <c r="O384"/>
      <c r="P384"/>
    </row>
  </sheetData>
  <sheetProtection algorithmName="SHA-512" hashValue="tJ/eaucEeFbrJ2VrQGXBCCEr+4RYf5lC4ds32ERVXPBM2T9dIjSyd/XDHfXjZfDdbUtVPK0hrFcqp6MJgxwn7Q==" saltValue="SavOK+NrUPFWoy3QDy0IWg==" spinCount="100000" sheet="1" objects="1" scenarios="1" pivotTables="0"/>
  <mergeCells count="4">
    <mergeCell ref="J7:M7"/>
    <mergeCell ref="J8:M8"/>
    <mergeCell ref="W7:Z7"/>
    <mergeCell ref="W8:Z8"/>
  </mergeCells>
  <conditionalFormatting sqref="C11:C13 C19:C267 C15:C17">
    <cfRule type="expression" dxfId="1378" priority="291" stopIfTrue="1">
      <formula>RIGHT($B11,1)="0"</formula>
    </cfRule>
  </conditionalFormatting>
  <conditionalFormatting sqref="J9:Q10">
    <cfRule type="expression" dxfId="1377" priority="294" stopIfTrue="1">
      <formula>J$10&lt;&gt;""</formula>
    </cfRule>
    <cfRule type="expression" dxfId="1376" priority="295" stopIfTrue="1">
      <formula>J$10=""</formula>
    </cfRule>
  </conditionalFormatting>
  <conditionalFormatting sqref="N7:Q8">
    <cfRule type="expression" dxfId="1375" priority="296" stopIfTrue="1">
      <formula>N$10&lt;&gt;""</formula>
    </cfRule>
    <cfRule type="expression" dxfId="1374" priority="297" stopIfTrue="1">
      <formula>N$10=""</formula>
    </cfRule>
  </conditionalFormatting>
  <conditionalFormatting sqref="J6:Q6">
    <cfRule type="expression" dxfId="1373" priority="298" stopIfTrue="1">
      <formula>J$10&lt;&gt;""</formula>
    </cfRule>
    <cfRule type="expression" dxfId="1372" priority="299" stopIfTrue="1">
      <formula>J$10=""</formula>
    </cfRule>
  </conditionalFormatting>
  <conditionalFormatting sqref="J2:Q4">
    <cfRule type="expression" dxfId="1371" priority="300" stopIfTrue="1">
      <formula>J$10&lt;&gt;""</formula>
    </cfRule>
    <cfRule type="expression" dxfId="1370" priority="301" stopIfTrue="1">
      <formula>J$10=""</formula>
    </cfRule>
  </conditionalFormatting>
  <conditionalFormatting sqref="Q84:Q200">
    <cfRule type="expression" dxfId="1369" priority="302" stopIfTrue="1">
      <formula>AND(RIGHT($B84,1)="0",Q$10&lt;&gt;"")</formula>
    </cfRule>
    <cfRule type="expression" dxfId="1368" priority="303" stopIfTrue="1">
      <formula>AND($I84&lt;&gt;"",Q$10&lt;&gt;"")</formula>
    </cfRule>
    <cfRule type="expression" dxfId="1367" priority="304" stopIfTrue="1">
      <formula>OR($I84="",Q$10="")</formula>
    </cfRule>
  </conditionalFormatting>
  <conditionalFormatting sqref="B10 C9:I10">
    <cfRule type="expression" dxfId="1366" priority="305" stopIfTrue="1">
      <formula>TRUE</formula>
    </cfRule>
  </conditionalFormatting>
  <conditionalFormatting sqref="B9">
    <cfRule type="expression" dxfId="1365" priority="306" stopIfTrue="1">
      <formula>TRUE</formula>
    </cfRule>
  </conditionalFormatting>
  <conditionalFormatting sqref="J2:K4">
    <cfRule type="expression" dxfId="1364" priority="287" stopIfTrue="1">
      <formula>TRUE</formula>
    </cfRule>
  </conditionalFormatting>
  <conditionalFormatting sqref="J6:K6">
    <cfRule type="expression" dxfId="1363" priority="286" stopIfTrue="1">
      <formula>TRUE</formula>
    </cfRule>
  </conditionalFormatting>
  <conditionalFormatting sqref="J9:K10">
    <cfRule type="expression" dxfId="1362" priority="284" stopIfTrue="1">
      <formula>TRUE</formula>
    </cfRule>
  </conditionalFormatting>
  <conditionalFormatting sqref="B11:B267 D11:I13 D19:I267 D15:I17">
    <cfRule type="expression" dxfId="1361" priority="288" stopIfTrue="1">
      <formula>RIGHT($B11,1)="0"</formula>
    </cfRule>
  </conditionalFormatting>
  <conditionalFormatting sqref="C288">
    <cfRule type="expression" dxfId="1360" priority="281" stopIfTrue="1">
      <formula>RIGHT($B288,1)="0"</formula>
    </cfRule>
    <cfRule type="expression" dxfId="1359" priority="282" stopIfTrue="1">
      <formula>C288&lt;&gt;""</formula>
    </cfRule>
    <cfRule type="expression" dxfId="1358" priority="283" stopIfTrue="1">
      <formula>$I288&lt;&gt;""</formula>
    </cfRule>
  </conditionalFormatting>
  <conditionalFormatting sqref="B288 D288:I288">
    <cfRule type="expression" dxfId="1357" priority="278" stopIfTrue="1">
      <formula>RIGHT($B288,1)="0"</formula>
    </cfRule>
    <cfRule type="expression" dxfId="1356" priority="279" stopIfTrue="1">
      <formula>B288&lt;&gt;""</formula>
    </cfRule>
    <cfRule type="expression" dxfId="1355" priority="280" stopIfTrue="1">
      <formula>$I288&lt;&gt;""</formula>
    </cfRule>
  </conditionalFormatting>
  <conditionalFormatting sqref="C268:C287">
    <cfRule type="expression" dxfId="1354" priority="275" stopIfTrue="1">
      <formula>RIGHT($B268,1)="0"</formula>
    </cfRule>
    <cfRule type="expression" dxfId="1353" priority="276" stopIfTrue="1">
      <formula>C268&lt;&gt;""</formula>
    </cfRule>
    <cfRule type="expression" dxfId="1352" priority="277" stopIfTrue="1">
      <formula>$I268&lt;&gt;""</formula>
    </cfRule>
  </conditionalFormatting>
  <conditionalFormatting sqref="B268:B287 D268:I287">
    <cfRule type="expression" dxfId="1351" priority="272" stopIfTrue="1">
      <formula>RIGHT($B268,1)="0"</formula>
    </cfRule>
    <cfRule type="expression" dxfId="1350" priority="273" stopIfTrue="1">
      <formula>B268&lt;&gt;""</formula>
    </cfRule>
    <cfRule type="expression" dxfId="1349" priority="274" stopIfTrue="1">
      <formula>$I268&lt;&gt;""</formula>
    </cfRule>
  </conditionalFormatting>
  <conditionalFormatting sqref="C289">
    <cfRule type="expression" dxfId="1348" priority="269" stopIfTrue="1">
      <formula>RIGHT($B289,1)="0"</formula>
    </cfRule>
    <cfRule type="expression" dxfId="1347" priority="270" stopIfTrue="1">
      <formula>C289&lt;&gt;""</formula>
    </cfRule>
    <cfRule type="expression" dxfId="1346" priority="271" stopIfTrue="1">
      <formula>$I289&lt;&gt;""</formula>
    </cfRule>
  </conditionalFormatting>
  <conditionalFormatting sqref="B289 D289:I289">
    <cfRule type="expression" dxfId="1345" priority="266" stopIfTrue="1">
      <formula>RIGHT($B289,1)="0"</formula>
    </cfRule>
    <cfRule type="expression" dxfId="1344" priority="267" stopIfTrue="1">
      <formula>B289&lt;&gt;""</formula>
    </cfRule>
    <cfRule type="expression" dxfId="1343" priority="268" stopIfTrue="1">
      <formula>$I289&lt;&gt;""</formula>
    </cfRule>
  </conditionalFormatting>
  <conditionalFormatting sqref="C290 C292:C309">
    <cfRule type="expression" dxfId="1342" priority="263" stopIfTrue="1">
      <formula>RIGHT($B290,1)="0"</formula>
    </cfRule>
    <cfRule type="expression" dxfId="1341" priority="264" stopIfTrue="1">
      <formula>C290&lt;&gt;""</formula>
    </cfRule>
    <cfRule type="expression" dxfId="1340" priority="265" stopIfTrue="1">
      <formula>$I290&lt;&gt;""</formula>
    </cfRule>
  </conditionalFormatting>
  <conditionalFormatting sqref="B290 D290:I290 D292:I309 B292:B309">
    <cfRule type="expression" dxfId="1339" priority="260" stopIfTrue="1">
      <formula>RIGHT($B290,1)="0"</formula>
    </cfRule>
    <cfRule type="expression" dxfId="1338" priority="261" stopIfTrue="1">
      <formula>B290&lt;&gt;""</formula>
    </cfRule>
    <cfRule type="expression" dxfId="1337" priority="262" stopIfTrue="1">
      <formula>$I290&lt;&gt;""</formula>
    </cfRule>
  </conditionalFormatting>
  <conditionalFormatting sqref="C11:C13 C346:C353 C292:C321 C323 C325:C336 C339:C342 C355:C367 C19:C290 C15:C17">
    <cfRule type="expression" dxfId="1336" priority="292" stopIfTrue="1">
      <formula>C11&lt;&gt;""</formula>
    </cfRule>
    <cfRule type="expression" dxfId="1335" priority="293" stopIfTrue="1">
      <formula>$I11&lt;&gt;""</formula>
    </cfRule>
  </conditionalFormatting>
  <conditionalFormatting sqref="B11:B290 D11:I13 D346:I353 B344:B367 D292:I321 B292:B342 D323:I323 D325:I336 D339:I342 D355:I367 D19:I290 D15:I17">
    <cfRule type="expression" dxfId="1334" priority="289" stopIfTrue="1">
      <formula>B11&lt;&gt;""</formula>
    </cfRule>
    <cfRule type="expression" dxfId="1333" priority="290" stopIfTrue="1">
      <formula>$I11&lt;&gt;""</formula>
    </cfRule>
  </conditionalFormatting>
  <conditionalFormatting sqref="C343">
    <cfRule type="expression" dxfId="1332" priority="257" stopIfTrue="1">
      <formula>RIGHT($B343,1)="0"</formula>
    </cfRule>
  </conditionalFormatting>
  <conditionalFormatting sqref="B343 D343:I343">
    <cfRule type="expression" dxfId="1331" priority="254" stopIfTrue="1">
      <formula>RIGHT($B343,1)="0"</formula>
    </cfRule>
  </conditionalFormatting>
  <conditionalFormatting sqref="C343">
    <cfRule type="expression" dxfId="1330" priority="258" stopIfTrue="1">
      <formula>C343&lt;&gt;""</formula>
    </cfRule>
    <cfRule type="expression" dxfId="1329" priority="259" stopIfTrue="1">
      <formula>$I343&lt;&gt;""</formula>
    </cfRule>
  </conditionalFormatting>
  <conditionalFormatting sqref="B343 D343:I343">
    <cfRule type="expression" dxfId="1328" priority="255" stopIfTrue="1">
      <formula>B343&lt;&gt;""</formula>
    </cfRule>
    <cfRule type="expression" dxfId="1327" priority="256" stopIfTrue="1">
      <formula>$I343&lt;&gt;""</formula>
    </cfRule>
  </conditionalFormatting>
  <conditionalFormatting pivot="1" sqref="J232:O232 J217:O217 J281:P281">
    <cfRule type="expression" dxfId="1326" priority="252" stopIfTrue="1">
      <formula>J217&lt;&gt;""</formula>
    </cfRule>
    <cfRule type="expression" dxfId="1325" priority="253" stopIfTrue="1">
      <formula>$I217&lt;&gt;""</formula>
    </cfRule>
  </conditionalFormatting>
  <conditionalFormatting sqref="C291">
    <cfRule type="expression" dxfId="1324" priority="225" stopIfTrue="1">
      <formula>RIGHT($B291,1)="0"</formula>
    </cfRule>
    <cfRule type="expression" dxfId="1323" priority="226" stopIfTrue="1">
      <formula>C291&lt;&gt;""</formula>
    </cfRule>
    <cfRule type="expression" dxfId="1322" priority="227" stopIfTrue="1">
      <formula>$I291&lt;&gt;""</formula>
    </cfRule>
  </conditionalFormatting>
  <conditionalFormatting sqref="B291 D291:I291">
    <cfRule type="expression" dxfId="1321" priority="222" stopIfTrue="1">
      <formula>RIGHT($B291,1)="0"</formula>
    </cfRule>
    <cfRule type="expression" dxfId="1320" priority="223" stopIfTrue="1">
      <formula>B291&lt;&gt;""</formula>
    </cfRule>
    <cfRule type="expression" dxfId="1319" priority="224" stopIfTrue="1">
      <formula>$I291&lt;&gt;""</formula>
    </cfRule>
  </conditionalFormatting>
  <conditionalFormatting sqref="C291">
    <cfRule type="expression" dxfId="1318" priority="230" stopIfTrue="1">
      <formula>C291&lt;&gt;""</formula>
    </cfRule>
    <cfRule type="expression" dxfId="1317" priority="231" stopIfTrue="1">
      <formula>$I291&lt;&gt;""</formula>
    </cfRule>
  </conditionalFormatting>
  <conditionalFormatting sqref="B291 D291:I291">
    <cfRule type="expression" dxfId="1316" priority="228" stopIfTrue="1">
      <formula>B291&lt;&gt;""</formula>
    </cfRule>
    <cfRule type="expression" dxfId="1315" priority="229" stopIfTrue="1">
      <formula>$I291&lt;&gt;""</formula>
    </cfRule>
  </conditionalFormatting>
  <conditionalFormatting sqref="C322">
    <cfRule type="expression" dxfId="1314" priority="205" stopIfTrue="1">
      <formula>RIGHT($B322,1)="0"</formula>
    </cfRule>
    <cfRule type="expression" dxfId="1313" priority="206" stopIfTrue="1">
      <formula>C322&lt;&gt;""</formula>
    </cfRule>
    <cfRule type="expression" dxfId="1312" priority="207" stopIfTrue="1">
      <formula>$I322&lt;&gt;""</formula>
    </cfRule>
  </conditionalFormatting>
  <conditionalFormatting sqref="D322:I322">
    <cfRule type="expression" dxfId="1311" priority="202" stopIfTrue="1">
      <formula>RIGHT($B322,1)="0"</formula>
    </cfRule>
    <cfRule type="expression" dxfId="1310" priority="203" stopIfTrue="1">
      <formula>D322&lt;&gt;""</formula>
    </cfRule>
    <cfRule type="expression" dxfId="1309" priority="204" stopIfTrue="1">
      <formula>$I322&lt;&gt;""</formula>
    </cfRule>
  </conditionalFormatting>
  <conditionalFormatting sqref="C322">
    <cfRule type="expression" dxfId="1308" priority="210" stopIfTrue="1">
      <formula>C322&lt;&gt;""</formula>
    </cfRule>
    <cfRule type="expression" dxfId="1307" priority="211" stopIfTrue="1">
      <formula>$I322&lt;&gt;""</formula>
    </cfRule>
  </conditionalFormatting>
  <conditionalFormatting sqref="D322:I322">
    <cfRule type="expression" dxfId="1306" priority="208" stopIfTrue="1">
      <formula>D322&lt;&gt;""</formula>
    </cfRule>
    <cfRule type="expression" dxfId="1305" priority="209" stopIfTrue="1">
      <formula>$I322&lt;&gt;""</formula>
    </cfRule>
  </conditionalFormatting>
  <conditionalFormatting sqref="C324">
    <cfRule type="expression" dxfId="1304" priority="195" stopIfTrue="1">
      <formula>RIGHT($B324,1)="0"</formula>
    </cfRule>
    <cfRule type="expression" dxfId="1303" priority="196" stopIfTrue="1">
      <formula>C324&lt;&gt;""</formula>
    </cfRule>
    <cfRule type="expression" dxfId="1302" priority="197" stopIfTrue="1">
      <formula>$I324&lt;&gt;""</formula>
    </cfRule>
  </conditionalFormatting>
  <conditionalFormatting sqref="D324:I324">
    <cfRule type="expression" dxfId="1301" priority="192" stopIfTrue="1">
      <formula>RIGHT($B324,1)="0"</formula>
    </cfRule>
    <cfRule type="expression" dxfId="1300" priority="193" stopIfTrue="1">
      <formula>D324&lt;&gt;""</formula>
    </cfRule>
    <cfRule type="expression" dxfId="1299" priority="194" stopIfTrue="1">
      <formula>$I324&lt;&gt;""</formula>
    </cfRule>
  </conditionalFormatting>
  <conditionalFormatting sqref="C324">
    <cfRule type="expression" dxfId="1298" priority="200" stopIfTrue="1">
      <formula>C324&lt;&gt;""</formula>
    </cfRule>
    <cfRule type="expression" dxfId="1297" priority="201" stopIfTrue="1">
      <formula>$I324&lt;&gt;""</formula>
    </cfRule>
  </conditionalFormatting>
  <conditionalFormatting sqref="D324:I324">
    <cfRule type="expression" dxfId="1296" priority="198" stopIfTrue="1">
      <formula>D324&lt;&gt;""</formula>
    </cfRule>
    <cfRule type="expression" dxfId="1295" priority="199" stopIfTrue="1">
      <formula>$I324&lt;&gt;""</formula>
    </cfRule>
  </conditionalFormatting>
  <conditionalFormatting sqref="C337">
    <cfRule type="expression" dxfId="1294" priority="185" stopIfTrue="1">
      <formula>RIGHT($B337,1)="0"</formula>
    </cfRule>
    <cfRule type="expression" dxfId="1293" priority="186" stopIfTrue="1">
      <formula>C337&lt;&gt;""</formula>
    </cfRule>
    <cfRule type="expression" dxfId="1292" priority="187" stopIfTrue="1">
      <formula>$I337&lt;&gt;""</formula>
    </cfRule>
  </conditionalFormatting>
  <conditionalFormatting sqref="D337:I337">
    <cfRule type="expression" dxfId="1291" priority="182" stopIfTrue="1">
      <formula>RIGHT($B337,1)="0"</formula>
    </cfRule>
    <cfRule type="expression" dxfId="1290" priority="183" stopIfTrue="1">
      <formula>D337&lt;&gt;""</formula>
    </cfRule>
    <cfRule type="expression" dxfId="1289" priority="184" stopIfTrue="1">
      <formula>$I337&lt;&gt;""</formula>
    </cfRule>
  </conditionalFormatting>
  <conditionalFormatting sqref="C337">
    <cfRule type="expression" dxfId="1288" priority="190" stopIfTrue="1">
      <formula>C337&lt;&gt;""</formula>
    </cfRule>
    <cfRule type="expression" dxfId="1287" priority="191" stopIfTrue="1">
      <formula>$I337&lt;&gt;""</formula>
    </cfRule>
  </conditionalFormatting>
  <conditionalFormatting sqref="D337:I337">
    <cfRule type="expression" dxfId="1286" priority="188" stopIfTrue="1">
      <formula>D337&lt;&gt;""</formula>
    </cfRule>
    <cfRule type="expression" dxfId="1285" priority="189" stopIfTrue="1">
      <formula>$I337&lt;&gt;""</formula>
    </cfRule>
  </conditionalFormatting>
  <conditionalFormatting sqref="C344">
    <cfRule type="expression" dxfId="1284" priority="175" stopIfTrue="1">
      <formula>RIGHT($B344,1)="0"</formula>
    </cfRule>
    <cfRule type="expression" dxfId="1283" priority="176" stopIfTrue="1">
      <formula>C344&lt;&gt;""</formula>
    </cfRule>
    <cfRule type="expression" dxfId="1282" priority="177" stopIfTrue="1">
      <formula>$I344&lt;&gt;""</formula>
    </cfRule>
  </conditionalFormatting>
  <conditionalFormatting sqref="D344:I344">
    <cfRule type="expression" dxfId="1281" priority="172" stopIfTrue="1">
      <formula>RIGHT($B344,1)="0"</formula>
    </cfRule>
    <cfRule type="expression" dxfId="1280" priority="173" stopIfTrue="1">
      <formula>D344&lt;&gt;""</formula>
    </cfRule>
    <cfRule type="expression" dxfId="1279" priority="174" stopIfTrue="1">
      <formula>$I344&lt;&gt;""</formula>
    </cfRule>
  </conditionalFormatting>
  <conditionalFormatting sqref="C344">
    <cfRule type="expression" dxfId="1278" priority="180" stopIfTrue="1">
      <formula>C344&lt;&gt;""</formula>
    </cfRule>
    <cfRule type="expression" dxfId="1277" priority="181" stopIfTrue="1">
      <formula>$I344&lt;&gt;""</formula>
    </cfRule>
  </conditionalFormatting>
  <conditionalFormatting sqref="D344:I344">
    <cfRule type="expression" dxfId="1276" priority="178" stopIfTrue="1">
      <formula>D344&lt;&gt;""</formula>
    </cfRule>
    <cfRule type="expression" dxfId="1275" priority="179" stopIfTrue="1">
      <formula>$I344&lt;&gt;""</formula>
    </cfRule>
  </conditionalFormatting>
  <conditionalFormatting sqref="C354">
    <cfRule type="expression" dxfId="1274" priority="165" stopIfTrue="1">
      <formula>RIGHT($B354,1)="0"</formula>
    </cfRule>
    <cfRule type="expression" dxfId="1273" priority="166" stopIfTrue="1">
      <formula>C354&lt;&gt;""</formula>
    </cfRule>
    <cfRule type="expression" dxfId="1272" priority="167" stopIfTrue="1">
      <formula>$I354&lt;&gt;""</formula>
    </cfRule>
  </conditionalFormatting>
  <conditionalFormatting sqref="D354:I354">
    <cfRule type="expression" dxfId="1271" priority="162" stopIfTrue="1">
      <formula>RIGHT($B354,1)="0"</formula>
    </cfRule>
    <cfRule type="expression" dxfId="1270" priority="163" stopIfTrue="1">
      <formula>D354&lt;&gt;""</formula>
    </cfRule>
    <cfRule type="expression" dxfId="1269" priority="164" stopIfTrue="1">
      <formula>$I354&lt;&gt;""</formula>
    </cfRule>
  </conditionalFormatting>
  <conditionalFormatting sqref="C354">
    <cfRule type="expression" dxfId="1268" priority="170" stopIfTrue="1">
      <formula>C354&lt;&gt;""</formula>
    </cfRule>
    <cfRule type="expression" dxfId="1267" priority="171" stopIfTrue="1">
      <formula>$I354&lt;&gt;""</formula>
    </cfRule>
  </conditionalFormatting>
  <conditionalFormatting sqref="D354:I354">
    <cfRule type="expression" dxfId="1266" priority="168" stopIfTrue="1">
      <formula>D354&lt;&gt;""</formula>
    </cfRule>
    <cfRule type="expression" dxfId="1265" priority="169" stopIfTrue="1">
      <formula>$I354&lt;&gt;""</formula>
    </cfRule>
  </conditionalFormatting>
  <conditionalFormatting sqref="C345">
    <cfRule type="expression" dxfId="1264" priority="155" stopIfTrue="1">
      <formula>RIGHT($B345,1)="0"</formula>
    </cfRule>
    <cfRule type="expression" dxfId="1263" priority="156" stopIfTrue="1">
      <formula>C345&lt;&gt;""</formula>
    </cfRule>
    <cfRule type="expression" dxfId="1262" priority="157" stopIfTrue="1">
      <formula>$I345&lt;&gt;""</formula>
    </cfRule>
  </conditionalFormatting>
  <conditionalFormatting sqref="D345:I345">
    <cfRule type="expression" dxfId="1261" priority="152" stopIfTrue="1">
      <formula>RIGHT($B345,1)="0"</formula>
    </cfRule>
    <cfRule type="expression" dxfId="1260" priority="153" stopIfTrue="1">
      <formula>D345&lt;&gt;""</formula>
    </cfRule>
    <cfRule type="expression" dxfId="1259" priority="154" stopIfTrue="1">
      <formula>$I345&lt;&gt;""</formula>
    </cfRule>
  </conditionalFormatting>
  <conditionalFormatting sqref="C345">
    <cfRule type="expression" dxfId="1258" priority="160" stopIfTrue="1">
      <formula>C345&lt;&gt;""</formula>
    </cfRule>
    <cfRule type="expression" dxfId="1257" priority="161" stopIfTrue="1">
      <formula>$I345&lt;&gt;""</formula>
    </cfRule>
  </conditionalFormatting>
  <conditionalFormatting sqref="D345:I345">
    <cfRule type="expression" dxfId="1256" priority="158" stopIfTrue="1">
      <formula>D345&lt;&gt;""</formula>
    </cfRule>
    <cfRule type="expression" dxfId="1255" priority="159" stopIfTrue="1">
      <formula>$I345&lt;&gt;""</formula>
    </cfRule>
  </conditionalFormatting>
  <conditionalFormatting sqref="C338">
    <cfRule type="expression" dxfId="1254" priority="145" stopIfTrue="1">
      <formula>RIGHT($B338,1)="0"</formula>
    </cfRule>
    <cfRule type="expression" dxfId="1253" priority="146" stopIfTrue="1">
      <formula>C338&lt;&gt;""</formula>
    </cfRule>
    <cfRule type="expression" dxfId="1252" priority="147" stopIfTrue="1">
      <formula>$I338&lt;&gt;""</formula>
    </cfRule>
  </conditionalFormatting>
  <conditionalFormatting sqref="D338:I338">
    <cfRule type="expression" dxfId="1251" priority="142" stopIfTrue="1">
      <formula>RIGHT($B338,1)="0"</formula>
    </cfRule>
    <cfRule type="expression" dxfId="1250" priority="143" stopIfTrue="1">
      <formula>D338&lt;&gt;""</formula>
    </cfRule>
    <cfRule type="expression" dxfId="1249" priority="144" stopIfTrue="1">
      <formula>$I338&lt;&gt;""</formula>
    </cfRule>
  </conditionalFormatting>
  <conditionalFormatting sqref="C338">
    <cfRule type="expression" dxfId="1248" priority="150" stopIfTrue="1">
      <formula>C338&lt;&gt;""</formula>
    </cfRule>
    <cfRule type="expression" dxfId="1247" priority="151" stopIfTrue="1">
      <formula>$I338&lt;&gt;""</formula>
    </cfRule>
  </conditionalFormatting>
  <conditionalFormatting sqref="D338:I338">
    <cfRule type="expression" dxfId="1246" priority="148" stopIfTrue="1">
      <formula>D338&lt;&gt;""</formula>
    </cfRule>
    <cfRule type="expression" dxfId="1245" priority="149" stopIfTrue="1">
      <formula>$I338&lt;&gt;""</formula>
    </cfRule>
  </conditionalFormatting>
  <conditionalFormatting sqref="C368:I384">
    <cfRule type="expression" dxfId="1244" priority="114" stopIfTrue="1">
      <formula>C368&lt;&gt;""</formula>
    </cfRule>
    <cfRule type="expression" dxfId="1243" priority="115" stopIfTrue="1">
      <formula>$I368&lt;&gt;""</formula>
    </cfRule>
  </conditionalFormatting>
  <conditionalFormatting pivot="1">
    <cfRule type="expression" dxfId="1242" priority="105" stopIfTrue="1">
      <formula>RIGHT($B1,1)="0"</formula>
    </cfRule>
  </conditionalFormatting>
  <conditionalFormatting pivot="1">
    <cfRule type="expression" dxfId="1241" priority="99" stopIfTrue="1">
      <formula>RIGHT($B1,1)="0"</formula>
    </cfRule>
  </conditionalFormatting>
  <conditionalFormatting pivot="1">
    <cfRule type="expression" dxfId="1240" priority="87" stopIfTrue="1">
      <formula>RIGHT($B1,1)="0"</formula>
    </cfRule>
  </conditionalFormatting>
  <conditionalFormatting pivot="1">
    <cfRule type="expression" dxfId="1239" priority="81" stopIfTrue="1">
      <formula>$G$11&lt;&gt;""</formula>
    </cfRule>
  </conditionalFormatting>
  <conditionalFormatting pivot="1">
    <cfRule type="expression" dxfId="1238" priority="80" stopIfTrue="1">
      <formula>$G$11&lt;&gt;""</formula>
    </cfRule>
  </conditionalFormatting>
  <conditionalFormatting pivot="1">
    <cfRule type="expression" dxfId="1237" priority="79" stopIfTrue="1">
      <formula>$G$11&lt;&gt;""</formula>
    </cfRule>
  </conditionalFormatting>
  <conditionalFormatting pivot="1">
    <cfRule type="expression" dxfId="1236" priority="60" stopIfTrue="1">
      <formula>$G$11&lt;&gt;""</formula>
    </cfRule>
  </conditionalFormatting>
  <conditionalFormatting pivot="1">
    <cfRule type="expression" dxfId="1235" priority="59" stopIfTrue="1">
      <formula>$G$11&lt;&gt;""</formula>
    </cfRule>
  </conditionalFormatting>
  <conditionalFormatting pivot="1">
    <cfRule type="expression" dxfId="1234" priority="58" stopIfTrue="1">
      <formula>$G$11&lt;&gt;""</formula>
    </cfRule>
  </conditionalFormatting>
  <conditionalFormatting pivot="1">
    <cfRule type="expression" dxfId="1233" priority="57" stopIfTrue="1">
      <formula>$G$11&lt;&gt;""</formula>
    </cfRule>
  </conditionalFormatting>
  <conditionalFormatting pivot="1">
    <cfRule type="expression" dxfId="1232" priority="55" stopIfTrue="1">
      <formula>$G$11&lt;&gt;""</formula>
    </cfRule>
  </conditionalFormatting>
  <conditionalFormatting pivot="1">
    <cfRule type="expression" dxfId="1231" priority="54" stopIfTrue="1">
      <formula>$G$11&lt;&gt;""</formula>
    </cfRule>
  </conditionalFormatting>
  <conditionalFormatting sqref="C18">
    <cfRule type="expression" dxfId="1230" priority="37" stopIfTrue="1">
      <formula>RIGHT($B18,1)="0"</formula>
    </cfRule>
  </conditionalFormatting>
  <conditionalFormatting sqref="D18:I18">
    <cfRule type="expression" dxfId="1229" priority="34" stopIfTrue="1">
      <formula>RIGHT($B18,1)="0"</formula>
    </cfRule>
  </conditionalFormatting>
  <conditionalFormatting sqref="C18">
    <cfRule type="expression" dxfId="1228" priority="38" stopIfTrue="1">
      <formula>C18&lt;&gt;""</formula>
    </cfRule>
    <cfRule type="expression" dxfId="1227" priority="39" stopIfTrue="1">
      <formula>$I18&lt;&gt;""</formula>
    </cfRule>
  </conditionalFormatting>
  <conditionalFormatting sqref="D18:I18">
    <cfRule type="expression" dxfId="1226" priority="35" stopIfTrue="1">
      <formula>D18&lt;&gt;""</formula>
    </cfRule>
    <cfRule type="expression" dxfId="1225" priority="36" stopIfTrue="1">
      <formula>$I18&lt;&gt;""</formula>
    </cfRule>
  </conditionalFormatting>
  <conditionalFormatting pivot="1" sqref="J11:Z11">
    <cfRule type="expression" dxfId="1224" priority="28" stopIfTrue="1">
      <formula>RIGHT($B11,1)="0"</formula>
    </cfRule>
  </conditionalFormatting>
  <conditionalFormatting pivot="1" sqref="J11:N11">
    <cfRule type="expression" dxfId="1223" priority="29" stopIfTrue="1">
      <formula>J11&lt;&gt;""</formula>
    </cfRule>
    <cfRule type="expression" dxfId="1222" priority="30" stopIfTrue="1">
      <formula>$I11&lt;&gt;""</formula>
    </cfRule>
  </conditionalFormatting>
  <conditionalFormatting sqref="C14">
    <cfRule type="expression" dxfId="1221" priority="25" stopIfTrue="1">
      <formula>RIGHT($B14,1)="0"</formula>
    </cfRule>
  </conditionalFormatting>
  <conditionalFormatting sqref="D14:I14">
    <cfRule type="expression" dxfId="1220" priority="22" stopIfTrue="1">
      <formula>RIGHT($B14,1)="0"</formula>
    </cfRule>
  </conditionalFormatting>
  <conditionalFormatting sqref="C14">
    <cfRule type="expression" dxfId="1219" priority="26" stopIfTrue="1">
      <formula>C14&lt;&gt;""</formula>
    </cfRule>
    <cfRule type="expression" dxfId="1218" priority="27" stopIfTrue="1">
      <formula>$I14&lt;&gt;""</formula>
    </cfRule>
  </conditionalFormatting>
  <conditionalFormatting sqref="D14:I14">
    <cfRule type="expression" dxfId="1217" priority="23" stopIfTrue="1">
      <formula>D14&lt;&gt;""</formula>
    </cfRule>
    <cfRule type="expression" dxfId="1216" priority="24" stopIfTrue="1">
      <formula>$I14&lt;&gt;""</formula>
    </cfRule>
  </conditionalFormatting>
  <conditionalFormatting pivot="1" sqref="J14:Z14">
    <cfRule type="expression" dxfId="1215" priority="19" stopIfTrue="1">
      <formula>RIGHT($B14,1)="0"</formula>
    </cfRule>
  </conditionalFormatting>
  <conditionalFormatting pivot="1" sqref="J14:N14">
    <cfRule type="expression" dxfId="1214" priority="20" stopIfTrue="1">
      <formula>J14&lt;&gt;""</formula>
    </cfRule>
    <cfRule type="expression" dxfId="1213" priority="21" stopIfTrue="1">
      <formula>$I14&lt;&gt;""</formula>
    </cfRule>
  </conditionalFormatting>
  <conditionalFormatting sqref="R7:S8">
    <cfRule type="expression" dxfId="1212" priority="13" stopIfTrue="1">
      <formula>R$10&lt;&gt;""</formula>
    </cfRule>
    <cfRule type="expression" dxfId="1211" priority="14" stopIfTrue="1">
      <formula>R$10=""</formula>
    </cfRule>
  </conditionalFormatting>
  <conditionalFormatting sqref="R6:S6">
    <cfRule type="expression" dxfId="1210" priority="15" stopIfTrue="1">
      <formula>R$10&lt;&gt;""</formula>
    </cfRule>
    <cfRule type="expression" dxfId="1209" priority="16" stopIfTrue="1">
      <formula>R$10=""</formula>
    </cfRule>
  </conditionalFormatting>
  <conditionalFormatting sqref="R2:S4">
    <cfRule type="expression" dxfId="1208" priority="17" stopIfTrue="1">
      <formula>R$10&lt;&gt;""</formula>
    </cfRule>
    <cfRule type="expression" dxfId="1207" priority="18" stopIfTrue="1">
      <formula>R$10=""</formula>
    </cfRule>
  </conditionalFormatting>
  <conditionalFormatting sqref="R9:S10">
    <cfRule type="expression" dxfId="1206" priority="11" stopIfTrue="1">
      <formula>R$10&lt;&gt;""</formula>
    </cfRule>
    <cfRule type="expression" dxfId="1205" priority="12" stopIfTrue="1">
      <formula>R$10=""</formula>
    </cfRule>
  </conditionalFormatting>
  <conditionalFormatting sqref="T6:Z6">
    <cfRule type="expression" dxfId="1204" priority="7" stopIfTrue="1">
      <formula>T$10&lt;&gt;""</formula>
    </cfRule>
    <cfRule type="expression" dxfId="1203" priority="8" stopIfTrue="1">
      <formula>T$10=""</formula>
    </cfRule>
  </conditionalFormatting>
  <conditionalFormatting sqref="T2:Z4">
    <cfRule type="expression" dxfId="1202" priority="9" stopIfTrue="1">
      <formula>T$10&lt;&gt;""</formula>
    </cfRule>
    <cfRule type="expression" dxfId="1201" priority="10" stopIfTrue="1">
      <formula>T$10=""</formula>
    </cfRule>
  </conditionalFormatting>
  <conditionalFormatting sqref="T7:V8">
    <cfRule type="expression" dxfId="1200" priority="5" stopIfTrue="1">
      <formula>T$10&lt;&gt;""</formula>
    </cfRule>
    <cfRule type="expression" dxfId="1199" priority="6" stopIfTrue="1">
      <formula>T$10=""</formula>
    </cfRule>
  </conditionalFormatting>
  <conditionalFormatting sqref="T9:V10">
    <cfRule type="expression" dxfId="1198" priority="3" stopIfTrue="1">
      <formula>T$10&lt;&gt;""</formula>
    </cfRule>
    <cfRule type="expression" dxfId="1197" priority="4" stopIfTrue="1">
      <formula>T$10=""</formula>
    </cfRule>
  </conditionalFormatting>
  <conditionalFormatting sqref="W9:Z10">
    <cfRule type="expression" dxfId="1196" priority="1" stopIfTrue="1">
      <formula>W$10&lt;&gt;""</formula>
    </cfRule>
    <cfRule type="expression" dxfId="1195" priority="2" stopIfTrue="1">
      <formula>W$10=""</formula>
    </cfRule>
  </conditionalFormatting>
  <hyperlinks>
    <hyperlink ref="W7:Y7" location="Comment!A1" display="* For additional details please see" xr:uid="{F21AA4E6-20EC-4302-8CF3-CE27478085A9}"/>
    <hyperlink ref="W8:Y8" location="Comment!A1" display="specifications in Comment section" xr:uid="{67460554-6012-4502-BA48-B82CC3590B11}"/>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37A4-3B73-484C-B98C-57E18A669674}">
  <sheetPr codeName="Sheet36">
    <tabColor indexed="42"/>
  </sheetPr>
  <dimension ref="A1:W384"/>
  <sheetViews>
    <sheetView showGridLines="0" showRowColHeaders="0" workbookViewId="0"/>
  </sheetViews>
  <sheetFormatPr defaultColWidth="9.15234375" defaultRowHeight="10.3"/>
  <cols>
    <col min="1" max="1" width="1.4609375" style="24" customWidth="1"/>
    <col min="2" max="2" width="8.53515625" style="26" hidden="1" customWidth="1"/>
    <col min="3" max="3" width="50.84375" style="26" bestFit="1" customWidth="1"/>
    <col min="4" max="4" width="15.69140625" style="26" bestFit="1" customWidth="1"/>
    <col min="5" max="5" width="8.4609375" style="26" bestFit="1" customWidth="1"/>
    <col min="6" max="6" width="11.53515625" style="26" bestFit="1" customWidth="1"/>
    <col min="7" max="7" width="15.15234375" style="24" bestFit="1" customWidth="1"/>
    <col min="8" max="8" width="6.4609375" style="24" bestFit="1" customWidth="1"/>
    <col min="9" max="9" width="9.69140625" style="24" bestFit="1" customWidth="1"/>
    <col min="10" max="23" width="10.15234375" style="24" bestFit="1" customWidth="1"/>
    <col min="24" max="16384" width="9.15234375" style="24"/>
  </cols>
  <sheetData>
    <row r="1" spans="1:23" s="1" customFormat="1" ht="7.5" customHeight="1">
      <c r="D1" s="2"/>
      <c r="E1" s="3"/>
      <c r="F1" s="3"/>
      <c r="G1" s="3"/>
      <c r="H1" s="3"/>
      <c r="I1" s="3"/>
      <c r="J1" s="3"/>
      <c r="K1" s="3"/>
      <c r="L1" s="3"/>
      <c r="M1" s="3"/>
    </row>
    <row r="2" spans="1:23" s="1" customFormat="1" ht="13.5" customHeight="1">
      <c r="A2" s="4"/>
      <c r="B2" s="110"/>
      <c r="C2" s="110"/>
      <c r="D2" s="110"/>
      <c r="E2" s="110"/>
      <c r="F2" s="110"/>
      <c r="G2" s="110"/>
      <c r="H2" s="110"/>
      <c r="I2" s="110"/>
      <c r="J2" s="110"/>
      <c r="K2" s="110"/>
      <c r="L2" s="110"/>
      <c r="M2" s="110"/>
      <c r="N2" s="110"/>
      <c r="O2" s="110"/>
      <c r="P2" s="41"/>
      <c r="Q2" s="41"/>
      <c r="R2" s="41"/>
      <c r="S2" s="41"/>
      <c r="T2" s="41"/>
      <c r="U2" s="41"/>
      <c r="V2" s="41"/>
      <c r="W2" s="41"/>
    </row>
    <row r="3" spans="1:23" s="1" customFormat="1" ht="13.5" customHeight="1">
      <c r="A3" s="4"/>
      <c r="B3" s="110"/>
      <c r="C3" s="110"/>
      <c r="D3" s="110"/>
      <c r="E3" s="110"/>
      <c r="F3" s="110"/>
      <c r="G3" s="110"/>
      <c r="H3" s="110"/>
      <c r="I3" s="110"/>
      <c r="J3" s="110"/>
      <c r="K3" s="110"/>
      <c r="L3" s="110"/>
      <c r="M3" s="110"/>
      <c r="N3" s="110"/>
      <c r="O3" s="110"/>
      <c r="P3" s="41"/>
      <c r="Q3" s="41"/>
      <c r="R3" s="41"/>
      <c r="S3" s="41"/>
      <c r="T3" s="41"/>
      <c r="U3" s="41"/>
      <c r="V3" s="41"/>
      <c r="W3" s="41"/>
    </row>
    <row r="4" spans="1:23" s="1" customFormat="1" ht="12.75" customHeight="1">
      <c r="A4" s="4"/>
      <c r="B4" s="110"/>
      <c r="C4" s="110"/>
      <c r="D4" s="110"/>
      <c r="E4" s="110"/>
      <c r="F4" s="110"/>
      <c r="G4" s="110"/>
      <c r="H4" s="110"/>
      <c r="I4" s="110"/>
      <c r="J4" s="110"/>
      <c r="K4" s="110"/>
      <c r="L4" s="110"/>
      <c r="M4" s="110"/>
      <c r="N4" s="110"/>
      <c r="O4" s="110"/>
      <c r="P4" s="41"/>
      <c r="Q4" s="41"/>
      <c r="R4" s="41"/>
      <c r="S4" s="41"/>
      <c r="T4" s="41"/>
      <c r="U4" s="41"/>
      <c r="V4" s="41"/>
      <c r="W4" s="41"/>
    </row>
    <row r="5" spans="1:23" s="1" customFormat="1" ht="4.5" customHeight="1">
      <c r="A5" s="4"/>
      <c r="B5" s="4"/>
      <c r="C5" s="4"/>
      <c r="D5" s="4"/>
      <c r="E5" s="4"/>
      <c r="F5" s="4"/>
      <c r="G5" s="4"/>
      <c r="H5" s="4"/>
      <c r="I5" s="4"/>
      <c r="J5" s="4"/>
      <c r="K5" s="4"/>
      <c r="L5" s="4"/>
      <c r="M5" s="4"/>
      <c r="N5" s="4"/>
      <c r="O5" s="4"/>
      <c r="P5" s="4"/>
      <c r="Q5" s="4"/>
      <c r="R5" s="4"/>
      <c r="S5" s="4"/>
      <c r="T5" s="4"/>
      <c r="U5" s="4"/>
      <c r="V5" s="4"/>
      <c r="W5" s="4"/>
    </row>
    <row r="6" spans="1:23" s="5" customFormat="1" ht="3.75" customHeight="1">
      <c r="B6" s="27"/>
      <c r="C6" s="27"/>
      <c r="D6" s="27"/>
      <c r="E6" s="27"/>
      <c r="F6" s="27"/>
      <c r="G6" s="27"/>
      <c r="H6" s="27"/>
      <c r="I6" s="27"/>
      <c r="J6" s="27"/>
      <c r="K6" s="27"/>
      <c r="L6" s="27"/>
      <c r="M6" s="27"/>
      <c r="N6" s="27"/>
      <c r="O6" s="27"/>
      <c r="P6" s="27"/>
      <c r="Q6" s="27"/>
      <c r="R6" s="27"/>
      <c r="S6" s="27"/>
      <c r="T6" s="27"/>
      <c r="U6" s="27"/>
      <c r="V6" s="27"/>
      <c r="W6" s="27"/>
    </row>
    <row r="7" spans="1:23"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
      <c r="K7" s="28"/>
      <c r="L7" s="284"/>
      <c r="M7" s="284"/>
      <c r="N7" s="813"/>
      <c r="O7" s="813"/>
      <c r="P7" s="813"/>
      <c r="Q7" s="284"/>
      <c r="R7" s="284"/>
      <c r="S7" s="284"/>
      <c r="T7" s="284"/>
      <c r="U7" s="813" t="s">
        <v>655</v>
      </c>
      <c r="V7" s="813"/>
      <c r="W7" s="813"/>
    </row>
    <row r="8" spans="1:23" s="5" customFormat="1" ht="10.5" customHeight="1">
      <c r="B8" s="29"/>
      <c r="C8" s="57" t="str">
        <f ca="1">CONCATENATE(Data!A5,". ",Data!A7)</f>
        <v>Kaspersky Lab. 39A/3 Leningradskoe Shosse Moscow, 125212. 0</v>
      </c>
      <c r="D8" s="28"/>
      <c r="E8" s="28"/>
      <c r="F8" s="28"/>
      <c r="G8" s="28"/>
      <c r="H8" s="28"/>
      <c r="I8" s="28"/>
      <c r="J8" s="28"/>
      <c r="K8" s="28"/>
      <c r="L8" s="284"/>
      <c r="M8" s="284"/>
      <c r="N8" s="814"/>
      <c r="O8" s="814"/>
      <c r="P8" s="814"/>
      <c r="Q8" s="284"/>
      <c r="R8" s="284"/>
      <c r="S8" s="284"/>
      <c r="T8" s="284"/>
      <c r="U8" s="814" t="s">
        <v>656</v>
      </c>
      <c r="V8" s="814"/>
      <c r="W8" s="814"/>
    </row>
    <row r="9" spans="1:23">
      <c r="B9" s="767" t="s">
        <v>231</v>
      </c>
      <c r="C9" s="761"/>
      <c r="D9" s="761"/>
      <c r="E9" s="761"/>
      <c r="F9" s="761"/>
      <c r="G9" s="761"/>
      <c r="H9" s="761"/>
      <c r="I9" s="761"/>
      <c r="J9" s="789" t="s">
        <v>226</v>
      </c>
      <c r="K9" s="754"/>
      <c r="L9" s="754"/>
      <c r="M9" s="754"/>
      <c r="N9" s="754"/>
      <c r="O9" s="754"/>
      <c r="P9" s="754"/>
      <c r="Q9" s="754"/>
      <c r="R9" s="754"/>
      <c r="S9" s="754"/>
      <c r="T9" s="754"/>
      <c r="U9" s="754"/>
      <c r="V9" s="754"/>
      <c r="W9" s="755"/>
    </row>
    <row r="10" spans="1:23" ht="64.3">
      <c r="B10" s="767" t="s">
        <v>119</v>
      </c>
      <c r="C10" s="751" t="s">
        <v>120</v>
      </c>
      <c r="D10" s="751" t="s">
        <v>121</v>
      </c>
      <c r="E10" s="751" t="s">
        <v>225</v>
      </c>
      <c r="F10" s="751" t="s">
        <v>224</v>
      </c>
      <c r="G10" s="751" t="s">
        <v>123</v>
      </c>
      <c r="H10" s="751" t="s">
        <v>229</v>
      </c>
      <c r="I10" s="751" t="s">
        <v>125</v>
      </c>
      <c r="J10" s="790" t="s">
        <v>324</v>
      </c>
      <c r="K10" s="790" t="s">
        <v>42</v>
      </c>
      <c r="L10" s="790" t="s">
        <v>219</v>
      </c>
      <c r="M10" s="790" t="s">
        <v>44</v>
      </c>
      <c r="N10" s="790" t="s">
        <v>46</v>
      </c>
      <c r="O10" s="790" t="s">
        <v>221</v>
      </c>
      <c r="P10" s="790" t="s">
        <v>48</v>
      </c>
      <c r="Q10" s="790" t="s">
        <v>50</v>
      </c>
      <c r="R10" s="790" t="s">
        <v>223</v>
      </c>
      <c r="S10" s="790" t="s">
        <v>421</v>
      </c>
      <c r="T10" s="790" t="s">
        <v>422</v>
      </c>
      <c r="U10" s="790" t="s">
        <v>423</v>
      </c>
      <c r="V10" s="790" t="s">
        <v>424</v>
      </c>
      <c r="W10" s="791" t="s">
        <v>425</v>
      </c>
    </row>
    <row r="11" spans="1:23">
      <c r="B11" s="758">
        <v>4000</v>
      </c>
      <c r="C11" s="750" t="s">
        <v>666</v>
      </c>
      <c r="D11" s="750" t="s">
        <v>149</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s="758"/>
    </row>
    <row r="12" spans="1:23">
      <c r="B12" s="751">
        <v>4032</v>
      </c>
      <c r="C12" s="750" t="s">
        <v>1100</v>
      </c>
      <c r="D12" s="750" t="s">
        <v>1101</v>
      </c>
      <c r="E12" s="750" t="s">
        <v>41</v>
      </c>
      <c r="F12" s="750"/>
      <c r="G12" s="750" t="s">
        <v>290</v>
      </c>
      <c r="H12" s="750" t="s">
        <v>32</v>
      </c>
      <c r="I12" s="750" t="s">
        <v>2446</v>
      </c>
      <c r="J12" s="771">
        <v>175329000</v>
      </c>
      <c r="K12" s="771">
        <v>132501600</v>
      </c>
      <c r="L12" s="771">
        <v>110695200</v>
      </c>
      <c r="M12" s="771">
        <v>107461200</v>
      </c>
      <c r="N12" s="771">
        <v>105058800</v>
      </c>
      <c r="O12" s="771">
        <v>104250300</v>
      </c>
      <c r="P12" s="771">
        <v>103441800</v>
      </c>
      <c r="Q12" s="771">
        <v>93116100</v>
      </c>
      <c r="R12" s="771">
        <v>88449900</v>
      </c>
      <c r="S12" s="771">
        <v>84037800</v>
      </c>
      <c r="T12" s="771">
        <v>79833600</v>
      </c>
      <c r="U12" s="771">
        <v>79833600</v>
      </c>
      <c r="V12" s="771">
        <v>79833600</v>
      </c>
      <c r="W12" s="771">
        <v>79833600</v>
      </c>
    </row>
    <row r="13" spans="1:23">
      <c r="B13" s="759"/>
      <c r="C13" s="756"/>
      <c r="D13" s="756"/>
      <c r="E13" s="756"/>
      <c r="F13" s="756"/>
      <c r="G13" s="756"/>
      <c r="H13" s="750" t="s">
        <v>34</v>
      </c>
      <c r="I13" s="750" t="s">
        <v>2447</v>
      </c>
      <c r="J13" s="771">
        <v>280526400</v>
      </c>
      <c r="K13" s="771">
        <v>212011800</v>
      </c>
      <c r="L13" s="771">
        <v>177107700</v>
      </c>
      <c r="M13" s="771">
        <v>171956400</v>
      </c>
      <c r="N13" s="771">
        <v>168098700</v>
      </c>
      <c r="O13" s="771">
        <v>166805100</v>
      </c>
      <c r="P13" s="771">
        <v>165511500</v>
      </c>
      <c r="Q13" s="771">
        <v>148971900</v>
      </c>
      <c r="R13" s="771">
        <v>141510600</v>
      </c>
      <c r="S13" s="771">
        <v>134442000</v>
      </c>
      <c r="T13" s="771">
        <v>127719900</v>
      </c>
      <c r="U13" s="771">
        <v>127719900</v>
      </c>
      <c r="V13" s="771">
        <v>127719900</v>
      </c>
      <c r="W13" s="771">
        <v>127719900</v>
      </c>
    </row>
    <row r="14" spans="1:23">
      <c r="B14" s="759"/>
      <c r="C14" s="756"/>
      <c r="D14" s="756"/>
      <c r="E14" s="756"/>
      <c r="F14" s="756"/>
      <c r="G14" s="756"/>
      <c r="H14" s="750" t="s">
        <v>218</v>
      </c>
      <c r="I14" s="750" t="s">
        <v>2448</v>
      </c>
      <c r="J14" s="771">
        <v>403256700</v>
      </c>
      <c r="K14" s="771">
        <v>304758300</v>
      </c>
      <c r="L14" s="771">
        <v>254585100</v>
      </c>
      <c r="M14" s="771">
        <v>247193100</v>
      </c>
      <c r="N14" s="771">
        <v>241626000</v>
      </c>
      <c r="O14" s="771">
        <v>239778000</v>
      </c>
      <c r="P14" s="771">
        <v>237930000</v>
      </c>
      <c r="Q14" s="771">
        <v>214137000</v>
      </c>
      <c r="R14" s="771">
        <v>203441700</v>
      </c>
      <c r="S14" s="771">
        <v>193254600</v>
      </c>
      <c r="T14" s="771">
        <v>183598800</v>
      </c>
      <c r="U14" s="771">
        <v>183598800</v>
      </c>
      <c r="V14" s="771">
        <v>183598800</v>
      </c>
      <c r="W14" s="771">
        <v>183598800</v>
      </c>
    </row>
    <row r="15" spans="1:23">
      <c r="B15" s="759"/>
      <c r="C15" s="756"/>
      <c r="D15" s="756"/>
      <c r="E15" s="756"/>
      <c r="F15" s="756"/>
      <c r="G15" s="750" t="s">
        <v>1171</v>
      </c>
      <c r="H15" s="750" t="s">
        <v>32</v>
      </c>
      <c r="I15" s="750" t="s">
        <v>2482</v>
      </c>
      <c r="J15" s="771">
        <v>132963600</v>
      </c>
      <c r="K15" s="771">
        <v>100485000</v>
      </c>
      <c r="L15" s="771">
        <v>83945400</v>
      </c>
      <c r="M15" s="771">
        <v>81496800</v>
      </c>
      <c r="N15" s="771">
        <v>79671900</v>
      </c>
      <c r="O15" s="771">
        <v>79071300</v>
      </c>
      <c r="P15" s="771">
        <v>78447600</v>
      </c>
      <c r="Q15" s="771">
        <v>70616700</v>
      </c>
      <c r="R15" s="771">
        <v>67082400</v>
      </c>
      <c r="S15" s="771">
        <v>63709800</v>
      </c>
      <c r="T15" s="771">
        <v>60545100</v>
      </c>
      <c r="U15" s="771">
        <v>60545100</v>
      </c>
      <c r="V15" s="771">
        <v>60545100</v>
      </c>
      <c r="W15" s="771">
        <v>60545100</v>
      </c>
    </row>
    <row r="16" spans="1:23">
      <c r="B16" s="759"/>
      <c r="C16" s="756"/>
      <c r="D16" s="756"/>
      <c r="E16" s="756"/>
      <c r="F16" s="756"/>
      <c r="G16" s="756"/>
      <c r="H16" s="750" t="s">
        <v>34</v>
      </c>
      <c r="I16" s="750" t="s">
        <v>2483</v>
      </c>
      <c r="J16" s="771">
        <v>252621600</v>
      </c>
      <c r="K16" s="771">
        <v>190921500</v>
      </c>
      <c r="L16" s="771">
        <v>159482400</v>
      </c>
      <c r="M16" s="771">
        <v>154839300</v>
      </c>
      <c r="N16" s="771">
        <v>151374300</v>
      </c>
      <c r="O16" s="771">
        <v>150219300</v>
      </c>
      <c r="P16" s="771">
        <v>149064300</v>
      </c>
      <c r="Q16" s="771">
        <v>134141700</v>
      </c>
      <c r="R16" s="771">
        <v>127442700</v>
      </c>
      <c r="S16" s="771">
        <v>121067100</v>
      </c>
      <c r="T16" s="771">
        <v>115014900</v>
      </c>
      <c r="U16" s="771">
        <v>115014900</v>
      </c>
      <c r="V16" s="771">
        <v>115014900</v>
      </c>
      <c r="W16" s="771">
        <v>115014900</v>
      </c>
    </row>
    <row r="17" spans="2:23">
      <c r="B17" s="759"/>
      <c r="C17" s="756"/>
      <c r="D17" s="756"/>
      <c r="E17" s="756"/>
      <c r="F17" s="756"/>
      <c r="G17" s="756"/>
      <c r="H17" s="750" t="s">
        <v>218</v>
      </c>
      <c r="I17" s="750" t="s">
        <v>2484</v>
      </c>
      <c r="J17" s="771">
        <v>372279600</v>
      </c>
      <c r="K17" s="771">
        <v>281334900</v>
      </c>
      <c r="L17" s="771">
        <v>235019400</v>
      </c>
      <c r="M17" s="771">
        <v>228204900</v>
      </c>
      <c r="N17" s="771">
        <v>223076700</v>
      </c>
      <c r="O17" s="771">
        <v>221367300</v>
      </c>
      <c r="P17" s="771">
        <v>219657900</v>
      </c>
      <c r="Q17" s="771">
        <v>197689800</v>
      </c>
      <c r="R17" s="771">
        <v>187803000</v>
      </c>
      <c r="S17" s="771">
        <v>178424400</v>
      </c>
      <c r="T17" s="771">
        <v>169507800</v>
      </c>
      <c r="U17" s="771">
        <v>169507800</v>
      </c>
      <c r="V17" s="771">
        <v>169507800</v>
      </c>
      <c r="W17" s="771">
        <v>169507800</v>
      </c>
    </row>
    <row r="18" spans="2:23">
      <c r="B18" s="759"/>
      <c r="C18" s="756"/>
      <c r="D18" s="756"/>
      <c r="E18" s="756"/>
      <c r="F18" s="756"/>
      <c r="G18" s="750" t="s">
        <v>291</v>
      </c>
      <c r="H18" s="750" t="s">
        <v>32</v>
      </c>
      <c r="I18" s="750" t="s">
        <v>2470</v>
      </c>
      <c r="J18" s="771">
        <v>122730300</v>
      </c>
      <c r="K18" s="771">
        <v>92746500</v>
      </c>
      <c r="L18" s="771">
        <v>77477400</v>
      </c>
      <c r="M18" s="771">
        <v>75236700</v>
      </c>
      <c r="N18" s="771">
        <v>73550400</v>
      </c>
      <c r="O18" s="771">
        <v>72972900</v>
      </c>
      <c r="P18" s="771">
        <v>72418500</v>
      </c>
      <c r="Q18" s="771">
        <v>65165100</v>
      </c>
      <c r="R18" s="771">
        <v>61908000</v>
      </c>
      <c r="S18" s="771">
        <v>58812600</v>
      </c>
      <c r="T18" s="771">
        <v>55878900</v>
      </c>
      <c r="U18" s="771">
        <v>55878900</v>
      </c>
      <c r="V18" s="771">
        <v>55878900</v>
      </c>
      <c r="W18" s="771">
        <v>55878900</v>
      </c>
    </row>
    <row r="19" spans="2:23">
      <c r="B19" s="759"/>
      <c r="C19" s="756"/>
      <c r="D19" s="756"/>
      <c r="E19" s="756"/>
      <c r="F19" s="756"/>
      <c r="G19" s="756"/>
      <c r="H19" s="750" t="s">
        <v>34</v>
      </c>
      <c r="I19" s="750" t="s">
        <v>2471</v>
      </c>
      <c r="J19" s="771">
        <v>233194500</v>
      </c>
      <c r="K19" s="771">
        <v>176229900</v>
      </c>
      <c r="L19" s="771">
        <v>147216300</v>
      </c>
      <c r="M19" s="771">
        <v>142942800</v>
      </c>
      <c r="N19" s="771">
        <v>139731900</v>
      </c>
      <c r="O19" s="771">
        <v>138669300</v>
      </c>
      <c r="P19" s="771">
        <v>137583600</v>
      </c>
      <c r="Q19" s="771">
        <v>123839100</v>
      </c>
      <c r="R19" s="771">
        <v>117648300</v>
      </c>
      <c r="S19" s="771">
        <v>111757800</v>
      </c>
      <c r="T19" s="771">
        <v>106167600</v>
      </c>
      <c r="U19" s="771">
        <v>106167600</v>
      </c>
      <c r="V19" s="771">
        <v>106167600</v>
      </c>
      <c r="W19" s="771">
        <v>106167600</v>
      </c>
    </row>
    <row r="20" spans="2:23">
      <c r="B20" s="759"/>
      <c r="C20" s="756"/>
      <c r="D20" s="756"/>
      <c r="E20" s="756"/>
      <c r="F20" s="756"/>
      <c r="G20" s="756"/>
      <c r="H20" s="750" t="s">
        <v>218</v>
      </c>
      <c r="I20" s="750" t="s">
        <v>2472</v>
      </c>
      <c r="J20" s="771">
        <v>343635600</v>
      </c>
      <c r="K20" s="771">
        <v>259713300</v>
      </c>
      <c r="L20" s="771">
        <v>216955200</v>
      </c>
      <c r="M20" s="771">
        <v>210648900</v>
      </c>
      <c r="N20" s="771">
        <v>205913400</v>
      </c>
      <c r="O20" s="771">
        <v>204342600</v>
      </c>
      <c r="P20" s="771">
        <v>202771800</v>
      </c>
      <c r="Q20" s="771">
        <v>182490000</v>
      </c>
      <c r="R20" s="771">
        <v>173365500</v>
      </c>
      <c r="S20" s="771">
        <v>164703000</v>
      </c>
      <c r="T20" s="771">
        <v>156456300</v>
      </c>
      <c r="U20" s="771">
        <v>156456300</v>
      </c>
      <c r="V20" s="771">
        <v>156456300</v>
      </c>
      <c r="W20" s="771">
        <v>156456300</v>
      </c>
    </row>
    <row r="21" spans="2:23">
      <c r="B21" s="759"/>
      <c r="C21" s="756"/>
      <c r="D21" s="756"/>
      <c r="E21" s="756"/>
      <c r="F21" s="756"/>
      <c r="G21" s="750" t="s">
        <v>1170</v>
      </c>
      <c r="H21" s="750" t="s">
        <v>32</v>
      </c>
      <c r="I21" s="750" t="s">
        <v>2458</v>
      </c>
      <c r="J21" s="771">
        <v>189951300</v>
      </c>
      <c r="K21" s="771">
        <v>143543400</v>
      </c>
      <c r="L21" s="771">
        <v>119912100</v>
      </c>
      <c r="M21" s="771">
        <v>116424000</v>
      </c>
      <c r="N21" s="771">
        <v>113813700</v>
      </c>
      <c r="O21" s="771">
        <v>112935900</v>
      </c>
      <c r="P21" s="771">
        <v>112081200</v>
      </c>
      <c r="Q21" s="771">
        <v>100854600</v>
      </c>
      <c r="R21" s="771">
        <v>95818800</v>
      </c>
      <c r="S21" s="771">
        <v>91037100</v>
      </c>
      <c r="T21" s="771">
        <v>86486400</v>
      </c>
      <c r="U21" s="771">
        <v>86486400</v>
      </c>
      <c r="V21" s="771">
        <v>86486400</v>
      </c>
      <c r="W21" s="771">
        <v>86486400</v>
      </c>
    </row>
    <row r="22" spans="2:23">
      <c r="B22" s="759"/>
      <c r="C22" s="756"/>
      <c r="D22" s="756"/>
      <c r="E22" s="756"/>
      <c r="F22" s="756"/>
      <c r="G22" s="756"/>
      <c r="H22" s="750" t="s">
        <v>34</v>
      </c>
      <c r="I22" s="750" t="s">
        <v>2459</v>
      </c>
      <c r="J22" s="771">
        <v>303903600</v>
      </c>
      <c r="K22" s="771">
        <v>229660200</v>
      </c>
      <c r="L22" s="771">
        <v>191845500</v>
      </c>
      <c r="M22" s="771">
        <v>186278400</v>
      </c>
      <c r="N22" s="771">
        <v>182097300</v>
      </c>
      <c r="O22" s="771">
        <v>180711300</v>
      </c>
      <c r="P22" s="771">
        <v>179325300</v>
      </c>
      <c r="Q22" s="771">
        <v>161376600</v>
      </c>
      <c r="R22" s="771">
        <v>153314700</v>
      </c>
      <c r="S22" s="771">
        <v>145645500</v>
      </c>
      <c r="T22" s="771">
        <v>138369000</v>
      </c>
      <c r="U22" s="771">
        <v>138369000</v>
      </c>
      <c r="V22" s="771">
        <v>138369000</v>
      </c>
      <c r="W22" s="771">
        <v>138369000</v>
      </c>
    </row>
    <row r="23" spans="2:23">
      <c r="B23" s="759"/>
      <c r="C23" s="756"/>
      <c r="D23" s="756"/>
      <c r="E23" s="756"/>
      <c r="F23" s="756"/>
      <c r="G23" s="756"/>
      <c r="H23" s="750" t="s">
        <v>218</v>
      </c>
      <c r="I23" s="750" t="s">
        <v>2460</v>
      </c>
      <c r="J23" s="771">
        <v>436867200</v>
      </c>
      <c r="K23" s="771">
        <v>330145200</v>
      </c>
      <c r="L23" s="771">
        <v>275790900</v>
      </c>
      <c r="M23" s="771">
        <v>267775200</v>
      </c>
      <c r="N23" s="771">
        <v>261769200</v>
      </c>
      <c r="O23" s="771">
        <v>259759500</v>
      </c>
      <c r="P23" s="771">
        <v>257772900</v>
      </c>
      <c r="Q23" s="771">
        <v>231993300</v>
      </c>
      <c r="R23" s="771">
        <v>220397100</v>
      </c>
      <c r="S23" s="771">
        <v>209378400</v>
      </c>
      <c r="T23" s="771">
        <v>198891000</v>
      </c>
      <c r="U23" s="771">
        <v>198891000</v>
      </c>
      <c r="V23" s="771">
        <v>198891000</v>
      </c>
      <c r="W23" s="771">
        <v>198891000</v>
      </c>
    </row>
    <row r="24" spans="2:23">
      <c r="B24" s="751">
        <v>4034</v>
      </c>
      <c r="C24" s="750" t="s">
        <v>1109</v>
      </c>
      <c r="D24" s="750" t="s">
        <v>1101</v>
      </c>
      <c r="E24" s="750" t="s">
        <v>41</v>
      </c>
      <c r="F24" s="750"/>
      <c r="G24" s="750" t="s">
        <v>290</v>
      </c>
      <c r="H24" s="750" t="s">
        <v>32</v>
      </c>
      <c r="I24" s="750" t="s">
        <v>2449</v>
      </c>
      <c r="J24" s="771">
        <v>201639900</v>
      </c>
      <c r="K24" s="771">
        <v>152367600</v>
      </c>
      <c r="L24" s="771">
        <v>127281000</v>
      </c>
      <c r="M24" s="771">
        <v>123585000</v>
      </c>
      <c r="N24" s="771">
        <v>120813000</v>
      </c>
      <c r="O24" s="771">
        <v>119889000</v>
      </c>
      <c r="P24" s="771">
        <v>118941900</v>
      </c>
      <c r="Q24" s="771">
        <v>107045400</v>
      </c>
      <c r="R24" s="771">
        <v>101709300</v>
      </c>
      <c r="S24" s="771">
        <v>96604200</v>
      </c>
      <c r="T24" s="771">
        <v>91776300</v>
      </c>
      <c r="U24" s="771">
        <v>91776300</v>
      </c>
      <c r="V24" s="771">
        <v>91776300</v>
      </c>
      <c r="W24" s="771">
        <v>91776300</v>
      </c>
    </row>
    <row r="25" spans="2:23">
      <c r="B25" s="759"/>
      <c r="C25" s="756"/>
      <c r="D25" s="756"/>
      <c r="E25" s="756"/>
      <c r="F25" s="756"/>
      <c r="G25" s="756"/>
      <c r="H25" s="750" t="s">
        <v>34</v>
      </c>
      <c r="I25" s="750" t="s">
        <v>2450</v>
      </c>
      <c r="J25" s="771">
        <v>322614600</v>
      </c>
      <c r="K25" s="771">
        <v>243797400</v>
      </c>
      <c r="L25" s="771">
        <v>203672700</v>
      </c>
      <c r="M25" s="771">
        <v>197712900</v>
      </c>
      <c r="N25" s="771">
        <v>193277700</v>
      </c>
      <c r="O25" s="771">
        <v>191822400</v>
      </c>
      <c r="P25" s="771">
        <v>190320900</v>
      </c>
      <c r="Q25" s="771">
        <v>171286500</v>
      </c>
      <c r="R25" s="771">
        <v>162716400</v>
      </c>
      <c r="S25" s="771">
        <v>154585200</v>
      </c>
      <c r="T25" s="771">
        <v>146846700</v>
      </c>
      <c r="U25" s="771">
        <v>146846700</v>
      </c>
      <c r="V25" s="771">
        <v>146846700</v>
      </c>
      <c r="W25" s="771">
        <v>146846700</v>
      </c>
    </row>
    <row r="26" spans="2:23">
      <c r="B26" s="759"/>
      <c r="C26" s="756"/>
      <c r="D26" s="756"/>
      <c r="E26" s="756"/>
      <c r="F26" s="756"/>
      <c r="G26" s="756"/>
      <c r="H26" s="750" t="s">
        <v>218</v>
      </c>
      <c r="I26" s="750" t="s">
        <v>2451</v>
      </c>
      <c r="J26" s="771">
        <v>463755600</v>
      </c>
      <c r="K26" s="771">
        <v>350473200</v>
      </c>
      <c r="L26" s="771">
        <v>292769400</v>
      </c>
      <c r="M26" s="771">
        <v>284222400</v>
      </c>
      <c r="N26" s="771">
        <v>277846800</v>
      </c>
      <c r="O26" s="771">
        <v>275744700</v>
      </c>
      <c r="P26" s="771">
        <v>273573300</v>
      </c>
      <c r="Q26" s="771">
        <v>246222900</v>
      </c>
      <c r="R26" s="771">
        <v>233910600</v>
      </c>
      <c r="S26" s="771">
        <v>222222000</v>
      </c>
      <c r="T26" s="771">
        <v>211110900</v>
      </c>
      <c r="U26" s="771">
        <v>211110900</v>
      </c>
      <c r="V26" s="771">
        <v>211110900</v>
      </c>
      <c r="W26" s="771">
        <v>211110900</v>
      </c>
    </row>
    <row r="27" spans="2:23">
      <c r="B27" s="759"/>
      <c r="C27" s="756"/>
      <c r="D27" s="756"/>
      <c r="E27" s="756"/>
      <c r="F27" s="756"/>
      <c r="G27" s="750" t="s">
        <v>1171</v>
      </c>
      <c r="H27" s="750" t="s">
        <v>32</v>
      </c>
      <c r="I27" s="750" t="s">
        <v>2485</v>
      </c>
      <c r="J27" s="771">
        <v>152898900</v>
      </c>
      <c r="K27" s="771">
        <v>115546200</v>
      </c>
      <c r="L27" s="771">
        <v>96534900</v>
      </c>
      <c r="M27" s="771">
        <v>93716700</v>
      </c>
      <c r="N27" s="771">
        <v>91614600</v>
      </c>
      <c r="O27" s="771">
        <v>90921600</v>
      </c>
      <c r="P27" s="771">
        <v>90205500</v>
      </c>
      <c r="Q27" s="771">
        <v>81173400</v>
      </c>
      <c r="R27" s="771">
        <v>77130900</v>
      </c>
      <c r="S27" s="771">
        <v>73273200</v>
      </c>
      <c r="T27" s="771">
        <v>69600300</v>
      </c>
      <c r="U27" s="771">
        <v>69600300</v>
      </c>
      <c r="V27" s="771">
        <v>69600300</v>
      </c>
      <c r="W27" s="771">
        <v>69600300</v>
      </c>
    </row>
    <row r="28" spans="2:23">
      <c r="B28" s="759"/>
      <c r="C28" s="756"/>
      <c r="D28" s="756"/>
      <c r="E28" s="756"/>
      <c r="F28" s="756"/>
      <c r="G28" s="756"/>
      <c r="H28" s="750" t="s">
        <v>34</v>
      </c>
      <c r="I28" s="750" t="s">
        <v>2486</v>
      </c>
      <c r="J28" s="771">
        <v>290528700</v>
      </c>
      <c r="K28" s="771">
        <v>219542400</v>
      </c>
      <c r="L28" s="771">
        <v>183414000</v>
      </c>
      <c r="M28" s="771">
        <v>178054800</v>
      </c>
      <c r="N28" s="771">
        <v>174058500</v>
      </c>
      <c r="O28" s="771">
        <v>172741800</v>
      </c>
      <c r="P28" s="771">
        <v>171378900</v>
      </c>
      <c r="Q28" s="771">
        <v>154238700</v>
      </c>
      <c r="R28" s="771">
        <v>146523300</v>
      </c>
      <c r="S28" s="771">
        <v>139200600</v>
      </c>
      <c r="T28" s="771">
        <v>132247500</v>
      </c>
      <c r="U28" s="771">
        <v>132247500</v>
      </c>
      <c r="V28" s="771">
        <v>132247500</v>
      </c>
      <c r="W28" s="771">
        <v>132247500</v>
      </c>
    </row>
    <row r="29" spans="2:23">
      <c r="B29" s="759"/>
      <c r="C29" s="756"/>
      <c r="D29" s="756"/>
      <c r="E29" s="756"/>
      <c r="F29" s="756"/>
      <c r="G29" s="756"/>
      <c r="H29" s="750" t="s">
        <v>218</v>
      </c>
      <c r="I29" s="750" t="s">
        <v>2487</v>
      </c>
      <c r="J29" s="771">
        <v>428135400</v>
      </c>
      <c r="K29" s="771">
        <v>323538600</v>
      </c>
      <c r="L29" s="771">
        <v>270270000</v>
      </c>
      <c r="M29" s="771">
        <v>262392900</v>
      </c>
      <c r="N29" s="771">
        <v>256502400</v>
      </c>
      <c r="O29" s="771">
        <v>254562000</v>
      </c>
      <c r="P29" s="771">
        <v>252552300</v>
      </c>
      <c r="Q29" s="771">
        <v>227304000</v>
      </c>
      <c r="R29" s="771">
        <v>215938800</v>
      </c>
      <c r="S29" s="771">
        <v>205151100</v>
      </c>
      <c r="T29" s="771">
        <v>194894700</v>
      </c>
      <c r="U29" s="771">
        <v>194894700</v>
      </c>
      <c r="V29" s="771">
        <v>194894700</v>
      </c>
      <c r="W29" s="771">
        <v>194894700</v>
      </c>
    </row>
    <row r="30" spans="2:23">
      <c r="B30" s="759"/>
      <c r="C30" s="756"/>
      <c r="D30" s="756"/>
      <c r="E30" s="756"/>
      <c r="F30" s="756"/>
      <c r="G30" s="750" t="s">
        <v>291</v>
      </c>
      <c r="H30" s="750" t="s">
        <v>32</v>
      </c>
      <c r="I30" s="750" t="s">
        <v>2473</v>
      </c>
      <c r="J30" s="771">
        <v>141141000</v>
      </c>
      <c r="K30" s="771">
        <v>106652700</v>
      </c>
      <c r="L30" s="771">
        <v>89096700</v>
      </c>
      <c r="M30" s="771">
        <v>86509500</v>
      </c>
      <c r="N30" s="771">
        <v>84569100</v>
      </c>
      <c r="O30" s="771">
        <v>83922300</v>
      </c>
      <c r="P30" s="771">
        <v>83252400</v>
      </c>
      <c r="Q30" s="771">
        <v>74936400</v>
      </c>
      <c r="R30" s="771">
        <v>71194200</v>
      </c>
      <c r="S30" s="771">
        <v>67636800</v>
      </c>
      <c r="T30" s="771">
        <v>64241100</v>
      </c>
      <c r="U30" s="771">
        <v>64241100</v>
      </c>
      <c r="V30" s="771">
        <v>64241100</v>
      </c>
      <c r="W30" s="771">
        <v>64241100</v>
      </c>
    </row>
    <row r="31" spans="2:23">
      <c r="B31" s="759"/>
      <c r="C31" s="756"/>
      <c r="D31" s="756"/>
      <c r="E31" s="756"/>
      <c r="F31" s="756"/>
      <c r="G31" s="756"/>
      <c r="H31" s="750" t="s">
        <v>34</v>
      </c>
      <c r="I31" s="750" t="s">
        <v>2474</v>
      </c>
      <c r="J31" s="771">
        <v>268167900</v>
      </c>
      <c r="K31" s="771">
        <v>202656300</v>
      </c>
      <c r="L31" s="771">
        <v>169299900</v>
      </c>
      <c r="M31" s="771">
        <v>164356500</v>
      </c>
      <c r="N31" s="771">
        <v>160660500</v>
      </c>
      <c r="O31" s="771">
        <v>159459300</v>
      </c>
      <c r="P31" s="771">
        <v>158188800</v>
      </c>
      <c r="Q31" s="771">
        <v>142388400</v>
      </c>
      <c r="R31" s="771">
        <v>135250500</v>
      </c>
      <c r="S31" s="771">
        <v>128505300</v>
      </c>
      <c r="T31" s="771">
        <v>122083500</v>
      </c>
      <c r="U31" s="771">
        <v>122083500</v>
      </c>
      <c r="V31" s="771">
        <v>122083500</v>
      </c>
      <c r="W31" s="771">
        <v>122083500</v>
      </c>
    </row>
    <row r="32" spans="2:23">
      <c r="B32" s="759"/>
      <c r="C32" s="756"/>
      <c r="D32" s="756"/>
      <c r="E32" s="756"/>
      <c r="F32" s="756"/>
      <c r="G32" s="756"/>
      <c r="H32" s="750" t="s">
        <v>218</v>
      </c>
      <c r="I32" s="750" t="s">
        <v>2475</v>
      </c>
      <c r="J32" s="771">
        <v>395194800</v>
      </c>
      <c r="K32" s="771">
        <v>298659900</v>
      </c>
      <c r="L32" s="771">
        <v>249480000</v>
      </c>
      <c r="M32" s="771">
        <v>242203500</v>
      </c>
      <c r="N32" s="771">
        <v>236775000</v>
      </c>
      <c r="O32" s="771">
        <v>234973200</v>
      </c>
      <c r="P32" s="771">
        <v>233125200</v>
      </c>
      <c r="Q32" s="771">
        <v>209817300</v>
      </c>
      <c r="R32" s="771">
        <v>199329900</v>
      </c>
      <c r="S32" s="771">
        <v>189373800</v>
      </c>
      <c r="T32" s="771">
        <v>179902800</v>
      </c>
      <c r="U32" s="771">
        <v>179902800</v>
      </c>
      <c r="V32" s="771">
        <v>179902800</v>
      </c>
      <c r="W32" s="771">
        <v>179902800</v>
      </c>
    </row>
    <row r="33" spans="2:23">
      <c r="B33" s="759"/>
      <c r="C33" s="756"/>
      <c r="D33" s="756"/>
      <c r="E33" s="756"/>
      <c r="F33" s="756"/>
      <c r="G33" s="750" t="s">
        <v>1170</v>
      </c>
      <c r="H33" s="750" t="s">
        <v>32</v>
      </c>
      <c r="I33" s="750" t="s">
        <v>2461</v>
      </c>
      <c r="J33" s="771">
        <v>218433600</v>
      </c>
      <c r="K33" s="771">
        <v>165072600</v>
      </c>
      <c r="L33" s="771">
        <v>137907000</v>
      </c>
      <c r="M33" s="771">
        <v>133864500</v>
      </c>
      <c r="N33" s="771">
        <v>130861500</v>
      </c>
      <c r="O33" s="771">
        <v>129868200</v>
      </c>
      <c r="P33" s="771">
        <v>128851800</v>
      </c>
      <c r="Q33" s="771">
        <v>115962000</v>
      </c>
      <c r="R33" s="771">
        <v>110163900</v>
      </c>
      <c r="S33" s="771">
        <v>104666100</v>
      </c>
      <c r="T33" s="771">
        <v>99422400</v>
      </c>
      <c r="U33" s="771">
        <v>99422400</v>
      </c>
      <c r="V33" s="771">
        <v>99422400</v>
      </c>
      <c r="W33" s="771">
        <v>99422400</v>
      </c>
    </row>
    <row r="34" spans="2:23">
      <c r="B34" s="759"/>
      <c r="C34" s="756"/>
      <c r="D34" s="756"/>
      <c r="E34" s="756"/>
      <c r="F34" s="756"/>
      <c r="G34" s="756"/>
      <c r="H34" s="750" t="s">
        <v>34</v>
      </c>
      <c r="I34" s="750" t="s">
        <v>2462</v>
      </c>
      <c r="J34" s="771">
        <v>349503000</v>
      </c>
      <c r="K34" s="771">
        <v>264125400</v>
      </c>
      <c r="L34" s="771">
        <v>220628100</v>
      </c>
      <c r="M34" s="771">
        <v>214206300</v>
      </c>
      <c r="N34" s="771">
        <v>209401500</v>
      </c>
      <c r="O34" s="771">
        <v>207807600</v>
      </c>
      <c r="P34" s="771">
        <v>206167500</v>
      </c>
      <c r="Q34" s="771">
        <v>185562300</v>
      </c>
      <c r="R34" s="771">
        <v>176276100</v>
      </c>
      <c r="S34" s="771">
        <v>167475000</v>
      </c>
      <c r="T34" s="771">
        <v>159089700</v>
      </c>
      <c r="U34" s="771">
        <v>159089700</v>
      </c>
      <c r="V34" s="771">
        <v>159089700</v>
      </c>
      <c r="W34" s="771">
        <v>159089700</v>
      </c>
    </row>
    <row r="35" spans="2:23">
      <c r="B35" s="759"/>
      <c r="C35" s="756"/>
      <c r="D35" s="756"/>
      <c r="E35" s="756"/>
      <c r="F35" s="756"/>
      <c r="G35" s="756"/>
      <c r="H35" s="750" t="s">
        <v>218</v>
      </c>
      <c r="I35" s="750" t="s">
        <v>2463</v>
      </c>
      <c r="J35" s="771">
        <v>502401900</v>
      </c>
      <c r="K35" s="771">
        <v>379671600</v>
      </c>
      <c r="L35" s="771">
        <v>317163000</v>
      </c>
      <c r="M35" s="771">
        <v>307899900</v>
      </c>
      <c r="N35" s="771">
        <v>300993000</v>
      </c>
      <c r="O35" s="771">
        <v>298729200</v>
      </c>
      <c r="P35" s="771">
        <v>296373000</v>
      </c>
      <c r="Q35" s="771">
        <v>266735700</v>
      </c>
      <c r="R35" s="771">
        <v>253407000</v>
      </c>
      <c r="S35" s="771">
        <v>240725100</v>
      </c>
      <c r="T35" s="771">
        <v>228690000</v>
      </c>
      <c r="U35" s="771">
        <v>228690000</v>
      </c>
      <c r="V35" s="771">
        <v>228690000</v>
      </c>
      <c r="W35" s="771">
        <v>228690000</v>
      </c>
    </row>
    <row r="36" spans="2:23">
      <c r="B36" s="751">
        <v>4047</v>
      </c>
      <c r="C36" s="750" t="s">
        <v>1110</v>
      </c>
      <c r="D36" s="750" t="s">
        <v>1101</v>
      </c>
      <c r="E36" s="750" t="s">
        <v>41</v>
      </c>
      <c r="F36" s="750"/>
      <c r="G36" s="750" t="s">
        <v>290</v>
      </c>
      <c r="H36" s="750" t="s">
        <v>32</v>
      </c>
      <c r="I36" s="750" t="s">
        <v>2452</v>
      </c>
      <c r="J36" s="771">
        <v>302425200</v>
      </c>
      <c r="K36" s="771">
        <v>228551400</v>
      </c>
      <c r="L36" s="771">
        <v>190944600</v>
      </c>
      <c r="M36" s="771">
        <v>185400600</v>
      </c>
      <c r="N36" s="771">
        <v>181196400</v>
      </c>
      <c r="O36" s="771">
        <v>179810400</v>
      </c>
      <c r="P36" s="771">
        <v>178424400</v>
      </c>
      <c r="Q36" s="771">
        <v>160591200</v>
      </c>
      <c r="R36" s="771">
        <v>152552400</v>
      </c>
      <c r="S36" s="771">
        <v>144929400</v>
      </c>
      <c r="T36" s="771">
        <v>137676000</v>
      </c>
      <c r="U36" s="771">
        <v>137676000</v>
      </c>
      <c r="V36" s="771">
        <v>137676000</v>
      </c>
      <c r="W36" s="771">
        <v>137676000</v>
      </c>
    </row>
    <row r="37" spans="2:23">
      <c r="B37" s="759"/>
      <c r="C37" s="756"/>
      <c r="D37" s="756"/>
      <c r="E37" s="756"/>
      <c r="F37" s="756"/>
      <c r="G37" s="756"/>
      <c r="H37" s="750" t="s">
        <v>34</v>
      </c>
      <c r="I37" s="750" t="s">
        <v>2453</v>
      </c>
      <c r="J37" s="771">
        <v>483875700</v>
      </c>
      <c r="K37" s="771">
        <v>365673000</v>
      </c>
      <c r="L37" s="771">
        <v>305497500</v>
      </c>
      <c r="M37" s="771">
        <v>296627100</v>
      </c>
      <c r="N37" s="771">
        <v>289928100</v>
      </c>
      <c r="O37" s="771">
        <v>287710500</v>
      </c>
      <c r="P37" s="771">
        <v>285492900</v>
      </c>
      <c r="Q37" s="771">
        <v>256941300</v>
      </c>
      <c r="R37" s="771">
        <v>244097700</v>
      </c>
      <c r="S37" s="771">
        <v>231900900</v>
      </c>
      <c r="T37" s="771">
        <v>220304700</v>
      </c>
      <c r="U37" s="771">
        <v>220304700</v>
      </c>
      <c r="V37" s="771">
        <v>220304700</v>
      </c>
      <c r="W37" s="771">
        <v>220304700</v>
      </c>
    </row>
    <row r="38" spans="2:23">
      <c r="B38" s="759"/>
      <c r="C38" s="756"/>
      <c r="D38" s="756"/>
      <c r="E38" s="756"/>
      <c r="F38" s="756"/>
      <c r="G38" s="756"/>
      <c r="H38" s="750" t="s">
        <v>218</v>
      </c>
      <c r="I38" s="750" t="s">
        <v>2454</v>
      </c>
      <c r="J38" s="771">
        <v>695587200</v>
      </c>
      <c r="K38" s="771">
        <v>525663600</v>
      </c>
      <c r="L38" s="771">
        <v>439154100</v>
      </c>
      <c r="M38" s="771">
        <v>426402900</v>
      </c>
      <c r="N38" s="771">
        <v>416770200</v>
      </c>
      <c r="O38" s="771">
        <v>413582400</v>
      </c>
      <c r="P38" s="771">
        <v>410394600</v>
      </c>
      <c r="Q38" s="771">
        <v>369369000</v>
      </c>
      <c r="R38" s="771">
        <v>350889000</v>
      </c>
      <c r="S38" s="771">
        <v>333356100</v>
      </c>
      <c r="T38" s="771">
        <v>316677900</v>
      </c>
      <c r="U38" s="771">
        <v>316677900</v>
      </c>
      <c r="V38" s="771">
        <v>316677900</v>
      </c>
      <c r="W38" s="771">
        <v>316677900</v>
      </c>
    </row>
    <row r="39" spans="2:23">
      <c r="B39" s="759"/>
      <c r="C39" s="756"/>
      <c r="D39" s="756"/>
      <c r="E39" s="756"/>
      <c r="F39" s="756"/>
      <c r="G39" s="750" t="s">
        <v>1171</v>
      </c>
      <c r="H39" s="750" t="s">
        <v>32</v>
      </c>
      <c r="I39" s="750" t="s">
        <v>2488</v>
      </c>
      <c r="J39" s="771">
        <v>229336800</v>
      </c>
      <c r="K39" s="771">
        <v>173319300</v>
      </c>
      <c r="L39" s="771">
        <v>144790800</v>
      </c>
      <c r="M39" s="771">
        <v>140586600</v>
      </c>
      <c r="N39" s="771">
        <v>137421900</v>
      </c>
      <c r="O39" s="771">
        <v>136359300</v>
      </c>
      <c r="P39" s="771">
        <v>135319800</v>
      </c>
      <c r="Q39" s="771">
        <v>121783200</v>
      </c>
      <c r="R39" s="771">
        <v>115684800</v>
      </c>
      <c r="S39" s="771">
        <v>109909800</v>
      </c>
      <c r="T39" s="771">
        <v>104412000</v>
      </c>
      <c r="U39" s="771">
        <v>104412000</v>
      </c>
      <c r="V39" s="771">
        <v>104412000</v>
      </c>
      <c r="W39" s="771">
        <v>104412000</v>
      </c>
    </row>
    <row r="40" spans="2:23">
      <c r="B40" s="759"/>
      <c r="C40" s="756"/>
      <c r="D40" s="756"/>
      <c r="E40" s="756"/>
      <c r="F40" s="756"/>
      <c r="G40" s="756"/>
      <c r="H40" s="750" t="s">
        <v>34</v>
      </c>
      <c r="I40" s="750" t="s">
        <v>2489</v>
      </c>
      <c r="J40" s="771">
        <v>435735300</v>
      </c>
      <c r="K40" s="771">
        <v>329313600</v>
      </c>
      <c r="L40" s="771">
        <v>275097900</v>
      </c>
      <c r="M40" s="771">
        <v>267128400</v>
      </c>
      <c r="N40" s="771">
        <v>261076200</v>
      </c>
      <c r="O40" s="771">
        <v>259089600</v>
      </c>
      <c r="P40" s="771">
        <v>257103000</v>
      </c>
      <c r="Q40" s="771">
        <v>231392700</v>
      </c>
      <c r="R40" s="771">
        <v>219819600</v>
      </c>
      <c r="S40" s="771">
        <v>208824000</v>
      </c>
      <c r="T40" s="771">
        <v>198382800</v>
      </c>
      <c r="U40" s="771">
        <v>198382800</v>
      </c>
      <c r="V40" s="771">
        <v>198382800</v>
      </c>
      <c r="W40" s="771">
        <v>198382800</v>
      </c>
    </row>
    <row r="41" spans="2:23">
      <c r="B41" s="759"/>
      <c r="C41" s="756"/>
      <c r="D41" s="756"/>
      <c r="E41" s="756"/>
      <c r="F41" s="756"/>
      <c r="G41" s="756"/>
      <c r="H41" s="750" t="s">
        <v>218</v>
      </c>
      <c r="I41" s="750" t="s">
        <v>2490</v>
      </c>
      <c r="J41" s="771">
        <v>642156900</v>
      </c>
      <c r="K41" s="771">
        <v>485284800</v>
      </c>
      <c r="L41" s="771">
        <v>405428100</v>
      </c>
      <c r="M41" s="771">
        <v>393647100</v>
      </c>
      <c r="N41" s="771">
        <v>384753600</v>
      </c>
      <c r="O41" s="771">
        <v>381819900</v>
      </c>
      <c r="P41" s="771">
        <v>378863100</v>
      </c>
      <c r="Q41" s="771">
        <v>340979100</v>
      </c>
      <c r="R41" s="771">
        <v>323931300</v>
      </c>
      <c r="S41" s="771">
        <v>307738200</v>
      </c>
      <c r="T41" s="771">
        <v>292353600</v>
      </c>
      <c r="U41" s="771">
        <v>292353600</v>
      </c>
      <c r="V41" s="771">
        <v>292353600</v>
      </c>
      <c r="W41" s="771">
        <v>292353600</v>
      </c>
    </row>
    <row r="42" spans="2:23">
      <c r="B42" s="759"/>
      <c r="C42" s="756"/>
      <c r="D42" s="756"/>
      <c r="E42" s="756"/>
      <c r="F42" s="756"/>
      <c r="G42" s="750" t="s">
        <v>291</v>
      </c>
      <c r="H42" s="750" t="s">
        <v>32</v>
      </c>
      <c r="I42" s="750" t="s">
        <v>2476</v>
      </c>
      <c r="J42" s="771">
        <v>211688400</v>
      </c>
      <c r="K42" s="771">
        <v>159990600</v>
      </c>
      <c r="L42" s="771">
        <v>133656600</v>
      </c>
      <c r="M42" s="771">
        <v>129775800</v>
      </c>
      <c r="N42" s="771">
        <v>126842100</v>
      </c>
      <c r="O42" s="771">
        <v>125871900</v>
      </c>
      <c r="P42" s="771">
        <v>124901700</v>
      </c>
      <c r="Q42" s="771">
        <v>112404600</v>
      </c>
      <c r="R42" s="771">
        <v>106791300</v>
      </c>
      <c r="S42" s="771">
        <v>101455200</v>
      </c>
      <c r="T42" s="771">
        <v>96373200</v>
      </c>
      <c r="U42" s="771">
        <v>96373200</v>
      </c>
      <c r="V42" s="771">
        <v>96373200</v>
      </c>
      <c r="W42" s="771">
        <v>96373200</v>
      </c>
    </row>
    <row r="43" spans="2:23">
      <c r="B43" s="759"/>
      <c r="C43" s="756"/>
      <c r="D43" s="756"/>
      <c r="E43" s="756"/>
      <c r="F43" s="756"/>
      <c r="G43" s="756"/>
      <c r="H43" s="750" t="s">
        <v>34</v>
      </c>
      <c r="I43" s="750" t="s">
        <v>2477</v>
      </c>
      <c r="J43" s="771">
        <v>402217200</v>
      </c>
      <c r="K43" s="771">
        <v>303972900</v>
      </c>
      <c r="L43" s="771">
        <v>253938300</v>
      </c>
      <c r="M43" s="771">
        <v>246569400</v>
      </c>
      <c r="N43" s="771">
        <v>241002300</v>
      </c>
      <c r="O43" s="771">
        <v>239154300</v>
      </c>
      <c r="P43" s="771">
        <v>237306300</v>
      </c>
      <c r="Q43" s="771">
        <v>213582600</v>
      </c>
      <c r="R43" s="771">
        <v>202910400</v>
      </c>
      <c r="S43" s="771">
        <v>192769500</v>
      </c>
      <c r="T43" s="771">
        <v>183113700</v>
      </c>
      <c r="U43" s="771">
        <v>183113700</v>
      </c>
      <c r="V43" s="771">
        <v>183113700</v>
      </c>
      <c r="W43" s="771">
        <v>183113700</v>
      </c>
    </row>
    <row r="44" spans="2:23">
      <c r="B44" s="759"/>
      <c r="C44" s="756"/>
      <c r="D44" s="756"/>
      <c r="E44" s="756"/>
      <c r="F44" s="756"/>
      <c r="G44" s="756"/>
      <c r="H44" s="750" t="s">
        <v>218</v>
      </c>
      <c r="I44" s="750" t="s">
        <v>2478</v>
      </c>
      <c r="J44" s="771">
        <v>592746000</v>
      </c>
      <c r="K44" s="771">
        <v>447955200</v>
      </c>
      <c r="L44" s="771">
        <v>374243100</v>
      </c>
      <c r="M44" s="771">
        <v>363363000</v>
      </c>
      <c r="N44" s="771">
        <v>355162500</v>
      </c>
      <c r="O44" s="771">
        <v>352436700</v>
      </c>
      <c r="P44" s="771">
        <v>349734000</v>
      </c>
      <c r="Q44" s="771">
        <v>314760600</v>
      </c>
      <c r="R44" s="771">
        <v>299029500</v>
      </c>
      <c r="S44" s="771">
        <v>284060700</v>
      </c>
      <c r="T44" s="771">
        <v>269854200</v>
      </c>
      <c r="U44" s="771">
        <v>269854200</v>
      </c>
      <c r="V44" s="771">
        <v>269854200</v>
      </c>
      <c r="W44" s="771">
        <v>269854200</v>
      </c>
    </row>
    <row r="45" spans="2:23">
      <c r="B45" s="759"/>
      <c r="C45" s="756"/>
      <c r="D45" s="756"/>
      <c r="E45" s="756"/>
      <c r="F45" s="756"/>
      <c r="G45" s="750" t="s">
        <v>1170</v>
      </c>
      <c r="H45" s="750" t="s">
        <v>32</v>
      </c>
      <c r="I45" s="750" t="s">
        <v>2464</v>
      </c>
      <c r="J45" s="771">
        <v>327627300</v>
      </c>
      <c r="K45" s="771">
        <v>247585800</v>
      </c>
      <c r="L45" s="771">
        <v>206837400</v>
      </c>
      <c r="M45" s="771">
        <v>200831400</v>
      </c>
      <c r="N45" s="771">
        <v>196303800</v>
      </c>
      <c r="O45" s="771">
        <v>194802300</v>
      </c>
      <c r="P45" s="771">
        <v>193300800</v>
      </c>
      <c r="Q45" s="771">
        <v>173966100</v>
      </c>
      <c r="R45" s="771">
        <v>165280500</v>
      </c>
      <c r="S45" s="771">
        <v>157010700</v>
      </c>
      <c r="T45" s="771">
        <v>149156700</v>
      </c>
      <c r="U45" s="771">
        <v>149156700</v>
      </c>
      <c r="V45" s="771">
        <v>149156700</v>
      </c>
      <c r="W45" s="771">
        <v>149156700</v>
      </c>
    </row>
    <row r="46" spans="2:23">
      <c r="B46" s="759"/>
      <c r="C46" s="756"/>
      <c r="D46" s="756"/>
      <c r="E46" s="756"/>
      <c r="F46" s="756"/>
      <c r="G46" s="756"/>
      <c r="H46" s="750" t="s">
        <v>34</v>
      </c>
      <c r="I46" s="750" t="s">
        <v>2465</v>
      </c>
      <c r="J46" s="771">
        <v>524208300</v>
      </c>
      <c r="K46" s="771">
        <v>396165000</v>
      </c>
      <c r="L46" s="771">
        <v>330953700</v>
      </c>
      <c r="M46" s="771">
        <v>321344100</v>
      </c>
      <c r="N46" s="771">
        <v>314090700</v>
      </c>
      <c r="O46" s="771">
        <v>311688300</v>
      </c>
      <c r="P46" s="771">
        <v>309285900</v>
      </c>
      <c r="Q46" s="771">
        <v>278355000</v>
      </c>
      <c r="R46" s="771">
        <v>264448800</v>
      </c>
      <c r="S46" s="771">
        <v>251212500</v>
      </c>
      <c r="T46" s="771">
        <v>238646100</v>
      </c>
      <c r="U46" s="771">
        <v>238646100</v>
      </c>
      <c r="V46" s="771">
        <v>238646100</v>
      </c>
      <c r="W46" s="771">
        <v>238646100</v>
      </c>
    </row>
    <row r="47" spans="2:23">
      <c r="B47" s="759"/>
      <c r="C47" s="756"/>
      <c r="D47" s="756"/>
      <c r="E47" s="756"/>
      <c r="F47" s="756"/>
      <c r="G47" s="756"/>
      <c r="H47" s="750" t="s">
        <v>218</v>
      </c>
      <c r="I47" s="750" t="s">
        <v>2466</v>
      </c>
      <c r="J47" s="771">
        <v>753545100</v>
      </c>
      <c r="K47" s="771">
        <v>569484300</v>
      </c>
      <c r="L47" s="771">
        <v>475744500</v>
      </c>
      <c r="M47" s="771">
        <v>461930700</v>
      </c>
      <c r="N47" s="771">
        <v>451512600</v>
      </c>
      <c r="O47" s="771">
        <v>448047600</v>
      </c>
      <c r="P47" s="771">
        <v>444605700</v>
      </c>
      <c r="Q47" s="771">
        <v>400138200</v>
      </c>
      <c r="R47" s="771">
        <v>380133600</v>
      </c>
      <c r="S47" s="771">
        <v>361122300</v>
      </c>
      <c r="T47" s="771">
        <v>343058100</v>
      </c>
      <c r="U47" s="771">
        <v>343058100</v>
      </c>
      <c r="V47" s="771">
        <v>343058100</v>
      </c>
      <c r="W47" s="771">
        <v>343058100</v>
      </c>
    </row>
    <row r="48" spans="2:23">
      <c r="B48" s="751">
        <v>4048</v>
      </c>
      <c r="C48" s="750" t="s">
        <v>1111</v>
      </c>
      <c r="D48" s="750" t="s">
        <v>1101</v>
      </c>
      <c r="E48" s="750" t="s">
        <v>41</v>
      </c>
      <c r="F48" s="750"/>
      <c r="G48" s="750" t="s">
        <v>290</v>
      </c>
      <c r="H48" s="750" t="s">
        <v>32</v>
      </c>
      <c r="I48" s="750" t="s">
        <v>2455</v>
      </c>
      <c r="J48" s="771">
        <v>262970400</v>
      </c>
      <c r="K48" s="771">
        <v>198752400</v>
      </c>
      <c r="L48" s="771">
        <v>166042800</v>
      </c>
      <c r="M48" s="771">
        <v>161191800</v>
      </c>
      <c r="N48" s="771">
        <v>157588200</v>
      </c>
      <c r="O48" s="771">
        <v>156363900</v>
      </c>
      <c r="P48" s="771">
        <v>155139600</v>
      </c>
      <c r="Q48" s="771">
        <v>139639500</v>
      </c>
      <c r="R48" s="771">
        <v>132663300</v>
      </c>
      <c r="S48" s="771">
        <v>126010500</v>
      </c>
      <c r="T48" s="771">
        <v>119727300</v>
      </c>
      <c r="U48" s="771">
        <v>119727300</v>
      </c>
      <c r="V48" s="771">
        <v>119727300</v>
      </c>
      <c r="W48" s="771">
        <v>119727300</v>
      </c>
    </row>
    <row r="49" spans="2:23">
      <c r="B49" s="759"/>
      <c r="C49" s="756"/>
      <c r="D49" s="756"/>
      <c r="E49" s="756"/>
      <c r="F49" s="756"/>
      <c r="G49" s="756"/>
      <c r="H49" s="750" t="s">
        <v>34</v>
      </c>
      <c r="I49" s="750" t="s">
        <v>2456</v>
      </c>
      <c r="J49" s="771">
        <v>420766500</v>
      </c>
      <c r="K49" s="771">
        <v>317994600</v>
      </c>
      <c r="L49" s="771">
        <v>265673100</v>
      </c>
      <c r="M49" s="771">
        <v>257911500</v>
      </c>
      <c r="N49" s="771">
        <v>252136500</v>
      </c>
      <c r="O49" s="771">
        <v>250196100</v>
      </c>
      <c r="P49" s="771">
        <v>248232600</v>
      </c>
      <c r="Q49" s="771">
        <v>223423200</v>
      </c>
      <c r="R49" s="771">
        <v>212242800</v>
      </c>
      <c r="S49" s="771">
        <v>201639900</v>
      </c>
      <c r="T49" s="771">
        <v>191545200</v>
      </c>
      <c r="U49" s="771">
        <v>191545200</v>
      </c>
      <c r="V49" s="771">
        <v>191545200</v>
      </c>
      <c r="W49" s="771">
        <v>191545200</v>
      </c>
    </row>
    <row r="50" spans="2:23">
      <c r="B50" s="759"/>
      <c r="C50" s="756"/>
      <c r="D50" s="756"/>
      <c r="E50" s="756"/>
      <c r="F50" s="756"/>
      <c r="G50" s="756"/>
      <c r="H50" s="750" t="s">
        <v>218</v>
      </c>
      <c r="I50" s="750" t="s">
        <v>2457</v>
      </c>
      <c r="J50" s="771">
        <v>604850400</v>
      </c>
      <c r="K50" s="771">
        <v>457125900</v>
      </c>
      <c r="L50" s="771">
        <v>381889200</v>
      </c>
      <c r="M50" s="771">
        <v>370731900</v>
      </c>
      <c r="N50" s="771">
        <v>362462100</v>
      </c>
      <c r="O50" s="771">
        <v>359643900</v>
      </c>
      <c r="P50" s="771">
        <v>356848800</v>
      </c>
      <c r="Q50" s="771">
        <v>321159300</v>
      </c>
      <c r="R50" s="771">
        <v>305104800</v>
      </c>
      <c r="S50" s="771">
        <v>289835700</v>
      </c>
      <c r="T50" s="771">
        <v>275352000</v>
      </c>
      <c r="U50" s="771">
        <v>275352000</v>
      </c>
      <c r="V50" s="771">
        <v>275352000</v>
      </c>
      <c r="W50" s="771">
        <v>275352000</v>
      </c>
    </row>
    <row r="51" spans="2:23">
      <c r="B51" s="759"/>
      <c r="C51" s="756"/>
      <c r="D51" s="756"/>
      <c r="E51" s="756"/>
      <c r="F51" s="756"/>
      <c r="G51" s="750" t="s">
        <v>1171</v>
      </c>
      <c r="H51" s="750" t="s">
        <v>32</v>
      </c>
      <c r="I51" s="750" t="s">
        <v>2491</v>
      </c>
      <c r="J51" s="771">
        <v>199422300</v>
      </c>
      <c r="K51" s="771">
        <v>150727500</v>
      </c>
      <c r="L51" s="771">
        <v>125918100</v>
      </c>
      <c r="M51" s="771">
        <v>122245200</v>
      </c>
      <c r="N51" s="771">
        <v>119496300</v>
      </c>
      <c r="O51" s="771">
        <v>118572300</v>
      </c>
      <c r="P51" s="771">
        <v>117648300</v>
      </c>
      <c r="Q51" s="771">
        <v>105890400</v>
      </c>
      <c r="R51" s="771">
        <v>100600500</v>
      </c>
      <c r="S51" s="771">
        <v>95564700</v>
      </c>
      <c r="T51" s="771">
        <v>90783000</v>
      </c>
      <c r="U51" s="771">
        <v>90783000</v>
      </c>
      <c r="V51" s="771">
        <v>90783000</v>
      </c>
      <c r="W51" s="771">
        <v>90783000</v>
      </c>
    </row>
    <row r="52" spans="2:23">
      <c r="B52" s="759"/>
      <c r="C52" s="756"/>
      <c r="D52" s="756"/>
      <c r="E52" s="756"/>
      <c r="F52" s="756"/>
      <c r="G52" s="756"/>
      <c r="H52" s="750" t="s">
        <v>34</v>
      </c>
      <c r="I52" s="750" t="s">
        <v>2492</v>
      </c>
      <c r="J52" s="771">
        <v>378909300</v>
      </c>
      <c r="K52" s="771">
        <v>286370700</v>
      </c>
      <c r="L52" s="771">
        <v>239246700</v>
      </c>
      <c r="M52" s="771">
        <v>232247400</v>
      </c>
      <c r="N52" s="771">
        <v>227049900</v>
      </c>
      <c r="O52" s="771">
        <v>225294300</v>
      </c>
      <c r="P52" s="771">
        <v>223538700</v>
      </c>
      <c r="Q52" s="771">
        <v>201177900</v>
      </c>
      <c r="R52" s="771">
        <v>191129400</v>
      </c>
      <c r="S52" s="771">
        <v>181566000</v>
      </c>
      <c r="T52" s="771">
        <v>172487700</v>
      </c>
      <c r="U52" s="771">
        <v>172487700</v>
      </c>
      <c r="V52" s="771">
        <v>172487700</v>
      </c>
      <c r="W52" s="771">
        <v>172487700</v>
      </c>
    </row>
    <row r="53" spans="2:23">
      <c r="B53" s="759"/>
      <c r="C53" s="756"/>
      <c r="D53" s="756"/>
      <c r="E53" s="756"/>
      <c r="F53" s="756"/>
      <c r="G53" s="756"/>
      <c r="H53" s="750" t="s">
        <v>218</v>
      </c>
      <c r="I53" s="750" t="s">
        <v>2493</v>
      </c>
      <c r="J53" s="771">
        <v>558396300</v>
      </c>
      <c r="K53" s="771">
        <v>422013900</v>
      </c>
      <c r="L53" s="771">
        <v>352575300</v>
      </c>
      <c r="M53" s="771">
        <v>342272700</v>
      </c>
      <c r="N53" s="771">
        <v>334603500</v>
      </c>
      <c r="O53" s="771">
        <v>332016300</v>
      </c>
      <c r="P53" s="771">
        <v>329429100</v>
      </c>
      <c r="Q53" s="771">
        <v>296488500</v>
      </c>
      <c r="R53" s="771">
        <v>281658300</v>
      </c>
      <c r="S53" s="771">
        <v>267590400</v>
      </c>
      <c r="T53" s="771">
        <v>254192400</v>
      </c>
      <c r="U53" s="771">
        <v>254192400</v>
      </c>
      <c r="V53" s="771">
        <v>254192400</v>
      </c>
      <c r="W53" s="771">
        <v>254192400</v>
      </c>
    </row>
    <row r="54" spans="2:23">
      <c r="B54" s="759"/>
      <c r="C54" s="756"/>
      <c r="D54" s="756"/>
      <c r="E54" s="756"/>
      <c r="F54" s="756"/>
      <c r="G54" s="750" t="s">
        <v>291</v>
      </c>
      <c r="H54" s="750" t="s">
        <v>32</v>
      </c>
      <c r="I54" s="750" t="s">
        <v>2479</v>
      </c>
      <c r="J54" s="771">
        <v>184083900</v>
      </c>
      <c r="K54" s="771">
        <v>139131300</v>
      </c>
      <c r="L54" s="771">
        <v>116239200</v>
      </c>
      <c r="M54" s="771">
        <v>112843500</v>
      </c>
      <c r="N54" s="771">
        <v>110302500</v>
      </c>
      <c r="O54" s="771">
        <v>109447800</v>
      </c>
      <c r="P54" s="771">
        <v>108593100</v>
      </c>
      <c r="Q54" s="771">
        <v>97736100</v>
      </c>
      <c r="R54" s="771">
        <v>92862000</v>
      </c>
      <c r="S54" s="771">
        <v>88218900</v>
      </c>
      <c r="T54" s="771">
        <v>83806800</v>
      </c>
      <c r="U54" s="771">
        <v>83806800</v>
      </c>
      <c r="V54" s="771">
        <v>83806800</v>
      </c>
      <c r="W54" s="771">
        <v>83806800</v>
      </c>
    </row>
    <row r="55" spans="2:23">
      <c r="B55" s="759"/>
      <c r="C55" s="756"/>
      <c r="D55" s="756"/>
      <c r="E55" s="756"/>
      <c r="F55" s="756"/>
      <c r="G55" s="756"/>
      <c r="H55" s="750" t="s">
        <v>34</v>
      </c>
      <c r="I55" s="750" t="s">
        <v>2480</v>
      </c>
      <c r="J55" s="771">
        <v>349757100</v>
      </c>
      <c r="K55" s="771">
        <v>264333300</v>
      </c>
      <c r="L55" s="771">
        <v>220836000</v>
      </c>
      <c r="M55" s="771">
        <v>214391100</v>
      </c>
      <c r="N55" s="771">
        <v>209586300</v>
      </c>
      <c r="O55" s="771">
        <v>207969300</v>
      </c>
      <c r="P55" s="771">
        <v>206352300</v>
      </c>
      <c r="Q55" s="771">
        <v>185724000</v>
      </c>
      <c r="R55" s="771">
        <v>176437800</v>
      </c>
      <c r="S55" s="771">
        <v>167613600</v>
      </c>
      <c r="T55" s="771">
        <v>159228300</v>
      </c>
      <c r="U55" s="771">
        <v>159228300</v>
      </c>
      <c r="V55" s="771">
        <v>159228300</v>
      </c>
      <c r="W55" s="771">
        <v>159228300</v>
      </c>
    </row>
    <row r="56" spans="2:23">
      <c r="B56" s="759"/>
      <c r="C56" s="756"/>
      <c r="D56" s="756"/>
      <c r="E56" s="756"/>
      <c r="F56" s="756"/>
      <c r="G56" s="756"/>
      <c r="H56" s="750" t="s">
        <v>218</v>
      </c>
      <c r="I56" s="750" t="s">
        <v>2481</v>
      </c>
      <c r="J56" s="771">
        <v>515430300</v>
      </c>
      <c r="K56" s="771">
        <v>389558400</v>
      </c>
      <c r="L56" s="771">
        <v>325432800</v>
      </c>
      <c r="M56" s="771">
        <v>315938700</v>
      </c>
      <c r="N56" s="771">
        <v>308870100</v>
      </c>
      <c r="O56" s="771">
        <v>306490800</v>
      </c>
      <c r="P56" s="771">
        <v>304088400</v>
      </c>
      <c r="Q56" s="771">
        <v>273688800</v>
      </c>
      <c r="R56" s="771">
        <v>259990500</v>
      </c>
      <c r="S56" s="771">
        <v>247008300</v>
      </c>
      <c r="T56" s="771">
        <v>234649800</v>
      </c>
      <c r="U56" s="771">
        <v>234649800</v>
      </c>
      <c r="V56" s="771">
        <v>234649800</v>
      </c>
      <c r="W56" s="771">
        <v>234649800</v>
      </c>
    </row>
    <row r="57" spans="2:23">
      <c r="B57" s="759"/>
      <c r="C57" s="756"/>
      <c r="D57" s="756"/>
      <c r="E57" s="756"/>
      <c r="F57" s="756"/>
      <c r="G57" s="750" t="s">
        <v>1170</v>
      </c>
      <c r="H57" s="750" t="s">
        <v>32</v>
      </c>
      <c r="I57" s="750" t="s">
        <v>2467</v>
      </c>
      <c r="J57" s="771">
        <v>284892300</v>
      </c>
      <c r="K57" s="771">
        <v>215315100</v>
      </c>
      <c r="L57" s="771">
        <v>179879700</v>
      </c>
      <c r="M57" s="771">
        <v>174636000</v>
      </c>
      <c r="N57" s="771">
        <v>170732100</v>
      </c>
      <c r="O57" s="771">
        <v>169392300</v>
      </c>
      <c r="P57" s="771">
        <v>168075600</v>
      </c>
      <c r="Q57" s="771">
        <v>151258800</v>
      </c>
      <c r="R57" s="771">
        <v>143705100</v>
      </c>
      <c r="S57" s="771">
        <v>136521000</v>
      </c>
      <c r="T57" s="771">
        <v>129706500</v>
      </c>
      <c r="U57" s="771">
        <v>129706500</v>
      </c>
      <c r="V57" s="771">
        <v>129706500</v>
      </c>
      <c r="W57" s="771">
        <v>129706500</v>
      </c>
    </row>
    <row r="58" spans="2:23">
      <c r="B58" s="759"/>
      <c r="C58" s="756"/>
      <c r="D58" s="756"/>
      <c r="E58" s="756"/>
      <c r="F58" s="756"/>
      <c r="G58" s="756"/>
      <c r="H58" s="750" t="s">
        <v>34</v>
      </c>
      <c r="I58" s="750" t="s">
        <v>2468</v>
      </c>
      <c r="J58" s="771">
        <v>455832300</v>
      </c>
      <c r="K58" s="771">
        <v>344513400</v>
      </c>
      <c r="L58" s="771">
        <v>287802900</v>
      </c>
      <c r="M58" s="771">
        <v>279394500</v>
      </c>
      <c r="N58" s="771">
        <v>273157500</v>
      </c>
      <c r="O58" s="771">
        <v>271032300</v>
      </c>
      <c r="P58" s="771">
        <v>268930200</v>
      </c>
      <c r="Q58" s="771">
        <v>242041800</v>
      </c>
      <c r="R58" s="771">
        <v>229937400</v>
      </c>
      <c r="S58" s="771">
        <v>218433600</v>
      </c>
      <c r="T58" s="771">
        <v>207507300</v>
      </c>
      <c r="U58" s="771">
        <v>207507300</v>
      </c>
      <c r="V58" s="771">
        <v>207507300</v>
      </c>
      <c r="W58" s="771">
        <v>207507300</v>
      </c>
    </row>
    <row r="59" spans="2:23">
      <c r="B59" s="759"/>
      <c r="C59" s="757"/>
      <c r="D59" s="757"/>
      <c r="E59" s="757"/>
      <c r="F59" s="757"/>
      <c r="G59" s="757"/>
      <c r="H59" s="752" t="s">
        <v>218</v>
      </c>
      <c r="I59" s="752" t="s">
        <v>2469</v>
      </c>
      <c r="J59" s="771">
        <v>655254600</v>
      </c>
      <c r="K59" s="771">
        <v>495217800</v>
      </c>
      <c r="L59" s="771">
        <v>413721000</v>
      </c>
      <c r="M59" s="771">
        <v>401639700</v>
      </c>
      <c r="N59" s="771">
        <v>392653800</v>
      </c>
      <c r="O59" s="771">
        <v>389627700</v>
      </c>
      <c r="P59" s="771">
        <v>386578500</v>
      </c>
      <c r="Q59" s="771">
        <v>347932200</v>
      </c>
      <c r="R59" s="771">
        <v>330514800</v>
      </c>
      <c r="S59" s="771">
        <v>313998300</v>
      </c>
      <c r="T59" s="771">
        <v>298290300</v>
      </c>
      <c r="U59" s="771">
        <v>298290300</v>
      </c>
      <c r="V59" s="771">
        <v>298290300</v>
      </c>
      <c r="W59" s="771">
        <v>298290300</v>
      </c>
    </row>
    <row r="60" spans="2:23" ht="12.45">
      <c r="B60"/>
      <c r="C60"/>
      <c r="D60"/>
      <c r="E60"/>
      <c r="F60"/>
      <c r="G60"/>
      <c r="H60"/>
      <c r="I60"/>
      <c r="J60"/>
      <c r="K60"/>
      <c r="L60"/>
      <c r="M60"/>
      <c r="N60"/>
      <c r="O60"/>
      <c r="P60"/>
      <c r="Q60"/>
      <c r="R60"/>
      <c r="S60"/>
      <c r="T60"/>
      <c r="U60"/>
      <c r="V60"/>
      <c r="W60"/>
    </row>
    <row r="61" spans="2:23" ht="12.45">
      <c r="B61"/>
      <c r="C61"/>
      <c r="D61"/>
      <c r="E61"/>
      <c r="F61"/>
      <c r="G61"/>
      <c r="H61"/>
      <c r="I61"/>
      <c r="J61"/>
      <c r="K61"/>
      <c r="L61"/>
      <c r="M61"/>
      <c r="N61"/>
      <c r="O61"/>
      <c r="P61"/>
      <c r="Q61"/>
      <c r="R61"/>
      <c r="S61"/>
      <c r="T61"/>
      <c r="U61"/>
      <c r="V61"/>
      <c r="W61"/>
    </row>
    <row r="62" spans="2:23" ht="12.45">
      <c r="B62"/>
      <c r="C62"/>
      <c r="D62"/>
      <c r="E62"/>
      <c r="F62"/>
      <c r="G62"/>
      <c r="H62"/>
      <c r="I62"/>
      <c r="J62"/>
      <c r="K62"/>
      <c r="L62"/>
      <c r="M62"/>
      <c r="N62"/>
      <c r="O62"/>
      <c r="P62"/>
      <c r="Q62"/>
      <c r="R62"/>
      <c r="S62"/>
      <c r="T62"/>
      <c r="U62"/>
      <c r="V62"/>
      <c r="W62"/>
    </row>
    <row r="63" spans="2:23" ht="12.45">
      <c r="B63"/>
      <c r="C63"/>
      <c r="D63"/>
      <c r="E63"/>
      <c r="F63"/>
      <c r="G63"/>
      <c r="H63"/>
      <c r="I63"/>
      <c r="J63"/>
      <c r="K63"/>
      <c r="L63"/>
      <c r="M63"/>
      <c r="N63"/>
      <c r="O63"/>
      <c r="P63"/>
      <c r="Q63"/>
      <c r="R63"/>
      <c r="S63"/>
      <c r="T63"/>
      <c r="U63"/>
      <c r="V63"/>
      <c r="W63"/>
    </row>
    <row r="64" spans="2:23" ht="12.45">
      <c r="B64"/>
      <c r="C64"/>
      <c r="D64"/>
      <c r="E64"/>
      <c r="F64"/>
      <c r="G64"/>
      <c r="H64"/>
      <c r="I64"/>
      <c r="J64"/>
      <c r="K64"/>
      <c r="L64"/>
      <c r="M64"/>
      <c r="N64"/>
      <c r="O64"/>
      <c r="P64"/>
      <c r="Q64"/>
      <c r="R64"/>
      <c r="S64"/>
      <c r="T64"/>
      <c r="U64"/>
      <c r="V64"/>
      <c r="W64"/>
    </row>
    <row r="65" spans="2:23" ht="12.45">
      <c r="B65"/>
      <c r="C65"/>
      <c r="D65"/>
      <c r="E65"/>
      <c r="F65"/>
      <c r="G65"/>
      <c r="H65"/>
      <c r="I65"/>
      <c r="J65"/>
      <c r="K65"/>
      <c r="L65"/>
      <c r="M65"/>
      <c r="N65"/>
      <c r="O65"/>
      <c r="P65"/>
      <c r="Q65"/>
      <c r="R65"/>
      <c r="S65"/>
      <c r="T65"/>
      <c r="U65"/>
      <c r="V65"/>
      <c r="W65"/>
    </row>
    <row r="66" spans="2:23" ht="12.45">
      <c r="B66"/>
      <c r="C66"/>
      <c r="D66"/>
      <c r="E66"/>
      <c r="F66"/>
      <c r="G66"/>
      <c r="H66"/>
      <c r="I66"/>
      <c r="J66"/>
      <c r="K66"/>
      <c r="L66"/>
      <c r="M66"/>
      <c r="N66"/>
      <c r="O66"/>
      <c r="P66"/>
      <c r="Q66"/>
      <c r="R66"/>
      <c r="S66"/>
      <c r="T66"/>
      <c r="U66"/>
      <c r="V66"/>
      <c r="W66"/>
    </row>
    <row r="67" spans="2:23" ht="12.45">
      <c r="B67"/>
      <c r="C67"/>
      <c r="D67"/>
      <c r="E67"/>
      <c r="F67"/>
      <c r="G67"/>
      <c r="H67"/>
      <c r="I67"/>
      <c r="J67"/>
      <c r="K67"/>
      <c r="L67"/>
      <c r="M67"/>
      <c r="N67"/>
      <c r="O67"/>
      <c r="P67"/>
      <c r="Q67"/>
      <c r="R67"/>
      <c r="S67"/>
      <c r="T67"/>
      <c r="U67"/>
      <c r="V67"/>
      <c r="W67"/>
    </row>
    <row r="68" spans="2:23" ht="12.45">
      <c r="B68"/>
      <c r="C68"/>
      <c r="D68"/>
      <c r="E68"/>
      <c r="F68"/>
      <c r="G68"/>
      <c r="H68"/>
      <c r="I68"/>
      <c r="J68"/>
      <c r="K68"/>
      <c r="L68"/>
      <c r="M68"/>
      <c r="N68"/>
      <c r="O68"/>
      <c r="P68"/>
      <c r="Q68"/>
      <c r="R68"/>
      <c r="S68"/>
      <c r="T68"/>
      <c r="U68"/>
      <c r="V68"/>
      <c r="W68"/>
    </row>
    <row r="69" spans="2:23" ht="12.45">
      <c r="B69"/>
      <c r="C69"/>
      <c r="D69"/>
      <c r="E69"/>
      <c r="F69"/>
      <c r="G69"/>
      <c r="H69"/>
      <c r="I69"/>
      <c r="J69"/>
      <c r="K69"/>
      <c r="L69"/>
      <c r="M69"/>
      <c r="N69"/>
      <c r="O69"/>
      <c r="P69"/>
      <c r="Q69"/>
      <c r="R69"/>
      <c r="S69"/>
      <c r="T69"/>
      <c r="U69"/>
      <c r="V69"/>
      <c r="W69"/>
    </row>
    <row r="70" spans="2:23" ht="12.45">
      <c r="B70"/>
      <c r="C70"/>
      <c r="D70"/>
      <c r="E70"/>
      <c r="F70"/>
      <c r="G70"/>
      <c r="H70"/>
      <c r="I70"/>
      <c r="J70"/>
      <c r="K70"/>
      <c r="L70"/>
      <c r="M70"/>
      <c r="N70"/>
      <c r="O70"/>
      <c r="P70"/>
      <c r="Q70"/>
      <c r="R70"/>
      <c r="S70"/>
      <c r="T70"/>
      <c r="U70"/>
      <c r="V70"/>
      <c r="W70"/>
    </row>
    <row r="71" spans="2:23" ht="12.45">
      <c r="B71"/>
      <c r="C71"/>
      <c r="D71"/>
      <c r="E71"/>
      <c r="F71"/>
      <c r="G71"/>
      <c r="H71"/>
      <c r="I71"/>
      <c r="J71"/>
      <c r="K71"/>
      <c r="L71"/>
      <c r="M71"/>
      <c r="N71"/>
      <c r="O71"/>
      <c r="P71"/>
      <c r="Q71"/>
      <c r="R71"/>
      <c r="S71"/>
      <c r="T71"/>
      <c r="U71"/>
      <c r="V71"/>
      <c r="W71"/>
    </row>
    <row r="72" spans="2:23" ht="12.45">
      <c r="B72"/>
      <c r="C72"/>
      <c r="D72"/>
      <c r="E72"/>
      <c r="F72"/>
      <c r="G72"/>
      <c r="H72"/>
      <c r="I72"/>
      <c r="J72"/>
      <c r="K72"/>
      <c r="L72"/>
      <c r="M72"/>
      <c r="N72"/>
      <c r="O72"/>
      <c r="P72"/>
      <c r="Q72"/>
      <c r="R72"/>
      <c r="S72"/>
      <c r="T72"/>
      <c r="U72"/>
      <c r="V72"/>
      <c r="W72"/>
    </row>
    <row r="73" spans="2:23" ht="12.45">
      <c r="B73"/>
      <c r="C73"/>
      <c r="D73"/>
      <c r="E73"/>
      <c r="F73"/>
      <c r="G73"/>
      <c r="H73"/>
      <c r="I73"/>
      <c r="J73"/>
      <c r="K73"/>
      <c r="L73"/>
      <c r="M73"/>
      <c r="N73"/>
      <c r="O73"/>
      <c r="P73"/>
      <c r="Q73"/>
      <c r="R73"/>
      <c r="S73"/>
      <c r="T73"/>
      <c r="U73"/>
      <c r="V73"/>
      <c r="W73"/>
    </row>
    <row r="74" spans="2:23" ht="12.45">
      <c r="B74"/>
      <c r="C74"/>
      <c r="D74"/>
      <c r="E74"/>
      <c r="F74"/>
      <c r="G74"/>
      <c r="H74"/>
      <c r="I74"/>
      <c r="J74"/>
      <c r="K74"/>
      <c r="L74"/>
      <c r="M74"/>
      <c r="N74"/>
      <c r="O74"/>
      <c r="P74"/>
      <c r="Q74"/>
      <c r="R74"/>
      <c r="S74"/>
      <c r="T74"/>
      <c r="U74"/>
      <c r="V74"/>
      <c r="W74"/>
    </row>
    <row r="75" spans="2:23" ht="12.45">
      <c r="B75"/>
      <c r="C75"/>
      <c r="D75"/>
      <c r="E75"/>
      <c r="F75"/>
      <c r="G75"/>
      <c r="H75"/>
      <c r="I75"/>
      <c r="J75"/>
      <c r="K75"/>
      <c r="L75"/>
      <c r="M75"/>
      <c r="N75"/>
      <c r="O75"/>
      <c r="P75"/>
      <c r="Q75"/>
      <c r="R75"/>
      <c r="S75"/>
      <c r="T75"/>
      <c r="U75"/>
      <c r="V75"/>
      <c r="W75"/>
    </row>
    <row r="76" spans="2:23" ht="12.45">
      <c r="B76"/>
      <c r="C76"/>
      <c r="D76"/>
      <c r="E76"/>
      <c r="F76"/>
      <c r="G76"/>
      <c r="H76"/>
      <c r="I76"/>
      <c r="J76"/>
      <c r="K76"/>
      <c r="L76"/>
      <c r="M76"/>
      <c r="N76"/>
      <c r="O76"/>
      <c r="P76"/>
      <c r="Q76"/>
      <c r="R76"/>
      <c r="S76"/>
      <c r="T76"/>
      <c r="U76"/>
      <c r="V76"/>
      <c r="W76"/>
    </row>
    <row r="77" spans="2:23" ht="12.45">
      <c r="B77"/>
      <c r="C77"/>
      <c r="D77"/>
      <c r="E77"/>
      <c r="F77"/>
      <c r="G77"/>
      <c r="H77"/>
      <c r="I77"/>
      <c r="J77"/>
      <c r="K77"/>
      <c r="L77"/>
      <c r="M77"/>
      <c r="N77"/>
      <c r="O77"/>
      <c r="P77"/>
      <c r="Q77"/>
      <c r="R77"/>
      <c r="S77"/>
      <c r="T77"/>
      <c r="U77"/>
      <c r="V77"/>
      <c r="W77"/>
    </row>
    <row r="78" spans="2:23" ht="12.45">
      <c r="B78"/>
      <c r="C78"/>
      <c r="D78"/>
      <c r="E78"/>
      <c r="F78"/>
      <c r="G78"/>
      <c r="H78"/>
      <c r="I78"/>
      <c r="J78"/>
      <c r="K78"/>
      <c r="L78"/>
      <c r="M78"/>
      <c r="N78"/>
      <c r="O78"/>
      <c r="P78"/>
      <c r="Q78"/>
      <c r="R78"/>
      <c r="S78"/>
      <c r="T78"/>
      <c r="U78"/>
      <c r="V78"/>
      <c r="W78"/>
    </row>
    <row r="79" spans="2:23" ht="12.45">
      <c r="B79"/>
      <c r="C79"/>
      <c r="D79"/>
      <c r="E79"/>
      <c r="F79"/>
      <c r="G79"/>
      <c r="H79"/>
      <c r="I79"/>
      <c r="J79"/>
      <c r="K79"/>
      <c r="L79"/>
      <c r="M79"/>
      <c r="N79"/>
      <c r="O79"/>
      <c r="P79"/>
      <c r="Q79"/>
      <c r="R79"/>
      <c r="S79"/>
      <c r="T79"/>
      <c r="U79"/>
      <c r="V79"/>
      <c r="W79"/>
    </row>
    <row r="80" spans="2:23" ht="12.45">
      <c r="B80"/>
      <c r="C80"/>
      <c r="D80"/>
      <c r="E80"/>
      <c r="F80"/>
      <c r="G80"/>
      <c r="H80"/>
      <c r="I80"/>
      <c r="J80"/>
      <c r="K80"/>
      <c r="L80"/>
      <c r="M80"/>
      <c r="N80"/>
      <c r="O80"/>
      <c r="P80"/>
      <c r="Q80"/>
      <c r="R80"/>
      <c r="S80"/>
      <c r="T80"/>
      <c r="U80"/>
      <c r="V80"/>
      <c r="W80"/>
    </row>
    <row r="81" spans="2:23" ht="12.45">
      <c r="B81"/>
      <c r="C81"/>
      <c r="D81"/>
      <c r="E81"/>
      <c r="F81"/>
      <c r="G81"/>
      <c r="H81"/>
      <c r="I81"/>
      <c r="J81"/>
      <c r="K81"/>
      <c r="L81"/>
      <c r="M81"/>
      <c r="N81"/>
      <c r="O81"/>
      <c r="P81"/>
      <c r="Q81"/>
      <c r="R81"/>
      <c r="S81"/>
      <c r="T81"/>
      <c r="U81"/>
      <c r="V81"/>
      <c r="W81"/>
    </row>
    <row r="82" spans="2:23" ht="12.45">
      <c r="B82"/>
      <c r="C82"/>
      <c r="D82"/>
      <c r="E82"/>
      <c r="F82"/>
      <c r="G82"/>
      <c r="H82"/>
      <c r="I82"/>
      <c r="J82"/>
      <c r="K82"/>
      <c r="L82"/>
      <c r="M82"/>
      <c r="N82"/>
      <c r="O82"/>
      <c r="P82"/>
      <c r="Q82"/>
      <c r="R82"/>
      <c r="S82"/>
      <c r="T82"/>
      <c r="U82"/>
      <c r="V82"/>
      <c r="W82"/>
    </row>
    <row r="83" spans="2:23" ht="12.45">
      <c r="B83"/>
      <c r="C83"/>
      <c r="D83"/>
      <c r="E83"/>
      <c r="F83"/>
      <c r="G83"/>
      <c r="H83"/>
      <c r="I83"/>
      <c r="J83"/>
      <c r="K83"/>
      <c r="L83"/>
      <c r="M83"/>
      <c r="N83"/>
      <c r="O83"/>
      <c r="P83"/>
      <c r="Q83"/>
      <c r="R83"/>
      <c r="S83"/>
      <c r="T83"/>
      <c r="U83"/>
      <c r="V83"/>
      <c r="W83"/>
    </row>
    <row r="84" spans="2:23" ht="12.45">
      <c r="B84"/>
      <c r="C84"/>
      <c r="D84"/>
      <c r="E84"/>
      <c r="F84"/>
      <c r="G84"/>
      <c r="H84"/>
      <c r="I84"/>
      <c r="J84"/>
      <c r="K84"/>
      <c r="L84"/>
      <c r="M84"/>
      <c r="N84"/>
      <c r="O84"/>
      <c r="P84"/>
    </row>
    <row r="85" spans="2:23" ht="12.45">
      <c r="B85"/>
      <c r="C85"/>
      <c r="D85"/>
      <c r="E85"/>
      <c r="F85"/>
      <c r="G85"/>
      <c r="H85"/>
      <c r="I85"/>
      <c r="J85"/>
      <c r="K85"/>
      <c r="L85"/>
      <c r="M85"/>
      <c r="N85"/>
      <c r="O85"/>
      <c r="P85"/>
    </row>
    <row r="86" spans="2:23" ht="12.45">
      <c r="B86"/>
      <c r="C86"/>
      <c r="D86"/>
      <c r="E86"/>
      <c r="F86"/>
      <c r="G86"/>
      <c r="H86"/>
      <c r="I86"/>
      <c r="J86"/>
      <c r="K86"/>
      <c r="L86"/>
      <c r="M86"/>
      <c r="N86"/>
      <c r="O86"/>
      <c r="P86"/>
    </row>
    <row r="87" spans="2:23" ht="12.45">
      <c r="B87"/>
      <c r="C87"/>
      <c r="D87"/>
      <c r="E87"/>
      <c r="F87"/>
      <c r="G87"/>
      <c r="H87"/>
      <c r="I87"/>
      <c r="J87"/>
      <c r="K87"/>
      <c r="L87"/>
      <c r="M87"/>
      <c r="N87"/>
      <c r="O87"/>
      <c r="P87"/>
    </row>
    <row r="88" spans="2:23" ht="12.45">
      <c r="B88"/>
      <c r="C88"/>
      <c r="D88"/>
      <c r="E88"/>
      <c r="F88"/>
      <c r="G88"/>
      <c r="H88"/>
      <c r="I88"/>
      <c r="J88"/>
      <c r="K88"/>
      <c r="L88"/>
      <c r="M88"/>
      <c r="N88"/>
      <c r="O88"/>
      <c r="P88"/>
    </row>
    <row r="89" spans="2:23" ht="12.45">
      <c r="B89"/>
      <c r="C89"/>
      <c r="D89"/>
      <c r="E89"/>
      <c r="F89"/>
      <c r="G89"/>
      <c r="H89"/>
      <c r="I89"/>
      <c r="J89"/>
      <c r="K89"/>
      <c r="L89"/>
      <c r="M89"/>
      <c r="N89"/>
      <c r="O89"/>
      <c r="P89"/>
    </row>
    <row r="90" spans="2:23" ht="12.45">
      <c r="B90"/>
      <c r="C90"/>
      <c r="D90"/>
      <c r="E90"/>
      <c r="F90"/>
      <c r="G90"/>
      <c r="H90"/>
      <c r="I90"/>
      <c r="J90"/>
      <c r="K90"/>
      <c r="L90"/>
      <c r="M90"/>
      <c r="N90"/>
      <c r="O90"/>
      <c r="P90"/>
    </row>
    <row r="91" spans="2:23" ht="12.45">
      <c r="B91"/>
      <c r="C91"/>
      <c r="D91"/>
      <c r="E91"/>
      <c r="F91"/>
      <c r="G91"/>
      <c r="H91"/>
      <c r="I91"/>
      <c r="J91"/>
      <c r="K91"/>
      <c r="L91"/>
      <c r="M91"/>
      <c r="N91"/>
      <c r="O91"/>
      <c r="P91"/>
    </row>
    <row r="92" spans="2:23" ht="12.45">
      <c r="B92"/>
      <c r="C92"/>
      <c r="D92"/>
      <c r="E92"/>
      <c r="F92"/>
      <c r="G92"/>
      <c r="H92"/>
      <c r="I92"/>
      <c r="J92"/>
      <c r="K92"/>
      <c r="L92"/>
      <c r="M92"/>
      <c r="N92"/>
      <c r="O92"/>
      <c r="P92"/>
    </row>
    <row r="93" spans="2:23" ht="12.45">
      <c r="B93"/>
      <c r="C93"/>
      <c r="D93"/>
      <c r="E93"/>
      <c r="F93"/>
      <c r="G93"/>
      <c r="H93"/>
      <c r="I93"/>
      <c r="J93"/>
      <c r="K93"/>
      <c r="L93"/>
      <c r="M93"/>
      <c r="N93"/>
      <c r="O93"/>
      <c r="P93"/>
    </row>
    <row r="94" spans="2:23" ht="12.45">
      <c r="B94"/>
      <c r="C94"/>
      <c r="D94"/>
      <c r="E94"/>
      <c r="F94"/>
      <c r="G94"/>
      <c r="H94"/>
      <c r="I94"/>
      <c r="J94"/>
      <c r="K94"/>
      <c r="L94"/>
      <c r="M94"/>
      <c r="N94"/>
      <c r="O94"/>
      <c r="P94"/>
    </row>
    <row r="95" spans="2:23" ht="12.45">
      <c r="B95"/>
      <c r="C95"/>
      <c r="D95"/>
      <c r="E95"/>
      <c r="F95"/>
      <c r="G95"/>
      <c r="H95"/>
      <c r="I95"/>
      <c r="J95"/>
      <c r="K95"/>
      <c r="L95"/>
      <c r="M95"/>
      <c r="N95"/>
      <c r="O95"/>
      <c r="P95"/>
    </row>
    <row r="96" spans="2:23" ht="12.45">
      <c r="B96"/>
      <c r="C96"/>
      <c r="D96"/>
      <c r="E96"/>
      <c r="F96"/>
      <c r="G96"/>
      <c r="H96"/>
      <c r="I96"/>
      <c r="J96"/>
      <c r="K96"/>
      <c r="L96"/>
      <c r="M96"/>
      <c r="N96"/>
      <c r="O96"/>
      <c r="P96"/>
    </row>
    <row r="97" spans="2:16" ht="12.45">
      <c r="B97"/>
      <c r="C97"/>
      <c r="D97"/>
      <c r="E97"/>
      <c r="F97"/>
      <c r="G97"/>
      <c r="H97"/>
      <c r="I97"/>
      <c r="J97"/>
      <c r="K97"/>
      <c r="L97"/>
      <c r="M97"/>
      <c r="N97"/>
      <c r="O97"/>
      <c r="P97"/>
    </row>
    <row r="98" spans="2:16" ht="12.45">
      <c r="B98"/>
      <c r="C98"/>
      <c r="D98"/>
      <c r="E98"/>
      <c r="F98"/>
      <c r="G98"/>
      <c r="H98"/>
      <c r="I98"/>
      <c r="J98"/>
      <c r="K98"/>
      <c r="L98"/>
      <c r="M98"/>
      <c r="N98"/>
      <c r="O98"/>
      <c r="P98"/>
    </row>
    <row r="99" spans="2:16" ht="12.45">
      <c r="B99"/>
      <c r="C99"/>
      <c r="D99"/>
      <c r="E99"/>
      <c r="F99"/>
      <c r="G99"/>
      <c r="H99"/>
      <c r="I99"/>
      <c r="J99"/>
      <c r="K99"/>
      <c r="L99"/>
      <c r="M99"/>
      <c r="N99"/>
      <c r="O99"/>
      <c r="P99"/>
    </row>
    <row r="100" spans="2:16" ht="12.45">
      <c r="B100"/>
      <c r="C100"/>
      <c r="D100"/>
      <c r="E100"/>
      <c r="F100"/>
      <c r="G100"/>
      <c r="H100"/>
      <c r="I100"/>
      <c r="J100"/>
      <c r="K100"/>
      <c r="L100"/>
      <c r="M100"/>
      <c r="N100"/>
      <c r="O100"/>
      <c r="P100"/>
    </row>
    <row r="101" spans="2:16" ht="12.45">
      <c r="B101"/>
      <c r="C101"/>
      <c r="D101"/>
      <c r="E101"/>
      <c r="F101"/>
      <c r="G101"/>
      <c r="H101"/>
      <c r="I101"/>
      <c r="J101"/>
      <c r="K101"/>
      <c r="L101"/>
      <c r="M101"/>
      <c r="N101"/>
      <c r="O101"/>
      <c r="P101"/>
    </row>
    <row r="102" spans="2:16" ht="12.45">
      <c r="B102"/>
      <c r="C102"/>
      <c r="D102"/>
      <c r="E102"/>
      <c r="F102"/>
      <c r="G102"/>
      <c r="H102"/>
      <c r="I102"/>
      <c r="J102"/>
      <c r="K102"/>
      <c r="L102"/>
      <c r="M102"/>
      <c r="N102"/>
      <c r="O102"/>
      <c r="P102"/>
    </row>
    <row r="103" spans="2:16" ht="12.45">
      <c r="B103"/>
      <c r="C103"/>
      <c r="D103"/>
      <c r="E103"/>
      <c r="F103"/>
      <c r="G103"/>
      <c r="H103"/>
      <c r="I103"/>
      <c r="J103"/>
      <c r="K103"/>
      <c r="L103"/>
      <c r="M103"/>
      <c r="N103"/>
      <c r="O103"/>
      <c r="P103"/>
    </row>
    <row r="104" spans="2:16" ht="12.45">
      <c r="B104"/>
      <c r="C104"/>
      <c r="D104"/>
      <c r="E104"/>
      <c r="F104"/>
      <c r="G104"/>
      <c r="H104"/>
      <c r="I104"/>
      <c r="J104"/>
      <c r="K104"/>
      <c r="L104"/>
      <c r="M104"/>
      <c r="N104"/>
      <c r="O104"/>
      <c r="P104"/>
    </row>
    <row r="105" spans="2:16" ht="12.45">
      <c r="B105"/>
      <c r="C105"/>
      <c r="D105"/>
      <c r="E105"/>
      <c r="F105"/>
      <c r="G105"/>
      <c r="H105"/>
      <c r="I105"/>
      <c r="J105"/>
      <c r="K105"/>
      <c r="L105"/>
      <c r="M105"/>
      <c r="N105"/>
      <c r="O105"/>
      <c r="P105"/>
    </row>
    <row r="106" spans="2:16" ht="12.45">
      <c r="B106"/>
      <c r="C106"/>
      <c r="D106"/>
      <c r="E106"/>
      <c r="F106"/>
      <c r="G106"/>
      <c r="H106"/>
      <c r="I106"/>
      <c r="J106"/>
      <c r="K106"/>
      <c r="L106"/>
      <c r="M106"/>
      <c r="N106"/>
      <c r="O106"/>
      <c r="P106"/>
    </row>
    <row r="107" spans="2:16" ht="12.45">
      <c r="B107"/>
      <c r="C107"/>
      <c r="D107"/>
      <c r="E107"/>
      <c r="F107"/>
      <c r="G107"/>
      <c r="H107"/>
      <c r="I107"/>
      <c r="J107"/>
      <c r="K107"/>
      <c r="L107"/>
      <c r="M107"/>
      <c r="N107"/>
      <c r="O107"/>
      <c r="P107"/>
    </row>
    <row r="108" spans="2:16" ht="12.45">
      <c r="B108"/>
      <c r="C108"/>
      <c r="D108"/>
      <c r="E108"/>
      <c r="F108"/>
      <c r="G108"/>
      <c r="H108"/>
      <c r="I108"/>
      <c r="J108"/>
      <c r="K108"/>
      <c r="L108"/>
      <c r="M108"/>
      <c r="N108"/>
      <c r="O108"/>
      <c r="P108"/>
    </row>
    <row r="109" spans="2:16" ht="12.45">
      <c r="B109"/>
      <c r="C109"/>
      <c r="D109"/>
      <c r="E109"/>
      <c r="F109"/>
      <c r="G109"/>
      <c r="H109"/>
      <c r="I109"/>
      <c r="J109"/>
      <c r="K109"/>
      <c r="L109"/>
      <c r="M109"/>
      <c r="N109"/>
      <c r="O109"/>
      <c r="P109"/>
    </row>
    <row r="110" spans="2:16" ht="12.45">
      <c r="B110"/>
      <c r="C110"/>
      <c r="D110"/>
      <c r="E110"/>
      <c r="F110"/>
      <c r="G110"/>
      <c r="H110"/>
      <c r="I110"/>
      <c r="J110"/>
      <c r="K110"/>
      <c r="L110"/>
      <c r="M110"/>
      <c r="N110"/>
      <c r="O110"/>
      <c r="P110"/>
    </row>
    <row r="111" spans="2:16" ht="12.45">
      <c r="B111"/>
      <c r="C111"/>
      <c r="D111"/>
      <c r="E111"/>
      <c r="F111"/>
      <c r="G111"/>
      <c r="H111"/>
      <c r="I111"/>
      <c r="J111"/>
      <c r="K111"/>
      <c r="L111"/>
      <c r="M111"/>
      <c r="N111"/>
      <c r="O111"/>
      <c r="P111"/>
    </row>
    <row r="112" spans="2:16" ht="12.45">
      <c r="B112"/>
      <c r="C112"/>
      <c r="D112"/>
      <c r="E112"/>
      <c r="F112"/>
      <c r="G112"/>
      <c r="H112"/>
      <c r="I112"/>
      <c r="J112"/>
      <c r="K112"/>
      <c r="L112"/>
      <c r="M112"/>
      <c r="N112"/>
      <c r="O112"/>
      <c r="P112"/>
    </row>
    <row r="113" spans="2:16" ht="12.45">
      <c r="B113"/>
      <c r="C113"/>
      <c r="D113"/>
      <c r="E113"/>
      <c r="F113"/>
      <c r="G113"/>
      <c r="H113"/>
      <c r="I113"/>
      <c r="J113"/>
      <c r="K113"/>
      <c r="L113"/>
      <c r="M113"/>
      <c r="N113"/>
      <c r="O113"/>
      <c r="P113"/>
    </row>
    <row r="114" spans="2:16" ht="12.45">
      <c r="B114"/>
      <c r="C114"/>
      <c r="D114"/>
      <c r="E114"/>
      <c r="F114"/>
      <c r="G114"/>
      <c r="H114"/>
      <c r="I114"/>
      <c r="J114"/>
      <c r="K114"/>
      <c r="L114"/>
      <c r="M114"/>
      <c r="N114"/>
      <c r="O114"/>
      <c r="P114"/>
    </row>
    <row r="115" spans="2:16" ht="12.45">
      <c r="B115"/>
      <c r="C115"/>
      <c r="D115"/>
      <c r="E115"/>
      <c r="F115"/>
      <c r="G115"/>
      <c r="H115"/>
      <c r="I115"/>
      <c r="J115"/>
      <c r="K115"/>
      <c r="L115"/>
      <c r="M115"/>
      <c r="N115"/>
      <c r="O115"/>
      <c r="P115"/>
    </row>
    <row r="116" spans="2:16" ht="12.45">
      <c r="B116"/>
      <c r="C116"/>
      <c r="D116"/>
      <c r="E116"/>
      <c r="F116"/>
      <c r="G116"/>
      <c r="H116"/>
      <c r="I116"/>
      <c r="J116"/>
      <c r="K116"/>
      <c r="L116"/>
      <c r="M116"/>
      <c r="N116"/>
      <c r="O116"/>
      <c r="P116"/>
    </row>
    <row r="117" spans="2:16" ht="12.45">
      <c r="B117"/>
      <c r="C117"/>
      <c r="D117"/>
      <c r="E117"/>
      <c r="F117"/>
      <c r="G117"/>
      <c r="H117"/>
      <c r="I117"/>
      <c r="J117"/>
      <c r="K117"/>
      <c r="L117"/>
      <c r="M117"/>
      <c r="N117"/>
      <c r="O117"/>
      <c r="P117"/>
    </row>
    <row r="118" spans="2:16" ht="12.45">
      <c r="B118"/>
      <c r="C118"/>
      <c r="D118"/>
      <c r="E118"/>
      <c r="F118"/>
      <c r="G118"/>
      <c r="H118"/>
      <c r="I118"/>
      <c r="J118"/>
      <c r="K118"/>
      <c r="L118"/>
      <c r="M118"/>
      <c r="N118"/>
      <c r="O118"/>
      <c r="P118"/>
    </row>
    <row r="119" spans="2:16" ht="12.45">
      <c r="B119"/>
      <c r="C119"/>
      <c r="D119"/>
      <c r="E119"/>
      <c r="F119"/>
      <c r="G119"/>
      <c r="H119"/>
      <c r="I119"/>
      <c r="J119"/>
      <c r="K119"/>
      <c r="L119"/>
      <c r="M119"/>
      <c r="N119"/>
      <c r="O119"/>
      <c r="P119"/>
    </row>
    <row r="120" spans="2:16" ht="12.45">
      <c r="B120"/>
      <c r="C120"/>
      <c r="D120"/>
      <c r="E120"/>
      <c r="F120"/>
      <c r="G120"/>
      <c r="H120"/>
      <c r="I120"/>
      <c r="J120"/>
      <c r="K120"/>
      <c r="L120"/>
      <c r="M120"/>
      <c r="N120"/>
      <c r="O120"/>
      <c r="P120"/>
    </row>
    <row r="121" spans="2:16" ht="12.45">
      <c r="B121"/>
      <c r="C121"/>
      <c r="D121"/>
      <c r="E121"/>
      <c r="F121"/>
      <c r="G121"/>
      <c r="H121"/>
      <c r="I121"/>
      <c r="J121"/>
      <c r="K121"/>
      <c r="L121"/>
      <c r="M121"/>
      <c r="N121"/>
      <c r="O121"/>
      <c r="P121"/>
    </row>
    <row r="122" spans="2:16" ht="12.45">
      <c r="B122"/>
      <c r="C122"/>
      <c r="D122"/>
      <c r="E122"/>
      <c r="F122"/>
      <c r="G122"/>
      <c r="H122"/>
      <c r="I122"/>
      <c r="J122"/>
      <c r="K122"/>
      <c r="L122"/>
      <c r="M122"/>
      <c r="N122"/>
      <c r="O122"/>
      <c r="P122"/>
    </row>
    <row r="123" spans="2:16" ht="12.45">
      <c r="B123"/>
      <c r="C123"/>
      <c r="D123"/>
      <c r="E123"/>
      <c r="F123"/>
      <c r="G123"/>
      <c r="H123"/>
      <c r="I123"/>
      <c r="J123"/>
      <c r="K123"/>
      <c r="L123"/>
      <c r="M123"/>
      <c r="N123"/>
      <c r="O123"/>
      <c r="P123"/>
    </row>
    <row r="124" spans="2:16" ht="12.45">
      <c r="B124"/>
      <c r="C124"/>
      <c r="D124"/>
      <c r="E124"/>
      <c r="F124"/>
      <c r="G124"/>
      <c r="H124"/>
      <c r="I124"/>
      <c r="J124"/>
      <c r="K124"/>
      <c r="L124"/>
      <c r="M124"/>
      <c r="N124"/>
      <c r="O124"/>
      <c r="P124"/>
    </row>
    <row r="125" spans="2:16" ht="12.45">
      <c r="B125"/>
      <c r="C125"/>
      <c r="D125"/>
      <c r="E125"/>
      <c r="F125"/>
      <c r="G125"/>
      <c r="H125"/>
      <c r="I125"/>
      <c r="J125"/>
      <c r="K125"/>
      <c r="L125"/>
      <c r="M125"/>
      <c r="N125"/>
      <c r="O125"/>
      <c r="P125"/>
    </row>
    <row r="126" spans="2:16" ht="12.45">
      <c r="B126"/>
      <c r="C126"/>
      <c r="D126"/>
      <c r="E126"/>
      <c r="F126"/>
      <c r="G126"/>
      <c r="H126"/>
      <c r="I126"/>
      <c r="J126"/>
      <c r="K126"/>
      <c r="L126"/>
      <c r="M126"/>
      <c r="N126"/>
      <c r="O126"/>
      <c r="P126"/>
    </row>
    <row r="127" spans="2:16" ht="12.45">
      <c r="B127"/>
      <c r="C127"/>
      <c r="D127"/>
      <c r="E127"/>
      <c r="F127"/>
      <c r="G127"/>
      <c r="H127"/>
      <c r="I127"/>
      <c r="J127"/>
      <c r="K127"/>
      <c r="L127"/>
      <c r="M127"/>
      <c r="N127"/>
      <c r="O127"/>
      <c r="P127"/>
    </row>
    <row r="128" spans="2:16" ht="12.45">
      <c r="B128"/>
      <c r="C128"/>
      <c r="D128"/>
      <c r="E128"/>
      <c r="F128"/>
      <c r="G128"/>
      <c r="H128"/>
      <c r="I128"/>
      <c r="J128"/>
      <c r="K128"/>
      <c r="L128"/>
      <c r="M128"/>
      <c r="N128"/>
      <c r="O128"/>
      <c r="P128"/>
    </row>
    <row r="129" spans="2:16" ht="12.45">
      <c r="B129"/>
      <c r="C129"/>
      <c r="D129"/>
      <c r="E129"/>
      <c r="F129"/>
      <c r="G129"/>
      <c r="H129"/>
      <c r="I129"/>
      <c r="J129"/>
      <c r="K129"/>
      <c r="L129"/>
      <c r="M129"/>
      <c r="N129"/>
      <c r="O129"/>
      <c r="P129"/>
    </row>
    <row r="130" spans="2:16" ht="12.45">
      <c r="B130"/>
      <c r="C130"/>
      <c r="D130"/>
      <c r="E130"/>
      <c r="F130"/>
      <c r="G130"/>
      <c r="H130"/>
      <c r="I130"/>
      <c r="J130"/>
      <c r="K130"/>
      <c r="L130"/>
      <c r="M130"/>
      <c r="N130"/>
      <c r="O130"/>
      <c r="P130"/>
    </row>
    <row r="131" spans="2:16" ht="12.45">
      <c r="B131"/>
      <c r="C131"/>
      <c r="D131"/>
      <c r="E131"/>
      <c r="F131"/>
      <c r="G131"/>
      <c r="H131"/>
      <c r="I131"/>
      <c r="J131"/>
      <c r="K131"/>
      <c r="L131"/>
      <c r="M131"/>
      <c r="N131"/>
      <c r="O131"/>
      <c r="P131"/>
    </row>
    <row r="132" spans="2:16" ht="12.45">
      <c r="B132"/>
      <c r="C132"/>
      <c r="D132"/>
      <c r="E132"/>
      <c r="F132"/>
      <c r="G132"/>
      <c r="H132"/>
      <c r="I132"/>
      <c r="J132"/>
      <c r="K132"/>
      <c r="L132"/>
      <c r="M132"/>
      <c r="N132"/>
      <c r="O132"/>
      <c r="P132"/>
    </row>
    <row r="133" spans="2:16" ht="12.45">
      <c r="B133"/>
      <c r="C133"/>
      <c r="D133"/>
      <c r="E133"/>
      <c r="F133"/>
      <c r="G133"/>
      <c r="H133"/>
      <c r="I133"/>
      <c r="J133"/>
      <c r="K133"/>
      <c r="L133"/>
      <c r="M133"/>
      <c r="N133"/>
      <c r="O133"/>
      <c r="P133"/>
    </row>
    <row r="134" spans="2:16" ht="12.45">
      <c r="B134"/>
      <c r="C134"/>
      <c r="D134"/>
      <c r="E134"/>
      <c r="F134"/>
      <c r="G134"/>
      <c r="H134"/>
      <c r="I134"/>
      <c r="J134"/>
      <c r="K134"/>
      <c r="L134"/>
      <c r="M134"/>
      <c r="N134"/>
      <c r="O134"/>
      <c r="P134"/>
    </row>
    <row r="135" spans="2:16" ht="12.45">
      <c r="B135"/>
      <c r="C135"/>
      <c r="D135"/>
      <c r="E135"/>
      <c r="F135"/>
      <c r="G135"/>
      <c r="H135"/>
      <c r="I135"/>
      <c r="J135"/>
      <c r="K135"/>
      <c r="L135"/>
      <c r="M135"/>
      <c r="N135"/>
      <c r="O135"/>
      <c r="P135"/>
    </row>
    <row r="136" spans="2:16" ht="12.45">
      <c r="B136"/>
      <c r="C136"/>
      <c r="D136"/>
      <c r="E136"/>
      <c r="F136"/>
      <c r="G136"/>
      <c r="H136"/>
      <c r="I136"/>
      <c r="J136"/>
      <c r="K136"/>
      <c r="L136"/>
      <c r="M136"/>
      <c r="N136"/>
      <c r="O136"/>
      <c r="P136"/>
    </row>
    <row r="137" spans="2:16" ht="12.45">
      <c r="B137"/>
      <c r="C137"/>
      <c r="D137"/>
      <c r="E137"/>
      <c r="F137"/>
      <c r="G137"/>
      <c r="H137"/>
      <c r="I137"/>
      <c r="J137"/>
      <c r="K137"/>
      <c r="L137"/>
      <c r="M137"/>
      <c r="N137"/>
      <c r="O137"/>
      <c r="P137"/>
    </row>
    <row r="138" spans="2:16" ht="12.45">
      <c r="B138"/>
      <c r="C138"/>
      <c r="D138"/>
      <c r="E138"/>
      <c r="F138"/>
      <c r="G138"/>
      <c r="H138"/>
      <c r="I138"/>
      <c r="J138"/>
      <c r="K138"/>
      <c r="L138"/>
      <c r="M138"/>
      <c r="N138"/>
      <c r="O138"/>
      <c r="P138"/>
    </row>
    <row r="139" spans="2:16" ht="12.45">
      <c r="B139"/>
      <c r="C139"/>
      <c r="D139"/>
      <c r="E139"/>
      <c r="F139"/>
      <c r="G139"/>
      <c r="H139"/>
      <c r="I139"/>
      <c r="J139"/>
      <c r="K139"/>
      <c r="L139"/>
      <c r="M139"/>
      <c r="N139"/>
      <c r="O139"/>
      <c r="P139"/>
    </row>
    <row r="140" spans="2:16" ht="12.45">
      <c r="B140"/>
      <c r="C140"/>
      <c r="D140"/>
      <c r="E140"/>
      <c r="F140"/>
      <c r="G140"/>
      <c r="H140"/>
      <c r="I140"/>
      <c r="J140"/>
      <c r="K140"/>
      <c r="L140"/>
      <c r="M140"/>
      <c r="N140"/>
      <c r="O140"/>
      <c r="P140"/>
    </row>
    <row r="141" spans="2:16" ht="12.45">
      <c r="B141"/>
      <c r="C141"/>
      <c r="D141"/>
      <c r="E141"/>
      <c r="F141"/>
      <c r="G141"/>
      <c r="H141"/>
      <c r="I141"/>
      <c r="J141"/>
      <c r="K141"/>
      <c r="L141"/>
      <c r="M141"/>
      <c r="N141"/>
      <c r="O141"/>
      <c r="P141"/>
    </row>
    <row r="142" spans="2:16" ht="12.45">
      <c r="B142"/>
      <c r="C142"/>
      <c r="D142"/>
      <c r="E142"/>
      <c r="F142"/>
      <c r="G142"/>
      <c r="H142"/>
      <c r="I142"/>
      <c r="J142"/>
      <c r="K142"/>
      <c r="L142"/>
      <c r="M142"/>
      <c r="N142"/>
      <c r="O142"/>
      <c r="P142"/>
    </row>
    <row r="143" spans="2:16" ht="12.45">
      <c r="B143"/>
      <c r="C143"/>
      <c r="D143"/>
      <c r="E143"/>
      <c r="F143"/>
      <c r="G143"/>
      <c r="H143"/>
      <c r="I143"/>
      <c r="J143"/>
      <c r="K143"/>
      <c r="L143"/>
      <c r="M143"/>
      <c r="N143"/>
      <c r="O143"/>
      <c r="P143"/>
    </row>
    <row r="144" spans="2:16" ht="12.45">
      <c r="B144"/>
      <c r="C144"/>
      <c r="D144"/>
      <c r="E144"/>
      <c r="F144"/>
      <c r="G144"/>
      <c r="H144"/>
      <c r="I144"/>
      <c r="J144"/>
      <c r="K144"/>
      <c r="L144"/>
      <c r="M144"/>
      <c r="N144"/>
      <c r="O144"/>
      <c r="P144"/>
    </row>
    <row r="145" spans="2:16" ht="12.45">
      <c r="B145"/>
      <c r="C145"/>
      <c r="D145"/>
      <c r="E145"/>
      <c r="F145"/>
      <c r="G145"/>
      <c r="H145"/>
      <c r="I145"/>
      <c r="J145"/>
      <c r="K145"/>
      <c r="L145"/>
      <c r="M145"/>
      <c r="N145"/>
      <c r="O145"/>
      <c r="P145"/>
    </row>
    <row r="146" spans="2:16" ht="12.45">
      <c r="B146"/>
      <c r="C146"/>
      <c r="D146"/>
      <c r="E146"/>
      <c r="F146"/>
      <c r="G146"/>
      <c r="H146"/>
      <c r="I146"/>
      <c r="J146"/>
      <c r="K146"/>
      <c r="L146"/>
      <c r="M146"/>
      <c r="N146"/>
      <c r="O146"/>
      <c r="P146"/>
    </row>
    <row r="147" spans="2:16" ht="12.45">
      <c r="B147"/>
      <c r="C147"/>
      <c r="D147"/>
      <c r="E147"/>
      <c r="F147"/>
      <c r="G147"/>
      <c r="H147"/>
      <c r="I147"/>
      <c r="J147"/>
      <c r="K147"/>
      <c r="L147"/>
      <c r="M147"/>
      <c r="N147"/>
      <c r="O147"/>
      <c r="P147"/>
    </row>
    <row r="148" spans="2:16" ht="12.45">
      <c r="B148"/>
      <c r="C148"/>
      <c r="D148"/>
      <c r="E148"/>
      <c r="F148"/>
      <c r="G148"/>
      <c r="H148"/>
      <c r="I148"/>
      <c r="J148"/>
      <c r="K148"/>
      <c r="L148"/>
      <c r="M148"/>
      <c r="N148"/>
      <c r="O148"/>
      <c r="P148"/>
    </row>
    <row r="149" spans="2:16" ht="12.45">
      <c r="B149"/>
      <c r="C149"/>
      <c r="D149"/>
      <c r="E149"/>
      <c r="F149"/>
      <c r="G149"/>
      <c r="H149"/>
      <c r="I149"/>
      <c r="J149"/>
      <c r="K149"/>
      <c r="L149"/>
      <c r="M149"/>
      <c r="N149"/>
      <c r="O149"/>
      <c r="P149"/>
    </row>
    <row r="150" spans="2:16" ht="12.45">
      <c r="B150"/>
      <c r="C150"/>
      <c r="D150"/>
      <c r="E150"/>
      <c r="F150"/>
      <c r="G150"/>
      <c r="H150"/>
      <c r="I150"/>
      <c r="J150"/>
      <c r="K150"/>
      <c r="L150"/>
      <c r="M150"/>
      <c r="N150"/>
      <c r="O150"/>
      <c r="P150"/>
    </row>
    <row r="151" spans="2:16" ht="12.45">
      <c r="B151"/>
      <c r="C151"/>
      <c r="D151"/>
      <c r="E151"/>
      <c r="F151"/>
      <c r="G151"/>
      <c r="H151"/>
      <c r="I151"/>
      <c r="J151"/>
      <c r="K151"/>
      <c r="L151"/>
      <c r="M151"/>
      <c r="N151"/>
      <c r="O151"/>
      <c r="P151"/>
    </row>
    <row r="152" spans="2:16" ht="12.45">
      <c r="B152"/>
      <c r="C152"/>
      <c r="D152"/>
      <c r="E152"/>
      <c r="F152"/>
      <c r="G152"/>
      <c r="H152"/>
      <c r="I152"/>
      <c r="J152"/>
      <c r="K152"/>
      <c r="L152"/>
      <c r="M152"/>
      <c r="N152"/>
      <c r="O152"/>
      <c r="P152"/>
    </row>
    <row r="153" spans="2:16" ht="12.45">
      <c r="B153"/>
      <c r="C153"/>
      <c r="D153"/>
      <c r="E153"/>
      <c r="F153"/>
      <c r="G153"/>
      <c r="H153"/>
      <c r="I153"/>
      <c r="J153"/>
      <c r="K153"/>
      <c r="L153"/>
      <c r="M153"/>
      <c r="N153"/>
      <c r="O153"/>
      <c r="P153"/>
    </row>
    <row r="154" spans="2:16" ht="12.45">
      <c r="B154"/>
      <c r="C154"/>
      <c r="D154"/>
      <c r="E154"/>
      <c r="F154"/>
      <c r="G154"/>
      <c r="H154"/>
      <c r="I154"/>
      <c r="J154"/>
      <c r="K154"/>
      <c r="L154"/>
      <c r="M154"/>
      <c r="N154"/>
      <c r="O154"/>
      <c r="P154"/>
    </row>
    <row r="155" spans="2:16" ht="12.45">
      <c r="B155"/>
      <c r="C155"/>
      <c r="D155"/>
      <c r="E155"/>
      <c r="F155"/>
      <c r="G155"/>
      <c r="H155"/>
      <c r="I155"/>
      <c r="J155"/>
      <c r="K155"/>
      <c r="L155"/>
      <c r="M155"/>
      <c r="N155"/>
      <c r="O155"/>
      <c r="P155"/>
    </row>
    <row r="156" spans="2:16" ht="12.45">
      <c r="B156"/>
      <c r="C156"/>
      <c r="D156"/>
      <c r="E156"/>
      <c r="F156"/>
      <c r="G156"/>
      <c r="H156"/>
      <c r="I156"/>
      <c r="J156"/>
      <c r="K156"/>
      <c r="L156"/>
      <c r="M156"/>
      <c r="N156"/>
      <c r="O156"/>
      <c r="P156"/>
    </row>
    <row r="157" spans="2:16" ht="12.45">
      <c r="B157"/>
      <c r="C157"/>
      <c r="D157"/>
      <c r="E157"/>
      <c r="F157"/>
      <c r="G157"/>
      <c r="H157"/>
      <c r="I157"/>
      <c r="J157"/>
      <c r="K157"/>
      <c r="L157"/>
      <c r="M157"/>
      <c r="N157"/>
      <c r="O157"/>
      <c r="P157"/>
    </row>
    <row r="158" spans="2:16" ht="12.45">
      <c r="B158"/>
      <c r="C158"/>
      <c r="D158"/>
      <c r="E158"/>
      <c r="F158"/>
      <c r="G158"/>
      <c r="H158"/>
      <c r="I158"/>
      <c r="J158"/>
      <c r="K158"/>
      <c r="L158"/>
      <c r="M158"/>
      <c r="N158"/>
      <c r="O158"/>
      <c r="P158"/>
    </row>
    <row r="159" spans="2:16" ht="12.45">
      <c r="B159"/>
      <c r="C159"/>
      <c r="D159"/>
      <c r="E159"/>
      <c r="F159"/>
      <c r="G159"/>
      <c r="H159"/>
      <c r="I159"/>
      <c r="J159"/>
      <c r="K159"/>
      <c r="L159"/>
      <c r="M159"/>
      <c r="N159"/>
      <c r="O159"/>
      <c r="P159"/>
    </row>
    <row r="160" spans="2:16" ht="12.45">
      <c r="B160"/>
      <c r="C160"/>
      <c r="D160"/>
      <c r="E160"/>
      <c r="F160"/>
      <c r="G160"/>
      <c r="H160"/>
      <c r="I160"/>
      <c r="J160"/>
      <c r="K160"/>
      <c r="L160"/>
      <c r="M160"/>
      <c r="N160"/>
      <c r="O160"/>
      <c r="P160"/>
    </row>
    <row r="161" spans="2:16" ht="12.45">
      <c r="B161"/>
      <c r="C161"/>
      <c r="D161"/>
      <c r="E161"/>
      <c r="F161"/>
      <c r="G161"/>
      <c r="H161"/>
      <c r="I161"/>
      <c r="J161"/>
      <c r="K161"/>
      <c r="L161"/>
      <c r="M161"/>
      <c r="N161"/>
      <c r="O161"/>
      <c r="P161"/>
    </row>
    <row r="162" spans="2:16" ht="12.45">
      <c r="B162"/>
      <c r="C162"/>
      <c r="D162"/>
      <c r="E162"/>
      <c r="F162"/>
      <c r="G162"/>
      <c r="H162"/>
      <c r="I162"/>
      <c r="J162"/>
      <c r="K162"/>
      <c r="L162"/>
      <c r="M162"/>
      <c r="N162"/>
      <c r="O162"/>
      <c r="P162"/>
    </row>
    <row r="163" spans="2:16" ht="12.45">
      <c r="B163"/>
      <c r="C163"/>
      <c r="D163"/>
      <c r="E163"/>
      <c r="F163"/>
      <c r="G163"/>
      <c r="H163"/>
      <c r="I163"/>
      <c r="J163"/>
      <c r="K163"/>
      <c r="L163"/>
      <c r="M163"/>
      <c r="N163"/>
      <c r="O163"/>
      <c r="P163"/>
    </row>
    <row r="164" spans="2:16" ht="12.45">
      <c r="B164"/>
      <c r="C164"/>
      <c r="D164"/>
      <c r="E164"/>
      <c r="F164"/>
      <c r="G164"/>
      <c r="H164"/>
      <c r="I164"/>
      <c r="J164"/>
      <c r="K164"/>
      <c r="L164"/>
      <c r="M164"/>
      <c r="N164"/>
      <c r="O164"/>
      <c r="P164"/>
    </row>
    <row r="165" spans="2:16" ht="12.45">
      <c r="B165"/>
      <c r="C165"/>
      <c r="D165"/>
      <c r="E165"/>
      <c r="F165"/>
      <c r="G165"/>
      <c r="H165"/>
      <c r="I165"/>
      <c r="J165"/>
      <c r="K165"/>
      <c r="L165"/>
      <c r="M165"/>
      <c r="N165"/>
      <c r="O165"/>
      <c r="P165"/>
    </row>
    <row r="166" spans="2:16" ht="12.45">
      <c r="B166"/>
      <c r="C166"/>
      <c r="D166"/>
      <c r="E166"/>
      <c r="F166"/>
      <c r="G166"/>
      <c r="H166"/>
      <c r="I166"/>
      <c r="J166"/>
      <c r="K166"/>
      <c r="L166"/>
      <c r="M166"/>
      <c r="N166"/>
      <c r="O166"/>
      <c r="P166"/>
    </row>
    <row r="167" spans="2:16" ht="12.45">
      <c r="B167"/>
      <c r="C167"/>
      <c r="D167"/>
      <c r="E167"/>
      <c r="F167"/>
      <c r="G167"/>
      <c r="H167"/>
      <c r="I167"/>
      <c r="J167"/>
      <c r="K167"/>
      <c r="L167"/>
      <c r="M167"/>
      <c r="N167"/>
      <c r="O167"/>
      <c r="P167"/>
    </row>
    <row r="168" spans="2:16" ht="12.45">
      <c r="B168"/>
      <c r="C168"/>
      <c r="D168"/>
      <c r="E168"/>
      <c r="F168"/>
      <c r="G168"/>
      <c r="H168"/>
      <c r="I168"/>
      <c r="J168"/>
      <c r="K168"/>
      <c r="L168"/>
      <c r="M168"/>
      <c r="N168"/>
      <c r="O168"/>
      <c r="P168"/>
    </row>
    <row r="169" spans="2:16" ht="12.45">
      <c r="B169"/>
      <c r="C169"/>
      <c r="D169"/>
      <c r="E169"/>
      <c r="F169"/>
      <c r="G169"/>
      <c r="H169"/>
      <c r="I169"/>
      <c r="J169"/>
      <c r="K169"/>
      <c r="L169"/>
      <c r="M169"/>
      <c r="N169"/>
      <c r="O169"/>
      <c r="P169"/>
    </row>
    <row r="170" spans="2:16" ht="12.45">
      <c r="B170"/>
      <c r="C170"/>
      <c r="D170"/>
      <c r="E170"/>
      <c r="F170"/>
      <c r="G170"/>
      <c r="H170"/>
      <c r="I170"/>
      <c r="J170"/>
      <c r="K170"/>
      <c r="L170"/>
      <c r="M170"/>
      <c r="N170"/>
      <c r="O170"/>
      <c r="P170"/>
    </row>
    <row r="171" spans="2:16" ht="12.45">
      <c r="B171"/>
      <c r="C171"/>
      <c r="D171"/>
      <c r="E171"/>
      <c r="F171"/>
      <c r="G171"/>
      <c r="H171"/>
      <c r="I171"/>
      <c r="J171"/>
      <c r="K171"/>
      <c r="L171"/>
      <c r="M171"/>
      <c r="N171"/>
      <c r="O171"/>
      <c r="P171"/>
    </row>
    <row r="172" spans="2:16" ht="12.45">
      <c r="B172"/>
      <c r="C172"/>
      <c r="D172"/>
      <c r="E172"/>
      <c r="F172"/>
      <c r="G172"/>
      <c r="H172"/>
      <c r="I172"/>
      <c r="J172"/>
      <c r="K172"/>
      <c r="L172"/>
      <c r="M172"/>
      <c r="N172"/>
      <c r="O172"/>
      <c r="P172"/>
    </row>
    <row r="173" spans="2:16" ht="12.45">
      <c r="B173"/>
      <c r="C173"/>
      <c r="D173"/>
      <c r="E173"/>
      <c r="F173"/>
      <c r="G173"/>
      <c r="H173"/>
      <c r="I173"/>
      <c r="J173"/>
      <c r="K173"/>
      <c r="L173"/>
      <c r="M173"/>
      <c r="N173"/>
      <c r="O173"/>
      <c r="P173"/>
    </row>
    <row r="174" spans="2:16" ht="12.45">
      <c r="B174"/>
      <c r="C174"/>
      <c r="D174"/>
      <c r="E174"/>
      <c r="F174"/>
      <c r="G174"/>
      <c r="H174"/>
      <c r="I174"/>
      <c r="J174"/>
      <c r="K174"/>
      <c r="L174"/>
      <c r="M174"/>
      <c r="N174"/>
      <c r="O174"/>
      <c r="P174"/>
    </row>
    <row r="175" spans="2:16" ht="12.45">
      <c r="B175"/>
      <c r="C175"/>
      <c r="D175"/>
      <c r="E175"/>
      <c r="F175"/>
      <c r="G175"/>
      <c r="H175"/>
      <c r="I175"/>
      <c r="J175"/>
      <c r="K175"/>
      <c r="L175"/>
      <c r="M175"/>
      <c r="N175"/>
      <c r="O175"/>
      <c r="P175"/>
    </row>
    <row r="176" spans="2:16" ht="12.45">
      <c r="B176"/>
      <c r="C176"/>
      <c r="D176"/>
      <c r="E176"/>
      <c r="F176"/>
      <c r="G176"/>
      <c r="H176"/>
      <c r="I176"/>
      <c r="J176"/>
      <c r="K176"/>
      <c r="L176"/>
      <c r="M176"/>
      <c r="N176"/>
      <c r="O176"/>
      <c r="P176"/>
    </row>
    <row r="177" spans="2:16" ht="12.45">
      <c r="B177"/>
      <c r="C177"/>
      <c r="D177"/>
      <c r="E177"/>
      <c r="F177"/>
      <c r="G177"/>
      <c r="H177"/>
      <c r="I177"/>
      <c r="J177"/>
      <c r="K177"/>
      <c r="L177"/>
      <c r="M177"/>
      <c r="N177"/>
      <c r="O177"/>
      <c r="P177"/>
    </row>
    <row r="178" spans="2:16" ht="12.45">
      <c r="B178"/>
      <c r="C178"/>
      <c r="D178"/>
      <c r="E178"/>
      <c r="F178"/>
      <c r="G178"/>
      <c r="H178"/>
      <c r="I178"/>
      <c r="J178"/>
      <c r="K178"/>
      <c r="L178"/>
      <c r="M178"/>
      <c r="N178"/>
      <c r="O178"/>
      <c r="P178"/>
    </row>
    <row r="179" spans="2:16" ht="12.45">
      <c r="B179"/>
      <c r="C179"/>
      <c r="D179"/>
      <c r="E179"/>
      <c r="F179"/>
      <c r="G179"/>
      <c r="H179"/>
      <c r="I179"/>
      <c r="J179"/>
      <c r="K179"/>
      <c r="L179"/>
      <c r="M179"/>
      <c r="N179"/>
      <c r="O179"/>
      <c r="P179"/>
    </row>
    <row r="180" spans="2:16" ht="12.45">
      <c r="B180"/>
      <c r="C180"/>
      <c r="D180"/>
      <c r="E180"/>
      <c r="F180"/>
      <c r="G180"/>
      <c r="H180"/>
      <c r="I180"/>
      <c r="J180"/>
      <c r="K180"/>
      <c r="L180"/>
      <c r="M180"/>
      <c r="N180"/>
      <c r="O180"/>
      <c r="P180"/>
    </row>
    <row r="181" spans="2:16" ht="12.45">
      <c r="B181"/>
      <c r="C181"/>
      <c r="D181"/>
      <c r="E181"/>
      <c r="F181"/>
      <c r="G181"/>
      <c r="H181"/>
      <c r="I181"/>
      <c r="J181"/>
      <c r="K181"/>
      <c r="L181"/>
      <c r="M181"/>
      <c r="N181"/>
      <c r="O181"/>
      <c r="P181"/>
    </row>
    <row r="182" spans="2:16" ht="12.45">
      <c r="B182"/>
      <c r="C182"/>
      <c r="D182"/>
      <c r="E182"/>
      <c r="F182"/>
      <c r="G182"/>
      <c r="H182"/>
      <c r="I182"/>
      <c r="J182"/>
      <c r="K182"/>
      <c r="L182"/>
      <c r="M182"/>
      <c r="N182"/>
      <c r="O182"/>
      <c r="P182"/>
    </row>
    <row r="183" spans="2:16" ht="12.45">
      <c r="B183"/>
      <c r="C183"/>
      <c r="D183"/>
      <c r="E183"/>
      <c r="F183"/>
      <c r="G183"/>
      <c r="H183"/>
      <c r="I183"/>
      <c r="J183"/>
      <c r="K183"/>
      <c r="L183"/>
      <c r="M183"/>
      <c r="N183"/>
      <c r="O183"/>
      <c r="P183"/>
    </row>
    <row r="184" spans="2:16" ht="12.45">
      <c r="B184"/>
      <c r="C184"/>
      <c r="D184"/>
      <c r="E184"/>
      <c r="F184"/>
      <c r="G184"/>
      <c r="H184"/>
      <c r="I184"/>
      <c r="J184"/>
      <c r="K184"/>
      <c r="L184"/>
      <c r="M184"/>
      <c r="N184"/>
      <c r="O184"/>
      <c r="P184"/>
    </row>
    <row r="185" spans="2:16" ht="12.45">
      <c r="B185"/>
      <c r="C185"/>
      <c r="D185"/>
      <c r="E185"/>
      <c r="F185"/>
      <c r="G185"/>
      <c r="H185"/>
      <c r="I185"/>
      <c r="J185"/>
      <c r="K185"/>
      <c r="L185"/>
      <c r="M185"/>
      <c r="N185"/>
      <c r="O185"/>
      <c r="P185"/>
    </row>
    <row r="186" spans="2:16" ht="12.45">
      <c r="B186"/>
      <c r="C186"/>
      <c r="D186"/>
      <c r="E186"/>
      <c r="F186"/>
      <c r="G186"/>
      <c r="H186"/>
      <c r="I186"/>
      <c r="J186"/>
      <c r="K186"/>
      <c r="L186"/>
      <c r="M186"/>
      <c r="N186"/>
      <c r="O186"/>
      <c r="P186"/>
    </row>
    <row r="187" spans="2:16" ht="12.45">
      <c r="B187"/>
      <c r="C187"/>
      <c r="D187"/>
      <c r="E187"/>
      <c r="F187"/>
      <c r="G187"/>
      <c r="H187"/>
      <c r="I187"/>
      <c r="J187"/>
      <c r="K187"/>
      <c r="L187"/>
      <c r="M187"/>
      <c r="N187"/>
      <c r="O187"/>
      <c r="P187"/>
    </row>
    <row r="188" spans="2:16" ht="12.45">
      <c r="B188"/>
      <c r="C188"/>
      <c r="D188"/>
      <c r="E188"/>
      <c r="F188"/>
      <c r="G188"/>
      <c r="H188"/>
      <c r="I188"/>
      <c r="J188"/>
      <c r="K188"/>
      <c r="L188"/>
      <c r="M188"/>
      <c r="N188"/>
      <c r="O188"/>
      <c r="P188"/>
    </row>
    <row r="189" spans="2:16" ht="12.45">
      <c r="B189"/>
      <c r="C189"/>
      <c r="D189"/>
      <c r="E189"/>
      <c r="F189"/>
      <c r="G189"/>
      <c r="H189"/>
      <c r="I189"/>
      <c r="J189"/>
      <c r="K189"/>
      <c r="L189"/>
      <c r="M189"/>
      <c r="N189"/>
      <c r="O189"/>
      <c r="P189"/>
    </row>
    <row r="190" spans="2:16" ht="12.45">
      <c r="B190"/>
      <c r="C190"/>
      <c r="D190"/>
      <c r="E190"/>
      <c r="F190"/>
      <c r="G190"/>
      <c r="H190"/>
      <c r="I190"/>
      <c r="J190"/>
      <c r="K190"/>
      <c r="L190"/>
      <c r="M190"/>
      <c r="N190"/>
      <c r="O190"/>
      <c r="P190"/>
    </row>
    <row r="191" spans="2:16" ht="12.45">
      <c r="B191"/>
      <c r="C191"/>
      <c r="D191"/>
      <c r="E191"/>
      <c r="F191"/>
      <c r="G191"/>
      <c r="H191"/>
      <c r="I191"/>
      <c r="J191"/>
      <c r="K191"/>
      <c r="L191"/>
      <c r="M191"/>
      <c r="N191"/>
      <c r="O191"/>
      <c r="P191"/>
    </row>
    <row r="192" spans="2:16" ht="12.45">
      <c r="B192"/>
      <c r="C192"/>
      <c r="D192"/>
      <c r="E192"/>
      <c r="F192"/>
      <c r="G192"/>
      <c r="H192"/>
      <c r="I192"/>
      <c r="J192"/>
      <c r="K192"/>
      <c r="L192"/>
      <c r="M192"/>
      <c r="N192"/>
      <c r="O192"/>
      <c r="P192"/>
    </row>
    <row r="193" spans="2:16" ht="12.45">
      <c r="B193"/>
      <c r="C193"/>
      <c r="D193"/>
      <c r="E193"/>
      <c r="F193"/>
      <c r="G193"/>
      <c r="H193"/>
      <c r="I193"/>
      <c r="J193"/>
      <c r="K193"/>
      <c r="L193"/>
      <c r="M193"/>
      <c r="N193"/>
      <c r="O193"/>
      <c r="P193"/>
    </row>
    <row r="194" spans="2:16" ht="12.45">
      <c r="B194"/>
      <c r="C194"/>
      <c r="D194"/>
      <c r="E194"/>
      <c r="F194"/>
      <c r="G194"/>
      <c r="H194"/>
      <c r="I194"/>
      <c r="J194"/>
      <c r="K194"/>
      <c r="L194"/>
      <c r="M194"/>
      <c r="N194"/>
      <c r="O194"/>
      <c r="P194"/>
    </row>
    <row r="195" spans="2:16" ht="12.45">
      <c r="B195"/>
      <c r="C195"/>
      <c r="D195"/>
      <c r="E195"/>
      <c r="F195"/>
      <c r="G195"/>
      <c r="H195"/>
      <c r="I195"/>
      <c r="J195"/>
      <c r="K195"/>
      <c r="L195"/>
      <c r="M195"/>
      <c r="N195"/>
      <c r="O195"/>
      <c r="P195"/>
    </row>
    <row r="196" spans="2:16" ht="12.45">
      <c r="B196"/>
      <c r="C196"/>
      <c r="D196"/>
      <c r="E196"/>
      <c r="F196"/>
      <c r="G196"/>
      <c r="H196"/>
      <c r="I196"/>
      <c r="J196"/>
      <c r="K196"/>
      <c r="L196"/>
      <c r="M196"/>
      <c r="N196"/>
      <c r="O196"/>
      <c r="P196"/>
    </row>
    <row r="197" spans="2:16" ht="12.45">
      <c r="B197"/>
      <c r="C197"/>
      <c r="D197"/>
      <c r="E197"/>
      <c r="F197"/>
      <c r="G197"/>
      <c r="H197"/>
      <c r="I197"/>
      <c r="J197"/>
      <c r="K197"/>
      <c r="L197"/>
      <c r="M197"/>
      <c r="N197"/>
      <c r="O197"/>
      <c r="P197"/>
    </row>
    <row r="198" spans="2:16" ht="12.45">
      <c r="B198"/>
      <c r="C198"/>
      <c r="D198"/>
      <c r="E198"/>
      <c r="F198"/>
      <c r="G198"/>
      <c r="H198"/>
      <c r="I198"/>
      <c r="J198"/>
      <c r="K198"/>
      <c r="L198"/>
      <c r="M198"/>
      <c r="N198"/>
      <c r="O198"/>
      <c r="P198"/>
    </row>
    <row r="199" spans="2:16" ht="12.45">
      <c r="B199"/>
      <c r="C199"/>
      <c r="D199"/>
      <c r="E199"/>
      <c r="F199"/>
      <c r="G199"/>
      <c r="H199"/>
      <c r="I199"/>
      <c r="J199"/>
      <c r="K199"/>
      <c r="L199"/>
      <c r="M199"/>
      <c r="N199"/>
      <c r="O199"/>
      <c r="P199"/>
    </row>
    <row r="200" spans="2:16" ht="12.45">
      <c r="B200"/>
      <c r="C200"/>
      <c r="D200"/>
      <c r="E200"/>
      <c r="F200"/>
      <c r="G200"/>
      <c r="H200"/>
      <c r="I200"/>
      <c r="J200"/>
      <c r="K200"/>
      <c r="L200"/>
      <c r="M200"/>
      <c r="N200"/>
      <c r="O200"/>
      <c r="P200"/>
    </row>
    <row r="201" spans="2:16" ht="12.45">
      <c r="B201"/>
      <c r="C201"/>
      <c r="D201"/>
      <c r="E201"/>
      <c r="F201"/>
      <c r="G201"/>
      <c r="H201"/>
      <c r="I201"/>
      <c r="J201"/>
      <c r="K201"/>
      <c r="L201"/>
      <c r="M201"/>
      <c r="N201"/>
      <c r="O201"/>
      <c r="P201"/>
    </row>
    <row r="202" spans="2:16" ht="12.45">
      <c r="B202"/>
      <c r="C202"/>
      <c r="D202"/>
      <c r="E202"/>
      <c r="F202"/>
      <c r="G202"/>
      <c r="H202"/>
      <c r="I202"/>
      <c r="J202"/>
      <c r="K202"/>
      <c r="L202"/>
      <c r="M202"/>
      <c r="N202"/>
      <c r="O202"/>
      <c r="P202"/>
    </row>
    <row r="203" spans="2:16" ht="12.45">
      <c r="B203"/>
      <c r="C203"/>
      <c r="D203"/>
      <c r="E203"/>
      <c r="F203"/>
      <c r="G203"/>
      <c r="H203"/>
      <c r="I203"/>
      <c r="J203"/>
      <c r="K203"/>
      <c r="L203"/>
      <c r="M203"/>
      <c r="N203"/>
      <c r="O203"/>
      <c r="P203"/>
    </row>
    <row r="204" spans="2:16" ht="12.45">
      <c r="B204"/>
      <c r="C204"/>
      <c r="D204"/>
      <c r="E204"/>
      <c r="F204"/>
      <c r="G204"/>
      <c r="H204"/>
      <c r="I204"/>
      <c r="J204"/>
      <c r="K204"/>
      <c r="L204"/>
      <c r="M204"/>
      <c r="N204"/>
      <c r="O204"/>
      <c r="P204"/>
    </row>
    <row r="205" spans="2:16" ht="12.45">
      <c r="B205"/>
      <c r="C205"/>
      <c r="D205"/>
      <c r="E205"/>
      <c r="F205"/>
      <c r="G205"/>
      <c r="H205"/>
      <c r="I205"/>
      <c r="J205"/>
      <c r="K205"/>
      <c r="L205"/>
      <c r="M205"/>
      <c r="N205"/>
      <c r="O205"/>
      <c r="P205"/>
    </row>
    <row r="206" spans="2:16" ht="12.45">
      <c r="B206"/>
      <c r="C206"/>
      <c r="D206"/>
      <c r="E206"/>
      <c r="F206"/>
      <c r="G206"/>
      <c r="H206"/>
      <c r="I206"/>
      <c r="J206"/>
      <c r="K206"/>
      <c r="L206"/>
      <c r="M206"/>
      <c r="N206"/>
      <c r="O206"/>
      <c r="P206"/>
    </row>
    <row r="207" spans="2:16" ht="12.45">
      <c r="B207"/>
      <c r="C207"/>
      <c r="D207"/>
      <c r="E207"/>
      <c r="F207"/>
      <c r="G207"/>
      <c r="H207"/>
      <c r="I207"/>
      <c r="J207"/>
      <c r="K207"/>
      <c r="L207"/>
      <c r="M207"/>
      <c r="N207"/>
      <c r="O207"/>
      <c r="P207"/>
    </row>
    <row r="208" spans="2:16" ht="12.45">
      <c r="B208"/>
      <c r="C208"/>
      <c r="D208"/>
      <c r="E208"/>
      <c r="F208"/>
      <c r="G208"/>
      <c r="H208"/>
      <c r="I208"/>
      <c r="J208"/>
      <c r="K208"/>
      <c r="L208"/>
      <c r="M208"/>
      <c r="N208"/>
      <c r="O208"/>
      <c r="P208"/>
    </row>
    <row r="209" spans="2:16" ht="12.45">
      <c r="B209"/>
      <c r="C209"/>
      <c r="D209"/>
      <c r="E209"/>
      <c r="F209"/>
      <c r="G209"/>
      <c r="H209"/>
      <c r="I209"/>
      <c r="J209"/>
      <c r="K209"/>
      <c r="L209"/>
      <c r="M209"/>
      <c r="N209"/>
      <c r="O209"/>
      <c r="P209"/>
    </row>
    <row r="210" spans="2:16" ht="12.45">
      <c r="B210"/>
      <c r="C210"/>
      <c r="D210"/>
      <c r="E210"/>
      <c r="F210"/>
      <c r="G210"/>
      <c r="H210"/>
      <c r="I210"/>
      <c r="J210"/>
      <c r="K210"/>
      <c r="L210"/>
      <c r="M210"/>
      <c r="N210"/>
      <c r="O210"/>
      <c r="P210"/>
    </row>
    <row r="211" spans="2:16" ht="12.45">
      <c r="B211"/>
      <c r="C211"/>
      <c r="D211"/>
      <c r="E211"/>
      <c r="F211"/>
      <c r="G211"/>
      <c r="H211"/>
      <c r="I211"/>
      <c r="J211"/>
      <c r="K211"/>
      <c r="L211"/>
      <c r="M211"/>
      <c r="N211"/>
      <c r="O211"/>
      <c r="P211"/>
    </row>
    <row r="212" spans="2:16" ht="12.45">
      <c r="B212"/>
      <c r="C212"/>
      <c r="D212"/>
      <c r="E212"/>
      <c r="F212"/>
      <c r="G212"/>
      <c r="H212"/>
      <c r="I212"/>
      <c r="J212"/>
      <c r="K212"/>
      <c r="L212"/>
      <c r="M212"/>
      <c r="N212"/>
      <c r="O212"/>
      <c r="P212"/>
    </row>
    <row r="213" spans="2:16" ht="12.45">
      <c r="B213"/>
      <c r="C213"/>
      <c r="D213"/>
      <c r="E213"/>
      <c r="F213"/>
      <c r="G213"/>
      <c r="H213"/>
      <c r="I213"/>
      <c r="J213"/>
      <c r="K213"/>
      <c r="L213"/>
      <c r="M213"/>
      <c r="N213"/>
      <c r="O213"/>
      <c r="P213"/>
    </row>
    <row r="214" spans="2:16" ht="12.45">
      <c r="B214"/>
      <c r="C214"/>
      <c r="D214"/>
      <c r="E214"/>
      <c r="F214"/>
      <c r="G214"/>
      <c r="H214"/>
      <c r="I214"/>
      <c r="J214"/>
      <c r="K214"/>
      <c r="L214"/>
      <c r="M214"/>
      <c r="N214"/>
      <c r="O214"/>
      <c r="P214"/>
    </row>
    <row r="215" spans="2:16" ht="12.45">
      <c r="B215"/>
      <c r="C215"/>
      <c r="D215"/>
      <c r="E215"/>
      <c r="F215"/>
      <c r="G215"/>
      <c r="H215"/>
      <c r="I215"/>
      <c r="J215"/>
      <c r="K215"/>
      <c r="L215"/>
      <c r="M215"/>
      <c r="N215"/>
      <c r="O215"/>
      <c r="P215"/>
    </row>
    <row r="216" spans="2:16" ht="12.45">
      <c r="B216"/>
      <c r="C216"/>
      <c r="D216"/>
      <c r="E216"/>
      <c r="F216"/>
      <c r="G216"/>
      <c r="H216"/>
      <c r="I216"/>
      <c r="J216"/>
      <c r="K216"/>
      <c r="L216"/>
      <c r="M216"/>
      <c r="N216"/>
      <c r="O216"/>
      <c r="P216"/>
    </row>
    <row r="217" spans="2:16" ht="12.45">
      <c r="B217"/>
      <c r="C217"/>
      <c r="D217"/>
      <c r="E217"/>
      <c r="F217"/>
      <c r="G217"/>
      <c r="H217"/>
      <c r="I217"/>
      <c r="J217"/>
      <c r="K217"/>
      <c r="L217"/>
      <c r="M217"/>
      <c r="N217"/>
      <c r="O217"/>
      <c r="P217"/>
    </row>
    <row r="218" spans="2:16" ht="12.45">
      <c r="B218"/>
      <c r="C218"/>
      <c r="D218"/>
      <c r="E218"/>
      <c r="F218"/>
      <c r="G218"/>
      <c r="H218"/>
      <c r="I218"/>
      <c r="J218"/>
      <c r="K218"/>
      <c r="L218"/>
      <c r="M218"/>
      <c r="N218"/>
      <c r="O218"/>
      <c r="P218"/>
    </row>
    <row r="219" spans="2:16" ht="12.45">
      <c r="B219"/>
      <c r="C219"/>
      <c r="D219"/>
      <c r="E219"/>
      <c r="F219"/>
      <c r="G219"/>
      <c r="H219"/>
      <c r="I219"/>
      <c r="J219"/>
      <c r="K219"/>
      <c r="L219"/>
      <c r="M219"/>
      <c r="N219"/>
      <c r="O219"/>
      <c r="P219"/>
    </row>
    <row r="220" spans="2:16" ht="12.45">
      <c r="B220"/>
      <c r="C220"/>
      <c r="D220"/>
      <c r="E220"/>
      <c r="F220"/>
      <c r="G220"/>
      <c r="H220"/>
      <c r="I220"/>
      <c r="J220"/>
      <c r="K220"/>
      <c r="L220"/>
      <c r="M220"/>
      <c r="N220"/>
      <c r="O220"/>
      <c r="P220"/>
    </row>
    <row r="221" spans="2:16" ht="12.45">
      <c r="B221"/>
      <c r="C221"/>
      <c r="D221"/>
      <c r="E221"/>
      <c r="F221"/>
      <c r="G221"/>
      <c r="H221"/>
      <c r="I221"/>
      <c r="J221"/>
      <c r="K221"/>
      <c r="L221"/>
      <c r="M221"/>
      <c r="N221"/>
      <c r="O221"/>
      <c r="P221"/>
    </row>
    <row r="222" spans="2:16" ht="12.45">
      <c r="B222"/>
      <c r="C222"/>
      <c r="D222"/>
      <c r="E222"/>
      <c r="F222"/>
      <c r="G222"/>
      <c r="H222"/>
      <c r="I222"/>
      <c r="J222"/>
      <c r="K222"/>
      <c r="L222"/>
      <c r="M222"/>
      <c r="N222"/>
      <c r="O222"/>
      <c r="P222"/>
    </row>
    <row r="223" spans="2:16" ht="12.45">
      <c r="B223"/>
      <c r="C223"/>
      <c r="D223"/>
      <c r="E223"/>
      <c r="F223"/>
      <c r="G223"/>
      <c r="H223"/>
      <c r="I223"/>
      <c r="J223"/>
      <c r="K223"/>
      <c r="L223"/>
      <c r="M223"/>
      <c r="N223"/>
      <c r="O223"/>
      <c r="P223"/>
    </row>
    <row r="224" spans="2:16" ht="12.45">
      <c r="B224"/>
      <c r="C224"/>
      <c r="D224"/>
      <c r="E224"/>
      <c r="F224"/>
      <c r="G224"/>
      <c r="H224"/>
      <c r="I224"/>
      <c r="J224"/>
      <c r="K224"/>
      <c r="L224"/>
      <c r="M224"/>
      <c r="N224"/>
      <c r="O224"/>
      <c r="P224"/>
    </row>
    <row r="225" spans="2:16" ht="12.45">
      <c r="B225"/>
      <c r="C225"/>
      <c r="D225"/>
      <c r="E225"/>
      <c r="F225"/>
      <c r="G225"/>
      <c r="H225"/>
      <c r="I225"/>
      <c r="J225"/>
      <c r="K225"/>
      <c r="L225"/>
      <c r="M225"/>
      <c r="N225"/>
      <c r="O225"/>
      <c r="P225"/>
    </row>
    <row r="226" spans="2:16" ht="12.45">
      <c r="B226"/>
      <c r="C226"/>
      <c r="D226"/>
      <c r="E226"/>
      <c r="F226"/>
      <c r="G226"/>
      <c r="H226"/>
      <c r="I226"/>
      <c r="J226"/>
      <c r="K226"/>
      <c r="L226"/>
      <c r="M226"/>
      <c r="N226"/>
      <c r="O226"/>
      <c r="P226"/>
    </row>
    <row r="227" spans="2:16" ht="12.45">
      <c r="B227"/>
      <c r="C227"/>
      <c r="D227"/>
      <c r="E227"/>
      <c r="F227"/>
      <c r="G227"/>
      <c r="H227"/>
      <c r="I227"/>
      <c r="J227"/>
      <c r="K227"/>
      <c r="L227"/>
      <c r="M227"/>
      <c r="N227"/>
      <c r="O227"/>
      <c r="P227"/>
    </row>
    <row r="228" spans="2:16" ht="12.45">
      <c r="B228"/>
      <c r="C228"/>
      <c r="D228"/>
      <c r="E228"/>
      <c r="F228"/>
      <c r="G228"/>
      <c r="H228"/>
      <c r="I228"/>
      <c r="J228"/>
      <c r="K228"/>
      <c r="L228"/>
      <c r="M228"/>
      <c r="N228"/>
      <c r="O228"/>
      <c r="P228"/>
    </row>
    <row r="229" spans="2:16" ht="12.45">
      <c r="B229"/>
      <c r="C229"/>
      <c r="D229"/>
      <c r="E229"/>
      <c r="F229"/>
      <c r="G229"/>
      <c r="H229"/>
      <c r="I229"/>
      <c r="J229"/>
      <c r="K229"/>
      <c r="L229"/>
      <c r="M229"/>
      <c r="N229"/>
      <c r="O229"/>
      <c r="P229"/>
    </row>
    <row r="230" spans="2:16" ht="12.45">
      <c r="B230"/>
      <c r="C230"/>
      <c r="D230"/>
      <c r="E230"/>
      <c r="F230"/>
      <c r="G230"/>
      <c r="H230"/>
      <c r="I230"/>
      <c r="J230"/>
      <c r="K230"/>
      <c r="L230"/>
      <c r="M230"/>
      <c r="N230"/>
      <c r="O230"/>
      <c r="P230"/>
    </row>
    <row r="231" spans="2:16" ht="12.45">
      <c r="B231"/>
      <c r="C231"/>
      <c r="D231"/>
      <c r="E231"/>
      <c r="F231"/>
      <c r="G231"/>
      <c r="H231"/>
      <c r="I231"/>
      <c r="J231"/>
      <c r="K231"/>
      <c r="L231"/>
      <c r="M231"/>
      <c r="N231"/>
      <c r="O231"/>
      <c r="P231"/>
    </row>
    <row r="232" spans="2:16" ht="12.45">
      <c r="B232"/>
      <c r="C232"/>
      <c r="D232"/>
      <c r="E232"/>
      <c r="F232"/>
      <c r="G232"/>
      <c r="H232"/>
      <c r="I232"/>
      <c r="J232"/>
      <c r="K232"/>
      <c r="L232"/>
      <c r="M232"/>
      <c r="N232"/>
      <c r="O232"/>
      <c r="P232"/>
    </row>
    <row r="233" spans="2:16" ht="12.45">
      <c r="B233"/>
      <c r="C233"/>
      <c r="D233"/>
      <c r="E233"/>
      <c r="F233"/>
      <c r="G233"/>
      <c r="H233"/>
      <c r="I233"/>
      <c r="J233"/>
      <c r="K233"/>
      <c r="L233"/>
      <c r="M233"/>
      <c r="N233"/>
      <c r="O233"/>
      <c r="P233"/>
    </row>
    <row r="234" spans="2:16" ht="12.45">
      <c r="B234"/>
      <c r="C234"/>
      <c r="D234"/>
      <c r="E234"/>
      <c r="F234"/>
      <c r="G234"/>
      <c r="H234"/>
      <c r="I234"/>
      <c r="J234"/>
      <c r="K234"/>
      <c r="L234"/>
      <c r="M234"/>
      <c r="N234"/>
      <c r="O234"/>
      <c r="P234"/>
    </row>
    <row r="235" spans="2:16" ht="12.45">
      <c r="B235"/>
      <c r="C235"/>
      <c r="D235"/>
      <c r="E235"/>
      <c r="F235"/>
      <c r="G235"/>
      <c r="H235"/>
      <c r="I235"/>
      <c r="J235"/>
      <c r="K235"/>
      <c r="L235"/>
      <c r="M235"/>
      <c r="N235"/>
      <c r="O235"/>
      <c r="P235"/>
    </row>
    <row r="236" spans="2:16" ht="12.45">
      <c r="B236"/>
      <c r="C236"/>
      <c r="D236"/>
      <c r="E236"/>
      <c r="F236"/>
      <c r="G236"/>
      <c r="H236"/>
      <c r="I236"/>
      <c r="J236"/>
      <c r="K236"/>
      <c r="L236"/>
      <c r="M236"/>
      <c r="N236"/>
      <c r="O236"/>
      <c r="P236"/>
    </row>
    <row r="237" spans="2:16" ht="12.45">
      <c r="B237"/>
      <c r="C237"/>
      <c r="D237"/>
      <c r="E237"/>
      <c r="F237"/>
      <c r="G237"/>
      <c r="H237"/>
      <c r="I237"/>
      <c r="J237"/>
      <c r="K237"/>
      <c r="L237"/>
      <c r="M237"/>
      <c r="N237"/>
      <c r="O237"/>
      <c r="P237"/>
    </row>
    <row r="238" spans="2:16" ht="12.45">
      <c r="B238"/>
      <c r="C238"/>
      <c r="D238"/>
      <c r="E238"/>
      <c r="F238"/>
      <c r="G238"/>
      <c r="H238"/>
      <c r="I238"/>
      <c r="J238"/>
      <c r="K238"/>
      <c r="L238"/>
      <c r="M238"/>
      <c r="N238"/>
      <c r="O238"/>
      <c r="P238"/>
    </row>
    <row r="239" spans="2:16" ht="12.45">
      <c r="B239"/>
      <c r="C239"/>
      <c r="D239"/>
      <c r="E239"/>
      <c r="F239"/>
      <c r="G239"/>
      <c r="H239"/>
      <c r="I239"/>
      <c r="J239"/>
      <c r="K239"/>
      <c r="L239"/>
      <c r="M239"/>
      <c r="N239"/>
      <c r="O239"/>
      <c r="P239"/>
    </row>
    <row r="240" spans="2:16" ht="12.45">
      <c r="B240"/>
      <c r="C240"/>
      <c r="D240"/>
      <c r="E240"/>
      <c r="F240"/>
      <c r="G240"/>
      <c r="H240"/>
      <c r="I240"/>
      <c r="J240"/>
      <c r="K240"/>
      <c r="L240"/>
      <c r="M240"/>
      <c r="N240"/>
      <c r="O240"/>
      <c r="P240"/>
    </row>
    <row r="241" spans="2:16" ht="12.45">
      <c r="B241"/>
      <c r="C241"/>
      <c r="D241"/>
      <c r="E241"/>
      <c r="F241"/>
      <c r="G241"/>
      <c r="H241"/>
      <c r="I241"/>
      <c r="J241"/>
      <c r="K241"/>
      <c r="L241"/>
      <c r="M241"/>
      <c r="N241"/>
      <c r="O241"/>
      <c r="P241"/>
    </row>
    <row r="242" spans="2:16" ht="12.45">
      <c r="B242"/>
      <c r="C242"/>
      <c r="D242"/>
      <c r="E242"/>
      <c r="F242"/>
      <c r="G242"/>
      <c r="H242"/>
      <c r="I242"/>
      <c r="J242"/>
      <c r="K242"/>
      <c r="L242"/>
      <c r="M242"/>
      <c r="N242"/>
      <c r="O242"/>
      <c r="P242"/>
    </row>
    <row r="243" spans="2:16" ht="12.45">
      <c r="B243"/>
      <c r="C243"/>
      <c r="D243"/>
      <c r="E243"/>
      <c r="F243"/>
      <c r="G243"/>
      <c r="H243"/>
      <c r="I243"/>
      <c r="J243"/>
      <c r="K243"/>
      <c r="L243"/>
      <c r="M243"/>
      <c r="N243"/>
      <c r="O243"/>
      <c r="P243"/>
    </row>
    <row r="244" spans="2:16" ht="12.45">
      <c r="B244"/>
      <c r="C244"/>
      <c r="D244"/>
      <c r="E244"/>
      <c r="F244"/>
      <c r="G244"/>
      <c r="H244"/>
      <c r="I244"/>
      <c r="J244"/>
      <c r="K244"/>
      <c r="L244"/>
      <c r="M244"/>
      <c r="N244"/>
      <c r="O244"/>
      <c r="P244"/>
    </row>
    <row r="245" spans="2:16" ht="12.45">
      <c r="B245"/>
      <c r="C245"/>
      <c r="D245"/>
      <c r="E245"/>
      <c r="F245"/>
      <c r="G245"/>
      <c r="H245"/>
      <c r="I245"/>
      <c r="J245"/>
      <c r="K245"/>
      <c r="L245"/>
      <c r="M245"/>
      <c r="N245"/>
      <c r="O245"/>
      <c r="P245"/>
    </row>
    <row r="246" spans="2:16" ht="12.45">
      <c r="B246"/>
      <c r="C246"/>
      <c r="D246"/>
      <c r="E246"/>
      <c r="F246"/>
      <c r="G246"/>
      <c r="H246"/>
      <c r="I246"/>
      <c r="J246"/>
      <c r="K246"/>
      <c r="L246"/>
      <c r="M246"/>
      <c r="N246"/>
      <c r="O246"/>
      <c r="P246"/>
    </row>
    <row r="247" spans="2:16" ht="12.45">
      <c r="B247"/>
      <c r="C247"/>
      <c r="D247"/>
      <c r="E247"/>
      <c r="F247"/>
      <c r="G247"/>
      <c r="H247"/>
      <c r="I247"/>
      <c r="J247"/>
      <c r="K247"/>
      <c r="L247"/>
      <c r="M247"/>
      <c r="N247"/>
      <c r="O247"/>
      <c r="P247"/>
    </row>
    <row r="248" spans="2:16" ht="12.45">
      <c r="B248"/>
      <c r="C248"/>
      <c r="D248"/>
      <c r="E248"/>
      <c r="F248"/>
      <c r="G248"/>
      <c r="H248"/>
      <c r="I248"/>
      <c r="J248"/>
      <c r="K248"/>
      <c r="L248"/>
      <c r="M248"/>
      <c r="N248"/>
      <c r="O248"/>
      <c r="P248"/>
    </row>
    <row r="249" spans="2:16" ht="12.45">
      <c r="B249"/>
      <c r="C249"/>
      <c r="D249"/>
      <c r="E249"/>
      <c r="F249"/>
      <c r="G249"/>
      <c r="H249"/>
      <c r="I249"/>
      <c r="J249"/>
      <c r="K249"/>
      <c r="L249"/>
      <c r="M249"/>
      <c r="N249"/>
      <c r="O249"/>
      <c r="P249"/>
    </row>
    <row r="250" spans="2:16" ht="12.45">
      <c r="B250"/>
      <c r="C250"/>
      <c r="D250"/>
      <c r="E250"/>
      <c r="F250"/>
      <c r="G250"/>
      <c r="H250"/>
      <c r="I250"/>
      <c r="J250"/>
      <c r="K250"/>
      <c r="L250"/>
      <c r="M250"/>
      <c r="N250"/>
      <c r="O250"/>
      <c r="P250"/>
    </row>
    <row r="251" spans="2:16" ht="12.45">
      <c r="B251"/>
      <c r="C251"/>
      <c r="D251"/>
      <c r="E251"/>
      <c r="F251"/>
      <c r="G251"/>
      <c r="H251"/>
      <c r="I251"/>
      <c r="J251"/>
      <c r="K251"/>
      <c r="L251"/>
      <c r="M251"/>
      <c r="N251"/>
      <c r="O251"/>
      <c r="P251"/>
    </row>
    <row r="252" spans="2:16" ht="12.45">
      <c r="B252"/>
      <c r="C252"/>
      <c r="D252"/>
      <c r="E252"/>
      <c r="F252"/>
      <c r="G252"/>
      <c r="H252"/>
      <c r="I252"/>
      <c r="J252"/>
      <c r="K252"/>
      <c r="L252"/>
      <c r="M252"/>
      <c r="N252"/>
      <c r="O252"/>
      <c r="P252"/>
    </row>
    <row r="253" spans="2:16" ht="12.45">
      <c r="B253"/>
      <c r="C253"/>
      <c r="D253"/>
      <c r="E253"/>
      <c r="F253"/>
      <c r="G253"/>
      <c r="H253"/>
      <c r="I253"/>
      <c r="J253"/>
      <c r="K253"/>
      <c r="L253"/>
      <c r="M253"/>
      <c r="N253"/>
      <c r="O253"/>
      <c r="P253"/>
    </row>
    <row r="254" spans="2:16" ht="12.45">
      <c r="B254"/>
      <c r="C254"/>
      <c r="D254"/>
      <c r="E254"/>
      <c r="F254"/>
      <c r="G254"/>
      <c r="H254"/>
      <c r="I254"/>
      <c r="J254"/>
      <c r="K254"/>
      <c r="L254"/>
      <c r="M254"/>
      <c r="N254"/>
      <c r="O254"/>
      <c r="P254"/>
    </row>
    <row r="255" spans="2:16" ht="12.45">
      <c r="B255"/>
      <c r="C255"/>
      <c r="D255"/>
      <c r="E255"/>
      <c r="F255"/>
      <c r="G255"/>
      <c r="H255"/>
      <c r="I255"/>
      <c r="J255"/>
      <c r="K255"/>
      <c r="L255"/>
      <c r="M255"/>
      <c r="N255"/>
      <c r="O255"/>
      <c r="P255"/>
    </row>
    <row r="256" spans="2:16" ht="12.45">
      <c r="B256"/>
      <c r="C256"/>
      <c r="D256"/>
      <c r="E256"/>
      <c r="F256"/>
      <c r="G256"/>
      <c r="H256"/>
      <c r="I256"/>
      <c r="J256"/>
      <c r="K256"/>
      <c r="L256"/>
      <c r="M256"/>
      <c r="N256"/>
      <c r="O256"/>
      <c r="P256"/>
    </row>
    <row r="257" spans="2:16" ht="12.45">
      <c r="B257"/>
      <c r="C257"/>
      <c r="D257"/>
      <c r="E257"/>
      <c r="F257"/>
      <c r="G257"/>
      <c r="H257"/>
      <c r="I257"/>
      <c r="J257"/>
      <c r="K257"/>
      <c r="L257"/>
      <c r="M257"/>
      <c r="N257"/>
      <c r="O257"/>
      <c r="P257"/>
    </row>
    <row r="258" spans="2:16" ht="12.45">
      <c r="B258"/>
      <c r="C258"/>
      <c r="D258"/>
      <c r="E258"/>
      <c r="F258"/>
      <c r="G258"/>
      <c r="H258"/>
      <c r="I258"/>
      <c r="J258"/>
      <c r="K258"/>
      <c r="L258"/>
      <c r="M258"/>
      <c r="N258"/>
      <c r="O258"/>
      <c r="P258"/>
    </row>
    <row r="259" spans="2:16" ht="12.45">
      <c r="B259"/>
      <c r="C259"/>
      <c r="D259"/>
      <c r="E259"/>
      <c r="F259"/>
      <c r="G259"/>
      <c r="H259"/>
      <c r="I259"/>
      <c r="J259"/>
      <c r="K259"/>
      <c r="L259"/>
      <c r="M259"/>
      <c r="N259"/>
      <c r="O259"/>
      <c r="P259"/>
    </row>
    <row r="260" spans="2:16" ht="12.45">
      <c r="B260"/>
      <c r="C260"/>
      <c r="D260"/>
      <c r="E260"/>
      <c r="F260"/>
      <c r="G260"/>
      <c r="H260"/>
      <c r="I260"/>
      <c r="J260"/>
      <c r="K260"/>
      <c r="L260"/>
      <c r="M260"/>
      <c r="N260"/>
      <c r="O260"/>
      <c r="P260"/>
    </row>
    <row r="261" spans="2:16" ht="12.45">
      <c r="B261"/>
      <c r="C261"/>
      <c r="D261"/>
      <c r="E261"/>
      <c r="F261"/>
      <c r="G261"/>
      <c r="H261"/>
      <c r="I261"/>
      <c r="J261"/>
      <c r="K261"/>
      <c r="L261"/>
      <c r="M261"/>
      <c r="N261"/>
      <c r="O261"/>
      <c r="P261"/>
    </row>
    <row r="262" spans="2:16" ht="12.45">
      <c r="B262"/>
      <c r="C262"/>
      <c r="D262"/>
      <c r="E262"/>
      <c r="F262"/>
      <c r="G262"/>
      <c r="H262"/>
      <c r="I262"/>
      <c r="J262"/>
      <c r="K262"/>
      <c r="L262"/>
      <c r="M262"/>
      <c r="N262"/>
      <c r="O262"/>
      <c r="P262"/>
    </row>
    <row r="263" spans="2:16" ht="12.45">
      <c r="B263"/>
      <c r="C263"/>
      <c r="D263"/>
      <c r="E263"/>
      <c r="F263"/>
      <c r="G263"/>
      <c r="H263"/>
      <c r="I263"/>
      <c r="J263"/>
      <c r="K263"/>
      <c r="L263"/>
      <c r="M263"/>
      <c r="N263"/>
      <c r="O263"/>
      <c r="P263"/>
    </row>
    <row r="264" spans="2:16" ht="12.45">
      <c r="B264"/>
      <c r="C264"/>
      <c r="D264"/>
      <c r="E264"/>
      <c r="F264"/>
      <c r="G264"/>
      <c r="H264"/>
      <c r="I264"/>
      <c r="J264"/>
      <c r="K264"/>
      <c r="L264"/>
      <c r="M264"/>
      <c r="N264"/>
      <c r="O264"/>
      <c r="P264"/>
    </row>
    <row r="265" spans="2:16" ht="12.45">
      <c r="B265"/>
      <c r="C265"/>
      <c r="D265"/>
      <c r="E265"/>
      <c r="F265"/>
      <c r="G265"/>
      <c r="H265"/>
      <c r="I265"/>
      <c r="J265"/>
      <c r="K265"/>
      <c r="L265"/>
      <c r="M265"/>
      <c r="N265"/>
      <c r="O265"/>
      <c r="P265"/>
    </row>
    <row r="266" spans="2:16" ht="12.45">
      <c r="B266"/>
      <c r="C266"/>
      <c r="D266"/>
      <c r="E266"/>
      <c r="F266"/>
      <c r="G266"/>
      <c r="H266"/>
      <c r="I266"/>
      <c r="J266"/>
      <c r="K266"/>
      <c r="L266"/>
      <c r="M266"/>
      <c r="N266"/>
      <c r="O266"/>
      <c r="P266"/>
    </row>
    <row r="267" spans="2:16" ht="12.45">
      <c r="B267"/>
      <c r="C267"/>
      <c r="D267"/>
      <c r="E267"/>
      <c r="F267"/>
      <c r="G267"/>
      <c r="H267"/>
      <c r="I267"/>
      <c r="J267"/>
      <c r="K267"/>
      <c r="L267"/>
      <c r="M267"/>
      <c r="N267"/>
      <c r="O267"/>
      <c r="P267"/>
    </row>
    <row r="268" spans="2:16" ht="12.45">
      <c r="B268"/>
      <c r="C268"/>
      <c r="D268"/>
      <c r="E268"/>
      <c r="F268"/>
      <c r="G268"/>
      <c r="H268"/>
      <c r="I268"/>
      <c r="J268"/>
      <c r="K268"/>
      <c r="L268"/>
      <c r="M268"/>
      <c r="N268"/>
      <c r="O268"/>
      <c r="P268"/>
    </row>
    <row r="269" spans="2:16" ht="12.45">
      <c r="B269"/>
      <c r="C269"/>
      <c r="D269"/>
      <c r="E269"/>
      <c r="F269"/>
      <c r="G269"/>
      <c r="H269"/>
      <c r="I269"/>
      <c r="J269"/>
      <c r="K269"/>
      <c r="L269"/>
      <c r="M269"/>
      <c r="N269"/>
      <c r="O269"/>
      <c r="P269"/>
    </row>
    <row r="270" spans="2:16" ht="12.45">
      <c r="B270"/>
      <c r="C270"/>
      <c r="D270"/>
      <c r="E270"/>
      <c r="F270"/>
      <c r="G270"/>
      <c r="H270"/>
      <c r="I270"/>
      <c r="J270"/>
      <c r="K270"/>
      <c r="L270"/>
      <c r="M270"/>
      <c r="N270"/>
      <c r="O270"/>
      <c r="P270"/>
    </row>
    <row r="271" spans="2:16" ht="12.45">
      <c r="B271"/>
      <c r="C271"/>
      <c r="D271"/>
      <c r="E271"/>
      <c r="F271"/>
      <c r="G271"/>
      <c r="H271"/>
      <c r="I271"/>
      <c r="J271"/>
      <c r="K271"/>
      <c r="L271"/>
      <c r="M271"/>
      <c r="N271"/>
      <c r="O271"/>
      <c r="P271"/>
    </row>
    <row r="272" spans="2:16" ht="12.45">
      <c r="B272"/>
      <c r="C272"/>
      <c r="D272"/>
      <c r="E272"/>
      <c r="F272"/>
      <c r="G272"/>
      <c r="H272"/>
      <c r="I272"/>
      <c r="J272"/>
      <c r="K272"/>
      <c r="L272"/>
      <c r="M272"/>
      <c r="N272"/>
      <c r="O272"/>
      <c r="P272"/>
    </row>
    <row r="273" spans="2:16" ht="12.45">
      <c r="B273"/>
      <c r="C273"/>
      <c r="D273"/>
      <c r="E273"/>
      <c r="F273"/>
      <c r="G273"/>
      <c r="H273"/>
      <c r="I273"/>
      <c r="J273"/>
      <c r="K273"/>
      <c r="L273"/>
      <c r="M273"/>
      <c r="N273"/>
      <c r="O273"/>
      <c r="P273"/>
    </row>
    <row r="274" spans="2:16" ht="12.45">
      <c r="B274"/>
      <c r="C274"/>
      <c r="D274"/>
      <c r="E274"/>
      <c r="F274"/>
      <c r="G274"/>
      <c r="H274"/>
      <c r="I274"/>
      <c r="J274"/>
      <c r="K274"/>
      <c r="L274"/>
      <c r="M274"/>
      <c r="N274"/>
      <c r="O274"/>
      <c r="P274"/>
    </row>
    <row r="275" spans="2:16" ht="12.45">
      <c r="B275"/>
      <c r="C275"/>
      <c r="D275"/>
      <c r="E275"/>
      <c r="F275"/>
      <c r="G275"/>
      <c r="H275"/>
      <c r="I275"/>
      <c r="J275"/>
      <c r="K275"/>
      <c r="L275"/>
      <c r="M275"/>
      <c r="N275"/>
      <c r="O275"/>
      <c r="P275"/>
    </row>
    <row r="276" spans="2:16" ht="12.45">
      <c r="B276"/>
      <c r="C276"/>
      <c r="D276"/>
      <c r="E276"/>
      <c r="F276"/>
      <c r="G276"/>
      <c r="H276"/>
      <c r="I276"/>
      <c r="J276"/>
      <c r="K276"/>
      <c r="L276"/>
      <c r="M276"/>
      <c r="N276"/>
      <c r="O276"/>
      <c r="P276"/>
    </row>
    <row r="277" spans="2:16" ht="12.45">
      <c r="B277"/>
      <c r="C277"/>
      <c r="D277"/>
      <c r="E277"/>
      <c r="F277"/>
      <c r="G277"/>
      <c r="H277"/>
      <c r="I277"/>
      <c r="J277"/>
      <c r="K277"/>
      <c r="L277"/>
      <c r="M277"/>
      <c r="N277"/>
      <c r="O277"/>
      <c r="P277"/>
    </row>
    <row r="278" spans="2:16" ht="12.45">
      <c r="B278"/>
      <c r="C278"/>
      <c r="D278"/>
      <c r="E278"/>
      <c r="F278"/>
      <c r="G278"/>
      <c r="H278"/>
      <c r="I278"/>
      <c r="J278"/>
      <c r="K278"/>
      <c r="L278"/>
      <c r="M278"/>
      <c r="N278"/>
      <c r="O278"/>
      <c r="P278"/>
    </row>
    <row r="279" spans="2:16" ht="12.45">
      <c r="B279"/>
      <c r="C279"/>
      <c r="D279"/>
      <c r="E279"/>
      <c r="F279"/>
      <c r="G279"/>
      <c r="H279"/>
      <c r="I279"/>
      <c r="J279"/>
      <c r="K279"/>
      <c r="L279"/>
      <c r="M279"/>
      <c r="N279"/>
      <c r="O279"/>
      <c r="P279"/>
    </row>
    <row r="280" spans="2:16" ht="12.45">
      <c r="B280"/>
      <c r="C280"/>
      <c r="D280"/>
      <c r="E280"/>
      <c r="F280"/>
      <c r="G280"/>
      <c r="H280"/>
      <c r="I280"/>
      <c r="J280"/>
      <c r="K280"/>
      <c r="L280"/>
      <c r="M280"/>
      <c r="N280"/>
      <c r="O280"/>
      <c r="P280"/>
    </row>
    <row r="281" spans="2:16" ht="12.45">
      <c r="B281"/>
      <c r="C281"/>
      <c r="D281"/>
      <c r="E281"/>
      <c r="F281"/>
      <c r="G281"/>
      <c r="H281"/>
      <c r="I281"/>
      <c r="J281"/>
      <c r="K281"/>
      <c r="L281"/>
      <c r="M281"/>
      <c r="N281"/>
      <c r="O281"/>
      <c r="P281"/>
    </row>
    <row r="282" spans="2:16" ht="12.45">
      <c r="B282"/>
      <c r="C282"/>
      <c r="D282"/>
      <c r="E282"/>
      <c r="F282"/>
      <c r="G282"/>
      <c r="H282"/>
      <c r="I282"/>
      <c r="J282"/>
      <c r="K282"/>
      <c r="L282"/>
      <c r="M282"/>
      <c r="N282"/>
      <c r="O282"/>
      <c r="P282"/>
    </row>
    <row r="283" spans="2:16" ht="12.45">
      <c r="B283"/>
      <c r="C283"/>
      <c r="D283"/>
      <c r="E283"/>
      <c r="F283"/>
      <c r="G283"/>
      <c r="H283"/>
      <c r="I283"/>
      <c r="J283"/>
      <c r="K283"/>
      <c r="L283"/>
      <c r="M283"/>
      <c r="N283"/>
      <c r="O283"/>
      <c r="P283"/>
    </row>
    <row r="284" spans="2:16" ht="12.45">
      <c r="B284"/>
      <c r="C284"/>
      <c r="D284"/>
      <c r="E284"/>
      <c r="F284"/>
      <c r="G284"/>
      <c r="H284"/>
      <c r="I284"/>
      <c r="J284"/>
      <c r="K284"/>
      <c r="L284"/>
      <c r="M284"/>
      <c r="N284"/>
      <c r="O284"/>
      <c r="P284"/>
    </row>
    <row r="285" spans="2:16" ht="12.45">
      <c r="B285"/>
      <c r="C285"/>
      <c r="D285"/>
      <c r="E285"/>
      <c r="F285"/>
      <c r="G285"/>
      <c r="H285"/>
      <c r="I285"/>
      <c r="J285"/>
      <c r="K285"/>
      <c r="L285"/>
      <c r="M285"/>
      <c r="N285"/>
      <c r="O285"/>
      <c r="P285"/>
    </row>
    <row r="286" spans="2:16" ht="12.45">
      <c r="B286"/>
      <c r="C286"/>
      <c r="D286"/>
      <c r="E286"/>
      <c r="F286"/>
      <c r="G286"/>
      <c r="H286"/>
      <c r="I286"/>
      <c r="J286"/>
      <c r="K286"/>
      <c r="L286"/>
      <c r="M286"/>
      <c r="N286"/>
      <c r="O286"/>
      <c r="P286"/>
    </row>
    <row r="287" spans="2:16" ht="12.45">
      <c r="B287"/>
      <c r="C287"/>
      <c r="D287"/>
      <c r="E287"/>
      <c r="F287"/>
      <c r="G287"/>
      <c r="H287"/>
      <c r="I287"/>
      <c r="J287"/>
      <c r="K287"/>
      <c r="L287"/>
      <c r="M287"/>
      <c r="N287"/>
      <c r="O287"/>
      <c r="P287"/>
    </row>
    <row r="288" spans="2:16" ht="12.45">
      <c r="B288"/>
      <c r="C288"/>
      <c r="D288"/>
      <c r="E288"/>
      <c r="F288"/>
      <c r="G288"/>
      <c r="H288"/>
      <c r="I288"/>
      <c r="J288"/>
      <c r="K288"/>
      <c r="L288"/>
      <c r="M288"/>
      <c r="N288"/>
      <c r="O288"/>
      <c r="P288"/>
    </row>
    <row r="289" spans="2:16" ht="12.45">
      <c r="B289"/>
      <c r="C289"/>
      <c r="D289"/>
      <c r="E289"/>
      <c r="F289"/>
      <c r="G289"/>
      <c r="H289"/>
      <c r="I289"/>
      <c r="J289"/>
      <c r="K289"/>
      <c r="L289"/>
      <c r="M289"/>
      <c r="N289"/>
      <c r="O289"/>
      <c r="P289"/>
    </row>
    <row r="290" spans="2:16" ht="12.45">
      <c r="B290"/>
      <c r="C290"/>
      <c r="D290"/>
      <c r="E290"/>
      <c r="F290"/>
      <c r="G290"/>
      <c r="H290"/>
      <c r="I290"/>
      <c r="J290"/>
      <c r="K290"/>
      <c r="L290"/>
      <c r="M290"/>
      <c r="N290"/>
      <c r="O290"/>
      <c r="P290"/>
    </row>
    <row r="291" spans="2:16" ht="12.45">
      <c r="B291"/>
      <c r="C291"/>
      <c r="D291"/>
      <c r="E291"/>
      <c r="F291"/>
      <c r="G291"/>
      <c r="H291"/>
      <c r="I291"/>
      <c r="J291"/>
      <c r="K291"/>
      <c r="L291"/>
      <c r="M291"/>
      <c r="N291"/>
      <c r="O291"/>
      <c r="P291"/>
    </row>
    <row r="292" spans="2:16" ht="12.45">
      <c r="B292"/>
      <c r="C292"/>
      <c r="D292"/>
      <c r="E292"/>
      <c r="F292"/>
      <c r="G292"/>
      <c r="H292"/>
      <c r="I292"/>
      <c r="J292"/>
      <c r="K292"/>
      <c r="L292"/>
      <c r="M292"/>
      <c r="N292"/>
      <c r="O292"/>
      <c r="P292"/>
    </row>
    <row r="293" spans="2:16" ht="12.45">
      <c r="B293"/>
      <c r="C293"/>
      <c r="D293"/>
      <c r="E293"/>
      <c r="F293"/>
      <c r="G293"/>
      <c r="H293"/>
      <c r="I293"/>
      <c r="J293"/>
      <c r="K293"/>
      <c r="L293"/>
      <c r="M293"/>
      <c r="N293"/>
      <c r="O293"/>
      <c r="P293"/>
    </row>
    <row r="294" spans="2:16" ht="12.45">
      <c r="B294"/>
      <c r="C294"/>
      <c r="D294"/>
      <c r="E294"/>
      <c r="F294"/>
      <c r="G294"/>
      <c r="H294"/>
      <c r="I294"/>
      <c r="J294"/>
      <c r="K294"/>
      <c r="L294"/>
      <c r="M294"/>
      <c r="N294"/>
      <c r="O294"/>
      <c r="P294"/>
    </row>
    <row r="295" spans="2:16" ht="12.45">
      <c r="B295"/>
      <c r="C295"/>
      <c r="D295"/>
      <c r="E295"/>
      <c r="F295"/>
      <c r="G295"/>
      <c r="H295"/>
      <c r="I295"/>
      <c r="J295"/>
      <c r="K295"/>
      <c r="L295"/>
      <c r="M295"/>
      <c r="N295"/>
      <c r="O295"/>
      <c r="P295"/>
    </row>
    <row r="296" spans="2:16" ht="12.45">
      <c r="B296"/>
      <c r="C296"/>
      <c r="D296"/>
      <c r="E296"/>
      <c r="F296"/>
      <c r="G296"/>
      <c r="H296"/>
      <c r="I296"/>
      <c r="J296"/>
      <c r="K296"/>
      <c r="L296"/>
      <c r="M296"/>
      <c r="N296"/>
      <c r="O296"/>
      <c r="P296"/>
    </row>
    <row r="297" spans="2:16" ht="12.45">
      <c r="B297"/>
      <c r="C297"/>
      <c r="D297"/>
      <c r="E297"/>
      <c r="F297"/>
      <c r="G297"/>
      <c r="H297"/>
      <c r="I297"/>
      <c r="J297"/>
      <c r="K297"/>
      <c r="L297"/>
      <c r="M297"/>
      <c r="N297"/>
      <c r="O297"/>
      <c r="P297"/>
    </row>
    <row r="298" spans="2:16" ht="12.45">
      <c r="B298"/>
      <c r="C298"/>
      <c r="D298"/>
      <c r="E298"/>
      <c r="F298"/>
      <c r="G298"/>
      <c r="H298"/>
      <c r="I298"/>
      <c r="J298"/>
      <c r="K298"/>
      <c r="L298"/>
      <c r="M298"/>
      <c r="N298"/>
      <c r="O298"/>
      <c r="P298"/>
    </row>
    <row r="299" spans="2:16" ht="12.45">
      <c r="B299"/>
      <c r="C299"/>
      <c r="D299"/>
      <c r="E299"/>
      <c r="F299"/>
      <c r="G299"/>
      <c r="H299"/>
      <c r="I299"/>
      <c r="J299"/>
      <c r="K299"/>
      <c r="L299"/>
      <c r="M299"/>
      <c r="N299"/>
      <c r="O299"/>
      <c r="P299"/>
    </row>
    <row r="300" spans="2:16" ht="12.45">
      <c r="B300"/>
      <c r="C300"/>
      <c r="D300"/>
      <c r="E300"/>
      <c r="F300"/>
      <c r="G300"/>
      <c r="H300"/>
      <c r="I300"/>
      <c r="J300"/>
      <c r="K300"/>
      <c r="L300"/>
      <c r="M300"/>
      <c r="N300"/>
      <c r="O300"/>
      <c r="P300"/>
    </row>
    <row r="301" spans="2:16" ht="12.45">
      <c r="B301"/>
      <c r="C301"/>
      <c r="D301"/>
      <c r="E301"/>
      <c r="F301"/>
      <c r="G301"/>
      <c r="H301"/>
      <c r="I301"/>
      <c r="J301"/>
      <c r="K301"/>
      <c r="L301"/>
      <c r="M301"/>
      <c r="N301"/>
      <c r="O301"/>
      <c r="P301"/>
    </row>
    <row r="302" spans="2:16" ht="12.45">
      <c r="B302"/>
      <c r="C302"/>
      <c r="D302"/>
      <c r="E302"/>
      <c r="F302"/>
      <c r="G302"/>
      <c r="H302"/>
      <c r="I302"/>
      <c r="J302"/>
      <c r="K302"/>
      <c r="L302"/>
      <c r="M302"/>
      <c r="N302"/>
      <c r="O302"/>
      <c r="P302"/>
    </row>
    <row r="303" spans="2:16" ht="12.45">
      <c r="B303"/>
      <c r="C303"/>
      <c r="D303"/>
      <c r="E303"/>
      <c r="F303"/>
      <c r="G303"/>
      <c r="H303"/>
      <c r="I303"/>
      <c r="J303"/>
      <c r="K303"/>
      <c r="L303"/>
      <c r="M303"/>
      <c r="N303"/>
      <c r="O303"/>
      <c r="P303"/>
    </row>
    <row r="304" spans="2:16" ht="12.45">
      <c r="B304"/>
      <c r="C304"/>
      <c r="D304"/>
      <c r="E304"/>
      <c r="F304"/>
      <c r="G304"/>
      <c r="H304"/>
      <c r="I304"/>
      <c r="J304"/>
      <c r="K304"/>
      <c r="L304"/>
      <c r="M304"/>
      <c r="N304"/>
      <c r="O304"/>
      <c r="P304"/>
    </row>
    <row r="305" spans="2:16" ht="12.45">
      <c r="B305"/>
      <c r="C305"/>
      <c r="D305"/>
      <c r="E305"/>
      <c r="F305"/>
      <c r="G305"/>
      <c r="H305"/>
      <c r="I305"/>
      <c r="J305"/>
      <c r="K305"/>
      <c r="L305"/>
      <c r="M305"/>
      <c r="N305"/>
      <c r="O305"/>
      <c r="P305"/>
    </row>
    <row r="306" spans="2:16" ht="12.45">
      <c r="B306"/>
      <c r="C306"/>
      <c r="D306"/>
      <c r="E306"/>
      <c r="F306"/>
      <c r="G306"/>
      <c r="H306"/>
      <c r="I306"/>
      <c r="J306"/>
      <c r="K306"/>
      <c r="L306"/>
      <c r="M306"/>
      <c r="N306"/>
      <c r="O306"/>
      <c r="P306"/>
    </row>
    <row r="307" spans="2:16" ht="12.45">
      <c r="B307"/>
      <c r="C307"/>
      <c r="D307"/>
      <c r="E307"/>
      <c r="F307"/>
      <c r="G307"/>
      <c r="H307"/>
      <c r="I307"/>
      <c r="J307"/>
      <c r="K307"/>
      <c r="L307"/>
      <c r="M307"/>
      <c r="N307"/>
      <c r="O307"/>
      <c r="P307"/>
    </row>
    <row r="308" spans="2:16" ht="12.45">
      <c r="B308"/>
      <c r="C308"/>
      <c r="D308"/>
      <c r="E308"/>
      <c r="F308"/>
      <c r="G308"/>
      <c r="H308"/>
      <c r="I308"/>
      <c r="J308"/>
      <c r="K308"/>
      <c r="L308"/>
      <c r="M308"/>
      <c r="N308"/>
      <c r="O308"/>
      <c r="P308"/>
    </row>
    <row r="309" spans="2:16" ht="12.45">
      <c r="B309"/>
      <c r="C309"/>
      <c r="D309"/>
      <c r="E309"/>
      <c r="F309"/>
      <c r="G309"/>
      <c r="H309"/>
      <c r="I309"/>
      <c r="J309"/>
      <c r="K309"/>
      <c r="L309"/>
      <c r="M309"/>
      <c r="N309"/>
      <c r="O309"/>
      <c r="P309"/>
    </row>
    <row r="310" spans="2:16" ht="12.45">
      <c r="B310"/>
      <c r="C310"/>
      <c r="D310"/>
      <c r="E310"/>
      <c r="F310"/>
      <c r="G310"/>
      <c r="H310"/>
      <c r="I310"/>
      <c r="J310"/>
      <c r="K310"/>
      <c r="L310"/>
      <c r="M310"/>
      <c r="N310"/>
      <c r="O310"/>
      <c r="P310"/>
    </row>
    <row r="311" spans="2:16" ht="12.45">
      <c r="B311"/>
      <c r="C311"/>
      <c r="D311"/>
      <c r="E311"/>
      <c r="F311"/>
      <c r="G311"/>
      <c r="H311"/>
      <c r="I311"/>
      <c r="J311"/>
      <c r="K311"/>
      <c r="L311"/>
      <c r="M311"/>
      <c r="N311"/>
      <c r="O311"/>
      <c r="P311"/>
    </row>
    <row r="312" spans="2:16" ht="12.45">
      <c r="B312"/>
      <c r="C312"/>
      <c r="D312"/>
      <c r="E312"/>
      <c r="F312"/>
      <c r="G312"/>
      <c r="H312"/>
      <c r="I312"/>
      <c r="J312"/>
      <c r="K312"/>
      <c r="L312"/>
      <c r="M312"/>
      <c r="N312"/>
      <c r="O312"/>
      <c r="P312"/>
    </row>
    <row r="313" spans="2:16" ht="12.45">
      <c r="B313"/>
      <c r="C313"/>
      <c r="D313"/>
      <c r="E313"/>
      <c r="F313"/>
      <c r="G313"/>
      <c r="H313"/>
      <c r="I313"/>
      <c r="J313"/>
      <c r="K313"/>
      <c r="L313"/>
      <c r="M313"/>
      <c r="N313"/>
      <c r="O313"/>
      <c r="P313"/>
    </row>
    <row r="314" spans="2:16" ht="12.45">
      <c r="B314"/>
      <c r="C314"/>
      <c r="D314"/>
      <c r="E314"/>
      <c r="F314"/>
      <c r="G314"/>
      <c r="H314"/>
      <c r="I314"/>
      <c r="J314"/>
      <c r="K314"/>
      <c r="L314"/>
      <c r="M314"/>
      <c r="N314"/>
      <c r="O314"/>
      <c r="P314"/>
    </row>
    <row r="315" spans="2:16" ht="12.45">
      <c r="B315"/>
      <c r="C315"/>
      <c r="D315"/>
      <c r="E315"/>
      <c r="F315"/>
      <c r="G315"/>
      <c r="H315"/>
      <c r="I315"/>
      <c r="J315"/>
      <c r="K315"/>
      <c r="L315"/>
      <c r="M315"/>
      <c r="N315"/>
      <c r="O315"/>
      <c r="P315"/>
    </row>
    <row r="316" spans="2:16" ht="12.45">
      <c r="B316"/>
      <c r="C316"/>
      <c r="D316"/>
      <c r="E316"/>
      <c r="F316"/>
      <c r="G316"/>
      <c r="H316"/>
      <c r="I316"/>
      <c r="J316"/>
      <c r="K316"/>
      <c r="L316"/>
      <c r="M316"/>
      <c r="N316"/>
      <c r="O316"/>
      <c r="P316"/>
    </row>
    <row r="317" spans="2:16" ht="12.45">
      <c r="B317"/>
      <c r="C317"/>
      <c r="D317"/>
      <c r="E317"/>
      <c r="F317"/>
      <c r="G317"/>
      <c r="H317"/>
      <c r="I317"/>
      <c r="J317"/>
      <c r="K317"/>
      <c r="L317"/>
      <c r="M317"/>
      <c r="N317"/>
      <c r="O317"/>
      <c r="P317"/>
    </row>
    <row r="318" spans="2:16" ht="12.45">
      <c r="B318"/>
      <c r="C318"/>
      <c r="D318"/>
      <c r="E318"/>
      <c r="F318"/>
      <c r="G318"/>
      <c r="H318"/>
      <c r="I318"/>
      <c r="J318"/>
      <c r="K318"/>
      <c r="L318"/>
      <c r="M318"/>
      <c r="N318"/>
      <c r="O318"/>
      <c r="P318"/>
    </row>
    <row r="319" spans="2:16" ht="12.45">
      <c r="B319"/>
      <c r="C319"/>
      <c r="D319"/>
      <c r="E319"/>
      <c r="F319"/>
      <c r="G319"/>
      <c r="H319"/>
      <c r="I319"/>
      <c r="J319"/>
      <c r="K319"/>
      <c r="L319"/>
      <c r="M319"/>
      <c r="N319"/>
      <c r="O319"/>
      <c r="P319"/>
    </row>
    <row r="320" spans="2:16" ht="12.45">
      <c r="B320"/>
      <c r="C320"/>
      <c r="D320"/>
      <c r="E320"/>
      <c r="F320"/>
      <c r="G320"/>
      <c r="H320"/>
      <c r="I320"/>
      <c r="J320"/>
      <c r="K320"/>
      <c r="L320"/>
      <c r="M320"/>
      <c r="N320"/>
      <c r="O320"/>
      <c r="P320"/>
    </row>
    <row r="321" spans="2:16" ht="12.45">
      <c r="B321"/>
      <c r="C321"/>
      <c r="D321"/>
      <c r="E321"/>
      <c r="F321"/>
      <c r="G321"/>
      <c r="H321"/>
      <c r="I321"/>
      <c r="J321"/>
      <c r="K321"/>
      <c r="L321"/>
      <c r="M321"/>
      <c r="N321"/>
      <c r="O321"/>
      <c r="P321"/>
    </row>
    <row r="322" spans="2:16" ht="12.45">
      <c r="B322"/>
      <c r="C322"/>
      <c r="D322"/>
      <c r="E322"/>
      <c r="F322"/>
      <c r="G322"/>
      <c r="H322"/>
      <c r="I322"/>
      <c r="J322"/>
      <c r="K322"/>
      <c r="L322"/>
      <c r="M322"/>
      <c r="N322"/>
      <c r="O322"/>
      <c r="P322"/>
    </row>
    <row r="323" spans="2:16" ht="12.45">
      <c r="B323"/>
      <c r="C323"/>
      <c r="D323"/>
      <c r="E323"/>
      <c r="F323"/>
      <c r="G323"/>
      <c r="H323"/>
      <c r="I323"/>
      <c r="J323"/>
      <c r="K323"/>
      <c r="L323"/>
      <c r="M323"/>
      <c r="N323"/>
      <c r="O323"/>
      <c r="P323"/>
    </row>
    <row r="324" spans="2:16" ht="12.45">
      <c r="B324"/>
      <c r="C324"/>
      <c r="D324"/>
      <c r="E324"/>
      <c r="F324"/>
      <c r="G324"/>
      <c r="H324"/>
      <c r="I324"/>
      <c r="J324"/>
      <c r="K324"/>
      <c r="L324"/>
      <c r="M324"/>
      <c r="N324"/>
      <c r="O324"/>
      <c r="P324"/>
    </row>
    <row r="325" spans="2:16" ht="12.45">
      <c r="B325"/>
      <c r="C325"/>
      <c r="D325"/>
      <c r="E325"/>
      <c r="F325"/>
      <c r="G325"/>
      <c r="H325"/>
      <c r="I325"/>
      <c r="J325"/>
      <c r="K325"/>
      <c r="L325"/>
      <c r="M325"/>
      <c r="N325"/>
      <c r="O325"/>
      <c r="P325"/>
    </row>
    <row r="326" spans="2:16" ht="12.45">
      <c r="B326"/>
      <c r="C326"/>
      <c r="D326"/>
      <c r="E326"/>
      <c r="F326"/>
      <c r="G326"/>
      <c r="H326"/>
      <c r="I326"/>
      <c r="J326"/>
      <c r="K326"/>
      <c r="L326"/>
      <c r="M326"/>
      <c r="N326"/>
      <c r="O326"/>
      <c r="P326"/>
    </row>
    <row r="327" spans="2:16" ht="12.45">
      <c r="B327"/>
      <c r="C327"/>
      <c r="D327"/>
      <c r="E327"/>
      <c r="F327"/>
      <c r="G327"/>
      <c r="H327"/>
      <c r="I327"/>
      <c r="J327"/>
      <c r="K327"/>
      <c r="L327"/>
      <c r="M327"/>
      <c r="N327"/>
      <c r="O327"/>
      <c r="P327"/>
    </row>
    <row r="328" spans="2:16" ht="12.45">
      <c r="B328"/>
      <c r="C328"/>
      <c r="D328"/>
      <c r="E328"/>
      <c r="F328"/>
      <c r="G328"/>
      <c r="H328"/>
      <c r="I328"/>
      <c r="J328"/>
      <c r="K328"/>
      <c r="L328"/>
      <c r="M328"/>
      <c r="N328"/>
      <c r="O328"/>
      <c r="P328"/>
    </row>
    <row r="329" spans="2:16" ht="12.45">
      <c r="B329"/>
      <c r="C329"/>
      <c r="D329"/>
      <c r="E329"/>
      <c r="F329"/>
      <c r="G329"/>
      <c r="H329"/>
      <c r="I329"/>
      <c r="J329"/>
      <c r="K329"/>
      <c r="L329"/>
      <c r="M329"/>
      <c r="N329"/>
      <c r="O329"/>
      <c r="P329"/>
    </row>
    <row r="330" spans="2:16" ht="12.45">
      <c r="B330"/>
      <c r="C330"/>
      <c r="D330"/>
      <c r="E330"/>
      <c r="F330"/>
      <c r="G330"/>
      <c r="H330"/>
      <c r="I330"/>
      <c r="J330"/>
      <c r="K330"/>
      <c r="L330"/>
      <c r="M330"/>
      <c r="N330"/>
      <c r="O330"/>
      <c r="P330"/>
    </row>
    <row r="331" spans="2:16" ht="12.45">
      <c r="B331"/>
      <c r="C331"/>
      <c r="D331"/>
      <c r="E331"/>
      <c r="F331"/>
      <c r="G331"/>
      <c r="H331"/>
      <c r="I331"/>
      <c r="J331"/>
      <c r="K331"/>
      <c r="L331"/>
      <c r="M331"/>
      <c r="N331"/>
      <c r="O331"/>
      <c r="P331"/>
    </row>
    <row r="332" spans="2:16" ht="12.45">
      <c r="B332"/>
      <c r="C332"/>
      <c r="D332"/>
      <c r="E332"/>
      <c r="F332"/>
      <c r="G332"/>
      <c r="H332"/>
      <c r="I332"/>
      <c r="J332"/>
      <c r="K332"/>
      <c r="L332"/>
      <c r="M332"/>
      <c r="N332"/>
      <c r="O332"/>
      <c r="P332"/>
    </row>
    <row r="333" spans="2:16" ht="12.45">
      <c r="B333"/>
      <c r="C333"/>
      <c r="D333"/>
      <c r="E333"/>
      <c r="F333"/>
      <c r="G333"/>
      <c r="H333"/>
      <c r="I333"/>
      <c r="J333"/>
      <c r="K333"/>
      <c r="L333"/>
      <c r="M333"/>
      <c r="N333"/>
      <c r="O333"/>
      <c r="P333"/>
    </row>
    <row r="334" spans="2:16" ht="12.45">
      <c r="B334"/>
      <c r="C334"/>
      <c r="D334"/>
      <c r="E334"/>
      <c r="F334"/>
      <c r="G334"/>
      <c r="H334"/>
      <c r="I334"/>
      <c r="J334"/>
      <c r="K334"/>
      <c r="L334"/>
      <c r="M334"/>
      <c r="N334"/>
      <c r="O334"/>
      <c r="P334"/>
    </row>
    <row r="335" spans="2:16" ht="12.45">
      <c r="B335"/>
      <c r="C335"/>
      <c r="D335"/>
      <c r="E335"/>
      <c r="F335"/>
      <c r="G335"/>
      <c r="H335"/>
      <c r="I335"/>
      <c r="J335"/>
      <c r="K335"/>
      <c r="L335"/>
      <c r="M335"/>
      <c r="N335"/>
      <c r="O335"/>
      <c r="P335"/>
    </row>
    <row r="336" spans="2:16" ht="12.45">
      <c r="B336"/>
      <c r="C336"/>
      <c r="D336"/>
      <c r="E336"/>
      <c r="F336"/>
      <c r="G336"/>
      <c r="H336"/>
      <c r="I336"/>
      <c r="J336"/>
      <c r="K336"/>
      <c r="L336"/>
      <c r="M336"/>
      <c r="N336"/>
      <c r="O336"/>
      <c r="P336"/>
    </row>
    <row r="337" spans="2:16" ht="12.45">
      <c r="B337"/>
      <c r="C337"/>
      <c r="D337"/>
      <c r="E337"/>
      <c r="F337"/>
      <c r="G337"/>
      <c r="H337"/>
      <c r="I337"/>
      <c r="J337"/>
      <c r="K337"/>
      <c r="L337"/>
      <c r="M337"/>
      <c r="N337"/>
      <c r="O337"/>
      <c r="P337"/>
    </row>
    <row r="338" spans="2:16" ht="12.45">
      <c r="B338"/>
      <c r="C338"/>
      <c r="D338"/>
      <c r="E338"/>
      <c r="F338"/>
      <c r="G338"/>
      <c r="H338"/>
      <c r="I338"/>
      <c r="J338"/>
      <c r="K338"/>
      <c r="L338"/>
      <c r="M338"/>
      <c r="N338"/>
      <c r="O338"/>
      <c r="P338"/>
    </row>
    <row r="339" spans="2:16" ht="12.45">
      <c r="B339"/>
      <c r="C339"/>
      <c r="D339"/>
      <c r="E339"/>
      <c r="F339"/>
      <c r="G339"/>
      <c r="H339"/>
      <c r="I339"/>
      <c r="J339"/>
      <c r="K339"/>
      <c r="L339"/>
      <c r="M339"/>
      <c r="N339"/>
      <c r="O339"/>
      <c r="P339"/>
    </row>
    <row r="340" spans="2:16" ht="12.45">
      <c r="B340"/>
      <c r="C340"/>
      <c r="D340"/>
      <c r="E340"/>
      <c r="F340"/>
      <c r="G340"/>
      <c r="H340"/>
      <c r="I340"/>
      <c r="J340"/>
      <c r="K340"/>
      <c r="L340"/>
      <c r="M340"/>
      <c r="N340"/>
      <c r="O340"/>
      <c r="P340"/>
    </row>
    <row r="341" spans="2:16" ht="12.45">
      <c r="B341"/>
      <c r="C341"/>
      <c r="D341"/>
      <c r="E341"/>
      <c r="F341"/>
      <c r="G341"/>
      <c r="H341"/>
      <c r="I341"/>
      <c r="J341"/>
      <c r="K341"/>
      <c r="L341"/>
      <c r="M341"/>
      <c r="N341"/>
      <c r="O341"/>
      <c r="P341"/>
    </row>
    <row r="342" spans="2:16" ht="12.45">
      <c r="B342"/>
      <c r="C342"/>
      <c r="D342"/>
      <c r="E342"/>
      <c r="F342"/>
      <c r="G342"/>
      <c r="H342"/>
      <c r="I342"/>
      <c r="J342"/>
      <c r="K342"/>
      <c r="L342"/>
      <c r="M342"/>
      <c r="N342"/>
      <c r="O342"/>
      <c r="P342"/>
    </row>
    <row r="343" spans="2:16" ht="12.45">
      <c r="B343"/>
      <c r="C343"/>
      <c r="D343"/>
      <c r="E343"/>
      <c r="F343"/>
      <c r="G343"/>
      <c r="H343"/>
      <c r="I343"/>
      <c r="J343"/>
      <c r="K343"/>
      <c r="L343"/>
      <c r="M343"/>
      <c r="N343"/>
      <c r="O343"/>
      <c r="P343"/>
    </row>
    <row r="344" spans="2:16" ht="12.45">
      <c r="B344"/>
      <c r="C344"/>
      <c r="D344"/>
      <c r="E344"/>
      <c r="F344"/>
      <c r="G344"/>
      <c r="H344"/>
      <c r="I344"/>
      <c r="J344"/>
      <c r="K344"/>
      <c r="L344"/>
      <c r="M344"/>
      <c r="N344"/>
      <c r="O344"/>
      <c r="P344"/>
    </row>
    <row r="345" spans="2:16" ht="12.45">
      <c r="B345"/>
      <c r="C345"/>
      <c r="D345"/>
      <c r="E345"/>
      <c r="F345"/>
      <c r="G345"/>
      <c r="H345"/>
      <c r="I345"/>
      <c r="J345"/>
      <c r="K345"/>
      <c r="L345"/>
      <c r="M345"/>
      <c r="N345"/>
      <c r="O345"/>
      <c r="P345"/>
    </row>
    <row r="346" spans="2:16" ht="12.45">
      <c r="B346"/>
      <c r="C346"/>
      <c r="D346"/>
      <c r="E346"/>
      <c r="F346"/>
      <c r="G346"/>
      <c r="H346"/>
      <c r="I346"/>
      <c r="J346"/>
      <c r="K346"/>
      <c r="L346"/>
      <c r="M346"/>
      <c r="N346"/>
      <c r="O346"/>
      <c r="P346"/>
    </row>
    <row r="347" spans="2:16" ht="12.45">
      <c r="B347"/>
      <c r="C347"/>
      <c r="D347"/>
      <c r="E347"/>
      <c r="F347"/>
      <c r="G347"/>
      <c r="H347"/>
      <c r="I347"/>
      <c r="J347"/>
      <c r="K347"/>
      <c r="L347"/>
      <c r="M347"/>
      <c r="N347"/>
      <c r="O347"/>
      <c r="P347"/>
    </row>
    <row r="348" spans="2:16" ht="12.45">
      <c r="B348"/>
      <c r="C348"/>
      <c r="D348"/>
      <c r="E348"/>
      <c r="F348"/>
      <c r="G348"/>
      <c r="H348"/>
      <c r="I348"/>
      <c r="J348"/>
      <c r="K348"/>
      <c r="L348"/>
      <c r="M348"/>
      <c r="N348"/>
      <c r="O348"/>
      <c r="P348"/>
    </row>
    <row r="349" spans="2:16" ht="12.45">
      <c r="B349"/>
      <c r="C349"/>
      <c r="D349"/>
      <c r="E349"/>
      <c r="F349"/>
      <c r="G349"/>
      <c r="H349"/>
      <c r="I349"/>
      <c r="J349"/>
      <c r="K349"/>
      <c r="L349"/>
      <c r="M349"/>
      <c r="N349"/>
      <c r="O349"/>
      <c r="P349"/>
    </row>
    <row r="350" spans="2:16" ht="12.45">
      <c r="B350"/>
      <c r="C350"/>
      <c r="D350"/>
      <c r="E350"/>
      <c r="F350"/>
      <c r="G350"/>
      <c r="H350"/>
      <c r="I350"/>
      <c r="J350"/>
      <c r="K350"/>
      <c r="L350"/>
      <c r="M350"/>
      <c r="N350"/>
      <c r="O350"/>
      <c r="P350"/>
    </row>
    <row r="351" spans="2:16" ht="12.45">
      <c r="B351"/>
      <c r="C351"/>
      <c r="D351"/>
      <c r="E351"/>
      <c r="F351"/>
      <c r="G351"/>
      <c r="H351"/>
      <c r="I351"/>
      <c r="J351"/>
      <c r="K351"/>
      <c r="L351"/>
      <c r="M351"/>
      <c r="N351"/>
      <c r="O351"/>
      <c r="P351"/>
    </row>
    <row r="352" spans="2:16" ht="12.45">
      <c r="B352"/>
      <c r="C352"/>
      <c r="D352"/>
      <c r="E352"/>
      <c r="F352"/>
      <c r="G352"/>
      <c r="H352"/>
      <c r="I352"/>
      <c r="J352"/>
      <c r="K352"/>
      <c r="L352"/>
      <c r="M352"/>
      <c r="N352"/>
      <c r="O352"/>
      <c r="P352"/>
    </row>
    <row r="353" spans="2:16" ht="12.45">
      <c r="B353"/>
      <c r="C353"/>
      <c r="D353"/>
      <c r="E353"/>
      <c r="F353"/>
      <c r="G353"/>
      <c r="H353"/>
      <c r="I353"/>
      <c r="J353"/>
      <c r="K353"/>
      <c r="L353"/>
      <c r="M353"/>
      <c r="N353"/>
      <c r="O353"/>
      <c r="P353"/>
    </row>
    <row r="354" spans="2:16" ht="12.45">
      <c r="B354"/>
      <c r="C354"/>
      <c r="D354"/>
      <c r="E354"/>
      <c r="F354"/>
      <c r="G354"/>
      <c r="H354"/>
      <c r="I354"/>
      <c r="J354"/>
      <c r="K354"/>
      <c r="L354"/>
      <c r="M354"/>
      <c r="N354"/>
      <c r="O354"/>
      <c r="P354"/>
    </row>
    <row r="355" spans="2:16" ht="12.45">
      <c r="B355"/>
      <c r="C355"/>
      <c r="D355"/>
      <c r="E355"/>
      <c r="F355"/>
      <c r="G355"/>
      <c r="H355"/>
      <c r="I355"/>
      <c r="J355"/>
      <c r="K355"/>
      <c r="L355"/>
      <c r="M355"/>
      <c r="N355"/>
      <c r="O355"/>
      <c r="P355"/>
    </row>
    <row r="356" spans="2:16" ht="12.45">
      <c r="B356"/>
      <c r="C356"/>
      <c r="D356"/>
      <c r="E356"/>
      <c r="F356"/>
      <c r="G356"/>
      <c r="H356"/>
      <c r="I356"/>
      <c r="J356"/>
      <c r="K356"/>
      <c r="L356"/>
      <c r="M356"/>
      <c r="N356"/>
      <c r="O356"/>
      <c r="P356"/>
    </row>
    <row r="357" spans="2:16" ht="12.45">
      <c r="B357"/>
      <c r="C357"/>
      <c r="D357"/>
      <c r="E357"/>
      <c r="F357"/>
      <c r="G357"/>
      <c r="H357"/>
      <c r="I357"/>
      <c r="J357"/>
      <c r="K357"/>
      <c r="L357"/>
      <c r="M357"/>
      <c r="N357"/>
      <c r="O357"/>
      <c r="P357"/>
    </row>
    <row r="358" spans="2:16" ht="12.45">
      <c r="B358"/>
      <c r="C358"/>
      <c r="D358"/>
      <c r="E358"/>
      <c r="F358"/>
      <c r="G358"/>
      <c r="H358"/>
      <c r="I358"/>
      <c r="J358"/>
      <c r="K358"/>
      <c r="L358"/>
      <c r="M358"/>
      <c r="N358"/>
      <c r="O358"/>
      <c r="P358"/>
    </row>
    <row r="359" spans="2:16" ht="12.45">
      <c r="B359"/>
      <c r="C359"/>
      <c r="D359"/>
      <c r="E359"/>
      <c r="F359"/>
      <c r="G359"/>
      <c r="H359"/>
      <c r="I359"/>
      <c r="J359"/>
      <c r="K359"/>
      <c r="L359"/>
      <c r="M359"/>
      <c r="N359"/>
      <c r="O359"/>
      <c r="P359"/>
    </row>
    <row r="360" spans="2:16" ht="12.45">
      <c r="B360"/>
      <c r="C360"/>
      <c r="D360"/>
      <c r="E360"/>
      <c r="F360"/>
      <c r="G360"/>
      <c r="H360"/>
      <c r="I360"/>
      <c r="J360"/>
      <c r="K360"/>
      <c r="L360"/>
      <c r="M360"/>
      <c r="N360"/>
      <c r="O360"/>
      <c r="P360"/>
    </row>
    <row r="361" spans="2:16" ht="12.45">
      <c r="B361"/>
      <c r="C361"/>
      <c r="D361"/>
      <c r="E361"/>
      <c r="F361"/>
      <c r="G361"/>
      <c r="H361"/>
      <c r="I361"/>
      <c r="J361"/>
      <c r="K361"/>
      <c r="L361"/>
      <c r="M361"/>
      <c r="N361"/>
      <c r="O361"/>
      <c r="P361"/>
    </row>
    <row r="362" spans="2:16" ht="12.45">
      <c r="B362"/>
      <c r="C362"/>
      <c r="D362"/>
      <c r="E362"/>
      <c r="F362"/>
      <c r="G362"/>
      <c r="H362"/>
      <c r="I362"/>
      <c r="J362"/>
      <c r="K362"/>
      <c r="L362"/>
      <c r="M362"/>
      <c r="N362"/>
      <c r="O362"/>
      <c r="P362"/>
    </row>
    <row r="363" spans="2:16" ht="12.45">
      <c r="B363"/>
      <c r="C363"/>
      <c r="D363"/>
      <c r="E363"/>
      <c r="F363"/>
      <c r="G363"/>
      <c r="H363"/>
      <c r="I363"/>
      <c r="J363"/>
      <c r="K363"/>
      <c r="L363"/>
      <c r="M363"/>
      <c r="N363"/>
      <c r="O363"/>
      <c r="P363"/>
    </row>
    <row r="364" spans="2:16" ht="12.45">
      <c r="B364"/>
      <c r="C364"/>
      <c r="D364"/>
      <c r="E364"/>
      <c r="F364"/>
      <c r="G364"/>
      <c r="H364"/>
      <c r="I364"/>
      <c r="J364"/>
      <c r="K364"/>
      <c r="L364"/>
      <c r="M364"/>
      <c r="N364"/>
      <c r="O364"/>
      <c r="P364"/>
    </row>
    <row r="365" spans="2:16" ht="12.45">
      <c r="B365"/>
      <c r="C365"/>
      <c r="D365"/>
      <c r="E365"/>
      <c r="F365"/>
      <c r="G365"/>
      <c r="H365"/>
      <c r="I365"/>
      <c r="J365"/>
      <c r="K365"/>
      <c r="L365"/>
      <c r="M365"/>
      <c r="N365"/>
      <c r="O365"/>
      <c r="P365"/>
    </row>
    <row r="366" spans="2:16" ht="12.45">
      <c r="B366"/>
      <c r="C366"/>
      <c r="D366"/>
      <c r="E366"/>
      <c r="F366"/>
      <c r="G366"/>
      <c r="H366"/>
      <c r="I366"/>
      <c r="J366"/>
      <c r="K366"/>
      <c r="L366"/>
      <c r="M366"/>
      <c r="N366"/>
      <c r="O366"/>
      <c r="P366"/>
    </row>
    <row r="367" spans="2:16" ht="12.45">
      <c r="B367"/>
      <c r="C367"/>
      <c r="D367"/>
      <c r="E367"/>
      <c r="F367"/>
      <c r="G367"/>
      <c r="H367"/>
      <c r="I367"/>
      <c r="J367"/>
      <c r="K367"/>
      <c r="L367"/>
      <c r="M367"/>
      <c r="N367"/>
      <c r="O367"/>
      <c r="P367"/>
    </row>
    <row r="368" spans="2:16" ht="12.45">
      <c r="B368"/>
      <c r="C368"/>
      <c r="D368"/>
      <c r="E368"/>
      <c r="F368"/>
      <c r="G368"/>
      <c r="H368"/>
      <c r="I368"/>
      <c r="J368"/>
      <c r="K368"/>
      <c r="L368"/>
      <c r="M368"/>
      <c r="N368"/>
      <c r="O368"/>
      <c r="P368"/>
    </row>
    <row r="369" spans="2:16" ht="12.45">
      <c r="B369"/>
      <c r="C369"/>
      <c r="D369"/>
      <c r="E369"/>
      <c r="F369"/>
      <c r="G369"/>
      <c r="H369"/>
      <c r="I369"/>
      <c r="J369"/>
      <c r="K369"/>
      <c r="L369"/>
      <c r="M369"/>
      <c r="N369"/>
      <c r="O369"/>
      <c r="P369"/>
    </row>
    <row r="370" spans="2:16" ht="12.45">
      <c r="B370"/>
      <c r="C370"/>
      <c r="D370"/>
      <c r="E370"/>
      <c r="F370"/>
      <c r="G370"/>
      <c r="H370"/>
      <c r="I370"/>
      <c r="J370"/>
      <c r="K370"/>
      <c r="L370"/>
      <c r="M370"/>
      <c r="N370"/>
      <c r="O370"/>
      <c r="P370"/>
    </row>
    <row r="371" spans="2:16" ht="12.45">
      <c r="B371"/>
      <c r="C371"/>
      <c r="D371"/>
      <c r="E371"/>
      <c r="F371"/>
      <c r="G371"/>
      <c r="H371"/>
      <c r="I371"/>
      <c r="J371"/>
      <c r="K371"/>
      <c r="L371"/>
      <c r="M371"/>
      <c r="N371"/>
      <c r="O371"/>
      <c r="P371"/>
    </row>
    <row r="372" spans="2:16" ht="12.45">
      <c r="B372"/>
      <c r="C372"/>
      <c r="D372"/>
      <c r="E372"/>
      <c r="F372"/>
      <c r="G372"/>
      <c r="H372"/>
      <c r="I372"/>
      <c r="J372"/>
      <c r="K372"/>
      <c r="L372"/>
      <c r="M372"/>
      <c r="N372"/>
      <c r="O372"/>
      <c r="P372"/>
    </row>
    <row r="373" spans="2:16" ht="12.45">
      <c r="B373"/>
      <c r="C373"/>
      <c r="D373"/>
      <c r="E373"/>
      <c r="F373"/>
      <c r="G373"/>
      <c r="H373"/>
      <c r="I373"/>
      <c r="J373"/>
      <c r="K373"/>
      <c r="L373"/>
      <c r="M373"/>
      <c r="N373"/>
      <c r="O373"/>
      <c r="P373"/>
    </row>
    <row r="374" spans="2:16" ht="12.45">
      <c r="B374"/>
      <c r="C374"/>
      <c r="D374"/>
      <c r="E374"/>
      <c r="F374"/>
      <c r="G374"/>
      <c r="H374"/>
      <c r="I374"/>
      <c r="J374"/>
      <c r="K374"/>
      <c r="L374"/>
      <c r="M374"/>
      <c r="N374"/>
      <c r="O374"/>
      <c r="P374"/>
    </row>
    <row r="375" spans="2:16" ht="12.45">
      <c r="B375"/>
      <c r="C375"/>
      <c r="D375"/>
      <c r="E375"/>
      <c r="F375"/>
      <c r="G375"/>
      <c r="H375"/>
      <c r="I375"/>
      <c r="J375"/>
      <c r="K375"/>
      <c r="L375"/>
      <c r="M375"/>
      <c r="N375"/>
      <c r="O375"/>
      <c r="P375"/>
    </row>
    <row r="376" spans="2:16" ht="12.45">
      <c r="B376"/>
      <c r="C376"/>
      <c r="D376"/>
      <c r="E376"/>
      <c r="F376"/>
      <c r="G376"/>
      <c r="H376"/>
      <c r="I376"/>
      <c r="J376"/>
      <c r="K376"/>
      <c r="L376"/>
      <c r="M376"/>
      <c r="N376"/>
      <c r="O376"/>
      <c r="P376"/>
    </row>
    <row r="377" spans="2:16" ht="12.45">
      <c r="B377"/>
      <c r="C377"/>
      <c r="D377"/>
      <c r="E377"/>
      <c r="F377"/>
      <c r="G377"/>
      <c r="H377"/>
      <c r="I377"/>
      <c r="J377"/>
      <c r="K377"/>
      <c r="L377"/>
      <c r="M377"/>
      <c r="N377"/>
      <c r="O377"/>
      <c r="P377"/>
    </row>
    <row r="378" spans="2:16" ht="12.45">
      <c r="B378"/>
      <c r="C378"/>
      <c r="D378"/>
      <c r="E378"/>
      <c r="F378"/>
      <c r="G378"/>
      <c r="H378"/>
      <c r="I378"/>
      <c r="J378"/>
      <c r="K378"/>
      <c r="L378"/>
      <c r="M378"/>
      <c r="N378"/>
      <c r="O378"/>
      <c r="P378"/>
    </row>
    <row r="379" spans="2:16" ht="12.45">
      <c r="B379"/>
      <c r="C379"/>
      <c r="D379"/>
      <c r="E379"/>
      <c r="F379"/>
      <c r="G379"/>
      <c r="H379"/>
      <c r="I379"/>
      <c r="J379"/>
      <c r="K379"/>
      <c r="L379"/>
      <c r="M379"/>
      <c r="N379"/>
      <c r="O379"/>
      <c r="P379"/>
    </row>
    <row r="380" spans="2:16" ht="12.45">
      <c r="B380"/>
      <c r="C380"/>
      <c r="D380"/>
      <c r="E380"/>
      <c r="F380"/>
      <c r="G380"/>
      <c r="H380"/>
      <c r="I380"/>
      <c r="J380"/>
      <c r="K380"/>
      <c r="L380"/>
      <c r="M380"/>
      <c r="N380"/>
      <c r="O380"/>
      <c r="P380"/>
    </row>
    <row r="381" spans="2:16" ht="12.45">
      <c r="B381"/>
      <c r="C381"/>
      <c r="D381"/>
      <c r="E381"/>
      <c r="F381"/>
      <c r="G381"/>
      <c r="H381"/>
      <c r="I381"/>
      <c r="J381"/>
      <c r="K381"/>
      <c r="L381"/>
      <c r="M381"/>
      <c r="N381"/>
      <c r="O381"/>
      <c r="P381"/>
    </row>
    <row r="382" spans="2:16" ht="12.45">
      <c r="B382"/>
      <c r="C382"/>
      <c r="D382"/>
      <c r="E382"/>
      <c r="F382"/>
      <c r="G382"/>
      <c r="H382"/>
      <c r="I382"/>
      <c r="J382"/>
      <c r="K382"/>
      <c r="L382"/>
      <c r="M382"/>
      <c r="N382"/>
      <c r="O382"/>
      <c r="P382"/>
    </row>
    <row r="383" spans="2:16" ht="12.45">
      <c r="B383"/>
      <c r="C383"/>
      <c r="D383"/>
      <c r="E383"/>
      <c r="F383"/>
      <c r="G383"/>
      <c r="H383"/>
      <c r="I383"/>
      <c r="J383"/>
      <c r="K383"/>
      <c r="L383"/>
      <c r="M383"/>
      <c r="N383"/>
      <c r="O383"/>
      <c r="P383"/>
    </row>
    <row r="384" spans="2:16" ht="12.45">
      <c r="B384"/>
      <c r="C384"/>
      <c r="D384"/>
      <c r="E384"/>
      <c r="F384"/>
      <c r="G384"/>
      <c r="H384"/>
      <c r="I384"/>
      <c r="J384"/>
      <c r="K384"/>
      <c r="L384"/>
      <c r="M384"/>
      <c r="N384"/>
      <c r="O384"/>
      <c r="P384"/>
    </row>
  </sheetData>
  <sheetProtection algorithmName="SHA-512" hashValue="/uIAYNX3396ntjimLZqmjIK1W17xJdW3rI1yUbZJFoiT8OgIlPmTNX6/GMYIcBLePSg7CNgnKU0BictK5mjgMw==" saltValue="2mWZJYok/e5rpYv77N/UjA==" spinCount="100000" sheet="1" objects="1" scenarios="1" pivotTables="0"/>
  <mergeCells count="4">
    <mergeCell ref="N7:P7"/>
    <mergeCell ref="N8:P8"/>
    <mergeCell ref="U7:W7"/>
    <mergeCell ref="U8:W8"/>
  </mergeCells>
  <conditionalFormatting sqref="C11:C267">
    <cfRule type="expression" dxfId="1128" priority="159" stopIfTrue="1">
      <formula>RIGHT($B11,1)="0"</formula>
    </cfRule>
  </conditionalFormatting>
  <conditionalFormatting sqref="J9:M10 N10:P10">
    <cfRule type="expression" dxfId="1127" priority="162" stopIfTrue="1">
      <formula>J$10&lt;&gt;""</formula>
    </cfRule>
    <cfRule type="expression" dxfId="1126" priority="163" stopIfTrue="1">
      <formula>J$10=""</formula>
    </cfRule>
  </conditionalFormatting>
  <conditionalFormatting sqref="J7:J8">
    <cfRule type="expression" dxfId="1125" priority="164" stopIfTrue="1">
      <formula>J$10&lt;&gt;""</formula>
    </cfRule>
    <cfRule type="expression" dxfId="1124" priority="165" stopIfTrue="1">
      <formula>J$10=""</formula>
    </cfRule>
  </conditionalFormatting>
  <conditionalFormatting sqref="J6:P6">
    <cfRule type="expression" dxfId="1123" priority="166" stopIfTrue="1">
      <formula>J$10&lt;&gt;""</formula>
    </cfRule>
    <cfRule type="expression" dxfId="1122" priority="167" stopIfTrue="1">
      <formula>J$10=""</formula>
    </cfRule>
  </conditionalFormatting>
  <conditionalFormatting sqref="J2:P4">
    <cfRule type="expression" dxfId="1121" priority="168" stopIfTrue="1">
      <formula>J$10&lt;&gt;""</formula>
    </cfRule>
    <cfRule type="expression" dxfId="1120" priority="169" stopIfTrue="1">
      <formula>J$10=""</formula>
    </cfRule>
  </conditionalFormatting>
  <conditionalFormatting sqref="B10 C9:I10">
    <cfRule type="expression" dxfId="1119" priority="170" stopIfTrue="1">
      <formula>TRUE</formula>
    </cfRule>
  </conditionalFormatting>
  <conditionalFormatting sqref="B9">
    <cfRule type="expression" dxfId="1118" priority="171" stopIfTrue="1">
      <formula>TRUE</formula>
    </cfRule>
  </conditionalFormatting>
  <conditionalFormatting sqref="J2:K4">
    <cfRule type="expression" dxfId="1117" priority="155" stopIfTrue="1">
      <formula>TRUE</formula>
    </cfRule>
  </conditionalFormatting>
  <conditionalFormatting sqref="J6:K6">
    <cfRule type="expression" dxfId="1116" priority="154" stopIfTrue="1">
      <formula>TRUE</formula>
    </cfRule>
  </conditionalFormatting>
  <conditionalFormatting sqref="J7:J8">
    <cfRule type="expression" dxfId="1115" priority="153" stopIfTrue="1">
      <formula>TRUE</formula>
    </cfRule>
  </conditionalFormatting>
  <conditionalFormatting sqref="J9:K10">
    <cfRule type="expression" dxfId="1114" priority="152" stopIfTrue="1">
      <formula>TRUE</formula>
    </cfRule>
  </conditionalFormatting>
  <conditionalFormatting sqref="B11:B267 D11:I267">
    <cfRule type="expression" dxfId="1113" priority="156" stopIfTrue="1">
      <formula>RIGHT($B11,1)="0"</formula>
    </cfRule>
  </conditionalFormatting>
  <conditionalFormatting sqref="C288">
    <cfRule type="expression" dxfId="1112" priority="149" stopIfTrue="1">
      <formula>RIGHT($B288,1)="0"</formula>
    </cfRule>
    <cfRule type="expression" dxfId="1111" priority="150" stopIfTrue="1">
      <formula>C288&lt;&gt;""</formula>
    </cfRule>
    <cfRule type="expression" dxfId="1110" priority="151" stopIfTrue="1">
      <formula>$I288&lt;&gt;""</formula>
    </cfRule>
  </conditionalFormatting>
  <conditionalFormatting sqref="B288 D288:I288">
    <cfRule type="expression" dxfId="1109" priority="146" stopIfTrue="1">
      <formula>RIGHT($B288,1)="0"</formula>
    </cfRule>
    <cfRule type="expression" dxfId="1108" priority="147" stopIfTrue="1">
      <formula>B288&lt;&gt;""</formula>
    </cfRule>
    <cfRule type="expression" dxfId="1107" priority="148" stopIfTrue="1">
      <formula>$I288&lt;&gt;""</formula>
    </cfRule>
  </conditionalFormatting>
  <conditionalFormatting sqref="C268:C287">
    <cfRule type="expression" dxfId="1106" priority="143" stopIfTrue="1">
      <formula>RIGHT($B268,1)="0"</formula>
    </cfRule>
    <cfRule type="expression" dxfId="1105" priority="144" stopIfTrue="1">
      <formula>C268&lt;&gt;""</formula>
    </cfRule>
    <cfRule type="expression" dxfId="1104" priority="145" stopIfTrue="1">
      <formula>$I268&lt;&gt;""</formula>
    </cfRule>
  </conditionalFormatting>
  <conditionalFormatting sqref="B268:B287 D268:I287">
    <cfRule type="expression" dxfId="1103" priority="140" stopIfTrue="1">
      <formula>RIGHT($B268,1)="0"</formula>
    </cfRule>
    <cfRule type="expression" dxfId="1102" priority="141" stopIfTrue="1">
      <formula>B268&lt;&gt;""</formula>
    </cfRule>
    <cfRule type="expression" dxfId="1101" priority="142" stopIfTrue="1">
      <formula>$I268&lt;&gt;""</formula>
    </cfRule>
  </conditionalFormatting>
  <conditionalFormatting sqref="C289">
    <cfRule type="expression" dxfId="1100" priority="137" stopIfTrue="1">
      <formula>RIGHT($B289,1)="0"</formula>
    </cfRule>
    <cfRule type="expression" dxfId="1099" priority="138" stopIfTrue="1">
      <formula>C289&lt;&gt;""</formula>
    </cfRule>
    <cfRule type="expression" dxfId="1098" priority="139" stopIfTrue="1">
      <formula>$I289&lt;&gt;""</formula>
    </cfRule>
  </conditionalFormatting>
  <conditionalFormatting sqref="B289 D289:I289">
    <cfRule type="expression" dxfId="1097" priority="134" stopIfTrue="1">
      <formula>RIGHT($B289,1)="0"</formula>
    </cfRule>
    <cfRule type="expression" dxfId="1096" priority="135" stopIfTrue="1">
      <formula>B289&lt;&gt;""</formula>
    </cfRule>
    <cfRule type="expression" dxfId="1095" priority="136" stopIfTrue="1">
      <formula>$I289&lt;&gt;""</formula>
    </cfRule>
  </conditionalFormatting>
  <conditionalFormatting sqref="C290 C292:C309">
    <cfRule type="expression" dxfId="1094" priority="131" stopIfTrue="1">
      <formula>RIGHT($B290,1)="0"</formula>
    </cfRule>
    <cfRule type="expression" dxfId="1093" priority="132" stopIfTrue="1">
      <formula>C290&lt;&gt;""</formula>
    </cfRule>
    <cfRule type="expression" dxfId="1092" priority="133" stopIfTrue="1">
      <formula>$I290&lt;&gt;""</formula>
    </cfRule>
  </conditionalFormatting>
  <conditionalFormatting sqref="B290 D290:I290 D292:I309 B292:B309">
    <cfRule type="expression" dxfId="1091" priority="128" stopIfTrue="1">
      <formula>RIGHT($B290,1)="0"</formula>
    </cfRule>
    <cfRule type="expression" dxfId="1090" priority="129" stopIfTrue="1">
      <formula>B290&lt;&gt;""</formula>
    </cfRule>
    <cfRule type="expression" dxfId="1089" priority="130" stopIfTrue="1">
      <formula>$I290&lt;&gt;""</formula>
    </cfRule>
  </conditionalFormatting>
  <conditionalFormatting sqref="C11:C290 C346:C353 C292:C321 C323 C325:C336 C339:C342 C355:C367">
    <cfRule type="expression" dxfId="1088" priority="160" stopIfTrue="1">
      <formula>C11&lt;&gt;""</formula>
    </cfRule>
    <cfRule type="expression" dxfId="1087" priority="161" stopIfTrue="1">
      <formula>$I11&lt;&gt;""</formula>
    </cfRule>
  </conditionalFormatting>
  <conditionalFormatting sqref="B11:B290 D11:I290 D346:I353 B344:B367 D292:I321 B292:B342 D323:I323 D325:I336 D339:I342 D355:I367">
    <cfRule type="expression" dxfId="1086" priority="157" stopIfTrue="1">
      <formula>B11&lt;&gt;""</formula>
    </cfRule>
    <cfRule type="expression" dxfId="1085" priority="158" stopIfTrue="1">
      <formula>$I11&lt;&gt;""</formula>
    </cfRule>
  </conditionalFormatting>
  <conditionalFormatting sqref="C343">
    <cfRule type="expression" dxfId="1084" priority="125" stopIfTrue="1">
      <formula>RIGHT($B343,1)="0"</formula>
    </cfRule>
  </conditionalFormatting>
  <conditionalFormatting sqref="B343 D343:I343">
    <cfRule type="expression" dxfId="1083" priority="122" stopIfTrue="1">
      <formula>RIGHT($B343,1)="0"</formula>
    </cfRule>
  </conditionalFormatting>
  <conditionalFormatting sqref="C343">
    <cfRule type="expression" dxfId="1082" priority="126" stopIfTrue="1">
      <formula>C343&lt;&gt;""</formula>
    </cfRule>
    <cfRule type="expression" dxfId="1081" priority="127" stopIfTrue="1">
      <formula>$I343&lt;&gt;""</formula>
    </cfRule>
  </conditionalFormatting>
  <conditionalFormatting sqref="B343 D343:I343">
    <cfRule type="expression" dxfId="1080" priority="123" stopIfTrue="1">
      <formula>B343&lt;&gt;""</formula>
    </cfRule>
    <cfRule type="expression" dxfId="1079" priority="124" stopIfTrue="1">
      <formula>$I343&lt;&gt;""</formula>
    </cfRule>
  </conditionalFormatting>
  <conditionalFormatting pivot="1" sqref="J232:P232 J217:P217 J281:P281">
    <cfRule type="expression" dxfId="1078" priority="120" stopIfTrue="1">
      <formula>J217&lt;&gt;""</formula>
    </cfRule>
    <cfRule type="expression" dxfId="1077" priority="121" stopIfTrue="1">
      <formula>$I217&lt;&gt;""</formula>
    </cfRule>
  </conditionalFormatting>
  <conditionalFormatting sqref="C291">
    <cfRule type="expression" dxfId="1076" priority="113" stopIfTrue="1">
      <formula>RIGHT($B291,1)="0"</formula>
    </cfRule>
    <cfRule type="expression" dxfId="1075" priority="114" stopIfTrue="1">
      <formula>C291&lt;&gt;""</formula>
    </cfRule>
    <cfRule type="expression" dxfId="1074" priority="115" stopIfTrue="1">
      <formula>$I291&lt;&gt;""</formula>
    </cfRule>
  </conditionalFormatting>
  <conditionalFormatting sqref="B291 D291:I291">
    <cfRule type="expression" dxfId="1073" priority="110" stopIfTrue="1">
      <formula>RIGHT($B291,1)="0"</formula>
    </cfRule>
    <cfRule type="expression" dxfId="1072" priority="111" stopIfTrue="1">
      <formula>B291&lt;&gt;""</formula>
    </cfRule>
    <cfRule type="expression" dxfId="1071" priority="112" stopIfTrue="1">
      <formula>$I291&lt;&gt;""</formula>
    </cfRule>
  </conditionalFormatting>
  <conditionalFormatting sqref="C291">
    <cfRule type="expression" dxfId="1070" priority="118" stopIfTrue="1">
      <formula>C291&lt;&gt;""</formula>
    </cfRule>
    <cfRule type="expression" dxfId="1069" priority="119" stopIfTrue="1">
      <formula>$I291&lt;&gt;""</formula>
    </cfRule>
  </conditionalFormatting>
  <conditionalFormatting sqref="B291 D291:I291">
    <cfRule type="expression" dxfId="1068" priority="116" stopIfTrue="1">
      <formula>B291&lt;&gt;""</formula>
    </cfRule>
    <cfRule type="expression" dxfId="1067" priority="117" stopIfTrue="1">
      <formula>$I291&lt;&gt;""</formula>
    </cfRule>
  </conditionalFormatting>
  <conditionalFormatting sqref="C322">
    <cfRule type="expression" dxfId="1066" priority="103" stopIfTrue="1">
      <formula>RIGHT($B322,1)="0"</formula>
    </cfRule>
    <cfRule type="expression" dxfId="1065" priority="104" stopIfTrue="1">
      <formula>C322&lt;&gt;""</formula>
    </cfRule>
    <cfRule type="expression" dxfId="1064" priority="105" stopIfTrue="1">
      <formula>$I322&lt;&gt;""</formula>
    </cfRule>
  </conditionalFormatting>
  <conditionalFormatting sqref="D322:I322">
    <cfRule type="expression" dxfId="1063" priority="100" stopIfTrue="1">
      <formula>RIGHT($B322,1)="0"</formula>
    </cfRule>
    <cfRule type="expression" dxfId="1062" priority="101" stopIfTrue="1">
      <formula>D322&lt;&gt;""</formula>
    </cfRule>
    <cfRule type="expression" dxfId="1061" priority="102" stopIfTrue="1">
      <formula>$I322&lt;&gt;""</formula>
    </cfRule>
  </conditionalFormatting>
  <conditionalFormatting sqref="C322">
    <cfRule type="expression" dxfId="1060" priority="108" stopIfTrue="1">
      <formula>C322&lt;&gt;""</formula>
    </cfRule>
    <cfRule type="expression" dxfId="1059" priority="109" stopIfTrue="1">
      <formula>$I322&lt;&gt;""</formula>
    </cfRule>
  </conditionalFormatting>
  <conditionalFormatting sqref="D322:I322">
    <cfRule type="expression" dxfId="1058" priority="106" stopIfTrue="1">
      <formula>D322&lt;&gt;""</formula>
    </cfRule>
    <cfRule type="expression" dxfId="1057" priority="107" stopIfTrue="1">
      <formula>$I322&lt;&gt;""</formula>
    </cfRule>
  </conditionalFormatting>
  <conditionalFormatting sqref="C324">
    <cfRule type="expression" dxfId="1056" priority="93" stopIfTrue="1">
      <formula>RIGHT($B324,1)="0"</formula>
    </cfRule>
    <cfRule type="expression" dxfId="1055" priority="94" stopIfTrue="1">
      <formula>C324&lt;&gt;""</formula>
    </cfRule>
    <cfRule type="expression" dxfId="1054" priority="95" stopIfTrue="1">
      <formula>$I324&lt;&gt;""</formula>
    </cfRule>
  </conditionalFormatting>
  <conditionalFormatting sqref="D324:I324">
    <cfRule type="expression" dxfId="1053" priority="90" stopIfTrue="1">
      <formula>RIGHT($B324,1)="0"</formula>
    </cfRule>
    <cfRule type="expression" dxfId="1052" priority="91" stopIfTrue="1">
      <formula>D324&lt;&gt;""</formula>
    </cfRule>
    <cfRule type="expression" dxfId="1051" priority="92" stopIfTrue="1">
      <formula>$I324&lt;&gt;""</formula>
    </cfRule>
  </conditionalFormatting>
  <conditionalFormatting sqref="C324">
    <cfRule type="expression" dxfId="1050" priority="98" stopIfTrue="1">
      <formula>C324&lt;&gt;""</formula>
    </cfRule>
    <cfRule type="expression" dxfId="1049" priority="99" stopIfTrue="1">
      <formula>$I324&lt;&gt;""</formula>
    </cfRule>
  </conditionalFormatting>
  <conditionalFormatting sqref="D324:I324">
    <cfRule type="expression" dxfId="1048" priority="96" stopIfTrue="1">
      <formula>D324&lt;&gt;""</formula>
    </cfRule>
    <cfRule type="expression" dxfId="1047" priority="97" stopIfTrue="1">
      <formula>$I324&lt;&gt;""</formula>
    </cfRule>
  </conditionalFormatting>
  <conditionalFormatting sqref="C337">
    <cfRule type="expression" dxfId="1046" priority="83" stopIfTrue="1">
      <formula>RIGHT($B337,1)="0"</formula>
    </cfRule>
    <cfRule type="expression" dxfId="1045" priority="84" stopIfTrue="1">
      <formula>C337&lt;&gt;""</formula>
    </cfRule>
    <cfRule type="expression" dxfId="1044" priority="85" stopIfTrue="1">
      <formula>$I337&lt;&gt;""</formula>
    </cfRule>
  </conditionalFormatting>
  <conditionalFormatting sqref="D337:I337">
    <cfRule type="expression" dxfId="1043" priority="80" stopIfTrue="1">
      <formula>RIGHT($B337,1)="0"</formula>
    </cfRule>
    <cfRule type="expression" dxfId="1042" priority="81" stopIfTrue="1">
      <formula>D337&lt;&gt;""</formula>
    </cfRule>
    <cfRule type="expression" dxfId="1041" priority="82" stopIfTrue="1">
      <formula>$I337&lt;&gt;""</formula>
    </cfRule>
  </conditionalFormatting>
  <conditionalFormatting sqref="C337">
    <cfRule type="expression" dxfId="1040" priority="88" stopIfTrue="1">
      <formula>C337&lt;&gt;""</formula>
    </cfRule>
    <cfRule type="expression" dxfId="1039" priority="89" stopIfTrue="1">
      <formula>$I337&lt;&gt;""</formula>
    </cfRule>
  </conditionalFormatting>
  <conditionalFormatting sqref="D337:I337">
    <cfRule type="expression" dxfId="1038" priority="86" stopIfTrue="1">
      <formula>D337&lt;&gt;""</formula>
    </cfRule>
    <cfRule type="expression" dxfId="1037" priority="87" stopIfTrue="1">
      <formula>$I337&lt;&gt;""</formula>
    </cfRule>
  </conditionalFormatting>
  <conditionalFormatting sqref="C344">
    <cfRule type="expression" dxfId="1036" priority="73" stopIfTrue="1">
      <formula>RIGHT($B344,1)="0"</formula>
    </cfRule>
    <cfRule type="expression" dxfId="1035" priority="74" stopIfTrue="1">
      <formula>C344&lt;&gt;""</formula>
    </cfRule>
    <cfRule type="expression" dxfId="1034" priority="75" stopIfTrue="1">
      <formula>$I344&lt;&gt;""</formula>
    </cfRule>
  </conditionalFormatting>
  <conditionalFormatting sqref="D344:I344">
    <cfRule type="expression" dxfId="1033" priority="70" stopIfTrue="1">
      <formula>RIGHT($B344,1)="0"</formula>
    </cfRule>
    <cfRule type="expression" dxfId="1032" priority="71" stopIfTrue="1">
      <formula>D344&lt;&gt;""</formula>
    </cfRule>
    <cfRule type="expression" dxfId="1031" priority="72" stopIfTrue="1">
      <formula>$I344&lt;&gt;""</formula>
    </cfRule>
  </conditionalFormatting>
  <conditionalFormatting sqref="C344">
    <cfRule type="expression" dxfId="1030" priority="78" stopIfTrue="1">
      <formula>C344&lt;&gt;""</formula>
    </cfRule>
    <cfRule type="expression" dxfId="1029" priority="79" stopIfTrue="1">
      <formula>$I344&lt;&gt;""</formula>
    </cfRule>
  </conditionalFormatting>
  <conditionalFormatting sqref="D344:I344">
    <cfRule type="expression" dxfId="1028" priority="76" stopIfTrue="1">
      <formula>D344&lt;&gt;""</formula>
    </cfRule>
    <cfRule type="expression" dxfId="1027" priority="77" stopIfTrue="1">
      <formula>$I344&lt;&gt;""</formula>
    </cfRule>
  </conditionalFormatting>
  <conditionalFormatting sqref="C354">
    <cfRule type="expression" dxfId="1026" priority="63" stopIfTrue="1">
      <formula>RIGHT($B354,1)="0"</formula>
    </cfRule>
    <cfRule type="expression" dxfId="1025" priority="64" stopIfTrue="1">
      <formula>C354&lt;&gt;""</formula>
    </cfRule>
    <cfRule type="expression" dxfId="1024" priority="65" stopIfTrue="1">
      <formula>$I354&lt;&gt;""</formula>
    </cfRule>
  </conditionalFormatting>
  <conditionalFormatting sqref="D354:I354">
    <cfRule type="expression" dxfId="1023" priority="60" stopIfTrue="1">
      <formula>RIGHT($B354,1)="0"</formula>
    </cfRule>
    <cfRule type="expression" dxfId="1022" priority="61" stopIfTrue="1">
      <formula>D354&lt;&gt;""</formula>
    </cfRule>
    <cfRule type="expression" dxfId="1021" priority="62" stopIfTrue="1">
      <formula>$I354&lt;&gt;""</formula>
    </cfRule>
  </conditionalFormatting>
  <conditionalFormatting sqref="C354">
    <cfRule type="expression" dxfId="1020" priority="68" stopIfTrue="1">
      <formula>C354&lt;&gt;""</formula>
    </cfRule>
    <cfRule type="expression" dxfId="1019" priority="69" stopIfTrue="1">
      <formula>$I354&lt;&gt;""</formula>
    </cfRule>
  </conditionalFormatting>
  <conditionalFormatting sqref="D354:I354">
    <cfRule type="expression" dxfId="1018" priority="66" stopIfTrue="1">
      <formula>D354&lt;&gt;""</formula>
    </cfRule>
    <cfRule type="expression" dxfId="1017" priority="67" stopIfTrue="1">
      <formula>$I354&lt;&gt;""</formula>
    </cfRule>
  </conditionalFormatting>
  <conditionalFormatting sqref="C345">
    <cfRule type="expression" dxfId="1016" priority="53" stopIfTrue="1">
      <formula>RIGHT($B345,1)="0"</formula>
    </cfRule>
    <cfRule type="expression" dxfId="1015" priority="54" stopIfTrue="1">
      <formula>C345&lt;&gt;""</formula>
    </cfRule>
    <cfRule type="expression" dxfId="1014" priority="55" stopIfTrue="1">
      <formula>$I345&lt;&gt;""</formula>
    </cfRule>
  </conditionalFormatting>
  <conditionalFormatting sqref="D345:I345">
    <cfRule type="expression" dxfId="1013" priority="50" stopIfTrue="1">
      <formula>RIGHT($B345,1)="0"</formula>
    </cfRule>
    <cfRule type="expression" dxfId="1012" priority="51" stopIfTrue="1">
      <formula>D345&lt;&gt;""</formula>
    </cfRule>
    <cfRule type="expression" dxfId="1011" priority="52" stopIfTrue="1">
      <formula>$I345&lt;&gt;""</formula>
    </cfRule>
  </conditionalFormatting>
  <conditionalFormatting sqref="C345">
    <cfRule type="expression" dxfId="1010" priority="58" stopIfTrue="1">
      <formula>C345&lt;&gt;""</formula>
    </cfRule>
    <cfRule type="expression" dxfId="1009" priority="59" stopIfTrue="1">
      <formula>$I345&lt;&gt;""</formula>
    </cfRule>
  </conditionalFormatting>
  <conditionalFormatting sqref="D345:I345">
    <cfRule type="expression" dxfId="1008" priority="56" stopIfTrue="1">
      <formula>D345&lt;&gt;""</formula>
    </cfRule>
    <cfRule type="expression" dxfId="1007" priority="57" stopIfTrue="1">
      <formula>$I345&lt;&gt;""</formula>
    </cfRule>
  </conditionalFormatting>
  <conditionalFormatting sqref="C338">
    <cfRule type="expression" dxfId="1006" priority="43" stopIfTrue="1">
      <formula>RIGHT($B338,1)="0"</formula>
    </cfRule>
    <cfRule type="expression" dxfId="1005" priority="44" stopIfTrue="1">
      <formula>C338&lt;&gt;""</formula>
    </cfRule>
    <cfRule type="expression" dxfId="1004" priority="45" stopIfTrue="1">
      <formula>$I338&lt;&gt;""</formula>
    </cfRule>
  </conditionalFormatting>
  <conditionalFormatting sqref="D338:I338">
    <cfRule type="expression" dxfId="1003" priority="40" stopIfTrue="1">
      <formula>RIGHT($B338,1)="0"</formula>
    </cfRule>
    <cfRule type="expression" dxfId="1002" priority="41" stopIfTrue="1">
      <formula>D338&lt;&gt;""</formula>
    </cfRule>
    <cfRule type="expression" dxfId="1001" priority="42" stopIfTrue="1">
      <formula>$I338&lt;&gt;""</formula>
    </cfRule>
  </conditionalFormatting>
  <conditionalFormatting sqref="C338">
    <cfRule type="expression" dxfId="1000" priority="48" stopIfTrue="1">
      <formula>C338&lt;&gt;""</formula>
    </cfRule>
    <cfRule type="expression" dxfId="999" priority="49" stopIfTrue="1">
      <formula>$I338&lt;&gt;""</formula>
    </cfRule>
  </conditionalFormatting>
  <conditionalFormatting sqref="D338:I338">
    <cfRule type="expression" dxfId="998" priority="46" stopIfTrue="1">
      <formula>D338&lt;&gt;""</formula>
    </cfRule>
    <cfRule type="expression" dxfId="997" priority="47" stopIfTrue="1">
      <formula>$I338&lt;&gt;""</formula>
    </cfRule>
  </conditionalFormatting>
  <conditionalFormatting sqref="C368:I384">
    <cfRule type="expression" dxfId="996" priority="38" stopIfTrue="1">
      <formula>C368&lt;&gt;""</formula>
    </cfRule>
    <cfRule type="expression" dxfId="995" priority="39" stopIfTrue="1">
      <formula>$I368&lt;&gt;""</formula>
    </cfRule>
  </conditionalFormatting>
  <conditionalFormatting sqref="K7:K8">
    <cfRule type="expression" dxfId="994" priority="27" stopIfTrue="1">
      <formula>K$10&lt;&gt;""</formula>
    </cfRule>
    <cfRule type="expression" dxfId="993" priority="28" stopIfTrue="1">
      <formula>K$10=""</formula>
    </cfRule>
  </conditionalFormatting>
  <conditionalFormatting sqref="K7:K8">
    <cfRule type="expression" dxfId="992" priority="26" stopIfTrue="1">
      <formula>TRUE</formula>
    </cfRule>
  </conditionalFormatting>
  <conditionalFormatting sqref="N9">
    <cfRule type="expression" dxfId="991" priority="24" stopIfTrue="1">
      <formula>N$10&lt;&gt;""</formula>
    </cfRule>
    <cfRule type="expression" dxfId="990" priority="25" stopIfTrue="1">
      <formula>N$10=""</formula>
    </cfRule>
  </conditionalFormatting>
  <conditionalFormatting sqref="O9:P9">
    <cfRule type="expression" dxfId="989" priority="16" stopIfTrue="1">
      <formula>O$10&lt;&gt;""</formula>
    </cfRule>
    <cfRule type="expression" dxfId="988" priority="17" stopIfTrue="1">
      <formula>O$10=""</formula>
    </cfRule>
  </conditionalFormatting>
  <conditionalFormatting sqref="Q6:W6">
    <cfRule type="expression" dxfId="987" priority="8" stopIfTrue="1">
      <formula>Q$10&lt;&gt;""</formula>
    </cfRule>
    <cfRule type="expression" dxfId="986" priority="9" stopIfTrue="1">
      <formula>Q$10=""</formula>
    </cfRule>
  </conditionalFormatting>
  <conditionalFormatting sqref="Q2:W4">
    <cfRule type="expression" dxfId="985" priority="10" stopIfTrue="1">
      <formula>Q$10&lt;&gt;""</formula>
    </cfRule>
    <cfRule type="expression" dxfId="984" priority="11" stopIfTrue="1">
      <formula>Q$10=""</formula>
    </cfRule>
  </conditionalFormatting>
  <conditionalFormatting sqref="Q10:W10">
    <cfRule type="expression" dxfId="983" priority="6" stopIfTrue="1">
      <formula>Q$10&lt;&gt;""</formula>
    </cfRule>
    <cfRule type="expression" dxfId="982" priority="7" stopIfTrue="1">
      <formula>Q$10=""</formula>
    </cfRule>
  </conditionalFormatting>
  <conditionalFormatting sqref="Q9:W9">
    <cfRule type="expression" dxfId="981" priority="4" stopIfTrue="1">
      <formula>Q$10&lt;&gt;""</formula>
    </cfRule>
    <cfRule type="expression" dxfId="980" priority="5" stopIfTrue="1">
      <formula>Q$10=""</formula>
    </cfRule>
  </conditionalFormatting>
  <conditionalFormatting pivot="1" sqref="J11:W11">
    <cfRule type="expression" dxfId="979" priority="1" stopIfTrue="1">
      <formula>RIGHT($B11,1)="0"</formula>
    </cfRule>
  </conditionalFormatting>
  <conditionalFormatting pivot="1" sqref="J11:W11">
    <cfRule type="expression" dxfId="978" priority="2" stopIfTrue="1">
      <formula>J11&lt;&gt;""</formula>
    </cfRule>
    <cfRule type="expression" dxfId="977" priority="3" stopIfTrue="1">
      <formula>$I11&lt;&gt;""</formula>
    </cfRule>
  </conditionalFormatting>
  <hyperlinks>
    <hyperlink ref="N38:P38" location="Comment!A1" display="* For additional details on Kaspersky Security for Virtualization" xr:uid="{6D84A2FB-AEF2-4EFF-8106-E0F52DC71D9D}"/>
    <hyperlink ref="N37:P37" location="Comment!A1" display="* For additional details on Kaspersky Security for Virtualization" xr:uid="{9845C868-6C3B-47C0-A51D-7A4D36D8801B}"/>
    <hyperlink ref="U7" location="Comment!A1" display="* For additional details please see" xr:uid="{D356BD15-80A2-4833-96AC-5D5B077FC97B}"/>
    <hyperlink ref="U8" location="Comment!A1" display="specifications in Comment section" xr:uid="{749BDBB2-5EC7-4552-81C1-99464B120723}"/>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E6-392E-4D56-86DD-DEFBE5288646}">
  <sheetPr codeName="Sheet32">
    <tabColor indexed="42"/>
  </sheetPr>
  <dimension ref="A1:Q384"/>
  <sheetViews>
    <sheetView showGridLines="0" showRowColHeaders="0" workbookViewId="0"/>
  </sheetViews>
  <sheetFormatPr defaultColWidth="9.15234375" defaultRowHeight="10.3"/>
  <cols>
    <col min="1" max="1" width="1.4609375" style="24" customWidth="1"/>
    <col min="2" max="2" width="8.53515625" style="26" hidden="1" customWidth="1"/>
    <col min="3" max="3" width="58.53515625" style="26" customWidth="1"/>
    <col min="4" max="4" width="17.23046875" style="26" hidden="1" customWidth="1"/>
    <col min="5" max="5" width="13.15234375" style="26" bestFit="1" customWidth="1"/>
    <col min="6" max="6" width="18.84375" style="26" hidden="1" customWidth="1"/>
    <col min="7" max="7" width="11.53515625" style="24" customWidth="1"/>
    <col min="8" max="8" width="7.4609375" style="24" customWidth="1"/>
    <col min="9" max="9" width="10.53515625" style="24" customWidth="1"/>
    <col min="10" max="10" width="7.53515625" style="24" bestFit="1" customWidth="1"/>
    <col min="11" max="11" width="12.53515625" style="24" customWidth="1"/>
    <col min="12" max="17" width="6.15234375" style="24" customWidth="1"/>
    <col min="18" max="16384" width="9.15234375" style="24"/>
  </cols>
  <sheetData>
    <row r="1" spans="1:17" s="1" customFormat="1" ht="7.5" customHeight="1">
      <c r="D1" s="2"/>
      <c r="E1" s="3"/>
      <c r="F1" s="3"/>
      <c r="G1" s="3"/>
      <c r="H1" s="3"/>
      <c r="I1" s="3"/>
      <c r="J1" s="3"/>
      <c r="K1" s="3"/>
    </row>
    <row r="2" spans="1:17" s="1" customFormat="1" ht="13.5" customHeight="1">
      <c r="A2" s="4"/>
      <c r="B2" s="110"/>
      <c r="C2" s="110"/>
      <c r="D2" s="110"/>
      <c r="E2" s="110"/>
      <c r="F2" s="110"/>
      <c r="G2" s="110"/>
      <c r="H2" s="110"/>
      <c r="I2" s="110"/>
      <c r="J2" s="110"/>
      <c r="K2" s="110"/>
      <c r="L2" s="110"/>
      <c r="M2" s="41"/>
      <c r="N2" s="41"/>
      <c r="O2" s="41"/>
      <c r="P2" s="41"/>
      <c r="Q2" s="41"/>
    </row>
    <row r="3" spans="1:17" s="1" customFormat="1" ht="13.5" customHeight="1">
      <c r="A3" s="4"/>
      <c r="B3" s="110"/>
      <c r="C3" s="110"/>
      <c r="D3" s="110"/>
      <c r="E3" s="110"/>
      <c r="F3" s="110"/>
      <c r="G3" s="110"/>
      <c r="H3" s="110"/>
      <c r="I3" s="110"/>
      <c r="J3" s="110"/>
      <c r="K3" s="110"/>
      <c r="L3" s="110"/>
      <c r="M3" s="41"/>
      <c r="N3" s="41"/>
      <c r="O3" s="41"/>
      <c r="P3" s="41"/>
      <c r="Q3" s="41"/>
    </row>
    <row r="4" spans="1:17" s="1" customFormat="1" ht="12.75" customHeight="1">
      <c r="A4" s="4"/>
      <c r="B4" s="110"/>
      <c r="C4" s="110"/>
      <c r="D4" s="110"/>
      <c r="E4" s="110"/>
      <c r="F4" s="110"/>
      <c r="G4" s="110"/>
      <c r="H4" s="110"/>
      <c r="I4" s="110"/>
      <c r="J4" s="110"/>
      <c r="K4" s="110"/>
      <c r="L4" s="110"/>
      <c r="M4" s="41"/>
      <c r="N4" s="41"/>
      <c r="O4" s="41"/>
      <c r="P4" s="41"/>
      <c r="Q4" s="41"/>
    </row>
    <row r="5" spans="1:17" s="1" customFormat="1" ht="4.5" customHeight="1">
      <c r="A5" s="4"/>
      <c r="B5" s="4"/>
      <c r="C5" s="4"/>
      <c r="D5" s="4"/>
      <c r="E5" s="4"/>
      <c r="F5" s="4"/>
      <c r="G5" s="4"/>
      <c r="H5" s="4"/>
      <c r="I5" s="4"/>
      <c r="J5" s="4"/>
      <c r="K5" s="4"/>
      <c r="L5" s="4"/>
      <c r="M5" s="4"/>
      <c r="N5" s="4"/>
      <c r="O5" s="4"/>
      <c r="P5" s="4"/>
      <c r="Q5" s="4"/>
    </row>
    <row r="6" spans="1:17" s="5" customFormat="1" ht="3.75" customHeight="1">
      <c r="B6" s="27"/>
      <c r="C6" s="27"/>
      <c r="D6" s="27"/>
      <c r="E6" s="27"/>
      <c r="F6" s="27"/>
      <c r="G6" s="27"/>
      <c r="H6" s="27"/>
      <c r="I6" s="27"/>
      <c r="J6" s="27"/>
      <c r="K6" s="27"/>
      <c r="L6" s="27"/>
      <c r="M6" s="27"/>
      <c r="N6" s="27"/>
      <c r="O6" s="27"/>
      <c r="P6" s="27"/>
      <c r="Q6" s="27"/>
    </row>
    <row r="7" spans="1:17"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
      <c r="K7" s="281" t="s">
        <v>655</v>
      </c>
      <c r="L7" s="172"/>
      <c r="M7" s="172"/>
      <c r="N7" s="172"/>
      <c r="O7" s="28"/>
      <c r="P7" s="28"/>
      <c r="Q7" s="28"/>
    </row>
    <row r="8" spans="1:17" s="5" customFormat="1" ht="10.5" customHeight="1">
      <c r="B8" s="29"/>
      <c r="C8" s="57" t="str">
        <f ca="1">CONCATENATE(Data!A5,". ",Data!A7)</f>
        <v>Kaspersky Lab. 39A/3 Leningradskoe Shosse Moscow, 125212. 0</v>
      </c>
      <c r="D8" s="28"/>
      <c r="E8" s="28"/>
      <c r="F8" s="28"/>
      <c r="G8" s="28"/>
      <c r="H8" s="28"/>
      <c r="I8" s="28"/>
      <c r="J8" s="28"/>
      <c r="K8" s="281" t="s">
        <v>656</v>
      </c>
      <c r="L8"/>
      <c r="M8"/>
      <c r="N8"/>
      <c r="O8" s="28"/>
      <c r="P8" s="28"/>
      <c r="Q8" s="28"/>
    </row>
    <row r="9" spans="1:17" ht="12.45">
      <c r="B9" s="767" t="s">
        <v>231</v>
      </c>
      <c r="C9" s="761"/>
      <c r="D9" s="761"/>
      <c r="E9" s="761"/>
      <c r="F9" s="761"/>
      <c r="G9" s="761"/>
      <c r="H9" s="761"/>
      <c r="I9" s="761"/>
      <c r="J9" s="789" t="s">
        <v>226</v>
      </c>
      <c r="K9" s="755"/>
      <c r="L9"/>
      <c r="M9"/>
      <c r="N9"/>
      <c r="O9"/>
      <c r="P9"/>
      <c r="Q9"/>
    </row>
    <row r="10" spans="1:17" ht="54">
      <c r="B10" s="767" t="s">
        <v>119</v>
      </c>
      <c r="C10" s="751" t="s">
        <v>120</v>
      </c>
      <c r="D10" s="751" t="s">
        <v>121</v>
      </c>
      <c r="E10" s="751" t="s">
        <v>225</v>
      </c>
      <c r="F10" s="751" t="s">
        <v>224</v>
      </c>
      <c r="G10" s="751" t="s">
        <v>123</v>
      </c>
      <c r="H10" s="751" t="s">
        <v>229</v>
      </c>
      <c r="I10" s="751" t="s">
        <v>125</v>
      </c>
      <c r="J10" s="790" t="s">
        <v>982</v>
      </c>
      <c r="K10" s="791" t="s">
        <v>985</v>
      </c>
      <c r="L10"/>
      <c r="M10"/>
      <c r="N10"/>
      <c r="O10"/>
      <c r="P10"/>
      <c r="Q10"/>
    </row>
    <row r="11" spans="1:17" ht="12.45">
      <c r="B11" s="758">
        <v>4000</v>
      </c>
      <c r="C11" s="750" t="s">
        <v>665</v>
      </c>
      <c r="D11" s="750" t="s">
        <v>149</v>
      </c>
      <c r="E11" s="750" t="s">
        <v>149</v>
      </c>
      <c r="F11" s="750" t="s">
        <v>149</v>
      </c>
      <c r="G11" s="750" t="s">
        <v>149</v>
      </c>
      <c r="H11" s="750" t="s">
        <v>149</v>
      </c>
      <c r="I11" s="750" t="s">
        <v>149</v>
      </c>
      <c r="J11" s="758"/>
      <c r="K11" s="758"/>
      <c r="L11"/>
      <c r="M11"/>
      <c r="N11"/>
      <c r="O11"/>
      <c r="P11"/>
      <c r="Q11"/>
    </row>
    <row r="12" spans="1:17" ht="12.45">
      <c r="B12" s="751">
        <v>4001</v>
      </c>
      <c r="C12" s="750" t="s">
        <v>980</v>
      </c>
      <c r="D12" s="750" t="s">
        <v>40</v>
      </c>
      <c r="E12" s="750" t="s">
        <v>981</v>
      </c>
      <c r="F12" s="750"/>
      <c r="G12" s="750" t="s">
        <v>197</v>
      </c>
      <c r="H12" s="750" t="s">
        <v>32</v>
      </c>
      <c r="I12" s="750" t="s">
        <v>2495</v>
      </c>
      <c r="J12" s="771">
        <v>304920</v>
      </c>
      <c r="K12" s="771"/>
      <c r="L12"/>
      <c r="M12"/>
      <c r="N12"/>
      <c r="O12"/>
      <c r="P12"/>
      <c r="Q12"/>
    </row>
    <row r="13" spans="1:17" ht="12.45">
      <c r="B13" s="759"/>
      <c r="C13" s="756"/>
      <c r="D13" s="756"/>
      <c r="E13" s="756"/>
      <c r="F13" s="756"/>
      <c r="G13" s="756"/>
      <c r="H13" s="750" t="s">
        <v>34</v>
      </c>
      <c r="I13" s="750" t="s">
        <v>2494</v>
      </c>
      <c r="J13" s="771">
        <v>457380</v>
      </c>
      <c r="K13" s="771"/>
      <c r="L13"/>
      <c r="M13"/>
      <c r="N13"/>
      <c r="O13"/>
      <c r="P13"/>
      <c r="Q13"/>
    </row>
    <row r="14" spans="1:17" ht="12.45">
      <c r="B14" s="759"/>
      <c r="C14" s="756"/>
      <c r="D14" s="756"/>
      <c r="E14" s="756"/>
      <c r="F14" s="756"/>
      <c r="G14" s="756"/>
      <c r="H14" s="750" t="s">
        <v>218</v>
      </c>
      <c r="I14" s="750" t="s">
        <v>2496</v>
      </c>
      <c r="J14" s="771">
        <v>593670</v>
      </c>
      <c r="K14" s="771"/>
      <c r="L14"/>
      <c r="M14"/>
      <c r="N14"/>
      <c r="O14"/>
      <c r="P14"/>
      <c r="Q14"/>
    </row>
    <row r="15" spans="1:17" ht="12.45">
      <c r="B15" s="751">
        <v>4002</v>
      </c>
      <c r="C15" s="750" t="s">
        <v>984</v>
      </c>
      <c r="D15" s="750" t="s">
        <v>689</v>
      </c>
      <c r="E15" s="750" t="s">
        <v>981</v>
      </c>
      <c r="F15" s="750"/>
      <c r="G15" s="750" t="s">
        <v>197</v>
      </c>
      <c r="H15" s="750" t="s">
        <v>32</v>
      </c>
      <c r="I15" s="750" t="s">
        <v>2498</v>
      </c>
      <c r="J15" s="771"/>
      <c r="K15" s="771">
        <v>293393100</v>
      </c>
      <c r="L15"/>
      <c r="M15"/>
      <c r="N15"/>
      <c r="O15"/>
      <c r="P15"/>
      <c r="Q15"/>
    </row>
    <row r="16" spans="1:17" ht="12.45">
      <c r="B16" s="759"/>
      <c r="C16" s="756"/>
      <c r="D16" s="756"/>
      <c r="E16" s="756"/>
      <c r="F16" s="756"/>
      <c r="G16" s="756"/>
      <c r="H16" s="750" t="s">
        <v>34</v>
      </c>
      <c r="I16" s="750" t="s">
        <v>2497</v>
      </c>
      <c r="J16" s="771"/>
      <c r="K16" s="771">
        <v>440055000</v>
      </c>
      <c r="L16"/>
      <c r="M16"/>
      <c r="N16"/>
      <c r="O16"/>
      <c r="P16"/>
      <c r="Q16"/>
    </row>
    <row r="17" spans="2:17" ht="12.45">
      <c r="B17" s="759"/>
      <c r="C17" s="757"/>
      <c r="D17" s="757"/>
      <c r="E17" s="757"/>
      <c r="F17" s="757"/>
      <c r="G17" s="757"/>
      <c r="H17" s="752" t="s">
        <v>218</v>
      </c>
      <c r="I17" s="752" t="s">
        <v>2499</v>
      </c>
      <c r="J17" s="771"/>
      <c r="K17" s="771">
        <v>572071500</v>
      </c>
      <c r="L17"/>
      <c r="M17"/>
      <c r="N17"/>
      <c r="O17"/>
      <c r="P17"/>
      <c r="Q17"/>
    </row>
    <row r="18" spans="2:17" ht="12.45">
      <c r="B18"/>
      <c r="C18"/>
      <c r="D18"/>
      <c r="E18"/>
      <c r="F18"/>
      <c r="G18"/>
      <c r="H18"/>
      <c r="I18"/>
      <c r="J18"/>
      <c r="K18"/>
      <c r="L18"/>
      <c r="M18"/>
      <c r="N18"/>
      <c r="O18"/>
      <c r="P18"/>
      <c r="Q18"/>
    </row>
    <row r="19" spans="2:17" ht="12.45">
      <c r="B19"/>
      <c r="C19"/>
      <c r="D19"/>
      <c r="E19"/>
      <c r="F19"/>
      <c r="G19"/>
      <c r="H19"/>
      <c r="I19"/>
      <c r="J19"/>
      <c r="K19"/>
      <c r="L19"/>
      <c r="M19"/>
      <c r="N19"/>
      <c r="O19"/>
      <c r="P19"/>
      <c r="Q19"/>
    </row>
    <row r="20" spans="2:17" ht="12.45">
      <c r="B20"/>
      <c r="C20"/>
      <c r="D20"/>
      <c r="E20"/>
      <c r="F20"/>
      <c r="G20"/>
      <c r="H20"/>
      <c r="I20"/>
      <c r="J20"/>
      <c r="K20"/>
      <c r="L20"/>
      <c r="M20"/>
      <c r="N20"/>
      <c r="O20"/>
      <c r="P20"/>
      <c r="Q20"/>
    </row>
    <row r="21" spans="2:17" ht="12.45">
      <c r="B21"/>
      <c r="C21"/>
      <c r="D21"/>
      <c r="E21"/>
      <c r="F21"/>
      <c r="G21"/>
      <c r="H21"/>
      <c r="I21"/>
      <c r="J21"/>
      <c r="K21"/>
      <c r="L21"/>
      <c r="M21"/>
      <c r="N21"/>
      <c r="O21"/>
      <c r="P21"/>
      <c r="Q21"/>
    </row>
    <row r="22" spans="2:17" ht="12.45">
      <c r="B22"/>
      <c r="C22"/>
      <c r="D22"/>
      <c r="E22"/>
      <c r="F22"/>
      <c r="G22"/>
      <c r="H22"/>
      <c r="I22"/>
      <c r="J22"/>
      <c r="K22"/>
      <c r="L22"/>
      <c r="M22"/>
      <c r="N22"/>
      <c r="O22"/>
      <c r="P22"/>
      <c r="Q22"/>
    </row>
    <row r="23" spans="2:17" ht="12.45">
      <c r="B23"/>
      <c r="C23"/>
      <c r="D23"/>
      <c r="E23"/>
      <c r="F23"/>
      <c r="G23"/>
      <c r="H23"/>
      <c r="I23"/>
      <c r="J23"/>
      <c r="K23"/>
      <c r="L23"/>
      <c r="M23"/>
      <c r="N23"/>
      <c r="O23"/>
      <c r="P23"/>
      <c r="Q23"/>
    </row>
    <row r="24" spans="2:17" ht="12.45">
      <c r="B24"/>
      <c r="C24"/>
      <c r="D24"/>
      <c r="E24"/>
      <c r="F24"/>
      <c r="G24"/>
      <c r="H24"/>
      <c r="I24"/>
      <c r="J24"/>
      <c r="K24"/>
      <c r="L24"/>
      <c r="M24"/>
      <c r="N24"/>
      <c r="O24"/>
      <c r="P24"/>
      <c r="Q24"/>
    </row>
    <row r="25" spans="2:17" ht="12.45">
      <c r="B25"/>
      <c r="C25"/>
      <c r="D25"/>
      <c r="E25"/>
      <c r="F25"/>
      <c r="G25"/>
      <c r="H25"/>
      <c r="I25"/>
      <c r="J25"/>
      <c r="K25"/>
      <c r="L25"/>
      <c r="M25"/>
      <c r="N25"/>
      <c r="O25"/>
      <c r="P25"/>
      <c r="Q25"/>
    </row>
    <row r="26" spans="2:17" ht="12.45">
      <c r="B26"/>
      <c r="C26"/>
      <c r="D26"/>
      <c r="E26"/>
      <c r="F26"/>
      <c r="G26"/>
      <c r="H26"/>
      <c r="I26"/>
      <c r="J26"/>
      <c r="K26"/>
      <c r="L26"/>
      <c r="M26"/>
      <c r="N26"/>
      <c r="O26"/>
      <c r="P26"/>
      <c r="Q26"/>
    </row>
    <row r="27" spans="2:17" ht="12.45">
      <c r="B27"/>
      <c r="C27"/>
      <c r="D27"/>
      <c r="E27"/>
      <c r="F27"/>
      <c r="G27"/>
      <c r="H27"/>
      <c r="I27"/>
      <c r="J27"/>
      <c r="K27"/>
      <c r="L27"/>
      <c r="M27"/>
      <c r="N27"/>
      <c r="O27"/>
      <c r="P27"/>
      <c r="Q27"/>
    </row>
    <row r="28" spans="2:17" ht="12.45">
      <c r="B28"/>
      <c r="C28"/>
      <c r="D28"/>
      <c r="E28"/>
      <c r="F28"/>
      <c r="G28"/>
      <c r="H28"/>
      <c r="I28"/>
      <c r="J28"/>
      <c r="K28"/>
      <c r="L28"/>
      <c r="M28"/>
      <c r="N28"/>
      <c r="O28"/>
      <c r="P28"/>
      <c r="Q28"/>
    </row>
    <row r="29" spans="2:17" ht="12.45">
      <c r="B29"/>
      <c r="C29"/>
      <c r="D29"/>
      <c r="E29"/>
      <c r="F29"/>
      <c r="G29"/>
      <c r="H29"/>
      <c r="I29"/>
      <c r="J29"/>
      <c r="K29"/>
      <c r="L29"/>
      <c r="M29"/>
      <c r="N29"/>
      <c r="O29"/>
      <c r="P29"/>
      <c r="Q29"/>
    </row>
    <row r="30" spans="2:17" ht="12.45">
      <c r="B30"/>
      <c r="C30"/>
      <c r="D30"/>
      <c r="E30"/>
      <c r="F30"/>
      <c r="G30"/>
      <c r="H30"/>
      <c r="I30"/>
      <c r="J30"/>
      <c r="K30"/>
      <c r="L30"/>
      <c r="M30"/>
      <c r="N30"/>
      <c r="O30"/>
      <c r="P30"/>
      <c r="Q30"/>
    </row>
    <row r="31" spans="2:17" ht="12.45">
      <c r="B31"/>
      <c r="C31"/>
      <c r="D31"/>
      <c r="E31"/>
      <c r="F31"/>
      <c r="G31"/>
      <c r="H31"/>
      <c r="I31"/>
      <c r="J31"/>
      <c r="K31"/>
      <c r="L31"/>
      <c r="M31"/>
      <c r="N31"/>
      <c r="O31"/>
      <c r="P31"/>
      <c r="Q31"/>
    </row>
    <row r="32" spans="2:17" ht="12.45">
      <c r="B32"/>
      <c r="C32"/>
      <c r="D32"/>
      <c r="E32"/>
      <c r="F32"/>
      <c r="G32"/>
      <c r="H32"/>
      <c r="I32"/>
      <c r="J32"/>
      <c r="K32"/>
      <c r="L32"/>
      <c r="M32"/>
      <c r="N32"/>
      <c r="O32"/>
      <c r="P32"/>
      <c r="Q32"/>
    </row>
    <row r="33" spans="2:17" ht="12.45">
      <c r="B33"/>
      <c r="C33"/>
      <c r="D33"/>
      <c r="E33"/>
      <c r="F33"/>
      <c r="G33"/>
      <c r="H33"/>
      <c r="I33"/>
      <c r="J33"/>
      <c r="K33"/>
      <c r="L33"/>
      <c r="M33"/>
      <c r="N33"/>
      <c r="O33"/>
      <c r="P33"/>
      <c r="Q33"/>
    </row>
    <row r="34" spans="2:17" ht="12.45">
      <c r="B34"/>
      <c r="C34"/>
      <c r="D34"/>
      <c r="E34"/>
      <c r="F34"/>
      <c r="G34"/>
      <c r="H34"/>
      <c r="I34"/>
      <c r="J34"/>
      <c r="K34"/>
      <c r="L34"/>
      <c r="M34"/>
      <c r="N34"/>
      <c r="O34"/>
      <c r="P34"/>
      <c r="Q34"/>
    </row>
    <row r="35" spans="2:17" ht="12.45">
      <c r="B35"/>
      <c r="C35"/>
      <c r="D35"/>
      <c r="E35"/>
      <c r="F35"/>
      <c r="G35"/>
      <c r="H35"/>
      <c r="I35"/>
      <c r="J35"/>
      <c r="K35"/>
      <c r="L35"/>
      <c r="M35"/>
      <c r="N35"/>
      <c r="O35"/>
      <c r="P35"/>
      <c r="Q35"/>
    </row>
    <row r="36" spans="2:17" ht="12.45">
      <c r="B36"/>
      <c r="C36"/>
      <c r="D36"/>
      <c r="E36"/>
      <c r="F36"/>
      <c r="G36"/>
      <c r="H36"/>
      <c r="I36"/>
      <c r="J36"/>
      <c r="K36"/>
      <c r="L36"/>
      <c r="M36"/>
      <c r="N36"/>
      <c r="O36"/>
      <c r="P36" s="173"/>
      <c r="Q36"/>
    </row>
    <row r="37" spans="2:17" ht="13.5" customHeight="1">
      <c r="B37"/>
      <c r="C37"/>
      <c r="D37"/>
      <c r="E37"/>
      <c r="F37"/>
      <c r="G37"/>
      <c r="H37"/>
      <c r="I37"/>
      <c r="J37"/>
      <c r="K37"/>
      <c r="L37"/>
      <c r="M37"/>
      <c r="N37"/>
      <c r="O37"/>
      <c r="P37" s="172"/>
      <c r="Q37" s="172"/>
    </row>
    <row r="38" spans="2:17" ht="13.5" customHeight="1">
      <c r="B38"/>
      <c r="C38"/>
      <c r="D38"/>
      <c r="E38"/>
      <c r="F38"/>
      <c r="G38"/>
      <c r="H38"/>
      <c r="I38"/>
      <c r="J38"/>
      <c r="K38"/>
      <c r="L38"/>
      <c r="M38"/>
      <c r="N38"/>
      <c r="O38"/>
      <c r="P38" s="171"/>
      <c r="Q38" s="171"/>
    </row>
    <row r="39" spans="2:17" ht="12.45">
      <c r="B39"/>
      <c r="C39"/>
      <c r="D39"/>
      <c r="E39"/>
      <c r="F39"/>
      <c r="G39"/>
      <c r="H39"/>
      <c r="I39"/>
      <c r="J39"/>
      <c r="K39"/>
      <c r="L39"/>
      <c r="M39"/>
      <c r="N39"/>
      <c r="O39"/>
      <c r="P39"/>
      <c r="Q39"/>
    </row>
    <row r="40" spans="2:17" ht="12.45">
      <c r="B40"/>
      <c r="C40"/>
      <c r="D40"/>
      <c r="E40"/>
      <c r="F40"/>
      <c r="G40"/>
      <c r="H40"/>
      <c r="I40"/>
      <c r="J40"/>
      <c r="K40"/>
      <c r="L40"/>
      <c r="M40"/>
      <c r="N40"/>
      <c r="O40"/>
      <c r="P40"/>
      <c r="Q40"/>
    </row>
    <row r="41" spans="2:17" ht="12.45">
      <c r="B41"/>
      <c r="C41"/>
      <c r="D41"/>
      <c r="E41"/>
      <c r="F41"/>
      <c r="G41"/>
      <c r="H41"/>
      <c r="I41"/>
      <c r="J41"/>
      <c r="K41"/>
      <c r="L41"/>
      <c r="M41"/>
      <c r="N41"/>
      <c r="O41"/>
      <c r="P41"/>
      <c r="Q41"/>
    </row>
    <row r="42" spans="2:17" ht="12.45">
      <c r="B42"/>
      <c r="C42"/>
      <c r="D42"/>
      <c r="E42"/>
      <c r="F42"/>
      <c r="G42"/>
      <c r="H42"/>
      <c r="I42"/>
      <c r="J42"/>
      <c r="K42"/>
      <c r="L42"/>
      <c r="M42"/>
      <c r="N42"/>
      <c r="O42"/>
      <c r="P42"/>
      <c r="Q42"/>
    </row>
    <row r="43" spans="2:17" ht="12.45">
      <c r="B43"/>
      <c r="C43"/>
      <c r="D43"/>
      <c r="E43"/>
      <c r="F43"/>
      <c r="G43"/>
      <c r="H43"/>
      <c r="I43"/>
      <c r="J43"/>
      <c r="K43"/>
      <c r="L43"/>
      <c r="M43"/>
      <c r="N43"/>
      <c r="O43"/>
      <c r="P43"/>
      <c r="Q43"/>
    </row>
    <row r="44" spans="2:17" ht="12.45">
      <c r="B44"/>
      <c r="C44"/>
      <c r="D44"/>
      <c r="E44"/>
      <c r="F44"/>
      <c r="G44"/>
      <c r="H44"/>
      <c r="I44"/>
      <c r="J44"/>
      <c r="K44"/>
      <c r="L44"/>
      <c r="M44"/>
      <c r="N44"/>
      <c r="O44"/>
      <c r="P44"/>
      <c r="Q44"/>
    </row>
    <row r="45" spans="2:17" ht="12.45">
      <c r="B45"/>
      <c r="C45"/>
      <c r="D45"/>
      <c r="E45"/>
      <c r="F45"/>
      <c r="G45"/>
      <c r="H45"/>
      <c r="I45"/>
      <c r="J45"/>
      <c r="K45"/>
      <c r="L45"/>
      <c r="M45"/>
      <c r="N45"/>
      <c r="O45"/>
      <c r="P45"/>
      <c r="Q45"/>
    </row>
    <row r="46" spans="2:17" ht="12.45">
      <c r="B46"/>
      <c r="C46"/>
      <c r="D46"/>
      <c r="E46"/>
      <c r="F46"/>
      <c r="G46"/>
      <c r="H46"/>
      <c r="I46"/>
      <c r="J46"/>
      <c r="K46"/>
      <c r="L46"/>
      <c r="M46"/>
      <c r="N46"/>
      <c r="O46"/>
      <c r="P46"/>
      <c r="Q46"/>
    </row>
    <row r="47" spans="2:17" ht="12.45">
      <c r="B47"/>
      <c r="C47"/>
      <c r="D47"/>
      <c r="E47"/>
      <c r="F47"/>
      <c r="G47"/>
      <c r="H47"/>
      <c r="I47"/>
      <c r="J47"/>
      <c r="K47"/>
      <c r="L47"/>
      <c r="M47"/>
      <c r="N47"/>
      <c r="O47"/>
      <c r="P47"/>
      <c r="Q47"/>
    </row>
    <row r="48" spans="2:17" ht="12.45">
      <c r="B48"/>
      <c r="C48"/>
      <c r="D48"/>
      <c r="E48"/>
      <c r="F48"/>
      <c r="G48"/>
      <c r="H48"/>
      <c r="I48"/>
      <c r="J48"/>
      <c r="K48"/>
      <c r="L48"/>
      <c r="M48"/>
      <c r="N48"/>
      <c r="O48"/>
      <c r="P48"/>
      <c r="Q48"/>
    </row>
    <row r="49" spans="2:17" ht="12.45">
      <c r="B49"/>
      <c r="C49"/>
      <c r="D49"/>
      <c r="E49"/>
      <c r="F49"/>
      <c r="G49"/>
      <c r="H49"/>
      <c r="I49"/>
      <c r="J49"/>
      <c r="K49"/>
      <c r="L49"/>
      <c r="M49"/>
      <c r="N49"/>
      <c r="O49"/>
      <c r="P49"/>
      <c r="Q49"/>
    </row>
    <row r="50" spans="2:17" ht="12.45">
      <c r="B50"/>
      <c r="C50"/>
      <c r="D50"/>
      <c r="E50"/>
      <c r="F50"/>
      <c r="G50"/>
      <c r="H50"/>
      <c r="I50"/>
      <c r="J50"/>
      <c r="K50"/>
      <c r="L50"/>
      <c r="M50"/>
      <c r="N50"/>
      <c r="O50"/>
      <c r="P50"/>
      <c r="Q50"/>
    </row>
    <row r="51" spans="2:17" ht="12.45">
      <c r="B51"/>
      <c r="C51"/>
      <c r="D51"/>
      <c r="E51"/>
      <c r="F51"/>
      <c r="G51"/>
      <c r="H51"/>
      <c r="I51"/>
      <c r="J51"/>
      <c r="K51"/>
      <c r="L51"/>
      <c r="M51"/>
      <c r="N51"/>
      <c r="O51"/>
      <c r="P51"/>
      <c r="Q51"/>
    </row>
    <row r="52" spans="2:17" ht="12.45">
      <c r="B52"/>
      <c r="C52"/>
      <c r="D52"/>
      <c r="E52"/>
      <c r="F52"/>
      <c r="G52"/>
      <c r="H52"/>
      <c r="I52"/>
      <c r="J52"/>
      <c r="K52"/>
      <c r="L52"/>
      <c r="M52"/>
      <c r="N52"/>
      <c r="O52"/>
      <c r="P52"/>
      <c r="Q52"/>
    </row>
    <row r="53" spans="2:17" ht="12.45">
      <c r="B53"/>
      <c r="C53"/>
      <c r="D53"/>
      <c r="E53"/>
      <c r="F53"/>
      <c r="G53"/>
      <c r="H53"/>
      <c r="I53"/>
      <c r="J53"/>
      <c r="K53"/>
      <c r="L53"/>
      <c r="M53"/>
      <c r="N53"/>
      <c r="O53"/>
      <c r="P53"/>
      <c r="Q53"/>
    </row>
    <row r="54" spans="2:17" ht="12.45">
      <c r="B54"/>
      <c r="C54"/>
      <c r="D54"/>
      <c r="E54"/>
      <c r="F54"/>
      <c r="G54"/>
      <c r="H54"/>
      <c r="I54"/>
      <c r="J54"/>
      <c r="K54"/>
      <c r="L54"/>
      <c r="M54"/>
      <c r="N54"/>
      <c r="O54"/>
      <c r="P54"/>
      <c r="Q54"/>
    </row>
    <row r="55" spans="2:17" ht="12.45">
      <c r="B55"/>
      <c r="C55"/>
      <c r="D55"/>
      <c r="E55"/>
      <c r="F55"/>
      <c r="G55"/>
      <c r="H55"/>
      <c r="I55"/>
      <c r="J55"/>
      <c r="K55"/>
      <c r="L55"/>
      <c r="M55"/>
      <c r="N55"/>
      <c r="O55"/>
      <c r="P55"/>
      <c r="Q55"/>
    </row>
    <row r="56" spans="2:17" ht="12.45">
      <c r="B56"/>
      <c r="C56"/>
      <c r="D56"/>
      <c r="E56"/>
      <c r="F56"/>
      <c r="G56"/>
      <c r="H56"/>
      <c r="I56"/>
      <c r="J56"/>
      <c r="K56"/>
      <c r="L56"/>
      <c r="M56"/>
      <c r="N56"/>
      <c r="O56"/>
      <c r="P56"/>
      <c r="Q56"/>
    </row>
    <row r="57" spans="2:17" ht="12.45">
      <c r="B57"/>
      <c r="C57"/>
      <c r="D57"/>
      <c r="E57"/>
      <c r="F57"/>
      <c r="G57"/>
      <c r="H57"/>
      <c r="I57"/>
      <c r="J57"/>
      <c r="K57"/>
      <c r="L57"/>
      <c r="M57"/>
      <c r="N57"/>
      <c r="O57"/>
      <c r="P57"/>
      <c r="Q57"/>
    </row>
    <row r="58" spans="2:17" ht="12.45">
      <c r="B58"/>
      <c r="C58"/>
      <c r="D58"/>
      <c r="E58"/>
      <c r="F58"/>
      <c r="G58"/>
      <c r="H58"/>
      <c r="I58"/>
      <c r="J58"/>
      <c r="K58"/>
      <c r="L58"/>
      <c r="M58"/>
      <c r="N58"/>
      <c r="O58"/>
      <c r="P58"/>
      <c r="Q58"/>
    </row>
    <row r="59" spans="2:17" ht="12.45">
      <c r="B59"/>
      <c r="C59"/>
      <c r="D59"/>
      <c r="E59"/>
      <c r="F59"/>
      <c r="G59"/>
      <c r="H59"/>
      <c r="I59"/>
      <c r="J59"/>
      <c r="K59"/>
      <c r="L59"/>
      <c r="M59"/>
      <c r="N59"/>
      <c r="O59"/>
      <c r="P59"/>
      <c r="Q59"/>
    </row>
    <row r="60" spans="2:17" ht="12.45">
      <c r="B60"/>
      <c r="C60"/>
      <c r="D60"/>
      <c r="E60"/>
      <c r="F60"/>
      <c r="G60"/>
      <c r="H60"/>
      <c r="I60"/>
      <c r="J60"/>
      <c r="K60"/>
      <c r="L60"/>
      <c r="M60"/>
      <c r="N60"/>
      <c r="O60"/>
      <c r="P60"/>
      <c r="Q60"/>
    </row>
    <row r="61" spans="2:17" ht="12.45">
      <c r="B61"/>
      <c r="C61"/>
      <c r="D61"/>
      <c r="E61"/>
      <c r="F61"/>
      <c r="G61"/>
      <c r="H61"/>
      <c r="I61"/>
      <c r="J61"/>
      <c r="K61"/>
      <c r="L61"/>
      <c r="M61"/>
      <c r="N61"/>
      <c r="O61"/>
      <c r="P61"/>
      <c r="Q61"/>
    </row>
    <row r="62" spans="2:17" ht="12.45">
      <c r="B62"/>
      <c r="C62"/>
      <c r="D62"/>
      <c r="E62"/>
      <c r="F62"/>
      <c r="G62"/>
      <c r="H62"/>
      <c r="I62"/>
      <c r="J62"/>
      <c r="K62"/>
      <c r="L62"/>
      <c r="M62"/>
      <c r="N62"/>
      <c r="O62"/>
      <c r="P62"/>
      <c r="Q62"/>
    </row>
    <row r="63" spans="2:17" ht="12.45">
      <c r="B63"/>
      <c r="C63"/>
      <c r="D63"/>
      <c r="E63"/>
      <c r="F63"/>
      <c r="G63"/>
      <c r="H63"/>
      <c r="I63"/>
      <c r="J63"/>
      <c r="K63"/>
      <c r="L63"/>
      <c r="M63"/>
      <c r="N63"/>
      <c r="O63"/>
      <c r="P63"/>
      <c r="Q63"/>
    </row>
    <row r="64" spans="2:17" ht="12.45">
      <c r="B64"/>
      <c r="C64"/>
      <c r="D64"/>
      <c r="E64"/>
      <c r="F64"/>
      <c r="G64"/>
      <c r="H64"/>
      <c r="I64"/>
      <c r="J64"/>
      <c r="K64"/>
      <c r="L64"/>
      <c r="M64"/>
      <c r="N64"/>
      <c r="O64"/>
      <c r="P64"/>
      <c r="Q64"/>
    </row>
    <row r="65" spans="2:17" ht="12.45">
      <c r="B65"/>
      <c r="C65"/>
      <c r="D65"/>
      <c r="E65"/>
      <c r="F65"/>
      <c r="G65"/>
      <c r="H65"/>
      <c r="I65"/>
      <c r="J65"/>
      <c r="K65"/>
      <c r="L65"/>
      <c r="M65"/>
      <c r="N65"/>
      <c r="O65"/>
      <c r="P65"/>
      <c r="Q65"/>
    </row>
    <row r="66" spans="2:17" ht="12.45">
      <c r="B66"/>
      <c r="C66"/>
      <c r="D66"/>
      <c r="E66"/>
      <c r="F66"/>
      <c r="G66"/>
      <c r="H66"/>
      <c r="I66"/>
      <c r="J66"/>
      <c r="K66"/>
      <c r="L66"/>
      <c r="M66"/>
      <c r="N66"/>
      <c r="O66"/>
      <c r="P66"/>
      <c r="Q66"/>
    </row>
    <row r="67" spans="2:17" ht="12.45">
      <c r="B67"/>
      <c r="C67"/>
      <c r="D67"/>
      <c r="E67"/>
      <c r="F67"/>
      <c r="G67"/>
      <c r="H67"/>
      <c r="I67"/>
      <c r="J67"/>
      <c r="K67"/>
      <c r="L67"/>
      <c r="M67"/>
      <c r="N67"/>
      <c r="O67"/>
      <c r="P67"/>
      <c r="Q67"/>
    </row>
    <row r="68" spans="2:17" ht="12.45">
      <c r="B68"/>
      <c r="C68"/>
      <c r="D68"/>
      <c r="E68"/>
      <c r="F68"/>
      <c r="G68"/>
      <c r="H68"/>
      <c r="I68"/>
      <c r="J68"/>
      <c r="K68"/>
      <c r="L68"/>
      <c r="M68"/>
      <c r="N68"/>
      <c r="O68"/>
      <c r="P68"/>
      <c r="Q68"/>
    </row>
    <row r="69" spans="2:17" ht="12.45">
      <c r="B69"/>
      <c r="C69"/>
      <c r="D69"/>
      <c r="E69"/>
      <c r="F69"/>
      <c r="G69"/>
      <c r="H69"/>
      <c r="I69"/>
      <c r="J69"/>
      <c r="K69"/>
      <c r="L69"/>
      <c r="M69"/>
      <c r="N69"/>
      <c r="O69"/>
      <c r="P69"/>
      <c r="Q69"/>
    </row>
    <row r="70" spans="2:17" ht="12.45">
      <c r="B70"/>
      <c r="C70"/>
      <c r="D70"/>
      <c r="E70"/>
      <c r="F70"/>
      <c r="G70"/>
      <c r="H70"/>
      <c r="I70"/>
      <c r="J70"/>
      <c r="K70"/>
      <c r="L70"/>
      <c r="M70"/>
      <c r="N70"/>
      <c r="O70"/>
      <c r="P70"/>
      <c r="Q70"/>
    </row>
    <row r="71" spans="2:17" ht="12.45">
      <c r="B71"/>
      <c r="C71"/>
      <c r="D71"/>
      <c r="E71"/>
      <c r="F71"/>
      <c r="G71"/>
      <c r="H71"/>
      <c r="I71"/>
      <c r="J71"/>
      <c r="K71"/>
      <c r="L71"/>
      <c r="M71"/>
      <c r="N71"/>
      <c r="O71"/>
      <c r="P71"/>
      <c r="Q71"/>
    </row>
    <row r="72" spans="2:17" ht="12.45">
      <c r="B72"/>
      <c r="C72"/>
      <c r="D72"/>
      <c r="E72"/>
      <c r="F72"/>
      <c r="G72"/>
      <c r="H72"/>
      <c r="I72"/>
      <c r="J72"/>
      <c r="K72"/>
      <c r="L72"/>
      <c r="M72"/>
      <c r="N72"/>
      <c r="O72"/>
      <c r="P72"/>
      <c r="Q72"/>
    </row>
    <row r="73" spans="2:17" ht="12.45">
      <c r="B73"/>
      <c r="C73"/>
      <c r="D73"/>
      <c r="E73"/>
      <c r="F73"/>
      <c r="G73"/>
      <c r="H73"/>
      <c r="I73"/>
      <c r="J73"/>
      <c r="K73"/>
      <c r="L73"/>
      <c r="M73"/>
      <c r="N73"/>
      <c r="O73"/>
      <c r="P73"/>
      <c r="Q73"/>
    </row>
    <row r="74" spans="2:17" ht="12.45">
      <c r="B74"/>
      <c r="C74"/>
      <c r="D74"/>
      <c r="E74"/>
      <c r="F74"/>
      <c r="G74"/>
      <c r="H74"/>
      <c r="I74"/>
      <c r="J74"/>
      <c r="K74"/>
      <c r="L74"/>
      <c r="M74"/>
      <c r="N74"/>
      <c r="O74"/>
      <c r="P74"/>
      <c r="Q74"/>
    </row>
    <row r="75" spans="2:17" ht="12.45">
      <c r="B75"/>
      <c r="C75"/>
      <c r="D75"/>
      <c r="E75"/>
      <c r="F75"/>
      <c r="G75"/>
      <c r="H75"/>
      <c r="I75"/>
      <c r="J75"/>
      <c r="K75"/>
      <c r="L75"/>
      <c r="M75"/>
      <c r="N75"/>
      <c r="O75"/>
      <c r="P75"/>
      <c r="Q75"/>
    </row>
    <row r="76" spans="2:17" ht="12.45">
      <c r="B76"/>
      <c r="C76"/>
      <c r="D76"/>
      <c r="E76"/>
      <c r="F76"/>
      <c r="G76"/>
      <c r="H76"/>
      <c r="I76"/>
      <c r="J76"/>
      <c r="K76"/>
      <c r="L76"/>
      <c r="M76"/>
      <c r="N76"/>
      <c r="O76"/>
      <c r="P76"/>
      <c r="Q76"/>
    </row>
    <row r="77" spans="2:17" ht="12.45">
      <c r="B77"/>
      <c r="C77"/>
      <c r="D77"/>
      <c r="E77"/>
      <c r="F77"/>
      <c r="G77"/>
      <c r="H77"/>
      <c r="I77"/>
      <c r="J77"/>
      <c r="K77"/>
      <c r="L77"/>
      <c r="M77"/>
      <c r="N77"/>
      <c r="O77"/>
      <c r="P77"/>
      <c r="Q77"/>
    </row>
    <row r="78" spans="2:17" ht="12.45">
      <c r="B78"/>
      <c r="C78"/>
      <c r="D78"/>
      <c r="E78"/>
      <c r="F78"/>
      <c r="G78"/>
      <c r="H78"/>
      <c r="I78"/>
      <c r="J78"/>
      <c r="K78"/>
      <c r="L78"/>
      <c r="M78"/>
      <c r="N78"/>
      <c r="O78"/>
      <c r="P78"/>
      <c r="Q78"/>
    </row>
    <row r="79" spans="2:17" ht="12.45">
      <c r="B79"/>
      <c r="C79"/>
      <c r="D79"/>
      <c r="E79"/>
      <c r="F79"/>
      <c r="G79"/>
      <c r="H79"/>
      <c r="I79"/>
      <c r="J79"/>
      <c r="K79"/>
      <c r="L79"/>
      <c r="M79"/>
      <c r="N79"/>
      <c r="O79"/>
      <c r="P79"/>
      <c r="Q79"/>
    </row>
    <row r="80" spans="2:17" ht="12.45">
      <c r="B80"/>
      <c r="C80"/>
      <c r="D80"/>
      <c r="E80"/>
      <c r="F80"/>
      <c r="G80"/>
      <c r="H80"/>
      <c r="I80"/>
      <c r="J80"/>
      <c r="K80"/>
      <c r="L80"/>
      <c r="M80"/>
      <c r="N80"/>
      <c r="O80"/>
      <c r="P80"/>
      <c r="Q80"/>
    </row>
    <row r="81" spans="2:17" ht="12.45">
      <c r="B81"/>
      <c r="C81"/>
      <c r="D81"/>
      <c r="E81"/>
      <c r="F81"/>
      <c r="G81"/>
      <c r="H81"/>
      <c r="I81"/>
      <c r="J81"/>
      <c r="K81"/>
      <c r="L81"/>
      <c r="M81"/>
      <c r="N81"/>
      <c r="O81"/>
      <c r="P81"/>
      <c r="Q81"/>
    </row>
    <row r="82" spans="2:17" ht="12.45">
      <c r="B82"/>
      <c r="C82"/>
      <c r="D82"/>
      <c r="E82"/>
      <c r="F82"/>
      <c r="G82"/>
      <c r="H82"/>
      <c r="I82"/>
      <c r="J82"/>
      <c r="K82"/>
      <c r="L82"/>
      <c r="M82"/>
      <c r="N82"/>
      <c r="O82"/>
      <c r="P82"/>
      <c r="Q82"/>
    </row>
    <row r="83" spans="2:17" ht="12.45">
      <c r="B83"/>
      <c r="C83"/>
      <c r="D83"/>
      <c r="E83"/>
      <c r="F83"/>
      <c r="G83"/>
      <c r="H83"/>
      <c r="I83"/>
      <c r="J83"/>
      <c r="K83"/>
      <c r="L83"/>
      <c r="M83"/>
      <c r="N83"/>
      <c r="O83"/>
      <c r="P83"/>
      <c r="Q83"/>
    </row>
    <row r="84" spans="2:17" ht="12.45">
      <c r="B84"/>
      <c r="C84"/>
      <c r="D84"/>
      <c r="E84"/>
      <c r="F84"/>
      <c r="G84"/>
      <c r="H84"/>
      <c r="I84"/>
      <c r="J84"/>
      <c r="K84"/>
      <c r="L84"/>
      <c r="M84"/>
      <c r="N84"/>
      <c r="O84"/>
      <c r="P84"/>
      <c r="Q84"/>
    </row>
    <row r="85" spans="2:17" ht="12.45">
      <c r="B85"/>
      <c r="C85"/>
      <c r="D85"/>
      <c r="E85"/>
      <c r="F85"/>
      <c r="G85"/>
      <c r="H85"/>
      <c r="I85"/>
      <c r="J85"/>
      <c r="K85"/>
      <c r="L85"/>
      <c r="M85"/>
      <c r="N85"/>
      <c r="O85"/>
      <c r="P85"/>
      <c r="Q85"/>
    </row>
    <row r="86" spans="2:17" ht="12.45">
      <c r="B86"/>
      <c r="C86"/>
      <c r="D86"/>
      <c r="E86"/>
      <c r="F86"/>
      <c r="G86"/>
      <c r="H86"/>
      <c r="I86"/>
      <c r="J86"/>
      <c r="K86"/>
      <c r="L86"/>
      <c r="M86"/>
      <c r="N86"/>
      <c r="O86"/>
      <c r="P86"/>
      <c r="Q86"/>
    </row>
    <row r="87" spans="2:17" ht="12.45">
      <c r="B87"/>
      <c r="C87"/>
      <c r="D87"/>
      <c r="E87"/>
      <c r="F87"/>
      <c r="G87"/>
      <c r="H87"/>
      <c r="I87"/>
      <c r="J87"/>
      <c r="K87"/>
      <c r="L87"/>
      <c r="M87"/>
      <c r="N87"/>
      <c r="O87"/>
      <c r="P87"/>
      <c r="Q87"/>
    </row>
    <row r="88" spans="2:17" ht="12.45">
      <c r="B88"/>
      <c r="C88"/>
      <c r="D88"/>
      <c r="E88"/>
      <c r="F88"/>
      <c r="G88"/>
      <c r="H88"/>
      <c r="I88"/>
      <c r="J88"/>
      <c r="K88"/>
      <c r="L88"/>
      <c r="M88"/>
      <c r="N88"/>
      <c r="O88"/>
      <c r="P88"/>
      <c r="Q88"/>
    </row>
    <row r="89" spans="2:17" ht="12.45">
      <c r="B89"/>
      <c r="C89"/>
      <c r="D89"/>
      <c r="E89"/>
      <c r="F89"/>
      <c r="G89"/>
      <c r="H89"/>
      <c r="I89"/>
      <c r="J89"/>
      <c r="K89"/>
      <c r="L89"/>
      <c r="M89"/>
      <c r="N89"/>
      <c r="O89"/>
      <c r="P89"/>
      <c r="Q89"/>
    </row>
    <row r="90" spans="2:17" ht="12.45">
      <c r="B90"/>
      <c r="C90"/>
      <c r="D90"/>
      <c r="E90"/>
      <c r="F90"/>
      <c r="G90"/>
      <c r="H90"/>
      <c r="I90"/>
      <c r="J90"/>
      <c r="K90"/>
      <c r="L90"/>
      <c r="M90"/>
      <c r="N90"/>
      <c r="O90"/>
      <c r="P90"/>
      <c r="Q90"/>
    </row>
    <row r="91" spans="2:17" ht="12.45">
      <c r="B91"/>
      <c r="C91"/>
      <c r="D91"/>
      <c r="E91"/>
      <c r="F91"/>
      <c r="G91"/>
      <c r="H91"/>
      <c r="I91"/>
      <c r="J91"/>
      <c r="K91"/>
      <c r="L91"/>
      <c r="M91"/>
      <c r="N91"/>
      <c r="O91"/>
      <c r="P91"/>
      <c r="Q91"/>
    </row>
    <row r="92" spans="2:17" ht="12.45">
      <c r="B92"/>
      <c r="C92"/>
      <c r="D92"/>
      <c r="E92"/>
      <c r="F92"/>
      <c r="G92"/>
      <c r="H92"/>
      <c r="I92"/>
      <c r="J92"/>
      <c r="K92"/>
      <c r="L92"/>
      <c r="M92"/>
      <c r="N92"/>
      <c r="O92"/>
      <c r="P92"/>
      <c r="Q92"/>
    </row>
    <row r="93" spans="2:17" ht="12.45">
      <c r="B93"/>
      <c r="C93"/>
      <c r="D93"/>
      <c r="E93"/>
      <c r="F93"/>
      <c r="G93"/>
      <c r="H93"/>
      <c r="I93"/>
      <c r="J93"/>
      <c r="K93"/>
      <c r="L93"/>
      <c r="M93"/>
      <c r="N93"/>
      <c r="O93"/>
      <c r="P93"/>
      <c r="Q93"/>
    </row>
    <row r="94" spans="2:17" ht="12.45">
      <c r="B94"/>
      <c r="C94"/>
      <c r="D94"/>
      <c r="E94"/>
      <c r="F94"/>
      <c r="G94"/>
      <c r="H94"/>
      <c r="I94"/>
      <c r="J94"/>
      <c r="K94"/>
      <c r="L94"/>
      <c r="M94"/>
      <c r="N94"/>
      <c r="O94"/>
      <c r="P94"/>
      <c r="Q94"/>
    </row>
    <row r="95" spans="2:17" ht="12.45">
      <c r="B95"/>
      <c r="C95"/>
      <c r="D95"/>
      <c r="E95"/>
      <c r="F95"/>
      <c r="G95"/>
      <c r="H95"/>
      <c r="I95"/>
      <c r="J95"/>
      <c r="K95"/>
      <c r="L95"/>
      <c r="M95"/>
      <c r="N95"/>
      <c r="O95"/>
      <c r="P95"/>
      <c r="Q95"/>
    </row>
    <row r="96" spans="2:17" ht="12.45">
      <c r="B96"/>
      <c r="C96"/>
      <c r="D96"/>
      <c r="E96"/>
      <c r="F96"/>
      <c r="G96"/>
      <c r="H96"/>
      <c r="I96"/>
      <c r="J96"/>
      <c r="K96"/>
      <c r="L96"/>
      <c r="M96"/>
      <c r="N96"/>
      <c r="O96"/>
      <c r="P96"/>
      <c r="Q96"/>
    </row>
    <row r="97" spans="2:17" ht="12.45">
      <c r="B97"/>
      <c r="C97"/>
      <c r="D97"/>
      <c r="E97"/>
      <c r="F97"/>
      <c r="G97"/>
      <c r="H97"/>
      <c r="I97"/>
      <c r="J97"/>
      <c r="K97"/>
      <c r="L97"/>
      <c r="M97"/>
      <c r="N97"/>
      <c r="O97"/>
      <c r="P97"/>
      <c r="Q97"/>
    </row>
    <row r="98" spans="2:17" ht="12.45">
      <c r="B98"/>
      <c r="C98"/>
      <c r="D98"/>
      <c r="E98"/>
      <c r="F98"/>
      <c r="G98"/>
      <c r="H98"/>
      <c r="I98"/>
      <c r="J98"/>
      <c r="K98"/>
      <c r="L98"/>
      <c r="M98"/>
      <c r="N98"/>
      <c r="O98"/>
      <c r="P98"/>
      <c r="Q98"/>
    </row>
    <row r="99" spans="2:17" ht="12.45">
      <c r="B99"/>
      <c r="C99"/>
      <c r="D99"/>
      <c r="E99"/>
      <c r="F99"/>
      <c r="G99"/>
      <c r="H99"/>
      <c r="I99"/>
      <c r="J99"/>
      <c r="K99"/>
      <c r="L99"/>
      <c r="M99"/>
      <c r="N99"/>
      <c r="O99"/>
      <c r="P99"/>
      <c r="Q99"/>
    </row>
    <row r="100" spans="2:17" ht="12.45">
      <c r="B100"/>
      <c r="C100"/>
      <c r="D100"/>
      <c r="E100"/>
      <c r="F100"/>
      <c r="G100"/>
      <c r="H100"/>
      <c r="I100"/>
      <c r="J100"/>
      <c r="K100"/>
      <c r="L100"/>
      <c r="M100"/>
      <c r="N100"/>
      <c r="O100"/>
      <c r="P100"/>
      <c r="Q100"/>
    </row>
    <row r="101" spans="2:17" ht="12.45">
      <c r="B101"/>
      <c r="C101"/>
      <c r="D101"/>
      <c r="E101"/>
      <c r="F101"/>
      <c r="G101"/>
      <c r="H101"/>
      <c r="I101"/>
      <c r="J101"/>
      <c r="K101"/>
      <c r="L101"/>
      <c r="M101"/>
      <c r="N101"/>
      <c r="O101"/>
      <c r="P101"/>
      <c r="Q101"/>
    </row>
    <row r="102" spans="2:17" ht="12.45">
      <c r="B102"/>
      <c r="C102"/>
      <c r="D102"/>
      <c r="E102"/>
      <c r="F102"/>
      <c r="G102"/>
      <c r="H102"/>
      <c r="I102"/>
      <c r="J102"/>
      <c r="K102"/>
      <c r="L102"/>
      <c r="M102"/>
      <c r="N102"/>
      <c r="O102"/>
      <c r="P102"/>
      <c r="Q102"/>
    </row>
    <row r="103" spans="2:17" ht="12.45">
      <c r="B103"/>
      <c r="C103"/>
      <c r="D103"/>
      <c r="E103"/>
      <c r="F103"/>
      <c r="G103"/>
      <c r="H103"/>
      <c r="I103"/>
      <c r="J103"/>
      <c r="K103"/>
      <c r="L103"/>
      <c r="M103"/>
      <c r="N103"/>
      <c r="O103"/>
      <c r="P103"/>
      <c r="Q103"/>
    </row>
    <row r="104" spans="2:17" ht="12.45">
      <c r="B104"/>
      <c r="C104"/>
      <c r="D104"/>
      <c r="E104"/>
      <c r="F104"/>
      <c r="G104"/>
      <c r="H104"/>
      <c r="I104"/>
      <c r="J104"/>
      <c r="K104"/>
      <c r="L104"/>
      <c r="M104"/>
      <c r="N104"/>
      <c r="O104"/>
      <c r="P104"/>
      <c r="Q104"/>
    </row>
    <row r="105" spans="2:17" ht="12.45">
      <c r="B105"/>
      <c r="C105"/>
      <c r="D105"/>
      <c r="E105"/>
      <c r="F105"/>
      <c r="G105"/>
      <c r="H105"/>
      <c r="I105"/>
      <c r="J105"/>
      <c r="K105"/>
      <c r="L105"/>
      <c r="M105"/>
      <c r="N105"/>
      <c r="O105"/>
      <c r="P105"/>
      <c r="Q105"/>
    </row>
    <row r="106" spans="2:17" ht="12.45">
      <c r="B106"/>
      <c r="C106"/>
      <c r="D106"/>
      <c r="E106"/>
      <c r="F106"/>
      <c r="G106"/>
      <c r="H106"/>
      <c r="I106"/>
      <c r="J106"/>
      <c r="K106"/>
      <c r="L106"/>
      <c r="M106"/>
      <c r="N106"/>
      <c r="O106"/>
      <c r="P106"/>
      <c r="Q106"/>
    </row>
    <row r="107" spans="2:17" ht="12.45">
      <c r="B107"/>
      <c r="C107"/>
      <c r="D107"/>
      <c r="E107"/>
      <c r="F107"/>
      <c r="G107"/>
      <c r="H107"/>
      <c r="I107"/>
      <c r="J107"/>
      <c r="K107"/>
      <c r="L107"/>
      <c r="M107"/>
      <c r="N107"/>
      <c r="O107"/>
      <c r="P107"/>
      <c r="Q107"/>
    </row>
    <row r="108" spans="2:17" ht="12.45">
      <c r="B108"/>
      <c r="C108"/>
      <c r="D108"/>
      <c r="E108"/>
      <c r="F108"/>
      <c r="G108"/>
      <c r="H108"/>
      <c r="I108"/>
      <c r="J108"/>
      <c r="K108"/>
      <c r="L108"/>
      <c r="M108"/>
      <c r="N108"/>
      <c r="O108"/>
      <c r="P108"/>
      <c r="Q108"/>
    </row>
    <row r="109" spans="2:17" ht="12.45">
      <c r="B109"/>
      <c r="C109"/>
      <c r="D109"/>
      <c r="E109"/>
      <c r="F109"/>
      <c r="G109"/>
      <c r="H109"/>
      <c r="I109"/>
      <c r="J109"/>
      <c r="K109"/>
      <c r="L109"/>
      <c r="M109"/>
      <c r="N109"/>
      <c r="O109"/>
      <c r="P109"/>
      <c r="Q109"/>
    </row>
    <row r="110" spans="2:17" ht="12.45">
      <c r="B110"/>
      <c r="C110"/>
      <c r="D110"/>
      <c r="E110"/>
      <c r="F110"/>
      <c r="G110"/>
      <c r="H110"/>
      <c r="I110"/>
      <c r="J110"/>
      <c r="K110"/>
      <c r="L110"/>
      <c r="M110"/>
      <c r="N110"/>
      <c r="O110"/>
      <c r="P110"/>
      <c r="Q110"/>
    </row>
    <row r="111" spans="2:17" ht="12.45">
      <c r="B111"/>
      <c r="C111"/>
      <c r="D111"/>
      <c r="E111"/>
      <c r="F111"/>
      <c r="G111"/>
      <c r="H111"/>
      <c r="I111"/>
      <c r="J111"/>
      <c r="K111"/>
      <c r="L111"/>
      <c r="M111"/>
      <c r="N111"/>
      <c r="O111"/>
      <c r="P111"/>
      <c r="Q111"/>
    </row>
    <row r="112" spans="2:17" ht="12.45">
      <c r="B112"/>
      <c r="C112"/>
      <c r="D112"/>
      <c r="E112"/>
      <c r="F112"/>
      <c r="G112"/>
      <c r="H112"/>
      <c r="I112"/>
      <c r="J112"/>
      <c r="K112"/>
      <c r="L112"/>
      <c r="M112"/>
      <c r="N112"/>
      <c r="O112"/>
      <c r="P112"/>
      <c r="Q112"/>
    </row>
    <row r="113" spans="2:17" ht="12.45">
      <c r="B113"/>
      <c r="C113"/>
      <c r="D113"/>
      <c r="E113"/>
      <c r="F113"/>
      <c r="G113"/>
      <c r="H113"/>
      <c r="I113"/>
      <c r="J113"/>
      <c r="K113"/>
      <c r="L113"/>
      <c r="M113"/>
      <c r="N113"/>
      <c r="O113"/>
      <c r="P113"/>
      <c r="Q113"/>
    </row>
    <row r="114" spans="2:17" ht="12.45">
      <c r="B114"/>
      <c r="C114"/>
      <c r="D114"/>
      <c r="E114"/>
      <c r="F114"/>
      <c r="G114"/>
      <c r="H114"/>
      <c r="I114"/>
      <c r="J114"/>
      <c r="K114"/>
      <c r="L114"/>
      <c r="M114"/>
      <c r="N114"/>
      <c r="O114"/>
      <c r="P114"/>
      <c r="Q114"/>
    </row>
    <row r="115" spans="2:17" ht="12.45">
      <c r="B115"/>
      <c r="C115"/>
      <c r="D115"/>
      <c r="E115"/>
      <c r="F115"/>
      <c r="G115"/>
      <c r="H115"/>
      <c r="I115"/>
      <c r="J115"/>
      <c r="K115"/>
      <c r="L115"/>
      <c r="M115"/>
      <c r="N115"/>
      <c r="O115"/>
      <c r="P115"/>
      <c r="Q115"/>
    </row>
    <row r="116" spans="2:17" ht="12.45">
      <c r="B116"/>
      <c r="C116"/>
      <c r="D116"/>
      <c r="E116"/>
      <c r="F116"/>
      <c r="G116"/>
      <c r="H116"/>
      <c r="I116"/>
      <c r="J116"/>
      <c r="K116"/>
      <c r="L116"/>
      <c r="M116"/>
      <c r="N116"/>
      <c r="O116"/>
      <c r="P116"/>
      <c r="Q116"/>
    </row>
    <row r="117" spans="2:17" ht="12.45">
      <c r="B117"/>
      <c r="C117"/>
      <c r="D117"/>
      <c r="E117"/>
      <c r="F117"/>
      <c r="G117"/>
      <c r="H117"/>
      <c r="I117"/>
      <c r="J117"/>
      <c r="K117"/>
      <c r="L117"/>
      <c r="M117"/>
      <c r="N117"/>
      <c r="O117"/>
      <c r="P117"/>
      <c r="Q117"/>
    </row>
    <row r="118" spans="2:17" ht="12.45">
      <c r="B118"/>
      <c r="C118"/>
      <c r="D118"/>
      <c r="E118"/>
      <c r="F118"/>
      <c r="G118"/>
      <c r="H118"/>
      <c r="I118"/>
      <c r="J118"/>
      <c r="K118"/>
      <c r="L118"/>
      <c r="M118"/>
      <c r="N118"/>
      <c r="O118"/>
      <c r="P118"/>
      <c r="Q118"/>
    </row>
    <row r="119" spans="2:17" ht="12.45">
      <c r="B119"/>
      <c r="C119"/>
      <c r="D119"/>
      <c r="E119"/>
      <c r="F119"/>
      <c r="G119"/>
      <c r="H119"/>
      <c r="I119"/>
      <c r="J119"/>
      <c r="K119"/>
      <c r="L119"/>
      <c r="M119"/>
      <c r="N119"/>
      <c r="O119"/>
      <c r="P119"/>
      <c r="Q119"/>
    </row>
    <row r="120" spans="2:17" ht="12.45">
      <c r="B120"/>
      <c r="C120"/>
      <c r="D120"/>
      <c r="E120"/>
      <c r="F120"/>
      <c r="G120"/>
      <c r="H120"/>
      <c r="I120"/>
      <c r="J120"/>
      <c r="K120"/>
      <c r="L120"/>
      <c r="M120"/>
      <c r="N120"/>
      <c r="O120"/>
      <c r="P120"/>
      <c r="Q120"/>
    </row>
    <row r="121" spans="2:17" ht="12.45">
      <c r="B121"/>
      <c r="C121"/>
      <c r="D121"/>
      <c r="E121"/>
      <c r="F121"/>
      <c r="G121"/>
      <c r="H121"/>
      <c r="I121"/>
      <c r="J121"/>
      <c r="K121"/>
      <c r="L121"/>
      <c r="M121"/>
      <c r="N121"/>
      <c r="O121"/>
      <c r="P121"/>
      <c r="Q121"/>
    </row>
    <row r="122" spans="2:17" ht="12.45">
      <c r="B122"/>
      <c r="C122"/>
      <c r="D122"/>
      <c r="E122"/>
      <c r="F122"/>
      <c r="G122"/>
      <c r="H122"/>
      <c r="I122"/>
      <c r="J122"/>
      <c r="K122"/>
      <c r="L122"/>
      <c r="M122"/>
      <c r="N122"/>
      <c r="O122"/>
      <c r="P122"/>
      <c r="Q122"/>
    </row>
    <row r="123" spans="2:17" ht="12.45">
      <c r="B123"/>
      <c r="C123"/>
      <c r="D123"/>
      <c r="E123"/>
      <c r="F123"/>
      <c r="G123"/>
      <c r="H123"/>
      <c r="I123"/>
      <c r="J123"/>
      <c r="K123"/>
      <c r="L123"/>
      <c r="M123"/>
      <c r="N123"/>
      <c r="O123"/>
      <c r="P123"/>
      <c r="Q123"/>
    </row>
    <row r="124" spans="2:17" ht="12.45">
      <c r="B124"/>
      <c r="C124"/>
      <c r="D124"/>
      <c r="E124"/>
      <c r="F124"/>
      <c r="G124"/>
      <c r="H124"/>
      <c r="I124"/>
      <c r="J124"/>
      <c r="K124"/>
      <c r="L124"/>
      <c r="M124"/>
      <c r="N124"/>
      <c r="O124"/>
      <c r="P124"/>
      <c r="Q124"/>
    </row>
    <row r="125" spans="2:17" ht="12.45">
      <c r="B125"/>
      <c r="C125"/>
      <c r="D125"/>
      <c r="E125"/>
      <c r="F125"/>
      <c r="G125"/>
      <c r="H125"/>
      <c r="I125"/>
      <c r="J125"/>
      <c r="K125"/>
      <c r="L125"/>
      <c r="M125"/>
      <c r="N125"/>
      <c r="O125"/>
      <c r="P125"/>
      <c r="Q125"/>
    </row>
    <row r="126" spans="2:17" ht="12.45">
      <c r="B126"/>
      <c r="C126"/>
      <c r="D126"/>
      <c r="E126"/>
      <c r="F126"/>
      <c r="G126"/>
      <c r="H126"/>
      <c r="I126"/>
      <c r="J126"/>
      <c r="K126"/>
      <c r="L126"/>
      <c r="M126"/>
      <c r="N126"/>
      <c r="O126"/>
      <c r="P126"/>
      <c r="Q126"/>
    </row>
    <row r="127" spans="2:17" ht="12.45">
      <c r="B127"/>
      <c r="C127"/>
      <c r="D127"/>
      <c r="E127"/>
      <c r="F127"/>
      <c r="G127"/>
      <c r="H127"/>
      <c r="I127"/>
      <c r="J127"/>
      <c r="K127"/>
      <c r="L127"/>
      <c r="M127"/>
      <c r="N127"/>
      <c r="O127"/>
      <c r="P127"/>
      <c r="Q127"/>
    </row>
    <row r="128" spans="2:17" ht="12.45">
      <c r="B128"/>
      <c r="C128"/>
      <c r="D128"/>
      <c r="E128"/>
      <c r="F128"/>
      <c r="G128"/>
      <c r="H128"/>
      <c r="I128"/>
      <c r="J128"/>
      <c r="K128"/>
      <c r="L128"/>
      <c r="M128"/>
      <c r="N128"/>
      <c r="O128"/>
      <c r="P128"/>
      <c r="Q128"/>
    </row>
    <row r="129" spans="2:17" ht="12.45">
      <c r="B129"/>
      <c r="C129"/>
      <c r="D129"/>
      <c r="E129"/>
      <c r="F129"/>
      <c r="G129"/>
      <c r="H129"/>
      <c r="I129"/>
      <c r="J129"/>
      <c r="K129"/>
      <c r="L129"/>
      <c r="M129"/>
      <c r="N129"/>
      <c r="O129"/>
      <c r="P129"/>
      <c r="Q129"/>
    </row>
    <row r="130" spans="2:17" ht="12.45">
      <c r="B130"/>
      <c r="C130"/>
      <c r="D130"/>
      <c r="E130"/>
      <c r="F130"/>
      <c r="G130"/>
      <c r="H130"/>
      <c r="I130"/>
      <c r="J130"/>
      <c r="K130"/>
      <c r="L130"/>
      <c r="M130"/>
      <c r="N130"/>
      <c r="O130"/>
      <c r="P130"/>
      <c r="Q130"/>
    </row>
    <row r="131" spans="2:17" ht="12.45">
      <c r="B131"/>
      <c r="C131"/>
      <c r="D131"/>
      <c r="E131"/>
      <c r="F131"/>
      <c r="G131"/>
      <c r="H131"/>
      <c r="I131"/>
      <c r="J131"/>
      <c r="K131"/>
      <c r="L131"/>
      <c r="M131"/>
      <c r="N131"/>
      <c r="O131"/>
      <c r="P131"/>
      <c r="Q131"/>
    </row>
    <row r="132" spans="2:17" ht="12.45">
      <c r="B132"/>
      <c r="C132"/>
      <c r="D132"/>
      <c r="E132"/>
      <c r="F132"/>
      <c r="G132"/>
      <c r="H132"/>
      <c r="I132"/>
      <c r="J132"/>
      <c r="K132"/>
      <c r="L132"/>
      <c r="M132"/>
      <c r="N132"/>
      <c r="O132"/>
      <c r="P132"/>
      <c r="Q132"/>
    </row>
    <row r="133" spans="2:17" ht="12.45">
      <c r="B133"/>
      <c r="C133"/>
      <c r="D133"/>
      <c r="E133"/>
      <c r="F133"/>
      <c r="G133"/>
      <c r="H133"/>
      <c r="I133"/>
      <c r="J133"/>
      <c r="K133"/>
      <c r="L133"/>
      <c r="M133"/>
      <c r="N133"/>
      <c r="O133"/>
      <c r="P133"/>
      <c r="Q133"/>
    </row>
    <row r="134" spans="2:17" ht="12.45">
      <c r="B134"/>
      <c r="C134"/>
      <c r="D134"/>
      <c r="E134"/>
      <c r="F134"/>
      <c r="G134"/>
      <c r="H134"/>
      <c r="I134"/>
      <c r="J134"/>
      <c r="K134"/>
      <c r="L134"/>
      <c r="M134"/>
      <c r="N134"/>
      <c r="O134"/>
      <c r="P134"/>
      <c r="Q134"/>
    </row>
    <row r="135" spans="2:17" ht="12.45">
      <c r="B135"/>
      <c r="C135"/>
      <c r="D135"/>
      <c r="E135"/>
      <c r="F135"/>
      <c r="G135"/>
      <c r="H135"/>
      <c r="I135"/>
      <c r="J135"/>
      <c r="K135"/>
      <c r="L135"/>
      <c r="M135"/>
      <c r="N135"/>
      <c r="O135"/>
      <c r="P135"/>
      <c r="Q135"/>
    </row>
    <row r="136" spans="2:17" ht="12.45">
      <c r="B136"/>
      <c r="C136"/>
      <c r="D136"/>
      <c r="E136"/>
      <c r="F136"/>
      <c r="G136"/>
      <c r="H136"/>
      <c r="I136"/>
      <c r="J136"/>
      <c r="K136"/>
      <c r="L136"/>
      <c r="M136"/>
      <c r="N136"/>
      <c r="O136"/>
      <c r="P136"/>
      <c r="Q136"/>
    </row>
    <row r="137" spans="2:17" ht="12.45">
      <c r="B137"/>
      <c r="C137"/>
      <c r="D137"/>
      <c r="E137"/>
      <c r="F137"/>
      <c r="G137"/>
      <c r="H137"/>
      <c r="I137"/>
      <c r="J137"/>
      <c r="K137"/>
      <c r="L137"/>
      <c r="M137"/>
      <c r="N137"/>
      <c r="O137"/>
      <c r="P137"/>
      <c r="Q137"/>
    </row>
    <row r="138" spans="2:17" ht="12.45">
      <c r="B138"/>
      <c r="C138"/>
      <c r="D138"/>
      <c r="E138"/>
      <c r="F138"/>
      <c r="G138"/>
      <c r="H138"/>
      <c r="I138"/>
      <c r="J138"/>
      <c r="K138"/>
      <c r="L138"/>
      <c r="M138"/>
      <c r="N138"/>
      <c r="O138"/>
      <c r="P138"/>
      <c r="Q138"/>
    </row>
    <row r="139" spans="2:17" ht="12.45">
      <c r="B139"/>
      <c r="C139"/>
      <c r="D139"/>
      <c r="E139"/>
      <c r="F139"/>
      <c r="G139"/>
      <c r="H139"/>
      <c r="I139"/>
      <c r="J139"/>
      <c r="K139"/>
      <c r="L139"/>
      <c r="M139"/>
      <c r="N139"/>
      <c r="O139"/>
      <c r="P139"/>
      <c r="Q139"/>
    </row>
    <row r="140" spans="2:17" ht="12.45">
      <c r="B140"/>
      <c r="C140"/>
      <c r="D140"/>
      <c r="E140"/>
      <c r="F140"/>
      <c r="G140"/>
      <c r="H140"/>
      <c r="I140"/>
      <c r="J140"/>
      <c r="K140"/>
      <c r="L140"/>
      <c r="M140"/>
      <c r="N140"/>
      <c r="O140"/>
      <c r="P140"/>
      <c r="Q140"/>
    </row>
    <row r="141" spans="2:17" ht="12.45">
      <c r="B141"/>
      <c r="C141"/>
      <c r="D141"/>
      <c r="E141"/>
      <c r="F141"/>
      <c r="G141"/>
      <c r="H141"/>
      <c r="I141"/>
      <c r="J141"/>
      <c r="K141"/>
      <c r="L141"/>
      <c r="M141"/>
      <c r="N141"/>
      <c r="O141"/>
      <c r="P141"/>
      <c r="Q141"/>
    </row>
    <row r="142" spans="2:17" ht="12.45">
      <c r="B142"/>
      <c r="C142"/>
      <c r="D142"/>
      <c r="E142"/>
      <c r="F142"/>
      <c r="G142"/>
      <c r="H142"/>
      <c r="I142"/>
      <c r="J142"/>
      <c r="K142"/>
      <c r="L142"/>
      <c r="M142"/>
      <c r="N142"/>
      <c r="O142"/>
      <c r="P142"/>
      <c r="Q142"/>
    </row>
    <row r="143" spans="2:17" ht="12.45">
      <c r="B143"/>
      <c r="C143"/>
      <c r="D143"/>
      <c r="E143"/>
      <c r="F143"/>
      <c r="G143"/>
      <c r="H143"/>
      <c r="I143"/>
      <c r="J143"/>
      <c r="K143"/>
      <c r="L143"/>
      <c r="M143"/>
      <c r="N143"/>
      <c r="O143"/>
      <c r="P143"/>
      <c r="Q143"/>
    </row>
    <row r="144" spans="2:17" ht="12.45">
      <c r="B144"/>
      <c r="C144"/>
      <c r="D144"/>
      <c r="E144"/>
      <c r="F144"/>
      <c r="G144"/>
      <c r="H144"/>
      <c r="I144"/>
      <c r="J144"/>
      <c r="K144"/>
      <c r="L144"/>
      <c r="M144"/>
      <c r="N144"/>
      <c r="O144"/>
      <c r="P144"/>
      <c r="Q144"/>
    </row>
    <row r="145" spans="2:17" ht="12.45">
      <c r="B145"/>
      <c r="C145"/>
      <c r="D145"/>
      <c r="E145"/>
      <c r="F145"/>
      <c r="G145"/>
      <c r="H145"/>
      <c r="I145"/>
      <c r="J145"/>
      <c r="K145"/>
      <c r="L145"/>
      <c r="M145"/>
      <c r="N145"/>
      <c r="O145"/>
      <c r="P145"/>
      <c r="Q145"/>
    </row>
    <row r="146" spans="2:17" ht="12.45">
      <c r="B146"/>
      <c r="C146"/>
      <c r="D146"/>
      <c r="E146"/>
      <c r="F146"/>
      <c r="G146"/>
      <c r="H146"/>
      <c r="I146"/>
      <c r="J146"/>
      <c r="K146"/>
      <c r="L146"/>
      <c r="M146"/>
      <c r="N146"/>
      <c r="O146"/>
      <c r="P146"/>
      <c r="Q146"/>
    </row>
    <row r="147" spans="2:17" ht="12.45">
      <c r="B147"/>
      <c r="C147"/>
      <c r="D147"/>
      <c r="E147"/>
      <c r="F147"/>
      <c r="G147"/>
      <c r="H147"/>
      <c r="I147"/>
      <c r="J147"/>
      <c r="K147"/>
      <c r="L147"/>
      <c r="M147"/>
      <c r="N147"/>
      <c r="O147"/>
      <c r="P147"/>
      <c r="Q147"/>
    </row>
    <row r="148" spans="2:17" ht="12.45">
      <c r="B148"/>
      <c r="C148"/>
      <c r="D148"/>
      <c r="E148"/>
      <c r="F148"/>
      <c r="G148"/>
      <c r="H148"/>
      <c r="I148"/>
      <c r="J148"/>
      <c r="K148"/>
      <c r="L148"/>
      <c r="M148"/>
      <c r="N148"/>
      <c r="O148"/>
      <c r="P148"/>
      <c r="Q148"/>
    </row>
    <row r="149" spans="2:17" ht="12.45">
      <c r="B149"/>
      <c r="C149"/>
      <c r="D149"/>
      <c r="E149"/>
      <c r="F149"/>
      <c r="G149"/>
      <c r="H149"/>
      <c r="I149"/>
      <c r="J149"/>
      <c r="K149"/>
      <c r="L149"/>
      <c r="M149"/>
      <c r="N149"/>
      <c r="O149"/>
      <c r="P149"/>
      <c r="Q149"/>
    </row>
    <row r="150" spans="2:17" ht="12.45">
      <c r="B150"/>
      <c r="C150"/>
      <c r="D150"/>
      <c r="E150"/>
      <c r="F150"/>
      <c r="G150"/>
      <c r="H150"/>
      <c r="I150"/>
      <c r="J150"/>
      <c r="K150"/>
      <c r="L150"/>
      <c r="M150"/>
      <c r="N150"/>
      <c r="O150"/>
      <c r="P150"/>
      <c r="Q150"/>
    </row>
    <row r="151" spans="2:17" ht="12.45">
      <c r="B151"/>
      <c r="C151"/>
      <c r="D151"/>
      <c r="E151"/>
      <c r="F151"/>
      <c r="G151"/>
      <c r="H151"/>
      <c r="I151"/>
      <c r="J151"/>
      <c r="K151"/>
      <c r="L151"/>
      <c r="M151"/>
      <c r="N151"/>
      <c r="O151"/>
      <c r="P151"/>
      <c r="Q151"/>
    </row>
    <row r="152" spans="2:17" ht="12.45">
      <c r="B152"/>
      <c r="C152"/>
      <c r="D152"/>
      <c r="E152"/>
      <c r="F152"/>
      <c r="G152"/>
      <c r="H152"/>
      <c r="I152"/>
      <c r="J152"/>
      <c r="K152"/>
      <c r="L152"/>
      <c r="M152"/>
      <c r="N152"/>
      <c r="O152"/>
      <c r="P152"/>
      <c r="Q152"/>
    </row>
    <row r="153" spans="2:17" ht="12.45">
      <c r="B153"/>
      <c r="C153"/>
      <c r="D153"/>
      <c r="E153"/>
      <c r="F153"/>
      <c r="G153"/>
      <c r="H153"/>
      <c r="I153"/>
      <c r="J153"/>
      <c r="K153"/>
      <c r="L153"/>
      <c r="M153"/>
      <c r="N153"/>
      <c r="O153"/>
      <c r="P153"/>
      <c r="Q153"/>
    </row>
    <row r="154" spans="2:17" ht="12.45">
      <c r="B154"/>
      <c r="C154"/>
      <c r="D154"/>
      <c r="E154"/>
      <c r="F154"/>
      <c r="G154"/>
      <c r="H154"/>
      <c r="I154"/>
      <c r="J154"/>
      <c r="K154"/>
      <c r="L154"/>
      <c r="M154"/>
      <c r="N154"/>
      <c r="O154"/>
      <c r="P154"/>
      <c r="Q154"/>
    </row>
    <row r="155" spans="2:17" ht="12.45">
      <c r="B155"/>
      <c r="C155"/>
      <c r="D155"/>
      <c r="E155"/>
      <c r="F155"/>
      <c r="G155"/>
      <c r="H155"/>
      <c r="I155"/>
      <c r="J155"/>
      <c r="K155"/>
      <c r="L155"/>
      <c r="M155"/>
      <c r="N155"/>
      <c r="O155"/>
      <c r="P155"/>
      <c r="Q155"/>
    </row>
    <row r="156" spans="2:17" ht="12.45">
      <c r="B156"/>
      <c r="C156"/>
      <c r="D156"/>
      <c r="E156"/>
      <c r="F156"/>
      <c r="G156"/>
      <c r="H156"/>
      <c r="I156"/>
      <c r="J156"/>
      <c r="K156"/>
      <c r="L156"/>
      <c r="M156"/>
      <c r="N156"/>
      <c r="O156"/>
      <c r="P156"/>
      <c r="Q156"/>
    </row>
    <row r="157" spans="2:17" ht="12.45">
      <c r="B157"/>
      <c r="C157"/>
      <c r="D157"/>
      <c r="E157"/>
      <c r="F157"/>
      <c r="G157"/>
      <c r="H157"/>
      <c r="I157"/>
      <c r="J157"/>
      <c r="K157"/>
      <c r="L157"/>
      <c r="M157"/>
      <c r="N157"/>
      <c r="O157"/>
      <c r="P157"/>
      <c r="Q157"/>
    </row>
    <row r="158" spans="2:17" ht="12.45">
      <c r="B158"/>
      <c r="C158"/>
      <c r="D158"/>
      <c r="E158"/>
      <c r="F158"/>
      <c r="G158"/>
      <c r="H158"/>
      <c r="I158"/>
      <c r="J158"/>
      <c r="K158"/>
      <c r="L158"/>
      <c r="M158"/>
      <c r="N158"/>
      <c r="O158"/>
      <c r="P158"/>
      <c r="Q158"/>
    </row>
    <row r="159" spans="2:17" ht="12.45">
      <c r="B159"/>
      <c r="C159"/>
      <c r="D159"/>
      <c r="E159"/>
      <c r="F159"/>
      <c r="G159"/>
      <c r="H159"/>
      <c r="I159"/>
      <c r="J159"/>
      <c r="K159"/>
      <c r="L159"/>
      <c r="M159"/>
      <c r="N159"/>
      <c r="O159"/>
      <c r="P159"/>
      <c r="Q159"/>
    </row>
    <row r="160" spans="2:17" ht="12.45">
      <c r="B160"/>
      <c r="C160"/>
      <c r="D160"/>
      <c r="E160"/>
      <c r="F160"/>
      <c r="G160"/>
      <c r="H160"/>
      <c r="I160"/>
      <c r="J160"/>
      <c r="K160"/>
      <c r="L160"/>
      <c r="M160"/>
      <c r="N160"/>
      <c r="O160"/>
      <c r="P160"/>
      <c r="Q160"/>
    </row>
    <row r="161" spans="2:17" ht="12.45">
      <c r="B161"/>
      <c r="C161"/>
      <c r="D161"/>
      <c r="E161"/>
      <c r="F161"/>
      <c r="G161"/>
      <c r="H161"/>
      <c r="I161"/>
      <c r="J161"/>
      <c r="K161"/>
      <c r="L161"/>
      <c r="M161"/>
      <c r="N161"/>
      <c r="O161"/>
      <c r="P161"/>
      <c r="Q161"/>
    </row>
    <row r="162" spans="2:17" ht="12.45">
      <c r="B162"/>
      <c r="C162"/>
      <c r="D162"/>
      <c r="E162"/>
      <c r="F162"/>
      <c r="G162"/>
      <c r="H162"/>
      <c r="I162"/>
      <c r="J162"/>
      <c r="K162"/>
      <c r="L162"/>
      <c r="M162"/>
      <c r="N162"/>
      <c r="O162"/>
      <c r="P162"/>
      <c r="Q162"/>
    </row>
    <row r="163" spans="2:17" ht="12.45">
      <c r="B163"/>
      <c r="C163"/>
      <c r="D163"/>
      <c r="E163"/>
      <c r="F163"/>
      <c r="G163"/>
      <c r="H163"/>
      <c r="I163"/>
      <c r="J163"/>
      <c r="K163"/>
      <c r="L163"/>
      <c r="M163"/>
      <c r="N163"/>
      <c r="O163"/>
      <c r="P163"/>
      <c r="Q163"/>
    </row>
    <row r="164" spans="2:17" ht="12.45">
      <c r="B164"/>
      <c r="C164"/>
      <c r="D164"/>
      <c r="E164"/>
      <c r="F164"/>
      <c r="G164"/>
      <c r="H164"/>
      <c r="I164"/>
      <c r="J164"/>
      <c r="K164"/>
      <c r="L164"/>
      <c r="M164"/>
      <c r="N164"/>
      <c r="O164"/>
      <c r="P164"/>
      <c r="Q164"/>
    </row>
    <row r="165" spans="2:17" ht="12.45">
      <c r="B165"/>
      <c r="C165"/>
      <c r="D165"/>
      <c r="E165"/>
      <c r="F165"/>
      <c r="G165"/>
      <c r="H165"/>
      <c r="I165"/>
      <c r="J165"/>
      <c r="K165"/>
      <c r="L165"/>
      <c r="M165"/>
      <c r="N165"/>
      <c r="O165"/>
      <c r="P165"/>
      <c r="Q165"/>
    </row>
    <row r="166" spans="2:17" ht="12.45">
      <c r="B166"/>
      <c r="C166"/>
      <c r="D166"/>
      <c r="E166"/>
      <c r="F166"/>
      <c r="G166"/>
      <c r="H166"/>
      <c r="I166"/>
      <c r="J166"/>
      <c r="K166"/>
      <c r="L166"/>
      <c r="M166"/>
      <c r="N166"/>
      <c r="O166"/>
      <c r="P166"/>
      <c r="Q166"/>
    </row>
    <row r="167" spans="2:17" ht="12.45">
      <c r="B167"/>
      <c r="C167"/>
      <c r="D167"/>
      <c r="E167"/>
      <c r="F167"/>
      <c r="G167"/>
      <c r="H167"/>
      <c r="I167"/>
      <c r="J167"/>
      <c r="K167"/>
      <c r="L167"/>
      <c r="M167"/>
      <c r="N167"/>
      <c r="O167"/>
      <c r="P167"/>
      <c r="Q167"/>
    </row>
    <row r="168" spans="2:17" ht="12.45">
      <c r="B168"/>
      <c r="C168"/>
      <c r="D168"/>
      <c r="E168"/>
      <c r="F168"/>
      <c r="G168"/>
      <c r="H168"/>
      <c r="I168"/>
      <c r="J168"/>
      <c r="K168"/>
      <c r="L168"/>
      <c r="M168"/>
      <c r="N168"/>
      <c r="O168"/>
      <c r="P168"/>
      <c r="Q168"/>
    </row>
    <row r="169" spans="2:17" ht="12.45">
      <c r="B169"/>
      <c r="C169"/>
      <c r="D169"/>
      <c r="E169"/>
      <c r="F169"/>
      <c r="G169"/>
      <c r="H169"/>
      <c r="I169"/>
      <c r="J169"/>
      <c r="K169"/>
      <c r="L169"/>
      <c r="M169"/>
      <c r="N169"/>
      <c r="O169"/>
      <c r="P169"/>
      <c r="Q169"/>
    </row>
    <row r="170" spans="2:17" ht="12.45">
      <c r="B170"/>
      <c r="C170"/>
      <c r="D170"/>
      <c r="E170"/>
      <c r="F170"/>
      <c r="G170"/>
      <c r="H170"/>
      <c r="I170"/>
      <c r="J170"/>
      <c r="K170"/>
      <c r="L170"/>
      <c r="M170"/>
      <c r="N170"/>
      <c r="O170"/>
      <c r="P170"/>
      <c r="Q170"/>
    </row>
    <row r="171" spans="2:17" ht="12.45">
      <c r="B171"/>
      <c r="C171"/>
      <c r="D171"/>
      <c r="E171"/>
      <c r="F171"/>
      <c r="G171"/>
      <c r="H171"/>
      <c r="I171"/>
      <c r="J171"/>
      <c r="K171"/>
      <c r="L171"/>
      <c r="M171"/>
      <c r="N171"/>
      <c r="O171"/>
      <c r="P171"/>
      <c r="Q171"/>
    </row>
    <row r="172" spans="2:17" ht="12.45">
      <c r="B172"/>
      <c r="C172"/>
      <c r="D172"/>
      <c r="E172"/>
      <c r="F172"/>
      <c r="G172"/>
      <c r="H172"/>
      <c r="I172"/>
      <c r="J172"/>
      <c r="K172"/>
      <c r="L172"/>
      <c r="M172"/>
      <c r="N172"/>
      <c r="O172"/>
      <c r="P172"/>
      <c r="Q172"/>
    </row>
    <row r="173" spans="2:17" ht="12.45">
      <c r="B173"/>
      <c r="C173"/>
      <c r="D173"/>
      <c r="E173"/>
      <c r="F173"/>
      <c r="G173"/>
      <c r="H173"/>
      <c r="I173"/>
      <c r="J173"/>
      <c r="K173"/>
      <c r="L173"/>
      <c r="M173"/>
      <c r="N173"/>
      <c r="O173"/>
      <c r="P173"/>
      <c r="Q173"/>
    </row>
    <row r="174" spans="2:17" ht="12.45">
      <c r="B174"/>
      <c r="C174"/>
      <c r="D174"/>
      <c r="E174"/>
      <c r="F174"/>
      <c r="G174"/>
      <c r="H174"/>
      <c r="I174"/>
      <c r="J174"/>
      <c r="K174"/>
      <c r="L174"/>
      <c r="M174"/>
      <c r="N174"/>
      <c r="O174"/>
      <c r="P174"/>
      <c r="Q174"/>
    </row>
    <row r="175" spans="2:17" ht="12.45">
      <c r="B175"/>
      <c r="C175"/>
      <c r="D175"/>
      <c r="E175"/>
      <c r="F175"/>
      <c r="G175"/>
      <c r="H175"/>
      <c r="I175"/>
      <c r="J175"/>
      <c r="K175"/>
      <c r="L175"/>
      <c r="M175"/>
      <c r="N175"/>
      <c r="O175"/>
      <c r="P175"/>
      <c r="Q175"/>
    </row>
    <row r="176" spans="2:17" ht="12.45">
      <c r="B176"/>
      <c r="C176"/>
      <c r="D176"/>
      <c r="E176"/>
      <c r="F176"/>
      <c r="G176"/>
      <c r="H176"/>
      <c r="I176"/>
      <c r="J176"/>
      <c r="K176"/>
      <c r="L176"/>
      <c r="M176"/>
      <c r="N176"/>
      <c r="O176"/>
      <c r="P176"/>
      <c r="Q176"/>
    </row>
    <row r="177" spans="2:17" ht="12.45">
      <c r="B177"/>
      <c r="C177"/>
      <c r="D177"/>
      <c r="E177"/>
      <c r="F177"/>
      <c r="G177"/>
      <c r="H177"/>
      <c r="I177"/>
      <c r="J177"/>
      <c r="K177"/>
      <c r="L177"/>
      <c r="M177"/>
      <c r="N177"/>
      <c r="O177"/>
      <c r="P177"/>
      <c r="Q177"/>
    </row>
    <row r="178" spans="2:17" ht="12.45">
      <c r="B178"/>
      <c r="C178"/>
      <c r="D178"/>
      <c r="E178"/>
      <c r="F178"/>
      <c r="G178"/>
      <c r="H178"/>
      <c r="I178"/>
      <c r="J178"/>
      <c r="K178"/>
      <c r="L178"/>
      <c r="M178"/>
      <c r="N178"/>
      <c r="O178"/>
      <c r="P178"/>
      <c r="Q178"/>
    </row>
    <row r="179" spans="2:17" ht="12.45">
      <c r="B179"/>
      <c r="C179"/>
      <c r="D179"/>
      <c r="E179"/>
      <c r="F179"/>
      <c r="G179"/>
      <c r="H179"/>
      <c r="I179"/>
      <c r="J179"/>
      <c r="K179"/>
      <c r="L179"/>
      <c r="M179"/>
      <c r="N179"/>
      <c r="O179"/>
      <c r="P179"/>
      <c r="Q179"/>
    </row>
    <row r="180" spans="2:17" ht="12.45">
      <c r="B180"/>
      <c r="C180"/>
      <c r="D180"/>
      <c r="E180"/>
      <c r="F180"/>
      <c r="G180"/>
      <c r="H180"/>
      <c r="I180"/>
      <c r="J180"/>
      <c r="K180"/>
      <c r="L180"/>
      <c r="M180"/>
      <c r="N180"/>
      <c r="O180"/>
      <c r="P180"/>
      <c r="Q180"/>
    </row>
    <row r="181" spans="2:17" ht="12.45">
      <c r="B181"/>
      <c r="C181"/>
      <c r="D181"/>
      <c r="E181"/>
      <c r="F181"/>
      <c r="G181"/>
      <c r="H181"/>
      <c r="I181"/>
      <c r="J181"/>
      <c r="K181"/>
      <c r="L181"/>
      <c r="M181"/>
      <c r="N181"/>
      <c r="O181"/>
      <c r="P181"/>
      <c r="Q181"/>
    </row>
    <row r="182" spans="2:17" ht="12.45">
      <c r="B182"/>
      <c r="C182"/>
      <c r="D182"/>
      <c r="E182"/>
      <c r="F182"/>
      <c r="G182"/>
      <c r="H182"/>
      <c r="I182"/>
      <c r="J182"/>
      <c r="K182"/>
      <c r="L182"/>
      <c r="M182"/>
      <c r="N182"/>
      <c r="O182"/>
      <c r="P182"/>
      <c r="Q182"/>
    </row>
    <row r="183" spans="2:17" ht="12.45">
      <c r="B183"/>
      <c r="C183"/>
      <c r="D183"/>
      <c r="E183"/>
      <c r="F183"/>
      <c r="G183"/>
      <c r="H183"/>
      <c r="I183"/>
      <c r="J183"/>
      <c r="K183"/>
      <c r="L183"/>
      <c r="M183"/>
      <c r="N183"/>
      <c r="O183"/>
      <c r="P183"/>
      <c r="Q183"/>
    </row>
    <row r="184" spans="2:17" ht="12.45">
      <c r="B184"/>
      <c r="C184"/>
      <c r="D184"/>
      <c r="E184"/>
      <c r="F184"/>
      <c r="G184"/>
      <c r="H184"/>
      <c r="I184"/>
      <c r="J184"/>
      <c r="K184"/>
      <c r="L184"/>
      <c r="M184"/>
      <c r="N184"/>
      <c r="O184"/>
      <c r="P184"/>
      <c r="Q184"/>
    </row>
    <row r="185" spans="2:17" ht="12.45">
      <c r="B185"/>
      <c r="C185"/>
      <c r="D185"/>
      <c r="E185"/>
      <c r="F185"/>
      <c r="G185"/>
      <c r="H185"/>
      <c r="I185"/>
      <c r="J185"/>
      <c r="K185"/>
      <c r="L185"/>
      <c r="M185"/>
      <c r="N185"/>
      <c r="O185"/>
      <c r="P185"/>
      <c r="Q185"/>
    </row>
    <row r="186" spans="2:17" ht="12.45">
      <c r="B186"/>
      <c r="C186"/>
      <c r="D186"/>
      <c r="E186"/>
      <c r="F186"/>
      <c r="G186"/>
      <c r="H186"/>
      <c r="I186"/>
      <c r="J186"/>
      <c r="K186"/>
      <c r="L186"/>
      <c r="M186"/>
      <c r="N186"/>
      <c r="O186"/>
      <c r="P186"/>
      <c r="Q186"/>
    </row>
    <row r="187" spans="2:17" ht="12.45">
      <c r="B187"/>
      <c r="C187"/>
      <c r="D187"/>
      <c r="E187"/>
      <c r="F187"/>
      <c r="G187"/>
      <c r="H187"/>
      <c r="I187"/>
      <c r="J187"/>
      <c r="K187"/>
      <c r="L187"/>
      <c r="M187"/>
      <c r="N187"/>
      <c r="O187"/>
      <c r="P187"/>
      <c r="Q187"/>
    </row>
    <row r="188" spans="2:17" ht="12.45">
      <c r="B188"/>
      <c r="C188"/>
      <c r="D188"/>
      <c r="E188"/>
      <c r="F188"/>
      <c r="G188"/>
      <c r="H188"/>
      <c r="I188"/>
      <c r="J188"/>
      <c r="K188"/>
      <c r="L188"/>
      <c r="M188"/>
      <c r="N188"/>
      <c r="O188"/>
      <c r="P188"/>
      <c r="Q188"/>
    </row>
    <row r="189" spans="2:17" ht="12.45">
      <c r="B189"/>
      <c r="C189"/>
      <c r="D189"/>
      <c r="E189"/>
      <c r="F189"/>
      <c r="G189"/>
      <c r="H189"/>
      <c r="I189"/>
      <c r="J189"/>
      <c r="K189"/>
      <c r="L189"/>
      <c r="M189"/>
      <c r="N189"/>
      <c r="O189"/>
      <c r="P189"/>
      <c r="Q189"/>
    </row>
    <row r="190" spans="2:17" ht="12.45">
      <c r="B190"/>
      <c r="C190"/>
      <c r="D190"/>
      <c r="E190"/>
      <c r="F190"/>
      <c r="G190"/>
      <c r="H190"/>
      <c r="I190"/>
      <c r="J190"/>
      <c r="K190"/>
      <c r="L190"/>
      <c r="M190"/>
      <c r="N190"/>
      <c r="O190"/>
      <c r="P190"/>
      <c r="Q190"/>
    </row>
    <row r="191" spans="2:17" ht="12.45">
      <c r="B191"/>
      <c r="C191"/>
      <c r="D191"/>
      <c r="E191"/>
      <c r="F191"/>
      <c r="G191"/>
      <c r="H191"/>
      <c r="I191"/>
      <c r="J191"/>
      <c r="K191"/>
      <c r="L191"/>
      <c r="M191"/>
      <c r="N191"/>
      <c r="O191"/>
      <c r="P191"/>
      <c r="Q191"/>
    </row>
    <row r="192" spans="2:17" ht="12.45">
      <c r="B192"/>
      <c r="C192"/>
      <c r="D192"/>
      <c r="E192"/>
      <c r="F192"/>
      <c r="G192"/>
      <c r="H192"/>
      <c r="I192"/>
      <c r="J192"/>
      <c r="K192"/>
      <c r="L192"/>
      <c r="M192"/>
      <c r="N192"/>
      <c r="O192"/>
      <c r="P192"/>
      <c r="Q192"/>
    </row>
    <row r="193" spans="2:17" ht="12.45">
      <c r="B193"/>
      <c r="C193"/>
      <c r="D193"/>
      <c r="E193"/>
      <c r="F193"/>
      <c r="G193"/>
      <c r="H193"/>
      <c r="I193"/>
      <c r="J193"/>
      <c r="K193"/>
      <c r="L193"/>
      <c r="M193"/>
      <c r="N193"/>
      <c r="O193"/>
      <c r="P193"/>
      <c r="Q193"/>
    </row>
    <row r="194" spans="2:17" ht="12.45">
      <c r="B194"/>
      <c r="C194"/>
      <c r="D194"/>
      <c r="E194"/>
      <c r="F194"/>
      <c r="G194"/>
      <c r="H194"/>
      <c r="I194"/>
      <c r="J194"/>
      <c r="K194"/>
      <c r="L194"/>
      <c r="M194"/>
      <c r="N194"/>
      <c r="O194"/>
      <c r="P194"/>
      <c r="Q194"/>
    </row>
    <row r="195" spans="2:17" ht="12.45">
      <c r="B195"/>
      <c r="C195"/>
      <c r="D195"/>
      <c r="E195"/>
      <c r="F195"/>
      <c r="G195"/>
      <c r="H195"/>
      <c r="I195"/>
      <c r="J195"/>
      <c r="K195"/>
      <c r="L195"/>
      <c r="M195"/>
      <c r="N195"/>
      <c r="O195"/>
      <c r="P195"/>
      <c r="Q195"/>
    </row>
    <row r="196" spans="2:17" ht="12.45">
      <c r="B196"/>
      <c r="C196"/>
      <c r="D196"/>
      <c r="E196"/>
      <c r="F196"/>
      <c r="G196"/>
      <c r="H196"/>
      <c r="I196"/>
      <c r="J196"/>
      <c r="K196"/>
      <c r="L196"/>
      <c r="M196"/>
      <c r="N196"/>
      <c r="O196"/>
      <c r="P196"/>
      <c r="Q196"/>
    </row>
    <row r="197" spans="2:17" ht="12.45">
      <c r="B197"/>
      <c r="C197"/>
      <c r="D197"/>
      <c r="E197"/>
      <c r="F197"/>
      <c r="G197"/>
      <c r="H197"/>
      <c r="I197"/>
      <c r="J197"/>
      <c r="K197"/>
      <c r="L197"/>
      <c r="M197"/>
      <c r="N197"/>
      <c r="O197"/>
      <c r="P197"/>
      <c r="Q197"/>
    </row>
    <row r="198" spans="2:17" ht="12.45">
      <c r="B198"/>
      <c r="C198"/>
      <c r="D198"/>
      <c r="E198"/>
      <c r="F198"/>
      <c r="G198"/>
      <c r="H198"/>
      <c r="I198"/>
      <c r="J198"/>
      <c r="K198"/>
      <c r="L198"/>
      <c r="M198"/>
      <c r="N198"/>
      <c r="O198"/>
      <c r="P198"/>
      <c r="Q198"/>
    </row>
    <row r="199" spans="2:17" ht="12.45">
      <c r="B199"/>
      <c r="C199"/>
      <c r="D199"/>
      <c r="E199"/>
      <c r="F199"/>
      <c r="G199"/>
      <c r="H199"/>
      <c r="I199"/>
      <c r="J199"/>
      <c r="K199"/>
      <c r="L199"/>
      <c r="M199"/>
      <c r="N199"/>
      <c r="O199"/>
      <c r="P199"/>
      <c r="Q199"/>
    </row>
    <row r="200" spans="2:17" ht="12.45">
      <c r="B200"/>
      <c r="C200"/>
      <c r="D200"/>
      <c r="E200"/>
      <c r="F200"/>
      <c r="G200"/>
      <c r="H200"/>
      <c r="I200"/>
      <c r="J200"/>
      <c r="K200"/>
      <c r="L200"/>
      <c r="M200"/>
      <c r="N200"/>
      <c r="O200"/>
      <c r="P200"/>
      <c r="Q200"/>
    </row>
    <row r="201" spans="2:17" ht="12.45">
      <c r="B201"/>
      <c r="C201"/>
      <c r="D201"/>
      <c r="E201"/>
      <c r="F201"/>
      <c r="G201"/>
      <c r="H201"/>
      <c r="I201"/>
      <c r="J201"/>
      <c r="K201"/>
      <c r="L201"/>
      <c r="M201"/>
      <c r="N201"/>
      <c r="O201"/>
      <c r="P201"/>
      <c r="Q201"/>
    </row>
    <row r="202" spans="2:17" ht="12.45">
      <c r="B202"/>
      <c r="C202"/>
      <c r="D202"/>
      <c r="E202"/>
      <c r="F202"/>
      <c r="G202"/>
      <c r="H202"/>
      <c r="I202"/>
      <c r="J202"/>
      <c r="K202"/>
      <c r="L202"/>
      <c r="M202"/>
      <c r="N202"/>
      <c r="O202"/>
      <c r="P202"/>
      <c r="Q202"/>
    </row>
    <row r="203" spans="2:17" ht="12.45">
      <c r="B203"/>
      <c r="C203"/>
      <c r="D203"/>
      <c r="E203"/>
      <c r="F203"/>
      <c r="G203"/>
      <c r="H203"/>
      <c r="I203"/>
      <c r="J203"/>
      <c r="K203"/>
      <c r="L203"/>
      <c r="M203"/>
      <c r="N203"/>
      <c r="O203"/>
      <c r="P203"/>
      <c r="Q203"/>
    </row>
    <row r="204" spans="2:17" ht="12.45">
      <c r="B204"/>
      <c r="C204"/>
      <c r="D204"/>
      <c r="E204"/>
      <c r="F204"/>
      <c r="G204"/>
      <c r="H204"/>
      <c r="I204"/>
      <c r="J204"/>
      <c r="K204"/>
      <c r="L204"/>
      <c r="M204"/>
      <c r="N204"/>
      <c r="O204"/>
      <c r="P204"/>
      <c r="Q204"/>
    </row>
    <row r="205" spans="2:17" ht="12.45">
      <c r="B205"/>
      <c r="C205"/>
      <c r="D205"/>
      <c r="E205"/>
      <c r="F205"/>
      <c r="G205"/>
      <c r="H205"/>
      <c r="I205"/>
      <c r="J205"/>
      <c r="K205"/>
      <c r="L205"/>
      <c r="M205"/>
      <c r="N205"/>
      <c r="O205"/>
      <c r="P205"/>
      <c r="Q205"/>
    </row>
    <row r="206" spans="2:17" ht="12.45">
      <c r="B206"/>
      <c r="C206"/>
      <c r="D206"/>
      <c r="E206"/>
      <c r="F206"/>
      <c r="G206"/>
      <c r="H206"/>
      <c r="I206"/>
      <c r="J206"/>
      <c r="K206"/>
      <c r="L206"/>
      <c r="M206"/>
      <c r="N206"/>
      <c r="O206"/>
      <c r="P206"/>
      <c r="Q206"/>
    </row>
    <row r="207" spans="2:17" ht="12.45">
      <c r="B207"/>
      <c r="C207"/>
      <c r="D207"/>
      <c r="E207"/>
      <c r="F207"/>
      <c r="G207"/>
      <c r="H207"/>
      <c r="I207"/>
      <c r="J207"/>
      <c r="K207"/>
      <c r="L207"/>
      <c r="M207"/>
      <c r="N207"/>
      <c r="O207"/>
      <c r="P207"/>
      <c r="Q207"/>
    </row>
    <row r="208" spans="2:17" ht="12.45">
      <c r="B208"/>
      <c r="C208"/>
      <c r="D208"/>
      <c r="E208"/>
      <c r="F208"/>
      <c r="G208"/>
      <c r="H208"/>
      <c r="I208"/>
      <c r="J208"/>
      <c r="K208"/>
      <c r="L208"/>
      <c r="M208"/>
      <c r="N208"/>
      <c r="O208"/>
      <c r="P208"/>
      <c r="Q208"/>
    </row>
    <row r="209" spans="2:17" ht="12.45">
      <c r="B209"/>
      <c r="C209"/>
      <c r="D209"/>
      <c r="E209"/>
      <c r="F209"/>
      <c r="G209"/>
      <c r="H209"/>
      <c r="I209"/>
      <c r="J209"/>
      <c r="K209"/>
      <c r="L209"/>
      <c r="M209"/>
      <c r="N209"/>
      <c r="O209"/>
      <c r="P209"/>
      <c r="Q209"/>
    </row>
    <row r="210" spans="2:17" ht="12.45">
      <c r="B210"/>
      <c r="C210"/>
      <c r="D210"/>
      <c r="E210"/>
      <c r="F210"/>
      <c r="G210"/>
      <c r="H210"/>
      <c r="I210"/>
      <c r="J210"/>
      <c r="K210"/>
      <c r="L210"/>
      <c r="M210"/>
      <c r="N210"/>
      <c r="O210"/>
      <c r="P210"/>
      <c r="Q210"/>
    </row>
    <row r="211" spans="2:17" ht="12.45">
      <c r="B211"/>
      <c r="C211"/>
      <c r="D211"/>
      <c r="E211"/>
      <c r="F211"/>
      <c r="G211"/>
      <c r="H211"/>
      <c r="I211"/>
      <c r="J211"/>
      <c r="K211"/>
      <c r="L211"/>
      <c r="M211"/>
      <c r="N211"/>
      <c r="O211"/>
      <c r="P211"/>
      <c r="Q211"/>
    </row>
    <row r="212" spans="2:17" ht="12.45">
      <c r="B212"/>
      <c r="C212"/>
      <c r="D212"/>
      <c r="E212"/>
      <c r="F212"/>
      <c r="G212"/>
      <c r="H212"/>
      <c r="I212"/>
      <c r="J212"/>
      <c r="K212"/>
      <c r="L212"/>
      <c r="M212"/>
      <c r="N212"/>
      <c r="O212"/>
      <c r="P212"/>
      <c r="Q212"/>
    </row>
    <row r="213" spans="2:17" ht="12.45">
      <c r="B213"/>
      <c r="C213"/>
      <c r="D213"/>
      <c r="E213"/>
      <c r="F213"/>
      <c r="G213"/>
      <c r="H213"/>
      <c r="I213"/>
      <c r="J213"/>
      <c r="K213"/>
      <c r="L213"/>
      <c r="M213"/>
      <c r="N213"/>
      <c r="O213"/>
      <c r="P213"/>
      <c r="Q213"/>
    </row>
    <row r="214" spans="2:17" ht="12.45">
      <c r="B214"/>
      <c r="C214"/>
      <c r="D214"/>
      <c r="E214"/>
      <c r="F214"/>
      <c r="G214"/>
      <c r="H214"/>
      <c r="I214"/>
      <c r="J214"/>
      <c r="K214"/>
      <c r="L214"/>
      <c r="M214"/>
      <c r="N214"/>
      <c r="O214"/>
      <c r="P214"/>
      <c r="Q214"/>
    </row>
    <row r="215" spans="2:17" ht="12.45">
      <c r="B215"/>
      <c r="C215"/>
      <c r="D215"/>
      <c r="E215"/>
      <c r="F215"/>
      <c r="G215"/>
      <c r="H215"/>
      <c r="I215"/>
      <c r="J215"/>
      <c r="K215"/>
      <c r="L215"/>
      <c r="M215"/>
      <c r="N215"/>
      <c r="O215"/>
      <c r="P215"/>
      <c r="Q215"/>
    </row>
    <row r="216" spans="2:17" ht="12.45">
      <c r="B216"/>
      <c r="C216"/>
      <c r="D216"/>
      <c r="E216"/>
      <c r="F216"/>
      <c r="G216"/>
      <c r="H216"/>
      <c r="I216"/>
      <c r="J216"/>
      <c r="K216"/>
      <c r="L216"/>
      <c r="M216"/>
      <c r="N216"/>
      <c r="O216"/>
      <c r="P216"/>
      <c r="Q216"/>
    </row>
    <row r="217" spans="2:17" ht="12.45">
      <c r="B217"/>
      <c r="C217"/>
      <c r="D217"/>
      <c r="E217"/>
      <c r="F217"/>
      <c r="G217"/>
      <c r="H217"/>
      <c r="I217"/>
      <c r="J217"/>
      <c r="K217"/>
      <c r="L217"/>
      <c r="M217"/>
      <c r="N217"/>
      <c r="O217"/>
      <c r="P217"/>
      <c r="Q217"/>
    </row>
    <row r="218" spans="2:17" ht="12.45">
      <c r="B218"/>
      <c r="C218"/>
      <c r="D218"/>
      <c r="E218"/>
      <c r="F218"/>
      <c r="G218"/>
      <c r="H218"/>
      <c r="I218"/>
      <c r="J218"/>
      <c r="K218"/>
      <c r="L218"/>
      <c r="M218"/>
      <c r="N218"/>
      <c r="O218"/>
      <c r="P218"/>
      <c r="Q218"/>
    </row>
    <row r="219" spans="2:17" ht="12.45">
      <c r="B219"/>
      <c r="C219"/>
      <c r="D219"/>
      <c r="E219"/>
      <c r="F219"/>
      <c r="G219"/>
      <c r="H219"/>
      <c r="I219"/>
      <c r="J219"/>
      <c r="K219"/>
      <c r="L219"/>
      <c r="M219"/>
      <c r="N219"/>
      <c r="O219"/>
      <c r="P219"/>
      <c r="Q219"/>
    </row>
    <row r="220" spans="2:17" ht="12.45">
      <c r="B220"/>
      <c r="C220"/>
      <c r="D220"/>
      <c r="E220"/>
      <c r="F220"/>
      <c r="G220"/>
      <c r="H220"/>
      <c r="I220"/>
      <c r="J220"/>
      <c r="K220"/>
      <c r="L220"/>
      <c r="M220"/>
      <c r="N220"/>
      <c r="O220"/>
      <c r="P220"/>
      <c r="Q220"/>
    </row>
    <row r="221" spans="2:17" ht="12.45">
      <c r="B221"/>
      <c r="C221"/>
      <c r="D221"/>
      <c r="E221"/>
      <c r="F221"/>
      <c r="G221"/>
      <c r="H221"/>
      <c r="I221"/>
      <c r="J221"/>
      <c r="K221"/>
      <c r="L221"/>
      <c r="M221"/>
      <c r="N221"/>
      <c r="O221"/>
      <c r="P221"/>
      <c r="Q221"/>
    </row>
    <row r="222" spans="2:17" ht="12.45">
      <c r="B222"/>
      <c r="C222"/>
      <c r="D222"/>
      <c r="E222"/>
      <c r="F222"/>
      <c r="G222"/>
      <c r="H222"/>
      <c r="I222"/>
      <c r="J222"/>
      <c r="K222"/>
      <c r="L222"/>
      <c r="M222"/>
      <c r="N222"/>
      <c r="O222"/>
      <c r="P222"/>
      <c r="Q222"/>
    </row>
    <row r="223" spans="2:17" ht="12.45">
      <c r="B223"/>
      <c r="C223"/>
      <c r="D223"/>
      <c r="E223"/>
      <c r="F223"/>
      <c r="G223"/>
      <c r="H223"/>
      <c r="I223"/>
      <c r="J223"/>
      <c r="K223"/>
      <c r="L223"/>
      <c r="M223"/>
      <c r="N223"/>
      <c r="O223"/>
      <c r="P223"/>
      <c r="Q223"/>
    </row>
    <row r="224" spans="2:17" ht="12.45">
      <c r="B224"/>
      <c r="C224"/>
      <c r="D224"/>
      <c r="E224"/>
      <c r="F224"/>
      <c r="G224"/>
      <c r="H224"/>
      <c r="I224"/>
      <c r="J224"/>
      <c r="K224"/>
      <c r="L224"/>
      <c r="M224"/>
      <c r="N224"/>
      <c r="O224"/>
      <c r="P224"/>
      <c r="Q224"/>
    </row>
    <row r="225" spans="2:17" ht="12.45">
      <c r="B225"/>
      <c r="C225"/>
      <c r="D225"/>
      <c r="E225"/>
      <c r="F225"/>
      <c r="G225"/>
      <c r="H225"/>
      <c r="I225"/>
      <c r="J225"/>
      <c r="K225"/>
      <c r="L225"/>
      <c r="M225"/>
      <c r="N225"/>
      <c r="O225"/>
      <c r="P225"/>
      <c r="Q225"/>
    </row>
    <row r="226" spans="2:17" ht="12.45">
      <c r="B226"/>
      <c r="C226"/>
      <c r="D226"/>
      <c r="E226"/>
      <c r="F226"/>
      <c r="G226"/>
      <c r="H226"/>
      <c r="I226"/>
      <c r="J226"/>
      <c r="K226"/>
      <c r="L226"/>
      <c r="M226"/>
      <c r="N226"/>
      <c r="O226"/>
      <c r="P226"/>
      <c r="Q226"/>
    </row>
    <row r="227" spans="2:17" ht="12.45">
      <c r="B227"/>
      <c r="C227"/>
      <c r="D227"/>
      <c r="E227"/>
      <c r="F227"/>
      <c r="G227"/>
      <c r="H227"/>
      <c r="I227"/>
      <c r="J227"/>
      <c r="K227"/>
      <c r="L227"/>
      <c r="M227"/>
      <c r="N227"/>
      <c r="O227"/>
      <c r="P227"/>
      <c r="Q227"/>
    </row>
    <row r="228" spans="2:17" ht="12.45">
      <c r="B228"/>
      <c r="C228"/>
      <c r="D228"/>
      <c r="E228"/>
      <c r="F228"/>
      <c r="G228"/>
      <c r="H228"/>
      <c r="I228"/>
      <c r="J228"/>
      <c r="K228"/>
      <c r="L228"/>
      <c r="M228"/>
      <c r="N228"/>
      <c r="O228"/>
      <c r="P228"/>
      <c r="Q228"/>
    </row>
    <row r="229" spans="2:17" ht="12.45">
      <c r="B229"/>
      <c r="C229"/>
      <c r="D229"/>
      <c r="E229"/>
      <c r="F229"/>
      <c r="G229"/>
      <c r="H229"/>
      <c r="I229"/>
      <c r="J229"/>
      <c r="K229"/>
      <c r="L229"/>
      <c r="M229"/>
      <c r="N229"/>
      <c r="O229"/>
      <c r="P229"/>
      <c r="Q229"/>
    </row>
    <row r="230" spans="2:17" ht="12.45">
      <c r="B230"/>
      <c r="C230"/>
      <c r="D230"/>
      <c r="E230"/>
      <c r="F230"/>
      <c r="G230"/>
      <c r="H230"/>
      <c r="I230"/>
      <c r="J230"/>
      <c r="K230"/>
      <c r="L230"/>
      <c r="M230"/>
      <c r="N230"/>
      <c r="O230"/>
      <c r="P230"/>
      <c r="Q230"/>
    </row>
    <row r="231" spans="2:17" ht="12.45">
      <c r="B231"/>
      <c r="C231"/>
      <c r="D231"/>
      <c r="E231"/>
      <c r="F231"/>
      <c r="G231"/>
      <c r="H231"/>
      <c r="I231"/>
      <c r="J231"/>
      <c r="K231"/>
      <c r="L231"/>
      <c r="M231"/>
      <c r="N231"/>
      <c r="O231"/>
      <c r="P231"/>
      <c r="Q231"/>
    </row>
    <row r="232" spans="2:17" ht="12.45">
      <c r="B232"/>
      <c r="C232"/>
      <c r="D232"/>
      <c r="E232"/>
      <c r="F232"/>
      <c r="G232"/>
      <c r="H232"/>
      <c r="I232"/>
      <c r="J232"/>
      <c r="K232"/>
      <c r="L232"/>
      <c r="M232"/>
      <c r="N232"/>
      <c r="O232"/>
      <c r="P232"/>
      <c r="Q232"/>
    </row>
    <row r="233" spans="2:17" ht="12.45">
      <c r="B233"/>
      <c r="C233"/>
      <c r="D233"/>
      <c r="E233"/>
      <c r="F233"/>
      <c r="G233"/>
      <c r="H233"/>
      <c r="I233"/>
      <c r="J233"/>
      <c r="K233"/>
      <c r="L233"/>
      <c r="M233"/>
      <c r="N233"/>
      <c r="O233"/>
      <c r="P233"/>
      <c r="Q233"/>
    </row>
    <row r="234" spans="2:17" ht="12.45">
      <c r="B234"/>
      <c r="C234"/>
      <c r="D234"/>
      <c r="E234"/>
      <c r="F234"/>
      <c r="G234"/>
      <c r="H234"/>
      <c r="I234"/>
      <c r="J234"/>
      <c r="K234"/>
      <c r="L234"/>
      <c r="M234"/>
      <c r="N234"/>
      <c r="O234"/>
      <c r="P234"/>
      <c r="Q234"/>
    </row>
    <row r="235" spans="2:17" ht="12.45">
      <c r="B235"/>
      <c r="C235"/>
      <c r="D235"/>
      <c r="E235"/>
      <c r="F235"/>
      <c r="G235"/>
      <c r="H235"/>
      <c r="I235"/>
      <c r="J235"/>
      <c r="K235"/>
      <c r="L235"/>
      <c r="M235"/>
      <c r="N235"/>
      <c r="O235"/>
      <c r="P235"/>
      <c r="Q235"/>
    </row>
    <row r="236" spans="2:17" ht="12.45">
      <c r="B236"/>
      <c r="C236"/>
      <c r="D236"/>
      <c r="E236"/>
      <c r="F236"/>
      <c r="G236"/>
      <c r="H236"/>
      <c r="I236"/>
      <c r="J236"/>
      <c r="K236"/>
      <c r="L236"/>
      <c r="M236"/>
      <c r="N236"/>
      <c r="O236"/>
      <c r="P236"/>
      <c r="Q236"/>
    </row>
    <row r="237" spans="2:17" ht="12.45">
      <c r="B237"/>
      <c r="C237"/>
      <c r="D237"/>
      <c r="E237"/>
      <c r="F237"/>
      <c r="G237"/>
      <c r="H237"/>
      <c r="I237"/>
      <c r="J237"/>
      <c r="K237"/>
      <c r="L237"/>
      <c r="M237"/>
      <c r="N237"/>
      <c r="O237"/>
      <c r="P237"/>
      <c r="Q237"/>
    </row>
    <row r="238" spans="2:17" ht="12.45">
      <c r="B238"/>
      <c r="C238"/>
      <c r="D238"/>
      <c r="E238"/>
      <c r="F238"/>
      <c r="G238"/>
      <c r="H238"/>
      <c r="I238"/>
      <c r="J238"/>
      <c r="K238"/>
      <c r="L238"/>
      <c r="M238"/>
      <c r="N238"/>
      <c r="O238"/>
      <c r="P238"/>
      <c r="Q238"/>
    </row>
    <row r="239" spans="2:17" ht="12.45">
      <c r="B239"/>
      <c r="C239"/>
      <c r="D239"/>
      <c r="E239"/>
      <c r="F239"/>
      <c r="G239"/>
      <c r="H239"/>
      <c r="I239"/>
      <c r="J239"/>
      <c r="K239"/>
      <c r="L239"/>
      <c r="M239"/>
      <c r="N239"/>
      <c r="O239"/>
      <c r="P239"/>
      <c r="Q239"/>
    </row>
    <row r="240" spans="2:17" ht="12.45">
      <c r="B240"/>
      <c r="C240"/>
      <c r="D240"/>
      <c r="E240"/>
      <c r="F240"/>
      <c r="G240"/>
      <c r="H240"/>
      <c r="I240"/>
      <c r="J240"/>
      <c r="K240"/>
      <c r="L240"/>
      <c r="M240"/>
      <c r="N240"/>
      <c r="O240"/>
      <c r="P240"/>
      <c r="Q240"/>
    </row>
    <row r="241" spans="2:17" ht="12.45">
      <c r="B241"/>
      <c r="C241"/>
      <c r="D241"/>
      <c r="E241"/>
      <c r="F241"/>
      <c r="G241"/>
      <c r="H241"/>
      <c r="I241"/>
      <c r="J241"/>
      <c r="K241"/>
      <c r="L241"/>
      <c r="M241"/>
      <c r="N241"/>
      <c r="O241"/>
      <c r="P241"/>
      <c r="Q241"/>
    </row>
    <row r="242" spans="2:17" ht="12.45">
      <c r="B242"/>
      <c r="C242"/>
      <c r="D242"/>
      <c r="E242"/>
      <c r="F242"/>
      <c r="G242"/>
      <c r="H242"/>
      <c r="I242"/>
      <c r="J242"/>
      <c r="K242"/>
      <c r="L242"/>
      <c r="M242"/>
      <c r="N242"/>
      <c r="O242"/>
      <c r="P242"/>
      <c r="Q242"/>
    </row>
    <row r="243" spans="2:17" ht="12.45">
      <c r="B243"/>
      <c r="C243"/>
      <c r="D243"/>
      <c r="E243"/>
      <c r="F243"/>
      <c r="G243"/>
      <c r="H243"/>
      <c r="I243"/>
      <c r="J243"/>
      <c r="K243"/>
      <c r="L243"/>
      <c r="M243"/>
      <c r="N243"/>
      <c r="O243"/>
      <c r="P243"/>
      <c r="Q243"/>
    </row>
    <row r="244" spans="2:17" ht="12.45">
      <c r="B244"/>
      <c r="C244"/>
      <c r="D244"/>
      <c r="E244"/>
      <c r="F244"/>
      <c r="G244"/>
      <c r="H244"/>
      <c r="I244"/>
      <c r="J244"/>
      <c r="K244"/>
      <c r="L244"/>
      <c r="M244"/>
      <c r="N244"/>
      <c r="O244"/>
      <c r="P244"/>
      <c r="Q244"/>
    </row>
    <row r="245" spans="2:17" ht="12.45">
      <c r="B245"/>
      <c r="C245"/>
      <c r="D245"/>
      <c r="E245"/>
      <c r="F245"/>
      <c r="G245"/>
      <c r="H245"/>
      <c r="I245"/>
      <c r="J245"/>
      <c r="K245"/>
      <c r="L245"/>
      <c r="M245"/>
      <c r="N245"/>
      <c r="O245"/>
      <c r="P245"/>
      <c r="Q245"/>
    </row>
    <row r="246" spans="2:17" ht="12.45">
      <c r="B246"/>
      <c r="C246"/>
      <c r="D246"/>
      <c r="E246"/>
      <c r="F246"/>
      <c r="G246"/>
      <c r="H246"/>
      <c r="I246"/>
      <c r="J246"/>
      <c r="K246"/>
      <c r="L246"/>
      <c r="M246"/>
      <c r="N246"/>
      <c r="O246"/>
      <c r="P246"/>
      <c r="Q246"/>
    </row>
    <row r="247" spans="2:17" ht="12.45">
      <c r="B247"/>
      <c r="C247"/>
      <c r="D247"/>
      <c r="E247"/>
      <c r="F247"/>
      <c r="G247"/>
      <c r="H247"/>
      <c r="I247"/>
      <c r="J247"/>
      <c r="K247"/>
      <c r="L247"/>
      <c r="M247"/>
      <c r="N247"/>
      <c r="O247"/>
      <c r="P247"/>
      <c r="Q247"/>
    </row>
    <row r="248" spans="2:17" ht="12.45">
      <c r="B248"/>
      <c r="C248"/>
      <c r="D248"/>
      <c r="E248"/>
      <c r="F248"/>
      <c r="G248"/>
      <c r="H248"/>
      <c r="I248"/>
      <c r="J248"/>
      <c r="K248"/>
      <c r="L248"/>
      <c r="M248"/>
      <c r="N248"/>
      <c r="O248"/>
      <c r="P248"/>
      <c r="Q248"/>
    </row>
    <row r="249" spans="2:17" ht="12.45">
      <c r="B249"/>
      <c r="C249"/>
      <c r="D249"/>
      <c r="E249"/>
      <c r="F249"/>
      <c r="G249"/>
      <c r="H249"/>
      <c r="I249"/>
      <c r="J249"/>
      <c r="K249"/>
      <c r="L249"/>
      <c r="M249"/>
      <c r="N249"/>
      <c r="O249"/>
      <c r="P249"/>
      <c r="Q249"/>
    </row>
    <row r="250" spans="2:17" ht="12.45">
      <c r="B250"/>
      <c r="C250"/>
      <c r="D250"/>
      <c r="E250"/>
      <c r="F250"/>
      <c r="G250"/>
      <c r="H250"/>
      <c r="I250"/>
      <c r="J250"/>
      <c r="K250"/>
      <c r="L250"/>
      <c r="M250"/>
      <c r="N250"/>
      <c r="O250"/>
      <c r="P250"/>
      <c r="Q250"/>
    </row>
    <row r="251" spans="2:17" ht="12.45">
      <c r="B251"/>
      <c r="C251"/>
      <c r="D251"/>
      <c r="E251"/>
      <c r="F251"/>
      <c r="G251"/>
      <c r="H251"/>
      <c r="I251"/>
      <c r="J251"/>
      <c r="K251"/>
      <c r="L251"/>
      <c r="M251"/>
      <c r="N251"/>
      <c r="O251"/>
      <c r="P251"/>
      <c r="Q251"/>
    </row>
    <row r="252" spans="2:17" ht="12.45">
      <c r="B252"/>
      <c r="C252"/>
      <c r="D252"/>
      <c r="E252"/>
      <c r="F252"/>
      <c r="G252"/>
      <c r="H252"/>
      <c r="I252"/>
      <c r="J252"/>
      <c r="K252"/>
      <c r="L252"/>
      <c r="M252"/>
      <c r="N252"/>
      <c r="O252"/>
      <c r="P252"/>
      <c r="Q252"/>
    </row>
    <row r="253" spans="2:17" ht="12.45">
      <c r="B253"/>
      <c r="C253"/>
      <c r="D253"/>
      <c r="E253"/>
      <c r="F253"/>
      <c r="G253"/>
      <c r="H253"/>
      <c r="I253"/>
      <c r="J253"/>
      <c r="K253"/>
      <c r="L253"/>
      <c r="M253"/>
      <c r="N253"/>
      <c r="O253"/>
      <c r="P253"/>
      <c r="Q253"/>
    </row>
    <row r="254" spans="2:17" ht="12.45">
      <c r="B254"/>
      <c r="C254"/>
      <c r="D254"/>
      <c r="E254"/>
      <c r="F254"/>
      <c r="G254"/>
      <c r="H254"/>
      <c r="I254"/>
      <c r="J254"/>
      <c r="K254"/>
      <c r="L254"/>
      <c r="M254"/>
      <c r="N254"/>
      <c r="O254"/>
      <c r="P254"/>
      <c r="Q254"/>
    </row>
    <row r="255" spans="2:17" ht="12.45">
      <c r="B255"/>
      <c r="C255"/>
      <c r="D255"/>
      <c r="E255"/>
      <c r="F255"/>
      <c r="G255"/>
      <c r="H255"/>
      <c r="I255"/>
      <c r="J255"/>
      <c r="K255"/>
      <c r="L255"/>
      <c r="M255"/>
      <c r="N255"/>
      <c r="O255"/>
      <c r="P255"/>
      <c r="Q255"/>
    </row>
    <row r="256" spans="2:17" ht="12.45">
      <c r="B256"/>
      <c r="C256"/>
      <c r="D256"/>
      <c r="E256"/>
      <c r="F256"/>
      <c r="G256"/>
      <c r="H256"/>
      <c r="I256"/>
      <c r="J256"/>
      <c r="K256"/>
      <c r="L256"/>
      <c r="M256"/>
      <c r="N256"/>
      <c r="O256"/>
      <c r="P256"/>
      <c r="Q256"/>
    </row>
    <row r="257" spans="2:17" ht="12.45">
      <c r="B257"/>
      <c r="C257"/>
      <c r="D257"/>
      <c r="E257"/>
      <c r="F257"/>
      <c r="G257"/>
      <c r="H257"/>
      <c r="I257"/>
      <c r="J257"/>
      <c r="K257"/>
      <c r="L257"/>
      <c r="M257"/>
      <c r="N257"/>
      <c r="O257"/>
      <c r="P257"/>
      <c r="Q257"/>
    </row>
    <row r="258" spans="2:17" ht="12.45">
      <c r="B258"/>
      <c r="C258"/>
      <c r="D258"/>
      <c r="E258"/>
      <c r="F258"/>
      <c r="G258"/>
      <c r="H258"/>
      <c r="I258"/>
      <c r="J258"/>
      <c r="K258"/>
      <c r="L258"/>
      <c r="M258"/>
      <c r="N258"/>
      <c r="O258"/>
      <c r="P258"/>
      <c r="Q258"/>
    </row>
    <row r="259" spans="2:17" ht="12.45">
      <c r="B259"/>
      <c r="C259"/>
      <c r="D259"/>
      <c r="E259"/>
      <c r="F259"/>
      <c r="G259"/>
      <c r="H259"/>
      <c r="I259"/>
      <c r="J259"/>
      <c r="K259"/>
      <c r="L259"/>
      <c r="M259"/>
      <c r="N259"/>
      <c r="O259"/>
      <c r="P259"/>
      <c r="Q259"/>
    </row>
    <row r="260" spans="2:17" ht="12.45">
      <c r="B260"/>
      <c r="C260"/>
      <c r="D260"/>
      <c r="E260"/>
      <c r="F260"/>
      <c r="G260"/>
      <c r="H260"/>
      <c r="I260"/>
      <c r="J260"/>
      <c r="K260"/>
      <c r="L260"/>
      <c r="M260"/>
      <c r="N260"/>
      <c r="O260"/>
      <c r="P260"/>
      <c r="Q260"/>
    </row>
    <row r="261" spans="2:17" ht="12.45">
      <c r="B261"/>
      <c r="C261"/>
      <c r="D261"/>
      <c r="E261"/>
      <c r="F261"/>
      <c r="G261"/>
      <c r="H261"/>
      <c r="I261"/>
      <c r="J261"/>
      <c r="K261"/>
      <c r="L261"/>
      <c r="M261"/>
      <c r="N261"/>
      <c r="O261"/>
      <c r="P261"/>
      <c r="Q261"/>
    </row>
    <row r="262" spans="2:17" ht="12.45">
      <c r="B262"/>
      <c r="C262"/>
      <c r="D262"/>
      <c r="E262"/>
      <c r="F262"/>
      <c r="G262"/>
      <c r="H262"/>
      <c r="I262"/>
      <c r="J262"/>
      <c r="K262"/>
      <c r="L262"/>
      <c r="M262"/>
      <c r="N262"/>
      <c r="O262"/>
      <c r="P262"/>
      <c r="Q262"/>
    </row>
    <row r="263" spans="2:17" ht="12.45">
      <c r="B263"/>
      <c r="C263"/>
      <c r="D263"/>
      <c r="E263"/>
      <c r="F263"/>
      <c r="G263"/>
      <c r="H263"/>
      <c r="I263"/>
      <c r="J263"/>
      <c r="K263"/>
      <c r="L263"/>
      <c r="M263"/>
      <c r="N263"/>
      <c r="O263"/>
      <c r="P263"/>
      <c r="Q263"/>
    </row>
    <row r="264" spans="2:17" ht="12.45">
      <c r="B264"/>
      <c r="C264"/>
      <c r="D264"/>
      <c r="E264"/>
      <c r="F264"/>
      <c r="G264"/>
      <c r="H264"/>
      <c r="I264"/>
      <c r="J264"/>
      <c r="K264"/>
      <c r="L264"/>
      <c r="M264"/>
      <c r="N264"/>
      <c r="O264"/>
      <c r="P264"/>
      <c r="Q264"/>
    </row>
    <row r="265" spans="2:17" ht="12.45">
      <c r="B265"/>
      <c r="C265"/>
      <c r="D265"/>
      <c r="E265"/>
      <c r="F265"/>
      <c r="G265"/>
      <c r="H265"/>
      <c r="I265"/>
      <c r="J265"/>
      <c r="K265"/>
      <c r="L265"/>
      <c r="M265"/>
      <c r="N265"/>
      <c r="O265"/>
      <c r="P265"/>
      <c r="Q265"/>
    </row>
    <row r="266" spans="2:17" ht="12.45">
      <c r="B266"/>
      <c r="C266"/>
      <c r="D266"/>
      <c r="E266"/>
      <c r="F266"/>
      <c r="G266"/>
      <c r="H266"/>
      <c r="I266"/>
      <c r="J266"/>
      <c r="K266"/>
      <c r="L266"/>
      <c r="M266"/>
      <c r="N266"/>
      <c r="O266"/>
      <c r="P266"/>
      <c r="Q266"/>
    </row>
    <row r="267" spans="2:17" ht="12.45">
      <c r="B267"/>
      <c r="C267"/>
      <c r="D267"/>
      <c r="E267"/>
      <c r="F267"/>
      <c r="G267"/>
      <c r="H267"/>
      <c r="I267"/>
      <c r="J267"/>
      <c r="K267"/>
      <c r="L267"/>
      <c r="M267"/>
      <c r="N267"/>
      <c r="O267"/>
      <c r="P267"/>
      <c r="Q267"/>
    </row>
    <row r="268" spans="2:17" ht="12.45">
      <c r="B268"/>
      <c r="C268"/>
      <c r="D268"/>
      <c r="E268"/>
      <c r="F268"/>
      <c r="G268"/>
      <c r="H268"/>
      <c r="I268"/>
      <c r="J268"/>
      <c r="K268"/>
      <c r="L268"/>
      <c r="M268"/>
      <c r="N268"/>
      <c r="O268"/>
      <c r="P268"/>
      <c r="Q268"/>
    </row>
    <row r="269" spans="2:17" ht="12.45">
      <c r="B269"/>
      <c r="C269"/>
      <c r="D269"/>
      <c r="E269"/>
      <c r="F269"/>
      <c r="G269"/>
      <c r="H269"/>
      <c r="I269"/>
      <c r="J269"/>
      <c r="K269"/>
      <c r="L269"/>
      <c r="M269"/>
      <c r="N269"/>
      <c r="O269"/>
      <c r="P269"/>
      <c r="Q269"/>
    </row>
    <row r="270" spans="2:17" ht="12.45">
      <c r="B270"/>
      <c r="C270"/>
      <c r="D270"/>
      <c r="E270"/>
      <c r="F270"/>
      <c r="G270"/>
      <c r="H270"/>
      <c r="I270"/>
      <c r="J270"/>
      <c r="K270"/>
      <c r="L270"/>
      <c r="M270"/>
      <c r="N270"/>
      <c r="O270"/>
      <c r="P270"/>
      <c r="Q270"/>
    </row>
    <row r="271" spans="2:17" ht="12.45">
      <c r="B271"/>
      <c r="C271"/>
      <c r="D271"/>
      <c r="E271"/>
      <c r="F271"/>
      <c r="G271"/>
      <c r="H271"/>
      <c r="I271"/>
      <c r="J271"/>
      <c r="K271"/>
      <c r="L271"/>
      <c r="M271"/>
      <c r="N271"/>
      <c r="O271"/>
      <c r="P271"/>
      <c r="Q271"/>
    </row>
    <row r="272" spans="2:17" ht="12.45">
      <c r="B272"/>
      <c r="C272"/>
      <c r="D272"/>
      <c r="E272"/>
      <c r="F272"/>
      <c r="G272"/>
      <c r="H272"/>
      <c r="I272"/>
      <c r="J272"/>
      <c r="K272"/>
      <c r="L272"/>
      <c r="M272"/>
      <c r="N272"/>
      <c r="O272"/>
      <c r="P272"/>
      <c r="Q272"/>
    </row>
    <row r="273" spans="2:17" ht="12.45">
      <c r="B273"/>
      <c r="C273"/>
      <c r="D273"/>
      <c r="E273"/>
      <c r="F273"/>
      <c r="G273"/>
      <c r="H273"/>
      <c r="I273"/>
      <c r="J273"/>
      <c r="K273"/>
      <c r="L273"/>
      <c r="M273"/>
      <c r="N273"/>
      <c r="O273"/>
      <c r="P273"/>
      <c r="Q273"/>
    </row>
    <row r="274" spans="2:17" ht="12.45">
      <c r="B274"/>
      <c r="C274"/>
      <c r="D274"/>
      <c r="E274"/>
      <c r="F274"/>
      <c r="G274"/>
      <c r="H274"/>
      <c r="I274"/>
      <c r="J274"/>
      <c r="K274"/>
      <c r="L274"/>
      <c r="M274"/>
      <c r="N274"/>
      <c r="O274"/>
      <c r="P274"/>
      <c r="Q274"/>
    </row>
    <row r="275" spans="2:17" ht="12.45">
      <c r="B275"/>
      <c r="C275"/>
      <c r="D275"/>
      <c r="E275"/>
      <c r="F275"/>
      <c r="G275"/>
      <c r="H275"/>
      <c r="I275"/>
      <c r="J275"/>
      <c r="K275"/>
      <c r="L275"/>
      <c r="M275"/>
      <c r="N275"/>
      <c r="O275"/>
      <c r="P275"/>
      <c r="Q275"/>
    </row>
    <row r="276" spans="2:17" ht="12.45">
      <c r="B276"/>
      <c r="C276"/>
      <c r="D276"/>
      <c r="E276"/>
      <c r="F276"/>
      <c r="G276"/>
      <c r="H276"/>
      <c r="I276"/>
      <c r="J276"/>
      <c r="K276"/>
      <c r="L276"/>
      <c r="M276"/>
      <c r="N276"/>
      <c r="O276"/>
      <c r="P276"/>
      <c r="Q276"/>
    </row>
    <row r="277" spans="2:17" ht="12.45">
      <c r="B277"/>
      <c r="C277"/>
      <c r="D277"/>
      <c r="E277"/>
      <c r="F277"/>
      <c r="G277"/>
      <c r="H277"/>
      <c r="I277"/>
      <c r="J277"/>
      <c r="K277"/>
      <c r="L277"/>
      <c r="M277"/>
      <c r="N277"/>
      <c r="O277"/>
      <c r="P277"/>
      <c r="Q277"/>
    </row>
    <row r="278" spans="2:17" ht="12.45">
      <c r="B278"/>
      <c r="C278"/>
      <c r="D278"/>
      <c r="E278"/>
      <c r="F278"/>
      <c r="G278"/>
      <c r="H278"/>
      <c r="I278"/>
      <c r="J278"/>
      <c r="K278"/>
      <c r="L278"/>
      <c r="M278"/>
      <c r="N278"/>
      <c r="O278"/>
      <c r="P278"/>
      <c r="Q278"/>
    </row>
    <row r="279" spans="2:17" ht="12.45">
      <c r="B279"/>
      <c r="C279"/>
      <c r="D279"/>
      <c r="E279"/>
      <c r="F279"/>
      <c r="G279"/>
      <c r="H279"/>
      <c r="I279"/>
      <c r="J279"/>
      <c r="K279"/>
      <c r="L279"/>
      <c r="M279"/>
      <c r="N279"/>
      <c r="O279"/>
      <c r="P279"/>
      <c r="Q279"/>
    </row>
    <row r="280" spans="2:17" ht="12.45">
      <c r="B280"/>
      <c r="C280"/>
      <c r="D280"/>
      <c r="E280"/>
      <c r="F280"/>
      <c r="G280"/>
      <c r="H280"/>
      <c r="I280"/>
      <c r="J280"/>
      <c r="K280"/>
      <c r="L280"/>
      <c r="M280"/>
      <c r="N280"/>
      <c r="O280"/>
      <c r="P280"/>
      <c r="Q280"/>
    </row>
    <row r="281" spans="2:17" ht="12.45">
      <c r="B281"/>
      <c r="C281"/>
      <c r="D281"/>
      <c r="E281"/>
      <c r="F281"/>
      <c r="G281"/>
      <c r="H281"/>
      <c r="I281"/>
      <c r="J281"/>
      <c r="K281"/>
      <c r="L281"/>
      <c r="M281"/>
      <c r="N281"/>
      <c r="O281"/>
      <c r="P281"/>
      <c r="Q281"/>
    </row>
    <row r="282" spans="2:17" ht="12.45">
      <c r="B282"/>
      <c r="C282"/>
      <c r="D282"/>
      <c r="E282"/>
      <c r="F282"/>
      <c r="G282"/>
      <c r="H282"/>
      <c r="I282"/>
      <c r="J282"/>
      <c r="K282"/>
      <c r="L282"/>
      <c r="M282"/>
      <c r="N282"/>
      <c r="O282"/>
      <c r="P282"/>
      <c r="Q282"/>
    </row>
    <row r="283" spans="2:17" ht="12.45">
      <c r="B283"/>
      <c r="C283"/>
      <c r="D283"/>
      <c r="E283"/>
      <c r="F283"/>
      <c r="G283"/>
      <c r="H283"/>
      <c r="I283"/>
      <c r="J283"/>
      <c r="K283"/>
      <c r="L283"/>
      <c r="M283"/>
      <c r="N283"/>
      <c r="O283"/>
      <c r="P283"/>
      <c r="Q283"/>
    </row>
    <row r="284" spans="2:17" ht="12.45">
      <c r="B284"/>
      <c r="C284"/>
      <c r="D284"/>
      <c r="E284"/>
      <c r="F284"/>
      <c r="G284"/>
      <c r="H284"/>
      <c r="I284"/>
      <c r="J284"/>
      <c r="K284"/>
      <c r="L284"/>
      <c r="M284"/>
      <c r="N284"/>
      <c r="O284"/>
      <c r="P284"/>
      <c r="Q284"/>
    </row>
    <row r="285" spans="2:17" ht="12.45">
      <c r="B285"/>
      <c r="C285"/>
      <c r="D285"/>
      <c r="E285"/>
      <c r="F285"/>
      <c r="G285"/>
      <c r="H285"/>
      <c r="I285"/>
      <c r="J285"/>
      <c r="K285"/>
      <c r="L285"/>
      <c r="M285"/>
      <c r="N285"/>
      <c r="O285"/>
      <c r="P285"/>
      <c r="Q285"/>
    </row>
    <row r="286" spans="2:17" ht="12.45">
      <c r="B286"/>
      <c r="C286"/>
      <c r="D286"/>
      <c r="E286"/>
      <c r="F286"/>
      <c r="G286"/>
      <c r="H286"/>
      <c r="I286"/>
      <c r="J286"/>
      <c r="K286"/>
      <c r="L286"/>
      <c r="M286"/>
      <c r="N286"/>
      <c r="O286"/>
      <c r="P286"/>
      <c r="Q286"/>
    </row>
    <row r="287" spans="2:17" ht="12.45">
      <c r="B287"/>
      <c r="C287"/>
      <c r="D287"/>
      <c r="E287"/>
      <c r="F287"/>
      <c r="G287"/>
      <c r="H287"/>
      <c r="I287"/>
      <c r="J287"/>
      <c r="K287"/>
      <c r="L287"/>
      <c r="M287"/>
      <c r="N287"/>
      <c r="O287"/>
      <c r="P287"/>
      <c r="Q287"/>
    </row>
    <row r="288" spans="2:17" ht="12.45">
      <c r="B288"/>
      <c r="C288"/>
      <c r="D288"/>
      <c r="E288"/>
      <c r="F288"/>
      <c r="G288"/>
      <c r="H288"/>
      <c r="I288"/>
      <c r="J288"/>
      <c r="K288"/>
      <c r="L288"/>
      <c r="M288"/>
      <c r="N288"/>
      <c r="O288"/>
      <c r="P288"/>
      <c r="Q288"/>
    </row>
    <row r="289" spans="2:17" ht="12.45">
      <c r="B289"/>
      <c r="C289"/>
      <c r="D289"/>
      <c r="E289"/>
      <c r="F289"/>
      <c r="G289"/>
      <c r="H289"/>
      <c r="I289"/>
      <c r="J289"/>
      <c r="K289"/>
      <c r="L289"/>
      <c r="M289"/>
      <c r="N289"/>
      <c r="O289"/>
      <c r="P289"/>
      <c r="Q289"/>
    </row>
    <row r="290" spans="2:17" ht="12.45">
      <c r="B290"/>
      <c r="C290"/>
      <c r="D290"/>
      <c r="E290"/>
      <c r="F290"/>
      <c r="G290"/>
      <c r="H290"/>
      <c r="I290"/>
      <c r="J290"/>
      <c r="K290"/>
      <c r="L290"/>
      <c r="M290"/>
      <c r="N290"/>
      <c r="O290"/>
      <c r="P290"/>
      <c r="Q290"/>
    </row>
    <row r="291" spans="2:17" ht="12.45">
      <c r="B291"/>
      <c r="C291"/>
      <c r="D291"/>
      <c r="E291"/>
      <c r="F291"/>
      <c r="G291"/>
      <c r="H291"/>
      <c r="I291"/>
      <c r="J291"/>
      <c r="K291"/>
      <c r="L291"/>
      <c r="M291"/>
      <c r="N291"/>
      <c r="O291"/>
      <c r="P291"/>
      <c r="Q291"/>
    </row>
    <row r="292" spans="2:17" ht="12.45">
      <c r="B292"/>
      <c r="C292"/>
      <c r="D292"/>
      <c r="E292"/>
      <c r="F292"/>
      <c r="G292"/>
      <c r="H292"/>
      <c r="I292"/>
      <c r="J292"/>
      <c r="K292"/>
      <c r="L292"/>
      <c r="M292"/>
      <c r="N292"/>
      <c r="O292"/>
      <c r="P292"/>
      <c r="Q292"/>
    </row>
    <row r="293" spans="2:17" ht="12.45">
      <c r="B293"/>
      <c r="C293"/>
      <c r="D293"/>
      <c r="E293"/>
      <c r="F293"/>
      <c r="G293"/>
      <c r="H293"/>
      <c r="I293"/>
      <c r="J293"/>
      <c r="K293"/>
      <c r="L293"/>
      <c r="M293"/>
      <c r="N293"/>
      <c r="O293"/>
      <c r="P293"/>
      <c r="Q293"/>
    </row>
    <row r="294" spans="2:17" ht="12.45">
      <c r="B294"/>
      <c r="C294"/>
      <c r="D294"/>
      <c r="E294"/>
      <c r="F294"/>
      <c r="G294"/>
      <c r="H294"/>
      <c r="I294"/>
      <c r="J294"/>
      <c r="K294"/>
      <c r="L294"/>
      <c r="M294"/>
      <c r="N294"/>
      <c r="O294"/>
      <c r="P294"/>
      <c r="Q294"/>
    </row>
    <row r="295" spans="2:17" ht="12.45">
      <c r="B295"/>
      <c r="C295"/>
      <c r="D295"/>
      <c r="E295"/>
      <c r="F295"/>
      <c r="G295"/>
      <c r="H295"/>
      <c r="I295"/>
      <c r="J295"/>
      <c r="K295"/>
      <c r="L295"/>
      <c r="M295"/>
      <c r="N295"/>
      <c r="O295"/>
      <c r="P295"/>
      <c r="Q295"/>
    </row>
    <row r="296" spans="2:17" ht="12.45">
      <c r="B296"/>
      <c r="C296"/>
      <c r="D296"/>
      <c r="E296"/>
      <c r="F296"/>
      <c r="G296"/>
      <c r="H296"/>
      <c r="I296"/>
      <c r="J296"/>
      <c r="K296"/>
      <c r="L296"/>
      <c r="M296"/>
      <c r="N296"/>
      <c r="O296"/>
      <c r="P296"/>
      <c r="Q296"/>
    </row>
    <row r="297" spans="2:17" ht="12.45">
      <c r="B297"/>
      <c r="C297"/>
      <c r="D297"/>
      <c r="E297"/>
      <c r="F297"/>
      <c r="G297"/>
      <c r="H297"/>
      <c r="I297"/>
      <c r="J297"/>
      <c r="K297"/>
      <c r="L297"/>
      <c r="M297"/>
      <c r="N297"/>
      <c r="O297"/>
      <c r="P297"/>
      <c r="Q297"/>
    </row>
    <row r="298" spans="2:17" ht="12.45">
      <c r="B298"/>
      <c r="C298"/>
      <c r="D298"/>
      <c r="E298"/>
      <c r="F298"/>
      <c r="G298"/>
      <c r="H298"/>
      <c r="I298"/>
      <c r="J298"/>
      <c r="K298"/>
      <c r="L298"/>
      <c r="M298"/>
      <c r="N298"/>
      <c r="O298"/>
      <c r="P298"/>
      <c r="Q298"/>
    </row>
    <row r="299" spans="2:17" ht="12.45">
      <c r="B299"/>
      <c r="C299"/>
      <c r="D299"/>
      <c r="E299"/>
      <c r="F299"/>
      <c r="G299"/>
      <c r="H299"/>
      <c r="I299"/>
      <c r="J299"/>
      <c r="K299"/>
      <c r="L299"/>
      <c r="M299"/>
      <c r="N299"/>
      <c r="O299"/>
      <c r="P299"/>
      <c r="Q299"/>
    </row>
    <row r="300" spans="2:17" ht="12.45">
      <c r="B300"/>
      <c r="C300"/>
      <c r="D300"/>
      <c r="E300"/>
      <c r="F300"/>
      <c r="G300"/>
      <c r="H300"/>
      <c r="I300"/>
      <c r="J300"/>
      <c r="K300"/>
      <c r="L300"/>
      <c r="M300"/>
      <c r="N300"/>
      <c r="O300"/>
      <c r="P300"/>
      <c r="Q300"/>
    </row>
    <row r="301" spans="2:17" ht="12.45">
      <c r="B301"/>
      <c r="C301"/>
      <c r="D301"/>
      <c r="E301"/>
      <c r="F301"/>
      <c r="G301"/>
      <c r="H301"/>
      <c r="I301"/>
      <c r="J301"/>
      <c r="K301"/>
      <c r="L301"/>
      <c r="M301"/>
      <c r="N301"/>
      <c r="O301"/>
      <c r="P301"/>
      <c r="Q301"/>
    </row>
    <row r="302" spans="2:17" ht="12.45">
      <c r="B302"/>
      <c r="C302"/>
      <c r="D302"/>
      <c r="E302"/>
      <c r="F302"/>
      <c r="G302"/>
      <c r="H302"/>
      <c r="I302"/>
      <c r="J302"/>
      <c r="K302"/>
      <c r="L302"/>
      <c r="M302"/>
      <c r="N302"/>
      <c r="O302"/>
      <c r="P302"/>
      <c r="Q302"/>
    </row>
    <row r="303" spans="2:17" ht="12.45">
      <c r="B303"/>
      <c r="C303"/>
      <c r="D303"/>
      <c r="E303"/>
      <c r="F303"/>
      <c r="G303"/>
      <c r="H303"/>
      <c r="I303"/>
      <c r="J303"/>
      <c r="K303"/>
      <c r="L303"/>
      <c r="M303"/>
      <c r="N303"/>
      <c r="O303"/>
      <c r="P303"/>
      <c r="Q303"/>
    </row>
    <row r="304" spans="2:17" ht="12.45">
      <c r="B304"/>
      <c r="C304"/>
      <c r="D304"/>
      <c r="E304"/>
      <c r="F304"/>
      <c r="G304"/>
      <c r="H304"/>
      <c r="I304"/>
      <c r="J304"/>
      <c r="K304"/>
      <c r="L304"/>
      <c r="M304"/>
      <c r="N304"/>
      <c r="O304"/>
      <c r="P304"/>
      <c r="Q304"/>
    </row>
    <row r="305" spans="2:17" ht="12.45">
      <c r="B305"/>
      <c r="C305"/>
      <c r="D305"/>
      <c r="E305"/>
      <c r="F305"/>
      <c r="G305"/>
      <c r="H305"/>
      <c r="I305"/>
      <c r="J305"/>
      <c r="K305"/>
      <c r="L305"/>
      <c r="M305"/>
      <c r="N305"/>
      <c r="O305"/>
      <c r="P305"/>
      <c r="Q305"/>
    </row>
    <row r="306" spans="2:17" ht="12.45">
      <c r="B306"/>
      <c r="C306"/>
      <c r="D306"/>
      <c r="E306"/>
      <c r="F306"/>
      <c r="G306"/>
      <c r="H306"/>
      <c r="I306"/>
      <c r="J306"/>
      <c r="K306"/>
      <c r="L306"/>
      <c r="M306"/>
      <c r="N306"/>
      <c r="O306"/>
      <c r="P306"/>
      <c r="Q306"/>
    </row>
    <row r="307" spans="2:17" ht="12.45">
      <c r="B307"/>
      <c r="C307"/>
      <c r="D307"/>
      <c r="E307"/>
      <c r="F307"/>
      <c r="G307"/>
      <c r="H307"/>
      <c r="I307"/>
      <c r="J307"/>
      <c r="K307"/>
      <c r="L307"/>
      <c r="M307"/>
      <c r="N307"/>
      <c r="O307"/>
      <c r="P307"/>
      <c r="Q307"/>
    </row>
    <row r="308" spans="2:17" ht="12.45">
      <c r="B308"/>
      <c r="C308"/>
      <c r="D308"/>
      <c r="E308"/>
      <c r="F308"/>
      <c r="G308"/>
      <c r="H308"/>
      <c r="I308"/>
      <c r="J308"/>
      <c r="K308"/>
      <c r="L308"/>
      <c r="M308"/>
      <c r="N308"/>
      <c r="O308"/>
      <c r="P308"/>
      <c r="Q308"/>
    </row>
    <row r="309" spans="2:17" ht="12.45">
      <c r="B309"/>
      <c r="C309"/>
      <c r="D309"/>
      <c r="E309"/>
      <c r="F309"/>
      <c r="G309"/>
      <c r="H309"/>
      <c r="I309"/>
      <c r="J309"/>
      <c r="K309"/>
      <c r="L309"/>
      <c r="M309"/>
      <c r="N309"/>
      <c r="O309"/>
      <c r="P309"/>
      <c r="Q309"/>
    </row>
    <row r="310" spans="2:17" ht="12.45">
      <c r="B310"/>
      <c r="C310"/>
      <c r="D310"/>
      <c r="E310"/>
      <c r="F310"/>
      <c r="G310"/>
      <c r="H310"/>
      <c r="I310"/>
      <c r="J310"/>
      <c r="K310"/>
      <c r="L310"/>
      <c r="M310"/>
      <c r="N310"/>
      <c r="O310"/>
      <c r="P310"/>
      <c r="Q310"/>
    </row>
    <row r="311" spans="2:17" ht="12.45">
      <c r="B311"/>
      <c r="C311"/>
      <c r="D311"/>
      <c r="E311"/>
      <c r="F311"/>
      <c r="G311"/>
      <c r="H311"/>
      <c r="I311"/>
      <c r="J311"/>
      <c r="K311"/>
      <c r="L311"/>
      <c r="M311"/>
      <c r="N311"/>
      <c r="O311"/>
      <c r="P311"/>
      <c r="Q311"/>
    </row>
    <row r="312" spans="2:17" ht="12.45">
      <c r="B312"/>
      <c r="C312"/>
      <c r="D312"/>
      <c r="E312"/>
      <c r="F312"/>
      <c r="G312"/>
      <c r="H312"/>
      <c r="I312"/>
      <c r="J312"/>
      <c r="K312"/>
      <c r="L312"/>
      <c r="M312"/>
      <c r="N312"/>
      <c r="O312"/>
      <c r="P312"/>
      <c r="Q312"/>
    </row>
    <row r="313" spans="2:17" ht="12.45">
      <c r="B313"/>
      <c r="C313"/>
      <c r="D313"/>
      <c r="E313"/>
      <c r="F313"/>
      <c r="G313"/>
      <c r="H313"/>
      <c r="I313"/>
      <c r="J313"/>
      <c r="K313"/>
      <c r="L313"/>
      <c r="M313"/>
      <c r="N313"/>
      <c r="O313"/>
      <c r="P313"/>
      <c r="Q313"/>
    </row>
    <row r="314" spans="2:17" ht="12.45">
      <c r="B314"/>
      <c r="C314"/>
      <c r="D314"/>
      <c r="E314"/>
      <c r="F314"/>
      <c r="G314"/>
      <c r="H314"/>
      <c r="I314"/>
      <c r="J314"/>
      <c r="K314"/>
      <c r="L314"/>
      <c r="M314"/>
      <c r="N314"/>
      <c r="O314"/>
      <c r="P314"/>
      <c r="Q314"/>
    </row>
    <row r="315" spans="2:17" ht="12.45">
      <c r="B315"/>
      <c r="C315"/>
      <c r="D315"/>
      <c r="E315"/>
      <c r="F315"/>
      <c r="G315"/>
      <c r="H315"/>
      <c r="I315"/>
      <c r="J315"/>
      <c r="K315"/>
      <c r="L315"/>
      <c r="M315"/>
      <c r="N315"/>
      <c r="O315"/>
      <c r="P315"/>
      <c r="Q315"/>
    </row>
    <row r="316" spans="2:17" ht="12.45">
      <c r="B316"/>
      <c r="C316"/>
      <c r="D316"/>
      <c r="E316"/>
      <c r="F316"/>
      <c r="G316"/>
      <c r="H316"/>
      <c r="I316"/>
      <c r="J316"/>
      <c r="K316"/>
      <c r="L316"/>
      <c r="M316"/>
      <c r="N316"/>
      <c r="O316"/>
      <c r="P316"/>
      <c r="Q316"/>
    </row>
    <row r="317" spans="2:17" ht="12.45">
      <c r="B317"/>
      <c r="C317"/>
      <c r="D317"/>
      <c r="E317"/>
      <c r="F317"/>
      <c r="G317"/>
      <c r="H317"/>
      <c r="I317"/>
      <c r="J317"/>
      <c r="K317"/>
      <c r="L317"/>
      <c r="M317"/>
      <c r="N317"/>
      <c r="O317"/>
      <c r="P317"/>
      <c r="Q317"/>
    </row>
    <row r="318" spans="2:17" ht="12.45">
      <c r="B318"/>
      <c r="C318"/>
      <c r="D318"/>
      <c r="E318"/>
      <c r="F318"/>
      <c r="G318"/>
      <c r="H318"/>
      <c r="I318"/>
      <c r="J318"/>
      <c r="K318"/>
      <c r="L318"/>
      <c r="M318"/>
      <c r="N318"/>
      <c r="O318"/>
      <c r="P318"/>
      <c r="Q318"/>
    </row>
    <row r="319" spans="2:17" ht="12.45">
      <c r="B319"/>
      <c r="C319"/>
      <c r="D319"/>
      <c r="E319"/>
      <c r="F319"/>
      <c r="G319"/>
      <c r="H319"/>
      <c r="I319"/>
      <c r="J319"/>
      <c r="K319"/>
      <c r="L319"/>
      <c r="M319"/>
      <c r="N319"/>
      <c r="O319"/>
      <c r="P319"/>
      <c r="Q319"/>
    </row>
    <row r="320" spans="2:17" ht="12.45">
      <c r="B320"/>
      <c r="C320"/>
      <c r="D320"/>
      <c r="E320"/>
      <c r="F320"/>
      <c r="G320"/>
      <c r="H320"/>
      <c r="I320"/>
      <c r="J320"/>
      <c r="K320"/>
      <c r="L320"/>
      <c r="M320"/>
      <c r="N320"/>
      <c r="O320"/>
      <c r="P320"/>
      <c r="Q320"/>
    </row>
    <row r="321" spans="2:17" ht="12.45">
      <c r="B321"/>
      <c r="C321"/>
      <c r="D321"/>
      <c r="E321"/>
      <c r="F321"/>
      <c r="G321"/>
      <c r="H321"/>
      <c r="I321"/>
      <c r="J321"/>
      <c r="K321"/>
      <c r="L321"/>
      <c r="M321"/>
      <c r="N321"/>
      <c r="O321"/>
      <c r="P321"/>
      <c r="Q321"/>
    </row>
    <row r="322" spans="2:17" ht="12.45">
      <c r="B322"/>
      <c r="C322"/>
      <c r="D322"/>
      <c r="E322"/>
      <c r="F322"/>
      <c r="G322"/>
      <c r="H322"/>
      <c r="I322"/>
      <c r="J322"/>
      <c r="K322"/>
      <c r="L322"/>
      <c r="M322"/>
      <c r="N322"/>
      <c r="O322"/>
      <c r="P322"/>
      <c r="Q322"/>
    </row>
    <row r="323" spans="2:17" ht="12.45">
      <c r="B323"/>
      <c r="C323"/>
      <c r="D323"/>
      <c r="E323"/>
      <c r="F323"/>
      <c r="G323"/>
      <c r="H323"/>
      <c r="I323"/>
      <c r="J323"/>
      <c r="K323"/>
      <c r="L323"/>
      <c r="M323"/>
      <c r="N323"/>
      <c r="O323"/>
      <c r="P323"/>
      <c r="Q323"/>
    </row>
    <row r="324" spans="2:17" ht="12.45">
      <c r="B324"/>
      <c r="C324"/>
      <c r="D324"/>
      <c r="E324"/>
      <c r="F324"/>
      <c r="G324"/>
      <c r="H324"/>
      <c r="I324"/>
      <c r="J324"/>
      <c r="K324"/>
      <c r="L324"/>
      <c r="M324"/>
      <c r="N324"/>
      <c r="O324"/>
      <c r="P324"/>
      <c r="Q324"/>
    </row>
    <row r="325" spans="2:17" ht="12.45">
      <c r="B325"/>
      <c r="C325"/>
      <c r="D325"/>
      <c r="E325"/>
      <c r="F325"/>
      <c r="G325"/>
      <c r="H325"/>
      <c r="I325"/>
      <c r="J325"/>
      <c r="K325"/>
      <c r="L325"/>
      <c r="M325"/>
      <c r="N325"/>
      <c r="O325"/>
      <c r="P325"/>
      <c r="Q325"/>
    </row>
    <row r="326" spans="2:17" ht="12.45">
      <c r="B326"/>
      <c r="C326"/>
      <c r="D326"/>
      <c r="E326"/>
      <c r="F326"/>
      <c r="G326"/>
      <c r="H326"/>
      <c r="I326"/>
      <c r="J326"/>
      <c r="K326"/>
      <c r="L326"/>
      <c r="M326"/>
      <c r="N326"/>
      <c r="O326"/>
      <c r="P326"/>
      <c r="Q326"/>
    </row>
    <row r="327" spans="2:17" ht="12.45">
      <c r="B327"/>
      <c r="C327"/>
      <c r="D327"/>
      <c r="E327"/>
      <c r="F327"/>
      <c r="G327"/>
      <c r="H327"/>
      <c r="I327"/>
      <c r="J327"/>
      <c r="K327"/>
      <c r="L327"/>
      <c r="M327"/>
      <c r="N327"/>
      <c r="O327"/>
      <c r="P327"/>
      <c r="Q327"/>
    </row>
    <row r="328" spans="2:17" ht="12.45">
      <c r="B328"/>
      <c r="C328"/>
      <c r="D328"/>
      <c r="E328"/>
      <c r="F328"/>
      <c r="G328"/>
      <c r="H328"/>
      <c r="I328"/>
      <c r="J328"/>
      <c r="K328"/>
      <c r="L328"/>
      <c r="M328"/>
      <c r="N328"/>
      <c r="O328"/>
      <c r="P328"/>
      <c r="Q328"/>
    </row>
    <row r="329" spans="2:17" ht="12.45">
      <c r="B329"/>
      <c r="C329"/>
      <c r="D329"/>
      <c r="E329"/>
      <c r="F329"/>
      <c r="G329"/>
      <c r="H329"/>
      <c r="I329"/>
      <c r="J329"/>
      <c r="K329"/>
      <c r="L329"/>
      <c r="M329"/>
      <c r="N329"/>
      <c r="O329"/>
      <c r="P329"/>
      <c r="Q329"/>
    </row>
    <row r="330" spans="2:17" ht="12.45">
      <c r="B330"/>
      <c r="C330"/>
      <c r="D330"/>
      <c r="E330"/>
      <c r="F330"/>
      <c r="G330"/>
      <c r="H330"/>
      <c r="I330"/>
      <c r="J330"/>
      <c r="K330"/>
      <c r="L330"/>
      <c r="M330"/>
      <c r="N330"/>
      <c r="O330"/>
      <c r="P330"/>
      <c r="Q330"/>
    </row>
    <row r="331" spans="2:17" ht="12.45">
      <c r="B331"/>
      <c r="C331"/>
      <c r="D331"/>
      <c r="E331"/>
      <c r="F331"/>
      <c r="G331"/>
      <c r="H331"/>
      <c r="I331"/>
      <c r="J331"/>
      <c r="K331"/>
      <c r="L331"/>
      <c r="M331"/>
      <c r="N331"/>
      <c r="O331"/>
      <c r="P331"/>
      <c r="Q331"/>
    </row>
    <row r="332" spans="2:17" ht="12.45">
      <c r="B332"/>
      <c r="C332"/>
      <c r="D332"/>
      <c r="E332"/>
      <c r="F332"/>
      <c r="G332"/>
      <c r="H332"/>
      <c r="I332"/>
      <c r="J332"/>
      <c r="K332"/>
      <c r="L332"/>
      <c r="M332"/>
      <c r="N332"/>
      <c r="O332"/>
      <c r="P332"/>
      <c r="Q332"/>
    </row>
    <row r="333" spans="2:17" ht="12.45">
      <c r="B333"/>
      <c r="C333"/>
      <c r="D333"/>
      <c r="E333"/>
      <c r="F333"/>
      <c r="G333"/>
      <c r="H333"/>
      <c r="I333"/>
      <c r="J333"/>
      <c r="K333"/>
      <c r="L333"/>
      <c r="M333"/>
      <c r="N333"/>
      <c r="O333"/>
      <c r="P333"/>
      <c r="Q333"/>
    </row>
    <row r="334" spans="2:17" ht="12.45">
      <c r="B334"/>
      <c r="C334"/>
      <c r="D334"/>
      <c r="E334"/>
      <c r="F334"/>
      <c r="G334"/>
      <c r="H334"/>
      <c r="I334"/>
      <c r="J334"/>
      <c r="K334"/>
      <c r="L334"/>
      <c r="M334"/>
      <c r="N334"/>
      <c r="O334"/>
      <c r="P334"/>
      <c r="Q334"/>
    </row>
    <row r="335" spans="2:17" ht="12.45">
      <c r="B335"/>
      <c r="C335"/>
      <c r="D335"/>
      <c r="E335"/>
      <c r="F335"/>
      <c r="G335"/>
      <c r="H335"/>
      <c r="I335"/>
      <c r="J335"/>
      <c r="K335"/>
      <c r="L335"/>
      <c r="M335"/>
      <c r="N335"/>
      <c r="O335"/>
      <c r="P335"/>
      <c r="Q335"/>
    </row>
    <row r="336" spans="2:17" ht="12.45">
      <c r="B336"/>
      <c r="C336"/>
      <c r="D336"/>
      <c r="E336"/>
      <c r="F336"/>
      <c r="G336"/>
      <c r="H336"/>
      <c r="I336"/>
      <c r="J336"/>
      <c r="K336"/>
      <c r="L336"/>
      <c r="M336"/>
      <c r="N336"/>
      <c r="O336"/>
      <c r="P336"/>
      <c r="Q336"/>
    </row>
    <row r="337" spans="2:17" ht="12.45">
      <c r="B337"/>
      <c r="C337"/>
      <c r="D337"/>
      <c r="E337"/>
      <c r="F337"/>
      <c r="G337"/>
      <c r="H337"/>
      <c r="I337"/>
      <c r="J337"/>
      <c r="K337"/>
      <c r="L337"/>
      <c r="M337"/>
      <c r="N337"/>
      <c r="O337"/>
      <c r="P337"/>
      <c r="Q337"/>
    </row>
    <row r="338" spans="2:17" ht="12.45">
      <c r="B338"/>
      <c r="C338"/>
      <c r="D338"/>
      <c r="E338"/>
      <c r="F338"/>
      <c r="G338"/>
      <c r="H338"/>
      <c r="I338"/>
      <c r="J338"/>
      <c r="K338"/>
      <c r="L338"/>
      <c r="M338"/>
      <c r="N338"/>
      <c r="O338"/>
      <c r="P338"/>
      <c r="Q338"/>
    </row>
    <row r="339" spans="2:17" ht="12.45">
      <c r="B339"/>
      <c r="C339"/>
      <c r="D339"/>
      <c r="E339"/>
      <c r="F339"/>
      <c r="G339"/>
      <c r="H339"/>
      <c r="I339"/>
      <c r="J339"/>
      <c r="K339"/>
      <c r="L339"/>
      <c r="M339"/>
      <c r="N339"/>
      <c r="O339"/>
      <c r="P339"/>
      <c r="Q339"/>
    </row>
    <row r="340" spans="2:17" ht="12.45">
      <c r="B340"/>
      <c r="C340"/>
      <c r="D340"/>
      <c r="E340"/>
      <c r="F340"/>
      <c r="G340"/>
      <c r="H340"/>
      <c r="I340"/>
      <c r="J340"/>
      <c r="K340"/>
      <c r="L340"/>
      <c r="M340"/>
      <c r="N340"/>
      <c r="O340"/>
      <c r="P340"/>
      <c r="Q340"/>
    </row>
    <row r="341" spans="2:17" ht="12.45">
      <c r="B341"/>
      <c r="C341"/>
      <c r="D341"/>
      <c r="E341"/>
      <c r="F341"/>
      <c r="G341"/>
      <c r="H341"/>
      <c r="I341"/>
      <c r="J341"/>
      <c r="K341"/>
      <c r="L341"/>
      <c r="M341"/>
      <c r="N341"/>
      <c r="O341"/>
      <c r="P341"/>
      <c r="Q341"/>
    </row>
    <row r="342" spans="2:17" ht="12.45">
      <c r="B342"/>
      <c r="C342"/>
      <c r="D342"/>
      <c r="E342"/>
      <c r="F342"/>
      <c r="G342"/>
      <c r="H342"/>
      <c r="I342"/>
      <c r="J342"/>
      <c r="K342"/>
      <c r="L342"/>
      <c r="M342"/>
      <c r="N342"/>
      <c r="O342"/>
      <c r="P342"/>
      <c r="Q342"/>
    </row>
    <row r="343" spans="2:17" ht="12.45">
      <c r="B343"/>
      <c r="C343"/>
      <c r="D343"/>
      <c r="E343"/>
      <c r="F343"/>
      <c r="G343"/>
      <c r="H343"/>
      <c r="I343"/>
      <c r="J343"/>
      <c r="K343"/>
      <c r="L343"/>
      <c r="M343"/>
      <c r="N343"/>
      <c r="O343"/>
      <c r="P343"/>
      <c r="Q343"/>
    </row>
    <row r="344" spans="2:17" ht="12.45">
      <c r="B344"/>
      <c r="C344"/>
      <c r="D344"/>
      <c r="E344"/>
      <c r="F344"/>
      <c r="G344"/>
      <c r="H344"/>
      <c r="I344"/>
      <c r="J344"/>
      <c r="K344"/>
      <c r="L344"/>
      <c r="M344"/>
      <c r="N344"/>
      <c r="O344"/>
      <c r="P344"/>
      <c r="Q344"/>
    </row>
    <row r="345" spans="2:17" ht="12.45">
      <c r="B345"/>
      <c r="C345"/>
      <c r="D345"/>
      <c r="E345"/>
      <c r="F345"/>
      <c r="G345"/>
      <c r="H345"/>
      <c r="I345"/>
      <c r="J345"/>
      <c r="K345"/>
      <c r="L345"/>
      <c r="M345"/>
      <c r="N345"/>
      <c r="O345"/>
      <c r="P345"/>
      <c r="Q345"/>
    </row>
    <row r="346" spans="2:17" ht="12.45">
      <c r="B346"/>
      <c r="C346"/>
      <c r="D346"/>
      <c r="E346"/>
      <c r="F346"/>
      <c r="G346"/>
      <c r="H346"/>
      <c r="I346"/>
      <c r="J346"/>
      <c r="K346"/>
      <c r="L346"/>
      <c r="M346"/>
      <c r="N346"/>
      <c r="O346"/>
      <c r="P346"/>
      <c r="Q346"/>
    </row>
    <row r="347" spans="2:17" ht="12.45">
      <c r="B347"/>
      <c r="C347"/>
      <c r="D347"/>
      <c r="E347"/>
      <c r="F347"/>
      <c r="G347"/>
      <c r="H347"/>
      <c r="I347"/>
      <c r="J347"/>
      <c r="K347"/>
      <c r="L347"/>
      <c r="M347"/>
      <c r="N347"/>
      <c r="O347"/>
      <c r="P347"/>
      <c r="Q347"/>
    </row>
    <row r="348" spans="2:17" ht="12.45">
      <c r="B348"/>
      <c r="C348"/>
      <c r="D348"/>
      <c r="E348"/>
      <c r="F348"/>
      <c r="G348"/>
      <c r="H348"/>
      <c r="I348"/>
      <c r="J348"/>
      <c r="K348"/>
      <c r="L348"/>
      <c r="M348"/>
      <c r="N348"/>
      <c r="O348"/>
      <c r="P348"/>
      <c r="Q348"/>
    </row>
    <row r="349" spans="2:17" ht="12.45">
      <c r="B349"/>
      <c r="C349"/>
      <c r="D349"/>
      <c r="E349"/>
      <c r="F349"/>
      <c r="G349"/>
      <c r="H349"/>
      <c r="I349"/>
      <c r="J349"/>
      <c r="K349"/>
      <c r="L349"/>
      <c r="M349"/>
      <c r="N349"/>
      <c r="O349"/>
      <c r="P349"/>
      <c r="Q349"/>
    </row>
    <row r="350" spans="2:17" ht="12.45">
      <c r="B350"/>
      <c r="C350"/>
      <c r="D350"/>
      <c r="E350"/>
      <c r="F350"/>
      <c r="G350"/>
      <c r="H350"/>
      <c r="I350"/>
      <c r="J350"/>
      <c r="K350"/>
      <c r="L350"/>
      <c r="M350"/>
      <c r="N350"/>
      <c r="O350"/>
      <c r="P350"/>
      <c r="Q350"/>
    </row>
    <row r="351" spans="2:17" ht="12.45">
      <c r="B351"/>
      <c r="C351"/>
      <c r="D351"/>
      <c r="E351"/>
      <c r="F351"/>
      <c r="G351"/>
      <c r="H351"/>
      <c r="I351"/>
      <c r="J351"/>
      <c r="K351"/>
      <c r="L351"/>
      <c r="M351"/>
      <c r="N351"/>
      <c r="O351"/>
      <c r="P351"/>
      <c r="Q351"/>
    </row>
    <row r="352" spans="2:17" ht="12.45">
      <c r="B352"/>
      <c r="C352"/>
      <c r="D352"/>
      <c r="E352"/>
      <c r="F352"/>
      <c r="G352"/>
      <c r="H352"/>
      <c r="I352"/>
      <c r="J352"/>
      <c r="K352"/>
      <c r="L352"/>
      <c r="M352"/>
      <c r="N352"/>
      <c r="O352"/>
      <c r="P352"/>
      <c r="Q352"/>
    </row>
    <row r="353" spans="2:17" ht="12.45">
      <c r="B353"/>
      <c r="C353"/>
      <c r="D353"/>
      <c r="E353"/>
      <c r="F353"/>
      <c r="G353"/>
      <c r="H353"/>
      <c r="I353"/>
      <c r="J353"/>
      <c r="K353"/>
      <c r="L353"/>
      <c r="M353"/>
      <c r="N353"/>
      <c r="O353"/>
      <c r="P353"/>
      <c r="Q353"/>
    </row>
    <row r="354" spans="2:17" ht="12.45">
      <c r="B354"/>
      <c r="C354"/>
      <c r="D354"/>
      <c r="E354"/>
      <c r="F354"/>
      <c r="G354"/>
      <c r="H354"/>
      <c r="I354"/>
      <c r="J354"/>
      <c r="K354"/>
      <c r="L354"/>
      <c r="M354"/>
      <c r="N354"/>
      <c r="O354"/>
      <c r="P354"/>
      <c r="Q354"/>
    </row>
    <row r="355" spans="2:17" ht="12.45">
      <c r="B355"/>
      <c r="C355"/>
      <c r="D355"/>
      <c r="E355"/>
      <c r="F355"/>
      <c r="G355"/>
      <c r="H355"/>
      <c r="I355"/>
      <c r="J355"/>
      <c r="K355"/>
      <c r="L355"/>
      <c r="M355"/>
      <c r="N355"/>
      <c r="O355"/>
      <c r="P355"/>
      <c r="Q355"/>
    </row>
    <row r="356" spans="2:17" ht="12.45">
      <c r="B356"/>
      <c r="C356"/>
      <c r="D356"/>
      <c r="E356"/>
      <c r="F356"/>
      <c r="G356"/>
      <c r="H356"/>
      <c r="I356"/>
      <c r="J356"/>
      <c r="K356"/>
      <c r="L356"/>
      <c r="M356"/>
      <c r="N356"/>
      <c r="O356"/>
      <c r="P356"/>
      <c r="Q356"/>
    </row>
    <row r="357" spans="2:17" ht="12.45">
      <c r="B357"/>
      <c r="C357"/>
      <c r="D357"/>
      <c r="E357"/>
      <c r="F357"/>
      <c r="G357"/>
      <c r="H357"/>
      <c r="I357"/>
      <c r="J357"/>
      <c r="K357"/>
      <c r="L357"/>
      <c r="M357"/>
      <c r="N357"/>
      <c r="O357"/>
      <c r="P357"/>
      <c r="Q357"/>
    </row>
    <row r="358" spans="2:17" ht="12.45">
      <c r="B358"/>
      <c r="C358"/>
      <c r="D358"/>
      <c r="E358"/>
      <c r="F358"/>
      <c r="G358"/>
      <c r="H358"/>
      <c r="I358"/>
      <c r="J358"/>
      <c r="K358"/>
      <c r="L358"/>
      <c r="M358"/>
      <c r="N358"/>
      <c r="O358"/>
      <c r="P358"/>
      <c r="Q358"/>
    </row>
    <row r="359" spans="2:17" ht="12.45">
      <c r="B359"/>
      <c r="C359"/>
      <c r="D359"/>
      <c r="E359"/>
      <c r="F359"/>
      <c r="G359"/>
      <c r="H359"/>
      <c r="I359"/>
      <c r="J359"/>
      <c r="K359"/>
      <c r="L359"/>
      <c r="M359"/>
      <c r="N359"/>
      <c r="O359"/>
      <c r="P359"/>
      <c r="Q359"/>
    </row>
    <row r="360" spans="2:17" ht="12.45">
      <c r="B360"/>
      <c r="C360"/>
      <c r="D360"/>
      <c r="E360"/>
      <c r="F360"/>
      <c r="G360"/>
      <c r="H360"/>
      <c r="I360"/>
      <c r="J360"/>
      <c r="K360"/>
      <c r="L360"/>
      <c r="M360"/>
      <c r="N360"/>
      <c r="O360"/>
      <c r="P360"/>
      <c r="Q360"/>
    </row>
    <row r="361" spans="2:17" ht="12.45">
      <c r="B361"/>
      <c r="C361"/>
      <c r="D361"/>
      <c r="E361"/>
      <c r="F361"/>
      <c r="G361"/>
      <c r="H361"/>
      <c r="I361"/>
      <c r="J361"/>
      <c r="K361"/>
      <c r="L361"/>
      <c r="M361"/>
      <c r="N361"/>
      <c r="O361"/>
      <c r="P361"/>
      <c r="Q361"/>
    </row>
    <row r="362" spans="2:17" ht="12.45">
      <c r="B362"/>
      <c r="C362"/>
      <c r="D362"/>
      <c r="E362"/>
      <c r="F362"/>
      <c r="G362"/>
      <c r="H362"/>
      <c r="I362"/>
      <c r="J362"/>
      <c r="K362"/>
      <c r="L362"/>
      <c r="M362"/>
      <c r="N362"/>
      <c r="O362"/>
      <c r="P362"/>
      <c r="Q362"/>
    </row>
    <row r="363" spans="2:17" ht="12.45">
      <c r="B363"/>
      <c r="C363"/>
      <c r="D363"/>
      <c r="E363"/>
      <c r="F363"/>
      <c r="G363"/>
      <c r="H363"/>
      <c r="I363"/>
      <c r="J363"/>
      <c r="K363"/>
      <c r="L363"/>
      <c r="M363"/>
      <c r="N363"/>
      <c r="O363"/>
      <c r="P363"/>
      <c r="Q363"/>
    </row>
    <row r="364" spans="2:17" ht="12.45">
      <c r="B364"/>
      <c r="C364"/>
      <c r="D364"/>
      <c r="E364"/>
      <c r="F364"/>
      <c r="G364"/>
      <c r="H364"/>
      <c r="I364"/>
      <c r="J364"/>
      <c r="K364"/>
      <c r="L364"/>
      <c r="M364"/>
      <c r="N364"/>
      <c r="O364"/>
      <c r="P364"/>
      <c r="Q364"/>
    </row>
    <row r="365" spans="2:17" ht="12.45">
      <c r="B365"/>
      <c r="C365"/>
      <c r="D365"/>
      <c r="E365"/>
      <c r="F365"/>
      <c r="G365"/>
      <c r="H365"/>
      <c r="I365"/>
      <c r="J365"/>
      <c r="K365"/>
      <c r="L365"/>
      <c r="M365"/>
      <c r="N365"/>
      <c r="O365"/>
      <c r="P365"/>
      <c r="Q365"/>
    </row>
    <row r="366" spans="2:17" ht="12.45">
      <c r="B366"/>
      <c r="C366"/>
      <c r="D366"/>
      <c r="E366"/>
      <c r="F366"/>
      <c r="G366"/>
      <c r="H366"/>
      <c r="I366"/>
      <c r="J366"/>
      <c r="K366"/>
      <c r="L366"/>
      <c r="M366"/>
      <c r="N366"/>
      <c r="O366"/>
      <c r="P366"/>
      <c r="Q366"/>
    </row>
    <row r="367" spans="2:17" ht="12.45">
      <c r="B367"/>
      <c r="C367"/>
      <c r="D367"/>
      <c r="E367"/>
      <c r="F367"/>
      <c r="G367"/>
      <c r="H367"/>
      <c r="I367"/>
      <c r="J367"/>
      <c r="K367"/>
      <c r="L367"/>
      <c r="M367"/>
      <c r="N367"/>
      <c r="O367"/>
      <c r="P367"/>
      <c r="Q367"/>
    </row>
    <row r="368" spans="2:17" ht="12.45">
      <c r="B368"/>
      <c r="C368"/>
      <c r="D368"/>
      <c r="E368"/>
      <c r="F368"/>
      <c r="G368"/>
      <c r="H368"/>
      <c r="I368"/>
      <c r="J368"/>
      <c r="K368"/>
      <c r="L368"/>
      <c r="M368"/>
      <c r="N368"/>
      <c r="O368"/>
      <c r="P368"/>
      <c r="Q368"/>
    </row>
    <row r="369" spans="2:17" ht="12.45">
      <c r="B369"/>
      <c r="C369"/>
      <c r="D369"/>
      <c r="E369"/>
      <c r="F369"/>
      <c r="G369"/>
      <c r="H369"/>
      <c r="I369"/>
      <c r="J369"/>
      <c r="K369"/>
      <c r="L369"/>
      <c r="M369"/>
      <c r="N369"/>
      <c r="O369"/>
      <c r="P369"/>
      <c r="Q369"/>
    </row>
    <row r="370" spans="2:17" ht="12.45">
      <c r="B370"/>
      <c r="C370"/>
      <c r="D370"/>
      <c r="E370"/>
      <c r="F370"/>
      <c r="G370"/>
      <c r="H370"/>
      <c r="I370"/>
      <c r="J370"/>
      <c r="K370"/>
      <c r="L370"/>
      <c r="M370"/>
      <c r="N370"/>
      <c r="O370"/>
      <c r="P370"/>
      <c r="Q370"/>
    </row>
    <row r="371" spans="2:17" ht="12.45">
      <c r="B371"/>
      <c r="C371"/>
      <c r="D371"/>
      <c r="E371"/>
      <c r="F371"/>
      <c r="G371"/>
      <c r="H371"/>
      <c r="I371"/>
      <c r="J371"/>
      <c r="K371"/>
      <c r="L371"/>
      <c r="M371"/>
      <c r="N371"/>
      <c r="O371"/>
      <c r="P371"/>
      <c r="Q371"/>
    </row>
    <row r="372" spans="2:17" ht="12.45">
      <c r="B372"/>
      <c r="C372"/>
      <c r="D372"/>
      <c r="E372"/>
      <c r="F372"/>
      <c r="G372"/>
      <c r="H372"/>
      <c r="I372"/>
      <c r="J372"/>
      <c r="K372"/>
      <c r="L372"/>
      <c r="M372"/>
      <c r="N372"/>
      <c r="O372"/>
      <c r="P372"/>
      <c r="Q372"/>
    </row>
    <row r="373" spans="2:17" ht="12.45">
      <c r="B373"/>
      <c r="C373"/>
      <c r="D373"/>
      <c r="E373"/>
      <c r="F373"/>
      <c r="G373"/>
      <c r="H373"/>
      <c r="I373"/>
      <c r="J373"/>
      <c r="K373"/>
      <c r="L373"/>
      <c r="M373"/>
      <c r="N373"/>
      <c r="O373"/>
      <c r="P373"/>
      <c r="Q373"/>
    </row>
    <row r="374" spans="2:17" ht="12.45">
      <c r="B374"/>
      <c r="C374"/>
      <c r="D374"/>
      <c r="E374"/>
      <c r="F374"/>
      <c r="G374"/>
      <c r="H374"/>
      <c r="I374"/>
      <c r="J374"/>
      <c r="K374"/>
      <c r="L374"/>
      <c r="M374"/>
      <c r="N374"/>
      <c r="O374"/>
      <c r="P374"/>
      <c r="Q374"/>
    </row>
    <row r="375" spans="2:17" ht="12.45">
      <c r="B375"/>
      <c r="C375"/>
      <c r="D375"/>
      <c r="E375"/>
      <c r="F375"/>
      <c r="G375"/>
      <c r="H375"/>
      <c r="I375"/>
      <c r="J375"/>
      <c r="K375"/>
      <c r="L375"/>
      <c r="M375"/>
      <c r="N375"/>
      <c r="O375"/>
      <c r="P375"/>
      <c r="Q375"/>
    </row>
    <row r="376" spans="2:17" ht="12.45">
      <c r="B376"/>
      <c r="C376"/>
      <c r="D376"/>
      <c r="E376"/>
      <c r="F376"/>
      <c r="G376"/>
      <c r="H376"/>
      <c r="I376"/>
      <c r="J376"/>
      <c r="K376"/>
      <c r="L376"/>
      <c r="M376"/>
      <c r="N376"/>
      <c r="O376"/>
      <c r="P376"/>
      <c r="Q376"/>
    </row>
    <row r="377" spans="2:17" ht="12.45">
      <c r="B377"/>
      <c r="C377"/>
      <c r="D377"/>
      <c r="E377"/>
      <c r="F377"/>
      <c r="G377"/>
      <c r="H377"/>
      <c r="I377"/>
      <c r="J377"/>
      <c r="K377"/>
      <c r="L377"/>
      <c r="M377"/>
      <c r="N377"/>
      <c r="O377"/>
      <c r="P377"/>
      <c r="Q377"/>
    </row>
    <row r="378" spans="2:17" ht="12.45">
      <c r="B378"/>
      <c r="C378"/>
      <c r="D378"/>
      <c r="E378"/>
      <c r="F378"/>
      <c r="G378"/>
      <c r="H378"/>
      <c r="I378"/>
      <c r="J378"/>
      <c r="K378"/>
      <c r="L378"/>
      <c r="M378"/>
      <c r="N378"/>
      <c r="O378"/>
      <c r="P378"/>
      <c r="Q378"/>
    </row>
    <row r="379" spans="2:17" ht="12.45">
      <c r="B379"/>
      <c r="C379"/>
      <c r="D379"/>
      <c r="E379"/>
      <c r="F379"/>
      <c r="G379"/>
      <c r="H379"/>
      <c r="I379"/>
      <c r="J379"/>
      <c r="K379"/>
      <c r="L379"/>
      <c r="M379"/>
      <c r="N379"/>
      <c r="O379"/>
      <c r="P379"/>
      <c r="Q379"/>
    </row>
    <row r="380" spans="2:17" ht="12.45">
      <c r="B380"/>
      <c r="C380"/>
      <c r="D380"/>
      <c r="E380"/>
      <c r="F380"/>
      <c r="G380"/>
      <c r="H380"/>
      <c r="I380"/>
      <c r="J380"/>
      <c r="K380"/>
      <c r="L380"/>
      <c r="M380"/>
      <c r="N380"/>
      <c r="O380"/>
      <c r="P380"/>
      <c r="Q380"/>
    </row>
    <row r="381" spans="2:17" ht="12.45">
      <c r="B381"/>
      <c r="C381"/>
      <c r="D381"/>
      <c r="E381"/>
      <c r="F381"/>
      <c r="G381"/>
      <c r="H381"/>
      <c r="I381"/>
      <c r="J381"/>
      <c r="K381"/>
      <c r="L381"/>
      <c r="M381"/>
      <c r="N381"/>
      <c r="O381"/>
      <c r="P381"/>
      <c r="Q381"/>
    </row>
    <row r="382" spans="2:17" ht="12.45">
      <c r="B382"/>
      <c r="C382"/>
      <c r="D382"/>
      <c r="E382"/>
      <c r="F382"/>
      <c r="G382"/>
      <c r="H382"/>
      <c r="I382"/>
      <c r="J382"/>
      <c r="K382"/>
      <c r="L382"/>
      <c r="M382"/>
      <c r="N382"/>
      <c r="O382"/>
      <c r="P382"/>
      <c r="Q382"/>
    </row>
    <row r="383" spans="2:17" ht="12.45">
      <c r="B383"/>
      <c r="C383"/>
      <c r="D383"/>
      <c r="E383"/>
      <c r="F383"/>
      <c r="G383"/>
      <c r="H383"/>
      <c r="I383"/>
      <c r="J383"/>
      <c r="K383"/>
      <c r="L383"/>
      <c r="M383"/>
      <c r="N383"/>
      <c r="O383"/>
      <c r="P383"/>
      <c r="Q383"/>
    </row>
    <row r="384" spans="2:17" ht="12.45">
      <c r="B384"/>
      <c r="C384"/>
      <c r="D384"/>
      <c r="E384"/>
      <c r="F384"/>
      <c r="G384"/>
      <c r="H384"/>
      <c r="I384"/>
      <c r="J384"/>
      <c r="K384"/>
      <c r="L384"/>
      <c r="M384"/>
      <c r="N384"/>
      <c r="O384"/>
      <c r="P384"/>
      <c r="Q384"/>
    </row>
  </sheetData>
  <sheetProtection algorithmName="SHA-512" hashValue="kvyD+fq8UxvirQhB6vZmxA/qnxdYbkc5BDh63+l5GjanJspCgdVgNjwRwvJoqC3VmA5az8s9JfLV1eAKtPzU5A==" saltValue="4BirNj+GyddXE4oBvuPkjQ==" spinCount="100000" sheet="1" objects="1" scenarios="1" pivotTables="0"/>
  <conditionalFormatting sqref="C11:C267">
    <cfRule type="expression" dxfId="915" priority="145" stopIfTrue="1">
      <formula>RIGHT($B11,1)="0"</formula>
    </cfRule>
  </conditionalFormatting>
  <conditionalFormatting sqref="O9:Q9 J9:K10 L10:Q10">
    <cfRule type="expression" dxfId="914" priority="148" stopIfTrue="1">
      <formula>J$10&lt;&gt;""</formula>
    </cfRule>
    <cfRule type="expression" dxfId="913" priority="149" stopIfTrue="1">
      <formula>J$10=""</formula>
    </cfRule>
  </conditionalFormatting>
  <conditionalFormatting sqref="J7:J8 O7:Q8">
    <cfRule type="expression" dxfId="912" priority="150" stopIfTrue="1">
      <formula>J$10&lt;&gt;""</formula>
    </cfRule>
    <cfRule type="expression" dxfId="911" priority="151" stopIfTrue="1">
      <formula>J$10=""</formula>
    </cfRule>
  </conditionalFormatting>
  <conditionalFormatting sqref="J6:Q6">
    <cfRule type="expression" dxfId="910" priority="152" stopIfTrue="1">
      <formula>J$10&lt;&gt;""</formula>
    </cfRule>
    <cfRule type="expression" dxfId="909" priority="153" stopIfTrue="1">
      <formula>J$10=""</formula>
    </cfRule>
  </conditionalFormatting>
  <conditionalFormatting sqref="J2:Q4">
    <cfRule type="expression" dxfId="908" priority="154" stopIfTrue="1">
      <formula>J$10&lt;&gt;""</formula>
    </cfRule>
    <cfRule type="expression" dxfId="907" priority="155" stopIfTrue="1">
      <formula>J$10=""</formula>
    </cfRule>
  </conditionalFormatting>
  <conditionalFormatting sqref="B10 C9:I10">
    <cfRule type="expression" dxfId="906" priority="156" stopIfTrue="1">
      <formula>TRUE</formula>
    </cfRule>
  </conditionalFormatting>
  <conditionalFormatting sqref="B9">
    <cfRule type="expression" dxfId="905" priority="157" stopIfTrue="1">
      <formula>TRUE</formula>
    </cfRule>
  </conditionalFormatting>
  <conditionalFormatting sqref="J2:K4">
    <cfRule type="expression" dxfId="904" priority="141" stopIfTrue="1">
      <formula>TRUE</formula>
    </cfRule>
  </conditionalFormatting>
  <conditionalFormatting sqref="J6:K6">
    <cfRule type="expression" dxfId="903" priority="140" stopIfTrue="1">
      <formula>TRUE</formula>
    </cfRule>
  </conditionalFormatting>
  <conditionalFormatting sqref="J7:J8">
    <cfRule type="expression" dxfId="902" priority="139" stopIfTrue="1">
      <formula>TRUE</formula>
    </cfRule>
  </conditionalFormatting>
  <conditionalFormatting sqref="J9:K10">
    <cfRule type="expression" dxfId="901" priority="138" stopIfTrue="1">
      <formula>TRUE</formula>
    </cfRule>
  </conditionalFormatting>
  <conditionalFormatting sqref="B11:B267 D11:I267">
    <cfRule type="expression" dxfId="900" priority="142" stopIfTrue="1">
      <formula>RIGHT($B11,1)="0"</formula>
    </cfRule>
  </conditionalFormatting>
  <conditionalFormatting sqref="C288">
    <cfRule type="expression" dxfId="899" priority="135" stopIfTrue="1">
      <formula>RIGHT($B288,1)="0"</formula>
    </cfRule>
    <cfRule type="expression" dxfId="898" priority="136" stopIfTrue="1">
      <formula>C288&lt;&gt;""</formula>
    </cfRule>
    <cfRule type="expression" dxfId="897" priority="137" stopIfTrue="1">
      <formula>$I288&lt;&gt;""</formula>
    </cfRule>
  </conditionalFormatting>
  <conditionalFormatting sqref="B288 D288:I288">
    <cfRule type="expression" dxfId="896" priority="132" stopIfTrue="1">
      <formula>RIGHT($B288,1)="0"</formula>
    </cfRule>
    <cfRule type="expression" dxfId="895" priority="133" stopIfTrue="1">
      <formula>B288&lt;&gt;""</formula>
    </cfRule>
    <cfRule type="expression" dxfId="894" priority="134" stopIfTrue="1">
      <formula>$I288&lt;&gt;""</formula>
    </cfRule>
  </conditionalFormatting>
  <conditionalFormatting sqref="C268:C287">
    <cfRule type="expression" dxfId="893" priority="129" stopIfTrue="1">
      <formula>RIGHT($B268,1)="0"</formula>
    </cfRule>
    <cfRule type="expression" dxfId="892" priority="130" stopIfTrue="1">
      <formula>C268&lt;&gt;""</formula>
    </cfRule>
    <cfRule type="expression" dxfId="891" priority="131" stopIfTrue="1">
      <formula>$I268&lt;&gt;""</formula>
    </cfRule>
  </conditionalFormatting>
  <conditionalFormatting sqref="B268:B287 D268:I287">
    <cfRule type="expression" dxfId="890" priority="126" stopIfTrue="1">
      <formula>RIGHT($B268,1)="0"</formula>
    </cfRule>
    <cfRule type="expression" dxfId="889" priority="127" stopIfTrue="1">
      <formula>B268&lt;&gt;""</formula>
    </cfRule>
    <cfRule type="expression" dxfId="888" priority="128" stopIfTrue="1">
      <formula>$I268&lt;&gt;""</formula>
    </cfRule>
  </conditionalFormatting>
  <conditionalFormatting sqref="C289">
    <cfRule type="expression" dxfId="887" priority="123" stopIfTrue="1">
      <formula>RIGHT($B289,1)="0"</formula>
    </cfRule>
    <cfRule type="expression" dxfId="886" priority="124" stopIfTrue="1">
      <formula>C289&lt;&gt;""</formula>
    </cfRule>
    <cfRule type="expression" dxfId="885" priority="125" stopIfTrue="1">
      <formula>$I289&lt;&gt;""</formula>
    </cfRule>
  </conditionalFormatting>
  <conditionalFormatting sqref="B289 D289:I289">
    <cfRule type="expression" dxfId="884" priority="120" stopIfTrue="1">
      <formula>RIGHT($B289,1)="0"</formula>
    </cfRule>
    <cfRule type="expression" dxfId="883" priority="121" stopIfTrue="1">
      <formula>B289&lt;&gt;""</formula>
    </cfRule>
    <cfRule type="expression" dxfId="882" priority="122" stopIfTrue="1">
      <formula>$I289&lt;&gt;""</formula>
    </cfRule>
  </conditionalFormatting>
  <conditionalFormatting sqref="C290 C292:C309">
    <cfRule type="expression" dxfId="881" priority="117" stopIfTrue="1">
      <formula>RIGHT($B290,1)="0"</formula>
    </cfRule>
    <cfRule type="expression" dxfId="880" priority="118" stopIfTrue="1">
      <formula>C290&lt;&gt;""</formula>
    </cfRule>
    <cfRule type="expression" dxfId="879" priority="119" stopIfTrue="1">
      <formula>$I290&lt;&gt;""</formula>
    </cfRule>
  </conditionalFormatting>
  <conditionalFormatting sqref="B290 D290:I290 D292:I309 B292:B309">
    <cfRule type="expression" dxfId="878" priority="114" stopIfTrue="1">
      <formula>RIGHT($B290,1)="0"</formula>
    </cfRule>
    <cfRule type="expression" dxfId="877" priority="115" stopIfTrue="1">
      <formula>B290&lt;&gt;""</formula>
    </cfRule>
    <cfRule type="expression" dxfId="876" priority="116" stopIfTrue="1">
      <formula>$I290&lt;&gt;""</formula>
    </cfRule>
  </conditionalFormatting>
  <conditionalFormatting sqref="C11:C290 C346:C353 C292:C321 C323 C325:C336 C339:C342 C355:C367">
    <cfRule type="expression" dxfId="875" priority="146" stopIfTrue="1">
      <formula>C11&lt;&gt;""</formula>
    </cfRule>
    <cfRule type="expression" dxfId="874" priority="147" stopIfTrue="1">
      <formula>$I11&lt;&gt;""</formula>
    </cfRule>
  </conditionalFormatting>
  <conditionalFormatting sqref="B11:B290 D11:I290 D346:I353 B344:B367 D292:I321 B292:B342 D323:I323 D325:I336 D339:I342 D355:I367">
    <cfRule type="expression" dxfId="873" priority="143" stopIfTrue="1">
      <formula>B11&lt;&gt;""</formula>
    </cfRule>
    <cfRule type="expression" dxfId="872" priority="144" stopIfTrue="1">
      <formula>$I11&lt;&gt;""</formula>
    </cfRule>
  </conditionalFormatting>
  <conditionalFormatting sqref="C343">
    <cfRule type="expression" dxfId="871" priority="111" stopIfTrue="1">
      <formula>RIGHT($B343,1)="0"</formula>
    </cfRule>
  </conditionalFormatting>
  <conditionalFormatting sqref="B343 D343:I343">
    <cfRule type="expression" dxfId="870" priority="108" stopIfTrue="1">
      <formula>RIGHT($B343,1)="0"</formula>
    </cfRule>
  </conditionalFormatting>
  <conditionalFormatting sqref="C343">
    <cfRule type="expression" dxfId="869" priority="112" stopIfTrue="1">
      <formula>C343&lt;&gt;""</formula>
    </cfRule>
    <cfRule type="expression" dxfId="868" priority="113" stopIfTrue="1">
      <formula>$I343&lt;&gt;""</formula>
    </cfRule>
  </conditionalFormatting>
  <conditionalFormatting sqref="B343 D343:I343">
    <cfRule type="expression" dxfId="867" priority="109" stopIfTrue="1">
      <formula>B343&lt;&gt;""</formula>
    </cfRule>
    <cfRule type="expression" dxfId="866" priority="110" stopIfTrue="1">
      <formula>$I343&lt;&gt;""</formula>
    </cfRule>
  </conditionalFormatting>
  <conditionalFormatting pivot="1" sqref="J232:Q232 J217:Q217 J281:Q281">
    <cfRule type="expression" dxfId="865" priority="106" stopIfTrue="1">
      <formula>J217&lt;&gt;""</formula>
    </cfRule>
    <cfRule type="expression" dxfId="864" priority="107" stopIfTrue="1">
      <formula>$I217&lt;&gt;""</formula>
    </cfRule>
  </conditionalFormatting>
  <conditionalFormatting sqref="C291">
    <cfRule type="expression" dxfId="863" priority="99" stopIfTrue="1">
      <formula>RIGHT($B291,1)="0"</formula>
    </cfRule>
    <cfRule type="expression" dxfId="862" priority="100" stopIfTrue="1">
      <formula>C291&lt;&gt;""</formula>
    </cfRule>
    <cfRule type="expression" dxfId="861" priority="101" stopIfTrue="1">
      <formula>$I291&lt;&gt;""</formula>
    </cfRule>
  </conditionalFormatting>
  <conditionalFormatting sqref="B291 D291:I291">
    <cfRule type="expression" dxfId="860" priority="96" stopIfTrue="1">
      <formula>RIGHT($B291,1)="0"</formula>
    </cfRule>
    <cfRule type="expression" dxfId="859" priority="97" stopIfTrue="1">
      <formula>B291&lt;&gt;""</formula>
    </cfRule>
    <cfRule type="expression" dxfId="858" priority="98" stopIfTrue="1">
      <formula>$I291&lt;&gt;""</formula>
    </cfRule>
  </conditionalFormatting>
  <conditionalFormatting sqref="C291">
    <cfRule type="expression" dxfId="857" priority="104" stopIfTrue="1">
      <formula>C291&lt;&gt;""</formula>
    </cfRule>
    <cfRule type="expression" dxfId="856" priority="105" stopIfTrue="1">
      <formula>$I291&lt;&gt;""</formula>
    </cfRule>
  </conditionalFormatting>
  <conditionalFormatting sqref="B291 D291:I291">
    <cfRule type="expression" dxfId="855" priority="102" stopIfTrue="1">
      <formula>B291&lt;&gt;""</formula>
    </cfRule>
    <cfRule type="expression" dxfId="854" priority="103" stopIfTrue="1">
      <formula>$I291&lt;&gt;""</formula>
    </cfRule>
  </conditionalFormatting>
  <conditionalFormatting sqref="C322">
    <cfRule type="expression" dxfId="853" priority="89" stopIfTrue="1">
      <formula>RIGHT($B322,1)="0"</formula>
    </cfRule>
    <cfRule type="expression" dxfId="852" priority="90" stopIfTrue="1">
      <formula>C322&lt;&gt;""</formula>
    </cfRule>
    <cfRule type="expression" dxfId="851" priority="91" stopIfTrue="1">
      <formula>$I322&lt;&gt;""</formula>
    </cfRule>
  </conditionalFormatting>
  <conditionalFormatting sqref="D322:I322">
    <cfRule type="expression" dxfId="850" priority="86" stopIfTrue="1">
      <formula>RIGHT($B322,1)="0"</formula>
    </cfRule>
    <cfRule type="expression" dxfId="849" priority="87" stopIfTrue="1">
      <formula>D322&lt;&gt;""</formula>
    </cfRule>
    <cfRule type="expression" dxfId="848" priority="88" stopIfTrue="1">
      <formula>$I322&lt;&gt;""</formula>
    </cfRule>
  </conditionalFormatting>
  <conditionalFormatting sqref="C322">
    <cfRule type="expression" dxfId="847" priority="94" stopIfTrue="1">
      <formula>C322&lt;&gt;""</formula>
    </cfRule>
    <cfRule type="expression" dxfId="846" priority="95" stopIfTrue="1">
      <formula>$I322&lt;&gt;""</formula>
    </cfRule>
  </conditionalFormatting>
  <conditionalFormatting sqref="D322:I322">
    <cfRule type="expression" dxfId="845" priority="92" stopIfTrue="1">
      <formula>D322&lt;&gt;""</formula>
    </cfRule>
    <cfRule type="expression" dxfId="844" priority="93" stopIfTrue="1">
      <formula>$I322&lt;&gt;""</formula>
    </cfRule>
  </conditionalFormatting>
  <conditionalFormatting sqref="C324">
    <cfRule type="expression" dxfId="843" priority="79" stopIfTrue="1">
      <formula>RIGHT($B324,1)="0"</formula>
    </cfRule>
    <cfRule type="expression" dxfId="842" priority="80" stopIfTrue="1">
      <formula>C324&lt;&gt;""</formula>
    </cfRule>
    <cfRule type="expression" dxfId="841" priority="81" stopIfTrue="1">
      <formula>$I324&lt;&gt;""</formula>
    </cfRule>
  </conditionalFormatting>
  <conditionalFormatting sqref="D324:I324">
    <cfRule type="expression" dxfId="840" priority="76" stopIfTrue="1">
      <formula>RIGHT($B324,1)="0"</formula>
    </cfRule>
    <cfRule type="expression" dxfId="839" priority="77" stopIfTrue="1">
      <formula>D324&lt;&gt;""</formula>
    </cfRule>
    <cfRule type="expression" dxfId="838" priority="78" stopIfTrue="1">
      <formula>$I324&lt;&gt;""</formula>
    </cfRule>
  </conditionalFormatting>
  <conditionalFormatting sqref="C324">
    <cfRule type="expression" dxfId="837" priority="84" stopIfTrue="1">
      <formula>C324&lt;&gt;""</formula>
    </cfRule>
    <cfRule type="expression" dxfId="836" priority="85" stopIfTrue="1">
      <formula>$I324&lt;&gt;""</formula>
    </cfRule>
  </conditionalFormatting>
  <conditionalFormatting sqref="D324:I324">
    <cfRule type="expression" dxfId="835" priority="82" stopIfTrue="1">
      <formula>D324&lt;&gt;""</formula>
    </cfRule>
    <cfRule type="expression" dxfId="834" priority="83" stopIfTrue="1">
      <formula>$I324&lt;&gt;""</formula>
    </cfRule>
  </conditionalFormatting>
  <conditionalFormatting sqref="C337">
    <cfRule type="expression" dxfId="833" priority="69" stopIfTrue="1">
      <formula>RIGHT($B337,1)="0"</formula>
    </cfRule>
    <cfRule type="expression" dxfId="832" priority="70" stopIfTrue="1">
      <formula>C337&lt;&gt;""</formula>
    </cfRule>
    <cfRule type="expression" dxfId="831" priority="71" stopIfTrue="1">
      <formula>$I337&lt;&gt;""</formula>
    </cfRule>
  </conditionalFormatting>
  <conditionalFormatting sqref="D337:I337">
    <cfRule type="expression" dxfId="830" priority="66" stopIfTrue="1">
      <formula>RIGHT($B337,1)="0"</formula>
    </cfRule>
    <cfRule type="expression" dxfId="829" priority="67" stopIfTrue="1">
      <formula>D337&lt;&gt;""</formula>
    </cfRule>
    <cfRule type="expression" dxfId="828" priority="68" stopIfTrue="1">
      <formula>$I337&lt;&gt;""</formula>
    </cfRule>
  </conditionalFormatting>
  <conditionalFormatting sqref="C337">
    <cfRule type="expression" dxfId="827" priority="74" stopIfTrue="1">
      <formula>C337&lt;&gt;""</formula>
    </cfRule>
    <cfRule type="expression" dxfId="826" priority="75" stopIfTrue="1">
      <formula>$I337&lt;&gt;""</formula>
    </cfRule>
  </conditionalFormatting>
  <conditionalFormatting sqref="D337:I337">
    <cfRule type="expression" dxfId="825" priority="72" stopIfTrue="1">
      <formula>D337&lt;&gt;""</formula>
    </cfRule>
    <cfRule type="expression" dxfId="824" priority="73" stopIfTrue="1">
      <formula>$I337&lt;&gt;""</formula>
    </cfRule>
  </conditionalFormatting>
  <conditionalFormatting sqref="C344">
    <cfRule type="expression" dxfId="823" priority="59" stopIfTrue="1">
      <formula>RIGHT($B344,1)="0"</formula>
    </cfRule>
    <cfRule type="expression" dxfId="822" priority="60" stopIfTrue="1">
      <formula>C344&lt;&gt;""</formula>
    </cfRule>
    <cfRule type="expression" dxfId="821" priority="61" stopIfTrue="1">
      <formula>$I344&lt;&gt;""</formula>
    </cfRule>
  </conditionalFormatting>
  <conditionalFormatting sqref="D344:I344">
    <cfRule type="expression" dxfId="820" priority="56" stopIfTrue="1">
      <formula>RIGHT($B344,1)="0"</formula>
    </cfRule>
    <cfRule type="expression" dxfId="819" priority="57" stopIfTrue="1">
      <formula>D344&lt;&gt;""</formula>
    </cfRule>
    <cfRule type="expression" dxfId="818" priority="58" stopIfTrue="1">
      <formula>$I344&lt;&gt;""</formula>
    </cfRule>
  </conditionalFormatting>
  <conditionalFormatting sqref="C344">
    <cfRule type="expression" dxfId="817" priority="64" stopIfTrue="1">
      <formula>C344&lt;&gt;""</formula>
    </cfRule>
    <cfRule type="expression" dxfId="816" priority="65" stopIfTrue="1">
      <formula>$I344&lt;&gt;""</formula>
    </cfRule>
  </conditionalFormatting>
  <conditionalFormatting sqref="D344:I344">
    <cfRule type="expression" dxfId="815" priority="62" stopIfTrue="1">
      <formula>D344&lt;&gt;""</formula>
    </cfRule>
    <cfRule type="expression" dxfId="814" priority="63" stopIfTrue="1">
      <formula>$I344&lt;&gt;""</formula>
    </cfRule>
  </conditionalFormatting>
  <conditionalFormatting sqref="C354">
    <cfRule type="expression" dxfId="813" priority="49" stopIfTrue="1">
      <formula>RIGHT($B354,1)="0"</formula>
    </cfRule>
    <cfRule type="expression" dxfId="812" priority="50" stopIfTrue="1">
      <formula>C354&lt;&gt;""</formula>
    </cfRule>
    <cfRule type="expression" dxfId="811" priority="51" stopIfTrue="1">
      <formula>$I354&lt;&gt;""</formula>
    </cfRule>
  </conditionalFormatting>
  <conditionalFormatting sqref="D354:I354">
    <cfRule type="expression" dxfId="810" priority="46" stopIfTrue="1">
      <formula>RIGHT($B354,1)="0"</formula>
    </cfRule>
    <cfRule type="expression" dxfId="809" priority="47" stopIfTrue="1">
      <formula>D354&lt;&gt;""</formula>
    </cfRule>
    <cfRule type="expression" dxfId="808" priority="48" stopIfTrue="1">
      <formula>$I354&lt;&gt;""</formula>
    </cfRule>
  </conditionalFormatting>
  <conditionalFormatting sqref="C354">
    <cfRule type="expression" dxfId="807" priority="54" stopIfTrue="1">
      <formula>C354&lt;&gt;""</formula>
    </cfRule>
    <cfRule type="expression" dxfId="806" priority="55" stopIfTrue="1">
      <formula>$I354&lt;&gt;""</formula>
    </cfRule>
  </conditionalFormatting>
  <conditionalFormatting sqref="D354:I354">
    <cfRule type="expression" dxfId="805" priority="52" stopIfTrue="1">
      <formula>D354&lt;&gt;""</formula>
    </cfRule>
    <cfRule type="expression" dxfId="804" priority="53" stopIfTrue="1">
      <formula>$I354&lt;&gt;""</formula>
    </cfRule>
  </conditionalFormatting>
  <conditionalFormatting sqref="C345">
    <cfRule type="expression" dxfId="803" priority="39" stopIfTrue="1">
      <formula>RIGHT($B345,1)="0"</formula>
    </cfRule>
    <cfRule type="expression" dxfId="802" priority="40" stopIfTrue="1">
      <formula>C345&lt;&gt;""</formula>
    </cfRule>
    <cfRule type="expression" dxfId="801" priority="41" stopIfTrue="1">
      <formula>$I345&lt;&gt;""</formula>
    </cfRule>
  </conditionalFormatting>
  <conditionalFormatting sqref="D345:I345">
    <cfRule type="expression" dxfId="800" priority="36" stopIfTrue="1">
      <formula>RIGHT($B345,1)="0"</formula>
    </cfRule>
    <cfRule type="expression" dxfId="799" priority="37" stopIfTrue="1">
      <formula>D345&lt;&gt;""</formula>
    </cfRule>
    <cfRule type="expression" dxfId="798" priority="38" stopIfTrue="1">
      <formula>$I345&lt;&gt;""</formula>
    </cfRule>
  </conditionalFormatting>
  <conditionalFormatting sqref="C345">
    <cfRule type="expression" dxfId="797" priority="44" stopIfTrue="1">
      <formula>C345&lt;&gt;""</formula>
    </cfRule>
    <cfRule type="expression" dxfId="796" priority="45" stopIfTrue="1">
      <formula>$I345&lt;&gt;""</formula>
    </cfRule>
  </conditionalFormatting>
  <conditionalFormatting sqref="D345:I345">
    <cfRule type="expression" dxfId="795" priority="42" stopIfTrue="1">
      <formula>D345&lt;&gt;""</formula>
    </cfRule>
    <cfRule type="expression" dxfId="794" priority="43" stopIfTrue="1">
      <formula>$I345&lt;&gt;""</formula>
    </cfRule>
  </conditionalFormatting>
  <conditionalFormatting sqref="C338">
    <cfRule type="expression" dxfId="793" priority="29" stopIfTrue="1">
      <formula>RIGHT($B338,1)="0"</formula>
    </cfRule>
    <cfRule type="expression" dxfId="792" priority="30" stopIfTrue="1">
      <formula>C338&lt;&gt;""</formula>
    </cfRule>
    <cfRule type="expression" dxfId="791" priority="31" stopIfTrue="1">
      <formula>$I338&lt;&gt;""</formula>
    </cfRule>
  </conditionalFormatting>
  <conditionalFormatting sqref="D338:I338">
    <cfRule type="expression" dxfId="790" priority="26" stopIfTrue="1">
      <formula>RIGHT($B338,1)="0"</formula>
    </cfRule>
    <cfRule type="expression" dxfId="789" priority="27" stopIfTrue="1">
      <formula>D338&lt;&gt;""</formula>
    </cfRule>
    <cfRule type="expression" dxfId="788" priority="28" stopIfTrue="1">
      <formula>$I338&lt;&gt;""</formula>
    </cfRule>
  </conditionalFormatting>
  <conditionalFormatting sqref="C338">
    <cfRule type="expression" dxfId="787" priority="34" stopIfTrue="1">
      <formula>C338&lt;&gt;""</formula>
    </cfRule>
    <cfRule type="expression" dxfId="786" priority="35" stopIfTrue="1">
      <formula>$I338&lt;&gt;""</formula>
    </cfRule>
  </conditionalFormatting>
  <conditionalFormatting sqref="D338:I338">
    <cfRule type="expression" dxfId="785" priority="32" stopIfTrue="1">
      <formula>D338&lt;&gt;""</formula>
    </cfRule>
    <cfRule type="expression" dxfId="784" priority="33" stopIfTrue="1">
      <formula>$I338&lt;&gt;""</formula>
    </cfRule>
  </conditionalFormatting>
  <conditionalFormatting sqref="C368:I384">
    <cfRule type="expression" dxfId="783" priority="24" stopIfTrue="1">
      <formula>C368&lt;&gt;""</formula>
    </cfRule>
    <cfRule type="expression" dxfId="782" priority="25" stopIfTrue="1">
      <formula>$I368&lt;&gt;""</formula>
    </cfRule>
  </conditionalFormatting>
  <conditionalFormatting sqref="P38:Q38">
    <cfRule type="expression" dxfId="781" priority="22" stopIfTrue="1">
      <formula>P$10&lt;&gt;""</formula>
    </cfRule>
    <cfRule type="expression" dxfId="780" priority="23" stopIfTrue="1">
      <formula>P$10=""</formula>
    </cfRule>
  </conditionalFormatting>
  <conditionalFormatting pivot="1" sqref="J27:K27">
    <cfRule type="expression" dxfId="779" priority="20" stopIfTrue="1">
      <formula>J27&lt;&gt;""</formula>
    </cfRule>
    <cfRule type="expression" dxfId="778" priority="21" stopIfTrue="1">
      <formula>$I27&lt;&gt;""</formula>
    </cfRule>
  </conditionalFormatting>
  <conditionalFormatting pivot="1" sqref="J30:K30">
    <cfRule type="expression" dxfId="777" priority="18" stopIfTrue="1">
      <formula>J30&lt;&gt;""</formula>
    </cfRule>
    <cfRule type="expression" dxfId="776" priority="19" stopIfTrue="1">
      <formula>$I30&lt;&gt;""</formula>
    </cfRule>
  </conditionalFormatting>
  <conditionalFormatting pivot="1">
    <cfRule type="expression" dxfId="775" priority="15" stopIfTrue="1">
      <formula>RIGHT($B1,1)="0"</formula>
    </cfRule>
  </conditionalFormatting>
  <conditionalFormatting pivot="1">
    <cfRule type="expression" dxfId="774" priority="4" stopIfTrue="1">
      <formula>RIGHT($B1,1)="0"</formula>
    </cfRule>
  </conditionalFormatting>
  <conditionalFormatting pivot="1" sqref="J11:K11">
    <cfRule type="expression" dxfId="773" priority="1" stopIfTrue="1">
      <formula>RIGHT($B11,1)="0"</formula>
    </cfRule>
  </conditionalFormatting>
  <conditionalFormatting pivot="1" sqref="J11:K11">
    <cfRule type="expression" dxfId="772" priority="2" stopIfTrue="1">
      <formula>J11&lt;&gt;""</formula>
    </cfRule>
    <cfRule type="expression" dxfId="771" priority="3" stopIfTrue="1">
      <formula>$I11&lt;&gt;""</formula>
    </cfRule>
  </conditionalFormatting>
  <hyperlinks>
    <hyperlink ref="L38:O38" location="Comment!A1" display="* For additional details on Kaspersky Security for Virtualization" xr:uid="{F630BD7F-CA14-45A9-9D7F-7E68D01472F9}"/>
    <hyperlink ref="L37:O37" location="Comment!A1" display="* For additional details on Kaspersky Security for Virtualization" xr:uid="{3619E8E1-6576-4A38-A8DF-1DDE5B3E2AA8}"/>
    <hyperlink ref="K7" location="Comment!A1" display="* For additional details please see" xr:uid="{5A64E589-980A-49C7-B177-3F2E639246F0}"/>
    <hyperlink ref="K8" location="Comment!A1" display="specifications in Comment section" xr:uid="{E4B46AC5-99CB-4568-8EF2-3975D75140E3}"/>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indexed="42"/>
  </sheetPr>
  <dimension ref="A1:AB384"/>
  <sheetViews>
    <sheetView showGridLines="0" showRowColHeaders="0" workbookViewId="0"/>
  </sheetViews>
  <sheetFormatPr defaultColWidth="9.15234375" defaultRowHeight="10.3"/>
  <cols>
    <col min="1" max="1" width="1.4609375" style="24" customWidth="1"/>
    <col min="2" max="2" width="8.53515625" style="26" hidden="1" customWidth="1"/>
    <col min="3" max="3" width="58.53515625" style="26" customWidth="1"/>
    <col min="4" max="4" width="17.23046875" style="26" hidden="1" customWidth="1"/>
    <col min="5" max="5" width="11.15234375" style="26" customWidth="1"/>
    <col min="6" max="6" width="18.84375" style="26" hidden="1" customWidth="1"/>
    <col min="7" max="7" width="15.15234375" style="24" bestFit="1" customWidth="1"/>
    <col min="8" max="8" width="7.4609375" style="24" customWidth="1"/>
    <col min="9" max="9" width="10.53515625" style="24" customWidth="1"/>
    <col min="10" max="10" width="9.4609375" style="24" bestFit="1" customWidth="1"/>
    <col min="11" max="27" width="11.23046875" style="24" bestFit="1" customWidth="1"/>
    <col min="28" max="28" width="13.15234375" style="24" customWidth="1"/>
    <col min="29" max="16384" width="9.15234375" style="24"/>
  </cols>
  <sheetData>
    <row r="1" spans="1:28" s="1" customFormat="1" ht="7.5" customHeight="1">
      <c r="D1" s="2"/>
      <c r="E1" s="3"/>
      <c r="F1" s="3"/>
      <c r="G1" s="3"/>
      <c r="H1" s="3"/>
      <c r="I1" s="3"/>
      <c r="J1" s="3"/>
      <c r="K1" s="3"/>
      <c r="L1" s="3"/>
      <c r="M1" s="3"/>
    </row>
    <row r="2" spans="1:28" s="1" customFormat="1" ht="13.5" customHeight="1">
      <c r="A2" s="4"/>
      <c r="B2" s="110"/>
      <c r="C2" s="110"/>
      <c r="D2" s="110"/>
      <c r="E2" s="110"/>
      <c r="F2" s="110"/>
      <c r="G2" s="110"/>
      <c r="H2" s="110"/>
      <c r="I2" s="110"/>
      <c r="J2" s="110"/>
      <c r="K2" s="110"/>
      <c r="L2" s="110"/>
      <c r="M2" s="110"/>
      <c r="N2" s="110"/>
      <c r="O2" s="110"/>
      <c r="P2" s="41"/>
      <c r="Q2" s="41"/>
      <c r="R2" s="41"/>
      <c r="S2" s="41"/>
      <c r="T2" s="41"/>
      <c r="U2" s="41"/>
      <c r="V2" s="41"/>
      <c r="W2" s="41"/>
      <c r="X2" s="41"/>
      <c r="Y2" s="41"/>
      <c r="Z2" s="41"/>
      <c r="AA2" s="41"/>
      <c r="AB2" s="41"/>
    </row>
    <row r="3" spans="1:28" s="1" customFormat="1" ht="13.5" customHeight="1">
      <c r="A3" s="4"/>
      <c r="B3" s="110"/>
      <c r="C3" s="110"/>
      <c r="D3" s="110"/>
      <c r="E3" s="110"/>
      <c r="F3" s="110"/>
      <c r="G3" s="110"/>
      <c r="H3" s="110"/>
      <c r="I3" s="110"/>
      <c r="J3" s="110"/>
      <c r="K3" s="110"/>
      <c r="L3" s="110"/>
      <c r="M3" s="110"/>
      <c r="N3" s="110"/>
      <c r="O3" s="110"/>
      <c r="P3" s="41"/>
      <c r="Q3" s="41"/>
      <c r="R3" s="41"/>
      <c r="S3" s="41"/>
      <c r="T3" s="41"/>
      <c r="U3" s="41"/>
      <c r="V3" s="41"/>
      <c r="W3" s="41"/>
      <c r="X3" s="41"/>
      <c r="Y3" s="41"/>
      <c r="Z3" s="41"/>
      <c r="AA3" s="41"/>
      <c r="AB3" s="41"/>
    </row>
    <row r="4" spans="1:28" s="1" customFormat="1" ht="12.75" customHeight="1">
      <c r="A4" s="4"/>
      <c r="B4" s="110"/>
      <c r="C4" s="110"/>
      <c r="D4" s="110"/>
      <c r="E4" s="110"/>
      <c r="F4" s="110"/>
      <c r="G4" s="110"/>
      <c r="H4" s="110"/>
      <c r="I4" s="110"/>
      <c r="J4" s="110"/>
      <c r="K4" s="110"/>
      <c r="L4" s="110"/>
      <c r="M4" s="110"/>
      <c r="N4" s="110"/>
      <c r="O4" s="110"/>
      <c r="P4" s="41"/>
      <c r="Q4" s="41"/>
      <c r="R4" s="41"/>
      <c r="S4" s="41"/>
      <c r="T4" s="41"/>
      <c r="U4" s="41"/>
      <c r="V4" s="41"/>
      <c r="W4" s="41"/>
      <c r="X4" s="41"/>
      <c r="Y4" s="41"/>
      <c r="Z4" s="41"/>
      <c r="AA4" s="41"/>
      <c r="AB4" s="41"/>
    </row>
    <row r="5" spans="1:28" s="1" customFormat="1" ht="4.5" customHeight="1">
      <c r="A5" s="4"/>
      <c r="B5" s="4"/>
      <c r="C5" s="4"/>
      <c r="D5" s="4"/>
      <c r="E5" s="4"/>
      <c r="F5" s="4"/>
      <c r="G5" s="4"/>
      <c r="H5" s="4"/>
      <c r="I5" s="4"/>
      <c r="J5" s="4"/>
      <c r="K5" s="4"/>
      <c r="L5" s="4"/>
      <c r="M5" s="4"/>
      <c r="N5" s="4"/>
      <c r="O5" s="4"/>
      <c r="P5" s="4"/>
      <c r="Q5" s="4"/>
      <c r="R5" s="4"/>
      <c r="S5" s="4"/>
      <c r="T5" s="4"/>
      <c r="U5" s="4"/>
      <c r="V5" s="4"/>
      <c r="W5" s="4"/>
      <c r="X5" s="4"/>
      <c r="Y5" s="4"/>
      <c r="Z5" s="4"/>
      <c r="AA5" s="4"/>
      <c r="AB5" s="4"/>
    </row>
    <row r="6" spans="1:28"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7"/>
      <c r="AA6" s="27"/>
      <c r="AB6" s="27"/>
    </row>
    <row r="7" spans="1:28"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
      <c r="K7" s="28"/>
      <c r="L7" s="810"/>
      <c r="M7" s="810"/>
      <c r="N7" s="810"/>
      <c r="O7" s="28"/>
      <c r="P7" s="28"/>
      <c r="Q7" s="28"/>
      <c r="R7" s="28"/>
      <c r="S7" s="28"/>
      <c r="T7" s="28"/>
      <c r="U7" s="28"/>
      <c r="V7" s="28"/>
      <c r="W7" s="28"/>
      <c r="X7" s="28"/>
      <c r="Y7" s="28"/>
      <c r="Z7" s="281"/>
      <c r="AA7" s="281"/>
      <c r="AB7" s="281" t="s">
        <v>655</v>
      </c>
    </row>
    <row r="8" spans="1:28" s="5" customFormat="1" ht="10.5" customHeight="1">
      <c r="B8" s="29"/>
      <c r="C8" s="57" t="str">
        <f ca="1">CONCATENATE(Data!A5,". ",Data!A7)</f>
        <v>Kaspersky Lab. 39A/3 Leningradskoe Shosse Moscow, 125212. 0</v>
      </c>
      <c r="D8" s="28"/>
      <c r="E8" s="28"/>
      <c r="F8" s="28"/>
      <c r="G8" s="28"/>
      <c r="H8" s="28"/>
      <c r="I8" s="28"/>
      <c r="J8" s="28"/>
      <c r="K8" s="28"/>
      <c r="L8" s="810"/>
      <c r="M8" s="811"/>
      <c r="N8" s="811"/>
      <c r="O8" s="28"/>
      <c r="P8" s="28"/>
      <c r="Q8" s="28"/>
      <c r="R8" s="28"/>
      <c r="S8" s="28"/>
      <c r="T8" s="28"/>
      <c r="U8" s="28"/>
      <c r="V8" s="28"/>
      <c r="W8" s="28"/>
      <c r="X8" s="28"/>
      <c r="Y8" s="28"/>
      <c r="Z8" s="359"/>
      <c r="AA8" s="359"/>
      <c r="AB8" s="359" t="s">
        <v>656</v>
      </c>
    </row>
    <row r="9" spans="1:28">
      <c r="B9" s="767" t="s">
        <v>231</v>
      </c>
      <c r="C9" s="761"/>
      <c r="D9" s="761"/>
      <c r="E9" s="761"/>
      <c r="F9" s="761"/>
      <c r="G9" s="761"/>
      <c r="H9" s="761"/>
      <c r="I9" s="761"/>
      <c r="J9" s="789" t="s">
        <v>226</v>
      </c>
      <c r="K9" s="754"/>
      <c r="L9" s="754"/>
      <c r="M9" s="754"/>
      <c r="N9" s="754"/>
      <c r="O9" s="754"/>
      <c r="P9" s="754"/>
      <c r="Q9" s="754"/>
      <c r="R9" s="754"/>
      <c r="S9" s="754"/>
      <c r="T9" s="754"/>
      <c r="U9" s="754"/>
      <c r="V9" s="754"/>
      <c r="W9" s="754"/>
      <c r="X9" s="754"/>
      <c r="Y9" s="754"/>
      <c r="Z9" s="754"/>
      <c r="AA9" s="754"/>
      <c r="AB9" s="755"/>
    </row>
    <row r="10" spans="1:28" ht="64.3">
      <c r="B10" s="767" t="s">
        <v>119</v>
      </c>
      <c r="C10" s="751" t="s">
        <v>120</v>
      </c>
      <c r="D10" s="751" t="s">
        <v>121</v>
      </c>
      <c r="E10" s="751" t="s">
        <v>225</v>
      </c>
      <c r="F10" s="751" t="s">
        <v>224</v>
      </c>
      <c r="G10" s="751" t="s">
        <v>123</v>
      </c>
      <c r="H10" s="751" t="s">
        <v>229</v>
      </c>
      <c r="I10" s="751" t="s">
        <v>125</v>
      </c>
      <c r="J10" s="790" t="s">
        <v>30</v>
      </c>
      <c r="K10" s="790" t="s">
        <v>316</v>
      </c>
      <c r="L10" s="790" t="s">
        <v>318</v>
      </c>
      <c r="M10" s="790" t="s">
        <v>320</v>
      </c>
      <c r="N10" s="790" t="s">
        <v>322</v>
      </c>
      <c r="O10" s="790" t="s">
        <v>324</v>
      </c>
      <c r="P10" s="790" t="s">
        <v>42</v>
      </c>
      <c r="Q10" s="790" t="s">
        <v>219</v>
      </c>
      <c r="R10" s="790" t="s">
        <v>44</v>
      </c>
      <c r="S10" s="790" t="s">
        <v>46</v>
      </c>
      <c r="T10" s="790" t="s">
        <v>221</v>
      </c>
      <c r="U10" s="790" t="s">
        <v>48</v>
      </c>
      <c r="V10" s="790" t="s">
        <v>50</v>
      </c>
      <c r="W10" s="790" t="s">
        <v>223</v>
      </c>
      <c r="X10" s="790" t="s">
        <v>421</v>
      </c>
      <c r="Y10" s="790" t="s">
        <v>422</v>
      </c>
      <c r="Z10" s="790" t="s">
        <v>423</v>
      </c>
      <c r="AA10" s="790" t="s">
        <v>424</v>
      </c>
      <c r="AB10" s="791" t="s">
        <v>425</v>
      </c>
    </row>
    <row r="11" spans="1:28">
      <c r="B11" s="758">
        <v>4000</v>
      </c>
      <c r="C11" s="750" t="s">
        <v>604</v>
      </c>
      <c r="D11" s="750" t="s">
        <v>149</v>
      </c>
      <c r="E11" s="750" t="s">
        <v>149</v>
      </c>
      <c r="F11" s="750" t="s">
        <v>149</v>
      </c>
      <c r="G11" s="750" t="s">
        <v>149</v>
      </c>
      <c r="H11" s="750" t="s">
        <v>149</v>
      </c>
      <c r="I11" s="750" t="s">
        <v>149</v>
      </c>
      <c r="J11" s="758"/>
      <c r="K11" s="758"/>
      <c r="L11" s="758"/>
      <c r="M11" s="758"/>
      <c r="N11" s="758"/>
      <c r="O11" s="758"/>
      <c r="P11" s="758"/>
      <c r="Q11" s="758"/>
      <c r="R11" s="758"/>
      <c r="S11" s="758"/>
      <c r="T11" s="758"/>
      <c r="U11" s="758"/>
      <c r="V11" s="758"/>
      <c r="W11" s="758"/>
      <c r="X11" s="758"/>
      <c r="Y11" s="758"/>
      <c r="Z11" s="758"/>
      <c r="AA11" s="758"/>
      <c r="AB11" s="758"/>
    </row>
    <row r="12" spans="1:28">
      <c r="B12" s="751">
        <v>4001</v>
      </c>
      <c r="C12" s="750" t="s">
        <v>1124</v>
      </c>
      <c r="D12" s="750" t="s">
        <v>552</v>
      </c>
      <c r="E12" s="750" t="s">
        <v>41</v>
      </c>
      <c r="F12" s="750"/>
      <c r="G12" s="750" t="s">
        <v>1170</v>
      </c>
      <c r="H12" s="750" t="s">
        <v>32</v>
      </c>
      <c r="I12" s="750" t="s">
        <v>2278</v>
      </c>
      <c r="J12" s="701"/>
      <c r="K12" s="701">
        <v>591544800</v>
      </c>
      <c r="L12" s="701">
        <v>591544800</v>
      </c>
      <c r="M12" s="701">
        <v>591544800</v>
      </c>
      <c r="N12" s="701">
        <v>591544800</v>
      </c>
      <c r="O12" s="701">
        <v>591544800</v>
      </c>
      <c r="P12" s="701">
        <v>591544800</v>
      </c>
      <c r="Q12" s="701">
        <v>591544800</v>
      </c>
      <c r="R12" s="701">
        <v>591544800</v>
      </c>
      <c r="S12" s="701">
        <v>591544800</v>
      </c>
      <c r="T12" s="701">
        <v>591544800</v>
      </c>
      <c r="U12" s="701">
        <v>502817700</v>
      </c>
      <c r="V12" s="701">
        <v>502817700</v>
      </c>
      <c r="W12" s="701">
        <v>473226600</v>
      </c>
      <c r="X12" s="701">
        <v>473226600</v>
      </c>
      <c r="Y12" s="701">
        <v>410140500</v>
      </c>
      <c r="Z12" s="701">
        <v>410140500</v>
      </c>
      <c r="AA12" s="701">
        <v>410140500</v>
      </c>
      <c r="AB12" s="701">
        <v>410140500</v>
      </c>
    </row>
    <row r="13" spans="1:28">
      <c r="B13" s="759"/>
      <c r="C13" s="756"/>
      <c r="D13" s="756"/>
      <c r="E13" s="756"/>
      <c r="F13" s="756"/>
      <c r="G13" s="756"/>
      <c r="H13" s="750" t="s">
        <v>34</v>
      </c>
      <c r="I13" s="750" t="s">
        <v>2274</v>
      </c>
      <c r="J13" s="701"/>
      <c r="K13" s="701">
        <v>1025339700</v>
      </c>
      <c r="L13" s="701">
        <v>1025339700</v>
      </c>
      <c r="M13" s="701">
        <v>1025339700</v>
      </c>
      <c r="N13" s="701">
        <v>1025339700</v>
      </c>
      <c r="O13" s="701">
        <v>1025339700</v>
      </c>
      <c r="P13" s="701">
        <v>1025339700</v>
      </c>
      <c r="Q13" s="701">
        <v>1025339700</v>
      </c>
      <c r="R13" s="701">
        <v>1025339700</v>
      </c>
      <c r="S13" s="701">
        <v>1025339700</v>
      </c>
      <c r="T13" s="701">
        <v>1025339700</v>
      </c>
      <c r="U13" s="701">
        <v>871539900</v>
      </c>
      <c r="V13" s="701">
        <v>871539900</v>
      </c>
      <c r="W13" s="701">
        <v>820257900</v>
      </c>
      <c r="X13" s="701">
        <v>820257900</v>
      </c>
      <c r="Y13" s="701">
        <v>757171800</v>
      </c>
      <c r="Z13" s="701">
        <v>757171800</v>
      </c>
      <c r="AA13" s="701">
        <v>757171800</v>
      </c>
      <c r="AB13" s="701">
        <v>757171800</v>
      </c>
    </row>
    <row r="14" spans="1:28">
      <c r="B14" s="759"/>
      <c r="C14" s="756"/>
      <c r="D14" s="756"/>
      <c r="E14" s="756"/>
      <c r="F14" s="756"/>
      <c r="G14" s="756"/>
      <c r="H14" s="750" t="s">
        <v>218</v>
      </c>
      <c r="I14" s="750" t="s">
        <v>2282</v>
      </c>
      <c r="J14" s="701"/>
      <c r="K14" s="701">
        <v>1538021100</v>
      </c>
      <c r="L14" s="701">
        <v>1538021100</v>
      </c>
      <c r="M14" s="701">
        <v>1538021100</v>
      </c>
      <c r="N14" s="701">
        <v>1538021100</v>
      </c>
      <c r="O14" s="701">
        <v>1538021100</v>
      </c>
      <c r="P14" s="701">
        <v>1538021100</v>
      </c>
      <c r="Q14" s="701">
        <v>1538021100</v>
      </c>
      <c r="R14" s="701">
        <v>1538021100</v>
      </c>
      <c r="S14" s="701">
        <v>1538021100</v>
      </c>
      <c r="T14" s="701">
        <v>1538021100</v>
      </c>
      <c r="U14" s="701">
        <v>1307298300</v>
      </c>
      <c r="V14" s="701">
        <v>1307298300</v>
      </c>
      <c r="W14" s="701">
        <v>1230398400</v>
      </c>
      <c r="X14" s="701">
        <v>1230398400</v>
      </c>
      <c r="Y14" s="701">
        <v>1167312300</v>
      </c>
      <c r="Z14" s="701">
        <v>1167312300</v>
      </c>
      <c r="AA14" s="701">
        <v>1167312300</v>
      </c>
      <c r="AB14" s="701">
        <v>1167312300</v>
      </c>
    </row>
    <row r="15" spans="1:28">
      <c r="B15" s="759"/>
      <c r="C15" s="756"/>
      <c r="D15" s="756"/>
      <c r="E15" s="756"/>
      <c r="F15" s="756"/>
      <c r="G15" s="750" t="s">
        <v>1171</v>
      </c>
      <c r="H15" s="750" t="s">
        <v>32</v>
      </c>
      <c r="I15" s="750" t="s">
        <v>2279</v>
      </c>
      <c r="J15" s="701"/>
      <c r="K15" s="701">
        <v>512681400</v>
      </c>
      <c r="L15" s="701">
        <v>512681400</v>
      </c>
      <c r="M15" s="701">
        <v>512681400</v>
      </c>
      <c r="N15" s="701">
        <v>512681400</v>
      </c>
      <c r="O15" s="701">
        <v>512681400</v>
      </c>
      <c r="P15" s="701">
        <v>512681400</v>
      </c>
      <c r="Q15" s="701">
        <v>512681400</v>
      </c>
      <c r="R15" s="701">
        <v>512681400</v>
      </c>
      <c r="S15" s="701">
        <v>512681400</v>
      </c>
      <c r="T15" s="701">
        <v>512681400</v>
      </c>
      <c r="U15" s="701">
        <v>435758400</v>
      </c>
      <c r="V15" s="701">
        <v>435758400</v>
      </c>
      <c r="W15" s="701">
        <v>410140500</v>
      </c>
      <c r="X15" s="701">
        <v>410140500</v>
      </c>
      <c r="Y15" s="701">
        <v>347054400</v>
      </c>
      <c r="Z15" s="701">
        <v>347054400</v>
      </c>
      <c r="AA15" s="701">
        <v>347054400</v>
      </c>
      <c r="AB15" s="701">
        <v>347054400</v>
      </c>
    </row>
    <row r="16" spans="1:28">
      <c r="B16" s="759"/>
      <c r="C16" s="756"/>
      <c r="D16" s="756"/>
      <c r="E16" s="756"/>
      <c r="F16" s="756"/>
      <c r="G16" s="756"/>
      <c r="H16" s="750" t="s">
        <v>34</v>
      </c>
      <c r="I16" s="750" t="s">
        <v>2275</v>
      </c>
      <c r="J16" s="701"/>
      <c r="K16" s="701">
        <v>899144400</v>
      </c>
      <c r="L16" s="701">
        <v>899144400</v>
      </c>
      <c r="M16" s="701">
        <v>899144400</v>
      </c>
      <c r="N16" s="701">
        <v>899144400</v>
      </c>
      <c r="O16" s="701">
        <v>899144400</v>
      </c>
      <c r="P16" s="701">
        <v>899144400</v>
      </c>
      <c r="Q16" s="701">
        <v>899144400</v>
      </c>
      <c r="R16" s="701">
        <v>899144400</v>
      </c>
      <c r="S16" s="701">
        <v>899144400</v>
      </c>
      <c r="T16" s="701">
        <v>899144400</v>
      </c>
      <c r="U16" s="701">
        <v>764286600</v>
      </c>
      <c r="V16" s="701">
        <v>764286600</v>
      </c>
      <c r="W16" s="701">
        <v>719310900</v>
      </c>
      <c r="X16" s="701">
        <v>719310900</v>
      </c>
      <c r="Y16" s="701">
        <v>656224800</v>
      </c>
      <c r="Z16" s="701">
        <v>656224800</v>
      </c>
      <c r="AA16" s="701">
        <v>656224800</v>
      </c>
      <c r="AB16" s="701">
        <v>656224800</v>
      </c>
    </row>
    <row r="17" spans="2:28">
      <c r="B17" s="759"/>
      <c r="C17" s="756"/>
      <c r="D17" s="756"/>
      <c r="E17" s="756"/>
      <c r="F17" s="756"/>
      <c r="G17" s="756"/>
      <c r="H17" s="750" t="s">
        <v>218</v>
      </c>
      <c r="I17" s="750" t="s">
        <v>2283</v>
      </c>
      <c r="J17" s="701"/>
      <c r="K17" s="701">
        <v>1348716600</v>
      </c>
      <c r="L17" s="701">
        <v>1348716600</v>
      </c>
      <c r="M17" s="701">
        <v>1348716600</v>
      </c>
      <c r="N17" s="701">
        <v>1348716600</v>
      </c>
      <c r="O17" s="701">
        <v>1348716600</v>
      </c>
      <c r="P17" s="701">
        <v>1348716600</v>
      </c>
      <c r="Q17" s="701">
        <v>1348716600</v>
      </c>
      <c r="R17" s="701">
        <v>1348716600</v>
      </c>
      <c r="S17" s="701">
        <v>1348716600</v>
      </c>
      <c r="T17" s="701">
        <v>1348716600</v>
      </c>
      <c r="U17" s="701">
        <v>1146406800</v>
      </c>
      <c r="V17" s="701">
        <v>1146406800</v>
      </c>
      <c r="W17" s="701">
        <v>1078954800</v>
      </c>
      <c r="X17" s="701">
        <v>1078954800</v>
      </c>
      <c r="Y17" s="701">
        <v>1015868700</v>
      </c>
      <c r="Z17" s="701">
        <v>1015868700</v>
      </c>
      <c r="AA17" s="701">
        <v>1015868700</v>
      </c>
      <c r="AB17" s="701">
        <v>1015868700</v>
      </c>
    </row>
    <row r="18" spans="2:28">
      <c r="B18" s="759"/>
      <c r="C18" s="756"/>
      <c r="D18" s="756"/>
      <c r="E18" s="756"/>
      <c r="F18" s="756"/>
      <c r="G18" s="750" t="s">
        <v>290</v>
      </c>
      <c r="H18" s="750" t="s">
        <v>32</v>
      </c>
      <c r="I18" s="750" t="s">
        <v>2280</v>
      </c>
      <c r="J18" s="701"/>
      <c r="K18" s="701">
        <v>512681400</v>
      </c>
      <c r="L18" s="701">
        <v>512681400</v>
      </c>
      <c r="M18" s="701">
        <v>512681400</v>
      </c>
      <c r="N18" s="701">
        <v>512681400</v>
      </c>
      <c r="O18" s="701">
        <v>512681400</v>
      </c>
      <c r="P18" s="701">
        <v>512681400</v>
      </c>
      <c r="Q18" s="701">
        <v>512681400</v>
      </c>
      <c r="R18" s="701">
        <v>512681400</v>
      </c>
      <c r="S18" s="701">
        <v>512681400</v>
      </c>
      <c r="T18" s="701">
        <v>512681400</v>
      </c>
      <c r="U18" s="701">
        <v>435758400</v>
      </c>
      <c r="V18" s="701">
        <v>435758400</v>
      </c>
      <c r="W18" s="701">
        <v>410140500</v>
      </c>
      <c r="X18" s="701">
        <v>410140500</v>
      </c>
      <c r="Y18" s="701">
        <v>378585900</v>
      </c>
      <c r="Z18" s="701">
        <v>378585900</v>
      </c>
      <c r="AA18" s="701">
        <v>378585900</v>
      </c>
      <c r="AB18" s="701">
        <v>378585900</v>
      </c>
    </row>
    <row r="19" spans="2:28">
      <c r="B19" s="759"/>
      <c r="C19" s="756"/>
      <c r="D19" s="756"/>
      <c r="E19" s="756"/>
      <c r="F19" s="756"/>
      <c r="G19" s="756"/>
      <c r="H19" s="750" t="s">
        <v>34</v>
      </c>
      <c r="I19" s="750" t="s">
        <v>2276</v>
      </c>
      <c r="J19" s="701"/>
      <c r="K19" s="701">
        <v>867589800</v>
      </c>
      <c r="L19" s="701">
        <v>867589800</v>
      </c>
      <c r="M19" s="701">
        <v>867589800</v>
      </c>
      <c r="N19" s="701">
        <v>867589800</v>
      </c>
      <c r="O19" s="701">
        <v>867589800</v>
      </c>
      <c r="P19" s="701">
        <v>867589800</v>
      </c>
      <c r="Q19" s="701">
        <v>867589800</v>
      </c>
      <c r="R19" s="701">
        <v>867589800</v>
      </c>
      <c r="S19" s="701">
        <v>867589800</v>
      </c>
      <c r="T19" s="701">
        <v>867589800</v>
      </c>
      <c r="U19" s="701">
        <v>737444400</v>
      </c>
      <c r="V19" s="701">
        <v>737444400</v>
      </c>
      <c r="W19" s="701">
        <v>694085700</v>
      </c>
      <c r="X19" s="701">
        <v>694085700</v>
      </c>
      <c r="Y19" s="701">
        <v>662508000</v>
      </c>
      <c r="Z19" s="701">
        <v>662508000</v>
      </c>
      <c r="AA19" s="701">
        <v>662508000</v>
      </c>
      <c r="AB19" s="701">
        <v>662508000</v>
      </c>
    </row>
    <row r="20" spans="2:28">
      <c r="B20" s="759"/>
      <c r="C20" s="756"/>
      <c r="D20" s="756"/>
      <c r="E20" s="756"/>
      <c r="F20" s="756"/>
      <c r="G20" s="756"/>
      <c r="H20" s="750" t="s">
        <v>218</v>
      </c>
      <c r="I20" s="750" t="s">
        <v>2284</v>
      </c>
      <c r="J20" s="701"/>
      <c r="K20" s="701">
        <v>1301407800</v>
      </c>
      <c r="L20" s="701">
        <v>1301407800</v>
      </c>
      <c r="M20" s="701">
        <v>1301407800</v>
      </c>
      <c r="N20" s="701">
        <v>1301407800</v>
      </c>
      <c r="O20" s="701">
        <v>1301407800</v>
      </c>
      <c r="P20" s="701">
        <v>1301407800</v>
      </c>
      <c r="Q20" s="701">
        <v>1301407800</v>
      </c>
      <c r="R20" s="701">
        <v>1301407800</v>
      </c>
      <c r="S20" s="701">
        <v>1301407800</v>
      </c>
      <c r="T20" s="701">
        <v>1301407800</v>
      </c>
      <c r="U20" s="701">
        <v>1106166600</v>
      </c>
      <c r="V20" s="701">
        <v>1106166600</v>
      </c>
      <c r="W20" s="701">
        <v>1041117000</v>
      </c>
      <c r="X20" s="701">
        <v>1041117000</v>
      </c>
      <c r="Y20" s="701">
        <v>1009562400</v>
      </c>
      <c r="Z20" s="701">
        <v>1009562400</v>
      </c>
      <c r="AA20" s="701">
        <v>1009562400</v>
      </c>
      <c r="AB20" s="701">
        <v>1009562400</v>
      </c>
    </row>
    <row r="21" spans="2:28">
      <c r="B21" s="759"/>
      <c r="C21" s="756"/>
      <c r="D21" s="756"/>
      <c r="E21" s="756"/>
      <c r="F21" s="756"/>
      <c r="G21" s="750" t="s">
        <v>291</v>
      </c>
      <c r="H21" s="750" t="s">
        <v>32</v>
      </c>
      <c r="I21" s="750" t="s">
        <v>2281</v>
      </c>
      <c r="J21" s="701"/>
      <c r="K21" s="701">
        <v>433794900</v>
      </c>
      <c r="L21" s="701">
        <v>433794900</v>
      </c>
      <c r="M21" s="701">
        <v>433794900</v>
      </c>
      <c r="N21" s="701">
        <v>433794900</v>
      </c>
      <c r="O21" s="701">
        <v>433794900</v>
      </c>
      <c r="P21" s="701">
        <v>433794900</v>
      </c>
      <c r="Q21" s="701">
        <v>433794900</v>
      </c>
      <c r="R21" s="701">
        <v>433794900</v>
      </c>
      <c r="S21" s="701">
        <v>433794900</v>
      </c>
      <c r="T21" s="701">
        <v>433794900</v>
      </c>
      <c r="U21" s="701">
        <v>368722200</v>
      </c>
      <c r="V21" s="701">
        <v>368722200</v>
      </c>
      <c r="W21" s="701">
        <v>347054400</v>
      </c>
      <c r="X21" s="701">
        <v>347054400</v>
      </c>
      <c r="Y21" s="701">
        <v>315499800</v>
      </c>
      <c r="Z21" s="701">
        <v>315499800</v>
      </c>
      <c r="AA21" s="701">
        <v>315499800</v>
      </c>
      <c r="AB21" s="701">
        <v>315499800</v>
      </c>
    </row>
    <row r="22" spans="2:28">
      <c r="B22" s="759"/>
      <c r="C22" s="756"/>
      <c r="D22" s="756"/>
      <c r="E22" s="756"/>
      <c r="F22" s="756"/>
      <c r="G22" s="756"/>
      <c r="H22" s="750" t="s">
        <v>34</v>
      </c>
      <c r="I22" s="750" t="s">
        <v>2277</v>
      </c>
      <c r="J22" s="701"/>
      <c r="K22" s="701">
        <v>741394500</v>
      </c>
      <c r="L22" s="701">
        <v>741394500</v>
      </c>
      <c r="M22" s="701">
        <v>741394500</v>
      </c>
      <c r="N22" s="701">
        <v>741394500</v>
      </c>
      <c r="O22" s="701">
        <v>741394500</v>
      </c>
      <c r="P22" s="701">
        <v>741394500</v>
      </c>
      <c r="Q22" s="701">
        <v>741394500</v>
      </c>
      <c r="R22" s="701">
        <v>741394500</v>
      </c>
      <c r="S22" s="701">
        <v>741394500</v>
      </c>
      <c r="T22" s="701">
        <v>741394500</v>
      </c>
      <c r="U22" s="701">
        <v>630191100</v>
      </c>
      <c r="V22" s="701">
        <v>630191100</v>
      </c>
      <c r="W22" s="701">
        <v>593115600</v>
      </c>
      <c r="X22" s="701">
        <v>593115600</v>
      </c>
      <c r="Y22" s="701">
        <v>561561000</v>
      </c>
      <c r="Z22" s="701">
        <v>561561000</v>
      </c>
      <c r="AA22" s="701">
        <v>561561000</v>
      </c>
      <c r="AB22" s="701">
        <v>561561000</v>
      </c>
    </row>
    <row r="23" spans="2:28">
      <c r="B23" s="759"/>
      <c r="C23" s="756"/>
      <c r="D23" s="756"/>
      <c r="E23" s="756"/>
      <c r="F23" s="756"/>
      <c r="G23" s="756"/>
      <c r="H23" s="750" t="s">
        <v>218</v>
      </c>
      <c r="I23" s="750" t="s">
        <v>2285</v>
      </c>
      <c r="J23" s="701"/>
      <c r="K23" s="701">
        <v>1112103300</v>
      </c>
      <c r="L23" s="701">
        <v>1112103300</v>
      </c>
      <c r="M23" s="701">
        <v>1112103300</v>
      </c>
      <c r="N23" s="701">
        <v>1112103300</v>
      </c>
      <c r="O23" s="701">
        <v>1112103300</v>
      </c>
      <c r="P23" s="701">
        <v>1112103300</v>
      </c>
      <c r="Q23" s="701">
        <v>1112103300</v>
      </c>
      <c r="R23" s="701">
        <v>1112103300</v>
      </c>
      <c r="S23" s="701">
        <v>1112103300</v>
      </c>
      <c r="T23" s="701">
        <v>1112103300</v>
      </c>
      <c r="U23" s="701">
        <v>945275100</v>
      </c>
      <c r="V23" s="701">
        <v>945275100</v>
      </c>
      <c r="W23" s="701">
        <v>889673400</v>
      </c>
      <c r="X23" s="701">
        <v>889673400</v>
      </c>
      <c r="Y23" s="701">
        <v>858118800</v>
      </c>
      <c r="Z23" s="701">
        <v>858118800</v>
      </c>
      <c r="AA23" s="701">
        <v>858118800</v>
      </c>
      <c r="AB23" s="701">
        <v>858118800</v>
      </c>
    </row>
    <row r="24" spans="2:28">
      <c r="B24" s="751">
        <v>4002</v>
      </c>
      <c r="C24" s="750" t="s">
        <v>1143</v>
      </c>
      <c r="D24" s="750" t="s">
        <v>552</v>
      </c>
      <c r="E24" s="750" t="s">
        <v>41</v>
      </c>
      <c r="F24" s="750"/>
      <c r="G24" s="750" t="s">
        <v>1170</v>
      </c>
      <c r="H24" s="750" t="s">
        <v>32</v>
      </c>
      <c r="I24" s="750" t="s">
        <v>2290</v>
      </c>
      <c r="J24" s="701"/>
      <c r="K24" s="701">
        <v>2253081600</v>
      </c>
      <c r="L24" s="701">
        <v>2253081600</v>
      </c>
      <c r="M24" s="701">
        <v>2253081600</v>
      </c>
      <c r="N24" s="701">
        <v>2253081600</v>
      </c>
      <c r="O24" s="701">
        <v>2253081600</v>
      </c>
      <c r="P24" s="701">
        <v>2253081600</v>
      </c>
      <c r="Q24" s="701">
        <v>2253081600</v>
      </c>
      <c r="R24" s="701">
        <v>2253081600</v>
      </c>
      <c r="S24" s="701">
        <v>2253081600</v>
      </c>
      <c r="T24" s="701">
        <v>2253081600</v>
      </c>
      <c r="U24" s="701">
        <v>1915128600</v>
      </c>
      <c r="V24" s="701">
        <v>1915128600</v>
      </c>
      <c r="W24" s="701">
        <v>1802469900</v>
      </c>
      <c r="X24" s="701">
        <v>1802469900</v>
      </c>
      <c r="Y24" s="701">
        <v>1562137500</v>
      </c>
      <c r="Z24" s="701">
        <v>1562137500</v>
      </c>
      <c r="AA24" s="701">
        <v>1562137500</v>
      </c>
      <c r="AB24" s="701">
        <v>1562137500</v>
      </c>
    </row>
    <row r="25" spans="2:28">
      <c r="B25" s="759"/>
      <c r="C25" s="756"/>
      <c r="D25" s="756"/>
      <c r="E25" s="756"/>
      <c r="F25" s="756"/>
      <c r="G25" s="756"/>
      <c r="H25" s="750" t="s">
        <v>34</v>
      </c>
      <c r="I25" s="750" t="s">
        <v>2286</v>
      </c>
      <c r="J25" s="701"/>
      <c r="K25" s="701">
        <v>3905355300</v>
      </c>
      <c r="L25" s="701">
        <v>3905355300</v>
      </c>
      <c r="M25" s="701">
        <v>3905355300</v>
      </c>
      <c r="N25" s="701">
        <v>3905355300</v>
      </c>
      <c r="O25" s="701">
        <v>3905355300</v>
      </c>
      <c r="P25" s="701">
        <v>3905355300</v>
      </c>
      <c r="Q25" s="701">
        <v>3905355300</v>
      </c>
      <c r="R25" s="701">
        <v>3905355300</v>
      </c>
      <c r="S25" s="701">
        <v>3905355300</v>
      </c>
      <c r="T25" s="701">
        <v>3905355300</v>
      </c>
      <c r="U25" s="701">
        <v>3319562400</v>
      </c>
      <c r="V25" s="701">
        <v>3319562400</v>
      </c>
      <c r="W25" s="701">
        <v>3124298100</v>
      </c>
      <c r="X25" s="701">
        <v>3124298100</v>
      </c>
      <c r="Y25" s="701">
        <v>2883965700</v>
      </c>
      <c r="Z25" s="701">
        <v>2883965700</v>
      </c>
      <c r="AA25" s="701">
        <v>2883965700</v>
      </c>
      <c r="AB25" s="701">
        <v>2883965700</v>
      </c>
    </row>
    <row r="26" spans="2:28">
      <c r="B26" s="759"/>
      <c r="C26" s="756"/>
      <c r="D26" s="756"/>
      <c r="E26" s="756"/>
      <c r="F26" s="756"/>
      <c r="G26" s="756"/>
      <c r="H26" s="750" t="s">
        <v>218</v>
      </c>
      <c r="I26" s="750" t="s">
        <v>2294</v>
      </c>
      <c r="J26" s="701"/>
      <c r="K26" s="701">
        <v>5858021400</v>
      </c>
      <c r="L26" s="701">
        <v>5858021400</v>
      </c>
      <c r="M26" s="701">
        <v>5858021400</v>
      </c>
      <c r="N26" s="701">
        <v>5858021400</v>
      </c>
      <c r="O26" s="701">
        <v>5858021400</v>
      </c>
      <c r="P26" s="701">
        <v>5858021400</v>
      </c>
      <c r="Q26" s="701">
        <v>5858021400</v>
      </c>
      <c r="R26" s="701">
        <v>5858021400</v>
      </c>
      <c r="S26" s="701">
        <v>5858021400</v>
      </c>
      <c r="T26" s="701">
        <v>5858021400</v>
      </c>
      <c r="U26" s="701">
        <v>4979320500</v>
      </c>
      <c r="V26" s="701">
        <v>4979320500</v>
      </c>
      <c r="W26" s="701">
        <v>4686412500</v>
      </c>
      <c r="X26" s="701">
        <v>4686412500</v>
      </c>
      <c r="Y26" s="701">
        <v>4446080100</v>
      </c>
      <c r="Z26" s="701">
        <v>4446080100</v>
      </c>
      <c r="AA26" s="701">
        <v>4446080100</v>
      </c>
      <c r="AB26" s="701">
        <v>4446080100</v>
      </c>
    </row>
    <row r="27" spans="2:28">
      <c r="B27" s="759"/>
      <c r="C27" s="756"/>
      <c r="D27" s="756"/>
      <c r="E27" s="756"/>
      <c r="F27" s="756"/>
      <c r="G27" s="750" t="s">
        <v>1171</v>
      </c>
      <c r="H27" s="750" t="s">
        <v>32</v>
      </c>
      <c r="I27" s="750" t="s">
        <v>2291</v>
      </c>
      <c r="J27" s="701"/>
      <c r="K27" s="701">
        <v>1952689200</v>
      </c>
      <c r="L27" s="701">
        <v>1952689200</v>
      </c>
      <c r="M27" s="701">
        <v>1952689200</v>
      </c>
      <c r="N27" s="701">
        <v>1952689200</v>
      </c>
      <c r="O27" s="701">
        <v>1952689200</v>
      </c>
      <c r="P27" s="701">
        <v>1952689200</v>
      </c>
      <c r="Q27" s="701">
        <v>1952689200</v>
      </c>
      <c r="R27" s="701">
        <v>1952689200</v>
      </c>
      <c r="S27" s="701">
        <v>1952689200</v>
      </c>
      <c r="T27" s="701">
        <v>1952689200</v>
      </c>
      <c r="U27" s="701">
        <v>1659781200</v>
      </c>
      <c r="V27" s="701">
        <v>1659781200</v>
      </c>
      <c r="W27" s="701">
        <v>1562137500</v>
      </c>
      <c r="X27" s="701">
        <v>1562137500</v>
      </c>
      <c r="Y27" s="701">
        <v>1321805100</v>
      </c>
      <c r="Z27" s="701">
        <v>1321805100</v>
      </c>
      <c r="AA27" s="701">
        <v>1321805100</v>
      </c>
      <c r="AB27" s="701">
        <v>1321805100</v>
      </c>
    </row>
    <row r="28" spans="2:28">
      <c r="B28" s="759"/>
      <c r="C28" s="756"/>
      <c r="D28" s="756"/>
      <c r="E28" s="756"/>
      <c r="F28" s="756"/>
      <c r="G28" s="756"/>
      <c r="H28" s="750" t="s">
        <v>34</v>
      </c>
      <c r="I28" s="750" t="s">
        <v>2287</v>
      </c>
      <c r="J28" s="701"/>
      <c r="K28" s="701">
        <v>3424690500</v>
      </c>
      <c r="L28" s="701">
        <v>3424690500</v>
      </c>
      <c r="M28" s="701">
        <v>3424690500</v>
      </c>
      <c r="N28" s="701">
        <v>3424690500</v>
      </c>
      <c r="O28" s="701">
        <v>3424690500</v>
      </c>
      <c r="P28" s="701">
        <v>3424690500</v>
      </c>
      <c r="Q28" s="701">
        <v>3424690500</v>
      </c>
      <c r="R28" s="701">
        <v>3424690500</v>
      </c>
      <c r="S28" s="701">
        <v>3424690500</v>
      </c>
      <c r="T28" s="701">
        <v>3424690500</v>
      </c>
      <c r="U28" s="701">
        <v>2910992700</v>
      </c>
      <c r="V28" s="701">
        <v>2910992700</v>
      </c>
      <c r="W28" s="701">
        <v>2739752400</v>
      </c>
      <c r="X28" s="701">
        <v>2739752400</v>
      </c>
      <c r="Y28" s="701">
        <v>2499420000</v>
      </c>
      <c r="Z28" s="701">
        <v>2499420000</v>
      </c>
      <c r="AA28" s="701">
        <v>2499420000</v>
      </c>
      <c r="AB28" s="701">
        <v>2499420000</v>
      </c>
    </row>
    <row r="29" spans="2:28">
      <c r="B29" s="759"/>
      <c r="C29" s="756"/>
      <c r="D29" s="756"/>
      <c r="E29" s="756"/>
      <c r="F29" s="756"/>
      <c r="G29" s="756"/>
      <c r="H29" s="750" t="s">
        <v>218</v>
      </c>
      <c r="I29" s="750" t="s">
        <v>2295</v>
      </c>
      <c r="J29" s="701"/>
      <c r="K29" s="701">
        <v>5137047300</v>
      </c>
      <c r="L29" s="701">
        <v>5137047300</v>
      </c>
      <c r="M29" s="701">
        <v>5137047300</v>
      </c>
      <c r="N29" s="701">
        <v>5137047300</v>
      </c>
      <c r="O29" s="701">
        <v>5137047300</v>
      </c>
      <c r="P29" s="701">
        <v>5137047300</v>
      </c>
      <c r="Q29" s="701">
        <v>5137047300</v>
      </c>
      <c r="R29" s="701">
        <v>5137047300</v>
      </c>
      <c r="S29" s="701">
        <v>5137047300</v>
      </c>
      <c r="T29" s="701">
        <v>5137047300</v>
      </c>
      <c r="U29" s="701">
        <v>4366477500</v>
      </c>
      <c r="V29" s="701">
        <v>4366477500</v>
      </c>
      <c r="W29" s="701">
        <v>4109628600</v>
      </c>
      <c r="X29" s="701">
        <v>4109628600</v>
      </c>
      <c r="Y29" s="701">
        <v>3869319300</v>
      </c>
      <c r="Z29" s="701">
        <v>3869319300</v>
      </c>
      <c r="AA29" s="701">
        <v>3869319300</v>
      </c>
      <c r="AB29" s="701">
        <v>3869319300</v>
      </c>
    </row>
    <row r="30" spans="2:28">
      <c r="B30" s="759"/>
      <c r="C30" s="756"/>
      <c r="D30" s="756"/>
      <c r="E30" s="756"/>
      <c r="F30" s="756"/>
      <c r="G30" s="750" t="s">
        <v>290</v>
      </c>
      <c r="H30" s="750" t="s">
        <v>32</v>
      </c>
      <c r="I30" s="750" t="s">
        <v>2292</v>
      </c>
      <c r="J30" s="701"/>
      <c r="K30" s="701">
        <v>1952689200</v>
      </c>
      <c r="L30" s="701">
        <v>1952689200</v>
      </c>
      <c r="M30" s="701">
        <v>1952689200</v>
      </c>
      <c r="N30" s="701">
        <v>1952689200</v>
      </c>
      <c r="O30" s="701">
        <v>1952689200</v>
      </c>
      <c r="P30" s="701">
        <v>1952689200</v>
      </c>
      <c r="Q30" s="701">
        <v>1952689200</v>
      </c>
      <c r="R30" s="701">
        <v>1952689200</v>
      </c>
      <c r="S30" s="701">
        <v>1952689200</v>
      </c>
      <c r="T30" s="701">
        <v>1952689200</v>
      </c>
      <c r="U30" s="701">
        <v>1659781200</v>
      </c>
      <c r="V30" s="701">
        <v>1659781200</v>
      </c>
      <c r="W30" s="701">
        <v>1562137500</v>
      </c>
      <c r="X30" s="701">
        <v>1562137500</v>
      </c>
      <c r="Y30" s="701">
        <v>1441971300</v>
      </c>
      <c r="Z30" s="701">
        <v>1441971300</v>
      </c>
      <c r="AA30" s="701">
        <v>1441971300</v>
      </c>
      <c r="AB30" s="701">
        <v>1441971300</v>
      </c>
    </row>
    <row r="31" spans="2:28">
      <c r="B31" s="759"/>
      <c r="C31" s="756"/>
      <c r="D31" s="756"/>
      <c r="E31" s="756"/>
      <c r="F31" s="756"/>
      <c r="G31" s="756"/>
      <c r="H31" s="750" t="s">
        <v>34</v>
      </c>
      <c r="I31" s="750" t="s">
        <v>2288</v>
      </c>
      <c r="J31" s="701"/>
      <c r="K31" s="701">
        <v>3304524300</v>
      </c>
      <c r="L31" s="701">
        <v>3304524300</v>
      </c>
      <c r="M31" s="701">
        <v>3304524300</v>
      </c>
      <c r="N31" s="701">
        <v>3304524300</v>
      </c>
      <c r="O31" s="701">
        <v>3304524300</v>
      </c>
      <c r="P31" s="701">
        <v>3304524300</v>
      </c>
      <c r="Q31" s="701">
        <v>3304524300</v>
      </c>
      <c r="R31" s="701">
        <v>3304524300</v>
      </c>
      <c r="S31" s="701">
        <v>3304524300</v>
      </c>
      <c r="T31" s="701">
        <v>3304524300</v>
      </c>
      <c r="U31" s="701">
        <v>2808844500</v>
      </c>
      <c r="V31" s="701">
        <v>2808844500</v>
      </c>
      <c r="W31" s="701">
        <v>2643633300</v>
      </c>
      <c r="X31" s="701">
        <v>2643633300</v>
      </c>
      <c r="Y31" s="701">
        <v>2523467100</v>
      </c>
      <c r="Z31" s="701">
        <v>2523467100</v>
      </c>
      <c r="AA31" s="701">
        <v>2523467100</v>
      </c>
      <c r="AB31" s="701">
        <v>2523467100</v>
      </c>
    </row>
    <row r="32" spans="2:28">
      <c r="B32" s="759"/>
      <c r="C32" s="756"/>
      <c r="D32" s="756"/>
      <c r="E32" s="756"/>
      <c r="F32" s="756"/>
      <c r="G32" s="756"/>
      <c r="H32" s="750" t="s">
        <v>218</v>
      </c>
      <c r="I32" s="750" t="s">
        <v>2296</v>
      </c>
      <c r="J32" s="701"/>
      <c r="K32" s="701">
        <v>4956798000</v>
      </c>
      <c r="L32" s="701">
        <v>4956798000</v>
      </c>
      <c r="M32" s="701">
        <v>4956798000</v>
      </c>
      <c r="N32" s="701">
        <v>4956798000</v>
      </c>
      <c r="O32" s="701">
        <v>4956798000</v>
      </c>
      <c r="P32" s="701">
        <v>4956798000</v>
      </c>
      <c r="Q32" s="701">
        <v>4956798000</v>
      </c>
      <c r="R32" s="701">
        <v>4956798000</v>
      </c>
      <c r="S32" s="701">
        <v>4956798000</v>
      </c>
      <c r="T32" s="701">
        <v>4956798000</v>
      </c>
      <c r="U32" s="701">
        <v>4213278300</v>
      </c>
      <c r="V32" s="701">
        <v>4213278300</v>
      </c>
      <c r="W32" s="701">
        <v>3965438400</v>
      </c>
      <c r="X32" s="701">
        <v>3965438400</v>
      </c>
      <c r="Y32" s="701">
        <v>3845272200</v>
      </c>
      <c r="Z32" s="701">
        <v>3845272200</v>
      </c>
      <c r="AA32" s="701">
        <v>3845272200</v>
      </c>
      <c r="AB32" s="701">
        <v>3845272200</v>
      </c>
    </row>
    <row r="33" spans="2:28">
      <c r="B33" s="759"/>
      <c r="C33" s="756"/>
      <c r="D33" s="756"/>
      <c r="E33" s="756"/>
      <c r="F33" s="756"/>
      <c r="G33" s="750" t="s">
        <v>291</v>
      </c>
      <c r="H33" s="750" t="s">
        <v>32</v>
      </c>
      <c r="I33" s="750" t="s">
        <v>2293</v>
      </c>
      <c r="J33" s="701"/>
      <c r="K33" s="701">
        <v>1652250600</v>
      </c>
      <c r="L33" s="701">
        <v>1652250600</v>
      </c>
      <c r="M33" s="701">
        <v>1652250600</v>
      </c>
      <c r="N33" s="701">
        <v>1652250600</v>
      </c>
      <c r="O33" s="701">
        <v>1652250600</v>
      </c>
      <c r="P33" s="701">
        <v>1652250600</v>
      </c>
      <c r="Q33" s="701">
        <v>1652250600</v>
      </c>
      <c r="R33" s="701">
        <v>1652250600</v>
      </c>
      <c r="S33" s="701">
        <v>1652250600</v>
      </c>
      <c r="T33" s="701">
        <v>1652250600</v>
      </c>
      <c r="U33" s="701">
        <v>1404433800</v>
      </c>
      <c r="V33" s="701">
        <v>1404433800</v>
      </c>
      <c r="W33" s="701">
        <v>1321805100</v>
      </c>
      <c r="X33" s="701">
        <v>1321805100</v>
      </c>
      <c r="Y33" s="701">
        <v>1201638900</v>
      </c>
      <c r="Z33" s="701">
        <v>1201638900</v>
      </c>
      <c r="AA33" s="701">
        <v>1201638900</v>
      </c>
      <c r="AB33" s="701">
        <v>1201638900</v>
      </c>
    </row>
    <row r="34" spans="2:28">
      <c r="B34" s="759"/>
      <c r="C34" s="756"/>
      <c r="D34" s="756"/>
      <c r="E34" s="756"/>
      <c r="F34" s="756"/>
      <c r="G34" s="756"/>
      <c r="H34" s="750" t="s">
        <v>34</v>
      </c>
      <c r="I34" s="750" t="s">
        <v>2289</v>
      </c>
      <c r="J34" s="701"/>
      <c r="K34" s="701">
        <v>2823859500</v>
      </c>
      <c r="L34" s="701">
        <v>2823859500</v>
      </c>
      <c r="M34" s="701">
        <v>2823859500</v>
      </c>
      <c r="N34" s="701">
        <v>2823859500</v>
      </c>
      <c r="O34" s="701">
        <v>2823859500</v>
      </c>
      <c r="P34" s="701">
        <v>2823859500</v>
      </c>
      <c r="Q34" s="701">
        <v>2823859500</v>
      </c>
      <c r="R34" s="701">
        <v>2823859500</v>
      </c>
      <c r="S34" s="701">
        <v>2823859500</v>
      </c>
      <c r="T34" s="701">
        <v>2823859500</v>
      </c>
      <c r="U34" s="701">
        <v>2400274800</v>
      </c>
      <c r="V34" s="701">
        <v>2400274800</v>
      </c>
      <c r="W34" s="701">
        <v>2259110700</v>
      </c>
      <c r="X34" s="701">
        <v>2259110700</v>
      </c>
      <c r="Y34" s="701">
        <v>2138944500</v>
      </c>
      <c r="Z34" s="701">
        <v>2138944500</v>
      </c>
      <c r="AA34" s="701">
        <v>2138944500</v>
      </c>
      <c r="AB34" s="701">
        <v>2138944500</v>
      </c>
    </row>
    <row r="35" spans="2:28">
      <c r="B35" s="759"/>
      <c r="C35" s="756"/>
      <c r="D35" s="756"/>
      <c r="E35" s="756"/>
      <c r="F35" s="756"/>
      <c r="G35" s="756"/>
      <c r="H35" s="750" t="s">
        <v>218</v>
      </c>
      <c r="I35" s="750" t="s">
        <v>2297</v>
      </c>
      <c r="J35" s="701"/>
      <c r="K35" s="701">
        <v>4235800800</v>
      </c>
      <c r="L35" s="701">
        <v>4235800800</v>
      </c>
      <c r="M35" s="701">
        <v>4235800800</v>
      </c>
      <c r="N35" s="701">
        <v>4235800800</v>
      </c>
      <c r="O35" s="701">
        <v>4235800800</v>
      </c>
      <c r="P35" s="701">
        <v>4235800800</v>
      </c>
      <c r="Q35" s="701">
        <v>4235800800</v>
      </c>
      <c r="R35" s="701">
        <v>4235800800</v>
      </c>
      <c r="S35" s="701">
        <v>4235800800</v>
      </c>
      <c r="T35" s="701">
        <v>4235800800</v>
      </c>
      <c r="U35" s="701">
        <v>3600435300</v>
      </c>
      <c r="V35" s="701">
        <v>3600435300</v>
      </c>
      <c r="W35" s="701">
        <v>3388654500</v>
      </c>
      <c r="X35" s="701">
        <v>3388654500</v>
      </c>
      <c r="Y35" s="701">
        <v>3268488300</v>
      </c>
      <c r="Z35" s="701">
        <v>3268488300</v>
      </c>
      <c r="AA35" s="701">
        <v>3268488300</v>
      </c>
      <c r="AB35" s="701">
        <v>3268488300</v>
      </c>
    </row>
    <row r="36" spans="2:28">
      <c r="B36" s="751">
        <v>4003</v>
      </c>
      <c r="C36" s="750" t="s">
        <v>1144</v>
      </c>
      <c r="D36" s="750" t="s">
        <v>552</v>
      </c>
      <c r="E36" s="750" t="s">
        <v>41</v>
      </c>
      <c r="F36" s="750"/>
      <c r="G36" s="750" t="s">
        <v>1170</v>
      </c>
      <c r="H36" s="750" t="s">
        <v>32</v>
      </c>
      <c r="I36" s="750" t="s">
        <v>2302</v>
      </c>
      <c r="J36" s="701"/>
      <c r="K36" s="701">
        <v>134626800</v>
      </c>
      <c r="L36" s="701">
        <v>134626800</v>
      </c>
      <c r="M36" s="701">
        <v>134626800</v>
      </c>
      <c r="N36" s="701">
        <v>134626800</v>
      </c>
      <c r="O36" s="701">
        <v>134626800</v>
      </c>
      <c r="P36" s="701">
        <v>134626800</v>
      </c>
      <c r="Q36" s="701">
        <v>134626800</v>
      </c>
      <c r="R36" s="701">
        <v>134626800</v>
      </c>
      <c r="S36" s="701">
        <v>134626800</v>
      </c>
      <c r="T36" s="701">
        <v>134626800</v>
      </c>
      <c r="U36" s="701">
        <v>114414300</v>
      </c>
      <c r="V36" s="701">
        <v>114414300</v>
      </c>
      <c r="W36" s="701">
        <v>107715300</v>
      </c>
      <c r="X36" s="701">
        <v>107715300</v>
      </c>
      <c r="Y36" s="701">
        <v>93324000</v>
      </c>
      <c r="Z36" s="701">
        <v>93324000</v>
      </c>
      <c r="AA36" s="701">
        <v>93324000</v>
      </c>
      <c r="AB36" s="701">
        <v>93324000</v>
      </c>
    </row>
    <row r="37" spans="2:28">
      <c r="B37" s="759"/>
      <c r="C37" s="756"/>
      <c r="D37" s="756"/>
      <c r="E37" s="756"/>
      <c r="F37" s="756"/>
      <c r="G37" s="756"/>
      <c r="H37" s="750" t="s">
        <v>34</v>
      </c>
      <c r="I37" s="750" t="s">
        <v>2298</v>
      </c>
      <c r="J37" s="701"/>
      <c r="K37" s="701">
        <v>233333100</v>
      </c>
      <c r="L37" s="701">
        <v>233333100</v>
      </c>
      <c r="M37" s="701">
        <v>233333100</v>
      </c>
      <c r="N37" s="701">
        <v>233333100</v>
      </c>
      <c r="O37" s="701">
        <v>233333100</v>
      </c>
      <c r="P37" s="701">
        <v>233333100</v>
      </c>
      <c r="Q37" s="701">
        <v>233333100</v>
      </c>
      <c r="R37" s="701">
        <v>233333100</v>
      </c>
      <c r="S37" s="701">
        <v>233333100</v>
      </c>
      <c r="T37" s="701">
        <v>233333100</v>
      </c>
      <c r="U37" s="701">
        <v>198359700</v>
      </c>
      <c r="V37" s="701">
        <v>198359700</v>
      </c>
      <c r="W37" s="701">
        <v>186694200</v>
      </c>
      <c r="X37" s="701">
        <v>186694200</v>
      </c>
      <c r="Y37" s="701">
        <v>172326000</v>
      </c>
      <c r="Z37" s="701">
        <v>172326000</v>
      </c>
      <c r="AA37" s="701">
        <v>172326000</v>
      </c>
      <c r="AB37" s="701">
        <v>172326000</v>
      </c>
    </row>
    <row r="38" spans="2:28">
      <c r="B38" s="759"/>
      <c r="C38" s="756"/>
      <c r="D38" s="756"/>
      <c r="E38" s="756"/>
      <c r="F38" s="756"/>
      <c r="G38" s="756"/>
      <c r="H38" s="750" t="s">
        <v>218</v>
      </c>
      <c r="I38" s="750" t="s">
        <v>2306</v>
      </c>
      <c r="J38" s="701"/>
      <c r="K38" s="701">
        <v>350034300</v>
      </c>
      <c r="L38" s="701">
        <v>350034300</v>
      </c>
      <c r="M38" s="701">
        <v>350034300</v>
      </c>
      <c r="N38" s="701">
        <v>350034300</v>
      </c>
      <c r="O38" s="701">
        <v>350034300</v>
      </c>
      <c r="P38" s="701">
        <v>350034300</v>
      </c>
      <c r="Q38" s="701">
        <v>350034300</v>
      </c>
      <c r="R38" s="701">
        <v>350034300</v>
      </c>
      <c r="S38" s="701">
        <v>350034300</v>
      </c>
      <c r="T38" s="701">
        <v>350034300</v>
      </c>
      <c r="U38" s="701">
        <v>297528000</v>
      </c>
      <c r="V38" s="701">
        <v>297528000</v>
      </c>
      <c r="W38" s="701">
        <v>280018200</v>
      </c>
      <c r="X38" s="701">
        <v>280018200</v>
      </c>
      <c r="Y38" s="701">
        <v>265673100</v>
      </c>
      <c r="Z38" s="701">
        <v>265673100</v>
      </c>
      <c r="AA38" s="701">
        <v>265673100</v>
      </c>
      <c r="AB38" s="701">
        <v>265673100</v>
      </c>
    </row>
    <row r="39" spans="2:28">
      <c r="B39" s="759"/>
      <c r="C39" s="756"/>
      <c r="D39" s="756"/>
      <c r="E39" s="756"/>
      <c r="F39" s="756"/>
      <c r="G39" s="750" t="s">
        <v>1171</v>
      </c>
      <c r="H39" s="750" t="s">
        <v>32</v>
      </c>
      <c r="I39" s="750" t="s">
        <v>2303</v>
      </c>
      <c r="J39" s="701"/>
      <c r="K39" s="701">
        <v>116678100</v>
      </c>
      <c r="L39" s="701">
        <v>116678100</v>
      </c>
      <c r="M39" s="701">
        <v>116678100</v>
      </c>
      <c r="N39" s="701">
        <v>116678100</v>
      </c>
      <c r="O39" s="701">
        <v>116678100</v>
      </c>
      <c r="P39" s="701">
        <v>116678100</v>
      </c>
      <c r="Q39" s="701">
        <v>116678100</v>
      </c>
      <c r="R39" s="701">
        <v>116678100</v>
      </c>
      <c r="S39" s="701">
        <v>116678100</v>
      </c>
      <c r="T39" s="701">
        <v>116678100</v>
      </c>
      <c r="U39" s="701">
        <v>99168300</v>
      </c>
      <c r="V39" s="701">
        <v>99168300</v>
      </c>
      <c r="W39" s="701">
        <v>93324000</v>
      </c>
      <c r="X39" s="701">
        <v>93324000</v>
      </c>
      <c r="Y39" s="701">
        <v>78978900</v>
      </c>
      <c r="Z39" s="701">
        <v>78978900</v>
      </c>
      <c r="AA39" s="701">
        <v>78978900</v>
      </c>
      <c r="AB39" s="701">
        <v>78978900</v>
      </c>
    </row>
    <row r="40" spans="2:28">
      <c r="B40" s="759"/>
      <c r="C40" s="756"/>
      <c r="D40" s="756"/>
      <c r="E40" s="756"/>
      <c r="F40" s="756"/>
      <c r="G40" s="756"/>
      <c r="H40" s="750" t="s">
        <v>34</v>
      </c>
      <c r="I40" s="750" t="s">
        <v>2299</v>
      </c>
      <c r="J40" s="701"/>
      <c r="K40" s="701">
        <v>204619800</v>
      </c>
      <c r="L40" s="701">
        <v>204619800</v>
      </c>
      <c r="M40" s="701">
        <v>204619800</v>
      </c>
      <c r="N40" s="701">
        <v>204619800</v>
      </c>
      <c r="O40" s="701">
        <v>204619800</v>
      </c>
      <c r="P40" s="701">
        <v>204619800</v>
      </c>
      <c r="Q40" s="701">
        <v>204619800</v>
      </c>
      <c r="R40" s="701">
        <v>204619800</v>
      </c>
      <c r="S40" s="701">
        <v>204619800</v>
      </c>
      <c r="T40" s="701">
        <v>204619800</v>
      </c>
      <c r="U40" s="701">
        <v>173943000</v>
      </c>
      <c r="V40" s="701">
        <v>173943000</v>
      </c>
      <c r="W40" s="701">
        <v>163709700</v>
      </c>
      <c r="X40" s="701">
        <v>163709700</v>
      </c>
      <c r="Y40" s="701">
        <v>149341500</v>
      </c>
      <c r="Z40" s="701">
        <v>149341500</v>
      </c>
      <c r="AA40" s="701">
        <v>149341500</v>
      </c>
      <c r="AB40" s="701">
        <v>149341500</v>
      </c>
    </row>
    <row r="41" spans="2:28">
      <c r="B41" s="759"/>
      <c r="C41" s="756"/>
      <c r="D41" s="756"/>
      <c r="E41" s="756"/>
      <c r="F41" s="756"/>
      <c r="G41" s="756"/>
      <c r="H41" s="750" t="s">
        <v>218</v>
      </c>
      <c r="I41" s="750" t="s">
        <v>2307</v>
      </c>
      <c r="J41" s="701"/>
      <c r="K41" s="701">
        <v>306952800</v>
      </c>
      <c r="L41" s="701">
        <v>306952800</v>
      </c>
      <c r="M41" s="701">
        <v>306952800</v>
      </c>
      <c r="N41" s="701">
        <v>306952800</v>
      </c>
      <c r="O41" s="701">
        <v>306952800</v>
      </c>
      <c r="P41" s="701">
        <v>306952800</v>
      </c>
      <c r="Q41" s="701">
        <v>306952800</v>
      </c>
      <c r="R41" s="701">
        <v>306952800</v>
      </c>
      <c r="S41" s="701">
        <v>306952800</v>
      </c>
      <c r="T41" s="701">
        <v>306952800</v>
      </c>
      <c r="U41" s="701">
        <v>260914500</v>
      </c>
      <c r="V41" s="701">
        <v>260914500</v>
      </c>
      <c r="W41" s="701">
        <v>245553000</v>
      </c>
      <c r="X41" s="701">
        <v>245553000</v>
      </c>
      <c r="Y41" s="701">
        <v>231207900</v>
      </c>
      <c r="Z41" s="701">
        <v>231207900</v>
      </c>
      <c r="AA41" s="701">
        <v>231207900</v>
      </c>
      <c r="AB41" s="701">
        <v>231207900</v>
      </c>
    </row>
    <row r="42" spans="2:28">
      <c r="B42" s="759"/>
      <c r="C42" s="756"/>
      <c r="D42" s="756"/>
      <c r="E42" s="756"/>
      <c r="F42" s="756"/>
      <c r="G42" s="750" t="s">
        <v>290</v>
      </c>
      <c r="H42" s="750" t="s">
        <v>32</v>
      </c>
      <c r="I42" s="750" t="s">
        <v>2304</v>
      </c>
      <c r="J42" s="701"/>
      <c r="K42" s="701">
        <v>116678100</v>
      </c>
      <c r="L42" s="701">
        <v>116678100</v>
      </c>
      <c r="M42" s="701">
        <v>116678100</v>
      </c>
      <c r="N42" s="701">
        <v>116678100</v>
      </c>
      <c r="O42" s="701">
        <v>116678100</v>
      </c>
      <c r="P42" s="701">
        <v>116678100</v>
      </c>
      <c r="Q42" s="701">
        <v>116678100</v>
      </c>
      <c r="R42" s="701">
        <v>116678100</v>
      </c>
      <c r="S42" s="701">
        <v>116678100</v>
      </c>
      <c r="T42" s="701">
        <v>116678100</v>
      </c>
      <c r="U42" s="701">
        <v>99168300</v>
      </c>
      <c r="V42" s="701">
        <v>99168300</v>
      </c>
      <c r="W42" s="701">
        <v>93324000</v>
      </c>
      <c r="X42" s="701">
        <v>93324000</v>
      </c>
      <c r="Y42" s="701">
        <v>86163000</v>
      </c>
      <c r="Z42" s="701">
        <v>86163000</v>
      </c>
      <c r="AA42" s="701">
        <v>86163000</v>
      </c>
      <c r="AB42" s="701">
        <v>86163000</v>
      </c>
    </row>
    <row r="43" spans="2:28">
      <c r="B43" s="759"/>
      <c r="C43" s="756"/>
      <c r="D43" s="756"/>
      <c r="E43" s="756"/>
      <c r="F43" s="756"/>
      <c r="G43" s="756"/>
      <c r="H43" s="750" t="s">
        <v>34</v>
      </c>
      <c r="I43" s="750" t="s">
        <v>2300</v>
      </c>
      <c r="J43" s="701"/>
      <c r="K43" s="701">
        <v>197458800</v>
      </c>
      <c r="L43" s="701">
        <v>197458800</v>
      </c>
      <c r="M43" s="701">
        <v>197458800</v>
      </c>
      <c r="N43" s="701">
        <v>197458800</v>
      </c>
      <c r="O43" s="701">
        <v>197458800</v>
      </c>
      <c r="P43" s="701">
        <v>197458800</v>
      </c>
      <c r="Q43" s="701">
        <v>197458800</v>
      </c>
      <c r="R43" s="701">
        <v>197458800</v>
      </c>
      <c r="S43" s="701">
        <v>197458800</v>
      </c>
      <c r="T43" s="701">
        <v>197458800</v>
      </c>
      <c r="U43" s="701">
        <v>167844600</v>
      </c>
      <c r="V43" s="701">
        <v>167844600</v>
      </c>
      <c r="W43" s="701">
        <v>157957800</v>
      </c>
      <c r="X43" s="701">
        <v>157957800</v>
      </c>
      <c r="Y43" s="701">
        <v>150773700</v>
      </c>
      <c r="Z43" s="701">
        <v>150773700</v>
      </c>
      <c r="AA43" s="701">
        <v>150773700</v>
      </c>
      <c r="AB43" s="701">
        <v>150773700</v>
      </c>
    </row>
    <row r="44" spans="2:28">
      <c r="B44" s="759"/>
      <c r="C44" s="756"/>
      <c r="D44" s="756"/>
      <c r="E44" s="756"/>
      <c r="F44" s="756"/>
      <c r="G44" s="756"/>
      <c r="H44" s="750" t="s">
        <v>218</v>
      </c>
      <c r="I44" s="750" t="s">
        <v>2308</v>
      </c>
      <c r="J44" s="701"/>
      <c r="K44" s="701">
        <v>296188200</v>
      </c>
      <c r="L44" s="701">
        <v>296188200</v>
      </c>
      <c r="M44" s="701">
        <v>296188200</v>
      </c>
      <c r="N44" s="701">
        <v>296188200</v>
      </c>
      <c r="O44" s="701">
        <v>296188200</v>
      </c>
      <c r="P44" s="701">
        <v>296188200</v>
      </c>
      <c r="Q44" s="701">
        <v>296188200</v>
      </c>
      <c r="R44" s="701">
        <v>296188200</v>
      </c>
      <c r="S44" s="701">
        <v>296188200</v>
      </c>
      <c r="T44" s="701">
        <v>296188200</v>
      </c>
      <c r="U44" s="701">
        <v>251766900</v>
      </c>
      <c r="V44" s="701">
        <v>251766900</v>
      </c>
      <c r="W44" s="701">
        <v>236959800</v>
      </c>
      <c r="X44" s="701">
        <v>236959800</v>
      </c>
      <c r="Y44" s="701">
        <v>229752600</v>
      </c>
      <c r="Z44" s="701">
        <v>229752600</v>
      </c>
      <c r="AA44" s="701">
        <v>229752600</v>
      </c>
      <c r="AB44" s="701">
        <v>229752600</v>
      </c>
    </row>
    <row r="45" spans="2:28">
      <c r="B45" s="759"/>
      <c r="C45" s="756"/>
      <c r="D45" s="756"/>
      <c r="E45" s="756"/>
      <c r="F45" s="756"/>
      <c r="G45" s="750" t="s">
        <v>291</v>
      </c>
      <c r="H45" s="750" t="s">
        <v>32</v>
      </c>
      <c r="I45" s="750" t="s">
        <v>2305</v>
      </c>
      <c r="J45" s="701"/>
      <c r="K45" s="701">
        <v>98729400</v>
      </c>
      <c r="L45" s="701">
        <v>98729400</v>
      </c>
      <c r="M45" s="701">
        <v>98729400</v>
      </c>
      <c r="N45" s="701">
        <v>98729400</v>
      </c>
      <c r="O45" s="701">
        <v>98729400</v>
      </c>
      <c r="P45" s="701">
        <v>98729400</v>
      </c>
      <c r="Q45" s="701">
        <v>98729400</v>
      </c>
      <c r="R45" s="701">
        <v>98729400</v>
      </c>
      <c r="S45" s="701">
        <v>98729400</v>
      </c>
      <c r="T45" s="701">
        <v>98729400</v>
      </c>
      <c r="U45" s="701">
        <v>83922300</v>
      </c>
      <c r="V45" s="701">
        <v>83922300</v>
      </c>
      <c r="W45" s="701">
        <v>78978900</v>
      </c>
      <c r="X45" s="701">
        <v>78978900</v>
      </c>
      <c r="Y45" s="701">
        <v>71817900</v>
      </c>
      <c r="Z45" s="701">
        <v>71817900</v>
      </c>
      <c r="AA45" s="701">
        <v>71817900</v>
      </c>
      <c r="AB45" s="701">
        <v>71817900</v>
      </c>
    </row>
    <row r="46" spans="2:28">
      <c r="B46" s="759"/>
      <c r="C46" s="756"/>
      <c r="D46" s="756"/>
      <c r="E46" s="756"/>
      <c r="F46" s="756"/>
      <c r="G46" s="756"/>
      <c r="H46" s="750" t="s">
        <v>34</v>
      </c>
      <c r="I46" s="750" t="s">
        <v>2301</v>
      </c>
      <c r="J46" s="701"/>
      <c r="K46" s="701">
        <v>168722400</v>
      </c>
      <c r="L46" s="701">
        <v>168722400</v>
      </c>
      <c r="M46" s="701">
        <v>168722400</v>
      </c>
      <c r="N46" s="701">
        <v>168722400</v>
      </c>
      <c r="O46" s="701">
        <v>168722400</v>
      </c>
      <c r="P46" s="701">
        <v>168722400</v>
      </c>
      <c r="Q46" s="701">
        <v>168722400</v>
      </c>
      <c r="R46" s="701">
        <v>168722400</v>
      </c>
      <c r="S46" s="701">
        <v>168722400</v>
      </c>
      <c r="T46" s="701">
        <v>168722400</v>
      </c>
      <c r="U46" s="701">
        <v>143404800</v>
      </c>
      <c r="V46" s="701">
        <v>143404800</v>
      </c>
      <c r="W46" s="701">
        <v>134973300</v>
      </c>
      <c r="X46" s="701">
        <v>134973300</v>
      </c>
      <c r="Y46" s="701">
        <v>127812300</v>
      </c>
      <c r="Z46" s="701">
        <v>127812300</v>
      </c>
      <c r="AA46" s="701">
        <v>127812300</v>
      </c>
      <c r="AB46" s="701">
        <v>127812300</v>
      </c>
    </row>
    <row r="47" spans="2:28">
      <c r="B47" s="759"/>
      <c r="C47" s="756"/>
      <c r="D47" s="756"/>
      <c r="E47" s="756"/>
      <c r="F47" s="756"/>
      <c r="G47" s="756"/>
      <c r="H47" s="750" t="s">
        <v>218</v>
      </c>
      <c r="I47" s="750" t="s">
        <v>2309</v>
      </c>
      <c r="J47" s="701"/>
      <c r="K47" s="701">
        <v>253106700</v>
      </c>
      <c r="L47" s="701">
        <v>253106700</v>
      </c>
      <c r="M47" s="701">
        <v>253106700</v>
      </c>
      <c r="N47" s="701">
        <v>253106700</v>
      </c>
      <c r="O47" s="701">
        <v>253106700</v>
      </c>
      <c r="P47" s="701">
        <v>253106700</v>
      </c>
      <c r="Q47" s="701">
        <v>253106700</v>
      </c>
      <c r="R47" s="701">
        <v>253106700</v>
      </c>
      <c r="S47" s="701">
        <v>253106700</v>
      </c>
      <c r="T47" s="701">
        <v>253106700</v>
      </c>
      <c r="U47" s="701">
        <v>215130300</v>
      </c>
      <c r="V47" s="701">
        <v>215130300</v>
      </c>
      <c r="W47" s="701">
        <v>202471500</v>
      </c>
      <c r="X47" s="701">
        <v>202471500</v>
      </c>
      <c r="Y47" s="701">
        <v>195310500</v>
      </c>
      <c r="Z47" s="701">
        <v>195310500</v>
      </c>
      <c r="AA47" s="701">
        <v>195310500</v>
      </c>
      <c r="AB47" s="701">
        <v>195310500</v>
      </c>
    </row>
    <row r="48" spans="2:28">
      <c r="B48" s="751">
        <v>4004</v>
      </c>
      <c r="C48" s="750" t="s">
        <v>1145</v>
      </c>
      <c r="D48" s="750" t="s">
        <v>552</v>
      </c>
      <c r="E48" s="750" t="s">
        <v>41</v>
      </c>
      <c r="F48" s="750"/>
      <c r="G48" s="750" t="s">
        <v>1170</v>
      </c>
      <c r="H48" s="750" t="s">
        <v>32</v>
      </c>
      <c r="I48" s="750" t="s">
        <v>2314</v>
      </c>
      <c r="J48" s="701"/>
      <c r="K48" s="701">
        <v>45206700</v>
      </c>
      <c r="L48" s="701">
        <v>45206700</v>
      </c>
      <c r="M48" s="701">
        <v>45206700</v>
      </c>
      <c r="N48" s="701">
        <v>45206700</v>
      </c>
      <c r="O48" s="701">
        <v>45206700</v>
      </c>
      <c r="P48" s="701">
        <v>45206700</v>
      </c>
      <c r="Q48" s="701">
        <v>45206700</v>
      </c>
      <c r="R48" s="701">
        <v>45206700</v>
      </c>
      <c r="S48" s="701">
        <v>45206700</v>
      </c>
      <c r="T48" s="701">
        <v>45206700</v>
      </c>
      <c r="U48" s="701">
        <v>38415300</v>
      </c>
      <c r="V48" s="701">
        <v>38415300</v>
      </c>
      <c r="W48" s="701">
        <v>36151500</v>
      </c>
      <c r="X48" s="701">
        <v>36151500</v>
      </c>
      <c r="Y48" s="701">
        <v>31323600</v>
      </c>
      <c r="Z48" s="701">
        <v>31323600</v>
      </c>
      <c r="AA48" s="701">
        <v>31323600</v>
      </c>
      <c r="AB48" s="701">
        <v>31323600</v>
      </c>
    </row>
    <row r="49" spans="2:28">
      <c r="B49" s="759"/>
      <c r="C49" s="756"/>
      <c r="D49" s="756"/>
      <c r="E49" s="756"/>
      <c r="F49" s="756"/>
      <c r="G49" s="756"/>
      <c r="H49" s="750" t="s">
        <v>34</v>
      </c>
      <c r="I49" s="750" t="s">
        <v>2310</v>
      </c>
      <c r="J49" s="701"/>
      <c r="K49" s="701">
        <v>78332100</v>
      </c>
      <c r="L49" s="701">
        <v>78332100</v>
      </c>
      <c r="M49" s="701">
        <v>78332100</v>
      </c>
      <c r="N49" s="701">
        <v>78332100</v>
      </c>
      <c r="O49" s="701">
        <v>78332100</v>
      </c>
      <c r="P49" s="701">
        <v>78332100</v>
      </c>
      <c r="Q49" s="701">
        <v>78332100</v>
      </c>
      <c r="R49" s="701">
        <v>78332100</v>
      </c>
      <c r="S49" s="701">
        <v>78332100</v>
      </c>
      <c r="T49" s="701">
        <v>78332100</v>
      </c>
      <c r="U49" s="701">
        <v>66597300</v>
      </c>
      <c r="V49" s="701">
        <v>66597300</v>
      </c>
      <c r="W49" s="701">
        <v>62670300</v>
      </c>
      <c r="X49" s="701">
        <v>62670300</v>
      </c>
      <c r="Y49" s="701">
        <v>57865500</v>
      </c>
      <c r="Z49" s="701">
        <v>57865500</v>
      </c>
      <c r="AA49" s="701">
        <v>57865500</v>
      </c>
      <c r="AB49" s="701">
        <v>57865500</v>
      </c>
    </row>
    <row r="50" spans="2:28">
      <c r="B50" s="759"/>
      <c r="C50" s="756"/>
      <c r="D50" s="756"/>
      <c r="E50" s="756"/>
      <c r="F50" s="756"/>
      <c r="G50" s="756"/>
      <c r="H50" s="750" t="s">
        <v>218</v>
      </c>
      <c r="I50" s="750" t="s">
        <v>2318</v>
      </c>
      <c r="J50" s="701"/>
      <c r="K50" s="701">
        <v>117532800</v>
      </c>
      <c r="L50" s="701">
        <v>117532800</v>
      </c>
      <c r="M50" s="701">
        <v>117532800</v>
      </c>
      <c r="N50" s="701">
        <v>117532800</v>
      </c>
      <c r="O50" s="701">
        <v>117532800</v>
      </c>
      <c r="P50" s="701">
        <v>117532800</v>
      </c>
      <c r="Q50" s="701">
        <v>117532800</v>
      </c>
      <c r="R50" s="701">
        <v>117532800</v>
      </c>
      <c r="S50" s="701">
        <v>117532800</v>
      </c>
      <c r="T50" s="701">
        <v>117532800</v>
      </c>
      <c r="U50" s="701">
        <v>99884400</v>
      </c>
      <c r="V50" s="701">
        <v>99884400</v>
      </c>
      <c r="W50" s="701">
        <v>94017000</v>
      </c>
      <c r="X50" s="701">
        <v>94017000</v>
      </c>
      <c r="Y50" s="701">
        <v>89189100</v>
      </c>
      <c r="Z50" s="701">
        <v>89189100</v>
      </c>
      <c r="AA50" s="701">
        <v>89189100</v>
      </c>
      <c r="AB50" s="701">
        <v>89189100</v>
      </c>
    </row>
    <row r="51" spans="2:28">
      <c r="B51" s="759"/>
      <c r="C51" s="756"/>
      <c r="D51" s="756"/>
      <c r="E51" s="756"/>
      <c r="F51" s="756"/>
      <c r="G51" s="750" t="s">
        <v>1171</v>
      </c>
      <c r="H51" s="750" t="s">
        <v>32</v>
      </c>
      <c r="I51" s="750" t="s">
        <v>2315</v>
      </c>
      <c r="J51" s="701"/>
      <c r="K51" s="701">
        <v>39177600</v>
      </c>
      <c r="L51" s="701">
        <v>39177600</v>
      </c>
      <c r="M51" s="701">
        <v>39177600</v>
      </c>
      <c r="N51" s="701">
        <v>39177600</v>
      </c>
      <c r="O51" s="701">
        <v>39177600</v>
      </c>
      <c r="P51" s="701">
        <v>39177600</v>
      </c>
      <c r="Q51" s="701">
        <v>39177600</v>
      </c>
      <c r="R51" s="701">
        <v>39177600</v>
      </c>
      <c r="S51" s="701">
        <v>39177600</v>
      </c>
      <c r="T51" s="701">
        <v>39177600</v>
      </c>
      <c r="U51" s="701">
        <v>33287100</v>
      </c>
      <c r="V51" s="701">
        <v>33287100</v>
      </c>
      <c r="W51" s="701">
        <v>31323600</v>
      </c>
      <c r="X51" s="701">
        <v>31323600</v>
      </c>
      <c r="Y51" s="701">
        <v>26518800</v>
      </c>
      <c r="Z51" s="701">
        <v>26518800</v>
      </c>
      <c r="AA51" s="701">
        <v>26518800</v>
      </c>
      <c r="AB51" s="701">
        <v>26518800</v>
      </c>
    </row>
    <row r="52" spans="2:28">
      <c r="B52" s="759"/>
      <c r="C52" s="756"/>
      <c r="D52" s="756"/>
      <c r="E52" s="756"/>
      <c r="F52" s="756"/>
      <c r="G52" s="756"/>
      <c r="H52" s="750" t="s">
        <v>34</v>
      </c>
      <c r="I52" s="750" t="s">
        <v>2311</v>
      </c>
      <c r="J52" s="701"/>
      <c r="K52" s="701">
        <v>68699400</v>
      </c>
      <c r="L52" s="701">
        <v>68699400</v>
      </c>
      <c r="M52" s="701">
        <v>68699400</v>
      </c>
      <c r="N52" s="701">
        <v>68699400</v>
      </c>
      <c r="O52" s="701">
        <v>68699400</v>
      </c>
      <c r="P52" s="701">
        <v>68699400</v>
      </c>
      <c r="Q52" s="701">
        <v>68699400</v>
      </c>
      <c r="R52" s="701">
        <v>68699400</v>
      </c>
      <c r="S52" s="701">
        <v>68699400</v>
      </c>
      <c r="T52" s="701">
        <v>68699400</v>
      </c>
      <c r="U52" s="701">
        <v>58396800</v>
      </c>
      <c r="V52" s="701">
        <v>58396800</v>
      </c>
      <c r="W52" s="701">
        <v>54954900</v>
      </c>
      <c r="X52" s="701">
        <v>54954900</v>
      </c>
      <c r="Y52" s="701">
        <v>50127000</v>
      </c>
      <c r="Z52" s="701">
        <v>50127000</v>
      </c>
      <c r="AA52" s="701">
        <v>50127000</v>
      </c>
      <c r="AB52" s="701">
        <v>50127000</v>
      </c>
    </row>
    <row r="53" spans="2:28">
      <c r="B53" s="759"/>
      <c r="C53" s="756"/>
      <c r="D53" s="756"/>
      <c r="E53" s="756"/>
      <c r="F53" s="756"/>
      <c r="G53" s="756"/>
      <c r="H53" s="750" t="s">
        <v>218</v>
      </c>
      <c r="I53" s="750" t="s">
        <v>2319</v>
      </c>
      <c r="J53" s="701"/>
      <c r="K53" s="701">
        <v>103049100</v>
      </c>
      <c r="L53" s="701">
        <v>103049100</v>
      </c>
      <c r="M53" s="701">
        <v>103049100</v>
      </c>
      <c r="N53" s="701">
        <v>103049100</v>
      </c>
      <c r="O53" s="701">
        <v>103049100</v>
      </c>
      <c r="P53" s="701">
        <v>103049100</v>
      </c>
      <c r="Q53" s="701">
        <v>103049100</v>
      </c>
      <c r="R53" s="701">
        <v>103049100</v>
      </c>
      <c r="S53" s="701">
        <v>103049100</v>
      </c>
      <c r="T53" s="701">
        <v>103049100</v>
      </c>
      <c r="U53" s="701">
        <v>87595200</v>
      </c>
      <c r="V53" s="701">
        <v>87595200</v>
      </c>
      <c r="W53" s="701">
        <v>82420800</v>
      </c>
      <c r="X53" s="701">
        <v>82420800</v>
      </c>
      <c r="Y53" s="701">
        <v>77639100</v>
      </c>
      <c r="Z53" s="701">
        <v>77639100</v>
      </c>
      <c r="AA53" s="701">
        <v>77639100</v>
      </c>
      <c r="AB53" s="701">
        <v>77639100</v>
      </c>
    </row>
    <row r="54" spans="2:28">
      <c r="B54" s="759"/>
      <c r="C54" s="756"/>
      <c r="D54" s="756"/>
      <c r="E54" s="756"/>
      <c r="F54" s="756"/>
      <c r="G54" s="750" t="s">
        <v>290</v>
      </c>
      <c r="H54" s="750" t="s">
        <v>32</v>
      </c>
      <c r="I54" s="750" t="s">
        <v>2316</v>
      </c>
      <c r="J54" s="701"/>
      <c r="K54" s="701">
        <v>39177600</v>
      </c>
      <c r="L54" s="701">
        <v>39177600</v>
      </c>
      <c r="M54" s="701">
        <v>39177600</v>
      </c>
      <c r="N54" s="701">
        <v>39177600</v>
      </c>
      <c r="O54" s="701">
        <v>39177600</v>
      </c>
      <c r="P54" s="701">
        <v>39177600</v>
      </c>
      <c r="Q54" s="701">
        <v>39177600</v>
      </c>
      <c r="R54" s="701">
        <v>39177600</v>
      </c>
      <c r="S54" s="701">
        <v>39177600</v>
      </c>
      <c r="T54" s="701">
        <v>39177600</v>
      </c>
      <c r="U54" s="701">
        <v>33287100</v>
      </c>
      <c r="V54" s="701">
        <v>33287100</v>
      </c>
      <c r="W54" s="701">
        <v>31323600</v>
      </c>
      <c r="X54" s="701">
        <v>31323600</v>
      </c>
      <c r="Y54" s="701">
        <v>28921200</v>
      </c>
      <c r="Z54" s="701">
        <v>28921200</v>
      </c>
      <c r="AA54" s="701">
        <v>28921200</v>
      </c>
      <c r="AB54" s="701">
        <v>28921200</v>
      </c>
    </row>
    <row r="55" spans="2:28">
      <c r="B55" s="759"/>
      <c r="C55" s="756"/>
      <c r="D55" s="756"/>
      <c r="E55" s="756"/>
      <c r="F55" s="756"/>
      <c r="G55" s="756"/>
      <c r="H55" s="750" t="s">
        <v>34</v>
      </c>
      <c r="I55" s="750" t="s">
        <v>2312</v>
      </c>
      <c r="J55" s="701"/>
      <c r="K55" s="701">
        <v>66297000</v>
      </c>
      <c r="L55" s="701">
        <v>66297000</v>
      </c>
      <c r="M55" s="701">
        <v>66297000</v>
      </c>
      <c r="N55" s="701">
        <v>66297000</v>
      </c>
      <c r="O55" s="701">
        <v>66297000</v>
      </c>
      <c r="P55" s="701">
        <v>66297000</v>
      </c>
      <c r="Q55" s="701">
        <v>66297000</v>
      </c>
      <c r="R55" s="701">
        <v>66297000</v>
      </c>
      <c r="S55" s="701">
        <v>66297000</v>
      </c>
      <c r="T55" s="701">
        <v>66297000</v>
      </c>
      <c r="U55" s="701">
        <v>56340900</v>
      </c>
      <c r="V55" s="701">
        <v>56340900</v>
      </c>
      <c r="W55" s="701">
        <v>53037600</v>
      </c>
      <c r="X55" s="701">
        <v>53037600</v>
      </c>
      <c r="Y55" s="701">
        <v>50612100</v>
      </c>
      <c r="Z55" s="701">
        <v>50612100</v>
      </c>
      <c r="AA55" s="701">
        <v>50612100</v>
      </c>
      <c r="AB55" s="701">
        <v>50612100</v>
      </c>
    </row>
    <row r="56" spans="2:28">
      <c r="B56" s="759"/>
      <c r="C56" s="756"/>
      <c r="D56" s="756"/>
      <c r="E56" s="756"/>
      <c r="F56" s="756"/>
      <c r="G56" s="756"/>
      <c r="H56" s="750" t="s">
        <v>218</v>
      </c>
      <c r="I56" s="750" t="s">
        <v>2320</v>
      </c>
      <c r="J56" s="701"/>
      <c r="K56" s="701">
        <v>99422400</v>
      </c>
      <c r="L56" s="701">
        <v>99422400</v>
      </c>
      <c r="M56" s="701">
        <v>99422400</v>
      </c>
      <c r="N56" s="701">
        <v>99422400</v>
      </c>
      <c r="O56" s="701">
        <v>99422400</v>
      </c>
      <c r="P56" s="701">
        <v>99422400</v>
      </c>
      <c r="Q56" s="701">
        <v>99422400</v>
      </c>
      <c r="R56" s="701">
        <v>99422400</v>
      </c>
      <c r="S56" s="701">
        <v>99422400</v>
      </c>
      <c r="T56" s="701">
        <v>99422400</v>
      </c>
      <c r="U56" s="701">
        <v>84522900</v>
      </c>
      <c r="V56" s="701">
        <v>84522900</v>
      </c>
      <c r="W56" s="701">
        <v>79556400</v>
      </c>
      <c r="X56" s="701">
        <v>79556400</v>
      </c>
      <c r="Y56" s="701">
        <v>77154000</v>
      </c>
      <c r="Z56" s="701">
        <v>77154000</v>
      </c>
      <c r="AA56" s="701">
        <v>77154000</v>
      </c>
      <c r="AB56" s="701">
        <v>77154000</v>
      </c>
    </row>
    <row r="57" spans="2:28">
      <c r="B57" s="759"/>
      <c r="C57" s="756"/>
      <c r="D57" s="756"/>
      <c r="E57" s="756"/>
      <c r="F57" s="756"/>
      <c r="G57" s="750" t="s">
        <v>291</v>
      </c>
      <c r="H57" s="750" t="s">
        <v>32</v>
      </c>
      <c r="I57" s="750" t="s">
        <v>2317</v>
      </c>
      <c r="J57" s="701"/>
      <c r="K57" s="701">
        <v>33125400</v>
      </c>
      <c r="L57" s="701">
        <v>33125400</v>
      </c>
      <c r="M57" s="701">
        <v>33125400</v>
      </c>
      <c r="N57" s="701">
        <v>33125400</v>
      </c>
      <c r="O57" s="701">
        <v>33125400</v>
      </c>
      <c r="P57" s="701">
        <v>33125400</v>
      </c>
      <c r="Q57" s="701">
        <v>33125400</v>
      </c>
      <c r="R57" s="701">
        <v>33125400</v>
      </c>
      <c r="S57" s="701">
        <v>33125400</v>
      </c>
      <c r="T57" s="701">
        <v>33125400</v>
      </c>
      <c r="U57" s="701">
        <v>28182000</v>
      </c>
      <c r="V57" s="701">
        <v>28182000</v>
      </c>
      <c r="W57" s="701">
        <v>26518800</v>
      </c>
      <c r="X57" s="701">
        <v>26518800</v>
      </c>
      <c r="Y57" s="701">
        <v>24116400</v>
      </c>
      <c r="Z57" s="701">
        <v>24116400</v>
      </c>
      <c r="AA57" s="701">
        <v>24116400</v>
      </c>
      <c r="AB57" s="701">
        <v>24116400</v>
      </c>
    </row>
    <row r="58" spans="2:28">
      <c r="B58" s="759"/>
      <c r="C58" s="756"/>
      <c r="D58" s="756"/>
      <c r="E58" s="756"/>
      <c r="F58" s="756"/>
      <c r="G58" s="756"/>
      <c r="H58" s="750" t="s">
        <v>34</v>
      </c>
      <c r="I58" s="750" t="s">
        <v>2313</v>
      </c>
      <c r="J58" s="701"/>
      <c r="K58" s="701">
        <v>56641200</v>
      </c>
      <c r="L58" s="701">
        <v>56641200</v>
      </c>
      <c r="M58" s="701">
        <v>56641200</v>
      </c>
      <c r="N58" s="701">
        <v>56641200</v>
      </c>
      <c r="O58" s="701">
        <v>56641200</v>
      </c>
      <c r="P58" s="701">
        <v>56641200</v>
      </c>
      <c r="Q58" s="701">
        <v>56641200</v>
      </c>
      <c r="R58" s="701">
        <v>56641200</v>
      </c>
      <c r="S58" s="701">
        <v>56641200</v>
      </c>
      <c r="T58" s="701">
        <v>56641200</v>
      </c>
      <c r="U58" s="701">
        <v>48163500</v>
      </c>
      <c r="V58" s="701">
        <v>48163500</v>
      </c>
      <c r="W58" s="701">
        <v>45299100</v>
      </c>
      <c r="X58" s="701">
        <v>45299100</v>
      </c>
      <c r="Y58" s="701">
        <v>42919800</v>
      </c>
      <c r="Z58" s="701">
        <v>42919800</v>
      </c>
      <c r="AA58" s="701">
        <v>42919800</v>
      </c>
      <c r="AB58" s="701">
        <v>42919800</v>
      </c>
    </row>
    <row r="59" spans="2:28">
      <c r="B59" s="759"/>
      <c r="C59" s="756"/>
      <c r="D59" s="756"/>
      <c r="E59" s="756"/>
      <c r="F59" s="756"/>
      <c r="G59" s="756"/>
      <c r="H59" s="750" t="s">
        <v>218</v>
      </c>
      <c r="I59" s="750" t="s">
        <v>2321</v>
      </c>
      <c r="J59" s="701"/>
      <c r="K59" s="701">
        <v>84961800</v>
      </c>
      <c r="L59" s="701">
        <v>84961800</v>
      </c>
      <c r="M59" s="701">
        <v>84961800</v>
      </c>
      <c r="N59" s="701">
        <v>84961800</v>
      </c>
      <c r="O59" s="701">
        <v>84961800</v>
      </c>
      <c r="P59" s="701">
        <v>84961800</v>
      </c>
      <c r="Q59" s="701">
        <v>84961800</v>
      </c>
      <c r="R59" s="701">
        <v>84961800</v>
      </c>
      <c r="S59" s="701">
        <v>84961800</v>
      </c>
      <c r="T59" s="701">
        <v>84961800</v>
      </c>
      <c r="U59" s="701">
        <v>72210600</v>
      </c>
      <c r="V59" s="701">
        <v>72210600</v>
      </c>
      <c r="W59" s="701">
        <v>67983300</v>
      </c>
      <c r="X59" s="701">
        <v>67983300</v>
      </c>
      <c r="Y59" s="701">
        <v>65557800</v>
      </c>
      <c r="Z59" s="701">
        <v>65557800</v>
      </c>
      <c r="AA59" s="701">
        <v>65557800</v>
      </c>
      <c r="AB59" s="701">
        <v>65557800</v>
      </c>
    </row>
    <row r="60" spans="2:28">
      <c r="B60" s="751">
        <v>4005</v>
      </c>
      <c r="C60" s="750" t="s">
        <v>1146</v>
      </c>
      <c r="D60" s="750" t="s">
        <v>552</v>
      </c>
      <c r="E60" s="750" t="s">
        <v>41</v>
      </c>
      <c r="F60" s="750"/>
      <c r="G60" s="750" t="s">
        <v>1170</v>
      </c>
      <c r="H60" s="750" t="s">
        <v>32</v>
      </c>
      <c r="I60" s="750" t="s">
        <v>2326</v>
      </c>
      <c r="J60" s="701"/>
      <c r="K60" s="701">
        <v>241833900</v>
      </c>
      <c r="L60" s="701">
        <v>241833900</v>
      </c>
      <c r="M60" s="701">
        <v>241833900</v>
      </c>
      <c r="N60" s="701">
        <v>241833900</v>
      </c>
      <c r="O60" s="701">
        <v>241833900</v>
      </c>
      <c r="P60" s="701">
        <v>241833900</v>
      </c>
      <c r="Q60" s="701">
        <v>241833900</v>
      </c>
      <c r="R60" s="701">
        <v>241833900</v>
      </c>
      <c r="S60" s="701">
        <v>241833900</v>
      </c>
      <c r="T60" s="701">
        <v>241833900</v>
      </c>
      <c r="U60" s="701">
        <v>205566900</v>
      </c>
      <c r="V60" s="701">
        <v>205566900</v>
      </c>
      <c r="W60" s="701">
        <v>193462500</v>
      </c>
      <c r="X60" s="701">
        <v>193462500</v>
      </c>
      <c r="Y60" s="701">
        <v>167682900</v>
      </c>
      <c r="Z60" s="701">
        <v>167682900</v>
      </c>
      <c r="AA60" s="701">
        <v>167682900</v>
      </c>
      <c r="AB60" s="701">
        <v>167682900</v>
      </c>
    </row>
    <row r="61" spans="2:28">
      <c r="B61" s="759"/>
      <c r="C61" s="756"/>
      <c r="D61" s="756"/>
      <c r="E61" s="756"/>
      <c r="F61" s="756"/>
      <c r="G61" s="756"/>
      <c r="H61" s="750" t="s">
        <v>34</v>
      </c>
      <c r="I61" s="750" t="s">
        <v>2322</v>
      </c>
      <c r="J61" s="701"/>
      <c r="K61" s="701">
        <v>419172600</v>
      </c>
      <c r="L61" s="701">
        <v>419172600</v>
      </c>
      <c r="M61" s="701">
        <v>419172600</v>
      </c>
      <c r="N61" s="701">
        <v>419172600</v>
      </c>
      <c r="O61" s="701">
        <v>419172600</v>
      </c>
      <c r="P61" s="701">
        <v>419172600</v>
      </c>
      <c r="Q61" s="701">
        <v>419172600</v>
      </c>
      <c r="R61" s="701">
        <v>419172600</v>
      </c>
      <c r="S61" s="701">
        <v>419172600</v>
      </c>
      <c r="T61" s="701">
        <v>419172600</v>
      </c>
      <c r="U61" s="701">
        <v>356294400</v>
      </c>
      <c r="V61" s="701">
        <v>356294400</v>
      </c>
      <c r="W61" s="701">
        <v>335342700</v>
      </c>
      <c r="X61" s="701">
        <v>335342700</v>
      </c>
      <c r="Y61" s="701">
        <v>309540000</v>
      </c>
      <c r="Z61" s="701">
        <v>309540000</v>
      </c>
      <c r="AA61" s="701">
        <v>309540000</v>
      </c>
      <c r="AB61" s="701">
        <v>309540000</v>
      </c>
    </row>
    <row r="62" spans="2:28">
      <c r="B62" s="759"/>
      <c r="C62" s="756"/>
      <c r="D62" s="756"/>
      <c r="E62" s="756"/>
      <c r="F62" s="756"/>
      <c r="G62" s="756"/>
      <c r="H62" s="750" t="s">
        <v>218</v>
      </c>
      <c r="I62" s="750" t="s">
        <v>2330</v>
      </c>
      <c r="J62" s="701"/>
      <c r="K62" s="701">
        <v>628782000</v>
      </c>
      <c r="L62" s="701">
        <v>628782000</v>
      </c>
      <c r="M62" s="701">
        <v>628782000</v>
      </c>
      <c r="N62" s="701">
        <v>628782000</v>
      </c>
      <c r="O62" s="701">
        <v>628782000</v>
      </c>
      <c r="P62" s="701">
        <v>628782000</v>
      </c>
      <c r="Q62" s="701">
        <v>628782000</v>
      </c>
      <c r="R62" s="701">
        <v>628782000</v>
      </c>
      <c r="S62" s="701">
        <v>628782000</v>
      </c>
      <c r="T62" s="701">
        <v>628782000</v>
      </c>
      <c r="U62" s="701">
        <v>534441600</v>
      </c>
      <c r="V62" s="701">
        <v>534441600</v>
      </c>
      <c r="W62" s="701">
        <v>503025600</v>
      </c>
      <c r="X62" s="701">
        <v>503025600</v>
      </c>
      <c r="Y62" s="701">
        <v>477222900</v>
      </c>
      <c r="Z62" s="701">
        <v>477222900</v>
      </c>
      <c r="AA62" s="701">
        <v>477222900</v>
      </c>
      <c r="AB62" s="701">
        <v>477222900</v>
      </c>
    </row>
    <row r="63" spans="2:28">
      <c r="B63" s="759"/>
      <c r="C63" s="756"/>
      <c r="D63" s="756"/>
      <c r="E63" s="756"/>
      <c r="F63" s="756"/>
      <c r="G63" s="750" t="s">
        <v>1171</v>
      </c>
      <c r="H63" s="750" t="s">
        <v>32</v>
      </c>
      <c r="I63" s="750" t="s">
        <v>2327</v>
      </c>
      <c r="J63" s="701"/>
      <c r="K63" s="701">
        <v>209586300</v>
      </c>
      <c r="L63" s="701">
        <v>209586300</v>
      </c>
      <c r="M63" s="701">
        <v>209586300</v>
      </c>
      <c r="N63" s="701">
        <v>209586300</v>
      </c>
      <c r="O63" s="701">
        <v>209586300</v>
      </c>
      <c r="P63" s="701">
        <v>209586300</v>
      </c>
      <c r="Q63" s="701">
        <v>209586300</v>
      </c>
      <c r="R63" s="701">
        <v>209586300</v>
      </c>
      <c r="S63" s="701">
        <v>209586300</v>
      </c>
      <c r="T63" s="701">
        <v>209586300</v>
      </c>
      <c r="U63" s="701">
        <v>178147200</v>
      </c>
      <c r="V63" s="701">
        <v>178147200</v>
      </c>
      <c r="W63" s="701">
        <v>167682900</v>
      </c>
      <c r="X63" s="701">
        <v>167682900</v>
      </c>
      <c r="Y63" s="701">
        <v>141857100</v>
      </c>
      <c r="Z63" s="701">
        <v>141857100</v>
      </c>
      <c r="AA63" s="701">
        <v>141857100</v>
      </c>
      <c r="AB63" s="701">
        <v>141857100</v>
      </c>
    </row>
    <row r="64" spans="2:28">
      <c r="B64" s="759"/>
      <c r="C64" s="756"/>
      <c r="D64" s="756"/>
      <c r="E64" s="756"/>
      <c r="F64" s="756"/>
      <c r="G64" s="756"/>
      <c r="H64" s="750" t="s">
        <v>34</v>
      </c>
      <c r="I64" s="750" t="s">
        <v>2323</v>
      </c>
      <c r="J64" s="701"/>
      <c r="K64" s="701">
        <v>367590300</v>
      </c>
      <c r="L64" s="701">
        <v>367590300</v>
      </c>
      <c r="M64" s="701">
        <v>367590300</v>
      </c>
      <c r="N64" s="701">
        <v>367590300</v>
      </c>
      <c r="O64" s="701">
        <v>367590300</v>
      </c>
      <c r="P64" s="701">
        <v>367590300</v>
      </c>
      <c r="Q64" s="701">
        <v>367590300</v>
      </c>
      <c r="R64" s="701">
        <v>367590300</v>
      </c>
      <c r="S64" s="701">
        <v>367590300</v>
      </c>
      <c r="T64" s="701">
        <v>367590300</v>
      </c>
      <c r="U64" s="701">
        <v>312450600</v>
      </c>
      <c r="V64" s="701">
        <v>312450600</v>
      </c>
      <c r="W64" s="701">
        <v>294063000</v>
      </c>
      <c r="X64" s="701">
        <v>294063000</v>
      </c>
      <c r="Y64" s="701">
        <v>268283400</v>
      </c>
      <c r="Z64" s="701">
        <v>268283400</v>
      </c>
      <c r="AA64" s="701">
        <v>268283400</v>
      </c>
      <c r="AB64" s="701">
        <v>268283400</v>
      </c>
    </row>
    <row r="65" spans="2:28">
      <c r="B65" s="759"/>
      <c r="C65" s="756"/>
      <c r="D65" s="756"/>
      <c r="E65" s="756"/>
      <c r="F65" s="756"/>
      <c r="G65" s="756"/>
      <c r="H65" s="750" t="s">
        <v>218</v>
      </c>
      <c r="I65" s="750" t="s">
        <v>2331</v>
      </c>
      <c r="J65" s="701"/>
      <c r="K65" s="701">
        <v>551373900</v>
      </c>
      <c r="L65" s="701">
        <v>551373900</v>
      </c>
      <c r="M65" s="701">
        <v>551373900</v>
      </c>
      <c r="N65" s="701">
        <v>551373900</v>
      </c>
      <c r="O65" s="701">
        <v>551373900</v>
      </c>
      <c r="P65" s="701">
        <v>551373900</v>
      </c>
      <c r="Q65" s="701">
        <v>551373900</v>
      </c>
      <c r="R65" s="701">
        <v>551373900</v>
      </c>
      <c r="S65" s="701">
        <v>551373900</v>
      </c>
      <c r="T65" s="701">
        <v>551373900</v>
      </c>
      <c r="U65" s="701">
        <v>468652800</v>
      </c>
      <c r="V65" s="701">
        <v>468652800</v>
      </c>
      <c r="W65" s="701">
        <v>441094500</v>
      </c>
      <c r="X65" s="701">
        <v>441094500</v>
      </c>
      <c r="Y65" s="701">
        <v>415291800</v>
      </c>
      <c r="Z65" s="701">
        <v>415291800</v>
      </c>
      <c r="AA65" s="701">
        <v>415291800</v>
      </c>
      <c r="AB65" s="701">
        <v>415291800</v>
      </c>
    </row>
    <row r="66" spans="2:28">
      <c r="B66" s="759"/>
      <c r="C66" s="756"/>
      <c r="D66" s="756"/>
      <c r="E66" s="756"/>
      <c r="F66" s="756"/>
      <c r="G66" s="750" t="s">
        <v>290</v>
      </c>
      <c r="H66" s="750" t="s">
        <v>32</v>
      </c>
      <c r="I66" s="750" t="s">
        <v>2328</v>
      </c>
      <c r="J66" s="701"/>
      <c r="K66" s="701">
        <v>209586300</v>
      </c>
      <c r="L66" s="701">
        <v>209586300</v>
      </c>
      <c r="M66" s="701">
        <v>209586300</v>
      </c>
      <c r="N66" s="701">
        <v>209586300</v>
      </c>
      <c r="O66" s="701">
        <v>209586300</v>
      </c>
      <c r="P66" s="701">
        <v>209586300</v>
      </c>
      <c r="Q66" s="701">
        <v>209586300</v>
      </c>
      <c r="R66" s="701">
        <v>209586300</v>
      </c>
      <c r="S66" s="701">
        <v>209586300</v>
      </c>
      <c r="T66" s="701">
        <v>209586300</v>
      </c>
      <c r="U66" s="701">
        <v>178147200</v>
      </c>
      <c r="V66" s="701">
        <v>178147200</v>
      </c>
      <c r="W66" s="701">
        <v>167682900</v>
      </c>
      <c r="X66" s="701">
        <v>167682900</v>
      </c>
      <c r="Y66" s="701">
        <v>154770000</v>
      </c>
      <c r="Z66" s="701">
        <v>154770000</v>
      </c>
      <c r="AA66" s="701">
        <v>154770000</v>
      </c>
      <c r="AB66" s="701">
        <v>154770000</v>
      </c>
    </row>
    <row r="67" spans="2:28">
      <c r="B67" s="759"/>
      <c r="C67" s="756"/>
      <c r="D67" s="756"/>
      <c r="E67" s="756"/>
      <c r="F67" s="756"/>
      <c r="G67" s="756"/>
      <c r="H67" s="750" t="s">
        <v>34</v>
      </c>
      <c r="I67" s="750" t="s">
        <v>2324</v>
      </c>
      <c r="J67" s="701"/>
      <c r="K67" s="701">
        <v>354700500</v>
      </c>
      <c r="L67" s="701">
        <v>354700500</v>
      </c>
      <c r="M67" s="701">
        <v>354700500</v>
      </c>
      <c r="N67" s="701">
        <v>354700500</v>
      </c>
      <c r="O67" s="701">
        <v>354700500</v>
      </c>
      <c r="P67" s="701">
        <v>354700500</v>
      </c>
      <c r="Q67" s="701">
        <v>354700500</v>
      </c>
      <c r="R67" s="701">
        <v>354700500</v>
      </c>
      <c r="S67" s="701">
        <v>354700500</v>
      </c>
      <c r="T67" s="701">
        <v>354700500</v>
      </c>
      <c r="U67" s="701">
        <v>301501200</v>
      </c>
      <c r="V67" s="701">
        <v>301501200</v>
      </c>
      <c r="W67" s="701">
        <v>283760400</v>
      </c>
      <c r="X67" s="701">
        <v>283760400</v>
      </c>
      <c r="Y67" s="701">
        <v>270847500</v>
      </c>
      <c r="Z67" s="701">
        <v>270847500</v>
      </c>
      <c r="AA67" s="701">
        <v>270847500</v>
      </c>
      <c r="AB67" s="701">
        <v>270847500</v>
      </c>
    </row>
    <row r="68" spans="2:28">
      <c r="B68" s="759"/>
      <c r="C68" s="756"/>
      <c r="D68" s="756"/>
      <c r="E68" s="756"/>
      <c r="F68" s="756"/>
      <c r="G68" s="756"/>
      <c r="H68" s="750" t="s">
        <v>218</v>
      </c>
      <c r="I68" s="750" t="s">
        <v>2332</v>
      </c>
      <c r="J68" s="701"/>
      <c r="K68" s="701">
        <v>532039200</v>
      </c>
      <c r="L68" s="701">
        <v>532039200</v>
      </c>
      <c r="M68" s="701">
        <v>532039200</v>
      </c>
      <c r="N68" s="701">
        <v>532039200</v>
      </c>
      <c r="O68" s="701">
        <v>532039200</v>
      </c>
      <c r="P68" s="701">
        <v>532039200</v>
      </c>
      <c r="Q68" s="701">
        <v>532039200</v>
      </c>
      <c r="R68" s="701">
        <v>532039200</v>
      </c>
      <c r="S68" s="701">
        <v>532039200</v>
      </c>
      <c r="T68" s="701">
        <v>532039200</v>
      </c>
      <c r="U68" s="701">
        <v>452228700</v>
      </c>
      <c r="V68" s="701">
        <v>452228700</v>
      </c>
      <c r="W68" s="701">
        <v>425617500</v>
      </c>
      <c r="X68" s="701">
        <v>425617500</v>
      </c>
      <c r="Y68" s="701">
        <v>412727700</v>
      </c>
      <c r="Z68" s="701">
        <v>412727700</v>
      </c>
      <c r="AA68" s="701">
        <v>412727700</v>
      </c>
      <c r="AB68" s="701">
        <v>412727700</v>
      </c>
    </row>
    <row r="69" spans="2:28">
      <c r="B69" s="759"/>
      <c r="C69" s="756"/>
      <c r="D69" s="756"/>
      <c r="E69" s="756"/>
      <c r="F69" s="756"/>
      <c r="G69" s="750" t="s">
        <v>291</v>
      </c>
      <c r="H69" s="750" t="s">
        <v>32</v>
      </c>
      <c r="I69" s="750" t="s">
        <v>2329</v>
      </c>
      <c r="J69" s="701"/>
      <c r="K69" s="701">
        <v>177338700</v>
      </c>
      <c r="L69" s="701">
        <v>177338700</v>
      </c>
      <c r="M69" s="701">
        <v>177338700</v>
      </c>
      <c r="N69" s="701">
        <v>177338700</v>
      </c>
      <c r="O69" s="701">
        <v>177338700</v>
      </c>
      <c r="P69" s="701">
        <v>177338700</v>
      </c>
      <c r="Q69" s="701">
        <v>177338700</v>
      </c>
      <c r="R69" s="701">
        <v>177338700</v>
      </c>
      <c r="S69" s="701">
        <v>177338700</v>
      </c>
      <c r="T69" s="701">
        <v>177338700</v>
      </c>
      <c r="U69" s="701">
        <v>150727500</v>
      </c>
      <c r="V69" s="701">
        <v>150727500</v>
      </c>
      <c r="W69" s="701">
        <v>141857100</v>
      </c>
      <c r="X69" s="701">
        <v>141857100</v>
      </c>
      <c r="Y69" s="701">
        <v>128990400</v>
      </c>
      <c r="Z69" s="701">
        <v>128990400</v>
      </c>
      <c r="AA69" s="701">
        <v>128990400</v>
      </c>
      <c r="AB69" s="701">
        <v>128990400</v>
      </c>
    </row>
    <row r="70" spans="2:28">
      <c r="B70" s="759"/>
      <c r="C70" s="756"/>
      <c r="D70" s="756"/>
      <c r="E70" s="756"/>
      <c r="F70" s="756"/>
      <c r="G70" s="756"/>
      <c r="H70" s="750" t="s">
        <v>34</v>
      </c>
      <c r="I70" s="750" t="s">
        <v>2325</v>
      </c>
      <c r="J70" s="701"/>
      <c r="K70" s="701">
        <v>303095100</v>
      </c>
      <c r="L70" s="701">
        <v>303095100</v>
      </c>
      <c r="M70" s="701">
        <v>303095100</v>
      </c>
      <c r="N70" s="701">
        <v>303095100</v>
      </c>
      <c r="O70" s="701">
        <v>303095100</v>
      </c>
      <c r="P70" s="701">
        <v>303095100</v>
      </c>
      <c r="Q70" s="701">
        <v>303095100</v>
      </c>
      <c r="R70" s="701">
        <v>303095100</v>
      </c>
      <c r="S70" s="701">
        <v>303095100</v>
      </c>
      <c r="T70" s="701">
        <v>303095100</v>
      </c>
      <c r="U70" s="701">
        <v>257634300</v>
      </c>
      <c r="V70" s="701">
        <v>257634300</v>
      </c>
      <c r="W70" s="701">
        <v>242480700</v>
      </c>
      <c r="X70" s="701">
        <v>242480700</v>
      </c>
      <c r="Y70" s="701">
        <v>229590900</v>
      </c>
      <c r="Z70" s="701">
        <v>229590900</v>
      </c>
      <c r="AA70" s="701">
        <v>229590900</v>
      </c>
      <c r="AB70" s="701">
        <v>229590900</v>
      </c>
    </row>
    <row r="71" spans="2:28">
      <c r="B71" s="759"/>
      <c r="C71" s="756"/>
      <c r="D71" s="756"/>
      <c r="E71" s="756"/>
      <c r="F71" s="756"/>
      <c r="G71" s="756"/>
      <c r="H71" s="750" t="s">
        <v>218</v>
      </c>
      <c r="I71" s="750" t="s">
        <v>2333</v>
      </c>
      <c r="J71" s="701"/>
      <c r="K71" s="701">
        <v>454631100</v>
      </c>
      <c r="L71" s="701">
        <v>454631100</v>
      </c>
      <c r="M71" s="701">
        <v>454631100</v>
      </c>
      <c r="N71" s="701">
        <v>454631100</v>
      </c>
      <c r="O71" s="701">
        <v>454631100</v>
      </c>
      <c r="P71" s="701">
        <v>454631100</v>
      </c>
      <c r="Q71" s="701">
        <v>454631100</v>
      </c>
      <c r="R71" s="701">
        <v>454631100</v>
      </c>
      <c r="S71" s="701">
        <v>454631100</v>
      </c>
      <c r="T71" s="701">
        <v>454631100</v>
      </c>
      <c r="U71" s="701">
        <v>386439900</v>
      </c>
      <c r="V71" s="701">
        <v>386439900</v>
      </c>
      <c r="W71" s="701">
        <v>363709500</v>
      </c>
      <c r="X71" s="701">
        <v>363709500</v>
      </c>
      <c r="Y71" s="701">
        <v>350819700</v>
      </c>
      <c r="Z71" s="701">
        <v>350819700</v>
      </c>
      <c r="AA71" s="701">
        <v>350819700</v>
      </c>
      <c r="AB71" s="701">
        <v>350819700</v>
      </c>
    </row>
    <row r="72" spans="2:28">
      <c r="B72" s="751">
        <v>4006</v>
      </c>
      <c r="C72" s="750" t="s">
        <v>1147</v>
      </c>
      <c r="D72" s="750" t="s">
        <v>552</v>
      </c>
      <c r="E72" s="750" t="s">
        <v>41</v>
      </c>
      <c r="F72" s="750"/>
      <c r="G72" s="750" t="s">
        <v>1170</v>
      </c>
      <c r="H72" s="750" t="s">
        <v>32</v>
      </c>
      <c r="I72" s="750" t="s">
        <v>2338</v>
      </c>
      <c r="J72" s="701"/>
      <c r="K72" s="701">
        <v>66712800</v>
      </c>
      <c r="L72" s="701">
        <v>66712800</v>
      </c>
      <c r="M72" s="701">
        <v>66712800</v>
      </c>
      <c r="N72" s="701">
        <v>66712800</v>
      </c>
      <c r="O72" s="701">
        <v>66712800</v>
      </c>
      <c r="P72" s="701">
        <v>66712800</v>
      </c>
      <c r="Q72" s="701">
        <v>66712800</v>
      </c>
      <c r="R72" s="701">
        <v>66712800</v>
      </c>
      <c r="S72" s="701">
        <v>66712800</v>
      </c>
      <c r="T72" s="701">
        <v>66712800</v>
      </c>
      <c r="U72" s="701">
        <v>56687400</v>
      </c>
      <c r="V72" s="701">
        <v>56687400</v>
      </c>
      <c r="W72" s="701">
        <v>53361000</v>
      </c>
      <c r="X72" s="701">
        <v>53361000</v>
      </c>
      <c r="Y72" s="701">
        <v>46246200</v>
      </c>
      <c r="Z72" s="701">
        <v>46246200</v>
      </c>
      <c r="AA72" s="701">
        <v>46246200</v>
      </c>
      <c r="AB72" s="701">
        <v>46246200</v>
      </c>
    </row>
    <row r="73" spans="2:28">
      <c r="B73" s="759"/>
      <c r="C73" s="756"/>
      <c r="D73" s="756"/>
      <c r="E73" s="756"/>
      <c r="F73" s="756"/>
      <c r="G73" s="756"/>
      <c r="H73" s="750" t="s">
        <v>34</v>
      </c>
      <c r="I73" s="750" t="s">
        <v>2334</v>
      </c>
      <c r="J73" s="701"/>
      <c r="K73" s="701">
        <v>115615500</v>
      </c>
      <c r="L73" s="701">
        <v>115615500</v>
      </c>
      <c r="M73" s="701">
        <v>115615500</v>
      </c>
      <c r="N73" s="701">
        <v>115615500</v>
      </c>
      <c r="O73" s="701">
        <v>115615500</v>
      </c>
      <c r="P73" s="701">
        <v>115615500</v>
      </c>
      <c r="Q73" s="701">
        <v>115615500</v>
      </c>
      <c r="R73" s="701">
        <v>115615500</v>
      </c>
      <c r="S73" s="701">
        <v>115615500</v>
      </c>
      <c r="T73" s="701">
        <v>115615500</v>
      </c>
      <c r="U73" s="701">
        <v>98290500</v>
      </c>
      <c r="V73" s="701">
        <v>98290500</v>
      </c>
      <c r="W73" s="701">
        <v>92492400</v>
      </c>
      <c r="X73" s="701">
        <v>92492400</v>
      </c>
      <c r="Y73" s="701">
        <v>85377600</v>
      </c>
      <c r="Z73" s="701">
        <v>85377600</v>
      </c>
      <c r="AA73" s="701">
        <v>85377600</v>
      </c>
      <c r="AB73" s="701">
        <v>85377600</v>
      </c>
    </row>
    <row r="74" spans="2:28">
      <c r="B74" s="759"/>
      <c r="C74" s="756"/>
      <c r="D74" s="756"/>
      <c r="E74" s="756"/>
      <c r="F74" s="756"/>
      <c r="G74" s="756"/>
      <c r="H74" s="750" t="s">
        <v>218</v>
      </c>
      <c r="I74" s="750" t="s">
        <v>2342</v>
      </c>
      <c r="J74" s="701"/>
      <c r="K74" s="701">
        <v>173434800</v>
      </c>
      <c r="L74" s="701">
        <v>173434800</v>
      </c>
      <c r="M74" s="701">
        <v>173434800</v>
      </c>
      <c r="N74" s="701">
        <v>173434800</v>
      </c>
      <c r="O74" s="701">
        <v>173434800</v>
      </c>
      <c r="P74" s="701">
        <v>173434800</v>
      </c>
      <c r="Q74" s="701">
        <v>173434800</v>
      </c>
      <c r="R74" s="701">
        <v>173434800</v>
      </c>
      <c r="S74" s="701">
        <v>173434800</v>
      </c>
      <c r="T74" s="701">
        <v>173434800</v>
      </c>
      <c r="U74" s="701">
        <v>147424200</v>
      </c>
      <c r="V74" s="701">
        <v>147424200</v>
      </c>
      <c r="W74" s="701">
        <v>138738600</v>
      </c>
      <c r="X74" s="701">
        <v>138738600</v>
      </c>
      <c r="Y74" s="701">
        <v>131623800</v>
      </c>
      <c r="Z74" s="701">
        <v>131623800</v>
      </c>
      <c r="AA74" s="701">
        <v>131623800</v>
      </c>
      <c r="AB74" s="701">
        <v>131623800</v>
      </c>
    </row>
    <row r="75" spans="2:28">
      <c r="B75" s="759"/>
      <c r="C75" s="756"/>
      <c r="D75" s="756"/>
      <c r="E75" s="756"/>
      <c r="F75" s="756"/>
      <c r="G75" s="750" t="s">
        <v>1171</v>
      </c>
      <c r="H75" s="750" t="s">
        <v>32</v>
      </c>
      <c r="I75" s="750" t="s">
        <v>2339</v>
      </c>
      <c r="J75" s="701"/>
      <c r="K75" s="701">
        <v>57819300</v>
      </c>
      <c r="L75" s="701">
        <v>57819300</v>
      </c>
      <c r="M75" s="701">
        <v>57819300</v>
      </c>
      <c r="N75" s="701">
        <v>57819300</v>
      </c>
      <c r="O75" s="701">
        <v>57819300</v>
      </c>
      <c r="P75" s="701">
        <v>57819300</v>
      </c>
      <c r="Q75" s="701">
        <v>57819300</v>
      </c>
      <c r="R75" s="701">
        <v>57819300</v>
      </c>
      <c r="S75" s="701">
        <v>57819300</v>
      </c>
      <c r="T75" s="701">
        <v>57819300</v>
      </c>
      <c r="U75" s="701">
        <v>49133700</v>
      </c>
      <c r="V75" s="701">
        <v>49133700</v>
      </c>
      <c r="W75" s="701">
        <v>46246200</v>
      </c>
      <c r="X75" s="701">
        <v>46246200</v>
      </c>
      <c r="Y75" s="701">
        <v>39131400</v>
      </c>
      <c r="Z75" s="701">
        <v>39131400</v>
      </c>
      <c r="AA75" s="701">
        <v>39131400</v>
      </c>
      <c r="AB75" s="701">
        <v>39131400</v>
      </c>
    </row>
    <row r="76" spans="2:28">
      <c r="B76" s="759"/>
      <c r="C76" s="756"/>
      <c r="D76" s="756"/>
      <c r="E76" s="756"/>
      <c r="F76" s="756"/>
      <c r="G76" s="756"/>
      <c r="H76" s="750" t="s">
        <v>34</v>
      </c>
      <c r="I76" s="750" t="s">
        <v>2335</v>
      </c>
      <c r="J76" s="701"/>
      <c r="K76" s="701">
        <v>101385900</v>
      </c>
      <c r="L76" s="701">
        <v>101385900</v>
      </c>
      <c r="M76" s="701">
        <v>101385900</v>
      </c>
      <c r="N76" s="701">
        <v>101385900</v>
      </c>
      <c r="O76" s="701">
        <v>101385900</v>
      </c>
      <c r="P76" s="701">
        <v>101385900</v>
      </c>
      <c r="Q76" s="701">
        <v>101385900</v>
      </c>
      <c r="R76" s="701">
        <v>101385900</v>
      </c>
      <c r="S76" s="701">
        <v>101385900</v>
      </c>
      <c r="T76" s="701">
        <v>101385900</v>
      </c>
      <c r="U76" s="701">
        <v>86186100</v>
      </c>
      <c r="V76" s="701">
        <v>86186100</v>
      </c>
      <c r="W76" s="701">
        <v>81104100</v>
      </c>
      <c r="X76" s="701">
        <v>81104100</v>
      </c>
      <c r="Y76" s="701">
        <v>73989300</v>
      </c>
      <c r="Z76" s="701">
        <v>73989300</v>
      </c>
      <c r="AA76" s="701">
        <v>73989300</v>
      </c>
      <c r="AB76" s="701">
        <v>73989300</v>
      </c>
    </row>
    <row r="77" spans="2:28">
      <c r="B77" s="759"/>
      <c r="C77" s="756"/>
      <c r="D77" s="756"/>
      <c r="E77" s="756"/>
      <c r="F77" s="756"/>
      <c r="G77" s="756"/>
      <c r="H77" s="750" t="s">
        <v>218</v>
      </c>
      <c r="I77" s="750" t="s">
        <v>2343</v>
      </c>
      <c r="J77" s="701"/>
      <c r="K77" s="701">
        <v>152090400</v>
      </c>
      <c r="L77" s="701">
        <v>152090400</v>
      </c>
      <c r="M77" s="701">
        <v>152090400</v>
      </c>
      <c r="N77" s="701">
        <v>152090400</v>
      </c>
      <c r="O77" s="701">
        <v>152090400</v>
      </c>
      <c r="P77" s="701">
        <v>152090400</v>
      </c>
      <c r="Q77" s="701">
        <v>152090400</v>
      </c>
      <c r="R77" s="701">
        <v>152090400</v>
      </c>
      <c r="S77" s="701">
        <v>152090400</v>
      </c>
      <c r="T77" s="701">
        <v>152090400</v>
      </c>
      <c r="U77" s="701">
        <v>129290700</v>
      </c>
      <c r="V77" s="701">
        <v>129290700</v>
      </c>
      <c r="W77" s="701">
        <v>121667700</v>
      </c>
      <c r="X77" s="701">
        <v>121667700</v>
      </c>
      <c r="Y77" s="701">
        <v>114552900</v>
      </c>
      <c r="Z77" s="701">
        <v>114552900</v>
      </c>
      <c r="AA77" s="701">
        <v>114552900</v>
      </c>
      <c r="AB77" s="701">
        <v>114552900</v>
      </c>
    </row>
    <row r="78" spans="2:28">
      <c r="B78" s="759"/>
      <c r="C78" s="756"/>
      <c r="D78" s="756"/>
      <c r="E78" s="756"/>
      <c r="F78" s="756"/>
      <c r="G78" s="750" t="s">
        <v>290</v>
      </c>
      <c r="H78" s="750" t="s">
        <v>32</v>
      </c>
      <c r="I78" s="750" t="s">
        <v>2340</v>
      </c>
      <c r="J78" s="701"/>
      <c r="K78" s="701">
        <v>57819300</v>
      </c>
      <c r="L78" s="701">
        <v>57819300</v>
      </c>
      <c r="M78" s="701">
        <v>57819300</v>
      </c>
      <c r="N78" s="701">
        <v>57819300</v>
      </c>
      <c r="O78" s="701">
        <v>57819300</v>
      </c>
      <c r="P78" s="701">
        <v>57819300</v>
      </c>
      <c r="Q78" s="701">
        <v>57819300</v>
      </c>
      <c r="R78" s="701">
        <v>57819300</v>
      </c>
      <c r="S78" s="701">
        <v>57819300</v>
      </c>
      <c r="T78" s="701">
        <v>57819300</v>
      </c>
      <c r="U78" s="701">
        <v>49133700</v>
      </c>
      <c r="V78" s="701">
        <v>49133700</v>
      </c>
      <c r="W78" s="701">
        <v>46246200</v>
      </c>
      <c r="X78" s="701">
        <v>46246200</v>
      </c>
      <c r="Y78" s="701">
        <v>42688800</v>
      </c>
      <c r="Z78" s="701">
        <v>42688800</v>
      </c>
      <c r="AA78" s="701">
        <v>42688800</v>
      </c>
      <c r="AB78" s="701">
        <v>42688800</v>
      </c>
    </row>
    <row r="79" spans="2:28">
      <c r="B79" s="759"/>
      <c r="C79" s="756"/>
      <c r="D79" s="756"/>
      <c r="E79" s="756"/>
      <c r="F79" s="756"/>
      <c r="G79" s="756"/>
      <c r="H79" s="750" t="s">
        <v>34</v>
      </c>
      <c r="I79" s="750" t="s">
        <v>2336</v>
      </c>
      <c r="J79" s="701"/>
      <c r="K79" s="701">
        <v>97828500</v>
      </c>
      <c r="L79" s="701">
        <v>97828500</v>
      </c>
      <c r="M79" s="701">
        <v>97828500</v>
      </c>
      <c r="N79" s="701">
        <v>97828500</v>
      </c>
      <c r="O79" s="701">
        <v>97828500</v>
      </c>
      <c r="P79" s="701">
        <v>97828500</v>
      </c>
      <c r="Q79" s="701">
        <v>97828500</v>
      </c>
      <c r="R79" s="701">
        <v>97828500</v>
      </c>
      <c r="S79" s="701">
        <v>97828500</v>
      </c>
      <c r="T79" s="701">
        <v>97828500</v>
      </c>
      <c r="U79" s="701">
        <v>83160000</v>
      </c>
      <c r="V79" s="701">
        <v>83160000</v>
      </c>
      <c r="W79" s="701">
        <v>78262800</v>
      </c>
      <c r="X79" s="701">
        <v>78262800</v>
      </c>
      <c r="Y79" s="701">
        <v>74705400</v>
      </c>
      <c r="Z79" s="701">
        <v>74705400</v>
      </c>
      <c r="AA79" s="701">
        <v>74705400</v>
      </c>
      <c r="AB79" s="701">
        <v>74705400</v>
      </c>
    </row>
    <row r="80" spans="2:28">
      <c r="B80" s="759"/>
      <c r="C80" s="756"/>
      <c r="D80" s="756"/>
      <c r="E80" s="756"/>
      <c r="F80" s="756"/>
      <c r="G80" s="756"/>
      <c r="H80" s="750" t="s">
        <v>218</v>
      </c>
      <c r="I80" s="750" t="s">
        <v>2344</v>
      </c>
      <c r="J80" s="701"/>
      <c r="K80" s="701">
        <v>146754300</v>
      </c>
      <c r="L80" s="701">
        <v>146754300</v>
      </c>
      <c r="M80" s="701">
        <v>146754300</v>
      </c>
      <c r="N80" s="701">
        <v>146754300</v>
      </c>
      <c r="O80" s="701">
        <v>146754300</v>
      </c>
      <c r="P80" s="701">
        <v>146754300</v>
      </c>
      <c r="Q80" s="701">
        <v>146754300</v>
      </c>
      <c r="R80" s="701">
        <v>146754300</v>
      </c>
      <c r="S80" s="701">
        <v>146754300</v>
      </c>
      <c r="T80" s="701">
        <v>146754300</v>
      </c>
      <c r="U80" s="701">
        <v>124740000</v>
      </c>
      <c r="V80" s="701">
        <v>124740000</v>
      </c>
      <c r="W80" s="701">
        <v>117394200</v>
      </c>
      <c r="X80" s="701">
        <v>117394200</v>
      </c>
      <c r="Y80" s="701">
        <v>113836800</v>
      </c>
      <c r="Z80" s="701">
        <v>113836800</v>
      </c>
      <c r="AA80" s="701">
        <v>113836800</v>
      </c>
      <c r="AB80" s="701">
        <v>113836800</v>
      </c>
    </row>
    <row r="81" spans="2:28">
      <c r="B81" s="759"/>
      <c r="C81" s="756"/>
      <c r="D81" s="756"/>
      <c r="E81" s="756"/>
      <c r="F81" s="756"/>
      <c r="G81" s="750" t="s">
        <v>291</v>
      </c>
      <c r="H81" s="750" t="s">
        <v>32</v>
      </c>
      <c r="I81" s="750" t="s">
        <v>2341</v>
      </c>
      <c r="J81" s="701"/>
      <c r="K81" s="701">
        <v>48925800</v>
      </c>
      <c r="L81" s="701">
        <v>48925800</v>
      </c>
      <c r="M81" s="701">
        <v>48925800</v>
      </c>
      <c r="N81" s="701">
        <v>48925800</v>
      </c>
      <c r="O81" s="701">
        <v>48925800</v>
      </c>
      <c r="P81" s="701">
        <v>48925800</v>
      </c>
      <c r="Q81" s="701">
        <v>48925800</v>
      </c>
      <c r="R81" s="701">
        <v>48925800</v>
      </c>
      <c r="S81" s="701">
        <v>48925800</v>
      </c>
      <c r="T81" s="701">
        <v>48925800</v>
      </c>
      <c r="U81" s="701">
        <v>41580000</v>
      </c>
      <c r="V81" s="701">
        <v>41580000</v>
      </c>
      <c r="W81" s="701">
        <v>39131400</v>
      </c>
      <c r="X81" s="701">
        <v>39131400</v>
      </c>
      <c r="Y81" s="701">
        <v>35574000</v>
      </c>
      <c r="Z81" s="701">
        <v>35574000</v>
      </c>
      <c r="AA81" s="701">
        <v>35574000</v>
      </c>
      <c r="AB81" s="701">
        <v>35574000</v>
      </c>
    </row>
    <row r="82" spans="2:28">
      <c r="B82" s="759"/>
      <c r="C82" s="756"/>
      <c r="D82" s="756"/>
      <c r="E82" s="756"/>
      <c r="F82" s="756"/>
      <c r="G82" s="756"/>
      <c r="H82" s="750" t="s">
        <v>34</v>
      </c>
      <c r="I82" s="750" t="s">
        <v>2337</v>
      </c>
      <c r="J82" s="701"/>
      <c r="K82" s="701">
        <v>83598900</v>
      </c>
      <c r="L82" s="701">
        <v>83598900</v>
      </c>
      <c r="M82" s="701">
        <v>83598900</v>
      </c>
      <c r="N82" s="701">
        <v>83598900</v>
      </c>
      <c r="O82" s="701">
        <v>83598900</v>
      </c>
      <c r="P82" s="701">
        <v>83598900</v>
      </c>
      <c r="Q82" s="701">
        <v>83598900</v>
      </c>
      <c r="R82" s="701">
        <v>83598900</v>
      </c>
      <c r="S82" s="701">
        <v>83598900</v>
      </c>
      <c r="T82" s="701">
        <v>83598900</v>
      </c>
      <c r="U82" s="701">
        <v>71078700</v>
      </c>
      <c r="V82" s="701">
        <v>71078700</v>
      </c>
      <c r="W82" s="701">
        <v>66874500</v>
      </c>
      <c r="X82" s="701">
        <v>66874500</v>
      </c>
      <c r="Y82" s="701">
        <v>63317100</v>
      </c>
      <c r="Z82" s="701">
        <v>63317100</v>
      </c>
      <c r="AA82" s="701">
        <v>63317100</v>
      </c>
      <c r="AB82" s="701">
        <v>63317100</v>
      </c>
    </row>
    <row r="83" spans="2:28">
      <c r="B83" s="759"/>
      <c r="C83" s="756"/>
      <c r="D83" s="756"/>
      <c r="E83" s="756"/>
      <c r="F83" s="756"/>
      <c r="G83" s="756"/>
      <c r="H83" s="750" t="s">
        <v>218</v>
      </c>
      <c r="I83" s="750" t="s">
        <v>2345</v>
      </c>
      <c r="J83" s="701"/>
      <c r="K83" s="701">
        <v>125409900</v>
      </c>
      <c r="L83" s="701">
        <v>125409900</v>
      </c>
      <c r="M83" s="701">
        <v>125409900</v>
      </c>
      <c r="N83" s="701">
        <v>125409900</v>
      </c>
      <c r="O83" s="701">
        <v>125409900</v>
      </c>
      <c r="P83" s="701">
        <v>125409900</v>
      </c>
      <c r="Q83" s="701">
        <v>125409900</v>
      </c>
      <c r="R83" s="701">
        <v>125409900</v>
      </c>
      <c r="S83" s="701">
        <v>125409900</v>
      </c>
      <c r="T83" s="701">
        <v>125409900</v>
      </c>
      <c r="U83" s="701">
        <v>106606500</v>
      </c>
      <c r="V83" s="701">
        <v>106606500</v>
      </c>
      <c r="W83" s="701">
        <v>100323300</v>
      </c>
      <c r="X83" s="701">
        <v>100323300</v>
      </c>
      <c r="Y83" s="701">
        <v>96765900</v>
      </c>
      <c r="Z83" s="701">
        <v>96765900</v>
      </c>
      <c r="AA83" s="701">
        <v>96765900</v>
      </c>
      <c r="AB83" s="701">
        <v>96765900</v>
      </c>
    </row>
    <row r="84" spans="2:28">
      <c r="B84" s="751">
        <v>4007</v>
      </c>
      <c r="C84" s="750" t="s">
        <v>1148</v>
      </c>
      <c r="D84" s="750" t="s">
        <v>552</v>
      </c>
      <c r="E84" s="750" t="s">
        <v>41</v>
      </c>
      <c r="F84" s="750"/>
      <c r="G84" s="750" t="s">
        <v>1170</v>
      </c>
      <c r="H84" s="750" t="s">
        <v>32</v>
      </c>
      <c r="I84" s="750" t="s">
        <v>2350</v>
      </c>
      <c r="J84" s="701"/>
      <c r="K84" s="701">
        <v>353106600</v>
      </c>
      <c r="L84" s="701">
        <v>353106600</v>
      </c>
      <c r="M84" s="701">
        <v>353106600</v>
      </c>
      <c r="N84" s="701">
        <v>353106600</v>
      </c>
      <c r="O84" s="701">
        <v>353106600</v>
      </c>
      <c r="P84" s="701">
        <v>353106600</v>
      </c>
      <c r="Q84" s="701">
        <v>353106600</v>
      </c>
      <c r="R84" s="701">
        <v>353106600</v>
      </c>
      <c r="S84" s="701">
        <v>353106600</v>
      </c>
      <c r="T84" s="701">
        <v>353106600</v>
      </c>
      <c r="U84" s="701">
        <v>300138300</v>
      </c>
      <c r="V84" s="701">
        <v>300138300</v>
      </c>
      <c r="W84" s="701">
        <v>282489900</v>
      </c>
      <c r="X84" s="701">
        <v>282489900</v>
      </c>
      <c r="Y84" s="701">
        <v>244836900</v>
      </c>
      <c r="Z84" s="701">
        <v>244836900</v>
      </c>
      <c r="AA84" s="701">
        <v>244836900</v>
      </c>
      <c r="AB84" s="701">
        <v>244836900</v>
      </c>
    </row>
    <row r="85" spans="2:28">
      <c r="B85" s="759"/>
      <c r="C85" s="756"/>
      <c r="D85" s="756"/>
      <c r="E85" s="756"/>
      <c r="F85" s="756"/>
      <c r="G85" s="756"/>
      <c r="H85" s="750" t="s">
        <v>34</v>
      </c>
      <c r="I85" s="750" t="s">
        <v>2346</v>
      </c>
      <c r="J85" s="701"/>
      <c r="K85" s="701">
        <v>612057600</v>
      </c>
      <c r="L85" s="701">
        <v>612057600</v>
      </c>
      <c r="M85" s="701">
        <v>612057600</v>
      </c>
      <c r="N85" s="701">
        <v>612057600</v>
      </c>
      <c r="O85" s="701">
        <v>612057600</v>
      </c>
      <c r="P85" s="701">
        <v>612057600</v>
      </c>
      <c r="Q85" s="701">
        <v>612057600</v>
      </c>
      <c r="R85" s="701">
        <v>612057600</v>
      </c>
      <c r="S85" s="701">
        <v>612057600</v>
      </c>
      <c r="T85" s="701">
        <v>612057600</v>
      </c>
      <c r="U85" s="701">
        <v>520235100</v>
      </c>
      <c r="V85" s="701">
        <v>520235100</v>
      </c>
      <c r="W85" s="701">
        <v>489650700</v>
      </c>
      <c r="X85" s="701">
        <v>489650700</v>
      </c>
      <c r="Y85" s="701">
        <v>451974600</v>
      </c>
      <c r="Z85" s="701">
        <v>451974600</v>
      </c>
      <c r="AA85" s="701">
        <v>451974600</v>
      </c>
      <c r="AB85" s="701">
        <v>451974600</v>
      </c>
    </row>
    <row r="86" spans="2:28">
      <c r="B86" s="759"/>
      <c r="C86" s="756"/>
      <c r="D86" s="756"/>
      <c r="E86" s="756"/>
      <c r="F86" s="756"/>
      <c r="G86" s="756"/>
      <c r="H86" s="750" t="s">
        <v>218</v>
      </c>
      <c r="I86" s="750" t="s">
        <v>2354</v>
      </c>
      <c r="J86" s="701"/>
      <c r="K86" s="701">
        <v>918063300</v>
      </c>
      <c r="L86" s="701">
        <v>918063300</v>
      </c>
      <c r="M86" s="701">
        <v>918063300</v>
      </c>
      <c r="N86" s="701">
        <v>918063300</v>
      </c>
      <c r="O86" s="701">
        <v>918063300</v>
      </c>
      <c r="P86" s="701">
        <v>918063300</v>
      </c>
      <c r="Q86" s="701">
        <v>918063300</v>
      </c>
      <c r="R86" s="701">
        <v>918063300</v>
      </c>
      <c r="S86" s="701">
        <v>918063300</v>
      </c>
      <c r="T86" s="701">
        <v>918063300</v>
      </c>
      <c r="U86" s="701">
        <v>780364200</v>
      </c>
      <c r="V86" s="701">
        <v>780364200</v>
      </c>
      <c r="W86" s="701">
        <v>734441400</v>
      </c>
      <c r="X86" s="701">
        <v>734441400</v>
      </c>
      <c r="Y86" s="701">
        <v>696788400</v>
      </c>
      <c r="Z86" s="701">
        <v>696788400</v>
      </c>
      <c r="AA86" s="701">
        <v>696788400</v>
      </c>
      <c r="AB86" s="701">
        <v>696788400</v>
      </c>
    </row>
    <row r="87" spans="2:28">
      <c r="B87" s="759"/>
      <c r="C87" s="756"/>
      <c r="D87" s="756"/>
      <c r="E87" s="756"/>
      <c r="F87" s="756"/>
      <c r="G87" s="750" t="s">
        <v>1171</v>
      </c>
      <c r="H87" s="750" t="s">
        <v>32</v>
      </c>
      <c r="I87" s="750" t="s">
        <v>2351</v>
      </c>
      <c r="J87" s="701"/>
      <c r="K87" s="701">
        <v>306005700</v>
      </c>
      <c r="L87" s="701">
        <v>306005700</v>
      </c>
      <c r="M87" s="701">
        <v>306005700</v>
      </c>
      <c r="N87" s="701">
        <v>306005700</v>
      </c>
      <c r="O87" s="701">
        <v>306005700</v>
      </c>
      <c r="P87" s="701">
        <v>306005700</v>
      </c>
      <c r="Q87" s="701">
        <v>306005700</v>
      </c>
      <c r="R87" s="701">
        <v>306005700</v>
      </c>
      <c r="S87" s="701">
        <v>306005700</v>
      </c>
      <c r="T87" s="701">
        <v>306005700</v>
      </c>
      <c r="U87" s="701">
        <v>260129100</v>
      </c>
      <c r="V87" s="701">
        <v>260129100</v>
      </c>
      <c r="W87" s="701">
        <v>244836900</v>
      </c>
      <c r="X87" s="701">
        <v>244836900</v>
      </c>
      <c r="Y87" s="701">
        <v>207137700</v>
      </c>
      <c r="Z87" s="701">
        <v>207137700</v>
      </c>
      <c r="AA87" s="701">
        <v>207137700</v>
      </c>
      <c r="AB87" s="701">
        <v>207137700</v>
      </c>
    </row>
    <row r="88" spans="2:28">
      <c r="B88" s="759"/>
      <c r="C88" s="756"/>
      <c r="D88" s="756"/>
      <c r="E88" s="756"/>
      <c r="F88" s="756"/>
      <c r="G88" s="756"/>
      <c r="H88" s="750" t="s">
        <v>34</v>
      </c>
      <c r="I88" s="750" t="s">
        <v>2347</v>
      </c>
      <c r="J88" s="701"/>
      <c r="K88" s="701">
        <v>536705400</v>
      </c>
      <c r="L88" s="701">
        <v>536705400</v>
      </c>
      <c r="M88" s="701">
        <v>536705400</v>
      </c>
      <c r="N88" s="701">
        <v>536705400</v>
      </c>
      <c r="O88" s="701">
        <v>536705400</v>
      </c>
      <c r="P88" s="701">
        <v>536705400</v>
      </c>
      <c r="Q88" s="701">
        <v>536705400</v>
      </c>
      <c r="R88" s="701">
        <v>536705400</v>
      </c>
      <c r="S88" s="701">
        <v>536705400</v>
      </c>
      <c r="T88" s="701">
        <v>536705400</v>
      </c>
      <c r="U88" s="701">
        <v>456201900</v>
      </c>
      <c r="V88" s="701">
        <v>456201900</v>
      </c>
      <c r="W88" s="701">
        <v>429382800</v>
      </c>
      <c r="X88" s="701">
        <v>429382800</v>
      </c>
      <c r="Y88" s="701">
        <v>391729800</v>
      </c>
      <c r="Z88" s="701">
        <v>391729800</v>
      </c>
      <c r="AA88" s="701">
        <v>391729800</v>
      </c>
      <c r="AB88" s="701">
        <v>391729800</v>
      </c>
    </row>
    <row r="89" spans="2:28">
      <c r="B89" s="759"/>
      <c r="C89" s="756"/>
      <c r="D89" s="756"/>
      <c r="E89" s="756"/>
      <c r="F89" s="756"/>
      <c r="G89" s="756"/>
      <c r="H89" s="750" t="s">
        <v>218</v>
      </c>
      <c r="I89" s="750" t="s">
        <v>2355</v>
      </c>
      <c r="J89" s="701"/>
      <c r="K89" s="701">
        <v>805081200</v>
      </c>
      <c r="L89" s="701">
        <v>805081200</v>
      </c>
      <c r="M89" s="701">
        <v>805081200</v>
      </c>
      <c r="N89" s="701">
        <v>805081200</v>
      </c>
      <c r="O89" s="701">
        <v>805081200</v>
      </c>
      <c r="P89" s="701">
        <v>805081200</v>
      </c>
      <c r="Q89" s="701">
        <v>805081200</v>
      </c>
      <c r="R89" s="701">
        <v>805081200</v>
      </c>
      <c r="S89" s="701">
        <v>805081200</v>
      </c>
      <c r="T89" s="701">
        <v>805081200</v>
      </c>
      <c r="U89" s="701">
        <v>684314400</v>
      </c>
      <c r="V89" s="701">
        <v>684314400</v>
      </c>
      <c r="W89" s="701">
        <v>644074200</v>
      </c>
      <c r="X89" s="701">
        <v>644074200</v>
      </c>
      <c r="Y89" s="701">
        <v>606421200</v>
      </c>
      <c r="Z89" s="701">
        <v>606421200</v>
      </c>
      <c r="AA89" s="701">
        <v>606421200</v>
      </c>
      <c r="AB89" s="701">
        <v>606421200</v>
      </c>
    </row>
    <row r="90" spans="2:28">
      <c r="B90" s="759"/>
      <c r="C90" s="756"/>
      <c r="D90" s="756"/>
      <c r="E90" s="756"/>
      <c r="F90" s="756"/>
      <c r="G90" s="750" t="s">
        <v>290</v>
      </c>
      <c r="H90" s="750" t="s">
        <v>32</v>
      </c>
      <c r="I90" s="750" t="s">
        <v>2352</v>
      </c>
      <c r="J90" s="701"/>
      <c r="K90" s="701">
        <v>306005700</v>
      </c>
      <c r="L90" s="701">
        <v>306005700</v>
      </c>
      <c r="M90" s="701">
        <v>306005700</v>
      </c>
      <c r="N90" s="701">
        <v>306005700</v>
      </c>
      <c r="O90" s="701">
        <v>306005700</v>
      </c>
      <c r="P90" s="701">
        <v>306005700</v>
      </c>
      <c r="Q90" s="701">
        <v>306005700</v>
      </c>
      <c r="R90" s="701">
        <v>306005700</v>
      </c>
      <c r="S90" s="701">
        <v>306005700</v>
      </c>
      <c r="T90" s="701">
        <v>306005700</v>
      </c>
      <c r="U90" s="701">
        <v>260129100</v>
      </c>
      <c r="V90" s="701">
        <v>260129100</v>
      </c>
      <c r="W90" s="701">
        <v>244836900</v>
      </c>
      <c r="X90" s="701">
        <v>244836900</v>
      </c>
      <c r="Y90" s="701">
        <v>225987300</v>
      </c>
      <c r="Z90" s="701">
        <v>225987300</v>
      </c>
      <c r="AA90" s="701">
        <v>225987300</v>
      </c>
      <c r="AB90" s="701">
        <v>225987300</v>
      </c>
    </row>
    <row r="91" spans="2:28">
      <c r="B91" s="759"/>
      <c r="C91" s="756"/>
      <c r="D91" s="756"/>
      <c r="E91" s="756"/>
      <c r="F91" s="756"/>
      <c r="G91" s="756"/>
      <c r="H91" s="750" t="s">
        <v>34</v>
      </c>
      <c r="I91" s="750" t="s">
        <v>2348</v>
      </c>
      <c r="J91" s="701"/>
      <c r="K91" s="701">
        <v>517878900</v>
      </c>
      <c r="L91" s="701">
        <v>517878900</v>
      </c>
      <c r="M91" s="701">
        <v>517878900</v>
      </c>
      <c r="N91" s="701">
        <v>517878900</v>
      </c>
      <c r="O91" s="701">
        <v>517878900</v>
      </c>
      <c r="P91" s="701">
        <v>517878900</v>
      </c>
      <c r="Q91" s="701">
        <v>517878900</v>
      </c>
      <c r="R91" s="701">
        <v>517878900</v>
      </c>
      <c r="S91" s="701">
        <v>517878900</v>
      </c>
      <c r="T91" s="701">
        <v>517878900</v>
      </c>
      <c r="U91" s="701">
        <v>440193600</v>
      </c>
      <c r="V91" s="701">
        <v>440193600</v>
      </c>
      <c r="W91" s="701">
        <v>414321600</v>
      </c>
      <c r="X91" s="701">
        <v>414321600</v>
      </c>
      <c r="Y91" s="701">
        <v>395472000</v>
      </c>
      <c r="Z91" s="701">
        <v>395472000</v>
      </c>
      <c r="AA91" s="701">
        <v>395472000</v>
      </c>
      <c r="AB91" s="701">
        <v>395472000</v>
      </c>
    </row>
    <row r="92" spans="2:28">
      <c r="B92" s="759"/>
      <c r="C92" s="756"/>
      <c r="D92" s="756"/>
      <c r="E92" s="756"/>
      <c r="F92" s="756"/>
      <c r="G92" s="756"/>
      <c r="H92" s="750" t="s">
        <v>218</v>
      </c>
      <c r="I92" s="750" t="s">
        <v>2356</v>
      </c>
      <c r="J92" s="701"/>
      <c r="K92" s="701">
        <v>776829900</v>
      </c>
      <c r="L92" s="701">
        <v>776829900</v>
      </c>
      <c r="M92" s="701">
        <v>776829900</v>
      </c>
      <c r="N92" s="701">
        <v>776829900</v>
      </c>
      <c r="O92" s="701">
        <v>776829900</v>
      </c>
      <c r="P92" s="701">
        <v>776829900</v>
      </c>
      <c r="Q92" s="701">
        <v>776829900</v>
      </c>
      <c r="R92" s="701">
        <v>776829900</v>
      </c>
      <c r="S92" s="701">
        <v>776829900</v>
      </c>
      <c r="T92" s="701">
        <v>776829900</v>
      </c>
      <c r="U92" s="701">
        <v>660313500</v>
      </c>
      <c r="V92" s="701">
        <v>660313500</v>
      </c>
      <c r="W92" s="701">
        <v>621459300</v>
      </c>
      <c r="X92" s="701">
        <v>621459300</v>
      </c>
      <c r="Y92" s="701">
        <v>602632800</v>
      </c>
      <c r="Z92" s="701">
        <v>602632800</v>
      </c>
      <c r="AA92" s="701">
        <v>602632800</v>
      </c>
      <c r="AB92" s="701">
        <v>602632800</v>
      </c>
    </row>
    <row r="93" spans="2:28">
      <c r="B93" s="759"/>
      <c r="C93" s="756"/>
      <c r="D93" s="756"/>
      <c r="E93" s="756"/>
      <c r="F93" s="756"/>
      <c r="G93" s="750" t="s">
        <v>291</v>
      </c>
      <c r="H93" s="750" t="s">
        <v>32</v>
      </c>
      <c r="I93" s="750" t="s">
        <v>2353</v>
      </c>
      <c r="J93" s="701"/>
      <c r="K93" s="701">
        <v>258951000</v>
      </c>
      <c r="L93" s="701">
        <v>258951000</v>
      </c>
      <c r="M93" s="701">
        <v>258951000</v>
      </c>
      <c r="N93" s="701">
        <v>258951000</v>
      </c>
      <c r="O93" s="701">
        <v>258951000</v>
      </c>
      <c r="P93" s="701">
        <v>258951000</v>
      </c>
      <c r="Q93" s="701">
        <v>258951000</v>
      </c>
      <c r="R93" s="701">
        <v>258951000</v>
      </c>
      <c r="S93" s="701">
        <v>258951000</v>
      </c>
      <c r="T93" s="701">
        <v>258951000</v>
      </c>
      <c r="U93" s="701">
        <v>220096800</v>
      </c>
      <c r="V93" s="701">
        <v>220096800</v>
      </c>
      <c r="W93" s="701">
        <v>207137700</v>
      </c>
      <c r="X93" s="701">
        <v>207137700</v>
      </c>
      <c r="Y93" s="701">
        <v>188311200</v>
      </c>
      <c r="Z93" s="701">
        <v>188311200</v>
      </c>
      <c r="AA93" s="701">
        <v>188311200</v>
      </c>
      <c r="AB93" s="701">
        <v>188311200</v>
      </c>
    </row>
    <row r="94" spans="2:28">
      <c r="B94" s="759"/>
      <c r="C94" s="756"/>
      <c r="D94" s="756"/>
      <c r="E94" s="756"/>
      <c r="F94" s="756"/>
      <c r="G94" s="756"/>
      <c r="H94" s="750" t="s">
        <v>34</v>
      </c>
      <c r="I94" s="750" t="s">
        <v>2349</v>
      </c>
      <c r="J94" s="701"/>
      <c r="K94" s="701">
        <v>442572900</v>
      </c>
      <c r="L94" s="701">
        <v>442572900</v>
      </c>
      <c r="M94" s="701">
        <v>442572900</v>
      </c>
      <c r="N94" s="701">
        <v>442572900</v>
      </c>
      <c r="O94" s="701">
        <v>442572900</v>
      </c>
      <c r="P94" s="701">
        <v>442572900</v>
      </c>
      <c r="Q94" s="701">
        <v>442572900</v>
      </c>
      <c r="R94" s="701">
        <v>442572900</v>
      </c>
      <c r="S94" s="701">
        <v>442572900</v>
      </c>
      <c r="T94" s="701">
        <v>442572900</v>
      </c>
      <c r="U94" s="701">
        <v>376160400</v>
      </c>
      <c r="V94" s="701">
        <v>376160400</v>
      </c>
      <c r="W94" s="701">
        <v>354030600</v>
      </c>
      <c r="X94" s="701">
        <v>354030600</v>
      </c>
      <c r="Y94" s="701">
        <v>335204100</v>
      </c>
      <c r="Z94" s="701">
        <v>335204100</v>
      </c>
      <c r="AA94" s="701">
        <v>335204100</v>
      </c>
      <c r="AB94" s="701">
        <v>335204100</v>
      </c>
    </row>
    <row r="95" spans="2:28">
      <c r="B95" s="759"/>
      <c r="C95" s="756"/>
      <c r="D95" s="756"/>
      <c r="E95" s="756"/>
      <c r="F95" s="756"/>
      <c r="G95" s="756"/>
      <c r="H95" s="750" t="s">
        <v>218</v>
      </c>
      <c r="I95" s="750" t="s">
        <v>2357</v>
      </c>
      <c r="J95" s="701"/>
      <c r="K95" s="701">
        <v>663847800</v>
      </c>
      <c r="L95" s="701">
        <v>663847800</v>
      </c>
      <c r="M95" s="701">
        <v>663847800</v>
      </c>
      <c r="N95" s="701">
        <v>663847800</v>
      </c>
      <c r="O95" s="701">
        <v>663847800</v>
      </c>
      <c r="P95" s="701">
        <v>663847800</v>
      </c>
      <c r="Q95" s="701">
        <v>663847800</v>
      </c>
      <c r="R95" s="701">
        <v>663847800</v>
      </c>
      <c r="S95" s="701">
        <v>663847800</v>
      </c>
      <c r="T95" s="701">
        <v>663847800</v>
      </c>
      <c r="U95" s="701">
        <v>564263700</v>
      </c>
      <c r="V95" s="701">
        <v>564263700</v>
      </c>
      <c r="W95" s="701">
        <v>531069000</v>
      </c>
      <c r="X95" s="701">
        <v>531069000</v>
      </c>
      <c r="Y95" s="701">
        <v>512242500</v>
      </c>
      <c r="Z95" s="701">
        <v>512242500</v>
      </c>
      <c r="AA95" s="701">
        <v>512242500</v>
      </c>
      <c r="AB95" s="701">
        <v>512242500</v>
      </c>
    </row>
    <row r="96" spans="2:28">
      <c r="B96" s="751">
        <v>4012</v>
      </c>
      <c r="C96" s="750" t="s">
        <v>1149</v>
      </c>
      <c r="D96" s="750" t="s">
        <v>552</v>
      </c>
      <c r="E96" s="750" t="s">
        <v>41</v>
      </c>
      <c r="F96" s="750"/>
      <c r="G96" s="750" t="s">
        <v>1170</v>
      </c>
      <c r="H96" s="750" t="s">
        <v>32</v>
      </c>
      <c r="I96" s="750" t="s">
        <v>2362</v>
      </c>
      <c r="J96" s="701"/>
      <c r="K96" s="701">
        <v>389165700</v>
      </c>
      <c r="L96" s="701">
        <v>389165700</v>
      </c>
      <c r="M96" s="701">
        <v>389165700</v>
      </c>
      <c r="N96" s="701">
        <v>389165700</v>
      </c>
      <c r="O96" s="701">
        <v>389165700</v>
      </c>
      <c r="P96" s="701">
        <v>389165700</v>
      </c>
      <c r="Q96" s="701">
        <v>389165700</v>
      </c>
      <c r="R96" s="701">
        <v>389165700</v>
      </c>
      <c r="S96" s="701">
        <v>389165700</v>
      </c>
      <c r="T96" s="701">
        <v>389165700</v>
      </c>
      <c r="U96" s="701">
        <v>330792000</v>
      </c>
      <c r="V96" s="701">
        <v>330792000</v>
      </c>
      <c r="W96" s="701">
        <v>311318700</v>
      </c>
      <c r="X96" s="701">
        <v>311318700</v>
      </c>
      <c r="Y96" s="701">
        <v>269831100</v>
      </c>
      <c r="Z96" s="701">
        <v>269831100</v>
      </c>
      <c r="AA96" s="701">
        <v>269831100</v>
      </c>
      <c r="AB96" s="701">
        <v>269831100</v>
      </c>
    </row>
    <row r="97" spans="2:28">
      <c r="B97" s="759"/>
      <c r="C97" s="756"/>
      <c r="D97" s="756"/>
      <c r="E97" s="756"/>
      <c r="F97" s="756"/>
      <c r="G97" s="756"/>
      <c r="H97" s="750" t="s">
        <v>34</v>
      </c>
      <c r="I97" s="750" t="s">
        <v>2358</v>
      </c>
      <c r="J97" s="701"/>
      <c r="K97" s="701">
        <v>674566200</v>
      </c>
      <c r="L97" s="701">
        <v>674566200</v>
      </c>
      <c r="M97" s="701">
        <v>674566200</v>
      </c>
      <c r="N97" s="701">
        <v>674566200</v>
      </c>
      <c r="O97" s="701">
        <v>674566200</v>
      </c>
      <c r="P97" s="701">
        <v>674566200</v>
      </c>
      <c r="Q97" s="701">
        <v>674566200</v>
      </c>
      <c r="R97" s="701">
        <v>674566200</v>
      </c>
      <c r="S97" s="701">
        <v>674566200</v>
      </c>
      <c r="T97" s="701">
        <v>674566200</v>
      </c>
      <c r="U97" s="701">
        <v>573388200</v>
      </c>
      <c r="V97" s="701">
        <v>573388200</v>
      </c>
      <c r="W97" s="701">
        <v>539639100</v>
      </c>
      <c r="X97" s="701">
        <v>539639100</v>
      </c>
      <c r="Y97" s="701">
        <v>498128400</v>
      </c>
      <c r="Z97" s="701">
        <v>498128400</v>
      </c>
      <c r="AA97" s="701">
        <v>498128400</v>
      </c>
      <c r="AB97" s="701">
        <v>498128400</v>
      </c>
    </row>
    <row r="98" spans="2:28">
      <c r="B98" s="759"/>
      <c r="C98" s="756"/>
      <c r="D98" s="756"/>
      <c r="E98" s="756"/>
      <c r="F98" s="756"/>
      <c r="G98" s="756"/>
      <c r="H98" s="750" t="s">
        <v>218</v>
      </c>
      <c r="I98" s="750" t="s">
        <v>2366</v>
      </c>
      <c r="J98" s="701"/>
      <c r="K98" s="701">
        <v>1011826200</v>
      </c>
      <c r="L98" s="701">
        <v>1011826200</v>
      </c>
      <c r="M98" s="701">
        <v>1011826200</v>
      </c>
      <c r="N98" s="701">
        <v>1011826200</v>
      </c>
      <c r="O98" s="701">
        <v>1011826200</v>
      </c>
      <c r="P98" s="701">
        <v>1011826200</v>
      </c>
      <c r="Q98" s="701">
        <v>1011826200</v>
      </c>
      <c r="R98" s="701">
        <v>1011826200</v>
      </c>
      <c r="S98" s="701">
        <v>1011826200</v>
      </c>
      <c r="T98" s="701">
        <v>1011826200</v>
      </c>
      <c r="U98" s="701">
        <v>860059200</v>
      </c>
      <c r="V98" s="701">
        <v>860059200</v>
      </c>
      <c r="W98" s="701">
        <v>809470200</v>
      </c>
      <c r="X98" s="701">
        <v>809470200</v>
      </c>
      <c r="Y98" s="701">
        <v>767936400</v>
      </c>
      <c r="Z98" s="701">
        <v>767936400</v>
      </c>
      <c r="AA98" s="701">
        <v>767936400</v>
      </c>
      <c r="AB98" s="701">
        <v>767936400</v>
      </c>
    </row>
    <row r="99" spans="2:28">
      <c r="B99" s="759"/>
      <c r="C99" s="756"/>
      <c r="D99" s="756"/>
      <c r="E99" s="756"/>
      <c r="F99" s="756"/>
      <c r="G99" s="750" t="s">
        <v>1171</v>
      </c>
      <c r="H99" s="750" t="s">
        <v>32</v>
      </c>
      <c r="I99" s="750" t="s">
        <v>2363</v>
      </c>
      <c r="J99" s="701"/>
      <c r="K99" s="701">
        <v>337260000</v>
      </c>
      <c r="L99" s="701">
        <v>337260000</v>
      </c>
      <c r="M99" s="701">
        <v>337260000</v>
      </c>
      <c r="N99" s="701">
        <v>337260000</v>
      </c>
      <c r="O99" s="701">
        <v>337260000</v>
      </c>
      <c r="P99" s="701">
        <v>337260000</v>
      </c>
      <c r="Q99" s="701">
        <v>337260000</v>
      </c>
      <c r="R99" s="701">
        <v>337260000</v>
      </c>
      <c r="S99" s="701">
        <v>337260000</v>
      </c>
      <c r="T99" s="701">
        <v>337260000</v>
      </c>
      <c r="U99" s="701">
        <v>286671000</v>
      </c>
      <c r="V99" s="701">
        <v>286671000</v>
      </c>
      <c r="W99" s="701">
        <v>269831100</v>
      </c>
      <c r="X99" s="701">
        <v>269831100</v>
      </c>
      <c r="Y99" s="701">
        <v>228320400</v>
      </c>
      <c r="Z99" s="701">
        <v>228320400</v>
      </c>
      <c r="AA99" s="701">
        <v>228320400</v>
      </c>
      <c r="AB99" s="701">
        <v>228320400</v>
      </c>
    </row>
    <row r="100" spans="2:28">
      <c r="B100" s="759"/>
      <c r="C100" s="756"/>
      <c r="D100" s="756"/>
      <c r="E100" s="756"/>
      <c r="F100" s="756"/>
      <c r="G100" s="756"/>
      <c r="H100" s="750" t="s">
        <v>34</v>
      </c>
      <c r="I100" s="750" t="s">
        <v>2359</v>
      </c>
      <c r="J100" s="701"/>
      <c r="K100" s="701">
        <v>591521700</v>
      </c>
      <c r="L100" s="701">
        <v>591521700</v>
      </c>
      <c r="M100" s="701">
        <v>591521700</v>
      </c>
      <c r="N100" s="701">
        <v>591521700</v>
      </c>
      <c r="O100" s="701">
        <v>591521700</v>
      </c>
      <c r="P100" s="701">
        <v>591521700</v>
      </c>
      <c r="Q100" s="701">
        <v>591521700</v>
      </c>
      <c r="R100" s="701">
        <v>591521700</v>
      </c>
      <c r="S100" s="701">
        <v>591521700</v>
      </c>
      <c r="T100" s="701">
        <v>591521700</v>
      </c>
      <c r="U100" s="701">
        <v>502794600</v>
      </c>
      <c r="V100" s="701">
        <v>502794600</v>
      </c>
      <c r="W100" s="701">
        <v>473203500</v>
      </c>
      <c r="X100" s="701">
        <v>473203500</v>
      </c>
      <c r="Y100" s="701">
        <v>431715900</v>
      </c>
      <c r="Z100" s="701">
        <v>431715900</v>
      </c>
      <c r="AA100" s="701">
        <v>431715900</v>
      </c>
      <c r="AB100" s="701">
        <v>431715900</v>
      </c>
    </row>
    <row r="101" spans="2:28">
      <c r="B101" s="759"/>
      <c r="C101" s="756"/>
      <c r="D101" s="756"/>
      <c r="E101" s="756"/>
      <c r="F101" s="756"/>
      <c r="G101" s="756"/>
      <c r="H101" s="750" t="s">
        <v>218</v>
      </c>
      <c r="I101" s="750" t="s">
        <v>2367</v>
      </c>
      <c r="J101" s="701"/>
      <c r="K101" s="701">
        <v>887294100</v>
      </c>
      <c r="L101" s="701">
        <v>887294100</v>
      </c>
      <c r="M101" s="701">
        <v>887294100</v>
      </c>
      <c r="N101" s="701">
        <v>887294100</v>
      </c>
      <c r="O101" s="701">
        <v>887294100</v>
      </c>
      <c r="P101" s="701">
        <v>887294100</v>
      </c>
      <c r="Q101" s="701">
        <v>887294100</v>
      </c>
      <c r="R101" s="701">
        <v>887294100</v>
      </c>
      <c r="S101" s="701">
        <v>887294100</v>
      </c>
      <c r="T101" s="701">
        <v>887294100</v>
      </c>
      <c r="U101" s="701">
        <v>754191900</v>
      </c>
      <c r="V101" s="701">
        <v>754191900</v>
      </c>
      <c r="W101" s="701">
        <v>709839900</v>
      </c>
      <c r="X101" s="701">
        <v>709839900</v>
      </c>
      <c r="Y101" s="701">
        <v>668306100</v>
      </c>
      <c r="Z101" s="701">
        <v>668306100</v>
      </c>
      <c r="AA101" s="701">
        <v>668306100</v>
      </c>
      <c r="AB101" s="701">
        <v>668306100</v>
      </c>
    </row>
    <row r="102" spans="2:28">
      <c r="B102" s="759"/>
      <c r="C102" s="756"/>
      <c r="D102" s="756"/>
      <c r="E102" s="756"/>
      <c r="F102" s="756"/>
      <c r="G102" s="750" t="s">
        <v>290</v>
      </c>
      <c r="H102" s="750" t="s">
        <v>32</v>
      </c>
      <c r="I102" s="750" t="s">
        <v>2364</v>
      </c>
      <c r="J102" s="701"/>
      <c r="K102" s="701">
        <v>337260000</v>
      </c>
      <c r="L102" s="701">
        <v>337260000</v>
      </c>
      <c r="M102" s="701">
        <v>337260000</v>
      </c>
      <c r="N102" s="701">
        <v>337260000</v>
      </c>
      <c r="O102" s="701">
        <v>337260000</v>
      </c>
      <c r="P102" s="701">
        <v>337260000</v>
      </c>
      <c r="Q102" s="701">
        <v>337260000</v>
      </c>
      <c r="R102" s="701">
        <v>337260000</v>
      </c>
      <c r="S102" s="701">
        <v>337260000</v>
      </c>
      <c r="T102" s="701">
        <v>337260000</v>
      </c>
      <c r="U102" s="701">
        <v>286671000</v>
      </c>
      <c r="V102" s="701">
        <v>286671000</v>
      </c>
      <c r="W102" s="701">
        <v>269831100</v>
      </c>
      <c r="X102" s="701">
        <v>269831100</v>
      </c>
      <c r="Y102" s="701">
        <v>249064200</v>
      </c>
      <c r="Z102" s="701">
        <v>249064200</v>
      </c>
      <c r="AA102" s="701">
        <v>249064200</v>
      </c>
      <c r="AB102" s="701">
        <v>249064200</v>
      </c>
    </row>
    <row r="103" spans="2:28">
      <c r="B103" s="759"/>
      <c r="C103" s="756"/>
      <c r="D103" s="756"/>
      <c r="E103" s="756"/>
      <c r="F103" s="756"/>
      <c r="G103" s="756"/>
      <c r="H103" s="750" t="s">
        <v>34</v>
      </c>
      <c r="I103" s="750" t="s">
        <v>2360</v>
      </c>
      <c r="J103" s="701"/>
      <c r="K103" s="701">
        <v>570754800</v>
      </c>
      <c r="L103" s="701">
        <v>570754800</v>
      </c>
      <c r="M103" s="701">
        <v>570754800</v>
      </c>
      <c r="N103" s="701">
        <v>570754800</v>
      </c>
      <c r="O103" s="701">
        <v>570754800</v>
      </c>
      <c r="P103" s="701">
        <v>570754800</v>
      </c>
      <c r="Q103" s="701">
        <v>570754800</v>
      </c>
      <c r="R103" s="701">
        <v>570754800</v>
      </c>
      <c r="S103" s="701">
        <v>570754800</v>
      </c>
      <c r="T103" s="701">
        <v>570754800</v>
      </c>
      <c r="U103" s="701">
        <v>485146200</v>
      </c>
      <c r="V103" s="701">
        <v>485146200</v>
      </c>
      <c r="W103" s="701">
        <v>456617700</v>
      </c>
      <c r="X103" s="701">
        <v>456617700</v>
      </c>
      <c r="Y103" s="701">
        <v>435850800</v>
      </c>
      <c r="Z103" s="701">
        <v>435850800</v>
      </c>
      <c r="AA103" s="701">
        <v>435850800</v>
      </c>
      <c r="AB103" s="701">
        <v>435850800</v>
      </c>
    </row>
    <row r="104" spans="2:28">
      <c r="B104" s="759"/>
      <c r="C104" s="756"/>
      <c r="D104" s="756"/>
      <c r="E104" s="756"/>
      <c r="F104" s="756"/>
      <c r="G104" s="756"/>
      <c r="H104" s="750" t="s">
        <v>218</v>
      </c>
      <c r="I104" s="750" t="s">
        <v>2368</v>
      </c>
      <c r="J104" s="701"/>
      <c r="K104" s="701">
        <v>856155300</v>
      </c>
      <c r="L104" s="701">
        <v>856155300</v>
      </c>
      <c r="M104" s="701">
        <v>856155300</v>
      </c>
      <c r="N104" s="701">
        <v>856155300</v>
      </c>
      <c r="O104" s="701">
        <v>856155300</v>
      </c>
      <c r="P104" s="701">
        <v>856155300</v>
      </c>
      <c r="Q104" s="701">
        <v>856155300</v>
      </c>
      <c r="R104" s="701">
        <v>856155300</v>
      </c>
      <c r="S104" s="701">
        <v>856155300</v>
      </c>
      <c r="T104" s="701">
        <v>856155300</v>
      </c>
      <c r="U104" s="701">
        <v>727742400</v>
      </c>
      <c r="V104" s="701">
        <v>727742400</v>
      </c>
      <c r="W104" s="701">
        <v>684938100</v>
      </c>
      <c r="X104" s="701">
        <v>684938100</v>
      </c>
      <c r="Y104" s="701">
        <v>664171200</v>
      </c>
      <c r="Z104" s="701">
        <v>664171200</v>
      </c>
      <c r="AA104" s="701">
        <v>664171200</v>
      </c>
      <c r="AB104" s="701">
        <v>664171200</v>
      </c>
    </row>
    <row r="105" spans="2:28">
      <c r="B105" s="759"/>
      <c r="C105" s="756"/>
      <c r="D105" s="756"/>
      <c r="E105" s="756"/>
      <c r="F105" s="756"/>
      <c r="G105" s="750" t="s">
        <v>291</v>
      </c>
      <c r="H105" s="750" t="s">
        <v>32</v>
      </c>
      <c r="I105" s="750" t="s">
        <v>2365</v>
      </c>
      <c r="J105" s="701"/>
      <c r="K105" s="701">
        <v>285377400</v>
      </c>
      <c r="L105" s="701">
        <v>285377400</v>
      </c>
      <c r="M105" s="701">
        <v>285377400</v>
      </c>
      <c r="N105" s="701">
        <v>285377400</v>
      </c>
      <c r="O105" s="701">
        <v>285377400</v>
      </c>
      <c r="P105" s="701">
        <v>285377400</v>
      </c>
      <c r="Q105" s="701">
        <v>285377400</v>
      </c>
      <c r="R105" s="701">
        <v>285377400</v>
      </c>
      <c r="S105" s="701">
        <v>285377400</v>
      </c>
      <c r="T105" s="701">
        <v>285377400</v>
      </c>
      <c r="U105" s="701">
        <v>242596200</v>
      </c>
      <c r="V105" s="701">
        <v>242596200</v>
      </c>
      <c r="W105" s="701">
        <v>228320400</v>
      </c>
      <c r="X105" s="701">
        <v>228320400</v>
      </c>
      <c r="Y105" s="701">
        <v>207553500</v>
      </c>
      <c r="Z105" s="701">
        <v>207553500</v>
      </c>
      <c r="AA105" s="701">
        <v>207553500</v>
      </c>
      <c r="AB105" s="701">
        <v>207553500</v>
      </c>
    </row>
    <row r="106" spans="2:28">
      <c r="B106" s="759"/>
      <c r="C106" s="756"/>
      <c r="D106" s="756"/>
      <c r="E106" s="756"/>
      <c r="F106" s="756"/>
      <c r="G106" s="756"/>
      <c r="H106" s="750" t="s">
        <v>34</v>
      </c>
      <c r="I106" s="750" t="s">
        <v>2361</v>
      </c>
      <c r="J106" s="701"/>
      <c r="K106" s="701">
        <v>487756500</v>
      </c>
      <c r="L106" s="701">
        <v>487756500</v>
      </c>
      <c r="M106" s="701">
        <v>487756500</v>
      </c>
      <c r="N106" s="701">
        <v>487756500</v>
      </c>
      <c r="O106" s="701">
        <v>487756500</v>
      </c>
      <c r="P106" s="701">
        <v>487756500</v>
      </c>
      <c r="Q106" s="701">
        <v>487756500</v>
      </c>
      <c r="R106" s="701">
        <v>487756500</v>
      </c>
      <c r="S106" s="701">
        <v>487756500</v>
      </c>
      <c r="T106" s="701">
        <v>487756500</v>
      </c>
      <c r="U106" s="701">
        <v>414598800</v>
      </c>
      <c r="V106" s="701">
        <v>414598800</v>
      </c>
      <c r="W106" s="701">
        <v>390205200</v>
      </c>
      <c r="X106" s="701">
        <v>390205200</v>
      </c>
      <c r="Y106" s="701">
        <v>369438300</v>
      </c>
      <c r="Z106" s="701">
        <v>369438300</v>
      </c>
      <c r="AA106" s="701">
        <v>369438300</v>
      </c>
      <c r="AB106" s="701">
        <v>369438300</v>
      </c>
    </row>
    <row r="107" spans="2:28">
      <c r="B107" s="759"/>
      <c r="C107" s="756"/>
      <c r="D107" s="756"/>
      <c r="E107" s="756"/>
      <c r="F107" s="756"/>
      <c r="G107" s="756"/>
      <c r="H107" s="750" t="s">
        <v>218</v>
      </c>
      <c r="I107" s="750" t="s">
        <v>2369</v>
      </c>
      <c r="J107" s="701"/>
      <c r="K107" s="701">
        <v>731623200</v>
      </c>
      <c r="L107" s="701">
        <v>731623200</v>
      </c>
      <c r="M107" s="701">
        <v>731623200</v>
      </c>
      <c r="N107" s="701">
        <v>731623200</v>
      </c>
      <c r="O107" s="701">
        <v>731623200</v>
      </c>
      <c r="P107" s="701">
        <v>731623200</v>
      </c>
      <c r="Q107" s="701">
        <v>731623200</v>
      </c>
      <c r="R107" s="701">
        <v>731623200</v>
      </c>
      <c r="S107" s="701">
        <v>731623200</v>
      </c>
      <c r="T107" s="701">
        <v>731623200</v>
      </c>
      <c r="U107" s="701">
        <v>621875100</v>
      </c>
      <c r="V107" s="701">
        <v>621875100</v>
      </c>
      <c r="W107" s="701">
        <v>585284700</v>
      </c>
      <c r="X107" s="701">
        <v>585284700</v>
      </c>
      <c r="Y107" s="701">
        <v>564540900</v>
      </c>
      <c r="Z107" s="701">
        <v>564540900</v>
      </c>
      <c r="AA107" s="701">
        <v>564540900</v>
      </c>
      <c r="AB107" s="701">
        <v>564540900</v>
      </c>
    </row>
    <row r="108" spans="2:28">
      <c r="B108" s="751">
        <v>4013</v>
      </c>
      <c r="C108" s="750" t="s">
        <v>1150</v>
      </c>
      <c r="D108" s="750" t="s">
        <v>552</v>
      </c>
      <c r="E108" s="750" t="s">
        <v>41</v>
      </c>
      <c r="F108" s="750"/>
      <c r="G108" s="750" t="s">
        <v>1170</v>
      </c>
      <c r="H108" s="750" t="s">
        <v>32</v>
      </c>
      <c r="I108" s="750" t="s">
        <v>2374</v>
      </c>
      <c r="J108" s="701"/>
      <c r="K108" s="701">
        <v>1482327000</v>
      </c>
      <c r="L108" s="701">
        <v>1482327000</v>
      </c>
      <c r="M108" s="701">
        <v>1482327000</v>
      </c>
      <c r="N108" s="701">
        <v>1482327000</v>
      </c>
      <c r="O108" s="701">
        <v>1482327000</v>
      </c>
      <c r="P108" s="701">
        <v>1482327000</v>
      </c>
      <c r="Q108" s="701">
        <v>1482327000</v>
      </c>
      <c r="R108" s="701">
        <v>1482327000</v>
      </c>
      <c r="S108" s="701">
        <v>1482327000</v>
      </c>
      <c r="T108" s="701">
        <v>1482327000</v>
      </c>
      <c r="U108" s="701">
        <v>1259966400</v>
      </c>
      <c r="V108" s="701">
        <v>1259966400</v>
      </c>
      <c r="W108" s="701">
        <v>1185861600</v>
      </c>
      <c r="X108" s="701">
        <v>1185861600</v>
      </c>
      <c r="Y108" s="701">
        <v>1027742100</v>
      </c>
      <c r="Z108" s="701">
        <v>1027742100</v>
      </c>
      <c r="AA108" s="701">
        <v>1027742100</v>
      </c>
      <c r="AB108" s="701">
        <v>1027742100</v>
      </c>
    </row>
    <row r="109" spans="2:28">
      <c r="B109" s="759"/>
      <c r="C109" s="756"/>
      <c r="D109" s="756"/>
      <c r="E109" s="756"/>
      <c r="F109" s="756"/>
      <c r="G109" s="756"/>
      <c r="H109" s="750" t="s">
        <v>34</v>
      </c>
      <c r="I109" s="750" t="s">
        <v>2370</v>
      </c>
      <c r="J109" s="701"/>
      <c r="K109" s="701">
        <v>2569343700</v>
      </c>
      <c r="L109" s="701">
        <v>2569343700</v>
      </c>
      <c r="M109" s="701">
        <v>2569343700</v>
      </c>
      <c r="N109" s="701">
        <v>2569343700</v>
      </c>
      <c r="O109" s="701">
        <v>2569343700</v>
      </c>
      <c r="P109" s="701">
        <v>2569343700</v>
      </c>
      <c r="Q109" s="701">
        <v>2569343700</v>
      </c>
      <c r="R109" s="701">
        <v>2569343700</v>
      </c>
      <c r="S109" s="701">
        <v>2569343700</v>
      </c>
      <c r="T109" s="701">
        <v>2569343700</v>
      </c>
      <c r="U109" s="701">
        <v>2183943300</v>
      </c>
      <c r="V109" s="701">
        <v>2183943300</v>
      </c>
      <c r="W109" s="701">
        <v>2055461100</v>
      </c>
      <c r="X109" s="701">
        <v>2055461100</v>
      </c>
      <c r="Y109" s="701">
        <v>1897364700</v>
      </c>
      <c r="Z109" s="701">
        <v>1897364700</v>
      </c>
      <c r="AA109" s="701">
        <v>1897364700</v>
      </c>
      <c r="AB109" s="701">
        <v>1897364700</v>
      </c>
    </row>
    <row r="110" spans="2:28">
      <c r="B110" s="759"/>
      <c r="C110" s="756"/>
      <c r="D110" s="756"/>
      <c r="E110" s="756"/>
      <c r="F110" s="756"/>
      <c r="G110" s="756"/>
      <c r="H110" s="750" t="s">
        <v>218</v>
      </c>
      <c r="I110" s="750" t="s">
        <v>2378</v>
      </c>
      <c r="J110" s="701"/>
      <c r="K110" s="701">
        <v>3854004000</v>
      </c>
      <c r="L110" s="701">
        <v>3854004000</v>
      </c>
      <c r="M110" s="701">
        <v>3854004000</v>
      </c>
      <c r="N110" s="701">
        <v>3854004000</v>
      </c>
      <c r="O110" s="701">
        <v>3854004000</v>
      </c>
      <c r="P110" s="701">
        <v>3854004000</v>
      </c>
      <c r="Q110" s="701">
        <v>3854004000</v>
      </c>
      <c r="R110" s="701">
        <v>3854004000</v>
      </c>
      <c r="S110" s="701">
        <v>3854004000</v>
      </c>
      <c r="T110" s="701">
        <v>3854004000</v>
      </c>
      <c r="U110" s="701">
        <v>3275903400</v>
      </c>
      <c r="V110" s="701">
        <v>3275903400</v>
      </c>
      <c r="W110" s="701">
        <v>3083203200</v>
      </c>
      <c r="X110" s="701">
        <v>3083203200</v>
      </c>
      <c r="Y110" s="701">
        <v>2925106800</v>
      </c>
      <c r="Z110" s="701">
        <v>2925106800</v>
      </c>
      <c r="AA110" s="701">
        <v>2925106800</v>
      </c>
      <c r="AB110" s="701">
        <v>2925106800</v>
      </c>
    </row>
    <row r="111" spans="2:28">
      <c r="B111" s="759"/>
      <c r="C111" s="756"/>
      <c r="D111" s="756"/>
      <c r="E111" s="756"/>
      <c r="F111" s="756"/>
      <c r="G111" s="750" t="s">
        <v>1171</v>
      </c>
      <c r="H111" s="750" t="s">
        <v>32</v>
      </c>
      <c r="I111" s="750" t="s">
        <v>2375</v>
      </c>
      <c r="J111" s="701"/>
      <c r="K111" s="701">
        <v>1284683400</v>
      </c>
      <c r="L111" s="701">
        <v>1284683400</v>
      </c>
      <c r="M111" s="701">
        <v>1284683400</v>
      </c>
      <c r="N111" s="701">
        <v>1284683400</v>
      </c>
      <c r="O111" s="701">
        <v>1284683400</v>
      </c>
      <c r="P111" s="701">
        <v>1284683400</v>
      </c>
      <c r="Q111" s="701">
        <v>1284683400</v>
      </c>
      <c r="R111" s="701">
        <v>1284683400</v>
      </c>
      <c r="S111" s="701">
        <v>1284683400</v>
      </c>
      <c r="T111" s="701">
        <v>1284683400</v>
      </c>
      <c r="U111" s="701">
        <v>1091960100</v>
      </c>
      <c r="V111" s="701">
        <v>1091960100</v>
      </c>
      <c r="W111" s="701">
        <v>1027742100</v>
      </c>
      <c r="X111" s="701">
        <v>1027742100</v>
      </c>
      <c r="Y111" s="701">
        <v>869622600</v>
      </c>
      <c r="Z111" s="701">
        <v>869622600</v>
      </c>
      <c r="AA111" s="701">
        <v>869622600</v>
      </c>
      <c r="AB111" s="701">
        <v>869622600</v>
      </c>
    </row>
    <row r="112" spans="2:28">
      <c r="B112" s="759"/>
      <c r="C112" s="756"/>
      <c r="D112" s="756"/>
      <c r="E112" s="756"/>
      <c r="F112" s="756"/>
      <c r="G112" s="756"/>
      <c r="H112" s="750" t="s">
        <v>34</v>
      </c>
      <c r="I112" s="750" t="s">
        <v>2371</v>
      </c>
      <c r="J112" s="701"/>
      <c r="K112" s="701">
        <v>2253104700</v>
      </c>
      <c r="L112" s="701">
        <v>2253104700</v>
      </c>
      <c r="M112" s="701">
        <v>2253104700</v>
      </c>
      <c r="N112" s="701">
        <v>2253104700</v>
      </c>
      <c r="O112" s="701">
        <v>2253104700</v>
      </c>
      <c r="P112" s="701">
        <v>2253104700</v>
      </c>
      <c r="Q112" s="701">
        <v>2253104700</v>
      </c>
      <c r="R112" s="701">
        <v>2253104700</v>
      </c>
      <c r="S112" s="701">
        <v>2253104700</v>
      </c>
      <c r="T112" s="701">
        <v>2253104700</v>
      </c>
      <c r="U112" s="701">
        <v>1915151700</v>
      </c>
      <c r="V112" s="701">
        <v>1915151700</v>
      </c>
      <c r="W112" s="701">
        <v>1802493000</v>
      </c>
      <c r="X112" s="701">
        <v>1802493000</v>
      </c>
      <c r="Y112" s="701">
        <v>1644373500</v>
      </c>
      <c r="Z112" s="701">
        <v>1644373500</v>
      </c>
      <c r="AA112" s="701">
        <v>1644373500</v>
      </c>
      <c r="AB112" s="701">
        <v>1644373500</v>
      </c>
    </row>
    <row r="113" spans="2:28">
      <c r="B113" s="759"/>
      <c r="C113" s="756"/>
      <c r="D113" s="756"/>
      <c r="E113" s="756"/>
      <c r="F113" s="756"/>
      <c r="G113" s="756"/>
      <c r="H113" s="750" t="s">
        <v>218</v>
      </c>
      <c r="I113" s="750" t="s">
        <v>2379</v>
      </c>
      <c r="J113" s="701"/>
      <c r="K113" s="701">
        <v>3379691700</v>
      </c>
      <c r="L113" s="701">
        <v>3379691700</v>
      </c>
      <c r="M113" s="701">
        <v>3379691700</v>
      </c>
      <c r="N113" s="701">
        <v>3379691700</v>
      </c>
      <c r="O113" s="701">
        <v>3379691700</v>
      </c>
      <c r="P113" s="701">
        <v>3379691700</v>
      </c>
      <c r="Q113" s="701">
        <v>3379691700</v>
      </c>
      <c r="R113" s="701">
        <v>3379691700</v>
      </c>
      <c r="S113" s="701">
        <v>3379691700</v>
      </c>
      <c r="T113" s="701">
        <v>3379691700</v>
      </c>
      <c r="U113" s="701">
        <v>2872739100</v>
      </c>
      <c r="V113" s="701">
        <v>2872739100</v>
      </c>
      <c r="W113" s="701">
        <v>2703716400</v>
      </c>
      <c r="X113" s="701">
        <v>2703716400</v>
      </c>
      <c r="Y113" s="701">
        <v>2545620000</v>
      </c>
      <c r="Z113" s="701">
        <v>2545620000</v>
      </c>
      <c r="AA113" s="701">
        <v>2545620000</v>
      </c>
      <c r="AB113" s="701">
        <v>2545620000</v>
      </c>
    </row>
    <row r="114" spans="2:28">
      <c r="B114" s="759"/>
      <c r="C114" s="756"/>
      <c r="D114" s="756"/>
      <c r="E114" s="756"/>
      <c r="F114" s="756"/>
      <c r="G114" s="750" t="s">
        <v>290</v>
      </c>
      <c r="H114" s="750" t="s">
        <v>32</v>
      </c>
      <c r="I114" s="750" t="s">
        <v>2376</v>
      </c>
      <c r="J114" s="701"/>
      <c r="K114" s="701">
        <v>1284683400</v>
      </c>
      <c r="L114" s="701">
        <v>1284683400</v>
      </c>
      <c r="M114" s="701">
        <v>1284683400</v>
      </c>
      <c r="N114" s="701">
        <v>1284683400</v>
      </c>
      <c r="O114" s="701">
        <v>1284683400</v>
      </c>
      <c r="P114" s="701">
        <v>1284683400</v>
      </c>
      <c r="Q114" s="701">
        <v>1284683400</v>
      </c>
      <c r="R114" s="701">
        <v>1284683400</v>
      </c>
      <c r="S114" s="701">
        <v>1284683400</v>
      </c>
      <c r="T114" s="701">
        <v>1284683400</v>
      </c>
      <c r="U114" s="701">
        <v>1091960100</v>
      </c>
      <c r="V114" s="701">
        <v>1091960100</v>
      </c>
      <c r="W114" s="701">
        <v>1027742100</v>
      </c>
      <c r="X114" s="701">
        <v>1027742100</v>
      </c>
      <c r="Y114" s="701">
        <v>948693900</v>
      </c>
      <c r="Z114" s="701">
        <v>948693900</v>
      </c>
      <c r="AA114" s="701">
        <v>948693900</v>
      </c>
      <c r="AB114" s="701">
        <v>948693900</v>
      </c>
    </row>
    <row r="115" spans="2:28">
      <c r="B115" s="759"/>
      <c r="C115" s="756"/>
      <c r="D115" s="756"/>
      <c r="E115" s="756"/>
      <c r="F115" s="756"/>
      <c r="G115" s="756"/>
      <c r="H115" s="750" t="s">
        <v>34</v>
      </c>
      <c r="I115" s="750" t="s">
        <v>2372</v>
      </c>
      <c r="J115" s="701"/>
      <c r="K115" s="701">
        <v>2174056500</v>
      </c>
      <c r="L115" s="701">
        <v>2174056500</v>
      </c>
      <c r="M115" s="701">
        <v>2174056500</v>
      </c>
      <c r="N115" s="701">
        <v>2174056500</v>
      </c>
      <c r="O115" s="701">
        <v>2174056500</v>
      </c>
      <c r="P115" s="701">
        <v>2174056500</v>
      </c>
      <c r="Q115" s="701">
        <v>2174056500</v>
      </c>
      <c r="R115" s="701">
        <v>2174056500</v>
      </c>
      <c r="S115" s="701">
        <v>2174056500</v>
      </c>
      <c r="T115" s="701">
        <v>2174056500</v>
      </c>
      <c r="U115" s="701">
        <v>1847953800</v>
      </c>
      <c r="V115" s="701">
        <v>1847953800</v>
      </c>
      <c r="W115" s="701">
        <v>1739245200</v>
      </c>
      <c r="X115" s="701">
        <v>1739245200</v>
      </c>
      <c r="Y115" s="701">
        <v>1660197000</v>
      </c>
      <c r="Z115" s="701">
        <v>1660197000</v>
      </c>
      <c r="AA115" s="701">
        <v>1660197000</v>
      </c>
      <c r="AB115" s="701">
        <v>1660197000</v>
      </c>
    </row>
    <row r="116" spans="2:28">
      <c r="B116" s="759"/>
      <c r="C116" s="756"/>
      <c r="D116" s="756"/>
      <c r="E116" s="756"/>
      <c r="F116" s="756"/>
      <c r="G116" s="756"/>
      <c r="H116" s="750" t="s">
        <v>218</v>
      </c>
      <c r="I116" s="750" t="s">
        <v>2380</v>
      </c>
      <c r="J116" s="701"/>
      <c r="K116" s="701">
        <v>3261096300</v>
      </c>
      <c r="L116" s="701">
        <v>3261096300</v>
      </c>
      <c r="M116" s="701">
        <v>3261096300</v>
      </c>
      <c r="N116" s="701">
        <v>3261096300</v>
      </c>
      <c r="O116" s="701">
        <v>3261096300</v>
      </c>
      <c r="P116" s="701">
        <v>3261096300</v>
      </c>
      <c r="Q116" s="701">
        <v>3261096300</v>
      </c>
      <c r="R116" s="701">
        <v>3261096300</v>
      </c>
      <c r="S116" s="701">
        <v>3261096300</v>
      </c>
      <c r="T116" s="701">
        <v>3261096300</v>
      </c>
      <c r="U116" s="701">
        <v>2771930700</v>
      </c>
      <c r="V116" s="701">
        <v>2771930700</v>
      </c>
      <c r="W116" s="701">
        <v>2608867800</v>
      </c>
      <c r="X116" s="701">
        <v>2608867800</v>
      </c>
      <c r="Y116" s="701">
        <v>2529819600</v>
      </c>
      <c r="Z116" s="701">
        <v>2529819600</v>
      </c>
      <c r="AA116" s="701">
        <v>2529819600</v>
      </c>
      <c r="AB116" s="701">
        <v>2529819600</v>
      </c>
    </row>
    <row r="117" spans="2:28">
      <c r="B117" s="759"/>
      <c r="C117" s="756"/>
      <c r="D117" s="756"/>
      <c r="E117" s="756"/>
      <c r="F117" s="756"/>
      <c r="G117" s="750" t="s">
        <v>291</v>
      </c>
      <c r="H117" s="750" t="s">
        <v>32</v>
      </c>
      <c r="I117" s="750" t="s">
        <v>2377</v>
      </c>
      <c r="J117" s="701"/>
      <c r="K117" s="701">
        <v>1087039800</v>
      </c>
      <c r="L117" s="701">
        <v>1087039800</v>
      </c>
      <c r="M117" s="701">
        <v>1087039800</v>
      </c>
      <c r="N117" s="701">
        <v>1087039800</v>
      </c>
      <c r="O117" s="701">
        <v>1087039800</v>
      </c>
      <c r="P117" s="701">
        <v>1087039800</v>
      </c>
      <c r="Q117" s="701">
        <v>1087039800</v>
      </c>
      <c r="R117" s="701">
        <v>1087039800</v>
      </c>
      <c r="S117" s="701">
        <v>1087039800</v>
      </c>
      <c r="T117" s="701">
        <v>1087039800</v>
      </c>
      <c r="U117" s="701">
        <v>923976900</v>
      </c>
      <c r="V117" s="701">
        <v>923976900</v>
      </c>
      <c r="W117" s="701">
        <v>869622600</v>
      </c>
      <c r="X117" s="701">
        <v>869622600</v>
      </c>
      <c r="Y117" s="701">
        <v>790551300</v>
      </c>
      <c r="Z117" s="701">
        <v>790551300</v>
      </c>
      <c r="AA117" s="701">
        <v>790551300</v>
      </c>
      <c r="AB117" s="701">
        <v>790551300</v>
      </c>
    </row>
    <row r="118" spans="2:28">
      <c r="B118" s="759"/>
      <c r="C118" s="756"/>
      <c r="D118" s="756"/>
      <c r="E118" s="756"/>
      <c r="F118" s="756"/>
      <c r="G118" s="756"/>
      <c r="H118" s="750" t="s">
        <v>34</v>
      </c>
      <c r="I118" s="750" t="s">
        <v>2373</v>
      </c>
      <c r="J118" s="701"/>
      <c r="K118" s="701">
        <v>1857817500</v>
      </c>
      <c r="L118" s="701">
        <v>1857817500</v>
      </c>
      <c r="M118" s="701">
        <v>1857817500</v>
      </c>
      <c r="N118" s="701">
        <v>1857817500</v>
      </c>
      <c r="O118" s="701">
        <v>1857817500</v>
      </c>
      <c r="P118" s="701">
        <v>1857817500</v>
      </c>
      <c r="Q118" s="701">
        <v>1857817500</v>
      </c>
      <c r="R118" s="701">
        <v>1857817500</v>
      </c>
      <c r="S118" s="701">
        <v>1857817500</v>
      </c>
      <c r="T118" s="701">
        <v>1857817500</v>
      </c>
      <c r="U118" s="701">
        <v>1579162200</v>
      </c>
      <c r="V118" s="701">
        <v>1579162200</v>
      </c>
      <c r="W118" s="701">
        <v>1486254000</v>
      </c>
      <c r="X118" s="701">
        <v>1486254000</v>
      </c>
      <c r="Y118" s="701">
        <v>1407205800</v>
      </c>
      <c r="Z118" s="701">
        <v>1407205800</v>
      </c>
      <c r="AA118" s="701">
        <v>1407205800</v>
      </c>
      <c r="AB118" s="701">
        <v>1407205800</v>
      </c>
    </row>
    <row r="119" spans="2:28">
      <c r="B119" s="759"/>
      <c r="C119" s="756"/>
      <c r="D119" s="756"/>
      <c r="E119" s="756"/>
      <c r="F119" s="756"/>
      <c r="G119" s="756"/>
      <c r="H119" s="750" t="s">
        <v>218</v>
      </c>
      <c r="I119" s="750" t="s">
        <v>2381</v>
      </c>
      <c r="J119" s="701"/>
      <c r="K119" s="701">
        <v>2786737800</v>
      </c>
      <c r="L119" s="701">
        <v>2786737800</v>
      </c>
      <c r="M119" s="701">
        <v>2786737800</v>
      </c>
      <c r="N119" s="701">
        <v>2786737800</v>
      </c>
      <c r="O119" s="701">
        <v>2786737800</v>
      </c>
      <c r="P119" s="701">
        <v>2786737800</v>
      </c>
      <c r="Q119" s="701">
        <v>2786737800</v>
      </c>
      <c r="R119" s="701">
        <v>2786737800</v>
      </c>
      <c r="S119" s="701">
        <v>2786737800</v>
      </c>
      <c r="T119" s="701">
        <v>2786737800</v>
      </c>
      <c r="U119" s="701">
        <v>2368743300</v>
      </c>
      <c r="V119" s="701">
        <v>2368743300</v>
      </c>
      <c r="W119" s="701">
        <v>2229404100</v>
      </c>
      <c r="X119" s="701">
        <v>2229404100</v>
      </c>
      <c r="Y119" s="701">
        <v>2150355900</v>
      </c>
      <c r="Z119" s="701">
        <v>2150355900</v>
      </c>
      <c r="AA119" s="701">
        <v>2150355900</v>
      </c>
      <c r="AB119" s="701">
        <v>2150355900</v>
      </c>
    </row>
    <row r="120" spans="2:28">
      <c r="B120" s="751">
        <v>4014</v>
      </c>
      <c r="C120" s="750" t="s">
        <v>1151</v>
      </c>
      <c r="D120" s="750" t="s">
        <v>552</v>
      </c>
      <c r="E120" s="750" t="s">
        <v>41</v>
      </c>
      <c r="F120" s="750"/>
      <c r="G120" s="750" t="s">
        <v>1170</v>
      </c>
      <c r="H120" s="750" t="s">
        <v>32</v>
      </c>
      <c r="I120" s="750" t="s">
        <v>2386</v>
      </c>
      <c r="J120" s="701"/>
      <c r="K120" s="701">
        <v>88588500</v>
      </c>
      <c r="L120" s="701">
        <v>88588500</v>
      </c>
      <c r="M120" s="701">
        <v>88588500</v>
      </c>
      <c r="N120" s="701">
        <v>88588500</v>
      </c>
      <c r="O120" s="701">
        <v>88588500</v>
      </c>
      <c r="P120" s="701">
        <v>88588500</v>
      </c>
      <c r="Q120" s="701">
        <v>88588500</v>
      </c>
      <c r="R120" s="701">
        <v>88588500</v>
      </c>
      <c r="S120" s="701">
        <v>88588500</v>
      </c>
      <c r="T120" s="701">
        <v>88588500</v>
      </c>
      <c r="U120" s="701">
        <v>75282900</v>
      </c>
      <c r="V120" s="701">
        <v>75282900</v>
      </c>
      <c r="W120" s="701">
        <v>70870800</v>
      </c>
      <c r="X120" s="701">
        <v>70870800</v>
      </c>
      <c r="Y120" s="701">
        <v>61422900</v>
      </c>
      <c r="Z120" s="701">
        <v>61422900</v>
      </c>
      <c r="AA120" s="701">
        <v>61422900</v>
      </c>
      <c r="AB120" s="701">
        <v>61422900</v>
      </c>
    </row>
    <row r="121" spans="2:28">
      <c r="B121" s="759"/>
      <c r="C121" s="756"/>
      <c r="D121" s="756"/>
      <c r="E121" s="756"/>
      <c r="F121" s="756"/>
      <c r="G121" s="756"/>
      <c r="H121" s="750" t="s">
        <v>34</v>
      </c>
      <c r="I121" s="750" t="s">
        <v>2382</v>
      </c>
      <c r="J121" s="701"/>
      <c r="K121" s="701">
        <v>153545700</v>
      </c>
      <c r="L121" s="701">
        <v>153545700</v>
      </c>
      <c r="M121" s="701">
        <v>153545700</v>
      </c>
      <c r="N121" s="701">
        <v>153545700</v>
      </c>
      <c r="O121" s="701">
        <v>153545700</v>
      </c>
      <c r="P121" s="701">
        <v>153545700</v>
      </c>
      <c r="Q121" s="701">
        <v>153545700</v>
      </c>
      <c r="R121" s="701">
        <v>153545700</v>
      </c>
      <c r="S121" s="701">
        <v>153545700</v>
      </c>
      <c r="T121" s="701">
        <v>153545700</v>
      </c>
      <c r="U121" s="701">
        <v>130538100</v>
      </c>
      <c r="V121" s="701">
        <v>130538100</v>
      </c>
      <c r="W121" s="701">
        <v>122868900</v>
      </c>
      <c r="X121" s="701">
        <v>122868900</v>
      </c>
      <c r="Y121" s="701">
        <v>113397900</v>
      </c>
      <c r="Z121" s="701">
        <v>113397900</v>
      </c>
      <c r="AA121" s="701">
        <v>113397900</v>
      </c>
      <c r="AB121" s="701">
        <v>113397900</v>
      </c>
    </row>
    <row r="122" spans="2:28">
      <c r="B122" s="759"/>
      <c r="C122" s="756"/>
      <c r="D122" s="756"/>
      <c r="E122" s="756"/>
      <c r="F122" s="756"/>
      <c r="G122" s="756"/>
      <c r="H122" s="750" t="s">
        <v>218</v>
      </c>
      <c r="I122" s="750" t="s">
        <v>2390</v>
      </c>
      <c r="J122" s="701"/>
      <c r="K122" s="701">
        <v>230353200</v>
      </c>
      <c r="L122" s="701">
        <v>230353200</v>
      </c>
      <c r="M122" s="701">
        <v>230353200</v>
      </c>
      <c r="N122" s="701">
        <v>230353200</v>
      </c>
      <c r="O122" s="701">
        <v>230353200</v>
      </c>
      <c r="P122" s="701">
        <v>230353200</v>
      </c>
      <c r="Q122" s="701">
        <v>230353200</v>
      </c>
      <c r="R122" s="701">
        <v>230353200</v>
      </c>
      <c r="S122" s="701">
        <v>230353200</v>
      </c>
      <c r="T122" s="701">
        <v>230353200</v>
      </c>
      <c r="U122" s="701">
        <v>195795600</v>
      </c>
      <c r="V122" s="701">
        <v>195795600</v>
      </c>
      <c r="W122" s="701">
        <v>184268700</v>
      </c>
      <c r="X122" s="701">
        <v>184268700</v>
      </c>
      <c r="Y122" s="701">
        <v>174820800</v>
      </c>
      <c r="Z122" s="701">
        <v>174820800</v>
      </c>
      <c r="AA122" s="701">
        <v>174820800</v>
      </c>
      <c r="AB122" s="701">
        <v>174820800</v>
      </c>
    </row>
    <row r="123" spans="2:28">
      <c r="B123" s="759"/>
      <c r="C123" s="756"/>
      <c r="D123" s="756"/>
      <c r="E123" s="756"/>
      <c r="F123" s="756"/>
      <c r="G123" s="750" t="s">
        <v>1171</v>
      </c>
      <c r="H123" s="750" t="s">
        <v>32</v>
      </c>
      <c r="I123" s="750" t="s">
        <v>2387</v>
      </c>
      <c r="J123" s="701"/>
      <c r="K123" s="701">
        <v>76784400</v>
      </c>
      <c r="L123" s="701">
        <v>76784400</v>
      </c>
      <c r="M123" s="701">
        <v>76784400</v>
      </c>
      <c r="N123" s="701">
        <v>76784400</v>
      </c>
      <c r="O123" s="701">
        <v>76784400</v>
      </c>
      <c r="P123" s="701">
        <v>76784400</v>
      </c>
      <c r="Q123" s="701">
        <v>76784400</v>
      </c>
      <c r="R123" s="701">
        <v>76784400</v>
      </c>
      <c r="S123" s="701">
        <v>76784400</v>
      </c>
      <c r="T123" s="701">
        <v>76784400</v>
      </c>
      <c r="U123" s="701">
        <v>65257500</v>
      </c>
      <c r="V123" s="701">
        <v>65257500</v>
      </c>
      <c r="W123" s="701">
        <v>61422900</v>
      </c>
      <c r="X123" s="701">
        <v>61422900</v>
      </c>
      <c r="Y123" s="701">
        <v>51975000</v>
      </c>
      <c r="Z123" s="701">
        <v>51975000</v>
      </c>
      <c r="AA123" s="701">
        <v>51975000</v>
      </c>
      <c r="AB123" s="701">
        <v>51975000</v>
      </c>
    </row>
    <row r="124" spans="2:28">
      <c r="B124" s="759"/>
      <c r="C124" s="756"/>
      <c r="D124" s="756"/>
      <c r="E124" s="756"/>
      <c r="F124" s="756"/>
      <c r="G124" s="756"/>
      <c r="H124" s="750" t="s">
        <v>34</v>
      </c>
      <c r="I124" s="750" t="s">
        <v>2383</v>
      </c>
      <c r="J124" s="701"/>
      <c r="K124" s="701">
        <v>134649900</v>
      </c>
      <c r="L124" s="701">
        <v>134649900</v>
      </c>
      <c r="M124" s="701">
        <v>134649900</v>
      </c>
      <c r="N124" s="701">
        <v>134649900</v>
      </c>
      <c r="O124" s="701">
        <v>134649900</v>
      </c>
      <c r="P124" s="701">
        <v>134649900</v>
      </c>
      <c r="Q124" s="701">
        <v>134649900</v>
      </c>
      <c r="R124" s="701">
        <v>134649900</v>
      </c>
      <c r="S124" s="701">
        <v>134649900</v>
      </c>
      <c r="T124" s="701">
        <v>134649900</v>
      </c>
      <c r="U124" s="701">
        <v>114437400</v>
      </c>
      <c r="V124" s="701">
        <v>114437400</v>
      </c>
      <c r="W124" s="701">
        <v>107738400</v>
      </c>
      <c r="X124" s="701">
        <v>107738400</v>
      </c>
      <c r="Y124" s="701">
        <v>98290500</v>
      </c>
      <c r="Z124" s="701">
        <v>98290500</v>
      </c>
      <c r="AA124" s="701">
        <v>98290500</v>
      </c>
      <c r="AB124" s="701">
        <v>98290500</v>
      </c>
    </row>
    <row r="125" spans="2:28">
      <c r="B125" s="759"/>
      <c r="C125" s="756"/>
      <c r="D125" s="756"/>
      <c r="E125" s="756"/>
      <c r="F125" s="756"/>
      <c r="G125" s="756"/>
      <c r="H125" s="750" t="s">
        <v>218</v>
      </c>
      <c r="I125" s="750" t="s">
        <v>2391</v>
      </c>
      <c r="J125" s="701"/>
      <c r="K125" s="701">
        <v>201986400</v>
      </c>
      <c r="L125" s="701">
        <v>201986400</v>
      </c>
      <c r="M125" s="701">
        <v>201986400</v>
      </c>
      <c r="N125" s="701">
        <v>201986400</v>
      </c>
      <c r="O125" s="701">
        <v>201986400</v>
      </c>
      <c r="P125" s="701">
        <v>201986400</v>
      </c>
      <c r="Q125" s="701">
        <v>201986400</v>
      </c>
      <c r="R125" s="701">
        <v>201986400</v>
      </c>
      <c r="S125" s="701">
        <v>201986400</v>
      </c>
      <c r="T125" s="701">
        <v>201986400</v>
      </c>
      <c r="U125" s="701">
        <v>171702300</v>
      </c>
      <c r="V125" s="701">
        <v>171702300</v>
      </c>
      <c r="W125" s="701">
        <v>161584500</v>
      </c>
      <c r="X125" s="701">
        <v>161584500</v>
      </c>
      <c r="Y125" s="701">
        <v>152136600</v>
      </c>
      <c r="Z125" s="701">
        <v>152136600</v>
      </c>
      <c r="AA125" s="701">
        <v>152136600</v>
      </c>
      <c r="AB125" s="701">
        <v>152136600</v>
      </c>
    </row>
    <row r="126" spans="2:28">
      <c r="B126" s="759"/>
      <c r="C126" s="756"/>
      <c r="D126" s="756"/>
      <c r="E126" s="756"/>
      <c r="F126" s="756"/>
      <c r="G126" s="750" t="s">
        <v>290</v>
      </c>
      <c r="H126" s="750" t="s">
        <v>32</v>
      </c>
      <c r="I126" s="750" t="s">
        <v>2388</v>
      </c>
      <c r="J126" s="701"/>
      <c r="K126" s="701">
        <v>76784400</v>
      </c>
      <c r="L126" s="701">
        <v>76784400</v>
      </c>
      <c r="M126" s="701">
        <v>76784400</v>
      </c>
      <c r="N126" s="701">
        <v>76784400</v>
      </c>
      <c r="O126" s="701">
        <v>76784400</v>
      </c>
      <c r="P126" s="701">
        <v>76784400</v>
      </c>
      <c r="Q126" s="701">
        <v>76784400</v>
      </c>
      <c r="R126" s="701">
        <v>76784400</v>
      </c>
      <c r="S126" s="701">
        <v>76784400</v>
      </c>
      <c r="T126" s="701">
        <v>76784400</v>
      </c>
      <c r="U126" s="701">
        <v>65257500</v>
      </c>
      <c r="V126" s="701">
        <v>65257500</v>
      </c>
      <c r="W126" s="701">
        <v>61422900</v>
      </c>
      <c r="X126" s="701">
        <v>61422900</v>
      </c>
      <c r="Y126" s="701">
        <v>56687400</v>
      </c>
      <c r="Z126" s="701">
        <v>56687400</v>
      </c>
      <c r="AA126" s="701">
        <v>56687400</v>
      </c>
      <c r="AB126" s="701">
        <v>56687400</v>
      </c>
    </row>
    <row r="127" spans="2:28">
      <c r="B127" s="759"/>
      <c r="C127" s="756"/>
      <c r="D127" s="756"/>
      <c r="E127" s="756"/>
      <c r="F127" s="756"/>
      <c r="G127" s="756"/>
      <c r="H127" s="750" t="s">
        <v>34</v>
      </c>
      <c r="I127" s="750" t="s">
        <v>2384</v>
      </c>
      <c r="J127" s="701"/>
      <c r="K127" s="701">
        <v>129914400</v>
      </c>
      <c r="L127" s="701">
        <v>129914400</v>
      </c>
      <c r="M127" s="701">
        <v>129914400</v>
      </c>
      <c r="N127" s="701">
        <v>129914400</v>
      </c>
      <c r="O127" s="701">
        <v>129914400</v>
      </c>
      <c r="P127" s="701">
        <v>129914400</v>
      </c>
      <c r="Q127" s="701">
        <v>129914400</v>
      </c>
      <c r="R127" s="701">
        <v>129914400</v>
      </c>
      <c r="S127" s="701">
        <v>129914400</v>
      </c>
      <c r="T127" s="701">
        <v>129914400</v>
      </c>
      <c r="U127" s="701">
        <v>110441100</v>
      </c>
      <c r="V127" s="701">
        <v>110441100</v>
      </c>
      <c r="W127" s="701">
        <v>103950000</v>
      </c>
      <c r="X127" s="701">
        <v>103950000</v>
      </c>
      <c r="Y127" s="701">
        <v>99237600</v>
      </c>
      <c r="Z127" s="701">
        <v>99237600</v>
      </c>
      <c r="AA127" s="701">
        <v>99237600</v>
      </c>
      <c r="AB127" s="701">
        <v>99237600</v>
      </c>
    </row>
    <row r="128" spans="2:28">
      <c r="B128" s="759"/>
      <c r="C128" s="756"/>
      <c r="D128" s="756"/>
      <c r="E128" s="756"/>
      <c r="F128" s="756"/>
      <c r="G128" s="756"/>
      <c r="H128" s="750" t="s">
        <v>218</v>
      </c>
      <c r="I128" s="750" t="s">
        <v>2392</v>
      </c>
      <c r="J128" s="701"/>
      <c r="K128" s="701">
        <v>194894700</v>
      </c>
      <c r="L128" s="701">
        <v>194894700</v>
      </c>
      <c r="M128" s="701">
        <v>194894700</v>
      </c>
      <c r="N128" s="701">
        <v>194894700</v>
      </c>
      <c r="O128" s="701">
        <v>194894700</v>
      </c>
      <c r="P128" s="701">
        <v>194894700</v>
      </c>
      <c r="Q128" s="701">
        <v>194894700</v>
      </c>
      <c r="R128" s="701">
        <v>194894700</v>
      </c>
      <c r="S128" s="701">
        <v>194894700</v>
      </c>
      <c r="T128" s="701">
        <v>194894700</v>
      </c>
      <c r="U128" s="701">
        <v>165673200</v>
      </c>
      <c r="V128" s="701">
        <v>165673200</v>
      </c>
      <c r="W128" s="701">
        <v>155925000</v>
      </c>
      <c r="X128" s="701">
        <v>155925000</v>
      </c>
      <c r="Y128" s="701">
        <v>151189500</v>
      </c>
      <c r="Z128" s="701">
        <v>151189500</v>
      </c>
      <c r="AA128" s="701">
        <v>151189500</v>
      </c>
      <c r="AB128" s="701">
        <v>151189500</v>
      </c>
    </row>
    <row r="129" spans="2:28">
      <c r="B129" s="759"/>
      <c r="C129" s="756"/>
      <c r="D129" s="756"/>
      <c r="E129" s="756"/>
      <c r="F129" s="756"/>
      <c r="G129" s="750" t="s">
        <v>291</v>
      </c>
      <c r="H129" s="750" t="s">
        <v>32</v>
      </c>
      <c r="I129" s="750" t="s">
        <v>2389</v>
      </c>
      <c r="J129" s="701"/>
      <c r="K129" s="701">
        <v>64980300</v>
      </c>
      <c r="L129" s="701">
        <v>64980300</v>
      </c>
      <c r="M129" s="701">
        <v>64980300</v>
      </c>
      <c r="N129" s="701">
        <v>64980300</v>
      </c>
      <c r="O129" s="701">
        <v>64980300</v>
      </c>
      <c r="P129" s="701">
        <v>64980300</v>
      </c>
      <c r="Q129" s="701">
        <v>64980300</v>
      </c>
      <c r="R129" s="701">
        <v>64980300</v>
      </c>
      <c r="S129" s="701">
        <v>64980300</v>
      </c>
      <c r="T129" s="701">
        <v>64980300</v>
      </c>
      <c r="U129" s="701">
        <v>55209000</v>
      </c>
      <c r="V129" s="701">
        <v>55209000</v>
      </c>
      <c r="W129" s="701">
        <v>51975000</v>
      </c>
      <c r="X129" s="701">
        <v>51975000</v>
      </c>
      <c r="Y129" s="701">
        <v>47239500</v>
      </c>
      <c r="Z129" s="701">
        <v>47239500</v>
      </c>
      <c r="AA129" s="701">
        <v>47239500</v>
      </c>
      <c r="AB129" s="701">
        <v>47239500</v>
      </c>
    </row>
    <row r="130" spans="2:28">
      <c r="B130" s="759"/>
      <c r="C130" s="756"/>
      <c r="D130" s="756"/>
      <c r="E130" s="756"/>
      <c r="F130" s="756"/>
      <c r="G130" s="756"/>
      <c r="H130" s="750" t="s">
        <v>34</v>
      </c>
      <c r="I130" s="750" t="s">
        <v>2385</v>
      </c>
      <c r="J130" s="701"/>
      <c r="K130" s="701">
        <v>111041700</v>
      </c>
      <c r="L130" s="701">
        <v>111041700</v>
      </c>
      <c r="M130" s="701">
        <v>111041700</v>
      </c>
      <c r="N130" s="701">
        <v>111041700</v>
      </c>
      <c r="O130" s="701">
        <v>111041700</v>
      </c>
      <c r="P130" s="701">
        <v>111041700</v>
      </c>
      <c r="Q130" s="701">
        <v>111041700</v>
      </c>
      <c r="R130" s="701">
        <v>111041700</v>
      </c>
      <c r="S130" s="701">
        <v>111041700</v>
      </c>
      <c r="T130" s="701">
        <v>111041700</v>
      </c>
      <c r="U130" s="701">
        <v>94363500</v>
      </c>
      <c r="V130" s="701">
        <v>94363500</v>
      </c>
      <c r="W130" s="701">
        <v>88842600</v>
      </c>
      <c r="X130" s="701">
        <v>88842600</v>
      </c>
      <c r="Y130" s="701">
        <v>84107100</v>
      </c>
      <c r="Z130" s="701">
        <v>84107100</v>
      </c>
      <c r="AA130" s="701">
        <v>84107100</v>
      </c>
      <c r="AB130" s="701">
        <v>84107100</v>
      </c>
    </row>
    <row r="131" spans="2:28">
      <c r="B131" s="759"/>
      <c r="C131" s="756"/>
      <c r="D131" s="756"/>
      <c r="E131" s="756"/>
      <c r="F131" s="756"/>
      <c r="G131" s="756"/>
      <c r="H131" s="750" t="s">
        <v>218</v>
      </c>
      <c r="I131" s="750" t="s">
        <v>2393</v>
      </c>
      <c r="J131" s="701"/>
      <c r="K131" s="701">
        <v>166574100</v>
      </c>
      <c r="L131" s="701">
        <v>166574100</v>
      </c>
      <c r="M131" s="701">
        <v>166574100</v>
      </c>
      <c r="N131" s="701">
        <v>166574100</v>
      </c>
      <c r="O131" s="701">
        <v>166574100</v>
      </c>
      <c r="P131" s="701">
        <v>166574100</v>
      </c>
      <c r="Q131" s="701">
        <v>166574100</v>
      </c>
      <c r="R131" s="701">
        <v>166574100</v>
      </c>
      <c r="S131" s="701">
        <v>166574100</v>
      </c>
      <c r="T131" s="701">
        <v>166574100</v>
      </c>
      <c r="U131" s="701">
        <v>141556800</v>
      </c>
      <c r="V131" s="701">
        <v>141556800</v>
      </c>
      <c r="W131" s="701">
        <v>133240800</v>
      </c>
      <c r="X131" s="701">
        <v>133240800</v>
      </c>
      <c r="Y131" s="701">
        <v>128528400</v>
      </c>
      <c r="Z131" s="701">
        <v>128528400</v>
      </c>
      <c r="AA131" s="701">
        <v>128528400</v>
      </c>
      <c r="AB131" s="701">
        <v>128528400</v>
      </c>
    </row>
    <row r="132" spans="2:28">
      <c r="B132" s="751">
        <v>4015</v>
      </c>
      <c r="C132" s="750" t="s">
        <v>1152</v>
      </c>
      <c r="D132" s="750" t="s">
        <v>552</v>
      </c>
      <c r="E132" s="750" t="s">
        <v>41</v>
      </c>
      <c r="F132" s="750"/>
      <c r="G132" s="750" t="s">
        <v>1170</v>
      </c>
      <c r="H132" s="750" t="s">
        <v>32</v>
      </c>
      <c r="I132" s="750" t="s">
        <v>2398</v>
      </c>
      <c r="J132" s="701"/>
      <c r="K132" s="701">
        <v>29729700</v>
      </c>
      <c r="L132" s="701">
        <v>29729700</v>
      </c>
      <c r="M132" s="701">
        <v>29729700</v>
      </c>
      <c r="N132" s="701">
        <v>29729700</v>
      </c>
      <c r="O132" s="701">
        <v>29729700</v>
      </c>
      <c r="P132" s="701">
        <v>29729700</v>
      </c>
      <c r="Q132" s="701">
        <v>29729700</v>
      </c>
      <c r="R132" s="701">
        <v>29729700</v>
      </c>
      <c r="S132" s="701">
        <v>29729700</v>
      </c>
      <c r="T132" s="701">
        <v>29729700</v>
      </c>
      <c r="U132" s="701">
        <v>25248300</v>
      </c>
      <c r="V132" s="701">
        <v>25248300</v>
      </c>
      <c r="W132" s="701">
        <v>23793000</v>
      </c>
      <c r="X132" s="701">
        <v>23793000</v>
      </c>
      <c r="Y132" s="701">
        <v>20605200</v>
      </c>
      <c r="Z132" s="701">
        <v>20605200</v>
      </c>
      <c r="AA132" s="701">
        <v>20605200</v>
      </c>
      <c r="AB132" s="701">
        <v>20605200</v>
      </c>
    </row>
    <row r="133" spans="2:28">
      <c r="B133" s="759"/>
      <c r="C133" s="756"/>
      <c r="D133" s="756"/>
      <c r="E133" s="756"/>
      <c r="F133" s="756"/>
      <c r="G133" s="756"/>
      <c r="H133" s="750" t="s">
        <v>34</v>
      </c>
      <c r="I133" s="750" t="s">
        <v>2394</v>
      </c>
      <c r="J133" s="701"/>
      <c r="K133" s="701">
        <v>51536100</v>
      </c>
      <c r="L133" s="701">
        <v>51536100</v>
      </c>
      <c r="M133" s="701">
        <v>51536100</v>
      </c>
      <c r="N133" s="701">
        <v>51536100</v>
      </c>
      <c r="O133" s="701">
        <v>51536100</v>
      </c>
      <c r="P133" s="701">
        <v>51536100</v>
      </c>
      <c r="Q133" s="701">
        <v>51536100</v>
      </c>
      <c r="R133" s="701">
        <v>51536100</v>
      </c>
      <c r="S133" s="701">
        <v>51536100</v>
      </c>
      <c r="T133" s="701">
        <v>51536100</v>
      </c>
      <c r="U133" s="701">
        <v>43797600</v>
      </c>
      <c r="V133" s="701">
        <v>43797600</v>
      </c>
      <c r="W133" s="701">
        <v>41210400</v>
      </c>
      <c r="X133" s="701">
        <v>41210400</v>
      </c>
      <c r="Y133" s="701">
        <v>38045700</v>
      </c>
      <c r="Z133" s="701">
        <v>38045700</v>
      </c>
      <c r="AA133" s="701">
        <v>38045700</v>
      </c>
      <c r="AB133" s="701">
        <v>38045700</v>
      </c>
    </row>
    <row r="134" spans="2:28">
      <c r="B134" s="759"/>
      <c r="C134" s="756"/>
      <c r="D134" s="756"/>
      <c r="E134" s="756"/>
      <c r="F134" s="756"/>
      <c r="G134" s="756"/>
      <c r="H134" s="750" t="s">
        <v>218</v>
      </c>
      <c r="I134" s="750" t="s">
        <v>2402</v>
      </c>
      <c r="J134" s="701"/>
      <c r="K134" s="701">
        <v>77292600</v>
      </c>
      <c r="L134" s="701">
        <v>77292600</v>
      </c>
      <c r="M134" s="701">
        <v>77292600</v>
      </c>
      <c r="N134" s="701">
        <v>77292600</v>
      </c>
      <c r="O134" s="701">
        <v>77292600</v>
      </c>
      <c r="P134" s="701">
        <v>77292600</v>
      </c>
      <c r="Q134" s="701">
        <v>77292600</v>
      </c>
      <c r="R134" s="701">
        <v>77292600</v>
      </c>
      <c r="S134" s="701">
        <v>77292600</v>
      </c>
      <c r="T134" s="701">
        <v>77292600</v>
      </c>
      <c r="U134" s="701">
        <v>65696400</v>
      </c>
      <c r="V134" s="701">
        <v>65696400</v>
      </c>
      <c r="W134" s="701">
        <v>61815600</v>
      </c>
      <c r="X134" s="701">
        <v>61815600</v>
      </c>
      <c r="Y134" s="701">
        <v>58674000</v>
      </c>
      <c r="Z134" s="701">
        <v>58674000</v>
      </c>
      <c r="AA134" s="701">
        <v>58674000</v>
      </c>
      <c r="AB134" s="701">
        <v>58674000</v>
      </c>
    </row>
    <row r="135" spans="2:28">
      <c r="B135" s="759"/>
      <c r="C135" s="756"/>
      <c r="D135" s="756"/>
      <c r="E135" s="756"/>
      <c r="F135" s="756"/>
      <c r="G135" s="750" t="s">
        <v>1171</v>
      </c>
      <c r="H135" s="750" t="s">
        <v>32</v>
      </c>
      <c r="I135" s="750" t="s">
        <v>2399</v>
      </c>
      <c r="J135" s="701"/>
      <c r="K135" s="701">
        <v>25756500</v>
      </c>
      <c r="L135" s="701">
        <v>25756500</v>
      </c>
      <c r="M135" s="701">
        <v>25756500</v>
      </c>
      <c r="N135" s="701">
        <v>25756500</v>
      </c>
      <c r="O135" s="701">
        <v>25756500</v>
      </c>
      <c r="P135" s="701">
        <v>25756500</v>
      </c>
      <c r="Q135" s="701">
        <v>25756500</v>
      </c>
      <c r="R135" s="701">
        <v>25756500</v>
      </c>
      <c r="S135" s="701">
        <v>25756500</v>
      </c>
      <c r="T135" s="701">
        <v>25756500</v>
      </c>
      <c r="U135" s="701">
        <v>21898800</v>
      </c>
      <c r="V135" s="701">
        <v>21898800</v>
      </c>
      <c r="W135" s="701">
        <v>20605200</v>
      </c>
      <c r="X135" s="701">
        <v>20605200</v>
      </c>
      <c r="Y135" s="701">
        <v>17440500</v>
      </c>
      <c r="Z135" s="701">
        <v>17440500</v>
      </c>
      <c r="AA135" s="701">
        <v>17440500</v>
      </c>
      <c r="AB135" s="701">
        <v>17440500</v>
      </c>
    </row>
    <row r="136" spans="2:28">
      <c r="B136" s="759"/>
      <c r="C136" s="756"/>
      <c r="D136" s="756"/>
      <c r="E136" s="756"/>
      <c r="F136" s="756"/>
      <c r="G136" s="756"/>
      <c r="H136" s="750" t="s">
        <v>34</v>
      </c>
      <c r="I136" s="750" t="s">
        <v>2395</v>
      </c>
      <c r="J136" s="701"/>
      <c r="K136" s="701">
        <v>45183600</v>
      </c>
      <c r="L136" s="701">
        <v>45183600</v>
      </c>
      <c r="M136" s="701">
        <v>45183600</v>
      </c>
      <c r="N136" s="701">
        <v>45183600</v>
      </c>
      <c r="O136" s="701">
        <v>45183600</v>
      </c>
      <c r="P136" s="701">
        <v>45183600</v>
      </c>
      <c r="Q136" s="701">
        <v>45183600</v>
      </c>
      <c r="R136" s="701">
        <v>45183600</v>
      </c>
      <c r="S136" s="701">
        <v>45183600</v>
      </c>
      <c r="T136" s="701">
        <v>45183600</v>
      </c>
      <c r="U136" s="701">
        <v>38392200</v>
      </c>
      <c r="V136" s="701">
        <v>38392200</v>
      </c>
      <c r="W136" s="701">
        <v>36151500</v>
      </c>
      <c r="X136" s="701">
        <v>36151500</v>
      </c>
      <c r="Y136" s="701">
        <v>32986800</v>
      </c>
      <c r="Z136" s="701">
        <v>32986800</v>
      </c>
      <c r="AA136" s="701">
        <v>32986800</v>
      </c>
      <c r="AB136" s="701">
        <v>32986800</v>
      </c>
    </row>
    <row r="137" spans="2:28">
      <c r="B137" s="759"/>
      <c r="C137" s="756"/>
      <c r="D137" s="756"/>
      <c r="E137" s="756"/>
      <c r="F137" s="756"/>
      <c r="G137" s="756"/>
      <c r="H137" s="750" t="s">
        <v>218</v>
      </c>
      <c r="I137" s="750" t="s">
        <v>2403</v>
      </c>
      <c r="J137" s="701"/>
      <c r="K137" s="701">
        <v>67775400</v>
      </c>
      <c r="L137" s="701">
        <v>67775400</v>
      </c>
      <c r="M137" s="701">
        <v>67775400</v>
      </c>
      <c r="N137" s="701">
        <v>67775400</v>
      </c>
      <c r="O137" s="701">
        <v>67775400</v>
      </c>
      <c r="P137" s="701">
        <v>67775400</v>
      </c>
      <c r="Q137" s="701">
        <v>67775400</v>
      </c>
      <c r="R137" s="701">
        <v>67775400</v>
      </c>
      <c r="S137" s="701">
        <v>67775400</v>
      </c>
      <c r="T137" s="701">
        <v>67775400</v>
      </c>
      <c r="U137" s="701">
        <v>57611400</v>
      </c>
      <c r="V137" s="701">
        <v>57611400</v>
      </c>
      <c r="W137" s="701">
        <v>54215700</v>
      </c>
      <c r="X137" s="701">
        <v>54215700</v>
      </c>
      <c r="Y137" s="701">
        <v>51051000</v>
      </c>
      <c r="Z137" s="701">
        <v>51051000</v>
      </c>
      <c r="AA137" s="701">
        <v>51051000</v>
      </c>
      <c r="AB137" s="701">
        <v>51051000</v>
      </c>
    </row>
    <row r="138" spans="2:28">
      <c r="B138" s="759"/>
      <c r="C138" s="756"/>
      <c r="D138" s="756"/>
      <c r="E138" s="756"/>
      <c r="F138" s="756"/>
      <c r="G138" s="750" t="s">
        <v>290</v>
      </c>
      <c r="H138" s="750" t="s">
        <v>32</v>
      </c>
      <c r="I138" s="750" t="s">
        <v>2400</v>
      </c>
      <c r="J138" s="701"/>
      <c r="K138" s="701">
        <v>25756500</v>
      </c>
      <c r="L138" s="701">
        <v>25756500</v>
      </c>
      <c r="M138" s="701">
        <v>25756500</v>
      </c>
      <c r="N138" s="701">
        <v>25756500</v>
      </c>
      <c r="O138" s="701">
        <v>25756500</v>
      </c>
      <c r="P138" s="701">
        <v>25756500</v>
      </c>
      <c r="Q138" s="701">
        <v>25756500</v>
      </c>
      <c r="R138" s="701">
        <v>25756500</v>
      </c>
      <c r="S138" s="701">
        <v>25756500</v>
      </c>
      <c r="T138" s="701">
        <v>25756500</v>
      </c>
      <c r="U138" s="701">
        <v>21898800</v>
      </c>
      <c r="V138" s="701">
        <v>21898800</v>
      </c>
      <c r="W138" s="701">
        <v>20605200</v>
      </c>
      <c r="X138" s="701">
        <v>20605200</v>
      </c>
      <c r="Y138" s="701">
        <v>19034400</v>
      </c>
      <c r="Z138" s="701">
        <v>19034400</v>
      </c>
      <c r="AA138" s="701">
        <v>19034400</v>
      </c>
      <c r="AB138" s="701">
        <v>19034400</v>
      </c>
    </row>
    <row r="139" spans="2:28">
      <c r="B139" s="759"/>
      <c r="C139" s="756"/>
      <c r="D139" s="756"/>
      <c r="E139" s="756"/>
      <c r="F139" s="756"/>
      <c r="G139" s="756"/>
      <c r="H139" s="750" t="s">
        <v>34</v>
      </c>
      <c r="I139" s="750" t="s">
        <v>2396</v>
      </c>
      <c r="J139" s="701"/>
      <c r="K139" s="701">
        <v>43612800</v>
      </c>
      <c r="L139" s="701">
        <v>43612800</v>
      </c>
      <c r="M139" s="701">
        <v>43612800</v>
      </c>
      <c r="N139" s="701">
        <v>43612800</v>
      </c>
      <c r="O139" s="701">
        <v>43612800</v>
      </c>
      <c r="P139" s="701">
        <v>43612800</v>
      </c>
      <c r="Q139" s="701">
        <v>43612800</v>
      </c>
      <c r="R139" s="701">
        <v>43612800</v>
      </c>
      <c r="S139" s="701">
        <v>43612800</v>
      </c>
      <c r="T139" s="701">
        <v>43612800</v>
      </c>
      <c r="U139" s="701">
        <v>37052400</v>
      </c>
      <c r="V139" s="701">
        <v>37052400</v>
      </c>
      <c r="W139" s="701">
        <v>34881000</v>
      </c>
      <c r="X139" s="701">
        <v>34881000</v>
      </c>
      <c r="Y139" s="701">
        <v>33287100</v>
      </c>
      <c r="Z139" s="701">
        <v>33287100</v>
      </c>
      <c r="AA139" s="701">
        <v>33287100</v>
      </c>
      <c r="AB139" s="701">
        <v>33287100</v>
      </c>
    </row>
    <row r="140" spans="2:28">
      <c r="B140" s="759"/>
      <c r="C140" s="756"/>
      <c r="D140" s="756"/>
      <c r="E140" s="756"/>
      <c r="F140" s="756"/>
      <c r="G140" s="756"/>
      <c r="H140" s="750" t="s">
        <v>218</v>
      </c>
      <c r="I140" s="750" t="s">
        <v>2404</v>
      </c>
      <c r="J140" s="701"/>
      <c r="K140" s="701">
        <v>65396100</v>
      </c>
      <c r="L140" s="701">
        <v>65396100</v>
      </c>
      <c r="M140" s="701">
        <v>65396100</v>
      </c>
      <c r="N140" s="701">
        <v>65396100</v>
      </c>
      <c r="O140" s="701">
        <v>65396100</v>
      </c>
      <c r="P140" s="701">
        <v>65396100</v>
      </c>
      <c r="Q140" s="701">
        <v>65396100</v>
      </c>
      <c r="R140" s="701">
        <v>65396100</v>
      </c>
      <c r="S140" s="701">
        <v>65396100</v>
      </c>
      <c r="T140" s="701">
        <v>65396100</v>
      </c>
      <c r="U140" s="701">
        <v>55601700</v>
      </c>
      <c r="V140" s="701">
        <v>55601700</v>
      </c>
      <c r="W140" s="701">
        <v>52321500</v>
      </c>
      <c r="X140" s="701">
        <v>52321500</v>
      </c>
      <c r="Y140" s="701">
        <v>50750700</v>
      </c>
      <c r="Z140" s="701">
        <v>50750700</v>
      </c>
      <c r="AA140" s="701">
        <v>50750700</v>
      </c>
      <c r="AB140" s="701">
        <v>50750700</v>
      </c>
    </row>
    <row r="141" spans="2:28">
      <c r="B141" s="759"/>
      <c r="C141" s="756"/>
      <c r="D141" s="756"/>
      <c r="E141" s="756"/>
      <c r="F141" s="756"/>
      <c r="G141" s="750" t="s">
        <v>291</v>
      </c>
      <c r="H141" s="750" t="s">
        <v>32</v>
      </c>
      <c r="I141" s="750" t="s">
        <v>2401</v>
      </c>
      <c r="J141" s="701"/>
      <c r="K141" s="701">
        <v>21806400</v>
      </c>
      <c r="L141" s="701">
        <v>21806400</v>
      </c>
      <c r="M141" s="701">
        <v>21806400</v>
      </c>
      <c r="N141" s="701">
        <v>21806400</v>
      </c>
      <c r="O141" s="701">
        <v>21806400</v>
      </c>
      <c r="P141" s="701">
        <v>21806400</v>
      </c>
      <c r="Q141" s="701">
        <v>21806400</v>
      </c>
      <c r="R141" s="701">
        <v>21806400</v>
      </c>
      <c r="S141" s="701">
        <v>21806400</v>
      </c>
      <c r="T141" s="701">
        <v>21806400</v>
      </c>
      <c r="U141" s="701">
        <v>18526200</v>
      </c>
      <c r="V141" s="701">
        <v>18526200</v>
      </c>
      <c r="W141" s="701">
        <v>17440500</v>
      </c>
      <c r="X141" s="701">
        <v>17440500</v>
      </c>
      <c r="Y141" s="701">
        <v>15846600</v>
      </c>
      <c r="Z141" s="701">
        <v>15846600</v>
      </c>
      <c r="AA141" s="701">
        <v>15846600</v>
      </c>
      <c r="AB141" s="701">
        <v>15846600</v>
      </c>
    </row>
    <row r="142" spans="2:28">
      <c r="B142" s="759"/>
      <c r="C142" s="756"/>
      <c r="D142" s="756"/>
      <c r="E142" s="756"/>
      <c r="F142" s="756"/>
      <c r="G142" s="756"/>
      <c r="H142" s="750" t="s">
        <v>34</v>
      </c>
      <c r="I142" s="750" t="s">
        <v>2397</v>
      </c>
      <c r="J142" s="701"/>
      <c r="K142" s="701">
        <v>37260300</v>
      </c>
      <c r="L142" s="701">
        <v>37260300</v>
      </c>
      <c r="M142" s="701">
        <v>37260300</v>
      </c>
      <c r="N142" s="701">
        <v>37260300</v>
      </c>
      <c r="O142" s="701">
        <v>37260300</v>
      </c>
      <c r="P142" s="701">
        <v>37260300</v>
      </c>
      <c r="Q142" s="701">
        <v>37260300</v>
      </c>
      <c r="R142" s="701">
        <v>37260300</v>
      </c>
      <c r="S142" s="701">
        <v>37260300</v>
      </c>
      <c r="T142" s="701">
        <v>37260300</v>
      </c>
      <c r="U142" s="701">
        <v>31670100</v>
      </c>
      <c r="V142" s="701">
        <v>31670100</v>
      </c>
      <c r="W142" s="701">
        <v>29799000</v>
      </c>
      <c r="X142" s="701">
        <v>29799000</v>
      </c>
      <c r="Y142" s="701">
        <v>28228200</v>
      </c>
      <c r="Z142" s="701">
        <v>28228200</v>
      </c>
      <c r="AA142" s="701">
        <v>28228200</v>
      </c>
      <c r="AB142" s="701">
        <v>28228200</v>
      </c>
    </row>
    <row r="143" spans="2:28">
      <c r="B143" s="759"/>
      <c r="C143" s="756"/>
      <c r="D143" s="756"/>
      <c r="E143" s="756"/>
      <c r="F143" s="756"/>
      <c r="G143" s="756"/>
      <c r="H143" s="750" t="s">
        <v>218</v>
      </c>
      <c r="I143" s="750" t="s">
        <v>2405</v>
      </c>
      <c r="J143" s="701"/>
      <c r="K143" s="701">
        <v>55878900</v>
      </c>
      <c r="L143" s="701">
        <v>55878900</v>
      </c>
      <c r="M143" s="701">
        <v>55878900</v>
      </c>
      <c r="N143" s="701">
        <v>55878900</v>
      </c>
      <c r="O143" s="701">
        <v>55878900</v>
      </c>
      <c r="P143" s="701">
        <v>55878900</v>
      </c>
      <c r="Q143" s="701">
        <v>55878900</v>
      </c>
      <c r="R143" s="701">
        <v>55878900</v>
      </c>
      <c r="S143" s="701">
        <v>55878900</v>
      </c>
      <c r="T143" s="701">
        <v>55878900</v>
      </c>
      <c r="U143" s="701">
        <v>47493600</v>
      </c>
      <c r="V143" s="701">
        <v>47493600</v>
      </c>
      <c r="W143" s="701">
        <v>44698500</v>
      </c>
      <c r="X143" s="701">
        <v>44698500</v>
      </c>
      <c r="Y143" s="701">
        <v>43127700</v>
      </c>
      <c r="Z143" s="701">
        <v>43127700</v>
      </c>
      <c r="AA143" s="701">
        <v>43127700</v>
      </c>
      <c r="AB143" s="701">
        <v>43127700</v>
      </c>
    </row>
    <row r="144" spans="2:28">
      <c r="B144" s="751">
        <v>4016</v>
      </c>
      <c r="C144" s="750" t="s">
        <v>1153</v>
      </c>
      <c r="D144" s="750" t="s">
        <v>552</v>
      </c>
      <c r="E144" s="750" t="s">
        <v>41</v>
      </c>
      <c r="F144" s="750"/>
      <c r="G144" s="750" t="s">
        <v>1170</v>
      </c>
      <c r="H144" s="750" t="s">
        <v>32</v>
      </c>
      <c r="I144" s="750" t="s">
        <v>2410</v>
      </c>
      <c r="J144" s="701"/>
      <c r="K144" s="701">
        <v>159112800</v>
      </c>
      <c r="L144" s="701">
        <v>159112800</v>
      </c>
      <c r="M144" s="701">
        <v>159112800</v>
      </c>
      <c r="N144" s="701">
        <v>159112800</v>
      </c>
      <c r="O144" s="701">
        <v>159112800</v>
      </c>
      <c r="P144" s="701">
        <v>159112800</v>
      </c>
      <c r="Q144" s="701">
        <v>159112800</v>
      </c>
      <c r="R144" s="701">
        <v>159112800</v>
      </c>
      <c r="S144" s="701">
        <v>159112800</v>
      </c>
      <c r="T144" s="701">
        <v>159112800</v>
      </c>
      <c r="U144" s="701">
        <v>135227400</v>
      </c>
      <c r="V144" s="701">
        <v>135227400</v>
      </c>
      <c r="W144" s="701">
        <v>127281000</v>
      </c>
      <c r="X144" s="701">
        <v>127281000</v>
      </c>
      <c r="Y144" s="701">
        <v>110302500</v>
      </c>
      <c r="Z144" s="701">
        <v>110302500</v>
      </c>
      <c r="AA144" s="701">
        <v>110302500</v>
      </c>
      <c r="AB144" s="701">
        <v>110302500</v>
      </c>
    </row>
    <row r="145" spans="2:28">
      <c r="B145" s="759"/>
      <c r="C145" s="756"/>
      <c r="D145" s="756"/>
      <c r="E145" s="756"/>
      <c r="F145" s="756"/>
      <c r="G145" s="756"/>
      <c r="H145" s="750" t="s">
        <v>34</v>
      </c>
      <c r="I145" s="750" t="s">
        <v>2406</v>
      </c>
      <c r="J145" s="701"/>
      <c r="K145" s="701">
        <v>275790900</v>
      </c>
      <c r="L145" s="701">
        <v>275790900</v>
      </c>
      <c r="M145" s="701">
        <v>275790900</v>
      </c>
      <c r="N145" s="701">
        <v>275790900</v>
      </c>
      <c r="O145" s="701">
        <v>275790900</v>
      </c>
      <c r="P145" s="701">
        <v>275790900</v>
      </c>
      <c r="Q145" s="701">
        <v>275790900</v>
      </c>
      <c r="R145" s="701">
        <v>275790900</v>
      </c>
      <c r="S145" s="701">
        <v>275790900</v>
      </c>
      <c r="T145" s="701">
        <v>275790900</v>
      </c>
      <c r="U145" s="701">
        <v>234441900</v>
      </c>
      <c r="V145" s="701">
        <v>234441900</v>
      </c>
      <c r="W145" s="701">
        <v>220628100</v>
      </c>
      <c r="X145" s="701">
        <v>220628100</v>
      </c>
      <c r="Y145" s="701">
        <v>203672700</v>
      </c>
      <c r="Z145" s="701">
        <v>203672700</v>
      </c>
      <c r="AA145" s="701">
        <v>203672700</v>
      </c>
      <c r="AB145" s="701">
        <v>203672700</v>
      </c>
    </row>
    <row r="146" spans="2:28">
      <c r="B146" s="759"/>
      <c r="C146" s="756"/>
      <c r="D146" s="756"/>
      <c r="E146" s="756"/>
      <c r="F146" s="756"/>
      <c r="G146" s="756"/>
      <c r="H146" s="750" t="s">
        <v>218</v>
      </c>
      <c r="I146" s="750" t="s">
        <v>2414</v>
      </c>
      <c r="J146" s="701"/>
      <c r="K146" s="701">
        <v>413697900</v>
      </c>
      <c r="L146" s="701">
        <v>413697900</v>
      </c>
      <c r="M146" s="701">
        <v>413697900</v>
      </c>
      <c r="N146" s="701">
        <v>413697900</v>
      </c>
      <c r="O146" s="701">
        <v>413697900</v>
      </c>
      <c r="P146" s="701">
        <v>413697900</v>
      </c>
      <c r="Q146" s="701">
        <v>413697900</v>
      </c>
      <c r="R146" s="701">
        <v>413697900</v>
      </c>
      <c r="S146" s="701">
        <v>413697900</v>
      </c>
      <c r="T146" s="701">
        <v>413697900</v>
      </c>
      <c r="U146" s="701">
        <v>351628200</v>
      </c>
      <c r="V146" s="701">
        <v>351628200</v>
      </c>
      <c r="W146" s="701">
        <v>330930600</v>
      </c>
      <c r="X146" s="701">
        <v>330930600</v>
      </c>
      <c r="Y146" s="701">
        <v>313998300</v>
      </c>
      <c r="Z146" s="701">
        <v>313998300</v>
      </c>
      <c r="AA146" s="701">
        <v>313998300</v>
      </c>
      <c r="AB146" s="701">
        <v>313998300</v>
      </c>
    </row>
    <row r="147" spans="2:28">
      <c r="B147" s="759"/>
      <c r="C147" s="756"/>
      <c r="D147" s="756"/>
      <c r="E147" s="756"/>
      <c r="F147" s="756"/>
      <c r="G147" s="750" t="s">
        <v>1171</v>
      </c>
      <c r="H147" s="750" t="s">
        <v>32</v>
      </c>
      <c r="I147" s="750" t="s">
        <v>2411</v>
      </c>
      <c r="J147" s="701"/>
      <c r="K147" s="701">
        <v>137907000</v>
      </c>
      <c r="L147" s="701">
        <v>137907000</v>
      </c>
      <c r="M147" s="701">
        <v>137907000</v>
      </c>
      <c r="N147" s="701">
        <v>137907000</v>
      </c>
      <c r="O147" s="701">
        <v>137907000</v>
      </c>
      <c r="P147" s="701">
        <v>137907000</v>
      </c>
      <c r="Q147" s="701">
        <v>137907000</v>
      </c>
      <c r="R147" s="701">
        <v>137907000</v>
      </c>
      <c r="S147" s="701">
        <v>137907000</v>
      </c>
      <c r="T147" s="701">
        <v>137907000</v>
      </c>
      <c r="U147" s="701">
        <v>117209400</v>
      </c>
      <c r="V147" s="701">
        <v>117209400</v>
      </c>
      <c r="W147" s="701">
        <v>110302500</v>
      </c>
      <c r="X147" s="701">
        <v>110302500</v>
      </c>
      <c r="Y147" s="701">
        <v>93347100</v>
      </c>
      <c r="Z147" s="701">
        <v>93347100</v>
      </c>
      <c r="AA147" s="701">
        <v>93347100</v>
      </c>
      <c r="AB147" s="701">
        <v>93347100</v>
      </c>
    </row>
    <row r="148" spans="2:28">
      <c r="B148" s="759"/>
      <c r="C148" s="756"/>
      <c r="D148" s="756"/>
      <c r="E148" s="756"/>
      <c r="F148" s="756"/>
      <c r="G148" s="756"/>
      <c r="H148" s="750" t="s">
        <v>34</v>
      </c>
      <c r="I148" s="750" t="s">
        <v>2407</v>
      </c>
      <c r="J148" s="701"/>
      <c r="K148" s="701">
        <v>241857000</v>
      </c>
      <c r="L148" s="701">
        <v>241857000</v>
      </c>
      <c r="M148" s="701">
        <v>241857000</v>
      </c>
      <c r="N148" s="701">
        <v>241857000</v>
      </c>
      <c r="O148" s="701">
        <v>241857000</v>
      </c>
      <c r="P148" s="701">
        <v>241857000</v>
      </c>
      <c r="Q148" s="701">
        <v>241857000</v>
      </c>
      <c r="R148" s="701">
        <v>241857000</v>
      </c>
      <c r="S148" s="701">
        <v>241857000</v>
      </c>
      <c r="T148" s="701">
        <v>241857000</v>
      </c>
      <c r="U148" s="701">
        <v>205566900</v>
      </c>
      <c r="V148" s="701">
        <v>205566900</v>
      </c>
      <c r="W148" s="701">
        <v>193462500</v>
      </c>
      <c r="X148" s="701">
        <v>193462500</v>
      </c>
      <c r="Y148" s="701">
        <v>176507100</v>
      </c>
      <c r="Z148" s="701">
        <v>176507100</v>
      </c>
      <c r="AA148" s="701">
        <v>176507100</v>
      </c>
      <c r="AB148" s="701">
        <v>176507100</v>
      </c>
    </row>
    <row r="149" spans="2:28">
      <c r="B149" s="759"/>
      <c r="C149" s="756"/>
      <c r="D149" s="756"/>
      <c r="E149" s="756"/>
      <c r="F149" s="756"/>
      <c r="G149" s="756"/>
      <c r="H149" s="750" t="s">
        <v>218</v>
      </c>
      <c r="I149" s="750" t="s">
        <v>2415</v>
      </c>
      <c r="J149" s="701"/>
      <c r="K149" s="701">
        <v>362785500</v>
      </c>
      <c r="L149" s="701">
        <v>362785500</v>
      </c>
      <c r="M149" s="701">
        <v>362785500</v>
      </c>
      <c r="N149" s="701">
        <v>362785500</v>
      </c>
      <c r="O149" s="701">
        <v>362785500</v>
      </c>
      <c r="P149" s="701">
        <v>362785500</v>
      </c>
      <c r="Q149" s="701">
        <v>362785500</v>
      </c>
      <c r="R149" s="701">
        <v>362785500</v>
      </c>
      <c r="S149" s="701">
        <v>362785500</v>
      </c>
      <c r="T149" s="701">
        <v>362785500</v>
      </c>
      <c r="U149" s="701">
        <v>308361900</v>
      </c>
      <c r="V149" s="701">
        <v>308361900</v>
      </c>
      <c r="W149" s="701">
        <v>290205300</v>
      </c>
      <c r="X149" s="701">
        <v>290205300</v>
      </c>
      <c r="Y149" s="701">
        <v>273249900</v>
      </c>
      <c r="Z149" s="701">
        <v>273249900</v>
      </c>
      <c r="AA149" s="701">
        <v>273249900</v>
      </c>
      <c r="AB149" s="701">
        <v>273249900</v>
      </c>
    </row>
    <row r="150" spans="2:28">
      <c r="B150" s="759"/>
      <c r="C150" s="756"/>
      <c r="D150" s="756"/>
      <c r="E150" s="756"/>
      <c r="F150" s="756"/>
      <c r="G150" s="750" t="s">
        <v>290</v>
      </c>
      <c r="H150" s="750" t="s">
        <v>32</v>
      </c>
      <c r="I150" s="750" t="s">
        <v>2412</v>
      </c>
      <c r="J150" s="701"/>
      <c r="K150" s="701">
        <v>137907000</v>
      </c>
      <c r="L150" s="701">
        <v>137907000</v>
      </c>
      <c r="M150" s="701">
        <v>137907000</v>
      </c>
      <c r="N150" s="701">
        <v>137907000</v>
      </c>
      <c r="O150" s="701">
        <v>137907000</v>
      </c>
      <c r="P150" s="701">
        <v>137907000</v>
      </c>
      <c r="Q150" s="701">
        <v>137907000</v>
      </c>
      <c r="R150" s="701">
        <v>137907000</v>
      </c>
      <c r="S150" s="701">
        <v>137907000</v>
      </c>
      <c r="T150" s="701">
        <v>137907000</v>
      </c>
      <c r="U150" s="701">
        <v>117209400</v>
      </c>
      <c r="V150" s="701">
        <v>117209400</v>
      </c>
      <c r="W150" s="701">
        <v>110302500</v>
      </c>
      <c r="X150" s="701">
        <v>110302500</v>
      </c>
      <c r="Y150" s="701">
        <v>101847900</v>
      </c>
      <c r="Z150" s="701">
        <v>101847900</v>
      </c>
      <c r="AA150" s="701">
        <v>101847900</v>
      </c>
      <c r="AB150" s="701">
        <v>101847900</v>
      </c>
    </row>
    <row r="151" spans="2:28">
      <c r="B151" s="759"/>
      <c r="C151" s="756"/>
      <c r="D151" s="756"/>
      <c r="E151" s="756"/>
      <c r="F151" s="756"/>
      <c r="G151" s="756"/>
      <c r="H151" s="750" t="s">
        <v>34</v>
      </c>
      <c r="I151" s="750" t="s">
        <v>2408</v>
      </c>
      <c r="J151" s="701"/>
      <c r="K151" s="701">
        <v>233356200</v>
      </c>
      <c r="L151" s="701">
        <v>233356200</v>
      </c>
      <c r="M151" s="701">
        <v>233356200</v>
      </c>
      <c r="N151" s="701">
        <v>233356200</v>
      </c>
      <c r="O151" s="701">
        <v>233356200</v>
      </c>
      <c r="P151" s="701">
        <v>233356200</v>
      </c>
      <c r="Q151" s="701">
        <v>233356200</v>
      </c>
      <c r="R151" s="701">
        <v>233356200</v>
      </c>
      <c r="S151" s="701">
        <v>233356200</v>
      </c>
      <c r="T151" s="701">
        <v>233356200</v>
      </c>
      <c r="U151" s="701">
        <v>198359700</v>
      </c>
      <c r="V151" s="701">
        <v>198359700</v>
      </c>
      <c r="W151" s="701">
        <v>186694200</v>
      </c>
      <c r="X151" s="701">
        <v>186694200</v>
      </c>
      <c r="Y151" s="701">
        <v>178193400</v>
      </c>
      <c r="Z151" s="701">
        <v>178193400</v>
      </c>
      <c r="AA151" s="701">
        <v>178193400</v>
      </c>
      <c r="AB151" s="701">
        <v>178193400</v>
      </c>
    </row>
    <row r="152" spans="2:28">
      <c r="B152" s="759"/>
      <c r="C152" s="756"/>
      <c r="D152" s="756"/>
      <c r="E152" s="756"/>
      <c r="F152" s="756"/>
      <c r="G152" s="756"/>
      <c r="H152" s="750" t="s">
        <v>218</v>
      </c>
      <c r="I152" s="750" t="s">
        <v>2416</v>
      </c>
      <c r="J152" s="701"/>
      <c r="K152" s="701">
        <v>350057400</v>
      </c>
      <c r="L152" s="701">
        <v>350057400</v>
      </c>
      <c r="M152" s="701">
        <v>350057400</v>
      </c>
      <c r="N152" s="701">
        <v>350057400</v>
      </c>
      <c r="O152" s="701">
        <v>350057400</v>
      </c>
      <c r="P152" s="701">
        <v>350057400</v>
      </c>
      <c r="Q152" s="701">
        <v>350057400</v>
      </c>
      <c r="R152" s="701">
        <v>350057400</v>
      </c>
      <c r="S152" s="701">
        <v>350057400</v>
      </c>
      <c r="T152" s="701">
        <v>350057400</v>
      </c>
      <c r="U152" s="701">
        <v>297528000</v>
      </c>
      <c r="V152" s="701">
        <v>297528000</v>
      </c>
      <c r="W152" s="701">
        <v>280041300</v>
      </c>
      <c r="X152" s="701">
        <v>280041300</v>
      </c>
      <c r="Y152" s="701">
        <v>271563600</v>
      </c>
      <c r="Z152" s="701">
        <v>271563600</v>
      </c>
      <c r="AA152" s="701">
        <v>271563600</v>
      </c>
      <c r="AB152" s="701">
        <v>271563600</v>
      </c>
    </row>
    <row r="153" spans="2:28">
      <c r="B153" s="759"/>
      <c r="C153" s="756"/>
      <c r="D153" s="756"/>
      <c r="E153" s="756"/>
      <c r="F153" s="756"/>
      <c r="G153" s="750" t="s">
        <v>291</v>
      </c>
      <c r="H153" s="750" t="s">
        <v>32</v>
      </c>
      <c r="I153" s="750" t="s">
        <v>2413</v>
      </c>
      <c r="J153" s="701"/>
      <c r="K153" s="701">
        <v>116678100</v>
      </c>
      <c r="L153" s="701">
        <v>116678100</v>
      </c>
      <c r="M153" s="701">
        <v>116678100</v>
      </c>
      <c r="N153" s="701">
        <v>116678100</v>
      </c>
      <c r="O153" s="701">
        <v>116678100</v>
      </c>
      <c r="P153" s="701">
        <v>116678100</v>
      </c>
      <c r="Q153" s="701">
        <v>116678100</v>
      </c>
      <c r="R153" s="701">
        <v>116678100</v>
      </c>
      <c r="S153" s="701">
        <v>116678100</v>
      </c>
      <c r="T153" s="701">
        <v>116678100</v>
      </c>
      <c r="U153" s="701">
        <v>99168300</v>
      </c>
      <c r="V153" s="701">
        <v>99168300</v>
      </c>
      <c r="W153" s="701">
        <v>93347100</v>
      </c>
      <c r="X153" s="701">
        <v>93347100</v>
      </c>
      <c r="Y153" s="701">
        <v>84869400</v>
      </c>
      <c r="Z153" s="701">
        <v>84869400</v>
      </c>
      <c r="AA153" s="701">
        <v>84869400</v>
      </c>
      <c r="AB153" s="701">
        <v>84869400</v>
      </c>
    </row>
    <row r="154" spans="2:28">
      <c r="B154" s="759"/>
      <c r="C154" s="756"/>
      <c r="D154" s="756"/>
      <c r="E154" s="756"/>
      <c r="F154" s="756"/>
      <c r="G154" s="756"/>
      <c r="H154" s="750" t="s">
        <v>34</v>
      </c>
      <c r="I154" s="750" t="s">
        <v>2409</v>
      </c>
      <c r="J154" s="701"/>
      <c r="K154" s="701">
        <v>199422300</v>
      </c>
      <c r="L154" s="701">
        <v>199422300</v>
      </c>
      <c r="M154" s="701">
        <v>199422300</v>
      </c>
      <c r="N154" s="701">
        <v>199422300</v>
      </c>
      <c r="O154" s="701">
        <v>199422300</v>
      </c>
      <c r="P154" s="701">
        <v>199422300</v>
      </c>
      <c r="Q154" s="701">
        <v>199422300</v>
      </c>
      <c r="R154" s="701">
        <v>199422300</v>
      </c>
      <c r="S154" s="701">
        <v>199422300</v>
      </c>
      <c r="T154" s="701">
        <v>199422300</v>
      </c>
      <c r="U154" s="701">
        <v>169507800</v>
      </c>
      <c r="V154" s="701">
        <v>169507800</v>
      </c>
      <c r="W154" s="701">
        <v>159528600</v>
      </c>
      <c r="X154" s="701">
        <v>159528600</v>
      </c>
      <c r="Y154" s="701">
        <v>151027800</v>
      </c>
      <c r="Z154" s="701">
        <v>151027800</v>
      </c>
      <c r="AA154" s="701">
        <v>151027800</v>
      </c>
      <c r="AB154" s="701">
        <v>151027800</v>
      </c>
    </row>
    <row r="155" spans="2:28">
      <c r="B155" s="759"/>
      <c r="C155" s="756"/>
      <c r="D155" s="756"/>
      <c r="E155" s="756"/>
      <c r="F155" s="756"/>
      <c r="G155" s="756"/>
      <c r="H155" s="750" t="s">
        <v>218</v>
      </c>
      <c r="I155" s="750" t="s">
        <v>2417</v>
      </c>
      <c r="J155" s="701"/>
      <c r="K155" s="701">
        <v>299121900</v>
      </c>
      <c r="L155" s="701">
        <v>299121900</v>
      </c>
      <c r="M155" s="701">
        <v>299121900</v>
      </c>
      <c r="N155" s="701">
        <v>299121900</v>
      </c>
      <c r="O155" s="701">
        <v>299121900</v>
      </c>
      <c r="P155" s="701">
        <v>299121900</v>
      </c>
      <c r="Q155" s="701">
        <v>299121900</v>
      </c>
      <c r="R155" s="701">
        <v>299121900</v>
      </c>
      <c r="S155" s="701">
        <v>299121900</v>
      </c>
      <c r="T155" s="701">
        <v>299121900</v>
      </c>
      <c r="U155" s="701">
        <v>254261700</v>
      </c>
      <c r="V155" s="701">
        <v>254261700</v>
      </c>
      <c r="W155" s="701">
        <v>239316000</v>
      </c>
      <c r="X155" s="701">
        <v>239316000</v>
      </c>
      <c r="Y155" s="701">
        <v>230815200</v>
      </c>
      <c r="Z155" s="701">
        <v>230815200</v>
      </c>
      <c r="AA155" s="701">
        <v>230815200</v>
      </c>
      <c r="AB155" s="701">
        <v>230815200</v>
      </c>
    </row>
    <row r="156" spans="2:28">
      <c r="B156" s="751">
        <v>4017</v>
      </c>
      <c r="C156" s="750" t="s">
        <v>1154</v>
      </c>
      <c r="D156" s="750" t="s">
        <v>552</v>
      </c>
      <c r="E156" s="750" t="s">
        <v>41</v>
      </c>
      <c r="F156" s="750"/>
      <c r="G156" s="750" t="s">
        <v>1170</v>
      </c>
      <c r="H156" s="750" t="s">
        <v>32</v>
      </c>
      <c r="I156" s="750" t="s">
        <v>2422</v>
      </c>
      <c r="J156" s="701"/>
      <c r="K156" s="701">
        <v>43913100</v>
      </c>
      <c r="L156" s="701">
        <v>43913100</v>
      </c>
      <c r="M156" s="701">
        <v>43913100</v>
      </c>
      <c r="N156" s="701">
        <v>43913100</v>
      </c>
      <c r="O156" s="701">
        <v>43913100</v>
      </c>
      <c r="P156" s="701">
        <v>43913100</v>
      </c>
      <c r="Q156" s="701">
        <v>43913100</v>
      </c>
      <c r="R156" s="701">
        <v>43913100</v>
      </c>
      <c r="S156" s="701">
        <v>43913100</v>
      </c>
      <c r="T156" s="701">
        <v>43913100</v>
      </c>
      <c r="U156" s="701">
        <v>37306500</v>
      </c>
      <c r="V156" s="701">
        <v>37306500</v>
      </c>
      <c r="W156" s="701">
        <v>35112000</v>
      </c>
      <c r="X156" s="701">
        <v>35112000</v>
      </c>
      <c r="Y156" s="701">
        <v>30445800</v>
      </c>
      <c r="Z156" s="701">
        <v>30445800</v>
      </c>
      <c r="AA156" s="701">
        <v>30445800</v>
      </c>
      <c r="AB156" s="701">
        <v>30445800</v>
      </c>
    </row>
    <row r="157" spans="2:28">
      <c r="B157" s="759"/>
      <c r="C157" s="756"/>
      <c r="D157" s="756"/>
      <c r="E157" s="756"/>
      <c r="F157" s="756"/>
      <c r="G157" s="756"/>
      <c r="H157" s="750" t="s">
        <v>34</v>
      </c>
      <c r="I157" s="750" t="s">
        <v>2418</v>
      </c>
      <c r="J157" s="701"/>
      <c r="K157" s="701">
        <v>76068300</v>
      </c>
      <c r="L157" s="701">
        <v>76068300</v>
      </c>
      <c r="M157" s="701">
        <v>76068300</v>
      </c>
      <c r="N157" s="701">
        <v>76068300</v>
      </c>
      <c r="O157" s="701">
        <v>76068300</v>
      </c>
      <c r="P157" s="701">
        <v>76068300</v>
      </c>
      <c r="Q157" s="701">
        <v>76068300</v>
      </c>
      <c r="R157" s="701">
        <v>76068300</v>
      </c>
      <c r="S157" s="701">
        <v>76068300</v>
      </c>
      <c r="T157" s="701">
        <v>76068300</v>
      </c>
      <c r="U157" s="701">
        <v>64680000</v>
      </c>
      <c r="V157" s="701">
        <v>64680000</v>
      </c>
      <c r="W157" s="701">
        <v>60891600</v>
      </c>
      <c r="X157" s="701">
        <v>60891600</v>
      </c>
      <c r="Y157" s="701">
        <v>56179200</v>
      </c>
      <c r="Z157" s="701">
        <v>56179200</v>
      </c>
      <c r="AA157" s="701">
        <v>56179200</v>
      </c>
      <c r="AB157" s="701">
        <v>56179200</v>
      </c>
    </row>
    <row r="158" spans="2:28">
      <c r="B158" s="759"/>
      <c r="C158" s="756"/>
      <c r="D158" s="756"/>
      <c r="E158" s="756"/>
      <c r="F158" s="756"/>
      <c r="G158" s="756"/>
      <c r="H158" s="750" t="s">
        <v>218</v>
      </c>
      <c r="I158" s="750" t="s">
        <v>2426</v>
      </c>
      <c r="J158" s="701"/>
      <c r="K158" s="701">
        <v>114137100</v>
      </c>
      <c r="L158" s="701">
        <v>114137100</v>
      </c>
      <c r="M158" s="701">
        <v>114137100</v>
      </c>
      <c r="N158" s="701">
        <v>114137100</v>
      </c>
      <c r="O158" s="701">
        <v>114137100</v>
      </c>
      <c r="P158" s="701">
        <v>114137100</v>
      </c>
      <c r="Q158" s="701">
        <v>114137100</v>
      </c>
      <c r="R158" s="701">
        <v>114137100</v>
      </c>
      <c r="S158" s="701">
        <v>114137100</v>
      </c>
      <c r="T158" s="701">
        <v>114137100</v>
      </c>
      <c r="U158" s="701">
        <v>97020000</v>
      </c>
      <c r="V158" s="701">
        <v>97020000</v>
      </c>
      <c r="W158" s="701">
        <v>91291200</v>
      </c>
      <c r="X158" s="701">
        <v>91291200</v>
      </c>
      <c r="Y158" s="701">
        <v>86625000</v>
      </c>
      <c r="Z158" s="701">
        <v>86625000</v>
      </c>
      <c r="AA158" s="701">
        <v>86625000</v>
      </c>
      <c r="AB158" s="701">
        <v>86625000</v>
      </c>
    </row>
    <row r="159" spans="2:28">
      <c r="B159" s="759"/>
      <c r="C159" s="756"/>
      <c r="D159" s="756"/>
      <c r="E159" s="756"/>
      <c r="F159" s="756"/>
      <c r="G159" s="750" t="s">
        <v>1171</v>
      </c>
      <c r="H159" s="750" t="s">
        <v>32</v>
      </c>
      <c r="I159" s="750" t="s">
        <v>2423</v>
      </c>
      <c r="J159" s="701"/>
      <c r="K159" s="701">
        <v>38045700</v>
      </c>
      <c r="L159" s="701">
        <v>38045700</v>
      </c>
      <c r="M159" s="701">
        <v>38045700</v>
      </c>
      <c r="N159" s="701">
        <v>38045700</v>
      </c>
      <c r="O159" s="701">
        <v>38045700</v>
      </c>
      <c r="P159" s="701">
        <v>38045700</v>
      </c>
      <c r="Q159" s="701">
        <v>38045700</v>
      </c>
      <c r="R159" s="701">
        <v>38045700</v>
      </c>
      <c r="S159" s="701">
        <v>38045700</v>
      </c>
      <c r="T159" s="701">
        <v>38045700</v>
      </c>
      <c r="U159" s="701">
        <v>32340000</v>
      </c>
      <c r="V159" s="701">
        <v>32340000</v>
      </c>
      <c r="W159" s="701">
        <v>30445800</v>
      </c>
      <c r="X159" s="701">
        <v>30445800</v>
      </c>
      <c r="Y159" s="701">
        <v>25733400</v>
      </c>
      <c r="Z159" s="701">
        <v>25733400</v>
      </c>
      <c r="AA159" s="701">
        <v>25733400</v>
      </c>
      <c r="AB159" s="701">
        <v>25733400</v>
      </c>
    </row>
    <row r="160" spans="2:28">
      <c r="B160" s="759"/>
      <c r="C160" s="756"/>
      <c r="D160" s="756"/>
      <c r="E160" s="756"/>
      <c r="F160" s="756"/>
      <c r="G160" s="756"/>
      <c r="H160" s="750" t="s">
        <v>34</v>
      </c>
      <c r="I160" s="750" t="s">
        <v>2419</v>
      </c>
      <c r="J160" s="701"/>
      <c r="K160" s="701">
        <v>66735900</v>
      </c>
      <c r="L160" s="701">
        <v>66735900</v>
      </c>
      <c r="M160" s="701">
        <v>66735900</v>
      </c>
      <c r="N160" s="701">
        <v>66735900</v>
      </c>
      <c r="O160" s="701">
        <v>66735900</v>
      </c>
      <c r="P160" s="701">
        <v>66735900</v>
      </c>
      <c r="Q160" s="701">
        <v>66735900</v>
      </c>
      <c r="R160" s="701">
        <v>66735900</v>
      </c>
      <c r="S160" s="701">
        <v>66735900</v>
      </c>
      <c r="T160" s="701">
        <v>66735900</v>
      </c>
      <c r="U160" s="701">
        <v>56710500</v>
      </c>
      <c r="V160" s="701">
        <v>56710500</v>
      </c>
      <c r="W160" s="701">
        <v>53384100</v>
      </c>
      <c r="X160" s="701">
        <v>53384100</v>
      </c>
      <c r="Y160" s="701">
        <v>48694800</v>
      </c>
      <c r="Z160" s="701">
        <v>48694800</v>
      </c>
      <c r="AA160" s="701">
        <v>48694800</v>
      </c>
      <c r="AB160" s="701">
        <v>48694800</v>
      </c>
    </row>
    <row r="161" spans="2:28">
      <c r="B161" s="759"/>
      <c r="C161" s="756"/>
      <c r="D161" s="756"/>
      <c r="E161" s="756"/>
      <c r="F161" s="756"/>
      <c r="G161" s="756"/>
      <c r="H161" s="750" t="s">
        <v>218</v>
      </c>
      <c r="I161" s="750" t="s">
        <v>2427</v>
      </c>
      <c r="J161" s="701"/>
      <c r="K161" s="701">
        <v>100092300</v>
      </c>
      <c r="L161" s="701">
        <v>100092300</v>
      </c>
      <c r="M161" s="701">
        <v>100092300</v>
      </c>
      <c r="N161" s="701">
        <v>100092300</v>
      </c>
      <c r="O161" s="701">
        <v>100092300</v>
      </c>
      <c r="P161" s="701">
        <v>100092300</v>
      </c>
      <c r="Q161" s="701">
        <v>100092300</v>
      </c>
      <c r="R161" s="701">
        <v>100092300</v>
      </c>
      <c r="S161" s="701">
        <v>100092300</v>
      </c>
      <c r="T161" s="701">
        <v>100092300</v>
      </c>
      <c r="U161" s="701">
        <v>85077300</v>
      </c>
      <c r="V161" s="701">
        <v>85077300</v>
      </c>
      <c r="W161" s="701">
        <v>80064600</v>
      </c>
      <c r="X161" s="701">
        <v>80064600</v>
      </c>
      <c r="Y161" s="701">
        <v>75398400</v>
      </c>
      <c r="Z161" s="701">
        <v>75398400</v>
      </c>
      <c r="AA161" s="701">
        <v>75398400</v>
      </c>
      <c r="AB161" s="701">
        <v>75398400</v>
      </c>
    </row>
    <row r="162" spans="2:28">
      <c r="B162" s="759"/>
      <c r="C162" s="756"/>
      <c r="D162" s="756"/>
      <c r="E162" s="756"/>
      <c r="F162" s="756"/>
      <c r="G162" s="750" t="s">
        <v>290</v>
      </c>
      <c r="H162" s="750" t="s">
        <v>32</v>
      </c>
      <c r="I162" s="750" t="s">
        <v>2424</v>
      </c>
      <c r="J162" s="701"/>
      <c r="K162" s="701">
        <v>38045700</v>
      </c>
      <c r="L162" s="701">
        <v>38045700</v>
      </c>
      <c r="M162" s="701">
        <v>38045700</v>
      </c>
      <c r="N162" s="701">
        <v>38045700</v>
      </c>
      <c r="O162" s="701">
        <v>38045700</v>
      </c>
      <c r="P162" s="701">
        <v>38045700</v>
      </c>
      <c r="Q162" s="701">
        <v>38045700</v>
      </c>
      <c r="R162" s="701">
        <v>38045700</v>
      </c>
      <c r="S162" s="701">
        <v>38045700</v>
      </c>
      <c r="T162" s="701">
        <v>38045700</v>
      </c>
      <c r="U162" s="701">
        <v>32340000</v>
      </c>
      <c r="V162" s="701">
        <v>32340000</v>
      </c>
      <c r="W162" s="701">
        <v>30445800</v>
      </c>
      <c r="X162" s="701">
        <v>30445800</v>
      </c>
      <c r="Y162" s="701">
        <v>28112700</v>
      </c>
      <c r="Z162" s="701">
        <v>28112700</v>
      </c>
      <c r="AA162" s="701">
        <v>28112700</v>
      </c>
      <c r="AB162" s="701">
        <v>28112700</v>
      </c>
    </row>
    <row r="163" spans="2:28">
      <c r="B163" s="759"/>
      <c r="C163" s="756"/>
      <c r="D163" s="756"/>
      <c r="E163" s="756"/>
      <c r="F163" s="756"/>
      <c r="G163" s="756"/>
      <c r="H163" s="750" t="s">
        <v>34</v>
      </c>
      <c r="I163" s="750" t="s">
        <v>2420</v>
      </c>
      <c r="J163" s="701"/>
      <c r="K163" s="701">
        <v>64379700</v>
      </c>
      <c r="L163" s="701">
        <v>64379700</v>
      </c>
      <c r="M163" s="701">
        <v>64379700</v>
      </c>
      <c r="N163" s="701">
        <v>64379700</v>
      </c>
      <c r="O163" s="701">
        <v>64379700</v>
      </c>
      <c r="P163" s="701">
        <v>64379700</v>
      </c>
      <c r="Q163" s="701">
        <v>64379700</v>
      </c>
      <c r="R163" s="701">
        <v>64379700</v>
      </c>
      <c r="S163" s="701">
        <v>64379700</v>
      </c>
      <c r="T163" s="701">
        <v>64379700</v>
      </c>
      <c r="U163" s="701">
        <v>54723900</v>
      </c>
      <c r="V163" s="701">
        <v>54723900</v>
      </c>
      <c r="W163" s="701">
        <v>51513000</v>
      </c>
      <c r="X163" s="701">
        <v>51513000</v>
      </c>
      <c r="Y163" s="701">
        <v>49179900</v>
      </c>
      <c r="Z163" s="701">
        <v>49179900</v>
      </c>
      <c r="AA163" s="701">
        <v>49179900</v>
      </c>
      <c r="AB163" s="701">
        <v>49179900</v>
      </c>
    </row>
    <row r="164" spans="2:28">
      <c r="B164" s="759"/>
      <c r="C164" s="756"/>
      <c r="D164" s="756"/>
      <c r="E164" s="756"/>
      <c r="F164" s="756"/>
      <c r="G164" s="756"/>
      <c r="H164" s="750" t="s">
        <v>218</v>
      </c>
      <c r="I164" s="750" t="s">
        <v>2428</v>
      </c>
      <c r="J164" s="701"/>
      <c r="K164" s="701">
        <v>96581100</v>
      </c>
      <c r="L164" s="701">
        <v>96581100</v>
      </c>
      <c r="M164" s="701">
        <v>96581100</v>
      </c>
      <c r="N164" s="701">
        <v>96581100</v>
      </c>
      <c r="O164" s="701">
        <v>96581100</v>
      </c>
      <c r="P164" s="701">
        <v>96581100</v>
      </c>
      <c r="Q164" s="701">
        <v>96581100</v>
      </c>
      <c r="R164" s="701">
        <v>96581100</v>
      </c>
      <c r="S164" s="701">
        <v>96581100</v>
      </c>
      <c r="T164" s="701">
        <v>96581100</v>
      </c>
      <c r="U164" s="701">
        <v>82097400</v>
      </c>
      <c r="V164" s="701">
        <v>82097400</v>
      </c>
      <c r="W164" s="701">
        <v>77246400</v>
      </c>
      <c r="X164" s="701">
        <v>77246400</v>
      </c>
      <c r="Y164" s="701">
        <v>74913300</v>
      </c>
      <c r="Z164" s="701">
        <v>74913300</v>
      </c>
      <c r="AA164" s="701">
        <v>74913300</v>
      </c>
      <c r="AB164" s="701">
        <v>74913300</v>
      </c>
    </row>
    <row r="165" spans="2:28">
      <c r="B165" s="759"/>
      <c r="C165" s="756"/>
      <c r="D165" s="756"/>
      <c r="E165" s="756"/>
      <c r="F165" s="756"/>
      <c r="G165" s="750" t="s">
        <v>291</v>
      </c>
      <c r="H165" s="750" t="s">
        <v>32</v>
      </c>
      <c r="I165" s="750" t="s">
        <v>2425</v>
      </c>
      <c r="J165" s="701"/>
      <c r="K165" s="701">
        <v>32201400</v>
      </c>
      <c r="L165" s="701">
        <v>32201400</v>
      </c>
      <c r="M165" s="701">
        <v>32201400</v>
      </c>
      <c r="N165" s="701">
        <v>32201400</v>
      </c>
      <c r="O165" s="701">
        <v>32201400</v>
      </c>
      <c r="P165" s="701">
        <v>32201400</v>
      </c>
      <c r="Q165" s="701">
        <v>32201400</v>
      </c>
      <c r="R165" s="701">
        <v>32201400</v>
      </c>
      <c r="S165" s="701">
        <v>32201400</v>
      </c>
      <c r="T165" s="701">
        <v>32201400</v>
      </c>
      <c r="U165" s="701">
        <v>27373500</v>
      </c>
      <c r="V165" s="701">
        <v>27373500</v>
      </c>
      <c r="W165" s="701">
        <v>25733400</v>
      </c>
      <c r="X165" s="701">
        <v>25733400</v>
      </c>
      <c r="Y165" s="701">
        <v>23400300</v>
      </c>
      <c r="Z165" s="701">
        <v>23400300</v>
      </c>
      <c r="AA165" s="701">
        <v>23400300</v>
      </c>
      <c r="AB165" s="701">
        <v>23400300</v>
      </c>
    </row>
    <row r="166" spans="2:28">
      <c r="B166" s="759"/>
      <c r="C166" s="756"/>
      <c r="D166" s="756"/>
      <c r="E166" s="756"/>
      <c r="F166" s="756"/>
      <c r="G166" s="756"/>
      <c r="H166" s="750" t="s">
        <v>34</v>
      </c>
      <c r="I166" s="750" t="s">
        <v>2421</v>
      </c>
      <c r="J166" s="701"/>
      <c r="K166" s="701">
        <v>55024200</v>
      </c>
      <c r="L166" s="701">
        <v>55024200</v>
      </c>
      <c r="M166" s="701">
        <v>55024200</v>
      </c>
      <c r="N166" s="701">
        <v>55024200</v>
      </c>
      <c r="O166" s="701">
        <v>55024200</v>
      </c>
      <c r="P166" s="701">
        <v>55024200</v>
      </c>
      <c r="Q166" s="701">
        <v>55024200</v>
      </c>
      <c r="R166" s="701">
        <v>55024200</v>
      </c>
      <c r="S166" s="701">
        <v>55024200</v>
      </c>
      <c r="T166" s="701">
        <v>55024200</v>
      </c>
      <c r="U166" s="701">
        <v>46754400</v>
      </c>
      <c r="V166" s="701">
        <v>46754400</v>
      </c>
      <c r="W166" s="701">
        <v>44005500</v>
      </c>
      <c r="X166" s="701">
        <v>44005500</v>
      </c>
      <c r="Y166" s="701">
        <v>41672400</v>
      </c>
      <c r="Z166" s="701">
        <v>41672400</v>
      </c>
      <c r="AA166" s="701">
        <v>41672400</v>
      </c>
      <c r="AB166" s="701">
        <v>41672400</v>
      </c>
    </row>
    <row r="167" spans="2:28">
      <c r="B167" s="759"/>
      <c r="C167" s="756"/>
      <c r="D167" s="756"/>
      <c r="E167" s="756"/>
      <c r="F167" s="756"/>
      <c r="G167" s="756"/>
      <c r="H167" s="750" t="s">
        <v>218</v>
      </c>
      <c r="I167" s="750" t="s">
        <v>2429</v>
      </c>
      <c r="J167" s="701"/>
      <c r="K167" s="701">
        <v>82536300</v>
      </c>
      <c r="L167" s="701">
        <v>82536300</v>
      </c>
      <c r="M167" s="701">
        <v>82536300</v>
      </c>
      <c r="N167" s="701">
        <v>82536300</v>
      </c>
      <c r="O167" s="701">
        <v>82536300</v>
      </c>
      <c r="P167" s="701">
        <v>82536300</v>
      </c>
      <c r="Q167" s="701">
        <v>82536300</v>
      </c>
      <c r="R167" s="701">
        <v>82536300</v>
      </c>
      <c r="S167" s="701">
        <v>82536300</v>
      </c>
      <c r="T167" s="701">
        <v>82536300</v>
      </c>
      <c r="U167" s="701">
        <v>70154700</v>
      </c>
      <c r="V167" s="701">
        <v>70154700</v>
      </c>
      <c r="W167" s="701">
        <v>66019800</v>
      </c>
      <c r="X167" s="701">
        <v>66019800</v>
      </c>
      <c r="Y167" s="701">
        <v>63686700</v>
      </c>
      <c r="Z167" s="701">
        <v>63686700</v>
      </c>
      <c r="AA167" s="701">
        <v>63686700</v>
      </c>
      <c r="AB167" s="701">
        <v>63686700</v>
      </c>
    </row>
    <row r="168" spans="2:28">
      <c r="B168" s="751">
        <v>4018</v>
      </c>
      <c r="C168" s="750" t="s">
        <v>1155</v>
      </c>
      <c r="D168" s="750" t="s">
        <v>552</v>
      </c>
      <c r="E168" s="750" t="s">
        <v>41</v>
      </c>
      <c r="F168" s="750"/>
      <c r="G168" s="750" t="s">
        <v>1170</v>
      </c>
      <c r="H168" s="750" t="s">
        <v>32</v>
      </c>
      <c r="I168" s="750" t="s">
        <v>2434</v>
      </c>
      <c r="J168" s="701"/>
      <c r="K168" s="701">
        <v>232316700</v>
      </c>
      <c r="L168" s="701">
        <v>232316700</v>
      </c>
      <c r="M168" s="701">
        <v>232316700</v>
      </c>
      <c r="N168" s="701">
        <v>232316700</v>
      </c>
      <c r="O168" s="701">
        <v>232316700</v>
      </c>
      <c r="P168" s="701">
        <v>232316700</v>
      </c>
      <c r="Q168" s="701">
        <v>232316700</v>
      </c>
      <c r="R168" s="701">
        <v>232316700</v>
      </c>
      <c r="S168" s="701">
        <v>232316700</v>
      </c>
      <c r="T168" s="701">
        <v>232316700</v>
      </c>
      <c r="U168" s="701">
        <v>197458800</v>
      </c>
      <c r="V168" s="701">
        <v>197458800</v>
      </c>
      <c r="W168" s="701">
        <v>185839500</v>
      </c>
      <c r="X168" s="701">
        <v>185839500</v>
      </c>
      <c r="Y168" s="701">
        <v>161076300</v>
      </c>
      <c r="Z168" s="701">
        <v>161076300</v>
      </c>
      <c r="AA168" s="701">
        <v>161076300</v>
      </c>
      <c r="AB168" s="701">
        <v>161076300</v>
      </c>
    </row>
    <row r="169" spans="2:28">
      <c r="B169" s="759"/>
      <c r="C169" s="756"/>
      <c r="D169" s="756"/>
      <c r="E169" s="756"/>
      <c r="F169" s="756"/>
      <c r="G169" s="756"/>
      <c r="H169" s="750" t="s">
        <v>34</v>
      </c>
      <c r="I169" s="750" t="s">
        <v>2430</v>
      </c>
      <c r="J169" s="701"/>
      <c r="K169" s="701">
        <v>402679200</v>
      </c>
      <c r="L169" s="701">
        <v>402679200</v>
      </c>
      <c r="M169" s="701">
        <v>402679200</v>
      </c>
      <c r="N169" s="701">
        <v>402679200</v>
      </c>
      <c r="O169" s="701">
        <v>402679200</v>
      </c>
      <c r="P169" s="701">
        <v>402679200</v>
      </c>
      <c r="Q169" s="701">
        <v>402679200</v>
      </c>
      <c r="R169" s="701">
        <v>402679200</v>
      </c>
      <c r="S169" s="701">
        <v>402679200</v>
      </c>
      <c r="T169" s="701">
        <v>402679200</v>
      </c>
      <c r="U169" s="701">
        <v>342272700</v>
      </c>
      <c r="V169" s="701">
        <v>342272700</v>
      </c>
      <c r="W169" s="701">
        <v>322152600</v>
      </c>
      <c r="X169" s="701">
        <v>322152600</v>
      </c>
      <c r="Y169" s="701">
        <v>297366300</v>
      </c>
      <c r="Z169" s="701">
        <v>297366300</v>
      </c>
      <c r="AA169" s="701">
        <v>297366300</v>
      </c>
      <c r="AB169" s="701">
        <v>297366300</v>
      </c>
    </row>
    <row r="170" spans="2:28">
      <c r="B170" s="759"/>
      <c r="C170" s="756"/>
      <c r="D170" s="756"/>
      <c r="E170" s="756"/>
      <c r="F170" s="756"/>
      <c r="G170" s="756"/>
      <c r="H170" s="750" t="s">
        <v>218</v>
      </c>
      <c r="I170" s="750" t="s">
        <v>2438</v>
      </c>
      <c r="J170" s="701"/>
      <c r="K170" s="701">
        <v>604018800</v>
      </c>
      <c r="L170" s="701">
        <v>604018800</v>
      </c>
      <c r="M170" s="701">
        <v>604018800</v>
      </c>
      <c r="N170" s="701">
        <v>604018800</v>
      </c>
      <c r="O170" s="701">
        <v>604018800</v>
      </c>
      <c r="P170" s="701">
        <v>604018800</v>
      </c>
      <c r="Q170" s="701">
        <v>604018800</v>
      </c>
      <c r="R170" s="701">
        <v>604018800</v>
      </c>
      <c r="S170" s="701">
        <v>604018800</v>
      </c>
      <c r="T170" s="701">
        <v>604018800</v>
      </c>
      <c r="U170" s="701">
        <v>513420600</v>
      </c>
      <c r="V170" s="701">
        <v>513420600</v>
      </c>
      <c r="W170" s="701">
        <v>483228900</v>
      </c>
      <c r="X170" s="701">
        <v>483228900</v>
      </c>
      <c r="Y170" s="701">
        <v>458419500</v>
      </c>
      <c r="Z170" s="701">
        <v>458419500</v>
      </c>
      <c r="AA170" s="701">
        <v>458419500</v>
      </c>
      <c r="AB170" s="701">
        <v>458419500</v>
      </c>
    </row>
    <row r="171" spans="2:28">
      <c r="B171" s="759"/>
      <c r="C171" s="756"/>
      <c r="D171" s="756"/>
      <c r="E171" s="756"/>
      <c r="F171" s="756"/>
      <c r="G171" s="750" t="s">
        <v>1171</v>
      </c>
      <c r="H171" s="750" t="s">
        <v>32</v>
      </c>
      <c r="I171" s="750" t="s">
        <v>2435</v>
      </c>
      <c r="J171" s="701"/>
      <c r="K171" s="701">
        <v>201339600</v>
      </c>
      <c r="L171" s="701">
        <v>201339600</v>
      </c>
      <c r="M171" s="701">
        <v>201339600</v>
      </c>
      <c r="N171" s="701">
        <v>201339600</v>
      </c>
      <c r="O171" s="701">
        <v>201339600</v>
      </c>
      <c r="P171" s="701">
        <v>201339600</v>
      </c>
      <c r="Q171" s="701">
        <v>201339600</v>
      </c>
      <c r="R171" s="701">
        <v>201339600</v>
      </c>
      <c r="S171" s="701">
        <v>201339600</v>
      </c>
      <c r="T171" s="701">
        <v>201339600</v>
      </c>
      <c r="U171" s="701">
        <v>171147900</v>
      </c>
      <c r="V171" s="701">
        <v>171147900</v>
      </c>
      <c r="W171" s="701">
        <v>161076300</v>
      </c>
      <c r="X171" s="701">
        <v>161076300</v>
      </c>
      <c r="Y171" s="701">
        <v>136290000</v>
      </c>
      <c r="Z171" s="701">
        <v>136290000</v>
      </c>
      <c r="AA171" s="701">
        <v>136290000</v>
      </c>
      <c r="AB171" s="701">
        <v>136290000</v>
      </c>
    </row>
    <row r="172" spans="2:28">
      <c r="B172" s="759"/>
      <c r="C172" s="756"/>
      <c r="D172" s="756"/>
      <c r="E172" s="756"/>
      <c r="F172" s="756"/>
      <c r="G172" s="756"/>
      <c r="H172" s="750" t="s">
        <v>34</v>
      </c>
      <c r="I172" s="750" t="s">
        <v>2431</v>
      </c>
      <c r="J172" s="701"/>
      <c r="K172" s="701">
        <v>353129700</v>
      </c>
      <c r="L172" s="701">
        <v>353129700</v>
      </c>
      <c r="M172" s="701">
        <v>353129700</v>
      </c>
      <c r="N172" s="701">
        <v>353129700</v>
      </c>
      <c r="O172" s="701">
        <v>353129700</v>
      </c>
      <c r="P172" s="701">
        <v>353129700</v>
      </c>
      <c r="Q172" s="701">
        <v>353129700</v>
      </c>
      <c r="R172" s="701">
        <v>353129700</v>
      </c>
      <c r="S172" s="701">
        <v>353129700</v>
      </c>
      <c r="T172" s="701">
        <v>353129700</v>
      </c>
      <c r="U172" s="701">
        <v>300138300</v>
      </c>
      <c r="V172" s="701">
        <v>300138300</v>
      </c>
      <c r="W172" s="701">
        <v>282489900</v>
      </c>
      <c r="X172" s="701">
        <v>282489900</v>
      </c>
      <c r="Y172" s="701">
        <v>257703600</v>
      </c>
      <c r="Z172" s="701">
        <v>257703600</v>
      </c>
      <c r="AA172" s="701">
        <v>257703600</v>
      </c>
      <c r="AB172" s="701">
        <v>257703600</v>
      </c>
    </row>
    <row r="173" spans="2:28">
      <c r="B173" s="759"/>
      <c r="C173" s="756"/>
      <c r="D173" s="756"/>
      <c r="E173" s="756"/>
      <c r="F173" s="756"/>
      <c r="G173" s="756"/>
      <c r="H173" s="750" t="s">
        <v>218</v>
      </c>
      <c r="I173" s="750" t="s">
        <v>2439</v>
      </c>
      <c r="J173" s="701"/>
      <c r="K173" s="701">
        <v>529683000</v>
      </c>
      <c r="L173" s="701">
        <v>529683000</v>
      </c>
      <c r="M173" s="701">
        <v>529683000</v>
      </c>
      <c r="N173" s="701">
        <v>529683000</v>
      </c>
      <c r="O173" s="701">
        <v>529683000</v>
      </c>
      <c r="P173" s="701">
        <v>529683000</v>
      </c>
      <c r="Q173" s="701">
        <v>529683000</v>
      </c>
      <c r="R173" s="701">
        <v>529683000</v>
      </c>
      <c r="S173" s="701">
        <v>529683000</v>
      </c>
      <c r="T173" s="701">
        <v>529683000</v>
      </c>
      <c r="U173" s="701">
        <v>450219000</v>
      </c>
      <c r="V173" s="701">
        <v>450219000</v>
      </c>
      <c r="W173" s="701">
        <v>423746400</v>
      </c>
      <c r="X173" s="701">
        <v>423746400</v>
      </c>
      <c r="Y173" s="701">
        <v>398960100</v>
      </c>
      <c r="Z173" s="701">
        <v>398960100</v>
      </c>
      <c r="AA173" s="701">
        <v>398960100</v>
      </c>
      <c r="AB173" s="701">
        <v>398960100</v>
      </c>
    </row>
    <row r="174" spans="2:28">
      <c r="B174" s="759"/>
      <c r="C174" s="756"/>
      <c r="D174" s="756"/>
      <c r="E174" s="756"/>
      <c r="F174" s="756"/>
      <c r="G174" s="750" t="s">
        <v>290</v>
      </c>
      <c r="H174" s="750" t="s">
        <v>32</v>
      </c>
      <c r="I174" s="750" t="s">
        <v>2436</v>
      </c>
      <c r="J174" s="701"/>
      <c r="K174" s="701">
        <v>201339600</v>
      </c>
      <c r="L174" s="701">
        <v>201339600</v>
      </c>
      <c r="M174" s="701">
        <v>201339600</v>
      </c>
      <c r="N174" s="701">
        <v>201339600</v>
      </c>
      <c r="O174" s="701">
        <v>201339600</v>
      </c>
      <c r="P174" s="701">
        <v>201339600</v>
      </c>
      <c r="Q174" s="701">
        <v>201339600</v>
      </c>
      <c r="R174" s="701">
        <v>201339600</v>
      </c>
      <c r="S174" s="701">
        <v>201339600</v>
      </c>
      <c r="T174" s="701">
        <v>201339600</v>
      </c>
      <c r="U174" s="701">
        <v>171147900</v>
      </c>
      <c r="V174" s="701">
        <v>171147900</v>
      </c>
      <c r="W174" s="701">
        <v>161076300</v>
      </c>
      <c r="X174" s="701">
        <v>161076300</v>
      </c>
      <c r="Y174" s="701">
        <v>148671600</v>
      </c>
      <c r="Z174" s="701">
        <v>148671600</v>
      </c>
      <c r="AA174" s="701">
        <v>148671600</v>
      </c>
      <c r="AB174" s="701">
        <v>148671600</v>
      </c>
    </row>
    <row r="175" spans="2:28">
      <c r="B175" s="759"/>
      <c r="C175" s="756"/>
      <c r="D175" s="756"/>
      <c r="E175" s="756"/>
      <c r="F175" s="756"/>
      <c r="G175" s="756"/>
      <c r="H175" s="750" t="s">
        <v>34</v>
      </c>
      <c r="I175" s="750" t="s">
        <v>2432</v>
      </c>
      <c r="J175" s="701"/>
      <c r="K175" s="701">
        <v>340725000</v>
      </c>
      <c r="L175" s="701">
        <v>340725000</v>
      </c>
      <c r="M175" s="701">
        <v>340725000</v>
      </c>
      <c r="N175" s="701">
        <v>340725000</v>
      </c>
      <c r="O175" s="701">
        <v>340725000</v>
      </c>
      <c r="P175" s="701">
        <v>340725000</v>
      </c>
      <c r="Q175" s="701">
        <v>340725000</v>
      </c>
      <c r="R175" s="701">
        <v>340725000</v>
      </c>
      <c r="S175" s="701">
        <v>340725000</v>
      </c>
      <c r="T175" s="701">
        <v>340725000</v>
      </c>
      <c r="U175" s="701">
        <v>289627800</v>
      </c>
      <c r="V175" s="701">
        <v>289627800</v>
      </c>
      <c r="W175" s="701">
        <v>272580000</v>
      </c>
      <c r="X175" s="701">
        <v>272580000</v>
      </c>
      <c r="Y175" s="701">
        <v>260198400</v>
      </c>
      <c r="Z175" s="701">
        <v>260198400</v>
      </c>
      <c r="AA175" s="701">
        <v>260198400</v>
      </c>
      <c r="AB175" s="701">
        <v>260198400</v>
      </c>
    </row>
    <row r="176" spans="2:28">
      <c r="B176" s="759"/>
      <c r="C176" s="756"/>
      <c r="D176" s="756"/>
      <c r="E176" s="756"/>
      <c r="F176" s="756"/>
      <c r="G176" s="756"/>
      <c r="H176" s="750" t="s">
        <v>218</v>
      </c>
      <c r="I176" s="750" t="s">
        <v>2440</v>
      </c>
      <c r="J176" s="701"/>
      <c r="K176" s="701">
        <v>511087500</v>
      </c>
      <c r="L176" s="701">
        <v>511087500</v>
      </c>
      <c r="M176" s="701">
        <v>511087500</v>
      </c>
      <c r="N176" s="701">
        <v>511087500</v>
      </c>
      <c r="O176" s="701">
        <v>511087500</v>
      </c>
      <c r="P176" s="701">
        <v>511087500</v>
      </c>
      <c r="Q176" s="701">
        <v>511087500</v>
      </c>
      <c r="R176" s="701">
        <v>511087500</v>
      </c>
      <c r="S176" s="701">
        <v>511087500</v>
      </c>
      <c r="T176" s="701">
        <v>511087500</v>
      </c>
      <c r="U176" s="701">
        <v>434441700</v>
      </c>
      <c r="V176" s="701">
        <v>434441700</v>
      </c>
      <c r="W176" s="701">
        <v>408870000</v>
      </c>
      <c r="X176" s="701">
        <v>408870000</v>
      </c>
      <c r="Y176" s="701">
        <v>396465300</v>
      </c>
      <c r="Z176" s="701">
        <v>396465300</v>
      </c>
      <c r="AA176" s="701">
        <v>396465300</v>
      </c>
      <c r="AB176" s="701">
        <v>396465300</v>
      </c>
    </row>
    <row r="177" spans="2:28">
      <c r="B177" s="759"/>
      <c r="C177" s="756"/>
      <c r="D177" s="756"/>
      <c r="E177" s="756"/>
      <c r="F177" s="756"/>
      <c r="G177" s="750" t="s">
        <v>291</v>
      </c>
      <c r="H177" s="750" t="s">
        <v>32</v>
      </c>
      <c r="I177" s="750" t="s">
        <v>2437</v>
      </c>
      <c r="J177" s="701"/>
      <c r="K177" s="701">
        <v>170385600</v>
      </c>
      <c r="L177" s="701">
        <v>170385600</v>
      </c>
      <c r="M177" s="701">
        <v>170385600</v>
      </c>
      <c r="N177" s="701">
        <v>170385600</v>
      </c>
      <c r="O177" s="701">
        <v>170385600</v>
      </c>
      <c r="P177" s="701">
        <v>170385600</v>
      </c>
      <c r="Q177" s="701">
        <v>170385600</v>
      </c>
      <c r="R177" s="701">
        <v>170385600</v>
      </c>
      <c r="S177" s="701">
        <v>170385600</v>
      </c>
      <c r="T177" s="701">
        <v>170385600</v>
      </c>
      <c r="U177" s="701">
        <v>144813900</v>
      </c>
      <c r="V177" s="701">
        <v>144813900</v>
      </c>
      <c r="W177" s="701">
        <v>136290000</v>
      </c>
      <c r="X177" s="701">
        <v>136290000</v>
      </c>
      <c r="Y177" s="701">
        <v>123908400</v>
      </c>
      <c r="Z177" s="701">
        <v>123908400</v>
      </c>
      <c r="AA177" s="701">
        <v>123908400</v>
      </c>
      <c r="AB177" s="701">
        <v>123908400</v>
      </c>
    </row>
    <row r="178" spans="2:28">
      <c r="B178" s="759"/>
      <c r="C178" s="756"/>
      <c r="D178" s="756"/>
      <c r="E178" s="756"/>
      <c r="F178" s="756"/>
      <c r="G178" s="756"/>
      <c r="H178" s="750" t="s">
        <v>34</v>
      </c>
      <c r="I178" s="750" t="s">
        <v>2433</v>
      </c>
      <c r="J178" s="701"/>
      <c r="K178" s="701">
        <v>291175500</v>
      </c>
      <c r="L178" s="701">
        <v>291175500</v>
      </c>
      <c r="M178" s="701">
        <v>291175500</v>
      </c>
      <c r="N178" s="701">
        <v>291175500</v>
      </c>
      <c r="O178" s="701">
        <v>291175500</v>
      </c>
      <c r="P178" s="701">
        <v>291175500</v>
      </c>
      <c r="Q178" s="701">
        <v>291175500</v>
      </c>
      <c r="R178" s="701">
        <v>291175500</v>
      </c>
      <c r="S178" s="701">
        <v>291175500</v>
      </c>
      <c r="T178" s="701">
        <v>291175500</v>
      </c>
      <c r="U178" s="701">
        <v>247493400</v>
      </c>
      <c r="V178" s="701">
        <v>247493400</v>
      </c>
      <c r="W178" s="701">
        <v>232940400</v>
      </c>
      <c r="X178" s="701">
        <v>232940400</v>
      </c>
      <c r="Y178" s="701">
        <v>220535700</v>
      </c>
      <c r="Z178" s="701">
        <v>220535700</v>
      </c>
      <c r="AA178" s="701">
        <v>220535700</v>
      </c>
      <c r="AB178" s="701">
        <v>220535700</v>
      </c>
    </row>
    <row r="179" spans="2:28">
      <c r="B179" s="759"/>
      <c r="C179" s="756"/>
      <c r="D179" s="756"/>
      <c r="E179" s="756"/>
      <c r="F179" s="756"/>
      <c r="G179" s="756"/>
      <c r="H179" s="750" t="s">
        <v>218</v>
      </c>
      <c r="I179" s="750" t="s">
        <v>2441</v>
      </c>
      <c r="J179" s="701"/>
      <c r="K179" s="701">
        <v>436751700</v>
      </c>
      <c r="L179" s="701">
        <v>436751700</v>
      </c>
      <c r="M179" s="701">
        <v>436751700</v>
      </c>
      <c r="N179" s="701">
        <v>436751700</v>
      </c>
      <c r="O179" s="701">
        <v>436751700</v>
      </c>
      <c r="P179" s="701">
        <v>436751700</v>
      </c>
      <c r="Q179" s="701">
        <v>436751700</v>
      </c>
      <c r="R179" s="701">
        <v>436751700</v>
      </c>
      <c r="S179" s="701">
        <v>436751700</v>
      </c>
      <c r="T179" s="701">
        <v>436751700</v>
      </c>
      <c r="U179" s="701">
        <v>371240100</v>
      </c>
      <c r="V179" s="701">
        <v>371240100</v>
      </c>
      <c r="W179" s="701">
        <v>349410600</v>
      </c>
      <c r="X179" s="701">
        <v>349410600</v>
      </c>
      <c r="Y179" s="701">
        <v>337005900</v>
      </c>
      <c r="Z179" s="701">
        <v>337005900</v>
      </c>
      <c r="AA179" s="701">
        <v>337005900</v>
      </c>
      <c r="AB179" s="701">
        <v>337005900</v>
      </c>
    </row>
    <row r="180" spans="2:28">
      <c r="B180" s="751">
        <v>4019</v>
      </c>
      <c r="C180" s="750" t="s">
        <v>1172</v>
      </c>
      <c r="D180" s="750" t="s">
        <v>552</v>
      </c>
      <c r="E180" s="750" t="s">
        <v>1173</v>
      </c>
      <c r="F180" s="750"/>
      <c r="G180" s="750" t="s">
        <v>197</v>
      </c>
      <c r="H180" s="750" t="s">
        <v>654</v>
      </c>
      <c r="I180" s="750" t="s">
        <v>2442</v>
      </c>
      <c r="J180" s="701">
        <v>69715800</v>
      </c>
      <c r="K180" s="701"/>
      <c r="L180" s="701"/>
      <c r="M180" s="701"/>
      <c r="N180" s="701"/>
      <c r="O180" s="701"/>
      <c r="P180" s="701"/>
      <c r="Q180" s="701"/>
      <c r="R180" s="701"/>
      <c r="S180" s="701"/>
      <c r="T180" s="701"/>
      <c r="U180" s="701"/>
      <c r="V180" s="701"/>
      <c r="W180" s="701"/>
      <c r="X180" s="701"/>
      <c r="Y180" s="701"/>
      <c r="Z180" s="701"/>
      <c r="AA180" s="701"/>
      <c r="AB180" s="701"/>
    </row>
    <row r="181" spans="2:28">
      <c r="B181" s="751">
        <v>4021</v>
      </c>
      <c r="C181" s="750" t="s">
        <v>1174</v>
      </c>
      <c r="D181" s="750" t="s">
        <v>552</v>
      </c>
      <c r="E181" s="750" t="s">
        <v>1173</v>
      </c>
      <c r="F181" s="750"/>
      <c r="G181" s="750" t="s">
        <v>197</v>
      </c>
      <c r="H181" s="750" t="s">
        <v>654</v>
      </c>
      <c r="I181" s="750" t="s">
        <v>2443</v>
      </c>
      <c r="J181" s="701">
        <v>7692300</v>
      </c>
      <c r="K181" s="701"/>
      <c r="L181" s="701"/>
      <c r="M181" s="701"/>
      <c r="N181" s="701"/>
      <c r="O181" s="701"/>
      <c r="P181" s="701"/>
      <c r="Q181" s="701"/>
      <c r="R181" s="701"/>
      <c r="S181" s="701"/>
      <c r="T181" s="701"/>
      <c r="U181" s="701"/>
      <c r="V181" s="701"/>
      <c r="W181" s="701"/>
      <c r="X181" s="701"/>
      <c r="Y181" s="701"/>
      <c r="Z181" s="701"/>
      <c r="AA181" s="701"/>
      <c r="AB181" s="701"/>
    </row>
    <row r="182" spans="2:28">
      <c r="B182" s="751">
        <v>4022</v>
      </c>
      <c r="C182" s="750" t="s">
        <v>1175</v>
      </c>
      <c r="D182" s="750" t="s">
        <v>552</v>
      </c>
      <c r="E182" s="750" t="s">
        <v>1173</v>
      </c>
      <c r="F182" s="750"/>
      <c r="G182" s="750" t="s">
        <v>197</v>
      </c>
      <c r="H182" s="750" t="s">
        <v>654</v>
      </c>
      <c r="I182" s="750" t="s">
        <v>2444</v>
      </c>
      <c r="J182" s="701">
        <v>102148200</v>
      </c>
      <c r="K182" s="701"/>
      <c r="L182" s="701"/>
      <c r="M182" s="701"/>
      <c r="N182" s="701"/>
      <c r="O182" s="701"/>
      <c r="P182" s="701"/>
      <c r="Q182" s="701"/>
      <c r="R182" s="701"/>
      <c r="S182" s="701"/>
      <c r="T182" s="701"/>
      <c r="U182" s="701"/>
      <c r="V182" s="701"/>
      <c r="W182" s="701"/>
      <c r="X182" s="701"/>
      <c r="Y182" s="701"/>
      <c r="Z182" s="701"/>
      <c r="AA182" s="701"/>
      <c r="AB182" s="701"/>
    </row>
    <row r="183" spans="2:28">
      <c r="B183" s="751">
        <v>4023</v>
      </c>
      <c r="C183" s="752" t="s">
        <v>1176</v>
      </c>
      <c r="D183" s="752" t="s">
        <v>552</v>
      </c>
      <c r="E183" s="752" t="s">
        <v>1173</v>
      </c>
      <c r="F183" s="752"/>
      <c r="G183" s="752" t="s">
        <v>197</v>
      </c>
      <c r="H183" s="752" t="s">
        <v>654</v>
      </c>
      <c r="I183" s="752" t="s">
        <v>2445</v>
      </c>
      <c r="J183" s="771">
        <v>2564100</v>
      </c>
      <c r="K183" s="771"/>
      <c r="L183" s="771"/>
      <c r="M183" s="771"/>
      <c r="N183" s="771"/>
      <c r="O183" s="771"/>
      <c r="P183" s="771"/>
      <c r="Q183" s="771"/>
      <c r="R183" s="771"/>
      <c r="S183" s="771"/>
      <c r="T183" s="771"/>
      <c r="U183" s="771"/>
      <c r="V183" s="771"/>
      <c r="W183" s="771"/>
      <c r="X183" s="771"/>
      <c r="Y183" s="771"/>
      <c r="Z183" s="771"/>
      <c r="AA183" s="771"/>
      <c r="AB183" s="771"/>
    </row>
    <row r="184" spans="2:28" ht="12.45">
      <c r="B184"/>
      <c r="C184"/>
      <c r="D184"/>
      <c r="E184"/>
      <c r="F184"/>
      <c r="G184"/>
      <c r="H184"/>
      <c r="I184"/>
      <c r="J184"/>
      <c r="K184"/>
      <c r="L184"/>
      <c r="M184"/>
      <c r="N184"/>
      <c r="O184"/>
      <c r="P184"/>
      <c r="Q184"/>
      <c r="R184"/>
      <c r="S184"/>
      <c r="T184"/>
    </row>
    <row r="185" spans="2:28" ht="12.45">
      <c r="B185"/>
      <c r="C185"/>
      <c r="D185"/>
      <c r="E185"/>
      <c r="F185"/>
      <c r="G185"/>
      <c r="H185"/>
      <c r="I185"/>
      <c r="J185"/>
      <c r="K185"/>
      <c r="L185"/>
      <c r="M185"/>
      <c r="N185"/>
      <c r="O185"/>
      <c r="P185"/>
      <c r="Q185"/>
      <c r="R185"/>
      <c r="S185"/>
      <c r="T185"/>
    </row>
    <row r="186" spans="2:28" ht="12.45">
      <c r="B186"/>
      <c r="C186"/>
      <c r="D186"/>
      <c r="E186"/>
      <c r="F186"/>
      <c r="G186"/>
      <c r="H186"/>
      <c r="I186"/>
      <c r="J186"/>
      <c r="K186"/>
      <c r="L186"/>
      <c r="M186"/>
      <c r="N186"/>
      <c r="O186"/>
      <c r="P186"/>
      <c r="Q186"/>
      <c r="R186"/>
      <c r="S186"/>
      <c r="T186"/>
    </row>
    <row r="187" spans="2:28" ht="12.45">
      <c r="B187"/>
      <c r="C187"/>
      <c r="D187"/>
      <c r="E187"/>
      <c r="F187"/>
      <c r="G187"/>
      <c r="H187"/>
      <c r="I187"/>
      <c r="J187"/>
      <c r="K187"/>
      <c r="L187"/>
      <c r="M187"/>
      <c r="N187"/>
      <c r="O187"/>
      <c r="P187"/>
      <c r="Q187"/>
      <c r="R187"/>
      <c r="S187"/>
      <c r="T187"/>
    </row>
    <row r="188" spans="2:28" ht="12.45">
      <c r="B188"/>
      <c r="C188"/>
      <c r="D188"/>
      <c r="E188"/>
      <c r="F188"/>
      <c r="G188"/>
      <c r="H188"/>
      <c r="I188"/>
      <c r="J188"/>
      <c r="K188"/>
      <c r="L188"/>
      <c r="M188"/>
      <c r="N188"/>
      <c r="O188"/>
      <c r="P188"/>
      <c r="Q188"/>
      <c r="R188"/>
      <c r="S188"/>
      <c r="T188"/>
    </row>
    <row r="189" spans="2:28" ht="12.45">
      <c r="B189"/>
      <c r="C189"/>
      <c r="D189"/>
      <c r="E189"/>
      <c r="F189"/>
      <c r="G189"/>
      <c r="H189"/>
      <c r="I189"/>
      <c r="J189"/>
      <c r="K189"/>
      <c r="L189"/>
      <c r="M189"/>
      <c r="N189"/>
      <c r="O189"/>
      <c r="P189"/>
      <c r="Q189"/>
      <c r="R189"/>
      <c r="S189"/>
      <c r="T189"/>
    </row>
    <row r="190" spans="2:28" ht="12.45">
      <c r="B190"/>
      <c r="C190"/>
      <c r="D190"/>
      <c r="E190"/>
      <c r="F190"/>
      <c r="G190"/>
      <c r="H190"/>
      <c r="I190"/>
      <c r="J190"/>
      <c r="K190"/>
      <c r="L190"/>
      <c r="M190"/>
      <c r="N190"/>
      <c r="O190"/>
      <c r="P190"/>
      <c r="Q190"/>
      <c r="R190"/>
      <c r="S190"/>
      <c r="T190"/>
    </row>
    <row r="191" spans="2:28" ht="12.45">
      <c r="B191"/>
      <c r="C191"/>
      <c r="D191"/>
      <c r="E191"/>
      <c r="F191"/>
      <c r="G191"/>
      <c r="H191"/>
      <c r="I191"/>
      <c r="J191"/>
      <c r="K191"/>
      <c r="L191"/>
      <c r="M191"/>
      <c r="N191"/>
      <c r="O191"/>
      <c r="P191"/>
      <c r="Q191"/>
      <c r="R191"/>
      <c r="S191"/>
      <c r="T191"/>
    </row>
    <row r="192" spans="2:28" ht="12.45">
      <c r="B192"/>
      <c r="C192"/>
      <c r="D192"/>
      <c r="E192"/>
      <c r="F192"/>
      <c r="G192"/>
      <c r="H192"/>
      <c r="I192"/>
      <c r="J192"/>
      <c r="K192"/>
      <c r="L192"/>
      <c r="M192"/>
      <c r="N192"/>
      <c r="O192"/>
      <c r="P192"/>
      <c r="Q192"/>
      <c r="R192"/>
      <c r="S192"/>
      <c r="T192"/>
    </row>
    <row r="193" spans="2:20" ht="12.45">
      <c r="B193"/>
      <c r="C193"/>
      <c r="D193"/>
      <c r="E193"/>
      <c r="F193"/>
      <c r="G193"/>
      <c r="H193"/>
      <c r="I193"/>
      <c r="J193"/>
      <c r="K193"/>
      <c r="L193"/>
      <c r="M193"/>
      <c r="N193"/>
      <c r="O193"/>
      <c r="P193"/>
      <c r="Q193"/>
      <c r="R193"/>
      <c r="S193"/>
      <c r="T193"/>
    </row>
    <row r="194" spans="2:20" ht="12.45">
      <c r="B194"/>
      <c r="C194"/>
      <c r="D194"/>
      <c r="E194"/>
      <c r="F194"/>
      <c r="G194"/>
      <c r="H194"/>
      <c r="I194"/>
      <c r="J194"/>
      <c r="K194"/>
      <c r="L194"/>
      <c r="M194"/>
      <c r="N194"/>
      <c r="O194"/>
      <c r="P194"/>
      <c r="Q194"/>
      <c r="R194"/>
      <c r="S194"/>
      <c r="T194"/>
    </row>
    <row r="195" spans="2:20" ht="12.45">
      <c r="B195"/>
      <c r="C195"/>
      <c r="D195"/>
      <c r="E195"/>
      <c r="F195"/>
      <c r="G195"/>
      <c r="H195"/>
      <c r="I195"/>
      <c r="J195"/>
      <c r="K195"/>
      <c r="L195"/>
      <c r="M195"/>
      <c r="N195"/>
      <c r="O195"/>
      <c r="P195"/>
      <c r="Q195"/>
      <c r="R195"/>
      <c r="S195"/>
      <c r="T195"/>
    </row>
    <row r="196" spans="2:20" ht="12.45">
      <c r="B196"/>
      <c r="C196"/>
      <c r="D196"/>
      <c r="E196"/>
      <c r="F196"/>
      <c r="G196"/>
      <c r="H196"/>
      <c r="I196"/>
      <c r="J196"/>
      <c r="K196"/>
      <c r="L196"/>
      <c r="M196"/>
      <c r="N196"/>
      <c r="O196"/>
      <c r="P196"/>
      <c r="Q196"/>
      <c r="R196"/>
      <c r="S196"/>
      <c r="T196"/>
    </row>
    <row r="197" spans="2:20" ht="12.45">
      <c r="B197"/>
      <c r="C197"/>
      <c r="D197"/>
      <c r="E197"/>
      <c r="F197"/>
      <c r="G197"/>
      <c r="H197"/>
      <c r="I197"/>
      <c r="J197"/>
      <c r="K197"/>
      <c r="L197"/>
      <c r="M197"/>
      <c r="N197"/>
      <c r="O197"/>
      <c r="P197"/>
      <c r="Q197"/>
      <c r="R197"/>
      <c r="S197"/>
      <c r="T197"/>
    </row>
    <row r="198" spans="2:20" ht="12.45">
      <c r="B198"/>
      <c r="C198"/>
      <c r="D198"/>
      <c r="E198"/>
      <c r="F198"/>
      <c r="G198"/>
      <c r="H198"/>
      <c r="I198"/>
      <c r="J198"/>
      <c r="K198"/>
      <c r="L198"/>
      <c r="M198"/>
      <c r="N198"/>
      <c r="O198"/>
      <c r="P198"/>
      <c r="Q198"/>
      <c r="R198"/>
      <c r="S198"/>
      <c r="T198"/>
    </row>
    <row r="199" spans="2:20" ht="12.45">
      <c r="B199"/>
      <c r="C199"/>
      <c r="D199"/>
      <c r="E199"/>
      <c r="F199"/>
      <c r="G199"/>
      <c r="H199"/>
      <c r="I199"/>
      <c r="J199"/>
      <c r="K199"/>
      <c r="L199"/>
      <c r="M199"/>
      <c r="N199"/>
      <c r="O199"/>
      <c r="P199"/>
      <c r="Q199"/>
      <c r="R199"/>
      <c r="S199"/>
      <c r="T199"/>
    </row>
    <row r="200" spans="2:20" ht="12.45">
      <c r="B200"/>
      <c r="C200"/>
      <c r="D200"/>
      <c r="E200"/>
      <c r="F200"/>
      <c r="G200"/>
      <c r="H200"/>
      <c r="I200"/>
      <c r="J200"/>
      <c r="K200"/>
      <c r="L200"/>
      <c r="M200"/>
      <c r="N200"/>
      <c r="O200"/>
      <c r="P200"/>
      <c r="Q200"/>
      <c r="R200"/>
      <c r="S200"/>
      <c r="T200"/>
    </row>
    <row r="201" spans="2:20" ht="12.45">
      <c r="B201"/>
      <c r="C201"/>
      <c r="D201"/>
      <c r="E201"/>
      <c r="F201"/>
      <c r="G201"/>
      <c r="H201"/>
      <c r="I201"/>
      <c r="J201"/>
      <c r="K201"/>
      <c r="L201"/>
      <c r="M201"/>
      <c r="N201"/>
      <c r="O201"/>
      <c r="P201"/>
      <c r="Q201"/>
      <c r="R201"/>
      <c r="S201"/>
      <c r="T201"/>
    </row>
    <row r="202" spans="2:20" ht="12.45">
      <c r="B202"/>
      <c r="C202"/>
      <c r="D202"/>
      <c r="E202"/>
      <c r="F202"/>
      <c r="G202"/>
      <c r="H202"/>
      <c r="I202"/>
      <c r="J202"/>
      <c r="K202"/>
      <c r="L202"/>
      <c r="M202"/>
      <c r="N202"/>
      <c r="O202"/>
      <c r="P202"/>
      <c r="Q202"/>
      <c r="R202"/>
      <c r="S202"/>
      <c r="T202"/>
    </row>
    <row r="203" spans="2:20" ht="12.45">
      <c r="B203"/>
      <c r="C203"/>
      <c r="D203"/>
      <c r="E203"/>
      <c r="F203"/>
      <c r="G203"/>
      <c r="H203"/>
      <c r="I203"/>
      <c r="J203"/>
      <c r="K203"/>
      <c r="L203"/>
      <c r="M203"/>
      <c r="N203"/>
      <c r="O203"/>
      <c r="P203"/>
      <c r="Q203"/>
      <c r="R203"/>
      <c r="S203"/>
      <c r="T203"/>
    </row>
    <row r="204" spans="2:20" ht="12.45">
      <c r="B204"/>
      <c r="C204"/>
      <c r="D204"/>
      <c r="E204"/>
      <c r="F204"/>
      <c r="G204"/>
      <c r="H204"/>
      <c r="I204"/>
      <c r="J204"/>
      <c r="K204"/>
      <c r="L204"/>
      <c r="M204"/>
      <c r="N204"/>
      <c r="O204"/>
      <c r="P204"/>
      <c r="Q204"/>
      <c r="R204"/>
      <c r="S204"/>
      <c r="T204"/>
    </row>
    <row r="205" spans="2:20" ht="12.45">
      <c r="B205"/>
      <c r="C205"/>
      <c r="D205"/>
      <c r="E205"/>
      <c r="F205"/>
      <c r="G205"/>
      <c r="H205"/>
      <c r="I205"/>
      <c r="J205"/>
      <c r="K205"/>
      <c r="L205"/>
      <c r="M205"/>
      <c r="N205"/>
      <c r="O205"/>
      <c r="P205"/>
      <c r="Q205"/>
      <c r="R205"/>
      <c r="S205"/>
      <c r="T205"/>
    </row>
    <row r="206" spans="2:20" ht="12.45">
      <c r="B206"/>
      <c r="C206"/>
      <c r="D206"/>
      <c r="E206"/>
      <c r="F206"/>
      <c r="G206"/>
      <c r="H206"/>
      <c r="I206"/>
      <c r="J206"/>
      <c r="K206"/>
      <c r="L206"/>
      <c r="M206"/>
      <c r="N206"/>
      <c r="O206"/>
      <c r="P206"/>
      <c r="Q206"/>
      <c r="R206"/>
      <c r="S206"/>
      <c r="T206"/>
    </row>
    <row r="207" spans="2:20" ht="12.45">
      <c r="B207"/>
      <c r="C207"/>
      <c r="D207"/>
      <c r="E207"/>
      <c r="F207"/>
      <c r="G207"/>
      <c r="H207"/>
      <c r="I207"/>
      <c r="J207"/>
      <c r="K207"/>
      <c r="L207"/>
      <c r="M207"/>
      <c r="N207"/>
      <c r="O207"/>
      <c r="P207"/>
      <c r="Q207"/>
      <c r="R207"/>
      <c r="S207"/>
      <c r="T207"/>
    </row>
    <row r="208" spans="2:20" ht="12.45">
      <c r="B208"/>
      <c r="C208"/>
      <c r="D208"/>
      <c r="E208"/>
      <c r="F208"/>
      <c r="G208"/>
      <c r="H208"/>
      <c r="I208"/>
      <c r="J208"/>
      <c r="K208"/>
      <c r="L208"/>
      <c r="M208"/>
      <c r="N208"/>
      <c r="O208"/>
      <c r="P208"/>
      <c r="Q208"/>
      <c r="R208"/>
      <c r="S208"/>
      <c r="T208"/>
    </row>
    <row r="209" spans="2:20" ht="12.45">
      <c r="B209"/>
      <c r="C209"/>
      <c r="D209"/>
      <c r="E209"/>
      <c r="F209"/>
      <c r="G209"/>
      <c r="H209"/>
      <c r="I209"/>
      <c r="J209"/>
      <c r="K209"/>
      <c r="L209"/>
      <c r="M209"/>
      <c r="N209"/>
      <c r="O209"/>
      <c r="P209"/>
      <c r="Q209"/>
      <c r="R209"/>
      <c r="S209"/>
      <c r="T209"/>
    </row>
    <row r="210" spans="2:20" ht="12.45">
      <c r="B210"/>
      <c r="C210"/>
      <c r="D210"/>
      <c r="E210"/>
      <c r="F210"/>
      <c r="G210"/>
      <c r="H210"/>
      <c r="I210"/>
      <c r="J210"/>
      <c r="K210"/>
      <c r="L210"/>
      <c r="M210"/>
      <c r="N210"/>
      <c r="O210"/>
      <c r="P210"/>
      <c r="Q210"/>
      <c r="R210"/>
      <c r="S210"/>
      <c r="T210"/>
    </row>
    <row r="211" spans="2:20" ht="12.45">
      <c r="B211"/>
      <c r="C211"/>
      <c r="D211"/>
      <c r="E211"/>
      <c r="F211"/>
      <c r="G211"/>
      <c r="H211"/>
      <c r="I211"/>
      <c r="J211"/>
      <c r="K211"/>
      <c r="L211"/>
      <c r="M211"/>
      <c r="N211"/>
      <c r="O211"/>
      <c r="P211"/>
      <c r="Q211"/>
      <c r="R211"/>
      <c r="S211"/>
      <c r="T211"/>
    </row>
    <row r="212" spans="2:20" ht="12.45">
      <c r="B212"/>
      <c r="C212"/>
      <c r="D212"/>
      <c r="E212"/>
      <c r="F212"/>
      <c r="G212"/>
      <c r="H212"/>
      <c r="I212"/>
      <c r="J212"/>
      <c r="K212"/>
      <c r="L212"/>
      <c r="M212"/>
      <c r="N212"/>
      <c r="O212"/>
      <c r="P212"/>
      <c r="Q212"/>
      <c r="R212"/>
      <c r="S212"/>
      <c r="T212"/>
    </row>
    <row r="213" spans="2:20" ht="12.45">
      <c r="B213"/>
      <c r="C213"/>
      <c r="D213"/>
      <c r="E213"/>
      <c r="F213"/>
      <c r="G213"/>
      <c r="H213"/>
      <c r="I213"/>
      <c r="J213"/>
      <c r="K213"/>
      <c r="L213"/>
      <c r="M213"/>
      <c r="N213"/>
      <c r="O213"/>
      <c r="P213"/>
      <c r="Q213"/>
      <c r="R213"/>
      <c r="S213"/>
      <c r="T213"/>
    </row>
    <row r="214" spans="2:20" ht="12.45">
      <c r="B214"/>
      <c r="C214"/>
      <c r="D214"/>
      <c r="E214"/>
      <c r="F214"/>
      <c r="G214"/>
      <c r="H214"/>
      <c r="I214"/>
      <c r="J214"/>
      <c r="K214"/>
      <c r="L214"/>
      <c r="M214"/>
      <c r="N214"/>
      <c r="O214"/>
      <c r="P214"/>
      <c r="Q214"/>
      <c r="R214"/>
      <c r="S214"/>
      <c r="T214"/>
    </row>
    <row r="215" spans="2:20" ht="12.45">
      <c r="B215"/>
      <c r="C215"/>
      <c r="D215"/>
      <c r="E215"/>
      <c r="F215"/>
      <c r="G215"/>
      <c r="H215"/>
      <c r="I215"/>
      <c r="J215"/>
      <c r="K215"/>
      <c r="L215"/>
      <c r="M215"/>
      <c r="N215"/>
      <c r="O215"/>
      <c r="P215"/>
      <c r="Q215"/>
      <c r="R215"/>
      <c r="S215"/>
      <c r="T215"/>
    </row>
    <row r="216" spans="2:20" ht="12.45">
      <c r="B216"/>
      <c r="C216"/>
      <c r="D216"/>
      <c r="E216"/>
      <c r="F216"/>
      <c r="G216"/>
      <c r="H216"/>
      <c r="I216"/>
      <c r="J216"/>
      <c r="K216"/>
      <c r="L216"/>
      <c r="M216"/>
      <c r="N216"/>
      <c r="O216"/>
      <c r="P216"/>
      <c r="Q216"/>
      <c r="R216"/>
      <c r="S216"/>
      <c r="T216"/>
    </row>
    <row r="217" spans="2:20" ht="12.45">
      <c r="B217"/>
      <c r="C217"/>
      <c r="D217"/>
      <c r="E217"/>
      <c r="F217"/>
      <c r="G217"/>
      <c r="H217"/>
      <c r="I217"/>
      <c r="J217"/>
      <c r="K217"/>
      <c r="L217"/>
      <c r="M217"/>
      <c r="N217"/>
      <c r="O217"/>
      <c r="P217"/>
      <c r="Q217"/>
      <c r="R217"/>
      <c r="S217"/>
      <c r="T217"/>
    </row>
    <row r="218" spans="2:20" ht="12.45">
      <c r="B218"/>
      <c r="C218"/>
      <c r="D218"/>
      <c r="E218"/>
      <c r="F218"/>
      <c r="G218"/>
      <c r="H218"/>
      <c r="I218"/>
      <c r="J218"/>
      <c r="K218"/>
      <c r="L218"/>
      <c r="M218"/>
      <c r="N218"/>
      <c r="O218"/>
      <c r="P218"/>
      <c r="Q218"/>
      <c r="R218"/>
      <c r="S218"/>
      <c r="T218"/>
    </row>
    <row r="219" spans="2:20" ht="12.45">
      <c r="B219"/>
      <c r="C219"/>
      <c r="D219"/>
      <c r="E219"/>
      <c r="F219"/>
      <c r="G219"/>
      <c r="H219"/>
      <c r="I219"/>
      <c r="J219"/>
      <c r="K219"/>
      <c r="L219"/>
      <c r="M219"/>
      <c r="N219"/>
      <c r="O219"/>
      <c r="P219"/>
      <c r="Q219"/>
      <c r="R219"/>
      <c r="S219"/>
      <c r="T219"/>
    </row>
    <row r="220" spans="2:20" ht="12.45">
      <c r="B220"/>
      <c r="C220"/>
      <c r="D220"/>
      <c r="E220"/>
      <c r="F220"/>
      <c r="G220"/>
      <c r="H220"/>
      <c r="I220"/>
      <c r="J220"/>
      <c r="K220"/>
      <c r="L220"/>
      <c r="M220"/>
      <c r="N220"/>
      <c r="O220"/>
      <c r="P220"/>
      <c r="Q220"/>
      <c r="R220"/>
      <c r="S220"/>
      <c r="T220"/>
    </row>
    <row r="221" spans="2:20" ht="12.45">
      <c r="B221"/>
      <c r="C221"/>
      <c r="D221"/>
      <c r="E221"/>
      <c r="F221"/>
      <c r="G221"/>
      <c r="H221"/>
      <c r="I221"/>
      <c r="J221"/>
      <c r="K221"/>
      <c r="L221"/>
      <c r="M221"/>
      <c r="N221"/>
      <c r="O221"/>
      <c r="P221"/>
      <c r="Q221"/>
      <c r="R221"/>
      <c r="S221"/>
      <c r="T221"/>
    </row>
    <row r="222" spans="2:20" ht="12.45">
      <c r="B222"/>
      <c r="C222"/>
      <c r="D222"/>
      <c r="E222"/>
      <c r="F222"/>
      <c r="G222"/>
      <c r="H222"/>
      <c r="I222"/>
      <c r="J222"/>
      <c r="K222"/>
      <c r="L222"/>
      <c r="M222"/>
      <c r="N222"/>
      <c r="O222"/>
      <c r="P222"/>
      <c r="Q222"/>
      <c r="R222"/>
      <c r="S222"/>
      <c r="T222"/>
    </row>
    <row r="223" spans="2:20" ht="12.45">
      <c r="B223"/>
      <c r="C223"/>
      <c r="D223"/>
      <c r="E223"/>
      <c r="F223"/>
      <c r="G223"/>
      <c r="H223"/>
      <c r="I223"/>
      <c r="J223"/>
      <c r="K223"/>
      <c r="L223"/>
      <c r="M223"/>
      <c r="N223"/>
      <c r="O223"/>
      <c r="P223"/>
      <c r="Q223"/>
      <c r="R223"/>
      <c r="S223"/>
      <c r="T223"/>
    </row>
    <row r="224" spans="2:20" ht="12.45">
      <c r="B224"/>
      <c r="C224"/>
      <c r="D224"/>
      <c r="E224"/>
      <c r="F224"/>
      <c r="G224"/>
      <c r="H224"/>
      <c r="I224"/>
      <c r="J224"/>
      <c r="K224"/>
      <c r="L224"/>
      <c r="M224"/>
      <c r="N224"/>
      <c r="O224"/>
      <c r="P224"/>
      <c r="Q224"/>
      <c r="R224"/>
      <c r="S224"/>
      <c r="T224"/>
    </row>
    <row r="225" spans="2:20" ht="12.45">
      <c r="B225"/>
      <c r="C225"/>
      <c r="D225"/>
      <c r="E225"/>
      <c r="F225"/>
      <c r="G225"/>
      <c r="H225"/>
      <c r="I225"/>
      <c r="J225"/>
      <c r="K225"/>
      <c r="L225"/>
      <c r="M225"/>
      <c r="N225"/>
      <c r="O225"/>
      <c r="P225"/>
      <c r="Q225"/>
      <c r="R225"/>
      <c r="S225"/>
      <c r="T225"/>
    </row>
    <row r="226" spans="2:20" ht="12.45">
      <c r="B226"/>
      <c r="C226"/>
      <c r="D226"/>
      <c r="E226"/>
      <c r="F226"/>
      <c r="G226"/>
      <c r="H226"/>
      <c r="I226"/>
      <c r="J226"/>
      <c r="K226"/>
      <c r="L226"/>
      <c r="M226"/>
      <c r="N226"/>
      <c r="O226"/>
      <c r="P226"/>
      <c r="Q226"/>
      <c r="R226"/>
      <c r="S226"/>
      <c r="T226"/>
    </row>
    <row r="227" spans="2:20" ht="12.45">
      <c r="B227"/>
      <c r="C227"/>
      <c r="D227"/>
      <c r="E227"/>
      <c r="F227"/>
      <c r="G227"/>
      <c r="H227"/>
      <c r="I227"/>
      <c r="J227"/>
      <c r="K227"/>
      <c r="L227"/>
      <c r="M227"/>
      <c r="N227"/>
      <c r="O227"/>
      <c r="P227"/>
      <c r="Q227"/>
      <c r="R227"/>
      <c r="S227"/>
      <c r="T227"/>
    </row>
    <row r="228" spans="2:20" ht="12.45">
      <c r="B228"/>
      <c r="C228"/>
      <c r="D228"/>
      <c r="E228"/>
      <c r="F228"/>
      <c r="G228"/>
      <c r="H228"/>
      <c r="I228"/>
      <c r="J228"/>
      <c r="K228"/>
      <c r="L228"/>
      <c r="M228"/>
      <c r="N228"/>
      <c r="O228"/>
      <c r="P228"/>
      <c r="Q228"/>
      <c r="R228"/>
      <c r="S228"/>
      <c r="T228"/>
    </row>
    <row r="229" spans="2:20" ht="12.45">
      <c r="B229"/>
      <c r="C229"/>
      <c r="D229"/>
      <c r="E229"/>
      <c r="F229"/>
      <c r="G229"/>
      <c r="H229"/>
      <c r="I229"/>
      <c r="J229"/>
      <c r="K229"/>
      <c r="L229"/>
      <c r="M229"/>
      <c r="N229"/>
      <c r="O229"/>
      <c r="P229"/>
      <c r="Q229"/>
      <c r="R229"/>
      <c r="S229"/>
      <c r="T229"/>
    </row>
    <row r="230" spans="2:20" ht="12.45">
      <c r="B230"/>
      <c r="C230"/>
      <c r="D230"/>
      <c r="E230"/>
      <c r="F230"/>
      <c r="G230"/>
      <c r="H230"/>
      <c r="I230"/>
      <c r="J230"/>
      <c r="K230"/>
      <c r="L230"/>
      <c r="M230"/>
      <c r="N230"/>
      <c r="O230"/>
      <c r="P230"/>
      <c r="Q230"/>
      <c r="R230"/>
      <c r="S230"/>
      <c r="T230"/>
    </row>
    <row r="231" spans="2:20" ht="12.45">
      <c r="B231"/>
      <c r="C231"/>
      <c r="D231"/>
      <c r="E231"/>
      <c r="F231"/>
      <c r="G231"/>
      <c r="H231"/>
      <c r="I231"/>
      <c r="J231"/>
      <c r="K231"/>
      <c r="L231"/>
      <c r="M231"/>
      <c r="N231"/>
      <c r="O231"/>
      <c r="P231"/>
      <c r="Q231"/>
      <c r="R231"/>
      <c r="S231"/>
      <c r="T231"/>
    </row>
    <row r="232" spans="2:20" ht="12.45">
      <c r="B232"/>
      <c r="C232"/>
      <c r="D232"/>
      <c r="E232"/>
      <c r="F232"/>
      <c r="G232"/>
      <c r="H232"/>
      <c r="I232"/>
      <c r="J232"/>
      <c r="K232"/>
      <c r="L232"/>
      <c r="M232"/>
      <c r="N232"/>
      <c r="O232"/>
      <c r="P232"/>
      <c r="Q232"/>
      <c r="R232"/>
      <c r="S232"/>
      <c r="T232"/>
    </row>
    <row r="233" spans="2:20" ht="12.45">
      <c r="B233"/>
      <c r="C233"/>
      <c r="D233"/>
      <c r="E233"/>
      <c r="F233"/>
      <c r="G233"/>
      <c r="H233"/>
      <c r="I233"/>
      <c r="J233"/>
      <c r="K233"/>
      <c r="L233"/>
      <c r="M233"/>
      <c r="N233"/>
      <c r="O233"/>
      <c r="P233"/>
      <c r="Q233"/>
      <c r="R233"/>
      <c r="S233"/>
      <c r="T233"/>
    </row>
    <row r="234" spans="2:20" ht="12.45">
      <c r="B234"/>
      <c r="C234"/>
      <c r="D234"/>
      <c r="E234"/>
      <c r="F234"/>
      <c r="G234"/>
      <c r="H234"/>
      <c r="I234"/>
      <c r="J234"/>
      <c r="K234"/>
      <c r="L234"/>
      <c r="M234"/>
      <c r="N234"/>
      <c r="O234"/>
      <c r="P234"/>
      <c r="Q234"/>
      <c r="R234"/>
      <c r="S234"/>
      <c r="T234"/>
    </row>
    <row r="235" spans="2:20" ht="12.45">
      <c r="B235"/>
      <c r="C235"/>
      <c r="D235"/>
      <c r="E235"/>
      <c r="F235"/>
      <c r="G235"/>
      <c r="H235"/>
      <c r="I235"/>
      <c r="J235"/>
      <c r="K235"/>
      <c r="L235"/>
      <c r="M235"/>
      <c r="N235"/>
      <c r="O235"/>
      <c r="P235"/>
      <c r="Q235"/>
      <c r="R235"/>
      <c r="S235"/>
      <c r="T235"/>
    </row>
    <row r="236" spans="2:20" ht="12.45">
      <c r="B236"/>
      <c r="C236"/>
      <c r="D236"/>
      <c r="E236"/>
      <c r="F236"/>
      <c r="G236"/>
      <c r="H236"/>
      <c r="I236"/>
      <c r="J236"/>
      <c r="K236"/>
      <c r="L236"/>
      <c r="M236"/>
      <c r="N236"/>
      <c r="O236"/>
      <c r="P236"/>
      <c r="Q236"/>
      <c r="R236"/>
      <c r="S236"/>
      <c r="T236"/>
    </row>
    <row r="237" spans="2:20" ht="12.45">
      <c r="B237"/>
      <c r="C237"/>
      <c r="D237"/>
      <c r="E237"/>
      <c r="F237"/>
      <c r="G237"/>
      <c r="H237"/>
      <c r="I237"/>
      <c r="J237"/>
      <c r="K237"/>
      <c r="L237"/>
      <c r="M237"/>
      <c r="N237"/>
      <c r="O237"/>
      <c r="P237"/>
      <c r="Q237"/>
      <c r="R237"/>
      <c r="S237"/>
      <c r="T237"/>
    </row>
    <row r="238" spans="2:20" ht="12.45">
      <c r="B238"/>
      <c r="C238"/>
      <c r="D238"/>
      <c r="E238"/>
      <c r="F238"/>
      <c r="G238"/>
      <c r="H238"/>
      <c r="I238"/>
      <c r="J238"/>
      <c r="K238"/>
      <c r="L238"/>
      <c r="M238"/>
      <c r="N238"/>
      <c r="O238"/>
      <c r="P238"/>
      <c r="Q238"/>
      <c r="R238"/>
      <c r="S238"/>
      <c r="T238"/>
    </row>
    <row r="239" spans="2:20" ht="12.45">
      <c r="B239"/>
      <c r="C239"/>
      <c r="D239"/>
      <c r="E239"/>
      <c r="F239"/>
      <c r="G239"/>
      <c r="H239"/>
      <c r="I239"/>
      <c r="J239"/>
      <c r="K239"/>
      <c r="L239"/>
      <c r="M239"/>
      <c r="N239"/>
      <c r="O239"/>
      <c r="P239"/>
      <c r="Q239"/>
      <c r="R239"/>
      <c r="S239"/>
      <c r="T239"/>
    </row>
    <row r="240" spans="2:20" ht="12.45">
      <c r="B240"/>
      <c r="C240"/>
      <c r="D240"/>
      <c r="E240"/>
      <c r="F240"/>
      <c r="G240"/>
      <c r="H240"/>
      <c r="I240"/>
      <c r="J240"/>
      <c r="K240"/>
      <c r="L240"/>
      <c r="M240"/>
      <c r="N240"/>
      <c r="O240"/>
      <c r="P240"/>
      <c r="Q240"/>
      <c r="R240"/>
      <c r="S240"/>
      <c r="T240"/>
    </row>
    <row r="241" spans="2:20" ht="12.45">
      <c r="B241"/>
      <c r="C241"/>
      <c r="D241"/>
      <c r="E241"/>
      <c r="F241"/>
      <c r="G241"/>
      <c r="H241"/>
      <c r="I241"/>
      <c r="J241"/>
      <c r="K241"/>
      <c r="L241"/>
      <c r="M241"/>
      <c r="N241"/>
      <c r="O241"/>
      <c r="P241"/>
      <c r="Q241"/>
      <c r="R241"/>
      <c r="S241"/>
      <c r="T241"/>
    </row>
    <row r="242" spans="2:20" ht="12.45">
      <c r="B242"/>
      <c r="C242"/>
      <c r="D242"/>
      <c r="E242"/>
      <c r="F242"/>
      <c r="G242"/>
      <c r="H242"/>
      <c r="I242"/>
      <c r="J242"/>
      <c r="K242"/>
      <c r="L242"/>
      <c r="M242"/>
      <c r="N242"/>
      <c r="O242"/>
      <c r="P242"/>
      <c r="Q242"/>
      <c r="R242"/>
      <c r="S242"/>
      <c r="T242"/>
    </row>
    <row r="243" spans="2:20" ht="12.45">
      <c r="B243"/>
      <c r="C243"/>
      <c r="D243"/>
      <c r="E243"/>
      <c r="F243"/>
      <c r="G243"/>
      <c r="H243"/>
      <c r="I243"/>
      <c r="J243"/>
      <c r="K243"/>
      <c r="L243"/>
      <c r="M243"/>
      <c r="N243"/>
      <c r="O243"/>
      <c r="P243"/>
      <c r="Q243"/>
      <c r="R243"/>
      <c r="S243"/>
      <c r="T243"/>
    </row>
    <row r="244" spans="2:20" ht="12.45">
      <c r="B244"/>
      <c r="C244"/>
      <c r="D244"/>
      <c r="E244"/>
      <c r="F244"/>
      <c r="G244"/>
      <c r="H244"/>
      <c r="I244"/>
      <c r="J244"/>
      <c r="K244"/>
      <c r="L244"/>
      <c r="M244"/>
      <c r="N244"/>
      <c r="O244"/>
      <c r="P244"/>
      <c r="Q244"/>
      <c r="R244"/>
      <c r="S244"/>
      <c r="T244"/>
    </row>
    <row r="245" spans="2:20" ht="12.45">
      <c r="B245"/>
      <c r="C245"/>
      <c r="D245"/>
      <c r="E245"/>
      <c r="F245"/>
      <c r="G245"/>
      <c r="H245"/>
      <c r="I245"/>
      <c r="J245"/>
      <c r="K245"/>
      <c r="L245"/>
      <c r="M245"/>
      <c r="N245"/>
      <c r="O245"/>
      <c r="P245"/>
      <c r="Q245"/>
      <c r="R245"/>
      <c r="S245"/>
      <c r="T245"/>
    </row>
    <row r="246" spans="2:20" ht="12.45">
      <c r="B246"/>
      <c r="C246"/>
      <c r="D246"/>
      <c r="E246"/>
      <c r="F246"/>
      <c r="G246"/>
      <c r="H246"/>
      <c r="I246"/>
      <c r="J246"/>
      <c r="K246"/>
      <c r="L246"/>
      <c r="M246"/>
      <c r="N246"/>
      <c r="O246"/>
      <c r="P246"/>
      <c r="Q246"/>
      <c r="R246"/>
      <c r="S246"/>
      <c r="T246"/>
    </row>
    <row r="247" spans="2:20" ht="12.45">
      <c r="B247"/>
      <c r="C247"/>
      <c r="D247"/>
      <c r="E247"/>
      <c r="F247"/>
      <c r="G247"/>
      <c r="H247"/>
      <c r="I247"/>
      <c r="J247"/>
      <c r="K247"/>
      <c r="L247"/>
      <c r="M247"/>
      <c r="N247"/>
      <c r="O247"/>
      <c r="P247"/>
      <c r="Q247"/>
      <c r="R247"/>
      <c r="S247"/>
      <c r="T247"/>
    </row>
    <row r="248" spans="2:20" ht="12.45">
      <c r="B248"/>
      <c r="C248"/>
      <c r="D248"/>
      <c r="E248"/>
      <c r="F248"/>
      <c r="G248"/>
      <c r="H248"/>
      <c r="I248"/>
      <c r="J248"/>
      <c r="K248"/>
      <c r="L248"/>
      <c r="M248"/>
      <c r="N248"/>
      <c r="O248"/>
      <c r="P248"/>
      <c r="Q248"/>
      <c r="R248"/>
      <c r="S248"/>
      <c r="T248"/>
    </row>
    <row r="249" spans="2:20" ht="12.45">
      <c r="B249"/>
      <c r="C249"/>
      <c r="D249"/>
      <c r="E249"/>
      <c r="F249"/>
      <c r="G249"/>
      <c r="H249"/>
      <c r="I249"/>
      <c r="J249"/>
      <c r="K249"/>
      <c r="L249"/>
      <c r="M249"/>
      <c r="N249"/>
      <c r="O249"/>
      <c r="P249"/>
      <c r="Q249"/>
      <c r="R249"/>
      <c r="S249"/>
      <c r="T249"/>
    </row>
    <row r="250" spans="2:20" ht="12.45">
      <c r="B250"/>
      <c r="C250"/>
      <c r="D250"/>
      <c r="E250"/>
      <c r="F250"/>
      <c r="G250"/>
      <c r="H250"/>
      <c r="I250"/>
      <c r="J250"/>
      <c r="K250"/>
      <c r="L250"/>
      <c r="M250"/>
      <c r="N250"/>
      <c r="O250"/>
      <c r="P250"/>
      <c r="Q250"/>
      <c r="R250"/>
      <c r="S250"/>
      <c r="T250"/>
    </row>
    <row r="251" spans="2:20" ht="12.45">
      <c r="B251"/>
      <c r="C251"/>
      <c r="D251"/>
      <c r="E251"/>
      <c r="F251"/>
      <c r="G251"/>
      <c r="H251"/>
      <c r="I251"/>
      <c r="J251"/>
      <c r="K251"/>
      <c r="L251"/>
      <c r="M251"/>
      <c r="N251"/>
      <c r="O251"/>
      <c r="P251"/>
      <c r="Q251"/>
      <c r="R251"/>
      <c r="S251"/>
      <c r="T251"/>
    </row>
    <row r="252" spans="2:20" ht="12.45">
      <c r="B252"/>
      <c r="C252"/>
      <c r="D252"/>
      <c r="E252"/>
      <c r="F252"/>
      <c r="G252"/>
      <c r="H252"/>
      <c r="I252"/>
      <c r="J252"/>
      <c r="K252"/>
      <c r="L252"/>
      <c r="M252"/>
      <c r="N252"/>
      <c r="O252"/>
      <c r="P252"/>
      <c r="Q252"/>
      <c r="R252"/>
      <c r="S252"/>
      <c r="T252"/>
    </row>
    <row r="253" spans="2:20" ht="12.45">
      <c r="B253"/>
      <c r="C253"/>
      <c r="D253"/>
      <c r="E253"/>
      <c r="F253"/>
      <c r="G253"/>
      <c r="H253"/>
      <c r="I253"/>
      <c r="J253"/>
      <c r="K253"/>
      <c r="L253"/>
      <c r="M253"/>
      <c r="N253"/>
      <c r="O253"/>
      <c r="P253"/>
      <c r="Q253"/>
      <c r="R253"/>
      <c r="S253"/>
      <c r="T253"/>
    </row>
    <row r="254" spans="2:20" ht="12.45">
      <c r="B254"/>
      <c r="C254"/>
      <c r="D254"/>
      <c r="E254"/>
      <c r="F254"/>
      <c r="G254"/>
      <c r="H254"/>
      <c r="I254"/>
      <c r="J254"/>
      <c r="K254"/>
      <c r="L254"/>
      <c r="M254"/>
      <c r="N254"/>
      <c r="O254"/>
      <c r="P254"/>
      <c r="Q254"/>
      <c r="R254"/>
      <c r="S254"/>
      <c r="T254"/>
    </row>
    <row r="255" spans="2:20" ht="12.45">
      <c r="B255"/>
      <c r="C255"/>
      <c r="D255"/>
      <c r="E255"/>
      <c r="F255"/>
      <c r="G255"/>
      <c r="H255"/>
      <c r="I255"/>
      <c r="J255"/>
      <c r="K255"/>
      <c r="L255"/>
      <c r="M255"/>
      <c r="N255"/>
      <c r="O255"/>
      <c r="P255"/>
      <c r="Q255"/>
      <c r="R255"/>
      <c r="S255"/>
      <c r="T255"/>
    </row>
    <row r="256" spans="2:20" ht="12.45">
      <c r="B256"/>
      <c r="C256"/>
      <c r="D256"/>
      <c r="E256"/>
      <c r="F256"/>
      <c r="G256"/>
      <c r="H256"/>
      <c r="I256"/>
      <c r="J256"/>
      <c r="K256"/>
      <c r="L256"/>
      <c r="M256"/>
      <c r="N256"/>
      <c r="O256"/>
      <c r="P256"/>
      <c r="Q256"/>
      <c r="R256"/>
      <c r="S256"/>
      <c r="T256"/>
    </row>
    <row r="257" spans="2:20" ht="12.45">
      <c r="B257"/>
      <c r="C257"/>
      <c r="D257"/>
      <c r="E257"/>
      <c r="F257"/>
      <c r="G257"/>
      <c r="H257"/>
      <c r="I257"/>
      <c r="J257"/>
      <c r="K257"/>
      <c r="L257"/>
      <c r="M257"/>
      <c r="N257"/>
      <c r="O257"/>
      <c r="P257"/>
      <c r="Q257"/>
      <c r="R257"/>
      <c r="S257"/>
      <c r="T257"/>
    </row>
    <row r="258" spans="2:20" ht="12.45">
      <c r="B258"/>
      <c r="C258"/>
      <c r="D258"/>
      <c r="E258"/>
      <c r="F258"/>
      <c r="G258"/>
      <c r="H258"/>
      <c r="I258"/>
      <c r="J258"/>
      <c r="K258"/>
      <c r="L258"/>
      <c r="M258"/>
      <c r="N258"/>
      <c r="O258"/>
      <c r="P258"/>
      <c r="Q258"/>
      <c r="R258"/>
      <c r="S258"/>
      <c r="T258"/>
    </row>
    <row r="259" spans="2:20" ht="12.45">
      <c r="B259"/>
      <c r="C259"/>
      <c r="D259"/>
      <c r="E259"/>
      <c r="F259"/>
      <c r="G259"/>
      <c r="H259"/>
      <c r="I259"/>
      <c r="J259"/>
      <c r="K259"/>
      <c r="L259"/>
      <c r="M259"/>
      <c r="N259"/>
      <c r="O259"/>
      <c r="P259"/>
      <c r="Q259"/>
      <c r="R259"/>
      <c r="S259"/>
      <c r="T259"/>
    </row>
    <row r="260" spans="2:20" ht="12.45">
      <c r="B260"/>
      <c r="C260"/>
      <c r="D260"/>
      <c r="E260"/>
      <c r="F260"/>
      <c r="G260"/>
      <c r="H260"/>
      <c r="I260"/>
      <c r="J260"/>
      <c r="K260"/>
      <c r="L260"/>
      <c r="M260"/>
      <c r="N260"/>
      <c r="O260"/>
      <c r="P260"/>
      <c r="Q260"/>
      <c r="R260"/>
      <c r="S260"/>
      <c r="T260"/>
    </row>
    <row r="261" spans="2:20" ht="12.45">
      <c r="B261"/>
      <c r="C261"/>
      <c r="D261"/>
      <c r="E261"/>
      <c r="F261"/>
      <c r="G261"/>
      <c r="H261"/>
      <c r="I261"/>
      <c r="J261"/>
      <c r="K261"/>
      <c r="L261"/>
      <c r="M261"/>
      <c r="N261"/>
      <c r="O261"/>
      <c r="P261"/>
      <c r="Q261"/>
      <c r="R261"/>
      <c r="S261"/>
      <c r="T261"/>
    </row>
    <row r="262" spans="2:20" ht="12.45">
      <c r="B262"/>
      <c r="C262"/>
      <c r="D262"/>
      <c r="E262"/>
      <c r="F262"/>
      <c r="G262"/>
      <c r="H262"/>
      <c r="I262"/>
      <c r="J262"/>
      <c r="K262"/>
      <c r="L262"/>
      <c r="M262"/>
      <c r="N262"/>
      <c r="O262"/>
      <c r="P262"/>
      <c r="Q262"/>
      <c r="R262"/>
      <c r="S262"/>
      <c r="T262"/>
    </row>
    <row r="263" spans="2:20" ht="12.45">
      <c r="B263"/>
      <c r="C263"/>
      <c r="D263"/>
      <c r="E263"/>
      <c r="F263"/>
      <c r="G263"/>
      <c r="H263"/>
      <c r="I263"/>
      <c r="J263"/>
      <c r="K263"/>
      <c r="L263"/>
      <c r="M263"/>
      <c r="N263"/>
      <c r="O263"/>
      <c r="P263"/>
      <c r="Q263"/>
      <c r="R263"/>
      <c r="S263"/>
      <c r="T263"/>
    </row>
    <row r="264" spans="2:20" ht="12.45">
      <c r="B264"/>
      <c r="C264"/>
      <c r="D264"/>
      <c r="E264"/>
      <c r="F264"/>
      <c r="G264"/>
      <c r="H264"/>
      <c r="I264"/>
      <c r="J264"/>
      <c r="K264"/>
      <c r="L264"/>
      <c r="M264"/>
      <c r="N264"/>
      <c r="O264"/>
      <c r="P264"/>
      <c r="Q264"/>
      <c r="R264"/>
      <c r="S264"/>
      <c r="T264"/>
    </row>
    <row r="265" spans="2:20" ht="12.45">
      <c r="B265"/>
      <c r="C265"/>
      <c r="D265"/>
      <c r="E265"/>
      <c r="F265"/>
      <c r="G265"/>
      <c r="H265"/>
      <c r="I265"/>
      <c r="J265"/>
      <c r="K265"/>
      <c r="L265"/>
      <c r="M265"/>
      <c r="N265"/>
      <c r="O265"/>
      <c r="P265"/>
      <c r="Q265"/>
      <c r="R265"/>
      <c r="S265"/>
      <c r="T265"/>
    </row>
    <row r="266" spans="2:20" ht="12.45">
      <c r="B266"/>
      <c r="C266"/>
      <c r="D266"/>
      <c r="E266"/>
      <c r="F266"/>
      <c r="G266"/>
      <c r="H266"/>
      <c r="I266"/>
      <c r="J266"/>
      <c r="K266"/>
      <c r="L266"/>
      <c r="M266"/>
      <c r="N266"/>
      <c r="O266"/>
      <c r="P266"/>
      <c r="Q266"/>
      <c r="R266"/>
      <c r="S266"/>
      <c r="T266"/>
    </row>
    <row r="267" spans="2:20" ht="12.45">
      <c r="B267"/>
      <c r="C267"/>
      <c r="D267"/>
      <c r="E267"/>
      <c r="F267"/>
      <c r="G267"/>
      <c r="H267"/>
      <c r="I267"/>
      <c r="J267"/>
      <c r="K267"/>
      <c r="L267"/>
      <c r="M267"/>
      <c r="N267"/>
      <c r="O267"/>
      <c r="P267"/>
      <c r="Q267"/>
      <c r="R267"/>
      <c r="S267"/>
      <c r="T267"/>
    </row>
    <row r="268" spans="2:20" ht="12.45">
      <c r="B268"/>
      <c r="C268"/>
      <c r="D268"/>
      <c r="E268"/>
      <c r="F268"/>
      <c r="G268"/>
      <c r="H268"/>
      <c r="I268"/>
      <c r="J268"/>
      <c r="K268"/>
      <c r="L268"/>
      <c r="M268"/>
      <c r="N268"/>
      <c r="O268"/>
      <c r="P268"/>
      <c r="Q268"/>
      <c r="R268"/>
      <c r="S268"/>
      <c r="T268"/>
    </row>
    <row r="269" spans="2:20" ht="12.45">
      <c r="B269"/>
      <c r="C269"/>
      <c r="D269"/>
      <c r="E269"/>
      <c r="F269"/>
      <c r="G269"/>
      <c r="H269"/>
      <c r="I269"/>
      <c r="J269"/>
      <c r="K269"/>
      <c r="L269"/>
      <c r="M269"/>
      <c r="N269"/>
      <c r="O269"/>
      <c r="P269"/>
      <c r="Q269"/>
      <c r="R269"/>
      <c r="S269"/>
      <c r="T269"/>
    </row>
    <row r="270" spans="2:20" ht="12.45">
      <c r="B270"/>
      <c r="C270"/>
      <c r="D270"/>
      <c r="E270"/>
      <c r="F270"/>
      <c r="G270"/>
      <c r="H270"/>
      <c r="I270"/>
      <c r="J270"/>
      <c r="K270"/>
      <c r="L270"/>
      <c r="M270"/>
      <c r="N270"/>
      <c r="O270"/>
      <c r="P270"/>
      <c r="Q270"/>
      <c r="R270"/>
      <c r="S270"/>
      <c r="T270"/>
    </row>
    <row r="271" spans="2:20" ht="12.45">
      <c r="B271"/>
      <c r="C271"/>
      <c r="D271"/>
      <c r="E271"/>
      <c r="F271"/>
      <c r="G271"/>
      <c r="H271"/>
      <c r="I271"/>
      <c r="J271"/>
      <c r="K271"/>
      <c r="L271"/>
      <c r="M271"/>
      <c r="N271"/>
      <c r="O271"/>
      <c r="P271"/>
      <c r="Q271"/>
      <c r="R271"/>
      <c r="S271"/>
      <c r="T271"/>
    </row>
    <row r="272" spans="2:20" ht="12.45">
      <c r="B272"/>
      <c r="C272"/>
      <c r="D272"/>
      <c r="E272"/>
      <c r="F272"/>
      <c r="G272"/>
      <c r="H272"/>
      <c r="I272"/>
      <c r="J272"/>
      <c r="K272"/>
      <c r="L272"/>
      <c r="M272"/>
      <c r="N272"/>
      <c r="O272"/>
      <c r="P272"/>
      <c r="Q272"/>
      <c r="R272"/>
      <c r="S272"/>
      <c r="T272"/>
    </row>
    <row r="273" spans="2:20" ht="12.45">
      <c r="B273"/>
      <c r="C273"/>
      <c r="D273"/>
      <c r="E273"/>
      <c r="F273"/>
      <c r="G273"/>
      <c r="H273"/>
      <c r="I273"/>
      <c r="J273"/>
      <c r="K273"/>
      <c r="L273"/>
      <c r="M273"/>
      <c r="N273"/>
      <c r="O273"/>
      <c r="P273"/>
      <c r="Q273"/>
      <c r="R273"/>
      <c r="S273"/>
      <c r="T273"/>
    </row>
    <row r="274" spans="2:20" ht="12.45">
      <c r="B274"/>
      <c r="C274"/>
      <c r="D274"/>
      <c r="E274"/>
      <c r="F274"/>
      <c r="G274"/>
      <c r="H274"/>
      <c r="I274"/>
      <c r="J274"/>
      <c r="K274"/>
      <c r="L274"/>
      <c r="M274"/>
      <c r="N274"/>
      <c r="O274"/>
      <c r="P274"/>
      <c r="Q274"/>
      <c r="R274"/>
      <c r="S274"/>
      <c r="T274"/>
    </row>
    <row r="275" spans="2:20" ht="12.45">
      <c r="B275"/>
      <c r="C275"/>
      <c r="D275"/>
      <c r="E275"/>
      <c r="F275"/>
      <c r="G275"/>
      <c r="H275"/>
      <c r="I275"/>
      <c r="J275"/>
      <c r="K275"/>
      <c r="L275"/>
      <c r="M275"/>
      <c r="N275"/>
      <c r="O275"/>
      <c r="P275"/>
      <c r="Q275"/>
      <c r="R275"/>
      <c r="S275"/>
      <c r="T275"/>
    </row>
    <row r="276" spans="2:20" ht="12.45">
      <c r="B276"/>
      <c r="C276"/>
      <c r="D276"/>
      <c r="E276"/>
      <c r="F276"/>
      <c r="G276"/>
      <c r="H276"/>
      <c r="I276"/>
      <c r="J276"/>
      <c r="K276"/>
      <c r="L276"/>
      <c r="M276"/>
      <c r="N276"/>
      <c r="O276"/>
      <c r="P276"/>
      <c r="Q276"/>
      <c r="R276"/>
      <c r="S276"/>
      <c r="T276"/>
    </row>
    <row r="277" spans="2:20" ht="12.45">
      <c r="B277"/>
      <c r="C277"/>
      <c r="D277"/>
      <c r="E277"/>
      <c r="F277"/>
      <c r="G277"/>
      <c r="H277"/>
      <c r="I277"/>
      <c r="J277"/>
      <c r="K277"/>
      <c r="L277"/>
      <c r="M277"/>
      <c r="N277"/>
      <c r="O277"/>
      <c r="P277"/>
      <c r="Q277"/>
      <c r="R277"/>
      <c r="S277"/>
      <c r="T277"/>
    </row>
    <row r="278" spans="2:20" ht="12.45">
      <c r="B278"/>
      <c r="C278"/>
      <c r="D278"/>
      <c r="E278"/>
      <c r="F278"/>
      <c r="G278"/>
      <c r="H278"/>
      <c r="I278"/>
      <c r="J278"/>
      <c r="K278"/>
      <c r="L278"/>
      <c r="M278"/>
      <c r="N278"/>
      <c r="O278"/>
      <c r="P278"/>
      <c r="Q278"/>
      <c r="R278"/>
      <c r="S278"/>
      <c r="T278"/>
    </row>
    <row r="279" spans="2:20" ht="12.45">
      <c r="B279"/>
      <c r="C279"/>
      <c r="D279"/>
      <c r="E279"/>
      <c r="F279"/>
      <c r="G279"/>
      <c r="H279"/>
      <c r="I279"/>
      <c r="J279"/>
      <c r="K279"/>
      <c r="L279"/>
      <c r="M279"/>
      <c r="N279"/>
      <c r="O279"/>
      <c r="P279"/>
      <c r="Q279"/>
      <c r="R279"/>
      <c r="S279"/>
      <c r="T279"/>
    </row>
    <row r="280" spans="2:20" ht="12.45">
      <c r="B280"/>
      <c r="C280"/>
      <c r="D280"/>
      <c r="E280"/>
      <c r="F280"/>
      <c r="G280"/>
      <c r="H280"/>
      <c r="I280"/>
      <c r="J280"/>
      <c r="K280"/>
      <c r="L280"/>
      <c r="M280"/>
      <c r="N280"/>
      <c r="O280"/>
      <c r="P280"/>
      <c r="Q280"/>
      <c r="R280"/>
      <c r="S280"/>
      <c r="T280"/>
    </row>
    <row r="281" spans="2:20" ht="12.45">
      <c r="B281"/>
      <c r="C281"/>
      <c r="D281"/>
      <c r="E281"/>
      <c r="F281"/>
      <c r="G281"/>
      <c r="H281"/>
      <c r="I281"/>
      <c r="J281"/>
      <c r="K281"/>
      <c r="L281"/>
      <c r="M281"/>
      <c r="N281"/>
      <c r="O281"/>
      <c r="P281"/>
      <c r="Q281"/>
      <c r="R281"/>
      <c r="S281"/>
      <c r="T281"/>
    </row>
    <row r="282" spans="2:20" ht="12.45">
      <c r="B282"/>
      <c r="C282"/>
      <c r="D282"/>
      <c r="E282"/>
      <c r="F282"/>
      <c r="G282"/>
      <c r="H282"/>
      <c r="I282"/>
      <c r="J282"/>
      <c r="K282"/>
      <c r="L282"/>
      <c r="M282"/>
      <c r="N282"/>
      <c r="O282"/>
      <c r="P282"/>
      <c r="Q282"/>
      <c r="R282"/>
      <c r="S282"/>
      <c r="T282"/>
    </row>
    <row r="283" spans="2:20" ht="12.45">
      <c r="B283"/>
      <c r="C283"/>
      <c r="D283"/>
      <c r="E283"/>
      <c r="F283"/>
      <c r="G283"/>
      <c r="H283"/>
      <c r="I283"/>
      <c r="J283"/>
      <c r="K283"/>
      <c r="L283"/>
      <c r="M283"/>
      <c r="N283"/>
      <c r="O283"/>
      <c r="P283"/>
      <c r="Q283"/>
      <c r="R283"/>
      <c r="S283"/>
      <c r="T283"/>
    </row>
    <row r="284" spans="2:20" ht="12.45">
      <c r="B284"/>
      <c r="C284"/>
      <c r="D284"/>
      <c r="E284"/>
      <c r="F284"/>
      <c r="G284"/>
      <c r="H284"/>
      <c r="I284"/>
      <c r="J284"/>
      <c r="K284"/>
      <c r="L284"/>
      <c r="M284"/>
      <c r="N284"/>
      <c r="O284"/>
      <c r="P284"/>
      <c r="Q284"/>
      <c r="R284"/>
      <c r="S284"/>
      <c r="T284"/>
    </row>
    <row r="285" spans="2:20" ht="12.45">
      <c r="B285"/>
      <c r="C285"/>
      <c r="D285"/>
      <c r="E285"/>
      <c r="F285"/>
      <c r="G285"/>
      <c r="H285"/>
      <c r="I285"/>
      <c r="J285"/>
      <c r="K285"/>
      <c r="L285"/>
      <c r="M285"/>
      <c r="N285"/>
      <c r="O285"/>
      <c r="P285"/>
      <c r="Q285"/>
      <c r="R285"/>
      <c r="S285"/>
      <c r="T285"/>
    </row>
    <row r="286" spans="2:20" ht="12.45">
      <c r="B286"/>
      <c r="C286"/>
      <c r="D286"/>
      <c r="E286"/>
      <c r="F286"/>
      <c r="G286"/>
      <c r="H286"/>
      <c r="I286"/>
      <c r="J286"/>
      <c r="K286"/>
      <c r="L286"/>
      <c r="M286"/>
      <c r="N286"/>
      <c r="O286"/>
      <c r="P286"/>
      <c r="Q286"/>
      <c r="R286"/>
      <c r="S286"/>
      <c r="T286"/>
    </row>
    <row r="287" spans="2:20" ht="12.45">
      <c r="B287"/>
      <c r="C287"/>
      <c r="D287"/>
      <c r="E287"/>
      <c r="F287"/>
      <c r="G287"/>
      <c r="H287"/>
      <c r="I287"/>
      <c r="J287"/>
      <c r="K287"/>
      <c r="L287"/>
      <c r="M287"/>
      <c r="N287"/>
      <c r="O287"/>
      <c r="P287"/>
      <c r="Q287"/>
      <c r="R287"/>
      <c r="S287"/>
      <c r="T287"/>
    </row>
    <row r="288" spans="2:20" ht="12.45">
      <c r="B288"/>
      <c r="C288"/>
      <c r="D288"/>
      <c r="E288"/>
      <c r="F288"/>
      <c r="G288"/>
      <c r="H288"/>
      <c r="I288"/>
      <c r="J288"/>
      <c r="K288"/>
      <c r="L288"/>
      <c r="M288"/>
      <c r="N288"/>
      <c r="O288"/>
      <c r="P288"/>
      <c r="Q288"/>
      <c r="R288"/>
      <c r="S288"/>
      <c r="T288"/>
    </row>
    <row r="289" spans="2:20" ht="12.45">
      <c r="B289"/>
      <c r="C289"/>
      <c r="D289"/>
      <c r="E289"/>
      <c r="F289"/>
      <c r="G289"/>
      <c r="H289"/>
      <c r="I289"/>
      <c r="J289"/>
      <c r="K289"/>
      <c r="L289"/>
      <c r="M289"/>
      <c r="N289"/>
      <c r="O289"/>
      <c r="P289"/>
      <c r="Q289"/>
      <c r="R289"/>
      <c r="S289"/>
      <c r="T289"/>
    </row>
    <row r="290" spans="2:20" ht="12.45">
      <c r="B290"/>
      <c r="C290"/>
      <c r="D290"/>
      <c r="E290"/>
      <c r="F290"/>
      <c r="G290"/>
      <c r="H290"/>
      <c r="I290"/>
      <c r="J290"/>
      <c r="K290"/>
      <c r="L290"/>
      <c r="M290"/>
      <c r="N290"/>
      <c r="O290"/>
      <c r="P290"/>
      <c r="Q290"/>
      <c r="R290"/>
      <c r="S290"/>
      <c r="T290"/>
    </row>
    <row r="291" spans="2:20" ht="12.45">
      <c r="B291"/>
      <c r="C291"/>
      <c r="D291"/>
      <c r="E291"/>
      <c r="F291"/>
      <c r="G291"/>
      <c r="H291"/>
      <c r="I291"/>
      <c r="J291"/>
      <c r="K291"/>
      <c r="L291"/>
      <c r="M291"/>
      <c r="N291"/>
      <c r="O291"/>
      <c r="P291"/>
      <c r="Q291"/>
      <c r="R291"/>
      <c r="S291"/>
      <c r="T291"/>
    </row>
    <row r="292" spans="2:20" ht="12.45">
      <c r="B292"/>
      <c r="C292"/>
      <c r="D292"/>
      <c r="E292"/>
      <c r="F292"/>
      <c r="G292"/>
      <c r="H292"/>
      <c r="I292"/>
      <c r="J292"/>
      <c r="K292"/>
      <c r="L292"/>
      <c r="M292"/>
      <c r="N292"/>
      <c r="O292"/>
      <c r="P292"/>
      <c r="Q292"/>
      <c r="R292"/>
      <c r="S292"/>
      <c r="T292"/>
    </row>
    <row r="293" spans="2:20" ht="12.45">
      <c r="B293"/>
      <c r="C293"/>
      <c r="D293"/>
      <c r="E293"/>
      <c r="F293"/>
      <c r="G293"/>
      <c r="H293"/>
      <c r="I293"/>
      <c r="J293"/>
      <c r="K293"/>
      <c r="L293"/>
      <c r="M293"/>
      <c r="N293"/>
      <c r="O293"/>
      <c r="P293"/>
      <c r="Q293"/>
      <c r="R293"/>
      <c r="S293"/>
      <c r="T293"/>
    </row>
    <row r="294" spans="2:20" ht="12.45">
      <c r="B294"/>
      <c r="C294"/>
      <c r="D294"/>
      <c r="E294"/>
      <c r="F294"/>
      <c r="G294"/>
      <c r="H294"/>
      <c r="I294"/>
      <c r="J294"/>
      <c r="K294"/>
      <c r="L294"/>
      <c r="M294"/>
      <c r="N294"/>
      <c r="O294"/>
      <c r="P294"/>
      <c r="Q294"/>
      <c r="R294"/>
      <c r="S294"/>
      <c r="T294"/>
    </row>
    <row r="295" spans="2:20" ht="12.45">
      <c r="B295"/>
      <c r="C295"/>
      <c r="D295"/>
      <c r="E295"/>
      <c r="F295"/>
      <c r="G295"/>
      <c r="H295"/>
      <c r="I295"/>
      <c r="J295"/>
      <c r="K295"/>
      <c r="L295"/>
      <c r="M295"/>
      <c r="N295"/>
      <c r="O295"/>
      <c r="P295"/>
      <c r="Q295"/>
      <c r="R295"/>
      <c r="S295"/>
      <c r="T295"/>
    </row>
    <row r="296" spans="2:20" ht="12.45">
      <c r="B296"/>
      <c r="C296"/>
      <c r="D296"/>
      <c r="E296"/>
      <c r="F296"/>
      <c r="G296"/>
      <c r="H296"/>
      <c r="I296"/>
      <c r="J296"/>
      <c r="K296"/>
      <c r="L296"/>
      <c r="M296"/>
      <c r="N296"/>
      <c r="O296"/>
      <c r="P296"/>
      <c r="Q296"/>
      <c r="R296"/>
      <c r="S296"/>
      <c r="T296"/>
    </row>
    <row r="297" spans="2:20" ht="12.45">
      <c r="B297"/>
      <c r="C297"/>
      <c r="D297"/>
      <c r="E297"/>
      <c r="F297"/>
      <c r="G297"/>
      <c r="H297"/>
      <c r="I297"/>
      <c r="J297"/>
      <c r="K297"/>
      <c r="L297"/>
      <c r="M297"/>
      <c r="N297"/>
      <c r="O297"/>
      <c r="P297"/>
      <c r="Q297"/>
      <c r="R297"/>
      <c r="S297"/>
      <c r="T297"/>
    </row>
    <row r="298" spans="2:20" ht="12.45">
      <c r="B298"/>
      <c r="C298"/>
      <c r="D298"/>
      <c r="E298"/>
      <c r="F298"/>
      <c r="G298"/>
      <c r="H298"/>
      <c r="I298"/>
      <c r="J298"/>
      <c r="K298"/>
      <c r="L298"/>
      <c r="M298"/>
      <c r="N298"/>
      <c r="O298"/>
      <c r="P298"/>
      <c r="Q298"/>
      <c r="R298"/>
      <c r="S298"/>
      <c r="T298"/>
    </row>
    <row r="299" spans="2:20" ht="12.45">
      <c r="B299"/>
      <c r="C299"/>
      <c r="D299"/>
      <c r="E299"/>
      <c r="F299"/>
      <c r="G299"/>
      <c r="H299"/>
      <c r="I299"/>
      <c r="J299"/>
      <c r="K299"/>
      <c r="L299"/>
      <c r="M299"/>
      <c r="N299"/>
      <c r="O299"/>
      <c r="P299"/>
      <c r="Q299"/>
      <c r="R299"/>
      <c r="S299"/>
      <c r="T299"/>
    </row>
    <row r="300" spans="2:20" ht="12.45">
      <c r="B300"/>
      <c r="C300"/>
      <c r="D300"/>
      <c r="E300"/>
      <c r="F300"/>
      <c r="G300"/>
      <c r="H300"/>
      <c r="I300"/>
      <c r="J300"/>
      <c r="K300"/>
      <c r="L300"/>
      <c r="M300"/>
      <c r="N300"/>
      <c r="O300"/>
      <c r="P300"/>
      <c r="Q300"/>
      <c r="R300"/>
      <c r="S300"/>
      <c r="T300"/>
    </row>
    <row r="301" spans="2:20" ht="12.45">
      <c r="B301"/>
      <c r="C301"/>
      <c r="D301"/>
      <c r="E301"/>
      <c r="F301"/>
      <c r="G301"/>
      <c r="H301"/>
      <c r="I301"/>
      <c r="J301"/>
      <c r="K301"/>
      <c r="L301"/>
      <c r="M301"/>
      <c r="N301"/>
      <c r="O301"/>
      <c r="P301"/>
      <c r="Q301"/>
      <c r="R301"/>
      <c r="S301"/>
      <c r="T301"/>
    </row>
    <row r="302" spans="2:20" ht="12.45">
      <c r="B302"/>
      <c r="C302"/>
      <c r="D302"/>
      <c r="E302"/>
      <c r="F302"/>
      <c r="G302"/>
      <c r="H302"/>
      <c r="I302"/>
      <c r="J302"/>
      <c r="K302"/>
      <c r="L302"/>
      <c r="M302"/>
      <c r="N302"/>
      <c r="O302"/>
      <c r="P302"/>
      <c r="Q302"/>
      <c r="R302"/>
      <c r="S302"/>
      <c r="T302"/>
    </row>
    <row r="303" spans="2:20" ht="12.45">
      <c r="B303"/>
      <c r="C303"/>
      <c r="D303"/>
      <c r="E303"/>
      <c r="F303"/>
      <c r="G303"/>
      <c r="H303"/>
      <c r="I303"/>
      <c r="J303"/>
      <c r="K303"/>
      <c r="L303"/>
      <c r="M303"/>
      <c r="N303"/>
      <c r="O303"/>
      <c r="P303"/>
      <c r="Q303"/>
      <c r="R303"/>
      <c r="S303"/>
      <c r="T303"/>
    </row>
    <row r="304" spans="2:20" ht="12.45">
      <c r="B304"/>
      <c r="C304"/>
      <c r="D304"/>
      <c r="E304"/>
      <c r="F304"/>
      <c r="G304"/>
      <c r="H304"/>
      <c r="I304"/>
      <c r="J304"/>
      <c r="K304"/>
      <c r="L304"/>
      <c r="M304"/>
      <c r="N304"/>
      <c r="O304"/>
      <c r="P304"/>
      <c r="Q304"/>
      <c r="R304"/>
      <c r="S304"/>
      <c r="T304"/>
    </row>
    <row r="305" spans="2:20" ht="12.45">
      <c r="B305"/>
      <c r="C305"/>
      <c r="D305"/>
      <c r="E305"/>
      <c r="F305"/>
      <c r="G305"/>
      <c r="H305"/>
      <c r="I305"/>
      <c r="J305"/>
      <c r="K305"/>
      <c r="L305"/>
      <c r="M305"/>
      <c r="N305"/>
      <c r="O305"/>
      <c r="P305"/>
      <c r="Q305"/>
      <c r="R305"/>
      <c r="S305"/>
      <c r="T305"/>
    </row>
    <row r="306" spans="2:20" ht="12.45">
      <c r="B306"/>
      <c r="C306"/>
      <c r="D306"/>
      <c r="E306"/>
      <c r="F306"/>
      <c r="G306"/>
      <c r="H306"/>
      <c r="I306"/>
      <c r="J306"/>
      <c r="K306"/>
      <c r="L306"/>
      <c r="M306"/>
      <c r="N306"/>
      <c r="O306"/>
      <c r="P306"/>
      <c r="Q306"/>
      <c r="R306"/>
      <c r="S306"/>
      <c r="T306"/>
    </row>
    <row r="307" spans="2:20" ht="12.45">
      <c r="B307"/>
      <c r="C307"/>
      <c r="D307"/>
      <c r="E307"/>
      <c r="F307"/>
      <c r="G307"/>
      <c r="H307"/>
      <c r="I307"/>
      <c r="J307"/>
      <c r="K307"/>
      <c r="L307"/>
      <c r="M307"/>
      <c r="N307"/>
      <c r="O307"/>
      <c r="P307"/>
      <c r="Q307"/>
      <c r="R307"/>
      <c r="S307"/>
      <c r="T307"/>
    </row>
    <row r="308" spans="2:20" ht="12.45">
      <c r="B308"/>
      <c r="C308"/>
      <c r="D308"/>
      <c r="E308"/>
      <c r="F308"/>
      <c r="G308"/>
      <c r="H308"/>
      <c r="I308"/>
      <c r="J308"/>
      <c r="K308"/>
      <c r="L308"/>
      <c r="M308"/>
      <c r="N308"/>
      <c r="O308"/>
      <c r="P308"/>
      <c r="Q308"/>
      <c r="R308"/>
      <c r="S308"/>
      <c r="T308"/>
    </row>
    <row r="309" spans="2:20" ht="12.45">
      <c r="B309"/>
      <c r="C309"/>
      <c r="D309"/>
      <c r="E309"/>
      <c r="F309"/>
      <c r="G309"/>
      <c r="H309"/>
      <c r="I309"/>
      <c r="J309"/>
      <c r="K309"/>
      <c r="L309"/>
      <c r="M309"/>
      <c r="N309"/>
      <c r="O309"/>
      <c r="P309"/>
      <c r="Q309"/>
      <c r="R309"/>
      <c r="S309"/>
      <c r="T309"/>
    </row>
    <row r="310" spans="2:20" ht="12.45">
      <c r="B310"/>
      <c r="C310"/>
      <c r="D310"/>
      <c r="E310"/>
      <c r="F310"/>
      <c r="G310"/>
      <c r="H310"/>
      <c r="I310"/>
      <c r="J310"/>
      <c r="K310"/>
      <c r="L310"/>
      <c r="M310"/>
      <c r="N310"/>
      <c r="O310"/>
      <c r="P310"/>
      <c r="Q310"/>
      <c r="R310"/>
      <c r="S310"/>
      <c r="T310"/>
    </row>
    <row r="311" spans="2:20" ht="12.45">
      <c r="B311"/>
      <c r="C311"/>
      <c r="D311"/>
      <c r="E311"/>
      <c r="F311"/>
      <c r="G311"/>
      <c r="H311"/>
      <c r="I311"/>
      <c r="J311"/>
      <c r="K311"/>
      <c r="L311"/>
      <c r="M311"/>
      <c r="N311"/>
      <c r="O311"/>
      <c r="P311"/>
      <c r="Q311"/>
      <c r="R311"/>
      <c r="S311"/>
      <c r="T311"/>
    </row>
    <row r="312" spans="2:20" ht="12.45">
      <c r="B312"/>
      <c r="C312"/>
      <c r="D312"/>
      <c r="E312"/>
      <c r="F312"/>
      <c r="G312"/>
      <c r="H312"/>
      <c r="I312"/>
      <c r="J312"/>
      <c r="K312"/>
      <c r="L312"/>
      <c r="M312"/>
      <c r="N312"/>
      <c r="O312"/>
      <c r="P312"/>
      <c r="Q312"/>
      <c r="R312"/>
      <c r="S312"/>
      <c r="T312"/>
    </row>
    <row r="313" spans="2:20" ht="12.45">
      <c r="B313"/>
      <c r="C313"/>
      <c r="D313"/>
      <c r="E313"/>
      <c r="F313"/>
      <c r="G313"/>
      <c r="H313"/>
      <c r="I313"/>
      <c r="J313"/>
      <c r="K313"/>
      <c r="L313"/>
      <c r="M313"/>
      <c r="N313"/>
      <c r="O313"/>
      <c r="P313"/>
      <c r="Q313"/>
      <c r="R313"/>
      <c r="S313"/>
      <c r="T313"/>
    </row>
    <row r="314" spans="2:20" ht="12.45">
      <c r="B314"/>
      <c r="C314"/>
      <c r="D314"/>
      <c r="E314"/>
      <c r="F314"/>
      <c r="G314"/>
      <c r="H314"/>
      <c r="I314"/>
      <c r="J314"/>
      <c r="K314"/>
      <c r="L314"/>
      <c r="M314"/>
      <c r="N314"/>
      <c r="O314"/>
      <c r="P314"/>
      <c r="Q314"/>
      <c r="R314"/>
      <c r="S314"/>
      <c r="T314"/>
    </row>
    <row r="315" spans="2:20" ht="12.45">
      <c r="B315"/>
      <c r="C315"/>
      <c r="D315"/>
      <c r="E315"/>
      <c r="F315"/>
      <c r="G315"/>
      <c r="H315"/>
      <c r="I315"/>
      <c r="J315"/>
      <c r="K315"/>
      <c r="L315"/>
      <c r="M315"/>
      <c r="N315"/>
      <c r="O315"/>
      <c r="P315"/>
      <c r="Q315"/>
      <c r="R315"/>
      <c r="S315"/>
      <c r="T315"/>
    </row>
    <row r="316" spans="2:20" ht="12.45">
      <c r="B316"/>
      <c r="C316"/>
      <c r="D316"/>
      <c r="E316"/>
      <c r="F316"/>
      <c r="G316"/>
      <c r="H316"/>
      <c r="I316"/>
      <c r="J316"/>
      <c r="K316"/>
      <c r="L316"/>
      <c r="M316"/>
      <c r="N316"/>
      <c r="O316"/>
      <c r="P316"/>
      <c r="Q316"/>
      <c r="R316"/>
      <c r="S316"/>
      <c r="T316"/>
    </row>
    <row r="317" spans="2:20" ht="12.45">
      <c r="B317"/>
      <c r="C317"/>
      <c r="D317"/>
      <c r="E317"/>
      <c r="F317"/>
      <c r="G317"/>
      <c r="H317"/>
      <c r="I317"/>
      <c r="J317"/>
      <c r="K317"/>
      <c r="L317"/>
      <c r="M317"/>
      <c r="N317"/>
      <c r="O317"/>
      <c r="P317"/>
      <c r="Q317"/>
      <c r="R317"/>
      <c r="S317"/>
      <c r="T317"/>
    </row>
    <row r="318" spans="2:20" ht="12.45">
      <c r="B318"/>
      <c r="C318"/>
      <c r="D318"/>
      <c r="E318"/>
      <c r="F318"/>
      <c r="G318"/>
      <c r="H318"/>
      <c r="I318"/>
      <c r="J318"/>
      <c r="K318"/>
      <c r="L318"/>
      <c r="M318"/>
      <c r="N318"/>
      <c r="O318"/>
      <c r="P318"/>
      <c r="Q318"/>
      <c r="R318"/>
      <c r="S318"/>
      <c r="T318"/>
    </row>
    <row r="319" spans="2:20" ht="12.45">
      <c r="B319"/>
      <c r="C319"/>
      <c r="D319"/>
      <c r="E319"/>
      <c r="F319"/>
      <c r="G319"/>
      <c r="H319"/>
      <c r="I319"/>
      <c r="J319"/>
      <c r="K319"/>
      <c r="L319"/>
      <c r="M319"/>
      <c r="N319"/>
      <c r="O319"/>
      <c r="P319"/>
      <c r="Q319"/>
      <c r="R319"/>
      <c r="S319"/>
      <c r="T319"/>
    </row>
    <row r="320" spans="2:20" ht="12.45">
      <c r="B320"/>
      <c r="C320"/>
      <c r="D320"/>
      <c r="E320"/>
      <c r="F320"/>
      <c r="G320"/>
      <c r="H320"/>
      <c r="I320"/>
      <c r="J320"/>
      <c r="K320"/>
      <c r="L320"/>
      <c r="M320"/>
      <c r="N320"/>
      <c r="O320"/>
      <c r="P320"/>
      <c r="Q320"/>
      <c r="R320"/>
      <c r="S320"/>
      <c r="T320"/>
    </row>
    <row r="321" spans="2:20" ht="12.45">
      <c r="B321"/>
      <c r="C321"/>
      <c r="D321"/>
      <c r="E321"/>
      <c r="F321"/>
      <c r="G321"/>
      <c r="H321"/>
      <c r="I321"/>
      <c r="J321"/>
      <c r="K321"/>
      <c r="L321"/>
      <c r="M321"/>
      <c r="N321"/>
      <c r="O321"/>
      <c r="P321"/>
      <c r="Q321"/>
      <c r="R321"/>
      <c r="S321"/>
      <c r="T321"/>
    </row>
    <row r="322" spans="2:20" ht="12.45">
      <c r="B322"/>
      <c r="C322"/>
      <c r="D322"/>
      <c r="E322"/>
      <c r="F322"/>
      <c r="G322"/>
      <c r="H322"/>
      <c r="I322"/>
      <c r="J322"/>
      <c r="K322"/>
      <c r="L322"/>
      <c r="M322"/>
      <c r="N322"/>
      <c r="O322"/>
      <c r="P322"/>
      <c r="Q322"/>
      <c r="R322"/>
      <c r="S322"/>
      <c r="T322"/>
    </row>
    <row r="323" spans="2:20" ht="12.45">
      <c r="B323"/>
      <c r="C323"/>
      <c r="D323"/>
      <c r="E323"/>
      <c r="F323"/>
      <c r="G323"/>
      <c r="H323"/>
      <c r="I323"/>
      <c r="J323"/>
      <c r="K323"/>
      <c r="L323"/>
      <c r="M323"/>
      <c r="N323"/>
      <c r="O323"/>
      <c r="P323"/>
      <c r="Q323"/>
      <c r="R323"/>
      <c r="S323"/>
      <c r="T323"/>
    </row>
    <row r="324" spans="2:20" ht="12.45">
      <c r="B324"/>
      <c r="C324"/>
      <c r="D324"/>
      <c r="E324"/>
      <c r="F324"/>
      <c r="G324"/>
      <c r="H324"/>
      <c r="I324"/>
      <c r="J324"/>
      <c r="K324"/>
      <c r="L324"/>
      <c r="M324"/>
      <c r="N324"/>
      <c r="O324"/>
      <c r="P324"/>
      <c r="Q324"/>
      <c r="R324"/>
      <c r="S324"/>
      <c r="T324"/>
    </row>
    <row r="325" spans="2:20" ht="12.45">
      <c r="B325"/>
      <c r="C325"/>
      <c r="D325"/>
      <c r="E325"/>
      <c r="F325"/>
      <c r="G325"/>
      <c r="H325"/>
      <c r="I325"/>
      <c r="J325"/>
      <c r="K325"/>
      <c r="L325"/>
      <c r="M325"/>
      <c r="N325"/>
      <c r="O325"/>
      <c r="P325"/>
      <c r="Q325"/>
      <c r="R325"/>
      <c r="S325"/>
      <c r="T325"/>
    </row>
    <row r="326" spans="2:20" ht="12.45">
      <c r="B326"/>
      <c r="C326"/>
      <c r="D326"/>
      <c r="E326"/>
      <c r="F326"/>
      <c r="G326"/>
      <c r="H326"/>
      <c r="I326"/>
      <c r="J326"/>
      <c r="K326"/>
      <c r="L326"/>
      <c r="M326"/>
      <c r="N326"/>
      <c r="O326"/>
      <c r="P326"/>
      <c r="Q326"/>
      <c r="R326"/>
      <c r="S326"/>
      <c r="T326"/>
    </row>
    <row r="327" spans="2:20" ht="12.45">
      <c r="B327"/>
      <c r="C327"/>
      <c r="D327"/>
      <c r="E327"/>
      <c r="F327"/>
      <c r="G327"/>
      <c r="H327"/>
      <c r="I327"/>
      <c r="J327"/>
      <c r="K327"/>
      <c r="L327"/>
      <c r="M327"/>
      <c r="N327"/>
      <c r="O327"/>
      <c r="P327"/>
      <c r="Q327"/>
      <c r="R327"/>
      <c r="S327"/>
      <c r="T327"/>
    </row>
    <row r="328" spans="2:20" ht="12.45">
      <c r="B328"/>
      <c r="C328"/>
      <c r="D328"/>
      <c r="E328"/>
      <c r="F328"/>
      <c r="G328"/>
      <c r="H328"/>
      <c r="I328"/>
      <c r="J328"/>
      <c r="K328"/>
      <c r="L328"/>
      <c r="M328"/>
      <c r="N328"/>
      <c r="O328"/>
      <c r="P328"/>
      <c r="Q328"/>
      <c r="R328"/>
      <c r="S328"/>
      <c r="T328"/>
    </row>
    <row r="329" spans="2:20" ht="12.45">
      <c r="B329"/>
      <c r="C329"/>
      <c r="D329"/>
      <c r="E329"/>
      <c r="F329"/>
      <c r="G329"/>
      <c r="H329"/>
      <c r="I329"/>
      <c r="J329"/>
      <c r="K329"/>
      <c r="L329"/>
      <c r="M329"/>
      <c r="N329"/>
      <c r="O329"/>
      <c r="P329"/>
      <c r="Q329"/>
      <c r="R329"/>
      <c r="S329"/>
      <c r="T329"/>
    </row>
    <row r="330" spans="2:20" ht="12.45">
      <c r="B330"/>
      <c r="C330"/>
      <c r="D330"/>
      <c r="E330"/>
      <c r="F330"/>
      <c r="G330"/>
      <c r="H330"/>
      <c r="I330"/>
      <c r="J330"/>
      <c r="K330"/>
      <c r="L330"/>
      <c r="M330"/>
      <c r="N330"/>
      <c r="O330"/>
      <c r="P330"/>
      <c r="Q330"/>
      <c r="R330"/>
      <c r="S330"/>
      <c r="T330"/>
    </row>
    <row r="331" spans="2:20" ht="12.45">
      <c r="B331"/>
      <c r="C331"/>
      <c r="D331"/>
      <c r="E331"/>
      <c r="F331"/>
      <c r="G331"/>
      <c r="H331"/>
      <c r="I331"/>
      <c r="J331"/>
      <c r="K331"/>
      <c r="L331"/>
      <c r="M331"/>
      <c r="N331"/>
      <c r="O331"/>
      <c r="P331"/>
      <c r="Q331"/>
      <c r="R331"/>
      <c r="S331"/>
      <c r="T331"/>
    </row>
    <row r="332" spans="2:20" ht="12.45">
      <c r="B332"/>
      <c r="C332"/>
      <c r="D332"/>
      <c r="E332"/>
      <c r="F332"/>
      <c r="G332"/>
      <c r="H332"/>
      <c r="I332"/>
      <c r="J332"/>
      <c r="K332"/>
      <c r="L332"/>
      <c r="M332"/>
      <c r="N332"/>
      <c r="O332"/>
      <c r="P332"/>
      <c r="Q332"/>
      <c r="R332"/>
      <c r="S332"/>
      <c r="T332"/>
    </row>
    <row r="333" spans="2:20" ht="12.45">
      <c r="B333"/>
      <c r="C333"/>
      <c r="D333"/>
      <c r="E333"/>
      <c r="F333"/>
      <c r="G333"/>
      <c r="H333"/>
      <c r="I333"/>
      <c r="J333"/>
      <c r="K333"/>
      <c r="L333"/>
      <c r="M333"/>
      <c r="N333"/>
      <c r="O333"/>
      <c r="P333"/>
      <c r="Q333"/>
      <c r="R333"/>
      <c r="S333"/>
      <c r="T333"/>
    </row>
    <row r="334" spans="2:20" ht="12.45">
      <c r="B334"/>
      <c r="C334"/>
      <c r="D334"/>
      <c r="E334"/>
      <c r="F334"/>
      <c r="G334"/>
      <c r="H334"/>
      <c r="I334"/>
      <c r="J334"/>
      <c r="K334"/>
      <c r="L334"/>
      <c r="M334"/>
      <c r="N334"/>
      <c r="O334"/>
      <c r="P334"/>
      <c r="Q334"/>
      <c r="R334"/>
      <c r="S334"/>
      <c r="T334"/>
    </row>
    <row r="335" spans="2:20" ht="12.45">
      <c r="B335"/>
      <c r="C335"/>
      <c r="D335"/>
      <c r="E335"/>
      <c r="F335"/>
      <c r="G335"/>
      <c r="H335"/>
      <c r="I335"/>
      <c r="J335"/>
      <c r="K335"/>
      <c r="L335"/>
      <c r="M335"/>
      <c r="N335"/>
      <c r="O335"/>
      <c r="P335"/>
      <c r="Q335"/>
      <c r="R335"/>
      <c r="S335"/>
      <c r="T335"/>
    </row>
    <row r="336" spans="2:20" ht="12.45">
      <c r="B336"/>
      <c r="C336"/>
      <c r="D336"/>
      <c r="E336"/>
      <c r="F336"/>
      <c r="G336"/>
      <c r="H336"/>
      <c r="I336"/>
      <c r="J336"/>
      <c r="K336"/>
      <c r="L336"/>
      <c r="M336"/>
      <c r="N336"/>
      <c r="O336"/>
      <c r="P336"/>
      <c r="Q336"/>
      <c r="R336"/>
      <c r="S336"/>
      <c r="T336"/>
    </row>
    <row r="337" spans="2:20" ht="12.45">
      <c r="B337"/>
      <c r="C337"/>
      <c r="D337"/>
      <c r="E337"/>
      <c r="F337"/>
      <c r="G337"/>
      <c r="H337"/>
      <c r="I337"/>
      <c r="J337"/>
      <c r="K337"/>
      <c r="L337"/>
      <c r="M337"/>
      <c r="N337"/>
      <c r="O337"/>
      <c r="P337"/>
      <c r="Q337"/>
      <c r="R337"/>
      <c r="S337"/>
      <c r="T337"/>
    </row>
    <row r="338" spans="2:20" ht="12.45">
      <c r="B338"/>
      <c r="C338"/>
      <c r="D338"/>
      <c r="E338"/>
      <c r="F338"/>
      <c r="G338"/>
      <c r="H338"/>
      <c r="I338"/>
      <c r="J338"/>
      <c r="K338"/>
      <c r="L338"/>
      <c r="M338"/>
      <c r="N338"/>
      <c r="O338"/>
      <c r="P338"/>
      <c r="Q338"/>
      <c r="R338"/>
      <c r="S338"/>
      <c r="T338"/>
    </row>
    <row r="339" spans="2:20" ht="12.45">
      <c r="B339"/>
      <c r="C339"/>
      <c r="D339"/>
      <c r="E339"/>
      <c r="F339"/>
      <c r="G339"/>
      <c r="H339"/>
      <c r="I339"/>
      <c r="J339"/>
      <c r="K339"/>
      <c r="L339"/>
      <c r="M339"/>
      <c r="N339"/>
      <c r="O339"/>
      <c r="P339"/>
      <c r="Q339"/>
      <c r="R339"/>
      <c r="S339"/>
      <c r="T339"/>
    </row>
    <row r="340" spans="2:20" ht="12.45">
      <c r="B340"/>
      <c r="C340"/>
      <c r="D340"/>
      <c r="E340"/>
      <c r="F340"/>
      <c r="G340"/>
      <c r="H340"/>
      <c r="I340"/>
      <c r="J340"/>
      <c r="K340"/>
      <c r="L340"/>
      <c r="M340"/>
      <c r="N340"/>
      <c r="O340"/>
      <c r="P340"/>
      <c r="Q340"/>
      <c r="R340"/>
      <c r="S340"/>
      <c r="T340"/>
    </row>
    <row r="341" spans="2:20" ht="12.45">
      <c r="B341"/>
      <c r="C341"/>
      <c r="D341"/>
      <c r="E341"/>
      <c r="F341"/>
      <c r="G341"/>
      <c r="H341"/>
      <c r="I341"/>
      <c r="J341"/>
      <c r="K341"/>
      <c r="L341"/>
      <c r="M341"/>
      <c r="N341"/>
      <c r="O341"/>
      <c r="P341"/>
      <c r="Q341"/>
      <c r="R341"/>
      <c r="S341"/>
      <c r="T341"/>
    </row>
    <row r="342" spans="2:20" ht="12.45">
      <c r="B342"/>
      <c r="C342"/>
      <c r="D342"/>
      <c r="E342"/>
      <c r="F342"/>
      <c r="G342"/>
      <c r="H342"/>
      <c r="I342"/>
      <c r="J342"/>
      <c r="K342"/>
      <c r="L342"/>
      <c r="M342"/>
      <c r="N342"/>
      <c r="O342"/>
      <c r="P342"/>
      <c r="Q342"/>
      <c r="R342"/>
      <c r="S342"/>
      <c r="T342"/>
    </row>
    <row r="343" spans="2:20" ht="12.45">
      <c r="B343"/>
      <c r="C343"/>
      <c r="D343"/>
      <c r="E343"/>
      <c r="F343"/>
      <c r="G343"/>
      <c r="H343"/>
      <c r="I343"/>
      <c r="J343"/>
      <c r="K343"/>
      <c r="L343"/>
      <c r="M343"/>
      <c r="N343"/>
      <c r="O343"/>
      <c r="P343"/>
      <c r="Q343"/>
      <c r="R343"/>
      <c r="S343"/>
      <c r="T343"/>
    </row>
    <row r="344" spans="2:20" ht="12.45">
      <c r="B344"/>
      <c r="C344"/>
      <c r="D344"/>
      <c r="E344"/>
      <c r="F344"/>
      <c r="G344"/>
      <c r="H344"/>
      <c r="I344"/>
      <c r="J344"/>
      <c r="K344"/>
      <c r="L344"/>
      <c r="M344"/>
      <c r="N344"/>
      <c r="O344"/>
      <c r="P344"/>
      <c r="Q344"/>
      <c r="R344"/>
      <c r="S344"/>
      <c r="T344"/>
    </row>
    <row r="345" spans="2:20" ht="12.45">
      <c r="B345"/>
      <c r="C345"/>
      <c r="D345"/>
      <c r="E345"/>
      <c r="F345"/>
      <c r="G345"/>
      <c r="H345"/>
      <c r="I345"/>
      <c r="J345"/>
      <c r="K345"/>
      <c r="L345"/>
      <c r="M345"/>
      <c r="N345"/>
      <c r="O345"/>
      <c r="P345"/>
      <c r="Q345"/>
      <c r="R345"/>
      <c r="S345"/>
      <c r="T345"/>
    </row>
    <row r="346" spans="2:20" ht="12.45">
      <c r="B346"/>
      <c r="C346"/>
      <c r="D346"/>
      <c r="E346"/>
      <c r="F346"/>
      <c r="G346"/>
      <c r="H346"/>
      <c r="I346"/>
      <c r="J346"/>
      <c r="K346"/>
      <c r="L346"/>
      <c r="M346"/>
      <c r="N346"/>
      <c r="O346"/>
      <c r="P346"/>
      <c r="Q346"/>
      <c r="R346"/>
      <c r="S346"/>
      <c r="T346"/>
    </row>
    <row r="347" spans="2:20" ht="12.45">
      <c r="B347"/>
      <c r="C347"/>
      <c r="D347"/>
      <c r="E347"/>
      <c r="F347"/>
      <c r="G347"/>
      <c r="H347"/>
      <c r="I347"/>
      <c r="J347"/>
      <c r="K347"/>
      <c r="L347"/>
      <c r="M347"/>
      <c r="N347"/>
      <c r="O347"/>
      <c r="P347"/>
      <c r="Q347"/>
      <c r="R347"/>
      <c r="S347"/>
      <c r="T347"/>
    </row>
    <row r="348" spans="2:20" ht="12.45">
      <c r="B348"/>
      <c r="C348"/>
      <c r="D348"/>
      <c r="E348"/>
      <c r="F348"/>
      <c r="G348"/>
      <c r="H348"/>
      <c r="I348"/>
      <c r="J348"/>
      <c r="K348"/>
      <c r="L348"/>
      <c r="M348"/>
      <c r="N348"/>
      <c r="O348"/>
      <c r="P348"/>
      <c r="Q348"/>
      <c r="R348"/>
      <c r="S348"/>
      <c r="T348"/>
    </row>
    <row r="349" spans="2:20" ht="12.45">
      <c r="B349"/>
      <c r="C349"/>
      <c r="D349"/>
      <c r="E349"/>
      <c r="F349"/>
      <c r="G349"/>
      <c r="H349"/>
      <c r="I349"/>
      <c r="J349"/>
      <c r="K349"/>
      <c r="L349"/>
      <c r="M349"/>
      <c r="N349"/>
      <c r="O349"/>
      <c r="P349"/>
      <c r="Q349"/>
      <c r="R349"/>
      <c r="S349"/>
      <c r="T349"/>
    </row>
    <row r="350" spans="2:20" ht="12.45">
      <c r="B350"/>
      <c r="C350"/>
      <c r="D350"/>
      <c r="E350"/>
      <c r="F350"/>
      <c r="G350"/>
      <c r="H350"/>
      <c r="I350"/>
      <c r="J350"/>
      <c r="K350"/>
      <c r="L350"/>
      <c r="M350"/>
      <c r="N350"/>
      <c r="O350"/>
      <c r="P350"/>
      <c r="Q350"/>
      <c r="R350"/>
      <c r="S350"/>
      <c r="T350"/>
    </row>
    <row r="351" spans="2:20" ht="12.45">
      <c r="B351"/>
      <c r="C351"/>
      <c r="D351"/>
      <c r="E351"/>
      <c r="F351"/>
      <c r="G351"/>
      <c r="H351"/>
      <c r="I351"/>
      <c r="J351"/>
      <c r="K351"/>
      <c r="L351"/>
      <c r="M351"/>
      <c r="N351"/>
      <c r="O351"/>
      <c r="P351"/>
      <c r="Q351"/>
      <c r="R351"/>
      <c r="S351"/>
      <c r="T351"/>
    </row>
    <row r="352" spans="2:20" ht="12.45">
      <c r="B352"/>
      <c r="C352"/>
      <c r="D352"/>
      <c r="E352"/>
      <c r="F352"/>
      <c r="G352"/>
      <c r="H352"/>
      <c r="I352"/>
      <c r="J352"/>
      <c r="K352"/>
      <c r="L352"/>
      <c r="M352"/>
      <c r="N352"/>
      <c r="O352"/>
      <c r="P352"/>
      <c r="Q352"/>
      <c r="R352"/>
      <c r="S352"/>
      <c r="T352"/>
    </row>
    <row r="353" spans="2:20" ht="12.45">
      <c r="B353"/>
      <c r="C353"/>
      <c r="D353"/>
      <c r="E353"/>
      <c r="F353"/>
      <c r="G353"/>
      <c r="H353"/>
      <c r="I353"/>
      <c r="J353"/>
      <c r="K353"/>
      <c r="L353"/>
      <c r="M353"/>
      <c r="N353"/>
      <c r="O353"/>
      <c r="P353"/>
      <c r="Q353"/>
      <c r="R353"/>
      <c r="S353"/>
      <c r="T353"/>
    </row>
    <row r="354" spans="2:20" ht="12.45">
      <c r="B354"/>
      <c r="C354"/>
      <c r="D354"/>
      <c r="E354"/>
      <c r="F354"/>
      <c r="G354"/>
      <c r="H354"/>
      <c r="I354"/>
      <c r="J354"/>
      <c r="K354"/>
      <c r="L354"/>
      <c r="M354"/>
      <c r="N354"/>
      <c r="O354"/>
      <c r="P354"/>
      <c r="Q354"/>
      <c r="R354"/>
      <c r="S354"/>
      <c r="T354"/>
    </row>
    <row r="355" spans="2:20" ht="12.45">
      <c r="B355"/>
      <c r="C355"/>
      <c r="D355"/>
      <c r="E355"/>
      <c r="F355"/>
      <c r="G355"/>
      <c r="H355"/>
      <c r="I355"/>
      <c r="J355"/>
      <c r="K355"/>
      <c r="L355"/>
      <c r="M355"/>
      <c r="N355"/>
      <c r="O355"/>
      <c r="P355"/>
      <c r="Q355"/>
      <c r="R355"/>
      <c r="S355"/>
      <c r="T355"/>
    </row>
    <row r="356" spans="2:20" ht="12.45">
      <c r="B356"/>
      <c r="C356"/>
      <c r="D356"/>
      <c r="E356"/>
      <c r="F356"/>
      <c r="G356"/>
      <c r="H356"/>
      <c r="I356"/>
      <c r="J356"/>
      <c r="K356"/>
      <c r="L356"/>
      <c r="M356"/>
      <c r="N356"/>
      <c r="O356"/>
      <c r="P356"/>
      <c r="Q356"/>
      <c r="R356"/>
      <c r="S356"/>
      <c r="T356"/>
    </row>
    <row r="357" spans="2:20" ht="12.45">
      <c r="B357"/>
      <c r="C357"/>
      <c r="D357"/>
      <c r="E357"/>
      <c r="F357"/>
      <c r="G357"/>
      <c r="H357"/>
      <c r="I357"/>
      <c r="J357"/>
      <c r="K357"/>
      <c r="L357"/>
      <c r="M357"/>
      <c r="N357"/>
      <c r="O357"/>
      <c r="P357"/>
      <c r="Q357"/>
      <c r="R357"/>
      <c r="S357"/>
      <c r="T357"/>
    </row>
    <row r="358" spans="2:20" ht="12.45">
      <c r="B358"/>
      <c r="C358"/>
      <c r="D358"/>
      <c r="E358"/>
      <c r="F358"/>
      <c r="G358"/>
      <c r="H358"/>
      <c r="I358"/>
      <c r="J358"/>
      <c r="K358"/>
      <c r="L358"/>
      <c r="M358"/>
      <c r="N358"/>
      <c r="O358"/>
      <c r="P358"/>
      <c r="Q358"/>
      <c r="R358"/>
      <c r="S358"/>
      <c r="T358"/>
    </row>
    <row r="359" spans="2:20" ht="12.45">
      <c r="B359"/>
      <c r="C359"/>
      <c r="D359"/>
      <c r="E359"/>
      <c r="F359"/>
      <c r="G359"/>
      <c r="H359"/>
      <c r="I359"/>
      <c r="J359"/>
      <c r="K359"/>
      <c r="L359"/>
      <c r="M359"/>
      <c r="N359"/>
      <c r="O359"/>
      <c r="P359"/>
      <c r="Q359"/>
      <c r="R359"/>
      <c r="S359"/>
      <c r="T359"/>
    </row>
    <row r="360" spans="2:20" ht="12.45">
      <c r="B360"/>
      <c r="C360"/>
      <c r="D360"/>
      <c r="E360"/>
      <c r="F360"/>
      <c r="G360"/>
      <c r="H360"/>
      <c r="I360"/>
      <c r="J360"/>
      <c r="K360"/>
      <c r="L360"/>
      <c r="M360"/>
      <c r="N360"/>
      <c r="O360"/>
      <c r="P360"/>
      <c r="Q360"/>
      <c r="R360"/>
      <c r="S360"/>
      <c r="T360"/>
    </row>
    <row r="361" spans="2:20" ht="12.45">
      <c r="B361"/>
      <c r="C361"/>
      <c r="D361"/>
      <c r="E361"/>
      <c r="F361"/>
      <c r="G361"/>
      <c r="H361"/>
      <c r="I361"/>
      <c r="J361"/>
      <c r="K361"/>
      <c r="L361"/>
      <c r="M361"/>
      <c r="N361"/>
      <c r="O361"/>
      <c r="P361"/>
      <c r="Q361"/>
      <c r="R361"/>
      <c r="S361"/>
      <c r="T361"/>
    </row>
    <row r="362" spans="2:20" ht="12.45">
      <c r="B362"/>
      <c r="C362"/>
      <c r="D362"/>
      <c r="E362"/>
      <c r="F362"/>
      <c r="G362"/>
      <c r="H362"/>
      <c r="I362"/>
      <c r="J362"/>
      <c r="K362"/>
      <c r="L362"/>
      <c r="M362"/>
      <c r="N362"/>
      <c r="O362"/>
      <c r="P362"/>
      <c r="Q362"/>
      <c r="R362"/>
      <c r="S362"/>
      <c r="T362"/>
    </row>
    <row r="363" spans="2:20" ht="12.45">
      <c r="B363"/>
      <c r="C363"/>
      <c r="D363"/>
      <c r="E363"/>
      <c r="F363"/>
      <c r="G363"/>
      <c r="H363"/>
      <c r="I363"/>
      <c r="J363"/>
      <c r="K363"/>
      <c r="L363"/>
      <c r="M363"/>
      <c r="N363"/>
      <c r="O363"/>
      <c r="P363"/>
      <c r="Q363"/>
      <c r="R363"/>
      <c r="S363"/>
      <c r="T363"/>
    </row>
    <row r="364" spans="2:20" ht="12.45">
      <c r="B364"/>
      <c r="C364"/>
      <c r="D364"/>
      <c r="E364"/>
      <c r="F364"/>
      <c r="G364"/>
      <c r="H364"/>
      <c r="I364"/>
      <c r="J364"/>
      <c r="K364"/>
      <c r="L364"/>
      <c r="M364"/>
      <c r="N364"/>
      <c r="O364"/>
      <c r="P364"/>
      <c r="Q364"/>
      <c r="R364"/>
      <c r="S364"/>
      <c r="T364"/>
    </row>
    <row r="365" spans="2:20" ht="12.45">
      <c r="B365"/>
      <c r="C365"/>
      <c r="D365"/>
      <c r="E365"/>
      <c r="F365"/>
      <c r="G365"/>
      <c r="H365"/>
      <c r="I365"/>
      <c r="J365"/>
      <c r="K365"/>
      <c r="L365"/>
      <c r="M365"/>
      <c r="N365"/>
      <c r="O365"/>
      <c r="P365"/>
      <c r="Q365"/>
      <c r="R365"/>
      <c r="S365"/>
      <c r="T365"/>
    </row>
    <row r="366" spans="2:20" ht="12.45">
      <c r="B366"/>
      <c r="C366"/>
      <c r="D366"/>
      <c r="E366"/>
      <c r="F366"/>
      <c r="G366"/>
      <c r="H366"/>
      <c r="I366"/>
      <c r="J366"/>
      <c r="K366"/>
      <c r="L366"/>
      <c r="M366"/>
      <c r="N366"/>
      <c r="O366"/>
      <c r="P366"/>
      <c r="Q366"/>
      <c r="R366"/>
      <c r="S366"/>
      <c r="T366"/>
    </row>
    <row r="367" spans="2:20" ht="12.45">
      <c r="B367"/>
      <c r="C367"/>
      <c r="D367"/>
      <c r="E367"/>
      <c r="F367"/>
      <c r="G367"/>
      <c r="H367"/>
      <c r="I367"/>
      <c r="J367"/>
      <c r="K367"/>
      <c r="L367"/>
      <c r="M367"/>
      <c r="N367"/>
      <c r="O367"/>
      <c r="P367"/>
      <c r="Q367"/>
      <c r="R367"/>
      <c r="S367"/>
      <c r="T367"/>
    </row>
    <row r="368" spans="2:20" ht="12.45">
      <c r="B368"/>
      <c r="C368"/>
      <c r="D368"/>
      <c r="E368"/>
      <c r="F368"/>
      <c r="G368"/>
      <c r="H368"/>
      <c r="I368"/>
      <c r="J368"/>
      <c r="K368"/>
      <c r="L368"/>
      <c r="M368"/>
      <c r="N368"/>
      <c r="O368"/>
      <c r="P368"/>
      <c r="Q368"/>
      <c r="R368"/>
      <c r="S368"/>
      <c r="T368"/>
    </row>
    <row r="369" spans="2:20" ht="12.45">
      <c r="B369"/>
      <c r="C369"/>
      <c r="D369"/>
      <c r="E369"/>
      <c r="F369"/>
      <c r="G369"/>
      <c r="H369"/>
      <c r="I369"/>
      <c r="J369"/>
      <c r="K369"/>
      <c r="L369"/>
      <c r="M369"/>
      <c r="N369"/>
      <c r="O369"/>
      <c r="P369"/>
      <c r="Q369"/>
      <c r="R369"/>
      <c r="S369"/>
      <c r="T369"/>
    </row>
    <row r="370" spans="2:20" ht="12.45">
      <c r="B370"/>
      <c r="C370"/>
      <c r="D370"/>
      <c r="E370"/>
      <c r="F370"/>
      <c r="G370"/>
      <c r="H370"/>
      <c r="I370"/>
      <c r="J370"/>
      <c r="K370"/>
      <c r="L370"/>
      <c r="M370"/>
      <c r="N370"/>
      <c r="O370"/>
      <c r="P370"/>
      <c r="Q370"/>
      <c r="R370"/>
      <c r="S370"/>
      <c r="T370"/>
    </row>
    <row r="371" spans="2:20" ht="12.45">
      <c r="B371"/>
      <c r="C371"/>
      <c r="D371"/>
      <c r="E371"/>
      <c r="F371"/>
      <c r="G371"/>
      <c r="H371"/>
      <c r="I371"/>
      <c r="J371"/>
      <c r="K371"/>
      <c r="L371"/>
      <c r="M371"/>
      <c r="N371"/>
      <c r="O371"/>
      <c r="P371"/>
      <c r="Q371"/>
      <c r="R371"/>
      <c r="S371"/>
      <c r="T371"/>
    </row>
    <row r="372" spans="2:20" ht="12.45">
      <c r="B372"/>
      <c r="C372"/>
      <c r="D372"/>
      <c r="E372"/>
      <c r="F372"/>
      <c r="G372"/>
      <c r="H372"/>
      <c r="I372"/>
      <c r="J372"/>
      <c r="K372"/>
      <c r="L372"/>
      <c r="M372"/>
      <c r="N372"/>
      <c r="O372"/>
      <c r="P372"/>
      <c r="Q372"/>
      <c r="R372"/>
      <c r="S372"/>
      <c r="T372"/>
    </row>
    <row r="373" spans="2:20" ht="12.45">
      <c r="B373"/>
      <c r="C373"/>
      <c r="D373"/>
      <c r="E373"/>
      <c r="F373"/>
      <c r="G373"/>
      <c r="H373"/>
      <c r="I373"/>
      <c r="J373"/>
      <c r="K373"/>
      <c r="L373"/>
      <c r="M373"/>
      <c r="N373"/>
      <c r="O373"/>
      <c r="P373"/>
      <c r="Q373"/>
      <c r="R373"/>
      <c r="S373"/>
      <c r="T373"/>
    </row>
    <row r="374" spans="2:20" ht="12.45">
      <c r="B374"/>
      <c r="C374"/>
      <c r="D374"/>
      <c r="E374"/>
      <c r="F374"/>
      <c r="G374"/>
      <c r="H374"/>
      <c r="I374"/>
      <c r="J374"/>
      <c r="K374"/>
      <c r="L374"/>
      <c r="M374"/>
      <c r="N374"/>
      <c r="O374"/>
      <c r="P374"/>
      <c r="Q374"/>
      <c r="R374"/>
      <c r="S374"/>
      <c r="T374"/>
    </row>
    <row r="375" spans="2:20" ht="12.45">
      <c r="B375"/>
      <c r="C375"/>
      <c r="D375"/>
      <c r="E375"/>
      <c r="F375"/>
      <c r="G375"/>
      <c r="H375"/>
      <c r="I375"/>
      <c r="J375"/>
      <c r="K375"/>
      <c r="L375"/>
      <c r="M375"/>
      <c r="N375"/>
      <c r="O375"/>
      <c r="P375"/>
      <c r="Q375"/>
      <c r="R375"/>
      <c r="S375"/>
      <c r="T375"/>
    </row>
    <row r="376" spans="2:20" ht="12.45">
      <c r="B376"/>
      <c r="C376"/>
      <c r="D376"/>
      <c r="E376"/>
      <c r="F376"/>
      <c r="G376"/>
      <c r="H376"/>
      <c r="I376"/>
      <c r="J376"/>
      <c r="K376"/>
      <c r="L376"/>
      <c r="M376"/>
      <c r="N376"/>
      <c r="O376"/>
      <c r="P376"/>
      <c r="Q376"/>
      <c r="R376"/>
      <c r="S376"/>
      <c r="T376"/>
    </row>
    <row r="377" spans="2:20" ht="12.45">
      <c r="B377"/>
      <c r="C377"/>
      <c r="D377"/>
      <c r="E377"/>
      <c r="F377"/>
      <c r="G377"/>
      <c r="H377"/>
      <c r="I377"/>
      <c r="J377"/>
      <c r="K377"/>
      <c r="L377"/>
      <c r="M377"/>
      <c r="N377"/>
      <c r="O377"/>
      <c r="P377"/>
      <c r="Q377"/>
      <c r="R377"/>
      <c r="S377"/>
      <c r="T377"/>
    </row>
    <row r="378" spans="2:20" ht="12.45">
      <c r="B378"/>
      <c r="C378"/>
      <c r="D378"/>
      <c r="E378"/>
      <c r="F378"/>
      <c r="G378"/>
      <c r="H378"/>
      <c r="I378"/>
      <c r="J378"/>
      <c r="K378"/>
      <c r="L378"/>
      <c r="M378"/>
      <c r="N378"/>
      <c r="O378"/>
      <c r="P378"/>
      <c r="Q378"/>
      <c r="R378"/>
      <c r="S378"/>
      <c r="T378"/>
    </row>
    <row r="379" spans="2:20" ht="12.45">
      <c r="B379"/>
      <c r="C379"/>
      <c r="D379"/>
      <c r="E379"/>
      <c r="F379"/>
      <c r="G379"/>
      <c r="H379"/>
      <c r="I379"/>
      <c r="J379"/>
      <c r="K379"/>
      <c r="L379"/>
      <c r="M379"/>
      <c r="N379"/>
      <c r="O379"/>
      <c r="P379"/>
      <c r="Q379"/>
      <c r="R379"/>
      <c r="S379"/>
      <c r="T379"/>
    </row>
    <row r="380" spans="2:20" ht="12.45">
      <c r="B380"/>
      <c r="C380"/>
      <c r="D380"/>
      <c r="E380"/>
      <c r="F380"/>
      <c r="G380"/>
      <c r="H380"/>
      <c r="I380"/>
      <c r="J380"/>
      <c r="K380"/>
      <c r="L380"/>
      <c r="M380"/>
      <c r="N380"/>
      <c r="O380"/>
      <c r="P380"/>
      <c r="Q380"/>
      <c r="R380"/>
      <c r="S380"/>
      <c r="T380"/>
    </row>
    <row r="381" spans="2:20" ht="12.45">
      <c r="B381"/>
      <c r="C381"/>
      <c r="D381"/>
      <c r="E381"/>
      <c r="F381"/>
      <c r="G381"/>
      <c r="H381"/>
      <c r="I381"/>
      <c r="J381"/>
      <c r="K381"/>
      <c r="L381"/>
      <c r="M381"/>
      <c r="N381"/>
      <c r="O381"/>
      <c r="P381"/>
      <c r="Q381"/>
      <c r="R381"/>
      <c r="S381"/>
      <c r="T381"/>
    </row>
    <row r="382" spans="2:20" ht="12.45">
      <c r="B382"/>
      <c r="C382"/>
      <c r="D382"/>
      <c r="E382"/>
      <c r="F382"/>
      <c r="G382"/>
      <c r="H382"/>
      <c r="I382"/>
      <c r="J382"/>
      <c r="K382"/>
      <c r="L382"/>
      <c r="M382"/>
      <c r="N382"/>
      <c r="O382"/>
      <c r="P382"/>
      <c r="Q382"/>
      <c r="R382"/>
      <c r="S382"/>
      <c r="T382"/>
    </row>
    <row r="383" spans="2:20" ht="12.45">
      <c r="B383"/>
      <c r="C383"/>
      <c r="D383"/>
      <c r="E383"/>
      <c r="F383"/>
      <c r="G383"/>
      <c r="H383"/>
      <c r="I383"/>
      <c r="J383"/>
      <c r="K383"/>
      <c r="L383"/>
      <c r="M383"/>
      <c r="N383"/>
      <c r="O383"/>
      <c r="P383"/>
      <c r="Q383"/>
      <c r="R383"/>
      <c r="S383"/>
      <c r="T383"/>
    </row>
    <row r="384" spans="2:20" ht="12.45">
      <c r="B384"/>
      <c r="C384"/>
      <c r="D384"/>
      <c r="E384"/>
      <c r="F384"/>
      <c r="G384"/>
      <c r="H384"/>
      <c r="I384"/>
      <c r="J384"/>
      <c r="K384"/>
      <c r="L384"/>
      <c r="M384"/>
      <c r="N384"/>
      <c r="O384"/>
      <c r="P384"/>
      <c r="Q384"/>
      <c r="R384"/>
      <c r="S384"/>
      <c r="T384"/>
    </row>
  </sheetData>
  <sheetProtection algorithmName="SHA-512" hashValue="WgUOZ+J3v02O96QH0aCBDIHmjm8yOtN4lJvwEgh80nzWbBtWN9ej8Cak9W1OSaFCdlUi7W8IF9JvLEIpvxjn1Q==" saltValue="dKVyVleWp1s+okqAf3GZzg==" spinCount="100000" sheet="1" objects="1" scenarios="1" pivotTables="0"/>
  <mergeCells count="2">
    <mergeCell ref="L7:N7"/>
    <mergeCell ref="L8:N8"/>
  </mergeCells>
  <conditionalFormatting sqref="C11:C267">
    <cfRule type="expression" dxfId="710" priority="168" stopIfTrue="1">
      <formula>RIGHT($B11,1)="0"</formula>
    </cfRule>
  </conditionalFormatting>
  <conditionalFormatting sqref="J9:M10 N10:T10 U9:AA10">
    <cfRule type="expression" dxfId="709" priority="171" stopIfTrue="1">
      <formula>J$10&lt;&gt;""</formula>
    </cfRule>
    <cfRule type="expression" dxfId="708" priority="172" stopIfTrue="1">
      <formula>J$10=""</formula>
    </cfRule>
  </conditionalFormatting>
  <conditionalFormatting sqref="J7:J8">
    <cfRule type="expression" dxfId="707" priority="173" stopIfTrue="1">
      <formula>J$10&lt;&gt;""</formula>
    </cfRule>
    <cfRule type="expression" dxfId="706" priority="174" stopIfTrue="1">
      <formula>J$10=""</formula>
    </cfRule>
  </conditionalFormatting>
  <conditionalFormatting sqref="J6:AA6">
    <cfRule type="expression" dxfId="705" priority="175" stopIfTrue="1">
      <formula>J$10&lt;&gt;""</formula>
    </cfRule>
    <cfRule type="expression" dxfId="704" priority="176" stopIfTrue="1">
      <formula>J$10=""</formula>
    </cfRule>
  </conditionalFormatting>
  <conditionalFormatting sqref="J2:AA4">
    <cfRule type="expression" dxfId="703" priority="177" stopIfTrue="1">
      <formula>J$10&lt;&gt;""</formula>
    </cfRule>
    <cfRule type="expression" dxfId="702" priority="178" stopIfTrue="1">
      <formula>J$10=""</formula>
    </cfRule>
  </conditionalFormatting>
  <conditionalFormatting sqref="B10 C9:I10">
    <cfRule type="expression" dxfId="701" priority="182" stopIfTrue="1">
      <formula>TRUE</formula>
    </cfRule>
  </conditionalFormatting>
  <conditionalFormatting sqref="B9">
    <cfRule type="expression" dxfId="700" priority="183" stopIfTrue="1">
      <formula>TRUE</formula>
    </cfRule>
  </conditionalFormatting>
  <conditionalFormatting sqref="J2:K4">
    <cfRule type="expression" dxfId="699" priority="164" stopIfTrue="1">
      <formula>TRUE</formula>
    </cfRule>
  </conditionalFormatting>
  <conditionalFormatting sqref="J6:K6">
    <cfRule type="expression" dxfId="698" priority="163" stopIfTrue="1">
      <formula>TRUE</formula>
    </cfRule>
  </conditionalFormatting>
  <conditionalFormatting sqref="J7:J8">
    <cfRule type="expression" dxfId="697" priority="162" stopIfTrue="1">
      <formula>TRUE</formula>
    </cfRule>
  </conditionalFormatting>
  <conditionalFormatting sqref="J9:K10">
    <cfRule type="expression" dxfId="696" priority="161" stopIfTrue="1">
      <formula>TRUE</formula>
    </cfRule>
  </conditionalFormatting>
  <conditionalFormatting sqref="B11:B267 D11:I267">
    <cfRule type="expression" dxfId="695" priority="165" stopIfTrue="1">
      <formula>RIGHT($B11,1)="0"</formula>
    </cfRule>
  </conditionalFormatting>
  <conditionalFormatting sqref="C288">
    <cfRule type="expression" dxfId="694" priority="158" stopIfTrue="1">
      <formula>RIGHT($B288,1)="0"</formula>
    </cfRule>
    <cfRule type="expression" dxfId="693" priority="159" stopIfTrue="1">
      <formula>C288&lt;&gt;""</formula>
    </cfRule>
    <cfRule type="expression" dxfId="692" priority="160" stopIfTrue="1">
      <formula>$I288&lt;&gt;""</formula>
    </cfRule>
  </conditionalFormatting>
  <conditionalFormatting sqref="B288 D288:I288">
    <cfRule type="expression" dxfId="691" priority="155" stopIfTrue="1">
      <formula>RIGHT($B288,1)="0"</formula>
    </cfRule>
    <cfRule type="expression" dxfId="690" priority="156" stopIfTrue="1">
      <formula>B288&lt;&gt;""</formula>
    </cfRule>
    <cfRule type="expression" dxfId="689" priority="157" stopIfTrue="1">
      <formula>$I288&lt;&gt;""</formula>
    </cfRule>
  </conditionalFormatting>
  <conditionalFormatting sqref="C268:C287">
    <cfRule type="expression" dxfId="688" priority="152" stopIfTrue="1">
      <formula>RIGHT($B268,1)="0"</formula>
    </cfRule>
    <cfRule type="expression" dxfId="687" priority="153" stopIfTrue="1">
      <formula>C268&lt;&gt;""</formula>
    </cfRule>
    <cfRule type="expression" dxfId="686" priority="154" stopIfTrue="1">
      <formula>$I268&lt;&gt;""</formula>
    </cfRule>
  </conditionalFormatting>
  <conditionalFormatting sqref="B268:B287 D268:I287">
    <cfRule type="expression" dxfId="685" priority="149" stopIfTrue="1">
      <formula>RIGHT($B268,1)="0"</formula>
    </cfRule>
    <cfRule type="expression" dxfId="684" priority="150" stopIfTrue="1">
      <formula>B268&lt;&gt;""</formula>
    </cfRule>
    <cfRule type="expression" dxfId="683" priority="151" stopIfTrue="1">
      <formula>$I268&lt;&gt;""</formula>
    </cfRule>
  </conditionalFormatting>
  <conditionalFormatting sqref="C289">
    <cfRule type="expression" dxfId="682" priority="146" stopIfTrue="1">
      <formula>RIGHT($B289,1)="0"</formula>
    </cfRule>
    <cfRule type="expression" dxfId="681" priority="147" stopIfTrue="1">
      <formula>C289&lt;&gt;""</formula>
    </cfRule>
    <cfRule type="expression" dxfId="680" priority="148" stopIfTrue="1">
      <formula>$I289&lt;&gt;""</formula>
    </cfRule>
  </conditionalFormatting>
  <conditionalFormatting sqref="B289 D289:I289">
    <cfRule type="expression" dxfId="679" priority="143" stopIfTrue="1">
      <formula>RIGHT($B289,1)="0"</formula>
    </cfRule>
    <cfRule type="expression" dxfId="678" priority="144" stopIfTrue="1">
      <formula>B289&lt;&gt;""</formula>
    </cfRule>
    <cfRule type="expression" dxfId="677" priority="145" stopIfTrue="1">
      <formula>$I289&lt;&gt;""</formula>
    </cfRule>
  </conditionalFormatting>
  <conditionalFormatting sqref="C290 C292:C309">
    <cfRule type="expression" dxfId="676" priority="140" stopIfTrue="1">
      <formula>RIGHT($B290,1)="0"</formula>
    </cfRule>
    <cfRule type="expression" dxfId="675" priority="141" stopIfTrue="1">
      <formula>C290&lt;&gt;""</formula>
    </cfRule>
    <cfRule type="expression" dxfId="674" priority="142" stopIfTrue="1">
      <formula>$I290&lt;&gt;""</formula>
    </cfRule>
  </conditionalFormatting>
  <conditionalFormatting sqref="B290 D290:I290 D292:I309 B292:B309">
    <cfRule type="expression" dxfId="673" priority="137" stopIfTrue="1">
      <formula>RIGHT($B290,1)="0"</formula>
    </cfRule>
    <cfRule type="expression" dxfId="672" priority="138" stopIfTrue="1">
      <formula>B290&lt;&gt;""</formula>
    </cfRule>
    <cfRule type="expression" dxfId="671" priority="139" stopIfTrue="1">
      <formula>$I290&lt;&gt;""</formula>
    </cfRule>
  </conditionalFormatting>
  <conditionalFormatting sqref="C11:C290 C346:C353 C292:C321 C323 C325:C336 C339:C342 C355:C367">
    <cfRule type="expression" dxfId="670" priority="169" stopIfTrue="1">
      <formula>C11&lt;&gt;""</formula>
    </cfRule>
    <cfRule type="expression" dxfId="669" priority="170" stopIfTrue="1">
      <formula>$I11&lt;&gt;""</formula>
    </cfRule>
  </conditionalFormatting>
  <conditionalFormatting sqref="B11:B290 D11:I290 D346:I353 B344:B367 D292:I321 B292:B342 D323:I323 D325:I336 D339:I342 D355:I367">
    <cfRule type="expression" dxfId="668" priority="166" stopIfTrue="1">
      <formula>B11&lt;&gt;""</formula>
    </cfRule>
    <cfRule type="expression" dxfId="667" priority="167" stopIfTrue="1">
      <formula>$I11&lt;&gt;""</formula>
    </cfRule>
  </conditionalFormatting>
  <conditionalFormatting sqref="C343">
    <cfRule type="expression" dxfId="666" priority="134" stopIfTrue="1">
      <formula>RIGHT($B343,1)="0"</formula>
    </cfRule>
  </conditionalFormatting>
  <conditionalFormatting sqref="B343 D343:I343">
    <cfRule type="expression" dxfId="665" priority="131" stopIfTrue="1">
      <formula>RIGHT($B343,1)="0"</formula>
    </cfRule>
  </conditionalFormatting>
  <conditionalFormatting sqref="C343">
    <cfRule type="expression" dxfId="664" priority="135" stopIfTrue="1">
      <formula>C343&lt;&gt;""</formula>
    </cfRule>
    <cfRule type="expression" dxfId="663" priority="136" stopIfTrue="1">
      <formula>$I343&lt;&gt;""</formula>
    </cfRule>
  </conditionalFormatting>
  <conditionalFormatting sqref="B343 D343:I343">
    <cfRule type="expression" dxfId="662" priority="132" stopIfTrue="1">
      <formula>B343&lt;&gt;""</formula>
    </cfRule>
    <cfRule type="expression" dxfId="661" priority="133" stopIfTrue="1">
      <formula>$I343&lt;&gt;""</formula>
    </cfRule>
  </conditionalFormatting>
  <conditionalFormatting pivot="1" sqref="J232:T232 J217:T217 J281:T281">
    <cfRule type="expression" dxfId="660" priority="129" stopIfTrue="1">
      <formula>J217&lt;&gt;""</formula>
    </cfRule>
    <cfRule type="expression" dxfId="659" priority="130" stopIfTrue="1">
      <formula>$I217&lt;&gt;""</formula>
    </cfRule>
  </conditionalFormatting>
  <conditionalFormatting sqref="C291">
    <cfRule type="expression" dxfId="658" priority="122" stopIfTrue="1">
      <formula>RIGHT($B291,1)="0"</formula>
    </cfRule>
    <cfRule type="expression" dxfId="657" priority="123" stopIfTrue="1">
      <formula>C291&lt;&gt;""</formula>
    </cfRule>
    <cfRule type="expression" dxfId="656" priority="124" stopIfTrue="1">
      <formula>$I291&lt;&gt;""</formula>
    </cfRule>
  </conditionalFormatting>
  <conditionalFormatting sqref="B291 D291:I291">
    <cfRule type="expression" dxfId="655" priority="119" stopIfTrue="1">
      <formula>RIGHT($B291,1)="0"</formula>
    </cfRule>
    <cfRule type="expression" dxfId="654" priority="120" stopIfTrue="1">
      <formula>B291&lt;&gt;""</formula>
    </cfRule>
    <cfRule type="expression" dxfId="653" priority="121" stopIfTrue="1">
      <formula>$I291&lt;&gt;""</formula>
    </cfRule>
  </conditionalFormatting>
  <conditionalFormatting sqref="C291">
    <cfRule type="expression" dxfId="652" priority="127" stopIfTrue="1">
      <formula>C291&lt;&gt;""</formula>
    </cfRule>
    <cfRule type="expression" dxfId="651" priority="128" stopIfTrue="1">
      <formula>$I291&lt;&gt;""</formula>
    </cfRule>
  </conditionalFormatting>
  <conditionalFormatting sqref="B291 D291:I291">
    <cfRule type="expression" dxfId="650" priority="125" stopIfTrue="1">
      <formula>B291&lt;&gt;""</formula>
    </cfRule>
    <cfRule type="expression" dxfId="649" priority="126" stopIfTrue="1">
      <formula>$I291&lt;&gt;""</formula>
    </cfRule>
  </conditionalFormatting>
  <conditionalFormatting sqref="C322">
    <cfRule type="expression" dxfId="648" priority="112" stopIfTrue="1">
      <formula>RIGHT($B322,1)="0"</formula>
    </cfRule>
    <cfRule type="expression" dxfId="647" priority="113" stopIfTrue="1">
      <formula>C322&lt;&gt;""</formula>
    </cfRule>
    <cfRule type="expression" dxfId="646" priority="114" stopIfTrue="1">
      <formula>$I322&lt;&gt;""</formula>
    </cfRule>
  </conditionalFormatting>
  <conditionalFormatting sqref="D322:I322">
    <cfRule type="expression" dxfId="645" priority="109" stopIfTrue="1">
      <formula>RIGHT($B322,1)="0"</formula>
    </cfRule>
    <cfRule type="expression" dxfId="644" priority="110" stopIfTrue="1">
      <formula>D322&lt;&gt;""</formula>
    </cfRule>
    <cfRule type="expression" dxfId="643" priority="111" stopIfTrue="1">
      <formula>$I322&lt;&gt;""</formula>
    </cfRule>
  </conditionalFormatting>
  <conditionalFormatting sqref="C322">
    <cfRule type="expression" dxfId="642" priority="117" stopIfTrue="1">
      <formula>C322&lt;&gt;""</formula>
    </cfRule>
    <cfRule type="expression" dxfId="641" priority="118" stopIfTrue="1">
      <formula>$I322&lt;&gt;""</formula>
    </cfRule>
  </conditionalFormatting>
  <conditionalFormatting sqref="D322:I322">
    <cfRule type="expression" dxfId="640" priority="115" stopIfTrue="1">
      <formula>D322&lt;&gt;""</formula>
    </cfRule>
    <cfRule type="expression" dxfId="639" priority="116" stopIfTrue="1">
      <formula>$I322&lt;&gt;""</formula>
    </cfRule>
  </conditionalFormatting>
  <conditionalFormatting sqref="C324">
    <cfRule type="expression" dxfId="638" priority="102" stopIfTrue="1">
      <formula>RIGHT($B324,1)="0"</formula>
    </cfRule>
    <cfRule type="expression" dxfId="637" priority="103" stopIfTrue="1">
      <formula>C324&lt;&gt;""</formula>
    </cfRule>
    <cfRule type="expression" dxfId="636" priority="104" stopIfTrue="1">
      <formula>$I324&lt;&gt;""</formula>
    </cfRule>
  </conditionalFormatting>
  <conditionalFormatting sqref="D324:I324">
    <cfRule type="expression" dxfId="635" priority="99" stopIfTrue="1">
      <formula>RIGHT($B324,1)="0"</formula>
    </cfRule>
    <cfRule type="expression" dxfId="634" priority="100" stopIfTrue="1">
      <formula>D324&lt;&gt;""</formula>
    </cfRule>
    <cfRule type="expression" dxfId="633" priority="101" stopIfTrue="1">
      <formula>$I324&lt;&gt;""</formula>
    </cfRule>
  </conditionalFormatting>
  <conditionalFormatting sqref="C324">
    <cfRule type="expression" dxfId="632" priority="107" stopIfTrue="1">
      <formula>C324&lt;&gt;""</formula>
    </cfRule>
    <cfRule type="expression" dxfId="631" priority="108" stopIfTrue="1">
      <formula>$I324&lt;&gt;""</formula>
    </cfRule>
  </conditionalFormatting>
  <conditionalFormatting sqref="D324:I324">
    <cfRule type="expression" dxfId="630" priority="105" stopIfTrue="1">
      <formula>D324&lt;&gt;""</formula>
    </cfRule>
    <cfRule type="expression" dxfId="629" priority="106" stopIfTrue="1">
      <formula>$I324&lt;&gt;""</formula>
    </cfRule>
  </conditionalFormatting>
  <conditionalFormatting sqref="C337">
    <cfRule type="expression" dxfId="628" priority="92" stopIfTrue="1">
      <formula>RIGHT($B337,1)="0"</formula>
    </cfRule>
    <cfRule type="expression" dxfId="627" priority="93" stopIfTrue="1">
      <formula>C337&lt;&gt;""</formula>
    </cfRule>
    <cfRule type="expression" dxfId="626" priority="94" stopIfTrue="1">
      <formula>$I337&lt;&gt;""</formula>
    </cfRule>
  </conditionalFormatting>
  <conditionalFormatting sqref="D337:I337">
    <cfRule type="expression" dxfId="625" priority="89" stopIfTrue="1">
      <formula>RIGHT($B337,1)="0"</formula>
    </cfRule>
    <cfRule type="expression" dxfId="624" priority="90" stopIfTrue="1">
      <formula>D337&lt;&gt;""</formula>
    </cfRule>
    <cfRule type="expression" dxfId="623" priority="91" stopIfTrue="1">
      <formula>$I337&lt;&gt;""</formula>
    </cfRule>
  </conditionalFormatting>
  <conditionalFormatting sqref="C337">
    <cfRule type="expression" dxfId="622" priority="97" stopIfTrue="1">
      <formula>C337&lt;&gt;""</formula>
    </cfRule>
    <cfRule type="expression" dxfId="621" priority="98" stopIfTrue="1">
      <formula>$I337&lt;&gt;""</formula>
    </cfRule>
  </conditionalFormatting>
  <conditionalFormatting sqref="D337:I337">
    <cfRule type="expression" dxfId="620" priority="95" stopIfTrue="1">
      <formula>D337&lt;&gt;""</formula>
    </cfRule>
    <cfRule type="expression" dxfId="619" priority="96" stopIfTrue="1">
      <formula>$I337&lt;&gt;""</formula>
    </cfRule>
  </conditionalFormatting>
  <conditionalFormatting sqref="C344">
    <cfRule type="expression" dxfId="618" priority="82" stopIfTrue="1">
      <formula>RIGHT($B344,1)="0"</formula>
    </cfRule>
    <cfRule type="expression" dxfId="617" priority="83" stopIfTrue="1">
      <formula>C344&lt;&gt;""</formula>
    </cfRule>
    <cfRule type="expression" dxfId="616" priority="84" stopIfTrue="1">
      <formula>$I344&lt;&gt;""</formula>
    </cfRule>
  </conditionalFormatting>
  <conditionalFormatting sqref="D344:I344">
    <cfRule type="expression" dxfId="615" priority="79" stopIfTrue="1">
      <formula>RIGHT($B344,1)="0"</formula>
    </cfRule>
    <cfRule type="expression" dxfId="614" priority="80" stopIfTrue="1">
      <formula>D344&lt;&gt;""</formula>
    </cfRule>
    <cfRule type="expression" dxfId="613" priority="81" stopIfTrue="1">
      <formula>$I344&lt;&gt;""</formula>
    </cfRule>
  </conditionalFormatting>
  <conditionalFormatting sqref="C344">
    <cfRule type="expression" dxfId="612" priority="87" stopIfTrue="1">
      <formula>C344&lt;&gt;""</formula>
    </cfRule>
    <cfRule type="expression" dxfId="611" priority="88" stopIfTrue="1">
      <formula>$I344&lt;&gt;""</formula>
    </cfRule>
  </conditionalFormatting>
  <conditionalFormatting sqref="D344:I344">
    <cfRule type="expression" dxfId="610" priority="85" stopIfTrue="1">
      <formula>D344&lt;&gt;""</formula>
    </cfRule>
    <cfRule type="expression" dxfId="609" priority="86" stopIfTrue="1">
      <formula>$I344&lt;&gt;""</formula>
    </cfRule>
  </conditionalFormatting>
  <conditionalFormatting sqref="C354">
    <cfRule type="expression" dxfId="608" priority="72" stopIfTrue="1">
      <formula>RIGHT($B354,1)="0"</formula>
    </cfRule>
    <cfRule type="expression" dxfId="607" priority="73" stopIfTrue="1">
      <formula>C354&lt;&gt;""</formula>
    </cfRule>
    <cfRule type="expression" dxfId="606" priority="74" stopIfTrue="1">
      <formula>$I354&lt;&gt;""</formula>
    </cfRule>
  </conditionalFormatting>
  <conditionalFormatting sqref="D354:I354">
    <cfRule type="expression" dxfId="605" priority="69" stopIfTrue="1">
      <formula>RIGHT($B354,1)="0"</formula>
    </cfRule>
    <cfRule type="expression" dxfId="604" priority="70" stopIfTrue="1">
      <formula>D354&lt;&gt;""</formula>
    </cfRule>
    <cfRule type="expression" dxfId="603" priority="71" stopIfTrue="1">
      <formula>$I354&lt;&gt;""</formula>
    </cfRule>
  </conditionalFormatting>
  <conditionalFormatting sqref="C354">
    <cfRule type="expression" dxfId="602" priority="77" stopIfTrue="1">
      <formula>C354&lt;&gt;""</formula>
    </cfRule>
    <cfRule type="expression" dxfId="601" priority="78" stopIfTrue="1">
      <formula>$I354&lt;&gt;""</formula>
    </cfRule>
  </conditionalFormatting>
  <conditionalFormatting sqref="D354:I354">
    <cfRule type="expression" dxfId="600" priority="75" stopIfTrue="1">
      <formula>D354&lt;&gt;""</formula>
    </cfRule>
    <cfRule type="expression" dxfId="599" priority="76" stopIfTrue="1">
      <formula>$I354&lt;&gt;""</formula>
    </cfRule>
  </conditionalFormatting>
  <conditionalFormatting sqref="C345">
    <cfRule type="expression" dxfId="598" priority="62" stopIfTrue="1">
      <formula>RIGHT($B345,1)="0"</formula>
    </cfRule>
    <cfRule type="expression" dxfId="597" priority="63" stopIfTrue="1">
      <formula>C345&lt;&gt;""</formula>
    </cfRule>
    <cfRule type="expression" dxfId="596" priority="64" stopIfTrue="1">
      <formula>$I345&lt;&gt;""</formula>
    </cfRule>
  </conditionalFormatting>
  <conditionalFormatting sqref="D345:I345">
    <cfRule type="expression" dxfId="595" priority="59" stopIfTrue="1">
      <formula>RIGHT($B345,1)="0"</formula>
    </cfRule>
    <cfRule type="expression" dxfId="594" priority="60" stopIfTrue="1">
      <formula>D345&lt;&gt;""</formula>
    </cfRule>
    <cfRule type="expression" dxfId="593" priority="61" stopIfTrue="1">
      <formula>$I345&lt;&gt;""</formula>
    </cfRule>
  </conditionalFormatting>
  <conditionalFormatting sqref="C345">
    <cfRule type="expression" dxfId="592" priority="67" stopIfTrue="1">
      <formula>C345&lt;&gt;""</formula>
    </cfRule>
    <cfRule type="expression" dxfId="591" priority="68" stopIfTrue="1">
      <formula>$I345&lt;&gt;""</formula>
    </cfRule>
  </conditionalFormatting>
  <conditionalFormatting sqref="D345:I345">
    <cfRule type="expression" dxfId="590" priority="65" stopIfTrue="1">
      <formula>D345&lt;&gt;""</formula>
    </cfRule>
    <cfRule type="expression" dxfId="589" priority="66" stopIfTrue="1">
      <formula>$I345&lt;&gt;""</formula>
    </cfRule>
  </conditionalFormatting>
  <conditionalFormatting sqref="C338">
    <cfRule type="expression" dxfId="588" priority="52" stopIfTrue="1">
      <formula>RIGHT($B338,1)="0"</formula>
    </cfRule>
    <cfRule type="expression" dxfId="587" priority="53" stopIfTrue="1">
      <formula>C338&lt;&gt;""</formula>
    </cfRule>
    <cfRule type="expression" dxfId="586" priority="54" stopIfTrue="1">
      <formula>$I338&lt;&gt;""</formula>
    </cfRule>
  </conditionalFormatting>
  <conditionalFormatting sqref="D338:I338">
    <cfRule type="expression" dxfId="585" priority="49" stopIfTrue="1">
      <formula>RIGHT($B338,1)="0"</formula>
    </cfRule>
    <cfRule type="expression" dxfId="584" priority="50" stopIfTrue="1">
      <formula>D338&lt;&gt;""</formula>
    </cfRule>
    <cfRule type="expression" dxfId="583" priority="51" stopIfTrue="1">
      <formula>$I338&lt;&gt;""</formula>
    </cfRule>
  </conditionalFormatting>
  <conditionalFormatting sqref="C338">
    <cfRule type="expression" dxfId="582" priority="57" stopIfTrue="1">
      <formula>C338&lt;&gt;""</formula>
    </cfRule>
    <cfRule type="expression" dxfId="581" priority="58" stopIfTrue="1">
      <formula>$I338&lt;&gt;""</formula>
    </cfRule>
  </conditionalFormatting>
  <conditionalFormatting sqref="D338:I338">
    <cfRule type="expression" dxfId="580" priority="55" stopIfTrue="1">
      <formula>D338&lt;&gt;""</formula>
    </cfRule>
    <cfRule type="expression" dxfId="579" priority="56" stopIfTrue="1">
      <formula>$I338&lt;&gt;""</formula>
    </cfRule>
  </conditionalFormatting>
  <conditionalFormatting sqref="C368:I384">
    <cfRule type="expression" dxfId="578" priority="47" stopIfTrue="1">
      <formula>C368&lt;&gt;""</formula>
    </cfRule>
    <cfRule type="expression" dxfId="577" priority="48" stopIfTrue="1">
      <formula>$I368&lt;&gt;""</formula>
    </cfRule>
  </conditionalFormatting>
  <conditionalFormatting sqref="K7:K8">
    <cfRule type="expression" dxfId="576" priority="29" stopIfTrue="1">
      <formula>K$10&lt;&gt;""</formula>
    </cfRule>
    <cfRule type="expression" dxfId="575" priority="30" stopIfTrue="1">
      <formula>K$10=""</formula>
    </cfRule>
  </conditionalFormatting>
  <conditionalFormatting sqref="K7:K8">
    <cfRule type="expression" dxfId="574" priority="28" stopIfTrue="1">
      <formula>TRUE</formula>
    </cfRule>
  </conditionalFormatting>
  <conditionalFormatting sqref="N9">
    <cfRule type="expression" dxfId="573" priority="26" stopIfTrue="1">
      <formula>N$10&lt;&gt;""</formula>
    </cfRule>
    <cfRule type="expression" dxfId="572" priority="27" stopIfTrue="1">
      <formula>N$10=""</formula>
    </cfRule>
  </conditionalFormatting>
  <conditionalFormatting sqref="O7:Y8">
    <cfRule type="expression" dxfId="571" priority="21" stopIfTrue="1">
      <formula>O$10&lt;&gt;""</formula>
    </cfRule>
    <cfRule type="expression" dxfId="570" priority="22" stopIfTrue="1">
      <formula>O$10=""</formula>
    </cfRule>
  </conditionalFormatting>
  <conditionalFormatting sqref="O7:Y8">
    <cfRule type="expression" dxfId="569" priority="20" stopIfTrue="1">
      <formula>TRUE</formula>
    </cfRule>
  </conditionalFormatting>
  <conditionalFormatting sqref="O9:T9">
    <cfRule type="expression" dxfId="568" priority="14" stopIfTrue="1">
      <formula>O$10&lt;&gt;""</formula>
    </cfRule>
    <cfRule type="expression" dxfId="567" priority="15" stopIfTrue="1">
      <formula>O$10=""</formula>
    </cfRule>
  </conditionalFormatting>
  <conditionalFormatting pivot="1" sqref="J11:AB11">
    <cfRule type="expression" dxfId="566" priority="7" stopIfTrue="1">
      <formula>RIGHT($B11,1)="0"</formula>
    </cfRule>
  </conditionalFormatting>
  <conditionalFormatting pivot="1" sqref="J11:AA11">
    <cfRule type="expression" dxfId="565" priority="8" stopIfTrue="1">
      <formula>J11&lt;&gt;""</formula>
    </cfRule>
    <cfRule type="expression" dxfId="564" priority="9" stopIfTrue="1">
      <formula>$I11&lt;&gt;""</formula>
    </cfRule>
  </conditionalFormatting>
  <conditionalFormatting sqref="AB6">
    <cfRule type="expression" dxfId="563" priority="3" stopIfTrue="1">
      <formula>AB$10&lt;&gt;""</formula>
    </cfRule>
    <cfRule type="expression" dxfId="562" priority="4" stopIfTrue="1">
      <formula>AB$10=""</formula>
    </cfRule>
  </conditionalFormatting>
  <conditionalFormatting sqref="AB2:AB4">
    <cfRule type="expression" dxfId="561" priority="5" stopIfTrue="1">
      <formula>AB$10&lt;&gt;""</formula>
    </cfRule>
    <cfRule type="expression" dxfId="560" priority="6" stopIfTrue="1">
      <formula>AB$10=""</formula>
    </cfRule>
  </conditionalFormatting>
  <conditionalFormatting sqref="AB9:AB10">
    <cfRule type="expression" dxfId="559" priority="1" stopIfTrue="1">
      <formula>AB$10&lt;&gt;""</formula>
    </cfRule>
    <cfRule type="expression" dxfId="558" priority="2" stopIfTrue="1">
      <formula>AB$10=""</formula>
    </cfRule>
  </conditionalFormatting>
  <hyperlinks>
    <hyperlink ref="N38:R38" location="Comment!A1" display="* For additional details on Kaspersky Security for Virtualization" xr:uid="{00000000-0004-0000-0B00-000000000000}"/>
    <hyperlink ref="N37:R37" location="Comment!A1" display="* For additional details on Kaspersky Security for Virtualization" xr:uid="{00000000-0004-0000-0B00-000001000000}"/>
    <hyperlink ref="AB7" location="Comment!A1" display="* For additional details please see" xr:uid="{90FEBAB7-5892-47C0-83A1-F275768B9371}"/>
    <hyperlink ref="AB8" location="Comment!A1" display="specifications in Comment section" xr:uid="{7B123675-CDF1-4113-9D7C-462D22879522}"/>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532C-D2E0-46CD-B502-0402D9C0E3FC}">
  <sheetPr codeName="Sheet30">
    <tabColor indexed="42"/>
  </sheetPr>
  <dimension ref="A1:P386"/>
  <sheetViews>
    <sheetView showGridLines="0" showRowColHeaders="0" workbookViewId="0"/>
  </sheetViews>
  <sheetFormatPr defaultColWidth="9.15234375" defaultRowHeight="10.3"/>
  <cols>
    <col min="1" max="1" width="1.4609375" style="24" customWidth="1"/>
    <col min="2" max="2" width="8.53515625" style="26" hidden="1" customWidth="1"/>
    <col min="3" max="3" width="64" style="26" bestFit="1" customWidth="1"/>
    <col min="4" max="4" width="17.23046875" style="26" hidden="1" customWidth="1"/>
    <col min="5" max="5" width="11.15234375" style="26" customWidth="1"/>
    <col min="6" max="6" width="18.84375" style="26" hidden="1" customWidth="1"/>
    <col min="7" max="7" width="11.53515625" style="24" hidden="1" customWidth="1"/>
    <col min="8" max="8" width="7.4609375" style="24" customWidth="1"/>
    <col min="9" max="9" width="10.53515625" style="24" customWidth="1"/>
    <col min="10" max="10" width="13.53515625" style="24" customWidth="1"/>
    <col min="11" max="16" width="6.15234375" style="24" customWidth="1"/>
    <col min="17" max="16384" width="9.15234375" style="24"/>
  </cols>
  <sheetData>
    <row r="1" spans="1:16" s="1" customFormat="1" ht="7.5" customHeight="1">
      <c r="D1" s="2"/>
      <c r="E1" s="3"/>
      <c r="F1" s="3"/>
      <c r="G1" s="3"/>
      <c r="H1" s="3"/>
      <c r="I1" s="3"/>
      <c r="J1" s="3"/>
    </row>
    <row r="2" spans="1:16" s="1" customFormat="1" ht="13.5" customHeight="1">
      <c r="A2" s="4"/>
      <c r="B2" s="110"/>
      <c r="C2" s="110"/>
      <c r="D2" s="110"/>
      <c r="E2" s="110"/>
      <c r="F2" s="110"/>
      <c r="G2" s="110"/>
      <c r="H2" s="110"/>
      <c r="I2" s="110"/>
      <c r="J2" s="110"/>
      <c r="K2" s="110"/>
      <c r="L2" s="41"/>
      <c r="M2" s="41"/>
      <c r="N2" s="41"/>
      <c r="O2" s="41"/>
      <c r="P2" s="41"/>
    </row>
    <row r="3" spans="1:16" s="1" customFormat="1" ht="13.5" customHeight="1">
      <c r="A3" s="4"/>
      <c r="B3" s="110"/>
      <c r="C3" s="110"/>
      <c r="D3" s="110"/>
      <c r="E3" s="110"/>
      <c r="F3" s="110"/>
      <c r="G3" s="110"/>
      <c r="H3" s="110"/>
      <c r="I3" s="110"/>
      <c r="J3" s="110"/>
      <c r="K3" s="110"/>
      <c r="L3" s="41"/>
      <c r="M3" s="41"/>
      <c r="N3" s="41"/>
      <c r="O3" s="41"/>
      <c r="P3" s="41"/>
    </row>
    <row r="4" spans="1:16" s="1" customFormat="1" ht="12.75" customHeight="1">
      <c r="A4" s="4"/>
      <c r="B4" s="110"/>
      <c r="C4" s="110"/>
      <c r="D4" s="110"/>
      <c r="E4" s="110"/>
      <c r="F4" s="110"/>
      <c r="G4" s="110"/>
      <c r="H4" s="110"/>
      <c r="I4" s="110"/>
      <c r="J4" s="110"/>
      <c r="K4" s="110"/>
      <c r="L4" s="41"/>
      <c r="M4" s="41"/>
      <c r="N4" s="41"/>
      <c r="O4" s="41"/>
      <c r="P4" s="41"/>
    </row>
    <row r="5" spans="1:16" s="1" customFormat="1" ht="4.5" customHeight="1">
      <c r="A5" s="4"/>
      <c r="B5" s="4"/>
      <c r="C5" s="4"/>
      <c r="D5" s="4"/>
      <c r="E5" s="4"/>
      <c r="F5" s="4"/>
      <c r="G5" s="4"/>
      <c r="H5" s="4"/>
      <c r="I5" s="4"/>
      <c r="J5" s="4"/>
      <c r="K5" s="4"/>
      <c r="L5" s="4"/>
      <c r="M5" s="4"/>
      <c r="N5" s="4"/>
      <c r="O5" s="4"/>
      <c r="P5" s="4"/>
    </row>
    <row r="6" spans="1:16" s="5" customFormat="1" ht="3.75" customHeight="1">
      <c r="B6" s="27"/>
      <c r="C6" s="27"/>
      <c r="D6" s="27"/>
      <c r="E6" s="27"/>
      <c r="F6" s="27"/>
      <c r="G6" s="27"/>
      <c r="H6" s="27"/>
      <c r="I6" s="27"/>
      <c r="J6" s="27"/>
      <c r="K6" s="27"/>
      <c r="L6" s="27"/>
      <c r="M6" s="27"/>
      <c r="N6" s="27"/>
      <c r="O6" s="27"/>
      <c r="P6" s="27"/>
    </row>
    <row r="7" spans="1:16"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1" t="s">
        <v>655</v>
      </c>
      <c r="K7" s="172"/>
      <c r="L7" s="172"/>
      <c r="M7" s="172"/>
      <c r="N7" s="28"/>
      <c r="O7" s="28"/>
      <c r="P7" s="28"/>
    </row>
    <row r="8" spans="1:16" s="5" customFormat="1" ht="10.5" customHeight="1">
      <c r="B8" s="29"/>
      <c r="C8" s="57" t="str">
        <f ca="1">CONCATENATE(Data!A5,". ",Data!A7)</f>
        <v>Kaspersky Lab. 39A/3 Leningradskoe Shosse Moscow, 125212. 0</v>
      </c>
      <c r="D8" s="28"/>
      <c r="E8" s="28"/>
      <c r="F8" s="28"/>
      <c r="G8" s="28"/>
      <c r="H8" s="28"/>
      <c r="I8" s="28"/>
      <c r="J8" s="281" t="s">
        <v>656</v>
      </c>
      <c r="K8"/>
      <c r="L8"/>
      <c r="M8"/>
      <c r="N8" s="28"/>
      <c r="O8" s="28"/>
      <c r="P8" s="28"/>
    </row>
    <row r="9" spans="1:16" s="5" customFormat="1" ht="10.5" customHeight="1">
      <c r="B9" s="29"/>
      <c r="C9" s="57"/>
      <c r="D9" s="28"/>
      <c r="E9" s="28"/>
      <c r="F9" s="28"/>
      <c r="G9" s="28"/>
      <c r="H9" s="28"/>
      <c r="I9" s="28"/>
      <c r="J9" s="281" t="s">
        <v>14975</v>
      </c>
      <c r="K9"/>
      <c r="L9"/>
      <c r="M9"/>
      <c r="N9" s="28"/>
      <c r="O9" s="28"/>
      <c r="P9" s="28"/>
    </row>
    <row r="10" spans="1:16" s="5" customFormat="1" ht="10.5" customHeight="1">
      <c r="B10" s="29"/>
      <c r="C10" s="57"/>
      <c r="D10" s="28"/>
      <c r="E10" s="28"/>
      <c r="F10" s="28"/>
      <c r="G10" s="28"/>
      <c r="H10" s="28"/>
      <c r="I10" s="28"/>
      <c r="J10" s="281" t="s">
        <v>14976</v>
      </c>
      <c r="K10"/>
      <c r="L10"/>
      <c r="M10"/>
      <c r="N10" s="28"/>
      <c r="O10" s="28"/>
      <c r="P10" s="28"/>
    </row>
    <row r="11" spans="1:16" ht="12.45">
      <c r="B11" s="702" t="s">
        <v>231</v>
      </c>
      <c r="C11" s="700"/>
      <c r="D11" s="700"/>
      <c r="E11" s="700"/>
      <c r="F11" s="700"/>
      <c r="G11" s="700"/>
      <c r="H11" s="700"/>
      <c r="I11" s="700"/>
      <c r="J11" s="703" t="s">
        <v>226</v>
      </c>
      <c r="K11"/>
      <c r="L11"/>
      <c r="M11"/>
      <c r="N11"/>
      <c r="O11"/>
      <c r="P11"/>
    </row>
    <row r="12" spans="1:16" ht="33">
      <c r="B12" s="702" t="s">
        <v>119</v>
      </c>
      <c r="C12" s="697" t="s">
        <v>120</v>
      </c>
      <c r="D12" s="697" t="s">
        <v>121</v>
      </c>
      <c r="E12" s="697" t="s">
        <v>225</v>
      </c>
      <c r="F12" s="697" t="s">
        <v>224</v>
      </c>
      <c r="G12" s="697" t="s">
        <v>123</v>
      </c>
      <c r="H12" s="697" t="s">
        <v>229</v>
      </c>
      <c r="I12" s="697" t="s">
        <v>125</v>
      </c>
      <c r="J12" s="704" t="s">
        <v>30</v>
      </c>
      <c r="K12"/>
      <c r="L12"/>
      <c r="M12"/>
      <c r="N12"/>
      <c r="O12"/>
      <c r="P12"/>
    </row>
    <row r="13" spans="1:16" ht="12.45">
      <c r="B13" s="699">
        <v>4000</v>
      </c>
      <c r="C13" s="696" t="s">
        <v>903</v>
      </c>
      <c r="D13" s="696" t="s">
        <v>149</v>
      </c>
      <c r="E13" s="696" t="s">
        <v>149</v>
      </c>
      <c r="F13" s="696" t="s">
        <v>149</v>
      </c>
      <c r="G13" s="696" t="s">
        <v>149</v>
      </c>
      <c r="H13" s="696" t="s">
        <v>149</v>
      </c>
      <c r="I13" s="696" t="s">
        <v>149</v>
      </c>
      <c r="J13" s="699"/>
      <c r="K13"/>
      <c r="L13"/>
      <c r="M13"/>
      <c r="N13"/>
      <c r="O13"/>
      <c r="P13"/>
    </row>
    <row r="14" spans="1:16" ht="12.45">
      <c r="B14" s="697">
        <v>4001</v>
      </c>
      <c r="C14" s="696" t="s">
        <v>990</v>
      </c>
      <c r="D14" s="696" t="s">
        <v>624</v>
      </c>
      <c r="E14" s="696" t="s">
        <v>33</v>
      </c>
      <c r="F14" s="696"/>
      <c r="G14" s="696" t="s">
        <v>197</v>
      </c>
      <c r="H14" s="696" t="s">
        <v>654</v>
      </c>
      <c r="I14" s="696" t="s">
        <v>2500</v>
      </c>
      <c r="J14" s="701">
        <v>24381000</v>
      </c>
      <c r="K14"/>
      <c r="L14"/>
      <c r="M14"/>
      <c r="N14"/>
      <c r="O14"/>
      <c r="P14"/>
    </row>
    <row r="15" spans="1:16" ht="12.45">
      <c r="B15" s="697">
        <v>4002</v>
      </c>
      <c r="C15" s="696" t="s">
        <v>991</v>
      </c>
      <c r="D15" s="696" t="s">
        <v>624</v>
      </c>
      <c r="E15" s="696" t="s">
        <v>33</v>
      </c>
      <c r="F15" s="696"/>
      <c r="G15" s="696" t="s">
        <v>197</v>
      </c>
      <c r="H15" s="696" t="s">
        <v>654</v>
      </c>
      <c r="I15" s="696" t="s">
        <v>2501</v>
      </c>
      <c r="J15" s="701">
        <v>3276000</v>
      </c>
      <c r="K15"/>
      <c r="L15"/>
      <c r="M15"/>
      <c r="N15"/>
      <c r="O15"/>
      <c r="P15"/>
    </row>
    <row r="16" spans="1:16" ht="12.45">
      <c r="B16" s="697">
        <v>4004</v>
      </c>
      <c r="C16" s="696" t="s">
        <v>904</v>
      </c>
      <c r="D16" s="696" t="s">
        <v>624</v>
      </c>
      <c r="E16" s="696" t="s">
        <v>33</v>
      </c>
      <c r="F16" s="696"/>
      <c r="G16" s="696" t="s">
        <v>197</v>
      </c>
      <c r="H16" s="696" t="s">
        <v>654</v>
      </c>
      <c r="I16" s="696" t="s">
        <v>2502</v>
      </c>
      <c r="J16" s="701">
        <v>5187000</v>
      </c>
      <c r="K16"/>
      <c r="L16"/>
      <c r="M16"/>
      <c r="N16"/>
      <c r="O16"/>
      <c r="P16"/>
    </row>
    <row r="17" spans="2:16" ht="12.45">
      <c r="B17" s="697">
        <v>4005</v>
      </c>
      <c r="C17" s="696" t="s">
        <v>992</v>
      </c>
      <c r="D17" s="696" t="s">
        <v>624</v>
      </c>
      <c r="E17" s="696" t="s">
        <v>33</v>
      </c>
      <c r="F17" s="696"/>
      <c r="G17" s="696" t="s">
        <v>197</v>
      </c>
      <c r="H17" s="696" t="s">
        <v>654</v>
      </c>
      <c r="I17" s="696" t="s">
        <v>2503</v>
      </c>
      <c r="J17" s="701">
        <v>3171000</v>
      </c>
      <c r="K17"/>
      <c r="L17"/>
      <c r="M17"/>
      <c r="N17"/>
      <c r="O17"/>
      <c r="P17"/>
    </row>
    <row r="18" spans="2:16" ht="12.45">
      <c r="B18" s="697">
        <v>4006</v>
      </c>
      <c r="C18" s="696" t="s">
        <v>905</v>
      </c>
      <c r="D18" s="696" t="s">
        <v>624</v>
      </c>
      <c r="E18" s="696" t="s">
        <v>33</v>
      </c>
      <c r="F18" s="696"/>
      <c r="G18" s="696" t="s">
        <v>197</v>
      </c>
      <c r="H18" s="696" t="s">
        <v>654</v>
      </c>
      <c r="I18" s="696" t="s">
        <v>2504</v>
      </c>
      <c r="J18" s="701">
        <v>3171000</v>
      </c>
      <c r="K18"/>
      <c r="L18"/>
      <c r="M18"/>
      <c r="N18"/>
      <c r="O18"/>
      <c r="P18"/>
    </row>
    <row r="19" spans="2:16" ht="12.45">
      <c r="B19" s="697">
        <v>4007</v>
      </c>
      <c r="C19" s="696" t="s">
        <v>906</v>
      </c>
      <c r="D19" s="696" t="s">
        <v>624</v>
      </c>
      <c r="E19" s="696" t="s">
        <v>33</v>
      </c>
      <c r="F19" s="696"/>
      <c r="G19" s="696" t="s">
        <v>197</v>
      </c>
      <c r="H19" s="696" t="s">
        <v>654</v>
      </c>
      <c r="I19" s="696" t="s">
        <v>2505</v>
      </c>
      <c r="J19" s="701">
        <v>3171000</v>
      </c>
      <c r="K19"/>
      <c r="L19"/>
      <c r="M19"/>
      <c r="N19"/>
      <c r="O19"/>
      <c r="P19"/>
    </row>
    <row r="20" spans="2:16" ht="12.45">
      <c r="B20" s="697">
        <v>4008</v>
      </c>
      <c r="C20" s="696" t="s">
        <v>907</v>
      </c>
      <c r="D20" s="696" t="s">
        <v>624</v>
      </c>
      <c r="E20" s="696" t="s">
        <v>33</v>
      </c>
      <c r="F20" s="696"/>
      <c r="G20" s="696" t="s">
        <v>197</v>
      </c>
      <c r="H20" s="696" t="s">
        <v>654</v>
      </c>
      <c r="I20" s="696" t="s">
        <v>2506</v>
      </c>
      <c r="J20" s="701">
        <v>3171000</v>
      </c>
      <c r="K20"/>
      <c r="L20"/>
      <c r="M20"/>
      <c r="N20"/>
      <c r="O20"/>
      <c r="P20"/>
    </row>
    <row r="21" spans="2:16" ht="12.45">
      <c r="B21" s="697">
        <v>4009</v>
      </c>
      <c r="C21" s="696" t="s">
        <v>908</v>
      </c>
      <c r="D21" s="696" t="s">
        <v>624</v>
      </c>
      <c r="E21" s="696" t="s">
        <v>33</v>
      </c>
      <c r="F21" s="696"/>
      <c r="G21" s="696" t="s">
        <v>197</v>
      </c>
      <c r="H21" s="696" t="s">
        <v>654</v>
      </c>
      <c r="I21" s="696" t="s">
        <v>2507</v>
      </c>
      <c r="J21" s="701">
        <v>5187000</v>
      </c>
      <c r="K21"/>
      <c r="L21"/>
      <c r="M21"/>
      <c r="N21"/>
      <c r="O21"/>
      <c r="P21"/>
    </row>
    <row r="22" spans="2:16" ht="12.45">
      <c r="B22" s="697">
        <v>4011</v>
      </c>
      <c r="C22" s="696" t="s">
        <v>909</v>
      </c>
      <c r="D22" s="696" t="s">
        <v>624</v>
      </c>
      <c r="E22" s="696" t="s">
        <v>33</v>
      </c>
      <c r="F22" s="696"/>
      <c r="G22" s="696" t="s">
        <v>197</v>
      </c>
      <c r="H22" s="696" t="s">
        <v>654</v>
      </c>
      <c r="I22" s="696" t="s">
        <v>2508</v>
      </c>
      <c r="J22" s="701">
        <v>23688000</v>
      </c>
      <c r="K22"/>
      <c r="L22"/>
      <c r="M22"/>
      <c r="N22"/>
      <c r="O22"/>
      <c r="P22"/>
    </row>
    <row r="23" spans="2:16" ht="12.45">
      <c r="B23" s="697">
        <v>4012</v>
      </c>
      <c r="C23" s="696" t="s">
        <v>993</v>
      </c>
      <c r="D23" s="696" t="s">
        <v>624</v>
      </c>
      <c r="E23" s="696" t="s">
        <v>33</v>
      </c>
      <c r="F23" s="696"/>
      <c r="G23" s="696" t="s">
        <v>197</v>
      </c>
      <c r="H23" s="696" t="s">
        <v>654</v>
      </c>
      <c r="I23" s="696" t="s">
        <v>2509</v>
      </c>
      <c r="J23" s="701">
        <v>20307000</v>
      </c>
      <c r="K23"/>
      <c r="L23"/>
      <c r="M23"/>
      <c r="N23"/>
      <c r="O23"/>
      <c r="P23"/>
    </row>
    <row r="24" spans="2:16" ht="12.45">
      <c r="B24" s="697">
        <v>4015</v>
      </c>
      <c r="C24" s="696" t="s">
        <v>1082</v>
      </c>
      <c r="D24" s="696" t="s">
        <v>624</v>
      </c>
      <c r="E24" s="696" t="s">
        <v>33</v>
      </c>
      <c r="F24" s="696"/>
      <c r="G24" s="696" t="s">
        <v>197</v>
      </c>
      <c r="H24" s="696" t="s">
        <v>654</v>
      </c>
      <c r="I24" s="696" t="s">
        <v>2510</v>
      </c>
      <c r="J24" s="701">
        <v>20307000</v>
      </c>
      <c r="K24"/>
      <c r="L24"/>
      <c r="M24"/>
      <c r="N24"/>
      <c r="O24"/>
      <c r="P24"/>
    </row>
    <row r="25" spans="2:16" ht="12.45">
      <c r="B25" s="697">
        <v>4017</v>
      </c>
      <c r="C25" s="696" t="s">
        <v>1156</v>
      </c>
      <c r="D25" s="696" t="s">
        <v>624</v>
      </c>
      <c r="E25" s="696" t="s">
        <v>33</v>
      </c>
      <c r="F25" s="696"/>
      <c r="G25" s="696" t="s">
        <v>197</v>
      </c>
      <c r="H25" s="696" t="s">
        <v>654</v>
      </c>
      <c r="I25" s="696" t="s">
        <v>2511</v>
      </c>
      <c r="J25" s="701">
        <v>7749000</v>
      </c>
      <c r="K25"/>
      <c r="L25"/>
      <c r="M25"/>
      <c r="N25"/>
      <c r="O25"/>
      <c r="P25"/>
    </row>
    <row r="26" spans="2:16" ht="12.45">
      <c r="B26" s="697">
        <v>4018</v>
      </c>
      <c r="C26" s="696" t="s">
        <v>1225</v>
      </c>
      <c r="D26" s="696"/>
      <c r="E26" s="696" t="s">
        <v>33</v>
      </c>
      <c r="F26" s="696"/>
      <c r="G26" s="696" t="s">
        <v>197</v>
      </c>
      <c r="H26" s="696" t="s">
        <v>654</v>
      </c>
      <c r="I26" s="696" t="s">
        <v>2512</v>
      </c>
      <c r="J26" s="701">
        <v>5922000</v>
      </c>
      <c r="K26"/>
      <c r="L26"/>
      <c r="M26"/>
      <c r="N26"/>
      <c r="O26"/>
      <c r="P26"/>
    </row>
    <row r="27" spans="2:16" ht="12.45">
      <c r="B27" s="697">
        <v>4019</v>
      </c>
      <c r="C27" s="696" t="s">
        <v>1226</v>
      </c>
      <c r="D27" s="696"/>
      <c r="E27" s="696" t="s">
        <v>33</v>
      </c>
      <c r="F27" s="696"/>
      <c r="G27" s="696" t="s">
        <v>197</v>
      </c>
      <c r="H27" s="696" t="s">
        <v>654</v>
      </c>
      <c r="I27" s="696" t="s">
        <v>2513</v>
      </c>
      <c r="J27" s="701">
        <v>8211000</v>
      </c>
      <c r="K27"/>
      <c r="L27"/>
      <c r="M27"/>
      <c r="N27"/>
      <c r="O27"/>
      <c r="P27"/>
    </row>
    <row r="28" spans="2:16" ht="12.45">
      <c r="B28" s="697">
        <v>4021</v>
      </c>
      <c r="C28" s="696" t="s">
        <v>1227</v>
      </c>
      <c r="D28" s="696"/>
      <c r="E28" s="696" t="s">
        <v>33</v>
      </c>
      <c r="F28" s="696"/>
      <c r="G28" s="696" t="s">
        <v>197</v>
      </c>
      <c r="H28" s="696" t="s">
        <v>654</v>
      </c>
      <c r="I28" s="696" t="s">
        <v>2514</v>
      </c>
      <c r="J28" s="701">
        <v>6930000</v>
      </c>
      <c r="K28"/>
      <c r="L28"/>
      <c r="M28"/>
      <c r="N28"/>
      <c r="O28"/>
      <c r="P28"/>
    </row>
    <row r="29" spans="2:16" ht="12.45">
      <c r="B29" s="697">
        <v>4022</v>
      </c>
      <c r="C29" s="696" t="s">
        <v>1228</v>
      </c>
      <c r="D29" s="696"/>
      <c r="E29" s="696" t="s">
        <v>33</v>
      </c>
      <c r="F29" s="696"/>
      <c r="G29" s="696" t="s">
        <v>197</v>
      </c>
      <c r="H29" s="696" t="s">
        <v>654</v>
      </c>
      <c r="I29" s="696" t="s">
        <v>2515</v>
      </c>
      <c r="J29" s="701">
        <v>31479000</v>
      </c>
      <c r="K29"/>
      <c r="L29"/>
      <c r="M29"/>
      <c r="N29"/>
      <c r="O29"/>
      <c r="P29"/>
    </row>
    <row r="30" spans="2:16" ht="12.45">
      <c r="B30" s="697">
        <v>4023</v>
      </c>
      <c r="C30" s="696" t="s">
        <v>1229</v>
      </c>
      <c r="D30" s="696"/>
      <c r="E30" s="696" t="s">
        <v>33</v>
      </c>
      <c r="F30" s="696"/>
      <c r="G30" s="696" t="s">
        <v>197</v>
      </c>
      <c r="H30" s="696" t="s">
        <v>654</v>
      </c>
      <c r="I30" s="696" t="s">
        <v>2516</v>
      </c>
      <c r="J30" s="701">
        <v>27237000</v>
      </c>
      <c r="K30"/>
      <c r="L30"/>
      <c r="M30"/>
      <c r="N30"/>
      <c r="O30"/>
      <c r="P30"/>
    </row>
    <row r="31" spans="2:16" ht="12.45">
      <c r="B31" s="697">
        <v>4024</v>
      </c>
      <c r="C31" s="696" t="s">
        <v>1240</v>
      </c>
      <c r="D31" s="696" t="s">
        <v>624</v>
      </c>
      <c r="E31" s="696" t="s">
        <v>33</v>
      </c>
      <c r="F31" s="696" t="s">
        <v>624</v>
      </c>
      <c r="G31" s="696" t="s">
        <v>197</v>
      </c>
      <c r="H31" s="696" t="s">
        <v>654</v>
      </c>
      <c r="I31" s="696" t="s">
        <v>2517</v>
      </c>
      <c r="J31" s="701">
        <v>23835000</v>
      </c>
      <c r="K31"/>
      <c r="L31"/>
      <c r="M31"/>
      <c r="N31"/>
      <c r="O31"/>
      <c r="P31"/>
    </row>
    <row r="32" spans="2:16" ht="12.45">
      <c r="B32" s="697">
        <v>4025</v>
      </c>
      <c r="C32" s="696" t="s">
        <v>1241</v>
      </c>
      <c r="D32" s="696" t="s">
        <v>624</v>
      </c>
      <c r="E32" s="696" t="s">
        <v>33</v>
      </c>
      <c r="F32" s="696" t="s">
        <v>624</v>
      </c>
      <c r="G32" s="696" t="s">
        <v>197</v>
      </c>
      <c r="H32" s="696" t="s">
        <v>654</v>
      </c>
      <c r="I32" s="696" t="s">
        <v>2518</v>
      </c>
      <c r="J32" s="701">
        <v>20790000</v>
      </c>
      <c r="K32"/>
      <c r="L32"/>
      <c r="M32"/>
      <c r="N32"/>
      <c r="O32"/>
      <c r="P32"/>
    </row>
    <row r="33" spans="2:16" ht="12.45">
      <c r="B33" s="697">
        <v>4026</v>
      </c>
      <c r="C33" s="696" t="s">
        <v>1242</v>
      </c>
      <c r="D33" s="696" t="s">
        <v>624</v>
      </c>
      <c r="E33" s="696" t="s">
        <v>33</v>
      </c>
      <c r="F33" s="696" t="s">
        <v>624</v>
      </c>
      <c r="G33" s="696" t="s">
        <v>197</v>
      </c>
      <c r="H33" s="696" t="s">
        <v>654</v>
      </c>
      <c r="I33" s="696" t="s">
        <v>2519</v>
      </c>
      <c r="J33" s="701">
        <v>15939000</v>
      </c>
      <c r="K33"/>
      <c r="L33"/>
      <c r="M33"/>
      <c r="N33"/>
      <c r="O33"/>
      <c r="P33"/>
    </row>
    <row r="34" spans="2:16" ht="12.45">
      <c r="B34" s="697">
        <v>4027</v>
      </c>
      <c r="C34" s="696" t="s">
        <v>1243</v>
      </c>
      <c r="D34" s="696" t="s">
        <v>624</v>
      </c>
      <c r="E34" s="696" t="s">
        <v>33</v>
      </c>
      <c r="F34" s="696" t="s">
        <v>624</v>
      </c>
      <c r="G34" s="696" t="s">
        <v>197</v>
      </c>
      <c r="H34" s="696" t="s">
        <v>654</v>
      </c>
      <c r="I34" s="696" t="s">
        <v>2520</v>
      </c>
      <c r="J34" s="701">
        <v>19677000</v>
      </c>
      <c r="K34"/>
      <c r="L34"/>
      <c r="M34"/>
      <c r="N34"/>
      <c r="O34"/>
      <c r="P34"/>
    </row>
    <row r="35" spans="2:16" ht="12.45">
      <c r="B35" s="697">
        <v>4028</v>
      </c>
      <c r="C35" s="696" t="s">
        <v>1244</v>
      </c>
      <c r="D35" s="696" t="s">
        <v>624</v>
      </c>
      <c r="E35" s="696" t="s">
        <v>33</v>
      </c>
      <c r="F35" s="696" t="s">
        <v>624</v>
      </c>
      <c r="G35" s="696" t="s">
        <v>197</v>
      </c>
      <c r="H35" s="696" t="s">
        <v>654</v>
      </c>
      <c r="I35" s="696" t="s">
        <v>2521</v>
      </c>
      <c r="J35" s="701">
        <v>15792000</v>
      </c>
      <c r="K35"/>
      <c r="L35"/>
      <c r="M35"/>
      <c r="N35"/>
      <c r="O35"/>
      <c r="P35"/>
    </row>
    <row r="36" spans="2:16" ht="12.45">
      <c r="B36" s="697">
        <v>4029</v>
      </c>
      <c r="C36" s="696" t="s">
        <v>1245</v>
      </c>
      <c r="D36" s="696" t="s">
        <v>624</v>
      </c>
      <c r="E36" s="696" t="s">
        <v>33</v>
      </c>
      <c r="F36" s="696" t="s">
        <v>624</v>
      </c>
      <c r="G36" s="696" t="s">
        <v>197</v>
      </c>
      <c r="H36" s="696" t="s">
        <v>654</v>
      </c>
      <c r="I36" s="696" t="s">
        <v>2522</v>
      </c>
      <c r="J36" s="701">
        <v>20244000</v>
      </c>
      <c r="K36"/>
      <c r="L36"/>
      <c r="M36"/>
      <c r="N36"/>
      <c r="O36"/>
      <c r="P36"/>
    </row>
    <row r="37" spans="2:16" ht="12.45">
      <c r="B37" s="697">
        <v>4031</v>
      </c>
      <c r="C37" s="696" t="s">
        <v>1246</v>
      </c>
      <c r="D37" s="696" t="s">
        <v>624</v>
      </c>
      <c r="E37" s="696" t="s">
        <v>33</v>
      </c>
      <c r="F37" s="696" t="s">
        <v>624</v>
      </c>
      <c r="G37" s="696" t="s">
        <v>197</v>
      </c>
      <c r="H37" s="696" t="s">
        <v>654</v>
      </c>
      <c r="I37" s="696" t="s">
        <v>2523</v>
      </c>
      <c r="J37" s="701">
        <v>13860000</v>
      </c>
      <c r="K37"/>
      <c r="L37"/>
      <c r="M37"/>
      <c r="N37"/>
      <c r="O37"/>
      <c r="P37"/>
    </row>
    <row r="38" spans="2:16" ht="12.45">
      <c r="B38" s="697">
        <v>4032</v>
      </c>
      <c r="C38" s="696" t="s">
        <v>1247</v>
      </c>
      <c r="D38" s="696" t="s">
        <v>624</v>
      </c>
      <c r="E38" s="696" t="s">
        <v>33</v>
      </c>
      <c r="F38" s="696" t="s">
        <v>624</v>
      </c>
      <c r="G38" s="696" t="s">
        <v>197</v>
      </c>
      <c r="H38" s="696" t="s">
        <v>654</v>
      </c>
      <c r="I38" s="696" t="s">
        <v>2524</v>
      </c>
      <c r="J38" s="701">
        <v>17598000</v>
      </c>
      <c r="K38"/>
      <c r="L38"/>
      <c r="M38"/>
      <c r="N38"/>
      <c r="O38" s="173"/>
      <c r="P38"/>
    </row>
    <row r="39" spans="2:16" ht="12.45">
      <c r="B39" s="697">
        <v>4033</v>
      </c>
      <c r="C39" s="696" t="s">
        <v>14235</v>
      </c>
      <c r="D39" s="696" t="s">
        <v>624</v>
      </c>
      <c r="E39" s="696" t="s">
        <v>33</v>
      </c>
      <c r="F39" s="696" t="s">
        <v>624</v>
      </c>
      <c r="G39" s="696" t="s">
        <v>197</v>
      </c>
      <c r="H39" s="696" t="s">
        <v>654</v>
      </c>
      <c r="I39" s="696" t="s">
        <v>14234</v>
      </c>
      <c r="J39" s="701">
        <v>21475000</v>
      </c>
      <c r="K39"/>
      <c r="L39"/>
      <c r="M39"/>
      <c r="N39"/>
      <c r="O39" s="172"/>
      <c r="P39" s="172"/>
    </row>
    <row r="40" spans="2:16" ht="12.45">
      <c r="B40" s="697">
        <v>4034</v>
      </c>
      <c r="C40" s="696" t="s">
        <v>14238</v>
      </c>
      <c r="D40" s="696" t="s">
        <v>624</v>
      </c>
      <c r="E40" s="696" t="s">
        <v>33</v>
      </c>
      <c r="F40" s="696" t="s">
        <v>624</v>
      </c>
      <c r="G40" s="696" t="s">
        <v>197</v>
      </c>
      <c r="H40" s="696" t="s">
        <v>654</v>
      </c>
      <c r="I40" s="696" t="s">
        <v>14237</v>
      </c>
      <c r="J40" s="701">
        <v>3400000</v>
      </c>
      <c r="K40"/>
      <c r="L40"/>
      <c r="M40"/>
      <c r="N40"/>
      <c r="O40" s="171"/>
      <c r="P40" s="171"/>
    </row>
    <row r="41" spans="2:16" ht="12.45">
      <c r="B41" s="697">
        <v>4035</v>
      </c>
      <c r="C41" s="696" t="s">
        <v>14241</v>
      </c>
      <c r="D41" s="696" t="s">
        <v>624</v>
      </c>
      <c r="E41" s="696" t="s">
        <v>33</v>
      </c>
      <c r="F41" s="696" t="s">
        <v>624</v>
      </c>
      <c r="G41" s="696" t="s">
        <v>197</v>
      </c>
      <c r="H41" s="696" t="s">
        <v>654</v>
      </c>
      <c r="I41" s="696" t="s">
        <v>14240</v>
      </c>
      <c r="J41" s="701">
        <v>7425000</v>
      </c>
      <c r="K41"/>
      <c r="L41"/>
      <c r="M41"/>
      <c r="N41"/>
      <c r="O41"/>
      <c r="P41"/>
    </row>
    <row r="42" spans="2:16" ht="12.45">
      <c r="B42" s="697">
        <v>4036</v>
      </c>
      <c r="C42" s="696" t="s">
        <v>14244</v>
      </c>
      <c r="D42" s="696" t="s">
        <v>624</v>
      </c>
      <c r="E42" s="696" t="s">
        <v>33</v>
      </c>
      <c r="F42" s="696" t="s">
        <v>624</v>
      </c>
      <c r="G42" s="696" t="s">
        <v>197</v>
      </c>
      <c r="H42" s="696" t="s">
        <v>654</v>
      </c>
      <c r="I42" s="696" t="s">
        <v>14243</v>
      </c>
      <c r="J42" s="701">
        <v>21600000</v>
      </c>
      <c r="K42"/>
      <c r="L42"/>
      <c r="M42"/>
      <c r="N42"/>
      <c r="O42"/>
      <c r="P42"/>
    </row>
    <row r="43" spans="2:16" ht="12.45">
      <c r="B43" s="697">
        <v>4037</v>
      </c>
      <c r="C43" s="696" t="s">
        <v>14982</v>
      </c>
      <c r="D43" s="696" t="s">
        <v>624</v>
      </c>
      <c r="E43" s="696" t="s">
        <v>33</v>
      </c>
      <c r="F43" s="696" t="s">
        <v>624</v>
      </c>
      <c r="G43" s="696" t="s">
        <v>197</v>
      </c>
      <c r="H43" s="696" t="s">
        <v>654</v>
      </c>
      <c r="I43" s="696" t="s">
        <v>14981</v>
      </c>
      <c r="J43" s="701">
        <v>14500000</v>
      </c>
      <c r="K43"/>
      <c r="L43"/>
      <c r="M43"/>
      <c r="N43"/>
      <c r="O43"/>
      <c r="P43"/>
    </row>
    <row r="44" spans="2:16" ht="12.45">
      <c r="B44" s="697">
        <v>4038</v>
      </c>
      <c r="C44" s="696" t="s">
        <v>14985</v>
      </c>
      <c r="D44" s="696" t="s">
        <v>624</v>
      </c>
      <c r="E44" s="696" t="s">
        <v>33</v>
      </c>
      <c r="F44" s="696" t="s">
        <v>624</v>
      </c>
      <c r="G44" s="696" t="s">
        <v>197</v>
      </c>
      <c r="H44" s="696" t="s">
        <v>654</v>
      </c>
      <c r="I44" s="696" t="s">
        <v>14984</v>
      </c>
      <c r="J44" s="701">
        <v>12750000</v>
      </c>
      <c r="K44"/>
      <c r="L44"/>
      <c r="M44"/>
      <c r="N44"/>
      <c r="O44"/>
      <c r="P44"/>
    </row>
    <row r="45" spans="2:16" ht="12.45">
      <c r="B45" s="697">
        <v>4039</v>
      </c>
      <c r="C45" s="696" t="s">
        <v>14988</v>
      </c>
      <c r="D45" s="696" t="s">
        <v>624</v>
      </c>
      <c r="E45" s="696" t="s">
        <v>33</v>
      </c>
      <c r="F45" s="696" t="s">
        <v>624</v>
      </c>
      <c r="G45" s="696" t="s">
        <v>197</v>
      </c>
      <c r="H45" s="696" t="s">
        <v>654</v>
      </c>
      <c r="I45" s="696" t="s">
        <v>14987</v>
      </c>
      <c r="J45" s="701">
        <v>11250000</v>
      </c>
      <c r="K45"/>
      <c r="L45"/>
      <c r="M45"/>
      <c r="N45"/>
      <c r="O45"/>
      <c r="P45"/>
    </row>
    <row r="46" spans="2:16" ht="12.45">
      <c r="B46" s="697">
        <v>4041</v>
      </c>
      <c r="C46" s="696" t="s">
        <v>14991</v>
      </c>
      <c r="D46" s="696" t="s">
        <v>624</v>
      </c>
      <c r="E46" s="696" t="s">
        <v>33</v>
      </c>
      <c r="F46" s="696" t="s">
        <v>624</v>
      </c>
      <c r="G46" s="696" t="s">
        <v>197</v>
      </c>
      <c r="H46" s="696" t="s">
        <v>654</v>
      </c>
      <c r="I46" s="696" t="s">
        <v>14990</v>
      </c>
      <c r="J46" s="701">
        <v>9500000</v>
      </c>
      <c r="K46"/>
      <c r="L46"/>
      <c r="M46"/>
      <c r="N46"/>
      <c r="O46"/>
      <c r="P46"/>
    </row>
    <row r="47" spans="2:16" ht="12.45">
      <c r="B47" s="697">
        <v>4042</v>
      </c>
      <c r="C47" s="696" t="s">
        <v>17369</v>
      </c>
      <c r="D47" s="696" t="s">
        <v>624</v>
      </c>
      <c r="E47" s="696" t="s">
        <v>33</v>
      </c>
      <c r="F47" s="696" t="s">
        <v>624</v>
      </c>
      <c r="G47" s="696" t="s">
        <v>197</v>
      </c>
      <c r="H47" s="696" t="s">
        <v>654</v>
      </c>
      <c r="I47" s="696" t="s">
        <v>17368</v>
      </c>
      <c r="J47" s="701">
        <v>16250000</v>
      </c>
      <c r="K47"/>
      <c r="L47"/>
      <c r="M47"/>
      <c r="N47"/>
      <c r="O47"/>
      <c r="P47"/>
    </row>
    <row r="48" spans="2:16" ht="12.45">
      <c r="B48" s="697">
        <v>4043</v>
      </c>
      <c r="C48" s="696" t="s">
        <v>17372</v>
      </c>
      <c r="D48" s="696" t="s">
        <v>624</v>
      </c>
      <c r="E48" s="696" t="s">
        <v>33</v>
      </c>
      <c r="F48" s="696" t="s">
        <v>624</v>
      </c>
      <c r="G48" s="696" t="s">
        <v>197</v>
      </c>
      <c r="H48" s="696" t="s">
        <v>654</v>
      </c>
      <c r="I48" s="696" t="s">
        <v>17371</v>
      </c>
      <c r="J48" s="701">
        <v>18625000</v>
      </c>
      <c r="K48"/>
      <c r="L48"/>
      <c r="M48"/>
      <c r="N48"/>
      <c r="O48"/>
      <c r="P48"/>
    </row>
    <row r="49" spans="2:16" ht="12.45">
      <c r="B49" s="697">
        <v>4044</v>
      </c>
      <c r="C49" s="696" t="s">
        <v>17375</v>
      </c>
      <c r="D49" s="696" t="s">
        <v>624</v>
      </c>
      <c r="E49" s="696" t="s">
        <v>33</v>
      </c>
      <c r="F49" s="696" t="s">
        <v>624</v>
      </c>
      <c r="G49" s="696" t="s">
        <v>197</v>
      </c>
      <c r="H49" s="696" t="s">
        <v>654</v>
      </c>
      <c r="I49" s="696" t="s">
        <v>17374</v>
      </c>
      <c r="J49" s="701">
        <v>21500000</v>
      </c>
      <c r="K49"/>
      <c r="L49"/>
      <c r="M49"/>
      <c r="N49"/>
      <c r="O49"/>
      <c r="P49"/>
    </row>
    <row r="50" spans="2:16" ht="12.45">
      <c r="B50" s="697">
        <v>4045</v>
      </c>
      <c r="C50" s="698" t="s">
        <v>17378</v>
      </c>
      <c r="D50" s="698" t="s">
        <v>624</v>
      </c>
      <c r="E50" s="698" t="s">
        <v>33</v>
      </c>
      <c r="F50" s="698" t="s">
        <v>624</v>
      </c>
      <c r="G50" s="698" t="s">
        <v>197</v>
      </c>
      <c r="H50" s="698" t="s">
        <v>654</v>
      </c>
      <c r="I50" s="698" t="s">
        <v>17377</v>
      </c>
      <c r="J50" s="701">
        <v>24750000</v>
      </c>
      <c r="K50"/>
      <c r="L50"/>
      <c r="M50"/>
      <c r="N50"/>
      <c r="O50"/>
      <c r="P50"/>
    </row>
    <row r="51" spans="2:16" ht="12.45">
      <c r="B51"/>
      <c r="C51"/>
      <c r="D51"/>
      <c r="E51"/>
      <c r="F51"/>
      <c r="G51"/>
      <c r="H51"/>
      <c r="I51"/>
      <c r="J51"/>
      <c r="K51"/>
      <c r="L51"/>
      <c r="M51"/>
      <c r="N51"/>
      <c r="O51"/>
      <c r="P51"/>
    </row>
    <row r="52" spans="2:16" ht="12.45">
      <c r="B52"/>
      <c r="C52"/>
      <c r="D52"/>
      <c r="E52"/>
      <c r="F52"/>
      <c r="G52"/>
      <c r="H52"/>
      <c r="I52"/>
      <c r="J52"/>
      <c r="K52"/>
      <c r="L52"/>
      <c r="M52"/>
      <c r="N52"/>
      <c r="O52"/>
      <c r="P52"/>
    </row>
    <row r="53" spans="2:16" ht="12.45">
      <c r="B53"/>
      <c r="C53"/>
      <c r="D53"/>
      <c r="E53"/>
      <c r="F53"/>
      <c r="G53"/>
      <c r="H53"/>
      <c r="I53"/>
      <c r="J53"/>
      <c r="K53"/>
      <c r="L53"/>
      <c r="M53"/>
      <c r="N53"/>
      <c r="O53"/>
      <c r="P53"/>
    </row>
    <row r="54" spans="2:16" ht="12.45">
      <c r="B54"/>
      <c r="C54"/>
      <c r="D54"/>
      <c r="E54"/>
      <c r="F54"/>
      <c r="G54"/>
      <c r="H54"/>
      <c r="I54"/>
      <c r="J54"/>
      <c r="K54"/>
      <c r="L54"/>
      <c r="M54"/>
      <c r="N54"/>
      <c r="O54"/>
      <c r="P54"/>
    </row>
    <row r="55" spans="2:16" ht="12.45">
      <c r="B55"/>
      <c r="C55"/>
      <c r="D55"/>
      <c r="E55"/>
      <c r="F55"/>
      <c r="G55"/>
      <c r="H55"/>
      <c r="I55"/>
      <c r="J55"/>
      <c r="K55"/>
      <c r="L55"/>
      <c r="M55"/>
      <c r="N55"/>
      <c r="O55"/>
      <c r="P55"/>
    </row>
    <row r="56" spans="2:16" ht="12.45">
      <c r="B56"/>
      <c r="C56"/>
      <c r="D56"/>
      <c r="E56"/>
      <c r="F56"/>
      <c r="G56"/>
      <c r="H56"/>
      <c r="I56"/>
      <c r="J56"/>
      <c r="K56"/>
      <c r="L56"/>
      <c r="M56"/>
      <c r="N56"/>
      <c r="O56"/>
      <c r="P56"/>
    </row>
    <row r="57" spans="2:16" ht="12.45">
      <c r="B57"/>
      <c r="C57"/>
      <c r="D57"/>
      <c r="E57"/>
      <c r="F57"/>
      <c r="G57"/>
      <c r="H57"/>
      <c r="I57"/>
      <c r="J57"/>
      <c r="K57"/>
      <c r="L57"/>
      <c r="M57"/>
      <c r="N57"/>
      <c r="O57"/>
      <c r="P57"/>
    </row>
    <row r="58" spans="2:16" ht="12.45">
      <c r="B58"/>
      <c r="C58"/>
      <c r="D58"/>
      <c r="E58"/>
      <c r="F58"/>
      <c r="G58"/>
      <c r="H58"/>
      <c r="I58"/>
      <c r="J58"/>
      <c r="K58"/>
      <c r="L58"/>
      <c r="M58"/>
      <c r="N58"/>
      <c r="O58"/>
      <c r="P58"/>
    </row>
    <row r="59" spans="2:16" ht="12.45">
      <c r="B59"/>
      <c r="C59"/>
      <c r="D59"/>
      <c r="E59"/>
      <c r="F59"/>
      <c r="G59"/>
      <c r="H59"/>
      <c r="I59"/>
      <c r="J59"/>
      <c r="K59"/>
      <c r="L59"/>
      <c r="M59"/>
      <c r="N59"/>
      <c r="O59"/>
      <c r="P59"/>
    </row>
    <row r="60" spans="2:16" ht="12.45">
      <c r="B60"/>
      <c r="C60"/>
      <c r="D60"/>
      <c r="E60"/>
      <c r="F60"/>
      <c r="G60"/>
      <c r="H60"/>
      <c r="I60"/>
      <c r="J60"/>
      <c r="K60"/>
      <c r="L60"/>
      <c r="M60"/>
      <c r="N60"/>
      <c r="O60"/>
      <c r="P60"/>
    </row>
    <row r="61" spans="2:16" ht="12.45">
      <c r="B61"/>
      <c r="C61"/>
      <c r="D61"/>
      <c r="E61"/>
      <c r="F61"/>
      <c r="G61"/>
      <c r="H61"/>
      <c r="I61"/>
      <c r="J61"/>
      <c r="K61"/>
      <c r="L61"/>
      <c r="M61"/>
      <c r="N61"/>
      <c r="O61"/>
      <c r="P61"/>
    </row>
    <row r="62" spans="2:16" ht="12.45">
      <c r="B62"/>
      <c r="C62"/>
      <c r="D62"/>
      <c r="E62"/>
      <c r="F62"/>
      <c r="G62"/>
      <c r="H62"/>
      <c r="I62"/>
      <c r="J62"/>
      <c r="K62"/>
      <c r="L62"/>
      <c r="M62"/>
      <c r="N62"/>
      <c r="O62"/>
      <c r="P62"/>
    </row>
    <row r="63" spans="2:16" ht="12.45">
      <c r="B63"/>
      <c r="C63"/>
      <c r="D63"/>
      <c r="E63"/>
      <c r="F63"/>
      <c r="G63"/>
      <c r="H63"/>
      <c r="I63"/>
      <c r="J63"/>
      <c r="K63"/>
      <c r="L63"/>
      <c r="M63"/>
      <c r="N63"/>
      <c r="O63"/>
      <c r="P63"/>
    </row>
    <row r="64" spans="2:16" ht="12.45">
      <c r="B64"/>
      <c r="C64"/>
      <c r="D64"/>
      <c r="E64"/>
      <c r="F64"/>
      <c r="G64"/>
      <c r="H64"/>
      <c r="I64"/>
      <c r="J64"/>
      <c r="K64"/>
      <c r="L64"/>
      <c r="M64"/>
      <c r="N64"/>
      <c r="O64"/>
      <c r="P64"/>
    </row>
    <row r="65" spans="2:16" ht="12.45">
      <c r="B65"/>
      <c r="C65"/>
      <c r="D65"/>
      <c r="E65"/>
      <c r="F65"/>
      <c r="G65"/>
      <c r="H65"/>
      <c r="I65"/>
      <c r="J65"/>
      <c r="K65"/>
      <c r="L65"/>
      <c r="M65"/>
      <c r="N65"/>
      <c r="O65"/>
      <c r="P65"/>
    </row>
    <row r="66" spans="2:16" ht="12.45">
      <c r="B66"/>
      <c r="C66"/>
      <c r="D66"/>
      <c r="E66"/>
      <c r="F66"/>
      <c r="G66"/>
      <c r="H66"/>
      <c r="I66"/>
      <c r="J66"/>
      <c r="K66"/>
      <c r="L66"/>
      <c r="M66"/>
      <c r="N66"/>
      <c r="O66"/>
      <c r="P66"/>
    </row>
    <row r="67" spans="2:16" ht="12.45">
      <c r="B67"/>
      <c r="C67"/>
      <c r="D67"/>
      <c r="E67"/>
      <c r="F67"/>
      <c r="G67"/>
      <c r="H67"/>
      <c r="I67"/>
      <c r="J67"/>
      <c r="K67"/>
      <c r="L67"/>
      <c r="M67"/>
      <c r="N67"/>
      <c r="O67"/>
      <c r="P67"/>
    </row>
    <row r="68" spans="2:16" ht="12.45">
      <c r="B68"/>
      <c r="C68"/>
      <c r="D68"/>
      <c r="E68"/>
      <c r="F68"/>
      <c r="G68"/>
      <c r="H68"/>
      <c r="I68"/>
      <c r="J68"/>
      <c r="K68"/>
      <c r="L68"/>
      <c r="M68"/>
      <c r="N68"/>
      <c r="O68"/>
      <c r="P68"/>
    </row>
    <row r="69" spans="2:16" ht="12.45">
      <c r="B69"/>
      <c r="C69"/>
      <c r="D69"/>
      <c r="E69"/>
      <c r="F69"/>
      <c r="G69"/>
      <c r="H69"/>
      <c r="I69"/>
      <c r="J69"/>
      <c r="K69"/>
      <c r="L69"/>
      <c r="M69"/>
      <c r="N69"/>
      <c r="O69"/>
      <c r="P69"/>
    </row>
    <row r="70" spans="2:16" ht="12.45">
      <c r="B70"/>
      <c r="C70"/>
      <c r="D70"/>
      <c r="E70"/>
      <c r="F70"/>
      <c r="G70"/>
      <c r="H70"/>
      <c r="I70"/>
      <c r="J70"/>
      <c r="K70"/>
      <c r="L70"/>
      <c r="M70"/>
      <c r="N70"/>
      <c r="O70"/>
      <c r="P70"/>
    </row>
    <row r="71" spans="2:16" ht="12.45">
      <c r="B71"/>
      <c r="C71"/>
      <c r="D71"/>
      <c r="E71"/>
      <c r="F71"/>
      <c r="G71"/>
      <c r="H71"/>
      <c r="I71"/>
      <c r="J71"/>
      <c r="K71"/>
      <c r="L71"/>
      <c r="M71"/>
      <c r="N71"/>
      <c r="O71"/>
      <c r="P71"/>
    </row>
    <row r="72" spans="2:16" ht="12.45">
      <c r="B72"/>
      <c r="C72"/>
      <c r="D72"/>
      <c r="E72"/>
      <c r="F72"/>
      <c r="G72"/>
      <c r="H72"/>
      <c r="I72"/>
      <c r="J72"/>
      <c r="K72"/>
      <c r="L72"/>
      <c r="M72"/>
      <c r="N72"/>
      <c r="O72"/>
      <c r="P72"/>
    </row>
    <row r="73" spans="2:16" ht="12.45">
      <c r="B73"/>
      <c r="C73"/>
      <c r="D73"/>
      <c r="E73"/>
      <c r="F73"/>
      <c r="G73"/>
      <c r="H73"/>
      <c r="I73"/>
      <c r="J73"/>
      <c r="K73"/>
      <c r="L73"/>
      <c r="M73"/>
      <c r="N73"/>
      <c r="O73"/>
      <c r="P73"/>
    </row>
    <row r="74" spans="2:16" ht="12.45">
      <c r="B74"/>
      <c r="C74"/>
      <c r="D74"/>
      <c r="E74"/>
      <c r="F74"/>
      <c r="G74"/>
      <c r="H74"/>
      <c r="I74"/>
      <c r="J74"/>
      <c r="K74"/>
      <c r="L74"/>
      <c r="M74"/>
      <c r="N74"/>
      <c r="O74"/>
      <c r="P74"/>
    </row>
    <row r="75" spans="2:16" ht="12.45">
      <c r="B75"/>
      <c r="C75"/>
      <c r="D75"/>
      <c r="E75"/>
      <c r="F75"/>
      <c r="G75"/>
      <c r="H75"/>
      <c r="I75"/>
      <c r="J75"/>
      <c r="K75"/>
      <c r="L75"/>
      <c r="M75"/>
      <c r="N75"/>
      <c r="O75"/>
      <c r="P75"/>
    </row>
    <row r="76" spans="2:16" ht="12.45">
      <c r="B76"/>
      <c r="C76"/>
      <c r="D76"/>
      <c r="E76"/>
      <c r="F76"/>
      <c r="G76"/>
      <c r="H76"/>
      <c r="I76"/>
      <c r="J76"/>
      <c r="K76"/>
      <c r="L76"/>
      <c r="M76"/>
      <c r="N76"/>
      <c r="O76"/>
      <c r="P76"/>
    </row>
    <row r="77" spans="2:16" ht="12.45">
      <c r="B77"/>
      <c r="C77"/>
      <c r="D77"/>
      <c r="E77"/>
      <c r="F77"/>
      <c r="G77"/>
      <c r="H77"/>
      <c r="I77"/>
      <c r="J77"/>
      <c r="K77"/>
      <c r="L77"/>
      <c r="M77"/>
      <c r="N77"/>
      <c r="O77"/>
      <c r="P77"/>
    </row>
    <row r="78" spans="2:16" ht="12.45">
      <c r="B78"/>
      <c r="C78"/>
      <c r="D78"/>
      <c r="E78"/>
      <c r="F78"/>
      <c r="G78"/>
      <c r="H78"/>
      <c r="I78"/>
      <c r="J78"/>
      <c r="K78"/>
      <c r="L78"/>
      <c r="M78"/>
      <c r="N78"/>
      <c r="O78"/>
      <c r="P78"/>
    </row>
    <row r="79" spans="2:16" ht="12.45">
      <c r="B79"/>
      <c r="C79"/>
      <c r="D79"/>
      <c r="E79"/>
      <c r="F79"/>
      <c r="G79"/>
      <c r="H79"/>
      <c r="I79"/>
      <c r="J79"/>
      <c r="K79"/>
      <c r="L79"/>
      <c r="M79"/>
      <c r="N79"/>
      <c r="O79"/>
      <c r="P79"/>
    </row>
    <row r="80" spans="2:16" ht="12.45">
      <c r="B80"/>
      <c r="C80"/>
      <c r="D80"/>
      <c r="E80"/>
      <c r="F80"/>
      <c r="G80"/>
      <c r="H80"/>
      <c r="I80"/>
      <c r="J80"/>
      <c r="K80"/>
      <c r="L80"/>
      <c r="M80"/>
      <c r="N80"/>
      <c r="O80"/>
      <c r="P80"/>
    </row>
    <row r="81" spans="2:16" ht="12.45">
      <c r="B81"/>
      <c r="C81"/>
      <c r="D81"/>
      <c r="E81"/>
      <c r="F81"/>
      <c r="G81"/>
      <c r="H81"/>
      <c r="I81"/>
      <c r="J81"/>
      <c r="K81"/>
      <c r="L81"/>
      <c r="M81"/>
      <c r="N81"/>
      <c r="O81"/>
      <c r="P81"/>
    </row>
    <row r="82" spans="2:16" ht="12.45">
      <c r="B82"/>
      <c r="C82"/>
      <c r="D82"/>
      <c r="E82"/>
      <c r="F82"/>
      <c r="G82"/>
      <c r="H82"/>
      <c r="I82"/>
      <c r="J82"/>
      <c r="K82"/>
      <c r="L82"/>
      <c r="M82"/>
      <c r="N82"/>
      <c r="O82"/>
      <c r="P82"/>
    </row>
    <row r="83" spans="2:16" ht="12.45">
      <c r="B83"/>
      <c r="C83"/>
      <c r="D83"/>
      <c r="E83"/>
      <c r="F83"/>
      <c r="G83"/>
      <c r="H83"/>
      <c r="I83"/>
      <c r="J83"/>
      <c r="K83"/>
      <c r="L83"/>
      <c r="M83"/>
      <c r="N83"/>
      <c r="O83"/>
      <c r="P83"/>
    </row>
    <row r="84" spans="2:16" ht="12.45">
      <c r="B84"/>
      <c r="C84"/>
      <c r="D84"/>
      <c r="E84"/>
      <c r="F84"/>
      <c r="G84"/>
      <c r="H84"/>
      <c r="I84"/>
      <c r="J84"/>
      <c r="K84"/>
      <c r="L84"/>
      <c r="M84"/>
      <c r="N84"/>
      <c r="O84"/>
      <c r="P84"/>
    </row>
    <row r="85" spans="2:16" ht="12.45">
      <c r="B85"/>
      <c r="C85"/>
      <c r="D85"/>
      <c r="E85"/>
      <c r="F85"/>
      <c r="G85"/>
      <c r="H85"/>
      <c r="I85"/>
      <c r="J85"/>
      <c r="K85"/>
      <c r="L85"/>
      <c r="M85"/>
      <c r="N85"/>
      <c r="O85"/>
      <c r="P85"/>
    </row>
    <row r="86" spans="2:16" ht="12.45">
      <c r="B86"/>
      <c r="C86"/>
      <c r="D86"/>
      <c r="E86"/>
      <c r="F86"/>
      <c r="G86"/>
      <c r="H86"/>
      <c r="I86"/>
      <c r="J86"/>
      <c r="K86"/>
      <c r="L86"/>
      <c r="M86"/>
      <c r="N86"/>
      <c r="O86"/>
      <c r="P86"/>
    </row>
    <row r="87" spans="2:16" ht="12.45">
      <c r="B87"/>
      <c r="C87"/>
      <c r="D87"/>
      <c r="E87"/>
      <c r="F87"/>
      <c r="G87"/>
      <c r="H87"/>
      <c r="I87"/>
      <c r="J87"/>
      <c r="K87"/>
      <c r="L87"/>
      <c r="M87"/>
      <c r="N87"/>
      <c r="O87"/>
      <c r="P87"/>
    </row>
    <row r="88" spans="2:16" ht="12.45">
      <c r="B88"/>
      <c r="C88"/>
      <c r="D88"/>
      <c r="E88"/>
      <c r="F88"/>
      <c r="G88"/>
      <c r="H88"/>
      <c r="I88"/>
      <c r="J88"/>
      <c r="K88"/>
      <c r="L88"/>
      <c r="M88"/>
      <c r="N88"/>
      <c r="O88"/>
      <c r="P88"/>
    </row>
    <row r="89" spans="2:16" ht="12.45">
      <c r="B89"/>
      <c r="C89"/>
      <c r="D89"/>
      <c r="E89"/>
      <c r="F89"/>
      <c r="G89"/>
      <c r="H89"/>
      <c r="I89"/>
      <c r="J89"/>
      <c r="K89"/>
      <c r="L89"/>
      <c r="M89"/>
      <c r="N89"/>
      <c r="O89"/>
      <c r="P89"/>
    </row>
    <row r="90" spans="2:16" ht="12.45">
      <c r="B90"/>
      <c r="C90"/>
      <c r="D90"/>
      <c r="E90"/>
      <c r="F90"/>
      <c r="G90"/>
      <c r="H90"/>
      <c r="I90"/>
      <c r="J90"/>
      <c r="K90"/>
      <c r="L90"/>
      <c r="M90"/>
      <c r="N90"/>
      <c r="O90"/>
      <c r="P90"/>
    </row>
    <row r="91" spans="2:16" ht="12.45">
      <c r="B91"/>
      <c r="C91"/>
      <c r="D91"/>
      <c r="E91"/>
      <c r="F91"/>
      <c r="G91"/>
      <c r="H91"/>
      <c r="I91"/>
      <c r="J91"/>
      <c r="K91"/>
      <c r="L91"/>
      <c r="M91"/>
      <c r="N91"/>
      <c r="O91"/>
      <c r="P91"/>
    </row>
    <row r="92" spans="2:16" ht="12.45">
      <c r="B92"/>
      <c r="C92"/>
      <c r="D92"/>
      <c r="E92"/>
      <c r="F92"/>
      <c r="G92"/>
      <c r="H92"/>
      <c r="I92"/>
      <c r="J92"/>
      <c r="K92"/>
      <c r="L92"/>
      <c r="M92"/>
      <c r="N92"/>
      <c r="O92"/>
      <c r="P92"/>
    </row>
    <row r="93" spans="2:16" ht="12.45">
      <c r="B93"/>
      <c r="C93"/>
      <c r="D93"/>
      <c r="E93"/>
      <c r="F93"/>
      <c r="G93"/>
      <c r="H93"/>
      <c r="I93"/>
      <c r="J93"/>
      <c r="K93"/>
      <c r="L93"/>
      <c r="M93"/>
      <c r="N93"/>
      <c r="O93"/>
      <c r="P93"/>
    </row>
    <row r="94" spans="2:16" ht="12.45">
      <c r="B94"/>
      <c r="C94"/>
      <c r="D94"/>
      <c r="E94"/>
      <c r="F94"/>
      <c r="G94"/>
      <c r="H94"/>
      <c r="I94"/>
      <c r="J94"/>
      <c r="K94"/>
      <c r="L94"/>
      <c r="M94"/>
      <c r="N94"/>
      <c r="O94"/>
      <c r="P94"/>
    </row>
    <row r="95" spans="2:16" ht="12.45">
      <c r="B95"/>
      <c r="C95"/>
      <c r="D95"/>
      <c r="E95"/>
      <c r="F95"/>
      <c r="G95"/>
      <c r="H95"/>
      <c r="I95"/>
      <c r="J95"/>
      <c r="K95"/>
      <c r="L95"/>
      <c r="M95"/>
      <c r="N95"/>
      <c r="O95"/>
      <c r="P95"/>
    </row>
    <row r="96" spans="2:16" ht="12.45">
      <c r="B96"/>
      <c r="C96"/>
      <c r="D96"/>
      <c r="E96"/>
      <c r="F96"/>
      <c r="G96"/>
      <c r="H96"/>
      <c r="I96"/>
      <c r="J96"/>
      <c r="K96"/>
      <c r="L96"/>
      <c r="M96"/>
      <c r="N96"/>
      <c r="O96"/>
      <c r="P96"/>
    </row>
    <row r="97" spans="2:16" ht="12.45">
      <c r="B97"/>
      <c r="C97"/>
      <c r="D97"/>
      <c r="E97"/>
      <c r="F97"/>
      <c r="G97"/>
      <c r="H97"/>
      <c r="I97"/>
      <c r="J97"/>
      <c r="K97"/>
      <c r="L97"/>
      <c r="M97"/>
      <c r="N97"/>
      <c r="O97"/>
      <c r="P97"/>
    </row>
    <row r="98" spans="2:16" ht="12.45">
      <c r="B98"/>
      <c r="C98"/>
      <c r="D98"/>
      <c r="E98"/>
      <c r="F98"/>
      <c r="G98"/>
      <c r="H98"/>
      <c r="I98"/>
      <c r="J98"/>
      <c r="K98"/>
      <c r="L98"/>
      <c r="M98"/>
      <c r="N98"/>
      <c r="O98"/>
      <c r="P98"/>
    </row>
    <row r="99" spans="2:16" ht="12.45">
      <c r="B99"/>
      <c r="C99"/>
      <c r="D99"/>
      <c r="E99"/>
      <c r="F99"/>
      <c r="G99"/>
      <c r="H99"/>
      <c r="I99"/>
      <c r="J99"/>
      <c r="K99"/>
      <c r="L99"/>
      <c r="M99"/>
      <c r="N99"/>
      <c r="O99"/>
      <c r="P99"/>
    </row>
    <row r="100" spans="2:16" ht="12.45">
      <c r="B100"/>
      <c r="C100"/>
      <c r="D100"/>
      <c r="E100"/>
      <c r="F100"/>
      <c r="G100"/>
      <c r="H100"/>
      <c r="I100"/>
      <c r="J100"/>
      <c r="K100"/>
      <c r="L100"/>
      <c r="M100"/>
      <c r="N100"/>
      <c r="O100"/>
      <c r="P100"/>
    </row>
    <row r="101" spans="2:16" ht="12.45">
      <c r="B101"/>
      <c r="C101"/>
      <c r="D101"/>
      <c r="E101"/>
      <c r="F101"/>
      <c r="G101"/>
      <c r="H101"/>
      <c r="I101"/>
      <c r="J101"/>
      <c r="K101"/>
      <c r="L101"/>
      <c r="M101"/>
      <c r="N101"/>
      <c r="O101"/>
      <c r="P101"/>
    </row>
    <row r="102" spans="2:16" ht="12.45">
      <c r="B102"/>
      <c r="C102"/>
      <c r="D102"/>
      <c r="E102"/>
      <c r="F102"/>
      <c r="G102"/>
      <c r="H102"/>
      <c r="I102"/>
      <c r="J102"/>
      <c r="K102"/>
      <c r="L102"/>
      <c r="M102"/>
      <c r="N102"/>
      <c r="O102"/>
      <c r="P102"/>
    </row>
    <row r="103" spans="2:16" ht="12.45">
      <c r="B103"/>
      <c r="C103"/>
      <c r="D103"/>
      <c r="E103"/>
      <c r="F103"/>
      <c r="G103"/>
      <c r="H103"/>
      <c r="I103"/>
      <c r="J103"/>
      <c r="K103"/>
      <c r="L103"/>
      <c r="M103"/>
      <c r="N103"/>
      <c r="O103"/>
      <c r="P103"/>
    </row>
    <row r="104" spans="2:16" ht="12.45">
      <c r="B104"/>
      <c r="C104"/>
      <c r="D104"/>
      <c r="E104"/>
      <c r="F104"/>
      <c r="G104"/>
      <c r="H104"/>
      <c r="I104"/>
      <c r="J104"/>
      <c r="K104"/>
      <c r="L104"/>
      <c r="M104"/>
      <c r="N104"/>
      <c r="O104"/>
      <c r="P104"/>
    </row>
    <row r="105" spans="2:16" ht="12.45">
      <c r="B105"/>
      <c r="C105"/>
      <c r="D105"/>
      <c r="E105"/>
      <c r="F105"/>
      <c r="G105"/>
      <c r="H105"/>
      <c r="I105"/>
      <c r="J105"/>
      <c r="K105"/>
      <c r="L105"/>
      <c r="M105"/>
      <c r="N105"/>
      <c r="O105"/>
      <c r="P105"/>
    </row>
    <row r="106" spans="2:16" ht="12.45">
      <c r="B106"/>
      <c r="C106"/>
      <c r="D106"/>
      <c r="E106"/>
      <c r="F106"/>
      <c r="G106"/>
      <c r="H106"/>
      <c r="I106"/>
      <c r="J106"/>
      <c r="K106"/>
      <c r="L106"/>
      <c r="M106"/>
      <c r="N106"/>
      <c r="O106"/>
      <c r="P106"/>
    </row>
    <row r="107" spans="2:16" ht="12.45">
      <c r="B107"/>
      <c r="C107"/>
      <c r="D107"/>
      <c r="E107"/>
      <c r="F107"/>
      <c r="G107"/>
      <c r="H107"/>
      <c r="I107"/>
      <c r="J107"/>
      <c r="K107"/>
      <c r="L107"/>
      <c r="M107"/>
      <c r="N107"/>
      <c r="O107"/>
      <c r="P107"/>
    </row>
    <row r="108" spans="2:16" ht="12.45">
      <c r="B108"/>
      <c r="C108"/>
      <c r="D108"/>
      <c r="E108"/>
      <c r="F108"/>
      <c r="G108"/>
      <c r="H108"/>
      <c r="I108"/>
      <c r="J108"/>
      <c r="K108"/>
      <c r="L108"/>
      <c r="M108"/>
      <c r="N108"/>
      <c r="O108"/>
      <c r="P108"/>
    </row>
    <row r="109" spans="2:16" ht="12.45">
      <c r="B109"/>
      <c r="C109"/>
      <c r="D109"/>
      <c r="E109"/>
      <c r="F109"/>
      <c r="G109"/>
      <c r="H109"/>
      <c r="I109"/>
      <c r="J109"/>
      <c r="K109"/>
      <c r="L109"/>
      <c r="M109"/>
      <c r="N109"/>
      <c r="O109"/>
      <c r="P109"/>
    </row>
    <row r="110" spans="2:16" ht="12.45">
      <c r="B110"/>
      <c r="C110"/>
      <c r="D110"/>
      <c r="E110"/>
      <c r="F110"/>
      <c r="G110"/>
      <c r="H110"/>
      <c r="I110"/>
      <c r="J110"/>
      <c r="K110"/>
      <c r="L110"/>
      <c r="M110"/>
      <c r="N110"/>
      <c r="O110"/>
      <c r="P110"/>
    </row>
    <row r="111" spans="2:16" ht="12.45">
      <c r="B111"/>
      <c r="C111"/>
      <c r="D111"/>
      <c r="E111"/>
      <c r="F111"/>
      <c r="G111"/>
      <c r="H111"/>
      <c r="I111"/>
      <c r="J111"/>
      <c r="K111"/>
      <c r="L111"/>
      <c r="M111"/>
      <c r="N111"/>
      <c r="O111"/>
      <c r="P111"/>
    </row>
    <row r="112" spans="2:16" ht="12.45">
      <c r="B112"/>
      <c r="C112"/>
      <c r="D112"/>
      <c r="E112"/>
      <c r="F112"/>
      <c r="G112"/>
      <c r="H112"/>
      <c r="I112"/>
      <c r="J112"/>
      <c r="K112"/>
      <c r="L112"/>
      <c r="M112"/>
      <c r="N112"/>
      <c r="O112"/>
      <c r="P112"/>
    </row>
    <row r="113" spans="2:16" ht="12.45">
      <c r="B113"/>
      <c r="C113"/>
      <c r="D113"/>
      <c r="E113"/>
      <c r="F113"/>
      <c r="G113"/>
      <c r="H113"/>
      <c r="I113"/>
      <c r="J113"/>
      <c r="K113"/>
      <c r="L113"/>
      <c r="M113"/>
      <c r="N113"/>
      <c r="O113"/>
      <c r="P113"/>
    </row>
    <row r="114" spans="2:16" ht="12.45">
      <c r="B114"/>
      <c r="C114"/>
      <c r="D114"/>
      <c r="E114"/>
      <c r="F114"/>
      <c r="G114"/>
      <c r="H114"/>
      <c r="I114"/>
      <c r="J114"/>
      <c r="K114"/>
      <c r="L114"/>
      <c r="M114"/>
      <c r="N114"/>
      <c r="O114"/>
      <c r="P114"/>
    </row>
    <row r="115" spans="2:16" ht="12.45">
      <c r="B115"/>
      <c r="C115"/>
      <c r="D115"/>
      <c r="E115"/>
      <c r="F115"/>
      <c r="G115"/>
      <c r="H115"/>
      <c r="I115"/>
      <c r="J115"/>
      <c r="K115"/>
      <c r="L115"/>
      <c r="M115"/>
      <c r="N115"/>
      <c r="O115"/>
      <c r="P115"/>
    </row>
    <row r="116" spans="2:16" ht="12.45">
      <c r="B116"/>
      <c r="C116"/>
      <c r="D116"/>
      <c r="E116"/>
      <c r="F116"/>
      <c r="G116"/>
      <c r="H116"/>
      <c r="I116"/>
      <c r="J116"/>
      <c r="K116"/>
      <c r="L116"/>
      <c r="M116"/>
      <c r="N116"/>
      <c r="O116"/>
      <c r="P116"/>
    </row>
    <row r="117" spans="2:16" ht="12.45">
      <c r="B117"/>
      <c r="C117"/>
      <c r="D117"/>
      <c r="E117"/>
      <c r="F117"/>
      <c r="G117"/>
      <c r="H117"/>
      <c r="I117"/>
      <c r="J117"/>
      <c r="K117"/>
      <c r="L117"/>
      <c r="M117"/>
      <c r="N117"/>
      <c r="O117"/>
      <c r="P117"/>
    </row>
    <row r="118" spans="2:16" ht="12.45">
      <c r="B118"/>
      <c r="C118"/>
      <c r="D118"/>
      <c r="E118"/>
      <c r="F118"/>
      <c r="G118"/>
      <c r="H118"/>
      <c r="I118"/>
      <c r="J118"/>
      <c r="K118"/>
      <c r="L118"/>
      <c r="M118"/>
      <c r="N118"/>
      <c r="O118"/>
      <c r="P118"/>
    </row>
    <row r="119" spans="2:16" ht="12.45">
      <c r="B119"/>
      <c r="C119"/>
      <c r="D119"/>
      <c r="E119"/>
      <c r="F119"/>
      <c r="G119"/>
      <c r="H119"/>
      <c r="I119"/>
      <c r="J119"/>
      <c r="K119"/>
      <c r="L119"/>
      <c r="M119"/>
      <c r="N119"/>
      <c r="O119"/>
      <c r="P119"/>
    </row>
    <row r="120" spans="2:16" ht="12.45">
      <c r="B120"/>
      <c r="C120"/>
      <c r="D120"/>
      <c r="E120"/>
      <c r="F120"/>
      <c r="G120"/>
      <c r="H120"/>
      <c r="I120"/>
      <c r="J120"/>
      <c r="K120"/>
      <c r="L120"/>
      <c r="M120"/>
      <c r="N120"/>
      <c r="O120"/>
      <c r="P120"/>
    </row>
    <row r="121" spans="2:16" ht="12.45">
      <c r="B121"/>
      <c r="C121"/>
      <c r="D121"/>
      <c r="E121"/>
      <c r="F121"/>
      <c r="G121"/>
      <c r="H121"/>
      <c r="I121"/>
      <c r="J121"/>
      <c r="K121"/>
      <c r="L121"/>
      <c r="M121"/>
      <c r="N121"/>
      <c r="O121"/>
      <c r="P121"/>
    </row>
    <row r="122" spans="2:16" ht="12.45">
      <c r="B122"/>
      <c r="C122"/>
      <c r="D122"/>
      <c r="E122"/>
      <c r="F122"/>
      <c r="G122"/>
      <c r="H122"/>
      <c r="I122"/>
      <c r="J122"/>
      <c r="K122"/>
      <c r="L122"/>
      <c r="M122"/>
      <c r="N122"/>
      <c r="O122"/>
      <c r="P122"/>
    </row>
    <row r="123" spans="2:16" ht="12.45">
      <c r="B123"/>
      <c r="C123"/>
      <c r="D123"/>
      <c r="E123"/>
      <c r="F123"/>
      <c r="G123"/>
      <c r="H123"/>
      <c r="I123"/>
      <c r="J123"/>
      <c r="K123"/>
      <c r="L123"/>
      <c r="M123"/>
      <c r="N123"/>
      <c r="O123"/>
      <c r="P123"/>
    </row>
    <row r="124" spans="2:16" ht="12.45">
      <c r="B124"/>
      <c r="C124"/>
      <c r="D124"/>
      <c r="E124"/>
      <c r="F124"/>
      <c r="G124"/>
      <c r="H124"/>
      <c r="I124"/>
      <c r="J124"/>
      <c r="K124"/>
      <c r="L124"/>
      <c r="M124"/>
      <c r="N124"/>
      <c r="O124"/>
      <c r="P124"/>
    </row>
    <row r="125" spans="2:16" ht="12.45">
      <c r="B125"/>
      <c r="C125"/>
      <c r="D125"/>
      <c r="E125"/>
      <c r="F125"/>
      <c r="G125"/>
      <c r="H125"/>
      <c r="I125"/>
      <c r="J125"/>
      <c r="K125"/>
      <c r="L125"/>
      <c r="M125"/>
      <c r="N125"/>
      <c r="O125"/>
      <c r="P125"/>
    </row>
    <row r="126" spans="2:16" ht="12.45">
      <c r="B126"/>
      <c r="C126"/>
      <c r="D126"/>
      <c r="E126"/>
      <c r="F126"/>
      <c r="G126"/>
      <c r="H126"/>
      <c r="I126"/>
      <c r="J126"/>
      <c r="K126"/>
      <c r="L126"/>
      <c r="M126"/>
      <c r="N126"/>
      <c r="O126"/>
      <c r="P126"/>
    </row>
    <row r="127" spans="2:16" ht="12.45">
      <c r="B127"/>
      <c r="C127"/>
      <c r="D127"/>
      <c r="E127"/>
      <c r="F127"/>
      <c r="G127"/>
      <c r="H127"/>
      <c r="I127"/>
      <c r="J127"/>
      <c r="K127"/>
      <c r="L127"/>
      <c r="M127"/>
      <c r="N127"/>
      <c r="O127"/>
      <c r="P127"/>
    </row>
    <row r="128" spans="2:16" ht="12.45">
      <c r="B128"/>
      <c r="C128"/>
      <c r="D128"/>
      <c r="E128"/>
      <c r="F128"/>
      <c r="G128"/>
      <c r="H128"/>
      <c r="I128"/>
      <c r="J128"/>
      <c r="K128"/>
      <c r="L128"/>
      <c r="M128"/>
      <c r="N128"/>
      <c r="O128"/>
      <c r="P128"/>
    </row>
    <row r="129" spans="2:16" ht="12.45">
      <c r="B129"/>
      <c r="C129"/>
      <c r="D129"/>
      <c r="E129"/>
      <c r="F129"/>
      <c r="G129"/>
      <c r="H129"/>
      <c r="I129"/>
      <c r="J129"/>
      <c r="K129"/>
      <c r="L129"/>
      <c r="M129"/>
      <c r="N129"/>
      <c r="O129"/>
      <c r="P129"/>
    </row>
    <row r="130" spans="2:16" ht="12.45">
      <c r="B130"/>
      <c r="C130"/>
      <c r="D130"/>
      <c r="E130"/>
      <c r="F130"/>
      <c r="G130"/>
      <c r="H130"/>
      <c r="I130"/>
      <c r="J130"/>
      <c r="K130"/>
      <c r="L130"/>
      <c r="M130"/>
      <c r="N130"/>
      <c r="O130"/>
      <c r="P130"/>
    </row>
    <row r="131" spans="2:16" ht="12.45">
      <c r="B131"/>
      <c r="C131"/>
      <c r="D131"/>
      <c r="E131"/>
      <c r="F131"/>
      <c r="G131"/>
      <c r="H131"/>
      <c r="I131"/>
      <c r="J131"/>
      <c r="K131"/>
      <c r="L131"/>
      <c r="M131"/>
      <c r="N131"/>
      <c r="O131"/>
      <c r="P131"/>
    </row>
    <row r="132" spans="2:16" ht="12.45">
      <c r="B132"/>
      <c r="C132"/>
      <c r="D132"/>
      <c r="E132"/>
      <c r="F132"/>
      <c r="G132"/>
      <c r="H132"/>
      <c r="I132"/>
      <c r="J132"/>
      <c r="K132"/>
      <c r="L132"/>
      <c r="M132"/>
      <c r="N132"/>
      <c r="O132"/>
      <c r="P132"/>
    </row>
    <row r="133" spans="2:16" ht="12.45">
      <c r="B133"/>
      <c r="C133"/>
      <c r="D133"/>
      <c r="E133"/>
      <c r="F133"/>
      <c r="G133"/>
      <c r="H133"/>
      <c r="I133"/>
      <c r="J133"/>
      <c r="K133"/>
      <c r="L133"/>
      <c r="M133"/>
      <c r="N133"/>
      <c r="O133"/>
      <c r="P133"/>
    </row>
    <row r="134" spans="2:16" ht="12.45">
      <c r="B134"/>
      <c r="C134"/>
      <c r="D134"/>
      <c r="E134"/>
      <c r="F134"/>
      <c r="G134"/>
      <c r="H134"/>
      <c r="I134"/>
      <c r="J134"/>
      <c r="K134"/>
      <c r="L134"/>
      <c r="M134"/>
      <c r="N134"/>
      <c r="O134"/>
      <c r="P134"/>
    </row>
    <row r="135" spans="2:16" ht="12.45">
      <c r="B135"/>
      <c r="C135"/>
      <c r="D135"/>
      <c r="E135"/>
      <c r="F135"/>
      <c r="G135"/>
      <c r="H135"/>
      <c r="I135"/>
      <c r="J135"/>
      <c r="K135"/>
      <c r="L135"/>
      <c r="M135"/>
      <c r="N135"/>
      <c r="O135"/>
      <c r="P135"/>
    </row>
    <row r="136" spans="2:16" ht="12.45">
      <c r="B136"/>
      <c r="C136"/>
      <c r="D136"/>
      <c r="E136"/>
      <c r="F136"/>
      <c r="G136"/>
      <c r="H136"/>
      <c r="I136"/>
      <c r="J136"/>
      <c r="K136"/>
      <c r="L136"/>
      <c r="M136"/>
      <c r="N136"/>
      <c r="O136"/>
      <c r="P136"/>
    </row>
    <row r="137" spans="2:16" ht="12.45">
      <c r="B137"/>
      <c r="C137"/>
      <c r="D137"/>
      <c r="E137"/>
      <c r="F137"/>
      <c r="G137"/>
      <c r="H137"/>
      <c r="I137"/>
      <c r="J137"/>
      <c r="K137"/>
      <c r="L137"/>
      <c r="M137"/>
      <c r="N137"/>
      <c r="O137"/>
      <c r="P137"/>
    </row>
    <row r="138" spans="2:16" ht="12.45">
      <c r="B138"/>
      <c r="C138"/>
      <c r="D138"/>
      <c r="E138"/>
      <c r="F138"/>
      <c r="G138"/>
      <c r="H138"/>
      <c r="I138"/>
      <c r="J138"/>
      <c r="K138"/>
      <c r="L138"/>
      <c r="M138"/>
      <c r="N138"/>
      <c r="O138"/>
      <c r="P138"/>
    </row>
    <row r="139" spans="2:16" ht="12.45">
      <c r="B139"/>
      <c r="C139"/>
      <c r="D139"/>
      <c r="E139"/>
      <c r="F139"/>
      <c r="G139"/>
      <c r="H139"/>
      <c r="I139"/>
      <c r="J139"/>
      <c r="K139"/>
      <c r="L139"/>
      <c r="M139"/>
      <c r="N139"/>
      <c r="O139"/>
      <c r="P139"/>
    </row>
    <row r="140" spans="2:16" ht="12.45">
      <c r="B140"/>
      <c r="C140"/>
      <c r="D140"/>
      <c r="E140"/>
      <c r="F140"/>
      <c r="G140"/>
      <c r="H140"/>
      <c r="I140"/>
      <c r="J140"/>
      <c r="K140"/>
      <c r="L140"/>
      <c r="M140"/>
      <c r="N140"/>
      <c r="O140"/>
      <c r="P140"/>
    </row>
    <row r="141" spans="2:16" ht="12.45">
      <c r="B141"/>
      <c r="C141"/>
      <c r="D141"/>
      <c r="E141"/>
      <c r="F141"/>
      <c r="G141"/>
      <c r="H141"/>
      <c r="I141"/>
      <c r="J141"/>
      <c r="K141"/>
      <c r="L141"/>
      <c r="M141"/>
      <c r="N141"/>
      <c r="O141"/>
      <c r="P141"/>
    </row>
    <row r="142" spans="2:16" ht="12.45">
      <c r="B142"/>
      <c r="C142"/>
      <c r="D142"/>
      <c r="E142"/>
      <c r="F142"/>
      <c r="G142"/>
      <c r="H142"/>
      <c r="I142"/>
      <c r="J142"/>
      <c r="K142"/>
      <c r="L142"/>
      <c r="M142"/>
      <c r="N142"/>
      <c r="O142"/>
      <c r="P142"/>
    </row>
    <row r="143" spans="2:16" ht="12.45">
      <c r="B143"/>
      <c r="C143"/>
      <c r="D143"/>
      <c r="E143"/>
      <c r="F143"/>
      <c r="G143"/>
      <c r="H143"/>
      <c r="I143"/>
      <c r="J143"/>
      <c r="K143"/>
      <c r="L143"/>
      <c r="M143"/>
      <c r="N143"/>
      <c r="O143"/>
      <c r="P143"/>
    </row>
    <row r="144" spans="2:16" ht="12.45">
      <c r="B144"/>
      <c r="C144"/>
      <c r="D144"/>
      <c r="E144"/>
      <c r="F144"/>
      <c r="G144"/>
      <c r="H144"/>
      <c r="I144"/>
      <c r="J144"/>
      <c r="K144"/>
      <c r="L144"/>
      <c r="M144"/>
      <c r="N144"/>
      <c r="O144"/>
      <c r="P144"/>
    </row>
    <row r="145" spans="2:16" ht="12.45">
      <c r="B145"/>
      <c r="C145"/>
      <c r="D145"/>
      <c r="E145"/>
      <c r="F145"/>
      <c r="G145"/>
      <c r="H145"/>
      <c r="I145"/>
      <c r="J145"/>
      <c r="K145"/>
      <c r="L145"/>
      <c r="M145"/>
      <c r="N145"/>
      <c r="O145"/>
      <c r="P145"/>
    </row>
    <row r="146" spans="2:16" ht="12.45">
      <c r="B146"/>
      <c r="C146"/>
      <c r="D146"/>
      <c r="E146"/>
      <c r="F146"/>
      <c r="G146"/>
      <c r="H146"/>
      <c r="I146"/>
      <c r="J146"/>
      <c r="K146"/>
      <c r="L146"/>
      <c r="M146"/>
      <c r="N146"/>
      <c r="O146"/>
      <c r="P146"/>
    </row>
    <row r="147" spans="2:16" ht="12.45">
      <c r="B147"/>
      <c r="C147"/>
      <c r="D147"/>
      <c r="E147"/>
      <c r="F147"/>
      <c r="G147"/>
      <c r="H147"/>
      <c r="I147"/>
      <c r="J147"/>
      <c r="K147"/>
      <c r="L147"/>
      <c r="M147"/>
      <c r="N147"/>
      <c r="O147"/>
      <c r="P147"/>
    </row>
    <row r="148" spans="2:16" ht="12.45">
      <c r="B148"/>
      <c r="C148"/>
      <c r="D148"/>
      <c r="E148"/>
      <c r="F148"/>
      <c r="G148"/>
      <c r="H148"/>
      <c r="I148"/>
      <c r="J148"/>
      <c r="K148"/>
      <c r="L148"/>
      <c r="M148"/>
      <c r="N148"/>
      <c r="O148"/>
      <c r="P148"/>
    </row>
    <row r="149" spans="2:16" ht="12.45">
      <c r="B149"/>
      <c r="C149"/>
      <c r="D149"/>
      <c r="E149"/>
      <c r="F149"/>
      <c r="G149"/>
      <c r="H149"/>
      <c r="I149"/>
      <c r="J149"/>
      <c r="K149"/>
      <c r="L149"/>
      <c r="M149"/>
      <c r="N149"/>
      <c r="O149"/>
      <c r="P149"/>
    </row>
    <row r="150" spans="2:16" ht="12.45">
      <c r="B150"/>
      <c r="C150"/>
      <c r="D150"/>
      <c r="E150"/>
      <c r="F150"/>
      <c r="G150"/>
      <c r="H150"/>
      <c r="I150"/>
      <c r="J150"/>
      <c r="K150"/>
      <c r="L150"/>
      <c r="M150"/>
      <c r="N150"/>
      <c r="O150"/>
      <c r="P150"/>
    </row>
    <row r="151" spans="2:16" ht="12.45">
      <c r="B151"/>
      <c r="C151"/>
      <c r="D151"/>
      <c r="E151"/>
      <c r="F151"/>
      <c r="G151"/>
      <c r="H151"/>
      <c r="I151"/>
      <c r="J151"/>
      <c r="K151"/>
      <c r="L151"/>
      <c r="M151"/>
      <c r="N151"/>
      <c r="O151"/>
      <c r="P151"/>
    </row>
    <row r="152" spans="2:16" ht="12.45">
      <c r="B152"/>
      <c r="C152"/>
      <c r="D152"/>
      <c r="E152"/>
      <c r="F152"/>
      <c r="G152"/>
      <c r="H152"/>
      <c r="I152"/>
      <c r="J152"/>
      <c r="K152"/>
      <c r="L152"/>
      <c r="M152"/>
      <c r="N152"/>
      <c r="O152"/>
      <c r="P152"/>
    </row>
    <row r="153" spans="2:16" ht="12.45">
      <c r="B153"/>
      <c r="C153"/>
      <c r="D153"/>
      <c r="E153"/>
      <c r="F153"/>
      <c r="G153"/>
      <c r="H153"/>
      <c r="I153"/>
      <c r="J153"/>
      <c r="K153"/>
      <c r="L153"/>
      <c r="M153"/>
      <c r="N153"/>
      <c r="O153"/>
      <c r="P153"/>
    </row>
    <row r="154" spans="2:16" ht="12.45">
      <c r="B154"/>
      <c r="C154"/>
      <c r="D154"/>
      <c r="E154"/>
      <c r="F154"/>
      <c r="G154"/>
      <c r="H154"/>
      <c r="I154"/>
      <c r="J154"/>
      <c r="K154"/>
      <c r="L154"/>
      <c r="M154"/>
      <c r="N154"/>
      <c r="O154"/>
      <c r="P154"/>
    </row>
    <row r="155" spans="2:16" ht="12.45">
      <c r="B155"/>
      <c r="C155"/>
      <c r="D155"/>
      <c r="E155"/>
      <c r="F155"/>
      <c r="G155"/>
      <c r="H155"/>
      <c r="I155"/>
      <c r="J155"/>
      <c r="K155"/>
      <c r="L155"/>
      <c r="M155"/>
      <c r="N155"/>
      <c r="O155"/>
      <c r="P155"/>
    </row>
    <row r="156" spans="2:16" ht="12.45">
      <c r="B156"/>
      <c r="C156"/>
      <c r="D156"/>
      <c r="E156"/>
      <c r="F156"/>
      <c r="G156"/>
      <c r="H156"/>
      <c r="I156"/>
      <c r="J156"/>
      <c r="K156"/>
      <c r="L156"/>
      <c r="M156"/>
      <c r="N156"/>
      <c r="O156"/>
      <c r="P156"/>
    </row>
    <row r="157" spans="2:16" ht="12.45">
      <c r="B157"/>
      <c r="C157"/>
      <c r="D157"/>
      <c r="E157"/>
      <c r="F157"/>
      <c r="G157"/>
      <c r="H157"/>
      <c r="I157"/>
      <c r="J157"/>
      <c r="K157"/>
      <c r="L157"/>
      <c r="M157"/>
      <c r="N157"/>
      <c r="O157"/>
      <c r="P157"/>
    </row>
    <row r="158" spans="2:16" ht="12.45">
      <c r="B158"/>
      <c r="C158"/>
      <c r="D158"/>
      <c r="E158"/>
      <c r="F158"/>
      <c r="G158"/>
      <c r="H158"/>
      <c r="I158"/>
      <c r="J158"/>
      <c r="K158"/>
      <c r="L158"/>
      <c r="M158"/>
      <c r="N158"/>
      <c r="O158"/>
      <c r="P158"/>
    </row>
    <row r="159" spans="2:16" ht="12.45">
      <c r="B159"/>
      <c r="C159"/>
      <c r="D159"/>
      <c r="E159"/>
      <c r="F159"/>
      <c r="G159"/>
      <c r="H159"/>
      <c r="I159"/>
      <c r="J159"/>
      <c r="K159"/>
      <c r="L159"/>
      <c r="M159"/>
      <c r="N159"/>
      <c r="O159"/>
      <c r="P159"/>
    </row>
    <row r="160" spans="2:16" ht="12.45">
      <c r="B160"/>
      <c r="C160"/>
      <c r="D160"/>
      <c r="E160"/>
      <c r="F160"/>
      <c r="G160"/>
      <c r="H160"/>
      <c r="I160"/>
      <c r="J160"/>
      <c r="K160"/>
      <c r="L160"/>
      <c r="M160"/>
      <c r="N160"/>
      <c r="O160"/>
      <c r="P160"/>
    </row>
    <row r="161" spans="2:16" ht="12.45">
      <c r="B161"/>
      <c r="C161"/>
      <c r="D161"/>
      <c r="E161"/>
      <c r="F161"/>
      <c r="G161"/>
      <c r="H161"/>
      <c r="I161"/>
      <c r="J161"/>
      <c r="K161"/>
      <c r="L161"/>
      <c r="M161"/>
      <c r="N161"/>
      <c r="O161"/>
      <c r="P161"/>
    </row>
    <row r="162" spans="2:16" ht="12.45">
      <c r="B162"/>
      <c r="C162"/>
      <c r="D162"/>
      <c r="E162"/>
      <c r="F162"/>
      <c r="G162"/>
      <c r="H162"/>
      <c r="I162"/>
      <c r="J162"/>
      <c r="K162"/>
      <c r="L162"/>
      <c r="M162"/>
      <c r="N162"/>
      <c r="O162"/>
      <c r="P162"/>
    </row>
    <row r="163" spans="2:16" ht="12.45">
      <c r="B163"/>
      <c r="C163"/>
      <c r="D163"/>
      <c r="E163"/>
      <c r="F163"/>
      <c r="G163"/>
      <c r="H163"/>
      <c r="I163"/>
      <c r="J163"/>
      <c r="K163"/>
      <c r="L163"/>
      <c r="M163"/>
      <c r="N163"/>
      <c r="O163"/>
      <c r="P163"/>
    </row>
    <row r="164" spans="2:16" ht="12.45">
      <c r="B164"/>
      <c r="C164"/>
      <c r="D164"/>
      <c r="E164"/>
      <c r="F164"/>
      <c r="G164"/>
      <c r="H164"/>
      <c r="I164"/>
      <c r="J164"/>
      <c r="K164"/>
      <c r="L164"/>
      <c r="M164"/>
      <c r="N164"/>
      <c r="O164"/>
      <c r="P164"/>
    </row>
    <row r="165" spans="2:16" ht="12.45">
      <c r="B165"/>
      <c r="C165"/>
      <c r="D165"/>
      <c r="E165"/>
      <c r="F165"/>
      <c r="G165"/>
      <c r="H165"/>
      <c r="I165"/>
      <c r="J165"/>
      <c r="K165"/>
      <c r="L165"/>
      <c r="M165"/>
      <c r="N165"/>
      <c r="O165"/>
      <c r="P165"/>
    </row>
    <row r="166" spans="2:16" ht="12.45">
      <c r="B166"/>
      <c r="C166"/>
      <c r="D166"/>
      <c r="E166"/>
      <c r="F166"/>
      <c r="G166"/>
      <c r="H166"/>
      <c r="I166"/>
      <c r="J166"/>
      <c r="K166"/>
      <c r="L166"/>
      <c r="M166"/>
      <c r="N166"/>
      <c r="O166"/>
      <c r="P166"/>
    </row>
    <row r="167" spans="2:16" ht="12.45">
      <c r="B167"/>
      <c r="C167"/>
      <c r="D167"/>
      <c r="E167"/>
      <c r="F167"/>
      <c r="G167"/>
      <c r="H167"/>
      <c r="I167"/>
      <c r="J167"/>
      <c r="K167"/>
      <c r="L167"/>
      <c r="M167"/>
      <c r="N167"/>
      <c r="O167"/>
      <c r="P167"/>
    </row>
    <row r="168" spans="2:16" ht="12.45">
      <c r="B168"/>
      <c r="C168"/>
      <c r="D168"/>
      <c r="E168"/>
      <c r="F168"/>
      <c r="G168"/>
      <c r="H168"/>
      <c r="I168"/>
      <c r="J168"/>
      <c r="K168"/>
      <c r="L168"/>
      <c r="M168"/>
      <c r="N168"/>
      <c r="O168"/>
      <c r="P168"/>
    </row>
    <row r="169" spans="2:16" ht="12.45">
      <c r="B169"/>
      <c r="C169"/>
      <c r="D169"/>
      <c r="E169"/>
      <c r="F169"/>
      <c r="G169"/>
      <c r="H169"/>
      <c r="I169"/>
      <c r="J169"/>
      <c r="K169"/>
      <c r="L169"/>
      <c r="M169"/>
      <c r="N169"/>
      <c r="O169"/>
      <c r="P169"/>
    </row>
    <row r="170" spans="2:16" ht="12.45">
      <c r="B170"/>
      <c r="C170"/>
      <c r="D170"/>
      <c r="E170"/>
      <c r="F170"/>
      <c r="G170"/>
      <c r="H170"/>
      <c r="I170"/>
      <c r="J170"/>
      <c r="K170"/>
      <c r="L170"/>
      <c r="M170"/>
      <c r="N170"/>
      <c r="O170"/>
      <c r="P170"/>
    </row>
    <row r="171" spans="2:16" ht="12.45">
      <c r="B171"/>
      <c r="C171"/>
      <c r="D171"/>
      <c r="E171"/>
      <c r="F171"/>
      <c r="G171"/>
      <c r="H171"/>
      <c r="I171"/>
      <c r="J171"/>
      <c r="K171"/>
      <c r="L171"/>
      <c r="M171"/>
      <c r="N171"/>
      <c r="O171"/>
      <c r="P171"/>
    </row>
    <row r="172" spans="2:16" ht="12.45">
      <c r="B172"/>
      <c r="C172"/>
      <c r="D172"/>
      <c r="E172"/>
      <c r="F172"/>
      <c r="G172"/>
      <c r="H172"/>
      <c r="I172"/>
      <c r="J172"/>
      <c r="K172"/>
      <c r="L172"/>
      <c r="M172"/>
      <c r="N172"/>
      <c r="O172"/>
      <c r="P172"/>
    </row>
    <row r="173" spans="2:16" ht="12.45">
      <c r="B173"/>
      <c r="C173"/>
      <c r="D173"/>
      <c r="E173"/>
      <c r="F173"/>
      <c r="G173"/>
      <c r="H173"/>
      <c r="I173"/>
      <c r="J173"/>
      <c r="K173"/>
      <c r="L173"/>
      <c r="M173"/>
      <c r="N173"/>
      <c r="O173"/>
      <c r="P173"/>
    </row>
    <row r="174" spans="2:16" ht="12.45">
      <c r="B174"/>
      <c r="C174"/>
      <c r="D174"/>
      <c r="E174"/>
      <c r="F174"/>
      <c r="G174"/>
      <c r="H174"/>
      <c r="I174"/>
      <c r="J174"/>
      <c r="K174"/>
      <c r="L174"/>
      <c r="M174"/>
      <c r="N174"/>
      <c r="O174"/>
      <c r="P174"/>
    </row>
    <row r="175" spans="2:16" ht="12.45">
      <c r="B175"/>
      <c r="C175"/>
      <c r="D175"/>
      <c r="E175"/>
      <c r="F175"/>
      <c r="G175"/>
      <c r="H175"/>
      <c r="I175"/>
      <c r="J175"/>
      <c r="K175"/>
      <c r="L175"/>
      <c r="M175"/>
      <c r="N175"/>
      <c r="O175"/>
      <c r="P175"/>
    </row>
    <row r="176" spans="2:16" ht="12.45">
      <c r="B176"/>
      <c r="C176"/>
      <c r="D176"/>
      <c r="E176"/>
      <c r="F176"/>
      <c r="G176"/>
      <c r="H176"/>
      <c r="I176"/>
      <c r="J176"/>
      <c r="K176"/>
      <c r="L176"/>
      <c r="M176"/>
      <c r="N176"/>
      <c r="O176"/>
      <c r="P176"/>
    </row>
    <row r="177" spans="2:16" ht="12.45">
      <c r="B177"/>
      <c r="C177"/>
      <c r="D177"/>
      <c r="E177"/>
      <c r="F177"/>
      <c r="G177"/>
      <c r="H177"/>
      <c r="I177"/>
      <c r="J177"/>
      <c r="K177"/>
      <c r="L177"/>
      <c r="M177"/>
      <c r="N177"/>
      <c r="O177"/>
      <c r="P177"/>
    </row>
    <row r="178" spans="2:16" ht="12.45">
      <c r="B178"/>
      <c r="C178"/>
      <c r="D178"/>
      <c r="E178"/>
      <c r="F178"/>
      <c r="G178"/>
      <c r="H178"/>
      <c r="I178"/>
      <c r="J178"/>
      <c r="K178"/>
      <c r="L178"/>
      <c r="M178"/>
      <c r="N178"/>
      <c r="O178"/>
      <c r="P178"/>
    </row>
    <row r="179" spans="2:16" ht="12.45">
      <c r="B179"/>
      <c r="C179"/>
      <c r="D179"/>
      <c r="E179"/>
      <c r="F179"/>
      <c r="G179"/>
      <c r="H179"/>
      <c r="I179"/>
      <c r="J179"/>
      <c r="K179"/>
      <c r="L179"/>
      <c r="M179"/>
      <c r="N179"/>
      <c r="O179"/>
      <c r="P179"/>
    </row>
    <row r="180" spans="2:16" ht="12.45">
      <c r="B180"/>
      <c r="C180"/>
      <c r="D180"/>
      <c r="E180"/>
      <c r="F180"/>
      <c r="G180"/>
      <c r="H180"/>
      <c r="I180"/>
      <c r="J180"/>
      <c r="K180"/>
      <c r="L180"/>
      <c r="M180"/>
      <c r="N180"/>
      <c r="O180"/>
      <c r="P180"/>
    </row>
    <row r="181" spans="2:16" ht="12.45">
      <c r="B181"/>
      <c r="C181"/>
      <c r="D181"/>
      <c r="E181"/>
      <c r="F181"/>
      <c r="G181"/>
      <c r="H181"/>
      <c r="I181"/>
      <c r="J181"/>
      <c r="K181"/>
      <c r="L181"/>
      <c r="M181"/>
      <c r="N181"/>
      <c r="O181"/>
      <c r="P181"/>
    </row>
    <row r="182" spans="2:16" ht="12.45">
      <c r="B182"/>
      <c r="C182"/>
      <c r="D182"/>
      <c r="E182"/>
      <c r="F182"/>
      <c r="G182"/>
      <c r="H182"/>
      <c r="I182"/>
      <c r="J182"/>
      <c r="K182"/>
      <c r="L182"/>
      <c r="M182"/>
      <c r="N182"/>
      <c r="O182"/>
      <c r="P182"/>
    </row>
    <row r="183" spans="2:16" ht="12.45">
      <c r="B183"/>
      <c r="C183"/>
      <c r="D183"/>
      <c r="E183"/>
      <c r="F183"/>
      <c r="G183"/>
      <c r="H183"/>
      <c r="I183"/>
      <c r="J183"/>
      <c r="K183"/>
      <c r="L183"/>
      <c r="M183"/>
      <c r="N183"/>
      <c r="O183"/>
      <c r="P183"/>
    </row>
    <row r="184" spans="2:16" ht="12.45">
      <c r="B184"/>
      <c r="C184"/>
      <c r="D184"/>
      <c r="E184"/>
      <c r="F184"/>
      <c r="G184"/>
      <c r="H184"/>
      <c r="I184"/>
      <c r="J184"/>
      <c r="K184"/>
      <c r="L184"/>
      <c r="M184"/>
      <c r="N184"/>
      <c r="O184"/>
      <c r="P184"/>
    </row>
    <row r="185" spans="2:16" ht="12.45">
      <c r="B185"/>
      <c r="C185"/>
      <c r="D185"/>
      <c r="E185"/>
      <c r="F185"/>
      <c r="G185"/>
      <c r="H185"/>
      <c r="I185"/>
      <c r="J185"/>
      <c r="K185"/>
      <c r="L185"/>
      <c r="M185"/>
      <c r="N185"/>
      <c r="O185"/>
      <c r="P185"/>
    </row>
    <row r="186" spans="2:16" ht="12.45">
      <c r="B186"/>
      <c r="C186"/>
      <c r="D186"/>
      <c r="E186"/>
      <c r="F186"/>
      <c r="G186"/>
      <c r="H186"/>
      <c r="I186"/>
      <c r="J186"/>
      <c r="K186"/>
      <c r="L186"/>
      <c r="M186"/>
      <c r="N186"/>
      <c r="O186"/>
      <c r="P186"/>
    </row>
    <row r="187" spans="2:16" ht="12.45">
      <c r="B187"/>
      <c r="C187"/>
      <c r="D187"/>
      <c r="E187"/>
      <c r="F187"/>
      <c r="G187"/>
      <c r="H187"/>
      <c r="I187"/>
      <c r="J187"/>
      <c r="K187"/>
      <c r="L187"/>
      <c r="M187"/>
      <c r="N187"/>
      <c r="O187"/>
      <c r="P187"/>
    </row>
    <row r="188" spans="2:16" ht="12.45">
      <c r="B188"/>
      <c r="C188"/>
      <c r="D188"/>
      <c r="E188"/>
      <c r="F188"/>
      <c r="G188"/>
      <c r="H188"/>
      <c r="I188"/>
      <c r="J188"/>
      <c r="K188"/>
      <c r="L188"/>
      <c r="M188"/>
      <c r="N188"/>
      <c r="O188"/>
      <c r="P188"/>
    </row>
    <row r="189" spans="2:16" ht="12.45">
      <c r="B189"/>
      <c r="C189"/>
      <c r="D189"/>
      <c r="E189"/>
      <c r="F189"/>
      <c r="G189"/>
      <c r="H189"/>
      <c r="I189"/>
      <c r="J189"/>
      <c r="K189"/>
      <c r="L189"/>
      <c r="M189"/>
      <c r="N189"/>
      <c r="O189"/>
      <c r="P189"/>
    </row>
    <row r="190" spans="2:16" ht="12.45">
      <c r="B190"/>
      <c r="C190"/>
      <c r="D190"/>
      <c r="E190"/>
      <c r="F190"/>
      <c r="G190"/>
      <c r="H190"/>
      <c r="I190"/>
      <c r="J190"/>
      <c r="K190"/>
      <c r="L190"/>
      <c r="M190"/>
      <c r="N190"/>
      <c r="O190"/>
      <c r="P190"/>
    </row>
    <row r="191" spans="2:16" ht="12.45">
      <c r="B191"/>
      <c r="C191"/>
      <c r="D191"/>
      <c r="E191"/>
      <c r="F191"/>
      <c r="G191"/>
      <c r="H191"/>
      <c r="I191"/>
      <c r="J191"/>
      <c r="K191"/>
      <c r="L191"/>
      <c r="M191"/>
      <c r="N191"/>
      <c r="O191"/>
      <c r="P191"/>
    </row>
    <row r="192" spans="2:16" ht="12.45">
      <c r="B192"/>
      <c r="C192"/>
      <c r="D192"/>
      <c r="E192"/>
      <c r="F192"/>
      <c r="G192"/>
      <c r="H192"/>
      <c r="I192"/>
      <c r="J192"/>
      <c r="K192"/>
      <c r="L192"/>
      <c r="M192"/>
      <c r="N192"/>
      <c r="O192"/>
      <c r="P192"/>
    </row>
    <row r="193" spans="2:16" ht="12.45">
      <c r="B193"/>
      <c r="C193"/>
      <c r="D193"/>
      <c r="E193"/>
      <c r="F193"/>
      <c r="G193"/>
      <c r="H193"/>
      <c r="I193"/>
      <c r="J193"/>
      <c r="K193"/>
      <c r="L193"/>
      <c r="M193"/>
      <c r="N193"/>
      <c r="O193"/>
      <c r="P193"/>
    </row>
    <row r="194" spans="2:16" ht="12.45">
      <c r="B194"/>
      <c r="C194"/>
      <c r="D194"/>
      <c r="E194"/>
      <c r="F194"/>
      <c r="G194"/>
      <c r="H194"/>
      <c r="I194"/>
      <c r="J194"/>
      <c r="K194"/>
      <c r="L194"/>
      <c r="M194"/>
      <c r="N194"/>
      <c r="O194"/>
      <c r="P194"/>
    </row>
    <row r="195" spans="2:16" ht="12.45">
      <c r="B195"/>
      <c r="C195"/>
      <c r="D195"/>
      <c r="E195"/>
      <c r="F195"/>
      <c r="G195"/>
      <c r="H195"/>
      <c r="I195"/>
      <c r="J195"/>
      <c r="K195"/>
      <c r="L195"/>
      <c r="M195"/>
      <c r="N195"/>
      <c r="O195"/>
      <c r="P195"/>
    </row>
    <row r="196" spans="2:16" ht="12.45">
      <c r="B196"/>
      <c r="C196"/>
      <c r="D196"/>
      <c r="E196"/>
      <c r="F196"/>
      <c r="G196"/>
      <c r="H196"/>
      <c r="I196"/>
      <c r="J196"/>
      <c r="K196"/>
      <c r="L196"/>
      <c r="M196"/>
      <c r="N196"/>
      <c r="O196"/>
      <c r="P196"/>
    </row>
    <row r="197" spans="2:16" ht="12.45">
      <c r="B197"/>
      <c r="C197"/>
      <c r="D197"/>
      <c r="E197"/>
      <c r="F197"/>
      <c r="G197"/>
      <c r="H197"/>
      <c r="I197"/>
      <c r="J197"/>
      <c r="K197"/>
      <c r="L197"/>
      <c r="M197"/>
      <c r="N197"/>
      <c r="O197"/>
      <c r="P197"/>
    </row>
    <row r="198" spans="2:16" ht="12.45">
      <c r="B198"/>
      <c r="C198"/>
      <c r="D198"/>
      <c r="E198"/>
      <c r="F198"/>
      <c r="G198"/>
      <c r="H198"/>
      <c r="I198"/>
      <c r="J198"/>
      <c r="K198"/>
      <c r="L198"/>
      <c r="M198"/>
      <c r="N198"/>
      <c r="O198"/>
      <c r="P198"/>
    </row>
    <row r="199" spans="2:16" ht="12.45">
      <c r="B199"/>
      <c r="C199"/>
      <c r="D199"/>
      <c r="E199"/>
      <c r="F199"/>
      <c r="G199"/>
      <c r="H199"/>
      <c r="I199"/>
      <c r="J199"/>
      <c r="K199"/>
      <c r="L199"/>
      <c r="M199"/>
      <c r="N199"/>
      <c r="O199"/>
      <c r="P199"/>
    </row>
    <row r="200" spans="2:16" ht="12.45">
      <c r="B200"/>
      <c r="C200"/>
      <c r="D200"/>
      <c r="E200"/>
      <c r="F200"/>
      <c r="G200"/>
      <c r="H200"/>
      <c r="I200"/>
      <c r="J200"/>
      <c r="K200"/>
      <c r="L200"/>
      <c r="M200"/>
      <c r="N200"/>
      <c r="O200"/>
      <c r="P200"/>
    </row>
    <row r="201" spans="2:16" ht="12.45">
      <c r="B201"/>
      <c r="C201"/>
      <c r="D201"/>
      <c r="E201"/>
      <c r="F201"/>
      <c r="G201"/>
      <c r="H201"/>
      <c r="I201"/>
      <c r="J201"/>
      <c r="K201"/>
      <c r="L201"/>
      <c r="M201"/>
      <c r="N201"/>
      <c r="O201"/>
      <c r="P201"/>
    </row>
    <row r="202" spans="2:16" ht="12.45">
      <c r="B202"/>
      <c r="C202"/>
      <c r="D202"/>
      <c r="E202"/>
      <c r="F202"/>
      <c r="G202"/>
      <c r="H202"/>
      <c r="I202"/>
      <c r="J202"/>
      <c r="K202"/>
      <c r="L202"/>
      <c r="M202"/>
      <c r="N202"/>
      <c r="O202"/>
      <c r="P202"/>
    </row>
    <row r="203" spans="2:16" ht="12.45">
      <c r="B203"/>
      <c r="C203"/>
      <c r="D203"/>
      <c r="E203"/>
      <c r="F203"/>
      <c r="G203"/>
      <c r="H203"/>
      <c r="I203"/>
      <c r="J203"/>
      <c r="K203"/>
      <c r="L203"/>
      <c r="M203"/>
      <c r="N203"/>
      <c r="O203"/>
      <c r="P203"/>
    </row>
    <row r="204" spans="2:16" ht="12.45">
      <c r="B204"/>
      <c r="C204"/>
      <c r="D204"/>
      <c r="E204"/>
      <c r="F204"/>
      <c r="G204"/>
      <c r="H204"/>
      <c r="I204"/>
      <c r="J204"/>
      <c r="K204"/>
      <c r="L204"/>
      <c r="M204"/>
      <c r="N204"/>
      <c r="O204"/>
      <c r="P204"/>
    </row>
    <row r="205" spans="2:16" ht="12.45">
      <c r="B205"/>
      <c r="C205"/>
      <c r="D205"/>
      <c r="E205"/>
      <c r="F205"/>
      <c r="G205"/>
      <c r="H205"/>
      <c r="I205"/>
      <c r="J205"/>
      <c r="K205"/>
      <c r="L205"/>
      <c r="M205"/>
      <c r="N205"/>
      <c r="O205"/>
      <c r="P205"/>
    </row>
    <row r="206" spans="2:16" ht="12.45">
      <c r="B206"/>
      <c r="C206"/>
      <c r="D206"/>
      <c r="E206"/>
      <c r="F206"/>
      <c r="G206"/>
      <c r="H206"/>
      <c r="I206"/>
      <c r="J206"/>
      <c r="K206"/>
      <c r="L206"/>
      <c r="M206"/>
      <c r="N206"/>
      <c r="O206"/>
      <c r="P206"/>
    </row>
    <row r="207" spans="2:16" ht="12.45">
      <c r="B207"/>
      <c r="C207"/>
      <c r="D207"/>
      <c r="E207"/>
      <c r="F207"/>
      <c r="G207"/>
      <c r="H207"/>
      <c r="I207"/>
      <c r="J207"/>
      <c r="K207"/>
      <c r="L207"/>
      <c r="M207"/>
      <c r="N207"/>
      <c r="O207"/>
      <c r="P207"/>
    </row>
    <row r="208" spans="2:16" ht="12.45">
      <c r="B208"/>
      <c r="C208"/>
      <c r="D208"/>
      <c r="E208"/>
      <c r="F208"/>
      <c r="G208"/>
      <c r="H208"/>
      <c r="I208"/>
      <c r="J208"/>
      <c r="K208"/>
      <c r="L208"/>
      <c r="M208"/>
      <c r="N208"/>
      <c r="O208"/>
      <c r="P208"/>
    </row>
    <row r="209" spans="2:16" ht="12.45">
      <c r="B209"/>
      <c r="C209"/>
      <c r="D209"/>
      <c r="E209"/>
      <c r="F209"/>
      <c r="G209"/>
      <c r="H209"/>
      <c r="I209"/>
      <c r="J209"/>
      <c r="K209"/>
      <c r="L209"/>
      <c r="M209"/>
      <c r="N209"/>
      <c r="O209"/>
      <c r="P209"/>
    </row>
    <row r="210" spans="2:16" ht="12.45">
      <c r="B210"/>
      <c r="C210"/>
      <c r="D210"/>
      <c r="E210"/>
      <c r="F210"/>
      <c r="G210"/>
      <c r="H210"/>
      <c r="I210"/>
      <c r="J210"/>
      <c r="K210"/>
      <c r="L210"/>
      <c r="M210"/>
      <c r="N210"/>
      <c r="O210"/>
      <c r="P210"/>
    </row>
    <row r="211" spans="2:16" ht="12.45">
      <c r="B211"/>
      <c r="C211"/>
      <c r="D211"/>
      <c r="E211"/>
      <c r="F211"/>
      <c r="G211"/>
      <c r="H211"/>
      <c r="I211"/>
      <c r="J211"/>
      <c r="K211"/>
      <c r="L211"/>
      <c r="M211"/>
      <c r="N211"/>
      <c r="O211"/>
      <c r="P211"/>
    </row>
    <row r="212" spans="2:16" ht="12.45">
      <c r="B212"/>
      <c r="C212"/>
      <c r="D212"/>
      <c r="E212"/>
      <c r="F212"/>
      <c r="G212"/>
      <c r="H212"/>
      <c r="I212"/>
      <c r="J212"/>
      <c r="K212"/>
      <c r="L212"/>
      <c r="M212"/>
      <c r="N212"/>
      <c r="O212"/>
      <c r="P212"/>
    </row>
    <row r="213" spans="2:16" ht="12.45">
      <c r="B213"/>
      <c r="C213"/>
      <c r="D213"/>
      <c r="E213"/>
      <c r="F213"/>
      <c r="G213"/>
      <c r="H213"/>
      <c r="I213"/>
      <c r="J213"/>
      <c r="K213"/>
      <c r="L213"/>
      <c r="M213"/>
      <c r="N213"/>
      <c r="O213"/>
      <c r="P213"/>
    </row>
    <row r="214" spans="2:16" ht="12.45">
      <c r="B214"/>
      <c r="C214"/>
      <c r="D214"/>
      <c r="E214"/>
      <c r="F214"/>
      <c r="G214"/>
      <c r="H214"/>
      <c r="I214"/>
      <c r="J214"/>
      <c r="K214"/>
      <c r="L214"/>
      <c r="M214"/>
      <c r="N214"/>
      <c r="O214"/>
      <c r="P214"/>
    </row>
    <row r="215" spans="2:16" ht="12.45">
      <c r="B215"/>
      <c r="C215"/>
      <c r="D215"/>
      <c r="E215"/>
      <c r="F215"/>
      <c r="G215"/>
      <c r="H215"/>
      <c r="I215"/>
      <c r="J215"/>
      <c r="K215"/>
      <c r="L215"/>
      <c r="M215"/>
      <c r="N215"/>
      <c r="O215"/>
      <c r="P215"/>
    </row>
    <row r="216" spans="2:16" ht="12.45">
      <c r="B216"/>
      <c r="C216"/>
      <c r="D216"/>
      <c r="E216"/>
      <c r="F216"/>
      <c r="G216"/>
      <c r="H216"/>
      <c r="I216"/>
      <c r="J216"/>
      <c r="K216"/>
      <c r="L216"/>
      <c r="M216"/>
      <c r="N216"/>
      <c r="O216"/>
      <c r="P216"/>
    </row>
    <row r="217" spans="2:16" ht="12.45">
      <c r="B217"/>
      <c r="C217"/>
      <c r="D217"/>
      <c r="E217"/>
      <c r="F217"/>
      <c r="G217"/>
      <c r="H217"/>
      <c r="I217"/>
      <c r="J217"/>
      <c r="K217"/>
      <c r="L217"/>
      <c r="M217"/>
      <c r="N217"/>
      <c r="O217"/>
      <c r="P217"/>
    </row>
    <row r="218" spans="2:16" ht="12.45">
      <c r="B218"/>
      <c r="C218"/>
      <c r="D218"/>
      <c r="E218"/>
      <c r="F218"/>
      <c r="G218"/>
      <c r="H218"/>
      <c r="I218"/>
      <c r="J218"/>
      <c r="K218"/>
      <c r="L218"/>
      <c r="M218"/>
      <c r="N218"/>
      <c r="O218"/>
      <c r="P218"/>
    </row>
    <row r="219" spans="2:16" ht="12.45">
      <c r="B219"/>
      <c r="C219"/>
      <c r="D219"/>
      <c r="E219"/>
      <c r="F219"/>
      <c r="G219"/>
      <c r="H219"/>
      <c r="I219"/>
      <c r="J219"/>
      <c r="K219"/>
      <c r="L219"/>
      <c r="M219"/>
      <c r="N219"/>
      <c r="O219"/>
      <c r="P219"/>
    </row>
    <row r="220" spans="2:16" ht="12.45">
      <c r="B220"/>
      <c r="C220"/>
      <c r="D220"/>
      <c r="E220"/>
      <c r="F220"/>
      <c r="G220"/>
      <c r="H220"/>
      <c r="I220"/>
      <c r="J220"/>
      <c r="K220"/>
      <c r="L220"/>
      <c r="M220"/>
      <c r="N220"/>
      <c r="O220"/>
      <c r="P220"/>
    </row>
    <row r="221" spans="2:16" ht="12.45">
      <c r="B221"/>
      <c r="C221"/>
      <c r="D221"/>
      <c r="E221"/>
      <c r="F221"/>
      <c r="G221"/>
      <c r="H221"/>
      <c r="I221"/>
      <c r="J221"/>
      <c r="K221"/>
      <c r="L221"/>
      <c r="M221"/>
      <c r="N221"/>
      <c r="O221"/>
      <c r="P221"/>
    </row>
    <row r="222" spans="2:16" ht="12.45">
      <c r="B222"/>
      <c r="C222"/>
      <c r="D222"/>
      <c r="E222"/>
      <c r="F222"/>
      <c r="G222"/>
      <c r="H222"/>
      <c r="I222"/>
      <c r="J222"/>
      <c r="K222"/>
      <c r="L222"/>
      <c r="M222"/>
      <c r="N222"/>
      <c r="O222"/>
      <c r="P222"/>
    </row>
    <row r="223" spans="2:16" ht="12.45">
      <c r="B223"/>
      <c r="C223"/>
      <c r="D223"/>
      <c r="E223"/>
      <c r="F223"/>
      <c r="G223"/>
      <c r="H223"/>
      <c r="I223"/>
      <c r="J223"/>
      <c r="K223"/>
      <c r="L223"/>
      <c r="M223"/>
      <c r="N223"/>
      <c r="O223"/>
      <c r="P223"/>
    </row>
    <row r="224" spans="2:16" ht="12.45">
      <c r="B224"/>
      <c r="C224"/>
      <c r="D224"/>
      <c r="E224"/>
      <c r="F224"/>
      <c r="G224"/>
      <c r="H224"/>
      <c r="I224"/>
      <c r="J224"/>
      <c r="K224"/>
      <c r="L224"/>
      <c r="M224"/>
      <c r="N224"/>
      <c r="O224"/>
      <c r="P224"/>
    </row>
    <row r="225" spans="2:16" ht="12.45">
      <c r="B225"/>
      <c r="C225"/>
      <c r="D225"/>
      <c r="E225"/>
      <c r="F225"/>
      <c r="G225"/>
      <c r="H225"/>
      <c r="I225"/>
      <c r="J225"/>
      <c r="K225"/>
      <c r="L225"/>
      <c r="M225"/>
      <c r="N225"/>
      <c r="O225"/>
      <c r="P225"/>
    </row>
    <row r="226" spans="2:16" ht="12.45">
      <c r="B226"/>
      <c r="C226"/>
      <c r="D226"/>
      <c r="E226"/>
      <c r="F226"/>
      <c r="G226"/>
      <c r="H226"/>
      <c r="I226"/>
      <c r="J226"/>
      <c r="K226"/>
      <c r="L226"/>
      <c r="M226"/>
      <c r="N226"/>
      <c r="O226"/>
      <c r="P226"/>
    </row>
    <row r="227" spans="2:16" ht="12.45">
      <c r="B227"/>
      <c r="C227"/>
      <c r="D227"/>
      <c r="E227"/>
      <c r="F227"/>
      <c r="G227"/>
      <c r="H227"/>
      <c r="I227"/>
      <c r="J227"/>
      <c r="K227"/>
      <c r="L227"/>
      <c r="M227"/>
      <c r="N227"/>
      <c r="O227"/>
      <c r="P227"/>
    </row>
    <row r="228" spans="2:16" ht="12.45">
      <c r="B228"/>
      <c r="C228"/>
      <c r="D228"/>
      <c r="E228"/>
      <c r="F228"/>
      <c r="G228"/>
      <c r="H228"/>
      <c r="I228"/>
      <c r="J228"/>
      <c r="K228"/>
      <c r="L228"/>
      <c r="M228"/>
      <c r="N228"/>
      <c r="O228"/>
      <c r="P228"/>
    </row>
    <row r="229" spans="2:16" ht="12.45">
      <c r="B229"/>
      <c r="C229"/>
      <c r="D229"/>
      <c r="E229"/>
      <c r="F229"/>
      <c r="G229"/>
      <c r="H229"/>
      <c r="I229"/>
      <c r="J229"/>
      <c r="K229"/>
      <c r="L229"/>
      <c r="M229"/>
      <c r="N229"/>
      <c r="O229"/>
      <c r="P229"/>
    </row>
    <row r="230" spans="2:16" ht="12.45">
      <c r="B230"/>
      <c r="C230"/>
      <c r="D230"/>
      <c r="E230"/>
      <c r="F230"/>
      <c r="G230"/>
      <c r="H230"/>
      <c r="I230"/>
      <c r="J230"/>
      <c r="K230"/>
      <c r="L230"/>
      <c r="M230"/>
      <c r="N230"/>
      <c r="O230"/>
      <c r="P230"/>
    </row>
    <row r="231" spans="2:16" ht="12.45">
      <c r="B231"/>
      <c r="C231"/>
      <c r="D231"/>
      <c r="E231"/>
      <c r="F231"/>
      <c r="G231"/>
      <c r="H231"/>
      <c r="I231"/>
      <c r="J231"/>
      <c r="K231"/>
      <c r="L231"/>
      <c r="M231"/>
      <c r="N231"/>
      <c r="O231"/>
      <c r="P231"/>
    </row>
    <row r="232" spans="2:16" ht="12.45">
      <c r="B232"/>
      <c r="C232"/>
      <c r="D232"/>
      <c r="E232"/>
      <c r="F232"/>
      <c r="G232"/>
      <c r="H232"/>
      <c r="I232"/>
      <c r="J232"/>
      <c r="K232"/>
      <c r="L232"/>
      <c r="M232"/>
      <c r="N232"/>
      <c r="O232"/>
      <c r="P232"/>
    </row>
    <row r="233" spans="2:16" ht="12.45">
      <c r="B233"/>
      <c r="C233"/>
      <c r="D233"/>
      <c r="E233"/>
      <c r="F233"/>
      <c r="G233"/>
      <c r="H233"/>
      <c r="I233"/>
      <c r="J233"/>
      <c r="K233"/>
      <c r="L233"/>
      <c r="M233"/>
      <c r="N233"/>
      <c r="O233"/>
      <c r="P233"/>
    </row>
    <row r="234" spans="2:16" ht="12.45">
      <c r="B234"/>
      <c r="C234"/>
      <c r="D234"/>
      <c r="E234"/>
      <c r="F234"/>
      <c r="G234"/>
      <c r="H234"/>
      <c r="I234"/>
      <c r="J234"/>
      <c r="K234"/>
      <c r="L234"/>
      <c r="M234"/>
      <c r="N234"/>
      <c r="O234"/>
      <c r="P234"/>
    </row>
    <row r="235" spans="2:16" ht="12.45">
      <c r="B235"/>
      <c r="C235"/>
      <c r="D235"/>
      <c r="E235"/>
      <c r="F235"/>
      <c r="G235"/>
      <c r="H235"/>
      <c r="I235"/>
      <c r="J235"/>
      <c r="K235"/>
      <c r="L235"/>
      <c r="M235"/>
      <c r="N235"/>
      <c r="O235"/>
      <c r="P235"/>
    </row>
    <row r="236" spans="2:16" ht="12.45">
      <c r="B236"/>
      <c r="C236"/>
      <c r="D236"/>
      <c r="E236"/>
      <c r="F236"/>
      <c r="G236"/>
      <c r="H236"/>
      <c r="I236"/>
      <c r="J236"/>
      <c r="K236"/>
      <c r="L236"/>
      <c r="M236"/>
      <c r="N236"/>
      <c r="O236"/>
      <c r="P236"/>
    </row>
    <row r="237" spans="2:16" ht="12.45">
      <c r="B237"/>
      <c r="C237"/>
      <c r="D237"/>
      <c r="E237"/>
      <c r="F237"/>
      <c r="G237"/>
      <c r="H237"/>
      <c r="I237"/>
      <c r="J237"/>
      <c r="K237"/>
      <c r="L237"/>
      <c r="M237"/>
      <c r="N237"/>
      <c r="O237"/>
      <c r="P237"/>
    </row>
    <row r="238" spans="2:16" ht="12.45">
      <c r="B238"/>
      <c r="C238"/>
      <c r="D238"/>
      <c r="E238"/>
      <c r="F238"/>
      <c r="G238"/>
      <c r="H238"/>
      <c r="I238"/>
      <c r="J238"/>
      <c r="K238"/>
      <c r="L238"/>
      <c r="M238"/>
      <c r="N238"/>
      <c r="O238"/>
      <c r="P238"/>
    </row>
    <row r="239" spans="2:16" ht="12.45">
      <c r="B239"/>
      <c r="C239"/>
      <c r="D239"/>
      <c r="E239"/>
      <c r="F239"/>
      <c r="G239"/>
      <c r="H239"/>
      <c r="I239"/>
      <c r="J239"/>
      <c r="K239"/>
      <c r="L239"/>
      <c r="M239"/>
      <c r="N239"/>
      <c r="O239"/>
      <c r="P239"/>
    </row>
    <row r="240" spans="2:16" ht="12.45">
      <c r="B240"/>
      <c r="C240"/>
      <c r="D240"/>
      <c r="E240"/>
      <c r="F240"/>
      <c r="G240"/>
      <c r="H240"/>
      <c r="I240"/>
      <c r="J240"/>
      <c r="K240"/>
      <c r="L240"/>
      <c r="M240"/>
      <c r="N240"/>
      <c r="O240"/>
      <c r="P240"/>
    </row>
    <row r="241" spans="2:16" ht="12.45">
      <c r="B241"/>
      <c r="C241"/>
      <c r="D241"/>
      <c r="E241"/>
      <c r="F241"/>
      <c r="G241"/>
      <c r="H241"/>
      <c r="I241"/>
      <c r="J241"/>
      <c r="K241"/>
      <c r="L241"/>
      <c r="M241"/>
      <c r="N241"/>
      <c r="O241"/>
      <c r="P241"/>
    </row>
    <row r="242" spans="2:16" ht="12.45">
      <c r="B242"/>
      <c r="C242"/>
      <c r="D242"/>
      <c r="E242"/>
      <c r="F242"/>
      <c r="G242"/>
      <c r="H242"/>
      <c r="I242"/>
      <c r="J242"/>
      <c r="K242"/>
      <c r="L242"/>
      <c r="M242"/>
      <c r="N242"/>
      <c r="O242"/>
      <c r="P242"/>
    </row>
    <row r="243" spans="2:16" ht="12.45">
      <c r="B243"/>
      <c r="C243"/>
      <c r="D243"/>
      <c r="E243"/>
      <c r="F243"/>
      <c r="G243"/>
      <c r="H243"/>
      <c r="I243"/>
      <c r="J243"/>
      <c r="K243"/>
      <c r="L243"/>
      <c r="M243"/>
      <c r="N243"/>
      <c r="O243"/>
      <c r="P243"/>
    </row>
    <row r="244" spans="2:16" ht="12.45">
      <c r="B244"/>
      <c r="C244"/>
      <c r="D244"/>
      <c r="E244"/>
      <c r="F244"/>
      <c r="G244"/>
      <c r="H244"/>
      <c r="I244"/>
      <c r="J244"/>
      <c r="K244"/>
      <c r="L244"/>
      <c r="M244"/>
      <c r="N244"/>
      <c r="O244"/>
      <c r="P244"/>
    </row>
    <row r="245" spans="2:16" ht="12.45">
      <c r="B245"/>
      <c r="C245"/>
      <c r="D245"/>
      <c r="E245"/>
      <c r="F245"/>
      <c r="G245"/>
      <c r="H245"/>
      <c r="I245"/>
      <c r="J245"/>
      <c r="K245"/>
      <c r="L245"/>
      <c r="M245"/>
      <c r="N245"/>
      <c r="O245"/>
      <c r="P245"/>
    </row>
    <row r="246" spans="2:16" ht="12.45">
      <c r="B246"/>
      <c r="C246"/>
      <c r="D246"/>
      <c r="E246"/>
      <c r="F246"/>
      <c r="G246"/>
      <c r="H246"/>
      <c r="I246"/>
      <c r="J246"/>
      <c r="K246"/>
      <c r="L246"/>
      <c r="M246"/>
      <c r="N246"/>
      <c r="O246"/>
      <c r="P246"/>
    </row>
    <row r="247" spans="2:16" ht="12.45">
      <c r="B247"/>
      <c r="C247"/>
      <c r="D247"/>
      <c r="E247"/>
      <c r="F247"/>
      <c r="G247"/>
      <c r="H247"/>
      <c r="I247"/>
      <c r="J247"/>
      <c r="K247"/>
      <c r="L247"/>
      <c r="M247"/>
      <c r="N247"/>
      <c r="O247"/>
      <c r="P247"/>
    </row>
    <row r="248" spans="2:16" ht="12.45">
      <c r="B248"/>
      <c r="C248"/>
      <c r="D248"/>
      <c r="E248"/>
      <c r="F248"/>
      <c r="G248"/>
      <c r="H248"/>
      <c r="I248"/>
      <c r="J248"/>
      <c r="K248"/>
      <c r="L248"/>
      <c r="M248"/>
      <c r="N248"/>
      <c r="O248"/>
      <c r="P248"/>
    </row>
    <row r="249" spans="2:16" ht="12.45">
      <c r="B249"/>
      <c r="C249"/>
      <c r="D249"/>
      <c r="E249"/>
      <c r="F249"/>
      <c r="G249"/>
      <c r="H249"/>
      <c r="I249"/>
      <c r="J249"/>
      <c r="K249"/>
      <c r="L249"/>
      <c r="M249"/>
      <c r="N249"/>
      <c r="O249"/>
      <c r="P249"/>
    </row>
    <row r="250" spans="2:16" ht="12.45">
      <c r="B250"/>
      <c r="C250"/>
      <c r="D250"/>
      <c r="E250"/>
      <c r="F250"/>
      <c r="G250"/>
      <c r="H250"/>
      <c r="I250"/>
      <c r="J250"/>
      <c r="K250"/>
      <c r="L250"/>
      <c r="M250"/>
      <c r="N250"/>
      <c r="O250"/>
      <c r="P250"/>
    </row>
    <row r="251" spans="2:16" ht="12.45">
      <c r="B251"/>
      <c r="C251"/>
      <c r="D251"/>
      <c r="E251"/>
      <c r="F251"/>
      <c r="G251"/>
      <c r="H251"/>
      <c r="I251"/>
      <c r="J251"/>
      <c r="K251"/>
      <c r="L251"/>
      <c r="M251"/>
      <c r="N251"/>
      <c r="O251"/>
      <c r="P251"/>
    </row>
    <row r="252" spans="2:16" ht="12.45">
      <c r="B252"/>
      <c r="C252"/>
      <c r="D252"/>
      <c r="E252"/>
      <c r="F252"/>
      <c r="G252"/>
      <c r="H252"/>
      <c r="I252"/>
      <c r="J252"/>
      <c r="K252"/>
      <c r="L252"/>
      <c r="M252"/>
      <c r="N252"/>
      <c r="O252"/>
      <c r="P252"/>
    </row>
    <row r="253" spans="2:16" ht="12.45">
      <c r="B253"/>
      <c r="C253"/>
      <c r="D253"/>
      <c r="E253"/>
      <c r="F253"/>
      <c r="G253"/>
      <c r="H253"/>
      <c r="I253"/>
      <c r="J253"/>
      <c r="K253"/>
      <c r="L253"/>
      <c r="M253"/>
      <c r="N253"/>
      <c r="O253"/>
      <c r="P253"/>
    </row>
    <row r="254" spans="2:16" ht="12.45">
      <c r="B254"/>
      <c r="C254"/>
      <c r="D254"/>
      <c r="E254"/>
      <c r="F254"/>
      <c r="G254"/>
      <c r="H254"/>
      <c r="I254"/>
      <c r="J254"/>
      <c r="K254"/>
      <c r="L254"/>
      <c r="M254"/>
      <c r="N254"/>
      <c r="O254"/>
      <c r="P254"/>
    </row>
    <row r="255" spans="2:16" ht="12.45">
      <c r="B255"/>
      <c r="C255"/>
      <c r="D255"/>
      <c r="E255"/>
      <c r="F255"/>
      <c r="G255"/>
      <c r="H255"/>
      <c r="I255"/>
      <c r="J255"/>
      <c r="K255"/>
      <c r="L255"/>
      <c r="M255"/>
      <c r="N255"/>
      <c r="O255"/>
      <c r="P255"/>
    </row>
    <row r="256" spans="2:16" ht="12.45">
      <c r="B256"/>
      <c r="C256"/>
      <c r="D256"/>
      <c r="E256"/>
      <c r="F256"/>
      <c r="G256"/>
      <c r="H256"/>
      <c r="I256"/>
      <c r="J256"/>
      <c r="K256"/>
      <c r="L256"/>
      <c r="M256"/>
      <c r="N256"/>
      <c r="O256"/>
      <c r="P256"/>
    </row>
    <row r="257" spans="2:16" ht="12.45">
      <c r="B257"/>
      <c r="C257"/>
      <c r="D257"/>
      <c r="E257"/>
      <c r="F257"/>
      <c r="G257"/>
      <c r="H257"/>
      <c r="I257"/>
      <c r="J257"/>
      <c r="K257"/>
      <c r="L257"/>
      <c r="M257"/>
      <c r="N257"/>
      <c r="O257"/>
      <c r="P257"/>
    </row>
    <row r="258" spans="2:16" ht="12.45">
      <c r="B258"/>
      <c r="C258"/>
      <c r="D258"/>
      <c r="E258"/>
      <c r="F258"/>
      <c r="G258"/>
      <c r="H258"/>
      <c r="I258"/>
      <c r="J258"/>
      <c r="K258"/>
      <c r="L258"/>
      <c r="M258"/>
      <c r="N258"/>
      <c r="O258"/>
      <c r="P258"/>
    </row>
    <row r="259" spans="2:16" ht="12.45">
      <c r="B259"/>
      <c r="C259"/>
      <c r="D259"/>
      <c r="E259"/>
      <c r="F259"/>
      <c r="G259"/>
      <c r="H259"/>
      <c r="I259"/>
      <c r="J259"/>
      <c r="K259"/>
      <c r="L259"/>
      <c r="M259"/>
      <c r="N259"/>
      <c r="O259"/>
      <c r="P259"/>
    </row>
    <row r="260" spans="2:16" ht="12.45">
      <c r="B260"/>
      <c r="C260"/>
      <c r="D260"/>
      <c r="E260"/>
      <c r="F260"/>
      <c r="G260"/>
      <c r="H260"/>
      <c r="I260"/>
      <c r="J260"/>
      <c r="K260"/>
      <c r="L260"/>
      <c r="M260"/>
      <c r="N260"/>
      <c r="O260"/>
      <c r="P260"/>
    </row>
    <row r="261" spans="2:16" ht="12.45">
      <c r="B261"/>
      <c r="C261"/>
      <c r="D261"/>
      <c r="E261"/>
      <c r="F261"/>
      <c r="G261"/>
      <c r="H261"/>
      <c r="I261"/>
      <c r="J261"/>
      <c r="K261"/>
      <c r="L261"/>
      <c r="M261"/>
      <c r="N261"/>
      <c r="O261"/>
      <c r="P261"/>
    </row>
    <row r="262" spans="2:16" ht="12.45">
      <c r="B262"/>
      <c r="C262"/>
      <c r="D262"/>
      <c r="E262"/>
      <c r="F262"/>
      <c r="G262"/>
      <c r="H262"/>
      <c r="I262"/>
      <c r="J262"/>
      <c r="K262"/>
      <c r="L262"/>
      <c r="M262"/>
      <c r="N262"/>
      <c r="O262"/>
      <c r="P262"/>
    </row>
    <row r="263" spans="2:16" ht="12.45">
      <c r="B263"/>
      <c r="C263"/>
      <c r="D263"/>
      <c r="E263"/>
      <c r="F263"/>
      <c r="G263"/>
      <c r="H263"/>
      <c r="I263"/>
      <c r="J263"/>
      <c r="K263"/>
      <c r="L263"/>
      <c r="M263"/>
      <c r="N263"/>
      <c r="O263"/>
      <c r="P263"/>
    </row>
    <row r="264" spans="2:16" ht="12.45">
      <c r="B264"/>
      <c r="C264"/>
      <c r="D264"/>
      <c r="E264"/>
      <c r="F264"/>
      <c r="G264"/>
      <c r="H264"/>
      <c r="I264"/>
      <c r="J264"/>
      <c r="K264"/>
      <c r="L264"/>
      <c r="M264"/>
      <c r="N264"/>
      <c r="O264"/>
      <c r="P264"/>
    </row>
    <row r="265" spans="2:16" ht="12.45">
      <c r="B265"/>
      <c r="C265"/>
      <c r="D265"/>
      <c r="E265"/>
      <c r="F265"/>
      <c r="G265"/>
      <c r="H265"/>
      <c r="I265"/>
      <c r="J265"/>
      <c r="K265"/>
      <c r="L265"/>
      <c r="M265"/>
      <c r="N265"/>
      <c r="O265"/>
      <c r="P265"/>
    </row>
    <row r="266" spans="2:16" ht="12.45">
      <c r="B266"/>
      <c r="C266"/>
      <c r="D266"/>
      <c r="E266"/>
      <c r="F266"/>
      <c r="G266"/>
      <c r="H266"/>
      <c r="I266"/>
      <c r="J266"/>
      <c r="K266"/>
      <c r="L266"/>
      <c r="M266"/>
      <c r="N266"/>
      <c r="O266"/>
      <c r="P266"/>
    </row>
    <row r="267" spans="2:16" ht="12.45">
      <c r="B267"/>
      <c r="C267"/>
      <c r="D267"/>
      <c r="E267"/>
      <c r="F267"/>
      <c r="G267"/>
      <c r="H267"/>
      <c r="I267"/>
      <c r="J267"/>
      <c r="K267"/>
      <c r="L267"/>
      <c r="M267"/>
      <c r="N267"/>
      <c r="O267"/>
      <c r="P267"/>
    </row>
    <row r="268" spans="2:16" ht="12.45">
      <c r="B268"/>
      <c r="C268"/>
      <c r="D268"/>
      <c r="E268"/>
      <c r="F268"/>
      <c r="G268"/>
      <c r="H268"/>
      <c r="I268"/>
      <c r="J268"/>
      <c r="K268"/>
      <c r="L268"/>
      <c r="M268"/>
      <c r="N268"/>
      <c r="O268"/>
      <c r="P268"/>
    </row>
    <row r="269" spans="2:16" ht="12.45">
      <c r="B269"/>
      <c r="C269"/>
      <c r="D269"/>
      <c r="E269"/>
      <c r="F269"/>
      <c r="G269"/>
      <c r="H269"/>
      <c r="I269"/>
      <c r="J269"/>
      <c r="K269"/>
      <c r="L269"/>
      <c r="M269"/>
      <c r="N269"/>
      <c r="O269"/>
      <c r="P269"/>
    </row>
    <row r="270" spans="2:16" ht="12.45">
      <c r="B270"/>
      <c r="C270"/>
      <c r="D270"/>
      <c r="E270"/>
      <c r="F270"/>
      <c r="G270"/>
      <c r="H270"/>
      <c r="I270"/>
      <c r="J270"/>
      <c r="K270"/>
      <c r="L270"/>
      <c r="M270"/>
      <c r="N270"/>
      <c r="O270"/>
      <c r="P270"/>
    </row>
    <row r="271" spans="2:16" ht="12.45">
      <c r="B271"/>
      <c r="C271"/>
      <c r="D271"/>
      <c r="E271"/>
      <c r="F271"/>
      <c r="G271"/>
      <c r="H271"/>
      <c r="I271"/>
      <c r="J271"/>
      <c r="K271"/>
      <c r="L271"/>
      <c r="M271"/>
      <c r="N271"/>
      <c r="O271"/>
      <c r="P271"/>
    </row>
    <row r="272" spans="2:16" ht="12.45">
      <c r="B272"/>
      <c r="C272"/>
      <c r="D272"/>
      <c r="E272"/>
      <c r="F272"/>
      <c r="G272"/>
      <c r="H272"/>
      <c r="I272"/>
      <c r="J272"/>
      <c r="K272"/>
      <c r="L272"/>
      <c r="M272"/>
      <c r="N272"/>
      <c r="O272"/>
      <c r="P272"/>
    </row>
    <row r="273" spans="2:16" ht="12.45">
      <c r="B273"/>
      <c r="C273"/>
      <c r="D273"/>
      <c r="E273"/>
      <c r="F273"/>
      <c r="G273"/>
      <c r="H273"/>
      <c r="I273"/>
      <c r="J273"/>
      <c r="K273"/>
      <c r="L273"/>
      <c r="M273"/>
      <c r="N273"/>
      <c r="O273"/>
      <c r="P273"/>
    </row>
    <row r="274" spans="2:16" ht="12.45">
      <c r="B274"/>
      <c r="C274"/>
      <c r="D274"/>
      <c r="E274"/>
      <c r="F274"/>
      <c r="G274"/>
      <c r="H274"/>
      <c r="I274"/>
      <c r="J274"/>
      <c r="K274"/>
      <c r="L274"/>
      <c r="M274"/>
      <c r="N274"/>
      <c r="O274"/>
      <c r="P274"/>
    </row>
    <row r="275" spans="2:16" ht="12.45">
      <c r="B275"/>
      <c r="C275"/>
      <c r="D275"/>
      <c r="E275"/>
      <c r="F275"/>
      <c r="G275"/>
      <c r="H275"/>
      <c r="I275"/>
      <c r="J275"/>
      <c r="K275"/>
      <c r="L275"/>
      <c r="M275"/>
      <c r="N275"/>
      <c r="O275"/>
      <c r="P275"/>
    </row>
    <row r="276" spans="2:16" ht="12.45">
      <c r="B276"/>
      <c r="C276"/>
      <c r="D276"/>
      <c r="E276"/>
      <c r="F276"/>
      <c r="G276"/>
      <c r="H276"/>
      <c r="I276"/>
      <c r="J276"/>
      <c r="K276"/>
      <c r="L276"/>
      <c r="M276"/>
      <c r="N276"/>
      <c r="O276"/>
      <c r="P276"/>
    </row>
    <row r="277" spans="2:16" ht="12.45">
      <c r="B277"/>
      <c r="C277"/>
      <c r="D277"/>
      <c r="E277"/>
      <c r="F277"/>
      <c r="G277"/>
      <c r="H277"/>
      <c r="I277"/>
      <c r="J277"/>
      <c r="K277"/>
      <c r="L277"/>
      <c r="M277"/>
      <c r="N277"/>
      <c r="O277"/>
      <c r="P277"/>
    </row>
    <row r="278" spans="2:16" ht="12.45">
      <c r="B278"/>
      <c r="C278"/>
      <c r="D278"/>
      <c r="E278"/>
      <c r="F278"/>
      <c r="G278"/>
      <c r="H278"/>
      <c r="I278"/>
      <c r="J278"/>
      <c r="K278"/>
      <c r="L278"/>
      <c r="M278"/>
      <c r="N278"/>
      <c r="O278"/>
      <c r="P278"/>
    </row>
    <row r="279" spans="2:16" ht="12.45">
      <c r="B279"/>
      <c r="C279"/>
      <c r="D279"/>
      <c r="E279"/>
      <c r="F279"/>
      <c r="G279"/>
      <c r="H279"/>
      <c r="I279"/>
      <c r="J279"/>
      <c r="K279"/>
      <c r="L279"/>
      <c r="M279"/>
      <c r="N279"/>
      <c r="O279"/>
      <c r="P279"/>
    </row>
    <row r="280" spans="2:16" ht="12.45">
      <c r="B280"/>
      <c r="C280"/>
      <c r="D280"/>
      <c r="E280"/>
      <c r="F280"/>
      <c r="G280"/>
      <c r="H280"/>
      <c r="I280"/>
      <c r="J280"/>
      <c r="K280"/>
      <c r="L280"/>
      <c r="M280"/>
      <c r="N280"/>
      <c r="O280"/>
      <c r="P280"/>
    </row>
    <row r="281" spans="2:16" ht="12.45">
      <c r="B281"/>
      <c r="C281"/>
      <c r="D281"/>
      <c r="E281"/>
      <c r="F281"/>
      <c r="G281"/>
      <c r="H281"/>
      <c r="I281"/>
      <c r="J281"/>
      <c r="K281"/>
      <c r="L281"/>
      <c r="M281"/>
      <c r="N281"/>
      <c r="O281"/>
      <c r="P281"/>
    </row>
    <row r="282" spans="2:16" ht="12.45">
      <c r="B282"/>
      <c r="C282"/>
      <c r="D282"/>
      <c r="E282"/>
      <c r="F282"/>
      <c r="G282"/>
      <c r="H282"/>
      <c r="I282"/>
      <c r="J282"/>
      <c r="K282"/>
      <c r="L282"/>
      <c r="M282"/>
      <c r="N282"/>
      <c r="O282"/>
      <c r="P282"/>
    </row>
    <row r="283" spans="2:16" ht="12.45">
      <c r="B283"/>
      <c r="C283"/>
      <c r="D283"/>
      <c r="E283"/>
      <c r="F283"/>
      <c r="G283"/>
      <c r="H283"/>
      <c r="I283"/>
      <c r="J283"/>
      <c r="K283"/>
      <c r="L283"/>
      <c r="M283"/>
      <c r="N283"/>
      <c r="O283"/>
      <c r="P283"/>
    </row>
    <row r="284" spans="2:16" ht="12.45">
      <c r="B284"/>
      <c r="C284"/>
      <c r="D284"/>
      <c r="E284"/>
      <c r="F284"/>
      <c r="G284"/>
      <c r="H284"/>
      <c r="I284"/>
      <c r="J284"/>
      <c r="K284"/>
      <c r="L284"/>
      <c r="M284"/>
      <c r="N284"/>
      <c r="O284"/>
      <c r="P284"/>
    </row>
    <row r="285" spans="2:16" ht="12.45">
      <c r="B285"/>
      <c r="C285"/>
      <c r="D285"/>
      <c r="E285"/>
      <c r="F285"/>
      <c r="G285"/>
      <c r="H285"/>
      <c r="I285"/>
      <c r="J285"/>
      <c r="K285"/>
      <c r="L285"/>
      <c r="M285"/>
      <c r="N285"/>
      <c r="O285"/>
      <c r="P285"/>
    </row>
    <row r="286" spans="2:16" ht="12.45">
      <c r="B286"/>
      <c r="C286"/>
      <c r="D286"/>
      <c r="E286"/>
      <c r="F286"/>
      <c r="G286"/>
      <c r="H286"/>
      <c r="I286"/>
      <c r="J286"/>
      <c r="K286"/>
      <c r="L286"/>
      <c r="M286"/>
      <c r="N286"/>
      <c r="O286"/>
      <c r="P286"/>
    </row>
    <row r="287" spans="2:16" ht="12.45">
      <c r="B287"/>
      <c r="C287"/>
      <c r="D287"/>
      <c r="E287"/>
      <c r="F287"/>
      <c r="G287"/>
      <c r="H287"/>
      <c r="I287"/>
      <c r="J287"/>
      <c r="K287"/>
      <c r="L287"/>
      <c r="M287"/>
      <c r="N287"/>
      <c r="O287"/>
      <c r="P287"/>
    </row>
    <row r="288" spans="2:16" ht="12.45">
      <c r="B288"/>
      <c r="C288"/>
      <c r="D288"/>
      <c r="E288"/>
      <c r="F288"/>
      <c r="G288"/>
      <c r="H288"/>
      <c r="I288"/>
      <c r="J288"/>
      <c r="K288"/>
      <c r="L288"/>
      <c r="M288"/>
      <c r="N288"/>
      <c r="O288"/>
      <c r="P288"/>
    </row>
    <row r="289" spans="2:16" ht="12.45">
      <c r="B289"/>
      <c r="C289"/>
      <c r="D289"/>
      <c r="E289"/>
      <c r="F289"/>
      <c r="G289"/>
      <c r="H289"/>
      <c r="I289"/>
      <c r="J289"/>
      <c r="K289"/>
      <c r="L289"/>
      <c r="M289"/>
      <c r="N289"/>
      <c r="O289"/>
      <c r="P289"/>
    </row>
    <row r="290" spans="2:16" ht="12.45">
      <c r="B290"/>
      <c r="C290"/>
      <c r="D290"/>
      <c r="E290"/>
      <c r="F290"/>
      <c r="G290"/>
      <c r="H290"/>
      <c r="I290"/>
      <c r="J290"/>
      <c r="K290"/>
      <c r="L290"/>
      <c r="M290"/>
      <c r="N290"/>
      <c r="O290"/>
      <c r="P290"/>
    </row>
    <row r="291" spans="2:16" ht="12.45">
      <c r="B291"/>
      <c r="C291"/>
      <c r="D291"/>
      <c r="E291"/>
      <c r="F291"/>
      <c r="G291"/>
      <c r="H291"/>
      <c r="I291"/>
      <c r="J291"/>
      <c r="K291"/>
      <c r="L291"/>
      <c r="M291"/>
      <c r="N291"/>
      <c r="O291"/>
      <c r="P291"/>
    </row>
    <row r="292" spans="2:16" ht="12.45">
      <c r="B292"/>
      <c r="C292"/>
      <c r="D292"/>
      <c r="E292"/>
      <c r="F292"/>
      <c r="G292"/>
      <c r="H292"/>
      <c r="I292"/>
      <c r="J292"/>
      <c r="K292"/>
      <c r="L292"/>
      <c r="M292"/>
      <c r="N292"/>
      <c r="O292"/>
      <c r="P292"/>
    </row>
    <row r="293" spans="2:16" ht="12.45">
      <c r="B293"/>
      <c r="C293"/>
      <c r="D293"/>
      <c r="E293"/>
      <c r="F293"/>
      <c r="G293"/>
      <c r="H293"/>
      <c r="I293"/>
      <c r="J293"/>
      <c r="K293"/>
      <c r="L293"/>
      <c r="M293"/>
      <c r="N293"/>
      <c r="O293"/>
      <c r="P293"/>
    </row>
    <row r="294" spans="2:16" ht="12.45">
      <c r="B294"/>
      <c r="C294"/>
      <c r="D294"/>
      <c r="E294"/>
      <c r="F294"/>
      <c r="G294"/>
      <c r="H294"/>
      <c r="I294"/>
      <c r="J294"/>
      <c r="K294"/>
      <c r="L294"/>
      <c r="M294"/>
      <c r="N294"/>
      <c r="O294"/>
      <c r="P294"/>
    </row>
    <row r="295" spans="2:16" ht="12.45">
      <c r="B295"/>
      <c r="C295"/>
      <c r="D295"/>
      <c r="E295"/>
      <c r="F295"/>
      <c r="G295"/>
      <c r="H295"/>
      <c r="I295"/>
      <c r="J295"/>
      <c r="K295"/>
      <c r="L295"/>
      <c r="M295"/>
      <c r="N295"/>
      <c r="O295"/>
      <c r="P295"/>
    </row>
    <row r="296" spans="2:16" ht="12.45">
      <c r="B296"/>
      <c r="C296"/>
      <c r="D296"/>
      <c r="E296"/>
      <c r="F296"/>
      <c r="G296"/>
      <c r="H296"/>
      <c r="I296"/>
      <c r="J296"/>
      <c r="K296"/>
      <c r="L296"/>
      <c r="M296"/>
      <c r="N296"/>
      <c r="O296"/>
      <c r="P296"/>
    </row>
    <row r="297" spans="2:16" ht="12.45">
      <c r="B297"/>
      <c r="C297"/>
      <c r="D297"/>
      <c r="E297"/>
      <c r="F297"/>
      <c r="G297"/>
      <c r="H297"/>
      <c r="I297"/>
      <c r="J297"/>
      <c r="K297"/>
      <c r="L297"/>
      <c r="M297"/>
      <c r="N297"/>
      <c r="O297"/>
      <c r="P297"/>
    </row>
    <row r="298" spans="2:16" ht="12.45">
      <c r="B298"/>
      <c r="C298"/>
      <c r="D298"/>
      <c r="E298"/>
      <c r="F298"/>
      <c r="G298"/>
      <c r="H298"/>
      <c r="I298"/>
      <c r="J298"/>
      <c r="K298"/>
      <c r="L298"/>
      <c r="M298"/>
      <c r="N298"/>
      <c r="O298"/>
      <c r="P298"/>
    </row>
    <row r="299" spans="2:16" ht="12.45">
      <c r="B299"/>
      <c r="C299"/>
      <c r="D299"/>
      <c r="E299"/>
      <c r="F299"/>
      <c r="G299"/>
      <c r="H299"/>
      <c r="I299"/>
      <c r="J299"/>
      <c r="K299"/>
      <c r="L299"/>
      <c r="M299"/>
      <c r="N299"/>
      <c r="O299"/>
      <c r="P299"/>
    </row>
    <row r="300" spans="2:16" ht="12.45">
      <c r="B300"/>
      <c r="C300"/>
      <c r="D300"/>
      <c r="E300"/>
      <c r="F300"/>
      <c r="G300"/>
      <c r="H300"/>
      <c r="I300"/>
      <c r="J300"/>
      <c r="K300"/>
      <c r="L300"/>
      <c r="M300"/>
      <c r="N300"/>
      <c r="O300"/>
      <c r="P300"/>
    </row>
    <row r="301" spans="2:16" ht="12.45">
      <c r="B301"/>
      <c r="C301"/>
      <c r="D301"/>
      <c r="E301"/>
      <c r="F301"/>
      <c r="G301"/>
      <c r="H301"/>
      <c r="I301"/>
      <c r="J301"/>
      <c r="K301"/>
      <c r="L301"/>
      <c r="M301"/>
      <c r="N301"/>
      <c r="O301"/>
      <c r="P301"/>
    </row>
    <row r="302" spans="2:16" ht="12.45">
      <c r="B302"/>
      <c r="C302"/>
      <c r="D302"/>
      <c r="E302"/>
      <c r="F302"/>
      <c r="G302"/>
      <c r="H302"/>
      <c r="I302"/>
      <c r="J302"/>
      <c r="K302"/>
      <c r="L302"/>
      <c r="M302"/>
      <c r="N302"/>
      <c r="O302"/>
      <c r="P302"/>
    </row>
    <row r="303" spans="2:16" ht="12.45">
      <c r="B303"/>
      <c r="C303"/>
      <c r="D303"/>
      <c r="E303"/>
      <c r="F303"/>
      <c r="G303"/>
      <c r="H303"/>
      <c r="I303"/>
      <c r="J303"/>
      <c r="K303"/>
      <c r="L303"/>
      <c r="M303"/>
      <c r="N303"/>
      <c r="O303"/>
      <c r="P303"/>
    </row>
    <row r="304" spans="2:16" ht="12.45">
      <c r="B304"/>
      <c r="C304"/>
      <c r="D304"/>
      <c r="E304"/>
      <c r="F304"/>
      <c r="G304"/>
      <c r="H304"/>
      <c r="I304"/>
      <c r="J304"/>
      <c r="K304"/>
      <c r="L304"/>
      <c r="M304"/>
      <c r="N304"/>
      <c r="O304"/>
      <c r="P304"/>
    </row>
    <row r="305" spans="2:16" ht="12.45">
      <c r="B305"/>
      <c r="C305"/>
      <c r="D305"/>
      <c r="E305"/>
      <c r="F305"/>
      <c r="G305"/>
      <c r="H305"/>
      <c r="I305"/>
      <c r="J305"/>
      <c r="K305"/>
      <c r="L305"/>
      <c r="M305"/>
      <c r="N305"/>
      <c r="O305"/>
      <c r="P305"/>
    </row>
    <row r="306" spans="2:16" ht="12.45">
      <c r="B306"/>
      <c r="C306"/>
      <c r="D306"/>
      <c r="E306"/>
      <c r="F306"/>
      <c r="G306"/>
      <c r="H306"/>
      <c r="I306"/>
      <c r="J306"/>
      <c r="K306"/>
      <c r="L306"/>
      <c r="M306"/>
      <c r="N306"/>
      <c r="O306"/>
      <c r="P306"/>
    </row>
    <row r="307" spans="2:16" ht="12.45">
      <c r="B307"/>
      <c r="C307"/>
      <c r="D307"/>
      <c r="E307"/>
      <c r="F307"/>
      <c r="G307"/>
      <c r="H307"/>
      <c r="I307"/>
      <c r="J307"/>
      <c r="K307"/>
      <c r="L307"/>
      <c r="M307"/>
      <c r="N307"/>
      <c r="O307"/>
      <c r="P307"/>
    </row>
    <row r="308" spans="2:16" ht="12.45">
      <c r="B308"/>
      <c r="C308"/>
      <c r="D308"/>
      <c r="E308"/>
      <c r="F308"/>
      <c r="G308"/>
      <c r="H308"/>
      <c r="I308"/>
      <c r="J308"/>
      <c r="K308"/>
      <c r="L308"/>
      <c r="M308"/>
      <c r="N308"/>
      <c r="O308"/>
      <c r="P308"/>
    </row>
    <row r="309" spans="2:16" ht="12.45">
      <c r="B309"/>
      <c r="C309"/>
      <c r="D309"/>
      <c r="E309"/>
      <c r="F309"/>
      <c r="G309"/>
      <c r="H309"/>
      <c r="I309"/>
      <c r="J309"/>
      <c r="K309"/>
      <c r="L309"/>
      <c r="M309"/>
      <c r="N309"/>
      <c r="O309"/>
      <c r="P309"/>
    </row>
    <row r="310" spans="2:16" ht="12.45">
      <c r="B310"/>
      <c r="C310"/>
      <c r="D310"/>
      <c r="E310"/>
      <c r="F310"/>
      <c r="G310"/>
      <c r="H310"/>
      <c r="I310"/>
      <c r="J310"/>
      <c r="K310"/>
      <c r="L310"/>
      <c r="M310"/>
      <c r="N310"/>
      <c r="O310"/>
      <c r="P310"/>
    </row>
    <row r="311" spans="2:16" ht="12.45">
      <c r="B311"/>
      <c r="C311"/>
      <c r="D311"/>
      <c r="E311"/>
      <c r="F311"/>
      <c r="G311"/>
      <c r="H311"/>
      <c r="I311"/>
      <c r="J311"/>
      <c r="K311"/>
      <c r="L311"/>
      <c r="M311"/>
      <c r="N311"/>
      <c r="O311"/>
      <c r="P311"/>
    </row>
    <row r="312" spans="2:16" ht="12.45">
      <c r="B312"/>
      <c r="C312"/>
      <c r="D312"/>
      <c r="E312"/>
      <c r="F312"/>
      <c r="G312"/>
      <c r="H312"/>
      <c r="I312"/>
      <c r="J312"/>
      <c r="K312"/>
      <c r="L312"/>
      <c r="M312"/>
      <c r="N312"/>
      <c r="O312"/>
      <c r="P312"/>
    </row>
    <row r="313" spans="2:16" ht="12.45">
      <c r="B313"/>
      <c r="C313"/>
      <c r="D313"/>
      <c r="E313"/>
      <c r="F313"/>
      <c r="G313"/>
      <c r="H313"/>
      <c r="I313"/>
      <c r="J313"/>
      <c r="K313"/>
      <c r="L313"/>
      <c r="M313"/>
      <c r="N313"/>
      <c r="O313"/>
      <c r="P313"/>
    </row>
    <row r="314" spans="2:16" ht="12.45">
      <c r="B314"/>
      <c r="C314"/>
      <c r="D314"/>
      <c r="E314"/>
      <c r="F314"/>
      <c r="G314"/>
      <c r="H314"/>
      <c r="I314"/>
      <c r="J314"/>
      <c r="K314"/>
      <c r="L314"/>
      <c r="M314"/>
      <c r="N314"/>
      <c r="O314"/>
      <c r="P314"/>
    </row>
    <row r="315" spans="2:16" ht="12.45">
      <c r="B315"/>
      <c r="C315"/>
      <c r="D315"/>
      <c r="E315"/>
      <c r="F315"/>
      <c r="G315"/>
      <c r="H315"/>
      <c r="I315"/>
      <c r="J315"/>
      <c r="K315"/>
      <c r="L315"/>
      <c r="M315"/>
      <c r="N315"/>
      <c r="O315"/>
      <c r="P315"/>
    </row>
    <row r="316" spans="2:16" ht="12.45">
      <c r="B316"/>
      <c r="C316"/>
      <c r="D316"/>
      <c r="E316"/>
      <c r="F316"/>
      <c r="G316"/>
      <c r="H316"/>
      <c r="I316"/>
      <c r="J316"/>
      <c r="K316"/>
      <c r="L316"/>
      <c r="M316"/>
      <c r="N316"/>
      <c r="O316"/>
      <c r="P316"/>
    </row>
    <row r="317" spans="2:16" ht="12.45">
      <c r="B317"/>
      <c r="C317"/>
      <c r="D317"/>
      <c r="E317"/>
      <c r="F317"/>
      <c r="G317"/>
      <c r="H317"/>
      <c r="I317"/>
      <c r="J317"/>
      <c r="K317"/>
      <c r="L317"/>
      <c r="M317"/>
      <c r="N317"/>
      <c r="O317"/>
      <c r="P317"/>
    </row>
    <row r="318" spans="2:16" ht="12.45">
      <c r="B318"/>
      <c r="C318"/>
      <c r="D318"/>
      <c r="E318"/>
      <c r="F318"/>
      <c r="G318"/>
      <c r="H318"/>
      <c r="I318"/>
      <c r="J318"/>
      <c r="K318"/>
      <c r="L318"/>
      <c r="M318"/>
      <c r="N318"/>
      <c r="O318"/>
      <c r="P318"/>
    </row>
    <row r="319" spans="2:16" ht="12.45">
      <c r="B319"/>
      <c r="C319"/>
      <c r="D319"/>
      <c r="E319"/>
      <c r="F319"/>
      <c r="G319"/>
      <c r="H319"/>
      <c r="I319"/>
      <c r="J319"/>
      <c r="K319"/>
      <c r="L319"/>
      <c r="M319"/>
      <c r="N319"/>
      <c r="O319"/>
      <c r="P319"/>
    </row>
    <row r="320" spans="2:16" ht="12.45">
      <c r="B320"/>
      <c r="C320"/>
      <c r="D320"/>
      <c r="E320"/>
      <c r="F320"/>
      <c r="G320"/>
      <c r="H320"/>
      <c r="I320"/>
      <c r="J320"/>
      <c r="K320"/>
      <c r="L320"/>
      <c r="M320"/>
      <c r="N320"/>
      <c r="O320"/>
      <c r="P320"/>
    </row>
    <row r="321" spans="2:16" ht="12.45">
      <c r="B321"/>
      <c r="C321"/>
      <c r="D321"/>
      <c r="E321"/>
      <c r="F321"/>
      <c r="G321"/>
      <c r="H321"/>
      <c r="I321"/>
      <c r="J321"/>
      <c r="K321"/>
      <c r="L321"/>
      <c r="M321"/>
      <c r="N321"/>
      <c r="O321"/>
      <c r="P321"/>
    </row>
    <row r="322" spans="2:16" ht="12.45">
      <c r="B322"/>
      <c r="C322"/>
      <c r="D322"/>
      <c r="E322"/>
      <c r="F322"/>
      <c r="G322"/>
      <c r="H322"/>
      <c r="I322"/>
      <c r="J322"/>
      <c r="K322"/>
      <c r="L322"/>
      <c r="M322"/>
      <c r="N322"/>
      <c r="O322"/>
      <c r="P322"/>
    </row>
    <row r="323" spans="2:16" ht="12.45">
      <c r="B323"/>
      <c r="C323"/>
      <c r="D323"/>
      <c r="E323"/>
      <c r="F323"/>
      <c r="G323"/>
      <c r="H323"/>
      <c r="I323"/>
      <c r="J323"/>
      <c r="K323"/>
      <c r="L323"/>
      <c r="M323"/>
      <c r="N323"/>
      <c r="O323"/>
      <c r="P323"/>
    </row>
    <row r="324" spans="2:16" ht="12.45">
      <c r="B324"/>
      <c r="C324"/>
      <c r="D324"/>
      <c r="E324"/>
      <c r="F324"/>
      <c r="G324"/>
      <c r="H324"/>
      <c r="I324"/>
      <c r="J324"/>
      <c r="K324"/>
      <c r="L324"/>
      <c r="M324"/>
      <c r="N324"/>
      <c r="O324"/>
      <c r="P324"/>
    </row>
    <row r="325" spans="2:16" ht="12.45">
      <c r="B325"/>
      <c r="C325"/>
      <c r="D325"/>
      <c r="E325"/>
      <c r="F325"/>
      <c r="G325"/>
      <c r="H325"/>
      <c r="I325"/>
      <c r="J325"/>
      <c r="K325"/>
      <c r="L325"/>
      <c r="M325"/>
      <c r="N325"/>
      <c r="O325"/>
      <c r="P325"/>
    </row>
    <row r="326" spans="2:16" ht="12.45">
      <c r="B326"/>
      <c r="C326"/>
      <c r="D326"/>
      <c r="E326"/>
      <c r="F326"/>
      <c r="G326"/>
      <c r="H326"/>
      <c r="I326"/>
      <c r="J326"/>
      <c r="K326"/>
      <c r="L326"/>
      <c r="M326"/>
      <c r="N326"/>
      <c r="O326"/>
      <c r="P326"/>
    </row>
    <row r="327" spans="2:16" ht="12.45">
      <c r="B327"/>
      <c r="C327"/>
      <c r="D327"/>
      <c r="E327"/>
      <c r="F327"/>
      <c r="G327"/>
      <c r="H327"/>
      <c r="I327"/>
      <c r="J327"/>
      <c r="K327"/>
      <c r="L327"/>
      <c r="M327"/>
      <c r="N327"/>
      <c r="O327"/>
      <c r="P327"/>
    </row>
    <row r="328" spans="2:16" ht="12.45">
      <c r="B328"/>
      <c r="C328"/>
      <c r="D328"/>
      <c r="E328"/>
      <c r="F328"/>
      <c r="G328"/>
      <c r="H328"/>
      <c r="I328"/>
      <c r="J328"/>
      <c r="K328"/>
      <c r="L328"/>
      <c r="M328"/>
      <c r="N328"/>
      <c r="O328"/>
      <c r="P328"/>
    </row>
    <row r="329" spans="2:16" ht="12.45">
      <c r="B329"/>
      <c r="C329"/>
      <c r="D329"/>
      <c r="E329"/>
      <c r="F329"/>
      <c r="G329"/>
      <c r="H329"/>
      <c r="I329"/>
      <c r="J329"/>
      <c r="K329"/>
      <c r="L329"/>
      <c r="M329"/>
      <c r="N329"/>
      <c r="O329"/>
      <c r="P329"/>
    </row>
    <row r="330" spans="2:16" ht="12.45">
      <c r="B330"/>
      <c r="C330"/>
      <c r="D330"/>
      <c r="E330"/>
      <c r="F330"/>
      <c r="G330"/>
      <c r="H330"/>
      <c r="I330"/>
      <c r="J330"/>
      <c r="K330"/>
      <c r="L330"/>
      <c r="M330"/>
      <c r="N330"/>
      <c r="O330"/>
      <c r="P330"/>
    </row>
    <row r="331" spans="2:16" ht="12.45">
      <c r="B331"/>
      <c r="C331"/>
      <c r="D331"/>
      <c r="E331"/>
      <c r="F331"/>
      <c r="G331"/>
      <c r="H331"/>
      <c r="I331"/>
      <c r="J331"/>
      <c r="K331"/>
      <c r="L331"/>
      <c r="M331"/>
      <c r="N331"/>
      <c r="O331"/>
      <c r="P331"/>
    </row>
    <row r="332" spans="2:16" ht="12.45">
      <c r="B332"/>
      <c r="C332"/>
      <c r="D332"/>
      <c r="E332"/>
      <c r="F332"/>
      <c r="G332"/>
      <c r="H332"/>
      <c r="I332"/>
      <c r="J332"/>
      <c r="K332"/>
      <c r="L332"/>
      <c r="M332"/>
      <c r="N332"/>
      <c r="O332"/>
      <c r="P332"/>
    </row>
    <row r="333" spans="2:16" ht="12.45">
      <c r="B333"/>
      <c r="C333"/>
      <c r="D333"/>
      <c r="E333"/>
      <c r="F333"/>
      <c r="G333"/>
      <c r="H333"/>
      <c r="I333"/>
      <c r="J333"/>
      <c r="K333"/>
      <c r="L333"/>
      <c r="M333"/>
      <c r="N333"/>
      <c r="O333"/>
      <c r="P333"/>
    </row>
    <row r="334" spans="2:16" ht="12.45">
      <c r="B334"/>
      <c r="C334"/>
      <c r="D334"/>
      <c r="E334"/>
      <c r="F334"/>
      <c r="G334"/>
      <c r="H334"/>
      <c r="I334"/>
      <c r="J334"/>
      <c r="K334"/>
      <c r="L334"/>
      <c r="M334"/>
      <c r="N334"/>
      <c r="O334"/>
      <c r="P334"/>
    </row>
    <row r="335" spans="2:16" ht="12.45">
      <c r="B335"/>
      <c r="C335"/>
      <c r="D335"/>
      <c r="E335"/>
      <c r="F335"/>
      <c r="G335"/>
      <c r="H335"/>
      <c r="I335"/>
      <c r="J335"/>
      <c r="K335"/>
      <c r="L335"/>
      <c r="M335"/>
      <c r="N335"/>
      <c r="O335"/>
      <c r="P335"/>
    </row>
    <row r="336" spans="2:16" ht="12.45">
      <c r="B336"/>
      <c r="C336"/>
      <c r="D336"/>
      <c r="E336"/>
      <c r="F336"/>
      <c r="G336"/>
      <c r="H336"/>
      <c r="I336"/>
      <c r="J336"/>
      <c r="K336"/>
      <c r="L336"/>
      <c r="M336"/>
      <c r="N336"/>
      <c r="O336"/>
      <c r="P336"/>
    </row>
    <row r="337" spans="2:16" ht="12.45">
      <c r="B337"/>
      <c r="C337"/>
      <c r="D337"/>
      <c r="E337"/>
      <c r="F337"/>
      <c r="G337"/>
      <c r="H337"/>
      <c r="I337"/>
      <c r="J337"/>
      <c r="K337"/>
      <c r="L337"/>
      <c r="M337"/>
      <c r="N337"/>
      <c r="O337"/>
      <c r="P337"/>
    </row>
    <row r="338" spans="2:16" ht="12.45">
      <c r="B338"/>
      <c r="C338"/>
      <c r="D338"/>
      <c r="E338"/>
      <c r="F338"/>
      <c r="G338"/>
      <c r="H338"/>
      <c r="I338"/>
      <c r="J338"/>
      <c r="K338"/>
      <c r="L338"/>
      <c r="M338"/>
      <c r="N338"/>
      <c r="O338"/>
      <c r="P338"/>
    </row>
    <row r="339" spans="2:16" ht="12.45">
      <c r="B339"/>
      <c r="C339"/>
      <c r="D339"/>
      <c r="E339"/>
      <c r="F339"/>
      <c r="G339"/>
      <c r="H339"/>
      <c r="I339"/>
      <c r="J339"/>
      <c r="K339"/>
      <c r="L339"/>
      <c r="M339"/>
      <c r="N339"/>
      <c r="O339"/>
      <c r="P339"/>
    </row>
    <row r="340" spans="2:16" ht="12.45">
      <c r="B340"/>
      <c r="C340"/>
      <c r="D340"/>
      <c r="E340"/>
      <c r="F340"/>
      <c r="G340"/>
      <c r="H340"/>
      <c r="I340"/>
      <c r="J340"/>
      <c r="K340"/>
      <c r="L340"/>
      <c r="M340"/>
      <c r="N340"/>
      <c r="O340"/>
      <c r="P340"/>
    </row>
    <row r="341" spans="2:16" ht="12.45">
      <c r="B341"/>
      <c r="C341"/>
      <c r="D341"/>
      <c r="E341"/>
      <c r="F341"/>
      <c r="G341"/>
      <c r="H341"/>
      <c r="I341"/>
      <c r="J341"/>
      <c r="K341"/>
      <c r="L341"/>
      <c r="M341"/>
      <c r="N341"/>
      <c r="O341"/>
      <c r="P341"/>
    </row>
    <row r="342" spans="2:16" ht="12.45">
      <c r="B342"/>
      <c r="C342"/>
      <c r="D342"/>
      <c r="E342"/>
      <c r="F342"/>
      <c r="G342"/>
      <c r="H342"/>
      <c r="I342"/>
      <c r="J342"/>
      <c r="K342"/>
      <c r="L342"/>
      <c r="M342"/>
      <c r="N342"/>
      <c r="O342"/>
      <c r="P342"/>
    </row>
    <row r="343" spans="2:16" ht="12.45">
      <c r="B343"/>
      <c r="C343"/>
      <c r="D343"/>
      <c r="E343"/>
      <c r="F343"/>
      <c r="G343"/>
      <c r="H343"/>
      <c r="I343"/>
      <c r="J343"/>
      <c r="K343"/>
      <c r="L343"/>
      <c r="M343"/>
      <c r="N343"/>
      <c r="O343"/>
      <c r="P343"/>
    </row>
    <row r="344" spans="2:16" ht="12.45">
      <c r="B344"/>
      <c r="C344"/>
      <c r="D344"/>
      <c r="E344"/>
      <c r="F344"/>
      <c r="G344"/>
      <c r="H344"/>
      <c r="I344"/>
      <c r="J344"/>
      <c r="K344"/>
      <c r="L344"/>
      <c r="M344"/>
      <c r="N344"/>
      <c r="O344"/>
      <c r="P344"/>
    </row>
    <row r="345" spans="2:16" ht="12.45">
      <c r="B345"/>
      <c r="C345"/>
      <c r="D345"/>
      <c r="E345"/>
      <c r="F345"/>
      <c r="G345"/>
      <c r="H345"/>
      <c r="I345"/>
      <c r="J345"/>
      <c r="K345"/>
      <c r="L345"/>
      <c r="M345"/>
      <c r="N345"/>
      <c r="O345"/>
      <c r="P345"/>
    </row>
    <row r="346" spans="2:16" ht="12.45">
      <c r="B346"/>
      <c r="C346"/>
      <c r="D346"/>
      <c r="E346"/>
      <c r="F346"/>
      <c r="G346"/>
      <c r="H346"/>
      <c r="I346"/>
      <c r="J346"/>
      <c r="K346"/>
      <c r="L346"/>
      <c r="M346"/>
      <c r="N346"/>
      <c r="O346"/>
      <c r="P346"/>
    </row>
    <row r="347" spans="2:16" ht="12.45">
      <c r="B347"/>
      <c r="C347"/>
      <c r="D347"/>
      <c r="E347"/>
      <c r="F347"/>
      <c r="G347"/>
      <c r="H347"/>
      <c r="I347"/>
      <c r="J347"/>
      <c r="K347"/>
      <c r="L347"/>
      <c r="M347"/>
      <c r="N347"/>
      <c r="O347"/>
      <c r="P347"/>
    </row>
    <row r="348" spans="2:16" ht="12.45">
      <c r="B348"/>
      <c r="C348"/>
      <c r="D348"/>
      <c r="E348"/>
      <c r="F348"/>
      <c r="G348"/>
      <c r="H348"/>
      <c r="I348"/>
      <c r="J348"/>
      <c r="K348"/>
      <c r="L348"/>
      <c r="M348"/>
      <c r="N348"/>
      <c r="O348"/>
      <c r="P348"/>
    </row>
    <row r="349" spans="2:16" ht="12.45">
      <c r="B349"/>
      <c r="C349"/>
      <c r="D349"/>
      <c r="E349"/>
      <c r="F349"/>
      <c r="G349"/>
      <c r="H349"/>
      <c r="I349"/>
      <c r="J349"/>
      <c r="K349"/>
      <c r="L349"/>
      <c r="M349"/>
      <c r="N349"/>
      <c r="O349"/>
      <c r="P349"/>
    </row>
    <row r="350" spans="2:16" ht="12.45">
      <c r="B350"/>
      <c r="C350"/>
      <c r="D350"/>
      <c r="E350"/>
      <c r="F350"/>
      <c r="G350"/>
      <c r="H350"/>
      <c r="I350"/>
      <c r="J350"/>
      <c r="K350"/>
      <c r="L350"/>
      <c r="M350"/>
      <c r="N350"/>
      <c r="O350"/>
      <c r="P350"/>
    </row>
    <row r="351" spans="2:16" ht="12.45">
      <c r="B351"/>
      <c r="C351"/>
      <c r="D351"/>
      <c r="E351"/>
      <c r="F351"/>
      <c r="G351"/>
      <c r="H351"/>
      <c r="I351"/>
      <c r="J351"/>
      <c r="K351"/>
      <c r="L351"/>
      <c r="M351"/>
      <c r="N351"/>
      <c r="O351"/>
      <c r="P351"/>
    </row>
    <row r="352" spans="2:16" ht="12.45">
      <c r="B352"/>
      <c r="C352"/>
      <c r="D352"/>
      <c r="E352"/>
      <c r="F352"/>
      <c r="G352"/>
      <c r="H352"/>
      <c r="I352"/>
      <c r="J352"/>
      <c r="K352"/>
      <c r="L352"/>
      <c r="M352"/>
      <c r="N352"/>
      <c r="O352"/>
      <c r="P352"/>
    </row>
    <row r="353" spans="2:16" ht="12.45">
      <c r="B353"/>
      <c r="C353"/>
      <c r="D353"/>
      <c r="E353"/>
      <c r="F353"/>
      <c r="G353"/>
      <c r="H353"/>
      <c r="I353"/>
      <c r="J353"/>
      <c r="K353"/>
      <c r="L353"/>
      <c r="M353"/>
      <c r="N353"/>
      <c r="O353"/>
      <c r="P353"/>
    </row>
    <row r="354" spans="2:16" ht="12.45">
      <c r="B354"/>
      <c r="C354"/>
      <c r="D354"/>
      <c r="E354"/>
      <c r="F354"/>
      <c r="G354"/>
      <c r="H354"/>
      <c r="I354"/>
      <c r="J354"/>
      <c r="K354"/>
      <c r="L354"/>
      <c r="M354"/>
      <c r="N354"/>
      <c r="O354"/>
      <c r="P354"/>
    </row>
    <row r="355" spans="2:16" ht="12.45">
      <c r="B355"/>
      <c r="C355"/>
      <c r="D355"/>
      <c r="E355"/>
      <c r="F355"/>
      <c r="G355"/>
      <c r="H355"/>
      <c r="I355"/>
      <c r="J355"/>
      <c r="K355"/>
      <c r="L355"/>
      <c r="M355"/>
      <c r="N355"/>
      <c r="O355"/>
      <c r="P355"/>
    </row>
    <row r="356" spans="2:16" ht="12.45">
      <c r="B356"/>
      <c r="C356"/>
      <c r="D356"/>
      <c r="E356"/>
      <c r="F356"/>
      <c r="G356"/>
      <c r="H356"/>
      <c r="I356"/>
      <c r="J356"/>
      <c r="K356"/>
      <c r="L356"/>
      <c r="M356"/>
      <c r="N356"/>
      <c r="O356"/>
      <c r="P356"/>
    </row>
    <row r="357" spans="2:16" ht="12.45">
      <c r="B357"/>
      <c r="C357"/>
      <c r="D357"/>
      <c r="E357"/>
      <c r="F357"/>
      <c r="G357"/>
      <c r="H357"/>
      <c r="I357"/>
      <c r="J357"/>
      <c r="K357"/>
      <c r="L357"/>
      <c r="M357"/>
      <c r="N357"/>
      <c r="O357"/>
      <c r="P357"/>
    </row>
    <row r="358" spans="2:16" ht="12.45">
      <c r="B358"/>
      <c r="C358"/>
      <c r="D358"/>
      <c r="E358"/>
      <c r="F358"/>
      <c r="G358"/>
      <c r="H358"/>
      <c r="I358"/>
      <c r="J358"/>
      <c r="K358"/>
      <c r="L358"/>
      <c r="M358"/>
      <c r="N358"/>
      <c r="O358"/>
      <c r="P358"/>
    </row>
    <row r="359" spans="2:16" ht="12.45">
      <c r="B359"/>
      <c r="C359"/>
      <c r="D359"/>
      <c r="E359"/>
      <c r="F359"/>
      <c r="G359"/>
      <c r="H359"/>
      <c r="I359"/>
      <c r="J359"/>
      <c r="K359"/>
      <c r="L359"/>
      <c r="M359"/>
      <c r="N359"/>
      <c r="O359"/>
      <c r="P359"/>
    </row>
    <row r="360" spans="2:16" ht="12.45">
      <c r="B360"/>
      <c r="C360"/>
      <c r="D360"/>
      <c r="E360"/>
      <c r="F360"/>
      <c r="G360"/>
      <c r="H360"/>
      <c r="I360"/>
      <c r="J360"/>
      <c r="K360"/>
      <c r="L360"/>
      <c r="M360"/>
      <c r="N360"/>
      <c r="O360"/>
      <c r="P360"/>
    </row>
    <row r="361" spans="2:16" ht="12.45">
      <c r="B361"/>
      <c r="C361"/>
      <c r="D361"/>
      <c r="E361"/>
      <c r="F361"/>
      <c r="G361"/>
      <c r="H361"/>
      <c r="I361"/>
      <c r="J361"/>
      <c r="K361"/>
      <c r="L361"/>
      <c r="M361"/>
      <c r="N361"/>
      <c r="O361"/>
      <c r="P361"/>
    </row>
    <row r="362" spans="2:16" ht="12.45">
      <c r="B362"/>
      <c r="C362"/>
      <c r="D362"/>
      <c r="E362"/>
      <c r="F362"/>
      <c r="G362"/>
      <c r="H362"/>
      <c r="I362"/>
      <c r="J362"/>
      <c r="K362"/>
      <c r="L362"/>
      <c r="M362"/>
      <c r="N362"/>
      <c r="O362"/>
      <c r="P362"/>
    </row>
    <row r="363" spans="2:16" ht="12.45">
      <c r="B363"/>
      <c r="C363"/>
      <c r="D363"/>
      <c r="E363"/>
      <c r="F363"/>
      <c r="G363"/>
      <c r="H363"/>
      <c r="I363"/>
      <c r="J363"/>
      <c r="K363"/>
      <c r="L363"/>
      <c r="M363"/>
      <c r="N363"/>
      <c r="O363"/>
      <c r="P363"/>
    </row>
    <row r="364" spans="2:16" ht="12.45">
      <c r="B364"/>
      <c r="C364"/>
      <c r="D364"/>
      <c r="E364"/>
      <c r="F364"/>
      <c r="G364"/>
      <c r="H364"/>
      <c r="I364"/>
      <c r="J364"/>
      <c r="K364"/>
      <c r="L364"/>
      <c r="M364"/>
      <c r="N364"/>
      <c r="O364"/>
      <c r="P364"/>
    </row>
    <row r="365" spans="2:16" ht="12.45">
      <c r="B365"/>
      <c r="C365"/>
      <c r="D365"/>
      <c r="E365"/>
      <c r="F365"/>
      <c r="G365"/>
      <c r="H365"/>
      <c r="I365"/>
      <c r="J365"/>
      <c r="K365"/>
      <c r="L365"/>
      <c r="M365"/>
      <c r="N365"/>
      <c r="O365"/>
      <c r="P365"/>
    </row>
    <row r="366" spans="2:16" ht="12.45">
      <c r="B366"/>
      <c r="C366"/>
      <c r="D366"/>
      <c r="E366"/>
      <c r="F366"/>
      <c r="G366"/>
      <c r="H366"/>
      <c r="I366"/>
      <c r="J366"/>
      <c r="K366"/>
      <c r="L366"/>
      <c r="M366"/>
      <c r="N366"/>
      <c r="O366"/>
      <c r="P366"/>
    </row>
    <row r="367" spans="2:16" ht="12.45">
      <c r="B367"/>
      <c r="C367"/>
      <c r="D367"/>
      <c r="E367"/>
      <c r="F367"/>
      <c r="G367"/>
      <c r="H367"/>
      <c r="I367"/>
      <c r="J367"/>
      <c r="K367"/>
      <c r="L367"/>
      <c r="M367"/>
      <c r="N367"/>
      <c r="O367"/>
      <c r="P367"/>
    </row>
    <row r="368" spans="2:16" ht="12.45">
      <c r="B368"/>
      <c r="C368"/>
      <c r="D368"/>
      <c r="E368"/>
      <c r="F368"/>
      <c r="G368"/>
      <c r="H368"/>
      <c r="I368"/>
      <c r="J368"/>
      <c r="K368"/>
      <c r="L368"/>
      <c r="M368"/>
      <c r="N368"/>
      <c r="O368"/>
      <c r="P368"/>
    </row>
    <row r="369" spans="2:16" ht="12.45">
      <c r="B369"/>
      <c r="C369"/>
      <c r="D369"/>
      <c r="E369"/>
      <c r="F369"/>
      <c r="G369"/>
      <c r="H369"/>
      <c r="I369"/>
      <c r="J369"/>
      <c r="K369"/>
      <c r="L369"/>
      <c r="M369"/>
      <c r="N369"/>
      <c r="O369"/>
      <c r="P369"/>
    </row>
    <row r="370" spans="2:16" ht="12.45">
      <c r="B370"/>
      <c r="C370"/>
      <c r="D370"/>
      <c r="E370"/>
      <c r="F370"/>
      <c r="G370"/>
      <c r="H370"/>
      <c r="I370"/>
      <c r="J370"/>
      <c r="K370"/>
      <c r="L370"/>
      <c r="M370"/>
      <c r="N370"/>
      <c r="O370"/>
      <c r="P370"/>
    </row>
    <row r="371" spans="2:16" ht="12.45">
      <c r="B371"/>
      <c r="C371"/>
      <c r="D371"/>
      <c r="E371"/>
      <c r="F371"/>
      <c r="G371"/>
      <c r="H371"/>
      <c r="I371"/>
      <c r="J371"/>
      <c r="K371"/>
      <c r="L371"/>
      <c r="M371"/>
      <c r="N371"/>
      <c r="O371"/>
      <c r="P371"/>
    </row>
    <row r="372" spans="2:16" ht="12.45">
      <c r="B372"/>
      <c r="C372"/>
      <c r="D372"/>
      <c r="E372"/>
      <c r="F372"/>
      <c r="G372"/>
      <c r="H372"/>
      <c r="I372"/>
      <c r="J372"/>
      <c r="K372"/>
      <c r="L372"/>
      <c r="M372"/>
      <c r="N372"/>
      <c r="O372"/>
      <c r="P372"/>
    </row>
    <row r="373" spans="2:16" ht="12.45">
      <c r="B373"/>
      <c r="C373"/>
      <c r="D373"/>
      <c r="E373"/>
      <c r="F373"/>
      <c r="G373"/>
      <c r="H373"/>
      <c r="I373"/>
      <c r="J373"/>
      <c r="K373"/>
      <c r="L373"/>
      <c r="M373"/>
      <c r="N373"/>
      <c r="O373"/>
      <c r="P373"/>
    </row>
    <row r="374" spans="2:16" ht="12.45">
      <c r="B374"/>
      <c r="C374"/>
      <c r="D374"/>
      <c r="E374"/>
      <c r="F374"/>
      <c r="G374"/>
      <c r="H374"/>
      <c r="I374"/>
      <c r="J374"/>
      <c r="K374"/>
      <c r="L374"/>
      <c r="M374"/>
      <c r="N374"/>
      <c r="O374"/>
      <c r="P374"/>
    </row>
    <row r="375" spans="2:16" ht="12.45">
      <c r="B375"/>
      <c r="C375"/>
      <c r="D375"/>
      <c r="E375"/>
      <c r="F375"/>
      <c r="G375"/>
      <c r="H375"/>
      <c r="I375"/>
      <c r="J375"/>
      <c r="K375"/>
      <c r="L375"/>
      <c r="M375"/>
      <c r="N375"/>
      <c r="O375"/>
      <c r="P375"/>
    </row>
    <row r="376" spans="2:16" ht="12.45">
      <c r="B376"/>
      <c r="C376"/>
      <c r="D376"/>
      <c r="E376"/>
      <c r="F376"/>
      <c r="G376"/>
      <c r="H376"/>
      <c r="I376"/>
      <c r="J376"/>
      <c r="K376"/>
      <c r="L376"/>
      <c r="M376"/>
      <c r="N376"/>
      <c r="O376"/>
      <c r="P376"/>
    </row>
    <row r="377" spans="2:16" ht="12.45">
      <c r="B377"/>
      <c r="C377"/>
      <c r="D377"/>
      <c r="E377"/>
      <c r="F377"/>
      <c r="G377"/>
      <c r="H377"/>
      <c r="I377"/>
      <c r="J377"/>
      <c r="K377"/>
      <c r="L377"/>
      <c r="M377"/>
      <c r="N377"/>
      <c r="O377"/>
      <c r="P377"/>
    </row>
    <row r="378" spans="2:16" ht="12.45">
      <c r="B378"/>
      <c r="C378"/>
      <c r="D378"/>
      <c r="E378"/>
      <c r="F378"/>
      <c r="G378"/>
      <c r="H378"/>
      <c r="I378"/>
      <c r="J378"/>
      <c r="K378"/>
      <c r="L378"/>
      <c r="M378"/>
      <c r="N378"/>
      <c r="O378"/>
      <c r="P378"/>
    </row>
    <row r="379" spans="2:16" ht="12.45">
      <c r="B379"/>
      <c r="C379"/>
      <c r="D379"/>
      <c r="E379"/>
      <c r="F379"/>
      <c r="G379"/>
      <c r="H379"/>
      <c r="I379"/>
      <c r="J379"/>
      <c r="K379"/>
      <c r="L379"/>
      <c r="M379"/>
      <c r="N379"/>
      <c r="O379"/>
      <c r="P379"/>
    </row>
    <row r="380" spans="2:16" ht="12.45">
      <c r="B380"/>
      <c r="C380"/>
      <c r="D380"/>
      <c r="E380"/>
      <c r="F380"/>
      <c r="G380"/>
      <c r="H380"/>
      <c r="I380"/>
      <c r="J380"/>
      <c r="K380"/>
      <c r="L380"/>
      <c r="M380"/>
      <c r="N380"/>
      <c r="O380"/>
      <c r="P380"/>
    </row>
    <row r="381" spans="2:16" ht="12.45">
      <c r="B381"/>
      <c r="C381"/>
      <c r="D381"/>
      <c r="E381"/>
      <c r="F381"/>
      <c r="G381"/>
      <c r="H381"/>
      <c r="I381"/>
      <c r="J381"/>
      <c r="K381"/>
      <c r="L381"/>
      <c r="M381"/>
      <c r="N381"/>
      <c r="O381"/>
      <c r="P381"/>
    </row>
    <row r="382" spans="2:16" ht="12.45">
      <c r="B382"/>
      <c r="C382"/>
      <c r="D382"/>
      <c r="E382"/>
      <c r="F382"/>
      <c r="G382"/>
      <c r="H382"/>
      <c r="I382"/>
      <c r="J382"/>
      <c r="K382"/>
      <c r="L382"/>
      <c r="M382"/>
      <c r="N382"/>
      <c r="O382"/>
      <c r="P382"/>
    </row>
    <row r="383" spans="2:16" ht="12.45">
      <c r="B383"/>
      <c r="C383"/>
      <c r="D383"/>
      <c r="E383"/>
      <c r="F383"/>
      <c r="G383"/>
      <c r="H383"/>
      <c r="I383"/>
      <c r="J383"/>
      <c r="K383"/>
      <c r="L383"/>
      <c r="M383"/>
      <c r="N383"/>
      <c r="O383"/>
      <c r="P383"/>
    </row>
    <row r="384" spans="2:16" ht="12.45">
      <c r="B384"/>
      <c r="C384"/>
      <c r="D384"/>
      <c r="E384"/>
      <c r="F384"/>
      <c r="G384"/>
      <c r="H384"/>
      <c r="I384"/>
      <c r="J384"/>
      <c r="K384"/>
      <c r="L384"/>
      <c r="M384"/>
      <c r="N384"/>
      <c r="O384"/>
      <c r="P384"/>
    </row>
    <row r="385" spans="2:16" ht="12.45">
      <c r="B385"/>
      <c r="C385"/>
      <c r="D385"/>
      <c r="E385"/>
      <c r="F385"/>
      <c r="G385"/>
      <c r="H385"/>
      <c r="I385"/>
      <c r="J385"/>
      <c r="K385"/>
      <c r="L385"/>
      <c r="M385"/>
      <c r="N385"/>
      <c r="O385"/>
      <c r="P385"/>
    </row>
    <row r="386" spans="2:16" ht="12.45">
      <c r="B386"/>
      <c r="C386"/>
      <c r="D386"/>
      <c r="E386"/>
      <c r="F386"/>
      <c r="G386"/>
      <c r="H386"/>
      <c r="I386"/>
      <c r="J386"/>
      <c r="K386"/>
      <c r="L386"/>
      <c r="M386"/>
      <c r="N386"/>
      <c r="O386"/>
      <c r="P386"/>
    </row>
  </sheetData>
  <sheetProtection algorithmName="SHA-512" hashValue="eOeEwA4+eyn/dTJTUrVZDJ6Wfio/xzJ8vdrOr+qb1kcg5CWO26jeRzIqNJPosXh5+KhbHVupxpMaERUu0OZmqw==" saltValue="vCr9hZ8p4I/r2fk/Uvri5w==" spinCount="100000" sheet="1" objects="1" scenarios="1" pivotTables="0"/>
  <conditionalFormatting sqref="C13:C269">
    <cfRule type="expression" dxfId="499" priority="142" stopIfTrue="1">
      <formula>RIGHT($B13,1)="0"</formula>
    </cfRule>
  </conditionalFormatting>
  <conditionalFormatting sqref="N11:P11 J11:J12 K12:P12">
    <cfRule type="expression" dxfId="498" priority="145" stopIfTrue="1">
      <formula>J$12&lt;&gt;""</formula>
    </cfRule>
    <cfRule type="expression" dxfId="497" priority="146" stopIfTrue="1">
      <formula>J$12=""</formula>
    </cfRule>
  </conditionalFormatting>
  <conditionalFormatting sqref="N7:P10">
    <cfRule type="expression" dxfId="496" priority="147" stopIfTrue="1">
      <formula>N$12&lt;&gt;""</formula>
    </cfRule>
    <cfRule type="expression" dxfId="495" priority="148" stopIfTrue="1">
      <formula>N$12=""</formula>
    </cfRule>
  </conditionalFormatting>
  <conditionalFormatting sqref="J6:P6">
    <cfRule type="expression" dxfId="494" priority="149" stopIfTrue="1">
      <formula>J$12&lt;&gt;""</formula>
    </cfRule>
    <cfRule type="expression" dxfId="493" priority="150" stopIfTrue="1">
      <formula>J$12=""</formula>
    </cfRule>
  </conditionalFormatting>
  <conditionalFormatting sqref="J2:P4">
    <cfRule type="expression" dxfId="492" priority="151" stopIfTrue="1">
      <formula>J$12&lt;&gt;""</formula>
    </cfRule>
    <cfRule type="expression" dxfId="491" priority="152" stopIfTrue="1">
      <formula>J$12=""</formula>
    </cfRule>
  </conditionalFormatting>
  <conditionalFormatting sqref="B12 C11:I12">
    <cfRule type="expression" dxfId="490" priority="153" stopIfTrue="1">
      <formula>TRUE</formula>
    </cfRule>
  </conditionalFormatting>
  <conditionalFormatting sqref="B11">
    <cfRule type="expression" dxfId="489" priority="154" stopIfTrue="1">
      <formula>TRUE</formula>
    </cfRule>
  </conditionalFormatting>
  <conditionalFormatting sqref="J2:J4">
    <cfRule type="expression" dxfId="488" priority="138" stopIfTrue="1">
      <formula>TRUE</formula>
    </cfRule>
  </conditionalFormatting>
  <conditionalFormatting sqref="J6">
    <cfRule type="expression" dxfId="487" priority="137" stopIfTrue="1">
      <formula>TRUE</formula>
    </cfRule>
  </conditionalFormatting>
  <conditionalFormatting sqref="J11:J12">
    <cfRule type="expression" dxfId="486" priority="135" stopIfTrue="1">
      <formula>TRUE</formula>
    </cfRule>
  </conditionalFormatting>
  <conditionalFormatting sqref="B13:B269 D13:I269">
    <cfRule type="expression" dxfId="485" priority="139" stopIfTrue="1">
      <formula>RIGHT($B13,1)="0"</formula>
    </cfRule>
  </conditionalFormatting>
  <conditionalFormatting sqref="C290">
    <cfRule type="expression" dxfId="484" priority="132" stopIfTrue="1">
      <formula>RIGHT($B290,1)="0"</formula>
    </cfRule>
    <cfRule type="expression" dxfId="483" priority="133" stopIfTrue="1">
      <formula>C290&lt;&gt;""</formula>
    </cfRule>
    <cfRule type="expression" dxfId="482" priority="134" stopIfTrue="1">
      <formula>$I290&lt;&gt;""</formula>
    </cfRule>
  </conditionalFormatting>
  <conditionalFormatting sqref="B290 D290:I290">
    <cfRule type="expression" dxfId="481" priority="129" stopIfTrue="1">
      <formula>RIGHT($B290,1)="0"</formula>
    </cfRule>
    <cfRule type="expression" dxfId="480" priority="130" stopIfTrue="1">
      <formula>B290&lt;&gt;""</formula>
    </cfRule>
    <cfRule type="expression" dxfId="479" priority="131" stopIfTrue="1">
      <formula>$I290&lt;&gt;""</formula>
    </cfRule>
  </conditionalFormatting>
  <conditionalFormatting sqref="C270:C289">
    <cfRule type="expression" dxfId="478" priority="126" stopIfTrue="1">
      <formula>RIGHT($B270,1)="0"</formula>
    </cfRule>
    <cfRule type="expression" dxfId="477" priority="127" stopIfTrue="1">
      <formula>C270&lt;&gt;""</formula>
    </cfRule>
    <cfRule type="expression" dxfId="476" priority="128" stopIfTrue="1">
      <formula>$I270&lt;&gt;""</formula>
    </cfRule>
  </conditionalFormatting>
  <conditionalFormatting sqref="B270:B289 D270:I289">
    <cfRule type="expression" dxfId="475" priority="123" stopIfTrue="1">
      <formula>RIGHT($B270,1)="0"</formula>
    </cfRule>
    <cfRule type="expression" dxfId="474" priority="124" stopIfTrue="1">
      <formula>B270&lt;&gt;""</formula>
    </cfRule>
    <cfRule type="expression" dxfId="473" priority="125" stopIfTrue="1">
      <formula>$I270&lt;&gt;""</formula>
    </cfRule>
  </conditionalFormatting>
  <conditionalFormatting sqref="C291">
    <cfRule type="expression" dxfId="472" priority="120" stopIfTrue="1">
      <formula>RIGHT($B291,1)="0"</formula>
    </cfRule>
    <cfRule type="expression" dxfId="471" priority="121" stopIfTrue="1">
      <formula>C291&lt;&gt;""</formula>
    </cfRule>
    <cfRule type="expression" dxfId="470" priority="122" stopIfTrue="1">
      <formula>$I291&lt;&gt;""</formula>
    </cfRule>
  </conditionalFormatting>
  <conditionalFormatting sqref="B291 D291:I291">
    <cfRule type="expression" dxfId="469" priority="117" stopIfTrue="1">
      <formula>RIGHT($B291,1)="0"</formula>
    </cfRule>
    <cfRule type="expression" dxfId="468" priority="118" stopIfTrue="1">
      <formula>B291&lt;&gt;""</formula>
    </cfRule>
    <cfRule type="expression" dxfId="467" priority="119" stopIfTrue="1">
      <formula>$I291&lt;&gt;""</formula>
    </cfRule>
  </conditionalFormatting>
  <conditionalFormatting sqref="C292 C294:C311">
    <cfRule type="expression" dxfId="466" priority="114" stopIfTrue="1">
      <formula>RIGHT($B292,1)="0"</formula>
    </cfRule>
    <cfRule type="expression" dxfId="465" priority="115" stopIfTrue="1">
      <formula>C292&lt;&gt;""</formula>
    </cfRule>
    <cfRule type="expression" dxfId="464" priority="116" stopIfTrue="1">
      <formula>$I292&lt;&gt;""</formula>
    </cfRule>
  </conditionalFormatting>
  <conditionalFormatting sqref="B292 D292:I292 D294:I311 B294:B311">
    <cfRule type="expression" dxfId="463" priority="111" stopIfTrue="1">
      <formula>RIGHT($B292,1)="0"</formula>
    </cfRule>
    <cfRule type="expression" dxfId="462" priority="112" stopIfTrue="1">
      <formula>B292&lt;&gt;""</formula>
    </cfRule>
    <cfRule type="expression" dxfId="461" priority="113" stopIfTrue="1">
      <formula>$I292&lt;&gt;""</formula>
    </cfRule>
  </conditionalFormatting>
  <conditionalFormatting sqref="C13:C292 C348:C355 C294:C323 C325 C327:C338 C341:C344 C357:C369">
    <cfRule type="expression" dxfId="460" priority="143" stopIfTrue="1">
      <formula>C13&lt;&gt;""</formula>
    </cfRule>
    <cfRule type="expression" dxfId="459" priority="144" stopIfTrue="1">
      <formula>$I13&lt;&gt;""</formula>
    </cfRule>
  </conditionalFormatting>
  <conditionalFormatting sqref="B13:B292 D13:I292 D348:I355 B346:B369 D294:I323 B294:B344 D325:I325 D327:I338 D341:I344 D357:I369">
    <cfRule type="expression" dxfId="458" priority="140" stopIfTrue="1">
      <formula>B13&lt;&gt;""</formula>
    </cfRule>
    <cfRule type="expression" dxfId="457" priority="141" stopIfTrue="1">
      <formula>$I13&lt;&gt;""</formula>
    </cfRule>
  </conditionalFormatting>
  <conditionalFormatting sqref="C345">
    <cfRule type="expression" dxfId="456" priority="108" stopIfTrue="1">
      <formula>RIGHT($B345,1)="0"</formula>
    </cfRule>
  </conditionalFormatting>
  <conditionalFormatting sqref="B345 D345:I345">
    <cfRule type="expression" dxfId="455" priority="105" stopIfTrue="1">
      <formula>RIGHT($B345,1)="0"</formula>
    </cfRule>
  </conditionalFormatting>
  <conditionalFormatting sqref="C345">
    <cfRule type="expression" dxfId="454" priority="109" stopIfTrue="1">
      <formula>C345&lt;&gt;""</formula>
    </cfRule>
    <cfRule type="expression" dxfId="453" priority="110" stopIfTrue="1">
      <formula>$I345&lt;&gt;""</formula>
    </cfRule>
  </conditionalFormatting>
  <conditionalFormatting sqref="B345 D345:I345">
    <cfRule type="expression" dxfId="452" priority="106" stopIfTrue="1">
      <formula>B345&lt;&gt;""</formula>
    </cfRule>
    <cfRule type="expression" dxfId="451" priority="107" stopIfTrue="1">
      <formula>$I345&lt;&gt;""</formula>
    </cfRule>
  </conditionalFormatting>
  <conditionalFormatting pivot="1" sqref="J234:P234 J219:P219 J283:P283">
    <cfRule type="expression" dxfId="450" priority="103" stopIfTrue="1">
      <formula>J219&lt;&gt;""</formula>
    </cfRule>
    <cfRule type="expression" dxfId="449" priority="104" stopIfTrue="1">
      <formula>$I219&lt;&gt;""</formula>
    </cfRule>
  </conditionalFormatting>
  <conditionalFormatting sqref="C293">
    <cfRule type="expression" dxfId="448" priority="96" stopIfTrue="1">
      <formula>RIGHT($B293,1)="0"</formula>
    </cfRule>
    <cfRule type="expression" dxfId="447" priority="97" stopIfTrue="1">
      <formula>C293&lt;&gt;""</formula>
    </cfRule>
    <cfRule type="expression" dxfId="446" priority="98" stopIfTrue="1">
      <formula>$I293&lt;&gt;""</formula>
    </cfRule>
  </conditionalFormatting>
  <conditionalFormatting sqref="B293 D293:I293">
    <cfRule type="expression" dxfId="445" priority="93" stopIfTrue="1">
      <formula>RIGHT($B293,1)="0"</formula>
    </cfRule>
    <cfRule type="expression" dxfId="444" priority="94" stopIfTrue="1">
      <formula>B293&lt;&gt;""</formula>
    </cfRule>
    <cfRule type="expression" dxfId="443" priority="95" stopIfTrue="1">
      <formula>$I293&lt;&gt;""</formula>
    </cfRule>
  </conditionalFormatting>
  <conditionalFormatting sqref="C293">
    <cfRule type="expression" dxfId="442" priority="101" stopIfTrue="1">
      <formula>C293&lt;&gt;""</formula>
    </cfRule>
    <cfRule type="expression" dxfId="441" priority="102" stopIfTrue="1">
      <formula>$I293&lt;&gt;""</formula>
    </cfRule>
  </conditionalFormatting>
  <conditionalFormatting sqref="B293 D293:I293">
    <cfRule type="expression" dxfId="440" priority="99" stopIfTrue="1">
      <formula>B293&lt;&gt;""</formula>
    </cfRule>
    <cfRule type="expression" dxfId="439" priority="100" stopIfTrue="1">
      <formula>$I293&lt;&gt;""</formula>
    </cfRule>
  </conditionalFormatting>
  <conditionalFormatting sqref="C324">
    <cfRule type="expression" dxfId="438" priority="86" stopIfTrue="1">
      <formula>RIGHT($B324,1)="0"</formula>
    </cfRule>
    <cfRule type="expression" dxfId="437" priority="87" stopIfTrue="1">
      <formula>C324&lt;&gt;""</formula>
    </cfRule>
    <cfRule type="expression" dxfId="436" priority="88" stopIfTrue="1">
      <formula>$I324&lt;&gt;""</formula>
    </cfRule>
  </conditionalFormatting>
  <conditionalFormatting sqref="D324:I324">
    <cfRule type="expression" dxfId="435" priority="83" stopIfTrue="1">
      <formula>RIGHT($B324,1)="0"</formula>
    </cfRule>
    <cfRule type="expression" dxfId="434" priority="84" stopIfTrue="1">
      <formula>D324&lt;&gt;""</formula>
    </cfRule>
    <cfRule type="expression" dxfId="433" priority="85" stopIfTrue="1">
      <formula>$I324&lt;&gt;""</formula>
    </cfRule>
  </conditionalFormatting>
  <conditionalFormatting sqref="C324">
    <cfRule type="expression" dxfId="432" priority="91" stopIfTrue="1">
      <formula>C324&lt;&gt;""</formula>
    </cfRule>
    <cfRule type="expression" dxfId="431" priority="92" stopIfTrue="1">
      <formula>$I324&lt;&gt;""</formula>
    </cfRule>
  </conditionalFormatting>
  <conditionalFormatting sqref="D324:I324">
    <cfRule type="expression" dxfId="430" priority="89" stopIfTrue="1">
      <formula>D324&lt;&gt;""</formula>
    </cfRule>
    <cfRule type="expression" dxfId="429" priority="90" stopIfTrue="1">
      <formula>$I324&lt;&gt;""</formula>
    </cfRule>
  </conditionalFormatting>
  <conditionalFormatting sqref="C326">
    <cfRule type="expression" dxfId="428" priority="76" stopIfTrue="1">
      <formula>RIGHT($B326,1)="0"</formula>
    </cfRule>
    <cfRule type="expression" dxfId="427" priority="77" stopIfTrue="1">
      <formula>C326&lt;&gt;""</formula>
    </cfRule>
    <cfRule type="expression" dxfId="426" priority="78" stopIfTrue="1">
      <formula>$I326&lt;&gt;""</formula>
    </cfRule>
  </conditionalFormatting>
  <conditionalFormatting sqref="D326:I326">
    <cfRule type="expression" dxfId="425" priority="73" stopIfTrue="1">
      <formula>RIGHT($B326,1)="0"</formula>
    </cfRule>
    <cfRule type="expression" dxfId="424" priority="74" stopIfTrue="1">
      <formula>D326&lt;&gt;""</formula>
    </cfRule>
    <cfRule type="expression" dxfId="423" priority="75" stopIfTrue="1">
      <formula>$I326&lt;&gt;""</formula>
    </cfRule>
  </conditionalFormatting>
  <conditionalFormatting sqref="C326">
    <cfRule type="expression" dxfId="422" priority="81" stopIfTrue="1">
      <formula>C326&lt;&gt;""</formula>
    </cfRule>
    <cfRule type="expression" dxfId="421" priority="82" stopIfTrue="1">
      <formula>$I326&lt;&gt;""</formula>
    </cfRule>
  </conditionalFormatting>
  <conditionalFormatting sqref="D326:I326">
    <cfRule type="expression" dxfId="420" priority="79" stopIfTrue="1">
      <formula>D326&lt;&gt;""</formula>
    </cfRule>
    <cfRule type="expression" dxfId="419" priority="80" stopIfTrue="1">
      <formula>$I326&lt;&gt;""</formula>
    </cfRule>
  </conditionalFormatting>
  <conditionalFormatting sqref="C339">
    <cfRule type="expression" dxfId="418" priority="66" stopIfTrue="1">
      <formula>RIGHT($B339,1)="0"</formula>
    </cfRule>
    <cfRule type="expression" dxfId="417" priority="67" stopIfTrue="1">
      <formula>C339&lt;&gt;""</formula>
    </cfRule>
    <cfRule type="expression" dxfId="416" priority="68" stopIfTrue="1">
      <formula>$I339&lt;&gt;""</formula>
    </cfRule>
  </conditionalFormatting>
  <conditionalFormatting sqref="D339:I339">
    <cfRule type="expression" dxfId="415" priority="63" stopIfTrue="1">
      <formula>RIGHT($B339,1)="0"</formula>
    </cfRule>
    <cfRule type="expression" dxfId="414" priority="64" stopIfTrue="1">
      <formula>D339&lt;&gt;""</formula>
    </cfRule>
    <cfRule type="expression" dxfId="413" priority="65" stopIfTrue="1">
      <formula>$I339&lt;&gt;""</formula>
    </cfRule>
  </conditionalFormatting>
  <conditionalFormatting sqref="C339">
    <cfRule type="expression" dxfId="412" priority="71" stopIfTrue="1">
      <formula>C339&lt;&gt;""</formula>
    </cfRule>
    <cfRule type="expression" dxfId="411" priority="72" stopIfTrue="1">
      <formula>$I339&lt;&gt;""</formula>
    </cfRule>
  </conditionalFormatting>
  <conditionalFormatting sqref="D339:I339">
    <cfRule type="expression" dxfId="410" priority="69" stopIfTrue="1">
      <formula>D339&lt;&gt;""</formula>
    </cfRule>
    <cfRule type="expression" dxfId="409" priority="70" stopIfTrue="1">
      <formula>$I339&lt;&gt;""</formula>
    </cfRule>
  </conditionalFormatting>
  <conditionalFormatting sqref="C346">
    <cfRule type="expression" dxfId="408" priority="56" stopIfTrue="1">
      <formula>RIGHT($B346,1)="0"</formula>
    </cfRule>
    <cfRule type="expression" dxfId="407" priority="57" stopIfTrue="1">
      <formula>C346&lt;&gt;""</formula>
    </cfRule>
    <cfRule type="expression" dxfId="406" priority="58" stopIfTrue="1">
      <formula>$I346&lt;&gt;""</formula>
    </cfRule>
  </conditionalFormatting>
  <conditionalFormatting sqref="D346:I346">
    <cfRule type="expression" dxfId="405" priority="53" stopIfTrue="1">
      <formula>RIGHT($B346,1)="0"</formula>
    </cfRule>
    <cfRule type="expression" dxfId="404" priority="54" stopIfTrue="1">
      <formula>D346&lt;&gt;""</formula>
    </cfRule>
    <cfRule type="expression" dxfId="403" priority="55" stopIfTrue="1">
      <formula>$I346&lt;&gt;""</formula>
    </cfRule>
  </conditionalFormatting>
  <conditionalFormatting sqref="C346">
    <cfRule type="expression" dxfId="402" priority="61" stopIfTrue="1">
      <formula>C346&lt;&gt;""</formula>
    </cfRule>
    <cfRule type="expression" dxfId="401" priority="62" stopIfTrue="1">
      <formula>$I346&lt;&gt;""</formula>
    </cfRule>
  </conditionalFormatting>
  <conditionalFormatting sqref="D346:I346">
    <cfRule type="expression" dxfId="400" priority="59" stopIfTrue="1">
      <formula>D346&lt;&gt;""</formula>
    </cfRule>
    <cfRule type="expression" dxfId="399" priority="60" stopIfTrue="1">
      <formula>$I346&lt;&gt;""</formula>
    </cfRule>
  </conditionalFormatting>
  <conditionalFormatting sqref="C356">
    <cfRule type="expression" dxfId="398" priority="46" stopIfTrue="1">
      <formula>RIGHT($B356,1)="0"</formula>
    </cfRule>
    <cfRule type="expression" dxfId="397" priority="47" stopIfTrue="1">
      <formula>C356&lt;&gt;""</formula>
    </cfRule>
    <cfRule type="expression" dxfId="396" priority="48" stopIfTrue="1">
      <formula>$I356&lt;&gt;""</formula>
    </cfRule>
  </conditionalFormatting>
  <conditionalFormatting sqref="D356:I356">
    <cfRule type="expression" dxfId="395" priority="43" stopIfTrue="1">
      <formula>RIGHT($B356,1)="0"</formula>
    </cfRule>
    <cfRule type="expression" dxfId="394" priority="44" stopIfTrue="1">
      <formula>D356&lt;&gt;""</formula>
    </cfRule>
    <cfRule type="expression" dxfId="393" priority="45" stopIfTrue="1">
      <formula>$I356&lt;&gt;""</formula>
    </cfRule>
  </conditionalFormatting>
  <conditionalFormatting sqref="C356">
    <cfRule type="expression" dxfId="392" priority="51" stopIfTrue="1">
      <formula>C356&lt;&gt;""</formula>
    </cfRule>
    <cfRule type="expression" dxfId="391" priority="52" stopIfTrue="1">
      <formula>$I356&lt;&gt;""</formula>
    </cfRule>
  </conditionalFormatting>
  <conditionalFormatting sqref="D356:I356">
    <cfRule type="expression" dxfId="390" priority="49" stopIfTrue="1">
      <formula>D356&lt;&gt;""</formula>
    </cfRule>
    <cfRule type="expression" dxfId="389" priority="50" stopIfTrue="1">
      <formula>$I356&lt;&gt;""</formula>
    </cfRule>
  </conditionalFormatting>
  <conditionalFormatting sqref="C347">
    <cfRule type="expression" dxfId="388" priority="36" stopIfTrue="1">
      <formula>RIGHT($B347,1)="0"</formula>
    </cfRule>
    <cfRule type="expression" dxfId="387" priority="37" stopIfTrue="1">
      <formula>C347&lt;&gt;""</formula>
    </cfRule>
    <cfRule type="expression" dxfId="386" priority="38" stopIfTrue="1">
      <formula>$I347&lt;&gt;""</formula>
    </cfRule>
  </conditionalFormatting>
  <conditionalFormatting sqref="D347:I347">
    <cfRule type="expression" dxfId="385" priority="33" stopIfTrue="1">
      <formula>RIGHT($B347,1)="0"</formula>
    </cfRule>
    <cfRule type="expression" dxfId="384" priority="34" stopIfTrue="1">
      <formula>D347&lt;&gt;""</formula>
    </cfRule>
    <cfRule type="expression" dxfId="383" priority="35" stopIfTrue="1">
      <formula>$I347&lt;&gt;""</formula>
    </cfRule>
  </conditionalFormatting>
  <conditionalFormatting sqref="C347">
    <cfRule type="expression" dxfId="382" priority="41" stopIfTrue="1">
      <formula>C347&lt;&gt;""</formula>
    </cfRule>
    <cfRule type="expression" dxfId="381" priority="42" stopIfTrue="1">
      <formula>$I347&lt;&gt;""</formula>
    </cfRule>
  </conditionalFormatting>
  <conditionalFormatting sqref="D347:I347">
    <cfRule type="expression" dxfId="380" priority="39" stopIfTrue="1">
      <formula>D347&lt;&gt;""</formula>
    </cfRule>
    <cfRule type="expression" dxfId="379" priority="40" stopIfTrue="1">
      <formula>$I347&lt;&gt;""</formula>
    </cfRule>
  </conditionalFormatting>
  <conditionalFormatting sqref="C340">
    <cfRule type="expression" dxfId="378" priority="26" stopIfTrue="1">
      <formula>RIGHT($B340,1)="0"</formula>
    </cfRule>
    <cfRule type="expression" dxfId="377" priority="27" stopIfTrue="1">
      <formula>C340&lt;&gt;""</formula>
    </cfRule>
    <cfRule type="expression" dxfId="376" priority="28" stopIfTrue="1">
      <formula>$I340&lt;&gt;""</formula>
    </cfRule>
  </conditionalFormatting>
  <conditionalFormatting sqref="D340:I340">
    <cfRule type="expression" dxfId="375" priority="23" stopIfTrue="1">
      <formula>RIGHT($B340,1)="0"</formula>
    </cfRule>
    <cfRule type="expression" dxfId="374" priority="24" stopIfTrue="1">
      <formula>D340&lt;&gt;""</formula>
    </cfRule>
    <cfRule type="expression" dxfId="373" priority="25" stopIfTrue="1">
      <formula>$I340&lt;&gt;""</formula>
    </cfRule>
  </conditionalFormatting>
  <conditionalFormatting sqref="C340">
    <cfRule type="expression" dxfId="372" priority="31" stopIfTrue="1">
      <formula>C340&lt;&gt;""</formula>
    </cfRule>
    <cfRule type="expression" dxfId="371" priority="32" stopIfTrue="1">
      <formula>$I340&lt;&gt;""</formula>
    </cfRule>
  </conditionalFormatting>
  <conditionalFormatting sqref="D340:I340">
    <cfRule type="expression" dxfId="370" priority="29" stopIfTrue="1">
      <formula>D340&lt;&gt;""</formula>
    </cfRule>
    <cfRule type="expression" dxfId="369" priority="30" stopIfTrue="1">
      <formula>$I340&lt;&gt;""</formula>
    </cfRule>
  </conditionalFormatting>
  <conditionalFormatting sqref="C370:I386">
    <cfRule type="expression" dxfId="368" priority="21" stopIfTrue="1">
      <formula>C370&lt;&gt;""</formula>
    </cfRule>
    <cfRule type="expression" dxfId="367" priority="22" stopIfTrue="1">
      <formula>$I370&lt;&gt;""</formula>
    </cfRule>
  </conditionalFormatting>
  <conditionalFormatting sqref="O40:P40">
    <cfRule type="expression" dxfId="366" priority="19" stopIfTrue="1">
      <formula>O$12&lt;&gt;""</formula>
    </cfRule>
    <cfRule type="expression" dxfId="365" priority="20" stopIfTrue="1">
      <formula>O$12=""</formula>
    </cfRule>
  </conditionalFormatting>
  <conditionalFormatting pivot="1" sqref="J13">
    <cfRule type="expression" dxfId="364" priority="1" stopIfTrue="1">
      <formula>RIGHT($B13,1)="0"</formula>
    </cfRule>
  </conditionalFormatting>
  <conditionalFormatting pivot="1" sqref="J13">
    <cfRule type="expression" dxfId="363" priority="2" stopIfTrue="1">
      <formula>J13&lt;&gt;""</formula>
    </cfRule>
    <cfRule type="expression" dxfId="362" priority="3" stopIfTrue="1">
      <formula>$I13&lt;&gt;""</formula>
    </cfRule>
  </conditionalFormatting>
  <hyperlinks>
    <hyperlink ref="K40:N40" location="Comment!A1" display="* For additional details on Kaspersky Security for Virtualization" xr:uid="{CB1C66A2-C306-41A0-8368-F6BC1CF33320}"/>
    <hyperlink ref="K39:N39" location="Comment!A1" display="* For additional details on Kaspersky Security for Virtualization" xr:uid="{2ADE6750-3AC9-4B93-ABE2-13C76F4EEC66}"/>
    <hyperlink ref="J7" location="Comment!A1" display="* For additional details please see" xr:uid="{DE71D492-BDC1-43AC-ACC2-0BACC0E1681C}"/>
    <hyperlink ref="J8" location="Comment!A1" display="specifications in Comment section" xr:uid="{A614B99D-CF4B-4C3E-9E05-2B87BF1D7F5C}"/>
  </hyperlinks>
  <pageMargins left="0.39370078740157483" right="0" top="0.59055118110236227" bottom="0.55118110236220474" header="0.19685039370078741" footer="0.51181102362204722"/>
  <pageSetup paperSize="9" orientation="landscape" r:id="rId2"/>
  <headerFooter alignWithMargins="0"/>
  <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indexed="42"/>
  </sheetPr>
  <dimension ref="A1:AA219"/>
  <sheetViews>
    <sheetView showGridLines="0" showRowColHeaders="0" zoomScaleNormal="100" workbookViewId="0">
      <selection activeCell="D3" sqref="D3"/>
    </sheetView>
  </sheetViews>
  <sheetFormatPr defaultColWidth="9.15234375" defaultRowHeight="10.3"/>
  <cols>
    <col min="1" max="1" width="1.4609375" style="24" customWidth="1"/>
    <col min="2" max="2" width="0.69140625" style="26" customWidth="1"/>
    <col min="3" max="3" width="18.4609375" style="26" customWidth="1"/>
    <col min="4" max="4" width="7.23046875" style="26" customWidth="1"/>
    <col min="5" max="5" width="0.69140625" style="26" customWidth="1"/>
    <col min="6" max="6" width="1" style="26" customWidth="1"/>
    <col min="7" max="7" width="0.69140625" style="24" customWidth="1"/>
    <col min="8" max="8" width="35.69140625" style="24" bestFit="1" customWidth="1"/>
    <col min="9" max="9" width="48.69140625" style="24" customWidth="1"/>
    <col min="10" max="10" width="6" style="24" customWidth="1"/>
    <col min="11" max="13" width="8" style="24" customWidth="1"/>
    <col min="14" max="14" width="6" style="24" customWidth="1"/>
    <col min="15" max="19" width="10" style="24" customWidth="1"/>
    <col min="20" max="20" width="6.15234375" style="24" customWidth="1"/>
    <col min="21" max="21" width="6" style="24" hidden="1" customWidth="1"/>
    <col min="22" max="22" width="6.23046875" style="24" hidden="1" customWidth="1"/>
    <col min="23" max="23" width="6.53515625" style="24" hidden="1" customWidth="1"/>
    <col min="24" max="24" width="4.84375" style="24" hidden="1" customWidth="1"/>
    <col min="25" max="25" width="6.53515625" style="24" hidden="1" customWidth="1"/>
    <col min="26" max="26" width="0" style="24" hidden="1" customWidth="1"/>
    <col min="27" max="16384" width="9.15234375" style="24"/>
  </cols>
  <sheetData>
    <row r="1" spans="1:27" s="1" customFormat="1" ht="7.5" customHeight="1">
      <c r="D1" s="2"/>
      <c r="E1" s="3"/>
      <c r="F1" s="3"/>
      <c r="G1" s="3"/>
      <c r="H1" s="3"/>
      <c r="I1" s="3"/>
      <c r="J1" s="3"/>
      <c r="K1" s="3"/>
    </row>
    <row r="2" spans="1:27" s="1" customFormat="1" ht="13.5" customHeight="1">
      <c r="A2" s="4"/>
      <c r="B2" s="110"/>
      <c r="C2" s="110"/>
      <c r="D2" s="110"/>
      <c r="E2" s="110"/>
      <c r="F2" s="110"/>
      <c r="G2" s="110"/>
      <c r="H2" s="111"/>
      <c r="I2" s="111"/>
      <c r="J2" s="111"/>
      <c r="K2" s="111"/>
      <c r="L2" s="112"/>
      <c r="M2" s="112"/>
      <c r="N2" s="112"/>
      <c r="O2" s="112"/>
      <c r="P2" s="112"/>
      <c r="Q2" s="112"/>
      <c r="R2" s="112"/>
      <c r="S2" s="112"/>
      <c r="T2" s="112"/>
    </row>
    <row r="3" spans="1:27" s="1" customFormat="1" ht="13.5" customHeight="1">
      <c r="A3" s="4"/>
      <c r="B3" s="110"/>
      <c r="C3" s="110"/>
      <c r="D3" s="110"/>
      <c r="E3" s="110"/>
      <c r="F3" s="110"/>
      <c r="G3" s="110"/>
      <c r="H3" s="111"/>
      <c r="I3" s="111"/>
      <c r="J3" s="111"/>
      <c r="K3" s="113"/>
      <c r="L3" s="112"/>
      <c r="M3" s="112"/>
      <c r="N3" s="112"/>
      <c r="O3" s="112"/>
      <c r="P3" s="112"/>
      <c r="Q3" s="98"/>
      <c r="R3" s="99" t="s">
        <v>20</v>
      </c>
      <c r="S3" s="142">
        <v>1</v>
      </c>
      <c r="T3" s="112"/>
    </row>
    <row r="4" spans="1:27" s="1" customFormat="1" ht="12.75" customHeight="1">
      <c r="A4" s="4"/>
      <c r="B4" s="110"/>
      <c r="C4" s="110"/>
      <c r="D4" s="110"/>
      <c r="E4" s="110"/>
      <c r="F4" s="110"/>
      <c r="G4" s="110"/>
      <c r="H4" s="111"/>
      <c r="I4" s="111"/>
      <c r="J4" s="111"/>
      <c r="K4" s="111"/>
      <c r="L4" s="112"/>
      <c r="M4" s="112"/>
      <c r="N4" s="112"/>
      <c r="O4" s="112"/>
      <c r="P4" s="112"/>
      <c r="Q4" s="112"/>
      <c r="R4" s="112"/>
      <c r="S4" s="112"/>
      <c r="T4" s="112"/>
    </row>
    <row r="5" spans="1:27" s="5" customFormat="1" ht="4.5" customHeight="1">
      <c r="H5" s="3"/>
      <c r="I5" s="3"/>
      <c r="J5" s="3"/>
      <c r="K5" s="3"/>
      <c r="L5" s="1"/>
      <c r="M5" s="1"/>
      <c r="N5" s="1"/>
    </row>
    <row r="6" spans="1:27" s="5" customFormat="1" ht="3.75" customHeight="1">
      <c r="B6" s="27"/>
      <c r="C6" s="27"/>
      <c r="D6" s="27"/>
      <c r="E6" s="27"/>
      <c r="F6" s="24"/>
      <c r="G6" s="27"/>
      <c r="H6" s="27"/>
      <c r="I6" s="27"/>
      <c r="J6" s="27"/>
      <c r="K6" s="27"/>
      <c r="L6" s="27"/>
      <c r="M6" s="27"/>
      <c r="N6" s="27"/>
      <c r="O6" s="27"/>
      <c r="P6" s="27"/>
      <c r="Q6" s="27"/>
      <c r="R6" s="27"/>
      <c r="S6" s="27"/>
      <c r="T6" s="27"/>
    </row>
    <row r="7" spans="1:27" s="5" customFormat="1" ht="6" customHeight="1">
      <c r="B7" s="28"/>
      <c r="C7" s="80"/>
      <c r="D7" s="28"/>
      <c r="E7" s="28"/>
      <c r="F7" s="24"/>
      <c r="G7" s="28"/>
      <c r="H7" s="28"/>
      <c r="I7" s="81"/>
      <c r="J7" s="81"/>
      <c r="K7" s="81"/>
      <c r="L7" s="81"/>
      <c r="M7" s="81"/>
      <c r="N7" s="81"/>
      <c r="O7" s="81"/>
      <c r="P7" s="81"/>
      <c r="Q7" s="81"/>
      <c r="R7" s="81"/>
      <c r="S7" s="81"/>
      <c r="T7" s="81"/>
    </row>
    <row r="8" spans="1:27" s="5" customFormat="1" ht="6" customHeight="1">
      <c r="B8" s="28"/>
      <c r="C8" s="80"/>
      <c r="D8" s="28"/>
      <c r="E8" s="28"/>
      <c r="F8" s="24"/>
      <c r="G8" s="28"/>
      <c r="H8" s="28"/>
      <c r="I8" s="81"/>
      <c r="J8" s="81"/>
      <c r="K8" s="81"/>
      <c r="L8" s="81"/>
      <c r="M8" s="81"/>
      <c r="N8" s="81"/>
      <c r="O8" s="81"/>
      <c r="P8" s="81"/>
      <c r="Q8" s="81"/>
      <c r="R8" s="81"/>
      <c r="S8" s="81"/>
      <c r="T8" s="81"/>
    </row>
    <row r="9" spans="1:27" s="5" customFormat="1" ht="12.75" customHeight="1">
      <c r="B9" s="31"/>
      <c r="C9" s="82" t="s">
        <v>136</v>
      </c>
      <c r="D9" s="31"/>
      <c r="E9" s="31"/>
      <c r="F9" s="24"/>
      <c r="G9" s="31"/>
      <c r="H9" s="31" t="s">
        <v>120</v>
      </c>
      <c r="I9" s="83" t="s">
        <v>125</v>
      </c>
      <c r="J9" s="83" t="s">
        <v>137</v>
      </c>
      <c r="K9" s="83" t="s">
        <v>138</v>
      </c>
      <c r="L9" s="83" t="s">
        <v>139</v>
      </c>
      <c r="M9" s="83" t="s">
        <v>140</v>
      </c>
      <c r="N9" s="83" t="s">
        <v>186</v>
      </c>
      <c r="O9" s="83" t="s">
        <v>141</v>
      </c>
      <c r="P9" s="83" t="s">
        <v>142</v>
      </c>
      <c r="Q9" s="83" t="s">
        <v>143</v>
      </c>
      <c r="R9" s="83" t="s">
        <v>185</v>
      </c>
      <c r="S9" s="83" t="s">
        <v>184</v>
      </c>
      <c r="T9" s="83"/>
      <c r="Z9"/>
      <c r="AA9"/>
    </row>
    <row r="10" spans="1:27" s="5" customFormat="1" ht="3.75" customHeight="1">
      <c r="B10" s="84"/>
      <c r="C10" s="85"/>
      <c r="D10" s="84"/>
      <c r="E10" s="84"/>
      <c r="F10" s="24"/>
      <c r="G10" s="84"/>
      <c r="H10" s="84"/>
      <c r="I10" s="84"/>
      <c r="J10" s="84"/>
      <c r="K10" s="86"/>
      <c r="L10" s="86"/>
      <c r="M10" s="86"/>
      <c r="N10" s="86"/>
      <c r="O10" s="86"/>
      <c r="P10" s="86"/>
      <c r="Q10" s="86"/>
      <c r="R10" s="86"/>
      <c r="S10" s="86"/>
      <c r="T10" s="86"/>
      <c r="Z10" s="100"/>
      <c r="AA10" s="100"/>
    </row>
    <row r="11" spans="1:27" ht="12.45">
      <c r="B11" s="87"/>
      <c r="C11" s="88" t="s">
        <v>144</v>
      </c>
      <c r="D11" s="88" t="s">
        <v>137</v>
      </c>
      <c r="E11" s="87"/>
      <c r="F11" s="24"/>
      <c r="G11" s="84"/>
      <c r="H11" s="95" t="s">
        <v>412</v>
      </c>
      <c r="I11" s="89"/>
      <c r="J11" s="89"/>
      <c r="K11" s="89"/>
      <c r="L11" s="89"/>
      <c r="M11" s="89"/>
      <c r="N11" s="89"/>
      <c r="O11" s="89"/>
      <c r="P11" s="89"/>
      <c r="Q11" s="89"/>
      <c r="R11" s="89"/>
      <c r="S11" s="89"/>
      <c r="T11" s="86"/>
      <c r="Z11" s="130"/>
      <c r="AA11" s="100"/>
    </row>
    <row r="12" spans="1:27" ht="12.45">
      <c r="B12" s="87"/>
      <c r="C12" s="90" t="s">
        <v>389</v>
      </c>
      <c r="D12" s="129">
        <f>SUM(D13:D15)</f>
        <v>0</v>
      </c>
      <c r="E12" s="87"/>
      <c r="F12" s="24"/>
      <c r="G12" s="84">
        <v>1</v>
      </c>
      <c r="H12" s="146" t="str">
        <f>IF(I12&lt;&gt;"",VLOOKUP(U12,$G$54:$H$66,2,0),"")</f>
        <v/>
      </c>
      <c r="I12" s="103" t="str">
        <f>IF(ISERROR(U12),"",CONCATENATE("KL",U12,Data!$D$4,V12,Data!$B$100,Data!$B$107))</f>
        <v/>
      </c>
      <c r="J12" s="105" t="str">
        <f>IF(ISERROR(U12),"",IF(U12=$I$64,$D$23,IF(U12=$I$65,$D$24,MAX(IF(U12=$I$54,$D$13,MAX(IF(U12=$I$58,$D$14,IF(U12=$I$59,$D$18,IF(U12=$I$56,MAX($D$12,$D$18),IF(U12=$I$60,$D$19,IF(U12=$I$61,$D$20,IF(U12=$I$62,$D$21,IF(U12=$I$63,$D$22,IF(U12=$I$66,$D$25,$D$12)))))))),10)),$I$68))))</f>
        <v/>
      </c>
      <c r="K12" s="106" t="str">
        <f ca="1">IF(ISERROR(VLOOKUP(W12,'SaleListSMB+Enterprise'!$A:$M,13,FALSE)),"-",$S$3*VLOOKUP(W12,'SaleListSMB+Enterprise'!$A:$M,13,FALSE))</f>
        <v>-</v>
      </c>
      <c r="L12" s="106" t="str">
        <f ca="1">IF($J12="-","-",IF(ISERROR(VLOOKUP(X12,'SaleListSMB+Enterprise'!$A:$M,13,FALSE)),"-",$S$3*VLOOKUP(X12,'SaleListSMB+Enterprise'!$A:$M,13,FALSE)))</f>
        <v>-</v>
      </c>
      <c r="M12" s="106" t="str">
        <f ca="1">IF($J12="-","-",IF(ISERROR(VLOOKUP(Y12,'SaleListSMB+Enterprise'!$A:$M,13,FALSE)),"-",$S$3*VLOOKUP(Y12,'SaleListSMB+Enterprise'!$A:$M,13,FALSE)))</f>
        <v>-</v>
      </c>
      <c r="N12" s="147"/>
      <c r="O12" s="133" t="str">
        <f ca="1">IF(OR($J12="-",K12="-"),"-",J12*K12*(1-$N12)*IF($D$31="Incl.VAT",1+$D$30,1))</f>
        <v>-</v>
      </c>
      <c r="P12" s="134" t="str">
        <f ca="1">IF(OR($J12="-",L12="-"),"-",J12*L12*(1-$N12)*IF($D$31="Incl.VAT",1+$D$30,1))</f>
        <v>-</v>
      </c>
      <c r="Q12" s="135" t="str">
        <f ca="1">IF(OR($J12="-",M12="-"),"-",J12*M12*(1-$N12)*IF($D$31="Incl.VAT",1+$D$30,1))</f>
        <v>-</v>
      </c>
      <c r="R12" s="105">
        <f ca="1">IF($J12="-",0,IF(AND($D$29="1 Year",K12&lt;&gt;"-"),O12,IF(AND($D$29="2 Years",L12&lt;&gt;"-"),P12,IF(AND($D$29="3 Years",M12&lt;&gt;"-"),Q12,0)))*IF($D$32&gt;0,$D$32,0))</f>
        <v>0</v>
      </c>
      <c r="S12" s="105">
        <f ca="1">IF($J12="-",0,IF(AND($D$29="1 Year",K12&lt;&gt;"-"),O12,IF(AND($D$29="2 Years",L12&lt;&gt;"-"),P12,IF(AND($D$29="3 Years",M12&lt;&gt;"-"),Q12,0)))*IF($D$33&gt;0,$D$33-$D$32,0))</f>
        <v>0</v>
      </c>
      <c r="T12" s="86"/>
      <c r="U12" s="137" t="e">
        <f>VLOOKUP(G12,$O$54:$P$66,2,0)</f>
        <v>#N/A</v>
      </c>
      <c r="V12" s="24" t="e">
        <f>VLOOKUP(J12,Data!$A$120:$B$137,2)</f>
        <v>#N/A</v>
      </c>
      <c r="W12" s="24" t="e">
        <f ca="1">CONCATENATE(LEFT($I12,9),"F",Data!$B$107)</f>
        <v>#N/A</v>
      </c>
      <c r="X12" s="24" t="e">
        <f ca="1">CONCATENATE(LEFT($I12,9),"D",Data!$B$107)</f>
        <v>#N/A</v>
      </c>
      <c r="Y12" s="24" t="e">
        <f ca="1">CONCATENATE(LEFT($I12,9),"T",Data!$B$107)</f>
        <v>#N/A</v>
      </c>
      <c r="Z12" s="100"/>
      <c r="AA12" s="100"/>
    </row>
    <row r="13" spans="1:27" ht="12.45">
      <c r="B13" s="87"/>
      <c r="C13" s="91" t="s">
        <v>145</v>
      </c>
      <c r="D13" s="148"/>
      <c r="E13" s="87"/>
      <c r="F13" s="24"/>
      <c r="G13" s="84">
        <v>2</v>
      </c>
      <c r="H13" s="146" t="str">
        <f t="shared" ref="H13:H21" si="0">IF(I13&lt;&gt;"",VLOOKUP(U13,$G$54:$H$66,2,0),"")</f>
        <v/>
      </c>
      <c r="I13" s="103" t="str">
        <f>IF(ISERROR(U13),"",CONCATENATE("KL",U13,Data!$D$4,V13,Data!$B$100,Data!$B$107))</f>
        <v/>
      </c>
      <c r="J13" s="105" t="str">
        <f t="shared" ref="J13:J21" si="1">IF(ISERROR(U13),"",IF(U13=$I$64,$D$23,IF(U13=$I$65,$D$24,MAX(IF(U13=$I$54,$D$13,MAX(IF(U13=$I$58,$D$14,IF(U13=$I$59,$D$18,IF(U13=$I$56,MAX($D$12,$D$18),IF(U13=$I$60,$D$19,IF(U13=$I$61,$D$20,IF(U13=$I$62,$D$21,IF(U13=$I$63,$D$22,IF(U13=$I$66,$D$25,$D$12)))))))),10)),$I$68))))</f>
        <v/>
      </c>
      <c r="K13" s="106" t="str">
        <f ca="1">IF($J13="-","-",IF(ISERROR(VLOOKUP(W13,'SaleListSMB+Enterprise'!$A:$M,13,FALSE)),"-",S3*VLOOKUP(W13,'SaleListSMB+Enterprise'!$A:$M,13,FALSE)))</f>
        <v>-</v>
      </c>
      <c r="L13" s="106" t="str">
        <f ca="1">IF($J13="-","-",IF(ISERROR(VLOOKUP(X13,'SaleListSMB+Enterprise'!$A:$M,13,FALSE)),"-",S3*VLOOKUP(X13,'SaleListSMB+Enterprise'!$A:$M,13,FALSE)))</f>
        <v>-</v>
      </c>
      <c r="M13" s="107" t="str">
        <f ca="1">IF($J13="-","-",IF(ISERROR(VLOOKUP(Y13,'SaleListSMB+Enterprise'!$A:$M,13,FALSE)),"-",S3*VLOOKUP(Y13,'SaleListSMB+Enterprise'!$A:$M,13,FALSE)))</f>
        <v>-</v>
      </c>
      <c r="N13" s="147"/>
      <c r="O13" s="133" t="str">
        <f t="shared" ref="O13:O21" ca="1" si="2">IF(OR($J13="-",K13="-"),"-",J13*K13*(1-$N13)*IF($D$31="Incl.VAT",1+$D$30,1))</f>
        <v>-</v>
      </c>
      <c r="P13" s="134" t="str">
        <f t="shared" ref="P13:P21" ca="1" si="3">IF(OR($J13="-",L13="-"),"-",J13*L13*(1-$N13)*IF($D$31="Incl.VAT",1+$D$30,1))</f>
        <v>-</v>
      </c>
      <c r="Q13" s="135" t="str">
        <f t="shared" ref="Q13:Q21" ca="1" si="4">IF(OR($J13="-",M13="-"),"-",J13*M13*(1-$N13)*IF($D$31="Incl.VAT",1+$D$30,1))</f>
        <v>-</v>
      </c>
      <c r="R13" s="105">
        <f t="shared" ref="R13:R21" ca="1" si="5">IF($J13="-",0,IF(AND($D$29="1 Year",K13&lt;&gt;"-"),O13,IF(AND($D$29="2 Years",L13&lt;&gt;"-"),P13,IF(AND($D$29="3 Years",M13&lt;&gt;"-"),Q13,0)))*IF($D$32&gt;0,$D$32,0))</f>
        <v>0</v>
      </c>
      <c r="S13" s="105">
        <f t="shared" ref="S13:S21" ca="1" si="6">IF($J13="-",0,IF(AND($D$29="1 Year",K13&lt;&gt;"-"),O13,IF(AND($D$29="2 Years",L13&lt;&gt;"-"),P13,IF(AND($D$29="3 Years",M13&lt;&gt;"-"),Q13,0)))*IF($D$33&gt;0,$D$33-$D$32,0))</f>
        <v>0</v>
      </c>
      <c r="T13" s="86"/>
      <c r="U13" s="137" t="e">
        <f t="shared" ref="U13:U21" si="7">VLOOKUP(G13,$O$54:$P$66,2,0)</f>
        <v>#N/A</v>
      </c>
      <c r="V13" s="24" t="e">
        <f>VLOOKUP(J13,Data!$A$120:$B$137,2)</f>
        <v>#N/A</v>
      </c>
      <c r="W13" s="24" t="e">
        <f ca="1">CONCATENATE(LEFT($I13,9),"F",Data!$B$107)</f>
        <v>#N/A</v>
      </c>
      <c r="X13" s="24" t="e">
        <f ca="1">CONCATENATE(LEFT($I13,9),"D",Data!$B$107)</f>
        <v>#N/A</v>
      </c>
      <c r="Y13" s="24" t="e">
        <f ca="1">CONCATENATE(LEFT($I13,9),"T",Data!$B$107)</f>
        <v>#N/A</v>
      </c>
      <c r="Z13" s="100"/>
      <c r="AA13" s="100"/>
    </row>
    <row r="14" spans="1:27" ht="12.45">
      <c r="B14" s="87"/>
      <c r="C14" s="91" t="s">
        <v>373</v>
      </c>
      <c r="D14" s="148"/>
      <c r="E14" s="87"/>
      <c r="F14" s="24"/>
      <c r="G14" s="84">
        <v>3</v>
      </c>
      <c r="H14" s="146" t="str">
        <f t="shared" si="0"/>
        <v/>
      </c>
      <c r="I14" s="103" t="str">
        <f>IF(ISERROR(U14),"",CONCATENATE("KL",U14,Data!$D$4,V14,Data!$B$100,Data!$B$107))</f>
        <v/>
      </c>
      <c r="J14" s="105" t="str">
        <f t="shared" si="1"/>
        <v/>
      </c>
      <c r="K14" s="106" t="str">
        <f ca="1">IF($J14="-","-",IF(ISERROR(VLOOKUP(W14,'SaleListSMB+Enterprise'!$A:$M,13,FALSE)),"-",S3*VLOOKUP(W14,'SaleListSMB+Enterprise'!$A:$M,13,FALSE)))</f>
        <v>-</v>
      </c>
      <c r="L14" s="106" t="str">
        <f ca="1">IF($J14="-","-",IF(ISERROR(VLOOKUP(X14,'SaleListSMB+Enterprise'!$A:$M,13,FALSE)),"-",S3*VLOOKUP(X14,'SaleListSMB+Enterprise'!$A:$M,13,FALSE)))</f>
        <v>-</v>
      </c>
      <c r="M14" s="107" t="str">
        <f ca="1">IF($J14="-","-",IF(ISERROR(VLOOKUP(Y14,'SaleListSMB+Enterprise'!$A:$M,13,FALSE)),"-",S3*VLOOKUP(Y14,'SaleListSMB+Enterprise'!$A:$M,13,FALSE)))</f>
        <v>-</v>
      </c>
      <c r="N14" s="147"/>
      <c r="O14" s="133" t="str">
        <f t="shared" ca="1" si="2"/>
        <v>-</v>
      </c>
      <c r="P14" s="134" t="str">
        <f t="shared" ca="1" si="3"/>
        <v>-</v>
      </c>
      <c r="Q14" s="135" t="str">
        <f t="shared" ca="1" si="4"/>
        <v>-</v>
      </c>
      <c r="R14" s="105">
        <f t="shared" ca="1" si="5"/>
        <v>0</v>
      </c>
      <c r="S14" s="105">
        <f t="shared" ca="1" si="6"/>
        <v>0</v>
      </c>
      <c r="T14" s="86"/>
      <c r="U14" s="137" t="e">
        <f t="shared" si="7"/>
        <v>#N/A</v>
      </c>
      <c r="V14" s="24" t="e">
        <f>VLOOKUP(J14,Data!$A$120:$B$137,2)</f>
        <v>#N/A</v>
      </c>
      <c r="W14" s="24" t="e">
        <f ca="1">CONCATENATE(LEFT($I14,9),"F",Data!$B$107)</f>
        <v>#N/A</v>
      </c>
      <c r="X14" s="24" t="e">
        <f ca="1">CONCATENATE(LEFT($I14,9),"D",Data!$B$107)</f>
        <v>#N/A</v>
      </c>
      <c r="Y14" s="24" t="e">
        <f ca="1">CONCATENATE(LEFT($I14,9),"T",Data!$B$107)</f>
        <v>#N/A</v>
      </c>
      <c r="Z14" s="100"/>
      <c r="AA14" s="100"/>
    </row>
    <row r="15" spans="1:27" ht="12.45">
      <c r="B15" s="87"/>
      <c r="C15" s="91" t="s">
        <v>146</v>
      </c>
      <c r="D15" s="148"/>
      <c r="E15" s="87"/>
      <c r="F15" s="24"/>
      <c r="G15" s="84">
        <v>4</v>
      </c>
      <c r="H15" s="146" t="str">
        <f t="shared" si="0"/>
        <v/>
      </c>
      <c r="I15" s="103" t="str">
        <f>IF(ISERROR(U15),"",CONCATENATE("KL",U15,Data!$D$4,V15,Data!$B$100,Data!$B$107))</f>
        <v/>
      </c>
      <c r="J15" s="105" t="str">
        <f t="shared" si="1"/>
        <v/>
      </c>
      <c r="K15" s="106" t="str">
        <f ca="1">IF(ISERROR(VLOOKUP(W15,'SaleListSMB+Enterprise'!$A:$M,13,FALSE)),"-",$S$3*VLOOKUP(W15,'SaleListSMB+Enterprise'!$A:$M,13,FALSE))</f>
        <v>-</v>
      </c>
      <c r="L15" s="106" t="str">
        <f ca="1">IF($J15="-","-",IF(ISERROR(VLOOKUP(X15,'SaleListSMB+Enterprise'!$A:$M,13,FALSE)),"-",$S$3*VLOOKUP(X15,'SaleListSMB+Enterprise'!$A:$M,13,FALSE)))</f>
        <v>-</v>
      </c>
      <c r="M15" s="106" t="str">
        <f ca="1">IF($J15="-","-",IF(ISERROR(VLOOKUP(Y15,'SaleListSMB+Enterprise'!$A:$M,13,FALSE)),"-",$S$3*VLOOKUP(Y15,'SaleListSMB+Enterprise'!$A:$M,13,FALSE)))</f>
        <v>-</v>
      </c>
      <c r="N15" s="147"/>
      <c r="O15" s="133" t="str">
        <f t="shared" ca="1" si="2"/>
        <v>-</v>
      </c>
      <c r="P15" s="134" t="str">
        <f t="shared" ca="1" si="3"/>
        <v>-</v>
      </c>
      <c r="Q15" s="135" t="str">
        <f t="shared" ca="1" si="4"/>
        <v>-</v>
      </c>
      <c r="R15" s="105">
        <f t="shared" ca="1" si="5"/>
        <v>0</v>
      </c>
      <c r="S15" s="105">
        <f t="shared" ca="1" si="6"/>
        <v>0</v>
      </c>
      <c r="T15" s="86"/>
      <c r="U15" s="137" t="e">
        <f t="shared" si="7"/>
        <v>#N/A</v>
      </c>
      <c r="V15" s="24" t="e">
        <f>VLOOKUP(J15,Data!$A$120:$B$137,2)</f>
        <v>#N/A</v>
      </c>
      <c r="W15" s="24" t="e">
        <f ca="1">CONCATENATE(LEFT($I15,9),"F",Data!$B$107)</f>
        <v>#N/A</v>
      </c>
      <c r="X15" s="24" t="e">
        <f ca="1">CONCATENATE(LEFT($I15,9),"D",Data!$B$107)</f>
        <v>#N/A</v>
      </c>
      <c r="Y15" s="24" t="e">
        <f ca="1">CONCATENATE(LEFT($I15,9),"T",Data!$B$107)</f>
        <v>#N/A</v>
      </c>
      <c r="Z15" s="100"/>
      <c r="AA15" s="100"/>
    </row>
    <row r="16" spans="1:27" ht="12.45">
      <c r="B16" s="87"/>
      <c r="C16" s="90" t="s">
        <v>374</v>
      </c>
      <c r="D16" s="104" t="s">
        <v>149</v>
      </c>
      <c r="E16" s="87"/>
      <c r="F16" s="24"/>
      <c r="G16" s="84">
        <v>5</v>
      </c>
      <c r="H16" s="146" t="str">
        <f t="shared" si="0"/>
        <v/>
      </c>
      <c r="I16" s="103" t="str">
        <f>IF(ISERROR(U16),"",CONCATENATE("KL",U16,Data!$D$4,V16,Data!$B$100,Data!$B$107))</f>
        <v/>
      </c>
      <c r="J16" s="105" t="str">
        <f t="shared" si="1"/>
        <v/>
      </c>
      <c r="K16" s="106" t="str">
        <f ca="1">IF(ISERROR(VLOOKUP(W16,'SaleListSMB+Enterprise'!$A:$M,13,FALSE)),"-",$S$3*VLOOKUP(W16,'SaleListSMB+Enterprise'!$A:$M,13,FALSE))</f>
        <v>-</v>
      </c>
      <c r="L16" s="106" t="str">
        <f ca="1">IF($J16="-","-",IF(ISERROR(VLOOKUP(X16,'SaleListSMB+Enterprise'!$A:$M,13,FALSE)),"-",$S$3*VLOOKUP(X16,'SaleListSMB+Enterprise'!$A:$M,13,FALSE)))</f>
        <v>-</v>
      </c>
      <c r="M16" s="106" t="str">
        <f ca="1">IF($J16="-","-",IF(ISERROR(VLOOKUP(Y16,'SaleListSMB+Enterprise'!$A:$M,13,FALSE)),"-",$S$3*VLOOKUP(Y16,'SaleListSMB+Enterprise'!$A:$M,13,FALSE)))</f>
        <v>-</v>
      </c>
      <c r="N16" s="147"/>
      <c r="O16" s="133" t="str">
        <f t="shared" ca="1" si="2"/>
        <v>-</v>
      </c>
      <c r="P16" s="134" t="str">
        <f t="shared" ca="1" si="3"/>
        <v>-</v>
      </c>
      <c r="Q16" s="135" t="str">
        <f t="shared" ca="1" si="4"/>
        <v>-</v>
      </c>
      <c r="R16" s="105">
        <f t="shared" ca="1" si="5"/>
        <v>0</v>
      </c>
      <c r="S16" s="105">
        <f t="shared" ca="1" si="6"/>
        <v>0</v>
      </c>
      <c r="T16" s="86"/>
      <c r="U16" s="137" t="e">
        <f t="shared" si="7"/>
        <v>#N/A</v>
      </c>
      <c r="V16" s="24" t="e">
        <f>VLOOKUP(J16,Data!$A$120:$B$137,2)</f>
        <v>#N/A</v>
      </c>
      <c r="W16" s="24" t="e">
        <f ca="1">CONCATENATE(LEFT($I16,9),"F",Data!$B$107)</f>
        <v>#N/A</v>
      </c>
      <c r="X16" s="24" t="e">
        <f ca="1">CONCATENATE(LEFT($I16,9),"D",Data!$B$107)</f>
        <v>#N/A</v>
      </c>
      <c r="Y16" s="24" t="e">
        <f ca="1">CONCATENATE(LEFT($I16,9),"T",Data!$B$107)</f>
        <v>#N/A</v>
      </c>
      <c r="Z16" s="100"/>
      <c r="AA16" s="100"/>
    </row>
    <row r="17" spans="2:27" ht="12.45">
      <c r="B17" s="87"/>
      <c r="C17" s="90" t="s">
        <v>375</v>
      </c>
      <c r="D17" s="104" t="s">
        <v>149</v>
      </c>
      <c r="E17" s="87"/>
      <c r="F17" s="24"/>
      <c r="G17" s="84">
        <v>6</v>
      </c>
      <c r="H17" s="146" t="str">
        <f t="shared" si="0"/>
        <v/>
      </c>
      <c r="I17" s="103" t="str">
        <f>IF(ISERROR(U17),"",CONCATENATE("KL",U17,Data!$D$4,V17,Data!$B$100,Data!$B$107))</f>
        <v/>
      </c>
      <c r="J17" s="105" t="str">
        <f t="shared" si="1"/>
        <v/>
      </c>
      <c r="K17" s="106" t="str">
        <f ca="1">IF(ISERROR(VLOOKUP(W17,'SaleListSMB+Enterprise'!$A:$M,13,FALSE)),"-",$S$3*VLOOKUP(W17,'SaleListSMB+Enterprise'!$A:$M,13,FALSE))</f>
        <v>-</v>
      </c>
      <c r="L17" s="106" t="str">
        <f ca="1">IF($J17="-","-",IF(ISERROR(VLOOKUP(X17,'SaleListSMB+Enterprise'!$A:$M,13,FALSE)),"-",$S$3*VLOOKUP(X17,'SaleListSMB+Enterprise'!$A:$M,13,FALSE)))</f>
        <v>-</v>
      </c>
      <c r="M17" s="106" t="str">
        <f ca="1">IF($J17="-","-",IF(ISERROR(VLOOKUP(Y17,'SaleListSMB+Enterprise'!$A:$M,13,FALSE)),"-",$S$3*VLOOKUP(Y17,'SaleListSMB+Enterprise'!$A:$M,13,FALSE)))</f>
        <v>-</v>
      </c>
      <c r="N17" s="147"/>
      <c r="O17" s="133" t="str">
        <f t="shared" ca="1" si="2"/>
        <v>-</v>
      </c>
      <c r="P17" s="134" t="str">
        <f t="shared" ca="1" si="3"/>
        <v>-</v>
      </c>
      <c r="Q17" s="135" t="str">
        <f t="shared" ca="1" si="4"/>
        <v>-</v>
      </c>
      <c r="R17" s="105">
        <f t="shared" ca="1" si="5"/>
        <v>0</v>
      </c>
      <c r="S17" s="105">
        <f t="shared" ca="1" si="6"/>
        <v>0</v>
      </c>
      <c r="T17" s="86"/>
      <c r="U17" s="137" t="e">
        <f t="shared" si="7"/>
        <v>#N/A</v>
      </c>
      <c r="V17" s="24" t="e">
        <f>VLOOKUP(J17,Data!$A$120:$B$137,2)</f>
        <v>#N/A</v>
      </c>
      <c r="W17" s="24" t="e">
        <f ca="1">CONCATENATE(LEFT($I17,9),"F",Data!$B$107)</f>
        <v>#N/A</v>
      </c>
      <c r="X17" s="24" t="e">
        <f ca="1">CONCATENATE(LEFT($I17,9),"D",Data!$B$107)</f>
        <v>#N/A</v>
      </c>
      <c r="Y17" s="24" t="e">
        <f ca="1">CONCATENATE(LEFT($I17,9),"T",Data!$B$107)</f>
        <v>#N/A</v>
      </c>
      <c r="Z17" s="100"/>
      <c r="AA17" s="100"/>
    </row>
    <row r="18" spans="2:27" ht="12.45">
      <c r="B18" s="87"/>
      <c r="C18" s="90" t="s">
        <v>376</v>
      </c>
      <c r="D18" s="104"/>
      <c r="E18" s="87"/>
      <c r="F18" s="24"/>
      <c r="G18" s="84">
        <v>7</v>
      </c>
      <c r="H18" s="146" t="str">
        <f t="shared" si="0"/>
        <v/>
      </c>
      <c r="I18" s="103" t="str">
        <f>IF(ISERROR(U18),"",CONCATENATE("KL",U18,Data!$D$4,V18,Data!$B$100,Data!$B$107))</f>
        <v/>
      </c>
      <c r="J18" s="105" t="str">
        <f t="shared" si="1"/>
        <v/>
      </c>
      <c r="K18" s="106" t="str">
        <f ca="1">IF(ISERROR(VLOOKUP(W18,'SaleListSMB+Enterprise'!$A:$M,13,FALSE)),"-",$S$3*VLOOKUP(W18,'SaleListSMB+Enterprise'!$A:$M,13,FALSE))</f>
        <v>-</v>
      </c>
      <c r="L18" s="106" t="str">
        <f ca="1">IF($J18="-","-",IF(ISERROR(VLOOKUP(X18,'SaleListSMB+Enterprise'!$A:$M,13,FALSE)),"-",$S$3*VLOOKUP(X18,'SaleListSMB+Enterprise'!$A:$M,13,FALSE)))</f>
        <v>-</v>
      </c>
      <c r="M18" s="106" t="str">
        <f ca="1">IF($J18="-","-",IF(ISERROR(VLOOKUP(Y18,'SaleListSMB+Enterprise'!$A:$M,13,FALSE)),"-",$S$3*VLOOKUP(Y18,'SaleListSMB+Enterprise'!$A:$M,13,FALSE)))</f>
        <v>-</v>
      </c>
      <c r="N18" s="147"/>
      <c r="O18" s="133" t="str">
        <f t="shared" ca="1" si="2"/>
        <v>-</v>
      </c>
      <c r="P18" s="134" t="str">
        <f t="shared" ca="1" si="3"/>
        <v>-</v>
      </c>
      <c r="Q18" s="135" t="str">
        <f t="shared" ca="1" si="4"/>
        <v>-</v>
      </c>
      <c r="R18" s="105">
        <f t="shared" ca="1" si="5"/>
        <v>0</v>
      </c>
      <c r="S18" s="105">
        <f t="shared" ca="1" si="6"/>
        <v>0</v>
      </c>
      <c r="T18" s="86"/>
      <c r="U18" s="137" t="e">
        <f t="shared" si="7"/>
        <v>#N/A</v>
      </c>
      <c r="V18" s="24" t="e">
        <f>VLOOKUP(J18,Data!$A$120:$B$137,2)</f>
        <v>#N/A</v>
      </c>
      <c r="W18" s="24" t="e">
        <f ca="1">CONCATENATE(LEFT($I18,9),"F",Data!$B$107)</f>
        <v>#N/A</v>
      </c>
      <c r="X18" s="24" t="e">
        <f ca="1">CONCATENATE(LEFT($I18,9),"D",Data!$B$107)</f>
        <v>#N/A</v>
      </c>
      <c r="Y18" s="24" t="e">
        <f ca="1">CONCATENATE(LEFT($I18,9),"T",Data!$B$107)</f>
        <v>#N/A</v>
      </c>
      <c r="Z18" s="100"/>
      <c r="AA18" s="100"/>
    </row>
    <row r="19" spans="2:27" ht="12.45">
      <c r="B19" s="87"/>
      <c r="C19" s="90" t="s">
        <v>267</v>
      </c>
      <c r="D19" s="104"/>
      <c r="E19" s="87"/>
      <c r="F19" s="24"/>
      <c r="G19" s="84">
        <v>8</v>
      </c>
      <c r="H19" s="146" t="str">
        <f t="shared" si="0"/>
        <v/>
      </c>
      <c r="I19" s="103" t="str">
        <f>IF(ISERROR(U19),"",CONCATENATE("KL",U19,Data!$D$4,V19,Data!$B$100,Data!$B$107))</f>
        <v/>
      </c>
      <c r="J19" s="105" t="str">
        <f t="shared" si="1"/>
        <v/>
      </c>
      <c r="K19" s="106" t="str">
        <f ca="1">IF(ISERROR(VLOOKUP(W19,'SaleListSMB+Enterprise'!$A:$M,13,FALSE)),"-",$S$3*VLOOKUP(W19,'SaleListSMB+Enterprise'!$A:$M,13,FALSE))</f>
        <v>-</v>
      </c>
      <c r="L19" s="106" t="str">
        <f ca="1">IF($J19="-","-",IF(ISERROR(VLOOKUP(X19,'SaleListSMB+Enterprise'!$A:$M,13,FALSE)),"-",$S$3*VLOOKUP(X19,'SaleListSMB+Enterprise'!$A:$M,13,FALSE)))</f>
        <v>-</v>
      </c>
      <c r="M19" s="106" t="str">
        <f ca="1">IF($J19="-","-",IF(ISERROR(VLOOKUP(Y19,'SaleListSMB+Enterprise'!$A:$M,13,FALSE)),"-",$S$3*VLOOKUP(Y19,'SaleListSMB+Enterprise'!$A:$M,13,FALSE)))</f>
        <v>-</v>
      </c>
      <c r="N19" s="147"/>
      <c r="O19" s="133" t="str">
        <f t="shared" ca="1" si="2"/>
        <v>-</v>
      </c>
      <c r="P19" s="134" t="str">
        <f t="shared" ca="1" si="3"/>
        <v>-</v>
      </c>
      <c r="Q19" s="135" t="str">
        <f t="shared" ca="1" si="4"/>
        <v>-</v>
      </c>
      <c r="R19" s="105">
        <f t="shared" ca="1" si="5"/>
        <v>0</v>
      </c>
      <c r="S19" s="105">
        <f t="shared" ca="1" si="6"/>
        <v>0</v>
      </c>
      <c r="T19" s="86"/>
      <c r="U19" s="137" t="e">
        <f t="shared" si="7"/>
        <v>#N/A</v>
      </c>
      <c r="V19" s="24" t="e">
        <f>VLOOKUP(J19,Data!$A$120:$B$137,2)</f>
        <v>#N/A</v>
      </c>
      <c r="W19" s="24" t="e">
        <f ca="1">CONCATENATE(LEFT($I19,9),"F",Data!$B$107)</f>
        <v>#N/A</v>
      </c>
      <c r="X19" s="24" t="e">
        <f ca="1">CONCATENATE(LEFT($I19,9),"D",Data!$B$107)</f>
        <v>#N/A</v>
      </c>
      <c r="Y19" s="24" t="e">
        <f ca="1">CONCATENATE(LEFT($I19,9),"T",Data!$B$107)</f>
        <v>#N/A</v>
      </c>
      <c r="Z19" s="100"/>
      <c r="AA19" s="100"/>
    </row>
    <row r="20" spans="2:27" ht="12.45">
      <c r="B20" s="87"/>
      <c r="C20" s="90" t="s">
        <v>377</v>
      </c>
      <c r="D20" s="104"/>
      <c r="E20" s="87"/>
      <c r="F20" s="24"/>
      <c r="G20" s="84">
        <v>9</v>
      </c>
      <c r="H20" s="146" t="str">
        <f t="shared" si="0"/>
        <v/>
      </c>
      <c r="I20" s="103" t="str">
        <f>IF(ISERROR(U20),"",CONCATENATE("KL",U20,Data!$D$4,V20,Data!$B$100,Data!$B$107))</f>
        <v/>
      </c>
      <c r="J20" s="105" t="str">
        <f t="shared" si="1"/>
        <v/>
      </c>
      <c r="K20" s="106" t="str">
        <f ca="1">IF(ISERROR(VLOOKUP(W20,'SaleListSMB+Enterprise'!$A:$M,13,FALSE)),"-",$S$3*VLOOKUP(W20,'SaleListSMB+Enterprise'!$A:$M,13,FALSE))</f>
        <v>-</v>
      </c>
      <c r="L20" s="106" t="str">
        <f ca="1">IF($J20="-","-",IF(ISERROR(VLOOKUP(X20,'SaleListSMB+Enterprise'!$A:$M,13,FALSE)),"-",$S$3*VLOOKUP(X20,'SaleListSMB+Enterprise'!$A:$M,13,FALSE)))</f>
        <v>-</v>
      </c>
      <c r="M20" s="106" t="str">
        <f ca="1">IF($J20="-","-",IF(ISERROR(VLOOKUP(Y20,'SaleListSMB+Enterprise'!$A:$M,13,FALSE)),"-",$S$3*VLOOKUP(Y20,'SaleListSMB+Enterprise'!$A:$M,13,FALSE)))</f>
        <v>-</v>
      </c>
      <c r="N20" s="147"/>
      <c r="O20" s="133" t="str">
        <f t="shared" ca="1" si="2"/>
        <v>-</v>
      </c>
      <c r="P20" s="134" t="str">
        <f t="shared" ca="1" si="3"/>
        <v>-</v>
      </c>
      <c r="Q20" s="135" t="str">
        <f t="shared" ca="1" si="4"/>
        <v>-</v>
      </c>
      <c r="R20" s="105">
        <f t="shared" ca="1" si="5"/>
        <v>0</v>
      </c>
      <c r="S20" s="105">
        <f t="shared" ca="1" si="6"/>
        <v>0</v>
      </c>
      <c r="T20" s="86"/>
      <c r="U20" s="137" t="e">
        <f t="shared" si="7"/>
        <v>#N/A</v>
      </c>
      <c r="V20" s="24" t="e">
        <f>VLOOKUP(J20,Data!$A$120:$B$137,2)</f>
        <v>#N/A</v>
      </c>
      <c r="W20" s="24" t="e">
        <f ca="1">CONCATENATE(LEFT($I20,9),"F",Data!$B$107)</f>
        <v>#N/A</v>
      </c>
      <c r="X20" s="24" t="e">
        <f ca="1">CONCATENATE(LEFT($I20,9),"D",Data!$B$107)</f>
        <v>#N/A</v>
      </c>
      <c r="Y20" s="24" t="e">
        <f ca="1">CONCATENATE(LEFT($I20,9),"T",Data!$B$107)</f>
        <v>#N/A</v>
      </c>
      <c r="Z20" s="100"/>
      <c r="AA20" s="100"/>
    </row>
    <row r="21" spans="2:27" ht="12.45">
      <c r="B21" s="87"/>
      <c r="C21" s="90" t="s">
        <v>378</v>
      </c>
      <c r="D21" s="104"/>
      <c r="E21" s="87"/>
      <c r="F21" s="24"/>
      <c r="G21" s="84">
        <v>10</v>
      </c>
      <c r="H21" s="146" t="str">
        <f t="shared" si="0"/>
        <v/>
      </c>
      <c r="I21" s="103" t="str">
        <f>IF(ISERROR(U21),"",CONCATENATE("KL",U21,Data!$D$4,V21,Data!$B$100,Data!$B$107))</f>
        <v/>
      </c>
      <c r="J21" s="105" t="str">
        <f t="shared" si="1"/>
        <v/>
      </c>
      <c r="K21" s="106" t="str">
        <f ca="1">IF(ISERROR(VLOOKUP(W21,'SaleListSMB+Enterprise'!$A:$M,13,FALSE)),"-",$S$3*VLOOKUP(W21,'SaleListSMB+Enterprise'!$A:$M,13,FALSE))</f>
        <v>-</v>
      </c>
      <c r="L21" s="106" t="str">
        <f ca="1">IF($J21="-","-",IF(ISERROR(VLOOKUP(X21,'SaleListSMB+Enterprise'!$A:$M,13,FALSE)),"-",$S$3*VLOOKUP(X21,'SaleListSMB+Enterprise'!$A:$M,13,FALSE)))</f>
        <v>-</v>
      </c>
      <c r="M21" s="106" t="str">
        <f ca="1">IF($J21="-","-",IF(ISERROR(VLOOKUP(Y21,'SaleListSMB+Enterprise'!$A:$M,13,FALSE)),"-",$S$3*VLOOKUP(Y21,'SaleListSMB+Enterprise'!$A:$M,13,FALSE)))</f>
        <v>-</v>
      </c>
      <c r="N21" s="147"/>
      <c r="O21" s="133" t="str">
        <f t="shared" ca="1" si="2"/>
        <v>-</v>
      </c>
      <c r="P21" s="134" t="str">
        <f t="shared" ca="1" si="3"/>
        <v>-</v>
      </c>
      <c r="Q21" s="135" t="str">
        <f t="shared" ca="1" si="4"/>
        <v>-</v>
      </c>
      <c r="R21" s="105">
        <f t="shared" ca="1" si="5"/>
        <v>0</v>
      </c>
      <c r="S21" s="105">
        <f t="shared" ca="1" si="6"/>
        <v>0</v>
      </c>
      <c r="T21" s="86"/>
      <c r="U21" s="137" t="e">
        <f t="shared" si="7"/>
        <v>#N/A</v>
      </c>
      <c r="V21" s="24" t="e">
        <f>VLOOKUP(J21,Data!$A$120:$B$137,2)</f>
        <v>#N/A</v>
      </c>
      <c r="W21" s="24" t="e">
        <f ca="1">CONCATENATE(LEFT($I21,9),"F",Data!$B$107)</f>
        <v>#N/A</v>
      </c>
      <c r="X21" s="24" t="e">
        <f ca="1">CONCATENATE(LEFT($I21,9),"D",Data!$B$107)</f>
        <v>#N/A</v>
      </c>
      <c r="Y21" s="24" t="e">
        <f ca="1">CONCATENATE(LEFT($I21,9),"T",Data!$B$107)</f>
        <v>#N/A</v>
      </c>
      <c r="Z21" s="100"/>
      <c r="AA21" s="100"/>
    </row>
    <row r="22" spans="2:27" ht="12.9">
      <c r="B22" s="87"/>
      <c r="C22" s="90" t="s">
        <v>379</v>
      </c>
      <c r="D22" s="104"/>
      <c r="E22" s="87"/>
      <c r="F22" s="24"/>
      <c r="G22" s="84">
        <v>1</v>
      </c>
      <c r="H22" s="140" t="s">
        <v>413</v>
      </c>
      <c r="I22" s="140"/>
      <c r="J22" s="140"/>
      <c r="K22" s="140"/>
      <c r="L22" s="140"/>
      <c r="M22" s="140"/>
      <c r="N22" s="141"/>
      <c r="O22" s="138">
        <f ca="1">SUM(O12:O21)</f>
        <v>0</v>
      </c>
      <c r="P22" s="138">
        <f ca="1">SUM(P12:P21)</f>
        <v>0</v>
      </c>
      <c r="Q22" s="138">
        <f ca="1">SUM(Q12:Q21)</f>
        <v>0</v>
      </c>
      <c r="R22" s="139">
        <f ca="1">SUM(R12:R21)</f>
        <v>0</v>
      </c>
      <c r="S22" s="139">
        <f ca="1">SUM(S12:S21)</f>
        <v>0</v>
      </c>
      <c r="T22" s="86"/>
      <c r="U22" s="137"/>
      <c r="Z22" s="100"/>
      <c r="AA22" s="100"/>
    </row>
    <row r="23" spans="2:27" ht="12.45">
      <c r="B23" s="87"/>
      <c r="C23" s="90" t="s">
        <v>380</v>
      </c>
      <c r="D23" s="104"/>
      <c r="E23" s="87"/>
      <c r="F23" s="24"/>
      <c r="G23" s="84">
        <v>2</v>
      </c>
      <c r="H23" s="94" t="s">
        <v>414</v>
      </c>
      <c r="I23" s="108"/>
      <c r="J23" s="108"/>
      <c r="K23" s="108"/>
      <c r="L23" s="108"/>
      <c r="M23" s="108"/>
      <c r="N23" s="108"/>
      <c r="O23" s="108"/>
      <c r="P23" s="108"/>
      <c r="Q23" s="108"/>
      <c r="R23" s="108"/>
      <c r="S23" s="108"/>
      <c r="T23" s="86"/>
      <c r="U23" s="137"/>
      <c r="Z23" s="100"/>
      <c r="AA23" s="100"/>
    </row>
    <row r="24" spans="2:27" ht="12.45">
      <c r="B24" s="87"/>
      <c r="C24" s="90" t="s">
        <v>395</v>
      </c>
      <c r="D24" s="104"/>
      <c r="E24" s="87"/>
      <c r="F24" s="24"/>
      <c r="G24" s="84">
        <v>1</v>
      </c>
      <c r="H24" s="146" t="str">
        <f t="shared" ref="H24:H32" si="8">IF(I24&lt;&gt;"",VLOOKUP(U24,$G$54:$H$66,2,0),"")</f>
        <v/>
      </c>
      <c r="I24" s="103" t="str">
        <f>IF(ISERROR(U24),"",CONCATENATE("KL",U24,Data!$D$4,V24,Data!$B$100,IF(OR(U24=$I$60,U24=$I$61,U24=$I$62),"H",Data!$B$107)))</f>
        <v/>
      </c>
      <c r="J24" s="105" t="str">
        <f>IF(ISERROR(U24),"",IF(U24=$I$64,$D$23,IF(U24=$I$65,$D$24,IF(U24=$I$54,$D$13,IF(U24=$I$55,MAX($D$12,$I$68),MAX(IF(U24=$I$58,$D$14,IF(U24=$I$59,$D$18,IF(U24=$I$56,MAX($D$12,$D$18),IF(U24=$I$60,ROUNDUP($D$19/1.5,0),IF(U24=$I$61,ROUNDUP($D$20/1.1,0),IF(U24=$I$62,$D$21,IF(U24=$I$63,$D$22,IF(U24=$I$66,$D$25,$D$12)))))))),10))))))</f>
        <v/>
      </c>
      <c r="K24" s="106" t="str">
        <f>IF(ISERROR(VLOOKUP(W24,'SaleListSMB+Enterprise'!$A:$M,13,FALSE)),"-",$S$3*VLOOKUP(W24,'SaleListSMB+Enterprise'!$A:$M,13,FALSE))</f>
        <v>-</v>
      </c>
      <c r="L24" s="106" t="str">
        <f>IF($J24="-","-",IF(ISERROR(VLOOKUP(X24,'SaleListSMB+Enterprise'!$A:$M,13,FALSE)),"-",$S$3*VLOOKUP(X24,'SaleListSMB+Enterprise'!$A:$M,13,FALSE)))</f>
        <v>-</v>
      </c>
      <c r="M24" s="106" t="str">
        <f>IF($J24="-","-",IF(ISERROR(VLOOKUP(Y24,'SaleListSMB+Enterprise'!$A:$M,13,FALSE)),"-",$S$3*VLOOKUP(Y24,'SaleListSMB+Enterprise'!$A:$M,13,FALSE)))</f>
        <v>-</v>
      </c>
      <c r="N24" s="147"/>
      <c r="O24" s="133" t="str">
        <f t="shared" ref="O24:O32" si="9">IF(OR($J24="-",K24="-"),"-",J24*K24*(1-$N24)*IF($D$31="Incl.VAT",1+$D$30,1))</f>
        <v>-</v>
      </c>
      <c r="P24" s="134" t="str">
        <f t="shared" ref="P24:P32" si="10">IF(OR($J24="-",L24="-"),"-",J24*L24*(1-$N24)*IF($D$31="Incl.VAT",1+$D$30,1))</f>
        <v>-</v>
      </c>
      <c r="Q24" s="135" t="str">
        <f t="shared" ref="Q24:Q32" si="11">IF(OR($J24="-",M24="-"),"-",J24*M24*(1-$N24)*IF($D$31="Incl.VAT",1+$D$30,1))</f>
        <v>-</v>
      </c>
      <c r="R24" s="105">
        <f t="shared" ref="R24:R32" si="12">IF($J24="-",0,IF(AND($D$29="1 Year",K24&lt;&gt;"-"),O24,IF(AND($D$29="2 Years",L24&lt;&gt;"-"),P24,IF(AND($D$29="3 Years",M24&lt;&gt;"-"),Q24,0)))*IF($D$32&gt;0,$D$32,0))</f>
        <v>0</v>
      </c>
      <c r="S24" s="105">
        <f t="shared" ref="S24:S32" si="13">IF($J24="-",0,IF(AND($D$29="1 Year",K24&lt;&gt;"-"),O24,IF(AND($D$29="2 Years",L24&lt;&gt;"-"),P24,IF(AND($D$29="3 Years",M24&lt;&gt;"-"),Q24,0)))*IF($D$33&gt;0,$D$33-$D$32,0))</f>
        <v>0</v>
      </c>
      <c r="T24" s="84"/>
      <c r="U24" s="137" t="e">
        <f t="shared" ref="U24:U32" si="14">VLOOKUP(G24,$R$54:$S$66,2,0)</f>
        <v>#N/A</v>
      </c>
      <c r="V24" s="24" t="e">
        <f>VLOOKUP(J24,Data!$A$120:$B$137,2)</f>
        <v>#N/A</v>
      </c>
      <c r="W24" s="24" t="e">
        <f>CONCATENATE(LEFT($I24,9),"F",IF(OR(U24=$I$60,U24=$I$61,U24=$I$62),"H",Data!$B$107))</f>
        <v>#N/A</v>
      </c>
      <c r="X24" s="24" t="e">
        <f>CONCATENATE(LEFT($I24,9),"D",IF(OR(U24=$I$60,U24=$I$61,U24=$I$62),"H",Data!$B$107))</f>
        <v>#N/A</v>
      </c>
      <c r="Y24" s="24" t="e">
        <f>CONCATENATE(LEFT($I24,9),"T",IF(OR(U24=$I$60,U24=$I$61,U24=$I$62),"H",Data!$B$107))</f>
        <v>#N/A</v>
      </c>
      <c r="Z24" s="100"/>
      <c r="AA24" s="100"/>
    </row>
    <row r="25" spans="2:27" ht="12.45">
      <c r="B25" s="87"/>
      <c r="C25" s="90" t="s">
        <v>396</v>
      </c>
      <c r="D25" s="104"/>
      <c r="E25" s="87"/>
      <c r="F25" s="24"/>
      <c r="G25" s="87">
        <v>2</v>
      </c>
      <c r="H25" s="146" t="str">
        <f t="shared" si="8"/>
        <v/>
      </c>
      <c r="I25" s="103" t="str">
        <f>IF(ISERROR(U25),"",CONCATENATE("KL",U25,Data!$D$4,V25,Data!$B$100,IF(OR(U25=$I$60,U25=$I$61,U25=$I$62),"H",Data!$B$107)))</f>
        <v/>
      </c>
      <c r="J25" s="105" t="str">
        <f t="shared" ref="J25:J32" si="15">IF(ISERROR(U25),"",IF(U25=$I$64,$D$23,IF(U25=$I$65,$D$24,IF(U25=$I$54,$D$13,IF(U25=$I$55,MAX($D$12,$I$68),MAX(IF(U25=$I$58,$D$14,IF(U25=$I$59,$D$18,IF(U25=$I$56,MAX($D$12,$D$18),IF(U25=$I$60,ROUNDUP($D$19/1.5,0),IF(U25=$I$61,ROUNDUP($D$20/1.1,0),IF(U25=$I$62,$D$21,IF(U25=$I$63,$D$22,IF(U25=$I$66,$D$25,$D$12)))))))),10))))))</f>
        <v/>
      </c>
      <c r="K25" s="106" t="str">
        <f>IF(ISERROR(VLOOKUP(W25,'SaleListSMB+Enterprise'!$A:$M,13,FALSE)),"-",$S$3*VLOOKUP(W25,'SaleListSMB+Enterprise'!$A:$M,13,FALSE))</f>
        <v>-</v>
      </c>
      <c r="L25" s="106" t="str">
        <f>IF($J25="-","-",IF(ISERROR(VLOOKUP(X25,'SaleListSMB+Enterprise'!$A:$M,13,FALSE)),"-",$S$3*VLOOKUP(X25,'SaleListSMB+Enterprise'!$A:$M,13,FALSE)))</f>
        <v>-</v>
      </c>
      <c r="M25" s="106" t="str">
        <f>IF($J25="-","-",IF(ISERROR(VLOOKUP(Y25,'SaleListSMB+Enterprise'!$A:$M,13,FALSE)),"-",$S$3*VLOOKUP(Y25,'SaleListSMB+Enterprise'!$A:$M,13,FALSE)))</f>
        <v>-</v>
      </c>
      <c r="N25" s="147"/>
      <c r="O25" s="133" t="str">
        <f t="shared" si="9"/>
        <v>-</v>
      </c>
      <c r="P25" s="134" t="str">
        <f t="shared" si="10"/>
        <v>-</v>
      </c>
      <c r="Q25" s="135" t="str">
        <f t="shared" si="11"/>
        <v>-</v>
      </c>
      <c r="R25" s="105">
        <f t="shared" si="12"/>
        <v>0</v>
      </c>
      <c r="S25" s="105">
        <f t="shared" si="13"/>
        <v>0</v>
      </c>
      <c r="T25" s="87"/>
      <c r="U25" s="137" t="e">
        <f t="shared" si="14"/>
        <v>#N/A</v>
      </c>
      <c r="V25" s="24" t="e">
        <f>VLOOKUP(J25,Data!$A$120:$B$137,2)</f>
        <v>#N/A</v>
      </c>
      <c r="W25" s="24" t="e">
        <f>CONCATENATE(LEFT($I25,9),"F",IF(OR(U25=$I$60,U25=$I$61,U25=$I$62),"H",Data!$B$107))</f>
        <v>#N/A</v>
      </c>
      <c r="X25" s="24" t="e">
        <f>CONCATENATE(LEFT($I25,9),"D",IF(OR(U25=$I$60,U25=$I$61,U25=$I$62),"H",Data!$B$107))</f>
        <v>#N/A</v>
      </c>
      <c r="Y25" s="24" t="e">
        <f>CONCATENATE(LEFT($I25,9),"T",IF(OR(U25=$I$60,U25=$I$61,U25=$I$62),"H",Data!$B$107))</f>
        <v>#N/A</v>
      </c>
      <c r="Z25" s="100"/>
      <c r="AA25" s="100"/>
    </row>
    <row r="26" spans="2:27" ht="12.45">
      <c r="B26" s="87"/>
      <c r="C26" s="87" t="s">
        <v>190</v>
      </c>
      <c r="D26" s="87"/>
      <c r="E26" s="87"/>
      <c r="F26" s="24"/>
      <c r="G26" s="84">
        <v>3</v>
      </c>
      <c r="H26" s="146" t="str">
        <f t="shared" si="8"/>
        <v/>
      </c>
      <c r="I26" s="103" t="str">
        <f>IF(ISERROR(U26),"",CONCATENATE("KL",U26,Data!$D$4,V26,Data!$B$100,IF(OR(U26=$I$60,U26=$I$61,U26=$I$62),"H",Data!$B$107)))</f>
        <v/>
      </c>
      <c r="J26" s="105" t="str">
        <f t="shared" si="15"/>
        <v/>
      </c>
      <c r="K26" s="106" t="str">
        <f>IF(ISERROR(VLOOKUP(W26,'SaleListSMB+Enterprise'!$A:$M,13,FALSE)),"-",$S$3*VLOOKUP(W26,'SaleListSMB+Enterprise'!$A:$M,13,FALSE))</f>
        <v>-</v>
      </c>
      <c r="L26" s="106" t="str">
        <f>IF($J26="-","-",IF(ISERROR(VLOOKUP(X26,'SaleListSMB+Enterprise'!$A:$M,13,FALSE)),"-",$S$3*VLOOKUP(X26,'SaleListSMB+Enterprise'!$A:$M,13,FALSE)))</f>
        <v>-</v>
      </c>
      <c r="M26" s="106" t="str">
        <f>IF($J26="-","-",IF(ISERROR(VLOOKUP(Y26,'SaleListSMB+Enterprise'!$A:$M,13,FALSE)),"-",$S$3*VLOOKUP(Y26,'SaleListSMB+Enterprise'!$A:$M,13,FALSE)))</f>
        <v>-</v>
      </c>
      <c r="N26" s="147"/>
      <c r="O26" s="133" t="str">
        <f t="shared" si="9"/>
        <v>-</v>
      </c>
      <c r="P26" s="134" t="str">
        <f t="shared" si="10"/>
        <v>-</v>
      </c>
      <c r="Q26" s="135" t="str">
        <f t="shared" si="11"/>
        <v>-</v>
      </c>
      <c r="R26" s="105">
        <f t="shared" si="12"/>
        <v>0</v>
      </c>
      <c r="S26" s="105">
        <f t="shared" si="13"/>
        <v>0</v>
      </c>
      <c r="T26" s="87"/>
      <c r="U26" s="137" t="e">
        <f t="shared" si="14"/>
        <v>#N/A</v>
      </c>
      <c r="V26" s="24" t="e">
        <f>VLOOKUP(J26,Data!$A$120:$B$137,2)</f>
        <v>#N/A</v>
      </c>
      <c r="W26" s="24" t="e">
        <f>CONCATENATE(LEFT($I26,9),"F",IF(OR(U26=$I$60,U26=$I$61,U26=$I$62),"H",Data!$B$107))</f>
        <v>#N/A</v>
      </c>
      <c r="X26" s="24" t="e">
        <f>CONCATENATE(LEFT($I26,9),"D",IF(OR(U26=$I$60,U26=$I$61,U26=$I$62),"H",Data!$B$107))</f>
        <v>#N/A</v>
      </c>
      <c r="Y26" s="24" t="e">
        <f>CONCATENATE(LEFT($I26,9),"T",IF(OR(U26=$I$60,U26=$I$61,U26=$I$62),"H",Data!$B$107))</f>
        <v>#N/A</v>
      </c>
      <c r="Z26" s="100"/>
      <c r="AA26" s="100"/>
    </row>
    <row r="27" spans="2:27" ht="12.75" customHeight="1">
      <c r="B27" s="87"/>
      <c r="C27" s="92"/>
      <c r="D27" s="87"/>
      <c r="E27" s="87"/>
      <c r="F27" s="24"/>
      <c r="G27" s="87">
        <v>4</v>
      </c>
      <c r="H27" s="146" t="str">
        <f t="shared" si="8"/>
        <v/>
      </c>
      <c r="I27" s="103" t="str">
        <f>IF(ISERROR(U27),"",CONCATENATE("KL",U27,Data!$D$4,V27,Data!$B$100,IF(OR(U27=$I$60,U27=$I$61,U27=$I$62),"H",Data!$B$107)))</f>
        <v/>
      </c>
      <c r="J27" s="105" t="str">
        <f t="shared" si="15"/>
        <v/>
      </c>
      <c r="K27" s="106" t="str">
        <f>IF(ISERROR(VLOOKUP(W27,'SaleListSMB+Enterprise'!$A:$M,13,FALSE)),"-",$S$3*VLOOKUP(W27,'SaleListSMB+Enterprise'!$A:$M,13,FALSE))</f>
        <v>-</v>
      </c>
      <c r="L27" s="106" t="str">
        <f>IF($J27="-","-",IF(ISERROR(VLOOKUP(X27,'SaleListSMB+Enterprise'!$A:$M,13,FALSE)),"-",$S$3*VLOOKUP(X27,'SaleListSMB+Enterprise'!$A:$M,13,FALSE)))</f>
        <v>-</v>
      </c>
      <c r="M27" s="106" t="str">
        <f>IF($J27="-","-",IF(ISERROR(VLOOKUP(Y27,'SaleListSMB+Enterprise'!$A:$M,13,FALSE)),"-",$S$3*VLOOKUP(Y27,'SaleListSMB+Enterprise'!$A:$M,13,FALSE)))</f>
        <v>-</v>
      </c>
      <c r="N27" s="147"/>
      <c r="O27" s="133" t="str">
        <f t="shared" si="9"/>
        <v>-</v>
      </c>
      <c r="P27" s="134" t="str">
        <f t="shared" si="10"/>
        <v>-</v>
      </c>
      <c r="Q27" s="135" t="str">
        <f t="shared" si="11"/>
        <v>-</v>
      </c>
      <c r="R27" s="105">
        <f t="shared" si="12"/>
        <v>0</v>
      </c>
      <c r="S27" s="105">
        <f t="shared" si="13"/>
        <v>0</v>
      </c>
      <c r="T27" s="87"/>
      <c r="U27" s="137" t="e">
        <f t="shared" si="14"/>
        <v>#N/A</v>
      </c>
      <c r="V27" s="24" t="e">
        <f>VLOOKUP(J27,Data!$A$120:$B$137,2)</f>
        <v>#N/A</v>
      </c>
      <c r="W27" s="24" t="e">
        <f>CONCATENATE(LEFT($I27,9),"F",IF(OR(U27=$I$60,U27=$I$61,U27=$I$62),"H",Data!$B$107))</f>
        <v>#N/A</v>
      </c>
      <c r="X27" s="24" t="e">
        <f>CONCATENATE(LEFT($I27,9),"D",IF(OR(U27=$I$60,U27=$I$61,U27=$I$62),"H",Data!$B$107))</f>
        <v>#N/A</v>
      </c>
      <c r="Y27" s="24" t="e">
        <f>CONCATENATE(LEFT($I27,9),"T",IF(OR(U27=$I$60,U27=$I$61,U27=$I$62),"H",Data!$B$107))</f>
        <v>#N/A</v>
      </c>
      <c r="Z27" s="100"/>
      <c r="AA27" s="100"/>
    </row>
    <row r="28" spans="2:27" ht="12.45">
      <c r="B28" s="87"/>
      <c r="C28" s="92" t="s">
        <v>203</v>
      </c>
      <c r="D28" s="143" t="s">
        <v>197</v>
      </c>
      <c r="E28" s="87"/>
      <c r="F28" s="24"/>
      <c r="G28" s="84">
        <v>5</v>
      </c>
      <c r="H28" s="146" t="str">
        <f t="shared" si="8"/>
        <v/>
      </c>
      <c r="I28" s="103" t="str">
        <f>IF(ISERROR(U28),"",CONCATENATE("KL",U28,Data!$D$4,V28,Data!$B$100,IF(OR(U28=$I$60,U28=$I$61,U28=$I$62),"H",Data!$B$107)))</f>
        <v/>
      </c>
      <c r="J28" s="105" t="str">
        <f t="shared" si="15"/>
        <v/>
      </c>
      <c r="K28" s="106" t="str">
        <f>IF(ISERROR(VLOOKUP(W28,'SaleListSMB+Enterprise'!$A:$M,13,FALSE)),"-",$S$3*VLOOKUP(W28,'SaleListSMB+Enterprise'!$A:$M,13,FALSE))</f>
        <v>-</v>
      </c>
      <c r="L28" s="106" t="str">
        <f>IF($J28="-","-",IF(ISERROR(VLOOKUP(X28,'SaleListSMB+Enterprise'!$A:$M,13,FALSE)),"-",$S$3*VLOOKUP(X28,'SaleListSMB+Enterprise'!$A:$M,13,FALSE)))</f>
        <v>-</v>
      </c>
      <c r="M28" s="106" t="str">
        <f>IF($J28="-","-",IF(ISERROR(VLOOKUP(Y28,'SaleListSMB+Enterprise'!$A:$M,13,FALSE)),"-",$S$3*VLOOKUP(Y28,'SaleListSMB+Enterprise'!$A:$M,13,FALSE)))</f>
        <v>-</v>
      </c>
      <c r="N28" s="147"/>
      <c r="O28" s="133" t="str">
        <f t="shared" si="9"/>
        <v>-</v>
      </c>
      <c r="P28" s="134" t="str">
        <f t="shared" si="10"/>
        <v>-</v>
      </c>
      <c r="Q28" s="135" t="str">
        <f t="shared" si="11"/>
        <v>-</v>
      </c>
      <c r="R28" s="105">
        <f t="shared" si="12"/>
        <v>0</v>
      </c>
      <c r="S28" s="105">
        <f t="shared" si="13"/>
        <v>0</v>
      </c>
      <c r="T28" s="87"/>
      <c r="U28" s="137" t="e">
        <f t="shared" si="14"/>
        <v>#N/A</v>
      </c>
      <c r="V28" s="24" t="e">
        <f>VLOOKUP(J28,Data!$A$120:$B$137,2)</f>
        <v>#N/A</v>
      </c>
      <c r="W28" s="24" t="e">
        <f>CONCATENATE(LEFT($I28,9),"F",IF(OR(U28=$I$60,U28=$I$61,U28=$I$62),"H",Data!$B$107))</f>
        <v>#N/A</v>
      </c>
      <c r="X28" s="24" t="e">
        <f>CONCATENATE(LEFT($I28,9),"D",IF(OR(U28=$I$60,U28=$I$61,U28=$I$62),"H",Data!$B$107))</f>
        <v>#N/A</v>
      </c>
      <c r="Y28" s="24" t="e">
        <f>CONCATENATE(LEFT($I28,9),"T",IF(OR(U28=$I$60,U28=$I$61,U28=$I$62),"H",Data!$B$107))</f>
        <v>#N/A</v>
      </c>
      <c r="Z28" s="100"/>
      <c r="AA28" s="100"/>
    </row>
    <row r="29" spans="2:27" ht="15" customHeight="1">
      <c r="B29" s="87"/>
      <c r="C29" s="92" t="s">
        <v>204</v>
      </c>
      <c r="D29" s="143" t="s">
        <v>193</v>
      </c>
      <c r="E29" s="87"/>
      <c r="F29" s="24"/>
      <c r="G29" s="87">
        <v>6</v>
      </c>
      <c r="H29" s="146" t="str">
        <f t="shared" si="8"/>
        <v/>
      </c>
      <c r="I29" s="103" t="str">
        <f>IF(ISERROR(U29),"",CONCATENATE("KL",U29,Data!$D$4,V29,Data!$B$100,IF(OR(U29=$I$60,U29=$I$61,U29=$I$62),"H",Data!$B$107)))</f>
        <v/>
      </c>
      <c r="J29" s="105" t="str">
        <f t="shared" si="15"/>
        <v/>
      </c>
      <c r="K29" s="106" t="str">
        <f>IF(ISERROR(VLOOKUP(W29,'SaleListSMB+Enterprise'!$A:$M,13,FALSE)),"-",$S$3*VLOOKUP(W29,'SaleListSMB+Enterprise'!$A:$M,13,FALSE))</f>
        <v>-</v>
      </c>
      <c r="L29" s="106" t="str">
        <f>IF($J29="-","-",IF(ISERROR(VLOOKUP(X29,'SaleListSMB+Enterprise'!$A:$M,13,FALSE)),"-",$S$3*VLOOKUP(X29,'SaleListSMB+Enterprise'!$A:$M,13,FALSE)))</f>
        <v>-</v>
      </c>
      <c r="M29" s="106" t="str">
        <f>IF($J29="-","-",IF(ISERROR(VLOOKUP(Y29,'SaleListSMB+Enterprise'!$A:$M,13,FALSE)),"-",$S$3*VLOOKUP(Y29,'SaleListSMB+Enterprise'!$A:$M,13,FALSE)))</f>
        <v>-</v>
      </c>
      <c r="N29" s="147"/>
      <c r="O29" s="133" t="str">
        <f t="shared" si="9"/>
        <v>-</v>
      </c>
      <c r="P29" s="134" t="str">
        <f t="shared" si="10"/>
        <v>-</v>
      </c>
      <c r="Q29" s="135" t="str">
        <f t="shared" si="11"/>
        <v>-</v>
      </c>
      <c r="R29" s="105">
        <f t="shared" si="12"/>
        <v>0</v>
      </c>
      <c r="S29" s="105">
        <f t="shared" si="13"/>
        <v>0</v>
      </c>
      <c r="T29" s="87"/>
      <c r="U29" s="137" t="e">
        <f t="shared" si="14"/>
        <v>#N/A</v>
      </c>
      <c r="V29" s="24" t="e">
        <f>VLOOKUP(J29,Data!$A$120:$B$137,2)</f>
        <v>#N/A</v>
      </c>
      <c r="W29" s="24" t="e">
        <f>CONCATENATE(LEFT($I29,9),"F",IF(OR(U29=$I$60,U29=$I$61,U29=$I$62),"H",Data!$B$107))</f>
        <v>#N/A</v>
      </c>
      <c r="X29" s="24" t="e">
        <f>CONCATENATE(LEFT($I29,9),"D",IF(OR(U29=$I$60,U29=$I$61,U29=$I$62),"H",Data!$B$107))</f>
        <v>#N/A</v>
      </c>
      <c r="Y29" s="24" t="e">
        <f>CONCATENATE(LEFT($I29,9),"T",IF(OR(U29=$I$60,U29=$I$61,U29=$I$62),"H",Data!$B$107))</f>
        <v>#N/A</v>
      </c>
      <c r="Z29" s="100"/>
      <c r="AA29"/>
    </row>
    <row r="30" spans="2:27">
      <c r="B30" s="87"/>
      <c r="C30" s="92" t="s">
        <v>183</v>
      </c>
      <c r="D30" s="144"/>
      <c r="E30" s="87"/>
      <c r="F30" s="24"/>
      <c r="G30" s="84">
        <v>7</v>
      </c>
      <c r="H30" s="146" t="str">
        <f t="shared" si="8"/>
        <v/>
      </c>
      <c r="I30" s="103" t="str">
        <f>IF(ISERROR(U30),"",CONCATENATE("KL",U30,Data!$D$4,V30,Data!$B$100,IF(OR(U30=$I$60,U30=$I$61,U30=$I$62),"H",Data!$B$107)))</f>
        <v/>
      </c>
      <c r="J30" s="105" t="str">
        <f t="shared" si="15"/>
        <v/>
      </c>
      <c r="K30" s="106" t="str">
        <f>IF(ISERROR(VLOOKUP(W30,'SaleListSMB+Enterprise'!$A:$M,13,FALSE)),"-",$S$3*VLOOKUP(W30,'SaleListSMB+Enterprise'!$A:$M,13,FALSE))</f>
        <v>-</v>
      </c>
      <c r="L30" s="106" t="str">
        <f>IF($J30="-","-",IF(ISERROR(VLOOKUP(X30,'SaleListSMB+Enterprise'!$A:$M,13,FALSE)),"-",$S$3*VLOOKUP(X30,'SaleListSMB+Enterprise'!$A:$M,13,FALSE)))</f>
        <v>-</v>
      </c>
      <c r="M30" s="106" t="str">
        <f>IF($J30="-","-",IF(ISERROR(VLOOKUP(Y30,'SaleListSMB+Enterprise'!$A:$M,13,FALSE)),"-",$S$3*VLOOKUP(Y30,'SaleListSMB+Enterprise'!$A:$M,13,FALSE)))</f>
        <v>-</v>
      </c>
      <c r="N30" s="147"/>
      <c r="O30" s="133" t="str">
        <f t="shared" si="9"/>
        <v>-</v>
      </c>
      <c r="P30" s="134" t="str">
        <f t="shared" si="10"/>
        <v>-</v>
      </c>
      <c r="Q30" s="135" t="str">
        <f t="shared" si="11"/>
        <v>-</v>
      </c>
      <c r="R30" s="105">
        <f t="shared" si="12"/>
        <v>0</v>
      </c>
      <c r="S30" s="105">
        <f t="shared" si="13"/>
        <v>0</v>
      </c>
      <c r="T30" s="87"/>
      <c r="U30" s="137" t="e">
        <f t="shared" si="14"/>
        <v>#N/A</v>
      </c>
      <c r="V30" s="24" t="e">
        <f>VLOOKUP(J30,Data!$A$120:$B$137,2)</f>
        <v>#N/A</v>
      </c>
      <c r="W30" s="24" t="e">
        <f>CONCATENATE(LEFT($I30,9),"F",IF(OR(U30=$I$60,U30=$I$61,U30=$I$62),"H",Data!$B$107))</f>
        <v>#N/A</v>
      </c>
      <c r="X30" s="24" t="e">
        <f>CONCATENATE(LEFT($I30,9),"D",IF(OR(U30=$I$60,U30=$I$61,U30=$I$62),"H",Data!$B$107))</f>
        <v>#N/A</v>
      </c>
      <c r="Y30" s="24" t="e">
        <f>CONCATENATE(LEFT($I30,9),"T",IF(OR(U30=$I$60,U30=$I$61,U30=$I$62),"H",Data!$B$107))</f>
        <v>#N/A</v>
      </c>
    </row>
    <row r="31" spans="2:27">
      <c r="B31" s="87"/>
      <c r="C31" s="92" t="s">
        <v>187</v>
      </c>
      <c r="D31" s="145" t="s">
        <v>191</v>
      </c>
      <c r="E31" s="87"/>
      <c r="F31" s="24"/>
      <c r="G31" s="87">
        <v>8</v>
      </c>
      <c r="H31" s="146" t="str">
        <f t="shared" si="8"/>
        <v/>
      </c>
      <c r="I31" s="103" t="str">
        <f>IF(ISERROR(U31),"",CONCATENATE("KL",U31,Data!$D$4,V31,Data!$B$100,IF(OR(U31=$I$60,U31=$I$61,U31=$I$62),"H",Data!$B$107)))</f>
        <v/>
      </c>
      <c r="J31" s="105" t="str">
        <f t="shared" si="15"/>
        <v/>
      </c>
      <c r="K31" s="106" t="str">
        <f>IF(ISERROR(VLOOKUP(W31,'SaleListSMB+Enterprise'!$A:$M,13,FALSE)),"-",$S$3*VLOOKUP(W31,'SaleListSMB+Enterprise'!$A:$M,13,FALSE))</f>
        <v>-</v>
      </c>
      <c r="L31" s="106" t="str">
        <f>IF($J31="-","-",IF(ISERROR(VLOOKUP(X31,'SaleListSMB+Enterprise'!$A:$M,13,FALSE)),"-",$S$3*VLOOKUP(X31,'SaleListSMB+Enterprise'!$A:$M,13,FALSE)))</f>
        <v>-</v>
      </c>
      <c r="M31" s="106" t="str">
        <f>IF($J31="-","-",IF(ISERROR(VLOOKUP(Y31,'SaleListSMB+Enterprise'!$A:$M,13,FALSE)),"-",$S$3*VLOOKUP(Y31,'SaleListSMB+Enterprise'!$A:$M,13,FALSE)))</f>
        <v>-</v>
      </c>
      <c r="N31" s="147"/>
      <c r="O31" s="133" t="str">
        <f t="shared" si="9"/>
        <v>-</v>
      </c>
      <c r="P31" s="134" t="str">
        <f t="shared" si="10"/>
        <v>-</v>
      </c>
      <c r="Q31" s="135" t="str">
        <f t="shared" si="11"/>
        <v>-</v>
      </c>
      <c r="R31" s="105">
        <f t="shared" si="12"/>
        <v>0</v>
      </c>
      <c r="S31" s="105">
        <f t="shared" si="13"/>
        <v>0</v>
      </c>
      <c r="T31" s="87"/>
      <c r="U31" s="137" t="e">
        <f t="shared" si="14"/>
        <v>#N/A</v>
      </c>
      <c r="V31" s="24" t="e">
        <f>VLOOKUP(J31,Data!$A$120:$B$137,2)</f>
        <v>#N/A</v>
      </c>
      <c r="W31" s="24" t="e">
        <f>CONCATENATE(LEFT($I31,9),"F",IF(OR(U31=$I$60,U31=$I$61,U31=$I$62),"H",Data!$B$107))</f>
        <v>#N/A</v>
      </c>
      <c r="X31" s="24" t="e">
        <f>CONCATENATE(LEFT($I31,9),"D",IF(OR(U31=$I$60,U31=$I$61,U31=$I$62),"H",Data!$B$107))</f>
        <v>#N/A</v>
      </c>
      <c r="Y31" s="24" t="e">
        <f>CONCATENATE(LEFT($I31,9),"T",IF(OR(U31=$I$60,U31=$I$61,U31=$I$62),"H",Data!$B$107))</f>
        <v>#N/A</v>
      </c>
    </row>
    <row r="32" spans="2:27">
      <c r="B32" s="87"/>
      <c r="C32" s="92" t="s">
        <v>189</v>
      </c>
      <c r="D32" s="144"/>
      <c r="E32" s="87"/>
      <c r="F32" s="24"/>
      <c r="G32" s="84">
        <v>9</v>
      </c>
      <c r="H32" s="146" t="str">
        <f t="shared" si="8"/>
        <v/>
      </c>
      <c r="I32" s="103" t="str">
        <f>IF(ISERROR(U32),"",CONCATENATE("KL",U32,Data!$D$4,V32,Data!$B$100,IF(OR(U32=$I$60,U32=$I$61,U32=$I$62),"H",Data!$B$107)))</f>
        <v/>
      </c>
      <c r="J32" s="105" t="str">
        <f t="shared" si="15"/>
        <v/>
      </c>
      <c r="K32" s="106" t="str">
        <f>IF(ISERROR(VLOOKUP(W32,'SaleListSMB+Enterprise'!$A:$M,13,FALSE)),"-",$S$3*VLOOKUP(W32,'SaleListSMB+Enterprise'!$A:$M,13,FALSE))</f>
        <v>-</v>
      </c>
      <c r="L32" s="106" t="str">
        <f>IF($J32="-","-",IF(ISERROR(VLOOKUP(X32,'SaleListSMB+Enterprise'!$A:$M,13,FALSE)),"-",$S$3*VLOOKUP(X32,'SaleListSMB+Enterprise'!$A:$M,13,FALSE)))</f>
        <v>-</v>
      </c>
      <c r="M32" s="106" t="str">
        <f>IF($J32="-","-",IF(ISERROR(VLOOKUP(Y32,'SaleListSMB+Enterprise'!$A:$M,13,FALSE)),"-",$S$3*VLOOKUP(Y32,'SaleListSMB+Enterprise'!$A:$M,13,FALSE)))</f>
        <v>-</v>
      </c>
      <c r="N32" s="147"/>
      <c r="O32" s="133" t="str">
        <f t="shared" si="9"/>
        <v>-</v>
      </c>
      <c r="P32" s="134" t="str">
        <f t="shared" si="10"/>
        <v>-</v>
      </c>
      <c r="Q32" s="135" t="str">
        <f t="shared" si="11"/>
        <v>-</v>
      </c>
      <c r="R32" s="105">
        <f t="shared" si="12"/>
        <v>0</v>
      </c>
      <c r="S32" s="105">
        <f t="shared" si="13"/>
        <v>0</v>
      </c>
      <c r="T32" s="87"/>
      <c r="U32" s="137" t="e">
        <f t="shared" si="14"/>
        <v>#N/A</v>
      </c>
      <c r="V32" s="24" t="e">
        <f>VLOOKUP(J32,Data!$A$120:$B$137,2)</f>
        <v>#N/A</v>
      </c>
      <c r="W32" s="24" t="e">
        <f>CONCATENATE(LEFT($I32,9),"F",IF(OR(U32=$I$60,U32=$I$61,U32=$I$62),"H",Data!$B$107))</f>
        <v>#N/A</v>
      </c>
      <c r="X32" s="24" t="e">
        <f>CONCATENATE(LEFT($I32,9),"D",IF(OR(U32=$I$60,U32=$I$61,U32=$I$62),"H",Data!$B$107))</f>
        <v>#N/A</v>
      </c>
      <c r="Y32" s="24" t="e">
        <f>CONCATENATE(LEFT($I32,9),"T",IF(OR(U32=$I$60,U32=$I$61,U32=$I$62),"H",Data!$B$107))</f>
        <v>#N/A</v>
      </c>
    </row>
    <row r="33" spans="2:25" ht="12.9">
      <c r="B33" s="87"/>
      <c r="C33" s="93" t="s">
        <v>188</v>
      </c>
      <c r="D33" s="144"/>
      <c r="E33" s="87"/>
      <c r="F33" s="24"/>
      <c r="G33" s="84"/>
      <c r="H33" s="140" t="s">
        <v>415</v>
      </c>
      <c r="I33" s="140"/>
      <c r="J33" s="140"/>
      <c r="K33" s="140"/>
      <c r="L33" s="140"/>
      <c r="M33" s="140"/>
      <c r="N33" s="141"/>
      <c r="O33" s="138">
        <f>SUM(O24:O32)</f>
        <v>0</v>
      </c>
      <c r="P33" s="138">
        <f>SUM(P24:P32)</f>
        <v>0</v>
      </c>
      <c r="Q33" s="138">
        <f>SUM(Q24:Q32)</f>
        <v>0</v>
      </c>
      <c r="R33" s="138">
        <f>SUM(R24:R32)</f>
        <v>0</v>
      </c>
      <c r="S33" s="138">
        <f>SUM(S24:S32)</f>
        <v>0</v>
      </c>
      <c r="T33" s="87"/>
      <c r="U33" s="137"/>
    </row>
    <row r="34" spans="2:25">
      <c r="B34" s="87"/>
      <c r="C34" s="92"/>
      <c r="D34" s="87"/>
      <c r="E34" s="87"/>
      <c r="F34" s="24"/>
      <c r="G34" s="87">
        <v>12</v>
      </c>
      <c r="H34" s="94" t="s">
        <v>416</v>
      </c>
      <c r="I34" s="108"/>
      <c r="J34" s="108"/>
      <c r="K34" s="108"/>
      <c r="L34" s="108"/>
      <c r="M34" s="108"/>
      <c r="N34" s="108"/>
      <c r="O34" s="108"/>
      <c r="P34" s="108"/>
      <c r="Q34" s="108"/>
      <c r="R34" s="108"/>
      <c r="S34" s="108"/>
      <c r="T34" s="87"/>
      <c r="U34" s="137"/>
    </row>
    <row r="35" spans="2:25">
      <c r="B35" s="24"/>
      <c r="C35" s="24"/>
      <c r="D35" s="24"/>
      <c r="E35" s="24"/>
      <c r="F35" s="24"/>
      <c r="G35" s="87">
        <v>1</v>
      </c>
      <c r="H35" s="146" t="str">
        <f t="shared" ref="H35:H42" si="16">IF(I35&lt;&gt;"",VLOOKUP(U35,$G$54:$H$66,2,0),"")</f>
        <v/>
      </c>
      <c r="I35" s="103" t="str">
        <f>IF(ISERROR(U35),"",CONCATENATE("KL",U35,Data!$D$4,V35,Data!$B$100,IF(OR(U35=$I$60,U35=$I$61,U35=$I$62),"H",Data!$B$107)))</f>
        <v/>
      </c>
      <c r="J35" s="105" t="str">
        <f t="shared" ref="J35:J42" si="17">IF(ISERROR(U35),"",IF(U35=$I$64,$D$23,IF(U35=$I$65,$D$24,MAX(IF(U35=$I$54,$D$13,IF(U35=$I$58,$D$14,IF(U35=$I$59,$D$18,IF(U35=$I$56,MAX($D$12,$D$18),IF(U35=$I$60,ROUNDUP($D$19/1.5,0),IF(U35=$I$61,ROUNDUP($D$20/1.1,0),IF(U35=$I$62,$D$21,IF(U35=$I$63,$D$22,IF(U35=$I$66,$D$25,$D$12))))))))),10))))</f>
        <v/>
      </c>
      <c r="K35" s="106" t="str">
        <f>IF(ISERROR(VLOOKUP(W35,'SaleListSMB+Enterprise'!$A:$M,13,FALSE)),"-",$S$3*VLOOKUP(W35,'SaleListSMB+Enterprise'!$A:$M,13,FALSE))</f>
        <v>-</v>
      </c>
      <c r="L35" s="106" t="str">
        <f>IF($J35="-","-",IF(ISERROR(VLOOKUP(X35,'SaleListSMB+Enterprise'!$A:$M,13,FALSE)),"-",$S$3*VLOOKUP(X35,'SaleListSMB+Enterprise'!$A:$M,13,FALSE)))</f>
        <v>-</v>
      </c>
      <c r="M35" s="106" t="str">
        <f>IF($J35="-","-",IF(ISERROR(VLOOKUP(Y35,'SaleListSMB+Enterprise'!$A:$M,13,FALSE)),"-",$S$3*VLOOKUP(Y35,'SaleListSMB+Enterprise'!$A:$M,13,FALSE)))</f>
        <v>-</v>
      </c>
      <c r="N35" s="147"/>
      <c r="O35" s="133" t="str">
        <f>IF(OR($J35="-",K35="-"),"-",J35*K35*(1-$N35)*IF($D$31="Incl.VAT",1+$D$30,1))</f>
        <v>-</v>
      </c>
      <c r="P35" s="134" t="str">
        <f>IF(OR($J35="-",L35="-"),"-",J35*L35*(1-$N35)*IF($D$31="Incl.VAT",1+$D$30,1))</f>
        <v>-</v>
      </c>
      <c r="Q35" s="135" t="str">
        <f>IF(OR($J35="-",M35="-"),"-",J35*M35*(1-$N35)*IF($D$31="Incl.VAT",1+$D$30,1))</f>
        <v>-</v>
      </c>
      <c r="R35" s="105">
        <f>IF($J35="-",0,IF(AND($D$29="1 Year",K35&lt;&gt;"-"),O35,IF(AND($D$29="2 Years",L35&lt;&gt;"-"),P35,IF(AND($D$29="3 Years",M35&lt;&gt;"-"),Q35,0)))*IF($D$32&gt;0,$D$32,0))</f>
        <v>0</v>
      </c>
      <c r="S35" s="105">
        <f t="shared" ref="S35:S42" si="18">IF($J35="-",0,IF(AND($D$29="1 Year",K35&lt;&gt;"-"),O35,IF(AND($D$29="2 Years",L35&lt;&gt;"-"),P35,IF(AND($D$29="3 Years",M35&lt;&gt;"-"),Q35,0)))*IF($D$33&gt;0,$D$33-$D$32,0))</f>
        <v>0</v>
      </c>
      <c r="T35" s="87"/>
      <c r="U35" s="137" t="e">
        <f>VLOOKUP(G35,$U$54:$V$66,2,0)</f>
        <v>#N/A</v>
      </c>
      <c r="V35" s="24" t="e">
        <f>VLOOKUP(J35,Data!$A$120:$B$137,2)</f>
        <v>#N/A</v>
      </c>
      <c r="W35" s="24" t="e">
        <f>CONCATENATE(LEFT($I35,9),"F",IF(OR(U35=$I$60,U35=$I$61,U35=$I$62),"H",Data!$B$107))</f>
        <v>#N/A</v>
      </c>
      <c r="X35" s="24" t="e">
        <f>CONCATENATE(LEFT($I35,9),"D",IF(OR(U35=$I$60,U35=$I$61,U35=$I$62),"H",Data!$B$107))</f>
        <v>#N/A</v>
      </c>
      <c r="Y35" s="24" t="e">
        <f>CONCATENATE(LEFT($I35,9),"T",IF(OR(U35=$I$60,U35=$I$61,U35=$I$62),"H",Data!$B$107))</f>
        <v>#N/A</v>
      </c>
    </row>
    <row r="36" spans="2:25">
      <c r="B36" s="24"/>
      <c r="C36" s="24"/>
      <c r="D36" s="24"/>
      <c r="E36" s="24"/>
      <c r="F36" s="24"/>
      <c r="G36" s="87">
        <v>2</v>
      </c>
      <c r="H36" s="146" t="str">
        <f t="shared" si="16"/>
        <v/>
      </c>
      <c r="I36" s="103" t="str">
        <f>IF(ISERROR(U36),"",CONCATENATE("KL",U36,Data!$D$4,V36,Data!$B$100,IF(OR(U36=$I$60,U36=$I$61,U36=$I$62),"H",Data!$B$107)))</f>
        <v/>
      </c>
      <c r="J36" s="105" t="str">
        <f t="shared" si="17"/>
        <v/>
      </c>
      <c r="K36" s="106" t="str">
        <f>IF(ISERROR(VLOOKUP(W36,'SaleListSMB+Enterprise'!$A:$M,13,FALSE)),"-",$S$3*VLOOKUP(W36,'SaleListSMB+Enterprise'!$A:$M,13,FALSE))</f>
        <v>-</v>
      </c>
      <c r="L36" s="106" t="str">
        <f>IF($J36="-","-",IF(ISERROR(VLOOKUP(X36,'SaleListSMB+Enterprise'!$A:$M,13,FALSE)),"-",$S$3*VLOOKUP(X36,'SaleListSMB+Enterprise'!$A:$M,13,FALSE)))</f>
        <v>-</v>
      </c>
      <c r="M36" s="106" t="str">
        <f>IF($J36="-","-",IF(ISERROR(VLOOKUP(Y36,'SaleListSMB+Enterprise'!$A:$M,13,FALSE)),"-",$S$3*VLOOKUP(Y36,'SaleListSMB+Enterprise'!$A:$M,13,FALSE)))</f>
        <v>-</v>
      </c>
      <c r="N36" s="147"/>
      <c r="O36" s="133" t="str">
        <f t="shared" ref="O36:O42" si="19">IF(OR($J36="-",K36="-"),"-",J36*K36*(1-$N36)*IF($D$31="Incl.VAT",1+$D$30,1))</f>
        <v>-</v>
      </c>
      <c r="P36" s="134" t="str">
        <f t="shared" ref="P36:P42" si="20">IF(OR($J36="-",L36="-"),"-",J36*L36*(1-$N36)*IF($D$31="Incl.VAT",1+$D$30,1))</f>
        <v>-</v>
      </c>
      <c r="Q36" s="135" t="str">
        <f t="shared" ref="Q36:Q42" si="21">IF(OR($J36="-",M36="-"),"-",J36*M36*(1-$N36)*IF($D$31="Incl.VAT",1+$D$30,1))</f>
        <v>-</v>
      </c>
      <c r="R36" s="105">
        <f t="shared" ref="R36:R42" si="22">IF($J36="-",0,IF(AND($D$29="1 Year",K36&lt;&gt;"-"),O36,IF(AND($D$29="2 Years",L36&lt;&gt;"-"),P36,IF(AND($D$29="3 Years",M36&lt;&gt;"-"),Q36,0)))*IF($D$32&gt;0,$D$32,0))</f>
        <v>0</v>
      </c>
      <c r="S36" s="105">
        <f t="shared" si="18"/>
        <v>0</v>
      </c>
      <c r="T36" s="87"/>
      <c r="U36" s="137" t="e">
        <f t="shared" ref="U36:U42" si="23">VLOOKUP(G36,$U$54:$V$66,2,0)</f>
        <v>#N/A</v>
      </c>
      <c r="V36" s="24" t="e">
        <f>VLOOKUP(J36,Data!$A$120:$B$137,2)</f>
        <v>#N/A</v>
      </c>
      <c r="W36" s="24" t="e">
        <f>CONCATENATE(LEFT($I36,9),"F",IF(OR(U36=$I$60,U36=$I$61,U36=$I$62),"H",Data!$B$107))</f>
        <v>#N/A</v>
      </c>
      <c r="X36" s="24" t="e">
        <f>CONCATENATE(LEFT($I36,9),"D",IF(OR(U36=$I$60,U36=$I$61,U36=$I$62),"H",Data!$B$107))</f>
        <v>#N/A</v>
      </c>
      <c r="Y36" s="24" t="e">
        <f>CONCATENATE(LEFT($I36,9),"T",IF(OR(U36=$I$60,U36=$I$61,U36=$I$62),"H",Data!$B$107))</f>
        <v>#N/A</v>
      </c>
    </row>
    <row r="37" spans="2:25">
      <c r="B37" s="24"/>
      <c r="C37" s="24"/>
      <c r="D37" s="24"/>
      <c r="E37" s="24"/>
      <c r="F37" s="24"/>
      <c r="G37" s="87">
        <v>3</v>
      </c>
      <c r="H37" s="146" t="str">
        <f t="shared" si="16"/>
        <v/>
      </c>
      <c r="I37" s="103" t="str">
        <f>IF(ISERROR(U37),"",CONCATENATE("KL",U37,Data!$D$4,V37,Data!$B$100,IF(OR(U37=$I$60,U37=$I$61,U37=$I$62),"H",Data!$B$107)))</f>
        <v/>
      </c>
      <c r="J37" s="105" t="str">
        <f t="shared" si="17"/>
        <v/>
      </c>
      <c r="K37" s="106" t="str">
        <f>IF(ISERROR(VLOOKUP(W37,'SaleListSMB+Enterprise'!$A:$M,13,FALSE)),"-",$S$3*VLOOKUP(W37,'SaleListSMB+Enterprise'!$A:$M,13,FALSE))</f>
        <v>-</v>
      </c>
      <c r="L37" s="106" t="str">
        <f>IF($J37="-","-",IF(ISERROR(VLOOKUP(X37,'SaleListSMB+Enterprise'!$A:$M,13,FALSE)),"-",$S$3*VLOOKUP(X37,'SaleListSMB+Enterprise'!$A:$M,13,FALSE)))</f>
        <v>-</v>
      </c>
      <c r="M37" s="106" t="str">
        <f>IF($J37="-","-",IF(ISERROR(VLOOKUP(Y37,'SaleListSMB+Enterprise'!$A:$M,13,FALSE)),"-",$S$3*VLOOKUP(Y37,'SaleListSMB+Enterprise'!$A:$M,13,FALSE)))</f>
        <v>-</v>
      </c>
      <c r="N37" s="147"/>
      <c r="O37" s="133" t="str">
        <f t="shared" si="19"/>
        <v>-</v>
      </c>
      <c r="P37" s="134" t="str">
        <f t="shared" si="20"/>
        <v>-</v>
      </c>
      <c r="Q37" s="135" t="str">
        <f t="shared" si="21"/>
        <v>-</v>
      </c>
      <c r="R37" s="105">
        <f t="shared" si="22"/>
        <v>0</v>
      </c>
      <c r="S37" s="105">
        <f t="shared" si="18"/>
        <v>0</v>
      </c>
      <c r="T37" s="87"/>
      <c r="U37" s="137" t="e">
        <f t="shared" si="23"/>
        <v>#N/A</v>
      </c>
      <c r="V37" s="24" t="e">
        <f>VLOOKUP(J37,Data!$A$120:$B$137,2)</f>
        <v>#N/A</v>
      </c>
      <c r="W37" s="24" t="e">
        <f>CONCATENATE(LEFT($I37,9),"F",IF(OR(U37=$I$60,U37=$I$61,U37=$I$62),"H",Data!$B$107))</f>
        <v>#N/A</v>
      </c>
      <c r="X37" s="24" t="e">
        <f>CONCATENATE(LEFT($I37,9),"D",IF(OR(U37=$I$60,U37=$I$61,U37=$I$62),"H",Data!$B$107))</f>
        <v>#N/A</v>
      </c>
      <c r="Y37" s="24" t="e">
        <f>CONCATENATE(LEFT($I37,9),"T",IF(OR(U37=$I$60,U37=$I$61,U37=$I$62),"H",Data!$B$107))</f>
        <v>#N/A</v>
      </c>
    </row>
    <row r="38" spans="2:25">
      <c r="B38" s="24"/>
      <c r="C38" s="24"/>
      <c r="D38" s="24"/>
      <c r="E38" s="24"/>
      <c r="F38" s="24"/>
      <c r="G38" s="87">
        <v>4</v>
      </c>
      <c r="H38" s="146" t="str">
        <f t="shared" si="16"/>
        <v/>
      </c>
      <c r="I38" s="103" t="str">
        <f>IF(ISERROR(U38),"",CONCATENATE("KL",U38,Data!$D$4,V38,Data!$B$100,IF(OR(U38=$I$60,U38=$I$61,U38=$I$62),"H",Data!$B$107)))</f>
        <v/>
      </c>
      <c r="J38" s="105" t="str">
        <f t="shared" si="17"/>
        <v/>
      </c>
      <c r="K38" s="106" t="str">
        <f>IF(ISERROR(VLOOKUP(W38,'SaleListSMB+Enterprise'!$A:$M,13,FALSE)),"-",$S$3*VLOOKUP(W38,'SaleListSMB+Enterprise'!$A:$M,13,FALSE))</f>
        <v>-</v>
      </c>
      <c r="L38" s="106" t="str">
        <f>IF($J38="-","-",IF(ISERROR(VLOOKUP(X38,'SaleListSMB+Enterprise'!$A:$M,13,FALSE)),"-",$S$3*VLOOKUP(X38,'SaleListSMB+Enterprise'!$A:$M,13,FALSE)))</f>
        <v>-</v>
      </c>
      <c r="M38" s="106" t="str">
        <f>IF($J38="-","-",IF(ISERROR(VLOOKUP(Y38,'SaleListSMB+Enterprise'!$A:$M,13,FALSE)),"-",$S$3*VLOOKUP(Y38,'SaleListSMB+Enterprise'!$A:$M,13,FALSE)))</f>
        <v>-</v>
      </c>
      <c r="N38" s="147"/>
      <c r="O38" s="133" t="str">
        <f t="shared" si="19"/>
        <v>-</v>
      </c>
      <c r="P38" s="134" t="str">
        <f t="shared" si="20"/>
        <v>-</v>
      </c>
      <c r="Q38" s="135" t="str">
        <f t="shared" si="21"/>
        <v>-</v>
      </c>
      <c r="R38" s="105">
        <f t="shared" si="22"/>
        <v>0</v>
      </c>
      <c r="S38" s="105">
        <f t="shared" si="18"/>
        <v>0</v>
      </c>
      <c r="T38" s="87"/>
      <c r="U38" s="137" t="e">
        <f t="shared" si="23"/>
        <v>#N/A</v>
      </c>
      <c r="V38" s="24" t="e">
        <f>VLOOKUP(J38,Data!$A$120:$B$137,2)</f>
        <v>#N/A</v>
      </c>
      <c r="W38" s="24" t="e">
        <f>CONCATENATE(LEFT($I38,9),"F",IF(OR(U38=$I$60,U38=$I$61,U38=$I$62),"H",Data!$B$107))</f>
        <v>#N/A</v>
      </c>
      <c r="X38" s="24" t="e">
        <f>CONCATENATE(LEFT($I38,9),"D",IF(OR(U38=$I$60,U38=$I$61,U38=$I$62),"H",Data!$B$107))</f>
        <v>#N/A</v>
      </c>
      <c r="Y38" s="24" t="e">
        <f>CONCATENATE(LEFT($I38,9),"T",IF(OR(U38=$I$60,U38=$I$61,U38=$I$62),"H",Data!$B$107))</f>
        <v>#N/A</v>
      </c>
    </row>
    <row r="39" spans="2:25">
      <c r="B39" s="24"/>
      <c r="C39" s="24"/>
      <c r="D39" s="24"/>
      <c r="E39" s="24"/>
      <c r="F39" s="24"/>
      <c r="G39" s="87">
        <v>5</v>
      </c>
      <c r="H39" s="146" t="str">
        <f t="shared" si="16"/>
        <v/>
      </c>
      <c r="I39" s="103" t="str">
        <f>IF(ISERROR(U39),"",CONCATENATE("KL",U39,Data!$D$4,V39,Data!$B$100,IF(OR(U39=$I$60,U39=$I$61,U39=$I$62),"H",Data!$B$107)))</f>
        <v/>
      </c>
      <c r="J39" s="105" t="str">
        <f t="shared" si="17"/>
        <v/>
      </c>
      <c r="K39" s="106" t="str">
        <f>IF(ISERROR(VLOOKUP(W39,'SaleListSMB+Enterprise'!$A:$M,13,FALSE)),"-",$S$3*VLOOKUP(W39,'SaleListSMB+Enterprise'!$A:$M,13,FALSE))</f>
        <v>-</v>
      </c>
      <c r="L39" s="106" t="str">
        <f>IF($J39="-","-",IF(ISERROR(VLOOKUP(X39,'SaleListSMB+Enterprise'!$A:$M,13,FALSE)),"-",$S$3*VLOOKUP(X39,'SaleListSMB+Enterprise'!$A:$M,13,FALSE)))</f>
        <v>-</v>
      </c>
      <c r="M39" s="106" t="str">
        <f>IF($J39="-","-",IF(ISERROR(VLOOKUP(Y39,'SaleListSMB+Enterprise'!$A:$M,13,FALSE)),"-",$S$3*VLOOKUP(Y39,'SaleListSMB+Enterprise'!$A:$M,13,FALSE)))</f>
        <v>-</v>
      </c>
      <c r="N39" s="147"/>
      <c r="O39" s="133" t="str">
        <f t="shared" si="19"/>
        <v>-</v>
      </c>
      <c r="P39" s="134" t="str">
        <f t="shared" si="20"/>
        <v>-</v>
      </c>
      <c r="Q39" s="135" t="str">
        <f t="shared" si="21"/>
        <v>-</v>
      </c>
      <c r="R39" s="105">
        <f t="shared" si="22"/>
        <v>0</v>
      </c>
      <c r="S39" s="105">
        <f t="shared" si="18"/>
        <v>0</v>
      </c>
      <c r="T39" s="87"/>
      <c r="U39" s="137" t="e">
        <f t="shared" si="23"/>
        <v>#N/A</v>
      </c>
      <c r="V39" s="24" t="e">
        <f>VLOOKUP(J39,Data!$A$120:$B$137,2)</f>
        <v>#N/A</v>
      </c>
      <c r="W39" s="24" t="e">
        <f>CONCATENATE(LEFT($I39,9),"F",IF(OR(U39=$I$60,U39=$I$61,U39=$I$62),"H",Data!$B$107))</f>
        <v>#N/A</v>
      </c>
      <c r="X39" s="24" t="e">
        <f>CONCATENATE(LEFT($I39,9),"D",IF(OR(U39=$I$60,U39=$I$61,U39=$I$62),"H",Data!$B$107))</f>
        <v>#N/A</v>
      </c>
      <c r="Y39" s="24" t="e">
        <f>CONCATENATE(LEFT($I39,9),"T",IF(OR(U39=$I$60,U39=$I$61,U39=$I$62),"H",Data!$B$107))</f>
        <v>#N/A</v>
      </c>
    </row>
    <row r="40" spans="2:25">
      <c r="B40" s="24"/>
      <c r="C40" s="24"/>
      <c r="D40" s="24"/>
      <c r="E40" s="24"/>
      <c r="F40" s="24"/>
      <c r="G40" s="87">
        <v>6</v>
      </c>
      <c r="H40" s="146" t="str">
        <f t="shared" si="16"/>
        <v/>
      </c>
      <c r="I40" s="103" t="str">
        <f>IF(ISERROR(U40),"",CONCATENATE("KL",U40,Data!$D$4,V40,Data!$B$100,IF(OR(U40=$I$60,U40=$I$61,U40=$I$62),"H",Data!$B$107)))</f>
        <v/>
      </c>
      <c r="J40" s="105" t="str">
        <f t="shared" si="17"/>
        <v/>
      </c>
      <c r="K40" s="106" t="str">
        <f>IF(ISERROR(VLOOKUP(W40,'SaleListSMB+Enterprise'!$A:$M,13,FALSE)),"-",$S$3*VLOOKUP(W40,'SaleListSMB+Enterprise'!$A:$M,13,FALSE))</f>
        <v>-</v>
      </c>
      <c r="L40" s="106" t="str">
        <f>IF($J40="-","-",IF(ISERROR(VLOOKUP(X40,'SaleListSMB+Enterprise'!$A:$M,13,FALSE)),"-",$S$3*VLOOKUP(X40,'SaleListSMB+Enterprise'!$A:$M,13,FALSE)))</f>
        <v>-</v>
      </c>
      <c r="M40" s="106" t="str">
        <f>IF($J40="-","-",IF(ISERROR(VLOOKUP(Y40,'SaleListSMB+Enterprise'!$A:$M,13,FALSE)),"-",$S$3*VLOOKUP(Y40,'SaleListSMB+Enterprise'!$A:$M,13,FALSE)))</f>
        <v>-</v>
      </c>
      <c r="N40" s="147"/>
      <c r="O40" s="133" t="str">
        <f t="shared" si="19"/>
        <v>-</v>
      </c>
      <c r="P40" s="134" t="str">
        <f t="shared" si="20"/>
        <v>-</v>
      </c>
      <c r="Q40" s="135" t="str">
        <f t="shared" si="21"/>
        <v>-</v>
      </c>
      <c r="R40" s="105">
        <f t="shared" si="22"/>
        <v>0</v>
      </c>
      <c r="S40" s="105">
        <f t="shared" si="18"/>
        <v>0</v>
      </c>
      <c r="T40" s="87"/>
      <c r="U40" s="137" t="e">
        <f t="shared" si="23"/>
        <v>#N/A</v>
      </c>
      <c r="V40" s="24" t="e">
        <f>VLOOKUP(J40,Data!$A$120:$B$137,2)</f>
        <v>#N/A</v>
      </c>
      <c r="W40" s="24" t="e">
        <f>CONCATENATE(LEFT($I40,9),"F",IF(OR(U40=$I$60,U40=$I$61,U40=$I$62),"H",Data!$B$107))</f>
        <v>#N/A</v>
      </c>
      <c r="X40" s="24" t="e">
        <f>CONCATENATE(LEFT($I40,9),"D",IF(OR(U40=$I$60,U40=$I$61,U40=$I$62),"H",Data!$B$107))</f>
        <v>#N/A</v>
      </c>
      <c r="Y40" s="24" t="e">
        <f>CONCATENATE(LEFT($I40,9),"T",IF(OR(U40=$I$60,U40=$I$61,U40=$I$62),"H",Data!$B$107))</f>
        <v>#N/A</v>
      </c>
    </row>
    <row r="41" spans="2:25">
      <c r="B41" s="24"/>
      <c r="C41" s="24"/>
      <c r="D41" s="24"/>
      <c r="E41" s="24"/>
      <c r="F41" s="24"/>
      <c r="G41" s="87">
        <v>7</v>
      </c>
      <c r="H41" s="146" t="str">
        <f t="shared" si="16"/>
        <v/>
      </c>
      <c r="I41" s="103" t="str">
        <f>IF(ISERROR(U41),"",CONCATENATE("KL",U41,Data!$D$4,V41,Data!$B$100,IF(OR(U41=$I$60,U41=$I$61,U41=$I$62),"H",Data!$B$107)))</f>
        <v/>
      </c>
      <c r="J41" s="105" t="str">
        <f t="shared" si="17"/>
        <v/>
      </c>
      <c r="K41" s="106" t="str">
        <f>IF(ISERROR(VLOOKUP(W41,'SaleListSMB+Enterprise'!$A:$M,13,FALSE)),"-",$S$3*VLOOKUP(W41,'SaleListSMB+Enterprise'!$A:$M,13,FALSE))</f>
        <v>-</v>
      </c>
      <c r="L41" s="106" t="str">
        <f>IF($J41="-","-",IF(ISERROR(VLOOKUP(X41,'SaleListSMB+Enterprise'!$A:$M,13,FALSE)),"-",$S$3*VLOOKUP(X41,'SaleListSMB+Enterprise'!$A:$M,13,FALSE)))</f>
        <v>-</v>
      </c>
      <c r="M41" s="106" t="str">
        <f>IF($J41="-","-",IF(ISERROR(VLOOKUP(Y41,'SaleListSMB+Enterprise'!$A:$M,13,FALSE)),"-",$S$3*VLOOKUP(Y41,'SaleListSMB+Enterprise'!$A:$M,13,FALSE)))</f>
        <v>-</v>
      </c>
      <c r="N41" s="147"/>
      <c r="O41" s="133" t="str">
        <f t="shared" si="19"/>
        <v>-</v>
      </c>
      <c r="P41" s="134" t="str">
        <f t="shared" si="20"/>
        <v>-</v>
      </c>
      <c r="Q41" s="135" t="str">
        <f t="shared" si="21"/>
        <v>-</v>
      </c>
      <c r="R41" s="105">
        <f t="shared" si="22"/>
        <v>0</v>
      </c>
      <c r="S41" s="105">
        <f t="shared" si="18"/>
        <v>0</v>
      </c>
      <c r="T41" s="87"/>
      <c r="U41" s="137" t="e">
        <f t="shared" si="23"/>
        <v>#N/A</v>
      </c>
      <c r="V41" s="24" t="e">
        <f>VLOOKUP(J41,Data!$A$120:$B$137,2)</f>
        <v>#N/A</v>
      </c>
      <c r="W41" s="24" t="e">
        <f>CONCATENATE(LEFT($I41,9),"F",IF(OR(U41=$I$60,U41=$I$61,U41=$I$62),"H",Data!$B$107))</f>
        <v>#N/A</v>
      </c>
      <c r="X41" s="24" t="e">
        <f>CONCATENATE(LEFT($I41,9),"D",IF(OR(U41=$I$60,U41=$I$61,U41=$I$62),"H",Data!$B$107))</f>
        <v>#N/A</v>
      </c>
      <c r="Y41" s="24" t="e">
        <f>CONCATENATE(LEFT($I41,9),"T",IF(OR(U41=$I$60,U41=$I$61,U41=$I$62),"H",Data!$B$107))</f>
        <v>#N/A</v>
      </c>
    </row>
    <row r="42" spans="2:25">
      <c r="B42" s="24"/>
      <c r="C42" s="24"/>
      <c r="D42" s="24"/>
      <c r="E42" s="24"/>
      <c r="F42" s="24"/>
      <c r="G42" s="87">
        <v>8</v>
      </c>
      <c r="H42" s="146" t="str">
        <f t="shared" si="16"/>
        <v/>
      </c>
      <c r="I42" s="103" t="str">
        <f>IF(ISERROR(U42),"",CONCATENATE("KL",U42,Data!$D$4,V42,Data!$B$100,IF(OR(U42=$I$60,U42=$I$61,U42=$I$62),"H",Data!$B$107)))</f>
        <v/>
      </c>
      <c r="J42" s="105" t="str">
        <f t="shared" si="17"/>
        <v/>
      </c>
      <c r="K42" s="106" t="str">
        <f>IF(ISERROR(VLOOKUP(W42,'SaleListSMB+Enterprise'!$A:$M,13,FALSE)),"-",$S$3*VLOOKUP(W42,'SaleListSMB+Enterprise'!$A:$M,13,FALSE))</f>
        <v>-</v>
      </c>
      <c r="L42" s="106" t="str">
        <f>IF($J42="-","-",IF(ISERROR(VLOOKUP(X42,'SaleListSMB+Enterprise'!$A:$M,13,FALSE)),"-",$S$3*VLOOKUP(X42,'SaleListSMB+Enterprise'!$A:$M,13,FALSE)))</f>
        <v>-</v>
      </c>
      <c r="M42" s="106" t="str">
        <f>IF($J42="-","-",IF(ISERROR(VLOOKUP(Y42,'SaleListSMB+Enterprise'!$A:$M,13,FALSE)),"-",$S$3*VLOOKUP(Y42,'SaleListSMB+Enterprise'!$A:$M,13,FALSE)))</f>
        <v>-</v>
      </c>
      <c r="N42" s="147"/>
      <c r="O42" s="133" t="str">
        <f t="shared" si="19"/>
        <v>-</v>
      </c>
      <c r="P42" s="134" t="str">
        <f t="shared" si="20"/>
        <v>-</v>
      </c>
      <c r="Q42" s="135" t="str">
        <f t="shared" si="21"/>
        <v>-</v>
      </c>
      <c r="R42" s="105">
        <f t="shared" si="22"/>
        <v>0</v>
      </c>
      <c r="S42" s="105">
        <f t="shared" si="18"/>
        <v>0</v>
      </c>
      <c r="T42" s="87"/>
      <c r="U42" s="137" t="e">
        <f t="shared" si="23"/>
        <v>#N/A</v>
      </c>
      <c r="V42" s="24" t="e">
        <f>VLOOKUP(J42,Data!$A$120:$B$137,2)</f>
        <v>#N/A</v>
      </c>
      <c r="W42" s="24" t="e">
        <f>CONCATENATE(LEFT($I42,9),"F",IF(OR(U42=$I$60,U42=$I$61,U42=$I$62),"H",Data!$B$107))</f>
        <v>#N/A</v>
      </c>
      <c r="X42" s="24" t="e">
        <f>CONCATENATE(LEFT($I42,9),"D",IF(OR(U42=$I$60,U42=$I$61,U42=$I$62),"H",Data!$B$107))</f>
        <v>#N/A</v>
      </c>
      <c r="Y42" s="24" t="e">
        <f>CONCATENATE(LEFT($I42,9),"T",IF(OR(U42=$I$60,U42=$I$61,U42=$I$62),"H",Data!$B$107))</f>
        <v>#N/A</v>
      </c>
    </row>
    <row r="43" spans="2:25" ht="12.9">
      <c r="B43" s="24"/>
      <c r="C43" s="24"/>
      <c r="D43" s="24"/>
      <c r="E43" s="24"/>
      <c r="F43" s="24"/>
      <c r="G43" s="84"/>
      <c r="H43" s="140" t="s">
        <v>417</v>
      </c>
      <c r="I43" s="140"/>
      <c r="J43" s="140"/>
      <c r="K43" s="140"/>
      <c r="L43" s="140"/>
      <c r="M43" s="140"/>
      <c r="N43" s="141"/>
      <c r="O43" s="138">
        <f>SUM(O35:O42)</f>
        <v>0</v>
      </c>
      <c r="P43" s="138">
        <f>SUM(P35:P42)</f>
        <v>0</v>
      </c>
      <c r="Q43" s="138">
        <f>SUM(Q35:Q42)</f>
        <v>0</v>
      </c>
      <c r="R43" s="138">
        <f>SUM(R35:R42)</f>
        <v>0</v>
      </c>
      <c r="S43" s="138">
        <f>SUM(S35:S42)</f>
        <v>0</v>
      </c>
      <c r="T43" s="87"/>
      <c r="U43" s="137"/>
    </row>
    <row r="44" spans="2:25">
      <c r="B44" s="24"/>
      <c r="C44" s="24"/>
      <c r="D44" s="24"/>
      <c r="E44" s="24"/>
      <c r="F44" s="24"/>
      <c r="G44" s="84"/>
      <c r="H44" s="94" t="s">
        <v>418</v>
      </c>
      <c r="I44" s="108"/>
      <c r="J44" s="108"/>
      <c r="K44" s="108"/>
      <c r="L44" s="108"/>
      <c r="M44" s="108"/>
      <c r="N44" s="108"/>
      <c r="O44" s="108"/>
      <c r="P44" s="108"/>
      <c r="Q44" s="108"/>
      <c r="R44" s="108"/>
      <c r="S44" s="108"/>
      <c r="T44" s="87"/>
      <c r="U44" s="137"/>
    </row>
    <row r="45" spans="2:25">
      <c r="B45" s="24"/>
      <c r="C45" s="24"/>
      <c r="D45" s="24"/>
      <c r="E45" s="24"/>
      <c r="F45" s="24"/>
      <c r="G45" s="84">
        <v>1</v>
      </c>
      <c r="H45" s="146" t="str">
        <f>IF(I45&lt;&gt;"",VLOOKUP(U45,$G$54:$H$66,2,0),"")</f>
        <v/>
      </c>
      <c r="I45" s="103" t="str">
        <f>IF(ISERROR(U45),"",CONCATENATE("KL",U45,Data!$D$4,V45,Data!$B$100,Data!$B$107))</f>
        <v/>
      </c>
      <c r="J45" s="105" t="str">
        <f>IF(ISERROR(U45),"",IF(U45=$I$64,$D$23,IF(U45=$I$65,$D$24,MAX(IF(U45=$I$57,MAX($D$12,$D$18,ROUNDUP($D$19/1.5,0),ROUNDUP($D$20/1.1,0),$D$21),IF(U45=$I$63,$D$22,IF(U45=$I$66,$D$25,$D$12))),10))))</f>
        <v/>
      </c>
      <c r="K45" s="106" t="str">
        <f ca="1">IF(ISERROR(VLOOKUP(W45,'SaleListSMB+Enterprise'!$A:$M,13,FALSE)),"-",$S$3*VLOOKUP(W45,'SaleListSMB+Enterprise'!$A:$M,13,FALSE))</f>
        <v>-</v>
      </c>
      <c r="L45" s="106" t="str">
        <f ca="1">IF($J45="-","-",IF(ISERROR(VLOOKUP(X45,'SaleListSMB+Enterprise'!$A:$M,13,FALSE)),"-",$S$3*VLOOKUP(X45,'SaleListSMB+Enterprise'!$A:$M,13,FALSE)))</f>
        <v>-</v>
      </c>
      <c r="M45" s="106" t="str">
        <f ca="1">IF($J45="-","-",IF(ISERROR(VLOOKUP(Y45,'SaleListSMB+Enterprise'!$A:$M,13,FALSE)),"-",$S$3*VLOOKUP(Y45,'SaleListSMB+Enterprise'!$A:$M,13,FALSE)))</f>
        <v>-</v>
      </c>
      <c r="N45" s="147"/>
      <c r="O45" s="133" t="str">
        <f ca="1">IF(OR($J45="-",K45="-"),"-",J45*K45*(1-$N45)*IF($D$31="Incl.VAT",1+$D$30,1))</f>
        <v>-</v>
      </c>
      <c r="P45" s="134" t="str">
        <f ca="1">IF(OR($J45="-",L45="-"),"-",J45*L45*(1-$N45)*IF($D$31="Incl.VAT",1+$D$30,1))</f>
        <v>-</v>
      </c>
      <c r="Q45" s="135" t="str">
        <f ca="1">IF(OR($J45="-",M45="-"),"-",J45*M45*(1-$N45)*IF($D$31="Incl.VAT",1+$D$30,1))</f>
        <v>-</v>
      </c>
      <c r="R45" s="105">
        <f ca="1">IF($J45="-",0,IF(AND($D$29="1 Year",K45&lt;&gt;"-"),O45,IF(AND($D$29="2 Years",L45&lt;&gt;"-"),P45,IF(AND($D$29="3 Years",M45&lt;&gt;"-"),Q45,0)))*IF($D$32&gt;0,$D$32,0))</f>
        <v>0</v>
      </c>
      <c r="S45" s="105">
        <f ca="1">IF($J45="-",0,IF(AND($D$29="1 Year",K45&lt;&gt;"-"),O45,IF(AND($D$29="2 Years",L45&lt;&gt;"-"),P45,IF(AND($D$29="3 Years",M45&lt;&gt;"-"),Q45,0)))*IF($D$33&gt;0,$D$33-$D$32,0))</f>
        <v>0</v>
      </c>
      <c r="T45" s="87"/>
      <c r="U45" s="137" t="e">
        <f>VLOOKUP(G45,$X$54:$Y$66,2,0)</f>
        <v>#N/A</v>
      </c>
      <c r="V45" s="24" t="e">
        <f>VLOOKUP(J45,Data!$A$120:$B$137,2)</f>
        <v>#N/A</v>
      </c>
      <c r="W45" s="24" t="e">
        <f ca="1">CONCATENATE(LEFT($I45,9),"F",Data!$B$107)</f>
        <v>#N/A</v>
      </c>
      <c r="X45" s="24" t="e">
        <f ca="1">CONCATENATE(LEFT($I45,9),"D",Data!$B$107)</f>
        <v>#N/A</v>
      </c>
      <c r="Y45" s="24" t="e">
        <f ca="1">CONCATENATE(LEFT($I45,9),"T",Data!$B$107)</f>
        <v>#N/A</v>
      </c>
    </row>
    <row r="46" spans="2:25">
      <c r="B46" s="24"/>
      <c r="C46" s="24"/>
      <c r="D46" s="24"/>
      <c r="E46" s="24"/>
      <c r="F46" s="24"/>
      <c r="G46" s="84">
        <v>2</v>
      </c>
      <c r="H46" s="146" t="str">
        <f>IF(I46&lt;&gt;"",VLOOKUP(U46,$G$54:$H$66,2,0),"")</f>
        <v/>
      </c>
      <c r="I46" s="103" t="str">
        <f>IF(ISERROR(U46),"",CONCATENATE("KL",U46,Data!$D$4,V46,Data!$B$100,Data!$B$107))</f>
        <v/>
      </c>
      <c r="J46" s="105" t="str">
        <f>IF(ISERROR(U46),"",IF(U46=$I$64,$D$23,IF(U46=$I$65,$D$24,MAX(IF(U46=$I$57,MAX($D$12,$D$18,ROUNDUP($D$19/1.5,0),ROUNDUP($D$20/1.1,0),$D$21),IF(U46=$I$63,$D$22,IF(U46=$I$66,$D$25,$D$12))),10))))</f>
        <v/>
      </c>
      <c r="K46" s="106" t="str">
        <f ca="1">IF(ISERROR(VLOOKUP(W46,'SaleListSMB+Enterprise'!$A:$M,13,FALSE)),"-",$S$3*VLOOKUP(W46,'SaleListSMB+Enterprise'!$A:$M,13,FALSE))</f>
        <v>-</v>
      </c>
      <c r="L46" s="106" t="str">
        <f ca="1">IF($J46="-","-",IF(ISERROR(VLOOKUP(X46,'SaleListSMB+Enterprise'!$A:$M,13,FALSE)),"-",$S$3*VLOOKUP(X46,'SaleListSMB+Enterprise'!$A:$M,13,FALSE)))</f>
        <v>-</v>
      </c>
      <c r="M46" s="106" t="str">
        <f ca="1">IF($J46="-","-",IF(ISERROR(VLOOKUP(Y46,'SaleListSMB+Enterprise'!$A:$M,13,FALSE)),"-",$S$3*VLOOKUP(Y46,'SaleListSMB+Enterprise'!$A:$M,13,FALSE)))</f>
        <v>-</v>
      </c>
      <c r="N46" s="147"/>
      <c r="O46" s="133" t="str">
        <f ca="1">IF(OR($J46="-",K46="-"),"-",J46*K46*(1-$N46)*IF($D$31="Incl.VAT",1+$D$30,1))</f>
        <v>-</v>
      </c>
      <c r="P46" s="134" t="str">
        <f ca="1">IF(OR($J46="-",L46="-"),"-",J46*L46*(1-$N46)*IF($D$31="Incl.VAT",1+$D$30,1))</f>
        <v>-</v>
      </c>
      <c r="Q46" s="135" t="str">
        <f ca="1">IF(OR($J46="-",M46="-"),"-",J46*M46*(1-$N46)*IF($D$31="Incl.VAT",1+$D$30,1))</f>
        <v>-</v>
      </c>
      <c r="R46" s="105">
        <f ca="1">IF($J46="-",0,IF(AND($D$29="1 Year",K46&lt;&gt;"-"),O46,IF(AND($D$29="2 Years",L46&lt;&gt;"-"),P46,IF(AND($D$29="3 Years",M46&lt;&gt;"-"),Q46,0)))*IF($D$32&gt;0,$D$32,0))</f>
        <v>0</v>
      </c>
      <c r="S46" s="105">
        <f ca="1">IF($J46="-",0,IF(AND($D$29="1 Year",K46&lt;&gt;"-"),O46,IF(AND($D$29="2 Years",L46&lt;&gt;"-"),P46,IF(AND($D$29="3 Years",M46&lt;&gt;"-"),Q46,0)))*IF($D$33&gt;0,$D$33-$D$32,0))</f>
        <v>0</v>
      </c>
      <c r="T46" s="87"/>
      <c r="U46" s="137" t="e">
        <f>VLOOKUP(G46,$X$54:$Y$66,2,0)</f>
        <v>#N/A</v>
      </c>
      <c r="V46" s="24" t="e">
        <f>VLOOKUP(J46,Data!$A$120:$B$137,2)</f>
        <v>#N/A</v>
      </c>
      <c r="W46" s="24" t="e">
        <f ca="1">CONCATENATE(LEFT($I46,9),"F",Data!$B$107)</f>
        <v>#N/A</v>
      </c>
      <c r="X46" s="24" t="e">
        <f ca="1">CONCATENATE(LEFT($I46,9),"D",Data!$B$107)</f>
        <v>#N/A</v>
      </c>
      <c r="Y46" s="24" t="e">
        <f ca="1">CONCATENATE(LEFT($I46,9),"T",Data!$B$107)</f>
        <v>#N/A</v>
      </c>
    </row>
    <row r="47" spans="2:25">
      <c r="B47" s="24"/>
      <c r="C47" s="24"/>
      <c r="D47" s="24"/>
      <c r="E47" s="24"/>
      <c r="F47" s="24"/>
      <c r="G47" s="84">
        <v>3</v>
      </c>
      <c r="H47" s="146" t="str">
        <f>IF(I47&lt;&gt;"",VLOOKUP(U47,$G$54:$H$66,2,0),"")</f>
        <v/>
      </c>
      <c r="I47" s="103" t="str">
        <f>IF(ISERROR(U47),"",CONCATENATE("KL",U47,Data!$D$4,V47,Data!$B$100,Data!$B$107))</f>
        <v/>
      </c>
      <c r="J47" s="105" t="str">
        <f>IF(ISERROR(U47),"",IF(U47=$I$64,$D$23,IF(U47=$I$65,$D$24,MAX(IF(U47=$I$57,MAX($D$12,$D$18,ROUNDUP($D$19/1.5,0),ROUNDUP($D$20/1.1,0),$D$21),IF(U47=$I$63,$D$22,IF(U47=$I$66,$D$25,$D$12))),10))))</f>
        <v/>
      </c>
      <c r="K47" s="106" t="str">
        <f ca="1">IF(ISERROR(VLOOKUP(W47,'SaleListSMB+Enterprise'!$A:$M,13,FALSE)),"-",$S$3*VLOOKUP(W47,'SaleListSMB+Enterprise'!$A:$M,13,FALSE))</f>
        <v>-</v>
      </c>
      <c r="L47" s="106" t="str">
        <f ca="1">IF($J47="-","-",IF(ISERROR(VLOOKUP(X47,'SaleListSMB+Enterprise'!$A:$M,13,FALSE)),"-",$S$3*VLOOKUP(X47,'SaleListSMB+Enterprise'!$A:$M,13,FALSE)))</f>
        <v>-</v>
      </c>
      <c r="M47" s="106" t="str">
        <f ca="1">IF($J47="-","-",IF(ISERROR(VLOOKUP(Y47,'SaleListSMB+Enterprise'!$A:$M,13,FALSE)),"-",$S$3*VLOOKUP(Y47,'SaleListSMB+Enterprise'!$A:$M,13,FALSE)))</f>
        <v>-</v>
      </c>
      <c r="N47" s="147"/>
      <c r="O47" s="133" t="str">
        <f ca="1">IF(OR($J47="-",K47="-"),"-",J47*K47*(1-$N47)*IF($D$31="Incl.VAT",1+$D$30,1))</f>
        <v>-</v>
      </c>
      <c r="P47" s="134" t="str">
        <f ca="1">IF(OR($J47="-",L47="-"),"-",J47*L47*(1-$N47)*IF($D$31="Incl.VAT",1+$D$30,1))</f>
        <v>-</v>
      </c>
      <c r="Q47" s="135" t="str">
        <f ca="1">IF(OR($J47="-",M47="-"),"-",J47*M47*(1-$N47)*IF($D$31="Incl.VAT",1+$D$30,1))</f>
        <v>-</v>
      </c>
      <c r="R47" s="105">
        <f ca="1">IF($J47="-",0,IF(AND($D$29="1 Year",K47&lt;&gt;"-"),O47,IF(AND($D$29="2 Years",L47&lt;&gt;"-"),P47,IF(AND($D$29="3 Years",M47&lt;&gt;"-"),Q47,0)))*IF($D$32&gt;0,$D$32,0))</f>
        <v>0</v>
      </c>
      <c r="S47" s="105">
        <f ca="1">IF($J47="-",0,IF(AND($D$29="1 Year",K47&lt;&gt;"-"),O47,IF(AND($D$29="2 Years",L47&lt;&gt;"-"),P47,IF(AND($D$29="3 Years",M47&lt;&gt;"-"),Q47,0)))*IF($D$33&gt;0,$D$33-$D$32,0))</f>
        <v>0</v>
      </c>
      <c r="T47" s="87"/>
      <c r="U47" s="137" t="e">
        <f>VLOOKUP(G47,$X$54:$Y$66,2,0)</f>
        <v>#N/A</v>
      </c>
      <c r="V47" s="24" t="e">
        <f>VLOOKUP(J47,Data!$A$120:$B$137,2)</f>
        <v>#N/A</v>
      </c>
      <c r="W47" s="24" t="e">
        <f ca="1">CONCATENATE(LEFT($I47,9),"F",Data!$B$107)</f>
        <v>#N/A</v>
      </c>
      <c r="X47" s="24" t="e">
        <f ca="1">CONCATENATE(LEFT($I47,9),"D",Data!$B$107)</f>
        <v>#N/A</v>
      </c>
      <c r="Y47" s="24" t="e">
        <f ca="1">CONCATENATE(LEFT($I47,9),"T",Data!$B$107)</f>
        <v>#N/A</v>
      </c>
    </row>
    <row r="48" spans="2:25">
      <c r="B48" s="24"/>
      <c r="C48" s="24"/>
      <c r="D48" s="24"/>
      <c r="E48" s="24"/>
      <c r="F48" s="24"/>
      <c r="G48" s="84">
        <v>4</v>
      </c>
      <c r="H48" s="146" t="str">
        <f>IF(I48&lt;&gt;"",VLOOKUP(U48,$G$54:$H$66,2,0),"")</f>
        <v/>
      </c>
      <c r="I48" s="103" t="str">
        <f>IF(ISERROR(U48),"",CONCATENATE("KL",U48,Data!$D$4,V48,Data!$B$100,Data!$B$107))</f>
        <v/>
      </c>
      <c r="J48" s="105" t="str">
        <f>IF(ISERROR(U48),"",IF(U48=$I$64,$D$23,IF(U48=$I$65,$D$24,MAX(IF(U48=$I$57,MAX($D$12,$D$18,ROUNDUP($D$19/1.5,0),ROUNDUP($D$20/1.1,0),$D$21),IF(U48=$I$63,$D$22,IF(U48=$I$66,$D$25,$D$12))),10))))</f>
        <v/>
      </c>
      <c r="K48" s="106" t="str">
        <f ca="1">IF(ISERROR(VLOOKUP(W48,'SaleListSMB+Enterprise'!$A:$M,13,FALSE)),"-",$S$3*VLOOKUP(W48,'SaleListSMB+Enterprise'!$A:$M,13,FALSE))</f>
        <v>-</v>
      </c>
      <c r="L48" s="106" t="str">
        <f ca="1">IF($J48="-","-",IF(ISERROR(VLOOKUP(X48,'SaleListSMB+Enterprise'!$A:$M,13,FALSE)),"-",$S$3*VLOOKUP(X48,'SaleListSMB+Enterprise'!$A:$M,13,FALSE)))</f>
        <v>-</v>
      </c>
      <c r="M48" s="106" t="str">
        <f ca="1">IF($J48="-","-",IF(ISERROR(VLOOKUP(Y48,'SaleListSMB+Enterprise'!$A:$M,13,FALSE)),"-",$S$3*VLOOKUP(Y48,'SaleListSMB+Enterprise'!$A:$M,13,FALSE)))</f>
        <v>-</v>
      </c>
      <c r="N48" s="147"/>
      <c r="O48" s="133" t="str">
        <f ca="1">IF(OR($J48="-",K48="-"),"-",J48*K48*(1-$N48)*IF($D$31="Incl.VAT",1+$D$30,1))</f>
        <v>-</v>
      </c>
      <c r="P48" s="134" t="str">
        <f ca="1">IF(OR($J48="-",L48="-"),"-",J48*L48*(1-$N48)*IF($D$31="Incl.VAT",1+$D$30,1))</f>
        <v>-</v>
      </c>
      <c r="Q48" s="135" t="str">
        <f ca="1">IF(OR($J48="-",M48="-"),"-",J48*M48*(1-$N48)*IF($D$31="Incl.VAT",1+$D$30,1))</f>
        <v>-</v>
      </c>
      <c r="R48" s="105">
        <f ca="1">IF($J48="-",0,IF(AND($D$29="1 Year",K48&lt;&gt;"-"),O48,IF(AND($D$29="2 Years",L48&lt;&gt;"-"),P48,IF(AND($D$29="3 Years",M48&lt;&gt;"-"),Q48,0)))*IF($D$32&gt;0,$D$32,0))</f>
        <v>0</v>
      </c>
      <c r="S48" s="105">
        <f ca="1">IF($J48="-",0,IF(AND($D$29="1 Year",K48&lt;&gt;"-"),O48,IF(AND($D$29="2 Years",L48&lt;&gt;"-"),P48,IF(AND($D$29="3 Years",M48&lt;&gt;"-"),Q48,0)))*IF($D$33&gt;0,$D$33-$D$32,0))</f>
        <v>0</v>
      </c>
      <c r="T48" s="87"/>
      <c r="U48" s="137" t="e">
        <f>VLOOKUP(G48,$X$54:$Y$66,2,0)</f>
        <v>#N/A</v>
      </c>
      <c r="V48" s="24" t="e">
        <f>VLOOKUP(J48,Data!$A$120:$B$137,2)</f>
        <v>#N/A</v>
      </c>
      <c r="W48" s="24" t="e">
        <f ca="1">CONCATENATE(LEFT($I48,9),"F",Data!$B$107)</f>
        <v>#N/A</v>
      </c>
      <c r="X48" s="24" t="e">
        <f ca="1">CONCATENATE(LEFT($I48,9),"D",Data!$B$107)</f>
        <v>#N/A</v>
      </c>
      <c r="Y48" s="24" t="e">
        <f ca="1">CONCATENATE(LEFT($I48,9),"T",Data!$B$107)</f>
        <v>#N/A</v>
      </c>
    </row>
    <row r="49" spans="2:25">
      <c r="B49" s="24"/>
      <c r="C49" s="24"/>
      <c r="D49" s="24"/>
      <c r="E49" s="24"/>
      <c r="F49" s="24"/>
      <c r="G49" s="84">
        <v>5</v>
      </c>
      <c r="H49" s="146" t="str">
        <f>IF(I49&lt;&gt;"",VLOOKUP(U49,$G$54:$H$66,2,0),"")</f>
        <v/>
      </c>
      <c r="I49" s="103" t="str">
        <f>IF(ISERROR(U49),"",CONCATENATE("KL",U49,Data!$D$4,V49,Data!$B$100,Data!$B$107))</f>
        <v/>
      </c>
      <c r="J49" s="105" t="str">
        <f>IF(ISERROR(U49),"",IF(U49=$I$64,$D$23,IF(U49=$I$65,$D$24,MAX(IF(U49=$I$57,MAX($D$12,$D$18,ROUNDUP($D$19/1.5,0),ROUNDUP($D$20/1.1,0),$D$21),IF(U49=$I$63,$D$22,IF(U49=$I$66,$D$25,$D$12))),10))))</f>
        <v/>
      </c>
      <c r="K49" s="106" t="str">
        <f ca="1">IF(ISERROR(VLOOKUP(W49,'SaleListSMB+Enterprise'!$A:$M,13,FALSE)),"-",$S$3*VLOOKUP(W49,'SaleListSMB+Enterprise'!$A:$M,13,FALSE))</f>
        <v>-</v>
      </c>
      <c r="L49" s="106" t="str">
        <f ca="1">IF($J49="-","-",IF(ISERROR(VLOOKUP(X49,'SaleListSMB+Enterprise'!$A:$M,13,FALSE)),"-",$S$3*VLOOKUP(X49,'SaleListSMB+Enterprise'!$A:$M,13,FALSE)))</f>
        <v>-</v>
      </c>
      <c r="M49" s="106" t="str">
        <f ca="1">IF($J49="-","-",IF(ISERROR(VLOOKUP(Y49,'SaleListSMB+Enterprise'!$A:$M,13,FALSE)),"-",$S$3*VLOOKUP(Y49,'SaleListSMB+Enterprise'!$A:$M,13,FALSE)))</f>
        <v>-</v>
      </c>
      <c r="N49" s="147"/>
      <c r="O49" s="133" t="str">
        <f ca="1">IF(OR($J49="-",K49="-"),"-",J49*K49*(1-$N49)*IF($D$31="Incl.VAT",1+$D$30,1))</f>
        <v>-</v>
      </c>
      <c r="P49" s="134" t="str">
        <f ca="1">IF(OR($J49="-",L49="-"),"-",J49*L49*(1-$N49)*IF($D$31="Incl.VAT",1+$D$30,1))</f>
        <v>-</v>
      </c>
      <c r="Q49" s="135" t="str">
        <f ca="1">IF(OR($J49="-",M49="-"),"-",J49*M49*(1-$N49)*IF($D$31="Incl.VAT",1+$D$30,1))</f>
        <v>-</v>
      </c>
      <c r="R49" s="105">
        <f ca="1">IF($J49="-",0,IF(AND($D$29="1 Year",K49&lt;&gt;"-"),O49,IF(AND($D$29="2 Years",L49&lt;&gt;"-"),P49,IF(AND($D$29="3 Years",M49&lt;&gt;"-"),Q49,0)))*IF($D$32&gt;0,$D$32,0))</f>
        <v>0</v>
      </c>
      <c r="S49" s="105">
        <f ca="1">IF($J49="-",0,IF(AND($D$29="1 Year",K49&lt;&gt;"-"),O49,IF(AND($D$29="2 Years",L49&lt;&gt;"-"),P49,IF(AND($D$29="3 Years",M49&lt;&gt;"-"),Q49,0)))*IF($D$33&gt;0,$D$33-$D$32,0))</f>
        <v>0</v>
      </c>
      <c r="T49" s="87"/>
      <c r="U49" s="137" t="e">
        <f>VLOOKUP(G49,$X$54:$Y$66,2,0)</f>
        <v>#N/A</v>
      </c>
      <c r="V49" s="24" t="e">
        <f>VLOOKUP(J49,Data!$A$120:$B$137,2)</f>
        <v>#N/A</v>
      </c>
      <c r="W49" s="24" t="e">
        <f ca="1">CONCATENATE(LEFT($I49,9),"F",Data!$B$107)</f>
        <v>#N/A</v>
      </c>
      <c r="X49" s="24" t="e">
        <f ca="1">CONCATENATE(LEFT($I49,9),"D",Data!$B$107)</f>
        <v>#N/A</v>
      </c>
      <c r="Y49" s="24" t="e">
        <f ca="1">CONCATENATE(LEFT($I49,9),"T",Data!$B$107)</f>
        <v>#N/A</v>
      </c>
    </row>
    <row r="50" spans="2:25" ht="12.9">
      <c r="B50" s="24"/>
      <c r="C50" s="24"/>
      <c r="D50" s="24"/>
      <c r="E50" s="24"/>
      <c r="F50" s="24"/>
      <c r="G50" s="84"/>
      <c r="H50" s="140" t="s">
        <v>419</v>
      </c>
      <c r="I50" s="140"/>
      <c r="J50" s="140"/>
      <c r="K50" s="140"/>
      <c r="L50" s="140"/>
      <c r="M50" s="140"/>
      <c r="N50" s="141"/>
      <c r="O50" s="138">
        <f ca="1">SUM(O45:O49)</f>
        <v>0</v>
      </c>
      <c r="P50" s="138">
        <f ca="1">SUM(P45:P49)</f>
        <v>0</v>
      </c>
      <c r="Q50" s="138">
        <f ca="1">SUM(Q45:Q49)</f>
        <v>0</v>
      </c>
      <c r="R50" s="138">
        <f ca="1">SUM(R45:R49)</f>
        <v>0</v>
      </c>
      <c r="S50" s="138">
        <f ca="1">SUM(S45:S49)</f>
        <v>0</v>
      </c>
      <c r="T50" s="87"/>
      <c r="U50" s="26" t="str">
        <f>IF(T50&lt;&gt;"",$I54,"")</f>
        <v/>
      </c>
    </row>
    <row r="51" spans="2:25">
      <c r="B51" s="24"/>
      <c r="C51" s="24"/>
      <c r="D51" s="24"/>
      <c r="E51" s="24"/>
      <c r="F51" s="24"/>
      <c r="G51" s="84"/>
      <c r="H51" s="87"/>
      <c r="I51" s="87"/>
      <c r="J51" s="87"/>
      <c r="K51" s="87"/>
      <c r="L51" s="87"/>
      <c r="M51" s="87"/>
      <c r="N51" s="87"/>
      <c r="O51" s="87"/>
      <c r="P51" s="87"/>
      <c r="Q51" s="87"/>
      <c r="R51" s="87"/>
      <c r="S51" s="87"/>
      <c r="T51" s="87"/>
      <c r="U51" s="26" t="str">
        <f>IF(T51&lt;&gt;"",$I55,"")</f>
        <v/>
      </c>
    </row>
    <row r="52" spans="2:25">
      <c r="B52" s="24"/>
      <c r="C52" s="24"/>
      <c r="D52" s="24"/>
      <c r="E52" s="24"/>
      <c r="F52" s="24"/>
      <c r="G52" s="24">
        <f>I59</f>
        <v>9121</v>
      </c>
      <c r="T52" s="131"/>
      <c r="U52" s="26"/>
    </row>
    <row r="53" spans="2:25" hidden="1">
      <c r="B53" s="24"/>
      <c r="C53" s="24"/>
      <c r="D53" s="24"/>
      <c r="E53" s="24"/>
      <c r="F53" s="24"/>
      <c r="G53" s="24">
        <f>I60</f>
        <v>4313</v>
      </c>
      <c r="H53" s="24" t="s">
        <v>392</v>
      </c>
      <c r="I53" s="24" t="s">
        <v>420</v>
      </c>
      <c r="J53" s="132" t="s">
        <v>279</v>
      </c>
      <c r="K53" s="132" t="s">
        <v>390</v>
      </c>
      <c r="L53" s="132" t="s">
        <v>391</v>
      </c>
      <c r="M53" s="132" t="s">
        <v>406</v>
      </c>
      <c r="N53" s="24" t="s">
        <v>397</v>
      </c>
      <c r="O53" s="24" t="s">
        <v>398</v>
      </c>
      <c r="P53" s="24" t="s">
        <v>399</v>
      </c>
      <c r="Q53" s="24" t="s">
        <v>400</v>
      </c>
      <c r="R53" s="24" t="s">
        <v>401</v>
      </c>
      <c r="S53" s="24" t="s">
        <v>402</v>
      </c>
      <c r="T53" s="24" t="s">
        <v>403</v>
      </c>
      <c r="U53" s="131" t="s">
        <v>404</v>
      </c>
      <c r="V53" s="26" t="s">
        <v>405</v>
      </c>
      <c r="W53" s="24" t="s">
        <v>407</v>
      </c>
      <c r="X53" s="131" t="s">
        <v>408</v>
      </c>
      <c r="Y53" s="26" t="s">
        <v>409</v>
      </c>
    </row>
    <row r="54" spans="2:25" hidden="1">
      <c r="B54" s="24"/>
      <c r="C54" s="24"/>
      <c r="D54" s="24"/>
      <c r="E54" s="24"/>
      <c r="F54" s="24"/>
      <c r="G54" s="24">
        <f>I54</f>
        <v>4861</v>
      </c>
      <c r="H54" s="24" t="s">
        <v>381</v>
      </c>
      <c r="I54" s="26">
        <v>4861</v>
      </c>
      <c r="J54" s="136">
        <f>IF(AND($D$13&gt;0,$D$15&lt;=0,$D$16&lt;&gt;"+",$D$17&lt;&gt;"+"),1,0)</f>
        <v>0</v>
      </c>
      <c r="K54" s="136"/>
      <c r="L54" s="136"/>
      <c r="M54" s="136"/>
      <c r="N54" s="131">
        <f>J54</f>
        <v>0</v>
      </c>
      <c r="O54" s="131" t="str">
        <f>IF(J54&lt;&gt;0,N54,"")</f>
        <v/>
      </c>
      <c r="P54" s="26" t="str">
        <f>IF(O54&lt;&gt;"",$I54,"")</f>
        <v/>
      </c>
      <c r="Q54" s="131">
        <f>K54</f>
        <v>0</v>
      </c>
      <c r="R54" s="131" t="str">
        <f t="shared" ref="R54:R66" si="24">IF(K54&lt;&gt;0,Q54,"")</f>
        <v/>
      </c>
      <c r="S54" s="26" t="str">
        <f>IF(R54&lt;&gt;"",$I54,"")</f>
        <v/>
      </c>
      <c r="T54" s="131">
        <f>L54</f>
        <v>0</v>
      </c>
      <c r="U54" s="131" t="str">
        <f t="shared" ref="U54:U66" si="25">IF(L54&lt;&gt;0,T54,"")</f>
        <v/>
      </c>
      <c r="V54" s="26" t="str">
        <f t="shared" ref="V54:V66" si="26">IF(U54&lt;&gt;"",$I54,"")</f>
        <v/>
      </c>
      <c r="W54" s="131">
        <f>M54</f>
        <v>0</v>
      </c>
      <c r="X54" s="131" t="str">
        <f>IF(M54&lt;&gt;0,W54,"")</f>
        <v/>
      </c>
      <c r="Y54" s="26" t="str">
        <f t="shared" ref="Y54:Y66" si="27">IF(X54&lt;&gt;"",$I54,"")</f>
        <v/>
      </c>
    </row>
    <row r="55" spans="2:25" hidden="1">
      <c r="B55" s="24"/>
      <c r="C55" s="24"/>
      <c r="D55" s="24"/>
      <c r="E55" s="24"/>
      <c r="F55" s="24"/>
      <c r="G55" s="24">
        <f t="shared" ref="G55:G66" si="28">I55</f>
        <v>4863</v>
      </c>
      <c r="H55" s="24" t="s">
        <v>382</v>
      </c>
      <c r="I55" s="26">
        <v>4863</v>
      </c>
      <c r="J55" s="136"/>
      <c r="K55" s="136">
        <f>IF(AND($D$12&gt;0,$D$17&lt;&gt;"+"),1,0)</f>
        <v>0</v>
      </c>
      <c r="L55" s="136"/>
      <c r="M55" s="136"/>
      <c r="N55" s="131">
        <f t="shared" ref="N55:N66" si="29">J55+N54</f>
        <v>0</v>
      </c>
      <c r="O55" s="131" t="str">
        <f t="shared" ref="O55:O66" si="30">IF(J55&lt;&gt;0,N55,"")</f>
        <v/>
      </c>
      <c r="P55" s="26" t="str">
        <f t="shared" ref="P55:P66" si="31">IF(O55&lt;&gt;"",I55,"")</f>
        <v/>
      </c>
      <c r="Q55" s="131">
        <f t="shared" ref="Q55:Q66" si="32">K55+Q54</f>
        <v>0</v>
      </c>
      <c r="R55" s="131" t="str">
        <f t="shared" si="24"/>
        <v/>
      </c>
      <c r="S55" s="26" t="str">
        <f t="shared" ref="S55:S66" si="33">IF(R55&lt;&gt;"",$I55,"")</f>
        <v/>
      </c>
      <c r="T55" s="131">
        <f t="shared" ref="T55:T66" si="34">L55+T54</f>
        <v>0</v>
      </c>
      <c r="U55" s="131" t="str">
        <f t="shared" si="25"/>
        <v/>
      </c>
      <c r="V55" s="26" t="str">
        <f t="shared" si="26"/>
        <v/>
      </c>
      <c r="W55" s="131">
        <f>M55+W54</f>
        <v>0</v>
      </c>
      <c r="X55" s="131" t="str">
        <f t="shared" ref="X55:X66" si="35">IF(M55&lt;&gt;0,W55,"")</f>
        <v/>
      </c>
      <c r="Y55" s="26" t="str">
        <f t="shared" si="27"/>
        <v/>
      </c>
    </row>
    <row r="56" spans="2:25" hidden="1">
      <c r="B56" s="24"/>
      <c r="C56" s="24"/>
      <c r="D56" s="24"/>
      <c r="E56" s="24"/>
      <c r="F56" s="24"/>
      <c r="G56" s="24">
        <f t="shared" si="28"/>
        <v>4867</v>
      </c>
      <c r="H56" s="24" t="s">
        <v>383</v>
      </c>
      <c r="I56" s="26">
        <v>4867</v>
      </c>
      <c r="J56" s="136"/>
      <c r="K56" s="136"/>
      <c r="L56" s="136">
        <f>IF(AND($D$12&gt;0,OR($D$17="+",$D$18&gt;0)),1,0)</f>
        <v>0</v>
      </c>
      <c r="M56" s="136"/>
      <c r="N56" s="131">
        <f t="shared" si="29"/>
        <v>0</v>
      </c>
      <c r="O56" s="131" t="str">
        <f t="shared" si="30"/>
        <v/>
      </c>
      <c r="P56" s="26" t="str">
        <f t="shared" si="31"/>
        <v/>
      </c>
      <c r="Q56" s="131">
        <f t="shared" si="32"/>
        <v>0</v>
      </c>
      <c r="R56" s="131" t="str">
        <f t="shared" si="24"/>
        <v/>
      </c>
      <c r="S56" s="26" t="str">
        <f t="shared" si="33"/>
        <v/>
      </c>
      <c r="T56" s="131">
        <f t="shared" si="34"/>
        <v>0</v>
      </c>
      <c r="U56" s="131" t="str">
        <f t="shared" si="25"/>
        <v/>
      </c>
      <c r="V56" s="26" t="str">
        <f t="shared" si="26"/>
        <v/>
      </c>
      <c r="W56" s="131">
        <f t="shared" ref="W56:W66" si="36">M56+W55</f>
        <v>0</v>
      </c>
      <c r="X56" s="131" t="str">
        <f t="shared" si="35"/>
        <v/>
      </c>
      <c r="Y56" s="26" t="str">
        <f t="shared" si="27"/>
        <v/>
      </c>
    </row>
    <row r="57" spans="2:25" hidden="1">
      <c r="B57" s="24"/>
      <c r="C57" s="24"/>
      <c r="D57" s="24"/>
      <c r="E57" s="24"/>
      <c r="F57" s="24"/>
      <c r="G57" s="24">
        <f t="shared" si="28"/>
        <v>4869</v>
      </c>
      <c r="H57" s="24" t="s">
        <v>393</v>
      </c>
      <c r="I57" s="26">
        <v>4869</v>
      </c>
      <c r="J57" s="136"/>
      <c r="K57" s="136"/>
      <c r="L57" s="136"/>
      <c r="M57" s="136">
        <f>IF(AND(OR(D$12&gt;0,$D$18&gt;0),OR($D$19&gt;0,$D$20&gt;0,$D$21&gt;0)),1,0)</f>
        <v>0</v>
      </c>
      <c r="N57" s="131">
        <f t="shared" si="29"/>
        <v>0</v>
      </c>
      <c r="O57" s="131" t="str">
        <f t="shared" si="30"/>
        <v/>
      </c>
      <c r="P57" s="26" t="str">
        <f t="shared" si="31"/>
        <v/>
      </c>
      <c r="Q57" s="131">
        <f t="shared" si="32"/>
        <v>0</v>
      </c>
      <c r="R57" s="131" t="str">
        <f t="shared" si="24"/>
        <v/>
      </c>
      <c r="S57" s="26" t="str">
        <f t="shared" si="33"/>
        <v/>
      </c>
      <c r="T57" s="131">
        <f t="shared" si="34"/>
        <v>0</v>
      </c>
      <c r="U57" s="131" t="str">
        <f t="shared" si="25"/>
        <v/>
      </c>
      <c r="V57" s="26" t="str">
        <f t="shared" si="26"/>
        <v/>
      </c>
      <c r="W57" s="131">
        <f t="shared" si="36"/>
        <v>0</v>
      </c>
      <c r="X57" s="131" t="str">
        <f t="shared" si="35"/>
        <v/>
      </c>
      <c r="Y57" s="26" t="str">
        <f t="shared" si="27"/>
        <v/>
      </c>
    </row>
    <row r="58" spans="2:25" hidden="1">
      <c r="B58" s="24"/>
      <c r="C58" s="24"/>
      <c r="D58" s="24"/>
      <c r="E58" s="24"/>
      <c r="F58" s="24"/>
      <c r="G58" s="24">
        <f t="shared" si="28"/>
        <v>4025</v>
      </c>
      <c r="H58" s="24" t="s">
        <v>385</v>
      </c>
      <c r="I58" s="26">
        <v>4025</v>
      </c>
      <c r="J58" s="136">
        <f>IF(AND($D$14&gt;0,$D$15&lt;=0,$D$16&lt;&gt;"+",$D$17&lt;&gt;"+"),1,0)</f>
        <v>0</v>
      </c>
      <c r="K58" s="136"/>
      <c r="L58" s="136"/>
      <c r="M58" s="136"/>
      <c r="N58" s="131">
        <f t="shared" si="29"/>
        <v>0</v>
      </c>
      <c r="O58" s="131" t="str">
        <f t="shared" si="30"/>
        <v/>
      </c>
      <c r="P58" s="26" t="str">
        <f t="shared" si="31"/>
        <v/>
      </c>
      <c r="Q58" s="131">
        <f t="shared" si="32"/>
        <v>0</v>
      </c>
      <c r="R58" s="131" t="str">
        <f t="shared" si="24"/>
        <v/>
      </c>
      <c r="S58" s="26" t="str">
        <f t="shared" si="33"/>
        <v/>
      </c>
      <c r="T58" s="131">
        <f t="shared" si="34"/>
        <v>0</v>
      </c>
      <c r="U58" s="131" t="str">
        <f t="shared" si="25"/>
        <v/>
      </c>
      <c r="V58" s="26" t="str">
        <f t="shared" si="26"/>
        <v/>
      </c>
      <c r="W58" s="131">
        <f t="shared" si="36"/>
        <v>0</v>
      </c>
      <c r="X58" s="131" t="str">
        <f t="shared" si="35"/>
        <v/>
      </c>
      <c r="Y58" s="26" t="str">
        <f t="shared" si="27"/>
        <v/>
      </c>
    </row>
    <row r="59" spans="2:25" hidden="1">
      <c r="B59" s="24"/>
      <c r="C59" s="24"/>
      <c r="D59" s="24"/>
      <c r="E59" s="24"/>
      <c r="F59" s="24"/>
      <c r="G59" s="24">
        <f t="shared" si="28"/>
        <v>9121</v>
      </c>
      <c r="H59" s="24" t="s">
        <v>394</v>
      </c>
      <c r="I59" s="26">
        <v>9121</v>
      </c>
      <c r="J59" s="136">
        <f>IF(AND($D$15&lt;=0,$D$16&lt;&gt;"+",$D$17&lt;&gt;"+",$D$18&gt;0),1,0)</f>
        <v>0</v>
      </c>
      <c r="K59" s="136">
        <f>IF(AND($D$17&lt;&gt;"+",$D$18&gt;0,$K$55=1),1,0)</f>
        <v>0</v>
      </c>
      <c r="L59" s="136"/>
      <c r="M59" s="136"/>
      <c r="N59" s="131">
        <f t="shared" si="29"/>
        <v>0</v>
      </c>
      <c r="O59" s="131" t="str">
        <f t="shared" si="30"/>
        <v/>
      </c>
      <c r="P59" s="26" t="str">
        <f t="shared" si="31"/>
        <v/>
      </c>
      <c r="Q59" s="131">
        <f t="shared" si="32"/>
        <v>0</v>
      </c>
      <c r="R59" s="131" t="str">
        <f t="shared" si="24"/>
        <v/>
      </c>
      <c r="S59" s="26" t="str">
        <f t="shared" si="33"/>
        <v/>
      </c>
      <c r="T59" s="131">
        <f t="shared" si="34"/>
        <v>0</v>
      </c>
      <c r="U59" s="131" t="str">
        <f t="shared" si="25"/>
        <v/>
      </c>
      <c r="V59" s="26" t="str">
        <f t="shared" si="26"/>
        <v/>
      </c>
      <c r="W59" s="131">
        <f t="shared" si="36"/>
        <v>0</v>
      </c>
      <c r="X59" s="131" t="str">
        <f t="shared" si="35"/>
        <v/>
      </c>
      <c r="Y59" s="26" t="str">
        <f t="shared" si="27"/>
        <v/>
      </c>
    </row>
    <row r="60" spans="2:25" hidden="1">
      <c r="B60" s="24"/>
      <c r="C60" s="24"/>
      <c r="D60" s="24"/>
      <c r="E60" s="24"/>
      <c r="F60" s="24"/>
      <c r="G60" s="24">
        <f t="shared" si="28"/>
        <v>4313</v>
      </c>
      <c r="H60" s="24" t="s">
        <v>147</v>
      </c>
      <c r="I60" s="26">
        <v>4313</v>
      </c>
      <c r="J60" s="136">
        <f>IF(AND($D$15&lt;=0,$D$19&gt;0,OR(SUM($K$55:$M$57)=0,SUM($J$54:$J$59)&gt;0)),1,0)</f>
        <v>0</v>
      </c>
      <c r="K60" s="136">
        <f>IF(AND($D$19&gt;0,$K$55=1),1,0)</f>
        <v>0</v>
      </c>
      <c r="L60" s="136">
        <f>IF(AND($D$19&gt;0,$L$56=1),1,0)</f>
        <v>0</v>
      </c>
      <c r="M60" s="136"/>
      <c r="N60" s="131">
        <f t="shared" si="29"/>
        <v>0</v>
      </c>
      <c r="O60" s="131" t="str">
        <f t="shared" si="30"/>
        <v/>
      </c>
      <c r="P60" s="26" t="str">
        <f t="shared" si="31"/>
        <v/>
      </c>
      <c r="Q60" s="131">
        <f t="shared" si="32"/>
        <v>0</v>
      </c>
      <c r="R60" s="131" t="str">
        <f t="shared" si="24"/>
        <v/>
      </c>
      <c r="S60" s="26" t="str">
        <f t="shared" si="33"/>
        <v/>
      </c>
      <c r="T60" s="131">
        <f t="shared" si="34"/>
        <v>0</v>
      </c>
      <c r="U60" s="131" t="str">
        <f t="shared" si="25"/>
        <v/>
      </c>
      <c r="V60" s="26" t="str">
        <f t="shared" si="26"/>
        <v/>
      </c>
      <c r="W60" s="131">
        <f t="shared" si="36"/>
        <v>0</v>
      </c>
      <c r="X60" s="131" t="str">
        <f t="shared" si="35"/>
        <v/>
      </c>
      <c r="Y60" s="26" t="str">
        <f t="shared" si="27"/>
        <v/>
      </c>
    </row>
    <row r="61" spans="2:25" hidden="1">
      <c r="B61" s="24"/>
      <c r="C61" s="24"/>
      <c r="D61" s="24"/>
      <c r="E61" s="24"/>
      <c r="F61" s="24"/>
      <c r="G61" s="24">
        <f t="shared" si="28"/>
        <v>4413</v>
      </c>
      <c r="H61" s="24" t="s">
        <v>148</v>
      </c>
      <c r="I61" s="26">
        <v>4413</v>
      </c>
      <c r="J61" s="136">
        <f>IF(AND($D$15&lt;=0,$D$20&gt;0,OR(SUM($K$55:$M$57)=0,SUM($J$54:$J$59)&gt;0)),1,0)</f>
        <v>0</v>
      </c>
      <c r="K61" s="136">
        <f>IF(AND($D$20&gt;0,$K$55=1),1,0)</f>
        <v>0</v>
      </c>
      <c r="L61" s="136">
        <f>IF(AND($D$20&gt;0,$L$56=1),1,0)</f>
        <v>0</v>
      </c>
      <c r="M61" s="136"/>
      <c r="N61" s="131">
        <f t="shared" si="29"/>
        <v>0</v>
      </c>
      <c r="O61" s="131" t="str">
        <f t="shared" si="30"/>
        <v/>
      </c>
      <c r="P61" s="26" t="str">
        <f t="shared" si="31"/>
        <v/>
      </c>
      <c r="Q61" s="131">
        <f t="shared" si="32"/>
        <v>0</v>
      </c>
      <c r="R61" s="131" t="str">
        <f t="shared" si="24"/>
        <v/>
      </c>
      <c r="S61" s="26" t="str">
        <f t="shared" si="33"/>
        <v/>
      </c>
      <c r="T61" s="131">
        <f t="shared" si="34"/>
        <v>0</v>
      </c>
      <c r="U61" s="131" t="str">
        <f t="shared" si="25"/>
        <v/>
      </c>
      <c r="V61" s="26" t="str">
        <f t="shared" si="26"/>
        <v/>
      </c>
      <c r="W61" s="131">
        <f t="shared" si="36"/>
        <v>0</v>
      </c>
      <c r="X61" s="131" t="str">
        <f t="shared" si="35"/>
        <v/>
      </c>
      <c r="Y61" s="26" t="str">
        <f t="shared" si="27"/>
        <v/>
      </c>
    </row>
    <row r="62" spans="2:25" hidden="1">
      <c r="B62" s="24"/>
      <c r="C62" s="24"/>
      <c r="D62" s="24"/>
      <c r="E62" s="24"/>
      <c r="F62" s="24"/>
      <c r="G62" s="24">
        <f t="shared" si="28"/>
        <v>4323</v>
      </c>
      <c r="H62" s="24" t="s">
        <v>384</v>
      </c>
      <c r="I62" s="26">
        <v>4323</v>
      </c>
      <c r="J62" s="136">
        <f>IF(AND($D$15&lt;=0,$D$21&gt;0,OR(SUM($K$55:$M$57)=0,SUM($J$54:$J$59)&gt;0)),1,0)</f>
        <v>0</v>
      </c>
      <c r="K62" s="136">
        <f>IF(AND($D$21&gt;0,$K$55=1),1,0)</f>
        <v>0</v>
      </c>
      <c r="L62" s="136">
        <f>IF(AND($D$21&gt;0,$L$56=1),1,0)</f>
        <v>0</v>
      </c>
      <c r="M62" s="136"/>
      <c r="N62" s="131">
        <f t="shared" si="29"/>
        <v>0</v>
      </c>
      <c r="O62" s="131" t="str">
        <f t="shared" si="30"/>
        <v/>
      </c>
      <c r="P62" s="26" t="str">
        <f t="shared" si="31"/>
        <v/>
      </c>
      <c r="Q62" s="131">
        <f t="shared" si="32"/>
        <v>0</v>
      </c>
      <c r="R62" s="131" t="str">
        <f t="shared" si="24"/>
        <v/>
      </c>
      <c r="S62" s="26" t="str">
        <f t="shared" si="33"/>
        <v/>
      </c>
      <c r="T62" s="131">
        <f t="shared" si="34"/>
        <v>0</v>
      </c>
      <c r="U62" s="131" t="str">
        <f t="shared" si="25"/>
        <v/>
      </c>
      <c r="V62" s="26" t="str">
        <f t="shared" si="26"/>
        <v/>
      </c>
      <c r="W62" s="131">
        <f t="shared" si="36"/>
        <v>0</v>
      </c>
      <c r="X62" s="131" t="str">
        <f t="shared" si="35"/>
        <v/>
      </c>
      <c r="Y62" s="26" t="str">
        <f t="shared" si="27"/>
        <v/>
      </c>
    </row>
    <row r="63" spans="2:25" hidden="1">
      <c r="B63" s="24"/>
      <c r="C63" s="24"/>
      <c r="D63" s="24"/>
      <c r="E63" s="24"/>
      <c r="F63" s="24"/>
      <c r="G63" s="24">
        <f t="shared" si="28"/>
        <v>4151</v>
      </c>
      <c r="H63" s="24" t="s">
        <v>386</v>
      </c>
      <c r="I63" s="26">
        <v>4151</v>
      </c>
      <c r="J63" s="136">
        <f>IF(AND($D22&gt;0,OR(SUM($K$55:$M$57)=0,SUM($J$54:$J$59)&gt;0)),1,0)</f>
        <v>0</v>
      </c>
      <c r="K63" s="136">
        <f>IF(AND($D22&gt;0,$K$55=1),1,0)</f>
        <v>0</v>
      </c>
      <c r="L63" s="136">
        <f>IF(AND($D22&gt;0,$L$56=1),1,0)</f>
        <v>0</v>
      </c>
      <c r="M63" s="136">
        <f>IF(AND($D22&gt;0,$M$57=1),1,0)</f>
        <v>0</v>
      </c>
      <c r="N63" s="131">
        <f t="shared" si="29"/>
        <v>0</v>
      </c>
      <c r="O63" s="131" t="str">
        <f t="shared" si="30"/>
        <v/>
      </c>
      <c r="P63" s="26" t="str">
        <f t="shared" si="31"/>
        <v/>
      </c>
      <c r="Q63" s="131">
        <f t="shared" si="32"/>
        <v>0</v>
      </c>
      <c r="R63" s="131" t="str">
        <f t="shared" si="24"/>
        <v/>
      </c>
      <c r="S63" s="26" t="str">
        <f t="shared" si="33"/>
        <v/>
      </c>
      <c r="T63" s="131">
        <f t="shared" si="34"/>
        <v>0</v>
      </c>
      <c r="U63" s="131" t="str">
        <f t="shared" si="25"/>
        <v/>
      </c>
      <c r="V63" s="26" t="str">
        <f t="shared" si="26"/>
        <v/>
      </c>
      <c r="W63" s="131">
        <f t="shared" si="36"/>
        <v>0</v>
      </c>
      <c r="X63" s="131" t="str">
        <f t="shared" si="35"/>
        <v/>
      </c>
      <c r="Y63" s="26" t="str">
        <f t="shared" si="27"/>
        <v/>
      </c>
    </row>
    <row r="64" spans="2:25" hidden="1">
      <c r="B64" s="24"/>
      <c r="C64" s="24"/>
      <c r="D64" s="24"/>
      <c r="E64" s="24"/>
      <c r="F64" s="24"/>
      <c r="G64" s="24">
        <f t="shared" si="28"/>
        <v>4251</v>
      </c>
      <c r="H64" s="24" t="s">
        <v>387</v>
      </c>
      <c r="I64" s="26">
        <v>4251</v>
      </c>
      <c r="J64" s="136">
        <f>IF(AND($D23&gt;0,OR(SUM($K$55:$M$57)=0,SUM($J$54:$J$59)&gt;0)),1,0)</f>
        <v>0</v>
      </c>
      <c r="K64" s="136">
        <f>IF(AND($D23&gt;0,$K$55=1),1,0)</f>
        <v>0</v>
      </c>
      <c r="L64" s="136">
        <f>IF(AND($D23&gt;0,$L$56=1),1,0)</f>
        <v>0</v>
      </c>
      <c r="M64" s="136">
        <f>IF(AND($D23&gt;0,$M$57=1),1,0)</f>
        <v>0</v>
      </c>
      <c r="N64" s="131">
        <f t="shared" si="29"/>
        <v>0</v>
      </c>
      <c r="O64" s="131" t="str">
        <f t="shared" si="30"/>
        <v/>
      </c>
      <c r="P64" s="26" t="str">
        <f t="shared" si="31"/>
        <v/>
      </c>
      <c r="Q64" s="131">
        <f t="shared" si="32"/>
        <v>0</v>
      </c>
      <c r="R64" s="131" t="str">
        <f t="shared" si="24"/>
        <v/>
      </c>
      <c r="S64" s="26" t="str">
        <f t="shared" si="33"/>
        <v/>
      </c>
      <c r="T64" s="131">
        <f t="shared" si="34"/>
        <v>0</v>
      </c>
      <c r="U64" s="131" t="str">
        <f t="shared" si="25"/>
        <v/>
      </c>
      <c r="V64" s="26" t="str">
        <f t="shared" si="26"/>
        <v/>
      </c>
      <c r="W64" s="131">
        <f t="shared" si="36"/>
        <v>0</v>
      </c>
      <c r="X64" s="131" t="str">
        <f t="shared" si="35"/>
        <v/>
      </c>
      <c r="Y64" s="26" t="str">
        <f t="shared" si="27"/>
        <v/>
      </c>
    </row>
    <row r="65" spans="2:25" hidden="1">
      <c r="B65" s="24"/>
      <c r="C65" s="24"/>
      <c r="D65" s="24"/>
      <c r="E65" s="24"/>
      <c r="F65" s="24"/>
      <c r="G65" s="24">
        <f t="shared" si="28"/>
        <v>4551</v>
      </c>
      <c r="H65" s="24" t="s">
        <v>388</v>
      </c>
      <c r="I65" s="26">
        <v>4551</v>
      </c>
      <c r="J65" s="136">
        <f>IF(AND($D24&gt;0,OR(SUM($K$55:$M$57)=0,SUM($J$54:$J$59)&gt;0)),1,0)</f>
        <v>0</v>
      </c>
      <c r="K65" s="136">
        <f>IF(AND($D24&gt;0,$K$55=1),1,0)</f>
        <v>0</v>
      </c>
      <c r="L65" s="136">
        <f>IF(AND($D24&gt;0,$L$56=1),1,0)</f>
        <v>0</v>
      </c>
      <c r="M65" s="136">
        <f>IF(AND($D24&gt;0,$M$57=1),1,0)</f>
        <v>0</v>
      </c>
      <c r="N65" s="131">
        <f t="shared" si="29"/>
        <v>0</v>
      </c>
      <c r="O65" s="131" t="str">
        <f t="shared" si="30"/>
        <v/>
      </c>
      <c r="P65" s="26" t="str">
        <f t="shared" si="31"/>
        <v/>
      </c>
      <c r="Q65" s="131">
        <f t="shared" si="32"/>
        <v>0</v>
      </c>
      <c r="R65" s="131" t="str">
        <f t="shared" si="24"/>
        <v/>
      </c>
      <c r="S65" s="26" t="str">
        <f t="shared" si="33"/>
        <v/>
      </c>
      <c r="T65" s="131">
        <f t="shared" si="34"/>
        <v>0</v>
      </c>
      <c r="U65" s="131" t="str">
        <f t="shared" si="25"/>
        <v/>
      </c>
      <c r="V65" s="26" t="str">
        <f t="shared" si="26"/>
        <v/>
      </c>
      <c r="W65" s="131">
        <f t="shared" si="36"/>
        <v>0</v>
      </c>
      <c r="X65" s="131" t="str">
        <f t="shared" si="35"/>
        <v/>
      </c>
      <c r="Y65" s="26" t="str">
        <f t="shared" si="27"/>
        <v/>
      </c>
    </row>
    <row r="66" spans="2:25" hidden="1">
      <c r="B66" s="24"/>
      <c r="C66" s="24"/>
      <c r="D66" s="24"/>
      <c r="E66" s="24"/>
      <c r="F66" s="24"/>
      <c r="G66" s="24">
        <f t="shared" si="28"/>
        <v>4221</v>
      </c>
      <c r="H66" s="24" t="s">
        <v>555</v>
      </c>
      <c r="I66" s="26">
        <v>4221</v>
      </c>
      <c r="J66" s="136">
        <f>IF(AND($D25&gt;0,OR(SUM($K$55:$M$57)=0,SUM($J$54:$J$59)&gt;0)),1,0)</f>
        <v>0</v>
      </c>
      <c r="K66" s="136">
        <f>IF(AND($D25&gt;0,$K$55=1),1,0)</f>
        <v>0</v>
      </c>
      <c r="L66" s="136">
        <f>IF(AND($D25&gt;0,$L$56=1),1,0)</f>
        <v>0</v>
      </c>
      <c r="M66" s="136">
        <f>IF(AND($D25&gt;0,$M$57=1),1,0)</f>
        <v>0</v>
      </c>
      <c r="N66" s="131">
        <f t="shared" si="29"/>
        <v>0</v>
      </c>
      <c r="O66" s="131" t="str">
        <f t="shared" si="30"/>
        <v/>
      </c>
      <c r="P66" s="26" t="str">
        <f t="shared" si="31"/>
        <v/>
      </c>
      <c r="Q66" s="131">
        <f t="shared" si="32"/>
        <v>0</v>
      </c>
      <c r="R66" s="131" t="str">
        <f t="shared" si="24"/>
        <v/>
      </c>
      <c r="S66" s="26" t="str">
        <f t="shared" si="33"/>
        <v/>
      </c>
      <c r="T66" s="131">
        <f t="shared" si="34"/>
        <v>0</v>
      </c>
      <c r="U66" s="131" t="str">
        <f t="shared" si="25"/>
        <v/>
      </c>
      <c r="V66" s="26" t="str">
        <f t="shared" si="26"/>
        <v/>
      </c>
      <c r="W66" s="131">
        <f t="shared" si="36"/>
        <v>0</v>
      </c>
      <c r="X66" s="131" t="str">
        <f t="shared" si="35"/>
        <v/>
      </c>
      <c r="Y66" s="26" t="str">
        <f t="shared" si="27"/>
        <v/>
      </c>
    </row>
    <row r="67" spans="2:25" ht="12.45" hidden="1">
      <c r="B67" s="24"/>
      <c r="C67" s="24"/>
      <c r="D67" s="24"/>
      <c r="E67" s="24"/>
      <c r="F67" s="24"/>
      <c r="J67"/>
    </row>
    <row r="68" spans="2:25" ht="12.45" hidden="1">
      <c r="B68" s="24"/>
      <c r="C68" s="24"/>
      <c r="D68" s="24"/>
      <c r="E68" s="24"/>
      <c r="F68" s="24"/>
      <c r="H68" s="24" t="s">
        <v>451</v>
      </c>
      <c r="I68" s="26">
        <f>INDEX(Data!$U$20:$U$49,Data!E4,1)</f>
        <v>0</v>
      </c>
      <c r="J68"/>
    </row>
    <row r="69" spans="2:25" ht="12.45" hidden="1">
      <c r="B69" s="24"/>
      <c r="C69" s="24"/>
      <c r="D69" s="24"/>
      <c r="E69" s="24"/>
      <c r="F69" s="24"/>
      <c r="I69" s="26"/>
      <c r="J69"/>
    </row>
    <row r="70" spans="2:25" ht="12.45">
      <c r="B70" s="24"/>
      <c r="C70" s="24"/>
      <c r="D70" s="24"/>
      <c r="E70" s="24"/>
      <c r="F70" s="24"/>
      <c r="I70" s="26"/>
      <c r="J70"/>
    </row>
    <row r="71" spans="2:25" ht="12.45">
      <c r="B71" s="24"/>
      <c r="C71" s="24"/>
      <c r="D71" s="24"/>
      <c r="E71" s="24"/>
      <c r="F71" s="24"/>
      <c r="J71"/>
    </row>
    <row r="72" spans="2:25" ht="12.45">
      <c r="B72" s="24"/>
      <c r="C72" s="24"/>
      <c r="D72" s="24"/>
      <c r="E72" s="24"/>
      <c r="F72" s="24"/>
      <c r="I72" s="26"/>
      <c r="J72"/>
    </row>
    <row r="73" spans="2:25" ht="12.45">
      <c r="B73" s="24"/>
      <c r="C73" s="24"/>
      <c r="D73" s="24"/>
      <c r="E73" s="24"/>
      <c r="F73" s="24"/>
      <c r="I73" s="26"/>
      <c r="J73"/>
    </row>
    <row r="74" spans="2:25">
      <c r="B74" s="24"/>
      <c r="C74" s="24"/>
      <c r="D74" s="24"/>
      <c r="E74" s="24"/>
      <c r="F74" s="24"/>
    </row>
    <row r="75" spans="2:25">
      <c r="B75" s="24"/>
      <c r="C75" s="24"/>
      <c r="D75" s="24"/>
      <c r="E75" s="24"/>
      <c r="F75" s="24"/>
    </row>
    <row r="76" spans="2:25">
      <c r="B76" s="24"/>
      <c r="C76" s="24"/>
      <c r="D76" s="24"/>
      <c r="E76" s="24"/>
      <c r="F76" s="24"/>
    </row>
    <row r="77" spans="2:25" ht="12.45">
      <c r="B77" s="24"/>
      <c r="C77" s="24"/>
      <c r="D77" s="24"/>
      <c r="E77" s="24"/>
      <c r="F77" s="24"/>
      <c r="H77"/>
    </row>
    <row r="78" spans="2:25" ht="12.45">
      <c r="B78" s="24"/>
      <c r="C78" s="24"/>
      <c r="D78" s="24"/>
      <c r="E78" s="24"/>
      <c r="F78" s="24"/>
      <c r="H78"/>
    </row>
    <row r="79" spans="2:25" ht="12.45">
      <c r="B79" s="24"/>
      <c r="C79" s="24"/>
      <c r="D79" s="24"/>
      <c r="E79" s="24"/>
      <c r="F79" s="24"/>
      <c r="H79"/>
    </row>
    <row r="80" spans="2:25" ht="12.45">
      <c r="B80" s="24"/>
      <c r="C80" s="24"/>
      <c r="D80" s="24"/>
      <c r="E80" s="24"/>
      <c r="F80" s="24"/>
      <c r="H80"/>
    </row>
    <row r="81" spans="2:8" ht="12.45">
      <c r="B81" s="24"/>
      <c r="C81" s="24"/>
      <c r="D81" s="24"/>
      <c r="E81" s="24"/>
      <c r="F81" s="24"/>
      <c r="H81"/>
    </row>
    <row r="82" spans="2:8" ht="12.45">
      <c r="B82" s="24"/>
      <c r="C82" s="24"/>
      <c r="D82" s="24"/>
      <c r="E82" s="24"/>
      <c r="F82" s="24"/>
      <c r="H82"/>
    </row>
    <row r="83" spans="2:8" ht="12.45">
      <c r="B83" s="24"/>
      <c r="C83" s="24"/>
      <c r="D83" s="24"/>
      <c r="E83" s="24"/>
      <c r="F83" s="24"/>
      <c r="H83"/>
    </row>
    <row r="84" spans="2:8" ht="12.45">
      <c r="B84" s="24"/>
      <c r="C84" s="24"/>
      <c r="D84" s="24"/>
      <c r="E84" s="24"/>
      <c r="F84" s="24"/>
      <c r="H84"/>
    </row>
    <row r="85" spans="2:8" ht="12.45">
      <c r="B85" s="24"/>
      <c r="C85" s="24"/>
      <c r="D85" s="24"/>
      <c r="E85" s="24"/>
      <c r="F85" s="24"/>
      <c r="H85"/>
    </row>
    <row r="86" spans="2:8" ht="12.45">
      <c r="B86" s="24"/>
      <c r="C86" s="24"/>
      <c r="D86" s="24"/>
      <c r="E86" s="24"/>
      <c r="F86" s="24"/>
      <c r="H86"/>
    </row>
    <row r="87" spans="2:8" ht="12.45">
      <c r="B87" s="24"/>
      <c r="C87" s="24"/>
      <c r="D87" s="24"/>
      <c r="E87" s="24"/>
      <c r="F87" s="24"/>
      <c r="H87"/>
    </row>
    <row r="88" spans="2:8" ht="12.45">
      <c r="B88" s="24"/>
      <c r="C88" s="24"/>
      <c r="D88" s="24"/>
      <c r="E88" s="24"/>
      <c r="F88" s="24"/>
      <c r="H88"/>
    </row>
    <row r="89" spans="2:8" ht="12.45">
      <c r="B89" s="24"/>
      <c r="C89" s="24"/>
      <c r="D89" s="24"/>
      <c r="E89" s="24"/>
      <c r="F89" s="24"/>
      <c r="H89"/>
    </row>
    <row r="90" spans="2:8" ht="12.45">
      <c r="B90" s="24"/>
      <c r="C90" s="24"/>
      <c r="D90" s="24"/>
      <c r="E90" s="24"/>
      <c r="F90" s="24"/>
      <c r="H90"/>
    </row>
    <row r="91" spans="2:8" ht="12.45">
      <c r="B91" s="24"/>
      <c r="C91" s="24"/>
      <c r="D91" s="24"/>
      <c r="E91" s="24"/>
      <c r="F91" s="24"/>
      <c r="H91"/>
    </row>
    <row r="92" spans="2:8" ht="12.45">
      <c r="B92" s="24"/>
      <c r="C92" s="24"/>
      <c r="D92" s="24"/>
      <c r="E92" s="24"/>
      <c r="F92" s="24"/>
      <c r="H92"/>
    </row>
    <row r="93" spans="2:8" ht="12.45">
      <c r="B93" s="24"/>
      <c r="C93" s="24"/>
      <c r="D93" s="24"/>
      <c r="E93" s="24"/>
      <c r="F93" s="24"/>
      <c r="H93"/>
    </row>
    <row r="94" spans="2:8" ht="12.45">
      <c r="B94" s="24"/>
      <c r="C94" s="24"/>
      <c r="D94" s="24"/>
      <c r="E94" s="24"/>
      <c r="F94" s="24"/>
      <c r="H94"/>
    </row>
    <row r="95" spans="2:8" ht="12.45">
      <c r="B95" s="24"/>
      <c r="C95" s="24"/>
      <c r="D95" s="24"/>
      <c r="E95" s="24"/>
      <c r="F95" s="24"/>
      <c r="H95"/>
    </row>
    <row r="96" spans="2:8">
      <c r="B96" s="24"/>
      <c r="C96" s="24"/>
      <c r="D96" s="24"/>
      <c r="E96" s="24"/>
      <c r="F96" s="24"/>
    </row>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row r="127" s="24" customFormat="1"/>
    <row r="128" s="24" customFormat="1"/>
    <row r="129" s="24" customFormat="1"/>
    <row r="130" s="24" customFormat="1"/>
    <row r="131" s="24" customFormat="1"/>
    <row r="132" s="24" customFormat="1"/>
    <row r="133" s="24" customFormat="1"/>
    <row r="134" s="24" customFormat="1"/>
    <row r="135" s="24" customFormat="1"/>
    <row r="136" s="24" customFormat="1"/>
    <row r="137" s="24" customFormat="1"/>
    <row r="138" s="24" customFormat="1"/>
    <row r="139" s="24" customFormat="1"/>
    <row r="140" s="24" customFormat="1"/>
    <row r="141" s="24" customFormat="1"/>
    <row r="142" s="24" customFormat="1"/>
    <row r="143" s="24" customFormat="1"/>
    <row r="144" s="24" customFormat="1"/>
    <row r="145" s="24" customFormat="1"/>
    <row r="146" s="24" customFormat="1"/>
    <row r="147" s="24" customFormat="1"/>
    <row r="148" s="24" customFormat="1"/>
    <row r="149" s="24" customFormat="1"/>
    <row r="150" s="24" customFormat="1"/>
    <row r="151" s="24" customFormat="1"/>
    <row r="152" s="24" customFormat="1"/>
    <row r="153" s="24" customFormat="1"/>
    <row r="154" s="24" customFormat="1"/>
    <row r="155" s="24" customFormat="1"/>
    <row r="156" s="24" customFormat="1"/>
    <row r="157" s="24" customFormat="1"/>
    <row r="158" s="24" customFormat="1"/>
    <row r="159" s="24" customFormat="1"/>
    <row r="160" s="24" customFormat="1"/>
    <row r="161" spans="2:6">
      <c r="B161" s="24"/>
      <c r="C161" s="24"/>
      <c r="D161" s="24"/>
      <c r="E161" s="24"/>
      <c r="F161" s="24"/>
    </row>
    <row r="162" spans="2:6">
      <c r="B162" s="24"/>
      <c r="C162" s="24"/>
      <c r="D162" s="24"/>
      <c r="E162" s="24"/>
      <c r="F162" s="24"/>
    </row>
    <row r="163" spans="2:6">
      <c r="B163" s="24"/>
      <c r="C163" s="24"/>
      <c r="D163" s="24"/>
      <c r="E163" s="24"/>
      <c r="F163" s="24"/>
    </row>
    <row r="164" spans="2:6">
      <c r="B164" s="24"/>
      <c r="C164" s="24"/>
      <c r="D164" s="24"/>
      <c r="E164" s="24"/>
      <c r="F164" s="24"/>
    </row>
    <row r="165" spans="2:6">
      <c r="B165" s="24"/>
      <c r="C165" s="24"/>
      <c r="D165" s="24"/>
      <c r="E165" s="24"/>
      <c r="F165" s="24"/>
    </row>
    <row r="166" spans="2:6">
      <c r="B166" s="24"/>
      <c r="C166" s="24"/>
      <c r="D166" s="24"/>
      <c r="E166" s="24"/>
      <c r="F166" s="24"/>
    </row>
    <row r="167" spans="2:6">
      <c r="B167" s="24"/>
      <c r="C167" s="24"/>
      <c r="D167" s="24"/>
      <c r="E167" s="24"/>
      <c r="F167" s="24"/>
    </row>
    <row r="168" spans="2:6">
      <c r="B168" s="24"/>
      <c r="C168" s="24"/>
      <c r="D168" s="24"/>
      <c r="E168" s="24"/>
      <c r="F168" s="24"/>
    </row>
    <row r="169" spans="2:6">
      <c r="B169" s="24"/>
      <c r="C169" s="24"/>
      <c r="D169" s="24"/>
      <c r="E169" s="24"/>
      <c r="F169" s="24"/>
    </row>
    <row r="170" spans="2:6">
      <c r="B170" s="24"/>
      <c r="C170" s="24"/>
      <c r="D170" s="24"/>
      <c r="E170" s="24"/>
      <c r="F170" s="24"/>
    </row>
    <row r="171" spans="2:6">
      <c r="B171" s="24"/>
      <c r="C171" s="24"/>
      <c r="D171" s="24"/>
      <c r="E171" s="24"/>
      <c r="F171" s="24"/>
    </row>
    <row r="172" spans="2:6">
      <c r="B172" s="24"/>
      <c r="C172" s="24"/>
      <c r="D172" s="24"/>
      <c r="E172" s="24"/>
      <c r="F172" s="24"/>
    </row>
    <row r="173" spans="2:6">
      <c r="B173" s="24"/>
      <c r="E173" s="24"/>
      <c r="F173" s="24"/>
    </row>
    <row r="174" spans="2:6">
      <c r="B174" s="24"/>
      <c r="E174" s="24"/>
      <c r="F174" s="24"/>
    </row>
    <row r="175" spans="2:6">
      <c r="B175" s="24"/>
      <c r="E175" s="24"/>
      <c r="F175" s="24"/>
    </row>
    <row r="176" spans="2:6">
      <c r="B176" s="24"/>
      <c r="E176" s="24"/>
    </row>
    <row r="177" spans="2:5">
      <c r="B177" s="24"/>
      <c r="E177" s="24"/>
    </row>
    <row r="178" spans="2:5">
      <c r="B178" s="24"/>
      <c r="E178" s="24"/>
    </row>
    <row r="179" spans="2:5">
      <c r="B179" s="24"/>
      <c r="E179" s="24"/>
    </row>
    <row r="180" spans="2:5">
      <c r="B180" s="24"/>
    </row>
    <row r="181" spans="2:5">
      <c r="B181" s="24"/>
    </row>
    <row r="219" spans="10:11">
      <c r="J219" s="25"/>
      <c r="K219" s="25"/>
    </row>
  </sheetData>
  <sheetProtection algorithmName="SHA-512" hashValue="ilbwyzzJj9sDAmdlWbWx+bvvc5+7olnYHwbnUQQNetsMvM60CsX1Zrjp5GuzPPKRpzTT6piL7tEMSF/s6Kd3yQ==" saltValue="h+JyJMYUAqCPV2Sh9yxOLQ==" spinCount="100000" sheet="1" objects="1" scenarios="1" pivotTables="0"/>
  <phoneticPr fontId="11" type="noConversion"/>
  <conditionalFormatting sqref="K12:K21 O12:O21 K24:K32 O24:O32 K35:K42 O35:O42 K45:K49 O45:O49">
    <cfRule type="expression" dxfId="132" priority="7">
      <formula>$D$29="1 Year"</formula>
    </cfRule>
  </conditionalFormatting>
  <conditionalFormatting sqref="L12:L21 P12:P21 L24:L32 P24:P32 L35:L42 P35:P42 L45:L49 P45:P49">
    <cfRule type="expression" dxfId="131" priority="3">
      <formula>$D$29="2 Years"</formula>
    </cfRule>
  </conditionalFormatting>
  <conditionalFormatting sqref="M12:M21 Q12:Q21 M24:M32 Q24:Q32 M35:M42 Q35:Q42 M45:M49 Q45:Q49">
    <cfRule type="expression" dxfId="130" priority="1">
      <formula>$D$29="3 Years"</formula>
    </cfRule>
  </conditionalFormatting>
  <dataValidations count="5">
    <dataValidation type="list" allowBlank="1" showInputMessage="1" showErrorMessage="1" errorTitle="Change data" error="You need to select (+) or (-) to indicate whether Internet Gateway needs to be protected." sqref="D16:D17" xr:uid="{00000000-0002-0000-0C00-000000000000}">
      <formula1>"+,-"</formula1>
    </dataValidation>
    <dataValidation type="list" allowBlank="1" showInputMessage="1" showErrorMessage="1" sqref="D31" xr:uid="{00000000-0002-0000-0C00-000001000000}">
      <formula1>"Excl.VAT,Incl.VAT"</formula1>
    </dataValidation>
    <dataValidation type="list" allowBlank="1" showInputMessage="1" showErrorMessage="1" sqref="D28" xr:uid="{00000000-0002-0000-0C00-000002000000}">
      <formula1>PSLicenseType</formula1>
    </dataValidation>
    <dataValidation type="list" allowBlank="1" showInputMessage="1" showErrorMessage="1" sqref="D29" xr:uid="{00000000-0002-0000-0C00-000003000000}">
      <formula1>PSTerm</formula1>
    </dataValidation>
    <dataValidation type="decimal" operator="notEqual" allowBlank="1" showInputMessage="1" showErrorMessage="1" sqref="S3" xr:uid="{00000000-0002-0000-0C00-000004000000}">
      <formula1>0</formula1>
    </dataValidation>
  </dataValidations>
  <pageMargins left="0.59055118110236227" right="0" top="0.59055118110236227" bottom="0.98425196850393704" header="0.51181102362204722" footer="0.51181102362204722"/>
  <pageSetup paperSize="9" orientation="landscape"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tabColor indexed="42"/>
  </sheetPr>
  <dimension ref="A1:Z30"/>
  <sheetViews>
    <sheetView showGridLines="0" showRowColHeaders="0" workbookViewId="0">
      <selection activeCell="D3" sqref="D3"/>
    </sheetView>
  </sheetViews>
  <sheetFormatPr defaultColWidth="9.15234375" defaultRowHeight="10.3"/>
  <cols>
    <col min="1" max="1" width="1.4609375" style="24" customWidth="1"/>
    <col min="2" max="2" width="8.53515625" style="26" hidden="1" customWidth="1"/>
    <col min="3" max="3" width="55.53515625" style="26" customWidth="1"/>
    <col min="4" max="6" width="3.53515625" style="26" customWidth="1"/>
    <col min="7" max="23" width="3.53515625" style="24" customWidth="1"/>
    <col min="24" max="25" width="3.4609375" style="24" customWidth="1"/>
    <col min="26" max="26" width="3.15234375" style="24" customWidth="1"/>
    <col min="27" max="16384" width="9.15234375" style="24"/>
  </cols>
  <sheetData>
    <row r="1" spans="1:26" s="1" customFormat="1" ht="7.5" customHeight="1">
      <c r="D1" s="2"/>
      <c r="E1" s="3"/>
      <c r="F1" s="3"/>
      <c r="G1" s="3"/>
      <c r="H1" s="3"/>
      <c r="I1" s="3"/>
      <c r="J1" s="3"/>
      <c r="K1" s="3"/>
      <c r="L1" s="3"/>
      <c r="M1" s="3"/>
      <c r="N1" s="3"/>
      <c r="O1" s="3"/>
      <c r="P1" s="3"/>
      <c r="Q1" s="3"/>
      <c r="R1" s="3"/>
      <c r="S1" s="3"/>
      <c r="T1" s="3"/>
      <c r="Z1" s="24"/>
    </row>
    <row r="2" spans="1:26" s="1" customFormat="1" ht="13.5" customHeight="1">
      <c r="A2" s="4"/>
      <c r="B2" s="41"/>
      <c r="C2" s="110"/>
      <c r="D2" s="110"/>
      <c r="E2" s="110"/>
      <c r="F2" s="110"/>
      <c r="G2" s="110"/>
      <c r="H2" s="110"/>
      <c r="I2" s="110"/>
      <c r="J2" s="110"/>
      <c r="K2" s="110"/>
      <c r="L2" s="110"/>
      <c r="M2" s="110"/>
      <c r="N2" s="110"/>
      <c r="O2" s="110"/>
      <c r="P2" s="110"/>
      <c r="Q2" s="110"/>
      <c r="R2" s="110"/>
      <c r="S2" s="110"/>
      <c r="T2" s="110"/>
      <c r="U2" s="110"/>
      <c r="V2" s="110"/>
      <c r="W2" s="110"/>
      <c r="X2" s="110"/>
      <c r="Y2" s="110"/>
      <c r="Z2" s="24"/>
    </row>
    <row r="3" spans="1:26" s="1" customFormat="1" ht="13.5" customHeight="1">
      <c r="A3" s="4"/>
      <c r="B3" s="41"/>
      <c r="C3" s="110"/>
      <c r="D3" s="110"/>
      <c r="E3" s="110"/>
      <c r="F3" s="110"/>
      <c r="G3" s="110"/>
      <c r="H3" s="110"/>
      <c r="I3" s="110"/>
      <c r="J3" s="110"/>
      <c r="K3" s="110"/>
      <c r="L3" s="110"/>
      <c r="M3" s="110"/>
      <c r="N3" s="110"/>
      <c r="O3" s="110"/>
      <c r="P3" s="110"/>
      <c r="Q3" s="110"/>
      <c r="R3" s="110"/>
      <c r="S3" s="110"/>
      <c r="T3" s="110"/>
      <c r="U3" s="110"/>
      <c r="V3" s="110"/>
      <c r="W3" s="110"/>
      <c r="X3" s="110"/>
      <c r="Y3" s="110"/>
      <c r="Z3" s="24"/>
    </row>
    <row r="4" spans="1:26" s="1" customFormat="1" ht="12.75" customHeight="1">
      <c r="A4" s="4"/>
      <c r="B4" s="41"/>
      <c r="C4" s="110"/>
      <c r="D4" s="110"/>
      <c r="E4" s="110"/>
      <c r="F4" s="110"/>
      <c r="G4" s="110"/>
      <c r="H4" s="110"/>
      <c r="I4" s="110"/>
      <c r="J4" s="110"/>
      <c r="K4" s="110"/>
      <c r="L4" s="110"/>
      <c r="M4" s="110"/>
      <c r="N4" s="110"/>
      <c r="O4" s="110"/>
      <c r="P4" s="110"/>
      <c r="Q4" s="110"/>
      <c r="R4" s="110"/>
      <c r="S4" s="110"/>
      <c r="T4" s="110"/>
      <c r="U4" s="110"/>
      <c r="V4" s="110"/>
      <c r="W4" s="110"/>
      <c r="X4" s="110"/>
      <c r="Y4" s="110"/>
      <c r="Z4" s="24"/>
    </row>
    <row r="5" spans="1:26" s="1" customFormat="1" ht="4.5" customHeight="1">
      <c r="A5" s="4"/>
      <c r="B5" s="4"/>
      <c r="C5" s="4"/>
      <c r="D5" s="4"/>
      <c r="E5" s="4"/>
      <c r="F5" s="4"/>
      <c r="G5" s="4"/>
      <c r="H5" s="4"/>
      <c r="I5" s="4"/>
      <c r="J5" s="4"/>
      <c r="K5" s="4"/>
      <c r="L5" s="4"/>
      <c r="M5" s="4"/>
      <c r="N5" s="4"/>
      <c r="O5" s="4"/>
      <c r="P5" s="4"/>
      <c r="Q5" s="4"/>
      <c r="R5" s="4"/>
      <c r="S5" s="4"/>
      <c r="T5" s="4"/>
      <c r="U5" s="4"/>
      <c r="V5" s="4"/>
      <c r="Z5" s="24"/>
    </row>
    <row r="6" spans="1:26" s="5" customFormat="1" ht="3.75" customHeight="1">
      <c r="B6" s="27"/>
      <c r="C6" s="27"/>
      <c r="D6" s="27"/>
      <c r="E6" s="27"/>
      <c r="F6" s="27"/>
      <c r="G6" s="27"/>
      <c r="H6" s="27"/>
      <c r="I6" s="27"/>
      <c r="J6" s="27"/>
      <c r="K6" s="27"/>
      <c r="L6" s="27"/>
      <c r="M6" s="27"/>
      <c r="N6" s="27"/>
      <c r="O6" s="27"/>
      <c r="P6" s="27"/>
      <c r="Q6" s="27"/>
      <c r="R6" s="27"/>
      <c r="S6" s="27"/>
      <c r="T6" s="27"/>
      <c r="U6" s="27"/>
      <c r="V6" s="27"/>
      <c r="W6" s="27"/>
      <c r="X6" s="27"/>
      <c r="Y6" s="27"/>
      <c r="Z6" s="24"/>
    </row>
    <row r="7" spans="1:26" s="5" customFormat="1" ht="10.5" customHeight="1">
      <c r="B7" s="29"/>
      <c r="C7" s="60" t="str">
        <f ca="1">CONCATENATE("Price List applicable for ",Data!A9,". Effective from ",Data!A11,". ")</f>
        <v xml:space="preserve">Price List applicable for Vietnam. Effective from July 1, 2026. </v>
      </c>
      <c r="D7" s="28"/>
      <c r="E7" s="28"/>
      <c r="F7" s="28"/>
      <c r="G7" s="28"/>
      <c r="H7" s="28"/>
      <c r="I7" s="28"/>
      <c r="J7" s="28"/>
      <c r="K7" s="28"/>
      <c r="L7" s="28"/>
      <c r="M7" s="28"/>
      <c r="N7" s="28"/>
      <c r="O7" s="28"/>
      <c r="P7" s="28"/>
      <c r="Q7" s="28"/>
      <c r="R7" s="28"/>
      <c r="S7" s="28"/>
      <c r="T7" s="28"/>
      <c r="U7" s="28"/>
      <c r="V7" s="28"/>
      <c r="W7" s="28"/>
      <c r="X7" s="28"/>
      <c r="Y7" s="28"/>
      <c r="Z7" s="24"/>
    </row>
    <row r="8" spans="1:26" s="5" customFormat="1" ht="10.5" customHeight="1">
      <c r="B8" s="29"/>
      <c r="C8" s="57" t="str">
        <f ca="1">CONCATENATE(Data!A5,". ",Data!A7)</f>
        <v>Kaspersky Lab. 39A/3 Leningradskoe Shosse Moscow, 125212. 0</v>
      </c>
      <c r="D8" s="28"/>
      <c r="E8" s="28"/>
      <c r="F8" s="28"/>
      <c r="G8" s="28"/>
      <c r="H8" s="28"/>
      <c r="I8" s="28"/>
      <c r="J8" s="28"/>
      <c r="K8" s="28"/>
      <c r="L8" s="28"/>
      <c r="M8" s="28"/>
      <c r="N8" s="28"/>
      <c r="O8" s="28"/>
      <c r="P8" s="28"/>
      <c r="Q8" s="28"/>
      <c r="R8" s="28"/>
      <c r="S8" s="28"/>
      <c r="T8" s="28"/>
      <c r="U8" s="28"/>
      <c r="V8" s="28"/>
      <c r="W8" s="28"/>
      <c r="X8" s="28"/>
      <c r="Y8" s="28"/>
      <c r="Z8" s="24"/>
    </row>
    <row r="9" spans="1:26">
      <c r="B9" s="198" t="s">
        <v>252</v>
      </c>
      <c r="C9" s="185"/>
      <c r="D9" s="192" t="s">
        <v>234</v>
      </c>
      <c r="E9" s="193"/>
      <c r="F9" s="193"/>
      <c r="G9" s="193"/>
      <c r="H9" s="193"/>
      <c r="I9" s="193"/>
      <c r="J9" s="193"/>
      <c r="K9" s="193"/>
      <c r="L9" s="193"/>
      <c r="M9" s="193"/>
      <c r="N9" s="193"/>
      <c r="O9" s="193"/>
      <c r="P9" s="193"/>
      <c r="Q9" s="193"/>
      <c r="R9" s="193"/>
      <c r="S9" s="193"/>
      <c r="T9" s="193"/>
      <c r="U9" s="193"/>
      <c r="V9" s="193"/>
      <c r="W9" s="193"/>
      <c r="X9" s="193"/>
      <c r="Y9" s="194"/>
    </row>
    <row r="10" spans="1:26" ht="237.45">
      <c r="B10" s="26" t="s">
        <v>119</v>
      </c>
      <c r="C10" s="24" t="s">
        <v>120</v>
      </c>
      <c r="D10" s="195" t="s">
        <v>246</v>
      </c>
      <c r="E10" s="196" t="s">
        <v>300</v>
      </c>
      <c r="F10" s="196" t="s">
        <v>365</v>
      </c>
      <c r="G10" s="196" t="s">
        <v>366</v>
      </c>
      <c r="H10" s="196" t="s">
        <v>595</v>
      </c>
      <c r="I10" s="196" t="s">
        <v>596</v>
      </c>
      <c r="J10" s="196" t="s">
        <v>597</v>
      </c>
      <c r="K10" s="196" t="s">
        <v>215</v>
      </c>
      <c r="L10" s="196" t="s">
        <v>297</v>
      </c>
      <c r="M10" s="196" t="s">
        <v>301</v>
      </c>
      <c r="N10" s="196" t="s">
        <v>363</v>
      </c>
      <c r="O10" s="196" t="s">
        <v>364</v>
      </c>
      <c r="P10" s="196" t="s">
        <v>126</v>
      </c>
      <c r="Q10" s="196" t="s">
        <v>410</v>
      </c>
      <c r="R10" s="196" t="s">
        <v>411</v>
      </c>
      <c r="S10" s="196" t="s">
        <v>269</v>
      </c>
      <c r="T10" s="196" t="s">
        <v>2</v>
      </c>
      <c r="U10" s="196" t="s">
        <v>127</v>
      </c>
      <c r="V10" s="196" t="s">
        <v>370</v>
      </c>
      <c r="W10" s="196" t="s">
        <v>368</v>
      </c>
      <c r="X10" s="202" t="s">
        <v>335</v>
      </c>
      <c r="Y10" s="197" t="s">
        <v>563</v>
      </c>
    </row>
    <row r="11" spans="1:26" ht="12.45">
      <c r="B11" s="24">
        <v>4155</v>
      </c>
      <c r="C11" s="187" t="s">
        <v>773</v>
      </c>
      <c r="D11" s="199"/>
      <c r="E11" s="199"/>
      <c r="F11" s="199"/>
      <c r="G11" s="199"/>
      <c r="H11" s="199"/>
      <c r="I11" s="199"/>
      <c r="J11" s="199"/>
      <c r="K11" s="199"/>
      <c r="L11" s="199"/>
      <c r="M11" s="199"/>
      <c r="N11" s="199"/>
      <c r="O11" s="199"/>
      <c r="P11" s="199"/>
      <c r="Q11" s="199"/>
      <c r="R11" s="199"/>
      <c r="S11" s="199"/>
      <c r="T11" s="199"/>
      <c r="U11" s="199"/>
      <c r="V11" s="199"/>
      <c r="W11" s="199"/>
      <c r="X11" s="203">
        <v>0</v>
      </c>
      <c r="Y11" s="199"/>
      <c r="Z11"/>
    </row>
    <row r="12" spans="1:26" ht="12.45">
      <c r="B12" s="188">
        <v>4221</v>
      </c>
      <c r="C12" s="187" t="s">
        <v>556</v>
      </c>
      <c r="D12" s="200"/>
      <c r="E12" s="200"/>
      <c r="F12" s="200"/>
      <c r="G12" s="200"/>
      <c r="H12" s="200">
        <v>0</v>
      </c>
      <c r="I12" s="200">
        <v>0</v>
      </c>
      <c r="J12" s="200">
        <v>0</v>
      </c>
      <c r="K12" s="200">
        <v>0</v>
      </c>
      <c r="L12" s="200">
        <v>0</v>
      </c>
      <c r="M12" s="200"/>
      <c r="N12" s="200"/>
      <c r="O12" s="200"/>
      <c r="P12" s="200"/>
      <c r="Q12" s="200"/>
      <c r="R12" s="200"/>
      <c r="S12" s="200"/>
      <c r="T12" s="200"/>
      <c r="U12" s="200"/>
      <c r="V12" s="200"/>
      <c r="W12" s="200"/>
      <c r="X12" s="204"/>
      <c r="Y12" s="200"/>
      <c r="Z12"/>
    </row>
    <row r="13" spans="1:26" ht="12.45">
      <c r="B13" s="188">
        <v>4253</v>
      </c>
      <c r="C13" s="187" t="s">
        <v>774</v>
      </c>
      <c r="D13" s="200"/>
      <c r="E13" s="200"/>
      <c r="F13" s="200"/>
      <c r="G13" s="200"/>
      <c r="H13" s="200"/>
      <c r="I13" s="200"/>
      <c r="J13" s="200"/>
      <c r="K13" s="200"/>
      <c r="L13" s="200"/>
      <c r="M13" s="200"/>
      <c r="N13" s="200"/>
      <c r="O13" s="200"/>
      <c r="P13" s="200"/>
      <c r="Q13" s="200"/>
      <c r="R13" s="200"/>
      <c r="S13" s="200"/>
      <c r="T13" s="200"/>
      <c r="U13" s="200"/>
      <c r="V13" s="200"/>
      <c r="W13" s="200"/>
      <c r="X13" s="204">
        <v>0</v>
      </c>
      <c r="Y13" s="200"/>
      <c r="Z13"/>
    </row>
    <row r="14" spans="1:26" ht="12.45">
      <c r="B14" s="188">
        <v>4255</v>
      </c>
      <c r="C14" s="187" t="s">
        <v>772</v>
      </c>
      <c r="D14" s="200"/>
      <c r="E14" s="200"/>
      <c r="F14" s="200"/>
      <c r="G14" s="200"/>
      <c r="H14" s="200"/>
      <c r="I14" s="200"/>
      <c r="J14" s="200"/>
      <c r="K14" s="200"/>
      <c r="L14" s="200"/>
      <c r="M14" s="200"/>
      <c r="N14" s="200"/>
      <c r="O14" s="200"/>
      <c r="P14" s="200"/>
      <c r="Q14" s="200"/>
      <c r="R14" s="200"/>
      <c r="S14" s="200"/>
      <c r="T14" s="200"/>
      <c r="U14" s="200"/>
      <c r="V14" s="200"/>
      <c r="W14" s="200"/>
      <c r="X14" s="204">
        <v>0</v>
      </c>
      <c r="Y14" s="200"/>
      <c r="Z14"/>
    </row>
    <row r="15" spans="1:26" ht="12.45">
      <c r="B15" s="188">
        <v>4313</v>
      </c>
      <c r="C15" s="187" t="s">
        <v>249</v>
      </c>
      <c r="D15" s="201"/>
      <c r="E15" s="201"/>
      <c r="F15" s="201"/>
      <c r="G15" s="201"/>
      <c r="H15" s="201"/>
      <c r="I15" s="201"/>
      <c r="J15" s="201"/>
      <c r="K15" s="201"/>
      <c r="L15" s="201"/>
      <c r="M15" s="201"/>
      <c r="N15" s="201"/>
      <c r="O15" s="201"/>
      <c r="P15" s="201"/>
      <c r="Q15" s="201">
        <v>0</v>
      </c>
      <c r="R15" s="201"/>
      <c r="S15" s="201"/>
      <c r="T15" s="201">
        <v>0</v>
      </c>
      <c r="U15" s="201"/>
      <c r="V15" s="201"/>
      <c r="W15" s="201"/>
      <c r="X15" s="204"/>
      <c r="Y15" s="201">
        <v>0</v>
      </c>
      <c r="Z15"/>
    </row>
    <row r="16" spans="1:26" ht="12.45">
      <c r="B16" s="188">
        <v>4413</v>
      </c>
      <c r="C16" s="187" t="s">
        <v>251</v>
      </c>
      <c r="D16" s="201"/>
      <c r="E16" s="201"/>
      <c r="F16" s="201"/>
      <c r="G16" s="201"/>
      <c r="H16" s="201"/>
      <c r="I16" s="201"/>
      <c r="J16" s="201"/>
      <c r="K16" s="201"/>
      <c r="L16" s="201"/>
      <c r="M16" s="201"/>
      <c r="N16" s="201"/>
      <c r="O16" s="201"/>
      <c r="P16" s="201"/>
      <c r="Q16" s="201"/>
      <c r="R16" s="201"/>
      <c r="S16" s="201"/>
      <c r="T16" s="201"/>
      <c r="U16" s="201">
        <v>0</v>
      </c>
      <c r="V16" s="201"/>
      <c r="W16" s="201"/>
      <c r="X16" s="204"/>
      <c r="Y16" s="201"/>
      <c r="Z16"/>
    </row>
    <row r="17" spans="2:26" ht="12.45">
      <c r="B17" s="188">
        <v>4553</v>
      </c>
      <c r="C17" s="187" t="s">
        <v>775</v>
      </c>
      <c r="D17" s="200"/>
      <c r="E17" s="200"/>
      <c r="F17" s="200"/>
      <c r="G17" s="200"/>
      <c r="H17" s="200"/>
      <c r="I17" s="200"/>
      <c r="J17" s="200"/>
      <c r="K17" s="200"/>
      <c r="L17" s="200"/>
      <c r="M17" s="200"/>
      <c r="N17" s="200"/>
      <c r="O17" s="200"/>
      <c r="P17" s="200"/>
      <c r="Q17" s="200"/>
      <c r="R17" s="200"/>
      <c r="S17" s="200"/>
      <c r="T17" s="200"/>
      <c r="U17" s="200"/>
      <c r="V17" s="200"/>
      <c r="W17" s="200"/>
      <c r="X17" s="204">
        <v>0</v>
      </c>
      <c r="Y17" s="200"/>
      <c r="Z17"/>
    </row>
    <row r="18" spans="2:26" ht="12.45">
      <c r="B18" s="188">
        <v>4554</v>
      </c>
      <c r="C18" s="187" t="s">
        <v>771</v>
      </c>
      <c r="D18" s="200"/>
      <c r="E18" s="200"/>
      <c r="F18" s="200"/>
      <c r="G18" s="200"/>
      <c r="H18" s="200"/>
      <c r="I18" s="200"/>
      <c r="J18" s="200"/>
      <c r="K18" s="200"/>
      <c r="L18" s="200"/>
      <c r="M18" s="200"/>
      <c r="N18" s="200"/>
      <c r="O18" s="200"/>
      <c r="P18" s="200"/>
      <c r="Q18" s="200"/>
      <c r="R18" s="200"/>
      <c r="S18" s="200"/>
      <c r="T18" s="200"/>
      <c r="U18" s="200"/>
      <c r="V18" s="200"/>
      <c r="W18" s="200"/>
      <c r="X18" s="204">
        <v>0</v>
      </c>
      <c r="Y18" s="200"/>
      <c r="Z18"/>
    </row>
    <row r="19" spans="2:26" ht="12.45">
      <c r="B19" s="188">
        <v>4713</v>
      </c>
      <c r="C19" s="187" t="s">
        <v>250</v>
      </c>
      <c r="D19" s="201"/>
      <c r="E19" s="201"/>
      <c r="F19" s="201"/>
      <c r="G19" s="201"/>
      <c r="H19" s="201"/>
      <c r="I19" s="201"/>
      <c r="J19" s="201"/>
      <c r="K19" s="201"/>
      <c r="L19" s="201"/>
      <c r="M19" s="201"/>
      <c r="N19" s="201"/>
      <c r="O19" s="201"/>
      <c r="P19" s="201"/>
      <c r="Q19" s="201"/>
      <c r="R19" s="201">
        <v>0</v>
      </c>
      <c r="S19" s="201"/>
      <c r="T19" s="201"/>
      <c r="U19" s="201"/>
      <c r="V19" s="201"/>
      <c r="W19" s="201"/>
      <c r="X19" s="204"/>
      <c r="Y19" s="201">
        <v>0</v>
      </c>
      <c r="Z19"/>
    </row>
    <row r="20" spans="2:26" ht="12.45">
      <c r="B20" s="188">
        <v>4863</v>
      </c>
      <c r="C20" s="187" t="s">
        <v>341</v>
      </c>
      <c r="D20" s="200">
        <v>0</v>
      </c>
      <c r="E20" s="200">
        <v>0</v>
      </c>
      <c r="F20" s="200">
        <v>0</v>
      </c>
      <c r="G20" s="200">
        <v>0</v>
      </c>
      <c r="H20" s="200">
        <v>0</v>
      </c>
      <c r="I20" s="200"/>
      <c r="J20" s="200"/>
      <c r="K20" s="200">
        <v>0</v>
      </c>
      <c r="L20" s="200"/>
      <c r="M20" s="200">
        <v>0</v>
      </c>
      <c r="N20" s="200">
        <v>0</v>
      </c>
      <c r="O20" s="200">
        <v>0</v>
      </c>
      <c r="P20" s="200">
        <v>0</v>
      </c>
      <c r="Q20" s="200"/>
      <c r="R20" s="200"/>
      <c r="S20" s="200">
        <v>0</v>
      </c>
      <c r="T20" s="200"/>
      <c r="U20" s="200"/>
      <c r="V20" s="200">
        <v>0</v>
      </c>
      <c r="W20" s="200"/>
      <c r="X20" s="204"/>
      <c r="Y20" s="200"/>
      <c r="Z20"/>
    </row>
    <row r="21" spans="2:26" ht="12.45">
      <c r="B21" s="188">
        <v>4867</v>
      </c>
      <c r="C21" s="187" t="s">
        <v>347</v>
      </c>
      <c r="D21" s="200">
        <v>0</v>
      </c>
      <c r="E21" s="200">
        <v>0</v>
      </c>
      <c r="F21" s="200">
        <v>0</v>
      </c>
      <c r="G21" s="200">
        <v>0</v>
      </c>
      <c r="H21" s="200">
        <v>0</v>
      </c>
      <c r="I21" s="200">
        <v>0</v>
      </c>
      <c r="J21" s="200"/>
      <c r="K21" s="200">
        <v>0</v>
      </c>
      <c r="L21" s="200"/>
      <c r="M21" s="200">
        <v>0</v>
      </c>
      <c r="N21" s="200">
        <v>0</v>
      </c>
      <c r="O21" s="200">
        <v>0</v>
      </c>
      <c r="P21" s="200">
        <v>0</v>
      </c>
      <c r="Q21" s="200"/>
      <c r="R21" s="200"/>
      <c r="S21" s="200">
        <v>0</v>
      </c>
      <c r="T21" s="200"/>
      <c r="U21" s="200"/>
      <c r="V21" s="200">
        <v>0</v>
      </c>
      <c r="W21" s="200">
        <v>0</v>
      </c>
      <c r="X21" s="204"/>
      <c r="Y21" s="200"/>
      <c r="Z21"/>
    </row>
    <row r="22" spans="2:26" ht="12.45">
      <c r="B22" s="188">
        <v>4869</v>
      </c>
      <c r="C22" s="187" t="s">
        <v>349</v>
      </c>
      <c r="D22" s="200">
        <v>0</v>
      </c>
      <c r="E22" s="200">
        <v>0</v>
      </c>
      <c r="F22" s="200">
        <v>0</v>
      </c>
      <c r="G22" s="200">
        <v>0</v>
      </c>
      <c r="H22" s="200">
        <v>0</v>
      </c>
      <c r="I22" s="200">
        <v>0</v>
      </c>
      <c r="J22" s="200"/>
      <c r="K22" s="200">
        <v>0</v>
      </c>
      <c r="L22" s="200"/>
      <c r="M22" s="200">
        <v>0</v>
      </c>
      <c r="N22" s="200">
        <v>0</v>
      </c>
      <c r="O22" s="200">
        <v>0</v>
      </c>
      <c r="P22" s="200">
        <v>0</v>
      </c>
      <c r="Q22" s="200">
        <v>0</v>
      </c>
      <c r="R22" s="200"/>
      <c r="S22" s="200">
        <v>0</v>
      </c>
      <c r="T22" s="200">
        <v>0</v>
      </c>
      <c r="U22" s="200">
        <v>0</v>
      </c>
      <c r="V22" s="200">
        <v>0</v>
      </c>
      <c r="W22" s="200">
        <v>0</v>
      </c>
      <c r="X22" s="204"/>
      <c r="Y22" s="200">
        <v>0</v>
      </c>
      <c r="Z22"/>
    </row>
    <row r="23" spans="2:26" ht="12.45">
      <c r="B23" s="188">
        <v>9121</v>
      </c>
      <c r="C23" s="189" t="s">
        <v>770</v>
      </c>
      <c r="D23" s="200"/>
      <c r="E23" s="200"/>
      <c r="F23" s="200"/>
      <c r="G23" s="200"/>
      <c r="H23" s="200"/>
      <c r="I23" s="200"/>
      <c r="J23" s="200"/>
      <c r="K23" s="200"/>
      <c r="L23" s="200"/>
      <c r="M23" s="200"/>
      <c r="N23" s="200"/>
      <c r="O23" s="200"/>
      <c r="P23" s="200"/>
      <c r="Q23" s="200"/>
      <c r="R23" s="200"/>
      <c r="S23" s="200"/>
      <c r="T23" s="200"/>
      <c r="U23" s="200"/>
      <c r="V23" s="200"/>
      <c r="W23" s="200">
        <v>0</v>
      </c>
      <c r="X23" s="204"/>
      <c r="Y23" s="200"/>
      <c r="Z23"/>
    </row>
    <row r="24" spans="2:26" ht="12.45">
      <c r="B24"/>
      <c r="C24"/>
      <c r="D24"/>
      <c r="E24"/>
      <c r="F24"/>
      <c r="G24"/>
      <c r="H24"/>
      <c r="I24"/>
      <c r="J24"/>
      <c r="K24"/>
      <c r="L24"/>
      <c r="M24"/>
      <c r="N24"/>
      <c r="O24"/>
      <c r="P24"/>
      <c r="Q24"/>
      <c r="R24"/>
      <c r="S24"/>
      <c r="T24"/>
      <c r="U24"/>
      <c r="V24"/>
      <c r="W24"/>
      <c r="X24"/>
      <c r="Y24"/>
      <c r="Z24"/>
    </row>
    <row r="25" spans="2:26" ht="12.45">
      <c r="B25"/>
      <c r="C25"/>
      <c r="D25"/>
      <c r="E25"/>
      <c r="F25"/>
      <c r="G25"/>
      <c r="H25"/>
      <c r="I25"/>
      <c r="J25"/>
      <c r="K25"/>
      <c r="L25"/>
      <c r="M25"/>
      <c r="N25"/>
      <c r="O25"/>
      <c r="P25"/>
      <c r="Q25"/>
      <c r="R25"/>
      <c r="S25"/>
      <c r="T25"/>
      <c r="U25"/>
      <c r="V25"/>
      <c r="W25"/>
      <c r="X25"/>
      <c r="Y25"/>
      <c r="Z25"/>
    </row>
    <row r="26" spans="2:26" ht="12.45">
      <c r="B26"/>
      <c r="C26"/>
      <c r="D26"/>
      <c r="E26"/>
      <c r="F26"/>
      <c r="G26"/>
      <c r="H26"/>
      <c r="I26"/>
      <c r="J26"/>
      <c r="K26"/>
      <c r="L26"/>
      <c r="M26"/>
      <c r="N26"/>
      <c r="O26"/>
      <c r="P26"/>
      <c r="Q26"/>
      <c r="R26"/>
      <c r="S26"/>
      <c r="T26"/>
      <c r="U26"/>
      <c r="V26"/>
      <c r="W26"/>
      <c r="X26"/>
      <c r="Y26"/>
      <c r="Z26"/>
    </row>
    <row r="27" spans="2:26" ht="12.45">
      <c r="B27"/>
      <c r="C27"/>
      <c r="D27"/>
      <c r="E27"/>
      <c r="F27"/>
      <c r="G27"/>
      <c r="H27"/>
      <c r="I27"/>
      <c r="J27"/>
      <c r="K27"/>
      <c r="L27"/>
      <c r="M27"/>
      <c r="N27"/>
      <c r="O27"/>
      <c r="P27"/>
      <c r="Q27"/>
      <c r="R27"/>
      <c r="S27"/>
      <c r="T27"/>
      <c r="U27"/>
      <c r="V27"/>
      <c r="W27"/>
      <c r="X27"/>
      <c r="Y27"/>
      <c r="Z27"/>
    </row>
    <row r="28" spans="2:26" ht="12.45">
      <c r="B28"/>
      <c r="C28"/>
      <c r="D28"/>
      <c r="E28"/>
      <c r="F28"/>
      <c r="G28"/>
      <c r="H28"/>
      <c r="I28"/>
      <c r="J28"/>
      <c r="K28"/>
      <c r="L28"/>
      <c r="M28"/>
      <c r="N28"/>
      <c r="O28"/>
      <c r="P28"/>
      <c r="Q28"/>
      <c r="R28"/>
      <c r="S28"/>
      <c r="T28"/>
      <c r="U28"/>
      <c r="V28"/>
      <c r="W28"/>
      <c r="X28"/>
      <c r="Y28"/>
      <c r="Z28"/>
    </row>
    <row r="29" spans="2:26" ht="12.45">
      <c r="B29"/>
      <c r="C29"/>
      <c r="D29"/>
      <c r="E29"/>
      <c r="F29"/>
      <c r="G29"/>
      <c r="H29"/>
      <c r="I29"/>
      <c r="J29"/>
      <c r="K29"/>
      <c r="L29"/>
      <c r="M29"/>
      <c r="N29"/>
      <c r="O29"/>
      <c r="P29"/>
      <c r="Q29"/>
      <c r="R29"/>
      <c r="S29"/>
      <c r="T29"/>
      <c r="U29"/>
      <c r="V29"/>
      <c r="W29"/>
      <c r="X29"/>
      <c r="Y29"/>
      <c r="Z29"/>
    </row>
    <row r="30" spans="2:26" ht="12.45">
      <c r="B30"/>
      <c r="C30"/>
      <c r="D30"/>
      <c r="E30"/>
      <c r="F30"/>
      <c r="G30"/>
      <c r="H30"/>
      <c r="I30"/>
      <c r="J30"/>
      <c r="K30"/>
      <c r="L30"/>
      <c r="M30"/>
      <c r="N30"/>
      <c r="O30"/>
      <c r="P30"/>
      <c r="Q30"/>
      <c r="R30"/>
      <c r="S30"/>
      <c r="T30"/>
      <c r="U30"/>
      <c r="V30"/>
      <c r="W30"/>
      <c r="X30"/>
      <c r="Y30"/>
      <c r="Z30"/>
    </row>
  </sheetData>
  <sheetProtection algorithmName="SHA-512" hashValue="Thq20tXeKm34IQXf+WMx49/Q+8k2pBvC1Px/hUS2n9IJY6ANCX6aFkWFVUb0Qqv7MrBp5i5ME2JMf0VHqx6Q3Q==" saltValue="gDghEykWBOC13DoZjGRERQ==" spinCount="100000" sheet="1" objects="1" scenarios="1" pivotTables="0"/>
  <phoneticPr fontId="11" type="noConversion"/>
  <conditionalFormatting sqref="B11:B27">
    <cfRule type="expression" dxfId="296" priority="57" stopIfTrue="1">
      <formula>RIGHT($B11,1)="0"</formula>
    </cfRule>
    <cfRule type="expression" dxfId="295" priority="58" stopIfTrue="1">
      <formula>B11&lt;&gt;""</formula>
    </cfRule>
    <cfRule type="expression" dxfId="294" priority="59" stopIfTrue="1">
      <formula>$I11&lt;&gt;""</formula>
    </cfRule>
  </conditionalFormatting>
  <conditionalFormatting sqref="C11:C27">
    <cfRule type="expression" dxfId="293" priority="60" stopIfTrue="1">
      <formula>RIGHT($B11,1)="0"</formula>
    </cfRule>
    <cfRule type="expression" dxfId="292" priority="61" stopIfTrue="1">
      <formula>C11&lt;&gt;""</formula>
    </cfRule>
    <cfRule type="expression" dxfId="291" priority="62" stopIfTrue="1">
      <formula>$I11&lt;&gt;""</formula>
    </cfRule>
  </conditionalFormatting>
  <conditionalFormatting sqref="C10:L10 N10:Y10">
    <cfRule type="expression" dxfId="290" priority="66" stopIfTrue="1">
      <formula>TRUE</formula>
    </cfRule>
  </conditionalFormatting>
  <conditionalFormatting sqref="C9:L9 N9:Y9">
    <cfRule type="expression" dxfId="289" priority="67" stopIfTrue="1">
      <formula>TRUE</formula>
    </cfRule>
  </conditionalFormatting>
  <conditionalFormatting pivot="1" sqref="D11:G23">
    <cfRule type="expression" dxfId="288" priority="54" stopIfTrue="1">
      <formula>AND($C11&lt;&gt;"",D11&lt;&gt;"")</formula>
    </cfRule>
  </conditionalFormatting>
  <conditionalFormatting pivot="1" sqref="D11:G23">
    <cfRule type="expression" dxfId="287" priority="51" stopIfTrue="1">
      <formula>OR($C11="",D11="")</formula>
    </cfRule>
  </conditionalFormatting>
  <conditionalFormatting sqref="C28:C30">
    <cfRule type="expression" dxfId="286" priority="41" stopIfTrue="1">
      <formula>RIGHT($B28,1)="0"</formula>
    </cfRule>
    <cfRule type="expression" dxfId="285" priority="42" stopIfTrue="1">
      <formula>C28&lt;&gt;""</formula>
    </cfRule>
    <cfRule type="expression" dxfId="284" priority="43" stopIfTrue="1">
      <formula>$I28&lt;&gt;""</formula>
    </cfRule>
  </conditionalFormatting>
  <conditionalFormatting pivot="1" sqref="D11:G23">
    <cfRule type="expression" dxfId="283" priority="40" stopIfTrue="1">
      <formula>AND($C11&lt;&gt;"",D11&lt;&gt;"")</formula>
    </cfRule>
  </conditionalFormatting>
  <conditionalFormatting pivot="1" sqref="D11:G23">
    <cfRule type="expression" dxfId="282" priority="39" stopIfTrue="1">
      <formula>OR($C11="",D11="")</formula>
    </cfRule>
  </conditionalFormatting>
  <conditionalFormatting sqref="M10">
    <cfRule type="expression" dxfId="281" priority="27" stopIfTrue="1">
      <formula>TRUE</formula>
    </cfRule>
  </conditionalFormatting>
  <conditionalFormatting sqref="M9">
    <cfRule type="expression" dxfId="280" priority="28" stopIfTrue="1">
      <formula>TRUE</formula>
    </cfRule>
  </conditionalFormatting>
  <conditionalFormatting pivot="1" sqref="H11:Y23">
    <cfRule type="expression" dxfId="279" priority="4" stopIfTrue="1">
      <formula>AND($C11&lt;&gt;"",H11&lt;&gt;"")</formula>
    </cfRule>
  </conditionalFormatting>
  <conditionalFormatting pivot="1" sqref="H11:Y23">
    <cfRule type="expression" dxfId="278" priority="3" stopIfTrue="1">
      <formula>OR($C11="",H11="")</formula>
    </cfRule>
  </conditionalFormatting>
  <conditionalFormatting pivot="1" sqref="H11:Y23">
    <cfRule type="expression" dxfId="277" priority="2" stopIfTrue="1">
      <formula>AND($C11&lt;&gt;"",H11&lt;&gt;"")</formula>
    </cfRule>
  </conditionalFormatting>
  <conditionalFormatting pivot="1" sqref="H11:Y23">
    <cfRule type="expression" dxfId="276" priority="1" stopIfTrue="1">
      <formula>OR($C11="",H11="")</formula>
    </cfRule>
  </conditionalFormatting>
  <pageMargins left="0.39370078740157483" right="0.39370078740157483" top="0.59055118110236227" bottom="0.19685039370078741" header="0" footer="0.51181102362204722"/>
  <pageSetup paperSize="9" orientation="landscape"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tabColor indexed="42"/>
  </sheetPr>
  <dimension ref="A1:F106"/>
  <sheetViews>
    <sheetView showGridLines="0" showRowColHeaders="0" workbookViewId="0">
      <selection activeCell="D3" sqref="D3"/>
    </sheetView>
  </sheetViews>
  <sheetFormatPr defaultColWidth="9.15234375" defaultRowHeight="10.3"/>
  <cols>
    <col min="1" max="1" width="1.4609375" style="24" customWidth="1"/>
    <col min="2" max="2" width="8.53515625" style="26" hidden="1" customWidth="1"/>
    <col min="3" max="3" width="49.84375" style="26" customWidth="1"/>
    <col min="4" max="4" width="15.15234375" style="26" hidden="1" customWidth="1"/>
    <col min="5" max="5" width="46.53515625" style="26" bestFit="1" customWidth="1"/>
    <col min="6" max="6" width="15.15234375" style="26" hidden="1" customWidth="1"/>
    <col min="7" max="16384" width="9.15234375" style="24"/>
  </cols>
  <sheetData>
    <row r="1" spans="1:6" s="1" customFormat="1" ht="7.5" customHeight="1">
      <c r="D1" s="2"/>
      <c r="E1" s="2"/>
      <c r="F1" s="2"/>
    </row>
    <row r="2" spans="1:6" s="1" customFormat="1" ht="13.5" customHeight="1">
      <c r="A2" s="4"/>
      <c r="B2" s="41"/>
      <c r="C2" s="110"/>
      <c r="D2" s="110"/>
      <c r="E2" s="110"/>
      <c r="F2" s="41"/>
    </row>
    <row r="3" spans="1:6" s="1" customFormat="1" ht="13.5" customHeight="1">
      <c r="A3" s="4"/>
      <c r="B3" s="41"/>
      <c r="C3" s="110"/>
      <c r="D3" s="110"/>
      <c r="E3" s="110"/>
      <c r="F3" s="41"/>
    </row>
    <row r="4" spans="1:6" s="1" customFormat="1" ht="12.75" customHeight="1">
      <c r="A4" s="4"/>
      <c r="B4" s="41"/>
      <c r="C4" s="110"/>
      <c r="D4" s="110"/>
      <c r="E4" s="110"/>
      <c r="F4" s="41"/>
    </row>
    <row r="5" spans="1:6" s="1" customFormat="1" ht="4.5" customHeight="1">
      <c r="A5" s="4"/>
      <c r="B5" s="4"/>
      <c r="C5" s="4"/>
      <c r="D5" s="4"/>
      <c r="E5" s="4"/>
      <c r="F5" s="4"/>
    </row>
    <row r="6" spans="1:6" s="5" customFormat="1" ht="3.75" customHeight="1">
      <c r="B6" s="27"/>
      <c r="C6" s="27"/>
      <c r="D6" s="27"/>
      <c r="E6" s="27"/>
      <c r="F6" s="27"/>
    </row>
    <row r="7" spans="1:6" s="5" customFormat="1" ht="10.5" customHeight="1">
      <c r="B7" s="29"/>
      <c r="C7" s="60" t="str">
        <f ca="1">CONCATENATE("Price List applicable for ",Data!A9,". Effective from ",Data!A11,". ")</f>
        <v xml:space="preserve">Price List applicable for Vietnam. Effective from July 1, 2026. </v>
      </c>
      <c r="D7" s="28"/>
      <c r="E7" s="28"/>
      <c r="F7" s="28"/>
    </row>
    <row r="8" spans="1:6" s="5" customFormat="1" ht="10.5" customHeight="1">
      <c r="B8" s="29"/>
      <c r="C8" s="57" t="str">
        <f ca="1">CONCATENATE(Data!A5,". ",Data!A7)</f>
        <v>Kaspersky Lab. 39A/3 Leningradskoe Shosse Moscow, 125212. 0</v>
      </c>
      <c r="D8" s="28"/>
      <c r="E8" s="28"/>
      <c r="F8" s="28"/>
    </row>
    <row r="9" spans="1:6">
      <c r="B9" s="198" t="s">
        <v>252</v>
      </c>
      <c r="C9" s="185"/>
      <c r="D9" s="185"/>
      <c r="E9" s="185"/>
      <c r="F9" s="217"/>
    </row>
    <row r="10" spans="1:6">
      <c r="B10" s="26" t="s">
        <v>119</v>
      </c>
      <c r="C10" s="24" t="s">
        <v>120</v>
      </c>
      <c r="D10" s="206" t="s">
        <v>118</v>
      </c>
      <c r="E10" s="213" t="s">
        <v>234</v>
      </c>
      <c r="F10" s="212" t="s">
        <v>802</v>
      </c>
    </row>
    <row r="11" spans="1:6">
      <c r="B11" s="24">
        <v>4155</v>
      </c>
      <c r="C11" s="187" t="s">
        <v>773</v>
      </c>
      <c r="D11" s="187" t="s">
        <v>25</v>
      </c>
      <c r="E11" s="192" t="s">
        <v>335</v>
      </c>
      <c r="F11" s="215">
        <v>0</v>
      </c>
    </row>
    <row r="12" spans="1:6">
      <c r="B12" s="188">
        <v>4221</v>
      </c>
      <c r="C12" s="187" t="s">
        <v>556</v>
      </c>
      <c r="D12" s="187" t="s">
        <v>247</v>
      </c>
      <c r="E12" s="187" t="s">
        <v>595</v>
      </c>
      <c r="F12" s="216">
        <v>0</v>
      </c>
    </row>
    <row r="13" spans="1:6">
      <c r="B13" s="184"/>
      <c r="C13" s="190"/>
      <c r="D13" s="190"/>
      <c r="E13" s="192" t="s">
        <v>596</v>
      </c>
      <c r="F13" s="215">
        <v>0</v>
      </c>
    </row>
    <row r="14" spans="1:6">
      <c r="B14" s="184"/>
      <c r="C14" s="190"/>
      <c r="D14" s="190"/>
      <c r="E14" s="192" t="s">
        <v>597</v>
      </c>
      <c r="F14" s="215">
        <v>0</v>
      </c>
    </row>
    <row r="15" spans="1:6">
      <c r="B15" s="184"/>
      <c r="C15" s="190"/>
      <c r="D15" s="190"/>
      <c r="E15" s="192" t="s">
        <v>215</v>
      </c>
      <c r="F15" s="215">
        <v>0</v>
      </c>
    </row>
    <row r="16" spans="1:6">
      <c r="B16" s="184"/>
      <c r="C16" s="190"/>
      <c r="D16" s="190"/>
      <c r="E16" s="192" t="s">
        <v>297</v>
      </c>
      <c r="F16" s="215">
        <v>0</v>
      </c>
    </row>
    <row r="17" spans="2:6">
      <c r="B17" s="188">
        <v>4253</v>
      </c>
      <c r="C17" s="187" t="s">
        <v>774</v>
      </c>
      <c r="D17" s="187" t="s">
        <v>25</v>
      </c>
      <c r="E17" s="187" t="s">
        <v>335</v>
      </c>
      <c r="F17" s="216">
        <v>0</v>
      </c>
    </row>
    <row r="18" spans="2:6">
      <c r="B18" s="188">
        <v>4255</v>
      </c>
      <c r="C18" s="187" t="s">
        <v>772</v>
      </c>
      <c r="D18" s="187" t="s">
        <v>25</v>
      </c>
      <c r="E18" s="187" t="s">
        <v>335</v>
      </c>
      <c r="F18" s="216">
        <v>0</v>
      </c>
    </row>
    <row r="19" spans="2:6">
      <c r="B19" s="188">
        <v>4313</v>
      </c>
      <c r="C19" s="187" t="s">
        <v>249</v>
      </c>
      <c r="D19" s="187" t="s">
        <v>248</v>
      </c>
      <c r="E19" s="187" t="s">
        <v>410</v>
      </c>
      <c r="F19" s="216">
        <v>0</v>
      </c>
    </row>
    <row r="20" spans="2:6">
      <c r="B20" s="184"/>
      <c r="C20" s="190"/>
      <c r="D20" s="190"/>
      <c r="E20" s="192" t="s">
        <v>2</v>
      </c>
      <c r="F20" s="215">
        <v>0</v>
      </c>
    </row>
    <row r="21" spans="2:6">
      <c r="B21" s="184"/>
      <c r="C21" s="190"/>
      <c r="D21" s="190"/>
      <c r="E21" s="192" t="s">
        <v>563</v>
      </c>
      <c r="F21" s="215">
        <v>0</v>
      </c>
    </row>
    <row r="22" spans="2:6">
      <c r="B22" s="188">
        <v>4413</v>
      </c>
      <c r="C22" s="187" t="s">
        <v>251</v>
      </c>
      <c r="D22" s="187" t="s">
        <v>248</v>
      </c>
      <c r="E22" s="214" t="s">
        <v>127</v>
      </c>
      <c r="F22" s="216">
        <v>0</v>
      </c>
    </row>
    <row r="23" spans="2:6">
      <c r="B23" s="188">
        <v>4553</v>
      </c>
      <c r="C23" s="187" t="s">
        <v>775</v>
      </c>
      <c r="D23" s="187" t="s">
        <v>25</v>
      </c>
      <c r="E23" s="187" t="s">
        <v>335</v>
      </c>
      <c r="F23" s="216">
        <v>0</v>
      </c>
    </row>
    <row r="24" spans="2:6">
      <c r="B24" s="188">
        <v>4554</v>
      </c>
      <c r="C24" s="187" t="s">
        <v>771</v>
      </c>
      <c r="D24" s="187" t="s">
        <v>25</v>
      </c>
      <c r="E24" s="187" t="s">
        <v>335</v>
      </c>
      <c r="F24" s="216">
        <v>0</v>
      </c>
    </row>
    <row r="25" spans="2:6">
      <c r="B25" s="188">
        <v>4713</v>
      </c>
      <c r="C25" s="187" t="s">
        <v>250</v>
      </c>
      <c r="D25" s="187" t="s">
        <v>248</v>
      </c>
      <c r="E25" s="187" t="s">
        <v>411</v>
      </c>
      <c r="F25" s="216">
        <v>0</v>
      </c>
    </row>
    <row r="26" spans="2:6">
      <c r="B26" s="184"/>
      <c r="C26" s="190"/>
      <c r="D26" s="190"/>
      <c r="E26" s="192" t="s">
        <v>563</v>
      </c>
      <c r="F26" s="215">
        <v>0</v>
      </c>
    </row>
    <row r="27" spans="2:6">
      <c r="B27" s="188">
        <v>4863</v>
      </c>
      <c r="C27" s="187" t="s">
        <v>341</v>
      </c>
      <c r="D27" s="187" t="s">
        <v>245</v>
      </c>
      <c r="E27" s="187" t="s">
        <v>246</v>
      </c>
      <c r="F27" s="216">
        <v>0</v>
      </c>
    </row>
    <row r="28" spans="2:6">
      <c r="B28" s="184"/>
      <c r="C28" s="190"/>
      <c r="D28" s="190"/>
      <c r="E28" s="192" t="s">
        <v>300</v>
      </c>
      <c r="F28" s="215">
        <v>0</v>
      </c>
    </row>
    <row r="29" spans="2:6">
      <c r="B29" s="184"/>
      <c r="C29" s="190"/>
      <c r="D29" s="190"/>
      <c r="E29" s="192" t="s">
        <v>365</v>
      </c>
      <c r="F29" s="215">
        <v>0</v>
      </c>
    </row>
    <row r="30" spans="2:6">
      <c r="B30" s="184"/>
      <c r="C30" s="190"/>
      <c r="D30" s="190"/>
      <c r="E30" s="192" t="s">
        <v>366</v>
      </c>
      <c r="F30" s="215">
        <v>0</v>
      </c>
    </row>
    <row r="31" spans="2:6">
      <c r="B31" s="184"/>
      <c r="C31" s="190"/>
      <c r="D31" s="190"/>
      <c r="E31" s="192" t="s">
        <v>595</v>
      </c>
      <c r="F31" s="215">
        <v>0</v>
      </c>
    </row>
    <row r="32" spans="2:6">
      <c r="B32" s="184"/>
      <c r="C32" s="190"/>
      <c r="D32" s="190"/>
      <c r="E32" s="192" t="s">
        <v>215</v>
      </c>
      <c r="F32" s="215">
        <v>0</v>
      </c>
    </row>
    <row r="33" spans="2:6">
      <c r="B33" s="184"/>
      <c r="C33" s="190"/>
      <c r="D33" s="190"/>
      <c r="E33" s="192" t="s">
        <v>301</v>
      </c>
      <c r="F33" s="215">
        <v>0</v>
      </c>
    </row>
    <row r="34" spans="2:6">
      <c r="B34" s="184"/>
      <c r="C34" s="190"/>
      <c r="D34" s="190"/>
      <c r="E34" s="192" t="s">
        <v>363</v>
      </c>
      <c r="F34" s="215">
        <v>0</v>
      </c>
    </row>
    <row r="35" spans="2:6">
      <c r="B35" s="184"/>
      <c r="C35" s="190"/>
      <c r="D35" s="190"/>
      <c r="E35" s="192" t="s">
        <v>364</v>
      </c>
      <c r="F35" s="215">
        <v>0</v>
      </c>
    </row>
    <row r="36" spans="2:6">
      <c r="B36" s="184"/>
      <c r="C36" s="190"/>
      <c r="D36" s="190"/>
      <c r="E36" s="192" t="s">
        <v>126</v>
      </c>
      <c r="F36" s="215">
        <v>0</v>
      </c>
    </row>
    <row r="37" spans="2:6">
      <c r="B37" s="184"/>
      <c r="C37" s="190"/>
      <c r="D37" s="190"/>
      <c r="E37" s="192" t="s">
        <v>269</v>
      </c>
      <c r="F37" s="215">
        <v>0</v>
      </c>
    </row>
    <row r="38" spans="2:6">
      <c r="B38" s="184"/>
      <c r="C38" s="190"/>
      <c r="D38" s="190"/>
      <c r="E38" s="192" t="s">
        <v>370</v>
      </c>
      <c r="F38" s="215">
        <v>0</v>
      </c>
    </row>
    <row r="39" spans="2:6">
      <c r="B39" s="188">
        <v>4867</v>
      </c>
      <c r="C39" s="187" t="s">
        <v>347</v>
      </c>
      <c r="D39" s="187" t="s">
        <v>245</v>
      </c>
      <c r="E39" s="187" t="s">
        <v>246</v>
      </c>
      <c r="F39" s="216">
        <v>0</v>
      </c>
    </row>
    <row r="40" spans="2:6">
      <c r="B40" s="184"/>
      <c r="C40" s="190"/>
      <c r="D40" s="190"/>
      <c r="E40" s="192" t="s">
        <v>300</v>
      </c>
      <c r="F40" s="215">
        <v>0</v>
      </c>
    </row>
    <row r="41" spans="2:6">
      <c r="B41" s="184"/>
      <c r="C41" s="190"/>
      <c r="D41" s="190"/>
      <c r="E41" s="192" t="s">
        <v>365</v>
      </c>
      <c r="F41" s="215">
        <v>0</v>
      </c>
    </row>
    <row r="42" spans="2:6">
      <c r="B42" s="184"/>
      <c r="C42" s="190"/>
      <c r="D42" s="190"/>
      <c r="E42" s="192" t="s">
        <v>366</v>
      </c>
      <c r="F42" s="215">
        <v>0</v>
      </c>
    </row>
    <row r="43" spans="2:6">
      <c r="B43" s="184"/>
      <c r="C43" s="190"/>
      <c r="D43" s="190"/>
      <c r="E43" s="192" t="s">
        <v>595</v>
      </c>
      <c r="F43" s="215">
        <v>0</v>
      </c>
    </row>
    <row r="44" spans="2:6">
      <c r="B44" s="184"/>
      <c r="C44" s="190"/>
      <c r="D44" s="190"/>
      <c r="E44" s="192" t="s">
        <v>596</v>
      </c>
      <c r="F44" s="215">
        <v>0</v>
      </c>
    </row>
    <row r="45" spans="2:6">
      <c r="B45" s="184"/>
      <c r="C45" s="190"/>
      <c r="D45" s="190"/>
      <c r="E45" s="192" t="s">
        <v>215</v>
      </c>
      <c r="F45" s="215">
        <v>0</v>
      </c>
    </row>
    <row r="46" spans="2:6">
      <c r="B46" s="184"/>
      <c r="C46" s="190"/>
      <c r="D46" s="190"/>
      <c r="E46" s="192" t="s">
        <v>301</v>
      </c>
      <c r="F46" s="215">
        <v>0</v>
      </c>
    </row>
    <row r="47" spans="2:6">
      <c r="B47" s="184"/>
      <c r="C47" s="190"/>
      <c r="D47" s="190"/>
      <c r="E47" s="192" t="s">
        <v>363</v>
      </c>
      <c r="F47" s="215">
        <v>0</v>
      </c>
    </row>
    <row r="48" spans="2:6">
      <c r="B48" s="184"/>
      <c r="C48" s="190"/>
      <c r="D48" s="190"/>
      <c r="E48" s="192" t="s">
        <v>364</v>
      </c>
      <c r="F48" s="215">
        <v>0</v>
      </c>
    </row>
    <row r="49" spans="2:6">
      <c r="B49" s="184"/>
      <c r="C49" s="190"/>
      <c r="D49" s="190"/>
      <c r="E49" s="192" t="s">
        <v>126</v>
      </c>
      <c r="F49" s="215">
        <v>0</v>
      </c>
    </row>
    <row r="50" spans="2:6">
      <c r="B50" s="184"/>
      <c r="C50" s="190"/>
      <c r="D50" s="190"/>
      <c r="E50" s="192" t="s">
        <v>269</v>
      </c>
      <c r="F50" s="215">
        <v>0</v>
      </c>
    </row>
    <row r="51" spans="2:6">
      <c r="B51" s="184"/>
      <c r="C51" s="190"/>
      <c r="D51" s="190"/>
      <c r="E51" s="192" t="s">
        <v>370</v>
      </c>
      <c r="F51" s="215">
        <v>0</v>
      </c>
    </row>
    <row r="52" spans="2:6">
      <c r="B52" s="184"/>
      <c r="C52" s="190"/>
      <c r="D52" s="190"/>
      <c r="E52" s="192" t="s">
        <v>368</v>
      </c>
      <c r="F52" s="215">
        <v>0</v>
      </c>
    </row>
    <row r="53" spans="2:6">
      <c r="B53" s="188">
        <v>4869</v>
      </c>
      <c r="C53" s="187" t="s">
        <v>349</v>
      </c>
      <c r="D53" s="187" t="s">
        <v>245</v>
      </c>
      <c r="E53" s="187" t="s">
        <v>246</v>
      </c>
      <c r="F53" s="216">
        <v>0</v>
      </c>
    </row>
    <row r="54" spans="2:6">
      <c r="B54" s="184"/>
      <c r="C54" s="190"/>
      <c r="D54" s="190"/>
      <c r="E54" s="192" t="s">
        <v>300</v>
      </c>
      <c r="F54" s="215">
        <v>0</v>
      </c>
    </row>
    <row r="55" spans="2:6">
      <c r="B55" s="184"/>
      <c r="C55" s="190"/>
      <c r="D55" s="190"/>
      <c r="E55" s="192" t="s">
        <v>365</v>
      </c>
      <c r="F55" s="215">
        <v>0</v>
      </c>
    </row>
    <row r="56" spans="2:6">
      <c r="B56" s="184"/>
      <c r="C56" s="190"/>
      <c r="D56" s="190"/>
      <c r="E56" s="192" t="s">
        <v>366</v>
      </c>
      <c r="F56" s="215">
        <v>0</v>
      </c>
    </row>
    <row r="57" spans="2:6">
      <c r="B57" s="184"/>
      <c r="C57" s="190"/>
      <c r="D57" s="190"/>
      <c r="E57" s="192" t="s">
        <v>595</v>
      </c>
      <c r="F57" s="215">
        <v>0</v>
      </c>
    </row>
    <row r="58" spans="2:6">
      <c r="B58" s="184"/>
      <c r="C58" s="190"/>
      <c r="D58" s="190"/>
      <c r="E58" s="192" t="s">
        <v>596</v>
      </c>
      <c r="F58" s="215">
        <v>0</v>
      </c>
    </row>
    <row r="59" spans="2:6">
      <c r="B59" s="184"/>
      <c r="C59" s="190"/>
      <c r="D59" s="190"/>
      <c r="E59" s="192" t="s">
        <v>215</v>
      </c>
      <c r="F59" s="215">
        <v>0</v>
      </c>
    </row>
    <row r="60" spans="2:6">
      <c r="B60" s="184"/>
      <c r="C60" s="190"/>
      <c r="D60" s="190"/>
      <c r="E60" s="192" t="s">
        <v>301</v>
      </c>
      <c r="F60" s="215">
        <v>0</v>
      </c>
    </row>
    <row r="61" spans="2:6">
      <c r="B61" s="184"/>
      <c r="C61" s="190"/>
      <c r="D61" s="190"/>
      <c r="E61" s="192" t="s">
        <v>363</v>
      </c>
      <c r="F61" s="215">
        <v>0</v>
      </c>
    </row>
    <row r="62" spans="2:6">
      <c r="B62" s="184"/>
      <c r="C62" s="190"/>
      <c r="D62" s="190"/>
      <c r="E62" s="192" t="s">
        <v>364</v>
      </c>
      <c r="F62" s="215">
        <v>0</v>
      </c>
    </row>
    <row r="63" spans="2:6">
      <c r="B63" s="184"/>
      <c r="C63" s="190"/>
      <c r="D63" s="190"/>
      <c r="E63" s="192" t="s">
        <v>126</v>
      </c>
      <c r="F63" s="215">
        <v>0</v>
      </c>
    </row>
    <row r="64" spans="2:6">
      <c r="B64" s="184"/>
      <c r="C64" s="190"/>
      <c r="D64" s="190"/>
      <c r="E64" s="192" t="s">
        <v>410</v>
      </c>
      <c r="F64" s="215">
        <v>0</v>
      </c>
    </row>
    <row r="65" spans="2:6">
      <c r="B65" s="184"/>
      <c r="C65" s="190"/>
      <c r="D65" s="190"/>
      <c r="E65" s="192" t="s">
        <v>269</v>
      </c>
      <c r="F65" s="215">
        <v>0</v>
      </c>
    </row>
    <row r="66" spans="2:6">
      <c r="B66" s="184"/>
      <c r="C66" s="190"/>
      <c r="D66" s="190"/>
      <c r="E66" s="192" t="s">
        <v>2</v>
      </c>
      <c r="F66" s="215">
        <v>0</v>
      </c>
    </row>
    <row r="67" spans="2:6">
      <c r="B67" s="184"/>
      <c r="C67" s="190"/>
      <c r="D67" s="190"/>
      <c r="E67" s="192" t="s">
        <v>127</v>
      </c>
      <c r="F67" s="215">
        <v>0</v>
      </c>
    </row>
    <row r="68" spans="2:6">
      <c r="B68" s="184"/>
      <c r="C68" s="190"/>
      <c r="D68" s="190"/>
      <c r="E68" s="192" t="s">
        <v>370</v>
      </c>
      <c r="F68" s="215">
        <v>0</v>
      </c>
    </row>
    <row r="69" spans="2:6">
      <c r="B69" s="184"/>
      <c r="C69" s="190"/>
      <c r="D69" s="190"/>
      <c r="E69" s="192" t="s">
        <v>368</v>
      </c>
      <c r="F69" s="215">
        <v>0</v>
      </c>
    </row>
    <row r="70" spans="2:6">
      <c r="B70" s="184"/>
      <c r="C70" s="190"/>
      <c r="D70" s="190"/>
      <c r="E70" s="192" t="s">
        <v>563</v>
      </c>
      <c r="F70" s="215">
        <v>0</v>
      </c>
    </row>
    <row r="71" spans="2:6">
      <c r="B71" s="188">
        <v>9121</v>
      </c>
      <c r="C71" s="189" t="s">
        <v>770</v>
      </c>
      <c r="D71" s="189" t="s">
        <v>25</v>
      </c>
      <c r="E71" s="187" t="s">
        <v>368</v>
      </c>
      <c r="F71" s="216">
        <v>0</v>
      </c>
    </row>
    <row r="72" spans="2:6" ht="12.45">
      <c r="B72"/>
      <c r="C72"/>
      <c r="D72"/>
      <c r="E72"/>
      <c r="F72"/>
    </row>
    <row r="73" spans="2:6" ht="12.45">
      <c r="B73"/>
      <c r="C73"/>
      <c r="D73"/>
      <c r="E73"/>
      <c r="F73"/>
    </row>
    <row r="74" spans="2:6" ht="12.45">
      <c r="B74"/>
      <c r="C74"/>
      <c r="D74"/>
      <c r="E74"/>
      <c r="F74"/>
    </row>
    <row r="75" spans="2:6" ht="12.45">
      <c r="B75"/>
      <c r="C75"/>
      <c r="D75"/>
      <c r="E75"/>
      <c r="F75"/>
    </row>
    <row r="76" spans="2:6" ht="12.45">
      <c r="B76"/>
      <c r="C76"/>
      <c r="D76"/>
      <c r="E76"/>
      <c r="F76"/>
    </row>
    <row r="77" spans="2:6" ht="12.45">
      <c r="B77"/>
      <c r="C77"/>
      <c r="D77"/>
      <c r="E77"/>
      <c r="F77"/>
    </row>
    <row r="78" spans="2:6" ht="12.45">
      <c r="B78"/>
      <c r="C78"/>
      <c r="D78"/>
      <c r="E78"/>
      <c r="F78"/>
    </row>
    <row r="79" spans="2:6" ht="12.45">
      <c r="B79"/>
      <c r="C79"/>
      <c r="D79"/>
      <c r="E79"/>
      <c r="F79"/>
    </row>
    <row r="80" spans="2:6" ht="12.45">
      <c r="B80"/>
      <c r="C80"/>
      <c r="D80"/>
      <c r="E80"/>
      <c r="F80"/>
    </row>
    <row r="81" spans="2:6" ht="12.45">
      <c r="B81"/>
      <c r="C81"/>
      <c r="D81"/>
      <c r="E81"/>
      <c r="F81"/>
    </row>
    <row r="82" spans="2:6" ht="12.45">
      <c r="B82"/>
      <c r="C82"/>
      <c r="D82"/>
      <c r="E82"/>
      <c r="F82"/>
    </row>
    <row r="83" spans="2:6" ht="12.45">
      <c r="B83"/>
      <c r="C83"/>
      <c r="D83"/>
      <c r="E83"/>
      <c r="F83"/>
    </row>
    <row r="84" spans="2:6" ht="12.45">
      <c r="B84"/>
      <c r="C84"/>
      <c r="D84"/>
      <c r="E84"/>
      <c r="F84"/>
    </row>
    <row r="85" spans="2:6" ht="12.45">
      <c r="B85"/>
      <c r="C85"/>
      <c r="D85"/>
      <c r="E85"/>
      <c r="F85"/>
    </row>
    <row r="86" spans="2:6" ht="12.45">
      <c r="B86"/>
      <c r="C86"/>
      <c r="D86"/>
      <c r="E86"/>
      <c r="F86"/>
    </row>
    <row r="87" spans="2:6" ht="12.45">
      <c r="B87"/>
      <c r="C87"/>
      <c r="D87"/>
      <c r="E87"/>
      <c r="F87"/>
    </row>
    <row r="88" spans="2:6" ht="12.45">
      <c r="B88"/>
      <c r="C88"/>
      <c r="D88"/>
      <c r="E88"/>
      <c r="F88"/>
    </row>
    <row r="89" spans="2:6" ht="12.45">
      <c r="B89"/>
      <c r="F89"/>
    </row>
    <row r="90" spans="2:6" ht="12.45">
      <c r="B90"/>
      <c r="F90"/>
    </row>
    <row r="91" spans="2:6" ht="12.45">
      <c r="B91"/>
      <c r="F91"/>
    </row>
    <row r="92" spans="2:6" ht="12.45">
      <c r="B92"/>
      <c r="F92"/>
    </row>
    <row r="93" spans="2:6" ht="12.45">
      <c r="B93"/>
      <c r="F93"/>
    </row>
    <row r="94" spans="2:6" ht="12.45">
      <c r="B94"/>
      <c r="F94"/>
    </row>
    <row r="95" spans="2:6" ht="12.45">
      <c r="B95"/>
      <c r="F95"/>
    </row>
    <row r="96" spans="2:6" ht="12.45">
      <c r="B96"/>
      <c r="F96"/>
    </row>
    <row r="97" spans="2:6" ht="12.45">
      <c r="B97"/>
      <c r="F97"/>
    </row>
    <row r="98" spans="2:6" ht="12.45">
      <c r="B98"/>
      <c r="F98"/>
    </row>
    <row r="99" spans="2:6" ht="12.45">
      <c r="B99"/>
      <c r="F99"/>
    </row>
    <row r="100" spans="2:6" ht="12.45">
      <c r="B100"/>
      <c r="F100"/>
    </row>
    <row r="101" spans="2:6" ht="12.45">
      <c r="B101"/>
      <c r="F101"/>
    </row>
    <row r="102" spans="2:6" ht="12.45">
      <c r="B102"/>
      <c r="F102"/>
    </row>
    <row r="103" spans="2:6" ht="12.45">
      <c r="B103"/>
      <c r="F103"/>
    </row>
    <row r="104" spans="2:6" ht="12.45">
      <c r="B104"/>
      <c r="F104"/>
    </row>
    <row r="105" spans="2:6" ht="12.45">
      <c r="B105"/>
      <c r="F105"/>
    </row>
    <row r="106" spans="2:6" ht="12.45">
      <c r="B106"/>
      <c r="F106"/>
    </row>
  </sheetData>
  <sheetProtection algorithmName="SHA-512" hashValue="Oh2XCTYzqDaQlJ1tJwYe0xxLU8E7zeyfH2/kJIJrIhDF0d+PaY22ORVm8beubkwhfsbnAodGJFwEZJ5vTJza9Q==" saltValue="boLHb8F10H11oc72iFvpVQ==" spinCount="100000" sheet="1" objects="1" scenarios="1" pivotTables="0"/>
  <phoneticPr fontId="11" type="noConversion"/>
  <conditionalFormatting sqref="B11:B24">
    <cfRule type="expression" dxfId="129" priority="14" stopIfTrue="1">
      <formula>B11&lt;&gt;""</formula>
    </cfRule>
    <cfRule type="expression" dxfId="128" priority="15" stopIfTrue="1">
      <formula>#REF!&lt;&gt;""</formula>
    </cfRule>
  </conditionalFormatting>
  <conditionalFormatting sqref="B11:B25">
    <cfRule type="expression" dxfId="127" priority="13" stopIfTrue="1">
      <formula>RIGHT($B11,1)="0"</formula>
    </cfRule>
  </conditionalFormatting>
  <conditionalFormatting sqref="B25">
    <cfRule type="expression" dxfId="126" priority="17" stopIfTrue="1">
      <formula>B25&lt;&gt;""</formula>
    </cfRule>
    <cfRule type="expression" dxfId="125" priority="18" stopIfTrue="1">
      <formula>#REF!&lt;&gt;""</formula>
    </cfRule>
  </conditionalFormatting>
  <conditionalFormatting sqref="B9:F9">
    <cfRule type="expression" dxfId="124" priority="20" stopIfTrue="1">
      <formula>TRUE</formula>
    </cfRule>
  </conditionalFormatting>
  <conditionalFormatting sqref="B10:F10">
    <cfRule type="expression" dxfId="123" priority="19" stopIfTrue="1">
      <formula>TRUE</formula>
    </cfRule>
  </conditionalFormatting>
  <conditionalFormatting sqref="C11:C88">
    <cfRule type="expression" dxfId="122" priority="21" stopIfTrue="1">
      <formula>C11&lt;&gt;""</formula>
    </cfRule>
    <cfRule type="expression" dxfId="121" priority="22" stopIfTrue="1">
      <formula>C11=""</formula>
    </cfRule>
  </conditionalFormatting>
  <conditionalFormatting sqref="E11:E88">
    <cfRule type="expression" dxfId="120" priority="23" stopIfTrue="1">
      <formula>$D11&lt;&gt;""</formula>
    </cfRule>
    <cfRule type="expression" dxfId="119" priority="24" stopIfTrue="1">
      <formula>$D11=""</formula>
    </cfRule>
  </conditionalFormatting>
  <pageMargins left="0.39370078740157483" right="0" top="0.59055118110236227" bottom="0.19685039370078741" header="0" footer="0.51181102362204722"/>
  <pageSetup paperSize="9"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indexed="42"/>
  </sheetPr>
  <dimension ref="A1:O408"/>
  <sheetViews>
    <sheetView showGridLines="0" showRowColHeaders="0" workbookViewId="0">
      <selection activeCell="D3" sqref="D3"/>
    </sheetView>
  </sheetViews>
  <sheetFormatPr defaultColWidth="9.15234375" defaultRowHeight="10.3"/>
  <cols>
    <col min="1" max="1" width="1.4609375" style="24" customWidth="1"/>
    <col min="2" max="2" width="1.4609375" style="24" hidden="1" customWidth="1"/>
    <col min="3" max="3" width="56" style="26" customWidth="1"/>
    <col min="4" max="4" width="20.4609375" style="26" hidden="1" customWidth="1"/>
    <col min="5" max="5" width="60.53515625" style="26" customWidth="1"/>
    <col min="6" max="6" width="52" style="26" hidden="1" customWidth="1"/>
    <col min="7" max="7" width="15.15234375" style="26" hidden="1" customWidth="1"/>
    <col min="8" max="16384" width="9.15234375" style="24"/>
  </cols>
  <sheetData>
    <row r="1" spans="1:15" s="1" customFormat="1" ht="7.5" customHeight="1">
      <c r="E1" s="2"/>
      <c r="F1" s="2"/>
      <c r="G1" s="2"/>
    </row>
    <row r="2" spans="1:15" s="1" customFormat="1" ht="13.5" customHeight="1">
      <c r="A2" s="4"/>
      <c r="B2" s="4"/>
      <c r="C2" s="110"/>
      <c r="D2" s="110"/>
      <c r="E2" s="110"/>
      <c r="F2" s="41"/>
      <c r="G2" s="41"/>
      <c r="H2" s="24"/>
      <c r="I2" s="24"/>
      <c r="J2" s="24"/>
      <c r="K2" s="24"/>
      <c r="L2" s="24"/>
      <c r="M2" s="24"/>
    </row>
    <row r="3" spans="1:15" s="1" customFormat="1" ht="13.5" customHeight="1">
      <c r="A3" s="4"/>
      <c r="B3" s="4"/>
      <c r="C3" s="110"/>
      <c r="D3" s="110"/>
      <c r="E3" s="110"/>
      <c r="F3" s="41"/>
      <c r="G3" s="41"/>
      <c r="H3" s="24"/>
      <c r="I3" s="24"/>
      <c r="J3" s="24"/>
      <c r="K3" s="24"/>
      <c r="L3" s="24"/>
      <c r="M3" s="24"/>
    </row>
    <row r="4" spans="1:15" s="1" customFormat="1" ht="12.75" customHeight="1">
      <c r="A4" s="4"/>
      <c r="B4" s="4"/>
      <c r="C4" s="110"/>
      <c r="D4" s="110"/>
      <c r="E4" s="110"/>
      <c r="F4" s="41"/>
      <c r="G4" s="41"/>
      <c r="H4" s="24"/>
      <c r="I4" s="24"/>
      <c r="J4" s="24"/>
      <c r="K4" s="24"/>
      <c r="L4" s="24"/>
      <c r="M4" s="24"/>
    </row>
    <row r="5" spans="1:15" s="1" customFormat="1" ht="4.5" customHeight="1">
      <c r="A5" s="4"/>
      <c r="B5" s="4"/>
      <c r="C5" s="4"/>
      <c r="D5" s="4"/>
      <c r="E5" s="4"/>
      <c r="F5" s="4"/>
      <c r="G5" s="4"/>
      <c r="H5" s="24"/>
      <c r="I5" s="24"/>
      <c r="J5" s="24"/>
      <c r="K5" s="24"/>
      <c r="L5" s="24"/>
      <c r="M5" s="24"/>
    </row>
    <row r="6" spans="1:15" s="5" customFormat="1" ht="3.75" customHeight="1">
      <c r="C6" s="27"/>
      <c r="D6" s="27"/>
      <c r="E6" s="27"/>
      <c r="F6" s="27"/>
      <c r="G6" s="27"/>
      <c r="H6" s="24"/>
      <c r="I6" s="24"/>
      <c r="J6" s="24"/>
      <c r="K6" s="24"/>
      <c r="L6" s="24"/>
      <c r="M6" s="24"/>
    </row>
    <row r="7" spans="1:15" s="5" customFormat="1" ht="10.5" customHeight="1">
      <c r="C7" s="60" t="str">
        <f ca="1">CONCATENATE("Price List applicable for ",Data!A9,". Effective from ",Data!A11,". ")</f>
        <v xml:space="preserve">Price List applicable for Vietnam. Effective from July 1, 2026. </v>
      </c>
      <c r="D7" s="60"/>
      <c r="E7" s="125" t="s">
        <v>372</v>
      </c>
      <c r="F7" s="28"/>
      <c r="G7" s="28"/>
      <c r="H7" s="24"/>
      <c r="I7" s="24"/>
      <c r="J7" s="24"/>
      <c r="K7" s="24"/>
      <c r="L7" s="24"/>
      <c r="M7" s="24"/>
    </row>
    <row r="8" spans="1:15" s="5" customFormat="1" ht="10.5" customHeight="1">
      <c r="C8" s="57" t="str">
        <f ca="1">CONCATENATE(Data!A5,". ",Data!A7)</f>
        <v>Kaspersky Lab. 39A/3 Leningradskoe Shosse Moscow, 125212. 0</v>
      </c>
      <c r="D8" s="60"/>
      <c r="E8" s="28"/>
      <c r="F8" s="28"/>
      <c r="G8" s="28"/>
      <c r="H8" s="24"/>
      <c r="I8" s="24"/>
      <c r="J8" s="24"/>
      <c r="K8" s="24"/>
      <c r="L8" s="24"/>
      <c r="M8" s="24"/>
      <c r="N8" s="1"/>
      <c r="O8" s="1"/>
    </row>
    <row r="9" spans="1:15">
      <c r="C9" s="198"/>
      <c r="D9" s="185"/>
      <c r="E9" s="185"/>
      <c r="F9" s="213"/>
      <c r="G9" s="219"/>
      <c r="H9" s="219"/>
      <c r="I9" s="219"/>
      <c r="J9" s="219"/>
      <c r="K9" s="222"/>
      <c r="N9" s="1"/>
      <c r="O9" s="1"/>
    </row>
    <row r="10" spans="1:15">
      <c r="C10" s="223" t="s">
        <v>253</v>
      </c>
      <c r="D10" s="223" t="s">
        <v>235</v>
      </c>
      <c r="E10" s="223" t="s">
        <v>254</v>
      </c>
      <c r="F10" s="190"/>
      <c r="G10" s="207"/>
      <c r="H10" s="207"/>
      <c r="I10" s="207"/>
      <c r="J10" s="207"/>
      <c r="K10" s="218"/>
      <c r="N10" s="1"/>
      <c r="O10" s="1"/>
    </row>
    <row r="11" spans="1:15">
      <c r="C11" s="187" t="s">
        <v>266</v>
      </c>
      <c r="D11" s="187" t="s">
        <v>265</v>
      </c>
      <c r="E11" s="224" t="s">
        <v>296</v>
      </c>
      <c r="F11" s="215"/>
      <c r="G11" s="219"/>
      <c r="H11" s="219"/>
      <c r="I11" s="219"/>
      <c r="J11" s="219"/>
      <c r="K11" s="219"/>
      <c r="N11" s="5"/>
      <c r="O11" s="5"/>
    </row>
    <row r="12" spans="1:15">
      <c r="C12" s="187" t="s">
        <v>340</v>
      </c>
      <c r="D12" s="187" t="s">
        <v>265</v>
      </c>
      <c r="E12" s="224" t="s">
        <v>341</v>
      </c>
      <c r="F12" s="220"/>
      <c r="G12" s="221"/>
      <c r="H12" s="221"/>
      <c r="I12" s="221"/>
      <c r="J12" s="221"/>
      <c r="K12" s="221"/>
      <c r="N12" s="5"/>
    </row>
    <row r="13" spans="1:15">
      <c r="C13" s="187" t="s">
        <v>342</v>
      </c>
      <c r="D13" s="187">
        <v>1</v>
      </c>
      <c r="E13" s="224" t="s">
        <v>343</v>
      </c>
      <c r="F13" s="220"/>
      <c r="G13" s="221"/>
      <c r="H13" s="221"/>
      <c r="I13" s="221"/>
      <c r="J13" s="221"/>
      <c r="K13" s="221"/>
      <c r="N13" s="1"/>
      <c r="O13" s="1"/>
    </row>
    <row r="14" spans="1:15">
      <c r="C14" s="187" t="s">
        <v>344</v>
      </c>
      <c r="D14" s="187">
        <v>1</v>
      </c>
      <c r="E14" s="224" t="s">
        <v>345</v>
      </c>
      <c r="F14" s="220"/>
      <c r="G14" s="221"/>
      <c r="H14" s="221"/>
      <c r="I14" s="221"/>
      <c r="J14" s="221"/>
      <c r="K14" s="221"/>
      <c r="N14" s="1"/>
      <c r="O14" s="1"/>
    </row>
    <row r="15" spans="1:15">
      <c r="C15" s="187" t="s">
        <v>346</v>
      </c>
      <c r="D15" s="187">
        <v>1</v>
      </c>
      <c r="E15" s="224" t="s">
        <v>347</v>
      </c>
      <c r="F15" s="220"/>
      <c r="G15" s="221"/>
      <c r="H15" s="221"/>
      <c r="I15" s="221"/>
      <c r="J15" s="221"/>
      <c r="K15" s="221"/>
    </row>
    <row r="16" spans="1:15">
      <c r="C16" s="187" t="s">
        <v>348</v>
      </c>
      <c r="D16" s="187">
        <v>1</v>
      </c>
      <c r="E16" s="224" t="s">
        <v>349</v>
      </c>
      <c r="F16" s="220"/>
      <c r="G16" s="221"/>
      <c r="H16" s="221"/>
      <c r="I16" s="221"/>
      <c r="J16" s="221"/>
      <c r="K16" s="221"/>
    </row>
    <row r="17" spans="3:11">
      <c r="C17" s="187" t="s">
        <v>350</v>
      </c>
      <c r="D17" s="187">
        <v>1</v>
      </c>
      <c r="E17" s="224" t="s">
        <v>341</v>
      </c>
      <c r="F17" s="220"/>
      <c r="G17" s="221"/>
      <c r="H17" s="221"/>
      <c r="I17" s="221"/>
      <c r="J17" s="221"/>
      <c r="K17" s="221"/>
    </row>
    <row r="18" spans="3:11">
      <c r="C18" s="187" t="s">
        <v>351</v>
      </c>
      <c r="D18" s="187">
        <v>1</v>
      </c>
      <c r="E18" s="224" t="s">
        <v>347</v>
      </c>
      <c r="F18" s="220"/>
      <c r="G18" s="221"/>
      <c r="H18" s="221"/>
      <c r="I18" s="221"/>
      <c r="J18" s="221"/>
      <c r="K18" s="221"/>
    </row>
    <row r="19" spans="3:11">
      <c r="C19" s="187" t="s">
        <v>352</v>
      </c>
      <c r="D19" s="187">
        <v>1</v>
      </c>
      <c r="E19" s="224" t="s">
        <v>349</v>
      </c>
      <c r="F19" s="220"/>
      <c r="G19" s="221"/>
      <c r="H19" s="221"/>
      <c r="I19" s="221"/>
      <c r="J19" s="221"/>
      <c r="K19" s="221"/>
    </row>
    <row r="20" spans="3:11">
      <c r="C20" s="187" t="s">
        <v>353</v>
      </c>
      <c r="D20" s="187">
        <v>1</v>
      </c>
      <c r="E20" s="224" t="s">
        <v>354</v>
      </c>
      <c r="F20" s="220"/>
      <c r="G20" s="221"/>
      <c r="H20" s="221"/>
      <c r="I20" s="221"/>
      <c r="J20" s="221"/>
      <c r="K20" s="221"/>
    </row>
    <row r="21" spans="3:11" ht="20.6">
      <c r="C21" s="187" t="s">
        <v>355</v>
      </c>
      <c r="D21" s="187">
        <v>1</v>
      </c>
      <c r="E21" s="224" t="s">
        <v>356</v>
      </c>
      <c r="F21" s="220"/>
      <c r="G21" s="221"/>
      <c r="H21" s="221"/>
      <c r="I21" s="221"/>
      <c r="J21" s="221"/>
      <c r="K21" s="221"/>
    </row>
    <row r="22" spans="3:11">
      <c r="C22" s="187" t="s">
        <v>357</v>
      </c>
      <c r="D22" s="187">
        <v>1</v>
      </c>
      <c r="E22" s="224" t="s">
        <v>349</v>
      </c>
      <c r="F22" s="220"/>
      <c r="G22" s="221"/>
      <c r="H22" s="221"/>
      <c r="I22" s="221"/>
      <c r="J22" s="221"/>
      <c r="K22" s="221"/>
    </row>
    <row r="23" spans="3:11">
      <c r="C23" s="187" t="s">
        <v>358</v>
      </c>
      <c r="D23" s="187" t="s">
        <v>265</v>
      </c>
      <c r="E23" s="224" t="s">
        <v>349</v>
      </c>
      <c r="F23" s="220"/>
      <c r="G23" s="221"/>
      <c r="H23" s="221"/>
      <c r="I23" s="221"/>
      <c r="J23" s="221"/>
      <c r="K23" s="221"/>
    </row>
    <row r="24" spans="3:11" ht="20.6">
      <c r="C24" s="187" t="s">
        <v>359</v>
      </c>
      <c r="D24" s="187">
        <v>1</v>
      </c>
      <c r="E24" s="224" t="s">
        <v>360</v>
      </c>
      <c r="F24" s="220"/>
      <c r="G24" s="221"/>
      <c r="H24" s="221"/>
      <c r="I24" s="221"/>
      <c r="J24" s="221"/>
      <c r="K24" s="221"/>
    </row>
    <row r="25" spans="3:11" ht="30.9">
      <c r="C25" s="189" t="s">
        <v>361</v>
      </c>
      <c r="D25" s="189">
        <v>1</v>
      </c>
      <c r="E25" s="225" t="s">
        <v>362</v>
      </c>
      <c r="F25" s="220"/>
      <c r="G25" s="221"/>
      <c r="H25" s="221"/>
      <c r="I25" s="221"/>
      <c r="J25" s="221"/>
      <c r="K25" s="221"/>
    </row>
    <row r="26" spans="3:11" ht="12.45">
      <c r="C26"/>
      <c r="D26"/>
      <c r="E26"/>
      <c r="F26"/>
      <c r="G26"/>
    </row>
    <row r="27" spans="3:11" ht="12.45">
      <c r="C27"/>
      <c r="D27"/>
      <c r="E27"/>
      <c r="F27"/>
      <c r="G27"/>
    </row>
    <row r="28" spans="3:11" ht="12.45">
      <c r="C28"/>
      <c r="D28"/>
      <c r="E28"/>
      <c r="F28"/>
      <c r="G28"/>
    </row>
    <row r="29" spans="3:11" ht="12.45">
      <c r="C29"/>
      <c r="D29"/>
      <c r="E29"/>
      <c r="F29"/>
      <c r="G29"/>
    </row>
    <row r="30" spans="3:11" ht="12.45">
      <c r="C30"/>
      <c r="D30"/>
      <c r="E30"/>
      <c r="F30"/>
      <c r="G30"/>
    </row>
    <row r="31" spans="3:11" ht="12.45">
      <c r="C31"/>
      <c r="D31"/>
      <c r="E31"/>
      <c r="F31"/>
      <c r="G31"/>
      <c r="H31"/>
      <c r="I31"/>
      <c r="J31"/>
      <c r="K31"/>
    </row>
    <row r="32" spans="3:11" ht="12.45">
      <c r="C32"/>
      <c r="D32"/>
      <c r="E32"/>
      <c r="F32"/>
      <c r="G32"/>
      <c r="H32"/>
      <c r="I32"/>
      <c r="J32"/>
      <c r="K32"/>
    </row>
    <row r="33" spans="3:11" ht="12.45">
      <c r="C33"/>
      <c r="D33"/>
      <c r="E33"/>
      <c r="F33"/>
      <c r="G33"/>
      <c r="H33"/>
      <c r="I33"/>
      <c r="J33"/>
      <c r="K33"/>
    </row>
    <row r="34" spans="3:11" ht="12.45">
      <c r="C34"/>
      <c r="D34"/>
      <c r="E34"/>
      <c r="F34"/>
      <c r="G34"/>
      <c r="H34"/>
      <c r="I34"/>
      <c r="J34"/>
      <c r="K34"/>
    </row>
    <row r="35" spans="3:11" ht="12.45">
      <c r="C35"/>
      <c r="D35"/>
      <c r="E35"/>
      <c r="F35"/>
      <c r="G35"/>
      <c r="H35"/>
      <c r="I35"/>
      <c r="J35"/>
      <c r="K35"/>
    </row>
    <row r="36" spans="3:11" ht="12.45">
      <c r="C36"/>
      <c r="D36"/>
      <c r="E36"/>
      <c r="F36"/>
      <c r="G36"/>
      <c r="H36"/>
      <c r="I36"/>
      <c r="J36"/>
      <c r="K36"/>
    </row>
    <row r="37" spans="3:11" ht="12.45">
      <c r="C37"/>
      <c r="D37"/>
      <c r="E37"/>
      <c r="F37"/>
      <c r="G37"/>
      <c r="H37"/>
      <c r="I37"/>
      <c r="J37"/>
      <c r="K37"/>
    </row>
    <row r="38" spans="3:11" ht="12.45">
      <c r="C38"/>
      <c r="D38"/>
      <c r="E38"/>
      <c r="F38"/>
      <c r="G38"/>
      <c r="H38"/>
      <c r="I38"/>
      <c r="J38"/>
      <c r="K38"/>
    </row>
    <row r="39" spans="3:11" ht="12.45">
      <c r="C39"/>
      <c r="D39"/>
      <c r="E39"/>
      <c r="F39"/>
      <c r="G39"/>
      <c r="H39"/>
      <c r="I39"/>
      <c r="J39"/>
      <c r="K39"/>
    </row>
    <row r="40" spans="3:11" ht="12.45">
      <c r="C40"/>
      <c r="D40"/>
      <c r="E40"/>
      <c r="F40"/>
      <c r="G40"/>
      <c r="H40"/>
      <c r="I40"/>
      <c r="J40"/>
      <c r="K40"/>
    </row>
    <row r="41" spans="3:11" ht="12.45">
      <c r="C41"/>
      <c r="D41"/>
      <c r="E41"/>
      <c r="F41"/>
      <c r="G41"/>
      <c r="H41"/>
      <c r="I41"/>
      <c r="J41"/>
      <c r="K41"/>
    </row>
    <row r="42" spans="3:11" ht="12.45">
      <c r="C42"/>
      <c r="D42"/>
      <c r="E42"/>
      <c r="F42"/>
      <c r="G42"/>
      <c r="H42"/>
      <c r="I42"/>
      <c r="J42"/>
      <c r="K42"/>
    </row>
    <row r="43" spans="3:11" ht="12.45">
      <c r="C43"/>
      <c r="D43"/>
      <c r="E43"/>
      <c r="F43"/>
      <c r="G43"/>
      <c r="H43"/>
      <c r="I43"/>
      <c r="J43"/>
      <c r="K43"/>
    </row>
    <row r="44" spans="3:11" ht="12.45">
      <c r="C44"/>
      <c r="D44"/>
      <c r="E44"/>
      <c r="F44"/>
      <c r="G44"/>
      <c r="H44"/>
      <c r="I44"/>
      <c r="J44"/>
      <c r="K44"/>
    </row>
    <row r="45" spans="3:11" ht="12.45">
      <c r="C45"/>
      <c r="D45"/>
      <c r="E45"/>
      <c r="F45"/>
      <c r="G45"/>
      <c r="H45"/>
      <c r="I45"/>
      <c r="J45"/>
      <c r="K45"/>
    </row>
    <row r="46" spans="3:11" ht="12.45">
      <c r="C46"/>
      <c r="D46"/>
      <c r="E46"/>
      <c r="F46"/>
      <c r="G46"/>
      <c r="H46"/>
      <c r="I46"/>
      <c r="J46"/>
      <c r="K46"/>
    </row>
    <row r="47" spans="3:11" ht="12.45">
      <c r="C47"/>
      <c r="D47"/>
      <c r="E47"/>
      <c r="F47"/>
      <c r="G47"/>
      <c r="H47"/>
      <c r="I47"/>
      <c r="J47"/>
      <c r="K47"/>
    </row>
    <row r="48" spans="3:11" ht="12.45">
      <c r="C48"/>
      <c r="D48"/>
      <c r="E48"/>
      <c r="F48"/>
      <c r="G48"/>
      <c r="H48"/>
      <c r="I48"/>
      <c r="J48"/>
      <c r="K48"/>
    </row>
    <row r="49" spans="3:11" ht="12.45">
      <c r="C49"/>
      <c r="D49"/>
      <c r="E49"/>
      <c r="F49"/>
      <c r="G49"/>
      <c r="H49"/>
      <c r="I49"/>
      <c r="J49"/>
      <c r="K49"/>
    </row>
    <row r="50" spans="3:11" ht="12.45">
      <c r="C50"/>
      <c r="D50"/>
      <c r="E50"/>
      <c r="F50"/>
      <c r="G50"/>
      <c r="H50"/>
      <c r="I50"/>
      <c r="J50"/>
      <c r="K50"/>
    </row>
    <row r="51" spans="3:11" ht="12.45">
      <c r="C51"/>
      <c r="D51"/>
      <c r="E51"/>
      <c r="F51"/>
      <c r="G51"/>
      <c r="H51"/>
      <c r="I51"/>
      <c r="J51"/>
      <c r="K51"/>
    </row>
    <row r="52" spans="3:11" ht="12.45">
      <c r="C52"/>
      <c r="D52"/>
      <c r="E52"/>
      <c r="F52"/>
      <c r="G52"/>
      <c r="H52"/>
      <c r="I52"/>
      <c r="J52"/>
      <c r="K52"/>
    </row>
    <row r="53" spans="3:11" ht="12.45">
      <c r="C53"/>
      <c r="D53"/>
      <c r="E53"/>
      <c r="F53"/>
      <c r="G53"/>
      <c r="H53"/>
      <c r="I53"/>
      <c r="J53"/>
      <c r="K53"/>
    </row>
    <row r="54" spans="3:11" ht="12.45">
      <c r="C54"/>
      <c r="D54"/>
      <c r="E54"/>
      <c r="F54"/>
      <c r="G54"/>
      <c r="H54"/>
      <c r="I54"/>
      <c r="J54"/>
      <c r="K54"/>
    </row>
    <row r="55" spans="3:11" ht="12.45">
      <c r="C55"/>
      <c r="D55"/>
      <c r="E55"/>
      <c r="F55"/>
      <c r="G55"/>
      <c r="H55"/>
      <c r="I55"/>
      <c r="J55"/>
      <c r="K55"/>
    </row>
    <row r="56" spans="3:11" ht="12.45">
      <c r="C56"/>
      <c r="D56"/>
      <c r="E56"/>
      <c r="F56"/>
      <c r="G56"/>
      <c r="H56"/>
      <c r="I56"/>
      <c r="J56"/>
      <c r="K56"/>
    </row>
    <row r="57" spans="3:11" ht="12.45">
      <c r="C57"/>
      <c r="D57"/>
      <c r="E57"/>
      <c r="F57"/>
      <c r="G57"/>
      <c r="H57"/>
      <c r="I57"/>
      <c r="J57"/>
      <c r="K57"/>
    </row>
    <row r="58" spans="3:11" ht="12.45">
      <c r="C58"/>
      <c r="D58"/>
      <c r="E58"/>
      <c r="F58"/>
      <c r="G58"/>
      <c r="H58"/>
      <c r="I58"/>
      <c r="J58"/>
      <c r="K58"/>
    </row>
    <row r="59" spans="3:11" ht="12.45">
      <c r="C59"/>
      <c r="D59"/>
      <c r="E59"/>
      <c r="F59"/>
      <c r="G59"/>
      <c r="H59"/>
      <c r="I59"/>
      <c r="J59"/>
      <c r="K59"/>
    </row>
    <row r="60" spans="3:11" ht="12.45">
      <c r="C60"/>
      <c r="D60"/>
      <c r="E60"/>
      <c r="F60"/>
      <c r="G60"/>
      <c r="H60"/>
      <c r="I60"/>
      <c r="J60"/>
      <c r="K60"/>
    </row>
    <row r="61" spans="3:11" ht="12.45">
      <c r="C61"/>
      <c r="D61"/>
      <c r="E61"/>
      <c r="F61"/>
      <c r="G61"/>
      <c r="H61"/>
      <c r="I61"/>
      <c r="J61"/>
      <c r="K61"/>
    </row>
    <row r="62" spans="3:11" ht="12.45">
      <c r="C62"/>
      <c r="D62"/>
      <c r="E62"/>
      <c r="F62"/>
      <c r="G62"/>
      <c r="H62"/>
      <c r="I62"/>
      <c r="J62"/>
      <c r="K62"/>
    </row>
    <row r="63" spans="3:11" ht="12.45">
      <c r="C63"/>
      <c r="D63"/>
      <c r="E63"/>
      <c r="F63"/>
      <c r="G63"/>
      <c r="H63"/>
      <c r="I63"/>
      <c r="J63"/>
      <c r="K63"/>
    </row>
    <row r="64" spans="3:11" ht="12.45">
      <c r="C64"/>
      <c r="D64"/>
      <c r="E64"/>
      <c r="F64"/>
      <c r="G64"/>
      <c r="H64"/>
      <c r="I64"/>
      <c r="J64"/>
      <c r="K64"/>
    </row>
    <row r="65" spans="3:11" ht="12.45">
      <c r="C65"/>
      <c r="D65"/>
      <c r="E65"/>
      <c r="F65"/>
      <c r="G65"/>
      <c r="H65"/>
      <c r="I65"/>
      <c r="J65"/>
      <c r="K65"/>
    </row>
    <row r="66" spans="3:11" ht="12.45">
      <c r="C66"/>
      <c r="D66"/>
      <c r="E66"/>
      <c r="F66"/>
      <c r="G66"/>
      <c r="H66"/>
      <c r="I66"/>
      <c r="J66"/>
      <c r="K66"/>
    </row>
    <row r="67" spans="3:11" ht="12.45">
      <c r="C67"/>
      <c r="D67"/>
      <c r="E67"/>
      <c r="F67"/>
      <c r="G67"/>
      <c r="H67"/>
      <c r="I67"/>
      <c r="J67"/>
      <c r="K67"/>
    </row>
    <row r="68" spans="3:11" ht="12.45">
      <c r="C68"/>
      <c r="D68"/>
      <c r="E68"/>
      <c r="F68"/>
      <c r="G68"/>
      <c r="H68"/>
      <c r="I68"/>
      <c r="J68"/>
      <c r="K68"/>
    </row>
    <row r="69" spans="3:11" ht="12.45">
      <c r="C69"/>
      <c r="D69"/>
      <c r="E69"/>
      <c r="F69"/>
      <c r="G69"/>
      <c r="H69"/>
      <c r="I69"/>
      <c r="J69"/>
      <c r="K69"/>
    </row>
    <row r="70" spans="3:11" ht="12.45">
      <c r="C70"/>
      <c r="D70"/>
      <c r="E70"/>
      <c r="F70"/>
      <c r="G70"/>
      <c r="H70"/>
      <c r="I70"/>
      <c r="J70"/>
      <c r="K70"/>
    </row>
    <row r="71" spans="3:11" ht="12.45">
      <c r="C71"/>
      <c r="D71"/>
      <c r="E71"/>
      <c r="F71"/>
      <c r="G71"/>
      <c r="H71"/>
      <c r="I71"/>
      <c r="J71"/>
      <c r="K71"/>
    </row>
    <row r="72" spans="3:11" ht="12.45">
      <c r="C72"/>
      <c r="D72"/>
      <c r="E72"/>
      <c r="F72"/>
      <c r="G72"/>
      <c r="H72"/>
      <c r="I72"/>
      <c r="J72"/>
      <c r="K72"/>
    </row>
    <row r="73" spans="3:11" ht="12.45">
      <c r="C73"/>
      <c r="D73"/>
      <c r="E73"/>
      <c r="F73"/>
      <c r="G73"/>
      <c r="H73"/>
      <c r="I73"/>
      <c r="J73"/>
      <c r="K73"/>
    </row>
    <row r="74" spans="3:11" ht="12.45">
      <c r="C74"/>
      <c r="D74"/>
      <c r="E74"/>
      <c r="F74"/>
      <c r="G74"/>
      <c r="H74"/>
      <c r="I74"/>
      <c r="J74"/>
      <c r="K74"/>
    </row>
    <row r="75" spans="3:11" ht="12.45">
      <c r="C75"/>
      <c r="D75"/>
      <c r="E75"/>
      <c r="F75"/>
      <c r="G75"/>
      <c r="H75"/>
      <c r="I75"/>
      <c r="J75"/>
      <c r="K75"/>
    </row>
    <row r="76" spans="3:11" ht="12.45">
      <c r="C76"/>
      <c r="D76"/>
      <c r="E76"/>
      <c r="F76"/>
      <c r="G76"/>
      <c r="H76"/>
      <c r="I76"/>
      <c r="J76"/>
      <c r="K76"/>
    </row>
    <row r="77" spans="3:11" ht="12.45">
      <c r="C77"/>
      <c r="D77"/>
      <c r="E77"/>
      <c r="F77"/>
      <c r="G77"/>
      <c r="H77"/>
      <c r="I77"/>
      <c r="J77"/>
      <c r="K77"/>
    </row>
    <row r="78" spans="3:11" ht="12.45">
      <c r="C78"/>
      <c r="D78"/>
      <c r="E78"/>
      <c r="F78"/>
      <c r="G78"/>
      <c r="H78"/>
      <c r="I78"/>
      <c r="J78"/>
      <c r="K78"/>
    </row>
    <row r="79" spans="3:11" ht="12.45">
      <c r="C79"/>
      <c r="D79"/>
      <c r="E79"/>
      <c r="F79"/>
      <c r="G79"/>
      <c r="H79"/>
      <c r="I79"/>
      <c r="J79"/>
      <c r="K79"/>
    </row>
    <row r="80" spans="3:11" ht="12.45">
      <c r="C80"/>
      <c r="D80"/>
      <c r="E80"/>
      <c r="F80"/>
      <c r="G80"/>
      <c r="H80"/>
      <c r="I80"/>
      <c r="J80"/>
      <c r="K80"/>
    </row>
    <row r="81" spans="3:11" ht="12.45">
      <c r="C81"/>
      <c r="D81"/>
      <c r="E81"/>
      <c r="F81"/>
      <c r="G81"/>
      <c r="H81"/>
      <c r="I81"/>
      <c r="J81"/>
      <c r="K81"/>
    </row>
    <row r="82" spans="3:11" ht="12.45">
      <c r="C82"/>
      <c r="D82"/>
      <c r="E82"/>
      <c r="F82"/>
      <c r="G82"/>
      <c r="H82"/>
      <c r="I82"/>
      <c r="J82"/>
      <c r="K82"/>
    </row>
    <row r="83" spans="3:11" ht="12.45">
      <c r="C83"/>
      <c r="D83"/>
      <c r="E83"/>
      <c r="F83"/>
      <c r="G83"/>
      <c r="H83"/>
      <c r="I83"/>
      <c r="J83"/>
      <c r="K83"/>
    </row>
    <row r="84" spans="3:11" ht="12.45">
      <c r="C84"/>
      <c r="D84"/>
      <c r="E84"/>
      <c r="F84"/>
      <c r="G84"/>
      <c r="H84"/>
      <c r="I84"/>
      <c r="J84"/>
      <c r="K84"/>
    </row>
    <row r="85" spans="3:11" ht="12.45">
      <c r="C85"/>
      <c r="D85"/>
      <c r="E85"/>
      <c r="F85"/>
      <c r="G85"/>
      <c r="H85"/>
      <c r="I85"/>
      <c r="J85"/>
      <c r="K85"/>
    </row>
    <row r="86" spans="3:11" ht="12.45">
      <c r="C86"/>
      <c r="D86"/>
      <c r="E86"/>
      <c r="F86"/>
      <c r="G86"/>
      <c r="H86"/>
      <c r="I86"/>
      <c r="J86"/>
      <c r="K86"/>
    </row>
    <row r="87" spans="3:11" ht="12.45">
      <c r="C87"/>
      <c r="D87"/>
      <c r="E87"/>
      <c r="F87"/>
      <c r="G87"/>
      <c r="H87"/>
      <c r="I87"/>
      <c r="J87"/>
      <c r="K87"/>
    </row>
    <row r="88" spans="3:11" ht="12.45">
      <c r="C88"/>
      <c r="D88"/>
      <c r="E88"/>
      <c r="F88"/>
    </row>
    <row r="89" spans="3:11" ht="12.45">
      <c r="C89"/>
      <c r="D89"/>
      <c r="E89"/>
      <c r="F89"/>
    </row>
    <row r="90" spans="3:11" ht="12.45">
      <c r="C90"/>
      <c r="D90"/>
      <c r="E90"/>
      <c r="F90"/>
    </row>
    <row r="91" spans="3:11" ht="12.45">
      <c r="C91"/>
      <c r="D91"/>
      <c r="E91"/>
      <c r="F91"/>
    </row>
    <row r="92" spans="3:11" ht="12.45">
      <c r="C92"/>
      <c r="D92"/>
      <c r="E92"/>
      <c r="F92"/>
    </row>
    <row r="93" spans="3:11" ht="12.45">
      <c r="C93"/>
      <c r="D93"/>
      <c r="E93"/>
      <c r="F93"/>
    </row>
    <row r="94" spans="3:11" ht="12.45">
      <c r="C94"/>
      <c r="D94"/>
      <c r="E94"/>
      <c r="F94"/>
    </row>
    <row r="95" spans="3:11" ht="12.45">
      <c r="C95"/>
      <c r="D95"/>
      <c r="E95"/>
      <c r="F95"/>
    </row>
    <row r="96" spans="3:11" ht="12.45">
      <c r="C96"/>
      <c r="D96"/>
      <c r="E96"/>
      <c r="F96"/>
    </row>
    <row r="97" spans="3:6" ht="12.45">
      <c r="C97"/>
      <c r="D97"/>
      <c r="E97"/>
      <c r="F97"/>
    </row>
    <row r="98" spans="3:6" ht="12.45">
      <c r="C98"/>
      <c r="D98"/>
      <c r="E98"/>
      <c r="F98"/>
    </row>
    <row r="99" spans="3:6" ht="12.45">
      <c r="C99"/>
      <c r="D99"/>
      <c r="E99"/>
      <c r="F99"/>
    </row>
    <row r="100" spans="3:6" ht="12.45">
      <c r="C100"/>
      <c r="D100"/>
      <c r="E100"/>
      <c r="F100"/>
    </row>
    <row r="101" spans="3:6" ht="12.45">
      <c r="C101"/>
      <c r="D101"/>
      <c r="E101"/>
      <c r="F101"/>
    </row>
    <row r="102" spans="3:6" ht="12.45">
      <c r="C102"/>
      <c r="D102"/>
      <c r="E102"/>
      <c r="F102"/>
    </row>
    <row r="103" spans="3:6" ht="12.45">
      <c r="C103"/>
      <c r="D103"/>
      <c r="E103"/>
      <c r="F103"/>
    </row>
    <row r="104" spans="3:6" ht="12.45">
      <c r="C104"/>
      <c r="D104"/>
      <c r="E104"/>
      <c r="F104"/>
    </row>
    <row r="105" spans="3:6" ht="12.45">
      <c r="C105"/>
      <c r="D105"/>
      <c r="E105"/>
      <c r="F105"/>
    </row>
    <row r="106" spans="3:6" ht="12.45">
      <c r="C106"/>
      <c r="D106"/>
      <c r="E106"/>
      <c r="F106"/>
    </row>
    <row r="107" spans="3:6" ht="12.45">
      <c r="C107"/>
      <c r="D107"/>
      <c r="E107"/>
      <c r="F107"/>
    </row>
    <row r="108" spans="3:6" ht="12.45">
      <c r="C108"/>
      <c r="D108"/>
      <c r="E108"/>
      <c r="F108"/>
    </row>
    <row r="109" spans="3:6" ht="12.45">
      <c r="C109"/>
      <c r="D109"/>
      <c r="E109"/>
      <c r="F109"/>
    </row>
    <row r="110" spans="3:6" ht="12.45">
      <c r="C110"/>
      <c r="D110"/>
      <c r="E110"/>
      <c r="F110"/>
    </row>
    <row r="111" spans="3:6" ht="12.45">
      <c r="C111"/>
      <c r="D111"/>
      <c r="E111"/>
      <c r="F111"/>
    </row>
    <row r="112" spans="3:6" ht="12.45">
      <c r="C112"/>
      <c r="D112"/>
      <c r="E112"/>
      <c r="F112"/>
    </row>
    <row r="113" spans="3:6" ht="12.45">
      <c r="C113"/>
      <c r="D113"/>
      <c r="E113"/>
      <c r="F113"/>
    </row>
    <row r="114" spans="3:6" ht="12.45">
      <c r="C114"/>
      <c r="D114"/>
      <c r="E114"/>
      <c r="F114"/>
    </row>
    <row r="115" spans="3:6" ht="12.45">
      <c r="C115"/>
      <c r="D115"/>
      <c r="E115"/>
      <c r="F115"/>
    </row>
    <row r="116" spans="3:6" ht="12.45">
      <c r="C116"/>
      <c r="D116"/>
      <c r="E116"/>
      <c r="F116"/>
    </row>
    <row r="117" spans="3:6" ht="12.45">
      <c r="C117"/>
      <c r="D117"/>
      <c r="E117"/>
      <c r="F117"/>
    </row>
    <row r="118" spans="3:6" ht="12.45">
      <c r="C118"/>
      <c r="D118"/>
      <c r="E118"/>
      <c r="F118"/>
    </row>
    <row r="119" spans="3:6" ht="12.45">
      <c r="C119"/>
      <c r="D119"/>
      <c r="E119"/>
      <c r="F119"/>
    </row>
    <row r="120" spans="3:6" ht="12.45">
      <c r="C120"/>
      <c r="D120"/>
      <c r="E120"/>
      <c r="F120"/>
    </row>
    <row r="121" spans="3:6" ht="12.45">
      <c r="C121"/>
      <c r="D121"/>
      <c r="E121"/>
      <c r="F121"/>
    </row>
    <row r="122" spans="3:6" ht="12.45">
      <c r="C122"/>
      <c r="D122"/>
      <c r="E122"/>
      <c r="F122"/>
    </row>
    <row r="123" spans="3:6" ht="12.45">
      <c r="C123"/>
      <c r="D123"/>
      <c r="E123"/>
      <c r="F123"/>
    </row>
    <row r="124" spans="3:6" ht="12.45">
      <c r="C124"/>
      <c r="D124"/>
      <c r="E124"/>
      <c r="F124"/>
    </row>
    <row r="125" spans="3:6" ht="12.45">
      <c r="C125"/>
      <c r="D125"/>
      <c r="E125"/>
      <c r="F125"/>
    </row>
    <row r="126" spans="3:6" ht="12.45">
      <c r="C126"/>
      <c r="D126"/>
      <c r="E126"/>
      <c r="F126"/>
    </row>
    <row r="127" spans="3:6" ht="12.45">
      <c r="C127"/>
      <c r="D127"/>
      <c r="E127"/>
      <c r="F127"/>
    </row>
    <row r="128" spans="3:6" ht="12.45">
      <c r="C128"/>
      <c r="D128"/>
      <c r="E128"/>
      <c r="F128"/>
    </row>
    <row r="129" spans="3:6" ht="12.45">
      <c r="C129"/>
      <c r="D129"/>
      <c r="E129"/>
      <c r="F129"/>
    </row>
    <row r="130" spans="3:6" ht="12.45">
      <c r="C130"/>
      <c r="D130"/>
      <c r="E130"/>
      <c r="F130"/>
    </row>
    <row r="131" spans="3:6" ht="12.45">
      <c r="C131"/>
      <c r="D131"/>
      <c r="E131"/>
      <c r="F131"/>
    </row>
    <row r="132" spans="3:6" ht="12.45">
      <c r="C132"/>
      <c r="D132"/>
      <c r="E132"/>
      <c r="F132"/>
    </row>
    <row r="133" spans="3:6" ht="12.45">
      <c r="C133"/>
      <c r="D133"/>
      <c r="E133"/>
      <c r="F133"/>
    </row>
    <row r="134" spans="3:6" ht="12.45">
      <c r="C134"/>
      <c r="D134"/>
      <c r="E134"/>
      <c r="F134"/>
    </row>
    <row r="135" spans="3:6" ht="12.45">
      <c r="C135"/>
      <c r="D135"/>
      <c r="E135"/>
      <c r="F135"/>
    </row>
    <row r="136" spans="3:6" ht="12.45">
      <c r="C136"/>
      <c r="D136"/>
      <c r="E136"/>
      <c r="F136"/>
    </row>
    <row r="137" spans="3:6" ht="12.45">
      <c r="C137"/>
      <c r="D137"/>
      <c r="E137"/>
      <c r="F137"/>
    </row>
    <row r="138" spans="3:6" ht="12.45">
      <c r="C138"/>
      <c r="D138"/>
      <c r="E138"/>
      <c r="F138"/>
    </row>
    <row r="139" spans="3:6" ht="12.45">
      <c r="C139"/>
      <c r="D139"/>
      <c r="E139"/>
      <c r="F139"/>
    </row>
    <row r="140" spans="3:6" ht="12.45">
      <c r="C140"/>
      <c r="D140"/>
      <c r="E140"/>
      <c r="F140"/>
    </row>
    <row r="141" spans="3:6" ht="12.45">
      <c r="C141"/>
      <c r="D141"/>
      <c r="E141"/>
      <c r="F141"/>
    </row>
    <row r="142" spans="3:6" ht="12.45">
      <c r="C142"/>
      <c r="D142"/>
      <c r="E142"/>
      <c r="F142"/>
    </row>
    <row r="143" spans="3:6" ht="12.45">
      <c r="C143"/>
      <c r="D143"/>
      <c r="E143"/>
      <c r="F143"/>
    </row>
    <row r="144" spans="3:6" ht="12.45">
      <c r="C144"/>
      <c r="D144"/>
      <c r="E144"/>
      <c r="F144"/>
    </row>
    <row r="145" spans="3:6" ht="12.45">
      <c r="C145"/>
      <c r="D145"/>
      <c r="E145"/>
      <c r="F145"/>
    </row>
    <row r="146" spans="3:6" ht="12.45">
      <c r="C146"/>
      <c r="D146"/>
      <c r="E146"/>
      <c r="F146"/>
    </row>
    <row r="147" spans="3:6" ht="12.45">
      <c r="C147"/>
      <c r="D147"/>
      <c r="E147"/>
      <c r="F147"/>
    </row>
    <row r="148" spans="3:6" ht="12.45">
      <c r="C148"/>
      <c r="D148"/>
      <c r="E148"/>
      <c r="F148"/>
    </row>
    <row r="149" spans="3:6" ht="12.45">
      <c r="C149"/>
      <c r="D149"/>
      <c r="E149"/>
      <c r="F149"/>
    </row>
    <row r="150" spans="3:6" ht="12.45">
      <c r="C150"/>
      <c r="D150"/>
      <c r="E150"/>
      <c r="F150"/>
    </row>
    <row r="151" spans="3:6" ht="12.45">
      <c r="C151"/>
      <c r="D151"/>
      <c r="E151"/>
      <c r="F151"/>
    </row>
    <row r="152" spans="3:6" ht="12.45">
      <c r="C152"/>
      <c r="D152"/>
      <c r="E152"/>
      <c r="F152"/>
    </row>
    <row r="153" spans="3:6" ht="12.45">
      <c r="C153"/>
      <c r="D153"/>
      <c r="E153"/>
      <c r="F153"/>
    </row>
    <row r="154" spans="3:6" ht="12.45">
      <c r="C154"/>
      <c r="D154"/>
      <c r="E154"/>
      <c r="F154"/>
    </row>
    <row r="155" spans="3:6" ht="12.45">
      <c r="C155"/>
      <c r="D155"/>
      <c r="E155"/>
      <c r="F155"/>
    </row>
    <row r="156" spans="3:6" ht="12.45">
      <c r="C156"/>
      <c r="D156"/>
      <c r="E156"/>
      <c r="F156"/>
    </row>
    <row r="157" spans="3:6" ht="12.45">
      <c r="C157"/>
      <c r="D157"/>
      <c r="E157"/>
      <c r="F157"/>
    </row>
    <row r="158" spans="3:6" ht="12.45">
      <c r="C158"/>
      <c r="D158"/>
      <c r="E158"/>
      <c r="F158"/>
    </row>
    <row r="159" spans="3:6" ht="12.45">
      <c r="C159"/>
      <c r="D159"/>
      <c r="E159"/>
      <c r="F159"/>
    </row>
    <row r="160" spans="3:6" ht="12.45">
      <c r="C160"/>
      <c r="D160"/>
      <c r="E160"/>
      <c r="F160"/>
    </row>
    <row r="161" spans="3:6" ht="12.45">
      <c r="C161"/>
      <c r="D161"/>
      <c r="E161"/>
      <c r="F161"/>
    </row>
    <row r="162" spans="3:6" ht="12.45">
      <c r="C162"/>
      <c r="D162"/>
      <c r="E162"/>
      <c r="F162"/>
    </row>
    <row r="163" spans="3:6" ht="12.45">
      <c r="C163"/>
      <c r="D163"/>
      <c r="E163"/>
      <c r="F163"/>
    </row>
    <row r="164" spans="3:6" ht="12.45">
      <c r="C164"/>
      <c r="D164"/>
      <c r="E164"/>
      <c r="F164"/>
    </row>
    <row r="165" spans="3:6" ht="12.45">
      <c r="C165"/>
      <c r="D165"/>
      <c r="E165"/>
      <c r="F165"/>
    </row>
    <row r="166" spans="3:6" ht="12.45">
      <c r="C166"/>
      <c r="D166"/>
      <c r="E166"/>
      <c r="F166"/>
    </row>
    <row r="167" spans="3:6" ht="12.45">
      <c r="C167"/>
      <c r="D167"/>
      <c r="E167"/>
      <c r="F167"/>
    </row>
    <row r="168" spans="3:6" ht="12.45">
      <c r="C168"/>
      <c r="D168"/>
      <c r="E168"/>
      <c r="F168"/>
    </row>
    <row r="169" spans="3:6" ht="12.45">
      <c r="C169"/>
      <c r="D169"/>
      <c r="E169"/>
      <c r="F169"/>
    </row>
    <row r="170" spans="3:6" ht="12.45">
      <c r="C170"/>
      <c r="D170"/>
      <c r="E170"/>
      <c r="F170"/>
    </row>
    <row r="171" spans="3:6" ht="12.45">
      <c r="C171"/>
      <c r="D171"/>
      <c r="E171"/>
      <c r="F171"/>
    </row>
    <row r="172" spans="3:6" ht="12.45">
      <c r="C172"/>
      <c r="D172"/>
      <c r="E172"/>
      <c r="F172"/>
    </row>
    <row r="173" spans="3:6" ht="12.45">
      <c r="C173"/>
      <c r="D173"/>
      <c r="E173"/>
      <c r="F173"/>
    </row>
    <row r="174" spans="3:6" ht="12.45">
      <c r="C174"/>
      <c r="D174"/>
      <c r="E174"/>
      <c r="F174"/>
    </row>
    <row r="175" spans="3:6" ht="12.45">
      <c r="C175"/>
      <c r="D175"/>
      <c r="E175"/>
      <c r="F175"/>
    </row>
    <row r="176" spans="3:6" ht="12.45">
      <c r="C176"/>
      <c r="D176"/>
      <c r="E176"/>
      <c r="F176"/>
    </row>
    <row r="177" spans="3:6" ht="12.45">
      <c r="C177"/>
      <c r="D177"/>
      <c r="E177"/>
      <c r="F177"/>
    </row>
    <row r="178" spans="3:6" ht="12.45">
      <c r="C178"/>
      <c r="D178"/>
      <c r="E178"/>
      <c r="F178"/>
    </row>
    <row r="179" spans="3:6" ht="12.45">
      <c r="C179"/>
      <c r="D179"/>
      <c r="E179"/>
      <c r="F179"/>
    </row>
    <row r="180" spans="3:6" ht="12.45">
      <c r="C180"/>
      <c r="D180"/>
      <c r="E180"/>
      <c r="F180"/>
    </row>
    <row r="181" spans="3:6" ht="12.45">
      <c r="C181"/>
      <c r="D181"/>
      <c r="E181"/>
      <c r="F181"/>
    </row>
    <row r="182" spans="3:6" ht="12.45">
      <c r="C182"/>
      <c r="D182"/>
      <c r="E182"/>
      <c r="F182"/>
    </row>
    <row r="183" spans="3:6" ht="12.45">
      <c r="C183"/>
      <c r="D183"/>
      <c r="E183"/>
      <c r="F183"/>
    </row>
    <row r="184" spans="3:6" ht="12.45">
      <c r="C184"/>
      <c r="D184"/>
      <c r="E184"/>
      <c r="F184"/>
    </row>
    <row r="185" spans="3:6" ht="12.45">
      <c r="C185"/>
      <c r="D185"/>
      <c r="E185"/>
      <c r="F185"/>
    </row>
    <row r="186" spans="3:6" ht="12.45">
      <c r="C186"/>
      <c r="D186"/>
      <c r="E186"/>
      <c r="F186"/>
    </row>
    <row r="187" spans="3:6" ht="12.45">
      <c r="C187"/>
      <c r="D187"/>
      <c r="E187"/>
      <c r="F187"/>
    </row>
    <row r="188" spans="3:6" ht="12.45">
      <c r="C188"/>
      <c r="D188"/>
      <c r="E188"/>
      <c r="F188"/>
    </row>
    <row r="189" spans="3:6" ht="12.45">
      <c r="C189"/>
      <c r="D189"/>
      <c r="E189"/>
      <c r="F189"/>
    </row>
    <row r="190" spans="3:6" ht="12.45">
      <c r="C190"/>
      <c r="D190"/>
      <c r="E190"/>
      <c r="F190"/>
    </row>
    <row r="191" spans="3:6" ht="12.45">
      <c r="C191"/>
      <c r="D191"/>
      <c r="E191"/>
      <c r="F191"/>
    </row>
    <row r="192" spans="3:6" ht="12.45">
      <c r="C192"/>
      <c r="D192"/>
      <c r="E192"/>
      <c r="F192"/>
    </row>
    <row r="193" spans="3:6" ht="12.45">
      <c r="C193"/>
      <c r="D193"/>
      <c r="E193"/>
      <c r="F193"/>
    </row>
    <row r="194" spans="3:6" ht="12.45">
      <c r="C194"/>
      <c r="D194"/>
      <c r="E194"/>
      <c r="F194"/>
    </row>
    <row r="195" spans="3:6" ht="12.45">
      <c r="C195"/>
      <c r="D195"/>
      <c r="E195"/>
      <c r="F195"/>
    </row>
    <row r="196" spans="3:6" ht="12.45">
      <c r="C196"/>
      <c r="D196"/>
      <c r="E196"/>
      <c r="F196"/>
    </row>
    <row r="197" spans="3:6" ht="12.45">
      <c r="C197"/>
      <c r="D197"/>
      <c r="E197"/>
      <c r="F197"/>
    </row>
    <row r="198" spans="3:6" ht="12.45">
      <c r="C198"/>
      <c r="D198"/>
      <c r="E198"/>
      <c r="F198"/>
    </row>
    <row r="199" spans="3:6" ht="12.45">
      <c r="C199"/>
      <c r="D199"/>
      <c r="E199"/>
      <c r="F199"/>
    </row>
    <row r="200" spans="3:6" ht="12.45">
      <c r="C200"/>
      <c r="D200"/>
      <c r="E200"/>
      <c r="F200"/>
    </row>
    <row r="201" spans="3:6" ht="12.45">
      <c r="C201"/>
      <c r="D201"/>
      <c r="E201"/>
      <c r="F201"/>
    </row>
    <row r="202" spans="3:6" ht="12.45">
      <c r="C202"/>
      <c r="D202"/>
      <c r="E202"/>
      <c r="F202"/>
    </row>
    <row r="203" spans="3:6" ht="12.45">
      <c r="C203"/>
      <c r="D203"/>
      <c r="E203"/>
      <c r="F203"/>
    </row>
    <row r="204" spans="3:6" ht="12.45">
      <c r="C204"/>
      <c r="D204"/>
      <c r="E204"/>
      <c r="F204"/>
    </row>
    <row r="205" spans="3:6" ht="12.45">
      <c r="C205"/>
      <c r="D205"/>
      <c r="E205"/>
      <c r="F205"/>
    </row>
    <row r="206" spans="3:6" ht="12.45">
      <c r="C206"/>
      <c r="D206"/>
      <c r="E206"/>
      <c r="F206"/>
    </row>
    <row r="207" spans="3:6" ht="12.45">
      <c r="C207"/>
      <c r="D207"/>
      <c r="E207"/>
      <c r="F207"/>
    </row>
    <row r="208" spans="3:6" ht="12.45">
      <c r="C208"/>
      <c r="D208"/>
      <c r="E208"/>
      <c r="F208"/>
    </row>
    <row r="209" spans="3:6" ht="12.45">
      <c r="C209"/>
      <c r="D209"/>
      <c r="E209"/>
      <c r="F209"/>
    </row>
    <row r="210" spans="3:6" ht="12.45">
      <c r="C210"/>
      <c r="D210"/>
      <c r="E210"/>
      <c r="F210"/>
    </row>
    <row r="211" spans="3:6" ht="12.45">
      <c r="C211"/>
      <c r="D211"/>
      <c r="E211"/>
      <c r="F211"/>
    </row>
    <row r="212" spans="3:6" ht="12.45">
      <c r="C212"/>
      <c r="D212"/>
      <c r="E212"/>
      <c r="F212"/>
    </row>
    <row r="213" spans="3:6" ht="12.45">
      <c r="C213"/>
      <c r="D213"/>
      <c r="E213"/>
      <c r="F213"/>
    </row>
    <row r="214" spans="3:6" ht="12.45">
      <c r="C214"/>
      <c r="D214"/>
      <c r="E214"/>
      <c r="F214"/>
    </row>
    <row r="215" spans="3:6" ht="12.45">
      <c r="C215"/>
      <c r="D215"/>
      <c r="E215"/>
      <c r="F215"/>
    </row>
    <row r="216" spans="3:6" ht="12.45">
      <c r="C216"/>
      <c r="D216"/>
      <c r="E216"/>
      <c r="F216"/>
    </row>
    <row r="217" spans="3:6" ht="12.45">
      <c r="C217"/>
      <c r="D217"/>
      <c r="E217"/>
      <c r="F217"/>
    </row>
    <row r="218" spans="3:6" ht="12.45">
      <c r="C218"/>
      <c r="D218"/>
      <c r="E218"/>
      <c r="F218"/>
    </row>
    <row r="219" spans="3:6" ht="12.45">
      <c r="C219"/>
      <c r="D219"/>
      <c r="E219"/>
      <c r="F219"/>
    </row>
    <row r="220" spans="3:6" ht="12.45">
      <c r="C220"/>
      <c r="D220"/>
      <c r="E220"/>
      <c r="F220"/>
    </row>
    <row r="221" spans="3:6" ht="12.45">
      <c r="C221"/>
      <c r="D221"/>
      <c r="E221"/>
      <c r="F221"/>
    </row>
    <row r="222" spans="3:6" ht="12.45">
      <c r="C222"/>
      <c r="D222"/>
      <c r="E222"/>
      <c r="F222"/>
    </row>
    <row r="223" spans="3:6" ht="12.45">
      <c r="C223"/>
      <c r="D223"/>
      <c r="E223"/>
      <c r="F223"/>
    </row>
    <row r="224" spans="3:6" ht="12.45">
      <c r="C224"/>
      <c r="D224"/>
      <c r="E224"/>
      <c r="F224"/>
    </row>
    <row r="225" spans="3:6" ht="12.45">
      <c r="C225"/>
      <c r="D225"/>
      <c r="E225"/>
      <c r="F225"/>
    </row>
    <row r="226" spans="3:6" ht="12.45">
      <c r="C226"/>
      <c r="D226"/>
      <c r="E226"/>
      <c r="F226"/>
    </row>
    <row r="227" spans="3:6" ht="12.45">
      <c r="C227"/>
      <c r="D227"/>
      <c r="E227"/>
      <c r="F227"/>
    </row>
    <row r="228" spans="3:6" ht="12.45">
      <c r="C228"/>
      <c r="D228"/>
      <c r="E228"/>
      <c r="F228"/>
    </row>
    <row r="229" spans="3:6" ht="12.45">
      <c r="C229"/>
      <c r="D229"/>
      <c r="E229"/>
      <c r="F229"/>
    </row>
    <row r="230" spans="3:6" ht="12.45">
      <c r="C230"/>
      <c r="D230"/>
      <c r="E230"/>
      <c r="F230"/>
    </row>
    <row r="231" spans="3:6" ht="12.45">
      <c r="C231"/>
      <c r="D231"/>
      <c r="E231"/>
      <c r="F231"/>
    </row>
    <row r="232" spans="3:6" ht="12.45">
      <c r="C232"/>
      <c r="D232"/>
      <c r="E232"/>
      <c r="F232"/>
    </row>
    <row r="233" spans="3:6" ht="12.45">
      <c r="C233"/>
      <c r="D233"/>
      <c r="E233"/>
      <c r="F233"/>
    </row>
    <row r="234" spans="3:6" ht="12.45">
      <c r="C234"/>
      <c r="D234"/>
      <c r="E234"/>
      <c r="F234"/>
    </row>
    <row r="235" spans="3:6" ht="12.45">
      <c r="C235"/>
      <c r="D235"/>
      <c r="E235"/>
      <c r="F235"/>
    </row>
    <row r="236" spans="3:6" ht="12.45">
      <c r="C236"/>
      <c r="D236"/>
      <c r="E236"/>
      <c r="F236"/>
    </row>
    <row r="237" spans="3:6" ht="12.45">
      <c r="C237"/>
      <c r="D237"/>
      <c r="E237"/>
      <c r="F237"/>
    </row>
    <row r="238" spans="3:6" ht="12.45">
      <c r="C238"/>
      <c r="D238"/>
      <c r="E238"/>
      <c r="F238"/>
    </row>
    <row r="239" spans="3:6" ht="12.45">
      <c r="C239"/>
      <c r="D239"/>
      <c r="E239"/>
      <c r="F239"/>
    </row>
    <row r="240" spans="3:6" ht="12.45">
      <c r="C240"/>
      <c r="D240"/>
      <c r="E240"/>
      <c r="F240"/>
    </row>
    <row r="241" spans="3:6" ht="12.45">
      <c r="C241"/>
      <c r="D241"/>
      <c r="E241"/>
      <c r="F241"/>
    </row>
    <row r="242" spans="3:6" ht="12.45">
      <c r="C242"/>
      <c r="D242"/>
      <c r="E242"/>
      <c r="F242"/>
    </row>
    <row r="243" spans="3:6" ht="12.45">
      <c r="C243"/>
      <c r="D243"/>
      <c r="E243"/>
      <c r="F243"/>
    </row>
    <row r="244" spans="3:6" ht="12.45">
      <c r="C244"/>
      <c r="D244"/>
      <c r="E244"/>
      <c r="F244"/>
    </row>
    <row r="245" spans="3:6" ht="12.45">
      <c r="C245"/>
      <c r="D245"/>
      <c r="E245"/>
      <c r="F245"/>
    </row>
    <row r="246" spans="3:6" ht="12.45">
      <c r="C246"/>
      <c r="D246"/>
      <c r="E246"/>
      <c r="F246"/>
    </row>
    <row r="247" spans="3:6" ht="12.45">
      <c r="C247"/>
      <c r="D247"/>
      <c r="E247"/>
      <c r="F247"/>
    </row>
    <row r="248" spans="3:6" ht="12.45">
      <c r="C248"/>
      <c r="D248"/>
      <c r="E248"/>
      <c r="F248"/>
    </row>
    <row r="249" spans="3:6" ht="12.45">
      <c r="C249"/>
      <c r="D249"/>
      <c r="E249"/>
      <c r="F249"/>
    </row>
    <row r="250" spans="3:6" ht="12.45">
      <c r="C250"/>
      <c r="D250"/>
      <c r="E250"/>
      <c r="F250"/>
    </row>
    <row r="251" spans="3:6" ht="12.45">
      <c r="C251"/>
      <c r="D251"/>
      <c r="E251"/>
      <c r="F251"/>
    </row>
    <row r="252" spans="3:6" ht="12.45">
      <c r="C252"/>
      <c r="D252"/>
      <c r="E252"/>
      <c r="F252"/>
    </row>
    <row r="253" spans="3:6" ht="12.45">
      <c r="C253"/>
      <c r="D253"/>
      <c r="E253"/>
      <c r="F253"/>
    </row>
    <row r="254" spans="3:6" ht="12.45">
      <c r="C254"/>
      <c r="D254"/>
      <c r="E254"/>
      <c r="F254"/>
    </row>
    <row r="255" spans="3:6" ht="12.45">
      <c r="C255"/>
      <c r="D255"/>
      <c r="E255"/>
      <c r="F255"/>
    </row>
    <row r="256" spans="3:6" ht="12.45">
      <c r="C256"/>
      <c r="D256"/>
      <c r="E256"/>
      <c r="F256"/>
    </row>
    <row r="257" spans="3:6" ht="12.45">
      <c r="C257"/>
      <c r="D257"/>
      <c r="E257"/>
      <c r="F257"/>
    </row>
    <row r="258" spans="3:6" ht="12.45">
      <c r="C258"/>
      <c r="D258"/>
      <c r="E258"/>
      <c r="F258"/>
    </row>
    <row r="259" spans="3:6" ht="12.45">
      <c r="C259"/>
      <c r="D259"/>
      <c r="E259"/>
      <c r="F259"/>
    </row>
    <row r="260" spans="3:6" ht="12.45">
      <c r="C260"/>
      <c r="D260"/>
      <c r="E260"/>
      <c r="F260"/>
    </row>
    <row r="261" spans="3:6" ht="12.45">
      <c r="C261"/>
      <c r="D261"/>
      <c r="E261"/>
      <c r="F261"/>
    </row>
    <row r="262" spans="3:6" ht="12.45">
      <c r="C262"/>
      <c r="D262"/>
      <c r="E262"/>
      <c r="F262"/>
    </row>
    <row r="263" spans="3:6" ht="12.45">
      <c r="C263"/>
      <c r="D263"/>
      <c r="E263"/>
      <c r="F263"/>
    </row>
    <row r="264" spans="3:6" ht="12.45">
      <c r="C264"/>
      <c r="D264"/>
      <c r="E264"/>
      <c r="F264"/>
    </row>
    <row r="265" spans="3:6" ht="12.45">
      <c r="C265"/>
      <c r="D265"/>
      <c r="E265"/>
      <c r="F265"/>
    </row>
    <row r="266" spans="3:6" ht="12.45">
      <c r="C266"/>
      <c r="D266"/>
      <c r="E266"/>
      <c r="F266"/>
    </row>
    <row r="267" spans="3:6" ht="12.45">
      <c r="C267"/>
      <c r="D267"/>
      <c r="E267"/>
      <c r="F267"/>
    </row>
    <row r="268" spans="3:6" ht="12.45">
      <c r="C268"/>
      <c r="D268"/>
      <c r="E268"/>
      <c r="F268"/>
    </row>
    <row r="269" spans="3:6" ht="12.45">
      <c r="C269"/>
      <c r="D269"/>
      <c r="E269"/>
      <c r="F269"/>
    </row>
    <row r="270" spans="3:6" ht="12.45">
      <c r="C270"/>
      <c r="D270"/>
      <c r="E270"/>
      <c r="F270"/>
    </row>
    <row r="271" spans="3:6" ht="12.45">
      <c r="C271"/>
      <c r="D271"/>
      <c r="E271"/>
      <c r="F271"/>
    </row>
    <row r="272" spans="3:6" ht="12.45">
      <c r="C272"/>
      <c r="D272"/>
      <c r="E272"/>
      <c r="F272"/>
    </row>
    <row r="273" spans="3:6" ht="12.45">
      <c r="C273"/>
      <c r="D273"/>
      <c r="E273"/>
      <c r="F273"/>
    </row>
    <row r="274" spans="3:6" ht="12.45">
      <c r="C274"/>
      <c r="D274"/>
      <c r="E274"/>
      <c r="F274"/>
    </row>
    <row r="275" spans="3:6" ht="12.45">
      <c r="C275"/>
      <c r="D275"/>
      <c r="E275"/>
      <c r="F275"/>
    </row>
    <row r="276" spans="3:6" ht="12.45">
      <c r="C276"/>
      <c r="D276"/>
      <c r="E276"/>
      <c r="F276"/>
    </row>
    <row r="277" spans="3:6" ht="12.45">
      <c r="C277"/>
      <c r="D277"/>
      <c r="E277"/>
      <c r="F277"/>
    </row>
    <row r="278" spans="3:6" ht="12.45">
      <c r="C278"/>
      <c r="D278"/>
      <c r="E278"/>
      <c r="F278"/>
    </row>
    <row r="279" spans="3:6" ht="12.45">
      <c r="C279"/>
      <c r="D279"/>
      <c r="E279"/>
      <c r="F279"/>
    </row>
    <row r="280" spans="3:6" ht="12.45">
      <c r="C280"/>
      <c r="D280"/>
      <c r="E280"/>
      <c r="F280"/>
    </row>
    <row r="281" spans="3:6" ht="12.45">
      <c r="C281"/>
      <c r="D281"/>
      <c r="E281"/>
      <c r="F281"/>
    </row>
    <row r="282" spans="3:6" ht="12.45">
      <c r="C282"/>
      <c r="D282"/>
      <c r="E282"/>
      <c r="F282"/>
    </row>
    <row r="283" spans="3:6" ht="12.45">
      <c r="C283"/>
      <c r="D283"/>
      <c r="E283"/>
      <c r="F283"/>
    </row>
    <row r="284" spans="3:6" ht="12.45">
      <c r="C284"/>
      <c r="D284"/>
      <c r="E284"/>
      <c r="F284"/>
    </row>
    <row r="285" spans="3:6" ht="12.45">
      <c r="C285"/>
      <c r="D285"/>
      <c r="E285"/>
      <c r="F285"/>
    </row>
    <row r="286" spans="3:6" ht="12.45">
      <c r="C286"/>
      <c r="D286"/>
      <c r="E286"/>
      <c r="F286"/>
    </row>
    <row r="287" spans="3:6" ht="12.45">
      <c r="C287"/>
      <c r="D287"/>
      <c r="E287"/>
      <c r="F287"/>
    </row>
    <row r="288" spans="3:6" ht="12.45">
      <c r="C288"/>
      <c r="D288"/>
      <c r="E288"/>
      <c r="F288"/>
    </row>
    <row r="289" spans="3:6" ht="12.45">
      <c r="C289"/>
      <c r="D289"/>
      <c r="E289"/>
      <c r="F289"/>
    </row>
    <row r="290" spans="3:6" ht="12.45">
      <c r="C290"/>
      <c r="D290"/>
      <c r="E290"/>
      <c r="F290"/>
    </row>
    <row r="291" spans="3:6" ht="12.45">
      <c r="C291"/>
      <c r="D291"/>
      <c r="E291"/>
      <c r="F291"/>
    </row>
    <row r="292" spans="3:6" ht="12.45">
      <c r="C292"/>
      <c r="D292"/>
      <c r="E292"/>
      <c r="F292"/>
    </row>
    <row r="293" spans="3:6" ht="12.45">
      <c r="C293"/>
      <c r="D293"/>
      <c r="E293"/>
      <c r="F293"/>
    </row>
    <row r="294" spans="3:6" ht="12.45">
      <c r="C294"/>
      <c r="D294"/>
      <c r="E294"/>
      <c r="F294"/>
    </row>
    <row r="295" spans="3:6" ht="12.45">
      <c r="C295"/>
      <c r="D295"/>
      <c r="E295"/>
      <c r="F295"/>
    </row>
    <row r="296" spans="3:6" ht="12.45">
      <c r="C296"/>
      <c r="D296"/>
      <c r="E296"/>
      <c r="F296"/>
    </row>
    <row r="297" spans="3:6" ht="12.45">
      <c r="C297"/>
      <c r="D297"/>
      <c r="E297"/>
      <c r="F297"/>
    </row>
    <row r="298" spans="3:6" ht="12.45">
      <c r="C298"/>
      <c r="D298"/>
      <c r="E298"/>
      <c r="F298"/>
    </row>
    <row r="299" spans="3:6" ht="12.45">
      <c r="C299"/>
      <c r="D299"/>
      <c r="E299"/>
      <c r="F299"/>
    </row>
    <row r="300" spans="3:6" ht="12.45">
      <c r="C300"/>
      <c r="D300"/>
      <c r="E300"/>
      <c r="F300"/>
    </row>
    <row r="301" spans="3:6" ht="12.45">
      <c r="C301"/>
      <c r="D301"/>
      <c r="E301"/>
      <c r="F301"/>
    </row>
    <row r="302" spans="3:6" ht="12.45">
      <c r="C302"/>
      <c r="D302"/>
      <c r="E302"/>
      <c r="F302"/>
    </row>
    <row r="303" spans="3:6" ht="12.45">
      <c r="C303"/>
      <c r="D303"/>
      <c r="E303"/>
      <c r="F303"/>
    </row>
    <row r="304" spans="3:6" ht="12.45">
      <c r="C304"/>
      <c r="D304"/>
      <c r="E304"/>
      <c r="F304"/>
    </row>
    <row r="305" spans="3:6" ht="12.45">
      <c r="C305"/>
      <c r="D305"/>
      <c r="E305"/>
      <c r="F305"/>
    </row>
    <row r="306" spans="3:6" ht="12.45">
      <c r="C306"/>
      <c r="D306"/>
      <c r="E306"/>
      <c r="F306"/>
    </row>
    <row r="307" spans="3:6" ht="12.45">
      <c r="C307"/>
      <c r="D307"/>
      <c r="E307"/>
      <c r="F307"/>
    </row>
    <row r="308" spans="3:6" ht="12.45">
      <c r="C308"/>
      <c r="D308"/>
      <c r="E308"/>
      <c r="F308"/>
    </row>
    <row r="309" spans="3:6" ht="12.45">
      <c r="C309"/>
      <c r="D309"/>
      <c r="E309"/>
      <c r="F309"/>
    </row>
    <row r="310" spans="3:6" ht="12.45">
      <c r="C310"/>
      <c r="D310"/>
      <c r="E310"/>
      <c r="F310"/>
    </row>
    <row r="311" spans="3:6" ht="12.45">
      <c r="C311"/>
      <c r="D311"/>
      <c r="E311"/>
      <c r="F311"/>
    </row>
    <row r="312" spans="3:6" ht="12.45">
      <c r="C312"/>
      <c r="D312"/>
      <c r="E312"/>
      <c r="F312"/>
    </row>
    <row r="313" spans="3:6" ht="12.45">
      <c r="C313"/>
      <c r="D313"/>
      <c r="E313"/>
      <c r="F313"/>
    </row>
    <row r="314" spans="3:6" ht="12.45">
      <c r="C314"/>
      <c r="D314"/>
      <c r="E314"/>
      <c r="F314"/>
    </row>
    <row r="315" spans="3:6" ht="12.45">
      <c r="C315"/>
      <c r="D315"/>
      <c r="E315"/>
      <c r="F315"/>
    </row>
    <row r="316" spans="3:6" ht="12.45">
      <c r="C316"/>
      <c r="D316"/>
      <c r="E316"/>
      <c r="F316"/>
    </row>
    <row r="317" spans="3:6" ht="12.45">
      <c r="C317"/>
      <c r="D317"/>
      <c r="E317"/>
      <c r="F317"/>
    </row>
    <row r="318" spans="3:6" ht="12.45">
      <c r="C318"/>
      <c r="D318"/>
      <c r="E318"/>
      <c r="F318"/>
    </row>
    <row r="319" spans="3:6" ht="12.45">
      <c r="C319"/>
      <c r="D319"/>
      <c r="E319"/>
      <c r="F319"/>
    </row>
    <row r="320" spans="3:6" ht="12.45">
      <c r="C320"/>
      <c r="D320"/>
      <c r="E320"/>
      <c r="F320"/>
    </row>
    <row r="321" spans="3:6" ht="12.45">
      <c r="C321"/>
      <c r="D321"/>
      <c r="E321"/>
      <c r="F321"/>
    </row>
    <row r="322" spans="3:6" ht="12.45">
      <c r="C322"/>
      <c r="D322"/>
      <c r="E322"/>
      <c r="F322"/>
    </row>
    <row r="323" spans="3:6" ht="12.45">
      <c r="C323"/>
      <c r="D323"/>
      <c r="E323"/>
      <c r="F323"/>
    </row>
    <row r="324" spans="3:6" ht="12.45">
      <c r="C324"/>
      <c r="D324"/>
      <c r="E324"/>
      <c r="F324"/>
    </row>
    <row r="325" spans="3:6" ht="12.45">
      <c r="C325"/>
      <c r="D325"/>
      <c r="E325"/>
      <c r="F325"/>
    </row>
    <row r="326" spans="3:6" ht="12.45">
      <c r="C326"/>
      <c r="D326"/>
      <c r="E326"/>
      <c r="F326"/>
    </row>
    <row r="327" spans="3:6" ht="12.45">
      <c r="C327"/>
      <c r="D327"/>
      <c r="E327"/>
      <c r="F327"/>
    </row>
    <row r="328" spans="3:6" ht="12.45">
      <c r="C328"/>
      <c r="D328"/>
      <c r="E328"/>
      <c r="F328"/>
    </row>
    <row r="329" spans="3:6" ht="12.45">
      <c r="C329"/>
      <c r="D329"/>
      <c r="E329"/>
      <c r="F329"/>
    </row>
    <row r="330" spans="3:6" ht="12.45">
      <c r="C330"/>
      <c r="D330"/>
      <c r="E330"/>
      <c r="F330"/>
    </row>
    <row r="331" spans="3:6" ht="12.45">
      <c r="C331"/>
      <c r="D331"/>
      <c r="E331"/>
      <c r="F331"/>
    </row>
    <row r="332" spans="3:6" ht="12.45">
      <c r="C332"/>
      <c r="D332"/>
      <c r="E332"/>
      <c r="F332"/>
    </row>
    <row r="333" spans="3:6" ht="12.45">
      <c r="C333"/>
      <c r="D333"/>
      <c r="E333"/>
      <c r="F333"/>
    </row>
    <row r="334" spans="3:6" ht="12.45">
      <c r="C334"/>
      <c r="D334"/>
      <c r="E334"/>
      <c r="F334"/>
    </row>
    <row r="335" spans="3:6" ht="12.45">
      <c r="C335"/>
      <c r="D335"/>
      <c r="E335"/>
      <c r="F335"/>
    </row>
    <row r="336" spans="3:6" ht="12.45">
      <c r="C336"/>
      <c r="D336"/>
      <c r="E336"/>
      <c r="F336"/>
    </row>
    <row r="337" spans="3:6" ht="12.45">
      <c r="C337"/>
      <c r="D337"/>
      <c r="E337"/>
      <c r="F337"/>
    </row>
    <row r="338" spans="3:6" ht="12.45">
      <c r="C338"/>
      <c r="D338"/>
      <c r="E338"/>
      <c r="F338"/>
    </row>
    <row r="339" spans="3:6" ht="12.45">
      <c r="C339"/>
      <c r="D339"/>
      <c r="E339"/>
      <c r="F339"/>
    </row>
    <row r="340" spans="3:6" ht="12.45">
      <c r="C340"/>
      <c r="D340"/>
      <c r="E340"/>
      <c r="F340"/>
    </row>
    <row r="341" spans="3:6" ht="12.45">
      <c r="C341"/>
      <c r="D341"/>
      <c r="E341"/>
      <c r="F341"/>
    </row>
    <row r="342" spans="3:6" ht="12.45">
      <c r="C342"/>
      <c r="D342"/>
      <c r="E342"/>
      <c r="F342"/>
    </row>
    <row r="343" spans="3:6" ht="12.45">
      <c r="C343"/>
      <c r="D343"/>
      <c r="E343"/>
      <c r="F343"/>
    </row>
    <row r="344" spans="3:6" ht="12.45">
      <c r="C344"/>
      <c r="D344"/>
      <c r="E344"/>
      <c r="F344"/>
    </row>
    <row r="345" spans="3:6" ht="12.45">
      <c r="C345"/>
      <c r="D345"/>
      <c r="E345"/>
      <c r="F345"/>
    </row>
    <row r="346" spans="3:6" ht="12.45">
      <c r="C346"/>
      <c r="D346"/>
      <c r="E346"/>
      <c r="F346"/>
    </row>
    <row r="347" spans="3:6" ht="12.45">
      <c r="C347"/>
      <c r="D347"/>
      <c r="E347"/>
      <c r="F347"/>
    </row>
    <row r="348" spans="3:6" ht="12.45">
      <c r="C348"/>
      <c r="D348"/>
      <c r="E348"/>
      <c r="F348"/>
    </row>
    <row r="349" spans="3:6" ht="12.45">
      <c r="C349"/>
      <c r="D349"/>
      <c r="E349"/>
      <c r="F349"/>
    </row>
    <row r="350" spans="3:6" ht="12.45">
      <c r="C350"/>
      <c r="D350"/>
      <c r="E350"/>
      <c r="F350"/>
    </row>
    <row r="351" spans="3:6" ht="12.45">
      <c r="C351"/>
      <c r="D351"/>
      <c r="E351"/>
      <c r="F351"/>
    </row>
    <row r="352" spans="3:6" ht="12.45">
      <c r="C352"/>
      <c r="D352"/>
      <c r="E352"/>
      <c r="F352"/>
    </row>
    <row r="353" spans="3:6" ht="12.45">
      <c r="C353"/>
      <c r="D353"/>
      <c r="E353"/>
      <c r="F353"/>
    </row>
    <row r="354" spans="3:6" ht="12.45">
      <c r="C354"/>
      <c r="D354"/>
      <c r="E354"/>
      <c r="F354"/>
    </row>
    <row r="355" spans="3:6" ht="12.45">
      <c r="C355"/>
      <c r="D355"/>
      <c r="E355"/>
      <c r="F355"/>
    </row>
    <row r="356" spans="3:6" ht="12.45">
      <c r="C356"/>
      <c r="D356"/>
      <c r="E356"/>
      <c r="F356"/>
    </row>
    <row r="357" spans="3:6" ht="12.45">
      <c r="C357"/>
      <c r="D357"/>
      <c r="E357"/>
      <c r="F357"/>
    </row>
    <row r="358" spans="3:6" ht="12.45">
      <c r="C358"/>
      <c r="D358"/>
      <c r="E358"/>
      <c r="F358"/>
    </row>
    <row r="359" spans="3:6" ht="12.45">
      <c r="C359"/>
      <c r="D359"/>
      <c r="E359"/>
      <c r="F359"/>
    </row>
    <row r="360" spans="3:6" ht="12.45">
      <c r="C360"/>
      <c r="D360"/>
      <c r="E360"/>
      <c r="F360"/>
    </row>
    <row r="361" spans="3:6" ht="12.45">
      <c r="C361"/>
      <c r="D361"/>
      <c r="E361"/>
      <c r="F361"/>
    </row>
    <row r="362" spans="3:6" ht="12.45">
      <c r="C362"/>
      <c r="D362"/>
      <c r="E362"/>
      <c r="F362"/>
    </row>
    <row r="363" spans="3:6" ht="12.45">
      <c r="C363"/>
      <c r="D363"/>
      <c r="E363"/>
      <c r="F363"/>
    </row>
    <row r="364" spans="3:6" ht="12.45">
      <c r="C364"/>
      <c r="D364"/>
      <c r="E364"/>
      <c r="F364"/>
    </row>
    <row r="365" spans="3:6" ht="12.45">
      <c r="C365"/>
      <c r="D365"/>
      <c r="E365"/>
      <c r="F365"/>
    </row>
    <row r="366" spans="3:6" ht="12.45">
      <c r="C366"/>
      <c r="D366"/>
      <c r="E366"/>
      <c r="F366"/>
    </row>
    <row r="367" spans="3:6" ht="12.45">
      <c r="C367"/>
      <c r="D367"/>
      <c r="E367"/>
      <c r="F367"/>
    </row>
    <row r="368" spans="3:6" ht="12.45">
      <c r="C368"/>
      <c r="D368"/>
      <c r="E368"/>
      <c r="F368"/>
    </row>
    <row r="369" spans="3:6" ht="12.45">
      <c r="C369"/>
      <c r="D369"/>
      <c r="E369"/>
      <c r="F369"/>
    </row>
    <row r="370" spans="3:6" ht="12.45">
      <c r="C370"/>
      <c r="D370"/>
      <c r="E370"/>
      <c r="F370"/>
    </row>
    <row r="371" spans="3:6" ht="12.45">
      <c r="C371"/>
      <c r="D371"/>
      <c r="E371"/>
      <c r="F371"/>
    </row>
    <row r="372" spans="3:6" ht="12.45">
      <c r="C372"/>
      <c r="D372"/>
      <c r="E372"/>
      <c r="F372"/>
    </row>
    <row r="373" spans="3:6" ht="12.45">
      <c r="C373"/>
      <c r="D373"/>
      <c r="E373"/>
      <c r="F373"/>
    </row>
    <row r="374" spans="3:6" ht="12.45">
      <c r="C374"/>
      <c r="D374"/>
      <c r="E374"/>
      <c r="F374"/>
    </row>
    <row r="375" spans="3:6" ht="12.45">
      <c r="C375"/>
      <c r="D375"/>
      <c r="E375"/>
      <c r="F375"/>
    </row>
    <row r="376" spans="3:6" ht="12.45">
      <c r="C376"/>
      <c r="D376"/>
      <c r="E376"/>
      <c r="F376"/>
    </row>
    <row r="377" spans="3:6" ht="12.45">
      <c r="C377"/>
      <c r="D377"/>
      <c r="E377"/>
      <c r="F377"/>
    </row>
    <row r="378" spans="3:6" ht="12.45">
      <c r="C378"/>
      <c r="D378"/>
      <c r="E378"/>
      <c r="F378"/>
    </row>
    <row r="379" spans="3:6" ht="12.45">
      <c r="C379"/>
      <c r="D379"/>
      <c r="E379"/>
      <c r="F379"/>
    </row>
    <row r="380" spans="3:6" ht="12.45">
      <c r="C380"/>
      <c r="D380"/>
      <c r="E380"/>
      <c r="F380"/>
    </row>
    <row r="381" spans="3:6" ht="12.45">
      <c r="C381"/>
      <c r="D381"/>
      <c r="E381"/>
      <c r="F381"/>
    </row>
    <row r="382" spans="3:6" ht="12.45">
      <c r="C382"/>
      <c r="D382"/>
      <c r="E382"/>
      <c r="F382"/>
    </row>
    <row r="383" spans="3:6" ht="12.45">
      <c r="C383"/>
      <c r="D383"/>
      <c r="E383"/>
      <c r="F383"/>
    </row>
    <row r="384" spans="3:6" ht="12.45">
      <c r="C384"/>
      <c r="D384"/>
      <c r="E384"/>
      <c r="F384"/>
    </row>
    <row r="385" spans="3:6" ht="12.45">
      <c r="C385"/>
      <c r="D385"/>
      <c r="E385"/>
      <c r="F385"/>
    </row>
    <row r="386" spans="3:6" ht="12.45">
      <c r="C386"/>
      <c r="D386"/>
      <c r="E386"/>
      <c r="F386"/>
    </row>
    <row r="387" spans="3:6" ht="12.45">
      <c r="C387"/>
      <c r="D387"/>
      <c r="E387"/>
      <c r="F387"/>
    </row>
    <row r="388" spans="3:6" ht="12.45">
      <c r="C388"/>
      <c r="D388"/>
      <c r="E388"/>
      <c r="F388"/>
    </row>
    <row r="389" spans="3:6" ht="12.45">
      <c r="C389"/>
      <c r="D389"/>
      <c r="E389"/>
      <c r="F389"/>
    </row>
    <row r="390" spans="3:6" ht="12.45">
      <c r="C390"/>
      <c r="D390"/>
      <c r="E390"/>
      <c r="F390"/>
    </row>
    <row r="391" spans="3:6" ht="12.45">
      <c r="C391"/>
      <c r="D391"/>
      <c r="E391"/>
      <c r="F391"/>
    </row>
    <row r="392" spans="3:6" ht="12.45">
      <c r="C392"/>
      <c r="D392"/>
      <c r="E392"/>
      <c r="F392"/>
    </row>
    <row r="393" spans="3:6" ht="12.45">
      <c r="C393"/>
      <c r="D393"/>
      <c r="E393"/>
      <c r="F393"/>
    </row>
    <row r="394" spans="3:6" ht="12.45">
      <c r="C394"/>
      <c r="D394"/>
      <c r="E394"/>
      <c r="F394"/>
    </row>
    <row r="395" spans="3:6" ht="12.45">
      <c r="C395"/>
      <c r="D395"/>
      <c r="E395"/>
      <c r="F395"/>
    </row>
    <row r="396" spans="3:6" ht="12.45">
      <c r="C396"/>
      <c r="D396"/>
      <c r="E396"/>
      <c r="F396"/>
    </row>
    <row r="397" spans="3:6" ht="12.45">
      <c r="C397"/>
      <c r="D397"/>
      <c r="E397"/>
      <c r="F397"/>
    </row>
    <row r="398" spans="3:6" ht="12.45">
      <c r="C398"/>
      <c r="D398"/>
      <c r="E398"/>
      <c r="F398"/>
    </row>
    <row r="399" spans="3:6" ht="12.45">
      <c r="C399"/>
      <c r="D399"/>
      <c r="E399"/>
      <c r="F399"/>
    </row>
    <row r="400" spans="3:6" ht="12.45">
      <c r="C400"/>
      <c r="D400"/>
      <c r="E400"/>
      <c r="F400"/>
    </row>
    <row r="401" spans="3:6" ht="12.45">
      <c r="C401"/>
      <c r="D401"/>
      <c r="E401"/>
      <c r="F401"/>
    </row>
    <row r="402" spans="3:6" ht="12.45">
      <c r="C402"/>
      <c r="D402"/>
      <c r="E402"/>
      <c r="F402"/>
    </row>
    <row r="403" spans="3:6" ht="12.45">
      <c r="C403"/>
      <c r="D403"/>
      <c r="E403"/>
      <c r="F403"/>
    </row>
    <row r="404" spans="3:6" ht="12.45">
      <c r="C404"/>
      <c r="D404"/>
      <c r="E404"/>
      <c r="F404"/>
    </row>
    <row r="405" spans="3:6" ht="12.45">
      <c r="C405"/>
      <c r="D405"/>
      <c r="E405"/>
      <c r="F405"/>
    </row>
    <row r="406" spans="3:6" ht="12.45">
      <c r="C406"/>
      <c r="D406"/>
      <c r="E406"/>
      <c r="F406"/>
    </row>
    <row r="407" spans="3:6" ht="12.45">
      <c r="C407"/>
      <c r="D407"/>
      <c r="E407"/>
      <c r="F407"/>
    </row>
    <row r="408" spans="3:6" ht="12.45">
      <c r="C408"/>
      <c r="D408"/>
      <c r="E408"/>
      <c r="F408"/>
    </row>
  </sheetData>
  <sheetProtection algorithmName="SHA-512" hashValue="kRzzFUGYCu9WypYmqEOzzNSidlaFSGZZge+6uIEZrj7O4ain87TZEaiGManMXA17W8DZBdKG2wcUlceScn6zkg==" saltValue="XAQt199+R/d4jP5QdgDjTg==" spinCount="100000" sheet="1" objects="1" scenarios="1" pivotTables="0"/>
  <phoneticPr fontId="11" type="noConversion"/>
  <conditionalFormatting sqref="C11:C93">
    <cfRule type="expression" priority="1" stopIfTrue="1">
      <formula>$C11=""</formula>
    </cfRule>
    <cfRule type="expression" dxfId="118" priority="6" stopIfTrue="1">
      <formula>$C11&lt;&gt;""</formula>
    </cfRule>
  </conditionalFormatting>
  <conditionalFormatting sqref="C9:G9">
    <cfRule type="expression" dxfId="117" priority="5" stopIfTrue="1">
      <formula>TRUE</formula>
    </cfRule>
  </conditionalFormatting>
  <conditionalFormatting sqref="C10:G10">
    <cfRule type="expression" dxfId="116" priority="4" stopIfTrue="1">
      <formula>TRUE</formula>
    </cfRule>
  </conditionalFormatting>
  <conditionalFormatting sqref="D11:D93">
    <cfRule type="expression" dxfId="115" priority="7" stopIfTrue="1">
      <formula>D11&lt;&gt;""</formula>
    </cfRule>
    <cfRule type="expression" dxfId="114" priority="8" stopIfTrue="1">
      <formula>D11=""</formula>
    </cfRule>
  </conditionalFormatting>
  <conditionalFormatting sqref="E11:E93">
    <cfRule type="expression" dxfId="113" priority="2" stopIfTrue="1">
      <formula>$E11&lt;&gt;""</formula>
    </cfRule>
    <cfRule type="expression" dxfId="112" priority="3" stopIfTrue="1">
      <formula>$E11=""</formula>
    </cfRule>
  </conditionalFormatting>
  <hyperlinks>
    <hyperlink ref="E7" r:id="rId2" display="For detailed information about migration scenarios please refer to Migration guide" xr:uid="{00000000-0004-0000-0F00-000000000000}"/>
  </hyperlinks>
  <pageMargins left="0.39370078740157483" right="0" top="0.59055118110236227" bottom="0.19685039370078741" header="0" footer="0.51181102362204722"/>
  <pageSetup paperSize="9" orientation="portrait" r:id="rId3"/>
  <headerFooter alignWithMargins="0"/>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indexed="42"/>
  </sheetPr>
  <dimension ref="A1:S27"/>
  <sheetViews>
    <sheetView showGridLines="0" showRowColHeaders="0" zoomScaleNormal="100" workbookViewId="0"/>
  </sheetViews>
  <sheetFormatPr defaultColWidth="9.15234375" defaultRowHeight="10.3"/>
  <cols>
    <col min="1" max="1" width="1.4609375" style="1" customWidth="1"/>
    <col min="2" max="2" width="12.84375" style="1" customWidth="1"/>
    <col min="3" max="3" width="20.23046875" style="1" customWidth="1"/>
    <col min="4" max="4" width="14.15234375" style="1" hidden="1" customWidth="1"/>
    <col min="5" max="5" width="64.69140625" style="2" customWidth="1"/>
    <col min="6" max="19" width="9.15234375" style="3"/>
    <col min="20" max="16384" width="9.15234375" style="1"/>
  </cols>
  <sheetData>
    <row r="1" spans="1:7" ht="7.5" customHeight="1"/>
    <row r="2" spans="1:7" ht="13.5" customHeight="1">
      <c r="A2" s="4"/>
      <c r="B2" s="110"/>
      <c r="C2" s="110"/>
      <c r="D2" s="110"/>
      <c r="E2" s="110"/>
      <c r="F2" s="4"/>
      <c r="G2" s="4"/>
    </row>
    <row r="3" spans="1:7" ht="13.5" customHeight="1">
      <c r="A3" s="4"/>
      <c r="B3" s="110"/>
      <c r="C3" s="110"/>
      <c r="D3" s="110"/>
      <c r="E3" s="110"/>
      <c r="F3" s="4"/>
      <c r="G3" s="4"/>
    </row>
    <row r="4" spans="1:7" ht="12.75" customHeight="1">
      <c r="A4" s="4"/>
      <c r="B4" s="110"/>
      <c r="C4" s="110"/>
      <c r="D4" s="110"/>
      <c r="E4" s="110"/>
      <c r="F4" s="4"/>
      <c r="G4" s="4"/>
    </row>
    <row r="5" spans="1:7" s="5" customFormat="1" ht="4.5" customHeight="1"/>
    <row r="6" spans="1:7" s="5" customFormat="1" ht="3.75" customHeight="1">
      <c r="B6" s="27"/>
      <c r="C6" s="27"/>
      <c r="D6" s="27"/>
      <c r="E6" s="27"/>
    </row>
    <row r="7" spans="1:7" s="5" customFormat="1" ht="10.5" customHeight="1">
      <c r="B7" s="60" t="str">
        <f ca="1">CONCATENATE("Price List applicable for ",Data!A9,". Effective from ",Data!A11,". ")</f>
        <v xml:space="preserve">Price List applicable for Vietnam. Effective from July 1, 2026. </v>
      </c>
      <c r="C7" s="28"/>
      <c r="D7" s="28"/>
      <c r="E7" s="28"/>
    </row>
    <row r="8" spans="1:7" s="5" customFormat="1" ht="10.5" customHeight="1">
      <c r="B8" s="57" t="str">
        <f ca="1">CONCATENATE(Data!A5,". ",Data!A7)</f>
        <v>Kaspersky Lab. 39A/3 Leningradskoe Shosse Moscow, 125212. 0</v>
      </c>
      <c r="C8" s="28"/>
      <c r="D8" s="28"/>
      <c r="E8" s="28"/>
      <c r="F8" s="5" t="s">
        <v>262</v>
      </c>
    </row>
    <row r="9" spans="1:7" s="5" customFormat="1" ht="12.75" customHeight="1">
      <c r="B9" s="31" t="s">
        <v>65</v>
      </c>
      <c r="C9" s="31"/>
      <c r="D9" s="31"/>
      <c r="E9" s="32"/>
      <c r="F9" s="5" t="s">
        <v>262</v>
      </c>
    </row>
    <row r="10" spans="1:7" s="5" customFormat="1">
      <c r="B10" s="63" t="s">
        <v>256</v>
      </c>
      <c r="C10" s="64"/>
      <c r="D10" s="77"/>
      <c r="E10" s="78" t="str">
        <f ca="1">CONCATENATE("All prices are indicated in ",Data!B4,", ",Data!C4," VAT and local taxes.")</f>
        <v>All prices are indicated in VND, excluding VAT and local taxes.</v>
      </c>
      <c r="F10" s="5" t="s">
        <v>262</v>
      </c>
    </row>
    <row r="11" spans="1:7" s="5" customFormat="1" ht="42" customHeight="1">
      <c r="B11" s="815" t="s">
        <v>594</v>
      </c>
      <c r="C11" s="817"/>
      <c r="D11" s="175"/>
      <c r="E11" s="467" t="s">
        <v>837</v>
      </c>
    </row>
    <row r="12" spans="1:7" s="5" customFormat="1">
      <c r="B12" s="816"/>
      <c r="C12" s="818"/>
      <c r="D12" s="175"/>
      <c r="E12" s="467" t="s">
        <v>1248</v>
      </c>
    </row>
    <row r="13" spans="1:7" s="5" customFormat="1" ht="20.6">
      <c r="B13" s="468" t="s">
        <v>257</v>
      </c>
      <c r="C13" s="174" t="s">
        <v>14977</v>
      </c>
      <c r="D13" s="175"/>
      <c r="E13" s="467" t="s">
        <v>14978</v>
      </c>
    </row>
    <row r="14" spans="1:7" s="5" customFormat="1">
      <c r="B14" s="469"/>
      <c r="C14" s="174" t="s">
        <v>258</v>
      </c>
      <c r="D14" s="175"/>
      <c r="E14" s="467" t="s">
        <v>259</v>
      </c>
      <c r="F14" s="5" t="s">
        <v>262</v>
      </c>
    </row>
    <row r="15" spans="1:7" s="5" customFormat="1">
      <c r="B15" s="469"/>
      <c r="C15" s="470" t="s">
        <v>27</v>
      </c>
      <c r="D15" s="471"/>
      <c r="E15" s="467" t="s">
        <v>263</v>
      </c>
      <c r="F15" s="5" t="s">
        <v>262</v>
      </c>
    </row>
    <row r="16" spans="1:7" ht="30.9">
      <c r="B16" s="468" t="s">
        <v>334</v>
      </c>
      <c r="C16" s="820" t="s">
        <v>339</v>
      </c>
      <c r="D16" s="175"/>
      <c r="E16" s="467" t="s">
        <v>1249</v>
      </c>
    </row>
    <row r="17" spans="2:5" ht="30.9">
      <c r="B17" s="469"/>
      <c r="C17" s="821"/>
      <c r="D17" s="175"/>
      <c r="E17" s="467" t="s">
        <v>1250</v>
      </c>
    </row>
    <row r="18" spans="2:5" ht="41.15">
      <c r="B18" s="469"/>
      <c r="C18" s="174" t="s">
        <v>900</v>
      </c>
      <c r="D18" s="175"/>
      <c r="E18" s="467" t="s">
        <v>1251</v>
      </c>
    </row>
    <row r="19" spans="2:5" ht="20.6">
      <c r="B19" s="469"/>
      <c r="C19" s="472"/>
      <c r="D19" s="175"/>
      <c r="E19" s="467" t="s">
        <v>1252</v>
      </c>
    </row>
    <row r="20" spans="2:5" ht="30.9">
      <c r="B20" s="469"/>
      <c r="C20" s="174" t="s">
        <v>917</v>
      </c>
      <c r="D20" s="175"/>
      <c r="E20" s="467" t="s">
        <v>919</v>
      </c>
    </row>
    <row r="21" spans="2:5" ht="30.9">
      <c r="B21" s="469"/>
      <c r="C21" s="174" t="s">
        <v>918</v>
      </c>
      <c r="D21" s="175"/>
      <c r="E21" s="467"/>
    </row>
    <row r="22" spans="2:5" ht="41.15">
      <c r="B22" s="469"/>
      <c r="C22" s="174" t="s">
        <v>994</v>
      </c>
      <c r="D22" s="175"/>
      <c r="E22" s="467" t="s">
        <v>1253</v>
      </c>
    </row>
    <row r="23" spans="2:5" ht="20.6">
      <c r="B23" s="469"/>
      <c r="C23" s="174" t="s">
        <v>1068</v>
      </c>
      <c r="D23" s="175"/>
      <c r="E23" s="467" t="s">
        <v>1254</v>
      </c>
    </row>
    <row r="24" spans="2:5" ht="41.15">
      <c r="B24" s="469"/>
      <c r="C24" s="174" t="s">
        <v>17820</v>
      </c>
      <c r="D24" s="175"/>
      <c r="E24" s="467" t="s">
        <v>17821</v>
      </c>
    </row>
    <row r="25" spans="2:5">
      <c r="B25" s="468" t="s">
        <v>260</v>
      </c>
      <c r="C25" s="817"/>
      <c r="D25" s="175"/>
      <c r="E25" s="467" t="s">
        <v>261</v>
      </c>
    </row>
    <row r="26" spans="2:5" ht="30.9">
      <c r="B26" s="469"/>
      <c r="C26" s="819"/>
      <c r="D26" s="473"/>
      <c r="E26" s="467" t="s">
        <v>1203</v>
      </c>
    </row>
    <row r="27" spans="2:5" ht="20.6">
      <c r="B27" s="469"/>
      <c r="C27" s="174"/>
      <c r="D27" s="175"/>
      <c r="E27" s="467" t="s">
        <v>14979</v>
      </c>
    </row>
  </sheetData>
  <sheetProtection algorithmName="SHA-512" hashValue="ZOWvrUnICBD/cLVAkhXi8N7MDi2d6fWzykpjM4M+YcBlh9eofyir63OWn3wVE97M8XbfeyVDQHY4yJwvM/NxBA==" saltValue="PRTXP9nwJYBgKIEMh8/1Fw==" spinCount="100000" sheet="1" objects="1" scenarios="1" pivotTables="0"/>
  <mergeCells count="4">
    <mergeCell ref="B11:B12"/>
    <mergeCell ref="C11:C12"/>
    <mergeCell ref="C25:C26"/>
    <mergeCell ref="C16:C17"/>
  </mergeCells>
  <phoneticPr fontId="11" type="noConversion"/>
  <hyperlinks>
    <hyperlink ref="E22" r:id="rId1" display="mailto:CBA@kaspersky.com" xr:uid="{C850B650-0B10-4A4C-A85E-D3F76ADB41AF}"/>
    <hyperlink ref="E24" r:id="rId2" display="https://content.kaspersky-labs.com/fm/site-editor/56/561f55e2e32c150e384ffd2d160d5534/source/kaspersky-compromise-assessment-datasheet.pdf" xr:uid="{F37C19C5-2292-4168-A545-7A5386EB8A28}"/>
  </hyperlinks>
  <pageMargins left="0.59055118110236227" right="0" top="0.59055118110236227" bottom="0.59055118110236227" header="0" footer="0.51181102362204722"/>
  <pageSetup paperSize="9" orientation="portrait" r:id="rId3"/>
  <headerFooter alignWithMargins="0"/>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tabColor indexed="42"/>
  </sheetPr>
  <dimension ref="A1:M58"/>
  <sheetViews>
    <sheetView showGridLines="0" showRowColHeaders="0" zoomScaleNormal="100" workbookViewId="0">
      <selection activeCell="D3" sqref="D3"/>
    </sheetView>
  </sheetViews>
  <sheetFormatPr defaultRowHeight="12.45"/>
  <cols>
    <col min="1" max="1" width="1.4609375" customWidth="1"/>
    <col min="7" max="7" width="1.84375" customWidth="1"/>
  </cols>
  <sheetData>
    <row r="1" spans="1:13" ht="7.5" customHeight="1">
      <c r="A1" s="45"/>
      <c r="B1" s="46"/>
      <c r="C1" s="46"/>
      <c r="D1" s="46"/>
      <c r="E1" s="46"/>
      <c r="F1" s="46"/>
      <c r="G1" s="46"/>
      <c r="H1" s="46"/>
      <c r="I1" s="46"/>
      <c r="J1" s="46"/>
      <c r="K1" s="46"/>
      <c r="L1" s="46"/>
      <c r="M1" s="46"/>
    </row>
    <row r="2" spans="1:13" ht="12.9">
      <c r="A2" s="46"/>
      <c r="B2" s="47"/>
      <c r="C2" s="48"/>
      <c r="D2" s="48"/>
      <c r="E2" s="48"/>
      <c r="F2" s="48"/>
      <c r="G2" s="48"/>
      <c r="H2" s="48"/>
      <c r="I2" s="48"/>
      <c r="J2" s="48"/>
      <c r="K2" s="48"/>
      <c r="L2" s="49"/>
      <c r="M2" s="46"/>
    </row>
    <row r="3" spans="1:13" ht="12.9">
      <c r="A3" s="46"/>
      <c r="B3" s="50"/>
      <c r="C3" s="46"/>
      <c r="D3" s="46"/>
      <c r="E3" s="46"/>
      <c r="F3" s="46"/>
      <c r="G3" s="46"/>
      <c r="H3" s="46"/>
      <c r="I3" s="46"/>
      <c r="J3" s="46"/>
      <c r="K3" s="46"/>
      <c r="L3" s="51"/>
      <c r="M3" s="46"/>
    </row>
    <row r="4" spans="1:13" ht="12.9">
      <c r="A4" s="46"/>
      <c r="B4" s="50"/>
      <c r="C4" s="46"/>
      <c r="D4" s="46"/>
      <c r="E4" s="46"/>
      <c r="F4" s="46"/>
      <c r="G4" s="46"/>
      <c r="H4" s="46"/>
      <c r="I4" s="46"/>
      <c r="J4" s="46"/>
      <c r="K4" s="46"/>
      <c r="L4" s="51"/>
      <c r="M4" s="46"/>
    </row>
    <row r="5" spans="1:13" ht="12.9">
      <c r="A5" s="46"/>
      <c r="B5" s="50"/>
      <c r="C5" s="46"/>
      <c r="D5" s="46"/>
      <c r="E5" s="46"/>
      <c r="F5" s="46"/>
      <c r="G5" s="46"/>
      <c r="H5" s="46"/>
      <c r="I5" s="46"/>
      <c r="J5" s="46"/>
      <c r="K5" s="46"/>
      <c r="L5" s="51"/>
      <c r="M5" s="46"/>
    </row>
    <row r="6" spans="1:13" ht="12.9">
      <c r="A6" s="46"/>
      <c r="B6" s="50"/>
      <c r="C6" s="46"/>
      <c r="D6" s="46"/>
      <c r="E6" s="46"/>
      <c r="F6" s="46"/>
      <c r="G6" s="46"/>
      <c r="H6" s="46"/>
      <c r="I6" s="46"/>
      <c r="J6" s="46"/>
      <c r="K6" s="46"/>
      <c r="L6" s="51"/>
      <c r="M6" s="46"/>
    </row>
    <row r="7" spans="1:13" ht="12.9">
      <c r="A7" s="46"/>
      <c r="B7" s="50"/>
      <c r="C7" s="46"/>
      <c r="D7" s="46"/>
      <c r="E7" s="46"/>
      <c r="F7" s="46"/>
      <c r="G7" s="46"/>
      <c r="H7" s="46"/>
      <c r="I7" s="46"/>
      <c r="J7" s="46"/>
      <c r="K7" s="46"/>
      <c r="L7" s="51"/>
      <c r="M7" s="46"/>
    </row>
    <row r="8" spans="1:13" ht="12.9">
      <c r="A8" s="46"/>
      <c r="B8" s="50"/>
      <c r="C8" s="46"/>
      <c r="D8" s="46"/>
      <c r="E8" s="46"/>
      <c r="F8" s="46"/>
      <c r="G8" s="46"/>
      <c r="H8" s="46"/>
      <c r="I8" s="46"/>
      <c r="J8" s="46"/>
      <c r="K8" s="46"/>
      <c r="L8" s="51"/>
      <c r="M8" s="46"/>
    </row>
    <row r="9" spans="1:13" ht="12.9">
      <c r="A9" s="46"/>
      <c r="B9" s="50"/>
      <c r="C9" s="46"/>
      <c r="D9" s="46"/>
      <c r="E9" s="46"/>
      <c r="F9" s="46"/>
      <c r="G9" s="46"/>
      <c r="H9" s="46"/>
      <c r="I9" s="46"/>
      <c r="J9" s="46"/>
      <c r="K9" s="46"/>
      <c r="L9" s="51"/>
      <c r="M9" s="46"/>
    </row>
    <row r="10" spans="1:13" ht="12.9">
      <c r="A10" s="46"/>
      <c r="B10" s="50"/>
      <c r="C10" s="46"/>
      <c r="D10" s="46"/>
      <c r="E10" s="46"/>
      <c r="F10" s="46"/>
      <c r="G10" s="46"/>
      <c r="H10" s="46"/>
      <c r="I10" s="46"/>
      <c r="J10" s="46"/>
      <c r="K10" s="46"/>
      <c r="L10" s="51"/>
      <c r="M10" s="46"/>
    </row>
    <row r="11" spans="1:13" ht="12.9">
      <c r="A11" s="46"/>
      <c r="B11" s="50"/>
      <c r="C11" s="46"/>
      <c r="D11" s="46"/>
      <c r="E11" s="46"/>
      <c r="F11" s="46"/>
      <c r="G11" s="46"/>
      <c r="H11" s="46"/>
      <c r="I11" s="46"/>
      <c r="J11" s="46"/>
      <c r="K11" s="46"/>
      <c r="L11" s="51"/>
      <c r="M11" s="46"/>
    </row>
    <row r="12" spans="1:13" ht="12.9">
      <c r="A12" s="46"/>
      <c r="B12" s="50"/>
      <c r="C12" s="46"/>
      <c r="D12" s="46"/>
      <c r="E12" s="46"/>
      <c r="F12" s="46"/>
      <c r="G12" s="46"/>
      <c r="H12" s="46"/>
      <c r="I12" s="46"/>
      <c r="J12" s="46"/>
      <c r="K12" s="46"/>
      <c r="L12" s="51"/>
      <c r="M12" s="46"/>
    </row>
    <row r="13" spans="1:13" ht="12.9">
      <c r="A13" s="46"/>
      <c r="B13" s="50"/>
      <c r="C13" s="46"/>
      <c r="D13" s="46"/>
      <c r="E13" s="46"/>
      <c r="F13" s="46"/>
      <c r="G13" s="46"/>
      <c r="H13" s="46"/>
      <c r="I13" s="46"/>
      <c r="J13" s="46"/>
      <c r="K13" s="46"/>
      <c r="L13" s="51"/>
      <c r="M13" s="46"/>
    </row>
    <row r="14" spans="1:13" ht="12.9">
      <c r="A14" s="46"/>
      <c r="B14" s="50"/>
      <c r="C14" s="46"/>
      <c r="D14" s="46"/>
      <c r="E14" s="46"/>
      <c r="F14" s="46"/>
      <c r="G14" s="46"/>
      <c r="H14" s="46"/>
      <c r="I14" s="46"/>
      <c r="J14" s="46"/>
      <c r="K14" s="46"/>
      <c r="L14" s="51"/>
      <c r="M14" s="46"/>
    </row>
    <row r="15" spans="1:13" ht="12.9">
      <c r="A15" s="46"/>
      <c r="B15" s="50"/>
      <c r="C15" s="46"/>
      <c r="D15" s="46"/>
      <c r="E15" s="46"/>
      <c r="F15" s="46"/>
      <c r="G15" s="46"/>
      <c r="H15" s="46"/>
      <c r="I15" s="46"/>
      <c r="J15" s="46"/>
      <c r="K15" s="46"/>
      <c r="L15" s="51"/>
      <c r="M15" s="46"/>
    </row>
    <row r="16" spans="1:13" ht="12.9">
      <c r="A16" s="46"/>
      <c r="B16" s="50"/>
      <c r="C16" s="46"/>
      <c r="D16" s="46"/>
      <c r="E16" s="46"/>
      <c r="F16" s="46"/>
      <c r="G16" s="46"/>
      <c r="H16" s="46"/>
      <c r="I16" s="46"/>
      <c r="J16" s="46"/>
      <c r="K16" s="46"/>
      <c r="L16" s="51"/>
      <c r="M16" s="46"/>
    </row>
    <row r="17" spans="1:13" ht="12.9">
      <c r="A17" s="46"/>
      <c r="B17" s="50"/>
      <c r="C17" s="46"/>
      <c r="D17" s="46"/>
      <c r="E17" s="46"/>
      <c r="F17" s="46"/>
      <c r="G17" s="46"/>
      <c r="H17" s="46"/>
      <c r="I17" s="46"/>
      <c r="J17" s="46"/>
      <c r="K17" s="46"/>
      <c r="L17" s="51"/>
      <c r="M17" s="46"/>
    </row>
    <row r="18" spans="1:13" ht="12.9">
      <c r="A18" s="46"/>
      <c r="B18" s="50"/>
      <c r="C18" s="46"/>
      <c r="D18" s="46"/>
      <c r="E18" s="46"/>
      <c r="F18" s="46"/>
      <c r="G18" s="46"/>
      <c r="H18" s="46"/>
      <c r="I18" s="46"/>
      <c r="J18" s="46"/>
      <c r="K18" s="46"/>
      <c r="L18" s="51"/>
      <c r="M18" s="46"/>
    </row>
    <row r="19" spans="1:13" ht="12.9">
      <c r="A19" s="46"/>
      <c r="B19" s="50"/>
      <c r="C19" s="46"/>
      <c r="D19" s="46"/>
      <c r="E19" s="46"/>
      <c r="F19" s="46"/>
      <c r="G19" s="46"/>
      <c r="H19" s="46"/>
      <c r="I19" s="46"/>
      <c r="J19" s="46"/>
      <c r="K19" s="46"/>
      <c r="L19" s="51"/>
      <c r="M19" s="46"/>
    </row>
    <row r="20" spans="1:13" ht="12.9">
      <c r="A20" s="46"/>
      <c r="B20" s="50"/>
      <c r="C20" s="46"/>
      <c r="D20" s="46"/>
      <c r="E20" s="46"/>
      <c r="F20" s="46"/>
      <c r="G20" s="46"/>
      <c r="H20" s="46"/>
      <c r="I20" s="46"/>
      <c r="J20" s="46"/>
      <c r="K20" s="46"/>
      <c r="L20" s="51"/>
      <c r="M20" s="46"/>
    </row>
    <row r="21" spans="1:13" ht="12.9">
      <c r="A21" s="46"/>
      <c r="B21" s="50"/>
      <c r="C21" s="46"/>
      <c r="D21" s="46"/>
      <c r="E21" s="46"/>
      <c r="F21" s="46"/>
      <c r="G21" s="46"/>
      <c r="H21" s="46"/>
      <c r="I21" s="46"/>
      <c r="J21" s="46"/>
      <c r="K21" s="46"/>
      <c r="L21" s="51"/>
      <c r="M21" s="46"/>
    </row>
    <row r="22" spans="1:13" ht="12.9">
      <c r="A22" s="46"/>
      <c r="B22" s="50"/>
      <c r="C22" s="46"/>
      <c r="D22" s="46"/>
      <c r="E22" s="46"/>
      <c r="F22" s="46"/>
      <c r="G22" s="46"/>
      <c r="H22" s="46"/>
      <c r="I22" s="46"/>
      <c r="J22" s="46"/>
      <c r="K22" s="46"/>
      <c r="L22" s="51"/>
      <c r="M22" s="46"/>
    </row>
    <row r="23" spans="1:13" ht="60.75" customHeight="1">
      <c r="A23" s="46"/>
      <c r="B23" s="822" t="s">
        <v>66</v>
      </c>
      <c r="C23" s="823"/>
      <c r="D23" s="823"/>
      <c r="E23" s="823"/>
      <c r="F23" s="823"/>
      <c r="G23" s="823"/>
      <c r="H23" s="823"/>
      <c r="I23" s="823"/>
      <c r="J23" s="823"/>
      <c r="K23" s="823"/>
      <c r="L23" s="824"/>
      <c r="M23" s="46"/>
    </row>
    <row r="24" spans="1:13" ht="12.9">
      <c r="A24" s="46"/>
      <c r="B24" s="50"/>
      <c r="C24" s="46"/>
      <c r="D24" s="46"/>
      <c r="E24" s="46"/>
      <c r="F24" s="46"/>
      <c r="G24" s="46"/>
      <c r="H24" s="46"/>
      <c r="I24" s="46"/>
      <c r="J24" s="46"/>
      <c r="K24" s="46"/>
      <c r="L24" s="51"/>
      <c r="M24" s="46"/>
    </row>
    <row r="25" spans="1:13" ht="12.9">
      <c r="A25" s="46"/>
      <c r="B25" s="50"/>
      <c r="C25" s="46"/>
      <c r="D25" s="46"/>
      <c r="E25" s="46"/>
      <c r="F25" s="46"/>
      <c r="G25" s="46"/>
      <c r="H25" s="46"/>
      <c r="I25" s="46"/>
      <c r="J25" s="46"/>
      <c r="K25" s="46"/>
      <c r="L25" s="51"/>
      <c r="M25" s="46"/>
    </row>
    <row r="26" spans="1:13" ht="12.9">
      <c r="A26" s="46"/>
      <c r="B26" s="50"/>
      <c r="C26" s="46"/>
      <c r="D26" s="46"/>
      <c r="E26" s="46"/>
      <c r="F26" s="46"/>
      <c r="G26" s="46"/>
      <c r="H26" s="46"/>
      <c r="I26" s="46"/>
      <c r="J26" s="46"/>
      <c r="K26" s="46"/>
      <c r="L26" s="51"/>
      <c r="M26" s="46"/>
    </row>
    <row r="27" spans="1:13" ht="18">
      <c r="A27" s="46"/>
      <c r="B27" s="825" t="str">
        <f ca="1">CONCATENATE("Applicable for ",Data!A9,)</f>
        <v>Applicable for Vietnam</v>
      </c>
      <c r="C27" s="826"/>
      <c r="D27" s="826"/>
      <c r="E27" s="826"/>
      <c r="F27" s="826"/>
      <c r="G27" s="826"/>
      <c r="H27" s="826"/>
      <c r="I27" s="826"/>
      <c r="J27" s="826"/>
      <c r="K27" s="826"/>
      <c r="L27" s="827"/>
      <c r="M27" s="46"/>
    </row>
    <row r="28" spans="1:13" ht="12.9">
      <c r="A28" s="46"/>
      <c r="B28" s="50"/>
      <c r="C28" s="46"/>
      <c r="D28" s="46"/>
      <c r="E28" s="46"/>
      <c r="F28" s="46"/>
      <c r="G28" s="46"/>
      <c r="H28" s="46"/>
      <c r="I28" s="46"/>
      <c r="J28" s="46"/>
      <c r="K28" s="46"/>
      <c r="L28" s="51"/>
      <c r="M28" s="46"/>
    </row>
    <row r="29" spans="1:13" ht="12.9">
      <c r="A29" s="46"/>
      <c r="B29" s="50"/>
      <c r="C29" s="46"/>
      <c r="D29" s="46"/>
      <c r="E29" s="46"/>
      <c r="F29" s="46"/>
      <c r="G29" s="46"/>
      <c r="H29" s="46"/>
      <c r="I29" s="46"/>
      <c r="J29" s="46"/>
      <c r="K29" s="46"/>
      <c r="L29" s="51"/>
      <c r="M29" s="46"/>
    </row>
    <row r="30" spans="1:13" ht="18">
      <c r="A30" s="46"/>
      <c r="B30" s="825" t="str">
        <f>CONCATENATE("Effective from ",Data!A11,". ")</f>
        <v xml:space="preserve">Effective from July 1, 2026. </v>
      </c>
      <c r="C30" s="826"/>
      <c r="D30" s="826"/>
      <c r="E30" s="826"/>
      <c r="F30" s="826"/>
      <c r="G30" s="826"/>
      <c r="H30" s="826"/>
      <c r="I30" s="826"/>
      <c r="J30" s="826"/>
      <c r="K30" s="826"/>
      <c r="L30" s="827"/>
      <c r="M30" s="46"/>
    </row>
    <row r="31" spans="1:13" ht="12.9">
      <c r="A31" s="46"/>
      <c r="B31" s="50"/>
      <c r="C31" s="46"/>
      <c r="D31" s="46"/>
      <c r="E31" s="46"/>
      <c r="F31" s="46"/>
      <c r="G31" s="46"/>
      <c r="H31" s="46"/>
      <c r="I31" s="46"/>
      <c r="J31" s="46"/>
      <c r="K31" s="46"/>
      <c r="L31" s="51"/>
      <c r="M31" s="46"/>
    </row>
    <row r="32" spans="1:13" ht="12.9">
      <c r="A32" s="46"/>
      <c r="B32" s="50"/>
      <c r="C32" s="46"/>
      <c r="D32" s="46"/>
      <c r="E32" s="46"/>
      <c r="F32" s="46"/>
      <c r="G32" s="46"/>
      <c r="H32" s="46"/>
      <c r="I32" s="46"/>
      <c r="J32" s="46"/>
      <c r="K32" s="46"/>
      <c r="L32" s="51"/>
      <c r="M32" s="46"/>
    </row>
    <row r="33" spans="1:13" ht="12.9">
      <c r="A33" s="46"/>
      <c r="B33" s="50"/>
      <c r="C33" s="46"/>
      <c r="D33" s="46"/>
      <c r="E33" s="46"/>
      <c r="F33" s="46"/>
      <c r="G33" s="46"/>
      <c r="H33" s="46"/>
      <c r="I33" s="46"/>
      <c r="J33" s="46"/>
      <c r="K33" s="46"/>
      <c r="L33" s="51"/>
      <c r="M33" s="46"/>
    </row>
    <row r="34" spans="1:13" ht="12.9">
      <c r="A34" s="46"/>
      <c r="B34" s="50"/>
      <c r="C34" s="46"/>
      <c r="D34" s="46"/>
      <c r="E34" s="46"/>
      <c r="F34" s="46"/>
      <c r="G34" s="46"/>
      <c r="H34" s="46"/>
      <c r="I34" s="46"/>
      <c r="J34" s="46"/>
      <c r="K34" s="46"/>
      <c r="L34" s="51"/>
      <c r="M34" s="46"/>
    </row>
    <row r="35" spans="1:13" ht="12.9">
      <c r="A35" s="46"/>
      <c r="B35" s="50"/>
      <c r="C35" s="46"/>
      <c r="D35" s="46"/>
      <c r="E35" s="46"/>
      <c r="F35" s="46"/>
      <c r="G35" s="46"/>
      <c r="H35" s="46"/>
      <c r="I35" s="46"/>
      <c r="J35" s="46"/>
      <c r="K35" s="46"/>
      <c r="L35" s="51"/>
      <c r="M35" s="46"/>
    </row>
    <row r="36" spans="1:13" ht="12.9">
      <c r="A36" s="46"/>
      <c r="B36" s="50"/>
      <c r="C36" s="46"/>
      <c r="D36" s="46"/>
      <c r="E36" s="46"/>
      <c r="F36" s="46"/>
      <c r="G36" s="46"/>
      <c r="H36" s="46"/>
      <c r="I36" s="46"/>
      <c r="J36" s="46"/>
      <c r="K36" s="46"/>
      <c r="L36" s="51"/>
      <c r="M36" s="46"/>
    </row>
    <row r="37" spans="1:13" ht="12.9">
      <c r="A37" s="46"/>
      <c r="B37" s="50"/>
      <c r="C37" s="46"/>
      <c r="D37" s="46"/>
      <c r="E37" s="46"/>
      <c r="F37" s="46"/>
      <c r="G37" s="46"/>
      <c r="H37" s="46"/>
      <c r="I37" s="46"/>
      <c r="J37" s="46"/>
      <c r="K37" s="46"/>
      <c r="L37" s="51"/>
      <c r="M37" s="46"/>
    </row>
    <row r="38" spans="1:13" ht="12.9">
      <c r="A38" s="46"/>
      <c r="B38" s="50"/>
      <c r="C38" s="46"/>
      <c r="D38" s="46"/>
      <c r="E38" s="46"/>
      <c r="F38" s="46"/>
      <c r="G38" s="46"/>
      <c r="H38" s="46"/>
      <c r="I38" s="46"/>
      <c r="J38" s="46"/>
      <c r="K38" s="46"/>
      <c r="L38" s="51"/>
      <c r="M38" s="46"/>
    </row>
    <row r="39" spans="1:13" ht="12.9">
      <c r="A39" s="46"/>
      <c r="B39" s="50"/>
      <c r="C39" s="46"/>
      <c r="D39" s="46"/>
      <c r="E39" s="46"/>
      <c r="F39" s="46"/>
      <c r="G39" s="46"/>
      <c r="H39" s="46"/>
      <c r="I39" s="46"/>
      <c r="J39" s="46"/>
      <c r="K39" s="46"/>
      <c r="L39" s="51"/>
      <c r="M39" s="46"/>
    </row>
    <row r="40" spans="1:13" ht="12.9">
      <c r="A40" s="46"/>
      <c r="B40" s="50"/>
      <c r="C40" s="46"/>
      <c r="D40" s="46"/>
      <c r="E40" s="46"/>
      <c r="F40" s="46"/>
      <c r="G40" s="46"/>
      <c r="H40" s="46"/>
      <c r="I40" s="46"/>
      <c r="J40" s="46"/>
      <c r="K40" s="46"/>
      <c r="L40" s="51"/>
      <c r="M40" s="46"/>
    </row>
    <row r="41" spans="1:13" ht="12.9">
      <c r="A41" s="46"/>
      <c r="B41" s="50"/>
      <c r="C41" s="46"/>
      <c r="D41" s="46"/>
      <c r="E41" s="46"/>
      <c r="F41" s="46"/>
      <c r="G41" s="46"/>
      <c r="H41" s="46"/>
      <c r="I41" s="46"/>
      <c r="J41" s="46"/>
      <c r="K41" s="46"/>
      <c r="L41" s="51"/>
      <c r="M41" s="46"/>
    </row>
    <row r="42" spans="1:13" ht="12.9">
      <c r="A42" s="46"/>
      <c r="B42" s="50"/>
      <c r="C42" s="46"/>
      <c r="D42" s="46"/>
      <c r="E42" s="46"/>
      <c r="F42" s="46"/>
      <c r="G42" s="46"/>
      <c r="H42" s="46"/>
      <c r="I42" s="46"/>
      <c r="J42" s="46"/>
      <c r="K42" s="46"/>
      <c r="L42" s="51"/>
      <c r="M42" s="46"/>
    </row>
    <row r="43" spans="1:13" ht="12.9">
      <c r="A43" s="46"/>
      <c r="B43" s="50"/>
      <c r="C43" s="46"/>
      <c r="D43" s="46"/>
      <c r="E43" s="46"/>
      <c r="F43" s="46"/>
      <c r="G43" s="46"/>
      <c r="H43" s="46"/>
      <c r="I43" s="46"/>
      <c r="J43" s="46"/>
      <c r="K43" s="46"/>
      <c r="L43" s="51"/>
      <c r="M43" s="46"/>
    </row>
    <row r="44" spans="1:13" ht="12.75" customHeight="1">
      <c r="A44" s="46"/>
      <c r="B44" s="50"/>
      <c r="C44" s="46"/>
      <c r="D44" s="46"/>
      <c r="E44" s="46"/>
      <c r="F44" s="46"/>
      <c r="G44" s="52"/>
      <c r="H44" s="52"/>
      <c r="I44" s="52"/>
      <c r="J44" s="53"/>
      <c r="K44" s="53"/>
      <c r="L44" s="51"/>
      <c r="M44" s="46"/>
    </row>
    <row r="45" spans="1:13" ht="12.9">
      <c r="A45" s="46"/>
      <c r="B45" s="50"/>
      <c r="C45" s="46"/>
      <c r="D45" s="46"/>
      <c r="E45" s="46"/>
      <c r="F45" s="46"/>
      <c r="G45" s="46"/>
      <c r="H45" s="46"/>
      <c r="I45" s="46"/>
      <c r="J45" s="46"/>
      <c r="K45" s="46"/>
      <c r="L45" s="51"/>
      <c r="M45" s="46"/>
    </row>
    <row r="46" spans="1:13" ht="12.9">
      <c r="A46" s="46"/>
      <c r="B46" s="50"/>
      <c r="C46" s="46"/>
      <c r="D46" s="46"/>
      <c r="E46" s="46"/>
      <c r="F46" s="46"/>
      <c r="G46" s="46"/>
      <c r="H46" s="46"/>
      <c r="I46" s="46"/>
      <c r="J46" s="46"/>
      <c r="K46" s="46"/>
      <c r="L46" s="51"/>
      <c r="M46" s="46"/>
    </row>
    <row r="47" spans="1:13" ht="12.9">
      <c r="A47" s="46"/>
      <c r="B47" s="50"/>
      <c r="C47" s="46"/>
      <c r="D47" s="46"/>
      <c r="E47" s="46"/>
      <c r="F47" s="46"/>
      <c r="G47" s="46"/>
      <c r="H47" s="46"/>
      <c r="I47" s="46"/>
      <c r="J47" s="46"/>
      <c r="K47" s="46"/>
      <c r="L47" s="51"/>
      <c r="M47" s="46"/>
    </row>
    <row r="48" spans="1:13" ht="12.9">
      <c r="A48" s="46"/>
      <c r="B48" s="50"/>
      <c r="C48" s="46"/>
      <c r="D48" s="46"/>
      <c r="E48" s="46"/>
      <c r="F48" s="46"/>
      <c r="G48" s="46"/>
      <c r="H48" s="46"/>
      <c r="I48" s="46"/>
      <c r="J48" s="46"/>
      <c r="K48" s="46"/>
      <c r="L48" s="51"/>
      <c r="M48" s="46"/>
    </row>
    <row r="49" spans="1:13" ht="12.9">
      <c r="A49" s="46"/>
      <c r="B49" s="50"/>
      <c r="C49" s="46"/>
      <c r="D49" s="46"/>
      <c r="E49" s="46"/>
      <c r="F49" s="46"/>
      <c r="G49" s="46"/>
      <c r="H49" s="46"/>
      <c r="I49" s="46"/>
      <c r="J49" s="46"/>
      <c r="K49" s="46"/>
      <c r="L49" s="51"/>
      <c r="M49" s="46"/>
    </row>
    <row r="50" spans="1:13" ht="12.9">
      <c r="A50" s="46"/>
      <c r="B50" s="50"/>
      <c r="C50" s="46"/>
      <c r="D50" s="46"/>
      <c r="E50" s="46"/>
      <c r="F50" s="46"/>
      <c r="G50" s="46"/>
      <c r="H50" s="46"/>
      <c r="I50" s="46"/>
      <c r="J50" s="46"/>
      <c r="K50" s="46"/>
      <c r="L50" s="51"/>
      <c r="M50" s="46"/>
    </row>
    <row r="51" spans="1:13" ht="12.9">
      <c r="A51" s="46"/>
      <c r="B51" s="50"/>
      <c r="C51" s="46"/>
      <c r="D51" s="46"/>
      <c r="E51" s="46"/>
      <c r="F51" s="46"/>
      <c r="G51" s="46"/>
      <c r="H51" s="46"/>
      <c r="I51" s="46"/>
      <c r="J51" s="46"/>
      <c r="K51" s="46"/>
      <c r="L51" s="51"/>
      <c r="M51" s="46"/>
    </row>
    <row r="52" spans="1:13" ht="12.9">
      <c r="A52" s="46"/>
      <c r="B52" s="50"/>
      <c r="C52" s="46"/>
      <c r="D52" s="46"/>
      <c r="E52" s="46"/>
      <c r="F52" s="46"/>
      <c r="G52" s="46"/>
      <c r="H52" s="46"/>
      <c r="I52" s="46"/>
      <c r="J52" s="46"/>
      <c r="K52" s="46"/>
      <c r="L52" s="51"/>
      <c r="M52" s="46"/>
    </row>
    <row r="53" spans="1:13" ht="12.9">
      <c r="A53" s="46"/>
      <c r="B53" s="50"/>
      <c r="C53" s="46"/>
      <c r="D53" s="46"/>
      <c r="E53" s="46"/>
      <c r="F53" s="46"/>
      <c r="G53" s="46"/>
      <c r="H53" s="46"/>
      <c r="I53" s="46"/>
      <c r="J53" s="46"/>
      <c r="K53" s="46"/>
      <c r="L53" s="51"/>
      <c r="M53" s="46"/>
    </row>
    <row r="54" spans="1:13" ht="12.9">
      <c r="A54" s="46"/>
      <c r="B54" s="50"/>
      <c r="C54" s="46"/>
      <c r="D54" s="46"/>
      <c r="E54" s="46"/>
      <c r="F54" s="46"/>
      <c r="G54" s="46"/>
      <c r="H54" s="46"/>
      <c r="I54" s="46"/>
      <c r="J54" s="46"/>
      <c r="K54" s="46"/>
      <c r="L54" s="51"/>
      <c r="M54" s="46"/>
    </row>
    <row r="55" spans="1:13" ht="12.9">
      <c r="A55" s="46"/>
      <c r="B55" s="50"/>
      <c r="C55" s="46"/>
      <c r="D55" s="46"/>
      <c r="E55" s="46"/>
      <c r="F55" s="46"/>
      <c r="G55" s="46"/>
      <c r="H55" s="46"/>
      <c r="I55" s="46"/>
      <c r="J55" s="46"/>
      <c r="K55" s="46"/>
      <c r="L55" s="51"/>
      <c r="M55" s="46"/>
    </row>
    <row r="56" spans="1:13" ht="12.9">
      <c r="A56" s="46"/>
      <c r="B56" s="828" t="str">
        <f ca="1">CONCATENATE(Data!A5,". ",Data!A7)</f>
        <v>Kaspersky Lab. 39A/3 Leningradskoe Shosse Moscow, 125212. 0</v>
      </c>
      <c r="C56" s="829"/>
      <c r="D56" s="829"/>
      <c r="E56" s="829"/>
      <c r="F56" s="829"/>
      <c r="G56" s="829"/>
      <c r="H56" s="829"/>
      <c r="I56" s="829"/>
      <c r="J56" s="829"/>
      <c r="K56" s="829"/>
      <c r="L56" s="830"/>
      <c r="M56" s="46"/>
    </row>
    <row r="57" spans="1:13" ht="12.9">
      <c r="A57" s="46"/>
      <c r="B57" s="54"/>
      <c r="C57" s="55"/>
      <c r="D57" s="55"/>
      <c r="E57" s="55"/>
      <c r="F57" s="55"/>
      <c r="G57" s="55"/>
      <c r="H57" s="55"/>
      <c r="I57" s="55"/>
      <c r="J57" s="55"/>
      <c r="K57" s="55"/>
      <c r="L57" s="56"/>
      <c r="M57" s="46"/>
    </row>
    <row r="58" spans="1:13" ht="12.9">
      <c r="A58" s="46"/>
      <c r="B58" s="46"/>
      <c r="C58" s="46"/>
      <c r="D58" s="46"/>
      <c r="E58" s="46"/>
      <c r="F58" s="46"/>
      <c r="G58" s="46"/>
      <c r="H58" s="46"/>
      <c r="I58" s="46"/>
      <c r="J58" s="46"/>
      <c r="K58" s="46"/>
      <c r="L58" s="46"/>
      <c r="M58" s="46"/>
    </row>
  </sheetData>
  <sheetProtection algorithmName="SHA-512" hashValue="cXQY9Lm+DR/YQfjUa3sHIOSl74Q1WzB+YfG7ZNcoVJfyc1XoxjOywHVVQHeqr79+mlcABAZ7g3wF6pBhzBK+Yw==" saltValue="uabE3OrsShR/H2Bv0IxcSQ==" spinCount="100000" sheet="1" objects="1" scenarios="1" pivotTables="0"/>
  <mergeCells count="4">
    <mergeCell ref="B23:L23"/>
    <mergeCell ref="B27:L27"/>
    <mergeCell ref="B30:L30"/>
    <mergeCell ref="B56:L56"/>
  </mergeCells>
  <phoneticPr fontId="11" type="noConversion"/>
  <hyperlinks>
    <hyperlink ref="B23:L23" location="Main!D3" display="Price list" xr:uid="{00000000-0004-0000-1100-000000000000}"/>
  </hyperlinks>
  <pageMargins left="0.59055118110236227" right="0.35433070866141736" top="0.59055118110236227" bottom="0.39370078740157483" header="0.51181102362204722" footer="0"/>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0"/>
  <dimension ref="A1:M123"/>
  <sheetViews>
    <sheetView showGridLines="0" showRowColHeaders="0" zoomScaleNormal="100" workbookViewId="0">
      <selection activeCell="D3" sqref="D3"/>
    </sheetView>
  </sheetViews>
  <sheetFormatPr defaultRowHeight="12.45"/>
  <cols>
    <col min="1" max="1" width="11.69140625" bestFit="1" customWidth="1"/>
    <col min="2" max="2" width="10.53515625" bestFit="1" customWidth="1"/>
    <col min="3" max="3" width="15.4609375" bestFit="1" customWidth="1"/>
    <col min="4" max="4" width="4.53515625" bestFit="1" customWidth="1"/>
    <col min="5" max="5" width="47.53515625" customWidth="1"/>
    <col min="6" max="6" width="14.15234375" bestFit="1" customWidth="1"/>
    <col min="7" max="7" width="16" customWidth="1"/>
    <col min="8" max="8" width="10.23046875" bestFit="1" customWidth="1"/>
    <col min="9" max="9" width="8.53515625" bestFit="1" customWidth="1"/>
    <col min="10" max="10" width="21.4609375" customWidth="1"/>
    <col min="11" max="11" width="12" customWidth="1"/>
    <col min="12" max="12" width="5.15234375" bestFit="1" customWidth="1"/>
    <col min="13" max="13" width="9" bestFit="1" customWidth="1"/>
  </cols>
  <sheetData>
    <row r="1" spans="1:13">
      <c r="A1" s="109" t="s">
        <v>116</v>
      </c>
      <c r="B1" s="109" t="s">
        <v>125</v>
      </c>
      <c r="C1" s="109" t="s">
        <v>118</v>
      </c>
      <c r="D1" s="109" t="s">
        <v>119</v>
      </c>
      <c r="E1" s="109" t="s">
        <v>120</v>
      </c>
      <c r="F1" s="109" t="s">
        <v>121</v>
      </c>
      <c r="G1" s="109" t="s">
        <v>224</v>
      </c>
      <c r="H1" s="109" t="s">
        <v>225</v>
      </c>
      <c r="I1" s="109" t="s">
        <v>226</v>
      </c>
      <c r="J1" s="109" t="s">
        <v>227</v>
      </c>
      <c r="K1" s="109" t="s">
        <v>228</v>
      </c>
      <c r="L1" s="109" t="s">
        <v>229</v>
      </c>
      <c r="M1" s="109" t="s">
        <v>230</v>
      </c>
    </row>
    <row r="2" spans="1:13" ht="12.9">
      <c r="A2" s="315" t="s">
        <v>149</v>
      </c>
      <c r="B2" s="315" t="s">
        <v>149</v>
      </c>
      <c r="C2" s="315" t="s">
        <v>1029</v>
      </c>
      <c r="D2" s="316">
        <v>1000</v>
      </c>
      <c r="E2" s="315" t="s">
        <v>1029</v>
      </c>
      <c r="F2" s="315" t="s">
        <v>298</v>
      </c>
      <c r="G2" s="315" t="s">
        <v>149</v>
      </c>
      <c r="H2" s="315" t="s">
        <v>149</v>
      </c>
      <c r="I2" s="315" t="s">
        <v>42</v>
      </c>
      <c r="J2" s="315" t="s">
        <v>149</v>
      </c>
      <c r="K2" s="176" t="s">
        <v>197</v>
      </c>
      <c r="L2" s="176" t="s">
        <v>32</v>
      </c>
      <c r="M2" s="318"/>
    </row>
    <row r="3" spans="1:13">
      <c r="A3" s="234" t="s">
        <v>14113</v>
      </c>
      <c r="B3" s="234" t="s">
        <v>1805</v>
      </c>
      <c r="C3" s="234" t="s">
        <v>920</v>
      </c>
      <c r="D3" s="424">
        <v>1001</v>
      </c>
      <c r="E3" s="234" t="s">
        <v>1032</v>
      </c>
      <c r="F3" s="234" t="s">
        <v>552</v>
      </c>
      <c r="G3" s="234" t="s">
        <v>298</v>
      </c>
      <c r="H3" s="234" t="s">
        <v>1181</v>
      </c>
      <c r="I3" s="234" t="s">
        <v>30</v>
      </c>
      <c r="J3" s="234" t="s">
        <v>603</v>
      </c>
      <c r="K3" s="234" t="s">
        <v>197</v>
      </c>
      <c r="L3" s="234" t="s">
        <v>34</v>
      </c>
      <c r="M3" s="426">
        <v>581818.18000000005</v>
      </c>
    </row>
    <row r="4" spans="1:13">
      <c r="A4" s="234" t="s">
        <v>14114</v>
      </c>
      <c r="B4" s="234" t="s">
        <v>1805</v>
      </c>
      <c r="C4" s="234" t="s">
        <v>920</v>
      </c>
      <c r="D4" s="424">
        <v>1001</v>
      </c>
      <c r="E4" s="234" t="s">
        <v>1032</v>
      </c>
      <c r="F4" s="234" t="s">
        <v>552</v>
      </c>
      <c r="G4" s="234" t="s">
        <v>298</v>
      </c>
      <c r="H4" s="234" t="s">
        <v>1181</v>
      </c>
      <c r="I4" s="234" t="s">
        <v>30</v>
      </c>
      <c r="J4" s="234" t="s">
        <v>603</v>
      </c>
      <c r="K4" s="234" t="s">
        <v>197</v>
      </c>
      <c r="L4" s="234" t="s">
        <v>32</v>
      </c>
      <c r="M4" s="426">
        <v>290909.09000000003</v>
      </c>
    </row>
    <row r="5" spans="1:13">
      <c r="A5" s="234" t="s">
        <v>14115</v>
      </c>
      <c r="B5" s="234" t="s">
        <v>1806</v>
      </c>
      <c r="C5" s="234" t="s">
        <v>920</v>
      </c>
      <c r="D5" s="424">
        <v>1001</v>
      </c>
      <c r="E5" s="234" t="s">
        <v>1032</v>
      </c>
      <c r="F5" s="234" t="s">
        <v>552</v>
      </c>
      <c r="G5" s="234" t="s">
        <v>298</v>
      </c>
      <c r="H5" s="234" t="s">
        <v>1181</v>
      </c>
      <c r="I5" s="234" t="s">
        <v>35</v>
      </c>
      <c r="J5" s="234" t="s">
        <v>557</v>
      </c>
      <c r="K5" s="234" t="s">
        <v>197</v>
      </c>
      <c r="L5" s="234" t="s">
        <v>34</v>
      </c>
      <c r="M5" s="426">
        <v>1027272.73</v>
      </c>
    </row>
    <row r="6" spans="1:13">
      <c r="A6" s="234" t="s">
        <v>14116</v>
      </c>
      <c r="B6" s="234" t="s">
        <v>1806</v>
      </c>
      <c r="C6" s="234" t="s">
        <v>920</v>
      </c>
      <c r="D6" s="424">
        <v>1001</v>
      </c>
      <c r="E6" s="234" t="s">
        <v>1032</v>
      </c>
      <c r="F6" s="234" t="s">
        <v>552</v>
      </c>
      <c r="G6" s="234" t="s">
        <v>298</v>
      </c>
      <c r="H6" s="234" t="s">
        <v>1181</v>
      </c>
      <c r="I6" s="234" t="s">
        <v>35</v>
      </c>
      <c r="J6" s="234" t="s">
        <v>557</v>
      </c>
      <c r="K6" s="234" t="s">
        <v>197</v>
      </c>
      <c r="L6" s="234" t="s">
        <v>32</v>
      </c>
      <c r="M6" s="426">
        <v>513636.36</v>
      </c>
    </row>
    <row r="7" spans="1:13">
      <c r="A7" s="234" t="s">
        <v>14117</v>
      </c>
      <c r="B7" s="234" t="s">
        <v>1807</v>
      </c>
      <c r="C7" s="234" t="s">
        <v>920</v>
      </c>
      <c r="D7" s="424">
        <v>1001</v>
      </c>
      <c r="E7" s="234" t="s">
        <v>1032</v>
      </c>
      <c r="F7" s="234" t="s">
        <v>552</v>
      </c>
      <c r="G7" s="234" t="s">
        <v>298</v>
      </c>
      <c r="H7" s="234" t="s">
        <v>1181</v>
      </c>
      <c r="I7" s="234" t="s">
        <v>37</v>
      </c>
      <c r="J7" s="234" t="s">
        <v>553</v>
      </c>
      <c r="K7" s="234" t="s">
        <v>197</v>
      </c>
      <c r="L7" s="234" t="s">
        <v>34</v>
      </c>
      <c r="M7" s="426">
        <v>1320000</v>
      </c>
    </row>
    <row r="8" spans="1:13">
      <c r="A8" s="234" t="s">
        <v>14118</v>
      </c>
      <c r="B8" s="234" t="s">
        <v>1807</v>
      </c>
      <c r="C8" s="234" t="s">
        <v>920</v>
      </c>
      <c r="D8" s="424">
        <v>1001</v>
      </c>
      <c r="E8" s="234" t="s">
        <v>1032</v>
      </c>
      <c r="F8" s="234" t="s">
        <v>552</v>
      </c>
      <c r="G8" s="234" t="s">
        <v>298</v>
      </c>
      <c r="H8" s="234" t="s">
        <v>1181</v>
      </c>
      <c r="I8" s="234" t="s">
        <v>37</v>
      </c>
      <c r="J8" s="234" t="s">
        <v>553</v>
      </c>
      <c r="K8" s="234" t="s">
        <v>197</v>
      </c>
      <c r="L8" s="234" t="s">
        <v>32</v>
      </c>
      <c r="M8" s="426">
        <v>660000</v>
      </c>
    </row>
    <row r="9" spans="1:13">
      <c r="A9" s="234" t="s">
        <v>14119</v>
      </c>
      <c r="B9" s="234" t="s">
        <v>1808</v>
      </c>
      <c r="C9" s="234" t="s">
        <v>920</v>
      </c>
      <c r="D9" s="424">
        <v>1001</v>
      </c>
      <c r="E9" s="234" t="s">
        <v>1032</v>
      </c>
      <c r="F9" s="234" t="s">
        <v>552</v>
      </c>
      <c r="G9" s="234" t="s">
        <v>298</v>
      </c>
      <c r="H9" s="234" t="s">
        <v>1181</v>
      </c>
      <c r="I9" s="234" t="s">
        <v>217</v>
      </c>
      <c r="J9" s="234" t="s">
        <v>848</v>
      </c>
      <c r="K9" s="234" t="s">
        <v>197</v>
      </c>
      <c r="L9" s="234" t="s">
        <v>34</v>
      </c>
      <c r="M9" s="426">
        <v>1880000</v>
      </c>
    </row>
    <row r="10" spans="1:13">
      <c r="A10" s="234" t="s">
        <v>14120</v>
      </c>
      <c r="B10" s="234" t="s">
        <v>1808</v>
      </c>
      <c r="C10" s="234" t="s">
        <v>920</v>
      </c>
      <c r="D10" s="424">
        <v>1001</v>
      </c>
      <c r="E10" s="234" t="s">
        <v>1032</v>
      </c>
      <c r="F10" s="234" t="s">
        <v>552</v>
      </c>
      <c r="G10" s="234" t="s">
        <v>298</v>
      </c>
      <c r="H10" s="234" t="s">
        <v>1181</v>
      </c>
      <c r="I10" s="234" t="s">
        <v>217</v>
      </c>
      <c r="J10" s="234" t="s">
        <v>848</v>
      </c>
      <c r="K10" s="234" t="s">
        <v>197</v>
      </c>
      <c r="L10" s="234" t="s">
        <v>32</v>
      </c>
      <c r="M10" s="426">
        <v>940000</v>
      </c>
    </row>
    <row r="11" spans="1:13">
      <c r="A11" s="176" t="s">
        <v>14121</v>
      </c>
      <c r="B11" s="176" t="s">
        <v>1809</v>
      </c>
      <c r="C11" s="176" t="s">
        <v>920</v>
      </c>
      <c r="D11" s="177">
        <v>1001</v>
      </c>
      <c r="E11" s="176" t="s">
        <v>1032</v>
      </c>
      <c r="F11" s="176" t="s">
        <v>552</v>
      </c>
      <c r="G11" s="176" t="s">
        <v>298</v>
      </c>
      <c r="H11" s="176" t="s">
        <v>455</v>
      </c>
      <c r="I11" s="176" t="s">
        <v>30</v>
      </c>
      <c r="J11" s="176" t="s">
        <v>603</v>
      </c>
      <c r="K11" s="176" t="s">
        <v>197</v>
      </c>
      <c r="L11" s="176" t="s">
        <v>34</v>
      </c>
      <c r="M11" s="178">
        <v>581818.18000000005</v>
      </c>
    </row>
    <row r="12" spans="1:13">
      <c r="A12" s="176" t="s">
        <v>14122</v>
      </c>
      <c r="B12" s="176" t="s">
        <v>1809</v>
      </c>
      <c r="C12" s="176" t="s">
        <v>920</v>
      </c>
      <c r="D12" s="177">
        <v>1001</v>
      </c>
      <c r="E12" s="176" t="s">
        <v>1032</v>
      </c>
      <c r="F12" s="176" t="s">
        <v>552</v>
      </c>
      <c r="G12" s="176" t="s">
        <v>298</v>
      </c>
      <c r="H12" s="176" t="s">
        <v>455</v>
      </c>
      <c r="I12" s="176" t="s">
        <v>30</v>
      </c>
      <c r="J12" s="176" t="s">
        <v>603</v>
      </c>
      <c r="K12" s="176" t="s">
        <v>197</v>
      </c>
      <c r="L12" s="176" t="s">
        <v>32</v>
      </c>
      <c r="M12" s="178">
        <v>290909.09000000003</v>
      </c>
    </row>
    <row r="13" spans="1:13">
      <c r="A13" s="176" t="s">
        <v>14123</v>
      </c>
      <c r="B13" s="176" t="s">
        <v>1810</v>
      </c>
      <c r="C13" s="176" t="s">
        <v>920</v>
      </c>
      <c r="D13" s="177">
        <v>1001</v>
      </c>
      <c r="E13" s="176" t="s">
        <v>1032</v>
      </c>
      <c r="F13" s="176" t="s">
        <v>552</v>
      </c>
      <c r="G13" s="176" t="s">
        <v>298</v>
      </c>
      <c r="H13" s="176" t="s">
        <v>455</v>
      </c>
      <c r="I13" s="176" t="s">
        <v>35</v>
      </c>
      <c r="J13" s="176" t="s">
        <v>557</v>
      </c>
      <c r="K13" s="176" t="s">
        <v>197</v>
      </c>
      <c r="L13" s="176" t="s">
        <v>34</v>
      </c>
      <c r="M13" s="178">
        <v>1027272.73</v>
      </c>
    </row>
    <row r="14" spans="1:13">
      <c r="A14" s="176" t="s">
        <v>14124</v>
      </c>
      <c r="B14" s="176" t="s">
        <v>1810</v>
      </c>
      <c r="C14" s="176" t="s">
        <v>920</v>
      </c>
      <c r="D14" s="177">
        <v>1001</v>
      </c>
      <c r="E14" s="176" t="s">
        <v>1032</v>
      </c>
      <c r="F14" s="176" t="s">
        <v>552</v>
      </c>
      <c r="G14" s="176" t="s">
        <v>298</v>
      </c>
      <c r="H14" s="176" t="s">
        <v>455</v>
      </c>
      <c r="I14" s="176" t="s">
        <v>35</v>
      </c>
      <c r="J14" s="176" t="s">
        <v>557</v>
      </c>
      <c r="K14" s="176" t="s">
        <v>197</v>
      </c>
      <c r="L14" s="176" t="s">
        <v>32</v>
      </c>
      <c r="M14" s="178">
        <v>513636.36</v>
      </c>
    </row>
    <row r="15" spans="1:13">
      <c r="A15" s="176" t="s">
        <v>14125</v>
      </c>
      <c r="B15" s="176" t="s">
        <v>1811</v>
      </c>
      <c r="C15" s="176" t="s">
        <v>920</v>
      </c>
      <c r="D15" s="177">
        <v>1001</v>
      </c>
      <c r="E15" s="176" t="s">
        <v>1032</v>
      </c>
      <c r="F15" s="176" t="s">
        <v>552</v>
      </c>
      <c r="G15" s="176" t="s">
        <v>298</v>
      </c>
      <c r="H15" s="176" t="s">
        <v>455</v>
      </c>
      <c r="I15" s="176" t="s">
        <v>37</v>
      </c>
      <c r="J15" s="176" t="s">
        <v>553</v>
      </c>
      <c r="K15" s="176" t="s">
        <v>197</v>
      </c>
      <c r="L15" s="176" t="s">
        <v>34</v>
      </c>
      <c r="M15" s="178">
        <v>1320000</v>
      </c>
    </row>
    <row r="16" spans="1:13">
      <c r="A16" s="176" t="s">
        <v>14126</v>
      </c>
      <c r="B16" s="176" t="s">
        <v>1811</v>
      </c>
      <c r="C16" s="176" t="s">
        <v>920</v>
      </c>
      <c r="D16" s="177">
        <v>1001</v>
      </c>
      <c r="E16" s="176" t="s">
        <v>1032</v>
      </c>
      <c r="F16" s="176" t="s">
        <v>552</v>
      </c>
      <c r="G16" s="176" t="s">
        <v>298</v>
      </c>
      <c r="H16" s="176" t="s">
        <v>455</v>
      </c>
      <c r="I16" s="176" t="s">
        <v>37</v>
      </c>
      <c r="J16" s="176" t="s">
        <v>553</v>
      </c>
      <c r="K16" s="176" t="s">
        <v>197</v>
      </c>
      <c r="L16" s="176" t="s">
        <v>32</v>
      </c>
      <c r="M16" s="178">
        <v>660000</v>
      </c>
    </row>
    <row r="17" spans="1:13">
      <c r="A17" s="176" t="s">
        <v>14127</v>
      </c>
      <c r="B17" s="176" t="s">
        <v>1812</v>
      </c>
      <c r="C17" s="176" t="s">
        <v>920</v>
      </c>
      <c r="D17" s="177">
        <v>1001</v>
      </c>
      <c r="E17" s="176" t="s">
        <v>1032</v>
      </c>
      <c r="F17" s="176" t="s">
        <v>552</v>
      </c>
      <c r="G17" s="176" t="s">
        <v>298</v>
      </c>
      <c r="H17" s="176" t="s">
        <v>455</v>
      </c>
      <c r="I17" s="176" t="s">
        <v>217</v>
      </c>
      <c r="J17" s="176" t="s">
        <v>848</v>
      </c>
      <c r="K17" s="176" t="s">
        <v>197</v>
      </c>
      <c r="L17" s="176" t="s">
        <v>34</v>
      </c>
      <c r="M17" s="178">
        <v>1880000</v>
      </c>
    </row>
    <row r="18" spans="1:13">
      <c r="A18" s="176" t="s">
        <v>14128</v>
      </c>
      <c r="B18" s="176" t="s">
        <v>1812</v>
      </c>
      <c r="C18" s="176" t="s">
        <v>920</v>
      </c>
      <c r="D18" s="177">
        <v>1001</v>
      </c>
      <c r="E18" s="176" t="s">
        <v>1032</v>
      </c>
      <c r="F18" s="176" t="s">
        <v>552</v>
      </c>
      <c r="G18" s="176" t="s">
        <v>298</v>
      </c>
      <c r="H18" s="176" t="s">
        <v>455</v>
      </c>
      <c r="I18" s="176" t="s">
        <v>217</v>
      </c>
      <c r="J18" s="176" t="s">
        <v>848</v>
      </c>
      <c r="K18" s="176" t="s">
        <v>197</v>
      </c>
      <c r="L18" s="176" t="s">
        <v>32</v>
      </c>
      <c r="M18" s="178">
        <v>940000</v>
      </c>
    </row>
    <row r="19" spans="1:13">
      <c r="A19" s="234" t="s">
        <v>14129</v>
      </c>
      <c r="B19" s="234" t="s">
        <v>1813</v>
      </c>
      <c r="C19" s="234" t="s">
        <v>920</v>
      </c>
      <c r="D19" s="424">
        <v>1002</v>
      </c>
      <c r="E19" s="234" t="s">
        <v>1033</v>
      </c>
      <c r="F19" s="234" t="s">
        <v>798</v>
      </c>
      <c r="G19" s="234" t="s">
        <v>298</v>
      </c>
      <c r="H19" s="234" t="s">
        <v>1181</v>
      </c>
      <c r="I19" s="234" t="s">
        <v>30</v>
      </c>
      <c r="J19" s="234" t="s">
        <v>603</v>
      </c>
      <c r="K19" s="234" t="s">
        <v>197</v>
      </c>
      <c r="L19" s="234" t="s">
        <v>34</v>
      </c>
      <c r="M19" s="426">
        <v>912727.27</v>
      </c>
    </row>
    <row r="20" spans="1:13">
      <c r="A20" s="234" t="s">
        <v>14130</v>
      </c>
      <c r="B20" s="234" t="s">
        <v>1813</v>
      </c>
      <c r="C20" s="234" t="s">
        <v>920</v>
      </c>
      <c r="D20" s="424">
        <v>1002</v>
      </c>
      <c r="E20" s="234" t="s">
        <v>1033</v>
      </c>
      <c r="F20" s="234" t="s">
        <v>798</v>
      </c>
      <c r="G20" s="234" t="s">
        <v>298</v>
      </c>
      <c r="H20" s="234" t="s">
        <v>1181</v>
      </c>
      <c r="I20" s="234" t="s">
        <v>30</v>
      </c>
      <c r="J20" s="234" t="s">
        <v>603</v>
      </c>
      <c r="K20" s="234" t="s">
        <v>197</v>
      </c>
      <c r="L20" s="234" t="s">
        <v>32</v>
      </c>
      <c r="M20" s="426">
        <v>456363.63636363635</v>
      </c>
    </row>
    <row r="21" spans="1:13">
      <c r="A21" s="234" t="s">
        <v>14131</v>
      </c>
      <c r="B21" s="234" t="s">
        <v>1814</v>
      </c>
      <c r="C21" s="234" t="s">
        <v>920</v>
      </c>
      <c r="D21" s="424">
        <v>1002</v>
      </c>
      <c r="E21" s="234" t="s">
        <v>1033</v>
      </c>
      <c r="F21" s="234" t="s">
        <v>798</v>
      </c>
      <c r="G21" s="234" t="s">
        <v>298</v>
      </c>
      <c r="H21" s="234" t="s">
        <v>1181</v>
      </c>
      <c r="I21" s="234" t="s">
        <v>35</v>
      </c>
      <c r="J21" s="234" t="s">
        <v>557</v>
      </c>
      <c r="K21" s="234" t="s">
        <v>197</v>
      </c>
      <c r="L21" s="234" t="s">
        <v>34</v>
      </c>
      <c r="M21" s="426">
        <v>1345454.5454545454</v>
      </c>
    </row>
    <row r="22" spans="1:13">
      <c r="A22" s="234" t="s">
        <v>14132</v>
      </c>
      <c r="B22" s="234" t="s">
        <v>1814</v>
      </c>
      <c r="C22" s="234" t="s">
        <v>920</v>
      </c>
      <c r="D22" s="424">
        <v>1002</v>
      </c>
      <c r="E22" s="234" t="s">
        <v>1033</v>
      </c>
      <c r="F22" s="234" t="s">
        <v>798</v>
      </c>
      <c r="G22" s="234" t="s">
        <v>298</v>
      </c>
      <c r="H22" s="234" t="s">
        <v>1181</v>
      </c>
      <c r="I22" s="234" t="s">
        <v>35</v>
      </c>
      <c r="J22" s="234" t="s">
        <v>557</v>
      </c>
      <c r="K22" s="234" t="s">
        <v>197</v>
      </c>
      <c r="L22" s="234" t="s">
        <v>32</v>
      </c>
      <c r="M22" s="426">
        <v>672727.27272727271</v>
      </c>
    </row>
    <row r="23" spans="1:13">
      <c r="A23" s="234" t="s">
        <v>14133</v>
      </c>
      <c r="B23" s="234" t="s">
        <v>1815</v>
      </c>
      <c r="C23" s="234" t="s">
        <v>920</v>
      </c>
      <c r="D23" s="424">
        <v>1002</v>
      </c>
      <c r="E23" s="234" t="s">
        <v>1033</v>
      </c>
      <c r="F23" s="234" t="s">
        <v>798</v>
      </c>
      <c r="G23" s="234" t="s">
        <v>298</v>
      </c>
      <c r="H23" s="234" t="s">
        <v>1181</v>
      </c>
      <c r="I23" s="234" t="s">
        <v>37</v>
      </c>
      <c r="J23" s="234" t="s">
        <v>553</v>
      </c>
      <c r="K23" s="234" t="s">
        <v>197</v>
      </c>
      <c r="L23" s="234" t="s">
        <v>34</v>
      </c>
      <c r="M23" s="426">
        <v>1592727.2727272727</v>
      </c>
    </row>
    <row r="24" spans="1:13">
      <c r="A24" s="234" t="s">
        <v>14134</v>
      </c>
      <c r="B24" s="234" t="s">
        <v>1815</v>
      </c>
      <c r="C24" s="234" t="s">
        <v>920</v>
      </c>
      <c r="D24" s="424">
        <v>1002</v>
      </c>
      <c r="E24" s="234" t="s">
        <v>1033</v>
      </c>
      <c r="F24" s="234" t="s">
        <v>798</v>
      </c>
      <c r="G24" s="234" t="s">
        <v>298</v>
      </c>
      <c r="H24" s="234" t="s">
        <v>1181</v>
      </c>
      <c r="I24" s="234" t="s">
        <v>37</v>
      </c>
      <c r="J24" s="234" t="s">
        <v>553</v>
      </c>
      <c r="K24" s="234" t="s">
        <v>197</v>
      </c>
      <c r="L24" s="234" t="s">
        <v>32</v>
      </c>
      <c r="M24" s="426">
        <v>796363.63636363635</v>
      </c>
    </row>
    <row r="25" spans="1:13">
      <c r="A25" s="234" t="s">
        <v>14135</v>
      </c>
      <c r="B25" s="234" t="s">
        <v>1816</v>
      </c>
      <c r="C25" s="234" t="s">
        <v>920</v>
      </c>
      <c r="D25" s="424">
        <v>1002</v>
      </c>
      <c r="E25" s="234" t="s">
        <v>1033</v>
      </c>
      <c r="F25" s="234" t="s">
        <v>798</v>
      </c>
      <c r="G25" s="234" t="s">
        <v>298</v>
      </c>
      <c r="H25" s="234" t="s">
        <v>1181</v>
      </c>
      <c r="I25" s="234" t="s">
        <v>217</v>
      </c>
      <c r="J25" s="234" t="s">
        <v>848</v>
      </c>
      <c r="K25" s="234" t="s">
        <v>197</v>
      </c>
      <c r="L25" s="234" t="s">
        <v>34</v>
      </c>
      <c r="M25" s="426">
        <v>1998181.8181818181</v>
      </c>
    </row>
    <row r="26" spans="1:13">
      <c r="A26" s="234" t="s">
        <v>14136</v>
      </c>
      <c r="B26" s="234" t="s">
        <v>1816</v>
      </c>
      <c r="C26" s="234" t="s">
        <v>920</v>
      </c>
      <c r="D26" s="424">
        <v>1002</v>
      </c>
      <c r="E26" s="234" t="s">
        <v>1033</v>
      </c>
      <c r="F26" s="234" t="s">
        <v>798</v>
      </c>
      <c r="G26" s="234" t="s">
        <v>298</v>
      </c>
      <c r="H26" s="234" t="s">
        <v>1181</v>
      </c>
      <c r="I26" s="234" t="s">
        <v>217</v>
      </c>
      <c r="J26" s="234" t="s">
        <v>848</v>
      </c>
      <c r="K26" s="234" t="s">
        <v>197</v>
      </c>
      <c r="L26" s="234" t="s">
        <v>32</v>
      </c>
      <c r="M26" s="426">
        <v>999090.90909090906</v>
      </c>
    </row>
    <row r="27" spans="1:13">
      <c r="A27" s="205" t="s">
        <v>14137</v>
      </c>
      <c r="B27" s="205" t="s">
        <v>1817</v>
      </c>
      <c r="C27" s="205" t="s">
        <v>920</v>
      </c>
      <c r="D27" s="425">
        <v>1002</v>
      </c>
      <c r="E27" s="205" t="s">
        <v>1033</v>
      </c>
      <c r="F27" s="205" t="s">
        <v>798</v>
      </c>
      <c r="G27" s="186" t="s">
        <v>298</v>
      </c>
      <c r="H27" s="205" t="s">
        <v>455</v>
      </c>
      <c r="I27" s="205" t="s">
        <v>30</v>
      </c>
      <c r="J27" s="205" t="s">
        <v>603</v>
      </c>
      <c r="K27" s="205" t="s">
        <v>197</v>
      </c>
      <c r="L27" s="205" t="s">
        <v>34</v>
      </c>
      <c r="M27" s="427">
        <v>912727.27272727271</v>
      </c>
    </row>
    <row r="28" spans="1:13">
      <c r="A28" s="205" t="s">
        <v>14138</v>
      </c>
      <c r="B28" s="205" t="s">
        <v>1817</v>
      </c>
      <c r="C28" s="205" t="s">
        <v>920</v>
      </c>
      <c r="D28" s="425">
        <v>1002</v>
      </c>
      <c r="E28" s="205" t="s">
        <v>1033</v>
      </c>
      <c r="F28" s="205" t="s">
        <v>798</v>
      </c>
      <c r="G28" s="186" t="s">
        <v>298</v>
      </c>
      <c r="H28" s="205" t="s">
        <v>455</v>
      </c>
      <c r="I28" s="205" t="s">
        <v>30</v>
      </c>
      <c r="J28" s="205" t="s">
        <v>603</v>
      </c>
      <c r="K28" s="205" t="s">
        <v>197</v>
      </c>
      <c r="L28" s="205" t="s">
        <v>32</v>
      </c>
      <c r="M28" s="427">
        <v>456363.63636363635</v>
      </c>
    </row>
    <row r="29" spans="1:13">
      <c r="A29" s="205" t="s">
        <v>14139</v>
      </c>
      <c r="B29" s="205" t="s">
        <v>1818</v>
      </c>
      <c r="C29" s="205" t="s">
        <v>920</v>
      </c>
      <c r="D29" s="425">
        <v>1002</v>
      </c>
      <c r="E29" s="205" t="s">
        <v>1033</v>
      </c>
      <c r="F29" s="205" t="s">
        <v>798</v>
      </c>
      <c r="G29" s="186" t="s">
        <v>298</v>
      </c>
      <c r="H29" s="205" t="s">
        <v>455</v>
      </c>
      <c r="I29" s="205" t="s">
        <v>35</v>
      </c>
      <c r="J29" s="205" t="s">
        <v>557</v>
      </c>
      <c r="K29" s="205" t="s">
        <v>197</v>
      </c>
      <c r="L29" s="205" t="s">
        <v>34</v>
      </c>
      <c r="M29" s="427">
        <v>1345454.5454545454</v>
      </c>
    </row>
    <row r="30" spans="1:13">
      <c r="A30" s="205" t="s">
        <v>14140</v>
      </c>
      <c r="B30" s="205" t="s">
        <v>1818</v>
      </c>
      <c r="C30" s="205" t="s">
        <v>920</v>
      </c>
      <c r="D30" s="425">
        <v>1002</v>
      </c>
      <c r="E30" s="205" t="s">
        <v>1033</v>
      </c>
      <c r="F30" s="205" t="s">
        <v>798</v>
      </c>
      <c r="G30" s="186" t="s">
        <v>298</v>
      </c>
      <c r="H30" s="205" t="s">
        <v>455</v>
      </c>
      <c r="I30" s="205" t="s">
        <v>35</v>
      </c>
      <c r="J30" s="205" t="s">
        <v>557</v>
      </c>
      <c r="K30" s="205" t="s">
        <v>197</v>
      </c>
      <c r="L30" s="205" t="s">
        <v>32</v>
      </c>
      <c r="M30" s="427">
        <v>672727.27272727271</v>
      </c>
    </row>
    <row r="31" spans="1:13">
      <c r="A31" s="205" t="s">
        <v>14141</v>
      </c>
      <c r="B31" s="205" t="s">
        <v>1819</v>
      </c>
      <c r="C31" s="205" t="s">
        <v>920</v>
      </c>
      <c r="D31" s="425">
        <v>1002</v>
      </c>
      <c r="E31" s="176" t="s">
        <v>1033</v>
      </c>
      <c r="F31" s="205" t="s">
        <v>798</v>
      </c>
      <c r="G31" s="186" t="s">
        <v>298</v>
      </c>
      <c r="H31" s="205" t="s">
        <v>455</v>
      </c>
      <c r="I31" s="205" t="s">
        <v>37</v>
      </c>
      <c r="J31" s="205" t="s">
        <v>553</v>
      </c>
      <c r="K31" s="205" t="s">
        <v>197</v>
      </c>
      <c r="L31" s="205" t="s">
        <v>34</v>
      </c>
      <c r="M31" s="427">
        <v>1592727.2727272727</v>
      </c>
    </row>
    <row r="32" spans="1:13">
      <c r="A32" s="205" t="s">
        <v>14142</v>
      </c>
      <c r="B32" s="205" t="s">
        <v>1819</v>
      </c>
      <c r="C32" s="205" t="s">
        <v>920</v>
      </c>
      <c r="D32" s="425">
        <v>1002</v>
      </c>
      <c r="E32" s="176" t="s">
        <v>1033</v>
      </c>
      <c r="F32" s="205" t="s">
        <v>798</v>
      </c>
      <c r="G32" s="186" t="s">
        <v>298</v>
      </c>
      <c r="H32" s="205" t="s">
        <v>455</v>
      </c>
      <c r="I32" s="205" t="s">
        <v>37</v>
      </c>
      <c r="J32" s="205" t="s">
        <v>553</v>
      </c>
      <c r="K32" s="205" t="s">
        <v>197</v>
      </c>
      <c r="L32" s="205" t="s">
        <v>32</v>
      </c>
      <c r="M32" s="427">
        <v>796363.63636363635</v>
      </c>
    </row>
    <row r="33" spans="1:13">
      <c r="A33" s="205" t="s">
        <v>14143</v>
      </c>
      <c r="B33" s="205" t="s">
        <v>1820</v>
      </c>
      <c r="C33" s="205" t="s">
        <v>920</v>
      </c>
      <c r="D33" s="425">
        <v>1002</v>
      </c>
      <c r="E33" s="176" t="s">
        <v>1033</v>
      </c>
      <c r="F33" s="205" t="s">
        <v>798</v>
      </c>
      <c r="G33" s="186" t="s">
        <v>298</v>
      </c>
      <c r="H33" s="205" t="s">
        <v>455</v>
      </c>
      <c r="I33" s="205" t="s">
        <v>217</v>
      </c>
      <c r="J33" s="205" t="s">
        <v>848</v>
      </c>
      <c r="K33" s="205" t="s">
        <v>197</v>
      </c>
      <c r="L33" s="205" t="s">
        <v>34</v>
      </c>
      <c r="M33" s="427">
        <v>1998181.8181818181</v>
      </c>
    </row>
    <row r="34" spans="1:13">
      <c r="A34" s="205" t="s">
        <v>14144</v>
      </c>
      <c r="B34" s="205" t="s">
        <v>1820</v>
      </c>
      <c r="C34" s="205" t="s">
        <v>920</v>
      </c>
      <c r="D34" s="425">
        <v>1002</v>
      </c>
      <c r="E34" s="176" t="s">
        <v>1033</v>
      </c>
      <c r="F34" s="205" t="s">
        <v>798</v>
      </c>
      <c r="G34" s="186" t="s">
        <v>298</v>
      </c>
      <c r="H34" s="205" t="s">
        <v>455</v>
      </c>
      <c r="I34" s="205" t="s">
        <v>217</v>
      </c>
      <c r="J34" s="205" t="s">
        <v>848</v>
      </c>
      <c r="K34" s="205" t="s">
        <v>197</v>
      </c>
      <c r="L34" s="205" t="s">
        <v>32</v>
      </c>
      <c r="M34" s="427">
        <v>999090.90909090906</v>
      </c>
    </row>
    <row r="35" spans="1:13">
      <c r="A35" s="226" t="s">
        <v>14145</v>
      </c>
      <c r="B35" s="226" t="s">
        <v>1821</v>
      </c>
      <c r="C35" s="226" t="s">
        <v>920</v>
      </c>
      <c r="D35" s="227">
        <v>1003</v>
      </c>
      <c r="E35" s="234" t="s">
        <v>1034</v>
      </c>
      <c r="F35" s="226" t="s">
        <v>798</v>
      </c>
      <c r="G35" s="232" t="s">
        <v>298</v>
      </c>
      <c r="H35" s="226" t="s">
        <v>1181</v>
      </c>
      <c r="I35" s="226" t="s">
        <v>30</v>
      </c>
      <c r="J35" s="226" t="s">
        <v>603</v>
      </c>
      <c r="K35" s="226" t="s">
        <v>197</v>
      </c>
      <c r="L35" s="226" t="s">
        <v>34</v>
      </c>
      <c r="M35" s="228">
        <v>1156363.6363636362</v>
      </c>
    </row>
    <row r="36" spans="1:13">
      <c r="A36" s="226" t="s">
        <v>14146</v>
      </c>
      <c r="B36" s="226" t="s">
        <v>1821</v>
      </c>
      <c r="C36" s="226" t="s">
        <v>920</v>
      </c>
      <c r="D36" s="227">
        <v>1003</v>
      </c>
      <c r="E36" s="234" t="s">
        <v>1034</v>
      </c>
      <c r="F36" s="226" t="s">
        <v>798</v>
      </c>
      <c r="G36" s="232" t="s">
        <v>298</v>
      </c>
      <c r="H36" s="226" t="s">
        <v>1181</v>
      </c>
      <c r="I36" s="226" t="s">
        <v>30</v>
      </c>
      <c r="J36" s="226" t="s">
        <v>603</v>
      </c>
      <c r="K36" s="226" t="s">
        <v>197</v>
      </c>
      <c r="L36" s="226" t="s">
        <v>32</v>
      </c>
      <c r="M36" s="228">
        <v>578181.81818181812</v>
      </c>
    </row>
    <row r="37" spans="1:13">
      <c r="A37" s="226" t="s">
        <v>14147</v>
      </c>
      <c r="B37" s="226" t="s">
        <v>1822</v>
      </c>
      <c r="C37" s="226" t="s">
        <v>920</v>
      </c>
      <c r="D37" s="227">
        <v>1003</v>
      </c>
      <c r="E37" s="234" t="s">
        <v>1034</v>
      </c>
      <c r="F37" s="226" t="s">
        <v>798</v>
      </c>
      <c r="G37" s="232" t="s">
        <v>298</v>
      </c>
      <c r="H37" s="226" t="s">
        <v>1181</v>
      </c>
      <c r="I37" s="226" t="s">
        <v>35</v>
      </c>
      <c r="J37" s="226" t="s">
        <v>557</v>
      </c>
      <c r="K37" s="226" t="s">
        <v>197</v>
      </c>
      <c r="L37" s="226" t="s">
        <v>34</v>
      </c>
      <c r="M37" s="228">
        <v>1581818.1818181816</v>
      </c>
    </row>
    <row r="38" spans="1:13">
      <c r="A38" s="226" t="s">
        <v>14148</v>
      </c>
      <c r="B38" s="226" t="s">
        <v>1822</v>
      </c>
      <c r="C38" s="226" t="s">
        <v>920</v>
      </c>
      <c r="D38" s="227">
        <v>1003</v>
      </c>
      <c r="E38" s="234" t="s">
        <v>1034</v>
      </c>
      <c r="F38" s="226" t="s">
        <v>798</v>
      </c>
      <c r="G38" s="232" t="s">
        <v>298</v>
      </c>
      <c r="H38" s="226" t="s">
        <v>1181</v>
      </c>
      <c r="I38" s="226" t="s">
        <v>35</v>
      </c>
      <c r="J38" s="226" t="s">
        <v>557</v>
      </c>
      <c r="K38" s="226" t="s">
        <v>197</v>
      </c>
      <c r="L38" s="226" t="s">
        <v>32</v>
      </c>
      <c r="M38" s="228">
        <v>790909.09090909082</v>
      </c>
    </row>
    <row r="39" spans="1:13">
      <c r="A39" s="226" t="s">
        <v>14149</v>
      </c>
      <c r="B39" s="226" t="s">
        <v>1823</v>
      </c>
      <c r="C39" s="226" t="s">
        <v>920</v>
      </c>
      <c r="D39" s="227">
        <v>1003</v>
      </c>
      <c r="E39" s="234" t="s">
        <v>1034</v>
      </c>
      <c r="F39" s="226" t="s">
        <v>798</v>
      </c>
      <c r="G39" s="232" t="s">
        <v>298</v>
      </c>
      <c r="H39" s="226" t="s">
        <v>1181</v>
      </c>
      <c r="I39" s="226" t="s">
        <v>37</v>
      </c>
      <c r="J39" s="226" t="s">
        <v>553</v>
      </c>
      <c r="K39" s="226" t="s">
        <v>197</v>
      </c>
      <c r="L39" s="226" t="s">
        <v>34</v>
      </c>
      <c r="M39" s="228">
        <v>1870909.0909090908</v>
      </c>
    </row>
    <row r="40" spans="1:13">
      <c r="A40" s="226" t="s">
        <v>14150</v>
      </c>
      <c r="B40" s="226" t="s">
        <v>1823</v>
      </c>
      <c r="C40" s="226" t="s">
        <v>920</v>
      </c>
      <c r="D40" s="227">
        <v>1003</v>
      </c>
      <c r="E40" s="232" t="s">
        <v>1034</v>
      </c>
      <c r="F40" s="226" t="s">
        <v>798</v>
      </c>
      <c r="G40" s="232" t="s">
        <v>298</v>
      </c>
      <c r="H40" s="226" t="s">
        <v>1181</v>
      </c>
      <c r="I40" s="226" t="s">
        <v>37</v>
      </c>
      <c r="J40" s="226" t="s">
        <v>553</v>
      </c>
      <c r="K40" s="226" t="s">
        <v>197</v>
      </c>
      <c r="L40" s="226" t="s">
        <v>32</v>
      </c>
      <c r="M40" s="228">
        <v>935454.54545454541</v>
      </c>
    </row>
    <row r="41" spans="1:13">
      <c r="A41" s="226" t="s">
        <v>14151</v>
      </c>
      <c r="B41" s="226" t="s">
        <v>1824</v>
      </c>
      <c r="C41" s="226" t="s">
        <v>920</v>
      </c>
      <c r="D41" s="227">
        <v>1003</v>
      </c>
      <c r="E41" s="232" t="s">
        <v>1034</v>
      </c>
      <c r="F41" s="226" t="s">
        <v>798</v>
      </c>
      <c r="G41" s="232" t="s">
        <v>298</v>
      </c>
      <c r="H41" s="226" t="s">
        <v>1181</v>
      </c>
      <c r="I41" s="226" t="s">
        <v>217</v>
      </c>
      <c r="J41" s="226" t="s">
        <v>848</v>
      </c>
      <c r="K41" s="226" t="s">
        <v>197</v>
      </c>
      <c r="L41" s="226" t="s">
        <v>34</v>
      </c>
      <c r="M41" s="228">
        <v>2269090.9090909087</v>
      </c>
    </row>
    <row r="42" spans="1:13">
      <c r="A42" s="226" t="s">
        <v>14152</v>
      </c>
      <c r="B42" s="226" t="s">
        <v>1824</v>
      </c>
      <c r="C42" s="226" t="s">
        <v>920</v>
      </c>
      <c r="D42" s="227">
        <v>1003</v>
      </c>
      <c r="E42" s="232" t="s">
        <v>1034</v>
      </c>
      <c r="F42" s="226" t="s">
        <v>798</v>
      </c>
      <c r="G42" s="232" t="s">
        <v>298</v>
      </c>
      <c r="H42" s="226" t="s">
        <v>1181</v>
      </c>
      <c r="I42" s="226" t="s">
        <v>217</v>
      </c>
      <c r="J42" s="226" t="s">
        <v>848</v>
      </c>
      <c r="K42" s="226" t="s">
        <v>197</v>
      </c>
      <c r="L42" s="226" t="s">
        <v>32</v>
      </c>
      <c r="M42" s="228">
        <v>1134545.4545454544</v>
      </c>
    </row>
    <row r="43" spans="1:13">
      <c r="A43" s="226" t="s">
        <v>14153</v>
      </c>
      <c r="B43" s="226" t="s">
        <v>1825</v>
      </c>
      <c r="C43" s="226" t="s">
        <v>920</v>
      </c>
      <c r="D43" s="227">
        <v>1003</v>
      </c>
      <c r="E43" s="232" t="s">
        <v>1034</v>
      </c>
      <c r="F43" s="226" t="s">
        <v>798</v>
      </c>
      <c r="G43" s="232" t="s">
        <v>298</v>
      </c>
      <c r="H43" s="226" t="s">
        <v>1181</v>
      </c>
      <c r="I43" s="226" t="s">
        <v>337</v>
      </c>
      <c r="J43" s="226" t="s">
        <v>799</v>
      </c>
      <c r="K43" s="226" t="s">
        <v>197</v>
      </c>
      <c r="L43" s="226" t="s">
        <v>34</v>
      </c>
      <c r="M43" s="228">
        <v>3074545.4545454541</v>
      </c>
    </row>
    <row r="44" spans="1:13">
      <c r="A44" s="226" t="s">
        <v>14154</v>
      </c>
      <c r="B44" s="226" t="s">
        <v>1825</v>
      </c>
      <c r="C44" s="226" t="s">
        <v>920</v>
      </c>
      <c r="D44" s="227">
        <v>1003</v>
      </c>
      <c r="E44" s="232" t="s">
        <v>1034</v>
      </c>
      <c r="F44" s="226" t="s">
        <v>798</v>
      </c>
      <c r="G44" s="232" t="s">
        <v>298</v>
      </c>
      <c r="H44" s="226" t="s">
        <v>1181</v>
      </c>
      <c r="I44" s="226" t="s">
        <v>337</v>
      </c>
      <c r="J44" s="226" t="s">
        <v>799</v>
      </c>
      <c r="K44" s="226" t="s">
        <v>197</v>
      </c>
      <c r="L44" s="226" t="s">
        <v>32</v>
      </c>
      <c r="M44" s="228">
        <v>1537272.7272727271</v>
      </c>
    </row>
    <row r="45" spans="1:13">
      <c r="A45" s="205" t="s">
        <v>14155</v>
      </c>
      <c r="B45" s="205" t="s">
        <v>1826</v>
      </c>
      <c r="C45" s="205" t="s">
        <v>920</v>
      </c>
      <c r="D45" s="425">
        <v>1003</v>
      </c>
      <c r="E45" s="186" t="s">
        <v>1034</v>
      </c>
      <c r="F45" s="205" t="s">
        <v>798</v>
      </c>
      <c r="G45" s="186" t="s">
        <v>298</v>
      </c>
      <c r="H45" s="205" t="s">
        <v>455</v>
      </c>
      <c r="I45" s="205" t="s">
        <v>30</v>
      </c>
      <c r="J45" s="205" t="s">
        <v>603</v>
      </c>
      <c r="K45" s="205" t="s">
        <v>197</v>
      </c>
      <c r="L45" s="205" t="s">
        <v>34</v>
      </c>
      <c r="M45" s="427">
        <v>1156363.6363636362</v>
      </c>
    </row>
    <row r="46" spans="1:13">
      <c r="A46" s="205" t="s">
        <v>14156</v>
      </c>
      <c r="B46" s="205" t="s">
        <v>1826</v>
      </c>
      <c r="C46" s="205" t="s">
        <v>920</v>
      </c>
      <c r="D46" s="425">
        <v>1003</v>
      </c>
      <c r="E46" s="186" t="s">
        <v>1034</v>
      </c>
      <c r="F46" s="205" t="s">
        <v>798</v>
      </c>
      <c r="G46" s="186" t="s">
        <v>298</v>
      </c>
      <c r="H46" s="205" t="s">
        <v>455</v>
      </c>
      <c r="I46" s="205" t="s">
        <v>30</v>
      </c>
      <c r="J46" s="205" t="s">
        <v>603</v>
      </c>
      <c r="K46" s="205" t="s">
        <v>197</v>
      </c>
      <c r="L46" s="205" t="s">
        <v>32</v>
      </c>
      <c r="M46" s="427">
        <v>578181.81818181812</v>
      </c>
    </row>
    <row r="47" spans="1:13">
      <c r="A47" s="205" t="s">
        <v>14157</v>
      </c>
      <c r="B47" s="205" t="s">
        <v>1827</v>
      </c>
      <c r="C47" s="205" t="s">
        <v>920</v>
      </c>
      <c r="D47" s="425">
        <v>1003</v>
      </c>
      <c r="E47" s="186" t="s">
        <v>1034</v>
      </c>
      <c r="F47" s="205" t="s">
        <v>798</v>
      </c>
      <c r="G47" s="186" t="s">
        <v>298</v>
      </c>
      <c r="H47" s="205" t="s">
        <v>455</v>
      </c>
      <c r="I47" s="205" t="s">
        <v>35</v>
      </c>
      <c r="J47" s="205" t="s">
        <v>557</v>
      </c>
      <c r="K47" s="205" t="s">
        <v>197</v>
      </c>
      <c r="L47" s="205" t="s">
        <v>34</v>
      </c>
      <c r="M47" s="427">
        <v>1581818.1818181816</v>
      </c>
    </row>
    <row r="48" spans="1:13">
      <c r="A48" s="205" t="s">
        <v>14158</v>
      </c>
      <c r="B48" s="205" t="s">
        <v>1827</v>
      </c>
      <c r="C48" s="205" t="s">
        <v>920</v>
      </c>
      <c r="D48" s="425">
        <v>1003</v>
      </c>
      <c r="E48" s="186" t="s">
        <v>1034</v>
      </c>
      <c r="F48" s="205" t="s">
        <v>798</v>
      </c>
      <c r="G48" s="186" t="s">
        <v>298</v>
      </c>
      <c r="H48" s="205" t="s">
        <v>455</v>
      </c>
      <c r="I48" s="205" t="s">
        <v>35</v>
      </c>
      <c r="J48" s="205" t="s">
        <v>557</v>
      </c>
      <c r="K48" s="205" t="s">
        <v>197</v>
      </c>
      <c r="L48" s="205" t="s">
        <v>32</v>
      </c>
      <c r="M48" s="427">
        <v>790909.09090909082</v>
      </c>
    </row>
    <row r="49" spans="1:13">
      <c r="A49" s="205" t="s">
        <v>14159</v>
      </c>
      <c r="B49" s="205" t="s">
        <v>1828</v>
      </c>
      <c r="C49" s="205" t="s">
        <v>920</v>
      </c>
      <c r="D49" s="425">
        <v>1003</v>
      </c>
      <c r="E49" s="186" t="s">
        <v>1034</v>
      </c>
      <c r="F49" s="205" t="s">
        <v>798</v>
      </c>
      <c r="G49" s="186" t="s">
        <v>298</v>
      </c>
      <c r="H49" s="205" t="s">
        <v>455</v>
      </c>
      <c r="I49" s="205" t="s">
        <v>37</v>
      </c>
      <c r="J49" s="205" t="s">
        <v>553</v>
      </c>
      <c r="K49" s="205" t="s">
        <v>197</v>
      </c>
      <c r="L49" s="205" t="s">
        <v>34</v>
      </c>
      <c r="M49" s="427">
        <v>1870909.0909090908</v>
      </c>
    </row>
    <row r="50" spans="1:13">
      <c r="A50" s="205" t="s">
        <v>14160</v>
      </c>
      <c r="B50" s="205" t="s">
        <v>1828</v>
      </c>
      <c r="C50" s="205" t="s">
        <v>920</v>
      </c>
      <c r="D50" s="425">
        <v>1003</v>
      </c>
      <c r="E50" s="186" t="s">
        <v>1034</v>
      </c>
      <c r="F50" s="205" t="s">
        <v>798</v>
      </c>
      <c r="G50" s="186" t="s">
        <v>298</v>
      </c>
      <c r="H50" s="205" t="s">
        <v>455</v>
      </c>
      <c r="I50" s="205" t="s">
        <v>37</v>
      </c>
      <c r="J50" s="205" t="s">
        <v>553</v>
      </c>
      <c r="K50" s="205" t="s">
        <v>197</v>
      </c>
      <c r="L50" s="205" t="s">
        <v>32</v>
      </c>
      <c r="M50" s="427">
        <v>935454.54545454541</v>
      </c>
    </row>
    <row r="51" spans="1:13">
      <c r="A51" s="205" t="s">
        <v>14161</v>
      </c>
      <c r="B51" s="205" t="s">
        <v>1829</v>
      </c>
      <c r="C51" s="205" t="s">
        <v>920</v>
      </c>
      <c r="D51" s="425">
        <v>1003</v>
      </c>
      <c r="E51" s="186" t="s">
        <v>1034</v>
      </c>
      <c r="F51" s="205" t="s">
        <v>798</v>
      </c>
      <c r="G51" s="186" t="s">
        <v>298</v>
      </c>
      <c r="H51" s="205" t="s">
        <v>455</v>
      </c>
      <c r="I51" s="205" t="s">
        <v>217</v>
      </c>
      <c r="J51" s="205" t="s">
        <v>848</v>
      </c>
      <c r="K51" s="205" t="s">
        <v>197</v>
      </c>
      <c r="L51" s="205" t="s">
        <v>34</v>
      </c>
      <c r="M51" s="427">
        <v>2269090.9090909087</v>
      </c>
    </row>
    <row r="52" spans="1:13">
      <c r="A52" s="205" t="s">
        <v>14162</v>
      </c>
      <c r="B52" s="205" t="s">
        <v>1829</v>
      </c>
      <c r="C52" s="205" t="s">
        <v>920</v>
      </c>
      <c r="D52" s="425">
        <v>1003</v>
      </c>
      <c r="E52" s="186" t="s">
        <v>1034</v>
      </c>
      <c r="F52" s="205" t="s">
        <v>798</v>
      </c>
      <c r="G52" s="186" t="s">
        <v>298</v>
      </c>
      <c r="H52" s="205" t="s">
        <v>455</v>
      </c>
      <c r="I52" s="205" t="s">
        <v>217</v>
      </c>
      <c r="J52" s="205" t="s">
        <v>848</v>
      </c>
      <c r="K52" s="205" t="s">
        <v>197</v>
      </c>
      <c r="L52" s="205" t="s">
        <v>32</v>
      </c>
      <c r="M52" s="427">
        <v>1134545.4545454544</v>
      </c>
    </row>
    <row r="53" spans="1:13">
      <c r="A53" s="455" t="s">
        <v>14163</v>
      </c>
      <c r="B53" s="455" t="s">
        <v>1830</v>
      </c>
      <c r="C53" s="455" t="s">
        <v>920</v>
      </c>
      <c r="D53" s="456">
        <v>1004</v>
      </c>
      <c r="E53" s="455" t="s">
        <v>1230</v>
      </c>
      <c r="F53" s="455" t="s">
        <v>552</v>
      </c>
      <c r="G53" s="455" t="s">
        <v>298</v>
      </c>
      <c r="H53" s="455" t="s">
        <v>1181</v>
      </c>
      <c r="I53" s="455" t="s">
        <v>30</v>
      </c>
      <c r="J53" s="455" t="s">
        <v>603</v>
      </c>
      <c r="K53" s="455" t="s">
        <v>197</v>
      </c>
      <c r="L53" s="455" t="s">
        <v>32</v>
      </c>
      <c r="M53" s="476">
        <v>189999.99999999997</v>
      </c>
    </row>
    <row r="54" spans="1:13">
      <c r="A54" s="455" t="s">
        <v>14164</v>
      </c>
      <c r="B54" s="455" t="s">
        <v>1831</v>
      </c>
      <c r="C54" s="455" t="s">
        <v>920</v>
      </c>
      <c r="D54" s="456">
        <v>1004</v>
      </c>
      <c r="E54" s="455" t="s">
        <v>1230</v>
      </c>
      <c r="F54" s="455" t="s">
        <v>552</v>
      </c>
      <c r="G54" s="455" t="s">
        <v>298</v>
      </c>
      <c r="H54" s="455" t="s">
        <v>455</v>
      </c>
      <c r="I54" s="455" t="s">
        <v>30</v>
      </c>
      <c r="J54" s="455" t="s">
        <v>603</v>
      </c>
      <c r="K54" s="455" t="s">
        <v>197</v>
      </c>
      <c r="L54" s="455" t="s">
        <v>32</v>
      </c>
      <c r="M54" s="476">
        <v>189999.99999999997</v>
      </c>
    </row>
    <row r="55" spans="1:13">
      <c r="A55" s="455" t="s">
        <v>14165</v>
      </c>
      <c r="B55" s="455" t="s">
        <v>1803</v>
      </c>
      <c r="C55" s="455" t="s">
        <v>1258</v>
      </c>
      <c r="D55" s="456">
        <v>1005</v>
      </c>
      <c r="E55" s="455" t="s">
        <v>1259</v>
      </c>
      <c r="F55" s="455" t="s">
        <v>552</v>
      </c>
      <c r="G55" s="455" t="s">
        <v>552</v>
      </c>
      <c r="H55" s="455" t="s">
        <v>1181</v>
      </c>
      <c r="I55" s="455" t="s">
        <v>30</v>
      </c>
      <c r="J55" s="455" t="s">
        <v>603</v>
      </c>
      <c r="K55" s="455" t="s">
        <v>197</v>
      </c>
      <c r="L55" s="455" t="s">
        <v>32</v>
      </c>
      <c r="M55" s="586">
        <v>462727.27272727271</v>
      </c>
    </row>
    <row r="56" spans="1:13">
      <c r="A56" s="455" t="s">
        <v>14166</v>
      </c>
      <c r="B56" s="455" t="s">
        <v>1804</v>
      </c>
      <c r="C56" s="455" t="s">
        <v>1258</v>
      </c>
      <c r="D56" s="456">
        <v>1005</v>
      </c>
      <c r="E56" s="455" t="s">
        <v>1259</v>
      </c>
      <c r="F56" s="455" t="s">
        <v>552</v>
      </c>
      <c r="G56" s="455" t="s">
        <v>552</v>
      </c>
      <c r="H56" s="455" t="s">
        <v>455</v>
      </c>
      <c r="I56" s="455" t="s">
        <v>30</v>
      </c>
      <c r="J56" s="455" t="s">
        <v>603</v>
      </c>
      <c r="K56" s="455" t="s">
        <v>197</v>
      </c>
      <c r="L56" s="455" t="s">
        <v>32</v>
      </c>
      <c r="M56" s="586">
        <v>462727.27272727271</v>
      </c>
    </row>
    <row r="57" spans="1:13" ht="12.9">
      <c r="A57" s="578" t="s">
        <v>14167</v>
      </c>
      <c r="B57" s="578" t="s">
        <v>149</v>
      </c>
      <c r="C57" s="578" t="s">
        <v>1031</v>
      </c>
      <c r="D57" s="317">
        <v>1200</v>
      </c>
      <c r="E57" s="584" t="s">
        <v>1031</v>
      </c>
      <c r="F57" s="578" t="s">
        <v>298</v>
      </c>
      <c r="G57" s="584" t="s">
        <v>149</v>
      </c>
      <c r="H57" s="578" t="s">
        <v>149</v>
      </c>
      <c r="I57" s="578" t="s">
        <v>42</v>
      </c>
      <c r="J57" s="578" t="s">
        <v>149</v>
      </c>
      <c r="K57" s="205" t="s">
        <v>197</v>
      </c>
      <c r="L57" s="205" t="s">
        <v>32</v>
      </c>
      <c r="M57" s="585"/>
    </row>
    <row r="58" spans="1:13">
      <c r="A58" s="205" t="s">
        <v>14168</v>
      </c>
      <c r="B58" s="205" t="s">
        <v>1835</v>
      </c>
      <c r="C58" s="205" t="s">
        <v>28</v>
      </c>
      <c r="D58" s="425">
        <v>1201</v>
      </c>
      <c r="E58" s="186" t="s">
        <v>1025</v>
      </c>
      <c r="F58" s="205" t="s">
        <v>1026</v>
      </c>
      <c r="G58" s="186" t="s">
        <v>298</v>
      </c>
      <c r="H58" s="205" t="s">
        <v>1181</v>
      </c>
      <c r="I58" s="205" t="s">
        <v>37</v>
      </c>
      <c r="J58" s="205" t="s">
        <v>553</v>
      </c>
      <c r="K58" s="205" t="s">
        <v>197</v>
      </c>
      <c r="L58" s="205" t="s">
        <v>32</v>
      </c>
      <c r="M58" s="427">
        <v>620000</v>
      </c>
    </row>
    <row r="59" spans="1:13">
      <c r="A59" s="205" t="s">
        <v>14169</v>
      </c>
      <c r="B59" s="205" t="s">
        <v>1835</v>
      </c>
      <c r="C59" s="205" t="s">
        <v>28</v>
      </c>
      <c r="D59" s="425">
        <v>1201</v>
      </c>
      <c r="E59" s="186" t="s">
        <v>1025</v>
      </c>
      <c r="F59" s="205" t="s">
        <v>1026</v>
      </c>
      <c r="G59" s="186" t="s">
        <v>298</v>
      </c>
      <c r="H59" s="205" t="s">
        <v>1181</v>
      </c>
      <c r="I59" s="205" t="s">
        <v>37</v>
      </c>
      <c r="J59" s="205" t="s">
        <v>553</v>
      </c>
      <c r="K59" s="205" t="s">
        <v>197</v>
      </c>
      <c r="L59" s="205" t="s">
        <v>822</v>
      </c>
      <c r="M59" s="586">
        <v>117273</v>
      </c>
    </row>
    <row r="60" spans="1:13">
      <c r="A60" s="428" t="s">
        <v>14170</v>
      </c>
      <c r="B60" s="428" t="s">
        <v>1832</v>
      </c>
      <c r="C60" s="428" t="s">
        <v>28</v>
      </c>
      <c r="D60" s="428">
        <v>1202</v>
      </c>
      <c r="E60" s="559" t="s">
        <v>1020</v>
      </c>
      <c r="F60" s="428" t="s">
        <v>242</v>
      </c>
      <c r="G60" s="559" t="s">
        <v>242</v>
      </c>
      <c r="H60" s="428" t="s">
        <v>1181</v>
      </c>
      <c r="I60" s="428" t="s">
        <v>30</v>
      </c>
      <c r="J60" s="428" t="s">
        <v>64</v>
      </c>
      <c r="K60" s="428" t="s">
        <v>197</v>
      </c>
      <c r="L60" s="428" t="s">
        <v>32</v>
      </c>
      <c r="M60" s="586">
        <v>373636.36363636359</v>
      </c>
    </row>
    <row r="61" spans="1:13">
      <c r="A61" s="582" t="s">
        <v>14171</v>
      </c>
      <c r="B61" s="582" t="s">
        <v>1833</v>
      </c>
      <c r="C61" s="582" t="s">
        <v>28</v>
      </c>
      <c r="D61" s="429">
        <v>1203</v>
      </c>
      <c r="E61" s="429" t="s">
        <v>800</v>
      </c>
      <c r="F61" s="583" t="s">
        <v>242</v>
      </c>
      <c r="G61" s="430" t="s">
        <v>298</v>
      </c>
      <c r="H61" s="429" t="s">
        <v>1181</v>
      </c>
      <c r="I61" s="582" t="s">
        <v>30</v>
      </c>
      <c r="J61" s="582" t="s">
        <v>64</v>
      </c>
      <c r="K61" s="582" t="s">
        <v>197</v>
      </c>
      <c r="L61" s="582" t="s">
        <v>32</v>
      </c>
      <c r="M61" s="586">
        <v>373636.36363636359</v>
      </c>
    </row>
    <row r="62" spans="1:13">
      <c r="A62" s="583" t="s">
        <v>14171</v>
      </c>
      <c r="B62" s="583" t="s">
        <v>1833</v>
      </c>
      <c r="C62" s="583" t="s">
        <v>28</v>
      </c>
      <c r="D62" s="429">
        <v>1203</v>
      </c>
      <c r="E62" s="429" t="s">
        <v>800</v>
      </c>
      <c r="F62" s="583" t="s">
        <v>242</v>
      </c>
      <c r="G62" s="430" t="s">
        <v>298</v>
      </c>
      <c r="H62" s="429" t="s">
        <v>1181</v>
      </c>
      <c r="I62" s="583" t="s">
        <v>30</v>
      </c>
      <c r="J62" s="583" t="s">
        <v>64</v>
      </c>
      <c r="K62" s="583" t="s">
        <v>197</v>
      </c>
      <c r="L62" s="583" t="s">
        <v>32</v>
      </c>
      <c r="M62" s="586">
        <v>373636.36363636359</v>
      </c>
    </row>
    <row r="63" spans="1:13">
      <c r="A63" s="455" t="s">
        <v>14172</v>
      </c>
      <c r="B63" s="455" t="s">
        <v>1834</v>
      </c>
      <c r="C63" s="455" t="s">
        <v>28</v>
      </c>
      <c r="D63" s="456">
        <v>1203</v>
      </c>
      <c r="E63" s="455" t="s">
        <v>800</v>
      </c>
      <c r="F63" s="455" t="s">
        <v>242</v>
      </c>
      <c r="G63" s="455" t="s">
        <v>654</v>
      </c>
      <c r="H63" s="455" t="s">
        <v>455</v>
      </c>
      <c r="I63" s="455" t="s">
        <v>30</v>
      </c>
      <c r="J63" s="455" t="s">
        <v>64</v>
      </c>
      <c r="K63" s="455" t="s">
        <v>197</v>
      </c>
      <c r="L63" s="455" t="s">
        <v>32</v>
      </c>
      <c r="M63" s="476">
        <v>373636.36363636359</v>
      </c>
    </row>
    <row r="64" spans="1:13" s="477" customFormat="1">
      <c r="A64" s="455" t="s">
        <v>14173</v>
      </c>
      <c r="B64" s="455" t="s">
        <v>1836</v>
      </c>
      <c r="C64" s="455" t="s">
        <v>25</v>
      </c>
      <c r="D64" s="456">
        <v>1205</v>
      </c>
      <c r="E64" s="455" t="s">
        <v>804</v>
      </c>
      <c r="F64" s="455" t="s">
        <v>559</v>
      </c>
      <c r="G64" s="455" t="s">
        <v>654</v>
      </c>
      <c r="H64" s="455" t="s">
        <v>33</v>
      </c>
      <c r="I64" s="455" t="s">
        <v>37</v>
      </c>
      <c r="J64" s="455" t="s">
        <v>805</v>
      </c>
      <c r="K64" s="455" t="s">
        <v>198</v>
      </c>
      <c r="L64" s="455" t="s">
        <v>34</v>
      </c>
      <c r="M64" s="476">
        <v>8639400</v>
      </c>
    </row>
    <row r="65" spans="1:13" s="477" customFormat="1">
      <c r="A65" s="455" t="s">
        <v>14174</v>
      </c>
      <c r="B65" s="455" t="s">
        <v>1836</v>
      </c>
      <c r="C65" s="455" t="s">
        <v>25</v>
      </c>
      <c r="D65" s="456">
        <v>1205</v>
      </c>
      <c r="E65" s="455" t="s">
        <v>804</v>
      </c>
      <c r="F65" s="455" t="s">
        <v>559</v>
      </c>
      <c r="G65" s="455" t="s">
        <v>654</v>
      </c>
      <c r="H65" s="455" t="s">
        <v>33</v>
      </c>
      <c r="I65" s="455" t="s">
        <v>37</v>
      </c>
      <c r="J65" s="455" t="s">
        <v>805</v>
      </c>
      <c r="K65" s="455" t="s">
        <v>197</v>
      </c>
      <c r="L65" s="455" t="s">
        <v>34</v>
      </c>
      <c r="M65" s="476">
        <v>14414400</v>
      </c>
    </row>
    <row r="66" spans="1:13" s="477" customFormat="1">
      <c r="A66" s="455" t="s">
        <v>14175</v>
      </c>
      <c r="B66" s="455" t="s">
        <v>1836</v>
      </c>
      <c r="C66" s="455" t="s">
        <v>25</v>
      </c>
      <c r="D66" s="456">
        <v>1205</v>
      </c>
      <c r="E66" s="455" t="s">
        <v>804</v>
      </c>
      <c r="F66" s="455" t="s">
        <v>559</v>
      </c>
      <c r="G66" s="455" t="s">
        <v>654</v>
      </c>
      <c r="H66" s="455" t="s">
        <v>33</v>
      </c>
      <c r="I66" s="455" t="s">
        <v>37</v>
      </c>
      <c r="J66" s="455" t="s">
        <v>805</v>
      </c>
      <c r="K66" s="455" t="s">
        <v>198</v>
      </c>
      <c r="L66" s="455" t="s">
        <v>32</v>
      </c>
      <c r="M66" s="476">
        <v>5751900</v>
      </c>
    </row>
    <row r="67" spans="1:13" s="477" customFormat="1">
      <c r="A67" s="455" t="s">
        <v>14176</v>
      </c>
      <c r="B67" s="455" t="s">
        <v>1836</v>
      </c>
      <c r="C67" s="455" t="s">
        <v>25</v>
      </c>
      <c r="D67" s="456">
        <v>1205</v>
      </c>
      <c r="E67" s="455" t="s">
        <v>804</v>
      </c>
      <c r="F67" s="455" t="s">
        <v>559</v>
      </c>
      <c r="G67" s="455" t="s">
        <v>654</v>
      </c>
      <c r="H67" s="455" t="s">
        <v>33</v>
      </c>
      <c r="I67" s="455" t="s">
        <v>37</v>
      </c>
      <c r="J67" s="455" t="s">
        <v>805</v>
      </c>
      <c r="K67" s="455" t="s">
        <v>197</v>
      </c>
      <c r="L67" s="455" t="s">
        <v>32</v>
      </c>
      <c r="M67" s="476">
        <v>9609600</v>
      </c>
    </row>
    <row r="68" spans="1:13" s="477" customFormat="1">
      <c r="A68" s="455" t="s">
        <v>14177</v>
      </c>
      <c r="B68" s="455" t="s">
        <v>1836</v>
      </c>
      <c r="C68" s="455" t="s">
        <v>25</v>
      </c>
      <c r="D68" s="456">
        <v>1205</v>
      </c>
      <c r="E68" s="455" t="s">
        <v>804</v>
      </c>
      <c r="F68" s="455" t="s">
        <v>559</v>
      </c>
      <c r="G68" s="455" t="s">
        <v>654</v>
      </c>
      <c r="H68" s="455" t="s">
        <v>33</v>
      </c>
      <c r="I68" s="455" t="s">
        <v>37</v>
      </c>
      <c r="J68" s="455" t="s">
        <v>805</v>
      </c>
      <c r="K68" s="455" t="s">
        <v>198</v>
      </c>
      <c r="L68" s="455" t="s">
        <v>218</v>
      </c>
      <c r="M68" s="476">
        <v>10649100</v>
      </c>
    </row>
    <row r="69" spans="1:13" s="477" customFormat="1">
      <c r="A69" s="455" t="s">
        <v>14178</v>
      </c>
      <c r="B69" s="455" t="s">
        <v>1836</v>
      </c>
      <c r="C69" s="455" t="s">
        <v>25</v>
      </c>
      <c r="D69" s="456">
        <v>1205</v>
      </c>
      <c r="E69" s="455" t="s">
        <v>804</v>
      </c>
      <c r="F69" s="455" t="s">
        <v>559</v>
      </c>
      <c r="G69" s="455" t="s">
        <v>654</v>
      </c>
      <c r="H69" s="455" t="s">
        <v>33</v>
      </c>
      <c r="I69" s="455" t="s">
        <v>37</v>
      </c>
      <c r="J69" s="455" t="s">
        <v>805</v>
      </c>
      <c r="K69" s="455" t="s">
        <v>197</v>
      </c>
      <c r="L69" s="455" t="s">
        <v>218</v>
      </c>
      <c r="M69" s="476">
        <v>17763900</v>
      </c>
    </row>
    <row r="70" spans="1:13" s="477" customFormat="1">
      <c r="A70" s="455" t="s">
        <v>14179</v>
      </c>
      <c r="B70" s="455" t="s">
        <v>1837</v>
      </c>
      <c r="C70" s="455" t="s">
        <v>25</v>
      </c>
      <c r="D70" s="456">
        <v>1205</v>
      </c>
      <c r="E70" s="455" t="s">
        <v>804</v>
      </c>
      <c r="F70" s="455" t="s">
        <v>559</v>
      </c>
      <c r="G70" s="455" t="s">
        <v>654</v>
      </c>
      <c r="H70" s="455" t="s">
        <v>33</v>
      </c>
      <c r="I70" s="455" t="s">
        <v>217</v>
      </c>
      <c r="J70" s="455" t="s">
        <v>806</v>
      </c>
      <c r="K70" s="455" t="s">
        <v>198</v>
      </c>
      <c r="L70" s="455" t="s">
        <v>34</v>
      </c>
      <c r="M70" s="476">
        <v>10071600</v>
      </c>
    </row>
    <row r="71" spans="1:13" s="477" customFormat="1">
      <c r="A71" s="455" t="s">
        <v>14180</v>
      </c>
      <c r="B71" s="455" t="s">
        <v>1837</v>
      </c>
      <c r="C71" s="455" t="s">
        <v>25</v>
      </c>
      <c r="D71" s="456">
        <v>1205</v>
      </c>
      <c r="E71" s="455" t="s">
        <v>804</v>
      </c>
      <c r="F71" s="455" t="s">
        <v>559</v>
      </c>
      <c r="G71" s="455" t="s">
        <v>654</v>
      </c>
      <c r="H71" s="455" t="s">
        <v>33</v>
      </c>
      <c r="I71" s="455" t="s">
        <v>217</v>
      </c>
      <c r="J71" s="455" t="s">
        <v>806</v>
      </c>
      <c r="K71" s="455" t="s">
        <v>197</v>
      </c>
      <c r="L71" s="455" t="s">
        <v>34</v>
      </c>
      <c r="M71" s="476">
        <v>16770600</v>
      </c>
    </row>
    <row r="72" spans="1:13" s="477" customFormat="1">
      <c r="A72" s="455" t="s">
        <v>14181</v>
      </c>
      <c r="B72" s="455" t="s">
        <v>1837</v>
      </c>
      <c r="C72" s="455" t="s">
        <v>25</v>
      </c>
      <c r="D72" s="456">
        <v>1205</v>
      </c>
      <c r="E72" s="455" t="s">
        <v>804</v>
      </c>
      <c r="F72" s="455" t="s">
        <v>559</v>
      </c>
      <c r="G72" s="455" t="s">
        <v>654</v>
      </c>
      <c r="H72" s="455" t="s">
        <v>33</v>
      </c>
      <c r="I72" s="455" t="s">
        <v>217</v>
      </c>
      <c r="J72" s="455" t="s">
        <v>806</v>
      </c>
      <c r="K72" s="455" t="s">
        <v>198</v>
      </c>
      <c r="L72" s="455" t="s">
        <v>32</v>
      </c>
      <c r="M72" s="476">
        <v>6699000</v>
      </c>
    </row>
    <row r="73" spans="1:13" s="477" customFormat="1">
      <c r="A73" s="455" t="s">
        <v>14182</v>
      </c>
      <c r="B73" s="455" t="s">
        <v>1837</v>
      </c>
      <c r="C73" s="455" t="s">
        <v>25</v>
      </c>
      <c r="D73" s="456">
        <v>1205</v>
      </c>
      <c r="E73" s="455" t="s">
        <v>804</v>
      </c>
      <c r="F73" s="455" t="s">
        <v>559</v>
      </c>
      <c r="G73" s="455" t="s">
        <v>654</v>
      </c>
      <c r="H73" s="455" t="s">
        <v>33</v>
      </c>
      <c r="I73" s="455" t="s">
        <v>217</v>
      </c>
      <c r="J73" s="455" t="s">
        <v>806</v>
      </c>
      <c r="K73" s="455" t="s">
        <v>197</v>
      </c>
      <c r="L73" s="455" t="s">
        <v>32</v>
      </c>
      <c r="M73" s="476">
        <v>11180400</v>
      </c>
    </row>
    <row r="74" spans="1:13" s="477" customFormat="1">
      <c r="A74" s="455" t="s">
        <v>14183</v>
      </c>
      <c r="B74" s="455" t="s">
        <v>1837</v>
      </c>
      <c r="C74" s="455" t="s">
        <v>25</v>
      </c>
      <c r="D74" s="456">
        <v>1205</v>
      </c>
      <c r="E74" s="455" t="s">
        <v>804</v>
      </c>
      <c r="F74" s="455" t="s">
        <v>559</v>
      </c>
      <c r="G74" s="455" t="s">
        <v>654</v>
      </c>
      <c r="H74" s="455" t="s">
        <v>33</v>
      </c>
      <c r="I74" s="455" t="s">
        <v>217</v>
      </c>
      <c r="J74" s="455" t="s">
        <v>806</v>
      </c>
      <c r="K74" s="455" t="s">
        <v>198</v>
      </c>
      <c r="L74" s="455" t="s">
        <v>218</v>
      </c>
      <c r="M74" s="476">
        <v>12404700</v>
      </c>
    </row>
    <row r="75" spans="1:13" s="477" customFormat="1">
      <c r="A75" s="455" t="s">
        <v>14184</v>
      </c>
      <c r="B75" s="455" t="s">
        <v>1837</v>
      </c>
      <c r="C75" s="455" t="s">
        <v>25</v>
      </c>
      <c r="D75" s="456">
        <v>1205</v>
      </c>
      <c r="E75" s="455" t="s">
        <v>804</v>
      </c>
      <c r="F75" s="455" t="s">
        <v>559</v>
      </c>
      <c r="G75" s="455" t="s">
        <v>654</v>
      </c>
      <c r="H75" s="455" t="s">
        <v>33</v>
      </c>
      <c r="I75" s="455" t="s">
        <v>217</v>
      </c>
      <c r="J75" s="455" t="s">
        <v>806</v>
      </c>
      <c r="K75" s="455" t="s">
        <v>197</v>
      </c>
      <c r="L75" s="455" t="s">
        <v>218</v>
      </c>
      <c r="M75" s="476">
        <v>20674500</v>
      </c>
    </row>
    <row r="76" spans="1:13" s="477" customFormat="1">
      <c r="A76" s="455" t="s">
        <v>14185</v>
      </c>
      <c r="B76" s="455" t="s">
        <v>1838</v>
      </c>
      <c r="C76" s="455" t="s">
        <v>25</v>
      </c>
      <c r="D76" s="456">
        <v>1205</v>
      </c>
      <c r="E76" s="455" t="s">
        <v>804</v>
      </c>
      <c r="F76" s="455" t="s">
        <v>559</v>
      </c>
      <c r="G76" s="455" t="s">
        <v>654</v>
      </c>
      <c r="H76" s="455" t="s">
        <v>33</v>
      </c>
      <c r="I76" s="455" t="s">
        <v>336</v>
      </c>
      <c r="J76" s="455" t="s">
        <v>807</v>
      </c>
      <c r="K76" s="455" t="s">
        <v>198</v>
      </c>
      <c r="L76" s="455" t="s">
        <v>34</v>
      </c>
      <c r="M76" s="476">
        <v>15107400</v>
      </c>
    </row>
    <row r="77" spans="1:13" s="477" customFormat="1">
      <c r="A77" s="455" t="s">
        <v>14186</v>
      </c>
      <c r="B77" s="455" t="s">
        <v>1838</v>
      </c>
      <c r="C77" s="455" t="s">
        <v>25</v>
      </c>
      <c r="D77" s="456">
        <v>1205</v>
      </c>
      <c r="E77" s="455" t="s">
        <v>804</v>
      </c>
      <c r="F77" s="455" t="s">
        <v>559</v>
      </c>
      <c r="G77" s="455" t="s">
        <v>654</v>
      </c>
      <c r="H77" s="455" t="s">
        <v>33</v>
      </c>
      <c r="I77" s="455" t="s">
        <v>336</v>
      </c>
      <c r="J77" s="455" t="s">
        <v>807</v>
      </c>
      <c r="K77" s="455" t="s">
        <v>197</v>
      </c>
      <c r="L77" s="455" t="s">
        <v>34</v>
      </c>
      <c r="M77" s="476">
        <v>25179000</v>
      </c>
    </row>
    <row r="78" spans="1:13" s="477" customFormat="1">
      <c r="A78" s="455" t="s">
        <v>14187</v>
      </c>
      <c r="B78" s="455" t="s">
        <v>1838</v>
      </c>
      <c r="C78" s="455" t="s">
        <v>25</v>
      </c>
      <c r="D78" s="456">
        <v>1205</v>
      </c>
      <c r="E78" s="455" t="s">
        <v>804</v>
      </c>
      <c r="F78" s="455" t="s">
        <v>559</v>
      </c>
      <c r="G78" s="455" t="s">
        <v>654</v>
      </c>
      <c r="H78" s="455" t="s">
        <v>33</v>
      </c>
      <c r="I78" s="455" t="s">
        <v>336</v>
      </c>
      <c r="J78" s="455" t="s">
        <v>807</v>
      </c>
      <c r="K78" s="455" t="s">
        <v>198</v>
      </c>
      <c r="L78" s="455" t="s">
        <v>32</v>
      </c>
      <c r="M78" s="476">
        <v>10071600</v>
      </c>
    </row>
    <row r="79" spans="1:13" s="477" customFormat="1">
      <c r="A79" s="455" t="s">
        <v>14188</v>
      </c>
      <c r="B79" s="455" t="s">
        <v>1838</v>
      </c>
      <c r="C79" s="455" t="s">
        <v>25</v>
      </c>
      <c r="D79" s="456">
        <v>1205</v>
      </c>
      <c r="E79" s="455" t="s">
        <v>804</v>
      </c>
      <c r="F79" s="455" t="s">
        <v>559</v>
      </c>
      <c r="G79" s="455" t="s">
        <v>654</v>
      </c>
      <c r="H79" s="455" t="s">
        <v>33</v>
      </c>
      <c r="I79" s="455" t="s">
        <v>336</v>
      </c>
      <c r="J79" s="455" t="s">
        <v>807</v>
      </c>
      <c r="K79" s="455" t="s">
        <v>197</v>
      </c>
      <c r="L79" s="455" t="s">
        <v>32</v>
      </c>
      <c r="M79" s="476">
        <v>16793700</v>
      </c>
    </row>
    <row r="80" spans="1:13" s="477" customFormat="1">
      <c r="A80" s="455" t="s">
        <v>14189</v>
      </c>
      <c r="B80" s="455" t="s">
        <v>1838</v>
      </c>
      <c r="C80" s="455" t="s">
        <v>25</v>
      </c>
      <c r="D80" s="456">
        <v>1205</v>
      </c>
      <c r="E80" s="455" t="s">
        <v>804</v>
      </c>
      <c r="F80" s="455" t="s">
        <v>559</v>
      </c>
      <c r="G80" s="455" t="s">
        <v>654</v>
      </c>
      <c r="H80" s="455" t="s">
        <v>33</v>
      </c>
      <c r="I80" s="455" t="s">
        <v>336</v>
      </c>
      <c r="J80" s="455" t="s">
        <v>807</v>
      </c>
      <c r="K80" s="455" t="s">
        <v>198</v>
      </c>
      <c r="L80" s="455" t="s">
        <v>218</v>
      </c>
      <c r="M80" s="476">
        <v>18618600</v>
      </c>
    </row>
    <row r="81" spans="1:13" s="477" customFormat="1">
      <c r="A81" s="455" t="s">
        <v>14190</v>
      </c>
      <c r="B81" s="455" t="s">
        <v>1838</v>
      </c>
      <c r="C81" s="455" t="s">
        <v>25</v>
      </c>
      <c r="D81" s="456">
        <v>1205</v>
      </c>
      <c r="E81" s="455" t="s">
        <v>804</v>
      </c>
      <c r="F81" s="455" t="s">
        <v>559</v>
      </c>
      <c r="G81" s="455" t="s">
        <v>654</v>
      </c>
      <c r="H81" s="455" t="s">
        <v>33</v>
      </c>
      <c r="I81" s="455" t="s">
        <v>336</v>
      </c>
      <c r="J81" s="455" t="s">
        <v>807</v>
      </c>
      <c r="K81" s="455" t="s">
        <v>197</v>
      </c>
      <c r="L81" s="455" t="s">
        <v>218</v>
      </c>
      <c r="M81" s="476">
        <v>31046400</v>
      </c>
    </row>
    <row r="82" spans="1:13" s="477" customFormat="1">
      <c r="A82" s="455" t="s">
        <v>14191</v>
      </c>
      <c r="B82" s="455" t="s">
        <v>1839</v>
      </c>
      <c r="C82" s="455" t="s">
        <v>25</v>
      </c>
      <c r="D82" s="456">
        <v>1205</v>
      </c>
      <c r="E82" s="455" t="s">
        <v>804</v>
      </c>
      <c r="F82" s="455" t="s">
        <v>559</v>
      </c>
      <c r="G82" s="455" t="s">
        <v>654</v>
      </c>
      <c r="H82" s="455" t="s">
        <v>33</v>
      </c>
      <c r="I82" s="455" t="s">
        <v>337</v>
      </c>
      <c r="J82" s="455" t="s">
        <v>808</v>
      </c>
      <c r="K82" s="455" t="s">
        <v>198</v>
      </c>
      <c r="L82" s="455" t="s">
        <v>34</v>
      </c>
      <c r="M82" s="476">
        <v>20143200</v>
      </c>
    </row>
    <row r="83" spans="1:13" s="477" customFormat="1">
      <c r="A83" s="455" t="s">
        <v>14192</v>
      </c>
      <c r="B83" s="455" t="s">
        <v>1839</v>
      </c>
      <c r="C83" s="455" t="s">
        <v>25</v>
      </c>
      <c r="D83" s="456">
        <v>1205</v>
      </c>
      <c r="E83" s="455" t="s">
        <v>804</v>
      </c>
      <c r="F83" s="455" t="s">
        <v>559</v>
      </c>
      <c r="G83" s="455" t="s">
        <v>654</v>
      </c>
      <c r="H83" s="455" t="s">
        <v>33</v>
      </c>
      <c r="I83" s="455" t="s">
        <v>337</v>
      </c>
      <c r="J83" s="455" t="s">
        <v>808</v>
      </c>
      <c r="K83" s="455" t="s">
        <v>197</v>
      </c>
      <c r="L83" s="455" t="s">
        <v>34</v>
      </c>
      <c r="M83" s="476">
        <v>33564300</v>
      </c>
    </row>
    <row r="84" spans="1:13" s="477" customFormat="1">
      <c r="A84" s="455" t="s">
        <v>14193</v>
      </c>
      <c r="B84" s="455" t="s">
        <v>1839</v>
      </c>
      <c r="C84" s="455" t="s">
        <v>25</v>
      </c>
      <c r="D84" s="456">
        <v>1205</v>
      </c>
      <c r="E84" s="455" t="s">
        <v>804</v>
      </c>
      <c r="F84" s="455" t="s">
        <v>559</v>
      </c>
      <c r="G84" s="455" t="s">
        <v>654</v>
      </c>
      <c r="H84" s="455" t="s">
        <v>33</v>
      </c>
      <c r="I84" s="455" t="s">
        <v>337</v>
      </c>
      <c r="J84" s="455" t="s">
        <v>808</v>
      </c>
      <c r="K84" s="455" t="s">
        <v>198</v>
      </c>
      <c r="L84" s="455" t="s">
        <v>32</v>
      </c>
      <c r="M84" s="476">
        <v>13421100</v>
      </c>
    </row>
    <row r="85" spans="1:13" s="477" customFormat="1">
      <c r="A85" s="455" t="s">
        <v>14194</v>
      </c>
      <c r="B85" s="455" t="s">
        <v>1839</v>
      </c>
      <c r="C85" s="455" t="s">
        <v>25</v>
      </c>
      <c r="D85" s="456">
        <v>1205</v>
      </c>
      <c r="E85" s="455" t="s">
        <v>804</v>
      </c>
      <c r="F85" s="455" t="s">
        <v>559</v>
      </c>
      <c r="G85" s="455" t="s">
        <v>654</v>
      </c>
      <c r="H85" s="455" t="s">
        <v>33</v>
      </c>
      <c r="I85" s="455" t="s">
        <v>337</v>
      </c>
      <c r="J85" s="455" t="s">
        <v>808</v>
      </c>
      <c r="K85" s="455" t="s">
        <v>197</v>
      </c>
      <c r="L85" s="455" t="s">
        <v>32</v>
      </c>
      <c r="M85" s="476">
        <v>22383900</v>
      </c>
    </row>
    <row r="86" spans="1:13" s="477" customFormat="1">
      <c r="A86" s="455" t="s">
        <v>14195</v>
      </c>
      <c r="B86" s="455" t="s">
        <v>1839</v>
      </c>
      <c r="C86" s="455" t="s">
        <v>25</v>
      </c>
      <c r="D86" s="456">
        <v>1205</v>
      </c>
      <c r="E86" s="455" t="s">
        <v>804</v>
      </c>
      <c r="F86" s="455" t="s">
        <v>559</v>
      </c>
      <c r="G86" s="455" t="s">
        <v>654</v>
      </c>
      <c r="H86" s="455" t="s">
        <v>33</v>
      </c>
      <c r="I86" s="455" t="s">
        <v>337</v>
      </c>
      <c r="J86" s="455" t="s">
        <v>808</v>
      </c>
      <c r="K86" s="455" t="s">
        <v>198</v>
      </c>
      <c r="L86" s="455" t="s">
        <v>218</v>
      </c>
      <c r="M86" s="476">
        <v>24832500</v>
      </c>
    </row>
    <row r="87" spans="1:13" s="477" customFormat="1">
      <c r="A87" s="455" t="s">
        <v>14196</v>
      </c>
      <c r="B87" s="455" t="s">
        <v>1839</v>
      </c>
      <c r="C87" s="455" t="s">
        <v>25</v>
      </c>
      <c r="D87" s="456">
        <v>1205</v>
      </c>
      <c r="E87" s="455" t="s">
        <v>804</v>
      </c>
      <c r="F87" s="455" t="s">
        <v>559</v>
      </c>
      <c r="G87" s="455" t="s">
        <v>654</v>
      </c>
      <c r="H87" s="455" t="s">
        <v>33</v>
      </c>
      <c r="I87" s="455" t="s">
        <v>337</v>
      </c>
      <c r="J87" s="455" t="s">
        <v>808</v>
      </c>
      <c r="K87" s="455" t="s">
        <v>197</v>
      </c>
      <c r="L87" s="455" t="s">
        <v>218</v>
      </c>
      <c r="M87" s="476">
        <v>41395200</v>
      </c>
    </row>
    <row r="88" spans="1:13" s="477" customFormat="1">
      <c r="A88" s="455" t="s">
        <v>14197</v>
      </c>
      <c r="B88" s="455" t="s">
        <v>1840</v>
      </c>
      <c r="C88" s="455" t="s">
        <v>25</v>
      </c>
      <c r="D88" s="456">
        <v>1205</v>
      </c>
      <c r="E88" s="455" t="s">
        <v>804</v>
      </c>
      <c r="F88" s="455" t="s">
        <v>559</v>
      </c>
      <c r="G88" s="455" t="s">
        <v>654</v>
      </c>
      <c r="H88" s="455" t="s">
        <v>33</v>
      </c>
      <c r="I88" s="455" t="s">
        <v>584</v>
      </c>
      <c r="J88" s="455" t="s">
        <v>809</v>
      </c>
      <c r="K88" s="455" t="s">
        <v>198</v>
      </c>
      <c r="L88" s="455" t="s">
        <v>34</v>
      </c>
      <c r="M88" s="476">
        <v>22568700</v>
      </c>
    </row>
    <row r="89" spans="1:13" s="477" customFormat="1">
      <c r="A89" s="455" t="s">
        <v>14198</v>
      </c>
      <c r="B89" s="455" t="s">
        <v>1840</v>
      </c>
      <c r="C89" s="455" t="s">
        <v>25</v>
      </c>
      <c r="D89" s="456">
        <v>1205</v>
      </c>
      <c r="E89" s="455" t="s">
        <v>804</v>
      </c>
      <c r="F89" s="455" t="s">
        <v>559</v>
      </c>
      <c r="G89" s="455" t="s">
        <v>654</v>
      </c>
      <c r="H89" s="455" t="s">
        <v>33</v>
      </c>
      <c r="I89" s="455" t="s">
        <v>584</v>
      </c>
      <c r="J89" s="455" t="s">
        <v>809</v>
      </c>
      <c r="K89" s="455" t="s">
        <v>197</v>
      </c>
      <c r="L89" s="455" t="s">
        <v>34</v>
      </c>
      <c r="M89" s="476">
        <v>37606800</v>
      </c>
    </row>
    <row r="90" spans="1:13" s="477" customFormat="1">
      <c r="A90" s="455" t="s">
        <v>14199</v>
      </c>
      <c r="B90" s="455" t="s">
        <v>1840</v>
      </c>
      <c r="C90" s="455" t="s">
        <v>25</v>
      </c>
      <c r="D90" s="456">
        <v>1205</v>
      </c>
      <c r="E90" s="455" t="s">
        <v>804</v>
      </c>
      <c r="F90" s="455" t="s">
        <v>559</v>
      </c>
      <c r="G90" s="455" t="s">
        <v>654</v>
      </c>
      <c r="H90" s="455" t="s">
        <v>33</v>
      </c>
      <c r="I90" s="455" t="s">
        <v>584</v>
      </c>
      <c r="J90" s="455" t="s">
        <v>809</v>
      </c>
      <c r="K90" s="455" t="s">
        <v>198</v>
      </c>
      <c r="L90" s="455" t="s">
        <v>32</v>
      </c>
      <c r="M90" s="476">
        <v>15038100</v>
      </c>
    </row>
    <row r="91" spans="1:13" s="477" customFormat="1">
      <c r="A91" s="455" t="s">
        <v>14200</v>
      </c>
      <c r="B91" s="455" t="s">
        <v>1840</v>
      </c>
      <c r="C91" s="455" t="s">
        <v>25</v>
      </c>
      <c r="D91" s="456">
        <v>1205</v>
      </c>
      <c r="E91" s="455" t="s">
        <v>804</v>
      </c>
      <c r="F91" s="455" t="s">
        <v>559</v>
      </c>
      <c r="G91" s="455" t="s">
        <v>654</v>
      </c>
      <c r="H91" s="455" t="s">
        <v>33</v>
      </c>
      <c r="I91" s="455" t="s">
        <v>584</v>
      </c>
      <c r="J91" s="455" t="s">
        <v>809</v>
      </c>
      <c r="K91" s="455" t="s">
        <v>197</v>
      </c>
      <c r="L91" s="455" t="s">
        <v>32</v>
      </c>
      <c r="M91" s="476">
        <v>25063500</v>
      </c>
    </row>
    <row r="92" spans="1:13" s="477" customFormat="1">
      <c r="A92" s="455" t="s">
        <v>14201</v>
      </c>
      <c r="B92" s="455" t="s">
        <v>1840</v>
      </c>
      <c r="C92" s="455" t="s">
        <v>25</v>
      </c>
      <c r="D92" s="456">
        <v>1205</v>
      </c>
      <c r="E92" s="455" t="s">
        <v>804</v>
      </c>
      <c r="F92" s="455" t="s">
        <v>559</v>
      </c>
      <c r="G92" s="455" t="s">
        <v>654</v>
      </c>
      <c r="H92" s="455" t="s">
        <v>33</v>
      </c>
      <c r="I92" s="455" t="s">
        <v>584</v>
      </c>
      <c r="J92" s="455" t="s">
        <v>809</v>
      </c>
      <c r="K92" s="455" t="s">
        <v>198</v>
      </c>
      <c r="L92" s="455" t="s">
        <v>218</v>
      </c>
      <c r="M92" s="476">
        <v>27835500</v>
      </c>
    </row>
    <row r="93" spans="1:13" s="477" customFormat="1">
      <c r="A93" s="455" t="s">
        <v>14202</v>
      </c>
      <c r="B93" s="455" t="s">
        <v>1840</v>
      </c>
      <c r="C93" s="455" t="s">
        <v>25</v>
      </c>
      <c r="D93" s="456">
        <v>1205</v>
      </c>
      <c r="E93" s="455" t="s">
        <v>804</v>
      </c>
      <c r="F93" s="455" t="s">
        <v>559</v>
      </c>
      <c r="G93" s="455" t="s">
        <v>654</v>
      </c>
      <c r="H93" s="455" t="s">
        <v>33</v>
      </c>
      <c r="I93" s="455" t="s">
        <v>584</v>
      </c>
      <c r="J93" s="455" t="s">
        <v>809</v>
      </c>
      <c r="K93" s="455" t="s">
        <v>197</v>
      </c>
      <c r="L93" s="455" t="s">
        <v>218</v>
      </c>
      <c r="M93" s="476">
        <v>46384800</v>
      </c>
    </row>
    <row r="94" spans="1:13" s="477" customFormat="1">
      <c r="A94" s="455" t="s">
        <v>14203</v>
      </c>
      <c r="B94" s="455" t="s">
        <v>1841</v>
      </c>
      <c r="C94" s="455" t="s">
        <v>25</v>
      </c>
      <c r="D94" s="456">
        <v>1205</v>
      </c>
      <c r="E94" s="455" t="s">
        <v>804</v>
      </c>
      <c r="F94" s="455" t="s">
        <v>559</v>
      </c>
      <c r="G94" s="455" t="s">
        <v>654</v>
      </c>
      <c r="H94" s="455" t="s">
        <v>455</v>
      </c>
      <c r="I94" s="455" t="s">
        <v>37</v>
      </c>
      <c r="J94" s="455" t="s">
        <v>805</v>
      </c>
      <c r="K94" s="455" t="s">
        <v>198</v>
      </c>
      <c r="L94" s="455" t="s">
        <v>34</v>
      </c>
      <c r="M94" s="476">
        <v>8639400</v>
      </c>
    </row>
    <row r="95" spans="1:13" s="477" customFormat="1">
      <c r="A95" s="455" t="s">
        <v>14204</v>
      </c>
      <c r="B95" s="455" t="s">
        <v>1841</v>
      </c>
      <c r="C95" s="455" t="s">
        <v>25</v>
      </c>
      <c r="D95" s="456">
        <v>1205</v>
      </c>
      <c r="E95" s="455" t="s">
        <v>804</v>
      </c>
      <c r="F95" s="455" t="s">
        <v>559</v>
      </c>
      <c r="G95" s="455" t="s">
        <v>654</v>
      </c>
      <c r="H95" s="455" t="s">
        <v>455</v>
      </c>
      <c r="I95" s="455" t="s">
        <v>37</v>
      </c>
      <c r="J95" s="455" t="s">
        <v>805</v>
      </c>
      <c r="K95" s="455" t="s">
        <v>197</v>
      </c>
      <c r="L95" s="455" t="s">
        <v>34</v>
      </c>
      <c r="M95" s="476">
        <v>14414400</v>
      </c>
    </row>
    <row r="96" spans="1:13" s="477" customFormat="1">
      <c r="A96" s="455" t="s">
        <v>14205</v>
      </c>
      <c r="B96" s="455" t="s">
        <v>1841</v>
      </c>
      <c r="C96" s="455" t="s">
        <v>25</v>
      </c>
      <c r="D96" s="456">
        <v>1205</v>
      </c>
      <c r="E96" s="455" t="s">
        <v>804</v>
      </c>
      <c r="F96" s="455" t="s">
        <v>559</v>
      </c>
      <c r="G96" s="455" t="s">
        <v>654</v>
      </c>
      <c r="H96" s="455" t="s">
        <v>455</v>
      </c>
      <c r="I96" s="455" t="s">
        <v>37</v>
      </c>
      <c r="J96" s="455" t="s">
        <v>805</v>
      </c>
      <c r="K96" s="455" t="s">
        <v>198</v>
      </c>
      <c r="L96" s="455" t="s">
        <v>32</v>
      </c>
      <c r="M96" s="476">
        <v>5751900</v>
      </c>
    </row>
    <row r="97" spans="1:13" s="477" customFormat="1">
      <c r="A97" s="455" t="s">
        <v>14206</v>
      </c>
      <c r="B97" s="455" t="s">
        <v>1841</v>
      </c>
      <c r="C97" s="455" t="s">
        <v>25</v>
      </c>
      <c r="D97" s="456">
        <v>1205</v>
      </c>
      <c r="E97" s="455" t="s">
        <v>804</v>
      </c>
      <c r="F97" s="455" t="s">
        <v>559</v>
      </c>
      <c r="G97" s="455" t="s">
        <v>654</v>
      </c>
      <c r="H97" s="455" t="s">
        <v>455</v>
      </c>
      <c r="I97" s="455" t="s">
        <v>37</v>
      </c>
      <c r="J97" s="455" t="s">
        <v>805</v>
      </c>
      <c r="K97" s="455" t="s">
        <v>197</v>
      </c>
      <c r="L97" s="455" t="s">
        <v>32</v>
      </c>
      <c r="M97" s="476">
        <v>9609600</v>
      </c>
    </row>
    <row r="98" spans="1:13" s="477" customFormat="1">
      <c r="A98" s="455" t="s">
        <v>14207</v>
      </c>
      <c r="B98" s="455" t="s">
        <v>1841</v>
      </c>
      <c r="C98" s="455" t="s">
        <v>25</v>
      </c>
      <c r="D98" s="456">
        <v>1205</v>
      </c>
      <c r="E98" s="455" t="s">
        <v>804</v>
      </c>
      <c r="F98" s="455" t="s">
        <v>559</v>
      </c>
      <c r="G98" s="455" t="s">
        <v>654</v>
      </c>
      <c r="H98" s="455" t="s">
        <v>455</v>
      </c>
      <c r="I98" s="455" t="s">
        <v>37</v>
      </c>
      <c r="J98" s="455" t="s">
        <v>805</v>
      </c>
      <c r="K98" s="455" t="s">
        <v>198</v>
      </c>
      <c r="L98" s="455" t="s">
        <v>218</v>
      </c>
      <c r="M98" s="476">
        <v>10649100</v>
      </c>
    </row>
    <row r="99" spans="1:13" s="477" customFormat="1">
      <c r="A99" s="455" t="s">
        <v>14208</v>
      </c>
      <c r="B99" s="455" t="s">
        <v>1841</v>
      </c>
      <c r="C99" s="455" t="s">
        <v>25</v>
      </c>
      <c r="D99" s="456">
        <v>1205</v>
      </c>
      <c r="E99" s="455" t="s">
        <v>804</v>
      </c>
      <c r="F99" s="455" t="s">
        <v>559</v>
      </c>
      <c r="G99" s="455" t="s">
        <v>654</v>
      </c>
      <c r="H99" s="455" t="s">
        <v>455</v>
      </c>
      <c r="I99" s="455" t="s">
        <v>37</v>
      </c>
      <c r="J99" s="455" t="s">
        <v>805</v>
      </c>
      <c r="K99" s="455" t="s">
        <v>197</v>
      </c>
      <c r="L99" s="455" t="s">
        <v>218</v>
      </c>
      <c r="M99" s="476">
        <v>17763900</v>
      </c>
    </row>
    <row r="100" spans="1:13" s="477" customFormat="1">
      <c r="A100" s="455" t="s">
        <v>14209</v>
      </c>
      <c r="B100" s="455" t="s">
        <v>1842</v>
      </c>
      <c r="C100" s="455" t="s">
        <v>25</v>
      </c>
      <c r="D100" s="456">
        <v>1205</v>
      </c>
      <c r="E100" s="455" t="s">
        <v>804</v>
      </c>
      <c r="F100" s="455" t="s">
        <v>559</v>
      </c>
      <c r="G100" s="455" t="s">
        <v>654</v>
      </c>
      <c r="H100" s="455" t="s">
        <v>455</v>
      </c>
      <c r="I100" s="455" t="s">
        <v>217</v>
      </c>
      <c r="J100" s="455" t="s">
        <v>806</v>
      </c>
      <c r="K100" s="455" t="s">
        <v>198</v>
      </c>
      <c r="L100" s="455" t="s">
        <v>34</v>
      </c>
      <c r="M100" s="476">
        <v>10071600</v>
      </c>
    </row>
    <row r="101" spans="1:13" s="477" customFormat="1">
      <c r="A101" s="455" t="s">
        <v>14210</v>
      </c>
      <c r="B101" s="455" t="s">
        <v>1842</v>
      </c>
      <c r="C101" s="455" t="s">
        <v>25</v>
      </c>
      <c r="D101" s="456">
        <v>1205</v>
      </c>
      <c r="E101" s="455" t="s">
        <v>804</v>
      </c>
      <c r="F101" s="455" t="s">
        <v>559</v>
      </c>
      <c r="G101" s="455" t="s">
        <v>654</v>
      </c>
      <c r="H101" s="455" t="s">
        <v>455</v>
      </c>
      <c r="I101" s="455" t="s">
        <v>217</v>
      </c>
      <c r="J101" s="455" t="s">
        <v>806</v>
      </c>
      <c r="K101" s="455" t="s">
        <v>197</v>
      </c>
      <c r="L101" s="455" t="s">
        <v>34</v>
      </c>
      <c r="M101" s="476">
        <v>16770600</v>
      </c>
    </row>
    <row r="102" spans="1:13" s="477" customFormat="1">
      <c r="A102" s="455" t="s">
        <v>14211</v>
      </c>
      <c r="B102" s="455" t="s">
        <v>1842</v>
      </c>
      <c r="C102" s="455" t="s">
        <v>25</v>
      </c>
      <c r="D102" s="456">
        <v>1205</v>
      </c>
      <c r="E102" s="455" t="s">
        <v>804</v>
      </c>
      <c r="F102" s="455" t="s">
        <v>559</v>
      </c>
      <c r="G102" s="455" t="s">
        <v>654</v>
      </c>
      <c r="H102" s="455" t="s">
        <v>455</v>
      </c>
      <c r="I102" s="455" t="s">
        <v>217</v>
      </c>
      <c r="J102" s="455" t="s">
        <v>806</v>
      </c>
      <c r="K102" s="455" t="s">
        <v>198</v>
      </c>
      <c r="L102" s="455" t="s">
        <v>32</v>
      </c>
      <c r="M102" s="476">
        <v>6699000</v>
      </c>
    </row>
    <row r="103" spans="1:13" s="477" customFormat="1">
      <c r="A103" s="455" t="s">
        <v>14212</v>
      </c>
      <c r="B103" s="455" t="s">
        <v>1842</v>
      </c>
      <c r="C103" s="455" t="s">
        <v>25</v>
      </c>
      <c r="D103" s="456">
        <v>1205</v>
      </c>
      <c r="E103" s="455" t="s">
        <v>804</v>
      </c>
      <c r="F103" s="455" t="s">
        <v>559</v>
      </c>
      <c r="G103" s="455" t="s">
        <v>654</v>
      </c>
      <c r="H103" s="455" t="s">
        <v>455</v>
      </c>
      <c r="I103" s="455" t="s">
        <v>217</v>
      </c>
      <c r="J103" s="455" t="s">
        <v>806</v>
      </c>
      <c r="K103" s="455" t="s">
        <v>197</v>
      </c>
      <c r="L103" s="455" t="s">
        <v>32</v>
      </c>
      <c r="M103" s="476">
        <v>11180400</v>
      </c>
    </row>
    <row r="104" spans="1:13" s="477" customFormat="1">
      <c r="A104" s="455" t="s">
        <v>14213</v>
      </c>
      <c r="B104" s="455" t="s">
        <v>1842</v>
      </c>
      <c r="C104" s="455" t="s">
        <v>25</v>
      </c>
      <c r="D104" s="456">
        <v>1205</v>
      </c>
      <c r="E104" s="455" t="s">
        <v>804</v>
      </c>
      <c r="F104" s="455" t="s">
        <v>559</v>
      </c>
      <c r="G104" s="455" t="s">
        <v>654</v>
      </c>
      <c r="H104" s="455" t="s">
        <v>455</v>
      </c>
      <c r="I104" s="455" t="s">
        <v>217</v>
      </c>
      <c r="J104" s="455" t="s">
        <v>806</v>
      </c>
      <c r="K104" s="455" t="s">
        <v>198</v>
      </c>
      <c r="L104" s="455" t="s">
        <v>218</v>
      </c>
      <c r="M104" s="476">
        <v>12404700</v>
      </c>
    </row>
    <row r="105" spans="1:13" s="477" customFormat="1">
      <c r="A105" s="455" t="s">
        <v>14214</v>
      </c>
      <c r="B105" s="455" t="s">
        <v>1842</v>
      </c>
      <c r="C105" s="455" t="s">
        <v>25</v>
      </c>
      <c r="D105" s="456">
        <v>1205</v>
      </c>
      <c r="E105" s="455" t="s">
        <v>804</v>
      </c>
      <c r="F105" s="455" t="s">
        <v>559</v>
      </c>
      <c r="G105" s="455" t="s">
        <v>654</v>
      </c>
      <c r="H105" s="455" t="s">
        <v>455</v>
      </c>
      <c r="I105" s="455" t="s">
        <v>217</v>
      </c>
      <c r="J105" s="455" t="s">
        <v>806</v>
      </c>
      <c r="K105" s="455" t="s">
        <v>197</v>
      </c>
      <c r="L105" s="455" t="s">
        <v>218</v>
      </c>
      <c r="M105" s="476">
        <v>20674500</v>
      </c>
    </row>
    <row r="106" spans="1:13" s="477" customFormat="1">
      <c r="A106" s="455" t="s">
        <v>14215</v>
      </c>
      <c r="B106" s="455" t="s">
        <v>1843</v>
      </c>
      <c r="C106" s="455" t="s">
        <v>25</v>
      </c>
      <c r="D106" s="456">
        <v>1205</v>
      </c>
      <c r="E106" s="455" t="s">
        <v>804</v>
      </c>
      <c r="F106" s="455" t="s">
        <v>559</v>
      </c>
      <c r="G106" s="455" t="s">
        <v>654</v>
      </c>
      <c r="H106" s="455" t="s">
        <v>455</v>
      </c>
      <c r="I106" s="455" t="s">
        <v>336</v>
      </c>
      <c r="J106" s="455" t="s">
        <v>807</v>
      </c>
      <c r="K106" s="455" t="s">
        <v>198</v>
      </c>
      <c r="L106" s="455" t="s">
        <v>34</v>
      </c>
      <c r="M106" s="476">
        <v>15107400</v>
      </c>
    </row>
    <row r="107" spans="1:13" s="477" customFormat="1">
      <c r="A107" s="455" t="s">
        <v>14216</v>
      </c>
      <c r="B107" s="455" t="s">
        <v>1843</v>
      </c>
      <c r="C107" s="455" t="s">
        <v>25</v>
      </c>
      <c r="D107" s="456">
        <v>1205</v>
      </c>
      <c r="E107" s="455" t="s">
        <v>804</v>
      </c>
      <c r="F107" s="455" t="s">
        <v>559</v>
      </c>
      <c r="G107" s="455" t="s">
        <v>654</v>
      </c>
      <c r="H107" s="455" t="s">
        <v>455</v>
      </c>
      <c r="I107" s="455" t="s">
        <v>336</v>
      </c>
      <c r="J107" s="455" t="s">
        <v>807</v>
      </c>
      <c r="K107" s="455" t="s">
        <v>197</v>
      </c>
      <c r="L107" s="455" t="s">
        <v>34</v>
      </c>
      <c r="M107" s="476">
        <v>25179000</v>
      </c>
    </row>
    <row r="108" spans="1:13" s="477" customFormat="1">
      <c r="A108" s="455" t="s">
        <v>14217</v>
      </c>
      <c r="B108" s="455" t="s">
        <v>1843</v>
      </c>
      <c r="C108" s="455" t="s">
        <v>25</v>
      </c>
      <c r="D108" s="456">
        <v>1205</v>
      </c>
      <c r="E108" s="455" t="s">
        <v>804</v>
      </c>
      <c r="F108" s="455" t="s">
        <v>559</v>
      </c>
      <c r="G108" s="455" t="s">
        <v>654</v>
      </c>
      <c r="H108" s="455" t="s">
        <v>455</v>
      </c>
      <c r="I108" s="455" t="s">
        <v>336</v>
      </c>
      <c r="J108" s="455" t="s">
        <v>807</v>
      </c>
      <c r="K108" s="455" t="s">
        <v>198</v>
      </c>
      <c r="L108" s="455" t="s">
        <v>32</v>
      </c>
      <c r="M108" s="476">
        <v>10071600</v>
      </c>
    </row>
    <row r="109" spans="1:13" s="477" customFormat="1">
      <c r="A109" s="455" t="s">
        <v>14218</v>
      </c>
      <c r="B109" s="455" t="s">
        <v>1843</v>
      </c>
      <c r="C109" s="455" t="s">
        <v>25</v>
      </c>
      <c r="D109" s="456">
        <v>1205</v>
      </c>
      <c r="E109" s="455" t="s">
        <v>804</v>
      </c>
      <c r="F109" s="455" t="s">
        <v>559</v>
      </c>
      <c r="G109" s="455" t="s">
        <v>654</v>
      </c>
      <c r="H109" s="455" t="s">
        <v>455</v>
      </c>
      <c r="I109" s="455" t="s">
        <v>336</v>
      </c>
      <c r="J109" s="455" t="s">
        <v>807</v>
      </c>
      <c r="K109" s="455" t="s">
        <v>197</v>
      </c>
      <c r="L109" s="455" t="s">
        <v>32</v>
      </c>
      <c r="M109" s="476">
        <v>16793700</v>
      </c>
    </row>
    <row r="110" spans="1:13" s="477" customFormat="1">
      <c r="A110" s="455" t="s">
        <v>14219</v>
      </c>
      <c r="B110" s="455" t="s">
        <v>1843</v>
      </c>
      <c r="C110" s="455" t="s">
        <v>25</v>
      </c>
      <c r="D110" s="456">
        <v>1205</v>
      </c>
      <c r="E110" s="455" t="s">
        <v>804</v>
      </c>
      <c r="F110" s="455" t="s">
        <v>559</v>
      </c>
      <c r="G110" s="455" t="s">
        <v>654</v>
      </c>
      <c r="H110" s="455" t="s">
        <v>455</v>
      </c>
      <c r="I110" s="455" t="s">
        <v>336</v>
      </c>
      <c r="J110" s="455" t="s">
        <v>807</v>
      </c>
      <c r="K110" s="455" t="s">
        <v>198</v>
      </c>
      <c r="L110" s="455" t="s">
        <v>218</v>
      </c>
      <c r="M110" s="476">
        <v>18618600</v>
      </c>
    </row>
    <row r="111" spans="1:13" s="477" customFormat="1">
      <c r="A111" s="455" t="s">
        <v>14220</v>
      </c>
      <c r="B111" s="455" t="s">
        <v>1843</v>
      </c>
      <c r="C111" s="455" t="s">
        <v>25</v>
      </c>
      <c r="D111" s="456">
        <v>1205</v>
      </c>
      <c r="E111" s="455" t="s">
        <v>804</v>
      </c>
      <c r="F111" s="455" t="s">
        <v>559</v>
      </c>
      <c r="G111" s="455" t="s">
        <v>654</v>
      </c>
      <c r="H111" s="455" t="s">
        <v>455</v>
      </c>
      <c r="I111" s="455" t="s">
        <v>336</v>
      </c>
      <c r="J111" s="455" t="s">
        <v>807</v>
      </c>
      <c r="K111" s="455" t="s">
        <v>197</v>
      </c>
      <c r="L111" s="455" t="s">
        <v>218</v>
      </c>
      <c r="M111" s="476">
        <v>31046400</v>
      </c>
    </row>
    <row r="112" spans="1:13" s="477" customFormat="1">
      <c r="A112" s="455" t="s">
        <v>14221</v>
      </c>
      <c r="B112" s="455" t="s">
        <v>1844</v>
      </c>
      <c r="C112" s="455" t="s">
        <v>25</v>
      </c>
      <c r="D112" s="456">
        <v>1205</v>
      </c>
      <c r="E112" s="455" t="s">
        <v>804</v>
      </c>
      <c r="F112" s="455" t="s">
        <v>559</v>
      </c>
      <c r="G112" s="455" t="s">
        <v>654</v>
      </c>
      <c r="H112" s="455" t="s">
        <v>455</v>
      </c>
      <c r="I112" s="455" t="s">
        <v>337</v>
      </c>
      <c r="J112" s="455" t="s">
        <v>808</v>
      </c>
      <c r="K112" s="455" t="s">
        <v>198</v>
      </c>
      <c r="L112" s="455" t="s">
        <v>34</v>
      </c>
      <c r="M112" s="476">
        <v>20143200</v>
      </c>
    </row>
    <row r="113" spans="1:13" s="477" customFormat="1">
      <c r="A113" s="455" t="s">
        <v>14222</v>
      </c>
      <c r="B113" s="455" t="s">
        <v>1844</v>
      </c>
      <c r="C113" s="455" t="s">
        <v>25</v>
      </c>
      <c r="D113" s="456">
        <v>1205</v>
      </c>
      <c r="E113" s="455" t="s">
        <v>804</v>
      </c>
      <c r="F113" s="455" t="s">
        <v>559</v>
      </c>
      <c r="G113" s="455" t="s">
        <v>654</v>
      </c>
      <c r="H113" s="455" t="s">
        <v>455</v>
      </c>
      <c r="I113" s="455" t="s">
        <v>337</v>
      </c>
      <c r="J113" s="455" t="s">
        <v>808</v>
      </c>
      <c r="K113" s="455" t="s">
        <v>197</v>
      </c>
      <c r="L113" s="455" t="s">
        <v>34</v>
      </c>
      <c r="M113" s="476">
        <v>33564300</v>
      </c>
    </row>
    <row r="114" spans="1:13" s="477" customFormat="1">
      <c r="A114" s="455" t="s">
        <v>14223</v>
      </c>
      <c r="B114" s="455" t="s">
        <v>1844</v>
      </c>
      <c r="C114" s="455" t="s">
        <v>25</v>
      </c>
      <c r="D114" s="456">
        <v>1205</v>
      </c>
      <c r="E114" s="455" t="s">
        <v>804</v>
      </c>
      <c r="F114" s="455" t="s">
        <v>559</v>
      </c>
      <c r="G114" s="455" t="s">
        <v>654</v>
      </c>
      <c r="H114" s="455" t="s">
        <v>455</v>
      </c>
      <c r="I114" s="455" t="s">
        <v>337</v>
      </c>
      <c r="J114" s="455" t="s">
        <v>808</v>
      </c>
      <c r="K114" s="455" t="s">
        <v>198</v>
      </c>
      <c r="L114" s="455" t="s">
        <v>32</v>
      </c>
      <c r="M114" s="476">
        <v>13421100</v>
      </c>
    </row>
    <row r="115" spans="1:13" s="477" customFormat="1">
      <c r="A115" s="455" t="s">
        <v>14224</v>
      </c>
      <c r="B115" s="455" t="s">
        <v>1844</v>
      </c>
      <c r="C115" s="455" t="s">
        <v>25</v>
      </c>
      <c r="D115" s="456">
        <v>1205</v>
      </c>
      <c r="E115" s="455" t="s">
        <v>804</v>
      </c>
      <c r="F115" s="455" t="s">
        <v>559</v>
      </c>
      <c r="G115" s="455" t="s">
        <v>654</v>
      </c>
      <c r="H115" s="455" t="s">
        <v>455</v>
      </c>
      <c r="I115" s="455" t="s">
        <v>337</v>
      </c>
      <c r="J115" s="455" t="s">
        <v>808</v>
      </c>
      <c r="K115" s="455" t="s">
        <v>197</v>
      </c>
      <c r="L115" s="455" t="s">
        <v>32</v>
      </c>
      <c r="M115" s="476">
        <v>22383900</v>
      </c>
    </row>
    <row r="116" spans="1:13" s="477" customFormat="1">
      <c r="A116" s="455" t="s">
        <v>14225</v>
      </c>
      <c r="B116" s="455" t="s">
        <v>1844</v>
      </c>
      <c r="C116" s="455" t="s">
        <v>25</v>
      </c>
      <c r="D116" s="456">
        <v>1205</v>
      </c>
      <c r="E116" s="455" t="s">
        <v>804</v>
      </c>
      <c r="F116" s="455" t="s">
        <v>559</v>
      </c>
      <c r="G116" s="455" t="s">
        <v>654</v>
      </c>
      <c r="H116" s="455" t="s">
        <v>455</v>
      </c>
      <c r="I116" s="455" t="s">
        <v>337</v>
      </c>
      <c r="J116" s="455" t="s">
        <v>808</v>
      </c>
      <c r="K116" s="455" t="s">
        <v>198</v>
      </c>
      <c r="L116" s="455" t="s">
        <v>218</v>
      </c>
      <c r="M116" s="476">
        <v>24832500</v>
      </c>
    </row>
    <row r="117" spans="1:13" s="477" customFormat="1">
      <c r="A117" s="455" t="s">
        <v>14226</v>
      </c>
      <c r="B117" s="455" t="s">
        <v>1844</v>
      </c>
      <c r="C117" s="455" t="s">
        <v>25</v>
      </c>
      <c r="D117" s="456">
        <v>1205</v>
      </c>
      <c r="E117" s="455" t="s">
        <v>804</v>
      </c>
      <c r="F117" s="455" t="s">
        <v>559</v>
      </c>
      <c r="G117" s="455" t="s">
        <v>654</v>
      </c>
      <c r="H117" s="455" t="s">
        <v>455</v>
      </c>
      <c r="I117" s="455" t="s">
        <v>337</v>
      </c>
      <c r="J117" s="455" t="s">
        <v>808</v>
      </c>
      <c r="K117" s="455" t="s">
        <v>197</v>
      </c>
      <c r="L117" s="455" t="s">
        <v>218</v>
      </c>
      <c r="M117" s="476">
        <v>41395200</v>
      </c>
    </row>
    <row r="118" spans="1:13" s="477" customFormat="1">
      <c r="A118" s="455" t="s">
        <v>14227</v>
      </c>
      <c r="B118" s="455" t="s">
        <v>1845</v>
      </c>
      <c r="C118" s="455" t="s">
        <v>25</v>
      </c>
      <c r="D118" s="456">
        <v>1205</v>
      </c>
      <c r="E118" s="455" t="s">
        <v>804</v>
      </c>
      <c r="F118" s="455" t="s">
        <v>559</v>
      </c>
      <c r="G118" s="455" t="s">
        <v>654</v>
      </c>
      <c r="H118" s="455" t="s">
        <v>455</v>
      </c>
      <c r="I118" s="455" t="s">
        <v>584</v>
      </c>
      <c r="J118" s="455" t="s">
        <v>809</v>
      </c>
      <c r="K118" s="455" t="s">
        <v>198</v>
      </c>
      <c r="L118" s="455" t="s">
        <v>34</v>
      </c>
      <c r="M118" s="476">
        <v>22568700</v>
      </c>
    </row>
    <row r="119" spans="1:13" s="477" customFormat="1">
      <c r="A119" s="455" t="s">
        <v>14228</v>
      </c>
      <c r="B119" s="455" t="s">
        <v>1845</v>
      </c>
      <c r="C119" s="455" t="s">
        <v>25</v>
      </c>
      <c r="D119" s="456">
        <v>1205</v>
      </c>
      <c r="E119" s="455" t="s">
        <v>804</v>
      </c>
      <c r="F119" s="455" t="s">
        <v>559</v>
      </c>
      <c r="G119" s="455" t="s">
        <v>654</v>
      </c>
      <c r="H119" s="455" t="s">
        <v>455</v>
      </c>
      <c r="I119" s="455" t="s">
        <v>584</v>
      </c>
      <c r="J119" s="455" t="s">
        <v>809</v>
      </c>
      <c r="K119" s="455" t="s">
        <v>197</v>
      </c>
      <c r="L119" s="455" t="s">
        <v>34</v>
      </c>
      <c r="M119" s="476">
        <v>37606800</v>
      </c>
    </row>
    <row r="120" spans="1:13" s="477" customFormat="1">
      <c r="A120" s="455" t="s">
        <v>14229</v>
      </c>
      <c r="B120" s="455" t="s">
        <v>1845</v>
      </c>
      <c r="C120" s="455" t="s">
        <v>25</v>
      </c>
      <c r="D120" s="456">
        <v>1205</v>
      </c>
      <c r="E120" s="455" t="s">
        <v>804</v>
      </c>
      <c r="F120" s="455" t="s">
        <v>559</v>
      </c>
      <c r="G120" s="455" t="s">
        <v>654</v>
      </c>
      <c r="H120" s="455" t="s">
        <v>455</v>
      </c>
      <c r="I120" s="455" t="s">
        <v>584</v>
      </c>
      <c r="J120" s="455" t="s">
        <v>809</v>
      </c>
      <c r="K120" s="455" t="s">
        <v>198</v>
      </c>
      <c r="L120" s="455" t="s">
        <v>32</v>
      </c>
      <c r="M120" s="476">
        <v>15038100</v>
      </c>
    </row>
    <row r="121" spans="1:13" s="477" customFormat="1">
      <c r="A121" s="455" t="s">
        <v>14230</v>
      </c>
      <c r="B121" s="455" t="s">
        <v>1845</v>
      </c>
      <c r="C121" s="455" t="s">
        <v>25</v>
      </c>
      <c r="D121" s="456">
        <v>1205</v>
      </c>
      <c r="E121" s="455" t="s">
        <v>804</v>
      </c>
      <c r="F121" s="455" t="s">
        <v>559</v>
      </c>
      <c r="G121" s="455" t="s">
        <v>654</v>
      </c>
      <c r="H121" s="455" t="s">
        <v>455</v>
      </c>
      <c r="I121" s="455" t="s">
        <v>584</v>
      </c>
      <c r="J121" s="455" t="s">
        <v>809</v>
      </c>
      <c r="K121" s="455" t="s">
        <v>197</v>
      </c>
      <c r="L121" s="455" t="s">
        <v>32</v>
      </c>
      <c r="M121" s="476">
        <v>25063500</v>
      </c>
    </row>
    <row r="122" spans="1:13" s="477" customFormat="1">
      <c r="A122" s="455" t="s">
        <v>14231</v>
      </c>
      <c r="B122" s="455" t="s">
        <v>1845</v>
      </c>
      <c r="C122" s="455" t="s">
        <v>25</v>
      </c>
      <c r="D122" s="456">
        <v>1205</v>
      </c>
      <c r="E122" s="455" t="s">
        <v>804</v>
      </c>
      <c r="F122" s="455" t="s">
        <v>559</v>
      </c>
      <c r="G122" s="455" t="s">
        <v>654</v>
      </c>
      <c r="H122" s="455" t="s">
        <v>455</v>
      </c>
      <c r="I122" s="455" t="s">
        <v>584</v>
      </c>
      <c r="J122" s="455" t="s">
        <v>809</v>
      </c>
      <c r="K122" s="455" t="s">
        <v>198</v>
      </c>
      <c r="L122" s="455" t="s">
        <v>218</v>
      </c>
      <c r="M122" s="476">
        <v>27835500</v>
      </c>
    </row>
    <row r="123" spans="1:13" s="477" customFormat="1">
      <c r="A123" s="455" t="s">
        <v>14232</v>
      </c>
      <c r="B123" s="455" t="s">
        <v>1845</v>
      </c>
      <c r="C123" s="455" t="s">
        <v>25</v>
      </c>
      <c r="D123" s="456">
        <v>1205</v>
      </c>
      <c r="E123" s="455" t="s">
        <v>804</v>
      </c>
      <c r="F123" s="455" t="s">
        <v>559</v>
      </c>
      <c r="G123" s="455" t="s">
        <v>654</v>
      </c>
      <c r="H123" s="455" t="s">
        <v>455</v>
      </c>
      <c r="I123" s="455" t="s">
        <v>584</v>
      </c>
      <c r="J123" s="455" t="s">
        <v>809</v>
      </c>
      <c r="K123" s="455" t="s">
        <v>197</v>
      </c>
      <c r="L123" s="455" t="s">
        <v>218</v>
      </c>
      <c r="M123" s="476">
        <v>46384800</v>
      </c>
    </row>
  </sheetData>
  <sheetProtection algorithmName="SHA-512" hashValue="YoUIBLCW0GzFK/pICVR3RHvlRGeJ56RTRpTbFu9w+6B2wLMq4xxmonOPk8VMQKDxiFlxrSkv+vFqKoCwW3+Qew==" saltValue="ojxSiaC/VzX+N733uiI0Nw==" spinCount="100000" sheet="1" objects="1" scenarios="1" pivotTables="0"/>
  <autoFilter ref="A1:M123" xr:uid="{00000000-0009-0000-0000-000012000000}"/>
  <sortState xmlns:xlrd2="http://schemas.microsoft.com/office/spreadsheetml/2017/richdata2" ref="A2:M79">
    <sortCondition ref="D1"/>
  </sortState>
  <phoneticPr fontId="11" type="noConversion"/>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6C93E-B465-466F-87CB-6059EAC0E2A1}">
  <sheetPr codeName="Sheet35"/>
  <dimension ref="A1:M30"/>
  <sheetViews>
    <sheetView showGridLines="0" showRowColHeaders="0" zoomScaleNormal="100" workbookViewId="0">
      <selection activeCell="D3" sqref="D3"/>
    </sheetView>
  </sheetViews>
  <sheetFormatPr defaultColWidth="9.15234375" defaultRowHeight="12.45"/>
  <cols>
    <col min="1" max="1" width="11.69140625" bestFit="1" customWidth="1"/>
    <col min="2" max="2" width="10.53515625" bestFit="1" customWidth="1"/>
    <col min="3" max="3" width="15.4609375" bestFit="1" customWidth="1"/>
    <col min="4" max="4" width="4.53515625" bestFit="1" customWidth="1"/>
    <col min="5" max="5" width="47.53515625" customWidth="1"/>
    <col min="6" max="6" width="14.15234375" bestFit="1" customWidth="1"/>
    <col min="7" max="7" width="16" customWidth="1"/>
    <col min="8" max="8" width="10.23046875" bestFit="1" customWidth="1"/>
    <col min="9" max="9" width="8.53515625" bestFit="1" customWidth="1"/>
    <col min="10" max="10" width="21.4609375" customWidth="1"/>
    <col min="11" max="11" width="12" customWidth="1"/>
    <col min="12" max="12" width="5.15234375" bestFit="1" customWidth="1"/>
    <col min="13" max="13" width="8.4609375" customWidth="1"/>
  </cols>
  <sheetData>
    <row r="1" spans="1:13">
      <c r="A1" s="109" t="s">
        <v>116</v>
      </c>
      <c r="B1" s="109" t="s">
        <v>125</v>
      </c>
      <c r="C1" s="109" t="s">
        <v>118</v>
      </c>
      <c r="D1" s="109" t="s">
        <v>119</v>
      </c>
      <c r="E1" s="109" t="s">
        <v>120</v>
      </c>
      <c r="F1" s="109" t="s">
        <v>121</v>
      </c>
      <c r="G1" s="109" t="s">
        <v>224</v>
      </c>
      <c r="H1" s="109" t="s">
        <v>225</v>
      </c>
      <c r="I1" s="109" t="s">
        <v>226</v>
      </c>
      <c r="J1" s="109" t="s">
        <v>227</v>
      </c>
      <c r="K1" s="109" t="s">
        <v>228</v>
      </c>
      <c r="L1" s="109" t="s">
        <v>229</v>
      </c>
      <c r="M1" s="109" t="s">
        <v>230</v>
      </c>
    </row>
    <row r="2" spans="1:13" ht="12.9">
      <c r="A2" s="319" t="s">
        <v>149</v>
      </c>
      <c r="B2" s="319" t="s">
        <v>149</v>
      </c>
      <c r="C2" s="319" t="s">
        <v>1029</v>
      </c>
      <c r="D2" s="324">
        <v>1000</v>
      </c>
      <c r="E2" s="319" t="s">
        <v>1029</v>
      </c>
      <c r="F2" s="319" t="s">
        <v>298</v>
      </c>
      <c r="G2" s="319" t="s">
        <v>149</v>
      </c>
      <c r="H2" s="319" t="s">
        <v>149</v>
      </c>
      <c r="I2" s="319" t="s">
        <v>42</v>
      </c>
      <c r="J2" s="319" t="s">
        <v>149</v>
      </c>
      <c r="K2" s="322" t="s">
        <v>999</v>
      </c>
      <c r="L2" s="330" t="s">
        <v>32</v>
      </c>
      <c r="M2" s="331"/>
    </row>
    <row r="3" spans="1:13">
      <c r="A3" s="322" t="s">
        <v>1053</v>
      </c>
      <c r="B3" s="322" t="s">
        <v>1054</v>
      </c>
      <c r="C3" s="322" t="s">
        <v>920</v>
      </c>
      <c r="D3" s="327">
        <v>1001</v>
      </c>
      <c r="E3" s="322" t="s">
        <v>1032</v>
      </c>
      <c r="F3" s="322" t="s">
        <v>552</v>
      </c>
      <c r="G3" s="322" t="s">
        <v>298</v>
      </c>
      <c r="H3" s="322" t="s">
        <v>998</v>
      </c>
      <c r="I3" s="322" t="s">
        <v>217</v>
      </c>
      <c r="J3" s="322" t="s">
        <v>848</v>
      </c>
      <c r="K3" s="322" t="s">
        <v>999</v>
      </c>
      <c r="L3" s="322" t="s">
        <v>32</v>
      </c>
      <c r="M3" s="334">
        <v>125</v>
      </c>
    </row>
    <row r="4" spans="1:13">
      <c r="A4" s="322" t="s">
        <v>1055</v>
      </c>
      <c r="B4" s="322" t="s">
        <v>1056</v>
      </c>
      <c r="C4" s="322" t="s">
        <v>920</v>
      </c>
      <c r="D4" s="327">
        <v>1001</v>
      </c>
      <c r="E4" s="322" t="s">
        <v>1032</v>
      </c>
      <c r="F4" s="322" t="s">
        <v>552</v>
      </c>
      <c r="G4" s="322" t="s">
        <v>298</v>
      </c>
      <c r="H4" s="322" t="s">
        <v>998</v>
      </c>
      <c r="I4" s="322" t="s">
        <v>37</v>
      </c>
      <c r="J4" s="322" t="s">
        <v>553</v>
      </c>
      <c r="K4" s="322" t="s">
        <v>999</v>
      </c>
      <c r="L4" s="322" t="s">
        <v>32</v>
      </c>
      <c r="M4" s="334">
        <v>87.96</v>
      </c>
    </row>
    <row r="5" spans="1:13">
      <c r="A5" s="322" t="s">
        <v>1057</v>
      </c>
      <c r="B5" s="322" t="s">
        <v>1058</v>
      </c>
      <c r="C5" s="322" t="s">
        <v>920</v>
      </c>
      <c r="D5" s="327">
        <v>1001</v>
      </c>
      <c r="E5" s="322" t="s">
        <v>1032</v>
      </c>
      <c r="F5" s="322" t="s">
        <v>552</v>
      </c>
      <c r="G5" s="322" t="s">
        <v>298</v>
      </c>
      <c r="H5" s="322" t="s">
        <v>998</v>
      </c>
      <c r="I5" s="322" t="s">
        <v>35</v>
      </c>
      <c r="J5" s="322" t="s">
        <v>557</v>
      </c>
      <c r="K5" s="322" t="s">
        <v>999</v>
      </c>
      <c r="L5" s="322" t="s">
        <v>32</v>
      </c>
      <c r="M5" s="334">
        <v>68.52</v>
      </c>
    </row>
    <row r="6" spans="1:13">
      <c r="A6" s="322" t="s">
        <v>1059</v>
      </c>
      <c r="B6" s="322" t="s">
        <v>1060</v>
      </c>
      <c r="C6" s="322" t="s">
        <v>920</v>
      </c>
      <c r="D6" s="327">
        <v>1001</v>
      </c>
      <c r="E6" s="322" t="s">
        <v>1032</v>
      </c>
      <c r="F6" s="322" t="s">
        <v>552</v>
      </c>
      <c r="G6" s="322" t="s">
        <v>298</v>
      </c>
      <c r="H6" s="322" t="s">
        <v>998</v>
      </c>
      <c r="I6" s="322" t="s">
        <v>30</v>
      </c>
      <c r="J6" s="322" t="s">
        <v>603</v>
      </c>
      <c r="K6" s="322" t="s">
        <v>999</v>
      </c>
      <c r="L6" s="322" t="s">
        <v>32</v>
      </c>
      <c r="M6" s="334">
        <v>43.52</v>
      </c>
    </row>
    <row r="7" spans="1:13">
      <c r="A7" s="322" t="s">
        <v>1045</v>
      </c>
      <c r="B7" s="322" t="s">
        <v>1046</v>
      </c>
      <c r="C7" s="322" t="s">
        <v>920</v>
      </c>
      <c r="D7" s="327">
        <v>1002</v>
      </c>
      <c r="E7" s="322" t="s">
        <v>1033</v>
      </c>
      <c r="F7" s="322" t="s">
        <v>798</v>
      </c>
      <c r="G7" s="322" t="s">
        <v>298</v>
      </c>
      <c r="H7" s="322" t="s">
        <v>998</v>
      </c>
      <c r="I7" s="322" t="s">
        <v>217</v>
      </c>
      <c r="J7" s="322" t="s">
        <v>848</v>
      </c>
      <c r="K7" s="322" t="s">
        <v>999</v>
      </c>
      <c r="L7" s="322" t="s">
        <v>32</v>
      </c>
      <c r="M7" s="334">
        <v>144.44</v>
      </c>
    </row>
    <row r="8" spans="1:13">
      <c r="A8" s="322" t="s">
        <v>1047</v>
      </c>
      <c r="B8" s="322" t="s">
        <v>1048</v>
      </c>
      <c r="C8" s="322" t="s">
        <v>920</v>
      </c>
      <c r="D8" s="327">
        <v>1002</v>
      </c>
      <c r="E8" s="322" t="s">
        <v>1033</v>
      </c>
      <c r="F8" s="322" t="s">
        <v>798</v>
      </c>
      <c r="G8" s="322" t="s">
        <v>298</v>
      </c>
      <c r="H8" s="322" t="s">
        <v>998</v>
      </c>
      <c r="I8" s="322" t="s">
        <v>37</v>
      </c>
      <c r="J8" s="322" t="s">
        <v>553</v>
      </c>
      <c r="K8" s="322" t="s">
        <v>999</v>
      </c>
      <c r="L8" s="322" t="s">
        <v>32</v>
      </c>
      <c r="M8" s="334">
        <v>106.48</v>
      </c>
    </row>
    <row r="9" spans="1:13">
      <c r="A9" s="322" t="s">
        <v>1049</v>
      </c>
      <c r="B9" s="322" t="s">
        <v>1050</v>
      </c>
      <c r="C9" s="322" t="s">
        <v>920</v>
      </c>
      <c r="D9" s="327">
        <v>1002</v>
      </c>
      <c r="E9" s="322" t="s">
        <v>1033</v>
      </c>
      <c r="F9" s="322" t="s">
        <v>798</v>
      </c>
      <c r="G9" s="322" t="s">
        <v>298</v>
      </c>
      <c r="H9" s="322" t="s">
        <v>998</v>
      </c>
      <c r="I9" s="322" t="s">
        <v>35</v>
      </c>
      <c r="J9" s="322" t="s">
        <v>557</v>
      </c>
      <c r="K9" s="322" t="s">
        <v>999</v>
      </c>
      <c r="L9" s="322" t="s">
        <v>32</v>
      </c>
      <c r="M9" s="334">
        <v>87.96</v>
      </c>
    </row>
    <row r="10" spans="1:13">
      <c r="A10" s="322" t="s">
        <v>1051</v>
      </c>
      <c r="B10" s="322" t="s">
        <v>1052</v>
      </c>
      <c r="C10" s="322" t="s">
        <v>920</v>
      </c>
      <c r="D10" s="327">
        <v>1002</v>
      </c>
      <c r="E10" s="322" t="s">
        <v>1033</v>
      </c>
      <c r="F10" s="322" t="s">
        <v>798</v>
      </c>
      <c r="G10" s="322" t="s">
        <v>298</v>
      </c>
      <c r="H10" s="322" t="s">
        <v>998</v>
      </c>
      <c r="I10" s="322" t="s">
        <v>30</v>
      </c>
      <c r="J10" s="322" t="s">
        <v>603</v>
      </c>
      <c r="K10" s="322" t="s">
        <v>999</v>
      </c>
      <c r="L10" s="322" t="s">
        <v>32</v>
      </c>
      <c r="M10" s="334">
        <v>62.96</v>
      </c>
    </row>
    <row r="11" spans="1:13">
      <c r="A11" s="322" t="s">
        <v>1035</v>
      </c>
      <c r="B11" s="322" t="s">
        <v>1036</v>
      </c>
      <c r="C11" s="322" t="s">
        <v>920</v>
      </c>
      <c r="D11" s="327">
        <v>1003</v>
      </c>
      <c r="E11" s="322" t="s">
        <v>1034</v>
      </c>
      <c r="F11" s="322" t="s">
        <v>798</v>
      </c>
      <c r="G11" s="322" t="s">
        <v>298</v>
      </c>
      <c r="H11" s="322" t="s">
        <v>998</v>
      </c>
      <c r="I11" s="322" t="s">
        <v>337</v>
      </c>
      <c r="J11" s="322" t="s">
        <v>799</v>
      </c>
      <c r="K11" s="322" t="s">
        <v>999</v>
      </c>
      <c r="L11" s="322" t="s">
        <v>32</v>
      </c>
      <c r="M11" s="334">
        <v>243.52</v>
      </c>
    </row>
    <row r="12" spans="1:13">
      <c r="A12" s="322" t="s">
        <v>1037</v>
      </c>
      <c r="B12" s="322" t="s">
        <v>1038</v>
      </c>
      <c r="C12" s="322" t="s">
        <v>920</v>
      </c>
      <c r="D12" s="327">
        <v>1003</v>
      </c>
      <c r="E12" s="322" t="s">
        <v>1034</v>
      </c>
      <c r="F12" s="322" t="s">
        <v>798</v>
      </c>
      <c r="G12" s="322" t="s">
        <v>298</v>
      </c>
      <c r="H12" s="322" t="s">
        <v>998</v>
      </c>
      <c r="I12" s="322" t="s">
        <v>217</v>
      </c>
      <c r="J12" s="322" t="s">
        <v>848</v>
      </c>
      <c r="K12" s="322" t="s">
        <v>999</v>
      </c>
      <c r="L12" s="322" t="s">
        <v>32</v>
      </c>
      <c r="M12" s="334">
        <v>180.56</v>
      </c>
    </row>
    <row r="13" spans="1:13">
      <c r="A13" s="322" t="s">
        <v>1039</v>
      </c>
      <c r="B13" s="322" t="s">
        <v>1040</v>
      </c>
      <c r="C13" s="322" t="s">
        <v>920</v>
      </c>
      <c r="D13" s="327">
        <v>1003</v>
      </c>
      <c r="E13" s="322" t="s">
        <v>1034</v>
      </c>
      <c r="F13" s="322" t="s">
        <v>798</v>
      </c>
      <c r="G13" s="322" t="s">
        <v>298</v>
      </c>
      <c r="H13" s="322" t="s">
        <v>998</v>
      </c>
      <c r="I13" s="322" t="s">
        <v>37</v>
      </c>
      <c r="J13" s="322" t="s">
        <v>553</v>
      </c>
      <c r="K13" s="322" t="s">
        <v>999</v>
      </c>
      <c r="L13" s="322" t="s">
        <v>32</v>
      </c>
      <c r="M13" s="334">
        <v>143.52000000000001</v>
      </c>
    </row>
    <row r="14" spans="1:13">
      <c r="A14" s="322" t="s">
        <v>1041</v>
      </c>
      <c r="B14" s="322" t="s">
        <v>1042</v>
      </c>
      <c r="C14" s="322" t="s">
        <v>920</v>
      </c>
      <c r="D14" s="327">
        <v>1003</v>
      </c>
      <c r="E14" s="322" t="s">
        <v>1034</v>
      </c>
      <c r="F14" s="322" t="s">
        <v>798</v>
      </c>
      <c r="G14" s="322" t="s">
        <v>298</v>
      </c>
      <c r="H14" s="322" t="s">
        <v>998</v>
      </c>
      <c r="I14" s="322" t="s">
        <v>35</v>
      </c>
      <c r="J14" s="322" t="s">
        <v>557</v>
      </c>
      <c r="K14" s="322" t="s">
        <v>999</v>
      </c>
      <c r="L14" s="322" t="s">
        <v>32</v>
      </c>
      <c r="M14" s="334">
        <v>124.07</v>
      </c>
    </row>
    <row r="15" spans="1:13">
      <c r="A15" s="320" t="s">
        <v>1043</v>
      </c>
      <c r="B15" s="320" t="s">
        <v>1044</v>
      </c>
      <c r="C15" s="320" t="s">
        <v>920</v>
      </c>
      <c r="D15" s="325">
        <v>1003</v>
      </c>
      <c r="E15" s="320" t="s">
        <v>1034</v>
      </c>
      <c r="F15" s="320" t="s">
        <v>798</v>
      </c>
      <c r="G15" s="320" t="s">
        <v>298</v>
      </c>
      <c r="H15" s="320" t="s">
        <v>998</v>
      </c>
      <c r="I15" s="320" t="s">
        <v>30</v>
      </c>
      <c r="J15" s="320" t="s">
        <v>603</v>
      </c>
      <c r="K15" s="322" t="s">
        <v>999</v>
      </c>
      <c r="L15" s="320" t="s">
        <v>32</v>
      </c>
      <c r="M15" s="332">
        <v>99.07</v>
      </c>
    </row>
    <row r="16" spans="1:13" ht="12.9">
      <c r="A16" s="315" t="s">
        <v>149</v>
      </c>
      <c r="B16" s="315" t="s">
        <v>149</v>
      </c>
      <c r="C16" s="315" t="s">
        <v>1030</v>
      </c>
      <c r="D16" s="316">
        <v>1100</v>
      </c>
      <c r="E16" s="315" t="s">
        <v>1030</v>
      </c>
      <c r="F16" s="315" t="s">
        <v>298</v>
      </c>
      <c r="G16" s="315" t="s">
        <v>149</v>
      </c>
      <c r="H16" s="315" t="s">
        <v>149</v>
      </c>
      <c r="I16" s="315" t="s">
        <v>42</v>
      </c>
      <c r="J16" s="315" t="s">
        <v>149</v>
      </c>
      <c r="K16" s="322" t="s">
        <v>999</v>
      </c>
      <c r="L16" s="176" t="s">
        <v>32</v>
      </c>
      <c r="M16" s="318"/>
    </row>
    <row r="17" spans="1:13">
      <c r="A17" s="323" t="s">
        <v>996</v>
      </c>
      <c r="B17" s="323" t="s">
        <v>997</v>
      </c>
      <c r="C17" s="323" t="s">
        <v>920</v>
      </c>
      <c r="D17" s="328">
        <v>1101</v>
      </c>
      <c r="E17" s="323" t="s">
        <v>593</v>
      </c>
      <c r="F17" s="323" t="s">
        <v>29</v>
      </c>
      <c r="G17" s="329" t="s">
        <v>298</v>
      </c>
      <c r="H17" s="323" t="s">
        <v>998</v>
      </c>
      <c r="I17" s="323" t="s">
        <v>30</v>
      </c>
      <c r="J17" s="323" t="s">
        <v>31</v>
      </c>
      <c r="K17" s="322" t="s">
        <v>999</v>
      </c>
      <c r="L17" s="323" t="s">
        <v>32</v>
      </c>
      <c r="M17" s="335">
        <v>27.95</v>
      </c>
    </row>
    <row r="18" spans="1:13">
      <c r="A18" s="321" t="s">
        <v>1000</v>
      </c>
      <c r="B18" s="321" t="s">
        <v>1001</v>
      </c>
      <c r="C18" s="321" t="s">
        <v>920</v>
      </c>
      <c r="D18" s="326">
        <v>1101</v>
      </c>
      <c r="E18" s="321" t="s">
        <v>593</v>
      </c>
      <c r="F18" s="321" t="s">
        <v>29</v>
      </c>
      <c r="G18" s="321" t="s">
        <v>298</v>
      </c>
      <c r="H18" s="321" t="s">
        <v>998</v>
      </c>
      <c r="I18" s="321" t="s">
        <v>35</v>
      </c>
      <c r="J18" s="321" t="s">
        <v>36</v>
      </c>
      <c r="K18" s="322" t="s">
        <v>999</v>
      </c>
      <c r="L18" s="321" t="s">
        <v>32</v>
      </c>
      <c r="M18" s="333">
        <v>43.95</v>
      </c>
    </row>
    <row r="19" spans="1:13">
      <c r="A19" s="321" t="s">
        <v>1002</v>
      </c>
      <c r="B19" s="321" t="s">
        <v>1003</v>
      </c>
      <c r="C19" s="321" t="s">
        <v>920</v>
      </c>
      <c r="D19" s="326">
        <v>1101</v>
      </c>
      <c r="E19" s="321" t="s">
        <v>593</v>
      </c>
      <c r="F19" s="321" t="s">
        <v>29</v>
      </c>
      <c r="G19" s="321" t="s">
        <v>298</v>
      </c>
      <c r="H19" s="321" t="s">
        <v>998</v>
      </c>
      <c r="I19" s="321" t="s">
        <v>37</v>
      </c>
      <c r="J19" s="321" t="s">
        <v>38</v>
      </c>
      <c r="K19" s="322" t="s">
        <v>999</v>
      </c>
      <c r="L19" s="321" t="s">
        <v>32</v>
      </c>
      <c r="M19" s="333">
        <v>69.95</v>
      </c>
    </row>
    <row r="20" spans="1:13">
      <c r="A20" s="321" t="s">
        <v>1004</v>
      </c>
      <c r="B20" s="321" t="s">
        <v>1005</v>
      </c>
      <c r="C20" s="321" t="s">
        <v>920</v>
      </c>
      <c r="D20" s="326">
        <v>1102</v>
      </c>
      <c r="E20" s="321" t="s">
        <v>783</v>
      </c>
      <c r="F20" s="321" t="s">
        <v>552</v>
      </c>
      <c r="G20" s="321" t="s">
        <v>298</v>
      </c>
      <c r="H20" s="321" t="s">
        <v>998</v>
      </c>
      <c r="I20" s="321" t="s">
        <v>30</v>
      </c>
      <c r="J20" s="321" t="s">
        <v>603</v>
      </c>
      <c r="K20" s="322" t="s">
        <v>999</v>
      </c>
      <c r="L20" s="321" t="s">
        <v>32</v>
      </c>
      <c r="M20" s="333">
        <v>40.950000000000003</v>
      </c>
    </row>
    <row r="21" spans="1:13">
      <c r="A21" s="321" t="s">
        <v>1006</v>
      </c>
      <c r="B21" s="321" t="s">
        <v>1007</v>
      </c>
      <c r="C21" s="321" t="s">
        <v>920</v>
      </c>
      <c r="D21" s="326">
        <v>1102</v>
      </c>
      <c r="E21" s="321" t="s">
        <v>783</v>
      </c>
      <c r="F21" s="321" t="s">
        <v>552</v>
      </c>
      <c r="G21" s="321" t="s">
        <v>298</v>
      </c>
      <c r="H21" s="321" t="s">
        <v>998</v>
      </c>
      <c r="I21" s="321" t="s">
        <v>35</v>
      </c>
      <c r="J21" s="321" t="s">
        <v>557</v>
      </c>
      <c r="K21" s="322" t="s">
        <v>999</v>
      </c>
      <c r="L21" s="321" t="s">
        <v>32</v>
      </c>
      <c r="M21" s="333">
        <v>77.95</v>
      </c>
    </row>
    <row r="22" spans="1:13">
      <c r="A22" s="321" t="s">
        <v>1008</v>
      </c>
      <c r="B22" s="321" t="s">
        <v>1009</v>
      </c>
      <c r="C22" s="321" t="s">
        <v>920</v>
      </c>
      <c r="D22" s="326">
        <v>1102</v>
      </c>
      <c r="E22" s="321" t="s">
        <v>783</v>
      </c>
      <c r="F22" s="321" t="s">
        <v>552</v>
      </c>
      <c r="G22" s="321" t="s">
        <v>298</v>
      </c>
      <c r="H22" s="321" t="s">
        <v>998</v>
      </c>
      <c r="I22" s="321" t="s">
        <v>37</v>
      </c>
      <c r="J22" s="321" t="s">
        <v>553</v>
      </c>
      <c r="K22" s="322" t="s">
        <v>999</v>
      </c>
      <c r="L22" s="321" t="s">
        <v>32</v>
      </c>
      <c r="M22" s="333">
        <v>109.95</v>
      </c>
    </row>
    <row r="23" spans="1:13">
      <c r="A23" s="321" t="s">
        <v>1010</v>
      </c>
      <c r="B23" s="321" t="s">
        <v>1011</v>
      </c>
      <c r="C23" s="321" t="s">
        <v>920</v>
      </c>
      <c r="D23" s="326">
        <v>1102</v>
      </c>
      <c r="E23" s="321" t="s">
        <v>783</v>
      </c>
      <c r="F23" s="321" t="s">
        <v>552</v>
      </c>
      <c r="G23" s="321" t="s">
        <v>298</v>
      </c>
      <c r="H23" s="321" t="s">
        <v>998</v>
      </c>
      <c r="I23" s="321" t="s">
        <v>217</v>
      </c>
      <c r="J23" s="321" t="s">
        <v>848</v>
      </c>
      <c r="K23" s="322" t="s">
        <v>999</v>
      </c>
      <c r="L23" s="321" t="s">
        <v>32</v>
      </c>
      <c r="M23" s="333">
        <v>165.95</v>
      </c>
    </row>
    <row r="24" spans="1:13">
      <c r="A24" s="321" t="s">
        <v>1012</v>
      </c>
      <c r="B24" s="321" t="s">
        <v>1013</v>
      </c>
      <c r="C24" s="321" t="s">
        <v>920</v>
      </c>
      <c r="D24" s="326">
        <v>1103</v>
      </c>
      <c r="E24" s="321" t="s">
        <v>785</v>
      </c>
      <c r="F24" s="321" t="s">
        <v>784</v>
      </c>
      <c r="G24" s="321" t="s">
        <v>298</v>
      </c>
      <c r="H24" s="321" t="s">
        <v>998</v>
      </c>
      <c r="I24" s="321" t="s">
        <v>30</v>
      </c>
      <c r="J24" s="321" t="s">
        <v>603</v>
      </c>
      <c r="K24" s="322" t="s">
        <v>999</v>
      </c>
      <c r="L24" s="321" t="s">
        <v>32</v>
      </c>
      <c r="M24" s="333">
        <v>61.95</v>
      </c>
    </row>
    <row r="25" spans="1:13">
      <c r="A25" s="321" t="s">
        <v>1014</v>
      </c>
      <c r="B25" s="321" t="s">
        <v>1015</v>
      </c>
      <c r="C25" s="321" t="s">
        <v>920</v>
      </c>
      <c r="D25" s="326">
        <v>1103</v>
      </c>
      <c r="E25" s="321" t="s">
        <v>785</v>
      </c>
      <c r="F25" s="321" t="s">
        <v>784</v>
      </c>
      <c r="G25" s="321" t="s">
        <v>298</v>
      </c>
      <c r="H25" s="321" t="s">
        <v>998</v>
      </c>
      <c r="I25" s="321" t="s">
        <v>35</v>
      </c>
      <c r="J25" s="321" t="s">
        <v>557</v>
      </c>
      <c r="K25" s="322" t="s">
        <v>999</v>
      </c>
      <c r="L25" s="321" t="s">
        <v>32</v>
      </c>
      <c r="M25" s="333">
        <v>94.95</v>
      </c>
    </row>
    <row r="26" spans="1:13">
      <c r="A26" s="321" t="s">
        <v>1016</v>
      </c>
      <c r="B26" s="321" t="s">
        <v>1017</v>
      </c>
      <c r="C26" s="321" t="s">
        <v>920</v>
      </c>
      <c r="D26" s="326">
        <v>1103</v>
      </c>
      <c r="E26" s="321" t="s">
        <v>785</v>
      </c>
      <c r="F26" s="321" t="s">
        <v>784</v>
      </c>
      <c r="G26" s="321" t="s">
        <v>298</v>
      </c>
      <c r="H26" s="321" t="s">
        <v>998</v>
      </c>
      <c r="I26" s="321" t="s">
        <v>37</v>
      </c>
      <c r="J26" s="321" t="s">
        <v>553</v>
      </c>
      <c r="K26" s="322" t="s">
        <v>999</v>
      </c>
      <c r="L26" s="321" t="s">
        <v>32</v>
      </c>
      <c r="M26" s="333">
        <v>135.94999999999999</v>
      </c>
    </row>
    <row r="27" spans="1:13" ht="12.9">
      <c r="A27" s="312" t="s">
        <v>149</v>
      </c>
      <c r="B27" s="312" t="s">
        <v>149</v>
      </c>
      <c r="C27" s="312" t="s">
        <v>1031</v>
      </c>
      <c r="D27" s="313">
        <v>1200</v>
      </c>
      <c r="E27" s="312" t="s">
        <v>1031</v>
      </c>
      <c r="F27" s="312" t="s">
        <v>298</v>
      </c>
      <c r="G27" s="312" t="s">
        <v>149</v>
      </c>
      <c r="H27" s="312" t="s">
        <v>149</v>
      </c>
      <c r="I27" s="312" t="s">
        <v>42</v>
      </c>
      <c r="J27" s="312" t="s">
        <v>149</v>
      </c>
      <c r="K27" s="322" t="s">
        <v>999</v>
      </c>
      <c r="L27" s="311" t="s">
        <v>32</v>
      </c>
      <c r="M27" s="314"/>
    </row>
    <row r="28" spans="1:13">
      <c r="A28" s="321" t="s">
        <v>1018</v>
      </c>
      <c r="B28" s="321" t="s">
        <v>1019</v>
      </c>
      <c r="C28" s="321" t="s">
        <v>920</v>
      </c>
      <c r="D28" s="326">
        <v>1201</v>
      </c>
      <c r="E28" s="321" t="s">
        <v>1020</v>
      </c>
      <c r="F28" s="321" t="s">
        <v>242</v>
      </c>
      <c r="G28" s="321" t="s">
        <v>242</v>
      </c>
      <c r="H28" s="321" t="s">
        <v>998</v>
      </c>
      <c r="I28" s="321" t="s">
        <v>30</v>
      </c>
      <c r="J28" s="321" t="s">
        <v>64</v>
      </c>
      <c r="K28" s="322" t="s">
        <v>999</v>
      </c>
      <c r="L28" s="321" t="s">
        <v>32</v>
      </c>
      <c r="M28" s="333">
        <v>19.32</v>
      </c>
    </row>
    <row r="29" spans="1:13">
      <c r="A29" s="321" t="s">
        <v>1021</v>
      </c>
      <c r="B29" s="321" t="s">
        <v>1022</v>
      </c>
      <c r="C29" s="321" t="s">
        <v>920</v>
      </c>
      <c r="D29" s="326">
        <v>1202</v>
      </c>
      <c r="E29" s="321" t="s">
        <v>800</v>
      </c>
      <c r="F29" s="321" t="s">
        <v>242</v>
      </c>
      <c r="G29" s="321" t="s">
        <v>298</v>
      </c>
      <c r="H29" s="321" t="s">
        <v>998</v>
      </c>
      <c r="I29" s="321" t="s">
        <v>30</v>
      </c>
      <c r="J29" s="321" t="s">
        <v>64</v>
      </c>
      <c r="K29" s="322" t="s">
        <v>999</v>
      </c>
      <c r="L29" s="321" t="s">
        <v>32</v>
      </c>
      <c r="M29" s="333">
        <v>22.22</v>
      </c>
    </row>
    <row r="30" spans="1:13">
      <c r="A30" s="321" t="s">
        <v>1023</v>
      </c>
      <c r="B30" s="321" t="s">
        <v>1024</v>
      </c>
      <c r="C30" s="321" t="s">
        <v>920</v>
      </c>
      <c r="D30" s="326">
        <v>1203</v>
      </c>
      <c r="E30" s="321" t="s">
        <v>1025</v>
      </c>
      <c r="F30" s="321" t="s">
        <v>1026</v>
      </c>
      <c r="G30" s="321" t="s">
        <v>298</v>
      </c>
      <c r="H30" s="321" t="s">
        <v>998</v>
      </c>
      <c r="I30" s="321" t="s">
        <v>37</v>
      </c>
      <c r="J30" s="321" t="s">
        <v>553</v>
      </c>
      <c r="K30" s="322" t="s">
        <v>999</v>
      </c>
      <c r="L30" s="321" t="s">
        <v>32</v>
      </c>
      <c r="M30" s="333">
        <v>38.89</v>
      </c>
    </row>
  </sheetData>
  <sheetProtection algorithmName="SHA-512" hashValue="eB50b48/5hmmr682uLUeopy9cybmNY+2XIF8ABqGpQ2ZoEsL2LnYNcShtGs6hcyXsvrqMPNj1UGwk4O+LYy0wg==" saltValue="/xZ/cAndtIYNlXY1h6oAPw==" spinCount="100000" sheet="1" objects="1" scenarios="1" pivotTables="0"/>
  <autoFilter ref="A1:M1" xr:uid="{00000000-0009-0000-0000-000012000000}">
    <sortState xmlns:xlrd2="http://schemas.microsoft.com/office/spreadsheetml/2017/richdata2" ref="A2:M30">
      <sortCondition ref="D1"/>
    </sortState>
  </autoFilter>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M6514"/>
  <sheetViews>
    <sheetView showGridLines="0" showRowColHeaders="0" zoomScaleNormal="100" workbookViewId="0">
      <selection activeCell="D3" sqref="D3"/>
    </sheetView>
  </sheetViews>
  <sheetFormatPr defaultColWidth="9.15234375" defaultRowHeight="12.45"/>
  <cols>
    <col min="1" max="1" width="12.53515625" customWidth="1"/>
    <col min="2" max="2" width="11.84375" bestFit="1" customWidth="1"/>
    <col min="3" max="3" width="13.15234375" customWidth="1"/>
    <col min="4" max="4" width="8.84375" bestFit="1"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9.4609375"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ht="12.9">
      <c r="A2" s="438" t="s">
        <v>149</v>
      </c>
      <c r="B2" s="438" t="s">
        <v>149</v>
      </c>
      <c r="C2" s="438" t="s">
        <v>1187</v>
      </c>
      <c r="D2" s="439">
        <v>2000</v>
      </c>
      <c r="E2" s="438" t="s">
        <v>1187</v>
      </c>
      <c r="F2" s="438"/>
      <c r="G2" s="438" t="s">
        <v>149</v>
      </c>
      <c r="H2" s="438" t="s">
        <v>149</v>
      </c>
      <c r="I2" s="438" t="s">
        <v>42</v>
      </c>
      <c r="J2" s="438" t="s">
        <v>149</v>
      </c>
      <c r="K2" s="438" t="s">
        <v>149</v>
      </c>
      <c r="L2" s="438" t="s">
        <v>149</v>
      </c>
      <c r="M2" s="440"/>
    </row>
    <row r="3" spans="1:13">
      <c r="A3" s="431" t="s">
        <v>3054</v>
      </c>
      <c r="B3" s="431" t="s">
        <v>1334</v>
      </c>
      <c r="C3" s="431" t="s">
        <v>920</v>
      </c>
      <c r="D3" s="432">
        <v>2001</v>
      </c>
      <c r="E3" s="431" t="s">
        <v>1188</v>
      </c>
      <c r="F3" s="431" t="s">
        <v>298</v>
      </c>
      <c r="G3" s="431" t="s">
        <v>298</v>
      </c>
      <c r="H3" s="431" t="s">
        <v>41</v>
      </c>
      <c r="I3" s="431" t="s">
        <v>425</v>
      </c>
      <c r="J3" s="431" t="s">
        <v>298</v>
      </c>
      <c r="K3" s="431" t="s">
        <v>887</v>
      </c>
      <c r="L3" s="431" t="s">
        <v>32</v>
      </c>
      <c r="M3" s="433">
        <v>2236080</v>
      </c>
    </row>
    <row r="4" spans="1:13">
      <c r="A4" s="431" t="s">
        <v>3048</v>
      </c>
      <c r="B4" s="431" t="s">
        <v>1334</v>
      </c>
      <c r="C4" s="431" t="s">
        <v>920</v>
      </c>
      <c r="D4" s="432">
        <v>2001</v>
      </c>
      <c r="E4" s="431" t="s">
        <v>1188</v>
      </c>
      <c r="F4" s="431" t="s">
        <v>298</v>
      </c>
      <c r="G4" s="431" t="s">
        <v>298</v>
      </c>
      <c r="H4" s="431" t="s">
        <v>41</v>
      </c>
      <c r="I4" s="431" t="s">
        <v>424</v>
      </c>
      <c r="J4" s="431" t="s">
        <v>298</v>
      </c>
      <c r="K4" s="431" t="s">
        <v>887</v>
      </c>
      <c r="L4" s="431" t="s">
        <v>32</v>
      </c>
      <c r="M4" s="433">
        <v>2261490</v>
      </c>
    </row>
    <row r="5" spans="1:13">
      <c r="A5" s="431" t="s">
        <v>3042</v>
      </c>
      <c r="B5" s="431" t="s">
        <v>1334</v>
      </c>
      <c r="C5" s="431" t="s">
        <v>920</v>
      </c>
      <c r="D5" s="432">
        <v>2001</v>
      </c>
      <c r="E5" s="431" t="s">
        <v>1188</v>
      </c>
      <c r="F5" s="431" t="s">
        <v>298</v>
      </c>
      <c r="G5" s="431" t="s">
        <v>298</v>
      </c>
      <c r="H5" s="431" t="s">
        <v>41</v>
      </c>
      <c r="I5" s="431" t="s">
        <v>423</v>
      </c>
      <c r="J5" s="431" t="s">
        <v>298</v>
      </c>
      <c r="K5" s="431" t="s">
        <v>887</v>
      </c>
      <c r="L5" s="431" t="s">
        <v>32</v>
      </c>
      <c r="M5" s="433">
        <v>2310000</v>
      </c>
    </row>
    <row r="6" spans="1:13">
      <c r="A6" s="431" t="s">
        <v>3036</v>
      </c>
      <c r="B6" s="431" t="s">
        <v>1334</v>
      </c>
      <c r="C6" s="431" t="s">
        <v>920</v>
      </c>
      <c r="D6" s="432">
        <v>2001</v>
      </c>
      <c r="E6" s="431" t="s">
        <v>1188</v>
      </c>
      <c r="F6" s="431" t="s">
        <v>298</v>
      </c>
      <c r="G6" s="431" t="s">
        <v>298</v>
      </c>
      <c r="H6" s="431" t="s">
        <v>41</v>
      </c>
      <c r="I6" s="431" t="s">
        <v>422</v>
      </c>
      <c r="J6" s="431" t="s">
        <v>298</v>
      </c>
      <c r="K6" s="431" t="s">
        <v>887</v>
      </c>
      <c r="L6" s="431" t="s">
        <v>32</v>
      </c>
      <c r="M6" s="433">
        <v>2379300</v>
      </c>
    </row>
    <row r="7" spans="1:13">
      <c r="A7" s="431" t="s">
        <v>3053</v>
      </c>
      <c r="B7" s="431" t="s">
        <v>1333</v>
      </c>
      <c r="C7" s="431" t="s">
        <v>920</v>
      </c>
      <c r="D7" s="432">
        <v>2001</v>
      </c>
      <c r="E7" s="431" t="s">
        <v>1188</v>
      </c>
      <c r="F7" s="431" t="s">
        <v>298</v>
      </c>
      <c r="G7" s="431" t="s">
        <v>298</v>
      </c>
      <c r="H7" s="431" t="s">
        <v>41</v>
      </c>
      <c r="I7" s="431" t="s">
        <v>425</v>
      </c>
      <c r="J7" s="431" t="s">
        <v>298</v>
      </c>
      <c r="K7" s="431" t="s">
        <v>886</v>
      </c>
      <c r="L7" s="431" t="s">
        <v>32</v>
      </c>
      <c r="M7" s="433">
        <v>2633400</v>
      </c>
    </row>
    <row r="8" spans="1:13">
      <c r="A8" s="431" t="s">
        <v>3047</v>
      </c>
      <c r="B8" s="431" t="s">
        <v>1333</v>
      </c>
      <c r="C8" s="431" t="s">
        <v>920</v>
      </c>
      <c r="D8" s="432">
        <v>2001</v>
      </c>
      <c r="E8" s="431" t="s">
        <v>1188</v>
      </c>
      <c r="F8" s="431" t="s">
        <v>298</v>
      </c>
      <c r="G8" s="431" t="s">
        <v>298</v>
      </c>
      <c r="H8" s="431" t="s">
        <v>41</v>
      </c>
      <c r="I8" s="431" t="s">
        <v>424</v>
      </c>
      <c r="J8" s="431" t="s">
        <v>298</v>
      </c>
      <c r="K8" s="431" t="s">
        <v>886</v>
      </c>
      <c r="L8" s="431" t="s">
        <v>32</v>
      </c>
      <c r="M8" s="433">
        <v>2656500</v>
      </c>
    </row>
    <row r="9" spans="1:13">
      <c r="A9" s="431" t="s">
        <v>3041</v>
      </c>
      <c r="B9" s="431" t="s">
        <v>1333</v>
      </c>
      <c r="C9" s="431" t="s">
        <v>920</v>
      </c>
      <c r="D9" s="432">
        <v>2001</v>
      </c>
      <c r="E9" s="431" t="s">
        <v>1188</v>
      </c>
      <c r="F9" s="431" t="s">
        <v>298</v>
      </c>
      <c r="G9" s="431" t="s">
        <v>298</v>
      </c>
      <c r="H9" s="431" t="s">
        <v>41</v>
      </c>
      <c r="I9" s="431" t="s">
        <v>423</v>
      </c>
      <c r="J9" s="431" t="s">
        <v>298</v>
      </c>
      <c r="K9" s="431" t="s">
        <v>886</v>
      </c>
      <c r="L9" s="431" t="s">
        <v>32</v>
      </c>
      <c r="M9" s="433">
        <v>2702700</v>
      </c>
    </row>
    <row r="10" spans="1:13">
      <c r="A10" s="431" t="s">
        <v>3035</v>
      </c>
      <c r="B10" s="431" t="s">
        <v>1333</v>
      </c>
      <c r="C10" s="431" t="s">
        <v>920</v>
      </c>
      <c r="D10" s="432">
        <v>2001</v>
      </c>
      <c r="E10" s="431" t="s">
        <v>1188</v>
      </c>
      <c r="F10" s="431" t="s">
        <v>298</v>
      </c>
      <c r="G10" s="431" t="s">
        <v>298</v>
      </c>
      <c r="H10" s="431" t="s">
        <v>41</v>
      </c>
      <c r="I10" s="431" t="s">
        <v>422</v>
      </c>
      <c r="J10" s="431" t="s">
        <v>298</v>
      </c>
      <c r="K10" s="431" t="s">
        <v>886</v>
      </c>
      <c r="L10" s="431" t="s">
        <v>32</v>
      </c>
      <c r="M10" s="433">
        <v>2795100</v>
      </c>
    </row>
    <row r="11" spans="1:13">
      <c r="A11" s="431" t="s">
        <v>3030</v>
      </c>
      <c r="B11" s="431" t="s">
        <v>1334</v>
      </c>
      <c r="C11" s="431" t="s">
        <v>920</v>
      </c>
      <c r="D11" s="432">
        <v>2001</v>
      </c>
      <c r="E11" s="431" t="s">
        <v>1188</v>
      </c>
      <c r="F11" s="431" t="s">
        <v>298</v>
      </c>
      <c r="G11" s="431" t="s">
        <v>298</v>
      </c>
      <c r="H11" s="431" t="s">
        <v>41</v>
      </c>
      <c r="I11" s="431" t="s">
        <v>421</v>
      </c>
      <c r="J11" s="431" t="s">
        <v>298</v>
      </c>
      <c r="K11" s="431" t="s">
        <v>887</v>
      </c>
      <c r="L11" s="431" t="s">
        <v>32</v>
      </c>
      <c r="M11" s="433">
        <v>2841300</v>
      </c>
    </row>
    <row r="12" spans="1:13">
      <c r="A12" s="431" t="s">
        <v>3029</v>
      </c>
      <c r="B12" s="431" t="s">
        <v>1333</v>
      </c>
      <c r="C12" s="431" t="s">
        <v>920</v>
      </c>
      <c r="D12" s="432">
        <v>2001</v>
      </c>
      <c r="E12" s="431" t="s">
        <v>1188</v>
      </c>
      <c r="F12" s="431" t="s">
        <v>298</v>
      </c>
      <c r="G12" s="431" t="s">
        <v>298</v>
      </c>
      <c r="H12" s="431" t="s">
        <v>41</v>
      </c>
      <c r="I12" s="431" t="s">
        <v>421</v>
      </c>
      <c r="J12" s="431" t="s">
        <v>298</v>
      </c>
      <c r="K12" s="431" t="s">
        <v>886</v>
      </c>
      <c r="L12" s="431" t="s">
        <v>32</v>
      </c>
      <c r="M12" s="433">
        <v>3349500</v>
      </c>
    </row>
    <row r="13" spans="1:13">
      <c r="A13" s="431" t="s">
        <v>3052</v>
      </c>
      <c r="B13" s="431" t="s">
        <v>1332</v>
      </c>
      <c r="C13" s="431" t="s">
        <v>920</v>
      </c>
      <c r="D13" s="432">
        <v>2001</v>
      </c>
      <c r="E13" s="431" t="s">
        <v>1188</v>
      </c>
      <c r="F13" s="431" t="s">
        <v>298</v>
      </c>
      <c r="G13" s="431" t="s">
        <v>298</v>
      </c>
      <c r="H13" s="431" t="s">
        <v>41</v>
      </c>
      <c r="I13" s="431" t="s">
        <v>425</v>
      </c>
      <c r="J13" s="431" t="s">
        <v>298</v>
      </c>
      <c r="K13" s="431" t="s">
        <v>887</v>
      </c>
      <c r="L13" s="431" t="s">
        <v>34</v>
      </c>
      <c r="M13" s="433">
        <v>3580500</v>
      </c>
    </row>
    <row r="14" spans="1:13">
      <c r="A14" s="431" t="s">
        <v>3046</v>
      </c>
      <c r="B14" s="431" t="s">
        <v>1332</v>
      </c>
      <c r="C14" s="431" t="s">
        <v>920</v>
      </c>
      <c r="D14" s="432">
        <v>2001</v>
      </c>
      <c r="E14" s="431" t="s">
        <v>1188</v>
      </c>
      <c r="F14" s="431" t="s">
        <v>298</v>
      </c>
      <c r="G14" s="431" t="s">
        <v>298</v>
      </c>
      <c r="H14" s="431" t="s">
        <v>41</v>
      </c>
      <c r="I14" s="431" t="s">
        <v>424</v>
      </c>
      <c r="J14" s="431" t="s">
        <v>298</v>
      </c>
      <c r="K14" s="431" t="s">
        <v>887</v>
      </c>
      <c r="L14" s="431" t="s">
        <v>34</v>
      </c>
      <c r="M14" s="433">
        <v>3603600</v>
      </c>
    </row>
    <row r="15" spans="1:13">
      <c r="A15" s="431" t="s">
        <v>3040</v>
      </c>
      <c r="B15" s="431" t="s">
        <v>1332</v>
      </c>
      <c r="C15" s="431" t="s">
        <v>920</v>
      </c>
      <c r="D15" s="432">
        <v>2001</v>
      </c>
      <c r="E15" s="431" t="s">
        <v>1188</v>
      </c>
      <c r="F15" s="431" t="s">
        <v>298</v>
      </c>
      <c r="G15" s="431" t="s">
        <v>298</v>
      </c>
      <c r="H15" s="431" t="s">
        <v>41</v>
      </c>
      <c r="I15" s="431" t="s">
        <v>423</v>
      </c>
      <c r="J15" s="431" t="s">
        <v>298</v>
      </c>
      <c r="K15" s="431" t="s">
        <v>887</v>
      </c>
      <c r="L15" s="431" t="s">
        <v>34</v>
      </c>
      <c r="M15" s="433">
        <v>3696000</v>
      </c>
    </row>
    <row r="16" spans="1:13">
      <c r="A16" s="431" t="s">
        <v>3024</v>
      </c>
      <c r="B16" s="431" t="s">
        <v>1334</v>
      </c>
      <c r="C16" s="431" t="s">
        <v>920</v>
      </c>
      <c r="D16" s="432">
        <v>2001</v>
      </c>
      <c r="E16" s="431" t="s">
        <v>1188</v>
      </c>
      <c r="F16" s="431" t="s">
        <v>298</v>
      </c>
      <c r="G16" s="431" t="s">
        <v>298</v>
      </c>
      <c r="H16" s="431" t="s">
        <v>41</v>
      </c>
      <c r="I16" s="431" t="s">
        <v>223</v>
      </c>
      <c r="J16" s="431" t="s">
        <v>298</v>
      </c>
      <c r="K16" s="431" t="s">
        <v>887</v>
      </c>
      <c r="L16" s="431" t="s">
        <v>32</v>
      </c>
      <c r="M16" s="433">
        <v>3765300</v>
      </c>
    </row>
    <row r="17" spans="1:13">
      <c r="A17" s="431" t="s">
        <v>3034</v>
      </c>
      <c r="B17" s="431" t="s">
        <v>1332</v>
      </c>
      <c r="C17" s="431" t="s">
        <v>920</v>
      </c>
      <c r="D17" s="432">
        <v>2001</v>
      </c>
      <c r="E17" s="431" t="s">
        <v>1188</v>
      </c>
      <c r="F17" s="431" t="s">
        <v>298</v>
      </c>
      <c r="G17" s="431" t="s">
        <v>298</v>
      </c>
      <c r="H17" s="431" t="s">
        <v>41</v>
      </c>
      <c r="I17" s="431" t="s">
        <v>422</v>
      </c>
      <c r="J17" s="431" t="s">
        <v>298</v>
      </c>
      <c r="K17" s="431" t="s">
        <v>887</v>
      </c>
      <c r="L17" s="431" t="s">
        <v>34</v>
      </c>
      <c r="M17" s="433">
        <v>3788400</v>
      </c>
    </row>
    <row r="18" spans="1:13">
      <c r="A18" s="431" t="s">
        <v>3051</v>
      </c>
      <c r="B18" s="431" t="s">
        <v>1331</v>
      </c>
      <c r="C18" s="431" t="s">
        <v>920</v>
      </c>
      <c r="D18" s="432">
        <v>2001</v>
      </c>
      <c r="E18" s="431" t="s">
        <v>1188</v>
      </c>
      <c r="F18" s="431" t="s">
        <v>298</v>
      </c>
      <c r="G18" s="431" t="s">
        <v>298</v>
      </c>
      <c r="H18" s="431" t="s">
        <v>41</v>
      </c>
      <c r="I18" s="431" t="s">
        <v>425</v>
      </c>
      <c r="J18" s="431" t="s">
        <v>298</v>
      </c>
      <c r="K18" s="431" t="s">
        <v>886</v>
      </c>
      <c r="L18" s="431" t="s">
        <v>34</v>
      </c>
      <c r="M18" s="433">
        <v>4204200</v>
      </c>
    </row>
    <row r="19" spans="1:13">
      <c r="A19" s="431" t="s">
        <v>3045</v>
      </c>
      <c r="B19" s="431" t="s">
        <v>1331</v>
      </c>
      <c r="C19" s="431" t="s">
        <v>920</v>
      </c>
      <c r="D19" s="432">
        <v>2001</v>
      </c>
      <c r="E19" s="431" t="s">
        <v>1188</v>
      </c>
      <c r="F19" s="431" t="s">
        <v>298</v>
      </c>
      <c r="G19" s="431" t="s">
        <v>298</v>
      </c>
      <c r="H19" s="431" t="s">
        <v>41</v>
      </c>
      <c r="I19" s="431" t="s">
        <v>424</v>
      </c>
      <c r="J19" s="431" t="s">
        <v>298</v>
      </c>
      <c r="K19" s="431" t="s">
        <v>886</v>
      </c>
      <c r="L19" s="431" t="s">
        <v>34</v>
      </c>
      <c r="M19" s="433">
        <v>4250400</v>
      </c>
    </row>
    <row r="20" spans="1:13">
      <c r="A20" s="431" t="s">
        <v>3039</v>
      </c>
      <c r="B20" s="431" t="s">
        <v>1331</v>
      </c>
      <c r="C20" s="431" t="s">
        <v>920</v>
      </c>
      <c r="D20" s="432">
        <v>2001</v>
      </c>
      <c r="E20" s="431" t="s">
        <v>1188</v>
      </c>
      <c r="F20" s="431" t="s">
        <v>298</v>
      </c>
      <c r="G20" s="431" t="s">
        <v>298</v>
      </c>
      <c r="H20" s="431" t="s">
        <v>41</v>
      </c>
      <c r="I20" s="431" t="s">
        <v>423</v>
      </c>
      <c r="J20" s="431" t="s">
        <v>298</v>
      </c>
      <c r="K20" s="431" t="s">
        <v>886</v>
      </c>
      <c r="L20" s="431" t="s">
        <v>34</v>
      </c>
      <c r="M20" s="433">
        <v>4342800</v>
      </c>
    </row>
    <row r="21" spans="1:13">
      <c r="A21" s="431" t="s">
        <v>3023</v>
      </c>
      <c r="B21" s="431" t="s">
        <v>1333</v>
      </c>
      <c r="C21" s="431" t="s">
        <v>920</v>
      </c>
      <c r="D21" s="432">
        <v>2001</v>
      </c>
      <c r="E21" s="431" t="s">
        <v>1188</v>
      </c>
      <c r="F21" s="431" t="s">
        <v>298</v>
      </c>
      <c r="G21" s="431" t="s">
        <v>298</v>
      </c>
      <c r="H21" s="431" t="s">
        <v>41</v>
      </c>
      <c r="I21" s="431" t="s">
        <v>223</v>
      </c>
      <c r="J21" s="431" t="s">
        <v>298</v>
      </c>
      <c r="K21" s="431" t="s">
        <v>886</v>
      </c>
      <c r="L21" s="431" t="s">
        <v>32</v>
      </c>
      <c r="M21" s="433">
        <v>4435200</v>
      </c>
    </row>
    <row r="22" spans="1:13">
      <c r="A22" s="431" t="s">
        <v>3033</v>
      </c>
      <c r="B22" s="431" t="s">
        <v>1331</v>
      </c>
      <c r="C22" s="431" t="s">
        <v>920</v>
      </c>
      <c r="D22" s="432">
        <v>2001</v>
      </c>
      <c r="E22" s="431" t="s">
        <v>1188</v>
      </c>
      <c r="F22" s="431" t="s">
        <v>298</v>
      </c>
      <c r="G22" s="431" t="s">
        <v>298</v>
      </c>
      <c r="H22" s="431" t="s">
        <v>41</v>
      </c>
      <c r="I22" s="431" t="s">
        <v>422</v>
      </c>
      <c r="J22" s="431" t="s">
        <v>298</v>
      </c>
      <c r="K22" s="431" t="s">
        <v>886</v>
      </c>
      <c r="L22" s="431" t="s">
        <v>34</v>
      </c>
      <c r="M22" s="433">
        <v>4481400</v>
      </c>
    </row>
    <row r="23" spans="1:13">
      <c r="A23" s="431" t="s">
        <v>3028</v>
      </c>
      <c r="B23" s="431" t="s">
        <v>1332</v>
      </c>
      <c r="C23" s="431" t="s">
        <v>920</v>
      </c>
      <c r="D23" s="432">
        <v>2001</v>
      </c>
      <c r="E23" s="431" t="s">
        <v>1188</v>
      </c>
      <c r="F23" s="431" t="s">
        <v>298</v>
      </c>
      <c r="G23" s="431" t="s">
        <v>298</v>
      </c>
      <c r="H23" s="431" t="s">
        <v>41</v>
      </c>
      <c r="I23" s="431" t="s">
        <v>421</v>
      </c>
      <c r="J23" s="431" t="s">
        <v>298</v>
      </c>
      <c r="K23" s="431" t="s">
        <v>887</v>
      </c>
      <c r="L23" s="431" t="s">
        <v>34</v>
      </c>
      <c r="M23" s="433">
        <v>4550700</v>
      </c>
    </row>
    <row r="24" spans="1:13">
      <c r="A24" s="431" t="s">
        <v>3056</v>
      </c>
      <c r="B24" s="431" t="s">
        <v>1336</v>
      </c>
      <c r="C24" s="431" t="s">
        <v>920</v>
      </c>
      <c r="D24" s="432">
        <v>2001</v>
      </c>
      <c r="E24" s="431" t="s">
        <v>1188</v>
      </c>
      <c r="F24" s="431" t="s">
        <v>298</v>
      </c>
      <c r="G24" s="431" t="s">
        <v>298</v>
      </c>
      <c r="H24" s="431" t="s">
        <v>41</v>
      </c>
      <c r="I24" s="431" t="s">
        <v>425</v>
      </c>
      <c r="J24" s="431" t="s">
        <v>298</v>
      </c>
      <c r="K24" s="431" t="s">
        <v>887</v>
      </c>
      <c r="L24" s="431" t="s">
        <v>218</v>
      </c>
      <c r="M24" s="433">
        <v>5035800</v>
      </c>
    </row>
    <row r="25" spans="1:13">
      <c r="A25" s="431" t="s">
        <v>3050</v>
      </c>
      <c r="B25" s="431" t="s">
        <v>1336</v>
      </c>
      <c r="C25" s="431" t="s">
        <v>920</v>
      </c>
      <c r="D25" s="432">
        <v>2001</v>
      </c>
      <c r="E25" s="431" t="s">
        <v>1188</v>
      </c>
      <c r="F25" s="431" t="s">
        <v>298</v>
      </c>
      <c r="G25" s="431" t="s">
        <v>298</v>
      </c>
      <c r="H25" s="431" t="s">
        <v>41</v>
      </c>
      <c r="I25" s="431" t="s">
        <v>424</v>
      </c>
      <c r="J25" s="431" t="s">
        <v>298</v>
      </c>
      <c r="K25" s="431" t="s">
        <v>887</v>
      </c>
      <c r="L25" s="431" t="s">
        <v>218</v>
      </c>
      <c r="M25" s="433">
        <v>5082000</v>
      </c>
    </row>
    <row r="26" spans="1:13">
      <c r="A26" s="431" t="s">
        <v>3044</v>
      </c>
      <c r="B26" s="431" t="s">
        <v>1336</v>
      </c>
      <c r="C26" s="431" t="s">
        <v>920</v>
      </c>
      <c r="D26" s="432">
        <v>2001</v>
      </c>
      <c r="E26" s="431" t="s">
        <v>1188</v>
      </c>
      <c r="F26" s="431" t="s">
        <v>298</v>
      </c>
      <c r="G26" s="431" t="s">
        <v>298</v>
      </c>
      <c r="H26" s="431" t="s">
        <v>41</v>
      </c>
      <c r="I26" s="431" t="s">
        <v>423</v>
      </c>
      <c r="J26" s="431" t="s">
        <v>298</v>
      </c>
      <c r="K26" s="431" t="s">
        <v>887</v>
      </c>
      <c r="L26" s="431" t="s">
        <v>218</v>
      </c>
      <c r="M26" s="433">
        <v>5174400</v>
      </c>
    </row>
    <row r="27" spans="1:13">
      <c r="A27" s="431" t="s">
        <v>3027</v>
      </c>
      <c r="B27" s="431" t="s">
        <v>1331</v>
      </c>
      <c r="C27" s="431" t="s">
        <v>920</v>
      </c>
      <c r="D27" s="432">
        <v>2001</v>
      </c>
      <c r="E27" s="431" t="s">
        <v>1188</v>
      </c>
      <c r="F27" s="431" t="s">
        <v>298</v>
      </c>
      <c r="G27" s="431" t="s">
        <v>298</v>
      </c>
      <c r="H27" s="431" t="s">
        <v>41</v>
      </c>
      <c r="I27" s="431" t="s">
        <v>421</v>
      </c>
      <c r="J27" s="431" t="s">
        <v>298</v>
      </c>
      <c r="K27" s="431" t="s">
        <v>886</v>
      </c>
      <c r="L27" s="431" t="s">
        <v>34</v>
      </c>
      <c r="M27" s="433">
        <v>5359200</v>
      </c>
    </row>
    <row r="28" spans="1:13">
      <c r="A28" s="431" t="s">
        <v>3038</v>
      </c>
      <c r="B28" s="431" t="s">
        <v>1336</v>
      </c>
      <c r="C28" s="431" t="s">
        <v>920</v>
      </c>
      <c r="D28" s="432">
        <v>2001</v>
      </c>
      <c r="E28" s="431" t="s">
        <v>1188</v>
      </c>
      <c r="F28" s="431" t="s">
        <v>298</v>
      </c>
      <c r="G28" s="431" t="s">
        <v>298</v>
      </c>
      <c r="H28" s="431" t="s">
        <v>41</v>
      </c>
      <c r="I28" s="431" t="s">
        <v>422</v>
      </c>
      <c r="J28" s="431" t="s">
        <v>298</v>
      </c>
      <c r="K28" s="431" t="s">
        <v>887</v>
      </c>
      <c r="L28" s="431" t="s">
        <v>218</v>
      </c>
      <c r="M28" s="433">
        <v>5359200</v>
      </c>
    </row>
    <row r="29" spans="1:13">
      <c r="A29" s="431" t="s">
        <v>3055</v>
      </c>
      <c r="B29" s="431" t="s">
        <v>1335</v>
      </c>
      <c r="C29" s="431" t="s">
        <v>920</v>
      </c>
      <c r="D29" s="432">
        <v>2001</v>
      </c>
      <c r="E29" s="431" t="s">
        <v>1188</v>
      </c>
      <c r="F29" s="431" t="s">
        <v>298</v>
      </c>
      <c r="G29" s="431" t="s">
        <v>298</v>
      </c>
      <c r="H29" s="431" t="s">
        <v>41</v>
      </c>
      <c r="I29" s="431" t="s">
        <v>425</v>
      </c>
      <c r="J29" s="431" t="s">
        <v>298</v>
      </c>
      <c r="K29" s="431" t="s">
        <v>886</v>
      </c>
      <c r="L29" s="431" t="s">
        <v>218</v>
      </c>
      <c r="M29" s="433">
        <v>5913600</v>
      </c>
    </row>
    <row r="30" spans="1:13">
      <c r="A30" s="431" t="s">
        <v>3049</v>
      </c>
      <c r="B30" s="431" t="s">
        <v>1335</v>
      </c>
      <c r="C30" s="431" t="s">
        <v>920</v>
      </c>
      <c r="D30" s="432">
        <v>2001</v>
      </c>
      <c r="E30" s="431" t="s">
        <v>1188</v>
      </c>
      <c r="F30" s="431" t="s">
        <v>298</v>
      </c>
      <c r="G30" s="431" t="s">
        <v>298</v>
      </c>
      <c r="H30" s="431" t="s">
        <v>41</v>
      </c>
      <c r="I30" s="431" t="s">
        <v>424</v>
      </c>
      <c r="J30" s="431" t="s">
        <v>298</v>
      </c>
      <c r="K30" s="431" t="s">
        <v>886</v>
      </c>
      <c r="L30" s="431" t="s">
        <v>218</v>
      </c>
      <c r="M30" s="433">
        <v>5982900</v>
      </c>
    </row>
    <row r="31" spans="1:13">
      <c r="A31" s="431" t="s">
        <v>3022</v>
      </c>
      <c r="B31" s="431" t="s">
        <v>1332</v>
      </c>
      <c r="C31" s="431" t="s">
        <v>920</v>
      </c>
      <c r="D31" s="432">
        <v>2001</v>
      </c>
      <c r="E31" s="431" t="s">
        <v>1188</v>
      </c>
      <c r="F31" s="431" t="s">
        <v>298</v>
      </c>
      <c r="G31" s="431" t="s">
        <v>298</v>
      </c>
      <c r="H31" s="431" t="s">
        <v>41</v>
      </c>
      <c r="I31" s="431" t="s">
        <v>223</v>
      </c>
      <c r="J31" s="431" t="s">
        <v>298</v>
      </c>
      <c r="K31" s="431" t="s">
        <v>887</v>
      </c>
      <c r="L31" s="431" t="s">
        <v>34</v>
      </c>
      <c r="M31" s="433">
        <v>6029100</v>
      </c>
    </row>
    <row r="32" spans="1:13">
      <c r="A32" s="431" t="s">
        <v>3043</v>
      </c>
      <c r="B32" s="431" t="s">
        <v>1335</v>
      </c>
      <c r="C32" s="431" t="s">
        <v>920</v>
      </c>
      <c r="D32" s="432">
        <v>2001</v>
      </c>
      <c r="E32" s="431" t="s">
        <v>1188</v>
      </c>
      <c r="F32" s="431" t="s">
        <v>298</v>
      </c>
      <c r="G32" s="431" t="s">
        <v>298</v>
      </c>
      <c r="H32" s="431" t="s">
        <v>41</v>
      </c>
      <c r="I32" s="431" t="s">
        <v>423</v>
      </c>
      <c r="J32" s="431" t="s">
        <v>298</v>
      </c>
      <c r="K32" s="431" t="s">
        <v>886</v>
      </c>
      <c r="L32" s="431" t="s">
        <v>218</v>
      </c>
      <c r="M32" s="433">
        <v>6098400</v>
      </c>
    </row>
    <row r="33" spans="1:13">
      <c r="A33" s="431" t="s">
        <v>3037</v>
      </c>
      <c r="B33" s="431" t="s">
        <v>1335</v>
      </c>
      <c r="C33" s="431" t="s">
        <v>920</v>
      </c>
      <c r="D33" s="432">
        <v>2001</v>
      </c>
      <c r="E33" s="431" t="s">
        <v>1188</v>
      </c>
      <c r="F33" s="431" t="s">
        <v>298</v>
      </c>
      <c r="G33" s="431" t="s">
        <v>298</v>
      </c>
      <c r="H33" s="431" t="s">
        <v>41</v>
      </c>
      <c r="I33" s="431" t="s">
        <v>422</v>
      </c>
      <c r="J33" s="431" t="s">
        <v>298</v>
      </c>
      <c r="K33" s="431" t="s">
        <v>886</v>
      </c>
      <c r="L33" s="431" t="s">
        <v>218</v>
      </c>
      <c r="M33" s="433">
        <v>6283200</v>
      </c>
    </row>
    <row r="34" spans="1:13">
      <c r="A34" s="431" t="s">
        <v>3032</v>
      </c>
      <c r="B34" s="431" t="s">
        <v>1336</v>
      </c>
      <c r="C34" s="431" t="s">
        <v>920</v>
      </c>
      <c r="D34" s="432">
        <v>2001</v>
      </c>
      <c r="E34" s="431" t="s">
        <v>1188</v>
      </c>
      <c r="F34" s="431" t="s">
        <v>298</v>
      </c>
      <c r="G34" s="431" t="s">
        <v>298</v>
      </c>
      <c r="H34" s="431" t="s">
        <v>41</v>
      </c>
      <c r="I34" s="431" t="s">
        <v>421</v>
      </c>
      <c r="J34" s="431" t="s">
        <v>298</v>
      </c>
      <c r="K34" s="431" t="s">
        <v>887</v>
      </c>
      <c r="L34" s="431" t="s">
        <v>218</v>
      </c>
      <c r="M34" s="433">
        <v>6398700</v>
      </c>
    </row>
    <row r="35" spans="1:13">
      <c r="A35" s="250" t="s">
        <v>3021</v>
      </c>
      <c r="B35" s="250" t="s">
        <v>1331</v>
      </c>
      <c r="C35" s="250" t="s">
        <v>920</v>
      </c>
      <c r="D35" s="161">
        <v>2001</v>
      </c>
      <c r="E35" s="250" t="s">
        <v>1188</v>
      </c>
      <c r="F35" s="250" t="s">
        <v>298</v>
      </c>
      <c r="G35" s="250" t="s">
        <v>298</v>
      </c>
      <c r="H35" s="250" t="s">
        <v>41</v>
      </c>
      <c r="I35" s="250" t="s">
        <v>223</v>
      </c>
      <c r="J35" s="250" t="s">
        <v>298</v>
      </c>
      <c r="K35" s="250" t="s">
        <v>886</v>
      </c>
      <c r="L35" s="250" t="s">
        <v>34</v>
      </c>
      <c r="M35" s="437">
        <v>7091700</v>
      </c>
    </row>
    <row r="36" spans="1:13">
      <c r="A36" s="250" t="s">
        <v>3031</v>
      </c>
      <c r="B36" s="250" t="s">
        <v>1335</v>
      </c>
      <c r="C36" s="250" t="s">
        <v>920</v>
      </c>
      <c r="D36" s="161">
        <v>2001</v>
      </c>
      <c r="E36" s="250" t="s">
        <v>1188</v>
      </c>
      <c r="F36" s="250" t="s">
        <v>298</v>
      </c>
      <c r="G36" s="250" t="s">
        <v>298</v>
      </c>
      <c r="H36" s="250" t="s">
        <v>41</v>
      </c>
      <c r="I36" s="250" t="s">
        <v>421</v>
      </c>
      <c r="J36" s="250" t="s">
        <v>298</v>
      </c>
      <c r="K36" s="250" t="s">
        <v>886</v>
      </c>
      <c r="L36" s="250" t="s">
        <v>218</v>
      </c>
      <c r="M36" s="437">
        <v>7530600</v>
      </c>
    </row>
    <row r="37" spans="1:13">
      <c r="A37" s="250" t="s">
        <v>3026</v>
      </c>
      <c r="B37" s="250" t="s">
        <v>1336</v>
      </c>
      <c r="C37" s="250" t="s">
        <v>920</v>
      </c>
      <c r="D37" s="161">
        <v>2001</v>
      </c>
      <c r="E37" s="250" t="s">
        <v>1188</v>
      </c>
      <c r="F37" s="250" t="s">
        <v>298</v>
      </c>
      <c r="G37" s="250" t="s">
        <v>298</v>
      </c>
      <c r="H37" s="250" t="s">
        <v>41</v>
      </c>
      <c r="I37" s="250" t="s">
        <v>223</v>
      </c>
      <c r="J37" s="250" t="s">
        <v>298</v>
      </c>
      <c r="K37" s="250" t="s">
        <v>887</v>
      </c>
      <c r="L37" s="250" t="s">
        <v>218</v>
      </c>
      <c r="M37" s="437">
        <v>8477700</v>
      </c>
    </row>
    <row r="38" spans="1:13">
      <c r="A38" s="250" t="s">
        <v>3025</v>
      </c>
      <c r="B38" s="250" t="s">
        <v>1335</v>
      </c>
      <c r="C38" s="250" t="s">
        <v>920</v>
      </c>
      <c r="D38" s="161">
        <v>2001</v>
      </c>
      <c r="E38" s="250" t="s">
        <v>1188</v>
      </c>
      <c r="F38" s="250" t="s">
        <v>298</v>
      </c>
      <c r="G38" s="250" t="s">
        <v>298</v>
      </c>
      <c r="H38" s="250" t="s">
        <v>41</v>
      </c>
      <c r="I38" s="250" t="s">
        <v>223</v>
      </c>
      <c r="J38" s="250" t="s">
        <v>298</v>
      </c>
      <c r="K38" s="250" t="s">
        <v>886</v>
      </c>
      <c r="L38" s="250" t="s">
        <v>218</v>
      </c>
      <c r="M38" s="437">
        <v>9979200</v>
      </c>
    </row>
    <row r="39" spans="1:13">
      <c r="A39" s="250" t="s">
        <v>2874</v>
      </c>
      <c r="B39" s="250" t="s">
        <v>1314</v>
      </c>
      <c r="C39" s="250" t="s">
        <v>920</v>
      </c>
      <c r="D39" s="161">
        <v>2002</v>
      </c>
      <c r="E39" s="250" t="s">
        <v>1189</v>
      </c>
      <c r="F39" s="250" t="s">
        <v>298</v>
      </c>
      <c r="G39" s="250" t="s">
        <v>298</v>
      </c>
      <c r="H39" s="250" t="s">
        <v>41</v>
      </c>
      <c r="I39" s="250" t="s">
        <v>425</v>
      </c>
      <c r="J39" s="250" t="s">
        <v>298</v>
      </c>
      <c r="K39" s="250" t="s">
        <v>887</v>
      </c>
      <c r="L39" s="250" t="s">
        <v>32</v>
      </c>
      <c r="M39" s="437">
        <v>448140</v>
      </c>
    </row>
    <row r="40" spans="1:13">
      <c r="A40" s="250" t="s">
        <v>2864</v>
      </c>
      <c r="B40" s="250" t="s">
        <v>1314</v>
      </c>
      <c r="C40" s="250" t="s">
        <v>920</v>
      </c>
      <c r="D40" s="161">
        <v>2002</v>
      </c>
      <c r="E40" s="250" t="s">
        <v>1189</v>
      </c>
      <c r="F40" s="250" t="s">
        <v>298</v>
      </c>
      <c r="G40" s="250" t="s">
        <v>298</v>
      </c>
      <c r="H40" s="250" t="s">
        <v>41</v>
      </c>
      <c r="I40" s="250" t="s">
        <v>424</v>
      </c>
      <c r="J40" s="250" t="s">
        <v>298</v>
      </c>
      <c r="K40" s="250" t="s">
        <v>887</v>
      </c>
      <c r="L40" s="250" t="s">
        <v>32</v>
      </c>
      <c r="M40" s="437">
        <v>471240</v>
      </c>
    </row>
    <row r="41" spans="1:13">
      <c r="A41" s="250" t="s">
        <v>2854</v>
      </c>
      <c r="B41" s="250" t="s">
        <v>1314</v>
      </c>
      <c r="C41" s="250" t="s">
        <v>920</v>
      </c>
      <c r="D41" s="161">
        <v>2002</v>
      </c>
      <c r="E41" s="250" t="s">
        <v>1189</v>
      </c>
      <c r="F41" s="250" t="s">
        <v>298</v>
      </c>
      <c r="G41" s="250" t="s">
        <v>298</v>
      </c>
      <c r="H41" s="250" t="s">
        <v>41</v>
      </c>
      <c r="I41" s="250" t="s">
        <v>423</v>
      </c>
      <c r="J41" s="250" t="s">
        <v>298</v>
      </c>
      <c r="K41" s="250" t="s">
        <v>887</v>
      </c>
      <c r="L41" s="250" t="s">
        <v>32</v>
      </c>
      <c r="M41" s="437">
        <v>559020</v>
      </c>
    </row>
    <row r="42" spans="1:13">
      <c r="A42" s="250" t="s">
        <v>2873</v>
      </c>
      <c r="B42" s="250" t="s">
        <v>1313</v>
      </c>
      <c r="C42" s="250" t="s">
        <v>920</v>
      </c>
      <c r="D42" s="161">
        <v>2002</v>
      </c>
      <c r="E42" s="250" t="s">
        <v>1189</v>
      </c>
      <c r="F42" s="250" t="s">
        <v>298</v>
      </c>
      <c r="G42" s="250" t="s">
        <v>298</v>
      </c>
      <c r="H42" s="250" t="s">
        <v>41</v>
      </c>
      <c r="I42" s="250" t="s">
        <v>425</v>
      </c>
      <c r="J42" s="250" t="s">
        <v>298</v>
      </c>
      <c r="K42" s="250" t="s">
        <v>886</v>
      </c>
      <c r="L42" s="250" t="s">
        <v>32</v>
      </c>
      <c r="M42" s="437">
        <v>559020</v>
      </c>
    </row>
    <row r="43" spans="1:13">
      <c r="A43" s="250" t="s">
        <v>2863</v>
      </c>
      <c r="B43" s="250" t="s">
        <v>1313</v>
      </c>
      <c r="C43" s="250" t="s">
        <v>920</v>
      </c>
      <c r="D43" s="161">
        <v>2002</v>
      </c>
      <c r="E43" s="250" t="s">
        <v>1189</v>
      </c>
      <c r="F43" s="250" t="s">
        <v>298</v>
      </c>
      <c r="G43" s="250" t="s">
        <v>298</v>
      </c>
      <c r="H43" s="250" t="s">
        <v>41</v>
      </c>
      <c r="I43" s="250" t="s">
        <v>424</v>
      </c>
      <c r="J43" s="250" t="s">
        <v>298</v>
      </c>
      <c r="K43" s="250" t="s">
        <v>886</v>
      </c>
      <c r="L43" s="250" t="s">
        <v>32</v>
      </c>
      <c r="M43" s="437">
        <v>586740</v>
      </c>
    </row>
    <row r="44" spans="1:13">
      <c r="A44" s="250" t="s">
        <v>2844</v>
      </c>
      <c r="B44" s="250" t="s">
        <v>1314</v>
      </c>
      <c r="C44" s="250" t="s">
        <v>920</v>
      </c>
      <c r="D44" s="161">
        <v>2002</v>
      </c>
      <c r="E44" s="250" t="s">
        <v>1189</v>
      </c>
      <c r="F44" s="250" t="s">
        <v>298</v>
      </c>
      <c r="G44" s="250" t="s">
        <v>298</v>
      </c>
      <c r="H44" s="250" t="s">
        <v>41</v>
      </c>
      <c r="I44" s="250" t="s">
        <v>422</v>
      </c>
      <c r="J44" s="250" t="s">
        <v>298</v>
      </c>
      <c r="K44" s="250" t="s">
        <v>887</v>
      </c>
      <c r="L44" s="250" t="s">
        <v>32</v>
      </c>
      <c r="M44" s="437">
        <v>605220</v>
      </c>
    </row>
    <row r="45" spans="1:13">
      <c r="A45" s="250" t="s">
        <v>2853</v>
      </c>
      <c r="B45" s="250" t="s">
        <v>1313</v>
      </c>
      <c r="C45" s="250" t="s">
        <v>920</v>
      </c>
      <c r="D45" s="161">
        <v>2002</v>
      </c>
      <c r="E45" s="250" t="s">
        <v>1189</v>
      </c>
      <c r="F45" s="250" t="s">
        <v>298</v>
      </c>
      <c r="G45" s="250" t="s">
        <v>298</v>
      </c>
      <c r="H45" s="250" t="s">
        <v>41</v>
      </c>
      <c r="I45" s="250" t="s">
        <v>423</v>
      </c>
      <c r="J45" s="250" t="s">
        <v>298</v>
      </c>
      <c r="K45" s="250" t="s">
        <v>886</v>
      </c>
      <c r="L45" s="250" t="s">
        <v>32</v>
      </c>
      <c r="M45" s="437">
        <v>699930</v>
      </c>
    </row>
    <row r="46" spans="1:13">
      <c r="A46" s="250" t="s">
        <v>2834</v>
      </c>
      <c r="B46" s="250" t="s">
        <v>1314</v>
      </c>
      <c r="C46" s="250" t="s">
        <v>920</v>
      </c>
      <c r="D46" s="161">
        <v>2002</v>
      </c>
      <c r="E46" s="250" t="s">
        <v>1189</v>
      </c>
      <c r="F46" s="250" t="s">
        <v>298</v>
      </c>
      <c r="G46" s="250" t="s">
        <v>298</v>
      </c>
      <c r="H46" s="250" t="s">
        <v>41</v>
      </c>
      <c r="I46" s="250" t="s">
        <v>421</v>
      </c>
      <c r="J46" s="250" t="s">
        <v>298</v>
      </c>
      <c r="K46" s="250" t="s">
        <v>887</v>
      </c>
      <c r="L46" s="250" t="s">
        <v>32</v>
      </c>
      <c r="M46" s="437">
        <v>716100</v>
      </c>
    </row>
    <row r="47" spans="1:13">
      <c r="A47" s="250" t="s">
        <v>2824</v>
      </c>
      <c r="B47" s="250" t="s">
        <v>1314</v>
      </c>
      <c r="C47" s="250" t="s">
        <v>920</v>
      </c>
      <c r="D47" s="161">
        <v>2002</v>
      </c>
      <c r="E47" s="250" t="s">
        <v>1189</v>
      </c>
      <c r="F47" s="250" t="s">
        <v>298</v>
      </c>
      <c r="G47" s="250" t="s">
        <v>298</v>
      </c>
      <c r="H47" s="250" t="s">
        <v>41</v>
      </c>
      <c r="I47" s="250" t="s">
        <v>223</v>
      </c>
      <c r="J47" s="250" t="s">
        <v>298</v>
      </c>
      <c r="K47" s="250" t="s">
        <v>887</v>
      </c>
      <c r="L47" s="250" t="s">
        <v>32</v>
      </c>
      <c r="M47" s="437">
        <v>732900</v>
      </c>
    </row>
    <row r="48" spans="1:13">
      <c r="A48" s="250" t="s">
        <v>2872</v>
      </c>
      <c r="B48" s="250" t="s">
        <v>1312</v>
      </c>
      <c r="C48" s="250" t="s">
        <v>920</v>
      </c>
      <c r="D48" s="161">
        <v>2002</v>
      </c>
      <c r="E48" s="250" t="s">
        <v>1189</v>
      </c>
      <c r="F48" s="250" t="s">
        <v>298</v>
      </c>
      <c r="G48" s="250" t="s">
        <v>298</v>
      </c>
      <c r="H48" s="250" t="s">
        <v>41</v>
      </c>
      <c r="I48" s="250" t="s">
        <v>425</v>
      </c>
      <c r="J48" s="250" t="s">
        <v>298</v>
      </c>
      <c r="K48" s="250" t="s">
        <v>887</v>
      </c>
      <c r="L48" s="250" t="s">
        <v>34</v>
      </c>
      <c r="M48" s="437">
        <v>736890</v>
      </c>
    </row>
    <row r="49" spans="1:13">
      <c r="A49" s="250" t="s">
        <v>2843</v>
      </c>
      <c r="B49" s="250" t="s">
        <v>1313</v>
      </c>
      <c r="C49" s="250" t="s">
        <v>920</v>
      </c>
      <c r="D49" s="161">
        <v>2002</v>
      </c>
      <c r="E49" s="250" t="s">
        <v>1189</v>
      </c>
      <c r="F49" s="250" t="s">
        <v>298</v>
      </c>
      <c r="G49" s="250" t="s">
        <v>298</v>
      </c>
      <c r="H49" s="250" t="s">
        <v>41</v>
      </c>
      <c r="I49" s="250" t="s">
        <v>422</v>
      </c>
      <c r="J49" s="250" t="s">
        <v>298</v>
      </c>
      <c r="K49" s="250" t="s">
        <v>886</v>
      </c>
      <c r="L49" s="250" t="s">
        <v>32</v>
      </c>
      <c r="M49" s="437">
        <v>755370</v>
      </c>
    </row>
    <row r="50" spans="1:13">
      <c r="A50" s="250" t="s">
        <v>2862</v>
      </c>
      <c r="B50" s="250" t="s">
        <v>1312</v>
      </c>
      <c r="C50" s="250" t="s">
        <v>920</v>
      </c>
      <c r="D50" s="161">
        <v>2002</v>
      </c>
      <c r="E50" s="250" t="s">
        <v>1189</v>
      </c>
      <c r="F50" s="250" t="s">
        <v>298</v>
      </c>
      <c r="G50" s="250" t="s">
        <v>298</v>
      </c>
      <c r="H50" s="250" t="s">
        <v>41</v>
      </c>
      <c r="I50" s="250" t="s">
        <v>424</v>
      </c>
      <c r="J50" s="250" t="s">
        <v>298</v>
      </c>
      <c r="K50" s="250" t="s">
        <v>887</v>
      </c>
      <c r="L50" s="250" t="s">
        <v>34</v>
      </c>
      <c r="M50" s="437">
        <v>776160</v>
      </c>
    </row>
    <row r="51" spans="1:13">
      <c r="A51" s="250" t="s">
        <v>2804</v>
      </c>
      <c r="B51" s="250" t="s">
        <v>1314</v>
      </c>
      <c r="C51" s="250" t="s">
        <v>920</v>
      </c>
      <c r="D51" s="161">
        <v>2002</v>
      </c>
      <c r="E51" s="250" t="s">
        <v>1189</v>
      </c>
      <c r="F51" s="250" t="s">
        <v>298</v>
      </c>
      <c r="G51" s="250" t="s">
        <v>298</v>
      </c>
      <c r="H51" s="250" t="s">
        <v>41</v>
      </c>
      <c r="I51" s="250" t="s">
        <v>48</v>
      </c>
      <c r="J51" s="250" t="s">
        <v>298</v>
      </c>
      <c r="K51" s="250" t="s">
        <v>887</v>
      </c>
      <c r="L51" s="250" t="s">
        <v>32</v>
      </c>
      <c r="M51" s="437">
        <v>812700</v>
      </c>
    </row>
    <row r="52" spans="1:13">
      <c r="A52" s="250" t="s">
        <v>2814</v>
      </c>
      <c r="B52" s="250" t="s">
        <v>1314</v>
      </c>
      <c r="C52" s="250" t="s">
        <v>920</v>
      </c>
      <c r="D52" s="161">
        <v>2002</v>
      </c>
      <c r="E52" s="250" t="s">
        <v>1189</v>
      </c>
      <c r="F52" s="250" t="s">
        <v>298</v>
      </c>
      <c r="G52" s="250" t="s">
        <v>298</v>
      </c>
      <c r="H52" s="250" t="s">
        <v>41</v>
      </c>
      <c r="I52" s="250" t="s">
        <v>50</v>
      </c>
      <c r="J52" s="250" t="s">
        <v>298</v>
      </c>
      <c r="K52" s="250" t="s">
        <v>887</v>
      </c>
      <c r="L52" s="250" t="s">
        <v>32</v>
      </c>
      <c r="M52" s="437">
        <v>812700</v>
      </c>
    </row>
    <row r="53" spans="1:13">
      <c r="A53" s="250" t="s">
        <v>2871</v>
      </c>
      <c r="B53" s="250" t="s">
        <v>1311</v>
      </c>
      <c r="C53" s="250" t="s">
        <v>920</v>
      </c>
      <c r="D53" s="161">
        <v>2002</v>
      </c>
      <c r="E53" s="250" t="s">
        <v>1189</v>
      </c>
      <c r="F53" s="250" t="s">
        <v>298</v>
      </c>
      <c r="G53" s="250" t="s">
        <v>298</v>
      </c>
      <c r="H53" s="250" t="s">
        <v>41</v>
      </c>
      <c r="I53" s="250" t="s">
        <v>425</v>
      </c>
      <c r="J53" s="250" t="s">
        <v>298</v>
      </c>
      <c r="K53" s="250" t="s">
        <v>886</v>
      </c>
      <c r="L53" s="250" t="s">
        <v>34</v>
      </c>
      <c r="M53" s="437">
        <v>838530</v>
      </c>
    </row>
    <row r="54" spans="1:13">
      <c r="A54" s="250" t="s">
        <v>2861</v>
      </c>
      <c r="B54" s="250" t="s">
        <v>1311</v>
      </c>
      <c r="C54" s="250" t="s">
        <v>920</v>
      </c>
      <c r="D54" s="161">
        <v>2002</v>
      </c>
      <c r="E54" s="250" t="s">
        <v>1189</v>
      </c>
      <c r="F54" s="250" t="s">
        <v>298</v>
      </c>
      <c r="G54" s="250" t="s">
        <v>298</v>
      </c>
      <c r="H54" s="250" t="s">
        <v>41</v>
      </c>
      <c r="I54" s="250" t="s">
        <v>424</v>
      </c>
      <c r="J54" s="250" t="s">
        <v>298</v>
      </c>
      <c r="K54" s="250" t="s">
        <v>886</v>
      </c>
      <c r="L54" s="250" t="s">
        <v>34</v>
      </c>
      <c r="M54" s="437">
        <v>880110</v>
      </c>
    </row>
    <row r="55" spans="1:13">
      <c r="A55" s="250" t="s">
        <v>2833</v>
      </c>
      <c r="B55" s="250" t="s">
        <v>1313</v>
      </c>
      <c r="C55" s="250" t="s">
        <v>920</v>
      </c>
      <c r="D55" s="161">
        <v>2002</v>
      </c>
      <c r="E55" s="250" t="s">
        <v>1189</v>
      </c>
      <c r="F55" s="250" t="s">
        <v>298</v>
      </c>
      <c r="G55" s="250" t="s">
        <v>298</v>
      </c>
      <c r="H55" s="250" t="s">
        <v>41</v>
      </c>
      <c r="I55" s="250" t="s">
        <v>421</v>
      </c>
      <c r="J55" s="250" t="s">
        <v>298</v>
      </c>
      <c r="K55" s="250" t="s">
        <v>886</v>
      </c>
      <c r="L55" s="250" t="s">
        <v>32</v>
      </c>
      <c r="M55" s="437">
        <v>893970</v>
      </c>
    </row>
    <row r="56" spans="1:13">
      <c r="A56" s="250" t="s">
        <v>2878</v>
      </c>
      <c r="B56" s="250" t="s">
        <v>1318</v>
      </c>
      <c r="C56" s="250" t="s">
        <v>920</v>
      </c>
      <c r="D56" s="161">
        <v>2002</v>
      </c>
      <c r="E56" s="250" t="s">
        <v>1189</v>
      </c>
      <c r="F56" s="250" t="s">
        <v>298</v>
      </c>
      <c r="G56" s="250" t="s">
        <v>298</v>
      </c>
      <c r="H56" s="250" t="s">
        <v>41</v>
      </c>
      <c r="I56" s="250" t="s">
        <v>425</v>
      </c>
      <c r="J56" s="250" t="s">
        <v>298</v>
      </c>
      <c r="K56" s="250" t="s">
        <v>887</v>
      </c>
      <c r="L56" s="250" t="s">
        <v>218</v>
      </c>
      <c r="M56" s="437">
        <v>910140</v>
      </c>
    </row>
    <row r="57" spans="1:13">
      <c r="A57" s="250" t="s">
        <v>2794</v>
      </c>
      <c r="B57" s="250" t="s">
        <v>1314</v>
      </c>
      <c r="C57" s="250" t="s">
        <v>920</v>
      </c>
      <c r="D57" s="161">
        <v>2002</v>
      </c>
      <c r="E57" s="250" t="s">
        <v>1189</v>
      </c>
      <c r="F57" s="250" t="s">
        <v>298</v>
      </c>
      <c r="G57" s="250" t="s">
        <v>298</v>
      </c>
      <c r="H57" s="250" t="s">
        <v>41</v>
      </c>
      <c r="I57" s="250" t="s">
        <v>221</v>
      </c>
      <c r="J57" s="250" t="s">
        <v>298</v>
      </c>
      <c r="K57" s="250" t="s">
        <v>887</v>
      </c>
      <c r="L57" s="250" t="s">
        <v>32</v>
      </c>
      <c r="M57" s="437">
        <v>915600</v>
      </c>
    </row>
    <row r="58" spans="1:13">
      <c r="A58" s="250" t="s">
        <v>2852</v>
      </c>
      <c r="B58" s="250" t="s">
        <v>1312</v>
      </c>
      <c r="C58" s="250" t="s">
        <v>920</v>
      </c>
      <c r="D58" s="161">
        <v>2002</v>
      </c>
      <c r="E58" s="250" t="s">
        <v>1189</v>
      </c>
      <c r="F58" s="250" t="s">
        <v>298</v>
      </c>
      <c r="G58" s="250" t="s">
        <v>298</v>
      </c>
      <c r="H58" s="250" t="s">
        <v>41</v>
      </c>
      <c r="I58" s="250" t="s">
        <v>423</v>
      </c>
      <c r="J58" s="250" t="s">
        <v>298</v>
      </c>
      <c r="K58" s="250" t="s">
        <v>887</v>
      </c>
      <c r="L58" s="250" t="s">
        <v>34</v>
      </c>
      <c r="M58" s="437">
        <v>921690</v>
      </c>
    </row>
    <row r="59" spans="1:13">
      <c r="A59" s="250" t="s">
        <v>2868</v>
      </c>
      <c r="B59" s="250" t="s">
        <v>1318</v>
      </c>
      <c r="C59" s="250" t="s">
        <v>920</v>
      </c>
      <c r="D59" s="161">
        <v>2002</v>
      </c>
      <c r="E59" s="250" t="s">
        <v>1189</v>
      </c>
      <c r="F59" s="250" t="s">
        <v>298</v>
      </c>
      <c r="G59" s="250" t="s">
        <v>298</v>
      </c>
      <c r="H59" s="250" t="s">
        <v>41</v>
      </c>
      <c r="I59" s="250" t="s">
        <v>424</v>
      </c>
      <c r="J59" s="250" t="s">
        <v>298</v>
      </c>
      <c r="K59" s="250" t="s">
        <v>887</v>
      </c>
      <c r="L59" s="250" t="s">
        <v>218</v>
      </c>
      <c r="M59" s="437">
        <v>956340</v>
      </c>
    </row>
    <row r="60" spans="1:13">
      <c r="A60" s="250" t="s">
        <v>2842</v>
      </c>
      <c r="B60" s="250" t="s">
        <v>1312</v>
      </c>
      <c r="C60" s="250" t="s">
        <v>920</v>
      </c>
      <c r="D60" s="161">
        <v>2002</v>
      </c>
      <c r="E60" s="250" t="s">
        <v>1189</v>
      </c>
      <c r="F60" s="250" t="s">
        <v>298</v>
      </c>
      <c r="G60" s="250" t="s">
        <v>298</v>
      </c>
      <c r="H60" s="250" t="s">
        <v>41</v>
      </c>
      <c r="I60" s="250" t="s">
        <v>422</v>
      </c>
      <c r="J60" s="250" t="s">
        <v>298</v>
      </c>
      <c r="K60" s="250" t="s">
        <v>887</v>
      </c>
      <c r="L60" s="250" t="s">
        <v>34</v>
      </c>
      <c r="M60" s="437">
        <v>995610</v>
      </c>
    </row>
    <row r="61" spans="1:13">
      <c r="A61" s="250" t="s">
        <v>2823</v>
      </c>
      <c r="B61" s="250" t="s">
        <v>1313</v>
      </c>
      <c r="C61" s="250" t="s">
        <v>920</v>
      </c>
      <c r="D61" s="161">
        <v>2002</v>
      </c>
      <c r="E61" s="250" t="s">
        <v>1189</v>
      </c>
      <c r="F61" s="250" t="s">
        <v>298</v>
      </c>
      <c r="G61" s="250" t="s">
        <v>298</v>
      </c>
      <c r="H61" s="250" t="s">
        <v>41</v>
      </c>
      <c r="I61" s="250" t="s">
        <v>223</v>
      </c>
      <c r="J61" s="250" t="s">
        <v>298</v>
      </c>
      <c r="K61" s="250" t="s">
        <v>886</v>
      </c>
      <c r="L61" s="250" t="s">
        <v>32</v>
      </c>
      <c r="M61" s="437">
        <v>1007160</v>
      </c>
    </row>
    <row r="62" spans="1:13">
      <c r="A62" s="250" t="s">
        <v>2877</v>
      </c>
      <c r="B62" s="250" t="s">
        <v>1317</v>
      </c>
      <c r="C62" s="250" t="s">
        <v>920</v>
      </c>
      <c r="D62" s="161">
        <v>2002</v>
      </c>
      <c r="E62" s="250" t="s">
        <v>1189</v>
      </c>
      <c r="F62" s="250" t="s">
        <v>298</v>
      </c>
      <c r="G62" s="250" t="s">
        <v>298</v>
      </c>
      <c r="H62" s="250" t="s">
        <v>41</v>
      </c>
      <c r="I62" s="250" t="s">
        <v>425</v>
      </c>
      <c r="J62" s="250" t="s">
        <v>298</v>
      </c>
      <c r="K62" s="250" t="s">
        <v>886</v>
      </c>
      <c r="L62" s="250" t="s">
        <v>218</v>
      </c>
      <c r="M62" s="437">
        <v>1034880</v>
      </c>
    </row>
    <row r="63" spans="1:13">
      <c r="A63" s="250" t="s">
        <v>2784</v>
      </c>
      <c r="B63" s="250" t="s">
        <v>1314</v>
      </c>
      <c r="C63" s="250" t="s">
        <v>920</v>
      </c>
      <c r="D63" s="161">
        <v>2002</v>
      </c>
      <c r="E63" s="250" t="s">
        <v>1189</v>
      </c>
      <c r="F63" s="250" t="s">
        <v>298</v>
      </c>
      <c r="G63" s="250" t="s">
        <v>298</v>
      </c>
      <c r="H63" s="250" t="s">
        <v>41</v>
      </c>
      <c r="I63" s="250" t="s">
        <v>46</v>
      </c>
      <c r="J63" s="250" t="s">
        <v>298</v>
      </c>
      <c r="K63" s="250" t="s">
        <v>887</v>
      </c>
      <c r="L63" s="250" t="s">
        <v>32</v>
      </c>
      <c r="M63" s="437">
        <v>1037400</v>
      </c>
    </row>
    <row r="64" spans="1:13">
      <c r="A64" s="250" t="s">
        <v>2851</v>
      </c>
      <c r="B64" s="250" t="s">
        <v>1311</v>
      </c>
      <c r="C64" s="250" t="s">
        <v>920</v>
      </c>
      <c r="D64" s="161">
        <v>2002</v>
      </c>
      <c r="E64" s="250" t="s">
        <v>1189</v>
      </c>
      <c r="F64" s="250" t="s">
        <v>298</v>
      </c>
      <c r="G64" s="250" t="s">
        <v>298</v>
      </c>
      <c r="H64" s="250" t="s">
        <v>41</v>
      </c>
      <c r="I64" s="250" t="s">
        <v>423</v>
      </c>
      <c r="J64" s="250" t="s">
        <v>298</v>
      </c>
      <c r="K64" s="250" t="s">
        <v>886</v>
      </c>
      <c r="L64" s="250" t="s">
        <v>34</v>
      </c>
      <c r="M64" s="437">
        <v>1046430</v>
      </c>
    </row>
    <row r="65" spans="1:13">
      <c r="A65" s="250" t="s">
        <v>2867</v>
      </c>
      <c r="B65" s="250" t="s">
        <v>1317</v>
      </c>
      <c r="C65" s="250" t="s">
        <v>920</v>
      </c>
      <c r="D65" s="161">
        <v>2002</v>
      </c>
      <c r="E65" s="250" t="s">
        <v>1189</v>
      </c>
      <c r="F65" s="250" t="s">
        <v>298</v>
      </c>
      <c r="G65" s="250" t="s">
        <v>298</v>
      </c>
      <c r="H65" s="250" t="s">
        <v>41</v>
      </c>
      <c r="I65" s="250" t="s">
        <v>424</v>
      </c>
      <c r="J65" s="250" t="s">
        <v>298</v>
      </c>
      <c r="K65" s="250" t="s">
        <v>886</v>
      </c>
      <c r="L65" s="250" t="s">
        <v>218</v>
      </c>
      <c r="M65" s="437">
        <v>1085700</v>
      </c>
    </row>
    <row r="66" spans="1:13">
      <c r="A66" s="250" t="s">
        <v>2744</v>
      </c>
      <c r="B66" s="250" t="s">
        <v>1314</v>
      </c>
      <c r="C66" s="250" t="s">
        <v>920</v>
      </c>
      <c r="D66" s="161">
        <v>2002</v>
      </c>
      <c r="E66" s="250" t="s">
        <v>1189</v>
      </c>
      <c r="F66" s="250" t="s">
        <v>298</v>
      </c>
      <c r="G66" s="250" t="s">
        <v>298</v>
      </c>
      <c r="H66" s="250" t="s">
        <v>41</v>
      </c>
      <c r="I66" s="250" t="s">
        <v>324</v>
      </c>
      <c r="J66" s="250" t="s">
        <v>298</v>
      </c>
      <c r="K66" s="250" t="s">
        <v>887</v>
      </c>
      <c r="L66" s="250" t="s">
        <v>32</v>
      </c>
      <c r="M66" s="437">
        <v>1117200</v>
      </c>
    </row>
    <row r="67" spans="1:13">
      <c r="A67" s="250" t="s">
        <v>2754</v>
      </c>
      <c r="B67" s="250" t="s">
        <v>1314</v>
      </c>
      <c r="C67" s="250" t="s">
        <v>920</v>
      </c>
      <c r="D67" s="161">
        <v>2002</v>
      </c>
      <c r="E67" s="250" t="s">
        <v>1189</v>
      </c>
      <c r="F67" s="250" t="s">
        <v>298</v>
      </c>
      <c r="G67" s="250" t="s">
        <v>298</v>
      </c>
      <c r="H67" s="250" t="s">
        <v>41</v>
      </c>
      <c r="I67" s="250" t="s">
        <v>42</v>
      </c>
      <c r="J67" s="250" t="s">
        <v>298</v>
      </c>
      <c r="K67" s="250" t="s">
        <v>887</v>
      </c>
      <c r="L67" s="250" t="s">
        <v>32</v>
      </c>
      <c r="M67" s="437">
        <v>1117200</v>
      </c>
    </row>
    <row r="68" spans="1:13">
      <c r="A68" s="250" t="s">
        <v>2764</v>
      </c>
      <c r="B68" s="250" t="s">
        <v>1314</v>
      </c>
      <c r="C68" s="250" t="s">
        <v>920</v>
      </c>
      <c r="D68" s="161">
        <v>2002</v>
      </c>
      <c r="E68" s="250" t="s">
        <v>1189</v>
      </c>
      <c r="F68" s="250" t="s">
        <v>298</v>
      </c>
      <c r="G68" s="250" t="s">
        <v>298</v>
      </c>
      <c r="H68" s="250" t="s">
        <v>41</v>
      </c>
      <c r="I68" s="250" t="s">
        <v>219</v>
      </c>
      <c r="J68" s="250" t="s">
        <v>298</v>
      </c>
      <c r="K68" s="250" t="s">
        <v>887</v>
      </c>
      <c r="L68" s="250" t="s">
        <v>32</v>
      </c>
      <c r="M68" s="437">
        <v>1117200</v>
      </c>
    </row>
    <row r="69" spans="1:13">
      <c r="A69" s="250" t="s">
        <v>2774</v>
      </c>
      <c r="B69" s="250" t="s">
        <v>1314</v>
      </c>
      <c r="C69" s="250" t="s">
        <v>920</v>
      </c>
      <c r="D69" s="161">
        <v>2002</v>
      </c>
      <c r="E69" s="250" t="s">
        <v>1189</v>
      </c>
      <c r="F69" s="250" t="s">
        <v>298</v>
      </c>
      <c r="G69" s="250" t="s">
        <v>298</v>
      </c>
      <c r="H69" s="250" t="s">
        <v>41</v>
      </c>
      <c r="I69" s="250" t="s">
        <v>44</v>
      </c>
      <c r="J69" s="250" t="s">
        <v>298</v>
      </c>
      <c r="K69" s="250" t="s">
        <v>887</v>
      </c>
      <c r="L69" s="250" t="s">
        <v>32</v>
      </c>
      <c r="M69" s="437">
        <v>1117200</v>
      </c>
    </row>
    <row r="70" spans="1:13">
      <c r="A70" s="250" t="s">
        <v>2803</v>
      </c>
      <c r="B70" s="250" t="s">
        <v>1313</v>
      </c>
      <c r="C70" s="250" t="s">
        <v>920</v>
      </c>
      <c r="D70" s="161">
        <v>2002</v>
      </c>
      <c r="E70" s="250" t="s">
        <v>1189</v>
      </c>
      <c r="F70" s="250" t="s">
        <v>298</v>
      </c>
      <c r="G70" s="250" t="s">
        <v>298</v>
      </c>
      <c r="H70" s="250" t="s">
        <v>41</v>
      </c>
      <c r="I70" s="250" t="s">
        <v>48</v>
      </c>
      <c r="J70" s="250" t="s">
        <v>298</v>
      </c>
      <c r="K70" s="250" t="s">
        <v>886</v>
      </c>
      <c r="L70" s="250" t="s">
        <v>32</v>
      </c>
      <c r="M70" s="437">
        <v>1118040</v>
      </c>
    </row>
    <row r="71" spans="1:13">
      <c r="A71" s="250" t="s">
        <v>2813</v>
      </c>
      <c r="B71" s="250" t="s">
        <v>1313</v>
      </c>
      <c r="C71" s="250" t="s">
        <v>920</v>
      </c>
      <c r="D71" s="161">
        <v>2002</v>
      </c>
      <c r="E71" s="250" t="s">
        <v>1189</v>
      </c>
      <c r="F71" s="250" t="s">
        <v>298</v>
      </c>
      <c r="G71" s="250" t="s">
        <v>298</v>
      </c>
      <c r="H71" s="250" t="s">
        <v>41</v>
      </c>
      <c r="I71" s="250" t="s">
        <v>50</v>
      </c>
      <c r="J71" s="250" t="s">
        <v>298</v>
      </c>
      <c r="K71" s="250" t="s">
        <v>886</v>
      </c>
      <c r="L71" s="250" t="s">
        <v>32</v>
      </c>
      <c r="M71" s="437">
        <v>1118040</v>
      </c>
    </row>
    <row r="72" spans="1:13">
      <c r="A72" s="250" t="s">
        <v>2841</v>
      </c>
      <c r="B72" s="250" t="s">
        <v>1311</v>
      </c>
      <c r="C72" s="250" t="s">
        <v>920</v>
      </c>
      <c r="D72" s="161">
        <v>2002</v>
      </c>
      <c r="E72" s="250" t="s">
        <v>1189</v>
      </c>
      <c r="F72" s="250" t="s">
        <v>298</v>
      </c>
      <c r="G72" s="250" t="s">
        <v>298</v>
      </c>
      <c r="H72" s="250" t="s">
        <v>41</v>
      </c>
      <c r="I72" s="250" t="s">
        <v>422</v>
      </c>
      <c r="J72" s="250" t="s">
        <v>298</v>
      </c>
      <c r="K72" s="250" t="s">
        <v>886</v>
      </c>
      <c r="L72" s="250" t="s">
        <v>34</v>
      </c>
      <c r="M72" s="437">
        <v>1134210</v>
      </c>
    </row>
    <row r="73" spans="1:13">
      <c r="A73" s="250" t="s">
        <v>2858</v>
      </c>
      <c r="B73" s="250" t="s">
        <v>1318</v>
      </c>
      <c r="C73" s="250" t="s">
        <v>920</v>
      </c>
      <c r="D73" s="161">
        <v>2002</v>
      </c>
      <c r="E73" s="250" t="s">
        <v>1189</v>
      </c>
      <c r="F73" s="250" t="s">
        <v>298</v>
      </c>
      <c r="G73" s="250" t="s">
        <v>298</v>
      </c>
      <c r="H73" s="250" t="s">
        <v>41</v>
      </c>
      <c r="I73" s="250" t="s">
        <v>423</v>
      </c>
      <c r="J73" s="250" t="s">
        <v>298</v>
      </c>
      <c r="K73" s="250" t="s">
        <v>887</v>
      </c>
      <c r="L73" s="250" t="s">
        <v>218</v>
      </c>
      <c r="M73" s="437">
        <v>1138830</v>
      </c>
    </row>
    <row r="74" spans="1:13">
      <c r="A74" s="250" t="s">
        <v>2832</v>
      </c>
      <c r="B74" s="250" t="s">
        <v>1312</v>
      </c>
      <c r="C74" s="250" t="s">
        <v>920</v>
      </c>
      <c r="D74" s="161">
        <v>2002</v>
      </c>
      <c r="E74" s="250" t="s">
        <v>1189</v>
      </c>
      <c r="F74" s="250" t="s">
        <v>298</v>
      </c>
      <c r="G74" s="250" t="s">
        <v>298</v>
      </c>
      <c r="H74" s="250" t="s">
        <v>41</v>
      </c>
      <c r="I74" s="250" t="s">
        <v>421</v>
      </c>
      <c r="J74" s="250" t="s">
        <v>298</v>
      </c>
      <c r="K74" s="250" t="s">
        <v>887</v>
      </c>
      <c r="L74" s="250" t="s">
        <v>34</v>
      </c>
      <c r="M74" s="437">
        <v>1182720</v>
      </c>
    </row>
    <row r="75" spans="1:13">
      <c r="A75" s="250" t="s">
        <v>2822</v>
      </c>
      <c r="B75" s="250" t="s">
        <v>1312</v>
      </c>
      <c r="C75" s="250" t="s">
        <v>920</v>
      </c>
      <c r="D75" s="161">
        <v>2002</v>
      </c>
      <c r="E75" s="250" t="s">
        <v>1189</v>
      </c>
      <c r="F75" s="250" t="s">
        <v>298</v>
      </c>
      <c r="G75" s="250" t="s">
        <v>298</v>
      </c>
      <c r="H75" s="250" t="s">
        <v>41</v>
      </c>
      <c r="I75" s="250" t="s">
        <v>223</v>
      </c>
      <c r="J75" s="250" t="s">
        <v>298</v>
      </c>
      <c r="K75" s="250" t="s">
        <v>887</v>
      </c>
      <c r="L75" s="250" t="s">
        <v>34</v>
      </c>
      <c r="M75" s="437">
        <v>1207500</v>
      </c>
    </row>
    <row r="76" spans="1:13">
      <c r="A76" s="250" t="s">
        <v>2848</v>
      </c>
      <c r="B76" s="250" t="s">
        <v>1318</v>
      </c>
      <c r="C76" s="250" t="s">
        <v>920</v>
      </c>
      <c r="D76" s="161">
        <v>2002</v>
      </c>
      <c r="E76" s="250" t="s">
        <v>1189</v>
      </c>
      <c r="F76" s="250" t="s">
        <v>298</v>
      </c>
      <c r="G76" s="250" t="s">
        <v>298</v>
      </c>
      <c r="H76" s="250" t="s">
        <v>41</v>
      </c>
      <c r="I76" s="250" t="s">
        <v>422</v>
      </c>
      <c r="J76" s="250" t="s">
        <v>298</v>
      </c>
      <c r="K76" s="250" t="s">
        <v>887</v>
      </c>
      <c r="L76" s="250" t="s">
        <v>218</v>
      </c>
      <c r="M76" s="437">
        <v>1228920</v>
      </c>
    </row>
    <row r="77" spans="1:13">
      <c r="A77" s="250" t="s">
        <v>2793</v>
      </c>
      <c r="B77" s="250" t="s">
        <v>1313</v>
      </c>
      <c r="C77" s="250" t="s">
        <v>920</v>
      </c>
      <c r="D77" s="161">
        <v>2002</v>
      </c>
      <c r="E77" s="250" t="s">
        <v>1189</v>
      </c>
      <c r="F77" s="250" t="s">
        <v>298</v>
      </c>
      <c r="G77" s="250" t="s">
        <v>298</v>
      </c>
      <c r="H77" s="250" t="s">
        <v>41</v>
      </c>
      <c r="I77" s="250" t="s">
        <v>221</v>
      </c>
      <c r="J77" s="250" t="s">
        <v>298</v>
      </c>
      <c r="K77" s="250" t="s">
        <v>886</v>
      </c>
      <c r="L77" s="250" t="s">
        <v>32</v>
      </c>
      <c r="M77" s="437">
        <v>1258950</v>
      </c>
    </row>
    <row r="78" spans="1:13">
      <c r="A78" s="250" t="s">
        <v>2857</v>
      </c>
      <c r="B78" s="250" t="s">
        <v>1317</v>
      </c>
      <c r="C78" s="250" t="s">
        <v>920</v>
      </c>
      <c r="D78" s="161">
        <v>2002</v>
      </c>
      <c r="E78" s="250" t="s">
        <v>1189</v>
      </c>
      <c r="F78" s="250" t="s">
        <v>298</v>
      </c>
      <c r="G78" s="250" t="s">
        <v>298</v>
      </c>
      <c r="H78" s="250" t="s">
        <v>41</v>
      </c>
      <c r="I78" s="250" t="s">
        <v>423</v>
      </c>
      <c r="J78" s="250" t="s">
        <v>298</v>
      </c>
      <c r="K78" s="250" t="s">
        <v>886</v>
      </c>
      <c r="L78" s="250" t="s">
        <v>218</v>
      </c>
      <c r="M78" s="437">
        <v>1293600</v>
      </c>
    </row>
    <row r="79" spans="1:13">
      <c r="A79" s="250" t="s">
        <v>2802</v>
      </c>
      <c r="B79" s="250" t="s">
        <v>1312</v>
      </c>
      <c r="C79" s="250" t="s">
        <v>920</v>
      </c>
      <c r="D79" s="161">
        <v>2002</v>
      </c>
      <c r="E79" s="250" t="s">
        <v>1189</v>
      </c>
      <c r="F79" s="250" t="s">
        <v>298</v>
      </c>
      <c r="G79" s="250" t="s">
        <v>298</v>
      </c>
      <c r="H79" s="250" t="s">
        <v>41</v>
      </c>
      <c r="I79" s="250" t="s">
        <v>48</v>
      </c>
      <c r="J79" s="250" t="s">
        <v>298</v>
      </c>
      <c r="K79" s="250" t="s">
        <v>887</v>
      </c>
      <c r="L79" s="250" t="s">
        <v>34</v>
      </c>
      <c r="M79" s="437">
        <v>1341900</v>
      </c>
    </row>
    <row r="80" spans="1:13">
      <c r="A80" s="250" t="s">
        <v>2812</v>
      </c>
      <c r="B80" s="250" t="s">
        <v>1312</v>
      </c>
      <c r="C80" s="250" t="s">
        <v>920</v>
      </c>
      <c r="D80" s="161">
        <v>2002</v>
      </c>
      <c r="E80" s="250" t="s">
        <v>1189</v>
      </c>
      <c r="F80" s="250" t="s">
        <v>298</v>
      </c>
      <c r="G80" s="250" t="s">
        <v>298</v>
      </c>
      <c r="H80" s="250" t="s">
        <v>41</v>
      </c>
      <c r="I80" s="250" t="s">
        <v>50</v>
      </c>
      <c r="J80" s="250" t="s">
        <v>298</v>
      </c>
      <c r="K80" s="250" t="s">
        <v>887</v>
      </c>
      <c r="L80" s="250" t="s">
        <v>34</v>
      </c>
      <c r="M80" s="437">
        <v>1341900</v>
      </c>
    </row>
    <row r="81" spans="1:13">
      <c r="A81" s="250" t="s">
        <v>2831</v>
      </c>
      <c r="B81" s="250" t="s">
        <v>1311</v>
      </c>
      <c r="C81" s="250" t="s">
        <v>920</v>
      </c>
      <c r="D81" s="161">
        <v>2002</v>
      </c>
      <c r="E81" s="250" t="s">
        <v>1189</v>
      </c>
      <c r="F81" s="250" t="s">
        <v>298</v>
      </c>
      <c r="G81" s="250" t="s">
        <v>298</v>
      </c>
      <c r="H81" s="250" t="s">
        <v>41</v>
      </c>
      <c r="I81" s="250" t="s">
        <v>421</v>
      </c>
      <c r="J81" s="250" t="s">
        <v>298</v>
      </c>
      <c r="K81" s="250" t="s">
        <v>886</v>
      </c>
      <c r="L81" s="250" t="s">
        <v>34</v>
      </c>
      <c r="M81" s="437">
        <v>1342110</v>
      </c>
    </row>
    <row r="82" spans="1:13">
      <c r="A82" s="250" t="s">
        <v>2876</v>
      </c>
      <c r="B82" s="250" t="s">
        <v>1316</v>
      </c>
      <c r="C82" s="250" t="s">
        <v>920</v>
      </c>
      <c r="D82" s="161">
        <v>2002</v>
      </c>
      <c r="E82" s="250" t="s">
        <v>1189</v>
      </c>
      <c r="F82" s="250" t="s">
        <v>298</v>
      </c>
      <c r="G82" s="250" t="s">
        <v>298</v>
      </c>
      <c r="H82" s="250" t="s">
        <v>41</v>
      </c>
      <c r="I82" s="250" t="s">
        <v>425</v>
      </c>
      <c r="J82" s="250" t="s">
        <v>298</v>
      </c>
      <c r="K82" s="250" t="s">
        <v>887</v>
      </c>
      <c r="L82" s="250" t="s">
        <v>940</v>
      </c>
      <c r="M82" s="437">
        <v>1376760</v>
      </c>
    </row>
    <row r="83" spans="1:13">
      <c r="A83" s="250" t="s">
        <v>2847</v>
      </c>
      <c r="B83" s="250" t="s">
        <v>1317</v>
      </c>
      <c r="C83" s="250" t="s">
        <v>920</v>
      </c>
      <c r="D83" s="161">
        <v>2002</v>
      </c>
      <c r="E83" s="250" t="s">
        <v>1189</v>
      </c>
      <c r="F83" s="250" t="s">
        <v>298</v>
      </c>
      <c r="G83" s="250" t="s">
        <v>298</v>
      </c>
      <c r="H83" s="250" t="s">
        <v>41</v>
      </c>
      <c r="I83" s="250" t="s">
        <v>422</v>
      </c>
      <c r="J83" s="250" t="s">
        <v>298</v>
      </c>
      <c r="K83" s="250" t="s">
        <v>886</v>
      </c>
      <c r="L83" s="250" t="s">
        <v>218</v>
      </c>
      <c r="M83" s="437">
        <v>1395240</v>
      </c>
    </row>
    <row r="84" spans="1:13">
      <c r="A84" s="250" t="s">
        <v>2783</v>
      </c>
      <c r="B84" s="250" t="s">
        <v>1313</v>
      </c>
      <c r="C84" s="250" t="s">
        <v>920</v>
      </c>
      <c r="D84" s="161">
        <v>2002</v>
      </c>
      <c r="E84" s="250" t="s">
        <v>1189</v>
      </c>
      <c r="F84" s="250" t="s">
        <v>298</v>
      </c>
      <c r="G84" s="250" t="s">
        <v>298</v>
      </c>
      <c r="H84" s="250" t="s">
        <v>41</v>
      </c>
      <c r="I84" s="250" t="s">
        <v>46</v>
      </c>
      <c r="J84" s="250" t="s">
        <v>298</v>
      </c>
      <c r="K84" s="250" t="s">
        <v>886</v>
      </c>
      <c r="L84" s="250" t="s">
        <v>32</v>
      </c>
      <c r="M84" s="437">
        <v>1425270</v>
      </c>
    </row>
    <row r="85" spans="1:13">
      <c r="A85" s="250" t="s">
        <v>2866</v>
      </c>
      <c r="B85" s="250" t="s">
        <v>1316</v>
      </c>
      <c r="C85" s="250" t="s">
        <v>920</v>
      </c>
      <c r="D85" s="161">
        <v>2002</v>
      </c>
      <c r="E85" s="250" t="s">
        <v>1189</v>
      </c>
      <c r="F85" s="250" t="s">
        <v>298</v>
      </c>
      <c r="G85" s="250" t="s">
        <v>298</v>
      </c>
      <c r="H85" s="250" t="s">
        <v>41</v>
      </c>
      <c r="I85" s="250" t="s">
        <v>424</v>
      </c>
      <c r="J85" s="250" t="s">
        <v>298</v>
      </c>
      <c r="K85" s="250" t="s">
        <v>887</v>
      </c>
      <c r="L85" s="250" t="s">
        <v>940</v>
      </c>
      <c r="M85" s="437">
        <v>1446060</v>
      </c>
    </row>
    <row r="86" spans="1:13">
      <c r="A86" s="250" t="s">
        <v>2838</v>
      </c>
      <c r="B86" s="250" t="s">
        <v>1318</v>
      </c>
      <c r="C86" s="250" t="s">
        <v>920</v>
      </c>
      <c r="D86" s="161">
        <v>2002</v>
      </c>
      <c r="E86" s="250" t="s">
        <v>1189</v>
      </c>
      <c r="F86" s="250" t="s">
        <v>298</v>
      </c>
      <c r="G86" s="250" t="s">
        <v>298</v>
      </c>
      <c r="H86" s="250" t="s">
        <v>41</v>
      </c>
      <c r="I86" s="250" t="s">
        <v>421</v>
      </c>
      <c r="J86" s="250" t="s">
        <v>298</v>
      </c>
      <c r="K86" s="250" t="s">
        <v>887</v>
      </c>
      <c r="L86" s="250" t="s">
        <v>218</v>
      </c>
      <c r="M86" s="437">
        <v>1455300</v>
      </c>
    </row>
    <row r="87" spans="1:13">
      <c r="A87" s="250" t="s">
        <v>2828</v>
      </c>
      <c r="B87" s="250" t="s">
        <v>1318</v>
      </c>
      <c r="C87" s="250" t="s">
        <v>920</v>
      </c>
      <c r="D87" s="161">
        <v>2002</v>
      </c>
      <c r="E87" s="250" t="s">
        <v>1189</v>
      </c>
      <c r="F87" s="250" t="s">
        <v>298</v>
      </c>
      <c r="G87" s="250" t="s">
        <v>298</v>
      </c>
      <c r="H87" s="250" t="s">
        <v>41</v>
      </c>
      <c r="I87" s="250" t="s">
        <v>223</v>
      </c>
      <c r="J87" s="250" t="s">
        <v>298</v>
      </c>
      <c r="K87" s="250" t="s">
        <v>887</v>
      </c>
      <c r="L87" s="250" t="s">
        <v>218</v>
      </c>
      <c r="M87" s="437">
        <v>1491000</v>
      </c>
    </row>
    <row r="88" spans="1:13">
      <c r="A88" s="250" t="s">
        <v>2792</v>
      </c>
      <c r="B88" s="250" t="s">
        <v>1312</v>
      </c>
      <c r="C88" s="250" t="s">
        <v>920</v>
      </c>
      <c r="D88" s="161">
        <v>2002</v>
      </c>
      <c r="E88" s="250" t="s">
        <v>1189</v>
      </c>
      <c r="F88" s="250" t="s">
        <v>298</v>
      </c>
      <c r="G88" s="250" t="s">
        <v>298</v>
      </c>
      <c r="H88" s="250" t="s">
        <v>41</v>
      </c>
      <c r="I88" s="250" t="s">
        <v>221</v>
      </c>
      <c r="J88" s="250" t="s">
        <v>298</v>
      </c>
      <c r="K88" s="250" t="s">
        <v>887</v>
      </c>
      <c r="L88" s="250" t="s">
        <v>34</v>
      </c>
      <c r="M88" s="437">
        <v>1507800</v>
      </c>
    </row>
    <row r="89" spans="1:13">
      <c r="A89" s="250" t="s">
        <v>2821</v>
      </c>
      <c r="B89" s="250" t="s">
        <v>1311</v>
      </c>
      <c r="C89" s="250" t="s">
        <v>920</v>
      </c>
      <c r="D89" s="161">
        <v>2002</v>
      </c>
      <c r="E89" s="250" t="s">
        <v>1189</v>
      </c>
      <c r="F89" s="250" t="s">
        <v>298</v>
      </c>
      <c r="G89" s="250" t="s">
        <v>298</v>
      </c>
      <c r="H89" s="250" t="s">
        <v>41</v>
      </c>
      <c r="I89" s="250" t="s">
        <v>223</v>
      </c>
      <c r="J89" s="250" t="s">
        <v>298</v>
      </c>
      <c r="K89" s="250" t="s">
        <v>886</v>
      </c>
      <c r="L89" s="250" t="s">
        <v>34</v>
      </c>
      <c r="M89" s="437">
        <v>1508430</v>
      </c>
    </row>
    <row r="90" spans="1:13">
      <c r="A90" s="250" t="s">
        <v>2743</v>
      </c>
      <c r="B90" s="250" t="s">
        <v>1313</v>
      </c>
      <c r="C90" s="250" t="s">
        <v>920</v>
      </c>
      <c r="D90" s="161">
        <v>2002</v>
      </c>
      <c r="E90" s="250" t="s">
        <v>1189</v>
      </c>
      <c r="F90" s="250" t="s">
        <v>298</v>
      </c>
      <c r="G90" s="250" t="s">
        <v>298</v>
      </c>
      <c r="H90" s="250" t="s">
        <v>41</v>
      </c>
      <c r="I90" s="250" t="s">
        <v>324</v>
      </c>
      <c r="J90" s="250" t="s">
        <v>298</v>
      </c>
      <c r="K90" s="250" t="s">
        <v>886</v>
      </c>
      <c r="L90" s="250" t="s">
        <v>32</v>
      </c>
      <c r="M90" s="437">
        <v>1538460</v>
      </c>
    </row>
    <row r="91" spans="1:13">
      <c r="A91" s="250" t="s">
        <v>2753</v>
      </c>
      <c r="B91" s="250" t="s">
        <v>1313</v>
      </c>
      <c r="C91" s="250" t="s">
        <v>920</v>
      </c>
      <c r="D91" s="161">
        <v>2002</v>
      </c>
      <c r="E91" s="250" t="s">
        <v>1189</v>
      </c>
      <c r="F91" s="250" t="s">
        <v>298</v>
      </c>
      <c r="G91" s="250" t="s">
        <v>298</v>
      </c>
      <c r="H91" s="250" t="s">
        <v>41</v>
      </c>
      <c r="I91" s="250" t="s">
        <v>42</v>
      </c>
      <c r="J91" s="250" t="s">
        <v>298</v>
      </c>
      <c r="K91" s="250" t="s">
        <v>886</v>
      </c>
      <c r="L91" s="250" t="s">
        <v>32</v>
      </c>
      <c r="M91" s="437">
        <v>1538460</v>
      </c>
    </row>
    <row r="92" spans="1:13">
      <c r="A92" s="250" t="s">
        <v>2763</v>
      </c>
      <c r="B92" s="250" t="s">
        <v>1313</v>
      </c>
      <c r="C92" s="250" t="s">
        <v>920</v>
      </c>
      <c r="D92" s="161">
        <v>2002</v>
      </c>
      <c r="E92" s="250" t="s">
        <v>1189</v>
      </c>
      <c r="F92" s="250" t="s">
        <v>298</v>
      </c>
      <c r="G92" s="250" t="s">
        <v>298</v>
      </c>
      <c r="H92" s="250" t="s">
        <v>41</v>
      </c>
      <c r="I92" s="250" t="s">
        <v>219</v>
      </c>
      <c r="J92" s="250" t="s">
        <v>298</v>
      </c>
      <c r="K92" s="250" t="s">
        <v>886</v>
      </c>
      <c r="L92" s="250" t="s">
        <v>32</v>
      </c>
      <c r="M92" s="437">
        <v>1538460</v>
      </c>
    </row>
    <row r="93" spans="1:13">
      <c r="A93" s="250" t="s">
        <v>2773</v>
      </c>
      <c r="B93" s="250" t="s">
        <v>1313</v>
      </c>
      <c r="C93" s="250" t="s">
        <v>920</v>
      </c>
      <c r="D93" s="161">
        <v>2002</v>
      </c>
      <c r="E93" s="250" t="s">
        <v>1189</v>
      </c>
      <c r="F93" s="250" t="s">
        <v>298</v>
      </c>
      <c r="G93" s="250" t="s">
        <v>298</v>
      </c>
      <c r="H93" s="250" t="s">
        <v>41</v>
      </c>
      <c r="I93" s="250" t="s">
        <v>44</v>
      </c>
      <c r="J93" s="250" t="s">
        <v>298</v>
      </c>
      <c r="K93" s="250" t="s">
        <v>886</v>
      </c>
      <c r="L93" s="250" t="s">
        <v>32</v>
      </c>
      <c r="M93" s="437">
        <v>1538460</v>
      </c>
    </row>
    <row r="94" spans="1:13">
      <c r="A94" s="250" t="s">
        <v>2875</v>
      </c>
      <c r="B94" s="250" t="s">
        <v>1315</v>
      </c>
      <c r="C94" s="250" t="s">
        <v>920</v>
      </c>
      <c r="D94" s="161">
        <v>2002</v>
      </c>
      <c r="E94" s="250" t="s">
        <v>1189</v>
      </c>
      <c r="F94" s="250" t="s">
        <v>298</v>
      </c>
      <c r="G94" s="250" t="s">
        <v>298</v>
      </c>
      <c r="H94" s="250" t="s">
        <v>41</v>
      </c>
      <c r="I94" s="250" t="s">
        <v>425</v>
      </c>
      <c r="J94" s="250" t="s">
        <v>298</v>
      </c>
      <c r="K94" s="250" t="s">
        <v>886</v>
      </c>
      <c r="L94" s="250" t="s">
        <v>940</v>
      </c>
      <c r="M94" s="437">
        <v>1566180</v>
      </c>
    </row>
    <row r="95" spans="1:13">
      <c r="A95" s="250" t="s">
        <v>2880</v>
      </c>
      <c r="B95" s="250" t="s">
        <v>1320</v>
      </c>
      <c r="C95" s="250" t="s">
        <v>920</v>
      </c>
      <c r="D95" s="161">
        <v>2002</v>
      </c>
      <c r="E95" s="250" t="s">
        <v>1189</v>
      </c>
      <c r="F95" s="250" t="s">
        <v>298</v>
      </c>
      <c r="G95" s="250" t="s">
        <v>298</v>
      </c>
      <c r="H95" s="250" t="s">
        <v>41</v>
      </c>
      <c r="I95" s="250" t="s">
        <v>425</v>
      </c>
      <c r="J95" s="250" t="s">
        <v>298</v>
      </c>
      <c r="K95" s="250" t="s">
        <v>887</v>
      </c>
      <c r="L95" s="250" t="s">
        <v>941</v>
      </c>
      <c r="M95" s="437">
        <v>1575420</v>
      </c>
    </row>
    <row r="96" spans="1:13">
      <c r="A96" s="250" t="s">
        <v>2865</v>
      </c>
      <c r="B96" s="250" t="s">
        <v>1315</v>
      </c>
      <c r="C96" s="250" t="s">
        <v>920</v>
      </c>
      <c r="D96" s="161">
        <v>2002</v>
      </c>
      <c r="E96" s="250" t="s">
        <v>1189</v>
      </c>
      <c r="F96" s="250" t="s">
        <v>298</v>
      </c>
      <c r="G96" s="250" t="s">
        <v>298</v>
      </c>
      <c r="H96" s="250" t="s">
        <v>41</v>
      </c>
      <c r="I96" s="250" t="s">
        <v>424</v>
      </c>
      <c r="J96" s="250" t="s">
        <v>298</v>
      </c>
      <c r="K96" s="250" t="s">
        <v>886</v>
      </c>
      <c r="L96" s="250" t="s">
        <v>940</v>
      </c>
      <c r="M96" s="437">
        <v>1644720</v>
      </c>
    </row>
    <row r="97" spans="1:13">
      <c r="A97" s="250" t="s">
        <v>2870</v>
      </c>
      <c r="B97" s="250" t="s">
        <v>1320</v>
      </c>
      <c r="C97" s="250" t="s">
        <v>920</v>
      </c>
      <c r="D97" s="161">
        <v>2002</v>
      </c>
      <c r="E97" s="250" t="s">
        <v>1189</v>
      </c>
      <c r="F97" s="250" t="s">
        <v>298</v>
      </c>
      <c r="G97" s="250" t="s">
        <v>298</v>
      </c>
      <c r="H97" s="250" t="s">
        <v>41</v>
      </c>
      <c r="I97" s="250" t="s">
        <v>424</v>
      </c>
      <c r="J97" s="250" t="s">
        <v>298</v>
      </c>
      <c r="K97" s="250" t="s">
        <v>887</v>
      </c>
      <c r="L97" s="250" t="s">
        <v>941</v>
      </c>
      <c r="M97" s="437">
        <v>1651650</v>
      </c>
    </row>
    <row r="98" spans="1:13">
      <c r="A98" s="250" t="s">
        <v>2837</v>
      </c>
      <c r="B98" s="250" t="s">
        <v>1317</v>
      </c>
      <c r="C98" s="250" t="s">
        <v>920</v>
      </c>
      <c r="D98" s="161">
        <v>2002</v>
      </c>
      <c r="E98" s="250" t="s">
        <v>1189</v>
      </c>
      <c r="F98" s="250" t="s">
        <v>298</v>
      </c>
      <c r="G98" s="250" t="s">
        <v>298</v>
      </c>
      <c r="H98" s="250" t="s">
        <v>41</v>
      </c>
      <c r="I98" s="250" t="s">
        <v>421</v>
      </c>
      <c r="J98" s="250" t="s">
        <v>298</v>
      </c>
      <c r="K98" s="250" t="s">
        <v>886</v>
      </c>
      <c r="L98" s="250" t="s">
        <v>218</v>
      </c>
      <c r="M98" s="437">
        <v>1653960</v>
      </c>
    </row>
    <row r="99" spans="1:13">
      <c r="A99" s="250" t="s">
        <v>2808</v>
      </c>
      <c r="B99" s="250" t="s">
        <v>1318</v>
      </c>
      <c r="C99" s="250" t="s">
        <v>920</v>
      </c>
      <c r="D99" s="161">
        <v>2002</v>
      </c>
      <c r="E99" s="250" t="s">
        <v>1189</v>
      </c>
      <c r="F99" s="250" t="s">
        <v>298</v>
      </c>
      <c r="G99" s="250" t="s">
        <v>298</v>
      </c>
      <c r="H99" s="250" t="s">
        <v>41</v>
      </c>
      <c r="I99" s="250" t="s">
        <v>48</v>
      </c>
      <c r="J99" s="250" t="s">
        <v>298</v>
      </c>
      <c r="K99" s="250" t="s">
        <v>887</v>
      </c>
      <c r="L99" s="250" t="s">
        <v>218</v>
      </c>
      <c r="M99" s="437">
        <v>1654800</v>
      </c>
    </row>
    <row r="100" spans="1:13">
      <c r="A100" s="250" t="s">
        <v>2818</v>
      </c>
      <c r="B100" s="250" t="s">
        <v>1318</v>
      </c>
      <c r="C100" s="250" t="s">
        <v>920</v>
      </c>
      <c r="D100" s="161">
        <v>2002</v>
      </c>
      <c r="E100" s="250" t="s">
        <v>1189</v>
      </c>
      <c r="F100" s="250" t="s">
        <v>298</v>
      </c>
      <c r="G100" s="250" t="s">
        <v>298</v>
      </c>
      <c r="H100" s="250" t="s">
        <v>41</v>
      </c>
      <c r="I100" s="250" t="s">
        <v>50</v>
      </c>
      <c r="J100" s="250" t="s">
        <v>298</v>
      </c>
      <c r="K100" s="250" t="s">
        <v>887</v>
      </c>
      <c r="L100" s="250" t="s">
        <v>218</v>
      </c>
      <c r="M100" s="437">
        <v>1654800</v>
      </c>
    </row>
    <row r="101" spans="1:13">
      <c r="A101" s="250" t="s">
        <v>2801</v>
      </c>
      <c r="B101" s="250" t="s">
        <v>1311</v>
      </c>
      <c r="C101" s="250" t="s">
        <v>920</v>
      </c>
      <c r="D101" s="161">
        <v>2002</v>
      </c>
      <c r="E101" s="250" t="s">
        <v>1189</v>
      </c>
      <c r="F101" s="250" t="s">
        <v>298</v>
      </c>
      <c r="G101" s="250" t="s">
        <v>298</v>
      </c>
      <c r="H101" s="250" t="s">
        <v>41</v>
      </c>
      <c r="I101" s="250" t="s">
        <v>48</v>
      </c>
      <c r="J101" s="250" t="s">
        <v>298</v>
      </c>
      <c r="K101" s="250" t="s">
        <v>886</v>
      </c>
      <c r="L101" s="250" t="s">
        <v>34</v>
      </c>
      <c r="M101" s="437">
        <v>1677060</v>
      </c>
    </row>
    <row r="102" spans="1:13">
      <c r="A102" s="250" t="s">
        <v>2811</v>
      </c>
      <c r="B102" s="250" t="s">
        <v>1311</v>
      </c>
      <c r="C102" s="250" t="s">
        <v>920</v>
      </c>
      <c r="D102" s="161">
        <v>2002</v>
      </c>
      <c r="E102" s="250" t="s">
        <v>1189</v>
      </c>
      <c r="F102" s="250" t="s">
        <v>298</v>
      </c>
      <c r="G102" s="250" t="s">
        <v>298</v>
      </c>
      <c r="H102" s="250" t="s">
        <v>41</v>
      </c>
      <c r="I102" s="250" t="s">
        <v>50</v>
      </c>
      <c r="J102" s="250" t="s">
        <v>298</v>
      </c>
      <c r="K102" s="250" t="s">
        <v>886</v>
      </c>
      <c r="L102" s="250" t="s">
        <v>34</v>
      </c>
      <c r="M102" s="437">
        <v>1677060</v>
      </c>
    </row>
    <row r="103" spans="1:13">
      <c r="A103" s="250" t="s">
        <v>2782</v>
      </c>
      <c r="B103" s="250" t="s">
        <v>1312</v>
      </c>
      <c r="C103" s="250" t="s">
        <v>920</v>
      </c>
      <c r="D103" s="161">
        <v>2002</v>
      </c>
      <c r="E103" s="250" t="s">
        <v>1189</v>
      </c>
      <c r="F103" s="250" t="s">
        <v>298</v>
      </c>
      <c r="G103" s="250" t="s">
        <v>298</v>
      </c>
      <c r="H103" s="250" t="s">
        <v>41</v>
      </c>
      <c r="I103" s="250" t="s">
        <v>46</v>
      </c>
      <c r="J103" s="250" t="s">
        <v>298</v>
      </c>
      <c r="K103" s="250" t="s">
        <v>887</v>
      </c>
      <c r="L103" s="250" t="s">
        <v>34</v>
      </c>
      <c r="M103" s="437">
        <v>1711500</v>
      </c>
    </row>
    <row r="104" spans="1:13">
      <c r="A104" s="250" t="s">
        <v>2856</v>
      </c>
      <c r="B104" s="250" t="s">
        <v>1316</v>
      </c>
      <c r="C104" s="250" t="s">
        <v>920</v>
      </c>
      <c r="D104" s="161">
        <v>2002</v>
      </c>
      <c r="E104" s="250" t="s">
        <v>1189</v>
      </c>
      <c r="F104" s="250" t="s">
        <v>298</v>
      </c>
      <c r="G104" s="250" t="s">
        <v>298</v>
      </c>
      <c r="H104" s="250" t="s">
        <v>41</v>
      </c>
      <c r="I104" s="250" t="s">
        <v>423</v>
      </c>
      <c r="J104" s="250" t="s">
        <v>298</v>
      </c>
      <c r="K104" s="250" t="s">
        <v>887</v>
      </c>
      <c r="L104" s="250" t="s">
        <v>940</v>
      </c>
      <c r="M104" s="437">
        <v>1723260</v>
      </c>
    </row>
    <row r="105" spans="1:13">
      <c r="A105" s="250" t="s">
        <v>2879</v>
      </c>
      <c r="B105" s="250" t="s">
        <v>1319</v>
      </c>
      <c r="C105" s="250" t="s">
        <v>920</v>
      </c>
      <c r="D105" s="161">
        <v>2002</v>
      </c>
      <c r="E105" s="250" t="s">
        <v>1189</v>
      </c>
      <c r="F105" s="250" t="s">
        <v>298</v>
      </c>
      <c r="G105" s="250" t="s">
        <v>298</v>
      </c>
      <c r="H105" s="250" t="s">
        <v>41</v>
      </c>
      <c r="I105" s="250" t="s">
        <v>425</v>
      </c>
      <c r="J105" s="250" t="s">
        <v>298</v>
      </c>
      <c r="K105" s="250" t="s">
        <v>886</v>
      </c>
      <c r="L105" s="250" t="s">
        <v>941</v>
      </c>
      <c r="M105" s="437">
        <v>1787940</v>
      </c>
    </row>
    <row r="106" spans="1:13">
      <c r="A106" s="250" t="s">
        <v>2742</v>
      </c>
      <c r="B106" s="250" t="s">
        <v>1312</v>
      </c>
      <c r="C106" s="250" t="s">
        <v>920</v>
      </c>
      <c r="D106" s="161">
        <v>2002</v>
      </c>
      <c r="E106" s="250" t="s">
        <v>1189</v>
      </c>
      <c r="F106" s="250" t="s">
        <v>298</v>
      </c>
      <c r="G106" s="250" t="s">
        <v>298</v>
      </c>
      <c r="H106" s="250" t="s">
        <v>41</v>
      </c>
      <c r="I106" s="250" t="s">
        <v>324</v>
      </c>
      <c r="J106" s="250" t="s">
        <v>298</v>
      </c>
      <c r="K106" s="250" t="s">
        <v>887</v>
      </c>
      <c r="L106" s="250" t="s">
        <v>34</v>
      </c>
      <c r="M106" s="437">
        <v>1845900</v>
      </c>
    </row>
    <row r="107" spans="1:13">
      <c r="A107" s="250" t="s">
        <v>2752</v>
      </c>
      <c r="B107" s="250" t="s">
        <v>1312</v>
      </c>
      <c r="C107" s="250" t="s">
        <v>920</v>
      </c>
      <c r="D107" s="161">
        <v>2002</v>
      </c>
      <c r="E107" s="250" t="s">
        <v>1189</v>
      </c>
      <c r="F107" s="250" t="s">
        <v>298</v>
      </c>
      <c r="G107" s="250" t="s">
        <v>298</v>
      </c>
      <c r="H107" s="250" t="s">
        <v>41</v>
      </c>
      <c r="I107" s="250" t="s">
        <v>42</v>
      </c>
      <c r="J107" s="250" t="s">
        <v>298</v>
      </c>
      <c r="K107" s="250" t="s">
        <v>887</v>
      </c>
      <c r="L107" s="250" t="s">
        <v>34</v>
      </c>
      <c r="M107" s="437">
        <v>1845900</v>
      </c>
    </row>
    <row r="108" spans="1:13">
      <c r="A108" s="250" t="s">
        <v>2762</v>
      </c>
      <c r="B108" s="250" t="s">
        <v>1312</v>
      </c>
      <c r="C108" s="250" t="s">
        <v>920</v>
      </c>
      <c r="D108" s="161">
        <v>2002</v>
      </c>
      <c r="E108" s="250" t="s">
        <v>1189</v>
      </c>
      <c r="F108" s="250" t="s">
        <v>298</v>
      </c>
      <c r="G108" s="250" t="s">
        <v>298</v>
      </c>
      <c r="H108" s="250" t="s">
        <v>41</v>
      </c>
      <c r="I108" s="250" t="s">
        <v>219</v>
      </c>
      <c r="J108" s="250" t="s">
        <v>298</v>
      </c>
      <c r="K108" s="250" t="s">
        <v>887</v>
      </c>
      <c r="L108" s="250" t="s">
        <v>34</v>
      </c>
      <c r="M108" s="437">
        <v>1845900</v>
      </c>
    </row>
    <row r="109" spans="1:13">
      <c r="A109" s="250" t="s">
        <v>2772</v>
      </c>
      <c r="B109" s="250" t="s">
        <v>1312</v>
      </c>
      <c r="C109" s="250" t="s">
        <v>920</v>
      </c>
      <c r="D109" s="161">
        <v>2002</v>
      </c>
      <c r="E109" s="250" t="s">
        <v>1189</v>
      </c>
      <c r="F109" s="250" t="s">
        <v>298</v>
      </c>
      <c r="G109" s="250" t="s">
        <v>298</v>
      </c>
      <c r="H109" s="250" t="s">
        <v>41</v>
      </c>
      <c r="I109" s="250" t="s">
        <v>44</v>
      </c>
      <c r="J109" s="250" t="s">
        <v>298</v>
      </c>
      <c r="K109" s="250" t="s">
        <v>887</v>
      </c>
      <c r="L109" s="250" t="s">
        <v>34</v>
      </c>
      <c r="M109" s="437">
        <v>1845900</v>
      </c>
    </row>
    <row r="110" spans="1:13">
      <c r="A110" s="250" t="s">
        <v>2846</v>
      </c>
      <c r="B110" s="250" t="s">
        <v>1316</v>
      </c>
      <c r="C110" s="250" t="s">
        <v>920</v>
      </c>
      <c r="D110" s="161">
        <v>2002</v>
      </c>
      <c r="E110" s="250" t="s">
        <v>1189</v>
      </c>
      <c r="F110" s="250" t="s">
        <v>298</v>
      </c>
      <c r="G110" s="250" t="s">
        <v>298</v>
      </c>
      <c r="H110" s="250" t="s">
        <v>41</v>
      </c>
      <c r="I110" s="250" t="s">
        <v>422</v>
      </c>
      <c r="J110" s="250" t="s">
        <v>298</v>
      </c>
      <c r="K110" s="250" t="s">
        <v>887</v>
      </c>
      <c r="L110" s="250" t="s">
        <v>940</v>
      </c>
      <c r="M110" s="437">
        <v>1859550</v>
      </c>
    </row>
    <row r="111" spans="1:13">
      <c r="A111" s="250" t="s">
        <v>2827</v>
      </c>
      <c r="B111" s="250" t="s">
        <v>1317</v>
      </c>
      <c r="C111" s="250" t="s">
        <v>920</v>
      </c>
      <c r="D111" s="161">
        <v>2002</v>
      </c>
      <c r="E111" s="250" t="s">
        <v>1189</v>
      </c>
      <c r="F111" s="250" t="s">
        <v>298</v>
      </c>
      <c r="G111" s="250" t="s">
        <v>298</v>
      </c>
      <c r="H111" s="250" t="s">
        <v>41</v>
      </c>
      <c r="I111" s="250" t="s">
        <v>223</v>
      </c>
      <c r="J111" s="250" t="s">
        <v>298</v>
      </c>
      <c r="K111" s="250" t="s">
        <v>886</v>
      </c>
      <c r="L111" s="250" t="s">
        <v>218</v>
      </c>
      <c r="M111" s="437">
        <v>1861860</v>
      </c>
    </row>
    <row r="112" spans="1:13">
      <c r="A112" s="250" t="s">
        <v>2798</v>
      </c>
      <c r="B112" s="250" t="s">
        <v>1318</v>
      </c>
      <c r="C112" s="250" t="s">
        <v>920</v>
      </c>
      <c r="D112" s="161">
        <v>2002</v>
      </c>
      <c r="E112" s="250" t="s">
        <v>1189</v>
      </c>
      <c r="F112" s="250" t="s">
        <v>298</v>
      </c>
      <c r="G112" s="250" t="s">
        <v>298</v>
      </c>
      <c r="H112" s="250" t="s">
        <v>41</v>
      </c>
      <c r="I112" s="250" t="s">
        <v>221</v>
      </c>
      <c r="J112" s="250" t="s">
        <v>298</v>
      </c>
      <c r="K112" s="250" t="s">
        <v>887</v>
      </c>
      <c r="L112" s="250" t="s">
        <v>218</v>
      </c>
      <c r="M112" s="437">
        <v>1862700</v>
      </c>
    </row>
    <row r="113" spans="1:13">
      <c r="A113" s="250" t="s">
        <v>2869</v>
      </c>
      <c r="B113" s="250" t="s">
        <v>1319</v>
      </c>
      <c r="C113" s="250" t="s">
        <v>920</v>
      </c>
      <c r="D113" s="161">
        <v>2002</v>
      </c>
      <c r="E113" s="250" t="s">
        <v>1189</v>
      </c>
      <c r="F113" s="250" t="s">
        <v>298</v>
      </c>
      <c r="G113" s="250" t="s">
        <v>298</v>
      </c>
      <c r="H113" s="250" t="s">
        <v>41</v>
      </c>
      <c r="I113" s="250" t="s">
        <v>424</v>
      </c>
      <c r="J113" s="250" t="s">
        <v>298</v>
      </c>
      <c r="K113" s="250" t="s">
        <v>886</v>
      </c>
      <c r="L113" s="250" t="s">
        <v>941</v>
      </c>
      <c r="M113" s="437">
        <v>1878030</v>
      </c>
    </row>
    <row r="114" spans="1:13">
      <c r="A114" s="250" t="s">
        <v>2791</v>
      </c>
      <c r="B114" s="250" t="s">
        <v>1311</v>
      </c>
      <c r="C114" s="250" t="s">
        <v>920</v>
      </c>
      <c r="D114" s="161">
        <v>2002</v>
      </c>
      <c r="E114" s="250" t="s">
        <v>1189</v>
      </c>
      <c r="F114" s="250" t="s">
        <v>298</v>
      </c>
      <c r="G114" s="250" t="s">
        <v>298</v>
      </c>
      <c r="H114" s="250" t="s">
        <v>41</v>
      </c>
      <c r="I114" s="250" t="s">
        <v>221</v>
      </c>
      <c r="J114" s="250" t="s">
        <v>298</v>
      </c>
      <c r="K114" s="250" t="s">
        <v>886</v>
      </c>
      <c r="L114" s="250" t="s">
        <v>34</v>
      </c>
      <c r="M114" s="437">
        <v>1884960</v>
      </c>
    </row>
    <row r="115" spans="1:13">
      <c r="A115" s="250" t="s">
        <v>2855</v>
      </c>
      <c r="B115" s="250" t="s">
        <v>1315</v>
      </c>
      <c r="C115" s="250" t="s">
        <v>920</v>
      </c>
      <c r="D115" s="161">
        <v>2002</v>
      </c>
      <c r="E115" s="250" t="s">
        <v>1189</v>
      </c>
      <c r="F115" s="250" t="s">
        <v>298</v>
      </c>
      <c r="G115" s="250" t="s">
        <v>298</v>
      </c>
      <c r="H115" s="250" t="s">
        <v>41</v>
      </c>
      <c r="I115" s="250" t="s">
        <v>423</v>
      </c>
      <c r="J115" s="250" t="s">
        <v>298</v>
      </c>
      <c r="K115" s="250" t="s">
        <v>886</v>
      </c>
      <c r="L115" s="250" t="s">
        <v>940</v>
      </c>
      <c r="M115" s="437">
        <v>1956570</v>
      </c>
    </row>
    <row r="116" spans="1:13">
      <c r="A116" s="250" t="s">
        <v>2860</v>
      </c>
      <c r="B116" s="250" t="s">
        <v>1320</v>
      </c>
      <c r="C116" s="250" t="s">
        <v>920</v>
      </c>
      <c r="D116" s="161">
        <v>2002</v>
      </c>
      <c r="E116" s="250" t="s">
        <v>1189</v>
      </c>
      <c r="F116" s="250" t="s">
        <v>298</v>
      </c>
      <c r="G116" s="250" t="s">
        <v>298</v>
      </c>
      <c r="H116" s="250" t="s">
        <v>41</v>
      </c>
      <c r="I116" s="250" t="s">
        <v>423</v>
      </c>
      <c r="J116" s="250" t="s">
        <v>298</v>
      </c>
      <c r="K116" s="250" t="s">
        <v>887</v>
      </c>
      <c r="L116" s="250" t="s">
        <v>941</v>
      </c>
      <c r="M116" s="437">
        <v>1965810</v>
      </c>
    </row>
    <row r="117" spans="1:13">
      <c r="A117" s="250" t="s">
        <v>2807</v>
      </c>
      <c r="B117" s="250" t="s">
        <v>1317</v>
      </c>
      <c r="C117" s="250" t="s">
        <v>920</v>
      </c>
      <c r="D117" s="161">
        <v>2002</v>
      </c>
      <c r="E117" s="250" t="s">
        <v>1189</v>
      </c>
      <c r="F117" s="250" t="s">
        <v>298</v>
      </c>
      <c r="G117" s="250" t="s">
        <v>298</v>
      </c>
      <c r="H117" s="250" t="s">
        <v>41</v>
      </c>
      <c r="I117" s="250" t="s">
        <v>48</v>
      </c>
      <c r="J117" s="250" t="s">
        <v>298</v>
      </c>
      <c r="K117" s="250" t="s">
        <v>886</v>
      </c>
      <c r="L117" s="250" t="s">
        <v>218</v>
      </c>
      <c r="M117" s="437">
        <v>2067450</v>
      </c>
    </row>
    <row r="118" spans="1:13">
      <c r="A118" s="250" t="s">
        <v>2817</v>
      </c>
      <c r="B118" s="250" t="s">
        <v>1317</v>
      </c>
      <c r="C118" s="250" t="s">
        <v>920</v>
      </c>
      <c r="D118" s="161">
        <v>2002</v>
      </c>
      <c r="E118" s="250" t="s">
        <v>1189</v>
      </c>
      <c r="F118" s="250" t="s">
        <v>298</v>
      </c>
      <c r="G118" s="250" t="s">
        <v>298</v>
      </c>
      <c r="H118" s="250" t="s">
        <v>41</v>
      </c>
      <c r="I118" s="250" t="s">
        <v>50</v>
      </c>
      <c r="J118" s="250" t="s">
        <v>298</v>
      </c>
      <c r="K118" s="250" t="s">
        <v>886</v>
      </c>
      <c r="L118" s="250" t="s">
        <v>218</v>
      </c>
      <c r="M118" s="437">
        <v>2067450</v>
      </c>
    </row>
    <row r="119" spans="1:13">
      <c r="A119" s="250" t="s">
        <v>2788</v>
      </c>
      <c r="B119" s="250" t="s">
        <v>1318</v>
      </c>
      <c r="C119" s="250" t="s">
        <v>920</v>
      </c>
      <c r="D119" s="161">
        <v>2002</v>
      </c>
      <c r="E119" s="250" t="s">
        <v>1189</v>
      </c>
      <c r="F119" s="250" t="s">
        <v>298</v>
      </c>
      <c r="G119" s="250" t="s">
        <v>298</v>
      </c>
      <c r="H119" s="250" t="s">
        <v>41</v>
      </c>
      <c r="I119" s="250" t="s">
        <v>46</v>
      </c>
      <c r="J119" s="250" t="s">
        <v>298</v>
      </c>
      <c r="K119" s="250" t="s">
        <v>887</v>
      </c>
      <c r="L119" s="250" t="s">
        <v>218</v>
      </c>
      <c r="M119" s="437">
        <v>2100000</v>
      </c>
    </row>
    <row r="120" spans="1:13">
      <c r="A120" s="250" t="s">
        <v>2845</v>
      </c>
      <c r="B120" s="250" t="s">
        <v>1315</v>
      </c>
      <c r="C120" s="250" t="s">
        <v>920</v>
      </c>
      <c r="D120" s="161">
        <v>2002</v>
      </c>
      <c r="E120" s="250" t="s">
        <v>1189</v>
      </c>
      <c r="F120" s="250" t="s">
        <v>298</v>
      </c>
      <c r="G120" s="250" t="s">
        <v>298</v>
      </c>
      <c r="H120" s="250" t="s">
        <v>41</v>
      </c>
      <c r="I120" s="250" t="s">
        <v>422</v>
      </c>
      <c r="J120" s="250" t="s">
        <v>298</v>
      </c>
      <c r="K120" s="250" t="s">
        <v>886</v>
      </c>
      <c r="L120" s="250" t="s">
        <v>940</v>
      </c>
      <c r="M120" s="437">
        <v>2113650</v>
      </c>
    </row>
    <row r="121" spans="1:13">
      <c r="A121" s="250" t="s">
        <v>2850</v>
      </c>
      <c r="B121" s="250" t="s">
        <v>1320</v>
      </c>
      <c r="C121" s="250" t="s">
        <v>920</v>
      </c>
      <c r="D121" s="161">
        <v>2002</v>
      </c>
      <c r="E121" s="250" t="s">
        <v>1189</v>
      </c>
      <c r="F121" s="250" t="s">
        <v>298</v>
      </c>
      <c r="G121" s="250" t="s">
        <v>298</v>
      </c>
      <c r="H121" s="250" t="s">
        <v>41</v>
      </c>
      <c r="I121" s="250" t="s">
        <v>422</v>
      </c>
      <c r="J121" s="250" t="s">
        <v>298</v>
      </c>
      <c r="K121" s="250" t="s">
        <v>887</v>
      </c>
      <c r="L121" s="250" t="s">
        <v>941</v>
      </c>
      <c r="M121" s="437">
        <v>2125200</v>
      </c>
    </row>
    <row r="122" spans="1:13">
      <c r="A122" s="250" t="s">
        <v>2781</v>
      </c>
      <c r="B122" s="250" t="s">
        <v>1311</v>
      </c>
      <c r="C122" s="250" t="s">
        <v>920</v>
      </c>
      <c r="D122" s="161">
        <v>2002</v>
      </c>
      <c r="E122" s="250" t="s">
        <v>1189</v>
      </c>
      <c r="F122" s="250" t="s">
        <v>298</v>
      </c>
      <c r="G122" s="250" t="s">
        <v>298</v>
      </c>
      <c r="H122" s="250" t="s">
        <v>41</v>
      </c>
      <c r="I122" s="250" t="s">
        <v>46</v>
      </c>
      <c r="J122" s="250" t="s">
        <v>298</v>
      </c>
      <c r="K122" s="250" t="s">
        <v>886</v>
      </c>
      <c r="L122" s="250" t="s">
        <v>34</v>
      </c>
      <c r="M122" s="437">
        <v>2136750</v>
      </c>
    </row>
    <row r="123" spans="1:13">
      <c r="A123" s="250" t="s">
        <v>2836</v>
      </c>
      <c r="B123" s="250" t="s">
        <v>1316</v>
      </c>
      <c r="C123" s="250" t="s">
        <v>920</v>
      </c>
      <c r="D123" s="161">
        <v>2002</v>
      </c>
      <c r="E123" s="250" t="s">
        <v>1189</v>
      </c>
      <c r="F123" s="250" t="s">
        <v>298</v>
      </c>
      <c r="G123" s="250" t="s">
        <v>298</v>
      </c>
      <c r="H123" s="250" t="s">
        <v>41</v>
      </c>
      <c r="I123" s="250" t="s">
        <v>421</v>
      </c>
      <c r="J123" s="250" t="s">
        <v>298</v>
      </c>
      <c r="K123" s="250" t="s">
        <v>887</v>
      </c>
      <c r="L123" s="250" t="s">
        <v>940</v>
      </c>
      <c r="M123" s="437">
        <v>2203740</v>
      </c>
    </row>
    <row r="124" spans="1:13">
      <c r="A124" s="250" t="s">
        <v>2859</v>
      </c>
      <c r="B124" s="250" t="s">
        <v>1319</v>
      </c>
      <c r="C124" s="250" t="s">
        <v>920</v>
      </c>
      <c r="D124" s="161">
        <v>2002</v>
      </c>
      <c r="E124" s="250" t="s">
        <v>1189</v>
      </c>
      <c r="F124" s="250" t="s">
        <v>298</v>
      </c>
      <c r="G124" s="250" t="s">
        <v>298</v>
      </c>
      <c r="H124" s="250" t="s">
        <v>41</v>
      </c>
      <c r="I124" s="250" t="s">
        <v>423</v>
      </c>
      <c r="J124" s="250" t="s">
        <v>298</v>
      </c>
      <c r="K124" s="250" t="s">
        <v>886</v>
      </c>
      <c r="L124" s="250" t="s">
        <v>941</v>
      </c>
      <c r="M124" s="437">
        <v>2236080</v>
      </c>
    </row>
    <row r="125" spans="1:13">
      <c r="A125" s="250" t="s">
        <v>2826</v>
      </c>
      <c r="B125" s="250" t="s">
        <v>1316</v>
      </c>
      <c r="C125" s="250" t="s">
        <v>920</v>
      </c>
      <c r="D125" s="161">
        <v>2002</v>
      </c>
      <c r="E125" s="250" t="s">
        <v>1189</v>
      </c>
      <c r="F125" s="250" t="s">
        <v>298</v>
      </c>
      <c r="G125" s="250" t="s">
        <v>298</v>
      </c>
      <c r="H125" s="250" t="s">
        <v>41</v>
      </c>
      <c r="I125" s="250" t="s">
        <v>223</v>
      </c>
      <c r="J125" s="250" t="s">
        <v>298</v>
      </c>
      <c r="K125" s="250" t="s">
        <v>887</v>
      </c>
      <c r="L125" s="250" t="s">
        <v>940</v>
      </c>
      <c r="M125" s="437">
        <v>2247000</v>
      </c>
    </row>
    <row r="126" spans="1:13">
      <c r="A126" s="250" t="s">
        <v>2748</v>
      </c>
      <c r="B126" s="250" t="s">
        <v>1318</v>
      </c>
      <c r="C126" s="250" t="s">
        <v>920</v>
      </c>
      <c r="D126" s="161">
        <v>2002</v>
      </c>
      <c r="E126" s="250" t="s">
        <v>1189</v>
      </c>
      <c r="F126" s="250" t="s">
        <v>298</v>
      </c>
      <c r="G126" s="250" t="s">
        <v>298</v>
      </c>
      <c r="H126" s="250" t="s">
        <v>41</v>
      </c>
      <c r="I126" s="250" t="s">
        <v>324</v>
      </c>
      <c r="J126" s="250" t="s">
        <v>298</v>
      </c>
      <c r="K126" s="250" t="s">
        <v>887</v>
      </c>
      <c r="L126" s="250" t="s">
        <v>218</v>
      </c>
      <c r="M126" s="437">
        <v>2268000</v>
      </c>
    </row>
    <row r="127" spans="1:13">
      <c r="A127" s="250" t="s">
        <v>2758</v>
      </c>
      <c r="B127" s="250" t="s">
        <v>1318</v>
      </c>
      <c r="C127" s="250" t="s">
        <v>920</v>
      </c>
      <c r="D127" s="161">
        <v>2002</v>
      </c>
      <c r="E127" s="250" t="s">
        <v>1189</v>
      </c>
      <c r="F127" s="250" t="s">
        <v>298</v>
      </c>
      <c r="G127" s="250" t="s">
        <v>298</v>
      </c>
      <c r="H127" s="250" t="s">
        <v>41</v>
      </c>
      <c r="I127" s="250" t="s">
        <v>42</v>
      </c>
      <c r="J127" s="250" t="s">
        <v>298</v>
      </c>
      <c r="K127" s="250" t="s">
        <v>887</v>
      </c>
      <c r="L127" s="250" t="s">
        <v>218</v>
      </c>
      <c r="M127" s="437">
        <v>2268000</v>
      </c>
    </row>
    <row r="128" spans="1:13">
      <c r="A128" s="250" t="s">
        <v>2768</v>
      </c>
      <c r="B128" s="250" t="s">
        <v>1318</v>
      </c>
      <c r="C128" s="250" t="s">
        <v>920</v>
      </c>
      <c r="D128" s="161">
        <v>2002</v>
      </c>
      <c r="E128" s="250" t="s">
        <v>1189</v>
      </c>
      <c r="F128" s="250" t="s">
        <v>298</v>
      </c>
      <c r="G128" s="250" t="s">
        <v>298</v>
      </c>
      <c r="H128" s="250" t="s">
        <v>41</v>
      </c>
      <c r="I128" s="250" t="s">
        <v>219</v>
      </c>
      <c r="J128" s="250" t="s">
        <v>298</v>
      </c>
      <c r="K128" s="250" t="s">
        <v>887</v>
      </c>
      <c r="L128" s="250" t="s">
        <v>218</v>
      </c>
      <c r="M128" s="437">
        <v>2268000</v>
      </c>
    </row>
    <row r="129" spans="1:13">
      <c r="A129" s="250" t="s">
        <v>2778</v>
      </c>
      <c r="B129" s="250" t="s">
        <v>1318</v>
      </c>
      <c r="C129" s="250" t="s">
        <v>920</v>
      </c>
      <c r="D129" s="161">
        <v>2002</v>
      </c>
      <c r="E129" s="250" t="s">
        <v>1189</v>
      </c>
      <c r="F129" s="250" t="s">
        <v>298</v>
      </c>
      <c r="G129" s="250" t="s">
        <v>298</v>
      </c>
      <c r="H129" s="250" t="s">
        <v>41</v>
      </c>
      <c r="I129" s="250" t="s">
        <v>44</v>
      </c>
      <c r="J129" s="250" t="s">
        <v>298</v>
      </c>
      <c r="K129" s="250" t="s">
        <v>887</v>
      </c>
      <c r="L129" s="250" t="s">
        <v>218</v>
      </c>
      <c r="M129" s="437">
        <v>2268000</v>
      </c>
    </row>
    <row r="130" spans="1:13">
      <c r="A130" s="250" t="s">
        <v>2741</v>
      </c>
      <c r="B130" s="250" t="s">
        <v>1311</v>
      </c>
      <c r="C130" s="250" t="s">
        <v>920</v>
      </c>
      <c r="D130" s="161">
        <v>2002</v>
      </c>
      <c r="E130" s="250" t="s">
        <v>1189</v>
      </c>
      <c r="F130" s="250" t="s">
        <v>298</v>
      </c>
      <c r="G130" s="250" t="s">
        <v>298</v>
      </c>
      <c r="H130" s="250" t="s">
        <v>41</v>
      </c>
      <c r="I130" s="250" t="s">
        <v>324</v>
      </c>
      <c r="J130" s="250" t="s">
        <v>298</v>
      </c>
      <c r="K130" s="250" t="s">
        <v>886</v>
      </c>
      <c r="L130" s="250" t="s">
        <v>34</v>
      </c>
      <c r="M130" s="437">
        <v>2310000</v>
      </c>
    </row>
    <row r="131" spans="1:13">
      <c r="A131" s="250" t="s">
        <v>2751</v>
      </c>
      <c r="B131" s="250" t="s">
        <v>1311</v>
      </c>
      <c r="C131" s="250" t="s">
        <v>920</v>
      </c>
      <c r="D131" s="161">
        <v>2002</v>
      </c>
      <c r="E131" s="250" t="s">
        <v>1189</v>
      </c>
      <c r="F131" s="250" t="s">
        <v>298</v>
      </c>
      <c r="G131" s="250" t="s">
        <v>298</v>
      </c>
      <c r="H131" s="250" t="s">
        <v>41</v>
      </c>
      <c r="I131" s="250" t="s">
        <v>42</v>
      </c>
      <c r="J131" s="250" t="s">
        <v>298</v>
      </c>
      <c r="K131" s="250" t="s">
        <v>886</v>
      </c>
      <c r="L131" s="250" t="s">
        <v>34</v>
      </c>
      <c r="M131" s="437">
        <v>2310000</v>
      </c>
    </row>
    <row r="132" spans="1:13">
      <c r="A132" s="250" t="s">
        <v>2761</v>
      </c>
      <c r="B132" s="250" t="s">
        <v>1311</v>
      </c>
      <c r="C132" s="250" t="s">
        <v>920</v>
      </c>
      <c r="D132" s="161">
        <v>2002</v>
      </c>
      <c r="E132" s="250" t="s">
        <v>1189</v>
      </c>
      <c r="F132" s="250" t="s">
        <v>298</v>
      </c>
      <c r="G132" s="250" t="s">
        <v>298</v>
      </c>
      <c r="H132" s="250" t="s">
        <v>41</v>
      </c>
      <c r="I132" s="250" t="s">
        <v>219</v>
      </c>
      <c r="J132" s="250" t="s">
        <v>298</v>
      </c>
      <c r="K132" s="250" t="s">
        <v>886</v>
      </c>
      <c r="L132" s="250" t="s">
        <v>34</v>
      </c>
      <c r="M132" s="437">
        <v>2310000</v>
      </c>
    </row>
    <row r="133" spans="1:13">
      <c r="A133" s="250" t="s">
        <v>2771</v>
      </c>
      <c r="B133" s="250" t="s">
        <v>1311</v>
      </c>
      <c r="C133" s="250" t="s">
        <v>920</v>
      </c>
      <c r="D133" s="161">
        <v>2002</v>
      </c>
      <c r="E133" s="250" t="s">
        <v>1189</v>
      </c>
      <c r="F133" s="250" t="s">
        <v>298</v>
      </c>
      <c r="G133" s="250" t="s">
        <v>298</v>
      </c>
      <c r="H133" s="250" t="s">
        <v>41</v>
      </c>
      <c r="I133" s="250" t="s">
        <v>44</v>
      </c>
      <c r="J133" s="250" t="s">
        <v>298</v>
      </c>
      <c r="K133" s="250" t="s">
        <v>886</v>
      </c>
      <c r="L133" s="250" t="s">
        <v>34</v>
      </c>
      <c r="M133" s="437">
        <v>2310000</v>
      </c>
    </row>
    <row r="134" spans="1:13">
      <c r="A134" s="250" t="s">
        <v>2797</v>
      </c>
      <c r="B134" s="250" t="s">
        <v>1317</v>
      </c>
      <c r="C134" s="250" t="s">
        <v>920</v>
      </c>
      <c r="D134" s="161">
        <v>2002</v>
      </c>
      <c r="E134" s="250" t="s">
        <v>1189</v>
      </c>
      <c r="F134" s="250" t="s">
        <v>298</v>
      </c>
      <c r="G134" s="250" t="s">
        <v>298</v>
      </c>
      <c r="H134" s="250" t="s">
        <v>41</v>
      </c>
      <c r="I134" s="250" t="s">
        <v>221</v>
      </c>
      <c r="J134" s="250" t="s">
        <v>298</v>
      </c>
      <c r="K134" s="250" t="s">
        <v>886</v>
      </c>
      <c r="L134" s="250" t="s">
        <v>218</v>
      </c>
      <c r="M134" s="437">
        <v>2333100</v>
      </c>
    </row>
    <row r="135" spans="1:13">
      <c r="A135" s="250" t="s">
        <v>2849</v>
      </c>
      <c r="B135" s="250" t="s">
        <v>1319</v>
      </c>
      <c r="C135" s="250" t="s">
        <v>920</v>
      </c>
      <c r="D135" s="161">
        <v>2002</v>
      </c>
      <c r="E135" s="250" t="s">
        <v>1189</v>
      </c>
      <c r="F135" s="250" t="s">
        <v>298</v>
      </c>
      <c r="G135" s="250" t="s">
        <v>298</v>
      </c>
      <c r="H135" s="250" t="s">
        <v>41</v>
      </c>
      <c r="I135" s="250" t="s">
        <v>422</v>
      </c>
      <c r="J135" s="250" t="s">
        <v>298</v>
      </c>
      <c r="K135" s="250" t="s">
        <v>886</v>
      </c>
      <c r="L135" s="250" t="s">
        <v>941</v>
      </c>
      <c r="M135" s="437">
        <v>2425500</v>
      </c>
    </row>
    <row r="136" spans="1:13">
      <c r="A136" s="250" t="s">
        <v>2835</v>
      </c>
      <c r="B136" s="250" t="s">
        <v>1315</v>
      </c>
      <c r="C136" s="250" t="s">
        <v>920</v>
      </c>
      <c r="D136" s="161">
        <v>2002</v>
      </c>
      <c r="E136" s="250" t="s">
        <v>1189</v>
      </c>
      <c r="F136" s="250" t="s">
        <v>298</v>
      </c>
      <c r="G136" s="250" t="s">
        <v>298</v>
      </c>
      <c r="H136" s="250" t="s">
        <v>41</v>
      </c>
      <c r="I136" s="250" t="s">
        <v>421</v>
      </c>
      <c r="J136" s="250" t="s">
        <v>298</v>
      </c>
      <c r="K136" s="250" t="s">
        <v>886</v>
      </c>
      <c r="L136" s="250" t="s">
        <v>940</v>
      </c>
      <c r="M136" s="437">
        <v>2494800</v>
      </c>
    </row>
    <row r="137" spans="1:13">
      <c r="A137" s="250" t="s">
        <v>2806</v>
      </c>
      <c r="B137" s="250" t="s">
        <v>1316</v>
      </c>
      <c r="C137" s="250" t="s">
        <v>920</v>
      </c>
      <c r="D137" s="161">
        <v>2002</v>
      </c>
      <c r="E137" s="250" t="s">
        <v>1189</v>
      </c>
      <c r="F137" s="250" t="s">
        <v>298</v>
      </c>
      <c r="G137" s="250" t="s">
        <v>298</v>
      </c>
      <c r="H137" s="250" t="s">
        <v>41</v>
      </c>
      <c r="I137" s="250" t="s">
        <v>48</v>
      </c>
      <c r="J137" s="250" t="s">
        <v>298</v>
      </c>
      <c r="K137" s="250" t="s">
        <v>887</v>
      </c>
      <c r="L137" s="250" t="s">
        <v>940</v>
      </c>
      <c r="M137" s="437">
        <v>2499000</v>
      </c>
    </row>
    <row r="138" spans="1:13">
      <c r="A138" s="250" t="s">
        <v>2816</v>
      </c>
      <c r="B138" s="250" t="s">
        <v>1316</v>
      </c>
      <c r="C138" s="250" t="s">
        <v>920</v>
      </c>
      <c r="D138" s="161">
        <v>2002</v>
      </c>
      <c r="E138" s="250" t="s">
        <v>1189</v>
      </c>
      <c r="F138" s="250" t="s">
        <v>298</v>
      </c>
      <c r="G138" s="250" t="s">
        <v>298</v>
      </c>
      <c r="H138" s="250" t="s">
        <v>41</v>
      </c>
      <c r="I138" s="250" t="s">
        <v>50</v>
      </c>
      <c r="J138" s="250" t="s">
        <v>298</v>
      </c>
      <c r="K138" s="250" t="s">
        <v>887</v>
      </c>
      <c r="L138" s="250" t="s">
        <v>940</v>
      </c>
      <c r="M138" s="437">
        <v>2499000</v>
      </c>
    </row>
    <row r="139" spans="1:13">
      <c r="A139" s="250" t="s">
        <v>2840</v>
      </c>
      <c r="B139" s="250" t="s">
        <v>1320</v>
      </c>
      <c r="C139" s="250" t="s">
        <v>920</v>
      </c>
      <c r="D139" s="161">
        <v>2002</v>
      </c>
      <c r="E139" s="250" t="s">
        <v>1189</v>
      </c>
      <c r="F139" s="250" t="s">
        <v>298</v>
      </c>
      <c r="G139" s="250" t="s">
        <v>298</v>
      </c>
      <c r="H139" s="250" t="s">
        <v>41</v>
      </c>
      <c r="I139" s="250" t="s">
        <v>421</v>
      </c>
      <c r="J139" s="250" t="s">
        <v>298</v>
      </c>
      <c r="K139" s="250" t="s">
        <v>887</v>
      </c>
      <c r="L139" s="250" t="s">
        <v>941</v>
      </c>
      <c r="M139" s="437">
        <v>2517900</v>
      </c>
    </row>
    <row r="140" spans="1:13">
      <c r="A140" s="250" t="s">
        <v>2830</v>
      </c>
      <c r="B140" s="250" t="s">
        <v>1320</v>
      </c>
      <c r="C140" s="250" t="s">
        <v>920</v>
      </c>
      <c r="D140" s="161">
        <v>2002</v>
      </c>
      <c r="E140" s="250" t="s">
        <v>1189</v>
      </c>
      <c r="F140" s="250" t="s">
        <v>298</v>
      </c>
      <c r="G140" s="250" t="s">
        <v>298</v>
      </c>
      <c r="H140" s="250" t="s">
        <v>41</v>
      </c>
      <c r="I140" s="250" t="s">
        <v>223</v>
      </c>
      <c r="J140" s="250" t="s">
        <v>298</v>
      </c>
      <c r="K140" s="250" t="s">
        <v>887</v>
      </c>
      <c r="L140" s="250" t="s">
        <v>941</v>
      </c>
      <c r="M140" s="437">
        <v>2583000</v>
      </c>
    </row>
    <row r="141" spans="1:13">
      <c r="A141" s="250" t="s">
        <v>2787</v>
      </c>
      <c r="B141" s="250" t="s">
        <v>1317</v>
      </c>
      <c r="C141" s="250" t="s">
        <v>920</v>
      </c>
      <c r="D141" s="161">
        <v>2002</v>
      </c>
      <c r="E141" s="250" t="s">
        <v>1189</v>
      </c>
      <c r="F141" s="250" t="s">
        <v>298</v>
      </c>
      <c r="G141" s="250" t="s">
        <v>298</v>
      </c>
      <c r="H141" s="250" t="s">
        <v>41</v>
      </c>
      <c r="I141" s="250" t="s">
        <v>46</v>
      </c>
      <c r="J141" s="250" t="s">
        <v>298</v>
      </c>
      <c r="K141" s="250" t="s">
        <v>886</v>
      </c>
      <c r="L141" s="250" t="s">
        <v>218</v>
      </c>
      <c r="M141" s="437">
        <v>2633400</v>
      </c>
    </row>
    <row r="142" spans="1:13">
      <c r="A142" s="250" t="s">
        <v>2796</v>
      </c>
      <c r="B142" s="250" t="s">
        <v>1316</v>
      </c>
      <c r="C142" s="250" t="s">
        <v>920</v>
      </c>
      <c r="D142" s="161">
        <v>2002</v>
      </c>
      <c r="E142" s="250" t="s">
        <v>1189</v>
      </c>
      <c r="F142" s="250" t="s">
        <v>298</v>
      </c>
      <c r="G142" s="250" t="s">
        <v>298</v>
      </c>
      <c r="H142" s="250" t="s">
        <v>41</v>
      </c>
      <c r="I142" s="250" t="s">
        <v>221</v>
      </c>
      <c r="J142" s="250" t="s">
        <v>298</v>
      </c>
      <c r="K142" s="250" t="s">
        <v>887</v>
      </c>
      <c r="L142" s="250" t="s">
        <v>940</v>
      </c>
      <c r="M142" s="437">
        <v>2814000</v>
      </c>
    </row>
    <row r="143" spans="1:13">
      <c r="A143" s="250" t="s">
        <v>2825</v>
      </c>
      <c r="B143" s="250" t="s">
        <v>1315</v>
      </c>
      <c r="C143" s="250" t="s">
        <v>920</v>
      </c>
      <c r="D143" s="161">
        <v>2002</v>
      </c>
      <c r="E143" s="250" t="s">
        <v>1189</v>
      </c>
      <c r="F143" s="250" t="s">
        <v>298</v>
      </c>
      <c r="G143" s="250" t="s">
        <v>298</v>
      </c>
      <c r="H143" s="250" t="s">
        <v>41</v>
      </c>
      <c r="I143" s="250" t="s">
        <v>223</v>
      </c>
      <c r="J143" s="250" t="s">
        <v>298</v>
      </c>
      <c r="K143" s="250" t="s">
        <v>886</v>
      </c>
      <c r="L143" s="250" t="s">
        <v>940</v>
      </c>
      <c r="M143" s="437">
        <v>2818200</v>
      </c>
    </row>
    <row r="144" spans="1:13">
      <c r="A144" s="250" t="s">
        <v>2747</v>
      </c>
      <c r="B144" s="250" t="s">
        <v>1317</v>
      </c>
      <c r="C144" s="250" t="s">
        <v>920</v>
      </c>
      <c r="D144" s="161">
        <v>2002</v>
      </c>
      <c r="E144" s="250" t="s">
        <v>1189</v>
      </c>
      <c r="F144" s="250" t="s">
        <v>298</v>
      </c>
      <c r="G144" s="250" t="s">
        <v>298</v>
      </c>
      <c r="H144" s="250" t="s">
        <v>41</v>
      </c>
      <c r="I144" s="250" t="s">
        <v>324</v>
      </c>
      <c r="J144" s="250" t="s">
        <v>298</v>
      </c>
      <c r="K144" s="250" t="s">
        <v>886</v>
      </c>
      <c r="L144" s="250" t="s">
        <v>218</v>
      </c>
      <c r="M144" s="437">
        <v>2841300</v>
      </c>
    </row>
    <row r="145" spans="1:13">
      <c r="A145" s="250" t="s">
        <v>2757</v>
      </c>
      <c r="B145" s="250" t="s">
        <v>1317</v>
      </c>
      <c r="C145" s="250" t="s">
        <v>920</v>
      </c>
      <c r="D145" s="161">
        <v>2002</v>
      </c>
      <c r="E145" s="250" t="s">
        <v>1189</v>
      </c>
      <c r="F145" s="250" t="s">
        <v>298</v>
      </c>
      <c r="G145" s="250" t="s">
        <v>298</v>
      </c>
      <c r="H145" s="250" t="s">
        <v>41</v>
      </c>
      <c r="I145" s="250" t="s">
        <v>42</v>
      </c>
      <c r="J145" s="250" t="s">
        <v>298</v>
      </c>
      <c r="K145" s="250" t="s">
        <v>886</v>
      </c>
      <c r="L145" s="250" t="s">
        <v>218</v>
      </c>
      <c r="M145" s="437">
        <v>2841300</v>
      </c>
    </row>
    <row r="146" spans="1:13">
      <c r="A146" s="250" t="s">
        <v>2767</v>
      </c>
      <c r="B146" s="250" t="s">
        <v>1317</v>
      </c>
      <c r="C146" s="250" t="s">
        <v>920</v>
      </c>
      <c r="D146" s="161">
        <v>2002</v>
      </c>
      <c r="E146" s="250" t="s">
        <v>1189</v>
      </c>
      <c r="F146" s="250" t="s">
        <v>298</v>
      </c>
      <c r="G146" s="250" t="s">
        <v>298</v>
      </c>
      <c r="H146" s="250" t="s">
        <v>41</v>
      </c>
      <c r="I146" s="250" t="s">
        <v>219</v>
      </c>
      <c r="J146" s="250" t="s">
        <v>298</v>
      </c>
      <c r="K146" s="250" t="s">
        <v>886</v>
      </c>
      <c r="L146" s="250" t="s">
        <v>218</v>
      </c>
      <c r="M146" s="437">
        <v>2841300</v>
      </c>
    </row>
    <row r="147" spans="1:13">
      <c r="A147" s="250" t="s">
        <v>2777</v>
      </c>
      <c r="B147" s="250" t="s">
        <v>1317</v>
      </c>
      <c r="C147" s="250" t="s">
        <v>920</v>
      </c>
      <c r="D147" s="161">
        <v>2002</v>
      </c>
      <c r="E147" s="250" t="s">
        <v>1189</v>
      </c>
      <c r="F147" s="250" t="s">
        <v>298</v>
      </c>
      <c r="G147" s="250" t="s">
        <v>298</v>
      </c>
      <c r="H147" s="250" t="s">
        <v>41</v>
      </c>
      <c r="I147" s="250" t="s">
        <v>44</v>
      </c>
      <c r="J147" s="250" t="s">
        <v>298</v>
      </c>
      <c r="K147" s="250" t="s">
        <v>886</v>
      </c>
      <c r="L147" s="250" t="s">
        <v>218</v>
      </c>
      <c r="M147" s="437">
        <v>2841300</v>
      </c>
    </row>
    <row r="148" spans="1:13">
      <c r="A148" s="250" t="s">
        <v>2810</v>
      </c>
      <c r="B148" s="250" t="s">
        <v>1320</v>
      </c>
      <c r="C148" s="250" t="s">
        <v>920</v>
      </c>
      <c r="D148" s="161">
        <v>2002</v>
      </c>
      <c r="E148" s="250" t="s">
        <v>1189</v>
      </c>
      <c r="F148" s="250" t="s">
        <v>298</v>
      </c>
      <c r="G148" s="250" t="s">
        <v>298</v>
      </c>
      <c r="H148" s="250" t="s">
        <v>41</v>
      </c>
      <c r="I148" s="250" t="s">
        <v>48</v>
      </c>
      <c r="J148" s="250" t="s">
        <v>298</v>
      </c>
      <c r="K148" s="250" t="s">
        <v>887</v>
      </c>
      <c r="L148" s="250" t="s">
        <v>941</v>
      </c>
      <c r="M148" s="437">
        <v>2856000</v>
      </c>
    </row>
    <row r="149" spans="1:13">
      <c r="A149" s="250" t="s">
        <v>2820</v>
      </c>
      <c r="B149" s="250" t="s">
        <v>1320</v>
      </c>
      <c r="C149" s="250" t="s">
        <v>920</v>
      </c>
      <c r="D149" s="161">
        <v>2002</v>
      </c>
      <c r="E149" s="250" t="s">
        <v>1189</v>
      </c>
      <c r="F149" s="250" t="s">
        <v>298</v>
      </c>
      <c r="G149" s="250" t="s">
        <v>298</v>
      </c>
      <c r="H149" s="250" t="s">
        <v>41</v>
      </c>
      <c r="I149" s="250" t="s">
        <v>50</v>
      </c>
      <c r="J149" s="250" t="s">
        <v>298</v>
      </c>
      <c r="K149" s="250" t="s">
        <v>887</v>
      </c>
      <c r="L149" s="250" t="s">
        <v>941</v>
      </c>
      <c r="M149" s="437">
        <v>2856000</v>
      </c>
    </row>
    <row r="150" spans="1:13">
      <c r="A150" s="250" t="s">
        <v>2839</v>
      </c>
      <c r="B150" s="250" t="s">
        <v>1319</v>
      </c>
      <c r="C150" s="250" t="s">
        <v>920</v>
      </c>
      <c r="D150" s="161">
        <v>2002</v>
      </c>
      <c r="E150" s="250" t="s">
        <v>1189</v>
      </c>
      <c r="F150" s="250" t="s">
        <v>298</v>
      </c>
      <c r="G150" s="250" t="s">
        <v>298</v>
      </c>
      <c r="H150" s="250" t="s">
        <v>41</v>
      </c>
      <c r="I150" s="250" t="s">
        <v>421</v>
      </c>
      <c r="J150" s="250" t="s">
        <v>298</v>
      </c>
      <c r="K150" s="250" t="s">
        <v>886</v>
      </c>
      <c r="L150" s="250" t="s">
        <v>941</v>
      </c>
      <c r="M150" s="437">
        <v>2864400</v>
      </c>
    </row>
    <row r="151" spans="1:13">
      <c r="A151" s="250" t="s">
        <v>2805</v>
      </c>
      <c r="B151" s="250" t="s">
        <v>1315</v>
      </c>
      <c r="C151" s="250" t="s">
        <v>920</v>
      </c>
      <c r="D151" s="161">
        <v>2002</v>
      </c>
      <c r="E151" s="250" t="s">
        <v>1189</v>
      </c>
      <c r="F151" s="250" t="s">
        <v>298</v>
      </c>
      <c r="G151" s="250" t="s">
        <v>298</v>
      </c>
      <c r="H151" s="250" t="s">
        <v>41</v>
      </c>
      <c r="I151" s="250" t="s">
        <v>48</v>
      </c>
      <c r="J151" s="250" t="s">
        <v>298</v>
      </c>
      <c r="K151" s="250" t="s">
        <v>886</v>
      </c>
      <c r="L151" s="250" t="s">
        <v>940</v>
      </c>
      <c r="M151" s="437">
        <v>3141600</v>
      </c>
    </row>
    <row r="152" spans="1:13">
      <c r="A152" s="250" t="s">
        <v>2815</v>
      </c>
      <c r="B152" s="250" t="s">
        <v>1315</v>
      </c>
      <c r="C152" s="250" t="s">
        <v>920</v>
      </c>
      <c r="D152" s="161">
        <v>2002</v>
      </c>
      <c r="E152" s="250" t="s">
        <v>1189</v>
      </c>
      <c r="F152" s="250" t="s">
        <v>298</v>
      </c>
      <c r="G152" s="250" t="s">
        <v>298</v>
      </c>
      <c r="H152" s="250" t="s">
        <v>41</v>
      </c>
      <c r="I152" s="250" t="s">
        <v>50</v>
      </c>
      <c r="J152" s="250" t="s">
        <v>298</v>
      </c>
      <c r="K152" s="250" t="s">
        <v>886</v>
      </c>
      <c r="L152" s="250" t="s">
        <v>940</v>
      </c>
      <c r="M152" s="437">
        <v>3141600</v>
      </c>
    </row>
    <row r="153" spans="1:13">
      <c r="A153" s="250" t="s">
        <v>2786</v>
      </c>
      <c r="B153" s="250" t="s">
        <v>1316</v>
      </c>
      <c r="C153" s="250" t="s">
        <v>920</v>
      </c>
      <c r="D153" s="161">
        <v>2002</v>
      </c>
      <c r="E153" s="250" t="s">
        <v>1189</v>
      </c>
      <c r="F153" s="250" t="s">
        <v>298</v>
      </c>
      <c r="G153" s="250" t="s">
        <v>298</v>
      </c>
      <c r="H153" s="250" t="s">
        <v>41</v>
      </c>
      <c r="I153" s="250" t="s">
        <v>46</v>
      </c>
      <c r="J153" s="250" t="s">
        <v>298</v>
      </c>
      <c r="K153" s="250" t="s">
        <v>887</v>
      </c>
      <c r="L153" s="250" t="s">
        <v>940</v>
      </c>
      <c r="M153" s="437">
        <v>3192000</v>
      </c>
    </row>
    <row r="154" spans="1:13">
      <c r="A154" s="250" t="s">
        <v>2829</v>
      </c>
      <c r="B154" s="250" t="s">
        <v>1319</v>
      </c>
      <c r="C154" s="250" t="s">
        <v>920</v>
      </c>
      <c r="D154" s="161">
        <v>2002</v>
      </c>
      <c r="E154" s="250" t="s">
        <v>1189</v>
      </c>
      <c r="F154" s="250" t="s">
        <v>298</v>
      </c>
      <c r="G154" s="250" t="s">
        <v>298</v>
      </c>
      <c r="H154" s="250" t="s">
        <v>41</v>
      </c>
      <c r="I154" s="250" t="s">
        <v>223</v>
      </c>
      <c r="J154" s="250" t="s">
        <v>298</v>
      </c>
      <c r="K154" s="250" t="s">
        <v>886</v>
      </c>
      <c r="L154" s="250" t="s">
        <v>941</v>
      </c>
      <c r="M154" s="437">
        <v>3210900</v>
      </c>
    </row>
    <row r="155" spans="1:13">
      <c r="A155" s="431" t="s">
        <v>2800</v>
      </c>
      <c r="B155" s="431" t="s">
        <v>1320</v>
      </c>
      <c r="C155" s="431" t="s">
        <v>920</v>
      </c>
      <c r="D155" s="432">
        <v>2002</v>
      </c>
      <c r="E155" s="431" t="s">
        <v>1189</v>
      </c>
      <c r="F155" s="431" t="s">
        <v>298</v>
      </c>
      <c r="G155" s="431" t="s">
        <v>298</v>
      </c>
      <c r="H155" s="431" t="s">
        <v>41</v>
      </c>
      <c r="I155" s="431" t="s">
        <v>221</v>
      </c>
      <c r="J155" s="431" t="s">
        <v>298</v>
      </c>
      <c r="K155" s="431" t="s">
        <v>887</v>
      </c>
      <c r="L155" s="431" t="s">
        <v>941</v>
      </c>
      <c r="M155" s="433">
        <v>3213000</v>
      </c>
    </row>
    <row r="156" spans="1:13">
      <c r="A156" s="431" t="s">
        <v>2746</v>
      </c>
      <c r="B156" s="431" t="s">
        <v>1316</v>
      </c>
      <c r="C156" s="431" t="s">
        <v>920</v>
      </c>
      <c r="D156" s="432">
        <v>2002</v>
      </c>
      <c r="E156" s="431" t="s">
        <v>1189</v>
      </c>
      <c r="F156" s="431" t="s">
        <v>298</v>
      </c>
      <c r="G156" s="431" t="s">
        <v>298</v>
      </c>
      <c r="H156" s="431" t="s">
        <v>41</v>
      </c>
      <c r="I156" s="431" t="s">
        <v>324</v>
      </c>
      <c r="J156" s="431" t="s">
        <v>298</v>
      </c>
      <c r="K156" s="431" t="s">
        <v>887</v>
      </c>
      <c r="L156" s="431" t="s">
        <v>940</v>
      </c>
      <c r="M156" s="433">
        <v>3444000</v>
      </c>
    </row>
    <row r="157" spans="1:13">
      <c r="A157" s="431" t="s">
        <v>2756</v>
      </c>
      <c r="B157" s="431" t="s">
        <v>1316</v>
      </c>
      <c r="C157" s="431" t="s">
        <v>920</v>
      </c>
      <c r="D157" s="432">
        <v>2002</v>
      </c>
      <c r="E157" s="431" t="s">
        <v>1189</v>
      </c>
      <c r="F157" s="431" t="s">
        <v>298</v>
      </c>
      <c r="G157" s="431" t="s">
        <v>298</v>
      </c>
      <c r="H157" s="431" t="s">
        <v>41</v>
      </c>
      <c r="I157" s="431" t="s">
        <v>42</v>
      </c>
      <c r="J157" s="431" t="s">
        <v>298</v>
      </c>
      <c r="K157" s="431" t="s">
        <v>887</v>
      </c>
      <c r="L157" s="431" t="s">
        <v>940</v>
      </c>
      <c r="M157" s="433">
        <v>3444000</v>
      </c>
    </row>
    <row r="158" spans="1:13">
      <c r="A158" s="431" t="s">
        <v>2766</v>
      </c>
      <c r="B158" s="431" t="s">
        <v>1316</v>
      </c>
      <c r="C158" s="431" t="s">
        <v>920</v>
      </c>
      <c r="D158" s="432">
        <v>2002</v>
      </c>
      <c r="E158" s="431" t="s">
        <v>1189</v>
      </c>
      <c r="F158" s="431" t="s">
        <v>298</v>
      </c>
      <c r="G158" s="431" t="s">
        <v>298</v>
      </c>
      <c r="H158" s="431" t="s">
        <v>41</v>
      </c>
      <c r="I158" s="431" t="s">
        <v>219</v>
      </c>
      <c r="J158" s="431" t="s">
        <v>298</v>
      </c>
      <c r="K158" s="431" t="s">
        <v>887</v>
      </c>
      <c r="L158" s="431" t="s">
        <v>940</v>
      </c>
      <c r="M158" s="433">
        <v>3444000</v>
      </c>
    </row>
    <row r="159" spans="1:13">
      <c r="A159" s="431" t="s">
        <v>2776</v>
      </c>
      <c r="B159" s="431" t="s">
        <v>1316</v>
      </c>
      <c r="C159" s="431" t="s">
        <v>920</v>
      </c>
      <c r="D159" s="432">
        <v>2002</v>
      </c>
      <c r="E159" s="431" t="s">
        <v>1189</v>
      </c>
      <c r="F159" s="431" t="s">
        <v>298</v>
      </c>
      <c r="G159" s="431" t="s">
        <v>298</v>
      </c>
      <c r="H159" s="431" t="s">
        <v>41</v>
      </c>
      <c r="I159" s="431" t="s">
        <v>44</v>
      </c>
      <c r="J159" s="431" t="s">
        <v>298</v>
      </c>
      <c r="K159" s="431" t="s">
        <v>887</v>
      </c>
      <c r="L159" s="431" t="s">
        <v>940</v>
      </c>
      <c r="M159" s="433">
        <v>3444000</v>
      </c>
    </row>
    <row r="160" spans="1:13">
      <c r="A160" s="431" t="s">
        <v>2795</v>
      </c>
      <c r="B160" s="431" t="s">
        <v>1315</v>
      </c>
      <c r="C160" s="431" t="s">
        <v>920</v>
      </c>
      <c r="D160" s="432">
        <v>2002</v>
      </c>
      <c r="E160" s="431" t="s">
        <v>1189</v>
      </c>
      <c r="F160" s="431" t="s">
        <v>298</v>
      </c>
      <c r="G160" s="431" t="s">
        <v>298</v>
      </c>
      <c r="H160" s="431" t="s">
        <v>41</v>
      </c>
      <c r="I160" s="431" t="s">
        <v>221</v>
      </c>
      <c r="J160" s="431" t="s">
        <v>298</v>
      </c>
      <c r="K160" s="431" t="s">
        <v>886</v>
      </c>
      <c r="L160" s="431" t="s">
        <v>940</v>
      </c>
      <c r="M160" s="433">
        <v>3511200</v>
      </c>
    </row>
    <row r="161" spans="1:13">
      <c r="A161" s="431" t="s">
        <v>2809</v>
      </c>
      <c r="B161" s="431" t="s">
        <v>1319</v>
      </c>
      <c r="C161" s="431" t="s">
        <v>920</v>
      </c>
      <c r="D161" s="432">
        <v>2002</v>
      </c>
      <c r="E161" s="431" t="s">
        <v>1189</v>
      </c>
      <c r="F161" s="431" t="s">
        <v>298</v>
      </c>
      <c r="G161" s="431" t="s">
        <v>298</v>
      </c>
      <c r="H161" s="431" t="s">
        <v>41</v>
      </c>
      <c r="I161" s="431" t="s">
        <v>48</v>
      </c>
      <c r="J161" s="431" t="s">
        <v>298</v>
      </c>
      <c r="K161" s="431" t="s">
        <v>886</v>
      </c>
      <c r="L161" s="431" t="s">
        <v>941</v>
      </c>
      <c r="M161" s="433">
        <v>3580500</v>
      </c>
    </row>
    <row r="162" spans="1:13">
      <c r="A162" s="431" t="s">
        <v>2819</v>
      </c>
      <c r="B162" s="431" t="s">
        <v>1319</v>
      </c>
      <c r="C162" s="431" t="s">
        <v>920</v>
      </c>
      <c r="D162" s="432">
        <v>2002</v>
      </c>
      <c r="E162" s="431" t="s">
        <v>1189</v>
      </c>
      <c r="F162" s="431" t="s">
        <v>298</v>
      </c>
      <c r="G162" s="431" t="s">
        <v>298</v>
      </c>
      <c r="H162" s="431" t="s">
        <v>41</v>
      </c>
      <c r="I162" s="431" t="s">
        <v>50</v>
      </c>
      <c r="J162" s="431" t="s">
        <v>298</v>
      </c>
      <c r="K162" s="431" t="s">
        <v>886</v>
      </c>
      <c r="L162" s="431" t="s">
        <v>941</v>
      </c>
      <c r="M162" s="433">
        <v>3580500</v>
      </c>
    </row>
    <row r="163" spans="1:13">
      <c r="A163" s="431" t="s">
        <v>2790</v>
      </c>
      <c r="B163" s="431" t="s">
        <v>1320</v>
      </c>
      <c r="C163" s="431" t="s">
        <v>920</v>
      </c>
      <c r="D163" s="432">
        <v>2002</v>
      </c>
      <c r="E163" s="431" t="s">
        <v>1189</v>
      </c>
      <c r="F163" s="431" t="s">
        <v>298</v>
      </c>
      <c r="G163" s="431" t="s">
        <v>298</v>
      </c>
      <c r="H163" s="431" t="s">
        <v>41</v>
      </c>
      <c r="I163" s="431" t="s">
        <v>46</v>
      </c>
      <c r="J163" s="431" t="s">
        <v>298</v>
      </c>
      <c r="K163" s="431" t="s">
        <v>887</v>
      </c>
      <c r="L163" s="431" t="s">
        <v>941</v>
      </c>
      <c r="M163" s="433">
        <v>3654000</v>
      </c>
    </row>
    <row r="164" spans="1:13">
      <c r="A164" s="431" t="s">
        <v>2750</v>
      </c>
      <c r="B164" s="431" t="s">
        <v>1320</v>
      </c>
      <c r="C164" s="431" t="s">
        <v>920</v>
      </c>
      <c r="D164" s="432">
        <v>2002</v>
      </c>
      <c r="E164" s="431" t="s">
        <v>1189</v>
      </c>
      <c r="F164" s="431" t="s">
        <v>298</v>
      </c>
      <c r="G164" s="431" t="s">
        <v>298</v>
      </c>
      <c r="H164" s="431" t="s">
        <v>41</v>
      </c>
      <c r="I164" s="431" t="s">
        <v>324</v>
      </c>
      <c r="J164" s="431" t="s">
        <v>298</v>
      </c>
      <c r="K164" s="431" t="s">
        <v>887</v>
      </c>
      <c r="L164" s="431" t="s">
        <v>941</v>
      </c>
      <c r="M164" s="433">
        <v>3927000</v>
      </c>
    </row>
    <row r="165" spans="1:13">
      <c r="A165" s="431" t="s">
        <v>2760</v>
      </c>
      <c r="B165" s="431" t="s">
        <v>1320</v>
      </c>
      <c r="C165" s="431" t="s">
        <v>920</v>
      </c>
      <c r="D165" s="432">
        <v>2002</v>
      </c>
      <c r="E165" s="431" t="s">
        <v>1189</v>
      </c>
      <c r="F165" s="431" t="s">
        <v>298</v>
      </c>
      <c r="G165" s="431" t="s">
        <v>298</v>
      </c>
      <c r="H165" s="431" t="s">
        <v>41</v>
      </c>
      <c r="I165" s="431" t="s">
        <v>42</v>
      </c>
      <c r="J165" s="431" t="s">
        <v>298</v>
      </c>
      <c r="K165" s="431" t="s">
        <v>887</v>
      </c>
      <c r="L165" s="431" t="s">
        <v>941</v>
      </c>
      <c r="M165" s="433">
        <v>3927000</v>
      </c>
    </row>
    <row r="166" spans="1:13">
      <c r="A166" s="431" t="s">
        <v>2770</v>
      </c>
      <c r="B166" s="431" t="s">
        <v>1320</v>
      </c>
      <c r="C166" s="431" t="s">
        <v>920</v>
      </c>
      <c r="D166" s="432">
        <v>2002</v>
      </c>
      <c r="E166" s="431" t="s">
        <v>1189</v>
      </c>
      <c r="F166" s="431" t="s">
        <v>298</v>
      </c>
      <c r="G166" s="431" t="s">
        <v>298</v>
      </c>
      <c r="H166" s="431" t="s">
        <v>41</v>
      </c>
      <c r="I166" s="431" t="s">
        <v>219</v>
      </c>
      <c r="J166" s="431" t="s">
        <v>298</v>
      </c>
      <c r="K166" s="431" t="s">
        <v>887</v>
      </c>
      <c r="L166" s="431" t="s">
        <v>941</v>
      </c>
      <c r="M166" s="433">
        <v>3927000</v>
      </c>
    </row>
    <row r="167" spans="1:13">
      <c r="A167" s="431" t="s">
        <v>2780</v>
      </c>
      <c r="B167" s="431" t="s">
        <v>1320</v>
      </c>
      <c r="C167" s="431" t="s">
        <v>920</v>
      </c>
      <c r="D167" s="432">
        <v>2002</v>
      </c>
      <c r="E167" s="431" t="s">
        <v>1189</v>
      </c>
      <c r="F167" s="431" t="s">
        <v>298</v>
      </c>
      <c r="G167" s="431" t="s">
        <v>298</v>
      </c>
      <c r="H167" s="431" t="s">
        <v>41</v>
      </c>
      <c r="I167" s="431" t="s">
        <v>44</v>
      </c>
      <c r="J167" s="431" t="s">
        <v>298</v>
      </c>
      <c r="K167" s="431" t="s">
        <v>887</v>
      </c>
      <c r="L167" s="431" t="s">
        <v>941</v>
      </c>
      <c r="M167" s="433">
        <v>3927000</v>
      </c>
    </row>
    <row r="168" spans="1:13">
      <c r="A168" s="431" t="s">
        <v>2785</v>
      </c>
      <c r="B168" s="431" t="s">
        <v>1315</v>
      </c>
      <c r="C168" s="431" t="s">
        <v>920</v>
      </c>
      <c r="D168" s="432">
        <v>2002</v>
      </c>
      <c r="E168" s="431" t="s">
        <v>1189</v>
      </c>
      <c r="F168" s="431" t="s">
        <v>298</v>
      </c>
      <c r="G168" s="431" t="s">
        <v>298</v>
      </c>
      <c r="H168" s="431" t="s">
        <v>41</v>
      </c>
      <c r="I168" s="431" t="s">
        <v>46</v>
      </c>
      <c r="J168" s="431" t="s">
        <v>298</v>
      </c>
      <c r="K168" s="431" t="s">
        <v>886</v>
      </c>
      <c r="L168" s="431" t="s">
        <v>940</v>
      </c>
      <c r="M168" s="433">
        <v>3996300</v>
      </c>
    </row>
    <row r="169" spans="1:13">
      <c r="A169" s="431" t="s">
        <v>2799</v>
      </c>
      <c r="B169" s="431" t="s">
        <v>1319</v>
      </c>
      <c r="C169" s="431" t="s">
        <v>920</v>
      </c>
      <c r="D169" s="432">
        <v>2002</v>
      </c>
      <c r="E169" s="431" t="s">
        <v>1189</v>
      </c>
      <c r="F169" s="431" t="s">
        <v>298</v>
      </c>
      <c r="G169" s="431" t="s">
        <v>298</v>
      </c>
      <c r="H169" s="431" t="s">
        <v>41</v>
      </c>
      <c r="I169" s="431" t="s">
        <v>221</v>
      </c>
      <c r="J169" s="431" t="s">
        <v>298</v>
      </c>
      <c r="K169" s="431" t="s">
        <v>886</v>
      </c>
      <c r="L169" s="431" t="s">
        <v>941</v>
      </c>
      <c r="M169" s="433">
        <v>4019400</v>
      </c>
    </row>
    <row r="170" spans="1:13">
      <c r="A170" s="431" t="s">
        <v>2745</v>
      </c>
      <c r="B170" s="431" t="s">
        <v>1315</v>
      </c>
      <c r="C170" s="431" t="s">
        <v>920</v>
      </c>
      <c r="D170" s="432">
        <v>2002</v>
      </c>
      <c r="E170" s="431" t="s">
        <v>1189</v>
      </c>
      <c r="F170" s="431" t="s">
        <v>298</v>
      </c>
      <c r="G170" s="431" t="s">
        <v>298</v>
      </c>
      <c r="H170" s="431" t="s">
        <v>41</v>
      </c>
      <c r="I170" s="431" t="s">
        <v>324</v>
      </c>
      <c r="J170" s="431" t="s">
        <v>298</v>
      </c>
      <c r="K170" s="431" t="s">
        <v>886</v>
      </c>
      <c r="L170" s="431" t="s">
        <v>940</v>
      </c>
      <c r="M170" s="433">
        <v>4296600</v>
      </c>
    </row>
    <row r="171" spans="1:13">
      <c r="A171" s="431" t="s">
        <v>2755</v>
      </c>
      <c r="B171" s="431" t="s">
        <v>1315</v>
      </c>
      <c r="C171" s="431" t="s">
        <v>920</v>
      </c>
      <c r="D171" s="432">
        <v>2002</v>
      </c>
      <c r="E171" s="431" t="s">
        <v>1189</v>
      </c>
      <c r="F171" s="431" t="s">
        <v>298</v>
      </c>
      <c r="G171" s="431" t="s">
        <v>298</v>
      </c>
      <c r="H171" s="431" t="s">
        <v>41</v>
      </c>
      <c r="I171" s="431" t="s">
        <v>42</v>
      </c>
      <c r="J171" s="431" t="s">
        <v>298</v>
      </c>
      <c r="K171" s="431" t="s">
        <v>886</v>
      </c>
      <c r="L171" s="431" t="s">
        <v>940</v>
      </c>
      <c r="M171" s="433">
        <v>4296600</v>
      </c>
    </row>
    <row r="172" spans="1:13">
      <c r="A172" s="431" t="s">
        <v>2765</v>
      </c>
      <c r="B172" s="431" t="s">
        <v>1315</v>
      </c>
      <c r="C172" s="431" t="s">
        <v>920</v>
      </c>
      <c r="D172" s="432">
        <v>2002</v>
      </c>
      <c r="E172" s="431" t="s">
        <v>1189</v>
      </c>
      <c r="F172" s="431" t="s">
        <v>298</v>
      </c>
      <c r="G172" s="431" t="s">
        <v>298</v>
      </c>
      <c r="H172" s="431" t="s">
        <v>41</v>
      </c>
      <c r="I172" s="431" t="s">
        <v>219</v>
      </c>
      <c r="J172" s="431" t="s">
        <v>298</v>
      </c>
      <c r="K172" s="431" t="s">
        <v>886</v>
      </c>
      <c r="L172" s="431" t="s">
        <v>940</v>
      </c>
      <c r="M172" s="433">
        <v>4296600</v>
      </c>
    </row>
    <row r="173" spans="1:13">
      <c r="A173" s="431" t="s">
        <v>2775</v>
      </c>
      <c r="B173" s="431" t="s">
        <v>1315</v>
      </c>
      <c r="C173" s="431" t="s">
        <v>920</v>
      </c>
      <c r="D173" s="432">
        <v>2002</v>
      </c>
      <c r="E173" s="431" t="s">
        <v>1189</v>
      </c>
      <c r="F173" s="431" t="s">
        <v>298</v>
      </c>
      <c r="G173" s="431" t="s">
        <v>298</v>
      </c>
      <c r="H173" s="431" t="s">
        <v>41</v>
      </c>
      <c r="I173" s="431" t="s">
        <v>44</v>
      </c>
      <c r="J173" s="431" t="s">
        <v>298</v>
      </c>
      <c r="K173" s="431" t="s">
        <v>886</v>
      </c>
      <c r="L173" s="431" t="s">
        <v>940</v>
      </c>
      <c r="M173" s="433">
        <v>4296600</v>
      </c>
    </row>
    <row r="174" spans="1:13">
      <c r="A174" s="431" t="s">
        <v>2789</v>
      </c>
      <c r="B174" s="431" t="s">
        <v>1319</v>
      </c>
      <c r="C174" s="431" t="s">
        <v>920</v>
      </c>
      <c r="D174" s="432">
        <v>2002</v>
      </c>
      <c r="E174" s="431" t="s">
        <v>1189</v>
      </c>
      <c r="F174" s="431" t="s">
        <v>298</v>
      </c>
      <c r="G174" s="431" t="s">
        <v>298</v>
      </c>
      <c r="H174" s="431" t="s">
        <v>41</v>
      </c>
      <c r="I174" s="431" t="s">
        <v>46</v>
      </c>
      <c r="J174" s="431" t="s">
        <v>298</v>
      </c>
      <c r="K174" s="431" t="s">
        <v>886</v>
      </c>
      <c r="L174" s="431" t="s">
        <v>941</v>
      </c>
      <c r="M174" s="433">
        <v>4550700</v>
      </c>
    </row>
    <row r="175" spans="1:13">
      <c r="A175" s="431" t="s">
        <v>2749</v>
      </c>
      <c r="B175" s="431" t="s">
        <v>1319</v>
      </c>
      <c r="C175" s="431" t="s">
        <v>920</v>
      </c>
      <c r="D175" s="432">
        <v>2002</v>
      </c>
      <c r="E175" s="431" t="s">
        <v>1189</v>
      </c>
      <c r="F175" s="431" t="s">
        <v>298</v>
      </c>
      <c r="G175" s="431" t="s">
        <v>298</v>
      </c>
      <c r="H175" s="431" t="s">
        <v>41</v>
      </c>
      <c r="I175" s="431" t="s">
        <v>324</v>
      </c>
      <c r="J175" s="431" t="s">
        <v>298</v>
      </c>
      <c r="K175" s="431" t="s">
        <v>886</v>
      </c>
      <c r="L175" s="431" t="s">
        <v>941</v>
      </c>
      <c r="M175" s="433">
        <v>4920300</v>
      </c>
    </row>
    <row r="176" spans="1:13">
      <c r="A176" s="431" t="s">
        <v>2759</v>
      </c>
      <c r="B176" s="431" t="s">
        <v>1319</v>
      </c>
      <c r="C176" s="431" t="s">
        <v>920</v>
      </c>
      <c r="D176" s="432">
        <v>2002</v>
      </c>
      <c r="E176" s="431" t="s">
        <v>1189</v>
      </c>
      <c r="F176" s="431" t="s">
        <v>298</v>
      </c>
      <c r="G176" s="431" t="s">
        <v>298</v>
      </c>
      <c r="H176" s="431" t="s">
        <v>41</v>
      </c>
      <c r="I176" s="431" t="s">
        <v>42</v>
      </c>
      <c r="J176" s="431" t="s">
        <v>298</v>
      </c>
      <c r="K176" s="431" t="s">
        <v>886</v>
      </c>
      <c r="L176" s="431" t="s">
        <v>941</v>
      </c>
      <c r="M176" s="433">
        <v>4920300</v>
      </c>
    </row>
    <row r="177" spans="1:13">
      <c r="A177" s="431" t="s">
        <v>2769</v>
      </c>
      <c r="B177" s="431" t="s">
        <v>1319</v>
      </c>
      <c r="C177" s="431" t="s">
        <v>920</v>
      </c>
      <c r="D177" s="432">
        <v>2002</v>
      </c>
      <c r="E177" s="431" t="s">
        <v>1189</v>
      </c>
      <c r="F177" s="431" t="s">
        <v>298</v>
      </c>
      <c r="G177" s="431" t="s">
        <v>298</v>
      </c>
      <c r="H177" s="431" t="s">
        <v>41</v>
      </c>
      <c r="I177" s="431" t="s">
        <v>219</v>
      </c>
      <c r="J177" s="431" t="s">
        <v>298</v>
      </c>
      <c r="K177" s="431" t="s">
        <v>886</v>
      </c>
      <c r="L177" s="431" t="s">
        <v>941</v>
      </c>
      <c r="M177" s="433">
        <v>4920300</v>
      </c>
    </row>
    <row r="178" spans="1:13">
      <c r="A178" s="431" t="s">
        <v>2779</v>
      </c>
      <c r="B178" s="431" t="s">
        <v>1319</v>
      </c>
      <c r="C178" s="431" t="s">
        <v>920</v>
      </c>
      <c r="D178" s="432">
        <v>2002</v>
      </c>
      <c r="E178" s="431" t="s">
        <v>1189</v>
      </c>
      <c r="F178" s="431" t="s">
        <v>298</v>
      </c>
      <c r="G178" s="431" t="s">
        <v>298</v>
      </c>
      <c r="H178" s="431" t="s">
        <v>41</v>
      </c>
      <c r="I178" s="431" t="s">
        <v>44</v>
      </c>
      <c r="J178" s="431" t="s">
        <v>298</v>
      </c>
      <c r="K178" s="431" t="s">
        <v>886</v>
      </c>
      <c r="L178" s="431" t="s">
        <v>941</v>
      </c>
      <c r="M178" s="433">
        <v>4920300</v>
      </c>
    </row>
    <row r="179" spans="1:13">
      <c r="A179" s="431" t="s">
        <v>3014</v>
      </c>
      <c r="B179" s="431" t="s">
        <v>1324</v>
      </c>
      <c r="C179" s="431" t="s">
        <v>920</v>
      </c>
      <c r="D179" s="432">
        <v>2003</v>
      </c>
      <c r="E179" s="431" t="s">
        <v>1190</v>
      </c>
      <c r="F179" s="431" t="s">
        <v>298</v>
      </c>
      <c r="G179" s="431" t="s">
        <v>298</v>
      </c>
      <c r="H179" s="431" t="s">
        <v>41</v>
      </c>
      <c r="I179" s="431" t="s">
        <v>425</v>
      </c>
      <c r="J179" s="431" t="s">
        <v>298</v>
      </c>
      <c r="K179" s="431" t="s">
        <v>887</v>
      </c>
      <c r="L179" s="431" t="s">
        <v>32</v>
      </c>
      <c r="M179" s="433">
        <v>759990</v>
      </c>
    </row>
    <row r="180" spans="1:13">
      <c r="A180" s="431" t="s">
        <v>3004</v>
      </c>
      <c r="B180" s="431" t="s">
        <v>1324</v>
      </c>
      <c r="C180" s="431" t="s">
        <v>920</v>
      </c>
      <c r="D180" s="432">
        <v>2003</v>
      </c>
      <c r="E180" s="431" t="s">
        <v>1190</v>
      </c>
      <c r="F180" s="431" t="s">
        <v>298</v>
      </c>
      <c r="G180" s="431" t="s">
        <v>298</v>
      </c>
      <c r="H180" s="431" t="s">
        <v>41</v>
      </c>
      <c r="I180" s="431" t="s">
        <v>424</v>
      </c>
      <c r="J180" s="431" t="s">
        <v>298</v>
      </c>
      <c r="K180" s="431" t="s">
        <v>887</v>
      </c>
      <c r="L180" s="431" t="s">
        <v>32</v>
      </c>
      <c r="M180" s="433">
        <v>806190</v>
      </c>
    </row>
    <row r="181" spans="1:13">
      <c r="A181" s="431" t="s">
        <v>2994</v>
      </c>
      <c r="B181" s="431" t="s">
        <v>1324</v>
      </c>
      <c r="C181" s="431" t="s">
        <v>920</v>
      </c>
      <c r="D181" s="432">
        <v>2003</v>
      </c>
      <c r="E181" s="431" t="s">
        <v>1190</v>
      </c>
      <c r="F181" s="431" t="s">
        <v>298</v>
      </c>
      <c r="G181" s="431" t="s">
        <v>298</v>
      </c>
      <c r="H181" s="431" t="s">
        <v>41</v>
      </c>
      <c r="I181" s="431" t="s">
        <v>423</v>
      </c>
      <c r="J181" s="431" t="s">
        <v>298</v>
      </c>
      <c r="K181" s="431" t="s">
        <v>887</v>
      </c>
      <c r="L181" s="431" t="s">
        <v>32</v>
      </c>
      <c r="M181" s="433">
        <v>917070</v>
      </c>
    </row>
    <row r="182" spans="1:13">
      <c r="A182" s="431" t="s">
        <v>3013</v>
      </c>
      <c r="B182" s="431" t="s">
        <v>1323</v>
      </c>
      <c r="C182" s="431" t="s">
        <v>920</v>
      </c>
      <c r="D182" s="432">
        <v>2003</v>
      </c>
      <c r="E182" s="431" t="s">
        <v>1190</v>
      </c>
      <c r="F182" s="431" t="s">
        <v>298</v>
      </c>
      <c r="G182" s="431" t="s">
        <v>298</v>
      </c>
      <c r="H182" s="431" t="s">
        <v>41</v>
      </c>
      <c r="I182" s="431" t="s">
        <v>425</v>
      </c>
      <c r="J182" s="431" t="s">
        <v>298</v>
      </c>
      <c r="K182" s="431" t="s">
        <v>886</v>
      </c>
      <c r="L182" s="431" t="s">
        <v>32</v>
      </c>
      <c r="M182" s="433">
        <v>949410</v>
      </c>
    </row>
    <row r="183" spans="1:13">
      <c r="A183" s="431" t="s">
        <v>2984</v>
      </c>
      <c r="B183" s="431" t="s">
        <v>1324</v>
      </c>
      <c r="C183" s="431" t="s">
        <v>920</v>
      </c>
      <c r="D183" s="432">
        <v>2003</v>
      </c>
      <c r="E183" s="431" t="s">
        <v>1190</v>
      </c>
      <c r="F183" s="431" t="s">
        <v>298</v>
      </c>
      <c r="G183" s="431" t="s">
        <v>298</v>
      </c>
      <c r="H183" s="431" t="s">
        <v>41</v>
      </c>
      <c r="I183" s="431" t="s">
        <v>422</v>
      </c>
      <c r="J183" s="431" t="s">
        <v>298</v>
      </c>
      <c r="K183" s="431" t="s">
        <v>887</v>
      </c>
      <c r="L183" s="431" t="s">
        <v>32</v>
      </c>
      <c r="M183" s="433">
        <v>1007160</v>
      </c>
    </row>
    <row r="184" spans="1:13">
      <c r="A184" s="431" t="s">
        <v>3003</v>
      </c>
      <c r="B184" s="431" t="s">
        <v>1323</v>
      </c>
      <c r="C184" s="431" t="s">
        <v>920</v>
      </c>
      <c r="D184" s="432">
        <v>2003</v>
      </c>
      <c r="E184" s="431" t="s">
        <v>1190</v>
      </c>
      <c r="F184" s="431" t="s">
        <v>298</v>
      </c>
      <c r="G184" s="431" t="s">
        <v>298</v>
      </c>
      <c r="H184" s="431" t="s">
        <v>41</v>
      </c>
      <c r="I184" s="431" t="s">
        <v>424</v>
      </c>
      <c r="J184" s="431" t="s">
        <v>298</v>
      </c>
      <c r="K184" s="431" t="s">
        <v>886</v>
      </c>
      <c r="L184" s="431" t="s">
        <v>32</v>
      </c>
      <c r="M184" s="433">
        <v>1007160</v>
      </c>
    </row>
    <row r="185" spans="1:13">
      <c r="A185" s="431" t="s">
        <v>2974</v>
      </c>
      <c r="B185" s="431" t="s">
        <v>1324</v>
      </c>
      <c r="C185" s="431" t="s">
        <v>920</v>
      </c>
      <c r="D185" s="432">
        <v>2003</v>
      </c>
      <c r="E185" s="431" t="s">
        <v>1190</v>
      </c>
      <c r="F185" s="431" t="s">
        <v>298</v>
      </c>
      <c r="G185" s="431" t="s">
        <v>298</v>
      </c>
      <c r="H185" s="431" t="s">
        <v>41</v>
      </c>
      <c r="I185" s="431" t="s">
        <v>421</v>
      </c>
      <c r="J185" s="431" t="s">
        <v>298</v>
      </c>
      <c r="K185" s="431" t="s">
        <v>887</v>
      </c>
      <c r="L185" s="431" t="s">
        <v>32</v>
      </c>
      <c r="M185" s="433">
        <v>1141140</v>
      </c>
    </row>
    <row r="186" spans="1:13">
      <c r="A186" s="431" t="s">
        <v>2993</v>
      </c>
      <c r="B186" s="431" t="s">
        <v>1323</v>
      </c>
      <c r="C186" s="431" t="s">
        <v>920</v>
      </c>
      <c r="D186" s="432">
        <v>2003</v>
      </c>
      <c r="E186" s="431" t="s">
        <v>1190</v>
      </c>
      <c r="F186" s="431" t="s">
        <v>298</v>
      </c>
      <c r="G186" s="431" t="s">
        <v>298</v>
      </c>
      <c r="H186" s="431" t="s">
        <v>41</v>
      </c>
      <c r="I186" s="431" t="s">
        <v>423</v>
      </c>
      <c r="J186" s="431" t="s">
        <v>298</v>
      </c>
      <c r="K186" s="431" t="s">
        <v>886</v>
      </c>
      <c r="L186" s="431" t="s">
        <v>32</v>
      </c>
      <c r="M186" s="433">
        <v>1145760</v>
      </c>
    </row>
    <row r="187" spans="1:13">
      <c r="A187" s="431" t="s">
        <v>2964</v>
      </c>
      <c r="B187" s="431" t="s">
        <v>1324</v>
      </c>
      <c r="C187" s="431" t="s">
        <v>920</v>
      </c>
      <c r="D187" s="432">
        <v>2003</v>
      </c>
      <c r="E187" s="431" t="s">
        <v>1190</v>
      </c>
      <c r="F187" s="431" t="s">
        <v>298</v>
      </c>
      <c r="G187" s="431" t="s">
        <v>298</v>
      </c>
      <c r="H187" s="431" t="s">
        <v>41</v>
      </c>
      <c r="I187" s="431" t="s">
        <v>223</v>
      </c>
      <c r="J187" s="431" t="s">
        <v>298</v>
      </c>
      <c r="K187" s="431" t="s">
        <v>887</v>
      </c>
      <c r="L187" s="431" t="s">
        <v>32</v>
      </c>
      <c r="M187" s="433">
        <v>1252020</v>
      </c>
    </row>
    <row r="188" spans="1:13">
      <c r="A188" s="431" t="s">
        <v>3012</v>
      </c>
      <c r="B188" s="431" t="s">
        <v>1322</v>
      </c>
      <c r="C188" s="431" t="s">
        <v>920</v>
      </c>
      <c r="D188" s="432">
        <v>2003</v>
      </c>
      <c r="E188" s="431" t="s">
        <v>1190</v>
      </c>
      <c r="F188" s="431" t="s">
        <v>298</v>
      </c>
      <c r="G188" s="431" t="s">
        <v>298</v>
      </c>
      <c r="H188" s="431" t="s">
        <v>41</v>
      </c>
      <c r="I188" s="431" t="s">
        <v>425</v>
      </c>
      <c r="J188" s="431" t="s">
        <v>298</v>
      </c>
      <c r="K188" s="431" t="s">
        <v>887</v>
      </c>
      <c r="L188" s="431" t="s">
        <v>34</v>
      </c>
      <c r="M188" s="433">
        <v>1254330</v>
      </c>
    </row>
    <row r="189" spans="1:13">
      <c r="A189" s="431" t="s">
        <v>2983</v>
      </c>
      <c r="B189" s="431" t="s">
        <v>1323</v>
      </c>
      <c r="C189" s="431" t="s">
        <v>920</v>
      </c>
      <c r="D189" s="432">
        <v>2003</v>
      </c>
      <c r="E189" s="431" t="s">
        <v>1190</v>
      </c>
      <c r="F189" s="431" t="s">
        <v>298</v>
      </c>
      <c r="G189" s="431" t="s">
        <v>298</v>
      </c>
      <c r="H189" s="431" t="s">
        <v>41</v>
      </c>
      <c r="I189" s="431" t="s">
        <v>422</v>
      </c>
      <c r="J189" s="431" t="s">
        <v>298</v>
      </c>
      <c r="K189" s="431" t="s">
        <v>886</v>
      </c>
      <c r="L189" s="431" t="s">
        <v>32</v>
      </c>
      <c r="M189" s="433">
        <v>1258950</v>
      </c>
    </row>
    <row r="190" spans="1:13">
      <c r="A190" s="431" t="s">
        <v>3002</v>
      </c>
      <c r="B190" s="431" t="s">
        <v>1322</v>
      </c>
      <c r="C190" s="431" t="s">
        <v>920</v>
      </c>
      <c r="D190" s="432">
        <v>2003</v>
      </c>
      <c r="E190" s="431" t="s">
        <v>1190</v>
      </c>
      <c r="F190" s="431" t="s">
        <v>298</v>
      </c>
      <c r="G190" s="431" t="s">
        <v>298</v>
      </c>
      <c r="H190" s="431" t="s">
        <v>41</v>
      </c>
      <c r="I190" s="431" t="s">
        <v>424</v>
      </c>
      <c r="J190" s="431" t="s">
        <v>298</v>
      </c>
      <c r="K190" s="431" t="s">
        <v>887</v>
      </c>
      <c r="L190" s="431" t="s">
        <v>34</v>
      </c>
      <c r="M190" s="433">
        <v>1328250</v>
      </c>
    </row>
    <row r="191" spans="1:13">
      <c r="A191" s="431" t="s">
        <v>2944</v>
      </c>
      <c r="B191" s="431" t="s">
        <v>1324</v>
      </c>
      <c r="C191" s="431" t="s">
        <v>920</v>
      </c>
      <c r="D191" s="432">
        <v>2003</v>
      </c>
      <c r="E191" s="431" t="s">
        <v>1190</v>
      </c>
      <c r="F191" s="431" t="s">
        <v>298</v>
      </c>
      <c r="G191" s="431" t="s">
        <v>298</v>
      </c>
      <c r="H191" s="431" t="s">
        <v>41</v>
      </c>
      <c r="I191" s="431" t="s">
        <v>48</v>
      </c>
      <c r="J191" s="431" t="s">
        <v>298</v>
      </c>
      <c r="K191" s="431" t="s">
        <v>887</v>
      </c>
      <c r="L191" s="431" t="s">
        <v>32</v>
      </c>
      <c r="M191" s="433">
        <v>1388310</v>
      </c>
    </row>
    <row r="192" spans="1:13">
      <c r="A192" s="431" t="s">
        <v>2954</v>
      </c>
      <c r="B192" s="431" t="s">
        <v>1324</v>
      </c>
      <c r="C192" s="431" t="s">
        <v>920</v>
      </c>
      <c r="D192" s="432">
        <v>2003</v>
      </c>
      <c r="E192" s="431" t="s">
        <v>1190</v>
      </c>
      <c r="F192" s="431" t="s">
        <v>298</v>
      </c>
      <c r="G192" s="431" t="s">
        <v>298</v>
      </c>
      <c r="H192" s="431" t="s">
        <v>41</v>
      </c>
      <c r="I192" s="431" t="s">
        <v>50</v>
      </c>
      <c r="J192" s="431" t="s">
        <v>298</v>
      </c>
      <c r="K192" s="431" t="s">
        <v>887</v>
      </c>
      <c r="L192" s="431" t="s">
        <v>32</v>
      </c>
      <c r="M192" s="433">
        <v>1388310</v>
      </c>
    </row>
    <row r="193" spans="1:13">
      <c r="A193" s="431" t="s">
        <v>2973</v>
      </c>
      <c r="B193" s="431" t="s">
        <v>1323</v>
      </c>
      <c r="C193" s="431" t="s">
        <v>920</v>
      </c>
      <c r="D193" s="432">
        <v>2003</v>
      </c>
      <c r="E193" s="431" t="s">
        <v>1190</v>
      </c>
      <c r="F193" s="431" t="s">
        <v>298</v>
      </c>
      <c r="G193" s="431" t="s">
        <v>298</v>
      </c>
      <c r="H193" s="431" t="s">
        <v>41</v>
      </c>
      <c r="I193" s="431" t="s">
        <v>421</v>
      </c>
      <c r="J193" s="431" t="s">
        <v>298</v>
      </c>
      <c r="K193" s="431" t="s">
        <v>886</v>
      </c>
      <c r="L193" s="431" t="s">
        <v>32</v>
      </c>
      <c r="M193" s="433">
        <v>1425270</v>
      </c>
    </row>
    <row r="194" spans="1:13">
      <c r="A194" s="431" t="s">
        <v>3011</v>
      </c>
      <c r="B194" s="431" t="s">
        <v>1321</v>
      </c>
      <c r="C194" s="431" t="s">
        <v>920</v>
      </c>
      <c r="D194" s="432">
        <v>2003</v>
      </c>
      <c r="E194" s="431" t="s">
        <v>1190</v>
      </c>
      <c r="F194" s="431" t="s">
        <v>298</v>
      </c>
      <c r="G194" s="431" t="s">
        <v>298</v>
      </c>
      <c r="H194" s="431" t="s">
        <v>41</v>
      </c>
      <c r="I194" s="431" t="s">
        <v>425</v>
      </c>
      <c r="J194" s="431" t="s">
        <v>298</v>
      </c>
      <c r="K194" s="431" t="s">
        <v>886</v>
      </c>
      <c r="L194" s="431" t="s">
        <v>34</v>
      </c>
      <c r="M194" s="433">
        <v>1425270</v>
      </c>
    </row>
    <row r="195" spans="1:13">
      <c r="A195" s="431" t="s">
        <v>3001</v>
      </c>
      <c r="B195" s="431" t="s">
        <v>1321</v>
      </c>
      <c r="C195" s="431" t="s">
        <v>920</v>
      </c>
      <c r="D195" s="432">
        <v>2003</v>
      </c>
      <c r="E195" s="431" t="s">
        <v>1190</v>
      </c>
      <c r="F195" s="431" t="s">
        <v>298</v>
      </c>
      <c r="G195" s="431" t="s">
        <v>298</v>
      </c>
      <c r="H195" s="431" t="s">
        <v>41</v>
      </c>
      <c r="I195" s="431" t="s">
        <v>424</v>
      </c>
      <c r="J195" s="431" t="s">
        <v>298</v>
      </c>
      <c r="K195" s="431" t="s">
        <v>886</v>
      </c>
      <c r="L195" s="431" t="s">
        <v>34</v>
      </c>
      <c r="M195" s="433">
        <v>1508430</v>
      </c>
    </row>
    <row r="196" spans="1:13">
      <c r="A196" s="431" t="s">
        <v>2992</v>
      </c>
      <c r="B196" s="431" t="s">
        <v>1322</v>
      </c>
      <c r="C196" s="431" t="s">
        <v>920</v>
      </c>
      <c r="D196" s="432">
        <v>2003</v>
      </c>
      <c r="E196" s="431" t="s">
        <v>1190</v>
      </c>
      <c r="F196" s="431" t="s">
        <v>298</v>
      </c>
      <c r="G196" s="431" t="s">
        <v>298</v>
      </c>
      <c r="H196" s="431" t="s">
        <v>41</v>
      </c>
      <c r="I196" s="431" t="s">
        <v>423</v>
      </c>
      <c r="J196" s="431" t="s">
        <v>298</v>
      </c>
      <c r="K196" s="431" t="s">
        <v>887</v>
      </c>
      <c r="L196" s="431" t="s">
        <v>34</v>
      </c>
      <c r="M196" s="433">
        <v>1513050</v>
      </c>
    </row>
    <row r="197" spans="1:13">
      <c r="A197" s="431" t="s">
        <v>2934</v>
      </c>
      <c r="B197" s="431" t="s">
        <v>1324</v>
      </c>
      <c r="C197" s="431" t="s">
        <v>920</v>
      </c>
      <c r="D197" s="432">
        <v>2003</v>
      </c>
      <c r="E197" s="431" t="s">
        <v>1190</v>
      </c>
      <c r="F197" s="431" t="s">
        <v>298</v>
      </c>
      <c r="G197" s="431" t="s">
        <v>298</v>
      </c>
      <c r="H197" s="431" t="s">
        <v>41</v>
      </c>
      <c r="I197" s="431" t="s">
        <v>221</v>
      </c>
      <c r="J197" s="431" t="s">
        <v>298</v>
      </c>
      <c r="K197" s="431" t="s">
        <v>887</v>
      </c>
      <c r="L197" s="431" t="s">
        <v>32</v>
      </c>
      <c r="M197" s="433">
        <v>1543080</v>
      </c>
    </row>
    <row r="198" spans="1:13">
      <c r="A198" s="431" t="s">
        <v>3018</v>
      </c>
      <c r="B198" s="431" t="s">
        <v>1328</v>
      </c>
      <c r="C198" s="431" t="s">
        <v>920</v>
      </c>
      <c r="D198" s="432">
        <v>2003</v>
      </c>
      <c r="E198" s="431" t="s">
        <v>1190</v>
      </c>
      <c r="F198" s="431" t="s">
        <v>298</v>
      </c>
      <c r="G198" s="431" t="s">
        <v>298</v>
      </c>
      <c r="H198" s="431" t="s">
        <v>41</v>
      </c>
      <c r="I198" s="431" t="s">
        <v>425</v>
      </c>
      <c r="J198" s="431" t="s">
        <v>298</v>
      </c>
      <c r="K198" s="431" t="s">
        <v>887</v>
      </c>
      <c r="L198" s="431" t="s">
        <v>218</v>
      </c>
      <c r="M198" s="433">
        <v>1547700</v>
      </c>
    </row>
    <row r="199" spans="1:13">
      <c r="A199" s="431" t="s">
        <v>2963</v>
      </c>
      <c r="B199" s="431" t="s">
        <v>1323</v>
      </c>
      <c r="C199" s="431" t="s">
        <v>920</v>
      </c>
      <c r="D199" s="432">
        <v>2003</v>
      </c>
      <c r="E199" s="431" t="s">
        <v>1190</v>
      </c>
      <c r="F199" s="431" t="s">
        <v>298</v>
      </c>
      <c r="G199" s="431" t="s">
        <v>298</v>
      </c>
      <c r="H199" s="431" t="s">
        <v>41</v>
      </c>
      <c r="I199" s="431" t="s">
        <v>223</v>
      </c>
      <c r="J199" s="431" t="s">
        <v>298</v>
      </c>
      <c r="K199" s="431" t="s">
        <v>886</v>
      </c>
      <c r="L199" s="431" t="s">
        <v>32</v>
      </c>
      <c r="M199" s="433">
        <v>1566180</v>
      </c>
    </row>
    <row r="200" spans="1:13">
      <c r="A200" s="431" t="s">
        <v>3008</v>
      </c>
      <c r="B200" s="431" t="s">
        <v>1328</v>
      </c>
      <c r="C200" s="431" t="s">
        <v>920</v>
      </c>
      <c r="D200" s="432">
        <v>2003</v>
      </c>
      <c r="E200" s="431" t="s">
        <v>1190</v>
      </c>
      <c r="F200" s="431" t="s">
        <v>298</v>
      </c>
      <c r="G200" s="431" t="s">
        <v>298</v>
      </c>
      <c r="H200" s="431" t="s">
        <v>41</v>
      </c>
      <c r="I200" s="431" t="s">
        <v>424</v>
      </c>
      <c r="J200" s="431" t="s">
        <v>298</v>
      </c>
      <c r="K200" s="431" t="s">
        <v>887</v>
      </c>
      <c r="L200" s="431" t="s">
        <v>218</v>
      </c>
      <c r="M200" s="433">
        <v>1640100</v>
      </c>
    </row>
    <row r="201" spans="1:13">
      <c r="A201" s="431" t="s">
        <v>2982</v>
      </c>
      <c r="B201" s="431" t="s">
        <v>1322</v>
      </c>
      <c r="C201" s="431" t="s">
        <v>920</v>
      </c>
      <c r="D201" s="432">
        <v>2003</v>
      </c>
      <c r="E201" s="431" t="s">
        <v>1190</v>
      </c>
      <c r="F201" s="431" t="s">
        <v>298</v>
      </c>
      <c r="G201" s="431" t="s">
        <v>298</v>
      </c>
      <c r="H201" s="431" t="s">
        <v>41</v>
      </c>
      <c r="I201" s="431" t="s">
        <v>422</v>
      </c>
      <c r="J201" s="431" t="s">
        <v>298</v>
      </c>
      <c r="K201" s="431" t="s">
        <v>887</v>
      </c>
      <c r="L201" s="431" t="s">
        <v>34</v>
      </c>
      <c r="M201" s="433">
        <v>1658580</v>
      </c>
    </row>
    <row r="202" spans="1:13">
      <c r="A202" s="431" t="s">
        <v>2991</v>
      </c>
      <c r="B202" s="431" t="s">
        <v>1321</v>
      </c>
      <c r="C202" s="431" t="s">
        <v>920</v>
      </c>
      <c r="D202" s="432">
        <v>2003</v>
      </c>
      <c r="E202" s="431" t="s">
        <v>1190</v>
      </c>
      <c r="F202" s="431" t="s">
        <v>298</v>
      </c>
      <c r="G202" s="431" t="s">
        <v>298</v>
      </c>
      <c r="H202" s="431" t="s">
        <v>41</v>
      </c>
      <c r="I202" s="431" t="s">
        <v>423</v>
      </c>
      <c r="J202" s="431" t="s">
        <v>298</v>
      </c>
      <c r="K202" s="431" t="s">
        <v>886</v>
      </c>
      <c r="L202" s="431" t="s">
        <v>34</v>
      </c>
      <c r="M202" s="433">
        <v>1718640</v>
      </c>
    </row>
    <row r="203" spans="1:13">
      <c r="A203" s="431" t="s">
        <v>2943</v>
      </c>
      <c r="B203" s="431" t="s">
        <v>1323</v>
      </c>
      <c r="C203" s="431" t="s">
        <v>920</v>
      </c>
      <c r="D203" s="432">
        <v>2003</v>
      </c>
      <c r="E203" s="431" t="s">
        <v>1190</v>
      </c>
      <c r="F203" s="431" t="s">
        <v>298</v>
      </c>
      <c r="G203" s="431" t="s">
        <v>298</v>
      </c>
      <c r="H203" s="431" t="s">
        <v>41</v>
      </c>
      <c r="I203" s="431" t="s">
        <v>48</v>
      </c>
      <c r="J203" s="431" t="s">
        <v>298</v>
      </c>
      <c r="K203" s="431" t="s">
        <v>886</v>
      </c>
      <c r="L203" s="431" t="s">
        <v>32</v>
      </c>
      <c r="M203" s="433">
        <v>1732500</v>
      </c>
    </row>
    <row r="204" spans="1:13">
      <c r="A204" s="431" t="s">
        <v>2953</v>
      </c>
      <c r="B204" s="431" t="s">
        <v>1323</v>
      </c>
      <c r="C204" s="431" t="s">
        <v>920</v>
      </c>
      <c r="D204" s="432">
        <v>2003</v>
      </c>
      <c r="E204" s="431" t="s">
        <v>1190</v>
      </c>
      <c r="F204" s="431" t="s">
        <v>298</v>
      </c>
      <c r="G204" s="431" t="s">
        <v>298</v>
      </c>
      <c r="H204" s="431" t="s">
        <v>41</v>
      </c>
      <c r="I204" s="431" t="s">
        <v>50</v>
      </c>
      <c r="J204" s="431" t="s">
        <v>298</v>
      </c>
      <c r="K204" s="431" t="s">
        <v>886</v>
      </c>
      <c r="L204" s="431" t="s">
        <v>32</v>
      </c>
      <c r="M204" s="433">
        <v>1732500</v>
      </c>
    </row>
    <row r="205" spans="1:13">
      <c r="A205" s="431" t="s">
        <v>2924</v>
      </c>
      <c r="B205" s="431" t="s">
        <v>1324</v>
      </c>
      <c r="C205" s="431" t="s">
        <v>920</v>
      </c>
      <c r="D205" s="432">
        <v>2003</v>
      </c>
      <c r="E205" s="431" t="s">
        <v>1190</v>
      </c>
      <c r="F205" s="431" t="s">
        <v>298</v>
      </c>
      <c r="G205" s="431" t="s">
        <v>298</v>
      </c>
      <c r="H205" s="431" t="s">
        <v>41</v>
      </c>
      <c r="I205" s="431" t="s">
        <v>46</v>
      </c>
      <c r="J205" s="431" t="s">
        <v>298</v>
      </c>
      <c r="K205" s="431" t="s">
        <v>887</v>
      </c>
      <c r="L205" s="431" t="s">
        <v>32</v>
      </c>
      <c r="M205" s="433">
        <v>1744050</v>
      </c>
    </row>
    <row r="206" spans="1:13">
      <c r="A206" s="431" t="s">
        <v>3017</v>
      </c>
      <c r="B206" s="431" t="s">
        <v>1327</v>
      </c>
      <c r="C206" s="431" t="s">
        <v>920</v>
      </c>
      <c r="D206" s="432">
        <v>2003</v>
      </c>
      <c r="E206" s="431" t="s">
        <v>1190</v>
      </c>
      <c r="F206" s="431" t="s">
        <v>298</v>
      </c>
      <c r="G206" s="431" t="s">
        <v>298</v>
      </c>
      <c r="H206" s="431" t="s">
        <v>41</v>
      </c>
      <c r="I206" s="431" t="s">
        <v>425</v>
      </c>
      <c r="J206" s="431" t="s">
        <v>298</v>
      </c>
      <c r="K206" s="431" t="s">
        <v>886</v>
      </c>
      <c r="L206" s="431" t="s">
        <v>218</v>
      </c>
      <c r="M206" s="433">
        <v>1757910</v>
      </c>
    </row>
    <row r="207" spans="1:13">
      <c r="A207" s="431" t="s">
        <v>3007</v>
      </c>
      <c r="B207" s="431" t="s">
        <v>1327</v>
      </c>
      <c r="C207" s="431" t="s">
        <v>920</v>
      </c>
      <c r="D207" s="432">
        <v>2003</v>
      </c>
      <c r="E207" s="431" t="s">
        <v>1190</v>
      </c>
      <c r="F207" s="431" t="s">
        <v>298</v>
      </c>
      <c r="G207" s="431" t="s">
        <v>298</v>
      </c>
      <c r="H207" s="431" t="s">
        <v>41</v>
      </c>
      <c r="I207" s="431" t="s">
        <v>424</v>
      </c>
      <c r="J207" s="431" t="s">
        <v>298</v>
      </c>
      <c r="K207" s="431" t="s">
        <v>886</v>
      </c>
      <c r="L207" s="431" t="s">
        <v>218</v>
      </c>
      <c r="M207" s="433">
        <v>1861860</v>
      </c>
    </row>
    <row r="208" spans="1:13">
      <c r="A208" s="431" t="s">
        <v>2998</v>
      </c>
      <c r="B208" s="431" t="s">
        <v>1328</v>
      </c>
      <c r="C208" s="431" t="s">
        <v>920</v>
      </c>
      <c r="D208" s="432">
        <v>2003</v>
      </c>
      <c r="E208" s="431" t="s">
        <v>1190</v>
      </c>
      <c r="F208" s="431" t="s">
        <v>298</v>
      </c>
      <c r="G208" s="431" t="s">
        <v>298</v>
      </c>
      <c r="H208" s="431" t="s">
        <v>41</v>
      </c>
      <c r="I208" s="431" t="s">
        <v>423</v>
      </c>
      <c r="J208" s="431" t="s">
        <v>298</v>
      </c>
      <c r="K208" s="431" t="s">
        <v>887</v>
      </c>
      <c r="L208" s="431" t="s">
        <v>218</v>
      </c>
      <c r="M208" s="433">
        <v>1864170</v>
      </c>
    </row>
    <row r="209" spans="1:13">
      <c r="A209" s="431" t="s">
        <v>2972</v>
      </c>
      <c r="B209" s="431" t="s">
        <v>1322</v>
      </c>
      <c r="C209" s="431" t="s">
        <v>920</v>
      </c>
      <c r="D209" s="432">
        <v>2003</v>
      </c>
      <c r="E209" s="431" t="s">
        <v>1190</v>
      </c>
      <c r="F209" s="431" t="s">
        <v>298</v>
      </c>
      <c r="G209" s="431" t="s">
        <v>298</v>
      </c>
      <c r="H209" s="431" t="s">
        <v>41</v>
      </c>
      <c r="I209" s="431" t="s">
        <v>421</v>
      </c>
      <c r="J209" s="431" t="s">
        <v>298</v>
      </c>
      <c r="K209" s="431" t="s">
        <v>887</v>
      </c>
      <c r="L209" s="431" t="s">
        <v>34</v>
      </c>
      <c r="M209" s="433">
        <v>1882650</v>
      </c>
    </row>
    <row r="210" spans="1:13">
      <c r="A210" s="431" t="s">
        <v>2981</v>
      </c>
      <c r="B210" s="431" t="s">
        <v>1321</v>
      </c>
      <c r="C210" s="431" t="s">
        <v>920</v>
      </c>
      <c r="D210" s="432">
        <v>2003</v>
      </c>
      <c r="E210" s="431" t="s">
        <v>1190</v>
      </c>
      <c r="F210" s="431" t="s">
        <v>298</v>
      </c>
      <c r="G210" s="431" t="s">
        <v>298</v>
      </c>
      <c r="H210" s="431" t="s">
        <v>41</v>
      </c>
      <c r="I210" s="431" t="s">
        <v>422</v>
      </c>
      <c r="J210" s="431" t="s">
        <v>298</v>
      </c>
      <c r="K210" s="431" t="s">
        <v>886</v>
      </c>
      <c r="L210" s="431" t="s">
        <v>34</v>
      </c>
      <c r="M210" s="433">
        <v>1884960</v>
      </c>
    </row>
    <row r="211" spans="1:13">
      <c r="A211" s="431" t="s">
        <v>2884</v>
      </c>
      <c r="B211" s="431" t="s">
        <v>1324</v>
      </c>
      <c r="C211" s="431" t="s">
        <v>920</v>
      </c>
      <c r="D211" s="432">
        <v>2003</v>
      </c>
      <c r="E211" s="431" t="s">
        <v>1190</v>
      </c>
      <c r="F211" s="431" t="s">
        <v>298</v>
      </c>
      <c r="G211" s="431" t="s">
        <v>298</v>
      </c>
      <c r="H211" s="431" t="s">
        <v>41</v>
      </c>
      <c r="I211" s="431" t="s">
        <v>324</v>
      </c>
      <c r="J211" s="431" t="s">
        <v>298</v>
      </c>
      <c r="K211" s="431" t="s">
        <v>887</v>
      </c>
      <c r="L211" s="431" t="s">
        <v>32</v>
      </c>
      <c r="M211" s="433">
        <v>1924230</v>
      </c>
    </row>
    <row r="212" spans="1:13">
      <c r="A212" s="431" t="s">
        <v>2894</v>
      </c>
      <c r="B212" s="431" t="s">
        <v>1324</v>
      </c>
      <c r="C212" s="431" t="s">
        <v>920</v>
      </c>
      <c r="D212" s="432">
        <v>2003</v>
      </c>
      <c r="E212" s="431" t="s">
        <v>1190</v>
      </c>
      <c r="F212" s="431" t="s">
        <v>298</v>
      </c>
      <c r="G212" s="431" t="s">
        <v>298</v>
      </c>
      <c r="H212" s="431" t="s">
        <v>41</v>
      </c>
      <c r="I212" s="431" t="s">
        <v>42</v>
      </c>
      <c r="J212" s="431" t="s">
        <v>298</v>
      </c>
      <c r="K212" s="431" t="s">
        <v>887</v>
      </c>
      <c r="L212" s="431" t="s">
        <v>32</v>
      </c>
      <c r="M212" s="433">
        <v>1924230</v>
      </c>
    </row>
    <row r="213" spans="1:13">
      <c r="A213" s="431" t="s">
        <v>2904</v>
      </c>
      <c r="B213" s="431" t="s">
        <v>1324</v>
      </c>
      <c r="C213" s="431" t="s">
        <v>920</v>
      </c>
      <c r="D213" s="432">
        <v>2003</v>
      </c>
      <c r="E213" s="431" t="s">
        <v>1190</v>
      </c>
      <c r="F213" s="431" t="s">
        <v>298</v>
      </c>
      <c r="G213" s="431" t="s">
        <v>298</v>
      </c>
      <c r="H213" s="431" t="s">
        <v>41</v>
      </c>
      <c r="I213" s="431" t="s">
        <v>219</v>
      </c>
      <c r="J213" s="431" t="s">
        <v>298</v>
      </c>
      <c r="K213" s="431" t="s">
        <v>887</v>
      </c>
      <c r="L213" s="431" t="s">
        <v>32</v>
      </c>
      <c r="M213" s="433">
        <v>1924230</v>
      </c>
    </row>
    <row r="214" spans="1:13">
      <c r="A214" s="431" t="s">
        <v>2914</v>
      </c>
      <c r="B214" s="431" t="s">
        <v>1324</v>
      </c>
      <c r="C214" s="431" t="s">
        <v>920</v>
      </c>
      <c r="D214" s="432">
        <v>2003</v>
      </c>
      <c r="E214" s="431" t="s">
        <v>1190</v>
      </c>
      <c r="F214" s="431" t="s">
        <v>298</v>
      </c>
      <c r="G214" s="431" t="s">
        <v>298</v>
      </c>
      <c r="H214" s="431" t="s">
        <v>41</v>
      </c>
      <c r="I214" s="431" t="s">
        <v>44</v>
      </c>
      <c r="J214" s="431" t="s">
        <v>298</v>
      </c>
      <c r="K214" s="431" t="s">
        <v>887</v>
      </c>
      <c r="L214" s="431" t="s">
        <v>32</v>
      </c>
      <c r="M214" s="433">
        <v>1924230</v>
      </c>
    </row>
    <row r="215" spans="1:13">
      <c r="A215" s="250" t="s">
        <v>2933</v>
      </c>
      <c r="B215" s="250" t="s">
        <v>1323</v>
      </c>
      <c r="C215" s="250" t="s">
        <v>920</v>
      </c>
      <c r="D215" s="161">
        <v>2003</v>
      </c>
      <c r="E215" s="250" t="s">
        <v>1190</v>
      </c>
      <c r="F215" s="250" t="s">
        <v>298</v>
      </c>
      <c r="G215" s="250" t="s">
        <v>298</v>
      </c>
      <c r="H215" s="250" t="s">
        <v>41</v>
      </c>
      <c r="I215" s="250" t="s">
        <v>221</v>
      </c>
      <c r="J215" s="250" t="s">
        <v>298</v>
      </c>
      <c r="K215" s="250" t="s">
        <v>886</v>
      </c>
      <c r="L215" s="250" t="s">
        <v>32</v>
      </c>
      <c r="M215" s="437">
        <v>1928850</v>
      </c>
    </row>
    <row r="216" spans="1:13">
      <c r="A216" s="250" t="s">
        <v>2988</v>
      </c>
      <c r="B216" s="250" t="s">
        <v>1328</v>
      </c>
      <c r="C216" s="250" t="s">
        <v>920</v>
      </c>
      <c r="D216" s="161">
        <v>2003</v>
      </c>
      <c r="E216" s="250" t="s">
        <v>1190</v>
      </c>
      <c r="F216" s="250" t="s">
        <v>298</v>
      </c>
      <c r="G216" s="250" t="s">
        <v>298</v>
      </c>
      <c r="H216" s="250" t="s">
        <v>41</v>
      </c>
      <c r="I216" s="250" t="s">
        <v>422</v>
      </c>
      <c r="J216" s="250" t="s">
        <v>298</v>
      </c>
      <c r="K216" s="250" t="s">
        <v>887</v>
      </c>
      <c r="L216" s="250" t="s">
        <v>218</v>
      </c>
      <c r="M216" s="437">
        <v>2048970</v>
      </c>
    </row>
    <row r="217" spans="1:13">
      <c r="A217" s="250" t="s">
        <v>2962</v>
      </c>
      <c r="B217" s="250" t="s">
        <v>1322</v>
      </c>
      <c r="C217" s="250" t="s">
        <v>920</v>
      </c>
      <c r="D217" s="161">
        <v>2003</v>
      </c>
      <c r="E217" s="250" t="s">
        <v>1190</v>
      </c>
      <c r="F217" s="250" t="s">
        <v>298</v>
      </c>
      <c r="G217" s="250" t="s">
        <v>298</v>
      </c>
      <c r="H217" s="250" t="s">
        <v>41</v>
      </c>
      <c r="I217" s="250" t="s">
        <v>223</v>
      </c>
      <c r="J217" s="250" t="s">
        <v>298</v>
      </c>
      <c r="K217" s="250" t="s">
        <v>887</v>
      </c>
      <c r="L217" s="250" t="s">
        <v>34</v>
      </c>
      <c r="M217" s="437">
        <v>2065140</v>
      </c>
    </row>
    <row r="218" spans="1:13">
      <c r="A218" s="250" t="s">
        <v>2997</v>
      </c>
      <c r="B218" s="250" t="s">
        <v>1327</v>
      </c>
      <c r="C218" s="250" t="s">
        <v>920</v>
      </c>
      <c r="D218" s="161">
        <v>2003</v>
      </c>
      <c r="E218" s="250" t="s">
        <v>1190</v>
      </c>
      <c r="F218" s="250" t="s">
        <v>298</v>
      </c>
      <c r="G218" s="250" t="s">
        <v>298</v>
      </c>
      <c r="H218" s="250" t="s">
        <v>41</v>
      </c>
      <c r="I218" s="250" t="s">
        <v>423</v>
      </c>
      <c r="J218" s="250" t="s">
        <v>298</v>
      </c>
      <c r="K218" s="250" t="s">
        <v>886</v>
      </c>
      <c r="L218" s="250" t="s">
        <v>218</v>
      </c>
      <c r="M218" s="437">
        <v>2118270</v>
      </c>
    </row>
    <row r="219" spans="1:13">
      <c r="A219" s="250" t="s">
        <v>2971</v>
      </c>
      <c r="B219" s="250" t="s">
        <v>1321</v>
      </c>
      <c r="C219" s="250" t="s">
        <v>920</v>
      </c>
      <c r="D219" s="161">
        <v>2003</v>
      </c>
      <c r="E219" s="250" t="s">
        <v>1190</v>
      </c>
      <c r="F219" s="250" t="s">
        <v>298</v>
      </c>
      <c r="G219" s="250" t="s">
        <v>298</v>
      </c>
      <c r="H219" s="250" t="s">
        <v>41</v>
      </c>
      <c r="I219" s="250" t="s">
        <v>421</v>
      </c>
      <c r="J219" s="250" t="s">
        <v>298</v>
      </c>
      <c r="K219" s="250" t="s">
        <v>886</v>
      </c>
      <c r="L219" s="250" t="s">
        <v>34</v>
      </c>
      <c r="M219" s="437">
        <v>2136750</v>
      </c>
    </row>
    <row r="220" spans="1:13">
      <c r="A220" s="250" t="s">
        <v>2923</v>
      </c>
      <c r="B220" s="250" t="s">
        <v>1323</v>
      </c>
      <c r="C220" s="250" t="s">
        <v>920</v>
      </c>
      <c r="D220" s="161">
        <v>2003</v>
      </c>
      <c r="E220" s="250" t="s">
        <v>1190</v>
      </c>
      <c r="F220" s="250" t="s">
        <v>298</v>
      </c>
      <c r="G220" s="250" t="s">
        <v>298</v>
      </c>
      <c r="H220" s="250" t="s">
        <v>41</v>
      </c>
      <c r="I220" s="250" t="s">
        <v>46</v>
      </c>
      <c r="J220" s="250" t="s">
        <v>298</v>
      </c>
      <c r="K220" s="250" t="s">
        <v>886</v>
      </c>
      <c r="L220" s="250" t="s">
        <v>32</v>
      </c>
      <c r="M220" s="437">
        <v>2180640</v>
      </c>
    </row>
    <row r="221" spans="1:13">
      <c r="A221" s="250" t="s">
        <v>2942</v>
      </c>
      <c r="B221" s="250" t="s">
        <v>1322</v>
      </c>
      <c r="C221" s="250" t="s">
        <v>920</v>
      </c>
      <c r="D221" s="161">
        <v>2003</v>
      </c>
      <c r="E221" s="250" t="s">
        <v>1190</v>
      </c>
      <c r="F221" s="250" t="s">
        <v>298</v>
      </c>
      <c r="G221" s="250" t="s">
        <v>298</v>
      </c>
      <c r="H221" s="250" t="s">
        <v>41</v>
      </c>
      <c r="I221" s="250" t="s">
        <v>48</v>
      </c>
      <c r="J221" s="250" t="s">
        <v>298</v>
      </c>
      <c r="K221" s="250" t="s">
        <v>887</v>
      </c>
      <c r="L221" s="250" t="s">
        <v>34</v>
      </c>
      <c r="M221" s="437">
        <v>2286900</v>
      </c>
    </row>
    <row r="222" spans="1:13">
      <c r="A222" s="250" t="s">
        <v>2952</v>
      </c>
      <c r="B222" s="250" t="s">
        <v>1322</v>
      </c>
      <c r="C222" s="250" t="s">
        <v>920</v>
      </c>
      <c r="D222" s="161">
        <v>2003</v>
      </c>
      <c r="E222" s="250" t="s">
        <v>1190</v>
      </c>
      <c r="F222" s="250" t="s">
        <v>298</v>
      </c>
      <c r="G222" s="250" t="s">
        <v>298</v>
      </c>
      <c r="H222" s="250" t="s">
        <v>41</v>
      </c>
      <c r="I222" s="250" t="s">
        <v>50</v>
      </c>
      <c r="J222" s="250" t="s">
        <v>298</v>
      </c>
      <c r="K222" s="250" t="s">
        <v>887</v>
      </c>
      <c r="L222" s="250" t="s">
        <v>34</v>
      </c>
      <c r="M222" s="437">
        <v>2286900</v>
      </c>
    </row>
    <row r="223" spans="1:13">
      <c r="A223" s="250" t="s">
        <v>2978</v>
      </c>
      <c r="B223" s="250" t="s">
        <v>1328</v>
      </c>
      <c r="C223" s="250" t="s">
        <v>920</v>
      </c>
      <c r="D223" s="161">
        <v>2003</v>
      </c>
      <c r="E223" s="250" t="s">
        <v>1190</v>
      </c>
      <c r="F223" s="250" t="s">
        <v>298</v>
      </c>
      <c r="G223" s="250" t="s">
        <v>298</v>
      </c>
      <c r="H223" s="250" t="s">
        <v>41</v>
      </c>
      <c r="I223" s="250" t="s">
        <v>421</v>
      </c>
      <c r="J223" s="250" t="s">
        <v>298</v>
      </c>
      <c r="K223" s="250" t="s">
        <v>887</v>
      </c>
      <c r="L223" s="250" t="s">
        <v>218</v>
      </c>
      <c r="M223" s="437">
        <v>2310000</v>
      </c>
    </row>
    <row r="224" spans="1:13">
      <c r="A224" s="250" t="s">
        <v>2987</v>
      </c>
      <c r="B224" s="250" t="s">
        <v>1327</v>
      </c>
      <c r="C224" s="250" t="s">
        <v>920</v>
      </c>
      <c r="D224" s="161">
        <v>2003</v>
      </c>
      <c r="E224" s="250" t="s">
        <v>1190</v>
      </c>
      <c r="F224" s="250" t="s">
        <v>298</v>
      </c>
      <c r="G224" s="250" t="s">
        <v>298</v>
      </c>
      <c r="H224" s="250" t="s">
        <v>41</v>
      </c>
      <c r="I224" s="250" t="s">
        <v>422</v>
      </c>
      <c r="J224" s="250" t="s">
        <v>298</v>
      </c>
      <c r="K224" s="250" t="s">
        <v>886</v>
      </c>
      <c r="L224" s="250" t="s">
        <v>218</v>
      </c>
      <c r="M224" s="437">
        <v>2333100</v>
      </c>
    </row>
    <row r="225" spans="1:13">
      <c r="A225" s="250" t="s">
        <v>3016</v>
      </c>
      <c r="B225" s="250" t="s">
        <v>1326</v>
      </c>
      <c r="C225" s="250" t="s">
        <v>920</v>
      </c>
      <c r="D225" s="161">
        <v>2003</v>
      </c>
      <c r="E225" s="250" t="s">
        <v>1190</v>
      </c>
      <c r="F225" s="250" t="s">
        <v>298</v>
      </c>
      <c r="G225" s="250" t="s">
        <v>298</v>
      </c>
      <c r="H225" s="250" t="s">
        <v>41</v>
      </c>
      <c r="I225" s="250" t="s">
        <v>425</v>
      </c>
      <c r="J225" s="250" t="s">
        <v>298</v>
      </c>
      <c r="K225" s="250" t="s">
        <v>887</v>
      </c>
      <c r="L225" s="250" t="s">
        <v>940</v>
      </c>
      <c r="M225" s="437">
        <v>2333100</v>
      </c>
    </row>
    <row r="226" spans="1:13">
      <c r="A226" s="250" t="s">
        <v>2961</v>
      </c>
      <c r="B226" s="250" t="s">
        <v>1321</v>
      </c>
      <c r="C226" s="250" t="s">
        <v>920</v>
      </c>
      <c r="D226" s="161">
        <v>2003</v>
      </c>
      <c r="E226" s="250" t="s">
        <v>1190</v>
      </c>
      <c r="F226" s="250" t="s">
        <v>298</v>
      </c>
      <c r="G226" s="250" t="s">
        <v>298</v>
      </c>
      <c r="H226" s="250" t="s">
        <v>41</v>
      </c>
      <c r="I226" s="250" t="s">
        <v>223</v>
      </c>
      <c r="J226" s="250" t="s">
        <v>298</v>
      </c>
      <c r="K226" s="250" t="s">
        <v>886</v>
      </c>
      <c r="L226" s="250" t="s">
        <v>34</v>
      </c>
      <c r="M226" s="437">
        <v>2356200</v>
      </c>
    </row>
    <row r="227" spans="1:13">
      <c r="A227" s="250" t="s">
        <v>2883</v>
      </c>
      <c r="B227" s="250" t="s">
        <v>1323</v>
      </c>
      <c r="C227" s="250" t="s">
        <v>920</v>
      </c>
      <c r="D227" s="161">
        <v>2003</v>
      </c>
      <c r="E227" s="250" t="s">
        <v>1190</v>
      </c>
      <c r="F227" s="250" t="s">
        <v>298</v>
      </c>
      <c r="G227" s="250" t="s">
        <v>298</v>
      </c>
      <c r="H227" s="250" t="s">
        <v>41</v>
      </c>
      <c r="I227" s="250" t="s">
        <v>324</v>
      </c>
      <c r="J227" s="250" t="s">
        <v>298</v>
      </c>
      <c r="K227" s="250" t="s">
        <v>886</v>
      </c>
      <c r="L227" s="250" t="s">
        <v>32</v>
      </c>
      <c r="M227" s="437">
        <v>2402400</v>
      </c>
    </row>
    <row r="228" spans="1:13">
      <c r="A228" s="250" t="s">
        <v>2893</v>
      </c>
      <c r="B228" s="250" t="s">
        <v>1323</v>
      </c>
      <c r="C228" s="250" t="s">
        <v>920</v>
      </c>
      <c r="D228" s="161">
        <v>2003</v>
      </c>
      <c r="E228" s="250" t="s">
        <v>1190</v>
      </c>
      <c r="F228" s="250" t="s">
        <v>298</v>
      </c>
      <c r="G228" s="250" t="s">
        <v>298</v>
      </c>
      <c r="H228" s="250" t="s">
        <v>41</v>
      </c>
      <c r="I228" s="250" t="s">
        <v>42</v>
      </c>
      <c r="J228" s="250" t="s">
        <v>298</v>
      </c>
      <c r="K228" s="250" t="s">
        <v>886</v>
      </c>
      <c r="L228" s="250" t="s">
        <v>32</v>
      </c>
      <c r="M228" s="437">
        <v>2402400</v>
      </c>
    </row>
    <row r="229" spans="1:13">
      <c r="A229" s="250" t="s">
        <v>2903</v>
      </c>
      <c r="B229" s="250" t="s">
        <v>1323</v>
      </c>
      <c r="C229" s="250" t="s">
        <v>920</v>
      </c>
      <c r="D229" s="161">
        <v>2003</v>
      </c>
      <c r="E229" s="250" t="s">
        <v>1190</v>
      </c>
      <c r="F229" s="250" t="s">
        <v>298</v>
      </c>
      <c r="G229" s="250" t="s">
        <v>298</v>
      </c>
      <c r="H229" s="250" t="s">
        <v>41</v>
      </c>
      <c r="I229" s="250" t="s">
        <v>219</v>
      </c>
      <c r="J229" s="250" t="s">
        <v>298</v>
      </c>
      <c r="K229" s="250" t="s">
        <v>886</v>
      </c>
      <c r="L229" s="250" t="s">
        <v>32</v>
      </c>
      <c r="M229" s="437">
        <v>2402400</v>
      </c>
    </row>
    <row r="230" spans="1:13">
      <c r="A230" s="250" t="s">
        <v>2913</v>
      </c>
      <c r="B230" s="250" t="s">
        <v>1323</v>
      </c>
      <c r="C230" s="250" t="s">
        <v>920</v>
      </c>
      <c r="D230" s="161">
        <v>2003</v>
      </c>
      <c r="E230" s="250" t="s">
        <v>1190</v>
      </c>
      <c r="F230" s="250" t="s">
        <v>298</v>
      </c>
      <c r="G230" s="250" t="s">
        <v>298</v>
      </c>
      <c r="H230" s="250" t="s">
        <v>41</v>
      </c>
      <c r="I230" s="250" t="s">
        <v>44</v>
      </c>
      <c r="J230" s="250" t="s">
        <v>298</v>
      </c>
      <c r="K230" s="250" t="s">
        <v>886</v>
      </c>
      <c r="L230" s="250" t="s">
        <v>32</v>
      </c>
      <c r="M230" s="437">
        <v>2402400</v>
      </c>
    </row>
    <row r="231" spans="1:13">
      <c r="A231" s="250" t="s">
        <v>3006</v>
      </c>
      <c r="B231" s="250" t="s">
        <v>1326</v>
      </c>
      <c r="C231" s="250" t="s">
        <v>920</v>
      </c>
      <c r="D231" s="161">
        <v>2003</v>
      </c>
      <c r="E231" s="250" t="s">
        <v>1190</v>
      </c>
      <c r="F231" s="250" t="s">
        <v>298</v>
      </c>
      <c r="G231" s="250" t="s">
        <v>298</v>
      </c>
      <c r="H231" s="250" t="s">
        <v>41</v>
      </c>
      <c r="I231" s="250" t="s">
        <v>424</v>
      </c>
      <c r="J231" s="250" t="s">
        <v>298</v>
      </c>
      <c r="K231" s="250" t="s">
        <v>887</v>
      </c>
      <c r="L231" s="250" t="s">
        <v>940</v>
      </c>
      <c r="M231" s="437">
        <v>2471700</v>
      </c>
    </row>
    <row r="232" spans="1:13">
      <c r="A232" s="250" t="s">
        <v>2932</v>
      </c>
      <c r="B232" s="250" t="s">
        <v>1322</v>
      </c>
      <c r="C232" s="250" t="s">
        <v>920</v>
      </c>
      <c r="D232" s="161">
        <v>2003</v>
      </c>
      <c r="E232" s="250" t="s">
        <v>1190</v>
      </c>
      <c r="F232" s="250" t="s">
        <v>298</v>
      </c>
      <c r="G232" s="250" t="s">
        <v>298</v>
      </c>
      <c r="H232" s="250" t="s">
        <v>41</v>
      </c>
      <c r="I232" s="250" t="s">
        <v>221</v>
      </c>
      <c r="J232" s="250" t="s">
        <v>298</v>
      </c>
      <c r="K232" s="250" t="s">
        <v>887</v>
      </c>
      <c r="L232" s="250" t="s">
        <v>34</v>
      </c>
      <c r="M232" s="437">
        <v>2541000</v>
      </c>
    </row>
    <row r="233" spans="1:13">
      <c r="A233" s="250" t="s">
        <v>2968</v>
      </c>
      <c r="B233" s="250" t="s">
        <v>1328</v>
      </c>
      <c r="C233" s="250" t="s">
        <v>920</v>
      </c>
      <c r="D233" s="161">
        <v>2003</v>
      </c>
      <c r="E233" s="250" t="s">
        <v>1190</v>
      </c>
      <c r="F233" s="250" t="s">
        <v>298</v>
      </c>
      <c r="G233" s="250" t="s">
        <v>298</v>
      </c>
      <c r="H233" s="250" t="s">
        <v>41</v>
      </c>
      <c r="I233" s="250" t="s">
        <v>223</v>
      </c>
      <c r="J233" s="250" t="s">
        <v>298</v>
      </c>
      <c r="K233" s="250" t="s">
        <v>887</v>
      </c>
      <c r="L233" s="250" t="s">
        <v>218</v>
      </c>
      <c r="M233" s="437">
        <v>2541000</v>
      </c>
    </row>
    <row r="234" spans="1:13">
      <c r="A234" s="250" t="s">
        <v>2941</v>
      </c>
      <c r="B234" s="250" t="s">
        <v>1321</v>
      </c>
      <c r="C234" s="250" t="s">
        <v>920</v>
      </c>
      <c r="D234" s="161">
        <v>2003</v>
      </c>
      <c r="E234" s="250" t="s">
        <v>1190</v>
      </c>
      <c r="F234" s="250" t="s">
        <v>298</v>
      </c>
      <c r="G234" s="250" t="s">
        <v>298</v>
      </c>
      <c r="H234" s="250" t="s">
        <v>41</v>
      </c>
      <c r="I234" s="250" t="s">
        <v>48</v>
      </c>
      <c r="J234" s="250" t="s">
        <v>298</v>
      </c>
      <c r="K234" s="250" t="s">
        <v>886</v>
      </c>
      <c r="L234" s="250" t="s">
        <v>34</v>
      </c>
      <c r="M234" s="437">
        <v>2610300</v>
      </c>
    </row>
    <row r="235" spans="1:13">
      <c r="A235" s="250" t="s">
        <v>2951</v>
      </c>
      <c r="B235" s="250" t="s">
        <v>1321</v>
      </c>
      <c r="C235" s="250" t="s">
        <v>920</v>
      </c>
      <c r="D235" s="161">
        <v>2003</v>
      </c>
      <c r="E235" s="250" t="s">
        <v>1190</v>
      </c>
      <c r="F235" s="250" t="s">
        <v>298</v>
      </c>
      <c r="G235" s="250" t="s">
        <v>298</v>
      </c>
      <c r="H235" s="250" t="s">
        <v>41</v>
      </c>
      <c r="I235" s="250" t="s">
        <v>50</v>
      </c>
      <c r="J235" s="250" t="s">
        <v>298</v>
      </c>
      <c r="K235" s="250" t="s">
        <v>886</v>
      </c>
      <c r="L235" s="250" t="s">
        <v>34</v>
      </c>
      <c r="M235" s="437">
        <v>2610300</v>
      </c>
    </row>
    <row r="236" spans="1:13">
      <c r="A236" s="250" t="s">
        <v>2977</v>
      </c>
      <c r="B236" s="250" t="s">
        <v>1327</v>
      </c>
      <c r="C236" s="250" t="s">
        <v>920</v>
      </c>
      <c r="D236" s="161">
        <v>2003</v>
      </c>
      <c r="E236" s="250" t="s">
        <v>1190</v>
      </c>
      <c r="F236" s="250" t="s">
        <v>298</v>
      </c>
      <c r="G236" s="250" t="s">
        <v>298</v>
      </c>
      <c r="H236" s="250" t="s">
        <v>41</v>
      </c>
      <c r="I236" s="250" t="s">
        <v>421</v>
      </c>
      <c r="J236" s="250" t="s">
        <v>298</v>
      </c>
      <c r="K236" s="250" t="s">
        <v>886</v>
      </c>
      <c r="L236" s="250" t="s">
        <v>218</v>
      </c>
      <c r="M236" s="437">
        <v>2633400</v>
      </c>
    </row>
    <row r="237" spans="1:13">
      <c r="A237" s="250" t="s">
        <v>3015</v>
      </c>
      <c r="B237" s="250" t="s">
        <v>1325</v>
      </c>
      <c r="C237" s="250" t="s">
        <v>920</v>
      </c>
      <c r="D237" s="161">
        <v>2003</v>
      </c>
      <c r="E237" s="250" t="s">
        <v>1190</v>
      </c>
      <c r="F237" s="250" t="s">
        <v>298</v>
      </c>
      <c r="G237" s="250" t="s">
        <v>298</v>
      </c>
      <c r="H237" s="250" t="s">
        <v>41</v>
      </c>
      <c r="I237" s="250" t="s">
        <v>425</v>
      </c>
      <c r="J237" s="250" t="s">
        <v>298</v>
      </c>
      <c r="K237" s="250" t="s">
        <v>886</v>
      </c>
      <c r="L237" s="250" t="s">
        <v>940</v>
      </c>
      <c r="M237" s="437">
        <v>2656500</v>
      </c>
    </row>
    <row r="238" spans="1:13">
      <c r="A238" s="250" t="s">
        <v>3020</v>
      </c>
      <c r="B238" s="250" t="s">
        <v>1330</v>
      </c>
      <c r="C238" s="250" t="s">
        <v>920</v>
      </c>
      <c r="D238" s="161">
        <v>2003</v>
      </c>
      <c r="E238" s="250" t="s">
        <v>1190</v>
      </c>
      <c r="F238" s="250" t="s">
        <v>298</v>
      </c>
      <c r="G238" s="250" t="s">
        <v>298</v>
      </c>
      <c r="H238" s="250" t="s">
        <v>41</v>
      </c>
      <c r="I238" s="250" t="s">
        <v>425</v>
      </c>
      <c r="J238" s="250" t="s">
        <v>298</v>
      </c>
      <c r="K238" s="250" t="s">
        <v>887</v>
      </c>
      <c r="L238" s="250" t="s">
        <v>941</v>
      </c>
      <c r="M238" s="437">
        <v>2679600</v>
      </c>
    </row>
    <row r="239" spans="1:13">
      <c r="A239" s="431" t="s">
        <v>2948</v>
      </c>
      <c r="B239" s="431" t="s">
        <v>1328</v>
      </c>
      <c r="C239" s="431" t="s">
        <v>920</v>
      </c>
      <c r="D239" s="432">
        <v>2003</v>
      </c>
      <c r="E239" s="431" t="s">
        <v>1190</v>
      </c>
      <c r="F239" s="431" t="s">
        <v>298</v>
      </c>
      <c r="G239" s="431" t="s">
        <v>298</v>
      </c>
      <c r="H239" s="431" t="s">
        <v>41</v>
      </c>
      <c r="I239" s="431" t="s">
        <v>48</v>
      </c>
      <c r="J239" s="431" t="s">
        <v>298</v>
      </c>
      <c r="K239" s="431" t="s">
        <v>887</v>
      </c>
      <c r="L239" s="431" t="s">
        <v>218</v>
      </c>
      <c r="M239" s="433">
        <v>2818200</v>
      </c>
    </row>
    <row r="240" spans="1:13">
      <c r="A240" s="431" t="s">
        <v>2958</v>
      </c>
      <c r="B240" s="431" t="s">
        <v>1328</v>
      </c>
      <c r="C240" s="431" t="s">
        <v>920</v>
      </c>
      <c r="D240" s="432">
        <v>2003</v>
      </c>
      <c r="E240" s="431" t="s">
        <v>1190</v>
      </c>
      <c r="F240" s="431" t="s">
        <v>298</v>
      </c>
      <c r="G240" s="431" t="s">
        <v>298</v>
      </c>
      <c r="H240" s="431" t="s">
        <v>41</v>
      </c>
      <c r="I240" s="431" t="s">
        <v>50</v>
      </c>
      <c r="J240" s="431" t="s">
        <v>298</v>
      </c>
      <c r="K240" s="431" t="s">
        <v>887</v>
      </c>
      <c r="L240" s="431" t="s">
        <v>218</v>
      </c>
      <c r="M240" s="433">
        <v>2818200</v>
      </c>
    </row>
    <row r="241" spans="1:13">
      <c r="A241" s="431" t="s">
        <v>2996</v>
      </c>
      <c r="B241" s="431" t="s">
        <v>1326</v>
      </c>
      <c r="C241" s="431" t="s">
        <v>920</v>
      </c>
      <c r="D241" s="432">
        <v>2003</v>
      </c>
      <c r="E241" s="431" t="s">
        <v>1190</v>
      </c>
      <c r="F241" s="431" t="s">
        <v>298</v>
      </c>
      <c r="G241" s="431" t="s">
        <v>298</v>
      </c>
      <c r="H241" s="431" t="s">
        <v>41</v>
      </c>
      <c r="I241" s="431" t="s">
        <v>423</v>
      </c>
      <c r="J241" s="431" t="s">
        <v>298</v>
      </c>
      <c r="K241" s="431" t="s">
        <v>887</v>
      </c>
      <c r="L241" s="431" t="s">
        <v>940</v>
      </c>
      <c r="M241" s="433">
        <v>2818200</v>
      </c>
    </row>
    <row r="242" spans="1:13">
      <c r="A242" s="431" t="s">
        <v>3005</v>
      </c>
      <c r="B242" s="431" t="s">
        <v>1325</v>
      </c>
      <c r="C242" s="431" t="s">
        <v>920</v>
      </c>
      <c r="D242" s="432">
        <v>2003</v>
      </c>
      <c r="E242" s="431" t="s">
        <v>1190</v>
      </c>
      <c r="F242" s="431" t="s">
        <v>298</v>
      </c>
      <c r="G242" s="431" t="s">
        <v>298</v>
      </c>
      <c r="H242" s="431" t="s">
        <v>41</v>
      </c>
      <c r="I242" s="431" t="s">
        <v>424</v>
      </c>
      <c r="J242" s="431" t="s">
        <v>298</v>
      </c>
      <c r="K242" s="431" t="s">
        <v>886</v>
      </c>
      <c r="L242" s="431" t="s">
        <v>940</v>
      </c>
      <c r="M242" s="433">
        <v>2818200</v>
      </c>
    </row>
    <row r="243" spans="1:13">
      <c r="A243" s="431" t="s">
        <v>3010</v>
      </c>
      <c r="B243" s="431" t="s">
        <v>1330</v>
      </c>
      <c r="C243" s="431" t="s">
        <v>920</v>
      </c>
      <c r="D243" s="432">
        <v>2003</v>
      </c>
      <c r="E243" s="431" t="s">
        <v>1190</v>
      </c>
      <c r="F243" s="431" t="s">
        <v>298</v>
      </c>
      <c r="G243" s="431" t="s">
        <v>298</v>
      </c>
      <c r="H243" s="431" t="s">
        <v>41</v>
      </c>
      <c r="I243" s="431" t="s">
        <v>424</v>
      </c>
      <c r="J243" s="431" t="s">
        <v>298</v>
      </c>
      <c r="K243" s="431" t="s">
        <v>887</v>
      </c>
      <c r="L243" s="431" t="s">
        <v>941</v>
      </c>
      <c r="M243" s="433">
        <v>2841300</v>
      </c>
    </row>
    <row r="244" spans="1:13">
      <c r="A244" s="431" t="s">
        <v>2922</v>
      </c>
      <c r="B244" s="431" t="s">
        <v>1322</v>
      </c>
      <c r="C244" s="431" t="s">
        <v>920</v>
      </c>
      <c r="D244" s="432">
        <v>2003</v>
      </c>
      <c r="E244" s="431" t="s">
        <v>1190</v>
      </c>
      <c r="F244" s="431" t="s">
        <v>298</v>
      </c>
      <c r="G244" s="431" t="s">
        <v>298</v>
      </c>
      <c r="H244" s="431" t="s">
        <v>41</v>
      </c>
      <c r="I244" s="431" t="s">
        <v>46</v>
      </c>
      <c r="J244" s="431" t="s">
        <v>298</v>
      </c>
      <c r="K244" s="431" t="s">
        <v>887</v>
      </c>
      <c r="L244" s="431" t="s">
        <v>34</v>
      </c>
      <c r="M244" s="433">
        <v>2887500</v>
      </c>
    </row>
    <row r="245" spans="1:13">
      <c r="A245" s="431" t="s">
        <v>2931</v>
      </c>
      <c r="B245" s="431" t="s">
        <v>1321</v>
      </c>
      <c r="C245" s="431" t="s">
        <v>920</v>
      </c>
      <c r="D245" s="432">
        <v>2003</v>
      </c>
      <c r="E245" s="431" t="s">
        <v>1190</v>
      </c>
      <c r="F245" s="431" t="s">
        <v>298</v>
      </c>
      <c r="G245" s="431" t="s">
        <v>298</v>
      </c>
      <c r="H245" s="431" t="s">
        <v>41</v>
      </c>
      <c r="I245" s="431" t="s">
        <v>221</v>
      </c>
      <c r="J245" s="431" t="s">
        <v>298</v>
      </c>
      <c r="K245" s="431" t="s">
        <v>886</v>
      </c>
      <c r="L245" s="431" t="s">
        <v>34</v>
      </c>
      <c r="M245" s="433">
        <v>2887500</v>
      </c>
    </row>
    <row r="246" spans="1:13">
      <c r="A246" s="431" t="s">
        <v>2967</v>
      </c>
      <c r="B246" s="431" t="s">
        <v>1327</v>
      </c>
      <c r="C246" s="431" t="s">
        <v>920</v>
      </c>
      <c r="D246" s="432">
        <v>2003</v>
      </c>
      <c r="E246" s="431" t="s">
        <v>1190</v>
      </c>
      <c r="F246" s="431" t="s">
        <v>298</v>
      </c>
      <c r="G246" s="431" t="s">
        <v>298</v>
      </c>
      <c r="H246" s="431" t="s">
        <v>41</v>
      </c>
      <c r="I246" s="431" t="s">
        <v>223</v>
      </c>
      <c r="J246" s="431" t="s">
        <v>298</v>
      </c>
      <c r="K246" s="431" t="s">
        <v>886</v>
      </c>
      <c r="L246" s="431" t="s">
        <v>218</v>
      </c>
      <c r="M246" s="433">
        <v>2887500</v>
      </c>
    </row>
    <row r="247" spans="1:13">
      <c r="A247" s="431" t="s">
        <v>3019</v>
      </c>
      <c r="B247" s="431" t="s">
        <v>1329</v>
      </c>
      <c r="C247" s="431" t="s">
        <v>920</v>
      </c>
      <c r="D247" s="432">
        <v>2003</v>
      </c>
      <c r="E247" s="431" t="s">
        <v>1190</v>
      </c>
      <c r="F247" s="431" t="s">
        <v>298</v>
      </c>
      <c r="G247" s="431" t="s">
        <v>298</v>
      </c>
      <c r="H247" s="431" t="s">
        <v>41</v>
      </c>
      <c r="I247" s="431" t="s">
        <v>425</v>
      </c>
      <c r="J247" s="431" t="s">
        <v>298</v>
      </c>
      <c r="K247" s="431" t="s">
        <v>886</v>
      </c>
      <c r="L247" s="431" t="s">
        <v>941</v>
      </c>
      <c r="M247" s="433">
        <v>3049200</v>
      </c>
    </row>
    <row r="248" spans="1:13">
      <c r="A248" s="431" t="s">
        <v>2986</v>
      </c>
      <c r="B248" s="431" t="s">
        <v>1326</v>
      </c>
      <c r="C248" s="431" t="s">
        <v>920</v>
      </c>
      <c r="D248" s="432">
        <v>2003</v>
      </c>
      <c r="E248" s="431" t="s">
        <v>1190</v>
      </c>
      <c r="F248" s="431" t="s">
        <v>298</v>
      </c>
      <c r="G248" s="431" t="s">
        <v>298</v>
      </c>
      <c r="H248" s="431" t="s">
        <v>41</v>
      </c>
      <c r="I248" s="431" t="s">
        <v>422</v>
      </c>
      <c r="J248" s="431" t="s">
        <v>298</v>
      </c>
      <c r="K248" s="431" t="s">
        <v>887</v>
      </c>
      <c r="L248" s="431" t="s">
        <v>940</v>
      </c>
      <c r="M248" s="433">
        <v>3095400</v>
      </c>
    </row>
    <row r="249" spans="1:13">
      <c r="A249" s="431" t="s">
        <v>2938</v>
      </c>
      <c r="B249" s="431" t="s">
        <v>1328</v>
      </c>
      <c r="C249" s="431" t="s">
        <v>920</v>
      </c>
      <c r="D249" s="432">
        <v>2003</v>
      </c>
      <c r="E249" s="431" t="s">
        <v>1190</v>
      </c>
      <c r="F249" s="431" t="s">
        <v>298</v>
      </c>
      <c r="G249" s="431" t="s">
        <v>298</v>
      </c>
      <c r="H249" s="431" t="s">
        <v>41</v>
      </c>
      <c r="I249" s="431" t="s">
        <v>221</v>
      </c>
      <c r="J249" s="431" t="s">
        <v>298</v>
      </c>
      <c r="K249" s="431" t="s">
        <v>887</v>
      </c>
      <c r="L249" s="431" t="s">
        <v>218</v>
      </c>
      <c r="M249" s="433">
        <v>3141600</v>
      </c>
    </row>
    <row r="250" spans="1:13">
      <c r="A250" s="431" t="s">
        <v>2882</v>
      </c>
      <c r="B250" s="431" t="s">
        <v>1322</v>
      </c>
      <c r="C250" s="431" t="s">
        <v>920</v>
      </c>
      <c r="D250" s="432">
        <v>2003</v>
      </c>
      <c r="E250" s="431" t="s">
        <v>1190</v>
      </c>
      <c r="F250" s="431" t="s">
        <v>298</v>
      </c>
      <c r="G250" s="431" t="s">
        <v>298</v>
      </c>
      <c r="H250" s="431" t="s">
        <v>41</v>
      </c>
      <c r="I250" s="431" t="s">
        <v>324</v>
      </c>
      <c r="J250" s="431" t="s">
        <v>298</v>
      </c>
      <c r="K250" s="431" t="s">
        <v>887</v>
      </c>
      <c r="L250" s="431" t="s">
        <v>34</v>
      </c>
      <c r="M250" s="433">
        <v>3164700</v>
      </c>
    </row>
    <row r="251" spans="1:13">
      <c r="A251" s="431" t="s">
        <v>2892</v>
      </c>
      <c r="B251" s="431" t="s">
        <v>1322</v>
      </c>
      <c r="C251" s="431" t="s">
        <v>920</v>
      </c>
      <c r="D251" s="432">
        <v>2003</v>
      </c>
      <c r="E251" s="431" t="s">
        <v>1190</v>
      </c>
      <c r="F251" s="431" t="s">
        <v>298</v>
      </c>
      <c r="G251" s="431" t="s">
        <v>298</v>
      </c>
      <c r="H251" s="431" t="s">
        <v>41</v>
      </c>
      <c r="I251" s="431" t="s">
        <v>42</v>
      </c>
      <c r="J251" s="431" t="s">
        <v>298</v>
      </c>
      <c r="K251" s="431" t="s">
        <v>887</v>
      </c>
      <c r="L251" s="431" t="s">
        <v>34</v>
      </c>
      <c r="M251" s="433">
        <v>3164700</v>
      </c>
    </row>
    <row r="252" spans="1:13">
      <c r="A252" s="431" t="s">
        <v>2902</v>
      </c>
      <c r="B252" s="431" t="s">
        <v>1322</v>
      </c>
      <c r="C252" s="431" t="s">
        <v>920</v>
      </c>
      <c r="D252" s="432">
        <v>2003</v>
      </c>
      <c r="E252" s="431" t="s">
        <v>1190</v>
      </c>
      <c r="F252" s="431" t="s">
        <v>298</v>
      </c>
      <c r="G252" s="431" t="s">
        <v>298</v>
      </c>
      <c r="H252" s="431" t="s">
        <v>41</v>
      </c>
      <c r="I252" s="431" t="s">
        <v>219</v>
      </c>
      <c r="J252" s="431" t="s">
        <v>298</v>
      </c>
      <c r="K252" s="431" t="s">
        <v>887</v>
      </c>
      <c r="L252" s="431" t="s">
        <v>34</v>
      </c>
      <c r="M252" s="433">
        <v>3164700</v>
      </c>
    </row>
    <row r="253" spans="1:13">
      <c r="A253" s="431" t="s">
        <v>2912</v>
      </c>
      <c r="B253" s="431" t="s">
        <v>1322</v>
      </c>
      <c r="C253" s="431" t="s">
        <v>920</v>
      </c>
      <c r="D253" s="432">
        <v>2003</v>
      </c>
      <c r="E253" s="431" t="s">
        <v>1190</v>
      </c>
      <c r="F253" s="431" t="s">
        <v>298</v>
      </c>
      <c r="G253" s="431" t="s">
        <v>298</v>
      </c>
      <c r="H253" s="431" t="s">
        <v>41</v>
      </c>
      <c r="I253" s="431" t="s">
        <v>44</v>
      </c>
      <c r="J253" s="431" t="s">
        <v>298</v>
      </c>
      <c r="K253" s="431" t="s">
        <v>887</v>
      </c>
      <c r="L253" s="431" t="s">
        <v>34</v>
      </c>
      <c r="M253" s="433">
        <v>3164700</v>
      </c>
    </row>
    <row r="254" spans="1:13">
      <c r="A254" s="431" t="s">
        <v>2947</v>
      </c>
      <c r="B254" s="431" t="s">
        <v>1327</v>
      </c>
      <c r="C254" s="431" t="s">
        <v>920</v>
      </c>
      <c r="D254" s="432">
        <v>2003</v>
      </c>
      <c r="E254" s="431" t="s">
        <v>1190</v>
      </c>
      <c r="F254" s="431" t="s">
        <v>298</v>
      </c>
      <c r="G254" s="431" t="s">
        <v>298</v>
      </c>
      <c r="H254" s="431" t="s">
        <v>41</v>
      </c>
      <c r="I254" s="431" t="s">
        <v>48</v>
      </c>
      <c r="J254" s="431" t="s">
        <v>298</v>
      </c>
      <c r="K254" s="431" t="s">
        <v>886</v>
      </c>
      <c r="L254" s="431" t="s">
        <v>218</v>
      </c>
      <c r="M254" s="433">
        <v>3210900</v>
      </c>
    </row>
    <row r="255" spans="1:13">
      <c r="A255" s="431" t="s">
        <v>2957</v>
      </c>
      <c r="B255" s="431" t="s">
        <v>1327</v>
      </c>
      <c r="C255" s="431" t="s">
        <v>920</v>
      </c>
      <c r="D255" s="432">
        <v>2003</v>
      </c>
      <c r="E255" s="431" t="s">
        <v>1190</v>
      </c>
      <c r="F255" s="431" t="s">
        <v>298</v>
      </c>
      <c r="G255" s="431" t="s">
        <v>298</v>
      </c>
      <c r="H255" s="431" t="s">
        <v>41</v>
      </c>
      <c r="I255" s="431" t="s">
        <v>50</v>
      </c>
      <c r="J255" s="431" t="s">
        <v>298</v>
      </c>
      <c r="K255" s="431" t="s">
        <v>886</v>
      </c>
      <c r="L255" s="431" t="s">
        <v>218</v>
      </c>
      <c r="M255" s="433">
        <v>3210900</v>
      </c>
    </row>
    <row r="256" spans="1:13">
      <c r="A256" s="431" t="s">
        <v>2995</v>
      </c>
      <c r="B256" s="431" t="s">
        <v>1325</v>
      </c>
      <c r="C256" s="431" t="s">
        <v>920</v>
      </c>
      <c r="D256" s="432">
        <v>2003</v>
      </c>
      <c r="E256" s="431" t="s">
        <v>1190</v>
      </c>
      <c r="F256" s="431" t="s">
        <v>298</v>
      </c>
      <c r="G256" s="431" t="s">
        <v>298</v>
      </c>
      <c r="H256" s="431" t="s">
        <v>41</v>
      </c>
      <c r="I256" s="431" t="s">
        <v>423</v>
      </c>
      <c r="J256" s="431" t="s">
        <v>298</v>
      </c>
      <c r="K256" s="431" t="s">
        <v>886</v>
      </c>
      <c r="L256" s="431" t="s">
        <v>940</v>
      </c>
      <c r="M256" s="433">
        <v>3210900</v>
      </c>
    </row>
    <row r="257" spans="1:13">
      <c r="A257" s="431" t="s">
        <v>3009</v>
      </c>
      <c r="B257" s="431" t="s">
        <v>1329</v>
      </c>
      <c r="C257" s="431" t="s">
        <v>920</v>
      </c>
      <c r="D257" s="432">
        <v>2003</v>
      </c>
      <c r="E257" s="431" t="s">
        <v>1190</v>
      </c>
      <c r="F257" s="431" t="s">
        <v>298</v>
      </c>
      <c r="G257" s="431" t="s">
        <v>298</v>
      </c>
      <c r="H257" s="431" t="s">
        <v>41</v>
      </c>
      <c r="I257" s="431" t="s">
        <v>424</v>
      </c>
      <c r="J257" s="431" t="s">
        <v>298</v>
      </c>
      <c r="K257" s="431" t="s">
        <v>886</v>
      </c>
      <c r="L257" s="431" t="s">
        <v>941</v>
      </c>
      <c r="M257" s="433">
        <v>3210900</v>
      </c>
    </row>
    <row r="258" spans="1:13">
      <c r="A258" s="431" t="s">
        <v>3000</v>
      </c>
      <c r="B258" s="431" t="s">
        <v>1330</v>
      </c>
      <c r="C258" s="431" t="s">
        <v>920</v>
      </c>
      <c r="D258" s="432">
        <v>2003</v>
      </c>
      <c r="E258" s="431" t="s">
        <v>1190</v>
      </c>
      <c r="F258" s="431" t="s">
        <v>298</v>
      </c>
      <c r="G258" s="431" t="s">
        <v>298</v>
      </c>
      <c r="H258" s="431" t="s">
        <v>41</v>
      </c>
      <c r="I258" s="431" t="s">
        <v>423</v>
      </c>
      <c r="J258" s="431" t="s">
        <v>298</v>
      </c>
      <c r="K258" s="431" t="s">
        <v>887</v>
      </c>
      <c r="L258" s="431" t="s">
        <v>941</v>
      </c>
      <c r="M258" s="433">
        <v>3234000</v>
      </c>
    </row>
    <row r="259" spans="1:13">
      <c r="A259" s="431" t="s">
        <v>2921</v>
      </c>
      <c r="B259" s="431" t="s">
        <v>1321</v>
      </c>
      <c r="C259" s="431" t="s">
        <v>920</v>
      </c>
      <c r="D259" s="432">
        <v>2003</v>
      </c>
      <c r="E259" s="431" t="s">
        <v>1190</v>
      </c>
      <c r="F259" s="431" t="s">
        <v>298</v>
      </c>
      <c r="G259" s="431" t="s">
        <v>298</v>
      </c>
      <c r="H259" s="431" t="s">
        <v>41</v>
      </c>
      <c r="I259" s="431" t="s">
        <v>46</v>
      </c>
      <c r="J259" s="431" t="s">
        <v>298</v>
      </c>
      <c r="K259" s="431" t="s">
        <v>886</v>
      </c>
      <c r="L259" s="431" t="s">
        <v>34</v>
      </c>
      <c r="M259" s="433">
        <v>3280200</v>
      </c>
    </row>
    <row r="260" spans="1:13">
      <c r="A260" s="431" t="s">
        <v>2976</v>
      </c>
      <c r="B260" s="431" t="s">
        <v>1326</v>
      </c>
      <c r="C260" s="431" t="s">
        <v>920</v>
      </c>
      <c r="D260" s="432">
        <v>2003</v>
      </c>
      <c r="E260" s="431" t="s">
        <v>1190</v>
      </c>
      <c r="F260" s="431" t="s">
        <v>298</v>
      </c>
      <c r="G260" s="431" t="s">
        <v>298</v>
      </c>
      <c r="H260" s="431" t="s">
        <v>41</v>
      </c>
      <c r="I260" s="431" t="s">
        <v>421</v>
      </c>
      <c r="J260" s="431" t="s">
        <v>298</v>
      </c>
      <c r="K260" s="431" t="s">
        <v>887</v>
      </c>
      <c r="L260" s="431" t="s">
        <v>940</v>
      </c>
      <c r="M260" s="433">
        <v>3511200</v>
      </c>
    </row>
    <row r="261" spans="1:13">
      <c r="A261" s="431" t="s">
        <v>2985</v>
      </c>
      <c r="B261" s="431" t="s">
        <v>1325</v>
      </c>
      <c r="C261" s="431" t="s">
        <v>920</v>
      </c>
      <c r="D261" s="432">
        <v>2003</v>
      </c>
      <c r="E261" s="431" t="s">
        <v>1190</v>
      </c>
      <c r="F261" s="431" t="s">
        <v>298</v>
      </c>
      <c r="G261" s="431" t="s">
        <v>298</v>
      </c>
      <c r="H261" s="431" t="s">
        <v>41</v>
      </c>
      <c r="I261" s="431" t="s">
        <v>422</v>
      </c>
      <c r="J261" s="431" t="s">
        <v>298</v>
      </c>
      <c r="K261" s="431" t="s">
        <v>886</v>
      </c>
      <c r="L261" s="431" t="s">
        <v>940</v>
      </c>
      <c r="M261" s="433">
        <v>3511200</v>
      </c>
    </row>
    <row r="262" spans="1:13">
      <c r="A262" s="431" t="s">
        <v>2990</v>
      </c>
      <c r="B262" s="431" t="s">
        <v>1330</v>
      </c>
      <c r="C262" s="431" t="s">
        <v>920</v>
      </c>
      <c r="D262" s="432">
        <v>2003</v>
      </c>
      <c r="E262" s="431" t="s">
        <v>1190</v>
      </c>
      <c r="F262" s="431" t="s">
        <v>298</v>
      </c>
      <c r="G262" s="431" t="s">
        <v>298</v>
      </c>
      <c r="H262" s="431" t="s">
        <v>41</v>
      </c>
      <c r="I262" s="431" t="s">
        <v>422</v>
      </c>
      <c r="J262" s="431" t="s">
        <v>298</v>
      </c>
      <c r="K262" s="431" t="s">
        <v>887</v>
      </c>
      <c r="L262" s="431" t="s">
        <v>941</v>
      </c>
      <c r="M262" s="433">
        <v>3534300</v>
      </c>
    </row>
    <row r="263" spans="1:13">
      <c r="A263" s="431" t="s">
        <v>2928</v>
      </c>
      <c r="B263" s="431" t="s">
        <v>1328</v>
      </c>
      <c r="C263" s="431" t="s">
        <v>920</v>
      </c>
      <c r="D263" s="432">
        <v>2003</v>
      </c>
      <c r="E263" s="431" t="s">
        <v>1190</v>
      </c>
      <c r="F263" s="431" t="s">
        <v>298</v>
      </c>
      <c r="G263" s="431" t="s">
        <v>298</v>
      </c>
      <c r="H263" s="431" t="s">
        <v>41</v>
      </c>
      <c r="I263" s="431" t="s">
        <v>46</v>
      </c>
      <c r="J263" s="431" t="s">
        <v>298</v>
      </c>
      <c r="K263" s="431" t="s">
        <v>887</v>
      </c>
      <c r="L263" s="431" t="s">
        <v>218</v>
      </c>
      <c r="M263" s="433">
        <v>3557400</v>
      </c>
    </row>
    <row r="264" spans="1:13">
      <c r="A264" s="431" t="s">
        <v>2937</v>
      </c>
      <c r="B264" s="431" t="s">
        <v>1327</v>
      </c>
      <c r="C264" s="431" t="s">
        <v>920</v>
      </c>
      <c r="D264" s="432">
        <v>2003</v>
      </c>
      <c r="E264" s="431" t="s">
        <v>1190</v>
      </c>
      <c r="F264" s="431" t="s">
        <v>298</v>
      </c>
      <c r="G264" s="431" t="s">
        <v>298</v>
      </c>
      <c r="H264" s="431" t="s">
        <v>41</v>
      </c>
      <c r="I264" s="431" t="s">
        <v>221</v>
      </c>
      <c r="J264" s="431" t="s">
        <v>298</v>
      </c>
      <c r="K264" s="431" t="s">
        <v>886</v>
      </c>
      <c r="L264" s="431" t="s">
        <v>218</v>
      </c>
      <c r="M264" s="433">
        <v>3557400</v>
      </c>
    </row>
    <row r="265" spans="1:13">
      <c r="A265" s="431" t="s">
        <v>2881</v>
      </c>
      <c r="B265" s="431" t="s">
        <v>1321</v>
      </c>
      <c r="C265" s="431" t="s">
        <v>920</v>
      </c>
      <c r="D265" s="432">
        <v>2003</v>
      </c>
      <c r="E265" s="431" t="s">
        <v>1190</v>
      </c>
      <c r="F265" s="431" t="s">
        <v>298</v>
      </c>
      <c r="G265" s="431" t="s">
        <v>298</v>
      </c>
      <c r="H265" s="431" t="s">
        <v>41</v>
      </c>
      <c r="I265" s="431" t="s">
        <v>324</v>
      </c>
      <c r="J265" s="431" t="s">
        <v>298</v>
      </c>
      <c r="K265" s="431" t="s">
        <v>886</v>
      </c>
      <c r="L265" s="431" t="s">
        <v>34</v>
      </c>
      <c r="M265" s="433">
        <v>3603600</v>
      </c>
    </row>
    <row r="266" spans="1:13">
      <c r="A266" s="431" t="s">
        <v>2891</v>
      </c>
      <c r="B266" s="431" t="s">
        <v>1321</v>
      </c>
      <c r="C266" s="431" t="s">
        <v>920</v>
      </c>
      <c r="D266" s="432">
        <v>2003</v>
      </c>
      <c r="E266" s="431" t="s">
        <v>1190</v>
      </c>
      <c r="F266" s="431" t="s">
        <v>298</v>
      </c>
      <c r="G266" s="431" t="s">
        <v>298</v>
      </c>
      <c r="H266" s="431" t="s">
        <v>41</v>
      </c>
      <c r="I266" s="431" t="s">
        <v>42</v>
      </c>
      <c r="J266" s="431" t="s">
        <v>298</v>
      </c>
      <c r="K266" s="431" t="s">
        <v>886</v>
      </c>
      <c r="L266" s="431" t="s">
        <v>34</v>
      </c>
      <c r="M266" s="433">
        <v>3603600</v>
      </c>
    </row>
    <row r="267" spans="1:13">
      <c r="A267" s="431" t="s">
        <v>2901</v>
      </c>
      <c r="B267" s="431" t="s">
        <v>1321</v>
      </c>
      <c r="C267" s="431" t="s">
        <v>920</v>
      </c>
      <c r="D267" s="432">
        <v>2003</v>
      </c>
      <c r="E267" s="431" t="s">
        <v>1190</v>
      </c>
      <c r="F267" s="431" t="s">
        <v>298</v>
      </c>
      <c r="G267" s="431" t="s">
        <v>298</v>
      </c>
      <c r="H267" s="431" t="s">
        <v>41</v>
      </c>
      <c r="I267" s="431" t="s">
        <v>219</v>
      </c>
      <c r="J267" s="431" t="s">
        <v>298</v>
      </c>
      <c r="K267" s="431" t="s">
        <v>886</v>
      </c>
      <c r="L267" s="431" t="s">
        <v>34</v>
      </c>
      <c r="M267" s="433">
        <v>3603600</v>
      </c>
    </row>
    <row r="268" spans="1:13">
      <c r="A268" s="431" t="s">
        <v>2911</v>
      </c>
      <c r="B268" s="431" t="s">
        <v>1321</v>
      </c>
      <c r="C268" s="431" t="s">
        <v>920</v>
      </c>
      <c r="D268" s="432">
        <v>2003</v>
      </c>
      <c r="E268" s="431" t="s">
        <v>1190</v>
      </c>
      <c r="F268" s="431" t="s">
        <v>298</v>
      </c>
      <c r="G268" s="431" t="s">
        <v>298</v>
      </c>
      <c r="H268" s="431" t="s">
        <v>41</v>
      </c>
      <c r="I268" s="431" t="s">
        <v>44</v>
      </c>
      <c r="J268" s="431" t="s">
        <v>298</v>
      </c>
      <c r="K268" s="431" t="s">
        <v>886</v>
      </c>
      <c r="L268" s="431" t="s">
        <v>34</v>
      </c>
      <c r="M268" s="433">
        <v>3603600</v>
      </c>
    </row>
    <row r="269" spans="1:13">
      <c r="A269" s="431" t="s">
        <v>2999</v>
      </c>
      <c r="B269" s="431" t="s">
        <v>1329</v>
      </c>
      <c r="C269" s="431" t="s">
        <v>920</v>
      </c>
      <c r="D269" s="432">
        <v>2003</v>
      </c>
      <c r="E269" s="431" t="s">
        <v>1190</v>
      </c>
      <c r="F269" s="431" t="s">
        <v>298</v>
      </c>
      <c r="G269" s="431" t="s">
        <v>298</v>
      </c>
      <c r="H269" s="431" t="s">
        <v>41</v>
      </c>
      <c r="I269" s="431" t="s">
        <v>423</v>
      </c>
      <c r="J269" s="431" t="s">
        <v>298</v>
      </c>
      <c r="K269" s="431" t="s">
        <v>886</v>
      </c>
      <c r="L269" s="431" t="s">
        <v>941</v>
      </c>
      <c r="M269" s="433">
        <v>3672900</v>
      </c>
    </row>
    <row r="270" spans="1:13">
      <c r="A270" s="431" t="s">
        <v>2966</v>
      </c>
      <c r="B270" s="431" t="s">
        <v>1326</v>
      </c>
      <c r="C270" s="431" t="s">
        <v>920</v>
      </c>
      <c r="D270" s="432">
        <v>2003</v>
      </c>
      <c r="E270" s="431" t="s">
        <v>1190</v>
      </c>
      <c r="F270" s="431" t="s">
        <v>298</v>
      </c>
      <c r="G270" s="431" t="s">
        <v>298</v>
      </c>
      <c r="H270" s="431" t="s">
        <v>41</v>
      </c>
      <c r="I270" s="431" t="s">
        <v>223</v>
      </c>
      <c r="J270" s="431" t="s">
        <v>298</v>
      </c>
      <c r="K270" s="431" t="s">
        <v>887</v>
      </c>
      <c r="L270" s="431" t="s">
        <v>940</v>
      </c>
      <c r="M270" s="433">
        <v>3857700</v>
      </c>
    </row>
    <row r="271" spans="1:13">
      <c r="A271" s="431" t="s">
        <v>2888</v>
      </c>
      <c r="B271" s="431" t="s">
        <v>1328</v>
      </c>
      <c r="C271" s="431" t="s">
        <v>920</v>
      </c>
      <c r="D271" s="432">
        <v>2003</v>
      </c>
      <c r="E271" s="431" t="s">
        <v>1190</v>
      </c>
      <c r="F271" s="431" t="s">
        <v>298</v>
      </c>
      <c r="G271" s="431" t="s">
        <v>298</v>
      </c>
      <c r="H271" s="431" t="s">
        <v>41</v>
      </c>
      <c r="I271" s="431" t="s">
        <v>324</v>
      </c>
      <c r="J271" s="431" t="s">
        <v>298</v>
      </c>
      <c r="K271" s="431" t="s">
        <v>887</v>
      </c>
      <c r="L271" s="431" t="s">
        <v>218</v>
      </c>
      <c r="M271" s="433">
        <v>3903900</v>
      </c>
    </row>
    <row r="272" spans="1:13">
      <c r="A272" s="431" t="s">
        <v>2898</v>
      </c>
      <c r="B272" s="431" t="s">
        <v>1328</v>
      </c>
      <c r="C272" s="431" t="s">
        <v>920</v>
      </c>
      <c r="D272" s="432">
        <v>2003</v>
      </c>
      <c r="E272" s="431" t="s">
        <v>1190</v>
      </c>
      <c r="F272" s="431" t="s">
        <v>298</v>
      </c>
      <c r="G272" s="431" t="s">
        <v>298</v>
      </c>
      <c r="H272" s="431" t="s">
        <v>41</v>
      </c>
      <c r="I272" s="431" t="s">
        <v>42</v>
      </c>
      <c r="J272" s="431" t="s">
        <v>298</v>
      </c>
      <c r="K272" s="431" t="s">
        <v>887</v>
      </c>
      <c r="L272" s="431" t="s">
        <v>218</v>
      </c>
      <c r="M272" s="433">
        <v>3903900</v>
      </c>
    </row>
    <row r="273" spans="1:13">
      <c r="A273" s="431" t="s">
        <v>2908</v>
      </c>
      <c r="B273" s="431" t="s">
        <v>1328</v>
      </c>
      <c r="C273" s="431" t="s">
        <v>920</v>
      </c>
      <c r="D273" s="432">
        <v>2003</v>
      </c>
      <c r="E273" s="431" t="s">
        <v>1190</v>
      </c>
      <c r="F273" s="431" t="s">
        <v>298</v>
      </c>
      <c r="G273" s="431" t="s">
        <v>298</v>
      </c>
      <c r="H273" s="431" t="s">
        <v>41</v>
      </c>
      <c r="I273" s="431" t="s">
        <v>219</v>
      </c>
      <c r="J273" s="431" t="s">
        <v>298</v>
      </c>
      <c r="K273" s="431" t="s">
        <v>887</v>
      </c>
      <c r="L273" s="431" t="s">
        <v>218</v>
      </c>
      <c r="M273" s="433">
        <v>3903900</v>
      </c>
    </row>
    <row r="274" spans="1:13">
      <c r="A274" s="431" t="s">
        <v>2918</v>
      </c>
      <c r="B274" s="431" t="s">
        <v>1328</v>
      </c>
      <c r="C274" s="431" t="s">
        <v>920</v>
      </c>
      <c r="D274" s="432">
        <v>2003</v>
      </c>
      <c r="E274" s="431" t="s">
        <v>1190</v>
      </c>
      <c r="F274" s="431" t="s">
        <v>298</v>
      </c>
      <c r="G274" s="431" t="s">
        <v>298</v>
      </c>
      <c r="H274" s="431" t="s">
        <v>41</v>
      </c>
      <c r="I274" s="431" t="s">
        <v>44</v>
      </c>
      <c r="J274" s="431" t="s">
        <v>298</v>
      </c>
      <c r="K274" s="431" t="s">
        <v>887</v>
      </c>
      <c r="L274" s="431" t="s">
        <v>218</v>
      </c>
      <c r="M274" s="433">
        <v>3903900</v>
      </c>
    </row>
    <row r="275" spans="1:13">
      <c r="A275" s="431" t="s">
        <v>2975</v>
      </c>
      <c r="B275" s="431" t="s">
        <v>1325</v>
      </c>
      <c r="C275" s="431" t="s">
        <v>920</v>
      </c>
      <c r="D275" s="432">
        <v>2003</v>
      </c>
      <c r="E275" s="431" t="s">
        <v>1190</v>
      </c>
      <c r="F275" s="431" t="s">
        <v>298</v>
      </c>
      <c r="G275" s="431" t="s">
        <v>298</v>
      </c>
      <c r="H275" s="431" t="s">
        <v>41</v>
      </c>
      <c r="I275" s="431" t="s">
        <v>421</v>
      </c>
      <c r="J275" s="431" t="s">
        <v>298</v>
      </c>
      <c r="K275" s="431" t="s">
        <v>886</v>
      </c>
      <c r="L275" s="431" t="s">
        <v>940</v>
      </c>
      <c r="M275" s="433">
        <v>3996300</v>
      </c>
    </row>
    <row r="276" spans="1:13">
      <c r="A276" s="431" t="s">
        <v>2980</v>
      </c>
      <c r="B276" s="431" t="s">
        <v>1330</v>
      </c>
      <c r="C276" s="431" t="s">
        <v>920</v>
      </c>
      <c r="D276" s="432">
        <v>2003</v>
      </c>
      <c r="E276" s="431" t="s">
        <v>1190</v>
      </c>
      <c r="F276" s="431" t="s">
        <v>298</v>
      </c>
      <c r="G276" s="431" t="s">
        <v>298</v>
      </c>
      <c r="H276" s="431" t="s">
        <v>41</v>
      </c>
      <c r="I276" s="431" t="s">
        <v>421</v>
      </c>
      <c r="J276" s="431" t="s">
        <v>298</v>
      </c>
      <c r="K276" s="431" t="s">
        <v>887</v>
      </c>
      <c r="L276" s="431" t="s">
        <v>941</v>
      </c>
      <c r="M276" s="433">
        <v>4019400</v>
      </c>
    </row>
    <row r="277" spans="1:13">
      <c r="A277" s="431" t="s">
        <v>2989</v>
      </c>
      <c r="B277" s="431" t="s">
        <v>1329</v>
      </c>
      <c r="C277" s="431" t="s">
        <v>920</v>
      </c>
      <c r="D277" s="432">
        <v>2003</v>
      </c>
      <c r="E277" s="431" t="s">
        <v>1190</v>
      </c>
      <c r="F277" s="431" t="s">
        <v>298</v>
      </c>
      <c r="G277" s="431" t="s">
        <v>298</v>
      </c>
      <c r="H277" s="431" t="s">
        <v>41</v>
      </c>
      <c r="I277" s="431" t="s">
        <v>422</v>
      </c>
      <c r="J277" s="431" t="s">
        <v>298</v>
      </c>
      <c r="K277" s="431" t="s">
        <v>886</v>
      </c>
      <c r="L277" s="431" t="s">
        <v>941</v>
      </c>
      <c r="M277" s="433">
        <v>4019400</v>
      </c>
    </row>
    <row r="278" spans="1:13">
      <c r="A278" s="431" t="s">
        <v>2927</v>
      </c>
      <c r="B278" s="431" t="s">
        <v>1327</v>
      </c>
      <c r="C278" s="431" t="s">
        <v>920</v>
      </c>
      <c r="D278" s="432">
        <v>2003</v>
      </c>
      <c r="E278" s="431" t="s">
        <v>1190</v>
      </c>
      <c r="F278" s="431" t="s">
        <v>298</v>
      </c>
      <c r="G278" s="431" t="s">
        <v>298</v>
      </c>
      <c r="H278" s="431" t="s">
        <v>41</v>
      </c>
      <c r="I278" s="431" t="s">
        <v>46</v>
      </c>
      <c r="J278" s="431" t="s">
        <v>298</v>
      </c>
      <c r="K278" s="431" t="s">
        <v>886</v>
      </c>
      <c r="L278" s="431" t="s">
        <v>218</v>
      </c>
      <c r="M278" s="433">
        <v>4042500</v>
      </c>
    </row>
    <row r="279" spans="1:13">
      <c r="A279" s="431" t="s">
        <v>2946</v>
      </c>
      <c r="B279" s="431" t="s">
        <v>1326</v>
      </c>
      <c r="C279" s="431" t="s">
        <v>920</v>
      </c>
      <c r="D279" s="432">
        <v>2003</v>
      </c>
      <c r="E279" s="431" t="s">
        <v>1190</v>
      </c>
      <c r="F279" s="431" t="s">
        <v>298</v>
      </c>
      <c r="G279" s="431" t="s">
        <v>298</v>
      </c>
      <c r="H279" s="431" t="s">
        <v>41</v>
      </c>
      <c r="I279" s="431" t="s">
        <v>48</v>
      </c>
      <c r="J279" s="431" t="s">
        <v>298</v>
      </c>
      <c r="K279" s="431" t="s">
        <v>887</v>
      </c>
      <c r="L279" s="431" t="s">
        <v>940</v>
      </c>
      <c r="M279" s="433">
        <v>4273500</v>
      </c>
    </row>
    <row r="280" spans="1:13">
      <c r="A280" s="431" t="s">
        <v>2956</v>
      </c>
      <c r="B280" s="431" t="s">
        <v>1326</v>
      </c>
      <c r="C280" s="431" t="s">
        <v>920</v>
      </c>
      <c r="D280" s="432">
        <v>2003</v>
      </c>
      <c r="E280" s="431" t="s">
        <v>1190</v>
      </c>
      <c r="F280" s="431" t="s">
        <v>298</v>
      </c>
      <c r="G280" s="431" t="s">
        <v>298</v>
      </c>
      <c r="H280" s="431" t="s">
        <v>41</v>
      </c>
      <c r="I280" s="431" t="s">
        <v>50</v>
      </c>
      <c r="J280" s="431" t="s">
        <v>298</v>
      </c>
      <c r="K280" s="431" t="s">
        <v>887</v>
      </c>
      <c r="L280" s="431" t="s">
        <v>940</v>
      </c>
      <c r="M280" s="433">
        <v>4273500</v>
      </c>
    </row>
    <row r="281" spans="1:13">
      <c r="A281" s="431" t="s">
        <v>2965</v>
      </c>
      <c r="B281" s="431" t="s">
        <v>1325</v>
      </c>
      <c r="C281" s="431" t="s">
        <v>920</v>
      </c>
      <c r="D281" s="432">
        <v>2003</v>
      </c>
      <c r="E281" s="431" t="s">
        <v>1190</v>
      </c>
      <c r="F281" s="431" t="s">
        <v>298</v>
      </c>
      <c r="G281" s="431" t="s">
        <v>298</v>
      </c>
      <c r="H281" s="431" t="s">
        <v>41</v>
      </c>
      <c r="I281" s="431" t="s">
        <v>223</v>
      </c>
      <c r="J281" s="431" t="s">
        <v>298</v>
      </c>
      <c r="K281" s="431" t="s">
        <v>886</v>
      </c>
      <c r="L281" s="431" t="s">
        <v>940</v>
      </c>
      <c r="M281" s="433">
        <v>4389000</v>
      </c>
    </row>
    <row r="282" spans="1:13">
      <c r="A282" s="431" t="s">
        <v>2970</v>
      </c>
      <c r="B282" s="431" t="s">
        <v>1330</v>
      </c>
      <c r="C282" s="431" t="s">
        <v>920</v>
      </c>
      <c r="D282" s="432">
        <v>2003</v>
      </c>
      <c r="E282" s="431" t="s">
        <v>1190</v>
      </c>
      <c r="F282" s="431" t="s">
        <v>298</v>
      </c>
      <c r="G282" s="431" t="s">
        <v>298</v>
      </c>
      <c r="H282" s="431" t="s">
        <v>41</v>
      </c>
      <c r="I282" s="431" t="s">
        <v>223</v>
      </c>
      <c r="J282" s="431" t="s">
        <v>298</v>
      </c>
      <c r="K282" s="431" t="s">
        <v>887</v>
      </c>
      <c r="L282" s="431" t="s">
        <v>941</v>
      </c>
      <c r="M282" s="433">
        <v>4412100</v>
      </c>
    </row>
    <row r="283" spans="1:13">
      <c r="A283" s="431" t="s">
        <v>2887</v>
      </c>
      <c r="B283" s="431" t="s">
        <v>1327</v>
      </c>
      <c r="C283" s="431" t="s">
        <v>920</v>
      </c>
      <c r="D283" s="432">
        <v>2003</v>
      </c>
      <c r="E283" s="431" t="s">
        <v>1190</v>
      </c>
      <c r="F283" s="431" t="s">
        <v>298</v>
      </c>
      <c r="G283" s="431" t="s">
        <v>298</v>
      </c>
      <c r="H283" s="431" t="s">
        <v>41</v>
      </c>
      <c r="I283" s="431" t="s">
        <v>324</v>
      </c>
      <c r="J283" s="431" t="s">
        <v>298</v>
      </c>
      <c r="K283" s="431" t="s">
        <v>886</v>
      </c>
      <c r="L283" s="431" t="s">
        <v>218</v>
      </c>
      <c r="M283" s="433">
        <v>4458300</v>
      </c>
    </row>
    <row r="284" spans="1:13">
      <c r="A284" s="431" t="s">
        <v>2897</v>
      </c>
      <c r="B284" s="431" t="s">
        <v>1327</v>
      </c>
      <c r="C284" s="431" t="s">
        <v>920</v>
      </c>
      <c r="D284" s="432">
        <v>2003</v>
      </c>
      <c r="E284" s="431" t="s">
        <v>1190</v>
      </c>
      <c r="F284" s="431" t="s">
        <v>298</v>
      </c>
      <c r="G284" s="431" t="s">
        <v>298</v>
      </c>
      <c r="H284" s="431" t="s">
        <v>41</v>
      </c>
      <c r="I284" s="431" t="s">
        <v>42</v>
      </c>
      <c r="J284" s="431" t="s">
        <v>298</v>
      </c>
      <c r="K284" s="431" t="s">
        <v>886</v>
      </c>
      <c r="L284" s="431" t="s">
        <v>218</v>
      </c>
      <c r="M284" s="433">
        <v>4458300</v>
      </c>
    </row>
    <row r="285" spans="1:13">
      <c r="A285" s="431" t="s">
        <v>2907</v>
      </c>
      <c r="B285" s="431" t="s">
        <v>1327</v>
      </c>
      <c r="C285" s="431" t="s">
        <v>920</v>
      </c>
      <c r="D285" s="432">
        <v>2003</v>
      </c>
      <c r="E285" s="431" t="s">
        <v>1190</v>
      </c>
      <c r="F285" s="431" t="s">
        <v>298</v>
      </c>
      <c r="G285" s="431" t="s">
        <v>298</v>
      </c>
      <c r="H285" s="431" t="s">
        <v>41</v>
      </c>
      <c r="I285" s="431" t="s">
        <v>219</v>
      </c>
      <c r="J285" s="431" t="s">
        <v>298</v>
      </c>
      <c r="K285" s="431" t="s">
        <v>886</v>
      </c>
      <c r="L285" s="431" t="s">
        <v>218</v>
      </c>
      <c r="M285" s="433">
        <v>4458300</v>
      </c>
    </row>
    <row r="286" spans="1:13">
      <c r="A286" s="431" t="s">
        <v>2917</v>
      </c>
      <c r="B286" s="431" t="s">
        <v>1327</v>
      </c>
      <c r="C286" s="431" t="s">
        <v>920</v>
      </c>
      <c r="D286" s="432">
        <v>2003</v>
      </c>
      <c r="E286" s="431" t="s">
        <v>1190</v>
      </c>
      <c r="F286" s="431" t="s">
        <v>298</v>
      </c>
      <c r="G286" s="431" t="s">
        <v>298</v>
      </c>
      <c r="H286" s="431" t="s">
        <v>41</v>
      </c>
      <c r="I286" s="431" t="s">
        <v>44</v>
      </c>
      <c r="J286" s="431" t="s">
        <v>298</v>
      </c>
      <c r="K286" s="431" t="s">
        <v>886</v>
      </c>
      <c r="L286" s="431" t="s">
        <v>218</v>
      </c>
      <c r="M286" s="433">
        <v>4458300</v>
      </c>
    </row>
    <row r="287" spans="1:13">
      <c r="A287" s="431" t="s">
        <v>2979</v>
      </c>
      <c r="B287" s="431" t="s">
        <v>1329</v>
      </c>
      <c r="C287" s="431" t="s">
        <v>920</v>
      </c>
      <c r="D287" s="432">
        <v>2003</v>
      </c>
      <c r="E287" s="431" t="s">
        <v>1190</v>
      </c>
      <c r="F287" s="431" t="s">
        <v>298</v>
      </c>
      <c r="G287" s="431" t="s">
        <v>298</v>
      </c>
      <c r="H287" s="431" t="s">
        <v>41</v>
      </c>
      <c r="I287" s="431" t="s">
        <v>421</v>
      </c>
      <c r="J287" s="431" t="s">
        <v>298</v>
      </c>
      <c r="K287" s="431" t="s">
        <v>886</v>
      </c>
      <c r="L287" s="431" t="s">
        <v>941</v>
      </c>
      <c r="M287" s="433">
        <v>4550700</v>
      </c>
    </row>
    <row r="288" spans="1:13">
      <c r="A288" s="431" t="s">
        <v>2936</v>
      </c>
      <c r="B288" s="431" t="s">
        <v>1326</v>
      </c>
      <c r="C288" s="431" t="s">
        <v>920</v>
      </c>
      <c r="D288" s="432">
        <v>2003</v>
      </c>
      <c r="E288" s="431" t="s">
        <v>1190</v>
      </c>
      <c r="F288" s="431" t="s">
        <v>298</v>
      </c>
      <c r="G288" s="431" t="s">
        <v>298</v>
      </c>
      <c r="H288" s="431" t="s">
        <v>41</v>
      </c>
      <c r="I288" s="431" t="s">
        <v>221</v>
      </c>
      <c r="J288" s="431" t="s">
        <v>298</v>
      </c>
      <c r="K288" s="431" t="s">
        <v>887</v>
      </c>
      <c r="L288" s="431" t="s">
        <v>940</v>
      </c>
      <c r="M288" s="433">
        <v>4758600</v>
      </c>
    </row>
    <row r="289" spans="1:13">
      <c r="A289" s="431" t="s">
        <v>2945</v>
      </c>
      <c r="B289" s="431" t="s">
        <v>1325</v>
      </c>
      <c r="C289" s="431" t="s">
        <v>920</v>
      </c>
      <c r="D289" s="432">
        <v>2003</v>
      </c>
      <c r="E289" s="431" t="s">
        <v>1190</v>
      </c>
      <c r="F289" s="431" t="s">
        <v>298</v>
      </c>
      <c r="G289" s="431" t="s">
        <v>298</v>
      </c>
      <c r="H289" s="431" t="s">
        <v>41</v>
      </c>
      <c r="I289" s="431" t="s">
        <v>48</v>
      </c>
      <c r="J289" s="431" t="s">
        <v>298</v>
      </c>
      <c r="K289" s="431" t="s">
        <v>886</v>
      </c>
      <c r="L289" s="431" t="s">
        <v>940</v>
      </c>
      <c r="M289" s="433">
        <v>4851000</v>
      </c>
    </row>
    <row r="290" spans="1:13">
      <c r="A290" s="431" t="s">
        <v>2955</v>
      </c>
      <c r="B290" s="431" t="s">
        <v>1325</v>
      </c>
      <c r="C290" s="431" t="s">
        <v>920</v>
      </c>
      <c r="D290" s="432">
        <v>2003</v>
      </c>
      <c r="E290" s="431" t="s">
        <v>1190</v>
      </c>
      <c r="F290" s="431" t="s">
        <v>298</v>
      </c>
      <c r="G290" s="431" t="s">
        <v>298</v>
      </c>
      <c r="H290" s="431" t="s">
        <v>41</v>
      </c>
      <c r="I290" s="431" t="s">
        <v>50</v>
      </c>
      <c r="J290" s="431" t="s">
        <v>298</v>
      </c>
      <c r="K290" s="431" t="s">
        <v>886</v>
      </c>
      <c r="L290" s="431" t="s">
        <v>940</v>
      </c>
      <c r="M290" s="433">
        <v>4851000</v>
      </c>
    </row>
    <row r="291" spans="1:13">
      <c r="A291" s="431" t="s">
        <v>2950</v>
      </c>
      <c r="B291" s="431" t="s">
        <v>1330</v>
      </c>
      <c r="C291" s="431" t="s">
        <v>920</v>
      </c>
      <c r="D291" s="432">
        <v>2003</v>
      </c>
      <c r="E291" s="431" t="s">
        <v>1190</v>
      </c>
      <c r="F291" s="431" t="s">
        <v>298</v>
      </c>
      <c r="G291" s="431" t="s">
        <v>298</v>
      </c>
      <c r="H291" s="431" t="s">
        <v>41</v>
      </c>
      <c r="I291" s="431" t="s">
        <v>48</v>
      </c>
      <c r="J291" s="431" t="s">
        <v>298</v>
      </c>
      <c r="K291" s="431" t="s">
        <v>887</v>
      </c>
      <c r="L291" s="431" t="s">
        <v>941</v>
      </c>
      <c r="M291" s="433">
        <v>4874100</v>
      </c>
    </row>
    <row r="292" spans="1:13">
      <c r="A292" s="431" t="s">
        <v>2960</v>
      </c>
      <c r="B292" s="431" t="s">
        <v>1330</v>
      </c>
      <c r="C292" s="431" t="s">
        <v>920</v>
      </c>
      <c r="D292" s="432">
        <v>2003</v>
      </c>
      <c r="E292" s="431" t="s">
        <v>1190</v>
      </c>
      <c r="F292" s="431" t="s">
        <v>298</v>
      </c>
      <c r="G292" s="431" t="s">
        <v>298</v>
      </c>
      <c r="H292" s="431" t="s">
        <v>41</v>
      </c>
      <c r="I292" s="431" t="s">
        <v>50</v>
      </c>
      <c r="J292" s="431" t="s">
        <v>298</v>
      </c>
      <c r="K292" s="431" t="s">
        <v>887</v>
      </c>
      <c r="L292" s="431" t="s">
        <v>941</v>
      </c>
      <c r="M292" s="433">
        <v>4874100</v>
      </c>
    </row>
    <row r="293" spans="1:13">
      <c r="A293" s="431" t="s">
        <v>2969</v>
      </c>
      <c r="B293" s="431" t="s">
        <v>1329</v>
      </c>
      <c r="C293" s="431" t="s">
        <v>920</v>
      </c>
      <c r="D293" s="432">
        <v>2003</v>
      </c>
      <c r="E293" s="431" t="s">
        <v>1190</v>
      </c>
      <c r="F293" s="431" t="s">
        <v>298</v>
      </c>
      <c r="G293" s="431" t="s">
        <v>298</v>
      </c>
      <c r="H293" s="431" t="s">
        <v>41</v>
      </c>
      <c r="I293" s="431" t="s">
        <v>223</v>
      </c>
      <c r="J293" s="431" t="s">
        <v>298</v>
      </c>
      <c r="K293" s="431" t="s">
        <v>886</v>
      </c>
      <c r="L293" s="431" t="s">
        <v>941</v>
      </c>
      <c r="M293" s="433">
        <v>5012700</v>
      </c>
    </row>
    <row r="294" spans="1:13">
      <c r="A294" s="431" t="s">
        <v>2926</v>
      </c>
      <c r="B294" s="431" t="s">
        <v>1326</v>
      </c>
      <c r="C294" s="431" t="s">
        <v>920</v>
      </c>
      <c r="D294" s="432">
        <v>2003</v>
      </c>
      <c r="E294" s="431" t="s">
        <v>1190</v>
      </c>
      <c r="F294" s="431" t="s">
        <v>298</v>
      </c>
      <c r="G294" s="431" t="s">
        <v>298</v>
      </c>
      <c r="H294" s="431" t="s">
        <v>41</v>
      </c>
      <c r="I294" s="431" t="s">
        <v>46</v>
      </c>
      <c r="J294" s="431" t="s">
        <v>298</v>
      </c>
      <c r="K294" s="431" t="s">
        <v>887</v>
      </c>
      <c r="L294" s="431" t="s">
        <v>940</v>
      </c>
      <c r="M294" s="433">
        <v>5382300</v>
      </c>
    </row>
    <row r="295" spans="1:13">
      <c r="A295" s="431" t="s">
        <v>2935</v>
      </c>
      <c r="B295" s="431" t="s">
        <v>1325</v>
      </c>
      <c r="C295" s="431" t="s">
        <v>920</v>
      </c>
      <c r="D295" s="432">
        <v>2003</v>
      </c>
      <c r="E295" s="431" t="s">
        <v>1190</v>
      </c>
      <c r="F295" s="431" t="s">
        <v>298</v>
      </c>
      <c r="G295" s="431" t="s">
        <v>298</v>
      </c>
      <c r="H295" s="431" t="s">
        <v>41</v>
      </c>
      <c r="I295" s="431" t="s">
        <v>221</v>
      </c>
      <c r="J295" s="431" t="s">
        <v>298</v>
      </c>
      <c r="K295" s="431" t="s">
        <v>886</v>
      </c>
      <c r="L295" s="431" t="s">
        <v>940</v>
      </c>
      <c r="M295" s="433">
        <v>5405400</v>
      </c>
    </row>
    <row r="296" spans="1:13">
      <c r="A296" s="431" t="s">
        <v>2940</v>
      </c>
      <c r="B296" s="431" t="s">
        <v>1330</v>
      </c>
      <c r="C296" s="431" t="s">
        <v>920</v>
      </c>
      <c r="D296" s="432">
        <v>2003</v>
      </c>
      <c r="E296" s="431" t="s">
        <v>1190</v>
      </c>
      <c r="F296" s="431" t="s">
        <v>298</v>
      </c>
      <c r="G296" s="431" t="s">
        <v>298</v>
      </c>
      <c r="H296" s="431" t="s">
        <v>41</v>
      </c>
      <c r="I296" s="431" t="s">
        <v>221</v>
      </c>
      <c r="J296" s="431" t="s">
        <v>298</v>
      </c>
      <c r="K296" s="431" t="s">
        <v>887</v>
      </c>
      <c r="L296" s="431" t="s">
        <v>941</v>
      </c>
      <c r="M296" s="433">
        <v>5428500</v>
      </c>
    </row>
    <row r="297" spans="1:13">
      <c r="A297" s="431" t="s">
        <v>2949</v>
      </c>
      <c r="B297" s="431" t="s">
        <v>1329</v>
      </c>
      <c r="C297" s="431" t="s">
        <v>920</v>
      </c>
      <c r="D297" s="432">
        <v>2003</v>
      </c>
      <c r="E297" s="431" t="s">
        <v>1190</v>
      </c>
      <c r="F297" s="431" t="s">
        <v>298</v>
      </c>
      <c r="G297" s="431" t="s">
        <v>298</v>
      </c>
      <c r="H297" s="431" t="s">
        <v>41</v>
      </c>
      <c r="I297" s="431" t="s">
        <v>48</v>
      </c>
      <c r="J297" s="431" t="s">
        <v>298</v>
      </c>
      <c r="K297" s="431" t="s">
        <v>886</v>
      </c>
      <c r="L297" s="431" t="s">
        <v>941</v>
      </c>
      <c r="M297" s="433">
        <v>5544000</v>
      </c>
    </row>
    <row r="298" spans="1:13">
      <c r="A298" s="431" t="s">
        <v>2959</v>
      </c>
      <c r="B298" s="431" t="s">
        <v>1329</v>
      </c>
      <c r="C298" s="431" t="s">
        <v>920</v>
      </c>
      <c r="D298" s="432">
        <v>2003</v>
      </c>
      <c r="E298" s="431" t="s">
        <v>1190</v>
      </c>
      <c r="F298" s="431" t="s">
        <v>298</v>
      </c>
      <c r="G298" s="431" t="s">
        <v>298</v>
      </c>
      <c r="H298" s="431" t="s">
        <v>41</v>
      </c>
      <c r="I298" s="431" t="s">
        <v>50</v>
      </c>
      <c r="J298" s="431" t="s">
        <v>298</v>
      </c>
      <c r="K298" s="431" t="s">
        <v>886</v>
      </c>
      <c r="L298" s="431" t="s">
        <v>941</v>
      </c>
      <c r="M298" s="433">
        <v>5544000</v>
      </c>
    </row>
    <row r="299" spans="1:13">
      <c r="A299" s="431" t="s">
        <v>2886</v>
      </c>
      <c r="B299" s="431" t="s">
        <v>1326</v>
      </c>
      <c r="C299" s="431" t="s">
        <v>920</v>
      </c>
      <c r="D299" s="432">
        <v>2003</v>
      </c>
      <c r="E299" s="431" t="s">
        <v>1190</v>
      </c>
      <c r="F299" s="431" t="s">
        <v>298</v>
      </c>
      <c r="G299" s="431" t="s">
        <v>298</v>
      </c>
      <c r="H299" s="431" t="s">
        <v>41</v>
      </c>
      <c r="I299" s="431" t="s">
        <v>324</v>
      </c>
      <c r="J299" s="431" t="s">
        <v>298</v>
      </c>
      <c r="K299" s="431" t="s">
        <v>887</v>
      </c>
      <c r="L299" s="431" t="s">
        <v>940</v>
      </c>
      <c r="M299" s="433">
        <v>5913600</v>
      </c>
    </row>
    <row r="300" spans="1:13">
      <c r="A300" s="431" t="s">
        <v>2896</v>
      </c>
      <c r="B300" s="431" t="s">
        <v>1326</v>
      </c>
      <c r="C300" s="431" t="s">
        <v>920</v>
      </c>
      <c r="D300" s="432">
        <v>2003</v>
      </c>
      <c r="E300" s="431" t="s">
        <v>1190</v>
      </c>
      <c r="F300" s="431" t="s">
        <v>298</v>
      </c>
      <c r="G300" s="431" t="s">
        <v>298</v>
      </c>
      <c r="H300" s="431" t="s">
        <v>41</v>
      </c>
      <c r="I300" s="431" t="s">
        <v>42</v>
      </c>
      <c r="J300" s="431" t="s">
        <v>298</v>
      </c>
      <c r="K300" s="431" t="s">
        <v>887</v>
      </c>
      <c r="L300" s="431" t="s">
        <v>940</v>
      </c>
      <c r="M300" s="433">
        <v>5913600</v>
      </c>
    </row>
    <row r="301" spans="1:13">
      <c r="A301" s="431" t="s">
        <v>2906</v>
      </c>
      <c r="B301" s="431" t="s">
        <v>1326</v>
      </c>
      <c r="C301" s="431" t="s">
        <v>920</v>
      </c>
      <c r="D301" s="432">
        <v>2003</v>
      </c>
      <c r="E301" s="431" t="s">
        <v>1190</v>
      </c>
      <c r="F301" s="431" t="s">
        <v>298</v>
      </c>
      <c r="G301" s="431" t="s">
        <v>298</v>
      </c>
      <c r="H301" s="431" t="s">
        <v>41</v>
      </c>
      <c r="I301" s="431" t="s">
        <v>219</v>
      </c>
      <c r="J301" s="431" t="s">
        <v>298</v>
      </c>
      <c r="K301" s="431" t="s">
        <v>887</v>
      </c>
      <c r="L301" s="431" t="s">
        <v>940</v>
      </c>
      <c r="M301" s="433">
        <v>5913600</v>
      </c>
    </row>
    <row r="302" spans="1:13">
      <c r="A302" s="431" t="s">
        <v>2916</v>
      </c>
      <c r="B302" s="431" t="s">
        <v>1326</v>
      </c>
      <c r="C302" s="431" t="s">
        <v>920</v>
      </c>
      <c r="D302" s="432">
        <v>2003</v>
      </c>
      <c r="E302" s="431" t="s">
        <v>1190</v>
      </c>
      <c r="F302" s="431" t="s">
        <v>298</v>
      </c>
      <c r="G302" s="431" t="s">
        <v>298</v>
      </c>
      <c r="H302" s="431" t="s">
        <v>41</v>
      </c>
      <c r="I302" s="431" t="s">
        <v>44</v>
      </c>
      <c r="J302" s="431" t="s">
        <v>298</v>
      </c>
      <c r="K302" s="431" t="s">
        <v>887</v>
      </c>
      <c r="L302" s="431" t="s">
        <v>940</v>
      </c>
      <c r="M302" s="433">
        <v>5913600</v>
      </c>
    </row>
    <row r="303" spans="1:13">
      <c r="A303" s="431" t="s">
        <v>2925</v>
      </c>
      <c r="B303" s="431" t="s">
        <v>1325</v>
      </c>
      <c r="C303" s="431" t="s">
        <v>920</v>
      </c>
      <c r="D303" s="432">
        <v>2003</v>
      </c>
      <c r="E303" s="431" t="s">
        <v>1190</v>
      </c>
      <c r="F303" s="431" t="s">
        <v>298</v>
      </c>
      <c r="G303" s="431" t="s">
        <v>298</v>
      </c>
      <c r="H303" s="431" t="s">
        <v>41</v>
      </c>
      <c r="I303" s="431" t="s">
        <v>46</v>
      </c>
      <c r="J303" s="431" t="s">
        <v>298</v>
      </c>
      <c r="K303" s="431" t="s">
        <v>886</v>
      </c>
      <c r="L303" s="431" t="s">
        <v>940</v>
      </c>
      <c r="M303" s="433">
        <v>6098400</v>
      </c>
    </row>
    <row r="304" spans="1:13">
      <c r="A304" s="431" t="s">
        <v>2930</v>
      </c>
      <c r="B304" s="431" t="s">
        <v>1330</v>
      </c>
      <c r="C304" s="431" t="s">
        <v>920</v>
      </c>
      <c r="D304" s="432">
        <v>2003</v>
      </c>
      <c r="E304" s="431" t="s">
        <v>1190</v>
      </c>
      <c r="F304" s="431" t="s">
        <v>298</v>
      </c>
      <c r="G304" s="431" t="s">
        <v>298</v>
      </c>
      <c r="H304" s="431" t="s">
        <v>41</v>
      </c>
      <c r="I304" s="431" t="s">
        <v>46</v>
      </c>
      <c r="J304" s="431" t="s">
        <v>298</v>
      </c>
      <c r="K304" s="431" t="s">
        <v>887</v>
      </c>
      <c r="L304" s="431" t="s">
        <v>941</v>
      </c>
      <c r="M304" s="433">
        <v>6144600</v>
      </c>
    </row>
    <row r="305" spans="1:13">
      <c r="A305" s="431" t="s">
        <v>2939</v>
      </c>
      <c r="B305" s="431" t="s">
        <v>1329</v>
      </c>
      <c r="C305" s="431" t="s">
        <v>920</v>
      </c>
      <c r="D305" s="432">
        <v>2003</v>
      </c>
      <c r="E305" s="431" t="s">
        <v>1190</v>
      </c>
      <c r="F305" s="431" t="s">
        <v>298</v>
      </c>
      <c r="G305" s="431" t="s">
        <v>298</v>
      </c>
      <c r="H305" s="431" t="s">
        <v>41</v>
      </c>
      <c r="I305" s="431" t="s">
        <v>221</v>
      </c>
      <c r="J305" s="431" t="s">
        <v>298</v>
      </c>
      <c r="K305" s="431" t="s">
        <v>886</v>
      </c>
      <c r="L305" s="431" t="s">
        <v>941</v>
      </c>
      <c r="M305" s="433">
        <v>6167700</v>
      </c>
    </row>
    <row r="306" spans="1:13">
      <c r="A306" s="431" t="s">
        <v>2885</v>
      </c>
      <c r="B306" s="431" t="s">
        <v>1325</v>
      </c>
      <c r="C306" s="431" t="s">
        <v>920</v>
      </c>
      <c r="D306" s="432">
        <v>2003</v>
      </c>
      <c r="E306" s="431" t="s">
        <v>1190</v>
      </c>
      <c r="F306" s="431" t="s">
        <v>298</v>
      </c>
      <c r="G306" s="431" t="s">
        <v>298</v>
      </c>
      <c r="H306" s="431" t="s">
        <v>41</v>
      </c>
      <c r="I306" s="431" t="s">
        <v>324</v>
      </c>
      <c r="J306" s="431" t="s">
        <v>298</v>
      </c>
      <c r="K306" s="431" t="s">
        <v>886</v>
      </c>
      <c r="L306" s="431" t="s">
        <v>940</v>
      </c>
      <c r="M306" s="433">
        <v>6722100</v>
      </c>
    </row>
    <row r="307" spans="1:13">
      <c r="A307" s="431" t="s">
        <v>2895</v>
      </c>
      <c r="B307" s="431" t="s">
        <v>1325</v>
      </c>
      <c r="C307" s="431" t="s">
        <v>920</v>
      </c>
      <c r="D307" s="432">
        <v>2003</v>
      </c>
      <c r="E307" s="431" t="s">
        <v>1190</v>
      </c>
      <c r="F307" s="431" t="s">
        <v>298</v>
      </c>
      <c r="G307" s="431" t="s">
        <v>298</v>
      </c>
      <c r="H307" s="431" t="s">
        <v>41</v>
      </c>
      <c r="I307" s="431" t="s">
        <v>42</v>
      </c>
      <c r="J307" s="431" t="s">
        <v>298</v>
      </c>
      <c r="K307" s="431" t="s">
        <v>886</v>
      </c>
      <c r="L307" s="431" t="s">
        <v>940</v>
      </c>
      <c r="M307" s="433">
        <v>6722100</v>
      </c>
    </row>
    <row r="308" spans="1:13">
      <c r="A308" s="431" t="s">
        <v>2905</v>
      </c>
      <c r="B308" s="431" t="s">
        <v>1325</v>
      </c>
      <c r="C308" s="431" t="s">
        <v>920</v>
      </c>
      <c r="D308" s="432">
        <v>2003</v>
      </c>
      <c r="E308" s="431" t="s">
        <v>1190</v>
      </c>
      <c r="F308" s="431" t="s">
        <v>298</v>
      </c>
      <c r="G308" s="431" t="s">
        <v>298</v>
      </c>
      <c r="H308" s="431" t="s">
        <v>41</v>
      </c>
      <c r="I308" s="431" t="s">
        <v>219</v>
      </c>
      <c r="J308" s="431" t="s">
        <v>298</v>
      </c>
      <c r="K308" s="431" t="s">
        <v>886</v>
      </c>
      <c r="L308" s="431" t="s">
        <v>940</v>
      </c>
      <c r="M308" s="433">
        <v>6722100</v>
      </c>
    </row>
    <row r="309" spans="1:13">
      <c r="A309" s="431" t="s">
        <v>2915</v>
      </c>
      <c r="B309" s="431" t="s">
        <v>1325</v>
      </c>
      <c r="C309" s="431" t="s">
        <v>920</v>
      </c>
      <c r="D309" s="432">
        <v>2003</v>
      </c>
      <c r="E309" s="431" t="s">
        <v>1190</v>
      </c>
      <c r="F309" s="431" t="s">
        <v>298</v>
      </c>
      <c r="G309" s="431" t="s">
        <v>298</v>
      </c>
      <c r="H309" s="431" t="s">
        <v>41</v>
      </c>
      <c r="I309" s="431" t="s">
        <v>44</v>
      </c>
      <c r="J309" s="431" t="s">
        <v>298</v>
      </c>
      <c r="K309" s="431" t="s">
        <v>886</v>
      </c>
      <c r="L309" s="431" t="s">
        <v>940</v>
      </c>
      <c r="M309" s="433">
        <v>6722100</v>
      </c>
    </row>
    <row r="310" spans="1:13">
      <c r="A310" s="431" t="s">
        <v>2890</v>
      </c>
      <c r="B310" s="431" t="s">
        <v>1330</v>
      </c>
      <c r="C310" s="431" t="s">
        <v>920</v>
      </c>
      <c r="D310" s="432">
        <v>2003</v>
      </c>
      <c r="E310" s="431" t="s">
        <v>1190</v>
      </c>
      <c r="F310" s="431" t="s">
        <v>298</v>
      </c>
      <c r="G310" s="431" t="s">
        <v>298</v>
      </c>
      <c r="H310" s="431" t="s">
        <v>41</v>
      </c>
      <c r="I310" s="431" t="s">
        <v>324</v>
      </c>
      <c r="J310" s="431" t="s">
        <v>298</v>
      </c>
      <c r="K310" s="431" t="s">
        <v>887</v>
      </c>
      <c r="L310" s="431" t="s">
        <v>941</v>
      </c>
      <c r="M310" s="433">
        <v>6768300</v>
      </c>
    </row>
    <row r="311" spans="1:13">
      <c r="A311" s="431" t="s">
        <v>2900</v>
      </c>
      <c r="B311" s="431" t="s">
        <v>1330</v>
      </c>
      <c r="C311" s="431" t="s">
        <v>920</v>
      </c>
      <c r="D311" s="432">
        <v>2003</v>
      </c>
      <c r="E311" s="431" t="s">
        <v>1190</v>
      </c>
      <c r="F311" s="431" t="s">
        <v>298</v>
      </c>
      <c r="G311" s="431" t="s">
        <v>298</v>
      </c>
      <c r="H311" s="431" t="s">
        <v>41</v>
      </c>
      <c r="I311" s="431" t="s">
        <v>42</v>
      </c>
      <c r="J311" s="431" t="s">
        <v>298</v>
      </c>
      <c r="K311" s="431" t="s">
        <v>887</v>
      </c>
      <c r="L311" s="431" t="s">
        <v>941</v>
      </c>
      <c r="M311" s="433">
        <v>6768300</v>
      </c>
    </row>
    <row r="312" spans="1:13">
      <c r="A312" s="431" t="s">
        <v>2910</v>
      </c>
      <c r="B312" s="431" t="s">
        <v>1330</v>
      </c>
      <c r="C312" s="431" t="s">
        <v>920</v>
      </c>
      <c r="D312" s="432">
        <v>2003</v>
      </c>
      <c r="E312" s="431" t="s">
        <v>1190</v>
      </c>
      <c r="F312" s="431" t="s">
        <v>298</v>
      </c>
      <c r="G312" s="431" t="s">
        <v>298</v>
      </c>
      <c r="H312" s="431" t="s">
        <v>41</v>
      </c>
      <c r="I312" s="431" t="s">
        <v>219</v>
      </c>
      <c r="J312" s="431" t="s">
        <v>298</v>
      </c>
      <c r="K312" s="431" t="s">
        <v>887</v>
      </c>
      <c r="L312" s="431" t="s">
        <v>941</v>
      </c>
      <c r="M312" s="433">
        <v>6768300</v>
      </c>
    </row>
    <row r="313" spans="1:13">
      <c r="A313" s="431" t="s">
        <v>2920</v>
      </c>
      <c r="B313" s="431" t="s">
        <v>1330</v>
      </c>
      <c r="C313" s="431" t="s">
        <v>920</v>
      </c>
      <c r="D313" s="432">
        <v>2003</v>
      </c>
      <c r="E313" s="431" t="s">
        <v>1190</v>
      </c>
      <c r="F313" s="431" t="s">
        <v>298</v>
      </c>
      <c r="G313" s="431" t="s">
        <v>298</v>
      </c>
      <c r="H313" s="431" t="s">
        <v>41</v>
      </c>
      <c r="I313" s="431" t="s">
        <v>44</v>
      </c>
      <c r="J313" s="431" t="s">
        <v>298</v>
      </c>
      <c r="K313" s="431" t="s">
        <v>887</v>
      </c>
      <c r="L313" s="431" t="s">
        <v>941</v>
      </c>
      <c r="M313" s="433">
        <v>6768300</v>
      </c>
    </row>
    <row r="314" spans="1:13">
      <c r="A314" s="431" t="s">
        <v>2929</v>
      </c>
      <c r="B314" s="431" t="s">
        <v>1329</v>
      </c>
      <c r="C314" s="431" t="s">
        <v>920</v>
      </c>
      <c r="D314" s="432">
        <v>2003</v>
      </c>
      <c r="E314" s="431" t="s">
        <v>1190</v>
      </c>
      <c r="F314" s="431" t="s">
        <v>298</v>
      </c>
      <c r="G314" s="431" t="s">
        <v>298</v>
      </c>
      <c r="H314" s="431" t="s">
        <v>41</v>
      </c>
      <c r="I314" s="431" t="s">
        <v>46</v>
      </c>
      <c r="J314" s="431" t="s">
        <v>298</v>
      </c>
      <c r="K314" s="431" t="s">
        <v>886</v>
      </c>
      <c r="L314" s="431" t="s">
        <v>941</v>
      </c>
      <c r="M314" s="433">
        <v>6976200</v>
      </c>
    </row>
    <row r="315" spans="1:13">
      <c r="A315" s="431" t="s">
        <v>2889</v>
      </c>
      <c r="B315" s="431" t="s">
        <v>1329</v>
      </c>
      <c r="C315" s="431" t="s">
        <v>920</v>
      </c>
      <c r="D315" s="432">
        <v>2003</v>
      </c>
      <c r="E315" s="431" t="s">
        <v>1190</v>
      </c>
      <c r="F315" s="431" t="s">
        <v>298</v>
      </c>
      <c r="G315" s="431" t="s">
        <v>298</v>
      </c>
      <c r="H315" s="431" t="s">
        <v>41</v>
      </c>
      <c r="I315" s="431" t="s">
        <v>324</v>
      </c>
      <c r="J315" s="431" t="s">
        <v>298</v>
      </c>
      <c r="K315" s="431" t="s">
        <v>886</v>
      </c>
      <c r="L315" s="431" t="s">
        <v>941</v>
      </c>
      <c r="M315" s="433">
        <v>7692300</v>
      </c>
    </row>
    <row r="316" spans="1:13">
      <c r="A316" s="431" t="s">
        <v>2899</v>
      </c>
      <c r="B316" s="431" t="s">
        <v>1329</v>
      </c>
      <c r="C316" s="431" t="s">
        <v>920</v>
      </c>
      <c r="D316" s="432">
        <v>2003</v>
      </c>
      <c r="E316" s="431" t="s">
        <v>1190</v>
      </c>
      <c r="F316" s="431" t="s">
        <v>298</v>
      </c>
      <c r="G316" s="431" t="s">
        <v>298</v>
      </c>
      <c r="H316" s="431" t="s">
        <v>41</v>
      </c>
      <c r="I316" s="431" t="s">
        <v>42</v>
      </c>
      <c r="J316" s="431" t="s">
        <v>298</v>
      </c>
      <c r="K316" s="431" t="s">
        <v>886</v>
      </c>
      <c r="L316" s="431" t="s">
        <v>941</v>
      </c>
      <c r="M316" s="433">
        <v>7692300</v>
      </c>
    </row>
    <row r="317" spans="1:13">
      <c r="A317" s="431" t="s">
        <v>2909</v>
      </c>
      <c r="B317" s="431" t="s">
        <v>1329</v>
      </c>
      <c r="C317" s="431" t="s">
        <v>920</v>
      </c>
      <c r="D317" s="432">
        <v>2003</v>
      </c>
      <c r="E317" s="431" t="s">
        <v>1190</v>
      </c>
      <c r="F317" s="431" t="s">
        <v>298</v>
      </c>
      <c r="G317" s="431" t="s">
        <v>298</v>
      </c>
      <c r="H317" s="431" t="s">
        <v>41</v>
      </c>
      <c r="I317" s="431" t="s">
        <v>219</v>
      </c>
      <c r="J317" s="431" t="s">
        <v>298</v>
      </c>
      <c r="K317" s="431" t="s">
        <v>886</v>
      </c>
      <c r="L317" s="431" t="s">
        <v>941</v>
      </c>
      <c r="M317" s="433">
        <v>7692300</v>
      </c>
    </row>
    <row r="318" spans="1:13">
      <c r="A318" s="431" t="s">
        <v>2919</v>
      </c>
      <c r="B318" s="431" t="s">
        <v>1329</v>
      </c>
      <c r="C318" s="431" t="s">
        <v>920</v>
      </c>
      <c r="D318" s="432">
        <v>2003</v>
      </c>
      <c r="E318" s="431" t="s">
        <v>1190</v>
      </c>
      <c r="F318" s="431" t="s">
        <v>298</v>
      </c>
      <c r="G318" s="431" t="s">
        <v>298</v>
      </c>
      <c r="H318" s="431" t="s">
        <v>41</v>
      </c>
      <c r="I318" s="431" t="s">
        <v>44</v>
      </c>
      <c r="J318" s="431" t="s">
        <v>298</v>
      </c>
      <c r="K318" s="431" t="s">
        <v>886</v>
      </c>
      <c r="L318" s="431" t="s">
        <v>941</v>
      </c>
      <c r="M318" s="433">
        <v>7692300</v>
      </c>
    </row>
    <row r="319" spans="1:13">
      <c r="A319" s="431" t="s">
        <v>3190</v>
      </c>
      <c r="B319" s="431" t="s">
        <v>1340</v>
      </c>
      <c r="C319" s="431" t="s">
        <v>1260</v>
      </c>
      <c r="D319" s="432">
        <v>2004</v>
      </c>
      <c r="E319" s="431" t="s">
        <v>1261</v>
      </c>
      <c r="F319" s="431" t="s">
        <v>242</v>
      </c>
      <c r="G319" s="431" t="s">
        <v>242</v>
      </c>
      <c r="H319" s="431" t="s">
        <v>41</v>
      </c>
      <c r="I319" s="431" t="s">
        <v>425</v>
      </c>
      <c r="J319" s="431" t="s">
        <v>435</v>
      </c>
      <c r="K319" s="431" t="s">
        <v>887</v>
      </c>
      <c r="L319" s="431" t="s">
        <v>32</v>
      </c>
      <c r="M319" s="433">
        <v>988680</v>
      </c>
    </row>
    <row r="320" spans="1:13">
      <c r="A320" s="431" t="s">
        <v>3180</v>
      </c>
      <c r="B320" s="431" t="s">
        <v>1340</v>
      </c>
      <c r="C320" s="431" t="s">
        <v>1260</v>
      </c>
      <c r="D320" s="432">
        <v>2004</v>
      </c>
      <c r="E320" s="431" t="s">
        <v>1261</v>
      </c>
      <c r="F320" s="431" t="s">
        <v>242</v>
      </c>
      <c r="G320" s="431" t="s">
        <v>242</v>
      </c>
      <c r="H320" s="431" t="s">
        <v>41</v>
      </c>
      <c r="I320" s="431" t="s">
        <v>424</v>
      </c>
      <c r="J320" s="431" t="s">
        <v>434</v>
      </c>
      <c r="K320" s="431" t="s">
        <v>887</v>
      </c>
      <c r="L320" s="431" t="s">
        <v>32</v>
      </c>
      <c r="M320" s="433">
        <v>1048740</v>
      </c>
    </row>
    <row r="321" spans="1:13">
      <c r="A321" s="431" t="s">
        <v>3170</v>
      </c>
      <c r="B321" s="431" t="s">
        <v>1340</v>
      </c>
      <c r="C321" s="431" t="s">
        <v>1260</v>
      </c>
      <c r="D321" s="432">
        <v>2004</v>
      </c>
      <c r="E321" s="431" t="s">
        <v>1261</v>
      </c>
      <c r="F321" s="431" t="s">
        <v>242</v>
      </c>
      <c r="G321" s="431" t="s">
        <v>242</v>
      </c>
      <c r="H321" s="431" t="s">
        <v>41</v>
      </c>
      <c r="I321" s="431" t="s">
        <v>423</v>
      </c>
      <c r="J321" s="431" t="s">
        <v>433</v>
      </c>
      <c r="K321" s="431" t="s">
        <v>887</v>
      </c>
      <c r="L321" s="431" t="s">
        <v>32</v>
      </c>
      <c r="M321" s="433">
        <v>1191960</v>
      </c>
    </row>
    <row r="322" spans="1:13">
      <c r="A322" s="431" t="s">
        <v>3189</v>
      </c>
      <c r="B322" s="431" t="s">
        <v>1339</v>
      </c>
      <c r="C322" s="431" t="s">
        <v>1260</v>
      </c>
      <c r="D322" s="432">
        <v>2004</v>
      </c>
      <c r="E322" s="431" t="s">
        <v>1261</v>
      </c>
      <c r="F322" s="431" t="s">
        <v>242</v>
      </c>
      <c r="G322" s="431" t="s">
        <v>242</v>
      </c>
      <c r="H322" s="431" t="s">
        <v>41</v>
      </c>
      <c r="I322" s="431" t="s">
        <v>425</v>
      </c>
      <c r="J322" s="431" t="s">
        <v>435</v>
      </c>
      <c r="K322" s="431" t="s">
        <v>886</v>
      </c>
      <c r="L322" s="431" t="s">
        <v>32</v>
      </c>
      <c r="M322" s="433">
        <v>1233540</v>
      </c>
    </row>
    <row r="323" spans="1:13">
      <c r="A323" s="431" t="s">
        <v>3160</v>
      </c>
      <c r="B323" s="431" t="s">
        <v>1340</v>
      </c>
      <c r="C323" s="431" t="s">
        <v>1260</v>
      </c>
      <c r="D323" s="432">
        <v>2004</v>
      </c>
      <c r="E323" s="431" t="s">
        <v>1261</v>
      </c>
      <c r="F323" s="431" t="s">
        <v>242</v>
      </c>
      <c r="G323" s="431" t="s">
        <v>242</v>
      </c>
      <c r="H323" s="431" t="s">
        <v>41</v>
      </c>
      <c r="I323" s="431" t="s">
        <v>422</v>
      </c>
      <c r="J323" s="431" t="s">
        <v>432</v>
      </c>
      <c r="K323" s="431" t="s">
        <v>887</v>
      </c>
      <c r="L323" s="431" t="s">
        <v>32</v>
      </c>
      <c r="M323" s="433">
        <v>1309770</v>
      </c>
    </row>
    <row r="324" spans="1:13">
      <c r="A324" s="431" t="s">
        <v>3179</v>
      </c>
      <c r="B324" s="431" t="s">
        <v>1339</v>
      </c>
      <c r="C324" s="431" t="s">
        <v>1260</v>
      </c>
      <c r="D324" s="432">
        <v>2004</v>
      </c>
      <c r="E324" s="431" t="s">
        <v>1261</v>
      </c>
      <c r="F324" s="431" t="s">
        <v>242</v>
      </c>
      <c r="G324" s="431" t="s">
        <v>242</v>
      </c>
      <c r="H324" s="431" t="s">
        <v>41</v>
      </c>
      <c r="I324" s="431" t="s">
        <v>424</v>
      </c>
      <c r="J324" s="431" t="s">
        <v>434</v>
      </c>
      <c r="K324" s="431" t="s">
        <v>886</v>
      </c>
      <c r="L324" s="431" t="s">
        <v>32</v>
      </c>
      <c r="M324" s="433">
        <v>1309770</v>
      </c>
    </row>
    <row r="325" spans="1:13">
      <c r="A325" s="431" t="s">
        <v>3150</v>
      </c>
      <c r="B325" s="431" t="s">
        <v>1340</v>
      </c>
      <c r="C325" s="431" t="s">
        <v>1260</v>
      </c>
      <c r="D325" s="432">
        <v>2004</v>
      </c>
      <c r="E325" s="431" t="s">
        <v>1261</v>
      </c>
      <c r="F325" s="431" t="s">
        <v>242</v>
      </c>
      <c r="G325" s="431" t="s">
        <v>242</v>
      </c>
      <c r="H325" s="431" t="s">
        <v>41</v>
      </c>
      <c r="I325" s="431" t="s">
        <v>421</v>
      </c>
      <c r="J325" s="431" t="s">
        <v>431</v>
      </c>
      <c r="K325" s="431" t="s">
        <v>887</v>
      </c>
      <c r="L325" s="431" t="s">
        <v>32</v>
      </c>
      <c r="M325" s="433">
        <v>1483020</v>
      </c>
    </row>
    <row r="326" spans="1:13">
      <c r="A326" s="431" t="s">
        <v>3169</v>
      </c>
      <c r="B326" s="431" t="s">
        <v>1339</v>
      </c>
      <c r="C326" s="431" t="s">
        <v>1260</v>
      </c>
      <c r="D326" s="432">
        <v>2004</v>
      </c>
      <c r="E326" s="431" t="s">
        <v>1261</v>
      </c>
      <c r="F326" s="431" t="s">
        <v>242</v>
      </c>
      <c r="G326" s="431" t="s">
        <v>242</v>
      </c>
      <c r="H326" s="431" t="s">
        <v>41</v>
      </c>
      <c r="I326" s="431" t="s">
        <v>423</v>
      </c>
      <c r="J326" s="431" t="s">
        <v>433</v>
      </c>
      <c r="K326" s="431" t="s">
        <v>886</v>
      </c>
      <c r="L326" s="431" t="s">
        <v>32</v>
      </c>
      <c r="M326" s="433">
        <v>1489950</v>
      </c>
    </row>
    <row r="327" spans="1:13">
      <c r="A327" s="431" t="s">
        <v>3140</v>
      </c>
      <c r="B327" s="431" t="s">
        <v>1340</v>
      </c>
      <c r="C327" s="431" t="s">
        <v>1260</v>
      </c>
      <c r="D327" s="432">
        <v>2004</v>
      </c>
      <c r="E327" s="431" t="s">
        <v>1261</v>
      </c>
      <c r="F327" s="431" t="s">
        <v>242</v>
      </c>
      <c r="G327" s="431" t="s">
        <v>242</v>
      </c>
      <c r="H327" s="431" t="s">
        <v>41</v>
      </c>
      <c r="I327" s="431" t="s">
        <v>223</v>
      </c>
      <c r="J327" s="431" t="s">
        <v>181</v>
      </c>
      <c r="K327" s="431" t="s">
        <v>887</v>
      </c>
      <c r="L327" s="431" t="s">
        <v>32</v>
      </c>
      <c r="M327" s="433">
        <v>1628550</v>
      </c>
    </row>
    <row r="328" spans="1:13">
      <c r="A328" s="431" t="s">
        <v>3188</v>
      </c>
      <c r="B328" s="431" t="s">
        <v>1338</v>
      </c>
      <c r="C328" s="431" t="s">
        <v>1260</v>
      </c>
      <c r="D328" s="432">
        <v>2004</v>
      </c>
      <c r="E328" s="431" t="s">
        <v>1261</v>
      </c>
      <c r="F328" s="431" t="s">
        <v>242</v>
      </c>
      <c r="G328" s="431" t="s">
        <v>242</v>
      </c>
      <c r="H328" s="431" t="s">
        <v>41</v>
      </c>
      <c r="I328" s="431" t="s">
        <v>425</v>
      </c>
      <c r="J328" s="431" t="s">
        <v>435</v>
      </c>
      <c r="K328" s="431" t="s">
        <v>887</v>
      </c>
      <c r="L328" s="431" t="s">
        <v>34</v>
      </c>
      <c r="M328" s="433">
        <v>1630860</v>
      </c>
    </row>
    <row r="329" spans="1:13">
      <c r="A329" s="431" t="s">
        <v>3159</v>
      </c>
      <c r="B329" s="431" t="s">
        <v>1339</v>
      </c>
      <c r="C329" s="431" t="s">
        <v>1260</v>
      </c>
      <c r="D329" s="432">
        <v>2004</v>
      </c>
      <c r="E329" s="431" t="s">
        <v>1261</v>
      </c>
      <c r="F329" s="431" t="s">
        <v>242</v>
      </c>
      <c r="G329" s="431" t="s">
        <v>242</v>
      </c>
      <c r="H329" s="431" t="s">
        <v>41</v>
      </c>
      <c r="I329" s="431" t="s">
        <v>422</v>
      </c>
      <c r="J329" s="431" t="s">
        <v>432</v>
      </c>
      <c r="K329" s="431" t="s">
        <v>886</v>
      </c>
      <c r="L329" s="431" t="s">
        <v>32</v>
      </c>
      <c r="M329" s="433">
        <v>1637790</v>
      </c>
    </row>
    <row r="330" spans="1:13">
      <c r="A330" s="431" t="s">
        <v>3178</v>
      </c>
      <c r="B330" s="431" t="s">
        <v>1338</v>
      </c>
      <c r="C330" s="431" t="s">
        <v>1260</v>
      </c>
      <c r="D330" s="432">
        <v>2004</v>
      </c>
      <c r="E330" s="431" t="s">
        <v>1261</v>
      </c>
      <c r="F330" s="431" t="s">
        <v>242</v>
      </c>
      <c r="G330" s="431" t="s">
        <v>242</v>
      </c>
      <c r="H330" s="431" t="s">
        <v>41</v>
      </c>
      <c r="I330" s="431" t="s">
        <v>424</v>
      </c>
      <c r="J330" s="431" t="s">
        <v>434</v>
      </c>
      <c r="K330" s="431" t="s">
        <v>887</v>
      </c>
      <c r="L330" s="431" t="s">
        <v>34</v>
      </c>
      <c r="M330" s="433">
        <v>1732500</v>
      </c>
    </row>
    <row r="331" spans="1:13">
      <c r="A331" s="431" t="s">
        <v>3120</v>
      </c>
      <c r="B331" s="431" t="s">
        <v>1340</v>
      </c>
      <c r="C331" s="431" t="s">
        <v>1260</v>
      </c>
      <c r="D331" s="432">
        <v>2004</v>
      </c>
      <c r="E331" s="431" t="s">
        <v>1261</v>
      </c>
      <c r="F331" s="431" t="s">
        <v>242</v>
      </c>
      <c r="G331" s="431" t="s">
        <v>242</v>
      </c>
      <c r="H331" s="431" t="s">
        <v>41</v>
      </c>
      <c r="I331" s="431" t="s">
        <v>48</v>
      </c>
      <c r="J331" s="431" t="s">
        <v>177</v>
      </c>
      <c r="K331" s="431" t="s">
        <v>887</v>
      </c>
      <c r="L331" s="431" t="s">
        <v>32</v>
      </c>
      <c r="M331" s="433">
        <v>1801800</v>
      </c>
    </row>
    <row r="332" spans="1:13">
      <c r="A332" s="431" t="s">
        <v>3130</v>
      </c>
      <c r="B332" s="431" t="s">
        <v>1340</v>
      </c>
      <c r="C332" s="431" t="s">
        <v>1260</v>
      </c>
      <c r="D332" s="432">
        <v>2004</v>
      </c>
      <c r="E332" s="431" t="s">
        <v>1261</v>
      </c>
      <c r="F332" s="431" t="s">
        <v>242</v>
      </c>
      <c r="G332" s="431" t="s">
        <v>242</v>
      </c>
      <c r="H332" s="431" t="s">
        <v>41</v>
      </c>
      <c r="I332" s="431" t="s">
        <v>50</v>
      </c>
      <c r="J332" s="431" t="s">
        <v>179</v>
      </c>
      <c r="K332" s="431" t="s">
        <v>887</v>
      </c>
      <c r="L332" s="431" t="s">
        <v>32</v>
      </c>
      <c r="M332" s="433">
        <v>1801800</v>
      </c>
    </row>
    <row r="333" spans="1:13">
      <c r="A333" s="431" t="s">
        <v>3149</v>
      </c>
      <c r="B333" s="431" t="s">
        <v>1339</v>
      </c>
      <c r="C333" s="431" t="s">
        <v>1260</v>
      </c>
      <c r="D333" s="432">
        <v>2004</v>
      </c>
      <c r="E333" s="431" t="s">
        <v>1261</v>
      </c>
      <c r="F333" s="431" t="s">
        <v>242</v>
      </c>
      <c r="G333" s="431" t="s">
        <v>242</v>
      </c>
      <c r="H333" s="431" t="s">
        <v>41</v>
      </c>
      <c r="I333" s="431" t="s">
        <v>421</v>
      </c>
      <c r="J333" s="431" t="s">
        <v>431</v>
      </c>
      <c r="K333" s="431" t="s">
        <v>886</v>
      </c>
      <c r="L333" s="431" t="s">
        <v>32</v>
      </c>
      <c r="M333" s="433">
        <v>1848000</v>
      </c>
    </row>
    <row r="334" spans="1:13">
      <c r="A334" s="431" t="s">
        <v>3187</v>
      </c>
      <c r="B334" s="431" t="s">
        <v>1337</v>
      </c>
      <c r="C334" s="431" t="s">
        <v>1260</v>
      </c>
      <c r="D334" s="432">
        <v>2004</v>
      </c>
      <c r="E334" s="431" t="s">
        <v>1261</v>
      </c>
      <c r="F334" s="431" t="s">
        <v>242</v>
      </c>
      <c r="G334" s="431" t="s">
        <v>242</v>
      </c>
      <c r="H334" s="431" t="s">
        <v>41</v>
      </c>
      <c r="I334" s="431" t="s">
        <v>425</v>
      </c>
      <c r="J334" s="431" t="s">
        <v>435</v>
      </c>
      <c r="K334" s="431" t="s">
        <v>886</v>
      </c>
      <c r="L334" s="431" t="s">
        <v>34</v>
      </c>
      <c r="M334" s="433">
        <v>1848000</v>
      </c>
    </row>
    <row r="335" spans="1:13">
      <c r="A335" s="431" t="s">
        <v>3168</v>
      </c>
      <c r="B335" s="431" t="s">
        <v>1338</v>
      </c>
      <c r="C335" s="431" t="s">
        <v>1260</v>
      </c>
      <c r="D335" s="432">
        <v>2004</v>
      </c>
      <c r="E335" s="431" t="s">
        <v>1261</v>
      </c>
      <c r="F335" s="431" t="s">
        <v>242</v>
      </c>
      <c r="G335" s="431" t="s">
        <v>242</v>
      </c>
      <c r="H335" s="431" t="s">
        <v>41</v>
      </c>
      <c r="I335" s="431" t="s">
        <v>423</v>
      </c>
      <c r="J335" s="431" t="s">
        <v>433</v>
      </c>
      <c r="K335" s="431" t="s">
        <v>887</v>
      </c>
      <c r="L335" s="431" t="s">
        <v>34</v>
      </c>
      <c r="M335" s="433">
        <v>1963500</v>
      </c>
    </row>
    <row r="336" spans="1:13">
      <c r="A336" s="431" t="s">
        <v>3177</v>
      </c>
      <c r="B336" s="431" t="s">
        <v>1337</v>
      </c>
      <c r="C336" s="431" t="s">
        <v>1260</v>
      </c>
      <c r="D336" s="432">
        <v>2004</v>
      </c>
      <c r="E336" s="431" t="s">
        <v>1261</v>
      </c>
      <c r="F336" s="431" t="s">
        <v>242</v>
      </c>
      <c r="G336" s="431" t="s">
        <v>242</v>
      </c>
      <c r="H336" s="431" t="s">
        <v>41</v>
      </c>
      <c r="I336" s="431" t="s">
        <v>424</v>
      </c>
      <c r="J336" s="431" t="s">
        <v>434</v>
      </c>
      <c r="K336" s="431" t="s">
        <v>886</v>
      </c>
      <c r="L336" s="431" t="s">
        <v>34</v>
      </c>
      <c r="M336" s="433">
        <v>1963500</v>
      </c>
    </row>
    <row r="337" spans="1:13">
      <c r="A337" s="431" t="s">
        <v>3110</v>
      </c>
      <c r="B337" s="431" t="s">
        <v>1340</v>
      </c>
      <c r="C337" s="431" t="s">
        <v>1260</v>
      </c>
      <c r="D337" s="432">
        <v>2004</v>
      </c>
      <c r="E337" s="431" t="s">
        <v>1261</v>
      </c>
      <c r="F337" s="431" t="s">
        <v>242</v>
      </c>
      <c r="G337" s="431" t="s">
        <v>242</v>
      </c>
      <c r="H337" s="431" t="s">
        <v>41</v>
      </c>
      <c r="I337" s="431" t="s">
        <v>221</v>
      </c>
      <c r="J337" s="431" t="s">
        <v>175</v>
      </c>
      <c r="K337" s="431" t="s">
        <v>887</v>
      </c>
      <c r="L337" s="431" t="s">
        <v>32</v>
      </c>
      <c r="M337" s="433">
        <v>2009700</v>
      </c>
    </row>
    <row r="338" spans="1:13">
      <c r="A338" s="431" t="s">
        <v>3194</v>
      </c>
      <c r="B338" s="431" t="s">
        <v>1344</v>
      </c>
      <c r="C338" s="431" t="s">
        <v>1260</v>
      </c>
      <c r="D338" s="432">
        <v>2004</v>
      </c>
      <c r="E338" s="431" t="s">
        <v>1261</v>
      </c>
      <c r="F338" s="431" t="s">
        <v>242</v>
      </c>
      <c r="G338" s="431" t="s">
        <v>242</v>
      </c>
      <c r="H338" s="431" t="s">
        <v>41</v>
      </c>
      <c r="I338" s="431" t="s">
        <v>425</v>
      </c>
      <c r="J338" s="431" t="s">
        <v>435</v>
      </c>
      <c r="K338" s="431" t="s">
        <v>887</v>
      </c>
      <c r="L338" s="431" t="s">
        <v>218</v>
      </c>
      <c r="M338" s="433">
        <v>2009700</v>
      </c>
    </row>
    <row r="339" spans="1:13">
      <c r="A339" s="431" t="s">
        <v>3139</v>
      </c>
      <c r="B339" s="431" t="s">
        <v>1339</v>
      </c>
      <c r="C339" s="431" t="s">
        <v>1260</v>
      </c>
      <c r="D339" s="432">
        <v>2004</v>
      </c>
      <c r="E339" s="431" t="s">
        <v>1261</v>
      </c>
      <c r="F339" s="431" t="s">
        <v>242</v>
      </c>
      <c r="G339" s="431" t="s">
        <v>242</v>
      </c>
      <c r="H339" s="431" t="s">
        <v>41</v>
      </c>
      <c r="I339" s="431" t="s">
        <v>223</v>
      </c>
      <c r="J339" s="431" t="s">
        <v>181</v>
      </c>
      <c r="K339" s="431" t="s">
        <v>886</v>
      </c>
      <c r="L339" s="431" t="s">
        <v>32</v>
      </c>
      <c r="M339" s="433">
        <v>2032800</v>
      </c>
    </row>
    <row r="340" spans="1:13">
      <c r="A340" s="431" t="s">
        <v>3184</v>
      </c>
      <c r="B340" s="431" t="s">
        <v>1344</v>
      </c>
      <c r="C340" s="431" t="s">
        <v>1260</v>
      </c>
      <c r="D340" s="432">
        <v>2004</v>
      </c>
      <c r="E340" s="431" t="s">
        <v>1261</v>
      </c>
      <c r="F340" s="431" t="s">
        <v>242</v>
      </c>
      <c r="G340" s="431" t="s">
        <v>242</v>
      </c>
      <c r="H340" s="431" t="s">
        <v>41</v>
      </c>
      <c r="I340" s="431" t="s">
        <v>424</v>
      </c>
      <c r="J340" s="431" t="s">
        <v>434</v>
      </c>
      <c r="K340" s="431" t="s">
        <v>887</v>
      </c>
      <c r="L340" s="431" t="s">
        <v>218</v>
      </c>
      <c r="M340" s="433">
        <v>2125200</v>
      </c>
    </row>
    <row r="341" spans="1:13">
      <c r="A341" s="431" t="s">
        <v>3158</v>
      </c>
      <c r="B341" s="431" t="s">
        <v>1338</v>
      </c>
      <c r="C341" s="431" t="s">
        <v>1260</v>
      </c>
      <c r="D341" s="432">
        <v>2004</v>
      </c>
      <c r="E341" s="431" t="s">
        <v>1261</v>
      </c>
      <c r="F341" s="431" t="s">
        <v>242</v>
      </c>
      <c r="G341" s="431" t="s">
        <v>242</v>
      </c>
      <c r="H341" s="431" t="s">
        <v>41</v>
      </c>
      <c r="I341" s="431" t="s">
        <v>422</v>
      </c>
      <c r="J341" s="431" t="s">
        <v>432</v>
      </c>
      <c r="K341" s="431" t="s">
        <v>887</v>
      </c>
      <c r="L341" s="431" t="s">
        <v>34</v>
      </c>
      <c r="M341" s="433">
        <v>2148300</v>
      </c>
    </row>
    <row r="342" spans="1:13">
      <c r="A342" s="431" t="s">
        <v>3167</v>
      </c>
      <c r="B342" s="431" t="s">
        <v>1337</v>
      </c>
      <c r="C342" s="431" t="s">
        <v>1260</v>
      </c>
      <c r="D342" s="432">
        <v>2004</v>
      </c>
      <c r="E342" s="431" t="s">
        <v>1261</v>
      </c>
      <c r="F342" s="431" t="s">
        <v>242</v>
      </c>
      <c r="G342" s="431" t="s">
        <v>242</v>
      </c>
      <c r="H342" s="431" t="s">
        <v>41</v>
      </c>
      <c r="I342" s="431" t="s">
        <v>423</v>
      </c>
      <c r="J342" s="431" t="s">
        <v>433</v>
      </c>
      <c r="K342" s="431" t="s">
        <v>886</v>
      </c>
      <c r="L342" s="431" t="s">
        <v>34</v>
      </c>
      <c r="M342" s="433">
        <v>2240700</v>
      </c>
    </row>
    <row r="343" spans="1:13">
      <c r="A343" s="431" t="s">
        <v>3100</v>
      </c>
      <c r="B343" s="431" t="s">
        <v>1340</v>
      </c>
      <c r="C343" s="431" t="s">
        <v>1260</v>
      </c>
      <c r="D343" s="432">
        <v>2004</v>
      </c>
      <c r="E343" s="431" t="s">
        <v>1261</v>
      </c>
      <c r="F343" s="431" t="s">
        <v>242</v>
      </c>
      <c r="G343" s="431" t="s">
        <v>242</v>
      </c>
      <c r="H343" s="431" t="s">
        <v>41</v>
      </c>
      <c r="I343" s="431" t="s">
        <v>46</v>
      </c>
      <c r="J343" s="431" t="s">
        <v>173</v>
      </c>
      <c r="K343" s="431" t="s">
        <v>887</v>
      </c>
      <c r="L343" s="431" t="s">
        <v>32</v>
      </c>
      <c r="M343" s="433">
        <v>2263800</v>
      </c>
    </row>
    <row r="344" spans="1:13">
      <c r="A344" s="431" t="s">
        <v>3119</v>
      </c>
      <c r="B344" s="431" t="s">
        <v>1339</v>
      </c>
      <c r="C344" s="431" t="s">
        <v>1260</v>
      </c>
      <c r="D344" s="432">
        <v>2004</v>
      </c>
      <c r="E344" s="431" t="s">
        <v>1261</v>
      </c>
      <c r="F344" s="431" t="s">
        <v>242</v>
      </c>
      <c r="G344" s="431" t="s">
        <v>242</v>
      </c>
      <c r="H344" s="431" t="s">
        <v>41</v>
      </c>
      <c r="I344" s="431" t="s">
        <v>48</v>
      </c>
      <c r="J344" s="431" t="s">
        <v>177</v>
      </c>
      <c r="K344" s="431" t="s">
        <v>886</v>
      </c>
      <c r="L344" s="431" t="s">
        <v>32</v>
      </c>
      <c r="M344" s="433">
        <v>2263800</v>
      </c>
    </row>
    <row r="345" spans="1:13">
      <c r="A345" s="431" t="s">
        <v>3129</v>
      </c>
      <c r="B345" s="431" t="s">
        <v>1339</v>
      </c>
      <c r="C345" s="431" t="s">
        <v>1260</v>
      </c>
      <c r="D345" s="432">
        <v>2004</v>
      </c>
      <c r="E345" s="431" t="s">
        <v>1261</v>
      </c>
      <c r="F345" s="431" t="s">
        <v>242</v>
      </c>
      <c r="G345" s="431" t="s">
        <v>242</v>
      </c>
      <c r="H345" s="431" t="s">
        <v>41</v>
      </c>
      <c r="I345" s="431" t="s">
        <v>50</v>
      </c>
      <c r="J345" s="431" t="s">
        <v>179</v>
      </c>
      <c r="K345" s="431" t="s">
        <v>886</v>
      </c>
      <c r="L345" s="431" t="s">
        <v>32</v>
      </c>
      <c r="M345" s="433">
        <v>2263800</v>
      </c>
    </row>
    <row r="346" spans="1:13">
      <c r="A346" s="431" t="s">
        <v>3193</v>
      </c>
      <c r="B346" s="431" t="s">
        <v>1343</v>
      </c>
      <c r="C346" s="431" t="s">
        <v>1260</v>
      </c>
      <c r="D346" s="432">
        <v>2004</v>
      </c>
      <c r="E346" s="431" t="s">
        <v>1261</v>
      </c>
      <c r="F346" s="431" t="s">
        <v>242</v>
      </c>
      <c r="G346" s="431" t="s">
        <v>242</v>
      </c>
      <c r="H346" s="431" t="s">
        <v>41</v>
      </c>
      <c r="I346" s="431" t="s">
        <v>425</v>
      </c>
      <c r="J346" s="431" t="s">
        <v>435</v>
      </c>
      <c r="K346" s="431" t="s">
        <v>886</v>
      </c>
      <c r="L346" s="431" t="s">
        <v>218</v>
      </c>
      <c r="M346" s="433">
        <v>2286900</v>
      </c>
    </row>
    <row r="347" spans="1:13">
      <c r="A347" s="431" t="s">
        <v>3174</v>
      </c>
      <c r="B347" s="431" t="s">
        <v>1344</v>
      </c>
      <c r="C347" s="431" t="s">
        <v>1260</v>
      </c>
      <c r="D347" s="432">
        <v>2004</v>
      </c>
      <c r="E347" s="431" t="s">
        <v>1261</v>
      </c>
      <c r="F347" s="431" t="s">
        <v>242</v>
      </c>
      <c r="G347" s="431" t="s">
        <v>242</v>
      </c>
      <c r="H347" s="431" t="s">
        <v>41</v>
      </c>
      <c r="I347" s="431" t="s">
        <v>423</v>
      </c>
      <c r="J347" s="431" t="s">
        <v>433</v>
      </c>
      <c r="K347" s="431" t="s">
        <v>887</v>
      </c>
      <c r="L347" s="431" t="s">
        <v>218</v>
      </c>
      <c r="M347" s="433">
        <v>2425500</v>
      </c>
    </row>
    <row r="348" spans="1:13">
      <c r="A348" s="431" t="s">
        <v>3183</v>
      </c>
      <c r="B348" s="431" t="s">
        <v>1343</v>
      </c>
      <c r="C348" s="431" t="s">
        <v>1260</v>
      </c>
      <c r="D348" s="432">
        <v>2004</v>
      </c>
      <c r="E348" s="431" t="s">
        <v>1261</v>
      </c>
      <c r="F348" s="431" t="s">
        <v>242</v>
      </c>
      <c r="G348" s="431" t="s">
        <v>242</v>
      </c>
      <c r="H348" s="431" t="s">
        <v>41</v>
      </c>
      <c r="I348" s="431" t="s">
        <v>424</v>
      </c>
      <c r="J348" s="431" t="s">
        <v>434</v>
      </c>
      <c r="K348" s="431" t="s">
        <v>886</v>
      </c>
      <c r="L348" s="431" t="s">
        <v>218</v>
      </c>
      <c r="M348" s="433">
        <v>2425500</v>
      </c>
    </row>
    <row r="349" spans="1:13">
      <c r="A349" s="431" t="s">
        <v>3148</v>
      </c>
      <c r="B349" s="431" t="s">
        <v>1338</v>
      </c>
      <c r="C349" s="431" t="s">
        <v>1260</v>
      </c>
      <c r="D349" s="432">
        <v>2004</v>
      </c>
      <c r="E349" s="431" t="s">
        <v>1261</v>
      </c>
      <c r="F349" s="431" t="s">
        <v>242</v>
      </c>
      <c r="G349" s="431" t="s">
        <v>242</v>
      </c>
      <c r="H349" s="431" t="s">
        <v>41</v>
      </c>
      <c r="I349" s="431" t="s">
        <v>421</v>
      </c>
      <c r="J349" s="431" t="s">
        <v>431</v>
      </c>
      <c r="K349" s="431" t="s">
        <v>887</v>
      </c>
      <c r="L349" s="431" t="s">
        <v>34</v>
      </c>
      <c r="M349" s="433">
        <v>2448600</v>
      </c>
    </row>
    <row r="350" spans="1:13">
      <c r="A350" s="431" t="s">
        <v>3157</v>
      </c>
      <c r="B350" s="431" t="s">
        <v>1337</v>
      </c>
      <c r="C350" s="431" t="s">
        <v>1260</v>
      </c>
      <c r="D350" s="432">
        <v>2004</v>
      </c>
      <c r="E350" s="431" t="s">
        <v>1261</v>
      </c>
      <c r="F350" s="431" t="s">
        <v>242</v>
      </c>
      <c r="G350" s="431" t="s">
        <v>242</v>
      </c>
      <c r="H350" s="431" t="s">
        <v>41</v>
      </c>
      <c r="I350" s="431" t="s">
        <v>422</v>
      </c>
      <c r="J350" s="431" t="s">
        <v>432</v>
      </c>
      <c r="K350" s="431" t="s">
        <v>886</v>
      </c>
      <c r="L350" s="431" t="s">
        <v>34</v>
      </c>
      <c r="M350" s="433">
        <v>2448600</v>
      </c>
    </row>
    <row r="351" spans="1:13">
      <c r="A351" s="431" t="s">
        <v>3060</v>
      </c>
      <c r="B351" s="431" t="s">
        <v>1340</v>
      </c>
      <c r="C351" s="431" t="s">
        <v>1260</v>
      </c>
      <c r="D351" s="432">
        <v>2004</v>
      </c>
      <c r="E351" s="431" t="s">
        <v>1261</v>
      </c>
      <c r="F351" s="431" t="s">
        <v>242</v>
      </c>
      <c r="G351" s="431" t="s">
        <v>242</v>
      </c>
      <c r="H351" s="431" t="s">
        <v>41</v>
      </c>
      <c r="I351" s="431" t="s">
        <v>324</v>
      </c>
      <c r="J351" s="431" t="s">
        <v>786</v>
      </c>
      <c r="K351" s="431" t="s">
        <v>887</v>
      </c>
      <c r="L351" s="431" t="s">
        <v>32</v>
      </c>
      <c r="M351" s="433">
        <v>2494800</v>
      </c>
    </row>
    <row r="352" spans="1:13">
      <c r="A352" s="431" t="s">
        <v>3070</v>
      </c>
      <c r="B352" s="431" t="s">
        <v>1340</v>
      </c>
      <c r="C352" s="431" t="s">
        <v>1260</v>
      </c>
      <c r="D352" s="432">
        <v>2004</v>
      </c>
      <c r="E352" s="431" t="s">
        <v>1261</v>
      </c>
      <c r="F352" s="431" t="s">
        <v>242</v>
      </c>
      <c r="G352" s="431" t="s">
        <v>242</v>
      </c>
      <c r="H352" s="431" t="s">
        <v>41</v>
      </c>
      <c r="I352" s="431" t="s">
        <v>42</v>
      </c>
      <c r="J352" s="431" t="s">
        <v>60</v>
      </c>
      <c r="K352" s="431" t="s">
        <v>887</v>
      </c>
      <c r="L352" s="431" t="s">
        <v>32</v>
      </c>
      <c r="M352" s="433">
        <v>2494800</v>
      </c>
    </row>
    <row r="353" spans="1:13">
      <c r="A353" s="431" t="s">
        <v>3080</v>
      </c>
      <c r="B353" s="431" t="s">
        <v>1340</v>
      </c>
      <c r="C353" s="431" t="s">
        <v>1260</v>
      </c>
      <c r="D353" s="432">
        <v>2004</v>
      </c>
      <c r="E353" s="431" t="s">
        <v>1261</v>
      </c>
      <c r="F353" s="431" t="s">
        <v>242</v>
      </c>
      <c r="G353" s="431" t="s">
        <v>242</v>
      </c>
      <c r="H353" s="431" t="s">
        <v>41</v>
      </c>
      <c r="I353" s="431" t="s">
        <v>219</v>
      </c>
      <c r="J353" s="431" t="s">
        <v>62</v>
      </c>
      <c r="K353" s="431" t="s">
        <v>887</v>
      </c>
      <c r="L353" s="431" t="s">
        <v>32</v>
      </c>
      <c r="M353" s="433">
        <v>2494800</v>
      </c>
    </row>
    <row r="354" spans="1:13">
      <c r="A354" s="431" t="s">
        <v>3090</v>
      </c>
      <c r="B354" s="431" t="s">
        <v>1340</v>
      </c>
      <c r="C354" s="431" t="s">
        <v>1260</v>
      </c>
      <c r="D354" s="432">
        <v>2004</v>
      </c>
      <c r="E354" s="431" t="s">
        <v>1261</v>
      </c>
      <c r="F354" s="431" t="s">
        <v>242</v>
      </c>
      <c r="G354" s="431" t="s">
        <v>242</v>
      </c>
      <c r="H354" s="431" t="s">
        <v>41</v>
      </c>
      <c r="I354" s="431" t="s">
        <v>44</v>
      </c>
      <c r="J354" s="431" t="s">
        <v>171</v>
      </c>
      <c r="K354" s="431" t="s">
        <v>887</v>
      </c>
      <c r="L354" s="431" t="s">
        <v>32</v>
      </c>
      <c r="M354" s="433">
        <v>2494800</v>
      </c>
    </row>
    <row r="355" spans="1:13">
      <c r="A355" s="431" t="s">
        <v>3109</v>
      </c>
      <c r="B355" s="431" t="s">
        <v>1339</v>
      </c>
      <c r="C355" s="431" t="s">
        <v>1260</v>
      </c>
      <c r="D355" s="432">
        <v>2004</v>
      </c>
      <c r="E355" s="431" t="s">
        <v>1261</v>
      </c>
      <c r="F355" s="431" t="s">
        <v>242</v>
      </c>
      <c r="G355" s="431" t="s">
        <v>242</v>
      </c>
      <c r="H355" s="431" t="s">
        <v>41</v>
      </c>
      <c r="I355" s="431" t="s">
        <v>221</v>
      </c>
      <c r="J355" s="431" t="s">
        <v>175</v>
      </c>
      <c r="K355" s="431" t="s">
        <v>886</v>
      </c>
      <c r="L355" s="431" t="s">
        <v>32</v>
      </c>
      <c r="M355" s="433">
        <v>2517900</v>
      </c>
    </row>
    <row r="356" spans="1:13">
      <c r="A356" s="431" t="s">
        <v>3164</v>
      </c>
      <c r="B356" s="431" t="s">
        <v>1344</v>
      </c>
      <c r="C356" s="431" t="s">
        <v>1260</v>
      </c>
      <c r="D356" s="432">
        <v>2004</v>
      </c>
      <c r="E356" s="431" t="s">
        <v>1261</v>
      </c>
      <c r="F356" s="431" t="s">
        <v>242</v>
      </c>
      <c r="G356" s="431" t="s">
        <v>242</v>
      </c>
      <c r="H356" s="431" t="s">
        <v>41</v>
      </c>
      <c r="I356" s="431" t="s">
        <v>422</v>
      </c>
      <c r="J356" s="431" t="s">
        <v>432</v>
      </c>
      <c r="K356" s="431" t="s">
        <v>887</v>
      </c>
      <c r="L356" s="431" t="s">
        <v>218</v>
      </c>
      <c r="M356" s="433">
        <v>2656500</v>
      </c>
    </row>
    <row r="357" spans="1:13">
      <c r="A357" s="431" t="s">
        <v>3138</v>
      </c>
      <c r="B357" s="431" t="s">
        <v>1338</v>
      </c>
      <c r="C357" s="431" t="s">
        <v>1260</v>
      </c>
      <c r="D357" s="432">
        <v>2004</v>
      </c>
      <c r="E357" s="431" t="s">
        <v>1261</v>
      </c>
      <c r="F357" s="431" t="s">
        <v>242</v>
      </c>
      <c r="G357" s="431" t="s">
        <v>242</v>
      </c>
      <c r="H357" s="431" t="s">
        <v>41</v>
      </c>
      <c r="I357" s="431" t="s">
        <v>223</v>
      </c>
      <c r="J357" s="431" t="s">
        <v>181</v>
      </c>
      <c r="K357" s="431" t="s">
        <v>887</v>
      </c>
      <c r="L357" s="431" t="s">
        <v>34</v>
      </c>
      <c r="M357" s="433">
        <v>2679600</v>
      </c>
    </row>
    <row r="358" spans="1:13">
      <c r="A358" s="431" t="s">
        <v>3173</v>
      </c>
      <c r="B358" s="431" t="s">
        <v>1343</v>
      </c>
      <c r="C358" s="431" t="s">
        <v>1260</v>
      </c>
      <c r="D358" s="432">
        <v>2004</v>
      </c>
      <c r="E358" s="431" t="s">
        <v>1261</v>
      </c>
      <c r="F358" s="431" t="s">
        <v>242</v>
      </c>
      <c r="G358" s="431" t="s">
        <v>242</v>
      </c>
      <c r="H358" s="431" t="s">
        <v>41</v>
      </c>
      <c r="I358" s="431" t="s">
        <v>423</v>
      </c>
      <c r="J358" s="431" t="s">
        <v>433</v>
      </c>
      <c r="K358" s="431" t="s">
        <v>886</v>
      </c>
      <c r="L358" s="431" t="s">
        <v>218</v>
      </c>
      <c r="M358" s="433">
        <v>2748900</v>
      </c>
    </row>
    <row r="359" spans="1:13">
      <c r="A359" s="431" t="s">
        <v>3147</v>
      </c>
      <c r="B359" s="431" t="s">
        <v>1337</v>
      </c>
      <c r="C359" s="431" t="s">
        <v>1260</v>
      </c>
      <c r="D359" s="432">
        <v>2004</v>
      </c>
      <c r="E359" s="431" t="s">
        <v>1261</v>
      </c>
      <c r="F359" s="431" t="s">
        <v>242</v>
      </c>
      <c r="G359" s="431" t="s">
        <v>242</v>
      </c>
      <c r="H359" s="431" t="s">
        <v>41</v>
      </c>
      <c r="I359" s="431" t="s">
        <v>421</v>
      </c>
      <c r="J359" s="431" t="s">
        <v>431</v>
      </c>
      <c r="K359" s="431" t="s">
        <v>886</v>
      </c>
      <c r="L359" s="431" t="s">
        <v>34</v>
      </c>
      <c r="M359" s="433">
        <v>2772000</v>
      </c>
    </row>
    <row r="360" spans="1:13">
      <c r="A360" s="431" t="s">
        <v>3099</v>
      </c>
      <c r="B360" s="431" t="s">
        <v>1339</v>
      </c>
      <c r="C360" s="431" t="s">
        <v>1260</v>
      </c>
      <c r="D360" s="432">
        <v>2004</v>
      </c>
      <c r="E360" s="431" t="s">
        <v>1261</v>
      </c>
      <c r="F360" s="431" t="s">
        <v>242</v>
      </c>
      <c r="G360" s="431" t="s">
        <v>242</v>
      </c>
      <c r="H360" s="431" t="s">
        <v>41</v>
      </c>
      <c r="I360" s="431" t="s">
        <v>46</v>
      </c>
      <c r="J360" s="431" t="s">
        <v>173</v>
      </c>
      <c r="K360" s="431" t="s">
        <v>886</v>
      </c>
      <c r="L360" s="431" t="s">
        <v>32</v>
      </c>
      <c r="M360" s="433">
        <v>2841300</v>
      </c>
    </row>
    <row r="361" spans="1:13">
      <c r="A361" s="431" t="s">
        <v>3118</v>
      </c>
      <c r="B361" s="431" t="s">
        <v>1338</v>
      </c>
      <c r="C361" s="431" t="s">
        <v>1260</v>
      </c>
      <c r="D361" s="432">
        <v>2004</v>
      </c>
      <c r="E361" s="431" t="s">
        <v>1261</v>
      </c>
      <c r="F361" s="431" t="s">
        <v>242</v>
      </c>
      <c r="G361" s="431" t="s">
        <v>242</v>
      </c>
      <c r="H361" s="431" t="s">
        <v>41</v>
      </c>
      <c r="I361" s="431" t="s">
        <v>48</v>
      </c>
      <c r="J361" s="431" t="s">
        <v>177</v>
      </c>
      <c r="K361" s="431" t="s">
        <v>887</v>
      </c>
      <c r="L361" s="431" t="s">
        <v>34</v>
      </c>
      <c r="M361" s="433">
        <v>2979900</v>
      </c>
    </row>
    <row r="362" spans="1:13">
      <c r="A362" s="431" t="s">
        <v>3128</v>
      </c>
      <c r="B362" s="431" t="s">
        <v>1338</v>
      </c>
      <c r="C362" s="431" t="s">
        <v>1260</v>
      </c>
      <c r="D362" s="432">
        <v>2004</v>
      </c>
      <c r="E362" s="431" t="s">
        <v>1261</v>
      </c>
      <c r="F362" s="431" t="s">
        <v>242</v>
      </c>
      <c r="G362" s="431" t="s">
        <v>242</v>
      </c>
      <c r="H362" s="431" t="s">
        <v>41</v>
      </c>
      <c r="I362" s="431" t="s">
        <v>50</v>
      </c>
      <c r="J362" s="431" t="s">
        <v>179</v>
      </c>
      <c r="K362" s="431" t="s">
        <v>887</v>
      </c>
      <c r="L362" s="431" t="s">
        <v>34</v>
      </c>
      <c r="M362" s="433">
        <v>2979900</v>
      </c>
    </row>
    <row r="363" spans="1:13">
      <c r="A363" s="431" t="s">
        <v>3154</v>
      </c>
      <c r="B363" s="431" t="s">
        <v>1344</v>
      </c>
      <c r="C363" s="431" t="s">
        <v>1260</v>
      </c>
      <c r="D363" s="432">
        <v>2004</v>
      </c>
      <c r="E363" s="431" t="s">
        <v>1261</v>
      </c>
      <c r="F363" s="431" t="s">
        <v>242</v>
      </c>
      <c r="G363" s="431" t="s">
        <v>242</v>
      </c>
      <c r="H363" s="431" t="s">
        <v>41</v>
      </c>
      <c r="I363" s="431" t="s">
        <v>421</v>
      </c>
      <c r="J363" s="431" t="s">
        <v>431</v>
      </c>
      <c r="K363" s="431" t="s">
        <v>887</v>
      </c>
      <c r="L363" s="431" t="s">
        <v>218</v>
      </c>
      <c r="M363" s="433">
        <v>3003000</v>
      </c>
    </row>
    <row r="364" spans="1:13">
      <c r="A364" s="431" t="s">
        <v>3163</v>
      </c>
      <c r="B364" s="431" t="s">
        <v>1343</v>
      </c>
      <c r="C364" s="431" t="s">
        <v>1260</v>
      </c>
      <c r="D364" s="432">
        <v>2004</v>
      </c>
      <c r="E364" s="431" t="s">
        <v>1261</v>
      </c>
      <c r="F364" s="431" t="s">
        <v>242</v>
      </c>
      <c r="G364" s="431" t="s">
        <v>242</v>
      </c>
      <c r="H364" s="431" t="s">
        <v>41</v>
      </c>
      <c r="I364" s="431" t="s">
        <v>422</v>
      </c>
      <c r="J364" s="431" t="s">
        <v>432</v>
      </c>
      <c r="K364" s="431" t="s">
        <v>886</v>
      </c>
      <c r="L364" s="431" t="s">
        <v>218</v>
      </c>
      <c r="M364" s="433">
        <v>3026100</v>
      </c>
    </row>
    <row r="365" spans="1:13">
      <c r="A365" s="431" t="s">
        <v>3192</v>
      </c>
      <c r="B365" s="431" t="s">
        <v>1342</v>
      </c>
      <c r="C365" s="431" t="s">
        <v>1260</v>
      </c>
      <c r="D365" s="432">
        <v>2004</v>
      </c>
      <c r="E365" s="431" t="s">
        <v>1261</v>
      </c>
      <c r="F365" s="431" t="s">
        <v>242</v>
      </c>
      <c r="G365" s="431" t="s">
        <v>242</v>
      </c>
      <c r="H365" s="431" t="s">
        <v>41</v>
      </c>
      <c r="I365" s="431" t="s">
        <v>425</v>
      </c>
      <c r="J365" s="431" t="s">
        <v>435</v>
      </c>
      <c r="K365" s="431" t="s">
        <v>887</v>
      </c>
      <c r="L365" s="431" t="s">
        <v>940</v>
      </c>
      <c r="M365" s="433">
        <v>3026100</v>
      </c>
    </row>
    <row r="366" spans="1:13">
      <c r="A366" s="431" t="s">
        <v>3137</v>
      </c>
      <c r="B366" s="431" t="s">
        <v>1337</v>
      </c>
      <c r="C366" s="431" t="s">
        <v>1260</v>
      </c>
      <c r="D366" s="432">
        <v>2004</v>
      </c>
      <c r="E366" s="431" t="s">
        <v>1261</v>
      </c>
      <c r="F366" s="431" t="s">
        <v>242</v>
      </c>
      <c r="G366" s="431" t="s">
        <v>242</v>
      </c>
      <c r="H366" s="431" t="s">
        <v>41</v>
      </c>
      <c r="I366" s="431" t="s">
        <v>223</v>
      </c>
      <c r="J366" s="431" t="s">
        <v>181</v>
      </c>
      <c r="K366" s="431" t="s">
        <v>886</v>
      </c>
      <c r="L366" s="431" t="s">
        <v>34</v>
      </c>
      <c r="M366" s="433">
        <v>3072300</v>
      </c>
    </row>
    <row r="367" spans="1:13">
      <c r="A367" s="431" t="s">
        <v>3059</v>
      </c>
      <c r="B367" s="431" t="s">
        <v>1339</v>
      </c>
      <c r="C367" s="431" t="s">
        <v>1260</v>
      </c>
      <c r="D367" s="432">
        <v>2004</v>
      </c>
      <c r="E367" s="431" t="s">
        <v>1261</v>
      </c>
      <c r="F367" s="431" t="s">
        <v>242</v>
      </c>
      <c r="G367" s="431" t="s">
        <v>242</v>
      </c>
      <c r="H367" s="431" t="s">
        <v>41</v>
      </c>
      <c r="I367" s="431" t="s">
        <v>324</v>
      </c>
      <c r="J367" s="431" t="s">
        <v>786</v>
      </c>
      <c r="K367" s="431" t="s">
        <v>886</v>
      </c>
      <c r="L367" s="431" t="s">
        <v>32</v>
      </c>
      <c r="M367" s="433">
        <v>3118500</v>
      </c>
    </row>
    <row r="368" spans="1:13">
      <c r="A368" s="431" t="s">
        <v>3069</v>
      </c>
      <c r="B368" s="431" t="s">
        <v>1339</v>
      </c>
      <c r="C368" s="431" t="s">
        <v>1260</v>
      </c>
      <c r="D368" s="432">
        <v>2004</v>
      </c>
      <c r="E368" s="431" t="s">
        <v>1261</v>
      </c>
      <c r="F368" s="431" t="s">
        <v>242</v>
      </c>
      <c r="G368" s="431" t="s">
        <v>242</v>
      </c>
      <c r="H368" s="431" t="s">
        <v>41</v>
      </c>
      <c r="I368" s="431" t="s">
        <v>42</v>
      </c>
      <c r="J368" s="431" t="s">
        <v>60</v>
      </c>
      <c r="K368" s="431" t="s">
        <v>886</v>
      </c>
      <c r="L368" s="431" t="s">
        <v>32</v>
      </c>
      <c r="M368" s="433">
        <v>3118500</v>
      </c>
    </row>
    <row r="369" spans="1:13">
      <c r="A369" s="431" t="s">
        <v>3079</v>
      </c>
      <c r="B369" s="431" t="s">
        <v>1339</v>
      </c>
      <c r="C369" s="431" t="s">
        <v>1260</v>
      </c>
      <c r="D369" s="432">
        <v>2004</v>
      </c>
      <c r="E369" s="431" t="s">
        <v>1261</v>
      </c>
      <c r="F369" s="431" t="s">
        <v>242</v>
      </c>
      <c r="G369" s="431" t="s">
        <v>242</v>
      </c>
      <c r="H369" s="431" t="s">
        <v>41</v>
      </c>
      <c r="I369" s="431" t="s">
        <v>219</v>
      </c>
      <c r="J369" s="431" t="s">
        <v>62</v>
      </c>
      <c r="K369" s="431" t="s">
        <v>886</v>
      </c>
      <c r="L369" s="431" t="s">
        <v>32</v>
      </c>
      <c r="M369" s="433">
        <v>3118500</v>
      </c>
    </row>
    <row r="370" spans="1:13">
      <c r="A370" s="431" t="s">
        <v>3089</v>
      </c>
      <c r="B370" s="431" t="s">
        <v>1339</v>
      </c>
      <c r="C370" s="431" t="s">
        <v>1260</v>
      </c>
      <c r="D370" s="432">
        <v>2004</v>
      </c>
      <c r="E370" s="431" t="s">
        <v>1261</v>
      </c>
      <c r="F370" s="431" t="s">
        <v>242</v>
      </c>
      <c r="G370" s="431" t="s">
        <v>242</v>
      </c>
      <c r="H370" s="431" t="s">
        <v>41</v>
      </c>
      <c r="I370" s="431" t="s">
        <v>44</v>
      </c>
      <c r="J370" s="431" t="s">
        <v>171</v>
      </c>
      <c r="K370" s="431" t="s">
        <v>886</v>
      </c>
      <c r="L370" s="431" t="s">
        <v>32</v>
      </c>
      <c r="M370" s="433">
        <v>3118500</v>
      </c>
    </row>
    <row r="371" spans="1:13">
      <c r="A371" s="431" t="s">
        <v>3182</v>
      </c>
      <c r="B371" s="431" t="s">
        <v>1342</v>
      </c>
      <c r="C371" s="431" t="s">
        <v>1260</v>
      </c>
      <c r="D371" s="432">
        <v>2004</v>
      </c>
      <c r="E371" s="431" t="s">
        <v>1261</v>
      </c>
      <c r="F371" s="431" t="s">
        <v>242</v>
      </c>
      <c r="G371" s="431" t="s">
        <v>242</v>
      </c>
      <c r="H371" s="431" t="s">
        <v>41</v>
      </c>
      <c r="I371" s="431" t="s">
        <v>424</v>
      </c>
      <c r="J371" s="431" t="s">
        <v>434</v>
      </c>
      <c r="K371" s="431" t="s">
        <v>887</v>
      </c>
      <c r="L371" s="431" t="s">
        <v>940</v>
      </c>
      <c r="M371" s="433">
        <v>3210900</v>
      </c>
    </row>
    <row r="372" spans="1:13">
      <c r="A372" s="431" t="s">
        <v>3108</v>
      </c>
      <c r="B372" s="431" t="s">
        <v>1338</v>
      </c>
      <c r="C372" s="431" t="s">
        <v>1260</v>
      </c>
      <c r="D372" s="432">
        <v>2004</v>
      </c>
      <c r="E372" s="431" t="s">
        <v>1261</v>
      </c>
      <c r="F372" s="431" t="s">
        <v>242</v>
      </c>
      <c r="G372" s="431" t="s">
        <v>242</v>
      </c>
      <c r="H372" s="431" t="s">
        <v>41</v>
      </c>
      <c r="I372" s="431" t="s">
        <v>221</v>
      </c>
      <c r="J372" s="431" t="s">
        <v>175</v>
      </c>
      <c r="K372" s="431" t="s">
        <v>887</v>
      </c>
      <c r="L372" s="431" t="s">
        <v>34</v>
      </c>
      <c r="M372" s="433">
        <v>3303300</v>
      </c>
    </row>
    <row r="373" spans="1:13">
      <c r="A373" s="431" t="s">
        <v>3144</v>
      </c>
      <c r="B373" s="431" t="s">
        <v>1344</v>
      </c>
      <c r="C373" s="431" t="s">
        <v>1260</v>
      </c>
      <c r="D373" s="432">
        <v>2004</v>
      </c>
      <c r="E373" s="431" t="s">
        <v>1261</v>
      </c>
      <c r="F373" s="431" t="s">
        <v>242</v>
      </c>
      <c r="G373" s="431" t="s">
        <v>242</v>
      </c>
      <c r="H373" s="431" t="s">
        <v>41</v>
      </c>
      <c r="I373" s="431" t="s">
        <v>223</v>
      </c>
      <c r="J373" s="431" t="s">
        <v>181</v>
      </c>
      <c r="K373" s="431" t="s">
        <v>887</v>
      </c>
      <c r="L373" s="431" t="s">
        <v>218</v>
      </c>
      <c r="M373" s="433">
        <v>3303300</v>
      </c>
    </row>
    <row r="374" spans="1:13">
      <c r="A374" s="431" t="s">
        <v>3117</v>
      </c>
      <c r="B374" s="431" t="s">
        <v>1337</v>
      </c>
      <c r="C374" s="431" t="s">
        <v>1260</v>
      </c>
      <c r="D374" s="432">
        <v>2004</v>
      </c>
      <c r="E374" s="431" t="s">
        <v>1261</v>
      </c>
      <c r="F374" s="431" t="s">
        <v>242</v>
      </c>
      <c r="G374" s="431" t="s">
        <v>242</v>
      </c>
      <c r="H374" s="431" t="s">
        <v>41</v>
      </c>
      <c r="I374" s="431" t="s">
        <v>48</v>
      </c>
      <c r="J374" s="431" t="s">
        <v>177</v>
      </c>
      <c r="K374" s="431" t="s">
        <v>886</v>
      </c>
      <c r="L374" s="431" t="s">
        <v>34</v>
      </c>
      <c r="M374" s="433">
        <v>3395700</v>
      </c>
    </row>
    <row r="375" spans="1:13">
      <c r="A375" s="431" t="s">
        <v>3127</v>
      </c>
      <c r="B375" s="431" t="s">
        <v>1337</v>
      </c>
      <c r="C375" s="431" t="s">
        <v>1260</v>
      </c>
      <c r="D375" s="432">
        <v>2004</v>
      </c>
      <c r="E375" s="431" t="s">
        <v>1261</v>
      </c>
      <c r="F375" s="431" t="s">
        <v>242</v>
      </c>
      <c r="G375" s="431" t="s">
        <v>242</v>
      </c>
      <c r="H375" s="431" t="s">
        <v>41</v>
      </c>
      <c r="I375" s="431" t="s">
        <v>50</v>
      </c>
      <c r="J375" s="431" t="s">
        <v>179</v>
      </c>
      <c r="K375" s="431" t="s">
        <v>886</v>
      </c>
      <c r="L375" s="431" t="s">
        <v>34</v>
      </c>
      <c r="M375" s="433">
        <v>3395700</v>
      </c>
    </row>
    <row r="376" spans="1:13">
      <c r="A376" s="431" t="s">
        <v>3153</v>
      </c>
      <c r="B376" s="431" t="s">
        <v>1343</v>
      </c>
      <c r="C376" s="431" t="s">
        <v>1260</v>
      </c>
      <c r="D376" s="432">
        <v>2004</v>
      </c>
      <c r="E376" s="431" t="s">
        <v>1261</v>
      </c>
      <c r="F376" s="431" t="s">
        <v>242</v>
      </c>
      <c r="G376" s="431" t="s">
        <v>242</v>
      </c>
      <c r="H376" s="431" t="s">
        <v>41</v>
      </c>
      <c r="I376" s="431" t="s">
        <v>421</v>
      </c>
      <c r="J376" s="431" t="s">
        <v>431</v>
      </c>
      <c r="K376" s="431" t="s">
        <v>886</v>
      </c>
      <c r="L376" s="431" t="s">
        <v>218</v>
      </c>
      <c r="M376" s="433">
        <v>3418800</v>
      </c>
    </row>
    <row r="377" spans="1:13">
      <c r="A377" s="431" t="s">
        <v>3191</v>
      </c>
      <c r="B377" s="431" t="s">
        <v>1341</v>
      </c>
      <c r="C377" s="431" t="s">
        <v>1260</v>
      </c>
      <c r="D377" s="432">
        <v>2004</v>
      </c>
      <c r="E377" s="431" t="s">
        <v>1261</v>
      </c>
      <c r="F377" s="431" t="s">
        <v>242</v>
      </c>
      <c r="G377" s="431" t="s">
        <v>242</v>
      </c>
      <c r="H377" s="431" t="s">
        <v>41</v>
      </c>
      <c r="I377" s="431" t="s">
        <v>425</v>
      </c>
      <c r="J377" s="431" t="s">
        <v>435</v>
      </c>
      <c r="K377" s="431" t="s">
        <v>886</v>
      </c>
      <c r="L377" s="431" t="s">
        <v>940</v>
      </c>
      <c r="M377" s="433">
        <v>3465000</v>
      </c>
    </row>
    <row r="378" spans="1:13">
      <c r="A378" s="431" t="s">
        <v>3196</v>
      </c>
      <c r="B378" s="431" t="s">
        <v>1346</v>
      </c>
      <c r="C378" s="431" t="s">
        <v>1260</v>
      </c>
      <c r="D378" s="432">
        <v>2004</v>
      </c>
      <c r="E378" s="431" t="s">
        <v>1261</v>
      </c>
      <c r="F378" s="431" t="s">
        <v>242</v>
      </c>
      <c r="G378" s="431" t="s">
        <v>242</v>
      </c>
      <c r="H378" s="431" t="s">
        <v>41</v>
      </c>
      <c r="I378" s="431" t="s">
        <v>425</v>
      </c>
      <c r="J378" s="431" t="s">
        <v>435</v>
      </c>
      <c r="K378" s="431" t="s">
        <v>887</v>
      </c>
      <c r="L378" s="431" t="s">
        <v>941</v>
      </c>
      <c r="M378" s="433">
        <v>3488100</v>
      </c>
    </row>
    <row r="379" spans="1:13">
      <c r="A379" s="431" t="s">
        <v>3124</v>
      </c>
      <c r="B379" s="431" t="s">
        <v>1344</v>
      </c>
      <c r="C379" s="431" t="s">
        <v>1260</v>
      </c>
      <c r="D379" s="432">
        <v>2004</v>
      </c>
      <c r="E379" s="431" t="s">
        <v>1261</v>
      </c>
      <c r="F379" s="431" t="s">
        <v>242</v>
      </c>
      <c r="G379" s="431" t="s">
        <v>242</v>
      </c>
      <c r="H379" s="431" t="s">
        <v>41</v>
      </c>
      <c r="I379" s="431" t="s">
        <v>48</v>
      </c>
      <c r="J379" s="431" t="s">
        <v>177</v>
      </c>
      <c r="K379" s="431" t="s">
        <v>887</v>
      </c>
      <c r="L379" s="431" t="s">
        <v>218</v>
      </c>
      <c r="M379" s="433">
        <v>3672900</v>
      </c>
    </row>
    <row r="380" spans="1:13">
      <c r="A380" s="431" t="s">
        <v>3134</v>
      </c>
      <c r="B380" s="431" t="s">
        <v>1344</v>
      </c>
      <c r="C380" s="431" t="s">
        <v>1260</v>
      </c>
      <c r="D380" s="432">
        <v>2004</v>
      </c>
      <c r="E380" s="431" t="s">
        <v>1261</v>
      </c>
      <c r="F380" s="431" t="s">
        <v>242</v>
      </c>
      <c r="G380" s="431" t="s">
        <v>242</v>
      </c>
      <c r="H380" s="431" t="s">
        <v>41</v>
      </c>
      <c r="I380" s="431" t="s">
        <v>50</v>
      </c>
      <c r="J380" s="431" t="s">
        <v>179</v>
      </c>
      <c r="K380" s="431" t="s">
        <v>887</v>
      </c>
      <c r="L380" s="431" t="s">
        <v>218</v>
      </c>
      <c r="M380" s="433">
        <v>3672900</v>
      </c>
    </row>
    <row r="381" spans="1:13">
      <c r="A381" s="431" t="s">
        <v>3172</v>
      </c>
      <c r="B381" s="431" t="s">
        <v>1342</v>
      </c>
      <c r="C381" s="431" t="s">
        <v>1260</v>
      </c>
      <c r="D381" s="432">
        <v>2004</v>
      </c>
      <c r="E381" s="431" t="s">
        <v>1261</v>
      </c>
      <c r="F381" s="431" t="s">
        <v>242</v>
      </c>
      <c r="G381" s="431" t="s">
        <v>242</v>
      </c>
      <c r="H381" s="431" t="s">
        <v>41</v>
      </c>
      <c r="I381" s="431" t="s">
        <v>423</v>
      </c>
      <c r="J381" s="431" t="s">
        <v>433</v>
      </c>
      <c r="K381" s="431" t="s">
        <v>887</v>
      </c>
      <c r="L381" s="431" t="s">
        <v>940</v>
      </c>
      <c r="M381" s="433">
        <v>3672900</v>
      </c>
    </row>
    <row r="382" spans="1:13">
      <c r="A382" s="431" t="s">
        <v>3181</v>
      </c>
      <c r="B382" s="431" t="s">
        <v>1341</v>
      </c>
      <c r="C382" s="431" t="s">
        <v>1260</v>
      </c>
      <c r="D382" s="432">
        <v>2004</v>
      </c>
      <c r="E382" s="431" t="s">
        <v>1261</v>
      </c>
      <c r="F382" s="431" t="s">
        <v>242</v>
      </c>
      <c r="G382" s="431" t="s">
        <v>242</v>
      </c>
      <c r="H382" s="431" t="s">
        <v>41</v>
      </c>
      <c r="I382" s="431" t="s">
        <v>424</v>
      </c>
      <c r="J382" s="431" t="s">
        <v>434</v>
      </c>
      <c r="K382" s="431" t="s">
        <v>886</v>
      </c>
      <c r="L382" s="431" t="s">
        <v>940</v>
      </c>
      <c r="M382" s="433">
        <v>3672900</v>
      </c>
    </row>
    <row r="383" spans="1:13">
      <c r="A383" s="431" t="s">
        <v>3186</v>
      </c>
      <c r="B383" s="431" t="s">
        <v>1346</v>
      </c>
      <c r="C383" s="431" t="s">
        <v>1260</v>
      </c>
      <c r="D383" s="432">
        <v>2004</v>
      </c>
      <c r="E383" s="431" t="s">
        <v>1261</v>
      </c>
      <c r="F383" s="431" t="s">
        <v>242</v>
      </c>
      <c r="G383" s="431" t="s">
        <v>242</v>
      </c>
      <c r="H383" s="431" t="s">
        <v>41</v>
      </c>
      <c r="I383" s="431" t="s">
        <v>424</v>
      </c>
      <c r="J383" s="431" t="s">
        <v>434</v>
      </c>
      <c r="K383" s="431" t="s">
        <v>887</v>
      </c>
      <c r="L383" s="431" t="s">
        <v>941</v>
      </c>
      <c r="M383" s="433">
        <v>3696000</v>
      </c>
    </row>
    <row r="384" spans="1:13">
      <c r="A384" s="431" t="s">
        <v>3098</v>
      </c>
      <c r="B384" s="431" t="s">
        <v>1338</v>
      </c>
      <c r="C384" s="431" t="s">
        <v>1260</v>
      </c>
      <c r="D384" s="432">
        <v>2004</v>
      </c>
      <c r="E384" s="431" t="s">
        <v>1261</v>
      </c>
      <c r="F384" s="431" t="s">
        <v>242</v>
      </c>
      <c r="G384" s="431" t="s">
        <v>242</v>
      </c>
      <c r="H384" s="431" t="s">
        <v>41</v>
      </c>
      <c r="I384" s="431" t="s">
        <v>46</v>
      </c>
      <c r="J384" s="431" t="s">
        <v>173</v>
      </c>
      <c r="K384" s="431" t="s">
        <v>887</v>
      </c>
      <c r="L384" s="431" t="s">
        <v>34</v>
      </c>
      <c r="M384" s="433">
        <v>3765300</v>
      </c>
    </row>
    <row r="385" spans="1:13">
      <c r="A385" s="431" t="s">
        <v>3107</v>
      </c>
      <c r="B385" s="431" t="s">
        <v>1337</v>
      </c>
      <c r="C385" s="431" t="s">
        <v>1260</v>
      </c>
      <c r="D385" s="432">
        <v>2004</v>
      </c>
      <c r="E385" s="431" t="s">
        <v>1261</v>
      </c>
      <c r="F385" s="431" t="s">
        <v>242</v>
      </c>
      <c r="G385" s="431" t="s">
        <v>242</v>
      </c>
      <c r="H385" s="431" t="s">
        <v>41</v>
      </c>
      <c r="I385" s="431" t="s">
        <v>221</v>
      </c>
      <c r="J385" s="431" t="s">
        <v>175</v>
      </c>
      <c r="K385" s="431" t="s">
        <v>886</v>
      </c>
      <c r="L385" s="431" t="s">
        <v>34</v>
      </c>
      <c r="M385" s="433">
        <v>3765300</v>
      </c>
    </row>
    <row r="386" spans="1:13">
      <c r="A386" s="431" t="s">
        <v>3143</v>
      </c>
      <c r="B386" s="431" t="s">
        <v>1343</v>
      </c>
      <c r="C386" s="431" t="s">
        <v>1260</v>
      </c>
      <c r="D386" s="432">
        <v>2004</v>
      </c>
      <c r="E386" s="431" t="s">
        <v>1261</v>
      </c>
      <c r="F386" s="431" t="s">
        <v>242</v>
      </c>
      <c r="G386" s="431" t="s">
        <v>242</v>
      </c>
      <c r="H386" s="431" t="s">
        <v>41</v>
      </c>
      <c r="I386" s="431" t="s">
        <v>223</v>
      </c>
      <c r="J386" s="431" t="s">
        <v>181</v>
      </c>
      <c r="K386" s="431" t="s">
        <v>886</v>
      </c>
      <c r="L386" s="431" t="s">
        <v>218</v>
      </c>
      <c r="M386" s="433">
        <v>3765300</v>
      </c>
    </row>
    <row r="387" spans="1:13">
      <c r="A387" s="431" t="s">
        <v>3195</v>
      </c>
      <c r="B387" s="431" t="s">
        <v>1345</v>
      </c>
      <c r="C387" s="431" t="s">
        <v>1260</v>
      </c>
      <c r="D387" s="432">
        <v>2004</v>
      </c>
      <c r="E387" s="431" t="s">
        <v>1261</v>
      </c>
      <c r="F387" s="431" t="s">
        <v>242</v>
      </c>
      <c r="G387" s="431" t="s">
        <v>242</v>
      </c>
      <c r="H387" s="431" t="s">
        <v>41</v>
      </c>
      <c r="I387" s="431" t="s">
        <v>425</v>
      </c>
      <c r="J387" s="431" t="s">
        <v>435</v>
      </c>
      <c r="K387" s="431" t="s">
        <v>886</v>
      </c>
      <c r="L387" s="431" t="s">
        <v>941</v>
      </c>
      <c r="M387" s="433">
        <v>3973200</v>
      </c>
    </row>
    <row r="388" spans="1:13">
      <c r="A388" s="431" t="s">
        <v>3162</v>
      </c>
      <c r="B388" s="431" t="s">
        <v>1342</v>
      </c>
      <c r="C388" s="431" t="s">
        <v>1260</v>
      </c>
      <c r="D388" s="432">
        <v>2004</v>
      </c>
      <c r="E388" s="431" t="s">
        <v>1261</v>
      </c>
      <c r="F388" s="431" t="s">
        <v>242</v>
      </c>
      <c r="G388" s="431" t="s">
        <v>242</v>
      </c>
      <c r="H388" s="431" t="s">
        <v>41</v>
      </c>
      <c r="I388" s="431" t="s">
        <v>422</v>
      </c>
      <c r="J388" s="431" t="s">
        <v>432</v>
      </c>
      <c r="K388" s="431" t="s">
        <v>887</v>
      </c>
      <c r="L388" s="431" t="s">
        <v>940</v>
      </c>
      <c r="M388" s="433">
        <v>4019400</v>
      </c>
    </row>
    <row r="389" spans="1:13">
      <c r="A389" s="431" t="s">
        <v>3114</v>
      </c>
      <c r="B389" s="431" t="s">
        <v>1344</v>
      </c>
      <c r="C389" s="431" t="s">
        <v>1260</v>
      </c>
      <c r="D389" s="432">
        <v>2004</v>
      </c>
      <c r="E389" s="431" t="s">
        <v>1261</v>
      </c>
      <c r="F389" s="431" t="s">
        <v>242</v>
      </c>
      <c r="G389" s="431" t="s">
        <v>242</v>
      </c>
      <c r="H389" s="431" t="s">
        <v>41</v>
      </c>
      <c r="I389" s="431" t="s">
        <v>221</v>
      </c>
      <c r="J389" s="431" t="s">
        <v>175</v>
      </c>
      <c r="K389" s="431" t="s">
        <v>887</v>
      </c>
      <c r="L389" s="431" t="s">
        <v>218</v>
      </c>
      <c r="M389" s="433">
        <v>4088700</v>
      </c>
    </row>
    <row r="390" spans="1:13">
      <c r="A390" s="431" t="s">
        <v>3058</v>
      </c>
      <c r="B390" s="431" t="s">
        <v>1338</v>
      </c>
      <c r="C390" s="431" t="s">
        <v>1260</v>
      </c>
      <c r="D390" s="432">
        <v>2004</v>
      </c>
      <c r="E390" s="431" t="s">
        <v>1261</v>
      </c>
      <c r="F390" s="431" t="s">
        <v>242</v>
      </c>
      <c r="G390" s="431" t="s">
        <v>242</v>
      </c>
      <c r="H390" s="431" t="s">
        <v>41</v>
      </c>
      <c r="I390" s="431" t="s">
        <v>324</v>
      </c>
      <c r="J390" s="431" t="s">
        <v>786</v>
      </c>
      <c r="K390" s="431" t="s">
        <v>887</v>
      </c>
      <c r="L390" s="431" t="s">
        <v>34</v>
      </c>
      <c r="M390" s="433">
        <v>4111800</v>
      </c>
    </row>
    <row r="391" spans="1:13">
      <c r="A391" s="431" t="s">
        <v>3068</v>
      </c>
      <c r="B391" s="431" t="s">
        <v>1338</v>
      </c>
      <c r="C391" s="431" t="s">
        <v>1260</v>
      </c>
      <c r="D391" s="432">
        <v>2004</v>
      </c>
      <c r="E391" s="431" t="s">
        <v>1261</v>
      </c>
      <c r="F391" s="431" t="s">
        <v>242</v>
      </c>
      <c r="G391" s="431" t="s">
        <v>242</v>
      </c>
      <c r="H391" s="431" t="s">
        <v>41</v>
      </c>
      <c r="I391" s="431" t="s">
        <v>42</v>
      </c>
      <c r="J391" s="431" t="s">
        <v>60</v>
      </c>
      <c r="K391" s="431" t="s">
        <v>887</v>
      </c>
      <c r="L391" s="431" t="s">
        <v>34</v>
      </c>
      <c r="M391" s="433">
        <v>4111800</v>
      </c>
    </row>
    <row r="392" spans="1:13">
      <c r="A392" s="431" t="s">
        <v>3078</v>
      </c>
      <c r="B392" s="431" t="s">
        <v>1338</v>
      </c>
      <c r="C392" s="431" t="s">
        <v>1260</v>
      </c>
      <c r="D392" s="432">
        <v>2004</v>
      </c>
      <c r="E392" s="431" t="s">
        <v>1261</v>
      </c>
      <c r="F392" s="431" t="s">
        <v>242</v>
      </c>
      <c r="G392" s="431" t="s">
        <v>242</v>
      </c>
      <c r="H392" s="431" t="s">
        <v>41</v>
      </c>
      <c r="I392" s="431" t="s">
        <v>219</v>
      </c>
      <c r="J392" s="431" t="s">
        <v>62</v>
      </c>
      <c r="K392" s="431" t="s">
        <v>887</v>
      </c>
      <c r="L392" s="431" t="s">
        <v>34</v>
      </c>
      <c r="M392" s="433">
        <v>4111800</v>
      </c>
    </row>
    <row r="393" spans="1:13">
      <c r="A393" s="431" t="s">
        <v>3088</v>
      </c>
      <c r="B393" s="431" t="s">
        <v>1338</v>
      </c>
      <c r="C393" s="431" t="s">
        <v>1260</v>
      </c>
      <c r="D393" s="432">
        <v>2004</v>
      </c>
      <c r="E393" s="431" t="s">
        <v>1261</v>
      </c>
      <c r="F393" s="431" t="s">
        <v>242</v>
      </c>
      <c r="G393" s="431" t="s">
        <v>242</v>
      </c>
      <c r="H393" s="431" t="s">
        <v>41</v>
      </c>
      <c r="I393" s="431" t="s">
        <v>44</v>
      </c>
      <c r="J393" s="431" t="s">
        <v>171</v>
      </c>
      <c r="K393" s="431" t="s">
        <v>887</v>
      </c>
      <c r="L393" s="431" t="s">
        <v>34</v>
      </c>
      <c r="M393" s="433">
        <v>4111800</v>
      </c>
    </row>
    <row r="394" spans="1:13">
      <c r="A394" s="431" t="s">
        <v>3123</v>
      </c>
      <c r="B394" s="431" t="s">
        <v>1343</v>
      </c>
      <c r="C394" s="431" t="s">
        <v>1260</v>
      </c>
      <c r="D394" s="432">
        <v>2004</v>
      </c>
      <c r="E394" s="431" t="s">
        <v>1261</v>
      </c>
      <c r="F394" s="431" t="s">
        <v>242</v>
      </c>
      <c r="G394" s="431" t="s">
        <v>242</v>
      </c>
      <c r="H394" s="431" t="s">
        <v>41</v>
      </c>
      <c r="I394" s="431" t="s">
        <v>48</v>
      </c>
      <c r="J394" s="431" t="s">
        <v>177</v>
      </c>
      <c r="K394" s="431" t="s">
        <v>886</v>
      </c>
      <c r="L394" s="431" t="s">
        <v>218</v>
      </c>
      <c r="M394" s="433">
        <v>4181100</v>
      </c>
    </row>
    <row r="395" spans="1:13">
      <c r="A395" s="431" t="s">
        <v>3133</v>
      </c>
      <c r="B395" s="431" t="s">
        <v>1343</v>
      </c>
      <c r="C395" s="431" t="s">
        <v>1260</v>
      </c>
      <c r="D395" s="432">
        <v>2004</v>
      </c>
      <c r="E395" s="431" t="s">
        <v>1261</v>
      </c>
      <c r="F395" s="431" t="s">
        <v>242</v>
      </c>
      <c r="G395" s="431" t="s">
        <v>242</v>
      </c>
      <c r="H395" s="431" t="s">
        <v>41</v>
      </c>
      <c r="I395" s="431" t="s">
        <v>50</v>
      </c>
      <c r="J395" s="431" t="s">
        <v>179</v>
      </c>
      <c r="K395" s="431" t="s">
        <v>886</v>
      </c>
      <c r="L395" s="431" t="s">
        <v>218</v>
      </c>
      <c r="M395" s="433">
        <v>4181100</v>
      </c>
    </row>
    <row r="396" spans="1:13">
      <c r="A396" s="431" t="s">
        <v>3171</v>
      </c>
      <c r="B396" s="431" t="s">
        <v>1341</v>
      </c>
      <c r="C396" s="431" t="s">
        <v>1260</v>
      </c>
      <c r="D396" s="432">
        <v>2004</v>
      </c>
      <c r="E396" s="431" t="s">
        <v>1261</v>
      </c>
      <c r="F396" s="431" t="s">
        <v>242</v>
      </c>
      <c r="G396" s="431" t="s">
        <v>242</v>
      </c>
      <c r="H396" s="431" t="s">
        <v>41</v>
      </c>
      <c r="I396" s="431" t="s">
        <v>423</v>
      </c>
      <c r="J396" s="431" t="s">
        <v>433</v>
      </c>
      <c r="K396" s="431" t="s">
        <v>886</v>
      </c>
      <c r="L396" s="431" t="s">
        <v>940</v>
      </c>
      <c r="M396" s="433">
        <v>4181100</v>
      </c>
    </row>
    <row r="397" spans="1:13">
      <c r="A397" s="431" t="s">
        <v>3185</v>
      </c>
      <c r="B397" s="431" t="s">
        <v>1345</v>
      </c>
      <c r="C397" s="431" t="s">
        <v>1260</v>
      </c>
      <c r="D397" s="432">
        <v>2004</v>
      </c>
      <c r="E397" s="431" t="s">
        <v>1261</v>
      </c>
      <c r="F397" s="431" t="s">
        <v>242</v>
      </c>
      <c r="G397" s="431" t="s">
        <v>242</v>
      </c>
      <c r="H397" s="431" t="s">
        <v>41</v>
      </c>
      <c r="I397" s="431" t="s">
        <v>424</v>
      </c>
      <c r="J397" s="431" t="s">
        <v>434</v>
      </c>
      <c r="K397" s="431" t="s">
        <v>886</v>
      </c>
      <c r="L397" s="431" t="s">
        <v>941</v>
      </c>
      <c r="M397" s="433">
        <v>4181100</v>
      </c>
    </row>
    <row r="398" spans="1:13">
      <c r="A398" s="431" t="s">
        <v>3176</v>
      </c>
      <c r="B398" s="431" t="s">
        <v>1346</v>
      </c>
      <c r="C398" s="431" t="s">
        <v>1260</v>
      </c>
      <c r="D398" s="432">
        <v>2004</v>
      </c>
      <c r="E398" s="431" t="s">
        <v>1261</v>
      </c>
      <c r="F398" s="431" t="s">
        <v>242</v>
      </c>
      <c r="G398" s="431" t="s">
        <v>242</v>
      </c>
      <c r="H398" s="431" t="s">
        <v>41</v>
      </c>
      <c r="I398" s="431" t="s">
        <v>423</v>
      </c>
      <c r="J398" s="431" t="s">
        <v>433</v>
      </c>
      <c r="K398" s="431" t="s">
        <v>887</v>
      </c>
      <c r="L398" s="431" t="s">
        <v>941</v>
      </c>
      <c r="M398" s="433">
        <v>4204200</v>
      </c>
    </row>
    <row r="399" spans="1:13">
      <c r="A399" s="431" t="s">
        <v>3097</v>
      </c>
      <c r="B399" s="431" t="s">
        <v>1337</v>
      </c>
      <c r="C399" s="431" t="s">
        <v>1260</v>
      </c>
      <c r="D399" s="432">
        <v>2004</v>
      </c>
      <c r="E399" s="431" t="s">
        <v>1261</v>
      </c>
      <c r="F399" s="431" t="s">
        <v>242</v>
      </c>
      <c r="G399" s="431" t="s">
        <v>242</v>
      </c>
      <c r="H399" s="431" t="s">
        <v>41</v>
      </c>
      <c r="I399" s="431" t="s">
        <v>46</v>
      </c>
      <c r="J399" s="431" t="s">
        <v>173</v>
      </c>
      <c r="K399" s="431" t="s">
        <v>886</v>
      </c>
      <c r="L399" s="431" t="s">
        <v>34</v>
      </c>
      <c r="M399" s="433">
        <v>4273500</v>
      </c>
    </row>
    <row r="400" spans="1:13">
      <c r="A400" s="431" t="s">
        <v>3152</v>
      </c>
      <c r="B400" s="431" t="s">
        <v>1342</v>
      </c>
      <c r="C400" s="431" t="s">
        <v>1260</v>
      </c>
      <c r="D400" s="432">
        <v>2004</v>
      </c>
      <c r="E400" s="431" t="s">
        <v>1261</v>
      </c>
      <c r="F400" s="431" t="s">
        <v>242</v>
      </c>
      <c r="G400" s="431" t="s">
        <v>242</v>
      </c>
      <c r="H400" s="431" t="s">
        <v>41</v>
      </c>
      <c r="I400" s="431" t="s">
        <v>421</v>
      </c>
      <c r="J400" s="431" t="s">
        <v>431</v>
      </c>
      <c r="K400" s="431" t="s">
        <v>887</v>
      </c>
      <c r="L400" s="431" t="s">
        <v>940</v>
      </c>
      <c r="M400" s="433">
        <v>4573800</v>
      </c>
    </row>
    <row r="401" spans="1:13">
      <c r="A401" s="431" t="s">
        <v>3161</v>
      </c>
      <c r="B401" s="431" t="s">
        <v>1341</v>
      </c>
      <c r="C401" s="431" t="s">
        <v>1260</v>
      </c>
      <c r="D401" s="432">
        <v>2004</v>
      </c>
      <c r="E401" s="431" t="s">
        <v>1261</v>
      </c>
      <c r="F401" s="431" t="s">
        <v>242</v>
      </c>
      <c r="G401" s="431" t="s">
        <v>242</v>
      </c>
      <c r="H401" s="431" t="s">
        <v>41</v>
      </c>
      <c r="I401" s="431" t="s">
        <v>422</v>
      </c>
      <c r="J401" s="431" t="s">
        <v>432</v>
      </c>
      <c r="K401" s="431" t="s">
        <v>886</v>
      </c>
      <c r="L401" s="431" t="s">
        <v>940</v>
      </c>
      <c r="M401" s="433">
        <v>4573800</v>
      </c>
    </row>
    <row r="402" spans="1:13">
      <c r="A402" s="431" t="s">
        <v>3166</v>
      </c>
      <c r="B402" s="431" t="s">
        <v>1346</v>
      </c>
      <c r="C402" s="431" t="s">
        <v>1260</v>
      </c>
      <c r="D402" s="432">
        <v>2004</v>
      </c>
      <c r="E402" s="431" t="s">
        <v>1261</v>
      </c>
      <c r="F402" s="431" t="s">
        <v>242</v>
      </c>
      <c r="G402" s="431" t="s">
        <v>242</v>
      </c>
      <c r="H402" s="431" t="s">
        <v>41</v>
      </c>
      <c r="I402" s="431" t="s">
        <v>422</v>
      </c>
      <c r="J402" s="431" t="s">
        <v>432</v>
      </c>
      <c r="K402" s="431" t="s">
        <v>887</v>
      </c>
      <c r="L402" s="431" t="s">
        <v>941</v>
      </c>
      <c r="M402" s="433">
        <v>4596900</v>
      </c>
    </row>
    <row r="403" spans="1:13">
      <c r="A403" s="431" t="s">
        <v>3104</v>
      </c>
      <c r="B403" s="431" t="s">
        <v>1344</v>
      </c>
      <c r="C403" s="431" t="s">
        <v>1260</v>
      </c>
      <c r="D403" s="432">
        <v>2004</v>
      </c>
      <c r="E403" s="431" t="s">
        <v>1261</v>
      </c>
      <c r="F403" s="431" t="s">
        <v>242</v>
      </c>
      <c r="G403" s="431" t="s">
        <v>242</v>
      </c>
      <c r="H403" s="431" t="s">
        <v>41</v>
      </c>
      <c r="I403" s="431" t="s">
        <v>46</v>
      </c>
      <c r="J403" s="431" t="s">
        <v>173</v>
      </c>
      <c r="K403" s="431" t="s">
        <v>887</v>
      </c>
      <c r="L403" s="431" t="s">
        <v>218</v>
      </c>
      <c r="M403" s="433">
        <v>4620000</v>
      </c>
    </row>
    <row r="404" spans="1:13">
      <c r="A404" s="431" t="s">
        <v>3113</v>
      </c>
      <c r="B404" s="431" t="s">
        <v>1343</v>
      </c>
      <c r="C404" s="431" t="s">
        <v>1260</v>
      </c>
      <c r="D404" s="432">
        <v>2004</v>
      </c>
      <c r="E404" s="431" t="s">
        <v>1261</v>
      </c>
      <c r="F404" s="431" t="s">
        <v>242</v>
      </c>
      <c r="G404" s="431" t="s">
        <v>242</v>
      </c>
      <c r="H404" s="431" t="s">
        <v>41</v>
      </c>
      <c r="I404" s="431" t="s">
        <v>221</v>
      </c>
      <c r="J404" s="431" t="s">
        <v>175</v>
      </c>
      <c r="K404" s="431" t="s">
        <v>886</v>
      </c>
      <c r="L404" s="431" t="s">
        <v>218</v>
      </c>
      <c r="M404" s="433">
        <v>4620000</v>
      </c>
    </row>
    <row r="405" spans="1:13">
      <c r="A405" s="431" t="s">
        <v>3057</v>
      </c>
      <c r="B405" s="431" t="s">
        <v>1337</v>
      </c>
      <c r="C405" s="431" t="s">
        <v>1260</v>
      </c>
      <c r="D405" s="432">
        <v>2004</v>
      </c>
      <c r="E405" s="431" t="s">
        <v>1261</v>
      </c>
      <c r="F405" s="431" t="s">
        <v>242</v>
      </c>
      <c r="G405" s="431" t="s">
        <v>242</v>
      </c>
      <c r="H405" s="431" t="s">
        <v>41</v>
      </c>
      <c r="I405" s="431" t="s">
        <v>324</v>
      </c>
      <c r="J405" s="431" t="s">
        <v>786</v>
      </c>
      <c r="K405" s="431" t="s">
        <v>886</v>
      </c>
      <c r="L405" s="431" t="s">
        <v>34</v>
      </c>
      <c r="M405" s="433">
        <v>4689300</v>
      </c>
    </row>
    <row r="406" spans="1:13">
      <c r="A406" s="431" t="s">
        <v>3067</v>
      </c>
      <c r="B406" s="431" t="s">
        <v>1337</v>
      </c>
      <c r="C406" s="431" t="s">
        <v>1260</v>
      </c>
      <c r="D406" s="432">
        <v>2004</v>
      </c>
      <c r="E406" s="431" t="s">
        <v>1261</v>
      </c>
      <c r="F406" s="431" t="s">
        <v>242</v>
      </c>
      <c r="G406" s="431" t="s">
        <v>242</v>
      </c>
      <c r="H406" s="431" t="s">
        <v>41</v>
      </c>
      <c r="I406" s="431" t="s">
        <v>42</v>
      </c>
      <c r="J406" s="431" t="s">
        <v>60</v>
      </c>
      <c r="K406" s="431" t="s">
        <v>886</v>
      </c>
      <c r="L406" s="431" t="s">
        <v>34</v>
      </c>
      <c r="M406" s="433">
        <v>4689300</v>
      </c>
    </row>
    <row r="407" spans="1:13">
      <c r="A407" s="431" t="s">
        <v>3077</v>
      </c>
      <c r="B407" s="431" t="s">
        <v>1337</v>
      </c>
      <c r="C407" s="431" t="s">
        <v>1260</v>
      </c>
      <c r="D407" s="432">
        <v>2004</v>
      </c>
      <c r="E407" s="431" t="s">
        <v>1261</v>
      </c>
      <c r="F407" s="431" t="s">
        <v>242</v>
      </c>
      <c r="G407" s="431" t="s">
        <v>242</v>
      </c>
      <c r="H407" s="431" t="s">
        <v>41</v>
      </c>
      <c r="I407" s="431" t="s">
        <v>219</v>
      </c>
      <c r="J407" s="431" t="s">
        <v>62</v>
      </c>
      <c r="K407" s="431" t="s">
        <v>886</v>
      </c>
      <c r="L407" s="431" t="s">
        <v>34</v>
      </c>
      <c r="M407" s="433">
        <v>4689300</v>
      </c>
    </row>
    <row r="408" spans="1:13">
      <c r="A408" s="431" t="s">
        <v>3087</v>
      </c>
      <c r="B408" s="431" t="s">
        <v>1337</v>
      </c>
      <c r="C408" s="431" t="s">
        <v>1260</v>
      </c>
      <c r="D408" s="432">
        <v>2004</v>
      </c>
      <c r="E408" s="431" t="s">
        <v>1261</v>
      </c>
      <c r="F408" s="431" t="s">
        <v>242</v>
      </c>
      <c r="G408" s="431" t="s">
        <v>242</v>
      </c>
      <c r="H408" s="431" t="s">
        <v>41</v>
      </c>
      <c r="I408" s="431" t="s">
        <v>44</v>
      </c>
      <c r="J408" s="431" t="s">
        <v>171</v>
      </c>
      <c r="K408" s="431" t="s">
        <v>886</v>
      </c>
      <c r="L408" s="431" t="s">
        <v>34</v>
      </c>
      <c r="M408" s="433">
        <v>4689300</v>
      </c>
    </row>
    <row r="409" spans="1:13">
      <c r="A409" s="431" t="s">
        <v>3175</v>
      </c>
      <c r="B409" s="431" t="s">
        <v>1345</v>
      </c>
      <c r="C409" s="431" t="s">
        <v>1260</v>
      </c>
      <c r="D409" s="432">
        <v>2004</v>
      </c>
      <c r="E409" s="431" t="s">
        <v>1261</v>
      </c>
      <c r="F409" s="431" t="s">
        <v>242</v>
      </c>
      <c r="G409" s="431" t="s">
        <v>242</v>
      </c>
      <c r="H409" s="431" t="s">
        <v>41</v>
      </c>
      <c r="I409" s="431" t="s">
        <v>423</v>
      </c>
      <c r="J409" s="431" t="s">
        <v>433</v>
      </c>
      <c r="K409" s="431" t="s">
        <v>886</v>
      </c>
      <c r="L409" s="431" t="s">
        <v>941</v>
      </c>
      <c r="M409" s="433">
        <v>4781700</v>
      </c>
    </row>
    <row r="410" spans="1:13">
      <c r="A410" s="431" t="s">
        <v>3142</v>
      </c>
      <c r="B410" s="431" t="s">
        <v>1342</v>
      </c>
      <c r="C410" s="431" t="s">
        <v>1260</v>
      </c>
      <c r="D410" s="432">
        <v>2004</v>
      </c>
      <c r="E410" s="431" t="s">
        <v>1261</v>
      </c>
      <c r="F410" s="431" t="s">
        <v>242</v>
      </c>
      <c r="G410" s="431" t="s">
        <v>242</v>
      </c>
      <c r="H410" s="431" t="s">
        <v>41</v>
      </c>
      <c r="I410" s="431" t="s">
        <v>223</v>
      </c>
      <c r="J410" s="431" t="s">
        <v>181</v>
      </c>
      <c r="K410" s="431" t="s">
        <v>887</v>
      </c>
      <c r="L410" s="431" t="s">
        <v>940</v>
      </c>
      <c r="M410" s="433">
        <v>5012700</v>
      </c>
    </row>
    <row r="411" spans="1:13">
      <c r="A411" s="431" t="s">
        <v>3064</v>
      </c>
      <c r="B411" s="431" t="s">
        <v>1344</v>
      </c>
      <c r="C411" s="431" t="s">
        <v>1260</v>
      </c>
      <c r="D411" s="432">
        <v>2004</v>
      </c>
      <c r="E411" s="431" t="s">
        <v>1261</v>
      </c>
      <c r="F411" s="431" t="s">
        <v>242</v>
      </c>
      <c r="G411" s="431" t="s">
        <v>242</v>
      </c>
      <c r="H411" s="431" t="s">
        <v>41</v>
      </c>
      <c r="I411" s="431" t="s">
        <v>324</v>
      </c>
      <c r="J411" s="431" t="s">
        <v>786</v>
      </c>
      <c r="K411" s="431" t="s">
        <v>887</v>
      </c>
      <c r="L411" s="431" t="s">
        <v>218</v>
      </c>
      <c r="M411" s="433">
        <v>5082000</v>
      </c>
    </row>
    <row r="412" spans="1:13">
      <c r="A412" s="431" t="s">
        <v>3074</v>
      </c>
      <c r="B412" s="431" t="s">
        <v>1344</v>
      </c>
      <c r="C412" s="431" t="s">
        <v>1260</v>
      </c>
      <c r="D412" s="432">
        <v>2004</v>
      </c>
      <c r="E412" s="431" t="s">
        <v>1261</v>
      </c>
      <c r="F412" s="431" t="s">
        <v>242</v>
      </c>
      <c r="G412" s="431" t="s">
        <v>242</v>
      </c>
      <c r="H412" s="431" t="s">
        <v>41</v>
      </c>
      <c r="I412" s="431" t="s">
        <v>42</v>
      </c>
      <c r="J412" s="431" t="s">
        <v>60</v>
      </c>
      <c r="K412" s="431" t="s">
        <v>887</v>
      </c>
      <c r="L412" s="431" t="s">
        <v>218</v>
      </c>
      <c r="M412" s="433">
        <v>5082000</v>
      </c>
    </row>
    <row r="413" spans="1:13">
      <c r="A413" s="431" t="s">
        <v>3084</v>
      </c>
      <c r="B413" s="431" t="s">
        <v>1344</v>
      </c>
      <c r="C413" s="431" t="s">
        <v>1260</v>
      </c>
      <c r="D413" s="432">
        <v>2004</v>
      </c>
      <c r="E413" s="431" t="s">
        <v>1261</v>
      </c>
      <c r="F413" s="431" t="s">
        <v>242</v>
      </c>
      <c r="G413" s="431" t="s">
        <v>242</v>
      </c>
      <c r="H413" s="431" t="s">
        <v>41</v>
      </c>
      <c r="I413" s="431" t="s">
        <v>219</v>
      </c>
      <c r="J413" s="431" t="s">
        <v>62</v>
      </c>
      <c r="K413" s="431" t="s">
        <v>887</v>
      </c>
      <c r="L413" s="431" t="s">
        <v>218</v>
      </c>
      <c r="M413" s="433">
        <v>5082000</v>
      </c>
    </row>
    <row r="414" spans="1:13">
      <c r="A414" s="431" t="s">
        <v>3094</v>
      </c>
      <c r="B414" s="431" t="s">
        <v>1344</v>
      </c>
      <c r="C414" s="431" t="s">
        <v>1260</v>
      </c>
      <c r="D414" s="432">
        <v>2004</v>
      </c>
      <c r="E414" s="431" t="s">
        <v>1261</v>
      </c>
      <c r="F414" s="431" t="s">
        <v>242</v>
      </c>
      <c r="G414" s="431" t="s">
        <v>242</v>
      </c>
      <c r="H414" s="431" t="s">
        <v>41</v>
      </c>
      <c r="I414" s="431" t="s">
        <v>44</v>
      </c>
      <c r="J414" s="431" t="s">
        <v>171</v>
      </c>
      <c r="K414" s="431" t="s">
        <v>887</v>
      </c>
      <c r="L414" s="431" t="s">
        <v>218</v>
      </c>
      <c r="M414" s="433">
        <v>5082000</v>
      </c>
    </row>
    <row r="415" spans="1:13">
      <c r="A415" s="431" t="s">
        <v>3151</v>
      </c>
      <c r="B415" s="431" t="s">
        <v>1341</v>
      </c>
      <c r="C415" s="431" t="s">
        <v>1260</v>
      </c>
      <c r="D415" s="432">
        <v>2004</v>
      </c>
      <c r="E415" s="431" t="s">
        <v>1261</v>
      </c>
      <c r="F415" s="431" t="s">
        <v>242</v>
      </c>
      <c r="G415" s="431" t="s">
        <v>242</v>
      </c>
      <c r="H415" s="431" t="s">
        <v>41</v>
      </c>
      <c r="I415" s="431" t="s">
        <v>421</v>
      </c>
      <c r="J415" s="431" t="s">
        <v>431</v>
      </c>
      <c r="K415" s="431" t="s">
        <v>886</v>
      </c>
      <c r="L415" s="431" t="s">
        <v>940</v>
      </c>
      <c r="M415" s="433">
        <v>5197500</v>
      </c>
    </row>
    <row r="416" spans="1:13">
      <c r="A416" s="431" t="s">
        <v>3156</v>
      </c>
      <c r="B416" s="431" t="s">
        <v>1346</v>
      </c>
      <c r="C416" s="431" t="s">
        <v>1260</v>
      </c>
      <c r="D416" s="432">
        <v>2004</v>
      </c>
      <c r="E416" s="431" t="s">
        <v>1261</v>
      </c>
      <c r="F416" s="431" t="s">
        <v>242</v>
      </c>
      <c r="G416" s="431" t="s">
        <v>242</v>
      </c>
      <c r="H416" s="431" t="s">
        <v>41</v>
      </c>
      <c r="I416" s="431" t="s">
        <v>421</v>
      </c>
      <c r="J416" s="431" t="s">
        <v>431</v>
      </c>
      <c r="K416" s="431" t="s">
        <v>887</v>
      </c>
      <c r="L416" s="431" t="s">
        <v>941</v>
      </c>
      <c r="M416" s="433">
        <v>5220600</v>
      </c>
    </row>
    <row r="417" spans="1:13">
      <c r="A417" s="431" t="s">
        <v>3165</v>
      </c>
      <c r="B417" s="431" t="s">
        <v>1345</v>
      </c>
      <c r="C417" s="431" t="s">
        <v>1260</v>
      </c>
      <c r="D417" s="432">
        <v>2004</v>
      </c>
      <c r="E417" s="431" t="s">
        <v>1261</v>
      </c>
      <c r="F417" s="431" t="s">
        <v>242</v>
      </c>
      <c r="G417" s="431" t="s">
        <v>242</v>
      </c>
      <c r="H417" s="431" t="s">
        <v>41</v>
      </c>
      <c r="I417" s="431" t="s">
        <v>422</v>
      </c>
      <c r="J417" s="431" t="s">
        <v>432</v>
      </c>
      <c r="K417" s="431" t="s">
        <v>886</v>
      </c>
      <c r="L417" s="431" t="s">
        <v>941</v>
      </c>
      <c r="M417" s="433">
        <v>5220600</v>
      </c>
    </row>
    <row r="418" spans="1:13">
      <c r="A418" s="431" t="s">
        <v>3103</v>
      </c>
      <c r="B418" s="431" t="s">
        <v>1343</v>
      </c>
      <c r="C418" s="431" t="s">
        <v>1260</v>
      </c>
      <c r="D418" s="432">
        <v>2004</v>
      </c>
      <c r="E418" s="431" t="s">
        <v>1261</v>
      </c>
      <c r="F418" s="431" t="s">
        <v>242</v>
      </c>
      <c r="G418" s="431" t="s">
        <v>242</v>
      </c>
      <c r="H418" s="431" t="s">
        <v>41</v>
      </c>
      <c r="I418" s="431" t="s">
        <v>46</v>
      </c>
      <c r="J418" s="431" t="s">
        <v>173</v>
      </c>
      <c r="K418" s="431" t="s">
        <v>886</v>
      </c>
      <c r="L418" s="431" t="s">
        <v>218</v>
      </c>
      <c r="M418" s="433">
        <v>5266800</v>
      </c>
    </row>
    <row r="419" spans="1:13">
      <c r="A419" s="431" t="s">
        <v>3122</v>
      </c>
      <c r="B419" s="431" t="s">
        <v>1342</v>
      </c>
      <c r="C419" s="431" t="s">
        <v>1260</v>
      </c>
      <c r="D419" s="432">
        <v>2004</v>
      </c>
      <c r="E419" s="431" t="s">
        <v>1261</v>
      </c>
      <c r="F419" s="431" t="s">
        <v>242</v>
      </c>
      <c r="G419" s="431" t="s">
        <v>242</v>
      </c>
      <c r="H419" s="431" t="s">
        <v>41</v>
      </c>
      <c r="I419" s="431" t="s">
        <v>48</v>
      </c>
      <c r="J419" s="431" t="s">
        <v>177</v>
      </c>
      <c r="K419" s="431" t="s">
        <v>887</v>
      </c>
      <c r="L419" s="431" t="s">
        <v>940</v>
      </c>
      <c r="M419" s="433">
        <v>5567100</v>
      </c>
    </row>
    <row r="420" spans="1:13">
      <c r="A420" s="431" t="s">
        <v>3132</v>
      </c>
      <c r="B420" s="431" t="s">
        <v>1342</v>
      </c>
      <c r="C420" s="431" t="s">
        <v>1260</v>
      </c>
      <c r="D420" s="432">
        <v>2004</v>
      </c>
      <c r="E420" s="431" t="s">
        <v>1261</v>
      </c>
      <c r="F420" s="431" t="s">
        <v>242</v>
      </c>
      <c r="G420" s="431" t="s">
        <v>242</v>
      </c>
      <c r="H420" s="431" t="s">
        <v>41</v>
      </c>
      <c r="I420" s="431" t="s">
        <v>50</v>
      </c>
      <c r="J420" s="431" t="s">
        <v>179</v>
      </c>
      <c r="K420" s="431" t="s">
        <v>887</v>
      </c>
      <c r="L420" s="431" t="s">
        <v>940</v>
      </c>
      <c r="M420" s="433">
        <v>5567100</v>
      </c>
    </row>
    <row r="421" spans="1:13">
      <c r="A421" s="431" t="s">
        <v>3141</v>
      </c>
      <c r="B421" s="431" t="s">
        <v>1341</v>
      </c>
      <c r="C421" s="431" t="s">
        <v>1260</v>
      </c>
      <c r="D421" s="432">
        <v>2004</v>
      </c>
      <c r="E421" s="431" t="s">
        <v>1261</v>
      </c>
      <c r="F421" s="431" t="s">
        <v>242</v>
      </c>
      <c r="G421" s="431" t="s">
        <v>242</v>
      </c>
      <c r="H421" s="431" t="s">
        <v>41</v>
      </c>
      <c r="I421" s="431" t="s">
        <v>223</v>
      </c>
      <c r="J421" s="431" t="s">
        <v>181</v>
      </c>
      <c r="K421" s="431" t="s">
        <v>886</v>
      </c>
      <c r="L421" s="431" t="s">
        <v>940</v>
      </c>
      <c r="M421" s="433">
        <v>5705700</v>
      </c>
    </row>
    <row r="422" spans="1:13">
      <c r="A422" s="431" t="s">
        <v>3146</v>
      </c>
      <c r="B422" s="431" t="s">
        <v>1346</v>
      </c>
      <c r="C422" s="431" t="s">
        <v>1260</v>
      </c>
      <c r="D422" s="432">
        <v>2004</v>
      </c>
      <c r="E422" s="431" t="s">
        <v>1261</v>
      </c>
      <c r="F422" s="431" t="s">
        <v>242</v>
      </c>
      <c r="G422" s="431" t="s">
        <v>242</v>
      </c>
      <c r="H422" s="431" t="s">
        <v>41</v>
      </c>
      <c r="I422" s="431" t="s">
        <v>223</v>
      </c>
      <c r="J422" s="431" t="s">
        <v>181</v>
      </c>
      <c r="K422" s="431" t="s">
        <v>887</v>
      </c>
      <c r="L422" s="431" t="s">
        <v>941</v>
      </c>
      <c r="M422" s="433">
        <v>5728800</v>
      </c>
    </row>
    <row r="423" spans="1:13">
      <c r="A423" s="431" t="s">
        <v>3063</v>
      </c>
      <c r="B423" s="431" t="s">
        <v>1343</v>
      </c>
      <c r="C423" s="431" t="s">
        <v>1260</v>
      </c>
      <c r="D423" s="432">
        <v>2004</v>
      </c>
      <c r="E423" s="431" t="s">
        <v>1261</v>
      </c>
      <c r="F423" s="431" t="s">
        <v>242</v>
      </c>
      <c r="G423" s="431" t="s">
        <v>242</v>
      </c>
      <c r="H423" s="431" t="s">
        <v>41</v>
      </c>
      <c r="I423" s="431" t="s">
        <v>324</v>
      </c>
      <c r="J423" s="431" t="s">
        <v>786</v>
      </c>
      <c r="K423" s="431" t="s">
        <v>886</v>
      </c>
      <c r="L423" s="431" t="s">
        <v>218</v>
      </c>
      <c r="M423" s="433">
        <v>5798100</v>
      </c>
    </row>
    <row r="424" spans="1:13">
      <c r="A424" s="431" t="s">
        <v>3073</v>
      </c>
      <c r="B424" s="431" t="s">
        <v>1343</v>
      </c>
      <c r="C424" s="431" t="s">
        <v>1260</v>
      </c>
      <c r="D424" s="432">
        <v>2004</v>
      </c>
      <c r="E424" s="431" t="s">
        <v>1261</v>
      </c>
      <c r="F424" s="431" t="s">
        <v>242</v>
      </c>
      <c r="G424" s="431" t="s">
        <v>242</v>
      </c>
      <c r="H424" s="431" t="s">
        <v>41</v>
      </c>
      <c r="I424" s="431" t="s">
        <v>42</v>
      </c>
      <c r="J424" s="431" t="s">
        <v>60</v>
      </c>
      <c r="K424" s="431" t="s">
        <v>886</v>
      </c>
      <c r="L424" s="431" t="s">
        <v>218</v>
      </c>
      <c r="M424" s="433">
        <v>5798100</v>
      </c>
    </row>
    <row r="425" spans="1:13">
      <c r="A425" s="431" t="s">
        <v>3083</v>
      </c>
      <c r="B425" s="431" t="s">
        <v>1343</v>
      </c>
      <c r="C425" s="431" t="s">
        <v>1260</v>
      </c>
      <c r="D425" s="432">
        <v>2004</v>
      </c>
      <c r="E425" s="431" t="s">
        <v>1261</v>
      </c>
      <c r="F425" s="431" t="s">
        <v>242</v>
      </c>
      <c r="G425" s="431" t="s">
        <v>242</v>
      </c>
      <c r="H425" s="431" t="s">
        <v>41</v>
      </c>
      <c r="I425" s="431" t="s">
        <v>219</v>
      </c>
      <c r="J425" s="431" t="s">
        <v>62</v>
      </c>
      <c r="K425" s="431" t="s">
        <v>886</v>
      </c>
      <c r="L425" s="431" t="s">
        <v>218</v>
      </c>
      <c r="M425" s="433">
        <v>5798100</v>
      </c>
    </row>
    <row r="426" spans="1:13">
      <c r="A426" s="431" t="s">
        <v>3093</v>
      </c>
      <c r="B426" s="431" t="s">
        <v>1343</v>
      </c>
      <c r="C426" s="431" t="s">
        <v>1260</v>
      </c>
      <c r="D426" s="432">
        <v>2004</v>
      </c>
      <c r="E426" s="431" t="s">
        <v>1261</v>
      </c>
      <c r="F426" s="431" t="s">
        <v>242</v>
      </c>
      <c r="G426" s="431" t="s">
        <v>242</v>
      </c>
      <c r="H426" s="431" t="s">
        <v>41</v>
      </c>
      <c r="I426" s="431" t="s">
        <v>44</v>
      </c>
      <c r="J426" s="431" t="s">
        <v>171</v>
      </c>
      <c r="K426" s="431" t="s">
        <v>886</v>
      </c>
      <c r="L426" s="431" t="s">
        <v>218</v>
      </c>
      <c r="M426" s="433">
        <v>5798100</v>
      </c>
    </row>
    <row r="427" spans="1:13">
      <c r="A427" s="431" t="s">
        <v>3155</v>
      </c>
      <c r="B427" s="431" t="s">
        <v>1345</v>
      </c>
      <c r="C427" s="431" t="s">
        <v>1260</v>
      </c>
      <c r="D427" s="432">
        <v>2004</v>
      </c>
      <c r="E427" s="431" t="s">
        <v>1261</v>
      </c>
      <c r="F427" s="431" t="s">
        <v>242</v>
      </c>
      <c r="G427" s="431" t="s">
        <v>242</v>
      </c>
      <c r="H427" s="431" t="s">
        <v>41</v>
      </c>
      <c r="I427" s="431" t="s">
        <v>421</v>
      </c>
      <c r="J427" s="431" t="s">
        <v>431</v>
      </c>
      <c r="K427" s="431" t="s">
        <v>886</v>
      </c>
      <c r="L427" s="431" t="s">
        <v>941</v>
      </c>
      <c r="M427" s="433">
        <v>5913600</v>
      </c>
    </row>
    <row r="428" spans="1:13">
      <c r="A428" s="431" t="s">
        <v>3112</v>
      </c>
      <c r="B428" s="431" t="s">
        <v>1342</v>
      </c>
      <c r="C428" s="431" t="s">
        <v>1260</v>
      </c>
      <c r="D428" s="432">
        <v>2004</v>
      </c>
      <c r="E428" s="431" t="s">
        <v>1261</v>
      </c>
      <c r="F428" s="431" t="s">
        <v>242</v>
      </c>
      <c r="G428" s="431" t="s">
        <v>242</v>
      </c>
      <c r="H428" s="431" t="s">
        <v>41</v>
      </c>
      <c r="I428" s="431" t="s">
        <v>221</v>
      </c>
      <c r="J428" s="431" t="s">
        <v>175</v>
      </c>
      <c r="K428" s="431" t="s">
        <v>887</v>
      </c>
      <c r="L428" s="431" t="s">
        <v>940</v>
      </c>
      <c r="M428" s="433">
        <v>6190800</v>
      </c>
    </row>
    <row r="429" spans="1:13">
      <c r="A429" s="431" t="s">
        <v>3121</v>
      </c>
      <c r="B429" s="431" t="s">
        <v>1341</v>
      </c>
      <c r="C429" s="431" t="s">
        <v>1260</v>
      </c>
      <c r="D429" s="432">
        <v>2004</v>
      </c>
      <c r="E429" s="431" t="s">
        <v>1261</v>
      </c>
      <c r="F429" s="431" t="s">
        <v>242</v>
      </c>
      <c r="G429" s="431" t="s">
        <v>242</v>
      </c>
      <c r="H429" s="431" t="s">
        <v>41</v>
      </c>
      <c r="I429" s="431" t="s">
        <v>48</v>
      </c>
      <c r="J429" s="431" t="s">
        <v>177</v>
      </c>
      <c r="K429" s="431" t="s">
        <v>886</v>
      </c>
      <c r="L429" s="431" t="s">
        <v>940</v>
      </c>
      <c r="M429" s="433">
        <v>6306300</v>
      </c>
    </row>
    <row r="430" spans="1:13">
      <c r="A430" s="431" t="s">
        <v>3131</v>
      </c>
      <c r="B430" s="431" t="s">
        <v>1341</v>
      </c>
      <c r="C430" s="431" t="s">
        <v>1260</v>
      </c>
      <c r="D430" s="432">
        <v>2004</v>
      </c>
      <c r="E430" s="431" t="s">
        <v>1261</v>
      </c>
      <c r="F430" s="431" t="s">
        <v>242</v>
      </c>
      <c r="G430" s="431" t="s">
        <v>242</v>
      </c>
      <c r="H430" s="431" t="s">
        <v>41</v>
      </c>
      <c r="I430" s="431" t="s">
        <v>50</v>
      </c>
      <c r="J430" s="431" t="s">
        <v>179</v>
      </c>
      <c r="K430" s="431" t="s">
        <v>886</v>
      </c>
      <c r="L430" s="431" t="s">
        <v>940</v>
      </c>
      <c r="M430" s="433">
        <v>6306300</v>
      </c>
    </row>
    <row r="431" spans="1:13">
      <c r="A431" s="431" t="s">
        <v>3126</v>
      </c>
      <c r="B431" s="431" t="s">
        <v>1346</v>
      </c>
      <c r="C431" s="431" t="s">
        <v>1260</v>
      </c>
      <c r="D431" s="432">
        <v>2004</v>
      </c>
      <c r="E431" s="431" t="s">
        <v>1261</v>
      </c>
      <c r="F431" s="431" t="s">
        <v>242</v>
      </c>
      <c r="G431" s="431" t="s">
        <v>242</v>
      </c>
      <c r="H431" s="431" t="s">
        <v>41</v>
      </c>
      <c r="I431" s="431" t="s">
        <v>48</v>
      </c>
      <c r="J431" s="431" t="s">
        <v>177</v>
      </c>
      <c r="K431" s="431" t="s">
        <v>887</v>
      </c>
      <c r="L431" s="431" t="s">
        <v>941</v>
      </c>
      <c r="M431" s="433">
        <v>6329400</v>
      </c>
    </row>
    <row r="432" spans="1:13">
      <c r="A432" s="431" t="s">
        <v>3136</v>
      </c>
      <c r="B432" s="431" t="s">
        <v>1346</v>
      </c>
      <c r="C432" s="431" t="s">
        <v>1260</v>
      </c>
      <c r="D432" s="432">
        <v>2004</v>
      </c>
      <c r="E432" s="431" t="s">
        <v>1261</v>
      </c>
      <c r="F432" s="431" t="s">
        <v>242</v>
      </c>
      <c r="G432" s="431" t="s">
        <v>242</v>
      </c>
      <c r="H432" s="431" t="s">
        <v>41</v>
      </c>
      <c r="I432" s="431" t="s">
        <v>50</v>
      </c>
      <c r="J432" s="431" t="s">
        <v>179</v>
      </c>
      <c r="K432" s="431" t="s">
        <v>887</v>
      </c>
      <c r="L432" s="431" t="s">
        <v>941</v>
      </c>
      <c r="M432" s="433">
        <v>6329400</v>
      </c>
    </row>
    <row r="433" spans="1:13">
      <c r="A433" s="431" t="s">
        <v>3145</v>
      </c>
      <c r="B433" s="431" t="s">
        <v>1345</v>
      </c>
      <c r="C433" s="431" t="s">
        <v>1260</v>
      </c>
      <c r="D433" s="432">
        <v>2004</v>
      </c>
      <c r="E433" s="431" t="s">
        <v>1261</v>
      </c>
      <c r="F433" s="431" t="s">
        <v>242</v>
      </c>
      <c r="G433" s="431" t="s">
        <v>242</v>
      </c>
      <c r="H433" s="431" t="s">
        <v>41</v>
      </c>
      <c r="I433" s="431" t="s">
        <v>223</v>
      </c>
      <c r="J433" s="431" t="s">
        <v>181</v>
      </c>
      <c r="K433" s="431" t="s">
        <v>886</v>
      </c>
      <c r="L433" s="431" t="s">
        <v>941</v>
      </c>
      <c r="M433" s="433">
        <v>6514200</v>
      </c>
    </row>
    <row r="434" spans="1:13">
      <c r="A434" s="431" t="s">
        <v>3102</v>
      </c>
      <c r="B434" s="431" t="s">
        <v>1342</v>
      </c>
      <c r="C434" s="431" t="s">
        <v>1260</v>
      </c>
      <c r="D434" s="432">
        <v>2004</v>
      </c>
      <c r="E434" s="431" t="s">
        <v>1261</v>
      </c>
      <c r="F434" s="431" t="s">
        <v>242</v>
      </c>
      <c r="G434" s="431" t="s">
        <v>242</v>
      </c>
      <c r="H434" s="431" t="s">
        <v>41</v>
      </c>
      <c r="I434" s="431" t="s">
        <v>46</v>
      </c>
      <c r="J434" s="431" t="s">
        <v>173</v>
      </c>
      <c r="K434" s="431" t="s">
        <v>887</v>
      </c>
      <c r="L434" s="431" t="s">
        <v>940</v>
      </c>
      <c r="M434" s="433">
        <v>6999300</v>
      </c>
    </row>
    <row r="435" spans="1:13">
      <c r="A435" s="431" t="s">
        <v>3111</v>
      </c>
      <c r="B435" s="431" t="s">
        <v>1341</v>
      </c>
      <c r="C435" s="431" t="s">
        <v>1260</v>
      </c>
      <c r="D435" s="432">
        <v>2004</v>
      </c>
      <c r="E435" s="431" t="s">
        <v>1261</v>
      </c>
      <c r="F435" s="431" t="s">
        <v>242</v>
      </c>
      <c r="G435" s="431" t="s">
        <v>242</v>
      </c>
      <c r="H435" s="431" t="s">
        <v>41</v>
      </c>
      <c r="I435" s="431" t="s">
        <v>221</v>
      </c>
      <c r="J435" s="431" t="s">
        <v>175</v>
      </c>
      <c r="K435" s="431" t="s">
        <v>886</v>
      </c>
      <c r="L435" s="431" t="s">
        <v>940</v>
      </c>
      <c r="M435" s="433">
        <v>7022400</v>
      </c>
    </row>
    <row r="436" spans="1:13">
      <c r="A436" s="431" t="s">
        <v>3116</v>
      </c>
      <c r="B436" s="431" t="s">
        <v>1346</v>
      </c>
      <c r="C436" s="431" t="s">
        <v>1260</v>
      </c>
      <c r="D436" s="432">
        <v>2004</v>
      </c>
      <c r="E436" s="431" t="s">
        <v>1261</v>
      </c>
      <c r="F436" s="431" t="s">
        <v>242</v>
      </c>
      <c r="G436" s="431" t="s">
        <v>242</v>
      </c>
      <c r="H436" s="431" t="s">
        <v>41</v>
      </c>
      <c r="I436" s="431" t="s">
        <v>221</v>
      </c>
      <c r="J436" s="431" t="s">
        <v>175</v>
      </c>
      <c r="K436" s="431" t="s">
        <v>887</v>
      </c>
      <c r="L436" s="431" t="s">
        <v>941</v>
      </c>
      <c r="M436" s="433">
        <v>7068600</v>
      </c>
    </row>
    <row r="437" spans="1:13">
      <c r="A437" s="431" t="s">
        <v>3125</v>
      </c>
      <c r="B437" s="431" t="s">
        <v>1345</v>
      </c>
      <c r="C437" s="431" t="s">
        <v>1260</v>
      </c>
      <c r="D437" s="432">
        <v>2004</v>
      </c>
      <c r="E437" s="431" t="s">
        <v>1261</v>
      </c>
      <c r="F437" s="431" t="s">
        <v>242</v>
      </c>
      <c r="G437" s="431" t="s">
        <v>242</v>
      </c>
      <c r="H437" s="431" t="s">
        <v>41</v>
      </c>
      <c r="I437" s="431" t="s">
        <v>48</v>
      </c>
      <c r="J437" s="431" t="s">
        <v>177</v>
      </c>
      <c r="K437" s="431" t="s">
        <v>886</v>
      </c>
      <c r="L437" s="431" t="s">
        <v>941</v>
      </c>
      <c r="M437" s="433">
        <v>7207200</v>
      </c>
    </row>
    <row r="438" spans="1:13">
      <c r="A438" s="431" t="s">
        <v>3135</v>
      </c>
      <c r="B438" s="431" t="s">
        <v>1345</v>
      </c>
      <c r="C438" s="431" t="s">
        <v>1260</v>
      </c>
      <c r="D438" s="432">
        <v>2004</v>
      </c>
      <c r="E438" s="431" t="s">
        <v>1261</v>
      </c>
      <c r="F438" s="431" t="s">
        <v>242</v>
      </c>
      <c r="G438" s="431" t="s">
        <v>242</v>
      </c>
      <c r="H438" s="431" t="s">
        <v>41</v>
      </c>
      <c r="I438" s="431" t="s">
        <v>50</v>
      </c>
      <c r="J438" s="431" t="s">
        <v>179</v>
      </c>
      <c r="K438" s="431" t="s">
        <v>886</v>
      </c>
      <c r="L438" s="431" t="s">
        <v>941</v>
      </c>
      <c r="M438" s="433">
        <v>7207200</v>
      </c>
    </row>
    <row r="439" spans="1:13">
      <c r="A439" s="431" t="s">
        <v>3062</v>
      </c>
      <c r="B439" s="431" t="s">
        <v>1342</v>
      </c>
      <c r="C439" s="431" t="s">
        <v>1260</v>
      </c>
      <c r="D439" s="432">
        <v>2004</v>
      </c>
      <c r="E439" s="431" t="s">
        <v>1261</v>
      </c>
      <c r="F439" s="431" t="s">
        <v>242</v>
      </c>
      <c r="G439" s="431" t="s">
        <v>242</v>
      </c>
      <c r="H439" s="431" t="s">
        <v>41</v>
      </c>
      <c r="I439" s="431" t="s">
        <v>324</v>
      </c>
      <c r="J439" s="431" t="s">
        <v>786</v>
      </c>
      <c r="K439" s="431" t="s">
        <v>887</v>
      </c>
      <c r="L439" s="431" t="s">
        <v>940</v>
      </c>
      <c r="M439" s="433">
        <v>7692300</v>
      </c>
    </row>
    <row r="440" spans="1:13">
      <c r="A440" s="431" t="s">
        <v>3072</v>
      </c>
      <c r="B440" s="431" t="s">
        <v>1342</v>
      </c>
      <c r="C440" s="431" t="s">
        <v>1260</v>
      </c>
      <c r="D440" s="432">
        <v>2004</v>
      </c>
      <c r="E440" s="431" t="s">
        <v>1261</v>
      </c>
      <c r="F440" s="431" t="s">
        <v>242</v>
      </c>
      <c r="G440" s="431" t="s">
        <v>242</v>
      </c>
      <c r="H440" s="431" t="s">
        <v>41</v>
      </c>
      <c r="I440" s="431" t="s">
        <v>42</v>
      </c>
      <c r="J440" s="431" t="s">
        <v>60</v>
      </c>
      <c r="K440" s="431" t="s">
        <v>887</v>
      </c>
      <c r="L440" s="431" t="s">
        <v>940</v>
      </c>
      <c r="M440" s="433">
        <v>7692300</v>
      </c>
    </row>
    <row r="441" spans="1:13">
      <c r="A441" s="431" t="s">
        <v>3082</v>
      </c>
      <c r="B441" s="431" t="s">
        <v>1342</v>
      </c>
      <c r="C441" s="431" t="s">
        <v>1260</v>
      </c>
      <c r="D441" s="432">
        <v>2004</v>
      </c>
      <c r="E441" s="431" t="s">
        <v>1261</v>
      </c>
      <c r="F441" s="431" t="s">
        <v>242</v>
      </c>
      <c r="G441" s="431" t="s">
        <v>242</v>
      </c>
      <c r="H441" s="431" t="s">
        <v>41</v>
      </c>
      <c r="I441" s="431" t="s">
        <v>219</v>
      </c>
      <c r="J441" s="431" t="s">
        <v>62</v>
      </c>
      <c r="K441" s="431" t="s">
        <v>887</v>
      </c>
      <c r="L441" s="431" t="s">
        <v>940</v>
      </c>
      <c r="M441" s="433">
        <v>7692300</v>
      </c>
    </row>
    <row r="442" spans="1:13">
      <c r="A442" s="431" t="s">
        <v>3092</v>
      </c>
      <c r="B442" s="431" t="s">
        <v>1342</v>
      </c>
      <c r="C442" s="431" t="s">
        <v>1260</v>
      </c>
      <c r="D442" s="432">
        <v>2004</v>
      </c>
      <c r="E442" s="431" t="s">
        <v>1261</v>
      </c>
      <c r="F442" s="431" t="s">
        <v>242</v>
      </c>
      <c r="G442" s="431" t="s">
        <v>242</v>
      </c>
      <c r="H442" s="431" t="s">
        <v>41</v>
      </c>
      <c r="I442" s="431" t="s">
        <v>44</v>
      </c>
      <c r="J442" s="431" t="s">
        <v>171</v>
      </c>
      <c r="K442" s="431" t="s">
        <v>887</v>
      </c>
      <c r="L442" s="431" t="s">
        <v>940</v>
      </c>
      <c r="M442" s="433">
        <v>7692300</v>
      </c>
    </row>
    <row r="443" spans="1:13">
      <c r="A443" s="431" t="s">
        <v>3101</v>
      </c>
      <c r="B443" s="431" t="s">
        <v>1341</v>
      </c>
      <c r="C443" s="431" t="s">
        <v>1260</v>
      </c>
      <c r="D443" s="432">
        <v>2004</v>
      </c>
      <c r="E443" s="431" t="s">
        <v>1261</v>
      </c>
      <c r="F443" s="431" t="s">
        <v>242</v>
      </c>
      <c r="G443" s="431" t="s">
        <v>242</v>
      </c>
      <c r="H443" s="431" t="s">
        <v>41</v>
      </c>
      <c r="I443" s="431" t="s">
        <v>46</v>
      </c>
      <c r="J443" s="431" t="s">
        <v>173</v>
      </c>
      <c r="K443" s="431" t="s">
        <v>886</v>
      </c>
      <c r="L443" s="431" t="s">
        <v>940</v>
      </c>
      <c r="M443" s="433">
        <v>7923300</v>
      </c>
    </row>
    <row r="444" spans="1:13">
      <c r="A444" s="431" t="s">
        <v>3106</v>
      </c>
      <c r="B444" s="431" t="s">
        <v>1346</v>
      </c>
      <c r="C444" s="431" t="s">
        <v>1260</v>
      </c>
      <c r="D444" s="432">
        <v>2004</v>
      </c>
      <c r="E444" s="431" t="s">
        <v>1261</v>
      </c>
      <c r="F444" s="431" t="s">
        <v>242</v>
      </c>
      <c r="G444" s="431" t="s">
        <v>242</v>
      </c>
      <c r="H444" s="431" t="s">
        <v>41</v>
      </c>
      <c r="I444" s="431" t="s">
        <v>46</v>
      </c>
      <c r="J444" s="431" t="s">
        <v>173</v>
      </c>
      <c r="K444" s="431" t="s">
        <v>887</v>
      </c>
      <c r="L444" s="431" t="s">
        <v>941</v>
      </c>
      <c r="M444" s="433">
        <v>7992600</v>
      </c>
    </row>
    <row r="445" spans="1:13">
      <c r="A445" s="431" t="s">
        <v>3115</v>
      </c>
      <c r="B445" s="431" t="s">
        <v>1345</v>
      </c>
      <c r="C445" s="431" t="s">
        <v>1260</v>
      </c>
      <c r="D445" s="432">
        <v>2004</v>
      </c>
      <c r="E445" s="431" t="s">
        <v>1261</v>
      </c>
      <c r="F445" s="431" t="s">
        <v>242</v>
      </c>
      <c r="G445" s="431" t="s">
        <v>242</v>
      </c>
      <c r="H445" s="431" t="s">
        <v>41</v>
      </c>
      <c r="I445" s="431" t="s">
        <v>221</v>
      </c>
      <c r="J445" s="431" t="s">
        <v>175</v>
      </c>
      <c r="K445" s="431" t="s">
        <v>886</v>
      </c>
      <c r="L445" s="431" t="s">
        <v>941</v>
      </c>
      <c r="M445" s="433">
        <v>8015700</v>
      </c>
    </row>
    <row r="446" spans="1:13">
      <c r="A446" s="431" t="s">
        <v>3061</v>
      </c>
      <c r="B446" s="431" t="s">
        <v>1341</v>
      </c>
      <c r="C446" s="431" t="s">
        <v>1260</v>
      </c>
      <c r="D446" s="432">
        <v>2004</v>
      </c>
      <c r="E446" s="431" t="s">
        <v>1261</v>
      </c>
      <c r="F446" s="431" t="s">
        <v>242</v>
      </c>
      <c r="G446" s="431" t="s">
        <v>242</v>
      </c>
      <c r="H446" s="431" t="s">
        <v>41</v>
      </c>
      <c r="I446" s="431" t="s">
        <v>324</v>
      </c>
      <c r="J446" s="431" t="s">
        <v>786</v>
      </c>
      <c r="K446" s="431" t="s">
        <v>886</v>
      </c>
      <c r="L446" s="431" t="s">
        <v>940</v>
      </c>
      <c r="M446" s="433">
        <v>8731800</v>
      </c>
    </row>
    <row r="447" spans="1:13">
      <c r="A447" s="431" t="s">
        <v>3071</v>
      </c>
      <c r="B447" s="431" t="s">
        <v>1341</v>
      </c>
      <c r="C447" s="431" t="s">
        <v>1260</v>
      </c>
      <c r="D447" s="432">
        <v>2004</v>
      </c>
      <c r="E447" s="431" t="s">
        <v>1261</v>
      </c>
      <c r="F447" s="431" t="s">
        <v>242</v>
      </c>
      <c r="G447" s="431" t="s">
        <v>242</v>
      </c>
      <c r="H447" s="431" t="s">
        <v>41</v>
      </c>
      <c r="I447" s="431" t="s">
        <v>42</v>
      </c>
      <c r="J447" s="431" t="s">
        <v>60</v>
      </c>
      <c r="K447" s="431" t="s">
        <v>886</v>
      </c>
      <c r="L447" s="431" t="s">
        <v>940</v>
      </c>
      <c r="M447" s="433">
        <v>8731800</v>
      </c>
    </row>
    <row r="448" spans="1:13">
      <c r="A448" s="431" t="s">
        <v>3081</v>
      </c>
      <c r="B448" s="431" t="s">
        <v>1341</v>
      </c>
      <c r="C448" s="431" t="s">
        <v>1260</v>
      </c>
      <c r="D448" s="432">
        <v>2004</v>
      </c>
      <c r="E448" s="431" t="s">
        <v>1261</v>
      </c>
      <c r="F448" s="431" t="s">
        <v>242</v>
      </c>
      <c r="G448" s="431" t="s">
        <v>242</v>
      </c>
      <c r="H448" s="431" t="s">
        <v>41</v>
      </c>
      <c r="I448" s="431" t="s">
        <v>219</v>
      </c>
      <c r="J448" s="431" t="s">
        <v>62</v>
      </c>
      <c r="K448" s="431" t="s">
        <v>886</v>
      </c>
      <c r="L448" s="431" t="s">
        <v>940</v>
      </c>
      <c r="M448" s="433">
        <v>8731800</v>
      </c>
    </row>
    <row r="449" spans="1:13">
      <c r="A449" s="431" t="s">
        <v>3091</v>
      </c>
      <c r="B449" s="431" t="s">
        <v>1341</v>
      </c>
      <c r="C449" s="431" t="s">
        <v>1260</v>
      </c>
      <c r="D449" s="432">
        <v>2004</v>
      </c>
      <c r="E449" s="431" t="s">
        <v>1261</v>
      </c>
      <c r="F449" s="431" t="s">
        <v>242</v>
      </c>
      <c r="G449" s="431" t="s">
        <v>242</v>
      </c>
      <c r="H449" s="431" t="s">
        <v>41</v>
      </c>
      <c r="I449" s="431" t="s">
        <v>44</v>
      </c>
      <c r="J449" s="431" t="s">
        <v>171</v>
      </c>
      <c r="K449" s="431" t="s">
        <v>886</v>
      </c>
      <c r="L449" s="431" t="s">
        <v>940</v>
      </c>
      <c r="M449" s="433">
        <v>8731800</v>
      </c>
    </row>
    <row r="450" spans="1:13">
      <c r="A450" s="431" t="s">
        <v>3066</v>
      </c>
      <c r="B450" s="431" t="s">
        <v>1346</v>
      </c>
      <c r="C450" s="431" t="s">
        <v>1260</v>
      </c>
      <c r="D450" s="432">
        <v>2004</v>
      </c>
      <c r="E450" s="431" t="s">
        <v>1261</v>
      </c>
      <c r="F450" s="431" t="s">
        <v>242</v>
      </c>
      <c r="G450" s="431" t="s">
        <v>242</v>
      </c>
      <c r="H450" s="431" t="s">
        <v>41</v>
      </c>
      <c r="I450" s="431" t="s">
        <v>324</v>
      </c>
      <c r="J450" s="431" t="s">
        <v>786</v>
      </c>
      <c r="K450" s="431" t="s">
        <v>887</v>
      </c>
      <c r="L450" s="431" t="s">
        <v>941</v>
      </c>
      <c r="M450" s="433">
        <v>8801100</v>
      </c>
    </row>
    <row r="451" spans="1:13">
      <c r="A451" s="431" t="s">
        <v>3076</v>
      </c>
      <c r="B451" s="431" t="s">
        <v>1346</v>
      </c>
      <c r="C451" s="431" t="s">
        <v>1260</v>
      </c>
      <c r="D451" s="432">
        <v>2004</v>
      </c>
      <c r="E451" s="431" t="s">
        <v>1261</v>
      </c>
      <c r="F451" s="431" t="s">
        <v>242</v>
      </c>
      <c r="G451" s="431" t="s">
        <v>242</v>
      </c>
      <c r="H451" s="431" t="s">
        <v>41</v>
      </c>
      <c r="I451" s="431" t="s">
        <v>42</v>
      </c>
      <c r="J451" s="431" t="s">
        <v>60</v>
      </c>
      <c r="K451" s="431" t="s">
        <v>887</v>
      </c>
      <c r="L451" s="431" t="s">
        <v>941</v>
      </c>
      <c r="M451" s="433">
        <v>8801100</v>
      </c>
    </row>
    <row r="452" spans="1:13">
      <c r="A452" s="431" t="s">
        <v>3086</v>
      </c>
      <c r="B452" s="431" t="s">
        <v>1346</v>
      </c>
      <c r="C452" s="431" t="s">
        <v>1260</v>
      </c>
      <c r="D452" s="432">
        <v>2004</v>
      </c>
      <c r="E452" s="431" t="s">
        <v>1261</v>
      </c>
      <c r="F452" s="431" t="s">
        <v>242</v>
      </c>
      <c r="G452" s="431" t="s">
        <v>242</v>
      </c>
      <c r="H452" s="431" t="s">
        <v>41</v>
      </c>
      <c r="I452" s="431" t="s">
        <v>219</v>
      </c>
      <c r="J452" s="431" t="s">
        <v>62</v>
      </c>
      <c r="K452" s="431" t="s">
        <v>887</v>
      </c>
      <c r="L452" s="431" t="s">
        <v>941</v>
      </c>
      <c r="M452" s="433">
        <v>8801100</v>
      </c>
    </row>
    <row r="453" spans="1:13">
      <c r="A453" s="431" t="s">
        <v>3096</v>
      </c>
      <c r="B453" s="431" t="s">
        <v>1346</v>
      </c>
      <c r="C453" s="431" t="s">
        <v>1260</v>
      </c>
      <c r="D453" s="432">
        <v>2004</v>
      </c>
      <c r="E453" s="431" t="s">
        <v>1261</v>
      </c>
      <c r="F453" s="431" t="s">
        <v>242</v>
      </c>
      <c r="G453" s="431" t="s">
        <v>242</v>
      </c>
      <c r="H453" s="431" t="s">
        <v>41</v>
      </c>
      <c r="I453" s="431" t="s">
        <v>44</v>
      </c>
      <c r="J453" s="431" t="s">
        <v>171</v>
      </c>
      <c r="K453" s="431" t="s">
        <v>887</v>
      </c>
      <c r="L453" s="431" t="s">
        <v>941</v>
      </c>
      <c r="M453" s="433">
        <v>8801100</v>
      </c>
    </row>
    <row r="454" spans="1:13">
      <c r="A454" s="431" t="s">
        <v>3105</v>
      </c>
      <c r="B454" s="431" t="s">
        <v>1345</v>
      </c>
      <c r="C454" s="431" t="s">
        <v>1260</v>
      </c>
      <c r="D454" s="432">
        <v>2004</v>
      </c>
      <c r="E454" s="431" t="s">
        <v>1261</v>
      </c>
      <c r="F454" s="431" t="s">
        <v>242</v>
      </c>
      <c r="G454" s="431" t="s">
        <v>242</v>
      </c>
      <c r="H454" s="431" t="s">
        <v>41</v>
      </c>
      <c r="I454" s="431" t="s">
        <v>46</v>
      </c>
      <c r="J454" s="431" t="s">
        <v>173</v>
      </c>
      <c r="K454" s="431" t="s">
        <v>886</v>
      </c>
      <c r="L454" s="431" t="s">
        <v>941</v>
      </c>
      <c r="M454" s="433">
        <v>9078300</v>
      </c>
    </row>
    <row r="455" spans="1:13">
      <c r="A455" s="431" t="s">
        <v>3065</v>
      </c>
      <c r="B455" s="431" t="s">
        <v>1345</v>
      </c>
      <c r="C455" s="431" t="s">
        <v>1260</v>
      </c>
      <c r="D455" s="432">
        <v>2004</v>
      </c>
      <c r="E455" s="431" t="s">
        <v>1261</v>
      </c>
      <c r="F455" s="431" t="s">
        <v>242</v>
      </c>
      <c r="G455" s="431" t="s">
        <v>242</v>
      </c>
      <c r="H455" s="431" t="s">
        <v>41</v>
      </c>
      <c r="I455" s="431" t="s">
        <v>324</v>
      </c>
      <c r="J455" s="431" t="s">
        <v>786</v>
      </c>
      <c r="K455" s="431" t="s">
        <v>886</v>
      </c>
      <c r="L455" s="431" t="s">
        <v>941</v>
      </c>
      <c r="M455" s="433">
        <v>10002300</v>
      </c>
    </row>
    <row r="456" spans="1:13">
      <c r="A456" s="431" t="s">
        <v>3075</v>
      </c>
      <c r="B456" s="431" t="s">
        <v>1345</v>
      </c>
      <c r="C456" s="431" t="s">
        <v>1260</v>
      </c>
      <c r="D456" s="432">
        <v>2004</v>
      </c>
      <c r="E456" s="431" t="s">
        <v>1261</v>
      </c>
      <c r="F456" s="431" t="s">
        <v>242</v>
      </c>
      <c r="G456" s="431" t="s">
        <v>242</v>
      </c>
      <c r="H456" s="431" t="s">
        <v>41</v>
      </c>
      <c r="I456" s="431" t="s">
        <v>42</v>
      </c>
      <c r="J456" s="431" t="s">
        <v>60</v>
      </c>
      <c r="K456" s="431" t="s">
        <v>886</v>
      </c>
      <c r="L456" s="431" t="s">
        <v>941</v>
      </c>
      <c r="M456" s="433">
        <v>10002300</v>
      </c>
    </row>
    <row r="457" spans="1:13">
      <c r="A457" s="431" t="s">
        <v>3085</v>
      </c>
      <c r="B457" s="431" t="s">
        <v>1345</v>
      </c>
      <c r="C457" s="431" t="s">
        <v>1260</v>
      </c>
      <c r="D457" s="432">
        <v>2004</v>
      </c>
      <c r="E457" s="431" t="s">
        <v>1261</v>
      </c>
      <c r="F457" s="431" t="s">
        <v>242</v>
      </c>
      <c r="G457" s="431" t="s">
        <v>242</v>
      </c>
      <c r="H457" s="431" t="s">
        <v>41</v>
      </c>
      <c r="I457" s="431" t="s">
        <v>219</v>
      </c>
      <c r="J457" s="431" t="s">
        <v>62</v>
      </c>
      <c r="K457" s="431" t="s">
        <v>886</v>
      </c>
      <c r="L457" s="431" t="s">
        <v>941</v>
      </c>
      <c r="M457" s="433">
        <v>10002300</v>
      </c>
    </row>
    <row r="458" spans="1:13">
      <c r="A458" s="431" t="s">
        <v>3095</v>
      </c>
      <c r="B458" s="431" t="s">
        <v>1345</v>
      </c>
      <c r="C458" s="431" t="s">
        <v>1260</v>
      </c>
      <c r="D458" s="432">
        <v>2004</v>
      </c>
      <c r="E458" s="431" t="s">
        <v>1261</v>
      </c>
      <c r="F458" s="431" t="s">
        <v>242</v>
      </c>
      <c r="G458" s="431" t="s">
        <v>242</v>
      </c>
      <c r="H458" s="431" t="s">
        <v>41</v>
      </c>
      <c r="I458" s="431" t="s">
        <v>44</v>
      </c>
      <c r="J458" s="431" t="s">
        <v>171</v>
      </c>
      <c r="K458" s="431" t="s">
        <v>886</v>
      </c>
      <c r="L458" s="431" t="s">
        <v>941</v>
      </c>
      <c r="M458" s="433">
        <v>10002300</v>
      </c>
    </row>
    <row r="459" spans="1:13">
      <c r="A459" s="431" t="s">
        <v>3236</v>
      </c>
      <c r="B459" s="431" t="s">
        <v>1350</v>
      </c>
      <c r="C459" s="431" t="s">
        <v>1268</v>
      </c>
      <c r="D459" s="432">
        <v>2005</v>
      </c>
      <c r="E459" s="431" t="s">
        <v>1269</v>
      </c>
      <c r="F459" s="431" t="s">
        <v>242</v>
      </c>
      <c r="G459" s="431" t="s">
        <v>242</v>
      </c>
      <c r="H459" s="431" t="s">
        <v>41</v>
      </c>
      <c r="I459" s="431" t="s">
        <v>425</v>
      </c>
      <c r="J459" s="431" t="s">
        <v>435</v>
      </c>
      <c r="K459" s="431" t="s">
        <v>887</v>
      </c>
      <c r="L459" s="431" t="s">
        <v>32</v>
      </c>
      <c r="M459" s="433">
        <v>2564100</v>
      </c>
    </row>
    <row r="460" spans="1:13">
      <c r="A460" s="431" t="s">
        <v>3230</v>
      </c>
      <c r="B460" s="431" t="s">
        <v>1350</v>
      </c>
      <c r="C460" s="431" t="s">
        <v>1268</v>
      </c>
      <c r="D460" s="432">
        <v>2005</v>
      </c>
      <c r="E460" s="431" t="s">
        <v>1269</v>
      </c>
      <c r="F460" s="431" t="s">
        <v>242</v>
      </c>
      <c r="G460" s="431" t="s">
        <v>242</v>
      </c>
      <c r="H460" s="431" t="s">
        <v>41</v>
      </c>
      <c r="I460" s="431" t="s">
        <v>424</v>
      </c>
      <c r="J460" s="431" t="s">
        <v>434</v>
      </c>
      <c r="K460" s="431" t="s">
        <v>887</v>
      </c>
      <c r="L460" s="431" t="s">
        <v>32</v>
      </c>
      <c r="M460" s="433">
        <v>2633400</v>
      </c>
    </row>
    <row r="461" spans="1:13">
      <c r="A461" s="431" t="s">
        <v>3224</v>
      </c>
      <c r="B461" s="431" t="s">
        <v>1350</v>
      </c>
      <c r="C461" s="431" t="s">
        <v>1268</v>
      </c>
      <c r="D461" s="432">
        <v>2005</v>
      </c>
      <c r="E461" s="431" t="s">
        <v>1269</v>
      </c>
      <c r="F461" s="431" t="s">
        <v>242</v>
      </c>
      <c r="G461" s="431" t="s">
        <v>242</v>
      </c>
      <c r="H461" s="431" t="s">
        <v>41</v>
      </c>
      <c r="I461" s="431" t="s">
        <v>423</v>
      </c>
      <c r="J461" s="431" t="s">
        <v>433</v>
      </c>
      <c r="K461" s="431" t="s">
        <v>887</v>
      </c>
      <c r="L461" s="431" t="s">
        <v>32</v>
      </c>
      <c r="M461" s="433">
        <v>2702700</v>
      </c>
    </row>
    <row r="462" spans="1:13">
      <c r="A462" s="431" t="s">
        <v>3235</v>
      </c>
      <c r="B462" s="431" t="s">
        <v>1349</v>
      </c>
      <c r="C462" s="431" t="s">
        <v>1268</v>
      </c>
      <c r="D462" s="432">
        <v>2005</v>
      </c>
      <c r="E462" s="431" t="s">
        <v>1269</v>
      </c>
      <c r="F462" s="431" t="s">
        <v>242</v>
      </c>
      <c r="G462" s="431" t="s">
        <v>242</v>
      </c>
      <c r="H462" s="431" t="s">
        <v>41</v>
      </c>
      <c r="I462" s="431" t="s">
        <v>425</v>
      </c>
      <c r="J462" s="431" t="s">
        <v>435</v>
      </c>
      <c r="K462" s="431" t="s">
        <v>886</v>
      </c>
      <c r="L462" s="431" t="s">
        <v>32</v>
      </c>
      <c r="M462" s="433">
        <v>2702700</v>
      </c>
    </row>
    <row r="463" spans="1:13">
      <c r="A463" s="431" t="s">
        <v>3229</v>
      </c>
      <c r="B463" s="431" t="s">
        <v>1349</v>
      </c>
      <c r="C463" s="431" t="s">
        <v>1268</v>
      </c>
      <c r="D463" s="432">
        <v>2005</v>
      </c>
      <c r="E463" s="431" t="s">
        <v>1269</v>
      </c>
      <c r="F463" s="431" t="s">
        <v>242</v>
      </c>
      <c r="G463" s="431" t="s">
        <v>242</v>
      </c>
      <c r="H463" s="431" t="s">
        <v>41</v>
      </c>
      <c r="I463" s="431" t="s">
        <v>424</v>
      </c>
      <c r="J463" s="431" t="s">
        <v>434</v>
      </c>
      <c r="K463" s="431" t="s">
        <v>886</v>
      </c>
      <c r="L463" s="431" t="s">
        <v>32</v>
      </c>
      <c r="M463" s="433">
        <v>2772000</v>
      </c>
    </row>
    <row r="464" spans="1:13">
      <c r="A464" s="431" t="s">
        <v>3218</v>
      </c>
      <c r="B464" s="431" t="s">
        <v>1350</v>
      </c>
      <c r="C464" s="431" t="s">
        <v>1268</v>
      </c>
      <c r="D464" s="432">
        <v>2005</v>
      </c>
      <c r="E464" s="431" t="s">
        <v>1269</v>
      </c>
      <c r="F464" s="431" t="s">
        <v>242</v>
      </c>
      <c r="G464" s="431" t="s">
        <v>242</v>
      </c>
      <c r="H464" s="431" t="s">
        <v>41</v>
      </c>
      <c r="I464" s="431" t="s">
        <v>422</v>
      </c>
      <c r="J464" s="431" t="s">
        <v>432</v>
      </c>
      <c r="K464" s="431" t="s">
        <v>887</v>
      </c>
      <c r="L464" s="431" t="s">
        <v>32</v>
      </c>
      <c r="M464" s="433">
        <v>2795100</v>
      </c>
    </row>
    <row r="465" spans="1:13">
      <c r="A465" s="431" t="s">
        <v>3223</v>
      </c>
      <c r="B465" s="431" t="s">
        <v>1349</v>
      </c>
      <c r="C465" s="431" t="s">
        <v>1268</v>
      </c>
      <c r="D465" s="432">
        <v>2005</v>
      </c>
      <c r="E465" s="431" t="s">
        <v>1269</v>
      </c>
      <c r="F465" s="431" t="s">
        <v>242</v>
      </c>
      <c r="G465" s="431" t="s">
        <v>242</v>
      </c>
      <c r="H465" s="431" t="s">
        <v>41</v>
      </c>
      <c r="I465" s="431" t="s">
        <v>423</v>
      </c>
      <c r="J465" s="431" t="s">
        <v>433</v>
      </c>
      <c r="K465" s="431" t="s">
        <v>886</v>
      </c>
      <c r="L465" s="431" t="s">
        <v>32</v>
      </c>
      <c r="M465" s="433">
        <v>2864400</v>
      </c>
    </row>
    <row r="466" spans="1:13">
      <c r="A466" s="431" t="s">
        <v>3212</v>
      </c>
      <c r="B466" s="431" t="s">
        <v>1350</v>
      </c>
      <c r="C466" s="431" t="s">
        <v>1268</v>
      </c>
      <c r="D466" s="432">
        <v>2005</v>
      </c>
      <c r="E466" s="431" t="s">
        <v>1269</v>
      </c>
      <c r="F466" s="431" t="s">
        <v>242</v>
      </c>
      <c r="G466" s="431" t="s">
        <v>242</v>
      </c>
      <c r="H466" s="431" t="s">
        <v>41</v>
      </c>
      <c r="I466" s="431" t="s">
        <v>421</v>
      </c>
      <c r="J466" s="431" t="s">
        <v>431</v>
      </c>
      <c r="K466" s="431" t="s">
        <v>887</v>
      </c>
      <c r="L466" s="431" t="s">
        <v>32</v>
      </c>
      <c r="M466" s="433">
        <v>2956800</v>
      </c>
    </row>
    <row r="467" spans="1:13">
      <c r="A467" s="431" t="s">
        <v>3217</v>
      </c>
      <c r="B467" s="431" t="s">
        <v>1349</v>
      </c>
      <c r="C467" s="431" t="s">
        <v>1268</v>
      </c>
      <c r="D467" s="432">
        <v>2005</v>
      </c>
      <c r="E467" s="431" t="s">
        <v>1269</v>
      </c>
      <c r="F467" s="431" t="s">
        <v>242</v>
      </c>
      <c r="G467" s="431" t="s">
        <v>242</v>
      </c>
      <c r="H467" s="431" t="s">
        <v>41</v>
      </c>
      <c r="I467" s="431" t="s">
        <v>422</v>
      </c>
      <c r="J467" s="431" t="s">
        <v>432</v>
      </c>
      <c r="K467" s="431" t="s">
        <v>886</v>
      </c>
      <c r="L467" s="431" t="s">
        <v>32</v>
      </c>
      <c r="M467" s="433">
        <v>2956800</v>
      </c>
    </row>
    <row r="468" spans="1:13">
      <c r="A468" s="431" t="s">
        <v>3206</v>
      </c>
      <c r="B468" s="431" t="s">
        <v>1350</v>
      </c>
      <c r="C468" s="431" t="s">
        <v>1268</v>
      </c>
      <c r="D468" s="432">
        <v>2005</v>
      </c>
      <c r="E468" s="431" t="s">
        <v>1269</v>
      </c>
      <c r="F468" s="431" t="s">
        <v>242</v>
      </c>
      <c r="G468" s="431" t="s">
        <v>242</v>
      </c>
      <c r="H468" s="431" t="s">
        <v>41</v>
      </c>
      <c r="I468" s="431" t="s">
        <v>223</v>
      </c>
      <c r="J468" s="431" t="s">
        <v>181</v>
      </c>
      <c r="K468" s="431" t="s">
        <v>887</v>
      </c>
      <c r="L468" s="431" t="s">
        <v>32</v>
      </c>
      <c r="M468" s="433">
        <v>3095400</v>
      </c>
    </row>
    <row r="469" spans="1:13">
      <c r="A469" s="431" t="s">
        <v>3211</v>
      </c>
      <c r="B469" s="431" t="s">
        <v>1349</v>
      </c>
      <c r="C469" s="431" t="s">
        <v>1268</v>
      </c>
      <c r="D469" s="432">
        <v>2005</v>
      </c>
      <c r="E469" s="431" t="s">
        <v>1269</v>
      </c>
      <c r="F469" s="431" t="s">
        <v>242</v>
      </c>
      <c r="G469" s="431" t="s">
        <v>242</v>
      </c>
      <c r="H469" s="431" t="s">
        <v>41</v>
      </c>
      <c r="I469" s="431" t="s">
        <v>421</v>
      </c>
      <c r="J469" s="431" t="s">
        <v>431</v>
      </c>
      <c r="K469" s="431" t="s">
        <v>886</v>
      </c>
      <c r="L469" s="431" t="s">
        <v>32</v>
      </c>
      <c r="M469" s="433">
        <v>3118500</v>
      </c>
    </row>
    <row r="470" spans="1:13">
      <c r="A470" s="431" t="s">
        <v>3200</v>
      </c>
      <c r="B470" s="431" t="s">
        <v>1350</v>
      </c>
      <c r="C470" s="431" t="s">
        <v>1268</v>
      </c>
      <c r="D470" s="432">
        <v>2005</v>
      </c>
      <c r="E470" s="431" t="s">
        <v>1269</v>
      </c>
      <c r="F470" s="431" t="s">
        <v>242</v>
      </c>
      <c r="G470" s="431" t="s">
        <v>242</v>
      </c>
      <c r="H470" s="431" t="s">
        <v>41</v>
      </c>
      <c r="I470" s="431" t="s">
        <v>50</v>
      </c>
      <c r="J470" s="431" t="s">
        <v>179</v>
      </c>
      <c r="K470" s="431" t="s">
        <v>887</v>
      </c>
      <c r="L470" s="431" t="s">
        <v>32</v>
      </c>
      <c r="M470" s="433">
        <v>3257100</v>
      </c>
    </row>
    <row r="471" spans="1:13">
      <c r="A471" s="431" t="s">
        <v>3205</v>
      </c>
      <c r="B471" s="431" t="s">
        <v>1349</v>
      </c>
      <c r="C471" s="431" t="s">
        <v>1268</v>
      </c>
      <c r="D471" s="432">
        <v>2005</v>
      </c>
      <c r="E471" s="431" t="s">
        <v>1269</v>
      </c>
      <c r="F471" s="431" t="s">
        <v>242</v>
      </c>
      <c r="G471" s="431" t="s">
        <v>242</v>
      </c>
      <c r="H471" s="431" t="s">
        <v>41</v>
      </c>
      <c r="I471" s="431" t="s">
        <v>223</v>
      </c>
      <c r="J471" s="431" t="s">
        <v>181</v>
      </c>
      <c r="K471" s="431" t="s">
        <v>886</v>
      </c>
      <c r="L471" s="431" t="s">
        <v>32</v>
      </c>
      <c r="M471" s="433">
        <v>3280200</v>
      </c>
    </row>
    <row r="472" spans="1:13">
      <c r="A472" s="431" t="s">
        <v>3199</v>
      </c>
      <c r="B472" s="431" t="s">
        <v>1349</v>
      </c>
      <c r="C472" s="431" t="s">
        <v>1268</v>
      </c>
      <c r="D472" s="432">
        <v>2005</v>
      </c>
      <c r="E472" s="431" t="s">
        <v>1269</v>
      </c>
      <c r="F472" s="431" t="s">
        <v>242</v>
      </c>
      <c r="G472" s="431" t="s">
        <v>242</v>
      </c>
      <c r="H472" s="431" t="s">
        <v>41</v>
      </c>
      <c r="I472" s="431" t="s">
        <v>50</v>
      </c>
      <c r="J472" s="431" t="s">
        <v>179</v>
      </c>
      <c r="K472" s="431" t="s">
        <v>886</v>
      </c>
      <c r="L472" s="431" t="s">
        <v>32</v>
      </c>
      <c r="M472" s="433">
        <v>3465000</v>
      </c>
    </row>
    <row r="473" spans="1:13">
      <c r="A473" s="431" t="s">
        <v>3234</v>
      </c>
      <c r="B473" s="431" t="s">
        <v>1348</v>
      </c>
      <c r="C473" s="431" t="s">
        <v>1268</v>
      </c>
      <c r="D473" s="432">
        <v>2005</v>
      </c>
      <c r="E473" s="431" t="s">
        <v>1269</v>
      </c>
      <c r="F473" s="431" t="s">
        <v>242</v>
      </c>
      <c r="G473" s="431" t="s">
        <v>242</v>
      </c>
      <c r="H473" s="431" t="s">
        <v>41</v>
      </c>
      <c r="I473" s="431" t="s">
        <v>425</v>
      </c>
      <c r="J473" s="431" t="s">
        <v>435</v>
      </c>
      <c r="K473" s="431" t="s">
        <v>887</v>
      </c>
      <c r="L473" s="431" t="s">
        <v>34</v>
      </c>
      <c r="M473" s="433">
        <v>4920300</v>
      </c>
    </row>
    <row r="474" spans="1:13">
      <c r="A474" s="431" t="s">
        <v>3228</v>
      </c>
      <c r="B474" s="431" t="s">
        <v>1348</v>
      </c>
      <c r="C474" s="431" t="s">
        <v>1268</v>
      </c>
      <c r="D474" s="432">
        <v>2005</v>
      </c>
      <c r="E474" s="431" t="s">
        <v>1269</v>
      </c>
      <c r="F474" s="431" t="s">
        <v>242</v>
      </c>
      <c r="G474" s="431" t="s">
        <v>242</v>
      </c>
      <c r="H474" s="431" t="s">
        <v>41</v>
      </c>
      <c r="I474" s="431" t="s">
        <v>424</v>
      </c>
      <c r="J474" s="431" t="s">
        <v>434</v>
      </c>
      <c r="K474" s="431" t="s">
        <v>887</v>
      </c>
      <c r="L474" s="431" t="s">
        <v>34</v>
      </c>
      <c r="M474" s="433">
        <v>5012700</v>
      </c>
    </row>
    <row r="475" spans="1:13">
      <c r="A475" s="431" t="s">
        <v>3233</v>
      </c>
      <c r="B475" s="431" t="s">
        <v>1347</v>
      </c>
      <c r="C475" s="431" t="s">
        <v>1268</v>
      </c>
      <c r="D475" s="432">
        <v>2005</v>
      </c>
      <c r="E475" s="431" t="s">
        <v>1269</v>
      </c>
      <c r="F475" s="431" t="s">
        <v>242</v>
      </c>
      <c r="G475" s="431" t="s">
        <v>242</v>
      </c>
      <c r="H475" s="431" t="s">
        <v>41</v>
      </c>
      <c r="I475" s="431" t="s">
        <v>425</v>
      </c>
      <c r="J475" s="431" t="s">
        <v>435</v>
      </c>
      <c r="K475" s="431" t="s">
        <v>886</v>
      </c>
      <c r="L475" s="431" t="s">
        <v>34</v>
      </c>
      <c r="M475" s="433">
        <v>5128200</v>
      </c>
    </row>
    <row r="476" spans="1:13">
      <c r="A476" s="431" t="s">
        <v>3222</v>
      </c>
      <c r="B476" s="431" t="s">
        <v>1348</v>
      </c>
      <c r="C476" s="431" t="s">
        <v>1268</v>
      </c>
      <c r="D476" s="432">
        <v>2005</v>
      </c>
      <c r="E476" s="431" t="s">
        <v>1269</v>
      </c>
      <c r="F476" s="431" t="s">
        <v>242</v>
      </c>
      <c r="G476" s="431" t="s">
        <v>242</v>
      </c>
      <c r="H476" s="431" t="s">
        <v>41</v>
      </c>
      <c r="I476" s="431" t="s">
        <v>423</v>
      </c>
      <c r="J476" s="431" t="s">
        <v>433</v>
      </c>
      <c r="K476" s="431" t="s">
        <v>887</v>
      </c>
      <c r="L476" s="431" t="s">
        <v>34</v>
      </c>
      <c r="M476" s="433">
        <v>5174400</v>
      </c>
    </row>
    <row r="477" spans="1:13">
      <c r="A477" s="431" t="s">
        <v>3227</v>
      </c>
      <c r="B477" s="431" t="s">
        <v>1347</v>
      </c>
      <c r="C477" s="431" t="s">
        <v>1268</v>
      </c>
      <c r="D477" s="432">
        <v>2005</v>
      </c>
      <c r="E477" s="431" t="s">
        <v>1269</v>
      </c>
      <c r="F477" s="431" t="s">
        <v>242</v>
      </c>
      <c r="G477" s="431" t="s">
        <v>242</v>
      </c>
      <c r="H477" s="431" t="s">
        <v>41</v>
      </c>
      <c r="I477" s="431" t="s">
        <v>424</v>
      </c>
      <c r="J477" s="431" t="s">
        <v>434</v>
      </c>
      <c r="K477" s="431" t="s">
        <v>886</v>
      </c>
      <c r="L477" s="431" t="s">
        <v>34</v>
      </c>
      <c r="M477" s="433">
        <v>5243700</v>
      </c>
    </row>
    <row r="478" spans="1:13">
      <c r="A478" s="431" t="s">
        <v>3216</v>
      </c>
      <c r="B478" s="431" t="s">
        <v>1348</v>
      </c>
      <c r="C478" s="431" t="s">
        <v>1268</v>
      </c>
      <c r="D478" s="432">
        <v>2005</v>
      </c>
      <c r="E478" s="431" t="s">
        <v>1269</v>
      </c>
      <c r="F478" s="431" t="s">
        <v>242</v>
      </c>
      <c r="G478" s="431" t="s">
        <v>242</v>
      </c>
      <c r="H478" s="431" t="s">
        <v>41</v>
      </c>
      <c r="I478" s="431" t="s">
        <v>422</v>
      </c>
      <c r="J478" s="431" t="s">
        <v>432</v>
      </c>
      <c r="K478" s="431" t="s">
        <v>887</v>
      </c>
      <c r="L478" s="431" t="s">
        <v>34</v>
      </c>
      <c r="M478" s="433">
        <v>5336100</v>
      </c>
    </row>
    <row r="479" spans="1:13">
      <c r="A479" s="431" t="s">
        <v>3221</v>
      </c>
      <c r="B479" s="431" t="s">
        <v>1347</v>
      </c>
      <c r="C479" s="431" t="s">
        <v>1268</v>
      </c>
      <c r="D479" s="432">
        <v>2005</v>
      </c>
      <c r="E479" s="431" t="s">
        <v>1269</v>
      </c>
      <c r="F479" s="431" t="s">
        <v>242</v>
      </c>
      <c r="G479" s="431" t="s">
        <v>242</v>
      </c>
      <c r="H479" s="431" t="s">
        <v>41</v>
      </c>
      <c r="I479" s="431" t="s">
        <v>423</v>
      </c>
      <c r="J479" s="431" t="s">
        <v>433</v>
      </c>
      <c r="K479" s="431" t="s">
        <v>886</v>
      </c>
      <c r="L479" s="431" t="s">
        <v>34</v>
      </c>
      <c r="M479" s="433">
        <v>5405400</v>
      </c>
    </row>
    <row r="480" spans="1:13">
      <c r="A480" s="431" t="s">
        <v>3215</v>
      </c>
      <c r="B480" s="431" t="s">
        <v>1347</v>
      </c>
      <c r="C480" s="431" t="s">
        <v>1268</v>
      </c>
      <c r="D480" s="432">
        <v>2005</v>
      </c>
      <c r="E480" s="431" t="s">
        <v>1269</v>
      </c>
      <c r="F480" s="431" t="s">
        <v>242</v>
      </c>
      <c r="G480" s="431" t="s">
        <v>242</v>
      </c>
      <c r="H480" s="431" t="s">
        <v>41</v>
      </c>
      <c r="I480" s="431" t="s">
        <v>422</v>
      </c>
      <c r="J480" s="431" t="s">
        <v>432</v>
      </c>
      <c r="K480" s="431" t="s">
        <v>886</v>
      </c>
      <c r="L480" s="431" t="s">
        <v>34</v>
      </c>
      <c r="M480" s="433">
        <v>5590200</v>
      </c>
    </row>
    <row r="481" spans="1:13">
      <c r="A481" s="431" t="s">
        <v>3210</v>
      </c>
      <c r="B481" s="431" t="s">
        <v>1348</v>
      </c>
      <c r="C481" s="431" t="s">
        <v>1268</v>
      </c>
      <c r="D481" s="432">
        <v>2005</v>
      </c>
      <c r="E481" s="431" t="s">
        <v>1269</v>
      </c>
      <c r="F481" s="431" t="s">
        <v>242</v>
      </c>
      <c r="G481" s="431" t="s">
        <v>242</v>
      </c>
      <c r="H481" s="431" t="s">
        <v>41</v>
      </c>
      <c r="I481" s="431" t="s">
        <v>421</v>
      </c>
      <c r="J481" s="431" t="s">
        <v>431</v>
      </c>
      <c r="K481" s="431" t="s">
        <v>887</v>
      </c>
      <c r="L481" s="431" t="s">
        <v>34</v>
      </c>
      <c r="M481" s="433">
        <v>5613300</v>
      </c>
    </row>
    <row r="482" spans="1:13">
      <c r="A482" s="431" t="s">
        <v>3204</v>
      </c>
      <c r="B482" s="431" t="s">
        <v>1348</v>
      </c>
      <c r="C482" s="431" t="s">
        <v>1268</v>
      </c>
      <c r="D482" s="432">
        <v>2005</v>
      </c>
      <c r="E482" s="431" t="s">
        <v>1269</v>
      </c>
      <c r="F482" s="431" t="s">
        <v>242</v>
      </c>
      <c r="G482" s="431" t="s">
        <v>242</v>
      </c>
      <c r="H482" s="431" t="s">
        <v>41</v>
      </c>
      <c r="I482" s="431" t="s">
        <v>223</v>
      </c>
      <c r="J482" s="431" t="s">
        <v>181</v>
      </c>
      <c r="K482" s="431" t="s">
        <v>887</v>
      </c>
      <c r="L482" s="431" t="s">
        <v>34</v>
      </c>
      <c r="M482" s="433">
        <v>5867400</v>
      </c>
    </row>
    <row r="483" spans="1:13">
      <c r="A483" s="431" t="s">
        <v>3209</v>
      </c>
      <c r="B483" s="431" t="s">
        <v>1347</v>
      </c>
      <c r="C483" s="431" t="s">
        <v>1268</v>
      </c>
      <c r="D483" s="432">
        <v>2005</v>
      </c>
      <c r="E483" s="431" t="s">
        <v>1269</v>
      </c>
      <c r="F483" s="431" t="s">
        <v>242</v>
      </c>
      <c r="G483" s="431" t="s">
        <v>242</v>
      </c>
      <c r="H483" s="431" t="s">
        <v>41</v>
      </c>
      <c r="I483" s="431" t="s">
        <v>421</v>
      </c>
      <c r="J483" s="431" t="s">
        <v>431</v>
      </c>
      <c r="K483" s="431" t="s">
        <v>886</v>
      </c>
      <c r="L483" s="431" t="s">
        <v>34</v>
      </c>
      <c r="M483" s="433">
        <v>5890500</v>
      </c>
    </row>
    <row r="484" spans="1:13">
      <c r="A484" s="431" t="s">
        <v>3198</v>
      </c>
      <c r="B484" s="431" t="s">
        <v>1348</v>
      </c>
      <c r="C484" s="431" t="s">
        <v>1268</v>
      </c>
      <c r="D484" s="432">
        <v>2005</v>
      </c>
      <c r="E484" s="431" t="s">
        <v>1269</v>
      </c>
      <c r="F484" s="431" t="s">
        <v>242</v>
      </c>
      <c r="G484" s="431" t="s">
        <v>242</v>
      </c>
      <c r="H484" s="431" t="s">
        <v>41</v>
      </c>
      <c r="I484" s="431" t="s">
        <v>50</v>
      </c>
      <c r="J484" s="431" t="s">
        <v>179</v>
      </c>
      <c r="K484" s="431" t="s">
        <v>887</v>
      </c>
      <c r="L484" s="431" t="s">
        <v>34</v>
      </c>
      <c r="M484" s="433">
        <v>6144600</v>
      </c>
    </row>
    <row r="485" spans="1:13">
      <c r="A485" s="431" t="s">
        <v>3203</v>
      </c>
      <c r="B485" s="431" t="s">
        <v>1347</v>
      </c>
      <c r="C485" s="431" t="s">
        <v>1268</v>
      </c>
      <c r="D485" s="432">
        <v>2005</v>
      </c>
      <c r="E485" s="431" t="s">
        <v>1269</v>
      </c>
      <c r="F485" s="431" t="s">
        <v>242</v>
      </c>
      <c r="G485" s="431" t="s">
        <v>242</v>
      </c>
      <c r="H485" s="431" t="s">
        <v>41</v>
      </c>
      <c r="I485" s="431" t="s">
        <v>223</v>
      </c>
      <c r="J485" s="431" t="s">
        <v>181</v>
      </c>
      <c r="K485" s="431" t="s">
        <v>886</v>
      </c>
      <c r="L485" s="431" t="s">
        <v>34</v>
      </c>
      <c r="M485" s="433">
        <v>6190800</v>
      </c>
    </row>
    <row r="486" spans="1:13">
      <c r="A486" s="431" t="s">
        <v>3197</v>
      </c>
      <c r="B486" s="431" t="s">
        <v>1347</v>
      </c>
      <c r="C486" s="431" t="s">
        <v>1268</v>
      </c>
      <c r="D486" s="432">
        <v>2005</v>
      </c>
      <c r="E486" s="431" t="s">
        <v>1269</v>
      </c>
      <c r="F486" s="431" t="s">
        <v>242</v>
      </c>
      <c r="G486" s="431" t="s">
        <v>242</v>
      </c>
      <c r="H486" s="431" t="s">
        <v>41</v>
      </c>
      <c r="I486" s="431" t="s">
        <v>50</v>
      </c>
      <c r="J486" s="431" t="s">
        <v>179</v>
      </c>
      <c r="K486" s="431" t="s">
        <v>886</v>
      </c>
      <c r="L486" s="431" t="s">
        <v>34</v>
      </c>
      <c r="M486" s="433">
        <v>6491100</v>
      </c>
    </row>
    <row r="487" spans="1:13">
      <c r="A487" s="431" t="s">
        <v>3238</v>
      </c>
      <c r="B487" s="431" t="s">
        <v>1352</v>
      </c>
      <c r="C487" s="431" t="s">
        <v>1268</v>
      </c>
      <c r="D487" s="432">
        <v>2005</v>
      </c>
      <c r="E487" s="431" t="s">
        <v>1269</v>
      </c>
      <c r="F487" s="431" t="s">
        <v>242</v>
      </c>
      <c r="G487" s="431" t="s">
        <v>242</v>
      </c>
      <c r="H487" s="431" t="s">
        <v>41</v>
      </c>
      <c r="I487" s="431" t="s">
        <v>425</v>
      </c>
      <c r="J487" s="431" t="s">
        <v>435</v>
      </c>
      <c r="K487" s="431" t="s">
        <v>887</v>
      </c>
      <c r="L487" s="431" t="s">
        <v>218</v>
      </c>
      <c r="M487" s="433">
        <v>7207200</v>
      </c>
    </row>
    <row r="488" spans="1:13">
      <c r="A488" s="431" t="s">
        <v>3232</v>
      </c>
      <c r="B488" s="431" t="s">
        <v>1352</v>
      </c>
      <c r="C488" s="431" t="s">
        <v>1268</v>
      </c>
      <c r="D488" s="432">
        <v>2005</v>
      </c>
      <c r="E488" s="431" t="s">
        <v>1269</v>
      </c>
      <c r="F488" s="431" t="s">
        <v>242</v>
      </c>
      <c r="G488" s="431" t="s">
        <v>242</v>
      </c>
      <c r="H488" s="431" t="s">
        <v>41</v>
      </c>
      <c r="I488" s="431" t="s">
        <v>424</v>
      </c>
      <c r="J488" s="431" t="s">
        <v>434</v>
      </c>
      <c r="K488" s="431" t="s">
        <v>887</v>
      </c>
      <c r="L488" s="431" t="s">
        <v>218</v>
      </c>
      <c r="M488" s="433">
        <v>7345800</v>
      </c>
    </row>
    <row r="489" spans="1:13">
      <c r="A489" s="431" t="s">
        <v>3237</v>
      </c>
      <c r="B489" s="431" t="s">
        <v>1351</v>
      </c>
      <c r="C489" s="431" t="s">
        <v>1268</v>
      </c>
      <c r="D489" s="432">
        <v>2005</v>
      </c>
      <c r="E489" s="431" t="s">
        <v>1269</v>
      </c>
      <c r="F489" s="431" t="s">
        <v>242</v>
      </c>
      <c r="G489" s="431" t="s">
        <v>242</v>
      </c>
      <c r="H489" s="431" t="s">
        <v>41</v>
      </c>
      <c r="I489" s="431" t="s">
        <v>425</v>
      </c>
      <c r="J489" s="431" t="s">
        <v>435</v>
      </c>
      <c r="K489" s="431" t="s">
        <v>886</v>
      </c>
      <c r="L489" s="431" t="s">
        <v>218</v>
      </c>
      <c r="M489" s="433">
        <v>7484400</v>
      </c>
    </row>
    <row r="490" spans="1:13">
      <c r="A490" s="431" t="s">
        <v>3226</v>
      </c>
      <c r="B490" s="431" t="s">
        <v>1352</v>
      </c>
      <c r="C490" s="431" t="s">
        <v>1268</v>
      </c>
      <c r="D490" s="432">
        <v>2005</v>
      </c>
      <c r="E490" s="431" t="s">
        <v>1269</v>
      </c>
      <c r="F490" s="431" t="s">
        <v>242</v>
      </c>
      <c r="G490" s="431" t="s">
        <v>242</v>
      </c>
      <c r="H490" s="431" t="s">
        <v>41</v>
      </c>
      <c r="I490" s="431" t="s">
        <v>423</v>
      </c>
      <c r="J490" s="431" t="s">
        <v>433</v>
      </c>
      <c r="K490" s="431" t="s">
        <v>887</v>
      </c>
      <c r="L490" s="431" t="s">
        <v>218</v>
      </c>
      <c r="M490" s="433">
        <v>7530600</v>
      </c>
    </row>
    <row r="491" spans="1:13">
      <c r="A491" s="431" t="s">
        <v>3231</v>
      </c>
      <c r="B491" s="431" t="s">
        <v>1351</v>
      </c>
      <c r="C491" s="431" t="s">
        <v>1268</v>
      </c>
      <c r="D491" s="432">
        <v>2005</v>
      </c>
      <c r="E491" s="431" t="s">
        <v>1269</v>
      </c>
      <c r="F491" s="431" t="s">
        <v>242</v>
      </c>
      <c r="G491" s="431" t="s">
        <v>242</v>
      </c>
      <c r="H491" s="431" t="s">
        <v>41</v>
      </c>
      <c r="I491" s="431" t="s">
        <v>424</v>
      </c>
      <c r="J491" s="431" t="s">
        <v>434</v>
      </c>
      <c r="K491" s="431" t="s">
        <v>886</v>
      </c>
      <c r="L491" s="431" t="s">
        <v>218</v>
      </c>
      <c r="M491" s="433">
        <v>7646100</v>
      </c>
    </row>
    <row r="492" spans="1:13">
      <c r="A492" s="431" t="s">
        <v>3220</v>
      </c>
      <c r="B492" s="431" t="s">
        <v>1352</v>
      </c>
      <c r="C492" s="431" t="s">
        <v>1268</v>
      </c>
      <c r="D492" s="432">
        <v>2005</v>
      </c>
      <c r="E492" s="431" t="s">
        <v>1269</v>
      </c>
      <c r="F492" s="431" t="s">
        <v>242</v>
      </c>
      <c r="G492" s="431" t="s">
        <v>242</v>
      </c>
      <c r="H492" s="431" t="s">
        <v>41</v>
      </c>
      <c r="I492" s="431" t="s">
        <v>422</v>
      </c>
      <c r="J492" s="431" t="s">
        <v>432</v>
      </c>
      <c r="K492" s="431" t="s">
        <v>887</v>
      </c>
      <c r="L492" s="431" t="s">
        <v>218</v>
      </c>
      <c r="M492" s="433">
        <v>7761600</v>
      </c>
    </row>
    <row r="493" spans="1:13">
      <c r="A493" s="431" t="s">
        <v>3225</v>
      </c>
      <c r="B493" s="431" t="s">
        <v>1351</v>
      </c>
      <c r="C493" s="431" t="s">
        <v>1268</v>
      </c>
      <c r="D493" s="432">
        <v>2005</v>
      </c>
      <c r="E493" s="431" t="s">
        <v>1269</v>
      </c>
      <c r="F493" s="431" t="s">
        <v>242</v>
      </c>
      <c r="G493" s="431" t="s">
        <v>242</v>
      </c>
      <c r="H493" s="431" t="s">
        <v>41</v>
      </c>
      <c r="I493" s="431" t="s">
        <v>423</v>
      </c>
      <c r="J493" s="431" t="s">
        <v>433</v>
      </c>
      <c r="K493" s="431" t="s">
        <v>886</v>
      </c>
      <c r="L493" s="431" t="s">
        <v>218</v>
      </c>
      <c r="M493" s="433">
        <v>7877100</v>
      </c>
    </row>
    <row r="494" spans="1:13">
      <c r="A494" s="431" t="s">
        <v>3219</v>
      </c>
      <c r="B494" s="431" t="s">
        <v>1351</v>
      </c>
      <c r="C494" s="431" t="s">
        <v>1268</v>
      </c>
      <c r="D494" s="432">
        <v>2005</v>
      </c>
      <c r="E494" s="431" t="s">
        <v>1269</v>
      </c>
      <c r="F494" s="431" t="s">
        <v>242</v>
      </c>
      <c r="G494" s="431" t="s">
        <v>242</v>
      </c>
      <c r="H494" s="431" t="s">
        <v>41</v>
      </c>
      <c r="I494" s="431" t="s">
        <v>422</v>
      </c>
      <c r="J494" s="431" t="s">
        <v>432</v>
      </c>
      <c r="K494" s="431" t="s">
        <v>886</v>
      </c>
      <c r="L494" s="431" t="s">
        <v>218</v>
      </c>
      <c r="M494" s="433">
        <v>8131200</v>
      </c>
    </row>
    <row r="495" spans="1:13">
      <c r="A495" s="431" t="s">
        <v>3214</v>
      </c>
      <c r="B495" s="431" t="s">
        <v>1352</v>
      </c>
      <c r="C495" s="431" t="s">
        <v>1268</v>
      </c>
      <c r="D495" s="432">
        <v>2005</v>
      </c>
      <c r="E495" s="431" t="s">
        <v>1269</v>
      </c>
      <c r="F495" s="431" t="s">
        <v>242</v>
      </c>
      <c r="G495" s="431" t="s">
        <v>242</v>
      </c>
      <c r="H495" s="431" t="s">
        <v>41</v>
      </c>
      <c r="I495" s="431" t="s">
        <v>421</v>
      </c>
      <c r="J495" s="431" t="s">
        <v>431</v>
      </c>
      <c r="K495" s="431" t="s">
        <v>887</v>
      </c>
      <c r="L495" s="431" t="s">
        <v>218</v>
      </c>
      <c r="M495" s="433">
        <v>8154300</v>
      </c>
    </row>
    <row r="496" spans="1:13">
      <c r="A496" s="431" t="s">
        <v>3208</v>
      </c>
      <c r="B496" s="431" t="s">
        <v>1352</v>
      </c>
      <c r="C496" s="431" t="s">
        <v>1268</v>
      </c>
      <c r="D496" s="432">
        <v>2005</v>
      </c>
      <c r="E496" s="431" t="s">
        <v>1269</v>
      </c>
      <c r="F496" s="431" t="s">
        <v>242</v>
      </c>
      <c r="G496" s="431" t="s">
        <v>242</v>
      </c>
      <c r="H496" s="431" t="s">
        <v>41</v>
      </c>
      <c r="I496" s="431" t="s">
        <v>223</v>
      </c>
      <c r="J496" s="431" t="s">
        <v>181</v>
      </c>
      <c r="K496" s="431" t="s">
        <v>887</v>
      </c>
      <c r="L496" s="431" t="s">
        <v>218</v>
      </c>
      <c r="M496" s="433">
        <v>8547000</v>
      </c>
    </row>
    <row r="497" spans="1:13">
      <c r="A497" s="431" t="s">
        <v>3213</v>
      </c>
      <c r="B497" s="431" t="s">
        <v>1351</v>
      </c>
      <c r="C497" s="431" t="s">
        <v>1268</v>
      </c>
      <c r="D497" s="432">
        <v>2005</v>
      </c>
      <c r="E497" s="431" t="s">
        <v>1269</v>
      </c>
      <c r="F497" s="431" t="s">
        <v>242</v>
      </c>
      <c r="G497" s="431" t="s">
        <v>242</v>
      </c>
      <c r="H497" s="431" t="s">
        <v>41</v>
      </c>
      <c r="I497" s="431" t="s">
        <v>421</v>
      </c>
      <c r="J497" s="431" t="s">
        <v>431</v>
      </c>
      <c r="K497" s="431" t="s">
        <v>886</v>
      </c>
      <c r="L497" s="431" t="s">
        <v>218</v>
      </c>
      <c r="M497" s="433">
        <v>8547000</v>
      </c>
    </row>
    <row r="498" spans="1:13">
      <c r="A498" s="431" t="s">
        <v>3202</v>
      </c>
      <c r="B498" s="431" t="s">
        <v>1352</v>
      </c>
      <c r="C498" s="431" t="s">
        <v>1268</v>
      </c>
      <c r="D498" s="432">
        <v>2005</v>
      </c>
      <c r="E498" s="431" t="s">
        <v>1269</v>
      </c>
      <c r="F498" s="431" t="s">
        <v>242</v>
      </c>
      <c r="G498" s="431" t="s">
        <v>242</v>
      </c>
      <c r="H498" s="431" t="s">
        <v>41</v>
      </c>
      <c r="I498" s="431" t="s">
        <v>50</v>
      </c>
      <c r="J498" s="431" t="s">
        <v>179</v>
      </c>
      <c r="K498" s="431" t="s">
        <v>887</v>
      </c>
      <c r="L498" s="431" t="s">
        <v>218</v>
      </c>
      <c r="M498" s="433">
        <v>8939700</v>
      </c>
    </row>
    <row r="499" spans="1:13">
      <c r="A499" s="431" t="s">
        <v>3207</v>
      </c>
      <c r="B499" s="431" t="s">
        <v>1351</v>
      </c>
      <c r="C499" s="431" t="s">
        <v>1268</v>
      </c>
      <c r="D499" s="432">
        <v>2005</v>
      </c>
      <c r="E499" s="431" t="s">
        <v>1269</v>
      </c>
      <c r="F499" s="431" t="s">
        <v>242</v>
      </c>
      <c r="G499" s="431" t="s">
        <v>242</v>
      </c>
      <c r="H499" s="431" t="s">
        <v>41</v>
      </c>
      <c r="I499" s="431" t="s">
        <v>223</v>
      </c>
      <c r="J499" s="431" t="s">
        <v>181</v>
      </c>
      <c r="K499" s="431" t="s">
        <v>886</v>
      </c>
      <c r="L499" s="431" t="s">
        <v>218</v>
      </c>
      <c r="M499" s="433">
        <v>8985900</v>
      </c>
    </row>
    <row r="500" spans="1:13">
      <c r="A500" s="431" t="s">
        <v>3201</v>
      </c>
      <c r="B500" s="431" t="s">
        <v>1351</v>
      </c>
      <c r="C500" s="431" t="s">
        <v>1268</v>
      </c>
      <c r="D500" s="432">
        <v>2005</v>
      </c>
      <c r="E500" s="431" t="s">
        <v>1269</v>
      </c>
      <c r="F500" s="431" t="s">
        <v>242</v>
      </c>
      <c r="G500" s="431" t="s">
        <v>242</v>
      </c>
      <c r="H500" s="431" t="s">
        <v>41</v>
      </c>
      <c r="I500" s="431" t="s">
        <v>50</v>
      </c>
      <c r="J500" s="431" t="s">
        <v>179</v>
      </c>
      <c r="K500" s="431" t="s">
        <v>886</v>
      </c>
      <c r="L500" s="431" t="s">
        <v>218</v>
      </c>
      <c r="M500" s="433">
        <v>9401700</v>
      </c>
    </row>
    <row r="501" spans="1:13">
      <c r="A501" s="444" t="s">
        <v>2664</v>
      </c>
      <c r="B501" s="444" t="s">
        <v>1294</v>
      </c>
      <c r="C501" s="444" t="s">
        <v>1239</v>
      </c>
      <c r="D501" s="445">
        <v>2006</v>
      </c>
      <c r="E501" s="444" t="s">
        <v>1205</v>
      </c>
      <c r="F501" s="444" t="s">
        <v>298</v>
      </c>
      <c r="G501" s="444" t="s">
        <v>298</v>
      </c>
      <c r="H501" s="444" t="s">
        <v>41</v>
      </c>
      <c r="I501" s="431" t="s">
        <v>425</v>
      </c>
      <c r="J501" s="444" t="s">
        <v>435</v>
      </c>
      <c r="K501" s="444" t="s">
        <v>291</v>
      </c>
      <c r="L501" s="444" t="s">
        <v>32</v>
      </c>
      <c r="M501" s="446">
        <v>1007160</v>
      </c>
    </row>
    <row r="502" spans="1:13">
      <c r="A502" s="444" t="s">
        <v>2652</v>
      </c>
      <c r="B502" s="444" t="s">
        <v>1294</v>
      </c>
      <c r="C502" s="444" t="s">
        <v>1239</v>
      </c>
      <c r="D502" s="445">
        <v>2006</v>
      </c>
      <c r="E502" s="444" t="s">
        <v>1205</v>
      </c>
      <c r="F502" s="444" t="s">
        <v>298</v>
      </c>
      <c r="G502" s="444" t="s">
        <v>298</v>
      </c>
      <c r="H502" s="444" t="s">
        <v>41</v>
      </c>
      <c r="I502" s="444" t="s">
        <v>424</v>
      </c>
      <c r="J502" s="444" t="s">
        <v>434</v>
      </c>
      <c r="K502" s="444" t="s">
        <v>291</v>
      </c>
      <c r="L502" s="444" t="s">
        <v>32</v>
      </c>
      <c r="M502" s="446">
        <v>1014090</v>
      </c>
    </row>
    <row r="503" spans="1:13">
      <c r="A503" s="444" t="s">
        <v>2640</v>
      </c>
      <c r="B503" s="444" t="s">
        <v>1294</v>
      </c>
      <c r="C503" s="444" t="s">
        <v>1239</v>
      </c>
      <c r="D503" s="445">
        <v>2006</v>
      </c>
      <c r="E503" s="444" t="s">
        <v>1205</v>
      </c>
      <c r="F503" s="444" t="s">
        <v>298</v>
      </c>
      <c r="G503" s="444" t="s">
        <v>298</v>
      </c>
      <c r="H503" s="444" t="s">
        <v>41</v>
      </c>
      <c r="I503" s="444" t="s">
        <v>423</v>
      </c>
      <c r="J503" s="444" t="s">
        <v>433</v>
      </c>
      <c r="K503" s="444" t="s">
        <v>291</v>
      </c>
      <c r="L503" s="444" t="s">
        <v>32</v>
      </c>
      <c r="M503" s="446">
        <v>1037190</v>
      </c>
    </row>
    <row r="504" spans="1:13">
      <c r="A504" s="444" t="s">
        <v>2628</v>
      </c>
      <c r="B504" s="444" t="s">
        <v>1294</v>
      </c>
      <c r="C504" s="444" t="s">
        <v>1239</v>
      </c>
      <c r="D504" s="445">
        <v>2006</v>
      </c>
      <c r="E504" s="444" t="s">
        <v>1205</v>
      </c>
      <c r="F504" s="444" t="s">
        <v>298</v>
      </c>
      <c r="G504" s="444" t="s">
        <v>298</v>
      </c>
      <c r="H504" s="444" t="s">
        <v>41</v>
      </c>
      <c r="I504" s="444" t="s">
        <v>422</v>
      </c>
      <c r="J504" s="444" t="s">
        <v>432</v>
      </c>
      <c r="K504" s="444" t="s">
        <v>291</v>
      </c>
      <c r="L504" s="444" t="s">
        <v>32</v>
      </c>
      <c r="M504" s="446">
        <v>1067220</v>
      </c>
    </row>
    <row r="505" spans="1:13">
      <c r="A505" s="444" t="s">
        <v>2662</v>
      </c>
      <c r="B505" s="444" t="s">
        <v>1292</v>
      </c>
      <c r="C505" s="444" t="s">
        <v>1239</v>
      </c>
      <c r="D505" s="445">
        <v>2006</v>
      </c>
      <c r="E505" s="444" t="s">
        <v>1205</v>
      </c>
      <c r="F505" s="444" t="s">
        <v>298</v>
      </c>
      <c r="G505" s="444" t="s">
        <v>298</v>
      </c>
      <c r="H505" s="444" t="s">
        <v>41</v>
      </c>
      <c r="I505" s="431" t="s">
        <v>425</v>
      </c>
      <c r="J505" s="444" t="s">
        <v>435</v>
      </c>
      <c r="K505" s="444" t="s">
        <v>1171</v>
      </c>
      <c r="L505" s="444" t="s">
        <v>32</v>
      </c>
      <c r="M505" s="446">
        <v>1097250</v>
      </c>
    </row>
    <row r="506" spans="1:13">
      <c r="A506" s="444" t="s">
        <v>2650</v>
      </c>
      <c r="B506" s="444" t="s">
        <v>1292</v>
      </c>
      <c r="C506" s="444" t="s">
        <v>1239</v>
      </c>
      <c r="D506" s="445">
        <v>2006</v>
      </c>
      <c r="E506" s="444" t="s">
        <v>1205</v>
      </c>
      <c r="F506" s="444" t="s">
        <v>298</v>
      </c>
      <c r="G506" s="444" t="s">
        <v>298</v>
      </c>
      <c r="H506" s="444" t="s">
        <v>41</v>
      </c>
      <c r="I506" s="444" t="s">
        <v>424</v>
      </c>
      <c r="J506" s="444" t="s">
        <v>434</v>
      </c>
      <c r="K506" s="444" t="s">
        <v>1171</v>
      </c>
      <c r="L506" s="444" t="s">
        <v>32</v>
      </c>
      <c r="M506" s="446">
        <v>1108800</v>
      </c>
    </row>
    <row r="507" spans="1:13">
      <c r="A507" s="444" t="s">
        <v>2638</v>
      </c>
      <c r="B507" s="444" t="s">
        <v>1292</v>
      </c>
      <c r="C507" s="444" t="s">
        <v>1239</v>
      </c>
      <c r="D507" s="445">
        <v>2006</v>
      </c>
      <c r="E507" s="444" t="s">
        <v>1205</v>
      </c>
      <c r="F507" s="444" t="s">
        <v>298</v>
      </c>
      <c r="G507" s="444" t="s">
        <v>298</v>
      </c>
      <c r="H507" s="444" t="s">
        <v>41</v>
      </c>
      <c r="I507" s="444" t="s">
        <v>423</v>
      </c>
      <c r="J507" s="444" t="s">
        <v>433</v>
      </c>
      <c r="K507" s="444" t="s">
        <v>1171</v>
      </c>
      <c r="L507" s="444" t="s">
        <v>32</v>
      </c>
      <c r="M507" s="446">
        <v>1131900</v>
      </c>
    </row>
    <row r="508" spans="1:13">
      <c r="A508" s="444" t="s">
        <v>2626</v>
      </c>
      <c r="B508" s="444" t="s">
        <v>1292</v>
      </c>
      <c r="C508" s="444" t="s">
        <v>1239</v>
      </c>
      <c r="D508" s="445">
        <v>2006</v>
      </c>
      <c r="E508" s="444" t="s">
        <v>1205</v>
      </c>
      <c r="F508" s="444" t="s">
        <v>298</v>
      </c>
      <c r="G508" s="444" t="s">
        <v>298</v>
      </c>
      <c r="H508" s="444" t="s">
        <v>41</v>
      </c>
      <c r="I508" s="444" t="s">
        <v>422</v>
      </c>
      <c r="J508" s="444" t="s">
        <v>432</v>
      </c>
      <c r="K508" s="444" t="s">
        <v>1171</v>
      </c>
      <c r="L508" s="444" t="s">
        <v>32</v>
      </c>
      <c r="M508" s="446">
        <v>1164240</v>
      </c>
    </row>
    <row r="509" spans="1:13">
      <c r="A509" s="444" t="s">
        <v>2616</v>
      </c>
      <c r="B509" s="444" t="s">
        <v>1294</v>
      </c>
      <c r="C509" s="444" t="s">
        <v>1239</v>
      </c>
      <c r="D509" s="445">
        <v>2006</v>
      </c>
      <c r="E509" s="444" t="s">
        <v>1205</v>
      </c>
      <c r="F509" s="444" t="s">
        <v>298</v>
      </c>
      <c r="G509" s="444" t="s">
        <v>298</v>
      </c>
      <c r="H509" s="444" t="s">
        <v>41</v>
      </c>
      <c r="I509" s="444" t="s">
        <v>421</v>
      </c>
      <c r="J509" s="444" t="s">
        <v>431</v>
      </c>
      <c r="K509" s="444" t="s">
        <v>291</v>
      </c>
      <c r="L509" s="444" t="s">
        <v>32</v>
      </c>
      <c r="M509" s="446">
        <v>1279740</v>
      </c>
    </row>
    <row r="510" spans="1:13">
      <c r="A510" s="444" t="s">
        <v>2614</v>
      </c>
      <c r="B510" s="444" t="s">
        <v>1292</v>
      </c>
      <c r="C510" s="444" t="s">
        <v>1239</v>
      </c>
      <c r="D510" s="445">
        <v>2006</v>
      </c>
      <c r="E510" s="444" t="s">
        <v>1205</v>
      </c>
      <c r="F510" s="444" t="s">
        <v>298</v>
      </c>
      <c r="G510" s="444" t="s">
        <v>298</v>
      </c>
      <c r="H510" s="444" t="s">
        <v>41</v>
      </c>
      <c r="I510" s="444" t="s">
        <v>421</v>
      </c>
      <c r="J510" s="444" t="s">
        <v>431</v>
      </c>
      <c r="K510" s="444" t="s">
        <v>1171</v>
      </c>
      <c r="L510" s="444" t="s">
        <v>32</v>
      </c>
      <c r="M510" s="446">
        <v>1397550</v>
      </c>
    </row>
    <row r="511" spans="1:13">
      <c r="A511" s="444" t="s">
        <v>2663</v>
      </c>
      <c r="B511" s="444" t="s">
        <v>1293</v>
      </c>
      <c r="C511" s="444" t="s">
        <v>1239</v>
      </c>
      <c r="D511" s="445">
        <v>2006</v>
      </c>
      <c r="E511" s="444" t="s">
        <v>1205</v>
      </c>
      <c r="F511" s="444" t="s">
        <v>298</v>
      </c>
      <c r="G511" s="444" t="s">
        <v>298</v>
      </c>
      <c r="H511" s="444" t="s">
        <v>41</v>
      </c>
      <c r="I511" s="431" t="s">
        <v>425</v>
      </c>
      <c r="J511" s="444" t="s">
        <v>435</v>
      </c>
      <c r="K511" s="444" t="s">
        <v>290</v>
      </c>
      <c r="L511" s="444" t="s">
        <v>32</v>
      </c>
      <c r="M511" s="446">
        <v>1441440</v>
      </c>
    </row>
    <row r="512" spans="1:13">
      <c r="A512" s="444" t="s">
        <v>2651</v>
      </c>
      <c r="B512" s="444" t="s">
        <v>1293</v>
      </c>
      <c r="C512" s="444" t="s">
        <v>1239</v>
      </c>
      <c r="D512" s="445">
        <v>2006</v>
      </c>
      <c r="E512" s="444" t="s">
        <v>1205</v>
      </c>
      <c r="F512" s="444" t="s">
        <v>298</v>
      </c>
      <c r="G512" s="444" t="s">
        <v>298</v>
      </c>
      <c r="H512" s="444" t="s">
        <v>41</v>
      </c>
      <c r="I512" s="444" t="s">
        <v>424</v>
      </c>
      <c r="J512" s="444" t="s">
        <v>434</v>
      </c>
      <c r="K512" s="444" t="s">
        <v>290</v>
      </c>
      <c r="L512" s="444" t="s">
        <v>32</v>
      </c>
      <c r="M512" s="446">
        <v>1450680</v>
      </c>
    </row>
    <row r="513" spans="1:13">
      <c r="A513" s="444" t="s">
        <v>2639</v>
      </c>
      <c r="B513" s="444" t="s">
        <v>1293</v>
      </c>
      <c r="C513" s="444" t="s">
        <v>1239</v>
      </c>
      <c r="D513" s="445">
        <v>2006</v>
      </c>
      <c r="E513" s="444" t="s">
        <v>1205</v>
      </c>
      <c r="F513" s="444" t="s">
        <v>298</v>
      </c>
      <c r="G513" s="444" t="s">
        <v>298</v>
      </c>
      <c r="H513" s="444" t="s">
        <v>41</v>
      </c>
      <c r="I513" s="444" t="s">
        <v>423</v>
      </c>
      <c r="J513" s="444" t="s">
        <v>433</v>
      </c>
      <c r="K513" s="444" t="s">
        <v>290</v>
      </c>
      <c r="L513" s="444" t="s">
        <v>32</v>
      </c>
      <c r="M513" s="446">
        <v>1480710</v>
      </c>
    </row>
    <row r="514" spans="1:13">
      <c r="A514" s="444" t="s">
        <v>2627</v>
      </c>
      <c r="B514" s="444" t="s">
        <v>1293</v>
      </c>
      <c r="C514" s="444" t="s">
        <v>1239</v>
      </c>
      <c r="D514" s="445">
        <v>2006</v>
      </c>
      <c r="E514" s="444" t="s">
        <v>1205</v>
      </c>
      <c r="F514" s="444" t="s">
        <v>298</v>
      </c>
      <c r="G514" s="444" t="s">
        <v>298</v>
      </c>
      <c r="H514" s="444" t="s">
        <v>41</v>
      </c>
      <c r="I514" s="444" t="s">
        <v>422</v>
      </c>
      <c r="J514" s="444" t="s">
        <v>432</v>
      </c>
      <c r="K514" s="444" t="s">
        <v>290</v>
      </c>
      <c r="L514" s="444" t="s">
        <v>32</v>
      </c>
      <c r="M514" s="446">
        <v>1526910</v>
      </c>
    </row>
    <row r="515" spans="1:13">
      <c r="A515" s="444" t="s">
        <v>2661</v>
      </c>
      <c r="B515" s="444" t="s">
        <v>1291</v>
      </c>
      <c r="C515" s="444" t="s">
        <v>1239</v>
      </c>
      <c r="D515" s="445">
        <v>2006</v>
      </c>
      <c r="E515" s="444" t="s">
        <v>1205</v>
      </c>
      <c r="F515" s="444" t="s">
        <v>298</v>
      </c>
      <c r="G515" s="444" t="s">
        <v>298</v>
      </c>
      <c r="H515" s="444" t="s">
        <v>41</v>
      </c>
      <c r="I515" s="431" t="s">
        <v>425</v>
      </c>
      <c r="J515" s="444" t="s">
        <v>435</v>
      </c>
      <c r="K515" s="444" t="s">
        <v>1170</v>
      </c>
      <c r="L515" s="444" t="s">
        <v>32</v>
      </c>
      <c r="M515" s="446">
        <v>1570800</v>
      </c>
    </row>
    <row r="516" spans="1:13">
      <c r="A516" s="444" t="s">
        <v>2649</v>
      </c>
      <c r="B516" s="444" t="s">
        <v>1291</v>
      </c>
      <c r="C516" s="444" t="s">
        <v>1239</v>
      </c>
      <c r="D516" s="445">
        <v>2006</v>
      </c>
      <c r="E516" s="444" t="s">
        <v>1205</v>
      </c>
      <c r="F516" s="444" t="s">
        <v>298</v>
      </c>
      <c r="G516" s="444" t="s">
        <v>298</v>
      </c>
      <c r="H516" s="444" t="s">
        <v>41</v>
      </c>
      <c r="I516" s="444" t="s">
        <v>424</v>
      </c>
      <c r="J516" s="444" t="s">
        <v>434</v>
      </c>
      <c r="K516" s="444" t="s">
        <v>1170</v>
      </c>
      <c r="L516" s="444" t="s">
        <v>32</v>
      </c>
      <c r="M516" s="446">
        <v>1582350</v>
      </c>
    </row>
    <row r="517" spans="1:13">
      <c r="A517" s="444" t="s">
        <v>2637</v>
      </c>
      <c r="B517" s="444" t="s">
        <v>1291</v>
      </c>
      <c r="C517" s="444" t="s">
        <v>1239</v>
      </c>
      <c r="D517" s="445">
        <v>2006</v>
      </c>
      <c r="E517" s="444" t="s">
        <v>1205</v>
      </c>
      <c r="F517" s="444" t="s">
        <v>298</v>
      </c>
      <c r="G517" s="444" t="s">
        <v>298</v>
      </c>
      <c r="H517" s="444" t="s">
        <v>41</v>
      </c>
      <c r="I517" s="444" t="s">
        <v>423</v>
      </c>
      <c r="J517" s="444" t="s">
        <v>433</v>
      </c>
      <c r="K517" s="444" t="s">
        <v>1170</v>
      </c>
      <c r="L517" s="444" t="s">
        <v>32</v>
      </c>
      <c r="M517" s="446">
        <v>1617000</v>
      </c>
    </row>
    <row r="518" spans="1:13">
      <c r="A518" s="444" t="s">
        <v>2625</v>
      </c>
      <c r="B518" s="444" t="s">
        <v>1291</v>
      </c>
      <c r="C518" s="444" t="s">
        <v>1239</v>
      </c>
      <c r="D518" s="445">
        <v>2006</v>
      </c>
      <c r="E518" s="444" t="s">
        <v>1205</v>
      </c>
      <c r="F518" s="444" t="s">
        <v>298</v>
      </c>
      <c r="G518" s="444" t="s">
        <v>298</v>
      </c>
      <c r="H518" s="444" t="s">
        <v>41</v>
      </c>
      <c r="I518" s="444" t="s">
        <v>422</v>
      </c>
      <c r="J518" s="444" t="s">
        <v>432</v>
      </c>
      <c r="K518" s="444" t="s">
        <v>1170</v>
      </c>
      <c r="L518" s="444" t="s">
        <v>32</v>
      </c>
      <c r="M518" s="446">
        <v>1665510</v>
      </c>
    </row>
    <row r="519" spans="1:13">
      <c r="A519" s="486" t="s">
        <v>2604</v>
      </c>
      <c r="B519" s="486" t="s">
        <v>1294</v>
      </c>
      <c r="C519" s="486" t="s">
        <v>1239</v>
      </c>
      <c r="D519" s="493">
        <v>2006</v>
      </c>
      <c r="E519" s="486" t="s">
        <v>1205</v>
      </c>
      <c r="F519" s="486" t="s">
        <v>298</v>
      </c>
      <c r="G519" s="486" t="s">
        <v>298</v>
      </c>
      <c r="H519" s="486" t="s">
        <v>41</v>
      </c>
      <c r="I519" s="486" t="s">
        <v>223</v>
      </c>
      <c r="J519" s="486" t="s">
        <v>181</v>
      </c>
      <c r="K519" s="486" t="s">
        <v>291</v>
      </c>
      <c r="L519" s="486" t="s">
        <v>32</v>
      </c>
      <c r="M519" s="499">
        <v>1695540</v>
      </c>
    </row>
    <row r="520" spans="1:13">
      <c r="A520" s="486" t="s">
        <v>2615</v>
      </c>
      <c r="B520" s="486" t="s">
        <v>1293</v>
      </c>
      <c r="C520" s="486" t="s">
        <v>1239</v>
      </c>
      <c r="D520" s="493">
        <v>2006</v>
      </c>
      <c r="E520" s="486" t="s">
        <v>1205</v>
      </c>
      <c r="F520" s="486" t="s">
        <v>298</v>
      </c>
      <c r="G520" s="486" t="s">
        <v>298</v>
      </c>
      <c r="H520" s="486" t="s">
        <v>41</v>
      </c>
      <c r="I520" s="486" t="s">
        <v>421</v>
      </c>
      <c r="J520" s="486" t="s">
        <v>431</v>
      </c>
      <c r="K520" s="486" t="s">
        <v>290</v>
      </c>
      <c r="L520" s="486" t="s">
        <v>32</v>
      </c>
      <c r="M520" s="499">
        <v>1827210</v>
      </c>
    </row>
    <row r="521" spans="1:13">
      <c r="A521" s="486" t="s">
        <v>2602</v>
      </c>
      <c r="B521" s="486" t="s">
        <v>1292</v>
      </c>
      <c r="C521" s="486" t="s">
        <v>1239</v>
      </c>
      <c r="D521" s="493">
        <v>2006</v>
      </c>
      <c r="E521" s="486" t="s">
        <v>1205</v>
      </c>
      <c r="F521" s="486" t="s">
        <v>298</v>
      </c>
      <c r="G521" s="486" t="s">
        <v>298</v>
      </c>
      <c r="H521" s="486" t="s">
        <v>41</v>
      </c>
      <c r="I521" s="486" t="s">
        <v>223</v>
      </c>
      <c r="J521" s="486" t="s">
        <v>181</v>
      </c>
      <c r="K521" s="486" t="s">
        <v>1171</v>
      </c>
      <c r="L521" s="486" t="s">
        <v>32</v>
      </c>
      <c r="M521" s="499">
        <v>1848000</v>
      </c>
    </row>
    <row r="522" spans="1:13">
      <c r="A522" s="486" t="s">
        <v>2660</v>
      </c>
      <c r="B522" s="486" t="s">
        <v>1290</v>
      </c>
      <c r="C522" s="486" t="s">
        <v>1239</v>
      </c>
      <c r="D522" s="493">
        <v>2006</v>
      </c>
      <c r="E522" s="486" t="s">
        <v>1205</v>
      </c>
      <c r="F522" s="486" t="s">
        <v>298</v>
      </c>
      <c r="G522" s="486" t="s">
        <v>298</v>
      </c>
      <c r="H522" s="486" t="s">
        <v>41</v>
      </c>
      <c r="I522" s="795" t="s">
        <v>425</v>
      </c>
      <c r="J522" s="486" t="s">
        <v>435</v>
      </c>
      <c r="K522" s="486" t="s">
        <v>291</v>
      </c>
      <c r="L522" s="486" t="s">
        <v>34</v>
      </c>
      <c r="M522" s="499">
        <v>1914990</v>
      </c>
    </row>
    <row r="523" spans="1:13">
      <c r="A523" s="486" t="s">
        <v>2648</v>
      </c>
      <c r="B523" s="486" t="s">
        <v>1290</v>
      </c>
      <c r="C523" s="486" t="s">
        <v>1239</v>
      </c>
      <c r="D523" s="493">
        <v>2006</v>
      </c>
      <c r="E523" s="486" t="s">
        <v>1205</v>
      </c>
      <c r="F523" s="486" t="s">
        <v>298</v>
      </c>
      <c r="G523" s="486" t="s">
        <v>298</v>
      </c>
      <c r="H523" s="486" t="s">
        <v>41</v>
      </c>
      <c r="I523" s="486" t="s">
        <v>424</v>
      </c>
      <c r="J523" s="486" t="s">
        <v>434</v>
      </c>
      <c r="K523" s="486" t="s">
        <v>291</v>
      </c>
      <c r="L523" s="486" t="s">
        <v>34</v>
      </c>
      <c r="M523" s="499">
        <v>1928850</v>
      </c>
    </row>
    <row r="524" spans="1:13">
      <c r="A524" s="486" t="s">
        <v>2636</v>
      </c>
      <c r="B524" s="486" t="s">
        <v>1290</v>
      </c>
      <c r="C524" s="486" t="s">
        <v>1239</v>
      </c>
      <c r="D524" s="493">
        <v>2006</v>
      </c>
      <c r="E524" s="486" t="s">
        <v>1205</v>
      </c>
      <c r="F524" s="486" t="s">
        <v>298</v>
      </c>
      <c r="G524" s="486" t="s">
        <v>298</v>
      </c>
      <c r="H524" s="486" t="s">
        <v>41</v>
      </c>
      <c r="I524" s="486" t="s">
        <v>423</v>
      </c>
      <c r="J524" s="486" t="s">
        <v>433</v>
      </c>
      <c r="K524" s="486" t="s">
        <v>291</v>
      </c>
      <c r="L524" s="486" t="s">
        <v>34</v>
      </c>
      <c r="M524" s="499">
        <v>1975050</v>
      </c>
    </row>
    <row r="525" spans="1:13">
      <c r="A525" s="486" t="s">
        <v>2613</v>
      </c>
      <c r="B525" s="486" t="s">
        <v>1291</v>
      </c>
      <c r="C525" s="486" t="s">
        <v>1239</v>
      </c>
      <c r="D525" s="493">
        <v>2006</v>
      </c>
      <c r="E525" s="486" t="s">
        <v>1205</v>
      </c>
      <c r="F525" s="486" t="s">
        <v>298</v>
      </c>
      <c r="G525" s="486" t="s">
        <v>298</v>
      </c>
      <c r="H525" s="486" t="s">
        <v>41</v>
      </c>
      <c r="I525" s="486" t="s">
        <v>421</v>
      </c>
      <c r="J525" s="486" t="s">
        <v>431</v>
      </c>
      <c r="K525" s="486" t="s">
        <v>1170</v>
      </c>
      <c r="L525" s="486" t="s">
        <v>32</v>
      </c>
      <c r="M525" s="499">
        <v>1995840</v>
      </c>
    </row>
    <row r="526" spans="1:13">
      <c r="A526" s="486" t="s">
        <v>2624</v>
      </c>
      <c r="B526" s="486" t="s">
        <v>1290</v>
      </c>
      <c r="C526" s="486" t="s">
        <v>1239</v>
      </c>
      <c r="D526" s="493">
        <v>2006</v>
      </c>
      <c r="E526" s="486" t="s">
        <v>1205</v>
      </c>
      <c r="F526" s="486" t="s">
        <v>298</v>
      </c>
      <c r="G526" s="486" t="s">
        <v>298</v>
      </c>
      <c r="H526" s="486" t="s">
        <v>41</v>
      </c>
      <c r="I526" s="486" t="s">
        <v>422</v>
      </c>
      <c r="J526" s="486" t="s">
        <v>432</v>
      </c>
      <c r="K526" s="486" t="s">
        <v>291</v>
      </c>
      <c r="L526" s="486" t="s">
        <v>34</v>
      </c>
      <c r="M526" s="499">
        <v>2032800</v>
      </c>
    </row>
    <row r="527" spans="1:13">
      <c r="A527" s="486" t="s">
        <v>2658</v>
      </c>
      <c r="B527" s="486" t="s">
        <v>1288</v>
      </c>
      <c r="C527" s="486" t="s">
        <v>1239</v>
      </c>
      <c r="D527" s="493">
        <v>2006</v>
      </c>
      <c r="E527" s="486" t="s">
        <v>1205</v>
      </c>
      <c r="F527" s="486" t="s">
        <v>298</v>
      </c>
      <c r="G527" s="486" t="s">
        <v>298</v>
      </c>
      <c r="H527" s="486" t="s">
        <v>41</v>
      </c>
      <c r="I527" s="795" t="s">
        <v>425</v>
      </c>
      <c r="J527" s="486" t="s">
        <v>435</v>
      </c>
      <c r="K527" s="486" t="s">
        <v>1171</v>
      </c>
      <c r="L527" s="486" t="s">
        <v>34</v>
      </c>
      <c r="M527" s="499">
        <v>2088240</v>
      </c>
    </row>
    <row r="528" spans="1:13">
      <c r="A528" s="486" t="s">
        <v>2646</v>
      </c>
      <c r="B528" s="486" t="s">
        <v>1288</v>
      </c>
      <c r="C528" s="486" t="s">
        <v>1239</v>
      </c>
      <c r="D528" s="493">
        <v>2006</v>
      </c>
      <c r="E528" s="486" t="s">
        <v>1205</v>
      </c>
      <c r="F528" s="486" t="s">
        <v>298</v>
      </c>
      <c r="G528" s="486" t="s">
        <v>298</v>
      </c>
      <c r="H528" s="486" t="s">
        <v>41</v>
      </c>
      <c r="I528" s="486" t="s">
        <v>424</v>
      </c>
      <c r="J528" s="486" t="s">
        <v>434</v>
      </c>
      <c r="K528" s="486" t="s">
        <v>1171</v>
      </c>
      <c r="L528" s="486" t="s">
        <v>34</v>
      </c>
      <c r="M528" s="499">
        <v>2104410</v>
      </c>
    </row>
    <row r="529" spans="1:13">
      <c r="A529" s="486" t="s">
        <v>2634</v>
      </c>
      <c r="B529" s="486" t="s">
        <v>1288</v>
      </c>
      <c r="C529" s="486" t="s">
        <v>1239</v>
      </c>
      <c r="D529" s="493">
        <v>2006</v>
      </c>
      <c r="E529" s="486" t="s">
        <v>1205</v>
      </c>
      <c r="F529" s="486" t="s">
        <v>298</v>
      </c>
      <c r="G529" s="486" t="s">
        <v>298</v>
      </c>
      <c r="H529" s="486" t="s">
        <v>41</v>
      </c>
      <c r="I529" s="486" t="s">
        <v>423</v>
      </c>
      <c r="J529" s="486" t="s">
        <v>433</v>
      </c>
      <c r="K529" s="486" t="s">
        <v>1171</v>
      </c>
      <c r="L529" s="486" t="s">
        <v>34</v>
      </c>
      <c r="M529" s="499">
        <v>2152920</v>
      </c>
    </row>
    <row r="530" spans="1:13">
      <c r="A530" s="486" t="s">
        <v>2622</v>
      </c>
      <c r="B530" s="486" t="s">
        <v>1288</v>
      </c>
      <c r="C530" s="486" t="s">
        <v>1239</v>
      </c>
      <c r="D530" s="493">
        <v>2006</v>
      </c>
      <c r="E530" s="486" t="s">
        <v>1205</v>
      </c>
      <c r="F530" s="486" t="s">
        <v>298</v>
      </c>
      <c r="G530" s="486" t="s">
        <v>298</v>
      </c>
      <c r="H530" s="486" t="s">
        <v>41</v>
      </c>
      <c r="I530" s="486" t="s">
        <v>422</v>
      </c>
      <c r="J530" s="486" t="s">
        <v>432</v>
      </c>
      <c r="K530" s="486" t="s">
        <v>1171</v>
      </c>
      <c r="L530" s="486" t="s">
        <v>34</v>
      </c>
      <c r="M530" s="499">
        <v>2215290</v>
      </c>
    </row>
    <row r="531" spans="1:13">
      <c r="A531" s="486" t="s">
        <v>2647</v>
      </c>
      <c r="B531" s="486" t="s">
        <v>1289</v>
      </c>
      <c r="C531" s="486" t="s">
        <v>1239</v>
      </c>
      <c r="D531" s="493">
        <v>2006</v>
      </c>
      <c r="E531" s="486" t="s">
        <v>1205</v>
      </c>
      <c r="F531" s="486" t="s">
        <v>298</v>
      </c>
      <c r="G531" s="486" t="s">
        <v>298</v>
      </c>
      <c r="H531" s="486" t="s">
        <v>41</v>
      </c>
      <c r="I531" s="486" t="s">
        <v>424</v>
      </c>
      <c r="J531" s="486" t="s">
        <v>434</v>
      </c>
      <c r="K531" s="486" t="s">
        <v>290</v>
      </c>
      <c r="L531" s="486" t="s">
        <v>34</v>
      </c>
      <c r="M531" s="499">
        <v>2310000</v>
      </c>
    </row>
    <row r="532" spans="1:13">
      <c r="A532" s="486" t="s">
        <v>2659</v>
      </c>
      <c r="B532" s="486" t="s">
        <v>1289</v>
      </c>
      <c r="C532" s="486" t="s">
        <v>1239</v>
      </c>
      <c r="D532" s="493">
        <v>2006</v>
      </c>
      <c r="E532" s="486" t="s">
        <v>1205</v>
      </c>
      <c r="F532" s="486" t="s">
        <v>298</v>
      </c>
      <c r="G532" s="486" t="s">
        <v>298</v>
      </c>
      <c r="H532" s="486" t="s">
        <v>41</v>
      </c>
      <c r="I532" s="795" t="s">
        <v>425</v>
      </c>
      <c r="J532" s="486" t="s">
        <v>435</v>
      </c>
      <c r="K532" s="486" t="s">
        <v>290</v>
      </c>
      <c r="L532" s="486" t="s">
        <v>34</v>
      </c>
      <c r="M532" s="499">
        <v>2310000</v>
      </c>
    </row>
    <row r="533" spans="1:13">
      <c r="A533" s="486" t="s">
        <v>2635</v>
      </c>
      <c r="B533" s="486" t="s">
        <v>1289</v>
      </c>
      <c r="C533" s="486" t="s">
        <v>1239</v>
      </c>
      <c r="D533" s="493">
        <v>2006</v>
      </c>
      <c r="E533" s="486" t="s">
        <v>1205</v>
      </c>
      <c r="F533" s="486" t="s">
        <v>298</v>
      </c>
      <c r="G533" s="486" t="s">
        <v>298</v>
      </c>
      <c r="H533" s="486" t="s">
        <v>41</v>
      </c>
      <c r="I533" s="486" t="s">
        <v>423</v>
      </c>
      <c r="J533" s="486" t="s">
        <v>433</v>
      </c>
      <c r="K533" s="486" t="s">
        <v>290</v>
      </c>
      <c r="L533" s="486" t="s">
        <v>34</v>
      </c>
      <c r="M533" s="499">
        <v>2379300</v>
      </c>
    </row>
    <row r="534" spans="1:13">
      <c r="A534" s="486" t="s">
        <v>2603</v>
      </c>
      <c r="B534" s="486" t="s">
        <v>1293</v>
      </c>
      <c r="C534" s="486" t="s">
        <v>1239</v>
      </c>
      <c r="D534" s="493">
        <v>2006</v>
      </c>
      <c r="E534" s="486" t="s">
        <v>1205</v>
      </c>
      <c r="F534" s="486" t="s">
        <v>298</v>
      </c>
      <c r="G534" s="486" t="s">
        <v>298</v>
      </c>
      <c r="H534" s="486" t="s">
        <v>41</v>
      </c>
      <c r="I534" s="486" t="s">
        <v>223</v>
      </c>
      <c r="J534" s="486" t="s">
        <v>181</v>
      </c>
      <c r="K534" s="486" t="s">
        <v>290</v>
      </c>
      <c r="L534" s="486" t="s">
        <v>32</v>
      </c>
      <c r="M534" s="499">
        <v>2425500</v>
      </c>
    </row>
    <row r="535" spans="1:13">
      <c r="A535" s="486" t="s">
        <v>2612</v>
      </c>
      <c r="B535" s="486" t="s">
        <v>1290</v>
      </c>
      <c r="C535" s="486" t="s">
        <v>1239</v>
      </c>
      <c r="D535" s="493">
        <v>2006</v>
      </c>
      <c r="E535" s="486" t="s">
        <v>1205</v>
      </c>
      <c r="F535" s="486" t="s">
        <v>298</v>
      </c>
      <c r="G535" s="486" t="s">
        <v>298</v>
      </c>
      <c r="H535" s="486" t="s">
        <v>41</v>
      </c>
      <c r="I535" s="486" t="s">
        <v>421</v>
      </c>
      <c r="J535" s="486" t="s">
        <v>431</v>
      </c>
      <c r="K535" s="486" t="s">
        <v>291</v>
      </c>
      <c r="L535" s="486" t="s">
        <v>34</v>
      </c>
      <c r="M535" s="499">
        <v>2425500</v>
      </c>
    </row>
    <row r="536" spans="1:13">
      <c r="A536" s="486" t="s">
        <v>2623</v>
      </c>
      <c r="B536" s="486" t="s">
        <v>1289</v>
      </c>
      <c r="C536" s="486" t="s">
        <v>1239</v>
      </c>
      <c r="D536" s="493">
        <v>2006</v>
      </c>
      <c r="E536" s="486" t="s">
        <v>1205</v>
      </c>
      <c r="F536" s="486" t="s">
        <v>298</v>
      </c>
      <c r="G536" s="486" t="s">
        <v>298</v>
      </c>
      <c r="H536" s="486" t="s">
        <v>41</v>
      </c>
      <c r="I536" s="486" t="s">
        <v>422</v>
      </c>
      <c r="J536" s="486" t="s">
        <v>432</v>
      </c>
      <c r="K536" s="486" t="s">
        <v>290</v>
      </c>
      <c r="L536" s="486" t="s">
        <v>34</v>
      </c>
      <c r="M536" s="499">
        <v>2448600</v>
      </c>
    </row>
    <row r="537" spans="1:13">
      <c r="A537" s="486" t="s">
        <v>2657</v>
      </c>
      <c r="B537" s="486" t="s">
        <v>1287</v>
      </c>
      <c r="C537" s="486" t="s">
        <v>1239</v>
      </c>
      <c r="D537" s="493">
        <v>2006</v>
      </c>
      <c r="E537" s="486" t="s">
        <v>1205</v>
      </c>
      <c r="F537" s="486" t="s">
        <v>298</v>
      </c>
      <c r="G537" s="486" t="s">
        <v>298</v>
      </c>
      <c r="H537" s="486" t="s">
        <v>41</v>
      </c>
      <c r="I537" s="795" t="s">
        <v>425</v>
      </c>
      <c r="J537" s="486" t="s">
        <v>435</v>
      </c>
      <c r="K537" s="486" t="s">
        <v>1170</v>
      </c>
      <c r="L537" s="486" t="s">
        <v>34</v>
      </c>
      <c r="M537" s="499">
        <v>2517900</v>
      </c>
    </row>
    <row r="538" spans="1:13">
      <c r="A538" s="486" t="s">
        <v>2645</v>
      </c>
      <c r="B538" s="486" t="s">
        <v>1287</v>
      </c>
      <c r="C538" s="486" t="s">
        <v>1239</v>
      </c>
      <c r="D538" s="493">
        <v>2006</v>
      </c>
      <c r="E538" s="486" t="s">
        <v>1205</v>
      </c>
      <c r="F538" s="486" t="s">
        <v>298</v>
      </c>
      <c r="G538" s="486" t="s">
        <v>298</v>
      </c>
      <c r="H538" s="486" t="s">
        <v>41</v>
      </c>
      <c r="I538" s="486" t="s">
        <v>424</v>
      </c>
      <c r="J538" s="486" t="s">
        <v>434</v>
      </c>
      <c r="K538" s="486" t="s">
        <v>1170</v>
      </c>
      <c r="L538" s="486" t="s">
        <v>34</v>
      </c>
      <c r="M538" s="499">
        <v>2541000</v>
      </c>
    </row>
    <row r="539" spans="1:13">
      <c r="A539" s="486" t="s">
        <v>2633</v>
      </c>
      <c r="B539" s="486" t="s">
        <v>1287</v>
      </c>
      <c r="C539" s="486" t="s">
        <v>1239</v>
      </c>
      <c r="D539" s="493">
        <v>2006</v>
      </c>
      <c r="E539" s="486" t="s">
        <v>1205</v>
      </c>
      <c r="F539" s="486" t="s">
        <v>298</v>
      </c>
      <c r="G539" s="486" t="s">
        <v>298</v>
      </c>
      <c r="H539" s="486" t="s">
        <v>41</v>
      </c>
      <c r="I539" s="486" t="s">
        <v>423</v>
      </c>
      <c r="J539" s="486" t="s">
        <v>433</v>
      </c>
      <c r="K539" s="486" t="s">
        <v>1170</v>
      </c>
      <c r="L539" s="486" t="s">
        <v>34</v>
      </c>
      <c r="M539" s="499">
        <v>2587200</v>
      </c>
    </row>
    <row r="540" spans="1:13">
      <c r="A540" s="486" t="s">
        <v>2601</v>
      </c>
      <c r="B540" s="486" t="s">
        <v>1291</v>
      </c>
      <c r="C540" s="486" t="s">
        <v>1239</v>
      </c>
      <c r="D540" s="493">
        <v>2006</v>
      </c>
      <c r="E540" s="486" t="s">
        <v>1205</v>
      </c>
      <c r="F540" s="486" t="s">
        <v>298</v>
      </c>
      <c r="G540" s="486" t="s">
        <v>298</v>
      </c>
      <c r="H540" s="486" t="s">
        <v>41</v>
      </c>
      <c r="I540" s="486" t="s">
        <v>223</v>
      </c>
      <c r="J540" s="486" t="s">
        <v>181</v>
      </c>
      <c r="K540" s="486" t="s">
        <v>1170</v>
      </c>
      <c r="L540" s="486" t="s">
        <v>32</v>
      </c>
      <c r="M540" s="499">
        <v>2633400</v>
      </c>
    </row>
    <row r="541" spans="1:13">
      <c r="A541" s="486" t="s">
        <v>2610</v>
      </c>
      <c r="B541" s="486" t="s">
        <v>1288</v>
      </c>
      <c r="C541" s="486" t="s">
        <v>1239</v>
      </c>
      <c r="D541" s="493">
        <v>2006</v>
      </c>
      <c r="E541" s="486" t="s">
        <v>1205</v>
      </c>
      <c r="F541" s="486" t="s">
        <v>298</v>
      </c>
      <c r="G541" s="486" t="s">
        <v>298</v>
      </c>
      <c r="H541" s="486" t="s">
        <v>41</v>
      </c>
      <c r="I541" s="486" t="s">
        <v>421</v>
      </c>
      <c r="J541" s="486" t="s">
        <v>431</v>
      </c>
      <c r="K541" s="486" t="s">
        <v>1171</v>
      </c>
      <c r="L541" s="486" t="s">
        <v>34</v>
      </c>
      <c r="M541" s="499">
        <v>2656500</v>
      </c>
    </row>
    <row r="542" spans="1:13">
      <c r="A542" s="486" t="s">
        <v>2621</v>
      </c>
      <c r="B542" s="486" t="s">
        <v>1287</v>
      </c>
      <c r="C542" s="486" t="s">
        <v>1239</v>
      </c>
      <c r="D542" s="493">
        <v>2006</v>
      </c>
      <c r="E542" s="486" t="s">
        <v>1205</v>
      </c>
      <c r="F542" s="486" t="s">
        <v>298</v>
      </c>
      <c r="G542" s="486" t="s">
        <v>298</v>
      </c>
      <c r="H542" s="486" t="s">
        <v>41</v>
      </c>
      <c r="I542" s="486" t="s">
        <v>422</v>
      </c>
      <c r="J542" s="486" t="s">
        <v>432</v>
      </c>
      <c r="K542" s="486" t="s">
        <v>1170</v>
      </c>
      <c r="L542" s="486" t="s">
        <v>34</v>
      </c>
      <c r="M542" s="499">
        <v>2656500</v>
      </c>
    </row>
    <row r="543" spans="1:13">
      <c r="A543" s="486" t="s">
        <v>2668</v>
      </c>
      <c r="B543" s="486" t="s">
        <v>1298</v>
      </c>
      <c r="C543" s="486" t="s">
        <v>1239</v>
      </c>
      <c r="D543" s="493">
        <v>2006</v>
      </c>
      <c r="E543" s="486" t="s">
        <v>1205</v>
      </c>
      <c r="F543" s="486" t="s">
        <v>298</v>
      </c>
      <c r="G543" s="486" t="s">
        <v>298</v>
      </c>
      <c r="H543" s="486" t="s">
        <v>41</v>
      </c>
      <c r="I543" s="795" t="s">
        <v>425</v>
      </c>
      <c r="J543" s="486" t="s">
        <v>435</v>
      </c>
      <c r="K543" s="486" t="s">
        <v>291</v>
      </c>
      <c r="L543" s="486" t="s">
        <v>218</v>
      </c>
      <c r="M543" s="499">
        <v>2818200</v>
      </c>
    </row>
    <row r="544" spans="1:13">
      <c r="A544" s="486" t="s">
        <v>2656</v>
      </c>
      <c r="B544" s="486" t="s">
        <v>1298</v>
      </c>
      <c r="C544" s="486" t="s">
        <v>1239</v>
      </c>
      <c r="D544" s="493">
        <v>2006</v>
      </c>
      <c r="E544" s="486" t="s">
        <v>1205</v>
      </c>
      <c r="F544" s="486" t="s">
        <v>298</v>
      </c>
      <c r="G544" s="486" t="s">
        <v>298</v>
      </c>
      <c r="H544" s="486" t="s">
        <v>41</v>
      </c>
      <c r="I544" s="486" t="s">
        <v>424</v>
      </c>
      <c r="J544" s="486" t="s">
        <v>434</v>
      </c>
      <c r="K544" s="486" t="s">
        <v>291</v>
      </c>
      <c r="L544" s="486" t="s">
        <v>218</v>
      </c>
      <c r="M544" s="499">
        <v>2841300</v>
      </c>
    </row>
    <row r="545" spans="1:13">
      <c r="A545" s="486" t="s">
        <v>2644</v>
      </c>
      <c r="B545" s="486" t="s">
        <v>1298</v>
      </c>
      <c r="C545" s="486" t="s">
        <v>1239</v>
      </c>
      <c r="D545" s="493">
        <v>2006</v>
      </c>
      <c r="E545" s="486" t="s">
        <v>1205</v>
      </c>
      <c r="F545" s="486" t="s">
        <v>298</v>
      </c>
      <c r="G545" s="486" t="s">
        <v>298</v>
      </c>
      <c r="H545" s="486" t="s">
        <v>41</v>
      </c>
      <c r="I545" s="486" t="s">
        <v>423</v>
      </c>
      <c r="J545" s="486" t="s">
        <v>433</v>
      </c>
      <c r="K545" s="486" t="s">
        <v>291</v>
      </c>
      <c r="L545" s="486" t="s">
        <v>218</v>
      </c>
      <c r="M545" s="499">
        <v>2910600</v>
      </c>
    </row>
    <row r="546" spans="1:13">
      <c r="A546" s="486" t="s">
        <v>2611</v>
      </c>
      <c r="B546" s="486" t="s">
        <v>1289</v>
      </c>
      <c r="C546" s="486" t="s">
        <v>1239</v>
      </c>
      <c r="D546" s="493">
        <v>2006</v>
      </c>
      <c r="E546" s="486" t="s">
        <v>1205</v>
      </c>
      <c r="F546" s="486" t="s">
        <v>298</v>
      </c>
      <c r="G546" s="486" t="s">
        <v>298</v>
      </c>
      <c r="H546" s="486" t="s">
        <v>41</v>
      </c>
      <c r="I546" s="486" t="s">
        <v>421</v>
      </c>
      <c r="J546" s="486" t="s">
        <v>431</v>
      </c>
      <c r="K546" s="486" t="s">
        <v>290</v>
      </c>
      <c r="L546" s="486" t="s">
        <v>34</v>
      </c>
      <c r="M546" s="499">
        <v>2933700</v>
      </c>
    </row>
    <row r="547" spans="1:13">
      <c r="A547" s="486" t="s">
        <v>2632</v>
      </c>
      <c r="B547" s="486" t="s">
        <v>1298</v>
      </c>
      <c r="C547" s="486" t="s">
        <v>1239</v>
      </c>
      <c r="D547" s="493">
        <v>2006</v>
      </c>
      <c r="E547" s="486" t="s">
        <v>1205</v>
      </c>
      <c r="F547" s="486" t="s">
        <v>298</v>
      </c>
      <c r="G547" s="486" t="s">
        <v>298</v>
      </c>
      <c r="H547" s="486" t="s">
        <v>41</v>
      </c>
      <c r="I547" s="486" t="s">
        <v>422</v>
      </c>
      <c r="J547" s="486" t="s">
        <v>432</v>
      </c>
      <c r="K547" s="486" t="s">
        <v>291</v>
      </c>
      <c r="L547" s="486" t="s">
        <v>218</v>
      </c>
      <c r="M547" s="499">
        <v>3003000</v>
      </c>
    </row>
    <row r="548" spans="1:13">
      <c r="A548" s="486" t="s">
        <v>2666</v>
      </c>
      <c r="B548" s="486" t="s">
        <v>1296</v>
      </c>
      <c r="C548" s="486" t="s">
        <v>1239</v>
      </c>
      <c r="D548" s="493">
        <v>2006</v>
      </c>
      <c r="E548" s="486" t="s">
        <v>1205</v>
      </c>
      <c r="F548" s="486" t="s">
        <v>298</v>
      </c>
      <c r="G548" s="486" t="s">
        <v>298</v>
      </c>
      <c r="H548" s="486" t="s">
        <v>41</v>
      </c>
      <c r="I548" s="795" t="s">
        <v>425</v>
      </c>
      <c r="J548" s="486" t="s">
        <v>435</v>
      </c>
      <c r="K548" s="486" t="s">
        <v>1171</v>
      </c>
      <c r="L548" s="486" t="s">
        <v>218</v>
      </c>
      <c r="M548" s="499">
        <v>3072300</v>
      </c>
    </row>
    <row r="549" spans="1:13">
      <c r="A549" s="486" t="s">
        <v>2654</v>
      </c>
      <c r="B549" s="486" t="s">
        <v>1296</v>
      </c>
      <c r="C549" s="486" t="s">
        <v>1239</v>
      </c>
      <c r="D549" s="493">
        <v>2006</v>
      </c>
      <c r="E549" s="486" t="s">
        <v>1205</v>
      </c>
      <c r="F549" s="486" t="s">
        <v>298</v>
      </c>
      <c r="G549" s="486" t="s">
        <v>298</v>
      </c>
      <c r="H549" s="486" t="s">
        <v>41</v>
      </c>
      <c r="I549" s="486" t="s">
        <v>424</v>
      </c>
      <c r="J549" s="486" t="s">
        <v>434</v>
      </c>
      <c r="K549" s="486" t="s">
        <v>1171</v>
      </c>
      <c r="L549" s="486" t="s">
        <v>218</v>
      </c>
      <c r="M549" s="499">
        <v>3095400</v>
      </c>
    </row>
    <row r="550" spans="1:13">
      <c r="A550" s="486" t="s">
        <v>2642</v>
      </c>
      <c r="B550" s="486" t="s">
        <v>1296</v>
      </c>
      <c r="C550" s="486" t="s">
        <v>1239</v>
      </c>
      <c r="D550" s="493">
        <v>2006</v>
      </c>
      <c r="E550" s="486" t="s">
        <v>1205</v>
      </c>
      <c r="F550" s="486" t="s">
        <v>298</v>
      </c>
      <c r="G550" s="486" t="s">
        <v>298</v>
      </c>
      <c r="H550" s="486" t="s">
        <v>41</v>
      </c>
      <c r="I550" s="486" t="s">
        <v>423</v>
      </c>
      <c r="J550" s="486" t="s">
        <v>433</v>
      </c>
      <c r="K550" s="486" t="s">
        <v>1171</v>
      </c>
      <c r="L550" s="486" t="s">
        <v>218</v>
      </c>
      <c r="M550" s="499">
        <v>3164700</v>
      </c>
    </row>
    <row r="551" spans="1:13">
      <c r="A551" s="486" t="s">
        <v>2609</v>
      </c>
      <c r="B551" s="486" t="s">
        <v>1287</v>
      </c>
      <c r="C551" s="486" t="s">
        <v>1239</v>
      </c>
      <c r="D551" s="493">
        <v>2006</v>
      </c>
      <c r="E551" s="486" t="s">
        <v>1205</v>
      </c>
      <c r="F551" s="486" t="s">
        <v>298</v>
      </c>
      <c r="G551" s="486" t="s">
        <v>298</v>
      </c>
      <c r="H551" s="486" t="s">
        <v>41</v>
      </c>
      <c r="I551" s="486" t="s">
        <v>421</v>
      </c>
      <c r="J551" s="486" t="s">
        <v>431</v>
      </c>
      <c r="K551" s="486" t="s">
        <v>1170</v>
      </c>
      <c r="L551" s="486" t="s">
        <v>34</v>
      </c>
      <c r="M551" s="499">
        <v>3187800</v>
      </c>
    </row>
    <row r="552" spans="1:13">
      <c r="A552" s="486" t="s">
        <v>2600</v>
      </c>
      <c r="B552" s="486" t="s">
        <v>1290</v>
      </c>
      <c r="C552" s="486" t="s">
        <v>1239</v>
      </c>
      <c r="D552" s="493">
        <v>2006</v>
      </c>
      <c r="E552" s="486" t="s">
        <v>1205</v>
      </c>
      <c r="F552" s="486" t="s">
        <v>298</v>
      </c>
      <c r="G552" s="486" t="s">
        <v>298</v>
      </c>
      <c r="H552" s="486" t="s">
        <v>41</v>
      </c>
      <c r="I552" s="486" t="s">
        <v>223</v>
      </c>
      <c r="J552" s="486" t="s">
        <v>181</v>
      </c>
      <c r="K552" s="486" t="s">
        <v>291</v>
      </c>
      <c r="L552" s="486" t="s">
        <v>34</v>
      </c>
      <c r="M552" s="499">
        <v>3210900</v>
      </c>
    </row>
    <row r="553" spans="1:13">
      <c r="A553" s="486" t="s">
        <v>2630</v>
      </c>
      <c r="B553" s="486" t="s">
        <v>1296</v>
      </c>
      <c r="C553" s="486" t="s">
        <v>1239</v>
      </c>
      <c r="D553" s="493">
        <v>2006</v>
      </c>
      <c r="E553" s="486" t="s">
        <v>1205</v>
      </c>
      <c r="F553" s="486" t="s">
        <v>298</v>
      </c>
      <c r="G553" s="486" t="s">
        <v>298</v>
      </c>
      <c r="H553" s="486" t="s">
        <v>41</v>
      </c>
      <c r="I553" s="486" t="s">
        <v>422</v>
      </c>
      <c r="J553" s="486" t="s">
        <v>432</v>
      </c>
      <c r="K553" s="486" t="s">
        <v>1171</v>
      </c>
      <c r="L553" s="486" t="s">
        <v>218</v>
      </c>
      <c r="M553" s="499">
        <v>3257100</v>
      </c>
    </row>
    <row r="554" spans="1:13">
      <c r="A554" s="486" t="s">
        <v>2667</v>
      </c>
      <c r="B554" s="486" t="s">
        <v>1297</v>
      </c>
      <c r="C554" s="486" t="s">
        <v>1239</v>
      </c>
      <c r="D554" s="493">
        <v>2006</v>
      </c>
      <c r="E554" s="486" t="s">
        <v>1205</v>
      </c>
      <c r="F554" s="486" t="s">
        <v>298</v>
      </c>
      <c r="G554" s="486" t="s">
        <v>298</v>
      </c>
      <c r="H554" s="486" t="s">
        <v>41</v>
      </c>
      <c r="I554" s="795" t="s">
        <v>425</v>
      </c>
      <c r="J554" s="486" t="s">
        <v>435</v>
      </c>
      <c r="K554" s="486" t="s">
        <v>290</v>
      </c>
      <c r="L554" s="486" t="s">
        <v>218</v>
      </c>
      <c r="M554" s="499">
        <v>3303300</v>
      </c>
    </row>
    <row r="555" spans="1:13">
      <c r="A555" s="489" t="s">
        <v>2655</v>
      </c>
      <c r="B555" s="489" t="s">
        <v>1297</v>
      </c>
      <c r="C555" s="489" t="s">
        <v>1239</v>
      </c>
      <c r="D555" s="497">
        <v>2006</v>
      </c>
      <c r="E555" s="444" t="s">
        <v>1205</v>
      </c>
      <c r="F555" s="489" t="s">
        <v>298</v>
      </c>
      <c r="G555" s="489" t="s">
        <v>298</v>
      </c>
      <c r="H555" s="489" t="s">
        <v>41</v>
      </c>
      <c r="I555" s="489" t="s">
        <v>424</v>
      </c>
      <c r="J555" s="489" t="s">
        <v>434</v>
      </c>
      <c r="K555" s="489" t="s">
        <v>290</v>
      </c>
      <c r="L555" s="489" t="s">
        <v>218</v>
      </c>
      <c r="M555" s="502">
        <v>3326400</v>
      </c>
    </row>
    <row r="556" spans="1:13">
      <c r="A556" s="444" t="s">
        <v>2643</v>
      </c>
      <c r="B556" s="444" t="s">
        <v>1297</v>
      </c>
      <c r="C556" s="444" t="s">
        <v>1239</v>
      </c>
      <c r="D556" s="497">
        <v>2006</v>
      </c>
      <c r="E556" s="444" t="s">
        <v>1205</v>
      </c>
      <c r="F556" s="444" t="s">
        <v>298</v>
      </c>
      <c r="G556" s="444" t="s">
        <v>298</v>
      </c>
      <c r="H556" s="444" t="s">
        <v>41</v>
      </c>
      <c r="I556" s="444" t="s">
        <v>423</v>
      </c>
      <c r="J556" s="444" t="s">
        <v>433</v>
      </c>
      <c r="K556" s="444" t="s">
        <v>290</v>
      </c>
      <c r="L556" s="444" t="s">
        <v>218</v>
      </c>
      <c r="M556" s="446">
        <v>3418800</v>
      </c>
    </row>
    <row r="557" spans="1:13">
      <c r="A557" s="444" t="s">
        <v>2598</v>
      </c>
      <c r="B557" s="444" t="s">
        <v>1288</v>
      </c>
      <c r="C557" s="444" t="s">
        <v>1239</v>
      </c>
      <c r="D557" s="497">
        <v>2006</v>
      </c>
      <c r="E557" s="444" t="s">
        <v>1205</v>
      </c>
      <c r="F557" s="444" t="s">
        <v>298</v>
      </c>
      <c r="G557" s="444" t="s">
        <v>298</v>
      </c>
      <c r="H557" s="444" t="s">
        <v>41</v>
      </c>
      <c r="I557" s="444" t="s">
        <v>223</v>
      </c>
      <c r="J557" s="444" t="s">
        <v>181</v>
      </c>
      <c r="K557" s="444" t="s">
        <v>1171</v>
      </c>
      <c r="L557" s="444" t="s">
        <v>34</v>
      </c>
      <c r="M557" s="446">
        <v>3511200</v>
      </c>
    </row>
    <row r="558" spans="1:13">
      <c r="A558" s="444" t="s">
        <v>2631</v>
      </c>
      <c r="B558" s="444" t="s">
        <v>1297</v>
      </c>
      <c r="C558" s="444" t="s">
        <v>1239</v>
      </c>
      <c r="D558" s="497">
        <v>2006</v>
      </c>
      <c r="E558" s="444" t="s">
        <v>1205</v>
      </c>
      <c r="F558" s="444" t="s">
        <v>298</v>
      </c>
      <c r="G558" s="444" t="s">
        <v>298</v>
      </c>
      <c r="H558" s="444" t="s">
        <v>41</v>
      </c>
      <c r="I558" s="444" t="s">
        <v>422</v>
      </c>
      <c r="J558" s="444" t="s">
        <v>432</v>
      </c>
      <c r="K558" s="444" t="s">
        <v>290</v>
      </c>
      <c r="L558" s="444" t="s">
        <v>218</v>
      </c>
      <c r="M558" s="446">
        <v>3511200</v>
      </c>
    </row>
    <row r="559" spans="1:13">
      <c r="A559" s="444" t="s">
        <v>2620</v>
      </c>
      <c r="B559" s="444" t="s">
        <v>1298</v>
      </c>
      <c r="C559" s="444" t="s">
        <v>1239</v>
      </c>
      <c r="D559" s="497">
        <v>2006</v>
      </c>
      <c r="E559" s="444" t="s">
        <v>1205</v>
      </c>
      <c r="F559" s="444" t="s">
        <v>298</v>
      </c>
      <c r="G559" s="444" t="s">
        <v>298</v>
      </c>
      <c r="H559" s="444" t="s">
        <v>41</v>
      </c>
      <c r="I559" s="444" t="s">
        <v>421</v>
      </c>
      <c r="J559" s="444" t="s">
        <v>431</v>
      </c>
      <c r="K559" s="444" t="s">
        <v>291</v>
      </c>
      <c r="L559" s="444" t="s">
        <v>218</v>
      </c>
      <c r="M559" s="446">
        <v>3580500</v>
      </c>
    </row>
    <row r="560" spans="1:13">
      <c r="A560" s="444" t="s">
        <v>2665</v>
      </c>
      <c r="B560" s="444" t="s">
        <v>1295</v>
      </c>
      <c r="C560" s="444" t="s">
        <v>1239</v>
      </c>
      <c r="D560" s="497">
        <v>2006</v>
      </c>
      <c r="E560" s="444" t="s">
        <v>1205</v>
      </c>
      <c r="F560" s="444" t="s">
        <v>298</v>
      </c>
      <c r="G560" s="444" t="s">
        <v>298</v>
      </c>
      <c r="H560" s="444" t="s">
        <v>41</v>
      </c>
      <c r="I560" s="431" t="s">
        <v>425</v>
      </c>
      <c r="J560" s="444" t="s">
        <v>435</v>
      </c>
      <c r="K560" s="444" t="s">
        <v>1170</v>
      </c>
      <c r="L560" s="444" t="s">
        <v>218</v>
      </c>
      <c r="M560" s="446">
        <v>3603600</v>
      </c>
    </row>
    <row r="561" spans="1:13">
      <c r="A561" s="444" t="s">
        <v>2653</v>
      </c>
      <c r="B561" s="444" t="s">
        <v>1295</v>
      </c>
      <c r="C561" s="444" t="s">
        <v>1239</v>
      </c>
      <c r="D561" s="497">
        <v>2006</v>
      </c>
      <c r="E561" s="444" t="s">
        <v>1205</v>
      </c>
      <c r="F561" s="444" t="s">
        <v>298</v>
      </c>
      <c r="G561" s="444" t="s">
        <v>298</v>
      </c>
      <c r="H561" s="444" t="s">
        <v>41</v>
      </c>
      <c r="I561" s="444" t="s">
        <v>424</v>
      </c>
      <c r="J561" s="444" t="s">
        <v>434</v>
      </c>
      <c r="K561" s="444" t="s">
        <v>1170</v>
      </c>
      <c r="L561" s="444" t="s">
        <v>218</v>
      </c>
      <c r="M561" s="446">
        <v>3649800</v>
      </c>
    </row>
    <row r="562" spans="1:13">
      <c r="A562" s="444" t="s">
        <v>2641</v>
      </c>
      <c r="B562" s="444" t="s">
        <v>1295</v>
      </c>
      <c r="C562" s="444" t="s">
        <v>1239</v>
      </c>
      <c r="D562" s="497">
        <v>2006</v>
      </c>
      <c r="E562" s="444" t="s">
        <v>1205</v>
      </c>
      <c r="F562" s="444" t="s">
        <v>298</v>
      </c>
      <c r="G562" s="444" t="s">
        <v>298</v>
      </c>
      <c r="H562" s="444" t="s">
        <v>41</v>
      </c>
      <c r="I562" s="444" t="s">
        <v>423</v>
      </c>
      <c r="J562" s="444" t="s">
        <v>433</v>
      </c>
      <c r="K562" s="444" t="s">
        <v>1170</v>
      </c>
      <c r="L562" s="444" t="s">
        <v>218</v>
      </c>
      <c r="M562" s="446">
        <v>3719100</v>
      </c>
    </row>
    <row r="563" spans="1:13">
      <c r="A563" s="444" t="s">
        <v>2629</v>
      </c>
      <c r="B563" s="444" t="s">
        <v>1295</v>
      </c>
      <c r="C563" s="444" t="s">
        <v>1239</v>
      </c>
      <c r="D563" s="497">
        <v>2006</v>
      </c>
      <c r="E563" s="444" t="s">
        <v>1205</v>
      </c>
      <c r="F563" s="444" t="s">
        <v>298</v>
      </c>
      <c r="G563" s="444" t="s">
        <v>298</v>
      </c>
      <c r="H563" s="444" t="s">
        <v>41</v>
      </c>
      <c r="I563" s="444" t="s">
        <v>422</v>
      </c>
      <c r="J563" s="444" t="s">
        <v>432</v>
      </c>
      <c r="K563" s="444" t="s">
        <v>1170</v>
      </c>
      <c r="L563" s="444" t="s">
        <v>218</v>
      </c>
      <c r="M563" s="446">
        <v>3834600</v>
      </c>
    </row>
    <row r="564" spans="1:13">
      <c r="A564" s="444" t="s">
        <v>2599</v>
      </c>
      <c r="B564" s="444" t="s">
        <v>1289</v>
      </c>
      <c r="C564" s="444" t="s">
        <v>1239</v>
      </c>
      <c r="D564" s="497">
        <v>2006</v>
      </c>
      <c r="E564" s="444" t="s">
        <v>1205</v>
      </c>
      <c r="F564" s="444" t="s">
        <v>298</v>
      </c>
      <c r="G564" s="444" t="s">
        <v>298</v>
      </c>
      <c r="H564" s="444" t="s">
        <v>41</v>
      </c>
      <c r="I564" s="444" t="s">
        <v>223</v>
      </c>
      <c r="J564" s="444" t="s">
        <v>181</v>
      </c>
      <c r="K564" s="444" t="s">
        <v>290</v>
      </c>
      <c r="L564" s="444" t="s">
        <v>34</v>
      </c>
      <c r="M564" s="446">
        <v>3880800</v>
      </c>
    </row>
    <row r="565" spans="1:13">
      <c r="A565" s="444" t="s">
        <v>2618</v>
      </c>
      <c r="B565" s="444" t="s">
        <v>1296</v>
      </c>
      <c r="C565" s="444" t="s">
        <v>1239</v>
      </c>
      <c r="D565" s="497">
        <v>2006</v>
      </c>
      <c r="E565" s="444" t="s">
        <v>1205</v>
      </c>
      <c r="F565" s="444" t="s">
        <v>298</v>
      </c>
      <c r="G565" s="444" t="s">
        <v>298</v>
      </c>
      <c r="H565" s="444" t="s">
        <v>41</v>
      </c>
      <c r="I565" s="444" t="s">
        <v>421</v>
      </c>
      <c r="J565" s="444" t="s">
        <v>431</v>
      </c>
      <c r="K565" s="444" t="s">
        <v>1171</v>
      </c>
      <c r="L565" s="444" t="s">
        <v>218</v>
      </c>
      <c r="M565" s="446">
        <v>3903900</v>
      </c>
    </row>
    <row r="566" spans="1:13">
      <c r="A566" s="444" t="s">
        <v>2619</v>
      </c>
      <c r="B566" s="444" t="s">
        <v>1297</v>
      </c>
      <c r="C566" s="444" t="s">
        <v>1239</v>
      </c>
      <c r="D566" s="497">
        <v>2006</v>
      </c>
      <c r="E566" s="444" t="s">
        <v>1205</v>
      </c>
      <c r="F566" s="444" t="s">
        <v>298</v>
      </c>
      <c r="G566" s="444" t="s">
        <v>298</v>
      </c>
      <c r="H566" s="444" t="s">
        <v>41</v>
      </c>
      <c r="I566" s="444" t="s">
        <v>421</v>
      </c>
      <c r="J566" s="444" t="s">
        <v>431</v>
      </c>
      <c r="K566" s="444" t="s">
        <v>290</v>
      </c>
      <c r="L566" s="444" t="s">
        <v>218</v>
      </c>
      <c r="M566" s="446">
        <v>4204200</v>
      </c>
    </row>
    <row r="567" spans="1:13">
      <c r="A567" s="444" t="s">
        <v>2597</v>
      </c>
      <c r="B567" s="444" t="s">
        <v>1287</v>
      </c>
      <c r="C567" s="444" t="s">
        <v>1239</v>
      </c>
      <c r="D567" s="497">
        <v>2006</v>
      </c>
      <c r="E567" s="444" t="s">
        <v>1205</v>
      </c>
      <c r="F567" s="444" t="s">
        <v>298</v>
      </c>
      <c r="G567" s="444" t="s">
        <v>298</v>
      </c>
      <c r="H567" s="444" t="s">
        <v>41</v>
      </c>
      <c r="I567" s="444" t="s">
        <v>223</v>
      </c>
      <c r="J567" s="444" t="s">
        <v>181</v>
      </c>
      <c r="K567" s="444" t="s">
        <v>1170</v>
      </c>
      <c r="L567" s="444" t="s">
        <v>34</v>
      </c>
      <c r="M567" s="446">
        <v>4227300</v>
      </c>
    </row>
    <row r="568" spans="1:13">
      <c r="A568" s="444" t="s">
        <v>2617</v>
      </c>
      <c r="B568" s="444" t="s">
        <v>1295</v>
      </c>
      <c r="C568" s="444" t="s">
        <v>1239</v>
      </c>
      <c r="D568" s="497">
        <v>2006</v>
      </c>
      <c r="E568" s="444" t="s">
        <v>1205</v>
      </c>
      <c r="F568" s="444" t="s">
        <v>298</v>
      </c>
      <c r="G568" s="444" t="s">
        <v>298</v>
      </c>
      <c r="H568" s="444" t="s">
        <v>41</v>
      </c>
      <c r="I568" s="444" t="s">
        <v>421</v>
      </c>
      <c r="J568" s="444" t="s">
        <v>431</v>
      </c>
      <c r="K568" s="444" t="s">
        <v>1170</v>
      </c>
      <c r="L568" s="444" t="s">
        <v>218</v>
      </c>
      <c r="M568" s="446">
        <v>4596900</v>
      </c>
    </row>
    <row r="569" spans="1:13">
      <c r="A569" s="444" t="s">
        <v>2608</v>
      </c>
      <c r="B569" s="444" t="s">
        <v>1298</v>
      </c>
      <c r="C569" s="444" t="s">
        <v>1239</v>
      </c>
      <c r="D569" s="497">
        <v>2006</v>
      </c>
      <c r="E569" s="444" t="s">
        <v>1205</v>
      </c>
      <c r="F569" s="444" t="s">
        <v>298</v>
      </c>
      <c r="G569" s="444" t="s">
        <v>298</v>
      </c>
      <c r="H569" s="444" t="s">
        <v>41</v>
      </c>
      <c r="I569" s="444" t="s">
        <v>223</v>
      </c>
      <c r="J569" s="444" t="s">
        <v>181</v>
      </c>
      <c r="K569" s="444" t="s">
        <v>291</v>
      </c>
      <c r="L569" s="444" t="s">
        <v>218</v>
      </c>
      <c r="M569" s="446">
        <v>4735500</v>
      </c>
    </row>
    <row r="570" spans="1:13">
      <c r="A570" s="444" t="s">
        <v>2606</v>
      </c>
      <c r="B570" s="444" t="s">
        <v>1296</v>
      </c>
      <c r="C570" s="444" t="s">
        <v>1239</v>
      </c>
      <c r="D570" s="497">
        <v>2006</v>
      </c>
      <c r="E570" s="444" t="s">
        <v>1205</v>
      </c>
      <c r="F570" s="444" t="s">
        <v>298</v>
      </c>
      <c r="G570" s="444" t="s">
        <v>298</v>
      </c>
      <c r="H570" s="444" t="s">
        <v>41</v>
      </c>
      <c r="I570" s="444" t="s">
        <v>223</v>
      </c>
      <c r="J570" s="444" t="s">
        <v>181</v>
      </c>
      <c r="K570" s="444" t="s">
        <v>1171</v>
      </c>
      <c r="L570" s="444" t="s">
        <v>218</v>
      </c>
      <c r="M570" s="446">
        <v>5174400</v>
      </c>
    </row>
    <row r="571" spans="1:13">
      <c r="A571" s="444" t="s">
        <v>2607</v>
      </c>
      <c r="B571" s="444" t="s">
        <v>1297</v>
      </c>
      <c r="C571" s="444" t="s">
        <v>1239</v>
      </c>
      <c r="D571" s="497">
        <v>2006</v>
      </c>
      <c r="E571" s="444" t="s">
        <v>1205</v>
      </c>
      <c r="F571" s="444" t="s">
        <v>298</v>
      </c>
      <c r="G571" s="444" t="s">
        <v>298</v>
      </c>
      <c r="H571" s="444" t="s">
        <v>41</v>
      </c>
      <c r="I571" s="444" t="s">
        <v>223</v>
      </c>
      <c r="J571" s="444" t="s">
        <v>181</v>
      </c>
      <c r="K571" s="444" t="s">
        <v>290</v>
      </c>
      <c r="L571" s="444" t="s">
        <v>218</v>
      </c>
      <c r="M571" s="446">
        <v>5567100</v>
      </c>
    </row>
    <row r="572" spans="1:13">
      <c r="A572" s="444" t="s">
        <v>2605</v>
      </c>
      <c r="B572" s="444" t="s">
        <v>1295</v>
      </c>
      <c r="C572" s="444" t="s">
        <v>1239</v>
      </c>
      <c r="D572" s="497">
        <v>2006</v>
      </c>
      <c r="E572" s="444" t="s">
        <v>1205</v>
      </c>
      <c r="F572" s="444" t="s">
        <v>298</v>
      </c>
      <c r="G572" s="444" t="s">
        <v>298</v>
      </c>
      <c r="H572" s="444" t="s">
        <v>41</v>
      </c>
      <c r="I572" s="444" t="s">
        <v>223</v>
      </c>
      <c r="J572" s="444" t="s">
        <v>181</v>
      </c>
      <c r="K572" s="444" t="s">
        <v>1170</v>
      </c>
      <c r="L572" s="444" t="s">
        <v>218</v>
      </c>
      <c r="M572" s="446">
        <v>6075300</v>
      </c>
    </row>
    <row r="573" spans="1:13">
      <c r="A573" s="431" t="s">
        <v>2592</v>
      </c>
      <c r="B573" s="431" t="s">
        <v>1282</v>
      </c>
      <c r="C573" s="431" t="s">
        <v>1239</v>
      </c>
      <c r="D573" s="462">
        <v>2007</v>
      </c>
      <c r="E573" s="431" t="s">
        <v>1200</v>
      </c>
      <c r="F573" s="431" t="s">
        <v>298</v>
      </c>
      <c r="G573" s="431" t="s">
        <v>298</v>
      </c>
      <c r="H573" s="431" t="s">
        <v>41</v>
      </c>
      <c r="I573" s="431" t="s">
        <v>425</v>
      </c>
      <c r="J573" s="431" t="s">
        <v>435</v>
      </c>
      <c r="K573" s="431" t="s">
        <v>291</v>
      </c>
      <c r="L573" s="431" t="s">
        <v>32</v>
      </c>
      <c r="M573" s="433">
        <v>3187800</v>
      </c>
    </row>
    <row r="574" spans="1:13">
      <c r="A574" s="431" t="s">
        <v>2580</v>
      </c>
      <c r="B574" s="431" t="s">
        <v>1282</v>
      </c>
      <c r="C574" s="431" t="s">
        <v>1239</v>
      </c>
      <c r="D574" s="462">
        <v>2007</v>
      </c>
      <c r="E574" s="431" t="s">
        <v>1200</v>
      </c>
      <c r="F574" s="431" t="s">
        <v>298</v>
      </c>
      <c r="G574" s="431" t="s">
        <v>298</v>
      </c>
      <c r="H574" s="431" t="s">
        <v>41</v>
      </c>
      <c r="I574" s="431" t="s">
        <v>424</v>
      </c>
      <c r="J574" s="431" t="s">
        <v>434</v>
      </c>
      <c r="K574" s="431" t="s">
        <v>291</v>
      </c>
      <c r="L574" s="431" t="s">
        <v>32</v>
      </c>
      <c r="M574" s="433">
        <v>3257100</v>
      </c>
    </row>
    <row r="575" spans="1:13">
      <c r="A575" s="431" t="s">
        <v>2568</v>
      </c>
      <c r="B575" s="431" t="s">
        <v>1282</v>
      </c>
      <c r="C575" s="431" t="s">
        <v>1239</v>
      </c>
      <c r="D575" s="462">
        <v>2007</v>
      </c>
      <c r="E575" s="431" t="s">
        <v>1200</v>
      </c>
      <c r="F575" s="431" t="s">
        <v>298</v>
      </c>
      <c r="G575" s="431" t="s">
        <v>298</v>
      </c>
      <c r="H575" s="431" t="s">
        <v>41</v>
      </c>
      <c r="I575" s="431" t="s">
        <v>423</v>
      </c>
      <c r="J575" s="431" t="s">
        <v>433</v>
      </c>
      <c r="K575" s="431" t="s">
        <v>291</v>
      </c>
      <c r="L575" s="431" t="s">
        <v>32</v>
      </c>
      <c r="M575" s="433">
        <v>3303300</v>
      </c>
    </row>
    <row r="576" spans="1:13">
      <c r="A576" s="431" t="s">
        <v>2556</v>
      </c>
      <c r="B576" s="431" t="s">
        <v>1282</v>
      </c>
      <c r="C576" s="431" t="s">
        <v>1239</v>
      </c>
      <c r="D576" s="462">
        <v>2007</v>
      </c>
      <c r="E576" s="431" t="s">
        <v>1200</v>
      </c>
      <c r="F576" s="431" t="s">
        <v>298</v>
      </c>
      <c r="G576" s="431" t="s">
        <v>298</v>
      </c>
      <c r="H576" s="431" t="s">
        <v>41</v>
      </c>
      <c r="I576" s="431" t="s">
        <v>422</v>
      </c>
      <c r="J576" s="431" t="s">
        <v>432</v>
      </c>
      <c r="K576" s="431" t="s">
        <v>291</v>
      </c>
      <c r="L576" s="431" t="s">
        <v>32</v>
      </c>
      <c r="M576" s="433">
        <v>3395700</v>
      </c>
    </row>
    <row r="577" spans="1:13">
      <c r="A577" s="431" t="s">
        <v>2590</v>
      </c>
      <c r="B577" s="431" t="s">
        <v>1280</v>
      </c>
      <c r="C577" s="431" t="s">
        <v>1239</v>
      </c>
      <c r="D577" s="462">
        <v>2007</v>
      </c>
      <c r="E577" s="431" t="s">
        <v>1200</v>
      </c>
      <c r="F577" s="431" t="s">
        <v>298</v>
      </c>
      <c r="G577" s="431" t="s">
        <v>298</v>
      </c>
      <c r="H577" s="431" t="s">
        <v>41</v>
      </c>
      <c r="I577" s="431" t="s">
        <v>425</v>
      </c>
      <c r="J577" s="431" t="s">
        <v>435</v>
      </c>
      <c r="K577" s="431" t="s">
        <v>1171</v>
      </c>
      <c r="L577" s="431" t="s">
        <v>32</v>
      </c>
      <c r="M577" s="433">
        <v>3488100</v>
      </c>
    </row>
    <row r="578" spans="1:13">
      <c r="A578" s="431" t="s">
        <v>2578</v>
      </c>
      <c r="B578" s="431" t="s">
        <v>1280</v>
      </c>
      <c r="C578" s="431" t="s">
        <v>1239</v>
      </c>
      <c r="D578" s="462">
        <v>2007</v>
      </c>
      <c r="E578" s="431" t="s">
        <v>1200</v>
      </c>
      <c r="F578" s="431" t="s">
        <v>298</v>
      </c>
      <c r="G578" s="431" t="s">
        <v>298</v>
      </c>
      <c r="H578" s="431" t="s">
        <v>41</v>
      </c>
      <c r="I578" s="431" t="s">
        <v>424</v>
      </c>
      <c r="J578" s="431" t="s">
        <v>434</v>
      </c>
      <c r="K578" s="431" t="s">
        <v>1171</v>
      </c>
      <c r="L578" s="431" t="s">
        <v>32</v>
      </c>
      <c r="M578" s="433">
        <v>3534300</v>
      </c>
    </row>
    <row r="579" spans="1:13">
      <c r="A579" s="431" t="s">
        <v>2566</v>
      </c>
      <c r="B579" s="431" t="s">
        <v>1280</v>
      </c>
      <c r="C579" s="431" t="s">
        <v>1239</v>
      </c>
      <c r="D579" s="462">
        <v>2007</v>
      </c>
      <c r="E579" s="431" t="s">
        <v>1200</v>
      </c>
      <c r="F579" s="431" t="s">
        <v>298</v>
      </c>
      <c r="G579" s="431" t="s">
        <v>298</v>
      </c>
      <c r="H579" s="431" t="s">
        <v>41</v>
      </c>
      <c r="I579" s="431" t="s">
        <v>423</v>
      </c>
      <c r="J579" s="431" t="s">
        <v>433</v>
      </c>
      <c r="K579" s="431" t="s">
        <v>1171</v>
      </c>
      <c r="L579" s="431" t="s">
        <v>32</v>
      </c>
      <c r="M579" s="433">
        <v>3603600</v>
      </c>
    </row>
    <row r="580" spans="1:13">
      <c r="A580" s="431" t="s">
        <v>2554</v>
      </c>
      <c r="B580" s="431" t="s">
        <v>1280</v>
      </c>
      <c r="C580" s="431" t="s">
        <v>1239</v>
      </c>
      <c r="D580" s="462">
        <v>2007</v>
      </c>
      <c r="E580" s="431" t="s">
        <v>1200</v>
      </c>
      <c r="F580" s="431" t="s">
        <v>298</v>
      </c>
      <c r="G580" s="431" t="s">
        <v>298</v>
      </c>
      <c r="H580" s="431" t="s">
        <v>41</v>
      </c>
      <c r="I580" s="431" t="s">
        <v>422</v>
      </c>
      <c r="J580" s="431" t="s">
        <v>432</v>
      </c>
      <c r="K580" s="431" t="s">
        <v>1171</v>
      </c>
      <c r="L580" s="431" t="s">
        <v>32</v>
      </c>
      <c r="M580" s="433">
        <v>3719100</v>
      </c>
    </row>
    <row r="581" spans="1:13">
      <c r="A581" s="431" t="s">
        <v>2591</v>
      </c>
      <c r="B581" s="431" t="s">
        <v>1281</v>
      </c>
      <c r="C581" s="431" t="s">
        <v>1239</v>
      </c>
      <c r="D581" s="462">
        <v>2007</v>
      </c>
      <c r="E581" s="431" t="s">
        <v>1200</v>
      </c>
      <c r="F581" s="431" t="s">
        <v>298</v>
      </c>
      <c r="G581" s="431" t="s">
        <v>298</v>
      </c>
      <c r="H581" s="431" t="s">
        <v>41</v>
      </c>
      <c r="I581" s="431" t="s">
        <v>425</v>
      </c>
      <c r="J581" s="431" t="s">
        <v>435</v>
      </c>
      <c r="K581" s="431" t="s">
        <v>290</v>
      </c>
      <c r="L581" s="431" t="s">
        <v>32</v>
      </c>
      <c r="M581" s="433">
        <v>3742200</v>
      </c>
    </row>
    <row r="582" spans="1:13">
      <c r="A582" s="431" t="s">
        <v>2579</v>
      </c>
      <c r="B582" s="431" t="s">
        <v>1281</v>
      </c>
      <c r="C582" s="431" t="s">
        <v>1239</v>
      </c>
      <c r="D582" s="462">
        <v>2007</v>
      </c>
      <c r="E582" s="431" t="s">
        <v>1200</v>
      </c>
      <c r="F582" s="431" t="s">
        <v>298</v>
      </c>
      <c r="G582" s="431" t="s">
        <v>298</v>
      </c>
      <c r="H582" s="431" t="s">
        <v>41</v>
      </c>
      <c r="I582" s="431" t="s">
        <v>424</v>
      </c>
      <c r="J582" s="431" t="s">
        <v>434</v>
      </c>
      <c r="K582" s="431" t="s">
        <v>290</v>
      </c>
      <c r="L582" s="431" t="s">
        <v>32</v>
      </c>
      <c r="M582" s="433">
        <v>3811500</v>
      </c>
    </row>
    <row r="583" spans="1:13">
      <c r="A583" s="431" t="s">
        <v>2567</v>
      </c>
      <c r="B583" s="431" t="s">
        <v>1281</v>
      </c>
      <c r="C583" s="431" t="s">
        <v>1239</v>
      </c>
      <c r="D583" s="462">
        <v>2007</v>
      </c>
      <c r="E583" s="431" t="s">
        <v>1200</v>
      </c>
      <c r="F583" s="431" t="s">
        <v>298</v>
      </c>
      <c r="G583" s="431" t="s">
        <v>298</v>
      </c>
      <c r="H583" s="431" t="s">
        <v>41</v>
      </c>
      <c r="I583" s="431" t="s">
        <v>423</v>
      </c>
      <c r="J583" s="431" t="s">
        <v>433</v>
      </c>
      <c r="K583" s="431" t="s">
        <v>290</v>
      </c>
      <c r="L583" s="431" t="s">
        <v>32</v>
      </c>
      <c r="M583" s="433">
        <v>3880800</v>
      </c>
    </row>
    <row r="584" spans="1:13">
      <c r="A584" s="431" t="s">
        <v>2555</v>
      </c>
      <c r="B584" s="431" t="s">
        <v>1281</v>
      </c>
      <c r="C584" s="431" t="s">
        <v>1239</v>
      </c>
      <c r="D584" s="462">
        <v>2007</v>
      </c>
      <c r="E584" s="431" t="s">
        <v>1200</v>
      </c>
      <c r="F584" s="431" t="s">
        <v>298</v>
      </c>
      <c r="G584" s="431" t="s">
        <v>298</v>
      </c>
      <c r="H584" s="431" t="s">
        <v>41</v>
      </c>
      <c r="I584" s="431" t="s">
        <v>422</v>
      </c>
      <c r="J584" s="431" t="s">
        <v>432</v>
      </c>
      <c r="K584" s="431" t="s">
        <v>290</v>
      </c>
      <c r="L584" s="431" t="s">
        <v>32</v>
      </c>
      <c r="M584" s="433">
        <v>3996300</v>
      </c>
    </row>
    <row r="585" spans="1:13">
      <c r="A585" s="431" t="s">
        <v>2544</v>
      </c>
      <c r="B585" s="431" t="s">
        <v>1282</v>
      </c>
      <c r="C585" s="431" t="s">
        <v>1239</v>
      </c>
      <c r="D585" s="462">
        <v>2007</v>
      </c>
      <c r="E585" s="431" t="s">
        <v>1200</v>
      </c>
      <c r="F585" s="431" t="s">
        <v>298</v>
      </c>
      <c r="G585" s="431" t="s">
        <v>298</v>
      </c>
      <c r="H585" s="431" t="s">
        <v>41</v>
      </c>
      <c r="I585" s="431" t="s">
        <v>421</v>
      </c>
      <c r="J585" s="431" t="s">
        <v>431</v>
      </c>
      <c r="K585" s="431" t="s">
        <v>291</v>
      </c>
      <c r="L585" s="431" t="s">
        <v>32</v>
      </c>
      <c r="M585" s="433">
        <v>4065600</v>
      </c>
    </row>
    <row r="586" spans="1:13">
      <c r="A586" s="431" t="s">
        <v>2589</v>
      </c>
      <c r="B586" s="431" t="s">
        <v>1279</v>
      </c>
      <c r="C586" s="431" t="s">
        <v>1239</v>
      </c>
      <c r="D586" s="462">
        <v>2007</v>
      </c>
      <c r="E586" s="431" t="s">
        <v>1200</v>
      </c>
      <c r="F586" s="431" t="s">
        <v>298</v>
      </c>
      <c r="G586" s="431" t="s">
        <v>298</v>
      </c>
      <c r="H586" s="431" t="s">
        <v>41</v>
      </c>
      <c r="I586" s="431" t="s">
        <v>425</v>
      </c>
      <c r="J586" s="431" t="s">
        <v>435</v>
      </c>
      <c r="K586" s="431" t="s">
        <v>1170</v>
      </c>
      <c r="L586" s="431" t="s">
        <v>32</v>
      </c>
      <c r="M586" s="433">
        <v>4088700</v>
      </c>
    </row>
    <row r="587" spans="1:13">
      <c r="A587" s="431" t="s">
        <v>2577</v>
      </c>
      <c r="B587" s="431" t="s">
        <v>1279</v>
      </c>
      <c r="C587" s="431" t="s">
        <v>1239</v>
      </c>
      <c r="D587" s="462">
        <v>2007</v>
      </c>
      <c r="E587" s="431" t="s">
        <v>1200</v>
      </c>
      <c r="F587" s="431" t="s">
        <v>298</v>
      </c>
      <c r="G587" s="431" t="s">
        <v>298</v>
      </c>
      <c r="H587" s="431" t="s">
        <v>41</v>
      </c>
      <c r="I587" s="431" t="s">
        <v>424</v>
      </c>
      <c r="J587" s="431" t="s">
        <v>434</v>
      </c>
      <c r="K587" s="431" t="s">
        <v>1170</v>
      </c>
      <c r="L587" s="431" t="s">
        <v>32</v>
      </c>
      <c r="M587" s="433">
        <v>4134900</v>
      </c>
    </row>
    <row r="588" spans="1:13">
      <c r="A588" s="431" t="s">
        <v>2565</v>
      </c>
      <c r="B588" s="431" t="s">
        <v>1279</v>
      </c>
      <c r="C588" s="431" t="s">
        <v>1239</v>
      </c>
      <c r="D588" s="462">
        <v>2007</v>
      </c>
      <c r="E588" s="431" t="s">
        <v>1200</v>
      </c>
      <c r="F588" s="431" t="s">
        <v>298</v>
      </c>
      <c r="G588" s="431" t="s">
        <v>298</v>
      </c>
      <c r="H588" s="431" t="s">
        <v>41</v>
      </c>
      <c r="I588" s="431" t="s">
        <v>423</v>
      </c>
      <c r="J588" s="431" t="s">
        <v>433</v>
      </c>
      <c r="K588" s="431" t="s">
        <v>1170</v>
      </c>
      <c r="L588" s="431" t="s">
        <v>32</v>
      </c>
      <c r="M588" s="433">
        <v>4250400</v>
      </c>
    </row>
    <row r="589" spans="1:13">
      <c r="A589" s="431" t="s">
        <v>2553</v>
      </c>
      <c r="B589" s="431" t="s">
        <v>1279</v>
      </c>
      <c r="C589" s="431" t="s">
        <v>1239</v>
      </c>
      <c r="D589" s="462">
        <v>2007</v>
      </c>
      <c r="E589" s="431" t="s">
        <v>1200</v>
      </c>
      <c r="F589" s="431" t="s">
        <v>298</v>
      </c>
      <c r="G589" s="431" t="s">
        <v>298</v>
      </c>
      <c r="H589" s="431" t="s">
        <v>41</v>
      </c>
      <c r="I589" s="431" t="s">
        <v>422</v>
      </c>
      <c r="J589" s="431" t="s">
        <v>432</v>
      </c>
      <c r="K589" s="431" t="s">
        <v>1170</v>
      </c>
      <c r="L589" s="431" t="s">
        <v>32</v>
      </c>
      <c r="M589" s="433">
        <v>4365900</v>
      </c>
    </row>
    <row r="590" spans="1:13">
      <c r="A590" s="431" t="s">
        <v>2542</v>
      </c>
      <c r="B590" s="431" t="s">
        <v>1280</v>
      </c>
      <c r="C590" s="431" t="s">
        <v>1239</v>
      </c>
      <c r="D590" s="462">
        <v>2007</v>
      </c>
      <c r="E590" s="431" t="s">
        <v>1200</v>
      </c>
      <c r="F590" s="431" t="s">
        <v>298</v>
      </c>
      <c r="G590" s="431" t="s">
        <v>298</v>
      </c>
      <c r="H590" s="431" t="s">
        <v>41</v>
      </c>
      <c r="I590" s="431" t="s">
        <v>421</v>
      </c>
      <c r="J590" s="431" t="s">
        <v>431</v>
      </c>
      <c r="K590" s="431" t="s">
        <v>1171</v>
      </c>
      <c r="L590" s="431" t="s">
        <v>32</v>
      </c>
      <c r="M590" s="433">
        <v>4412100</v>
      </c>
    </row>
    <row r="591" spans="1:13">
      <c r="A591" s="431" t="s">
        <v>2543</v>
      </c>
      <c r="B591" s="431" t="s">
        <v>1281</v>
      </c>
      <c r="C591" s="431" t="s">
        <v>1239</v>
      </c>
      <c r="D591" s="462">
        <v>2007</v>
      </c>
      <c r="E591" s="431" t="s">
        <v>1200</v>
      </c>
      <c r="F591" s="431" t="s">
        <v>298</v>
      </c>
      <c r="G591" s="431" t="s">
        <v>298</v>
      </c>
      <c r="H591" s="431" t="s">
        <v>41</v>
      </c>
      <c r="I591" s="431" t="s">
        <v>421</v>
      </c>
      <c r="J591" s="431" t="s">
        <v>431</v>
      </c>
      <c r="K591" s="431" t="s">
        <v>290</v>
      </c>
      <c r="L591" s="431" t="s">
        <v>32</v>
      </c>
      <c r="M591" s="433">
        <v>4758600</v>
      </c>
    </row>
    <row r="592" spans="1:13">
      <c r="A592" s="431" t="s">
        <v>2541</v>
      </c>
      <c r="B592" s="431" t="s">
        <v>1279</v>
      </c>
      <c r="C592" s="431" t="s">
        <v>1239</v>
      </c>
      <c r="D592" s="462">
        <v>2007</v>
      </c>
      <c r="E592" s="431" t="s">
        <v>1200</v>
      </c>
      <c r="F592" s="431" t="s">
        <v>298</v>
      </c>
      <c r="G592" s="431" t="s">
        <v>298</v>
      </c>
      <c r="H592" s="431" t="s">
        <v>41</v>
      </c>
      <c r="I592" s="431" t="s">
        <v>421</v>
      </c>
      <c r="J592" s="431" t="s">
        <v>431</v>
      </c>
      <c r="K592" s="431" t="s">
        <v>1170</v>
      </c>
      <c r="L592" s="431" t="s">
        <v>32</v>
      </c>
      <c r="M592" s="433">
        <v>5174400</v>
      </c>
    </row>
    <row r="593" spans="1:13">
      <c r="A593" s="431" t="s">
        <v>2588</v>
      </c>
      <c r="B593" s="431" t="s">
        <v>1278</v>
      </c>
      <c r="C593" s="431" t="s">
        <v>1239</v>
      </c>
      <c r="D593" s="462">
        <v>2007</v>
      </c>
      <c r="E593" s="431" t="s">
        <v>1200</v>
      </c>
      <c r="F593" s="431" t="s">
        <v>298</v>
      </c>
      <c r="G593" s="431" t="s">
        <v>298</v>
      </c>
      <c r="H593" s="431" t="s">
        <v>41</v>
      </c>
      <c r="I593" s="431" t="s">
        <v>425</v>
      </c>
      <c r="J593" s="431" t="s">
        <v>435</v>
      </c>
      <c r="K593" s="431" t="s">
        <v>291</v>
      </c>
      <c r="L593" s="431" t="s">
        <v>34</v>
      </c>
      <c r="M593" s="433">
        <v>5266800</v>
      </c>
    </row>
    <row r="594" spans="1:13">
      <c r="A594" s="431" t="s">
        <v>2576</v>
      </c>
      <c r="B594" s="431" t="s">
        <v>1278</v>
      </c>
      <c r="C594" s="431" t="s">
        <v>1239</v>
      </c>
      <c r="D594" s="462">
        <v>2007</v>
      </c>
      <c r="E594" s="431" t="s">
        <v>1200</v>
      </c>
      <c r="F594" s="431" t="s">
        <v>298</v>
      </c>
      <c r="G594" s="431" t="s">
        <v>298</v>
      </c>
      <c r="H594" s="431" t="s">
        <v>41</v>
      </c>
      <c r="I594" s="431" t="s">
        <v>424</v>
      </c>
      <c r="J594" s="431" t="s">
        <v>434</v>
      </c>
      <c r="K594" s="431" t="s">
        <v>291</v>
      </c>
      <c r="L594" s="431" t="s">
        <v>34</v>
      </c>
      <c r="M594" s="433">
        <v>5336100</v>
      </c>
    </row>
    <row r="595" spans="1:13">
      <c r="A595" s="431" t="s">
        <v>2532</v>
      </c>
      <c r="B595" s="431" t="s">
        <v>1282</v>
      </c>
      <c r="C595" s="431" t="s">
        <v>1239</v>
      </c>
      <c r="D595" s="462">
        <v>2007</v>
      </c>
      <c r="E595" s="431" t="s">
        <v>1200</v>
      </c>
      <c r="F595" s="431" t="s">
        <v>298</v>
      </c>
      <c r="G595" s="431" t="s">
        <v>298</v>
      </c>
      <c r="H595" s="431" t="s">
        <v>41</v>
      </c>
      <c r="I595" s="431" t="s">
        <v>223</v>
      </c>
      <c r="J595" s="431" t="s">
        <v>181</v>
      </c>
      <c r="K595" s="431" t="s">
        <v>291</v>
      </c>
      <c r="L595" s="431" t="s">
        <v>32</v>
      </c>
      <c r="M595" s="433">
        <v>5382300</v>
      </c>
    </row>
    <row r="596" spans="1:13">
      <c r="A596" s="431" t="s">
        <v>2564</v>
      </c>
      <c r="B596" s="431" t="s">
        <v>1278</v>
      </c>
      <c r="C596" s="431" t="s">
        <v>1239</v>
      </c>
      <c r="D596" s="462">
        <v>2007</v>
      </c>
      <c r="E596" s="431" t="s">
        <v>1200</v>
      </c>
      <c r="F596" s="431" t="s">
        <v>298</v>
      </c>
      <c r="G596" s="431" t="s">
        <v>298</v>
      </c>
      <c r="H596" s="431" t="s">
        <v>41</v>
      </c>
      <c r="I596" s="431" t="s">
        <v>423</v>
      </c>
      <c r="J596" s="431" t="s">
        <v>433</v>
      </c>
      <c r="K596" s="431" t="s">
        <v>291</v>
      </c>
      <c r="L596" s="431" t="s">
        <v>34</v>
      </c>
      <c r="M596" s="433">
        <v>5405400</v>
      </c>
    </row>
    <row r="597" spans="1:13">
      <c r="A597" s="431" t="s">
        <v>2552</v>
      </c>
      <c r="B597" s="431" t="s">
        <v>1278</v>
      </c>
      <c r="C597" s="431" t="s">
        <v>1239</v>
      </c>
      <c r="D597" s="462">
        <v>2007</v>
      </c>
      <c r="E597" s="431" t="s">
        <v>1200</v>
      </c>
      <c r="F597" s="431" t="s">
        <v>298</v>
      </c>
      <c r="G597" s="431" t="s">
        <v>298</v>
      </c>
      <c r="H597" s="431" t="s">
        <v>41</v>
      </c>
      <c r="I597" s="431" t="s">
        <v>422</v>
      </c>
      <c r="J597" s="431" t="s">
        <v>432</v>
      </c>
      <c r="K597" s="431" t="s">
        <v>291</v>
      </c>
      <c r="L597" s="431" t="s">
        <v>34</v>
      </c>
      <c r="M597" s="433">
        <v>5613300</v>
      </c>
    </row>
    <row r="598" spans="1:13">
      <c r="A598" s="431" t="s">
        <v>2587</v>
      </c>
      <c r="B598" s="431" t="s">
        <v>1277</v>
      </c>
      <c r="C598" s="431" t="s">
        <v>1239</v>
      </c>
      <c r="D598" s="462">
        <v>2007</v>
      </c>
      <c r="E598" s="431" t="s">
        <v>1200</v>
      </c>
      <c r="F598" s="431" t="s">
        <v>298</v>
      </c>
      <c r="G598" s="431" t="s">
        <v>298</v>
      </c>
      <c r="H598" s="431" t="s">
        <v>41</v>
      </c>
      <c r="I598" s="431" t="s">
        <v>425</v>
      </c>
      <c r="J598" s="431" t="s">
        <v>435</v>
      </c>
      <c r="K598" s="431" t="s">
        <v>290</v>
      </c>
      <c r="L598" s="431" t="s">
        <v>34</v>
      </c>
      <c r="M598" s="433">
        <v>5613300</v>
      </c>
    </row>
    <row r="599" spans="1:13">
      <c r="A599" s="431" t="s">
        <v>2575</v>
      </c>
      <c r="B599" s="431" t="s">
        <v>1277</v>
      </c>
      <c r="C599" s="431" t="s">
        <v>1239</v>
      </c>
      <c r="D599" s="462">
        <v>2007</v>
      </c>
      <c r="E599" s="431" t="s">
        <v>1200</v>
      </c>
      <c r="F599" s="431" t="s">
        <v>298</v>
      </c>
      <c r="G599" s="431" t="s">
        <v>298</v>
      </c>
      <c r="H599" s="431" t="s">
        <v>41</v>
      </c>
      <c r="I599" s="431" t="s">
        <v>424</v>
      </c>
      <c r="J599" s="431" t="s">
        <v>434</v>
      </c>
      <c r="K599" s="431" t="s">
        <v>290</v>
      </c>
      <c r="L599" s="431" t="s">
        <v>34</v>
      </c>
      <c r="M599" s="433">
        <v>5751900</v>
      </c>
    </row>
    <row r="600" spans="1:13">
      <c r="A600" s="431" t="s">
        <v>2586</v>
      </c>
      <c r="B600" s="431" t="s">
        <v>1276</v>
      </c>
      <c r="C600" s="431" t="s">
        <v>1239</v>
      </c>
      <c r="D600" s="462">
        <v>2007</v>
      </c>
      <c r="E600" s="431" t="s">
        <v>1200</v>
      </c>
      <c r="F600" s="431" t="s">
        <v>298</v>
      </c>
      <c r="G600" s="431" t="s">
        <v>298</v>
      </c>
      <c r="H600" s="431" t="s">
        <v>41</v>
      </c>
      <c r="I600" s="431" t="s">
        <v>425</v>
      </c>
      <c r="J600" s="431" t="s">
        <v>435</v>
      </c>
      <c r="K600" s="431" t="s">
        <v>1171</v>
      </c>
      <c r="L600" s="431" t="s">
        <v>34</v>
      </c>
      <c r="M600" s="433">
        <v>5751900</v>
      </c>
    </row>
    <row r="601" spans="1:13">
      <c r="A601" s="431" t="s">
        <v>2563</v>
      </c>
      <c r="B601" s="431" t="s">
        <v>1277</v>
      </c>
      <c r="C601" s="431" t="s">
        <v>1239</v>
      </c>
      <c r="D601" s="462">
        <v>2007</v>
      </c>
      <c r="E601" s="431" t="s">
        <v>1200</v>
      </c>
      <c r="F601" s="431" t="s">
        <v>298</v>
      </c>
      <c r="G601" s="431" t="s">
        <v>298</v>
      </c>
      <c r="H601" s="431" t="s">
        <v>41</v>
      </c>
      <c r="I601" s="431" t="s">
        <v>423</v>
      </c>
      <c r="J601" s="431" t="s">
        <v>433</v>
      </c>
      <c r="K601" s="431" t="s">
        <v>290</v>
      </c>
      <c r="L601" s="431" t="s">
        <v>34</v>
      </c>
      <c r="M601" s="433">
        <v>5821200</v>
      </c>
    </row>
    <row r="602" spans="1:13">
      <c r="A602" s="431" t="s">
        <v>2574</v>
      </c>
      <c r="B602" s="431" t="s">
        <v>1276</v>
      </c>
      <c r="C602" s="431" t="s">
        <v>1239</v>
      </c>
      <c r="D602" s="462">
        <v>2007</v>
      </c>
      <c r="E602" s="431" t="s">
        <v>1200</v>
      </c>
      <c r="F602" s="431" t="s">
        <v>298</v>
      </c>
      <c r="G602" s="431" t="s">
        <v>298</v>
      </c>
      <c r="H602" s="431" t="s">
        <v>41</v>
      </c>
      <c r="I602" s="431" t="s">
        <v>424</v>
      </c>
      <c r="J602" s="431" t="s">
        <v>434</v>
      </c>
      <c r="K602" s="431" t="s">
        <v>1171</v>
      </c>
      <c r="L602" s="431" t="s">
        <v>34</v>
      </c>
      <c r="M602" s="433">
        <v>5821200</v>
      </c>
    </row>
    <row r="603" spans="1:13">
      <c r="A603" s="431" t="s">
        <v>2530</v>
      </c>
      <c r="B603" s="431" t="s">
        <v>1280</v>
      </c>
      <c r="C603" s="431" t="s">
        <v>1239</v>
      </c>
      <c r="D603" s="462">
        <v>2007</v>
      </c>
      <c r="E603" s="431" t="s">
        <v>1200</v>
      </c>
      <c r="F603" s="431" t="s">
        <v>298</v>
      </c>
      <c r="G603" s="431" t="s">
        <v>298</v>
      </c>
      <c r="H603" s="431" t="s">
        <v>41</v>
      </c>
      <c r="I603" s="431" t="s">
        <v>223</v>
      </c>
      <c r="J603" s="431" t="s">
        <v>181</v>
      </c>
      <c r="K603" s="431" t="s">
        <v>1171</v>
      </c>
      <c r="L603" s="431" t="s">
        <v>32</v>
      </c>
      <c r="M603" s="433">
        <v>5890500</v>
      </c>
    </row>
    <row r="604" spans="1:13">
      <c r="A604" s="431" t="s">
        <v>2562</v>
      </c>
      <c r="B604" s="431" t="s">
        <v>1276</v>
      </c>
      <c r="C604" s="431" t="s">
        <v>1239</v>
      </c>
      <c r="D604" s="462">
        <v>2007</v>
      </c>
      <c r="E604" s="431" t="s">
        <v>1200</v>
      </c>
      <c r="F604" s="431" t="s">
        <v>298</v>
      </c>
      <c r="G604" s="431" t="s">
        <v>298</v>
      </c>
      <c r="H604" s="431" t="s">
        <v>41</v>
      </c>
      <c r="I604" s="431" t="s">
        <v>423</v>
      </c>
      <c r="J604" s="431" t="s">
        <v>433</v>
      </c>
      <c r="K604" s="431" t="s">
        <v>1171</v>
      </c>
      <c r="L604" s="431" t="s">
        <v>34</v>
      </c>
      <c r="M604" s="433">
        <v>5913600</v>
      </c>
    </row>
    <row r="605" spans="1:13">
      <c r="A605" s="431" t="s">
        <v>2551</v>
      </c>
      <c r="B605" s="431" t="s">
        <v>1277</v>
      </c>
      <c r="C605" s="431" t="s">
        <v>1239</v>
      </c>
      <c r="D605" s="462">
        <v>2007</v>
      </c>
      <c r="E605" s="431" t="s">
        <v>1200</v>
      </c>
      <c r="F605" s="431" t="s">
        <v>298</v>
      </c>
      <c r="G605" s="431" t="s">
        <v>298</v>
      </c>
      <c r="H605" s="431" t="s">
        <v>41</v>
      </c>
      <c r="I605" s="431" t="s">
        <v>422</v>
      </c>
      <c r="J605" s="431" t="s">
        <v>432</v>
      </c>
      <c r="K605" s="431" t="s">
        <v>290</v>
      </c>
      <c r="L605" s="431" t="s">
        <v>34</v>
      </c>
      <c r="M605" s="433">
        <v>5982900</v>
      </c>
    </row>
    <row r="606" spans="1:13">
      <c r="A606" s="431" t="s">
        <v>2550</v>
      </c>
      <c r="B606" s="431" t="s">
        <v>1276</v>
      </c>
      <c r="C606" s="431" t="s">
        <v>1239</v>
      </c>
      <c r="D606" s="462">
        <v>2007</v>
      </c>
      <c r="E606" s="431" t="s">
        <v>1200</v>
      </c>
      <c r="F606" s="431" t="s">
        <v>298</v>
      </c>
      <c r="G606" s="431" t="s">
        <v>298</v>
      </c>
      <c r="H606" s="431" t="s">
        <v>41</v>
      </c>
      <c r="I606" s="431" t="s">
        <v>422</v>
      </c>
      <c r="J606" s="431" t="s">
        <v>432</v>
      </c>
      <c r="K606" s="431" t="s">
        <v>1171</v>
      </c>
      <c r="L606" s="431" t="s">
        <v>34</v>
      </c>
      <c r="M606" s="433">
        <v>6121500</v>
      </c>
    </row>
    <row r="607" spans="1:13">
      <c r="A607" s="431" t="s">
        <v>2585</v>
      </c>
      <c r="B607" s="431" t="s">
        <v>1275</v>
      </c>
      <c r="C607" s="431" t="s">
        <v>1239</v>
      </c>
      <c r="D607" s="462">
        <v>2007</v>
      </c>
      <c r="E607" s="431" t="s">
        <v>1200</v>
      </c>
      <c r="F607" s="431" t="s">
        <v>298</v>
      </c>
      <c r="G607" s="431" t="s">
        <v>298</v>
      </c>
      <c r="H607" s="431" t="s">
        <v>41</v>
      </c>
      <c r="I607" s="431" t="s">
        <v>425</v>
      </c>
      <c r="J607" s="431" t="s">
        <v>435</v>
      </c>
      <c r="K607" s="431" t="s">
        <v>1170</v>
      </c>
      <c r="L607" s="431" t="s">
        <v>34</v>
      </c>
      <c r="M607" s="433">
        <v>6121500</v>
      </c>
    </row>
    <row r="608" spans="1:13">
      <c r="A608" s="431" t="s">
        <v>2573</v>
      </c>
      <c r="B608" s="431" t="s">
        <v>1275</v>
      </c>
      <c r="C608" s="431" t="s">
        <v>1239</v>
      </c>
      <c r="D608" s="462">
        <v>2007</v>
      </c>
      <c r="E608" s="431" t="s">
        <v>1200</v>
      </c>
      <c r="F608" s="431" t="s">
        <v>298</v>
      </c>
      <c r="G608" s="431" t="s">
        <v>298</v>
      </c>
      <c r="H608" s="431" t="s">
        <v>41</v>
      </c>
      <c r="I608" s="431" t="s">
        <v>424</v>
      </c>
      <c r="J608" s="431" t="s">
        <v>434</v>
      </c>
      <c r="K608" s="431" t="s">
        <v>1170</v>
      </c>
      <c r="L608" s="431" t="s">
        <v>34</v>
      </c>
      <c r="M608" s="433">
        <v>6260100</v>
      </c>
    </row>
    <row r="609" spans="1:13">
      <c r="A609" s="431" t="s">
        <v>2531</v>
      </c>
      <c r="B609" s="431" t="s">
        <v>1281</v>
      </c>
      <c r="C609" s="431" t="s">
        <v>1239</v>
      </c>
      <c r="D609" s="432">
        <v>2007</v>
      </c>
      <c r="E609" s="431" t="s">
        <v>1200</v>
      </c>
      <c r="F609" s="431" t="s">
        <v>298</v>
      </c>
      <c r="G609" s="431" t="s">
        <v>298</v>
      </c>
      <c r="H609" s="431" t="s">
        <v>41</v>
      </c>
      <c r="I609" s="431" t="s">
        <v>223</v>
      </c>
      <c r="J609" s="431" t="s">
        <v>181</v>
      </c>
      <c r="K609" s="431" t="s">
        <v>290</v>
      </c>
      <c r="L609" s="431" t="s">
        <v>32</v>
      </c>
      <c r="M609" s="433">
        <v>6352500</v>
      </c>
    </row>
    <row r="610" spans="1:13">
      <c r="A610" s="431" t="s">
        <v>2561</v>
      </c>
      <c r="B610" s="431" t="s">
        <v>1275</v>
      </c>
      <c r="C610" s="431" t="s">
        <v>1239</v>
      </c>
      <c r="D610" s="432">
        <v>2007</v>
      </c>
      <c r="E610" s="431" t="s">
        <v>1200</v>
      </c>
      <c r="F610" s="431" t="s">
        <v>298</v>
      </c>
      <c r="G610" s="431" t="s">
        <v>298</v>
      </c>
      <c r="H610" s="431" t="s">
        <v>41</v>
      </c>
      <c r="I610" s="431" t="s">
        <v>423</v>
      </c>
      <c r="J610" s="431" t="s">
        <v>433</v>
      </c>
      <c r="K610" s="431" t="s">
        <v>1170</v>
      </c>
      <c r="L610" s="431" t="s">
        <v>34</v>
      </c>
      <c r="M610" s="433">
        <v>6352500</v>
      </c>
    </row>
    <row r="611" spans="1:13">
      <c r="A611" s="431" t="s">
        <v>2596</v>
      </c>
      <c r="B611" s="431" t="s">
        <v>1286</v>
      </c>
      <c r="C611" s="431" t="s">
        <v>1239</v>
      </c>
      <c r="D611" s="432">
        <v>2007</v>
      </c>
      <c r="E611" s="431" t="s">
        <v>1200</v>
      </c>
      <c r="F611" s="431" t="s">
        <v>298</v>
      </c>
      <c r="G611" s="431" t="s">
        <v>298</v>
      </c>
      <c r="H611" s="431" t="s">
        <v>41</v>
      </c>
      <c r="I611" s="431" t="s">
        <v>425</v>
      </c>
      <c r="J611" s="431" t="s">
        <v>435</v>
      </c>
      <c r="K611" s="431" t="s">
        <v>291</v>
      </c>
      <c r="L611" s="431" t="s">
        <v>218</v>
      </c>
      <c r="M611" s="433">
        <v>6491100</v>
      </c>
    </row>
    <row r="612" spans="1:13">
      <c r="A612" s="431" t="s">
        <v>2549</v>
      </c>
      <c r="B612" s="431" t="s">
        <v>1275</v>
      </c>
      <c r="C612" s="431" t="s">
        <v>1239</v>
      </c>
      <c r="D612" s="432">
        <v>2007</v>
      </c>
      <c r="E612" s="431" t="s">
        <v>1200</v>
      </c>
      <c r="F612" s="431" t="s">
        <v>298</v>
      </c>
      <c r="G612" s="431" t="s">
        <v>298</v>
      </c>
      <c r="H612" s="431" t="s">
        <v>41</v>
      </c>
      <c r="I612" s="431" t="s">
        <v>422</v>
      </c>
      <c r="J612" s="431" t="s">
        <v>432</v>
      </c>
      <c r="K612" s="431" t="s">
        <v>1170</v>
      </c>
      <c r="L612" s="431" t="s">
        <v>34</v>
      </c>
      <c r="M612" s="433">
        <v>6537300</v>
      </c>
    </row>
    <row r="613" spans="1:13">
      <c r="A613" s="431" t="s">
        <v>2584</v>
      </c>
      <c r="B613" s="431" t="s">
        <v>1286</v>
      </c>
      <c r="C613" s="431" t="s">
        <v>1239</v>
      </c>
      <c r="D613" s="432">
        <v>2007</v>
      </c>
      <c r="E613" s="431" t="s">
        <v>1200</v>
      </c>
      <c r="F613" s="431" t="s">
        <v>298</v>
      </c>
      <c r="G613" s="431" t="s">
        <v>298</v>
      </c>
      <c r="H613" s="431" t="s">
        <v>41</v>
      </c>
      <c r="I613" s="431" t="s">
        <v>424</v>
      </c>
      <c r="J613" s="431" t="s">
        <v>434</v>
      </c>
      <c r="K613" s="431" t="s">
        <v>291</v>
      </c>
      <c r="L613" s="431" t="s">
        <v>218</v>
      </c>
      <c r="M613" s="433">
        <v>6606600</v>
      </c>
    </row>
    <row r="614" spans="1:13">
      <c r="A614" s="431" t="s">
        <v>2540</v>
      </c>
      <c r="B614" s="431" t="s">
        <v>1278</v>
      </c>
      <c r="C614" s="431" t="s">
        <v>1239</v>
      </c>
      <c r="D614" s="432">
        <v>2007</v>
      </c>
      <c r="E614" s="431" t="s">
        <v>1200</v>
      </c>
      <c r="F614" s="431" t="s">
        <v>298</v>
      </c>
      <c r="G614" s="431" t="s">
        <v>298</v>
      </c>
      <c r="H614" s="431" t="s">
        <v>41</v>
      </c>
      <c r="I614" s="431" t="s">
        <v>421</v>
      </c>
      <c r="J614" s="431" t="s">
        <v>431</v>
      </c>
      <c r="K614" s="431" t="s">
        <v>291</v>
      </c>
      <c r="L614" s="431" t="s">
        <v>34</v>
      </c>
      <c r="M614" s="433">
        <v>6675900</v>
      </c>
    </row>
    <row r="615" spans="1:13">
      <c r="A615" s="431" t="s">
        <v>2572</v>
      </c>
      <c r="B615" s="431" t="s">
        <v>1286</v>
      </c>
      <c r="C615" s="431" t="s">
        <v>1239</v>
      </c>
      <c r="D615" s="432">
        <v>2007</v>
      </c>
      <c r="E615" s="431" t="s">
        <v>1200</v>
      </c>
      <c r="F615" s="431" t="s">
        <v>298</v>
      </c>
      <c r="G615" s="431" t="s">
        <v>298</v>
      </c>
      <c r="H615" s="431" t="s">
        <v>41</v>
      </c>
      <c r="I615" s="431" t="s">
        <v>423</v>
      </c>
      <c r="J615" s="431" t="s">
        <v>433</v>
      </c>
      <c r="K615" s="431" t="s">
        <v>291</v>
      </c>
      <c r="L615" s="431" t="s">
        <v>218</v>
      </c>
      <c r="M615" s="433">
        <v>6699000</v>
      </c>
    </row>
    <row r="616" spans="1:13">
      <c r="A616" s="431" t="s">
        <v>2529</v>
      </c>
      <c r="B616" s="431" t="s">
        <v>1279</v>
      </c>
      <c r="C616" s="431" t="s">
        <v>1239</v>
      </c>
      <c r="D616" s="432">
        <v>2007</v>
      </c>
      <c r="E616" s="431" t="s">
        <v>1200</v>
      </c>
      <c r="F616" s="431" t="s">
        <v>298</v>
      </c>
      <c r="G616" s="431" t="s">
        <v>298</v>
      </c>
      <c r="H616" s="431" t="s">
        <v>41</v>
      </c>
      <c r="I616" s="431" t="s">
        <v>223</v>
      </c>
      <c r="J616" s="431" t="s">
        <v>181</v>
      </c>
      <c r="K616" s="431" t="s">
        <v>1170</v>
      </c>
      <c r="L616" s="431" t="s">
        <v>32</v>
      </c>
      <c r="M616" s="433">
        <v>6906900</v>
      </c>
    </row>
    <row r="617" spans="1:13">
      <c r="A617" s="250" t="s">
        <v>2560</v>
      </c>
      <c r="B617" s="250" t="s">
        <v>1286</v>
      </c>
      <c r="C617" s="250" t="s">
        <v>1239</v>
      </c>
      <c r="D617" s="432">
        <v>2007</v>
      </c>
      <c r="E617" s="250" t="s">
        <v>1200</v>
      </c>
      <c r="F617" s="250" t="s">
        <v>298</v>
      </c>
      <c r="G617" s="250" t="s">
        <v>298</v>
      </c>
      <c r="H617" s="250" t="s">
        <v>41</v>
      </c>
      <c r="I617" s="250" t="s">
        <v>422</v>
      </c>
      <c r="J617" s="250" t="s">
        <v>432</v>
      </c>
      <c r="K617" s="250" t="s">
        <v>291</v>
      </c>
      <c r="L617" s="250" t="s">
        <v>218</v>
      </c>
      <c r="M617" s="437">
        <v>6906900</v>
      </c>
    </row>
    <row r="618" spans="1:13">
      <c r="A618" s="250" t="s">
        <v>2595</v>
      </c>
      <c r="B618" s="250" t="s">
        <v>1285</v>
      </c>
      <c r="C618" s="250" t="s">
        <v>1239</v>
      </c>
      <c r="D618" s="432">
        <v>2007</v>
      </c>
      <c r="E618" s="250" t="s">
        <v>1200</v>
      </c>
      <c r="F618" s="250" t="s">
        <v>298</v>
      </c>
      <c r="G618" s="250" t="s">
        <v>298</v>
      </c>
      <c r="H618" s="250" t="s">
        <v>41</v>
      </c>
      <c r="I618" s="250" t="s">
        <v>425</v>
      </c>
      <c r="J618" s="250" t="s">
        <v>435</v>
      </c>
      <c r="K618" s="250" t="s">
        <v>290</v>
      </c>
      <c r="L618" s="250" t="s">
        <v>218</v>
      </c>
      <c r="M618" s="437">
        <v>6930000</v>
      </c>
    </row>
    <row r="619" spans="1:13">
      <c r="A619" s="250" t="s">
        <v>2583</v>
      </c>
      <c r="B619" s="250" t="s">
        <v>1285</v>
      </c>
      <c r="C619" s="250" t="s">
        <v>1239</v>
      </c>
      <c r="D619" s="432">
        <v>2007</v>
      </c>
      <c r="E619" s="250" t="s">
        <v>1200</v>
      </c>
      <c r="F619" s="250" t="s">
        <v>298</v>
      </c>
      <c r="G619" s="250" t="s">
        <v>298</v>
      </c>
      <c r="H619" s="250" t="s">
        <v>41</v>
      </c>
      <c r="I619" s="250" t="s">
        <v>424</v>
      </c>
      <c r="J619" s="250" t="s">
        <v>434</v>
      </c>
      <c r="K619" s="250" t="s">
        <v>290</v>
      </c>
      <c r="L619" s="250" t="s">
        <v>218</v>
      </c>
      <c r="M619" s="437">
        <v>7045500</v>
      </c>
    </row>
    <row r="620" spans="1:13">
      <c r="A620" s="431" t="s">
        <v>2594</v>
      </c>
      <c r="B620" s="431" t="s">
        <v>1284</v>
      </c>
      <c r="C620" s="431" t="s">
        <v>1239</v>
      </c>
      <c r="D620" s="432">
        <v>2007</v>
      </c>
      <c r="E620" s="431" t="s">
        <v>1200</v>
      </c>
      <c r="F620" s="431" t="s">
        <v>298</v>
      </c>
      <c r="G620" s="431" t="s">
        <v>298</v>
      </c>
      <c r="H620" s="431" t="s">
        <v>41</v>
      </c>
      <c r="I620" s="431" t="s">
        <v>425</v>
      </c>
      <c r="J620" s="431" t="s">
        <v>435</v>
      </c>
      <c r="K620" s="431" t="s">
        <v>1171</v>
      </c>
      <c r="L620" s="431" t="s">
        <v>218</v>
      </c>
      <c r="M620" s="433">
        <v>7068600</v>
      </c>
    </row>
    <row r="621" spans="1:13">
      <c r="A621" s="431" t="s">
        <v>2539</v>
      </c>
      <c r="B621" s="431" t="s">
        <v>1277</v>
      </c>
      <c r="C621" s="431" t="s">
        <v>1239</v>
      </c>
      <c r="D621" s="432">
        <v>2007</v>
      </c>
      <c r="E621" s="431" t="s">
        <v>1200</v>
      </c>
      <c r="F621" s="431" t="s">
        <v>298</v>
      </c>
      <c r="G621" s="431" t="s">
        <v>298</v>
      </c>
      <c r="H621" s="431" t="s">
        <v>41</v>
      </c>
      <c r="I621" s="431" t="s">
        <v>421</v>
      </c>
      <c r="J621" s="431" t="s">
        <v>431</v>
      </c>
      <c r="K621" s="431" t="s">
        <v>290</v>
      </c>
      <c r="L621" s="431" t="s">
        <v>34</v>
      </c>
      <c r="M621" s="433">
        <v>7161000</v>
      </c>
    </row>
    <row r="622" spans="1:13">
      <c r="A622" s="431" t="s">
        <v>2571</v>
      </c>
      <c r="B622" s="431" t="s">
        <v>1285</v>
      </c>
      <c r="C622" s="431" t="s">
        <v>1239</v>
      </c>
      <c r="D622" s="432">
        <v>2007</v>
      </c>
      <c r="E622" s="431" t="s">
        <v>1200</v>
      </c>
      <c r="F622" s="431" t="s">
        <v>298</v>
      </c>
      <c r="G622" s="431" t="s">
        <v>298</v>
      </c>
      <c r="H622" s="431" t="s">
        <v>41</v>
      </c>
      <c r="I622" s="431" t="s">
        <v>423</v>
      </c>
      <c r="J622" s="431" t="s">
        <v>433</v>
      </c>
      <c r="K622" s="431" t="s">
        <v>290</v>
      </c>
      <c r="L622" s="431" t="s">
        <v>218</v>
      </c>
      <c r="M622" s="433">
        <v>7161000</v>
      </c>
    </row>
    <row r="623" spans="1:13">
      <c r="A623" s="431" t="s">
        <v>2582</v>
      </c>
      <c r="B623" s="431" t="s">
        <v>1284</v>
      </c>
      <c r="C623" s="431" t="s">
        <v>1239</v>
      </c>
      <c r="D623" s="432">
        <v>2007</v>
      </c>
      <c r="E623" s="431" t="s">
        <v>1200</v>
      </c>
      <c r="F623" s="431" t="s">
        <v>298</v>
      </c>
      <c r="G623" s="431" t="s">
        <v>298</v>
      </c>
      <c r="H623" s="431" t="s">
        <v>41</v>
      </c>
      <c r="I623" s="431" t="s">
        <v>424</v>
      </c>
      <c r="J623" s="431" t="s">
        <v>434</v>
      </c>
      <c r="K623" s="431" t="s">
        <v>1171</v>
      </c>
      <c r="L623" s="431" t="s">
        <v>218</v>
      </c>
      <c r="M623" s="433">
        <v>7184100</v>
      </c>
    </row>
    <row r="624" spans="1:13">
      <c r="A624" s="431" t="s">
        <v>2538</v>
      </c>
      <c r="B624" s="431" t="s">
        <v>1276</v>
      </c>
      <c r="C624" s="431" t="s">
        <v>1239</v>
      </c>
      <c r="D624" s="432">
        <v>2007</v>
      </c>
      <c r="E624" s="431" t="s">
        <v>1200</v>
      </c>
      <c r="F624" s="431" t="s">
        <v>298</v>
      </c>
      <c r="G624" s="431" t="s">
        <v>298</v>
      </c>
      <c r="H624" s="431" t="s">
        <v>41</v>
      </c>
      <c r="I624" s="431" t="s">
        <v>421</v>
      </c>
      <c r="J624" s="431" t="s">
        <v>431</v>
      </c>
      <c r="K624" s="431" t="s">
        <v>1171</v>
      </c>
      <c r="L624" s="431" t="s">
        <v>34</v>
      </c>
      <c r="M624" s="433">
        <v>7299600</v>
      </c>
    </row>
    <row r="625" spans="1:13">
      <c r="A625" s="431" t="s">
        <v>2570</v>
      </c>
      <c r="B625" s="431" t="s">
        <v>1284</v>
      </c>
      <c r="C625" s="431" t="s">
        <v>1239</v>
      </c>
      <c r="D625" s="432">
        <v>2007</v>
      </c>
      <c r="E625" s="431" t="s">
        <v>1200</v>
      </c>
      <c r="F625" s="431" t="s">
        <v>298</v>
      </c>
      <c r="G625" s="431" t="s">
        <v>298</v>
      </c>
      <c r="H625" s="431" t="s">
        <v>41</v>
      </c>
      <c r="I625" s="431" t="s">
        <v>423</v>
      </c>
      <c r="J625" s="431" t="s">
        <v>433</v>
      </c>
      <c r="K625" s="431" t="s">
        <v>1171</v>
      </c>
      <c r="L625" s="431" t="s">
        <v>218</v>
      </c>
      <c r="M625" s="433">
        <v>7322700</v>
      </c>
    </row>
    <row r="626" spans="1:13">
      <c r="A626" s="431" t="s">
        <v>2559</v>
      </c>
      <c r="B626" s="431" t="s">
        <v>1285</v>
      </c>
      <c r="C626" s="431" t="s">
        <v>1239</v>
      </c>
      <c r="D626" s="432">
        <v>2007</v>
      </c>
      <c r="E626" s="431" t="s">
        <v>1200</v>
      </c>
      <c r="F626" s="431" t="s">
        <v>298</v>
      </c>
      <c r="G626" s="431" t="s">
        <v>298</v>
      </c>
      <c r="H626" s="431" t="s">
        <v>41</v>
      </c>
      <c r="I626" s="431" t="s">
        <v>422</v>
      </c>
      <c r="J626" s="431" t="s">
        <v>432</v>
      </c>
      <c r="K626" s="431" t="s">
        <v>290</v>
      </c>
      <c r="L626" s="431" t="s">
        <v>218</v>
      </c>
      <c r="M626" s="433">
        <v>7415100</v>
      </c>
    </row>
    <row r="627" spans="1:13">
      <c r="A627" s="431" t="s">
        <v>2558</v>
      </c>
      <c r="B627" s="431" t="s">
        <v>1284</v>
      </c>
      <c r="C627" s="431" t="s">
        <v>1239</v>
      </c>
      <c r="D627" s="432">
        <v>2007</v>
      </c>
      <c r="E627" s="431" t="s">
        <v>1200</v>
      </c>
      <c r="F627" s="431" t="s">
        <v>298</v>
      </c>
      <c r="G627" s="431" t="s">
        <v>298</v>
      </c>
      <c r="H627" s="431" t="s">
        <v>41</v>
      </c>
      <c r="I627" s="431" t="s">
        <v>422</v>
      </c>
      <c r="J627" s="431" t="s">
        <v>432</v>
      </c>
      <c r="K627" s="431" t="s">
        <v>1171</v>
      </c>
      <c r="L627" s="431" t="s">
        <v>218</v>
      </c>
      <c r="M627" s="433">
        <v>7530600</v>
      </c>
    </row>
    <row r="628" spans="1:13">
      <c r="A628" s="431" t="s">
        <v>2593</v>
      </c>
      <c r="B628" s="431" t="s">
        <v>1283</v>
      </c>
      <c r="C628" s="431" t="s">
        <v>1239</v>
      </c>
      <c r="D628" s="432">
        <v>2007</v>
      </c>
      <c r="E628" s="431" t="s">
        <v>1200</v>
      </c>
      <c r="F628" s="431" t="s">
        <v>298</v>
      </c>
      <c r="G628" s="431" t="s">
        <v>298</v>
      </c>
      <c r="H628" s="431" t="s">
        <v>41</v>
      </c>
      <c r="I628" s="431" t="s">
        <v>425</v>
      </c>
      <c r="J628" s="431" t="s">
        <v>435</v>
      </c>
      <c r="K628" s="431" t="s">
        <v>1170</v>
      </c>
      <c r="L628" s="431" t="s">
        <v>218</v>
      </c>
      <c r="M628" s="433">
        <v>7576800</v>
      </c>
    </row>
    <row r="629" spans="1:13">
      <c r="A629" s="431" t="s">
        <v>2581</v>
      </c>
      <c r="B629" s="431" t="s">
        <v>1283</v>
      </c>
      <c r="C629" s="431" t="s">
        <v>1239</v>
      </c>
      <c r="D629" s="432">
        <v>2007</v>
      </c>
      <c r="E629" s="431" t="s">
        <v>1200</v>
      </c>
      <c r="F629" s="431" t="s">
        <v>298</v>
      </c>
      <c r="G629" s="431" t="s">
        <v>298</v>
      </c>
      <c r="H629" s="431" t="s">
        <v>41</v>
      </c>
      <c r="I629" s="431" t="s">
        <v>424</v>
      </c>
      <c r="J629" s="431" t="s">
        <v>434</v>
      </c>
      <c r="K629" s="431" t="s">
        <v>1170</v>
      </c>
      <c r="L629" s="431" t="s">
        <v>218</v>
      </c>
      <c r="M629" s="433">
        <v>7669200</v>
      </c>
    </row>
    <row r="630" spans="1:13">
      <c r="A630" s="431" t="s">
        <v>2537</v>
      </c>
      <c r="B630" s="431" t="s">
        <v>1275</v>
      </c>
      <c r="C630" s="431" t="s">
        <v>1239</v>
      </c>
      <c r="D630" s="432">
        <v>2007</v>
      </c>
      <c r="E630" s="431" t="s">
        <v>1200</v>
      </c>
      <c r="F630" s="431" t="s">
        <v>298</v>
      </c>
      <c r="G630" s="431" t="s">
        <v>298</v>
      </c>
      <c r="H630" s="431" t="s">
        <v>41</v>
      </c>
      <c r="I630" s="431" t="s">
        <v>421</v>
      </c>
      <c r="J630" s="431" t="s">
        <v>431</v>
      </c>
      <c r="K630" s="431" t="s">
        <v>1170</v>
      </c>
      <c r="L630" s="431" t="s">
        <v>34</v>
      </c>
      <c r="M630" s="433">
        <v>7807800</v>
      </c>
    </row>
    <row r="631" spans="1:13">
      <c r="A631" s="431" t="s">
        <v>2569</v>
      </c>
      <c r="B631" s="431" t="s">
        <v>1283</v>
      </c>
      <c r="C631" s="431" t="s">
        <v>1239</v>
      </c>
      <c r="D631" s="432">
        <v>2007</v>
      </c>
      <c r="E631" s="431" t="s">
        <v>1200</v>
      </c>
      <c r="F631" s="431" t="s">
        <v>298</v>
      </c>
      <c r="G631" s="431" t="s">
        <v>298</v>
      </c>
      <c r="H631" s="431" t="s">
        <v>41</v>
      </c>
      <c r="I631" s="431" t="s">
        <v>423</v>
      </c>
      <c r="J631" s="431" t="s">
        <v>433</v>
      </c>
      <c r="K631" s="431" t="s">
        <v>1170</v>
      </c>
      <c r="L631" s="431" t="s">
        <v>218</v>
      </c>
      <c r="M631" s="433">
        <v>7807800</v>
      </c>
    </row>
    <row r="632" spans="1:13">
      <c r="A632" s="431" t="s">
        <v>2557</v>
      </c>
      <c r="B632" s="431" t="s">
        <v>1283</v>
      </c>
      <c r="C632" s="431" t="s">
        <v>1239</v>
      </c>
      <c r="D632" s="432">
        <v>2007</v>
      </c>
      <c r="E632" s="431" t="s">
        <v>1200</v>
      </c>
      <c r="F632" s="431" t="s">
        <v>298</v>
      </c>
      <c r="G632" s="431" t="s">
        <v>298</v>
      </c>
      <c r="H632" s="431" t="s">
        <v>41</v>
      </c>
      <c r="I632" s="431" t="s">
        <v>422</v>
      </c>
      <c r="J632" s="431" t="s">
        <v>432</v>
      </c>
      <c r="K632" s="431" t="s">
        <v>1170</v>
      </c>
      <c r="L632" s="431" t="s">
        <v>218</v>
      </c>
      <c r="M632" s="433">
        <v>8085000</v>
      </c>
    </row>
    <row r="633" spans="1:13">
      <c r="A633" s="431" t="s">
        <v>2548</v>
      </c>
      <c r="B633" s="431" t="s">
        <v>1286</v>
      </c>
      <c r="C633" s="431" t="s">
        <v>1239</v>
      </c>
      <c r="D633" s="432">
        <v>2007</v>
      </c>
      <c r="E633" s="431" t="s">
        <v>1200</v>
      </c>
      <c r="F633" s="431" t="s">
        <v>298</v>
      </c>
      <c r="G633" s="431" t="s">
        <v>298</v>
      </c>
      <c r="H633" s="431" t="s">
        <v>41</v>
      </c>
      <c r="I633" s="431" t="s">
        <v>421</v>
      </c>
      <c r="J633" s="431" t="s">
        <v>431</v>
      </c>
      <c r="K633" s="431" t="s">
        <v>291</v>
      </c>
      <c r="L633" s="431" t="s">
        <v>218</v>
      </c>
      <c r="M633" s="433">
        <v>8269800</v>
      </c>
    </row>
    <row r="634" spans="1:13">
      <c r="A634" s="431" t="s">
        <v>2547</v>
      </c>
      <c r="B634" s="431" t="s">
        <v>1285</v>
      </c>
      <c r="C634" s="431" t="s">
        <v>1239</v>
      </c>
      <c r="D634" s="432">
        <v>2007</v>
      </c>
      <c r="E634" s="431" t="s">
        <v>1200</v>
      </c>
      <c r="F634" s="431" t="s">
        <v>298</v>
      </c>
      <c r="G634" s="431" t="s">
        <v>298</v>
      </c>
      <c r="H634" s="431" t="s">
        <v>41</v>
      </c>
      <c r="I634" s="431" t="s">
        <v>421</v>
      </c>
      <c r="J634" s="431" t="s">
        <v>431</v>
      </c>
      <c r="K634" s="431" t="s">
        <v>290</v>
      </c>
      <c r="L634" s="431" t="s">
        <v>218</v>
      </c>
      <c r="M634" s="433">
        <v>8824200</v>
      </c>
    </row>
    <row r="635" spans="1:13">
      <c r="A635" s="431" t="s">
        <v>2528</v>
      </c>
      <c r="B635" s="431" t="s">
        <v>1278</v>
      </c>
      <c r="C635" s="431" t="s">
        <v>1239</v>
      </c>
      <c r="D635" s="432">
        <v>2007</v>
      </c>
      <c r="E635" s="431" t="s">
        <v>1200</v>
      </c>
      <c r="F635" s="431" t="s">
        <v>298</v>
      </c>
      <c r="G635" s="431" t="s">
        <v>298</v>
      </c>
      <c r="H635" s="431" t="s">
        <v>41</v>
      </c>
      <c r="I635" s="431" t="s">
        <v>223</v>
      </c>
      <c r="J635" s="431" t="s">
        <v>181</v>
      </c>
      <c r="K635" s="431" t="s">
        <v>291</v>
      </c>
      <c r="L635" s="431" t="s">
        <v>34</v>
      </c>
      <c r="M635" s="433">
        <v>8893500</v>
      </c>
    </row>
    <row r="636" spans="1:13">
      <c r="A636" s="431" t="s">
        <v>2546</v>
      </c>
      <c r="B636" s="431" t="s">
        <v>1284</v>
      </c>
      <c r="C636" s="431" t="s">
        <v>1239</v>
      </c>
      <c r="D636" s="432">
        <v>2007</v>
      </c>
      <c r="E636" s="431" t="s">
        <v>1200</v>
      </c>
      <c r="F636" s="431" t="s">
        <v>298</v>
      </c>
      <c r="G636" s="431" t="s">
        <v>298</v>
      </c>
      <c r="H636" s="431" t="s">
        <v>41</v>
      </c>
      <c r="I636" s="431" t="s">
        <v>421</v>
      </c>
      <c r="J636" s="431" t="s">
        <v>431</v>
      </c>
      <c r="K636" s="431" t="s">
        <v>1171</v>
      </c>
      <c r="L636" s="431" t="s">
        <v>218</v>
      </c>
      <c r="M636" s="433">
        <v>8985900</v>
      </c>
    </row>
    <row r="637" spans="1:13">
      <c r="A637" s="431" t="s">
        <v>2527</v>
      </c>
      <c r="B637" s="431" t="s">
        <v>1277</v>
      </c>
      <c r="C637" s="431" t="s">
        <v>1239</v>
      </c>
      <c r="D637" s="432">
        <v>2007</v>
      </c>
      <c r="E637" s="431" t="s">
        <v>1200</v>
      </c>
      <c r="F637" s="431" t="s">
        <v>298</v>
      </c>
      <c r="G637" s="431" t="s">
        <v>298</v>
      </c>
      <c r="H637" s="431" t="s">
        <v>41</v>
      </c>
      <c r="I637" s="431" t="s">
        <v>223</v>
      </c>
      <c r="J637" s="431" t="s">
        <v>181</v>
      </c>
      <c r="K637" s="431" t="s">
        <v>290</v>
      </c>
      <c r="L637" s="431" t="s">
        <v>34</v>
      </c>
      <c r="M637" s="433">
        <v>9494100</v>
      </c>
    </row>
    <row r="638" spans="1:13">
      <c r="A638" s="431" t="s">
        <v>2545</v>
      </c>
      <c r="B638" s="431" t="s">
        <v>1283</v>
      </c>
      <c r="C638" s="431" t="s">
        <v>1239</v>
      </c>
      <c r="D638" s="432">
        <v>2007</v>
      </c>
      <c r="E638" s="431" t="s">
        <v>1200</v>
      </c>
      <c r="F638" s="431" t="s">
        <v>298</v>
      </c>
      <c r="G638" s="431" t="s">
        <v>298</v>
      </c>
      <c r="H638" s="431" t="s">
        <v>41</v>
      </c>
      <c r="I638" s="431" t="s">
        <v>421</v>
      </c>
      <c r="J638" s="431" t="s">
        <v>431</v>
      </c>
      <c r="K638" s="431" t="s">
        <v>1170</v>
      </c>
      <c r="L638" s="431" t="s">
        <v>218</v>
      </c>
      <c r="M638" s="433">
        <v>9609600</v>
      </c>
    </row>
    <row r="639" spans="1:13">
      <c r="A639" s="431" t="s">
        <v>2526</v>
      </c>
      <c r="B639" s="431" t="s">
        <v>1276</v>
      </c>
      <c r="C639" s="431" t="s">
        <v>1239</v>
      </c>
      <c r="D639" s="432">
        <v>2007</v>
      </c>
      <c r="E639" s="431" t="s">
        <v>1200</v>
      </c>
      <c r="F639" s="431" t="s">
        <v>298</v>
      </c>
      <c r="G639" s="431" t="s">
        <v>298</v>
      </c>
      <c r="H639" s="431" t="s">
        <v>41</v>
      </c>
      <c r="I639" s="431" t="s">
        <v>223</v>
      </c>
      <c r="J639" s="431" t="s">
        <v>181</v>
      </c>
      <c r="K639" s="431" t="s">
        <v>1171</v>
      </c>
      <c r="L639" s="431" t="s">
        <v>34</v>
      </c>
      <c r="M639" s="433">
        <v>9702000</v>
      </c>
    </row>
    <row r="640" spans="1:13">
      <c r="A640" s="431" t="s">
        <v>2525</v>
      </c>
      <c r="B640" s="431" t="s">
        <v>1275</v>
      </c>
      <c r="C640" s="431" t="s">
        <v>1239</v>
      </c>
      <c r="D640" s="432">
        <v>2007</v>
      </c>
      <c r="E640" s="431" t="s">
        <v>1200</v>
      </c>
      <c r="F640" s="431" t="s">
        <v>298</v>
      </c>
      <c r="G640" s="431" t="s">
        <v>298</v>
      </c>
      <c r="H640" s="431" t="s">
        <v>41</v>
      </c>
      <c r="I640" s="431" t="s">
        <v>223</v>
      </c>
      <c r="J640" s="431" t="s">
        <v>181</v>
      </c>
      <c r="K640" s="431" t="s">
        <v>1170</v>
      </c>
      <c r="L640" s="431" t="s">
        <v>34</v>
      </c>
      <c r="M640" s="433">
        <v>10371900</v>
      </c>
    </row>
    <row r="641" spans="1:13">
      <c r="A641" s="431" t="s">
        <v>2536</v>
      </c>
      <c r="B641" s="431" t="s">
        <v>1286</v>
      </c>
      <c r="C641" s="431" t="s">
        <v>1239</v>
      </c>
      <c r="D641" s="432">
        <v>2007</v>
      </c>
      <c r="E641" s="431" t="s">
        <v>1200</v>
      </c>
      <c r="F641" s="431" t="s">
        <v>298</v>
      </c>
      <c r="G641" s="431" t="s">
        <v>298</v>
      </c>
      <c r="H641" s="431" t="s">
        <v>41</v>
      </c>
      <c r="I641" s="431" t="s">
        <v>223</v>
      </c>
      <c r="J641" s="431" t="s">
        <v>181</v>
      </c>
      <c r="K641" s="431" t="s">
        <v>291</v>
      </c>
      <c r="L641" s="431" t="s">
        <v>218</v>
      </c>
      <c r="M641" s="433">
        <v>10949400</v>
      </c>
    </row>
    <row r="642" spans="1:13">
      <c r="A642" s="431" t="s">
        <v>2535</v>
      </c>
      <c r="B642" s="431" t="s">
        <v>1285</v>
      </c>
      <c r="C642" s="431" t="s">
        <v>1239</v>
      </c>
      <c r="D642" s="432">
        <v>2007</v>
      </c>
      <c r="E642" s="431" t="s">
        <v>1200</v>
      </c>
      <c r="F642" s="431" t="s">
        <v>298</v>
      </c>
      <c r="G642" s="431" t="s">
        <v>298</v>
      </c>
      <c r="H642" s="431" t="s">
        <v>41</v>
      </c>
      <c r="I642" s="431" t="s">
        <v>223</v>
      </c>
      <c r="J642" s="431" t="s">
        <v>181</v>
      </c>
      <c r="K642" s="431" t="s">
        <v>290</v>
      </c>
      <c r="L642" s="431" t="s">
        <v>218</v>
      </c>
      <c r="M642" s="433">
        <v>11711700</v>
      </c>
    </row>
    <row r="643" spans="1:13">
      <c r="A643" s="431" t="s">
        <v>2534</v>
      </c>
      <c r="B643" s="431" t="s">
        <v>1284</v>
      </c>
      <c r="C643" s="431" t="s">
        <v>1239</v>
      </c>
      <c r="D643" s="432">
        <v>2007</v>
      </c>
      <c r="E643" s="431" t="s">
        <v>1200</v>
      </c>
      <c r="F643" s="431" t="s">
        <v>298</v>
      </c>
      <c r="G643" s="431" t="s">
        <v>298</v>
      </c>
      <c r="H643" s="431" t="s">
        <v>41</v>
      </c>
      <c r="I643" s="431" t="s">
        <v>223</v>
      </c>
      <c r="J643" s="431" t="s">
        <v>181</v>
      </c>
      <c r="K643" s="431" t="s">
        <v>1171</v>
      </c>
      <c r="L643" s="431" t="s">
        <v>218</v>
      </c>
      <c r="M643" s="433">
        <v>11942700</v>
      </c>
    </row>
    <row r="644" spans="1:13">
      <c r="A644" s="431" t="s">
        <v>2533</v>
      </c>
      <c r="B644" s="431" t="s">
        <v>1283</v>
      </c>
      <c r="C644" s="431" t="s">
        <v>1239</v>
      </c>
      <c r="D644" s="432">
        <v>2007</v>
      </c>
      <c r="E644" s="431" t="s">
        <v>1200</v>
      </c>
      <c r="F644" s="431" t="s">
        <v>298</v>
      </c>
      <c r="G644" s="431" t="s">
        <v>298</v>
      </c>
      <c r="H644" s="431" t="s">
        <v>41</v>
      </c>
      <c r="I644" s="431" t="s">
        <v>223</v>
      </c>
      <c r="J644" s="431" t="s">
        <v>181</v>
      </c>
      <c r="K644" s="431" t="s">
        <v>1170</v>
      </c>
      <c r="L644" s="431" t="s">
        <v>218</v>
      </c>
      <c r="M644" s="433">
        <v>12774300</v>
      </c>
    </row>
    <row r="645" spans="1:13">
      <c r="A645" s="444" t="s">
        <v>2724</v>
      </c>
      <c r="B645" s="444" t="s">
        <v>1306</v>
      </c>
      <c r="C645" s="444" t="s">
        <v>1239</v>
      </c>
      <c r="D645" s="445">
        <v>2008</v>
      </c>
      <c r="E645" s="431" t="s">
        <v>1201</v>
      </c>
      <c r="F645" s="444" t="s">
        <v>298</v>
      </c>
      <c r="G645" s="444" t="s">
        <v>298</v>
      </c>
      <c r="H645" s="444" t="s">
        <v>41</v>
      </c>
      <c r="I645" s="444" t="s">
        <v>424</v>
      </c>
      <c r="J645" s="444" t="s">
        <v>434</v>
      </c>
      <c r="K645" s="444" t="s">
        <v>291</v>
      </c>
      <c r="L645" s="444" t="s">
        <v>32</v>
      </c>
      <c r="M645" s="446">
        <v>4158000</v>
      </c>
    </row>
    <row r="646" spans="1:13">
      <c r="A646" s="444" t="s">
        <v>2736</v>
      </c>
      <c r="B646" s="444" t="s">
        <v>1306</v>
      </c>
      <c r="C646" s="444" t="s">
        <v>1239</v>
      </c>
      <c r="D646" s="445">
        <v>2008</v>
      </c>
      <c r="E646" s="431" t="s">
        <v>1201</v>
      </c>
      <c r="F646" s="444" t="s">
        <v>298</v>
      </c>
      <c r="G646" s="444" t="s">
        <v>298</v>
      </c>
      <c r="H646" s="444" t="s">
        <v>41</v>
      </c>
      <c r="I646" s="431" t="s">
        <v>425</v>
      </c>
      <c r="J646" s="444" t="s">
        <v>435</v>
      </c>
      <c r="K646" s="444" t="s">
        <v>291</v>
      </c>
      <c r="L646" s="444" t="s">
        <v>32</v>
      </c>
      <c r="M646" s="446">
        <v>4158000</v>
      </c>
    </row>
    <row r="647" spans="1:13">
      <c r="A647" s="444" t="s">
        <v>2712</v>
      </c>
      <c r="B647" s="444" t="s">
        <v>1306</v>
      </c>
      <c r="C647" s="444" t="s">
        <v>1239</v>
      </c>
      <c r="D647" s="445">
        <v>2008</v>
      </c>
      <c r="E647" s="431" t="s">
        <v>1201</v>
      </c>
      <c r="F647" s="444" t="s">
        <v>298</v>
      </c>
      <c r="G647" s="444" t="s">
        <v>298</v>
      </c>
      <c r="H647" s="444" t="s">
        <v>41</v>
      </c>
      <c r="I647" s="444" t="s">
        <v>423</v>
      </c>
      <c r="J647" s="444" t="s">
        <v>433</v>
      </c>
      <c r="K647" s="444" t="s">
        <v>291</v>
      </c>
      <c r="L647" s="444" t="s">
        <v>32</v>
      </c>
      <c r="M647" s="446">
        <v>4342800</v>
      </c>
    </row>
    <row r="648" spans="1:13">
      <c r="A648" s="444" t="s">
        <v>2700</v>
      </c>
      <c r="B648" s="444" t="s">
        <v>1306</v>
      </c>
      <c r="C648" s="444" t="s">
        <v>1239</v>
      </c>
      <c r="D648" s="445">
        <v>2008</v>
      </c>
      <c r="E648" s="431" t="s">
        <v>1201</v>
      </c>
      <c r="F648" s="444" t="s">
        <v>298</v>
      </c>
      <c r="G648" s="444" t="s">
        <v>298</v>
      </c>
      <c r="H648" s="444" t="s">
        <v>41</v>
      </c>
      <c r="I648" s="444" t="s">
        <v>422</v>
      </c>
      <c r="J648" s="444" t="s">
        <v>432</v>
      </c>
      <c r="K648" s="444" t="s">
        <v>291</v>
      </c>
      <c r="L648" s="444" t="s">
        <v>32</v>
      </c>
      <c r="M648" s="446">
        <v>4458300</v>
      </c>
    </row>
    <row r="649" spans="1:13">
      <c r="A649" s="444" t="s">
        <v>2722</v>
      </c>
      <c r="B649" s="444" t="s">
        <v>1304</v>
      </c>
      <c r="C649" s="444" t="s">
        <v>1239</v>
      </c>
      <c r="D649" s="445">
        <v>2008</v>
      </c>
      <c r="E649" s="431" t="s">
        <v>1201</v>
      </c>
      <c r="F649" s="444" t="s">
        <v>298</v>
      </c>
      <c r="G649" s="444" t="s">
        <v>298</v>
      </c>
      <c r="H649" s="444" t="s">
        <v>41</v>
      </c>
      <c r="I649" s="444" t="s">
        <v>424</v>
      </c>
      <c r="J649" s="444" t="s">
        <v>434</v>
      </c>
      <c r="K649" s="444" t="s">
        <v>1171</v>
      </c>
      <c r="L649" s="444" t="s">
        <v>32</v>
      </c>
      <c r="M649" s="446">
        <v>4550700</v>
      </c>
    </row>
    <row r="650" spans="1:13">
      <c r="A650" s="444" t="s">
        <v>2734</v>
      </c>
      <c r="B650" s="444" t="s">
        <v>1304</v>
      </c>
      <c r="C650" s="444" t="s">
        <v>1239</v>
      </c>
      <c r="D650" s="445">
        <v>2008</v>
      </c>
      <c r="E650" s="431" t="s">
        <v>1201</v>
      </c>
      <c r="F650" s="444" t="s">
        <v>298</v>
      </c>
      <c r="G650" s="444" t="s">
        <v>298</v>
      </c>
      <c r="H650" s="444" t="s">
        <v>41</v>
      </c>
      <c r="I650" s="431" t="s">
        <v>425</v>
      </c>
      <c r="J650" s="444" t="s">
        <v>435</v>
      </c>
      <c r="K650" s="444" t="s">
        <v>1171</v>
      </c>
      <c r="L650" s="444" t="s">
        <v>32</v>
      </c>
      <c r="M650" s="446">
        <v>4550700</v>
      </c>
    </row>
    <row r="651" spans="1:13">
      <c r="A651" s="444" t="s">
        <v>2710</v>
      </c>
      <c r="B651" s="444" t="s">
        <v>1304</v>
      </c>
      <c r="C651" s="444" t="s">
        <v>1239</v>
      </c>
      <c r="D651" s="445">
        <v>2008</v>
      </c>
      <c r="E651" s="431" t="s">
        <v>1201</v>
      </c>
      <c r="F651" s="444" t="s">
        <v>298</v>
      </c>
      <c r="G651" s="444" t="s">
        <v>298</v>
      </c>
      <c r="H651" s="444" t="s">
        <v>41</v>
      </c>
      <c r="I651" s="444" t="s">
        <v>423</v>
      </c>
      <c r="J651" s="444" t="s">
        <v>433</v>
      </c>
      <c r="K651" s="444" t="s">
        <v>1171</v>
      </c>
      <c r="L651" s="444" t="s">
        <v>32</v>
      </c>
      <c r="M651" s="446">
        <v>4735500</v>
      </c>
    </row>
    <row r="652" spans="1:13">
      <c r="A652" s="444" t="s">
        <v>2698</v>
      </c>
      <c r="B652" s="444" t="s">
        <v>1304</v>
      </c>
      <c r="C652" s="444" t="s">
        <v>1239</v>
      </c>
      <c r="D652" s="445">
        <v>2008</v>
      </c>
      <c r="E652" s="431" t="s">
        <v>1201</v>
      </c>
      <c r="F652" s="444" t="s">
        <v>298</v>
      </c>
      <c r="G652" s="444" t="s">
        <v>298</v>
      </c>
      <c r="H652" s="444" t="s">
        <v>41</v>
      </c>
      <c r="I652" s="444" t="s">
        <v>422</v>
      </c>
      <c r="J652" s="444" t="s">
        <v>432</v>
      </c>
      <c r="K652" s="444" t="s">
        <v>1171</v>
      </c>
      <c r="L652" s="444" t="s">
        <v>32</v>
      </c>
      <c r="M652" s="446">
        <v>4851000</v>
      </c>
    </row>
    <row r="653" spans="1:13">
      <c r="A653" s="444" t="s">
        <v>2735</v>
      </c>
      <c r="B653" s="444" t="s">
        <v>1305</v>
      </c>
      <c r="C653" s="444" t="s">
        <v>1239</v>
      </c>
      <c r="D653" s="445">
        <v>2008</v>
      </c>
      <c r="E653" s="431" t="s">
        <v>1201</v>
      </c>
      <c r="F653" s="444" t="s">
        <v>298</v>
      </c>
      <c r="G653" s="444" t="s">
        <v>298</v>
      </c>
      <c r="H653" s="444" t="s">
        <v>41</v>
      </c>
      <c r="I653" s="431" t="s">
        <v>425</v>
      </c>
      <c r="J653" s="444" t="s">
        <v>435</v>
      </c>
      <c r="K653" s="444" t="s">
        <v>290</v>
      </c>
      <c r="L653" s="444" t="s">
        <v>32</v>
      </c>
      <c r="M653" s="446">
        <v>4897200</v>
      </c>
    </row>
    <row r="654" spans="1:13">
      <c r="A654" s="444" t="s">
        <v>2723</v>
      </c>
      <c r="B654" s="444" t="s">
        <v>1305</v>
      </c>
      <c r="C654" s="444" t="s">
        <v>1239</v>
      </c>
      <c r="D654" s="445">
        <v>2008</v>
      </c>
      <c r="E654" s="431" t="s">
        <v>1201</v>
      </c>
      <c r="F654" s="444" t="s">
        <v>298</v>
      </c>
      <c r="G654" s="444" t="s">
        <v>298</v>
      </c>
      <c r="H654" s="444" t="s">
        <v>41</v>
      </c>
      <c r="I654" s="444" t="s">
        <v>424</v>
      </c>
      <c r="J654" s="444" t="s">
        <v>434</v>
      </c>
      <c r="K654" s="444" t="s">
        <v>290</v>
      </c>
      <c r="L654" s="444" t="s">
        <v>32</v>
      </c>
      <c r="M654" s="446">
        <v>4920300</v>
      </c>
    </row>
    <row r="655" spans="1:13">
      <c r="A655" s="444" t="s">
        <v>2711</v>
      </c>
      <c r="B655" s="444" t="s">
        <v>1305</v>
      </c>
      <c r="C655" s="444" t="s">
        <v>1239</v>
      </c>
      <c r="D655" s="445">
        <v>2008</v>
      </c>
      <c r="E655" s="431" t="s">
        <v>1201</v>
      </c>
      <c r="F655" s="444" t="s">
        <v>298</v>
      </c>
      <c r="G655" s="444" t="s">
        <v>298</v>
      </c>
      <c r="H655" s="444" t="s">
        <v>41</v>
      </c>
      <c r="I655" s="444" t="s">
        <v>423</v>
      </c>
      <c r="J655" s="444" t="s">
        <v>433</v>
      </c>
      <c r="K655" s="444" t="s">
        <v>290</v>
      </c>
      <c r="L655" s="444" t="s">
        <v>32</v>
      </c>
      <c r="M655" s="446">
        <v>5082000</v>
      </c>
    </row>
    <row r="656" spans="1:13">
      <c r="A656" s="444" t="s">
        <v>2699</v>
      </c>
      <c r="B656" s="444" t="s">
        <v>1305</v>
      </c>
      <c r="C656" s="444" t="s">
        <v>1239</v>
      </c>
      <c r="D656" s="445">
        <v>2008</v>
      </c>
      <c r="E656" s="431" t="s">
        <v>1201</v>
      </c>
      <c r="F656" s="444" t="s">
        <v>298</v>
      </c>
      <c r="G656" s="444" t="s">
        <v>298</v>
      </c>
      <c r="H656" s="444" t="s">
        <v>41</v>
      </c>
      <c r="I656" s="444" t="s">
        <v>422</v>
      </c>
      <c r="J656" s="444" t="s">
        <v>432</v>
      </c>
      <c r="K656" s="444" t="s">
        <v>290</v>
      </c>
      <c r="L656" s="444" t="s">
        <v>32</v>
      </c>
      <c r="M656" s="446">
        <v>5243700</v>
      </c>
    </row>
    <row r="657" spans="1:13">
      <c r="A657" s="444" t="s">
        <v>2688</v>
      </c>
      <c r="B657" s="444" t="s">
        <v>1306</v>
      </c>
      <c r="C657" s="444" t="s">
        <v>1239</v>
      </c>
      <c r="D657" s="445">
        <v>2008</v>
      </c>
      <c r="E657" s="431" t="s">
        <v>1201</v>
      </c>
      <c r="F657" s="444" t="s">
        <v>298</v>
      </c>
      <c r="G657" s="444" t="s">
        <v>298</v>
      </c>
      <c r="H657" s="444" t="s">
        <v>41</v>
      </c>
      <c r="I657" s="444" t="s">
        <v>421</v>
      </c>
      <c r="J657" s="444" t="s">
        <v>431</v>
      </c>
      <c r="K657" s="444" t="s">
        <v>291</v>
      </c>
      <c r="L657" s="444" t="s">
        <v>32</v>
      </c>
      <c r="M657" s="446">
        <v>5313000</v>
      </c>
    </row>
    <row r="658" spans="1:13">
      <c r="A658" s="444" t="s">
        <v>2733</v>
      </c>
      <c r="B658" s="444" t="s">
        <v>1303</v>
      </c>
      <c r="C658" s="444" t="s">
        <v>1239</v>
      </c>
      <c r="D658" s="445">
        <v>2008</v>
      </c>
      <c r="E658" s="431" t="s">
        <v>1201</v>
      </c>
      <c r="F658" s="444" t="s">
        <v>298</v>
      </c>
      <c r="G658" s="444" t="s">
        <v>298</v>
      </c>
      <c r="H658" s="444" t="s">
        <v>41</v>
      </c>
      <c r="I658" s="431" t="s">
        <v>425</v>
      </c>
      <c r="J658" s="444" t="s">
        <v>435</v>
      </c>
      <c r="K658" s="444" t="s">
        <v>1170</v>
      </c>
      <c r="L658" s="444" t="s">
        <v>32</v>
      </c>
      <c r="M658" s="446">
        <v>5336100</v>
      </c>
    </row>
    <row r="659" spans="1:13">
      <c r="A659" s="444" t="s">
        <v>2721</v>
      </c>
      <c r="B659" s="444" t="s">
        <v>1303</v>
      </c>
      <c r="C659" s="444" t="s">
        <v>1239</v>
      </c>
      <c r="D659" s="445">
        <v>2008</v>
      </c>
      <c r="E659" s="431" t="s">
        <v>1201</v>
      </c>
      <c r="F659" s="444" t="s">
        <v>298</v>
      </c>
      <c r="G659" s="444" t="s">
        <v>298</v>
      </c>
      <c r="H659" s="444" t="s">
        <v>41</v>
      </c>
      <c r="I659" s="444" t="s">
        <v>424</v>
      </c>
      <c r="J659" s="444" t="s">
        <v>434</v>
      </c>
      <c r="K659" s="444" t="s">
        <v>1170</v>
      </c>
      <c r="L659" s="444" t="s">
        <v>32</v>
      </c>
      <c r="M659" s="446">
        <v>5359200</v>
      </c>
    </row>
    <row r="660" spans="1:13">
      <c r="A660" s="444" t="s">
        <v>2709</v>
      </c>
      <c r="B660" s="444" t="s">
        <v>1303</v>
      </c>
      <c r="C660" s="444" t="s">
        <v>1239</v>
      </c>
      <c r="D660" s="445">
        <v>2008</v>
      </c>
      <c r="E660" s="431" t="s">
        <v>1201</v>
      </c>
      <c r="F660" s="444" t="s">
        <v>298</v>
      </c>
      <c r="G660" s="444" t="s">
        <v>298</v>
      </c>
      <c r="H660" s="444" t="s">
        <v>41</v>
      </c>
      <c r="I660" s="444" t="s">
        <v>423</v>
      </c>
      <c r="J660" s="444" t="s">
        <v>433</v>
      </c>
      <c r="K660" s="444" t="s">
        <v>1170</v>
      </c>
      <c r="L660" s="444" t="s">
        <v>32</v>
      </c>
      <c r="M660" s="446">
        <v>5544000</v>
      </c>
    </row>
    <row r="661" spans="1:13">
      <c r="A661" s="444" t="s">
        <v>2697</v>
      </c>
      <c r="B661" s="444" t="s">
        <v>1303</v>
      </c>
      <c r="C661" s="444" t="s">
        <v>1239</v>
      </c>
      <c r="D661" s="445">
        <v>2008</v>
      </c>
      <c r="E661" s="431" t="s">
        <v>1201</v>
      </c>
      <c r="F661" s="444" t="s">
        <v>298</v>
      </c>
      <c r="G661" s="444" t="s">
        <v>298</v>
      </c>
      <c r="H661" s="444" t="s">
        <v>41</v>
      </c>
      <c r="I661" s="444" t="s">
        <v>422</v>
      </c>
      <c r="J661" s="444" t="s">
        <v>432</v>
      </c>
      <c r="K661" s="444" t="s">
        <v>1170</v>
      </c>
      <c r="L661" s="444" t="s">
        <v>32</v>
      </c>
      <c r="M661" s="446">
        <v>5682600</v>
      </c>
    </row>
    <row r="662" spans="1:13">
      <c r="A662" s="444" t="s">
        <v>2686</v>
      </c>
      <c r="B662" s="444" t="s">
        <v>1304</v>
      </c>
      <c r="C662" s="444" t="s">
        <v>1239</v>
      </c>
      <c r="D662" s="445">
        <v>2008</v>
      </c>
      <c r="E662" s="431" t="s">
        <v>1201</v>
      </c>
      <c r="F662" s="444" t="s">
        <v>298</v>
      </c>
      <c r="G662" s="444" t="s">
        <v>298</v>
      </c>
      <c r="H662" s="444" t="s">
        <v>41</v>
      </c>
      <c r="I662" s="444" t="s">
        <v>421</v>
      </c>
      <c r="J662" s="444" t="s">
        <v>431</v>
      </c>
      <c r="K662" s="444" t="s">
        <v>1171</v>
      </c>
      <c r="L662" s="444" t="s">
        <v>32</v>
      </c>
      <c r="M662" s="446">
        <v>5798100</v>
      </c>
    </row>
    <row r="663" spans="1:13">
      <c r="A663" s="444" t="s">
        <v>2687</v>
      </c>
      <c r="B663" s="444" t="s">
        <v>1305</v>
      </c>
      <c r="C663" s="444" t="s">
        <v>1239</v>
      </c>
      <c r="D663" s="445">
        <v>2008</v>
      </c>
      <c r="E663" s="431" t="s">
        <v>1201</v>
      </c>
      <c r="F663" s="444" t="s">
        <v>298</v>
      </c>
      <c r="G663" s="444" t="s">
        <v>298</v>
      </c>
      <c r="H663" s="444" t="s">
        <v>41</v>
      </c>
      <c r="I663" s="444" t="s">
        <v>421</v>
      </c>
      <c r="J663" s="444" t="s">
        <v>431</v>
      </c>
      <c r="K663" s="444" t="s">
        <v>290</v>
      </c>
      <c r="L663" s="444" t="s">
        <v>32</v>
      </c>
      <c r="M663" s="446">
        <v>6260100</v>
      </c>
    </row>
    <row r="664" spans="1:13">
      <c r="A664" s="444" t="s">
        <v>2685</v>
      </c>
      <c r="B664" s="444" t="s">
        <v>1303</v>
      </c>
      <c r="C664" s="444" t="s">
        <v>1239</v>
      </c>
      <c r="D664" s="445">
        <v>2008</v>
      </c>
      <c r="E664" s="431" t="s">
        <v>1201</v>
      </c>
      <c r="F664" s="444" t="s">
        <v>298</v>
      </c>
      <c r="G664" s="444" t="s">
        <v>298</v>
      </c>
      <c r="H664" s="444" t="s">
        <v>41</v>
      </c>
      <c r="I664" s="444" t="s">
        <v>421</v>
      </c>
      <c r="J664" s="444" t="s">
        <v>431</v>
      </c>
      <c r="K664" s="444" t="s">
        <v>1170</v>
      </c>
      <c r="L664" s="444" t="s">
        <v>32</v>
      </c>
      <c r="M664" s="446">
        <v>6837600</v>
      </c>
    </row>
    <row r="665" spans="1:13">
      <c r="A665" s="444" t="s">
        <v>2732</v>
      </c>
      <c r="B665" s="444" t="s">
        <v>1302</v>
      </c>
      <c r="C665" s="444" t="s">
        <v>1239</v>
      </c>
      <c r="D665" s="445">
        <v>2008</v>
      </c>
      <c r="E665" s="431" t="s">
        <v>1201</v>
      </c>
      <c r="F665" s="444" t="s">
        <v>298</v>
      </c>
      <c r="G665" s="444" t="s">
        <v>298</v>
      </c>
      <c r="H665" s="444" t="s">
        <v>41</v>
      </c>
      <c r="I665" s="431" t="s">
        <v>425</v>
      </c>
      <c r="J665" s="444" t="s">
        <v>435</v>
      </c>
      <c r="K665" s="444" t="s">
        <v>291</v>
      </c>
      <c r="L665" s="444" t="s">
        <v>34</v>
      </c>
      <c r="M665" s="446">
        <v>6860700</v>
      </c>
    </row>
    <row r="666" spans="1:13">
      <c r="A666" s="444" t="s">
        <v>2720</v>
      </c>
      <c r="B666" s="444" t="s">
        <v>1302</v>
      </c>
      <c r="C666" s="444" t="s">
        <v>1239</v>
      </c>
      <c r="D666" s="445">
        <v>2008</v>
      </c>
      <c r="E666" s="431" t="s">
        <v>1201</v>
      </c>
      <c r="F666" s="444" t="s">
        <v>298</v>
      </c>
      <c r="G666" s="444" t="s">
        <v>298</v>
      </c>
      <c r="H666" s="444" t="s">
        <v>41</v>
      </c>
      <c r="I666" s="444" t="s">
        <v>424</v>
      </c>
      <c r="J666" s="444" t="s">
        <v>434</v>
      </c>
      <c r="K666" s="444" t="s">
        <v>291</v>
      </c>
      <c r="L666" s="444" t="s">
        <v>34</v>
      </c>
      <c r="M666" s="446">
        <v>6906900</v>
      </c>
    </row>
    <row r="667" spans="1:13">
      <c r="A667" s="444" t="s">
        <v>2676</v>
      </c>
      <c r="B667" s="444" t="s">
        <v>1306</v>
      </c>
      <c r="C667" s="444" t="s">
        <v>1239</v>
      </c>
      <c r="D667" s="445">
        <v>2008</v>
      </c>
      <c r="E667" s="431" t="s">
        <v>1201</v>
      </c>
      <c r="F667" s="444" t="s">
        <v>298</v>
      </c>
      <c r="G667" s="444" t="s">
        <v>298</v>
      </c>
      <c r="H667" s="444" t="s">
        <v>41</v>
      </c>
      <c r="I667" s="444" t="s">
        <v>223</v>
      </c>
      <c r="J667" s="444" t="s">
        <v>181</v>
      </c>
      <c r="K667" s="444" t="s">
        <v>291</v>
      </c>
      <c r="L667" s="444" t="s">
        <v>32</v>
      </c>
      <c r="M667" s="446">
        <v>7022400</v>
      </c>
    </row>
    <row r="668" spans="1:13">
      <c r="A668" s="444" t="s">
        <v>2708</v>
      </c>
      <c r="B668" s="444" t="s">
        <v>1302</v>
      </c>
      <c r="C668" s="444" t="s">
        <v>1239</v>
      </c>
      <c r="D668" s="445">
        <v>2008</v>
      </c>
      <c r="E668" s="431" t="s">
        <v>1201</v>
      </c>
      <c r="F668" s="444" t="s">
        <v>298</v>
      </c>
      <c r="G668" s="444" t="s">
        <v>298</v>
      </c>
      <c r="H668" s="444" t="s">
        <v>41</v>
      </c>
      <c r="I668" s="444" t="s">
        <v>423</v>
      </c>
      <c r="J668" s="444" t="s">
        <v>433</v>
      </c>
      <c r="K668" s="444" t="s">
        <v>291</v>
      </c>
      <c r="L668" s="444" t="s">
        <v>34</v>
      </c>
      <c r="M668" s="446">
        <v>7161000</v>
      </c>
    </row>
    <row r="669" spans="1:13">
      <c r="A669" s="444" t="s">
        <v>2696</v>
      </c>
      <c r="B669" s="444" t="s">
        <v>1302</v>
      </c>
      <c r="C669" s="444" t="s">
        <v>1239</v>
      </c>
      <c r="D669" s="445">
        <v>2008</v>
      </c>
      <c r="E669" s="431" t="s">
        <v>1201</v>
      </c>
      <c r="F669" s="444" t="s">
        <v>298</v>
      </c>
      <c r="G669" s="444" t="s">
        <v>298</v>
      </c>
      <c r="H669" s="444" t="s">
        <v>41</v>
      </c>
      <c r="I669" s="444" t="s">
        <v>422</v>
      </c>
      <c r="J669" s="444" t="s">
        <v>432</v>
      </c>
      <c r="K669" s="444" t="s">
        <v>291</v>
      </c>
      <c r="L669" s="444" t="s">
        <v>34</v>
      </c>
      <c r="M669" s="446">
        <v>7322700</v>
      </c>
    </row>
    <row r="670" spans="1:13">
      <c r="A670" s="444" t="s">
        <v>2731</v>
      </c>
      <c r="B670" s="444" t="s">
        <v>1301</v>
      </c>
      <c r="C670" s="444" t="s">
        <v>1239</v>
      </c>
      <c r="D670" s="445">
        <v>2008</v>
      </c>
      <c r="E670" s="431" t="s">
        <v>1201</v>
      </c>
      <c r="F670" s="444" t="s">
        <v>298</v>
      </c>
      <c r="G670" s="444" t="s">
        <v>298</v>
      </c>
      <c r="H670" s="444" t="s">
        <v>41</v>
      </c>
      <c r="I670" s="431" t="s">
        <v>425</v>
      </c>
      <c r="J670" s="444" t="s">
        <v>435</v>
      </c>
      <c r="K670" s="444" t="s">
        <v>290</v>
      </c>
      <c r="L670" s="444" t="s">
        <v>34</v>
      </c>
      <c r="M670" s="446">
        <v>7322700</v>
      </c>
    </row>
    <row r="671" spans="1:13">
      <c r="A671" s="444" t="s">
        <v>2719</v>
      </c>
      <c r="B671" s="444" t="s">
        <v>1301</v>
      </c>
      <c r="C671" s="444" t="s">
        <v>1239</v>
      </c>
      <c r="D671" s="445">
        <v>2008</v>
      </c>
      <c r="E671" s="431" t="s">
        <v>1201</v>
      </c>
      <c r="F671" s="444" t="s">
        <v>298</v>
      </c>
      <c r="G671" s="444" t="s">
        <v>298</v>
      </c>
      <c r="H671" s="444" t="s">
        <v>41</v>
      </c>
      <c r="I671" s="444" t="s">
        <v>424</v>
      </c>
      <c r="J671" s="444" t="s">
        <v>434</v>
      </c>
      <c r="K671" s="444" t="s">
        <v>290</v>
      </c>
      <c r="L671" s="444" t="s">
        <v>34</v>
      </c>
      <c r="M671" s="446">
        <v>7368900</v>
      </c>
    </row>
    <row r="672" spans="1:13">
      <c r="A672" s="444" t="s">
        <v>2730</v>
      </c>
      <c r="B672" s="444" t="s">
        <v>1300</v>
      </c>
      <c r="C672" s="444" t="s">
        <v>1239</v>
      </c>
      <c r="D672" s="445">
        <v>2008</v>
      </c>
      <c r="E672" s="431" t="s">
        <v>1201</v>
      </c>
      <c r="F672" s="444" t="s">
        <v>298</v>
      </c>
      <c r="G672" s="444" t="s">
        <v>298</v>
      </c>
      <c r="H672" s="444" t="s">
        <v>41</v>
      </c>
      <c r="I672" s="431" t="s">
        <v>425</v>
      </c>
      <c r="J672" s="444" t="s">
        <v>435</v>
      </c>
      <c r="K672" s="444" t="s">
        <v>1171</v>
      </c>
      <c r="L672" s="444" t="s">
        <v>34</v>
      </c>
      <c r="M672" s="446">
        <v>7461300</v>
      </c>
    </row>
    <row r="673" spans="1:13">
      <c r="A673" s="444" t="s">
        <v>2718</v>
      </c>
      <c r="B673" s="444" t="s">
        <v>1300</v>
      </c>
      <c r="C673" s="444" t="s">
        <v>1239</v>
      </c>
      <c r="D673" s="445">
        <v>2008</v>
      </c>
      <c r="E673" s="431" t="s">
        <v>1201</v>
      </c>
      <c r="F673" s="444" t="s">
        <v>298</v>
      </c>
      <c r="G673" s="444" t="s">
        <v>298</v>
      </c>
      <c r="H673" s="444" t="s">
        <v>41</v>
      </c>
      <c r="I673" s="444" t="s">
        <v>424</v>
      </c>
      <c r="J673" s="444" t="s">
        <v>434</v>
      </c>
      <c r="K673" s="444" t="s">
        <v>1171</v>
      </c>
      <c r="L673" s="444" t="s">
        <v>34</v>
      </c>
      <c r="M673" s="446">
        <v>7530600</v>
      </c>
    </row>
    <row r="674" spans="1:13">
      <c r="A674" s="444" t="s">
        <v>2707</v>
      </c>
      <c r="B674" s="444" t="s">
        <v>1301</v>
      </c>
      <c r="C674" s="444" t="s">
        <v>1239</v>
      </c>
      <c r="D674" s="445">
        <v>2008</v>
      </c>
      <c r="E674" s="431" t="s">
        <v>1201</v>
      </c>
      <c r="F674" s="444" t="s">
        <v>298</v>
      </c>
      <c r="G674" s="444" t="s">
        <v>298</v>
      </c>
      <c r="H674" s="444" t="s">
        <v>41</v>
      </c>
      <c r="I674" s="444" t="s">
        <v>423</v>
      </c>
      <c r="J674" s="444" t="s">
        <v>433</v>
      </c>
      <c r="K674" s="444" t="s">
        <v>290</v>
      </c>
      <c r="L674" s="444" t="s">
        <v>34</v>
      </c>
      <c r="M674" s="446">
        <v>7623000</v>
      </c>
    </row>
    <row r="675" spans="1:13">
      <c r="A675" s="444" t="s">
        <v>2674</v>
      </c>
      <c r="B675" s="444" t="s">
        <v>1304</v>
      </c>
      <c r="C675" s="444" t="s">
        <v>1239</v>
      </c>
      <c r="D675" s="445">
        <v>2008</v>
      </c>
      <c r="E675" s="431" t="s">
        <v>1201</v>
      </c>
      <c r="F675" s="444" t="s">
        <v>298</v>
      </c>
      <c r="G675" s="444" t="s">
        <v>298</v>
      </c>
      <c r="H675" s="444" t="s">
        <v>41</v>
      </c>
      <c r="I675" s="444" t="s">
        <v>223</v>
      </c>
      <c r="J675" s="444" t="s">
        <v>181</v>
      </c>
      <c r="K675" s="444" t="s">
        <v>1171</v>
      </c>
      <c r="L675" s="444" t="s">
        <v>32</v>
      </c>
      <c r="M675" s="446">
        <v>7646100</v>
      </c>
    </row>
    <row r="676" spans="1:13">
      <c r="A676" s="444" t="s">
        <v>2706</v>
      </c>
      <c r="B676" s="444" t="s">
        <v>1300</v>
      </c>
      <c r="C676" s="444" t="s">
        <v>1239</v>
      </c>
      <c r="D676" s="445">
        <v>2008</v>
      </c>
      <c r="E676" s="431" t="s">
        <v>1201</v>
      </c>
      <c r="F676" s="444" t="s">
        <v>298</v>
      </c>
      <c r="G676" s="444" t="s">
        <v>298</v>
      </c>
      <c r="H676" s="444" t="s">
        <v>41</v>
      </c>
      <c r="I676" s="444" t="s">
        <v>423</v>
      </c>
      <c r="J676" s="444" t="s">
        <v>433</v>
      </c>
      <c r="K676" s="444" t="s">
        <v>1171</v>
      </c>
      <c r="L676" s="444" t="s">
        <v>34</v>
      </c>
      <c r="M676" s="446">
        <v>7807800</v>
      </c>
    </row>
    <row r="677" spans="1:13">
      <c r="A677" s="444" t="s">
        <v>2695</v>
      </c>
      <c r="B677" s="444" t="s">
        <v>1301</v>
      </c>
      <c r="C677" s="444" t="s">
        <v>1239</v>
      </c>
      <c r="D677" s="445">
        <v>2008</v>
      </c>
      <c r="E677" s="431" t="s">
        <v>1201</v>
      </c>
      <c r="F677" s="444" t="s">
        <v>298</v>
      </c>
      <c r="G677" s="444" t="s">
        <v>298</v>
      </c>
      <c r="H677" s="444" t="s">
        <v>41</v>
      </c>
      <c r="I677" s="444" t="s">
        <v>422</v>
      </c>
      <c r="J677" s="444" t="s">
        <v>432</v>
      </c>
      <c r="K677" s="444" t="s">
        <v>290</v>
      </c>
      <c r="L677" s="444" t="s">
        <v>34</v>
      </c>
      <c r="M677" s="446">
        <v>7830900</v>
      </c>
    </row>
    <row r="678" spans="1:13">
      <c r="A678" s="444" t="s">
        <v>2694</v>
      </c>
      <c r="B678" s="444" t="s">
        <v>1300</v>
      </c>
      <c r="C678" s="444" t="s">
        <v>1239</v>
      </c>
      <c r="D678" s="445">
        <v>2008</v>
      </c>
      <c r="E678" s="431" t="s">
        <v>1201</v>
      </c>
      <c r="F678" s="444" t="s">
        <v>298</v>
      </c>
      <c r="G678" s="444" t="s">
        <v>298</v>
      </c>
      <c r="H678" s="444" t="s">
        <v>41</v>
      </c>
      <c r="I678" s="444" t="s">
        <v>422</v>
      </c>
      <c r="J678" s="444" t="s">
        <v>432</v>
      </c>
      <c r="K678" s="444" t="s">
        <v>1171</v>
      </c>
      <c r="L678" s="444" t="s">
        <v>34</v>
      </c>
      <c r="M678" s="446">
        <v>7969500</v>
      </c>
    </row>
    <row r="679" spans="1:13">
      <c r="A679" s="444" t="s">
        <v>2729</v>
      </c>
      <c r="B679" s="444" t="s">
        <v>1299</v>
      </c>
      <c r="C679" s="444" t="s">
        <v>1239</v>
      </c>
      <c r="D679" s="445">
        <v>2008</v>
      </c>
      <c r="E679" s="431" t="s">
        <v>1201</v>
      </c>
      <c r="F679" s="444" t="s">
        <v>298</v>
      </c>
      <c r="G679" s="444" t="s">
        <v>298</v>
      </c>
      <c r="H679" s="444" t="s">
        <v>41</v>
      </c>
      <c r="I679" s="431" t="s">
        <v>425</v>
      </c>
      <c r="J679" s="444" t="s">
        <v>435</v>
      </c>
      <c r="K679" s="444" t="s">
        <v>1170</v>
      </c>
      <c r="L679" s="444" t="s">
        <v>34</v>
      </c>
      <c r="M679" s="446">
        <v>7969500</v>
      </c>
    </row>
    <row r="680" spans="1:13">
      <c r="A680" s="444" t="s">
        <v>2717</v>
      </c>
      <c r="B680" s="444" t="s">
        <v>1299</v>
      </c>
      <c r="C680" s="444" t="s">
        <v>1239</v>
      </c>
      <c r="D680" s="445">
        <v>2008</v>
      </c>
      <c r="E680" s="431" t="s">
        <v>1201</v>
      </c>
      <c r="F680" s="444" t="s">
        <v>298</v>
      </c>
      <c r="G680" s="444" t="s">
        <v>298</v>
      </c>
      <c r="H680" s="444" t="s">
        <v>41</v>
      </c>
      <c r="I680" s="444" t="s">
        <v>424</v>
      </c>
      <c r="J680" s="444" t="s">
        <v>434</v>
      </c>
      <c r="K680" s="444" t="s">
        <v>1170</v>
      </c>
      <c r="L680" s="444" t="s">
        <v>34</v>
      </c>
      <c r="M680" s="446">
        <v>8061900</v>
      </c>
    </row>
    <row r="681" spans="1:13">
      <c r="A681" s="444" t="s">
        <v>2675</v>
      </c>
      <c r="B681" s="444" t="s">
        <v>1305</v>
      </c>
      <c r="C681" s="444" t="s">
        <v>1239</v>
      </c>
      <c r="D681" s="445">
        <v>2008</v>
      </c>
      <c r="E681" s="431" t="s">
        <v>1201</v>
      </c>
      <c r="F681" s="444" t="s">
        <v>298</v>
      </c>
      <c r="G681" s="444" t="s">
        <v>298</v>
      </c>
      <c r="H681" s="444" t="s">
        <v>41</v>
      </c>
      <c r="I681" s="444" t="s">
        <v>223</v>
      </c>
      <c r="J681" s="444" t="s">
        <v>181</v>
      </c>
      <c r="K681" s="444" t="s">
        <v>290</v>
      </c>
      <c r="L681" s="444" t="s">
        <v>32</v>
      </c>
      <c r="M681" s="446">
        <v>8292900</v>
      </c>
    </row>
    <row r="682" spans="1:13">
      <c r="A682" s="444" t="s">
        <v>2705</v>
      </c>
      <c r="B682" s="444" t="s">
        <v>1299</v>
      </c>
      <c r="C682" s="444" t="s">
        <v>1239</v>
      </c>
      <c r="D682" s="445">
        <v>2008</v>
      </c>
      <c r="E682" s="431" t="s">
        <v>1201</v>
      </c>
      <c r="F682" s="444" t="s">
        <v>298</v>
      </c>
      <c r="G682" s="444" t="s">
        <v>298</v>
      </c>
      <c r="H682" s="444" t="s">
        <v>41</v>
      </c>
      <c r="I682" s="444" t="s">
        <v>423</v>
      </c>
      <c r="J682" s="444" t="s">
        <v>433</v>
      </c>
      <c r="K682" s="444" t="s">
        <v>1170</v>
      </c>
      <c r="L682" s="444" t="s">
        <v>34</v>
      </c>
      <c r="M682" s="446">
        <v>8339100</v>
      </c>
    </row>
    <row r="683" spans="1:13">
      <c r="A683" s="444" t="s">
        <v>2740</v>
      </c>
      <c r="B683" s="444" t="s">
        <v>1310</v>
      </c>
      <c r="C683" s="444" t="s">
        <v>1239</v>
      </c>
      <c r="D683" s="445">
        <v>2008</v>
      </c>
      <c r="E683" s="431" t="s">
        <v>1201</v>
      </c>
      <c r="F683" s="444" t="s">
        <v>298</v>
      </c>
      <c r="G683" s="444" t="s">
        <v>298</v>
      </c>
      <c r="H683" s="444" t="s">
        <v>41</v>
      </c>
      <c r="I683" s="431" t="s">
        <v>425</v>
      </c>
      <c r="J683" s="444" t="s">
        <v>435</v>
      </c>
      <c r="K683" s="444" t="s">
        <v>291</v>
      </c>
      <c r="L683" s="444" t="s">
        <v>218</v>
      </c>
      <c r="M683" s="446">
        <v>8431500</v>
      </c>
    </row>
    <row r="684" spans="1:13">
      <c r="A684" s="444" t="s">
        <v>2728</v>
      </c>
      <c r="B684" s="444" t="s">
        <v>1310</v>
      </c>
      <c r="C684" s="444" t="s">
        <v>1239</v>
      </c>
      <c r="D684" s="445">
        <v>2008</v>
      </c>
      <c r="E684" s="431" t="s">
        <v>1201</v>
      </c>
      <c r="F684" s="444" t="s">
        <v>298</v>
      </c>
      <c r="G684" s="444" t="s">
        <v>298</v>
      </c>
      <c r="H684" s="444" t="s">
        <v>41</v>
      </c>
      <c r="I684" s="444" t="s">
        <v>424</v>
      </c>
      <c r="J684" s="444" t="s">
        <v>434</v>
      </c>
      <c r="K684" s="444" t="s">
        <v>291</v>
      </c>
      <c r="L684" s="444" t="s">
        <v>218</v>
      </c>
      <c r="M684" s="446">
        <v>8477700</v>
      </c>
    </row>
    <row r="685" spans="1:13">
      <c r="A685" s="444" t="s">
        <v>2693</v>
      </c>
      <c r="B685" s="444" t="s">
        <v>1299</v>
      </c>
      <c r="C685" s="444" t="s">
        <v>1239</v>
      </c>
      <c r="D685" s="445">
        <v>2008</v>
      </c>
      <c r="E685" s="431" t="s">
        <v>1201</v>
      </c>
      <c r="F685" s="444" t="s">
        <v>298</v>
      </c>
      <c r="G685" s="444" t="s">
        <v>298</v>
      </c>
      <c r="H685" s="444" t="s">
        <v>41</v>
      </c>
      <c r="I685" s="444" t="s">
        <v>422</v>
      </c>
      <c r="J685" s="444" t="s">
        <v>432</v>
      </c>
      <c r="K685" s="444" t="s">
        <v>1170</v>
      </c>
      <c r="L685" s="444" t="s">
        <v>34</v>
      </c>
      <c r="M685" s="446">
        <v>8547000</v>
      </c>
    </row>
    <row r="686" spans="1:13">
      <c r="A686" s="444" t="s">
        <v>2684</v>
      </c>
      <c r="B686" s="444" t="s">
        <v>1302</v>
      </c>
      <c r="C686" s="444" t="s">
        <v>1239</v>
      </c>
      <c r="D686" s="445">
        <v>2008</v>
      </c>
      <c r="E686" s="431" t="s">
        <v>1201</v>
      </c>
      <c r="F686" s="444" t="s">
        <v>298</v>
      </c>
      <c r="G686" s="444" t="s">
        <v>298</v>
      </c>
      <c r="H686" s="444" t="s">
        <v>41</v>
      </c>
      <c r="I686" s="444" t="s">
        <v>421</v>
      </c>
      <c r="J686" s="444" t="s">
        <v>431</v>
      </c>
      <c r="K686" s="444" t="s">
        <v>291</v>
      </c>
      <c r="L686" s="444" t="s">
        <v>34</v>
      </c>
      <c r="M686" s="446">
        <v>8778000</v>
      </c>
    </row>
    <row r="687" spans="1:13">
      <c r="A687" s="444" t="s">
        <v>2716</v>
      </c>
      <c r="B687" s="444" t="s">
        <v>1310</v>
      </c>
      <c r="C687" s="444" t="s">
        <v>1239</v>
      </c>
      <c r="D687" s="445">
        <v>2008</v>
      </c>
      <c r="E687" s="431" t="s">
        <v>1201</v>
      </c>
      <c r="F687" s="444" t="s">
        <v>298</v>
      </c>
      <c r="G687" s="444" t="s">
        <v>298</v>
      </c>
      <c r="H687" s="444" t="s">
        <v>41</v>
      </c>
      <c r="I687" s="444" t="s">
        <v>423</v>
      </c>
      <c r="J687" s="444" t="s">
        <v>433</v>
      </c>
      <c r="K687" s="444" t="s">
        <v>291</v>
      </c>
      <c r="L687" s="444" t="s">
        <v>218</v>
      </c>
      <c r="M687" s="446">
        <v>8824200</v>
      </c>
    </row>
    <row r="688" spans="1:13">
      <c r="A688" s="444" t="s">
        <v>2673</v>
      </c>
      <c r="B688" s="444" t="s">
        <v>1303</v>
      </c>
      <c r="C688" s="444" t="s">
        <v>1239</v>
      </c>
      <c r="D688" s="445">
        <v>2008</v>
      </c>
      <c r="E688" s="431" t="s">
        <v>1201</v>
      </c>
      <c r="F688" s="444" t="s">
        <v>298</v>
      </c>
      <c r="G688" s="444" t="s">
        <v>298</v>
      </c>
      <c r="H688" s="444" t="s">
        <v>41</v>
      </c>
      <c r="I688" s="444" t="s">
        <v>223</v>
      </c>
      <c r="J688" s="444" t="s">
        <v>181</v>
      </c>
      <c r="K688" s="444" t="s">
        <v>1170</v>
      </c>
      <c r="L688" s="444" t="s">
        <v>32</v>
      </c>
      <c r="M688" s="446">
        <v>9032100</v>
      </c>
    </row>
    <row r="689" spans="1:13">
      <c r="A689" s="444" t="s">
        <v>2704</v>
      </c>
      <c r="B689" s="444" t="s">
        <v>1310</v>
      </c>
      <c r="C689" s="444" t="s">
        <v>1239</v>
      </c>
      <c r="D689" s="445">
        <v>2008</v>
      </c>
      <c r="E689" s="431" t="s">
        <v>1201</v>
      </c>
      <c r="F689" s="444" t="s">
        <v>298</v>
      </c>
      <c r="G689" s="444" t="s">
        <v>298</v>
      </c>
      <c r="H689" s="444" t="s">
        <v>41</v>
      </c>
      <c r="I689" s="444" t="s">
        <v>422</v>
      </c>
      <c r="J689" s="444" t="s">
        <v>432</v>
      </c>
      <c r="K689" s="444" t="s">
        <v>291</v>
      </c>
      <c r="L689" s="444" t="s">
        <v>218</v>
      </c>
      <c r="M689" s="446">
        <v>9032100</v>
      </c>
    </row>
    <row r="690" spans="1:13">
      <c r="A690" s="444" t="s">
        <v>2739</v>
      </c>
      <c r="B690" s="444" t="s">
        <v>1309</v>
      </c>
      <c r="C690" s="444" t="s">
        <v>1239</v>
      </c>
      <c r="D690" s="445">
        <v>2008</v>
      </c>
      <c r="E690" s="431" t="s">
        <v>1201</v>
      </c>
      <c r="F690" s="444" t="s">
        <v>298</v>
      </c>
      <c r="G690" s="444" t="s">
        <v>298</v>
      </c>
      <c r="H690" s="444" t="s">
        <v>41</v>
      </c>
      <c r="I690" s="431" t="s">
        <v>425</v>
      </c>
      <c r="J690" s="444" t="s">
        <v>435</v>
      </c>
      <c r="K690" s="444" t="s">
        <v>290</v>
      </c>
      <c r="L690" s="444" t="s">
        <v>218</v>
      </c>
      <c r="M690" s="446">
        <v>9032100</v>
      </c>
    </row>
    <row r="691" spans="1:13">
      <c r="A691" s="444" t="s">
        <v>2727</v>
      </c>
      <c r="B691" s="444" t="s">
        <v>1309</v>
      </c>
      <c r="C691" s="444" t="s">
        <v>1239</v>
      </c>
      <c r="D691" s="445">
        <v>2008</v>
      </c>
      <c r="E691" s="431" t="s">
        <v>1201</v>
      </c>
      <c r="F691" s="444" t="s">
        <v>298</v>
      </c>
      <c r="G691" s="444" t="s">
        <v>298</v>
      </c>
      <c r="H691" s="444" t="s">
        <v>41</v>
      </c>
      <c r="I691" s="444" t="s">
        <v>424</v>
      </c>
      <c r="J691" s="444" t="s">
        <v>434</v>
      </c>
      <c r="K691" s="444" t="s">
        <v>290</v>
      </c>
      <c r="L691" s="444" t="s">
        <v>218</v>
      </c>
      <c r="M691" s="446">
        <v>9101400</v>
      </c>
    </row>
    <row r="692" spans="1:13">
      <c r="A692" s="444" t="s">
        <v>2738</v>
      </c>
      <c r="B692" s="444" t="s">
        <v>1308</v>
      </c>
      <c r="C692" s="444" t="s">
        <v>1239</v>
      </c>
      <c r="D692" s="445">
        <v>2008</v>
      </c>
      <c r="E692" s="431" t="s">
        <v>1201</v>
      </c>
      <c r="F692" s="444" t="s">
        <v>298</v>
      </c>
      <c r="G692" s="444" t="s">
        <v>298</v>
      </c>
      <c r="H692" s="444" t="s">
        <v>41</v>
      </c>
      <c r="I692" s="431" t="s">
        <v>425</v>
      </c>
      <c r="J692" s="444" t="s">
        <v>435</v>
      </c>
      <c r="K692" s="444" t="s">
        <v>1171</v>
      </c>
      <c r="L692" s="444" t="s">
        <v>218</v>
      </c>
      <c r="M692" s="446">
        <v>9193800</v>
      </c>
    </row>
    <row r="693" spans="1:13">
      <c r="A693" s="444" t="s">
        <v>2726</v>
      </c>
      <c r="B693" s="444" t="s">
        <v>1308</v>
      </c>
      <c r="C693" s="444" t="s">
        <v>1239</v>
      </c>
      <c r="D693" s="445">
        <v>2008</v>
      </c>
      <c r="E693" s="431" t="s">
        <v>1201</v>
      </c>
      <c r="F693" s="444" t="s">
        <v>298</v>
      </c>
      <c r="G693" s="444" t="s">
        <v>298</v>
      </c>
      <c r="H693" s="444" t="s">
        <v>41</v>
      </c>
      <c r="I693" s="444" t="s">
        <v>424</v>
      </c>
      <c r="J693" s="444" t="s">
        <v>434</v>
      </c>
      <c r="K693" s="444" t="s">
        <v>1171</v>
      </c>
      <c r="L693" s="444" t="s">
        <v>218</v>
      </c>
      <c r="M693" s="446">
        <v>9286200</v>
      </c>
    </row>
    <row r="694" spans="1:13">
      <c r="A694" s="444" t="s">
        <v>2683</v>
      </c>
      <c r="B694" s="444" t="s">
        <v>1301</v>
      </c>
      <c r="C694" s="444" t="s">
        <v>1239</v>
      </c>
      <c r="D694" s="445">
        <v>2008</v>
      </c>
      <c r="E694" s="431" t="s">
        <v>1201</v>
      </c>
      <c r="F694" s="444" t="s">
        <v>298</v>
      </c>
      <c r="G694" s="444" t="s">
        <v>298</v>
      </c>
      <c r="H694" s="444" t="s">
        <v>41</v>
      </c>
      <c r="I694" s="444" t="s">
        <v>421</v>
      </c>
      <c r="J694" s="444" t="s">
        <v>431</v>
      </c>
      <c r="K694" s="444" t="s">
        <v>290</v>
      </c>
      <c r="L694" s="444" t="s">
        <v>34</v>
      </c>
      <c r="M694" s="446">
        <v>9401700</v>
      </c>
    </row>
    <row r="695" spans="1:13">
      <c r="A695" s="444" t="s">
        <v>2715</v>
      </c>
      <c r="B695" s="444" t="s">
        <v>1309</v>
      </c>
      <c r="C695" s="444" t="s">
        <v>1239</v>
      </c>
      <c r="D695" s="445">
        <v>2008</v>
      </c>
      <c r="E695" s="431" t="s">
        <v>1201</v>
      </c>
      <c r="F695" s="444" t="s">
        <v>298</v>
      </c>
      <c r="G695" s="444" t="s">
        <v>298</v>
      </c>
      <c r="H695" s="444" t="s">
        <v>41</v>
      </c>
      <c r="I695" s="444" t="s">
        <v>423</v>
      </c>
      <c r="J695" s="444" t="s">
        <v>433</v>
      </c>
      <c r="K695" s="444" t="s">
        <v>290</v>
      </c>
      <c r="L695" s="444" t="s">
        <v>218</v>
      </c>
      <c r="M695" s="446">
        <v>9424800</v>
      </c>
    </row>
    <row r="696" spans="1:13">
      <c r="A696" s="444" t="s">
        <v>2682</v>
      </c>
      <c r="B696" s="444" t="s">
        <v>1300</v>
      </c>
      <c r="C696" s="444" t="s">
        <v>1239</v>
      </c>
      <c r="D696" s="445">
        <v>2008</v>
      </c>
      <c r="E696" s="431" t="s">
        <v>1201</v>
      </c>
      <c r="F696" s="444" t="s">
        <v>298</v>
      </c>
      <c r="G696" s="444" t="s">
        <v>298</v>
      </c>
      <c r="H696" s="444" t="s">
        <v>41</v>
      </c>
      <c r="I696" s="444" t="s">
        <v>421</v>
      </c>
      <c r="J696" s="444" t="s">
        <v>431</v>
      </c>
      <c r="K696" s="444" t="s">
        <v>1171</v>
      </c>
      <c r="L696" s="444" t="s">
        <v>34</v>
      </c>
      <c r="M696" s="446">
        <v>9586500</v>
      </c>
    </row>
    <row r="697" spans="1:13">
      <c r="A697" s="444" t="s">
        <v>2714</v>
      </c>
      <c r="B697" s="444" t="s">
        <v>1308</v>
      </c>
      <c r="C697" s="444" t="s">
        <v>1239</v>
      </c>
      <c r="D697" s="445">
        <v>2008</v>
      </c>
      <c r="E697" s="431" t="s">
        <v>1201</v>
      </c>
      <c r="F697" s="444" t="s">
        <v>298</v>
      </c>
      <c r="G697" s="444" t="s">
        <v>298</v>
      </c>
      <c r="H697" s="444" t="s">
        <v>41</v>
      </c>
      <c r="I697" s="444" t="s">
        <v>423</v>
      </c>
      <c r="J697" s="444" t="s">
        <v>433</v>
      </c>
      <c r="K697" s="444" t="s">
        <v>1171</v>
      </c>
      <c r="L697" s="444" t="s">
        <v>218</v>
      </c>
      <c r="M697" s="446">
        <v>9609600</v>
      </c>
    </row>
    <row r="698" spans="1:13">
      <c r="A698" s="444" t="s">
        <v>2703</v>
      </c>
      <c r="B698" s="444" t="s">
        <v>1309</v>
      </c>
      <c r="C698" s="444" t="s">
        <v>1239</v>
      </c>
      <c r="D698" s="445">
        <v>2008</v>
      </c>
      <c r="E698" s="431" t="s">
        <v>1201</v>
      </c>
      <c r="F698" s="444" t="s">
        <v>298</v>
      </c>
      <c r="G698" s="444" t="s">
        <v>298</v>
      </c>
      <c r="H698" s="444" t="s">
        <v>41</v>
      </c>
      <c r="I698" s="444" t="s">
        <v>422</v>
      </c>
      <c r="J698" s="444" t="s">
        <v>432</v>
      </c>
      <c r="K698" s="444" t="s">
        <v>290</v>
      </c>
      <c r="L698" s="444" t="s">
        <v>218</v>
      </c>
      <c r="M698" s="446">
        <v>9655800</v>
      </c>
    </row>
    <row r="699" spans="1:13">
      <c r="A699" s="444" t="s">
        <v>2702</v>
      </c>
      <c r="B699" s="444" t="s">
        <v>1308</v>
      </c>
      <c r="C699" s="444" t="s">
        <v>1239</v>
      </c>
      <c r="D699" s="445">
        <v>2008</v>
      </c>
      <c r="E699" s="431" t="s">
        <v>1201</v>
      </c>
      <c r="F699" s="444" t="s">
        <v>298</v>
      </c>
      <c r="G699" s="444" t="s">
        <v>298</v>
      </c>
      <c r="H699" s="444" t="s">
        <v>41</v>
      </c>
      <c r="I699" s="444" t="s">
        <v>422</v>
      </c>
      <c r="J699" s="444" t="s">
        <v>432</v>
      </c>
      <c r="K699" s="444" t="s">
        <v>1171</v>
      </c>
      <c r="L699" s="444" t="s">
        <v>218</v>
      </c>
      <c r="M699" s="446">
        <v>9863700</v>
      </c>
    </row>
    <row r="700" spans="1:13">
      <c r="A700" s="444" t="s">
        <v>2737</v>
      </c>
      <c r="B700" s="444" t="s">
        <v>1307</v>
      </c>
      <c r="C700" s="444" t="s">
        <v>1239</v>
      </c>
      <c r="D700" s="445">
        <v>2008</v>
      </c>
      <c r="E700" s="431" t="s">
        <v>1201</v>
      </c>
      <c r="F700" s="444" t="s">
        <v>298</v>
      </c>
      <c r="G700" s="444" t="s">
        <v>298</v>
      </c>
      <c r="H700" s="444" t="s">
        <v>41</v>
      </c>
      <c r="I700" s="431" t="s">
        <v>425</v>
      </c>
      <c r="J700" s="444" t="s">
        <v>435</v>
      </c>
      <c r="K700" s="444" t="s">
        <v>1170</v>
      </c>
      <c r="L700" s="444" t="s">
        <v>218</v>
      </c>
      <c r="M700" s="446">
        <v>9863700</v>
      </c>
    </row>
    <row r="701" spans="1:13">
      <c r="A701" s="444" t="s">
        <v>2725</v>
      </c>
      <c r="B701" s="444" t="s">
        <v>1307</v>
      </c>
      <c r="C701" s="444" t="s">
        <v>1239</v>
      </c>
      <c r="D701" s="445">
        <v>2008</v>
      </c>
      <c r="E701" s="431" t="s">
        <v>1201</v>
      </c>
      <c r="F701" s="444" t="s">
        <v>298</v>
      </c>
      <c r="G701" s="444" t="s">
        <v>298</v>
      </c>
      <c r="H701" s="444" t="s">
        <v>41</v>
      </c>
      <c r="I701" s="444" t="s">
        <v>424</v>
      </c>
      <c r="J701" s="444" t="s">
        <v>434</v>
      </c>
      <c r="K701" s="444" t="s">
        <v>1170</v>
      </c>
      <c r="L701" s="444" t="s">
        <v>218</v>
      </c>
      <c r="M701" s="446">
        <v>9909900</v>
      </c>
    </row>
    <row r="702" spans="1:13">
      <c r="A702" s="444" t="s">
        <v>2681</v>
      </c>
      <c r="B702" s="444" t="s">
        <v>1299</v>
      </c>
      <c r="C702" s="444" t="s">
        <v>1239</v>
      </c>
      <c r="D702" s="445">
        <v>2008</v>
      </c>
      <c r="E702" s="431" t="s">
        <v>1201</v>
      </c>
      <c r="F702" s="444" t="s">
        <v>298</v>
      </c>
      <c r="G702" s="444" t="s">
        <v>298</v>
      </c>
      <c r="H702" s="444" t="s">
        <v>41</v>
      </c>
      <c r="I702" s="444" t="s">
        <v>421</v>
      </c>
      <c r="J702" s="444" t="s">
        <v>431</v>
      </c>
      <c r="K702" s="444" t="s">
        <v>1170</v>
      </c>
      <c r="L702" s="444" t="s">
        <v>34</v>
      </c>
      <c r="M702" s="446">
        <v>10233300</v>
      </c>
    </row>
    <row r="703" spans="1:13">
      <c r="A703" s="444" t="s">
        <v>2713</v>
      </c>
      <c r="B703" s="444" t="s">
        <v>1307</v>
      </c>
      <c r="C703" s="444" t="s">
        <v>1239</v>
      </c>
      <c r="D703" s="445">
        <v>2008</v>
      </c>
      <c r="E703" s="431" t="s">
        <v>1201</v>
      </c>
      <c r="F703" s="444" t="s">
        <v>298</v>
      </c>
      <c r="G703" s="444" t="s">
        <v>298</v>
      </c>
      <c r="H703" s="444" t="s">
        <v>41</v>
      </c>
      <c r="I703" s="444" t="s">
        <v>423</v>
      </c>
      <c r="J703" s="444" t="s">
        <v>433</v>
      </c>
      <c r="K703" s="444" t="s">
        <v>1170</v>
      </c>
      <c r="L703" s="444" t="s">
        <v>218</v>
      </c>
      <c r="M703" s="446">
        <v>10256400</v>
      </c>
    </row>
    <row r="704" spans="1:13">
      <c r="A704" s="444" t="s">
        <v>2701</v>
      </c>
      <c r="B704" s="444" t="s">
        <v>1307</v>
      </c>
      <c r="C704" s="444" t="s">
        <v>1239</v>
      </c>
      <c r="D704" s="445">
        <v>2008</v>
      </c>
      <c r="E704" s="431" t="s">
        <v>1201</v>
      </c>
      <c r="F704" s="444" t="s">
        <v>298</v>
      </c>
      <c r="G704" s="444" t="s">
        <v>298</v>
      </c>
      <c r="H704" s="444" t="s">
        <v>41</v>
      </c>
      <c r="I704" s="444" t="s">
        <v>422</v>
      </c>
      <c r="J704" s="444" t="s">
        <v>432</v>
      </c>
      <c r="K704" s="444" t="s">
        <v>1170</v>
      </c>
      <c r="L704" s="444" t="s">
        <v>218</v>
      </c>
      <c r="M704" s="446">
        <v>10510500</v>
      </c>
    </row>
    <row r="705" spans="1:13">
      <c r="A705" s="444" t="s">
        <v>2692</v>
      </c>
      <c r="B705" s="444" t="s">
        <v>1310</v>
      </c>
      <c r="C705" s="444" t="s">
        <v>1239</v>
      </c>
      <c r="D705" s="445">
        <v>2008</v>
      </c>
      <c r="E705" s="431" t="s">
        <v>1201</v>
      </c>
      <c r="F705" s="444" t="s">
        <v>298</v>
      </c>
      <c r="G705" s="444" t="s">
        <v>298</v>
      </c>
      <c r="H705" s="444" t="s">
        <v>41</v>
      </c>
      <c r="I705" s="444" t="s">
        <v>421</v>
      </c>
      <c r="J705" s="444" t="s">
        <v>431</v>
      </c>
      <c r="K705" s="444" t="s">
        <v>291</v>
      </c>
      <c r="L705" s="444" t="s">
        <v>218</v>
      </c>
      <c r="M705" s="446">
        <v>10833900</v>
      </c>
    </row>
    <row r="706" spans="1:13">
      <c r="A706" s="444" t="s">
        <v>2672</v>
      </c>
      <c r="B706" s="444" t="s">
        <v>1302</v>
      </c>
      <c r="C706" s="444" t="s">
        <v>1239</v>
      </c>
      <c r="D706" s="445">
        <v>2008</v>
      </c>
      <c r="E706" s="431" t="s">
        <v>1201</v>
      </c>
      <c r="F706" s="444" t="s">
        <v>298</v>
      </c>
      <c r="G706" s="444" t="s">
        <v>298</v>
      </c>
      <c r="H706" s="444" t="s">
        <v>41</v>
      </c>
      <c r="I706" s="444" t="s">
        <v>223</v>
      </c>
      <c r="J706" s="444" t="s">
        <v>181</v>
      </c>
      <c r="K706" s="444" t="s">
        <v>291</v>
      </c>
      <c r="L706" s="444" t="s">
        <v>34</v>
      </c>
      <c r="M706" s="446">
        <v>11573100</v>
      </c>
    </row>
    <row r="707" spans="1:13">
      <c r="A707" s="444" t="s">
        <v>2691</v>
      </c>
      <c r="B707" s="444" t="s">
        <v>1309</v>
      </c>
      <c r="C707" s="444" t="s">
        <v>1239</v>
      </c>
      <c r="D707" s="445">
        <v>2008</v>
      </c>
      <c r="E707" s="431" t="s">
        <v>1201</v>
      </c>
      <c r="F707" s="444" t="s">
        <v>298</v>
      </c>
      <c r="G707" s="444" t="s">
        <v>298</v>
      </c>
      <c r="H707" s="444" t="s">
        <v>41</v>
      </c>
      <c r="I707" s="444" t="s">
        <v>421</v>
      </c>
      <c r="J707" s="444" t="s">
        <v>431</v>
      </c>
      <c r="K707" s="444" t="s">
        <v>290</v>
      </c>
      <c r="L707" s="444" t="s">
        <v>218</v>
      </c>
      <c r="M707" s="446">
        <v>11573100</v>
      </c>
    </row>
    <row r="708" spans="1:13">
      <c r="A708" s="489" t="s">
        <v>2690</v>
      </c>
      <c r="B708" s="489" t="s">
        <v>1308</v>
      </c>
      <c r="C708" s="489" t="s">
        <v>1239</v>
      </c>
      <c r="D708" s="497">
        <v>2008</v>
      </c>
      <c r="E708" s="286" t="s">
        <v>1201</v>
      </c>
      <c r="F708" s="489" t="s">
        <v>298</v>
      </c>
      <c r="G708" s="489" t="s">
        <v>298</v>
      </c>
      <c r="H708" s="489" t="s">
        <v>41</v>
      </c>
      <c r="I708" s="489" t="s">
        <v>421</v>
      </c>
      <c r="J708" s="489" t="s">
        <v>431</v>
      </c>
      <c r="K708" s="489" t="s">
        <v>1171</v>
      </c>
      <c r="L708" s="489" t="s">
        <v>218</v>
      </c>
      <c r="M708" s="502">
        <v>11781000</v>
      </c>
    </row>
    <row r="709" spans="1:13">
      <c r="A709" s="489" t="s">
        <v>2671</v>
      </c>
      <c r="B709" s="489" t="s">
        <v>1301</v>
      </c>
      <c r="C709" s="489" t="s">
        <v>1239</v>
      </c>
      <c r="D709" s="497">
        <v>2008</v>
      </c>
      <c r="E709" s="286" t="s">
        <v>1201</v>
      </c>
      <c r="F709" s="489" t="s">
        <v>298</v>
      </c>
      <c r="G709" s="489" t="s">
        <v>298</v>
      </c>
      <c r="H709" s="489" t="s">
        <v>41</v>
      </c>
      <c r="I709" s="489" t="s">
        <v>223</v>
      </c>
      <c r="J709" s="489" t="s">
        <v>181</v>
      </c>
      <c r="K709" s="489" t="s">
        <v>290</v>
      </c>
      <c r="L709" s="489" t="s">
        <v>34</v>
      </c>
      <c r="M709" s="502">
        <v>12381600</v>
      </c>
    </row>
    <row r="710" spans="1:13">
      <c r="A710" s="489" t="s">
        <v>2670</v>
      </c>
      <c r="B710" s="489" t="s">
        <v>1300</v>
      </c>
      <c r="C710" s="489" t="s">
        <v>1239</v>
      </c>
      <c r="D710" s="497">
        <v>2008</v>
      </c>
      <c r="E710" s="286" t="s">
        <v>1201</v>
      </c>
      <c r="F710" s="489" t="s">
        <v>298</v>
      </c>
      <c r="G710" s="489" t="s">
        <v>298</v>
      </c>
      <c r="H710" s="489" t="s">
        <v>41</v>
      </c>
      <c r="I710" s="489" t="s">
        <v>223</v>
      </c>
      <c r="J710" s="489" t="s">
        <v>181</v>
      </c>
      <c r="K710" s="489" t="s">
        <v>1171</v>
      </c>
      <c r="L710" s="489" t="s">
        <v>34</v>
      </c>
      <c r="M710" s="502">
        <v>12635700</v>
      </c>
    </row>
    <row r="711" spans="1:13">
      <c r="A711" s="489" t="s">
        <v>2689</v>
      </c>
      <c r="B711" s="489" t="s">
        <v>1307</v>
      </c>
      <c r="C711" s="489" t="s">
        <v>1239</v>
      </c>
      <c r="D711" s="497">
        <v>2008</v>
      </c>
      <c r="E711" s="286" t="s">
        <v>1201</v>
      </c>
      <c r="F711" s="489" t="s">
        <v>298</v>
      </c>
      <c r="G711" s="489" t="s">
        <v>298</v>
      </c>
      <c r="H711" s="489" t="s">
        <v>41</v>
      </c>
      <c r="I711" s="489" t="s">
        <v>421</v>
      </c>
      <c r="J711" s="489" t="s">
        <v>431</v>
      </c>
      <c r="K711" s="489" t="s">
        <v>1170</v>
      </c>
      <c r="L711" s="489" t="s">
        <v>218</v>
      </c>
      <c r="M711" s="502">
        <v>12635700</v>
      </c>
    </row>
    <row r="712" spans="1:13">
      <c r="A712" s="489" t="s">
        <v>2669</v>
      </c>
      <c r="B712" s="489" t="s">
        <v>1299</v>
      </c>
      <c r="C712" s="489" t="s">
        <v>1239</v>
      </c>
      <c r="D712" s="497">
        <v>2008</v>
      </c>
      <c r="E712" s="286" t="s">
        <v>1201</v>
      </c>
      <c r="F712" s="489" t="s">
        <v>298</v>
      </c>
      <c r="G712" s="489" t="s">
        <v>298</v>
      </c>
      <c r="H712" s="489" t="s">
        <v>41</v>
      </c>
      <c r="I712" s="489" t="s">
        <v>223</v>
      </c>
      <c r="J712" s="489" t="s">
        <v>181</v>
      </c>
      <c r="K712" s="489" t="s">
        <v>1170</v>
      </c>
      <c r="L712" s="489" t="s">
        <v>34</v>
      </c>
      <c r="M712" s="502">
        <v>13513500</v>
      </c>
    </row>
    <row r="713" spans="1:13">
      <c r="A713" s="489" t="s">
        <v>2680</v>
      </c>
      <c r="B713" s="489" t="s">
        <v>1310</v>
      </c>
      <c r="C713" s="489" t="s">
        <v>1239</v>
      </c>
      <c r="D713" s="497">
        <v>2008</v>
      </c>
      <c r="E713" s="286" t="s">
        <v>1201</v>
      </c>
      <c r="F713" s="489" t="s">
        <v>298</v>
      </c>
      <c r="G713" s="489" t="s">
        <v>298</v>
      </c>
      <c r="H713" s="489" t="s">
        <v>41</v>
      </c>
      <c r="I713" s="489" t="s">
        <v>223</v>
      </c>
      <c r="J713" s="489" t="s">
        <v>181</v>
      </c>
      <c r="K713" s="489" t="s">
        <v>291</v>
      </c>
      <c r="L713" s="489" t="s">
        <v>218</v>
      </c>
      <c r="M713" s="502">
        <v>14275800</v>
      </c>
    </row>
    <row r="714" spans="1:13">
      <c r="A714" s="489" t="s">
        <v>2679</v>
      </c>
      <c r="B714" s="489" t="s">
        <v>1309</v>
      </c>
      <c r="C714" s="489" t="s">
        <v>1239</v>
      </c>
      <c r="D714" s="497">
        <v>2008</v>
      </c>
      <c r="E714" s="286" t="s">
        <v>1201</v>
      </c>
      <c r="F714" s="489" t="s">
        <v>298</v>
      </c>
      <c r="G714" s="489" t="s">
        <v>298</v>
      </c>
      <c r="H714" s="489" t="s">
        <v>41</v>
      </c>
      <c r="I714" s="489" t="s">
        <v>223</v>
      </c>
      <c r="J714" s="489" t="s">
        <v>181</v>
      </c>
      <c r="K714" s="489" t="s">
        <v>290</v>
      </c>
      <c r="L714" s="489" t="s">
        <v>218</v>
      </c>
      <c r="M714" s="502">
        <v>15292200</v>
      </c>
    </row>
    <row r="715" spans="1:13">
      <c r="A715" s="489" t="s">
        <v>2678</v>
      </c>
      <c r="B715" s="489" t="s">
        <v>1308</v>
      </c>
      <c r="C715" s="489" t="s">
        <v>1239</v>
      </c>
      <c r="D715" s="497">
        <v>2008</v>
      </c>
      <c r="E715" s="286" t="s">
        <v>1201</v>
      </c>
      <c r="F715" s="489" t="s">
        <v>298</v>
      </c>
      <c r="G715" s="489" t="s">
        <v>298</v>
      </c>
      <c r="H715" s="489" t="s">
        <v>41</v>
      </c>
      <c r="I715" s="489" t="s">
        <v>223</v>
      </c>
      <c r="J715" s="489" t="s">
        <v>181</v>
      </c>
      <c r="K715" s="489" t="s">
        <v>1171</v>
      </c>
      <c r="L715" s="489" t="s">
        <v>218</v>
      </c>
      <c r="M715" s="502">
        <v>15569400</v>
      </c>
    </row>
    <row r="716" spans="1:13">
      <c r="A716" s="489" t="s">
        <v>2677</v>
      </c>
      <c r="B716" s="489" t="s">
        <v>1307</v>
      </c>
      <c r="C716" s="489" t="s">
        <v>1239</v>
      </c>
      <c r="D716" s="497">
        <v>2008</v>
      </c>
      <c r="E716" s="286" t="s">
        <v>1201</v>
      </c>
      <c r="F716" s="489" t="s">
        <v>298</v>
      </c>
      <c r="G716" s="489" t="s">
        <v>298</v>
      </c>
      <c r="H716" s="489" t="s">
        <v>41</v>
      </c>
      <c r="I716" s="489" t="s">
        <v>223</v>
      </c>
      <c r="J716" s="489" t="s">
        <v>181</v>
      </c>
      <c r="K716" s="489" t="s">
        <v>1170</v>
      </c>
      <c r="L716" s="489" t="s">
        <v>218</v>
      </c>
      <c r="M716" s="502">
        <v>16678200</v>
      </c>
    </row>
    <row r="717" spans="1:13" ht="12.9">
      <c r="A717" s="488" t="s">
        <v>149</v>
      </c>
      <c r="B717" s="488" t="s">
        <v>149</v>
      </c>
      <c r="C717" s="488" t="s">
        <v>585</v>
      </c>
      <c r="D717" s="496">
        <v>3010</v>
      </c>
      <c r="E717" s="488" t="s">
        <v>585</v>
      </c>
      <c r="F717" s="488" t="s">
        <v>149</v>
      </c>
      <c r="G717" s="488" t="s">
        <v>149</v>
      </c>
      <c r="H717" s="488" t="s">
        <v>149</v>
      </c>
      <c r="I717" s="488" t="s">
        <v>42</v>
      </c>
      <c r="J717" s="488" t="s">
        <v>149</v>
      </c>
      <c r="K717" s="488" t="s">
        <v>149</v>
      </c>
      <c r="L717" s="488" t="s">
        <v>149</v>
      </c>
      <c r="M717" s="504"/>
    </row>
    <row r="718" spans="1:13">
      <c r="A718" s="410" t="s">
        <v>4956</v>
      </c>
      <c r="B718" s="410" t="s">
        <v>1472</v>
      </c>
      <c r="C718" s="410" t="s">
        <v>25</v>
      </c>
      <c r="D718" s="436">
        <v>3011</v>
      </c>
      <c r="E718" s="410" t="s">
        <v>804</v>
      </c>
      <c r="F718" s="410" t="s">
        <v>559</v>
      </c>
      <c r="G718" s="410" t="s">
        <v>298</v>
      </c>
      <c r="H718" s="410" t="s">
        <v>1184</v>
      </c>
      <c r="I718" s="410" t="s">
        <v>46</v>
      </c>
      <c r="J718" s="410" t="s">
        <v>590</v>
      </c>
      <c r="K718" s="410" t="s">
        <v>198</v>
      </c>
      <c r="L718" s="410" t="s">
        <v>32</v>
      </c>
      <c r="M718" s="415">
        <v>609840</v>
      </c>
    </row>
    <row r="719" spans="1:13">
      <c r="A719" s="410" t="s">
        <v>4958</v>
      </c>
      <c r="B719" s="410" t="s">
        <v>1474</v>
      </c>
      <c r="C719" s="410" t="s">
        <v>25</v>
      </c>
      <c r="D719" s="436">
        <v>3011</v>
      </c>
      <c r="E719" s="410" t="s">
        <v>804</v>
      </c>
      <c r="F719" s="410" t="s">
        <v>559</v>
      </c>
      <c r="G719" s="410" t="s">
        <v>298</v>
      </c>
      <c r="H719" s="410" t="s">
        <v>1184</v>
      </c>
      <c r="I719" s="410" t="s">
        <v>46</v>
      </c>
      <c r="J719" s="410" t="s">
        <v>590</v>
      </c>
      <c r="K719" s="410" t="s">
        <v>1185</v>
      </c>
      <c r="L719" s="410" t="s">
        <v>32</v>
      </c>
      <c r="M719" s="415">
        <v>609840</v>
      </c>
    </row>
    <row r="720" spans="1:13">
      <c r="A720" s="410" t="s">
        <v>4964</v>
      </c>
      <c r="B720" s="410" t="s">
        <v>1472</v>
      </c>
      <c r="C720" s="410" t="s">
        <v>25</v>
      </c>
      <c r="D720" s="436">
        <v>3011</v>
      </c>
      <c r="E720" s="410" t="s">
        <v>804</v>
      </c>
      <c r="F720" s="410" t="s">
        <v>559</v>
      </c>
      <c r="G720" s="410" t="s">
        <v>298</v>
      </c>
      <c r="H720" s="410" t="s">
        <v>1184</v>
      </c>
      <c r="I720" s="410" t="s">
        <v>221</v>
      </c>
      <c r="J720" s="410" t="s">
        <v>1186</v>
      </c>
      <c r="K720" s="410" t="s">
        <v>198</v>
      </c>
      <c r="L720" s="410" t="s">
        <v>32</v>
      </c>
      <c r="M720" s="415">
        <v>609840</v>
      </c>
    </row>
    <row r="721" spans="1:13">
      <c r="A721" s="410" t="s">
        <v>4966</v>
      </c>
      <c r="B721" s="410" t="s">
        <v>1474</v>
      </c>
      <c r="C721" s="410" t="s">
        <v>25</v>
      </c>
      <c r="D721" s="436">
        <v>3011</v>
      </c>
      <c r="E721" s="410" t="s">
        <v>804</v>
      </c>
      <c r="F721" s="410" t="s">
        <v>559</v>
      </c>
      <c r="G721" s="410" t="s">
        <v>298</v>
      </c>
      <c r="H721" s="410" t="s">
        <v>1184</v>
      </c>
      <c r="I721" s="410" t="s">
        <v>221</v>
      </c>
      <c r="J721" s="410" t="s">
        <v>1186</v>
      </c>
      <c r="K721" s="410" t="s">
        <v>1185</v>
      </c>
      <c r="L721" s="410" t="s">
        <v>32</v>
      </c>
      <c r="M721" s="415">
        <v>609840</v>
      </c>
    </row>
    <row r="722" spans="1:13">
      <c r="A722" s="410" t="s">
        <v>4932</v>
      </c>
      <c r="B722" s="410" t="s">
        <v>1472</v>
      </c>
      <c r="C722" s="410" t="s">
        <v>25</v>
      </c>
      <c r="D722" s="436">
        <v>3011</v>
      </c>
      <c r="E722" s="410" t="s">
        <v>804</v>
      </c>
      <c r="F722" s="410" t="s">
        <v>559</v>
      </c>
      <c r="G722" s="410" t="s">
        <v>298</v>
      </c>
      <c r="H722" s="410" t="s">
        <v>1184</v>
      </c>
      <c r="I722" s="410" t="s">
        <v>42</v>
      </c>
      <c r="J722" s="410" t="s">
        <v>587</v>
      </c>
      <c r="K722" s="410" t="s">
        <v>198</v>
      </c>
      <c r="L722" s="410" t="s">
        <v>32</v>
      </c>
      <c r="M722" s="415">
        <v>674520</v>
      </c>
    </row>
    <row r="723" spans="1:13">
      <c r="A723" s="410" t="s">
        <v>4934</v>
      </c>
      <c r="B723" s="410" t="s">
        <v>1474</v>
      </c>
      <c r="C723" s="410" t="s">
        <v>25</v>
      </c>
      <c r="D723" s="436">
        <v>3011</v>
      </c>
      <c r="E723" s="410" t="s">
        <v>804</v>
      </c>
      <c r="F723" s="410" t="s">
        <v>559</v>
      </c>
      <c r="G723" s="410" t="s">
        <v>298</v>
      </c>
      <c r="H723" s="410" t="s">
        <v>1184</v>
      </c>
      <c r="I723" s="410" t="s">
        <v>42</v>
      </c>
      <c r="J723" s="410" t="s">
        <v>587</v>
      </c>
      <c r="K723" s="410" t="s">
        <v>1185</v>
      </c>
      <c r="L723" s="410" t="s">
        <v>32</v>
      </c>
      <c r="M723" s="415">
        <v>674520</v>
      </c>
    </row>
    <row r="724" spans="1:13">
      <c r="A724" s="410" t="s">
        <v>4940</v>
      </c>
      <c r="B724" s="410" t="s">
        <v>1472</v>
      </c>
      <c r="C724" s="410" t="s">
        <v>25</v>
      </c>
      <c r="D724" s="436">
        <v>3011</v>
      </c>
      <c r="E724" s="410" t="s">
        <v>804</v>
      </c>
      <c r="F724" s="410" t="s">
        <v>559</v>
      </c>
      <c r="G724" s="410" t="s">
        <v>298</v>
      </c>
      <c r="H724" s="410" t="s">
        <v>1184</v>
      </c>
      <c r="I724" s="410" t="s">
        <v>219</v>
      </c>
      <c r="J724" s="410" t="s">
        <v>588</v>
      </c>
      <c r="K724" s="410" t="s">
        <v>198</v>
      </c>
      <c r="L724" s="410" t="s">
        <v>32</v>
      </c>
      <c r="M724" s="415">
        <v>674520</v>
      </c>
    </row>
    <row r="725" spans="1:13">
      <c r="A725" s="410" t="s">
        <v>4942</v>
      </c>
      <c r="B725" s="410" t="s">
        <v>1474</v>
      </c>
      <c r="C725" s="410" t="s">
        <v>25</v>
      </c>
      <c r="D725" s="436">
        <v>3011</v>
      </c>
      <c r="E725" s="410" t="s">
        <v>804</v>
      </c>
      <c r="F725" s="410" t="s">
        <v>559</v>
      </c>
      <c r="G725" s="410" t="s">
        <v>298</v>
      </c>
      <c r="H725" s="410" t="s">
        <v>1184</v>
      </c>
      <c r="I725" s="410" t="s">
        <v>219</v>
      </c>
      <c r="J725" s="410" t="s">
        <v>588</v>
      </c>
      <c r="K725" s="410" t="s">
        <v>1185</v>
      </c>
      <c r="L725" s="410" t="s">
        <v>32</v>
      </c>
      <c r="M725" s="415">
        <v>674520</v>
      </c>
    </row>
    <row r="726" spans="1:13">
      <c r="A726" s="410" t="s">
        <v>4948</v>
      </c>
      <c r="B726" s="410" t="s">
        <v>1472</v>
      </c>
      <c r="C726" s="410" t="s">
        <v>25</v>
      </c>
      <c r="D726" s="436">
        <v>3011</v>
      </c>
      <c r="E726" s="410" t="s">
        <v>804</v>
      </c>
      <c r="F726" s="410" t="s">
        <v>559</v>
      </c>
      <c r="G726" s="410" t="s">
        <v>298</v>
      </c>
      <c r="H726" s="410" t="s">
        <v>1184</v>
      </c>
      <c r="I726" s="410" t="s">
        <v>44</v>
      </c>
      <c r="J726" s="410" t="s">
        <v>589</v>
      </c>
      <c r="K726" s="410" t="s">
        <v>198</v>
      </c>
      <c r="L726" s="410" t="s">
        <v>32</v>
      </c>
      <c r="M726" s="415">
        <v>674520</v>
      </c>
    </row>
    <row r="727" spans="1:13">
      <c r="A727" s="410" t="s">
        <v>4950</v>
      </c>
      <c r="B727" s="410" t="s">
        <v>1474</v>
      </c>
      <c r="C727" s="410" t="s">
        <v>25</v>
      </c>
      <c r="D727" s="436">
        <v>3011</v>
      </c>
      <c r="E727" s="410" t="s">
        <v>804</v>
      </c>
      <c r="F727" s="410" t="s">
        <v>559</v>
      </c>
      <c r="G727" s="410" t="s">
        <v>298</v>
      </c>
      <c r="H727" s="410" t="s">
        <v>1184</v>
      </c>
      <c r="I727" s="410" t="s">
        <v>44</v>
      </c>
      <c r="J727" s="410" t="s">
        <v>589</v>
      </c>
      <c r="K727" s="410" t="s">
        <v>1185</v>
      </c>
      <c r="L727" s="410" t="s">
        <v>32</v>
      </c>
      <c r="M727" s="415">
        <v>674520</v>
      </c>
    </row>
    <row r="728" spans="1:13">
      <c r="A728" s="410" t="s">
        <v>4952</v>
      </c>
      <c r="B728" s="410" t="s">
        <v>1468</v>
      </c>
      <c r="C728" s="410" t="s">
        <v>25</v>
      </c>
      <c r="D728" s="436">
        <v>3011</v>
      </c>
      <c r="E728" s="410" t="s">
        <v>804</v>
      </c>
      <c r="F728" s="410" t="s">
        <v>559</v>
      </c>
      <c r="G728" s="410" t="s">
        <v>298</v>
      </c>
      <c r="H728" s="410" t="s">
        <v>1184</v>
      </c>
      <c r="I728" s="410" t="s">
        <v>46</v>
      </c>
      <c r="J728" s="410" t="s">
        <v>590</v>
      </c>
      <c r="K728" s="410" t="s">
        <v>198</v>
      </c>
      <c r="L728" s="410" t="s">
        <v>34</v>
      </c>
      <c r="M728" s="415">
        <v>903210</v>
      </c>
    </row>
    <row r="729" spans="1:13">
      <c r="A729" s="410" t="s">
        <v>4954</v>
      </c>
      <c r="B729" s="410" t="s">
        <v>1470</v>
      </c>
      <c r="C729" s="410" t="s">
        <v>25</v>
      </c>
      <c r="D729" s="436">
        <v>3011</v>
      </c>
      <c r="E729" s="410" t="s">
        <v>804</v>
      </c>
      <c r="F729" s="410" t="s">
        <v>559</v>
      </c>
      <c r="G729" s="410" t="s">
        <v>298</v>
      </c>
      <c r="H729" s="410" t="s">
        <v>1184</v>
      </c>
      <c r="I729" s="410" t="s">
        <v>46</v>
      </c>
      <c r="J729" s="410" t="s">
        <v>590</v>
      </c>
      <c r="K729" s="410" t="s">
        <v>1185</v>
      </c>
      <c r="L729" s="410" t="s">
        <v>34</v>
      </c>
      <c r="M729" s="415">
        <v>903210</v>
      </c>
    </row>
    <row r="730" spans="1:13">
      <c r="A730" s="410" t="s">
        <v>4960</v>
      </c>
      <c r="B730" s="410" t="s">
        <v>1468</v>
      </c>
      <c r="C730" s="410" t="s">
        <v>25</v>
      </c>
      <c r="D730" s="436">
        <v>3011</v>
      </c>
      <c r="E730" s="410" t="s">
        <v>804</v>
      </c>
      <c r="F730" s="410" t="s">
        <v>559</v>
      </c>
      <c r="G730" s="410" t="s">
        <v>298</v>
      </c>
      <c r="H730" s="410" t="s">
        <v>1184</v>
      </c>
      <c r="I730" s="410" t="s">
        <v>221</v>
      </c>
      <c r="J730" s="410" t="s">
        <v>1186</v>
      </c>
      <c r="K730" s="410" t="s">
        <v>198</v>
      </c>
      <c r="L730" s="410" t="s">
        <v>34</v>
      </c>
      <c r="M730" s="415">
        <v>903210</v>
      </c>
    </row>
    <row r="731" spans="1:13">
      <c r="A731" s="410" t="s">
        <v>4962</v>
      </c>
      <c r="B731" s="410" t="s">
        <v>1470</v>
      </c>
      <c r="C731" s="410" t="s">
        <v>25</v>
      </c>
      <c r="D731" s="436">
        <v>3011</v>
      </c>
      <c r="E731" s="410" t="s">
        <v>804</v>
      </c>
      <c r="F731" s="410" t="s">
        <v>559</v>
      </c>
      <c r="G731" s="410" t="s">
        <v>298</v>
      </c>
      <c r="H731" s="410" t="s">
        <v>1184</v>
      </c>
      <c r="I731" s="410" t="s">
        <v>221</v>
      </c>
      <c r="J731" s="410" t="s">
        <v>1186</v>
      </c>
      <c r="K731" s="410" t="s">
        <v>1185</v>
      </c>
      <c r="L731" s="410" t="s">
        <v>34</v>
      </c>
      <c r="M731" s="415">
        <v>903210</v>
      </c>
    </row>
    <row r="732" spans="1:13">
      <c r="A732" s="410" t="s">
        <v>4928</v>
      </c>
      <c r="B732" s="410" t="s">
        <v>1468</v>
      </c>
      <c r="C732" s="410" t="s">
        <v>25</v>
      </c>
      <c r="D732" s="436">
        <v>3011</v>
      </c>
      <c r="E732" s="410" t="s">
        <v>804</v>
      </c>
      <c r="F732" s="410" t="s">
        <v>559</v>
      </c>
      <c r="G732" s="410" t="s">
        <v>298</v>
      </c>
      <c r="H732" s="410" t="s">
        <v>1184</v>
      </c>
      <c r="I732" s="410" t="s">
        <v>42</v>
      </c>
      <c r="J732" s="410" t="s">
        <v>587</v>
      </c>
      <c r="K732" s="410" t="s">
        <v>198</v>
      </c>
      <c r="L732" s="410" t="s">
        <v>34</v>
      </c>
      <c r="M732" s="415">
        <v>1004850</v>
      </c>
    </row>
    <row r="733" spans="1:13">
      <c r="A733" s="410" t="s">
        <v>4930</v>
      </c>
      <c r="B733" s="410" t="s">
        <v>1470</v>
      </c>
      <c r="C733" s="410" t="s">
        <v>25</v>
      </c>
      <c r="D733" s="436">
        <v>3011</v>
      </c>
      <c r="E733" s="410" t="s">
        <v>804</v>
      </c>
      <c r="F733" s="410" t="s">
        <v>559</v>
      </c>
      <c r="G733" s="410" t="s">
        <v>298</v>
      </c>
      <c r="H733" s="410" t="s">
        <v>1184</v>
      </c>
      <c r="I733" s="410" t="s">
        <v>42</v>
      </c>
      <c r="J733" s="410" t="s">
        <v>587</v>
      </c>
      <c r="K733" s="410" t="s">
        <v>1185</v>
      </c>
      <c r="L733" s="410" t="s">
        <v>34</v>
      </c>
      <c r="M733" s="415">
        <v>1004850</v>
      </c>
    </row>
    <row r="734" spans="1:13">
      <c r="A734" s="410" t="s">
        <v>4936</v>
      </c>
      <c r="B734" s="410" t="s">
        <v>1468</v>
      </c>
      <c r="C734" s="410" t="s">
        <v>25</v>
      </c>
      <c r="D734" s="436">
        <v>3011</v>
      </c>
      <c r="E734" s="410" t="s">
        <v>804</v>
      </c>
      <c r="F734" s="410" t="s">
        <v>559</v>
      </c>
      <c r="G734" s="410" t="s">
        <v>298</v>
      </c>
      <c r="H734" s="410" t="s">
        <v>1184</v>
      </c>
      <c r="I734" s="410" t="s">
        <v>219</v>
      </c>
      <c r="J734" s="410" t="s">
        <v>588</v>
      </c>
      <c r="K734" s="410" t="s">
        <v>198</v>
      </c>
      <c r="L734" s="410" t="s">
        <v>34</v>
      </c>
      <c r="M734" s="415">
        <v>1004850</v>
      </c>
    </row>
    <row r="735" spans="1:13">
      <c r="A735" s="410" t="s">
        <v>4938</v>
      </c>
      <c r="B735" s="410" t="s">
        <v>1470</v>
      </c>
      <c r="C735" s="410" t="s">
        <v>25</v>
      </c>
      <c r="D735" s="436">
        <v>3011</v>
      </c>
      <c r="E735" s="410" t="s">
        <v>804</v>
      </c>
      <c r="F735" s="410" t="s">
        <v>559</v>
      </c>
      <c r="G735" s="410" t="s">
        <v>298</v>
      </c>
      <c r="H735" s="410" t="s">
        <v>1184</v>
      </c>
      <c r="I735" s="410" t="s">
        <v>219</v>
      </c>
      <c r="J735" s="410" t="s">
        <v>588</v>
      </c>
      <c r="K735" s="410" t="s">
        <v>1185</v>
      </c>
      <c r="L735" s="410" t="s">
        <v>34</v>
      </c>
      <c r="M735" s="415">
        <v>1004850</v>
      </c>
    </row>
    <row r="736" spans="1:13">
      <c r="A736" s="410" t="s">
        <v>4944</v>
      </c>
      <c r="B736" s="410" t="s">
        <v>1468</v>
      </c>
      <c r="C736" s="410" t="s">
        <v>25</v>
      </c>
      <c r="D736" s="436">
        <v>3011</v>
      </c>
      <c r="E736" s="410" t="s">
        <v>804</v>
      </c>
      <c r="F736" s="410" t="s">
        <v>559</v>
      </c>
      <c r="G736" s="410" t="s">
        <v>298</v>
      </c>
      <c r="H736" s="410" t="s">
        <v>1184</v>
      </c>
      <c r="I736" s="410" t="s">
        <v>44</v>
      </c>
      <c r="J736" s="410" t="s">
        <v>589</v>
      </c>
      <c r="K736" s="410" t="s">
        <v>198</v>
      </c>
      <c r="L736" s="410" t="s">
        <v>34</v>
      </c>
      <c r="M736" s="415">
        <v>1004850</v>
      </c>
    </row>
    <row r="737" spans="1:13">
      <c r="A737" s="410" t="s">
        <v>4946</v>
      </c>
      <c r="B737" s="410" t="s">
        <v>1470</v>
      </c>
      <c r="C737" s="410" t="s">
        <v>25</v>
      </c>
      <c r="D737" s="436">
        <v>3011</v>
      </c>
      <c r="E737" s="410" t="s">
        <v>804</v>
      </c>
      <c r="F737" s="410" t="s">
        <v>559</v>
      </c>
      <c r="G737" s="410" t="s">
        <v>298</v>
      </c>
      <c r="H737" s="410" t="s">
        <v>1184</v>
      </c>
      <c r="I737" s="410" t="s">
        <v>44</v>
      </c>
      <c r="J737" s="410" t="s">
        <v>589</v>
      </c>
      <c r="K737" s="410" t="s">
        <v>1185</v>
      </c>
      <c r="L737" s="410" t="s">
        <v>34</v>
      </c>
      <c r="M737" s="415">
        <v>1004850</v>
      </c>
    </row>
    <row r="738" spans="1:13">
      <c r="A738" s="410" t="s">
        <v>4955</v>
      </c>
      <c r="B738" s="410" t="s">
        <v>1471</v>
      </c>
      <c r="C738" s="410" t="s">
        <v>25</v>
      </c>
      <c r="D738" s="436">
        <v>3011</v>
      </c>
      <c r="E738" s="410" t="s">
        <v>804</v>
      </c>
      <c r="F738" s="410" t="s">
        <v>559</v>
      </c>
      <c r="G738" s="410" t="s">
        <v>298</v>
      </c>
      <c r="H738" s="410" t="s">
        <v>1184</v>
      </c>
      <c r="I738" s="410" t="s">
        <v>46</v>
      </c>
      <c r="J738" s="410" t="s">
        <v>590</v>
      </c>
      <c r="K738" s="410" t="s">
        <v>821</v>
      </c>
      <c r="L738" s="410" t="s">
        <v>32</v>
      </c>
      <c r="M738" s="415">
        <v>1004850</v>
      </c>
    </row>
    <row r="739" spans="1:13">
      <c r="A739" s="410" t="s">
        <v>4957</v>
      </c>
      <c r="B739" s="410" t="s">
        <v>1473</v>
      </c>
      <c r="C739" s="410" t="s">
        <v>25</v>
      </c>
      <c r="D739" s="436">
        <v>3011</v>
      </c>
      <c r="E739" s="410" t="s">
        <v>804</v>
      </c>
      <c r="F739" s="410" t="s">
        <v>559</v>
      </c>
      <c r="G739" s="410" t="s">
        <v>298</v>
      </c>
      <c r="H739" s="410" t="s">
        <v>1184</v>
      </c>
      <c r="I739" s="410" t="s">
        <v>46</v>
      </c>
      <c r="J739" s="410" t="s">
        <v>590</v>
      </c>
      <c r="K739" s="410" t="s">
        <v>197</v>
      </c>
      <c r="L739" s="410" t="s">
        <v>32</v>
      </c>
      <c r="M739" s="415">
        <v>1004850</v>
      </c>
    </row>
    <row r="740" spans="1:13">
      <c r="A740" s="410" t="s">
        <v>4963</v>
      </c>
      <c r="B740" s="410" t="s">
        <v>1471</v>
      </c>
      <c r="C740" s="410" t="s">
        <v>25</v>
      </c>
      <c r="D740" s="436">
        <v>3011</v>
      </c>
      <c r="E740" s="410" t="s">
        <v>804</v>
      </c>
      <c r="F740" s="410" t="s">
        <v>559</v>
      </c>
      <c r="G740" s="410" t="s">
        <v>298</v>
      </c>
      <c r="H740" s="410" t="s">
        <v>1184</v>
      </c>
      <c r="I740" s="410" t="s">
        <v>221</v>
      </c>
      <c r="J740" s="410" t="s">
        <v>1186</v>
      </c>
      <c r="K740" s="410" t="s">
        <v>821</v>
      </c>
      <c r="L740" s="410" t="s">
        <v>32</v>
      </c>
      <c r="M740" s="415">
        <v>1004850</v>
      </c>
    </row>
    <row r="741" spans="1:13">
      <c r="A741" s="410" t="s">
        <v>4965</v>
      </c>
      <c r="B741" s="410" t="s">
        <v>1473</v>
      </c>
      <c r="C741" s="410" t="s">
        <v>25</v>
      </c>
      <c r="D741" s="436">
        <v>3011</v>
      </c>
      <c r="E741" s="410" t="s">
        <v>804</v>
      </c>
      <c r="F741" s="410" t="s">
        <v>559</v>
      </c>
      <c r="G741" s="410" t="s">
        <v>298</v>
      </c>
      <c r="H741" s="410" t="s">
        <v>1184</v>
      </c>
      <c r="I741" s="410" t="s">
        <v>221</v>
      </c>
      <c r="J741" s="410" t="s">
        <v>1186</v>
      </c>
      <c r="K741" s="410" t="s">
        <v>197</v>
      </c>
      <c r="L741" s="410" t="s">
        <v>32</v>
      </c>
      <c r="M741" s="415">
        <v>1004850</v>
      </c>
    </row>
    <row r="742" spans="1:13">
      <c r="A742" s="410" t="s">
        <v>4931</v>
      </c>
      <c r="B742" s="410" t="s">
        <v>1471</v>
      </c>
      <c r="C742" s="410" t="s">
        <v>25</v>
      </c>
      <c r="D742" s="436">
        <v>3011</v>
      </c>
      <c r="E742" s="410" t="s">
        <v>804</v>
      </c>
      <c r="F742" s="410" t="s">
        <v>559</v>
      </c>
      <c r="G742" s="410" t="s">
        <v>298</v>
      </c>
      <c r="H742" s="410" t="s">
        <v>1184</v>
      </c>
      <c r="I742" s="410" t="s">
        <v>42</v>
      </c>
      <c r="J742" s="410" t="s">
        <v>587</v>
      </c>
      <c r="K742" s="410" t="s">
        <v>821</v>
      </c>
      <c r="L742" s="410" t="s">
        <v>32</v>
      </c>
      <c r="M742" s="415">
        <v>1118040</v>
      </c>
    </row>
    <row r="743" spans="1:13">
      <c r="A743" s="410" t="s">
        <v>4933</v>
      </c>
      <c r="B743" s="410" t="s">
        <v>1473</v>
      </c>
      <c r="C743" s="410" t="s">
        <v>25</v>
      </c>
      <c r="D743" s="436">
        <v>3011</v>
      </c>
      <c r="E743" s="410" t="s">
        <v>804</v>
      </c>
      <c r="F743" s="410" t="s">
        <v>559</v>
      </c>
      <c r="G743" s="410" t="s">
        <v>298</v>
      </c>
      <c r="H743" s="410" t="s">
        <v>1184</v>
      </c>
      <c r="I743" s="410" t="s">
        <v>42</v>
      </c>
      <c r="J743" s="410" t="s">
        <v>587</v>
      </c>
      <c r="K743" s="410" t="s">
        <v>197</v>
      </c>
      <c r="L743" s="410" t="s">
        <v>32</v>
      </c>
      <c r="M743" s="415">
        <v>1118040</v>
      </c>
    </row>
    <row r="744" spans="1:13">
      <c r="A744" s="410" t="s">
        <v>4939</v>
      </c>
      <c r="B744" s="410" t="s">
        <v>1471</v>
      </c>
      <c r="C744" s="410" t="s">
        <v>25</v>
      </c>
      <c r="D744" s="436">
        <v>3011</v>
      </c>
      <c r="E744" s="410" t="s">
        <v>804</v>
      </c>
      <c r="F744" s="410" t="s">
        <v>559</v>
      </c>
      <c r="G744" s="410" t="s">
        <v>298</v>
      </c>
      <c r="H744" s="410" t="s">
        <v>1184</v>
      </c>
      <c r="I744" s="410" t="s">
        <v>219</v>
      </c>
      <c r="J744" s="410" t="s">
        <v>588</v>
      </c>
      <c r="K744" s="410" t="s">
        <v>821</v>
      </c>
      <c r="L744" s="410" t="s">
        <v>32</v>
      </c>
      <c r="M744" s="415">
        <v>1118040</v>
      </c>
    </row>
    <row r="745" spans="1:13">
      <c r="A745" s="410" t="s">
        <v>4941</v>
      </c>
      <c r="B745" s="410" t="s">
        <v>1473</v>
      </c>
      <c r="C745" s="410" t="s">
        <v>25</v>
      </c>
      <c r="D745" s="436">
        <v>3011</v>
      </c>
      <c r="E745" s="410" t="s">
        <v>804</v>
      </c>
      <c r="F745" s="410" t="s">
        <v>559</v>
      </c>
      <c r="G745" s="410" t="s">
        <v>298</v>
      </c>
      <c r="H745" s="410" t="s">
        <v>1184</v>
      </c>
      <c r="I745" s="410" t="s">
        <v>219</v>
      </c>
      <c r="J745" s="410" t="s">
        <v>588</v>
      </c>
      <c r="K745" s="410" t="s">
        <v>197</v>
      </c>
      <c r="L745" s="410" t="s">
        <v>32</v>
      </c>
      <c r="M745" s="415">
        <v>1118040</v>
      </c>
    </row>
    <row r="746" spans="1:13">
      <c r="A746" s="410" t="s">
        <v>4947</v>
      </c>
      <c r="B746" s="410" t="s">
        <v>1471</v>
      </c>
      <c r="C746" s="410" t="s">
        <v>25</v>
      </c>
      <c r="D746" s="436">
        <v>3011</v>
      </c>
      <c r="E746" s="410" t="s">
        <v>804</v>
      </c>
      <c r="F746" s="410" t="s">
        <v>559</v>
      </c>
      <c r="G746" s="410" t="s">
        <v>298</v>
      </c>
      <c r="H746" s="410" t="s">
        <v>1184</v>
      </c>
      <c r="I746" s="410" t="s">
        <v>44</v>
      </c>
      <c r="J746" s="410" t="s">
        <v>589</v>
      </c>
      <c r="K746" s="410" t="s">
        <v>821</v>
      </c>
      <c r="L746" s="410" t="s">
        <v>32</v>
      </c>
      <c r="M746" s="415">
        <v>1118040</v>
      </c>
    </row>
    <row r="747" spans="1:13">
      <c r="A747" s="410" t="s">
        <v>4949</v>
      </c>
      <c r="B747" s="410" t="s">
        <v>1473</v>
      </c>
      <c r="C747" s="410" t="s">
        <v>25</v>
      </c>
      <c r="D747" s="436">
        <v>3011</v>
      </c>
      <c r="E747" s="410" t="s">
        <v>804</v>
      </c>
      <c r="F747" s="410" t="s">
        <v>559</v>
      </c>
      <c r="G747" s="410" t="s">
        <v>298</v>
      </c>
      <c r="H747" s="410" t="s">
        <v>1184</v>
      </c>
      <c r="I747" s="410" t="s">
        <v>44</v>
      </c>
      <c r="J747" s="410" t="s">
        <v>589</v>
      </c>
      <c r="K747" s="410" t="s">
        <v>197</v>
      </c>
      <c r="L747" s="410" t="s">
        <v>32</v>
      </c>
      <c r="M747" s="415">
        <v>1118040</v>
      </c>
    </row>
    <row r="748" spans="1:13">
      <c r="A748" s="410" t="s">
        <v>4924</v>
      </c>
      <c r="B748" s="410" t="s">
        <v>1472</v>
      </c>
      <c r="C748" s="410" t="s">
        <v>25</v>
      </c>
      <c r="D748" s="436">
        <v>3011</v>
      </c>
      <c r="E748" s="410" t="s">
        <v>804</v>
      </c>
      <c r="F748" s="410" t="s">
        <v>559</v>
      </c>
      <c r="G748" s="410" t="s">
        <v>298</v>
      </c>
      <c r="H748" s="410" t="s">
        <v>1184</v>
      </c>
      <c r="I748" s="410" t="s">
        <v>324</v>
      </c>
      <c r="J748" s="410" t="s">
        <v>586</v>
      </c>
      <c r="K748" s="410" t="s">
        <v>198</v>
      </c>
      <c r="L748" s="410" t="s">
        <v>32</v>
      </c>
      <c r="M748" s="415">
        <v>1157310</v>
      </c>
    </row>
    <row r="749" spans="1:13">
      <c r="A749" s="410" t="s">
        <v>4926</v>
      </c>
      <c r="B749" s="410" t="s">
        <v>1474</v>
      </c>
      <c r="C749" s="410" t="s">
        <v>25</v>
      </c>
      <c r="D749" s="436">
        <v>3011</v>
      </c>
      <c r="E749" s="410" t="s">
        <v>804</v>
      </c>
      <c r="F749" s="410" t="s">
        <v>559</v>
      </c>
      <c r="G749" s="410" t="s">
        <v>298</v>
      </c>
      <c r="H749" s="410" t="s">
        <v>1184</v>
      </c>
      <c r="I749" s="410" t="s">
        <v>324</v>
      </c>
      <c r="J749" s="410" t="s">
        <v>586</v>
      </c>
      <c r="K749" s="410" t="s">
        <v>1185</v>
      </c>
      <c r="L749" s="410" t="s">
        <v>32</v>
      </c>
      <c r="M749" s="415">
        <v>1157310</v>
      </c>
    </row>
    <row r="750" spans="1:13">
      <c r="A750" s="410" t="s">
        <v>4951</v>
      </c>
      <c r="B750" s="410" t="s">
        <v>1467</v>
      </c>
      <c r="C750" s="410" t="s">
        <v>25</v>
      </c>
      <c r="D750" s="436">
        <v>3011</v>
      </c>
      <c r="E750" s="410" t="s">
        <v>804</v>
      </c>
      <c r="F750" s="410" t="s">
        <v>559</v>
      </c>
      <c r="G750" s="410" t="s">
        <v>298</v>
      </c>
      <c r="H750" s="410" t="s">
        <v>1184</v>
      </c>
      <c r="I750" s="410" t="s">
        <v>46</v>
      </c>
      <c r="J750" s="410" t="s">
        <v>590</v>
      </c>
      <c r="K750" s="410" t="s">
        <v>821</v>
      </c>
      <c r="L750" s="410" t="s">
        <v>34</v>
      </c>
      <c r="M750" s="415">
        <v>1513050</v>
      </c>
    </row>
    <row r="751" spans="1:13">
      <c r="A751" s="410" t="s">
        <v>4953</v>
      </c>
      <c r="B751" s="410" t="s">
        <v>1469</v>
      </c>
      <c r="C751" s="410" t="s">
        <v>25</v>
      </c>
      <c r="D751" s="436">
        <v>3011</v>
      </c>
      <c r="E751" s="410" t="s">
        <v>804</v>
      </c>
      <c r="F751" s="410" t="s">
        <v>559</v>
      </c>
      <c r="G751" s="410" t="s">
        <v>298</v>
      </c>
      <c r="H751" s="410" t="s">
        <v>1184</v>
      </c>
      <c r="I751" s="410" t="s">
        <v>46</v>
      </c>
      <c r="J751" s="410" t="s">
        <v>590</v>
      </c>
      <c r="K751" s="410" t="s">
        <v>197</v>
      </c>
      <c r="L751" s="410" t="s">
        <v>34</v>
      </c>
      <c r="M751" s="415">
        <v>1513050</v>
      </c>
    </row>
    <row r="752" spans="1:13">
      <c r="A752" s="410" t="s">
        <v>4959</v>
      </c>
      <c r="B752" s="410" t="s">
        <v>1467</v>
      </c>
      <c r="C752" s="410" t="s">
        <v>25</v>
      </c>
      <c r="D752" s="436">
        <v>3011</v>
      </c>
      <c r="E752" s="410" t="s">
        <v>804</v>
      </c>
      <c r="F752" s="410" t="s">
        <v>559</v>
      </c>
      <c r="G752" s="410" t="s">
        <v>298</v>
      </c>
      <c r="H752" s="410" t="s">
        <v>1184</v>
      </c>
      <c r="I752" s="410" t="s">
        <v>221</v>
      </c>
      <c r="J752" s="410" t="s">
        <v>1186</v>
      </c>
      <c r="K752" s="410" t="s">
        <v>821</v>
      </c>
      <c r="L752" s="410" t="s">
        <v>34</v>
      </c>
      <c r="M752" s="415">
        <v>1513050</v>
      </c>
    </row>
    <row r="753" spans="1:13">
      <c r="A753" s="410" t="s">
        <v>4961</v>
      </c>
      <c r="B753" s="410" t="s">
        <v>1469</v>
      </c>
      <c r="C753" s="410" t="s">
        <v>25</v>
      </c>
      <c r="D753" s="436">
        <v>3011</v>
      </c>
      <c r="E753" s="410" t="s">
        <v>804</v>
      </c>
      <c r="F753" s="410" t="s">
        <v>559</v>
      </c>
      <c r="G753" s="410" t="s">
        <v>298</v>
      </c>
      <c r="H753" s="410" t="s">
        <v>1184</v>
      </c>
      <c r="I753" s="410" t="s">
        <v>221</v>
      </c>
      <c r="J753" s="410" t="s">
        <v>1186</v>
      </c>
      <c r="K753" s="410" t="s">
        <v>197</v>
      </c>
      <c r="L753" s="410" t="s">
        <v>34</v>
      </c>
      <c r="M753" s="415">
        <v>1513050</v>
      </c>
    </row>
    <row r="754" spans="1:13">
      <c r="A754" s="410" t="s">
        <v>4927</v>
      </c>
      <c r="B754" s="410" t="s">
        <v>1467</v>
      </c>
      <c r="C754" s="410" t="s">
        <v>25</v>
      </c>
      <c r="D754" s="436">
        <v>3011</v>
      </c>
      <c r="E754" s="410" t="s">
        <v>804</v>
      </c>
      <c r="F754" s="410" t="s">
        <v>559</v>
      </c>
      <c r="G754" s="410" t="s">
        <v>298</v>
      </c>
      <c r="H754" s="410" t="s">
        <v>1184</v>
      </c>
      <c r="I754" s="410" t="s">
        <v>42</v>
      </c>
      <c r="J754" s="410" t="s">
        <v>587</v>
      </c>
      <c r="K754" s="410" t="s">
        <v>821</v>
      </c>
      <c r="L754" s="410" t="s">
        <v>34</v>
      </c>
      <c r="M754" s="415">
        <v>1677060</v>
      </c>
    </row>
    <row r="755" spans="1:13">
      <c r="A755" s="410" t="s">
        <v>4929</v>
      </c>
      <c r="B755" s="410" t="s">
        <v>1469</v>
      </c>
      <c r="C755" s="410" t="s">
        <v>25</v>
      </c>
      <c r="D755" s="436">
        <v>3011</v>
      </c>
      <c r="E755" s="410" t="s">
        <v>804</v>
      </c>
      <c r="F755" s="410" t="s">
        <v>559</v>
      </c>
      <c r="G755" s="410" t="s">
        <v>298</v>
      </c>
      <c r="H755" s="410" t="s">
        <v>1184</v>
      </c>
      <c r="I755" s="410" t="s">
        <v>42</v>
      </c>
      <c r="J755" s="410" t="s">
        <v>587</v>
      </c>
      <c r="K755" s="410" t="s">
        <v>197</v>
      </c>
      <c r="L755" s="410" t="s">
        <v>34</v>
      </c>
      <c r="M755" s="415">
        <v>1677060</v>
      </c>
    </row>
    <row r="756" spans="1:13">
      <c r="A756" s="410" t="s">
        <v>4935</v>
      </c>
      <c r="B756" s="410" t="s">
        <v>1467</v>
      </c>
      <c r="C756" s="410" t="s">
        <v>25</v>
      </c>
      <c r="D756" s="436">
        <v>3011</v>
      </c>
      <c r="E756" s="410" t="s">
        <v>804</v>
      </c>
      <c r="F756" s="410" t="s">
        <v>559</v>
      </c>
      <c r="G756" s="410" t="s">
        <v>298</v>
      </c>
      <c r="H756" s="410" t="s">
        <v>1184</v>
      </c>
      <c r="I756" s="410" t="s">
        <v>219</v>
      </c>
      <c r="J756" s="410" t="s">
        <v>588</v>
      </c>
      <c r="K756" s="410" t="s">
        <v>821</v>
      </c>
      <c r="L756" s="410" t="s">
        <v>34</v>
      </c>
      <c r="M756" s="415">
        <v>1677060</v>
      </c>
    </row>
    <row r="757" spans="1:13">
      <c r="A757" s="410" t="s">
        <v>4937</v>
      </c>
      <c r="B757" s="410" t="s">
        <v>1469</v>
      </c>
      <c r="C757" s="410" t="s">
        <v>25</v>
      </c>
      <c r="D757" s="436">
        <v>3011</v>
      </c>
      <c r="E757" s="410" t="s">
        <v>804</v>
      </c>
      <c r="F757" s="410" t="s">
        <v>559</v>
      </c>
      <c r="G757" s="410" t="s">
        <v>298</v>
      </c>
      <c r="H757" s="410" t="s">
        <v>1184</v>
      </c>
      <c r="I757" s="410" t="s">
        <v>219</v>
      </c>
      <c r="J757" s="410" t="s">
        <v>588</v>
      </c>
      <c r="K757" s="410" t="s">
        <v>197</v>
      </c>
      <c r="L757" s="410" t="s">
        <v>34</v>
      </c>
      <c r="M757" s="415">
        <v>1677060</v>
      </c>
    </row>
    <row r="758" spans="1:13">
      <c r="A758" s="410" t="s">
        <v>4943</v>
      </c>
      <c r="B758" s="410" t="s">
        <v>1467</v>
      </c>
      <c r="C758" s="410" t="s">
        <v>25</v>
      </c>
      <c r="D758" s="436">
        <v>3011</v>
      </c>
      <c r="E758" s="410" t="s">
        <v>804</v>
      </c>
      <c r="F758" s="410" t="s">
        <v>559</v>
      </c>
      <c r="G758" s="410" t="s">
        <v>298</v>
      </c>
      <c r="H758" s="410" t="s">
        <v>1184</v>
      </c>
      <c r="I758" s="410" t="s">
        <v>44</v>
      </c>
      <c r="J758" s="410" t="s">
        <v>589</v>
      </c>
      <c r="K758" s="410" t="s">
        <v>821</v>
      </c>
      <c r="L758" s="410" t="s">
        <v>34</v>
      </c>
      <c r="M758" s="415">
        <v>1677060</v>
      </c>
    </row>
    <row r="759" spans="1:13">
      <c r="A759" s="410" t="s">
        <v>4945</v>
      </c>
      <c r="B759" s="410" t="s">
        <v>1469</v>
      </c>
      <c r="C759" s="410" t="s">
        <v>25</v>
      </c>
      <c r="D759" s="436">
        <v>3011</v>
      </c>
      <c r="E759" s="410" t="s">
        <v>804</v>
      </c>
      <c r="F759" s="410" t="s">
        <v>559</v>
      </c>
      <c r="G759" s="410" t="s">
        <v>298</v>
      </c>
      <c r="H759" s="410" t="s">
        <v>1184</v>
      </c>
      <c r="I759" s="410" t="s">
        <v>44</v>
      </c>
      <c r="J759" s="410" t="s">
        <v>589</v>
      </c>
      <c r="K759" s="410" t="s">
        <v>197</v>
      </c>
      <c r="L759" s="410" t="s">
        <v>34</v>
      </c>
      <c r="M759" s="415">
        <v>1677060</v>
      </c>
    </row>
    <row r="760" spans="1:13">
      <c r="A760" s="410" t="s">
        <v>4920</v>
      </c>
      <c r="B760" s="410" t="s">
        <v>1468</v>
      </c>
      <c r="C760" s="410" t="s">
        <v>25</v>
      </c>
      <c r="D760" s="436">
        <v>3011</v>
      </c>
      <c r="E760" s="410" t="s">
        <v>804</v>
      </c>
      <c r="F760" s="410" t="s">
        <v>559</v>
      </c>
      <c r="G760" s="410" t="s">
        <v>298</v>
      </c>
      <c r="H760" s="410" t="s">
        <v>1184</v>
      </c>
      <c r="I760" s="410" t="s">
        <v>324</v>
      </c>
      <c r="J760" s="410" t="s">
        <v>586</v>
      </c>
      <c r="K760" s="410" t="s">
        <v>198</v>
      </c>
      <c r="L760" s="410" t="s">
        <v>34</v>
      </c>
      <c r="M760" s="415">
        <v>1741740</v>
      </c>
    </row>
    <row r="761" spans="1:13">
      <c r="A761" s="410" t="s">
        <v>4922</v>
      </c>
      <c r="B761" s="410" t="s">
        <v>1470</v>
      </c>
      <c r="C761" s="410" t="s">
        <v>25</v>
      </c>
      <c r="D761" s="436">
        <v>3011</v>
      </c>
      <c r="E761" s="410" t="s">
        <v>804</v>
      </c>
      <c r="F761" s="410" t="s">
        <v>559</v>
      </c>
      <c r="G761" s="410" t="s">
        <v>298</v>
      </c>
      <c r="H761" s="410" t="s">
        <v>1184</v>
      </c>
      <c r="I761" s="410" t="s">
        <v>324</v>
      </c>
      <c r="J761" s="410" t="s">
        <v>586</v>
      </c>
      <c r="K761" s="410" t="s">
        <v>1185</v>
      </c>
      <c r="L761" s="410" t="s">
        <v>34</v>
      </c>
      <c r="M761" s="415">
        <v>1741740</v>
      </c>
    </row>
    <row r="762" spans="1:13">
      <c r="A762" s="410" t="s">
        <v>4923</v>
      </c>
      <c r="B762" s="410" t="s">
        <v>1471</v>
      </c>
      <c r="C762" s="410" t="s">
        <v>25</v>
      </c>
      <c r="D762" s="436">
        <v>3011</v>
      </c>
      <c r="E762" s="410" t="s">
        <v>804</v>
      </c>
      <c r="F762" s="410" t="s">
        <v>559</v>
      </c>
      <c r="G762" s="410" t="s">
        <v>298</v>
      </c>
      <c r="H762" s="410" t="s">
        <v>1184</v>
      </c>
      <c r="I762" s="410" t="s">
        <v>324</v>
      </c>
      <c r="J762" s="410" t="s">
        <v>586</v>
      </c>
      <c r="K762" s="410" t="s">
        <v>821</v>
      </c>
      <c r="L762" s="410" t="s">
        <v>32</v>
      </c>
      <c r="M762" s="415">
        <v>1931160</v>
      </c>
    </row>
    <row r="763" spans="1:13">
      <c r="A763" s="410" t="s">
        <v>4925</v>
      </c>
      <c r="B763" s="410" t="s">
        <v>1473</v>
      </c>
      <c r="C763" s="410" t="s">
        <v>25</v>
      </c>
      <c r="D763" s="436">
        <v>3011</v>
      </c>
      <c r="E763" s="410" t="s">
        <v>804</v>
      </c>
      <c r="F763" s="410" t="s">
        <v>559</v>
      </c>
      <c r="G763" s="410" t="s">
        <v>298</v>
      </c>
      <c r="H763" s="410" t="s">
        <v>1184</v>
      </c>
      <c r="I763" s="410" t="s">
        <v>324</v>
      </c>
      <c r="J763" s="410" t="s">
        <v>586</v>
      </c>
      <c r="K763" s="410" t="s">
        <v>197</v>
      </c>
      <c r="L763" s="410" t="s">
        <v>32</v>
      </c>
      <c r="M763" s="415">
        <v>1931160</v>
      </c>
    </row>
    <row r="764" spans="1:13">
      <c r="A764" s="410" t="s">
        <v>4919</v>
      </c>
      <c r="B764" s="410" t="s">
        <v>1467</v>
      </c>
      <c r="C764" s="410" t="s">
        <v>25</v>
      </c>
      <c r="D764" s="436">
        <v>3011</v>
      </c>
      <c r="E764" s="410" t="s">
        <v>804</v>
      </c>
      <c r="F764" s="410" t="s">
        <v>559</v>
      </c>
      <c r="G764" s="410" t="s">
        <v>298</v>
      </c>
      <c r="H764" s="410" t="s">
        <v>1184</v>
      </c>
      <c r="I764" s="410" t="s">
        <v>324</v>
      </c>
      <c r="J764" s="410" t="s">
        <v>586</v>
      </c>
      <c r="K764" s="410" t="s">
        <v>821</v>
      </c>
      <c r="L764" s="410" t="s">
        <v>34</v>
      </c>
      <c r="M764" s="415">
        <v>2887500</v>
      </c>
    </row>
    <row r="765" spans="1:13">
      <c r="A765" s="410" t="s">
        <v>4921</v>
      </c>
      <c r="B765" s="410" t="s">
        <v>1469</v>
      </c>
      <c r="C765" s="410" t="s">
        <v>25</v>
      </c>
      <c r="D765" s="436">
        <v>3011</v>
      </c>
      <c r="E765" s="410" t="s">
        <v>804</v>
      </c>
      <c r="F765" s="410" t="s">
        <v>559</v>
      </c>
      <c r="G765" s="410" t="s">
        <v>298</v>
      </c>
      <c r="H765" s="410" t="s">
        <v>1184</v>
      </c>
      <c r="I765" s="410" t="s">
        <v>324</v>
      </c>
      <c r="J765" s="410" t="s">
        <v>586</v>
      </c>
      <c r="K765" s="410" t="s">
        <v>197</v>
      </c>
      <c r="L765" s="410" t="s">
        <v>34</v>
      </c>
      <c r="M765" s="415">
        <v>2887500</v>
      </c>
    </row>
    <row r="766" spans="1:13">
      <c r="A766" s="464" t="s">
        <v>4993</v>
      </c>
      <c r="B766" s="464" t="s">
        <v>1477</v>
      </c>
      <c r="C766" s="464" t="s">
        <v>25</v>
      </c>
      <c r="D766" s="465">
        <v>3012</v>
      </c>
      <c r="E766" s="464" t="s">
        <v>814</v>
      </c>
      <c r="F766" s="464" t="s">
        <v>559</v>
      </c>
      <c r="G766" s="464" t="s">
        <v>298</v>
      </c>
      <c r="H766" s="464" t="s">
        <v>41</v>
      </c>
      <c r="I766" s="464" t="s">
        <v>46</v>
      </c>
      <c r="J766" s="464" t="s">
        <v>590</v>
      </c>
      <c r="K766" s="464" t="s">
        <v>198</v>
      </c>
      <c r="L766" s="464" t="s">
        <v>32</v>
      </c>
      <c r="M766" s="466">
        <v>559020</v>
      </c>
    </row>
    <row r="767" spans="1:13">
      <c r="A767" s="464" t="s">
        <v>4975</v>
      </c>
      <c r="B767" s="464" t="s">
        <v>1477</v>
      </c>
      <c r="C767" s="464" t="s">
        <v>25</v>
      </c>
      <c r="D767" s="465">
        <v>3012</v>
      </c>
      <c r="E767" s="464" t="s">
        <v>814</v>
      </c>
      <c r="F767" s="464" t="s">
        <v>559</v>
      </c>
      <c r="G767" s="464" t="s">
        <v>298</v>
      </c>
      <c r="H767" s="464" t="s">
        <v>41</v>
      </c>
      <c r="I767" s="464" t="s">
        <v>42</v>
      </c>
      <c r="J767" s="464" t="s">
        <v>587</v>
      </c>
      <c r="K767" s="464" t="s">
        <v>198</v>
      </c>
      <c r="L767" s="464" t="s">
        <v>32</v>
      </c>
      <c r="M767" s="466">
        <v>609840</v>
      </c>
    </row>
    <row r="768" spans="1:13">
      <c r="A768" s="464" t="s">
        <v>4981</v>
      </c>
      <c r="B768" s="464" t="s">
        <v>1477</v>
      </c>
      <c r="C768" s="464" t="s">
        <v>25</v>
      </c>
      <c r="D768" s="465">
        <v>3012</v>
      </c>
      <c r="E768" s="464" t="s">
        <v>814</v>
      </c>
      <c r="F768" s="464" t="s">
        <v>559</v>
      </c>
      <c r="G768" s="464" t="s">
        <v>298</v>
      </c>
      <c r="H768" s="464" t="s">
        <v>41</v>
      </c>
      <c r="I768" s="464" t="s">
        <v>219</v>
      </c>
      <c r="J768" s="464" t="s">
        <v>588</v>
      </c>
      <c r="K768" s="464" t="s">
        <v>198</v>
      </c>
      <c r="L768" s="464" t="s">
        <v>32</v>
      </c>
      <c r="M768" s="466">
        <v>609840</v>
      </c>
    </row>
    <row r="769" spans="1:13">
      <c r="A769" s="464" t="s">
        <v>4987</v>
      </c>
      <c r="B769" s="464" t="s">
        <v>1477</v>
      </c>
      <c r="C769" s="464" t="s">
        <v>25</v>
      </c>
      <c r="D769" s="465">
        <v>3012</v>
      </c>
      <c r="E769" s="464" t="s">
        <v>814</v>
      </c>
      <c r="F769" s="464" t="s">
        <v>559</v>
      </c>
      <c r="G769" s="464" t="s">
        <v>298</v>
      </c>
      <c r="H769" s="464" t="s">
        <v>41</v>
      </c>
      <c r="I769" s="464" t="s">
        <v>44</v>
      </c>
      <c r="J769" s="464" t="s">
        <v>589</v>
      </c>
      <c r="K769" s="464" t="s">
        <v>198</v>
      </c>
      <c r="L769" s="464" t="s">
        <v>32</v>
      </c>
      <c r="M769" s="466">
        <v>609840</v>
      </c>
    </row>
    <row r="770" spans="1:13">
      <c r="A770" s="464" t="s">
        <v>4991</v>
      </c>
      <c r="B770" s="464" t="s">
        <v>1475</v>
      </c>
      <c r="C770" s="464" t="s">
        <v>25</v>
      </c>
      <c r="D770" s="465">
        <v>3012</v>
      </c>
      <c r="E770" s="464" t="s">
        <v>814</v>
      </c>
      <c r="F770" s="464" t="s">
        <v>559</v>
      </c>
      <c r="G770" s="464" t="s">
        <v>298</v>
      </c>
      <c r="H770" s="464" t="s">
        <v>41</v>
      </c>
      <c r="I770" s="464" t="s">
        <v>46</v>
      </c>
      <c r="J770" s="464" t="s">
        <v>590</v>
      </c>
      <c r="K770" s="464" t="s">
        <v>198</v>
      </c>
      <c r="L770" s="464" t="s">
        <v>34</v>
      </c>
      <c r="M770" s="466">
        <v>852390</v>
      </c>
    </row>
    <row r="771" spans="1:13">
      <c r="A771" s="464" t="s">
        <v>4973</v>
      </c>
      <c r="B771" s="464" t="s">
        <v>1475</v>
      </c>
      <c r="C771" s="464" t="s">
        <v>25</v>
      </c>
      <c r="D771" s="465">
        <v>3012</v>
      </c>
      <c r="E771" s="464" t="s">
        <v>814</v>
      </c>
      <c r="F771" s="464" t="s">
        <v>559</v>
      </c>
      <c r="G771" s="464" t="s">
        <v>298</v>
      </c>
      <c r="H771" s="464" t="s">
        <v>41</v>
      </c>
      <c r="I771" s="464" t="s">
        <v>42</v>
      </c>
      <c r="J771" s="464" t="s">
        <v>587</v>
      </c>
      <c r="K771" s="464" t="s">
        <v>198</v>
      </c>
      <c r="L771" s="464" t="s">
        <v>34</v>
      </c>
      <c r="M771" s="466">
        <v>954030</v>
      </c>
    </row>
    <row r="772" spans="1:13">
      <c r="A772" s="464" t="s">
        <v>4979</v>
      </c>
      <c r="B772" s="464" t="s">
        <v>1475</v>
      </c>
      <c r="C772" s="464" t="s">
        <v>25</v>
      </c>
      <c r="D772" s="465">
        <v>3012</v>
      </c>
      <c r="E772" s="464" t="s">
        <v>814</v>
      </c>
      <c r="F772" s="464" t="s">
        <v>559</v>
      </c>
      <c r="G772" s="464" t="s">
        <v>298</v>
      </c>
      <c r="H772" s="464" t="s">
        <v>41</v>
      </c>
      <c r="I772" s="464" t="s">
        <v>219</v>
      </c>
      <c r="J772" s="464" t="s">
        <v>588</v>
      </c>
      <c r="K772" s="464" t="s">
        <v>198</v>
      </c>
      <c r="L772" s="464" t="s">
        <v>34</v>
      </c>
      <c r="M772" s="466">
        <v>954030</v>
      </c>
    </row>
    <row r="773" spans="1:13">
      <c r="A773" s="464" t="s">
        <v>4985</v>
      </c>
      <c r="B773" s="464" t="s">
        <v>1475</v>
      </c>
      <c r="C773" s="464" t="s">
        <v>25</v>
      </c>
      <c r="D773" s="465">
        <v>3012</v>
      </c>
      <c r="E773" s="464" t="s">
        <v>814</v>
      </c>
      <c r="F773" s="464" t="s">
        <v>559</v>
      </c>
      <c r="G773" s="464" t="s">
        <v>298</v>
      </c>
      <c r="H773" s="464" t="s">
        <v>41</v>
      </c>
      <c r="I773" s="464" t="s">
        <v>44</v>
      </c>
      <c r="J773" s="464" t="s">
        <v>589</v>
      </c>
      <c r="K773" s="464" t="s">
        <v>198</v>
      </c>
      <c r="L773" s="464" t="s">
        <v>34</v>
      </c>
      <c r="M773" s="466">
        <v>954030</v>
      </c>
    </row>
    <row r="774" spans="1:13">
      <c r="A774" s="464" t="s">
        <v>4994</v>
      </c>
      <c r="B774" s="464" t="s">
        <v>1478</v>
      </c>
      <c r="C774" s="464" t="s">
        <v>25</v>
      </c>
      <c r="D774" s="465">
        <v>3012</v>
      </c>
      <c r="E774" s="464" t="s">
        <v>814</v>
      </c>
      <c r="F774" s="464" t="s">
        <v>559</v>
      </c>
      <c r="G774" s="464" t="s">
        <v>298</v>
      </c>
      <c r="H774" s="464" t="s">
        <v>41</v>
      </c>
      <c r="I774" s="464" t="s">
        <v>46</v>
      </c>
      <c r="J774" s="464" t="s">
        <v>590</v>
      </c>
      <c r="K774" s="464" t="s">
        <v>197</v>
      </c>
      <c r="L774" s="464" t="s">
        <v>32</v>
      </c>
      <c r="M774" s="466">
        <v>1004850</v>
      </c>
    </row>
    <row r="775" spans="1:13">
      <c r="A775" s="464" t="s">
        <v>4969</v>
      </c>
      <c r="B775" s="464" t="s">
        <v>1477</v>
      </c>
      <c r="C775" s="464" t="s">
        <v>25</v>
      </c>
      <c r="D775" s="465">
        <v>3012</v>
      </c>
      <c r="E775" s="464" t="s">
        <v>814</v>
      </c>
      <c r="F775" s="464" t="s">
        <v>559</v>
      </c>
      <c r="G775" s="464" t="s">
        <v>298</v>
      </c>
      <c r="H775" s="464" t="s">
        <v>41</v>
      </c>
      <c r="I775" s="464" t="s">
        <v>324</v>
      </c>
      <c r="J775" s="464" t="s">
        <v>586</v>
      </c>
      <c r="K775" s="464" t="s">
        <v>198</v>
      </c>
      <c r="L775" s="464" t="s">
        <v>32</v>
      </c>
      <c r="M775" s="466">
        <v>1055670</v>
      </c>
    </row>
    <row r="776" spans="1:13">
      <c r="A776" s="464" t="s">
        <v>4995</v>
      </c>
      <c r="B776" s="464" t="s">
        <v>1479</v>
      </c>
      <c r="C776" s="464" t="s">
        <v>25</v>
      </c>
      <c r="D776" s="465">
        <v>3012</v>
      </c>
      <c r="E776" s="464" t="s">
        <v>814</v>
      </c>
      <c r="F776" s="464" t="s">
        <v>559</v>
      </c>
      <c r="G776" s="464" t="s">
        <v>298</v>
      </c>
      <c r="H776" s="464" t="s">
        <v>41</v>
      </c>
      <c r="I776" s="464" t="s">
        <v>46</v>
      </c>
      <c r="J776" s="464" t="s">
        <v>590</v>
      </c>
      <c r="K776" s="464" t="s">
        <v>198</v>
      </c>
      <c r="L776" s="464" t="s">
        <v>218</v>
      </c>
      <c r="M776" s="466">
        <v>1055670</v>
      </c>
    </row>
    <row r="777" spans="1:13">
      <c r="A777" s="464" t="s">
        <v>4976</v>
      </c>
      <c r="B777" s="464" t="s">
        <v>1478</v>
      </c>
      <c r="C777" s="464" t="s">
        <v>25</v>
      </c>
      <c r="D777" s="465">
        <v>3012</v>
      </c>
      <c r="E777" s="464" t="s">
        <v>814</v>
      </c>
      <c r="F777" s="464" t="s">
        <v>559</v>
      </c>
      <c r="G777" s="464" t="s">
        <v>298</v>
      </c>
      <c r="H777" s="464" t="s">
        <v>41</v>
      </c>
      <c r="I777" s="464" t="s">
        <v>42</v>
      </c>
      <c r="J777" s="464" t="s">
        <v>587</v>
      </c>
      <c r="K777" s="464" t="s">
        <v>197</v>
      </c>
      <c r="L777" s="464" t="s">
        <v>32</v>
      </c>
      <c r="M777" s="466">
        <v>1118040</v>
      </c>
    </row>
    <row r="778" spans="1:13">
      <c r="A778" s="464" t="s">
        <v>4982</v>
      </c>
      <c r="B778" s="464" t="s">
        <v>1478</v>
      </c>
      <c r="C778" s="464" t="s">
        <v>25</v>
      </c>
      <c r="D778" s="465">
        <v>3012</v>
      </c>
      <c r="E778" s="464" t="s">
        <v>814</v>
      </c>
      <c r="F778" s="464" t="s">
        <v>559</v>
      </c>
      <c r="G778" s="464" t="s">
        <v>298</v>
      </c>
      <c r="H778" s="464" t="s">
        <v>41</v>
      </c>
      <c r="I778" s="464" t="s">
        <v>219</v>
      </c>
      <c r="J778" s="464" t="s">
        <v>588</v>
      </c>
      <c r="K778" s="464" t="s">
        <v>197</v>
      </c>
      <c r="L778" s="464" t="s">
        <v>32</v>
      </c>
      <c r="M778" s="466">
        <v>1118040</v>
      </c>
    </row>
    <row r="779" spans="1:13">
      <c r="A779" s="464" t="s">
        <v>4988</v>
      </c>
      <c r="B779" s="464" t="s">
        <v>1478</v>
      </c>
      <c r="C779" s="464" t="s">
        <v>25</v>
      </c>
      <c r="D779" s="465">
        <v>3012</v>
      </c>
      <c r="E779" s="464" t="s">
        <v>814</v>
      </c>
      <c r="F779" s="464" t="s">
        <v>559</v>
      </c>
      <c r="G779" s="464" t="s">
        <v>298</v>
      </c>
      <c r="H779" s="464" t="s">
        <v>41</v>
      </c>
      <c r="I779" s="464" t="s">
        <v>44</v>
      </c>
      <c r="J779" s="464" t="s">
        <v>589</v>
      </c>
      <c r="K779" s="464" t="s">
        <v>197</v>
      </c>
      <c r="L779" s="464" t="s">
        <v>32</v>
      </c>
      <c r="M779" s="466">
        <v>1118040</v>
      </c>
    </row>
    <row r="780" spans="1:13">
      <c r="A780" s="464" t="s">
        <v>4977</v>
      </c>
      <c r="B780" s="464" t="s">
        <v>1479</v>
      </c>
      <c r="C780" s="464" t="s">
        <v>25</v>
      </c>
      <c r="D780" s="465">
        <v>3012</v>
      </c>
      <c r="E780" s="464" t="s">
        <v>814</v>
      </c>
      <c r="F780" s="464" t="s">
        <v>559</v>
      </c>
      <c r="G780" s="464" t="s">
        <v>298</v>
      </c>
      <c r="H780" s="464" t="s">
        <v>41</v>
      </c>
      <c r="I780" s="464" t="s">
        <v>42</v>
      </c>
      <c r="J780" s="464" t="s">
        <v>587</v>
      </c>
      <c r="K780" s="464" t="s">
        <v>198</v>
      </c>
      <c r="L780" s="464" t="s">
        <v>218</v>
      </c>
      <c r="M780" s="466">
        <v>1168860</v>
      </c>
    </row>
    <row r="781" spans="1:13">
      <c r="A781" s="464" t="s">
        <v>4983</v>
      </c>
      <c r="B781" s="464" t="s">
        <v>1479</v>
      </c>
      <c r="C781" s="464" t="s">
        <v>25</v>
      </c>
      <c r="D781" s="465">
        <v>3012</v>
      </c>
      <c r="E781" s="464" t="s">
        <v>814</v>
      </c>
      <c r="F781" s="464" t="s">
        <v>559</v>
      </c>
      <c r="G781" s="464" t="s">
        <v>298</v>
      </c>
      <c r="H781" s="464" t="s">
        <v>41</v>
      </c>
      <c r="I781" s="464" t="s">
        <v>219</v>
      </c>
      <c r="J781" s="464" t="s">
        <v>588</v>
      </c>
      <c r="K781" s="464" t="s">
        <v>198</v>
      </c>
      <c r="L781" s="464" t="s">
        <v>218</v>
      </c>
      <c r="M781" s="466">
        <v>1168860</v>
      </c>
    </row>
    <row r="782" spans="1:13">
      <c r="A782" s="464" t="s">
        <v>4989</v>
      </c>
      <c r="B782" s="464" t="s">
        <v>1479</v>
      </c>
      <c r="C782" s="464" t="s">
        <v>25</v>
      </c>
      <c r="D782" s="465">
        <v>3012</v>
      </c>
      <c r="E782" s="464" t="s">
        <v>814</v>
      </c>
      <c r="F782" s="464" t="s">
        <v>559</v>
      </c>
      <c r="G782" s="464" t="s">
        <v>298</v>
      </c>
      <c r="H782" s="464" t="s">
        <v>41</v>
      </c>
      <c r="I782" s="464" t="s">
        <v>44</v>
      </c>
      <c r="J782" s="464" t="s">
        <v>589</v>
      </c>
      <c r="K782" s="464" t="s">
        <v>198</v>
      </c>
      <c r="L782" s="464" t="s">
        <v>218</v>
      </c>
      <c r="M782" s="466">
        <v>1168860</v>
      </c>
    </row>
    <row r="783" spans="1:13">
      <c r="A783" s="464" t="s">
        <v>4992</v>
      </c>
      <c r="B783" s="464" t="s">
        <v>1476</v>
      </c>
      <c r="C783" s="464" t="s">
        <v>25</v>
      </c>
      <c r="D783" s="465">
        <v>3012</v>
      </c>
      <c r="E783" s="464" t="s">
        <v>814</v>
      </c>
      <c r="F783" s="464" t="s">
        <v>559</v>
      </c>
      <c r="G783" s="464" t="s">
        <v>298</v>
      </c>
      <c r="H783" s="464" t="s">
        <v>41</v>
      </c>
      <c r="I783" s="464" t="s">
        <v>46</v>
      </c>
      <c r="J783" s="464" t="s">
        <v>590</v>
      </c>
      <c r="K783" s="464" t="s">
        <v>197</v>
      </c>
      <c r="L783" s="464" t="s">
        <v>34</v>
      </c>
      <c r="M783" s="466">
        <v>1513050</v>
      </c>
    </row>
    <row r="784" spans="1:13">
      <c r="A784" s="464" t="s">
        <v>4967</v>
      </c>
      <c r="B784" s="464" t="s">
        <v>1475</v>
      </c>
      <c r="C784" s="464" t="s">
        <v>25</v>
      </c>
      <c r="D784" s="465">
        <v>3012</v>
      </c>
      <c r="E784" s="464" t="s">
        <v>814</v>
      </c>
      <c r="F784" s="464" t="s">
        <v>559</v>
      </c>
      <c r="G784" s="464" t="s">
        <v>298</v>
      </c>
      <c r="H784" s="464" t="s">
        <v>41</v>
      </c>
      <c r="I784" s="464" t="s">
        <v>324</v>
      </c>
      <c r="J784" s="464" t="s">
        <v>586</v>
      </c>
      <c r="K784" s="464" t="s">
        <v>198</v>
      </c>
      <c r="L784" s="464" t="s">
        <v>34</v>
      </c>
      <c r="M784" s="466">
        <v>1640100</v>
      </c>
    </row>
    <row r="785" spans="1:13">
      <c r="A785" s="464" t="s">
        <v>4974</v>
      </c>
      <c r="B785" s="464" t="s">
        <v>1476</v>
      </c>
      <c r="C785" s="464" t="s">
        <v>25</v>
      </c>
      <c r="D785" s="465">
        <v>3012</v>
      </c>
      <c r="E785" s="464" t="s">
        <v>814</v>
      </c>
      <c r="F785" s="464" t="s">
        <v>559</v>
      </c>
      <c r="G785" s="464" t="s">
        <v>298</v>
      </c>
      <c r="H785" s="464" t="s">
        <v>41</v>
      </c>
      <c r="I785" s="464" t="s">
        <v>42</v>
      </c>
      <c r="J785" s="464" t="s">
        <v>587</v>
      </c>
      <c r="K785" s="464" t="s">
        <v>197</v>
      </c>
      <c r="L785" s="464" t="s">
        <v>34</v>
      </c>
      <c r="M785" s="466">
        <v>1677060</v>
      </c>
    </row>
    <row r="786" spans="1:13">
      <c r="A786" s="464" t="s">
        <v>4980</v>
      </c>
      <c r="B786" s="464" t="s">
        <v>1476</v>
      </c>
      <c r="C786" s="464" t="s">
        <v>25</v>
      </c>
      <c r="D786" s="465">
        <v>3012</v>
      </c>
      <c r="E786" s="464" t="s">
        <v>814</v>
      </c>
      <c r="F786" s="464" t="s">
        <v>559</v>
      </c>
      <c r="G786" s="464" t="s">
        <v>298</v>
      </c>
      <c r="H786" s="464" t="s">
        <v>41</v>
      </c>
      <c r="I786" s="464" t="s">
        <v>219</v>
      </c>
      <c r="J786" s="464" t="s">
        <v>588</v>
      </c>
      <c r="K786" s="464" t="s">
        <v>197</v>
      </c>
      <c r="L786" s="464" t="s">
        <v>34</v>
      </c>
      <c r="M786" s="466">
        <v>1677060</v>
      </c>
    </row>
    <row r="787" spans="1:13">
      <c r="A787" s="464" t="s">
        <v>4986</v>
      </c>
      <c r="B787" s="464" t="s">
        <v>1476</v>
      </c>
      <c r="C787" s="464" t="s">
        <v>25</v>
      </c>
      <c r="D787" s="465">
        <v>3012</v>
      </c>
      <c r="E787" s="464" t="s">
        <v>814</v>
      </c>
      <c r="F787" s="464" t="s">
        <v>559</v>
      </c>
      <c r="G787" s="464" t="s">
        <v>298</v>
      </c>
      <c r="H787" s="464" t="s">
        <v>41</v>
      </c>
      <c r="I787" s="464" t="s">
        <v>44</v>
      </c>
      <c r="J787" s="464" t="s">
        <v>589</v>
      </c>
      <c r="K787" s="464" t="s">
        <v>197</v>
      </c>
      <c r="L787" s="464" t="s">
        <v>34</v>
      </c>
      <c r="M787" s="466">
        <v>1677060</v>
      </c>
    </row>
    <row r="788" spans="1:13">
      <c r="A788" s="464" t="s">
        <v>4996</v>
      </c>
      <c r="B788" s="464" t="s">
        <v>1480</v>
      </c>
      <c r="C788" s="464" t="s">
        <v>25</v>
      </c>
      <c r="D788" s="465">
        <v>3012</v>
      </c>
      <c r="E788" s="464" t="s">
        <v>814</v>
      </c>
      <c r="F788" s="464" t="s">
        <v>559</v>
      </c>
      <c r="G788" s="464" t="s">
        <v>298</v>
      </c>
      <c r="H788" s="464" t="s">
        <v>41</v>
      </c>
      <c r="I788" s="464" t="s">
        <v>46</v>
      </c>
      <c r="J788" s="464" t="s">
        <v>590</v>
      </c>
      <c r="K788" s="464" t="s">
        <v>197</v>
      </c>
      <c r="L788" s="464" t="s">
        <v>218</v>
      </c>
      <c r="M788" s="466">
        <v>1868790</v>
      </c>
    </row>
    <row r="789" spans="1:13">
      <c r="A789" s="464" t="s">
        <v>4970</v>
      </c>
      <c r="B789" s="464" t="s">
        <v>1478</v>
      </c>
      <c r="C789" s="464" t="s">
        <v>25</v>
      </c>
      <c r="D789" s="465">
        <v>3012</v>
      </c>
      <c r="E789" s="464" t="s">
        <v>814</v>
      </c>
      <c r="F789" s="464" t="s">
        <v>559</v>
      </c>
      <c r="G789" s="464" t="s">
        <v>298</v>
      </c>
      <c r="H789" s="464" t="s">
        <v>41</v>
      </c>
      <c r="I789" s="464" t="s">
        <v>324</v>
      </c>
      <c r="J789" s="464" t="s">
        <v>586</v>
      </c>
      <c r="K789" s="464" t="s">
        <v>197</v>
      </c>
      <c r="L789" s="464" t="s">
        <v>32</v>
      </c>
      <c r="M789" s="466">
        <v>1931160</v>
      </c>
    </row>
    <row r="790" spans="1:13">
      <c r="A790" s="464" t="s">
        <v>4971</v>
      </c>
      <c r="B790" s="464" t="s">
        <v>1479</v>
      </c>
      <c r="C790" s="464" t="s">
        <v>25</v>
      </c>
      <c r="D790" s="465">
        <v>3012</v>
      </c>
      <c r="E790" s="464" t="s">
        <v>814</v>
      </c>
      <c r="F790" s="464" t="s">
        <v>559</v>
      </c>
      <c r="G790" s="464" t="s">
        <v>298</v>
      </c>
      <c r="H790" s="464" t="s">
        <v>41</v>
      </c>
      <c r="I790" s="464" t="s">
        <v>324</v>
      </c>
      <c r="J790" s="464" t="s">
        <v>586</v>
      </c>
      <c r="K790" s="464" t="s">
        <v>198</v>
      </c>
      <c r="L790" s="464" t="s">
        <v>218</v>
      </c>
      <c r="M790" s="466">
        <v>2021250</v>
      </c>
    </row>
    <row r="791" spans="1:13">
      <c r="A791" s="464" t="s">
        <v>4978</v>
      </c>
      <c r="B791" s="464" t="s">
        <v>1480</v>
      </c>
      <c r="C791" s="464" t="s">
        <v>25</v>
      </c>
      <c r="D791" s="465">
        <v>3012</v>
      </c>
      <c r="E791" s="464" t="s">
        <v>814</v>
      </c>
      <c r="F791" s="464" t="s">
        <v>559</v>
      </c>
      <c r="G791" s="464" t="s">
        <v>298</v>
      </c>
      <c r="H791" s="464" t="s">
        <v>41</v>
      </c>
      <c r="I791" s="464" t="s">
        <v>42</v>
      </c>
      <c r="J791" s="464" t="s">
        <v>587</v>
      </c>
      <c r="K791" s="464" t="s">
        <v>197</v>
      </c>
      <c r="L791" s="464" t="s">
        <v>218</v>
      </c>
      <c r="M791" s="466">
        <v>2072070</v>
      </c>
    </row>
    <row r="792" spans="1:13">
      <c r="A792" s="464" t="s">
        <v>4984</v>
      </c>
      <c r="B792" s="464" t="s">
        <v>1480</v>
      </c>
      <c r="C792" s="464" t="s">
        <v>25</v>
      </c>
      <c r="D792" s="465">
        <v>3012</v>
      </c>
      <c r="E792" s="464" t="s">
        <v>814</v>
      </c>
      <c r="F792" s="464" t="s">
        <v>559</v>
      </c>
      <c r="G792" s="464" t="s">
        <v>298</v>
      </c>
      <c r="H792" s="464" t="s">
        <v>41</v>
      </c>
      <c r="I792" s="464" t="s">
        <v>219</v>
      </c>
      <c r="J792" s="464" t="s">
        <v>588</v>
      </c>
      <c r="K792" s="464" t="s">
        <v>197</v>
      </c>
      <c r="L792" s="464" t="s">
        <v>218</v>
      </c>
      <c r="M792" s="466">
        <v>2072070</v>
      </c>
    </row>
    <row r="793" spans="1:13">
      <c r="A793" s="464" t="s">
        <v>4990</v>
      </c>
      <c r="B793" s="464" t="s">
        <v>1480</v>
      </c>
      <c r="C793" s="464" t="s">
        <v>25</v>
      </c>
      <c r="D793" s="465">
        <v>3012</v>
      </c>
      <c r="E793" s="464" t="s">
        <v>814</v>
      </c>
      <c r="F793" s="464" t="s">
        <v>559</v>
      </c>
      <c r="G793" s="464" t="s">
        <v>298</v>
      </c>
      <c r="H793" s="464" t="s">
        <v>41</v>
      </c>
      <c r="I793" s="464" t="s">
        <v>44</v>
      </c>
      <c r="J793" s="464" t="s">
        <v>589</v>
      </c>
      <c r="K793" s="464" t="s">
        <v>197</v>
      </c>
      <c r="L793" s="464" t="s">
        <v>218</v>
      </c>
      <c r="M793" s="466">
        <v>2072070</v>
      </c>
    </row>
    <row r="794" spans="1:13">
      <c r="A794" s="464" t="s">
        <v>4968</v>
      </c>
      <c r="B794" s="464" t="s">
        <v>1476</v>
      </c>
      <c r="C794" s="464" t="s">
        <v>25</v>
      </c>
      <c r="D794" s="465">
        <v>3012</v>
      </c>
      <c r="E794" s="464" t="s">
        <v>814</v>
      </c>
      <c r="F794" s="464" t="s">
        <v>559</v>
      </c>
      <c r="G794" s="464" t="s">
        <v>298</v>
      </c>
      <c r="H794" s="464" t="s">
        <v>41</v>
      </c>
      <c r="I794" s="464" t="s">
        <v>324</v>
      </c>
      <c r="J794" s="464" t="s">
        <v>586</v>
      </c>
      <c r="K794" s="464" t="s">
        <v>197</v>
      </c>
      <c r="L794" s="464" t="s">
        <v>34</v>
      </c>
      <c r="M794" s="466">
        <v>2887500</v>
      </c>
    </row>
    <row r="795" spans="1:13">
      <c r="A795" s="464" t="s">
        <v>4972</v>
      </c>
      <c r="B795" s="464" t="s">
        <v>1480</v>
      </c>
      <c r="C795" s="464" t="s">
        <v>25</v>
      </c>
      <c r="D795" s="465">
        <v>3012</v>
      </c>
      <c r="E795" s="464" t="s">
        <v>814</v>
      </c>
      <c r="F795" s="464" t="s">
        <v>559</v>
      </c>
      <c r="G795" s="464" t="s">
        <v>298</v>
      </c>
      <c r="H795" s="464" t="s">
        <v>41</v>
      </c>
      <c r="I795" s="464" t="s">
        <v>324</v>
      </c>
      <c r="J795" s="464" t="s">
        <v>586</v>
      </c>
      <c r="K795" s="464" t="s">
        <v>197</v>
      </c>
      <c r="L795" s="464" t="s">
        <v>218</v>
      </c>
      <c r="M795" s="466">
        <v>3580500</v>
      </c>
    </row>
    <row r="796" spans="1:13" ht="12.9">
      <c r="A796" s="488" t="s">
        <v>149</v>
      </c>
      <c r="B796" s="488" t="s">
        <v>149</v>
      </c>
      <c r="C796" s="488" t="s">
        <v>338</v>
      </c>
      <c r="D796" s="496">
        <v>4010</v>
      </c>
      <c r="E796" s="488" t="s">
        <v>338</v>
      </c>
      <c r="F796" s="488" t="s">
        <v>149</v>
      </c>
      <c r="G796" s="488" t="s">
        <v>149</v>
      </c>
      <c r="H796" s="488" t="s">
        <v>149</v>
      </c>
      <c r="I796" s="488" t="s">
        <v>42</v>
      </c>
      <c r="J796" s="488" t="s">
        <v>149</v>
      </c>
      <c r="K796" s="488" t="s">
        <v>149</v>
      </c>
      <c r="L796" s="488" t="s">
        <v>149</v>
      </c>
      <c r="M796" s="501"/>
    </row>
    <row r="797" spans="1:13">
      <c r="A797" s="491" t="s">
        <v>5458</v>
      </c>
      <c r="B797" s="491" t="s">
        <v>1517</v>
      </c>
      <c r="C797" s="491" t="s">
        <v>1120</v>
      </c>
      <c r="D797" s="275">
        <v>4025</v>
      </c>
      <c r="E797" s="274" t="s">
        <v>913</v>
      </c>
      <c r="F797" s="491" t="s">
        <v>40</v>
      </c>
      <c r="G797" s="491" t="s">
        <v>298</v>
      </c>
      <c r="H797" s="491" t="s">
        <v>622</v>
      </c>
      <c r="I797" s="491" t="s">
        <v>425</v>
      </c>
      <c r="J797" s="491" t="s">
        <v>445</v>
      </c>
      <c r="K797" s="491" t="s">
        <v>197</v>
      </c>
      <c r="L797" s="491" t="s">
        <v>32</v>
      </c>
      <c r="M797" s="503">
        <v>334950</v>
      </c>
    </row>
    <row r="798" spans="1:13">
      <c r="A798" s="491" t="s">
        <v>5457</v>
      </c>
      <c r="B798" s="491" t="s">
        <v>1517</v>
      </c>
      <c r="C798" s="491" t="s">
        <v>1120</v>
      </c>
      <c r="D798" s="275">
        <v>4025</v>
      </c>
      <c r="E798" s="274" t="s">
        <v>913</v>
      </c>
      <c r="F798" s="491" t="s">
        <v>40</v>
      </c>
      <c r="G798" s="491" t="s">
        <v>298</v>
      </c>
      <c r="H798" s="491" t="s">
        <v>622</v>
      </c>
      <c r="I798" s="491" t="s">
        <v>424</v>
      </c>
      <c r="J798" s="491" t="s">
        <v>444</v>
      </c>
      <c r="K798" s="491" t="s">
        <v>197</v>
      </c>
      <c r="L798" s="491" t="s">
        <v>32</v>
      </c>
      <c r="M798" s="503">
        <v>351120</v>
      </c>
    </row>
    <row r="799" spans="1:13">
      <c r="A799" s="491" t="s">
        <v>5456</v>
      </c>
      <c r="B799" s="491" t="s">
        <v>1517</v>
      </c>
      <c r="C799" s="491" t="s">
        <v>1120</v>
      </c>
      <c r="D799" s="275">
        <v>4025</v>
      </c>
      <c r="E799" s="274" t="s">
        <v>913</v>
      </c>
      <c r="F799" s="491" t="s">
        <v>40</v>
      </c>
      <c r="G799" s="491" t="s">
        <v>298</v>
      </c>
      <c r="H799" s="491" t="s">
        <v>622</v>
      </c>
      <c r="I799" s="491" t="s">
        <v>423</v>
      </c>
      <c r="J799" s="491" t="s">
        <v>443</v>
      </c>
      <c r="K799" s="491" t="s">
        <v>197</v>
      </c>
      <c r="L799" s="491" t="s">
        <v>32</v>
      </c>
      <c r="M799" s="503">
        <v>385770</v>
      </c>
    </row>
    <row r="800" spans="1:13">
      <c r="A800" s="491" t="s">
        <v>5455</v>
      </c>
      <c r="B800" s="491" t="s">
        <v>1517</v>
      </c>
      <c r="C800" s="491" t="s">
        <v>1120</v>
      </c>
      <c r="D800" s="275">
        <v>4025</v>
      </c>
      <c r="E800" s="274" t="s">
        <v>913</v>
      </c>
      <c r="F800" s="491" t="s">
        <v>40</v>
      </c>
      <c r="G800" s="491" t="s">
        <v>298</v>
      </c>
      <c r="H800" s="491" t="s">
        <v>622</v>
      </c>
      <c r="I800" s="491" t="s">
        <v>422</v>
      </c>
      <c r="J800" s="491" t="s">
        <v>442</v>
      </c>
      <c r="K800" s="491" t="s">
        <v>197</v>
      </c>
      <c r="L800" s="491" t="s">
        <v>32</v>
      </c>
      <c r="M800" s="503">
        <v>429660</v>
      </c>
    </row>
    <row r="801" spans="1:13">
      <c r="A801" s="286" t="s">
        <v>5454</v>
      </c>
      <c r="B801" s="286" t="s">
        <v>1517</v>
      </c>
      <c r="C801" s="286" t="s">
        <v>245</v>
      </c>
      <c r="D801" s="275">
        <v>4025</v>
      </c>
      <c r="E801" s="274" t="s">
        <v>913</v>
      </c>
      <c r="F801" s="286" t="s">
        <v>40</v>
      </c>
      <c r="G801" s="286" t="s">
        <v>298</v>
      </c>
      <c r="H801" s="286" t="s">
        <v>622</v>
      </c>
      <c r="I801" s="286" t="s">
        <v>421</v>
      </c>
      <c r="J801" s="286" t="s">
        <v>441</v>
      </c>
      <c r="K801" s="286" t="s">
        <v>197</v>
      </c>
      <c r="L801" s="286" t="s">
        <v>32</v>
      </c>
      <c r="M801" s="287">
        <v>448140</v>
      </c>
    </row>
    <row r="802" spans="1:13">
      <c r="A802" s="286" t="s">
        <v>5453</v>
      </c>
      <c r="B802" s="286" t="s">
        <v>1517</v>
      </c>
      <c r="C802" s="286" t="s">
        <v>245</v>
      </c>
      <c r="D802" s="275">
        <v>4025</v>
      </c>
      <c r="E802" s="274" t="s">
        <v>913</v>
      </c>
      <c r="F802" s="286" t="s">
        <v>40</v>
      </c>
      <c r="G802" s="286" t="s">
        <v>298</v>
      </c>
      <c r="H802" s="286" t="s">
        <v>622</v>
      </c>
      <c r="I802" s="286" t="s">
        <v>223</v>
      </c>
      <c r="J802" s="286" t="s">
        <v>56</v>
      </c>
      <c r="K802" s="286" t="s">
        <v>197</v>
      </c>
      <c r="L802" s="286" t="s">
        <v>32</v>
      </c>
      <c r="M802" s="287">
        <v>482790</v>
      </c>
    </row>
    <row r="803" spans="1:13">
      <c r="A803" s="491" t="s">
        <v>5464</v>
      </c>
      <c r="B803" s="491" t="s">
        <v>1518</v>
      </c>
      <c r="C803" s="491" t="s">
        <v>1120</v>
      </c>
      <c r="D803" s="275">
        <v>4026</v>
      </c>
      <c r="E803" s="274" t="s">
        <v>914</v>
      </c>
      <c r="F803" s="491" t="s">
        <v>40</v>
      </c>
      <c r="G803" s="491" t="s">
        <v>298</v>
      </c>
      <c r="H803" s="491" t="s">
        <v>622</v>
      </c>
      <c r="I803" s="491" t="s">
        <v>425</v>
      </c>
      <c r="J803" s="491" t="s">
        <v>445</v>
      </c>
      <c r="K803" s="491" t="s">
        <v>197</v>
      </c>
      <c r="L803" s="491" t="s">
        <v>32</v>
      </c>
      <c r="M803" s="503">
        <v>471240</v>
      </c>
    </row>
    <row r="804" spans="1:13">
      <c r="A804" s="491" t="s">
        <v>5463</v>
      </c>
      <c r="B804" s="491" t="s">
        <v>1518</v>
      </c>
      <c r="C804" s="491" t="s">
        <v>1120</v>
      </c>
      <c r="D804" s="275">
        <v>4026</v>
      </c>
      <c r="E804" s="274" t="s">
        <v>914</v>
      </c>
      <c r="F804" s="491" t="s">
        <v>40</v>
      </c>
      <c r="G804" s="491" t="s">
        <v>298</v>
      </c>
      <c r="H804" s="491" t="s">
        <v>622</v>
      </c>
      <c r="I804" s="491" t="s">
        <v>424</v>
      </c>
      <c r="J804" s="491" t="s">
        <v>444</v>
      </c>
      <c r="K804" s="491" t="s">
        <v>197</v>
      </c>
      <c r="L804" s="491" t="s">
        <v>32</v>
      </c>
      <c r="M804" s="503">
        <v>496650</v>
      </c>
    </row>
    <row r="805" spans="1:13">
      <c r="A805" s="491" t="s">
        <v>5462</v>
      </c>
      <c r="B805" s="491" t="s">
        <v>1518</v>
      </c>
      <c r="C805" s="491" t="s">
        <v>1120</v>
      </c>
      <c r="D805" s="275">
        <v>4026</v>
      </c>
      <c r="E805" s="274" t="s">
        <v>914</v>
      </c>
      <c r="F805" s="491" t="s">
        <v>40</v>
      </c>
      <c r="G805" s="491" t="s">
        <v>298</v>
      </c>
      <c r="H805" s="491" t="s">
        <v>622</v>
      </c>
      <c r="I805" s="491" t="s">
        <v>423</v>
      </c>
      <c r="J805" s="491" t="s">
        <v>443</v>
      </c>
      <c r="K805" s="491" t="s">
        <v>197</v>
      </c>
      <c r="L805" s="491" t="s">
        <v>32</v>
      </c>
      <c r="M805" s="503">
        <v>559020</v>
      </c>
    </row>
    <row r="806" spans="1:13">
      <c r="A806" s="491" t="s">
        <v>5461</v>
      </c>
      <c r="B806" s="491" t="s">
        <v>1518</v>
      </c>
      <c r="C806" s="491" t="s">
        <v>1120</v>
      </c>
      <c r="D806" s="275">
        <v>4026</v>
      </c>
      <c r="E806" s="274" t="s">
        <v>914</v>
      </c>
      <c r="F806" s="491" t="s">
        <v>40</v>
      </c>
      <c r="G806" s="491" t="s">
        <v>298</v>
      </c>
      <c r="H806" s="491" t="s">
        <v>622</v>
      </c>
      <c r="I806" s="491" t="s">
        <v>422</v>
      </c>
      <c r="J806" s="491" t="s">
        <v>442</v>
      </c>
      <c r="K806" s="491" t="s">
        <v>197</v>
      </c>
      <c r="L806" s="491" t="s">
        <v>32</v>
      </c>
      <c r="M806" s="503">
        <v>593670</v>
      </c>
    </row>
    <row r="807" spans="1:13">
      <c r="A807" s="286" t="s">
        <v>5460</v>
      </c>
      <c r="B807" s="286" t="s">
        <v>1518</v>
      </c>
      <c r="C807" s="286" t="s">
        <v>245</v>
      </c>
      <c r="D807" s="275">
        <v>4026</v>
      </c>
      <c r="E807" s="274" t="s">
        <v>914</v>
      </c>
      <c r="F807" s="286" t="s">
        <v>40</v>
      </c>
      <c r="G807" s="286" t="s">
        <v>298</v>
      </c>
      <c r="H807" s="286" t="s">
        <v>622</v>
      </c>
      <c r="I807" s="286" t="s">
        <v>421</v>
      </c>
      <c r="J807" s="286" t="s">
        <v>441</v>
      </c>
      <c r="K807" s="286" t="s">
        <v>197</v>
      </c>
      <c r="L807" s="286" t="s">
        <v>32</v>
      </c>
      <c r="M807" s="287">
        <v>619080</v>
      </c>
    </row>
    <row r="808" spans="1:13">
      <c r="A808" s="286" t="s">
        <v>5459</v>
      </c>
      <c r="B808" s="286" t="s">
        <v>1518</v>
      </c>
      <c r="C808" s="286" t="s">
        <v>245</v>
      </c>
      <c r="D808" s="275">
        <v>4026</v>
      </c>
      <c r="E808" s="274" t="s">
        <v>914</v>
      </c>
      <c r="F808" s="286" t="s">
        <v>40</v>
      </c>
      <c r="G808" s="286" t="s">
        <v>298</v>
      </c>
      <c r="H808" s="286" t="s">
        <v>622</v>
      </c>
      <c r="I808" s="286" t="s">
        <v>223</v>
      </c>
      <c r="J808" s="286" t="s">
        <v>56</v>
      </c>
      <c r="K808" s="286" t="s">
        <v>197</v>
      </c>
      <c r="L808" s="286" t="s">
        <v>32</v>
      </c>
      <c r="M808" s="287">
        <v>681450</v>
      </c>
    </row>
    <row r="809" spans="1:13">
      <c r="A809" s="286" t="s">
        <v>5445</v>
      </c>
      <c r="B809" s="286" t="s">
        <v>1509</v>
      </c>
      <c r="C809" s="286" t="s">
        <v>245</v>
      </c>
      <c r="D809" s="275">
        <v>4027</v>
      </c>
      <c r="E809" s="274" t="s">
        <v>885</v>
      </c>
      <c r="F809" s="286" t="s">
        <v>40</v>
      </c>
      <c r="G809" s="286" t="s">
        <v>298</v>
      </c>
      <c r="H809" s="286" t="s">
        <v>41</v>
      </c>
      <c r="I809" s="286" t="s">
        <v>425</v>
      </c>
      <c r="J809" s="286" t="s">
        <v>445</v>
      </c>
      <c r="K809" s="286" t="s">
        <v>886</v>
      </c>
      <c r="L809" s="286" t="s">
        <v>32</v>
      </c>
      <c r="M809" s="287">
        <v>1981980</v>
      </c>
    </row>
    <row r="810" spans="1:13">
      <c r="A810" s="286" t="s">
        <v>5446</v>
      </c>
      <c r="B810" s="286" t="s">
        <v>1510</v>
      </c>
      <c r="C810" s="286" t="s">
        <v>245</v>
      </c>
      <c r="D810" s="275">
        <v>4027</v>
      </c>
      <c r="E810" s="274" t="s">
        <v>885</v>
      </c>
      <c r="F810" s="286" t="s">
        <v>40</v>
      </c>
      <c r="G810" s="286" t="s">
        <v>298</v>
      </c>
      <c r="H810" s="286" t="s">
        <v>41</v>
      </c>
      <c r="I810" s="286" t="s">
        <v>425</v>
      </c>
      <c r="J810" s="286" t="s">
        <v>445</v>
      </c>
      <c r="K810" s="286" t="s">
        <v>887</v>
      </c>
      <c r="L810" s="286" t="s">
        <v>32</v>
      </c>
      <c r="M810" s="287">
        <v>1981980</v>
      </c>
    </row>
    <row r="811" spans="1:13">
      <c r="A811" s="286" t="s">
        <v>5435</v>
      </c>
      <c r="B811" s="286" t="s">
        <v>1509</v>
      </c>
      <c r="C811" s="286" t="s">
        <v>245</v>
      </c>
      <c r="D811" s="275">
        <v>4027</v>
      </c>
      <c r="E811" s="274" t="s">
        <v>885</v>
      </c>
      <c r="F811" s="286" t="s">
        <v>40</v>
      </c>
      <c r="G811" s="286" t="s">
        <v>298</v>
      </c>
      <c r="H811" s="286" t="s">
        <v>41</v>
      </c>
      <c r="I811" s="286" t="s">
        <v>424</v>
      </c>
      <c r="J811" s="286" t="s">
        <v>444</v>
      </c>
      <c r="K811" s="286" t="s">
        <v>886</v>
      </c>
      <c r="L811" s="286" t="s">
        <v>32</v>
      </c>
      <c r="M811" s="287">
        <v>2425500</v>
      </c>
    </row>
    <row r="812" spans="1:13">
      <c r="A812" s="286" t="s">
        <v>5436</v>
      </c>
      <c r="B812" s="286" t="s">
        <v>1510</v>
      </c>
      <c r="C812" s="286" t="s">
        <v>245</v>
      </c>
      <c r="D812" s="275">
        <v>4027</v>
      </c>
      <c r="E812" s="274" t="s">
        <v>885</v>
      </c>
      <c r="F812" s="286" t="s">
        <v>40</v>
      </c>
      <c r="G812" s="286" t="s">
        <v>298</v>
      </c>
      <c r="H812" s="286" t="s">
        <v>41</v>
      </c>
      <c r="I812" s="286" t="s">
        <v>424</v>
      </c>
      <c r="J812" s="286" t="s">
        <v>444</v>
      </c>
      <c r="K812" s="286" t="s">
        <v>887</v>
      </c>
      <c r="L812" s="286" t="s">
        <v>32</v>
      </c>
      <c r="M812" s="287">
        <v>2425500</v>
      </c>
    </row>
    <row r="813" spans="1:13">
      <c r="A813" s="286" t="s">
        <v>5425</v>
      </c>
      <c r="B813" s="286" t="s">
        <v>1509</v>
      </c>
      <c r="C813" s="286" t="s">
        <v>245</v>
      </c>
      <c r="D813" s="275">
        <v>4027</v>
      </c>
      <c r="E813" s="274" t="s">
        <v>885</v>
      </c>
      <c r="F813" s="286" t="s">
        <v>40</v>
      </c>
      <c r="G813" s="286" t="s">
        <v>298</v>
      </c>
      <c r="H813" s="286" t="s">
        <v>41</v>
      </c>
      <c r="I813" s="286" t="s">
        <v>423</v>
      </c>
      <c r="J813" s="286" t="s">
        <v>443</v>
      </c>
      <c r="K813" s="286" t="s">
        <v>886</v>
      </c>
      <c r="L813" s="286" t="s">
        <v>32</v>
      </c>
      <c r="M813" s="287">
        <v>2933700</v>
      </c>
    </row>
    <row r="814" spans="1:13">
      <c r="A814" s="286" t="s">
        <v>5426</v>
      </c>
      <c r="B814" s="286" t="s">
        <v>1510</v>
      </c>
      <c r="C814" s="286" t="s">
        <v>245</v>
      </c>
      <c r="D814" s="275">
        <v>4027</v>
      </c>
      <c r="E814" s="274" t="s">
        <v>885</v>
      </c>
      <c r="F814" s="286" t="s">
        <v>40</v>
      </c>
      <c r="G814" s="286" t="s">
        <v>298</v>
      </c>
      <c r="H814" s="286" t="s">
        <v>41</v>
      </c>
      <c r="I814" s="286" t="s">
        <v>423</v>
      </c>
      <c r="J814" s="286" t="s">
        <v>443</v>
      </c>
      <c r="K814" s="286" t="s">
        <v>887</v>
      </c>
      <c r="L814" s="286" t="s">
        <v>32</v>
      </c>
      <c r="M814" s="287">
        <v>2933700</v>
      </c>
    </row>
    <row r="815" spans="1:13">
      <c r="A815" s="286" t="s">
        <v>5415</v>
      </c>
      <c r="B815" s="286" t="s">
        <v>1509</v>
      </c>
      <c r="C815" s="286" t="s">
        <v>245</v>
      </c>
      <c r="D815" s="275">
        <v>4027</v>
      </c>
      <c r="E815" s="274" t="s">
        <v>885</v>
      </c>
      <c r="F815" s="286" t="s">
        <v>40</v>
      </c>
      <c r="G815" s="286" t="s">
        <v>298</v>
      </c>
      <c r="H815" s="286" t="s">
        <v>41</v>
      </c>
      <c r="I815" s="286" t="s">
        <v>422</v>
      </c>
      <c r="J815" s="286" t="s">
        <v>442</v>
      </c>
      <c r="K815" s="286" t="s">
        <v>886</v>
      </c>
      <c r="L815" s="286" t="s">
        <v>32</v>
      </c>
      <c r="M815" s="287">
        <v>3395700</v>
      </c>
    </row>
    <row r="816" spans="1:13">
      <c r="A816" s="286" t="s">
        <v>5416</v>
      </c>
      <c r="B816" s="286" t="s">
        <v>1510</v>
      </c>
      <c r="C816" s="286" t="s">
        <v>245</v>
      </c>
      <c r="D816" s="275">
        <v>4027</v>
      </c>
      <c r="E816" s="274" t="s">
        <v>885</v>
      </c>
      <c r="F816" s="286" t="s">
        <v>40</v>
      </c>
      <c r="G816" s="286" t="s">
        <v>298</v>
      </c>
      <c r="H816" s="286" t="s">
        <v>41</v>
      </c>
      <c r="I816" s="286" t="s">
        <v>422</v>
      </c>
      <c r="J816" s="286" t="s">
        <v>442</v>
      </c>
      <c r="K816" s="286" t="s">
        <v>887</v>
      </c>
      <c r="L816" s="286" t="s">
        <v>32</v>
      </c>
      <c r="M816" s="287">
        <v>3395700</v>
      </c>
    </row>
    <row r="817" spans="1:13">
      <c r="A817" s="286" t="s">
        <v>5405</v>
      </c>
      <c r="B817" s="286" t="s">
        <v>1509</v>
      </c>
      <c r="C817" s="286" t="s">
        <v>245</v>
      </c>
      <c r="D817" s="275">
        <v>4027</v>
      </c>
      <c r="E817" s="274" t="s">
        <v>885</v>
      </c>
      <c r="F817" s="286" t="s">
        <v>40</v>
      </c>
      <c r="G817" s="286" t="s">
        <v>298</v>
      </c>
      <c r="H817" s="286" t="s">
        <v>41</v>
      </c>
      <c r="I817" s="286" t="s">
        <v>421</v>
      </c>
      <c r="J817" s="286" t="s">
        <v>441</v>
      </c>
      <c r="K817" s="286" t="s">
        <v>886</v>
      </c>
      <c r="L817" s="286" t="s">
        <v>32</v>
      </c>
      <c r="M817" s="287">
        <v>3534300</v>
      </c>
    </row>
    <row r="818" spans="1:13">
      <c r="A818" s="286" t="s">
        <v>5406</v>
      </c>
      <c r="B818" s="286" t="s">
        <v>1510</v>
      </c>
      <c r="C818" s="286" t="s">
        <v>245</v>
      </c>
      <c r="D818" s="275">
        <v>4027</v>
      </c>
      <c r="E818" s="274" t="s">
        <v>885</v>
      </c>
      <c r="F818" s="286" t="s">
        <v>40</v>
      </c>
      <c r="G818" s="286" t="s">
        <v>298</v>
      </c>
      <c r="H818" s="286" t="s">
        <v>41</v>
      </c>
      <c r="I818" s="286" t="s">
        <v>421</v>
      </c>
      <c r="J818" s="286" t="s">
        <v>441</v>
      </c>
      <c r="K818" s="286" t="s">
        <v>887</v>
      </c>
      <c r="L818" s="286" t="s">
        <v>32</v>
      </c>
      <c r="M818" s="287">
        <v>3534300</v>
      </c>
    </row>
    <row r="819" spans="1:13">
      <c r="A819" s="286" t="s">
        <v>5443</v>
      </c>
      <c r="B819" s="286" t="s">
        <v>1507</v>
      </c>
      <c r="C819" s="286" t="s">
        <v>245</v>
      </c>
      <c r="D819" s="275">
        <v>4027</v>
      </c>
      <c r="E819" s="274" t="s">
        <v>885</v>
      </c>
      <c r="F819" s="286" t="s">
        <v>40</v>
      </c>
      <c r="G819" s="286" t="s">
        <v>298</v>
      </c>
      <c r="H819" s="286" t="s">
        <v>41</v>
      </c>
      <c r="I819" s="286" t="s">
        <v>425</v>
      </c>
      <c r="J819" s="286" t="s">
        <v>445</v>
      </c>
      <c r="K819" s="286" t="s">
        <v>886</v>
      </c>
      <c r="L819" s="286" t="s">
        <v>34</v>
      </c>
      <c r="M819" s="287">
        <v>3580500</v>
      </c>
    </row>
    <row r="820" spans="1:13">
      <c r="A820" s="286" t="s">
        <v>5444</v>
      </c>
      <c r="B820" s="286" t="s">
        <v>1508</v>
      </c>
      <c r="C820" s="286" t="s">
        <v>245</v>
      </c>
      <c r="D820" s="275">
        <v>4027</v>
      </c>
      <c r="E820" s="274" t="s">
        <v>885</v>
      </c>
      <c r="F820" s="286" t="s">
        <v>40</v>
      </c>
      <c r="G820" s="286" t="s">
        <v>298</v>
      </c>
      <c r="H820" s="286" t="s">
        <v>41</v>
      </c>
      <c r="I820" s="286" t="s">
        <v>425</v>
      </c>
      <c r="J820" s="286" t="s">
        <v>445</v>
      </c>
      <c r="K820" s="286" t="s">
        <v>887</v>
      </c>
      <c r="L820" s="286" t="s">
        <v>34</v>
      </c>
      <c r="M820" s="287">
        <v>3580500</v>
      </c>
    </row>
    <row r="821" spans="1:13">
      <c r="A821" s="286" t="s">
        <v>5395</v>
      </c>
      <c r="B821" s="286" t="s">
        <v>1509</v>
      </c>
      <c r="C821" s="286" t="s">
        <v>245</v>
      </c>
      <c r="D821" s="275">
        <v>4027</v>
      </c>
      <c r="E821" s="274" t="s">
        <v>885</v>
      </c>
      <c r="F821" s="286" t="s">
        <v>40</v>
      </c>
      <c r="G821" s="286" t="s">
        <v>298</v>
      </c>
      <c r="H821" s="286" t="s">
        <v>41</v>
      </c>
      <c r="I821" s="286" t="s">
        <v>223</v>
      </c>
      <c r="J821" s="286" t="s">
        <v>56</v>
      </c>
      <c r="K821" s="286" t="s">
        <v>886</v>
      </c>
      <c r="L821" s="286" t="s">
        <v>32</v>
      </c>
      <c r="M821" s="287">
        <v>3672900</v>
      </c>
    </row>
    <row r="822" spans="1:13">
      <c r="A822" s="286" t="s">
        <v>5396</v>
      </c>
      <c r="B822" s="286" t="s">
        <v>1510</v>
      </c>
      <c r="C822" s="286" t="s">
        <v>245</v>
      </c>
      <c r="D822" s="275">
        <v>4027</v>
      </c>
      <c r="E822" s="274" t="s">
        <v>885</v>
      </c>
      <c r="F822" s="286" t="s">
        <v>40</v>
      </c>
      <c r="G822" s="286" t="s">
        <v>298</v>
      </c>
      <c r="H822" s="286" t="s">
        <v>41</v>
      </c>
      <c r="I822" s="286" t="s">
        <v>223</v>
      </c>
      <c r="J822" s="286" t="s">
        <v>56</v>
      </c>
      <c r="K822" s="286" t="s">
        <v>887</v>
      </c>
      <c r="L822" s="286" t="s">
        <v>32</v>
      </c>
      <c r="M822" s="287">
        <v>3672900</v>
      </c>
    </row>
    <row r="823" spans="1:13">
      <c r="A823" s="286" t="s">
        <v>5433</v>
      </c>
      <c r="B823" s="286" t="s">
        <v>1507</v>
      </c>
      <c r="C823" s="286" t="s">
        <v>245</v>
      </c>
      <c r="D823" s="275">
        <v>4027</v>
      </c>
      <c r="E823" s="274" t="s">
        <v>885</v>
      </c>
      <c r="F823" s="286" t="s">
        <v>40</v>
      </c>
      <c r="G823" s="286" t="s">
        <v>298</v>
      </c>
      <c r="H823" s="286" t="s">
        <v>41</v>
      </c>
      <c r="I823" s="286" t="s">
        <v>424</v>
      </c>
      <c r="J823" s="286" t="s">
        <v>444</v>
      </c>
      <c r="K823" s="286" t="s">
        <v>886</v>
      </c>
      <c r="L823" s="286" t="s">
        <v>34</v>
      </c>
      <c r="M823" s="287">
        <v>4365900</v>
      </c>
    </row>
    <row r="824" spans="1:13">
      <c r="A824" s="286" t="s">
        <v>5434</v>
      </c>
      <c r="B824" s="286" t="s">
        <v>1508</v>
      </c>
      <c r="C824" s="286" t="s">
        <v>245</v>
      </c>
      <c r="D824" s="275">
        <v>4027</v>
      </c>
      <c r="E824" s="274" t="s">
        <v>885</v>
      </c>
      <c r="F824" s="286" t="s">
        <v>40</v>
      </c>
      <c r="G824" s="286" t="s">
        <v>298</v>
      </c>
      <c r="H824" s="286" t="s">
        <v>41</v>
      </c>
      <c r="I824" s="286" t="s">
        <v>424</v>
      </c>
      <c r="J824" s="286" t="s">
        <v>444</v>
      </c>
      <c r="K824" s="286" t="s">
        <v>887</v>
      </c>
      <c r="L824" s="286" t="s">
        <v>34</v>
      </c>
      <c r="M824" s="287">
        <v>4365900</v>
      </c>
    </row>
    <row r="825" spans="1:13">
      <c r="A825" s="286" t="s">
        <v>5449</v>
      </c>
      <c r="B825" s="286" t="s">
        <v>1513</v>
      </c>
      <c r="C825" s="286" t="s">
        <v>245</v>
      </c>
      <c r="D825" s="275">
        <v>4027</v>
      </c>
      <c r="E825" s="274" t="s">
        <v>885</v>
      </c>
      <c r="F825" s="286" t="s">
        <v>40</v>
      </c>
      <c r="G825" s="286" t="s">
        <v>298</v>
      </c>
      <c r="H825" s="286" t="s">
        <v>41</v>
      </c>
      <c r="I825" s="286" t="s">
        <v>425</v>
      </c>
      <c r="J825" s="286" t="s">
        <v>445</v>
      </c>
      <c r="K825" s="286" t="s">
        <v>886</v>
      </c>
      <c r="L825" s="286" t="s">
        <v>218</v>
      </c>
      <c r="M825" s="287">
        <v>5058900</v>
      </c>
    </row>
    <row r="826" spans="1:13">
      <c r="A826" s="286" t="s">
        <v>5450</v>
      </c>
      <c r="B826" s="286" t="s">
        <v>1514</v>
      </c>
      <c r="C826" s="286" t="s">
        <v>245</v>
      </c>
      <c r="D826" s="275">
        <v>4027</v>
      </c>
      <c r="E826" s="274" t="s">
        <v>885</v>
      </c>
      <c r="F826" s="286" t="s">
        <v>40</v>
      </c>
      <c r="G826" s="286" t="s">
        <v>298</v>
      </c>
      <c r="H826" s="286" t="s">
        <v>41</v>
      </c>
      <c r="I826" s="286" t="s">
        <v>425</v>
      </c>
      <c r="J826" s="286" t="s">
        <v>445</v>
      </c>
      <c r="K826" s="286" t="s">
        <v>887</v>
      </c>
      <c r="L826" s="286" t="s">
        <v>218</v>
      </c>
      <c r="M826" s="287">
        <v>5058900</v>
      </c>
    </row>
    <row r="827" spans="1:13">
      <c r="A827" s="286" t="s">
        <v>5423</v>
      </c>
      <c r="B827" s="286" t="s">
        <v>1507</v>
      </c>
      <c r="C827" s="286" t="s">
        <v>245</v>
      </c>
      <c r="D827" s="275">
        <v>4027</v>
      </c>
      <c r="E827" s="274" t="s">
        <v>885</v>
      </c>
      <c r="F827" s="286" t="s">
        <v>40</v>
      </c>
      <c r="G827" s="286" t="s">
        <v>298</v>
      </c>
      <c r="H827" s="286" t="s">
        <v>41</v>
      </c>
      <c r="I827" s="286" t="s">
        <v>423</v>
      </c>
      <c r="J827" s="286" t="s">
        <v>443</v>
      </c>
      <c r="K827" s="286" t="s">
        <v>886</v>
      </c>
      <c r="L827" s="286" t="s">
        <v>34</v>
      </c>
      <c r="M827" s="287">
        <v>5266800</v>
      </c>
    </row>
    <row r="828" spans="1:13">
      <c r="A828" s="286" t="s">
        <v>5424</v>
      </c>
      <c r="B828" s="286" t="s">
        <v>1508</v>
      </c>
      <c r="C828" s="286" t="s">
        <v>245</v>
      </c>
      <c r="D828" s="275">
        <v>4027</v>
      </c>
      <c r="E828" s="274" t="s">
        <v>885</v>
      </c>
      <c r="F828" s="286" t="s">
        <v>40</v>
      </c>
      <c r="G828" s="286" t="s">
        <v>298</v>
      </c>
      <c r="H828" s="286" t="s">
        <v>41</v>
      </c>
      <c r="I828" s="286" t="s">
        <v>423</v>
      </c>
      <c r="J828" s="286" t="s">
        <v>443</v>
      </c>
      <c r="K828" s="286" t="s">
        <v>887</v>
      </c>
      <c r="L828" s="286" t="s">
        <v>34</v>
      </c>
      <c r="M828" s="287">
        <v>5266800</v>
      </c>
    </row>
    <row r="829" spans="1:13">
      <c r="A829" s="286" t="s">
        <v>5447</v>
      </c>
      <c r="B829" s="286" t="s">
        <v>1511</v>
      </c>
      <c r="C829" s="286" t="s">
        <v>920</v>
      </c>
      <c r="D829" s="275">
        <v>4027</v>
      </c>
      <c r="E829" s="274" t="s">
        <v>885</v>
      </c>
      <c r="F829" s="286" t="s">
        <v>40</v>
      </c>
      <c r="G829" s="286" t="s">
        <v>298</v>
      </c>
      <c r="H829" s="286" t="s">
        <v>41</v>
      </c>
      <c r="I829" s="286" t="s">
        <v>425</v>
      </c>
      <c r="J829" s="286" t="s">
        <v>445</v>
      </c>
      <c r="K829" s="286" t="s">
        <v>886</v>
      </c>
      <c r="L829" s="286" t="s">
        <v>940</v>
      </c>
      <c r="M829" s="287">
        <v>5544000</v>
      </c>
    </row>
    <row r="830" spans="1:13">
      <c r="A830" s="286" t="s">
        <v>5448</v>
      </c>
      <c r="B830" s="286" t="s">
        <v>1512</v>
      </c>
      <c r="C830" s="286" t="s">
        <v>920</v>
      </c>
      <c r="D830" s="275">
        <v>4027</v>
      </c>
      <c r="E830" s="274" t="s">
        <v>885</v>
      </c>
      <c r="F830" s="286" t="s">
        <v>40</v>
      </c>
      <c r="G830" s="286" t="s">
        <v>298</v>
      </c>
      <c r="H830" s="286" t="s">
        <v>41</v>
      </c>
      <c r="I830" s="286" t="s">
        <v>425</v>
      </c>
      <c r="J830" s="286" t="s">
        <v>445</v>
      </c>
      <c r="K830" s="286" t="s">
        <v>887</v>
      </c>
      <c r="L830" s="286" t="s">
        <v>940</v>
      </c>
      <c r="M830" s="287">
        <v>5544000</v>
      </c>
    </row>
    <row r="831" spans="1:13">
      <c r="A831" s="286" t="s">
        <v>5413</v>
      </c>
      <c r="B831" s="286" t="s">
        <v>1507</v>
      </c>
      <c r="C831" s="286" t="s">
        <v>245</v>
      </c>
      <c r="D831" s="275">
        <v>4027</v>
      </c>
      <c r="E831" s="274" t="s">
        <v>885</v>
      </c>
      <c r="F831" s="286" t="s">
        <v>40</v>
      </c>
      <c r="G831" s="286" t="s">
        <v>298</v>
      </c>
      <c r="H831" s="286" t="s">
        <v>41</v>
      </c>
      <c r="I831" s="286" t="s">
        <v>422</v>
      </c>
      <c r="J831" s="286" t="s">
        <v>442</v>
      </c>
      <c r="K831" s="286" t="s">
        <v>886</v>
      </c>
      <c r="L831" s="286" t="s">
        <v>34</v>
      </c>
      <c r="M831" s="287">
        <v>6121500</v>
      </c>
    </row>
    <row r="832" spans="1:13">
      <c r="A832" s="286" t="s">
        <v>5414</v>
      </c>
      <c r="B832" s="286" t="s">
        <v>1508</v>
      </c>
      <c r="C832" s="286" t="s">
        <v>245</v>
      </c>
      <c r="D832" s="275">
        <v>4027</v>
      </c>
      <c r="E832" s="274" t="s">
        <v>885</v>
      </c>
      <c r="F832" s="286" t="s">
        <v>40</v>
      </c>
      <c r="G832" s="286" t="s">
        <v>298</v>
      </c>
      <c r="H832" s="286" t="s">
        <v>41</v>
      </c>
      <c r="I832" s="286" t="s">
        <v>422</v>
      </c>
      <c r="J832" s="286" t="s">
        <v>442</v>
      </c>
      <c r="K832" s="286" t="s">
        <v>887</v>
      </c>
      <c r="L832" s="286" t="s">
        <v>34</v>
      </c>
      <c r="M832" s="287">
        <v>6121500</v>
      </c>
    </row>
    <row r="833" spans="1:13">
      <c r="A833" s="286" t="s">
        <v>5439</v>
      </c>
      <c r="B833" s="286" t="s">
        <v>1513</v>
      </c>
      <c r="C833" s="286" t="s">
        <v>245</v>
      </c>
      <c r="D833" s="275">
        <v>4027</v>
      </c>
      <c r="E833" s="274" t="s">
        <v>885</v>
      </c>
      <c r="F833" s="286" t="s">
        <v>40</v>
      </c>
      <c r="G833" s="286" t="s">
        <v>298</v>
      </c>
      <c r="H833" s="286" t="s">
        <v>41</v>
      </c>
      <c r="I833" s="286" t="s">
        <v>424</v>
      </c>
      <c r="J833" s="286" t="s">
        <v>444</v>
      </c>
      <c r="K833" s="286" t="s">
        <v>886</v>
      </c>
      <c r="L833" s="286" t="s">
        <v>218</v>
      </c>
      <c r="M833" s="287">
        <v>6190800</v>
      </c>
    </row>
    <row r="834" spans="1:13">
      <c r="A834" s="286" t="s">
        <v>5440</v>
      </c>
      <c r="B834" s="286" t="s">
        <v>1514</v>
      </c>
      <c r="C834" s="286" t="s">
        <v>245</v>
      </c>
      <c r="D834" s="275">
        <v>4027</v>
      </c>
      <c r="E834" s="274" t="s">
        <v>885</v>
      </c>
      <c r="F834" s="286" t="s">
        <v>40</v>
      </c>
      <c r="G834" s="286" t="s">
        <v>298</v>
      </c>
      <c r="H834" s="286" t="s">
        <v>41</v>
      </c>
      <c r="I834" s="286" t="s">
        <v>424</v>
      </c>
      <c r="J834" s="286" t="s">
        <v>444</v>
      </c>
      <c r="K834" s="286" t="s">
        <v>887</v>
      </c>
      <c r="L834" s="286" t="s">
        <v>218</v>
      </c>
      <c r="M834" s="287">
        <v>6190800</v>
      </c>
    </row>
    <row r="835" spans="1:13">
      <c r="A835" s="286" t="s">
        <v>5451</v>
      </c>
      <c r="B835" s="286" t="s">
        <v>1515</v>
      </c>
      <c r="C835" s="286" t="s">
        <v>920</v>
      </c>
      <c r="D835" s="275">
        <v>4027</v>
      </c>
      <c r="E835" s="274" t="s">
        <v>885</v>
      </c>
      <c r="F835" s="286" t="s">
        <v>40</v>
      </c>
      <c r="G835" s="286" t="s">
        <v>298</v>
      </c>
      <c r="H835" s="286" t="s">
        <v>41</v>
      </c>
      <c r="I835" s="286" t="s">
        <v>425</v>
      </c>
      <c r="J835" s="286" t="s">
        <v>445</v>
      </c>
      <c r="K835" s="286" t="s">
        <v>886</v>
      </c>
      <c r="L835" s="286" t="s">
        <v>941</v>
      </c>
      <c r="M835" s="287">
        <v>6329400</v>
      </c>
    </row>
    <row r="836" spans="1:13">
      <c r="A836" s="286" t="s">
        <v>5452</v>
      </c>
      <c r="B836" s="286" t="s">
        <v>1516</v>
      </c>
      <c r="C836" s="286" t="s">
        <v>920</v>
      </c>
      <c r="D836" s="275">
        <v>4027</v>
      </c>
      <c r="E836" s="274" t="s">
        <v>885</v>
      </c>
      <c r="F836" s="286" t="s">
        <v>40</v>
      </c>
      <c r="G836" s="286" t="s">
        <v>298</v>
      </c>
      <c r="H836" s="286" t="s">
        <v>41</v>
      </c>
      <c r="I836" s="286" t="s">
        <v>425</v>
      </c>
      <c r="J836" s="286" t="s">
        <v>445</v>
      </c>
      <c r="K836" s="286" t="s">
        <v>887</v>
      </c>
      <c r="L836" s="286" t="s">
        <v>941</v>
      </c>
      <c r="M836" s="287">
        <v>6329400</v>
      </c>
    </row>
    <row r="837" spans="1:13">
      <c r="A837" s="286" t="s">
        <v>5403</v>
      </c>
      <c r="B837" s="286" t="s">
        <v>1507</v>
      </c>
      <c r="C837" s="286" t="s">
        <v>245</v>
      </c>
      <c r="D837" s="275">
        <v>4027</v>
      </c>
      <c r="E837" s="274" t="s">
        <v>885</v>
      </c>
      <c r="F837" s="286" t="s">
        <v>40</v>
      </c>
      <c r="G837" s="286" t="s">
        <v>298</v>
      </c>
      <c r="H837" s="286" t="s">
        <v>41</v>
      </c>
      <c r="I837" s="286" t="s">
        <v>421</v>
      </c>
      <c r="J837" s="286" t="s">
        <v>441</v>
      </c>
      <c r="K837" s="286" t="s">
        <v>886</v>
      </c>
      <c r="L837" s="286" t="s">
        <v>34</v>
      </c>
      <c r="M837" s="287">
        <v>6375600</v>
      </c>
    </row>
    <row r="838" spans="1:13">
      <c r="A838" s="286" t="s">
        <v>5404</v>
      </c>
      <c r="B838" s="286" t="s">
        <v>1508</v>
      </c>
      <c r="C838" s="286" t="s">
        <v>245</v>
      </c>
      <c r="D838" s="275">
        <v>4027</v>
      </c>
      <c r="E838" s="274" t="s">
        <v>885</v>
      </c>
      <c r="F838" s="286" t="s">
        <v>40</v>
      </c>
      <c r="G838" s="286" t="s">
        <v>298</v>
      </c>
      <c r="H838" s="286" t="s">
        <v>41</v>
      </c>
      <c r="I838" s="286" t="s">
        <v>421</v>
      </c>
      <c r="J838" s="286" t="s">
        <v>441</v>
      </c>
      <c r="K838" s="286" t="s">
        <v>887</v>
      </c>
      <c r="L838" s="286" t="s">
        <v>34</v>
      </c>
      <c r="M838" s="287">
        <v>6375600</v>
      </c>
    </row>
    <row r="839" spans="1:13">
      <c r="A839" s="286" t="s">
        <v>5393</v>
      </c>
      <c r="B839" s="286" t="s">
        <v>1507</v>
      </c>
      <c r="C839" s="286" t="s">
        <v>245</v>
      </c>
      <c r="D839" s="275">
        <v>4027</v>
      </c>
      <c r="E839" s="274" t="s">
        <v>885</v>
      </c>
      <c r="F839" s="286" t="s">
        <v>40</v>
      </c>
      <c r="G839" s="286" t="s">
        <v>298</v>
      </c>
      <c r="H839" s="286" t="s">
        <v>41</v>
      </c>
      <c r="I839" s="286" t="s">
        <v>223</v>
      </c>
      <c r="J839" s="286" t="s">
        <v>56</v>
      </c>
      <c r="K839" s="286" t="s">
        <v>886</v>
      </c>
      <c r="L839" s="286" t="s">
        <v>34</v>
      </c>
      <c r="M839" s="287">
        <v>6629700</v>
      </c>
    </row>
    <row r="840" spans="1:13">
      <c r="A840" s="286" t="s">
        <v>5394</v>
      </c>
      <c r="B840" s="286" t="s">
        <v>1508</v>
      </c>
      <c r="C840" s="286" t="s">
        <v>245</v>
      </c>
      <c r="D840" s="275">
        <v>4027</v>
      </c>
      <c r="E840" s="274" t="s">
        <v>885</v>
      </c>
      <c r="F840" s="286" t="s">
        <v>40</v>
      </c>
      <c r="G840" s="286" t="s">
        <v>298</v>
      </c>
      <c r="H840" s="286" t="s">
        <v>41</v>
      </c>
      <c r="I840" s="286" t="s">
        <v>223</v>
      </c>
      <c r="J840" s="286" t="s">
        <v>56</v>
      </c>
      <c r="K840" s="286" t="s">
        <v>887</v>
      </c>
      <c r="L840" s="286" t="s">
        <v>34</v>
      </c>
      <c r="M840" s="287">
        <v>6629700</v>
      </c>
    </row>
    <row r="841" spans="1:13">
      <c r="A841" s="286" t="s">
        <v>5437</v>
      </c>
      <c r="B841" s="286" t="s">
        <v>1511</v>
      </c>
      <c r="C841" s="286" t="s">
        <v>920</v>
      </c>
      <c r="D841" s="275">
        <v>4027</v>
      </c>
      <c r="E841" s="274" t="s">
        <v>885</v>
      </c>
      <c r="F841" s="286" t="s">
        <v>40</v>
      </c>
      <c r="G841" s="286" t="s">
        <v>298</v>
      </c>
      <c r="H841" s="286" t="s">
        <v>41</v>
      </c>
      <c r="I841" s="286" t="s">
        <v>424</v>
      </c>
      <c r="J841" s="286" t="s">
        <v>444</v>
      </c>
      <c r="K841" s="286" t="s">
        <v>886</v>
      </c>
      <c r="L841" s="286" t="s">
        <v>940</v>
      </c>
      <c r="M841" s="287">
        <v>6791400</v>
      </c>
    </row>
    <row r="842" spans="1:13">
      <c r="A842" s="286" t="s">
        <v>5438</v>
      </c>
      <c r="B842" s="286" t="s">
        <v>1512</v>
      </c>
      <c r="C842" s="286" t="s">
        <v>920</v>
      </c>
      <c r="D842" s="275">
        <v>4027</v>
      </c>
      <c r="E842" s="274" t="s">
        <v>885</v>
      </c>
      <c r="F842" s="286" t="s">
        <v>40</v>
      </c>
      <c r="G842" s="286" t="s">
        <v>298</v>
      </c>
      <c r="H842" s="286" t="s">
        <v>41</v>
      </c>
      <c r="I842" s="286" t="s">
        <v>424</v>
      </c>
      <c r="J842" s="286" t="s">
        <v>444</v>
      </c>
      <c r="K842" s="286" t="s">
        <v>887</v>
      </c>
      <c r="L842" s="286" t="s">
        <v>940</v>
      </c>
      <c r="M842" s="287">
        <v>6791400</v>
      </c>
    </row>
    <row r="843" spans="1:13">
      <c r="A843" s="286" t="s">
        <v>5429</v>
      </c>
      <c r="B843" s="286" t="s">
        <v>1513</v>
      </c>
      <c r="C843" s="286" t="s">
        <v>245</v>
      </c>
      <c r="D843" s="275">
        <v>4027</v>
      </c>
      <c r="E843" s="274" t="s">
        <v>885</v>
      </c>
      <c r="F843" s="286" t="s">
        <v>40</v>
      </c>
      <c r="G843" s="286" t="s">
        <v>298</v>
      </c>
      <c r="H843" s="286" t="s">
        <v>41</v>
      </c>
      <c r="I843" s="286" t="s">
        <v>423</v>
      </c>
      <c r="J843" s="286" t="s">
        <v>443</v>
      </c>
      <c r="K843" s="286" t="s">
        <v>886</v>
      </c>
      <c r="L843" s="286" t="s">
        <v>218</v>
      </c>
      <c r="M843" s="287">
        <v>7438200</v>
      </c>
    </row>
    <row r="844" spans="1:13">
      <c r="A844" s="286" t="s">
        <v>5430</v>
      </c>
      <c r="B844" s="286" t="s">
        <v>1514</v>
      </c>
      <c r="C844" s="286" t="s">
        <v>245</v>
      </c>
      <c r="D844" s="275">
        <v>4027</v>
      </c>
      <c r="E844" s="274" t="s">
        <v>885</v>
      </c>
      <c r="F844" s="286" t="s">
        <v>40</v>
      </c>
      <c r="G844" s="286" t="s">
        <v>298</v>
      </c>
      <c r="H844" s="286" t="s">
        <v>41</v>
      </c>
      <c r="I844" s="286" t="s">
        <v>423</v>
      </c>
      <c r="J844" s="286" t="s">
        <v>443</v>
      </c>
      <c r="K844" s="286" t="s">
        <v>887</v>
      </c>
      <c r="L844" s="286" t="s">
        <v>218</v>
      </c>
      <c r="M844" s="287">
        <v>7438200</v>
      </c>
    </row>
    <row r="845" spans="1:13">
      <c r="A845" s="286" t="s">
        <v>5441</v>
      </c>
      <c r="B845" s="286" t="s">
        <v>1515</v>
      </c>
      <c r="C845" s="286" t="s">
        <v>920</v>
      </c>
      <c r="D845" s="275">
        <v>4027</v>
      </c>
      <c r="E845" s="274" t="s">
        <v>885</v>
      </c>
      <c r="F845" s="286" t="s">
        <v>40</v>
      </c>
      <c r="G845" s="286" t="s">
        <v>298</v>
      </c>
      <c r="H845" s="286" t="s">
        <v>41</v>
      </c>
      <c r="I845" s="286" t="s">
        <v>424</v>
      </c>
      <c r="J845" s="286" t="s">
        <v>444</v>
      </c>
      <c r="K845" s="286" t="s">
        <v>886</v>
      </c>
      <c r="L845" s="286" t="s">
        <v>941</v>
      </c>
      <c r="M845" s="287">
        <v>7784700</v>
      </c>
    </row>
    <row r="846" spans="1:13">
      <c r="A846" s="286" t="s">
        <v>5442</v>
      </c>
      <c r="B846" s="286" t="s">
        <v>1516</v>
      </c>
      <c r="C846" s="286" t="s">
        <v>920</v>
      </c>
      <c r="D846" s="275">
        <v>4027</v>
      </c>
      <c r="E846" s="274" t="s">
        <v>885</v>
      </c>
      <c r="F846" s="286" t="s">
        <v>40</v>
      </c>
      <c r="G846" s="286" t="s">
        <v>298</v>
      </c>
      <c r="H846" s="286" t="s">
        <v>41</v>
      </c>
      <c r="I846" s="286" t="s">
        <v>424</v>
      </c>
      <c r="J846" s="286" t="s">
        <v>444</v>
      </c>
      <c r="K846" s="286" t="s">
        <v>887</v>
      </c>
      <c r="L846" s="286" t="s">
        <v>941</v>
      </c>
      <c r="M846" s="287">
        <v>7784700</v>
      </c>
    </row>
    <row r="847" spans="1:13">
      <c r="A847" s="286" t="s">
        <v>5427</v>
      </c>
      <c r="B847" s="286" t="s">
        <v>1511</v>
      </c>
      <c r="C847" s="286" t="s">
        <v>920</v>
      </c>
      <c r="D847" s="275">
        <v>4027</v>
      </c>
      <c r="E847" s="274" t="s">
        <v>885</v>
      </c>
      <c r="F847" s="286" t="s">
        <v>40</v>
      </c>
      <c r="G847" s="286" t="s">
        <v>298</v>
      </c>
      <c r="H847" s="286" t="s">
        <v>41</v>
      </c>
      <c r="I847" s="286" t="s">
        <v>423</v>
      </c>
      <c r="J847" s="286" t="s">
        <v>443</v>
      </c>
      <c r="K847" s="286" t="s">
        <v>886</v>
      </c>
      <c r="L847" s="286" t="s">
        <v>940</v>
      </c>
      <c r="M847" s="287">
        <v>8177400</v>
      </c>
    </row>
    <row r="848" spans="1:13">
      <c r="A848" s="286" t="s">
        <v>5428</v>
      </c>
      <c r="B848" s="286" t="s">
        <v>1512</v>
      </c>
      <c r="C848" s="286" t="s">
        <v>920</v>
      </c>
      <c r="D848" s="275">
        <v>4027</v>
      </c>
      <c r="E848" s="274" t="s">
        <v>885</v>
      </c>
      <c r="F848" s="286" t="s">
        <v>40</v>
      </c>
      <c r="G848" s="286" t="s">
        <v>298</v>
      </c>
      <c r="H848" s="286" t="s">
        <v>41</v>
      </c>
      <c r="I848" s="286" t="s">
        <v>423</v>
      </c>
      <c r="J848" s="286" t="s">
        <v>443</v>
      </c>
      <c r="K848" s="286" t="s">
        <v>887</v>
      </c>
      <c r="L848" s="286" t="s">
        <v>940</v>
      </c>
      <c r="M848" s="287">
        <v>8177400</v>
      </c>
    </row>
    <row r="849" spans="1:13">
      <c r="A849" s="286" t="s">
        <v>5419</v>
      </c>
      <c r="B849" s="286" t="s">
        <v>1513</v>
      </c>
      <c r="C849" s="286" t="s">
        <v>245</v>
      </c>
      <c r="D849" s="275">
        <v>4027</v>
      </c>
      <c r="E849" s="274" t="s">
        <v>885</v>
      </c>
      <c r="F849" s="286" t="s">
        <v>40</v>
      </c>
      <c r="G849" s="286" t="s">
        <v>298</v>
      </c>
      <c r="H849" s="286" t="s">
        <v>41</v>
      </c>
      <c r="I849" s="286" t="s">
        <v>422</v>
      </c>
      <c r="J849" s="286" t="s">
        <v>442</v>
      </c>
      <c r="K849" s="286" t="s">
        <v>886</v>
      </c>
      <c r="L849" s="286" t="s">
        <v>218</v>
      </c>
      <c r="M849" s="287">
        <v>8662500</v>
      </c>
    </row>
    <row r="850" spans="1:13">
      <c r="A850" s="286" t="s">
        <v>5420</v>
      </c>
      <c r="B850" s="286" t="s">
        <v>1514</v>
      </c>
      <c r="C850" s="286" t="s">
        <v>245</v>
      </c>
      <c r="D850" s="275">
        <v>4027</v>
      </c>
      <c r="E850" s="274" t="s">
        <v>885</v>
      </c>
      <c r="F850" s="286" t="s">
        <v>40</v>
      </c>
      <c r="G850" s="286" t="s">
        <v>298</v>
      </c>
      <c r="H850" s="286" t="s">
        <v>41</v>
      </c>
      <c r="I850" s="286" t="s">
        <v>422</v>
      </c>
      <c r="J850" s="286" t="s">
        <v>442</v>
      </c>
      <c r="K850" s="286" t="s">
        <v>887</v>
      </c>
      <c r="L850" s="286" t="s">
        <v>218</v>
      </c>
      <c r="M850" s="287">
        <v>8662500</v>
      </c>
    </row>
    <row r="851" spans="1:13">
      <c r="A851" s="286" t="s">
        <v>5409</v>
      </c>
      <c r="B851" s="286" t="s">
        <v>1513</v>
      </c>
      <c r="C851" s="286" t="s">
        <v>245</v>
      </c>
      <c r="D851" s="275">
        <v>4027</v>
      </c>
      <c r="E851" s="274" t="s">
        <v>885</v>
      </c>
      <c r="F851" s="286" t="s">
        <v>40</v>
      </c>
      <c r="G851" s="286" t="s">
        <v>298</v>
      </c>
      <c r="H851" s="286" t="s">
        <v>41</v>
      </c>
      <c r="I851" s="286" t="s">
        <v>421</v>
      </c>
      <c r="J851" s="286" t="s">
        <v>441</v>
      </c>
      <c r="K851" s="286" t="s">
        <v>886</v>
      </c>
      <c r="L851" s="286" t="s">
        <v>218</v>
      </c>
      <c r="M851" s="287">
        <v>9032100</v>
      </c>
    </row>
    <row r="852" spans="1:13">
      <c r="A852" s="286" t="s">
        <v>5410</v>
      </c>
      <c r="B852" s="286" t="s">
        <v>1514</v>
      </c>
      <c r="C852" s="286" t="s">
        <v>245</v>
      </c>
      <c r="D852" s="275">
        <v>4027</v>
      </c>
      <c r="E852" s="274" t="s">
        <v>885</v>
      </c>
      <c r="F852" s="286" t="s">
        <v>40</v>
      </c>
      <c r="G852" s="286" t="s">
        <v>298</v>
      </c>
      <c r="H852" s="286" t="s">
        <v>41</v>
      </c>
      <c r="I852" s="286" t="s">
        <v>421</v>
      </c>
      <c r="J852" s="286" t="s">
        <v>441</v>
      </c>
      <c r="K852" s="286" t="s">
        <v>887</v>
      </c>
      <c r="L852" s="286" t="s">
        <v>218</v>
      </c>
      <c r="M852" s="287">
        <v>9032100</v>
      </c>
    </row>
    <row r="853" spans="1:13">
      <c r="A853" s="286" t="s">
        <v>5399</v>
      </c>
      <c r="B853" s="286" t="s">
        <v>1513</v>
      </c>
      <c r="C853" s="286" t="s">
        <v>245</v>
      </c>
      <c r="D853" s="275">
        <v>4027</v>
      </c>
      <c r="E853" s="274" t="s">
        <v>885</v>
      </c>
      <c r="F853" s="286" t="s">
        <v>40</v>
      </c>
      <c r="G853" s="286" t="s">
        <v>298</v>
      </c>
      <c r="H853" s="286" t="s">
        <v>41</v>
      </c>
      <c r="I853" s="286" t="s">
        <v>223</v>
      </c>
      <c r="J853" s="286" t="s">
        <v>56</v>
      </c>
      <c r="K853" s="286" t="s">
        <v>886</v>
      </c>
      <c r="L853" s="286" t="s">
        <v>218</v>
      </c>
      <c r="M853" s="287">
        <v>9355500</v>
      </c>
    </row>
    <row r="854" spans="1:13">
      <c r="A854" s="286" t="s">
        <v>5400</v>
      </c>
      <c r="B854" s="286" t="s">
        <v>1514</v>
      </c>
      <c r="C854" s="286" t="s">
        <v>245</v>
      </c>
      <c r="D854" s="275">
        <v>4027</v>
      </c>
      <c r="E854" s="274" t="s">
        <v>885</v>
      </c>
      <c r="F854" s="286" t="s">
        <v>40</v>
      </c>
      <c r="G854" s="286" t="s">
        <v>298</v>
      </c>
      <c r="H854" s="286" t="s">
        <v>41</v>
      </c>
      <c r="I854" s="286" t="s">
        <v>223</v>
      </c>
      <c r="J854" s="286" t="s">
        <v>56</v>
      </c>
      <c r="K854" s="286" t="s">
        <v>887</v>
      </c>
      <c r="L854" s="286" t="s">
        <v>218</v>
      </c>
      <c r="M854" s="287">
        <v>9355500</v>
      </c>
    </row>
    <row r="855" spans="1:13">
      <c r="A855" s="286" t="s">
        <v>5431</v>
      </c>
      <c r="B855" s="286" t="s">
        <v>1515</v>
      </c>
      <c r="C855" s="286" t="s">
        <v>920</v>
      </c>
      <c r="D855" s="275">
        <v>4027</v>
      </c>
      <c r="E855" s="274" t="s">
        <v>885</v>
      </c>
      <c r="F855" s="286" t="s">
        <v>40</v>
      </c>
      <c r="G855" s="286" t="s">
        <v>298</v>
      </c>
      <c r="H855" s="286" t="s">
        <v>41</v>
      </c>
      <c r="I855" s="286" t="s">
        <v>423</v>
      </c>
      <c r="J855" s="286" t="s">
        <v>443</v>
      </c>
      <c r="K855" s="286" t="s">
        <v>886</v>
      </c>
      <c r="L855" s="286" t="s">
        <v>941</v>
      </c>
      <c r="M855" s="287">
        <v>9355500</v>
      </c>
    </row>
    <row r="856" spans="1:13">
      <c r="A856" s="286" t="s">
        <v>5432</v>
      </c>
      <c r="B856" s="286" t="s">
        <v>1516</v>
      </c>
      <c r="C856" s="286" t="s">
        <v>920</v>
      </c>
      <c r="D856" s="275">
        <v>4027</v>
      </c>
      <c r="E856" s="274" t="s">
        <v>885</v>
      </c>
      <c r="F856" s="286" t="s">
        <v>40</v>
      </c>
      <c r="G856" s="286" t="s">
        <v>298</v>
      </c>
      <c r="H856" s="286" t="s">
        <v>41</v>
      </c>
      <c r="I856" s="286" t="s">
        <v>423</v>
      </c>
      <c r="J856" s="286" t="s">
        <v>443</v>
      </c>
      <c r="K856" s="286" t="s">
        <v>887</v>
      </c>
      <c r="L856" s="286" t="s">
        <v>941</v>
      </c>
      <c r="M856" s="287">
        <v>9355500</v>
      </c>
    </row>
    <row r="857" spans="1:13">
      <c r="A857" s="286" t="s">
        <v>5417</v>
      </c>
      <c r="B857" s="286" t="s">
        <v>1511</v>
      </c>
      <c r="C857" s="286" t="s">
        <v>920</v>
      </c>
      <c r="D857" s="275">
        <v>4027</v>
      </c>
      <c r="E857" s="274" t="s">
        <v>885</v>
      </c>
      <c r="F857" s="286" t="s">
        <v>40</v>
      </c>
      <c r="G857" s="286" t="s">
        <v>298</v>
      </c>
      <c r="H857" s="286" t="s">
        <v>41</v>
      </c>
      <c r="I857" s="286" t="s">
        <v>422</v>
      </c>
      <c r="J857" s="286" t="s">
        <v>442</v>
      </c>
      <c r="K857" s="286" t="s">
        <v>886</v>
      </c>
      <c r="L857" s="286" t="s">
        <v>940</v>
      </c>
      <c r="M857" s="287">
        <v>9517200</v>
      </c>
    </row>
    <row r="858" spans="1:13">
      <c r="A858" s="286" t="s">
        <v>5418</v>
      </c>
      <c r="B858" s="286" t="s">
        <v>1512</v>
      </c>
      <c r="C858" s="286" t="s">
        <v>920</v>
      </c>
      <c r="D858" s="275">
        <v>4027</v>
      </c>
      <c r="E858" s="274" t="s">
        <v>885</v>
      </c>
      <c r="F858" s="286" t="s">
        <v>40</v>
      </c>
      <c r="G858" s="286" t="s">
        <v>298</v>
      </c>
      <c r="H858" s="286" t="s">
        <v>41</v>
      </c>
      <c r="I858" s="286" t="s">
        <v>422</v>
      </c>
      <c r="J858" s="286" t="s">
        <v>442</v>
      </c>
      <c r="K858" s="286" t="s">
        <v>887</v>
      </c>
      <c r="L858" s="286" t="s">
        <v>940</v>
      </c>
      <c r="M858" s="287">
        <v>9517200</v>
      </c>
    </row>
    <row r="859" spans="1:13">
      <c r="A859" s="286" t="s">
        <v>5407</v>
      </c>
      <c r="B859" s="286" t="s">
        <v>1511</v>
      </c>
      <c r="C859" s="286" t="s">
        <v>920</v>
      </c>
      <c r="D859" s="275">
        <v>4027</v>
      </c>
      <c r="E859" s="274" t="s">
        <v>885</v>
      </c>
      <c r="F859" s="286" t="s">
        <v>40</v>
      </c>
      <c r="G859" s="286" t="s">
        <v>298</v>
      </c>
      <c r="H859" s="286" t="s">
        <v>41</v>
      </c>
      <c r="I859" s="286" t="s">
        <v>421</v>
      </c>
      <c r="J859" s="286" t="s">
        <v>441</v>
      </c>
      <c r="K859" s="286" t="s">
        <v>886</v>
      </c>
      <c r="L859" s="286" t="s">
        <v>940</v>
      </c>
      <c r="M859" s="287">
        <v>9886800</v>
      </c>
    </row>
    <row r="860" spans="1:13">
      <c r="A860" s="286" t="s">
        <v>5408</v>
      </c>
      <c r="B860" s="286" t="s">
        <v>1512</v>
      </c>
      <c r="C860" s="286" t="s">
        <v>920</v>
      </c>
      <c r="D860" s="275">
        <v>4027</v>
      </c>
      <c r="E860" s="274" t="s">
        <v>885</v>
      </c>
      <c r="F860" s="286" t="s">
        <v>40</v>
      </c>
      <c r="G860" s="286" t="s">
        <v>298</v>
      </c>
      <c r="H860" s="286" t="s">
        <v>41</v>
      </c>
      <c r="I860" s="286" t="s">
        <v>421</v>
      </c>
      <c r="J860" s="286" t="s">
        <v>441</v>
      </c>
      <c r="K860" s="286" t="s">
        <v>887</v>
      </c>
      <c r="L860" s="286" t="s">
        <v>940</v>
      </c>
      <c r="M860" s="287">
        <v>9886800</v>
      </c>
    </row>
    <row r="861" spans="1:13">
      <c r="A861" s="286" t="s">
        <v>5397</v>
      </c>
      <c r="B861" s="286" t="s">
        <v>1511</v>
      </c>
      <c r="C861" s="286" t="s">
        <v>920</v>
      </c>
      <c r="D861" s="275">
        <v>4027</v>
      </c>
      <c r="E861" s="274" t="s">
        <v>885</v>
      </c>
      <c r="F861" s="286" t="s">
        <v>40</v>
      </c>
      <c r="G861" s="286" t="s">
        <v>298</v>
      </c>
      <c r="H861" s="286" t="s">
        <v>41</v>
      </c>
      <c r="I861" s="286" t="s">
        <v>223</v>
      </c>
      <c r="J861" s="286" t="s">
        <v>56</v>
      </c>
      <c r="K861" s="286" t="s">
        <v>886</v>
      </c>
      <c r="L861" s="286" t="s">
        <v>940</v>
      </c>
      <c r="M861" s="287">
        <v>10302600</v>
      </c>
    </row>
    <row r="862" spans="1:13">
      <c r="A862" s="286" t="s">
        <v>5398</v>
      </c>
      <c r="B862" s="286" t="s">
        <v>1512</v>
      </c>
      <c r="C862" s="286" t="s">
        <v>920</v>
      </c>
      <c r="D862" s="275">
        <v>4027</v>
      </c>
      <c r="E862" s="274" t="s">
        <v>885</v>
      </c>
      <c r="F862" s="286" t="s">
        <v>40</v>
      </c>
      <c r="G862" s="286" t="s">
        <v>298</v>
      </c>
      <c r="H862" s="286" t="s">
        <v>41</v>
      </c>
      <c r="I862" s="286" t="s">
        <v>223</v>
      </c>
      <c r="J862" s="286" t="s">
        <v>56</v>
      </c>
      <c r="K862" s="286" t="s">
        <v>887</v>
      </c>
      <c r="L862" s="286" t="s">
        <v>940</v>
      </c>
      <c r="M862" s="287">
        <v>10302600</v>
      </c>
    </row>
    <row r="863" spans="1:13">
      <c r="A863" s="286" t="s">
        <v>5421</v>
      </c>
      <c r="B863" s="286" t="s">
        <v>1515</v>
      </c>
      <c r="C863" s="286" t="s">
        <v>920</v>
      </c>
      <c r="D863" s="275">
        <v>4027</v>
      </c>
      <c r="E863" s="274" t="s">
        <v>885</v>
      </c>
      <c r="F863" s="286" t="s">
        <v>40</v>
      </c>
      <c r="G863" s="286" t="s">
        <v>298</v>
      </c>
      <c r="H863" s="286" t="s">
        <v>41</v>
      </c>
      <c r="I863" s="286" t="s">
        <v>422</v>
      </c>
      <c r="J863" s="286" t="s">
        <v>442</v>
      </c>
      <c r="K863" s="286" t="s">
        <v>886</v>
      </c>
      <c r="L863" s="286" t="s">
        <v>941</v>
      </c>
      <c r="M863" s="287">
        <v>10880100</v>
      </c>
    </row>
    <row r="864" spans="1:13">
      <c r="A864" s="286" t="s">
        <v>5422</v>
      </c>
      <c r="B864" s="286" t="s">
        <v>1516</v>
      </c>
      <c r="C864" s="286" t="s">
        <v>920</v>
      </c>
      <c r="D864" s="275">
        <v>4027</v>
      </c>
      <c r="E864" s="274" t="s">
        <v>885</v>
      </c>
      <c r="F864" s="286" t="s">
        <v>40</v>
      </c>
      <c r="G864" s="286" t="s">
        <v>298</v>
      </c>
      <c r="H864" s="286" t="s">
        <v>41</v>
      </c>
      <c r="I864" s="286" t="s">
        <v>422</v>
      </c>
      <c r="J864" s="286" t="s">
        <v>442</v>
      </c>
      <c r="K864" s="286" t="s">
        <v>887</v>
      </c>
      <c r="L864" s="286" t="s">
        <v>941</v>
      </c>
      <c r="M864" s="287">
        <v>10880100</v>
      </c>
    </row>
    <row r="865" spans="1:13">
      <c r="A865" s="286" t="s">
        <v>5411</v>
      </c>
      <c r="B865" s="286" t="s">
        <v>1515</v>
      </c>
      <c r="C865" s="286" t="s">
        <v>920</v>
      </c>
      <c r="D865" s="275">
        <v>4027</v>
      </c>
      <c r="E865" s="274" t="s">
        <v>885</v>
      </c>
      <c r="F865" s="286" t="s">
        <v>40</v>
      </c>
      <c r="G865" s="286" t="s">
        <v>298</v>
      </c>
      <c r="H865" s="286" t="s">
        <v>41</v>
      </c>
      <c r="I865" s="286" t="s">
        <v>421</v>
      </c>
      <c r="J865" s="286" t="s">
        <v>441</v>
      </c>
      <c r="K865" s="286" t="s">
        <v>886</v>
      </c>
      <c r="L865" s="286" t="s">
        <v>941</v>
      </c>
      <c r="M865" s="287">
        <v>11319000</v>
      </c>
    </row>
    <row r="866" spans="1:13">
      <c r="A866" s="286" t="s">
        <v>5412</v>
      </c>
      <c r="B866" s="286" t="s">
        <v>1516</v>
      </c>
      <c r="C866" s="286" t="s">
        <v>920</v>
      </c>
      <c r="D866" s="275">
        <v>4027</v>
      </c>
      <c r="E866" s="274" t="s">
        <v>885</v>
      </c>
      <c r="F866" s="286" t="s">
        <v>40</v>
      </c>
      <c r="G866" s="286" t="s">
        <v>298</v>
      </c>
      <c r="H866" s="286" t="s">
        <v>41</v>
      </c>
      <c r="I866" s="286" t="s">
        <v>421</v>
      </c>
      <c r="J866" s="286" t="s">
        <v>441</v>
      </c>
      <c r="K866" s="286" t="s">
        <v>887</v>
      </c>
      <c r="L866" s="286" t="s">
        <v>941</v>
      </c>
      <c r="M866" s="287">
        <v>11319000</v>
      </c>
    </row>
    <row r="867" spans="1:13">
      <c r="A867" s="286" t="s">
        <v>5401</v>
      </c>
      <c r="B867" s="286" t="s">
        <v>1515</v>
      </c>
      <c r="C867" s="286" t="s">
        <v>920</v>
      </c>
      <c r="D867" s="275">
        <v>4027</v>
      </c>
      <c r="E867" s="274" t="s">
        <v>885</v>
      </c>
      <c r="F867" s="286" t="s">
        <v>40</v>
      </c>
      <c r="G867" s="286" t="s">
        <v>298</v>
      </c>
      <c r="H867" s="286" t="s">
        <v>41</v>
      </c>
      <c r="I867" s="286" t="s">
        <v>223</v>
      </c>
      <c r="J867" s="286" t="s">
        <v>56</v>
      </c>
      <c r="K867" s="286" t="s">
        <v>886</v>
      </c>
      <c r="L867" s="286" t="s">
        <v>941</v>
      </c>
      <c r="M867" s="287">
        <v>11757900</v>
      </c>
    </row>
    <row r="868" spans="1:13">
      <c r="A868" s="286" t="s">
        <v>5402</v>
      </c>
      <c r="B868" s="286" t="s">
        <v>1516</v>
      </c>
      <c r="C868" s="286" t="s">
        <v>920</v>
      </c>
      <c r="D868" s="275">
        <v>4027</v>
      </c>
      <c r="E868" s="274" t="s">
        <v>885</v>
      </c>
      <c r="F868" s="286" t="s">
        <v>40</v>
      </c>
      <c r="G868" s="286" t="s">
        <v>298</v>
      </c>
      <c r="H868" s="286" t="s">
        <v>41</v>
      </c>
      <c r="I868" s="286" t="s">
        <v>223</v>
      </c>
      <c r="J868" s="286" t="s">
        <v>56</v>
      </c>
      <c r="K868" s="286" t="s">
        <v>887</v>
      </c>
      <c r="L868" s="286" t="s">
        <v>941</v>
      </c>
      <c r="M868" s="287">
        <v>11757900</v>
      </c>
    </row>
    <row r="869" spans="1:13">
      <c r="A869" s="286" t="s">
        <v>149</v>
      </c>
      <c r="B869" s="286" t="s">
        <v>149</v>
      </c>
      <c r="C869" s="286" t="s">
        <v>303</v>
      </c>
      <c r="D869" s="275">
        <v>4510</v>
      </c>
      <c r="E869" s="274" t="s">
        <v>303</v>
      </c>
      <c r="F869" s="286" t="s">
        <v>298</v>
      </c>
      <c r="G869" s="286" t="s">
        <v>149</v>
      </c>
      <c r="H869" s="286" t="s">
        <v>149</v>
      </c>
      <c r="I869" s="286" t="s">
        <v>42</v>
      </c>
      <c r="J869" s="286" t="s">
        <v>149</v>
      </c>
      <c r="K869" s="286" t="s">
        <v>149</v>
      </c>
      <c r="L869" s="286" t="s">
        <v>149</v>
      </c>
      <c r="M869" s="287"/>
    </row>
    <row r="870" spans="1:13">
      <c r="A870" s="286" t="s">
        <v>4508</v>
      </c>
      <c r="B870" s="286" t="s">
        <v>1428</v>
      </c>
      <c r="C870" s="286" t="s">
        <v>248</v>
      </c>
      <c r="D870" s="275">
        <v>4511</v>
      </c>
      <c r="E870" s="274" t="s">
        <v>727</v>
      </c>
      <c r="F870" s="286" t="s">
        <v>168</v>
      </c>
      <c r="G870" s="286" t="s">
        <v>298</v>
      </c>
      <c r="H870" s="286" t="s">
        <v>41</v>
      </c>
      <c r="I870" s="286" t="s">
        <v>425</v>
      </c>
      <c r="J870" s="286" t="s">
        <v>450</v>
      </c>
      <c r="K870" s="286" t="s">
        <v>887</v>
      </c>
      <c r="L870" s="286" t="s">
        <v>32</v>
      </c>
      <c r="M870" s="287">
        <v>267960</v>
      </c>
    </row>
    <row r="871" spans="1:13">
      <c r="A871" s="286" t="s">
        <v>4498</v>
      </c>
      <c r="B871" s="286" t="s">
        <v>1428</v>
      </c>
      <c r="C871" s="286" t="s">
        <v>248</v>
      </c>
      <c r="D871" s="275">
        <v>4511</v>
      </c>
      <c r="E871" s="274" t="s">
        <v>727</v>
      </c>
      <c r="F871" s="286" t="s">
        <v>168</v>
      </c>
      <c r="G871" s="286" t="s">
        <v>298</v>
      </c>
      <c r="H871" s="286" t="s">
        <v>41</v>
      </c>
      <c r="I871" s="286" t="s">
        <v>424</v>
      </c>
      <c r="J871" s="286" t="s">
        <v>449</v>
      </c>
      <c r="K871" s="286" t="s">
        <v>887</v>
      </c>
      <c r="L871" s="286" t="s">
        <v>32</v>
      </c>
      <c r="M871" s="287">
        <v>293370</v>
      </c>
    </row>
    <row r="872" spans="1:13">
      <c r="A872" s="286" t="s">
        <v>4488</v>
      </c>
      <c r="B872" s="286" t="s">
        <v>1428</v>
      </c>
      <c r="C872" s="286" t="s">
        <v>248</v>
      </c>
      <c r="D872" s="275">
        <v>4511</v>
      </c>
      <c r="E872" s="274" t="s">
        <v>727</v>
      </c>
      <c r="F872" s="286" t="s">
        <v>168</v>
      </c>
      <c r="G872" s="286" t="s">
        <v>298</v>
      </c>
      <c r="H872" s="286" t="s">
        <v>41</v>
      </c>
      <c r="I872" s="286" t="s">
        <v>423</v>
      </c>
      <c r="J872" s="286" t="s">
        <v>448</v>
      </c>
      <c r="K872" s="286" t="s">
        <v>887</v>
      </c>
      <c r="L872" s="286" t="s">
        <v>32</v>
      </c>
      <c r="M872" s="287">
        <v>318780</v>
      </c>
    </row>
    <row r="873" spans="1:13">
      <c r="A873" s="286" t="s">
        <v>4478</v>
      </c>
      <c r="B873" s="286" t="s">
        <v>1428</v>
      </c>
      <c r="C873" s="286" t="s">
        <v>248</v>
      </c>
      <c r="D873" s="275">
        <v>4511</v>
      </c>
      <c r="E873" s="274" t="s">
        <v>727</v>
      </c>
      <c r="F873" s="286" t="s">
        <v>168</v>
      </c>
      <c r="G873" s="286" t="s">
        <v>298</v>
      </c>
      <c r="H873" s="286" t="s">
        <v>41</v>
      </c>
      <c r="I873" s="286" t="s">
        <v>422</v>
      </c>
      <c r="J873" s="286" t="s">
        <v>447</v>
      </c>
      <c r="K873" s="286" t="s">
        <v>887</v>
      </c>
      <c r="L873" s="286" t="s">
        <v>32</v>
      </c>
      <c r="M873" s="287">
        <v>355740</v>
      </c>
    </row>
    <row r="874" spans="1:13">
      <c r="A874" s="435" t="s">
        <v>4527</v>
      </c>
      <c r="B874" s="435" t="s">
        <v>1435</v>
      </c>
      <c r="C874" s="435" t="s">
        <v>248</v>
      </c>
      <c r="D874" s="436">
        <v>4511</v>
      </c>
      <c r="E874" s="435" t="s">
        <v>727</v>
      </c>
      <c r="F874" s="435" t="s">
        <v>168</v>
      </c>
      <c r="G874" s="435"/>
      <c r="H874" s="435" t="s">
        <v>1184</v>
      </c>
      <c r="I874" s="435" t="s">
        <v>50</v>
      </c>
      <c r="J874" s="435" t="s">
        <v>178</v>
      </c>
      <c r="K874" s="435" t="s">
        <v>198</v>
      </c>
      <c r="L874" s="435" t="s">
        <v>32</v>
      </c>
      <c r="M874" s="435">
        <v>381150</v>
      </c>
    </row>
    <row r="875" spans="1:13">
      <c r="A875" s="286" t="s">
        <v>4506</v>
      </c>
      <c r="B875" s="286" t="s">
        <v>1426</v>
      </c>
      <c r="C875" s="286" t="s">
        <v>248</v>
      </c>
      <c r="D875" s="275">
        <v>4511</v>
      </c>
      <c r="E875" s="274" t="s">
        <v>727</v>
      </c>
      <c r="F875" s="286" t="s">
        <v>168</v>
      </c>
      <c r="G875" s="286" t="s">
        <v>298</v>
      </c>
      <c r="H875" s="286" t="s">
        <v>41</v>
      </c>
      <c r="I875" s="286" t="s">
        <v>425</v>
      </c>
      <c r="J875" s="286" t="s">
        <v>450</v>
      </c>
      <c r="K875" s="286" t="s">
        <v>887</v>
      </c>
      <c r="L875" s="286" t="s">
        <v>34</v>
      </c>
      <c r="M875" s="287">
        <v>406560</v>
      </c>
    </row>
    <row r="876" spans="1:13">
      <c r="A876" s="286" t="s">
        <v>4448</v>
      </c>
      <c r="B876" s="286" t="s">
        <v>1428</v>
      </c>
      <c r="C876" s="286" t="s">
        <v>248</v>
      </c>
      <c r="D876" s="275">
        <v>4511</v>
      </c>
      <c r="E876" s="274" t="s">
        <v>727</v>
      </c>
      <c r="F876" s="286" t="s">
        <v>168</v>
      </c>
      <c r="G876" s="286" t="s">
        <v>298</v>
      </c>
      <c r="H876" s="286" t="s">
        <v>41</v>
      </c>
      <c r="I876" s="286" t="s">
        <v>50</v>
      </c>
      <c r="J876" s="286" t="s">
        <v>178</v>
      </c>
      <c r="K876" s="286" t="s">
        <v>887</v>
      </c>
      <c r="L876" s="286" t="s">
        <v>32</v>
      </c>
      <c r="M876" s="287">
        <v>420420</v>
      </c>
    </row>
    <row r="877" spans="1:13">
      <c r="A877" s="286" t="s">
        <v>4458</v>
      </c>
      <c r="B877" s="286" t="s">
        <v>1428</v>
      </c>
      <c r="C877" s="286" t="s">
        <v>248</v>
      </c>
      <c r="D877" s="275">
        <v>4511</v>
      </c>
      <c r="E877" s="274" t="s">
        <v>727</v>
      </c>
      <c r="F877" s="286" t="s">
        <v>168</v>
      </c>
      <c r="G877" s="286" t="s">
        <v>298</v>
      </c>
      <c r="H877" s="286" t="s">
        <v>41</v>
      </c>
      <c r="I877" s="286" t="s">
        <v>223</v>
      </c>
      <c r="J877" s="286" t="s">
        <v>180</v>
      </c>
      <c r="K877" s="286" t="s">
        <v>887</v>
      </c>
      <c r="L877" s="286" t="s">
        <v>32</v>
      </c>
      <c r="M877" s="287">
        <v>420420</v>
      </c>
    </row>
    <row r="878" spans="1:13">
      <c r="A878" s="286" t="s">
        <v>4468</v>
      </c>
      <c r="B878" s="286" t="s">
        <v>1428</v>
      </c>
      <c r="C878" s="286" t="s">
        <v>248</v>
      </c>
      <c r="D878" s="275">
        <v>4511</v>
      </c>
      <c r="E878" s="274" t="s">
        <v>727</v>
      </c>
      <c r="F878" s="286" t="s">
        <v>168</v>
      </c>
      <c r="G878" s="286" t="s">
        <v>298</v>
      </c>
      <c r="H878" s="286" t="s">
        <v>41</v>
      </c>
      <c r="I878" s="286" t="s">
        <v>421</v>
      </c>
      <c r="J878" s="286" t="s">
        <v>446</v>
      </c>
      <c r="K878" s="286" t="s">
        <v>887</v>
      </c>
      <c r="L878" s="286" t="s">
        <v>32</v>
      </c>
      <c r="M878" s="287">
        <v>420420</v>
      </c>
    </row>
    <row r="879" spans="1:13">
      <c r="A879" s="286" t="s">
        <v>4496</v>
      </c>
      <c r="B879" s="286" t="s">
        <v>1426</v>
      </c>
      <c r="C879" s="286" t="s">
        <v>248</v>
      </c>
      <c r="D879" s="275">
        <v>4511</v>
      </c>
      <c r="E879" s="274" t="s">
        <v>727</v>
      </c>
      <c r="F879" s="286" t="s">
        <v>168</v>
      </c>
      <c r="G879" s="286" t="s">
        <v>298</v>
      </c>
      <c r="H879" s="286" t="s">
        <v>41</v>
      </c>
      <c r="I879" s="286" t="s">
        <v>424</v>
      </c>
      <c r="J879" s="286" t="s">
        <v>449</v>
      </c>
      <c r="K879" s="286" t="s">
        <v>887</v>
      </c>
      <c r="L879" s="286" t="s">
        <v>34</v>
      </c>
      <c r="M879" s="287">
        <v>445830</v>
      </c>
    </row>
    <row r="880" spans="1:13">
      <c r="A880" s="286" t="s">
        <v>4507</v>
      </c>
      <c r="B880" s="286" t="s">
        <v>1427</v>
      </c>
      <c r="C880" s="286" t="s">
        <v>248</v>
      </c>
      <c r="D880" s="275">
        <v>4511</v>
      </c>
      <c r="E880" s="274" t="s">
        <v>727</v>
      </c>
      <c r="F880" s="286" t="s">
        <v>168</v>
      </c>
      <c r="G880" s="286" t="s">
        <v>298</v>
      </c>
      <c r="H880" s="286" t="s">
        <v>41</v>
      </c>
      <c r="I880" s="286" t="s">
        <v>425</v>
      </c>
      <c r="J880" s="286" t="s">
        <v>450</v>
      </c>
      <c r="K880" s="286" t="s">
        <v>886</v>
      </c>
      <c r="L880" s="286" t="s">
        <v>32</v>
      </c>
      <c r="M880" s="287">
        <v>445830</v>
      </c>
    </row>
    <row r="881" spans="1:13">
      <c r="A881" s="435" t="s">
        <v>4523</v>
      </c>
      <c r="B881" s="435" t="s">
        <v>1435</v>
      </c>
      <c r="C881" s="435" t="s">
        <v>248</v>
      </c>
      <c r="D881" s="436">
        <v>4511</v>
      </c>
      <c r="E881" s="435" t="s">
        <v>727</v>
      </c>
      <c r="F881" s="435" t="s">
        <v>168</v>
      </c>
      <c r="G881" s="435"/>
      <c r="H881" s="435" t="s">
        <v>1184</v>
      </c>
      <c r="I881" s="435" t="s">
        <v>221</v>
      </c>
      <c r="J881" s="435" t="s">
        <v>174</v>
      </c>
      <c r="K881" s="435" t="s">
        <v>198</v>
      </c>
      <c r="L881" s="435" t="s">
        <v>32</v>
      </c>
      <c r="M881" s="435">
        <v>457380</v>
      </c>
    </row>
    <row r="882" spans="1:13">
      <c r="A882" s="435" t="s">
        <v>4525</v>
      </c>
      <c r="B882" s="435" t="s">
        <v>1435</v>
      </c>
      <c r="C882" s="435" t="s">
        <v>248</v>
      </c>
      <c r="D882" s="436">
        <v>4511</v>
      </c>
      <c r="E882" s="435" t="s">
        <v>727</v>
      </c>
      <c r="F882" s="435" t="s">
        <v>168</v>
      </c>
      <c r="G882" s="435"/>
      <c r="H882" s="435" t="s">
        <v>1184</v>
      </c>
      <c r="I882" s="435" t="s">
        <v>48</v>
      </c>
      <c r="J882" s="435" t="s">
        <v>176</v>
      </c>
      <c r="K882" s="435" t="s">
        <v>198</v>
      </c>
      <c r="L882" s="435" t="s">
        <v>32</v>
      </c>
      <c r="M882" s="435">
        <v>457380</v>
      </c>
    </row>
    <row r="883" spans="1:13">
      <c r="A883" s="286" t="s">
        <v>4486</v>
      </c>
      <c r="B883" s="286" t="s">
        <v>1426</v>
      </c>
      <c r="C883" s="286" t="s">
        <v>248</v>
      </c>
      <c r="D883" s="275">
        <v>4511</v>
      </c>
      <c r="E883" s="274" t="s">
        <v>727</v>
      </c>
      <c r="F883" s="286" t="s">
        <v>168</v>
      </c>
      <c r="G883" s="286" t="s">
        <v>298</v>
      </c>
      <c r="H883" s="286" t="s">
        <v>41</v>
      </c>
      <c r="I883" s="286" t="s">
        <v>423</v>
      </c>
      <c r="J883" s="286" t="s">
        <v>448</v>
      </c>
      <c r="K883" s="286" t="s">
        <v>887</v>
      </c>
      <c r="L883" s="286" t="s">
        <v>34</v>
      </c>
      <c r="M883" s="287">
        <v>482790</v>
      </c>
    </row>
    <row r="884" spans="1:13">
      <c r="A884" s="286" t="s">
        <v>4497</v>
      </c>
      <c r="B884" s="286" t="s">
        <v>1427</v>
      </c>
      <c r="C884" s="286" t="s">
        <v>248</v>
      </c>
      <c r="D884" s="275">
        <v>4511</v>
      </c>
      <c r="E884" s="274" t="s">
        <v>727</v>
      </c>
      <c r="F884" s="286" t="s">
        <v>168</v>
      </c>
      <c r="G884" s="286" t="s">
        <v>298</v>
      </c>
      <c r="H884" s="286" t="s">
        <v>41</v>
      </c>
      <c r="I884" s="286" t="s">
        <v>424</v>
      </c>
      <c r="J884" s="286" t="s">
        <v>449</v>
      </c>
      <c r="K884" s="286" t="s">
        <v>886</v>
      </c>
      <c r="L884" s="286" t="s">
        <v>32</v>
      </c>
      <c r="M884" s="287">
        <v>482790</v>
      </c>
    </row>
    <row r="885" spans="1:13">
      <c r="A885" s="286" t="s">
        <v>4428</v>
      </c>
      <c r="B885" s="286" t="s">
        <v>1428</v>
      </c>
      <c r="C885" s="286" t="s">
        <v>248</v>
      </c>
      <c r="D885" s="275">
        <v>4511</v>
      </c>
      <c r="E885" s="274" t="s">
        <v>727</v>
      </c>
      <c r="F885" s="286" t="s">
        <v>168</v>
      </c>
      <c r="G885" s="286" t="s">
        <v>298</v>
      </c>
      <c r="H885" s="286" t="s">
        <v>41</v>
      </c>
      <c r="I885" s="286" t="s">
        <v>221</v>
      </c>
      <c r="J885" s="286" t="s">
        <v>174</v>
      </c>
      <c r="K885" s="286" t="s">
        <v>887</v>
      </c>
      <c r="L885" s="286" t="s">
        <v>32</v>
      </c>
      <c r="M885" s="287">
        <v>508200</v>
      </c>
    </row>
    <row r="886" spans="1:13">
      <c r="A886" s="286" t="s">
        <v>4438</v>
      </c>
      <c r="B886" s="286" t="s">
        <v>1428</v>
      </c>
      <c r="C886" s="286" t="s">
        <v>248</v>
      </c>
      <c r="D886" s="275">
        <v>4511</v>
      </c>
      <c r="E886" s="274" t="s">
        <v>727</v>
      </c>
      <c r="F886" s="286" t="s">
        <v>168</v>
      </c>
      <c r="G886" s="286" t="s">
        <v>298</v>
      </c>
      <c r="H886" s="286" t="s">
        <v>41</v>
      </c>
      <c r="I886" s="286" t="s">
        <v>48</v>
      </c>
      <c r="J886" s="286" t="s">
        <v>176</v>
      </c>
      <c r="K886" s="286" t="s">
        <v>887</v>
      </c>
      <c r="L886" s="286" t="s">
        <v>32</v>
      </c>
      <c r="M886" s="287">
        <v>508200</v>
      </c>
    </row>
    <row r="887" spans="1:13">
      <c r="A887" s="286" t="s">
        <v>4476</v>
      </c>
      <c r="B887" s="286" t="s">
        <v>1426</v>
      </c>
      <c r="C887" s="286" t="s">
        <v>248</v>
      </c>
      <c r="D887" s="275">
        <v>4511</v>
      </c>
      <c r="E887" s="274" t="s">
        <v>727</v>
      </c>
      <c r="F887" s="286" t="s">
        <v>168</v>
      </c>
      <c r="G887" s="286" t="s">
        <v>298</v>
      </c>
      <c r="H887" s="286" t="s">
        <v>41</v>
      </c>
      <c r="I887" s="286" t="s">
        <v>422</v>
      </c>
      <c r="J887" s="286" t="s">
        <v>447</v>
      </c>
      <c r="K887" s="286" t="s">
        <v>887</v>
      </c>
      <c r="L887" s="286" t="s">
        <v>34</v>
      </c>
      <c r="M887" s="287">
        <v>533610</v>
      </c>
    </row>
    <row r="888" spans="1:13">
      <c r="A888" s="286" t="s">
        <v>4487</v>
      </c>
      <c r="B888" s="286" t="s">
        <v>1427</v>
      </c>
      <c r="C888" s="286" t="s">
        <v>248</v>
      </c>
      <c r="D888" s="275">
        <v>4511</v>
      </c>
      <c r="E888" s="274" t="s">
        <v>727</v>
      </c>
      <c r="F888" s="286" t="s">
        <v>168</v>
      </c>
      <c r="G888" s="286" t="s">
        <v>298</v>
      </c>
      <c r="H888" s="286" t="s">
        <v>41</v>
      </c>
      <c r="I888" s="286" t="s">
        <v>423</v>
      </c>
      <c r="J888" s="286" t="s">
        <v>448</v>
      </c>
      <c r="K888" s="286" t="s">
        <v>886</v>
      </c>
      <c r="L888" s="286" t="s">
        <v>32</v>
      </c>
      <c r="M888" s="287">
        <v>533610</v>
      </c>
    </row>
    <row r="889" spans="1:13">
      <c r="A889" s="435" t="s">
        <v>4515</v>
      </c>
      <c r="B889" s="435" t="s">
        <v>1435</v>
      </c>
      <c r="C889" s="435" t="s">
        <v>248</v>
      </c>
      <c r="D889" s="436">
        <v>4511</v>
      </c>
      <c r="E889" s="435" t="s">
        <v>727</v>
      </c>
      <c r="F889" s="435" t="s">
        <v>168</v>
      </c>
      <c r="G889" s="435"/>
      <c r="H889" s="435" t="s">
        <v>1184</v>
      </c>
      <c r="I889" s="435" t="s">
        <v>42</v>
      </c>
      <c r="J889" s="435" t="s">
        <v>169</v>
      </c>
      <c r="K889" s="435" t="s">
        <v>198</v>
      </c>
      <c r="L889" s="435" t="s">
        <v>32</v>
      </c>
      <c r="M889" s="435">
        <v>533610</v>
      </c>
    </row>
    <row r="890" spans="1:13">
      <c r="A890" s="435" t="s">
        <v>4517</v>
      </c>
      <c r="B890" s="435" t="s">
        <v>1435</v>
      </c>
      <c r="C890" s="435" t="s">
        <v>248</v>
      </c>
      <c r="D890" s="436">
        <v>4511</v>
      </c>
      <c r="E890" s="435" t="s">
        <v>727</v>
      </c>
      <c r="F890" s="435" t="s">
        <v>168</v>
      </c>
      <c r="G890" s="435"/>
      <c r="H890" s="435" t="s">
        <v>1184</v>
      </c>
      <c r="I890" s="435" t="s">
        <v>219</v>
      </c>
      <c r="J890" s="435" t="s">
        <v>61</v>
      </c>
      <c r="K890" s="435" t="s">
        <v>198</v>
      </c>
      <c r="L890" s="435" t="s">
        <v>32</v>
      </c>
      <c r="M890" s="435">
        <v>533610</v>
      </c>
    </row>
    <row r="891" spans="1:13">
      <c r="A891" s="435" t="s">
        <v>4519</v>
      </c>
      <c r="B891" s="435" t="s">
        <v>1435</v>
      </c>
      <c r="C891" s="435" t="s">
        <v>248</v>
      </c>
      <c r="D891" s="436">
        <v>4511</v>
      </c>
      <c r="E891" s="435" t="s">
        <v>727</v>
      </c>
      <c r="F891" s="435" t="s">
        <v>168</v>
      </c>
      <c r="G891" s="435"/>
      <c r="H891" s="435" t="s">
        <v>1184</v>
      </c>
      <c r="I891" s="435" t="s">
        <v>44</v>
      </c>
      <c r="J891" s="435" t="s">
        <v>170</v>
      </c>
      <c r="K891" s="435" t="s">
        <v>198</v>
      </c>
      <c r="L891" s="435" t="s">
        <v>32</v>
      </c>
      <c r="M891" s="435">
        <v>533610</v>
      </c>
    </row>
    <row r="892" spans="1:13">
      <c r="A892" s="435" t="s">
        <v>4521</v>
      </c>
      <c r="B892" s="435" t="s">
        <v>1435</v>
      </c>
      <c r="C892" s="435" t="s">
        <v>248</v>
      </c>
      <c r="D892" s="436">
        <v>4511</v>
      </c>
      <c r="E892" s="435" t="s">
        <v>727</v>
      </c>
      <c r="F892" s="435" t="s">
        <v>168</v>
      </c>
      <c r="G892" s="435"/>
      <c r="H892" s="435" t="s">
        <v>1184</v>
      </c>
      <c r="I892" s="435" t="s">
        <v>46</v>
      </c>
      <c r="J892" s="435" t="s">
        <v>172</v>
      </c>
      <c r="K892" s="435" t="s">
        <v>198</v>
      </c>
      <c r="L892" s="435" t="s">
        <v>32</v>
      </c>
      <c r="M892" s="435">
        <v>533610</v>
      </c>
    </row>
    <row r="893" spans="1:13">
      <c r="A893" s="286" t="s">
        <v>4512</v>
      </c>
      <c r="B893" s="286" t="s">
        <v>1432</v>
      </c>
      <c r="C893" s="286" t="s">
        <v>248</v>
      </c>
      <c r="D893" s="275">
        <v>4511</v>
      </c>
      <c r="E893" s="274" t="s">
        <v>727</v>
      </c>
      <c r="F893" s="286" t="s">
        <v>168</v>
      </c>
      <c r="G893" s="286" t="s">
        <v>298</v>
      </c>
      <c r="H893" s="286" t="s">
        <v>41</v>
      </c>
      <c r="I893" s="286" t="s">
        <v>425</v>
      </c>
      <c r="J893" s="286" t="s">
        <v>450</v>
      </c>
      <c r="K893" s="286" t="s">
        <v>887</v>
      </c>
      <c r="L893" s="286" t="s">
        <v>218</v>
      </c>
      <c r="M893" s="287">
        <v>559020</v>
      </c>
    </row>
    <row r="894" spans="1:13">
      <c r="A894" s="286" t="s">
        <v>4388</v>
      </c>
      <c r="B894" s="286" t="s">
        <v>1428</v>
      </c>
      <c r="C894" s="286" t="s">
        <v>248</v>
      </c>
      <c r="D894" s="275">
        <v>4511</v>
      </c>
      <c r="E894" s="274" t="s">
        <v>727</v>
      </c>
      <c r="F894" s="286" t="s">
        <v>168</v>
      </c>
      <c r="G894" s="286" t="s">
        <v>298</v>
      </c>
      <c r="H894" s="286" t="s">
        <v>41</v>
      </c>
      <c r="I894" s="286" t="s">
        <v>42</v>
      </c>
      <c r="J894" s="286" t="s">
        <v>169</v>
      </c>
      <c r="K894" s="286" t="s">
        <v>887</v>
      </c>
      <c r="L894" s="286" t="s">
        <v>32</v>
      </c>
      <c r="M894" s="287">
        <v>584430</v>
      </c>
    </row>
    <row r="895" spans="1:13">
      <c r="A895" s="286" t="s">
        <v>4398</v>
      </c>
      <c r="B895" s="286" t="s">
        <v>1428</v>
      </c>
      <c r="C895" s="286" t="s">
        <v>248</v>
      </c>
      <c r="D895" s="275">
        <v>4511</v>
      </c>
      <c r="E895" s="274" t="s">
        <v>727</v>
      </c>
      <c r="F895" s="286" t="s">
        <v>168</v>
      </c>
      <c r="G895" s="286" t="s">
        <v>298</v>
      </c>
      <c r="H895" s="286" t="s">
        <v>41</v>
      </c>
      <c r="I895" s="286" t="s">
        <v>219</v>
      </c>
      <c r="J895" s="286" t="s">
        <v>61</v>
      </c>
      <c r="K895" s="286" t="s">
        <v>887</v>
      </c>
      <c r="L895" s="286" t="s">
        <v>32</v>
      </c>
      <c r="M895" s="287">
        <v>584430</v>
      </c>
    </row>
    <row r="896" spans="1:13">
      <c r="A896" s="286" t="s">
        <v>4408</v>
      </c>
      <c r="B896" s="286" t="s">
        <v>1428</v>
      </c>
      <c r="C896" s="286" t="s">
        <v>248</v>
      </c>
      <c r="D896" s="275">
        <v>4511</v>
      </c>
      <c r="E896" s="274" t="s">
        <v>727</v>
      </c>
      <c r="F896" s="286" t="s">
        <v>168</v>
      </c>
      <c r="G896" s="286" t="s">
        <v>298</v>
      </c>
      <c r="H896" s="286" t="s">
        <v>41</v>
      </c>
      <c r="I896" s="286" t="s">
        <v>44</v>
      </c>
      <c r="J896" s="286" t="s">
        <v>170</v>
      </c>
      <c r="K896" s="286" t="s">
        <v>887</v>
      </c>
      <c r="L896" s="286" t="s">
        <v>32</v>
      </c>
      <c r="M896" s="287">
        <v>584430</v>
      </c>
    </row>
    <row r="897" spans="1:13">
      <c r="A897" s="286" t="s">
        <v>4418</v>
      </c>
      <c r="B897" s="286" t="s">
        <v>1428</v>
      </c>
      <c r="C897" s="286" t="s">
        <v>248</v>
      </c>
      <c r="D897" s="275">
        <v>4511</v>
      </c>
      <c r="E897" s="274" t="s">
        <v>727</v>
      </c>
      <c r="F897" s="286" t="s">
        <v>168</v>
      </c>
      <c r="G897" s="286" t="s">
        <v>298</v>
      </c>
      <c r="H897" s="286" t="s">
        <v>41</v>
      </c>
      <c r="I897" s="286" t="s">
        <v>46</v>
      </c>
      <c r="J897" s="286" t="s">
        <v>172</v>
      </c>
      <c r="K897" s="286" t="s">
        <v>887</v>
      </c>
      <c r="L897" s="286" t="s">
        <v>32</v>
      </c>
      <c r="M897" s="287">
        <v>584430</v>
      </c>
    </row>
    <row r="898" spans="1:13">
      <c r="A898" s="286" t="s">
        <v>4477</v>
      </c>
      <c r="B898" s="286" t="s">
        <v>1427</v>
      </c>
      <c r="C898" s="286" t="s">
        <v>248</v>
      </c>
      <c r="D898" s="275">
        <v>4511</v>
      </c>
      <c r="E898" s="274" t="s">
        <v>727</v>
      </c>
      <c r="F898" s="286" t="s">
        <v>168</v>
      </c>
      <c r="G898" s="286" t="s">
        <v>298</v>
      </c>
      <c r="H898" s="286" t="s">
        <v>41</v>
      </c>
      <c r="I898" s="286" t="s">
        <v>422</v>
      </c>
      <c r="J898" s="286" t="s">
        <v>447</v>
      </c>
      <c r="K898" s="286" t="s">
        <v>886</v>
      </c>
      <c r="L898" s="286" t="s">
        <v>32</v>
      </c>
      <c r="M898" s="287">
        <v>584430</v>
      </c>
    </row>
    <row r="899" spans="1:13">
      <c r="A899" s="286" t="s">
        <v>4502</v>
      </c>
      <c r="B899" s="286" t="s">
        <v>1432</v>
      </c>
      <c r="C899" s="286" t="s">
        <v>248</v>
      </c>
      <c r="D899" s="275">
        <v>4511</v>
      </c>
      <c r="E899" s="274" t="s">
        <v>727</v>
      </c>
      <c r="F899" s="286" t="s">
        <v>168</v>
      </c>
      <c r="G899" s="286" t="s">
        <v>298</v>
      </c>
      <c r="H899" s="286" t="s">
        <v>41</v>
      </c>
      <c r="I899" s="286" t="s">
        <v>424</v>
      </c>
      <c r="J899" s="286" t="s">
        <v>449</v>
      </c>
      <c r="K899" s="286" t="s">
        <v>887</v>
      </c>
      <c r="L899" s="286" t="s">
        <v>218</v>
      </c>
      <c r="M899" s="287">
        <v>609840</v>
      </c>
    </row>
    <row r="900" spans="1:13">
      <c r="A900" s="286" t="s">
        <v>4446</v>
      </c>
      <c r="B900" s="286" t="s">
        <v>1426</v>
      </c>
      <c r="C900" s="286" t="s">
        <v>248</v>
      </c>
      <c r="D900" s="275">
        <v>4511</v>
      </c>
      <c r="E900" s="274" t="s">
        <v>727</v>
      </c>
      <c r="F900" s="286" t="s">
        <v>168</v>
      </c>
      <c r="G900" s="286" t="s">
        <v>298</v>
      </c>
      <c r="H900" s="286" t="s">
        <v>41</v>
      </c>
      <c r="I900" s="286" t="s">
        <v>50</v>
      </c>
      <c r="J900" s="286" t="s">
        <v>178</v>
      </c>
      <c r="K900" s="286" t="s">
        <v>887</v>
      </c>
      <c r="L900" s="286" t="s">
        <v>34</v>
      </c>
      <c r="M900" s="287">
        <v>635250</v>
      </c>
    </row>
    <row r="901" spans="1:13">
      <c r="A901" s="286" t="s">
        <v>4456</v>
      </c>
      <c r="B901" s="286" t="s">
        <v>1426</v>
      </c>
      <c r="C901" s="286" t="s">
        <v>248</v>
      </c>
      <c r="D901" s="275">
        <v>4511</v>
      </c>
      <c r="E901" s="274" t="s">
        <v>727</v>
      </c>
      <c r="F901" s="286" t="s">
        <v>168</v>
      </c>
      <c r="G901" s="286" t="s">
        <v>298</v>
      </c>
      <c r="H901" s="286" t="s">
        <v>41</v>
      </c>
      <c r="I901" s="286" t="s">
        <v>223</v>
      </c>
      <c r="J901" s="286" t="s">
        <v>180</v>
      </c>
      <c r="K901" s="286" t="s">
        <v>887</v>
      </c>
      <c r="L901" s="286" t="s">
        <v>34</v>
      </c>
      <c r="M901" s="287">
        <v>635250</v>
      </c>
    </row>
    <row r="902" spans="1:13">
      <c r="A902" s="286" t="s">
        <v>4466</v>
      </c>
      <c r="B902" s="286" t="s">
        <v>1426</v>
      </c>
      <c r="C902" s="286" t="s">
        <v>248</v>
      </c>
      <c r="D902" s="275">
        <v>4511</v>
      </c>
      <c r="E902" s="274" t="s">
        <v>727</v>
      </c>
      <c r="F902" s="286" t="s">
        <v>168</v>
      </c>
      <c r="G902" s="286" t="s">
        <v>298</v>
      </c>
      <c r="H902" s="286" t="s">
        <v>41</v>
      </c>
      <c r="I902" s="286" t="s">
        <v>421</v>
      </c>
      <c r="J902" s="286" t="s">
        <v>446</v>
      </c>
      <c r="K902" s="286" t="s">
        <v>887</v>
      </c>
      <c r="L902" s="286" t="s">
        <v>34</v>
      </c>
      <c r="M902" s="287">
        <v>635250</v>
      </c>
    </row>
    <row r="903" spans="1:13">
      <c r="A903" s="435" t="s">
        <v>4528</v>
      </c>
      <c r="B903" s="435" t="s">
        <v>1436</v>
      </c>
      <c r="C903" s="435" t="s">
        <v>248</v>
      </c>
      <c r="D903" s="436">
        <v>4511</v>
      </c>
      <c r="E903" s="435" t="s">
        <v>727</v>
      </c>
      <c r="F903" s="435" t="s">
        <v>168</v>
      </c>
      <c r="G903" s="435"/>
      <c r="H903" s="435" t="s">
        <v>1184</v>
      </c>
      <c r="I903" s="435" t="s">
        <v>50</v>
      </c>
      <c r="J903" s="435" t="s">
        <v>178</v>
      </c>
      <c r="K903" s="435" t="s">
        <v>197</v>
      </c>
      <c r="L903" s="435" t="s">
        <v>32</v>
      </c>
      <c r="M903" s="435">
        <v>635250</v>
      </c>
    </row>
    <row r="904" spans="1:13">
      <c r="A904" s="286" t="s">
        <v>4492</v>
      </c>
      <c r="B904" s="286" t="s">
        <v>1432</v>
      </c>
      <c r="C904" s="286" t="s">
        <v>248</v>
      </c>
      <c r="D904" s="275">
        <v>4511</v>
      </c>
      <c r="E904" s="274" t="s">
        <v>727</v>
      </c>
      <c r="F904" s="286" t="s">
        <v>168</v>
      </c>
      <c r="G904" s="286" t="s">
        <v>298</v>
      </c>
      <c r="H904" s="286" t="s">
        <v>41</v>
      </c>
      <c r="I904" s="286" t="s">
        <v>423</v>
      </c>
      <c r="J904" s="286" t="s">
        <v>448</v>
      </c>
      <c r="K904" s="286" t="s">
        <v>887</v>
      </c>
      <c r="L904" s="286" t="s">
        <v>218</v>
      </c>
      <c r="M904" s="287">
        <v>660660</v>
      </c>
    </row>
    <row r="905" spans="1:13">
      <c r="A905" s="286" t="s">
        <v>4505</v>
      </c>
      <c r="B905" s="286" t="s">
        <v>1425</v>
      </c>
      <c r="C905" s="286" t="s">
        <v>248</v>
      </c>
      <c r="D905" s="275">
        <v>4511</v>
      </c>
      <c r="E905" s="274" t="s">
        <v>727</v>
      </c>
      <c r="F905" s="286" t="s">
        <v>168</v>
      </c>
      <c r="G905" s="286" t="s">
        <v>298</v>
      </c>
      <c r="H905" s="286" t="s">
        <v>41</v>
      </c>
      <c r="I905" s="286" t="s">
        <v>425</v>
      </c>
      <c r="J905" s="286" t="s">
        <v>450</v>
      </c>
      <c r="K905" s="286" t="s">
        <v>886</v>
      </c>
      <c r="L905" s="286" t="s">
        <v>34</v>
      </c>
      <c r="M905" s="287">
        <v>674520</v>
      </c>
    </row>
    <row r="906" spans="1:13">
      <c r="A906" s="286" t="s">
        <v>4447</v>
      </c>
      <c r="B906" s="286" t="s">
        <v>1427</v>
      </c>
      <c r="C906" s="286" t="s">
        <v>248</v>
      </c>
      <c r="D906" s="275">
        <v>4511</v>
      </c>
      <c r="E906" s="274" t="s">
        <v>727</v>
      </c>
      <c r="F906" s="286" t="s">
        <v>168</v>
      </c>
      <c r="G906" s="286" t="s">
        <v>298</v>
      </c>
      <c r="H906" s="286" t="s">
        <v>41</v>
      </c>
      <c r="I906" s="286" t="s">
        <v>50</v>
      </c>
      <c r="J906" s="286" t="s">
        <v>178</v>
      </c>
      <c r="K906" s="286" t="s">
        <v>886</v>
      </c>
      <c r="L906" s="286" t="s">
        <v>32</v>
      </c>
      <c r="M906" s="287">
        <v>699930</v>
      </c>
    </row>
    <row r="907" spans="1:13">
      <c r="A907" s="286" t="s">
        <v>4457</v>
      </c>
      <c r="B907" s="286" t="s">
        <v>1427</v>
      </c>
      <c r="C907" s="286" t="s">
        <v>248</v>
      </c>
      <c r="D907" s="275">
        <v>4511</v>
      </c>
      <c r="E907" s="274" t="s">
        <v>727</v>
      </c>
      <c r="F907" s="286" t="s">
        <v>168</v>
      </c>
      <c r="G907" s="286" t="s">
        <v>298</v>
      </c>
      <c r="H907" s="286" t="s">
        <v>41</v>
      </c>
      <c r="I907" s="286" t="s">
        <v>223</v>
      </c>
      <c r="J907" s="286" t="s">
        <v>180</v>
      </c>
      <c r="K907" s="286" t="s">
        <v>886</v>
      </c>
      <c r="L907" s="286" t="s">
        <v>32</v>
      </c>
      <c r="M907" s="287">
        <v>699930</v>
      </c>
    </row>
    <row r="908" spans="1:13">
      <c r="A908" s="286" t="s">
        <v>4467</v>
      </c>
      <c r="B908" s="286" t="s">
        <v>1427</v>
      </c>
      <c r="C908" s="286" t="s">
        <v>248</v>
      </c>
      <c r="D908" s="275">
        <v>4511</v>
      </c>
      <c r="E908" s="274" t="s">
        <v>727</v>
      </c>
      <c r="F908" s="286" t="s">
        <v>168</v>
      </c>
      <c r="G908" s="286" t="s">
        <v>298</v>
      </c>
      <c r="H908" s="286" t="s">
        <v>41</v>
      </c>
      <c r="I908" s="286" t="s">
        <v>421</v>
      </c>
      <c r="J908" s="286" t="s">
        <v>446</v>
      </c>
      <c r="K908" s="286" t="s">
        <v>886</v>
      </c>
      <c r="L908" s="286" t="s">
        <v>32</v>
      </c>
      <c r="M908" s="287">
        <v>699930</v>
      </c>
    </row>
    <row r="909" spans="1:13">
      <c r="A909" s="286" t="s">
        <v>4482</v>
      </c>
      <c r="B909" s="286" t="s">
        <v>1432</v>
      </c>
      <c r="C909" s="286" t="s">
        <v>248</v>
      </c>
      <c r="D909" s="275">
        <v>4511</v>
      </c>
      <c r="E909" s="274" t="s">
        <v>727</v>
      </c>
      <c r="F909" s="286" t="s">
        <v>168</v>
      </c>
      <c r="G909" s="286" t="s">
        <v>298</v>
      </c>
      <c r="H909" s="286" t="s">
        <v>41</v>
      </c>
      <c r="I909" s="286" t="s">
        <v>422</v>
      </c>
      <c r="J909" s="286" t="s">
        <v>447</v>
      </c>
      <c r="K909" s="286" t="s">
        <v>887</v>
      </c>
      <c r="L909" s="286" t="s">
        <v>218</v>
      </c>
      <c r="M909" s="287">
        <v>736890</v>
      </c>
    </row>
    <row r="910" spans="1:13">
      <c r="A910" s="286" t="s">
        <v>4495</v>
      </c>
      <c r="B910" s="286" t="s">
        <v>1425</v>
      </c>
      <c r="C910" s="286" t="s">
        <v>248</v>
      </c>
      <c r="D910" s="275">
        <v>4511</v>
      </c>
      <c r="E910" s="274" t="s">
        <v>727</v>
      </c>
      <c r="F910" s="286" t="s">
        <v>168</v>
      </c>
      <c r="G910" s="286" t="s">
        <v>298</v>
      </c>
      <c r="H910" s="286" t="s">
        <v>41</v>
      </c>
      <c r="I910" s="286" t="s">
        <v>424</v>
      </c>
      <c r="J910" s="286" t="s">
        <v>449</v>
      </c>
      <c r="K910" s="286" t="s">
        <v>886</v>
      </c>
      <c r="L910" s="286" t="s">
        <v>34</v>
      </c>
      <c r="M910" s="287">
        <v>736890</v>
      </c>
    </row>
    <row r="911" spans="1:13">
      <c r="A911" s="286" t="s">
        <v>4510</v>
      </c>
      <c r="B911" s="286" t="s">
        <v>1430</v>
      </c>
      <c r="C911" s="286" t="s">
        <v>248</v>
      </c>
      <c r="D911" s="275">
        <v>4511</v>
      </c>
      <c r="E911" s="274" t="s">
        <v>727</v>
      </c>
      <c r="F911" s="286" t="s">
        <v>168</v>
      </c>
      <c r="G911" s="286" t="s">
        <v>298</v>
      </c>
      <c r="H911" s="286" t="s">
        <v>41</v>
      </c>
      <c r="I911" s="286" t="s">
        <v>425</v>
      </c>
      <c r="J911" s="286" t="s">
        <v>946</v>
      </c>
      <c r="K911" s="286" t="s">
        <v>887</v>
      </c>
      <c r="L911" s="286" t="s">
        <v>940</v>
      </c>
      <c r="M911" s="287">
        <v>750750</v>
      </c>
    </row>
    <row r="912" spans="1:13">
      <c r="A912" s="286" t="s">
        <v>4426</v>
      </c>
      <c r="B912" s="286" t="s">
        <v>1426</v>
      </c>
      <c r="C912" s="286" t="s">
        <v>248</v>
      </c>
      <c r="D912" s="275">
        <v>4511</v>
      </c>
      <c r="E912" s="274" t="s">
        <v>727</v>
      </c>
      <c r="F912" s="286" t="s">
        <v>168</v>
      </c>
      <c r="G912" s="286" t="s">
        <v>298</v>
      </c>
      <c r="H912" s="286" t="s">
        <v>41</v>
      </c>
      <c r="I912" s="286" t="s">
        <v>221</v>
      </c>
      <c r="J912" s="286" t="s">
        <v>174</v>
      </c>
      <c r="K912" s="286" t="s">
        <v>887</v>
      </c>
      <c r="L912" s="286" t="s">
        <v>34</v>
      </c>
      <c r="M912" s="287">
        <v>762300</v>
      </c>
    </row>
    <row r="913" spans="1:13">
      <c r="A913" s="286" t="s">
        <v>4436</v>
      </c>
      <c r="B913" s="286" t="s">
        <v>1426</v>
      </c>
      <c r="C913" s="286" t="s">
        <v>248</v>
      </c>
      <c r="D913" s="275">
        <v>4511</v>
      </c>
      <c r="E913" s="274" t="s">
        <v>727</v>
      </c>
      <c r="F913" s="286" t="s">
        <v>168</v>
      </c>
      <c r="G913" s="286" t="s">
        <v>298</v>
      </c>
      <c r="H913" s="286" t="s">
        <v>41</v>
      </c>
      <c r="I913" s="286" t="s">
        <v>48</v>
      </c>
      <c r="J913" s="286" t="s">
        <v>176</v>
      </c>
      <c r="K913" s="286" t="s">
        <v>887</v>
      </c>
      <c r="L913" s="286" t="s">
        <v>34</v>
      </c>
      <c r="M913" s="287">
        <v>762300</v>
      </c>
    </row>
    <row r="914" spans="1:13">
      <c r="A914" s="435" t="s">
        <v>4524</v>
      </c>
      <c r="B914" s="435" t="s">
        <v>1436</v>
      </c>
      <c r="C914" s="435" t="s">
        <v>248</v>
      </c>
      <c r="D914" s="436">
        <v>4511</v>
      </c>
      <c r="E914" s="435" t="s">
        <v>727</v>
      </c>
      <c r="F914" s="435" t="s">
        <v>168</v>
      </c>
      <c r="G914" s="435"/>
      <c r="H914" s="435" t="s">
        <v>1184</v>
      </c>
      <c r="I914" s="435" t="s">
        <v>221</v>
      </c>
      <c r="J914" s="435" t="s">
        <v>174</v>
      </c>
      <c r="K914" s="435" t="s">
        <v>197</v>
      </c>
      <c r="L914" s="435" t="s">
        <v>32</v>
      </c>
      <c r="M914" s="435">
        <v>776160</v>
      </c>
    </row>
    <row r="915" spans="1:13">
      <c r="A915" s="435" t="s">
        <v>4526</v>
      </c>
      <c r="B915" s="435" t="s">
        <v>1436</v>
      </c>
      <c r="C915" s="435" t="s">
        <v>248</v>
      </c>
      <c r="D915" s="436">
        <v>4511</v>
      </c>
      <c r="E915" s="435" t="s">
        <v>727</v>
      </c>
      <c r="F915" s="435" t="s">
        <v>168</v>
      </c>
      <c r="G915" s="435"/>
      <c r="H915" s="435" t="s">
        <v>1184</v>
      </c>
      <c r="I915" s="435" t="s">
        <v>48</v>
      </c>
      <c r="J915" s="435" t="s">
        <v>176</v>
      </c>
      <c r="K915" s="435" t="s">
        <v>197</v>
      </c>
      <c r="L915" s="435" t="s">
        <v>32</v>
      </c>
      <c r="M915" s="435">
        <v>776160</v>
      </c>
    </row>
    <row r="916" spans="1:13">
      <c r="A916" s="286" t="s">
        <v>4485</v>
      </c>
      <c r="B916" s="286" t="s">
        <v>1425</v>
      </c>
      <c r="C916" s="286" t="s">
        <v>248</v>
      </c>
      <c r="D916" s="275">
        <v>4511</v>
      </c>
      <c r="E916" s="274" t="s">
        <v>727</v>
      </c>
      <c r="F916" s="286" t="s">
        <v>168</v>
      </c>
      <c r="G916" s="286" t="s">
        <v>298</v>
      </c>
      <c r="H916" s="286" t="s">
        <v>41</v>
      </c>
      <c r="I916" s="286" t="s">
        <v>423</v>
      </c>
      <c r="J916" s="286" t="s">
        <v>448</v>
      </c>
      <c r="K916" s="286" t="s">
        <v>886</v>
      </c>
      <c r="L916" s="286" t="s">
        <v>34</v>
      </c>
      <c r="M916" s="287">
        <v>801570</v>
      </c>
    </row>
    <row r="917" spans="1:13">
      <c r="A917" s="286" t="s">
        <v>4500</v>
      </c>
      <c r="B917" s="286" t="s">
        <v>1430</v>
      </c>
      <c r="C917" s="286" t="s">
        <v>248</v>
      </c>
      <c r="D917" s="275">
        <v>4511</v>
      </c>
      <c r="E917" s="274" t="s">
        <v>727</v>
      </c>
      <c r="F917" s="286" t="s">
        <v>168</v>
      </c>
      <c r="G917" s="286" t="s">
        <v>298</v>
      </c>
      <c r="H917" s="286" t="s">
        <v>41</v>
      </c>
      <c r="I917" s="286" t="s">
        <v>424</v>
      </c>
      <c r="J917" s="286" t="s">
        <v>449</v>
      </c>
      <c r="K917" s="286" t="s">
        <v>887</v>
      </c>
      <c r="L917" s="286" t="s">
        <v>940</v>
      </c>
      <c r="M917" s="287">
        <v>826980</v>
      </c>
    </row>
    <row r="918" spans="1:13">
      <c r="A918" s="286" t="s">
        <v>4511</v>
      </c>
      <c r="B918" s="286" t="s">
        <v>1431</v>
      </c>
      <c r="C918" s="286" t="s">
        <v>248</v>
      </c>
      <c r="D918" s="275">
        <v>4511</v>
      </c>
      <c r="E918" s="274" t="s">
        <v>727</v>
      </c>
      <c r="F918" s="286" t="s">
        <v>168</v>
      </c>
      <c r="G918" s="286" t="s">
        <v>298</v>
      </c>
      <c r="H918" s="286" t="s">
        <v>41</v>
      </c>
      <c r="I918" s="286" t="s">
        <v>425</v>
      </c>
      <c r="J918" s="286" t="s">
        <v>450</v>
      </c>
      <c r="K918" s="286" t="s">
        <v>886</v>
      </c>
      <c r="L918" s="286" t="s">
        <v>218</v>
      </c>
      <c r="M918" s="287">
        <v>826980</v>
      </c>
    </row>
    <row r="919" spans="1:13">
      <c r="A919" s="286" t="s">
        <v>4427</v>
      </c>
      <c r="B919" s="286" t="s">
        <v>1427</v>
      </c>
      <c r="C919" s="286" t="s">
        <v>248</v>
      </c>
      <c r="D919" s="275">
        <v>4511</v>
      </c>
      <c r="E919" s="274" t="s">
        <v>727</v>
      </c>
      <c r="F919" s="286" t="s">
        <v>168</v>
      </c>
      <c r="G919" s="286" t="s">
        <v>298</v>
      </c>
      <c r="H919" s="286" t="s">
        <v>41</v>
      </c>
      <c r="I919" s="286" t="s">
        <v>221</v>
      </c>
      <c r="J919" s="286" t="s">
        <v>174</v>
      </c>
      <c r="K919" s="286" t="s">
        <v>886</v>
      </c>
      <c r="L919" s="286" t="s">
        <v>32</v>
      </c>
      <c r="M919" s="287">
        <v>852390</v>
      </c>
    </row>
    <row r="920" spans="1:13">
      <c r="A920" s="286" t="s">
        <v>4437</v>
      </c>
      <c r="B920" s="286" t="s">
        <v>1427</v>
      </c>
      <c r="C920" s="286" t="s">
        <v>248</v>
      </c>
      <c r="D920" s="275">
        <v>4511</v>
      </c>
      <c r="E920" s="274" t="s">
        <v>727</v>
      </c>
      <c r="F920" s="286" t="s">
        <v>168</v>
      </c>
      <c r="G920" s="286" t="s">
        <v>298</v>
      </c>
      <c r="H920" s="286" t="s">
        <v>41</v>
      </c>
      <c r="I920" s="286" t="s">
        <v>48</v>
      </c>
      <c r="J920" s="286" t="s">
        <v>176</v>
      </c>
      <c r="K920" s="286" t="s">
        <v>886</v>
      </c>
      <c r="L920" s="286" t="s">
        <v>32</v>
      </c>
      <c r="M920" s="287">
        <v>852390</v>
      </c>
    </row>
    <row r="921" spans="1:13">
      <c r="A921" s="286" t="s">
        <v>4514</v>
      </c>
      <c r="B921" s="286" t="s">
        <v>1434</v>
      </c>
      <c r="C921" s="286" t="s">
        <v>248</v>
      </c>
      <c r="D921" s="275">
        <v>4511</v>
      </c>
      <c r="E921" s="274" t="s">
        <v>727</v>
      </c>
      <c r="F921" s="286" t="s">
        <v>168</v>
      </c>
      <c r="G921" s="286" t="s">
        <v>298</v>
      </c>
      <c r="H921" s="286" t="s">
        <v>41</v>
      </c>
      <c r="I921" s="286" t="s">
        <v>425</v>
      </c>
      <c r="J921" s="286" t="s">
        <v>946</v>
      </c>
      <c r="K921" s="286" t="s">
        <v>887</v>
      </c>
      <c r="L921" s="286" t="s">
        <v>941</v>
      </c>
      <c r="M921" s="287">
        <v>863940</v>
      </c>
    </row>
    <row r="922" spans="1:13">
      <c r="A922" s="286" t="s">
        <v>4386</v>
      </c>
      <c r="B922" s="286" t="s">
        <v>1426</v>
      </c>
      <c r="C922" s="286" t="s">
        <v>248</v>
      </c>
      <c r="D922" s="275">
        <v>4511</v>
      </c>
      <c r="E922" s="274" t="s">
        <v>727</v>
      </c>
      <c r="F922" s="286" t="s">
        <v>168</v>
      </c>
      <c r="G922" s="286" t="s">
        <v>298</v>
      </c>
      <c r="H922" s="286" t="s">
        <v>41</v>
      </c>
      <c r="I922" s="286" t="s">
        <v>42</v>
      </c>
      <c r="J922" s="286" t="s">
        <v>169</v>
      </c>
      <c r="K922" s="286" t="s">
        <v>887</v>
      </c>
      <c r="L922" s="286" t="s">
        <v>34</v>
      </c>
      <c r="M922" s="287">
        <v>877800</v>
      </c>
    </row>
    <row r="923" spans="1:13">
      <c r="A923" s="286" t="s">
        <v>4396</v>
      </c>
      <c r="B923" s="286" t="s">
        <v>1426</v>
      </c>
      <c r="C923" s="286" t="s">
        <v>248</v>
      </c>
      <c r="D923" s="275">
        <v>4511</v>
      </c>
      <c r="E923" s="274" t="s">
        <v>727</v>
      </c>
      <c r="F923" s="286" t="s">
        <v>168</v>
      </c>
      <c r="G923" s="286" t="s">
        <v>298</v>
      </c>
      <c r="H923" s="286" t="s">
        <v>41</v>
      </c>
      <c r="I923" s="286" t="s">
        <v>219</v>
      </c>
      <c r="J923" s="286" t="s">
        <v>61</v>
      </c>
      <c r="K923" s="286" t="s">
        <v>887</v>
      </c>
      <c r="L923" s="286" t="s">
        <v>34</v>
      </c>
      <c r="M923" s="287">
        <v>877800</v>
      </c>
    </row>
    <row r="924" spans="1:13">
      <c r="A924" s="286" t="s">
        <v>4406</v>
      </c>
      <c r="B924" s="286" t="s">
        <v>1426</v>
      </c>
      <c r="C924" s="286" t="s">
        <v>248</v>
      </c>
      <c r="D924" s="275">
        <v>4511</v>
      </c>
      <c r="E924" s="274" t="s">
        <v>727</v>
      </c>
      <c r="F924" s="286" t="s">
        <v>168</v>
      </c>
      <c r="G924" s="286" t="s">
        <v>298</v>
      </c>
      <c r="H924" s="286" t="s">
        <v>41</v>
      </c>
      <c r="I924" s="286" t="s">
        <v>44</v>
      </c>
      <c r="J924" s="286" t="s">
        <v>170</v>
      </c>
      <c r="K924" s="286" t="s">
        <v>887</v>
      </c>
      <c r="L924" s="286" t="s">
        <v>34</v>
      </c>
      <c r="M924" s="287">
        <v>877800</v>
      </c>
    </row>
    <row r="925" spans="1:13">
      <c r="A925" s="286" t="s">
        <v>4416</v>
      </c>
      <c r="B925" s="286" t="s">
        <v>1426</v>
      </c>
      <c r="C925" s="286" t="s">
        <v>248</v>
      </c>
      <c r="D925" s="275">
        <v>4511</v>
      </c>
      <c r="E925" s="274" t="s">
        <v>727</v>
      </c>
      <c r="F925" s="286" t="s">
        <v>168</v>
      </c>
      <c r="G925" s="286" t="s">
        <v>298</v>
      </c>
      <c r="H925" s="286" t="s">
        <v>41</v>
      </c>
      <c r="I925" s="286" t="s">
        <v>46</v>
      </c>
      <c r="J925" s="286" t="s">
        <v>172</v>
      </c>
      <c r="K925" s="286" t="s">
        <v>887</v>
      </c>
      <c r="L925" s="286" t="s">
        <v>34</v>
      </c>
      <c r="M925" s="287">
        <v>877800</v>
      </c>
    </row>
    <row r="926" spans="1:13">
      <c r="A926" s="286" t="s">
        <v>4452</v>
      </c>
      <c r="B926" s="286" t="s">
        <v>1432</v>
      </c>
      <c r="C926" s="286" t="s">
        <v>248</v>
      </c>
      <c r="D926" s="275">
        <v>4511</v>
      </c>
      <c r="E926" s="274" t="s">
        <v>727</v>
      </c>
      <c r="F926" s="286" t="s">
        <v>168</v>
      </c>
      <c r="G926" s="286" t="s">
        <v>298</v>
      </c>
      <c r="H926" s="286" t="s">
        <v>41</v>
      </c>
      <c r="I926" s="286" t="s">
        <v>50</v>
      </c>
      <c r="J926" s="286" t="s">
        <v>178</v>
      </c>
      <c r="K926" s="286" t="s">
        <v>887</v>
      </c>
      <c r="L926" s="286" t="s">
        <v>218</v>
      </c>
      <c r="M926" s="287">
        <v>877800</v>
      </c>
    </row>
    <row r="927" spans="1:13">
      <c r="A927" s="286" t="s">
        <v>4462</v>
      </c>
      <c r="B927" s="286" t="s">
        <v>1432</v>
      </c>
      <c r="C927" s="286" t="s">
        <v>248</v>
      </c>
      <c r="D927" s="275">
        <v>4511</v>
      </c>
      <c r="E927" s="274" t="s">
        <v>727</v>
      </c>
      <c r="F927" s="286" t="s">
        <v>168</v>
      </c>
      <c r="G927" s="286" t="s">
        <v>298</v>
      </c>
      <c r="H927" s="286" t="s">
        <v>41</v>
      </c>
      <c r="I927" s="286" t="s">
        <v>223</v>
      </c>
      <c r="J927" s="286" t="s">
        <v>180</v>
      </c>
      <c r="K927" s="286" t="s">
        <v>887</v>
      </c>
      <c r="L927" s="286" t="s">
        <v>218</v>
      </c>
      <c r="M927" s="287">
        <v>877800</v>
      </c>
    </row>
    <row r="928" spans="1:13">
      <c r="A928" s="286" t="s">
        <v>4472</v>
      </c>
      <c r="B928" s="286" t="s">
        <v>1432</v>
      </c>
      <c r="C928" s="286" t="s">
        <v>248</v>
      </c>
      <c r="D928" s="275">
        <v>4511</v>
      </c>
      <c r="E928" s="274" t="s">
        <v>727</v>
      </c>
      <c r="F928" s="286" t="s">
        <v>168</v>
      </c>
      <c r="G928" s="286" t="s">
        <v>298</v>
      </c>
      <c r="H928" s="286" t="s">
        <v>41</v>
      </c>
      <c r="I928" s="286" t="s">
        <v>421</v>
      </c>
      <c r="J928" s="286" t="s">
        <v>446</v>
      </c>
      <c r="K928" s="286" t="s">
        <v>887</v>
      </c>
      <c r="L928" s="286" t="s">
        <v>218</v>
      </c>
      <c r="M928" s="287">
        <v>877800</v>
      </c>
    </row>
    <row r="929" spans="1:13">
      <c r="A929" s="286" t="s">
        <v>4475</v>
      </c>
      <c r="B929" s="286" t="s">
        <v>1425</v>
      </c>
      <c r="C929" s="286" t="s">
        <v>248</v>
      </c>
      <c r="D929" s="275">
        <v>4511</v>
      </c>
      <c r="E929" s="274" t="s">
        <v>727</v>
      </c>
      <c r="F929" s="286" t="s">
        <v>168</v>
      </c>
      <c r="G929" s="286" t="s">
        <v>298</v>
      </c>
      <c r="H929" s="286" t="s">
        <v>41</v>
      </c>
      <c r="I929" s="286" t="s">
        <v>422</v>
      </c>
      <c r="J929" s="286" t="s">
        <v>447</v>
      </c>
      <c r="K929" s="286" t="s">
        <v>886</v>
      </c>
      <c r="L929" s="286" t="s">
        <v>34</v>
      </c>
      <c r="M929" s="287">
        <v>877800</v>
      </c>
    </row>
    <row r="930" spans="1:13">
      <c r="A930" s="286" t="s">
        <v>4490</v>
      </c>
      <c r="B930" s="286" t="s">
        <v>1430</v>
      </c>
      <c r="C930" s="286" t="s">
        <v>248</v>
      </c>
      <c r="D930" s="275">
        <v>4511</v>
      </c>
      <c r="E930" s="274" t="s">
        <v>727</v>
      </c>
      <c r="F930" s="286" t="s">
        <v>168</v>
      </c>
      <c r="G930" s="286" t="s">
        <v>298</v>
      </c>
      <c r="H930" s="286" t="s">
        <v>41</v>
      </c>
      <c r="I930" s="286" t="s">
        <v>423</v>
      </c>
      <c r="J930" s="286" t="s">
        <v>448</v>
      </c>
      <c r="K930" s="286" t="s">
        <v>887</v>
      </c>
      <c r="L930" s="286" t="s">
        <v>940</v>
      </c>
      <c r="M930" s="287">
        <v>889350</v>
      </c>
    </row>
    <row r="931" spans="1:13">
      <c r="A931" s="435" t="s">
        <v>4516</v>
      </c>
      <c r="B931" s="435" t="s">
        <v>1436</v>
      </c>
      <c r="C931" s="435" t="s">
        <v>248</v>
      </c>
      <c r="D931" s="436">
        <v>4511</v>
      </c>
      <c r="E931" s="435" t="s">
        <v>727</v>
      </c>
      <c r="F931" s="435" t="s">
        <v>168</v>
      </c>
      <c r="G931" s="435"/>
      <c r="H931" s="435" t="s">
        <v>1184</v>
      </c>
      <c r="I931" s="435" t="s">
        <v>42</v>
      </c>
      <c r="J931" s="435" t="s">
        <v>169</v>
      </c>
      <c r="K931" s="435" t="s">
        <v>197</v>
      </c>
      <c r="L931" s="435" t="s">
        <v>32</v>
      </c>
      <c r="M931" s="435">
        <v>889350</v>
      </c>
    </row>
    <row r="932" spans="1:13">
      <c r="A932" s="435" t="s">
        <v>4518</v>
      </c>
      <c r="B932" s="435" t="s">
        <v>1436</v>
      </c>
      <c r="C932" s="435" t="s">
        <v>248</v>
      </c>
      <c r="D932" s="436">
        <v>4511</v>
      </c>
      <c r="E932" s="435" t="s">
        <v>727</v>
      </c>
      <c r="F932" s="435" t="s">
        <v>168</v>
      </c>
      <c r="G932" s="435"/>
      <c r="H932" s="435" t="s">
        <v>1184</v>
      </c>
      <c r="I932" s="435" t="s">
        <v>219</v>
      </c>
      <c r="J932" s="435" t="s">
        <v>61</v>
      </c>
      <c r="K932" s="435" t="s">
        <v>197</v>
      </c>
      <c r="L932" s="435" t="s">
        <v>32</v>
      </c>
      <c r="M932" s="435">
        <v>889350</v>
      </c>
    </row>
    <row r="933" spans="1:13">
      <c r="A933" s="435" t="s">
        <v>4520</v>
      </c>
      <c r="B933" s="435" t="s">
        <v>1436</v>
      </c>
      <c r="C933" s="435" t="s">
        <v>248</v>
      </c>
      <c r="D933" s="436">
        <v>4511</v>
      </c>
      <c r="E933" s="435" t="s">
        <v>727</v>
      </c>
      <c r="F933" s="435" t="s">
        <v>168</v>
      </c>
      <c r="G933" s="435"/>
      <c r="H933" s="435" t="s">
        <v>1184</v>
      </c>
      <c r="I933" s="435" t="s">
        <v>44</v>
      </c>
      <c r="J933" s="435" t="s">
        <v>170</v>
      </c>
      <c r="K933" s="435" t="s">
        <v>197</v>
      </c>
      <c r="L933" s="435" t="s">
        <v>32</v>
      </c>
      <c r="M933" s="435">
        <v>889350</v>
      </c>
    </row>
    <row r="934" spans="1:13">
      <c r="A934" s="435" t="s">
        <v>4522</v>
      </c>
      <c r="B934" s="435" t="s">
        <v>1436</v>
      </c>
      <c r="C934" s="435" t="s">
        <v>248</v>
      </c>
      <c r="D934" s="436">
        <v>4511</v>
      </c>
      <c r="E934" s="435" t="s">
        <v>727</v>
      </c>
      <c r="F934" s="435" t="s">
        <v>168</v>
      </c>
      <c r="G934" s="435"/>
      <c r="H934" s="435" t="s">
        <v>1184</v>
      </c>
      <c r="I934" s="435" t="s">
        <v>46</v>
      </c>
      <c r="J934" s="435" t="s">
        <v>172</v>
      </c>
      <c r="K934" s="435" t="s">
        <v>197</v>
      </c>
      <c r="L934" s="435" t="s">
        <v>32</v>
      </c>
      <c r="M934" s="435">
        <v>889350</v>
      </c>
    </row>
    <row r="935" spans="1:13">
      <c r="A935" s="286" t="s">
        <v>4501</v>
      </c>
      <c r="B935" s="286" t="s">
        <v>1431</v>
      </c>
      <c r="C935" s="286" t="s">
        <v>248</v>
      </c>
      <c r="D935" s="275">
        <v>4511</v>
      </c>
      <c r="E935" s="274" t="s">
        <v>727</v>
      </c>
      <c r="F935" s="286" t="s">
        <v>168</v>
      </c>
      <c r="G935" s="286" t="s">
        <v>298</v>
      </c>
      <c r="H935" s="286" t="s">
        <v>41</v>
      </c>
      <c r="I935" s="286" t="s">
        <v>424</v>
      </c>
      <c r="J935" s="286" t="s">
        <v>449</v>
      </c>
      <c r="K935" s="286" t="s">
        <v>886</v>
      </c>
      <c r="L935" s="286" t="s">
        <v>218</v>
      </c>
      <c r="M935" s="287">
        <v>903210</v>
      </c>
    </row>
    <row r="936" spans="1:13">
      <c r="A936" s="286" t="s">
        <v>4504</v>
      </c>
      <c r="B936" s="286" t="s">
        <v>1434</v>
      </c>
      <c r="C936" s="286" t="s">
        <v>248</v>
      </c>
      <c r="D936" s="275">
        <v>4511</v>
      </c>
      <c r="E936" s="274" t="s">
        <v>727</v>
      </c>
      <c r="F936" s="286" t="s">
        <v>168</v>
      </c>
      <c r="G936" s="286" t="s">
        <v>298</v>
      </c>
      <c r="H936" s="286" t="s">
        <v>41</v>
      </c>
      <c r="I936" s="286" t="s">
        <v>424</v>
      </c>
      <c r="J936" s="286" t="s">
        <v>449</v>
      </c>
      <c r="K936" s="286" t="s">
        <v>887</v>
      </c>
      <c r="L936" s="286" t="s">
        <v>941</v>
      </c>
      <c r="M936" s="287">
        <v>940170</v>
      </c>
    </row>
    <row r="937" spans="1:13">
      <c r="A937" s="286" t="s">
        <v>4387</v>
      </c>
      <c r="B937" s="286" t="s">
        <v>1427</v>
      </c>
      <c r="C937" s="286" t="s">
        <v>248</v>
      </c>
      <c r="D937" s="275">
        <v>4511</v>
      </c>
      <c r="E937" s="274" t="s">
        <v>727</v>
      </c>
      <c r="F937" s="286" t="s">
        <v>168</v>
      </c>
      <c r="G937" s="286" t="s">
        <v>298</v>
      </c>
      <c r="H937" s="286" t="s">
        <v>41</v>
      </c>
      <c r="I937" s="286" t="s">
        <v>42</v>
      </c>
      <c r="J937" s="286" t="s">
        <v>169</v>
      </c>
      <c r="K937" s="286" t="s">
        <v>886</v>
      </c>
      <c r="L937" s="286" t="s">
        <v>32</v>
      </c>
      <c r="M937" s="287">
        <v>979440</v>
      </c>
    </row>
    <row r="938" spans="1:13">
      <c r="A938" s="286" t="s">
        <v>4397</v>
      </c>
      <c r="B938" s="286" t="s">
        <v>1427</v>
      </c>
      <c r="C938" s="286" t="s">
        <v>248</v>
      </c>
      <c r="D938" s="275">
        <v>4511</v>
      </c>
      <c r="E938" s="274" t="s">
        <v>727</v>
      </c>
      <c r="F938" s="286" t="s">
        <v>168</v>
      </c>
      <c r="G938" s="286" t="s">
        <v>298</v>
      </c>
      <c r="H938" s="286" t="s">
        <v>41</v>
      </c>
      <c r="I938" s="286" t="s">
        <v>219</v>
      </c>
      <c r="J938" s="286" t="s">
        <v>61</v>
      </c>
      <c r="K938" s="286" t="s">
        <v>886</v>
      </c>
      <c r="L938" s="286" t="s">
        <v>32</v>
      </c>
      <c r="M938" s="287">
        <v>979440</v>
      </c>
    </row>
    <row r="939" spans="1:13">
      <c r="A939" s="286" t="s">
        <v>4407</v>
      </c>
      <c r="B939" s="286" t="s">
        <v>1427</v>
      </c>
      <c r="C939" s="286" t="s">
        <v>248</v>
      </c>
      <c r="D939" s="275">
        <v>4511</v>
      </c>
      <c r="E939" s="274" t="s">
        <v>727</v>
      </c>
      <c r="F939" s="286" t="s">
        <v>168</v>
      </c>
      <c r="G939" s="286" t="s">
        <v>298</v>
      </c>
      <c r="H939" s="286" t="s">
        <v>41</v>
      </c>
      <c r="I939" s="286" t="s">
        <v>44</v>
      </c>
      <c r="J939" s="286" t="s">
        <v>170</v>
      </c>
      <c r="K939" s="286" t="s">
        <v>886</v>
      </c>
      <c r="L939" s="286" t="s">
        <v>32</v>
      </c>
      <c r="M939" s="287">
        <v>979440</v>
      </c>
    </row>
    <row r="940" spans="1:13">
      <c r="A940" s="286" t="s">
        <v>4417</v>
      </c>
      <c r="B940" s="286" t="s">
        <v>1427</v>
      </c>
      <c r="C940" s="286" t="s">
        <v>248</v>
      </c>
      <c r="D940" s="275">
        <v>4511</v>
      </c>
      <c r="E940" s="274" t="s">
        <v>727</v>
      </c>
      <c r="F940" s="286" t="s">
        <v>168</v>
      </c>
      <c r="G940" s="286" t="s">
        <v>298</v>
      </c>
      <c r="H940" s="286" t="s">
        <v>41</v>
      </c>
      <c r="I940" s="286" t="s">
        <v>46</v>
      </c>
      <c r="J940" s="286" t="s">
        <v>172</v>
      </c>
      <c r="K940" s="286" t="s">
        <v>886</v>
      </c>
      <c r="L940" s="286" t="s">
        <v>32</v>
      </c>
      <c r="M940" s="287">
        <v>979440</v>
      </c>
    </row>
    <row r="941" spans="1:13">
      <c r="A941" s="286" t="s">
        <v>4491</v>
      </c>
      <c r="B941" s="286" t="s">
        <v>1431</v>
      </c>
      <c r="C941" s="286" t="s">
        <v>248</v>
      </c>
      <c r="D941" s="275">
        <v>4511</v>
      </c>
      <c r="E941" s="274" t="s">
        <v>727</v>
      </c>
      <c r="F941" s="286" t="s">
        <v>168</v>
      </c>
      <c r="G941" s="286" t="s">
        <v>298</v>
      </c>
      <c r="H941" s="286" t="s">
        <v>41</v>
      </c>
      <c r="I941" s="286" t="s">
        <v>423</v>
      </c>
      <c r="J941" s="286" t="s">
        <v>448</v>
      </c>
      <c r="K941" s="286" t="s">
        <v>886</v>
      </c>
      <c r="L941" s="286" t="s">
        <v>218</v>
      </c>
      <c r="M941" s="287">
        <v>979440</v>
      </c>
    </row>
    <row r="942" spans="1:13">
      <c r="A942" s="286" t="s">
        <v>4480</v>
      </c>
      <c r="B942" s="286" t="s">
        <v>1430</v>
      </c>
      <c r="C942" s="286" t="s">
        <v>248</v>
      </c>
      <c r="D942" s="275">
        <v>4511</v>
      </c>
      <c r="E942" s="274" t="s">
        <v>727</v>
      </c>
      <c r="F942" s="286" t="s">
        <v>168</v>
      </c>
      <c r="G942" s="286" t="s">
        <v>298</v>
      </c>
      <c r="H942" s="286" t="s">
        <v>41</v>
      </c>
      <c r="I942" s="286" t="s">
        <v>422</v>
      </c>
      <c r="J942" s="286" t="s">
        <v>447</v>
      </c>
      <c r="K942" s="286" t="s">
        <v>887</v>
      </c>
      <c r="L942" s="286" t="s">
        <v>940</v>
      </c>
      <c r="M942" s="287">
        <v>990990</v>
      </c>
    </row>
    <row r="943" spans="1:13">
      <c r="A943" s="286" t="s">
        <v>4494</v>
      </c>
      <c r="B943" s="286" t="s">
        <v>1434</v>
      </c>
      <c r="C943" s="286" t="s">
        <v>248</v>
      </c>
      <c r="D943" s="275">
        <v>4511</v>
      </c>
      <c r="E943" s="274" t="s">
        <v>727</v>
      </c>
      <c r="F943" s="286" t="s">
        <v>168</v>
      </c>
      <c r="G943" s="286" t="s">
        <v>298</v>
      </c>
      <c r="H943" s="286" t="s">
        <v>41</v>
      </c>
      <c r="I943" s="286" t="s">
        <v>423</v>
      </c>
      <c r="J943" s="286" t="s">
        <v>448</v>
      </c>
      <c r="K943" s="286" t="s">
        <v>887</v>
      </c>
      <c r="L943" s="286" t="s">
        <v>941</v>
      </c>
      <c r="M943" s="287">
        <v>1016400</v>
      </c>
    </row>
    <row r="944" spans="1:13">
      <c r="A944" s="286" t="s">
        <v>4445</v>
      </c>
      <c r="B944" s="286" t="s">
        <v>1425</v>
      </c>
      <c r="C944" s="286" t="s">
        <v>248</v>
      </c>
      <c r="D944" s="275">
        <v>4511</v>
      </c>
      <c r="E944" s="274" t="s">
        <v>727</v>
      </c>
      <c r="F944" s="286" t="s">
        <v>168</v>
      </c>
      <c r="G944" s="286" t="s">
        <v>298</v>
      </c>
      <c r="H944" s="286" t="s">
        <v>41</v>
      </c>
      <c r="I944" s="286" t="s">
        <v>50</v>
      </c>
      <c r="J944" s="286" t="s">
        <v>178</v>
      </c>
      <c r="K944" s="286" t="s">
        <v>886</v>
      </c>
      <c r="L944" s="286" t="s">
        <v>34</v>
      </c>
      <c r="M944" s="287">
        <v>1041810</v>
      </c>
    </row>
    <row r="945" spans="1:13">
      <c r="A945" s="286" t="s">
        <v>4455</v>
      </c>
      <c r="B945" s="286" t="s">
        <v>1425</v>
      </c>
      <c r="C945" s="286" t="s">
        <v>248</v>
      </c>
      <c r="D945" s="275">
        <v>4511</v>
      </c>
      <c r="E945" s="274" t="s">
        <v>727</v>
      </c>
      <c r="F945" s="286" t="s">
        <v>168</v>
      </c>
      <c r="G945" s="286" t="s">
        <v>298</v>
      </c>
      <c r="H945" s="286" t="s">
        <v>41</v>
      </c>
      <c r="I945" s="286" t="s">
        <v>223</v>
      </c>
      <c r="J945" s="286" t="s">
        <v>180</v>
      </c>
      <c r="K945" s="286" t="s">
        <v>886</v>
      </c>
      <c r="L945" s="286" t="s">
        <v>34</v>
      </c>
      <c r="M945" s="287">
        <v>1041810</v>
      </c>
    </row>
    <row r="946" spans="1:13">
      <c r="A946" s="286" t="s">
        <v>4465</v>
      </c>
      <c r="B946" s="286" t="s">
        <v>1425</v>
      </c>
      <c r="C946" s="286" t="s">
        <v>248</v>
      </c>
      <c r="D946" s="275">
        <v>4511</v>
      </c>
      <c r="E946" s="274" t="s">
        <v>727</v>
      </c>
      <c r="F946" s="286" t="s">
        <v>168</v>
      </c>
      <c r="G946" s="286" t="s">
        <v>298</v>
      </c>
      <c r="H946" s="286" t="s">
        <v>41</v>
      </c>
      <c r="I946" s="286" t="s">
        <v>421</v>
      </c>
      <c r="J946" s="286" t="s">
        <v>446</v>
      </c>
      <c r="K946" s="286" t="s">
        <v>886</v>
      </c>
      <c r="L946" s="286" t="s">
        <v>34</v>
      </c>
      <c r="M946" s="287">
        <v>1041810</v>
      </c>
    </row>
    <row r="947" spans="1:13">
      <c r="A947" s="286" t="s">
        <v>4432</v>
      </c>
      <c r="B947" s="286" t="s">
        <v>1432</v>
      </c>
      <c r="C947" s="286" t="s">
        <v>248</v>
      </c>
      <c r="D947" s="275">
        <v>4511</v>
      </c>
      <c r="E947" s="274" t="s">
        <v>727</v>
      </c>
      <c r="F947" s="286" t="s">
        <v>168</v>
      </c>
      <c r="G947" s="286" t="s">
        <v>298</v>
      </c>
      <c r="H947" s="286" t="s">
        <v>41</v>
      </c>
      <c r="I947" s="286" t="s">
        <v>221</v>
      </c>
      <c r="J947" s="286" t="s">
        <v>174</v>
      </c>
      <c r="K947" s="286" t="s">
        <v>887</v>
      </c>
      <c r="L947" s="286" t="s">
        <v>218</v>
      </c>
      <c r="M947" s="287">
        <v>1067220</v>
      </c>
    </row>
    <row r="948" spans="1:13">
      <c r="A948" s="286" t="s">
        <v>4442</v>
      </c>
      <c r="B948" s="286" t="s">
        <v>1432</v>
      </c>
      <c r="C948" s="286" t="s">
        <v>248</v>
      </c>
      <c r="D948" s="275">
        <v>4511</v>
      </c>
      <c r="E948" s="274" t="s">
        <v>727</v>
      </c>
      <c r="F948" s="286" t="s">
        <v>168</v>
      </c>
      <c r="G948" s="286" t="s">
        <v>298</v>
      </c>
      <c r="H948" s="286" t="s">
        <v>41</v>
      </c>
      <c r="I948" s="286" t="s">
        <v>48</v>
      </c>
      <c r="J948" s="286" t="s">
        <v>176</v>
      </c>
      <c r="K948" s="286" t="s">
        <v>887</v>
      </c>
      <c r="L948" s="286" t="s">
        <v>218</v>
      </c>
      <c r="M948" s="287">
        <v>1067220</v>
      </c>
    </row>
    <row r="949" spans="1:13">
      <c r="A949" s="286" t="s">
        <v>4481</v>
      </c>
      <c r="B949" s="286" t="s">
        <v>1431</v>
      </c>
      <c r="C949" s="286" t="s">
        <v>248</v>
      </c>
      <c r="D949" s="275">
        <v>4511</v>
      </c>
      <c r="E949" s="274" t="s">
        <v>727</v>
      </c>
      <c r="F949" s="286" t="s">
        <v>168</v>
      </c>
      <c r="G949" s="286" t="s">
        <v>298</v>
      </c>
      <c r="H949" s="286" t="s">
        <v>41</v>
      </c>
      <c r="I949" s="286" t="s">
        <v>422</v>
      </c>
      <c r="J949" s="286" t="s">
        <v>447</v>
      </c>
      <c r="K949" s="286" t="s">
        <v>886</v>
      </c>
      <c r="L949" s="286" t="s">
        <v>218</v>
      </c>
      <c r="M949" s="287">
        <v>1081080</v>
      </c>
    </row>
    <row r="950" spans="1:13">
      <c r="A950" s="286" t="s">
        <v>4484</v>
      </c>
      <c r="B950" s="286" t="s">
        <v>1434</v>
      </c>
      <c r="C950" s="286" t="s">
        <v>248</v>
      </c>
      <c r="D950" s="275">
        <v>4511</v>
      </c>
      <c r="E950" s="274" t="s">
        <v>727</v>
      </c>
      <c r="F950" s="286" t="s">
        <v>168</v>
      </c>
      <c r="G950" s="286" t="s">
        <v>298</v>
      </c>
      <c r="H950" s="286" t="s">
        <v>41</v>
      </c>
      <c r="I950" s="286" t="s">
        <v>422</v>
      </c>
      <c r="J950" s="286" t="s">
        <v>447</v>
      </c>
      <c r="K950" s="286" t="s">
        <v>887</v>
      </c>
      <c r="L950" s="286" t="s">
        <v>941</v>
      </c>
      <c r="M950" s="287">
        <v>1131900</v>
      </c>
    </row>
    <row r="951" spans="1:13">
      <c r="A951" s="286" t="s">
        <v>4450</v>
      </c>
      <c r="B951" s="286" t="s">
        <v>1430</v>
      </c>
      <c r="C951" s="286" t="s">
        <v>248</v>
      </c>
      <c r="D951" s="275">
        <v>4511</v>
      </c>
      <c r="E951" s="274" t="s">
        <v>727</v>
      </c>
      <c r="F951" s="286" t="s">
        <v>168</v>
      </c>
      <c r="G951" s="286" t="s">
        <v>298</v>
      </c>
      <c r="H951" s="286" t="s">
        <v>41</v>
      </c>
      <c r="I951" s="286" t="s">
        <v>50</v>
      </c>
      <c r="J951" s="286" t="s">
        <v>178</v>
      </c>
      <c r="K951" s="286" t="s">
        <v>887</v>
      </c>
      <c r="L951" s="286" t="s">
        <v>940</v>
      </c>
      <c r="M951" s="287">
        <v>1168860</v>
      </c>
    </row>
    <row r="952" spans="1:13">
      <c r="A952" s="286" t="s">
        <v>4460</v>
      </c>
      <c r="B952" s="286" t="s">
        <v>1430</v>
      </c>
      <c r="C952" s="286" t="s">
        <v>248</v>
      </c>
      <c r="D952" s="275">
        <v>4511</v>
      </c>
      <c r="E952" s="274" t="s">
        <v>727</v>
      </c>
      <c r="F952" s="286" t="s">
        <v>168</v>
      </c>
      <c r="G952" s="286" t="s">
        <v>298</v>
      </c>
      <c r="H952" s="286" t="s">
        <v>41</v>
      </c>
      <c r="I952" s="286" t="s">
        <v>223</v>
      </c>
      <c r="J952" s="286" t="s">
        <v>180</v>
      </c>
      <c r="K952" s="286" t="s">
        <v>887</v>
      </c>
      <c r="L952" s="286" t="s">
        <v>940</v>
      </c>
      <c r="M952" s="287">
        <v>1168860</v>
      </c>
    </row>
    <row r="953" spans="1:13">
      <c r="A953" s="286" t="s">
        <v>4470</v>
      </c>
      <c r="B953" s="286" t="s">
        <v>1430</v>
      </c>
      <c r="C953" s="286" t="s">
        <v>248</v>
      </c>
      <c r="D953" s="275">
        <v>4511</v>
      </c>
      <c r="E953" s="274" t="s">
        <v>727</v>
      </c>
      <c r="F953" s="286" t="s">
        <v>168</v>
      </c>
      <c r="G953" s="286" t="s">
        <v>298</v>
      </c>
      <c r="H953" s="286" t="s">
        <v>41</v>
      </c>
      <c r="I953" s="286" t="s">
        <v>421</v>
      </c>
      <c r="J953" s="286" t="s">
        <v>446</v>
      </c>
      <c r="K953" s="286" t="s">
        <v>887</v>
      </c>
      <c r="L953" s="286" t="s">
        <v>940</v>
      </c>
      <c r="M953" s="287">
        <v>1168860</v>
      </c>
    </row>
    <row r="954" spans="1:13">
      <c r="A954" s="286" t="s">
        <v>4392</v>
      </c>
      <c r="B954" s="286" t="s">
        <v>1432</v>
      </c>
      <c r="C954" s="286" t="s">
        <v>248</v>
      </c>
      <c r="D954" s="275">
        <v>4511</v>
      </c>
      <c r="E954" s="274" t="s">
        <v>727</v>
      </c>
      <c r="F954" s="286" t="s">
        <v>168</v>
      </c>
      <c r="G954" s="286" t="s">
        <v>298</v>
      </c>
      <c r="H954" s="286" t="s">
        <v>41</v>
      </c>
      <c r="I954" s="286" t="s">
        <v>42</v>
      </c>
      <c r="J954" s="286" t="s">
        <v>169</v>
      </c>
      <c r="K954" s="286" t="s">
        <v>887</v>
      </c>
      <c r="L954" s="286" t="s">
        <v>218</v>
      </c>
      <c r="M954" s="287">
        <v>1219680</v>
      </c>
    </row>
    <row r="955" spans="1:13">
      <c r="A955" s="286" t="s">
        <v>4402</v>
      </c>
      <c r="B955" s="286" t="s">
        <v>1432</v>
      </c>
      <c r="C955" s="286" t="s">
        <v>248</v>
      </c>
      <c r="D955" s="275">
        <v>4511</v>
      </c>
      <c r="E955" s="274" t="s">
        <v>727</v>
      </c>
      <c r="F955" s="286" t="s">
        <v>168</v>
      </c>
      <c r="G955" s="286" t="s">
        <v>298</v>
      </c>
      <c r="H955" s="286" t="s">
        <v>41</v>
      </c>
      <c r="I955" s="286" t="s">
        <v>219</v>
      </c>
      <c r="J955" s="286" t="s">
        <v>61</v>
      </c>
      <c r="K955" s="286" t="s">
        <v>887</v>
      </c>
      <c r="L955" s="286" t="s">
        <v>218</v>
      </c>
      <c r="M955" s="287">
        <v>1219680</v>
      </c>
    </row>
    <row r="956" spans="1:13">
      <c r="A956" s="286" t="s">
        <v>4412</v>
      </c>
      <c r="B956" s="286" t="s">
        <v>1432</v>
      </c>
      <c r="C956" s="286" t="s">
        <v>248</v>
      </c>
      <c r="D956" s="275">
        <v>4511</v>
      </c>
      <c r="E956" s="274" t="s">
        <v>727</v>
      </c>
      <c r="F956" s="286" t="s">
        <v>168</v>
      </c>
      <c r="G956" s="286" t="s">
        <v>298</v>
      </c>
      <c r="H956" s="286" t="s">
        <v>41</v>
      </c>
      <c r="I956" s="286" t="s">
        <v>44</v>
      </c>
      <c r="J956" s="286" t="s">
        <v>170</v>
      </c>
      <c r="K956" s="286" t="s">
        <v>887</v>
      </c>
      <c r="L956" s="286" t="s">
        <v>218</v>
      </c>
      <c r="M956" s="287">
        <v>1219680</v>
      </c>
    </row>
    <row r="957" spans="1:13">
      <c r="A957" s="286" t="s">
        <v>4422</v>
      </c>
      <c r="B957" s="286" t="s">
        <v>1432</v>
      </c>
      <c r="C957" s="286" t="s">
        <v>248</v>
      </c>
      <c r="D957" s="275">
        <v>4511</v>
      </c>
      <c r="E957" s="274" t="s">
        <v>727</v>
      </c>
      <c r="F957" s="286" t="s">
        <v>168</v>
      </c>
      <c r="G957" s="286" t="s">
        <v>298</v>
      </c>
      <c r="H957" s="286" t="s">
        <v>41</v>
      </c>
      <c r="I957" s="286" t="s">
        <v>46</v>
      </c>
      <c r="J957" s="286" t="s">
        <v>172</v>
      </c>
      <c r="K957" s="286" t="s">
        <v>887</v>
      </c>
      <c r="L957" s="286" t="s">
        <v>218</v>
      </c>
      <c r="M957" s="287">
        <v>1219680</v>
      </c>
    </row>
    <row r="958" spans="1:13">
      <c r="A958" s="286" t="s">
        <v>4509</v>
      </c>
      <c r="B958" s="286" t="s">
        <v>1429</v>
      </c>
      <c r="C958" s="286" t="s">
        <v>248</v>
      </c>
      <c r="D958" s="275">
        <v>4511</v>
      </c>
      <c r="E958" s="274" t="s">
        <v>727</v>
      </c>
      <c r="F958" s="286" t="s">
        <v>168</v>
      </c>
      <c r="G958" s="286" t="s">
        <v>298</v>
      </c>
      <c r="H958" s="286" t="s">
        <v>41</v>
      </c>
      <c r="I958" s="286" t="s">
        <v>425</v>
      </c>
      <c r="J958" s="286" t="s">
        <v>946</v>
      </c>
      <c r="K958" s="286" t="s">
        <v>886</v>
      </c>
      <c r="L958" s="286" t="s">
        <v>940</v>
      </c>
      <c r="M958" s="287">
        <v>1258950</v>
      </c>
    </row>
    <row r="959" spans="1:13">
      <c r="A959" s="286" t="s">
        <v>4425</v>
      </c>
      <c r="B959" s="286" t="s">
        <v>1425</v>
      </c>
      <c r="C959" s="286" t="s">
        <v>248</v>
      </c>
      <c r="D959" s="275">
        <v>4511</v>
      </c>
      <c r="E959" s="274" t="s">
        <v>727</v>
      </c>
      <c r="F959" s="286" t="s">
        <v>168</v>
      </c>
      <c r="G959" s="286" t="s">
        <v>298</v>
      </c>
      <c r="H959" s="286" t="s">
        <v>41</v>
      </c>
      <c r="I959" s="286" t="s">
        <v>221</v>
      </c>
      <c r="J959" s="286" t="s">
        <v>174</v>
      </c>
      <c r="K959" s="286" t="s">
        <v>886</v>
      </c>
      <c r="L959" s="286" t="s">
        <v>34</v>
      </c>
      <c r="M959" s="287">
        <v>1284360</v>
      </c>
    </row>
    <row r="960" spans="1:13">
      <c r="A960" s="286" t="s">
        <v>4435</v>
      </c>
      <c r="B960" s="286" t="s">
        <v>1425</v>
      </c>
      <c r="C960" s="286" t="s">
        <v>248</v>
      </c>
      <c r="D960" s="275">
        <v>4511</v>
      </c>
      <c r="E960" s="274" t="s">
        <v>727</v>
      </c>
      <c r="F960" s="286" t="s">
        <v>168</v>
      </c>
      <c r="G960" s="286" t="s">
        <v>298</v>
      </c>
      <c r="H960" s="286" t="s">
        <v>41</v>
      </c>
      <c r="I960" s="286" t="s">
        <v>48</v>
      </c>
      <c r="J960" s="286" t="s">
        <v>176</v>
      </c>
      <c r="K960" s="286" t="s">
        <v>886</v>
      </c>
      <c r="L960" s="286" t="s">
        <v>34</v>
      </c>
      <c r="M960" s="287">
        <v>1284360</v>
      </c>
    </row>
    <row r="961" spans="1:13">
      <c r="A961" s="286" t="s">
        <v>4451</v>
      </c>
      <c r="B961" s="286" t="s">
        <v>1431</v>
      </c>
      <c r="C961" s="286" t="s">
        <v>248</v>
      </c>
      <c r="D961" s="275">
        <v>4511</v>
      </c>
      <c r="E961" s="274" t="s">
        <v>727</v>
      </c>
      <c r="F961" s="286" t="s">
        <v>168</v>
      </c>
      <c r="G961" s="286" t="s">
        <v>298</v>
      </c>
      <c r="H961" s="286" t="s">
        <v>41</v>
      </c>
      <c r="I961" s="286" t="s">
        <v>50</v>
      </c>
      <c r="J961" s="286" t="s">
        <v>178</v>
      </c>
      <c r="K961" s="286" t="s">
        <v>886</v>
      </c>
      <c r="L961" s="286" t="s">
        <v>218</v>
      </c>
      <c r="M961" s="287">
        <v>1295910</v>
      </c>
    </row>
    <row r="962" spans="1:13">
      <c r="A962" s="286" t="s">
        <v>4461</v>
      </c>
      <c r="B962" s="286" t="s">
        <v>1431</v>
      </c>
      <c r="C962" s="286" t="s">
        <v>248</v>
      </c>
      <c r="D962" s="275">
        <v>4511</v>
      </c>
      <c r="E962" s="274" t="s">
        <v>727</v>
      </c>
      <c r="F962" s="286" t="s">
        <v>168</v>
      </c>
      <c r="G962" s="286" t="s">
        <v>298</v>
      </c>
      <c r="H962" s="286" t="s">
        <v>41</v>
      </c>
      <c r="I962" s="286" t="s">
        <v>223</v>
      </c>
      <c r="J962" s="286" t="s">
        <v>180</v>
      </c>
      <c r="K962" s="286" t="s">
        <v>886</v>
      </c>
      <c r="L962" s="286" t="s">
        <v>218</v>
      </c>
      <c r="M962" s="287">
        <v>1295910</v>
      </c>
    </row>
    <row r="963" spans="1:13">
      <c r="A963" s="286" t="s">
        <v>4471</v>
      </c>
      <c r="B963" s="286" t="s">
        <v>1431</v>
      </c>
      <c r="C963" s="286" t="s">
        <v>248</v>
      </c>
      <c r="D963" s="275">
        <v>4511</v>
      </c>
      <c r="E963" s="274" t="s">
        <v>727</v>
      </c>
      <c r="F963" s="286" t="s">
        <v>168</v>
      </c>
      <c r="G963" s="286" t="s">
        <v>298</v>
      </c>
      <c r="H963" s="286" t="s">
        <v>41</v>
      </c>
      <c r="I963" s="286" t="s">
        <v>421</v>
      </c>
      <c r="J963" s="286" t="s">
        <v>446</v>
      </c>
      <c r="K963" s="286" t="s">
        <v>886</v>
      </c>
      <c r="L963" s="286" t="s">
        <v>218</v>
      </c>
      <c r="M963" s="287">
        <v>1295910</v>
      </c>
    </row>
    <row r="964" spans="1:13">
      <c r="A964" s="286" t="s">
        <v>4454</v>
      </c>
      <c r="B964" s="286" t="s">
        <v>1434</v>
      </c>
      <c r="C964" s="286" t="s">
        <v>248</v>
      </c>
      <c r="D964" s="275">
        <v>4511</v>
      </c>
      <c r="E964" s="274" t="s">
        <v>727</v>
      </c>
      <c r="F964" s="286" t="s">
        <v>168</v>
      </c>
      <c r="G964" s="286" t="s">
        <v>298</v>
      </c>
      <c r="H964" s="286" t="s">
        <v>41</v>
      </c>
      <c r="I964" s="286" t="s">
        <v>50</v>
      </c>
      <c r="J964" s="286" t="s">
        <v>178</v>
      </c>
      <c r="K964" s="286" t="s">
        <v>887</v>
      </c>
      <c r="L964" s="286" t="s">
        <v>941</v>
      </c>
      <c r="M964" s="287">
        <v>1346730</v>
      </c>
    </row>
    <row r="965" spans="1:13">
      <c r="A965" s="286" t="s">
        <v>4464</v>
      </c>
      <c r="B965" s="286" t="s">
        <v>1434</v>
      </c>
      <c r="C965" s="286" t="s">
        <v>248</v>
      </c>
      <c r="D965" s="275">
        <v>4511</v>
      </c>
      <c r="E965" s="274" t="s">
        <v>727</v>
      </c>
      <c r="F965" s="286" t="s">
        <v>168</v>
      </c>
      <c r="G965" s="286" t="s">
        <v>298</v>
      </c>
      <c r="H965" s="286" t="s">
        <v>41</v>
      </c>
      <c r="I965" s="286" t="s">
        <v>223</v>
      </c>
      <c r="J965" s="286" t="s">
        <v>180</v>
      </c>
      <c r="K965" s="286" t="s">
        <v>887</v>
      </c>
      <c r="L965" s="286" t="s">
        <v>941</v>
      </c>
      <c r="M965" s="287">
        <v>1346730</v>
      </c>
    </row>
    <row r="966" spans="1:13">
      <c r="A966" s="286" t="s">
        <v>4474</v>
      </c>
      <c r="B966" s="286" t="s">
        <v>1434</v>
      </c>
      <c r="C966" s="286" t="s">
        <v>248</v>
      </c>
      <c r="D966" s="275">
        <v>4511</v>
      </c>
      <c r="E966" s="274" t="s">
        <v>727</v>
      </c>
      <c r="F966" s="286" t="s">
        <v>168</v>
      </c>
      <c r="G966" s="286" t="s">
        <v>298</v>
      </c>
      <c r="H966" s="286" t="s">
        <v>41</v>
      </c>
      <c r="I966" s="286" t="s">
        <v>421</v>
      </c>
      <c r="J966" s="286" t="s">
        <v>446</v>
      </c>
      <c r="K966" s="286" t="s">
        <v>887</v>
      </c>
      <c r="L966" s="286" t="s">
        <v>941</v>
      </c>
      <c r="M966" s="287">
        <v>1346730</v>
      </c>
    </row>
    <row r="967" spans="1:13">
      <c r="A967" s="286" t="s">
        <v>4499</v>
      </c>
      <c r="B967" s="286" t="s">
        <v>1429</v>
      </c>
      <c r="C967" s="286" t="s">
        <v>248</v>
      </c>
      <c r="D967" s="275">
        <v>4511</v>
      </c>
      <c r="E967" s="274" t="s">
        <v>727</v>
      </c>
      <c r="F967" s="286" t="s">
        <v>168</v>
      </c>
      <c r="G967" s="286" t="s">
        <v>298</v>
      </c>
      <c r="H967" s="286" t="s">
        <v>41</v>
      </c>
      <c r="I967" s="286" t="s">
        <v>424</v>
      </c>
      <c r="J967" s="286" t="s">
        <v>449</v>
      </c>
      <c r="K967" s="286" t="s">
        <v>886</v>
      </c>
      <c r="L967" s="286" t="s">
        <v>940</v>
      </c>
      <c r="M967" s="287">
        <v>1372140</v>
      </c>
    </row>
    <row r="968" spans="1:13">
      <c r="A968" s="286" t="s">
        <v>4430</v>
      </c>
      <c r="B968" s="286" t="s">
        <v>1430</v>
      </c>
      <c r="C968" s="286" t="s">
        <v>248</v>
      </c>
      <c r="D968" s="275">
        <v>4511</v>
      </c>
      <c r="E968" s="274" t="s">
        <v>727</v>
      </c>
      <c r="F968" s="286" t="s">
        <v>168</v>
      </c>
      <c r="G968" s="286" t="s">
        <v>298</v>
      </c>
      <c r="H968" s="286" t="s">
        <v>41</v>
      </c>
      <c r="I968" s="286" t="s">
        <v>221</v>
      </c>
      <c r="J968" s="286" t="s">
        <v>174</v>
      </c>
      <c r="K968" s="286" t="s">
        <v>887</v>
      </c>
      <c r="L968" s="286" t="s">
        <v>940</v>
      </c>
      <c r="M968" s="287">
        <v>1436820</v>
      </c>
    </row>
    <row r="969" spans="1:13">
      <c r="A969" s="286" t="s">
        <v>4440</v>
      </c>
      <c r="B969" s="286" t="s">
        <v>1430</v>
      </c>
      <c r="C969" s="286" t="s">
        <v>248</v>
      </c>
      <c r="D969" s="275">
        <v>4511</v>
      </c>
      <c r="E969" s="274" t="s">
        <v>727</v>
      </c>
      <c r="F969" s="286" t="s">
        <v>168</v>
      </c>
      <c r="G969" s="286" t="s">
        <v>298</v>
      </c>
      <c r="H969" s="286" t="s">
        <v>41</v>
      </c>
      <c r="I969" s="286" t="s">
        <v>48</v>
      </c>
      <c r="J969" s="286" t="s">
        <v>176</v>
      </c>
      <c r="K969" s="286" t="s">
        <v>887</v>
      </c>
      <c r="L969" s="286" t="s">
        <v>940</v>
      </c>
      <c r="M969" s="287">
        <v>1436820</v>
      </c>
    </row>
    <row r="970" spans="1:13">
      <c r="A970" s="286" t="s">
        <v>4513</v>
      </c>
      <c r="B970" s="286" t="s">
        <v>1433</v>
      </c>
      <c r="C970" s="286" t="s">
        <v>248</v>
      </c>
      <c r="D970" s="275">
        <v>4511</v>
      </c>
      <c r="E970" s="274" t="s">
        <v>727</v>
      </c>
      <c r="F970" s="286" t="s">
        <v>168</v>
      </c>
      <c r="G970" s="286" t="s">
        <v>298</v>
      </c>
      <c r="H970" s="286" t="s">
        <v>41</v>
      </c>
      <c r="I970" s="286" t="s">
        <v>425</v>
      </c>
      <c r="J970" s="286" t="s">
        <v>946</v>
      </c>
      <c r="K970" s="286" t="s">
        <v>886</v>
      </c>
      <c r="L970" s="286" t="s">
        <v>941</v>
      </c>
      <c r="M970" s="287">
        <v>1436820</v>
      </c>
    </row>
    <row r="971" spans="1:13">
      <c r="A971" s="286" t="s">
        <v>4385</v>
      </c>
      <c r="B971" s="286" t="s">
        <v>1425</v>
      </c>
      <c r="C971" s="286" t="s">
        <v>248</v>
      </c>
      <c r="D971" s="275">
        <v>4511</v>
      </c>
      <c r="E971" s="274" t="s">
        <v>727</v>
      </c>
      <c r="F971" s="286" t="s">
        <v>168</v>
      </c>
      <c r="G971" s="286" t="s">
        <v>298</v>
      </c>
      <c r="H971" s="286" t="s">
        <v>41</v>
      </c>
      <c r="I971" s="286" t="s">
        <v>42</v>
      </c>
      <c r="J971" s="286" t="s">
        <v>169</v>
      </c>
      <c r="K971" s="286" t="s">
        <v>886</v>
      </c>
      <c r="L971" s="286" t="s">
        <v>34</v>
      </c>
      <c r="M971" s="287">
        <v>1473780</v>
      </c>
    </row>
    <row r="972" spans="1:13">
      <c r="A972" s="286" t="s">
        <v>4395</v>
      </c>
      <c r="B972" s="286" t="s">
        <v>1425</v>
      </c>
      <c r="C972" s="286" t="s">
        <v>248</v>
      </c>
      <c r="D972" s="275">
        <v>4511</v>
      </c>
      <c r="E972" s="274" t="s">
        <v>727</v>
      </c>
      <c r="F972" s="286" t="s">
        <v>168</v>
      </c>
      <c r="G972" s="286" t="s">
        <v>298</v>
      </c>
      <c r="H972" s="286" t="s">
        <v>41</v>
      </c>
      <c r="I972" s="286" t="s">
        <v>219</v>
      </c>
      <c r="J972" s="286" t="s">
        <v>61</v>
      </c>
      <c r="K972" s="286" t="s">
        <v>886</v>
      </c>
      <c r="L972" s="286" t="s">
        <v>34</v>
      </c>
      <c r="M972" s="287">
        <v>1473780</v>
      </c>
    </row>
    <row r="973" spans="1:13">
      <c r="A973" s="286" t="s">
        <v>4405</v>
      </c>
      <c r="B973" s="286" t="s">
        <v>1425</v>
      </c>
      <c r="C973" s="286" t="s">
        <v>248</v>
      </c>
      <c r="D973" s="275">
        <v>4511</v>
      </c>
      <c r="E973" s="274" t="s">
        <v>727</v>
      </c>
      <c r="F973" s="286" t="s">
        <v>168</v>
      </c>
      <c r="G973" s="286" t="s">
        <v>298</v>
      </c>
      <c r="H973" s="286" t="s">
        <v>41</v>
      </c>
      <c r="I973" s="286" t="s">
        <v>44</v>
      </c>
      <c r="J973" s="286" t="s">
        <v>170</v>
      </c>
      <c r="K973" s="286" t="s">
        <v>886</v>
      </c>
      <c r="L973" s="286" t="s">
        <v>34</v>
      </c>
      <c r="M973" s="287">
        <v>1473780</v>
      </c>
    </row>
    <row r="974" spans="1:13">
      <c r="A974" s="286" t="s">
        <v>4415</v>
      </c>
      <c r="B974" s="286" t="s">
        <v>1425</v>
      </c>
      <c r="C974" s="286" t="s">
        <v>248</v>
      </c>
      <c r="D974" s="275">
        <v>4511</v>
      </c>
      <c r="E974" s="274" t="s">
        <v>727</v>
      </c>
      <c r="F974" s="286" t="s">
        <v>168</v>
      </c>
      <c r="G974" s="286" t="s">
        <v>298</v>
      </c>
      <c r="H974" s="286" t="s">
        <v>41</v>
      </c>
      <c r="I974" s="286" t="s">
        <v>46</v>
      </c>
      <c r="J974" s="286" t="s">
        <v>172</v>
      </c>
      <c r="K974" s="286" t="s">
        <v>886</v>
      </c>
      <c r="L974" s="286" t="s">
        <v>34</v>
      </c>
      <c r="M974" s="287">
        <v>1473780</v>
      </c>
    </row>
    <row r="975" spans="1:13">
      <c r="A975" s="286" t="s">
        <v>4489</v>
      </c>
      <c r="B975" s="286" t="s">
        <v>1429</v>
      </c>
      <c r="C975" s="286" t="s">
        <v>248</v>
      </c>
      <c r="D975" s="275">
        <v>4511</v>
      </c>
      <c r="E975" s="274" t="s">
        <v>727</v>
      </c>
      <c r="F975" s="286" t="s">
        <v>168</v>
      </c>
      <c r="G975" s="286" t="s">
        <v>298</v>
      </c>
      <c r="H975" s="286" t="s">
        <v>41</v>
      </c>
      <c r="I975" s="286" t="s">
        <v>423</v>
      </c>
      <c r="J975" s="286" t="s">
        <v>448</v>
      </c>
      <c r="K975" s="286" t="s">
        <v>886</v>
      </c>
      <c r="L975" s="286" t="s">
        <v>940</v>
      </c>
      <c r="M975" s="287">
        <v>1487640</v>
      </c>
    </row>
    <row r="976" spans="1:13">
      <c r="A976" s="286" t="s">
        <v>4503</v>
      </c>
      <c r="B976" s="286" t="s">
        <v>1433</v>
      </c>
      <c r="C976" s="286" t="s">
        <v>248</v>
      </c>
      <c r="D976" s="275">
        <v>4511</v>
      </c>
      <c r="E976" s="274" t="s">
        <v>727</v>
      </c>
      <c r="F976" s="286" t="s">
        <v>168</v>
      </c>
      <c r="G976" s="286" t="s">
        <v>298</v>
      </c>
      <c r="H976" s="286" t="s">
        <v>41</v>
      </c>
      <c r="I976" s="286" t="s">
        <v>424</v>
      </c>
      <c r="J976" s="286" t="s">
        <v>449</v>
      </c>
      <c r="K976" s="286" t="s">
        <v>886</v>
      </c>
      <c r="L976" s="286" t="s">
        <v>941</v>
      </c>
      <c r="M976" s="287">
        <v>1563870</v>
      </c>
    </row>
    <row r="977" spans="1:13">
      <c r="A977" s="286" t="s">
        <v>4431</v>
      </c>
      <c r="B977" s="286" t="s">
        <v>1431</v>
      </c>
      <c r="C977" s="286" t="s">
        <v>248</v>
      </c>
      <c r="D977" s="275">
        <v>4511</v>
      </c>
      <c r="E977" s="274" t="s">
        <v>727</v>
      </c>
      <c r="F977" s="286" t="s">
        <v>168</v>
      </c>
      <c r="G977" s="286" t="s">
        <v>298</v>
      </c>
      <c r="H977" s="286" t="s">
        <v>41</v>
      </c>
      <c r="I977" s="286" t="s">
        <v>221</v>
      </c>
      <c r="J977" s="286" t="s">
        <v>174</v>
      </c>
      <c r="K977" s="286" t="s">
        <v>886</v>
      </c>
      <c r="L977" s="286" t="s">
        <v>218</v>
      </c>
      <c r="M977" s="287">
        <v>1575420</v>
      </c>
    </row>
    <row r="978" spans="1:13">
      <c r="A978" s="286" t="s">
        <v>4441</v>
      </c>
      <c r="B978" s="286" t="s">
        <v>1431</v>
      </c>
      <c r="C978" s="286" t="s">
        <v>248</v>
      </c>
      <c r="D978" s="275">
        <v>4511</v>
      </c>
      <c r="E978" s="274" t="s">
        <v>727</v>
      </c>
      <c r="F978" s="286" t="s">
        <v>168</v>
      </c>
      <c r="G978" s="286" t="s">
        <v>298</v>
      </c>
      <c r="H978" s="286" t="s">
        <v>41</v>
      </c>
      <c r="I978" s="286" t="s">
        <v>48</v>
      </c>
      <c r="J978" s="286" t="s">
        <v>176</v>
      </c>
      <c r="K978" s="286" t="s">
        <v>886</v>
      </c>
      <c r="L978" s="286" t="s">
        <v>218</v>
      </c>
      <c r="M978" s="287">
        <v>1575420</v>
      </c>
    </row>
    <row r="979" spans="1:13">
      <c r="A979" s="286" t="s">
        <v>4390</v>
      </c>
      <c r="B979" s="286" t="s">
        <v>1430</v>
      </c>
      <c r="C979" s="286" t="s">
        <v>248</v>
      </c>
      <c r="D979" s="275">
        <v>4511</v>
      </c>
      <c r="E979" s="274" t="s">
        <v>727</v>
      </c>
      <c r="F979" s="286" t="s">
        <v>168</v>
      </c>
      <c r="G979" s="286" t="s">
        <v>298</v>
      </c>
      <c r="H979" s="286" t="s">
        <v>41</v>
      </c>
      <c r="I979" s="286" t="s">
        <v>42</v>
      </c>
      <c r="J979" s="286" t="s">
        <v>169</v>
      </c>
      <c r="K979" s="286" t="s">
        <v>887</v>
      </c>
      <c r="L979" s="286" t="s">
        <v>940</v>
      </c>
      <c r="M979" s="287">
        <v>1640100</v>
      </c>
    </row>
    <row r="980" spans="1:13">
      <c r="A980" s="286" t="s">
        <v>4400</v>
      </c>
      <c r="B980" s="286" t="s">
        <v>1430</v>
      </c>
      <c r="C980" s="286" t="s">
        <v>248</v>
      </c>
      <c r="D980" s="275">
        <v>4511</v>
      </c>
      <c r="E980" s="274" t="s">
        <v>727</v>
      </c>
      <c r="F980" s="286" t="s">
        <v>168</v>
      </c>
      <c r="G980" s="286" t="s">
        <v>298</v>
      </c>
      <c r="H980" s="286" t="s">
        <v>41</v>
      </c>
      <c r="I980" s="286" t="s">
        <v>219</v>
      </c>
      <c r="J980" s="286" t="s">
        <v>61</v>
      </c>
      <c r="K980" s="286" t="s">
        <v>887</v>
      </c>
      <c r="L980" s="286" t="s">
        <v>940</v>
      </c>
      <c r="M980" s="287">
        <v>1640100</v>
      </c>
    </row>
    <row r="981" spans="1:13">
      <c r="A981" s="286" t="s">
        <v>4410</v>
      </c>
      <c r="B981" s="286" t="s">
        <v>1430</v>
      </c>
      <c r="C981" s="286" t="s">
        <v>248</v>
      </c>
      <c r="D981" s="275">
        <v>4511</v>
      </c>
      <c r="E981" s="274" t="s">
        <v>727</v>
      </c>
      <c r="F981" s="286" t="s">
        <v>168</v>
      </c>
      <c r="G981" s="286" t="s">
        <v>298</v>
      </c>
      <c r="H981" s="286" t="s">
        <v>41</v>
      </c>
      <c r="I981" s="286" t="s">
        <v>44</v>
      </c>
      <c r="J981" s="286" t="s">
        <v>170</v>
      </c>
      <c r="K981" s="286" t="s">
        <v>887</v>
      </c>
      <c r="L981" s="286" t="s">
        <v>940</v>
      </c>
      <c r="M981" s="287">
        <v>1640100</v>
      </c>
    </row>
    <row r="982" spans="1:13">
      <c r="A982" s="286" t="s">
        <v>4420</v>
      </c>
      <c r="B982" s="286" t="s">
        <v>1430</v>
      </c>
      <c r="C982" s="286" t="s">
        <v>248</v>
      </c>
      <c r="D982" s="275">
        <v>4511</v>
      </c>
      <c r="E982" s="274" t="s">
        <v>727</v>
      </c>
      <c r="F982" s="286" t="s">
        <v>168</v>
      </c>
      <c r="G982" s="286" t="s">
        <v>298</v>
      </c>
      <c r="H982" s="286" t="s">
        <v>41</v>
      </c>
      <c r="I982" s="286" t="s">
        <v>46</v>
      </c>
      <c r="J982" s="286" t="s">
        <v>172</v>
      </c>
      <c r="K982" s="286" t="s">
        <v>887</v>
      </c>
      <c r="L982" s="286" t="s">
        <v>940</v>
      </c>
      <c r="M982" s="287">
        <v>1640100</v>
      </c>
    </row>
    <row r="983" spans="1:13">
      <c r="A983" s="286" t="s">
        <v>4434</v>
      </c>
      <c r="B983" s="286" t="s">
        <v>1434</v>
      </c>
      <c r="C983" s="286" t="s">
        <v>248</v>
      </c>
      <c r="D983" s="275">
        <v>4511</v>
      </c>
      <c r="E983" s="274" t="s">
        <v>727</v>
      </c>
      <c r="F983" s="286" t="s">
        <v>168</v>
      </c>
      <c r="G983" s="286" t="s">
        <v>298</v>
      </c>
      <c r="H983" s="286" t="s">
        <v>41</v>
      </c>
      <c r="I983" s="286" t="s">
        <v>221</v>
      </c>
      <c r="J983" s="286" t="s">
        <v>174</v>
      </c>
      <c r="K983" s="286" t="s">
        <v>887</v>
      </c>
      <c r="L983" s="286" t="s">
        <v>941</v>
      </c>
      <c r="M983" s="287">
        <v>1640100</v>
      </c>
    </row>
    <row r="984" spans="1:13">
      <c r="A984" s="286" t="s">
        <v>4444</v>
      </c>
      <c r="B984" s="286" t="s">
        <v>1434</v>
      </c>
      <c r="C984" s="286" t="s">
        <v>248</v>
      </c>
      <c r="D984" s="275">
        <v>4511</v>
      </c>
      <c r="E984" s="274" t="s">
        <v>727</v>
      </c>
      <c r="F984" s="286" t="s">
        <v>168</v>
      </c>
      <c r="G984" s="286" t="s">
        <v>298</v>
      </c>
      <c r="H984" s="286" t="s">
        <v>41</v>
      </c>
      <c r="I984" s="286" t="s">
        <v>48</v>
      </c>
      <c r="J984" s="286" t="s">
        <v>176</v>
      </c>
      <c r="K984" s="286" t="s">
        <v>887</v>
      </c>
      <c r="L984" s="286" t="s">
        <v>941</v>
      </c>
      <c r="M984" s="287">
        <v>1640100</v>
      </c>
    </row>
    <row r="985" spans="1:13">
      <c r="A985" s="286" t="s">
        <v>4479</v>
      </c>
      <c r="B985" s="286" t="s">
        <v>1429</v>
      </c>
      <c r="C985" s="286" t="s">
        <v>248</v>
      </c>
      <c r="D985" s="275">
        <v>4511</v>
      </c>
      <c r="E985" s="274" t="s">
        <v>727</v>
      </c>
      <c r="F985" s="286" t="s">
        <v>168</v>
      </c>
      <c r="G985" s="286" t="s">
        <v>298</v>
      </c>
      <c r="H985" s="286" t="s">
        <v>41</v>
      </c>
      <c r="I985" s="286" t="s">
        <v>422</v>
      </c>
      <c r="J985" s="286" t="s">
        <v>447</v>
      </c>
      <c r="K985" s="286" t="s">
        <v>886</v>
      </c>
      <c r="L985" s="286" t="s">
        <v>940</v>
      </c>
      <c r="M985" s="287">
        <v>1640100</v>
      </c>
    </row>
    <row r="986" spans="1:13">
      <c r="A986" s="286" t="s">
        <v>4493</v>
      </c>
      <c r="B986" s="286" t="s">
        <v>1433</v>
      </c>
      <c r="C986" s="286" t="s">
        <v>248</v>
      </c>
      <c r="D986" s="275">
        <v>4511</v>
      </c>
      <c r="E986" s="274" t="s">
        <v>727</v>
      </c>
      <c r="F986" s="286" t="s">
        <v>168</v>
      </c>
      <c r="G986" s="286" t="s">
        <v>298</v>
      </c>
      <c r="H986" s="286" t="s">
        <v>41</v>
      </c>
      <c r="I986" s="286" t="s">
        <v>423</v>
      </c>
      <c r="J986" s="286" t="s">
        <v>448</v>
      </c>
      <c r="K986" s="286" t="s">
        <v>886</v>
      </c>
      <c r="L986" s="286" t="s">
        <v>941</v>
      </c>
      <c r="M986" s="287">
        <v>1702470</v>
      </c>
    </row>
    <row r="987" spans="1:13">
      <c r="A987" s="286" t="s">
        <v>4391</v>
      </c>
      <c r="B987" s="286" t="s">
        <v>1431</v>
      </c>
      <c r="C987" s="286" t="s">
        <v>248</v>
      </c>
      <c r="D987" s="275">
        <v>4511</v>
      </c>
      <c r="E987" s="274" t="s">
        <v>727</v>
      </c>
      <c r="F987" s="286" t="s">
        <v>168</v>
      </c>
      <c r="G987" s="286" t="s">
        <v>298</v>
      </c>
      <c r="H987" s="286" t="s">
        <v>41</v>
      </c>
      <c r="I987" s="286" t="s">
        <v>42</v>
      </c>
      <c r="J987" s="286" t="s">
        <v>169</v>
      </c>
      <c r="K987" s="286" t="s">
        <v>886</v>
      </c>
      <c r="L987" s="286" t="s">
        <v>218</v>
      </c>
      <c r="M987" s="287">
        <v>1804110</v>
      </c>
    </row>
    <row r="988" spans="1:13">
      <c r="A988" s="286" t="s">
        <v>4401</v>
      </c>
      <c r="B988" s="286" t="s">
        <v>1431</v>
      </c>
      <c r="C988" s="286" t="s">
        <v>248</v>
      </c>
      <c r="D988" s="275">
        <v>4511</v>
      </c>
      <c r="E988" s="274" t="s">
        <v>727</v>
      </c>
      <c r="F988" s="286" t="s">
        <v>168</v>
      </c>
      <c r="G988" s="286" t="s">
        <v>298</v>
      </c>
      <c r="H988" s="286" t="s">
        <v>41</v>
      </c>
      <c r="I988" s="286" t="s">
        <v>219</v>
      </c>
      <c r="J988" s="286" t="s">
        <v>61</v>
      </c>
      <c r="K988" s="286" t="s">
        <v>886</v>
      </c>
      <c r="L988" s="286" t="s">
        <v>218</v>
      </c>
      <c r="M988" s="287">
        <v>1804110</v>
      </c>
    </row>
    <row r="989" spans="1:13">
      <c r="A989" s="286" t="s">
        <v>4411</v>
      </c>
      <c r="B989" s="286" t="s">
        <v>1431</v>
      </c>
      <c r="C989" s="286" t="s">
        <v>248</v>
      </c>
      <c r="D989" s="275">
        <v>4511</v>
      </c>
      <c r="E989" s="274" t="s">
        <v>727</v>
      </c>
      <c r="F989" s="286" t="s">
        <v>168</v>
      </c>
      <c r="G989" s="286" t="s">
        <v>298</v>
      </c>
      <c r="H989" s="286" t="s">
        <v>41</v>
      </c>
      <c r="I989" s="286" t="s">
        <v>44</v>
      </c>
      <c r="J989" s="286" t="s">
        <v>170</v>
      </c>
      <c r="K989" s="286" t="s">
        <v>886</v>
      </c>
      <c r="L989" s="286" t="s">
        <v>218</v>
      </c>
      <c r="M989" s="287">
        <v>1804110</v>
      </c>
    </row>
    <row r="990" spans="1:13">
      <c r="A990" s="286" t="s">
        <v>4421</v>
      </c>
      <c r="B990" s="286" t="s">
        <v>1431</v>
      </c>
      <c r="C990" s="286" t="s">
        <v>248</v>
      </c>
      <c r="D990" s="275">
        <v>4511</v>
      </c>
      <c r="E990" s="274" t="s">
        <v>727</v>
      </c>
      <c r="F990" s="286" t="s">
        <v>168</v>
      </c>
      <c r="G990" s="286" t="s">
        <v>298</v>
      </c>
      <c r="H990" s="286" t="s">
        <v>41</v>
      </c>
      <c r="I990" s="286" t="s">
        <v>46</v>
      </c>
      <c r="J990" s="286" t="s">
        <v>172</v>
      </c>
      <c r="K990" s="286" t="s">
        <v>886</v>
      </c>
      <c r="L990" s="286" t="s">
        <v>218</v>
      </c>
      <c r="M990" s="287">
        <v>1804110</v>
      </c>
    </row>
    <row r="991" spans="1:13">
      <c r="A991" s="286" t="s">
        <v>4394</v>
      </c>
      <c r="B991" s="286" t="s">
        <v>1434</v>
      </c>
      <c r="C991" s="286" t="s">
        <v>248</v>
      </c>
      <c r="D991" s="275">
        <v>4511</v>
      </c>
      <c r="E991" s="274" t="s">
        <v>727</v>
      </c>
      <c r="F991" s="286" t="s">
        <v>168</v>
      </c>
      <c r="G991" s="286" t="s">
        <v>298</v>
      </c>
      <c r="H991" s="286" t="s">
        <v>41</v>
      </c>
      <c r="I991" s="286" t="s">
        <v>42</v>
      </c>
      <c r="J991" s="286" t="s">
        <v>169</v>
      </c>
      <c r="K991" s="286" t="s">
        <v>887</v>
      </c>
      <c r="L991" s="286" t="s">
        <v>941</v>
      </c>
      <c r="M991" s="287">
        <v>1880340</v>
      </c>
    </row>
    <row r="992" spans="1:13">
      <c r="A992" s="286" t="s">
        <v>4404</v>
      </c>
      <c r="B992" s="286" t="s">
        <v>1434</v>
      </c>
      <c r="C992" s="286" t="s">
        <v>248</v>
      </c>
      <c r="D992" s="275">
        <v>4511</v>
      </c>
      <c r="E992" s="274" t="s">
        <v>727</v>
      </c>
      <c r="F992" s="286" t="s">
        <v>168</v>
      </c>
      <c r="G992" s="286" t="s">
        <v>298</v>
      </c>
      <c r="H992" s="286" t="s">
        <v>41</v>
      </c>
      <c r="I992" s="286" t="s">
        <v>219</v>
      </c>
      <c r="J992" s="286" t="s">
        <v>61</v>
      </c>
      <c r="K992" s="286" t="s">
        <v>887</v>
      </c>
      <c r="L992" s="286" t="s">
        <v>941</v>
      </c>
      <c r="M992" s="287">
        <v>1880340</v>
      </c>
    </row>
    <row r="993" spans="1:13">
      <c r="A993" s="286" t="s">
        <v>4414</v>
      </c>
      <c r="B993" s="286" t="s">
        <v>1434</v>
      </c>
      <c r="C993" s="286" t="s">
        <v>248</v>
      </c>
      <c r="D993" s="275">
        <v>4511</v>
      </c>
      <c r="E993" s="274" t="s">
        <v>727</v>
      </c>
      <c r="F993" s="286" t="s">
        <v>168</v>
      </c>
      <c r="G993" s="286" t="s">
        <v>298</v>
      </c>
      <c r="H993" s="286" t="s">
        <v>41</v>
      </c>
      <c r="I993" s="286" t="s">
        <v>44</v>
      </c>
      <c r="J993" s="286" t="s">
        <v>170</v>
      </c>
      <c r="K993" s="286" t="s">
        <v>887</v>
      </c>
      <c r="L993" s="286" t="s">
        <v>941</v>
      </c>
      <c r="M993" s="287">
        <v>1880340</v>
      </c>
    </row>
    <row r="994" spans="1:13">
      <c r="A994" s="286" t="s">
        <v>4424</v>
      </c>
      <c r="B994" s="286" t="s">
        <v>1434</v>
      </c>
      <c r="C994" s="286" t="s">
        <v>248</v>
      </c>
      <c r="D994" s="275">
        <v>4511</v>
      </c>
      <c r="E994" s="274" t="s">
        <v>727</v>
      </c>
      <c r="F994" s="286" t="s">
        <v>168</v>
      </c>
      <c r="G994" s="286" t="s">
        <v>298</v>
      </c>
      <c r="H994" s="286" t="s">
        <v>41</v>
      </c>
      <c r="I994" s="286" t="s">
        <v>46</v>
      </c>
      <c r="J994" s="286" t="s">
        <v>172</v>
      </c>
      <c r="K994" s="286" t="s">
        <v>887</v>
      </c>
      <c r="L994" s="286" t="s">
        <v>941</v>
      </c>
      <c r="M994" s="287">
        <v>1880340</v>
      </c>
    </row>
    <row r="995" spans="1:13">
      <c r="A995" s="286" t="s">
        <v>4483</v>
      </c>
      <c r="B995" s="286" t="s">
        <v>1433</v>
      </c>
      <c r="C995" s="286" t="s">
        <v>248</v>
      </c>
      <c r="D995" s="275">
        <v>4511</v>
      </c>
      <c r="E995" s="274" t="s">
        <v>727</v>
      </c>
      <c r="F995" s="286" t="s">
        <v>168</v>
      </c>
      <c r="G995" s="286" t="s">
        <v>298</v>
      </c>
      <c r="H995" s="286" t="s">
        <v>41</v>
      </c>
      <c r="I995" s="286" t="s">
        <v>422</v>
      </c>
      <c r="J995" s="286" t="s">
        <v>447</v>
      </c>
      <c r="K995" s="286" t="s">
        <v>886</v>
      </c>
      <c r="L995" s="286" t="s">
        <v>941</v>
      </c>
      <c r="M995" s="287">
        <v>1880340</v>
      </c>
    </row>
    <row r="996" spans="1:13">
      <c r="A996" s="286" t="s">
        <v>4449</v>
      </c>
      <c r="B996" s="286" t="s">
        <v>1429</v>
      </c>
      <c r="C996" s="286" t="s">
        <v>248</v>
      </c>
      <c r="D996" s="275">
        <v>4511</v>
      </c>
      <c r="E996" s="274" t="s">
        <v>727</v>
      </c>
      <c r="F996" s="286" t="s">
        <v>168</v>
      </c>
      <c r="G996" s="286" t="s">
        <v>298</v>
      </c>
      <c r="H996" s="286" t="s">
        <v>41</v>
      </c>
      <c r="I996" s="286" t="s">
        <v>50</v>
      </c>
      <c r="J996" s="286" t="s">
        <v>178</v>
      </c>
      <c r="K996" s="286" t="s">
        <v>886</v>
      </c>
      <c r="L996" s="286" t="s">
        <v>940</v>
      </c>
      <c r="M996" s="287">
        <v>1956570</v>
      </c>
    </row>
    <row r="997" spans="1:13">
      <c r="A997" s="286" t="s">
        <v>4459</v>
      </c>
      <c r="B997" s="286" t="s">
        <v>1429</v>
      </c>
      <c r="C997" s="286" t="s">
        <v>248</v>
      </c>
      <c r="D997" s="275">
        <v>4511</v>
      </c>
      <c r="E997" s="274" t="s">
        <v>727</v>
      </c>
      <c r="F997" s="286" t="s">
        <v>168</v>
      </c>
      <c r="G997" s="286" t="s">
        <v>298</v>
      </c>
      <c r="H997" s="286" t="s">
        <v>41</v>
      </c>
      <c r="I997" s="286" t="s">
        <v>223</v>
      </c>
      <c r="J997" s="286" t="s">
        <v>180</v>
      </c>
      <c r="K997" s="286" t="s">
        <v>886</v>
      </c>
      <c r="L997" s="286" t="s">
        <v>940</v>
      </c>
      <c r="M997" s="287">
        <v>1956570</v>
      </c>
    </row>
    <row r="998" spans="1:13">
      <c r="A998" s="286" t="s">
        <v>4469</v>
      </c>
      <c r="B998" s="286" t="s">
        <v>1429</v>
      </c>
      <c r="C998" s="286" t="s">
        <v>248</v>
      </c>
      <c r="D998" s="275">
        <v>4511</v>
      </c>
      <c r="E998" s="274" t="s">
        <v>727</v>
      </c>
      <c r="F998" s="286" t="s">
        <v>168</v>
      </c>
      <c r="G998" s="286" t="s">
        <v>298</v>
      </c>
      <c r="H998" s="286" t="s">
        <v>41</v>
      </c>
      <c r="I998" s="286" t="s">
        <v>421</v>
      </c>
      <c r="J998" s="286" t="s">
        <v>446</v>
      </c>
      <c r="K998" s="286" t="s">
        <v>886</v>
      </c>
      <c r="L998" s="286" t="s">
        <v>940</v>
      </c>
      <c r="M998" s="287">
        <v>1956570</v>
      </c>
    </row>
    <row r="999" spans="1:13">
      <c r="A999" s="286" t="s">
        <v>4453</v>
      </c>
      <c r="B999" s="286" t="s">
        <v>1433</v>
      </c>
      <c r="C999" s="286" t="s">
        <v>248</v>
      </c>
      <c r="D999" s="275">
        <v>4511</v>
      </c>
      <c r="E999" s="274" t="s">
        <v>727</v>
      </c>
      <c r="F999" s="286" t="s">
        <v>168</v>
      </c>
      <c r="G999" s="286" t="s">
        <v>298</v>
      </c>
      <c r="H999" s="286" t="s">
        <v>41</v>
      </c>
      <c r="I999" s="286" t="s">
        <v>50</v>
      </c>
      <c r="J999" s="286" t="s">
        <v>178</v>
      </c>
      <c r="K999" s="286" t="s">
        <v>886</v>
      </c>
      <c r="L999" s="286" t="s">
        <v>941</v>
      </c>
      <c r="M999" s="287">
        <v>2236080</v>
      </c>
    </row>
    <row r="1000" spans="1:13">
      <c r="A1000" s="286" t="s">
        <v>4463</v>
      </c>
      <c r="B1000" s="286" t="s">
        <v>1433</v>
      </c>
      <c r="C1000" s="286" t="s">
        <v>248</v>
      </c>
      <c r="D1000" s="275">
        <v>4511</v>
      </c>
      <c r="E1000" s="274" t="s">
        <v>727</v>
      </c>
      <c r="F1000" s="286" t="s">
        <v>168</v>
      </c>
      <c r="G1000" s="286" t="s">
        <v>298</v>
      </c>
      <c r="H1000" s="286" t="s">
        <v>41</v>
      </c>
      <c r="I1000" s="286" t="s">
        <v>223</v>
      </c>
      <c r="J1000" s="286" t="s">
        <v>180</v>
      </c>
      <c r="K1000" s="286" t="s">
        <v>886</v>
      </c>
      <c r="L1000" s="286" t="s">
        <v>941</v>
      </c>
      <c r="M1000" s="287">
        <v>2236080</v>
      </c>
    </row>
    <row r="1001" spans="1:13">
      <c r="A1001" s="286" t="s">
        <v>4473</v>
      </c>
      <c r="B1001" s="286" t="s">
        <v>1433</v>
      </c>
      <c r="C1001" s="286" t="s">
        <v>248</v>
      </c>
      <c r="D1001" s="275">
        <v>4511</v>
      </c>
      <c r="E1001" s="274" t="s">
        <v>727</v>
      </c>
      <c r="F1001" s="286" t="s">
        <v>168</v>
      </c>
      <c r="G1001" s="286" t="s">
        <v>298</v>
      </c>
      <c r="H1001" s="286" t="s">
        <v>41</v>
      </c>
      <c r="I1001" s="286" t="s">
        <v>421</v>
      </c>
      <c r="J1001" s="286" t="s">
        <v>446</v>
      </c>
      <c r="K1001" s="286" t="s">
        <v>886</v>
      </c>
      <c r="L1001" s="286" t="s">
        <v>941</v>
      </c>
      <c r="M1001" s="287">
        <v>2236080</v>
      </c>
    </row>
    <row r="1002" spans="1:13">
      <c r="A1002" s="286" t="s">
        <v>4429</v>
      </c>
      <c r="B1002" s="286" t="s">
        <v>1429</v>
      </c>
      <c r="C1002" s="286" t="s">
        <v>248</v>
      </c>
      <c r="D1002" s="275">
        <v>4511</v>
      </c>
      <c r="E1002" s="274" t="s">
        <v>727</v>
      </c>
      <c r="F1002" s="286" t="s">
        <v>168</v>
      </c>
      <c r="G1002" s="286" t="s">
        <v>298</v>
      </c>
      <c r="H1002" s="286" t="s">
        <v>41</v>
      </c>
      <c r="I1002" s="286" t="s">
        <v>221</v>
      </c>
      <c r="J1002" s="286" t="s">
        <v>174</v>
      </c>
      <c r="K1002" s="286" t="s">
        <v>886</v>
      </c>
      <c r="L1002" s="286" t="s">
        <v>940</v>
      </c>
      <c r="M1002" s="287">
        <v>2379300</v>
      </c>
    </row>
    <row r="1003" spans="1:13">
      <c r="A1003" s="286" t="s">
        <v>4439</v>
      </c>
      <c r="B1003" s="286" t="s">
        <v>1429</v>
      </c>
      <c r="C1003" s="286" t="s">
        <v>248</v>
      </c>
      <c r="D1003" s="275">
        <v>4511</v>
      </c>
      <c r="E1003" s="274" t="s">
        <v>727</v>
      </c>
      <c r="F1003" s="286" t="s">
        <v>168</v>
      </c>
      <c r="G1003" s="286" t="s">
        <v>298</v>
      </c>
      <c r="H1003" s="286" t="s">
        <v>41</v>
      </c>
      <c r="I1003" s="286" t="s">
        <v>48</v>
      </c>
      <c r="J1003" s="286" t="s">
        <v>176</v>
      </c>
      <c r="K1003" s="286" t="s">
        <v>886</v>
      </c>
      <c r="L1003" s="286" t="s">
        <v>940</v>
      </c>
      <c r="M1003" s="287">
        <v>2379300</v>
      </c>
    </row>
    <row r="1004" spans="1:13">
      <c r="A1004" s="286" t="s">
        <v>4433</v>
      </c>
      <c r="B1004" s="286" t="s">
        <v>1433</v>
      </c>
      <c r="C1004" s="286" t="s">
        <v>248</v>
      </c>
      <c r="D1004" s="275">
        <v>4511</v>
      </c>
      <c r="E1004" s="274" t="s">
        <v>727</v>
      </c>
      <c r="F1004" s="286" t="s">
        <v>168</v>
      </c>
      <c r="G1004" s="286" t="s">
        <v>298</v>
      </c>
      <c r="H1004" s="286" t="s">
        <v>41</v>
      </c>
      <c r="I1004" s="286" t="s">
        <v>221</v>
      </c>
      <c r="J1004" s="286" t="s">
        <v>174</v>
      </c>
      <c r="K1004" s="286" t="s">
        <v>886</v>
      </c>
      <c r="L1004" s="286" t="s">
        <v>941</v>
      </c>
      <c r="M1004" s="287">
        <v>2725800</v>
      </c>
    </row>
    <row r="1005" spans="1:13">
      <c r="A1005" s="286" t="s">
        <v>4443</v>
      </c>
      <c r="B1005" s="286" t="s">
        <v>1433</v>
      </c>
      <c r="C1005" s="286" t="s">
        <v>248</v>
      </c>
      <c r="D1005" s="275">
        <v>4511</v>
      </c>
      <c r="E1005" s="274" t="s">
        <v>727</v>
      </c>
      <c r="F1005" s="286" t="s">
        <v>168</v>
      </c>
      <c r="G1005" s="286" t="s">
        <v>298</v>
      </c>
      <c r="H1005" s="286" t="s">
        <v>41</v>
      </c>
      <c r="I1005" s="286" t="s">
        <v>48</v>
      </c>
      <c r="J1005" s="286" t="s">
        <v>176</v>
      </c>
      <c r="K1005" s="286" t="s">
        <v>886</v>
      </c>
      <c r="L1005" s="286" t="s">
        <v>941</v>
      </c>
      <c r="M1005" s="287">
        <v>2725800</v>
      </c>
    </row>
    <row r="1006" spans="1:13">
      <c r="A1006" s="286" t="s">
        <v>4389</v>
      </c>
      <c r="B1006" s="286" t="s">
        <v>1429</v>
      </c>
      <c r="C1006" s="286" t="s">
        <v>248</v>
      </c>
      <c r="D1006" s="275">
        <v>4511</v>
      </c>
      <c r="E1006" s="274" t="s">
        <v>727</v>
      </c>
      <c r="F1006" s="286" t="s">
        <v>168</v>
      </c>
      <c r="G1006" s="286" t="s">
        <v>298</v>
      </c>
      <c r="H1006" s="286" t="s">
        <v>41</v>
      </c>
      <c r="I1006" s="286" t="s">
        <v>42</v>
      </c>
      <c r="J1006" s="286" t="s">
        <v>169</v>
      </c>
      <c r="K1006" s="286" t="s">
        <v>886</v>
      </c>
      <c r="L1006" s="286" t="s">
        <v>940</v>
      </c>
      <c r="M1006" s="287">
        <v>2748900</v>
      </c>
    </row>
    <row r="1007" spans="1:13">
      <c r="A1007" s="286" t="s">
        <v>4399</v>
      </c>
      <c r="B1007" s="286" t="s">
        <v>1429</v>
      </c>
      <c r="C1007" s="286" t="s">
        <v>248</v>
      </c>
      <c r="D1007" s="275">
        <v>4511</v>
      </c>
      <c r="E1007" s="274" t="s">
        <v>727</v>
      </c>
      <c r="F1007" s="286" t="s">
        <v>168</v>
      </c>
      <c r="G1007" s="286" t="s">
        <v>298</v>
      </c>
      <c r="H1007" s="286" t="s">
        <v>41</v>
      </c>
      <c r="I1007" s="286" t="s">
        <v>219</v>
      </c>
      <c r="J1007" s="286" t="s">
        <v>61</v>
      </c>
      <c r="K1007" s="286" t="s">
        <v>886</v>
      </c>
      <c r="L1007" s="286" t="s">
        <v>940</v>
      </c>
      <c r="M1007" s="287">
        <v>2748900</v>
      </c>
    </row>
    <row r="1008" spans="1:13">
      <c r="A1008" s="286" t="s">
        <v>4409</v>
      </c>
      <c r="B1008" s="286" t="s">
        <v>1429</v>
      </c>
      <c r="C1008" s="286" t="s">
        <v>248</v>
      </c>
      <c r="D1008" s="275">
        <v>4511</v>
      </c>
      <c r="E1008" s="274" t="s">
        <v>727</v>
      </c>
      <c r="F1008" s="286" t="s">
        <v>168</v>
      </c>
      <c r="G1008" s="286" t="s">
        <v>298</v>
      </c>
      <c r="H1008" s="286" t="s">
        <v>41</v>
      </c>
      <c r="I1008" s="286" t="s">
        <v>44</v>
      </c>
      <c r="J1008" s="286" t="s">
        <v>170</v>
      </c>
      <c r="K1008" s="286" t="s">
        <v>886</v>
      </c>
      <c r="L1008" s="286" t="s">
        <v>940</v>
      </c>
      <c r="M1008" s="287">
        <v>2748900</v>
      </c>
    </row>
    <row r="1009" spans="1:13">
      <c r="A1009" s="286" t="s">
        <v>4419</v>
      </c>
      <c r="B1009" s="286" t="s">
        <v>1429</v>
      </c>
      <c r="C1009" s="286" t="s">
        <v>248</v>
      </c>
      <c r="D1009" s="275">
        <v>4511</v>
      </c>
      <c r="E1009" s="274" t="s">
        <v>727</v>
      </c>
      <c r="F1009" s="286" t="s">
        <v>168</v>
      </c>
      <c r="G1009" s="286" t="s">
        <v>298</v>
      </c>
      <c r="H1009" s="286" t="s">
        <v>41</v>
      </c>
      <c r="I1009" s="286" t="s">
        <v>46</v>
      </c>
      <c r="J1009" s="286" t="s">
        <v>172</v>
      </c>
      <c r="K1009" s="286" t="s">
        <v>886</v>
      </c>
      <c r="L1009" s="286" t="s">
        <v>940</v>
      </c>
      <c r="M1009" s="287">
        <v>2748900</v>
      </c>
    </row>
    <row r="1010" spans="1:13">
      <c r="A1010" s="286" t="s">
        <v>4393</v>
      </c>
      <c r="B1010" s="286" t="s">
        <v>1433</v>
      </c>
      <c r="C1010" s="286" t="s">
        <v>248</v>
      </c>
      <c r="D1010" s="275">
        <v>4511</v>
      </c>
      <c r="E1010" s="274" t="s">
        <v>727</v>
      </c>
      <c r="F1010" s="286" t="s">
        <v>168</v>
      </c>
      <c r="G1010" s="286" t="s">
        <v>298</v>
      </c>
      <c r="H1010" s="286" t="s">
        <v>41</v>
      </c>
      <c r="I1010" s="286" t="s">
        <v>42</v>
      </c>
      <c r="J1010" s="286" t="s">
        <v>169</v>
      </c>
      <c r="K1010" s="286" t="s">
        <v>886</v>
      </c>
      <c r="L1010" s="286" t="s">
        <v>941</v>
      </c>
      <c r="M1010" s="287">
        <v>3118500</v>
      </c>
    </row>
    <row r="1011" spans="1:13">
      <c r="A1011" s="286" t="s">
        <v>4403</v>
      </c>
      <c r="B1011" s="286" t="s">
        <v>1433</v>
      </c>
      <c r="C1011" s="286" t="s">
        <v>248</v>
      </c>
      <c r="D1011" s="275">
        <v>4511</v>
      </c>
      <c r="E1011" s="274" t="s">
        <v>727</v>
      </c>
      <c r="F1011" s="286" t="s">
        <v>168</v>
      </c>
      <c r="G1011" s="286" t="s">
        <v>298</v>
      </c>
      <c r="H1011" s="286" t="s">
        <v>41</v>
      </c>
      <c r="I1011" s="286" t="s">
        <v>219</v>
      </c>
      <c r="J1011" s="286" t="s">
        <v>61</v>
      </c>
      <c r="K1011" s="286" t="s">
        <v>886</v>
      </c>
      <c r="L1011" s="286" t="s">
        <v>941</v>
      </c>
      <c r="M1011" s="287">
        <v>3118500</v>
      </c>
    </row>
    <row r="1012" spans="1:13">
      <c r="A1012" s="286" t="s">
        <v>4413</v>
      </c>
      <c r="B1012" s="286" t="s">
        <v>1433</v>
      </c>
      <c r="C1012" s="286" t="s">
        <v>248</v>
      </c>
      <c r="D1012" s="275">
        <v>4511</v>
      </c>
      <c r="E1012" s="274" t="s">
        <v>727</v>
      </c>
      <c r="F1012" s="286" t="s">
        <v>168</v>
      </c>
      <c r="G1012" s="286" t="s">
        <v>298</v>
      </c>
      <c r="H1012" s="286" t="s">
        <v>41</v>
      </c>
      <c r="I1012" s="286" t="s">
        <v>44</v>
      </c>
      <c r="J1012" s="286" t="s">
        <v>170</v>
      </c>
      <c r="K1012" s="286" t="s">
        <v>886</v>
      </c>
      <c r="L1012" s="286" t="s">
        <v>941</v>
      </c>
      <c r="M1012" s="287">
        <v>3118500</v>
      </c>
    </row>
    <row r="1013" spans="1:13">
      <c r="A1013" s="286" t="s">
        <v>4423</v>
      </c>
      <c r="B1013" s="286" t="s">
        <v>1433</v>
      </c>
      <c r="C1013" s="286" t="s">
        <v>248</v>
      </c>
      <c r="D1013" s="275">
        <v>4511</v>
      </c>
      <c r="E1013" s="274" t="s">
        <v>727</v>
      </c>
      <c r="F1013" s="286" t="s">
        <v>168</v>
      </c>
      <c r="G1013" s="286" t="s">
        <v>298</v>
      </c>
      <c r="H1013" s="286" t="s">
        <v>41</v>
      </c>
      <c r="I1013" s="286" t="s">
        <v>46</v>
      </c>
      <c r="J1013" s="286" t="s">
        <v>172</v>
      </c>
      <c r="K1013" s="286" t="s">
        <v>886</v>
      </c>
      <c r="L1013" s="286" t="s">
        <v>941</v>
      </c>
      <c r="M1013" s="287">
        <v>3118500</v>
      </c>
    </row>
    <row r="1014" spans="1:13">
      <c r="A1014" s="286" t="s">
        <v>4713</v>
      </c>
      <c r="B1014" s="286" t="s">
        <v>1441</v>
      </c>
      <c r="C1014" s="286" t="s">
        <v>248</v>
      </c>
      <c r="D1014" s="275">
        <v>4512</v>
      </c>
      <c r="E1014" s="274" t="s">
        <v>59</v>
      </c>
      <c r="F1014" s="286" t="s">
        <v>823</v>
      </c>
      <c r="G1014" s="286" t="s">
        <v>242</v>
      </c>
      <c r="H1014" s="286" t="s">
        <v>41</v>
      </c>
      <c r="I1014" s="286" t="s">
        <v>425</v>
      </c>
      <c r="J1014" s="286" t="s">
        <v>836</v>
      </c>
      <c r="K1014" s="286" t="s">
        <v>887</v>
      </c>
      <c r="L1014" s="286" t="s">
        <v>32</v>
      </c>
      <c r="M1014" s="287">
        <v>210717</v>
      </c>
    </row>
    <row r="1015" spans="1:13">
      <c r="A1015" s="286" t="s">
        <v>4698</v>
      </c>
      <c r="B1015" s="286" t="s">
        <v>1441</v>
      </c>
      <c r="C1015" s="286" t="s">
        <v>248</v>
      </c>
      <c r="D1015" s="275">
        <v>4512</v>
      </c>
      <c r="E1015" s="274" t="s">
        <v>59</v>
      </c>
      <c r="F1015" s="286" t="s">
        <v>823</v>
      </c>
      <c r="G1015" s="286" t="s">
        <v>242</v>
      </c>
      <c r="H1015" s="286" t="s">
        <v>41</v>
      </c>
      <c r="I1015" s="286" t="s">
        <v>424</v>
      </c>
      <c r="J1015" s="286" t="s">
        <v>835</v>
      </c>
      <c r="K1015" s="286" t="s">
        <v>887</v>
      </c>
      <c r="L1015" s="286" t="s">
        <v>32</v>
      </c>
      <c r="M1015" s="287">
        <v>231789</v>
      </c>
    </row>
    <row r="1016" spans="1:13">
      <c r="A1016" s="286" t="s">
        <v>4714</v>
      </c>
      <c r="B1016" s="286" t="s">
        <v>1442</v>
      </c>
      <c r="C1016" s="286" t="s">
        <v>248</v>
      </c>
      <c r="D1016" s="275">
        <v>4512</v>
      </c>
      <c r="E1016" s="274" t="s">
        <v>59</v>
      </c>
      <c r="F1016" s="286" t="s">
        <v>823</v>
      </c>
      <c r="G1016" s="286" t="s">
        <v>242</v>
      </c>
      <c r="H1016" s="286" t="s">
        <v>41</v>
      </c>
      <c r="I1016" s="286" t="s">
        <v>425</v>
      </c>
      <c r="J1016" s="286" t="s">
        <v>435</v>
      </c>
      <c r="K1016" s="286" t="s">
        <v>371</v>
      </c>
      <c r="L1016" s="286" t="s">
        <v>32</v>
      </c>
      <c r="M1016" s="287">
        <v>242031</v>
      </c>
    </row>
    <row r="1017" spans="1:13">
      <c r="A1017" s="286" t="s">
        <v>4683</v>
      </c>
      <c r="B1017" s="286" t="s">
        <v>1441</v>
      </c>
      <c r="C1017" s="286" t="s">
        <v>248</v>
      </c>
      <c r="D1017" s="275">
        <v>4512</v>
      </c>
      <c r="E1017" s="274" t="s">
        <v>59</v>
      </c>
      <c r="F1017" s="286" t="s">
        <v>823</v>
      </c>
      <c r="G1017" s="286" t="s">
        <v>242</v>
      </c>
      <c r="H1017" s="286" t="s">
        <v>41</v>
      </c>
      <c r="I1017" s="286" t="s">
        <v>423</v>
      </c>
      <c r="J1017" s="286" t="s">
        <v>834</v>
      </c>
      <c r="K1017" s="286" t="s">
        <v>887</v>
      </c>
      <c r="L1017" s="286" t="s">
        <v>32</v>
      </c>
      <c r="M1017" s="287">
        <v>258607.3</v>
      </c>
    </row>
    <row r="1018" spans="1:13">
      <c r="A1018" s="286" t="s">
        <v>4699</v>
      </c>
      <c r="B1018" s="286" t="s">
        <v>1442</v>
      </c>
      <c r="C1018" s="286" t="s">
        <v>248</v>
      </c>
      <c r="D1018" s="275">
        <v>4512</v>
      </c>
      <c r="E1018" s="274" t="s">
        <v>59</v>
      </c>
      <c r="F1018" s="286" t="s">
        <v>823</v>
      </c>
      <c r="G1018" s="286" t="s">
        <v>242</v>
      </c>
      <c r="H1018" s="286" t="s">
        <v>41</v>
      </c>
      <c r="I1018" s="286" t="s">
        <v>424</v>
      </c>
      <c r="J1018" s="286" t="s">
        <v>434</v>
      </c>
      <c r="K1018" s="286" t="s">
        <v>371</v>
      </c>
      <c r="L1018" s="286" t="s">
        <v>32</v>
      </c>
      <c r="M1018" s="287">
        <v>262994</v>
      </c>
    </row>
    <row r="1019" spans="1:13">
      <c r="A1019" s="286" t="s">
        <v>4668</v>
      </c>
      <c r="B1019" s="286" t="s">
        <v>1441</v>
      </c>
      <c r="C1019" s="286" t="s">
        <v>248</v>
      </c>
      <c r="D1019" s="275">
        <v>4512</v>
      </c>
      <c r="E1019" s="274" t="s">
        <v>59</v>
      </c>
      <c r="F1019" s="286" t="s">
        <v>823</v>
      </c>
      <c r="G1019" s="286" t="s">
        <v>242</v>
      </c>
      <c r="H1019" s="286" t="s">
        <v>41</v>
      </c>
      <c r="I1019" s="286" t="s">
        <v>422</v>
      </c>
      <c r="J1019" s="286" t="s">
        <v>833</v>
      </c>
      <c r="K1019" s="286" t="s">
        <v>887</v>
      </c>
      <c r="L1019" s="286" t="s">
        <v>32</v>
      </c>
      <c r="M1019" s="287">
        <v>284468</v>
      </c>
    </row>
    <row r="1020" spans="1:13">
      <c r="A1020" s="286" t="s">
        <v>4684</v>
      </c>
      <c r="B1020" s="286" t="s">
        <v>1442</v>
      </c>
      <c r="C1020" s="286" t="s">
        <v>248</v>
      </c>
      <c r="D1020" s="275">
        <v>4512</v>
      </c>
      <c r="E1020" s="274" t="s">
        <v>59</v>
      </c>
      <c r="F1020" s="286" t="s">
        <v>823</v>
      </c>
      <c r="G1020" s="286" t="s">
        <v>242</v>
      </c>
      <c r="H1020" s="286" t="s">
        <v>41</v>
      </c>
      <c r="I1020" s="286" t="s">
        <v>423</v>
      </c>
      <c r="J1020" s="286" t="s">
        <v>433</v>
      </c>
      <c r="K1020" s="286" t="s">
        <v>371</v>
      </c>
      <c r="L1020" s="286" t="s">
        <v>32</v>
      </c>
      <c r="M1020" s="287">
        <v>304920</v>
      </c>
    </row>
    <row r="1021" spans="1:13">
      <c r="A1021" s="286" t="s">
        <v>4653</v>
      </c>
      <c r="B1021" s="286" t="s">
        <v>1441</v>
      </c>
      <c r="C1021" s="286" t="s">
        <v>248</v>
      </c>
      <c r="D1021" s="275">
        <v>4512</v>
      </c>
      <c r="E1021" s="274" t="s">
        <v>59</v>
      </c>
      <c r="F1021" s="286" t="s">
        <v>823</v>
      </c>
      <c r="G1021" s="286" t="s">
        <v>242</v>
      </c>
      <c r="H1021" s="286" t="s">
        <v>41</v>
      </c>
      <c r="I1021" s="286" t="s">
        <v>421</v>
      </c>
      <c r="J1021" s="286" t="s">
        <v>832</v>
      </c>
      <c r="K1021" s="286" t="s">
        <v>887</v>
      </c>
      <c r="L1021" s="286" t="s">
        <v>32</v>
      </c>
      <c r="M1021" s="287">
        <v>316075.5</v>
      </c>
    </row>
    <row r="1022" spans="1:13">
      <c r="A1022" s="286" t="s">
        <v>4710</v>
      </c>
      <c r="B1022" s="286" t="s">
        <v>1438</v>
      </c>
      <c r="C1022" s="286" t="s">
        <v>248</v>
      </c>
      <c r="D1022" s="275">
        <v>4512</v>
      </c>
      <c r="E1022" s="274" t="s">
        <v>59</v>
      </c>
      <c r="F1022" s="286" t="s">
        <v>823</v>
      </c>
      <c r="G1022" s="286" t="s">
        <v>242</v>
      </c>
      <c r="H1022" s="286" t="s">
        <v>41</v>
      </c>
      <c r="I1022" s="286" t="s">
        <v>425</v>
      </c>
      <c r="J1022" s="286" t="s">
        <v>836</v>
      </c>
      <c r="K1022" s="286" t="s">
        <v>887</v>
      </c>
      <c r="L1022" s="286" t="s">
        <v>34</v>
      </c>
      <c r="M1022" s="287">
        <v>324339</v>
      </c>
    </row>
    <row r="1023" spans="1:13">
      <c r="A1023" s="286" t="s">
        <v>4669</v>
      </c>
      <c r="B1023" s="286" t="s">
        <v>1442</v>
      </c>
      <c r="C1023" s="286" t="s">
        <v>248</v>
      </c>
      <c r="D1023" s="275">
        <v>4512</v>
      </c>
      <c r="E1023" s="274" t="s">
        <v>59</v>
      </c>
      <c r="F1023" s="286" t="s">
        <v>823</v>
      </c>
      <c r="G1023" s="286" t="s">
        <v>242</v>
      </c>
      <c r="H1023" s="286" t="s">
        <v>41</v>
      </c>
      <c r="I1023" s="286" t="s">
        <v>422</v>
      </c>
      <c r="J1023" s="286" t="s">
        <v>432</v>
      </c>
      <c r="K1023" s="286" t="s">
        <v>371</v>
      </c>
      <c r="L1023" s="286" t="s">
        <v>32</v>
      </c>
      <c r="M1023" s="287">
        <v>335412</v>
      </c>
    </row>
    <row r="1024" spans="1:13">
      <c r="A1024" s="286" t="s">
        <v>4638</v>
      </c>
      <c r="B1024" s="286" t="s">
        <v>1441</v>
      </c>
      <c r="C1024" s="286" t="s">
        <v>248</v>
      </c>
      <c r="D1024" s="275">
        <v>4512</v>
      </c>
      <c r="E1024" s="274" t="s">
        <v>59</v>
      </c>
      <c r="F1024" s="286" t="s">
        <v>823</v>
      </c>
      <c r="G1024" s="286" t="s">
        <v>242</v>
      </c>
      <c r="H1024" s="286" t="s">
        <v>41</v>
      </c>
      <c r="I1024" s="286" t="s">
        <v>223</v>
      </c>
      <c r="J1024" s="286" t="s">
        <v>831</v>
      </c>
      <c r="K1024" s="286" t="s">
        <v>887</v>
      </c>
      <c r="L1024" s="286" t="s">
        <v>32</v>
      </c>
      <c r="M1024" s="287">
        <v>353430</v>
      </c>
    </row>
    <row r="1025" spans="1:13">
      <c r="A1025" s="286" t="s">
        <v>4695</v>
      </c>
      <c r="B1025" s="286" t="s">
        <v>1438</v>
      </c>
      <c r="C1025" s="286" t="s">
        <v>248</v>
      </c>
      <c r="D1025" s="275">
        <v>4512</v>
      </c>
      <c r="E1025" s="274" t="s">
        <v>59</v>
      </c>
      <c r="F1025" s="286" t="s">
        <v>823</v>
      </c>
      <c r="G1025" s="286" t="s">
        <v>242</v>
      </c>
      <c r="H1025" s="286" t="s">
        <v>41</v>
      </c>
      <c r="I1025" s="286" t="s">
        <v>424</v>
      </c>
      <c r="J1025" s="286" t="s">
        <v>835</v>
      </c>
      <c r="K1025" s="286" t="s">
        <v>887</v>
      </c>
      <c r="L1025" s="286" t="s">
        <v>34</v>
      </c>
      <c r="M1025" s="287">
        <v>356773</v>
      </c>
    </row>
    <row r="1026" spans="1:13">
      <c r="A1026" s="286" t="s">
        <v>4711</v>
      </c>
      <c r="B1026" s="286" t="s">
        <v>1439</v>
      </c>
      <c r="C1026" s="286" t="s">
        <v>248</v>
      </c>
      <c r="D1026" s="275">
        <v>4512</v>
      </c>
      <c r="E1026" s="274" t="s">
        <v>59</v>
      </c>
      <c r="F1026" s="286" t="s">
        <v>823</v>
      </c>
      <c r="G1026" s="286" t="s">
        <v>242</v>
      </c>
      <c r="H1026" s="286" t="s">
        <v>41</v>
      </c>
      <c r="I1026" s="286" t="s">
        <v>425</v>
      </c>
      <c r="J1026" s="286" t="s">
        <v>435</v>
      </c>
      <c r="K1026" s="286" t="s">
        <v>371</v>
      </c>
      <c r="L1026" s="286" t="s">
        <v>34</v>
      </c>
      <c r="M1026" s="287">
        <v>364686</v>
      </c>
    </row>
    <row r="1027" spans="1:13">
      <c r="A1027" s="286" t="s">
        <v>4654</v>
      </c>
      <c r="B1027" s="286" t="s">
        <v>1442</v>
      </c>
      <c r="C1027" s="286" t="s">
        <v>248</v>
      </c>
      <c r="D1027" s="275">
        <v>4512</v>
      </c>
      <c r="E1027" s="274" t="s">
        <v>59</v>
      </c>
      <c r="F1027" s="286" t="s">
        <v>823</v>
      </c>
      <c r="G1027" s="286" t="s">
        <v>242</v>
      </c>
      <c r="H1027" s="286" t="s">
        <v>41</v>
      </c>
      <c r="I1027" s="286" t="s">
        <v>421</v>
      </c>
      <c r="J1027" s="286" t="s">
        <v>431</v>
      </c>
      <c r="K1027" s="286" t="s">
        <v>371</v>
      </c>
      <c r="L1027" s="286" t="s">
        <v>32</v>
      </c>
      <c r="M1027" s="287">
        <v>367810</v>
      </c>
    </row>
    <row r="1028" spans="1:13">
      <c r="A1028" s="286" t="s">
        <v>4712</v>
      </c>
      <c r="B1028" s="286" t="s">
        <v>1440</v>
      </c>
      <c r="C1028" s="286" t="s">
        <v>248</v>
      </c>
      <c r="D1028" s="275">
        <v>4512</v>
      </c>
      <c r="E1028" s="274" t="s">
        <v>59</v>
      </c>
      <c r="F1028" s="286" t="s">
        <v>823</v>
      </c>
      <c r="G1028" s="286" t="s">
        <v>242</v>
      </c>
      <c r="H1028" s="286" t="s">
        <v>41</v>
      </c>
      <c r="I1028" s="286" t="s">
        <v>425</v>
      </c>
      <c r="J1028" s="286" t="s">
        <v>836</v>
      </c>
      <c r="K1028" s="286" t="s">
        <v>886</v>
      </c>
      <c r="L1028" s="286" t="s">
        <v>32</v>
      </c>
      <c r="M1028" s="287">
        <v>381150</v>
      </c>
    </row>
    <row r="1029" spans="1:13">
      <c r="A1029" s="286" t="s">
        <v>4608</v>
      </c>
      <c r="B1029" s="286" t="s">
        <v>1441</v>
      </c>
      <c r="C1029" s="286" t="s">
        <v>248</v>
      </c>
      <c r="D1029" s="275">
        <v>4512</v>
      </c>
      <c r="E1029" s="274" t="s">
        <v>59</v>
      </c>
      <c r="F1029" s="286" t="s">
        <v>823</v>
      </c>
      <c r="G1029" s="286" t="s">
        <v>242</v>
      </c>
      <c r="H1029" s="286" t="s">
        <v>41</v>
      </c>
      <c r="I1029" s="286" t="s">
        <v>48</v>
      </c>
      <c r="J1029" s="286" t="s">
        <v>829</v>
      </c>
      <c r="K1029" s="286" t="s">
        <v>887</v>
      </c>
      <c r="L1029" s="286" t="s">
        <v>32</v>
      </c>
      <c r="M1029" s="287">
        <v>395573.3</v>
      </c>
    </row>
    <row r="1030" spans="1:13">
      <c r="A1030" s="286" t="s">
        <v>4623</v>
      </c>
      <c r="B1030" s="286" t="s">
        <v>1441</v>
      </c>
      <c r="C1030" s="286" t="s">
        <v>248</v>
      </c>
      <c r="D1030" s="275">
        <v>4512</v>
      </c>
      <c r="E1030" s="274" t="s">
        <v>59</v>
      </c>
      <c r="F1030" s="286" t="s">
        <v>823</v>
      </c>
      <c r="G1030" s="286" t="s">
        <v>242</v>
      </c>
      <c r="H1030" s="286" t="s">
        <v>41</v>
      </c>
      <c r="I1030" s="286" t="s">
        <v>50</v>
      </c>
      <c r="J1030" s="286" t="s">
        <v>830</v>
      </c>
      <c r="K1030" s="286" t="s">
        <v>887</v>
      </c>
      <c r="L1030" s="286" t="s">
        <v>32</v>
      </c>
      <c r="M1030" s="287">
        <v>395573.3</v>
      </c>
    </row>
    <row r="1031" spans="1:13">
      <c r="A1031" s="286" t="s">
        <v>4696</v>
      </c>
      <c r="B1031" s="286" t="s">
        <v>1439</v>
      </c>
      <c r="C1031" s="286" t="s">
        <v>248</v>
      </c>
      <c r="D1031" s="275">
        <v>4512</v>
      </c>
      <c r="E1031" s="274" t="s">
        <v>59</v>
      </c>
      <c r="F1031" s="286" t="s">
        <v>823</v>
      </c>
      <c r="G1031" s="286" t="s">
        <v>242</v>
      </c>
      <c r="H1031" s="286" t="s">
        <v>41</v>
      </c>
      <c r="I1031" s="286" t="s">
        <v>424</v>
      </c>
      <c r="J1031" s="286" t="s">
        <v>434</v>
      </c>
      <c r="K1031" s="286" t="s">
        <v>371</v>
      </c>
      <c r="L1031" s="286" t="s">
        <v>34</v>
      </c>
      <c r="M1031" s="287">
        <v>396272</v>
      </c>
    </row>
    <row r="1032" spans="1:13">
      <c r="A1032" s="286" t="s">
        <v>4719</v>
      </c>
      <c r="B1032" s="286" t="s">
        <v>1447</v>
      </c>
      <c r="C1032" s="286" t="s">
        <v>248</v>
      </c>
      <c r="D1032" s="275">
        <v>4512</v>
      </c>
      <c r="E1032" s="274" t="s">
        <v>59</v>
      </c>
      <c r="F1032" s="286" t="s">
        <v>823</v>
      </c>
      <c r="G1032" s="286" t="s">
        <v>242</v>
      </c>
      <c r="H1032" s="286" t="s">
        <v>41</v>
      </c>
      <c r="I1032" s="286" t="s">
        <v>425</v>
      </c>
      <c r="J1032" s="286" t="s">
        <v>836</v>
      </c>
      <c r="K1032" s="286" t="s">
        <v>887</v>
      </c>
      <c r="L1032" s="286" t="s">
        <v>218</v>
      </c>
      <c r="M1032" s="287">
        <v>397676.7</v>
      </c>
    </row>
    <row r="1033" spans="1:13">
      <c r="A1033" s="286" t="s">
        <v>4680</v>
      </c>
      <c r="B1033" s="286" t="s">
        <v>1438</v>
      </c>
      <c r="C1033" s="286" t="s">
        <v>248</v>
      </c>
      <c r="D1033" s="275">
        <v>4512</v>
      </c>
      <c r="E1033" s="274" t="s">
        <v>59</v>
      </c>
      <c r="F1033" s="286" t="s">
        <v>823</v>
      </c>
      <c r="G1033" s="286" t="s">
        <v>242</v>
      </c>
      <c r="H1033" s="286" t="s">
        <v>41</v>
      </c>
      <c r="I1033" s="286" t="s">
        <v>423</v>
      </c>
      <c r="J1033" s="286" t="s">
        <v>834</v>
      </c>
      <c r="K1033" s="286" t="s">
        <v>887</v>
      </c>
      <c r="L1033" s="286" t="s">
        <v>34</v>
      </c>
      <c r="M1033" s="287">
        <v>398052.4</v>
      </c>
    </row>
    <row r="1034" spans="1:13">
      <c r="A1034" s="286" t="s">
        <v>4639</v>
      </c>
      <c r="B1034" s="286" t="s">
        <v>1442</v>
      </c>
      <c r="C1034" s="286" t="s">
        <v>248</v>
      </c>
      <c r="D1034" s="275">
        <v>4512</v>
      </c>
      <c r="E1034" s="274" t="s">
        <v>59</v>
      </c>
      <c r="F1034" s="286" t="s">
        <v>823</v>
      </c>
      <c r="G1034" s="286" t="s">
        <v>242</v>
      </c>
      <c r="H1034" s="286" t="s">
        <v>41</v>
      </c>
      <c r="I1034" s="286" t="s">
        <v>223</v>
      </c>
      <c r="J1034" s="286" t="s">
        <v>181</v>
      </c>
      <c r="K1034" s="286" t="s">
        <v>371</v>
      </c>
      <c r="L1034" s="286" t="s">
        <v>32</v>
      </c>
      <c r="M1034" s="287">
        <v>419265</v>
      </c>
    </row>
    <row r="1035" spans="1:13">
      <c r="A1035" s="286" t="s">
        <v>4697</v>
      </c>
      <c r="B1035" s="286" t="s">
        <v>1440</v>
      </c>
      <c r="C1035" s="286" t="s">
        <v>248</v>
      </c>
      <c r="D1035" s="275">
        <v>4512</v>
      </c>
      <c r="E1035" s="274" t="s">
        <v>59</v>
      </c>
      <c r="F1035" s="286" t="s">
        <v>823</v>
      </c>
      <c r="G1035" s="286" t="s">
        <v>242</v>
      </c>
      <c r="H1035" s="286" t="s">
        <v>41</v>
      </c>
      <c r="I1035" s="286" t="s">
        <v>424</v>
      </c>
      <c r="J1035" s="286" t="s">
        <v>835</v>
      </c>
      <c r="K1035" s="286" t="s">
        <v>886</v>
      </c>
      <c r="L1035" s="286" t="s">
        <v>32</v>
      </c>
      <c r="M1035" s="287">
        <v>419265</v>
      </c>
    </row>
    <row r="1036" spans="1:13">
      <c r="A1036" s="286" t="s">
        <v>4704</v>
      </c>
      <c r="B1036" s="286" t="s">
        <v>1447</v>
      </c>
      <c r="C1036" s="286" t="s">
        <v>248</v>
      </c>
      <c r="D1036" s="275">
        <v>4512</v>
      </c>
      <c r="E1036" s="274" t="s">
        <v>59</v>
      </c>
      <c r="F1036" s="286" t="s">
        <v>823</v>
      </c>
      <c r="G1036" s="286" t="s">
        <v>242</v>
      </c>
      <c r="H1036" s="286" t="s">
        <v>41</v>
      </c>
      <c r="I1036" s="286" t="s">
        <v>424</v>
      </c>
      <c r="J1036" s="286" t="s">
        <v>835</v>
      </c>
      <c r="K1036" s="286" t="s">
        <v>887</v>
      </c>
      <c r="L1036" s="286" t="s">
        <v>218</v>
      </c>
      <c r="M1036" s="287">
        <v>437444.5</v>
      </c>
    </row>
    <row r="1037" spans="1:13">
      <c r="A1037" s="286" t="s">
        <v>4593</v>
      </c>
      <c r="B1037" s="286" t="s">
        <v>1441</v>
      </c>
      <c r="C1037" s="286" t="s">
        <v>248</v>
      </c>
      <c r="D1037" s="275">
        <v>4512</v>
      </c>
      <c r="E1037" s="274" t="s">
        <v>59</v>
      </c>
      <c r="F1037" s="286" t="s">
        <v>823</v>
      </c>
      <c r="G1037" s="286" t="s">
        <v>242</v>
      </c>
      <c r="H1037" s="286" t="s">
        <v>41</v>
      </c>
      <c r="I1037" s="286" t="s">
        <v>221</v>
      </c>
      <c r="J1037" s="286" t="s">
        <v>828</v>
      </c>
      <c r="K1037" s="286" t="s">
        <v>887</v>
      </c>
      <c r="L1037" s="286" t="s">
        <v>32</v>
      </c>
      <c r="M1037" s="287">
        <v>437716.7</v>
      </c>
    </row>
    <row r="1038" spans="1:13">
      <c r="A1038" s="286" t="s">
        <v>4665</v>
      </c>
      <c r="B1038" s="286" t="s">
        <v>1438</v>
      </c>
      <c r="C1038" s="286" t="s">
        <v>248</v>
      </c>
      <c r="D1038" s="275">
        <v>4512</v>
      </c>
      <c r="E1038" s="274" t="s">
        <v>59</v>
      </c>
      <c r="F1038" s="286" t="s">
        <v>823</v>
      </c>
      <c r="G1038" s="286" t="s">
        <v>242</v>
      </c>
      <c r="H1038" s="286" t="s">
        <v>41</v>
      </c>
      <c r="I1038" s="286" t="s">
        <v>422</v>
      </c>
      <c r="J1038" s="286" t="s">
        <v>833</v>
      </c>
      <c r="K1038" s="286" t="s">
        <v>887</v>
      </c>
      <c r="L1038" s="286" t="s">
        <v>34</v>
      </c>
      <c r="M1038" s="287">
        <v>437857.6</v>
      </c>
    </row>
    <row r="1039" spans="1:13">
      <c r="A1039" s="286" t="s">
        <v>4720</v>
      </c>
      <c r="B1039" s="286" t="s">
        <v>1448</v>
      </c>
      <c r="C1039" s="286" t="s">
        <v>248</v>
      </c>
      <c r="D1039" s="275">
        <v>4512</v>
      </c>
      <c r="E1039" s="274" t="s">
        <v>59</v>
      </c>
      <c r="F1039" s="286" t="s">
        <v>823</v>
      </c>
      <c r="G1039" s="286" t="s">
        <v>242</v>
      </c>
      <c r="H1039" s="286" t="s">
        <v>41</v>
      </c>
      <c r="I1039" s="286" t="s">
        <v>425</v>
      </c>
      <c r="J1039" s="286" t="s">
        <v>435</v>
      </c>
      <c r="K1039" s="286" t="s">
        <v>371</v>
      </c>
      <c r="L1039" s="286" t="s">
        <v>218</v>
      </c>
      <c r="M1039" s="287">
        <v>447330.6</v>
      </c>
    </row>
    <row r="1040" spans="1:13">
      <c r="A1040" s="286" t="s">
        <v>4681</v>
      </c>
      <c r="B1040" s="286" t="s">
        <v>1439</v>
      </c>
      <c r="C1040" s="286" t="s">
        <v>248</v>
      </c>
      <c r="D1040" s="275">
        <v>4512</v>
      </c>
      <c r="E1040" s="274" t="s">
        <v>59</v>
      </c>
      <c r="F1040" s="286" t="s">
        <v>823</v>
      </c>
      <c r="G1040" s="286" t="s">
        <v>242</v>
      </c>
      <c r="H1040" s="286" t="s">
        <v>41</v>
      </c>
      <c r="I1040" s="286" t="s">
        <v>423</v>
      </c>
      <c r="J1040" s="286" t="s">
        <v>433</v>
      </c>
      <c r="K1040" s="286" t="s">
        <v>371</v>
      </c>
      <c r="L1040" s="286" t="s">
        <v>34</v>
      </c>
      <c r="M1040" s="287">
        <v>459446</v>
      </c>
    </row>
    <row r="1041" spans="1:13">
      <c r="A1041" s="286" t="s">
        <v>4609</v>
      </c>
      <c r="B1041" s="286" t="s">
        <v>1442</v>
      </c>
      <c r="C1041" s="286" t="s">
        <v>248</v>
      </c>
      <c r="D1041" s="275">
        <v>4512</v>
      </c>
      <c r="E1041" s="274" t="s">
        <v>59</v>
      </c>
      <c r="F1041" s="286" t="s">
        <v>823</v>
      </c>
      <c r="G1041" s="286" t="s">
        <v>242</v>
      </c>
      <c r="H1041" s="286" t="s">
        <v>41</v>
      </c>
      <c r="I1041" s="286" t="s">
        <v>48</v>
      </c>
      <c r="J1041" s="286" t="s">
        <v>177</v>
      </c>
      <c r="K1041" s="286" t="s">
        <v>371</v>
      </c>
      <c r="L1041" s="286" t="s">
        <v>32</v>
      </c>
      <c r="M1041" s="287">
        <v>461192</v>
      </c>
    </row>
    <row r="1042" spans="1:13">
      <c r="A1042" s="286" t="s">
        <v>4624</v>
      </c>
      <c r="B1042" s="286" t="s">
        <v>1442</v>
      </c>
      <c r="C1042" s="286" t="s">
        <v>248</v>
      </c>
      <c r="D1042" s="275">
        <v>4512</v>
      </c>
      <c r="E1042" s="274" t="s">
        <v>59</v>
      </c>
      <c r="F1042" s="286" t="s">
        <v>823</v>
      </c>
      <c r="G1042" s="286" t="s">
        <v>242</v>
      </c>
      <c r="H1042" s="286" t="s">
        <v>41</v>
      </c>
      <c r="I1042" s="286" t="s">
        <v>50</v>
      </c>
      <c r="J1042" s="286" t="s">
        <v>179</v>
      </c>
      <c r="K1042" s="286" t="s">
        <v>371</v>
      </c>
      <c r="L1042" s="286" t="s">
        <v>32</v>
      </c>
      <c r="M1042" s="287">
        <v>461192</v>
      </c>
    </row>
    <row r="1043" spans="1:13">
      <c r="A1043" s="286" t="s">
        <v>4682</v>
      </c>
      <c r="B1043" s="286" t="s">
        <v>1440</v>
      </c>
      <c r="C1043" s="286" t="s">
        <v>248</v>
      </c>
      <c r="D1043" s="275">
        <v>4512</v>
      </c>
      <c r="E1043" s="274" t="s">
        <v>59</v>
      </c>
      <c r="F1043" s="286" t="s">
        <v>823</v>
      </c>
      <c r="G1043" s="286" t="s">
        <v>242</v>
      </c>
      <c r="H1043" s="286" t="s">
        <v>41</v>
      </c>
      <c r="I1043" s="286" t="s">
        <v>423</v>
      </c>
      <c r="J1043" s="286" t="s">
        <v>834</v>
      </c>
      <c r="K1043" s="286" t="s">
        <v>886</v>
      </c>
      <c r="L1043" s="286" t="s">
        <v>32</v>
      </c>
      <c r="M1043" s="287">
        <v>467775</v>
      </c>
    </row>
    <row r="1044" spans="1:13">
      <c r="A1044" s="286" t="s">
        <v>4705</v>
      </c>
      <c r="B1044" s="286" t="s">
        <v>1448</v>
      </c>
      <c r="C1044" s="286" t="s">
        <v>248</v>
      </c>
      <c r="D1044" s="275">
        <v>4512</v>
      </c>
      <c r="E1044" s="274" t="s">
        <v>59</v>
      </c>
      <c r="F1044" s="286" t="s">
        <v>823</v>
      </c>
      <c r="G1044" s="286" t="s">
        <v>242</v>
      </c>
      <c r="H1044" s="286" t="s">
        <v>41</v>
      </c>
      <c r="I1044" s="286" t="s">
        <v>424</v>
      </c>
      <c r="J1044" s="286" t="s">
        <v>434</v>
      </c>
      <c r="K1044" s="286" t="s">
        <v>371</v>
      </c>
      <c r="L1044" s="286" t="s">
        <v>218</v>
      </c>
      <c r="M1044" s="287">
        <v>486075</v>
      </c>
    </row>
    <row r="1045" spans="1:13">
      <c r="A1045" s="286" t="s">
        <v>4650</v>
      </c>
      <c r="B1045" s="286" t="s">
        <v>1438</v>
      </c>
      <c r="C1045" s="286" t="s">
        <v>248</v>
      </c>
      <c r="D1045" s="275">
        <v>4512</v>
      </c>
      <c r="E1045" s="274" t="s">
        <v>59</v>
      </c>
      <c r="F1045" s="286" t="s">
        <v>823</v>
      </c>
      <c r="G1045" s="286" t="s">
        <v>242</v>
      </c>
      <c r="H1045" s="286" t="s">
        <v>41</v>
      </c>
      <c r="I1045" s="286" t="s">
        <v>421</v>
      </c>
      <c r="J1045" s="286" t="s">
        <v>832</v>
      </c>
      <c r="K1045" s="286" t="s">
        <v>887</v>
      </c>
      <c r="L1045" s="286" t="s">
        <v>34</v>
      </c>
      <c r="M1045" s="287">
        <v>486508.4</v>
      </c>
    </row>
    <row r="1046" spans="1:13">
      <c r="A1046" s="286" t="s">
        <v>4689</v>
      </c>
      <c r="B1046" s="286" t="s">
        <v>1447</v>
      </c>
      <c r="C1046" s="286" t="s">
        <v>248</v>
      </c>
      <c r="D1046" s="275">
        <v>4512</v>
      </c>
      <c r="E1046" s="274" t="s">
        <v>59</v>
      </c>
      <c r="F1046" s="286" t="s">
        <v>823</v>
      </c>
      <c r="G1046" s="286" t="s">
        <v>242</v>
      </c>
      <c r="H1046" s="286" t="s">
        <v>41</v>
      </c>
      <c r="I1046" s="286" t="s">
        <v>423</v>
      </c>
      <c r="J1046" s="286" t="s">
        <v>834</v>
      </c>
      <c r="K1046" s="286" t="s">
        <v>887</v>
      </c>
      <c r="L1046" s="286" t="s">
        <v>218</v>
      </c>
      <c r="M1046" s="287">
        <v>488058</v>
      </c>
    </row>
    <row r="1047" spans="1:13">
      <c r="A1047" s="286" t="s">
        <v>4578</v>
      </c>
      <c r="B1047" s="286" t="s">
        <v>1441</v>
      </c>
      <c r="C1047" s="286" t="s">
        <v>248</v>
      </c>
      <c r="D1047" s="275">
        <v>4512</v>
      </c>
      <c r="E1047" s="274" t="s">
        <v>59</v>
      </c>
      <c r="F1047" s="286" t="s">
        <v>823</v>
      </c>
      <c r="G1047" s="286" t="s">
        <v>242</v>
      </c>
      <c r="H1047" s="286" t="s">
        <v>41</v>
      </c>
      <c r="I1047" s="286" t="s">
        <v>46</v>
      </c>
      <c r="J1047" s="286" t="s">
        <v>827</v>
      </c>
      <c r="K1047" s="286" t="s">
        <v>887</v>
      </c>
      <c r="L1047" s="286" t="s">
        <v>32</v>
      </c>
      <c r="M1047" s="287">
        <v>490396.1</v>
      </c>
    </row>
    <row r="1048" spans="1:13">
      <c r="A1048" s="286" t="s">
        <v>4666</v>
      </c>
      <c r="B1048" s="286" t="s">
        <v>1439</v>
      </c>
      <c r="C1048" s="286" t="s">
        <v>248</v>
      </c>
      <c r="D1048" s="275">
        <v>4512</v>
      </c>
      <c r="E1048" s="274" t="s">
        <v>59</v>
      </c>
      <c r="F1048" s="286" t="s">
        <v>823</v>
      </c>
      <c r="G1048" s="286" t="s">
        <v>242</v>
      </c>
      <c r="H1048" s="286" t="s">
        <v>41</v>
      </c>
      <c r="I1048" s="286" t="s">
        <v>422</v>
      </c>
      <c r="J1048" s="286" t="s">
        <v>432</v>
      </c>
      <c r="K1048" s="286" t="s">
        <v>371</v>
      </c>
      <c r="L1048" s="286" t="s">
        <v>34</v>
      </c>
      <c r="M1048" s="287">
        <v>505390.4</v>
      </c>
    </row>
    <row r="1049" spans="1:13">
      <c r="A1049" s="286" t="s">
        <v>4667</v>
      </c>
      <c r="B1049" s="286" t="s">
        <v>1440</v>
      </c>
      <c r="C1049" s="286" t="s">
        <v>248</v>
      </c>
      <c r="D1049" s="275">
        <v>4512</v>
      </c>
      <c r="E1049" s="274" t="s">
        <v>59</v>
      </c>
      <c r="F1049" s="286" t="s">
        <v>823</v>
      </c>
      <c r="G1049" s="286" t="s">
        <v>242</v>
      </c>
      <c r="H1049" s="286" t="s">
        <v>41</v>
      </c>
      <c r="I1049" s="286" t="s">
        <v>422</v>
      </c>
      <c r="J1049" s="286" t="s">
        <v>833</v>
      </c>
      <c r="K1049" s="286" t="s">
        <v>886</v>
      </c>
      <c r="L1049" s="286" t="s">
        <v>32</v>
      </c>
      <c r="M1049" s="287">
        <v>514553</v>
      </c>
    </row>
    <row r="1050" spans="1:13">
      <c r="A1050" s="286" t="s">
        <v>4594</v>
      </c>
      <c r="B1050" s="286" t="s">
        <v>1442</v>
      </c>
      <c r="C1050" s="286" t="s">
        <v>248</v>
      </c>
      <c r="D1050" s="275">
        <v>4512</v>
      </c>
      <c r="E1050" s="274" t="s">
        <v>59</v>
      </c>
      <c r="F1050" s="286" t="s">
        <v>823</v>
      </c>
      <c r="G1050" s="286" t="s">
        <v>242</v>
      </c>
      <c r="H1050" s="286" t="s">
        <v>41</v>
      </c>
      <c r="I1050" s="286" t="s">
        <v>221</v>
      </c>
      <c r="J1050" s="286" t="s">
        <v>175</v>
      </c>
      <c r="K1050" s="286" t="s">
        <v>371</v>
      </c>
      <c r="L1050" s="286" t="s">
        <v>32</v>
      </c>
      <c r="M1050" s="287">
        <v>524082</v>
      </c>
    </row>
    <row r="1051" spans="1:13">
      <c r="A1051" s="286" t="s">
        <v>4674</v>
      </c>
      <c r="B1051" s="286" t="s">
        <v>1447</v>
      </c>
      <c r="C1051" s="286" t="s">
        <v>248</v>
      </c>
      <c r="D1051" s="275">
        <v>4512</v>
      </c>
      <c r="E1051" s="274" t="s">
        <v>59</v>
      </c>
      <c r="F1051" s="286" t="s">
        <v>823</v>
      </c>
      <c r="G1051" s="286" t="s">
        <v>242</v>
      </c>
      <c r="H1051" s="286" t="s">
        <v>41</v>
      </c>
      <c r="I1051" s="286" t="s">
        <v>422</v>
      </c>
      <c r="J1051" s="286" t="s">
        <v>833</v>
      </c>
      <c r="K1051" s="286" t="s">
        <v>887</v>
      </c>
      <c r="L1051" s="286" t="s">
        <v>218</v>
      </c>
      <c r="M1051" s="287">
        <v>536863.69999999995</v>
      </c>
    </row>
    <row r="1052" spans="1:13">
      <c r="A1052" s="286" t="s">
        <v>4533</v>
      </c>
      <c r="B1052" s="286" t="s">
        <v>1441</v>
      </c>
      <c r="C1052" s="286" t="s">
        <v>248</v>
      </c>
      <c r="D1052" s="275">
        <v>4512</v>
      </c>
      <c r="E1052" s="274" t="s">
        <v>59</v>
      </c>
      <c r="F1052" s="286" t="s">
        <v>823</v>
      </c>
      <c r="G1052" s="286" t="s">
        <v>242</v>
      </c>
      <c r="H1052" s="286" t="s">
        <v>41</v>
      </c>
      <c r="I1052" s="286" t="s">
        <v>42</v>
      </c>
      <c r="J1052" s="286" t="s">
        <v>824</v>
      </c>
      <c r="K1052" s="286" t="s">
        <v>887</v>
      </c>
      <c r="L1052" s="286" t="s">
        <v>32</v>
      </c>
      <c r="M1052" s="287">
        <v>543075.30000000005</v>
      </c>
    </row>
    <row r="1053" spans="1:13">
      <c r="A1053" s="286" t="s">
        <v>4548</v>
      </c>
      <c r="B1053" s="286" t="s">
        <v>1441</v>
      </c>
      <c r="C1053" s="286" t="s">
        <v>248</v>
      </c>
      <c r="D1053" s="275">
        <v>4512</v>
      </c>
      <c r="E1053" s="274" t="s">
        <v>59</v>
      </c>
      <c r="F1053" s="286" t="s">
        <v>823</v>
      </c>
      <c r="G1053" s="286" t="s">
        <v>242</v>
      </c>
      <c r="H1053" s="286" t="s">
        <v>41</v>
      </c>
      <c r="I1053" s="286" t="s">
        <v>219</v>
      </c>
      <c r="J1053" s="286" t="s">
        <v>825</v>
      </c>
      <c r="K1053" s="286" t="s">
        <v>887</v>
      </c>
      <c r="L1053" s="286" t="s">
        <v>32</v>
      </c>
      <c r="M1053" s="287">
        <v>543075.30000000005</v>
      </c>
    </row>
    <row r="1054" spans="1:13">
      <c r="A1054" s="286" t="s">
        <v>4563</v>
      </c>
      <c r="B1054" s="286" t="s">
        <v>1441</v>
      </c>
      <c r="C1054" s="286" t="s">
        <v>248</v>
      </c>
      <c r="D1054" s="275">
        <v>4512</v>
      </c>
      <c r="E1054" s="274" t="s">
        <v>59</v>
      </c>
      <c r="F1054" s="286" t="s">
        <v>823</v>
      </c>
      <c r="G1054" s="286" t="s">
        <v>242</v>
      </c>
      <c r="H1054" s="286" t="s">
        <v>41</v>
      </c>
      <c r="I1054" s="286" t="s">
        <v>44</v>
      </c>
      <c r="J1054" s="286" t="s">
        <v>826</v>
      </c>
      <c r="K1054" s="286" t="s">
        <v>887</v>
      </c>
      <c r="L1054" s="286" t="s">
        <v>32</v>
      </c>
      <c r="M1054" s="287">
        <v>543075.30000000005</v>
      </c>
    </row>
    <row r="1055" spans="1:13">
      <c r="A1055" s="286" t="s">
        <v>4635</v>
      </c>
      <c r="B1055" s="286" t="s">
        <v>1438</v>
      </c>
      <c r="C1055" s="286" t="s">
        <v>248</v>
      </c>
      <c r="D1055" s="275">
        <v>4512</v>
      </c>
      <c r="E1055" s="274" t="s">
        <v>59</v>
      </c>
      <c r="F1055" s="286" t="s">
        <v>823</v>
      </c>
      <c r="G1055" s="286" t="s">
        <v>242</v>
      </c>
      <c r="H1055" s="286" t="s">
        <v>41</v>
      </c>
      <c r="I1055" s="286" t="s">
        <v>223</v>
      </c>
      <c r="J1055" s="286" t="s">
        <v>831</v>
      </c>
      <c r="K1055" s="286" t="s">
        <v>887</v>
      </c>
      <c r="L1055" s="286" t="s">
        <v>34</v>
      </c>
      <c r="M1055" s="287">
        <v>544005</v>
      </c>
    </row>
    <row r="1056" spans="1:13">
      <c r="A1056" s="286" t="s">
        <v>4651</v>
      </c>
      <c r="B1056" s="286" t="s">
        <v>1439</v>
      </c>
      <c r="C1056" s="286" t="s">
        <v>248</v>
      </c>
      <c r="D1056" s="275">
        <v>4512</v>
      </c>
      <c r="E1056" s="274" t="s">
        <v>59</v>
      </c>
      <c r="F1056" s="286" t="s">
        <v>823</v>
      </c>
      <c r="G1056" s="286" t="s">
        <v>242</v>
      </c>
      <c r="H1056" s="286" t="s">
        <v>41</v>
      </c>
      <c r="I1056" s="286" t="s">
        <v>421</v>
      </c>
      <c r="J1056" s="286" t="s">
        <v>431</v>
      </c>
      <c r="K1056" s="286" t="s">
        <v>371</v>
      </c>
      <c r="L1056" s="286" t="s">
        <v>34</v>
      </c>
      <c r="M1056" s="287">
        <v>554207.30000000005</v>
      </c>
    </row>
    <row r="1057" spans="1:13">
      <c r="A1057" s="286" t="s">
        <v>4690</v>
      </c>
      <c r="B1057" s="286" t="s">
        <v>1448</v>
      </c>
      <c r="C1057" s="286" t="s">
        <v>248</v>
      </c>
      <c r="D1057" s="275">
        <v>4512</v>
      </c>
      <c r="E1057" s="274" t="s">
        <v>59</v>
      </c>
      <c r="F1057" s="286" t="s">
        <v>823</v>
      </c>
      <c r="G1057" s="286" t="s">
        <v>242</v>
      </c>
      <c r="H1057" s="286" t="s">
        <v>41</v>
      </c>
      <c r="I1057" s="286" t="s">
        <v>423</v>
      </c>
      <c r="J1057" s="286" t="s">
        <v>433</v>
      </c>
      <c r="K1057" s="286" t="s">
        <v>371</v>
      </c>
      <c r="L1057" s="286" t="s">
        <v>218</v>
      </c>
      <c r="M1057" s="287">
        <v>563564.9</v>
      </c>
    </row>
    <row r="1058" spans="1:13">
      <c r="A1058" s="286" t="s">
        <v>4652</v>
      </c>
      <c r="B1058" s="286" t="s">
        <v>1440</v>
      </c>
      <c r="C1058" s="286" t="s">
        <v>248</v>
      </c>
      <c r="D1058" s="275">
        <v>4512</v>
      </c>
      <c r="E1058" s="274" t="s">
        <v>59</v>
      </c>
      <c r="F1058" s="286" t="s">
        <v>823</v>
      </c>
      <c r="G1058" s="286" t="s">
        <v>242</v>
      </c>
      <c r="H1058" s="286" t="s">
        <v>41</v>
      </c>
      <c r="I1058" s="286" t="s">
        <v>421</v>
      </c>
      <c r="J1058" s="286" t="s">
        <v>832</v>
      </c>
      <c r="K1058" s="286" t="s">
        <v>886</v>
      </c>
      <c r="L1058" s="286" t="s">
        <v>32</v>
      </c>
      <c r="M1058" s="287">
        <v>571725</v>
      </c>
    </row>
    <row r="1059" spans="1:13">
      <c r="A1059" s="286" t="s">
        <v>4709</v>
      </c>
      <c r="B1059" s="286" t="s">
        <v>1437</v>
      </c>
      <c r="C1059" s="286" t="s">
        <v>248</v>
      </c>
      <c r="D1059" s="275">
        <v>4512</v>
      </c>
      <c r="E1059" s="274" t="s">
        <v>59</v>
      </c>
      <c r="F1059" s="286" t="s">
        <v>823</v>
      </c>
      <c r="G1059" s="286" t="s">
        <v>242</v>
      </c>
      <c r="H1059" s="286" t="s">
        <v>41</v>
      </c>
      <c r="I1059" s="286" t="s">
        <v>425</v>
      </c>
      <c r="J1059" s="286" t="s">
        <v>836</v>
      </c>
      <c r="K1059" s="286" t="s">
        <v>886</v>
      </c>
      <c r="L1059" s="286" t="s">
        <v>34</v>
      </c>
      <c r="M1059" s="287">
        <v>574307.30000000005</v>
      </c>
    </row>
    <row r="1060" spans="1:13">
      <c r="A1060" s="286" t="s">
        <v>4579</v>
      </c>
      <c r="B1060" s="286" t="s">
        <v>1442</v>
      </c>
      <c r="C1060" s="286" t="s">
        <v>248</v>
      </c>
      <c r="D1060" s="275">
        <v>4512</v>
      </c>
      <c r="E1060" s="274" t="s">
        <v>59</v>
      </c>
      <c r="F1060" s="286" t="s">
        <v>823</v>
      </c>
      <c r="G1060" s="286" t="s">
        <v>242</v>
      </c>
      <c r="H1060" s="286" t="s">
        <v>41</v>
      </c>
      <c r="I1060" s="286" t="s">
        <v>46</v>
      </c>
      <c r="J1060" s="286" t="s">
        <v>173</v>
      </c>
      <c r="K1060" s="286" t="s">
        <v>371</v>
      </c>
      <c r="L1060" s="286" t="s">
        <v>32</v>
      </c>
      <c r="M1060" s="287">
        <v>577443</v>
      </c>
    </row>
    <row r="1061" spans="1:13">
      <c r="A1061" s="286" t="s">
        <v>4716</v>
      </c>
      <c r="B1061" s="286" t="s">
        <v>1444</v>
      </c>
      <c r="C1061" s="286" t="s">
        <v>248</v>
      </c>
      <c r="D1061" s="275">
        <v>4512</v>
      </c>
      <c r="E1061" s="274" t="s">
        <v>59</v>
      </c>
      <c r="F1061" s="286" t="s">
        <v>823</v>
      </c>
      <c r="G1061" s="286" t="s">
        <v>242</v>
      </c>
      <c r="H1061" s="286" t="s">
        <v>41</v>
      </c>
      <c r="I1061" s="286" t="s">
        <v>425</v>
      </c>
      <c r="J1061" s="286" t="s">
        <v>947</v>
      </c>
      <c r="K1061" s="286" t="s">
        <v>887</v>
      </c>
      <c r="L1061" s="286" t="s">
        <v>940</v>
      </c>
      <c r="M1061" s="287">
        <v>585669.5</v>
      </c>
    </row>
    <row r="1062" spans="1:13">
      <c r="A1062" s="286" t="s">
        <v>4659</v>
      </c>
      <c r="B1062" s="286" t="s">
        <v>1447</v>
      </c>
      <c r="C1062" s="286" t="s">
        <v>248</v>
      </c>
      <c r="D1062" s="275">
        <v>4512</v>
      </c>
      <c r="E1062" s="274" t="s">
        <v>59</v>
      </c>
      <c r="F1062" s="286" t="s">
        <v>823</v>
      </c>
      <c r="G1062" s="286" t="s">
        <v>242</v>
      </c>
      <c r="H1062" s="286" t="s">
        <v>41</v>
      </c>
      <c r="I1062" s="286" t="s">
        <v>421</v>
      </c>
      <c r="J1062" s="286" t="s">
        <v>832</v>
      </c>
      <c r="K1062" s="286" t="s">
        <v>887</v>
      </c>
      <c r="L1062" s="286" t="s">
        <v>218</v>
      </c>
      <c r="M1062" s="287">
        <v>596515.19999999995</v>
      </c>
    </row>
    <row r="1063" spans="1:13">
      <c r="A1063" s="286" t="s">
        <v>4605</v>
      </c>
      <c r="B1063" s="286" t="s">
        <v>1438</v>
      </c>
      <c r="C1063" s="286" t="s">
        <v>248</v>
      </c>
      <c r="D1063" s="275">
        <v>4512</v>
      </c>
      <c r="E1063" s="274" t="s">
        <v>59</v>
      </c>
      <c r="F1063" s="286" t="s">
        <v>823</v>
      </c>
      <c r="G1063" s="286" t="s">
        <v>242</v>
      </c>
      <c r="H1063" s="286" t="s">
        <v>41</v>
      </c>
      <c r="I1063" s="286" t="s">
        <v>48</v>
      </c>
      <c r="J1063" s="286" t="s">
        <v>829</v>
      </c>
      <c r="K1063" s="286" t="s">
        <v>887</v>
      </c>
      <c r="L1063" s="286" t="s">
        <v>34</v>
      </c>
      <c r="M1063" s="287">
        <v>608872.80000000005</v>
      </c>
    </row>
    <row r="1064" spans="1:13">
      <c r="A1064" s="286" t="s">
        <v>4620</v>
      </c>
      <c r="B1064" s="286" t="s">
        <v>1438</v>
      </c>
      <c r="C1064" s="286" t="s">
        <v>248</v>
      </c>
      <c r="D1064" s="275">
        <v>4512</v>
      </c>
      <c r="E1064" s="274" t="s">
        <v>59</v>
      </c>
      <c r="F1064" s="286" t="s">
        <v>823</v>
      </c>
      <c r="G1064" s="286" t="s">
        <v>242</v>
      </c>
      <c r="H1064" s="286" t="s">
        <v>41</v>
      </c>
      <c r="I1064" s="286" t="s">
        <v>50</v>
      </c>
      <c r="J1064" s="286" t="s">
        <v>830</v>
      </c>
      <c r="K1064" s="286" t="s">
        <v>887</v>
      </c>
      <c r="L1064" s="286" t="s">
        <v>34</v>
      </c>
      <c r="M1064" s="287">
        <v>608872.80000000005</v>
      </c>
    </row>
    <row r="1065" spans="1:13">
      <c r="A1065" s="286" t="s">
        <v>4675</v>
      </c>
      <c r="B1065" s="286" t="s">
        <v>1448</v>
      </c>
      <c r="C1065" s="286" t="s">
        <v>248</v>
      </c>
      <c r="D1065" s="275">
        <v>4512</v>
      </c>
      <c r="E1065" s="274" t="s">
        <v>59</v>
      </c>
      <c r="F1065" s="286" t="s">
        <v>823</v>
      </c>
      <c r="G1065" s="286" t="s">
        <v>242</v>
      </c>
      <c r="H1065" s="286" t="s">
        <v>41</v>
      </c>
      <c r="I1065" s="286" t="s">
        <v>422</v>
      </c>
      <c r="J1065" s="286" t="s">
        <v>432</v>
      </c>
      <c r="K1065" s="286" t="s">
        <v>371</v>
      </c>
      <c r="L1065" s="286" t="s">
        <v>218</v>
      </c>
      <c r="M1065" s="287">
        <v>619921.30000000005</v>
      </c>
    </row>
    <row r="1066" spans="1:13">
      <c r="A1066" s="286" t="s">
        <v>4636</v>
      </c>
      <c r="B1066" s="286" t="s">
        <v>1439</v>
      </c>
      <c r="C1066" s="286" t="s">
        <v>248</v>
      </c>
      <c r="D1066" s="275">
        <v>4512</v>
      </c>
      <c r="E1066" s="274" t="s">
        <v>59</v>
      </c>
      <c r="F1066" s="286" t="s">
        <v>823</v>
      </c>
      <c r="G1066" s="286" t="s">
        <v>242</v>
      </c>
      <c r="H1066" s="286" t="s">
        <v>41</v>
      </c>
      <c r="I1066" s="286" t="s">
        <v>223</v>
      </c>
      <c r="J1066" s="286" t="s">
        <v>181</v>
      </c>
      <c r="K1066" s="286" t="s">
        <v>371</v>
      </c>
      <c r="L1066" s="286" t="s">
        <v>34</v>
      </c>
      <c r="M1066" s="287">
        <v>631738</v>
      </c>
    </row>
    <row r="1067" spans="1:13">
      <c r="A1067" s="286" t="s">
        <v>4694</v>
      </c>
      <c r="B1067" s="286" t="s">
        <v>1437</v>
      </c>
      <c r="C1067" s="286" t="s">
        <v>248</v>
      </c>
      <c r="D1067" s="275">
        <v>4512</v>
      </c>
      <c r="E1067" s="274" t="s">
        <v>59</v>
      </c>
      <c r="F1067" s="286" t="s">
        <v>823</v>
      </c>
      <c r="G1067" s="286" t="s">
        <v>242</v>
      </c>
      <c r="H1067" s="286" t="s">
        <v>41</v>
      </c>
      <c r="I1067" s="286" t="s">
        <v>424</v>
      </c>
      <c r="J1067" s="286" t="s">
        <v>835</v>
      </c>
      <c r="K1067" s="286" t="s">
        <v>886</v>
      </c>
      <c r="L1067" s="286" t="s">
        <v>34</v>
      </c>
      <c r="M1067" s="287">
        <v>631738</v>
      </c>
    </row>
    <row r="1068" spans="1:13">
      <c r="A1068" s="286" t="s">
        <v>4637</v>
      </c>
      <c r="B1068" s="286" t="s">
        <v>1440</v>
      </c>
      <c r="C1068" s="286" t="s">
        <v>248</v>
      </c>
      <c r="D1068" s="275">
        <v>4512</v>
      </c>
      <c r="E1068" s="274" t="s">
        <v>59</v>
      </c>
      <c r="F1068" s="286" t="s">
        <v>823</v>
      </c>
      <c r="G1068" s="286" t="s">
        <v>242</v>
      </c>
      <c r="H1068" s="286" t="s">
        <v>41</v>
      </c>
      <c r="I1068" s="286" t="s">
        <v>223</v>
      </c>
      <c r="J1068" s="286" t="s">
        <v>831</v>
      </c>
      <c r="K1068" s="286" t="s">
        <v>886</v>
      </c>
      <c r="L1068" s="286" t="s">
        <v>32</v>
      </c>
      <c r="M1068" s="287">
        <v>639293</v>
      </c>
    </row>
    <row r="1069" spans="1:13">
      <c r="A1069" s="286" t="s">
        <v>4534</v>
      </c>
      <c r="B1069" s="286" t="s">
        <v>1442</v>
      </c>
      <c r="C1069" s="286" t="s">
        <v>248</v>
      </c>
      <c r="D1069" s="275">
        <v>4512</v>
      </c>
      <c r="E1069" s="274" t="s">
        <v>59</v>
      </c>
      <c r="F1069" s="286" t="s">
        <v>823</v>
      </c>
      <c r="G1069" s="286" t="s">
        <v>242</v>
      </c>
      <c r="H1069" s="286" t="s">
        <v>41</v>
      </c>
      <c r="I1069" s="286" t="s">
        <v>42</v>
      </c>
      <c r="J1069" s="286" t="s">
        <v>60</v>
      </c>
      <c r="K1069" s="286" t="s">
        <v>371</v>
      </c>
      <c r="L1069" s="286" t="s">
        <v>32</v>
      </c>
      <c r="M1069" s="287">
        <v>640332</v>
      </c>
    </row>
    <row r="1070" spans="1:13">
      <c r="A1070" s="286" t="s">
        <v>4549</v>
      </c>
      <c r="B1070" s="286" t="s">
        <v>1442</v>
      </c>
      <c r="C1070" s="286" t="s">
        <v>248</v>
      </c>
      <c r="D1070" s="275">
        <v>4512</v>
      </c>
      <c r="E1070" s="274" t="s">
        <v>59</v>
      </c>
      <c r="F1070" s="286" t="s">
        <v>823</v>
      </c>
      <c r="G1070" s="286" t="s">
        <v>242</v>
      </c>
      <c r="H1070" s="286" t="s">
        <v>41</v>
      </c>
      <c r="I1070" s="286" t="s">
        <v>219</v>
      </c>
      <c r="J1070" s="286" t="s">
        <v>62</v>
      </c>
      <c r="K1070" s="286" t="s">
        <v>371</v>
      </c>
      <c r="L1070" s="286" t="s">
        <v>32</v>
      </c>
      <c r="M1070" s="287">
        <v>640332</v>
      </c>
    </row>
    <row r="1071" spans="1:13">
      <c r="A1071" s="286" t="s">
        <v>4564</v>
      </c>
      <c r="B1071" s="286" t="s">
        <v>1442</v>
      </c>
      <c r="C1071" s="286" t="s">
        <v>248</v>
      </c>
      <c r="D1071" s="275">
        <v>4512</v>
      </c>
      <c r="E1071" s="274" t="s">
        <v>59</v>
      </c>
      <c r="F1071" s="286" t="s">
        <v>823</v>
      </c>
      <c r="G1071" s="286" t="s">
        <v>242</v>
      </c>
      <c r="H1071" s="286" t="s">
        <v>41</v>
      </c>
      <c r="I1071" s="286" t="s">
        <v>44</v>
      </c>
      <c r="J1071" s="286" t="s">
        <v>171</v>
      </c>
      <c r="K1071" s="286" t="s">
        <v>371</v>
      </c>
      <c r="L1071" s="286" t="s">
        <v>32</v>
      </c>
      <c r="M1071" s="287">
        <v>640332</v>
      </c>
    </row>
    <row r="1072" spans="1:13">
      <c r="A1072" s="286" t="s">
        <v>4701</v>
      </c>
      <c r="B1072" s="286" t="s">
        <v>1444</v>
      </c>
      <c r="C1072" s="286" t="s">
        <v>248</v>
      </c>
      <c r="D1072" s="275">
        <v>4512</v>
      </c>
      <c r="E1072" s="274" t="s">
        <v>59</v>
      </c>
      <c r="F1072" s="286" t="s">
        <v>823</v>
      </c>
      <c r="G1072" s="286" t="s">
        <v>242</v>
      </c>
      <c r="H1072" s="286" t="s">
        <v>41</v>
      </c>
      <c r="I1072" s="286" t="s">
        <v>424</v>
      </c>
      <c r="J1072" s="286" t="s">
        <v>835</v>
      </c>
      <c r="K1072" s="286" t="s">
        <v>887</v>
      </c>
      <c r="L1072" s="286" t="s">
        <v>940</v>
      </c>
      <c r="M1072" s="287">
        <v>644236.5</v>
      </c>
    </row>
    <row r="1073" spans="1:13">
      <c r="A1073" s="286" t="s">
        <v>4644</v>
      </c>
      <c r="B1073" s="286" t="s">
        <v>1447</v>
      </c>
      <c r="C1073" s="286" t="s">
        <v>248</v>
      </c>
      <c r="D1073" s="275">
        <v>4512</v>
      </c>
      <c r="E1073" s="274" t="s">
        <v>59</v>
      </c>
      <c r="F1073" s="286" t="s">
        <v>823</v>
      </c>
      <c r="G1073" s="286" t="s">
        <v>242</v>
      </c>
      <c r="H1073" s="286" t="s">
        <v>41</v>
      </c>
      <c r="I1073" s="286" t="s">
        <v>223</v>
      </c>
      <c r="J1073" s="286" t="s">
        <v>831</v>
      </c>
      <c r="K1073" s="286" t="s">
        <v>887</v>
      </c>
      <c r="L1073" s="286" t="s">
        <v>218</v>
      </c>
      <c r="M1073" s="287">
        <v>667013</v>
      </c>
    </row>
    <row r="1074" spans="1:13">
      <c r="A1074" s="286" t="s">
        <v>4722</v>
      </c>
      <c r="B1074" s="286" t="s">
        <v>1450</v>
      </c>
      <c r="C1074" s="286" t="s">
        <v>248</v>
      </c>
      <c r="D1074" s="275">
        <v>4512</v>
      </c>
      <c r="E1074" s="274" t="s">
        <v>59</v>
      </c>
      <c r="F1074" s="286" t="s">
        <v>823</v>
      </c>
      <c r="G1074" s="286" t="s">
        <v>242</v>
      </c>
      <c r="H1074" s="286" t="s">
        <v>41</v>
      </c>
      <c r="I1074" s="286" t="s">
        <v>425</v>
      </c>
      <c r="J1074" s="286" t="s">
        <v>947</v>
      </c>
      <c r="K1074" s="286" t="s">
        <v>887</v>
      </c>
      <c r="L1074" s="286" t="s">
        <v>941</v>
      </c>
      <c r="M1074" s="287">
        <v>670369.5</v>
      </c>
    </row>
    <row r="1075" spans="1:13">
      <c r="A1075" s="286" t="s">
        <v>4590</v>
      </c>
      <c r="B1075" s="286" t="s">
        <v>1438</v>
      </c>
      <c r="C1075" s="286" t="s">
        <v>248</v>
      </c>
      <c r="D1075" s="275">
        <v>4512</v>
      </c>
      <c r="E1075" s="274" t="s">
        <v>59</v>
      </c>
      <c r="F1075" s="286" t="s">
        <v>823</v>
      </c>
      <c r="G1075" s="286" t="s">
        <v>242</v>
      </c>
      <c r="H1075" s="286" t="s">
        <v>41</v>
      </c>
      <c r="I1075" s="286" t="s">
        <v>221</v>
      </c>
      <c r="J1075" s="286" t="s">
        <v>828</v>
      </c>
      <c r="K1075" s="286" t="s">
        <v>887</v>
      </c>
      <c r="L1075" s="286" t="s">
        <v>34</v>
      </c>
      <c r="M1075" s="287">
        <v>673740.5</v>
      </c>
    </row>
    <row r="1076" spans="1:13">
      <c r="A1076" s="286" t="s">
        <v>4717</v>
      </c>
      <c r="B1076" s="286" t="s">
        <v>1445</v>
      </c>
      <c r="C1076" s="286" t="s">
        <v>248</v>
      </c>
      <c r="D1076" s="275">
        <v>4512</v>
      </c>
      <c r="E1076" s="274" t="s">
        <v>59</v>
      </c>
      <c r="F1076" s="286" t="s">
        <v>823</v>
      </c>
      <c r="G1076" s="286" t="s">
        <v>242</v>
      </c>
      <c r="H1076" s="286" t="s">
        <v>41</v>
      </c>
      <c r="I1076" s="286" t="s">
        <v>425</v>
      </c>
      <c r="J1076" s="286" t="s">
        <v>947</v>
      </c>
      <c r="K1076" s="286" t="s">
        <v>371</v>
      </c>
      <c r="L1076" s="286" t="s">
        <v>940</v>
      </c>
      <c r="M1076" s="287">
        <v>675587.2</v>
      </c>
    </row>
    <row r="1077" spans="1:13">
      <c r="A1077" s="286" t="s">
        <v>4660</v>
      </c>
      <c r="B1077" s="286" t="s">
        <v>1448</v>
      </c>
      <c r="C1077" s="286" t="s">
        <v>248</v>
      </c>
      <c r="D1077" s="275">
        <v>4512</v>
      </c>
      <c r="E1077" s="274" t="s">
        <v>59</v>
      </c>
      <c r="F1077" s="286" t="s">
        <v>823</v>
      </c>
      <c r="G1077" s="286" t="s">
        <v>242</v>
      </c>
      <c r="H1077" s="286" t="s">
        <v>41</v>
      </c>
      <c r="I1077" s="286" t="s">
        <v>421</v>
      </c>
      <c r="J1077" s="286" t="s">
        <v>431</v>
      </c>
      <c r="K1077" s="286" t="s">
        <v>371</v>
      </c>
      <c r="L1077" s="286" t="s">
        <v>218</v>
      </c>
      <c r="M1077" s="287">
        <v>679801</v>
      </c>
    </row>
    <row r="1078" spans="1:13">
      <c r="A1078" s="286" t="s">
        <v>4606</v>
      </c>
      <c r="B1078" s="286" t="s">
        <v>1439</v>
      </c>
      <c r="C1078" s="286" t="s">
        <v>248</v>
      </c>
      <c r="D1078" s="275">
        <v>4512</v>
      </c>
      <c r="E1078" s="274" t="s">
        <v>59</v>
      </c>
      <c r="F1078" s="286" t="s">
        <v>823</v>
      </c>
      <c r="G1078" s="286" t="s">
        <v>242</v>
      </c>
      <c r="H1078" s="286" t="s">
        <v>41</v>
      </c>
      <c r="I1078" s="286" t="s">
        <v>48</v>
      </c>
      <c r="J1078" s="286" t="s">
        <v>177</v>
      </c>
      <c r="K1078" s="286" t="s">
        <v>371</v>
      </c>
      <c r="L1078" s="286" t="s">
        <v>34</v>
      </c>
      <c r="M1078" s="287">
        <v>694912</v>
      </c>
    </row>
    <row r="1079" spans="1:13">
      <c r="A1079" s="286" t="s">
        <v>4621</v>
      </c>
      <c r="B1079" s="286" t="s">
        <v>1439</v>
      </c>
      <c r="C1079" s="286" t="s">
        <v>248</v>
      </c>
      <c r="D1079" s="275">
        <v>4512</v>
      </c>
      <c r="E1079" s="274" t="s">
        <v>59</v>
      </c>
      <c r="F1079" s="286" t="s">
        <v>823</v>
      </c>
      <c r="G1079" s="286" t="s">
        <v>242</v>
      </c>
      <c r="H1079" s="286" t="s">
        <v>41</v>
      </c>
      <c r="I1079" s="286" t="s">
        <v>50</v>
      </c>
      <c r="J1079" s="286" t="s">
        <v>179</v>
      </c>
      <c r="K1079" s="286" t="s">
        <v>371</v>
      </c>
      <c r="L1079" s="286" t="s">
        <v>34</v>
      </c>
      <c r="M1079" s="287">
        <v>694912</v>
      </c>
    </row>
    <row r="1080" spans="1:13">
      <c r="A1080" s="286" t="s">
        <v>4718</v>
      </c>
      <c r="B1080" s="286" t="s">
        <v>1446</v>
      </c>
      <c r="C1080" s="286" t="s">
        <v>248</v>
      </c>
      <c r="D1080" s="275">
        <v>4512</v>
      </c>
      <c r="E1080" s="274" t="s">
        <v>59</v>
      </c>
      <c r="F1080" s="286" t="s">
        <v>823</v>
      </c>
      <c r="G1080" s="286" t="s">
        <v>242</v>
      </c>
      <c r="H1080" s="286" t="s">
        <v>41</v>
      </c>
      <c r="I1080" s="286" t="s">
        <v>425</v>
      </c>
      <c r="J1080" s="286" t="s">
        <v>836</v>
      </c>
      <c r="K1080" s="286" t="s">
        <v>886</v>
      </c>
      <c r="L1080" s="286" t="s">
        <v>218</v>
      </c>
      <c r="M1080" s="287">
        <v>704456.1</v>
      </c>
    </row>
    <row r="1081" spans="1:13">
      <c r="A1081" s="286" t="s">
        <v>4679</v>
      </c>
      <c r="B1081" s="286" t="s">
        <v>1437</v>
      </c>
      <c r="C1081" s="286" t="s">
        <v>248</v>
      </c>
      <c r="D1081" s="275">
        <v>4512</v>
      </c>
      <c r="E1081" s="274" t="s">
        <v>59</v>
      </c>
      <c r="F1081" s="286" t="s">
        <v>823</v>
      </c>
      <c r="G1081" s="286" t="s">
        <v>242</v>
      </c>
      <c r="H1081" s="286" t="s">
        <v>41</v>
      </c>
      <c r="I1081" s="286" t="s">
        <v>423</v>
      </c>
      <c r="J1081" s="286" t="s">
        <v>834</v>
      </c>
      <c r="K1081" s="286" t="s">
        <v>886</v>
      </c>
      <c r="L1081" s="286" t="s">
        <v>34</v>
      </c>
      <c r="M1081" s="287">
        <v>704832</v>
      </c>
    </row>
    <row r="1082" spans="1:13">
      <c r="A1082" s="286" t="s">
        <v>4607</v>
      </c>
      <c r="B1082" s="286" t="s">
        <v>1440</v>
      </c>
      <c r="C1082" s="286" t="s">
        <v>248</v>
      </c>
      <c r="D1082" s="275">
        <v>4512</v>
      </c>
      <c r="E1082" s="274" t="s">
        <v>59</v>
      </c>
      <c r="F1082" s="286" t="s">
        <v>823</v>
      </c>
      <c r="G1082" s="286" t="s">
        <v>242</v>
      </c>
      <c r="H1082" s="286" t="s">
        <v>41</v>
      </c>
      <c r="I1082" s="286" t="s">
        <v>48</v>
      </c>
      <c r="J1082" s="286" t="s">
        <v>829</v>
      </c>
      <c r="K1082" s="286" t="s">
        <v>886</v>
      </c>
      <c r="L1082" s="286" t="s">
        <v>32</v>
      </c>
      <c r="M1082" s="287">
        <v>715523</v>
      </c>
    </row>
    <row r="1083" spans="1:13">
      <c r="A1083" s="286" t="s">
        <v>4622</v>
      </c>
      <c r="B1083" s="286" t="s">
        <v>1440</v>
      </c>
      <c r="C1083" s="286" t="s">
        <v>248</v>
      </c>
      <c r="D1083" s="275">
        <v>4512</v>
      </c>
      <c r="E1083" s="274" t="s">
        <v>59</v>
      </c>
      <c r="F1083" s="286" t="s">
        <v>823</v>
      </c>
      <c r="G1083" s="286" t="s">
        <v>242</v>
      </c>
      <c r="H1083" s="286" t="s">
        <v>41</v>
      </c>
      <c r="I1083" s="286" t="s">
        <v>50</v>
      </c>
      <c r="J1083" s="286" t="s">
        <v>830</v>
      </c>
      <c r="K1083" s="286" t="s">
        <v>886</v>
      </c>
      <c r="L1083" s="286" t="s">
        <v>32</v>
      </c>
      <c r="M1083" s="287">
        <v>715523</v>
      </c>
    </row>
    <row r="1084" spans="1:13">
      <c r="A1084" s="286" t="s">
        <v>4686</v>
      </c>
      <c r="B1084" s="286" t="s">
        <v>1444</v>
      </c>
      <c r="C1084" s="286" t="s">
        <v>248</v>
      </c>
      <c r="D1084" s="275">
        <v>4512</v>
      </c>
      <c r="E1084" s="274" t="s">
        <v>59</v>
      </c>
      <c r="F1084" s="286" t="s">
        <v>823</v>
      </c>
      <c r="G1084" s="286" t="s">
        <v>242</v>
      </c>
      <c r="H1084" s="286" t="s">
        <v>41</v>
      </c>
      <c r="I1084" s="286" t="s">
        <v>423</v>
      </c>
      <c r="J1084" s="286" t="s">
        <v>834</v>
      </c>
      <c r="K1084" s="286" t="s">
        <v>887</v>
      </c>
      <c r="L1084" s="286" t="s">
        <v>940</v>
      </c>
      <c r="M1084" s="287">
        <v>718776.2</v>
      </c>
    </row>
    <row r="1085" spans="1:13">
      <c r="A1085" s="286" t="s">
        <v>4702</v>
      </c>
      <c r="B1085" s="286" t="s">
        <v>1445</v>
      </c>
      <c r="C1085" s="286" t="s">
        <v>248</v>
      </c>
      <c r="D1085" s="275">
        <v>4512</v>
      </c>
      <c r="E1085" s="274" t="s">
        <v>59</v>
      </c>
      <c r="F1085" s="286" t="s">
        <v>823</v>
      </c>
      <c r="G1085" s="286" t="s">
        <v>242</v>
      </c>
      <c r="H1085" s="286" t="s">
        <v>41</v>
      </c>
      <c r="I1085" s="286" t="s">
        <v>424</v>
      </c>
      <c r="J1085" s="286" t="s">
        <v>835</v>
      </c>
      <c r="K1085" s="286" t="s">
        <v>371</v>
      </c>
      <c r="L1085" s="286" t="s">
        <v>940</v>
      </c>
      <c r="M1085" s="287">
        <v>734101.1</v>
      </c>
    </row>
    <row r="1086" spans="1:13">
      <c r="A1086" s="286" t="s">
        <v>4707</v>
      </c>
      <c r="B1086" s="286" t="s">
        <v>1450</v>
      </c>
      <c r="C1086" s="286" t="s">
        <v>248</v>
      </c>
      <c r="D1086" s="275">
        <v>4512</v>
      </c>
      <c r="E1086" s="274" t="s">
        <v>59</v>
      </c>
      <c r="F1086" s="286" t="s">
        <v>823</v>
      </c>
      <c r="G1086" s="286" t="s">
        <v>242</v>
      </c>
      <c r="H1086" s="286" t="s">
        <v>41</v>
      </c>
      <c r="I1086" s="286" t="s">
        <v>424</v>
      </c>
      <c r="J1086" s="286" t="s">
        <v>835</v>
      </c>
      <c r="K1086" s="286" t="s">
        <v>887</v>
      </c>
      <c r="L1086" s="286" t="s">
        <v>941</v>
      </c>
      <c r="M1086" s="287">
        <v>737406.5</v>
      </c>
    </row>
    <row r="1087" spans="1:13">
      <c r="A1087" s="286" t="s">
        <v>4614</v>
      </c>
      <c r="B1087" s="286" t="s">
        <v>1447</v>
      </c>
      <c r="C1087" s="286" t="s">
        <v>248</v>
      </c>
      <c r="D1087" s="275">
        <v>4512</v>
      </c>
      <c r="E1087" s="274" t="s">
        <v>59</v>
      </c>
      <c r="F1087" s="286" t="s">
        <v>823</v>
      </c>
      <c r="G1087" s="286" t="s">
        <v>242</v>
      </c>
      <c r="H1087" s="286" t="s">
        <v>41</v>
      </c>
      <c r="I1087" s="286" t="s">
        <v>48</v>
      </c>
      <c r="J1087" s="286" t="s">
        <v>829</v>
      </c>
      <c r="K1087" s="286" t="s">
        <v>887</v>
      </c>
      <c r="L1087" s="286" t="s">
        <v>218</v>
      </c>
      <c r="M1087" s="287">
        <v>746547.8</v>
      </c>
    </row>
    <row r="1088" spans="1:13">
      <c r="A1088" s="286" t="s">
        <v>4629</v>
      </c>
      <c r="B1088" s="286" t="s">
        <v>1447</v>
      </c>
      <c r="C1088" s="286" t="s">
        <v>248</v>
      </c>
      <c r="D1088" s="275">
        <v>4512</v>
      </c>
      <c r="E1088" s="274" t="s">
        <v>59</v>
      </c>
      <c r="F1088" s="286" t="s">
        <v>823</v>
      </c>
      <c r="G1088" s="286" t="s">
        <v>242</v>
      </c>
      <c r="H1088" s="286" t="s">
        <v>41</v>
      </c>
      <c r="I1088" s="286" t="s">
        <v>50</v>
      </c>
      <c r="J1088" s="286" t="s">
        <v>830</v>
      </c>
      <c r="K1088" s="286" t="s">
        <v>887</v>
      </c>
      <c r="L1088" s="286" t="s">
        <v>218</v>
      </c>
      <c r="M1088" s="287">
        <v>746547.8</v>
      </c>
    </row>
    <row r="1089" spans="1:13">
      <c r="A1089" s="286" t="s">
        <v>4575</v>
      </c>
      <c r="B1089" s="286" t="s">
        <v>1438</v>
      </c>
      <c r="C1089" s="286" t="s">
        <v>248</v>
      </c>
      <c r="D1089" s="275">
        <v>4512</v>
      </c>
      <c r="E1089" s="274" t="s">
        <v>59</v>
      </c>
      <c r="F1089" s="286" t="s">
        <v>823</v>
      </c>
      <c r="G1089" s="286" t="s">
        <v>242</v>
      </c>
      <c r="H1089" s="286" t="s">
        <v>41</v>
      </c>
      <c r="I1089" s="286" t="s">
        <v>46</v>
      </c>
      <c r="J1089" s="286" t="s">
        <v>827</v>
      </c>
      <c r="K1089" s="286" t="s">
        <v>887</v>
      </c>
      <c r="L1089" s="286" t="s">
        <v>34</v>
      </c>
      <c r="M1089" s="287">
        <v>754825.3</v>
      </c>
    </row>
    <row r="1090" spans="1:13">
      <c r="A1090" s="286" t="s">
        <v>4723</v>
      </c>
      <c r="B1090" s="286" t="s">
        <v>1451</v>
      </c>
      <c r="C1090" s="286" t="s">
        <v>248</v>
      </c>
      <c r="D1090" s="275">
        <v>4512</v>
      </c>
      <c r="E1090" s="274" t="s">
        <v>59</v>
      </c>
      <c r="F1090" s="286" t="s">
        <v>823</v>
      </c>
      <c r="G1090" s="286" t="s">
        <v>242</v>
      </c>
      <c r="H1090" s="286" t="s">
        <v>41</v>
      </c>
      <c r="I1090" s="286" t="s">
        <v>425</v>
      </c>
      <c r="J1090" s="286" t="s">
        <v>947</v>
      </c>
      <c r="K1090" s="286" t="s">
        <v>371</v>
      </c>
      <c r="L1090" s="286" t="s">
        <v>941</v>
      </c>
      <c r="M1090" s="287">
        <v>773973.8</v>
      </c>
    </row>
    <row r="1091" spans="1:13">
      <c r="A1091" s="286" t="s">
        <v>4645</v>
      </c>
      <c r="B1091" s="286" t="s">
        <v>1448</v>
      </c>
      <c r="C1091" s="286" t="s">
        <v>248</v>
      </c>
      <c r="D1091" s="275">
        <v>4512</v>
      </c>
      <c r="E1091" s="274" t="s">
        <v>59</v>
      </c>
      <c r="F1091" s="286" t="s">
        <v>823</v>
      </c>
      <c r="G1091" s="286" t="s">
        <v>242</v>
      </c>
      <c r="H1091" s="286" t="s">
        <v>41</v>
      </c>
      <c r="I1091" s="286" t="s">
        <v>223</v>
      </c>
      <c r="J1091" s="286" t="s">
        <v>181</v>
      </c>
      <c r="K1091" s="286" t="s">
        <v>371</v>
      </c>
      <c r="L1091" s="286" t="s">
        <v>218</v>
      </c>
      <c r="M1091" s="287">
        <v>774902</v>
      </c>
    </row>
    <row r="1092" spans="1:13">
      <c r="A1092" s="286" t="s">
        <v>4703</v>
      </c>
      <c r="B1092" s="286" t="s">
        <v>1446</v>
      </c>
      <c r="C1092" s="286" t="s">
        <v>248</v>
      </c>
      <c r="D1092" s="275">
        <v>4512</v>
      </c>
      <c r="E1092" s="274" t="s">
        <v>59</v>
      </c>
      <c r="F1092" s="286" t="s">
        <v>823</v>
      </c>
      <c r="G1092" s="286" t="s">
        <v>242</v>
      </c>
      <c r="H1092" s="286" t="s">
        <v>41</v>
      </c>
      <c r="I1092" s="286" t="s">
        <v>424</v>
      </c>
      <c r="J1092" s="286" t="s">
        <v>835</v>
      </c>
      <c r="K1092" s="286" t="s">
        <v>886</v>
      </c>
      <c r="L1092" s="286" t="s">
        <v>218</v>
      </c>
      <c r="M1092" s="287">
        <v>774902</v>
      </c>
    </row>
    <row r="1093" spans="1:13">
      <c r="A1093" s="286" t="s">
        <v>4664</v>
      </c>
      <c r="B1093" s="286" t="s">
        <v>1437</v>
      </c>
      <c r="C1093" s="286" t="s">
        <v>248</v>
      </c>
      <c r="D1093" s="275">
        <v>4512</v>
      </c>
      <c r="E1093" s="274" t="s">
        <v>59</v>
      </c>
      <c r="F1093" s="286" t="s">
        <v>823</v>
      </c>
      <c r="G1093" s="286" t="s">
        <v>242</v>
      </c>
      <c r="H1093" s="286" t="s">
        <v>41</v>
      </c>
      <c r="I1093" s="286" t="s">
        <v>422</v>
      </c>
      <c r="J1093" s="286" t="s">
        <v>833</v>
      </c>
      <c r="K1093" s="286" t="s">
        <v>886</v>
      </c>
      <c r="L1093" s="286" t="s">
        <v>34</v>
      </c>
      <c r="M1093" s="287">
        <v>775314.9</v>
      </c>
    </row>
    <row r="1094" spans="1:13">
      <c r="A1094" s="286" t="s">
        <v>4591</v>
      </c>
      <c r="B1094" s="286" t="s">
        <v>1439</v>
      </c>
      <c r="C1094" s="286" t="s">
        <v>248</v>
      </c>
      <c r="D1094" s="275">
        <v>4512</v>
      </c>
      <c r="E1094" s="274" t="s">
        <v>59</v>
      </c>
      <c r="F1094" s="286" t="s">
        <v>823</v>
      </c>
      <c r="G1094" s="286" t="s">
        <v>242</v>
      </c>
      <c r="H1094" s="286" t="s">
        <v>41</v>
      </c>
      <c r="I1094" s="286" t="s">
        <v>221</v>
      </c>
      <c r="J1094" s="286" t="s">
        <v>175</v>
      </c>
      <c r="K1094" s="286" t="s">
        <v>371</v>
      </c>
      <c r="L1094" s="286" t="s">
        <v>34</v>
      </c>
      <c r="M1094" s="287">
        <v>789673.3</v>
      </c>
    </row>
    <row r="1095" spans="1:13">
      <c r="A1095" s="286" t="s">
        <v>4671</v>
      </c>
      <c r="B1095" s="286" t="s">
        <v>1444</v>
      </c>
      <c r="C1095" s="286" t="s">
        <v>248</v>
      </c>
      <c r="D1095" s="275">
        <v>4512</v>
      </c>
      <c r="E1095" s="274" t="s">
        <v>59</v>
      </c>
      <c r="F1095" s="286" t="s">
        <v>823</v>
      </c>
      <c r="G1095" s="286" t="s">
        <v>242</v>
      </c>
      <c r="H1095" s="286" t="s">
        <v>41</v>
      </c>
      <c r="I1095" s="286" t="s">
        <v>422</v>
      </c>
      <c r="J1095" s="286" t="s">
        <v>833</v>
      </c>
      <c r="K1095" s="286" t="s">
        <v>887</v>
      </c>
      <c r="L1095" s="286" t="s">
        <v>940</v>
      </c>
      <c r="M1095" s="287">
        <v>790653.8</v>
      </c>
    </row>
    <row r="1096" spans="1:13">
      <c r="A1096" s="286" t="s">
        <v>4592</v>
      </c>
      <c r="B1096" s="286" t="s">
        <v>1440</v>
      </c>
      <c r="C1096" s="286" t="s">
        <v>248</v>
      </c>
      <c r="D1096" s="275">
        <v>4512</v>
      </c>
      <c r="E1096" s="274" t="s">
        <v>59</v>
      </c>
      <c r="F1096" s="286" t="s">
        <v>823</v>
      </c>
      <c r="G1096" s="286" t="s">
        <v>242</v>
      </c>
      <c r="H1096" s="286" t="s">
        <v>41</v>
      </c>
      <c r="I1096" s="286" t="s">
        <v>221</v>
      </c>
      <c r="J1096" s="286" t="s">
        <v>828</v>
      </c>
      <c r="K1096" s="286" t="s">
        <v>886</v>
      </c>
      <c r="L1096" s="286" t="s">
        <v>32</v>
      </c>
      <c r="M1096" s="287">
        <v>791753</v>
      </c>
    </row>
    <row r="1097" spans="1:13">
      <c r="A1097" s="286" t="s">
        <v>4692</v>
      </c>
      <c r="B1097" s="286" t="s">
        <v>1450</v>
      </c>
      <c r="C1097" s="286" t="s">
        <v>248</v>
      </c>
      <c r="D1097" s="275">
        <v>4512</v>
      </c>
      <c r="E1097" s="274" t="s">
        <v>59</v>
      </c>
      <c r="F1097" s="286" t="s">
        <v>823</v>
      </c>
      <c r="G1097" s="286" t="s">
        <v>242</v>
      </c>
      <c r="H1097" s="286" t="s">
        <v>41</v>
      </c>
      <c r="I1097" s="286" t="s">
        <v>423</v>
      </c>
      <c r="J1097" s="286" t="s">
        <v>834</v>
      </c>
      <c r="K1097" s="286" t="s">
        <v>887</v>
      </c>
      <c r="L1097" s="286" t="s">
        <v>941</v>
      </c>
      <c r="M1097" s="287">
        <v>822726.2</v>
      </c>
    </row>
    <row r="1098" spans="1:13">
      <c r="A1098" s="286" t="s">
        <v>4599</v>
      </c>
      <c r="B1098" s="286" t="s">
        <v>1447</v>
      </c>
      <c r="C1098" s="286" t="s">
        <v>248</v>
      </c>
      <c r="D1098" s="275">
        <v>4512</v>
      </c>
      <c r="E1098" s="274" t="s">
        <v>59</v>
      </c>
      <c r="F1098" s="286" t="s">
        <v>823</v>
      </c>
      <c r="G1098" s="286" t="s">
        <v>242</v>
      </c>
      <c r="H1098" s="286" t="s">
        <v>41</v>
      </c>
      <c r="I1098" s="286" t="s">
        <v>221</v>
      </c>
      <c r="J1098" s="286" t="s">
        <v>828</v>
      </c>
      <c r="K1098" s="286" t="s">
        <v>887</v>
      </c>
      <c r="L1098" s="286" t="s">
        <v>218</v>
      </c>
      <c r="M1098" s="287">
        <v>826083.2</v>
      </c>
    </row>
    <row r="1099" spans="1:13">
      <c r="A1099" s="286" t="s">
        <v>4530</v>
      </c>
      <c r="B1099" s="286" t="s">
        <v>1438</v>
      </c>
      <c r="C1099" s="286" t="s">
        <v>248</v>
      </c>
      <c r="D1099" s="275">
        <v>4512</v>
      </c>
      <c r="E1099" s="274" t="s">
        <v>59</v>
      </c>
      <c r="F1099" s="286" t="s">
        <v>823</v>
      </c>
      <c r="G1099" s="286" t="s">
        <v>242</v>
      </c>
      <c r="H1099" s="286" t="s">
        <v>41</v>
      </c>
      <c r="I1099" s="286" t="s">
        <v>42</v>
      </c>
      <c r="J1099" s="286" t="s">
        <v>824</v>
      </c>
      <c r="K1099" s="286" t="s">
        <v>887</v>
      </c>
      <c r="L1099" s="286" t="s">
        <v>34</v>
      </c>
      <c r="M1099" s="287">
        <v>835910</v>
      </c>
    </row>
    <row r="1100" spans="1:13">
      <c r="A1100" s="286" t="s">
        <v>4545</v>
      </c>
      <c r="B1100" s="286" t="s">
        <v>1438</v>
      </c>
      <c r="C1100" s="286" t="s">
        <v>248</v>
      </c>
      <c r="D1100" s="275">
        <v>4512</v>
      </c>
      <c r="E1100" s="274" t="s">
        <v>59</v>
      </c>
      <c r="F1100" s="286" t="s">
        <v>823</v>
      </c>
      <c r="G1100" s="286" t="s">
        <v>242</v>
      </c>
      <c r="H1100" s="286" t="s">
        <v>41</v>
      </c>
      <c r="I1100" s="286" t="s">
        <v>219</v>
      </c>
      <c r="J1100" s="286" t="s">
        <v>825</v>
      </c>
      <c r="K1100" s="286" t="s">
        <v>887</v>
      </c>
      <c r="L1100" s="286" t="s">
        <v>34</v>
      </c>
      <c r="M1100" s="287">
        <v>835910</v>
      </c>
    </row>
    <row r="1101" spans="1:13">
      <c r="A1101" s="286" t="s">
        <v>4560</v>
      </c>
      <c r="B1101" s="286" t="s">
        <v>1438</v>
      </c>
      <c r="C1101" s="286" t="s">
        <v>248</v>
      </c>
      <c r="D1101" s="275">
        <v>4512</v>
      </c>
      <c r="E1101" s="274" t="s">
        <v>59</v>
      </c>
      <c r="F1101" s="286" t="s">
        <v>823</v>
      </c>
      <c r="G1101" s="286" t="s">
        <v>242</v>
      </c>
      <c r="H1101" s="286" t="s">
        <v>41</v>
      </c>
      <c r="I1101" s="286" t="s">
        <v>44</v>
      </c>
      <c r="J1101" s="286" t="s">
        <v>826</v>
      </c>
      <c r="K1101" s="286" t="s">
        <v>887</v>
      </c>
      <c r="L1101" s="286" t="s">
        <v>34</v>
      </c>
      <c r="M1101" s="287">
        <v>835910</v>
      </c>
    </row>
    <row r="1102" spans="1:13">
      <c r="A1102" s="286" t="s">
        <v>4708</v>
      </c>
      <c r="B1102" s="286" t="s">
        <v>1451</v>
      </c>
      <c r="C1102" s="286" t="s">
        <v>248</v>
      </c>
      <c r="D1102" s="275">
        <v>4512</v>
      </c>
      <c r="E1102" s="274" t="s">
        <v>59</v>
      </c>
      <c r="F1102" s="286" t="s">
        <v>823</v>
      </c>
      <c r="G1102" s="286" t="s">
        <v>242</v>
      </c>
      <c r="H1102" s="286" t="s">
        <v>41</v>
      </c>
      <c r="I1102" s="286" t="s">
        <v>424</v>
      </c>
      <c r="J1102" s="286" t="s">
        <v>835</v>
      </c>
      <c r="K1102" s="286" t="s">
        <v>371</v>
      </c>
      <c r="L1102" s="286" t="s">
        <v>941</v>
      </c>
      <c r="M1102" s="287">
        <v>841009</v>
      </c>
    </row>
    <row r="1103" spans="1:13">
      <c r="A1103" s="286" t="s">
        <v>4687</v>
      </c>
      <c r="B1103" s="286" t="s">
        <v>1445</v>
      </c>
      <c r="C1103" s="286" t="s">
        <v>248</v>
      </c>
      <c r="D1103" s="275">
        <v>4512</v>
      </c>
      <c r="E1103" s="274" t="s">
        <v>59</v>
      </c>
      <c r="F1103" s="286" t="s">
        <v>823</v>
      </c>
      <c r="G1103" s="286" t="s">
        <v>242</v>
      </c>
      <c r="H1103" s="286" t="s">
        <v>41</v>
      </c>
      <c r="I1103" s="286" t="s">
        <v>423</v>
      </c>
      <c r="J1103" s="286" t="s">
        <v>834</v>
      </c>
      <c r="K1103" s="286" t="s">
        <v>371</v>
      </c>
      <c r="L1103" s="286" t="s">
        <v>940</v>
      </c>
      <c r="M1103" s="287">
        <v>851132</v>
      </c>
    </row>
    <row r="1104" spans="1:13">
      <c r="A1104" s="286" t="s">
        <v>4615</v>
      </c>
      <c r="B1104" s="286" t="s">
        <v>1448</v>
      </c>
      <c r="C1104" s="286" t="s">
        <v>248</v>
      </c>
      <c r="D1104" s="275">
        <v>4512</v>
      </c>
      <c r="E1104" s="274" t="s">
        <v>59</v>
      </c>
      <c r="F1104" s="286" t="s">
        <v>823</v>
      </c>
      <c r="G1104" s="286" t="s">
        <v>242</v>
      </c>
      <c r="H1104" s="286" t="s">
        <v>41</v>
      </c>
      <c r="I1104" s="286" t="s">
        <v>48</v>
      </c>
      <c r="J1104" s="286" t="s">
        <v>177</v>
      </c>
      <c r="K1104" s="286" t="s">
        <v>371</v>
      </c>
      <c r="L1104" s="286" t="s">
        <v>218</v>
      </c>
      <c r="M1104" s="287">
        <v>852391.9</v>
      </c>
    </row>
    <row r="1105" spans="1:13">
      <c r="A1105" s="286" t="s">
        <v>4630</v>
      </c>
      <c r="B1105" s="286" t="s">
        <v>1448</v>
      </c>
      <c r="C1105" s="286" t="s">
        <v>248</v>
      </c>
      <c r="D1105" s="275">
        <v>4512</v>
      </c>
      <c r="E1105" s="274" t="s">
        <v>59</v>
      </c>
      <c r="F1105" s="286" t="s">
        <v>823</v>
      </c>
      <c r="G1105" s="286" t="s">
        <v>242</v>
      </c>
      <c r="H1105" s="286" t="s">
        <v>41</v>
      </c>
      <c r="I1105" s="286" t="s">
        <v>50</v>
      </c>
      <c r="J1105" s="286" t="s">
        <v>179</v>
      </c>
      <c r="K1105" s="286" t="s">
        <v>371</v>
      </c>
      <c r="L1105" s="286" t="s">
        <v>218</v>
      </c>
      <c r="M1105" s="287">
        <v>852391.9</v>
      </c>
    </row>
    <row r="1106" spans="1:13">
      <c r="A1106" s="286" t="s">
        <v>4649</v>
      </c>
      <c r="B1106" s="286" t="s">
        <v>1437</v>
      </c>
      <c r="C1106" s="286" t="s">
        <v>248</v>
      </c>
      <c r="D1106" s="275">
        <v>4512</v>
      </c>
      <c r="E1106" s="274" t="s">
        <v>59</v>
      </c>
      <c r="F1106" s="286" t="s">
        <v>823</v>
      </c>
      <c r="G1106" s="286" t="s">
        <v>242</v>
      </c>
      <c r="H1106" s="286" t="s">
        <v>41</v>
      </c>
      <c r="I1106" s="286" t="s">
        <v>421</v>
      </c>
      <c r="J1106" s="286" t="s">
        <v>832</v>
      </c>
      <c r="K1106" s="286" t="s">
        <v>886</v>
      </c>
      <c r="L1106" s="286" t="s">
        <v>34</v>
      </c>
      <c r="M1106" s="287">
        <v>861460.9</v>
      </c>
    </row>
    <row r="1107" spans="1:13">
      <c r="A1107" s="286" t="s">
        <v>4688</v>
      </c>
      <c r="B1107" s="286" t="s">
        <v>1446</v>
      </c>
      <c r="C1107" s="286" t="s">
        <v>248</v>
      </c>
      <c r="D1107" s="275">
        <v>4512</v>
      </c>
      <c r="E1107" s="274" t="s">
        <v>59</v>
      </c>
      <c r="F1107" s="286" t="s">
        <v>823</v>
      </c>
      <c r="G1107" s="286" t="s">
        <v>242</v>
      </c>
      <c r="H1107" s="286" t="s">
        <v>41</v>
      </c>
      <c r="I1107" s="286" t="s">
        <v>423</v>
      </c>
      <c r="J1107" s="286" t="s">
        <v>834</v>
      </c>
      <c r="K1107" s="286" t="s">
        <v>886</v>
      </c>
      <c r="L1107" s="286" t="s">
        <v>218</v>
      </c>
      <c r="M1107" s="287">
        <v>864559.7</v>
      </c>
    </row>
    <row r="1108" spans="1:13">
      <c r="A1108" s="286" t="s">
        <v>4576</v>
      </c>
      <c r="B1108" s="286" t="s">
        <v>1439</v>
      </c>
      <c r="C1108" s="286" t="s">
        <v>248</v>
      </c>
      <c r="D1108" s="275">
        <v>4512</v>
      </c>
      <c r="E1108" s="274" t="s">
        <v>59</v>
      </c>
      <c r="F1108" s="286" t="s">
        <v>823</v>
      </c>
      <c r="G1108" s="286" t="s">
        <v>242</v>
      </c>
      <c r="H1108" s="286" t="s">
        <v>41</v>
      </c>
      <c r="I1108" s="286" t="s">
        <v>46</v>
      </c>
      <c r="J1108" s="286" t="s">
        <v>173</v>
      </c>
      <c r="K1108" s="286" t="s">
        <v>371</v>
      </c>
      <c r="L1108" s="286" t="s">
        <v>34</v>
      </c>
      <c r="M1108" s="287">
        <v>870076.4</v>
      </c>
    </row>
    <row r="1109" spans="1:13">
      <c r="A1109" s="286" t="s">
        <v>4656</v>
      </c>
      <c r="B1109" s="286" t="s">
        <v>1444</v>
      </c>
      <c r="C1109" s="286" t="s">
        <v>248</v>
      </c>
      <c r="D1109" s="275">
        <v>4512</v>
      </c>
      <c r="E1109" s="274" t="s">
        <v>59</v>
      </c>
      <c r="F1109" s="286" t="s">
        <v>823</v>
      </c>
      <c r="G1109" s="286" t="s">
        <v>242</v>
      </c>
      <c r="H1109" s="286" t="s">
        <v>41</v>
      </c>
      <c r="I1109" s="286" t="s">
        <v>421</v>
      </c>
      <c r="J1109" s="286" t="s">
        <v>832</v>
      </c>
      <c r="K1109" s="286" t="s">
        <v>887</v>
      </c>
      <c r="L1109" s="286" t="s">
        <v>940</v>
      </c>
      <c r="M1109" s="287">
        <v>878504.2</v>
      </c>
    </row>
    <row r="1110" spans="1:13">
      <c r="A1110" s="286" t="s">
        <v>4577</v>
      </c>
      <c r="B1110" s="286" t="s">
        <v>1440</v>
      </c>
      <c r="C1110" s="286" t="s">
        <v>248</v>
      </c>
      <c r="D1110" s="275">
        <v>4512</v>
      </c>
      <c r="E1110" s="274" t="s">
        <v>59</v>
      </c>
      <c r="F1110" s="286" t="s">
        <v>823</v>
      </c>
      <c r="G1110" s="286" t="s">
        <v>242</v>
      </c>
      <c r="H1110" s="286" t="s">
        <v>41</v>
      </c>
      <c r="I1110" s="286" t="s">
        <v>46</v>
      </c>
      <c r="J1110" s="286" t="s">
        <v>827</v>
      </c>
      <c r="K1110" s="286" t="s">
        <v>886</v>
      </c>
      <c r="L1110" s="286" t="s">
        <v>32</v>
      </c>
      <c r="M1110" s="287">
        <v>887040</v>
      </c>
    </row>
    <row r="1111" spans="1:13">
      <c r="A1111" s="286" t="s">
        <v>4677</v>
      </c>
      <c r="B1111" s="286" t="s">
        <v>1450</v>
      </c>
      <c r="C1111" s="286" t="s">
        <v>248</v>
      </c>
      <c r="D1111" s="275">
        <v>4512</v>
      </c>
      <c r="E1111" s="274" t="s">
        <v>59</v>
      </c>
      <c r="F1111" s="286" t="s">
        <v>823</v>
      </c>
      <c r="G1111" s="286" t="s">
        <v>242</v>
      </c>
      <c r="H1111" s="286" t="s">
        <v>41</v>
      </c>
      <c r="I1111" s="286" t="s">
        <v>422</v>
      </c>
      <c r="J1111" s="286" t="s">
        <v>833</v>
      </c>
      <c r="K1111" s="286" t="s">
        <v>887</v>
      </c>
      <c r="L1111" s="286" t="s">
        <v>941</v>
      </c>
      <c r="M1111" s="287">
        <v>904998.8</v>
      </c>
    </row>
    <row r="1112" spans="1:13">
      <c r="A1112" s="286" t="s">
        <v>4584</v>
      </c>
      <c r="B1112" s="286" t="s">
        <v>1447</v>
      </c>
      <c r="C1112" s="286" t="s">
        <v>248</v>
      </c>
      <c r="D1112" s="275">
        <v>4512</v>
      </c>
      <c r="E1112" s="274" t="s">
        <v>59</v>
      </c>
      <c r="F1112" s="286" t="s">
        <v>823</v>
      </c>
      <c r="G1112" s="286" t="s">
        <v>242</v>
      </c>
      <c r="H1112" s="286" t="s">
        <v>41</v>
      </c>
      <c r="I1112" s="286" t="s">
        <v>46</v>
      </c>
      <c r="J1112" s="286" t="s">
        <v>827</v>
      </c>
      <c r="K1112" s="286" t="s">
        <v>887</v>
      </c>
      <c r="L1112" s="286" t="s">
        <v>218</v>
      </c>
      <c r="M1112" s="287">
        <v>925502.4</v>
      </c>
    </row>
    <row r="1113" spans="1:13">
      <c r="A1113" s="286" t="s">
        <v>4672</v>
      </c>
      <c r="B1113" s="286" t="s">
        <v>1445</v>
      </c>
      <c r="C1113" s="286" t="s">
        <v>248</v>
      </c>
      <c r="D1113" s="275">
        <v>4512</v>
      </c>
      <c r="E1113" s="274" t="s">
        <v>59</v>
      </c>
      <c r="F1113" s="286" t="s">
        <v>823</v>
      </c>
      <c r="G1113" s="286" t="s">
        <v>242</v>
      </c>
      <c r="H1113" s="286" t="s">
        <v>41</v>
      </c>
      <c r="I1113" s="286" t="s">
        <v>422</v>
      </c>
      <c r="J1113" s="286" t="s">
        <v>833</v>
      </c>
      <c r="K1113" s="286" t="s">
        <v>371</v>
      </c>
      <c r="L1113" s="286" t="s">
        <v>940</v>
      </c>
      <c r="M1113" s="287">
        <v>936244.9</v>
      </c>
    </row>
    <row r="1114" spans="1:13">
      <c r="A1114" s="286" t="s">
        <v>4673</v>
      </c>
      <c r="B1114" s="286" t="s">
        <v>1446</v>
      </c>
      <c r="C1114" s="286" t="s">
        <v>248</v>
      </c>
      <c r="D1114" s="275">
        <v>4512</v>
      </c>
      <c r="E1114" s="274" t="s">
        <v>59</v>
      </c>
      <c r="F1114" s="286" t="s">
        <v>823</v>
      </c>
      <c r="G1114" s="286" t="s">
        <v>242</v>
      </c>
      <c r="H1114" s="286" t="s">
        <v>41</v>
      </c>
      <c r="I1114" s="286" t="s">
        <v>422</v>
      </c>
      <c r="J1114" s="286" t="s">
        <v>833</v>
      </c>
      <c r="K1114" s="286" t="s">
        <v>886</v>
      </c>
      <c r="L1114" s="286" t="s">
        <v>218</v>
      </c>
      <c r="M1114" s="287">
        <v>951015.7</v>
      </c>
    </row>
    <row r="1115" spans="1:13">
      <c r="A1115" s="286" t="s">
        <v>4634</v>
      </c>
      <c r="B1115" s="286" t="s">
        <v>1437</v>
      </c>
      <c r="C1115" s="286" t="s">
        <v>248</v>
      </c>
      <c r="D1115" s="275">
        <v>4512</v>
      </c>
      <c r="E1115" s="274" t="s">
        <v>59</v>
      </c>
      <c r="F1115" s="286" t="s">
        <v>823</v>
      </c>
      <c r="G1115" s="286" t="s">
        <v>242</v>
      </c>
      <c r="H1115" s="286" t="s">
        <v>41</v>
      </c>
      <c r="I1115" s="286" t="s">
        <v>223</v>
      </c>
      <c r="J1115" s="286" t="s">
        <v>831</v>
      </c>
      <c r="K1115" s="286" t="s">
        <v>886</v>
      </c>
      <c r="L1115" s="286" t="s">
        <v>34</v>
      </c>
      <c r="M1115" s="287">
        <v>963270</v>
      </c>
    </row>
    <row r="1116" spans="1:13">
      <c r="A1116" s="286" t="s">
        <v>4531</v>
      </c>
      <c r="B1116" s="286" t="s">
        <v>1439</v>
      </c>
      <c r="C1116" s="286" t="s">
        <v>248</v>
      </c>
      <c r="D1116" s="275">
        <v>4512</v>
      </c>
      <c r="E1116" s="274" t="s">
        <v>59</v>
      </c>
      <c r="F1116" s="286" t="s">
        <v>823</v>
      </c>
      <c r="G1116" s="286" t="s">
        <v>242</v>
      </c>
      <c r="H1116" s="286" t="s">
        <v>41</v>
      </c>
      <c r="I1116" s="286" t="s">
        <v>42</v>
      </c>
      <c r="J1116" s="286" t="s">
        <v>60</v>
      </c>
      <c r="K1116" s="286" t="s">
        <v>371</v>
      </c>
      <c r="L1116" s="286" t="s">
        <v>34</v>
      </c>
      <c r="M1116" s="287">
        <v>964836.3</v>
      </c>
    </row>
    <row r="1117" spans="1:13">
      <c r="A1117" s="286" t="s">
        <v>4546</v>
      </c>
      <c r="B1117" s="286" t="s">
        <v>1439</v>
      </c>
      <c r="C1117" s="286" t="s">
        <v>248</v>
      </c>
      <c r="D1117" s="275">
        <v>4512</v>
      </c>
      <c r="E1117" s="274" t="s">
        <v>59</v>
      </c>
      <c r="F1117" s="286" t="s">
        <v>823</v>
      </c>
      <c r="G1117" s="286" t="s">
        <v>242</v>
      </c>
      <c r="H1117" s="286" t="s">
        <v>41</v>
      </c>
      <c r="I1117" s="286" t="s">
        <v>219</v>
      </c>
      <c r="J1117" s="286" t="s">
        <v>62</v>
      </c>
      <c r="K1117" s="286" t="s">
        <v>371</v>
      </c>
      <c r="L1117" s="286" t="s">
        <v>34</v>
      </c>
      <c r="M1117" s="287">
        <v>964836.3</v>
      </c>
    </row>
    <row r="1118" spans="1:13">
      <c r="A1118" s="286" t="s">
        <v>4561</v>
      </c>
      <c r="B1118" s="286" t="s">
        <v>1439</v>
      </c>
      <c r="C1118" s="286" t="s">
        <v>248</v>
      </c>
      <c r="D1118" s="275">
        <v>4512</v>
      </c>
      <c r="E1118" s="274" t="s">
        <v>59</v>
      </c>
      <c r="F1118" s="286" t="s">
        <v>823</v>
      </c>
      <c r="G1118" s="286" t="s">
        <v>242</v>
      </c>
      <c r="H1118" s="286" t="s">
        <v>41</v>
      </c>
      <c r="I1118" s="286" t="s">
        <v>44</v>
      </c>
      <c r="J1118" s="286" t="s">
        <v>171</v>
      </c>
      <c r="K1118" s="286" t="s">
        <v>371</v>
      </c>
      <c r="L1118" s="286" t="s">
        <v>34</v>
      </c>
      <c r="M1118" s="287">
        <v>964836.3</v>
      </c>
    </row>
    <row r="1119" spans="1:13">
      <c r="A1119" s="286" t="s">
        <v>4600</v>
      </c>
      <c r="B1119" s="286" t="s">
        <v>1448</v>
      </c>
      <c r="C1119" s="286" t="s">
        <v>248</v>
      </c>
      <c r="D1119" s="275">
        <v>4512</v>
      </c>
      <c r="E1119" s="274" t="s">
        <v>59</v>
      </c>
      <c r="F1119" s="286" t="s">
        <v>823</v>
      </c>
      <c r="G1119" s="286" t="s">
        <v>242</v>
      </c>
      <c r="H1119" s="286" t="s">
        <v>41</v>
      </c>
      <c r="I1119" s="286" t="s">
        <v>221</v>
      </c>
      <c r="J1119" s="286" t="s">
        <v>175</v>
      </c>
      <c r="K1119" s="286" t="s">
        <v>371</v>
      </c>
      <c r="L1119" s="286" t="s">
        <v>218</v>
      </c>
      <c r="M1119" s="287">
        <v>968628</v>
      </c>
    </row>
    <row r="1120" spans="1:13">
      <c r="A1120" s="286" t="s">
        <v>4693</v>
      </c>
      <c r="B1120" s="286" t="s">
        <v>1451</v>
      </c>
      <c r="C1120" s="286" t="s">
        <v>248</v>
      </c>
      <c r="D1120" s="275">
        <v>4512</v>
      </c>
      <c r="E1120" s="274" t="s">
        <v>59</v>
      </c>
      <c r="F1120" s="286" t="s">
        <v>823</v>
      </c>
      <c r="G1120" s="286" t="s">
        <v>242</v>
      </c>
      <c r="H1120" s="286" t="s">
        <v>41</v>
      </c>
      <c r="I1120" s="286" t="s">
        <v>423</v>
      </c>
      <c r="J1120" s="286" t="s">
        <v>834</v>
      </c>
      <c r="K1120" s="286" t="s">
        <v>371</v>
      </c>
      <c r="L1120" s="286" t="s">
        <v>941</v>
      </c>
      <c r="M1120" s="287">
        <v>975083</v>
      </c>
    </row>
    <row r="1121" spans="1:13">
      <c r="A1121" s="286" t="s">
        <v>4532</v>
      </c>
      <c r="B1121" s="286" t="s">
        <v>1440</v>
      </c>
      <c r="C1121" s="286" t="s">
        <v>248</v>
      </c>
      <c r="D1121" s="275">
        <v>4512</v>
      </c>
      <c r="E1121" s="274" t="s">
        <v>59</v>
      </c>
      <c r="F1121" s="286" t="s">
        <v>823</v>
      </c>
      <c r="G1121" s="286" t="s">
        <v>242</v>
      </c>
      <c r="H1121" s="286" t="s">
        <v>41</v>
      </c>
      <c r="I1121" s="286" t="s">
        <v>42</v>
      </c>
      <c r="J1121" s="286" t="s">
        <v>824</v>
      </c>
      <c r="K1121" s="286" t="s">
        <v>886</v>
      </c>
      <c r="L1121" s="286" t="s">
        <v>32</v>
      </c>
      <c r="M1121" s="287">
        <v>982328</v>
      </c>
    </row>
    <row r="1122" spans="1:13">
      <c r="A1122" s="286" t="s">
        <v>4547</v>
      </c>
      <c r="B1122" s="286" t="s">
        <v>1440</v>
      </c>
      <c r="C1122" s="286" t="s">
        <v>248</v>
      </c>
      <c r="D1122" s="275">
        <v>4512</v>
      </c>
      <c r="E1122" s="274" t="s">
        <v>59</v>
      </c>
      <c r="F1122" s="286" t="s">
        <v>823</v>
      </c>
      <c r="G1122" s="286" t="s">
        <v>242</v>
      </c>
      <c r="H1122" s="286" t="s">
        <v>41</v>
      </c>
      <c r="I1122" s="286" t="s">
        <v>219</v>
      </c>
      <c r="J1122" s="286" t="s">
        <v>825</v>
      </c>
      <c r="K1122" s="286" t="s">
        <v>886</v>
      </c>
      <c r="L1122" s="286" t="s">
        <v>32</v>
      </c>
      <c r="M1122" s="287">
        <v>982328</v>
      </c>
    </row>
    <row r="1123" spans="1:13">
      <c r="A1123" s="286" t="s">
        <v>4562</v>
      </c>
      <c r="B1123" s="286" t="s">
        <v>1440</v>
      </c>
      <c r="C1123" s="286" t="s">
        <v>248</v>
      </c>
      <c r="D1123" s="275">
        <v>4512</v>
      </c>
      <c r="E1123" s="274" t="s">
        <v>59</v>
      </c>
      <c r="F1123" s="286" t="s">
        <v>823</v>
      </c>
      <c r="G1123" s="286" t="s">
        <v>242</v>
      </c>
      <c r="H1123" s="286" t="s">
        <v>41</v>
      </c>
      <c r="I1123" s="286" t="s">
        <v>44</v>
      </c>
      <c r="J1123" s="286" t="s">
        <v>826</v>
      </c>
      <c r="K1123" s="286" t="s">
        <v>886</v>
      </c>
      <c r="L1123" s="286" t="s">
        <v>32</v>
      </c>
      <c r="M1123" s="287">
        <v>982328</v>
      </c>
    </row>
    <row r="1124" spans="1:13">
      <c r="A1124" s="286" t="s">
        <v>4641</v>
      </c>
      <c r="B1124" s="286" t="s">
        <v>1444</v>
      </c>
      <c r="C1124" s="286" t="s">
        <v>248</v>
      </c>
      <c r="D1124" s="275">
        <v>4512</v>
      </c>
      <c r="E1124" s="274" t="s">
        <v>59</v>
      </c>
      <c r="F1124" s="286" t="s">
        <v>823</v>
      </c>
      <c r="G1124" s="286" t="s">
        <v>242</v>
      </c>
      <c r="H1124" s="286" t="s">
        <v>41</v>
      </c>
      <c r="I1124" s="286" t="s">
        <v>223</v>
      </c>
      <c r="J1124" s="286" t="s">
        <v>831</v>
      </c>
      <c r="K1124" s="286" t="s">
        <v>887</v>
      </c>
      <c r="L1124" s="286" t="s">
        <v>940</v>
      </c>
      <c r="M1124" s="287">
        <v>982328</v>
      </c>
    </row>
    <row r="1125" spans="1:13">
      <c r="A1125" s="286" t="s">
        <v>4662</v>
      </c>
      <c r="B1125" s="286" t="s">
        <v>1450</v>
      </c>
      <c r="C1125" s="286" t="s">
        <v>248</v>
      </c>
      <c r="D1125" s="275">
        <v>4512</v>
      </c>
      <c r="E1125" s="274" t="s">
        <v>59</v>
      </c>
      <c r="F1125" s="286" t="s">
        <v>823</v>
      </c>
      <c r="G1125" s="286" t="s">
        <v>242</v>
      </c>
      <c r="H1125" s="286" t="s">
        <v>41</v>
      </c>
      <c r="I1125" s="286" t="s">
        <v>421</v>
      </c>
      <c r="J1125" s="286" t="s">
        <v>832</v>
      </c>
      <c r="K1125" s="286" t="s">
        <v>887</v>
      </c>
      <c r="L1125" s="286" t="s">
        <v>941</v>
      </c>
      <c r="M1125" s="287">
        <v>1005554.2</v>
      </c>
    </row>
    <row r="1126" spans="1:13">
      <c r="A1126" s="286" t="s">
        <v>4539</v>
      </c>
      <c r="B1126" s="286" t="s">
        <v>1447</v>
      </c>
      <c r="C1126" s="286" t="s">
        <v>248</v>
      </c>
      <c r="D1126" s="275">
        <v>4512</v>
      </c>
      <c r="E1126" s="274" t="s">
        <v>59</v>
      </c>
      <c r="F1126" s="286" t="s">
        <v>823</v>
      </c>
      <c r="G1126" s="286" t="s">
        <v>242</v>
      </c>
      <c r="H1126" s="286" t="s">
        <v>41</v>
      </c>
      <c r="I1126" s="286" t="s">
        <v>42</v>
      </c>
      <c r="J1126" s="286" t="s">
        <v>824</v>
      </c>
      <c r="K1126" s="286" t="s">
        <v>887</v>
      </c>
      <c r="L1126" s="286" t="s">
        <v>218</v>
      </c>
      <c r="M1126" s="287">
        <v>1024921.6</v>
      </c>
    </row>
    <row r="1127" spans="1:13">
      <c r="A1127" s="286" t="s">
        <v>4554</v>
      </c>
      <c r="B1127" s="286" t="s">
        <v>1447</v>
      </c>
      <c r="C1127" s="286" t="s">
        <v>248</v>
      </c>
      <c r="D1127" s="275">
        <v>4512</v>
      </c>
      <c r="E1127" s="274" t="s">
        <v>59</v>
      </c>
      <c r="F1127" s="286" t="s">
        <v>823</v>
      </c>
      <c r="G1127" s="286" t="s">
        <v>242</v>
      </c>
      <c r="H1127" s="286" t="s">
        <v>41</v>
      </c>
      <c r="I1127" s="286" t="s">
        <v>219</v>
      </c>
      <c r="J1127" s="286" t="s">
        <v>825</v>
      </c>
      <c r="K1127" s="286" t="s">
        <v>887</v>
      </c>
      <c r="L1127" s="286" t="s">
        <v>218</v>
      </c>
      <c r="M1127" s="287">
        <v>1024921.6</v>
      </c>
    </row>
    <row r="1128" spans="1:13">
      <c r="A1128" s="286" t="s">
        <v>4569</v>
      </c>
      <c r="B1128" s="286" t="s">
        <v>1447</v>
      </c>
      <c r="C1128" s="286" t="s">
        <v>248</v>
      </c>
      <c r="D1128" s="275">
        <v>4512</v>
      </c>
      <c r="E1128" s="274" t="s">
        <v>59</v>
      </c>
      <c r="F1128" s="286" t="s">
        <v>823</v>
      </c>
      <c r="G1128" s="286" t="s">
        <v>242</v>
      </c>
      <c r="H1128" s="286" t="s">
        <v>41</v>
      </c>
      <c r="I1128" s="286" t="s">
        <v>44</v>
      </c>
      <c r="J1128" s="286" t="s">
        <v>826</v>
      </c>
      <c r="K1128" s="286" t="s">
        <v>887</v>
      </c>
      <c r="L1128" s="286" t="s">
        <v>218</v>
      </c>
      <c r="M1128" s="287">
        <v>1024921.6</v>
      </c>
    </row>
    <row r="1129" spans="1:13">
      <c r="A1129" s="286" t="s">
        <v>4657</v>
      </c>
      <c r="B1129" s="286" t="s">
        <v>1445</v>
      </c>
      <c r="C1129" s="286" t="s">
        <v>248</v>
      </c>
      <c r="D1129" s="275">
        <v>4512</v>
      </c>
      <c r="E1129" s="274" t="s">
        <v>59</v>
      </c>
      <c r="F1129" s="286" t="s">
        <v>823</v>
      </c>
      <c r="G1129" s="286" t="s">
        <v>242</v>
      </c>
      <c r="H1129" s="286" t="s">
        <v>41</v>
      </c>
      <c r="I1129" s="286" t="s">
        <v>421</v>
      </c>
      <c r="J1129" s="286" t="s">
        <v>832</v>
      </c>
      <c r="K1129" s="286" t="s">
        <v>371</v>
      </c>
      <c r="L1129" s="286" t="s">
        <v>940</v>
      </c>
      <c r="M1129" s="287">
        <v>1026679.1</v>
      </c>
    </row>
    <row r="1130" spans="1:13">
      <c r="A1130" s="286" t="s">
        <v>4658</v>
      </c>
      <c r="B1130" s="286" t="s">
        <v>1446</v>
      </c>
      <c r="C1130" s="286" t="s">
        <v>248</v>
      </c>
      <c r="D1130" s="275">
        <v>4512</v>
      </c>
      <c r="E1130" s="274" t="s">
        <v>59</v>
      </c>
      <c r="F1130" s="286" t="s">
        <v>823</v>
      </c>
      <c r="G1130" s="286" t="s">
        <v>242</v>
      </c>
      <c r="H1130" s="286" t="s">
        <v>41</v>
      </c>
      <c r="I1130" s="286" t="s">
        <v>421</v>
      </c>
      <c r="J1130" s="286" t="s">
        <v>832</v>
      </c>
      <c r="K1130" s="286" t="s">
        <v>886</v>
      </c>
      <c r="L1130" s="286" t="s">
        <v>218</v>
      </c>
      <c r="M1130" s="287">
        <v>1056684.1000000001</v>
      </c>
    </row>
    <row r="1131" spans="1:13">
      <c r="A1131" s="286" t="s">
        <v>4715</v>
      </c>
      <c r="B1131" s="286" t="s">
        <v>1443</v>
      </c>
      <c r="C1131" s="286" t="s">
        <v>248</v>
      </c>
      <c r="D1131" s="275">
        <v>4512</v>
      </c>
      <c r="E1131" s="274" t="s">
        <v>59</v>
      </c>
      <c r="F1131" s="286" t="s">
        <v>823</v>
      </c>
      <c r="G1131" s="286" t="s">
        <v>242</v>
      </c>
      <c r="H1131" s="286" t="s">
        <v>41</v>
      </c>
      <c r="I1131" s="286" t="s">
        <v>425</v>
      </c>
      <c r="J1131" s="286" t="s">
        <v>947</v>
      </c>
      <c r="K1131" s="286" t="s">
        <v>886</v>
      </c>
      <c r="L1131" s="286" t="s">
        <v>940</v>
      </c>
      <c r="M1131" s="287">
        <v>1063914.6000000001</v>
      </c>
    </row>
    <row r="1132" spans="1:13">
      <c r="A1132" s="286" t="s">
        <v>4585</v>
      </c>
      <c r="B1132" s="286" t="s">
        <v>1448</v>
      </c>
      <c r="C1132" s="286" t="s">
        <v>248</v>
      </c>
      <c r="D1132" s="275">
        <v>4512</v>
      </c>
      <c r="E1132" s="274" t="s">
        <v>59</v>
      </c>
      <c r="F1132" s="286" t="s">
        <v>823</v>
      </c>
      <c r="G1132" s="286" t="s">
        <v>242</v>
      </c>
      <c r="H1132" s="286" t="s">
        <v>41</v>
      </c>
      <c r="I1132" s="286" t="s">
        <v>46</v>
      </c>
      <c r="J1132" s="286" t="s">
        <v>173</v>
      </c>
      <c r="K1132" s="286" t="s">
        <v>371</v>
      </c>
      <c r="L1132" s="286" t="s">
        <v>218</v>
      </c>
      <c r="M1132" s="287">
        <v>1067252</v>
      </c>
    </row>
    <row r="1133" spans="1:13">
      <c r="A1133" s="286" t="s">
        <v>4678</v>
      </c>
      <c r="B1133" s="286" t="s">
        <v>1451</v>
      </c>
      <c r="C1133" s="286" t="s">
        <v>248</v>
      </c>
      <c r="D1133" s="275">
        <v>4512</v>
      </c>
      <c r="E1133" s="274" t="s">
        <v>59</v>
      </c>
      <c r="F1133" s="286" t="s">
        <v>823</v>
      </c>
      <c r="G1133" s="286" t="s">
        <v>242</v>
      </c>
      <c r="H1133" s="286" t="s">
        <v>41</v>
      </c>
      <c r="I1133" s="286" t="s">
        <v>422</v>
      </c>
      <c r="J1133" s="286" t="s">
        <v>833</v>
      </c>
      <c r="K1133" s="286" t="s">
        <v>371</v>
      </c>
      <c r="L1133" s="286" t="s">
        <v>941</v>
      </c>
      <c r="M1133" s="287">
        <v>1072591.2</v>
      </c>
    </row>
    <row r="1134" spans="1:13">
      <c r="A1134" s="286" t="s">
        <v>4604</v>
      </c>
      <c r="B1134" s="286" t="s">
        <v>1437</v>
      </c>
      <c r="C1134" s="286" t="s">
        <v>248</v>
      </c>
      <c r="D1134" s="275">
        <v>4512</v>
      </c>
      <c r="E1134" s="274" t="s">
        <v>59</v>
      </c>
      <c r="F1134" s="286" t="s">
        <v>823</v>
      </c>
      <c r="G1134" s="286" t="s">
        <v>242</v>
      </c>
      <c r="H1134" s="286" t="s">
        <v>41</v>
      </c>
      <c r="I1134" s="286" t="s">
        <v>48</v>
      </c>
      <c r="J1134" s="286" t="s">
        <v>829</v>
      </c>
      <c r="K1134" s="286" t="s">
        <v>886</v>
      </c>
      <c r="L1134" s="286" t="s">
        <v>34</v>
      </c>
      <c r="M1134" s="287">
        <v>1078131.5</v>
      </c>
    </row>
    <row r="1135" spans="1:13">
      <c r="A1135" s="286" t="s">
        <v>4619</v>
      </c>
      <c r="B1135" s="286" t="s">
        <v>1437</v>
      </c>
      <c r="C1135" s="286" t="s">
        <v>248</v>
      </c>
      <c r="D1135" s="275">
        <v>4512</v>
      </c>
      <c r="E1135" s="274" t="s">
        <v>59</v>
      </c>
      <c r="F1135" s="286" t="s">
        <v>823</v>
      </c>
      <c r="G1135" s="286" t="s">
        <v>242</v>
      </c>
      <c r="H1135" s="286" t="s">
        <v>41</v>
      </c>
      <c r="I1135" s="286" t="s">
        <v>50</v>
      </c>
      <c r="J1135" s="286" t="s">
        <v>830</v>
      </c>
      <c r="K1135" s="286" t="s">
        <v>886</v>
      </c>
      <c r="L1135" s="286" t="s">
        <v>34</v>
      </c>
      <c r="M1135" s="287">
        <v>1078131.5</v>
      </c>
    </row>
    <row r="1136" spans="1:13">
      <c r="A1136" s="286" t="s">
        <v>4611</v>
      </c>
      <c r="B1136" s="286" t="s">
        <v>1444</v>
      </c>
      <c r="C1136" s="286" t="s">
        <v>248</v>
      </c>
      <c r="D1136" s="275">
        <v>4512</v>
      </c>
      <c r="E1136" s="274" t="s">
        <v>59</v>
      </c>
      <c r="F1136" s="286" t="s">
        <v>823</v>
      </c>
      <c r="G1136" s="286" t="s">
        <v>242</v>
      </c>
      <c r="H1136" s="286" t="s">
        <v>41</v>
      </c>
      <c r="I1136" s="286" t="s">
        <v>48</v>
      </c>
      <c r="J1136" s="286" t="s">
        <v>829</v>
      </c>
      <c r="K1136" s="286" t="s">
        <v>887</v>
      </c>
      <c r="L1136" s="286" t="s">
        <v>940</v>
      </c>
      <c r="M1136" s="287">
        <v>1099461.3</v>
      </c>
    </row>
    <row r="1137" spans="1:13">
      <c r="A1137" s="286" t="s">
        <v>4626</v>
      </c>
      <c r="B1137" s="286" t="s">
        <v>1444</v>
      </c>
      <c r="C1137" s="286" t="s">
        <v>248</v>
      </c>
      <c r="D1137" s="275">
        <v>4512</v>
      </c>
      <c r="E1137" s="274" t="s">
        <v>59</v>
      </c>
      <c r="F1137" s="286" t="s">
        <v>823</v>
      </c>
      <c r="G1137" s="286" t="s">
        <v>242</v>
      </c>
      <c r="H1137" s="286" t="s">
        <v>41</v>
      </c>
      <c r="I1137" s="286" t="s">
        <v>50</v>
      </c>
      <c r="J1137" s="286" t="s">
        <v>830</v>
      </c>
      <c r="K1137" s="286" t="s">
        <v>887</v>
      </c>
      <c r="L1137" s="286" t="s">
        <v>940</v>
      </c>
      <c r="M1137" s="287">
        <v>1099461.3</v>
      </c>
    </row>
    <row r="1138" spans="1:13">
      <c r="A1138" s="286" t="s">
        <v>4647</v>
      </c>
      <c r="B1138" s="286" t="s">
        <v>1450</v>
      </c>
      <c r="C1138" s="286" t="s">
        <v>248</v>
      </c>
      <c r="D1138" s="275">
        <v>4512</v>
      </c>
      <c r="E1138" s="274" t="s">
        <v>59</v>
      </c>
      <c r="F1138" s="286" t="s">
        <v>823</v>
      </c>
      <c r="G1138" s="286" t="s">
        <v>242</v>
      </c>
      <c r="H1138" s="286" t="s">
        <v>41</v>
      </c>
      <c r="I1138" s="286" t="s">
        <v>223</v>
      </c>
      <c r="J1138" s="286" t="s">
        <v>831</v>
      </c>
      <c r="K1138" s="286" t="s">
        <v>887</v>
      </c>
      <c r="L1138" s="286" t="s">
        <v>941</v>
      </c>
      <c r="M1138" s="287">
        <v>1124393</v>
      </c>
    </row>
    <row r="1139" spans="1:13">
      <c r="A1139" s="286" t="s">
        <v>4642</v>
      </c>
      <c r="B1139" s="286" t="s">
        <v>1445</v>
      </c>
      <c r="C1139" s="286" t="s">
        <v>248</v>
      </c>
      <c r="D1139" s="275">
        <v>4512</v>
      </c>
      <c r="E1139" s="274" t="s">
        <v>59</v>
      </c>
      <c r="F1139" s="286" t="s">
        <v>823</v>
      </c>
      <c r="G1139" s="286" t="s">
        <v>242</v>
      </c>
      <c r="H1139" s="286" t="s">
        <v>41</v>
      </c>
      <c r="I1139" s="286" t="s">
        <v>223</v>
      </c>
      <c r="J1139" s="286" t="s">
        <v>831</v>
      </c>
      <c r="K1139" s="286" t="s">
        <v>371</v>
      </c>
      <c r="L1139" s="286" t="s">
        <v>940</v>
      </c>
      <c r="M1139" s="287">
        <v>1170306.1000000001</v>
      </c>
    </row>
    <row r="1140" spans="1:13">
      <c r="A1140" s="286" t="s">
        <v>4700</v>
      </c>
      <c r="B1140" s="286" t="s">
        <v>1443</v>
      </c>
      <c r="C1140" s="286" t="s">
        <v>248</v>
      </c>
      <c r="D1140" s="275">
        <v>4512</v>
      </c>
      <c r="E1140" s="274" t="s">
        <v>59</v>
      </c>
      <c r="F1140" s="286" t="s">
        <v>823</v>
      </c>
      <c r="G1140" s="286" t="s">
        <v>242</v>
      </c>
      <c r="H1140" s="286" t="s">
        <v>41</v>
      </c>
      <c r="I1140" s="286" t="s">
        <v>424</v>
      </c>
      <c r="J1140" s="286" t="s">
        <v>835</v>
      </c>
      <c r="K1140" s="286" t="s">
        <v>886</v>
      </c>
      <c r="L1140" s="286" t="s">
        <v>940</v>
      </c>
      <c r="M1140" s="287">
        <v>1170306.1000000001</v>
      </c>
    </row>
    <row r="1141" spans="1:13">
      <c r="A1141" s="286" t="s">
        <v>4663</v>
      </c>
      <c r="B1141" s="286" t="s">
        <v>1451</v>
      </c>
      <c r="C1141" s="286" t="s">
        <v>248</v>
      </c>
      <c r="D1141" s="275">
        <v>4512</v>
      </c>
      <c r="E1141" s="274" t="s">
        <v>59</v>
      </c>
      <c r="F1141" s="286" t="s">
        <v>823</v>
      </c>
      <c r="G1141" s="286" t="s">
        <v>242</v>
      </c>
      <c r="H1141" s="286" t="s">
        <v>41</v>
      </c>
      <c r="I1141" s="286" t="s">
        <v>421</v>
      </c>
      <c r="J1141" s="286" t="s">
        <v>832</v>
      </c>
      <c r="K1141" s="286" t="s">
        <v>371</v>
      </c>
      <c r="L1141" s="286" t="s">
        <v>941</v>
      </c>
      <c r="M1141" s="287">
        <v>1176195.5</v>
      </c>
    </row>
    <row r="1142" spans="1:13">
      <c r="A1142" s="286" t="s">
        <v>4643</v>
      </c>
      <c r="B1142" s="286" t="s">
        <v>1446</v>
      </c>
      <c r="C1142" s="286" t="s">
        <v>248</v>
      </c>
      <c r="D1142" s="275">
        <v>4512</v>
      </c>
      <c r="E1142" s="274" t="s">
        <v>59</v>
      </c>
      <c r="F1142" s="286" t="s">
        <v>823</v>
      </c>
      <c r="G1142" s="286" t="s">
        <v>242</v>
      </c>
      <c r="H1142" s="286" t="s">
        <v>41</v>
      </c>
      <c r="I1142" s="286" t="s">
        <v>223</v>
      </c>
      <c r="J1142" s="286" t="s">
        <v>831</v>
      </c>
      <c r="K1142" s="286" t="s">
        <v>886</v>
      </c>
      <c r="L1142" s="286" t="s">
        <v>218</v>
      </c>
      <c r="M1142" s="287">
        <v>1181565</v>
      </c>
    </row>
    <row r="1143" spans="1:13">
      <c r="A1143" s="286" t="s">
        <v>4540</v>
      </c>
      <c r="B1143" s="286" t="s">
        <v>1448</v>
      </c>
      <c r="C1143" s="286" t="s">
        <v>248</v>
      </c>
      <c r="D1143" s="275">
        <v>4512</v>
      </c>
      <c r="E1143" s="274" t="s">
        <v>59</v>
      </c>
      <c r="F1143" s="286" t="s">
        <v>823</v>
      </c>
      <c r="G1143" s="286" t="s">
        <v>242</v>
      </c>
      <c r="H1143" s="286" t="s">
        <v>41</v>
      </c>
      <c r="I1143" s="286" t="s">
        <v>42</v>
      </c>
      <c r="J1143" s="286" t="s">
        <v>60</v>
      </c>
      <c r="K1143" s="286" t="s">
        <v>371</v>
      </c>
      <c r="L1143" s="286" t="s">
        <v>218</v>
      </c>
      <c r="M1143" s="287">
        <v>1183486.2</v>
      </c>
    </row>
    <row r="1144" spans="1:13">
      <c r="A1144" s="286" t="s">
        <v>4555</v>
      </c>
      <c r="B1144" s="286" t="s">
        <v>1448</v>
      </c>
      <c r="C1144" s="286" t="s">
        <v>248</v>
      </c>
      <c r="D1144" s="275">
        <v>4512</v>
      </c>
      <c r="E1144" s="274" t="s">
        <v>59</v>
      </c>
      <c r="F1144" s="286" t="s">
        <v>823</v>
      </c>
      <c r="G1144" s="286" t="s">
        <v>242</v>
      </c>
      <c r="H1144" s="286" t="s">
        <v>41</v>
      </c>
      <c r="I1144" s="286" t="s">
        <v>219</v>
      </c>
      <c r="J1144" s="286" t="s">
        <v>62</v>
      </c>
      <c r="K1144" s="286" t="s">
        <v>371</v>
      </c>
      <c r="L1144" s="286" t="s">
        <v>218</v>
      </c>
      <c r="M1144" s="287">
        <v>1183486.2</v>
      </c>
    </row>
    <row r="1145" spans="1:13">
      <c r="A1145" s="286" t="s">
        <v>4570</v>
      </c>
      <c r="B1145" s="286" t="s">
        <v>1448</v>
      </c>
      <c r="C1145" s="286" t="s">
        <v>248</v>
      </c>
      <c r="D1145" s="275">
        <v>4512</v>
      </c>
      <c r="E1145" s="274" t="s">
        <v>59</v>
      </c>
      <c r="F1145" s="286" t="s">
        <v>823</v>
      </c>
      <c r="G1145" s="286" t="s">
        <v>242</v>
      </c>
      <c r="H1145" s="286" t="s">
        <v>41</v>
      </c>
      <c r="I1145" s="286" t="s">
        <v>44</v>
      </c>
      <c r="J1145" s="286" t="s">
        <v>171</v>
      </c>
      <c r="K1145" s="286" t="s">
        <v>371</v>
      </c>
      <c r="L1145" s="286" t="s">
        <v>218</v>
      </c>
      <c r="M1145" s="287">
        <v>1183486.2</v>
      </c>
    </row>
    <row r="1146" spans="1:13">
      <c r="A1146" s="286" t="s">
        <v>4589</v>
      </c>
      <c r="B1146" s="286" t="s">
        <v>1437</v>
      </c>
      <c r="C1146" s="286" t="s">
        <v>248</v>
      </c>
      <c r="D1146" s="275">
        <v>4512</v>
      </c>
      <c r="E1146" s="274" t="s">
        <v>59</v>
      </c>
      <c r="F1146" s="286" t="s">
        <v>823</v>
      </c>
      <c r="G1146" s="286" t="s">
        <v>242</v>
      </c>
      <c r="H1146" s="286" t="s">
        <v>41</v>
      </c>
      <c r="I1146" s="286" t="s">
        <v>221</v>
      </c>
      <c r="J1146" s="286" t="s">
        <v>828</v>
      </c>
      <c r="K1146" s="286" t="s">
        <v>886</v>
      </c>
      <c r="L1146" s="286" t="s">
        <v>34</v>
      </c>
      <c r="M1146" s="287">
        <v>1192993</v>
      </c>
    </row>
    <row r="1147" spans="1:13">
      <c r="A1147" s="286" t="s">
        <v>4596</v>
      </c>
      <c r="B1147" s="286" t="s">
        <v>1444</v>
      </c>
      <c r="C1147" s="286" t="s">
        <v>248</v>
      </c>
      <c r="D1147" s="275">
        <v>4512</v>
      </c>
      <c r="E1147" s="274" t="s">
        <v>59</v>
      </c>
      <c r="F1147" s="286" t="s">
        <v>823</v>
      </c>
      <c r="G1147" s="286" t="s">
        <v>242</v>
      </c>
      <c r="H1147" s="286" t="s">
        <v>41</v>
      </c>
      <c r="I1147" s="286" t="s">
        <v>221</v>
      </c>
      <c r="J1147" s="286" t="s">
        <v>828</v>
      </c>
      <c r="K1147" s="286" t="s">
        <v>887</v>
      </c>
      <c r="L1147" s="286" t="s">
        <v>940</v>
      </c>
      <c r="M1147" s="287">
        <v>1216595.3</v>
      </c>
    </row>
    <row r="1148" spans="1:13">
      <c r="A1148" s="286" t="s">
        <v>4721</v>
      </c>
      <c r="B1148" s="286" t="s">
        <v>1449</v>
      </c>
      <c r="C1148" s="286" t="s">
        <v>248</v>
      </c>
      <c r="D1148" s="275">
        <v>4512</v>
      </c>
      <c r="E1148" s="274" t="s">
        <v>59</v>
      </c>
      <c r="F1148" s="286" t="s">
        <v>823</v>
      </c>
      <c r="G1148" s="286" t="s">
        <v>242</v>
      </c>
      <c r="H1148" s="286" t="s">
        <v>41</v>
      </c>
      <c r="I1148" s="286" t="s">
        <v>425</v>
      </c>
      <c r="J1148" s="286" t="s">
        <v>947</v>
      </c>
      <c r="K1148" s="286" t="s">
        <v>886</v>
      </c>
      <c r="L1148" s="286" t="s">
        <v>941</v>
      </c>
      <c r="M1148" s="287">
        <v>1218853.6000000001</v>
      </c>
    </row>
    <row r="1149" spans="1:13">
      <c r="A1149" s="286" t="s">
        <v>4617</v>
      </c>
      <c r="B1149" s="286" t="s">
        <v>1450</v>
      </c>
      <c r="C1149" s="286" t="s">
        <v>248</v>
      </c>
      <c r="D1149" s="275">
        <v>4512</v>
      </c>
      <c r="E1149" s="274" t="s">
        <v>59</v>
      </c>
      <c r="F1149" s="286" t="s">
        <v>823</v>
      </c>
      <c r="G1149" s="286" t="s">
        <v>242</v>
      </c>
      <c r="H1149" s="286" t="s">
        <v>41</v>
      </c>
      <c r="I1149" s="286" t="s">
        <v>48</v>
      </c>
      <c r="J1149" s="286" t="s">
        <v>829</v>
      </c>
      <c r="K1149" s="286" t="s">
        <v>887</v>
      </c>
      <c r="L1149" s="286" t="s">
        <v>941</v>
      </c>
      <c r="M1149" s="287">
        <v>1258466.3</v>
      </c>
    </row>
    <row r="1150" spans="1:13">
      <c r="A1150" s="286" t="s">
        <v>4632</v>
      </c>
      <c r="B1150" s="286" t="s">
        <v>1450</v>
      </c>
      <c r="C1150" s="286" t="s">
        <v>248</v>
      </c>
      <c r="D1150" s="275">
        <v>4512</v>
      </c>
      <c r="E1150" s="274" t="s">
        <v>59</v>
      </c>
      <c r="F1150" s="286" t="s">
        <v>823</v>
      </c>
      <c r="G1150" s="286" t="s">
        <v>242</v>
      </c>
      <c r="H1150" s="286" t="s">
        <v>41</v>
      </c>
      <c r="I1150" s="286" t="s">
        <v>50</v>
      </c>
      <c r="J1150" s="286" t="s">
        <v>830</v>
      </c>
      <c r="K1150" s="286" t="s">
        <v>887</v>
      </c>
      <c r="L1150" s="286" t="s">
        <v>941</v>
      </c>
      <c r="M1150" s="287">
        <v>1258466.3</v>
      </c>
    </row>
    <row r="1151" spans="1:13">
      <c r="A1151" s="286" t="s">
        <v>4612</v>
      </c>
      <c r="B1151" s="286" t="s">
        <v>1445</v>
      </c>
      <c r="C1151" s="286" t="s">
        <v>248</v>
      </c>
      <c r="D1151" s="275">
        <v>4512</v>
      </c>
      <c r="E1151" s="274" t="s">
        <v>59</v>
      </c>
      <c r="F1151" s="286" t="s">
        <v>823</v>
      </c>
      <c r="G1151" s="286" t="s">
        <v>242</v>
      </c>
      <c r="H1151" s="286" t="s">
        <v>41</v>
      </c>
      <c r="I1151" s="286" t="s">
        <v>48</v>
      </c>
      <c r="J1151" s="286" t="s">
        <v>829</v>
      </c>
      <c r="K1151" s="286" t="s">
        <v>371</v>
      </c>
      <c r="L1151" s="286" t="s">
        <v>940</v>
      </c>
      <c r="M1151" s="287">
        <v>1287337</v>
      </c>
    </row>
    <row r="1152" spans="1:13">
      <c r="A1152" s="286" t="s">
        <v>4627</v>
      </c>
      <c r="B1152" s="286" t="s">
        <v>1445</v>
      </c>
      <c r="C1152" s="286" t="s">
        <v>248</v>
      </c>
      <c r="D1152" s="275">
        <v>4512</v>
      </c>
      <c r="E1152" s="274" t="s">
        <v>59</v>
      </c>
      <c r="F1152" s="286" t="s">
        <v>823</v>
      </c>
      <c r="G1152" s="286" t="s">
        <v>242</v>
      </c>
      <c r="H1152" s="286" t="s">
        <v>41</v>
      </c>
      <c r="I1152" s="286" t="s">
        <v>50</v>
      </c>
      <c r="J1152" s="286" t="s">
        <v>830</v>
      </c>
      <c r="K1152" s="286" t="s">
        <v>371</v>
      </c>
      <c r="L1152" s="286" t="s">
        <v>940</v>
      </c>
      <c r="M1152" s="287">
        <v>1287337</v>
      </c>
    </row>
    <row r="1153" spans="1:13">
      <c r="A1153" s="286" t="s">
        <v>4685</v>
      </c>
      <c r="B1153" s="286" t="s">
        <v>1443</v>
      </c>
      <c r="C1153" s="286" t="s">
        <v>248</v>
      </c>
      <c r="D1153" s="275">
        <v>4512</v>
      </c>
      <c r="E1153" s="274" t="s">
        <v>59</v>
      </c>
      <c r="F1153" s="286" t="s">
        <v>823</v>
      </c>
      <c r="G1153" s="286" t="s">
        <v>242</v>
      </c>
      <c r="H1153" s="286" t="s">
        <v>41</v>
      </c>
      <c r="I1153" s="286" t="s">
        <v>423</v>
      </c>
      <c r="J1153" s="286" t="s">
        <v>834</v>
      </c>
      <c r="K1153" s="286" t="s">
        <v>886</v>
      </c>
      <c r="L1153" s="286" t="s">
        <v>940</v>
      </c>
      <c r="M1153" s="287">
        <v>1305713.3</v>
      </c>
    </row>
    <row r="1154" spans="1:13">
      <c r="A1154" s="286" t="s">
        <v>4613</v>
      </c>
      <c r="B1154" s="286" t="s">
        <v>1446</v>
      </c>
      <c r="C1154" s="286" t="s">
        <v>248</v>
      </c>
      <c r="D1154" s="275">
        <v>4512</v>
      </c>
      <c r="E1154" s="274" t="s">
        <v>59</v>
      </c>
      <c r="F1154" s="286" t="s">
        <v>823</v>
      </c>
      <c r="G1154" s="286" t="s">
        <v>242</v>
      </c>
      <c r="H1154" s="286" t="s">
        <v>41</v>
      </c>
      <c r="I1154" s="286" t="s">
        <v>48</v>
      </c>
      <c r="J1154" s="286" t="s">
        <v>829</v>
      </c>
      <c r="K1154" s="286" t="s">
        <v>886</v>
      </c>
      <c r="L1154" s="286" t="s">
        <v>218</v>
      </c>
      <c r="M1154" s="287">
        <v>1322456.2</v>
      </c>
    </row>
    <row r="1155" spans="1:13">
      <c r="A1155" s="286" t="s">
        <v>4628</v>
      </c>
      <c r="B1155" s="286" t="s">
        <v>1446</v>
      </c>
      <c r="C1155" s="286" t="s">
        <v>248</v>
      </c>
      <c r="D1155" s="275">
        <v>4512</v>
      </c>
      <c r="E1155" s="274" t="s">
        <v>59</v>
      </c>
      <c r="F1155" s="286" t="s">
        <v>823</v>
      </c>
      <c r="G1155" s="286" t="s">
        <v>242</v>
      </c>
      <c r="H1155" s="286" t="s">
        <v>41</v>
      </c>
      <c r="I1155" s="286" t="s">
        <v>50</v>
      </c>
      <c r="J1155" s="286" t="s">
        <v>830</v>
      </c>
      <c r="K1155" s="286" t="s">
        <v>886</v>
      </c>
      <c r="L1155" s="286" t="s">
        <v>218</v>
      </c>
      <c r="M1155" s="287">
        <v>1322456.2</v>
      </c>
    </row>
    <row r="1156" spans="1:13">
      <c r="A1156" s="286" t="s">
        <v>4574</v>
      </c>
      <c r="B1156" s="286" t="s">
        <v>1437</v>
      </c>
      <c r="C1156" s="286" t="s">
        <v>248</v>
      </c>
      <c r="D1156" s="275">
        <v>4512</v>
      </c>
      <c r="E1156" s="274" t="s">
        <v>59</v>
      </c>
      <c r="F1156" s="286" t="s">
        <v>823</v>
      </c>
      <c r="G1156" s="286" t="s">
        <v>242</v>
      </c>
      <c r="H1156" s="286" t="s">
        <v>41</v>
      </c>
      <c r="I1156" s="286" t="s">
        <v>46</v>
      </c>
      <c r="J1156" s="286" t="s">
        <v>827</v>
      </c>
      <c r="K1156" s="286" t="s">
        <v>886</v>
      </c>
      <c r="L1156" s="286" t="s">
        <v>34</v>
      </c>
      <c r="M1156" s="287">
        <v>1336569.7</v>
      </c>
    </row>
    <row r="1157" spans="1:13">
      <c r="A1157" s="286" t="s">
        <v>4648</v>
      </c>
      <c r="B1157" s="286" t="s">
        <v>1451</v>
      </c>
      <c r="C1157" s="286" t="s">
        <v>248</v>
      </c>
      <c r="D1157" s="275">
        <v>4512</v>
      </c>
      <c r="E1157" s="274" t="s">
        <v>59</v>
      </c>
      <c r="F1157" s="286" t="s">
        <v>823</v>
      </c>
      <c r="G1157" s="286" t="s">
        <v>242</v>
      </c>
      <c r="H1157" s="286" t="s">
        <v>41</v>
      </c>
      <c r="I1157" s="286" t="s">
        <v>223</v>
      </c>
      <c r="J1157" s="286" t="s">
        <v>831</v>
      </c>
      <c r="K1157" s="286" t="s">
        <v>371</v>
      </c>
      <c r="L1157" s="286" t="s">
        <v>941</v>
      </c>
      <c r="M1157" s="287">
        <v>1340739</v>
      </c>
    </row>
    <row r="1158" spans="1:13">
      <c r="A1158" s="286" t="s">
        <v>4706</v>
      </c>
      <c r="B1158" s="286" t="s">
        <v>1449</v>
      </c>
      <c r="C1158" s="286" t="s">
        <v>248</v>
      </c>
      <c r="D1158" s="275">
        <v>4512</v>
      </c>
      <c r="E1158" s="274" t="s">
        <v>59</v>
      </c>
      <c r="F1158" s="286" t="s">
        <v>823</v>
      </c>
      <c r="G1158" s="286" t="s">
        <v>242</v>
      </c>
      <c r="H1158" s="286" t="s">
        <v>41</v>
      </c>
      <c r="I1158" s="286" t="s">
        <v>424</v>
      </c>
      <c r="J1158" s="286" t="s">
        <v>835</v>
      </c>
      <c r="K1158" s="286" t="s">
        <v>886</v>
      </c>
      <c r="L1158" s="286" t="s">
        <v>941</v>
      </c>
      <c r="M1158" s="287">
        <v>1340739</v>
      </c>
    </row>
    <row r="1159" spans="1:13">
      <c r="A1159" s="286" t="s">
        <v>4581</v>
      </c>
      <c r="B1159" s="286" t="s">
        <v>1444</v>
      </c>
      <c r="C1159" s="286" t="s">
        <v>248</v>
      </c>
      <c r="D1159" s="275">
        <v>4512</v>
      </c>
      <c r="E1159" s="274" t="s">
        <v>59</v>
      </c>
      <c r="F1159" s="286" t="s">
        <v>823</v>
      </c>
      <c r="G1159" s="286" t="s">
        <v>242</v>
      </c>
      <c r="H1159" s="286" t="s">
        <v>41</v>
      </c>
      <c r="I1159" s="286" t="s">
        <v>46</v>
      </c>
      <c r="J1159" s="286" t="s">
        <v>827</v>
      </c>
      <c r="K1159" s="286" t="s">
        <v>887</v>
      </c>
      <c r="L1159" s="286" t="s">
        <v>940</v>
      </c>
      <c r="M1159" s="287">
        <v>1363012.6</v>
      </c>
    </row>
    <row r="1160" spans="1:13">
      <c r="A1160" s="286" t="s">
        <v>4602</v>
      </c>
      <c r="B1160" s="286" t="s">
        <v>1450</v>
      </c>
      <c r="C1160" s="286" t="s">
        <v>248</v>
      </c>
      <c r="D1160" s="275">
        <v>4512</v>
      </c>
      <c r="E1160" s="274" t="s">
        <v>59</v>
      </c>
      <c r="F1160" s="286" t="s">
        <v>823</v>
      </c>
      <c r="G1160" s="286" t="s">
        <v>242</v>
      </c>
      <c r="H1160" s="286" t="s">
        <v>41</v>
      </c>
      <c r="I1160" s="286" t="s">
        <v>221</v>
      </c>
      <c r="J1160" s="286" t="s">
        <v>828</v>
      </c>
      <c r="K1160" s="286" t="s">
        <v>887</v>
      </c>
      <c r="L1160" s="286" t="s">
        <v>941</v>
      </c>
      <c r="M1160" s="287">
        <v>1392540.3</v>
      </c>
    </row>
    <row r="1161" spans="1:13">
      <c r="A1161" s="286" t="s">
        <v>4670</v>
      </c>
      <c r="B1161" s="286" t="s">
        <v>1443</v>
      </c>
      <c r="C1161" s="286" t="s">
        <v>248</v>
      </c>
      <c r="D1161" s="275">
        <v>4512</v>
      </c>
      <c r="E1161" s="274" t="s">
        <v>59</v>
      </c>
      <c r="F1161" s="286" t="s">
        <v>823</v>
      </c>
      <c r="G1161" s="286" t="s">
        <v>242</v>
      </c>
      <c r="H1161" s="286" t="s">
        <v>41</v>
      </c>
      <c r="I1161" s="286" t="s">
        <v>422</v>
      </c>
      <c r="J1161" s="286" t="s">
        <v>833</v>
      </c>
      <c r="K1161" s="286" t="s">
        <v>886</v>
      </c>
      <c r="L1161" s="286" t="s">
        <v>940</v>
      </c>
      <c r="M1161" s="287">
        <v>1436284.7</v>
      </c>
    </row>
    <row r="1162" spans="1:13">
      <c r="A1162" s="286" t="s">
        <v>4597</v>
      </c>
      <c r="B1162" s="286" t="s">
        <v>1445</v>
      </c>
      <c r="C1162" s="286" t="s">
        <v>248</v>
      </c>
      <c r="D1162" s="275">
        <v>4512</v>
      </c>
      <c r="E1162" s="274" t="s">
        <v>59</v>
      </c>
      <c r="F1162" s="286" t="s">
        <v>823</v>
      </c>
      <c r="G1162" s="286" t="s">
        <v>242</v>
      </c>
      <c r="H1162" s="286" t="s">
        <v>41</v>
      </c>
      <c r="I1162" s="286" t="s">
        <v>221</v>
      </c>
      <c r="J1162" s="286" t="s">
        <v>828</v>
      </c>
      <c r="K1162" s="286" t="s">
        <v>371</v>
      </c>
      <c r="L1162" s="286" t="s">
        <v>940</v>
      </c>
      <c r="M1162" s="287">
        <v>1462884.1</v>
      </c>
    </row>
    <row r="1163" spans="1:13">
      <c r="A1163" s="286" t="s">
        <v>4598</v>
      </c>
      <c r="B1163" s="286" t="s">
        <v>1446</v>
      </c>
      <c r="C1163" s="286" t="s">
        <v>248</v>
      </c>
      <c r="D1163" s="275">
        <v>4512</v>
      </c>
      <c r="E1163" s="274" t="s">
        <v>59</v>
      </c>
      <c r="F1163" s="286" t="s">
        <v>823</v>
      </c>
      <c r="G1163" s="286" t="s">
        <v>242</v>
      </c>
      <c r="H1163" s="286" t="s">
        <v>41</v>
      </c>
      <c r="I1163" s="286" t="s">
        <v>221</v>
      </c>
      <c r="J1163" s="286" t="s">
        <v>828</v>
      </c>
      <c r="K1163" s="286" t="s">
        <v>886</v>
      </c>
      <c r="L1163" s="286" t="s">
        <v>218</v>
      </c>
      <c r="M1163" s="287">
        <v>1463347.4</v>
      </c>
    </row>
    <row r="1164" spans="1:13">
      <c r="A1164" s="286" t="s">
        <v>4618</v>
      </c>
      <c r="B1164" s="286" t="s">
        <v>1451</v>
      </c>
      <c r="C1164" s="286" t="s">
        <v>248</v>
      </c>
      <c r="D1164" s="275">
        <v>4512</v>
      </c>
      <c r="E1164" s="274" t="s">
        <v>59</v>
      </c>
      <c r="F1164" s="286" t="s">
        <v>823</v>
      </c>
      <c r="G1164" s="286" t="s">
        <v>242</v>
      </c>
      <c r="H1164" s="286" t="s">
        <v>41</v>
      </c>
      <c r="I1164" s="286" t="s">
        <v>48</v>
      </c>
      <c r="J1164" s="286" t="s">
        <v>829</v>
      </c>
      <c r="K1164" s="286" t="s">
        <v>371</v>
      </c>
      <c r="L1164" s="286" t="s">
        <v>941</v>
      </c>
      <c r="M1164" s="287">
        <v>1474813</v>
      </c>
    </row>
    <row r="1165" spans="1:13">
      <c r="A1165" s="286" t="s">
        <v>4633</v>
      </c>
      <c r="B1165" s="286" t="s">
        <v>1451</v>
      </c>
      <c r="C1165" s="286" t="s">
        <v>248</v>
      </c>
      <c r="D1165" s="275">
        <v>4512</v>
      </c>
      <c r="E1165" s="274" t="s">
        <v>59</v>
      </c>
      <c r="F1165" s="286" t="s">
        <v>823</v>
      </c>
      <c r="G1165" s="286" t="s">
        <v>242</v>
      </c>
      <c r="H1165" s="286" t="s">
        <v>41</v>
      </c>
      <c r="I1165" s="286" t="s">
        <v>50</v>
      </c>
      <c r="J1165" s="286" t="s">
        <v>830</v>
      </c>
      <c r="K1165" s="286" t="s">
        <v>371</v>
      </c>
      <c r="L1165" s="286" t="s">
        <v>941</v>
      </c>
      <c r="M1165" s="287">
        <v>1474813</v>
      </c>
    </row>
    <row r="1166" spans="1:13">
      <c r="A1166" s="286" t="s">
        <v>4529</v>
      </c>
      <c r="B1166" s="286" t="s">
        <v>1437</v>
      </c>
      <c r="C1166" s="286" t="s">
        <v>248</v>
      </c>
      <c r="D1166" s="275">
        <v>4512</v>
      </c>
      <c r="E1166" s="274" t="s">
        <v>59</v>
      </c>
      <c r="F1166" s="286" t="s">
        <v>823</v>
      </c>
      <c r="G1166" s="286" t="s">
        <v>242</v>
      </c>
      <c r="H1166" s="286" t="s">
        <v>41</v>
      </c>
      <c r="I1166" s="286" t="s">
        <v>42</v>
      </c>
      <c r="J1166" s="286" t="s">
        <v>824</v>
      </c>
      <c r="K1166" s="286" t="s">
        <v>886</v>
      </c>
      <c r="L1166" s="286" t="s">
        <v>34</v>
      </c>
      <c r="M1166" s="287">
        <v>1480146.6</v>
      </c>
    </row>
    <row r="1167" spans="1:13">
      <c r="A1167" s="286" t="s">
        <v>4544</v>
      </c>
      <c r="B1167" s="286" t="s">
        <v>1437</v>
      </c>
      <c r="C1167" s="286" t="s">
        <v>248</v>
      </c>
      <c r="D1167" s="275">
        <v>4512</v>
      </c>
      <c r="E1167" s="274" t="s">
        <v>59</v>
      </c>
      <c r="F1167" s="286" t="s">
        <v>823</v>
      </c>
      <c r="G1167" s="286" t="s">
        <v>242</v>
      </c>
      <c r="H1167" s="286" t="s">
        <v>41</v>
      </c>
      <c r="I1167" s="286" t="s">
        <v>219</v>
      </c>
      <c r="J1167" s="286" t="s">
        <v>825</v>
      </c>
      <c r="K1167" s="286" t="s">
        <v>886</v>
      </c>
      <c r="L1167" s="286" t="s">
        <v>34</v>
      </c>
      <c r="M1167" s="287">
        <v>1480146.6</v>
      </c>
    </row>
    <row r="1168" spans="1:13">
      <c r="A1168" s="286" t="s">
        <v>4559</v>
      </c>
      <c r="B1168" s="286" t="s">
        <v>1437</v>
      </c>
      <c r="C1168" s="286" t="s">
        <v>248</v>
      </c>
      <c r="D1168" s="275">
        <v>4512</v>
      </c>
      <c r="E1168" s="274" t="s">
        <v>59</v>
      </c>
      <c r="F1168" s="286" t="s">
        <v>823</v>
      </c>
      <c r="G1168" s="286" t="s">
        <v>242</v>
      </c>
      <c r="H1168" s="286" t="s">
        <v>41</v>
      </c>
      <c r="I1168" s="286" t="s">
        <v>44</v>
      </c>
      <c r="J1168" s="286" t="s">
        <v>826</v>
      </c>
      <c r="K1168" s="286" t="s">
        <v>886</v>
      </c>
      <c r="L1168" s="286" t="s">
        <v>34</v>
      </c>
      <c r="M1168" s="287">
        <v>1480146.6</v>
      </c>
    </row>
    <row r="1169" spans="1:13">
      <c r="A1169" s="286" t="s">
        <v>4691</v>
      </c>
      <c r="B1169" s="286" t="s">
        <v>1449</v>
      </c>
      <c r="C1169" s="286" t="s">
        <v>248</v>
      </c>
      <c r="D1169" s="275">
        <v>4512</v>
      </c>
      <c r="E1169" s="274" t="s">
        <v>59</v>
      </c>
      <c r="F1169" s="286" t="s">
        <v>823</v>
      </c>
      <c r="G1169" s="286" t="s">
        <v>242</v>
      </c>
      <c r="H1169" s="286" t="s">
        <v>41</v>
      </c>
      <c r="I1169" s="286" t="s">
        <v>423</v>
      </c>
      <c r="J1169" s="286" t="s">
        <v>834</v>
      </c>
      <c r="K1169" s="286" t="s">
        <v>886</v>
      </c>
      <c r="L1169" s="286" t="s">
        <v>941</v>
      </c>
      <c r="M1169" s="287">
        <v>1495866</v>
      </c>
    </row>
    <row r="1170" spans="1:13">
      <c r="A1170" s="286" t="s">
        <v>4536</v>
      </c>
      <c r="B1170" s="286" t="s">
        <v>1444</v>
      </c>
      <c r="C1170" s="286" t="s">
        <v>248</v>
      </c>
      <c r="D1170" s="275">
        <v>4512</v>
      </c>
      <c r="E1170" s="274" t="s">
        <v>59</v>
      </c>
      <c r="F1170" s="286" t="s">
        <v>823</v>
      </c>
      <c r="G1170" s="286" t="s">
        <v>242</v>
      </c>
      <c r="H1170" s="286" t="s">
        <v>41</v>
      </c>
      <c r="I1170" s="286" t="s">
        <v>42</v>
      </c>
      <c r="J1170" s="286" t="s">
        <v>824</v>
      </c>
      <c r="K1170" s="286" t="s">
        <v>887</v>
      </c>
      <c r="L1170" s="286" t="s">
        <v>940</v>
      </c>
      <c r="M1170" s="287">
        <v>1509430</v>
      </c>
    </row>
    <row r="1171" spans="1:13">
      <c r="A1171" s="286" t="s">
        <v>4551</v>
      </c>
      <c r="B1171" s="286" t="s">
        <v>1444</v>
      </c>
      <c r="C1171" s="286" t="s">
        <v>248</v>
      </c>
      <c r="D1171" s="275">
        <v>4512</v>
      </c>
      <c r="E1171" s="274" t="s">
        <v>59</v>
      </c>
      <c r="F1171" s="286" t="s">
        <v>823</v>
      </c>
      <c r="G1171" s="286" t="s">
        <v>242</v>
      </c>
      <c r="H1171" s="286" t="s">
        <v>41</v>
      </c>
      <c r="I1171" s="286" t="s">
        <v>219</v>
      </c>
      <c r="J1171" s="286" t="s">
        <v>825</v>
      </c>
      <c r="K1171" s="286" t="s">
        <v>887</v>
      </c>
      <c r="L1171" s="286" t="s">
        <v>940</v>
      </c>
      <c r="M1171" s="287">
        <v>1509430</v>
      </c>
    </row>
    <row r="1172" spans="1:13">
      <c r="A1172" s="286" t="s">
        <v>4566</v>
      </c>
      <c r="B1172" s="286" t="s">
        <v>1444</v>
      </c>
      <c r="C1172" s="286" t="s">
        <v>248</v>
      </c>
      <c r="D1172" s="275">
        <v>4512</v>
      </c>
      <c r="E1172" s="274" t="s">
        <v>59</v>
      </c>
      <c r="F1172" s="286" t="s">
        <v>823</v>
      </c>
      <c r="G1172" s="286" t="s">
        <v>242</v>
      </c>
      <c r="H1172" s="286" t="s">
        <v>41</v>
      </c>
      <c r="I1172" s="286" t="s">
        <v>44</v>
      </c>
      <c r="J1172" s="286" t="s">
        <v>826</v>
      </c>
      <c r="K1172" s="286" t="s">
        <v>887</v>
      </c>
      <c r="L1172" s="286" t="s">
        <v>940</v>
      </c>
      <c r="M1172" s="287">
        <v>1509430</v>
      </c>
    </row>
    <row r="1173" spans="1:13">
      <c r="A1173" s="286" t="s">
        <v>4587</v>
      </c>
      <c r="B1173" s="286" t="s">
        <v>1450</v>
      </c>
      <c r="C1173" s="286" t="s">
        <v>248</v>
      </c>
      <c r="D1173" s="275">
        <v>4512</v>
      </c>
      <c r="E1173" s="274" t="s">
        <v>59</v>
      </c>
      <c r="F1173" s="286" t="s">
        <v>823</v>
      </c>
      <c r="G1173" s="286" t="s">
        <v>242</v>
      </c>
      <c r="H1173" s="286" t="s">
        <v>41</v>
      </c>
      <c r="I1173" s="286" t="s">
        <v>46</v>
      </c>
      <c r="J1173" s="286" t="s">
        <v>827</v>
      </c>
      <c r="K1173" s="286" t="s">
        <v>887</v>
      </c>
      <c r="L1173" s="286" t="s">
        <v>941</v>
      </c>
      <c r="M1173" s="287">
        <v>1560132.6</v>
      </c>
    </row>
    <row r="1174" spans="1:13">
      <c r="A1174" s="286" t="s">
        <v>4655</v>
      </c>
      <c r="B1174" s="286" t="s">
        <v>1443</v>
      </c>
      <c r="C1174" s="286" t="s">
        <v>248</v>
      </c>
      <c r="D1174" s="275">
        <v>4512</v>
      </c>
      <c r="E1174" s="274" t="s">
        <v>59</v>
      </c>
      <c r="F1174" s="286" t="s">
        <v>823</v>
      </c>
      <c r="G1174" s="286" t="s">
        <v>242</v>
      </c>
      <c r="H1174" s="286" t="s">
        <v>41</v>
      </c>
      <c r="I1174" s="286" t="s">
        <v>421</v>
      </c>
      <c r="J1174" s="286" t="s">
        <v>832</v>
      </c>
      <c r="K1174" s="286" t="s">
        <v>886</v>
      </c>
      <c r="L1174" s="286" t="s">
        <v>940</v>
      </c>
      <c r="M1174" s="287">
        <v>1595871.9</v>
      </c>
    </row>
    <row r="1175" spans="1:13">
      <c r="A1175" s="286" t="s">
        <v>4582</v>
      </c>
      <c r="B1175" s="286" t="s">
        <v>1445</v>
      </c>
      <c r="C1175" s="286" t="s">
        <v>248</v>
      </c>
      <c r="D1175" s="275">
        <v>4512</v>
      </c>
      <c r="E1175" s="274" t="s">
        <v>59</v>
      </c>
      <c r="F1175" s="286" t="s">
        <v>823</v>
      </c>
      <c r="G1175" s="286" t="s">
        <v>242</v>
      </c>
      <c r="H1175" s="286" t="s">
        <v>41</v>
      </c>
      <c r="I1175" s="286" t="s">
        <v>46</v>
      </c>
      <c r="J1175" s="286" t="s">
        <v>827</v>
      </c>
      <c r="K1175" s="286" t="s">
        <v>371</v>
      </c>
      <c r="L1175" s="286" t="s">
        <v>940</v>
      </c>
      <c r="M1175" s="287">
        <v>1611832</v>
      </c>
    </row>
    <row r="1176" spans="1:13">
      <c r="A1176" s="286" t="s">
        <v>4583</v>
      </c>
      <c r="B1176" s="286" t="s">
        <v>1446</v>
      </c>
      <c r="C1176" s="286" t="s">
        <v>248</v>
      </c>
      <c r="D1176" s="275">
        <v>4512</v>
      </c>
      <c r="E1176" s="274" t="s">
        <v>59</v>
      </c>
      <c r="F1176" s="286" t="s">
        <v>823</v>
      </c>
      <c r="G1176" s="286" t="s">
        <v>242</v>
      </c>
      <c r="H1176" s="286" t="s">
        <v>41</v>
      </c>
      <c r="I1176" s="286" t="s">
        <v>46</v>
      </c>
      <c r="J1176" s="286" t="s">
        <v>827</v>
      </c>
      <c r="K1176" s="286" t="s">
        <v>886</v>
      </c>
      <c r="L1176" s="286" t="s">
        <v>218</v>
      </c>
      <c r="M1176" s="287">
        <v>1639461.5</v>
      </c>
    </row>
    <row r="1177" spans="1:13">
      <c r="A1177" s="286" t="s">
        <v>4676</v>
      </c>
      <c r="B1177" s="286" t="s">
        <v>1449</v>
      </c>
      <c r="C1177" s="286" t="s">
        <v>248</v>
      </c>
      <c r="D1177" s="275">
        <v>4512</v>
      </c>
      <c r="E1177" s="274" t="s">
        <v>59</v>
      </c>
      <c r="F1177" s="286" t="s">
        <v>823</v>
      </c>
      <c r="G1177" s="286" t="s">
        <v>242</v>
      </c>
      <c r="H1177" s="286" t="s">
        <v>41</v>
      </c>
      <c r="I1177" s="286" t="s">
        <v>422</v>
      </c>
      <c r="J1177" s="286" t="s">
        <v>833</v>
      </c>
      <c r="K1177" s="286" t="s">
        <v>886</v>
      </c>
      <c r="L1177" s="286" t="s">
        <v>941</v>
      </c>
      <c r="M1177" s="287">
        <v>1645452.4</v>
      </c>
    </row>
    <row r="1178" spans="1:13">
      <c r="A1178" s="286" t="s">
        <v>4603</v>
      </c>
      <c r="B1178" s="286" t="s">
        <v>1451</v>
      </c>
      <c r="C1178" s="286" t="s">
        <v>248</v>
      </c>
      <c r="D1178" s="275">
        <v>4512</v>
      </c>
      <c r="E1178" s="274" t="s">
        <v>59</v>
      </c>
      <c r="F1178" s="286" t="s">
        <v>823</v>
      </c>
      <c r="G1178" s="286" t="s">
        <v>242</v>
      </c>
      <c r="H1178" s="286" t="s">
        <v>41</v>
      </c>
      <c r="I1178" s="286" t="s">
        <v>221</v>
      </c>
      <c r="J1178" s="286" t="s">
        <v>828</v>
      </c>
      <c r="K1178" s="286" t="s">
        <v>371</v>
      </c>
      <c r="L1178" s="286" t="s">
        <v>941</v>
      </c>
      <c r="M1178" s="287">
        <v>1675925.5</v>
      </c>
    </row>
    <row r="1179" spans="1:13">
      <c r="A1179" s="286" t="s">
        <v>4542</v>
      </c>
      <c r="B1179" s="286" t="s">
        <v>1450</v>
      </c>
      <c r="C1179" s="286" t="s">
        <v>248</v>
      </c>
      <c r="D1179" s="275">
        <v>4512</v>
      </c>
      <c r="E1179" s="274" t="s">
        <v>59</v>
      </c>
      <c r="F1179" s="286" t="s">
        <v>823</v>
      </c>
      <c r="G1179" s="286" t="s">
        <v>242</v>
      </c>
      <c r="H1179" s="286" t="s">
        <v>41</v>
      </c>
      <c r="I1179" s="286" t="s">
        <v>42</v>
      </c>
      <c r="J1179" s="286" t="s">
        <v>824</v>
      </c>
      <c r="K1179" s="286" t="s">
        <v>887</v>
      </c>
      <c r="L1179" s="286" t="s">
        <v>941</v>
      </c>
      <c r="M1179" s="287">
        <v>1727725</v>
      </c>
    </row>
    <row r="1180" spans="1:13">
      <c r="A1180" s="286" t="s">
        <v>4557</v>
      </c>
      <c r="B1180" s="286" t="s">
        <v>1450</v>
      </c>
      <c r="C1180" s="286" t="s">
        <v>248</v>
      </c>
      <c r="D1180" s="275">
        <v>4512</v>
      </c>
      <c r="E1180" s="274" t="s">
        <v>59</v>
      </c>
      <c r="F1180" s="286" t="s">
        <v>823</v>
      </c>
      <c r="G1180" s="286" t="s">
        <v>242</v>
      </c>
      <c r="H1180" s="286" t="s">
        <v>41</v>
      </c>
      <c r="I1180" s="286" t="s">
        <v>219</v>
      </c>
      <c r="J1180" s="286" t="s">
        <v>825</v>
      </c>
      <c r="K1180" s="286" t="s">
        <v>887</v>
      </c>
      <c r="L1180" s="286" t="s">
        <v>941</v>
      </c>
      <c r="M1180" s="287">
        <v>1727725</v>
      </c>
    </row>
    <row r="1181" spans="1:13" ht="3" customHeight="1">
      <c r="A1181" s="286" t="s">
        <v>4572</v>
      </c>
      <c r="B1181" s="286" t="s">
        <v>1450</v>
      </c>
      <c r="C1181" s="286" t="s">
        <v>248</v>
      </c>
      <c r="D1181" s="275">
        <v>4512</v>
      </c>
      <c r="E1181" s="274" t="s">
        <v>59</v>
      </c>
      <c r="F1181" s="286" t="s">
        <v>823</v>
      </c>
      <c r="G1181" s="286" t="s">
        <v>242</v>
      </c>
      <c r="H1181" s="286" t="s">
        <v>41</v>
      </c>
      <c r="I1181" s="286" t="s">
        <v>44</v>
      </c>
      <c r="J1181" s="286" t="s">
        <v>826</v>
      </c>
      <c r="K1181" s="286" t="s">
        <v>887</v>
      </c>
      <c r="L1181" s="286" t="s">
        <v>941</v>
      </c>
      <c r="M1181" s="287">
        <v>1727725</v>
      </c>
    </row>
    <row r="1182" spans="1:13">
      <c r="A1182" s="286" t="s">
        <v>4640</v>
      </c>
      <c r="B1182" s="286" t="s">
        <v>1443</v>
      </c>
      <c r="C1182" s="286" t="s">
        <v>248</v>
      </c>
      <c r="D1182" s="275">
        <v>4512</v>
      </c>
      <c r="E1182" s="274" t="s">
        <v>59</v>
      </c>
      <c r="F1182" s="286" t="s">
        <v>823</v>
      </c>
      <c r="G1182" s="286" t="s">
        <v>242</v>
      </c>
      <c r="H1182" s="286" t="s">
        <v>41</v>
      </c>
      <c r="I1182" s="286" t="s">
        <v>223</v>
      </c>
      <c r="J1182" s="286" t="s">
        <v>831</v>
      </c>
      <c r="K1182" s="286" t="s">
        <v>886</v>
      </c>
      <c r="L1182" s="286" t="s">
        <v>940</v>
      </c>
      <c r="M1182" s="287">
        <v>1784475</v>
      </c>
    </row>
    <row r="1183" spans="1:13">
      <c r="A1183" s="286" t="s">
        <v>4537</v>
      </c>
      <c r="B1183" s="286" t="s">
        <v>1445</v>
      </c>
      <c r="C1183" s="286" t="s">
        <v>248</v>
      </c>
      <c r="D1183" s="275">
        <v>4512</v>
      </c>
      <c r="E1183" s="274" t="s">
        <v>59</v>
      </c>
      <c r="F1183" s="286" t="s">
        <v>823</v>
      </c>
      <c r="G1183" s="286" t="s">
        <v>242</v>
      </c>
      <c r="H1183" s="286" t="s">
        <v>41</v>
      </c>
      <c r="I1183" s="286" t="s">
        <v>42</v>
      </c>
      <c r="J1183" s="286" t="s">
        <v>824</v>
      </c>
      <c r="K1183" s="286" t="s">
        <v>371</v>
      </c>
      <c r="L1183" s="286" t="s">
        <v>940</v>
      </c>
      <c r="M1183" s="287">
        <v>1787376.6</v>
      </c>
    </row>
    <row r="1184" spans="1:13">
      <c r="A1184" s="286" t="s">
        <v>4552</v>
      </c>
      <c r="B1184" s="286" t="s">
        <v>1445</v>
      </c>
      <c r="C1184" s="286" t="s">
        <v>248</v>
      </c>
      <c r="D1184" s="275">
        <v>4512</v>
      </c>
      <c r="E1184" s="274" t="s">
        <v>59</v>
      </c>
      <c r="F1184" s="286" t="s">
        <v>823</v>
      </c>
      <c r="G1184" s="286" t="s">
        <v>242</v>
      </c>
      <c r="H1184" s="286" t="s">
        <v>41</v>
      </c>
      <c r="I1184" s="286" t="s">
        <v>219</v>
      </c>
      <c r="J1184" s="286" t="s">
        <v>825</v>
      </c>
      <c r="K1184" s="286" t="s">
        <v>371</v>
      </c>
      <c r="L1184" s="286" t="s">
        <v>940</v>
      </c>
      <c r="M1184" s="287">
        <v>1787376.6</v>
      </c>
    </row>
    <row r="1185" spans="1:13">
      <c r="A1185" s="286" t="s">
        <v>4567</v>
      </c>
      <c r="B1185" s="286" t="s">
        <v>1445</v>
      </c>
      <c r="C1185" s="286" t="s">
        <v>248</v>
      </c>
      <c r="D1185" s="275">
        <v>4512</v>
      </c>
      <c r="E1185" s="274" t="s">
        <v>59</v>
      </c>
      <c r="F1185" s="286" t="s">
        <v>823</v>
      </c>
      <c r="G1185" s="286" t="s">
        <v>242</v>
      </c>
      <c r="H1185" s="286" t="s">
        <v>41</v>
      </c>
      <c r="I1185" s="286" t="s">
        <v>44</v>
      </c>
      <c r="J1185" s="286" t="s">
        <v>826</v>
      </c>
      <c r="K1185" s="286" t="s">
        <v>371</v>
      </c>
      <c r="L1185" s="286" t="s">
        <v>940</v>
      </c>
      <c r="M1185" s="287">
        <v>1787376.6</v>
      </c>
    </row>
    <row r="1186" spans="1:13">
      <c r="A1186" s="286" t="s">
        <v>4538</v>
      </c>
      <c r="B1186" s="286" t="s">
        <v>1446</v>
      </c>
      <c r="C1186" s="286" t="s">
        <v>248</v>
      </c>
      <c r="D1186" s="275">
        <v>4512</v>
      </c>
      <c r="E1186" s="274" t="s">
        <v>59</v>
      </c>
      <c r="F1186" s="286" t="s">
        <v>823</v>
      </c>
      <c r="G1186" s="286" t="s">
        <v>242</v>
      </c>
      <c r="H1186" s="286" t="s">
        <v>41</v>
      </c>
      <c r="I1186" s="286" t="s">
        <v>42</v>
      </c>
      <c r="J1186" s="286" t="s">
        <v>824</v>
      </c>
      <c r="K1186" s="286" t="s">
        <v>886</v>
      </c>
      <c r="L1186" s="286" t="s">
        <v>218</v>
      </c>
      <c r="M1186" s="287">
        <v>1815575.4</v>
      </c>
    </row>
    <row r="1187" spans="1:13">
      <c r="A1187" s="286" t="s">
        <v>4553</v>
      </c>
      <c r="B1187" s="286" t="s">
        <v>1446</v>
      </c>
      <c r="C1187" s="286" t="s">
        <v>248</v>
      </c>
      <c r="D1187" s="275">
        <v>4512</v>
      </c>
      <c r="E1187" s="274" t="s">
        <v>59</v>
      </c>
      <c r="F1187" s="286" t="s">
        <v>823</v>
      </c>
      <c r="G1187" s="286" t="s">
        <v>242</v>
      </c>
      <c r="H1187" s="286" t="s">
        <v>41</v>
      </c>
      <c r="I1187" s="286" t="s">
        <v>219</v>
      </c>
      <c r="J1187" s="286" t="s">
        <v>825</v>
      </c>
      <c r="K1187" s="286" t="s">
        <v>886</v>
      </c>
      <c r="L1187" s="286" t="s">
        <v>218</v>
      </c>
      <c r="M1187" s="287">
        <v>1815575.4</v>
      </c>
    </row>
    <row r="1188" spans="1:13">
      <c r="A1188" s="286" t="s">
        <v>4568</v>
      </c>
      <c r="B1188" s="286" t="s">
        <v>1446</v>
      </c>
      <c r="C1188" s="286" t="s">
        <v>248</v>
      </c>
      <c r="D1188" s="275">
        <v>4512</v>
      </c>
      <c r="E1188" s="274" t="s">
        <v>59</v>
      </c>
      <c r="F1188" s="286" t="s">
        <v>823</v>
      </c>
      <c r="G1188" s="286" t="s">
        <v>242</v>
      </c>
      <c r="H1188" s="286" t="s">
        <v>41</v>
      </c>
      <c r="I1188" s="286" t="s">
        <v>44</v>
      </c>
      <c r="J1188" s="286" t="s">
        <v>826</v>
      </c>
      <c r="K1188" s="286" t="s">
        <v>886</v>
      </c>
      <c r="L1188" s="286" t="s">
        <v>218</v>
      </c>
      <c r="M1188" s="287">
        <v>1815575.4</v>
      </c>
    </row>
    <row r="1189" spans="1:13">
      <c r="A1189" s="286" t="s">
        <v>4661</v>
      </c>
      <c r="B1189" s="286" t="s">
        <v>1449</v>
      </c>
      <c r="C1189" s="286" t="s">
        <v>248</v>
      </c>
      <c r="D1189" s="275">
        <v>4512</v>
      </c>
      <c r="E1189" s="274" t="s">
        <v>59</v>
      </c>
      <c r="F1189" s="286" t="s">
        <v>823</v>
      </c>
      <c r="G1189" s="286" t="s">
        <v>242</v>
      </c>
      <c r="H1189" s="286" t="s">
        <v>41</v>
      </c>
      <c r="I1189" s="286" t="s">
        <v>421</v>
      </c>
      <c r="J1189" s="286" t="s">
        <v>832</v>
      </c>
      <c r="K1189" s="286" t="s">
        <v>886</v>
      </c>
      <c r="L1189" s="286" t="s">
        <v>941</v>
      </c>
      <c r="M1189" s="287">
        <v>1828280.4</v>
      </c>
    </row>
    <row r="1190" spans="1:13">
      <c r="A1190" s="286" t="s">
        <v>4588</v>
      </c>
      <c r="B1190" s="286" t="s">
        <v>1451</v>
      </c>
      <c r="C1190" s="286" t="s">
        <v>248</v>
      </c>
      <c r="D1190" s="275">
        <v>4512</v>
      </c>
      <c r="E1190" s="274" t="s">
        <v>59</v>
      </c>
      <c r="F1190" s="286" t="s">
        <v>823</v>
      </c>
      <c r="G1190" s="286" t="s">
        <v>242</v>
      </c>
      <c r="H1190" s="286" t="s">
        <v>41</v>
      </c>
      <c r="I1190" s="286" t="s">
        <v>46</v>
      </c>
      <c r="J1190" s="286" t="s">
        <v>827</v>
      </c>
      <c r="K1190" s="286" t="s">
        <v>371</v>
      </c>
      <c r="L1190" s="286" t="s">
        <v>941</v>
      </c>
      <c r="M1190" s="287">
        <v>1846565.1</v>
      </c>
    </row>
    <row r="1191" spans="1:13">
      <c r="A1191" s="286" t="s">
        <v>4610</v>
      </c>
      <c r="B1191" s="286" t="s">
        <v>1443</v>
      </c>
      <c r="C1191" s="286" t="s">
        <v>248</v>
      </c>
      <c r="D1191" s="275">
        <v>4512</v>
      </c>
      <c r="E1191" s="274" t="s">
        <v>59</v>
      </c>
      <c r="F1191" s="286" t="s">
        <v>823</v>
      </c>
      <c r="G1191" s="286" t="s">
        <v>242</v>
      </c>
      <c r="H1191" s="286" t="s">
        <v>41</v>
      </c>
      <c r="I1191" s="286" t="s">
        <v>48</v>
      </c>
      <c r="J1191" s="286" t="s">
        <v>829</v>
      </c>
      <c r="K1191" s="286" t="s">
        <v>886</v>
      </c>
      <c r="L1191" s="286" t="s">
        <v>940</v>
      </c>
      <c r="M1191" s="287">
        <v>1997258</v>
      </c>
    </row>
    <row r="1192" spans="1:13">
      <c r="A1192" s="286" t="s">
        <v>4625</v>
      </c>
      <c r="B1192" s="286" t="s">
        <v>1443</v>
      </c>
      <c r="C1192" s="286" t="s">
        <v>248</v>
      </c>
      <c r="D1192" s="275">
        <v>4512</v>
      </c>
      <c r="E1192" s="274" t="s">
        <v>59</v>
      </c>
      <c r="F1192" s="286" t="s">
        <v>823</v>
      </c>
      <c r="G1192" s="286" t="s">
        <v>242</v>
      </c>
      <c r="H1192" s="286" t="s">
        <v>41</v>
      </c>
      <c r="I1192" s="286" t="s">
        <v>50</v>
      </c>
      <c r="J1192" s="286" t="s">
        <v>830</v>
      </c>
      <c r="K1192" s="286" t="s">
        <v>886</v>
      </c>
      <c r="L1192" s="286" t="s">
        <v>940</v>
      </c>
      <c r="M1192" s="287">
        <v>1997258</v>
      </c>
    </row>
    <row r="1193" spans="1:13">
      <c r="A1193" s="286" t="s">
        <v>4646</v>
      </c>
      <c r="B1193" s="286" t="s">
        <v>1449</v>
      </c>
      <c r="C1193" s="286" t="s">
        <v>248</v>
      </c>
      <c r="D1193" s="275">
        <v>4512</v>
      </c>
      <c r="E1193" s="274" t="s">
        <v>59</v>
      </c>
      <c r="F1193" s="286" t="s">
        <v>823</v>
      </c>
      <c r="G1193" s="286" t="s">
        <v>242</v>
      </c>
      <c r="H1193" s="286" t="s">
        <v>41</v>
      </c>
      <c r="I1193" s="286" t="s">
        <v>223</v>
      </c>
      <c r="J1193" s="286" t="s">
        <v>831</v>
      </c>
      <c r="K1193" s="286" t="s">
        <v>886</v>
      </c>
      <c r="L1193" s="286" t="s">
        <v>941</v>
      </c>
      <c r="M1193" s="287">
        <v>2044350</v>
      </c>
    </row>
    <row r="1194" spans="1:13">
      <c r="A1194" s="286" t="s">
        <v>4543</v>
      </c>
      <c r="B1194" s="286" t="s">
        <v>1451</v>
      </c>
      <c r="C1194" s="286" t="s">
        <v>248</v>
      </c>
      <c r="D1194" s="275">
        <v>4512</v>
      </c>
      <c r="E1194" s="274" t="s">
        <v>59</v>
      </c>
      <c r="F1194" s="286" t="s">
        <v>823</v>
      </c>
      <c r="G1194" s="286" t="s">
        <v>242</v>
      </c>
      <c r="H1194" s="286" t="s">
        <v>41</v>
      </c>
      <c r="I1194" s="286" t="s">
        <v>42</v>
      </c>
      <c r="J1194" s="286" t="s">
        <v>824</v>
      </c>
      <c r="K1194" s="286" t="s">
        <v>371</v>
      </c>
      <c r="L1194" s="286" t="s">
        <v>941</v>
      </c>
      <c r="M1194" s="287">
        <v>2047674.1</v>
      </c>
    </row>
    <row r="1195" spans="1:13">
      <c r="A1195" s="286" t="s">
        <v>4558</v>
      </c>
      <c r="B1195" s="286" t="s">
        <v>1451</v>
      </c>
      <c r="C1195" s="286" t="s">
        <v>248</v>
      </c>
      <c r="D1195" s="275">
        <v>4512</v>
      </c>
      <c r="E1195" s="274" t="s">
        <v>59</v>
      </c>
      <c r="F1195" s="286" t="s">
        <v>823</v>
      </c>
      <c r="G1195" s="286" t="s">
        <v>242</v>
      </c>
      <c r="H1195" s="286" t="s">
        <v>41</v>
      </c>
      <c r="I1195" s="286" t="s">
        <v>219</v>
      </c>
      <c r="J1195" s="286" t="s">
        <v>825</v>
      </c>
      <c r="K1195" s="286" t="s">
        <v>371</v>
      </c>
      <c r="L1195" s="286" t="s">
        <v>941</v>
      </c>
      <c r="M1195" s="287">
        <v>2047674.1</v>
      </c>
    </row>
    <row r="1196" spans="1:13">
      <c r="A1196" s="286" t="s">
        <v>4573</v>
      </c>
      <c r="B1196" s="286" t="s">
        <v>1451</v>
      </c>
      <c r="C1196" s="286" t="s">
        <v>248</v>
      </c>
      <c r="D1196" s="275">
        <v>4512</v>
      </c>
      <c r="E1196" s="274" t="s">
        <v>59</v>
      </c>
      <c r="F1196" s="286" t="s">
        <v>823</v>
      </c>
      <c r="G1196" s="286" t="s">
        <v>242</v>
      </c>
      <c r="H1196" s="286" t="s">
        <v>41</v>
      </c>
      <c r="I1196" s="286" t="s">
        <v>44</v>
      </c>
      <c r="J1196" s="286" t="s">
        <v>826</v>
      </c>
      <c r="K1196" s="286" t="s">
        <v>371</v>
      </c>
      <c r="L1196" s="286" t="s">
        <v>941</v>
      </c>
      <c r="M1196" s="287">
        <v>2047674.1</v>
      </c>
    </row>
    <row r="1197" spans="1:13">
      <c r="A1197" s="286" t="s">
        <v>4595</v>
      </c>
      <c r="B1197" s="286" t="s">
        <v>1443</v>
      </c>
      <c r="C1197" s="286" t="s">
        <v>248</v>
      </c>
      <c r="D1197" s="275">
        <v>4512</v>
      </c>
      <c r="E1197" s="274" t="s">
        <v>59</v>
      </c>
      <c r="F1197" s="286" t="s">
        <v>823</v>
      </c>
      <c r="G1197" s="286" t="s">
        <v>242</v>
      </c>
      <c r="H1197" s="286" t="s">
        <v>41</v>
      </c>
      <c r="I1197" s="286" t="s">
        <v>221</v>
      </c>
      <c r="J1197" s="286" t="s">
        <v>828</v>
      </c>
      <c r="K1197" s="286" t="s">
        <v>886</v>
      </c>
      <c r="L1197" s="286" t="s">
        <v>940</v>
      </c>
      <c r="M1197" s="287">
        <v>2210041</v>
      </c>
    </row>
    <row r="1198" spans="1:13">
      <c r="A1198" s="286" t="s">
        <v>4616</v>
      </c>
      <c r="B1198" s="286" t="s">
        <v>1449</v>
      </c>
      <c r="C1198" s="286" t="s">
        <v>248</v>
      </c>
      <c r="D1198" s="275">
        <v>4512</v>
      </c>
      <c r="E1198" s="274" t="s">
        <v>59</v>
      </c>
      <c r="F1198" s="286" t="s">
        <v>823</v>
      </c>
      <c r="G1198" s="286" t="s">
        <v>242</v>
      </c>
      <c r="H1198" s="286" t="s">
        <v>41</v>
      </c>
      <c r="I1198" s="286" t="s">
        <v>48</v>
      </c>
      <c r="J1198" s="286" t="s">
        <v>829</v>
      </c>
      <c r="K1198" s="286" t="s">
        <v>886</v>
      </c>
      <c r="L1198" s="286" t="s">
        <v>941</v>
      </c>
      <c r="M1198" s="287">
        <v>2288120.7000000002</v>
      </c>
    </row>
    <row r="1199" spans="1:13">
      <c r="A1199" s="286" t="s">
        <v>4631</v>
      </c>
      <c r="B1199" s="286" t="s">
        <v>1449</v>
      </c>
      <c r="C1199" s="286" t="s">
        <v>248</v>
      </c>
      <c r="D1199" s="275">
        <v>4512</v>
      </c>
      <c r="E1199" s="274" t="s">
        <v>59</v>
      </c>
      <c r="F1199" s="286" t="s">
        <v>823</v>
      </c>
      <c r="G1199" s="286" t="s">
        <v>242</v>
      </c>
      <c r="H1199" s="286" t="s">
        <v>41</v>
      </c>
      <c r="I1199" s="286" t="s">
        <v>50</v>
      </c>
      <c r="J1199" s="286" t="s">
        <v>830</v>
      </c>
      <c r="K1199" s="286" t="s">
        <v>886</v>
      </c>
      <c r="L1199" s="286" t="s">
        <v>941</v>
      </c>
      <c r="M1199" s="287">
        <v>2288120.7000000002</v>
      </c>
    </row>
    <row r="1200" spans="1:13">
      <c r="A1200" s="286" t="s">
        <v>4580</v>
      </c>
      <c r="B1200" s="286" t="s">
        <v>1443</v>
      </c>
      <c r="C1200" s="286" t="s">
        <v>248</v>
      </c>
      <c r="D1200" s="275">
        <v>4512</v>
      </c>
      <c r="E1200" s="274" t="s">
        <v>59</v>
      </c>
      <c r="F1200" s="286" t="s">
        <v>823</v>
      </c>
      <c r="G1200" s="286" t="s">
        <v>242</v>
      </c>
      <c r="H1200" s="286" t="s">
        <v>41</v>
      </c>
      <c r="I1200" s="286" t="s">
        <v>46</v>
      </c>
      <c r="J1200" s="286" t="s">
        <v>827</v>
      </c>
      <c r="K1200" s="286" t="s">
        <v>886</v>
      </c>
      <c r="L1200" s="286" t="s">
        <v>940</v>
      </c>
      <c r="M1200" s="287">
        <v>2476019.5</v>
      </c>
    </row>
    <row r="1201" spans="1:13">
      <c r="A1201" s="286" t="s">
        <v>4601</v>
      </c>
      <c r="B1201" s="286" t="s">
        <v>1449</v>
      </c>
      <c r="C1201" s="286" t="s">
        <v>248</v>
      </c>
      <c r="D1201" s="275">
        <v>4512</v>
      </c>
      <c r="E1201" s="274" t="s">
        <v>59</v>
      </c>
      <c r="F1201" s="286" t="s">
        <v>823</v>
      </c>
      <c r="G1201" s="286" t="s">
        <v>242</v>
      </c>
      <c r="H1201" s="286" t="s">
        <v>41</v>
      </c>
      <c r="I1201" s="286" t="s">
        <v>221</v>
      </c>
      <c r="J1201" s="286" t="s">
        <v>828</v>
      </c>
      <c r="K1201" s="286" t="s">
        <v>886</v>
      </c>
      <c r="L1201" s="286" t="s">
        <v>941</v>
      </c>
      <c r="M1201" s="287">
        <v>2531891.5</v>
      </c>
    </row>
    <row r="1202" spans="1:13">
      <c r="A1202" s="286" t="s">
        <v>4535</v>
      </c>
      <c r="B1202" s="286" t="s">
        <v>1443</v>
      </c>
      <c r="C1202" s="286" t="s">
        <v>248</v>
      </c>
      <c r="D1202" s="275">
        <v>4512</v>
      </c>
      <c r="E1202" s="274" t="s">
        <v>59</v>
      </c>
      <c r="F1202" s="286" t="s">
        <v>823</v>
      </c>
      <c r="G1202" s="286" t="s">
        <v>242</v>
      </c>
      <c r="H1202" s="286" t="s">
        <v>41</v>
      </c>
      <c r="I1202" s="286" t="s">
        <v>42</v>
      </c>
      <c r="J1202" s="286" t="s">
        <v>824</v>
      </c>
      <c r="K1202" s="286" t="s">
        <v>886</v>
      </c>
      <c r="L1202" s="286" t="s">
        <v>940</v>
      </c>
      <c r="M1202" s="287">
        <v>2741998.2</v>
      </c>
    </row>
    <row r="1203" spans="1:13">
      <c r="A1203" s="286" t="s">
        <v>4550</v>
      </c>
      <c r="B1203" s="286" t="s">
        <v>1443</v>
      </c>
      <c r="C1203" s="286" t="s">
        <v>248</v>
      </c>
      <c r="D1203" s="275">
        <v>4512</v>
      </c>
      <c r="E1203" s="274" t="s">
        <v>59</v>
      </c>
      <c r="F1203" s="286" t="s">
        <v>823</v>
      </c>
      <c r="G1203" s="286" t="s">
        <v>242</v>
      </c>
      <c r="H1203" s="286" t="s">
        <v>41</v>
      </c>
      <c r="I1203" s="286" t="s">
        <v>219</v>
      </c>
      <c r="J1203" s="286" t="s">
        <v>825</v>
      </c>
      <c r="K1203" s="286" t="s">
        <v>886</v>
      </c>
      <c r="L1203" s="286" t="s">
        <v>940</v>
      </c>
      <c r="M1203" s="287">
        <v>2741998.2</v>
      </c>
    </row>
    <row r="1204" spans="1:13">
      <c r="A1204" s="286" t="s">
        <v>4565</v>
      </c>
      <c r="B1204" s="286" t="s">
        <v>1443</v>
      </c>
      <c r="C1204" s="286" t="s">
        <v>248</v>
      </c>
      <c r="D1204" s="275">
        <v>4512</v>
      </c>
      <c r="E1204" s="274" t="s">
        <v>59</v>
      </c>
      <c r="F1204" s="286" t="s">
        <v>823</v>
      </c>
      <c r="G1204" s="286" t="s">
        <v>242</v>
      </c>
      <c r="H1204" s="286" t="s">
        <v>41</v>
      </c>
      <c r="I1204" s="286" t="s">
        <v>44</v>
      </c>
      <c r="J1204" s="286" t="s">
        <v>826</v>
      </c>
      <c r="K1204" s="286" t="s">
        <v>886</v>
      </c>
      <c r="L1204" s="286" t="s">
        <v>940</v>
      </c>
      <c r="M1204" s="287">
        <v>2741998.2</v>
      </c>
    </row>
    <row r="1205" spans="1:13">
      <c r="A1205" s="286" t="s">
        <v>4586</v>
      </c>
      <c r="B1205" s="286" t="s">
        <v>1449</v>
      </c>
      <c r="C1205" s="286" t="s">
        <v>248</v>
      </c>
      <c r="D1205" s="275">
        <v>4512</v>
      </c>
      <c r="E1205" s="274" t="s">
        <v>59</v>
      </c>
      <c r="F1205" s="286" t="s">
        <v>823</v>
      </c>
      <c r="G1205" s="286" t="s">
        <v>242</v>
      </c>
      <c r="H1205" s="286" t="s">
        <v>41</v>
      </c>
      <c r="I1205" s="286" t="s">
        <v>46</v>
      </c>
      <c r="J1205" s="286" t="s">
        <v>827</v>
      </c>
      <c r="K1205" s="286" t="s">
        <v>886</v>
      </c>
      <c r="L1205" s="286" t="s">
        <v>941</v>
      </c>
      <c r="M1205" s="287">
        <v>2836604.9</v>
      </c>
    </row>
    <row r="1206" spans="1:13">
      <c r="A1206" s="286" t="s">
        <v>4541</v>
      </c>
      <c r="B1206" s="286" t="s">
        <v>1449</v>
      </c>
      <c r="C1206" s="286" t="s">
        <v>248</v>
      </c>
      <c r="D1206" s="275">
        <v>4512</v>
      </c>
      <c r="E1206" s="274" t="s">
        <v>59</v>
      </c>
      <c r="F1206" s="286" t="s">
        <v>823</v>
      </c>
      <c r="G1206" s="286" t="s">
        <v>242</v>
      </c>
      <c r="H1206" s="286" t="s">
        <v>41</v>
      </c>
      <c r="I1206" s="286" t="s">
        <v>42</v>
      </c>
      <c r="J1206" s="286" t="s">
        <v>824</v>
      </c>
      <c r="K1206" s="286" t="s">
        <v>886</v>
      </c>
      <c r="L1206" s="286" t="s">
        <v>941</v>
      </c>
      <c r="M1206" s="287">
        <v>3141318.3</v>
      </c>
    </row>
    <row r="1207" spans="1:13">
      <c r="A1207" s="286" t="s">
        <v>4556</v>
      </c>
      <c r="B1207" s="286" t="s">
        <v>1449</v>
      </c>
      <c r="C1207" s="286" t="s">
        <v>248</v>
      </c>
      <c r="D1207" s="275">
        <v>4512</v>
      </c>
      <c r="E1207" s="274" t="s">
        <v>59</v>
      </c>
      <c r="F1207" s="286" t="s">
        <v>823</v>
      </c>
      <c r="G1207" s="286" t="s">
        <v>242</v>
      </c>
      <c r="H1207" s="286" t="s">
        <v>41</v>
      </c>
      <c r="I1207" s="286" t="s">
        <v>219</v>
      </c>
      <c r="J1207" s="286" t="s">
        <v>825</v>
      </c>
      <c r="K1207" s="286" t="s">
        <v>886</v>
      </c>
      <c r="L1207" s="286" t="s">
        <v>941</v>
      </c>
      <c r="M1207" s="287">
        <v>3141318.3</v>
      </c>
    </row>
    <row r="1208" spans="1:13">
      <c r="A1208" s="286" t="s">
        <v>4571</v>
      </c>
      <c r="B1208" s="286" t="s">
        <v>1449</v>
      </c>
      <c r="C1208" s="286" t="s">
        <v>248</v>
      </c>
      <c r="D1208" s="275">
        <v>4512</v>
      </c>
      <c r="E1208" s="274" t="s">
        <v>59</v>
      </c>
      <c r="F1208" s="286" t="s">
        <v>823</v>
      </c>
      <c r="G1208" s="286" t="s">
        <v>242</v>
      </c>
      <c r="H1208" s="286" t="s">
        <v>41</v>
      </c>
      <c r="I1208" s="286" t="s">
        <v>44</v>
      </c>
      <c r="J1208" s="286" t="s">
        <v>826</v>
      </c>
      <c r="K1208" s="286" t="s">
        <v>886</v>
      </c>
      <c r="L1208" s="286" t="s">
        <v>941</v>
      </c>
      <c r="M1208" s="287">
        <v>3141318.3</v>
      </c>
    </row>
    <row r="1209" spans="1:13">
      <c r="A1209" s="599" t="s">
        <v>14788</v>
      </c>
      <c r="B1209" s="599" t="s">
        <v>14751</v>
      </c>
      <c r="C1209" s="599" t="s">
        <v>1163</v>
      </c>
      <c r="D1209" s="599">
        <v>4513</v>
      </c>
      <c r="E1209" s="599" t="s">
        <v>14665</v>
      </c>
      <c r="F1209" s="599" t="s">
        <v>823</v>
      </c>
      <c r="G1209" s="599" t="s">
        <v>823</v>
      </c>
      <c r="H1209" s="599" t="s">
        <v>41</v>
      </c>
      <c r="I1209" s="599" t="s">
        <v>425</v>
      </c>
      <c r="J1209" s="599" t="s">
        <v>836</v>
      </c>
      <c r="K1209" s="599" t="s">
        <v>887</v>
      </c>
      <c r="L1209" s="599" t="s">
        <v>32</v>
      </c>
      <c r="M1209" s="606">
        <v>271646</v>
      </c>
    </row>
    <row r="1210" spans="1:13">
      <c r="A1210" s="599" t="s">
        <v>14785</v>
      </c>
      <c r="B1210" s="599" t="s">
        <v>14751</v>
      </c>
      <c r="C1210" s="599" t="s">
        <v>1163</v>
      </c>
      <c r="D1210" s="599">
        <v>4513</v>
      </c>
      <c r="E1210" s="599" t="s">
        <v>14665</v>
      </c>
      <c r="F1210" s="599" t="s">
        <v>823</v>
      </c>
      <c r="G1210" s="599" t="s">
        <v>823</v>
      </c>
      <c r="H1210" s="599" t="s">
        <v>41</v>
      </c>
      <c r="I1210" s="599" t="s">
        <v>424</v>
      </c>
      <c r="J1210" s="599" t="s">
        <v>835</v>
      </c>
      <c r="K1210" s="599" t="s">
        <v>887</v>
      </c>
      <c r="L1210" s="599" t="s">
        <v>32</v>
      </c>
      <c r="M1210" s="606">
        <v>298811</v>
      </c>
    </row>
    <row r="1211" spans="1:13">
      <c r="A1211" s="599" t="s">
        <v>14782</v>
      </c>
      <c r="B1211" s="599" t="s">
        <v>14751</v>
      </c>
      <c r="C1211" s="599" t="s">
        <v>1163</v>
      </c>
      <c r="D1211" s="599">
        <v>4513</v>
      </c>
      <c r="E1211" s="599" t="s">
        <v>14665</v>
      </c>
      <c r="F1211" s="599" t="s">
        <v>823</v>
      </c>
      <c r="G1211" s="599" t="s">
        <v>823</v>
      </c>
      <c r="H1211" s="599" t="s">
        <v>41</v>
      </c>
      <c r="I1211" s="599" t="s">
        <v>423</v>
      </c>
      <c r="J1211" s="599" t="s">
        <v>834</v>
      </c>
      <c r="K1211" s="599" t="s">
        <v>887</v>
      </c>
      <c r="L1211" s="599" t="s">
        <v>32</v>
      </c>
      <c r="M1211" s="606">
        <v>333384</v>
      </c>
    </row>
    <row r="1212" spans="1:13">
      <c r="A1212" s="599" t="s">
        <v>14704</v>
      </c>
      <c r="B1212" s="599" t="s">
        <v>14667</v>
      </c>
      <c r="C1212" s="599" t="s">
        <v>1163</v>
      </c>
      <c r="D1212" s="599">
        <v>4513</v>
      </c>
      <c r="E1212" s="599" t="s">
        <v>14665</v>
      </c>
      <c r="F1212" s="599" t="s">
        <v>823</v>
      </c>
      <c r="G1212" s="599" t="s">
        <v>823</v>
      </c>
      <c r="H1212" s="599" t="s">
        <v>41</v>
      </c>
      <c r="I1212" s="599" t="s">
        <v>425</v>
      </c>
      <c r="J1212" s="599" t="s">
        <v>836</v>
      </c>
      <c r="K1212" s="599" t="s">
        <v>371</v>
      </c>
      <c r="L1212" s="599" t="s">
        <v>32</v>
      </c>
      <c r="M1212" s="606">
        <v>353430</v>
      </c>
    </row>
    <row r="1213" spans="1:13">
      <c r="A1213" s="599" t="s">
        <v>14779</v>
      </c>
      <c r="B1213" s="599" t="s">
        <v>14751</v>
      </c>
      <c r="C1213" s="599" t="s">
        <v>1163</v>
      </c>
      <c r="D1213" s="599">
        <v>4513</v>
      </c>
      <c r="E1213" s="599" t="s">
        <v>14665</v>
      </c>
      <c r="F1213" s="599" t="s">
        <v>823</v>
      </c>
      <c r="G1213" s="599" t="s">
        <v>823</v>
      </c>
      <c r="H1213" s="599" t="s">
        <v>41</v>
      </c>
      <c r="I1213" s="599" t="s">
        <v>422</v>
      </c>
      <c r="J1213" s="599" t="s">
        <v>833</v>
      </c>
      <c r="K1213" s="599" t="s">
        <v>887</v>
      </c>
      <c r="L1213" s="599" t="s">
        <v>32</v>
      </c>
      <c r="M1213" s="606">
        <v>366722</v>
      </c>
    </row>
    <row r="1214" spans="1:13">
      <c r="A1214" s="599" t="s">
        <v>14701</v>
      </c>
      <c r="B1214" s="599" t="s">
        <v>14667</v>
      </c>
      <c r="C1214" s="599" t="s">
        <v>1163</v>
      </c>
      <c r="D1214" s="599">
        <v>4513</v>
      </c>
      <c r="E1214" s="599" t="s">
        <v>14665</v>
      </c>
      <c r="F1214" s="599" t="s">
        <v>823</v>
      </c>
      <c r="G1214" s="599" t="s">
        <v>823</v>
      </c>
      <c r="H1214" s="599" t="s">
        <v>41</v>
      </c>
      <c r="I1214" s="599" t="s">
        <v>424</v>
      </c>
      <c r="J1214" s="599" t="s">
        <v>835</v>
      </c>
      <c r="K1214" s="599" t="s">
        <v>371</v>
      </c>
      <c r="L1214" s="599" t="s">
        <v>32</v>
      </c>
      <c r="M1214" s="606">
        <v>388080</v>
      </c>
    </row>
    <row r="1215" spans="1:13">
      <c r="A1215" s="599" t="s">
        <v>14776</v>
      </c>
      <c r="B1215" s="599" t="s">
        <v>14751</v>
      </c>
      <c r="C1215" s="599" t="s">
        <v>1163</v>
      </c>
      <c r="D1215" s="599">
        <v>4513</v>
      </c>
      <c r="E1215" s="599" t="s">
        <v>14665</v>
      </c>
      <c r="F1215" s="599" t="s">
        <v>823</v>
      </c>
      <c r="G1215" s="599" t="s">
        <v>823</v>
      </c>
      <c r="H1215" s="599" t="s">
        <v>41</v>
      </c>
      <c r="I1215" s="599" t="s">
        <v>421</v>
      </c>
      <c r="J1215" s="599" t="s">
        <v>832</v>
      </c>
      <c r="K1215" s="599" t="s">
        <v>887</v>
      </c>
      <c r="L1215" s="599" t="s">
        <v>32</v>
      </c>
      <c r="M1215" s="606">
        <v>407469</v>
      </c>
    </row>
    <row r="1216" spans="1:13">
      <c r="A1216" s="599" t="s">
        <v>14787</v>
      </c>
      <c r="B1216" s="599" t="s">
        <v>14749</v>
      </c>
      <c r="C1216" s="599" t="s">
        <v>1163</v>
      </c>
      <c r="D1216" s="599">
        <v>4513</v>
      </c>
      <c r="E1216" s="599" t="s">
        <v>14665</v>
      </c>
      <c r="F1216" s="599" t="s">
        <v>823</v>
      </c>
      <c r="G1216" s="599" t="s">
        <v>823</v>
      </c>
      <c r="H1216" s="599" t="s">
        <v>41</v>
      </c>
      <c r="I1216" s="599" t="s">
        <v>425</v>
      </c>
      <c r="J1216" s="599" t="s">
        <v>836</v>
      </c>
      <c r="K1216" s="599" t="s">
        <v>887</v>
      </c>
      <c r="L1216" s="599" t="s">
        <v>34</v>
      </c>
      <c r="M1216" s="606">
        <v>420614</v>
      </c>
    </row>
    <row r="1217" spans="1:13">
      <c r="A1217" s="599" t="s">
        <v>14698</v>
      </c>
      <c r="B1217" s="599" t="s">
        <v>14667</v>
      </c>
      <c r="C1217" s="599" t="s">
        <v>1163</v>
      </c>
      <c r="D1217" s="599">
        <v>4513</v>
      </c>
      <c r="E1217" s="599" t="s">
        <v>14665</v>
      </c>
      <c r="F1217" s="599" t="s">
        <v>823</v>
      </c>
      <c r="G1217" s="599" t="s">
        <v>823</v>
      </c>
      <c r="H1217" s="599" t="s">
        <v>41</v>
      </c>
      <c r="I1217" s="599" t="s">
        <v>423</v>
      </c>
      <c r="J1217" s="599" t="s">
        <v>834</v>
      </c>
      <c r="K1217" s="599" t="s">
        <v>371</v>
      </c>
      <c r="L1217" s="599" t="s">
        <v>32</v>
      </c>
      <c r="M1217" s="606">
        <v>434280</v>
      </c>
    </row>
    <row r="1218" spans="1:13">
      <c r="A1218" s="599" t="s">
        <v>14773</v>
      </c>
      <c r="B1218" s="599" t="s">
        <v>14751</v>
      </c>
      <c r="C1218" s="599" t="s">
        <v>1163</v>
      </c>
      <c r="D1218" s="599">
        <v>4513</v>
      </c>
      <c r="E1218" s="599" t="s">
        <v>14665</v>
      </c>
      <c r="F1218" s="599" t="s">
        <v>823</v>
      </c>
      <c r="G1218" s="599" t="s">
        <v>823</v>
      </c>
      <c r="H1218" s="599" t="s">
        <v>41</v>
      </c>
      <c r="I1218" s="599" t="s">
        <v>223</v>
      </c>
      <c r="J1218" s="599" t="s">
        <v>831</v>
      </c>
      <c r="K1218" s="599" t="s">
        <v>887</v>
      </c>
      <c r="L1218" s="599" t="s">
        <v>32</v>
      </c>
      <c r="M1218" s="606">
        <v>455624</v>
      </c>
    </row>
    <row r="1219" spans="1:13">
      <c r="A1219" s="599" t="s">
        <v>14784</v>
      </c>
      <c r="B1219" s="599" t="s">
        <v>14749</v>
      </c>
      <c r="C1219" s="599" t="s">
        <v>1163</v>
      </c>
      <c r="D1219" s="599">
        <v>4513</v>
      </c>
      <c r="E1219" s="599" t="s">
        <v>14665</v>
      </c>
      <c r="F1219" s="599" t="s">
        <v>823</v>
      </c>
      <c r="G1219" s="599" t="s">
        <v>823</v>
      </c>
      <c r="H1219" s="599" t="s">
        <v>41</v>
      </c>
      <c r="I1219" s="599" t="s">
        <v>424</v>
      </c>
      <c r="J1219" s="599" t="s">
        <v>835</v>
      </c>
      <c r="K1219" s="599" t="s">
        <v>887</v>
      </c>
      <c r="L1219" s="599" t="s">
        <v>34</v>
      </c>
      <c r="M1219" s="606">
        <v>462674</v>
      </c>
    </row>
    <row r="1220" spans="1:13">
      <c r="A1220" s="599" t="s">
        <v>14695</v>
      </c>
      <c r="B1220" s="599" t="s">
        <v>14667</v>
      </c>
      <c r="C1220" s="599" t="s">
        <v>1163</v>
      </c>
      <c r="D1220" s="599">
        <v>4513</v>
      </c>
      <c r="E1220" s="599" t="s">
        <v>14665</v>
      </c>
      <c r="F1220" s="599" t="s">
        <v>823</v>
      </c>
      <c r="G1220" s="599" t="s">
        <v>823</v>
      </c>
      <c r="H1220" s="599" t="s">
        <v>41</v>
      </c>
      <c r="I1220" s="599" t="s">
        <v>422</v>
      </c>
      <c r="J1220" s="599" t="s">
        <v>833</v>
      </c>
      <c r="K1220" s="599" t="s">
        <v>371</v>
      </c>
      <c r="L1220" s="599" t="s">
        <v>32</v>
      </c>
      <c r="M1220" s="606">
        <v>478170</v>
      </c>
    </row>
    <row r="1221" spans="1:13">
      <c r="A1221" s="599" t="s">
        <v>14746</v>
      </c>
      <c r="B1221" s="599" t="s">
        <v>14709</v>
      </c>
      <c r="C1221" s="599" t="s">
        <v>1163</v>
      </c>
      <c r="D1221" s="599">
        <v>4513</v>
      </c>
      <c r="E1221" s="599" t="s">
        <v>14665</v>
      </c>
      <c r="F1221" s="599" t="s">
        <v>823</v>
      </c>
      <c r="G1221" s="599" t="s">
        <v>823</v>
      </c>
      <c r="H1221" s="599" t="s">
        <v>41</v>
      </c>
      <c r="I1221" s="599" t="s">
        <v>425</v>
      </c>
      <c r="J1221" s="599" t="s">
        <v>836</v>
      </c>
      <c r="K1221" s="599" t="s">
        <v>886</v>
      </c>
      <c r="L1221" s="599" t="s">
        <v>32</v>
      </c>
      <c r="M1221" s="606">
        <v>495495</v>
      </c>
    </row>
    <row r="1222" spans="1:13">
      <c r="A1222" s="599" t="s">
        <v>14767</v>
      </c>
      <c r="B1222" s="599" t="s">
        <v>14751</v>
      </c>
      <c r="C1222" s="599" t="s">
        <v>1163</v>
      </c>
      <c r="D1222" s="599">
        <v>4513</v>
      </c>
      <c r="E1222" s="599" t="s">
        <v>14665</v>
      </c>
      <c r="F1222" s="599" t="s">
        <v>823</v>
      </c>
      <c r="G1222" s="599" t="s">
        <v>823</v>
      </c>
      <c r="H1222" s="599" t="s">
        <v>41</v>
      </c>
      <c r="I1222" s="599" t="s">
        <v>48</v>
      </c>
      <c r="J1222" s="599" t="s">
        <v>829</v>
      </c>
      <c r="K1222" s="599" t="s">
        <v>887</v>
      </c>
      <c r="L1222" s="599" t="s">
        <v>32</v>
      </c>
      <c r="M1222" s="606">
        <v>509953</v>
      </c>
    </row>
    <row r="1223" spans="1:13">
      <c r="A1223" s="599" t="s">
        <v>14770</v>
      </c>
      <c r="B1223" s="599" t="s">
        <v>14751</v>
      </c>
      <c r="C1223" s="599" t="s">
        <v>1163</v>
      </c>
      <c r="D1223" s="599">
        <v>4513</v>
      </c>
      <c r="E1223" s="599" t="s">
        <v>14665</v>
      </c>
      <c r="F1223" s="599" t="s">
        <v>823</v>
      </c>
      <c r="G1223" s="599" t="s">
        <v>823</v>
      </c>
      <c r="H1223" s="599" t="s">
        <v>41</v>
      </c>
      <c r="I1223" s="599" t="s">
        <v>50</v>
      </c>
      <c r="J1223" s="599" t="s">
        <v>830</v>
      </c>
      <c r="K1223" s="599" t="s">
        <v>887</v>
      </c>
      <c r="L1223" s="599" t="s">
        <v>32</v>
      </c>
      <c r="M1223" s="606">
        <v>509953</v>
      </c>
    </row>
    <row r="1224" spans="1:13">
      <c r="A1224" s="599" t="s">
        <v>14781</v>
      </c>
      <c r="B1224" s="599" t="s">
        <v>14749</v>
      </c>
      <c r="C1224" s="599" t="s">
        <v>1163</v>
      </c>
      <c r="D1224" s="599">
        <v>4513</v>
      </c>
      <c r="E1224" s="599" t="s">
        <v>14665</v>
      </c>
      <c r="F1224" s="599" t="s">
        <v>823</v>
      </c>
      <c r="G1224" s="599" t="s">
        <v>823</v>
      </c>
      <c r="H1224" s="599" t="s">
        <v>41</v>
      </c>
      <c r="I1224" s="599" t="s">
        <v>423</v>
      </c>
      <c r="J1224" s="599" t="s">
        <v>834</v>
      </c>
      <c r="K1224" s="599" t="s">
        <v>887</v>
      </c>
      <c r="L1224" s="599" t="s">
        <v>34</v>
      </c>
      <c r="M1224" s="606">
        <v>516207</v>
      </c>
    </row>
    <row r="1225" spans="1:13">
      <c r="A1225" s="599" t="s">
        <v>14789</v>
      </c>
      <c r="B1225" s="599" t="s">
        <v>14753</v>
      </c>
      <c r="C1225" s="599" t="s">
        <v>1163</v>
      </c>
      <c r="D1225" s="599">
        <v>4513</v>
      </c>
      <c r="E1225" s="599" t="s">
        <v>14665</v>
      </c>
      <c r="F1225" s="599" t="s">
        <v>823</v>
      </c>
      <c r="G1225" s="599" t="s">
        <v>823</v>
      </c>
      <c r="H1225" s="599" t="s">
        <v>41</v>
      </c>
      <c r="I1225" s="599" t="s">
        <v>425</v>
      </c>
      <c r="J1225" s="599" t="s">
        <v>836</v>
      </c>
      <c r="K1225" s="599" t="s">
        <v>887</v>
      </c>
      <c r="L1225" s="599" t="s">
        <v>218</v>
      </c>
      <c r="M1225" s="606">
        <v>521783</v>
      </c>
    </row>
    <row r="1226" spans="1:13">
      <c r="A1226" s="599" t="s">
        <v>14692</v>
      </c>
      <c r="B1226" s="599" t="s">
        <v>14667</v>
      </c>
      <c r="C1226" s="599" t="s">
        <v>1163</v>
      </c>
      <c r="D1226" s="599">
        <v>4513</v>
      </c>
      <c r="E1226" s="599" t="s">
        <v>14665</v>
      </c>
      <c r="F1226" s="599" t="s">
        <v>823</v>
      </c>
      <c r="G1226" s="599" t="s">
        <v>823</v>
      </c>
      <c r="H1226" s="599" t="s">
        <v>41</v>
      </c>
      <c r="I1226" s="599" t="s">
        <v>421</v>
      </c>
      <c r="J1226" s="599" t="s">
        <v>832</v>
      </c>
      <c r="K1226" s="599" t="s">
        <v>371</v>
      </c>
      <c r="L1226" s="599" t="s">
        <v>32</v>
      </c>
      <c r="M1226" s="606">
        <v>531300</v>
      </c>
    </row>
    <row r="1227" spans="1:13">
      <c r="A1227" s="599" t="s">
        <v>14703</v>
      </c>
      <c r="B1227" s="599" t="s">
        <v>14664</v>
      </c>
      <c r="C1227" s="599" t="s">
        <v>1163</v>
      </c>
      <c r="D1227" s="599">
        <v>4513</v>
      </c>
      <c r="E1227" s="599" t="s">
        <v>14665</v>
      </c>
      <c r="F1227" s="599" t="s">
        <v>823</v>
      </c>
      <c r="G1227" s="599" t="s">
        <v>823</v>
      </c>
      <c r="H1227" s="599" t="s">
        <v>41</v>
      </c>
      <c r="I1227" s="599" t="s">
        <v>425</v>
      </c>
      <c r="J1227" s="599" t="s">
        <v>836</v>
      </c>
      <c r="K1227" s="599" t="s">
        <v>371</v>
      </c>
      <c r="L1227" s="599" t="s">
        <v>34</v>
      </c>
      <c r="M1227" s="606">
        <v>531300</v>
      </c>
    </row>
    <row r="1228" spans="1:13">
      <c r="A1228" s="599" t="s">
        <v>14743</v>
      </c>
      <c r="B1228" s="599" t="s">
        <v>14709</v>
      </c>
      <c r="C1228" s="599" t="s">
        <v>1163</v>
      </c>
      <c r="D1228" s="599">
        <v>4513</v>
      </c>
      <c r="E1228" s="599" t="s">
        <v>14665</v>
      </c>
      <c r="F1228" s="599" t="s">
        <v>823</v>
      </c>
      <c r="G1228" s="599" t="s">
        <v>823</v>
      </c>
      <c r="H1228" s="599" t="s">
        <v>41</v>
      </c>
      <c r="I1228" s="599" t="s">
        <v>424</v>
      </c>
      <c r="J1228" s="599" t="s">
        <v>835</v>
      </c>
      <c r="K1228" s="599" t="s">
        <v>886</v>
      </c>
      <c r="L1228" s="599" t="s">
        <v>32</v>
      </c>
      <c r="M1228" s="606">
        <v>545045</v>
      </c>
    </row>
    <row r="1229" spans="1:13">
      <c r="A1229" s="599" t="s">
        <v>14764</v>
      </c>
      <c r="B1229" s="599" t="s">
        <v>14751</v>
      </c>
      <c r="C1229" s="599" t="s">
        <v>1163</v>
      </c>
      <c r="D1229" s="599">
        <v>4513</v>
      </c>
      <c r="E1229" s="599" t="s">
        <v>14665</v>
      </c>
      <c r="F1229" s="599" t="s">
        <v>823</v>
      </c>
      <c r="G1229" s="599" t="s">
        <v>823</v>
      </c>
      <c r="H1229" s="599" t="s">
        <v>41</v>
      </c>
      <c r="I1229" s="599" t="s">
        <v>221</v>
      </c>
      <c r="J1229" s="599" t="s">
        <v>828</v>
      </c>
      <c r="K1229" s="599" t="s">
        <v>887</v>
      </c>
      <c r="L1229" s="599" t="s">
        <v>32</v>
      </c>
      <c r="M1229" s="606">
        <v>564282</v>
      </c>
    </row>
    <row r="1230" spans="1:13">
      <c r="A1230" s="599" t="s">
        <v>14778</v>
      </c>
      <c r="B1230" s="599" t="s">
        <v>14749</v>
      </c>
      <c r="C1230" s="599" t="s">
        <v>1163</v>
      </c>
      <c r="D1230" s="599">
        <v>4513</v>
      </c>
      <c r="E1230" s="599" t="s">
        <v>14665</v>
      </c>
      <c r="F1230" s="599" t="s">
        <v>823</v>
      </c>
      <c r="G1230" s="599" t="s">
        <v>823</v>
      </c>
      <c r="H1230" s="599" t="s">
        <v>41</v>
      </c>
      <c r="I1230" s="599" t="s">
        <v>422</v>
      </c>
      <c r="J1230" s="599" t="s">
        <v>833</v>
      </c>
      <c r="K1230" s="599" t="s">
        <v>887</v>
      </c>
      <c r="L1230" s="599" t="s">
        <v>34</v>
      </c>
      <c r="M1230" s="606">
        <v>567828</v>
      </c>
    </row>
    <row r="1231" spans="1:13">
      <c r="A1231" s="599" t="s">
        <v>14786</v>
      </c>
      <c r="B1231" s="599" t="s">
        <v>14753</v>
      </c>
      <c r="C1231" s="599" t="s">
        <v>1163</v>
      </c>
      <c r="D1231" s="599">
        <v>4513</v>
      </c>
      <c r="E1231" s="599" t="s">
        <v>14665</v>
      </c>
      <c r="F1231" s="599" t="s">
        <v>823</v>
      </c>
      <c r="G1231" s="599" t="s">
        <v>823</v>
      </c>
      <c r="H1231" s="599" t="s">
        <v>41</v>
      </c>
      <c r="I1231" s="599" t="s">
        <v>424</v>
      </c>
      <c r="J1231" s="599" t="s">
        <v>835</v>
      </c>
      <c r="K1231" s="599" t="s">
        <v>887</v>
      </c>
      <c r="L1231" s="599" t="s">
        <v>218</v>
      </c>
      <c r="M1231" s="606">
        <v>573961</v>
      </c>
    </row>
    <row r="1232" spans="1:13">
      <c r="A1232" s="599" t="s">
        <v>14700</v>
      </c>
      <c r="B1232" s="599" t="s">
        <v>14664</v>
      </c>
      <c r="C1232" s="599" t="s">
        <v>1163</v>
      </c>
      <c r="D1232" s="599">
        <v>4513</v>
      </c>
      <c r="E1232" s="599" t="s">
        <v>14665</v>
      </c>
      <c r="F1232" s="599" t="s">
        <v>823</v>
      </c>
      <c r="G1232" s="599" t="s">
        <v>823</v>
      </c>
      <c r="H1232" s="599" t="s">
        <v>41</v>
      </c>
      <c r="I1232" s="599" t="s">
        <v>424</v>
      </c>
      <c r="J1232" s="599" t="s">
        <v>835</v>
      </c>
      <c r="K1232" s="599" t="s">
        <v>371</v>
      </c>
      <c r="L1232" s="599" t="s">
        <v>34</v>
      </c>
      <c r="M1232" s="606">
        <v>584430</v>
      </c>
    </row>
    <row r="1233" spans="1:13">
      <c r="A1233" s="599" t="s">
        <v>14689</v>
      </c>
      <c r="B1233" s="599" t="s">
        <v>14667</v>
      </c>
      <c r="C1233" s="599" t="s">
        <v>1163</v>
      </c>
      <c r="D1233" s="599">
        <v>4513</v>
      </c>
      <c r="E1233" s="599" t="s">
        <v>14665</v>
      </c>
      <c r="F1233" s="599" t="s">
        <v>823</v>
      </c>
      <c r="G1233" s="599" t="s">
        <v>823</v>
      </c>
      <c r="H1233" s="599" t="s">
        <v>41</v>
      </c>
      <c r="I1233" s="599" t="s">
        <v>223</v>
      </c>
      <c r="J1233" s="599" t="s">
        <v>831</v>
      </c>
      <c r="K1233" s="599" t="s">
        <v>371</v>
      </c>
      <c r="L1233" s="599" t="s">
        <v>32</v>
      </c>
      <c r="M1233" s="606">
        <v>593670</v>
      </c>
    </row>
    <row r="1234" spans="1:13">
      <c r="A1234" s="599" t="s">
        <v>14740</v>
      </c>
      <c r="B1234" s="599" t="s">
        <v>14709</v>
      </c>
      <c r="C1234" s="599" t="s">
        <v>1163</v>
      </c>
      <c r="D1234" s="599">
        <v>4513</v>
      </c>
      <c r="E1234" s="599" t="s">
        <v>14665</v>
      </c>
      <c r="F1234" s="599" t="s">
        <v>823</v>
      </c>
      <c r="G1234" s="599" t="s">
        <v>823</v>
      </c>
      <c r="H1234" s="599" t="s">
        <v>41</v>
      </c>
      <c r="I1234" s="599" t="s">
        <v>423</v>
      </c>
      <c r="J1234" s="599" t="s">
        <v>834</v>
      </c>
      <c r="K1234" s="599" t="s">
        <v>886</v>
      </c>
      <c r="L1234" s="599" t="s">
        <v>32</v>
      </c>
      <c r="M1234" s="606">
        <v>608108</v>
      </c>
    </row>
    <row r="1235" spans="1:13">
      <c r="A1235" s="599" t="s">
        <v>14775</v>
      </c>
      <c r="B1235" s="599" t="s">
        <v>14749</v>
      </c>
      <c r="C1235" s="599" t="s">
        <v>1163</v>
      </c>
      <c r="D1235" s="599">
        <v>4513</v>
      </c>
      <c r="E1235" s="599" t="s">
        <v>14665</v>
      </c>
      <c r="F1235" s="599" t="s">
        <v>823</v>
      </c>
      <c r="G1235" s="599" t="s">
        <v>823</v>
      </c>
      <c r="H1235" s="599" t="s">
        <v>41</v>
      </c>
      <c r="I1235" s="599" t="s">
        <v>421</v>
      </c>
      <c r="J1235" s="599" t="s">
        <v>832</v>
      </c>
      <c r="K1235" s="599" t="s">
        <v>887</v>
      </c>
      <c r="L1235" s="599" t="s">
        <v>34</v>
      </c>
      <c r="M1235" s="606">
        <v>630919</v>
      </c>
    </row>
    <row r="1236" spans="1:13">
      <c r="A1236" s="599" t="s">
        <v>14761</v>
      </c>
      <c r="B1236" s="599" t="s">
        <v>14751</v>
      </c>
      <c r="C1236" s="599" t="s">
        <v>1163</v>
      </c>
      <c r="D1236" s="599">
        <v>4513</v>
      </c>
      <c r="E1236" s="599" t="s">
        <v>14665</v>
      </c>
      <c r="F1236" s="599" t="s">
        <v>823</v>
      </c>
      <c r="G1236" s="599" t="s">
        <v>823</v>
      </c>
      <c r="H1236" s="599" t="s">
        <v>41</v>
      </c>
      <c r="I1236" s="599" t="s">
        <v>46</v>
      </c>
      <c r="J1236" s="599" t="s">
        <v>827</v>
      </c>
      <c r="K1236" s="599" t="s">
        <v>887</v>
      </c>
      <c r="L1236" s="599" t="s">
        <v>32</v>
      </c>
      <c r="M1236" s="606">
        <v>632194</v>
      </c>
    </row>
    <row r="1237" spans="1:13">
      <c r="A1237" s="599" t="s">
        <v>14783</v>
      </c>
      <c r="B1237" s="599" t="s">
        <v>14753</v>
      </c>
      <c r="C1237" s="599" t="s">
        <v>1163</v>
      </c>
      <c r="D1237" s="599">
        <v>4513</v>
      </c>
      <c r="E1237" s="599" t="s">
        <v>14665</v>
      </c>
      <c r="F1237" s="599" t="s">
        <v>823</v>
      </c>
      <c r="G1237" s="599" t="s">
        <v>823</v>
      </c>
      <c r="H1237" s="599" t="s">
        <v>41</v>
      </c>
      <c r="I1237" s="599" t="s">
        <v>423</v>
      </c>
      <c r="J1237" s="599" t="s">
        <v>834</v>
      </c>
      <c r="K1237" s="599" t="s">
        <v>887</v>
      </c>
      <c r="L1237" s="599" t="s">
        <v>218</v>
      </c>
      <c r="M1237" s="606">
        <v>640371</v>
      </c>
    </row>
    <row r="1238" spans="1:13">
      <c r="A1238" s="599" t="s">
        <v>14697</v>
      </c>
      <c r="B1238" s="599" t="s">
        <v>14664</v>
      </c>
      <c r="C1238" s="599" t="s">
        <v>1163</v>
      </c>
      <c r="D1238" s="599">
        <v>4513</v>
      </c>
      <c r="E1238" s="599" t="s">
        <v>14665</v>
      </c>
      <c r="F1238" s="599" t="s">
        <v>823</v>
      </c>
      <c r="G1238" s="599" t="s">
        <v>823</v>
      </c>
      <c r="H1238" s="599" t="s">
        <v>41</v>
      </c>
      <c r="I1238" s="599" t="s">
        <v>423</v>
      </c>
      <c r="J1238" s="599" t="s">
        <v>834</v>
      </c>
      <c r="K1238" s="599" t="s">
        <v>371</v>
      </c>
      <c r="L1238" s="599" t="s">
        <v>34</v>
      </c>
      <c r="M1238" s="606">
        <v>651420</v>
      </c>
    </row>
    <row r="1239" spans="1:13">
      <c r="A1239" s="599" t="s">
        <v>14705</v>
      </c>
      <c r="B1239" s="599" t="s">
        <v>14669</v>
      </c>
      <c r="C1239" s="599" t="s">
        <v>1163</v>
      </c>
      <c r="D1239" s="599">
        <v>4513</v>
      </c>
      <c r="E1239" s="599" t="s">
        <v>14665</v>
      </c>
      <c r="F1239" s="599" t="s">
        <v>823</v>
      </c>
      <c r="G1239" s="599" t="s">
        <v>823</v>
      </c>
      <c r="H1239" s="599" t="s">
        <v>41</v>
      </c>
      <c r="I1239" s="599" t="s">
        <v>425</v>
      </c>
      <c r="J1239" s="599" t="s">
        <v>836</v>
      </c>
      <c r="K1239" s="599" t="s">
        <v>371</v>
      </c>
      <c r="L1239" s="599" t="s">
        <v>218</v>
      </c>
      <c r="M1239" s="606">
        <v>660660</v>
      </c>
    </row>
    <row r="1240" spans="1:13">
      <c r="A1240" s="599" t="s">
        <v>14683</v>
      </c>
      <c r="B1240" s="599" t="s">
        <v>14667</v>
      </c>
      <c r="C1240" s="599" t="s">
        <v>1163</v>
      </c>
      <c r="D1240" s="599">
        <v>4513</v>
      </c>
      <c r="E1240" s="599" t="s">
        <v>14665</v>
      </c>
      <c r="F1240" s="599" t="s">
        <v>823</v>
      </c>
      <c r="G1240" s="599" t="s">
        <v>823</v>
      </c>
      <c r="H1240" s="599" t="s">
        <v>41</v>
      </c>
      <c r="I1240" s="599" t="s">
        <v>48</v>
      </c>
      <c r="J1240" s="599" t="s">
        <v>829</v>
      </c>
      <c r="K1240" s="599" t="s">
        <v>371</v>
      </c>
      <c r="L1240" s="599" t="s">
        <v>32</v>
      </c>
      <c r="M1240" s="606">
        <v>662970</v>
      </c>
    </row>
    <row r="1241" spans="1:13">
      <c r="A1241" s="599" t="s">
        <v>14686</v>
      </c>
      <c r="B1241" s="599" t="s">
        <v>14667</v>
      </c>
      <c r="C1241" s="599" t="s">
        <v>1163</v>
      </c>
      <c r="D1241" s="599">
        <v>4513</v>
      </c>
      <c r="E1241" s="599" t="s">
        <v>14665</v>
      </c>
      <c r="F1241" s="599" t="s">
        <v>823</v>
      </c>
      <c r="G1241" s="599" t="s">
        <v>823</v>
      </c>
      <c r="H1241" s="599" t="s">
        <v>41</v>
      </c>
      <c r="I1241" s="599" t="s">
        <v>50</v>
      </c>
      <c r="J1241" s="599" t="s">
        <v>830</v>
      </c>
      <c r="K1241" s="599" t="s">
        <v>371</v>
      </c>
      <c r="L1241" s="599" t="s">
        <v>32</v>
      </c>
      <c r="M1241" s="606">
        <v>662970</v>
      </c>
    </row>
    <row r="1242" spans="1:13">
      <c r="A1242" s="599" t="s">
        <v>14737</v>
      </c>
      <c r="B1242" s="599" t="s">
        <v>14709</v>
      </c>
      <c r="C1242" s="599" t="s">
        <v>1163</v>
      </c>
      <c r="D1242" s="599">
        <v>4513</v>
      </c>
      <c r="E1242" s="599" t="s">
        <v>14665</v>
      </c>
      <c r="F1242" s="599" t="s">
        <v>823</v>
      </c>
      <c r="G1242" s="599" t="s">
        <v>823</v>
      </c>
      <c r="H1242" s="599" t="s">
        <v>41</v>
      </c>
      <c r="I1242" s="599" t="s">
        <v>422</v>
      </c>
      <c r="J1242" s="599" t="s">
        <v>833</v>
      </c>
      <c r="K1242" s="599" t="s">
        <v>886</v>
      </c>
      <c r="L1242" s="599" t="s">
        <v>32</v>
      </c>
      <c r="M1242" s="606">
        <v>668919</v>
      </c>
    </row>
    <row r="1243" spans="1:13">
      <c r="A1243" s="599" t="s">
        <v>14750</v>
      </c>
      <c r="B1243" s="599" t="s">
        <v>14751</v>
      </c>
      <c r="C1243" s="599" t="s">
        <v>1163</v>
      </c>
      <c r="D1243" s="599">
        <v>4513</v>
      </c>
      <c r="E1243" s="599" t="s">
        <v>14665</v>
      </c>
      <c r="F1243" s="599" t="s">
        <v>823</v>
      </c>
      <c r="G1243" s="599" t="s">
        <v>823</v>
      </c>
      <c r="H1243" s="599" t="s">
        <v>41</v>
      </c>
      <c r="I1243" s="599" t="s">
        <v>42</v>
      </c>
      <c r="J1243" s="599" t="s">
        <v>824</v>
      </c>
      <c r="K1243" s="599" t="s">
        <v>887</v>
      </c>
      <c r="L1243" s="599" t="s">
        <v>32</v>
      </c>
      <c r="M1243" s="606">
        <v>700106</v>
      </c>
    </row>
    <row r="1244" spans="1:13">
      <c r="A1244" s="599" t="s">
        <v>14755</v>
      </c>
      <c r="B1244" s="599" t="s">
        <v>14751</v>
      </c>
      <c r="C1244" s="599" t="s">
        <v>1163</v>
      </c>
      <c r="D1244" s="599">
        <v>4513</v>
      </c>
      <c r="E1244" s="599" t="s">
        <v>14665</v>
      </c>
      <c r="F1244" s="599" t="s">
        <v>823</v>
      </c>
      <c r="G1244" s="599" t="s">
        <v>823</v>
      </c>
      <c r="H1244" s="599" t="s">
        <v>41</v>
      </c>
      <c r="I1244" s="599" t="s">
        <v>219</v>
      </c>
      <c r="J1244" s="599" t="s">
        <v>825</v>
      </c>
      <c r="K1244" s="599" t="s">
        <v>887</v>
      </c>
      <c r="L1244" s="599" t="s">
        <v>32</v>
      </c>
      <c r="M1244" s="606">
        <v>700106</v>
      </c>
    </row>
    <row r="1245" spans="1:13">
      <c r="A1245" s="599" t="s">
        <v>14758</v>
      </c>
      <c r="B1245" s="599" t="s">
        <v>14751</v>
      </c>
      <c r="C1245" s="599" t="s">
        <v>1163</v>
      </c>
      <c r="D1245" s="599">
        <v>4513</v>
      </c>
      <c r="E1245" s="599" t="s">
        <v>14665</v>
      </c>
      <c r="F1245" s="599" t="s">
        <v>823</v>
      </c>
      <c r="G1245" s="599" t="s">
        <v>823</v>
      </c>
      <c r="H1245" s="599" t="s">
        <v>41</v>
      </c>
      <c r="I1245" s="599" t="s">
        <v>44</v>
      </c>
      <c r="J1245" s="599" t="s">
        <v>826</v>
      </c>
      <c r="K1245" s="599" t="s">
        <v>887</v>
      </c>
      <c r="L1245" s="599" t="s">
        <v>32</v>
      </c>
      <c r="M1245" s="606">
        <v>700106</v>
      </c>
    </row>
    <row r="1246" spans="1:13">
      <c r="A1246" s="599" t="s">
        <v>14780</v>
      </c>
      <c r="B1246" s="599" t="s">
        <v>14753</v>
      </c>
      <c r="C1246" s="599" t="s">
        <v>1163</v>
      </c>
      <c r="D1246" s="599">
        <v>4513</v>
      </c>
      <c r="E1246" s="599" t="s">
        <v>14665</v>
      </c>
      <c r="F1246" s="599" t="s">
        <v>823</v>
      </c>
      <c r="G1246" s="599" t="s">
        <v>823</v>
      </c>
      <c r="H1246" s="599" t="s">
        <v>41</v>
      </c>
      <c r="I1246" s="599" t="s">
        <v>422</v>
      </c>
      <c r="J1246" s="599" t="s">
        <v>833</v>
      </c>
      <c r="K1246" s="599" t="s">
        <v>887</v>
      </c>
      <c r="L1246" s="599" t="s">
        <v>218</v>
      </c>
      <c r="M1246" s="606">
        <v>704407</v>
      </c>
    </row>
    <row r="1247" spans="1:13">
      <c r="A1247" s="599" t="s">
        <v>14772</v>
      </c>
      <c r="B1247" s="599" t="s">
        <v>14749</v>
      </c>
      <c r="C1247" s="599" t="s">
        <v>1163</v>
      </c>
      <c r="D1247" s="599">
        <v>4513</v>
      </c>
      <c r="E1247" s="599" t="s">
        <v>14665</v>
      </c>
      <c r="F1247" s="599" t="s">
        <v>823</v>
      </c>
      <c r="G1247" s="599" t="s">
        <v>823</v>
      </c>
      <c r="H1247" s="599" t="s">
        <v>41</v>
      </c>
      <c r="I1247" s="599" t="s">
        <v>223</v>
      </c>
      <c r="J1247" s="599" t="s">
        <v>831</v>
      </c>
      <c r="K1247" s="599" t="s">
        <v>887</v>
      </c>
      <c r="L1247" s="599" t="s">
        <v>34</v>
      </c>
      <c r="M1247" s="606">
        <v>705483</v>
      </c>
    </row>
    <row r="1248" spans="1:13">
      <c r="A1248" s="599" t="s">
        <v>14694</v>
      </c>
      <c r="B1248" s="599" t="s">
        <v>14664</v>
      </c>
      <c r="C1248" s="599" t="s">
        <v>1163</v>
      </c>
      <c r="D1248" s="599">
        <v>4513</v>
      </c>
      <c r="E1248" s="599" t="s">
        <v>14665</v>
      </c>
      <c r="F1248" s="599" t="s">
        <v>823</v>
      </c>
      <c r="G1248" s="599" t="s">
        <v>823</v>
      </c>
      <c r="H1248" s="599" t="s">
        <v>41</v>
      </c>
      <c r="I1248" s="599" t="s">
        <v>422</v>
      </c>
      <c r="J1248" s="599" t="s">
        <v>833</v>
      </c>
      <c r="K1248" s="599" t="s">
        <v>371</v>
      </c>
      <c r="L1248" s="599" t="s">
        <v>34</v>
      </c>
      <c r="M1248" s="606">
        <v>718410</v>
      </c>
    </row>
    <row r="1249" spans="1:13">
      <c r="A1249" s="599" t="s">
        <v>14702</v>
      </c>
      <c r="B1249" s="599" t="s">
        <v>14669</v>
      </c>
      <c r="C1249" s="599" t="s">
        <v>1163</v>
      </c>
      <c r="D1249" s="599">
        <v>4513</v>
      </c>
      <c r="E1249" s="599" t="s">
        <v>14665</v>
      </c>
      <c r="F1249" s="599" t="s">
        <v>823</v>
      </c>
      <c r="G1249" s="599" t="s">
        <v>823</v>
      </c>
      <c r="H1249" s="599" t="s">
        <v>41</v>
      </c>
      <c r="I1249" s="599" t="s">
        <v>424</v>
      </c>
      <c r="J1249" s="599" t="s">
        <v>835</v>
      </c>
      <c r="K1249" s="599" t="s">
        <v>371</v>
      </c>
      <c r="L1249" s="599" t="s">
        <v>218</v>
      </c>
      <c r="M1249" s="606">
        <v>725340</v>
      </c>
    </row>
    <row r="1250" spans="1:13">
      <c r="A1250" s="599" t="s">
        <v>14680</v>
      </c>
      <c r="B1250" s="599" t="s">
        <v>14667</v>
      </c>
      <c r="C1250" s="599" t="s">
        <v>1163</v>
      </c>
      <c r="D1250" s="599">
        <v>4513</v>
      </c>
      <c r="E1250" s="599" t="s">
        <v>14665</v>
      </c>
      <c r="F1250" s="599" t="s">
        <v>823</v>
      </c>
      <c r="G1250" s="599" t="s">
        <v>823</v>
      </c>
      <c r="H1250" s="599" t="s">
        <v>41</v>
      </c>
      <c r="I1250" s="599" t="s">
        <v>221</v>
      </c>
      <c r="J1250" s="599" t="s">
        <v>828</v>
      </c>
      <c r="K1250" s="599" t="s">
        <v>371</v>
      </c>
      <c r="L1250" s="599" t="s">
        <v>32</v>
      </c>
      <c r="M1250" s="606">
        <v>734580</v>
      </c>
    </row>
    <row r="1251" spans="1:13">
      <c r="A1251" s="599" t="s">
        <v>14734</v>
      </c>
      <c r="B1251" s="599" t="s">
        <v>14709</v>
      </c>
      <c r="C1251" s="599" t="s">
        <v>1163</v>
      </c>
      <c r="D1251" s="599">
        <v>4513</v>
      </c>
      <c r="E1251" s="599" t="s">
        <v>14665</v>
      </c>
      <c r="F1251" s="599" t="s">
        <v>823</v>
      </c>
      <c r="G1251" s="599" t="s">
        <v>823</v>
      </c>
      <c r="H1251" s="599" t="s">
        <v>41</v>
      </c>
      <c r="I1251" s="599" t="s">
        <v>421</v>
      </c>
      <c r="J1251" s="599" t="s">
        <v>832</v>
      </c>
      <c r="K1251" s="599" t="s">
        <v>886</v>
      </c>
      <c r="L1251" s="599" t="s">
        <v>32</v>
      </c>
      <c r="M1251" s="606">
        <v>743243</v>
      </c>
    </row>
    <row r="1252" spans="1:13">
      <c r="A1252" s="599" t="s">
        <v>14745</v>
      </c>
      <c r="B1252" s="599" t="s">
        <v>14707</v>
      </c>
      <c r="C1252" s="599" t="s">
        <v>1163</v>
      </c>
      <c r="D1252" s="599">
        <v>4513</v>
      </c>
      <c r="E1252" s="599" t="s">
        <v>14665</v>
      </c>
      <c r="F1252" s="599" t="s">
        <v>823</v>
      </c>
      <c r="G1252" s="599" t="s">
        <v>823</v>
      </c>
      <c r="H1252" s="599" t="s">
        <v>41</v>
      </c>
      <c r="I1252" s="599" t="s">
        <v>425</v>
      </c>
      <c r="J1252" s="599" t="s">
        <v>836</v>
      </c>
      <c r="K1252" s="599" t="s">
        <v>886</v>
      </c>
      <c r="L1252" s="599" t="s">
        <v>34</v>
      </c>
      <c r="M1252" s="606">
        <v>744835</v>
      </c>
    </row>
    <row r="1253" spans="1:13">
      <c r="A1253" s="599" t="s">
        <v>14777</v>
      </c>
      <c r="B1253" s="599" t="s">
        <v>14753</v>
      </c>
      <c r="C1253" s="599" t="s">
        <v>1163</v>
      </c>
      <c r="D1253" s="599">
        <v>4513</v>
      </c>
      <c r="E1253" s="599" t="s">
        <v>14665</v>
      </c>
      <c r="F1253" s="599" t="s">
        <v>823</v>
      </c>
      <c r="G1253" s="599" t="s">
        <v>823</v>
      </c>
      <c r="H1253" s="599" t="s">
        <v>41</v>
      </c>
      <c r="I1253" s="599" t="s">
        <v>421</v>
      </c>
      <c r="J1253" s="599" t="s">
        <v>832</v>
      </c>
      <c r="K1253" s="599" t="s">
        <v>887</v>
      </c>
      <c r="L1253" s="599" t="s">
        <v>218</v>
      </c>
      <c r="M1253" s="606">
        <v>782675</v>
      </c>
    </row>
    <row r="1254" spans="1:13">
      <c r="A1254" s="599" t="s">
        <v>14766</v>
      </c>
      <c r="B1254" s="599" t="s">
        <v>14749</v>
      </c>
      <c r="C1254" s="599" t="s">
        <v>1163</v>
      </c>
      <c r="D1254" s="599">
        <v>4513</v>
      </c>
      <c r="E1254" s="599" t="s">
        <v>14665</v>
      </c>
      <c r="F1254" s="599" t="s">
        <v>823</v>
      </c>
      <c r="G1254" s="599" t="s">
        <v>823</v>
      </c>
      <c r="H1254" s="599" t="s">
        <v>41</v>
      </c>
      <c r="I1254" s="599" t="s">
        <v>48</v>
      </c>
      <c r="J1254" s="599" t="s">
        <v>829</v>
      </c>
      <c r="K1254" s="599" t="s">
        <v>887</v>
      </c>
      <c r="L1254" s="599" t="s">
        <v>34</v>
      </c>
      <c r="M1254" s="606">
        <v>789605</v>
      </c>
    </row>
    <row r="1255" spans="1:13">
      <c r="A1255" s="599" t="s">
        <v>14769</v>
      </c>
      <c r="B1255" s="599" t="s">
        <v>14749</v>
      </c>
      <c r="C1255" s="599" t="s">
        <v>1163</v>
      </c>
      <c r="D1255" s="599">
        <v>4513</v>
      </c>
      <c r="E1255" s="599" t="s">
        <v>14665</v>
      </c>
      <c r="F1255" s="599" t="s">
        <v>823</v>
      </c>
      <c r="G1255" s="599" t="s">
        <v>823</v>
      </c>
      <c r="H1255" s="599" t="s">
        <v>41</v>
      </c>
      <c r="I1255" s="599" t="s">
        <v>50</v>
      </c>
      <c r="J1255" s="599" t="s">
        <v>830</v>
      </c>
      <c r="K1255" s="599" t="s">
        <v>887</v>
      </c>
      <c r="L1255" s="599" t="s">
        <v>34</v>
      </c>
      <c r="M1255" s="606">
        <v>789605</v>
      </c>
    </row>
    <row r="1256" spans="1:13">
      <c r="A1256" s="599" t="s">
        <v>14691</v>
      </c>
      <c r="B1256" s="599" t="s">
        <v>14664</v>
      </c>
      <c r="C1256" s="599" t="s">
        <v>1163</v>
      </c>
      <c r="D1256" s="599">
        <v>4513</v>
      </c>
      <c r="E1256" s="599" t="s">
        <v>14665</v>
      </c>
      <c r="F1256" s="599" t="s">
        <v>823</v>
      </c>
      <c r="G1256" s="599" t="s">
        <v>823</v>
      </c>
      <c r="H1256" s="599" t="s">
        <v>41</v>
      </c>
      <c r="I1256" s="599" t="s">
        <v>421</v>
      </c>
      <c r="J1256" s="599" t="s">
        <v>832</v>
      </c>
      <c r="K1256" s="599" t="s">
        <v>371</v>
      </c>
      <c r="L1256" s="599" t="s">
        <v>34</v>
      </c>
      <c r="M1256" s="606">
        <v>796950</v>
      </c>
    </row>
    <row r="1257" spans="1:13">
      <c r="A1257" s="599" t="s">
        <v>14699</v>
      </c>
      <c r="B1257" s="599" t="s">
        <v>14669</v>
      </c>
      <c r="C1257" s="599" t="s">
        <v>1163</v>
      </c>
      <c r="D1257" s="599">
        <v>4513</v>
      </c>
      <c r="E1257" s="599" t="s">
        <v>14665</v>
      </c>
      <c r="F1257" s="599" t="s">
        <v>823</v>
      </c>
      <c r="G1257" s="599" t="s">
        <v>823</v>
      </c>
      <c r="H1257" s="599" t="s">
        <v>41</v>
      </c>
      <c r="I1257" s="599" t="s">
        <v>423</v>
      </c>
      <c r="J1257" s="599" t="s">
        <v>834</v>
      </c>
      <c r="K1257" s="599" t="s">
        <v>371</v>
      </c>
      <c r="L1257" s="599" t="s">
        <v>218</v>
      </c>
      <c r="M1257" s="606">
        <v>810810</v>
      </c>
    </row>
    <row r="1258" spans="1:13">
      <c r="A1258" s="599" t="s">
        <v>14742</v>
      </c>
      <c r="B1258" s="599" t="s">
        <v>14707</v>
      </c>
      <c r="C1258" s="599" t="s">
        <v>1163</v>
      </c>
      <c r="D1258" s="599">
        <v>4513</v>
      </c>
      <c r="E1258" s="599" t="s">
        <v>14665</v>
      </c>
      <c r="F1258" s="599" t="s">
        <v>823</v>
      </c>
      <c r="G1258" s="599" t="s">
        <v>823</v>
      </c>
      <c r="H1258" s="599" t="s">
        <v>41</v>
      </c>
      <c r="I1258" s="599" t="s">
        <v>424</v>
      </c>
      <c r="J1258" s="599" t="s">
        <v>835</v>
      </c>
      <c r="K1258" s="599" t="s">
        <v>886</v>
      </c>
      <c r="L1258" s="599" t="s">
        <v>34</v>
      </c>
      <c r="M1258" s="606">
        <v>819320</v>
      </c>
    </row>
    <row r="1259" spans="1:13">
      <c r="A1259" s="599" t="s">
        <v>14677</v>
      </c>
      <c r="B1259" s="599" t="s">
        <v>14667</v>
      </c>
      <c r="C1259" s="599" t="s">
        <v>1163</v>
      </c>
      <c r="D1259" s="599">
        <v>4513</v>
      </c>
      <c r="E1259" s="599" t="s">
        <v>14665</v>
      </c>
      <c r="F1259" s="599" t="s">
        <v>823</v>
      </c>
      <c r="G1259" s="599" t="s">
        <v>823</v>
      </c>
      <c r="H1259" s="599" t="s">
        <v>41</v>
      </c>
      <c r="I1259" s="599" t="s">
        <v>46</v>
      </c>
      <c r="J1259" s="599" t="s">
        <v>827</v>
      </c>
      <c r="K1259" s="599" t="s">
        <v>371</v>
      </c>
      <c r="L1259" s="599" t="s">
        <v>32</v>
      </c>
      <c r="M1259" s="606">
        <v>822360</v>
      </c>
    </row>
    <row r="1260" spans="1:13">
      <c r="A1260" s="599" t="s">
        <v>14731</v>
      </c>
      <c r="B1260" s="599" t="s">
        <v>14709</v>
      </c>
      <c r="C1260" s="599" t="s">
        <v>1163</v>
      </c>
      <c r="D1260" s="599">
        <v>4513</v>
      </c>
      <c r="E1260" s="599" t="s">
        <v>14665</v>
      </c>
      <c r="F1260" s="599" t="s">
        <v>823</v>
      </c>
      <c r="G1260" s="599" t="s">
        <v>823</v>
      </c>
      <c r="H1260" s="599" t="s">
        <v>41</v>
      </c>
      <c r="I1260" s="599" t="s">
        <v>223</v>
      </c>
      <c r="J1260" s="599" t="s">
        <v>831</v>
      </c>
      <c r="K1260" s="599" t="s">
        <v>886</v>
      </c>
      <c r="L1260" s="599" t="s">
        <v>32</v>
      </c>
      <c r="M1260" s="606">
        <v>831081</v>
      </c>
    </row>
    <row r="1261" spans="1:13">
      <c r="A1261" s="599" t="s">
        <v>14763</v>
      </c>
      <c r="B1261" s="599" t="s">
        <v>14749</v>
      </c>
      <c r="C1261" s="599" t="s">
        <v>1163</v>
      </c>
      <c r="D1261" s="599">
        <v>4513</v>
      </c>
      <c r="E1261" s="599" t="s">
        <v>14665</v>
      </c>
      <c r="F1261" s="599" t="s">
        <v>823</v>
      </c>
      <c r="G1261" s="599" t="s">
        <v>823</v>
      </c>
      <c r="H1261" s="599" t="s">
        <v>41</v>
      </c>
      <c r="I1261" s="599" t="s">
        <v>221</v>
      </c>
      <c r="J1261" s="599" t="s">
        <v>828</v>
      </c>
      <c r="K1261" s="599" t="s">
        <v>887</v>
      </c>
      <c r="L1261" s="599" t="s">
        <v>34</v>
      </c>
      <c r="M1261" s="606">
        <v>873728</v>
      </c>
    </row>
    <row r="1262" spans="1:13">
      <c r="A1262" s="599" t="s">
        <v>14774</v>
      </c>
      <c r="B1262" s="599" t="s">
        <v>14753</v>
      </c>
      <c r="C1262" s="599" t="s">
        <v>1163</v>
      </c>
      <c r="D1262" s="599">
        <v>4513</v>
      </c>
      <c r="E1262" s="599" t="s">
        <v>14665</v>
      </c>
      <c r="F1262" s="599" t="s">
        <v>823</v>
      </c>
      <c r="G1262" s="599" t="s">
        <v>823</v>
      </c>
      <c r="H1262" s="599" t="s">
        <v>41</v>
      </c>
      <c r="I1262" s="599" t="s">
        <v>223</v>
      </c>
      <c r="J1262" s="599" t="s">
        <v>831</v>
      </c>
      <c r="K1262" s="599" t="s">
        <v>887</v>
      </c>
      <c r="L1262" s="599" t="s">
        <v>218</v>
      </c>
      <c r="M1262" s="606">
        <v>875173</v>
      </c>
    </row>
    <row r="1263" spans="1:13">
      <c r="A1263" s="599" t="s">
        <v>14688</v>
      </c>
      <c r="B1263" s="599" t="s">
        <v>14664</v>
      </c>
      <c r="C1263" s="599" t="s">
        <v>1163</v>
      </c>
      <c r="D1263" s="599">
        <v>4513</v>
      </c>
      <c r="E1263" s="599" t="s">
        <v>14665</v>
      </c>
      <c r="F1263" s="599" t="s">
        <v>823</v>
      </c>
      <c r="G1263" s="599" t="s">
        <v>823</v>
      </c>
      <c r="H1263" s="599" t="s">
        <v>41</v>
      </c>
      <c r="I1263" s="599" t="s">
        <v>223</v>
      </c>
      <c r="J1263" s="599" t="s">
        <v>831</v>
      </c>
      <c r="K1263" s="599" t="s">
        <v>371</v>
      </c>
      <c r="L1263" s="599" t="s">
        <v>34</v>
      </c>
      <c r="M1263" s="606">
        <v>891660</v>
      </c>
    </row>
    <row r="1264" spans="1:13">
      <c r="A1264" s="599" t="s">
        <v>14696</v>
      </c>
      <c r="B1264" s="599" t="s">
        <v>14669</v>
      </c>
      <c r="C1264" s="599" t="s">
        <v>1163</v>
      </c>
      <c r="D1264" s="599">
        <v>4513</v>
      </c>
      <c r="E1264" s="599" t="s">
        <v>14665</v>
      </c>
      <c r="F1264" s="599" t="s">
        <v>823</v>
      </c>
      <c r="G1264" s="599" t="s">
        <v>823</v>
      </c>
      <c r="H1264" s="599" t="s">
        <v>41</v>
      </c>
      <c r="I1264" s="599" t="s">
        <v>422</v>
      </c>
      <c r="J1264" s="599" t="s">
        <v>833</v>
      </c>
      <c r="K1264" s="599" t="s">
        <v>371</v>
      </c>
      <c r="L1264" s="599" t="s">
        <v>218</v>
      </c>
      <c r="M1264" s="606">
        <v>891660</v>
      </c>
    </row>
    <row r="1265" spans="1:13">
      <c r="A1265" s="599" t="s">
        <v>14666</v>
      </c>
      <c r="B1265" s="599" t="s">
        <v>14667</v>
      </c>
      <c r="C1265" s="599" t="s">
        <v>1163</v>
      </c>
      <c r="D1265" s="599">
        <v>4513</v>
      </c>
      <c r="E1265" s="599" t="s">
        <v>14665</v>
      </c>
      <c r="F1265" s="599" t="s">
        <v>823</v>
      </c>
      <c r="G1265" s="599" t="s">
        <v>823</v>
      </c>
      <c r="H1265" s="599" t="s">
        <v>41</v>
      </c>
      <c r="I1265" s="599" t="s">
        <v>42</v>
      </c>
      <c r="J1265" s="599" t="s">
        <v>824</v>
      </c>
      <c r="K1265" s="599" t="s">
        <v>371</v>
      </c>
      <c r="L1265" s="599" t="s">
        <v>32</v>
      </c>
      <c r="M1265" s="606">
        <v>912450</v>
      </c>
    </row>
    <row r="1266" spans="1:13">
      <c r="A1266" s="599" t="s">
        <v>14671</v>
      </c>
      <c r="B1266" s="599" t="s">
        <v>14667</v>
      </c>
      <c r="C1266" s="599" t="s">
        <v>1163</v>
      </c>
      <c r="D1266" s="599">
        <v>4513</v>
      </c>
      <c r="E1266" s="599" t="s">
        <v>14665</v>
      </c>
      <c r="F1266" s="599" t="s">
        <v>823</v>
      </c>
      <c r="G1266" s="599" t="s">
        <v>823</v>
      </c>
      <c r="H1266" s="599" t="s">
        <v>41</v>
      </c>
      <c r="I1266" s="599" t="s">
        <v>219</v>
      </c>
      <c r="J1266" s="599" t="s">
        <v>825</v>
      </c>
      <c r="K1266" s="599" t="s">
        <v>371</v>
      </c>
      <c r="L1266" s="599" t="s">
        <v>32</v>
      </c>
      <c r="M1266" s="606">
        <v>912450</v>
      </c>
    </row>
    <row r="1267" spans="1:13">
      <c r="A1267" s="599" t="s">
        <v>14674</v>
      </c>
      <c r="B1267" s="599" t="s">
        <v>14667</v>
      </c>
      <c r="C1267" s="599" t="s">
        <v>1163</v>
      </c>
      <c r="D1267" s="599">
        <v>4513</v>
      </c>
      <c r="E1267" s="599" t="s">
        <v>14665</v>
      </c>
      <c r="F1267" s="599" t="s">
        <v>823</v>
      </c>
      <c r="G1267" s="599" t="s">
        <v>823</v>
      </c>
      <c r="H1267" s="599" t="s">
        <v>41</v>
      </c>
      <c r="I1267" s="599" t="s">
        <v>44</v>
      </c>
      <c r="J1267" s="599" t="s">
        <v>826</v>
      </c>
      <c r="K1267" s="599" t="s">
        <v>371</v>
      </c>
      <c r="L1267" s="599" t="s">
        <v>32</v>
      </c>
      <c r="M1267" s="606">
        <v>912450</v>
      </c>
    </row>
    <row r="1268" spans="1:13">
      <c r="A1268" s="599" t="s">
        <v>14739</v>
      </c>
      <c r="B1268" s="599" t="s">
        <v>14707</v>
      </c>
      <c r="C1268" s="599" t="s">
        <v>1163</v>
      </c>
      <c r="D1268" s="599">
        <v>4513</v>
      </c>
      <c r="E1268" s="599" t="s">
        <v>14665</v>
      </c>
      <c r="F1268" s="599" t="s">
        <v>823</v>
      </c>
      <c r="G1268" s="599" t="s">
        <v>823</v>
      </c>
      <c r="H1268" s="599" t="s">
        <v>41</v>
      </c>
      <c r="I1268" s="599" t="s">
        <v>423</v>
      </c>
      <c r="J1268" s="599" t="s">
        <v>834</v>
      </c>
      <c r="K1268" s="599" t="s">
        <v>886</v>
      </c>
      <c r="L1268" s="599" t="s">
        <v>34</v>
      </c>
      <c r="M1268" s="606">
        <v>914117</v>
      </c>
    </row>
    <row r="1269" spans="1:13">
      <c r="A1269" s="599" t="s">
        <v>14747</v>
      </c>
      <c r="B1269" s="599" t="s">
        <v>14711</v>
      </c>
      <c r="C1269" s="599" t="s">
        <v>1163</v>
      </c>
      <c r="D1269" s="599">
        <v>4513</v>
      </c>
      <c r="E1269" s="599" t="s">
        <v>14665</v>
      </c>
      <c r="F1269" s="599" t="s">
        <v>823</v>
      </c>
      <c r="G1269" s="599" t="s">
        <v>823</v>
      </c>
      <c r="H1269" s="599" t="s">
        <v>41</v>
      </c>
      <c r="I1269" s="599" t="s">
        <v>425</v>
      </c>
      <c r="J1269" s="599" t="s">
        <v>836</v>
      </c>
      <c r="K1269" s="599" t="s">
        <v>886</v>
      </c>
      <c r="L1269" s="599" t="s">
        <v>218</v>
      </c>
      <c r="M1269" s="606">
        <v>924075</v>
      </c>
    </row>
    <row r="1270" spans="1:13">
      <c r="A1270" s="599" t="s">
        <v>14725</v>
      </c>
      <c r="B1270" s="599" t="s">
        <v>14709</v>
      </c>
      <c r="C1270" s="599" t="s">
        <v>1163</v>
      </c>
      <c r="D1270" s="599">
        <v>4513</v>
      </c>
      <c r="E1270" s="599" t="s">
        <v>14665</v>
      </c>
      <c r="F1270" s="599" t="s">
        <v>823</v>
      </c>
      <c r="G1270" s="599" t="s">
        <v>823</v>
      </c>
      <c r="H1270" s="599" t="s">
        <v>41</v>
      </c>
      <c r="I1270" s="599" t="s">
        <v>48</v>
      </c>
      <c r="J1270" s="599" t="s">
        <v>829</v>
      </c>
      <c r="K1270" s="599" t="s">
        <v>886</v>
      </c>
      <c r="L1270" s="599" t="s">
        <v>32</v>
      </c>
      <c r="M1270" s="606">
        <v>930180</v>
      </c>
    </row>
    <row r="1271" spans="1:13">
      <c r="A1271" s="599" t="s">
        <v>14728</v>
      </c>
      <c r="B1271" s="599" t="s">
        <v>14709</v>
      </c>
      <c r="C1271" s="599" t="s">
        <v>1163</v>
      </c>
      <c r="D1271" s="599">
        <v>4513</v>
      </c>
      <c r="E1271" s="599" t="s">
        <v>14665</v>
      </c>
      <c r="F1271" s="599" t="s">
        <v>823</v>
      </c>
      <c r="G1271" s="599" t="s">
        <v>823</v>
      </c>
      <c r="H1271" s="599" t="s">
        <v>41</v>
      </c>
      <c r="I1271" s="599" t="s">
        <v>50</v>
      </c>
      <c r="J1271" s="599" t="s">
        <v>830</v>
      </c>
      <c r="K1271" s="599" t="s">
        <v>886</v>
      </c>
      <c r="L1271" s="599" t="s">
        <v>32</v>
      </c>
      <c r="M1271" s="606">
        <v>930180</v>
      </c>
    </row>
    <row r="1272" spans="1:13">
      <c r="A1272" s="599" t="s">
        <v>14760</v>
      </c>
      <c r="B1272" s="599" t="s">
        <v>14749</v>
      </c>
      <c r="C1272" s="599" t="s">
        <v>1163</v>
      </c>
      <c r="D1272" s="599">
        <v>4513</v>
      </c>
      <c r="E1272" s="599" t="s">
        <v>14665</v>
      </c>
      <c r="F1272" s="599" t="s">
        <v>823</v>
      </c>
      <c r="G1272" s="599" t="s">
        <v>823</v>
      </c>
      <c r="H1272" s="599" t="s">
        <v>41</v>
      </c>
      <c r="I1272" s="599" t="s">
        <v>46</v>
      </c>
      <c r="J1272" s="599" t="s">
        <v>827</v>
      </c>
      <c r="K1272" s="599" t="s">
        <v>887</v>
      </c>
      <c r="L1272" s="599" t="s">
        <v>34</v>
      </c>
      <c r="M1272" s="606">
        <v>978881</v>
      </c>
    </row>
    <row r="1273" spans="1:13">
      <c r="A1273" s="599" t="s">
        <v>14768</v>
      </c>
      <c r="B1273" s="599" t="s">
        <v>14753</v>
      </c>
      <c r="C1273" s="599" t="s">
        <v>1163</v>
      </c>
      <c r="D1273" s="599">
        <v>4513</v>
      </c>
      <c r="E1273" s="599" t="s">
        <v>14665</v>
      </c>
      <c r="F1273" s="599" t="s">
        <v>823</v>
      </c>
      <c r="G1273" s="599" t="s">
        <v>823</v>
      </c>
      <c r="H1273" s="599" t="s">
        <v>41</v>
      </c>
      <c r="I1273" s="599" t="s">
        <v>48</v>
      </c>
      <c r="J1273" s="599" t="s">
        <v>829</v>
      </c>
      <c r="K1273" s="599" t="s">
        <v>887</v>
      </c>
      <c r="L1273" s="599" t="s">
        <v>218</v>
      </c>
      <c r="M1273" s="606">
        <v>979529</v>
      </c>
    </row>
    <row r="1274" spans="1:13">
      <c r="A1274" s="599" t="s">
        <v>14771</v>
      </c>
      <c r="B1274" s="599" t="s">
        <v>14753</v>
      </c>
      <c r="C1274" s="599" t="s">
        <v>1163</v>
      </c>
      <c r="D1274" s="599">
        <v>4513</v>
      </c>
      <c r="E1274" s="599" t="s">
        <v>14665</v>
      </c>
      <c r="F1274" s="599" t="s">
        <v>823</v>
      </c>
      <c r="G1274" s="599" t="s">
        <v>823</v>
      </c>
      <c r="H1274" s="599" t="s">
        <v>41</v>
      </c>
      <c r="I1274" s="599" t="s">
        <v>50</v>
      </c>
      <c r="J1274" s="599" t="s">
        <v>830</v>
      </c>
      <c r="K1274" s="599" t="s">
        <v>887</v>
      </c>
      <c r="L1274" s="599" t="s">
        <v>218</v>
      </c>
      <c r="M1274" s="606">
        <v>979529</v>
      </c>
    </row>
    <row r="1275" spans="1:13">
      <c r="A1275" s="599" t="s">
        <v>14693</v>
      </c>
      <c r="B1275" s="599" t="s">
        <v>14669</v>
      </c>
      <c r="C1275" s="599" t="s">
        <v>1163</v>
      </c>
      <c r="D1275" s="599">
        <v>4513</v>
      </c>
      <c r="E1275" s="599" t="s">
        <v>14665</v>
      </c>
      <c r="F1275" s="599" t="s">
        <v>823</v>
      </c>
      <c r="G1275" s="599" t="s">
        <v>823</v>
      </c>
      <c r="H1275" s="599" t="s">
        <v>41</v>
      </c>
      <c r="I1275" s="599" t="s">
        <v>421</v>
      </c>
      <c r="J1275" s="599" t="s">
        <v>832</v>
      </c>
      <c r="K1275" s="599" t="s">
        <v>371</v>
      </c>
      <c r="L1275" s="599" t="s">
        <v>218</v>
      </c>
      <c r="M1275" s="606">
        <v>990990</v>
      </c>
    </row>
    <row r="1276" spans="1:13">
      <c r="A1276" s="599" t="s">
        <v>14682</v>
      </c>
      <c r="B1276" s="599" t="s">
        <v>14664</v>
      </c>
      <c r="C1276" s="599" t="s">
        <v>1163</v>
      </c>
      <c r="D1276" s="599">
        <v>4513</v>
      </c>
      <c r="E1276" s="599" t="s">
        <v>14665</v>
      </c>
      <c r="F1276" s="599" t="s">
        <v>823</v>
      </c>
      <c r="G1276" s="599" t="s">
        <v>823</v>
      </c>
      <c r="H1276" s="599" t="s">
        <v>41</v>
      </c>
      <c r="I1276" s="599" t="s">
        <v>48</v>
      </c>
      <c r="J1276" s="599" t="s">
        <v>829</v>
      </c>
      <c r="K1276" s="599" t="s">
        <v>371</v>
      </c>
      <c r="L1276" s="599" t="s">
        <v>34</v>
      </c>
      <c r="M1276" s="606">
        <v>997920</v>
      </c>
    </row>
    <row r="1277" spans="1:13">
      <c r="A1277" s="599" t="s">
        <v>14685</v>
      </c>
      <c r="B1277" s="599" t="s">
        <v>14664</v>
      </c>
      <c r="C1277" s="599" t="s">
        <v>1163</v>
      </c>
      <c r="D1277" s="599">
        <v>4513</v>
      </c>
      <c r="E1277" s="599" t="s">
        <v>14665</v>
      </c>
      <c r="F1277" s="599" t="s">
        <v>823</v>
      </c>
      <c r="G1277" s="599" t="s">
        <v>823</v>
      </c>
      <c r="H1277" s="599" t="s">
        <v>41</v>
      </c>
      <c r="I1277" s="599" t="s">
        <v>50</v>
      </c>
      <c r="J1277" s="599" t="s">
        <v>830</v>
      </c>
      <c r="K1277" s="599" t="s">
        <v>371</v>
      </c>
      <c r="L1277" s="599" t="s">
        <v>34</v>
      </c>
      <c r="M1277" s="606">
        <v>997920</v>
      </c>
    </row>
    <row r="1278" spans="1:13">
      <c r="A1278" s="599" t="s">
        <v>14736</v>
      </c>
      <c r="B1278" s="599" t="s">
        <v>14707</v>
      </c>
      <c r="C1278" s="599" t="s">
        <v>1163</v>
      </c>
      <c r="D1278" s="599">
        <v>4513</v>
      </c>
      <c r="E1278" s="599" t="s">
        <v>14665</v>
      </c>
      <c r="F1278" s="599" t="s">
        <v>823</v>
      </c>
      <c r="G1278" s="599" t="s">
        <v>823</v>
      </c>
      <c r="H1278" s="599" t="s">
        <v>41</v>
      </c>
      <c r="I1278" s="599" t="s">
        <v>422</v>
      </c>
      <c r="J1278" s="599" t="s">
        <v>833</v>
      </c>
      <c r="K1278" s="599" t="s">
        <v>886</v>
      </c>
      <c r="L1278" s="599" t="s">
        <v>34</v>
      </c>
      <c r="M1278" s="606">
        <v>1005529</v>
      </c>
    </row>
    <row r="1279" spans="1:13">
      <c r="A1279" s="599" t="s">
        <v>14744</v>
      </c>
      <c r="B1279" s="599" t="s">
        <v>14711</v>
      </c>
      <c r="C1279" s="599" t="s">
        <v>1163</v>
      </c>
      <c r="D1279" s="599">
        <v>4513</v>
      </c>
      <c r="E1279" s="599" t="s">
        <v>14665</v>
      </c>
      <c r="F1279" s="599" t="s">
        <v>823</v>
      </c>
      <c r="G1279" s="599" t="s">
        <v>823</v>
      </c>
      <c r="H1279" s="599" t="s">
        <v>41</v>
      </c>
      <c r="I1279" s="599" t="s">
        <v>424</v>
      </c>
      <c r="J1279" s="599" t="s">
        <v>835</v>
      </c>
      <c r="K1279" s="599" t="s">
        <v>886</v>
      </c>
      <c r="L1279" s="599" t="s">
        <v>218</v>
      </c>
      <c r="M1279" s="606">
        <v>1016481</v>
      </c>
    </row>
    <row r="1280" spans="1:13">
      <c r="A1280" s="599" t="s">
        <v>14722</v>
      </c>
      <c r="B1280" s="599" t="s">
        <v>14709</v>
      </c>
      <c r="C1280" s="599" t="s">
        <v>1163</v>
      </c>
      <c r="D1280" s="599">
        <v>4513</v>
      </c>
      <c r="E1280" s="599" t="s">
        <v>14665</v>
      </c>
      <c r="F1280" s="599" t="s">
        <v>823</v>
      </c>
      <c r="G1280" s="599" t="s">
        <v>823</v>
      </c>
      <c r="H1280" s="599" t="s">
        <v>41</v>
      </c>
      <c r="I1280" s="599" t="s">
        <v>221</v>
      </c>
      <c r="J1280" s="599" t="s">
        <v>828</v>
      </c>
      <c r="K1280" s="599" t="s">
        <v>886</v>
      </c>
      <c r="L1280" s="599" t="s">
        <v>32</v>
      </c>
      <c r="M1280" s="606">
        <v>1029279</v>
      </c>
    </row>
    <row r="1281" spans="1:13">
      <c r="A1281" s="599" t="s">
        <v>14765</v>
      </c>
      <c r="B1281" s="599" t="s">
        <v>14753</v>
      </c>
      <c r="C1281" s="599" t="s">
        <v>1163</v>
      </c>
      <c r="D1281" s="599">
        <v>4513</v>
      </c>
      <c r="E1281" s="599" t="s">
        <v>14665</v>
      </c>
      <c r="F1281" s="599" t="s">
        <v>823</v>
      </c>
      <c r="G1281" s="599" t="s">
        <v>823</v>
      </c>
      <c r="H1281" s="599" t="s">
        <v>41</v>
      </c>
      <c r="I1281" s="599" t="s">
        <v>221</v>
      </c>
      <c r="J1281" s="599" t="s">
        <v>828</v>
      </c>
      <c r="K1281" s="599" t="s">
        <v>887</v>
      </c>
      <c r="L1281" s="599" t="s">
        <v>218</v>
      </c>
      <c r="M1281" s="606">
        <v>1083886</v>
      </c>
    </row>
    <row r="1282" spans="1:13">
      <c r="A1282" s="599" t="s">
        <v>14748</v>
      </c>
      <c r="B1282" s="599" t="s">
        <v>14749</v>
      </c>
      <c r="C1282" s="599" t="s">
        <v>1163</v>
      </c>
      <c r="D1282" s="599">
        <v>4513</v>
      </c>
      <c r="E1282" s="599" t="s">
        <v>14665</v>
      </c>
      <c r="F1282" s="599" t="s">
        <v>823</v>
      </c>
      <c r="G1282" s="599" t="s">
        <v>823</v>
      </c>
      <c r="H1282" s="599" t="s">
        <v>41</v>
      </c>
      <c r="I1282" s="599" t="s">
        <v>42</v>
      </c>
      <c r="J1282" s="599" t="s">
        <v>824</v>
      </c>
      <c r="K1282" s="599" t="s">
        <v>887</v>
      </c>
      <c r="L1282" s="599" t="s">
        <v>34</v>
      </c>
      <c r="M1282" s="606">
        <v>1084035</v>
      </c>
    </row>
    <row r="1283" spans="1:13">
      <c r="A1283" s="599" t="s">
        <v>14754</v>
      </c>
      <c r="B1283" s="599" t="s">
        <v>14749</v>
      </c>
      <c r="C1283" s="599" t="s">
        <v>1163</v>
      </c>
      <c r="D1283" s="599">
        <v>4513</v>
      </c>
      <c r="E1283" s="599" t="s">
        <v>14665</v>
      </c>
      <c r="F1283" s="599" t="s">
        <v>823</v>
      </c>
      <c r="G1283" s="599" t="s">
        <v>823</v>
      </c>
      <c r="H1283" s="599" t="s">
        <v>41</v>
      </c>
      <c r="I1283" s="599" t="s">
        <v>219</v>
      </c>
      <c r="J1283" s="599" t="s">
        <v>825</v>
      </c>
      <c r="K1283" s="599" t="s">
        <v>887</v>
      </c>
      <c r="L1283" s="599" t="s">
        <v>34</v>
      </c>
      <c r="M1283" s="606">
        <v>1084035</v>
      </c>
    </row>
    <row r="1284" spans="1:13">
      <c r="A1284" s="599" t="s">
        <v>14757</v>
      </c>
      <c r="B1284" s="599" t="s">
        <v>14749</v>
      </c>
      <c r="C1284" s="599" t="s">
        <v>1163</v>
      </c>
      <c r="D1284" s="599">
        <v>4513</v>
      </c>
      <c r="E1284" s="599" t="s">
        <v>14665</v>
      </c>
      <c r="F1284" s="599" t="s">
        <v>823</v>
      </c>
      <c r="G1284" s="599" t="s">
        <v>823</v>
      </c>
      <c r="H1284" s="599" t="s">
        <v>41</v>
      </c>
      <c r="I1284" s="599" t="s">
        <v>44</v>
      </c>
      <c r="J1284" s="599" t="s">
        <v>826</v>
      </c>
      <c r="K1284" s="599" t="s">
        <v>887</v>
      </c>
      <c r="L1284" s="599" t="s">
        <v>34</v>
      </c>
      <c r="M1284" s="606">
        <v>1084035</v>
      </c>
    </row>
    <row r="1285" spans="1:13">
      <c r="A1285" s="599" t="s">
        <v>14679</v>
      </c>
      <c r="B1285" s="599" t="s">
        <v>14664</v>
      </c>
      <c r="C1285" s="599" t="s">
        <v>1163</v>
      </c>
      <c r="D1285" s="599">
        <v>4513</v>
      </c>
      <c r="E1285" s="599" t="s">
        <v>14665</v>
      </c>
      <c r="F1285" s="599" t="s">
        <v>823</v>
      </c>
      <c r="G1285" s="599" t="s">
        <v>823</v>
      </c>
      <c r="H1285" s="599" t="s">
        <v>41</v>
      </c>
      <c r="I1285" s="599" t="s">
        <v>221</v>
      </c>
      <c r="J1285" s="599" t="s">
        <v>828</v>
      </c>
      <c r="K1285" s="599" t="s">
        <v>371</v>
      </c>
      <c r="L1285" s="599" t="s">
        <v>34</v>
      </c>
      <c r="M1285" s="606">
        <v>1104180</v>
      </c>
    </row>
    <row r="1286" spans="1:13">
      <c r="A1286" s="599" t="s">
        <v>14690</v>
      </c>
      <c r="B1286" s="599" t="s">
        <v>14669</v>
      </c>
      <c r="C1286" s="599" t="s">
        <v>1163</v>
      </c>
      <c r="D1286" s="599">
        <v>4513</v>
      </c>
      <c r="E1286" s="599" t="s">
        <v>14665</v>
      </c>
      <c r="F1286" s="599" t="s">
        <v>823</v>
      </c>
      <c r="G1286" s="599" t="s">
        <v>823</v>
      </c>
      <c r="H1286" s="599" t="s">
        <v>41</v>
      </c>
      <c r="I1286" s="599" t="s">
        <v>223</v>
      </c>
      <c r="J1286" s="599" t="s">
        <v>831</v>
      </c>
      <c r="K1286" s="599" t="s">
        <v>371</v>
      </c>
      <c r="L1286" s="599" t="s">
        <v>218</v>
      </c>
      <c r="M1286" s="606">
        <v>1106490</v>
      </c>
    </row>
    <row r="1287" spans="1:13">
      <c r="A1287" s="599" t="s">
        <v>14733</v>
      </c>
      <c r="B1287" s="599" t="s">
        <v>14707</v>
      </c>
      <c r="C1287" s="599" t="s">
        <v>1163</v>
      </c>
      <c r="D1287" s="599">
        <v>4513</v>
      </c>
      <c r="E1287" s="599" t="s">
        <v>14665</v>
      </c>
      <c r="F1287" s="599" t="s">
        <v>823</v>
      </c>
      <c r="G1287" s="599" t="s">
        <v>823</v>
      </c>
      <c r="H1287" s="599" t="s">
        <v>41</v>
      </c>
      <c r="I1287" s="599" t="s">
        <v>421</v>
      </c>
      <c r="J1287" s="599" t="s">
        <v>832</v>
      </c>
      <c r="K1287" s="599" t="s">
        <v>886</v>
      </c>
      <c r="L1287" s="599" t="s">
        <v>34</v>
      </c>
      <c r="M1287" s="606">
        <v>1117254</v>
      </c>
    </row>
    <row r="1288" spans="1:13">
      <c r="A1288" s="599" t="s">
        <v>14741</v>
      </c>
      <c r="B1288" s="599" t="s">
        <v>14711</v>
      </c>
      <c r="C1288" s="599" t="s">
        <v>1163</v>
      </c>
      <c r="D1288" s="599">
        <v>4513</v>
      </c>
      <c r="E1288" s="599" t="s">
        <v>14665</v>
      </c>
      <c r="F1288" s="599" t="s">
        <v>823</v>
      </c>
      <c r="G1288" s="599" t="s">
        <v>823</v>
      </c>
      <c r="H1288" s="599" t="s">
        <v>41</v>
      </c>
      <c r="I1288" s="599" t="s">
        <v>423</v>
      </c>
      <c r="J1288" s="599" t="s">
        <v>834</v>
      </c>
      <c r="K1288" s="599" t="s">
        <v>886</v>
      </c>
      <c r="L1288" s="599" t="s">
        <v>218</v>
      </c>
      <c r="M1288" s="606">
        <v>1134091</v>
      </c>
    </row>
    <row r="1289" spans="1:13">
      <c r="A1289" s="599" t="s">
        <v>14719</v>
      </c>
      <c r="B1289" s="599" t="s">
        <v>14709</v>
      </c>
      <c r="C1289" s="599" t="s">
        <v>1163</v>
      </c>
      <c r="D1289" s="599">
        <v>4513</v>
      </c>
      <c r="E1289" s="599" t="s">
        <v>14665</v>
      </c>
      <c r="F1289" s="599" t="s">
        <v>823</v>
      </c>
      <c r="G1289" s="599" t="s">
        <v>823</v>
      </c>
      <c r="H1289" s="599" t="s">
        <v>41</v>
      </c>
      <c r="I1289" s="599" t="s">
        <v>46</v>
      </c>
      <c r="J1289" s="599" t="s">
        <v>827</v>
      </c>
      <c r="K1289" s="599" t="s">
        <v>886</v>
      </c>
      <c r="L1289" s="599" t="s">
        <v>32</v>
      </c>
      <c r="M1289" s="606">
        <v>1153152</v>
      </c>
    </row>
    <row r="1290" spans="1:13">
      <c r="A1290" s="599" t="s">
        <v>14762</v>
      </c>
      <c r="B1290" s="599" t="s">
        <v>14753</v>
      </c>
      <c r="C1290" s="599" t="s">
        <v>1163</v>
      </c>
      <c r="D1290" s="599">
        <v>4513</v>
      </c>
      <c r="E1290" s="599" t="s">
        <v>14665</v>
      </c>
      <c r="F1290" s="599" t="s">
        <v>823</v>
      </c>
      <c r="G1290" s="599" t="s">
        <v>823</v>
      </c>
      <c r="H1290" s="599" t="s">
        <v>41</v>
      </c>
      <c r="I1290" s="599" t="s">
        <v>46</v>
      </c>
      <c r="J1290" s="599" t="s">
        <v>827</v>
      </c>
      <c r="K1290" s="599" t="s">
        <v>887</v>
      </c>
      <c r="L1290" s="599" t="s">
        <v>218</v>
      </c>
      <c r="M1290" s="606">
        <v>1214332</v>
      </c>
    </row>
    <row r="1291" spans="1:13">
      <c r="A1291" s="599" t="s">
        <v>14676</v>
      </c>
      <c r="B1291" s="599" t="s">
        <v>14664</v>
      </c>
      <c r="C1291" s="599" t="s">
        <v>1163</v>
      </c>
      <c r="D1291" s="599">
        <v>4513</v>
      </c>
      <c r="E1291" s="599" t="s">
        <v>14665</v>
      </c>
      <c r="F1291" s="599" t="s">
        <v>823</v>
      </c>
      <c r="G1291" s="599" t="s">
        <v>823</v>
      </c>
      <c r="H1291" s="599" t="s">
        <v>41</v>
      </c>
      <c r="I1291" s="599" t="s">
        <v>46</v>
      </c>
      <c r="J1291" s="599" t="s">
        <v>827</v>
      </c>
      <c r="K1291" s="599" t="s">
        <v>371</v>
      </c>
      <c r="L1291" s="599" t="s">
        <v>34</v>
      </c>
      <c r="M1291" s="606">
        <v>1238160</v>
      </c>
    </row>
    <row r="1292" spans="1:13">
      <c r="A1292" s="599" t="s">
        <v>14684</v>
      </c>
      <c r="B1292" s="599" t="s">
        <v>14669</v>
      </c>
      <c r="C1292" s="599" t="s">
        <v>1163</v>
      </c>
      <c r="D1292" s="599">
        <v>4513</v>
      </c>
      <c r="E1292" s="599" t="s">
        <v>14665</v>
      </c>
      <c r="F1292" s="599" t="s">
        <v>823</v>
      </c>
      <c r="G1292" s="599" t="s">
        <v>823</v>
      </c>
      <c r="H1292" s="599" t="s">
        <v>41</v>
      </c>
      <c r="I1292" s="599" t="s">
        <v>48</v>
      </c>
      <c r="J1292" s="599" t="s">
        <v>829</v>
      </c>
      <c r="K1292" s="599" t="s">
        <v>371</v>
      </c>
      <c r="L1292" s="599" t="s">
        <v>218</v>
      </c>
      <c r="M1292" s="606">
        <v>1238160</v>
      </c>
    </row>
    <row r="1293" spans="1:13">
      <c r="A1293" s="599" t="s">
        <v>14687</v>
      </c>
      <c r="B1293" s="599" t="s">
        <v>14669</v>
      </c>
      <c r="C1293" s="599" t="s">
        <v>1163</v>
      </c>
      <c r="D1293" s="599">
        <v>4513</v>
      </c>
      <c r="E1293" s="599" t="s">
        <v>14665</v>
      </c>
      <c r="F1293" s="599" t="s">
        <v>823</v>
      </c>
      <c r="G1293" s="599" t="s">
        <v>823</v>
      </c>
      <c r="H1293" s="599" t="s">
        <v>41</v>
      </c>
      <c r="I1293" s="599" t="s">
        <v>50</v>
      </c>
      <c r="J1293" s="599" t="s">
        <v>830</v>
      </c>
      <c r="K1293" s="599" t="s">
        <v>371</v>
      </c>
      <c r="L1293" s="599" t="s">
        <v>218</v>
      </c>
      <c r="M1293" s="606">
        <v>1238160</v>
      </c>
    </row>
    <row r="1294" spans="1:13">
      <c r="A1294" s="599" t="s">
        <v>14738</v>
      </c>
      <c r="B1294" s="599" t="s">
        <v>14711</v>
      </c>
      <c r="C1294" s="599" t="s">
        <v>1163</v>
      </c>
      <c r="D1294" s="599">
        <v>4513</v>
      </c>
      <c r="E1294" s="599" t="s">
        <v>14665</v>
      </c>
      <c r="F1294" s="599" t="s">
        <v>823</v>
      </c>
      <c r="G1294" s="599" t="s">
        <v>823</v>
      </c>
      <c r="H1294" s="599" t="s">
        <v>41</v>
      </c>
      <c r="I1294" s="599" t="s">
        <v>422</v>
      </c>
      <c r="J1294" s="599" t="s">
        <v>833</v>
      </c>
      <c r="K1294" s="599" t="s">
        <v>886</v>
      </c>
      <c r="L1294" s="599" t="s">
        <v>218</v>
      </c>
      <c r="M1294" s="606">
        <v>1247500</v>
      </c>
    </row>
    <row r="1295" spans="1:13">
      <c r="A1295" s="599" t="s">
        <v>14730</v>
      </c>
      <c r="B1295" s="599" t="s">
        <v>14707</v>
      </c>
      <c r="C1295" s="599" t="s">
        <v>1163</v>
      </c>
      <c r="D1295" s="599">
        <v>4513</v>
      </c>
      <c r="E1295" s="599" t="s">
        <v>14665</v>
      </c>
      <c r="F1295" s="599" t="s">
        <v>823</v>
      </c>
      <c r="G1295" s="599" t="s">
        <v>823</v>
      </c>
      <c r="H1295" s="599" t="s">
        <v>41</v>
      </c>
      <c r="I1295" s="599" t="s">
        <v>223</v>
      </c>
      <c r="J1295" s="599" t="s">
        <v>831</v>
      </c>
      <c r="K1295" s="599" t="s">
        <v>886</v>
      </c>
      <c r="L1295" s="599" t="s">
        <v>34</v>
      </c>
      <c r="M1295" s="606">
        <v>1249293</v>
      </c>
    </row>
    <row r="1296" spans="1:13">
      <c r="A1296" s="599" t="s">
        <v>14708</v>
      </c>
      <c r="B1296" s="599" t="s">
        <v>14709</v>
      </c>
      <c r="C1296" s="599" t="s">
        <v>1163</v>
      </c>
      <c r="D1296" s="599">
        <v>4513</v>
      </c>
      <c r="E1296" s="599" t="s">
        <v>14665</v>
      </c>
      <c r="F1296" s="599" t="s">
        <v>823</v>
      </c>
      <c r="G1296" s="599" t="s">
        <v>823</v>
      </c>
      <c r="H1296" s="599" t="s">
        <v>41</v>
      </c>
      <c r="I1296" s="599" t="s">
        <v>42</v>
      </c>
      <c r="J1296" s="599" t="s">
        <v>824</v>
      </c>
      <c r="K1296" s="599" t="s">
        <v>886</v>
      </c>
      <c r="L1296" s="599" t="s">
        <v>32</v>
      </c>
      <c r="M1296" s="606">
        <v>1277026</v>
      </c>
    </row>
    <row r="1297" spans="1:13">
      <c r="A1297" s="599" t="s">
        <v>14713</v>
      </c>
      <c r="B1297" s="599" t="s">
        <v>14709</v>
      </c>
      <c r="C1297" s="599" t="s">
        <v>1163</v>
      </c>
      <c r="D1297" s="599">
        <v>4513</v>
      </c>
      <c r="E1297" s="599" t="s">
        <v>14665</v>
      </c>
      <c r="F1297" s="599" t="s">
        <v>823</v>
      </c>
      <c r="G1297" s="599" t="s">
        <v>823</v>
      </c>
      <c r="H1297" s="599" t="s">
        <v>41</v>
      </c>
      <c r="I1297" s="599" t="s">
        <v>219</v>
      </c>
      <c r="J1297" s="599" t="s">
        <v>825</v>
      </c>
      <c r="K1297" s="599" t="s">
        <v>886</v>
      </c>
      <c r="L1297" s="599" t="s">
        <v>32</v>
      </c>
      <c r="M1297" s="606">
        <v>1277026</v>
      </c>
    </row>
    <row r="1298" spans="1:13">
      <c r="A1298" s="599" t="s">
        <v>14716</v>
      </c>
      <c r="B1298" s="599" t="s">
        <v>14709</v>
      </c>
      <c r="C1298" s="599" t="s">
        <v>1163</v>
      </c>
      <c r="D1298" s="599">
        <v>4513</v>
      </c>
      <c r="E1298" s="599" t="s">
        <v>14665</v>
      </c>
      <c r="F1298" s="599" t="s">
        <v>823</v>
      </c>
      <c r="G1298" s="599" t="s">
        <v>823</v>
      </c>
      <c r="H1298" s="599" t="s">
        <v>41</v>
      </c>
      <c r="I1298" s="599" t="s">
        <v>44</v>
      </c>
      <c r="J1298" s="599" t="s">
        <v>826</v>
      </c>
      <c r="K1298" s="599" t="s">
        <v>886</v>
      </c>
      <c r="L1298" s="599" t="s">
        <v>32</v>
      </c>
      <c r="M1298" s="606">
        <v>1277026</v>
      </c>
    </row>
    <row r="1299" spans="1:13">
      <c r="A1299" s="599" t="s">
        <v>14752</v>
      </c>
      <c r="B1299" s="599" t="s">
        <v>14753</v>
      </c>
      <c r="C1299" s="599" t="s">
        <v>1163</v>
      </c>
      <c r="D1299" s="599">
        <v>4513</v>
      </c>
      <c r="E1299" s="599" t="s">
        <v>14665</v>
      </c>
      <c r="F1299" s="599" t="s">
        <v>823</v>
      </c>
      <c r="G1299" s="599" t="s">
        <v>823</v>
      </c>
      <c r="H1299" s="599" t="s">
        <v>41</v>
      </c>
      <c r="I1299" s="599" t="s">
        <v>42</v>
      </c>
      <c r="J1299" s="599" t="s">
        <v>824</v>
      </c>
      <c r="K1299" s="599" t="s">
        <v>887</v>
      </c>
      <c r="L1299" s="599" t="s">
        <v>218</v>
      </c>
      <c r="M1299" s="606">
        <v>1344778</v>
      </c>
    </row>
    <row r="1300" spans="1:13">
      <c r="A1300" s="599" t="s">
        <v>14756</v>
      </c>
      <c r="B1300" s="599" t="s">
        <v>14753</v>
      </c>
      <c r="C1300" s="599" t="s">
        <v>1163</v>
      </c>
      <c r="D1300" s="599">
        <v>4513</v>
      </c>
      <c r="E1300" s="599" t="s">
        <v>14665</v>
      </c>
      <c r="F1300" s="599" t="s">
        <v>823</v>
      </c>
      <c r="G1300" s="599" t="s">
        <v>823</v>
      </c>
      <c r="H1300" s="599" t="s">
        <v>41</v>
      </c>
      <c r="I1300" s="599" t="s">
        <v>219</v>
      </c>
      <c r="J1300" s="599" t="s">
        <v>825</v>
      </c>
      <c r="K1300" s="599" t="s">
        <v>887</v>
      </c>
      <c r="L1300" s="599" t="s">
        <v>218</v>
      </c>
      <c r="M1300" s="606">
        <v>1344778</v>
      </c>
    </row>
    <row r="1301" spans="1:13">
      <c r="A1301" s="599" t="s">
        <v>14759</v>
      </c>
      <c r="B1301" s="599" t="s">
        <v>14753</v>
      </c>
      <c r="C1301" s="599" t="s">
        <v>1163</v>
      </c>
      <c r="D1301" s="599">
        <v>4513</v>
      </c>
      <c r="E1301" s="599" t="s">
        <v>14665</v>
      </c>
      <c r="F1301" s="599" t="s">
        <v>823</v>
      </c>
      <c r="G1301" s="599" t="s">
        <v>823</v>
      </c>
      <c r="H1301" s="599" t="s">
        <v>41</v>
      </c>
      <c r="I1301" s="599" t="s">
        <v>44</v>
      </c>
      <c r="J1301" s="599" t="s">
        <v>826</v>
      </c>
      <c r="K1301" s="599" t="s">
        <v>887</v>
      </c>
      <c r="L1301" s="599" t="s">
        <v>218</v>
      </c>
      <c r="M1301" s="606">
        <v>1344778</v>
      </c>
    </row>
    <row r="1302" spans="1:13">
      <c r="A1302" s="599" t="s">
        <v>14663</v>
      </c>
      <c r="B1302" s="599" t="s">
        <v>14664</v>
      </c>
      <c r="C1302" s="599" t="s">
        <v>1163</v>
      </c>
      <c r="D1302" s="599">
        <v>4513</v>
      </c>
      <c r="E1302" s="599" t="s">
        <v>14665</v>
      </c>
      <c r="F1302" s="599" t="s">
        <v>823</v>
      </c>
      <c r="G1302" s="599" t="s">
        <v>823</v>
      </c>
      <c r="H1302" s="599" t="s">
        <v>41</v>
      </c>
      <c r="I1302" s="599" t="s">
        <v>42</v>
      </c>
      <c r="J1302" s="599" t="s">
        <v>824</v>
      </c>
      <c r="K1302" s="599" t="s">
        <v>371</v>
      </c>
      <c r="L1302" s="599" t="s">
        <v>34</v>
      </c>
      <c r="M1302" s="606">
        <v>1372140</v>
      </c>
    </row>
    <row r="1303" spans="1:13">
      <c r="A1303" s="599" t="s">
        <v>14670</v>
      </c>
      <c r="B1303" s="599" t="s">
        <v>14664</v>
      </c>
      <c r="C1303" s="599" t="s">
        <v>1163</v>
      </c>
      <c r="D1303" s="599">
        <v>4513</v>
      </c>
      <c r="E1303" s="599" t="s">
        <v>14665</v>
      </c>
      <c r="F1303" s="599" t="s">
        <v>823</v>
      </c>
      <c r="G1303" s="599" t="s">
        <v>823</v>
      </c>
      <c r="H1303" s="599" t="s">
        <v>41</v>
      </c>
      <c r="I1303" s="599" t="s">
        <v>219</v>
      </c>
      <c r="J1303" s="599" t="s">
        <v>825</v>
      </c>
      <c r="K1303" s="599" t="s">
        <v>371</v>
      </c>
      <c r="L1303" s="599" t="s">
        <v>34</v>
      </c>
      <c r="M1303" s="606">
        <v>1372140</v>
      </c>
    </row>
    <row r="1304" spans="1:13">
      <c r="A1304" s="599" t="s">
        <v>14673</v>
      </c>
      <c r="B1304" s="599" t="s">
        <v>14664</v>
      </c>
      <c r="C1304" s="599" t="s">
        <v>1163</v>
      </c>
      <c r="D1304" s="599">
        <v>4513</v>
      </c>
      <c r="E1304" s="599" t="s">
        <v>14665</v>
      </c>
      <c r="F1304" s="599" t="s">
        <v>823</v>
      </c>
      <c r="G1304" s="599" t="s">
        <v>823</v>
      </c>
      <c r="H1304" s="599" t="s">
        <v>41</v>
      </c>
      <c r="I1304" s="599" t="s">
        <v>44</v>
      </c>
      <c r="J1304" s="599" t="s">
        <v>826</v>
      </c>
      <c r="K1304" s="599" t="s">
        <v>371</v>
      </c>
      <c r="L1304" s="599" t="s">
        <v>34</v>
      </c>
      <c r="M1304" s="606">
        <v>1372140</v>
      </c>
    </row>
    <row r="1305" spans="1:13">
      <c r="A1305" s="599" t="s">
        <v>14681</v>
      </c>
      <c r="B1305" s="599" t="s">
        <v>14669</v>
      </c>
      <c r="C1305" s="599" t="s">
        <v>1163</v>
      </c>
      <c r="D1305" s="599">
        <v>4513</v>
      </c>
      <c r="E1305" s="599" t="s">
        <v>14665</v>
      </c>
      <c r="F1305" s="599" t="s">
        <v>823</v>
      </c>
      <c r="G1305" s="599" t="s">
        <v>823</v>
      </c>
      <c r="H1305" s="599" t="s">
        <v>41</v>
      </c>
      <c r="I1305" s="599" t="s">
        <v>221</v>
      </c>
      <c r="J1305" s="599" t="s">
        <v>828</v>
      </c>
      <c r="K1305" s="599" t="s">
        <v>371</v>
      </c>
      <c r="L1305" s="599" t="s">
        <v>218</v>
      </c>
      <c r="M1305" s="606">
        <v>1372140</v>
      </c>
    </row>
    <row r="1306" spans="1:13">
      <c r="A1306" s="599" t="s">
        <v>14735</v>
      </c>
      <c r="B1306" s="599" t="s">
        <v>14711</v>
      </c>
      <c r="C1306" s="599" t="s">
        <v>1163</v>
      </c>
      <c r="D1306" s="599">
        <v>4513</v>
      </c>
      <c r="E1306" s="599" t="s">
        <v>14665</v>
      </c>
      <c r="F1306" s="599" t="s">
        <v>823</v>
      </c>
      <c r="G1306" s="599" t="s">
        <v>823</v>
      </c>
      <c r="H1306" s="599" t="s">
        <v>41</v>
      </c>
      <c r="I1306" s="599" t="s">
        <v>421</v>
      </c>
      <c r="J1306" s="599" t="s">
        <v>832</v>
      </c>
      <c r="K1306" s="599" t="s">
        <v>886</v>
      </c>
      <c r="L1306" s="599" t="s">
        <v>218</v>
      </c>
      <c r="M1306" s="606">
        <v>1386111</v>
      </c>
    </row>
    <row r="1307" spans="1:13">
      <c r="A1307" s="599" t="s">
        <v>14724</v>
      </c>
      <c r="B1307" s="599" t="s">
        <v>14707</v>
      </c>
      <c r="C1307" s="599" t="s">
        <v>1163</v>
      </c>
      <c r="D1307" s="599">
        <v>4513</v>
      </c>
      <c r="E1307" s="599" t="s">
        <v>14665</v>
      </c>
      <c r="F1307" s="599" t="s">
        <v>823</v>
      </c>
      <c r="G1307" s="599" t="s">
        <v>823</v>
      </c>
      <c r="H1307" s="599" t="s">
        <v>41</v>
      </c>
      <c r="I1307" s="599" t="s">
        <v>48</v>
      </c>
      <c r="J1307" s="599" t="s">
        <v>829</v>
      </c>
      <c r="K1307" s="599" t="s">
        <v>886</v>
      </c>
      <c r="L1307" s="599" t="s">
        <v>34</v>
      </c>
      <c r="M1307" s="606">
        <v>1398260</v>
      </c>
    </row>
    <row r="1308" spans="1:13">
      <c r="A1308" s="599" t="s">
        <v>14727</v>
      </c>
      <c r="B1308" s="599" t="s">
        <v>14707</v>
      </c>
      <c r="C1308" s="599" t="s">
        <v>1163</v>
      </c>
      <c r="D1308" s="599">
        <v>4513</v>
      </c>
      <c r="E1308" s="599" t="s">
        <v>14665</v>
      </c>
      <c r="F1308" s="599" t="s">
        <v>823</v>
      </c>
      <c r="G1308" s="599" t="s">
        <v>823</v>
      </c>
      <c r="H1308" s="599" t="s">
        <v>41</v>
      </c>
      <c r="I1308" s="599" t="s">
        <v>50</v>
      </c>
      <c r="J1308" s="599" t="s">
        <v>830</v>
      </c>
      <c r="K1308" s="599" t="s">
        <v>886</v>
      </c>
      <c r="L1308" s="599" t="s">
        <v>34</v>
      </c>
      <c r="M1308" s="606">
        <v>1398260</v>
      </c>
    </row>
    <row r="1309" spans="1:13">
      <c r="A1309" s="599" t="s">
        <v>14678</v>
      </c>
      <c r="B1309" s="599" t="s">
        <v>14669</v>
      </c>
      <c r="C1309" s="599" t="s">
        <v>1163</v>
      </c>
      <c r="D1309" s="599">
        <v>4513</v>
      </c>
      <c r="E1309" s="599" t="s">
        <v>14665</v>
      </c>
      <c r="F1309" s="599" t="s">
        <v>823</v>
      </c>
      <c r="G1309" s="599" t="s">
        <v>823</v>
      </c>
      <c r="H1309" s="599" t="s">
        <v>41</v>
      </c>
      <c r="I1309" s="599" t="s">
        <v>46</v>
      </c>
      <c r="J1309" s="599" t="s">
        <v>827</v>
      </c>
      <c r="K1309" s="599" t="s">
        <v>371</v>
      </c>
      <c r="L1309" s="599" t="s">
        <v>218</v>
      </c>
      <c r="M1309" s="606">
        <v>1536150</v>
      </c>
    </row>
    <row r="1310" spans="1:13">
      <c r="A1310" s="599" t="s">
        <v>14721</v>
      </c>
      <c r="B1310" s="599" t="s">
        <v>14707</v>
      </c>
      <c r="C1310" s="599" t="s">
        <v>1163</v>
      </c>
      <c r="D1310" s="599">
        <v>4513</v>
      </c>
      <c r="E1310" s="599" t="s">
        <v>14665</v>
      </c>
      <c r="F1310" s="599" t="s">
        <v>823</v>
      </c>
      <c r="G1310" s="599" t="s">
        <v>823</v>
      </c>
      <c r="H1310" s="599" t="s">
        <v>41</v>
      </c>
      <c r="I1310" s="599" t="s">
        <v>221</v>
      </c>
      <c r="J1310" s="599" t="s">
        <v>828</v>
      </c>
      <c r="K1310" s="599" t="s">
        <v>886</v>
      </c>
      <c r="L1310" s="599" t="s">
        <v>34</v>
      </c>
      <c r="M1310" s="606">
        <v>1547227</v>
      </c>
    </row>
    <row r="1311" spans="1:13">
      <c r="A1311" s="599" t="s">
        <v>14732</v>
      </c>
      <c r="B1311" s="599" t="s">
        <v>14711</v>
      </c>
      <c r="C1311" s="599" t="s">
        <v>1163</v>
      </c>
      <c r="D1311" s="599">
        <v>4513</v>
      </c>
      <c r="E1311" s="599" t="s">
        <v>14665</v>
      </c>
      <c r="F1311" s="599" t="s">
        <v>823</v>
      </c>
      <c r="G1311" s="599" t="s">
        <v>823</v>
      </c>
      <c r="H1311" s="599" t="s">
        <v>41</v>
      </c>
      <c r="I1311" s="599" t="s">
        <v>223</v>
      </c>
      <c r="J1311" s="599" t="s">
        <v>831</v>
      </c>
      <c r="K1311" s="599" t="s">
        <v>886</v>
      </c>
      <c r="L1311" s="599" t="s">
        <v>218</v>
      </c>
      <c r="M1311" s="606">
        <v>1549924</v>
      </c>
    </row>
    <row r="1312" spans="1:13">
      <c r="A1312" s="599" t="s">
        <v>14668</v>
      </c>
      <c r="B1312" s="599" t="s">
        <v>14669</v>
      </c>
      <c r="C1312" s="599" t="s">
        <v>1163</v>
      </c>
      <c r="D1312" s="599">
        <v>4513</v>
      </c>
      <c r="E1312" s="599" t="s">
        <v>14665</v>
      </c>
      <c r="F1312" s="599" t="s">
        <v>823</v>
      </c>
      <c r="G1312" s="599" t="s">
        <v>823</v>
      </c>
      <c r="H1312" s="599" t="s">
        <v>41</v>
      </c>
      <c r="I1312" s="599" t="s">
        <v>42</v>
      </c>
      <c r="J1312" s="599" t="s">
        <v>824</v>
      </c>
      <c r="K1312" s="599" t="s">
        <v>371</v>
      </c>
      <c r="L1312" s="599" t="s">
        <v>218</v>
      </c>
      <c r="M1312" s="606">
        <v>1702470</v>
      </c>
    </row>
    <row r="1313" spans="1:13">
      <c r="A1313" s="599" t="s">
        <v>14672</v>
      </c>
      <c r="B1313" s="599" t="s">
        <v>14669</v>
      </c>
      <c r="C1313" s="599" t="s">
        <v>1163</v>
      </c>
      <c r="D1313" s="599">
        <v>4513</v>
      </c>
      <c r="E1313" s="599" t="s">
        <v>14665</v>
      </c>
      <c r="F1313" s="599" t="s">
        <v>823</v>
      </c>
      <c r="G1313" s="599" t="s">
        <v>823</v>
      </c>
      <c r="H1313" s="599" t="s">
        <v>41</v>
      </c>
      <c r="I1313" s="599" t="s">
        <v>219</v>
      </c>
      <c r="J1313" s="599" t="s">
        <v>825</v>
      </c>
      <c r="K1313" s="599" t="s">
        <v>371</v>
      </c>
      <c r="L1313" s="599" t="s">
        <v>218</v>
      </c>
      <c r="M1313" s="606">
        <v>1702470</v>
      </c>
    </row>
    <row r="1314" spans="1:13">
      <c r="A1314" s="599" t="s">
        <v>14675</v>
      </c>
      <c r="B1314" s="599" t="s">
        <v>14669</v>
      </c>
      <c r="C1314" s="599" t="s">
        <v>1163</v>
      </c>
      <c r="D1314" s="599">
        <v>4513</v>
      </c>
      <c r="E1314" s="599" t="s">
        <v>14665</v>
      </c>
      <c r="F1314" s="599" t="s">
        <v>823</v>
      </c>
      <c r="G1314" s="599" t="s">
        <v>823</v>
      </c>
      <c r="H1314" s="599" t="s">
        <v>41</v>
      </c>
      <c r="I1314" s="599" t="s">
        <v>44</v>
      </c>
      <c r="J1314" s="599" t="s">
        <v>826</v>
      </c>
      <c r="K1314" s="599" t="s">
        <v>371</v>
      </c>
      <c r="L1314" s="599" t="s">
        <v>218</v>
      </c>
      <c r="M1314" s="606">
        <v>1702470</v>
      </c>
    </row>
    <row r="1315" spans="1:13">
      <c r="A1315" s="599" t="s">
        <v>14718</v>
      </c>
      <c r="B1315" s="599" t="s">
        <v>14707</v>
      </c>
      <c r="C1315" s="599" t="s">
        <v>1163</v>
      </c>
      <c r="D1315" s="599">
        <v>4513</v>
      </c>
      <c r="E1315" s="599" t="s">
        <v>14665</v>
      </c>
      <c r="F1315" s="599" t="s">
        <v>823</v>
      </c>
      <c r="G1315" s="599" t="s">
        <v>823</v>
      </c>
      <c r="H1315" s="599" t="s">
        <v>41</v>
      </c>
      <c r="I1315" s="599" t="s">
        <v>46</v>
      </c>
      <c r="J1315" s="599" t="s">
        <v>827</v>
      </c>
      <c r="K1315" s="599" t="s">
        <v>886</v>
      </c>
      <c r="L1315" s="599" t="s">
        <v>34</v>
      </c>
      <c r="M1315" s="606">
        <v>1733436</v>
      </c>
    </row>
    <row r="1316" spans="1:13">
      <c r="A1316" s="599" t="s">
        <v>14726</v>
      </c>
      <c r="B1316" s="599" t="s">
        <v>14711</v>
      </c>
      <c r="C1316" s="599" t="s">
        <v>1163</v>
      </c>
      <c r="D1316" s="599">
        <v>4513</v>
      </c>
      <c r="E1316" s="599" t="s">
        <v>14665</v>
      </c>
      <c r="F1316" s="599" t="s">
        <v>823</v>
      </c>
      <c r="G1316" s="599" t="s">
        <v>823</v>
      </c>
      <c r="H1316" s="599" t="s">
        <v>41</v>
      </c>
      <c r="I1316" s="599" t="s">
        <v>48</v>
      </c>
      <c r="J1316" s="599" t="s">
        <v>829</v>
      </c>
      <c r="K1316" s="599" t="s">
        <v>886</v>
      </c>
      <c r="L1316" s="599" t="s">
        <v>218</v>
      </c>
      <c r="M1316" s="606">
        <v>1734740</v>
      </c>
    </row>
    <row r="1317" spans="1:13">
      <c r="A1317" s="599" t="s">
        <v>14729</v>
      </c>
      <c r="B1317" s="599" t="s">
        <v>14711</v>
      </c>
      <c r="C1317" s="599" t="s">
        <v>1163</v>
      </c>
      <c r="D1317" s="599">
        <v>4513</v>
      </c>
      <c r="E1317" s="599" t="s">
        <v>14665</v>
      </c>
      <c r="F1317" s="599" t="s">
        <v>823</v>
      </c>
      <c r="G1317" s="599" t="s">
        <v>823</v>
      </c>
      <c r="H1317" s="599" t="s">
        <v>41</v>
      </c>
      <c r="I1317" s="599" t="s">
        <v>50</v>
      </c>
      <c r="J1317" s="599" t="s">
        <v>830</v>
      </c>
      <c r="K1317" s="599" t="s">
        <v>886</v>
      </c>
      <c r="L1317" s="599" t="s">
        <v>218</v>
      </c>
      <c r="M1317" s="606">
        <v>1734740</v>
      </c>
    </row>
    <row r="1318" spans="1:13">
      <c r="A1318" s="599" t="s">
        <v>14723</v>
      </c>
      <c r="B1318" s="599" t="s">
        <v>14711</v>
      </c>
      <c r="C1318" s="599" t="s">
        <v>1163</v>
      </c>
      <c r="D1318" s="599">
        <v>4513</v>
      </c>
      <c r="E1318" s="599" t="s">
        <v>14665</v>
      </c>
      <c r="F1318" s="599" t="s">
        <v>823</v>
      </c>
      <c r="G1318" s="599" t="s">
        <v>823</v>
      </c>
      <c r="H1318" s="599" t="s">
        <v>41</v>
      </c>
      <c r="I1318" s="599" t="s">
        <v>221</v>
      </c>
      <c r="J1318" s="599" t="s">
        <v>828</v>
      </c>
      <c r="K1318" s="599" t="s">
        <v>886</v>
      </c>
      <c r="L1318" s="599" t="s">
        <v>218</v>
      </c>
      <c r="M1318" s="606">
        <v>1919554</v>
      </c>
    </row>
    <row r="1319" spans="1:13">
      <c r="A1319" s="599" t="s">
        <v>14706</v>
      </c>
      <c r="B1319" s="599" t="s">
        <v>14707</v>
      </c>
      <c r="C1319" s="599" t="s">
        <v>1163</v>
      </c>
      <c r="D1319" s="599">
        <v>4513</v>
      </c>
      <c r="E1319" s="599" t="s">
        <v>14665</v>
      </c>
      <c r="F1319" s="599" t="s">
        <v>823</v>
      </c>
      <c r="G1319" s="599" t="s">
        <v>823</v>
      </c>
      <c r="H1319" s="599" t="s">
        <v>41</v>
      </c>
      <c r="I1319" s="599" t="s">
        <v>42</v>
      </c>
      <c r="J1319" s="599" t="s">
        <v>824</v>
      </c>
      <c r="K1319" s="599" t="s">
        <v>886</v>
      </c>
      <c r="L1319" s="599" t="s">
        <v>34</v>
      </c>
      <c r="M1319" s="606">
        <v>1919645</v>
      </c>
    </row>
    <row r="1320" spans="1:13">
      <c r="A1320" s="599" t="s">
        <v>14712</v>
      </c>
      <c r="B1320" s="599" t="s">
        <v>14707</v>
      </c>
      <c r="C1320" s="599" t="s">
        <v>1163</v>
      </c>
      <c r="D1320" s="599">
        <v>4513</v>
      </c>
      <c r="E1320" s="599" t="s">
        <v>14665</v>
      </c>
      <c r="F1320" s="599" t="s">
        <v>823</v>
      </c>
      <c r="G1320" s="599" t="s">
        <v>823</v>
      </c>
      <c r="H1320" s="599" t="s">
        <v>41</v>
      </c>
      <c r="I1320" s="599" t="s">
        <v>219</v>
      </c>
      <c r="J1320" s="599" t="s">
        <v>825</v>
      </c>
      <c r="K1320" s="599" t="s">
        <v>886</v>
      </c>
      <c r="L1320" s="599" t="s">
        <v>34</v>
      </c>
      <c r="M1320" s="606">
        <v>1919645</v>
      </c>
    </row>
    <row r="1321" spans="1:13">
      <c r="A1321" s="599" t="s">
        <v>14715</v>
      </c>
      <c r="B1321" s="599" t="s">
        <v>14707</v>
      </c>
      <c r="C1321" s="599" t="s">
        <v>1163</v>
      </c>
      <c r="D1321" s="599">
        <v>4513</v>
      </c>
      <c r="E1321" s="599" t="s">
        <v>14665</v>
      </c>
      <c r="F1321" s="599" t="s">
        <v>823</v>
      </c>
      <c r="G1321" s="599" t="s">
        <v>823</v>
      </c>
      <c r="H1321" s="599" t="s">
        <v>41</v>
      </c>
      <c r="I1321" s="599" t="s">
        <v>44</v>
      </c>
      <c r="J1321" s="599" t="s">
        <v>826</v>
      </c>
      <c r="K1321" s="599" t="s">
        <v>886</v>
      </c>
      <c r="L1321" s="599" t="s">
        <v>34</v>
      </c>
      <c r="M1321" s="606">
        <v>1919645</v>
      </c>
    </row>
    <row r="1322" spans="1:13">
      <c r="A1322" s="599" t="s">
        <v>14720</v>
      </c>
      <c r="B1322" s="599" t="s">
        <v>14711</v>
      </c>
      <c r="C1322" s="599" t="s">
        <v>1163</v>
      </c>
      <c r="D1322" s="599">
        <v>4513</v>
      </c>
      <c r="E1322" s="599" t="s">
        <v>14665</v>
      </c>
      <c r="F1322" s="599" t="s">
        <v>823</v>
      </c>
      <c r="G1322" s="599" t="s">
        <v>823</v>
      </c>
      <c r="H1322" s="599" t="s">
        <v>41</v>
      </c>
      <c r="I1322" s="599" t="s">
        <v>46</v>
      </c>
      <c r="J1322" s="599" t="s">
        <v>827</v>
      </c>
      <c r="K1322" s="599" t="s">
        <v>886</v>
      </c>
      <c r="L1322" s="599" t="s">
        <v>218</v>
      </c>
      <c r="M1322" s="606">
        <v>2150573</v>
      </c>
    </row>
    <row r="1323" spans="1:13">
      <c r="A1323" s="599" t="s">
        <v>14710</v>
      </c>
      <c r="B1323" s="599" t="s">
        <v>14711</v>
      </c>
      <c r="C1323" s="599" t="s">
        <v>1163</v>
      </c>
      <c r="D1323" s="599">
        <v>4513</v>
      </c>
      <c r="E1323" s="599" t="s">
        <v>14665</v>
      </c>
      <c r="F1323" s="599" t="s">
        <v>823</v>
      </c>
      <c r="G1323" s="599" t="s">
        <v>823</v>
      </c>
      <c r="H1323" s="599" t="s">
        <v>41</v>
      </c>
      <c r="I1323" s="599" t="s">
        <v>42</v>
      </c>
      <c r="J1323" s="599" t="s">
        <v>824</v>
      </c>
      <c r="K1323" s="599" t="s">
        <v>886</v>
      </c>
      <c r="L1323" s="599" t="s">
        <v>218</v>
      </c>
      <c r="M1323" s="606">
        <v>2381591</v>
      </c>
    </row>
    <row r="1324" spans="1:13">
      <c r="A1324" s="599" t="s">
        <v>14714</v>
      </c>
      <c r="B1324" s="599" t="s">
        <v>14711</v>
      </c>
      <c r="C1324" s="599" t="s">
        <v>1163</v>
      </c>
      <c r="D1324" s="599">
        <v>4513</v>
      </c>
      <c r="E1324" s="599" t="s">
        <v>14665</v>
      </c>
      <c r="F1324" s="599" t="s">
        <v>823</v>
      </c>
      <c r="G1324" s="599" t="s">
        <v>823</v>
      </c>
      <c r="H1324" s="599" t="s">
        <v>41</v>
      </c>
      <c r="I1324" s="599" t="s">
        <v>219</v>
      </c>
      <c r="J1324" s="599" t="s">
        <v>825</v>
      </c>
      <c r="K1324" s="599" t="s">
        <v>886</v>
      </c>
      <c r="L1324" s="599" t="s">
        <v>218</v>
      </c>
      <c r="M1324" s="606">
        <v>2381591</v>
      </c>
    </row>
    <row r="1325" spans="1:13">
      <c r="A1325" s="599" t="s">
        <v>14717</v>
      </c>
      <c r="B1325" s="599" t="s">
        <v>14711</v>
      </c>
      <c r="C1325" s="599" t="s">
        <v>1163</v>
      </c>
      <c r="D1325" s="599">
        <v>4513</v>
      </c>
      <c r="E1325" s="599" t="s">
        <v>14665</v>
      </c>
      <c r="F1325" s="599" t="s">
        <v>823</v>
      </c>
      <c r="G1325" s="599" t="s">
        <v>823</v>
      </c>
      <c r="H1325" s="599" t="s">
        <v>41</v>
      </c>
      <c r="I1325" s="599" t="s">
        <v>44</v>
      </c>
      <c r="J1325" s="599" t="s">
        <v>826</v>
      </c>
      <c r="K1325" s="599" t="s">
        <v>886</v>
      </c>
      <c r="L1325" s="599" t="s">
        <v>218</v>
      </c>
      <c r="M1325" s="606">
        <v>2381591</v>
      </c>
    </row>
    <row r="1326" spans="1:13">
      <c r="A1326" s="286" t="s">
        <v>4894</v>
      </c>
      <c r="B1326" s="286" t="s">
        <v>1457</v>
      </c>
      <c r="C1326" s="286" t="s">
        <v>248</v>
      </c>
      <c r="D1326" s="275">
        <v>4523</v>
      </c>
      <c r="E1326" s="274" t="s">
        <v>39</v>
      </c>
      <c r="F1326" s="286" t="s">
        <v>40</v>
      </c>
      <c r="G1326" s="286" t="s">
        <v>242</v>
      </c>
      <c r="H1326" s="286" t="s">
        <v>41</v>
      </c>
      <c r="I1326" s="286" t="s">
        <v>424</v>
      </c>
      <c r="J1326" s="286" t="s">
        <v>444</v>
      </c>
      <c r="K1326" s="286" t="s">
        <v>371</v>
      </c>
      <c r="L1326" s="286" t="s">
        <v>32</v>
      </c>
      <c r="M1326" s="287">
        <v>140910</v>
      </c>
    </row>
    <row r="1327" spans="1:13">
      <c r="A1327" s="286" t="s">
        <v>4909</v>
      </c>
      <c r="B1327" s="286" t="s">
        <v>1457</v>
      </c>
      <c r="C1327" s="286" t="s">
        <v>248</v>
      </c>
      <c r="D1327" s="275">
        <v>4523</v>
      </c>
      <c r="E1327" s="274" t="s">
        <v>39</v>
      </c>
      <c r="F1327" s="286" t="s">
        <v>40</v>
      </c>
      <c r="G1327" s="286" t="s">
        <v>242</v>
      </c>
      <c r="H1327" s="286" t="s">
        <v>41</v>
      </c>
      <c r="I1327" s="286" t="s">
        <v>425</v>
      </c>
      <c r="J1327" s="286" t="s">
        <v>445</v>
      </c>
      <c r="K1327" s="286" t="s">
        <v>371</v>
      </c>
      <c r="L1327" s="286" t="s">
        <v>32</v>
      </c>
      <c r="M1327" s="287">
        <v>140910</v>
      </c>
    </row>
    <row r="1328" spans="1:13">
      <c r="A1328" s="286" t="s">
        <v>4908</v>
      </c>
      <c r="B1328" s="286" t="s">
        <v>1456</v>
      </c>
      <c r="C1328" s="286" t="s">
        <v>248</v>
      </c>
      <c r="D1328" s="275">
        <v>4523</v>
      </c>
      <c r="E1328" s="274" t="s">
        <v>39</v>
      </c>
      <c r="F1328" s="286" t="s">
        <v>40</v>
      </c>
      <c r="G1328" s="286" t="s">
        <v>242</v>
      </c>
      <c r="H1328" s="286" t="s">
        <v>41</v>
      </c>
      <c r="I1328" s="286" t="s">
        <v>425</v>
      </c>
      <c r="J1328" s="286" t="s">
        <v>445</v>
      </c>
      <c r="K1328" s="286" t="s">
        <v>887</v>
      </c>
      <c r="L1328" s="286" t="s">
        <v>32</v>
      </c>
      <c r="M1328" s="287">
        <v>161700</v>
      </c>
    </row>
    <row r="1329" spans="1:13">
      <c r="A1329" s="286" t="s">
        <v>4879</v>
      </c>
      <c r="B1329" s="286" t="s">
        <v>1457</v>
      </c>
      <c r="C1329" s="286" t="s">
        <v>248</v>
      </c>
      <c r="D1329" s="275">
        <v>4523</v>
      </c>
      <c r="E1329" s="274" t="s">
        <v>39</v>
      </c>
      <c r="F1329" s="286" t="s">
        <v>40</v>
      </c>
      <c r="G1329" s="286" t="s">
        <v>242</v>
      </c>
      <c r="H1329" s="286" t="s">
        <v>41</v>
      </c>
      <c r="I1329" s="286" t="s">
        <v>423</v>
      </c>
      <c r="J1329" s="286" t="s">
        <v>443</v>
      </c>
      <c r="K1329" s="286" t="s">
        <v>371</v>
      </c>
      <c r="L1329" s="286" t="s">
        <v>32</v>
      </c>
      <c r="M1329" s="287">
        <v>166320</v>
      </c>
    </row>
    <row r="1330" spans="1:13">
      <c r="A1330" s="286" t="s">
        <v>4864</v>
      </c>
      <c r="B1330" s="286" t="s">
        <v>1457</v>
      </c>
      <c r="C1330" s="286" t="s">
        <v>248</v>
      </c>
      <c r="D1330" s="275">
        <v>4523</v>
      </c>
      <c r="E1330" s="274" t="s">
        <v>39</v>
      </c>
      <c r="F1330" s="286" t="s">
        <v>40</v>
      </c>
      <c r="G1330" s="286" t="s">
        <v>242</v>
      </c>
      <c r="H1330" s="286" t="s">
        <v>41</v>
      </c>
      <c r="I1330" s="286" t="s">
        <v>422</v>
      </c>
      <c r="J1330" s="286" t="s">
        <v>442</v>
      </c>
      <c r="K1330" s="286" t="s">
        <v>371</v>
      </c>
      <c r="L1330" s="286" t="s">
        <v>32</v>
      </c>
      <c r="M1330" s="287">
        <v>177870</v>
      </c>
    </row>
    <row r="1331" spans="1:13">
      <c r="A1331" s="286" t="s">
        <v>4893</v>
      </c>
      <c r="B1331" s="286" t="s">
        <v>1456</v>
      </c>
      <c r="C1331" s="286" t="s">
        <v>248</v>
      </c>
      <c r="D1331" s="275">
        <v>4523</v>
      </c>
      <c r="E1331" s="274" t="s">
        <v>39</v>
      </c>
      <c r="F1331" s="286" t="s">
        <v>40</v>
      </c>
      <c r="G1331" s="286" t="s">
        <v>242</v>
      </c>
      <c r="H1331" s="286" t="s">
        <v>41</v>
      </c>
      <c r="I1331" s="286" t="s">
        <v>424</v>
      </c>
      <c r="J1331" s="286" t="s">
        <v>444</v>
      </c>
      <c r="K1331" s="286" t="s">
        <v>887</v>
      </c>
      <c r="L1331" s="286" t="s">
        <v>32</v>
      </c>
      <c r="M1331" s="287">
        <v>177870</v>
      </c>
    </row>
    <row r="1332" spans="1:13">
      <c r="A1332" s="286" t="s">
        <v>4878</v>
      </c>
      <c r="B1332" s="286" t="s">
        <v>1456</v>
      </c>
      <c r="C1332" s="286" t="s">
        <v>248</v>
      </c>
      <c r="D1332" s="275">
        <v>4523</v>
      </c>
      <c r="E1332" s="274" t="s">
        <v>39</v>
      </c>
      <c r="F1332" s="286" t="s">
        <v>40</v>
      </c>
      <c r="G1332" s="286" t="s">
        <v>242</v>
      </c>
      <c r="H1332" s="286" t="s">
        <v>41</v>
      </c>
      <c r="I1332" s="286" t="s">
        <v>423</v>
      </c>
      <c r="J1332" s="286" t="s">
        <v>443</v>
      </c>
      <c r="K1332" s="286" t="s">
        <v>887</v>
      </c>
      <c r="L1332" s="286" t="s">
        <v>32</v>
      </c>
      <c r="M1332" s="287">
        <v>184800</v>
      </c>
    </row>
    <row r="1333" spans="1:13">
      <c r="A1333" s="286" t="s">
        <v>4849</v>
      </c>
      <c r="B1333" s="286" t="s">
        <v>1457</v>
      </c>
      <c r="C1333" s="286" t="s">
        <v>248</v>
      </c>
      <c r="D1333" s="275">
        <v>4523</v>
      </c>
      <c r="E1333" s="274" t="s">
        <v>39</v>
      </c>
      <c r="F1333" s="286" t="s">
        <v>40</v>
      </c>
      <c r="G1333" s="286" t="s">
        <v>242</v>
      </c>
      <c r="H1333" s="286" t="s">
        <v>41</v>
      </c>
      <c r="I1333" s="286" t="s">
        <v>421</v>
      </c>
      <c r="J1333" s="286" t="s">
        <v>441</v>
      </c>
      <c r="K1333" s="286" t="s">
        <v>371</v>
      </c>
      <c r="L1333" s="286" t="s">
        <v>32</v>
      </c>
      <c r="M1333" s="287">
        <v>191730</v>
      </c>
    </row>
    <row r="1334" spans="1:13">
      <c r="A1334" s="286" t="s">
        <v>4891</v>
      </c>
      <c r="B1334" s="286" t="s">
        <v>1454</v>
      </c>
      <c r="C1334" s="286" t="s">
        <v>248</v>
      </c>
      <c r="D1334" s="275">
        <v>4523</v>
      </c>
      <c r="E1334" s="274" t="s">
        <v>39</v>
      </c>
      <c r="F1334" s="286" t="s">
        <v>40</v>
      </c>
      <c r="G1334" s="286" t="s">
        <v>242</v>
      </c>
      <c r="H1334" s="286" t="s">
        <v>41</v>
      </c>
      <c r="I1334" s="286" t="s">
        <v>424</v>
      </c>
      <c r="J1334" s="286" t="s">
        <v>444</v>
      </c>
      <c r="K1334" s="286" t="s">
        <v>371</v>
      </c>
      <c r="L1334" s="286" t="s">
        <v>34</v>
      </c>
      <c r="M1334" s="287">
        <v>203280</v>
      </c>
    </row>
    <row r="1335" spans="1:13">
      <c r="A1335" s="286" t="s">
        <v>4906</v>
      </c>
      <c r="B1335" s="286" t="s">
        <v>1454</v>
      </c>
      <c r="C1335" s="286" t="s">
        <v>248</v>
      </c>
      <c r="D1335" s="275">
        <v>4523</v>
      </c>
      <c r="E1335" s="274" t="s">
        <v>39</v>
      </c>
      <c r="F1335" s="286" t="s">
        <v>40</v>
      </c>
      <c r="G1335" s="286" t="s">
        <v>242</v>
      </c>
      <c r="H1335" s="286" t="s">
        <v>41</v>
      </c>
      <c r="I1335" s="286" t="s">
        <v>425</v>
      </c>
      <c r="J1335" s="286" t="s">
        <v>445</v>
      </c>
      <c r="K1335" s="286" t="s">
        <v>371</v>
      </c>
      <c r="L1335" s="286" t="s">
        <v>34</v>
      </c>
      <c r="M1335" s="287">
        <v>203280</v>
      </c>
    </row>
    <row r="1336" spans="1:13">
      <c r="A1336" s="286" t="s">
        <v>4863</v>
      </c>
      <c r="B1336" s="286" t="s">
        <v>1456</v>
      </c>
      <c r="C1336" s="286" t="s">
        <v>248</v>
      </c>
      <c r="D1336" s="275">
        <v>4523</v>
      </c>
      <c r="E1336" s="274" t="s">
        <v>39</v>
      </c>
      <c r="F1336" s="286" t="s">
        <v>40</v>
      </c>
      <c r="G1336" s="286" t="s">
        <v>242</v>
      </c>
      <c r="H1336" s="286" t="s">
        <v>41</v>
      </c>
      <c r="I1336" s="286" t="s">
        <v>422</v>
      </c>
      <c r="J1336" s="286" t="s">
        <v>442</v>
      </c>
      <c r="K1336" s="286" t="s">
        <v>887</v>
      </c>
      <c r="L1336" s="286" t="s">
        <v>32</v>
      </c>
      <c r="M1336" s="287">
        <v>207900</v>
      </c>
    </row>
    <row r="1337" spans="1:13">
      <c r="A1337" s="286" t="s">
        <v>4848</v>
      </c>
      <c r="B1337" s="286" t="s">
        <v>1456</v>
      </c>
      <c r="C1337" s="286" t="s">
        <v>248</v>
      </c>
      <c r="D1337" s="275">
        <v>4523</v>
      </c>
      <c r="E1337" s="274" t="s">
        <v>39</v>
      </c>
      <c r="F1337" s="286" t="s">
        <v>40</v>
      </c>
      <c r="G1337" s="286" t="s">
        <v>242</v>
      </c>
      <c r="H1337" s="286" t="s">
        <v>41</v>
      </c>
      <c r="I1337" s="286" t="s">
        <v>421</v>
      </c>
      <c r="J1337" s="286" t="s">
        <v>441</v>
      </c>
      <c r="K1337" s="286" t="s">
        <v>887</v>
      </c>
      <c r="L1337" s="286" t="s">
        <v>32</v>
      </c>
      <c r="M1337" s="287">
        <v>221760</v>
      </c>
    </row>
    <row r="1338" spans="1:13">
      <c r="A1338" s="286" t="s">
        <v>4834</v>
      </c>
      <c r="B1338" s="286" t="s">
        <v>1457</v>
      </c>
      <c r="C1338" s="286" t="s">
        <v>248</v>
      </c>
      <c r="D1338" s="275">
        <v>4523</v>
      </c>
      <c r="E1338" s="274" t="s">
        <v>39</v>
      </c>
      <c r="F1338" s="286" t="s">
        <v>40</v>
      </c>
      <c r="G1338" s="286" t="s">
        <v>242</v>
      </c>
      <c r="H1338" s="286" t="s">
        <v>41</v>
      </c>
      <c r="I1338" s="286" t="s">
        <v>223</v>
      </c>
      <c r="J1338" s="286" t="s">
        <v>56</v>
      </c>
      <c r="K1338" s="286" t="s">
        <v>371</v>
      </c>
      <c r="L1338" s="286" t="s">
        <v>32</v>
      </c>
      <c r="M1338" s="287">
        <v>228690</v>
      </c>
    </row>
    <row r="1339" spans="1:13">
      <c r="A1339" s="286" t="s">
        <v>4905</v>
      </c>
      <c r="B1339" s="286" t="s">
        <v>1453</v>
      </c>
      <c r="C1339" s="286" t="s">
        <v>248</v>
      </c>
      <c r="D1339" s="275">
        <v>4523</v>
      </c>
      <c r="E1339" s="274" t="s">
        <v>39</v>
      </c>
      <c r="F1339" s="286" t="s">
        <v>40</v>
      </c>
      <c r="G1339" s="286" t="s">
        <v>242</v>
      </c>
      <c r="H1339" s="286" t="s">
        <v>41</v>
      </c>
      <c r="I1339" s="286" t="s">
        <v>425</v>
      </c>
      <c r="J1339" s="286" t="s">
        <v>445</v>
      </c>
      <c r="K1339" s="286" t="s">
        <v>887</v>
      </c>
      <c r="L1339" s="286" t="s">
        <v>34</v>
      </c>
      <c r="M1339" s="287">
        <v>249480</v>
      </c>
    </row>
    <row r="1340" spans="1:13">
      <c r="A1340" s="286" t="s">
        <v>4804</v>
      </c>
      <c r="B1340" s="286" t="s">
        <v>1457</v>
      </c>
      <c r="C1340" s="286" t="s">
        <v>248</v>
      </c>
      <c r="D1340" s="275">
        <v>4523</v>
      </c>
      <c r="E1340" s="274" t="s">
        <v>39</v>
      </c>
      <c r="F1340" s="286" t="s">
        <v>40</v>
      </c>
      <c r="G1340" s="286" t="s">
        <v>242</v>
      </c>
      <c r="H1340" s="286" t="s">
        <v>41</v>
      </c>
      <c r="I1340" s="286" t="s">
        <v>48</v>
      </c>
      <c r="J1340" s="286" t="s">
        <v>49</v>
      </c>
      <c r="K1340" s="286" t="s">
        <v>371</v>
      </c>
      <c r="L1340" s="286" t="s">
        <v>32</v>
      </c>
      <c r="M1340" s="287">
        <v>254100</v>
      </c>
    </row>
    <row r="1341" spans="1:13">
      <c r="A1341" s="286" t="s">
        <v>4819</v>
      </c>
      <c r="B1341" s="286" t="s">
        <v>1457</v>
      </c>
      <c r="C1341" s="286" t="s">
        <v>248</v>
      </c>
      <c r="D1341" s="275">
        <v>4523</v>
      </c>
      <c r="E1341" s="274" t="s">
        <v>39</v>
      </c>
      <c r="F1341" s="286" t="s">
        <v>40</v>
      </c>
      <c r="G1341" s="286" t="s">
        <v>242</v>
      </c>
      <c r="H1341" s="286" t="s">
        <v>41</v>
      </c>
      <c r="I1341" s="286" t="s">
        <v>50</v>
      </c>
      <c r="J1341" s="286" t="s">
        <v>51</v>
      </c>
      <c r="K1341" s="286" t="s">
        <v>371</v>
      </c>
      <c r="L1341" s="286" t="s">
        <v>32</v>
      </c>
      <c r="M1341" s="287">
        <v>254100</v>
      </c>
    </row>
    <row r="1342" spans="1:13">
      <c r="A1342" s="286" t="s">
        <v>4876</v>
      </c>
      <c r="B1342" s="286" t="s">
        <v>1454</v>
      </c>
      <c r="C1342" s="286" t="s">
        <v>248</v>
      </c>
      <c r="D1342" s="275">
        <v>4523</v>
      </c>
      <c r="E1342" s="274" t="s">
        <v>39</v>
      </c>
      <c r="F1342" s="286" t="s">
        <v>40</v>
      </c>
      <c r="G1342" s="286" t="s">
        <v>242</v>
      </c>
      <c r="H1342" s="286" t="s">
        <v>41</v>
      </c>
      <c r="I1342" s="286" t="s">
        <v>423</v>
      </c>
      <c r="J1342" s="286" t="s">
        <v>443</v>
      </c>
      <c r="K1342" s="286" t="s">
        <v>371</v>
      </c>
      <c r="L1342" s="286" t="s">
        <v>34</v>
      </c>
      <c r="M1342" s="287">
        <v>254100</v>
      </c>
    </row>
    <row r="1343" spans="1:13">
      <c r="A1343" s="286" t="s">
        <v>4900</v>
      </c>
      <c r="B1343" s="286" t="s">
        <v>1463</v>
      </c>
      <c r="C1343" s="286" t="s">
        <v>248</v>
      </c>
      <c r="D1343" s="275">
        <v>4523</v>
      </c>
      <c r="E1343" s="274" t="s">
        <v>39</v>
      </c>
      <c r="F1343" s="286" t="s">
        <v>40</v>
      </c>
      <c r="G1343" s="286" t="s">
        <v>242</v>
      </c>
      <c r="H1343" s="286" t="s">
        <v>41</v>
      </c>
      <c r="I1343" s="286" t="s">
        <v>424</v>
      </c>
      <c r="J1343" s="286" t="s">
        <v>444</v>
      </c>
      <c r="K1343" s="286" t="s">
        <v>371</v>
      </c>
      <c r="L1343" s="286" t="s">
        <v>218</v>
      </c>
      <c r="M1343" s="287">
        <v>254100</v>
      </c>
    </row>
    <row r="1344" spans="1:13">
      <c r="A1344" s="286" t="s">
        <v>4915</v>
      </c>
      <c r="B1344" s="286" t="s">
        <v>1463</v>
      </c>
      <c r="C1344" s="286" t="s">
        <v>248</v>
      </c>
      <c r="D1344" s="275">
        <v>4523</v>
      </c>
      <c r="E1344" s="274" t="s">
        <v>39</v>
      </c>
      <c r="F1344" s="286" t="s">
        <v>40</v>
      </c>
      <c r="G1344" s="286" t="s">
        <v>242</v>
      </c>
      <c r="H1344" s="286" t="s">
        <v>41</v>
      </c>
      <c r="I1344" s="286" t="s">
        <v>425</v>
      </c>
      <c r="J1344" s="286" t="s">
        <v>445</v>
      </c>
      <c r="K1344" s="286" t="s">
        <v>371</v>
      </c>
      <c r="L1344" s="286" t="s">
        <v>218</v>
      </c>
      <c r="M1344" s="287">
        <v>254100</v>
      </c>
    </row>
    <row r="1345" spans="1:13">
      <c r="A1345" s="286" t="s">
        <v>4833</v>
      </c>
      <c r="B1345" s="286" t="s">
        <v>1456</v>
      </c>
      <c r="C1345" s="286" t="s">
        <v>248</v>
      </c>
      <c r="D1345" s="275">
        <v>4523</v>
      </c>
      <c r="E1345" s="274" t="s">
        <v>39</v>
      </c>
      <c r="F1345" s="286" t="s">
        <v>40</v>
      </c>
      <c r="G1345" s="286" t="s">
        <v>242</v>
      </c>
      <c r="H1345" s="286" t="s">
        <v>41</v>
      </c>
      <c r="I1345" s="286" t="s">
        <v>223</v>
      </c>
      <c r="J1345" s="286" t="s">
        <v>56</v>
      </c>
      <c r="K1345" s="286" t="s">
        <v>887</v>
      </c>
      <c r="L1345" s="286" t="s">
        <v>32</v>
      </c>
      <c r="M1345" s="287">
        <v>261030</v>
      </c>
    </row>
    <row r="1346" spans="1:13">
      <c r="A1346" s="286" t="s">
        <v>4861</v>
      </c>
      <c r="B1346" s="286" t="s">
        <v>1454</v>
      </c>
      <c r="C1346" s="286" t="s">
        <v>248</v>
      </c>
      <c r="D1346" s="275">
        <v>4523</v>
      </c>
      <c r="E1346" s="274" t="s">
        <v>39</v>
      </c>
      <c r="F1346" s="286" t="s">
        <v>40</v>
      </c>
      <c r="G1346" s="286" t="s">
        <v>242</v>
      </c>
      <c r="H1346" s="286" t="s">
        <v>41</v>
      </c>
      <c r="I1346" s="286" t="s">
        <v>422</v>
      </c>
      <c r="J1346" s="286" t="s">
        <v>442</v>
      </c>
      <c r="K1346" s="286" t="s">
        <v>371</v>
      </c>
      <c r="L1346" s="286" t="s">
        <v>34</v>
      </c>
      <c r="M1346" s="287">
        <v>267960</v>
      </c>
    </row>
    <row r="1347" spans="1:13">
      <c r="A1347" s="286" t="s">
        <v>4890</v>
      </c>
      <c r="B1347" s="286" t="s">
        <v>1453</v>
      </c>
      <c r="C1347" s="286" t="s">
        <v>248</v>
      </c>
      <c r="D1347" s="275">
        <v>4523</v>
      </c>
      <c r="E1347" s="274" t="s">
        <v>39</v>
      </c>
      <c r="F1347" s="286" t="s">
        <v>40</v>
      </c>
      <c r="G1347" s="286" t="s">
        <v>242</v>
      </c>
      <c r="H1347" s="286" t="s">
        <v>41</v>
      </c>
      <c r="I1347" s="286" t="s">
        <v>424</v>
      </c>
      <c r="J1347" s="286" t="s">
        <v>444</v>
      </c>
      <c r="K1347" s="286" t="s">
        <v>887</v>
      </c>
      <c r="L1347" s="286" t="s">
        <v>34</v>
      </c>
      <c r="M1347" s="287">
        <v>272580</v>
      </c>
    </row>
    <row r="1348" spans="1:13">
      <c r="A1348" s="286" t="s">
        <v>4789</v>
      </c>
      <c r="B1348" s="286" t="s">
        <v>1457</v>
      </c>
      <c r="C1348" s="286" t="s">
        <v>248</v>
      </c>
      <c r="D1348" s="275">
        <v>4523</v>
      </c>
      <c r="E1348" s="274" t="s">
        <v>39</v>
      </c>
      <c r="F1348" s="286" t="s">
        <v>40</v>
      </c>
      <c r="G1348" s="286" t="s">
        <v>242</v>
      </c>
      <c r="H1348" s="286" t="s">
        <v>41</v>
      </c>
      <c r="I1348" s="286" t="s">
        <v>221</v>
      </c>
      <c r="J1348" s="286" t="s">
        <v>222</v>
      </c>
      <c r="K1348" s="286" t="s">
        <v>371</v>
      </c>
      <c r="L1348" s="286" t="s">
        <v>32</v>
      </c>
      <c r="M1348" s="287">
        <v>279510</v>
      </c>
    </row>
    <row r="1349" spans="1:13">
      <c r="A1349" s="286" t="s">
        <v>4875</v>
      </c>
      <c r="B1349" s="286" t="s">
        <v>1453</v>
      </c>
      <c r="C1349" s="286" t="s">
        <v>248</v>
      </c>
      <c r="D1349" s="275">
        <v>4523</v>
      </c>
      <c r="E1349" s="274" t="s">
        <v>39</v>
      </c>
      <c r="F1349" s="286" t="s">
        <v>40</v>
      </c>
      <c r="G1349" s="286" t="s">
        <v>242</v>
      </c>
      <c r="H1349" s="286" t="s">
        <v>41</v>
      </c>
      <c r="I1349" s="286" t="s">
        <v>423</v>
      </c>
      <c r="J1349" s="286" t="s">
        <v>443</v>
      </c>
      <c r="K1349" s="286" t="s">
        <v>887</v>
      </c>
      <c r="L1349" s="286" t="s">
        <v>34</v>
      </c>
      <c r="M1349" s="287">
        <v>284130</v>
      </c>
    </row>
    <row r="1350" spans="1:13">
      <c r="A1350" s="286" t="s">
        <v>4803</v>
      </c>
      <c r="B1350" s="286" t="s">
        <v>1456</v>
      </c>
      <c r="C1350" s="286" t="s">
        <v>248</v>
      </c>
      <c r="D1350" s="275">
        <v>4523</v>
      </c>
      <c r="E1350" s="274" t="s">
        <v>39</v>
      </c>
      <c r="F1350" s="286" t="s">
        <v>40</v>
      </c>
      <c r="G1350" s="286" t="s">
        <v>242</v>
      </c>
      <c r="H1350" s="286" t="s">
        <v>41</v>
      </c>
      <c r="I1350" s="286" t="s">
        <v>48</v>
      </c>
      <c r="J1350" s="286" t="s">
        <v>49</v>
      </c>
      <c r="K1350" s="286" t="s">
        <v>887</v>
      </c>
      <c r="L1350" s="286" t="s">
        <v>32</v>
      </c>
      <c r="M1350" s="287">
        <v>293370</v>
      </c>
    </row>
    <row r="1351" spans="1:13">
      <c r="A1351" s="286" t="s">
        <v>4818</v>
      </c>
      <c r="B1351" s="286" t="s">
        <v>1456</v>
      </c>
      <c r="C1351" s="286" t="s">
        <v>248</v>
      </c>
      <c r="D1351" s="275">
        <v>4523</v>
      </c>
      <c r="E1351" s="274" t="s">
        <v>39</v>
      </c>
      <c r="F1351" s="286" t="s">
        <v>40</v>
      </c>
      <c r="G1351" s="286" t="s">
        <v>242</v>
      </c>
      <c r="H1351" s="286" t="s">
        <v>41</v>
      </c>
      <c r="I1351" s="286" t="s">
        <v>50</v>
      </c>
      <c r="J1351" s="286" t="s">
        <v>51</v>
      </c>
      <c r="K1351" s="286" t="s">
        <v>887</v>
      </c>
      <c r="L1351" s="286" t="s">
        <v>32</v>
      </c>
      <c r="M1351" s="287">
        <v>293370</v>
      </c>
    </row>
    <row r="1352" spans="1:13">
      <c r="A1352" s="286" t="s">
        <v>4846</v>
      </c>
      <c r="B1352" s="286" t="s">
        <v>1454</v>
      </c>
      <c r="C1352" s="286" t="s">
        <v>248</v>
      </c>
      <c r="D1352" s="275">
        <v>4523</v>
      </c>
      <c r="E1352" s="274" t="s">
        <v>39</v>
      </c>
      <c r="F1352" s="286" t="s">
        <v>40</v>
      </c>
      <c r="G1352" s="286" t="s">
        <v>242</v>
      </c>
      <c r="H1352" s="286" t="s">
        <v>41</v>
      </c>
      <c r="I1352" s="286" t="s">
        <v>421</v>
      </c>
      <c r="J1352" s="286" t="s">
        <v>441</v>
      </c>
      <c r="K1352" s="286" t="s">
        <v>371</v>
      </c>
      <c r="L1352" s="286" t="s">
        <v>34</v>
      </c>
      <c r="M1352" s="287">
        <v>293370</v>
      </c>
    </row>
    <row r="1353" spans="1:13">
      <c r="A1353" s="286" t="s">
        <v>4907</v>
      </c>
      <c r="B1353" s="286" t="s">
        <v>1455</v>
      </c>
      <c r="C1353" s="286" t="s">
        <v>248</v>
      </c>
      <c r="D1353" s="275">
        <v>4523</v>
      </c>
      <c r="E1353" s="274" t="s">
        <v>39</v>
      </c>
      <c r="F1353" s="286" t="s">
        <v>40</v>
      </c>
      <c r="G1353" s="286" t="s">
        <v>242</v>
      </c>
      <c r="H1353" s="286" t="s">
        <v>41</v>
      </c>
      <c r="I1353" s="286" t="s">
        <v>425</v>
      </c>
      <c r="J1353" s="286" t="s">
        <v>445</v>
      </c>
      <c r="K1353" s="286" t="s">
        <v>886</v>
      </c>
      <c r="L1353" s="286" t="s">
        <v>32</v>
      </c>
      <c r="M1353" s="287">
        <v>293370</v>
      </c>
    </row>
    <row r="1354" spans="1:13">
      <c r="A1354" s="286" t="s">
        <v>4774</v>
      </c>
      <c r="B1354" s="286" t="s">
        <v>1457</v>
      </c>
      <c r="C1354" s="286" t="s">
        <v>248</v>
      </c>
      <c r="D1354" s="275">
        <v>4523</v>
      </c>
      <c r="E1354" s="274" t="s">
        <v>39</v>
      </c>
      <c r="F1354" s="286" t="s">
        <v>40</v>
      </c>
      <c r="G1354" s="286" t="s">
        <v>242</v>
      </c>
      <c r="H1354" s="286" t="s">
        <v>41</v>
      </c>
      <c r="I1354" s="286" t="s">
        <v>46</v>
      </c>
      <c r="J1354" s="286" t="s">
        <v>47</v>
      </c>
      <c r="K1354" s="286" t="s">
        <v>371</v>
      </c>
      <c r="L1354" s="286" t="s">
        <v>32</v>
      </c>
      <c r="M1354" s="287">
        <v>304920</v>
      </c>
    </row>
    <row r="1355" spans="1:13">
      <c r="A1355" s="286" t="s">
        <v>4885</v>
      </c>
      <c r="B1355" s="286" t="s">
        <v>1463</v>
      </c>
      <c r="C1355" s="286" t="s">
        <v>248</v>
      </c>
      <c r="D1355" s="275">
        <v>4523</v>
      </c>
      <c r="E1355" s="274" t="s">
        <v>39</v>
      </c>
      <c r="F1355" s="286" t="s">
        <v>40</v>
      </c>
      <c r="G1355" s="286" t="s">
        <v>242</v>
      </c>
      <c r="H1355" s="286" t="s">
        <v>41</v>
      </c>
      <c r="I1355" s="286" t="s">
        <v>423</v>
      </c>
      <c r="J1355" s="286" t="s">
        <v>443</v>
      </c>
      <c r="K1355" s="286" t="s">
        <v>371</v>
      </c>
      <c r="L1355" s="286" t="s">
        <v>218</v>
      </c>
      <c r="M1355" s="287">
        <v>304920</v>
      </c>
    </row>
    <row r="1356" spans="1:13">
      <c r="A1356" s="286" t="s">
        <v>4914</v>
      </c>
      <c r="B1356" s="286" t="s">
        <v>1462</v>
      </c>
      <c r="C1356" s="286" t="s">
        <v>248</v>
      </c>
      <c r="D1356" s="275">
        <v>4523</v>
      </c>
      <c r="E1356" s="274" t="s">
        <v>39</v>
      </c>
      <c r="F1356" s="286" t="s">
        <v>40</v>
      </c>
      <c r="G1356" s="286" t="s">
        <v>242</v>
      </c>
      <c r="H1356" s="286" t="s">
        <v>41</v>
      </c>
      <c r="I1356" s="286" t="s">
        <v>425</v>
      </c>
      <c r="J1356" s="286" t="s">
        <v>445</v>
      </c>
      <c r="K1356" s="286" t="s">
        <v>887</v>
      </c>
      <c r="L1356" s="286" t="s">
        <v>218</v>
      </c>
      <c r="M1356" s="287">
        <v>307230</v>
      </c>
    </row>
    <row r="1357" spans="1:13">
      <c r="A1357" s="286" t="s">
        <v>4860</v>
      </c>
      <c r="B1357" s="286" t="s">
        <v>1453</v>
      </c>
      <c r="C1357" s="286" t="s">
        <v>248</v>
      </c>
      <c r="D1357" s="275">
        <v>4523</v>
      </c>
      <c r="E1357" s="274" t="s">
        <v>39</v>
      </c>
      <c r="F1357" s="286" t="s">
        <v>40</v>
      </c>
      <c r="G1357" s="286" t="s">
        <v>242</v>
      </c>
      <c r="H1357" s="286" t="s">
        <v>41</v>
      </c>
      <c r="I1357" s="286" t="s">
        <v>422</v>
      </c>
      <c r="J1357" s="286" t="s">
        <v>442</v>
      </c>
      <c r="K1357" s="286" t="s">
        <v>887</v>
      </c>
      <c r="L1357" s="286" t="s">
        <v>34</v>
      </c>
      <c r="M1357" s="287">
        <v>321090</v>
      </c>
    </row>
    <row r="1358" spans="1:13">
      <c r="A1358" s="286" t="s">
        <v>4892</v>
      </c>
      <c r="B1358" s="286" t="s">
        <v>1455</v>
      </c>
      <c r="C1358" s="286" t="s">
        <v>248</v>
      </c>
      <c r="D1358" s="275">
        <v>4523</v>
      </c>
      <c r="E1358" s="274" t="s">
        <v>39</v>
      </c>
      <c r="F1358" s="286" t="s">
        <v>40</v>
      </c>
      <c r="G1358" s="286" t="s">
        <v>242</v>
      </c>
      <c r="H1358" s="286" t="s">
        <v>41</v>
      </c>
      <c r="I1358" s="286" t="s">
        <v>424</v>
      </c>
      <c r="J1358" s="286" t="s">
        <v>444</v>
      </c>
      <c r="K1358" s="286" t="s">
        <v>886</v>
      </c>
      <c r="L1358" s="286" t="s">
        <v>32</v>
      </c>
      <c r="M1358" s="287">
        <v>321090</v>
      </c>
    </row>
    <row r="1359" spans="1:13">
      <c r="A1359" s="286" t="s">
        <v>4788</v>
      </c>
      <c r="B1359" s="286" t="s">
        <v>1456</v>
      </c>
      <c r="C1359" s="286" t="s">
        <v>248</v>
      </c>
      <c r="D1359" s="275">
        <v>4523</v>
      </c>
      <c r="E1359" s="274" t="s">
        <v>39</v>
      </c>
      <c r="F1359" s="286" t="s">
        <v>40</v>
      </c>
      <c r="G1359" s="286" t="s">
        <v>242</v>
      </c>
      <c r="H1359" s="286" t="s">
        <v>41</v>
      </c>
      <c r="I1359" s="286" t="s">
        <v>221</v>
      </c>
      <c r="J1359" s="286" t="s">
        <v>222</v>
      </c>
      <c r="K1359" s="286" t="s">
        <v>887</v>
      </c>
      <c r="L1359" s="286" t="s">
        <v>32</v>
      </c>
      <c r="M1359" s="287">
        <v>323400</v>
      </c>
    </row>
    <row r="1360" spans="1:13">
      <c r="A1360" s="286" t="s">
        <v>4831</v>
      </c>
      <c r="B1360" s="286" t="s">
        <v>1454</v>
      </c>
      <c r="C1360" s="286" t="s">
        <v>248</v>
      </c>
      <c r="D1360" s="275">
        <v>4523</v>
      </c>
      <c r="E1360" s="274" t="s">
        <v>39</v>
      </c>
      <c r="F1360" s="286" t="s">
        <v>40</v>
      </c>
      <c r="G1360" s="286" t="s">
        <v>242</v>
      </c>
      <c r="H1360" s="286" t="s">
        <v>41</v>
      </c>
      <c r="I1360" s="286" t="s">
        <v>223</v>
      </c>
      <c r="J1360" s="286" t="s">
        <v>56</v>
      </c>
      <c r="K1360" s="286" t="s">
        <v>371</v>
      </c>
      <c r="L1360" s="286" t="s">
        <v>34</v>
      </c>
      <c r="M1360" s="287">
        <v>330330</v>
      </c>
    </row>
    <row r="1361" spans="1:13">
      <c r="A1361" s="286" t="s">
        <v>4870</v>
      </c>
      <c r="B1361" s="286" t="s">
        <v>1463</v>
      </c>
      <c r="C1361" s="286" t="s">
        <v>248</v>
      </c>
      <c r="D1361" s="275">
        <v>4523</v>
      </c>
      <c r="E1361" s="274" t="s">
        <v>39</v>
      </c>
      <c r="F1361" s="286" t="s">
        <v>40</v>
      </c>
      <c r="G1361" s="286" t="s">
        <v>242</v>
      </c>
      <c r="H1361" s="286" t="s">
        <v>41</v>
      </c>
      <c r="I1361" s="286" t="s">
        <v>422</v>
      </c>
      <c r="J1361" s="286" t="s">
        <v>442</v>
      </c>
      <c r="K1361" s="286" t="s">
        <v>371</v>
      </c>
      <c r="L1361" s="286" t="s">
        <v>218</v>
      </c>
      <c r="M1361" s="287">
        <v>330330</v>
      </c>
    </row>
    <row r="1362" spans="1:13">
      <c r="A1362" s="286" t="s">
        <v>4877</v>
      </c>
      <c r="B1362" s="286" t="s">
        <v>1455</v>
      </c>
      <c r="C1362" s="286" t="s">
        <v>248</v>
      </c>
      <c r="D1362" s="275">
        <v>4523</v>
      </c>
      <c r="E1362" s="274" t="s">
        <v>39</v>
      </c>
      <c r="F1362" s="286" t="s">
        <v>40</v>
      </c>
      <c r="G1362" s="286" t="s">
        <v>242</v>
      </c>
      <c r="H1362" s="286" t="s">
        <v>41</v>
      </c>
      <c r="I1362" s="286" t="s">
        <v>423</v>
      </c>
      <c r="J1362" s="286" t="s">
        <v>443</v>
      </c>
      <c r="K1362" s="286" t="s">
        <v>886</v>
      </c>
      <c r="L1362" s="286" t="s">
        <v>32</v>
      </c>
      <c r="M1362" s="287">
        <v>334950</v>
      </c>
    </row>
    <row r="1363" spans="1:13">
      <c r="A1363" s="286" t="s">
        <v>4773</v>
      </c>
      <c r="B1363" s="286" t="s">
        <v>1456</v>
      </c>
      <c r="C1363" s="286" t="s">
        <v>248</v>
      </c>
      <c r="D1363" s="275">
        <v>4523</v>
      </c>
      <c r="E1363" s="274" t="s">
        <v>39</v>
      </c>
      <c r="F1363" s="286" t="s">
        <v>40</v>
      </c>
      <c r="G1363" s="286" t="s">
        <v>242</v>
      </c>
      <c r="H1363" s="286" t="s">
        <v>41</v>
      </c>
      <c r="I1363" s="286" t="s">
        <v>46</v>
      </c>
      <c r="J1363" s="286" t="s">
        <v>47</v>
      </c>
      <c r="K1363" s="286" t="s">
        <v>887</v>
      </c>
      <c r="L1363" s="286" t="s">
        <v>32</v>
      </c>
      <c r="M1363" s="287">
        <v>337260</v>
      </c>
    </row>
    <row r="1364" spans="1:13">
      <c r="A1364" s="286" t="s">
        <v>4899</v>
      </c>
      <c r="B1364" s="286" t="s">
        <v>1462</v>
      </c>
      <c r="C1364" s="286" t="s">
        <v>248</v>
      </c>
      <c r="D1364" s="275">
        <v>4523</v>
      </c>
      <c r="E1364" s="274" t="s">
        <v>39</v>
      </c>
      <c r="F1364" s="286" t="s">
        <v>40</v>
      </c>
      <c r="G1364" s="286" t="s">
        <v>242</v>
      </c>
      <c r="H1364" s="286" t="s">
        <v>41</v>
      </c>
      <c r="I1364" s="286" t="s">
        <v>424</v>
      </c>
      <c r="J1364" s="286" t="s">
        <v>444</v>
      </c>
      <c r="K1364" s="286" t="s">
        <v>887</v>
      </c>
      <c r="L1364" s="286" t="s">
        <v>218</v>
      </c>
      <c r="M1364" s="287">
        <v>337260</v>
      </c>
    </row>
    <row r="1365" spans="1:13">
      <c r="A1365" s="286" t="s">
        <v>4845</v>
      </c>
      <c r="B1365" s="286" t="s">
        <v>1453</v>
      </c>
      <c r="C1365" s="286" t="s">
        <v>248</v>
      </c>
      <c r="D1365" s="275">
        <v>4523</v>
      </c>
      <c r="E1365" s="274" t="s">
        <v>39</v>
      </c>
      <c r="F1365" s="286" t="s">
        <v>40</v>
      </c>
      <c r="G1365" s="286" t="s">
        <v>242</v>
      </c>
      <c r="H1365" s="286" t="s">
        <v>41</v>
      </c>
      <c r="I1365" s="286" t="s">
        <v>421</v>
      </c>
      <c r="J1365" s="286" t="s">
        <v>441</v>
      </c>
      <c r="K1365" s="286" t="s">
        <v>887</v>
      </c>
      <c r="L1365" s="286" t="s">
        <v>34</v>
      </c>
      <c r="M1365" s="287">
        <v>344190</v>
      </c>
    </row>
    <row r="1366" spans="1:13">
      <c r="A1366" s="286" t="s">
        <v>4884</v>
      </c>
      <c r="B1366" s="286" t="s">
        <v>1462</v>
      </c>
      <c r="C1366" s="286" t="s">
        <v>248</v>
      </c>
      <c r="D1366" s="275">
        <v>4523</v>
      </c>
      <c r="E1366" s="274" t="s">
        <v>39</v>
      </c>
      <c r="F1366" s="286" t="s">
        <v>40</v>
      </c>
      <c r="G1366" s="286" t="s">
        <v>242</v>
      </c>
      <c r="H1366" s="286" t="s">
        <v>41</v>
      </c>
      <c r="I1366" s="286" t="s">
        <v>423</v>
      </c>
      <c r="J1366" s="286" t="s">
        <v>443</v>
      </c>
      <c r="K1366" s="286" t="s">
        <v>887</v>
      </c>
      <c r="L1366" s="286" t="s">
        <v>218</v>
      </c>
      <c r="M1366" s="287">
        <v>351120</v>
      </c>
    </row>
    <row r="1367" spans="1:13">
      <c r="A1367" s="286" t="s">
        <v>4728</v>
      </c>
      <c r="B1367" s="286" t="s">
        <v>1456</v>
      </c>
      <c r="C1367" s="286" t="s">
        <v>248</v>
      </c>
      <c r="D1367" s="275">
        <v>4523</v>
      </c>
      <c r="E1367" s="274" t="s">
        <v>39</v>
      </c>
      <c r="F1367" s="286" t="s">
        <v>40</v>
      </c>
      <c r="G1367" s="286" t="s">
        <v>242</v>
      </c>
      <c r="H1367" s="286" t="s">
        <v>41</v>
      </c>
      <c r="I1367" s="286" t="s">
        <v>42</v>
      </c>
      <c r="J1367" s="286" t="s">
        <v>43</v>
      </c>
      <c r="K1367" s="286" t="s">
        <v>887</v>
      </c>
      <c r="L1367" s="286" t="s">
        <v>32</v>
      </c>
      <c r="M1367" s="287">
        <v>353430</v>
      </c>
    </row>
    <row r="1368" spans="1:13">
      <c r="A1368" s="286" t="s">
        <v>4743</v>
      </c>
      <c r="B1368" s="286" t="s">
        <v>1456</v>
      </c>
      <c r="C1368" s="286" t="s">
        <v>248</v>
      </c>
      <c r="D1368" s="275">
        <v>4523</v>
      </c>
      <c r="E1368" s="274" t="s">
        <v>39</v>
      </c>
      <c r="F1368" s="286" t="s">
        <v>40</v>
      </c>
      <c r="G1368" s="286" t="s">
        <v>242</v>
      </c>
      <c r="H1368" s="286" t="s">
        <v>41</v>
      </c>
      <c r="I1368" s="286" t="s">
        <v>219</v>
      </c>
      <c r="J1368" s="286" t="s">
        <v>220</v>
      </c>
      <c r="K1368" s="286" t="s">
        <v>887</v>
      </c>
      <c r="L1368" s="286" t="s">
        <v>32</v>
      </c>
      <c r="M1368" s="287">
        <v>353430</v>
      </c>
    </row>
    <row r="1369" spans="1:13">
      <c r="A1369" s="286" t="s">
        <v>4758</v>
      </c>
      <c r="B1369" s="286" t="s">
        <v>1456</v>
      </c>
      <c r="C1369" s="286" t="s">
        <v>248</v>
      </c>
      <c r="D1369" s="275">
        <v>4523</v>
      </c>
      <c r="E1369" s="274" t="s">
        <v>39</v>
      </c>
      <c r="F1369" s="286" t="s">
        <v>40</v>
      </c>
      <c r="G1369" s="286" t="s">
        <v>242</v>
      </c>
      <c r="H1369" s="286" t="s">
        <v>41</v>
      </c>
      <c r="I1369" s="286" t="s">
        <v>44</v>
      </c>
      <c r="J1369" s="286" t="s">
        <v>45</v>
      </c>
      <c r="K1369" s="286" t="s">
        <v>887</v>
      </c>
      <c r="L1369" s="286" t="s">
        <v>32</v>
      </c>
      <c r="M1369" s="287">
        <v>353430</v>
      </c>
    </row>
    <row r="1370" spans="1:13">
      <c r="A1370" s="286" t="s">
        <v>4729</v>
      </c>
      <c r="B1370" s="286" t="s">
        <v>1457</v>
      </c>
      <c r="C1370" s="286" t="s">
        <v>248</v>
      </c>
      <c r="D1370" s="275">
        <v>4523</v>
      </c>
      <c r="E1370" s="274" t="s">
        <v>39</v>
      </c>
      <c r="F1370" s="286" t="s">
        <v>40</v>
      </c>
      <c r="G1370" s="286" t="s">
        <v>242</v>
      </c>
      <c r="H1370" s="286" t="s">
        <v>41</v>
      </c>
      <c r="I1370" s="286" t="s">
        <v>42</v>
      </c>
      <c r="J1370" s="286" t="s">
        <v>43</v>
      </c>
      <c r="K1370" s="286" t="s">
        <v>371</v>
      </c>
      <c r="L1370" s="286" t="s">
        <v>32</v>
      </c>
      <c r="M1370" s="287">
        <v>355740</v>
      </c>
    </row>
    <row r="1371" spans="1:13">
      <c r="A1371" s="286" t="s">
        <v>4744</v>
      </c>
      <c r="B1371" s="286" t="s">
        <v>1457</v>
      </c>
      <c r="C1371" s="286" t="s">
        <v>248</v>
      </c>
      <c r="D1371" s="275">
        <v>4523</v>
      </c>
      <c r="E1371" s="274" t="s">
        <v>39</v>
      </c>
      <c r="F1371" s="286" t="s">
        <v>40</v>
      </c>
      <c r="G1371" s="286" t="s">
        <v>242</v>
      </c>
      <c r="H1371" s="286" t="s">
        <v>41</v>
      </c>
      <c r="I1371" s="286" t="s">
        <v>219</v>
      </c>
      <c r="J1371" s="286" t="s">
        <v>220</v>
      </c>
      <c r="K1371" s="286" t="s">
        <v>371</v>
      </c>
      <c r="L1371" s="286" t="s">
        <v>32</v>
      </c>
      <c r="M1371" s="287">
        <v>355740</v>
      </c>
    </row>
    <row r="1372" spans="1:13">
      <c r="A1372" s="286" t="s">
        <v>4759</v>
      </c>
      <c r="B1372" s="286" t="s">
        <v>1457</v>
      </c>
      <c r="C1372" s="286" t="s">
        <v>248</v>
      </c>
      <c r="D1372" s="275">
        <v>4523</v>
      </c>
      <c r="E1372" s="274" t="s">
        <v>39</v>
      </c>
      <c r="F1372" s="286" t="s">
        <v>40</v>
      </c>
      <c r="G1372" s="286" t="s">
        <v>242</v>
      </c>
      <c r="H1372" s="286" t="s">
        <v>41</v>
      </c>
      <c r="I1372" s="286" t="s">
        <v>44</v>
      </c>
      <c r="J1372" s="286" t="s">
        <v>45</v>
      </c>
      <c r="K1372" s="286" t="s">
        <v>371</v>
      </c>
      <c r="L1372" s="286" t="s">
        <v>32</v>
      </c>
      <c r="M1372" s="287">
        <v>355740</v>
      </c>
    </row>
    <row r="1373" spans="1:13">
      <c r="A1373" s="286" t="s">
        <v>4855</v>
      </c>
      <c r="B1373" s="286" t="s">
        <v>1463</v>
      </c>
      <c r="C1373" s="286" t="s">
        <v>248</v>
      </c>
      <c r="D1373" s="275">
        <v>4523</v>
      </c>
      <c r="E1373" s="274" t="s">
        <v>39</v>
      </c>
      <c r="F1373" s="286" t="s">
        <v>40</v>
      </c>
      <c r="G1373" s="286" t="s">
        <v>242</v>
      </c>
      <c r="H1373" s="286" t="s">
        <v>41</v>
      </c>
      <c r="I1373" s="286" t="s">
        <v>421</v>
      </c>
      <c r="J1373" s="286" t="s">
        <v>441</v>
      </c>
      <c r="K1373" s="286" t="s">
        <v>371</v>
      </c>
      <c r="L1373" s="286" t="s">
        <v>218</v>
      </c>
      <c r="M1373" s="287">
        <v>355740</v>
      </c>
    </row>
    <row r="1374" spans="1:13">
      <c r="A1374" s="286" t="s">
        <v>4862</v>
      </c>
      <c r="B1374" s="286" t="s">
        <v>1455</v>
      </c>
      <c r="C1374" s="286" t="s">
        <v>248</v>
      </c>
      <c r="D1374" s="275">
        <v>4523</v>
      </c>
      <c r="E1374" s="274" t="s">
        <v>39</v>
      </c>
      <c r="F1374" s="286" t="s">
        <v>40</v>
      </c>
      <c r="G1374" s="286" t="s">
        <v>242</v>
      </c>
      <c r="H1374" s="286" t="s">
        <v>41</v>
      </c>
      <c r="I1374" s="286" t="s">
        <v>422</v>
      </c>
      <c r="J1374" s="286" t="s">
        <v>442</v>
      </c>
      <c r="K1374" s="286" t="s">
        <v>886</v>
      </c>
      <c r="L1374" s="286" t="s">
        <v>32</v>
      </c>
      <c r="M1374" s="287">
        <v>376530</v>
      </c>
    </row>
    <row r="1375" spans="1:13">
      <c r="A1375" s="286" t="s">
        <v>4801</v>
      </c>
      <c r="B1375" s="286" t="s">
        <v>1454</v>
      </c>
      <c r="C1375" s="286" t="s">
        <v>248</v>
      </c>
      <c r="D1375" s="275">
        <v>4523</v>
      </c>
      <c r="E1375" s="274" t="s">
        <v>39</v>
      </c>
      <c r="F1375" s="286" t="s">
        <v>40</v>
      </c>
      <c r="G1375" s="286" t="s">
        <v>242</v>
      </c>
      <c r="H1375" s="286" t="s">
        <v>41</v>
      </c>
      <c r="I1375" s="286" t="s">
        <v>48</v>
      </c>
      <c r="J1375" s="286" t="s">
        <v>49</v>
      </c>
      <c r="K1375" s="286" t="s">
        <v>371</v>
      </c>
      <c r="L1375" s="286" t="s">
        <v>34</v>
      </c>
      <c r="M1375" s="287">
        <v>381150</v>
      </c>
    </row>
    <row r="1376" spans="1:13">
      <c r="A1376" s="286" t="s">
        <v>4816</v>
      </c>
      <c r="B1376" s="286" t="s">
        <v>1454</v>
      </c>
      <c r="C1376" s="286" t="s">
        <v>248</v>
      </c>
      <c r="D1376" s="275">
        <v>4523</v>
      </c>
      <c r="E1376" s="274" t="s">
        <v>39</v>
      </c>
      <c r="F1376" s="286" t="s">
        <v>40</v>
      </c>
      <c r="G1376" s="286" t="s">
        <v>242</v>
      </c>
      <c r="H1376" s="286" t="s">
        <v>41</v>
      </c>
      <c r="I1376" s="286" t="s">
        <v>50</v>
      </c>
      <c r="J1376" s="286" t="s">
        <v>51</v>
      </c>
      <c r="K1376" s="286" t="s">
        <v>371</v>
      </c>
      <c r="L1376" s="286" t="s">
        <v>34</v>
      </c>
      <c r="M1376" s="287">
        <v>381150</v>
      </c>
    </row>
    <row r="1377" spans="1:13">
      <c r="A1377" s="286" t="s">
        <v>4869</v>
      </c>
      <c r="B1377" s="286" t="s">
        <v>1462</v>
      </c>
      <c r="C1377" s="286" t="s">
        <v>248</v>
      </c>
      <c r="D1377" s="275">
        <v>4523</v>
      </c>
      <c r="E1377" s="274" t="s">
        <v>39</v>
      </c>
      <c r="F1377" s="286" t="s">
        <v>40</v>
      </c>
      <c r="G1377" s="286" t="s">
        <v>242</v>
      </c>
      <c r="H1377" s="286" t="s">
        <v>41</v>
      </c>
      <c r="I1377" s="286" t="s">
        <v>422</v>
      </c>
      <c r="J1377" s="286" t="s">
        <v>442</v>
      </c>
      <c r="K1377" s="286" t="s">
        <v>887</v>
      </c>
      <c r="L1377" s="286" t="s">
        <v>218</v>
      </c>
      <c r="M1377" s="287">
        <v>395010</v>
      </c>
    </row>
    <row r="1378" spans="1:13">
      <c r="A1378" s="286" t="s">
        <v>4897</v>
      </c>
      <c r="B1378" s="286" t="s">
        <v>1460</v>
      </c>
      <c r="C1378" s="286" t="s">
        <v>248</v>
      </c>
      <c r="D1378" s="275">
        <v>4523</v>
      </c>
      <c r="E1378" s="274" t="s">
        <v>39</v>
      </c>
      <c r="F1378" s="286" t="s">
        <v>40</v>
      </c>
      <c r="G1378" s="286" t="s">
        <v>242</v>
      </c>
      <c r="H1378" s="286" t="s">
        <v>41</v>
      </c>
      <c r="I1378" s="286" t="s">
        <v>424</v>
      </c>
      <c r="J1378" s="286" t="s">
        <v>444</v>
      </c>
      <c r="K1378" s="286" t="s">
        <v>371</v>
      </c>
      <c r="L1378" s="286" t="s">
        <v>940</v>
      </c>
      <c r="M1378" s="287">
        <v>395010</v>
      </c>
    </row>
    <row r="1379" spans="1:13">
      <c r="A1379" s="286" t="s">
        <v>4912</v>
      </c>
      <c r="B1379" s="286" t="s">
        <v>1460</v>
      </c>
      <c r="C1379" s="286" t="s">
        <v>248</v>
      </c>
      <c r="D1379" s="275">
        <v>4523</v>
      </c>
      <c r="E1379" s="274" t="s">
        <v>39</v>
      </c>
      <c r="F1379" s="286" t="s">
        <v>40</v>
      </c>
      <c r="G1379" s="286" t="s">
        <v>242</v>
      </c>
      <c r="H1379" s="286" t="s">
        <v>41</v>
      </c>
      <c r="I1379" s="286" t="s">
        <v>425</v>
      </c>
      <c r="J1379" s="286" t="s">
        <v>948</v>
      </c>
      <c r="K1379" s="286" t="s">
        <v>371</v>
      </c>
      <c r="L1379" s="286" t="s">
        <v>940</v>
      </c>
      <c r="M1379" s="287">
        <v>395010</v>
      </c>
    </row>
    <row r="1380" spans="1:13">
      <c r="A1380" s="286" t="s">
        <v>4830</v>
      </c>
      <c r="B1380" s="286" t="s">
        <v>1453</v>
      </c>
      <c r="C1380" s="286" t="s">
        <v>248</v>
      </c>
      <c r="D1380" s="275">
        <v>4523</v>
      </c>
      <c r="E1380" s="274" t="s">
        <v>39</v>
      </c>
      <c r="F1380" s="286" t="s">
        <v>40</v>
      </c>
      <c r="G1380" s="286" t="s">
        <v>242</v>
      </c>
      <c r="H1380" s="286" t="s">
        <v>41</v>
      </c>
      <c r="I1380" s="286" t="s">
        <v>223</v>
      </c>
      <c r="J1380" s="286" t="s">
        <v>56</v>
      </c>
      <c r="K1380" s="286" t="s">
        <v>887</v>
      </c>
      <c r="L1380" s="286" t="s">
        <v>34</v>
      </c>
      <c r="M1380" s="287">
        <v>404250</v>
      </c>
    </row>
    <row r="1381" spans="1:13">
      <c r="A1381" s="286" t="s">
        <v>4847</v>
      </c>
      <c r="B1381" s="286" t="s">
        <v>1455</v>
      </c>
      <c r="C1381" s="286" t="s">
        <v>248</v>
      </c>
      <c r="D1381" s="275">
        <v>4523</v>
      </c>
      <c r="E1381" s="274" t="s">
        <v>39</v>
      </c>
      <c r="F1381" s="286" t="s">
        <v>40</v>
      </c>
      <c r="G1381" s="286" t="s">
        <v>242</v>
      </c>
      <c r="H1381" s="286" t="s">
        <v>41</v>
      </c>
      <c r="I1381" s="286" t="s">
        <v>421</v>
      </c>
      <c r="J1381" s="286" t="s">
        <v>441</v>
      </c>
      <c r="K1381" s="286" t="s">
        <v>886</v>
      </c>
      <c r="L1381" s="286" t="s">
        <v>32</v>
      </c>
      <c r="M1381" s="287">
        <v>404250</v>
      </c>
    </row>
    <row r="1382" spans="1:13">
      <c r="A1382" s="286" t="s">
        <v>4786</v>
      </c>
      <c r="B1382" s="286" t="s">
        <v>1454</v>
      </c>
      <c r="C1382" s="286" t="s">
        <v>248</v>
      </c>
      <c r="D1382" s="275">
        <v>4523</v>
      </c>
      <c r="E1382" s="274" t="s">
        <v>39</v>
      </c>
      <c r="F1382" s="286" t="s">
        <v>40</v>
      </c>
      <c r="G1382" s="286" t="s">
        <v>242</v>
      </c>
      <c r="H1382" s="286" t="s">
        <v>41</v>
      </c>
      <c r="I1382" s="286" t="s">
        <v>221</v>
      </c>
      <c r="J1382" s="286" t="s">
        <v>222</v>
      </c>
      <c r="K1382" s="286" t="s">
        <v>371</v>
      </c>
      <c r="L1382" s="286" t="s">
        <v>34</v>
      </c>
      <c r="M1382" s="287">
        <v>420420</v>
      </c>
    </row>
    <row r="1383" spans="1:13">
      <c r="A1383" s="286" t="s">
        <v>4840</v>
      </c>
      <c r="B1383" s="286" t="s">
        <v>1463</v>
      </c>
      <c r="C1383" s="286" t="s">
        <v>248</v>
      </c>
      <c r="D1383" s="275">
        <v>4523</v>
      </c>
      <c r="E1383" s="274" t="s">
        <v>39</v>
      </c>
      <c r="F1383" s="286" t="s">
        <v>40</v>
      </c>
      <c r="G1383" s="286" t="s">
        <v>242</v>
      </c>
      <c r="H1383" s="286" t="s">
        <v>41</v>
      </c>
      <c r="I1383" s="286" t="s">
        <v>223</v>
      </c>
      <c r="J1383" s="286" t="s">
        <v>56</v>
      </c>
      <c r="K1383" s="286" t="s">
        <v>371</v>
      </c>
      <c r="L1383" s="286" t="s">
        <v>218</v>
      </c>
      <c r="M1383" s="287">
        <v>420420</v>
      </c>
    </row>
    <row r="1384" spans="1:13">
      <c r="A1384" s="286" t="s">
        <v>4854</v>
      </c>
      <c r="B1384" s="286" t="s">
        <v>1462</v>
      </c>
      <c r="C1384" s="286" t="s">
        <v>248</v>
      </c>
      <c r="D1384" s="275">
        <v>4523</v>
      </c>
      <c r="E1384" s="274" t="s">
        <v>39</v>
      </c>
      <c r="F1384" s="286" t="s">
        <v>40</v>
      </c>
      <c r="G1384" s="286" t="s">
        <v>242</v>
      </c>
      <c r="H1384" s="286" t="s">
        <v>41</v>
      </c>
      <c r="I1384" s="286" t="s">
        <v>421</v>
      </c>
      <c r="J1384" s="286" t="s">
        <v>441</v>
      </c>
      <c r="K1384" s="286" t="s">
        <v>887</v>
      </c>
      <c r="L1384" s="286" t="s">
        <v>218</v>
      </c>
      <c r="M1384" s="287">
        <v>425040</v>
      </c>
    </row>
    <row r="1385" spans="1:13">
      <c r="A1385" s="286" t="s">
        <v>4904</v>
      </c>
      <c r="B1385" s="286" t="s">
        <v>1452</v>
      </c>
      <c r="C1385" s="286" t="s">
        <v>248</v>
      </c>
      <c r="D1385" s="275">
        <v>4523</v>
      </c>
      <c r="E1385" s="274" t="s">
        <v>39</v>
      </c>
      <c r="F1385" s="286" t="s">
        <v>40</v>
      </c>
      <c r="G1385" s="286" t="s">
        <v>242</v>
      </c>
      <c r="H1385" s="286" t="s">
        <v>41</v>
      </c>
      <c r="I1385" s="286" t="s">
        <v>425</v>
      </c>
      <c r="J1385" s="286" t="s">
        <v>445</v>
      </c>
      <c r="K1385" s="286" t="s">
        <v>886</v>
      </c>
      <c r="L1385" s="286" t="s">
        <v>34</v>
      </c>
      <c r="M1385" s="287">
        <v>441210</v>
      </c>
    </row>
    <row r="1386" spans="1:13">
      <c r="A1386" s="286" t="s">
        <v>4903</v>
      </c>
      <c r="B1386" s="286" t="s">
        <v>1466</v>
      </c>
      <c r="C1386" s="286" t="s">
        <v>248</v>
      </c>
      <c r="D1386" s="275">
        <v>4523</v>
      </c>
      <c r="E1386" s="274" t="s">
        <v>39</v>
      </c>
      <c r="F1386" s="286" t="s">
        <v>40</v>
      </c>
      <c r="G1386" s="286" t="s">
        <v>242</v>
      </c>
      <c r="H1386" s="286" t="s">
        <v>41</v>
      </c>
      <c r="I1386" s="286" t="s">
        <v>424</v>
      </c>
      <c r="J1386" s="286" t="s">
        <v>444</v>
      </c>
      <c r="K1386" s="286" t="s">
        <v>371</v>
      </c>
      <c r="L1386" s="286" t="s">
        <v>941</v>
      </c>
      <c r="M1386" s="287">
        <v>445830</v>
      </c>
    </row>
    <row r="1387" spans="1:13">
      <c r="A1387" s="286" t="s">
        <v>4918</v>
      </c>
      <c r="B1387" s="286" t="s">
        <v>1466</v>
      </c>
      <c r="C1387" s="286" t="s">
        <v>248</v>
      </c>
      <c r="D1387" s="275">
        <v>4523</v>
      </c>
      <c r="E1387" s="274" t="s">
        <v>39</v>
      </c>
      <c r="F1387" s="286" t="s">
        <v>40</v>
      </c>
      <c r="G1387" s="286" t="s">
        <v>242</v>
      </c>
      <c r="H1387" s="286" t="s">
        <v>41</v>
      </c>
      <c r="I1387" s="286" t="s">
        <v>425</v>
      </c>
      <c r="J1387" s="286" t="s">
        <v>948</v>
      </c>
      <c r="K1387" s="286" t="s">
        <v>371</v>
      </c>
      <c r="L1387" s="286" t="s">
        <v>941</v>
      </c>
      <c r="M1387" s="287">
        <v>445830</v>
      </c>
    </row>
    <row r="1388" spans="1:13">
      <c r="A1388" s="286" t="s">
        <v>4800</v>
      </c>
      <c r="B1388" s="286" t="s">
        <v>1453</v>
      </c>
      <c r="C1388" s="286" t="s">
        <v>248</v>
      </c>
      <c r="D1388" s="275">
        <v>4523</v>
      </c>
      <c r="E1388" s="274" t="s">
        <v>39</v>
      </c>
      <c r="F1388" s="286" t="s">
        <v>40</v>
      </c>
      <c r="G1388" s="286" t="s">
        <v>242</v>
      </c>
      <c r="H1388" s="286" t="s">
        <v>41</v>
      </c>
      <c r="I1388" s="286" t="s">
        <v>48</v>
      </c>
      <c r="J1388" s="286" t="s">
        <v>49</v>
      </c>
      <c r="K1388" s="286" t="s">
        <v>887</v>
      </c>
      <c r="L1388" s="286" t="s">
        <v>34</v>
      </c>
      <c r="M1388" s="287">
        <v>450450</v>
      </c>
    </row>
    <row r="1389" spans="1:13">
      <c r="A1389" s="286" t="s">
        <v>4815</v>
      </c>
      <c r="B1389" s="286" t="s">
        <v>1453</v>
      </c>
      <c r="C1389" s="286" t="s">
        <v>248</v>
      </c>
      <c r="D1389" s="275">
        <v>4523</v>
      </c>
      <c r="E1389" s="274" t="s">
        <v>39</v>
      </c>
      <c r="F1389" s="286" t="s">
        <v>40</v>
      </c>
      <c r="G1389" s="286" t="s">
        <v>242</v>
      </c>
      <c r="H1389" s="286" t="s">
        <v>41</v>
      </c>
      <c r="I1389" s="286" t="s">
        <v>50</v>
      </c>
      <c r="J1389" s="286" t="s">
        <v>51</v>
      </c>
      <c r="K1389" s="286" t="s">
        <v>887</v>
      </c>
      <c r="L1389" s="286" t="s">
        <v>34</v>
      </c>
      <c r="M1389" s="287">
        <v>450450</v>
      </c>
    </row>
    <row r="1390" spans="1:13">
      <c r="A1390" s="286" t="s">
        <v>4911</v>
      </c>
      <c r="B1390" s="286" t="s">
        <v>1459</v>
      </c>
      <c r="C1390" s="286" t="s">
        <v>248</v>
      </c>
      <c r="D1390" s="275">
        <v>4523</v>
      </c>
      <c r="E1390" s="274" t="s">
        <v>39</v>
      </c>
      <c r="F1390" s="286" t="s">
        <v>40</v>
      </c>
      <c r="G1390" s="286" t="s">
        <v>242</v>
      </c>
      <c r="H1390" s="286" t="s">
        <v>41</v>
      </c>
      <c r="I1390" s="286" t="s">
        <v>425</v>
      </c>
      <c r="J1390" s="286" t="s">
        <v>948</v>
      </c>
      <c r="K1390" s="286" t="s">
        <v>887</v>
      </c>
      <c r="L1390" s="286" t="s">
        <v>940</v>
      </c>
      <c r="M1390" s="287">
        <v>452760</v>
      </c>
    </row>
    <row r="1391" spans="1:13">
      <c r="A1391" s="286" t="s">
        <v>4771</v>
      </c>
      <c r="B1391" s="286" t="s">
        <v>1454</v>
      </c>
      <c r="C1391" s="286" t="s">
        <v>248</v>
      </c>
      <c r="D1391" s="275">
        <v>4523</v>
      </c>
      <c r="E1391" s="274" t="s">
        <v>39</v>
      </c>
      <c r="F1391" s="286" t="s">
        <v>40</v>
      </c>
      <c r="G1391" s="286" t="s">
        <v>242</v>
      </c>
      <c r="H1391" s="286" t="s">
        <v>41</v>
      </c>
      <c r="I1391" s="286" t="s">
        <v>46</v>
      </c>
      <c r="J1391" s="286" t="s">
        <v>47</v>
      </c>
      <c r="K1391" s="286" t="s">
        <v>371</v>
      </c>
      <c r="L1391" s="286" t="s">
        <v>34</v>
      </c>
      <c r="M1391" s="287">
        <v>457380</v>
      </c>
    </row>
    <row r="1392" spans="1:13">
      <c r="A1392" s="286" t="s">
        <v>4810</v>
      </c>
      <c r="B1392" s="286" t="s">
        <v>1463</v>
      </c>
      <c r="C1392" s="286" t="s">
        <v>248</v>
      </c>
      <c r="D1392" s="275">
        <v>4523</v>
      </c>
      <c r="E1392" s="274" t="s">
        <v>39</v>
      </c>
      <c r="F1392" s="286" t="s">
        <v>40</v>
      </c>
      <c r="G1392" s="286" t="s">
        <v>242</v>
      </c>
      <c r="H1392" s="286" t="s">
        <v>41</v>
      </c>
      <c r="I1392" s="286" t="s">
        <v>48</v>
      </c>
      <c r="J1392" s="286" t="s">
        <v>49</v>
      </c>
      <c r="K1392" s="286" t="s">
        <v>371</v>
      </c>
      <c r="L1392" s="286" t="s">
        <v>218</v>
      </c>
      <c r="M1392" s="287">
        <v>471240</v>
      </c>
    </row>
    <row r="1393" spans="1:13">
      <c r="A1393" s="286" t="s">
        <v>4825</v>
      </c>
      <c r="B1393" s="286" t="s">
        <v>1463</v>
      </c>
      <c r="C1393" s="286" t="s">
        <v>248</v>
      </c>
      <c r="D1393" s="275">
        <v>4523</v>
      </c>
      <c r="E1393" s="274" t="s">
        <v>39</v>
      </c>
      <c r="F1393" s="286" t="s">
        <v>40</v>
      </c>
      <c r="G1393" s="286" t="s">
        <v>242</v>
      </c>
      <c r="H1393" s="286" t="s">
        <v>41</v>
      </c>
      <c r="I1393" s="286" t="s">
        <v>50</v>
      </c>
      <c r="J1393" s="286" t="s">
        <v>51</v>
      </c>
      <c r="K1393" s="286" t="s">
        <v>371</v>
      </c>
      <c r="L1393" s="286" t="s">
        <v>218</v>
      </c>
      <c r="M1393" s="287">
        <v>471240</v>
      </c>
    </row>
    <row r="1394" spans="1:13">
      <c r="A1394" s="286" t="s">
        <v>4882</v>
      </c>
      <c r="B1394" s="286" t="s">
        <v>1460</v>
      </c>
      <c r="C1394" s="286" t="s">
        <v>248</v>
      </c>
      <c r="D1394" s="275">
        <v>4523</v>
      </c>
      <c r="E1394" s="274" t="s">
        <v>39</v>
      </c>
      <c r="F1394" s="286" t="s">
        <v>40</v>
      </c>
      <c r="G1394" s="286" t="s">
        <v>242</v>
      </c>
      <c r="H1394" s="286" t="s">
        <v>41</v>
      </c>
      <c r="I1394" s="286" t="s">
        <v>423</v>
      </c>
      <c r="J1394" s="286" t="s">
        <v>443</v>
      </c>
      <c r="K1394" s="286" t="s">
        <v>371</v>
      </c>
      <c r="L1394" s="286" t="s">
        <v>940</v>
      </c>
      <c r="M1394" s="287">
        <v>471240</v>
      </c>
    </row>
    <row r="1395" spans="1:13">
      <c r="A1395" s="286" t="s">
        <v>4832</v>
      </c>
      <c r="B1395" s="286" t="s">
        <v>1455</v>
      </c>
      <c r="C1395" s="286" t="s">
        <v>248</v>
      </c>
      <c r="D1395" s="275">
        <v>4523</v>
      </c>
      <c r="E1395" s="274" t="s">
        <v>39</v>
      </c>
      <c r="F1395" s="286" t="s">
        <v>40</v>
      </c>
      <c r="G1395" s="286" t="s">
        <v>242</v>
      </c>
      <c r="H1395" s="286" t="s">
        <v>41</v>
      </c>
      <c r="I1395" s="286" t="s">
        <v>223</v>
      </c>
      <c r="J1395" s="286" t="s">
        <v>56</v>
      </c>
      <c r="K1395" s="286" t="s">
        <v>886</v>
      </c>
      <c r="L1395" s="286" t="s">
        <v>32</v>
      </c>
      <c r="M1395" s="287">
        <v>475860</v>
      </c>
    </row>
    <row r="1396" spans="1:13">
      <c r="A1396" s="286" t="s">
        <v>4889</v>
      </c>
      <c r="B1396" s="286" t="s">
        <v>1452</v>
      </c>
      <c r="C1396" s="286" t="s">
        <v>248</v>
      </c>
      <c r="D1396" s="275">
        <v>4523</v>
      </c>
      <c r="E1396" s="274" t="s">
        <v>39</v>
      </c>
      <c r="F1396" s="286" t="s">
        <v>40</v>
      </c>
      <c r="G1396" s="286" t="s">
        <v>242</v>
      </c>
      <c r="H1396" s="286" t="s">
        <v>41</v>
      </c>
      <c r="I1396" s="286" t="s">
        <v>424</v>
      </c>
      <c r="J1396" s="286" t="s">
        <v>444</v>
      </c>
      <c r="K1396" s="286" t="s">
        <v>886</v>
      </c>
      <c r="L1396" s="286" t="s">
        <v>34</v>
      </c>
      <c r="M1396" s="287">
        <v>482790</v>
      </c>
    </row>
    <row r="1397" spans="1:13">
      <c r="A1397" s="286" t="s">
        <v>4896</v>
      </c>
      <c r="B1397" s="286" t="s">
        <v>1459</v>
      </c>
      <c r="C1397" s="286" t="s">
        <v>248</v>
      </c>
      <c r="D1397" s="275">
        <v>4523</v>
      </c>
      <c r="E1397" s="274" t="s">
        <v>39</v>
      </c>
      <c r="F1397" s="286" t="s">
        <v>40</v>
      </c>
      <c r="G1397" s="286" t="s">
        <v>242</v>
      </c>
      <c r="H1397" s="286" t="s">
        <v>41</v>
      </c>
      <c r="I1397" s="286" t="s">
        <v>424</v>
      </c>
      <c r="J1397" s="286" t="s">
        <v>444</v>
      </c>
      <c r="K1397" s="286" t="s">
        <v>887</v>
      </c>
      <c r="L1397" s="286" t="s">
        <v>940</v>
      </c>
      <c r="M1397" s="287">
        <v>494340</v>
      </c>
    </row>
    <row r="1398" spans="1:13">
      <c r="A1398" s="286" t="s">
        <v>4785</v>
      </c>
      <c r="B1398" s="286" t="s">
        <v>1453</v>
      </c>
      <c r="C1398" s="286" t="s">
        <v>248</v>
      </c>
      <c r="D1398" s="275">
        <v>4523</v>
      </c>
      <c r="E1398" s="274" t="s">
        <v>39</v>
      </c>
      <c r="F1398" s="286" t="s">
        <v>40</v>
      </c>
      <c r="G1398" s="286" t="s">
        <v>242</v>
      </c>
      <c r="H1398" s="286" t="s">
        <v>41</v>
      </c>
      <c r="I1398" s="286" t="s">
        <v>221</v>
      </c>
      <c r="J1398" s="286" t="s">
        <v>222</v>
      </c>
      <c r="K1398" s="286" t="s">
        <v>887</v>
      </c>
      <c r="L1398" s="286" t="s">
        <v>34</v>
      </c>
      <c r="M1398" s="287">
        <v>498960</v>
      </c>
    </row>
    <row r="1399" spans="1:13">
      <c r="A1399" s="286" t="s">
        <v>4839</v>
      </c>
      <c r="B1399" s="286" t="s">
        <v>1462</v>
      </c>
      <c r="C1399" s="286" t="s">
        <v>248</v>
      </c>
      <c r="D1399" s="275">
        <v>4523</v>
      </c>
      <c r="E1399" s="274" t="s">
        <v>39</v>
      </c>
      <c r="F1399" s="286" t="s">
        <v>40</v>
      </c>
      <c r="G1399" s="286" t="s">
        <v>242</v>
      </c>
      <c r="H1399" s="286" t="s">
        <v>41</v>
      </c>
      <c r="I1399" s="286" t="s">
        <v>223</v>
      </c>
      <c r="J1399" s="286" t="s">
        <v>56</v>
      </c>
      <c r="K1399" s="286" t="s">
        <v>887</v>
      </c>
      <c r="L1399" s="286" t="s">
        <v>218</v>
      </c>
      <c r="M1399" s="287">
        <v>498960</v>
      </c>
    </row>
    <row r="1400" spans="1:13">
      <c r="A1400" s="286" t="s">
        <v>4874</v>
      </c>
      <c r="B1400" s="286" t="s">
        <v>1452</v>
      </c>
      <c r="C1400" s="286" t="s">
        <v>248</v>
      </c>
      <c r="D1400" s="275">
        <v>4523</v>
      </c>
      <c r="E1400" s="274" t="s">
        <v>39</v>
      </c>
      <c r="F1400" s="286" t="s">
        <v>40</v>
      </c>
      <c r="G1400" s="286" t="s">
        <v>242</v>
      </c>
      <c r="H1400" s="286" t="s">
        <v>41</v>
      </c>
      <c r="I1400" s="286" t="s">
        <v>423</v>
      </c>
      <c r="J1400" s="286" t="s">
        <v>443</v>
      </c>
      <c r="K1400" s="286" t="s">
        <v>886</v>
      </c>
      <c r="L1400" s="286" t="s">
        <v>34</v>
      </c>
      <c r="M1400" s="287">
        <v>503580</v>
      </c>
    </row>
    <row r="1401" spans="1:13">
      <c r="A1401" s="286" t="s">
        <v>4867</v>
      </c>
      <c r="B1401" s="286" t="s">
        <v>1460</v>
      </c>
      <c r="C1401" s="286" t="s">
        <v>248</v>
      </c>
      <c r="D1401" s="275">
        <v>4523</v>
      </c>
      <c r="E1401" s="274" t="s">
        <v>39</v>
      </c>
      <c r="F1401" s="286" t="s">
        <v>40</v>
      </c>
      <c r="G1401" s="286" t="s">
        <v>242</v>
      </c>
      <c r="H1401" s="286" t="s">
        <v>41</v>
      </c>
      <c r="I1401" s="286" t="s">
        <v>422</v>
      </c>
      <c r="J1401" s="286" t="s">
        <v>442</v>
      </c>
      <c r="K1401" s="286" t="s">
        <v>371</v>
      </c>
      <c r="L1401" s="286" t="s">
        <v>940</v>
      </c>
      <c r="M1401" s="287">
        <v>508200</v>
      </c>
    </row>
    <row r="1402" spans="1:13">
      <c r="A1402" s="286" t="s">
        <v>4881</v>
      </c>
      <c r="B1402" s="286" t="s">
        <v>1459</v>
      </c>
      <c r="C1402" s="286" t="s">
        <v>248</v>
      </c>
      <c r="D1402" s="275">
        <v>4523</v>
      </c>
      <c r="E1402" s="274" t="s">
        <v>39</v>
      </c>
      <c r="F1402" s="286" t="s">
        <v>40</v>
      </c>
      <c r="G1402" s="286" t="s">
        <v>242</v>
      </c>
      <c r="H1402" s="286" t="s">
        <v>41</v>
      </c>
      <c r="I1402" s="286" t="s">
        <v>423</v>
      </c>
      <c r="J1402" s="286" t="s">
        <v>443</v>
      </c>
      <c r="K1402" s="286" t="s">
        <v>887</v>
      </c>
      <c r="L1402" s="286" t="s">
        <v>940</v>
      </c>
      <c r="M1402" s="287">
        <v>517440</v>
      </c>
    </row>
    <row r="1403" spans="1:13">
      <c r="A1403" s="286" t="s">
        <v>4917</v>
      </c>
      <c r="B1403" s="286" t="s">
        <v>1465</v>
      </c>
      <c r="C1403" s="286" t="s">
        <v>248</v>
      </c>
      <c r="D1403" s="275">
        <v>4523</v>
      </c>
      <c r="E1403" s="274" t="s">
        <v>39</v>
      </c>
      <c r="F1403" s="286" t="s">
        <v>40</v>
      </c>
      <c r="G1403" s="286" t="s">
        <v>242</v>
      </c>
      <c r="H1403" s="286" t="s">
        <v>41</v>
      </c>
      <c r="I1403" s="286" t="s">
        <v>425</v>
      </c>
      <c r="J1403" s="286" t="s">
        <v>948</v>
      </c>
      <c r="K1403" s="286" t="s">
        <v>887</v>
      </c>
      <c r="L1403" s="286" t="s">
        <v>941</v>
      </c>
      <c r="M1403" s="287">
        <v>517440</v>
      </c>
    </row>
    <row r="1404" spans="1:13">
      <c r="A1404" s="286" t="s">
        <v>4726</v>
      </c>
      <c r="B1404" s="286" t="s">
        <v>1454</v>
      </c>
      <c r="C1404" s="286" t="s">
        <v>248</v>
      </c>
      <c r="D1404" s="275">
        <v>4523</v>
      </c>
      <c r="E1404" s="274" t="s">
        <v>39</v>
      </c>
      <c r="F1404" s="286" t="s">
        <v>40</v>
      </c>
      <c r="G1404" s="286" t="s">
        <v>242</v>
      </c>
      <c r="H1404" s="286" t="s">
        <v>41</v>
      </c>
      <c r="I1404" s="286" t="s">
        <v>42</v>
      </c>
      <c r="J1404" s="286" t="s">
        <v>43</v>
      </c>
      <c r="K1404" s="286" t="s">
        <v>371</v>
      </c>
      <c r="L1404" s="286" t="s">
        <v>34</v>
      </c>
      <c r="M1404" s="287">
        <v>522060</v>
      </c>
    </row>
    <row r="1405" spans="1:13">
      <c r="A1405" s="286" t="s">
        <v>4741</v>
      </c>
      <c r="B1405" s="286" t="s">
        <v>1454</v>
      </c>
      <c r="C1405" s="286" t="s">
        <v>248</v>
      </c>
      <c r="D1405" s="275">
        <v>4523</v>
      </c>
      <c r="E1405" s="274" t="s">
        <v>39</v>
      </c>
      <c r="F1405" s="286" t="s">
        <v>40</v>
      </c>
      <c r="G1405" s="286" t="s">
        <v>242</v>
      </c>
      <c r="H1405" s="286" t="s">
        <v>41</v>
      </c>
      <c r="I1405" s="286" t="s">
        <v>219</v>
      </c>
      <c r="J1405" s="286" t="s">
        <v>220</v>
      </c>
      <c r="K1405" s="286" t="s">
        <v>371</v>
      </c>
      <c r="L1405" s="286" t="s">
        <v>34</v>
      </c>
      <c r="M1405" s="287">
        <v>522060</v>
      </c>
    </row>
    <row r="1406" spans="1:13">
      <c r="A1406" s="286" t="s">
        <v>4756</v>
      </c>
      <c r="B1406" s="286" t="s">
        <v>1454</v>
      </c>
      <c r="C1406" s="286" t="s">
        <v>248</v>
      </c>
      <c r="D1406" s="275">
        <v>4523</v>
      </c>
      <c r="E1406" s="274" t="s">
        <v>39</v>
      </c>
      <c r="F1406" s="286" t="s">
        <v>40</v>
      </c>
      <c r="G1406" s="286" t="s">
        <v>242</v>
      </c>
      <c r="H1406" s="286" t="s">
        <v>41</v>
      </c>
      <c r="I1406" s="286" t="s">
        <v>44</v>
      </c>
      <c r="J1406" s="286" t="s">
        <v>45</v>
      </c>
      <c r="K1406" s="286" t="s">
        <v>371</v>
      </c>
      <c r="L1406" s="286" t="s">
        <v>34</v>
      </c>
      <c r="M1406" s="287">
        <v>522060</v>
      </c>
    </row>
    <row r="1407" spans="1:13">
      <c r="A1407" s="286" t="s">
        <v>4770</v>
      </c>
      <c r="B1407" s="286" t="s">
        <v>1453</v>
      </c>
      <c r="C1407" s="286" t="s">
        <v>248</v>
      </c>
      <c r="D1407" s="275">
        <v>4523</v>
      </c>
      <c r="E1407" s="274" t="s">
        <v>39</v>
      </c>
      <c r="F1407" s="286" t="s">
        <v>40</v>
      </c>
      <c r="G1407" s="286" t="s">
        <v>242</v>
      </c>
      <c r="H1407" s="286" t="s">
        <v>41</v>
      </c>
      <c r="I1407" s="286" t="s">
        <v>46</v>
      </c>
      <c r="J1407" s="286" t="s">
        <v>47</v>
      </c>
      <c r="K1407" s="286" t="s">
        <v>887</v>
      </c>
      <c r="L1407" s="286" t="s">
        <v>34</v>
      </c>
      <c r="M1407" s="287">
        <v>522060</v>
      </c>
    </row>
    <row r="1408" spans="1:13">
      <c r="A1408" s="286" t="s">
        <v>4795</v>
      </c>
      <c r="B1408" s="286" t="s">
        <v>1463</v>
      </c>
      <c r="C1408" s="286" t="s">
        <v>248</v>
      </c>
      <c r="D1408" s="275">
        <v>4523</v>
      </c>
      <c r="E1408" s="274" t="s">
        <v>39</v>
      </c>
      <c r="F1408" s="286" t="s">
        <v>40</v>
      </c>
      <c r="G1408" s="286" t="s">
        <v>242</v>
      </c>
      <c r="H1408" s="286" t="s">
        <v>41</v>
      </c>
      <c r="I1408" s="286" t="s">
        <v>221</v>
      </c>
      <c r="J1408" s="286" t="s">
        <v>222</v>
      </c>
      <c r="K1408" s="286" t="s">
        <v>371</v>
      </c>
      <c r="L1408" s="286" t="s">
        <v>218</v>
      </c>
      <c r="M1408" s="287">
        <v>522060</v>
      </c>
    </row>
    <row r="1409" spans="1:13">
      <c r="A1409" s="286" t="s">
        <v>4802</v>
      </c>
      <c r="B1409" s="286" t="s">
        <v>1455</v>
      </c>
      <c r="C1409" s="286" t="s">
        <v>248</v>
      </c>
      <c r="D1409" s="275">
        <v>4523</v>
      </c>
      <c r="E1409" s="274" t="s">
        <v>39</v>
      </c>
      <c r="F1409" s="286" t="s">
        <v>40</v>
      </c>
      <c r="G1409" s="286" t="s">
        <v>242</v>
      </c>
      <c r="H1409" s="286" t="s">
        <v>41</v>
      </c>
      <c r="I1409" s="286" t="s">
        <v>48</v>
      </c>
      <c r="J1409" s="286" t="s">
        <v>49</v>
      </c>
      <c r="K1409" s="286" t="s">
        <v>886</v>
      </c>
      <c r="L1409" s="286" t="s">
        <v>32</v>
      </c>
      <c r="M1409" s="287">
        <v>531300</v>
      </c>
    </row>
    <row r="1410" spans="1:13">
      <c r="A1410" s="286" t="s">
        <v>4817</v>
      </c>
      <c r="B1410" s="286" t="s">
        <v>1455</v>
      </c>
      <c r="C1410" s="286" t="s">
        <v>248</v>
      </c>
      <c r="D1410" s="275">
        <v>4523</v>
      </c>
      <c r="E1410" s="274" t="s">
        <v>39</v>
      </c>
      <c r="F1410" s="286" t="s">
        <v>40</v>
      </c>
      <c r="G1410" s="286" t="s">
        <v>242</v>
      </c>
      <c r="H1410" s="286" t="s">
        <v>41</v>
      </c>
      <c r="I1410" s="286" t="s">
        <v>50</v>
      </c>
      <c r="J1410" s="286" t="s">
        <v>51</v>
      </c>
      <c r="K1410" s="286" t="s">
        <v>886</v>
      </c>
      <c r="L1410" s="286" t="s">
        <v>32</v>
      </c>
      <c r="M1410" s="287">
        <v>531300</v>
      </c>
    </row>
    <row r="1411" spans="1:13">
      <c r="A1411" s="286" t="s">
        <v>4888</v>
      </c>
      <c r="B1411" s="286" t="s">
        <v>1466</v>
      </c>
      <c r="C1411" s="286" t="s">
        <v>248</v>
      </c>
      <c r="D1411" s="275">
        <v>4523</v>
      </c>
      <c r="E1411" s="274" t="s">
        <v>39</v>
      </c>
      <c r="F1411" s="286" t="s">
        <v>40</v>
      </c>
      <c r="G1411" s="286" t="s">
        <v>242</v>
      </c>
      <c r="H1411" s="286" t="s">
        <v>41</v>
      </c>
      <c r="I1411" s="286" t="s">
        <v>423</v>
      </c>
      <c r="J1411" s="286" t="s">
        <v>443</v>
      </c>
      <c r="K1411" s="286" t="s">
        <v>371</v>
      </c>
      <c r="L1411" s="286" t="s">
        <v>941</v>
      </c>
      <c r="M1411" s="287">
        <v>533610</v>
      </c>
    </row>
    <row r="1412" spans="1:13">
      <c r="A1412" s="286" t="s">
        <v>4913</v>
      </c>
      <c r="B1412" s="286" t="s">
        <v>1461</v>
      </c>
      <c r="C1412" s="286" t="s">
        <v>248</v>
      </c>
      <c r="D1412" s="275">
        <v>4523</v>
      </c>
      <c r="E1412" s="274" t="s">
        <v>39</v>
      </c>
      <c r="F1412" s="286" t="s">
        <v>40</v>
      </c>
      <c r="G1412" s="286" t="s">
        <v>242</v>
      </c>
      <c r="H1412" s="286" t="s">
        <v>41</v>
      </c>
      <c r="I1412" s="286" t="s">
        <v>425</v>
      </c>
      <c r="J1412" s="286" t="s">
        <v>445</v>
      </c>
      <c r="K1412" s="286" t="s">
        <v>886</v>
      </c>
      <c r="L1412" s="286" t="s">
        <v>218</v>
      </c>
      <c r="M1412" s="287">
        <v>542850</v>
      </c>
    </row>
    <row r="1413" spans="1:13">
      <c r="A1413" s="286" t="s">
        <v>4725</v>
      </c>
      <c r="B1413" s="286" t="s">
        <v>1453</v>
      </c>
      <c r="C1413" s="286" t="s">
        <v>248</v>
      </c>
      <c r="D1413" s="275">
        <v>4523</v>
      </c>
      <c r="E1413" s="274" t="s">
        <v>39</v>
      </c>
      <c r="F1413" s="286" t="s">
        <v>40</v>
      </c>
      <c r="G1413" s="286" t="s">
        <v>242</v>
      </c>
      <c r="H1413" s="286" t="s">
        <v>41</v>
      </c>
      <c r="I1413" s="286" t="s">
        <v>42</v>
      </c>
      <c r="J1413" s="286" t="s">
        <v>43</v>
      </c>
      <c r="K1413" s="286" t="s">
        <v>887</v>
      </c>
      <c r="L1413" s="286" t="s">
        <v>34</v>
      </c>
      <c r="M1413" s="287">
        <v>547470</v>
      </c>
    </row>
    <row r="1414" spans="1:13">
      <c r="A1414" s="286" t="s">
        <v>4740</v>
      </c>
      <c r="B1414" s="286" t="s">
        <v>1453</v>
      </c>
      <c r="C1414" s="286" t="s">
        <v>248</v>
      </c>
      <c r="D1414" s="275">
        <v>4523</v>
      </c>
      <c r="E1414" s="274" t="s">
        <v>39</v>
      </c>
      <c r="F1414" s="286" t="s">
        <v>40</v>
      </c>
      <c r="G1414" s="286" t="s">
        <v>242</v>
      </c>
      <c r="H1414" s="286" t="s">
        <v>41</v>
      </c>
      <c r="I1414" s="286" t="s">
        <v>219</v>
      </c>
      <c r="J1414" s="286" t="s">
        <v>220</v>
      </c>
      <c r="K1414" s="286" t="s">
        <v>887</v>
      </c>
      <c r="L1414" s="286" t="s">
        <v>34</v>
      </c>
      <c r="M1414" s="287">
        <v>547470</v>
      </c>
    </row>
    <row r="1415" spans="1:13">
      <c r="A1415" s="286" t="s">
        <v>4755</v>
      </c>
      <c r="B1415" s="286" t="s">
        <v>1453</v>
      </c>
      <c r="C1415" s="286" t="s">
        <v>248</v>
      </c>
      <c r="D1415" s="275">
        <v>4523</v>
      </c>
      <c r="E1415" s="274" t="s">
        <v>39</v>
      </c>
      <c r="F1415" s="286" t="s">
        <v>40</v>
      </c>
      <c r="G1415" s="286" t="s">
        <v>242</v>
      </c>
      <c r="H1415" s="286" t="s">
        <v>41</v>
      </c>
      <c r="I1415" s="286" t="s">
        <v>44</v>
      </c>
      <c r="J1415" s="286" t="s">
        <v>45</v>
      </c>
      <c r="K1415" s="286" t="s">
        <v>887</v>
      </c>
      <c r="L1415" s="286" t="s">
        <v>34</v>
      </c>
      <c r="M1415" s="287">
        <v>547470</v>
      </c>
    </row>
    <row r="1416" spans="1:13">
      <c r="A1416" s="286" t="s">
        <v>4852</v>
      </c>
      <c r="B1416" s="286" t="s">
        <v>1460</v>
      </c>
      <c r="C1416" s="286" t="s">
        <v>248</v>
      </c>
      <c r="D1416" s="275">
        <v>4523</v>
      </c>
      <c r="E1416" s="274" t="s">
        <v>39</v>
      </c>
      <c r="F1416" s="286" t="s">
        <v>40</v>
      </c>
      <c r="G1416" s="286" t="s">
        <v>242</v>
      </c>
      <c r="H1416" s="286" t="s">
        <v>41</v>
      </c>
      <c r="I1416" s="286" t="s">
        <v>421</v>
      </c>
      <c r="J1416" s="286" t="s">
        <v>441</v>
      </c>
      <c r="K1416" s="286" t="s">
        <v>371</v>
      </c>
      <c r="L1416" s="286" t="s">
        <v>940</v>
      </c>
      <c r="M1416" s="287">
        <v>547470</v>
      </c>
    </row>
    <row r="1417" spans="1:13">
      <c r="A1417" s="286" t="s">
        <v>4809</v>
      </c>
      <c r="B1417" s="286" t="s">
        <v>1462</v>
      </c>
      <c r="C1417" s="286" t="s">
        <v>248</v>
      </c>
      <c r="D1417" s="275">
        <v>4523</v>
      </c>
      <c r="E1417" s="274" t="s">
        <v>39</v>
      </c>
      <c r="F1417" s="286" t="s">
        <v>40</v>
      </c>
      <c r="G1417" s="286" t="s">
        <v>242</v>
      </c>
      <c r="H1417" s="286" t="s">
        <v>41</v>
      </c>
      <c r="I1417" s="286" t="s">
        <v>48</v>
      </c>
      <c r="J1417" s="286" t="s">
        <v>49</v>
      </c>
      <c r="K1417" s="286" t="s">
        <v>887</v>
      </c>
      <c r="L1417" s="286" t="s">
        <v>218</v>
      </c>
      <c r="M1417" s="287">
        <v>556710</v>
      </c>
    </row>
    <row r="1418" spans="1:13">
      <c r="A1418" s="286" t="s">
        <v>4824</v>
      </c>
      <c r="B1418" s="286" t="s">
        <v>1462</v>
      </c>
      <c r="C1418" s="286" t="s">
        <v>248</v>
      </c>
      <c r="D1418" s="275">
        <v>4523</v>
      </c>
      <c r="E1418" s="274" t="s">
        <v>39</v>
      </c>
      <c r="F1418" s="286" t="s">
        <v>40</v>
      </c>
      <c r="G1418" s="286" t="s">
        <v>242</v>
      </c>
      <c r="H1418" s="286" t="s">
        <v>41</v>
      </c>
      <c r="I1418" s="286" t="s">
        <v>50</v>
      </c>
      <c r="J1418" s="286" t="s">
        <v>51</v>
      </c>
      <c r="K1418" s="286" t="s">
        <v>887</v>
      </c>
      <c r="L1418" s="286" t="s">
        <v>218</v>
      </c>
      <c r="M1418" s="287">
        <v>556710</v>
      </c>
    </row>
    <row r="1419" spans="1:13">
      <c r="A1419" s="286" t="s">
        <v>4859</v>
      </c>
      <c r="B1419" s="286" t="s">
        <v>1452</v>
      </c>
      <c r="C1419" s="286" t="s">
        <v>248</v>
      </c>
      <c r="D1419" s="275">
        <v>4523</v>
      </c>
      <c r="E1419" s="274" t="s">
        <v>39</v>
      </c>
      <c r="F1419" s="286" t="s">
        <v>40</v>
      </c>
      <c r="G1419" s="286" t="s">
        <v>242</v>
      </c>
      <c r="H1419" s="286" t="s">
        <v>41</v>
      </c>
      <c r="I1419" s="286" t="s">
        <v>422</v>
      </c>
      <c r="J1419" s="286" t="s">
        <v>442</v>
      </c>
      <c r="K1419" s="286" t="s">
        <v>886</v>
      </c>
      <c r="L1419" s="286" t="s">
        <v>34</v>
      </c>
      <c r="M1419" s="287">
        <v>565950</v>
      </c>
    </row>
    <row r="1420" spans="1:13">
      <c r="A1420" s="286" t="s">
        <v>4902</v>
      </c>
      <c r="B1420" s="286" t="s">
        <v>1465</v>
      </c>
      <c r="C1420" s="286" t="s">
        <v>248</v>
      </c>
      <c r="D1420" s="275">
        <v>4523</v>
      </c>
      <c r="E1420" s="274" t="s">
        <v>39</v>
      </c>
      <c r="F1420" s="286" t="s">
        <v>40</v>
      </c>
      <c r="G1420" s="286" t="s">
        <v>242</v>
      </c>
      <c r="H1420" s="286" t="s">
        <v>41</v>
      </c>
      <c r="I1420" s="286" t="s">
        <v>424</v>
      </c>
      <c r="J1420" s="286" t="s">
        <v>444</v>
      </c>
      <c r="K1420" s="286" t="s">
        <v>887</v>
      </c>
      <c r="L1420" s="286" t="s">
        <v>941</v>
      </c>
      <c r="M1420" s="287">
        <v>565950</v>
      </c>
    </row>
    <row r="1421" spans="1:13">
      <c r="A1421" s="286" t="s">
        <v>4780</v>
      </c>
      <c r="B1421" s="286" t="s">
        <v>1463</v>
      </c>
      <c r="C1421" s="286" t="s">
        <v>248</v>
      </c>
      <c r="D1421" s="275">
        <v>4523</v>
      </c>
      <c r="E1421" s="274" t="s">
        <v>39</v>
      </c>
      <c r="F1421" s="286" t="s">
        <v>40</v>
      </c>
      <c r="G1421" s="286" t="s">
        <v>242</v>
      </c>
      <c r="H1421" s="286" t="s">
        <v>41</v>
      </c>
      <c r="I1421" s="286" t="s">
        <v>46</v>
      </c>
      <c r="J1421" s="286" t="s">
        <v>47</v>
      </c>
      <c r="K1421" s="286" t="s">
        <v>371</v>
      </c>
      <c r="L1421" s="286" t="s">
        <v>218</v>
      </c>
      <c r="M1421" s="287">
        <v>572880</v>
      </c>
    </row>
    <row r="1422" spans="1:13">
      <c r="A1422" s="286" t="s">
        <v>4866</v>
      </c>
      <c r="B1422" s="286" t="s">
        <v>1459</v>
      </c>
      <c r="C1422" s="286" t="s">
        <v>248</v>
      </c>
      <c r="D1422" s="275">
        <v>4523</v>
      </c>
      <c r="E1422" s="274" t="s">
        <v>39</v>
      </c>
      <c r="F1422" s="286" t="s">
        <v>40</v>
      </c>
      <c r="G1422" s="286" t="s">
        <v>242</v>
      </c>
      <c r="H1422" s="286" t="s">
        <v>41</v>
      </c>
      <c r="I1422" s="286" t="s">
        <v>422</v>
      </c>
      <c r="J1422" s="286" t="s">
        <v>442</v>
      </c>
      <c r="K1422" s="286" t="s">
        <v>887</v>
      </c>
      <c r="L1422" s="286" t="s">
        <v>940</v>
      </c>
      <c r="M1422" s="287">
        <v>582120</v>
      </c>
    </row>
    <row r="1423" spans="1:13">
      <c r="A1423" s="286" t="s">
        <v>4873</v>
      </c>
      <c r="B1423" s="286" t="s">
        <v>1466</v>
      </c>
      <c r="C1423" s="286" t="s">
        <v>248</v>
      </c>
      <c r="D1423" s="275">
        <v>4523</v>
      </c>
      <c r="E1423" s="274" t="s">
        <v>39</v>
      </c>
      <c r="F1423" s="286" t="s">
        <v>40</v>
      </c>
      <c r="G1423" s="286" t="s">
        <v>242</v>
      </c>
      <c r="H1423" s="286" t="s">
        <v>41</v>
      </c>
      <c r="I1423" s="286" t="s">
        <v>422</v>
      </c>
      <c r="J1423" s="286" t="s">
        <v>442</v>
      </c>
      <c r="K1423" s="286" t="s">
        <v>371</v>
      </c>
      <c r="L1423" s="286" t="s">
        <v>941</v>
      </c>
      <c r="M1423" s="287">
        <v>584430</v>
      </c>
    </row>
    <row r="1424" spans="1:13">
      <c r="A1424" s="286" t="s">
        <v>4787</v>
      </c>
      <c r="B1424" s="286" t="s">
        <v>1455</v>
      </c>
      <c r="C1424" s="286" t="s">
        <v>248</v>
      </c>
      <c r="D1424" s="275">
        <v>4523</v>
      </c>
      <c r="E1424" s="274" t="s">
        <v>39</v>
      </c>
      <c r="F1424" s="286" t="s">
        <v>40</v>
      </c>
      <c r="G1424" s="286" t="s">
        <v>242</v>
      </c>
      <c r="H1424" s="286" t="s">
        <v>41</v>
      </c>
      <c r="I1424" s="286" t="s">
        <v>221</v>
      </c>
      <c r="J1424" s="286" t="s">
        <v>222</v>
      </c>
      <c r="K1424" s="286" t="s">
        <v>886</v>
      </c>
      <c r="L1424" s="286" t="s">
        <v>32</v>
      </c>
      <c r="M1424" s="287">
        <v>586740</v>
      </c>
    </row>
    <row r="1425" spans="1:13">
      <c r="A1425" s="286" t="s">
        <v>4887</v>
      </c>
      <c r="B1425" s="286" t="s">
        <v>1465</v>
      </c>
      <c r="C1425" s="286" t="s">
        <v>248</v>
      </c>
      <c r="D1425" s="275">
        <v>4523</v>
      </c>
      <c r="E1425" s="274" t="s">
        <v>39</v>
      </c>
      <c r="F1425" s="286" t="s">
        <v>40</v>
      </c>
      <c r="G1425" s="286" t="s">
        <v>242</v>
      </c>
      <c r="H1425" s="286" t="s">
        <v>41</v>
      </c>
      <c r="I1425" s="286" t="s">
        <v>423</v>
      </c>
      <c r="J1425" s="286" t="s">
        <v>443</v>
      </c>
      <c r="K1425" s="286" t="s">
        <v>887</v>
      </c>
      <c r="L1425" s="286" t="s">
        <v>941</v>
      </c>
      <c r="M1425" s="287">
        <v>591360</v>
      </c>
    </row>
    <row r="1426" spans="1:13">
      <c r="A1426" s="286" t="s">
        <v>4898</v>
      </c>
      <c r="B1426" s="286" t="s">
        <v>1461</v>
      </c>
      <c r="C1426" s="286" t="s">
        <v>248</v>
      </c>
      <c r="D1426" s="275">
        <v>4523</v>
      </c>
      <c r="E1426" s="274" t="s">
        <v>39</v>
      </c>
      <c r="F1426" s="286" t="s">
        <v>40</v>
      </c>
      <c r="G1426" s="286" t="s">
        <v>242</v>
      </c>
      <c r="H1426" s="286" t="s">
        <v>41</v>
      </c>
      <c r="I1426" s="286" t="s">
        <v>424</v>
      </c>
      <c r="J1426" s="286" t="s">
        <v>444</v>
      </c>
      <c r="K1426" s="286" t="s">
        <v>886</v>
      </c>
      <c r="L1426" s="286" t="s">
        <v>218</v>
      </c>
      <c r="M1426" s="287">
        <v>593670</v>
      </c>
    </row>
    <row r="1427" spans="1:13">
      <c r="A1427" s="286" t="s">
        <v>4844</v>
      </c>
      <c r="B1427" s="286" t="s">
        <v>1452</v>
      </c>
      <c r="C1427" s="286" t="s">
        <v>248</v>
      </c>
      <c r="D1427" s="275">
        <v>4523</v>
      </c>
      <c r="E1427" s="274" t="s">
        <v>39</v>
      </c>
      <c r="F1427" s="286" t="s">
        <v>40</v>
      </c>
      <c r="G1427" s="286" t="s">
        <v>242</v>
      </c>
      <c r="H1427" s="286" t="s">
        <v>41</v>
      </c>
      <c r="I1427" s="286" t="s">
        <v>421</v>
      </c>
      <c r="J1427" s="286" t="s">
        <v>441</v>
      </c>
      <c r="K1427" s="286" t="s">
        <v>886</v>
      </c>
      <c r="L1427" s="286" t="s">
        <v>34</v>
      </c>
      <c r="M1427" s="287">
        <v>607530</v>
      </c>
    </row>
    <row r="1428" spans="1:13">
      <c r="A1428" s="286" t="s">
        <v>4772</v>
      </c>
      <c r="B1428" s="286" t="s">
        <v>1455</v>
      </c>
      <c r="C1428" s="286" t="s">
        <v>248</v>
      </c>
      <c r="D1428" s="275">
        <v>4523</v>
      </c>
      <c r="E1428" s="274" t="s">
        <v>39</v>
      </c>
      <c r="F1428" s="286" t="s">
        <v>40</v>
      </c>
      <c r="G1428" s="286" t="s">
        <v>242</v>
      </c>
      <c r="H1428" s="286" t="s">
        <v>41</v>
      </c>
      <c r="I1428" s="286" t="s">
        <v>46</v>
      </c>
      <c r="J1428" s="286" t="s">
        <v>47</v>
      </c>
      <c r="K1428" s="286" t="s">
        <v>886</v>
      </c>
      <c r="L1428" s="286" t="s">
        <v>32</v>
      </c>
      <c r="M1428" s="287">
        <v>614460</v>
      </c>
    </row>
    <row r="1429" spans="1:13">
      <c r="A1429" s="286" t="s">
        <v>4794</v>
      </c>
      <c r="B1429" s="286" t="s">
        <v>1462</v>
      </c>
      <c r="C1429" s="286" t="s">
        <v>248</v>
      </c>
      <c r="D1429" s="275">
        <v>4523</v>
      </c>
      <c r="E1429" s="274" t="s">
        <v>39</v>
      </c>
      <c r="F1429" s="286" t="s">
        <v>40</v>
      </c>
      <c r="G1429" s="286" t="s">
        <v>242</v>
      </c>
      <c r="H1429" s="286" t="s">
        <v>41</v>
      </c>
      <c r="I1429" s="286" t="s">
        <v>221</v>
      </c>
      <c r="J1429" s="286" t="s">
        <v>222</v>
      </c>
      <c r="K1429" s="286" t="s">
        <v>887</v>
      </c>
      <c r="L1429" s="286" t="s">
        <v>218</v>
      </c>
      <c r="M1429" s="287">
        <v>616770</v>
      </c>
    </row>
    <row r="1430" spans="1:13">
      <c r="A1430" s="286" t="s">
        <v>4883</v>
      </c>
      <c r="B1430" s="286" t="s">
        <v>1461</v>
      </c>
      <c r="C1430" s="286" t="s">
        <v>248</v>
      </c>
      <c r="D1430" s="275">
        <v>4523</v>
      </c>
      <c r="E1430" s="274" t="s">
        <v>39</v>
      </c>
      <c r="F1430" s="286" t="s">
        <v>40</v>
      </c>
      <c r="G1430" s="286" t="s">
        <v>242</v>
      </c>
      <c r="H1430" s="286" t="s">
        <v>41</v>
      </c>
      <c r="I1430" s="286" t="s">
        <v>423</v>
      </c>
      <c r="J1430" s="286" t="s">
        <v>443</v>
      </c>
      <c r="K1430" s="286" t="s">
        <v>886</v>
      </c>
      <c r="L1430" s="286" t="s">
        <v>218</v>
      </c>
      <c r="M1430" s="287">
        <v>621390</v>
      </c>
    </row>
    <row r="1431" spans="1:13">
      <c r="A1431" s="286" t="s">
        <v>4837</v>
      </c>
      <c r="B1431" s="286" t="s">
        <v>1460</v>
      </c>
      <c r="C1431" s="286" t="s">
        <v>248</v>
      </c>
      <c r="D1431" s="275">
        <v>4523</v>
      </c>
      <c r="E1431" s="274" t="s">
        <v>39</v>
      </c>
      <c r="F1431" s="286" t="s">
        <v>40</v>
      </c>
      <c r="G1431" s="286" t="s">
        <v>242</v>
      </c>
      <c r="H1431" s="286" t="s">
        <v>41</v>
      </c>
      <c r="I1431" s="286" t="s">
        <v>223</v>
      </c>
      <c r="J1431" s="286" t="s">
        <v>56</v>
      </c>
      <c r="K1431" s="286" t="s">
        <v>371</v>
      </c>
      <c r="L1431" s="286" t="s">
        <v>940</v>
      </c>
      <c r="M1431" s="287">
        <v>623700</v>
      </c>
    </row>
    <row r="1432" spans="1:13">
      <c r="A1432" s="286" t="s">
        <v>4851</v>
      </c>
      <c r="B1432" s="286" t="s">
        <v>1459</v>
      </c>
      <c r="C1432" s="286" t="s">
        <v>248</v>
      </c>
      <c r="D1432" s="275">
        <v>4523</v>
      </c>
      <c r="E1432" s="274" t="s">
        <v>39</v>
      </c>
      <c r="F1432" s="286" t="s">
        <v>40</v>
      </c>
      <c r="G1432" s="286" t="s">
        <v>242</v>
      </c>
      <c r="H1432" s="286" t="s">
        <v>41</v>
      </c>
      <c r="I1432" s="286" t="s">
        <v>421</v>
      </c>
      <c r="J1432" s="286" t="s">
        <v>441</v>
      </c>
      <c r="K1432" s="286" t="s">
        <v>887</v>
      </c>
      <c r="L1432" s="286" t="s">
        <v>940</v>
      </c>
      <c r="M1432" s="287">
        <v>623700</v>
      </c>
    </row>
    <row r="1433" spans="1:13">
      <c r="A1433" s="286" t="s">
        <v>4858</v>
      </c>
      <c r="B1433" s="286" t="s">
        <v>1466</v>
      </c>
      <c r="C1433" s="286" t="s">
        <v>248</v>
      </c>
      <c r="D1433" s="275">
        <v>4523</v>
      </c>
      <c r="E1433" s="274" t="s">
        <v>39</v>
      </c>
      <c r="F1433" s="286" t="s">
        <v>40</v>
      </c>
      <c r="G1433" s="286" t="s">
        <v>242</v>
      </c>
      <c r="H1433" s="286" t="s">
        <v>41</v>
      </c>
      <c r="I1433" s="286" t="s">
        <v>421</v>
      </c>
      <c r="J1433" s="286" t="s">
        <v>441</v>
      </c>
      <c r="K1433" s="286" t="s">
        <v>371</v>
      </c>
      <c r="L1433" s="286" t="s">
        <v>941</v>
      </c>
      <c r="M1433" s="287">
        <v>623700</v>
      </c>
    </row>
    <row r="1434" spans="1:13">
      <c r="A1434" s="286" t="s">
        <v>4727</v>
      </c>
      <c r="B1434" s="286" t="s">
        <v>1455</v>
      </c>
      <c r="C1434" s="286" t="s">
        <v>248</v>
      </c>
      <c r="D1434" s="275">
        <v>4523</v>
      </c>
      <c r="E1434" s="274" t="s">
        <v>39</v>
      </c>
      <c r="F1434" s="286" t="s">
        <v>40</v>
      </c>
      <c r="G1434" s="286" t="s">
        <v>242</v>
      </c>
      <c r="H1434" s="286" t="s">
        <v>41</v>
      </c>
      <c r="I1434" s="286" t="s">
        <v>42</v>
      </c>
      <c r="J1434" s="286" t="s">
        <v>43</v>
      </c>
      <c r="K1434" s="286" t="s">
        <v>886</v>
      </c>
      <c r="L1434" s="286" t="s">
        <v>32</v>
      </c>
      <c r="M1434" s="287">
        <v>642180</v>
      </c>
    </row>
    <row r="1435" spans="1:13">
      <c r="A1435" s="286" t="s">
        <v>4742</v>
      </c>
      <c r="B1435" s="286" t="s">
        <v>1455</v>
      </c>
      <c r="C1435" s="286" t="s">
        <v>248</v>
      </c>
      <c r="D1435" s="275">
        <v>4523</v>
      </c>
      <c r="E1435" s="274" t="s">
        <v>39</v>
      </c>
      <c r="F1435" s="286" t="s">
        <v>40</v>
      </c>
      <c r="G1435" s="286" t="s">
        <v>242</v>
      </c>
      <c r="H1435" s="286" t="s">
        <v>41</v>
      </c>
      <c r="I1435" s="286" t="s">
        <v>219</v>
      </c>
      <c r="J1435" s="286" t="s">
        <v>220</v>
      </c>
      <c r="K1435" s="286" t="s">
        <v>886</v>
      </c>
      <c r="L1435" s="286" t="s">
        <v>32</v>
      </c>
      <c r="M1435" s="287">
        <v>642180</v>
      </c>
    </row>
    <row r="1436" spans="1:13">
      <c r="A1436" s="286" t="s">
        <v>4757</v>
      </c>
      <c r="B1436" s="286" t="s">
        <v>1455</v>
      </c>
      <c r="C1436" s="286" t="s">
        <v>248</v>
      </c>
      <c r="D1436" s="275">
        <v>4523</v>
      </c>
      <c r="E1436" s="274" t="s">
        <v>39</v>
      </c>
      <c r="F1436" s="286" t="s">
        <v>40</v>
      </c>
      <c r="G1436" s="286" t="s">
        <v>242</v>
      </c>
      <c r="H1436" s="286" t="s">
        <v>41</v>
      </c>
      <c r="I1436" s="286" t="s">
        <v>44</v>
      </c>
      <c r="J1436" s="286" t="s">
        <v>45</v>
      </c>
      <c r="K1436" s="286" t="s">
        <v>886</v>
      </c>
      <c r="L1436" s="286" t="s">
        <v>32</v>
      </c>
      <c r="M1436" s="287">
        <v>642180</v>
      </c>
    </row>
    <row r="1437" spans="1:13">
      <c r="A1437" s="286" t="s">
        <v>4779</v>
      </c>
      <c r="B1437" s="286" t="s">
        <v>1462</v>
      </c>
      <c r="C1437" s="286" t="s">
        <v>248</v>
      </c>
      <c r="D1437" s="275">
        <v>4523</v>
      </c>
      <c r="E1437" s="274" t="s">
        <v>39</v>
      </c>
      <c r="F1437" s="286" t="s">
        <v>40</v>
      </c>
      <c r="G1437" s="286" t="s">
        <v>242</v>
      </c>
      <c r="H1437" s="286" t="s">
        <v>41</v>
      </c>
      <c r="I1437" s="286" t="s">
        <v>46</v>
      </c>
      <c r="J1437" s="286" t="s">
        <v>47</v>
      </c>
      <c r="K1437" s="286" t="s">
        <v>887</v>
      </c>
      <c r="L1437" s="286" t="s">
        <v>218</v>
      </c>
      <c r="M1437" s="287">
        <v>646800</v>
      </c>
    </row>
    <row r="1438" spans="1:13">
      <c r="A1438" s="286" t="s">
        <v>4735</v>
      </c>
      <c r="B1438" s="286" t="s">
        <v>1463</v>
      </c>
      <c r="C1438" s="286" t="s">
        <v>248</v>
      </c>
      <c r="D1438" s="275">
        <v>4523</v>
      </c>
      <c r="E1438" s="274" t="s">
        <v>39</v>
      </c>
      <c r="F1438" s="286" t="s">
        <v>40</v>
      </c>
      <c r="G1438" s="286" t="s">
        <v>242</v>
      </c>
      <c r="H1438" s="286" t="s">
        <v>41</v>
      </c>
      <c r="I1438" s="286" t="s">
        <v>42</v>
      </c>
      <c r="J1438" s="286" t="s">
        <v>43</v>
      </c>
      <c r="K1438" s="286" t="s">
        <v>371</v>
      </c>
      <c r="L1438" s="286" t="s">
        <v>218</v>
      </c>
      <c r="M1438" s="287">
        <v>649110</v>
      </c>
    </row>
    <row r="1439" spans="1:13">
      <c r="A1439" s="286" t="s">
        <v>4750</v>
      </c>
      <c r="B1439" s="286" t="s">
        <v>1463</v>
      </c>
      <c r="C1439" s="286" t="s">
        <v>248</v>
      </c>
      <c r="D1439" s="275">
        <v>4523</v>
      </c>
      <c r="E1439" s="274" t="s">
        <v>39</v>
      </c>
      <c r="F1439" s="286" t="s">
        <v>40</v>
      </c>
      <c r="G1439" s="286" t="s">
        <v>242</v>
      </c>
      <c r="H1439" s="286" t="s">
        <v>41</v>
      </c>
      <c r="I1439" s="286" t="s">
        <v>219</v>
      </c>
      <c r="J1439" s="286" t="s">
        <v>220</v>
      </c>
      <c r="K1439" s="286" t="s">
        <v>371</v>
      </c>
      <c r="L1439" s="286" t="s">
        <v>218</v>
      </c>
      <c r="M1439" s="287">
        <v>649110</v>
      </c>
    </row>
    <row r="1440" spans="1:13">
      <c r="A1440" s="286" t="s">
        <v>4765</v>
      </c>
      <c r="B1440" s="286" t="s">
        <v>1463</v>
      </c>
      <c r="C1440" s="286" t="s">
        <v>248</v>
      </c>
      <c r="D1440" s="275">
        <v>4523</v>
      </c>
      <c r="E1440" s="274" t="s">
        <v>39</v>
      </c>
      <c r="F1440" s="286" t="s">
        <v>40</v>
      </c>
      <c r="G1440" s="286" t="s">
        <v>242</v>
      </c>
      <c r="H1440" s="286" t="s">
        <v>41</v>
      </c>
      <c r="I1440" s="286" t="s">
        <v>44</v>
      </c>
      <c r="J1440" s="286" t="s">
        <v>45</v>
      </c>
      <c r="K1440" s="286" t="s">
        <v>371</v>
      </c>
      <c r="L1440" s="286" t="s">
        <v>218</v>
      </c>
      <c r="M1440" s="287">
        <v>649110</v>
      </c>
    </row>
    <row r="1441" spans="1:13">
      <c r="A1441" s="286" t="s">
        <v>4872</v>
      </c>
      <c r="B1441" s="286" t="s">
        <v>1465</v>
      </c>
      <c r="C1441" s="286" t="s">
        <v>248</v>
      </c>
      <c r="D1441" s="275">
        <v>4523</v>
      </c>
      <c r="E1441" s="274" t="s">
        <v>39</v>
      </c>
      <c r="F1441" s="286" t="s">
        <v>40</v>
      </c>
      <c r="G1441" s="286" t="s">
        <v>242</v>
      </c>
      <c r="H1441" s="286" t="s">
        <v>41</v>
      </c>
      <c r="I1441" s="286" t="s">
        <v>422</v>
      </c>
      <c r="J1441" s="286" t="s">
        <v>442</v>
      </c>
      <c r="K1441" s="286" t="s">
        <v>887</v>
      </c>
      <c r="L1441" s="286" t="s">
        <v>941</v>
      </c>
      <c r="M1441" s="287">
        <v>665280</v>
      </c>
    </row>
    <row r="1442" spans="1:13">
      <c r="A1442" s="286" t="s">
        <v>4734</v>
      </c>
      <c r="B1442" s="286" t="s">
        <v>1462</v>
      </c>
      <c r="C1442" s="286" t="s">
        <v>248</v>
      </c>
      <c r="D1442" s="275">
        <v>4523</v>
      </c>
      <c r="E1442" s="274" t="s">
        <v>39</v>
      </c>
      <c r="F1442" s="286" t="s">
        <v>40</v>
      </c>
      <c r="G1442" s="286" t="s">
        <v>242</v>
      </c>
      <c r="H1442" s="286" t="s">
        <v>41</v>
      </c>
      <c r="I1442" s="286" t="s">
        <v>42</v>
      </c>
      <c r="J1442" s="286" t="s">
        <v>43</v>
      </c>
      <c r="K1442" s="286" t="s">
        <v>887</v>
      </c>
      <c r="L1442" s="286" t="s">
        <v>218</v>
      </c>
      <c r="M1442" s="287">
        <v>674520</v>
      </c>
    </row>
    <row r="1443" spans="1:13">
      <c r="A1443" s="286" t="s">
        <v>4749</v>
      </c>
      <c r="B1443" s="286" t="s">
        <v>1462</v>
      </c>
      <c r="C1443" s="286" t="s">
        <v>248</v>
      </c>
      <c r="D1443" s="275">
        <v>4523</v>
      </c>
      <c r="E1443" s="274" t="s">
        <v>39</v>
      </c>
      <c r="F1443" s="286" t="s">
        <v>40</v>
      </c>
      <c r="G1443" s="286" t="s">
        <v>242</v>
      </c>
      <c r="H1443" s="286" t="s">
        <v>41</v>
      </c>
      <c r="I1443" s="286" t="s">
        <v>219</v>
      </c>
      <c r="J1443" s="286" t="s">
        <v>220</v>
      </c>
      <c r="K1443" s="286" t="s">
        <v>887</v>
      </c>
      <c r="L1443" s="286" t="s">
        <v>218</v>
      </c>
      <c r="M1443" s="287">
        <v>674520</v>
      </c>
    </row>
    <row r="1444" spans="1:13">
      <c r="A1444" s="286" t="s">
        <v>4764</v>
      </c>
      <c r="B1444" s="286" t="s">
        <v>1462</v>
      </c>
      <c r="C1444" s="286" t="s">
        <v>248</v>
      </c>
      <c r="D1444" s="275">
        <v>4523</v>
      </c>
      <c r="E1444" s="274" t="s">
        <v>39</v>
      </c>
      <c r="F1444" s="286" t="s">
        <v>40</v>
      </c>
      <c r="G1444" s="286" t="s">
        <v>242</v>
      </c>
      <c r="H1444" s="286" t="s">
        <v>41</v>
      </c>
      <c r="I1444" s="286" t="s">
        <v>44</v>
      </c>
      <c r="J1444" s="286" t="s">
        <v>45</v>
      </c>
      <c r="K1444" s="286" t="s">
        <v>887</v>
      </c>
      <c r="L1444" s="286" t="s">
        <v>218</v>
      </c>
      <c r="M1444" s="287">
        <v>674520</v>
      </c>
    </row>
    <row r="1445" spans="1:13">
      <c r="A1445" s="286" t="s">
        <v>4868</v>
      </c>
      <c r="B1445" s="286" t="s">
        <v>1461</v>
      </c>
      <c r="C1445" s="286" t="s">
        <v>248</v>
      </c>
      <c r="D1445" s="275">
        <v>4523</v>
      </c>
      <c r="E1445" s="274" t="s">
        <v>39</v>
      </c>
      <c r="F1445" s="286" t="s">
        <v>40</v>
      </c>
      <c r="G1445" s="286" t="s">
        <v>242</v>
      </c>
      <c r="H1445" s="286" t="s">
        <v>41</v>
      </c>
      <c r="I1445" s="286" t="s">
        <v>422</v>
      </c>
      <c r="J1445" s="286" t="s">
        <v>442</v>
      </c>
      <c r="K1445" s="286" t="s">
        <v>886</v>
      </c>
      <c r="L1445" s="286" t="s">
        <v>218</v>
      </c>
      <c r="M1445" s="287">
        <v>697620</v>
      </c>
    </row>
    <row r="1446" spans="1:13">
      <c r="A1446" s="286" t="s">
        <v>4807</v>
      </c>
      <c r="B1446" s="286" t="s">
        <v>1460</v>
      </c>
      <c r="C1446" s="286" t="s">
        <v>248</v>
      </c>
      <c r="D1446" s="275">
        <v>4523</v>
      </c>
      <c r="E1446" s="274" t="s">
        <v>39</v>
      </c>
      <c r="F1446" s="286" t="s">
        <v>40</v>
      </c>
      <c r="G1446" s="286" t="s">
        <v>242</v>
      </c>
      <c r="H1446" s="286" t="s">
        <v>41</v>
      </c>
      <c r="I1446" s="286" t="s">
        <v>48</v>
      </c>
      <c r="J1446" s="286" t="s">
        <v>49</v>
      </c>
      <c r="K1446" s="286" t="s">
        <v>371</v>
      </c>
      <c r="L1446" s="286" t="s">
        <v>940</v>
      </c>
      <c r="M1446" s="287">
        <v>699930</v>
      </c>
    </row>
    <row r="1447" spans="1:13">
      <c r="A1447" s="286" t="s">
        <v>4822</v>
      </c>
      <c r="B1447" s="286" t="s">
        <v>1460</v>
      </c>
      <c r="C1447" s="286" t="s">
        <v>248</v>
      </c>
      <c r="D1447" s="275">
        <v>4523</v>
      </c>
      <c r="E1447" s="274" t="s">
        <v>39</v>
      </c>
      <c r="F1447" s="286" t="s">
        <v>40</v>
      </c>
      <c r="G1447" s="286" t="s">
        <v>242</v>
      </c>
      <c r="H1447" s="286" t="s">
        <v>41</v>
      </c>
      <c r="I1447" s="286" t="s">
        <v>50</v>
      </c>
      <c r="J1447" s="286" t="s">
        <v>51</v>
      </c>
      <c r="K1447" s="286" t="s">
        <v>371</v>
      </c>
      <c r="L1447" s="286" t="s">
        <v>940</v>
      </c>
      <c r="M1447" s="287">
        <v>699930</v>
      </c>
    </row>
    <row r="1448" spans="1:13">
      <c r="A1448" s="286" t="s">
        <v>4843</v>
      </c>
      <c r="B1448" s="286" t="s">
        <v>1466</v>
      </c>
      <c r="C1448" s="286" t="s">
        <v>248</v>
      </c>
      <c r="D1448" s="275">
        <v>4523</v>
      </c>
      <c r="E1448" s="274" t="s">
        <v>39</v>
      </c>
      <c r="F1448" s="286" t="s">
        <v>40</v>
      </c>
      <c r="G1448" s="286" t="s">
        <v>242</v>
      </c>
      <c r="H1448" s="286" t="s">
        <v>41</v>
      </c>
      <c r="I1448" s="286" t="s">
        <v>223</v>
      </c>
      <c r="J1448" s="286" t="s">
        <v>56</v>
      </c>
      <c r="K1448" s="286" t="s">
        <v>371</v>
      </c>
      <c r="L1448" s="286" t="s">
        <v>941</v>
      </c>
      <c r="M1448" s="287">
        <v>711480</v>
      </c>
    </row>
    <row r="1449" spans="1:13">
      <c r="A1449" s="286" t="s">
        <v>4829</v>
      </c>
      <c r="B1449" s="286" t="s">
        <v>1452</v>
      </c>
      <c r="C1449" s="286" t="s">
        <v>248</v>
      </c>
      <c r="D1449" s="275">
        <v>4523</v>
      </c>
      <c r="E1449" s="274" t="s">
        <v>39</v>
      </c>
      <c r="F1449" s="286" t="s">
        <v>40</v>
      </c>
      <c r="G1449" s="286" t="s">
        <v>242</v>
      </c>
      <c r="H1449" s="286" t="s">
        <v>41</v>
      </c>
      <c r="I1449" s="286" t="s">
        <v>223</v>
      </c>
      <c r="J1449" s="286" t="s">
        <v>56</v>
      </c>
      <c r="K1449" s="286" t="s">
        <v>886</v>
      </c>
      <c r="L1449" s="286" t="s">
        <v>34</v>
      </c>
      <c r="M1449" s="287">
        <v>713790</v>
      </c>
    </row>
    <row r="1450" spans="1:13">
      <c r="A1450" s="286" t="s">
        <v>4857</v>
      </c>
      <c r="B1450" s="286" t="s">
        <v>1465</v>
      </c>
      <c r="C1450" s="286" t="s">
        <v>248</v>
      </c>
      <c r="D1450" s="275">
        <v>4523</v>
      </c>
      <c r="E1450" s="274" t="s">
        <v>39</v>
      </c>
      <c r="F1450" s="286" t="s">
        <v>40</v>
      </c>
      <c r="G1450" s="286" t="s">
        <v>242</v>
      </c>
      <c r="H1450" s="286" t="s">
        <v>41</v>
      </c>
      <c r="I1450" s="286" t="s">
        <v>421</v>
      </c>
      <c r="J1450" s="286" t="s">
        <v>441</v>
      </c>
      <c r="K1450" s="286" t="s">
        <v>887</v>
      </c>
      <c r="L1450" s="286" t="s">
        <v>941</v>
      </c>
      <c r="M1450" s="287">
        <v>713790</v>
      </c>
    </row>
    <row r="1451" spans="1:13">
      <c r="A1451" s="286" t="s">
        <v>4836</v>
      </c>
      <c r="B1451" s="286" t="s">
        <v>1459</v>
      </c>
      <c r="C1451" s="286" t="s">
        <v>248</v>
      </c>
      <c r="D1451" s="275">
        <v>4523</v>
      </c>
      <c r="E1451" s="274" t="s">
        <v>39</v>
      </c>
      <c r="F1451" s="286" t="s">
        <v>40</v>
      </c>
      <c r="G1451" s="286" t="s">
        <v>242</v>
      </c>
      <c r="H1451" s="286" t="s">
        <v>41</v>
      </c>
      <c r="I1451" s="286" t="s">
        <v>223</v>
      </c>
      <c r="J1451" s="286" t="s">
        <v>56</v>
      </c>
      <c r="K1451" s="286" t="s">
        <v>887</v>
      </c>
      <c r="L1451" s="286" t="s">
        <v>940</v>
      </c>
      <c r="M1451" s="287">
        <v>732270</v>
      </c>
    </row>
    <row r="1452" spans="1:13">
      <c r="A1452" s="286" t="s">
        <v>4853</v>
      </c>
      <c r="B1452" s="286" t="s">
        <v>1461</v>
      </c>
      <c r="C1452" s="286" t="s">
        <v>248</v>
      </c>
      <c r="D1452" s="275">
        <v>4523</v>
      </c>
      <c r="E1452" s="274" t="s">
        <v>39</v>
      </c>
      <c r="F1452" s="286" t="s">
        <v>40</v>
      </c>
      <c r="G1452" s="286" t="s">
        <v>242</v>
      </c>
      <c r="H1452" s="286" t="s">
        <v>41</v>
      </c>
      <c r="I1452" s="286" t="s">
        <v>421</v>
      </c>
      <c r="J1452" s="286" t="s">
        <v>441</v>
      </c>
      <c r="K1452" s="286" t="s">
        <v>886</v>
      </c>
      <c r="L1452" s="286" t="s">
        <v>218</v>
      </c>
      <c r="M1452" s="287">
        <v>750750</v>
      </c>
    </row>
    <row r="1453" spans="1:13">
      <c r="A1453" s="286" t="s">
        <v>4792</v>
      </c>
      <c r="B1453" s="286" t="s">
        <v>1460</v>
      </c>
      <c r="C1453" s="286" t="s">
        <v>248</v>
      </c>
      <c r="D1453" s="275">
        <v>4523</v>
      </c>
      <c r="E1453" s="274" t="s">
        <v>39</v>
      </c>
      <c r="F1453" s="286" t="s">
        <v>40</v>
      </c>
      <c r="G1453" s="286" t="s">
        <v>242</v>
      </c>
      <c r="H1453" s="286" t="s">
        <v>41</v>
      </c>
      <c r="I1453" s="286" t="s">
        <v>221</v>
      </c>
      <c r="J1453" s="286" t="s">
        <v>222</v>
      </c>
      <c r="K1453" s="286" t="s">
        <v>371</v>
      </c>
      <c r="L1453" s="286" t="s">
        <v>940</v>
      </c>
      <c r="M1453" s="287">
        <v>787710</v>
      </c>
    </row>
    <row r="1454" spans="1:13">
      <c r="A1454" s="286" t="s">
        <v>4799</v>
      </c>
      <c r="B1454" s="286" t="s">
        <v>1452</v>
      </c>
      <c r="C1454" s="286" t="s">
        <v>248</v>
      </c>
      <c r="D1454" s="275">
        <v>4523</v>
      </c>
      <c r="E1454" s="274" t="s">
        <v>39</v>
      </c>
      <c r="F1454" s="286" t="s">
        <v>40</v>
      </c>
      <c r="G1454" s="286" t="s">
        <v>242</v>
      </c>
      <c r="H1454" s="286" t="s">
        <v>41</v>
      </c>
      <c r="I1454" s="286" t="s">
        <v>48</v>
      </c>
      <c r="J1454" s="286" t="s">
        <v>49</v>
      </c>
      <c r="K1454" s="286" t="s">
        <v>886</v>
      </c>
      <c r="L1454" s="286" t="s">
        <v>34</v>
      </c>
      <c r="M1454" s="287">
        <v>796950</v>
      </c>
    </row>
    <row r="1455" spans="1:13">
      <c r="A1455" s="286" t="s">
        <v>4814</v>
      </c>
      <c r="B1455" s="286" t="s">
        <v>1452</v>
      </c>
      <c r="C1455" s="286" t="s">
        <v>248</v>
      </c>
      <c r="D1455" s="275">
        <v>4523</v>
      </c>
      <c r="E1455" s="274" t="s">
        <v>39</v>
      </c>
      <c r="F1455" s="286" t="s">
        <v>40</v>
      </c>
      <c r="G1455" s="286" t="s">
        <v>242</v>
      </c>
      <c r="H1455" s="286" t="s">
        <v>41</v>
      </c>
      <c r="I1455" s="286" t="s">
        <v>50</v>
      </c>
      <c r="J1455" s="286" t="s">
        <v>51</v>
      </c>
      <c r="K1455" s="286" t="s">
        <v>886</v>
      </c>
      <c r="L1455" s="286" t="s">
        <v>34</v>
      </c>
      <c r="M1455" s="287">
        <v>796950</v>
      </c>
    </row>
    <row r="1456" spans="1:13">
      <c r="A1456" s="286" t="s">
        <v>4813</v>
      </c>
      <c r="B1456" s="286" t="s">
        <v>1466</v>
      </c>
      <c r="C1456" s="286" t="s">
        <v>248</v>
      </c>
      <c r="D1456" s="275">
        <v>4523</v>
      </c>
      <c r="E1456" s="274" t="s">
        <v>39</v>
      </c>
      <c r="F1456" s="286" t="s">
        <v>40</v>
      </c>
      <c r="G1456" s="286" t="s">
        <v>242</v>
      </c>
      <c r="H1456" s="286" t="s">
        <v>41</v>
      </c>
      <c r="I1456" s="286" t="s">
        <v>48</v>
      </c>
      <c r="J1456" s="286" t="s">
        <v>49</v>
      </c>
      <c r="K1456" s="286" t="s">
        <v>371</v>
      </c>
      <c r="L1456" s="286" t="s">
        <v>941</v>
      </c>
      <c r="M1456" s="287">
        <v>801570</v>
      </c>
    </row>
    <row r="1457" spans="1:13">
      <c r="A1457" s="286" t="s">
        <v>4828</v>
      </c>
      <c r="B1457" s="286" t="s">
        <v>1466</v>
      </c>
      <c r="C1457" s="286" t="s">
        <v>248</v>
      </c>
      <c r="D1457" s="275">
        <v>4523</v>
      </c>
      <c r="E1457" s="274" t="s">
        <v>39</v>
      </c>
      <c r="F1457" s="286" t="s">
        <v>40</v>
      </c>
      <c r="G1457" s="286" t="s">
        <v>242</v>
      </c>
      <c r="H1457" s="286" t="s">
        <v>41</v>
      </c>
      <c r="I1457" s="286" t="s">
        <v>50</v>
      </c>
      <c r="J1457" s="286" t="s">
        <v>51</v>
      </c>
      <c r="K1457" s="286" t="s">
        <v>371</v>
      </c>
      <c r="L1457" s="286" t="s">
        <v>941</v>
      </c>
      <c r="M1457" s="287">
        <v>801570</v>
      </c>
    </row>
    <row r="1458" spans="1:13">
      <c r="A1458" s="286" t="s">
        <v>4806</v>
      </c>
      <c r="B1458" s="286" t="s">
        <v>1459</v>
      </c>
      <c r="C1458" s="286" t="s">
        <v>248</v>
      </c>
      <c r="D1458" s="275">
        <v>4523</v>
      </c>
      <c r="E1458" s="274" t="s">
        <v>39</v>
      </c>
      <c r="F1458" s="286" t="s">
        <v>40</v>
      </c>
      <c r="G1458" s="286" t="s">
        <v>242</v>
      </c>
      <c r="H1458" s="286" t="s">
        <v>41</v>
      </c>
      <c r="I1458" s="286" t="s">
        <v>48</v>
      </c>
      <c r="J1458" s="286" t="s">
        <v>49</v>
      </c>
      <c r="K1458" s="286" t="s">
        <v>887</v>
      </c>
      <c r="L1458" s="286" t="s">
        <v>940</v>
      </c>
      <c r="M1458" s="287">
        <v>817740</v>
      </c>
    </row>
    <row r="1459" spans="1:13">
      <c r="A1459" s="286" t="s">
        <v>4821</v>
      </c>
      <c r="B1459" s="286" t="s">
        <v>1459</v>
      </c>
      <c r="C1459" s="286" t="s">
        <v>248</v>
      </c>
      <c r="D1459" s="275">
        <v>4523</v>
      </c>
      <c r="E1459" s="274" t="s">
        <v>39</v>
      </c>
      <c r="F1459" s="286" t="s">
        <v>40</v>
      </c>
      <c r="G1459" s="286" t="s">
        <v>242</v>
      </c>
      <c r="H1459" s="286" t="s">
        <v>41</v>
      </c>
      <c r="I1459" s="286" t="s">
        <v>50</v>
      </c>
      <c r="J1459" s="286" t="s">
        <v>51</v>
      </c>
      <c r="K1459" s="286" t="s">
        <v>887</v>
      </c>
      <c r="L1459" s="286" t="s">
        <v>940</v>
      </c>
      <c r="M1459" s="287">
        <v>817740</v>
      </c>
    </row>
    <row r="1460" spans="1:13">
      <c r="A1460" s="286" t="s">
        <v>4910</v>
      </c>
      <c r="B1460" s="286" t="s">
        <v>1458</v>
      </c>
      <c r="C1460" s="286" t="s">
        <v>248</v>
      </c>
      <c r="D1460" s="275">
        <v>4523</v>
      </c>
      <c r="E1460" s="274" t="s">
        <v>39</v>
      </c>
      <c r="F1460" s="286" t="s">
        <v>40</v>
      </c>
      <c r="G1460" s="286" t="s">
        <v>242</v>
      </c>
      <c r="H1460" s="286" t="s">
        <v>41</v>
      </c>
      <c r="I1460" s="286" t="s">
        <v>425</v>
      </c>
      <c r="J1460" s="286" t="s">
        <v>948</v>
      </c>
      <c r="K1460" s="286" t="s">
        <v>886</v>
      </c>
      <c r="L1460" s="286" t="s">
        <v>940</v>
      </c>
      <c r="M1460" s="287">
        <v>822360</v>
      </c>
    </row>
    <row r="1461" spans="1:13">
      <c r="A1461" s="286" t="s">
        <v>4842</v>
      </c>
      <c r="B1461" s="286" t="s">
        <v>1465</v>
      </c>
      <c r="C1461" s="286" t="s">
        <v>248</v>
      </c>
      <c r="D1461" s="275">
        <v>4523</v>
      </c>
      <c r="E1461" s="274" t="s">
        <v>39</v>
      </c>
      <c r="F1461" s="286" t="s">
        <v>40</v>
      </c>
      <c r="G1461" s="286" t="s">
        <v>242</v>
      </c>
      <c r="H1461" s="286" t="s">
        <v>41</v>
      </c>
      <c r="I1461" s="286" t="s">
        <v>223</v>
      </c>
      <c r="J1461" s="286" t="s">
        <v>56</v>
      </c>
      <c r="K1461" s="286" t="s">
        <v>887</v>
      </c>
      <c r="L1461" s="286" t="s">
        <v>941</v>
      </c>
      <c r="M1461" s="287">
        <v>836220</v>
      </c>
    </row>
    <row r="1462" spans="1:13">
      <c r="A1462" s="286" t="s">
        <v>4777</v>
      </c>
      <c r="B1462" s="286" t="s">
        <v>1460</v>
      </c>
      <c r="C1462" s="286" t="s">
        <v>248</v>
      </c>
      <c r="D1462" s="275">
        <v>4523</v>
      </c>
      <c r="E1462" s="274" t="s">
        <v>39</v>
      </c>
      <c r="F1462" s="286" t="s">
        <v>40</v>
      </c>
      <c r="G1462" s="286" t="s">
        <v>242</v>
      </c>
      <c r="H1462" s="286" t="s">
        <v>41</v>
      </c>
      <c r="I1462" s="286" t="s">
        <v>46</v>
      </c>
      <c r="J1462" s="286" t="s">
        <v>47</v>
      </c>
      <c r="K1462" s="286" t="s">
        <v>371</v>
      </c>
      <c r="L1462" s="286" t="s">
        <v>940</v>
      </c>
      <c r="M1462" s="287">
        <v>863940</v>
      </c>
    </row>
    <row r="1463" spans="1:13">
      <c r="A1463" s="286" t="s">
        <v>4784</v>
      </c>
      <c r="B1463" s="286" t="s">
        <v>1452</v>
      </c>
      <c r="C1463" s="286" t="s">
        <v>248</v>
      </c>
      <c r="D1463" s="275">
        <v>4523</v>
      </c>
      <c r="E1463" s="274" t="s">
        <v>39</v>
      </c>
      <c r="F1463" s="286" t="s">
        <v>40</v>
      </c>
      <c r="G1463" s="286" t="s">
        <v>242</v>
      </c>
      <c r="H1463" s="286" t="s">
        <v>41</v>
      </c>
      <c r="I1463" s="286" t="s">
        <v>221</v>
      </c>
      <c r="J1463" s="286" t="s">
        <v>222</v>
      </c>
      <c r="K1463" s="286" t="s">
        <v>886</v>
      </c>
      <c r="L1463" s="286" t="s">
        <v>34</v>
      </c>
      <c r="M1463" s="287">
        <v>880110</v>
      </c>
    </row>
    <row r="1464" spans="1:13">
      <c r="A1464" s="286" t="s">
        <v>4838</v>
      </c>
      <c r="B1464" s="286" t="s">
        <v>1461</v>
      </c>
      <c r="C1464" s="286" t="s">
        <v>248</v>
      </c>
      <c r="D1464" s="275">
        <v>4523</v>
      </c>
      <c r="E1464" s="274" t="s">
        <v>39</v>
      </c>
      <c r="F1464" s="286" t="s">
        <v>40</v>
      </c>
      <c r="G1464" s="286" t="s">
        <v>242</v>
      </c>
      <c r="H1464" s="286" t="s">
        <v>41</v>
      </c>
      <c r="I1464" s="286" t="s">
        <v>223</v>
      </c>
      <c r="J1464" s="286" t="s">
        <v>56</v>
      </c>
      <c r="K1464" s="286" t="s">
        <v>886</v>
      </c>
      <c r="L1464" s="286" t="s">
        <v>218</v>
      </c>
      <c r="M1464" s="287">
        <v>880110</v>
      </c>
    </row>
    <row r="1465" spans="1:13">
      <c r="A1465" s="286" t="s">
        <v>4798</v>
      </c>
      <c r="B1465" s="286" t="s">
        <v>1466</v>
      </c>
      <c r="C1465" s="286" t="s">
        <v>248</v>
      </c>
      <c r="D1465" s="275">
        <v>4523</v>
      </c>
      <c r="E1465" s="274" t="s">
        <v>39</v>
      </c>
      <c r="F1465" s="286" t="s">
        <v>40</v>
      </c>
      <c r="G1465" s="286" t="s">
        <v>242</v>
      </c>
      <c r="H1465" s="286" t="s">
        <v>41</v>
      </c>
      <c r="I1465" s="286" t="s">
        <v>221</v>
      </c>
      <c r="J1465" s="286" t="s">
        <v>222</v>
      </c>
      <c r="K1465" s="286" t="s">
        <v>371</v>
      </c>
      <c r="L1465" s="286" t="s">
        <v>941</v>
      </c>
      <c r="M1465" s="287">
        <v>889350</v>
      </c>
    </row>
    <row r="1466" spans="1:13">
      <c r="A1466" s="286" t="s">
        <v>4895</v>
      </c>
      <c r="B1466" s="286" t="s">
        <v>1458</v>
      </c>
      <c r="C1466" s="286" t="s">
        <v>248</v>
      </c>
      <c r="D1466" s="275">
        <v>4523</v>
      </c>
      <c r="E1466" s="274" t="s">
        <v>39</v>
      </c>
      <c r="F1466" s="286" t="s">
        <v>40</v>
      </c>
      <c r="G1466" s="286" t="s">
        <v>242</v>
      </c>
      <c r="H1466" s="286" t="s">
        <v>41</v>
      </c>
      <c r="I1466" s="286" t="s">
        <v>424</v>
      </c>
      <c r="J1466" s="286" t="s">
        <v>444</v>
      </c>
      <c r="K1466" s="286" t="s">
        <v>886</v>
      </c>
      <c r="L1466" s="286" t="s">
        <v>940</v>
      </c>
      <c r="M1466" s="287">
        <v>900900</v>
      </c>
    </row>
    <row r="1467" spans="1:13">
      <c r="A1467" s="286" t="s">
        <v>4791</v>
      </c>
      <c r="B1467" s="286" t="s">
        <v>1459</v>
      </c>
      <c r="C1467" s="286" t="s">
        <v>248</v>
      </c>
      <c r="D1467" s="275">
        <v>4523</v>
      </c>
      <c r="E1467" s="274" t="s">
        <v>39</v>
      </c>
      <c r="F1467" s="286" t="s">
        <v>40</v>
      </c>
      <c r="G1467" s="286" t="s">
        <v>242</v>
      </c>
      <c r="H1467" s="286" t="s">
        <v>41</v>
      </c>
      <c r="I1467" s="286" t="s">
        <v>221</v>
      </c>
      <c r="J1467" s="286" t="s">
        <v>222</v>
      </c>
      <c r="K1467" s="286" t="s">
        <v>887</v>
      </c>
      <c r="L1467" s="286" t="s">
        <v>940</v>
      </c>
      <c r="M1467" s="287">
        <v>903210</v>
      </c>
    </row>
    <row r="1468" spans="1:13">
      <c r="A1468" s="286" t="s">
        <v>4769</v>
      </c>
      <c r="B1468" s="286" t="s">
        <v>1452</v>
      </c>
      <c r="C1468" s="286" t="s">
        <v>248</v>
      </c>
      <c r="D1468" s="275">
        <v>4523</v>
      </c>
      <c r="E1468" s="274" t="s">
        <v>39</v>
      </c>
      <c r="F1468" s="286" t="s">
        <v>40</v>
      </c>
      <c r="G1468" s="286" t="s">
        <v>242</v>
      </c>
      <c r="H1468" s="286" t="s">
        <v>41</v>
      </c>
      <c r="I1468" s="286" t="s">
        <v>46</v>
      </c>
      <c r="J1468" s="286" t="s">
        <v>47</v>
      </c>
      <c r="K1468" s="286" t="s">
        <v>886</v>
      </c>
      <c r="L1468" s="286" t="s">
        <v>34</v>
      </c>
      <c r="M1468" s="287">
        <v>921690</v>
      </c>
    </row>
    <row r="1469" spans="1:13">
      <c r="A1469" s="286" t="s">
        <v>4812</v>
      </c>
      <c r="B1469" s="286" t="s">
        <v>1465</v>
      </c>
      <c r="C1469" s="286" t="s">
        <v>248</v>
      </c>
      <c r="D1469" s="275">
        <v>4523</v>
      </c>
      <c r="E1469" s="274" t="s">
        <v>39</v>
      </c>
      <c r="F1469" s="286" t="s">
        <v>40</v>
      </c>
      <c r="G1469" s="286" t="s">
        <v>242</v>
      </c>
      <c r="H1469" s="286" t="s">
        <v>41</v>
      </c>
      <c r="I1469" s="286" t="s">
        <v>48</v>
      </c>
      <c r="J1469" s="286" t="s">
        <v>49</v>
      </c>
      <c r="K1469" s="286" t="s">
        <v>887</v>
      </c>
      <c r="L1469" s="286" t="s">
        <v>941</v>
      </c>
      <c r="M1469" s="287">
        <v>935550</v>
      </c>
    </row>
    <row r="1470" spans="1:13">
      <c r="A1470" s="286" t="s">
        <v>4827</v>
      </c>
      <c r="B1470" s="286" t="s">
        <v>1465</v>
      </c>
      <c r="C1470" s="286" t="s">
        <v>248</v>
      </c>
      <c r="D1470" s="275">
        <v>4523</v>
      </c>
      <c r="E1470" s="274" t="s">
        <v>39</v>
      </c>
      <c r="F1470" s="286" t="s">
        <v>40</v>
      </c>
      <c r="G1470" s="286" t="s">
        <v>242</v>
      </c>
      <c r="H1470" s="286" t="s">
        <v>41</v>
      </c>
      <c r="I1470" s="286" t="s">
        <v>50</v>
      </c>
      <c r="J1470" s="286" t="s">
        <v>51</v>
      </c>
      <c r="K1470" s="286" t="s">
        <v>887</v>
      </c>
      <c r="L1470" s="286" t="s">
        <v>941</v>
      </c>
      <c r="M1470" s="287">
        <v>935550</v>
      </c>
    </row>
    <row r="1471" spans="1:13">
      <c r="A1471" s="286" t="s">
        <v>4880</v>
      </c>
      <c r="B1471" s="286" t="s">
        <v>1458</v>
      </c>
      <c r="C1471" s="286" t="s">
        <v>248</v>
      </c>
      <c r="D1471" s="275">
        <v>4523</v>
      </c>
      <c r="E1471" s="274" t="s">
        <v>39</v>
      </c>
      <c r="F1471" s="286" t="s">
        <v>40</v>
      </c>
      <c r="G1471" s="286" t="s">
        <v>242</v>
      </c>
      <c r="H1471" s="286" t="s">
        <v>41</v>
      </c>
      <c r="I1471" s="286" t="s">
        <v>423</v>
      </c>
      <c r="J1471" s="286" t="s">
        <v>443</v>
      </c>
      <c r="K1471" s="286" t="s">
        <v>886</v>
      </c>
      <c r="L1471" s="286" t="s">
        <v>940</v>
      </c>
      <c r="M1471" s="287">
        <v>940170</v>
      </c>
    </row>
    <row r="1472" spans="1:13">
      <c r="A1472" s="286" t="s">
        <v>4916</v>
      </c>
      <c r="B1472" s="286" t="s">
        <v>1464</v>
      </c>
      <c r="C1472" s="286" t="s">
        <v>248</v>
      </c>
      <c r="D1472" s="275">
        <v>4523</v>
      </c>
      <c r="E1472" s="274" t="s">
        <v>39</v>
      </c>
      <c r="F1472" s="286" t="s">
        <v>40</v>
      </c>
      <c r="G1472" s="286" t="s">
        <v>242</v>
      </c>
      <c r="H1472" s="286" t="s">
        <v>41</v>
      </c>
      <c r="I1472" s="286" t="s">
        <v>425</v>
      </c>
      <c r="J1472" s="286" t="s">
        <v>948</v>
      </c>
      <c r="K1472" s="286" t="s">
        <v>886</v>
      </c>
      <c r="L1472" s="286" t="s">
        <v>941</v>
      </c>
      <c r="M1472" s="287">
        <v>940170</v>
      </c>
    </row>
    <row r="1473" spans="1:13">
      <c r="A1473" s="286" t="s">
        <v>4776</v>
      </c>
      <c r="B1473" s="286" t="s">
        <v>1459</v>
      </c>
      <c r="C1473" s="286" t="s">
        <v>248</v>
      </c>
      <c r="D1473" s="275">
        <v>4523</v>
      </c>
      <c r="E1473" s="274" t="s">
        <v>39</v>
      </c>
      <c r="F1473" s="286" t="s">
        <v>40</v>
      </c>
      <c r="G1473" s="286" t="s">
        <v>242</v>
      </c>
      <c r="H1473" s="286" t="s">
        <v>41</v>
      </c>
      <c r="I1473" s="286" t="s">
        <v>46</v>
      </c>
      <c r="J1473" s="286" t="s">
        <v>47</v>
      </c>
      <c r="K1473" s="286" t="s">
        <v>887</v>
      </c>
      <c r="L1473" s="286" t="s">
        <v>940</v>
      </c>
      <c r="M1473" s="287">
        <v>947100</v>
      </c>
    </row>
    <row r="1474" spans="1:13">
      <c r="A1474" s="286" t="s">
        <v>4724</v>
      </c>
      <c r="B1474" s="286" t="s">
        <v>1452</v>
      </c>
      <c r="C1474" s="286" t="s">
        <v>248</v>
      </c>
      <c r="D1474" s="275">
        <v>4523</v>
      </c>
      <c r="E1474" s="274" t="s">
        <v>39</v>
      </c>
      <c r="F1474" s="286" t="s">
        <v>40</v>
      </c>
      <c r="G1474" s="286" t="s">
        <v>242</v>
      </c>
      <c r="H1474" s="286" t="s">
        <v>41</v>
      </c>
      <c r="I1474" s="286" t="s">
        <v>42</v>
      </c>
      <c r="J1474" s="286" t="s">
        <v>43</v>
      </c>
      <c r="K1474" s="286" t="s">
        <v>886</v>
      </c>
      <c r="L1474" s="286" t="s">
        <v>34</v>
      </c>
      <c r="M1474" s="287">
        <v>963270</v>
      </c>
    </row>
    <row r="1475" spans="1:13">
      <c r="A1475" s="286" t="s">
        <v>4739</v>
      </c>
      <c r="B1475" s="286" t="s">
        <v>1452</v>
      </c>
      <c r="C1475" s="286" t="s">
        <v>248</v>
      </c>
      <c r="D1475" s="275">
        <v>4523</v>
      </c>
      <c r="E1475" s="274" t="s">
        <v>39</v>
      </c>
      <c r="F1475" s="286" t="s">
        <v>40</v>
      </c>
      <c r="G1475" s="286" t="s">
        <v>242</v>
      </c>
      <c r="H1475" s="286" t="s">
        <v>41</v>
      </c>
      <c r="I1475" s="286" t="s">
        <v>219</v>
      </c>
      <c r="J1475" s="286" t="s">
        <v>220</v>
      </c>
      <c r="K1475" s="286" t="s">
        <v>886</v>
      </c>
      <c r="L1475" s="286" t="s">
        <v>34</v>
      </c>
      <c r="M1475" s="287">
        <v>963270</v>
      </c>
    </row>
    <row r="1476" spans="1:13">
      <c r="A1476" s="286" t="s">
        <v>4754</v>
      </c>
      <c r="B1476" s="286" t="s">
        <v>1452</v>
      </c>
      <c r="C1476" s="286" t="s">
        <v>248</v>
      </c>
      <c r="D1476" s="275">
        <v>4523</v>
      </c>
      <c r="E1476" s="274" t="s">
        <v>39</v>
      </c>
      <c r="F1476" s="286" t="s">
        <v>40</v>
      </c>
      <c r="G1476" s="286" t="s">
        <v>242</v>
      </c>
      <c r="H1476" s="286" t="s">
        <v>41</v>
      </c>
      <c r="I1476" s="286" t="s">
        <v>44</v>
      </c>
      <c r="J1476" s="286" t="s">
        <v>45</v>
      </c>
      <c r="K1476" s="286" t="s">
        <v>886</v>
      </c>
      <c r="L1476" s="286" t="s">
        <v>34</v>
      </c>
      <c r="M1476" s="287">
        <v>963270</v>
      </c>
    </row>
    <row r="1477" spans="1:13">
      <c r="A1477" s="286" t="s">
        <v>4732</v>
      </c>
      <c r="B1477" s="286" t="s">
        <v>1460</v>
      </c>
      <c r="C1477" s="286" t="s">
        <v>248</v>
      </c>
      <c r="D1477" s="275">
        <v>4523</v>
      </c>
      <c r="E1477" s="274" t="s">
        <v>39</v>
      </c>
      <c r="F1477" s="286" t="s">
        <v>40</v>
      </c>
      <c r="G1477" s="286" t="s">
        <v>242</v>
      </c>
      <c r="H1477" s="286" t="s">
        <v>41</v>
      </c>
      <c r="I1477" s="286" t="s">
        <v>42</v>
      </c>
      <c r="J1477" s="286" t="s">
        <v>43</v>
      </c>
      <c r="K1477" s="286" t="s">
        <v>371</v>
      </c>
      <c r="L1477" s="286" t="s">
        <v>940</v>
      </c>
      <c r="M1477" s="287">
        <v>979440</v>
      </c>
    </row>
    <row r="1478" spans="1:13">
      <c r="A1478" s="286" t="s">
        <v>4747</v>
      </c>
      <c r="B1478" s="286" t="s">
        <v>1460</v>
      </c>
      <c r="C1478" s="286" t="s">
        <v>248</v>
      </c>
      <c r="D1478" s="275">
        <v>4523</v>
      </c>
      <c r="E1478" s="274" t="s">
        <v>39</v>
      </c>
      <c r="F1478" s="286" t="s">
        <v>40</v>
      </c>
      <c r="G1478" s="286" t="s">
        <v>242</v>
      </c>
      <c r="H1478" s="286" t="s">
        <v>41</v>
      </c>
      <c r="I1478" s="286" t="s">
        <v>219</v>
      </c>
      <c r="J1478" s="286" t="s">
        <v>220</v>
      </c>
      <c r="K1478" s="286" t="s">
        <v>371</v>
      </c>
      <c r="L1478" s="286" t="s">
        <v>940</v>
      </c>
      <c r="M1478" s="287">
        <v>979440</v>
      </c>
    </row>
    <row r="1479" spans="1:13">
      <c r="A1479" s="286" t="s">
        <v>4762</v>
      </c>
      <c r="B1479" s="286" t="s">
        <v>1460</v>
      </c>
      <c r="C1479" s="286" t="s">
        <v>248</v>
      </c>
      <c r="D1479" s="275">
        <v>4523</v>
      </c>
      <c r="E1479" s="274" t="s">
        <v>39</v>
      </c>
      <c r="F1479" s="286" t="s">
        <v>40</v>
      </c>
      <c r="G1479" s="286" t="s">
        <v>242</v>
      </c>
      <c r="H1479" s="286" t="s">
        <v>41</v>
      </c>
      <c r="I1479" s="286" t="s">
        <v>44</v>
      </c>
      <c r="J1479" s="286" t="s">
        <v>45</v>
      </c>
      <c r="K1479" s="286" t="s">
        <v>371</v>
      </c>
      <c r="L1479" s="286" t="s">
        <v>940</v>
      </c>
      <c r="M1479" s="287">
        <v>979440</v>
      </c>
    </row>
    <row r="1480" spans="1:13">
      <c r="A1480" s="286" t="s">
        <v>4783</v>
      </c>
      <c r="B1480" s="286" t="s">
        <v>1466</v>
      </c>
      <c r="C1480" s="286" t="s">
        <v>248</v>
      </c>
      <c r="D1480" s="275">
        <v>4523</v>
      </c>
      <c r="E1480" s="274" t="s">
        <v>39</v>
      </c>
      <c r="F1480" s="286" t="s">
        <v>40</v>
      </c>
      <c r="G1480" s="286" t="s">
        <v>242</v>
      </c>
      <c r="H1480" s="286" t="s">
        <v>41</v>
      </c>
      <c r="I1480" s="286" t="s">
        <v>46</v>
      </c>
      <c r="J1480" s="286" t="s">
        <v>47</v>
      </c>
      <c r="K1480" s="286" t="s">
        <v>371</v>
      </c>
      <c r="L1480" s="286" t="s">
        <v>941</v>
      </c>
      <c r="M1480" s="287">
        <v>979440</v>
      </c>
    </row>
    <row r="1481" spans="1:13">
      <c r="A1481" s="286" t="s">
        <v>4808</v>
      </c>
      <c r="B1481" s="286" t="s">
        <v>1461</v>
      </c>
      <c r="C1481" s="286" t="s">
        <v>248</v>
      </c>
      <c r="D1481" s="275">
        <v>4523</v>
      </c>
      <c r="E1481" s="274" t="s">
        <v>39</v>
      </c>
      <c r="F1481" s="286" t="s">
        <v>40</v>
      </c>
      <c r="G1481" s="286" t="s">
        <v>242</v>
      </c>
      <c r="H1481" s="286" t="s">
        <v>41</v>
      </c>
      <c r="I1481" s="286" t="s">
        <v>48</v>
      </c>
      <c r="J1481" s="286" t="s">
        <v>49</v>
      </c>
      <c r="K1481" s="286" t="s">
        <v>886</v>
      </c>
      <c r="L1481" s="286" t="s">
        <v>218</v>
      </c>
      <c r="M1481" s="287">
        <v>981750</v>
      </c>
    </row>
    <row r="1482" spans="1:13">
      <c r="A1482" s="286" t="s">
        <v>4823</v>
      </c>
      <c r="B1482" s="286" t="s">
        <v>1461</v>
      </c>
      <c r="C1482" s="286" t="s">
        <v>248</v>
      </c>
      <c r="D1482" s="275">
        <v>4523</v>
      </c>
      <c r="E1482" s="274" t="s">
        <v>39</v>
      </c>
      <c r="F1482" s="286" t="s">
        <v>40</v>
      </c>
      <c r="G1482" s="286" t="s">
        <v>242</v>
      </c>
      <c r="H1482" s="286" t="s">
        <v>41</v>
      </c>
      <c r="I1482" s="286" t="s">
        <v>50</v>
      </c>
      <c r="J1482" s="286" t="s">
        <v>51</v>
      </c>
      <c r="K1482" s="286" t="s">
        <v>886</v>
      </c>
      <c r="L1482" s="286" t="s">
        <v>218</v>
      </c>
      <c r="M1482" s="287">
        <v>981750</v>
      </c>
    </row>
    <row r="1483" spans="1:13">
      <c r="A1483" s="286" t="s">
        <v>4731</v>
      </c>
      <c r="B1483" s="286" t="s">
        <v>1459</v>
      </c>
      <c r="C1483" s="286" t="s">
        <v>248</v>
      </c>
      <c r="D1483" s="275">
        <v>4523</v>
      </c>
      <c r="E1483" s="274" t="s">
        <v>39</v>
      </c>
      <c r="F1483" s="286" t="s">
        <v>40</v>
      </c>
      <c r="G1483" s="286" t="s">
        <v>242</v>
      </c>
      <c r="H1483" s="286" t="s">
        <v>41</v>
      </c>
      <c r="I1483" s="286" t="s">
        <v>42</v>
      </c>
      <c r="J1483" s="286" t="s">
        <v>43</v>
      </c>
      <c r="K1483" s="286" t="s">
        <v>887</v>
      </c>
      <c r="L1483" s="286" t="s">
        <v>940</v>
      </c>
      <c r="M1483" s="287">
        <v>990990</v>
      </c>
    </row>
    <row r="1484" spans="1:13">
      <c r="A1484" s="286" t="s">
        <v>4746</v>
      </c>
      <c r="B1484" s="286" t="s">
        <v>1459</v>
      </c>
      <c r="C1484" s="286" t="s">
        <v>248</v>
      </c>
      <c r="D1484" s="275">
        <v>4523</v>
      </c>
      <c r="E1484" s="274" t="s">
        <v>39</v>
      </c>
      <c r="F1484" s="286" t="s">
        <v>40</v>
      </c>
      <c r="G1484" s="286" t="s">
        <v>242</v>
      </c>
      <c r="H1484" s="286" t="s">
        <v>41</v>
      </c>
      <c r="I1484" s="286" t="s">
        <v>219</v>
      </c>
      <c r="J1484" s="286" t="s">
        <v>220</v>
      </c>
      <c r="K1484" s="286" t="s">
        <v>887</v>
      </c>
      <c r="L1484" s="286" t="s">
        <v>940</v>
      </c>
      <c r="M1484" s="287">
        <v>990990</v>
      </c>
    </row>
    <row r="1485" spans="1:13">
      <c r="A1485" s="286" t="s">
        <v>4761</v>
      </c>
      <c r="B1485" s="286" t="s">
        <v>1459</v>
      </c>
      <c r="C1485" s="286" t="s">
        <v>248</v>
      </c>
      <c r="D1485" s="275">
        <v>4523</v>
      </c>
      <c r="E1485" s="274" t="s">
        <v>39</v>
      </c>
      <c r="F1485" s="286" t="s">
        <v>40</v>
      </c>
      <c r="G1485" s="286" t="s">
        <v>242</v>
      </c>
      <c r="H1485" s="286" t="s">
        <v>41</v>
      </c>
      <c r="I1485" s="286" t="s">
        <v>44</v>
      </c>
      <c r="J1485" s="286" t="s">
        <v>45</v>
      </c>
      <c r="K1485" s="286" t="s">
        <v>887</v>
      </c>
      <c r="L1485" s="286" t="s">
        <v>940</v>
      </c>
      <c r="M1485" s="287">
        <v>990990</v>
      </c>
    </row>
    <row r="1486" spans="1:13">
      <c r="A1486" s="286" t="s">
        <v>4901</v>
      </c>
      <c r="B1486" s="286" t="s">
        <v>1464</v>
      </c>
      <c r="C1486" s="286" t="s">
        <v>248</v>
      </c>
      <c r="D1486" s="275">
        <v>4523</v>
      </c>
      <c r="E1486" s="274" t="s">
        <v>39</v>
      </c>
      <c r="F1486" s="286" t="s">
        <v>40</v>
      </c>
      <c r="G1486" s="286" t="s">
        <v>242</v>
      </c>
      <c r="H1486" s="286" t="s">
        <v>41</v>
      </c>
      <c r="I1486" s="286" t="s">
        <v>424</v>
      </c>
      <c r="J1486" s="286" t="s">
        <v>444</v>
      </c>
      <c r="K1486" s="286" t="s">
        <v>886</v>
      </c>
      <c r="L1486" s="286" t="s">
        <v>941</v>
      </c>
      <c r="M1486" s="287">
        <v>1027950</v>
      </c>
    </row>
    <row r="1487" spans="1:13">
      <c r="A1487" s="286" t="s">
        <v>4797</v>
      </c>
      <c r="B1487" s="286" t="s">
        <v>1465</v>
      </c>
      <c r="C1487" s="286" t="s">
        <v>248</v>
      </c>
      <c r="D1487" s="275">
        <v>4523</v>
      </c>
      <c r="E1487" s="274" t="s">
        <v>39</v>
      </c>
      <c r="F1487" s="286" t="s">
        <v>40</v>
      </c>
      <c r="G1487" s="286" t="s">
        <v>242</v>
      </c>
      <c r="H1487" s="286" t="s">
        <v>41</v>
      </c>
      <c r="I1487" s="286" t="s">
        <v>221</v>
      </c>
      <c r="J1487" s="286" t="s">
        <v>222</v>
      </c>
      <c r="K1487" s="286" t="s">
        <v>887</v>
      </c>
      <c r="L1487" s="286" t="s">
        <v>941</v>
      </c>
      <c r="M1487" s="287">
        <v>1032570</v>
      </c>
    </row>
    <row r="1488" spans="1:13">
      <c r="A1488" s="286" t="s">
        <v>4865</v>
      </c>
      <c r="B1488" s="286" t="s">
        <v>1458</v>
      </c>
      <c r="C1488" s="286" t="s">
        <v>248</v>
      </c>
      <c r="D1488" s="275">
        <v>4523</v>
      </c>
      <c r="E1488" s="274" t="s">
        <v>39</v>
      </c>
      <c r="F1488" s="286" t="s">
        <v>40</v>
      </c>
      <c r="G1488" s="286" t="s">
        <v>242</v>
      </c>
      <c r="H1488" s="286" t="s">
        <v>41</v>
      </c>
      <c r="I1488" s="286" t="s">
        <v>422</v>
      </c>
      <c r="J1488" s="286" t="s">
        <v>442</v>
      </c>
      <c r="K1488" s="286" t="s">
        <v>886</v>
      </c>
      <c r="L1488" s="286" t="s">
        <v>940</v>
      </c>
      <c r="M1488" s="287">
        <v>1055670</v>
      </c>
    </row>
    <row r="1489" spans="1:13">
      <c r="A1489" s="286" t="s">
        <v>4886</v>
      </c>
      <c r="B1489" s="286" t="s">
        <v>1464</v>
      </c>
      <c r="C1489" s="286" t="s">
        <v>248</v>
      </c>
      <c r="D1489" s="275">
        <v>4523</v>
      </c>
      <c r="E1489" s="274" t="s">
        <v>39</v>
      </c>
      <c r="F1489" s="286" t="s">
        <v>40</v>
      </c>
      <c r="G1489" s="286" t="s">
        <v>242</v>
      </c>
      <c r="H1489" s="286" t="s">
        <v>41</v>
      </c>
      <c r="I1489" s="286" t="s">
        <v>423</v>
      </c>
      <c r="J1489" s="286" t="s">
        <v>443</v>
      </c>
      <c r="K1489" s="286" t="s">
        <v>886</v>
      </c>
      <c r="L1489" s="286" t="s">
        <v>941</v>
      </c>
      <c r="M1489" s="287">
        <v>1074150</v>
      </c>
    </row>
    <row r="1490" spans="1:13">
      <c r="A1490" s="286" t="s">
        <v>4782</v>
      </c>
      <c r="B1490" s="286" t="s">
        <v>1465</v>
      </c>
      <c r="C1490" s="286" t="s">
        <v>248</v>
      </c>
      <c r="D1490" s="275">
        <v>4523</v>
      </c>
      <c r="E1490" s="274" t="s">
        <v>39</v>
      </c>
      <c r="F1490" s="286" t="s">
        <v>40</v>
      </c>
      <c r="G1490" s="286" t="s">
        <v>242</v>
      </c>
      <c r="H1490" s="286" t="s">
        <v>41</v>
      </c>
      <c r="I1490" s="286" t="s">
        <v>46</v>
      </c>
      <c r="J1490" s="286" t="s">
        <v>47</v>
      </c>
      <c r="K1490" s="286" t="s">
        <v>887</v>
      </c>
      <c r="L1490" s="286" t="s">
        <v>941</v>
      </c>
      <c r="M1490" s="287">
        <v>1081080</v>
      </c>
    </row>
    <row r="1491" spans="1:13">
      <c r="A1491" s="286" t="s">
        <v>4793</v>
      </c>
      <c r="B1491" s="286" t="s">
        <v>1461</v>
      </c>
      <c r="C1491" s="286" t="s">
        <v>248</v>
      </c>
      <c r="D1491" s="275">
        <v>4523</v>
      </c>
      <c r="E1491" s="274" t="s">
        <v>39</v>
      </c>
      <c r="F1491" s="286" t="s">
        <v>40</v>
      </c>
      <c r="G1491" s="286" t="s">
        <v>242</v>
      </c>
      <c r="H1491" s="286" t="s">
        <v>41</v>
      </c>
      <c r="I1491" s="286" t="s">
        <v>221</v>
      </c>
      <c r="J1491" s="286" t="s">
        <v>222</v>
      </c>
      <c r="K1491" s="286" t="s">
        <v>886</v>
      </c>
      <c r="L1491" s="286" t="s">
        <v>218</v>
      </c>
      <c r="M1491" s="287">
        <v>1085700</v>
      </c>
    </row>
    <row r="1492" spans="1:13">
      <c r="A1492" s="286" t="s">
        <v>4738</v>
      </c>
      <c r="B1492" s="286" t="s">
        <v>1466</v>
      </c>
      <c r="C1492" s="286" t="s">
        <v>248</v>
      </c>
      <c r="D1492" s="275">
        <v>4523</v>
      </c>
      <c r="E1492" s="274" t="s">
        <v>39</v>
      </c>
      <c r="F1492" s="286" t="s">
        <v>40</v>
      </c>
      <c r="G1492" s="286" t="s">
        <v>242</v>
      </c>
      <c r="H1492" s="286" t="s">
        <v>41</v>
      </c>
      <c r="I1492" s="286" t="s">
        <v>42</v>
      </c>
      <c r="J1492" s="286" t="s">
        <v>43</v>
      </c>
      <c r="K1492" s="286" t="s">
        <v>371</v>
      </c>
      <c r="L1492" s="286" t="s">
        <v>941</v>
      </c>
      <c r="M1492" s="287">
        <v>1118040</v>
      </c>
    </row>
    <row r="1493" spans="1:13">
      <c r="A1493" s="286" t="s">
        <v>4753</v>
      </c>
      <c r="B1493" s="286" t="s">
        <v>1466</v>
      </c>
      <c r="C1493" s="286" t="s">
        <v>248</v>
      </c>
      <c r="D1493" s="275">
        <v>4523</v>
      </c>
      <c r="E1493" s="274" t="s">
        <v>39</v>
      </c>
      <c r="F1493" s="286" t="s">
        <v>40</v>
      </c>
      <c r="G1493" s="286" t="s">
        <v>242</v>
      </c>
      <c r="H1493" s="286" t="s">
        <v>41</v>
      </c>
      <c r="I1493" s="286" t="s">
        <v>219</v>
      </c>
      <c r="J1493" s="286" t="s">
        <v>220</v>
      </c>
      <c r="K1493" s="286" t="s">
        <v>371</v>
      </c>
      <c r="L1493" s="286" t="s">
        <v>941</v>
      </c>
      <c r="M1493" s="287">
        <v>1118040</v>
      </c>
    </row>
    <row r="1494" spans="1:13">
      <c r="A1494" s="286" t="s">
        <v>4768</v>
      </c>
      <c r="B1494" s="286" t="s">
        <v>1466</v>
      </c>
      <c r="C1494" s="286" t="s">
        <v>248</v>
      </c>
      <c r="D1494" s="275">
        <v>4523</v>
      </c>
      <c r="E1494" s="274" t="s">
        <v>39</v>
      </c>
      <c r="F1494" s="286" t="s">
        <v>40</v>
      </c>
      <c r="G1494" s="286" t="s">
        <v>242</v>
      </c>
      <c r="H1494" s="286" t="s">
        <v>41</v>
      </c>
      <c r="I1494" s="286" t="s">
        <v>44</v>
      </c>
      <c r="J1494" s="286" t="s">
        <v>45</v>
      </c>
      <c r="K1494" s="286" t="s">
        <v>371</v>
      </c>
      <c r="L1494" s="286" t="s">
        <v>941</v>
      </c>
      <c r="M1494" s="287">
        <v>1118040</v>
      </c>
    </row>
    <row r="1495" spans="1:13">
      <c r="A1495" s="286" t="s">
        <v>4737</v>
      </c>
      <c r="B1495" s="286" t="s">
        <v>1465</v>
      </c>
      <c r="C1495" s="286" t="s">
        <v>248</v>
      </c>
      <c r="D1495" s="275">
        <v>4523</v>
      </c>
      <c r="E1495" s="274" t="s">
        <v>39</v>
      </c>
      <c r="F1495" s="286" t="s">
        <v>40</v>
      </c>
      <c r="G1495" s="286" t="s">
        <v>242</v>
      </c>
      <c r="H1495" s="286" t="s">
        <v>41</v>
      </c>
      <c r="I1495" s="286" t="s">
        <v>42</v>
      </c>
      <c r="J1495" s="286" t="s">
        <v>43</v>
      </c>
      <c r="K1495" s="286" t="s">
        <v>887</v>
      </c>
      <c r="L1495" s="286" t="s">
        <v>941</v>
      </c>
      <c r="M1495" s="287">
        <v>1131900</v>
      </c>
    </row>
    <row r="1496" spans="1:13">
      <c r="A1496" s="286" t="s">
        <v>4752</v>
      </c>
      <c r="B1496" s="286" t="s">
        <v>1465</v>
      </c>
      <c r="C1496" s="286" t="s">
        <v>248</v>
      </c>
      <c r="D1496" s="275">
        <v>4523</v>
      </c>
      <c r="E1496" s="274" t="s">
        <v>39</v>
      </c>
      <c r="F1496" s="286" t="s">
        <v>40</v>
      </c>
      <c r="G1496" s="286" t="s">
        <v>242</v>
      </c>
      <c r="H1496" s="286" t="s">
        <v>41</v>
      </c>
      <c r="I1496" s="286" t="s">
        <v>219</v>
      </c>
      <c r="J1496" s="286" t="s">
        <v>220</v>
      </c>
      <c r="K1496" s="286" t="s">
        <v>887</v>
      </c>
      <c r="L1496" s="286" t="s">
        <v>941</v>
      </c>
      <c r="M1496" s="287">
        <v>1131900</v>
      </c>
    </row>
    <row r="1497" spans="1:13">
      <c r="A1497" s="286" t="s">
        <v>4767</v>
      </c>
      <c r="B1497" s="286" t="s">
        <v>1465</v>
      </c>
      <c r="C1497" s="286" t="s">
        <v>248</v>
      </c>
      <c r="D1497" s="275">
        <v>4523</v>
      </c>
      <c r="E1497" s="274" t="s">
        <v>39</v>
      </c>
      <c r="F1497" s="286" t="s">
        <v>40</v>
      </c>
      <c r="G1497" s="286" t="s">
        <v>242</v>
      </c>
      <c r="H1497" s="286" t="s">
        <v>41</v>
      </c>
      <c r="I1497" s="286" t="s">
        <v>44</v>
      </c>
      <c r="J1497" s="286" t="s">
        <v>45</v>
      </c>
      <c r="K1497" s="286" t="s">
        <v>887</v>
      </c>
      <c r="L1497" s="286" t="s">
        <v>941</v>
      </c>
      <c r="M1497" s="287">
        <v>1131900</v>
      </c>
    </row>
    <row r="1498" spans="1:13">
      <c r="A1498" s="286" t="s">
        <v>4850</v>
      </c>
      <c r="B1498" s="286" t="s">
        <v>1458</v>
      </c>
      <c r="C1498" s="286" t="s">
        <v>248</v>
      </c>
      <c r="D1498" s="275">
        <v>4523</v>
      </c>
      <c r="E1498" s="274" t="s">
        <v>39</v>
      </c>
      <c r="F1498" s="286" t="s">
        <v>40</v>
      </c>
      <c r="G1498" s="286" t="s">
        <v>242</v>
      </c>
      <c r="H1498" s="286" t="s">
        <v>41</v>
      </c>
      <c r="I1498" s="286" t="s">
        <v>421</v>
      </c>
      <c r="J1498" s="286" t="s">
        <v>441</v>
      </c>
      <c r="K1498" s="286" t="s">
        <v>886</v>
      </c>
      <c r="L1498" s="286" t="s">
        <v>940</v>
      </c>
      <c r="M1498" s="287">
        <v>1134210</v>
      </c>
    </row>
    <row r="1499" spans="1:13">
      <c r="A1499" s="286" t="s">
        <v>4778</v>
      </c>
      <c r="B1499" s="286" t="s">
        <v>1461</v>
      </c>
      <c r="C1499" s="286" t="s">
        <v>248</v>
      </c>
      <c r="D1499" s="275">
        <v>4523</v>
      </c>
      <c r="E1499" s="274" t="s">
        <v>39</v>
      </c>
      <c r="F1499" s="286" t="s">
        <v>40</v>
      </c>
      <c r="G1499" s="286" t="s">
        <v>242</v>
      </c>
      <c r="H1499" s="286" t="s">
        <v>41</v>
      </c>
      <c r="I1499" s="286" t="s">
        <v>46</v>
      </c>
      <c r="J1499" s="286" t="s">
        <v>47</v>
      </c>
      <c r="K1499" s="286" t="s">
        <v>886</v>
      </c>
      <c r="L1499" s="286" t="s">
        <v>218</v>
      </c>
      <c r="M1499" s="287">
        <v>1136520</v>
      </c>
    </row>
    <row r="1500" spans="1:13">
      <c r="A1500" s="286" t="s">
        <v>4733</v>
      </c>
      <c r="B1500" s="286" t="s">
        <v>1461</v>
      </c>
      <c r="C1500" s="286" t="s">
        <v>248</v>
      </c>
      <c r="D1500" s="275">
        <v>4523</v>
      </c>
      <c r="E1500" s="274" t="s">
        <v>39</v>
      </c>
      <c r="F1500" s="286" t="s">
        <v>40</v>
      </c>
      <c r="G1500" s="286" t="s">
        <v>242</v>
      </c>
      <c r="H1500" s="286" t="s">
        <v>41</v>
      </c>
      <c r="I1500" s="286" t="s">
        <v>42</v>
      </c>
      <c r="J1500" s="286" t="s">
        <v>43</v>
      </c>
      <c r="K1500" s="286" t="s">
        <v>886</v>
      </c>
      <c r="L1500" s="286" t="s">
        <v>218</v>
      </c>
      <c r="M1500" s="287">
        <v>1189650</v>
      </c>
    </row>
    <row r="1501" spans="1:13">
      <c r="A1501" s="286" t="s">
        <v>4748</v>
      </c>
      <c r="B1501" s="286" t="s">
        <v>1461</v>
      </c>
      <c r="C1501" s="286" t="s">
        <v>248</v>
      </c>
      <c r="D1501" s="275">
        <v>4523</v>
      </c>
      <c r="E1501" s="274" t="s">
        <v>39</v>
      </c>
      <c r="F1501" s="286" t="s">
        <v>40</v>
      </c>
      <c r="G1501" s="286" t="s">
        <v>242</v>
      </c>
      <c r="H1501" s="286" t="s">
        <v>41</v>
      </c>
      <c r="I1501" s="286" t="s">
        <v>219</v>
      </c>
      <c r="J1501" s="286" t="s">
        <v>220</v>
      </c>
      <c r="K1501" s="286" t="s">
        <v>886</v>
      </c>
      <c r="L1501" s="286" t="s">
        <v>218</v>
      </c>
      <c r="M1501" s="287">
        <v>1189650</v>
      </c>
    </row>
    <row r="1502" spans="1:13">
      <c r="A1502" s="286" t="s">
        <v>4763</v>
      </c>
      <c r="B1502" s="286" t="s">
        <v>1461</v>
      </c>
      <c r="C1502" s="286" t="s">
        <v>248</v>
      </c>
      <c r="D1502" s="275">
        <v>4523</v>
      </c>
      <c r="E1502" s="274" t="s">
        <v>39</v>
      </c>
      <c r="F1502" s="286" t="s">
        <v>40</v>
      </c>
      <c r="G1502" s="286" t="s">
        <v>242</v>
      </c>
      <c r="H1502" s="286" t="s">
        <v>41</v>
      </c>
      <c r="I1502" s="286" t="s">
        <v>44</v>
      </c>
      <c r="J1502" s="286" t="s">
        <v>45</v>
      </c>
      <c r="K1502" s="286" t="s">
        <v>886</v>
      </c>
      <c r="L1502" s="286" t="s">
        <v>218</v>
      </c>
      <c r="M1502" s="287">
        <v>1189650</v>
      </c>
    </row>
    <row r="1503" spans="1:13">
      <c r="A1503" s="286" t="s">
        <v>4871</v>
      </c>
      <c r="B1503" s="286" t="s">
        <v>1464</v>
      </c>
      <c r="C1503" s="286" t="s">
        <v>248</v>
      </c>
      <c r="D1503" s="275">
        <v>4523</v>
      </c>
      <c r="E1503" s="274" t="s">
        <v>39</v>
      </c>
      <c r="F1503" s="286" t="s">
        <v>40</v>
      </c>
      <c r="G1503" s="286" t="s">
        <v>242</v>
      </c>
      <c r="H1503" s="286" t="s">
        <v>41</v>
      </c>
      <c r="I1503" s="286" t="s">
        <v>422</v>
      </c>
      <c r="J1503" s="286" t="s">
        <v>442</v>
      </c>
      <c r="K1503" s="286" t="s">
        <v>886</v>
      </c>
      <c r="L1503" s="286" t="s">
        <v>941</v>
      </c>
      <c r="M1503" s="287">
        <v>1208130</v>
      </c>
    </row>
    <row r="1504" spans="1:13">
      <c r="A1504" s="286" t="s">
        <v>4856</v>
      </c>
      <c r="B1504" s="286" t="s">
        <v>1464</v>
      </c>
      <c r="C1504" s="286" t="s">
        <v>248</v>
      </c>
      <c r="D1504" s="275">
        <v>4523</v>
      </c>
      <c r="E1504" s="274" t="s">
        <v>39</v>
      </c>
      <c r="F1504" s="286" t="s">
        <v>40</v>
      </c>
      <c r="G1504" s="286" t="s">
        <v>242</v>
      </c>
      <c r="H1504" s="286" t="s">
        <v>41</v>
      </c>
      <c r="I1504" s="286" t="s">
        <v>421</v>
      </c>
      <c r="J1504" s="286" t="s">
        <v>441</v>
      </c>
      <c r="K1504" s="286" t="s">
        <v>886</v>
      </c>
      <c r="L1504" s="286" t="s">
        <v>941</v>
      </c>
      <c r="M1504" s="287">
        <v>1295910</v>
      </c>
    </row>
    <row r="1505" spans="1:13">
      <c r="A1505" s="286" t="s">
        <v>4835</v>
      </c>
      <c r="B1505" s="286" t="s">
        <v>1458</v>
      </c>
      <c r="C1505" s="286" t="s">
        <v>248</v>
      </c>
      <c r="D1505" s="275">
        <v>4523</v>
      </c>
      <c r="E1505" s="274" t="s">
        <v>39</v>
      </c>
      <c r="F1505" s="286" t="s">
        <v>40</v>
      </c>
      <c r="G1505" s="286" t="s">
        <v>242</v>
      </c>
      <c r="H1505" s="286" t="s">
        <v>41</v>
      </c>
      <c r="I1505" s="286" t="s">
        <v>223</v>
      </c>
      <c r="J1505" s="286" t="s">
        <v>56</v>
      </c>
      <c r="K1505" s="286" t="s">
        <v>886</v>
      </c>
      <c r="L1505" s="286" t="s">
        <v>940</v>
      </c>
      <c r="M1505" s="287">
        <v>1330560</v>
      </c>
    </row>
    <row r="1506" spans="1:13">
      <c r="A1506" s="286" t="s">
        <v>4805</v>
      </c>
      <c r="B1506" s="286" t="s">
        <v>1458</v>
      </c>
      <c r="C1506" s="286" t="s">
        <v>248</v>
      </c>
      <c r="D1506" s="275">
        <v>4523</v>
      </c>
      <c r="E1506" s="274" t="s">
        <v>39</v>
      </c>
      <c r="F1506" s="286" t="s">
        <v>40</v>
      </c>
      <c r="G1506" s="286" t="s">
        <v>242</v>
      </c>
      <c r="H1506" s="286" t="s">
        <v>41</v>
      </c>
      <c r="I1506" s="286" t="s">
        <v>48</v>
      </c>
      <c r="J1506" s="286" t="s">
        <v>49</v>
      </c>
      <c r="K1506" s="286" t="s">
        <v>886</v>
      </c>
      <c r="L1506" s="286" t="s">
        <v>940</v>
      </c>
      <c r="M1506" s="287">
        <v>1487640</v>
      </c>
    </row>
    <row r="1507" spans="1:13">
      <c r="A1507" s="286" t="s">
        <v>4820</v>
      </c>
      <c r="B1507" s="286" t="s">
        <v>1458</v>
      </c>
      <c r="C1507" s="286" t="s">
        <v>248</v>
      </c>
      <c r="D1507" s="275">
        <v>4523</v>
      </c>
      <c r="E1507" s="274" t="s">
        <v>39</v>
      </c>
      <c r="F1507" s="286" t="s">
        <v>40</v>
      </c>
      <c r="G1507" s="286" t="s">
        <v>242</v>
      </c>
      <c r="H1507" s="286" t="s">
        <v>41</v>
      </c>
      <c r="I1507" s="286" t="s">
        <v>50</v>
      </c>
      <c r="J1507" s="286" t="s">
        <v>51</v>
      </c>
      <c r="K1507" s="286" t="s">
        <v>886</v>
      </c>
      <c r="L1507" s="286" t="s">
        <v>940</v>
      </c>
      <c r="M1507" s="287">
        <v>1487640</v>
      </c>
    </row>
    <row r="1508" spans="1:13">
      <c r="A1508" s="286" t="s">
        <v>4841</v>
      </c>
      <c r="B1508" s="286" t="s">
        <v>1464</v>
      </c>
      <c r="C1508" s="286" t="s">
        <v>248</v>
      </c>
      <c r="D1508" s="275">
        <v>4523</v>
      </c>
      <c r="E1508" s="274" t="s">
        <v>39</v>
      </c>
      <c r="F1508" s="286" t="s">
        <v>40</v>
      </c>
      <c r="G1508" s="286" t="s">
        <v>242</v>
      </c>
      <c r="H1508" s="286" t="s">
        <v>41</v>
      </c>
      <c r="I1508" s="286" t="s">
        <v>223</v>
      </c>
      <c r="J1508" s="286" t="s">
        <v>56</v>
      </c>
      <c r="K1508" s="286" t="s">
        <v>886</v>
      </c>
      <c r="L1508" s="286" t="s">
        <v>941</v>
      </c>
      <c r="M1508" s="287">
        <v>1519980</v>
      </c>
    </row>
    <row r="1509" spans="1:13">
      <c r="A1509" s="286" t="s">
        <v>4790</v>
      </c>
      <c r="B1509" s="286" t="s">
        <v>1458</v>
      </c>
      <c r="C1509" s="286" t="s">
        <v>248</v>
      </c>
      <c r="D1509" s="275">
        <v>4523</v>
      </c>
      <c r="E1509" s="274" t="s">
        <v>39</v>
      </c>
      <c r="F1509" s="286" t="s">
        <v>40</v>
      </c>
      <c r="G1509" s="286" t="s">
        <v>242</v>
      </c>
      <c r="H1509" s="286" t="s">
        <v>41</v>
      </c>
      <c r="I1509" s="286" t="s">
        <v>221</v>
      </c>
      <c r="J1509" s="286" t="s">
        <v>222</v>
      </c>
      <c r="K1509" s="286" t="s">
        <v>886</v>
      </c>
      <c r="L1509" s="286" t="s">
        <v>940</v>
      </c>
      <c r="M1509" s="287">
        <v>1642410</v>
      </c>
    </row>
    <row r="1510" spans="1:13">
      <c r="A1510" s="286" t="s">
        <v>4811</v>
      </c>
      <c r="B1510" s="286" t="s">
        <v>1464</v>
      </c>
      <c r="C1510" s="286" t="s">
        <v>248</v>
      </c>
      <c r="D1510" s="275">
        <v>4523</v>
      </c>
      <c r="E1510" s="274" t="s">
        <v>39</v>
      </c>
      <c r="F1510" s="286" t="s">
        <v>40</v>
      </c>
      <c r="G1510" s="286" t="s">
        <v>242</v>
      </c>
      <c r="H1510" s="286" t="s">
        <v>41</v>
      </c>
      <c r="I1510" s="286" t="s">
        <v>48</v>
      </c>
      <c r="J1510" s="286" t="s">
        <v>49</v>
      </c>
      <c r="K1510" s="286" t="s">
        <v>886</v>
      </c>
      <c r="L1510" s="286" t="s">
        <v>941</v>
      </c>
      <c r="M1510" s="287">
        <v>1700160</v>
      </c>
    </row>
    <row r="1511" spans="1:13">
      <c r="A1511" s="286" t="s">
        <v>4826</v>
      </c>
      <c r="B1511" s="286" t="s">
        <v>1464</v>
      </c>
      <c r="C1511" s="286" t="s">
        <v>248</v>
      </c>
      <c r="D1511" s="275">
        <v>4523</v>
      </c>
      <c r="E1511" s="274" t="s">
        <v>39</v>
      </c>
      <c r="F1511" s="286" t="s">
        <v>40</v>
      </c>
      <c r="G1511" s="286" t="s">
        <v>242</v>
      </c>
      <c r="H1511" s="286" t="s">
        <v>41</v>
      </c>
      <c r="I1511" s="286" t="s">
        <v>50</v>
      </c>
      <c r="J1511" s="286" t="s">
        <v>51</v>
      </c>
      <c r="K1511" s="286" t="s">
        <v>886</v>
      </c>
      <c r="L1511" s="286" t="s">
        <v>941</v>
      </c>
      <c r="M1511" s="287">
        <v>1700160</v>
      </c>
    </row>
    <row r="1512" spans="1:13">
      <c r="A1512" s="286" t="s">
        <v>4775</v>
      </c>
      <c r="B1512" s="286" t="s">
        <v>1458</v>
      </c>
      <c r="C1512" s="286" t="s">
        <v>248</v>
      </c>
      <c r="D1512" s="275">
        <v>4523</v>
      </c>
      <c r="E1512" s="274" t="s">
        <v>39</v>
      </c>
      <c r="F1512" s="286" t="s">
        <v>40</v>
      </c>
      <c r="G1512" s="286" t="s">
        <v>242</v>
      </c>
      <c r="H1512" s="286" t="s">
        <v>41</v>
      </c>
      <c r="I1512" s="286" t="s">
        <v>46</v>
      </c>
      <c r="J1512" s="286" t="s">
        <v>47</v>
      </c>
      <c r="K1512" s="286" t="s">
        <v>886</v>
      </c>
      <c r="L1512" s="286" t="s">
        <v>940</v>
      </c>
      <c r="M1512" s="287">
        <v>1720950</v>
      </c>
    </row>
    <row r="1513" spans="1:13">
      <c r="A1513" s="286" t="s">
        <v>4730</v>
      </c>
      <c r="B1513" s="286" t="s">
        <v>1458</v>
      </c>
      <c r="C1513" s="286" t="s">
        <v>248</v>
      </c>
      <c r="D1513" s="275">
        <v>4523</v>
      </c>
      <c r="E1513" s="274" t="s">
        <v>39</v>
      </c>
      <c r="F1513" s="286" t="s">
        <v>40</v>
      </c>
      <c r="G1513" s="286" t="s">
        <v>242</v>
      </c>
      <c r="H1513" s="286" t="s">
        <v>41</v>
      </c>
      <c r="I1513" s="286" t="s">
        <v>42</v>
      </c>
      <c r="J1513" s="286" t="s">
        <v>43</v>
      </c>
      <c r="K1513" s="286" t="s">
        <v>886</v>
      </c>
      <c r="L1513" s="286" t="s">
        <v>940</v>
      </c>
      <c r="M1513" s="287">
        <v>1799490</v>
      </c>
    </row>
    <row r="1514" spans="1:13">
      <c r="A1514" s="286" t="s">
        <v>4745</v>
      </c>
      <c r="B1514" s="286" t="s">
        <v>1458</v>
      </c>
      <c r="C1514" s="286" t="s">
        <v>248</v>
      </c>
      <c r="D1514" s="275">
        <v>4523</v>
      </c>
      <c r="E1514" s="274" t="s">
        <v>39</v>
      </c>
      <c r="F1514" s="286" t="s">
        <v>40</v>
      </c>
      <c r="G1514" s="286" t="s">
        <v>242</v>
      </c>
      <c r="H1514" s="286" t="s">
        <v>41</v>
      </c>
      <c r="I1514" s="286" t="s">
        <v>219</v>
      </c>
      <c r="J1514" s="286" t="s">
        <v>220</v>
      </c>
      <c r="K1514" s="286" t="s">
        <v>886</v>
      </c>
      <c r="L1514" s="286" t="s">
        <v>940</v>
      </c>
      <c r="M1514" s="287">
        <v>1799490</v>
      </c>
    </row>
    <row r="1515" spans="1:13">
      <c r="A1515" s="286" t="s">
        <v>4760</v>
      </c>
      <c r="B1515" s="286" t="s">
        <v>1458</v>
      </c>
      <c r="C1515" s="286" t="s">
        <v>248</v>
      </c>
      <c r="D1515" s="275">
        <v>4523</v>
      </c>
      <c r="E1515" s="274" t="s">
        <v>39</v>
      </c>
      <c r="F1515" s="286" t="s">
        <v>40</v>
      </c>
      <c r="G1515" s="286" t="s">
        <v>242</v>
      </c>
      <c r="H1515" s="286" t="s">
        <v>41</v>
      </c>
      <c r="I1515" s="286" t="s">
        <v>44</v>
      </c>
      <c r="J1515" s="286" t="s">
        <v>45</v>
      </c>
      <c r="K1515" s="286" t="s">
        <v>886</v>
      </c>
      <c r="L1515" s="286" t="s">
        <v>940</v>
      </c>
      <c r="M1515" s="287">
        <v>1799490</v>
      </c>
    </row>
    <row r="1516" spans="1:13">
      <c r="A1516" s="286" t="s">
        <v>4796</v>
      </c>
      <c r="B1516" s="286" t="s">
        <v>1464</v>
      </c>
      <c r="C1516" s="286" t="s">
        <v>248</v>
      </c>
      <c r="D1516" s="275">
        <v>4523</v>
      </c>
      <c r="E1516" s="274" t="s">
        <v>39</v>
      </c>
      <c r="F1516" s="286" t="s">
        <v>40</v>
      </c>
      <c r="G1516" s="286" t="s">
        <v>242</v>
      </c>
      <c r="H1516" s="286" t="s">
        <v>41</v>
      </c>
      <c r="I1516" s="286" t="s">
        <v>221</v>
      </c>
      <c r="J1516" s="286" t="s">
        <v>222</v>
      </c>
      <c r="K1516" s="286" t="s">
        <v>886</v>
      </c>
      <c r="L1516" s="286" t="s">
        <v>941</v>
      </c>
      <c r="M1516" s="287">
        <v>1878030</v>
      </c>
    </row>
    <row r="1517" spans="1:13">
      <c r="A1517" s="286" t="s">
        <v>4781</v>
      </c>
      <c r="B1517" s="286" t="s">
        <v>1464</v>
      </c>
      <c r="C1517" s="286" t="s">
        <v>248</v>
      </c>
      <c r="D1517" s="275">
        <v>4523</v>
      </c>
      <c r="E1517" s="274" t="s">
        <v>39</v>
      </c>
      <c r="F1517" s="286" t="s">
        <v>40</v>
      </c>
      <c r="G1517" s="286" t="s">
        <v>242</v>
      </c>
      <c r="H1517" s="286" t="s">
        <v>41</v>
      </c>
      <c r="I1517" s="286" t="s">
        <v>46</v>
      </c>
      <c r="J1517" s="286" t="s">
        <v>47</v>
      </c>
      <c r="K1517" s="286" t="s">
        <v>886</v>
      </c>
      <c r="L1517" s="286" t="s">
        <v>941</v>
      </c>
      <c r="M1517" s="287">
        <v>1968120</v>
      </c>
    </row>
    <row r="1518" spans="1:13">
      <c r="A1518" s="286" t="s">
        <v>4736</v>
      </c>
      <c r="B1518" s="286" t="s">
        <v>1464</v>
      </c>
      <c r="C1518" s="286" t="s">
        <v>248</v>
      </c>
      <c r="D1518" s="275">
        <v>4523</v>
      </c>
      <c r="E1518" s="274" t="s">
        <v>39</v>
      </c>
      <c r="F1518" s="286" t="s">
        <v>40</v>
      </c>
      <c r="G1518" s="286" t="s">
        <v>242</v>
      </c>
      <c r="H1518" s="286" t="s">
        <v>41</v>
      </c>
      <c r="I1518" s="286" t="s">
        <v>42</v>
      </c>
      <c r="J1518" s="286" t="s">
        <v>43</v>
      </c>
      <c r="K1518" s="286" t="s">
        <v>886</v>
      </c>
      <c r="L1518" s="286" t="s">
        <v>941</v>
      </c>
      <c r="M1518" s="287">
        <v>2058210</v>
      </c>
    </row>
    <row r="1519" spans="1:13">
      <c r="A1519" s="286" t="s">
        <v>4751</v>
      </c>
      <c r="B1519" s="286" t="s">
        <v>1464</v>
      </c>
      <c r="C1519" s="286" t="s">
        <v>248</v>
      </c>
      <c r="D1519" s="275">
        <v>4523</v>
      </c>
      <c r="E1519" s="274" t="s">
        <v>39</v>
      </c>
      <c r="F1519" s="286" t="s">
        <v>40</v>
      </c>
      <c r="G1519" s="286" t="s">
        <v>242</v>
      </c>
      <c r="H1519" s="286" t="s">
        <v>41</v>
      </c>
      <c r="I1519" s="286" t="s">
        <v>219</v>
      </c>
      <c r="J1519" s="286" t="s">
        <v>220</v>
      </c>
      <c r="K1519" s="286" t="s">
        <v>886</v>
      </c>
      <c r="L1519" s="286" t="s">
        <v>941</v>
      </c>
      <c r="M1519" s="287">
        <v>2058210</v>
      </c>
    </row>
    <row r="1520" spans="1:13">
      <c r="A1520" s="286" t="s">
        <v>4766</v>
      </c>
      <c r="B1520" s="286" t="s">
        <v>1464</v>
      </c>
      <c r="C1520" s="286" t="s">
        <v>248</v>
      </c>
      <c r="D1520" s="275">
        <v>4523</v>
      </c>
      <c r="E1520" s="274" t="s">
        <v>39</v>
      </c>
      <c r="F1520" s="286" t="s">
        <v>40</v>
      </c>
      <c r="G1520" s="286" t="s">
        <v>242</v>
      </c>
      <c r="H1520" s="286" t="s">
        <v>41</v>
      </c>
      <c r="I1520" s="286" t="s">
        <v>44</v>
      </c>
      <c r="J1520" s="286" t="s">
        <v>45</v>
      </c>
      <c r="K1520" s="286" t="s">
        <v>886</v>
      </c>
      <c r="L1520" s="286" t="s">
        <v>941</v>
      </c>
      <c r="M1520" s="287">
        <v>2058210</v>
      </c>
    </row>
    <row r="1521" spans="1:13">
      <c r="A1521" s="286" t="s">
        <v>3622</v>
      </c>
      <c r="B1521" s="286" t="s">
        <v>1376</v>
      </c>
      <c r="C1521" s="286" t="s">
        <v>247</v>
      </c>
      <c r="D1521" s="275">
        <v>4527</v>
      </c>
      <c r="E1521" s="274" t="s">
        <v>583</v>
      </c>
      <c r="F1521" s="286" t="s">
        <v>242</v>
      </c>
      <c r="G1521" s="286" t="s">
        <v>242</v>
      </c>
      <c r="H1521" s="286" t="s">
        <v>41</v>
      </c>
      <c r="I1521" s="286" t="s">
        <v>425</v>
      </c>
      <c r="J1521" s="286" t="s">
        <v>435</v>
      </c>
      <c r="K1521" s="286" t="s">
        <v>887</v>
      </c>
      <c r="L1521" s="286" t="s">
        <v>32</v>
      </c>
      <c r="M1521" s="287">
        <v>166320</v>
      </c>
    </row>
    <row r="1522" spans="1:13">
      <c r="A1522" s="286" t="s">
        <v>3612</v>
      </c>
      <c r="B1522" s="286" t="s">
        <v>1376</v>
      </c>
      <c r="C1522" s="286" t="s">
        <v>247</v>
      </c>
      <c r="D1522" s="275">
        <v>4527</v>
      </c>
      <c r="E1522" s="274" t="s">
        <v>583</v>
      </c>
      <c r="F1522" s="286" t="s">
        <v>242</v>
      </c>
      <c r="G1522" s="286" t="s">
        <v>242</v>
      </c>
      <c r="H1522" s="286" t="s">
        <v>41</v>
      </c>
      <c r="I1522" s="286" t="s">
        <v>424</v>
      </c>
      <c r="J1522" s="286" t="s">
        <v>434</v>
      </c>
      <c r="K1522" s="286" t="s">
        <v>887</v>
      </c>
      <c r="L1522" s="286" t="s">
        <v>32</v>
      </c>
      <c r="M1522" s="287">
        <v>191730</v>
      </c>
    </row>
    <row r="1523" spans="1:13">
      <c r="A1523" s="286" t="s">
        <v>3602</v>
      </c>
      <c r="B1523" s="286" t="s">
        <v>1376</v>
      </c>
      <c r="C1523" s="286" t="s">
        <v>247</v>
      </c>
      <c r="D1523" s="275">
        <v>4527</v>
      </c>
      <c r="E1523" s="274" t="s">
        <v>583</v>
      </c>
      <c r="F1523" s="286" t="s">
        <v>242</v>
      </c>
      <c r="G1523" s="286" t="s">
        <v>242</v>
      </c>
      <c r="H1523" s="286" t="s">
        <v>41</v>
      </c>
      <c r="I1523" s="286" t="s">
        <v>423</v>
      </c>
      <c r="J1523" s="286" t="s">
        <v>433</v>
      </c>
      <c r="K1523" s="286" t="s">
        <v>887</v>
      </c>
      <c r="L1523" s="286" t="s">
        <v>32</v>
      </c>
      <c r="M1523" s="287">
        <v>203280</v>
      </c>
    </row>
    <row r="1524" spans="1:13">
      <c r="A1524" s="286" t="s">
        <v>3592</v>
      </c>
      <c r="B1524" s="286" t="s">
        <v>1376</v>
      </c>
      <c r="C1524" s="286" t="s">
        <v>247</v>
      </c>
      <c r="D1524" s="275">
        <v>4527</v>
      </c>
      <c r="E1524" s="274" t="s">
        <v>583</v>
      </c>
      <c r="F1524" s="286" t="s">
        <v>242</v>
      </c>
      <c r="G1524" s="286" t="s">
        <v>242</v>
      </c>
      <c r="H1524" s="286" t="s">
        <v>41</v>
      </c>
      <c r="I1524" s="286" t="s">
        <v>422</v>
      </c>
      <c r="J1524" s="286" t="s">
        <v>432</v>
      </c>
      <c r="K1524" s="286" t="s">
        <v>887</v>
      </c>
      <c r="L1524" s="286" t="s">
        <v>32</v>
      </c>
      <c r="M1524" s="287">
        <v>228690</v>
      </c>
    </row>
    <row r="1525" spans="1:13">
      <c r="A1525" s="286" t="s">
        <v>3582</v>
      </c>
      <c r="B1525" s="286" t="s">
        <v>1376</v>
      </c>
      <c r="C1525" s="286" t="s">
        <v>247</v>
      </c>
      <c r="D1525" s="275">
        <v>4527</v>
      </c>
      <c r="E1525" s="274" t="s">
        <v>583</v>
      </c>
      <c r="F1525" s="286" t="s">
        <v>242</v>
      </c>
      <c r="G1525" s="286" t="s">
        <v>242</v>
      </c>
      <c r="H1525" s="286" t="s">
        <v>41</v>
      </c>
      <c r="I1525" s="286" t="s">
        <v>421</v>
      </c>
      <c r="J1525" s="286" t="s">
        <v>431</v>
      </c>
      <c r="K1525" s="286" t="s">
        <v>887</v>
      </c>
      <c r="L1525" s="286" t="s">
        <v>32</v>
      </c>
      <c r="M1525" s="287">
        <v>254100</v>
      </c>
    </row>
    <row r="1526" spans="1:13">
      <c r="A1526" s="286" t="s">
        <v>3620</v>
      </c>
      <c r="B1526" s="286" t="s">
        <v>1374</v>
      </c>
      <c r="C1526" s="286" t="s">
        <v>247</v>
      </c>
      <c r="D1526" s="275">
        <v>4527</v>
      </c>
      <c r="E1526" s="274" t="s">
        <v>583</v>
      </c>
      <c r="F1526" s="286" t="s">
        <v>242</v>
      </c>
      <c r="G1526" s="286" t="s">
        <v>242</v>
      </c>
      <c r="H1526" s="286" t="s">
        <v>41</v>
      </c>
      <c r="I1526" s="286" t="s">
        <v>425</v>
      </c>
      <c r="J1526" s="286" t="s">
        <v>435</v>
      </c>
      <c r="K1526" s="286" t="s">
        <v>887</v>
      </c>
      <c r="L1526" s="286" t="s">
        <v>34</v>
      </c>
      <c r="M1526" s="287">
        <v>267960</v>
      </c>
    </row>
    <row r="1527" spans="1:13">
      <c r="A1527" s="286" t="s">
        <v>3572</v>
      </c>
      <c r="B1527" s="286" t="s">
        <v>1376</v>
      </c>
      <c r="C1527" s="286" t="s">
        <v>247</v>
      </c>
      <c r="D1527" s="275">
        <v>4527</v>
      </c>
      <c r="E1527" s="274" t="s">
        <v>583</v>
      </c>
      <c r="F1527" s="286" t="s">
        <v>242</v>
      </c>
      <c r="G1527" s="286" t="s">
        <v>242</v>
      </c>
      <c r="H1527" s="286" t="s">
        <v>41</v>
      </c>
      <c r="I1527" s="286" t="s">
        <v>223</v>
      </c>
      <c r="J1527" s="286" t="s">
        <v>181</v>
      </c>
      <c r="K1527" s="286" t="s">
        <v>887</v>
      </c>
      <c r="L1527" s="286" t="s">
        <v>32</v>
      </c>
      <c r="M1527" s="287">
        <v>279510</v>
      </c>
    </row>
    <row r="1528" spans="1:13">
      <c r="A1528" s="286" t="s">
        <v>3610</v>
      </c>
      <c r="B1528" s="286" t="s">
        <v>1374</v>
      </c>
      <c r="C1528" s="286" t="s">
        <v>247</v>
      </c>
      <c r="D1528" s="275">
        <v>4527</v>
      </c>
      <c r="E1528" s="274" t="s">
        <v>583</v>
      </c>
      <c r="F1528" s="286" t="s">
        <v>242</v>
      </c>
      <c r="G1528" s="286" t="s">
        <v>242</v>
      </c>
      <c r="H1528" s="286" t="s">
        <v>41</v>
      </c>
      <c r="I1528" s="286" t="s">
        <v>424</v>
      </c>
      <c r="J1528" s="286" t="s">
        <v>434</v>
      </c>
      <c r="K1528" s="286" t="s">
        <v>887</v>
      </c>
      <c r="L1528" s="286" t="s">
        <v>34</v>
      </c>
      <c r="M1528" s="287">
        <v>279510</v>
      </c>
    </row>
    <row r="1529" spans="1:13">
      <c r="A1529" s="286" t="s">
        <v>3621</v>
      </c>
      <c r="B1529" s="286" t="s">
        <v>1375</v>
      </c>
      <c r="C1529" s="286" t="s">
        <v>247</v>
      </c>
      <c r="D1529" s="275">
        <v>4527</v>
      </c>
      <c r="E1529" s="274" t="s">
        <v>583</v>
      </c>
      <c r="F1529" s="286" t="s">
        <v>242</v>
      </c>
      <c r="G1529" s="286" t="s">
        <v>242</v>
      </c>
      <c r="H1529" s="286" t="s">
        <v>41</v>
      </c>
      <c r="I1529" s="286" t="s">
        <v>425</v>
      </c>
      <c r="J1529" s="286" t="s">
        <v>435</v>
      </c>
      <c r="K1529" s="286" t="s">
        <v>886</v>
      </c>
      <c r="L1529" s="286" t="s">
        <v>32</v>
      </c>
      <c r="M1529" s="287">
        <v>304920</v>
      </c>
    </row>
    <row r="1530" spans="1:13">
      <c r="A1530" s="286" t="s">
        <v>3552</v>
      </c>
      <c r="B1530" s="286" t="s">
        <v>1376</v>
      </c>
      <c r="C1530" s="286" t="s">
        <v>247</v>
      </c>
      <c r="D1530" s="275">
        <v>4527</v>
      </c>
      <c r="E1530" s="274" t="s">
        <v>583</v>
      </c>
      <c r="F1530" s="286" t="s">
        <v>242</v>
      </c>
      <c r="G1530" s="286" t="s">
        <v>242</v>
      </c>
      <c r="H1530" s="286" t="s">
        <v>41</v>
      </c>
      <c r="I1530" s="286" t="s">
        <v>48</v>
      </c>
      <c r="J1530" s="286" t="s">
        <v>177</v>
      </c>
      <c r="K1530" s="286" t="s">
        <v>887</v>
      </c>
      <c r="L1530" s="286" t="s">
        <v>32</v>
      </c>
      <c r="M1530" s="287">
        <v>318780</v>
      </c>
    </row>
    <row r="1531" spans="1:13">
      <c r="A1531" s="286" t="s">
        <v>3562</v>
      </c>
      <c r="B1531" s="286" t="s">
        <v>1376</v>
      </c>
      <c r="C1531" s="286" t="s">
        <v>247</v>
      </c>
      <c r="D1531" s="275">
        <v>4527</v>
      </c>
      <c r="E1531" s="274" t="s">
        <v>583</v>
      </c>
      <c r="F1531" s="286" t="s">
        <v>242</v>
      </c>
      <c r="G1531" s="286" t="s">
        <v>242</v>
      </c>
      <c r="H1531" s="286" t="s">
        <v>41</v>
      </c>
      <c r="I1531" s="286" t="s">
        <v>50</v>
      </c>
      <c r="J1531" s="286" t="s">
        <v>179</v>
      </c>
      <c r="K1531" s="286" t="s">
        <v>887</v>
      </c>
      <c r="L1531" s="286" t="s">
        <v>32</v>
      </c>
      <c r="M1531" s="287">
        <v>318780</v>
      </c>
    </row>
    <row r="1532" spans="1:13">
      <c r="A1532" s="286" t="s">
        <v>3600</v>
      </c>
      <c r="B1532" s="286" t="s">
        <v>1374</v>
      </c>
      <c r="C1532" s="286" t="s">
        <v>247</v>
      </c>
      <c r="D1532" s="275">
        <v>4527</v>
      </c>
      <c r="E1532" s="274" t="s">
        <v>583</v>
      </c>
      <c r="F1532" s="286" t="s">
        <v>242</v>
      </c>
      <c r="G1532" s="286" t="s">
        <v>242</v>
      </c>
      <c r="H1532" s="286" t="s">
        <v>41</v>
      </c>
      <c r="I1532" s="286" t="s">
        <v>423</v>
      </c>
      <c r="J1532" s="286" t="s">
        <v>433</v>
      </c>
      <c r="K1532" s="286" t="s">
        <v>887</v>
      </c>
      <c r="L1532" s="286" t="s">
        <v>34</v>
      </c>
      <c r="M1532" s="287">
        <v>318780</v>
      </c>
    </row>
    <row r="1533" spans="1:13">
      <c r="A1533" s="286" t="s">
        <v>3626</v>
      </c>
      <c r="B1533" s="286" t="s">
        <v>1380</v>
      </c>
      <c r="C1533" s="286" t="s">
        <v>247</v>
      </c>
      <c r="D1533" s="275">
        <v>4527</v>
      </c>
      <c r="E1533" s="274" t="s">
        <v>583</v>
      </c>
      <c r="F1533" s="286" t="s">
        <v>242</v>
      </c>
      <c r="G1533" s="286" t="s">
        <v>242</v>
      </c>
      <c r="H1533" s="286" t="s">
        <v>41</v>
      </c>
      <c r="I1533" s="286" t="s">
        <v>425</v>
      </c>
      <c r="J1533" s="286" t="s">
        <v>435</v>
      </c>
      <c r="K1533" s="286" t="s">
        <v>887</v>
      </c>
      <c r="L1533" s="286" t="s">
        <v>218</v>
      </c>
      <c r="M1533" s="287">
        <v>318780</v>
      </c>
    </row>
    <row r="1534" spans="1:13">
      <c r="A1534" s="286" t="s">
        <v>3611</v>
      </c>
      <c r="B1534" s="286" t="s">
        <v>1375</v>
      </c>
      <c r="C1534" s="286" t="s">
        <v>247</v>
      </c>
      <c r="D1534" s="275">
        <v>4527</v>
      </c>
      <c r="E1534" s="274" t="s">
        <v>583</v>
      </c>
      <c r="F1534" s="286" t="s">
        <v>242</v>
      </c>
      <c r="G1534" s="286" t="s">
        <v>242</v>
      </c>
      <c r="H1534" s="286" t="s">
        <v>41</v>
      </c>
      <c r="I1534" s="286" t="s">
        <v>424</v>
      </c>
      <c r="J1534" s="286" t="s">
        <v>434</v>
      </c>
      <c r="K1534" s="286" t="s">
        <v>886</v>
      </c>
      <c r="L1534" s="286" t="s">
        <v>32</v>
      </c>
      <c r="M1534" s="287">
        <v>330330</v>
      </c>
    </row>
    <row r="1535" spans="1:13">
      <c r="A1535" s="286" t="s">
        <v>3542</v>
      </c>
      <c r="B1535" s="286" t="s">
        <v>1376</v>
      </c>
      <c r="C1535" s="286" t="s">
        <v>247</v>
      </c>
      <c r="D1535" s="275">
        <v>4527</v>
      </c>
      <c r="E1535" s="274" t="s">
        <v>583</v>
      </c>
      <c r="F1535" s="286" t="s">
        <v>242</v>
      </c>
      <c r="G1535" s="286" t="s">
        <v>242</v>
      </c>
      <c r="H1535" s="286" t="s">
        <v>41</v>
      </c>
      <c r="I1535" s="286" t="s">
        <v>221</v>
      </c>
      <c r="J1535" s="286" t="s">
        <v>175</v>
      </c>
      <c r="K1535" s="286" t="s">
        <v>887</v>
      </c>
      <c r="L1535" s="286" t="s">
        <v>32</v>
      </c>
      <c r="M1535" s="287">
        <v>344190</v>
      </c>
    </row>
    <row r="1536" spans="1:13">
      <c r="A1536" s="286" t="s">
        <v>3590</v>
      </c>
      <c r="B1536" s="286" t="s">
        <v>1374</v>
      </c>
      <c r="C1536" s="286" t="s">
        <v>247</v>
      </c>
      <c r="D1536" s="275">
        <v>4527</v>
      </c>
      <c r="E1536" s="274" t="s">
        <v>583</v>
      </c>
      <c r="F1536" s="286" t="s">
        <v>242</v>
      </c>
      <c r="G1536" s="286" t="s">
        <v>242</v>
      </c>
      <c r="H1536" s="286" t="s">
        <v>41</v>
      </c>
      <c r="I1536" s="286" t="s">
        <v>422</v>
      </c>
      <c r="J1536" s="286" t="s">
        <v>432</v>
      </c>
      <c r="K1536" s="286" t="s">
        <v>887</v>
      </c>
      <c r="L1536" s="286" t="s">
        <v>34</v>
      </c>
      <c r="M1536" s="287">
        <v>344190</v>
      </c>
    </row>
    <row r="1537" spans="1:13">
      <c r="A1537" s="286" t="s">
        <v>3616</v>
      </c>
      <c r="B1537" s="286" t="s">
        <v>1380</v>
      </c>
      <c r="C1537" s="286" t="s">
        <v>247</v>
      </c>
      <c r="D1537" s="275">
        <v>4527</v>
      </c>
      <c r="E1537" s="274" t="s">
        <v>583</v>
      </c>
      <c r="F1537" s="286" t="s">
        <v>242</v>
      </c>
      <c r="G1537" s="286" t="s">
        <v>242</v>
      </c>
      <c r="H1537" s="286" t="s">
        <v>41</v>
      </c>
      <c r="I1537" s="286" t="s">
        <v>424</v>
      </c>
      <c r="J1537" s="286" t="s">
        <v>434</v>
      </c>
      <c r="K1537" s="286" t="s">
        <v>887</v>
      </c>
      <c r="L1537" s="286" t="s">
        <v>218</v>
      </c>
      <c r="M1537" s="287">
        <v>355740</v>
      </c>
    </row>
    <row r="1538" spans="1:13">
      <c r="A1538" s="286" t="s">
        <v>3532</v>
      </c>
      <c r="B1538" s="286" t="s">
        <v>1376</v>
      </c>
      <c r="C1538" s="286" t="s">
        <v>247</v>
      </c>
      <c r="D1538" s="275">
        <v>4527</v>
      </c>
      <c r="E1538" s="274" t="s">
        <v>583</v>
      </c>
      <c r="F1538" s="286" t="s">
        <v>242</v>
      </c>
      <c r="G1538" s="286" t="s">
        <v>242</v>
      </c>
      <c r="H1538" s="286" t="s">
        <v>41</v>
      </c>
      <c r="I1538" s="286" t="s">
        <v>46</v>
      </c>
      <c r="J1538" s="286" t="s">
        <v>173</v>
      </c>
      <c r="K1538" s="286" t="s">
        <v>887</v>
      </c>
      <c r="L1538" s="286" t="s">
        <v>32</v>
      </c>
      <c r="M1538" s="287">
        <v>381150</v>
      </c>
    </row>
    <row r="1539" spans="1:13">
      <c r="A1539" s="286" t="s">
        <v>3601</v>
      </c>
      <c r="B1539" s="286" t="s">
        <v>1375</v>
      </c>
      <c r="C1539" s="286" t="s">
        <v>247</v>
      </c>
      <c r="D1539" s="275">
        <v>4527</v>
      </c>
      <c r="E1539" s="274" t="s">
        <v>583</v>
      </c>
      <c r="F1539" s="286" t="s">
        <v>242</v>
      </c>
      <c r="G1539" s="286" t="s">
        <v>242</v>
      </c>
      <c r="H1539" s="286" t="s">
        <v>41</v>
      </c>
      <c r="I1539" s="286" t="s">
        <v>423</v>
      </c>
      <c r="J1539" s="286" t="s">
        <v>433</v>
      </c>
      <c r="K1539" s="286" t="s">
        <v>886</v>
      </c>
      <c r="L1539" s="286" t="s">
        <v>32</v>
      </c>
      <c r="M1539" s="287">
        <v>381150</v>
      </c>
    </row>
    <row r="1540" spans="1:13">
      <c r="A1540" s="286" t="s">
        <v>3580</v>
      </c>
      <c r="B1540" s="286" t="s">
        <v>1374</v>
      </c>
      <c r="C1540" s="286" t="s">
        <v>247</v>
      </c>
      <c r="D1540" s="275">
        <v>4527</v>
      </c>
      <c r="E1540" s="274" t="s">
        <v>583</v>
      </c>
      <c r="F1540" s="286" t="s">
        <v>242</v>
      </c>
      <c r="G1540" s="286" t="s">
        <v>242</v>
      </c>
      <c r="H1540" s="286" t="s">
        <v>41</v>
      </c>
      <c r="I1540" s="286" t="s">
        <v>421</v>
      </c>
      <c r="J1540" s="286" t="s">
        <v>431</v>
      </c>
      <c r="K1540" s="286" t="s">
        <v>887</v>
      </c>
      <c r="L1540" s="286" t="s">
        <v>34</v>
      </c>
      <c r="M1540" s="287">
        <v>395010</v>
      </c>
    </row>
    <row r="1541" spans="1:13">
      <c r="A1541" s="286" t="s">
        <v>3606</v>
      </c>
      <c r="B1541" s="286" t="s">
        <v>1380</v>
      </c>
      <c r="C1541" s="286" t="s">
        <v>247</v>
      </c>
      <c r="D1541" s="275">
        <v>4527</v>
      </c>
      <c r="E1541" s="274" t="s">
        <v>583</v>
      </c>
      <c r="F1541" s="286" t="s">
        <v>242</v>
      </c>
      <c r="G1541" s="286" t="s">
        <v>242</v>
      </c>
      <c r="H1541" s="286" t="s">
        <v>41</v>
      </c>
      <c r="I1541" s="286" t="s">
        <v>423</v>
      </c>
      <c r="J1541" s="286" t="s">
        <v>433</v>
      </c>
      <c r="K1541" s="286" t="s">
        <v>887</v>
      </c>
      <c r="L1541" s="286" t="s">
        <v>218</v>
      </c>
      <c r="M1541" s="287">
        <v>395010</v>
      </c>
    </row>
    <row r="1542" spans="1:13">
      <c r="A1542" s="286" t="s">
        <v>3591</v>
      </c>
      <c r="B1542" s="286" t="s">
        <v>1375</v>
      </c>
      <c r="C1542" s="286" t="s">
        <v>247</v>
      </c>
      <c r="D1542" s="275">
        <v>4527</v>
      </c>
      <c r="E1542" s="274" t="s">
        <v>583</v>
      </c>
      <c r="F1542" s="286" t="s">
        <v>242</v>
      </c>
      <c r="G1542" s="286" t="s">
        <v>242</v>
      </c>
      <c r="H1542" s="286" t="s">
        <v>41</v>
      </c>
      <c r="I1542" s="286" t="s">
        <v>422</v>
      </c>
      <c r="J1542" s="286" t="s">
        <v>432</v>
      </c>
      <c r="K1542" s="286" t="s">
        <v>886</v>
      </c>
      <c r="L1542" s="286" t="s">
        <v>32</v>
      </c>
      <c r="M1542" s="287">
        <v>406560</v>
      </c>
    </row>
    <row r="1543" spans="1:13">
      <c r="A1543" s="286" t="s">
        <v>3596</v>
      </c>
      <c r="B1543" s="286" t="s">
        <v>1380</v>
      </c>
      <c r="C1543" s="286" t="s">
        <v>247</v>
      </c>
      <c r="D1543" s="275">
        <v>4527</v>
      </c>
      <c r="E1543" s="274" t="s">
        <v>583</v>
      </c>
      <c r="F1543" s="286" t="s">
        <v>242</v>
      </c>
      <c r="G1543" s="286" t="s">
        <v>242</v>
      </c>
      <c r="H1543" s="286" t="s">
        <v>41</v>
      </c>
      <c r="I1543" s="286" t="s">
        <v>422</v>
      </c>
      <c r="J1543" s="286" t="s">
        <v>432</v>
      </c>
      <c r="K1543" s="286" t="s">
        <v>887</v>
      </c>
      <c r="L1543" s="286" t="s">
        <v>218</v>
      </c>
      <c r="M1543" s="287">
        <v>420420</v>
      </c>
    </row>
    <row r="1544" spans="1:13">
      <c r="A1544" s="286" t="s">
        <v>3502</v>
      </c>
      <c r="B1544" s="286" t="s">
        <v>1376</v>
      </c>
      <c r="C1544" s="286" t="s">
        <v>247</v>
      </c>
      <c r="D1544" s="275">
        <v>4527</v>
      </c>
      <c r="E1544" s="274" t="s">
        <v>583</v>
      </c>
      <c r="F1544" s="286" t="s">
        <v>242</v>
      </c>
      <c r="G1544" s="286" t="s">
        <v>242</v>
      </c>
      <c r="H1544" s="286" t="s">
        <v>41</v>
      </c>
      <c r="I1544" s="286" t="s">
        <v>42</v>
      </c>
      <c r="J1544" s="286" t="s">
        <v>60</v>
      </c>
      <c r="K1544" s="286" t="s">
        <v>887</v>
      </c>
      <c r="L1544" s="286" t="s">
        <v>32</v>
      </c>
      <c r="M1544" s="287">
        <v>431970</v>
      </c>
    </row>
    <row r="1545" spans="1:13">
      <c r="A1545" s="286" t="s">
        <v>3512</v>
      </c>
      <c r="B1545" s="286" t="s">
        <v>1376</v>
      </c>
      <c r="C1545" s="286" t="s">
        <v>247</v>
      </c>
      <c r="D1545" s="275">
        <v>4527</v>
      </c>
      <c r="E1545" s="274" t="s">
        <v>583</v>
      </c>
      <c r="F1545" s="286" t="s">
        <v>242</v>
      </c>
      <c r="G1545" s="286" t="s">
        <v>242</v>
      </c>
      <c r="H1545" s="286" t="s">
        <v>41</v>
      </c>
      <c r="I1545" s="286" t="s">
        <v>219</v>
      </c>
      <c r="J1545" s="286" t="s">
        <v>62</v>
      </c>
      <c r="K1545" s="286" t="s">
        <v>887</v>
      </c>
      <c r="L1545" s="286" t="s">
        <v>32</v>
      </c>
      <c r="M1545" s="287">
        <v>431970</v>
      </c>
    </row>
    <row r="1546" spans="1:13">
      <c r="A1546" s="286" t="s">
        <v>3522</v>
      </c>
      <c r="B1546" s="286" t="s">
        <v>1376</v>
      </c>
      <c r="C1546" s="286" t="s">
        <v>247</v>
      </c>
      <c r="D1546" s="275">
        <v>4527</v>
      </c>
      <c r="E1546" s="274" t="s">
        <v>583</v>
      </c>
      <c r="F1546" s="286" t="s">
        <v>242</v>
      </c>
      <c r="G1546" s="286" t="s">
        <v>242</v>
      </c>
      <c r="H1546" s="286" t="s">
        <v>41</v>
      </c>
      <c r="I1546" s="286" t="s">
        <v>44</v>
      </c>
      <c r="J1546" s="286" t="s">
        <v>171</v>
      </c>
      <c r="K1546" s="286" t="s">
        <v>887</v>
      </c>
      <c r="L1546" s="286" t="s">
        <v>32</v>
      </c>
      <c r="M1546" s="287">
        <v>431970</v>
      </c>
    </row>
    <row r="1547" spans="1:13">
      <c r="A1547" s="286" t="s">
        <v>3570</v>
      </c>
      <c r="B1547" s="286" t="s">
        <v>1374</v>
      </c>
      <c r="C1547" s="286" t="s">
        <v>247</v>
      </c>
      <c r="D1547" s="275">
        <v>4527</v>
      </c>
      <c r="E1547" s="274" t="s">
        <v>583</v>
      </c>
      <c r="F1547" s="286" t="s">
        <v>242</v>
      </c>
      <c r="G1547" s="286" t="s">
        <v>242</v>
      </c>
      <c r="H1547" s="286" t="s">
        <v>41</v>
      </c>
      <c r="I1547" s="286" t="s">
        <v>223</v>
      </c>
      <c r="J1547" s="286" t="s">
        <v>181</v>
      </c>
      <c r="K1547" s="286" t="s">
        <v>887</v>
      </c>
      <c r="L1547" s="286" t="s">
        <v>34</v>
      </c>
      <c r="M1547" s="287">
        <v>431970</v>
      </c>
    </row>
    <row r="1548" spans="1:13">
      <c r="A1548" s="286" t="s">
        <v>3581</v>
      </c>
      <c r="B1548" s="286" t="s">
        <v>1375</v>
      </c>
      <c r="C1548" s="286" t="s">
        <v>247</v>
      </c>
      <c r="D1548" s="275">
        <v>4527</v>
      </c>
      <c r="E1548" s="274" t="s">
        <v>583</v>
      </c>
      <c r="F1548" s="286" t="s">
        <v>242</v>
      </c>
      <c r="G1548" s="286" t="s">
        <v>242</v>
      </c>
      <c r="H1548" s="286" t="s">
        <v>41</v>
      </c>
      <c r="I1548" s="286" t="s">
        <v>421</v>
      </c>
      <c r="J1548" s="286" t="s">
        <v>431</v>
      </c>
      <c r="K1548" s="286" t="s">
        <v>886</v>
      </c>
      <c r="L1548" s="286" t="s">
        <v>32</v>
      </c>
      <c r="M1548" s="287">
        <v>457380</v>
      </c>
    </row>
    <row r="1549" spans="1:13">
      <c r="A1549" s="286" t="s">
        <v>3619</v>
      </c>
      <c r="B1549" s="286" t="s">
        <v>1373</v>
      </c>
      <c r="C1549" s="286" t="s">
        <v>247</v>
      </c>
      <c r="D1549" s="275">
        <v>4527</v>
      </c>
      <c r="E1549" s="274" t="s">
        <v>583</v>
      </c>
      <c r="F1549" s="286" t="s">
        <v>242</v>
      </c>
      <c r="G1549" s="286" t="s">
        <v>242</v>
      </c>
      <c r="H1549" s="286" t="s">
        <v>41</v>
      </c>
      <c r="I1549" s="286" t="s">
        <v>425</v>
      </c>
      <c r="J1549" s="286" t="s">
        <v>435</v>
      </c>
      <c r="K1549" s="286" t="s">
        <v>886</v>
      </c>
      <c r="L1549" s="286" t="s">
        <v>34</v>
      </c>
      <c r="M1549" s="287">
        <v>457380</v>
      </c>
    </row>
    <row r="1550" spans="1:13">
      <c r="A1550" s="286" t="s">
        <v>3624</v>
      </c>
      <c r="B1550" s="286" t="s">
        <v>1378</v>
      </c>
      <c r="C1550" s="286" t="s">
        <v>247</v>
      </c>
      <c r="D1550" s="275">
        <v>4527</v>
      </c>
      <c r="E1550" s="274" t="s">
        <v>583</v>
      </c>
      <c r="F1550" s="286" t="s">
        <v>242</v>
      </c>
      <c r="G1550" s="286" t="s">
        <v>242</v>
      </c>
      <c r="H1550" s="286" t="s">
        <v>41</v>
      </c>
      <c r="I1550" s="286" t="s">
        <v>425</v>
      </c>
      <c r="J1550" s="286" t="s">
        <v>943</v>
      </c>
      <c r="K1550" s="286" t="s">
        <v>887</v>
      </c>
      <c r="L1550" s="286" t="s">
        <v>940</v>
      </c>
      <c r="M1550" s="287">
        <v>471240</v>
      </c>
    </row>
    <row r="1551" spans="1:13">
      <c r="A1551" s="286" t="s">
        <v>3550</v>
      </c>
      <c r="B1551" s="286" t="s">
        <v>1374</v>
      </c>
      <c r="C1551" s="286" t="s">
        <v>247</v>
      </c>
      <c r="D1551" s="275">
        <v>4527</v>
      </c>
      <c r="E1551" s="274" t="s">
        <v>583</v>
      </c>
      <c r="F1551" s="286" t="s">
        <v>242</v>
      </c>
      <c r="G1551" s="286" t="s">
        <v>242</v>
      </c>
      <c r="H1551" s="286" t="s">
        <v>41</v>
      </c>
      <c r="I1551" s="286" t="s">
        <v>48</v>
      </c>
      <c r="J1551" s="286" t="s">
        <v>177</v>
      </c>
      <c r="K1551" s="286" t="s">
        <v>887</v>
      </c>
      <c r="L1551" s="286" t="s">
        <v>34</v>
      </c>
      <c r="M1551" s="287">
        <v>482790</v>
      </c>
    </row>
    <row r="1552" spans="1:13">
      <c r="A1552" s="286" t="s">
        <v>3560</v>
      </c>
      <c r="B1552" s="286" t="s">
        <v>1374</v>
      </c>
      <c r="C1552" s="286" t="s">
        <v>247</v>
      </c>
      <c r="D1552" s="275">
        <v>4527</v>
      </c>
      <c r="E1552" s="274" t="s">
        <v>583</v>
      </c>
      <c r="F1552" s="286" t="s">
        <v>242</v>
      </c>
      <c r="G1552" s="286" t="s">
        <v>242</v>
      </c>
      <c r="H1552" s="286" t="s">
        <v>41</v>
      </c>
      <c r="I1552" s="286" t="s">
        <v>50</v>
      </c>
      <c r="J1552" s="286" t="s">
        <v>179</v>
      </c>
      <c r="K1552" s="286" t="s">
        <v>887</v>
      </c>
      <c r="L1552" s="286" t="s">
        <v>34</v>
      </c>
      <c r="M1552" s="287">
        <v>482790</v>
      </c>
    </row>
    <row r="1553" spans="1:13">
      <c r="A1553" s="286" t="s">
        <v>3586</v>
      </c>
      <c r="B1553" s="286" t="s">
        <v>1380</v>
      </c>
      <c r="C1553" s="286" t="s">
        <v>247</v>
      </c>
      <c r="D1553" s="275">
        <v>4527</v>
      </c>
      <c r="E1553" s="274" t="s">
        <v>583</v>
      </c>
      <c r="F1553" s="286" t="s">
        <v>242</v>
      </c>
      <c r="G1553" s="286" t="s">
        <v>242</v>
      </c>
      <c r="H1553" s="286" t="s">
        <v>41</v>
      </c>
      <c r="I1553" s="286" t="s">
        <v>421</v>
      </c>
      <c r="J1553" s="286" t="s">
        <v>431</v>
      </c>
      <c r="K1553" s="286" t="s">
        <v>887</v>
      </c>
      <c r="L1553" s="286" t="s">
        <v>218</v>
      </c>
      <c r="M1553" s="287">
        <v>482790</v>
      </c>
    </row>
    <row r="1554" spans="1:13">
      <c r="A1554" s="286" t="s">
        <v>3571</v>
      </c>
      <c r="B1554" s="286" t="s">
        <v>1375</v>
      </c>
      <c r="C1554" s="286" t="s">
        <v>247</v>
      </c>
      <c r="D1554" s="275">
        <v>4527</v>
      </c>
      <c r="E1554" s="274" t="s">
        <v>583</v>
      </c>
      <c r="F1554" s="286" t="s">
        <v>242</v>
      </c>
      <c r="G1554" s="286" t="s">
        <v>242</v>
      </c>
      <c r="H1554" s="286" t="s">
        <v>41</v>
      </c>
      <c r="I1554" s="286" t="s">
        <v>223</v>
      </c>
      <c r="J1554" s="286" t="s">
        <v>181</v>
      </c>
      <c r="K1554" s="286" t="s">
        <v>886</v>
      </c>
      <c r="L1554" s="286" t="s">
        <v>32</v>
      </c>
      <c r="M1554" s="287">
        <v>508200</v>
      </c>
    </row>
    <row r="1555" spans="1:13">
      <c r="A1555" s="286" t="s">
        <v>3609</v>
      </c>
      <c r="B1555" s="286" t="s">
        <v>1373</v>
      </c>
      <c r="C1555" s="286" t="s">
        <v>247</v>
      </c>
      <c r="D1555" s="275">
        <v>4527</v>
      </c>
      <c r="E1555" s="274" t="s">
        <v>583</v>
      </c>
      <c r="F1555" s="286" t="s">
        <v>242</v>
      </c>
      <c r="G1555" s="286" t="s">
        <v>242</v>
      </c>
      <c r="H1555" s="286" t="s">
        <v>41</v>
      </c>
      <c r="I1555" s="286" t="s">
        <v>424</v>
      </c>
      <c r="J1555" s="286" t="s">
        <v>434</v>
      </c>
      <c r="K1555" s="286" t="s">
        <v>886</v>
      </c>
      <c r="L1555" s="286" t="s">
        <v>34</v>
      </c>
      <c r="M1555" s="287">
        <v>508200</v>
      </c>
    </row>
    <row r="1556" spans="1:13">
      <c r="A1556" s="286" t="s">
        <v>3614</v>
      </c>
      <c r="B1556" s="286" t="s">
        <v>1378</v>
      </c>
      <c r="C1556" s="286" t="s">
        <v>247</v>
      </c>
      <c r="D1556" s="275">
        <v>4527</v>
      </c>
      <c r="E1556" s="274" t="s">
        <v>583</v>
      </c>
      <c r="F1556" s="286" t="s">
        <v>242</v>
      </c>
      <c r="G1556" s="286" t="s">
        <v>242</v>
      </c>
      <c r="H1556" s="286" t="s">
        <v>41</v>
      </c>
      <c r="I1556" s="286" t="s">
        <v>424</v>
      </c>
      <c r="J1556" s="286" t="s">
        <v>434</v>
      </c>
      <c r="K1556" s="286" t="s">
        <v>887</v>
      </c>
      <c r="L1556" s="286" t="s">
        <v>940</v>
      </c>
      <c r="M1556" s="287">
        <v>522060</v>
      </c>
    </row>
    <row r="1557" spans="1:13">
      <c r="A1557" s="286" t="s">
        <v>3540</v>
      </c>
      <c r="B1557" s="286" t="s">
        <v>1374</v>
      </c>
      <c r="C1557" s="286" t="s">
        <v>247</v>
      </c>
      <c r="D1557" s="275">
        <v>4527</v>
      </c>
      <c r="E1557" s="274" t="s">
        <v>583</v>
      </c>
      <c r="F1557" s="286" t="s">
        <v>242</v>
      </c>
      <c r="G1557" s="286" t="s">
        <v>242</v>
      </c>
      <c r="H1557" s="286" t="s">
        <v>41</v>
      </c>
      <c r="I1557" s="286" t="s">
        <v>221</v>
      </c>
      <c r="J1557" s="286" t="s">
        <v>175</v>
      </c>
      <c r="K1557" s="286" t="s">
        <v>887</v>
      </c>
      <c r="L1557" s="286" t="s">
        <v>34</v>
      </c>
      <c r="M1557" s="287">
        <v>533610</v>
      </c>
    </row>
    <row r="1558" spans="1:13">
      <c r="A1558" s="286" t="s">
        <v>3576</v>
      </c>
      <c r="B1558" s="286" t="s">
        <v>1380</v>
      </c>
      <c r="C1558" s="286" t="s">
        <v>247</v>
      </c>
      <c r="D1558" s="275">
        <v>4527</v>
      </c>
      <c r="E1558" s="274" t="s">
        <v>583</v>
      </c>
      <c r="F1558" s="286" t="s">
        <v>242</v>
      </c>
      <c r="G1558" s="286" t="s">
        <v>242</v>
      </c>
      <c r="H1558" s="286" t="s">
        <v>41</v>
      </c>
      <c r="I1558" s="286" t="s">
        <v>223</v>
      </c>
      <c r="J1558" s="286" t="s">
        <v>181</v>
      </c>
      <c r="K1558" s="286" t="s">
        <v>887</v>
      </c>
      <c r="L1558" s="286" t="s">
        <v>218</v>
      </c>
      <c r="M1558" s="287">
        <v>533610</v>
      </c>
    </row>
    <row r="1559" spans="1:13">
      <c r="A1559" s="286" t="s">
        <v>3628</v>
      </c>
      <c r="B1559" s="286" t="s">
        <v>1382</v>
      </c>
      <c r="C1559" s="286" t="s">
        <v>247</v>
      </c>
      <c r="D1559" s="275">
        <v>4527</v>
      </c>
      <c r="E1559" s="274" t="s">
        <v>583</v>
      </c>
      <c r="F1559" s="286" t="s">
        <v>242</v>
      </c>
      <c r="G1559" s="286" t="s">
        <v>242</v>
      </c>
      <c r="H1559" s="286" t="s">
        <v>41</v>
      </c>
      <c r="I1559" s="286" t="s">
        <v>425</v>
      </c>
      <c r="J1559" s="286" t="s">
        <v>943</v>
      </c>
      <c r="K1559" s="286" t="s">
        <v>887</v>
      </c>
      <c r="L1559" s="286" t="s">
        <v>941</v>
      </c>
      <c r="M1559" s="287">
        <v>547470</v>
      </c>
    </row>
    <row r="1560" spans="1:13">
      <c r="A1560" s="286" t="s">
        <v>3551</v>
      </c>
      <c r="B1560" s="286" t="s">
        <v>1375</v>
      </c>
      <c r="C1560" s="286" t="s">
        <v>247</v>
      </c>
      <c r="D1560" s="275">
        <v>4527</v>
      </c>
      <c r="E1560" s="274" t="s">
        <v>583</v>
      </c>
      <c r="F1560" s="286" t="s">
        <v>242</v>
      </c>
      <c r="G1560" s="286" t="s">
        <v>242</v>
      </c>
      <c r="H1560" s="286" t="s">
        <v>41</v>
      </c>
      <c r="I1560" s="286" t="s">
        <v>48</v>
      </c>
      <c r="J1560" s="286" t="s">
        <v>177</v>
      </c>
      <c r="K1560" s="286" t="s">
        <v>886</v>
      </c>
      <c r="L1560" s="286" t="s">
        <v>32</v>
      </c>
      <c r="M1560" s="287">
        <v>572880</v>
      </c>
    </row>
    <row r="1561" spans="1:13">
      <c r="A1561" s="286" t="s">
        <v>3561</v>
      </c>
      <c r="B1561" s="286" t="s">
        <v>1375</v>
      </c>
      <c r="C1561" s="286" t="s">
        <v>247</v>
      </c>
      <c r="D1561" s="275">
        <v>4527</v>
      </c>
      <c r="E1561" s="274" t="s">
        <v>583</v>
      </c>
      <c r="F1561" s="286" t="s">
        <v>242</v>
      </c>
      <c r="G1561" s="286" t="s">
        <v>242</v>
      </c>
      <c r="H1561" s="286" t="s">
        <v>41</v>
      </c>
      <c r="I1561" s="286" t="s">
        <v>50</v>
      </c>
      <c r="J1561" s="286" t="s">
        <v>179</v>
      </c>
      <c r="K1561" s="286" t="s">
        <v>886</v>
      </c>
      <c r="L1561" s="286" t="s">
        <v>32</v>
      </c>
      <c r="M1561" s="287">
        <v>572880</v>
      </c>
    </row>
    <row r="1562" spans="1:13">
      <c r="A1562" s="286" t="s">
        <v>3599</v>
      </c>
      <c r="B1562" s="286" t="s">
        <v>1373</v>
      </c>
      <c r="C1562" s="286" t="s">
        <v>247</v>
      </c>
      <c r="D1562" s="275">
        <v>4527</v>
      </c>
      <c r="E1562" s="274" t="s">
        <v>583</v>
      </c>
      <c r="F1562" s="286" t="s">
        <v>242</v>
      </c>
      <c r="G1562" s="286" t="s">
        <v>242</v>
      </c>
      <c r="H1562" s="286" t="s">
        <v>41</v>
      </c>
      <c r="I1562" s="286" t="s">
        <v>423</v>
      </c>
      <c r="J1562" s="286" t="s">
        <v>433</v>
      </c>
      <c r="K1562" s="286" t="s">
        <v>886</v>
      </c>
      <c r="L1562" s="286" t="s">
        <v>34</v>
      </c>
      <c r="M1562" s="287">
        <v>572880</v>
      </c>
    </row>
    <row r="1563" spans="1:13">
      <c r="A1563" s="286" t="s">
        <v>3625</v>
      </c>
      <c r="B1563" s="286" t="s">
        <v>1379</v>
      </c>
      <c r="C1563" s="286" t="s">
        <v>247</v>
      </c>
      <c r="D1563" s="275">
        <v>4527</v>
      </c>
      <c r="E1563" s="274" t="s">
        <v>583</v>
      </c>
      <c r="F1563" s="286" t="s">
        <v>242</v>
      </c>
      <c r="G1563" s="286" t="s">
        <v>242</v>
      </c>
      <c r="H1563" s="286" t="s">
        <v>41</v>
      </c>
      <c r="I1563" s="286" t="s">
        <v>425</v>
      </c>
      <c r="J1563" s="286" t="s">
        <v>435</v>
      </c>
      <c r="K1563" s="286" t="s">
        <v>886</v>
      </c>
      <c r="L1563" s="286" t="s">
        <v>218</v>
      </c>
      <c r="M1563" s="287">
        <v>572880</v>
      </c>
    </row>
    <row r="1564" spans="1:13">
      <c r="A1564" s="286" t="s">
        <v>3604</v>
      </c>
      <c r="B1564" s="286" t="s">
        <v>1378</v>
      </c>
      <c r="C1564" s="286" t="s">
        <v>247</v>
      </c>
      <c r="D1564" s="275">
        <v>4527</v>
      </c>
      <c r="E1564" s="274" t="s">
        <v>583</v>
      </c>
      <c r="F1564" s="286" t="s">
        <v>242</v>
      </c>
      <c r="G1564" s="286" t="s">
        <v>242</v>
      </c>
      <c r="H1564" s="286" t="s">
        <v>41</v>
      </c>
      <c r="I1564" s="286" t="s">
        <v>423</v>
      </c>
      <c r="J1564" s="286" t="s">
        <v>433</v>
      </c>
      <c r="K1564" s="286" t="s">
        <v>887</v>
      </c>
      <c r="L1564" s="286" t="s">
        <v>940</v>
      </c>
      <c r="M1564" s="287">
        <v>584430</v>
      </c>
    </row>
    <row r="1565" spans="1:13">
      <c r="A1565" s="286" t="s">
        <v>3618</v>
      </c>
      <c r="B1565" s="286" t="s">
        <v>1382</v>
      </c>
      <c r="C1565" s="286" t="s">
        <v>247</v>
      </c>
      <c r="D1565" s="275">
        <v>4527</v>
      </c>
      <c r="E1565" s="274" t="s">
        <v>583</v>
      </c>
      <c r="F1565" s="286" t="s">
        <v>242</v>
      </c>
      <c r="G1565" s="286" t="s">
        <v>242</v>
      </c>
      <c r="H1565" s="286" t="s">
        <v>41</v>
      </c>
      <c r="I1565" s="286" t="s">
        <v>424</v>
      </c>
      <c r="J1565" s="286" t="s">
        <v>434</v>
      </c>
      <c r="K1565" s="286" t="s">
        <v>887</v>
      </c>
      <c r="L1565" s="286" t="s">
        <v>941</v>
      </c>
      <c r="M1565" s="287">
        <v>584430</v>
      </c>
    </row>
    <row r="1566" spans="1:13">
      <c r="A1566" s="286" t="s">
        <v>3530</v>
      </c>
      <c r="B1566" s="286" t="s">
        <v>1374</v>
      </c>
      <c r="C1566" s="286" t="s">
        <v>247</v>
      </c>
      <c r="D1566" s="275">
        <v>4527</v>
      </c>
      <c r="E1566" s="274" t="s">
        <v>583</v>
      </c>
      <c r="F1566" s="286" t="s">
        <v>242</v>
      </c>
      <c r="G1566" s="286" t="s">
        <v>242</v>
      </c>
      <c r="H1566" s="286" t="s">
        <v>41</v>
      </c>
      <c r="I1566" s="286" t="s">
        <v>46</v>
      </c>
      <c r="J1566" s="286" t="s">
        <v>173</v>
      </c>
      <c r="K1566" s="286" t="s">
        <v>887</v>
      </c>
      <c r="L1566" s="286" t="s">
        <v>34</v>
      </c>
      <c r="M1566" s="287">
        <v>598290</v>
      </c>
    </row>
    <row r="1567" spans="1:13">
      <c r="A1567" s="286" t="s">
        <v>3556</v>
      </c>
      <c r="B1567" s="286" t="s">
        <v>1380</v>
      </c>
      <c r="C1567" s="286" t="s">
        <v>247</v>
      </c>
      <c r="D1567" s="275">
        <v>4527</v>
      </c>
      <c r="E1567" s="274" t="s">
        <v>583</v>
      </c>
      <c r="F1567" s="286" t="s">
        <v>242</v>
      </c>
      <c r="G1567" s="286" t="s">
        <v>242</v>
      </c>
      <c r="H1567" s="286" t="s">
        <v>41</v>
      </c>
      <c r="I1567" s="286" t="s">
        <v>48</v>
      </c>
      <c r="J1567" s="286" t="s">
        <v>177</v>
      </c>
      <c r="K1567" s="286" t="s">
        <v>887</v>
      </c>
      <c r="L1567" s="286" t="s">
        <v>218</v>
      </c>
      <c r="M1567" s="287">
        <v>598290</v>
      </c>
    </row>
    <row r="1568" spans="1:13">
      <c r="A1568" s="286" t="s">
        <v>3566</v>
      </c>
      <c r="B1568" s="286" t="s">
        <v>1380</v>
      </c>
      <c r="C1568" s="286" t="s">
        <v>247</v>
      </c>
      <c r="D1568" s="275">
        <v>4527</v>
      </c>
      <c r="E1568" s="274" t="s">
        <v>583</v>
      </c>
      <c r="F1568" s="286" t="s">
        <v>242</v>
      </c>
      <c r="G1568" s="286" t="s">
        <v>242</v>
      </c>
      <c r="H1568" s="286" t="s">
        <v>41</v>
      </c>
      <c r="I1568" s="286" t="s">
        <v>50</v>
      </c>
      <c r="J1568" s="286" t="s">
        <v>179</v>
      </c>
      <c r="K1568" s="286" t="s">
        <v>887</v>
      </c>
      <c r="L1568" s="286" t="s">
        <v>218</v>
      </c>
      <c r="M1568" s="287">
        <v>598290</v>
      </c>
    </row>
    <row r="1569" spans="1:13">
      <c r="A1569" s="286" t="s">
        <v>3589</v>
      </c>
      <c r="B1569" s="286" t="s">
        <v>1373</v>
      </c>
      <c r="C1569" s="286" t="s">
        <v>247</v>
      </c>
      <c r="D1569" s="275">
        <v>4527</v>
      </c>
      <c r="E1569" s="274" t="s">
        <v>583</v>
      </c>
      <c r="F1569" s="286" t="s">
        <v>242</v>
      </c>
      <c r="G1569" s="286" t="s">
        <v>242</v>
      </c>
      <c r="H1569" s="286" t="s">
        <v>41</v>
      </c>
      <c r="I1569" s="286" t="s">
        <v>422</v>
      </c>
      <c r="J1569" s="286" t="s">
        <v>432</v>
      </c>
      <c r="K1569" s="286" t="s">
        <v>886</v>
      </c>
      <c r="L1569" s="286" t="s">
        <v>34</v>
      </c>
      <c r="M1569" s="287">
        <v>609840</v>
      </c>
    </row>
    <row r="1570" spans="1:13">
      <c r="A1570" s="286" t="s">
        <v>3594</v>
      </c>
      <c r="B1570" s="286" t="s">
        <v>1378</v>
      </c>
      <c r="C1570" s="286" t="s">
        <v>247</v>
      </c>
      <c r="D1570" s="275">
        <v>4527</v>
      </c>
      <c r="E1570" s="274" t="s">
        <v>583</v>
      </c>
      <c r="F1570" s="286" t="s">
        <v>242</v>
      </c>
      <c r="G1570" s="286" t="s">
        <v>242</v>
      </c>
      <c r="H1570" s="286" t="s">
        <v>41</v>
      </c>
      <c r="I1570" s="286" t="s">
        <v>422</v>
      </c>
      <c r="J1570" s="286" t="s">
        <v>432</v>
      </c>
      <c r="K1570" s="286" t="s">
        <v>887</v>
      </c>
      <c r="L1570" s="286" t="s">
        <v>940</v>
      </c>
      <c r="M1570" s="287">
        <v>623700</v>
      </c>
    </row>
    <row r="1571" spans="1:13">
      <c r="A1571" s="286" t="s">
        <v>3615</v>
      </c>
      <c r="B1571" s="286" t="s">
        <v>1379</v>
      </c>
      <c r="C1571" s="286" t="s">
        <v>247</v>
      </c>
      <c r="D1571" s="275">
        <v>4527</v>
      </c>
      <c r="E1571" s="274" t="s">
        <v>583</v>
      </c>
      <c r="F1571" s="286" t="s">
        <v>242</v>
      </c>
      <c r="G1571" s="286" t="s">
        <v>242</v>
      </c>
      <c r="H1571" s="286" t="s">
        <v>41</v>
      </c>
      <c r="I1571" s="286" t="s">
        <v>424</v>
      </c>
      <c r="J1571" s="286" t="s">
        <v>434</v>
      </c>
      <c r="K1571" s="286" t="s">
        <v>886</v>
      </c>
      <c r="L1571" s="286" t="s">
        <v>218</v>
      </c>
      <c r="M1571" s="287">
        <v>623700</v>
      </c>
    </row>
    <row r="1572" spans="1:13">
      <c r="A1572" s="286" t="s">
        <v>3541</v>
      </c>
      <c r="B1572" s="286" t="s">
        <v>1375</v>
      </c>
      <c r="C1572" s="286" t="s">
        <v>247</v>
      </c>
      <c r="D1572" s="275">
        <v>4527</v>
      </c>
      <c r="E1572" s="274" t="s">
        <v>583</v>
      </c>
      <c r="F1572" s="286" t="s">
        <v>242</v>
      </c>
      <c r="G1572" s="286" t="s">
        <v>242</v>
      </c>
      <c r="H1572" s="286" t="s">
        <v>41</v>
      </c>
      <c r="I1572" s="286" t="s">
        <v>221</v>
      </c>
      <c r="J1572" s="286" t="s">
        <v>175</v>
      </c>
      <c r="K1572" s="286" t="s">
        <v>886</v>
      </c>
      <c r="L1572" s="286" t="s">
        <v>32</v>
      </c>
      <c r="M1572" s="287">
        <v>635250</v>
      </c>
    </row>
    <row r="1573" spans="1:13">
      <c r="A1573" s="286" t="s">
        <v>3500</v>
      </c>
      <c r="B1573" s="286" t="s">
        <v>1374</v>
      </c>
      <c r="C1573" s="286" t="s">
        <v>247</v>
      </c>
      <c r="D1573" s="275">
        <v>4527</v>
      </c>
      <c r="E1573" s="274" t="s">
        <v>583</v>
      </c>
      <c r="F1573" s="286" t="s">
        <v>242</v>
      </c>
      <c r="G1573" s="286" t="s">
        <v>242</v>
      </c>
      <c r="H1573" s="286" t="s">
        <v>41</v>
      </c>
      <c r="I1573" s="286" t="s">
        <v>42</v>
      </c>
      <c r="J1573" s="286" t="s">
        <v>60</v>
      </c>
      <c r="K1573" s="286" t="s">
        <v>887</v>
      </c>
      <c r="L1573" s="286" t="s">
        <v>34</v>
      </c>
      <c r="M1573" s="287">
        <v>660660</v>
      </c>
    </row>
    <row r="1574" spans="1:13">
      <c r="A1574" s="286" t="s">
        <v>3510</v>
      </c>
      <c r="B1574" s="286" t="s">
        <v>1374</v>
      </c>
      <c r="C1574" s="286" t="s">
        <v>247</v>
      </c>
      <c r="D1574" s="275">
        <v>4527</v>
      </c>
      <c r="E1574" s="274" t="s">
        <v>583</v>
      </c>
      <c r="F1574" s="286" t="s">
        <v>242</v>
      </c>
      <c r="G1574" s="286" t="s">
        <v>242</v>
      </c>
      <c r="H1574" s="286" t="s">
        <v>41</v>
      </c>
      <c r="I1574" s="286" t="s">
        <v>219</v>
      </c>
      <c r="J1574" s="286" t="s">
        <v>62</v>
      </c>
      <c r="K1574" s="286" t="s">
        <v>887</v>
      </c>
      <c r="L1574" s="286" t="s">
        <v>34</v>
      </c>
      <c r="M1574" s="287">
        <v>660660</v>
      </c>
    </row>
    <row r="1575" spans="1:13">
      <c r="A1575" s="286" t="s">
        <v>3520</v>
      </c>
      <c r="B1575" s="286" t="s">
        <v>1374</v>
      </c>
      <c r="C1575" s="286" t="s">
        <v>247</v>
      </c>
      <c r="D1575" s="275">
        <v>4527</v>
      </c>
      <c r="E1575" s="274" t="s">
        <v>583</v>
      </c>
      <c r="F1575" s="286" t="s">
        <v>242</v>
      </c>
      <c r="G1575" s="286" t="s">
        <v>242</v>
      </c>
      <c r="H1575" s="286" t="s">
        <v>41</v>
      </c>
      <c r="I1575" s="286" t="s">
        <v>44</v>
      </c>
      <c r="J1575" s="286" t="s">
        <v>171</v>
      </c>
      <c r="K1575" s="286" t="s">
        <v>887</v>
      </c>
      <c r="L1575" s="286" t="s">
        <v>34</v>
      </c>
      <c r="M1575" s="287">
        <v>660660</v>
      </c>
    </row>
    <row r="1576" spans="1:13">
      <c r="A1576" s="286" t="s">
        <v>3546</v>
      </c>
      <c r="B1576" s="286" t="s">
        <v>1380</v>
      </c>
      <c r="C1576" s="286" t="s">
        <v>247</v>
      </c>
      <c r="D1576" s="275">
        <v>4527</v>
      </c>
      <c r="E1576" s="274" t="s">
        <v>583</v>
      </c>
      <c r="F1576" s="286" t="s">
        <v>242</v>
      </c>
      <c r="G1576" s="286" t="s">
        <v>242</v>
      </c>
      <c r="H1576" s="286" t="s">
        <v>41</v>
      </c>
      <c r="I1576" s="286" t="s">
        <v>221</v>
      </c>
      <c r="J1576" s="286" t="s">
        <v>175</v>
      </c>
      <c r="K1576" s="286" t="s">
        <v>887</v>
      </c>
      <c r="L1576" s="286" t="s">
        <v>218</v>
      </c>
      <c r="M1576" s="287">
        <v>660660</v>
      </c>
    </row>
    <row r="1577" spans="1:13">
      <c r="A1577" s="286" t="s">
        <v>3608</v>
      </c>
      <c r="B1577" s="286" t="s">
        <v>1382</v>
      </c>
      <c r="C1577" s="286" t="s">
        <v>247</v>
      </c>
      <c r="D1577" s="275">
        <v>4527</v>
      </c>
      <c r="E1577" s="274" t="s">
        <v>583</v>
      </c>
      <c r="F1577" s="286" t="s">
        <v>242</v>
      </c>
      <c r="G1577" s="286" t="s">
        <v>242</v>
      </c>
      <c r="H1577" s="286" t="s">
        <v>41</v>
      </c>
      <c r="I1577" s="286" t="s">
        <v>423</v>
      </c>
      <c r="J1577" s="286" t="s">
        <v>433</v>
      </c>
      <c r="K1577" s="286" t="s">
        <v>887</v>
      </c>
      <c r="L1577" s="286" t="s">
        <v>941</v>
      </c>
      <c r="M1577" s="287">
        <v>660660</v>
      </c>
    </row>
    <row r="1578" spans="1:13">
      <c r="A1578" s="286" t="s">
        <v>3579</v>
      </c>
      <c r="B1578" s="286" t="s">
        <v>1373</v>
      </c>
      <c r="C1578" s="286" t="s">
        <v>247</v>
      </c>
      <c r="D1578" s="275">
        <v>4527</v>
      </c>
      <c r="E1578" s="274" t="s">
        <v>583</v>
      </c>
      <c r="F1578" s="286" t="s">
        <v>242</v>
      </c>
      <c r="G1578" s="286" t="s">
        <v>242</v>
      </c>
      <c r="H1578" s="286" t="s">
        <v>41</v>
      </c>
      <c r="I1578" s="286" t="s">
        <v>421</v>
      </c>
      <c r="J1578" s="286" t="s">
        <v>431</v>
      </c>
      <c r="K1578" s="286" t="s">
        <v>886</v>
      </c>
      <c r="L1578" s="286" t="s">
        <v>34</v>
      </c>
      <c r="M1578" s="287">
        <v>686070</v>
      </c>
    </row>
    <row r="1579" spans="1:13">
      <c r="A1579" s="286" t="s">
        <v>3531</v>
      </c>
      <c r="B1579" s="286" t="s">
        <v>1375</v>
      </c>
      <c r="C1579" s="286" t="s">
        <v>247</v>
      </c>
      <c r="D1579" s="275">
        <v>4527</v>
      </c>
      <c r="E1579" s="274" t="s">
        <v>583</v>
      </c>
      <c r="F1579" s="286" t="s">
        <v>242</v>
      </c>
      <c r="G1579" s="286" t="s">
        <v>242</v>
      </c>
      <c r="H1579" s="286" t="s">
        <v>41</v>
      </c>
      <c r="I1579" s="286" t="s">
        <v>46</v>
      </c>
      <c r="J1579" s="286" t="s">
        <v>173</v>
      </c>
      <c r="K1579" s="286" t="s">
        <v>886</v>
      </c>
      <c r="L1579" s="286" t="s">
        <v>32</v>
      </c>
      <c r="M1579" s="287">
        <v>699930</v>
      </c>
    </row>
    <row r="1580" spans="1:13">
      <c r="A1580" s="286" t="s">
        <v>3605</v>
      </c>
      <c r="B1580" s="286" t="s">
        <v>1379</v>
      </c>
      <c r="C1580" s="286" t="s">
        <v>247</v>
      </c>
      <c r="D1580" s="275">
        <v>4527</v>
      </c>
      <c r="E1580" s="274" t="s">
        <v>583</v>
      </c>
      <c r="F1580" s="286" t="s">
        <v>242</v>
      </c>
      <c r="G1580" s="286" t="s">
        <v>242</v>
      </c>
      <c r="H1580" s="286" t="s">
        <v>41</v>
      </c>
      <c r="I1580" s="286" t="s">
        <v>423</v>
      </c>
      <c r="J1580" s="286" t="s">
        <v>433</v>
      </c>
      <c r="K1580" s="286" t="s">
        <v>886</v>
      </c>
      <c r="L1580" s="286" t="s">
        <v>218</v>
      </c>
      <c r="M1580" s="287">
        <v>699930</v>
      </c>
    </row>
    <row r="1581" spans="1:13">
      <c r="A1581" s="286" t="s">
        <v>3584</v>
      </c>
      <c r="B1581" s="286" t="s">
        <v>1378</v>
      </c>
      <c r="C1581" s="286" t="s">
        <v>247</v>
      </c>
      <c r="D1581" s="275">
        <v>4527</v>
      </c>
      <c r="E1581" s="274" t="s">
        <v>583</v>
      </c>
      <c r="F1581" s="286" t="s">
        <v>242</v>
      </c>
      <c r="G1581" s="286" t="s">
        <v>242</v>
      </c>
      <c r="H1581" s="286" t="s">
        <v>41</v>
      </c>
      <c r="I1581" s="286" t="s">
        <v>421</v>
      </c>
      <c r="J1581" s="286" t="s">
        <v>431</v>
      </c>
      <c r="K1581" s="286" t="s">
        <v>887</v>
      </c>
      <c r="L1581" s="286" t="s">
        <v>940</v>
      </c>
      <c r="M1581" s="287">
        <v>711480</v>
      </c>
    </row>
    <row r="1582" spans="1:13">
      <c r="A1582" s="286" t="s">
        <v>3598</v>
      </c>
      <c r="B1582" s="286" t="s">
        <v>1382</v>
      </c>
      <c r="C1582" s="286" t="s">
        <v>247</v>
      </c>
      <c r="D1582" s="275">
        <v>4527</v>
      </c>
      <c r="E1582" s="274" t="s">
        <v>583</v>
      </c>
      <c r="F1582" s="286" t="s">
        <v>242</v>
      </c>
      <c r="G1582" s="286" t="s">
        <v>242</v>
      </c>
      <c r="H1582" s="286" t="s">
        <v>41</v>
      </c>
      <c r="I1582" s="286" t="s">
        <v>422</v>
      </c>
      <c r="J1582" s="286" t="s">
        <v>432</v>
      </c>
      <c r="K1582" s="286" t="s">
        <v>887</v>
      </c>
      <c r="L1582" s="286" t="s">
        <v>941</v>
      </c>
      <c r="M1582" s="287">
        <v>711480</v>
      </c>
    </row>
    <row r="1583" spans="1:13">
      <c r="A1583" s="286" t="s">
        <v>3536</v>
      </c>
      <c r="B1583" s="286" t="s">
        <v>1380</v>
      </c>
      <c r="C1583" s="286" t="s">
        <v>247</v>
      </c>
      <c r="D1583" s="275">
        <v>4527</v>
      </c>
      <c r="E1583" s="274" t="s">
        <v>583</v>
      </c>
      <c r="F1583" s="286" t="s">
        <v>242</v>
      </c>
      <c r="G1583" s="286" t="s">
        <v>242</v>
      </c>
      <c r="H1583" s="286" t="s">
        <v>41</v>
      </c>
      <c r="I1583" s="286" t="s">
        <v>46</v>
      </c>
      <c r="J1583" s="286" t="s">
        <v>173</v>
      </c>
      <c r="K1583" s="286" t="s">
        <v>887</v>
      </c>
      <c r="L1583" s="286" t="s">
        <v>218</v>
      </c>
      <c r="M1583" s="287">
        <v>736890</v>
      </c>
    </row>
    <row r="1584" spans="1:13">
      <c r="A1584" s="286" t="s">
        <v>3569</v>
      </c>
      <c r="B1584" s="286" t="s">
        <v>1373</v>
      </c>
      <c r="C1584" s="286" t="s">
        <v>247</v>
      </c>
      <c r="D1584" s="275">
        <v>4527</v>
      </c>
      <c r="E1584" s="274" t="s">
        <v>583</v>
      </c>
      <c r="F1584" s="286" t="s">
        <v>242</v>
      </c>
      <c r="G1584" s="286" t="s">
        <v>242</v>
      </c>
      <c r="H1584" s="286" t="s">
        <v>41</v>
      </c>
      <c r="I1584" s="286" t="s">
        <v>223</v>
      </c>
      <c r="J1584" s="286" t="s">
        <v>181</v>
      </c>
      <c r="K1584" s="286" t="s">
        <v>886</v>
      </c>
      <c r="L1584" s="286" t="s">
        <v>34</v>
      </c>
      <c r="M1584" s="287">
        <v>750750</v>
      </c>
    </row>
    <row r="1585" spans="1:13">
      <c r="A1585" s="286" t="s">
        <v>3595</v>
      </c>
      <c r="B1585" s="286" t="s">
        <v>1379</v>
      </c>
      <c r="C1585" s="286" t="s">
        <v>247</v>
      </c>
      <c r="D1585" s="275">
        <v>4527</v>
      </c>
      <c r="E1585" s="274" t="s">
        <v>583</v>
      </c>
      <c r="F1585" s="286" t="s">
        <v>242</v>
      </c>
      <c r="G1585" s="286" t="s">
        <v>242</v>
      </c>
      <c r="H1585" s="286" t="s">
        <v>41</v>
      </c>
      <c r="I1585" s="286" t="s">
        <v>422</v>
      </c>
      <c r="J1585" s="286" t="s">
        <v>432</v>
      </c>
      <c r="K1585" s="286" t="s">
        <v>886</v>
      </c>
      <c r="L1585" s="286" t="s">
        <v>218</v>
      </c>
      <c r="M1585" s="287">
        <v>750750</v>
      </c>
    </row>
    <row r="1586" spans="1:13">
      <c r="A1586" s="286" t="s">
        <v>3574</v>
      </c>
      <c r="B1586" s="286" t="s">
        <v>1378</v>
      </c>
      <c r="C1586" s="286" t="s">
        <v>247</v>
      </c>
      <c r="D1586" s="275">
        <v>4527</v>
      </c>
      <c r="E1586" s="274" t="s">
        <v>583</v>
      </c>
      <c r="F1586" s="286" t="s">
        <v>242</v>
      </c>
      <c r="G1586" s="286" t="s">
        <v>242</v>
      </c>
      <c r="H1586" s="286" t="s">
        <v>41</v>
      </c>
      <c r="I1586" s="286" t="s">
        <v>223</v>
      </c>
      <c r="J1586" s="286" t="s">
        <v>181</v>
      </c>
      <c r="K1586" s="286" t="s">
        <v>887</v>
      </c>
      <c r="L1586" s="286" t="s">
        <v>940</v>
      </c>
      <c r="M1586" s="287">
        <v>776160</v>
      </c>
    </row>
    <row r="1587" spans="1:13">
      <c r="A1587" s="286" t="s">
        <v>3501</v>
      </c>
      <c r="B1587" s="286" t="s">
        <v>1375</v>
      </c>
      <c r="C1587" s="286" t="s">
        <v>247</v>
      </c>
      <c r="D1587" s="275">
        <v>4527</v>
      </c>
      <c r="E1587" s="274" t="s">
        <v>583</v>
      </c>
      <c r="F1587" s="286" t="s">
        <v>242</v>
      </c>
      <c r="G1587" s="286" t="s">
        <v>242</v>
      </c>
      <c r="H1587" s="286" t="s">
        <v>41</v>
      </c>
      <c r="I1587" s="286" t="s">
        <v>42</v>
      </c>
      <c r="J1587" s="286" t="s">
        <v>60</v>
      </c>
      <c r="K1587" s="286" t="s">
        <v>886</v>
      </c>
      <c r="L1587" s="286" t="s">
        <v>32</v>
      </c>
      <c r="M1587" s="287">
        <v>787710</v>
      </c>
    </row>
    <row r="1588" spans="1:13">
      <c r="A1588" s="286" t="s">
        <v>3511</v>
      </c>
      <c r="B1588" s="286" t="s">
        <v>1375</v>
      </c>
      <c r="C1588" s="286" t="s">
        <v>247</v>
      </c>
      <c r="D1588" s="275">
        <v>4527</v>
      </c>
      <c r="E1588" s="274" t="s">
        <v>583</v>
      </c>
      <c r="F1588" s="286" t="s">
        <v>242</v>
      </c>
      <c r="G1588" s="286" t="s">
        <v>242</v>
      </c>
      <c r="H1588" s="286" t="s">
        <v>41</v>
      </c>
      <c r="I1588" s="286" t="s">
        <v>219</v>
      </c>
      <c r="J1588" s="286" t="s">
        <v>62</v>
      </c>
      <c r="K1588" s="286" t="s">
        <v>886</v>
      </c>
      <c r="L1588" s="286" t="s">
        <v>32</v>
      </c>
      <c r="M1588" s="287">
        <v>787710</v>
      </c>
    </row>
    <row r="1589" spans="1:13">
      <c r="A1589" s="286" t="s">
        <v>3521</v>
      </c>
      <c r="B1589" s="286" t="s">
        <v>1375</v>
      </c>
      <c r="C1589" s="286" t="s">
        <v>247</v>
      </c>
      <c r="D1589" s="275">
        <v>4527</v>
      </c>
      <c r="E1589" s="274" t="s">
        <v>583</v>
      </c>
      <c r="F1589" s="286" t="s">
        <v>242</v>
      </c>
      <c r="G1589" s="286" t="s">
        <v>242</v>
      </c>
      <c r="H1589" s="286" t="s">
        <v>41</v>
      </c>
      <c r="I1589" s="286" t="s">
        <v>44</v>
      </c>
      <c r="J1589" s="286" t="s">
        <v>171</v>
      </c>
      <c r="K1589" s="286" t="s">
        <v>886</v>
      </c>
      <c r="L1589" s="286" t="s">
        <v>32</v>
      </c>
      <c r="M1589" s="287">
        <v>787710</v>
      </c>
    </row>
    <row r="1590" spans="1:13">
      <c r="A1590" s="286" t="s">
        <v>3588</v>
      </c>
      <c r="B1590" s="286" t="s">
        <v>1382</v>
      </c>
      <c r="C1590" s="286" t="s">
        <v>247</v>
      </c>
      <c r="D1590" s="275">
        <v>4527</v>
      </c>
      <c r="E1590" s="274" t="s">
        <v>583</v>
      </c>
      <c r="F1590" s="286" t="s">
        <v>242</v>
      </c>
      <c r="G1590" s="286" t="s">
        <v>242</v>
      </c>
      <c r="H1590" s="286" t="s">
        <v>41</v>
      </c>
      <c r="I1590" s="286" t="s">
        <v>421</v>
      </c>
      <c r="J1590" s="286" t="s">
        <v>431</v>
      </c>
      <c r="K1590" s="286" t="s">
        <v>887</v>
      </c>
      <c r="L1590" s="286" t="s">
        <v>941</v>
      </c>
      <c r="M1590" s="287">
        <v>813120</v>
      </c>
    </row>
    <row r="1591" spans="1:13">
      <c r="A1591" s="286" t="s">
        <v>3506</v>
      </c>
      <c r="B1591" s="286" t="s">
        <v>1380</v>
      </c>
      <c r="C1591" s="286" t="s">
        <v>247</v>
      </c>
      <c r="D1591" s="275">
        <v>4527</v>
      </c>
      <c r="E1591" s="274" t="s">
        <v>583</v>
      </c>
      <c r="F1591" s="286" t="s">
        <v>242</v>
      </c>
      <c r="G1591" s="286" t="s">
        <v>242</v>
      </c>
      <c r="H1591" s="286" t="s">
        <v>41</v>
      </c>
      <c r="I1591" s="286" t="s">
        <v>42</v>
      </c>
      <c r="J1591" s="286" t="s">
        <v>60</v>
      </c>
      <c r="K1591" s="286" t="s">
        <v>887</v>
      </c>
      <c r="L1591" s="286" t="s">
        <v>218</v>
      </c>
      <c r="M1591" s="287">
        <v>826980</v>
      </c>
    </row>
    <row r="1592" spans="1:13">
      <c r="A1592" s="286" t="s">
        <v>3516</v>
      </c>
      <c r="B1592" s="286" t="s">
        <v>1380</v>
      </c>
      <c r="C1592" s="286" t="s">
        <v>247</v>
      </c>
      <c r="D1592" s="275">
        <v>4527</v>
      </c>
      <c r="E1592" s="274" t="s">
        <v>583</v>
      </c>
      <c r="F1592" s="286" t="s">
        <v>242</v>
      </c>
      <c r="G1592" s="286" t="s">
        <v>242</v>
      </c>
      <c r="H1592" s="286" t="s">
        <v>41</v>
      </c>
      <c r="I1592" s="286" t="s">
        <v>219</v>
      </c>
      <c r="J1592" s="286" t="s">
        <v>62</v>
      </c>
      <c r="K1592" s="286" t="s">
        <v>887</v>
      </c>
      <c r="L1592" s="286" t="s">
        <v>218</v>
      </c>
      <c r="M1592" s="287">
        <v>826980</v>
      </c>
    </row>
    <row r="1593" spans="1:13">
      <c r="A1593" s="286" t="s">
        <v>3526</v>
      </c>
      <c r="B1593" s="286" t="s">
        <v>1380</v>
      </c>
      <c r="C1593" s="286" t="s">
        <v>247</v>
      </c>
      <c r="D1593" s="275">
        <v>4527</v>
      </c>
      <c r="E1593" s="274" t="s">
        <v>583</v>
      </c>
      <c r="F1593" s="286" t="s">
        <v>242</v>
      </c>
      <c r="G1593" s="286" t="s">
        <v>242</v>
      </c>
      <c r="H1593" s="286" t="s">
        <v>41</v>
      </c>
      <c r="I1593" s="286" t="s">
        <v>44</v>
      </c>
      <c r="J1593" s="286" t="s">
        <v>171</v>
      </c>
      <c r="K1593" s="286" t="s">
        <v>887</v>
      </c>
      <c r="L1593" s="286" t="s">
        <v>218</v>
      </c>
      <c r="M1593" s="287">
        <v>826980</v>
      </c>
    </row>
    <row r="1594" spans="1:13">
      <c r="A1594" s="286" t="s">
        <v>3585</v>
      </c>
      <c r="B1594" s="286" t="s">
        <v>1379</v>
      </c>
      <c r="C1594" s="286" t="s">
        <v>247</v>
      </c>
      <c r="D1594" s="275">
        <v>4527</v>
      </c>
      <c r="E1594" s="274" t="s">
        <v>583</v>
      </c>
      <c r="F1594" s="286" t="s">
        <v>242</v>
      </c>
      <c r="G1594" s="286" t="s">
        <v>242</v>
      </c>
      <c r="H1594" s="286" t="s">
        <v>41</v>
      </c>
      <c r="I1594" s="286" t="s">
        <v>421</v>
      </c>
      <c r="J1594" s="286" t="s">
        <v>431</v>
      </c>
      <c r="K1594" s="286" t="s">
        <v>886</v>
      </c>
      <c r="L1594" s="286" t="s">
        <v>218</v>
      </c>
      <c r="M1594" s="287">
        <v>852390</v>
      </c>
    </row>
    <row r="1595" spans="1:13">
      <c r="A1595" s="286" t="s">
        <v>3549</v>
      </c>
      <c r="B1595" s="286" t="s">
        <v>1373</v>
      </c>
      <c r="C1595" s="286" t="s">
        <v>247</v>
      </c>
      <c r="D1595" s="275">
        <v>4527</v>
      </c>
      <c r="E1595" s="274" t="s">
        <v>583</v>
      </c>
      <c r="F1595" s="286" t="s">
        <v>242</v>
      </c>
      <c r="G1595" s="286" t="s">
        <v>242</v>
      </c>
      <c r="H1595" s="286" t="s">
        <v>41</v>
      </c>
      <c r="I1595" s="286" t="s">
        <v>48</v>
      </c>
      <c r="J1595" s="286" t="s">
        <v>177</v>
      </c>
      <c r="K1595" s="286" t="s">
        <v>886</v>
      </c>
      <c r="L1595" s="286" t="s">
        <v>34</v>
      </c>
      <c r="M1595" s="287">
        <v>863940</v>
      </c>
    </row>
    <row r="1596" spans="1:13">
      <c r="A1596" s="286" t="s">
        <v>3559</v>
      </c>
      <c r="B1596" s="286" t="s">
        <v>1373</v>
      </c>
      <c r="C1596" s="286" t="s">
        <v>247</v>
      </c>
      <c r="D1596" s="275">
        <v>4527</v>
      </c>
      <c r="E1596" s="274" t="s">
        <v>583</v>
      </c>
      <c r="F1596" s="286" t="s">
        <v>242</v>
      </c>
      <c r="G1596" s="286" t="s">
        <v>242</v>
      </c>
      <c r="H1596" s="286" t="s">
        <v>41</v>
      </c>
      <c r="I1596" s="286" t="s">
        <v>50</v>
      </c>
      <c r="J1596" s="286" t="s">
        <v>179</v>
      </c>
      <c r="K1596" s="286" t="s">
        <v>886</v>
      </c>
      <c r="L1596" s="286" t="s">
        <v>34</v>
      </c>
      <c r="M1596" s="287">
        <v>863940</v>
      </c>
    </row>
    <row r="1597" spans="1:13">
      <c r="A1597" s="286" t="s">
        <v>3623</v>
      </c>
      <c r="B1597" s="286" t="s">
        <v>1377</v>
      </c>
      <c r="C1597" s="286" t="s">
        <v>247</v>
      </c>
      <c r="D1597" s="275">
        <v>4527</v>
      </c>
      <c r="E1597" s="274" t="s">
        <v>583</v>
      </c>
      <c r="F1597" s="286" t="s">
        <v>242</v>
      </c>
      <c r="G1597" s="286" t="s">
        <v>242</v>
      </c>
      <c r="H1597" s="286" t="s">
        <v>41</v>
      </c>
      <c r="I1597" s="286" t="s">
        <v>425</v>
      </c>
      <c r="J1597" s="286" t="s">
        <v>943</v>
      </c>
      <c r="K1597" s="286" t="s">
        <v>886</v>
      </c>
      <c r="L1597" s="286" t="s">
        <v>940</v>
      </c>
      <c r="M1597" s="287">
        <v>863940</v>
      </c>
    </row>
    <row r="1598" spans="1:13">
      <c r="A1598" s="286" t="s">
        <v>3554</v>
      </c>
      <c r="B1598" s="286" t="s">
        <v>1378</v>
      </c>
      <c r="C1598" s="286" t="s">
        <v>247</v>
      </c>
      <c r="D1598" s="275">
        <v>4527</v>
      </c>
      <c r="E1598" s="274" t="s">
        <v>583</v>
      </c>
      <c r="F1598" s="286" t="s">
        <v>242</v>
      </c>
      <c r="G1598" s="286" t="s">
        <v>242</v>
      </c>
      <c r="H1598" s="286" t="s">
        <v>41</v>
      </c>
      <c r="I1598" s="286" t="s">
        <v>48</v>
      </c>
      <c r="J1598" s="286" t="s">
        <v>177</v>
      </c>
      <c r="K1598" s="286" t="s">
        <v>887</v>
      </c>
      <c r="L1598" s="286" t="s">
        <v>940</v>
      </c>
      <c r="M1598" s="287">
        <v>877800</v>
      </c>
    </row>
    <row r="1599" spans="1:13">
      <c r="A1599" s="286" t="s">
        <v>3564</v>
      </c>
      <c r="B1599" s="286" t="s">
        <v>1378</v>
      </c>
      <c r="C1599" s="286" t="s">
        <v>247</v>
      </c>
      <c r="D1599" s="275">
        <v>4527</v>
      </c>
      <c r="E1599" s="274" t="s">
        <v>583</v>
      </c>
      <c r="F1599" s="286" t="s">
        <v>242</v>
      </c>
      <c r="G1599" s="286" t="s">
        <v>242</v>
      </c>
      <c r="H1599" s="286" t="s">
        <v>41</v>
      </c>
      <c r="I1599" s="286" t="s">
        <v>50</v>
      </c>
      <c r="J1599" s="286" t="s">
        <v>179</v>
      </c>
      <c r="K1599" s="286" t="s">
        <v>887</v>
      </c>
      <c r="L1599" s="286" t="s">
        <v>940</v>
      </c>
      <c r="M1599" s="287">
        <v>877800</v>
      </c>
    </row>
    <row r="1600" spans="1:13">
      <c r="A1600" s="286" t="s">
        <v>3578</v>
      </c>
      <c r="B1600" s="286" t="s">
        <v>1382</v>
      </c>
      <c r="C1600" s="286" t="s">
        <v>247</v>
      </c>
      <c r="D1600" s="275">
        <v>4527</v>
      </c>
      <c r="E1600" s="274" t="s">
        <v>583</v>
      </c>
      <c r="F1600" s="286" t="s">
        <v>242</v>
      </c>
      <c r="G1600" s="286" t="s">
        <v>242</v>
      </c>
      <c r="H1600" s="286" t="s">
        <v>41</v>
      </c>
      <c r="I1600" s="286" t="s">
        <v>223</v>
      </c>
      <c r="J1600" s="286" t="s">
        <v>181</v>
      </c>
      <c r="K1600" s="286" t="s">
        <v>887</v>
      </c>
      <c r="L1600" s="286" t="s">
        <v>941</v>
      </c>
      <c r="M1600" s="287">
        <v>889350</v>
      </c>
    </row>
    <row r="1601" spans="1:13">
      <c r="A1601" s="286" t="s">
        <v>3575</v>
      </c>
      <c r="B1601" s="286" t="s">
        <v>1379</v>
      </c>
      <c r="C1601" s="286" t="s">
        <v>247</v>
      </c>
      <c r="D1601" s="275">
        <v>4527</v>
      </c>
      <c r="E1601" s="274" t="s">
        <v>583</v>
      </c>
      <c r="F1601" s="286" t="s">
        <v>242</v>
      </c>
      <c r="G1601" s="286" t="s">
        <v>242</v>
      </c>
      <c r="H1601" s="286" t="s">
        <v>41</v>
      </c>
      <c r="I1601" s="286" t="s">
        <v>223</v>
      </c>
      <c r="J1601" s="286" t="s">
        <v>181</v>
      </c>
      <c r="K1601" s="286" t="s">
        <v>886</v>
      </c>
      <c r="L1601" s="286" t="s">
        <v>218</v>
      </c>
      <c r="M1601" s="287">
        <v>928620</v>
      </c>
    </row>
    <row r="1602" spans="1:13">
      <c r="A1602" s="286" t="s">
        <v>3539</v>
      </c>
      <c r="B1602" s="286" t="s">
        <v>1373</v>
      </c>
      <c r="C1602" s="286" t="s">
        <v>247</v>
      </c>
      <c r="D1602" s="275">
        <v>4527</v>
      </c>
      <c r="E1602" s="274" t="s">
        <v>583</v>
      </c>
      <c r="F1602" s="286" t="s">
        <v>242</v>
      </c>
      <c r="G1602" s="286" t="s">
        <v>242</v>
      </c>
      <c r="H1602" s="286" t="s">
        <v>41</v>
      </c>
      <c r="I1602" s="286" t="s">
        <v>221</v>
      </c>
      <c r="J1602" s="286" t="s">
        <v>175</v>
      </c>
      <c r="K1602" s="286" t="s">
        <v>886</v>
      </c>
      <c r="L1602" s="286" t="s">
        <v>34</v>
      </c>
      <c r="M1602" s="287">
        <v>940170</v>
      </c>
    </row>
    <row r="1603" spans="1:13">
      <c r="A1603" s="286" t="s">
        <v>3613</v>
      </c>
      <c r="B1603" s="286" t="s">
        <v>1377</v>
      </c>
      <c r="C1603" s="286" t="s">
        <v>247</v>
      </c>
      <c r="D1603" s="275">
        <v>4527</v>
      </c>
      <c r="E1603" s="274" t="s">
        <v>583</v>
      </c>
      <c r="F1603" s="286" t="s">
        <v>242</v>
      </c>
      <c r="G1603" s="286" t="s">
        <v>242</v>
      </c>
      <c r="H1603" s="286" t="s">
        <v>41</v>
      </c>
      <c r="I1603" s="286" t="s">
        <v>424</v>
      </c>
      <c r="J1603" s="286" t="s">
        <v>434</v>
      </c>
      <c r="K1603" s="286" t="s">
        <v>886</v>
      </c>
      <c r="L1603" s="286" t="s">
        <v>940</v>
      </c>
      <c r="M1603" s="287">
        <v>940170</v>
      </c>
    </row>
    <row r="1604" spans="1:13">
      <c r="A1604" s="286" t="s">
        <v>3544</v>
      </c>
      <c r="B1604" s="286" t="s">
        <v>1378</v>
      </c>
      <c r="C1604" s="286" t="s">
        <v>247</v>
      </c>
      <c r="D1604" s="275">
        <v>4527</v>
      </c>
      <c r="E1604" s="274" t="s">
        <v>583</v>
      </c>
      <c r="F1604" s="286" t="s">
        <v>242</v>
      </c>
      <c r="G1604" s="286" t="s">
        <v>242</v>
      </c>
      <c r="H1604" s="286" t="s">
        <v>41</v>
      </c>
      <c r="I1604" s="286" t="s">
        <v>221</v>
      </c>
      <c r="J1604" s="286" t="s">
        <v>175</v>
      </c>
      <c r="K1604" s="286" t="s">
        <v>887</v>
      </c>
      <c r="L1604" s="286" t="s">
        <v>940</v>
      </c>
      <c r="M1604" s="287">
        <v>965580</v>
      </c>
    </row>
    <row r="1605" spans="1:13">
      <c r="A1605" s="286" t="s">
        <v>3627</v>
      </c>
      <c r="B1605" s="286" t="s">
        <v>1381</v>
      </c>
      <c r="C1605" s="286" t="s">
        <v>247</v>
      </c>
      <c r="D1605" s="275">
        <v>4527</v>
      </c>
      <c r="E1605" s="274" t="s">
        <v>583</v>
      </c>
      <c r="F1605" s="286" t="s">
        <v>242</v>
      </c>
      <c r="G1605" s="286" t="s">
        <v>242</v>
      </c>
      <c r="H1605" s="286" t="s">
        <v>41</v>
      </c>
      <c r="I1605" s="286" t="s">
        <v>425</v>
      </c>
      <c r="J1605" s="286" t="s">
        <v>943</v>
      </c>
      <c r="K1605" s="286" t="s">
        <v>886</v>
      </c>
      <c r="L1605" s="286" t="s">
        <v>941</v>
      </c>
      <c r="M1605" s="287">
        <v>979440</v>
      </c>
    </row>
    <row r="1606" spans="1:13">
      <c r="A1606" s="286" t="s">
        <v>3558</v>
      </c>
      <c r="B1606" s="286" t="s">
        <v>1382</v>
      </c>
      <c r="C1606" s="286" t="s">
        <v>247</v>
      </c>
      <c r="D1606" s="275">
        <v>4527</v>
      </c>
      <c r="E1606" s="274" t="s">
        <v>583</v>
      </c>
      <c r="F1606" s="286" t="s">
        <v>242</v>
      </c>
      <c r="G1606" s="286" t="s">
        <v>242</v>
      </c>
      <c r="H1606" s="286" t="s">
        <v>41</v>
      </c>
      <c r="I1606" s="286" t="s">
        <v>48</v>
      </c>
      <c r="J1606" s="286" t="s">
        <v>177</v>
      </c>
      <c r="K1606" s="286" t="s">
        <v>887</v>
      </c>
      <c r="L1606" s="286" t="s">
        <v>941</v>
      </c>
      <c r="M1606" s="287">
        <v>1004850</v>
      </c>
    </row>
    <row r="1607" spans="1:13">
      <c r="A1607" s="286" t="s">
        <v>3568</v>
      </c>
      <c r="B1607" s="286" t="s">
        <v>1382</v>
      </c>
      <c r="C1607" s="286" t="s">
        <v>247</v>
      </c>
      <c r="D1607" s="275">
        <v>4527</v>
      </c>
      <c r="E1607" s="274" t="s">
        <v>583</v>
      </c>
      <c r="F1607" s="286" t="s">
        <v>242</v>
      </c>
      <c r="G1607" s="286" t="s">
        <v>242</v>
      </c>
      <c r="H1607" s="286" t="s">
        <v>41</v>
      </c>
      <c r="I1607" s="286" t="s">
        <v>50</v>
      </c>
      <c r="J1607" s="286" t="s">
        <v>179</v>
      </c>
      <c r="K1607" s="286" t="s">
        <v>887</v>
      </c>
      <c r="L1607" s="286" t="s">
        <v>941</v>
      </c>
      <c r="M1607" s="287">
        <v>1004850</v>
      </c>
    </row>
    <row r="1608" spans="1:13">
      <c r="A1608" s="286" t="s">
        <v>3529</v>
      </c>
      <c r="B1608" s="286" t="s">
        <v>1373</v>
      </c>
      <c r="C1608" s="286" t="s">
        <v>247</v>
      </c>
      <c r="D1608" s="275">
        <v>4527</v>
      </c>
      <c r="E1608" s="274" t="s">
        <v>583</v>
      </c>
      <c r="F1608" s="286" t="s">
        <v>242</v>
      </c>
      <c r="G1608" s="286" t="s">
        <v>242</v>
      </c>
      <c r="H1608" s="286" t="s">
        <v>41</v>
      </c>
      <c r="I1608" s="286" t="s">
        <v>46</v>
      </c>
      <c r="J1608" s="286" t="s">
        <v>173</v>
      </c>
      <c r="K1608" s="286" t="s">
        <v>886</v>
      </c>
      <c r="L1608" s="286" t="s">
        <v>34</v>
      </c>
      <c r="M1608" s="287">
        <v>1041810</v>
      </c>
    </row>
    <row r="1609" spans="1:13">
      <c r="A1609" s="286" t="s">
        <v>3555</v>
      </c>
      <c r="B1609" s="286" t="s">
        <v>1379</v>
      </c>
      <c r="C1609" s="286" t="s">
        <v>247</v>
      </c>
      <c r="D1609" s="275">
        <v>4527</v>
      </c>
      <c r="E1609" s="274" t="s">
        <v>583</v>
      </c>
      <c r="F1609" s="286" t="s">
        <v>242</v>
      </c>
      <c r="G1609" s="286" t="s">
        <v>242</v>
      </c>
      <c r="H1609" s="286" t="s">
        <v>41</v>
      </c>
      <c r="I1609" s="286" t="s">
        <v>48</v>
      </c>
      <c r="J1609" s="286" t="s">
        <v>177</v>
      </c>
      <c r="K1609" s="286" t="s">
        <v>886</v>
      </c>
      <c r="L1609" s="286" t="s">
        <v>218</v>
      </c>
      <c r="M1609" s="287">
        <v>1055670</v>
      </c>
    </row>
    <row r="1610" spans="1:13">
      <c r="A1610" s="286" t="s">
        <v>3565</v>
      </c>
      <c r="B1610" s="286" t="s">
        <v>1379</v>
      </c>
      <c r="C1610" s="286" t="s">
        <v>247</v>
      </c>
      <c r="D1610" s="275">
        <v>4527</v>
      </c>
      <c r="E1610" s="274" t="s">
        <v>583</v>
      </c>
      <c r="F1610" s="286" t="s">
        <v>242</v>
      </c>
      <c r="G1610" s="286" t="s">
        <v>242</v>
      </c>
      <c r="H1610" s="286" t="s">
        <v>41</v>
      </c>
      <c r="I1610" s="286" t="s">
        <v>50</v>
      </c>
      <c r="J1610" s="286" t="s">
        <v>179</v>
      </c>
      <c r="K1610" s="286" t="s">
        <v>886</v>
      </c>
      <c r="L1610" s="286" t="s">
        <v>218</v>
      </c>
      <c r="M1610" s="287">
        <v>1055670</v>
      </c>
    </row>
    <row r="1611" spans="1:13">
      <c r="A1611" s="286" t="s">
        <v>3603</v>
      </c>
      <c r="B1611" s="286" t="s">
        <v>1377</v>
      </c>
      <c r="C1611" s="286" t="s">
        <v>247</v>
      </c>
      <c r="D1611" s="275">
        <v>4527</v>
      </c>
      <c r="E1611" s="274" t="s">
        <v>583</v>
      </c>
      <c r="F1611" s="286" t="s">
        <v>242</v>
      </c>
      <c r="G1611" s="286" t="s">
        <v>242</v>
      </c>
      <c r="H1611" s="286" t="s">
        <v>41</v>
      </c>
      <c r="I1611" s="286" t="s">
        <v>423</v>
      </c>
      <c r="J1611" s="286" t="s">
        <v>433</v>
      </c>
      <c r="K1611" s="286" t="s">
        <v>886</v>
      </c>
      <c r="L1611" s="286" t="s">
        <v>940</v>
      </c>
      <c r="M1611" s="287">
        <v>1055670</v>
      </c>
    </row>
    <row r="1612" spans="1:13">
      <c r="A1612" s="286" t="s">
        <v>3617</v>
      </c>
      <c r="B1612" s="286" t="s">
        <v>1381</v>
      </c>
      <c r="C1612" s="286" t="s">
        <v>247</v>
      </c>
      <c r="D1612" s="275">
        <v>4527</v>
      </c>
      <c r="E1612" s="274" t="s">
        <v>583</v>
      </c>
      <c r="F1612" s="286" t="s">
        <v>242</v>
      </c>
      <c r="G1612" s="286" t="s">
        <v>242</v>
      </c>
      <c r="H1612" s="286" t="s">
        <v>41</v>
      </c>
      <c r="I1612" s="286" t="s">
        <v>424</v>
      </c>
      <c r="J1612" s="286" t="s">
        <v>434</v>
      </c>
      <c r="K1612" s="286" t="s">
        <v>886</v>
      </c>
      <c r="L1612" s="286" t="s">
        <v>941</v>
      </c>
      <c r="M1612" s="287">
        <v>1067220</v>
      </c>
    </row>
    <row r="1613" spans="1:13">
      <c r="A1613" s="286" t="s">
        <v>3534</v>
      </c>
      <c r="B1613" s="286" t="s">
        <v>1378</v>
      </c>
      <c r="C1613" s="286" t="s">
        <v>247</v>
      </c>
      <c r="D1613" s="275">
        <v>4527</v>
      </c>
      <c r="E1613" s="274" t="s">
        <v>583</v>
      </c>
      <c r="F1613" s="286" t="s">
        <v>242</v>
      </c>
      <c r="G1613" s="286" t="s">
        <v>242</v>
      </c>
      <c r="H1613" s="286" t="s">
        <v>41</v>
      </c>
      <c r="I1613" s="286" t="s">
        <v>46</v>
      </c>
      <c r="J1613" s="286" t="s">
        <v>173</v>
      </c>
      <c r="K1613" s="286" t="s">
        <v>887</v>
      </c>
      <c r="L1613" s="286" t="s">
        <v>940</v>
      </c>
      <c r="M1613" s="287">
        <v>1081080</v>
      </c>
    </row>
    <row r="1614" spans="1:13">
      <c r="A1614" s="286" t="s">
        <v>3548</v>
      </c>
      <c r="B1614" s="286" t="s">
        <v>1382</v>
      </c>
      <c r="C1614" s="286" t="s">
        <v>247</v>
      </c>
      <c r="D1614" s="275">
        <v>4527</v>
      </c>
      <c r="E1614" s="274" t="s">
        <v>583</v>
      </c>
      <c r="F1614" s="286" t="s">
        <v>242</v>
      </c>
      <c r="G1614" s="286" t="s">
        <v>242</v>
      </c>
      <c r="H1614" s="286" t="s">
        <v>41</v>
      </c>
      <c r="I1614" s="286" t="s">
        <v>221</v>
      </c>
      <c r="J1614" s="286" t="s">
        <v>175</v>
      </c>
      <c r="K1614" s="286" t="s">
        <v>887</v>
      </c>
      <c r="L1614" s="286" t="s">
        <v>941</v>
      </c>
      <c r="M1614" s="287">
        <v>1106490</v>
      </c>
    </row>
    <row r="1615" spans="1:13">
      <c r="A1615" s="286" t="s">
        <v>3593</v>
      </c>
      <c r="B1615" s="286" t="s">
        <v>1377</v>
      </c>
      <c r="C1615" s="286" t="s">
        <v>247</v>
      </c>
      <c r="D1615" s="275">
        <v>4527</v>
      </c>
      <c r="E1615" s="274" t="s">
        <v>583</v>
      </c>
      <c r="F1615" s="286" t="s">
        <v>242</v>
      </c>
      <c r="G1615" s="286" t="s">
        <v>242</v>
      </c>
      <c r="H1615" s="286" t="s">
        <v>41</v>
      </c>
      <c r="I1615" s="286" t="s">
        <v>422</v>
      </c>
      <c r="J1615" s="286" t="s">
        <v>432</v>
      </c>
      <c r="K1615" s="286" t="s">
        <v>886</v>
      </c>
      <c r="L1615" s="286" t="s">
        <v>940</v>
      </c>
      <c r="M1615" s="287">
        <v>1131900</v>
      </c>
    </row>
    <row r="1616" spans="1:13">
      <c r="A1616" s="286" t="s">
        <v>3499</v>
      </c>
      <c r="B1616" s="286" t="s">
        <v>1373</v>
      </c>
      <c r="C1616" s="286" t="s">
        <v>247</v>
      </c>
      <c r="D1616" s="275">
        <v>4527</v>
      </c>
      <c r="E1616" s="274" t="s">
        <v>583</v>
      </c>
      <c r="F1616" s="286" t="s">
        <v>242</v>
      </c>
      <c r="G1616" s="286" t="s">
        <v>242</v>
      </c>
      <c r="H1616" s="286" t="s">
        <v>41</v>
      </c>
      <c r="I1616" s="286" t="s">
        <v>42</v>
      </c>
      <c r="J1616" s="286" t="s">
        <v>60</v>
      </c>
      <c r="K1616" s="286" t="s">
        <v>886</v>
      </c>
      <c r="L1616" s="286" t="s">
        <v>34</v>
      </c>
      <c r="M1616" s="287">
        <v>1168860</v>
      </c>
    </row>
    <row r="1617" spans="1:13">
      <c r="A1617" s="286" t="s">
        <v>3509</v>
      </c>
      <c r="B1617" s="286" t="s">
        <v>1373</v>
      </c>
      <c r="C1617" s="286" t="s">
        <v>247</v>
      </c>
      <c r="D1617" s="275">
        <v>4527</v>
      </c>
      <c r="E1617" s="274" t="s">
        <v>583</v>
      </c>
      <c r="F1617" s="286" t="s">
        <v>242</v>
      </c>
      <c r="G1617" s="286" t="s">
        <v>242</v>
      </c>
      <c r="H1617" s="286" t="s">
        <v>41</v>
      </c>
      <c r="I1617" s="286" t="s">
        <v>219</v>
      </c>
      <c r="J1617" s="286" t="s">
        <v>62</v>
      </c>
      <c r="K1617" s="286" t="s">
        <v>886</v>
      </c>
      <c r="L1617" s="286" t="s">
        <v>34</v>
      </c>
      <c r="M1617" s="287">
        <v>1168860</v>
      </c>
    </row>
    <row r="1618" spans="1:13">
      <c r="A1618" s="286" t="s">
        <v>3519</v>
      </c>
      <c r="B1618" s="286" t="s">
        <v>1373</v>
      </c>
      <c r="C1618" s="286" t="s">
        <v>247</v>
      </c>
      <c r="D1618" s="275">
        <v>4527</v>
      </c>
      <c r="E1618" s="274" t="s">
        <v>583</v>
      </c>
      <c r="F1618" s="286" t="s">
        <v>242</v>
      </c>
      <c r="G1618" s="286" t="s">
        <v>242</v>
      </c>
      <c r="H1618" s="286" t="s">
        <v>41</v>
      </c>
      <c r="I1618" s="286" t="s">
        <v>44</v>
      </c>
      <c r="J1618" s="286" t="s">
        <v>171</v>
      </c>
      <c r="K1618" s="286" t="s">
        <v>886</v>
      </c>
      <c r="L1618" s="286" t="s">
        <v>34</v>
      </c>
      <c r="M1618" s="287">
        <v>1168860</v>
      </c>
    </row>
    <row r="1619" spans="1:13">
      <c r="A1619" s="286" t="s">
        <v>3545</v>
      </c>
      <c r="B1619" s="286" t="s">
        <v>1379</v>
      </c>
      <c r="C1619" s="286" t="s">
        <v>247</v>
      </c>
      <c r="D1619" s="275">
        <v>4527</v>
      </c>
      <c r="E1619" s="274" t="s">
        <v>583</v>
      </c>
      <c r="F1619" s="286" t="s">
        <v>242</v>
      </c>
      <c r="G1619" s="286" t="s">
        <v>242</v>
      </c>
      <c r="H1619" s="286" t="s">
        <v>41</v>
      </c>
      <c r="I1619" s="286" t="s">
        <v>221</v>
      </c>
      <c r="J1619" s="286" t="s">
        <v>175</v>
      </c>
      <c r="K1619" s="286" t="s">
        <v>886</v>
      </c>
      <c r="L1619" s="286" t="s">
        <v>218</v>
      </c>
      <c r="M1619" s="287">
        <v>1168860</v>
      </c>
    </row>
    <row r="1620" spans="1:13">
      <c r="A1620" s="286" t="s">
        <v>3504</v>
      </c>
      <c r="B1620" s="286" t="s">
        <v>1378</v>
      </c>
      <c r="C1620" s="286" t="s">
        <v>247</v>
      </c>
      <c r="D1620" s="275">
        <v>4527</v>
      </c>
      <c r="E1620" s="274" t="s">
        <v>583</v>
      </c>
      <c r="F1620" s="286" t="s">
        <v>242</v>
      </c>
      <c r="G1620" s="286" t="s">
        <v>242</v>
      </c>
      <c r="H1620" s="286" t="s">
        <v>41</v>
      </c>
      <c r="I1620" s="286" t="s">
        <v>42</v>
      </c>
      <c r="J1620" s="286" t="s">
        <v>60</v>
      </c>
      <c r="K1620" s="286" t="s">
        <v>887</v>
      </c>
      <c r="L1620" s="286" t="s">
        <v>940</v>
      </c>
      <c r="M1620" s="287">
        <v>1208130</v>
      </c>
    </row>
    <row r="1621" spans="1:13">
      <c r="A1621" s="286" t="s">
        <v>3514</v>
      </c>
      <c r="B1621" s="286" t="s">
        <v>1378</v>
      </c>
      <c r="C1621" s="286" t="s">
        <v>247</v>
      </c>
      <c r="D1621" s="275">
        <v>4527</v>
      </c>
      <c r="E1621" s="274" t="s">
        <v>583</v>
      </c>
      <c r="F1621" s="286" t="s">
        <v>242</v>
      </c>
      <c r="G1621" s="286" t="s">
        <v>242</v>
      </c>
      <c r="H1621" s="286" t="s">
        <v>41</v>
      </c>
      <c r="I1621" s="286" t="s">
        <v>219</v>
      </c>
      <c r="J1621" s="286" t="s">
        <v>62</v>
      </c>
      <c r="K1621" s="286" t="s">
        <v>887</v>
      </c>
      <c r="L1621" s="286" t="s">
        <v>940</v>
      </c>
      <c r="M1621" s="287">
        <v>1208130</v>
      </c>
    </row>
    <row r="1622" spans="1:13">
      <c r="A1622" s="286" t="s">
        <v>3524</v>
      </c>
      <c r="B1622" s="286" t="s">
        <v>1378</v>
      </c>
      <c r="C1622" s="286" t="s">
        <v>247</v>
      </c>
      <c r="D1622" s="275">
        <v>4527</v>
      </c>
      <c r="E1622" s="274" t="s">
        <v>583</v>
      </c>
      <c r="F1622" s="286" t="s">
        <v>242</v>
      </c>
      <c r="G1622" s="286" t="s">
        <v>242</v>
      </c>
      <c r="H1622" s="286" t="s">
        <v>41</v>
      </c>
      <c r="I1622" s="286" t="s">
        <v>44</v>
      </c>
      <c r="J1622" s="286" t="s">
        <v>171</v>
      </c>
      <c r="K1622" s="286" t="s">
        <v>887</v>
      </c>
      <c r="L1622" s="286" t="s">
        <v>940</v>
      </c>
      <c r="M1622" s="287">
        <v>1208130</v>
      </c>
    </row>
    <row r="1623" spans="1:13">
      <c r="A1623" s="286" t="s">
        <v>3607</v>
      </c>
      <c r="B1623" s="286" t="s">
        <v>1381</v>
      </c>
      <c r="C1623" s="286" t="s">
        <v>247</v>
      </c>
      <c r="D1623" s="275">
        <v>4527</v>
      </c>
      <c r="E1623" s="274" t="s">
        <v>583</v>
      </c>
      <c r="F1623" s="286" t="s">
        <v>242</v>
      </c>
      <c r="G1623" s="286" t="s">
        <v>242</v>
      </c>
      <c r="H1623" s="286" t="s">
        <v>41</v>
      </c>
      <c r="I1623" s="286" t="s">
        <v>423</v>
      </c>
      <c r="J1623" s="286" t="s">
        <v>433</v>
      </c>
      <c r="K1623" s="286" t="s">
        <v>886</v>
      </c>
      <c r="L1623" s="286" t="s">
        <v>941</v>
      </c>
      <c r="M1623" s="287">
        <v>1208130</v>
      </c>
    </row>
    <row r="1624" spans="1:13">
      <c r="A1624" s="286" t="s">
        <v>3538</v>
      </c>
      <c r="B1624" s="286" t="s">
        <v>1382</v>
      </c>
      <c r="C1624" s="286" t="s">
        <v>247</v>
      </c>
      <c r="D1624" s="275">
        <v>4527</v>
      </c>
      <c r="E1624" s="274" t="s">
        <v>583</v>
      </c>
      <c r="F1624" s="286" t="s">
        <v>242</v>
      </c>
      <c r="G1624" s="286" t="s">
        <v>242</v>
      </c>
      <c r="H1624" s="286" t="s">
        <v>41</v>
      </c>
      <c r="I1624" s="286" t="s">
        <v>46</v>
      </c>
      <c r="J1624" s="286" t="s">
        <v>173</v>
      </c>
      <c r="K1624" s="286" t="s">
        <v>887</v>
      </c>
      <c r="L1624" s="286" t="s">
        <v>941</v>
      </c>
      <c r="M1624" s="287">
        <v>1233540</v>
      </c>
    </row>
    <row r="1625" spans="1:13">
      <c r="A1625" s="286" t="s">
        <v>3535</v>
      </c>
      <c r="B1625" s="286" t="s">
        <v>1379</v>
      </c>
      <c r="C1625" s="286" t="s">
        <v>247</v>
      </c>
      <c r="D1625" s="275">
        <v>4527</v>
      </c>
      <c r="E1625" s="274" t="s">
        <v>583</v>
      </c>
      <c r="F1625" s="286" t="s">
        <v>242</v>
      </c>
      <c r="G1625" s="286" t="s">
        <v>242</v>
      </c>
      <c r="H1625" s="286" t="s">
        <v>41</v>
      </c>
      <c r="I1625" s="286" t="s">
        <v>46</v>
      </c>
      <c r="J1625" s="286" t="s">
        <v>173</v>
      </c>
      <c r="K1625" s="286" t="s">
        <v>886</v>
      </c>
      <c r="L1625" s="286" t="s">
        <v>218</v>
      </c>
      <c r="M1625" s="287">
        <v>1295910</v>
      </c>
    </row>
    <row r="1626" spans="1:13">
      <c r="A1626" s="286" t="s">
        <v>3583</v>
      </c>
      <c r="B1626" s="286" t="s">
        <v>1377</v>
      </c>
      <c r="C1626" s="286" t="s">
        <v>247</v>
      </c>
      <c r="D1626" s="275">
        <v>4527</v>
      </c>
      <c r="E1626" s="274" t="s">
        <v>583</v>
      </c>
      <c r="F1626" s="286" t="s">
        <v>242</v>
      </c>
      <c r="G1626" s="286" t="s">
        <v>242</v>
      </c>
      <c r="H1626" s="286" t="s">
        <v>41</v>
      </c>
      <c r="I1626" s="286" t="s">
        <v>421</v>
      </c>
      <c r="J1626" s="286" t="s">
        <v>431</v>
      </c>
      <c r="K1626" s="286" t="s">
        <v>886</v>
      </c>
      <c r="L1626" s="286" t="s">
        <v>940</v>
      </c>
      <c r="M1626" s="287">
        <v>1295910</v>
      </c>
    </row>
    <row r="1627" spans="1:13">
      <c r="A1627" s="286" t="s">
        <v>3597</v>
      </c>
      <c r="B1627" s="286" t="s">
        <v>1381</v>
      </c>
      <c r="C1627" s="286" t="s">
        <v>247</v>
      </c>
      <c r="D1627" s="275">
        <v>4527</v>
      </c>
      <c r="E1627" s="274" t="s">
        <v>583</v>
      </c>
      <c r="F1627" s="286" t="s">
        <v>242</v>
      </c>
      <c r="G1627" s="286" t="s">
        <v>242</v>
      </c>
      <c r="H1627" s="286" t="s">
        <v>41</v>
      </c>
      <c r="I1627" s="286" t="s">
        <v>422</v>
      </c>
      <c r="J1627" s="286" t="s">
        <v>432</v>
      </c>
      <c r="K1627" s="286" t="s">
        <v>886</v>
      </c>
      <c r="L1627" s="286" t="s">
        <v>941</v>
      </c>
      <c r="M1627" s="287">
        <v>1295910</v>
      </c>
    </row>
    <row r="1628" spans="1:13">
      <c r="A1628" s="286" t="s">
        <v>3508</v>
      </c>
      <c r="B1628" s="286" t="s">
        <v>1382</v>
      </c>
      <c r="C1628" s="286" t="s">
        <v>247</v>
      </c>
      <c r="D1628" s="275">
        <v>4527</v>
      </c>
      <c r="E1628" s="274" t="s">
        <v>583</v>
      </c>
      <c r="F1628" s="286" t="s">
        <v>242</v>
      </c>
      <c r="G1628" s="286" t="s">
        <v>242</v>
      </c>
      <c r="H1628" s="286" t="s">
        <v>41</v>
      </c>
      <c r="I1628" s="286" t="s">
        <v>42</v>
      </c>
      <c r="J1628" s="286" t="s">
        <v>60</v>
      </c>
      <c r="K1628" s="286" t="s">
        <v>887</v>
      </c>
      <c r="L1628" s="286" t="s">
        <v>941</v>
      </c>
      <c r="M1628" s="287">
        <v>1372140</v>
      </c>
    </row>
    <row r="1629" spans="1:13">
      <c r="A1629" s="286" t="s">
        <v>3518</v>
      </c>
      <c r="B1629" s="286" t="s">
        <v>1382</v>
      </c>
      <c r="C1629" s="286" t="s">
        <v>247</v>
      </c>
      <c r="D1629" s="275">
        <v>4527</v>
      </c>
      <c r="E1629" s="274" t="s">
        <v>583</v>
      </c>
      <c r="F1629" s="286" t="s">
        <v>242</v>
      </c>
      <c r="G1629" s="286" t="s">
        <v>242</v>
      </c>
      <c r="H1629" s="286" t="s">
        <v>41</v>
      </c>
      <c r="I1629" s="286" t="s">
        <v>219</v>
      </c>
      <c r="J1629" s="286" t="s">
        <v>62</v>
      </c>
      <c r="K1629" s="286" t="s">
        <v>887</v>
      </c>
      <c r="L1629" s="286" t="s">
        <v>941</v>
      </c>
      <c r="M1629" s="287">
        <v>1372140</v>
      </c>
    </row>
    <row r="1630" spans="1:13">
      <c r="A1630" s="286" t="s">
        <v>3528</v>
      </c>
      <c r="B1630" s="286" t="s">
        <v>1382</v>
      </c>
      <c r="C1630" s="286" t="s">
        <v>247</v>
      </c>
      <c r="D1630" s="275">
        <v>4527</v>
      </c>
      <c r="E1630" s="274" t="s">
        <v>583</v>
      </c>
      <c r="F1630" s="286" t="s">
        <v>242</v>
      </c>
      <c r="G1630" s="286" t="s">
        <v>242</v>
      </c>
      <c r="H1630" s="286" t="s">
        <v>41</v>
      </c>
      <c r="I1630" s="286" t="s">
        <v>44</v>
      </c>
      <c r="J1630" s="286" t="s">
        <v>171</v>
      </c>
      <c r="K1630" s="286" t="s">
        <v>887</v>
      </c>
      <c r="L1630" s="286" t="s">
        <v>941</v>
      </c>
      <c r="M1630" s="287">
        <v>1372140</v>
      </c>
    </row>
    <row r="1631" spans="1:13">
      <c r="A1631" s="286" t="s">
        <v>3573</v>
      </c>
      <c r="B1631" s="286" t="s">
        <v>1377</v>
      </c>
      <c r="C1631" s="286" t="s">
        <v>247</v>
      </c>
      <c r="D1631" s="275">
        <v>4527</v>
      </c>
      <c r="E1631" s="274" t="s">
        <v>583</v>
      </c>
      <c r="F1631" s="286" t="s">
        <v>242</v>
      </c>
      <c r="G1631" s="286" t="s">
        <v>242</v>
      </c>
      <c r="H1631" s="286" t="s">
        <v>41</v>
      </c>
      <c r="I1631" s="286" t="s">
        <v>223</v>
      </c>
      <c r="J1631" s="286" t="s">
        <v>181</v>
      </c>
      <c r="K1631" s="286" t="s">
        <v>886</v>
      </c>
      <c r="L1631" s="286" t="s">
        <v>940</v>
      </c>
      <c r="M1631" s="287">
        <v>1411410</v>
      </c>
    </row>
    <row r="1632" spans="1:13">
      <c r="A1632" s="286" t="s">
        <v>3505</v>
      </c>
      <c r="B1632" s="286" t="s">
        <v>1379</v>
      </c>
      <c r="C1632" s="286" t="s">
        <v>247</v>
      </c>
      <c r="D1632" s="275">
        <v>4527</v>
      </c>
      <c r="E1632" s="274" t="s">
        <v>583</v>
      </c>
      <c r="F1632" s="286" t="s">
        <v>242</v>
      </c>
      <c r="G1632" s="286" t="s">
        <v>242</v>
      </c>
      <c r="H1632" s="286" t="s">
        <v>41</v>
      </c>
      <c r="I1632" s="286" t="s">
        <v>42</v>
      </c>
      <c r="J1632" s="286" t="s">
        <v>60</v>
      </c>
      <c r="K1632" s="286" t="s">
        <v>886</v>
      </c>
      <c r="L1632" s="286" t="s">
        <v>218</v>
      </c>
      <c r="M1632" s="287">
        <v>1448370</v>
      </c>
    </row>
    <row r="1633" spans="1:13">
      <c r="A1633" s="286" t="s">
        <v>3515</v>
      </c>
      <c r="B1633" s="286" t="s">
        <v>1379</v>
      </c>
      <c r="C1633" s="286" t="s">
        <v>247</v>
      </c>
      <c r="D1633" s="275">
        <v>4527</v>
      </c>
      <c r="E1633" s="274" t="s">
        <v>583</v>
      </c>
      <c r="F1633" s="286" t="s">
        <v>242</v>
      </c>
      <c r="G1633" s="286" t="s">
        <v>242</v>
      </c>
      <c r="H1633" s="286" t="s">
        <v>41</v>
      </c>
      <c r="I1633" s="286" t="s">
        <v>219</v>
      </c>
      <c r="J1633" s="286" t="s">
        <v>62</v>
      </c>
      <c r="K1633" s="286" t="s">
        <v>886</v>
      </c>
      <c r="L1633" s="286" t="s">
        <v>218</v>
      </c>
      <c r="M1633" s="287">
        <v>1448370</v>
      </c>
    </row>
    <row r="1634" spans="1:13">
      <c r="A1634" s="286" t="s">
        <v>3525</v>
      </c>
      <c r="B1634" s="286" t="s">
        <v>1379</v>
      </c>
      <c r="C1634" s="286" t="s">
        <v>247</v>
      </c>
      <c r="D1634" s="275">
        <v>4527</v>
      </c>
      <c r="E1634" s="274" t="s">
        <v>583</v>
      </c>
      <c r="F1634" s="286" t="s">
        <v>242</v>
      </c>
      <c r="G1634" s="286" t="s">
        <v>242</v>
      </c>
      <c r="H1634" s="286" t="s">
        <v>41</v>
      </c>
      <c r="I1634" s="286" t="s">
        <v>44</v>
      </c>
      <c r="J1634" s="286" t="s">
        <v>171</v>
      </c>
      <c r="K1634" s="286" t="s">
        <v>886</v>
      </c>
      <c r="L1634" s="286" t="s">
        <v>218</v>
      </c>
      <c r="M1634" s="287">
        <v>1448370</v>
      </c>
    </row>
    <row r="1635" spans="1:13">
      <c r="A1635" s="286" t="s">
        <v>3587</v>
      </c>
      <c r="B1635" s="286" t="s">
        <v>1381</v>
      </c>
      <c r="C1635" s="286" t="s">
        <v>247</v>
      </c>
      <c r="D1635" s="275">
        <v>4527</v>
      </c>
      <c r="E1635" s="274" t="s">
        <v>583</v>
      </c>
      <c r="F1635" s="286" t="s">
        <v>242</v>
      </c>
      <c r="G1635" s="286" t="s">
        <v>242</v>
      </c>
      <c r="H1635" s="286" t="s">
        <v>41</v>
      </c>
      <c r="I1635" s="286" t="s">
        <v>421</v>
      </c>
      <c r="J1635" s="286" t="s">
        <v>431</v>
      </c>
      <c r="K1635" s="286" t="s">
        <v>886</v>
      </c>
      <c r="L1635" s="286" t="s">
        <v>941</v>
      </c>
      <c r="M1635" s="287">
        <v>1473780</v>
      </c>
    </row>
    <row r="1636" spans="1:13">
      <c r="A1636" s="286" t="s">
        <v>3553</v>
      </c>
      <c r="B1636" s="286" t="s">
        <v>1377</v>
      </c>
      <c r="C1636" s="286" t="s">
        <v>247</v>
      </c>
      <c r="D1636" s="275">
        <v>4527</v>
      </c>
      <c r="E1636" s="274" t="s">
        <v>583</v>
      </c>
      <c r="F1636" s="286" t="s">
        <v>242</v>
      </c>
      <c r="G1636" s="286" t="s">
        <v>242</v>
      </c>
      <c r="H1636" s="286" t="s">
        <v>41</v>
      </c>
      <c r="I1636" s="286" t="s">
        <v>48</v>
      </c>
      <c r="J1636" s="286" t="s">
        <v>177</v>
      </c>
      <c r="K1636" s="286" t="s">
        <v>886</v>
      </c>
      <c r="L1636" s="286" t="s">
        <v>940</v>
      </c>
      <c r="M1636" s="287">
        <v>1600830</v>
      </c>
    </row>
    <row r="1637" spans="1:13">
      <c r="A1637" s="286" t="s">
        <v>3563</v>
      </c>
      <c r="B1637" s="286" t="s">
        <v>1377</v>
      </c>
      <c r="C1637" s="286" t="s">
        <v>247</v>
      </c>
      <c r="D1637" s="275">
        <v>4527</v>
      </c>
      <c r="E1637" s="274" t="s">
        <v>583</v>
      </c>
      <c r="F1637" s="286" t="s">
        <v>242</v>
      </c>
      <c r="G1637" s="286" t="s">
        <v>242</v>
      </c>
      <c r="H1637" s="286" t="s">
        <v>41</v>
      </c>
      <c r="I1637" s="286" t="s">
        <v>50</v>
      </c>
      <c r="J1637" s="286" t="s">
        <v>179</v>
      </c>
      <c r="K1637" s="286" t="s">
        <v>886</v>
      </c>
      <c r="L1637" s="286" t="s">
        <v>940</v>
      </c>
      <c r="M1637" s="287">
        <v>1600830</v>
      </c>
    </row>
    <row r="1638" spans="1:13">
      <c r="A1638" s="286" t="s">
        <v>3577</v>
      </c>
      <c r="B1638" s="286" t="s">
        <v>1381</v>
      </c>
      <c r="C1638" s="286" t="s">
        <v>247</v>
      </c>
      <c r="D1638" s="275">
        <v>4527</v>
      </c>
      <c r="E1638" s="274" t="s">
        <v>583</v>
      </c>
      <c r="F1638" s="286" t="s">
        <v>242</v>
      </c>
      <c r="G1638" s="286" t="s">
        <v>242</v>
      </c>
      <c r="H1638" s="286" t="s">
        <v>41</v>
      </c>
      <c r="I1638" s="286" t="s">
        <v>223</v>
      </c>
      <c r="J1638" s="286" t="s">
        <v>181</v>
      </c>
      <c r="K1638" s="286" t="s">
        <v>886</v>
      </c>
      <c r="L1638" s="286" t="s">
        <v>941</v>
      </c>
      <c r="M1638" s="287">
        <v>1614690</v>
      </c>
    </row>
    <row r="1639" spans="1:13">
      <c r="A1639" s="286" t="s">
        <v>3543</v>
      </c>
      <c r="B1639" s="286" t="s">
        <v>1377</v>
      </c>
      <c r="C1639" s="286" t="s">
        <v>247</v>
      </c>
      <c r="D1639" s="275">
        <v>4527</v>
      </c>
      <c r="E1639" s="274" t="s">
        <v>583</v>
      </c>
      <c r="F1639" s="286" t="s">
        <v>242</v>
      </c>
      <c r="G1639" s="286" t="s">
        <v>242</v>
      </c>
      <c r="H1639" s="286" t="s">
        <v>41</v>
      </c>
      <c r="I1639" s="286" t="s">
        <v>221</v>
      </c>
      <c r="J1639" s="286" t="s">
        <v>175</v>
      </c>
      <c r="K1639" s="286" t="s">
        <v>886</v>
      </c>
      <c r="L1639" s="286" t="s">
        <v>940</v>
      </c>
      <c r="M1639" s="287">
        <v>1767150</v>
      </c>
    </row>
    <row r="1640" spans="1:13">
      <c r="A1640" s="286" t="s">
        <v>3557</v>
      </c>
      <c r="B1640" s="286" t="s">
        <v>1381</v>
      </c>
      <c r="C1640" s="286" t="s">
        <v>247</v>
      </c>
      <c r="D1640" s="275">
        <v>4527</v>
      </c>
      <c r="E1640" s="274" t="s">
        <v>583</v>
      </c>
      <c r="F1640" s="286" t="s">
        <v>242</v>
      </c>
      <c r="G1640" s="286" t="s">
        <v>242</v>
      </c>
      <c r="H1640" s="286" t="s">
        <v>41</v>
      </c>
      <c r="I1640" s="286" t="s">
        <v>48</v>
      </c>
      <c r="J1640" s="286" t="s">
        <v>177</v>
      </c>
      <c r="K1640" s="286" t="s">
        <v>886</v>
      </c>
      <c r="L1640" s="286" t="s">
        <v>941</v>
      </c>
      <c r="M1640" s="287">
        <v>1829520</v>
      </c>
    </row>
    <row r="1641" spans="1:13">
      <c r="A1641" s="286" t="s">
        <v>3567</v>
      </c>
      <c r="B1641" s="286" t="s">
        <v>1381</v>
      </c>
      <c r="C1641" s="286" t="s">
        <v>247</v>
      </c>
      <c r="D1641" s="275">
        <v>4527</v>
      </c>
      <c r="E1641" s="274" t="s">
        <v>583</v>
      </c>
      <c r="F1641" s="286" t="s">
        <v>242</v>
      </c>
      <c r="G1641" s="286" t="s">
        <v>242</v>
      </c>
      <c r="H1641" s="286" t="s">
        <v>41</v>
      </c>
      <c r="I1641" s="286" t="s">
        <v>50</v>
      </c>
      <c r="J1641" s="286" t="s">
        <v>179</v>
      </c>
      <c r="K1641" s="286" t="s">
        <v>886</v>
      </c>
      <c r="L1641" s="286" t="s">
        <v>941</v>
      </c>
      <c r="M1641" s="287">
        <v>1829520</v>
      </c>
    </row>
    <row r="1642" spans="1:13">
      <c r="A1642" s="286" t="s">
        <v>3533</v>
      </c>
      <c r="B1642" s="286" t="s">
        <v>1377</v>
      </c>
      <c r="C1642" s="286" t="s">
        <v>247</v>
      </c>
      <c r="D1642" s="275">
        <v>4527</v>
      </c>
      <c r="E1642" s="274" t="s">
        <v>583</v>
      </c>
      <c r="F1642" s="286" t="s">
        <v>242</v>
      </c>
      <c r="G1642" s="286" t="s">
        <v>242</v>
      </c>
      <c r="H1642" s="286" t="s">
        <v>41</v>
      </c>
      <c r="I1642" s="286" t="s">
        <v>46</v>
      </c>
      <c r="J1642" s="286" t="s">
        <v>173</v>
      </c>
      <c r="K1642" s="286" t="s">
        <v>886</v>
      </c>
      <c r="L1642" s="286" t="s">
        <v>940</v>
      </c>
      <c r="M1642" s="287">
        <v>1956570</v>
      </c>
    </row>
    <row r="1643" spans="1:13">
      <c r="A1643" s="286" t="s">
        <v>3547</v>
      </c>
      <c r="B1643" s="286" t="s">
        <v>1381</v>
      </c>
      <c r="C1643" s="286" t="s">
        <v>247</v>
      </c>
      <c r="D1643" s="275">
        <v>4527</v>
      </c>
      <c r="E1643" s="274" t="s">
        <v>583</v>
      </c>
      <c r="F1643" s="286" t="s">
        <v>242</v>
      </c>
      <c r="G1643" s="286" t="s">
        <v>242</v>
      </c>
      <c r="H1643" s="286" t="s">
        <v>41</v>
      </c>
      <c r="I1643" s="286" t="s">
        <v>221</v>
      </c>
      <c r="J1643" s="286" t="s">
        <v>175</v>
      </c>
      <c r="K1643" s="286" t="s">
        <v>886</v>
      </c>
      <c r="L1643" s="286" t="s">
        <v>941</v>
      </c>
      <c r="M1643" s="287">
        <v>2007390</v>
      </c>
    </row>
    <row r="1644" spans="1:13">
      <c r="A1644" s="286" t="s">
        <v>3503</v>
      </c>
      <c r="B1644" s="286" t="s">
        <v>1377</v>
      </c>
      <c r="C1644" s="286" t="s">
        <v>247</v>
      </c>
      <c r="D1644" s="275">
        <v>4527</v>
      </c>
      <c r="E1644" s="274" t="s">
        <v>583</v>
      </c>
      <c r="F1644" s="286" t="s">
        <v>242</v>
      </c>
      <c r="G1644" s="286" t="s">
        <v>242</v>
      </c>
      <c r="H1644" s="286" t="s">
        <v>41</v>
      </c>
      <c r="I1644" s="286" t="s">
        <v>42</v>
      </c>
      <c r="J1644" s="286" t="s">
        <v>60</v>
      </c>
      <c r="K1644" s="286" t="s">
        <v>886</v>
      </c>
      <c r="L1644" s="286" t="s">
        <v>940</v>
      </c>
      <c r="M1644" s="287">
        <v>2185260</v>
      </c>
    </row>
    <row r="1645" spans="1:13">
      <c r="A1645" s="286" t="s">
        <v>3513</v>
      </c>
      <c r="B1645" s="286" t="s">
        <v>1377</v>
      </c>
      <c r="C1645" s="286" t="s">
        <v>247</v>
      </c>
      <c r="D1645" s="275">
        <v>4527</v>
      </c>
      <c r="E1645" s="274" t="s">
        <v>583</v>
      </c>
      <c r="F1645" s="286" t="s">
        <v>242</v>
      </c>
      <c r="G1645" s="286" t="s">
        <v>242</v>
      </c>
      <c r="H1645" s="286" t="s">
        <v>41</v>
      </c>
      <c r="I1645" s="286" t="s">
        <v>219</v>
      </c>
      <c r="J1645" s="286" t="s">
        <v>62</v>
      </c>
      <c r="K1645" s="286" t="s">
        <v>886</v>
      </c>
      <c r="L1645" s="286" t="s">
        <v>940</v>
      </c>
      <c r="M1645" s="287">
        <v>2185260</v>
      </c>
    </row>
    <row r="1646" spans="1:13">
      <c r="A1646" s="286" t="s">
        <v>3523</v>
      </c>
      <c r="B1646" s="286" t="s">
        <v>1377</v>
      </c>
      <c r="C1646" s="286" t="s">
        <v>247</v>
      </c>
      <c r="D1646" s="275">
        <v>4527</v>
      </c>
      <c r="E1646" s="274" t="s">
        <v>583</v>
      </c>
      <c r="F1646" s="286" t="s">
        <v>242</v>
      </c>
      <c r="G1646" s="286" t="s">
        <v>242</v>
      </c>
      <c r="H1646" s="286" t="s">
        <v>41</v>
      </c>
      <c r="I1646" s="286" t="s">
        <v>44</v>
      </c>
      <c r="J1646" s="286" t="s">
        <v>171</v>
      </c>
      <c r="K1646" s="286" t="s">
        <v>886</v>
      </c>
      <c r="L1646" s="286" t="s">
        <v>940</v>
      </c>
      <c r="M1646" s="287">
        <v>2185260</v>
      </c>
    </row>
    <row r="1647" spans="1:13">
      <c r="A1647" s="286" t="s">
        <v>3537</v>
      </c>
      <c r="B1647" s="286" t="s">
        <v>1381</v>
      </c>
      <c r="C1647" s="286" t="s">
        <v>247</v>
      </c>
      <c r="D1647" s="275">
        <v>4527</v>
      </c>
      <c r="E1647" s="274" t="s">
        <v>583</v>
      </c>
      <c r="F1647" s="286" t="s">
        <v>242</v>
      </c>
      <c r="G1647" s="286" t="s">
        <v>242</v>
      </c>
      <c r="H1647" s="286" t="s">
        <v>41</v>
      </c>
      <c r="I1647" s="286" t="s">
        <v>46</v>
      </c>
      <c r="J1647" s="286" t="s">
        <v>173</v>
      </c>
      <c r="K1647" s="286" t="s">
        <v>886</v>
      </c>
      <c r="L1647" s="286" t="s">
        <v>941</v>
      </c>
      <c r="M1647" s="287">
        <v>2236080</v>
      </c>
    </row>
    <row r="1648" spans="1:13">
      <c r="A1648" s="286" t="s">
        <v>3507</v>
      </c>
      <c r="B1648" s="286" t="s">
        <v>1381</v>
      </c>
      <c r="C1648" s="286" t="s">
        <v>247</v>
      </c>
      <c r="D1648" s="275">
        <v>4527</v>
      </c>
      <c r="E1648" s="274" t="s">
        <v>583</v>
      </c>
      <c r="F1648" s="286" t="s">
        <v>242</v>
      </c>
      <c r="G1648" s="286" t="s">
        <v>242</v>
      </c>
      <c r="H1648" s="286" t="s">
        <v>41</v>
      </c>
      <c r="I1648" s="286" t="s">
        <v>42</v>
      </c>
      <c r="J1648" s="286" t="s">
        <v>60</v>
      </c>
      <c r="K1648" s="286" t="s">
        <v>886</v>
      </c>
      <c r="L1648" s="286" t="s">
        <v>941</v>
      </c>
      <c r="M1648" s="287">
        <v>2494800</v>
      </c>
    </row>
    <row r="1649" spans="1:13">
      <c r="A1649" s="286" t="s">
        <v>3517</v>
      </c>
      <c r="B1649" s="286" t="s">
        <v>1381</v>
      </c>
      <c r="C1649" s="286" t="s">
        <v>247</v>
      </c>
      <c r="D1649" s="275">
        <v>4527</v>
      </c>
      <c r="E1649" s="274" t="s">
        <v>583</v>
      </c>
      <c r="F1649" s="286" t="s">
        <v>242</v>
      </c>
      <c r="G1649" s="286" t="s">
        <v>242</v>
      </c>
      <c r="H1649" s="286" t="s">
        <v>41</v>
      </c>
      <c r="I1649" s="286" t="s">
        <v>219</v>
      </c>
      <c r="J1649" s="286" t="s">
        <v>62</v>
      </c>
      <c r="K1649" s="286" t="s">
        <v>886</v>
      </c>
      <c r="L1649" s="286" t="s">
        <v>941</v>
      </c>
      <c r="M1649" s="287">
        <v>2494800</v>
      </c>
    </row>
    <row r="1650" spans="1:13">
      <c r="A1650" s="286" t="s">
        <v>3527</v>
      </c>
      <c r="B1650" s="286" t="s">
        <v>1381</v>
      </c>
      <c r="C1650" s="286" t="s">
        <v>247</v>
      </c>
      <c r="D1650" s="275">
        <v>4527</v>
      </c>
      <c r="E1650" s="274" t="s">
        <v>583</v>
      </c>
      <c r="F1650" s="286" t="s">
        <v>242</v>
      </c>
      <c r="G1650" s="286" t="s">
        <v>242</v>
      </c>
      <c r="H1650" s="286" t="s">
        <v>41</v>
      </c>
      <c r="I1650" s="286" t="s">
        <v>44</v>
      </c>
      <c r="J1650" s="286" t="s">
        <v>171</v>
      </c>
      <c r="K1650" s="286" t="s">
        <v>886</v>
      </c>
      <c r="L1650" s="286" t="s">
        <v>941</v>
      </c>
      <c r="M1650" s="287">
        <v>2494800</v>
      </c>
    </row>
    <row r="1651" spans="1:13">
      <c r="A1651" s="286" t="s">
        <v>3702</v>
      </c>
      <c r="B1651" s="286" t="s">
        <v>1386</v>
      </c>
      <c r="C1651" s="286" t="s">
        <v>247</v>
      </c>
      <c r="D1651" s="275">
        <v>4528</v>
      </c>
      <c r="E1651" s="274" t="s">
        <v>582</v>
      </c>
      <c r="F1651" s="286" t="s">
        <v>554</v>
      </c>
      <c r="G1651" s="286" t="s">
        <v>298</v>
      </c>
      <c r="H1651" s="286" t="s">
        <v>41</v>
      </c>
      <c r="I1651" s="286" t="s">
        <v>44</v>
      </c>
      <c r="J1651" s="286" t="s">
        <v>571</v>
      </c>
      <c r="K1651" s="286" t="s">
        <v>887</v>
      </c>
      <c r="L1651" s="286" t="s">
        <v>32</v>
      </c>
      <c r="M1651" s="287">
        <v>39200700</v>
      </c>
    </row>
    <row r="1652" spans="1:13">
      <c r="A1652" s="286" t="s">
        <v>3712</v>
      </c>
      <c r="B1652" s="286" t="s">
        <v>1386</v>
      </c>
      <c r="C1652" s="286" t="s">
        <v>247</v>
      </c>
      <c r="D1652" s="275">
        <v>4528</v>
      </c>
      <c r="E1652" s="274" t="s">
        <v>582</v>
      </c>
      <c r="F1652" s="286" t="s">
        <v>554</v>
      </c>
      <c r="G1652" s="286" t="s">
        <v>298</v>
      </c>
      <c r="H1652" s="286" t="s">
        <v>41</v>
      </c>
      <c r="I1652" s="286" t="s">
        <v>46</v>
      </c>
      <c r="J1652" s="286" t="s">
        <v>572</v>
      </c>
      <c r="K1652" s="286" t="s">
        <v>887</v>
      </c>
      <c r="L1652" s="286" t="s">
        <v>32</v>
      </c>
      <c r="M1652" s="287">
        <v>39200700</v>
      </c>
    </row>
    <row r="1653" spans="1:13">
      <c r="A1653" s="286" t="s">
        <v>3722</v>
      </c>
      <c r="B1653" s="286" t="s">
        <v>1386</v>
      </c>
      <c r="C1653" s="286" t="s">
        <v>247</v>
      </c>
      <c r="D1653" s="275">
        <v>4528</v>
      </c>
      <c r="E1653" s="274" t="s">
        <v>582</v>
      </c>
      <c r="F1653" s="286" t="s">
        <v>554</v>
      </c>
      <c r="G1653" s="286" t="s">
        <v>298</v>
      </c>
      <c r="H1653" s="286" t="s">
        <v>41</v>
      </c>
      <c r="I1653" s="286" t="s">
        <v>221</v>
      </c>
      <c r="J1653" s="286" t="s">
        <v>573</v>
      </c>
      <c r="K1653" s="286" t="s">
        <v>887</v>
      </c>
      <c r="L1653" s="286" t="s">
        <v>32</v>
      </c>
      <c r="M1653" s="287">
        <v>39200700</v>
      </c>
    </row>
    <row r="1654" spans="1:13">
      <c r="A1654" s="286" t="s">
        <v>3732</v>
      </c>
      <c r="B1654" s="286" t="s">
        <v>1386</v>
      </c>
      <c r="C1654" s="286" t="s">
        <v>247</v>
      </c>
      <c r="D1654" s="275">
        <v>4528</v>
      </c>
      <c r="E1654" s="274" t="s">
        <v>582</v>
      </c>
      <c r="F1654" s="286" t="s">
        <v>554</v>
      </c>
      <c r="G1654" s="286" t="s">
        <v>298</v>
      </c>
      <c r="H1654" s="286" t="s">
        <v>41</v>
      </c>
      <c r="I1654" s="286" t="s">
        <v>48</v>
      </c>
      <c r="J1654" s="286" t="s">
        <v>574</v>
      </c>
      <c r="K1654" s="286" t="s">
        <v>887</v>
      </c>
      <c r="L1654" s="286" t="s">
        <v>32</v>
      </c>
      <c r="M1654" s="287">
        <v>39200700</v>
      </c>
    </row>
    <row r="1655" spans="1:13">
      <c r="A1655" s="286" t="s">
        <v>3742</v>
      </c>
      <c r="B1655" s="286" t="s">
        <v>1386</v>
      </c>
      <c r="C1655" s="286" t="s">
        <v>247</v>
      </c>
      <c r="D1655" s="275">
        <v>4528</v>
      </c>
      <c r="E1655" s="274" t="s">
        <v>582</v>
      </c>
      <c r="F1655" s="286" t="s">
        <v>554</v>
      </c>
      <c r="G1655" s="286" t="s">
        <v>298</v>
      </c>
      <c r="H1655" s="286" t="s">
        <v>41</v>
      </c>
      <c r="I1655" s="286" t="s">
        <v>50</v>
      </c>
      <c r="J1655" s="286" t="s">
        <v>575</v>
      </c>
      <c r="K1655" s="286" t="s">
        <v>887</v>
      </c>
      <c r="L1655" s="286" t="s">
        <v>32</v>
      </c>
      <c r="M1655" s="287">
        <v>39200700</v>
      </c>
    </row>
    <row r="1656" spans="1:13">
      <c r="A1656" s="286" t="s">
        <v>3752</v>
      </c>
      <c r="B1656" s="286" t="s">
        <v>1386</v>
      </c>
      <c r="C1656" s="286" t="s">
        <v>247</v>
      </c>
      <c r="D1656" s="275">
        <v>4528</v>
      </c>
      <c r="E1656" s="274" t="s">
        <v>582</v>
      </c>
      <c r="F1656" s="286" t="s">
        <v>554</v>
      </c>
      <c r="G1656" s="286" t="s">
        <v>298</v>
      </c>
      <c r="H1656" s="286" t="s">
        <v>41</v>
      </c>
      <c r="I1656" s="286" t="s">
        <v>223</v>
      </c>
      <c r="J1656" s="286" t="s">
        <v>576</v>
      </c>
      <c r="K1656" s="286" t="s">
        <v>887</v>
      </c>
      <c r="L1656" s="286" t="s">
        <v>32</v>
      </c>
      <c r="M1656" s="287">
        <v>39200700</v>
      </c>
    </row>
    <row r="1657" spans="1:13">
      <c r="A1657" s="286" t="s">
        <v>3762</v>
      </c>
      <c r="B1657" s="286" t="s">
        <v>1386</v>
      </c>
      <c r="C1657" s="286" t="s">
        <v>247</v>
      </c>
      <c r="D1657" s="275">
        <v>4528</v>
      </c>
      <c r="E1657" s="274" t="s">
        <v>582</v>
      </c>
      <c r="F1657" s="286" t="s">
        <v>554</v>
      </c>
      <c r="G1657" s="286" t="s">
        <v>298</v>
      </c>
      <c r="H1657" s="286" t="s">
        <v>41</v>
      </c>
      <c r="I1657" s="286" t="s">
        <v>421</v>
      </c>
      <c r="J1657" s="286" t="s">
        <v>577</v>
      </c>
      <c r="K1657" s="286" t="s">
        <v>887</v>
      </c>
      <c r="L1657" s="286" t="s">
        <v>32</v>
      </c>
      <c r="M1657" s="287">
        <v>39200700</v>
      </c>
    </row>
    <row r="1658" spans="1:13">
      <c r="A1658" s="286" t="s">
        <v>3772</v>
      </c>
      <c r="B1658" s="286" t="s">
        <v>1386</v>
      </c>
      <c r="C1658" s="286" t="s">
        <v>247</v>
      </c>
      <c r="D1658" s="275">
        <v>4528</v>
      </c>
      <c r="E1658" s="274" t="s">
        <v>582</v>
      </c>
      <c r="F1658" s="286" t="s">
        <v>554</v>
      </c>
      <c r="G1658" s="286" t="s">
        <v>298</v>
      </c>
      <c r="H1658" s="286" t="s">
        <v>41</v>
      </c>
      <c r="I1658" s="286" t="s">
        <v>422</v>
      </c>
      <c r="J1658" s="286" t="s">
        <v>578</v>
      </c>
      <c r="K1658" s="286" t="s">
        <v>887</v>
      </c>
      <c r="L1658" s="286" t="s">
        <v>32</v>
      </c>
      <c r="M1658" s="287">
        <v>39200700</v>
      </c>
    </row>
    <row r="1659" spans="1:13">
      <c r="A1659" s="286" t="s">
        <v>3782</v>
      </c>
      <c r="B1659" s="286" t="s">
        <v>1386</v>
      </c>
      <c r="C1659" s="286" t="s">
        <v>247</v>
      </c>
      <c r="D1659" s="275">
        <v>4528</v>
      </c>
      <c r="E1659" s="274" t="s">
        <v>582</v>
      </c>
      <c r="F1659" s="286" t="s">
        <v>554</v>
      </c>
      <c r="G1659" s="286" t="s">
        <v>298</v>
      </c>
      <c r="H1659" s="286" t="s">
        <v>41</v>
      </c>
      <c r="I1659" s="286" t="s">
        <v>423</v>
      </c>
      <c r="J1659" s="286" t="s">
        <v>579</v>
      </c>
      <c r="K1659" s="286" t="s">
        <v>887</v>
      </c>
      <c r="L1659" s="286" t="s">
        <v>32</v>
      </c>
      <c r="M1659" s="287">
        <v>39200700</v>
      </c>
    </row>
    <row r="1660" spans="1:13">
      <c r="A1660" s="286" t="s">
        <v>3792</v>
      </c>
      <c r="B1660" s="286" t="s">
        <v>1386</v>
      </c>
      <c r="C1660" s="286" t="s">
        <v>247</v>
      </c>
      <c r="D1660" s="275">
        <v>4528</v>
      </c>
      <c r="E1660" s="274" t="s">
        <v>582</v>
      </c>
      <c r="F1660" s="286" t="s">
        <v>554</v>
      </c>
      <c r="G1660" s="286" t="s">
        <v>298</v>
      </c>
      <c r="H1660" s="286" t="s">
        <v>41</v>
      </c>
      <c r="I1660" s="286" t="s">
        <v>424</v>
      </c>
      <c r="J1660" s="286" t="s">
        <v>580</v>
      </c>
      <c r="K1660" s="286" t="s">
        <v>887</v>
      </c>
      <c r="L1660" s="286" t="s">
        <v>32</v>
      </c>
      <c r="M1660" s="287">
        <v>39200700</v>
      </c>
    </row>
    <row r="1661" spans="1:13">
      <c r="A1661" s="286" t="s">
        <v>3802</v>
      </c>
      <c r="B1661" s="286" t="s">
        <v>1386</v>
      </c>
      <c r="C1661" s="286" t="s">
        <v>247</v>
      </c>
      <c r="D1661" s="275">
        <v>4528</v>
      </c>
      <c r="E1661" s="274" t="s">
        <v>582</v>
      </c>
      <c r="F1661" s="286" t="s">
        <v>554</v>
      </c>
      <c r="G1661" s="286" t="s">
        <v>298</v>
      </c>
      <c r="H1661" s="286" t="s">
        <v>41</v>
      </c>
      <c r="I1661" s="286" t="s">
        <v>425</v>
      </c>
      <c r="J1661" s="286" t="s">
        <v>581</v>
      </c>
      <c r="K1661" s="286" t="s">
        <v>887</v>
      </c>
      <c r="L1661" s="286" t="s">
        <v>32</v>
      </c>
      <c r="M1661" s="287">
        <v>39200700</v>
      </c>
    </row>
    <row r="1662" spans="1:13">
      <c r="A1662" s="286" t="s">
        <v>3692</v>
      </c>
      <c r="B1662" s="286" t="s">
        <v>1386</v>
      </c>
      <c r="C1662" s="286" t="s">
        <v>247</v>
      </c>
      <c r="D1662" s="275">
        <v>4528</v>
      </c>
      <c r="E1662" s="274" t="s">
        <v>582</v>
      </c>
      <c r="F1662" s="286" t="s">
        <v>554</v>
      </c>
      <c r="G1662" s="286" t="s">
        <v>298</v>
      </c>
      <c r="H1662" s="286" t="s">
        <v>41</v>
      </c>
      <c r="I1662" s="286" t="s">
        <v>219</v>
      </c>
      <c r="J1662" s="286" t="s">
        <v>570</v>
      </c>
      <c r="K1662" s="286" t="s">
        <v>887</v>
      </c>
      <c r="L1662" s="286" t="s">
        <v>32</v>
      </c>
      <c r="M1662" s="287">
        <v>42758100</v>
      </c>
    </row>
    <row r="1663" spans="1:13">
      <c r="A1663" s="286" t="s">
        <v>3682</v>
      </c>
      <c r="B1663" s="286" t="s">
        <v>1386</v>
      </c>
      <c r="C1663" s="286" t="s">
        <v>247</v>
      </c>
      <c r="D1663" s="275">
        <v>4528</v>
      </c>
      <c r="E1663" s="274" t="s">
        <v>582</v>
      </c>
      <c r="F1663" s="286" t="s">
        <v>554</v>
      </c>
      <c r="G1663" s="286" t="s">
        <v>298</v>
      </c>
      <c r="H1663" s="286" t="s">
        <v>41</v>
      </c>
      <c r="I1663" s="286" t="s">
        <v>42</v>
      </c>
      <c r="J1663" s="286" t="s">
        <v>569</v>
      </c>
      <c r="K1663" s="286" t="s">
        <v>887</v>
      </c>
      <c r="L1663" s="286" t="s">
        <v>32</v>
      </c>
      <c r="M1663" s="287">
        <v>46338600</v>
      </c>
    </row>
    <row r="1664" spans="1:13">
      <c r="A1664" s="286" t="s">
        <v>3672</v>
      </c>
      <c r="B1664" s="286" t="s">
        <v>1386</v>
      </c>
      <c r="C1664" s="286" t="s">
        <v>247</v>
      </c>
      <c r="D1664" s="275">
        <v>4528</v>
      </c>
      <c r="E1664" s="274" t="s">
        <v>582</v>
      </c>
      <c r="F1664" s="286" t="s">
        <v>554</v>
      </c>
      <c r="G1664" s="286" t="s">
        <v>298</v>
      </c>
      <c r="H1664" s="286" t="s">
        <v>41</v>
      </c>
      <c r="I1664" s="286" t="s">
        <v>324</v>
      </c>
      <c r="J1664" s="286" t="s">
        <v>568</v>
      </c>
      <c r="K1664" s="286" t="s">
        <v>887</v>
      </c>
      <c r="L1664" s="286" t="s">
        <v>32</v>
      </c>
      <c r="M1664" s="287">
        <v>51674700</v>
      </c>
    </row>
    <row r="1665" spans="1:13">
      <c r="A1665" s="286" t="s">
        <v>3700</v>
      </c>
      <c r="B1665" s="286" t="s">
        <v>1384</v>
      </c>
      <c r="C1665" s="286" t="s">
        <v>247</v>
      </c>
      <c r="D1665" s="275">
        <v>4528</v>
      </c>
      <c r="E1665" s="274" t="s">
        <v>582</v>
      </c>
      <c r="F1665" s="286" t="s">
        <v>554</v>
      </c>
      <c r="G1665" s="286" t="s">
        <v>298</v>
      </c>
      <c r="H1665" s="286" t="s">
        <v>41</v>
      </c>
      <c r="I1665" s="286" t="s">
        <v>44</v>
      </c>
      <c r="J1665" s="286" t="s">
        <v>571</v>
      </c>
      <c r="K1665" s="286" t="s">
        <v>887</v>
      </c>
      <c r="L1665" s="286" t="s">
        <v>34</v>
      </c>
      <c r="M1665" s="287">
        <v>58789500</v>
      </c>
    </row>
    <row r="1666" spans="1:13">
      <c r="A1666" s="286" t="s">
        <v>3710</v>
      </c>
      <c r="B1666" s="286" t="s">
        <v>1384</v>
      </c>
      <c r="C1666" s="286" t="s">
        <v>247</v>
      </c>
      <c r="D1666" s="275">
        <v>4528</v>
      </c>
      <c r="E1666" s="274" t="s">
        <v>582</v>
      </c>
      <c r="F1666" s="286" t="s">
        <v>554</v>
      </c>
      <c r="G1666" s="286" t="s">
        <v>298</v>
      </c>
      <c r="H1666" s="286" t="s">
        <v>41</v>
      </c>
      <c r="I1666" s="286" t="s">
        <v>46</v>
      </c>
      <c r="J1666" s="286" t="s">
        <v>572</v>
      </c>
      <c r="K1666" s="286" t="s">
        <v>887</v>
      </c>
      <c r="L1666" s="286" t="s">
        <v>34</v>
      </c>
      <c r="M1666" s="287">
        <v>58789500</v>
      </c>
    </row>
    <row r="1667" spans="1:13">
      <c r="A1667" s="286" t="s">
        <v>3720</v>
      </c>
      <c r="B1667" s="286" t="s">
        <v>1384</v>
      </c>
      <c r="C1667" s="286" t="s">
        <v>247</v>
      </c>
      <c r="D1667" s="275">
        <v>4528</v>
      </c>
      <c r="E1667" s="274" t="s">
        <v>582</v>
      </c>
      <c r="F1667" s="286" t="s">
        <v>554</v>
      </c>
      <c r="G1667" s="286" t="s">
        <v>298</v>
      </c>
      <c r="H1667" s="286" t="s">
        <v>41</v>
      </c>
      <c r="I1667" s="286" t="s">
        <v>221</v>
      </c>
      <c r="J1667" s="286" t="s">
        <v>573</v>
      </c>
      <c r="K1667" s="286" t="s">
        <v>887</v>
      </c>
      <c r="L1667" s="286" t="s">
        <v>34</v>
      </c>
      <c r="M1667" s="287">
        <v>58789500</v>
      </c>
    </row>
    <row r="1668" spans="1:13">
      <c r="A1668" s="286" t="s">
        <v>3730</v>
      </c>
      <c r="B1668" s="286" t="s">
        <v>1384</v>
      </c>
      <c r="C1668" s="286" t="s">
        <v>247</v>
      </c>
      <c r="D1668" s="275">
        <v>4528</v>
      </c>
      <c r="E1668" s="274" t="s">
        <v>582</v>
      </c>
      <c r="F1668" s="286" t="s">
        <v>554</v>
      </c>
      <c r="G1668" s="286" t="s">
        <v>298</v>
      </c>
      <c r="H1668" s="286" t="s">
        <v>41</v>
      </c>
      <c r="I1668" s="286" t="s">
        <v>48</v>
      </c>
      <c r="J1668" s="286" t="s">
        <v>574</v>
      </c>
      <c r="K1668" s="286" t="s">
        <v>887</v>
      </c>
      <c r="L1668" s="286" t="s">
        <v>34</v>
      </c>
      <c r="M1668" s="287">
        <v>58789500</v>
      </c>
    </row>
    <row r="1669" spans="1:13">
      <c r="A1669" s="286" t="s">
        <v>3740</v>
      </c>
      <c r="B1669" s="286" t="s">
        <v>1384</v>
      </c>
      <c r="C1669" s="286" t="s">
        <v>247</v>
      </c>
      <c r="D1669" s="275">
        <v>4528</v>
      </c>
      <c r="E1669" s="274" t="s">
        <v>582</v>
      </c>
      <c r="F1669" s="286" t="s">
        <v>554</v>
      </c>
      <c r="G1669" s="286" t="s">
        <v>298</v>
      </c>
      <c r="H1669" s="286" t="s">
        <v>41</v>
      </c>
      <c r="I1669" s="286" t="s">
        <v>50</v>
      </c>
      <c r="J1669" s="286" t="s">
        <v>575</v>
      </c>
      <c r="K1669" s="286" t="s">
        <v>887</v>
      </c>
      <c r="L1669" s="286" t="s">
        <v>34</v>
      </c>
      <c r="M1669" s="287">
        <v>58789500</v>
      </c>
    </row>
    <row r="1670" spans="1:13">
      <c r="A1670" s="286" t="s">
        <v>3750</v>
      </c>
      <c r="B1670" s="286" t="s">
        <v>1384</v>
      </c>
      <c r="C1670" s="286" t="s">
        <v>247</v>
      </c>
      <c r="D1670" s="275">
        <v>4528</v>
      </c>
      <c r="E1670" s="274" t="s">
        <v>582</v>
      </c>
      <c r="F1670" s="286" t="s">
        <v>554</v>
      </c>
      <c r="G1670" s="286" t="s">
        <v>298</v>
      </c>
      <c r="H1670" s="286" t="s">
        <v>41</v>
      </c>
      <c r="I1670" s="286" t="s">
        <v>223</v>
      </c>
      <c r="J1670" s="286" t="s">
        <v>576</v>
      </c>
      <c r="K1670" s="286" t="s">
        <v>887</v>
      </c>
      <c r="L1670" s="286" t="s">
        <v>34</v>
      </c>
      <c r="M1670" s="287">
        <v>58789500</v>
      </c>
    </row>
    <row r="1671" spans="1:13">
      <c r="A1671" s="286" t="s">
        <v>3760</v>
      </c>
      <c r="B1671" s="286" t="s">
        <v>1384</v>
      </c>
      <c r="C1671" s="286" t="s">
        <v>247</v>
      </c>
      <c r="D1671" s="275">
        <v>4528</v>
      </c>
      <c r="E1671" s="274" t="s">
        <v>582</v>
      </c>
      <c r="F1671" s="286" t="s">
        <v>554</v>
      </c>
      <c r="G1671" s="286" t="s">
        <v>298</v>
      </c>
      <c r="H1671" s="286" t="s">
        <v>41</v>
      </c>
      <c r="I1671" s="286" t="s">
        <v>421</v>
      </c>
      <c r="J1671" s="286" t="s">
        <v>577</v>
      </c>
      <c r="K1671" s="286" t="s">
        <v>887</v>
      </c>
      <c r="L1671" s="286" t="s">
        <v>34</v>
      </c>
      <c r="M1671" s="287">
        <v>58789500</v>
      </c>
    </row>
    <row r="1672" spans="1:13">
      <c r="A1672" s="286" t="s">
        <v>3770</v>
      </c>
      <c r="B1672" s="286" t="s">
        <v>1384</v>
      </c>
      <c r="C1672" s="286" t="s">
        <v>247</v>
      </c>
      <c r="D1672" s="275">
        <v>4528</v>
      </c>
      <c r="E1672" s="274" t="s">
        <v>582</v>
      </c>
      <c r="F1672" s="286" t="s">
        <v>554</v>
      </c>
      <c r="G1672" s="286" t="s">
        <v>298</v>
      </c>
      <c r="H1672" s="286" t="s">
        <v>41</v>
      </c>
      <c r="I1672" s="286" t="s">
        <v>422</v>
      </c>
      <c r="J1672" s="286" t="s">
        <v>578</v>
      </c>
      <c r="K1672" s="286" t="s">
        <v>887</v>
      </c>
      <c r="L1672" s="286" t="s">
        <v>34</v>
      </c>
      <c r="M1672" s="287">
        <v>58789500</v>
      </c>
    </row>
    <row r="1673" spans="1:13">
      <c r="A1673" s="286" t="s">
        <v>3780</v>
      </c>
      <c r="B1673" s="286" t="s">
        <v>1384</v>
      </c>
      <c r="C1673" s="286" t="s">
        <v>247</v>
      </c>
      <c r="D1673" s="275">
        <v>4528</v>
      </c>
      <c r="E1673" s="274" t="s">
        <v>582</v>
      </c>
      <c r="F1673" s="286" t="s">
        <v>554</v>
      </c>
      <c r="G1673" s="286" t="s">
        <v>298</v>
      </c>
      <c r="H1673" s="286" t="s">
        <v>41</v>
      </c>
      <c r="I1673" s="286" t="s">
        <v>423</v>
      </c>
      <c r="J1673" s="286" t="s">
        <v>579</v>
      </c>
      <c r="K1673" s="286" t="s">
        <v>887</v>
      </c>
      <c r="L1673" s="286" t="s">
        <v>34</v>
      </c>
      <c r="M1673" s="287">
        <v>58789500</v>
      </c>
    </row>
    <row r="1674" spans="1:13">
      <c r="A1674" s="286" t="s">
        <v>3790</v>
      </c>
      <c r="B1674" s="286" t="s">
        <v>1384</v>
      </c>
      <c r="C1674" s="286" t="s">
        <v>247</v>
      </c>
      <c r="D1674" s="275">
        <v>4528</v>
      </c>
      <c r="E1674" s="274" t="s">
        <v>582</v>
      </c>
      <c r="F1674" s="286" t="s">
        <v>554</v>
      </c>
      <c r="G1674" s="286" t="s">
        <v>298</v>
      </c>
      <c r="H1674" s="286" t="s">
        <v>41</v>
      </c>
      <c r="I1674" s="286" t="s">
        <v>424</v>
      </c>
      <c r="J1674" s="286" t="s">
        <v>580</v>
      </c>
      <c r="K1674" s="286" t="s">
        <v>887</v>
      </c>
      <c r="L1674" s="286" t="s">
        <v>34</v>
      </c>
      <c r="M1674" s="287">
        <v>58789500</v>
      </c>
    </row>
    <row r="1675" spans="1:13">
      <c r="A1675" s="286" t="s">
        <v>3800</v>
      </c>
      <c r="B1675" s="286" t="s">
        <v>1384</v>
      </c>
      <c r="C1675" s="286" t="s">
        <v>247</v>
      </c>
      <c r="D1675" s="275">
        <v>4528</v>
      </c>
      <c r="E1675" s="274" t="s">
        <v>582</v>
      </c>
      <c r="F1675" s="286" t="s">
        <v>554</v>
      </c>
      <c r="G1675" s="286" t="s">
        <v>298</v>
      </c>
      <c r="H1675" s="286" t="s">
        <v>41</v>
      </c>
      <c r="I1675" s="286" t="s">
        <v>425</v>
      </c>
      <c r="J1675" s="286" t="s">
        <v>581</v>
      </c>
      <c r="K1675" s="286" t="s">
        <v>887</v>
      </c>
      <c r="L1675" s="286" t="s">
        <v>34</v>
      </c>
      <c r="M1675" s="287">
        <v>58789500</v>
      </c>
    </row>
    <row r="1676" spans="1:13">
      <c r="A1676" s="286" t="s">
        <v>3690</v>
      </c>
      <c r="B1676" s="286" t="s">
        <v>1384</v>
      </c>
      <c r="C1676" s="286" t="s">
        <v>247</v>
      </c>
      <c r="D1676" s="275">
        <v>4528</v>
      </c>
      <c r="E1676" s="274" t="s">
        <v>582</v>
      </c>
      <c r="F1676" s="286" t="s">
        <v>554</v>
      </c>
      <c r="G1676" s="286" t="s">
        <v>298</v>
      </c>
      <c r="H1676" s="286" t="s">
        <v>41</v>
      </c>
      <c r="I1676" s="286" t="s">
        <v>219</v>
      </c>
      <c r="J1676" s="286" t="s">
        <v>570</v>
      </c>
      <c r="K1676" s="286" t="s">
        <v>887</v>
      </c>
      <c r="L1676" s="286" t="s">
        <v>34</v>
      </c>
      <c r="M1676" s="287">
        <v>64148700</v>
      </c>
    </row>
    <row r="1677" spans="1:13">
      <c r="A1677" s="286" t="s">
        <v>3701</v>
      </c>
      <c r="B1677" s="286" t="s">
        <v>1385</v>
      </c>
      <c r="C1677" s="286" t="s">
        <v>247</v>
      </c>
      <c r="D1677" s="275">
        <v>4528</v>
      </c>
      <c r="E1677" s="274" t="s">
        <v>582</v>
      </c>
      <c r="F1677" s="286" t="s">
        <v>554</v>
      </c>
      <c r="G1677" s="286" t="s">
        <v>298</v>
      </c>
      <c r="H1677" s="286" t="s">
        <v>41</v>
      </c>
      <c r="I1677" s="286" t="s">
        <v>44</v>
      </c>
      <c r="J1677" s="286" t="s">
        <v>571</v>
      </c>
      <c r="K1677" s="286" t="s">
        <v>886</v>
      </c>
      <c r="L1677" s="286" t="s">
        <v>32</v>
      </c>
      <c r="M1677" s="287">
        <v>65326800</v>
      </c>
    </row>
    <row r="1678" spans="1:13">
      <c r="A1678" s="286" t="s">
        <v>3711</v>
      </c>
      <c r="B1678" s="286" t="s">
        <v>1385</v>
      </c>
      <c r="C1678" s="286" t="s">
        <v>247</v>
      </c>
      <c r="D1678" s="275">
        <v>4528</v>
      </c>
      <c r="E1678" s="274" t="s">
        <v>582</v>
      </c>
      <c r="F1678" s="286" t="s">
        <v>554</v>
      </c>
      <c r="G1678" s="286" t="s">
        <v>298</v>
      </c>
      <c r="H1678" s="286" t="s">
        <v>41</v>
      </c>
      <c r="I1678" s="286" t="s">
        <v>46</v>
      </c>
      <c r="J1678" s="286" t="s">
        <v>572</v>
      </c>
      <c r="K1678" s="286" t="s">
        <v>886</v>
      </c>
      <c r="L1678" s="286" t="s">
        <v>32</v>
      </c>
      <c r="M1678" s="287">
        <v>65326800</v>
      </c>
    </row>
    <row r="1679" spans="1:13">
      <c r="A1679" s="286" t="s">
        <v>3721</v>
      </c>
      <c r="B1679" s="286" t="s">
        <v>1385</v>
      </c>
      <c r="C1679" s="286" t="s">
        <v>247</v>
      </c>
      <c r="D1679" s="275">
        <v>4528</v>
      </c>
      <c r="E1679" s="274" t="s">
        <v>582</v>
      </c>
      <c r="F1679" s="286" t="s">
        <v>554</v>
      </c>
      <c r="G1679" s="286" t="s">
        <v>298</v>
      </c>
      <c r="H1679" s="286" t="s">
        <v>41</v>
      </c>
      <c r="I1679" s="286" t="s">
        <v>221</v>
      </c>
      <c r="J1679" s="286" t="s">
        <v>573</v>
      </c>
      <c r="K1679" s="286" t="s">
        <v>886</v>
      </c>
      <c r="L1679" s="286" t="s">
        <v>32</v>
      </c>
      <c r="M1679" s="287">
        <v>65326800</v>
      </c>
    </row>
    <row r="1680" spans="1:13">
      <c r="A1680" s="286" t="s">
        <v>3731</v>
      </c>
      <c r="B1680" s="286" t="s">
        <v>1385</v>
      </c>
      <c r="C1680" s="286" t="s">
        <v>247</v>
      </c>
      <c r="D1680" s="275">
        <v>4528</v>
      </c>
      <c r="E1680" s="274" t="s">
        <v>582</v>
      </c>
      <c r="F1680" s="286" t="s">
        <v>554</v>
      </c>
      <c r="G1680" s="286" t="s">
        <v>298</v>
      </c>
      <c r="H1680" s="286" t="s">
        <v>41</v>
      </c>
      <c r="I1680" s="286" t="s">
        <v>48</v>
      </c>
      <c r="J1680" s="286" t="s">
        <v>574</v>
      </c>
      <c r="K1680" s="286" t="s">
        <v>886</v>
      </c>
      <c r="L1680" s="286" t="s">
        <v>32</v>
      </c>
      <c r="M1680" s="287">
        <v>65326800</v>
      </c>
    </row>
    <row r="1681" spans="1:13">
      <c r="A1681" s="286" t="s">
        <v>3741</v>
      </c>
      <c r="B1681" s="286" t="s">
        <v>1385</v>
      </c>
      <c r="C1681" s="286" t="s">
        <v>247</v>
      </c>
      <c r="D1681" s="275">
        <v>4528</v>
      </c>
      <c r="E1681" s="274" t="s">
        <v>582</v>
      </c>
      <c r="F1681" s="286" t="s">
        <v>554</v>
      </c>
      <c r="G1681" s="286" t="s">
        <v>298</v>
      </c>
      <c r="H1681" s="286" t="s">
        <v>41</v>
      </c>
      <c r="I1681" s="286" t="s">
        <v>50</v>
      </c>
      <c r="J1681" s="286" t="s">
        <v>575</v>
      </c>
      <c r="K1681" s="286" t="s">
        <v>886</v>
      </c>
      <c r="L1681" s="286" t="s">
        <v>32</v>
      </c>
      <c r="M1681" s="287">
        <v>65326800</v>
      </c>
    </row>
    <row r="1682" spans="1:13">
      <c r="A1682" s="286" t="s">
        <v>3751</v>
      </c>
      <c r="B1682" s="286" t="s">
        <v>1385</v>
      </c>
      <c r="C1682" s="286" t="s">
        <v>247</v>
      </c>
      <c r="D1682" s="275">
        <v>4528</v>
      </c>
      <c r="E1682" s="274" t="s">
        <v>582</v>
      </c>
      <c r="F1682" s="286" t="s">
        <v>554</v>
      </c>
      <c r="G1682" s="286" t="s">
        <v>298</v>
      </c>
      <c r="H1682" s="286" t="s">
        <v>41</v>
      </c>
      <c r="I1682" s="286" t="s">
        <v>223</v>
      </c>
      <c r="J1682" s="286" t="s">
        <v>576</v>
      </c>
      <c r="K1682" s="286" t="s">
        <v>886</v>
      </c>
      <c r="L1682" s="286" t="s">
        <v>32</v>
      </c>
      <c r="M1682" s="287">
        <v>65326800</v>
      </c>
    </row>
    <row r="1683" spans="1:13">
      <c r="A1683" s="286" t="s">
        <v>3761</v>
      </c>
      <c r="B1683" s="286" t="s">
        <v>1385</v>
      </c>
      <c r="C1683" s="286" t="s">
        <v>247</v>
      </c>
      <c r="D1683" s="275">
        <v>4528</v>
      </c>
      <c r="E1683" s="274" t="s">
        <v>582</v>
      </c>
      <c r="F1683" s="286" t="s">
        <v>554</v>
      </c>
      <c r="G1683" s="286" t="s">
        <v>298</v>
      </c>
      <c r="H1683" s="286" t="s">
        <v>41</v>
      </c>
      <c r="I1683" s="286" t="s">
        <v>421</v>
      </c>
      <c r="J1683" s="286" t="s">
        <v>577</v>
      </c>
      <c r="K1683" s="286" t="s">
        <v>886</v>
      </c>
      <c r="L1683" s="286" t="s">
        <v>32</v>
      </c>
      <c r="M1683" s="287">
        <v>65326800</v>
      </c>
    </row>
    <row r="1684" spans="1:13">
      <c r="A1684" s="286" t="s">
        <v>3771</v>
      </c>
      <c r="B1684" s="286" t="s">
        <v>1385</v>
      </c>
      <c r="C1684" s="286" t="s">
        <v>247</v>
      </c>
      <c r="D1684" s="275">
        <v>4528</v>
      </c>
      <c r="E1684" s="274" t="s">
        <v>582</v>
      </c>
      <c r="F1684" s="286" t="s">
        <v>554</v>
      </c>
      <c r="G1684" s="286" t="s">
        <v>298</v>
      </c>
      <c r="H1684" s="286" t="s">
        <v>41</v>
      </c>
      <c r="I1684" s="286" t="s">
        <v>422</v>
      </c>
      <c r="J1684" s="286" t="s">
        <v>578</v>
      </c>
      <c r="K1684" s="286" t="s">
        <v>886</v>
      </c>
      <c r="L1684" s="286" t="s">
        <v>32</v>
      </c>
      <c r="M1684" s="287">
        <v>65326800</v>
      </c>
    </row>
    <row r="1685" spans="1:13">
      <c r="A1685" s="286" t="s">
        <v>3781</v>
      </c>
      <c r="B1685" s="286" t="s">
        <v>1385</v>
      </c>
      <c r="C1685" s="286" t="s">
        <v>247</v>
      </c>
      <c r="D1685" s="275">
        <v>4528</v>
      </c>
      <c r="E1685" s="274" t="s">
        <v>582</v>
      </c>
      <c r="F1685" s="286" t="s">
        <v>554</v>
      </c>
      <c r="G1685" s="286" t="s">
        <v>298</v>
      </c>
      <c r="H1685" s="286" t="s">
        <v>41</v>
      </c>
      <c r="I1685" s="286" t="s">
        <v>423</v>
      </c>
      <c r="J1685" s="286" t="s">
        <v>579</v>
      </c>
      <c r="K1685" s="286" t="s">
        <v>886</v>
      </c>
      <c r="L1685" s="286" t="s">
        <v>32</v>
      </c>
      <c r="M1685" s="287">
        <v>65326800</v>
      </c>
    </row>
    <row r="1686" spans="1:13">
      <c r="A1686" s="286" t="s">
        <v>3791</v>
      </c>
      <c r="B1686" s="286" t="s">
        <v>1385</v>
      </c>
      <c r="C1686" s="286" t="s">
        <v>247</v>
      </c>
      <c r="D1686" s="275">
        <v>4528</v>
      </c>
      <c r="E1686" s="274" t="s">
        <v>582</v>
      </c>
      <c r="F1686" s="286" t="s">
        <v>554</v>
      </c>
      <c r="G1686" s="286" t="s">
        <v>298</v>
      </c>
      <c r="H1686" s="286" t="s">
        <v>41</v>
      </c>
      <c r="I1686" s="286" t="s">
        <v>424</v>
      </c>
      <c r="J1686" s="286" t="s">
        <v>580</v>
      </c>
      <c r="K1686" s="286" t="s">
        <v>886</v>
      </c>
      <c r="L1686" s="286" t="s">
        <v>32</v>
      </c>
      <c r="M1686" s="287">
        <v>65326800</v>
      </c>
    </row>
    <row r="1687" spans="1:13">
      <c r="A1687" s="286" t="s">
        <v>3801</v>
      </c>
      <c r="B1687" s="286" t="s">
        <v>1385</v>
      </c>
      <c r="C1687" s="286" t="s">
        <v>247</v>
      </c>
      <c r="D1687" s="275">
        <v>4528</v>
      </c>
      <c r="E1687" s="274" t="s">
        <v>582</v>
      </c>
      <c r="F1687" s="286" t="s">
        <v>554</v>
      </c>
      <c r="G1687" s="286" t="s">
        <v>298</v>
      </c>
      <c r="H1687" s="286" t="s">
        <v>41</v>
      </c>
      <c r="I1687" s="286" t="s">
        <v>425</v>
      </c>
      <c r="J1687" s="286" t="s">
        <v>581</v>
      </c>
      <c r="K1687" s="286" t="s">
        <v>886</v>
      </c>
      <c r="L1687" s="286" t="s">
        <v>32</v>
      </c>
      <c r="M1687" s="287">
        <v>65326800</v>
      </c>
    </row>
    <row r="1688" spans="1:13">
      <c r="A1688" s="286" t="s">
        <v>3680</v>
      </c>
      <c r="B1688" s="286" t="s">
        <v>1384</v>
      </c>
      <c r="C1688" s="286" t="s">
        <v>247</v>
      </c>
      <c r="D1688" s="275">
        <v>4528</v>
      </c>
      <c r="E1688" s="274" t="s">
        <v>582</v>
      </c>
      <c r="F1688" s="286" t="s">
        <v>554</v>
      </c>
      <c r="G1688" s="286" t="s">
        <v>298</v>
      </c>
      <c r="H1688" s="286" t="s">
        <v>41</v>
      </c>
      <c r="I1688" s="286" t="s">
        <v>42</v>
      </c>
      <c r="J1688" s="286" t="s">
        <v>569</v>
      </c>
      <c r="K1688" s="286" t="s">
        <v>887</v>
      </c>
      <c r="L1688" s="286" t="s">
        <v>34</v>
      </c>
      <c r="M1688" s="287">
        <v>69507900</v>
      </c>
    </row>
    <row r="1689" spans="1:13">
      <c r="A1689" s="286" t="s">
        <v>3632</v>
      </c>
      <c r="B1689" s="286" t="s">
        <v>1386</v>
      </c>
      <c r="C1689" s="286" t="s">
        <v>247</v>
      </c>
      <c r="D1689" s="275">
        <v>4528</v>
      </c>
      <c r="E1689" s="274" t="s">
        <v>582</v>
      </c>
      <c r="F1689" s="286" t="s">
        <v>554</v>
      </c>
      <c r="G1689" s="286" t="s">
        <v>298</v>
      </c>
      <c r="H1689" s="286" t="s">
        <v>41</v>
      </c>
      <c r="I1689" s="286" t="s">
        <v>316</v>
      </c>
      <c r="J1689" s="286" t="s">
        <v>564</v>
      </c>
      <c r="K1689" s="286" t="s">
        <v>887</v>
      </c>
      <c r="L1689" s="286" t="s">
        <v>32</v>
      </c>
      <c r="M1689" s="287">
        <v>71286600</v>
      </c>
    </row>
    <row r="1690" spans="1:13">
      <c r="A1690" s="286" t="s">
        <v>3642</v>
      </c>
      <c r="B1690" s="286" t="s">
        <v>1386</v>
      </c>
      <c r="C1690" s="286" t="s">
        <v>247</v>
      </c>
      <c r="D1690" s="275">
        <v>4528</v>
      </c>
      <c r="E1690" s="274" t="s">
        <v>582</v>
      </c>
      <c r="F1690" s="286" t="s">
        <v>554</v>
      </c>
      <c r="G1690" s="286" t="s">
        <v>298</v>
      </c>
      <c r="H1690" s="286" t="s">
        <v>41</v>
      </c>
      <c r="I1690" s="286" t="s">
        <v>318</v>
      </c>
      <c r="J1690" s="286" t="s">
        <v>565</v>
      </c>
      <c r="K1690" s="286" t="s">
        <v>887</v>
      </c>
      <c r="L1690" s="286" t="s">
        <v>32</v>
      </c>
      <c r="M1690" s="287">
        <v>71286600</v>
      </c>
    </row>
    <row r="1691" spans="1:13">
      <c r="A1691" s="286" t="s">
        <v>3652</v>
      </c>
      <c r="B1691" s="286" t="s">
        <v>1386</v>
      </c>
      <c r="C1691" s="286" t="s">
        <v>247</v>
      </c>
      <c r="D1691" s="275">
        <v>4528</v>
      </c>
      <c r="E1691" s="274" t="s">
        <v>582</v>
      </c>
      <c r="F1691" s="286" t="s">
        <v>554</v>
      </c>
      <c r="G1691" s="286" t="s">
        <v>298</v>
      </c>
      <c r="H1691" s="286" t="s">
        <v>41</v>
      </c>
      <c r="I1691" s="286" t="s">
        <v>320</v>
      </c>
      <c r="J1691" s="286" t="s">
        <v>566</v>
      </c>
      <c r="K1691" s="286" t="s">
        <v>887</v>
      </c>
      <c r="L1691" s="286" t="s">
        <v>32</v>
      </c>
      <c r="M1691" s="287">
        <v>71286600</v>
      </c>
    </row>
    <row r="1692" spans="1:13">
      <c r="A1692" s="286" t="s">
        <v>3662</v>
      </c>
      <c r="B1692" s="286" t="s">
        <v>1386</v>
      </c>
      <c r="C1692" s="286" t="s">
        <v>247</v>
      </c>
      <c r="D1692" s="275">
        <v>4528</v>
      </c>
      <c r="E1692" s="274" t="s">
        <v>582</v>
      </c>
      <c r="F1692" s="286" t="s">
        <v>554</v>
      </c>
      <c r="G1692" s="286" t="s">
        <v>298</v>
      </c>
      <c r="H1692" s="286" t="s">
        <v>41</v>
      </c>
      <c r="I1692" s="286" t="s">
        <v>322</v>
      </c>
      <c r="J1692" s="286" t="s">
        <v>567</v>
      </c>
      <c r="K1692" s="286" t="s">
        <v>887</v>
      </c>
      <c r="L1692" s="286" t="s">
        <v>32</v>
      </c>
      <c r="M1692" s="287">
        <v>71286600</v>
      </c>
    </row>
    <row r="1693" spans="1:13">
      <c r="A1693" s="286" t="s">
        <v>3691</v>
      </c>
      <c r="B1693" s="286" t="s">
        <v>1385</v>
      </c>
      <c r="C1693" s="286" t="s">
        <v>247</v>
      </c>
      <c r="D1693" s="275">
        <v>4528</v>
      </c>
      <c r="E1693" s="274" t="s">
        <v>582</v>
      </c>
      <c r="F1693" s="286" t="s">
        <v>554</v>
      </c>
      <c r="G1693" s="286" t="s">
        <v>298</v>
      </c>
      <c r="H1693" s="286" t="s">
        <v>41</v>
      </c>
      <c r="I1693" s="286" t="s">
        <v>219</v>
      </c>
      <c r="J1693" s="286" t="s">
        <v>570</v>
      </c>
      <c r="K1693" s="286" t="s">
        <v>886</v>
      </c>
      <c r="L1693" s="286" t="s">
        <v>32</v>
      </c>
      <c r="M1693" s="287">
        <v>71286600</v>
      </c>
    </row>
    <row r="1694" spans="1:13">
      <c r="A1694" s="286" t="s">
        <v>3706</v>
      </c>
      <c r="B1694" s="286" t="s">
        <v>1390</v>
      </c>
      <c r="C1694" s="286" t="s">
        <v>247</v>
      </c>
      <c r="D1694" s="275">
        <v>4528</v>
      </c>
      <c r="E1694" s="274" t="s">
        <v>582</v>
      </c>
      <c r="F1694" s="286" t="s">
        <v>554</v>
      </c>
      <c r="G1694" s="286" t="s">
        <v>298</v>
      </c>
      <c r="H1694" s="286" t="s">
        <v>41</v>
      </c>
      <c r="I1694" s="286" t="s">
        <v>44</v>
      </c>
      <c r="J1694" s="286" t="s">
        <v>571</v>
      </c>
      <c r="K1694" s="286" t="s">
        <v>887</v>
      </c>
      <c r="L1694" s="286" t="s">
        <v>218</v>
      </c>
      <c r="M1694" s="287">
        <v>72510900</v>
      </c>
    </row>
    <row r="1695" spans="1:13">
      <c r="A1695" s="286" t="s">
        <v>3716</v>
      </c>
      <c r="B1695" s="286" t="s">
        <v>1390</v>
      </c>
      <c r="C1695" s="286" t="s">
        <v>247</v>
      </c>
      <c r="D1695" s="275">
        <v>4528</v>
      </c>
      <c r="E1695" s="274" t="s">
        <v>582</v>
      </c>
      <c r="F1695" s="286" t="s">
        <v>554</v>
      </c>
      <c r="G1695" s="286" t="s">
        <v>298</v>
      </c>
      <c r="H1695" s="286" t="s">
        <v>41</v>
      </c>
      <c r="I1695" s="286" t="s">
        <v>46</v>
      </c>
      <c r="J1695" s="286" t="s">
        <v>572</v>
      </c>
      <c r="K1695" s="286" t="s">
        <v>887</v>
      </c>
      <c r="L1695" s="286" t="s">
        <v>218</v>
      </c>
      <c r="M1695" s="287">
        <v>72510900</v>
      </c>
    </row>
    <row r="1696" spans="1:13">
      <c r="A1696" s="286" t="s">
        <v>3726</v>
      </c>
      <c r="B1696" s="286" t="s">
        <v>1390</v>
      </c>
      <c r="C1696" s="286" t="s">
        <v>247</v>
      </c>
      <c r="D1696" s="275">
        <v>4528</v>
      </c>
      <c r="E1696" s="274" t="s">
        <v>582</v>
      </c>
      <c r="F1696" s="286" t="s">
        <v>554</v>
      </c>
      <c r="G1696" s="286" t="s">
        <v>298</v>
      </c>
      <c r="H1696" s="286" t="s">
        <v>41</v>
      </c>
      <c r="I1696" s="286" t="s">
        <v>221</v>
      </c>
      <c r="J1696" s="286" t="s">
        <v>573</v>
      </c>
      <c r="K1696" s="286" t="s">
        <v>887</v>
      </c>
      <c r="L1696" s="286" t="s">
        <v>218</v>
      </c>
      <c r="M1696" s="287">
        <v>72510900</v>
      </c>
    </row>
    <row r="1697" spans="1:13">
      <c r="A1697" s="286" t="s">
        <v>3736</v>
      </c>
      <c r="B1697" s="286" t="s">
        <v>1390</v>
      </c>
      <c r="C1697" s="286" t="s">
        <v>247</v>
      </c>
      <c r="D1697" s="275">
        <v>4528</v>
      </c>
      <c r="E1697" s="274" t="s">
        <v>582</v>
      </c>
      <c r="F1697" s="286" t="s">
        <v>554</v>
      </c>
      <c r="G1697" s="286" t="s">
        <v>298</v>
      </c>
      <c r="H1697" s="286" t="s">
        <v>41</v>
      </c>
      <c r="I1697" s="286" t="s">
        <v>48</v>
      </c>
      <c r="J1697" s="286" t="s">
        <v>574</v>
      </c>
      <c r="K1697" s="286" t="s">
        <v>887</v>
      </c>
      <c r="L1697" s="286" t="s">
        <v>218</v>
      </c>
      <c r="M1697" s="287">
        <v>72510900</v>
      </c>
    </row>
    <row r="1698" spans="1:13">
      <c r="A1698" s="286" t="s">
        <v>3746</v>
      </c>
      <c r="B1698" s="286" t="s">
        <v>1390</v>
      </c>
      <c r="C1698" s="286" t="s">
        <v>247</v>
      </c>
      <c r="D1698" s="275">
        <v>4528</v>
      </c>
      <c r="E1698" s="274" t="s">
        <v>582</v>
      </c>
      <c r="F1698" s="286" t="s">
        <v>554</v>
      </c>
      <c r="G1698" s="286" t="s">
        <v>298</v>
      </c>
      <c r="H1698" s="286" t="s">
        <v>41</v>
      </c>
      <c r="I1698" s="286" t="s">
        <v>50</v>
      </c>
      <c r="J1698" s="286" t="s">
        <v>575</v>
      </c>
      <c r="K1698" s="286" t="s">
        <v>887</v>
      </c>
      <c r="L1698" s="286" t="s">
        <v>218</v>
      </c>
      <c r="M1698" s="287">
        <v>72510900</v>
      </c>
    </row>
    <row r="1699" spans="1:13">
      <c r="A1699" s="286" t="s">
        <v>3756</v>
      </c>
      <c r="B1699" s="286" t="s">
        <v>1390</v>
      </c>
      <c r="C1699" s="286" t="s">
        <v>247</v>
      </c>
      <c r="D1699" s="275">
        <v>4528</v>
      </c>
      <c r="E1699" s="274" t="s">
        <v>582</v>
      </c>
      <c r="F1699" s="286" t="s">
        <v>554</v>
      </c>
      <c r="G1699" s="286" t="s">
        <v>298</v>
      </c>
      <c r="H1699" s="286" t="s">
        <v>41</v>
      </c>
      <c r="I1699" s="286" t="s">
        <v>223</v>
      </c>
      <c r="J1699" s="286" t="s">
        <v>576</v>
      </c>
      <c r="K1699" s="286" t="s">
        <v>887</v>
      </c>
      <c r="L1699" s="286" t="s">
        <v>218</v>
      </c>
      <c r="M1699" s="287">
        <v>72510900</v>
      </c>
    </row>
    <row r="1700" spans="1:13">
      <c r="A1700" s="286" t="s">
        <v>3766</v>
      </c>
      <c r="B1700" s="286" t="s">
        <v>1390</v>
      </c>
      <c r="C1700" s="286" t="s">
        <v>247</v>
      </c>
      <c r="D1700" s="275">
        <v>4528</v>
      </c>
      <c r="E1700" s="274" t="s">
        <v>582</v>
      </c>
      <c r="F1700" s="286" t="s">
        <v>554</v>
      </c>
      <c r="G1700" s="286" t="s">
        <v>298</v>
      </c>
      <c r="H1700" s="286" t="s">
        <v>41</v>
      </c>
      <c r="I1700" s="286" t="s">
        <v>421</v>
      </c>
      <c r="J1700" s="286" t="s">
        <v>577</v>
      </c>
      <c r="K1700" s="286" t="s">
        <v>887</v>
      </c>
      <c r="L1700" s="286" t="s">
        <v>218</v>
      </c>
      <c r="M1700" s="287">
        <v>72510900</v>
      </c>
    </row>
    <row r="1701" spans="1:13">
      <c r="A1701" s="286" t="s">
        <v>3776</v>
      </c>
      <c r="B1701" s="286" t="s">
        <v>1390</v>
      </c>
      <c r="C1701" s="286" t="s">
        <v>247</v>
      </c>
      <c r="D1701" s="275">
        <v>4528</v>
      </c>
      <c r="E1701" s="274" t="s">
        <v>582</v>
      </c>
      <c r="F1701" s="286" t="s">
        <v>554</v>
      </c>
      <c r="G1701" s="286" t="s">
        <v>298</v>
      </c>
      <c r="H1701" s="286" t="s">
        <v>41</v>
      </c>
      <c r="I1701" s="286" t="s">
        <v>422</v>
      </c>
      <c r="J1701" s="286" t="s">
        <v>578</v>
      </c>
      <c r="K1701" s="286" t="s">
        <v>887</v>
      </c>
      <c r="L1701" s="286" t="s">
        <v>218</v>
      </c>
      <c r="M1701" s="287">
        <v>72510900</v>
      </c>
    </row>
    <row r="1702" spans="1:13">
      <c r="A1702" s="286" t="s">
        <v>3786</v>
      </c>
      <c r="B1702" s="286" t="s">
        <v>1390</v>
      </c>
      <c r="C1702" s="286" t="s">
        <v>247</v>
      </c>
      <c r="D1702" s="275">
        <v>4528</v>
      </c>
      <c r="E1702" s="274" t="s">
        <v>582</v>
      </c>
      <c r="F1702" s="286" t="s">
        <v>554</v>
      </c>
      <c r="G1702" s="286" t="s">
        <v>298</v>
      </c>
      <c r="H1702" s="286" t="s">
        <v>41</v>
      </c>
      <c r="I1702" s="286" t="s">
        <v>423</v>
      </c>
      <c r="J1702" s="286" t="s">
        <v>579</v>
      </c>
      <c r="K1702" s="286" t="s">
        <v>887</v>
      </c>
      <c r="L1702" s="286" t="s">
        <v>218</v>
      </c>
      <c r="M1702" s="287">
        <v>72510900</v>
      </c>
    </row>
    <row r="1703" spans="1:13">
      <c r="A1703" s="286" t="s">
        <v>3796</v>
      </c>
      <c r="B1703" s="286" t="s">
        <v>1390</v>
      </c>
      <c r="C1703" s="286" t="s">
        <v>247</v>
      </c>
      <c r="D1703" s="275">
        <v>4528</v>
      </c>
      <c r="E1703" s="274" t="s">
        <v>582</v>
      </c>
      <c r="F1703" s="286" t="s">
        <v>554</v>
      </c>
      <c r="G1703" s="286" t="s">
        <v>298</v>
      </c>
      <c r="H1703" s="286" t="s">
        <v>41</v>
      </c>
      <c r="I1703" s="286" t="s">
        <v>424</v>
      </c>
      <c r="J1703" s="286" t="s">
        <v>580</v>
      </c>
      <c r="K1703" s="286" t="s">
        <v>887</v>
      </c>
      <c r="L1703" s="286" t="s">
        <v>218</v>
      </c>
      <c r="M1703" s="287">
        <v>72510900</v>
      </c>
    </row>
    <row r="1704" spans="1:13">
      <c r="A1704" s="286" t="s">
        <v>3806</v>
      </c>
      <c r="B1704" s="286" t="s">
        <v>1390</v>
      </c>
      <c r="C1704" s="286" t="s">
        <v>247</v>
      </c>
      <c r="D1704" s="275">
        <v>4528</v>
      </c>
      <c r="E1704" s="274" t="s">
        <v>582</v>
      </c>
      <c r="F1704" s="286" t="s">
        <v>554</v>
      </c>
      <c r="G1704" s="286" t="s">
        <v>298</v>
      </c>
      <c r="H1704" s="286" t="s">
        <v>41</v>
      </c>
      <c r="I1704" s="286" t="s">
        <v>425</v>
      </c>
      <c r="J1704" s="286" t="s">
        <v>581</v>
      </c>
      <c r="K1704" s="286" t="s">
        <v>887</v>
      </c>
      <c r="L1704" s="286" t="s">
        <v>218</v>
      </c>
      <c r="M1704" s="287">
        <v>72510900</v>
      </c>
    </row>
    <row r="1705" spans="1:13">
      <c r="A1705" s="286" t="s">
        <v>3681</v>
      </c>
      <c r="B1705" s="286" t="s">
        <v>1385</v>
      </c>
      <c r="C1705" s="286" t="s">
        <v>247</v>
      </c>
      <c r="D1705" s="275">
        <v>4528</v>
      </c>
      <c r="E1705" s="274" t="s">
        <v>582</v>
      </c>
      <c r="F1705" s="286" t="s">
        <v>554</v>
      </c>
      <c r="G1705" s="286" t="s">
        <v>298</v>
      </c>
      <c r="H1705" s="286" t="s">
        <v>41</v>
      </c>
      <c r="I1705" s="286" t="s">
        <v>42</v>
      </c>
      <c r="J1705" s="286" t="s">
        <v>569</v>
      </c>
      <c r="K1705" s="286" t="s">
        <v>886</v>
      </c>
      <c r="L1705" s="286" t="s">
        <v>32</v>
      </c>
      <c r="M1705" s="287">
        <v>77223300</v>
      </c>
    </row>
    <row r="1706" spans="1:13">
      <c r="A1706" s="286" t="s">
        <v>3670</v>
      </c>
      <c r="B1706" s="286" t="s">
        <v>1384</v>
      </c>
      <c r="C1706" s="286" t="s">
        <v>247</v>
      </c>
      <c r="D1706" s="275">
        <v>4528</v>
      </c>
      <c r="E1706" s="274" t="s">
        <v>582</v>
      </c>
      <c r="F1706" s="286" t="s">
        <v>554</v>
      </c>
      <c r="G1706" s="286" t="s">
        <v>298</v>
      </c>
      <c r="H1706" s="286" t="s">
        <v>41</v>
      </c>
      <c r="I1706" s="286" t="s">
        <v>324</v>
      </c>
      <c r="J1706" s="286" t="s">
        <v>568</v>
      </c>
      <c r="K1706" s="286" t="s">
        <v>887</v>
      </c>
      <c r="L1706" s="286" t="s">
        <v>34</v>
      </c>
      <c r="M1706" s="287">
        <v>77523600</v>
      </c>
    </row>
    <row r="1707" spans="1:13">
      <c r="A1707" s="286" t="s">
        <v>3696</v>
      </c>
      <c r="B1707" s="286" t="s">
        <v>1390</v>
      </c>
      <c r="C1707" s="286" t="s">
        <v>247</v>
      </c>
      <c r="D1707" s="275">
        <v>4528</v>
      </c>
      <c r="E1707" s="274" t="s">
        <v>582</v>
      </c>
      <c r="F1707" s="286" t="s">
        <v>554</v>
      </c>
      <c r="G1707" s="286" t="s">
        <v>298</v>
      </c>
      <c r="H1707" s="286" t="s">
        <v>41</v>
      </c>
      <c r="I1707" s="286" t="s">
        <v>219</v>
      </c>
      <c r="J1707" s="286" t="s">
        <v>570</v>
      </c>
      <c r="K1707" s="286" t="s">
        <v>887</v>
      </c>
      <c r="L1707" s="286" t="s">
        <v>218</v>
      </c>
      <c r="M1707" s="287">
        <v>79117500</v>
      </c>
    </row>
    <row r="1708" spans="1:13">
      <c r="A1708" s="286" t="s">
        <v>3686</v>
      </c>
      <c r="B1708" s="286" t="s">
        <v>1390</v>
      </c>
      <c r="C1708" s="286" t="s">
        <v>247</v>
      </c>
      <c r="D1708" s="275">
        <v>4528</v>
      </c>
      <c r="E1708" s="274" t="s">
        <v>582</v>
      </c>
      <c r="F1708" s="286" t="s">
        <v>554</v>
      </c>
      <c r="G1708" s="286" t="s">
        <v>298</v>
      </c>
      <c r="H1708" s="286" t="s">
        <v>41</v>
      </c>
      <c r="I1708" s="286" t="s">
        <v>42</v>
      </c>
      <c r="J1708" s="286" t="s">
        <v>569</v>
      </c>
      <c r="K1708" s="286" t="s">
        <v>887</v>
      </c>
      <c r="L1708" s="286" t="s">
        <v>218</v>
      </c>
      <c r="M1708" s="287">
        <v>85724100</v>
      </c>
    </row>
    <row r="1709" spans="1:13">
      <c r="A1709" s="286" t="s">
        <v>3671</v>
      </c>
      <c r="B1709" s="286" t="s">
        <v>1385</v>
      </c>
      <c r="C1709" s="286" t="s">
        <v>247</v>
      </c>
      <c r="D1709" s="275">
        <v>4528</v>
      </c>
      <c r="E1709" s="274" t="s">
        <v>582</v>
      </c>
      <c r="F1709" s="286" t="s">
        <v>554</v>
      </c>
      <c r="G1709" s="286" t="s">
        <v>298</v>
      </c>
      <c r="H1709" s="286" t="s">
        <v>41</v>
      </c>
      <c r="I1709" s="286" t="s">
        <v>324</v>
      </c>
      <c r="J1709" s="286" t="s">
        <v>568</v>
      </c>
      <c r="K1709" s="286" t="s">
        <v>886</v>
      </c>
      <c r="L1709" s="286" t="s">
        <v>32</v>
      </c>
      <c r="M1709" s="287">
        <v>86116800</v>
      </c>
    </row>
    <row r="1710" spans="1:13">
      <c r="A1710" s="286" t="s">
        <v>3676</v>
      </c>
      <c r="B1710" s="286" t="s">
        <v>1390</v>
      </c>
      <c r="C1710" s="286" t="s">
        <v>247</v>
      </c>
      <c r="D1710" s="275">
        <v>4528</v>
      </c>
      <c r="E1710" s="274" t="s">
        <v>582</v>
      </c>
      <c r="F1710" s="286" t="s">
        <v>554</v>
      </c>
      <c r="G1710" s="286" t="s">
        <v>298</v>
      </c>
      <c r="H1710" s="286" t="s">
        <v>41</v>
      </c>
      <c r="I1710" s="286" t="s">
        <v>324</v>
      </c>
      <c r="J1710" s="286" t="s">
        <v>568</v>
      </c>
      <c r="K1710" s="286" t="s">
        <v>887</v>
      </c>
      <c r="L1710" s="286" t="s">
        <v>218</v>
      </c>
      <c r="M1710" s="287">
        <v>95610900</v>
      </c>
    </row>
    <row r="1711" spans="1:13">
      <c r="A1711" s="286" t="s">
        <v>3699</v>
      </c>
      <c r="B1711" s="286" t="s">
        <v>1383</v>
      </c>
      <c r="C1711" s="286" t="s">
        <v>247</v>
      </c>
      <c r="D1711" s="275">
        <v>4528</v>
      </c>
      <c r="E1711" s="274" t="s">
        <v>582</v>
      </c>
      <c r="F1711" s="286" t="s">
        <v>554</v>
      </c>
      <c r="G1711" s="286" t="s">
        <v>298</v>
      </c>
      <c r="H1711" s="286" t="s">
        <v>41</v>
      </c>
      <c r="I1711" s="286" t="s">
        <v>44</v>
      </c>
      <c r="J1711" s="286" t="s">
        <v>571</v>
      </c>
      <c r="K1711" s="286" t="s">
        <v>886</v>
      </c>
      <c r="L1711" s="286" t="s">
        <v>34</v>
      </c>
      <c r="M1711" s="287">
        <v>98013300</v>
      </c>
    </row>
    <row r="1712" spans="1:13">
      <c r="A1712" s="286" t="s">
        <v>3709</v>
      </c>
      <c r="B1712" s="286" t="s">
        <v>1383</v>
      </c>
      <c r="C1712" s="286" t="s">
        <v>247</v>
      </c>
      <c r="D1712" s="275">
        <v>4528</v>
      </c>
      <c r="E1712" s="274" t="s">
        <v>582</v>
      </c>
      <c r="F1712" s="286" t="s">
        <v>554</v>
      </c>
      <c r="G1712" s="286" t="s">
        <v>298</v>
      </c>
      <c r="H1712" s="286" t="s">
        <v>41</v>
      </c>
      <c r="I1712" s="286" t="s">
        <v>46</v>
      </c>
      <c r="J1712" s="286" t="s">
        <v>572</v>
      </c>
      <c r="K1712" s="286" t="s">
        <v>886</v>
      </c>
      <c r="L1712" s="286" t="s">
        <v>34</v>
      </c>
      <c r="M1712" s="287">
        <v>98013300</v>
      </c>
    </row>
    <row r="1713" spans="1:13">
      <c r="A1713" s="286" t="s">
        <v>3719</v>
      </c>
      <c r="B1713" s="286" t="s">
        <v>1383</v>
      </c>
      <c r="C1713" s="286" t="s">
        <v>247</v>
      </c>
      <c r="D1713" s="275">
        <v>4528</v>
      </c>
      <c r="E1713" s="274" t="s">
        <v>582</v>
      </c>
      <c r="F1713" s="286" t="s">
        <v>554</v>
      </c>
      <c r="G1713" s="286" t="s">
        <v>298</v>
      </c>
      <c r="H1713" s="286" t="s">
        <v>41</v>
      </c>
      <c r="I1713" s="286" t="s">
        <v>221</v>
      </c>
      <c r="J1713" s="286" t="s">
        <v>573</v>
      </c>
      <c r="K1713" s="286" t="s">
        <v>886</v>
      </c>
      <c r="L1713" s="286" t="s">
        <v>34</v>
      </c>
      <c r="M1713" s="287">
        <v>98013300</v>
      </c>
    </row>
    <row r="1714" spans="1:13">
      <c r="A1714" s="286" t="s">
        <v>3729</v>
      </c>
      <c r="B1714" s="286" t="s">
        <v>1383</v>
      </c>
      <c r="C1714" s="286" t="s">
        <v>247</v>
      </c>
      <c r="D1714" s="275">
        <v>4528</v>
      </c>
      <c r="E1714" s="274" t="s">
        <v>582</v>
      </c>
      <c r="F1714" s="286" t="s">
        <v>554</v>
      </c>
      <c r="G1714" s="286" t="s">
        <v>298</v>
      </c>
      <c r="H1714" s="286" t="s">
        <v>41</v>
      </c>
      <c r="I1714" s="286" t="s">
        <v>48</v>
      </c>
      <c r="J1714" s="286" t="s">
        <v>574</v>
      </c>
      <c r="K1714" s="286" t="s">
        <v>886</v>
      </c>
      <c r="L1714" s="286" t="s">
        <v>34</v>
      </c>
      <c r="M1714" s="287">
        <v>98013300</v>
      </c>
    </row>
    <row r="1715" spans="1:13">
      <c r="A1715" s="286" t="s">
        <v>3739</v>
      </c>
      <c r="B1715" s="286" t="s">
        <v>1383</v>
      </c>
      <c r="C1715" s="286" t="s">
        <v>247</v>
      </c>
      <c r="D1715" s="275">
        <v>4528</v>
      </c>
      <c r="E1715" s="274" t="s">
        <v>582</v>
      </c>
      <c r="F1715" s="286" t="s">
        <v>554</v>
      </c>
      <c r="G1715" s="286" t="s">
        <v>298</v>
      </c>
      <c r="H1715" s="286" t="s">
        <v>41</v>
      </c>
      <c r="I1715" s="286" t="s">
        <v>50</v>
      </c>
      <c r="J1715" s="286" t="s">
        <v>575</v>
      </c>
      <c r="K1715" s="286" t="s">
        <v>886</v>
      </c>
      <c r="L1715" s="286" t="s">
        <v>34</v>
      </c>
      <c r="M1715" s="287">
        <v>98013300</v>
      </c>
    </row>
    <row r="1716" spans="1:13">
      <c r="A1716" s="286" t="s">
        <v>3749</v>
      </c>
      <c r="B1716" s="286" t="s">
        <v>1383</v>
      </c>
      <c r="C1716" s="286" t="s">
        <v>247</v>
      </c>
      <c r="D1716" s="275">
        <v>4528</v>
      </c>
      <c r="E1716" s="274" t="s">
        <v>582</v>
      </c>
      <c r="F1716" s="286" t="s">
        <v>554</v>
      </c>
      <c r="G1716" s="286" t="s">
        <v>298</v>
      </c>
      <c r="H1716" s="286" t="s">
        <v>41</v>
      </c>
      <c r="I1716" s="286" t="s">
        <v>223</v>
      </c>
      <c r="J1716" s="286" t="s">
        <v>576</v>
      </c>
      <c r="K1716" s="286" t="s">
        <v>886</v>
      </c>
      <c r="L1716" s="286" t="s">
        <v>34</v>
      </c>
      <c r="M1716" s="287">
        <v>98013300</v>
      </c>
    </row>
    <row r="1717" spans="1:13">
      <c r="A1717" s="286" t="s">
        <v>3759</v>
      </c>
      <c r="B1717" s="286" t="s">
        <v>1383</v>
      </c>
      <c r="C1717" s="286" t="s">
        <v>247</v>
      </c>
      <c r="D1717" s="275">
        <v>4528</v>
      </c>
      <c r="E1717" s="274" t="s">
        <v>582</v>
      </c>
      <c r="F1717" s="286" t="s">
        <v>554</v>
      </c>
      <c r="G1717" s="286" t="s">
        <v>298</v>
      </c>
      <c r="H1717" s="286" t="s">
        <v>41</v>
      </c>
      <c r="I1717" s="286" t="s">
        <v>421</v>
      </c>
      <c r="J1717" s="286" t="s">
        <v>577</v>
      </c>
      <c r="K1717" s="286" t="s">
        <v>886</v>
      </c>
      <c r="L1717" s="286" t="s">
        <v>34</v>
      </c>
      <c r="M1717" s="287">
        <v>98013300</v>
      </c>
    </row>
    <row r="1718" spans="1:13">
      <c r="A1718" s="286" t="s">
        <v>3769</v>
      </c>
      <c r="B1718" s="286" t="s">
        <v>1383</v>
      </c>
      <c r="C1718" s="286" t="s">
        <v>247</v>
      </c>
      <c r="D1718" s="275">
        <v>4528</v>
      </c>
      <c r="E1718" s="274" t="s">
        <v>582</v>
      </c>
      <c r="F1718" s="286" t="s">
        <v>554</v>
      </c>
      <c r="G1718" s="286" t="s">
        <v>298</v>
      </c>
      <c r="H1718" s="286" t="s">
        <v>41</v>
      </c>
      <c r="I1718" s="286" t="s">
        <v>422</v>
      </c>
      <c r="J1718" s="286" t="s">
        <v>578</v>
      </c>
      <c r="K1718" s="286" t="s">
        <v>886</v>
      </c>
      <c r="L1718" s="286" t="s">
        <v>34</v>
      </c>
      <c r="M1718" s="287">
        <v>98013300</v>
      </c>
    </row>
    <row r="1719" spans="1:13">
      <c r="A1719" s="286" t="s">
        <v>3779</v>
      </c>
      <c r="B1719" s="286" t="s">
        <v>1383</v>
      </c>
      <c r="C1719" s="286" t="s">
        <v>247</v>
      </c>
      <c r="D1719" s="275">
        <v>4528</v>
      </c>
      <c r="E1719" s="274" t="s">
        <v>582</v>
      </c>
      <c r="F1719" s="286" t="s">
        <v>554</v>
      </c>
      <c r="G1719" s="286" t="s">
        <v>298</v>
      </c>
      <c r="H1719" s="286" t="s">
        <v>41</v>
      </c>
      <c r="I1719" s="286" t="s">
        <v>423</v>
      </c>
      <c r="J1719" s="286" t="s">
        <v>579</v>
      </c>
      <c r="K1719" s="286" t="s">
        <v>886</v>
      </c>
      <c r="L1719" s="286" t="s">
        <v>34</v>
      </c>
      <c r="M1719" s="287">
        <v>98013300</v>
      </c>
    </row>
    <row r="1720" spans="1:13">
      <c r="A1720" s="286" t="s">
        <v>3789</v>
      </c>
      <c r="B1720" s="286" t="s">
        <v>1383</v>
      </c>
      <c r="C1720" s="286" t="s">
        <v>247</v>
      </c>
      <c r="D1720" s="275">
        <v>4528</v>
      </c>
      <c r="E1720" s="274" t="s">
        <v>582</v>
      </c>
      <c r="F1720" s="286" t="s">
        <v>554</v>
      </c>
      <c r="G1720" s="286" t="s">
        <v>298</v>
      </c>
      <c r="H1720" s="286" t="s">
        <v>41</v>
      </c>
      <c r="I1720" s="286" t="s">
        <v>424</v>
      </c>
      <c r="J1720" s="286" t="s">
        <v>580</v>
      </c>
      <c r="K1720" s="286" t="s">
        <v>886</v>
      </c>
      <c r="L1720" s="286" t="s">
        <v>34</v>
      </c>
      <c r="M1720" s="287">
        <v>98013300</v>
      </c>
    </row>
    <row r="1721" spans="1:13">
      <c r="A1721" s="286" t="s">
        <v>3799</v>
      </c>
      <c r="B1721" s="286" t="s">
        <v>1383</v>
      </c>
      <c r="C1721" s="286" t="s">
        <v>247</v>
      </c>
      <c r="D1721" s="275">
        <v>4528</v>
      </c>
      <c r="E1721" s="274" t="s">
        <v>582</v>
      </c>
      <c r="F1721" s="286" t="s">
        <v>554</v>
      </c>
      <c r="G1721" s="286" t="s">
        <v>298</v>
      </c>
      <c r="H1721" s="286" t="s">
        <v>41</v>
      </c>
      <c r="I1721" s="286" t="s">
        <v>425</v>
      </c>
      <c r="J1721" s="286" t="s">
        <v>581</v>
      </c>
      <c r="K1721" s="286" t="s">
        <v>886</v>
      </c>
      <c r="L1721" s="286" t="s">
        <v>34</v>
      </c>
      <c r="M1721" s="287">
        <v>98013300</v>
      </c>
    </row>
    <row r="1722" spans="1:13">
      <c r="A1722" s="286" t="s">
        <v>3689</v>
      </c>
      <c r="B1722" s="286" t="s">
        <v>1383</v>
      </c>
      <c r="C1722" s="286" t="s">
        <v>247</v>
      </c>
      <c r="D1722" s="275">
        <v>4528</v>
      </c>
      <c r="E1722" s="274" t="s">
        <v>582</v>
      </c>
      <c r="F1722" s="286" t="s">
        <v>554</v>
      </c>
      <c r="G1722" s="286" t="s">
        <v>298</v>
      </c>
      <c r="H1722" s="286" t="s">
        <v>41</v>
      </c>
      <c r="I1722" s="286" t="s">
        <v>219</v>
      </c>
      <c r="J1722" s="286" t="s">
        <v>570</v>
      </c>
      <c r="K1722" s="286" t="s">
        <v>886</v>
      </c>
      <c r="L1722" s="286" t="s">
        <v>34</v>
      </c>
      <c r="M1722" s="287">
        <v>106906800</v>
      </c>
    </row>
    <row r="1723" spans="1:13">
      <c r="A1723" s="286" t="s">
        <v>3630</v>
      </c>
      <c r="B1723" s="286" t="s">
        <v>1384</v>
      </c>
      <c r="C1723" s="286" t="s">
        <v>247</v>
      </c>
      <c r="D1723" s="275">
        <v>4528</v>
      </c>
      <c r="E1723" s="274" t="s">
        <v>582</v>
      </c>
      <c r="F1723" s="286" t="s">
        <v>554</v>
      </c>
      <c r="G1723" s="286" t="s">
        <v>298</v>
      </c>
      <c r="H1723" s="286" t="s">
        <v>41</v>
      </c>
      <c r="I1723" s="286" t="s">
        <v>316</v>
      </c>
      <c r="J1723" s="286" t="s">
        <v>564</v>
      </c>
      <c r="K1723" s="286" t="s">
        <v>887</v>
      </c>
      <c r="L1723" s="286" t="s">
        <v>34</v>
      </c>
      <c r="M1723" s="287">
        <v>106929900</v>
      </c>
    </row>
    <row r="1724" spans="1:13">
      <c r="A1724" s="286" t="s">
        <v>3640</v>
      </c>
      <c r="B1724" s="286" t="s">
        <v>1384</v>
      </c>
      <c r="C1724" s="286" t="s">
        <v>247</v>
      </c>
      <c r="D1724" s="275">
        <v>4528</v>
      </c>
      <c r="E1724" s="274" t="s">
        <v>582</v>
      </c>
      <c r="F1724" s="286" t="s">
        <v>554</v>
      </c>
      <c r="G1724" s="286" t="s">
        <v>298</v>
      </c>
      <c r="H1724" s="286" t="s">
        <v>41</v>
      </c>
      <c r="I1724" s="286" t="s">
        <v>318</v>
      </c>
      <c r="J1724" s="286" t="s">
        <v>565</v>
      </c>
      <c r="K1724" s="286" t="s">
        <v>887</v>
      </c>
      <c r="L1724" s="286" t="s">
        <v>34</v>
      </c>
      <c r="M1724" s="287">
        <v>106929900</v>
      </c>
    </row>
    <row r="1725" spans="1:13">
      <c r="A1725" s="286" t="s">
        <v>3650</v>
      </c>
      <c r="B1725" s="286" t="s">
        <v>1384</v>
      </c>
      <c r="C1725" s="286" t="s">
        <v>247</v>
      </c>
      <c r="D1725" s="275">
        <v>4528</v>
      </c>
      <c r="E1725" s="274" t="s">
        <v>582</v>
      </c>
      <c r="F1725" s="286" t="s">
        <v>554</v>
      </c>
      <c r="G1725" s="286" t="s">
        <v>298</v>
      </c>
      <c r="H1725" s="286" t="s">
        <v>41</v>
      </c>
      <c r="I1725" s="286" t="s">
        <v>320</v>
      </c>
      <c r="J1725" s="286" t="s">
        <v>566</v>
      </c>
      <c r="K1725" s="286" t="s">
        <v>887</v>
      </c>
      <c r="L1725" s="286" t="s">
        <v>34</v>
      </c>
      <c r="M1725" s="287">
        <v>106929900</v>
      </c>
    </row>
    <row r="1726" spans="1:13">
      <c r="A1726" s="286" t="s">
        <v>3660</v>
      </c>
      <c r="B1726" s="286" t="s">
        <v>1384</v>
      </c>
      <c r="C1726" s="286" t="s">
        <v>247</v>
      </c>
      <c r="D1726" s="275">
        <v>4528</v>
      </c>
      <c r="E1726" s="274" t="s">
        <v>582</v>
      </c>
      <c r="F1726" s="286" t="s">
        <v>554</v>
      </c>
      <c r="G1726" s="286" t="s">
        <v>298</v>
      </c>
      <c r="H1726" s="286" t="s">
        <v>41</v>
      </c>
      <c r="I1726" s="286" t="s">
        <v>322</v>
      </c>
      <c r="J1726" s="286" t="s">
        <v>567</v>
      </c>
      <c r="K1726" s="286" t="s">
        <v>887</v>
      </c>
      <c r="L1726" s="286" t="s">
        <v>34</v>
      </c>
      <c r="M1726" s="287">
        <v>106929900</v>
      </c>
    </row>
    <row r="1727" spans="1:13">
      <c r="A1727" s="286" t="s">
        <v>3704</v>
      </c>
      <c r="B1727" s="286" t="s">
        <v>1388</v>
      </c>
      <c r="C1727" s="286" t="s">
        <v>247</v>
      </c>
      <c r="D1727" s="275">
        <v>4528</v>
      </c>
      <c r="E1727" s="274" t="s">
        <v>582</v>
      </c>
      <c r="F1727" s="286" t="s">
        <v>554</v>
      </c>
      <c r="G1727" s="286" t="s">
        <v>298</v>
      </c>
      <c r="H1727" s="286" t="s">
        <v>41</v>
      </c>
      <c r="I1727" s="286" t="s">
        <v>44</v>
      </c>
      <c r="J1727" s="286" t="s">
        <v>571</v>
      </c>
      <c r="K1727" s="286" t="s">
        <v>887</v>
      </c>
      <c r="L1727" s="286" t="s">
        <v>940</v>
      </c>
      <c r="M1727" s="287">
        <v>109771200</v>
      </c>
    </row>
    <row r="1728" spans="1:13">
      <c r="A1728" s="286" t="s">
        <v>3714</v>
      </c>
      <c r="B1728" s="286" t="s">
        <v>1388</v>
      </c>
      <c r="C1728" s="286" t="s">
        <v>247</v>
      </c>
      <c r="D1728" s="275">
        <v>4528</v>
      </c>
      <c r="E1728" s="274" t="s">
        <v>582</v>
      </c>
      <c r="F1728" s="286" t="s">
        <v>554</v>
      </c>
      <c r="G1728" s="286" t="s">
        <v>298</v>
      </c>
      <c r="H1728" s="286" t="s">
        <v>41</v>
      </c>
      <c r="I1728" s="286" t="s">
        <v>46</v>
      </c>
      <c r="J1728" s="286" t="s">
        <v>572</v>
      </c>
      <c r="K1728" s="286" t="s">
        <v>887</v>
      </c>
      <c r="L1728" s="286" t="s">
        <v>940</v>
      </c>
      <c r="M1728" s="287">
        <v>109771200</v>
      </c>
    </row>
    <row r="1729" spans="1:13">
      <c r="A1729" s="286" t="s">
        <v>3724</v>
      </c>
      <c r="B1729" s="286" t="s">
        <v>1388</v>
      </c>
      <c r="C1729" s="286" t="s">
        <v>247</v>
      </c>
      <c r="D1729" s="275">
        <v>4528</v>
      </c>
      <c r="E1729" s="274" t="s">
        <v>582</v>
      </c>
      <c r="F1729" s="286" t="s">
        <v>554</v>
      </c>
      <c r="G1729" s="286" t="s">
        <v>298</v>
      </c>
      <c r="H1729" s="286" t="s">
        <v>41</v>
      </c>
      <c r="I1729" s="286" t="s">
        <v>221</v>
      </c>
      <c r="J1729" s="286" t="s">
        <v>573</v>
      </c>
      <c r="K1729" s="286" t="s">
        <v>887</v>
      </c>
      <c r="L1729" s="286" t="s">
        <v>940</v>
      </c>
      <c r="M1729" s="287">
        <v>109771200</v>
      </c>
    </row>
    <row r="1730" spans="1:13">
      <c r="A1730" s="286" t="s">
        <v>3734</v>
      </c>
      <c r="B1730" s="286" t="s">
        <v>1388</v>
      </c>
      <c r="C1730" s="286" t="s">
        <v>247</v>
      </c>
      <c r="D1730" s="275">
        <v>4528</v>
      </c>
      <c r="E1730" s="274" t="s">
        <v>582</v>
      </c>
      <c r="F1730" s="286" t="s">
        <v>554</v>
      </c>
      <c r="G1730" s="286" t="s">
        <v>298</v>
      </c>
      <c r="H1730" s="286" t="s">
        <v>41</v>
      </c>
      <c r="I1730" s="286" t="s">
        <v>48</v>
      </c>
      <c r="J1730" s="286" t="s">
        <v>574</v>
      </c>
      <c r="K1730" s="286" t="s">
        <v>887</v>
      </c>
      <c r="L1730" s="286" t="s">
        <v>940</v>
      </c>
      <c r="M1730" s="287">
        <v>109771200</v>
      </c>
    </row>
    <row r="1731" spans="1:13">
      <c r="A1731" s="286" t="s">
        <v>3744</v>
      </c>
      <c r="B1731" s="286" t="s">
        <v>1388</v>
      </c>
      <c r="C1731" s="286" t="s">
        <v>247</v>
      </c>
      <c r="D1731" s="275">
        <v>4528</v>
      </c>
      <c r="E1731" s="274" t="s">
        <v>582</v>
      </c>
      <c r="F1731" s="286" t="s">
        <v>554</v>
      </c>
      <c r="G1731" s="286" t="s">
        <v>298</v>
      </c>
      <c r="H1731" s="286" t="s">
        <v>41</v>
      </c>
      <c r="I1731" s="286" t="s">
        <v>50</v>
      </c>
      <c r="J1731" s="286" t="s">
        <v>575</v>
      </c>
      <c r="K1731" s="286" t="s">
        <v>887</v>
      </c>
      <c r="L1731" s="286" t="s">
        <v>940</v>
      </c>
      <c r="M1731" s="287">
        <v>109771200</v>
      </c>
    </row>
    <row r="1732" spans="1:13">
      <c r="A1732" s="286" t="s">
        <v>3754</v>
      </c>
      <c r="B1732" s="286" t="s">
        <v>1388</v>
      </c>
      <c r="C1732" s="286" t="s">
        <v>247</v>
      </c>
      <c r="D1732" s="275">
        <v>4528</v>
      </c>
      <c r="E1732" s="274" t="s">
        <v>582</v>
      </c>
      <c r="F1732" s="286" t="s">
        <v>554</v>
      </c>
      <c r="G1732" s="286" t="s">
        <v>298</v>
      </c>
      <c r="H1732" s="286" t="s">
        <v>41</v>
      </c>
      <c r="I1732" s="286" t="s">
        <v>223</v>
      </c>
      <c r="J1732" s="286" t="s">
        <v>576</v>
      </c>
      <c r="K1732" s="286" t="s">
        <v>887</v>
      </c>
      <c r="L1732" s="286" t="s">
        <v>940</v>
      </c>
      <c r="M1732" s="287">
        <v>109771200</v>
      </c>
    </row>
    <row r="1733" spans="1:13">
      <c r="A1733" s="286" t="s">
        <v>3764</v>
      </c>
      <c r="B1733" s="286" t="s">
        <v>1388</v>
      </c>
      <c r="C1733" s="286" t="s">
        <v>247</v>
      </c>
      <c r="D1733" s="275">
        <v>4528</v>
      </c>
      <c r="E1733" s="274" t="s">
        <v>582</v>
      </c>
      <c r="F1733" s="286" t="s">
        <v>554</v>
      </c>
      <c r="G1733" s="286" t="s">
        <v>298</v>
      </c>
      <c r="H1733" s="286" t="s">
        <v>41</v>
      </c>
      <c r="I1733" s="286" t="s">
        <v>421</v>
      </c>
      <c r="J1733" s="286" t="s">
        <v>577</v>
      </c>
      <c r="K1733" s="286" t="s">
        <v>887</v>
      </c>
      <c r="L1733" s="286" t="s">
        <v>940</v>
      </c>
      <c r="M1733" s="287">
        <v>109771200</v>
      </c>
    </row>
    <row r="1734" spans="1:13">
      <c r="A1734" s="286" t="s">
        <v>3774</v>
      </c>
      <c r="B1734" s="286" t="s">
        <v>1388</v>
      </c>
      <c r="C1734" s="286" t="s">
        <v>247</v>
      </c>
      <c r="D1734" s="275">
        <v>4528</v>
      </c>
      <c r="E1734" s="274" t="s">
        <v>582</v>
      </c>
      <c r="F1734" s="286" t="s">
        <v>554</v>
      </c>
      <c r="G1734" s="286" t="s">
        <v>298</v>
      </c>
      <c r="H1734" s="286" t="s">
        <v>41</v>
      </c>
      <c r="I1734" s="286" t="s">
        <v>422</v>
      </c>
      <c r="J1734" s="286" t="s">
        <v>578</v>
      </c>
      <c r="K1734" s="286" t="s">
        <v>887</v>
      </c>
      <c r="L1734" s="286" t="s">
        <v>940</v>
      </c>
      <c r="M1734" s="287">
        <v>109771200</v>
      </c>
    </row>
    <row r="1735" spans="1:13">
      <c r="A1735" s="286" t="s">
        <v>3784</v>
      </c>
      <c r="B1735" s="286" t="s">
        <v>1388</v>
      </c>
      <c r="C1735" s="286" t="s">
        <v>247</v>
      </c>
      <c r="D1735" s="275">
        <v>4528</v>
      </c>
      <c r="E1735" s="274" t="s">
        <v>582</v>
      </c>
      <c r="F1735" s="286" t="s">
        <v>554</v>
      </c>
      <c r="G1735" s="286" t="s">
        <v>298</v>
      </c>
      <c r="H1735" s="286" t="s">
        <v>41</v>
      </c>
      <c r="I1735" s="286" t="s">
        <v>423</v>
      </c>
      <c r="J1735" s="286" t="s">
        <v>579</v>
      </c>
      <c r="K1735" s="286" t="s">
        <v>887</v>
      </c>
      <c r="L1735" s="286" t="s">
        <v>940</v>
      </c>
      <c r="M1735" s="287">
        <v>109771200</v>
      </c>
    </row>
    <row r="1736" spans="1:13">
      <c r="A1736" s="286" t="s">
        <v>3794</v>
      </c>
      <c r="B1736" s="286" t="s">
        <v>1388</v>
      </c>
      <c r="C1736" s="286" t="s">
        <v>247</v>
      </c>
      <c r="D1736" s="275">
        <v>4528</v>
      </c>
      <c r="E1736" s="274" t="s">
        <v>582</v>
      </c>
      <c r="F1736" s="286" t="s">
        <v>554</v>
      </c>
      <c r="G1736" s="286" t="s">
        <v>298</v>
      </c>
      <c r="H1736" s="286" t="s">
        <v>41</v>
      </c>
      <c r="I1736" s="286" t="s">
        <v>424</v>
      </c>
      <c r="J1736" s="286" t="s">
        <v>580</v>
      </c>
      <c r="K1736" s="286" t="s">
        <v>887</v>
      </c>
      <c r="L1736" s="286" t="s">
        <v>940</v>
      </c>
      <c r="M1736" s="287">
        <v>109771200</v>
      </c>
    </row>
    <row r="1737" spans="1:13">
      <c r="A1737" s="286" t="s">
        <v>3804</v>
      </c>
      <c r="B1737" s="286" t="s">
        <v>1388</v>
      </c>
      <c r="C1737" s="286" t="s">
        <v>247</v>
      </c>
      <c r="D1737" s="275">
        <v>4528</v>
      </c>
      <c r="E1737" s="274" t="s">
        <v>582</v>
      </c>
      <c r="F1737" s="286" t="s">
        <v>554</v>
      </c>
      <c r="G1737" s="286" t="s">
        <v>298</v>
      </c>
      <c r="H1737" s="286" t="s">
        <v>41</v>
      </c>
      <c r="I1737" s="286" t="s">
        <v>425</v>
      </c>
      <c r="J1737" s="286" t="s">
        <v>944</v>
      </c>
      <c r="K1737" s="286" t="s">
        <v>887</v>
      </c>
      <c r="L1737" s="286" t="s">
        <v>940</v>
      </c>
      <c r="M1737" s="287">
        <v>109771200</v>
      </c>
    </row>
    <row r="1738" spans="1:13">
      <c r="A1738" s="286" t="s">
        <v>3679</v>
      </c>
      <c r="B1738" s="286" t="s">
        <v>1383</v>
      </c>
      <c r="C1738" s="286" t="s">
        <v>247</v>
      </c>
      <c r="D1738" s="275">
        <v>4528</v>
      </c>
      <c r="E1738" s="274" t="s">
        <v>582</v>
      </c>
      <c r="F1738" s="286" t="s">
        <v>554</v>
      </c>
      <c r="G1738" s="286" t="s">
        <v>298</v>
      </c>
      <c r="H1738" s="286" t="s">
        <v>41</v>
      </c>
      <c r="I1738" s="286" t="s">
        <v>42</v>
      </c>
      <c r="J1738" s="286" t="s">
        <v>569</v>
      </c>
      <c r="K1738" s="286" t="s">
        <v>886</v>
      </c>
      <c r="L1738" s="286" t="s">
        <v>34</v>
      </c>
      <c r="M1738" s="287">
        <v>115846500</v>
      </c>
    </row>
    <row r="1739" spans="1:13">
      <c r="A1739" s="286" t="s">
        <v>3631</v>
      </c>
      <c r="B1739" s="286" t="s">
        <v>1385</v>
      </c>
      <c r="C1739" s="286" t="s">
        <v>247</v>
      </c>
      <c r="D1739" s="275">
        <v>4528</v>
      </c>
      <c r="E1739" s="274" t="s">
        <v>582</v>
      </c>
      <c r="F1739" s="286" t="s">
        <v>554</v>
      </c>
      <c r="G1739" s="286" t="s">
        <v>298</v>
      </c>
      <c r="H1739" s="286" t="s">
        <v>41</v>
      </c>
      <c r="I1739" s="286" t="s">
        <v>316</v>
      </c>
      <c r="J1739" s="286" t="s">
        <v>564</v>
      </c>
      <c r="K1739" s="286" t="s">
        <v>886</v>
      </c>
      <c r="L1739" s="286" t="s">
        <v>32</v>
      </c>
      <c r="M1739" s="287">
        <v>118803300</v>
      </c>
    </row>
    <row r="1740" spans="1:13">
      <c r="A1740" s="286" t="s">
        <v>3641</v>
      </c>
      <c r="B1740" s="286" t="s">
        <v>1385</v>
      </c>
      <c r="C1740" s="286" t="s">
        <v>247</v>
      </c>
      <c r="D1740" s="275">
        <v>4528</v>
      </c>
      <c r="E1740" s="274" t="s">
        <v>582</v>
      </c>
      <c r="F1740" s="286" t="s">
        <v>554</v>
      </c>
      <c r="G1740" s="286" t="s">
        <v>298</v>
      </c>
      <c r="H1740" s="286" t="s">
        <v>41</v>
      </c>
      <c r="I1740" s="286" t="s">
        <v>318</v>
      </c>
      <c r="J1740" s="286" t="s">
        <v>565</v>
      </c>
      <c r="K1740" s="286" t="s">
        <v>886</v>
      </c>
      <c r="L1740" s="286" t="s">
        <v>32</v>
      </c>
      <c r="M1740" s="287">
        <v>118803300</v>
      </c>
    </row>
    <row r="1741" spans="1:13">
      <c r="A1741" s="286" t="s">
        <v>3651</v>
      </c>
      <c r="B1741" s="286" t="s">
        <v>1385</v>
      </c>
      <c r="C1741" s="286" t="s">
        <v>247</v>
      </c>
      <c r="D1741" s="275">
        <v>4528</v>
      </c>
      <c r="E1741" s="274" t="s">
        <v>582</v>
      </c>
      <c r="F1741" s="286" t="s">
        <v>554</v>
      </c>
      <c r="G1741" s="286" t="s">
        <v>298</v>
      </c>
      <c r="H1741" s="286" t="s">
        <v>41</v>
      </c>
      <c r="I1741" s="286" t="s">
        <v>320</v>
      </c>
      <c r="J1741" s="286" t="s">
        <v>566</v>
      </c>
      <c r="K1741" s="286" t="s">
        <v>886</v>
      </c>
      <c r="L1741" s="286" t="s">
        <v>32</v>
      </c>
      <c r="M1741" s="287">
        <v>118803300</v>
      </c>
    </row>
    <row r="1742" spans="1:13">
      <c r="A1742" s="286" t="s">
        <v>3661</v>
      </c>
      <c r="B1742" s="286" t="s">
        <v>1385</v>
      </c>
      <c r="C1742" s="286" t="s">
        <v>247</v>
      </c>
      <c r="D1742" s="275">
        <v>4528</v>
      </c>
      <c r="E1742" s="274" t="s">
        <v>582</v>
      </c>
      <c r="F1742" s="286" t="s">
        <v>554</v>
      </c>
      <c r="G1742" s="286" t="s">
        <v>298</v>
      </c>
      <c r="H1742" s="286" t="s">
        <v>41</v>
      </c>
      <c r="I1742" s="286" t="s">
        <v>322</v>
      </c>
      <c r="J1742" s="286" t="s">
        <v>567</v>
      </c>
      <c r="K1742" s="286" t="s">
        <v>886</v>
      </c>
      <c r="L1742" s="286" t="s">
        <v>32</v>
      </c>
      <c r="M1742" s="287">
        <v>118803300</v>
      </c>
    </row>
    <row r="1743" spans="1:13">
      <c r="A1743" s="286" t="s">
        <v>3694</v>
      </c>
      <c r="B1743" s="286" t="s">
        <v>1388</v>
      </c>
      <c r="C1743" s="286" t="s">
        <v>247</v>
      </c>
      <c r="D1743" s="275">
        <v>4528</v>
      </c>
      <c r="E1743" s="274" t="s">
        <v>582</v>
      </c>
      <c r="F1743" s="286" t="s">
        <v>554</v>
      </c>
      <c r="G1743" s="286" t="s">
        <v>298</v>
      </c>
      <c r="H1743" s="286" t="s">
        <v>41</v>
      </c>
      <c r="I1743" s="286" t="s">
        <v>219</v>
      </c>
      <c r="J1743" s="286" t="s">
        <v>570</v>
      </c>
      <c r="K1743" s="286" t="s">
        <v>887</v>
      </c>
      <c r="L1743" s="286" t="s">
        <v>940</v>
      </c>
      <c r="M1743" s="287">
        <v>119750400</v>
      </c>
    </row>
    <row r="1744" spans="1:13">
      <c r="A1744" s="286" t="s">
        <v>3708</v>
      </c>
      <c r="B1744" s="286" t="s">
        <v>1392</v>
      </c>
      <c r="C1744" s="286" t="s">
        <v>247</v>
      </c>
      <c r="D1744" s="275">
        <v>4528</v>
      </c>
      <c r="E1744" s="274" t="s">
        <v>582</v>
      </c>
      <c r="F1744" s="286" t="s">
        <v>554</v>
      </c>
      <c r="G1744" s="286" t="s">
        <v>298</v>
      </c>
      <c r="H1744" s="286" t="s">
        <v>41</v>
      </c>
      <c r="I1744" s="286" t="s">
        <v>44</v>
      </c>
      <c r="J1744" s="286" t="s">
        <v>571</v>
      </c>
      <c r="K1744" s="286" t="s">
        <v>887</v>
      </c>
      <c r="L1744" s="286" t="s">
        <v>941</v>
      </c>
      <c r="M1744" s="287">
        <v>125456100</v>
      </c>
    </row>
    <row r="1745" spans="1:13">
      <c r="A1745" s="286" t="s">
        <v>3718</v>
      </c>
      <c r="B1745" s="286" t="s">
        <v>1392</v>
      </c>
      <c r="C1745" s="286" t="s">
        <v>247</v>
      </c>
      <c r="D1745" s="275">
        <v>4528</v>
      </c>
      <c r="E1745" s="274" t="s">
        <v>582</v>
      </c>
      <c r="F1745" s="286" t="s">
        <v>554</v>
      </c>
      <c r="G1745" s="286" t="s">
        <v>298</v>
      </c>
      <c r="H1745" s="286" t="s">
        <v>41</v>
      </c>
      <c r="I1745" s="286" t="s">
        <v>46</v>
      </c>
      <c r="J1745" s="286" t="s">
        <v>572</v>
      </c>
      <c r="K1745" s="286" t="s">
        <v>887</v>
      </c>
      <c r="L1745" s="286" t="s">
        <v>941</v>
      </c>
      <c r="M1745" s="287">
        <v>125456100</v>
      </c>
    </row>
    <row r="1746" spans="1:13">
      <c r="A1746" s="286" t="s">
        <v>3728</v>
      </c>
      <c r="B1746" s="286" t="s">
        <v>1392</v>
      </c>
      <c r="C1746" s="286" t="s">
        <v>247</v>
      </c>
      <c r="D1746" s="275">
        <v>4528</v>
      </c>
      <c r="E1746" s="274" t="s">
        <v>582</v>
      </c>
      <c r="F1746" s="286" t="s">
        <v>554</v>
      </c>
      <c r="G1746" s="286" t="s">
        <v>298</v>
      </c>
      <c r="H1746" s="286" t="s">
        <v>41</v>
      </c>
      <c r="I1746" s="286" t="s">
        <v>221</v>
      </c>
      <c r="J1746" s="286" t="s">
        <v>573</v>
      </c>
      <c r="K1746" s="286" t="s">
        <v>887</v>
      </c>
      <c r="L1746" s="286" t="s">
        <v>941</v>
      </c>
      <c r="M1746" s="287">
        <v>125456100</v>
      </c>
    </row>
    <row r="1747" spans="1:13">
      <c r="A1747" s="286" t="s">
        <v>3738</v>
      </c>
      <c r="B1747" s="286" t="s">
        <v>1392</v>
      </c>
      <c r="C1747" s="286" t="s">
        <v>247</v>
      </c>
      <c r="D1747" s="275">
        <v>4528</v>
      </c>
      <c r="E1747" s="274" t="s">
        <v>582</v>
      </c>
      <c r="F1747" s="286" t="s">
        <v>554</v>
      </c>
      <c r="G1747" s="286" t="s">
        <v>298</v>
      </c>
      <c r="H1747" s="286" t="s">
        <v>41</v>
      </c>
      <c r="I1747" s="286" t="s">
        <v>48</v>
      </c>
      <c r="J1747" s="286" t="s">
        <v>574</v>
      </c>
      <c r="K1747" s="286" t="s">
        <v>887</v>
      </c>
      <c r="L1747" s="286" t="s">
        <v>941</v>
      </c>
      <c r="M1747" s="287">
        <v>125456100</v>
      </c>
    </row>
    <row r="1748" spans="1:13">
      <c r="A1748" s="286" t="s">
        <v>3748</v>
      </c>
      <c r="B1748" s="286" t="s">
        <v>1392</v>
      </c>
      <c r="C1748" s="286" t="s">
        <v>247</v>
      </c>
      <c r="D1748" s="275">
        <v>4528</v>
      </c>
      <c r="E1748" s="274" t="s">
        <v>582</v>
      </c>
      <c r="F1748" s="286" t="s">
        <v>554</v>
      </c>
      <c r="G1748" s="286" t="s">
        <v>298</v>
      </c>
      <c r="H1748" s="286" t="s">
        <v>41</v>
      </c>
      <c r="I1748" s="286" t="s">
        <v>50</v>
      </c>
      <c r="J1748" s="286" t="s">
        <v>575</v>
      </c>
      <c r="K1748" s="286" t="s">
        <v>887</v>
      </c>
      <c r="L1748" s="286" t="s">
        <v>941</v>
      </c>
      <c r="M1748" s="287">
        <v>125456100</v>
      </c>
    </row>
    <row r="1749" spans="1:13">
      <c r="A1749" s="286" t="s">
        <v>3758</v>
      </c>
      <c r="B1749" s="286" t="s">
        <v>1392</v>
      </c>
      <c r="C1749" s="286" t="s">
        <v>247</v>
      </c>
      <c r="D1749" s="275">
        <v>4528</v>
      </c>
      <c r="E1749" s="274" t="s">
        <v>582</v>
      </c>
      <c r="F1749" s="286" t="s">
        <v>554</v>
      </c>
      <c r="G1749" s="286" t="s">
        <v>298</v>
      </c>
      <c r="H1749" s="286" t="s">
        <v>41</v>
      </c>
      <c r="I1749" s="286" t="s">
        <v>223</v>
      </c>
      <c r="J1749" s="286" t="s">
        <v>576</v>
      </c>
      <c r="K1749" s="286" t="s">
        <v>887</v>
      </c>
      <c r="L1749" s="286" t="s">
        <v>941</v>
      </c>
      <c r="M1749" s="287">
        <v>125456100</v>
      </c>
    </row>
    <row r="1750" spans="1:13">
      <c r="A1750" s="286" t="s">
        <v>3768</v>
      </c>
      <c r="B1750" s="286" t="s">
        <v>1392</v>
      </c>
      <c r="C1750" s="286" t="s">
        <v>247</v>
      </c>
      <c r="D1750" s="275">
        <v>4528</v>
      </c>
      <c r="E1750" s="274" t="s">
        <v>582</v>
      </c>
      <c r="F1750" s="286" t="s">
        <v>554</v>
      </c>
      <c r="G1750" s="286" t="s">
        <v>298</v>
      </c>
      <c r="H1750" s="286" t="s">
        <v>41</v>
      </c>
      <c r="I1750" s="286" t="s">
        <v>421</v>
      </c>
      <c r="J1750" s="286" t="s">
        <v>577</v>
      </c>
      <c r="K1750" s="286" t="s">
        <v>887</v>
      </c>
      <c r="L1750" s="286" t="s">
        <v>941</v>
      </c>
      <c r="M1750" s="287">
        <v>125456100</v>
      </c>
    </row>
    <row r="1751" spans="1:13">
      <c r="A1751" s="286" t="s">
        <v>3778</v>
      </c>
      <c r="B1751" s="286" t="s">
        <v>1392</v>
      </c>
      <c r="C1751" s="286" t="s">
        <v>247</v>
      </c>
      <c r="D1751" s="275">
        <v>4528</v>
      </c>
      <c r="E1751" s="274" t="s">
        <v>582</v>
      </c>
      <c r="F1751" s="286" t="s">
        <v>554</v>
      </c>
      <c r="G1751" s="286" t="s">
        <v>298</v>
      </c>
      <c r="H1751" s="286" t="s">
        <v>41</v>
      </c>
      <c r="I1751" s="286" t="s">
        <v>422</v>
      </c>
      <c r="J1751" s="286" t="s">
        <v>578</v>
      </c>
      <c r="K1751" s="286" t="s">
        <v>887</v>
      </c>
      <c r="L1751" s="286" t="s">
        <v>941</v>
      </c>
      <c r="M1751" s="287">
        <v>125456100</v>
      </c>
    </row>
    <row r="1752" spans="1:13">
      <c r="A1752" s="286" t="s">
        <v>3788</v>
      </c>
      <c r="B1752" s="286" t="s">
        <v>1392</v>
      </c>
      <c r="C1752" s="286" t="s">
        <v>247</v>
      </c>
      <c r="D1752" s="275">
        <v>4528</v>
      </c>
      <c r="E1752" s="274" t="s">
        <v>582</v>
      </c>
      <c r="F1752" s="286" t="s">
        <v>554</v>
      </c>
      <c r="G1752" s="286" t="s">
        <v>298</v>
      </c>
      <c r="H1752" s="286" t="s">
        <v>41</v>
      </c>
      <c r="I1752" s="286" t="s">
        <v>423</v>
      </c>
      <c r="J1752" s="286" t="s">
        <v>579</v>
      </c>
      <c r="K1752" s="286" t="s">
        <v>887</v>
      </c>
      <c r="L1752" s="286" t="s">
        <v>941</v>
      </c>
      <c r="M1752" s="287">
        <v>125456100</v>
      </c>
    </row>
    <row r="1753" spans="1:13">
      <c r="A1753" s="286" t="s">
        <v>3798</v>
      </c>
      <c r="B1753" s="286" t="s">
        <v>1392</v>
      </c>
      <c r="C1753" s="286" t="s">
        <v>247</v>
      </c>
      <c r="D1753" s="275">
        <v>4528</v>
      </c>
      <c r="E1753" s="274" t="s">
        <v>582</v>
      </c>
      <c r="F1753" s="286" t="s">
        <v>554</v>
      </c>
      <c r="G1753" s="286" t="s">
        <v>298</v>
      </c>
      <c r="H1753" s="286" t="s">
        <v>41</v>
      </c>
      <c r="I1753" s="286" t="s">
        <v>424</v>
      </c>
      <c r="J1753" s="286" t="s">
        <v>580</v>
      </c>
      <c r="K1753" s="286" t="s">
        <v>887</v>
      </c>
      <c r="L1753" s="286" t="s">
        <v>941</v>
      </c>
      <c r="M1753" s="287">
        <v>125456100</v>
      </c>
    </row>
    <row r="1754" spans="1:13">
      <c r="A1754" s="286" t="s">
        <v>3808</v>
      </c>
      <c r="B1754" s="286" t="s">
        <v>1392</v>
      </c>
      <c r="C1754" s="286" t="s">
        <v>247</v>
      </c>
      <c r="D1754" s="275">
        <v>4528</v>
      </c>
      <c r="E1754" s="274" t="s">
        <v>582</v>
      </c>
      <c r="F1754" s="286" t="s">
        <v>554</v>
      </c>
      <c r="G1754" s="286" t="s">
        <v>298</v>
      </c>
      <c r="H1754" s="286" t="s">
        <v>41</v>
      </c>
      <c r="I1754" s="286" t="s">
        <v>425</v>
      </c>
      <c r="J1754" s="286" t="s">
        <v>944</v>
      </c>
      <c r="K1754" s="286" t="s">
        <v>887</v>
      </c>
      <c r="L1754" s="286" t="s">
        <v>941</v>
      </c>
      <c r="M1754" s="287">
        <v>125456100</v>
      </c>
    </row>
    <row r="1755" spans="1:13">
      <c r="A1755" s="286" t="s">
        <v>3669</v>
      </c>
      <c r="B1755" s="286" t="s">
        <v>1383</v>
      </c>
      <c r="C1755" s="286" t="s">
        <v>247</v>
      </c>
      <c r="D1755" s="275">
        <v>4528</v>
      </c>
      <c r="E1755" s="274" t="s">
        <v>582</v>
      </c>
      <c r="F1755" s="286" t="s">
        <v>554</v>
      </c>
      <c r="G1755" s="286" t="s">
        <v>298</v>
      </c>
      <c r="H1755" s="286" t="s">
        <v>41</v>
      </c>
      <c r="I1755" s="286" t="s">
        <v>324</v>
      </c>
      <c r="J1755" s="286" t="s">
        <v>568</v>
      </c>
      <c r="K1755" s="286" t="s">
        <v>886</v>
      </c>
      <c r="L1755" s="286" t="s">
        <v>34</v>
      </c>
      <c r="M1755" s="287">
        <v>129198300</v>
      </c>
    </row>
    <row r="1756" spans="1:13">
      <c r="A1756" s="286" t="s">
        <v>3684</v>
      </c>
      <c r="B1756" s="286" t="s">
        <v>1388</v>
      </c>
      <c r="C1756" s="286" t="s">
        <v>247</v>
      </c>
      <c r="D1756" s="275">
        <v>4528</v>
      </c>
      <c r="E1756" s="274" t="s">
        <v>582</v>
      </c>
      <c r="F1756" s="286" t="s">
        <v>554</v>
      </c>
      <c r="G1756" s="286" t="s">
        <v>298</v>
      </c>
      <c r="H1756" s="286" t="s">
        <v>41</v>
      </c>
      <c r="I1756" s="286" t="s">
        <v>42</v>
      </c>
      <c r="J1756" s="286" t="s">
        <v>569</v>
      </c>
      <c r="K1756" s="286" t="s">
        <v>887</v>
      </c>
      <c r="L1756" s="286" t="s">
        <v>940</v>
      </c>
      <c r="M1756" s="287">
        <v>129752700</v>
      </c>
    </row>
    <row r="1757" spans="1:13">
      <c r="A1757" s="286" t="s">
        <v>3705</v>
      </c>
      <c r="B1757" s="286" t="s">
        <v>1389</v>
      </c>
      <c r="C1757" s="286" t="s">
        <v>247</v>
      </c>
      <c r="D1757" s="275">
        <v>4528</v>
      </c>
      <c r="E1757" s="274" t="s">
        <v>582</v>
      </c>
      <c r="F1757" s="286" t="s">
        <v>554</v>
      </c>
      <c r="G1757" s="286" t="s">
        <v>298</v>
      </c>
      <c r="H1757" s="286" t="s">
        <v>41</v>
      </c>
      <c r="I1757" s="286" t="s">
        <v>44</v>
      </c>
      <c r="J1757" s="286" t="s">
        <v>571</v>
      </c>
      <c r="K1757" s="286" t="s">
        <v>886</v>
      </c>
      <c r="L1757" s="286" t="s">
        <v>218</v>
      </c>
      <c r="M1757" s="287">
        <v>130676700</v>
      </c>
    </row>
    <row r="1758" spans="1:13">
      <c r="A1758" s="286" t="s">
        <v>3715</v>
      </c>
      <c r="B1758" s="286" t="s">
        <v>1389</v>
      </c>
      <c r="C1758" s="286" t="s">
        <v>247</v>
      </c>
      <c r="D1758" s="275">
        <v>4528</v>
      </c>
      <c r="E1758" s="274" t="s">
        <v>582</v>
      </c>
      <c r="F1758" s="286" t="s">
        <v>554</v>
      </c>
      <c r="G1758" s="286" t="s">
        <v>298</v>
      </c>
      <c r="H1758" s="286" t="s">
        <v>41</v>
      </c>
      <c r="I1758" s="286" t="s">
        <v>46</v>
      </c>
      <c r="J1758" s="286" t="s">
        <v>572</v>
      </c>
      <c r="K1758" s="286" t="s">
        <v>886</v>
      </c>
      <c r="L1758" s="286" t="s">
        <v>218</v>
      </c>
      <c r="M1758" s="287">
        <v>130676700</v>
      </c>
    </row>
    <row r="1759" spans="1:13">
      <c r="A1759" s="286" t="s">
        <v>3725</v>
      </c>
      <c r="B1759" s="286" t="s">
        <v>1389</v>
      </c>
      <c r="C1759" s="286" t="s">
        <v>247</v>
      </c>
      <c r="D1759" s="275">
        <v>4528</v>
      </c>
      <c r="E1759" s="274" t="s">
        <v>582</v>
      </c>
      <c r="F1759" s="286" t="s">
        <v>554</v>
      </c>
      <c r="G1759" s="286" t="s">
        <v>298</v>
      </c>
      <c r="H1759" s="286" t="s">
        <v>41</v>
      </c>
      <c r="I1759" s="286" t="s">
        <v>221</v>
      </c>
      <c r="J1759" s="286" t="s">
        <v>573</v>
      </c>
      <c r="K1759" s="286" t="s">
        <v>886</v>
      </c>
      <c r="L1759" s="286" t="s">
        <v>218</v>
      </c>
      <c r="M1759" s="287">
        <v>130676700</v>
      </c>
    </row>
    <row r="1760" spans="1:13">
      <c r="A1760" s="286" t="s">
        <v>3735</v>
      </c>
      <c r="B1760" s="286" t="s">
        <v>1389</v>
      </c>
      <c r="C1760" s="286" t="s">
        <v>247</v>
      </c>
      <c r="D1760" s="275">
        <v>4528</v>
      </c>
      <c r="E1760" s="274" t="s">
        <v>582</v>
      </c>
      <c r="F1760" s="286" t="s">
        <v>554</v>
      </c>
      <c r="G1760" s="286" t="s">
        <v>298</v>
      </c>
      <c r="H1760" s="286" t="s">
        <v>41</v>
      </c>
      <c r="I1760" s="286" t="s">
        <v>48</v>
      </c>
      <c r="J1760" s="286" t="s">
        <v>574</v>
      </c>
      <c r="K1760" s="286" t="s">
        <v>886</v>
      </c>
      <c r="L1760" s="286" t="s">
        <v>218</v>
      </c>
      <c r="M1760" s="287">
        <v>130676700</v>
      </c>
    </row>
    <row r="1761" spans="1:13">
      <c r="A1761" s="286" t="s">
        <v>3745</v>
      </c>
      <c r="B1761" s="286" t="s">
        <v>1389</v>
      </c>
      <c r="C1761" s="286" t="s">
        <v>247</v>
      </c>
      <c r="D1761" s="275">
        <v>4528</v>
      </c>
      <c r="E1761" s="274" t="s">
        <v>582</v>
      </c>
      <c r="F1761" s="286" t="s">
        <v>554</v>
      </c>
      <c r="G1761" s="286" t="s">
        <v>298</v>
      </c>
      <c r="H1761" s="286" t="s">
        <v>41</v>
      </c>
      <c r="I1761" s="286" t="s">
        <v>50</v>
      </c>
      <c r="J1761" s="286" t="s">
        <v>575</v>
      </c>
      <c r="K1761" s="286" t="s">
        <v>886</v>
      </c>
      <c r="L1761" s="286" t="s">
        <v>218</v>
      </c>
      <c r="M1761" s="287">
        <v>130676700</v>
      </c>
    </row>
    <row r="1762" spans="1:13">
      <c r="A1762" s="286" t="s">
        <v>3755</v>
      </c>
      <c r="B1762" s="286" t="s">
        <v>1389</v>
      </c>
      <c r="C1762" s="286" t="s">
        <v>247</v>
      </c>
      <c r="D1762" s="275">
        <v>4528</v>
      </c>
      <c r="E1762" s="274" t="s">
        <v>582</v>
      </c>
      <c r="F1762" s="286" t="s">
        <v>554</v>
      </c>
      <c r="G1762" s="286" t="s">
        <v>298</v>
      </c>
      <c r="H1762" s="286" t="s">
        <v>41</v>
      </c>
      <c r="I1762" s="286" t="s">
        <v>223</v>
      </c>
      <c r="J1762" s="286" t="s">
        <v>576</v>
      </c>
      <c r="K1762" s="286" t="s">
        <v>886</v>
      </c>
      <c r="L1762" s="286" t="s">
        <v>218</v>
      </c>
      <c r="M1762" s="287">
        <v>130676700</v>
      </c>
    </row>
    <row r="1763" spans="1:13">
      <c r="A1763" s="286" t="s">
        <v>3765</v>
      </c>
      <c r="B1763" s="286" t="s">
        <v>1389</v>
      </c>
      <c r="C1763" s="286" t="s">
        <v>247</v>
      </c>
      <c r="D1763" s="275">
        <v>4528</v>
      </c>
      <c r="E1763" s="274" t="s">
        <v>582</v>
      </c>
      <c r="F1763" s="286" t="s">
        <v>554</v>
      </c>
      <c r="G1763" s="286" t="s">
        <v>298</v>
      </c>
      <c r="H1763" s="286" t="s">
        <v>41</v>
      </c>
      <c r="I1763" s="286" t="s">
        <v>421</v>
      </c>
      <c r="J1763" s="286" t="s">
        <v>577</v>
      </c>
      <c r="K1763" s="286" t="s">
        <v>886</v>
      </c>
      <c r="L1763" s="286" t="s">
        <v>218</v>
      </c>
      <c r="M1763" s="287">
        <v>130676700</v>
      </c>
    </row>
    <row r="1764" spans="1:13">
      <c r="A1764" s="286" t="s">
        <v>3775</v>
      </c>
      <c r="B1764" s="286" t="s">
        <v>1389</v>
      </c>
      <c r="C1764" s="286" t="s">
        <v>247</v>
      </c>
      <c r="D1764" s="275">
        <v>4528</v>
      </c>
      <c r="E1764" s="274" t="s">
        <v>582</v>
      </c>
      <c r="F1764" s="286" t="s">
        <v>554</v>
      </c>
      <c r="G1764" s="286" t="s">
        <v>298</v>
      </c>
      <c r="H1764" s="286" t="s">
        <v>41</v>
      </c>
      <c r="I1764" s="286" t="s">
        <v>422</v>
      </c>
      <c r="J1764" s="286" t="s">
        <v>578</v>
      </c>
      <c r="K1764" s="286" t="s">
        <v>886</v>
      </c>
      <c r="L1764" s="286" t="s">
        <v>218</v>
      </c>
      <c r="M1764" s="287">
        <v>130676700</v>
      </c>
    </row>
    <row r="1765" spans="1:13">
      <c r="A1765" s="286" t="s">
        <v>3785</v>
      </c>
      <c r="B1765" s="286" t="s">
        <v>1389</v>
      </c>
      <c r="C1765" s="286" t="s">
        <v>247</v>
      </c>
      <c r="D1765" s="275">
        <v>4528</v>
      </c>
      <c r="E1765" s="274" t="s">
        <v>582</v>
      </c>
      <c r="F1765" s="286" t="s">
        <v>554</v>
      </c>
      <c r="G1765" s="286" t="s">
        <v>298</v>
      </c>
      <c r="H1765" s="286" t="s">
        <v>41</v>
      </c>
      <c r="I1765" s="286" t="s">
        <v>423</v>
      </c>
      <c r="J1765" s="286" t="s">
        <v>579</v>
      </c>
      <c r="K1765" s="286" t="s">
        <v>886</v>
      </c>
      <c r="L1765" s="286" t="s">
        <v>218</v>
      </c>
      <c r="M1765" s="287">
        <v>130676700</v>
      </c>
    </row>
    <row r="1766" spans="1:13">
      <c r="A1766" s="286" t="s">
        <v>3795</v>
      </c>
      <c r="B1766" s="286" t="s">
        <v>1389</v>
      </c>
      <c r="C1766" s="286" t="s">
        <v>247</v>
      </c>
      <c r="D1766" s="275">
        <v>4528</v>
      </c>
      <c r="E1766" s="274" t="s">
        <v>582</v>
      </c>
      <c r="F1766" s="286" t="s">
        <v>554</v>
      </c>
      <c r="G1766" s="286" t="s">
        <v>298</v>
      </c>
      <c r="H1766" s="286" t="s">
        <v>41</v>
      </c>
      <c r="I1766" s="286" t="s">
        <v>424</v>
      </c>
      <c r="J1766" s="286" t="s">
        <v>580</v>
      </c>
      <c r="K1766" s="286" t="s">
        <v>886</v>
      </c>
      <c r="L1766" s="286" t="s">
        <v>218</v>
      </c>
      <c r="M1766" s="287">
        <v>130676700</v>
      </c>
    </row>
    <row r="1767" spans="1:13">
      <c r="A1767" s="286" t="s">
        <v>3805</v>
      </c>
      <c r="B1767" s="286" t="s">
        <v>1389</v>
      </c>
      <c r="C1767" s="286" t="s">
        <v>247</v>
      </c>
      <c r="D1767" s="275">
        <v>4528</v>
      </c>
      <c r="E1767" s="274" t="s">
        <v>582</v>
      </c>
      <c r="F1767" s="286" t="s">
        <v>554</v>
      </c>
      <c r="G1767" s="286" t="s">
        <v>298</v>
      </c>
      <c r="H1767" s="286" t="s">
        <v>41</v>
      </c>
      <c r="I1767" s="286" t="s">
        <v>425</v>
      </c>
      <c r="J1767" s="286" t="s">
        <v>581</v>
      </c>
      <c r="K1767" s="286" t="s">
        <v>886</v>
      </c>
      <c r="L1767" s="286" t="s">
        <v>218</v>
      </c>
      <c r="M1767" s="287">
        <v>130676700</v>
      </c>
    </row>
    <row r="1768" spans="1:13">
      <c r="A1768" s="286" t="s">
        <v>3636</v>
      </c>
      <c r="B1768" s="286" t="s">
        <v>1390</v>
      </c>
      <c r="C1768" s="286" t="s">
        <v>247</v>
      </c>
      <c r="D1768" s="275">
        <v>4528</v>
      </c>
      <c r="E1768" s="274" t="s">
        <v>582</v>
      </c>
      <c r="F1768" s="286" t="s">
        <v>554</v>
      </c>
      <c r="G1768" s="286" t="s">
        <v>298</v>
      </c>
      <c r="H1768" s="286" t="s">
        <v>41</v>
      </c>
      <c r="I1768" s="286" t="s">
        <v>316</v>
      </c>
      <c r="J1768" s="286" t="s">
        <v>564</v>
      </c>
      <c r="K1768" s="286" t="s">
        <v>887</v>
      </c>
      <c r="L1768" s="286" t="s">
        <v>218</v>
      </c>
      <c r="M1768" s="287">
        <v>131877900</v>
      </c>
    </row>
    <row r="1769" spans="1:13">
      <c r="A1769" s="286" t="s">
        <v>3646</v>
      </c>
      <c r="B1769" s="286" t="s">
        <v>1390</v>
      </c>
      <c r="C1769" s="286" t="s">
        <v>247</v>
      </c>
      <c r="D1769" s="275">
        <v>4528</v>
      </c>
      <c r="E1769" s="274" t="s">
        <v>582</v>
      </c>
      <c r="F1769" s="286" t="s">
        <v>554</v>
      </c>
      <c r="G1769" s="286" t="s">
        <v>298</v>
      </c>
      <c r="H1769" s="286" t="s">
        <v>41</v>
      </c>
      <c r="I1769" s="286" t="s">
        <v>318</v>
      </c>
      <c r="J1769" s="286" t="s">
        <v>565</v>
      </c>
      <c r="K1769" s="286" t="s">
        <v>887</v>
      </c>
      <c r="L1769" s="286" t="s">
        <v>218</v>
      </c>
      <c r="M1769" s="287">
        <v>131877900</v>
      </c>
    </row>
    <row r="1770" spans="1:13">
      <c r="A1770" s="286" t="s">
        <v>3656</v>
      </c>
      <c r="B1770" s="286" t="s">
        <v>1390</v>
      </c>
      <c r="C1770" s="286" t="s">
        <v>247</v>
      </c>
      <c r="D1770" s="275">
        <v>4528</v>
      </c>
      <c r="E1770" s="274" t="s">
        <v>582</v>
      </c>
      <c r="F1770" s="286" t="s">
        <v>554</v>
      </c>
      <c r="G1770" s="286" t="s">
        <v>298</v>
      </c>
      <c r="H1770" s="286" t="s">
        <v>41</v>
      </c>
      <c r="I1770" s="286" t="s">
        <v>320</v>
      </c>
      <c r="J1770" s="286" t="s">
        <v>566</v>
      </c>
      <c r="K1770" s="286" t="s">
        <v>887</v>
      </c>
      <c r="L1770" s="286" t="s">
        <v>218</v>
      </c>
      <c r="M1770" s="287">
        <v>131877900</v>
      </c>
    </row>
    <row r="1771" spans="1:13">
      <c r="A1771" s="286" t="s">
        <v>3666</v>
      </c>
      <c r="B1771" s="286" t="s">
        <v>1390</v>
      </c>
      <c r="C1771" s="286" t="s">
        <v>247</v>
      </c>
      <c r="D1771" s="275">
        <v>4528</v>
      </c>
      <c r="E1771" s="274" t="s">
        <v>582</v>
      </c>
      <c r="F1771" s="286" t="s">
        <v>554</v>
      </c>
      <c r="G1771" s="286" t="s">
        <v>298</v>
      </c>
      <c r="H1771" s="286" t="s">
        <v>41</v>
      </c>
      <c r="I1771" s="286" t="s">
        <v>322</v>
      </c>
      <c r="J1771" s="286" t="s">
        <v>567</v>
      </c>
      <c r="K1771" s="286" t="s">
        <v>887</v>
      </c>
      <c r="L1771" s="286" t="s">
        <v>218</v>
      </c>
      <c r="M1771" s="287">
        <v>131877900</v>
      </c>
    </row>
    <row r="1772" spans="1:13">
      <c r="A1772" s="286" t="s">
        <v>3698</v>
      </c>
      <c r="B1772" s="286" t="s">
        <v>1392</v>
      </c>
      <c r="C1772" s="286" t="s">
        <v>247</v>
      </c>
      <c r="D1772" s="275">
        <v>4528</v>
      </c>
      <c r="E1772" s="274" t="s">
        <v>582</v>
      </c>
      <c r="F1772" s="286" t="s">
        <v>554</v>
      </c>
      <c r="G1772" s="286" t="s">
        <v>298</v>
      </c>
      <c r="H1772" s="286" t="s">
        <v>41</v>
      </c>
      <c r="I1772" s="286" t="s">
        <v>219</v>
      </c>
      <c r="J1772" s="286" t="s">
        <v>570</v>
      </c>
      <c r="K1772" s="286" t="s">
        <v>887</v>
      </c>
      <c r="L1772" s="286" t="s">
        <v>941</v>
      </c>
      <c r="M1772" s="287">
        <v>136844400</v>
      </c>
    </row>
    <row r="1773" spans="1:13">
      <c r="A1773" s="286" t="s">
        <v>3695</v>
      </c>
      <c r="B1773" s="286" t="s">
        <v>1389</v>
      </c>
      <c r="C1773" s="286" t="s">
        <v>247</v>
      </c>
      <c r="D1773" s="275">
        <v>4528</v>
      </c>
      <c r="E1773" s="274" t="s">
        <v>582</v>
      </c>
      <c r="F1773" s="286" t="s">
        <v>554</v>
      </c>
      <c r="G1773" s="286" t="s">
        <v>298</v>
      </c>
      <c r="H1773" s="286" t="s">
        <v>41</v>
      </c>
      <c r="I1773" s="286" t="s">
        <v>219</v>
      </c>
      <c r="J1773" s="286" t="s">
        <v>570</v>
      </c>
      <c r="K1773" s="286" t="s">
        <v>886</v>
      </c>
      <c r="L1773" s="286" t="s">
        <v>218</v>
      </c>
      <c r="M1773" s="287">
        <v>142550100</v>
      </c>
    </row>
    <row r="1774" spans="1:13">
      <c r="A1774" s="286" t="s">
        <v>3674</v>
      </c>
      <c r="B1774" s="286" t="s">
        <v>1388</v>
      </c>
      <c r="C1774" s="286" t="s">
        <v>247</v>
      </c>
      <c r="D1774" s="275">
        <v>4528</v>
      </c>
      <c r="E1774" s="274" t="s">
        <v>582</v>
      </c>
      <c r="F1774" s="286" t="s">
        <v>554</v>
      </c>
      <c r="G1774" s="286" t="s">
        <v>298</v>
      </c>
      <c r="H1774" s="286" t="s">
        <v>41</v>
      </c>
      <c r="I1774" s="286" t="s">
        <v>324</v>
      </c>
      <c r="J1774" s="286" t="s">
        <v>568</v>
      </c>
      <c r="K1774" s="286" t="s">
        <v>887</v>
      </c>
      <c r="L1774" s="286" t="s">
        <v>940</v>
      </c>
      <c r="M1774" s="287">
        <v>144698400</v>
      </c>
    </row>
    <row r="1775" spans="1:13">
      <c r="A1775" s="286" t="s">
        <v>3688</v>
      </c>
      <c r="B1775" s="286" t="s">
        <v>1392</v>
      </c>
      <c r="C1775" s="286" t="s">
        <v>247</v>
      </c>
      <c r="D1775" s="275">
        <v>4528</v>
      </c>
      <c r="E1775" s="274" t="s">
        <v>582</v>
      </c>
      <c r="F1775" s="286" t="s">
        <v>554</v>
      </c>
      <c r="G1775" s="286" t="s">
        <v>298</v>
      </c>
      <c r="H1775" s="286" t="s">
        <v>41</v>
      </c>
      <c r="I1775" s="286" t="s">
        <v>42</v>
      </c>
      <c r="J1775" s="286" t="s">
        <v>569</v>
      </c>
      <c r="K1775" s="286" t="s">
        <v>887</v>
      </c>
      <c r="L1775" s="286" t="s">
        <v>941</v>
      </c>
      <c r="M1775" s="287">
        <v>148278900</v>
      </c>
    </row>
    <row r="1776" spans="1:13">
      <c r="A1776" s="286" t="s">
        <v>3685</v>
      </c>
      <c r="B1776" s="286" t="s">
        <v>1389</v>
      </c>
      <c r="C1776" s="286" t="s">
        <v>247</v>
      </c>
      <c r="D1776" s="275">
        <v>4528</v>
      </c>
      <c r="E1776" s="274" t="s">
        <v>582</v>
      </c>
      <c r="F1776" s="286" t="s">
        <v>554</v>
      </c>
      <c r="G1776" s="286" t="s">
        <v>298</v>
      </c>
      <c r="H1776" s="286" t="s">
        <v>41</v>
      </c>
      <c r="I1776" s="286" t="s">
        <v>42</v>
      </c>
      <c r="J1776" s="286" t="s">
        <v>569</v>
      </c>
      <c r="K1776" s="286" t="s">
        <v>886</v>
      </c>
      <c r="L1776" s="286" t="s">
        <v>218</v>
      </c>
      <c r="M1776" s="287">
        <v>154446600</v>
      </c>
    </row>
    <row r="1777" spans="1:13">
      <c r="A1777" s="286" t="s">
        <v>3678</v>
      </c>
      <c r="B1777" s="286" t="s">
        <v>1392</v>
      </c>
      <c r="C1777" s="286" t="s">
        <v>247</v>
      </c>
      <c r="D1777" s="275">
        <v>4528</v>
      </c>
      <c r="E1777" s="274" t="s">
        <v>582</v>
      </c>
      <c r="F1777" s="286" t="s">
        <v>554</v>
      </c>
      <c r="G1777" s="286" t="s">
        <v>298</v>
      </c>
      <c r="H1777" s="286" t="s">
        <v>41</v>
      </c>
      <c r="I1777" s="286" t="s">
        <v>324</v>
      </c>
      <c r="J1777" s="286" t="s">
        <v>568</v>
      </c>
      <c r="K1777" s="286" t="s">
        <v>887</v>
      </c>
      <c r="L1777" s="286" t="s">
        <v>941</v>
      </c>
      <c r="M1777" s="287">
        <v>165372900</v>
      </c>
    </row>
    <row r="1778" spans="1:13">
      <c r="A1778" s="286" t="s">
        <v>3675</v>
      </c>
      <c r="B1778" s="286" t="s">
        <v>1389</v>
      </c>
      <c r="C1778" s="286" t="s">
        <v>247</v>
      </c>
      <c r="D1778" s="275">
        <v>4528</v>
      </c>
      <c r="E1778" s="274" t="s">
        <v>582</v>
      </c>
      <c r="F1778" s="286" t="s">
        <v>554</v>
      </c>
      <c r="G1778" s="286" t="s">
        <v>298</v>
      </c>
      <c r="H1778" s="286" t="s">
        <v>41</v>
      </c>
      <c r="I1778" s="286" t="s">
        <v>324</v>
      </c>
      <c r="J1778" s="286" t="s">
        <v>568</v>
      </c>
      <c r="K1778" s="286" t="s">
        <v>886</v>
      </c>
      <c r="L1778" s="286" t="s">
        <v>218</v>
      </c>
      <c r="M1778" s="287">
        <v>172256700</v>
      </c>
    </row>
    <row r="1779" spans="1:13">
      <c r="A1779" s="286" t="s">
        <v>3629</v>
      </c>
      <c r="B1779" s="286" t="s">
        <v>1383</v>
      </c>
      <c r="C1779" s="286" t="s">
        <v>247</v>
      </c>
      <c r="D1779" s="275">
        <v>4528</v>
      </c>
      <c r="E1779" s="274" t="s">
        <v>582</v>
      </c>
      <c r="F1779" s="286" t="s">
        <v>554</v>
      </c>
      <c r="G1779" s="286" t="s">
        <v>298</v>
      </c>
      <c r="H1779" s="286" t="s">
        <v>41</v>
      </c>
      <c r="I1779" s="286" t="s">
        <v>316</v>
      </c>
      <c r="J1779" s="286" t="s">
        <v>564</v>
      </c>
      <c r="K1779" s="286" t="s">
        <v>886</v>
      </c>
      <c r="L1779" s="286" t="s">
        <v>34</v>
      </c>
      <c r="M1779" s="287">
        <v>178216500</v>
      </c>
    </row>
    <row r="1780" spans="1:13">
      <c r="A1780" s="286" t="s">
        <v>3639</v>
      </c>
      <c r="B1780" s="286" t="s">
        <v>1383</v>
      </c>
      <c r="C1780" s="286" t="s">
        <v>247</v>
      </c>
      <c r="D1780" s="275">
        <v>4528</v>
      </c>
      <c r="E1780" s="274" t="s">
        <v>582</v>
      </c>
      <c r="F1780" s="286" t="s">
        <v>554</v>
      </c>
      <c r="G1780" s="286" t="s">
        <v>298</v>
      </c>
      <c r="H1780" s="286" t="s">
        <v>41</v>
      </c>
      <c r="I1780" s="286" t="s">
        <v>318</v>
      </c>
      <c r="J1780" s="286" t="s">
        <v>565</v>
      </c>
      <c r="K1780" s="286" t="s">
        <v>886</v>
      </c>
      <c r="L1780" s="286" t="s">
        <v>34</v>
      </c>
      <c r="M1780" s="287">
        <v>178216500</v>
      </c>
    </row>
    <row r="1781" spans="1:13">
      <c r="A1781" s="286" t="s">
        <v>3649</v>
      </c>
      <c r="B1781" s="286" t="s">
        <v>1383</v>
      </c>
      <c r="C1781" s="286" t="s">
        <v>247</v>
      </c>
      <c r="D1781" s="275">
        <v>4528</v>
      </c>
      <c r="E1781" s="274" t="s">
        <v>582</v>
      </c>
      <c r="F1781" s="286" t="s">
        <v>554</v>
      </c>
      <c r="G1781" s="286" t="s">
        <v>298</v>
      </c>
      <c r="H1781" s="286" t="s">
        <v>41</v>
      </c>
      <c r="I1781" s="286" t="s">
        <v>320</v>
      </c>
      <c r="J1781" s="286" t="s">
        <v>566</v>
      </c>
      <c r="K1781" s="286" t="s">
        <v>886</v>
      </c>
      <c r="L1781" s="286" t="s">
        <v>34</v>
      </c>
      <c r="M1781" s="287">
        <v>178216500</v>
      </c>
    </row>
    <row r="1782" spans="1:13">
      <c r="A1782" s="286" t="s">
        <v>3659</v>
      </c>
      <c r="B1782" s="286" t="s">
        <v>1383</v>
      </c>
      <c r="C1782" s="286" t="s">
        <v>247</v>
      </c>
      <c r="D1782" s="275">
        <v>4528</v>
      </c>
      <c r="E1782" s="274" t="s">
        <v>582</v>
      </c>
      <c r="F1782" s="286" t="s">
        <v>554</v>
      </c>
      <c r="G1782" s="286" t="s">
        <v>298</v>
      </c>
      <c r="H1782" s="286" t="s">
        <v>41</v>
      </c>
      <c r="I1782" s="286" t="s">
        <v>322</v>
      </c>
      <c r="J1782" s="286" t="s">
        <v>567</v>
      </c>
      <c r="K1782" s="286" t="s">
        <v>886</v>
      </c>
      <c r="L1782" s="286" t="s">
        <v>34</v>
      </c>
      <c r="M1782" s="287">
        <v>178216500</v>
      </c>
    </row>
    <row r="1783" spans="1:13">
      <c r="A1783" s="286" t="s">
        <v>3703</v>
      </c>
      <c r="B1783" s="286" t="s">
        <v>1387</v>
      </c>
      <c r="C1783" s="286" t="s">
        <v>247</v>
      </c>
      <c r="D1783" s="275">
        <v>4528</v>
      </c>
      <c r="E1783" s="274" t="s">
        <v>582</v>
      </c>
      <c r="F1783" s="286" t="s">
        <v>554</v>
      </c>
      <c r="G1783" s="286" t="s">
        <v>298</v>
      </c>
      <c r="H1783" s="286" t="s">
        <v>41</v>
      </c>
      <c r="I1783" s="286" t="s">
        <v>44</v>
      </c>
      <c r="J1783" s="286" t="s">
        <v>571</v>
      </c>
      <c r="K1783" s="286" t="s">
        <v>886</v>
      </c>
      <c r="L1783" s="286" t="s">
        <v>940</v>
      </c>
      <c r="M1783" s="287">
        <v>182928900</v>
      </c>
    </row>
    <row r="1784" spans="1:13">
      <c r="A1784" s="286" t="s">
        <v>3713</v>
      </c>
      <c r="B1784" s="286" t="s">
        <v>1387</v>
      </c>
      <c r="C1784" s="286" t="s">
        <v>247</v>
      </c>
      <c r="D1784" s="275">
        <v>4528</v>
      </c>
      <c r="E1784" s="274" t="s">
        <v>582</v>
      </c>
      <c r="F1784" s="286" t="s">
        <v>554</v>
      </c>
      <c r="G1784" s="286" t="s">
        <v>298</v>
      </c>
      <c r="H1784" s="286" t="s">
        <v>41</v>
      </c>
      <c r="I1784" s="286" t="s">
        <v>46</v>
      </c>
      <c r="J1784" s="286" t="s">
        <v>572</v>
      </c>
      <c r="K1784" s="286" t="s">
        <v>886</v>
      </c>
      <c r="L1784" s="286" t="s">
        <v>940</v>
      </c>
      <c r="M1784" s="287">
        <v>182928900</v>
      </c>
    </row>
    <row r="1785" spans="1:13">
      <c r="A1785" s="286" t="s">
        <v>3723</v>
      </c>
      <c r="B1785" s="286" t="s">
        <v>1387</v>
      </c>
      <c r="C1785" s="286" t="s">
        <v>247</v>
      </c>
      <c r="D1785" s="275">
        <v>4528</v>
      </c>
      <c r="E1785" s="274" t="s">
        <v>582</v>
      </c>
      <c r="F1785" s="286" t="s">
        <v>554</v>
      </c>
      <c r="G1785" s="286" t="s">
        <v>298</v>
      </c>
      <c r="H1785" s="286" t="s">
        <v>41</v>
      </c>
      <c r="I1785" s="286" t="s">
        <v>221</v>
      </c>
      <c r="J1785" s="286" t="s">
        <v>573</v>
      </c>
      <c r="K1785" s="286" t="s">
        <v>886</v>
      </c>
      <c r="L1785" s="286" t="s">
        <v>940</v>
      </c>
      <c r="M1785" s="287">
        <v>182928900</v>
      </c>
    </row>
    <row r="1786" spans="1:13">
      <c r="A1786" s="286" t="s">
        <v>3733</v>
      </c>
      <c r="B1786" s="286" t="s">
        <v>1387</v>
      </c>
      <c r="C1786" s="286" t="s">
        <v>247</v>
      </c>
      <c r="D1786" s="275">
        <v>4528</v>
      </c>
      <c r="E1786" s="274" t="s">
        <v>582</v>
      </c>
      <c r="F1786" s="286" t="s">
        <v>554</v>
      </c>
      <c r="G1786" s="286" t="s">
        <v>298</v>
      </c>
      <c r="H1786" s="286" t="s">
        <v>41</v>
      </c>
      <c r="I1786" s="286" t="s">
        <v>48</v>
      </c>
      <c r="J1786" s="286" t="s">
        <v>574</v>
      </c>
      <c r="K1786" s="286" t="s">
        <v>886</v>
      </c>
      <c r="L1786" s="286" t="s">
        <v>940</v>
      </c>
      <c r="M1786" s="287">
        <v>182928900</v>
      </c>
    </row>
    <row r="1787" spans="1:13">
      <c r="A1787" s="286" t="s">
        <v>3743</v>
      </c>
      <c r="B1787" s="286" t="s">
        <v>1387</v>
      </c>
      <c r="C1787" s="286" t="s">
        <v>247</v>
      </c>
      <c r="D1787" s="275">
        <v>4528</v>
      </c>
      <c r="E1787" s="274" t="s">
        <v>582</v>
      </c>
      <c r="F1787" s="286" t="s">
        <v>554</v>
      </c>
      <c r="G1787" s="286" t="s">
        <v>298</v>
      </c>
      <c r="H1787" s="286" t="s">
        <v>41</v>
      </c>
      <c r="I1787" s="286" t="s">
        <v>50</v>
      </c>
      <c r="J1787" s="286" t="s">
        <v>575</v>
      </c>
      <c r="K1787" s="286" t="s">
        <v>886</v>
      </c>
      <c r="L1787" s="286" t="s">
        <v>940</v>
      </c>
      <c r="M1787" s="287">
        <v>182928900</v>
      </c>
    </row>
    <row r="1788" spans="1:13">
      <c r="A1788" s="286" t="s">
        <v>3753</v>
      </c>
      <c r="B1788" s="286" t="s">
        <v>1387</v>
      </c>
      <c r="C1788" s="286" t="s">
        <v>247</v>
      </c>
      <c r="D1788" s="275">
        <v>4528</v>
      </c>
      <c r="E1788" s="274" t="s">
        <v>582</v>
      </c>
      <c r="F1788" s="286" t="s">
        <v>554</v>
      </c>
      <c r="G1788" s="286" t="s">
        <v>298</v>
      </c>
      <c r="H1788" s="286" t="s">
        <v>41</v>
      </c>
      <c r="I1788" s="286" t="s">
        <v>223</v>
      </c>
      <c r="J1788" s="286" t="s">
        <v>576</v>
      </c>
      <c r="K1788" s="286" t="s">
        <v>886</v>
      </c>
      <c r="L1788" s="286" t="s">
        <v>940</v>
      </c>
      <c r="M1788" s="287">
        <v>182928900</v>
      </c>
    </row>
    <row r="1789" spans="1:13">
      <c r="A1789" s="286" t="s">
        <v>3763</v>
      </c>
      <c r="B1789" s="286" t="s">
        <v>1387</v>
      </c>
      <c r="C1789" s="286" t="s">
        <v>247</v>
      </c>
      <c r="D1789" s="275">
        <v>4528</v>
      </c>
      <c r="E1789" s="274" t="s">
        <v>582</v>
      </c>
      <c r="F1789" s="286" t="s">
        <v>554</v>
      </c>
      <c r="G1789" s="286" t="s">
        <v>298</v>
      </c>
      <c r="H1789" s="286" t="s">
        <v>41</v>
      </c>
      <c r="I1789" s="286" t="s">
        <v>421</v>
      </c>
      <c r="J1789" s="286" t="s">
        <v>577</v>
      </c>
      <c r="K1789" s="286" t="s">
        <v>886</v>
      </c>
      <c r="L1789" s="286" t="s">
        <v>940</v>
      </c>
      <c r="M1789" s="287">
        <v>182928900</v>
      </c>
    </row>
    <row r="1790" spans="1:13">
      <c r="A1790" s="286" t="s">
        <v>3773</v>
      </c>
      <c r="B1790" s="286" t="s">
        <v>1387</v>
      </c>
      <c r="C1790" s="286" t="s">
        <v>247</v>
      </c>
      <c r="D1790" s="275">
        <v>4528</v>
      </c>
      <c r="E1790" s="274" t="s">
        <v>582</v>
      </c>
      <c r="F1790" s="286" t="s">
        <v>554</v>
      </c>
      <c r="G1790" s="286" t="s">
        <v>298</v>
      </c>
      <c r="H1790" s="286" t="s">
        <v>41</v>
      </c>
      <c r="I1790" s="286" t="s">
        <v>422</v>
      </c>
      <c r="J1790" s="286" t="s">
        <v>578</v>
      </c>
      <c r="K1790" s="286" t="s">
        <v>886</v>
      </c>
      <c r="L1790" s="286" t="s">
        <v>940</v>
      </c>
      <c r="M1790" s="287">
        <v>182928900</v>
      </c>
    </row>
    <row r="1791" spans="1:13">
      <c r="A1791" s="286" t="s">
        <v>3783</v>
      </c>
      <c r="B1791" s="286" t="s">
        <v>1387</v>
      </c>
      <c r="C1791" s="286" t="s">
        <v>247</v>
      </c>
      <c r="D1791" s="275">
        <v>4528</v>
      </c>
      <c r="E1791" s="274" t="s">
        <v>582</v>
      </c>
      <c r="F1791" s="286" t="s">
        <v>554</v>
      </c>
      <c r="G1791" s="286" t="s">
        <v>298</v>
      </c>
      <c r="H1791" s="286" t="s">
        <v>41</v>
      </c>
      <c r="I1791" s="286" t="s">
        <v>423</v>
      </c>
      <c r="J1791" s="286" t="s">
        <v>579</v>
      </c>
      <c r="K1791" s="286" t="s">
        <v>886</v>
      </c>
      <c r="L1791" s="286" t="s">
        <v>940</v>
      </c>
      <c r="M1791" s="287">
        <v>182928900</v>
      </c>
    </row>
    <row r="1792" spans="1:13">
      <c r="A1792" s="286" t="s">
        <v>3793</v>
      </c>
      <c r="B1792" s="286" t="s">
        <v>1387</v>
      </c>
      <c r="C1792" s="286" t="s">
        <v>247</v>
      </c>
      <c r="D1792" s="275">
        <v>4528</v>
      </c>
      <c r="E1792" s="274" t="s">
        <v>582</v>
      </c>
      <c r="F1792" s="286" t="s">
        <v>554</v>
      </c>
      <c r="G1792" s="286" t="s">
        <v>298</v>
      </c>
      <c r="H1792" s="286" t="s">
        <v>41</v>
      </c>
      <c r="I1792" s="286" t="s">
        <v>424</v>
      </c>
      <c r="J1792" s="286" t="s">
        <v>580</v>
      </c>
      <c r="K1792" s="286" t="s">
        <v>886</v>
      </c>
      <c r="L1792" s="286" t="s">
        <v>940</v>
      </c>
      <c r="M1792" s="287">
        <v>182928900</v>
      </c>
    </row>
    <row r="1793" spans="1:13">
      <c r="A1793" s="286" t="s">
        <v>3803</v>
      </c>
      <c r="B1793" s="286" t="s">
        <v>1387</v>
      </c>
      <c r="C1793" s="286" t="s">
        <v>247</v>
      </c>
      <c r="D1793" s="275">
        <v>4528</v>
      </c>
      <c r="E1793" s="274" t="s">
        <v>582</v>
      </c>
      <c r="F1793" s="286" t="s">
        <v>554</v>
      </c>
      <c r="G1793" s="286" t="s">
        <v>298</v>
      </c>
      <c r="H1793" s="286" t="s">
        <v>41</v>
      </c>
      <c r="I1793" s="286" t="s">
        <v>425</v>
      </c>
      <c r="J1793" s="286" t="s">
        <v>944</v>
      </c>
      <c r="K1793" s="286" t="s">
        <v>886</v>
      </c>
      <c r="L1793" s="286" t="s">
        <v>940</v>
      </c>
      <c r="M1793" s="287">
        <v>182928900</v>
      </c>
    </row>
    <row r="1794" spans="1:13">
      <c r="A1794" s="286" t="s">
        <v>3693</v>
      </c>
      <c r="B1794" s="286" t="s">
        <v>1387</v>
      </c>
      <c r="C1794" s="286" t="s">
        <v>247</v>
      </c>
      <c r="D1794" s="275">
        <v>4528</v>
      </c>
      <c r="E1794" s="274" t="s">
        <v>582</v>
      </c>
      <c r="F1794" s="286" t="s">
        <v>554</v>
      </c>
      <c r="G1794" s="286" t="s">
        <v>298</v>
      </c>
      <c r="H1794" s="286" t="s">
        <v>41</v>
      </c>
      <c r="I1794" s="286" t="s">
        <v>219</v>
      </c>
      <c r="J1794" s="286" t="s">
        <v>570</v>
      </c>
      <c r="K1794" s="286" t="s">
        <v>886</v>
      </c>
      <c r="L1794" s="286" t="s">
        <v>940</v>
      </c>
      <c r="M1794" s="287">
        <v>199560900</v>
      </c>
    </row>
    <row r="1795" spans="1:13">
      <c r="A1795" s="286" t="s">
        <v>3634</v>
      </c>
      <c r="B1795" s="286" t="s">
        <v>1388</v>
      </c>
      <c r="C1795" s="286" t="s">
        <v>247</v>
      </c>
      <c r="D1795" s="275">
        <v>4528</v>
      </c>
      <c r="E1795" s="274" t="s">
        <v>582</v>
      </c>
      <c r="F1795" s="286" t="s">
        <v>554</v>
      </c>
      <c r="G1795" s="286" t="s">
        <v>298</v>
      </c>
      <c r="H1795" s="286" t="s">
        <v>41</v>
      </c>
      <c r="I1795" s="286" t="s">
        <v>316</v>
      </c>
      <c r="J1795" s="286" t="s">
        <v>564</v>
      </c>
      <c r="K1795" s="286" t="s">
        <v>887</v>
      </c>
      <c r="L1795" s="286" t="s">
        <v>940</v>
      </c>
      <c r="M1795" s="287">
        <v>199607100</v>
      </c>
    </row>
    <row r="1796" spans="1:13">
      <c r="A1796" s="286" t="s">
        <v>3644</v>
      </c>
      <c r="B1796" s="286" t="s">
        <v>1388</v>
      </c>
      <c r="C1796" s="286" t="s">
        <v>247</v>
      </c>
      <c r="D1796" s="275">
        <v>4528</v>
      </c>
      <c r="E1796" s="274" t="s">
        <v>582</v>
      </c>
      <c r="F1796" s="286" t="s">
        <v>554</v>
      </c>
      <c r="G1796" s="286" t="s">
        <v>298</v>
      </c>
      <c r="H1796" s="286" t="s">
        <v>41</v>
      </c>
      <c r="I1796" s="286" t="s">
        <v>318</v>
      </c>
      <c r="J1796" s="286" t="s">
        <v>565</v>
      </c>
      <c r="K1796" s="286" t="s">
        <v>887</v>
      </c>
      <c r="L1796" s="286" t="s">
        <v>940</v>
      </c>
      <c r="M1796" s="287">
        <v>199607100</v>
      </c>
    </row>
    <row r="1797" spans="1:13">
      <c r="A1797" s="286" t="s">
        <v>3654</v>
      </c>
      <c r="B1797" s="286" t="s">
        <v>1388</v>
      </c>
      <c r="C1797" s="286" t="s">
        <v>247</v>
      </c>
      <c r="D1797" s="275">
        <v>4528</v>
      </c>
      <c r="E1797" s="274" t="s">
        <v>582</v>
      </c>
      <c r="F1797" s="286" t="s">
        <v>554</v>
      </c>
      <c r="G1797" s="286" t="s">
        <v>298</v>
      </c>
      <c r="H1797" s="286" t="s">
        <v>41</v>
      </c>
      <c r="I1797" s="286" t="s">
        <v>320</v>
      </c>
      <c r="J1797" s="286" t="s">
        <v>566</v>
      </c>
      <c r="K1797" s="286" t="s">
        <v>887</v>
      </c>
      <c r="L1797" s="286" t="s">
        <v>940</v>
      </c>
      <c r="M1797" s="287">
        <v>199607100</v>
      </c>
    </row>
    <row r="1798" spans="1:13">
      <c r="A1798" s="286" t="s">
        <v>3664</v>
      </c>
      <c r="B1798" s="286" t="s">
        <v>1388</v>
      </c>
      <c r="C1798" s="286" t="s">
        <v>247</v>
      </c>
      <c r="D1798" s="275">
        <v>4528</v>
      </c>
      <c r="E1798" s="274" t="s">
        <v>582</v>
      </c>
      <c r="F1798" s="286" t="s">
        <v>554</v>
      </c>
      <c r="G1798" s="286" t="s">
        <v>298</v>
      </c>
      <c r="H1798" s="286" t="s">
        <v>41</v>
      </c>
      <c r="I1798" s="286" t="s">
        <v>322</v>
      </c>
      <c r="J1798" s="286" t="s">
        <v>567</v>
      </c>
      <c r="K1798" s="286" t="s">
        <v>887</v>
      </c>
      <c r="L1798" s="286" t="s">
        <v>940</v>
      </c>
      <c r="M1798" s="287">
        <v>199607100</v>
      </c>
    </row>
    <row r="1799" spans="1:13">
      <c r="A1799" s="286" t="s">
        <v>3707</v>
      </c>
      <c r="B1799" s="286" t="s">
        <v>1391</v>
      </c>
      <c r="C1799" s="286" t="s">
        <v>247</v>
      </c>
      <c r="D1799" s="275">
        <v>4528</v>
      </c>
      <c r="E1799" s="274" t="s">
        <v>582</v>
      </c>
      <c r="F1799" s="286" t="s">
        <v>554</v>
      </c>
      <c r="G1799" s="286" t="s">
        <v>298</v>
      </c>
      <c r="H1799" s="286" t="s">
        <v>41</v>
      </c>
      <c r="I1799" s="286" t="s">
        <v>44</v>
      </c>
      <c r="J1799" s="286" t="s">
        <v>571</v>
      </c>
      <c r="K1799" s="286" t="s">
        <v>886</v>
      </c>
      <c r="L1799" s="286" t="s">
        <v>941</v>
      </c>
      <c r="M1799" s="287">
        <v>209078100</v>
      </c>
    </row>
    <row r="1800" spans="1:13">
      <c r="A1800" s="286" t="s">
        <v>3717</v>
      </c>
      <c r="B1800" s="286" t="s">
        <v>1391</v>
      </c>
      <c r="C1800" s="286" t="s">
        <v>247</v>
      </c>
      <c r="D1800" s="275">
        <v>4528</v>
      </c>
      <c r="E1800" s="274" t="s">
        <v>582</v>
      </c>
      <c r="F1800" s="286" t="s">
        <v>554</v>
      </c>
      <c r="G1800" s="286" t="s">
        <v>298</v>
      </c>
      <c r="H1800" s="286" t="s">
        <v>41</v>
      </c>
      <c r="I1800" s="286" t="s">
        <v>46</v>
      </c>
      <c r="J1800" s="286" t="s">
        <v>572</v>
      </c>
      <c r="K1800" s="286" t="s">
        <v>886</v>
      </c>
      <c r="L1800" s="286" t="s">
        <v>941</v>
      </c>
      <c r="M1800" s="287">
        <v>209078100</v>
      </c>
    </row>
    <row r="1801" spans="1:13">
      <c r="A1801" s="286" t="s">
        <v>3727</v>
      </c>
      <c r="B1801" s="286" t="s">
        <v>1391</v>
      </c>
      <c r="C1801" s="286" t="s">
        <v>247</v>
      </c>
      <c r="D1801" s="275">
        <v>4528</v>
      </c>
      <c r="E1801" s="274" t="s">
        <v>582</v>
      </c>
      <c r="F1801" s="286" t="s">
        <v>554</v>
      </c>
      <c r="G1801" s="286" t="s">
        <v>298</v>
      </c>
      <c r="H1801" s="286" t="s">
        <v>41</v>
      </c>
      <c r="I1801" s="286" t="s">
        <v>221</v>
      </c>
      <c r="J1801" s="286" t="s">
        <v>573</v>
      </c>
      <c r="K1801" s="286" t="s">
        <v>886</v>
      </c>
      <c r="L1801" s="286" t="s">
        <v>941</v>
      </c>
      <c r="M1801" s="287">
        <v>209078100</v>
      </c>
    </row>
    <row r="1802" spans="1:13">
      <c r="A1802" s="286" t="s">
        <v>3737</v>
      </c>
      <c r="B1802" s="286" t="s">
        <v>1391</v>
      </c>
      <c r="C1802" s="286" t="s">
        <v>247</v>
      </c>
      <c r="D1802" s="275">
        <v>4528</v>
      </c>
      <c r="E1802" s="274" t="s">
        <v>582</v>
      </c>
      <c r="F1802" s="286" t="s">
        <v>554</v>
      </c>
      <c r="G1802" s="286" t="s">
        <v>298</v>
      </c>
      <c r="H1802" s="286" t="s">
        <v>41</v>
      </c>
      <c r="I1802" s="286" t="s">
        <v>48</v>
      </c>
      <c r="J1802" s="286" t="s">
        <v>574</v>
      </c>
      <c r="K1802" s="286" t="s">
        <v>886</v>
      </c>
      <c r="L1802" s="286" t="s">
        <v>941</v>
      </c>
      <c r="M1802" s="287">
        <v>209078100</v>
      </c>
    </row>
    <row r="1803" spans="1:13">
      <c r="A1803" s="286" t="s">
        <v>3747</v>
      </c>
      <c r="B1803" s="286" t="s">
        <v>1391</v>
      </c>
      <c r="C1803" s="286" t="s">
        <v>247</v>
      </c>
      <c r="D1803" s="275">
        <v>4528</v>
      </c>
      <c r="E1803" s="274" t="s">
        <v>582</v>
      </c>
      <c r="F1803" s="286" t="s">
        <v>554</v>
      </c>
      <c r="G1803" s="286" t="s">
        <v>298</v>
      </c>
      <c r="H1803" s="286" t="s">
        <v>41</v>
      </c>
      <c r="I1803" s="286" t="s">
        <v>50</v>
      </c>
      <c r="J1803" s="286" t="s">
        <v>575</v>
      </c>
      <c r="K1803" s="286" t="s">
        <v>886</v>
      </c>
      <c r="L1803" s="286" t="s">
        <v>941</v>
      </c>
      <c r="M1803" s="287">
        <v>209078100</v>
      </c>
    </row>
    <row r="1804" spans="1:13">
      <c r="A1804" s="286" t="s">
        <v>3757</v>
      </c>
      <c r="B1804" s="286" t="s">
        <v>1391</v>
      </c>
      <c r="C1804" s="286" t="s">
        <v>247</v>
      </c>
      <c r="D1804" s="275">
        <v>4528</v>
      </c>
      <c r="E1804" s="274" t="s">
        <v>582</v>
      </c>
      <c r="F1804" s="286" t="s">
        <v>554</v>
      </c>
      <c r="G1804" s="286" t="s">
        <v>298</v>
      </c>
      <c r="H1804" s="286" t="s">
        <v>41</v>
      </c>
      <c r="I1804" s="286" t="s">
        <v>223</v>
      </c>
      <c r="J1804" s="286" t="s">
        <v>576</v>
      </c>
      <c r="K1804" s="286" t="s">
        <v>886</v>
      </c>
      <c r="L1804" s="286" t="s">
        <v>941</v>
      </c>
      <c r="M1804" s="287">
        <v>209078100</v>
      </c>
    </row>
    <row r="1805" spans="1:13">
      <c r="A1805" s="286" t="s">
        <v>3767</v>
      </c>
      <c r="B1805" s="286" t="s">
        <v>1391</v>
      </c>
      <c r="C1805" s="286" t="s">
        <v>247</v>
      </c>
      <c r="D1805" s="275">
        <v>4528</v>
      </c>
      <c r="E1805" s="274" t="s">
        <v>582</v>
      </c>
      <c r="F1805" s="286" t="s">
        <v>554</v>
      </c>
      <c r="G1805" s="286" t="s">
        <v>298</v>
      </c>
      <c r="H1805" s="286" t="s">
        <v>41</v>
      </c>
      <c r="I1805" s="286" t="s">
        <v>421</v>
      </c>
      <c r="J1805" s="286" t="s">
        <v>577</v>
      </c>
      <c r="K1805" s="286" t="s">
        <v>886</v>
      </c>
      <c r="L1805" s="286" t="s">
        <v>941</v>
      </c>
      <c r="M1805" s="287">
        <v>209078100</v>
      </c>
    </row>
    <row r="1806" spans="1:13">
      <c r="A1806" s="286" t="s">
        <v>3777</v>
      </c>
      <c r="B1806" s="286" t="s">
        <v>1391</v>
      </c>
      <c r="C1806" s="286" t="s">
        <v>247</v>
      </c>
      <c r="D1806" s="275">
        <v>4528</v>
      </c>
      <c r="E1806" s="274" t="s">
        <v>582</v>
      </c>
      <c r="F1806" s="286" t="s">
        <v>554</v>
      </c>
      <c r="G1806" s="286" t="s">
        <v>298</v>
      </c>
      <c r="H1806" s="286" t="s">
        <v>41</v>
      </c>
      <c r="I1806" s="286" t="s">
        <v>422</v>
      </c>
      <c r="J1806" s="286" t="s">
        <v>578</v>
      </c>
      <c r="K1806" s="286" t="s">
        <v>886</v>
      </c>
      <c r="L1806" s="286" t="s">
        <v>941</v>
      </c>
      <c r="M1806" s="287">
        <v>209078100</v>
      </c>
    </row>
    <row r="1807" spans="1:13">
      <c r="A1807" s="286" t="s">
        <v>3787</v>
      </c>
      <c r="B1807" s="286" t="s">
        <v>1391</v>
      </c>
      <c r="C1807" s="286" t="s">
        <v>247</v>
      </c>
      <c r="D1807" s="275">
        <v>4528</v>
      </c>
      <c r="E1807" s="274" t="s">
        <v>582</v>
      </c>
      <c r="F1807" s="286" t="s">
        <v>554</v>
      </c>
      <c r="G1807" s="286" t="s">
        <v>298</v>
      </c>
      <c r="H1807" s="286" t="s">
        <v>41</v>
      </c>
      <c r="I1807" s="286" t="s">
        <v>423</v>
      </c>
      <c r="J1807" s="286" t="s">
        <v>579</v>
      </c>
      <c r="K1807" s="286" t="s">
        <v>886</v>
      </c>
      <c r="L1807" s="286" t="s">
        <v>941</v>
      </c>
      <c r="M1807" s="287">
        <v>209078100</v>
      </c>
    </row>
    <row r="1808" spans="1:13">
      <c r="A1808" s="286" t="s">
        <v>3797</v>
      </c>
      <c r="B1808" s="286" t="s">
        <v>1391</v>
      </c>
      <c r="C1808" s="286" t="s">
        <v>247</v>
      </c>
      <c r="D1808" s="275">
        <v>4528</v>
      </c>
      <c r="E1808" s="274" t="s">
        <v>582</v>
      </c>
      <c r="F1808" s="286" t="s">
        <v>554</v>
      </c>
      <c r="G1808" s="286" t="s">
        <v>298</v>
      </c>
      <c r="H1808" s="286" t="s">
        <v>41</v>
      </c>
      <c r="I1808" s="286" t="s">
        <v>424</v>
      </c>
      <c r="J1808" s="286" t="s">
        <v>580</v>
      </c>
      <c r="K1808" s="286" t="s">
        <v>886</v>
      </c>
      <c r="L1808" s="286" t="s">
        <v>941</v>
      </c>
      <c r="M1808" s="287">
        <v>209078100</v>
      </c>
    </row>
    <row r="1809" spans="1:13">
      <c r="A1809" s="286" t="s">
        <v>3807</v>
      </c>
      <c r="B1809" s="286" t="s">
        <v>1391</v>
      </c>
      <c r="C1809" s="286" t="s">
        <v>247</v>
      </c>
      <c r="D1809" s="275">
        <v>4528</v>
      </c>
      <c r="E1809" s="274" t="s">
        <v>582</v>
      </c>
      <c r="F1809" s="286" t="s">
        <v>554</v>
      </c>
      <c r="G1809" s="286" t="s">
        <v>298</v>
      </c>
      <c r="H1809" s="286" t="s">
        <v>41</v>
      </c>
      <c r="I1809" s="286" t="s">
        <v>425</v>
      </c>
      <c r="J1809" s="286" t="s">
        <v>944</v>
      </c>
      <c r="K1809" s="286" t="s">
        <v>886</v>
      </c>
      <c r="L1809" s="286" t="s">
        <v>941</v>
      </c>
      <c r="M1809" s="287">
        <v>209078100</v>
      </c>
    </row>
    <row r="1810" spans="1:13">
      <c r="A1810" s="286" t="s">
        <v>3683</v>
      </c>
      <c r="B1810" s="286" t="s">
        <v>1387</v>
      </c>
      <c r="C1810" s="286" t="s">
        <v>247</v>
      </c>
      <c r="D1810" s="275">
        <v>4528</v>
      </c>
      <c r="E1810" s="274" t="s">
        <v>582</v>
      </c>
      <c r="F1810" s="286" t="s">
        <v>554</v>
      </c>
      <c r="G1810" s="286" t="s">
        <v>298</v>
      </c>
      <c r="H1810" s="286" t="s">
        <v>41</v>
      </c>
      <c r="I1810" s="286" t="s">
        <v>42</v>
      </c>
      <c r="J1810" s="286" t="s">
        <v>569</v>
      </c>
      <c r="K1810" s="286" t="s">
        <v>886</v>
      </c>
      <c r="L1810" s="286" t="s">
        <v>940</v>
      </c>
      <c r="M1810" s="287">
        <v>216239100</v>
      </c>
    </row>
    <row r="1811" spans="1:13">
      <c r="A1811" s="286" t="s">
        <v>3697</v>
      </c>
      <c r="B1811" s="286" t="s">
        <v>1391</v>
      </c>
      <c r="C1811" s="286" t="s">
        <v>247</v>
      </c>
      <c r="D1811" s="275">
        <v>4528</v>
      </c>
      <c r="E1811" s="274" t="s">
        <v>582</v>
      </c>
      <c r="F1811" s="286" t="s">
        <v>554</v>
      </c>
      <c r="G1811" s="286" t="s">
        <v>298</v>
      </c>
      <c r="H1811" s="286" t="s">
        <v>41</v>
      </c>
      <c r="I1811" s="286" t="s">
        <v>219</v>
      </c>
      <c r="J1811" s="286" t="s">
        <v>570</v>
      </c>
      <c r="K1811" s="286" t="s">
        <v>886</v>
      </c>
      <c r="L1811" s="286" t="s">
        <v>941</v>
      </c>
      <c r="M1811" s="287">
        <v>228089400</v>
      </c>
    </row>
    <row r="1812" spans="1:13">
      <c r="A1812" s="286" t="s">
        <v>3638</v>
      </c>
      <c r="B1812" s="286" t="s">
        <v>1392</v>
      </c>
      <c r="C1812" s="286" t="s">
        <v>247</v>
      </c>
      <c r="D1812" s="275">
        <v>4528</v>
      </c>
      <c r="E1812" s="274" t="s">
        <v>582</v>
      </c>
      <c r="F1812" s="286" t="s">
        <v>554</v>
      </c>
      <c r="G1812" s="286" t="s">
        <v>298</v>
      </c>
      <c r="H1812" s="286" t="s">
        <v>41</v>
      </c>
      <c r="I1812" s="286" t="s">
        <v>316</v>
      </c>
      <c r="J1812" s="286" t="s">
        <v>564</v>
      </c>
      <c r="K1812" s="286" t="s">
        <v>887</v>
      </c>
      <c r="L1812" s="286" t="s">
        <v>941</v>
      </c>
      <c r="M1812" s="287">
        <v>228112500</v>
      </c>
    </row>
    <row r="1813" spans="1:13">
      <c r="A1813" s="286" t="s">
        <v>3648</v>
      </c>
      <c r="B1813" s="286" t="s">
        <v>1392</v>
      </c>
      <c r="C1813" s="286" t="s">
        <v>247</v>
      </c>
      <c r="D1813" s="275">
        <v>4528</v>
      </c>
      <c r="E1813" s="274" t="s">
        <v>582</v>
      </c>
      <c r="F1813" s="286" t="s">
        <v>554</v>
      </c>
      <c r="G1813" s="286" t="s">
        <v>298</v>
      </c>
      <c r="H1813" s="286" t="s">
        <v>41</v>
      </c>
      <c r="I1813" s="286" t="s">
        <v>318</v>
      </c>
      <c r="J1813" s="286" t="s">
        <v>565</v>
      </c>
      <c r="K1813" s="286" t="s">
        <v>887</v>
      </c>
      <c r="L1813" s="286" t="s">
        <v>941</v>
      </c>
      <c r="M1813" s="287">
        <v>228112500</v>
      </c>
    </row>
    <row r="1814" spans="1:13">
      <c r="A1814" s="286" t="s">
        <v>3658</v>
      </c>
      <c r="B1814" s="286" t="s">
        <v>1392</v>
      </c>
      <c r="C1814" s="286" t="s">
        <v>247</v>
      </c>
      <c r="D1814" s="275">
        <v>4528</v>
      </c>
      <c r="E1814" s="274" t="s">
        <v>582</v>
      </c>
      <c r="F1814" s="286" t="s">
        <v>554</v>
      </c>
      <c r="G1814" s="286" t="s">
        <v>298</v>
      </c>
      <c r="H1814" s="286" t="s">
        <v>41</v>
      </c>
      <c r="I1814" s="286" t="s">
        <v>320</v>
      </c>
      <c r="J1814" s="286" t="s">
        <v>566</v>
      </c>
      <c r="K1814" s="286" t="s">
        <v>887</v>
      </c>
      <c r="L1814" s="286" t="s">
        <v>941</v>
      </c>
      <c r="M1814" s="287">
        <v>228112500</v>
      </c>
    </row>
    <row r="1815" spans="1:13">
      <c r="A1815" s="286" t="s">
        <v>3668</v>
      </c>
      <c r="B1815" s="286" t="s">
        <v>1392</v>
      </c>
      <c r="C1815" s="286" t="s">
        <v>247</v>
      </c>
      <c r="D1815" s="275">
        <v>4528</v>
      </c>
      <c r="E1815" s="274" t="s">
        <v>582</v>
      </c>
      <c r="F1815" s="286" t="s">
        <v>554</v>
      </c>
      <c r="G1815" s="286" t="s">
        <v>298</v>
      </c>
      <c r="H1815" s="286" t="s">
        <v>41</v>
      </c>
      <c r="I1815" s="286" t="s">
        <v>322</v>
      </c>
      <c r="J1815" s="286" t="s">
        <v>567</v>
      </c>
      <c r="K1815" s="286" t="s">
        <v>887</v>
      </c>
      <c r="L1815" s="286" t="s">
        <v>941</v>
      </c>
      <c r="M1815" s="287">
        <v>228112500</v>
      </c>
    </row>
    <row r="1816" spans="1:13">
      <c r="A1816" s="286" t="s">
        <v>3635</v>
      </c>
      <c r="B1816" s="286" t="s">
        <v>1389</v>
      </c>
      <c r="C1816" s="286" t="s">
        <v>247</v>
      </c>
      <c r="D1816" s="275">
        <v>4528</v>
      </c>
      <c r="E1816" s="274" t="s">
        <v>582</v>
      </c>
      <c r="F1816" s="286" t="s">
        <v>554</v>
      </c>
      <c r="G1816" s="286" t="s">
        <v>298</v>
      </c>
      <c r="H1816" s="286" t="s">
        <v>41</v>
      </c>
      <c r="I1816" s="286" t="s">
        <v>316</v>
      </c>
      <c r="J1816" s="286" t="s">
        <v>564</v>
      </c>
      <c r="K1816" s="286" t="s">
        <v>886</v>
      </c>
      <c r="L1816" s="286" t="s">
        <v>218</v>
      </c>
      <c r="M1816" s="287">
        <v>237606600</v>
      </c>
    </row>
    <row r="1817" spans="1:13">
      <c r="A1817" s="286" t="s">
        <v>3645</v>
      </c>
      <c r="B1817" s="286" t="s">
        <v>1389</v>
      </c>
      <c r="C1817" s="286" t="s">
        <v>247</v>
      </c>
      <c r="D1817" s="275">
        <v>4528</v>
      </c>
      <c r="E1817" s="274" t="s">
        <v>582</v>
      </c>
      <c r="F1817" s="286" t="s">
        <v>554</v>
      </c>
      <c r="G1817" s="286" t="s">
        <v>298</v>
      </c>
      <c r="H1817" s="286" t="s">
        <v>41</v>
      </c>
      <c r="I1817" s="286" t="s">
        <v>318</v>
      </c>
      <c r="J1817" s="286" t="s">
        <v>565</v>
      </c>
      <c r="K1817" s="286" t="s">
        <v>886</v>
      </c>
      <c r="L1817" s="286" t="s">
        <v>218</v>
      </c>
      <c r="M1817" s="287">
        <v>237606600</v>
      </c>
    </row>
    <row r="1818" spans="1:13">
      <c r="A1818" s="286" t="s">
        <v>3655</v>
      </c>
      <c r="B1818" s="286" t="s">
        <v>1389</v>
      </c>
      <c r="C1818" s="286" t="s">
        <v>247</v>
      </c>
      <c r="D1818" s="275">
        <v>4528</v>
      </c>
      <c r="E1818" s="274" t="s">
        <v>582</v>
      </c>
      <c r="F1818" s="286" t="s">
        <v>554</v>
      </c>
      <c r="G1818" s="286" t="s">
        <v>298</v>
      </c>
      <c r="H1818" s="286" t="s">
        <v>41</v>
      </c>
      <c r="I1818" s="286" t="s">
        <v>320</v>
      </c>
      <c r="J1818" s="286" t="s">
        <v>566</v>
      </c>
      <c r="K1818" s="286" t="s">
        <v>886</v>
      </c>
      <c r="L1818" s="286" t="s">
        <v>218</v>
      </c>
      <c r="M1818" s="287">
        <v>237606600</v>
      </c>
    </row>
    <row r="1819" spans="1:13">
      <c r="A1819" s="286" t="s">
        <v>3665</v>
      </c>
      <c r="B1819" s="286" t="s">
        <v>1389</v>
      </c>
      <c r="C1819" s="286" t="s">
        <v>247</v>
      </c>
      <c r="D1819" s="275">
        <v>4528</v>
      </c>
      <c r="E1819" s="274" t="s">
        <v>582</v>
      </c>
      <c r="F1819" s="286" t="s">
        <v>554</v>
      </c>
      <c r="G1819" s="286" t="s">
        <v>298</v>
      </c>
      <c r="H1819" s="286" t="s">
        <v>41</v>
      </c>
      <c r="I1819" s="286" t="s">
        <v>322</v>
      </c>
      <c r="J1819" s="286" t="s">
        <v>567</v>
      </c>
      <c r="K1819" s="286" t="s">
        <v>886</v>
      </c>
      <c r="L1819" s="286" t="s">
        <v>218</v>
      </c>
      <c r="M1819" s="287">
        <v>237606600</v>
      </c>
    </row>
    <row r="1820" spans="1:13">
      <c r="A1820" s="286" t="s">
        <v>3673</v>
      </c>
      <c r="B1820" s="286" t="s">
        <v>1387</v>
      </c>
      <c r="C1820" s="286" t="s">
        <v>247</v>
      </c>
      <c r="D1820" s="275">
        <v>4528</v>
      </c>
      <c r="E1820" s="274" t="s">
        <v>582</v>
      </c>
      <c r="F1820" s="286" t="s">
        <v>554</v>
      </c>
      <c r="G1820" s="286" t="s">
        <v>298</v>
      </c>
      <c r="H1820" s="286" t="s">
        <v>41</v>
      </c>
      <c r="I1820" s="286" t="s">
        <v>324</v>
      </c>
      <c r="J1820" s="286" t="s">
        <v>568</v>
      </c>
      <c r="K1820" s="286" t="s">
        <v>886</v>
      </c>
      <c r="L1820" s="286" t="s">
        <v>940</v>
      </c>
      <c r="M1820" s="287">
        <v>241164000</v>
      </c>
    </row>
    <row r="1821" spans="1:13">
      <c r="A1821" s="286" t="s">
        <v>3687</v>
      </c>
      <c r="B1821" s="286" t="s">
        <v>1391</v>
      </c>
      <c r="C1821" s="286" t="s">
        <v>247</v>
      </c>
      <c r="D1821" s="275">
        <v>4528</v>
      </c>
      <c r="E1821" s="274" t="s">
        <v>582</v>
      </c>
      <c r="F1821" s="286" t="s">
        <v>554</v>
      </c>
      <c r="G1821" s="286" t="s">
        <v>298</v>
      </c>
      <c r="H1821" s="286" t="s">
        <v>41</v>
      </c>
      <c r="I1821" s="286" t="s">
        <v>42</v>
      </c>
      <c r="J1821" s="286" t="s">
        <v>569</v>
      </c>
      <c r="K1821" s="286" t="s">
        <v>886</v>
      </c>
      <c r="L1821" s="286" t="s">
        <v>941</v>
      </c>
      <c r="M1821" s="287">
        <v>247146900</v>
      </c>
    </row>
    <row r="1822" spans="1:13">
      <c r="A1822" s="286" t="s">
        <v>3677</v>
      </c>
      <c r="B1822" s="286" t="s">
        <v>1391</v>
      </c>
      <c r="C1822" s="286" t="s">
        <v>247</v>
      </c>
      <c r="D1822" s="275">
        <v>4528</v>
      </c>
      <c r="E1822" s="274" t="s">
        <v>582</v>
      </c>
      <c r="F1822" s="286" t="s">
        <v>554</v>
      </c>
      <c r="G1822" s="286" t="s">
        <v>298</v>
      </c>
      <c r="H1822" s="286" t="s">
        <v>41</v>
      </c>
      <c r="I1822" s="286" t="s">
        <v>324</v>
      </c>
      <c r="J1822" s="286" t="s">
        <v>568</v>
      </c>
      <c r="K1822" s="286" t="s">
        <v>886</v>
      </c>
      <c r="L1822" s="286" t="s">
        <v>941</v>
      </c>
      <c r="M1822" s="287">
        <v>275629200</v>
      </c>
    </row>
    <row r="1823" spans="1:13">
      <c r="A1823" s="286" t="s">
        <v>3633</v>
      </c>
      <c r="B1823" s="286" t="s">
        <v>1387</v>
      </c>
      <c r="C1823" s="286" t="s">
        <v>247</v>
      </c>
      <c r="D1823" s="275">
        <v>4528</v>
      </c>
      <c r="E1823" s="274" t="s">
        <v>582</v>
      </c>
      <c r="F1823" s="286" t="s">
        <v>554</v>
      </c>
      <c r="G1823" s="286" t="s">
        <v>298</v>
      </c>
      <c r="H1823" s="286" t="s">
        <v>41</v>
      </c>
      <c r="I1823" s="286" t="s">
        <v>316</v>
      </c>
      <c r="J1823" s="286" t="s">
        <v>564</v>
      </c>
      <c r="K1823" s="286" t="s">
        <v>886</v>
      </c>
      <c r="L1823" s="286" t="s">
        <v>940</v>
      </c>
      <c r="M1823" s="287">
        <v>332663100</v>
      </c>
    </row>
    <row r="1824" spans="1:13">
      <c r="A1824" s="286" t="s">
        <v>3643</v>
      </c>
      <c r="B1824" s="286" t="s">
        <v>1387</v>
      </c>
      <c r="C1824" s="286" t="s">
        <v>247</v>
      </c>
      <c r="D1824" s="275">
        <v>4528</v>
      </c>
      <c r="E1824" s="274" t="s">
        <v>582</v>
      </c>
      <c r="F1824" s="286" t="s">
        <v>554</v>
      </c>
      <c r="G1824" s="286" t="s">
        <v>298</v>
      </c>
      <c r="H1824" s="286" t="s">
        <v>41</v>
      </c>
      <c r="I1824" s="286" t="s">
        <v>318</v>
      </c>
      <c r="J1824" s="286" t="s">
        <v>565</v>
      </c>
      <c r="K1824" s="286" t="s">
        <v>886</v>
      </c>
      <c r="L1824" s="286" t="s">
        <v>940</v>
      </c>
      <c r="M1824" s="287">
        <v>332663100</v>
      </c>
    </row>
    <row r="1825" spans="1:13">
      <c r="A1825" s="286" t="s">
        <v>3653</v>
      </c>
      <c r="B1825" s="286" t="s">
        <v>1387</v>
      </c>
      <c r="C1825" s="286" t="s">
        <v>247</v>
      </c>
      <c r="D1825" s="275">
        <v>4528</v>
      </c>
      <c r="E1825" s="274" t="s">
        <v>582</v>
      </c>
      <c r="F1825" s="286" t="s">
        <v>554</v>
      </c>
      <c r="G1825" s="286" t="s">
        <v>298</v>
      </c>
      <c r="H1825" s="286" t="s">
        <v>41</v>
      </c>
      <c r="I1825" s="286" t="s">
        <v>320</v>
      </c>
      <c r="J1825" s="286" t="s">
        <v>566</v>
      </c>
      <c r="K1825" s="286" t="s">
        <v>886</v>
      </c>
      <c r="L1825" s="286" t="s">
        <v>940</v>
      </c>
      <c r="M1825" s="287">
        <v>332663100</v>
      </c>
    </row>
    <row r="1826" spans="1:13">
      <c r="A1826" s="286" t="s">
        <v>3663</v>
      </c>
      <c r="B1826" s="286" t="s">
        <v>1387</v>
      </c>
      <c r="C1826" s="286" t="s">
        <v>247</v>
      </c>
      <c r="D1826" s="275">
        <v>4528</v>
      </c>
      <c r="E1826" s="274" t="s">
        <v>582</v>
      </c>
      <c r="F1826" s="286" t="s">
        <v>554</v>
      </c>
      <c r="G1826" s="286" t="s">
        <v>298</v>
      </c>
      <c r="H1826" s="286" t="s">
        <v>41</v>
      </c>
      <c r="I1826" s="286" t="s">
        <v>322</v>
      </c>
      <c r="J1826" s="286" t="s">
        <v>567</v>
      </c>
      <c r="K1826" s="286" t="s">
        <v>886</v>
      </c>
      <c r="L1826" s="286" t="s">
        <v>940</v>
      </c>
      <c r="M1826" s="287">
        <v>332663100</v>
      </c>
    </row>
    <row r="1827" spans="1:13">
      <c r="A1827" s="286" t="s">
        <v>3637</v>
      </c>
      <c r="B1827" s="286" t="s">
        <v>1391</v>
      </c>
      <c r="C1827" s="286" t="s">
        <v>247</v>
      </c>
      <c r="D1827" s="275">
        <v>4528</v>
      </c>
      <c r="E1827" s="274" t="s">
        <v>582</v>
      </c>
      <c r="F1827" s="286" t="s">
        <v>554</v>
      </c>
      <c r="G1827" s="286" t="s">
        <v>298</v>
      </c>
      <c r="H1827" s="286" t="s">
        <v>41</v>
      </c>
      <c r="I1827" s="286" t="s">
        <v>316</v>
      </c>
      <c r="J1827" s="286" t="s">
        <v>564</v>
      </c>
      <c r="K1827" s="286" t="s">
        <v>886</v>
      </c>
      <c r="L1827" s="286" t="s">
        <v>941</v>
      </c>
      <c r="M1827" s="287">
        <v>380179800</v>
      </c>
    </row>
    <row r="1828" spans="1:13">
      <c r="A1828" s="286" t="s">
        <v>3647</v>
      </c>
      <c r="B1828" s="286" t="s">
        <v>1391</v>
      </c>
      <c r="C1828" s="286" t="s">
        <v>247</v>
      </c>
      <c r="D1828" s="275">
        <v>4528</v>
      </c>
      <c r="E1828" s="274" t="s">
        <v>582</v>
      </c>
      <c r="F1828" s="286" t="s">
        <v>554</v>
      </c>
      <c r="G1828" s="286" t="s">
        <v>298</v>
      </c>
      <c r="H1828" s="286" t="s">
        <v>41</v>
      </c>
      <c r="I1828" s="286" t="s">
        <v>318</v>
      </c>
      <c r="J1828" s="286" t="s">
        <v>565</v>
      </c>
      <c r="K1828" s="286" t="s">
        <v>886</v>
      </c>
      <c r="L1828" s="286" t="s">
        <v>941</v>
      </c>
      <c r="M1828" s="287">
        <v>380179800</v>
      </c>
    </row>
    <row r="1829" spans="1:13">
      <c r="A1829" s="286" t="s">
        <v>3657</v>
      </c>
      <c r="B1829" s="286" t="s">
        <v>1391</v>
      </c>
      <c r="C1829" s="286" t="s">
        <v>247</v>
      </c>
      <c r="D1829" s="275">
        <v>4528</v>
      </c>
      <c r="E1829" s="274" t="s">
        <v>582</v>
      </c>
      <c r="F1829" s="286" t="s">
        <v>554</v>
      </c>
      <c r="G1829" s="286" t="s">
        <v>298</v>
      </c>
      <c r="H1829" s="286" t="s">
        <v>41</v>
      </c>
      <c r="I1829" s="286" t="s">
        <v>320</v>
      </c>
      <c r="J1829" s="286" t="s">
        <v>566</v>
      </c>
      <c r="K1829" s="286" t="s">
        <v>886</v>
      </c>
      <c r="L1829" s="286" t="s">
        <v>941</v>
      </c>
      <c r="M1829" s="287">
        <v>380179800</v>
      </c>
    </row>
    <row r="1830" spans="1:13">
      <c r="A1830" s="286" t="s">
        <v>3667</v>
      </c>
      <c r="B1830" s="286" t="s">
        <v>1391</v>
      </c>
      <c r="C1830" s="286" t="s">
        <v>247</v>
      </c>
      <c r="D1830" s="275">
        <v>4528</v>
      </c>
      <c r="E1830" s="274" t="s">
        <v>582</v>
      </c>
      <c r="F1830" s="286" t="s">
        <v>554</v>
      </c>
      <c r="G1830" s="286" t="s">
        <v>298</v>
      </c>
      <c r="H1830" s="286" t="s">
        <v>41</v>
      </c>
      <c r="I1830" s="286" t="s">
        <v>322</v>
      </c>
      <c r="J1830" s="286" t="s">
        <v>567</v>
      </c>
      <c r="K1830" s="286" t="s">
        <v>886</v>
      </c>
      <c r="L1830" s="286" t="s">
        <v>941</v>
      </c>
      <c r="M1830" s="287">
        <v>380179800</v>
      </c>
    </row>
    <row r="1831" spans="1:13">
      <c r="A1831" s="286" t="s">
        <v>3492</v>
      </c>
      <c r="B1831" s="286" t="s">
        <v>1366</v>
      </c>
      <c r="C1831" s="286" t="s">
        <v>25</v>
      </c>
      <c r="D1831" s="275">
        <v>4531</v>
      </c>
      <c r="E1831" s="274" t="s">
        <v>730</v>
      </c>
      <c r="F1831" s="286" t="s">
        <v>305</v>
      </c>
      <c r="G1831" s="286" t="s">
        <v>298</v>
      </c>
      <c r="H1831" s="286" t="s">
        <v>41</v>
      </c>
      <c r="I1831" s="286" t="s">
        <v>425</v>
      </c>
      <c r="J1831" s="286" t="s">
        <v>430</v>
      </c>
      <c r="K1831" s="286" t="s">
        <v>887</v>
      </c>
      <c r="L1831" s="286" t="s">
        <v>32</v>
      </c>
      <c r="M1831" s="287">
        <v>559020</v>
      </c>
    </row>
    <row r="1832" spans="1:13">
      <c r="A1832" s="286" t="s">
        <v>3482</v>
      </c>
      <c r="B1832" s="286" t="s">
        <v>1366</v>
      </c>
      <c r="C1832" s="286" t="s">
        <v>25</v>
      </c>
      <c r="D1832" s="275">
        <v>4531</v>
      </c>
      <c r="E1832" s="274" t="s">
        <v>730</v>
      </c>
      <c r="F1832" s="286" t="s">
        <v>305</v>
      </c>
      <c r="G1832" s="286" t="s">
        <v>298</v>
      </c>
      <c r="H1832" s="286" t="s">
        <v>41</v>
      </c>
      <c r="I1832" s="286" t="s">
        <v>424</v>
      </c>
      <c r="J1832" s="286" t="s">
        <v>429</v>
      </c>
      <c r="K1832" s="286" t="s">
        <v>887</v>
      </c>
      <c r="L1832" s="286" t="s">
        <v>32</v>
      </c>
      <c r="M1832" s="287">
        <v>598290</v>
      </c>
    </row>
    <row r="1833" spans="1:13">
      <c r="A1833" s="286" t="s">
        <v>3472</v>
      </c>
      <c r="B1833" s="286" t="s">
        <v>1366</v>
      </c>
      <c r="C1833" s="286" t="s">
        <v>25</v>
      </c>
      <c r="D1833" s="275">
        <v>4531</v>
      </c>
      <c r="E1833" s="274" t="s">
        <v>730</v>
      </c>
      <c r="F1833" s="286" t="s">
        <v>305</v>
      </c>
      <c r="G1833" s="286" t="s">
        <v>298</v>
      </c>
      <c r="H1833" s="286" t="s">
        <v>41</v>
      </c>
      <c r="I1833" s="286" t="s">
        <v>423</v>
      </c>
      <c r="J1833" s="286" t="s">
        <v>428</v>
      </c>
      <c r="K1833" s="286" t="s">
        <v>887</v>
      </c>
      <c r="L1833" s="286" t="s">
        <v>32</v>
      </c>
      <c r="M1833" s="287">
        <v>635250</v>
      </c>
    </row>
    <row r="1834" spans="1:13">
      <c r="A1834" s="286" t="s">
        <v>3462</v>
      </c>
      <c r="B1834" s="286" t="s">
        <v>1366</v>
      </c>
      <c r="C1834" s="286" t="s">
        <v>25</v>
      </c>
      <c r="D1834" s="275">
        <v>4531</v>
      </c>
      <c r="E1834" s="274" t="s">
        <v>730</v>
      </c>
      <c r="F1834" s="286" t="s">
        <v>305</v>
      </c>
      <c r="G1834" s="286" t="s">
        <v>298</v>
      </c>
      <c r="H1834" s="286" t="s">
        <v>41</v>
      </c>
      <c r="I1834" s="286" t="s">
        <v>422</v>
      </c>
      <c r="J1834" s="286" t="s">
        <v>427</v>
      </c>
      <c r="K1834" s="286" t="s">
        <v>887</v>
      </c>
      <c r="L1834" s="286" t="s">
        <v>32</v>
      </c>
      <c r="M1834" s="287">
        <v>660660</v>
      </c>
    </row>
    <row r="1835" spans="1:13">
      <c r="A1835" s="286" t="s">
        <v>3452</v>
      </c>
      <c r="B1835" s="286" t="s">
        <v>1366</v>
      </c>
      <c r="C1835" s="286" t="s">
        <v>25</v>
      </c>
      <c r="D1835" s="275">
        <v>4531</v>
      </c>
      <c r="E1835" s="274" t="s">
        <v>730</v>
      </c>
      <c r="F1835" s="286" t="s">
        <v>305</v>
      </c>
      <c r="G1835" s="286" t="s">
        <v>298</v>
      </c>
      <c r="H1835" s="286" t="s">
        <v>41</v>
      </c>
      <c r="I1835" s="286" t="s">
        <v>421</v>
      </c>
      <c r="J1835" s="286" t="s">
        <v>426</v>
      </c>
      <c r="K1835" s="286" t="s">
        <v>887</v>
      </c>
      <c r="L1835" s="286" t="s">
        <v>32</v>
      </c>
      <c r="M1835" s="287">
        <v>711480</v>
      </c>
    </row>
    <row r="1836" spans="1:13">
      <c r="A1836" s="286" t="s">
        <v>3442</v>
      </c>
      <c r="B1836" s="286" t="s">
        <v>1366</v>
      </c>
      <c r="C1836" s="286" t="s">
        <v>25</v>
      </c>
      <c r="D1836" s="275">
        <v>4531</v>
      </c>
      <c r="E1836" s="274" t="s">
        <v>730</v>
      </c>
      <c r="F1836" s="286" t="s">
        <v>305</v>
      </c>
      <c r="G1836" s="286" t="s">
        <v>298</v>
      </c>
      <c r="H1836" s="286" t="s">
        <v>41</v>
      </c>
      <c r="I1836" s="286" t="s">
        <v>223</v>
      </c>
      <c r="J1836" s="286" t="s">
        <v>314</v>
      </c>
      <c r="K1836" s="286" t="s">
        <v>887</v>
      </c>
      <c r="L1836" s="286" t="s">
        <v>32</v>
      </c>
      <c r="M1836" s="287">
        <v>750750</v>
      </c>
    </row>
    <row r="1837" spans="1:13">
      <c r="A1837" s="286" t="s">
        <v>3432</v>
      </c>
      <c r="B1837" s="286" t="s">
        <v>1366</v>
      </c>
      <c r="C1837" s="286" t="s">
        <v>25</v>
      </c>
      <c r="D1837" s="275">
        <v>4531</v>
      </c>
      <c r="E1837" s="274" t="s">
        <v>730</v>
      </c>
      <c r="F1837" s="286" t="s">
        <v>305</v>
      </c>
      <c r="G1837" s="286" t="s">
        <v>298</v>
      </c>
      <c r="H1837" s="286" t="s">
        <v>41</v>
      </c>
      <c r="I1837" s="286" t="s">
        <v>50</v>
      </c>
      <c r="J1837" s="286" t="s">
        <v>313</v>
      </c>
      <c r="K1837" s="286" t="s">
        <v>887</v>
      </c>
      <c r="L1837" s="286" t="s">
        <v>32</v>
      </c>
      <c r="M1837" s="287">
        <v>787710</v>
      </c>
    </row>
    <row r="1838" spans="1:13">
      <c r="A1838" s="286" t="s">
        <v>3422</v>
      </c>
      <c r="B1838" s="286" t="s">
        <v>1366</v>
      </c>
      <c r="C1838" s="286" t="s">
        <v>25</v>
      </c>
      <c r="D1838" s="275">
        <v>4531</v>
      </c>
      <c r="E1838" s="274" t="s">
        <v>730</v>
      </c>
      <c r="F1838" s="286" t="s">
        <v>305</v>
      </c>
      <c r="G1838" s="286" t="s">
        <v>298</v>
      </c>
      <c r="H1838" s="286" t="s">
        <v>41</v>
      </c>
      <c r="I1838" s="286" t="s">
        <v>48</v>
      </c>
      <c r="J1838" s="286" t="s">
        <v>312</v>
      </c>
      <c r="K1838" s="286" t="s">
        <v>887</v>
      </c>
      <c r="L1838" s="286" t="s">
        <v>32</v>
      </c>
      <c r="M1838" s="287">
        <v>838530</v>
      </c>
    </row>
    <row r="1839" spans="1:13">
      <c r="A1839" s="286" t="s">
        <v>3490</v>
      </c>
      <c r="B1839" s="286" t="s">
        <v>1364</v>
      </c>
      <c r="C1839" s="286" t="s">
        <v>25</v>
      </c>
      <c r="D1839" s="275">
        <v>4531</v>
      </c>
      <c r="E1839" s="274" t="s">
        <v>730</v>
      </c>
      <c r="F1839" s="286" t="s">
        <v>305</v>
      </c>
      <c r="G1839" s="286" t="s">
        <v>298</v>
      </c>
      <c r="H1839" s="286" t="s">
        <v>41</v>
      </c>
      <c r="I1839" s="286" t="s">
        <v>425</v>
      </c>
      <c r="J1839" s="286" t="s">
        <v>430</v>
      </c>
      <c r="K1839" s="286" t="s">
        <v>887</v>
      </c>
      <c r="L1839" s="286" t="s">
        <v>34</v>
      </c>
      <c r="M1839" s="287">
        <v>863940</v>
      </c>
    </row>
    <row r="1840" spans="1:13">
      <c r="A1840" s="286" t="s">
        <v>3412</v>
      </c>
      <c r="B1840" s="286" t="s">
        <v>1366</v>
      </c>
      <c r="C1840" s="286" t="s">
        <v>25</v>
      </c>
      <c r="D1840" s="275">
        <v>4531</v>
      </c>
      <c r="E1840" s="274" t="s">
        <v>730</v>
      </c>
      <c r="F1840" s="286" t="s">
        <v>305</v>
      </c>
      <c r="G1840" s="286" t="s">
        <v>298</v>
      </c>
      <c r="H1840" s="286" t="s">
        <v>41</v>
      </c>
      <c r="I1840" s="286" t="s">
        <v>221</v>
      </c>
      <c r="J1840" s="286" t="s">
        <v>311</v>
      </c>
      <c r="K1840" s="286" t="s">
        <v>887</v>
      </c>
      <c r="L1840" s="286" t="s">
        <v>32</v>
      </c>
      <c r="M1840" s="287">
        <v>889350</v>
      </c>
    </row>
    <row r="1841" spans="1:13">
      <c r="A1841" s="286" t="s">
        <v>3480</v>
      </c>
      <c r="B1841" s="286" t="s">
        <v>1364</v>
      </c>
      <c r="C1841" s="286" t="s">
        <v>25</v>
      </c>
      <c r="D1841" s="275">
        <v>4531</v>
      </c>
      <c r="E1841" s="274" t="s">
        <v>730</v>
      </c>
      <c r="F1841" s="286" t="s">
        <v>305</v>
      </c>
      <c r="G1841" s="286" t="s">
        <v>298</v>
      </c>
      <c r="H1841" s="286" t="s">
        <v>41</v>
      </c>
      <c r="I1841" s="286" t="s">
        <v>424</v>
      </c>
      <c r="J1841" s="286" t="s">
        <v>429</v>
      </c>
      <c r="K1841" s="286" t="s">
        <v>887</v>
      </c>
      <c r="L1841" s="286" t="s">
        <v>34</v>
      </c>
      <c r="M1841" s="287">
        <v>914760</v>
      </c>
    </row>
    <row r="1842" spans="1:13">
      <c r="A1842" s="286" t="s">
        <v>3402</v>
      </c>
      <c r="B1842" s="286" t="s">
        <v>1366</v>
      </c>
      <c r="C1842" s="286" t="s">
        <v>25</v>
      </c>
      <c r="D1842" s="275">
        <v>4531</v>
      </c>
      <c r="E1842" s="274" t="s">
        <v>730</v>
      </c>
      <c r="F1842" s="286" t="s">
        <v>305</v>
      </c>
      <c r="G1842" s="286" t="s">
        <v>298</v>
      </c>
      <c r="H1842" s="286" t="s">
        <v>41</v>
      </c>
      <c r="I1842" s="286" t="s">
        <v>46</v>
      </c>
      <c r="J1842" s="286" t="s">
        <v>310</v>
      </c>
      <c r="K1842" s="286" t="s">
        <v>887</v>
      </c>
      <c r="L1842" s="286" t="s">
        <v>32</v>
      </c>
      <c r="M1842" s="287">
        <v>940170</v>
      </c>
    </row>
    <row r="1843" spans="1:13">
      <c r="A1843" s="286" t="s">
        <v>3470</v>
      </c>
      <c r="B1843" s="286" t="s">
        <v>1364</v>
      </c>
      <c r="C1843" s="286" t="s">
        <v>25</v>
      </c>
      <c r="D1843" s="275">
        <v>4531</v>
      </c>
      <c r="E1843" s="274" t="s">
        <v>730</v>
      </c>
      <c r="F1843" s="286" t="s">
        <v>305</v>
      </c>
      <c r="G1843" s="286" t="s">
        <v>298</v>
      </c>
      <c r="H1843" s="286" t="s">
        <v>41</v>
      </c>
      <c r="I1843" s="286" t="s">
        <v>423</v>
      </c>
      <c r="J1843" s="286" t="s">
        <v>428</v>
      </c>
      <c r="K1843" s="286" t="s">
        <v>887</v>
      </c>
      <c r="L1843" s="286" t="s">
        <v>34</v>
      </c>
      <c r="M1843" s="287">
        <v>979440</v>
      </c>
    </row>
    <row r="1844" spans="1:13">
      <c r="A1844" s="286" t="s">
        <v>3392</v>
      </c>
      <c r="B1844" s="286" t="s">
        <v>1366</v>
      </c>
      <c r="C1844" s="286" t="s">
        <v>25</v>
      </c>
      <c r="D1844" s="275">
        <v>4531</v>
      </c>
      <c r="E1844" s="274" t="s">
        <v>730</v>
      </c>
      <c r="F1844" s="286" t="s">
        <v>305</v>
      </c>
      <c r="G1844" s="286" t="s">
        <v>298</v>
      </c>
      <c r="H1844" s="286" t="s">
        <v>41</v>
      </c>
      <c r="I1844" s="286" t="s">
        <v>44</v>
      </c>
      <c r="J1844" s="286" t="s">
        <v>309</v>
      </c>
      <c r="K1844" s="286" t="s">
        <v>887</v>
      </c>
      <c r="L1844" s="286" t="s">
        <v>32</v>
      </c>
      <c r="M1844" s="287">
        <v>1004850</v>
      </c>
    </row>
    <row r="1845" spans="1:13">
      <c r="A1845" s="286" t="s">
        <v>3460</v>
      </c>
      <c r="B1845" s="286" t="s">
        <v>1364</v>
      </c>
      <c r="C1845" s="286" t="s">
        <v>25</v>
      </c>
      <c r="D1845" s="275">
        <v>4531</v>
      </c>
      <c r="E1845" s="274" t="s">
        <v>730</v>
      </c>
      <c r="F1845" s="286" t="s">
        <v>305</v>
      </c>
      <c r="G1845" s="286" t="s">
        <v>298</v>
      </c>
      <c r="H1845" s="286" t="s">
        <v>41</v>
      </c>
      <c r="I1845" s="286" t="s">
        <v>422</v>
      </c>
      <c r="J1845" s="286" t="s">
        <v>427</v>
      </c>
      <c r="K1845" s="286" t="s">
        <v>887</v>
      </c>
      <c r="L1845" s="286" t="s">
        <v>34</v>
      </c>
      <c r="M1845" s="287">
        <v>1016400</v>
      </c>
    </row>
    <row r="1846" spans="1:13">
      <c r="A1846" s="286" t="s">
        <v>3491</v>
      </c>
      <c r="B1846" s="286" t="s">
        <v>1365</v>
      </c>
      <c r="C1846" s="286" t="s">
        <v>25</v>
      </c>
      <c r="D1846" s="275">
        <v>4531</v>
      </c>
      <c r="E1846" s="274" t="s">
        <v>730</v>
      </c>
      <c r="F1846" s="286" t="s">
        <v>305</v>
      </c>
      <c r="G1846" s="286" t="s">
        <v>298</v>
      </c>
      <c r="H1846" s="286" t="s">
        <v>41</v>
      </c>
      <c r="I1846" s="286" t="s">
        <v>425</v>
      </c>
      <c r="J1846" s="286" t="s">
        <v>430</v>
      </c>
      <c r="K1846" s="286" t="s">
        <v>886</v>
      </c>
      <c r="L1846" s="286" t="s">
        <v>32</v>
      </c>
      <c r="M1846" s="287">
        <v>1016400</v>
      </c>
    </row>
    <row r="1847" spans="1:13">
      <c r="A1847" s="286" t="s">
        <v>3382</v>
      </c>
      <c r="B1847" s="286" t="s">
        <v>1366</v>
      </c>
      <c r="C1847" s="286" t="s">
        <v>25</v>
      </c>
      <c r="D1847" s="275">
        <v>4531</v>
      </c>
      <c r="E1847" s="274" t="s">
        <v>730</v>
      </c>
      <c r="F1847" s="286" t="s">
        <v>305</v>
      </c>
      <c r="G1847" s="286" t="s">
        <v>298</v>
      </c>
      <c r="H1847" s="286" t="s">
        <v>41</v>
      </c>
      <c r="I1847" s="286" t="s">
        <v>219</v>
      </c>
      <c r="J1847" s="286" t="s">
        <v>308</v>
      </c>
      <c r="K1847" s="286" t="s">
        <v>887</v>
      </c>
      <c r="L1847" s="286" t="s">
        <v>32</v>
      </c>
      <c r="M1847" s="287">
        <v>1055670</v>
      </c>
    </row>
    <row r="1848" spans="1:13">
      <c r="A1848" s="286" t="s">
        <v>3496</v>
      </c>
      <c r="B1848" s="286" t="s">
        <v>1370</v>
      </c>
      <c r="C1848" s="286" t="s">
        <v>25</v>
      </c>
      <c r="D1848" s="275">
        <v>4531</v>
      </c>
      <c r="E1848" s="274" t="s">
        <v>730</v>
      </c>
      <c r="F1848" s="286" t="s">
        <v>305</v>
      </c>
      <c r="G1848" s="286" t="s">
        <v>298</v>
      </c>
      <c r="H1848" s="286" t="s">
        <v>41</v>
      </c>
      <c r="I1848" s="286" t="s">
        <v>425</v>
      </c>
      <c r="J1848" s="286" t="s">
        <v>430</v>
      </c>
      <c r="K1848" s="286" t="s">
        <v>887</v>
      </c>
      <c r="L1848" s="286" t="s">
        <v>218</v>
      </c>
      <c r="M1848" s="287">
        <v>1067220</v>
      </c>
    </row>
    <row r="1849" spans="1:13">
      <c r="A1849" s="286" t="s">
        <v>3481</v>
      </c>
      <c r="B1849" s="286" t="s">
        <v>1365</v>
      </c>
      <c r="C1849" s="286" t="s">
        <v>25</v>
      </c>
      <c r="D1849" s="275">
        <v>4531</v>
      </c>
      <c r="E1849" s="274" t="s">
        <v>730</v>
      </c>
      <c r="F1849" s="286" t="s">
        <v>305</v>
      </c>
      <c r="G1849" s="286" t="s">
        <v>298</v>
      </c>
      <c r="H1849" s="286" t="s">
        <v>41</v>
      </c>
      <c r="I1849" s="286" t="s">
        <v>424</v>
      </c>
      <c r="J1849" s="286" t="s">
        <v>429</v>
      </c>
      <c r="K1849" s="286" t="s">
        <v>886</v>
      </c>
      <c r="L1849" s="286" t="s">
        <v>32</v>
      </c>
      <c r="M1849" s="287">
        <v>1081080</v>
      </c>
    </row>
    <row r="1850" spans="1:13">
      <c r="A1850" s="286" t="s">
        <v>3450</v>
      </c>
      <c r="B1850" s="286" t="s">
        <v>1364</v>
      </c>
      <c r="C1850" s="286" t="s">
        <v>25</v>
      </c>
      <c r="D1850" s="275">
        <v>4531</v>
      </c>
      <c r="E1850" s="274" t="s">
        <v>730</v>
      </c>
      <c r="F1850" s="286" t="s">
        <v>305</v>
      </c>
      <c r="G1850" s="286" t="s">
        <v>298</v>
      </c>
      <c r="H1850" s="286" t="s">
        <v>41</v>
      </c>
      <c r="I1850" s="286" t="s">
        <v>421</v>
      </c>
      <c r="J1850" s="286" t="s">
        <v>426</v>
      </c>
      <c r="K1850" s="286" t="s">
        <v>887</v>
      </c>
      <c r="L1850" s="286" t="s">
        <v>34</v>
      </c>
      <c r="M1850" s="287">
        <v>1092630</v>
      </c>
    </row>
    <row r="1851" spans="1:13">
      <c r="A1851" s="286" t="s">
        <v>3372</v>
      </c>
      <c r="B1851" s="286" t="s">
        <v>1366</v>
      </c>
      <c r="C1851" s="286" t="s">
        <v>25</v>
      </c>
      <c r="D1851" s="275">
        <v>4531</v>
      </c>
      <c r="E1851" s="274" t="s">
        <v>730</v>
      </c>
      <c r="F1851" s="286" t="s">
        <v>305</v>
      </c>
      <c r="G1851" s="286" t="s">
        <v>298</v>
      </c>
      <c r="H1851" s="286" t="s">
        <v>41</v>
      </c>
      <c r="I1851" s="286" t="s">
        <v>42</v>
      </c>
      <c r="J1851" s="286" t="s">
        <v>307</v>
      </c>
      <c r="K1851" s="286" t="s">
        <v>887</v>
      </c>
      <c r="L1851" s="286" t="s">
        <v>32</v>
      </c>
      <c r="M1851" s="287">
        <v>1118040</v>
      </c>
    </row>
    <row r="1852" spans="1:13">
      <c r="A1852" s="286" t="s">
        <v>3486</v>
      </c>
      <c r="B1852" s="286" t="s">
        <v>1370</v>
      </c>
      <c r="C1852" s="286" t="s">
        <v>25</v>
      </c>
      <c r="D1852" s="275">
        <v>4531</v>
      </c>
      <c r="E1852" s="274" t="s">
        <v>730</v>
      </c>
      <c r="F1852" s="286" t="s">
        <v>305</v>
      </c>
      <c r="G1852" s="286" t="s">
        <v>298</v>
      </c>
      <c r="H1852" s="286" t="s">
        <v>41</v>
      </c>
      <c r="I1852" s="286" t="s">
        <v>424</v>
      </c>
      <c r="J1852" s="286" t="s">
        <v>429</v>
      </c>
      <c r="K1852" s="286" t="s">
        <v>887</v>
      </c>
      <c r="L1852" s="286" t="s">
        <v>218</v>
      </c>
      <c r="M1852" s="287">
        <v>1131900</v>
      </c>
    </row>
    <row r="1853" spans="1:13">
      <c r="A1853" s="286" t="s">
        <v>3471</v>
      </c>
      <c r="B1853" s="286" t="s">
        <v>1365</v>
      </c>
      <c r="C1853" s="286" t="s">
        <v>25</v>
      </c>
      <c r="D1853" s="275">
        <v>4531</v>
      </c>
      <c r="E1853" s="274" t="s">
        <v>730</v>
      </c>
      <c r="F1853" s="286" t="s">
        <v>305</v>
      </c>
      <c r="G1853" s="286" t="s">
        <v>298</v>
      </c>
      <c r="H1853" s="286" t="s">
        <v>41</v>
      </c>
      <c r="I1853" s="286" t="s">
        <v>423</v>
      </c>
      <c r="J1853" s="286" t="s">
        <v>428</v>
      </c>
      <c r="K1853" s="286" t="s">
        <v>886</v>
      </c>
      <c r="L1853" s="286" t="s">
        <v>32</v>
      </c>
      <c r="M1853" s="287">
        <v>1143450</v>
      </c>
    </row>
    <row r="1854" spans="1:13">
      <c r="A1854" s="286" t="s">
        <v>3440</v>
      </c>
      <c r="B1854" s="286" t="s">
        <v>1364</v>
      </c>
      <c r="C1854" s="286" t="s">
        <v>25</v>
      </c>
      <c r="D1854" s="275">
        <v>4531</v>
      </c>
      <c r="E1854" s="274" t="s">
        <v>730</v>
      </c>
      <c r="F1854" s="286" t="s">
        <v>305</v>
      </c>
      <c r="G1854" s="286" t="s">
        <v>298</v>
      </c>
      <c r="H1854" s="286" t="s">
        <v>41</v>
      </c>
      <c r="I1854" s="286" t="s">
        <v>223</v>
      </c>
      <c r="J1854" s="286" t="s">
        <v>314</v>
      </c>
      <c r="K1854" s="286" t="s">
        <v>887</v>
      </c>
      <c r="L1854" s="286" t="s">
        <v>34</v>
      </c>
      <c r="M1854" s="287">
        <v>1168860</v>
      </c>
    </row>
    <row r="1855" spans="1:13">
      <c r="A1855" s="286" t="s">
        <v>3461</v>
      </c>
      <c r="B1855" s="286" t="s">
        <v>1365</v>
      </c>
      <c r="C1855" s="286" t="s">
        <v>25</v>
      </c>
      <c r="D1855" s="275">
        <v>4531</v>
      </c>
      <c r="E1855" s="274" t="s">
        <v>730</v>
      </c>
      <c r="F1855" s="286" t="s">
        <v>305</v>
      </c>
      <c r="G1855" s="286" t="s">
        <v>298</v>
      </c>
      <c r="H1855" s="286" t="s">
        <v>41</v>
      </c>
      <c r="I1855" s="286" t="s">
        <v>422</v>
      </c>
      <c r="J1855" s="286" t="s">
        <v>427</v>
      </c>
      <c r="K1855" s="286" t="s">
        <v>886</v>
      </c>
      <c r="L1855" s="286" t="s">
        <v>32</v>
      </c>
      <c r="M1855" s="287">
        <v>1208130</v>
      </c>
    </row>
    <row r="1856" spans="1:13">
      <c r="A1856" s="286" t="s">
        <v>3476</v>
      </c>
      <c r="B1856" s="286" t="s">
        <v>1370</v>
      </c>
      <c r="C1856" s="286" t="s">
        <v>25</v>
      </c>
      <c r="D1856" s="275">
        <v>4531</v>
      </c>
      <c r="E1856" s="274" t="s">
        <v>730</v>
      </c>
      <c r="F1856" s="286" t="s">
        <v>305</v>
      </c>
      <c r="G1856" s="286" t="s">
        <v>298</v>
      </c>
      <c r="H1856" s="286" t="s">
        <v>41</v>
      </c>
      <c r="I1856" s="286" t="s">
        <v>423</v>
      </c>
      <c r="J1856" s="286" t="s">
        <v>428</v>
      </c>
      <c r="K1856" s="286" t="s">
        <v>887</v>
      </c>
      <c r="L1856" s="286" t="s">
        <v>218</v>
      </c>
      <c r="M1856" s="287">
        <v>1208130</v>
      </c>
    </row>
    <row r="1857" spans="1:13">
      <c r="A1857" s="286" t="s">
        <v>3430</v>
      </c>
      <c r="B1857" s="286" t="s">
        <v>1364</v>
      </c>
      <c r="C1857" s="286" t="s">
        <v>25</v>
      </c>
      <c r="D1857" s="275">
        <v>4531</v>
      </c>
      <c r="E1857" s="274" t="s">
        <v>730</v>
      </c>
      <c r="F1857" s="286" t="s">
        <v>305</v>
      </c>
      <c r="G1857" s="286" t="s">
        <v>298</v>
      </c>
      <c r="H1857" s="286" t="s">
        <v>41</v>
      </c>
      <c r="I1857" s="286" t="s">
        <v>50</v>
      </c>
      <c r="J1857" s="286" t="s">
        <v>313</v>
      </c>
      <c r="K1857" s="286" t="s">
        <v>887</v>
      </c>
      <c r="L1857" s="286" t="s">
        <v>34</v>
      </c>
      <c r="M1857" s="287">
        <v>1219680</v>
      </c>
    </row>
    <row r="1858" spans="1:13">
      <c r="A1858" s="286" t="s">
        <v>3466</v>
      </c>
      <c r="B1858" s="286" t="s">
        <v>1370</v>
      </c>
      <c r="C1858" s="286" t="s">
        <v>25</v>
      </c>
      <c r="D1858" s="275">
        <v>4531</v>
      </c>
      <c r="E1858" s="274" t="s">
        <v>730</v>
      </c>
      <c r="F1858" s="286" t="s">
        <v>305</v>
      </c>
      <c r="G1858" s="286" t="s">
        <v>298</v>
      </c>
      <c r="H1858" s="286" t="s">
        <v>41</v>
      </c>
      <c r="I1858" s="286" t="s">
        <v>422</v>
      </c>
      <c r="J1858" s="286" t="s">
        <v>427</v>
      </c>
      <c r="K1858" s="286" t="s">
        <v>887</v>
      </c>
      <c r="L1858" s="286" t="s">
        <v>218</v>
      </c>
      <c r="M1858" s="287">
        <v>1258950</v>
      </c>
    </row>
    <row r="1859" spans="1:13">
      <c r="A1859" s="286" t="s">
        <v>3451</v>
      </c>
      <c r="B1859" s="286" t="s">
        <v>1365</v>
      </c>
      <c r="C1859" s="286" t="s">
        <v>25</v>
      </c>
      <c r="D1859" s="275">
        <v>4531</v>
      </c>
      <c r="E1859" s="274" t="s">
        <v>730</v>
      </c>
      <c r="F1859" s="286" t="s">
        <v>305</v>
      </c>
      <c r="G1859" s="286" t="s">
        <v>298</v>
      </c>
      <c r="H1859" s="286" t="s">
        <v>41</v>
      </c>
      <c r="I1859" s="286" t="s">
        <v>421</v>
      </c>
      <c r="J1859" s="286" t="s">
        <v>426</v>
      </c>
      <c r="K1859" s="286" t="s">
        <v>886</v>
      </c>
      <c r="L1859" s="286" t="s">
        <v>32</v>
      </c>
      <c r="M1859" s="287">
        <v>1284360</v>
      </c>
    </row>
    <row r="1860" spans="1:13">
      <c r="A1860" s="286" t="s">
        <v>3420</v>
      </c>
      <c r="B1860" s="286" t="s">
        <v>1364</v>
      </c>
      <c r="C1860" s="286" t="s">
        <v>25</v>
      </c>
      <c r="D1860" s="275">
        <v>4531</v>
      </c>
      <c r="E1860" s="274" t="s">
        <v>730</v>
      </c>
      <c r="F1860" s="286" t="s">
        <v>305</v>
      </c>
      <c r="G1860" s="286" t="s">
        <v>298</v>
      </c>
      <c r="H1860" s="286" t="s">
        <v>41</v>
      </c>
      <c r="I1860" s="286" t="s">
        <v>48</v>
      </c>
      <c r="J1860" s="286" t="s">
        <v>312</v>
      </c>
      <c r="K1860" s="286" t="s">
        <v>887</v>
      </c>
      <c r="L1860" s="286" t="s">
        <v>34</v>
      </c>
      <c r="M1860" s="287">
        <v>1295910</v>
      </c>
    </row>
    <row r="1861" spans="1:13">
      <c r="A1861" s="286" t="s">
        <v>3456</v>
      </c>
      <c r="B1861" s="286" t="s">
        <v>1370</v>
      </c>
      <c r="C1861" s="286" t="s">
        <v>25</v>
      </c>
      <c r="D1861" s="275">
        <v>4531</v>
      </c>
      <c r="E1861" s="274" t="s">
        <v>730</v>
      </c>
      <c r="F1861" s="286" t="s">
        <v>305</v>
      </c>
      <c r="G1861" s="286" t="s">
        <v>298</v>
      </c>
      <c r="H1861" s="286" t="s">
        <v>41</v>
      </c>
      <c r="I1861" s="286" t="s">
        <v>421</v>
      </c>
      <c r="J1861" s="286" t="s">
        <v>426</v>
      </c>
      <c r="K1861" s="286" t="s">
        <v>887</v>
      </c>
      <c r="L1861" s="286" t="s">
        <v>218</v>
      </c>
      <c r="M1861" s="287">
        <v>1346730</v>
      </c>
    </row>
    <row r="1862" spans="1:13">
      <c r="A1862" s="286" t="s">
        <v>3410</v>
      </c>
      <c r="B1862" s="286" t="s">
        <v>1364</v>
      </c>
      <c r="C1862" s="286" t="s">
        <v>25</v>
      </c>
      <c r="D1862" s="275">
        <v>4531</v>
      </c>
      <c r="E1862" s="274" t="s">
        <v>730</v>
      </c>
      <c r="F1862" s="286" t="s">
        <v>305</v>
      </c>
      <c r="G1862" s="286" t="s">
        <v>298</v>
      </c>
      <c r="H1862" s="286" t="s">
        <v>41</v>
      </c>
      <c r="I1862" s="286" t="s">
        <v>221</v>
      </c>
      <c r="J1862" s="286" t="s">
        <v>311</v>
      </c>
      <c r="K1862" s="286" t="s">
        <v>887</v>
      </c>
      <c r="L1862" s="286" t="s">
        <v>34</v>
      </c>
      <c r="M1862" s="287">
        <v>1372140</v>
      </c>
    </row>
    <row r="1863" spans="1:13">
      <c r="A1863" s="286" t="s">
        <v>3441</v>
      </c>
      <c r="B1863" s="286" t="s">
        <v>1365</v>
      </c>
      <c r="C1863" s="286" t="s">
        <v>25</v>
      </c>
      <c r="D1863" s="275">
        <v>4531</v>
      </c>
      <c r="E1863" s="274" t="s">
        <v>730</v>
      </c>
      <c r="F1863" s="286" t="s">
        <v>305</v>
      </c>
      <c r="G1863" s="286" t="s">
        <v>298</v>
      </c>
      <c r="H1863" s="286" t="s">
        <v>41</v>
      </c>
      <c r="I1863" s="286" t="s">
        <v>223</v>
      </c>
      <c r="J1863" s="286" t="s">
        <v>314</v>
      </c>
      <c r="K1863" s="286" t="s">
        <v>886</v>
      </c>
      <c r="L1863" s="286" t="s">
        <v>32</v>
      </c>
      <c r="M1863" s="287">
        <v>1372140</v>
      </c>
    </row>
    <row r="1864" spans="1:13">
      <c r="A1864" s="286" t="s">
        <v>3431</v>
      </c>
      <c r="B1864" s="286" t="s">
        <v>1365</v>
      </c>
      <c r="C1864" s="286" t="s">
        <v>25</v>
      </c>
      <c r="D1864" s="275">
        <v>4531</v>
      </c>
      <c r="E1864" s="274" t="s">
        <v>730</v>
      </c>
      <c r="F1864" s="286" t="s">
        <v>305</v>
      </c>
      <c r="G1864" s="286" t="s">
        <v>298</v>
      </c>
      <c r="H1864" s="286" t="s">
        <v>41</v>
      </c>
      <c r="I1864" s="286" t="s">
        <v>50</v>
      </c>
      <c r="J1864" s="286" t="s">
        <v>313</v>
      </c>
      <c r="K1864" s="286" t="s">
        <v>886</v>
      </c>
      <c r="L1864" s="286" t="s">
        <v>32</v>
      </c>
      <c r="M1864" s="287">
        <v>1436820</v>
      </c>
    </row>
    <row r="1865" spans="1:13">
      <c r="A1865" s="286" t="s">
        <v>3446</v>
      </c>
      <c r="B1865" s="286" t="s">
        <v>1370</v>
      </c>
      <c r="C1865" s="286" t="s">
        <v>25</v>
      </c>
      <c r="D1865" s="275">
        <v>4531</v>
      </c>
      <c r="E1865" s="274" t="s">
        <v>730</v>
      </c>
      <c r="F1865" s="286" t="s">
        <v>305</v>
      </c>
      <c r="G1865" s="286" t="s">
        <v>298</v>
      </c>
      <c r="H1865" s="286" t="s">
        <v>41</v>
      </c>
      <c r="I1865" s="286" t="s">
        <v>223</v>
      </c>
      <c r="J1865" s="286" t="s">
        <v>314</v>
      </c>
      <c r="K1865" s="286" t="s">
        <v>887</v>
      </c>
      <c r="L1865" s="286" t="s">
        <v>218</v>
      </c>
      <c r="M1865" s="287">
        <v>1436820</v>
      </c>
    </row>
    <row r="1866" spans="1:13">
      <c r="A1866" s="286" t="s">
        <v>3400</v>
      </c>
      <c r="B1866" s="286" t="s">
        <v>1364</v>
      </c>
      <c r="C1866" s="286" t="s">
        <v>25</v>
      </c>
      <c r="D1866" s="275">
        <v>4531</v>
      </c>
      <c r="E1866" s="274" t="s">
        <v>730</v>
      </c>
      <c r="F1866" s="286" t="s">
        <v>305</v>
      </c>
      <c r="G1866" s="286" t="s">
        <v>298</v>
      </c>
      <c r="H1866" s="286" t="s">
        <v>41</v>
      </c>
      <c r="I1866" s="286" t="s">
        <v>46</v>
      </c>
      <c r="J1866" s="286" t="s">
        <v>310</v>
      </c>
      <c r="K1866" s="286" t="s">
        <v>887</v>
      </c>
      <c r="L1866" s="286" t="s">
        <v>34</v>
      </c>
      <c r="M1866" s="287">
        <v>1448370</v>
      </c>
    </row>
    <row r="1867" spans="1:13">
      <c r="A1867" s="286" t="s">
        <v>3436</v>
      </c>
      <c r="B1867" s="286" t="s">
        <v>1370</v>
      </c>
      <c r="C1867" s="286" t="s">
        <v>25</v>
      </c>
      <c r="D1867" s="275">
        <v>4531</v>
      </c>
      <c r="E1867" s="274" t="s">
        <v>730</v>
      </c>
      <c r="F1867" s="286" t="s">
        <v>305</v>
      </c>
      <c r="G1867" s="286" t="s">
        <v>298</v>
      </c>
      <c r="H1867" s="286" t="s">
        <v>41</v>
      </c>
      <c r="I1867" s="286" t="s">
        <v>50</v>
      </c>
      <c r="J1867" s="286" t="s">
        <v>313</v>
      </c>
      <c r="K1867" s="286" t="s">
        <v>887</v>
      </c>
      <c r="L1867" s="286" t="s">
        <v>218</v>
      </c>
      <c r="M1867" s="287">
        <v>1513050</v>
      </c>
    </row>
    <row r="1868" spans="1:13">
      <c r="A1868" s="286" t="s">
        <v>3421</v>
      </c>
      <c r="B1868" s="286" t="s">
        <v>1365</v>
      </c>
      <c r="C1868" s="286" t="s">
        <v>25</v>
      </c>
      <c r="D1868" s="275">
        <v>4531</v>
      </c>
      <c r="E1868" s="274" t="s">
        <v>730</v>
      </c>
      <c r="F1868" s="286" t="s">
        <v>305</v>
      </c>
      <c r="G1868" s="286" t="s">
        <v>298</v>
      </c>
      <c r="H1868" s="286" t="s">
        <v>41</v>
      </c>
      <c r="I1868" s="286" t="s">
        <v>48</v>
      </c>
      <c r="J1868" s="286" t="s">
        <v>312</v>
      </c>
      <c r="K1868" s="286" t="s">
        <v>886</v>
      </c>
      <c r="L1868" s="286" t="s">
        <v>32</v>
      </c>
      <c r="M1868" s="287">
        <v>1524600</v>
      </c>
    </row>
    <row r="1869" spans="1:13">
      <c r="A1869" s="286" t="s">
        <v>3489</v>
      </c>
      <c r="B1869" s="286" t="s">
        <v>1363</v>
      </c>
      <c r="C1869" s="286" t="s">
        <v>25</v>
      </c>
      <c r="D1869" s="275">
        <v>4531</v>
      </c>
      <c r="E1869" s="274" t="s">
        <v>730</v>
      </c>
      <c r="F1869" s="286" t="s">
        <v>305</v>
      </c>
      <c r="G1869" s="286" t="s">
        <v>298</v>
      </c>
      <c r="H1869" s="286" t="s">
        <v>41</v>
      </c>
      <c r="I1869" s="286" t="s">
        <v>425</v>
      </c>
      <c r="J1869" s="286" t="s">
        <v>430</v>
      </c>
      <c r="K1869" s="286" t="s">
        <v>886</v>
      </c>
      <c r="L1869" s="286" t="s">
        <v>34</v>
      </c>
      <c r="M1869" s="287">
        <v>1524600</v>
      </c>
    </row>
    <row r="1870" spans="1:13">
      <c r="A1870" s="286" t="s">
        <v>3390</v>
      </c>
      <c r="B1870" s="286" t="s">
        <v>1364</v>
      </c>
      <c r="C1870" s="286" t="s">
        <v>25</v>
      </c>
      <c r="D1870" s="275">
        <v>4531</v>
      </c>
      <c r="E1870" s="274" t="s">
        <v>730</v>
      </c>
      <c r="F1870" s="286" t="s">
        <v>305</v>
      </c>
      <c r="G1870" s="286" t="s">
        <v>298</v>
      </c>
      <c r="H1870" s="286" t="s">
        <v>41</v>
      </c>
      <c r="I1870" s="286" t="s">
        <v>44</v>
      </c>
      <c r="J1870" s="286" t="s">
        <v>309</v>
      </c>
      <c r="K1870" s="286" t="s">
        <v>887</v>
      </c>
      <c r="L1870" s="286" t="s">
        <v>34</v>
      </c>
      <c r="M1870" s="287">
        <v>1550010</v>
      </c>
    </row>
    <row r="1871" spans="1:13">
      <c r="A1871" s="286" t="s">
        <v>3494</v>
      </c>
      <c r="B1871" s="286" t="s">
        <v>1368</v>
      </c>
      <c r="C1871" s="286" t="s">
        <v>25</v>
      </c>
      <c r="D1871" s="275">
        <v>4531</v>
      </c>
      <c r="E1871" s="274" t="s">
        <v>730</v>
      </c>
      <c r="F1871" s="286" t="s">
        <v>305</v>
      </c>
      <c r="G1871" s="286" t="s">
        <v>298</v>
      </c>
      <c r="H1871" s="286" t="s">
        <v>41</v>
      </c>
      <c r="I1871" s="286" t="s">
        <v>425</v>
      </c>
      <c r="J1871" s="286" t="s">
        <v>942</v>
      </c>
      <c r="K1871" s="286" t="s">
        <v>887</v>
      </c>
      <c r="L1871" s="286" t="s">
        <v>940</v>
      </c>
      <c r="M1871" s="287">
        <v>1575420</v>
      </c>
    </row>
    <row r="1872" spans="1:13">
      <c r="A1872" s="286" t="s">
        <v>3426</v>
      </c>
      <c r="B1872" s="286" t="s">
        <v>1370</v>
      </c>
      <c r="C1872" s="286" t="s">
        <v>25</v>
      </c>
      <c r="D1872" s="275">
        <v>4531</v>
      </c>
      <c r="E1872" s="274" t="s">
        <v>730</v>
      </c>
      <c r="F1872" s="286" t="s">
        <v>305</v>
      </c>
      <c r="G1872" s="286" t="s">
        <v>298</v>
      </c>
      <c r="H1872" s="286" t="s">
        <v>41</v>
      </c>
      <c r="I1872" s="286" t="s">
        <v>48</v>
      </c>
      <c r="J1872" s="286" t="s">
        <v>312</v>
      </c>
      <c r="K1872" s="286" t="s">
        <v>887</v>
      </c>
      <c r="L1872" s="286" t="s">
        <v>218</v>
      </c>
      <c r="M1872" s="287">
        <v>1600830</v>
      </c>
    </row>
    <row r="1873" spans="1:13">
      <c r="A1873" s="286" t="s">
        <v>3411</v>
      </c>
      <c r="B1873" s="286" t="s">
        <v>1365</v>
      </c>
      <c r="C1873" s="286" t="s">
        <v>25</v>
      </c>
      <c r="D1873" s="275">
        <v>4531</v>
      </c>
      <c r="E1873" s="274" t="s">
        <v>730</v>
      </c>
      <c r="F1873" s="286" t="s">
        <v>305</v>
      </c>
      <c r="G1873" s="286" t="s">
        <v>298</v>
      </c>
      <c r="H1873" s="286" t="s">
        <v>41</v>
      </c>
      <c r="I1873" s="286" t="s">
        <v>221</v>
      </c>
      <c r="J1873" s="286" t="s">
        <v>311</v>
      </c>
      <c r="K1873" s="286" t="s">
        <v>886</v>
      </c>
      <c r="L1873" s="286" t="s">
        <v>32</v>
      </c>
      <c r="M1873" s="287">
        <v>1614690</v>
      </c>
    </row>
    <row r="1874" spans="1:13">
      <c r="A1874" s="286" t="s">
        <v>3479</v>
      </c>
      <c r="B1874" s="286" t="s">
        <v>1363</v>
      </c>
      <c r="C1874" s="286" t="s">
        <v>25</v>
      </c>
      <c r="D1874" s="275">
        <v>4531</v>
      </c>
      <c r="E1874" s="274" t="s">
        <v>730</v>
      </c>
      <c r="F1874" s="286" t="s">
        <v>305</v>
      </c>
      <c r="G1874" s="286" t="s">
        <v>298</v>
      </c>
      <c r="H1874" s="286" t="s">
        <v>41</v>
      </c>
      <c r="I1874" s="286" t="s">
        <v>424</v>
      </c>
      <c r="J1874" s="286" t="s">
        <v>429</v>
      </c>
      <c r="K1874" s="286" t="s">
        <v>886</v>
      </c>
      <c r="L1874" s="286" t="s">
        <v>34</v>
      </c>
      <c r="M1874" s="287">
        <v>1614690</v>
      </c>
    </row>
    <row r="1875" spans="1:13">
      <c r="A1875" s="286" t="s">
        <v>3380</v>
      </c>
      <c r="B1875" s="286" t="s">
        <v>1364</v>
      </c>
      <c r="C1875" s="286" t="s">
        <v>25</v>
      </c>
      <c r="D1875" s="275">
        <v>4531</v>
      </c>
      <c r="E1875" s="274" t="s">
        <v>730</v>
      </c>
      <c r="F1875" s="286" t="s">
        <v>305</v>
      </c>
      <c r="G1875" s="286" t="s">
        <v>298</v>
      </c>
      <c r="H1875" s="286" t="s">
        <v>41</v>
      </c>
      <c r="I1875" s="286" t="s">
        <v>219</v>
      </c>
      <c r="J1875" s="286" t="s">
        <v>308</v>
      </c>
      <c r="K1875" s="286" t="s">
        <v>887</v>
      </c>
      <c r="L1875" s="286" t="s">
        <v>34</v>
      </c>
      <c r="M1875" s="287">
        <v>1626240</v>
      </c>
    </row>
    <row r="1876" spans="1:13">
      <c r="A1876" s="286" t="s">
        <v>3484</v>
      </c>
      <c r="B1876" s="286" t="s">
        <v>1368</v>
      </c>
      <c r="C1876" s="286" t="s">
        <v>25</v>
      </c>
      <c r="D1876" s="275">
        <v>4531</v>
      </c>
      <c r="E1876" s="274" t="s">
        <v>730</v>
      </c>
      <c r="F1876" s="286" t="s">
        <v>305</v>
      </c>
      <c r="G1876" s="286" t="s">
        <v>298</v>
      </c>
      <c r="H1876" s="286" t="s">
        <v>41</v>
      </c>
      <c r="I1876" s="286" t="s">
        <v>424</v>
      </c>
      <c r="J1876" s="286" t="s">
        <v>429</v>
      </c>
      <c r="K1876" s="286" t="s">
        <v>887</v>
      </c>
      <c r="L1876" s="286" t="s">
        <v>940</v>
      </c>
      <c r="M1876" s="287">
        <v>1651650</v>
      </c>
    </row>
    <row r="1877" spans="1:13">
      <c r="A1877" s="286" t="s">
        <v>3416</v>
      </c>
      <c r="B1877" s="286" t="s">
        <v>1370</v>
      </c>
      <c r="C1877" s="286" t="s">
        <v>25</v>
      </c>
      <c r="D1877" s="275">
        <v>4531</v>
      </c>
      <c r="E1877" s="274" t="s">
        <v>730</v>
      </c>
      <c r="F1877" s="286" t="s">
        <v>305</v>
      </c>
      <c r="G1877" s="286" t="s">
        <v>298</v>
      </c>
      <c r="H1877" s="286" t="s">
        <v>41</v>
      </c>
      <c r="I1877" s="286" t="s">
        <v>221</v>
      </c>
      <c r="J1877" s="286" t="s">
        <v>311</v>
      </c>
      <c r="K1877" s="286" t="s">
        <v>887</v>
      </c>
      <c r="L1877" s="286" t="s">
        <v>218</v>
      </c>
      <c r="M1877" s="287">
        <v>1690920</v>
      </c>
    </row>
    <row r="1878" spans="1:13">
      <c r="A1878" s="286" t="s">
        <v>3401</v>
      </c>
      <c r="B1878" s="286" t="s">
        <v>1365</v>
      </c>
      <c r="C1878" s="286" t="s">
        <v>25</v>
      </c>
      <c r="D1878" s="275">
        <v>4531</v>
      </c>
      <c r="E1878" s="274" t="s">
        <v>730</v>
      </c>
      <c r="F1878" s="286" t="s">
        <v>305</v>
      </c>
      <c r="G1878" s="286" t="s">
        <v>298</v>
      </c>
      <c r="H1878" s="286" t="s">
        <v>41</v>
      </c>
      <c r="I1878" s="286" t="s">
        <v>46</v>
      </c>
      <c r="J1878" s="286" t="s">
        <v>310</v>
      </c>
      <c r="K1878" s="286" t="s">
        <v>886</v>
      </c>
      <c r="L1878" s="286" t="s">
        <v>32</v>
      </c>
      <c r="M1878" s="287">
        <v>1702470</v>
      </c>
    </row>
    <row r="1879" spans="1:13">
      <c r="A1879" s="286" t="s">
        <v>3469</v>
      </c>
      <c r="B1879" s="286" t="s">
        <v>1363</v>
      </c>
      <c r="C1879" s="286" t="s">
        <v>25</v>
      </c>
      <c r="D1879" s="275">
        <v>4531</v>
      </c>
      <c r="E1879" s="274" t="s">
        <v>730</v>
      </c>
      <c r="F1879" s="286" t="s">
        <v>305</v>
      </c>
      <c r="G1879" s="286" t="s">
        <v>298</v>
      </c>
      <c r="H1879" s="286" t="s">
        <v>41</v>
      </c>
      <c r="I1879" s="286" t="s">
        <v>423</v>
      </c>
      <c r="J1879" s="286" t="s">
        <v>428</v>
      </c>
      <c r="K1879" s="286" t="s">
        <v>886</v>
      </c>
      <c r="L1879" s="286" t="s">
        <v>34</v>
      </c>
      <c r="M1879" s="287">
        <v>1716330</v>
      </c>
    </row>
    <row r="1880" spans="1:13">
      <c r="A1880" s="286" t="s">
        <v>3370</v>
      </c>
      <c r="B1880" s="286" t="s">
        <v>1364</v>
      </c>
      <c r="C1880" s="286" t="s">
        <v>25</v>
      </c>
      <c r="D1880" s="275">
        <v>4531</v>
      </c>
      <c r="E1880" s="274" t="s">
        <v>730</v>
      </c>
      <c r="F1880" s="286" t="s">
        <v>305</v>
      </c>
      <c r="G1880" s="286" t="s">
        <v>298</v>
      </c>
      <c r="H1880" s="286" t="s">
        <v>41</v>
      </c>
      <c r="I1880" s="286" t="s">
        <v>42</v>
      </c>
      <c r="J1880" s="286" t="s">
        <v>307</v>
      </c>
      <c r="K1880" s="286" t="s">
        <v>887</v>
      </c>
      <c r="L1880" s="286" t="s">
        <v>34</v>
      </c>
      <c r="M1880" s="287">
        <v>1741740</v>
      </c>
    </row>
    <row r="1881" spans="1:13">
      <c r="A1881" s="286" t="s">
        <v>3474</v>
      </c>
      <c r="B1881" s="286" t="s">
        <v>1368</v>
      </c>
      <c r="C1881" s="286" t="s">
        <v>25</v>
      </c>
      <c r="D1881" s="275">
        <v>4531</v>
      </c>
      <c r="E1881" s="274" t="s">
        <v>730</v>
      </c>
      <c r="F1881" s="286" t="s">
        <v>305</v>
      </c>
      <c r="G1881" s="286" t="s">
        <v>298</v>
      </c>
      <c r="H1881" s="286" t="s">
        <v>41</v>
      </c>
      <c r="I1881" s="286" t="s">
        <v>423</v>
      </c>
      <c r="J1881" s="286" t="s">
        <v>428</v>
      </c>
      <c r="K1881" s="286" t="s">
        <v>887</v>
      </c>
      <c r="L1881" s="286" t="s">
        <v>940</v>
      </c>
      <c r="M1881" s="287">
        <v>1767150</v>
      </c>
    </row>
    <row r="1882" spans="1:13">
      <c r="A1882" s="286" t="s">
        <v>3406</v>
      </c>
      <c r="B1882" s="286" t="s">
        <v>1370</v>
      </c>
      <c r="C1882" s="286" t="s">
        <v>25</v>
      </c>
      <c r="D1882" s="275">
        <v>4531</v>
      </c>
      <c r="E1882" s="274" t="s">
        <v>730</v>
      </c>
      <c r="F1882" s="286" t="s">
        <v>305</v>
      </c>
      <c r="G1882" s="286" t="s">
        <v>298</v>
      </c>
      <c r="H1882" s="286" t="s">
        <v>41</v>
      </c>
      <c r="I1882" s="286" t="s">
        <v>46</v>
      </c>
      <c r="J1882" s="286" t="s">
        <v>310</v>
      </c>
      <c r="K1882" s="286" t="s">
        <v>887</v>
      </c>
      <c r="L1882" s="286" t="s">
        <v>218</v>
      </c>
      <c r="M1882" s="287">
        <v>1792560</v>
      </c>
    </row>
    <row r="1883" spans="1:13">
      <c r="A1883" s="286" t="s">
        <v>3498</v>
      </c>
      <c r="B1883" s="286" t="s">
        <v>1372</v>
      </c>
      <c r="C1883" s="286" t="s">
        <v>25</v>
      </c>
      <c r="D1883" s="275">
        <v>4531</v>
      </c>
      <c r="E1883" s="274" t="s">
        <v>730</v>
      </c>
      <c r="F1883" s="286" t="s">
        <v>305</v>
      </c>
      <c r="G1883" s="286" t="s">
        <v>298</v>
      </c>
      <c r="H1883" s="286" t="s">
        <v>41</v>
      </c>
      <c r="I1883" s="286" t="s">
        <v>425</v>
      </c>
      <c r="J1883" s="286" t="s">
        <v>942</v>
      </c>
      <c r="K1883" s="286" t="s">
        <v>887</v>
      </c>
      <c r="L1883" s="286" t="s">
        <v>941</v>
      </c>
      <c r="M1883" s="287">
        <v>1792560</v>
      </c>
    </row>
    <row r="1884" spans="1:13">
      <c r="A1884" s="286" t="s">
        <v>3459</v>
      </c>
      <c r="B1884" s="286" t="s">
        <v>1363</v>
      </c>
      <c r="C1884" s="286" t="s">
        <v>25</v>
      </c>
      <c r="D1884" s="275">
        <v>4531</v>
      </c>
      <c r="E1884" s="274" t="s">
        <v>730</v>
      </c>
      <c r="F1884" s="286" t="s">
        <v>305</v>
      </c>
      <c r="G1884" s="286" t="s">
        <v>298</v>
      </c>
      <c r="H1884" s="286" t="s">
        <v>41</v>
      </c>
      <c r="I1884" s="286" t="s">
        <v>422</v>
      </c>
      <c r="J1884" s="286" t="s">
        <v>427</v>
      </c>
      <c r="K1884" s="286" t="s">
        <v>886</v>
      </c>
      <c r="L1884" s="286" t="s">
        <v>34</v>
      </c>
      <c r="M1884" s="287">
        <v>1804110</v>
      </c>
    </row>
    <row r="1885" spans="1:13">
      <c r="A1885" s="286" t="s">
        <v>3391</v>
      </c>
      <c r="B1885" s="286" t="s">
        <v>1365</v>
      </c>
      <c r="C1885" s="286" t="s">
        <v>25</v>
      </c>
      <c r="D1885" s="275">
        <v>4531</v>
      </c>
      <c r="E1885" s="274" t="s">
        <v>730</v>
      </c>
      <c r="F1885" s="286" t="s">
        <v>305</v>
      </c>
      <c r="G1885" s="286" t="s">
        <v>298</v>
      </c>
      <c r="H1885" s="286" t="s">
        <v>41</v>
      </c>
      <c r="I1885" s="286" t="s">
        <v>44</v>
      </c>
      <c r="J1885" s="286" t="s">
        <v>309</v>
      </c>
      <c r="K1885" s="286" t="s">
        <v>886</v>
      </c>
      <c r="L1885" s="286" t="s">
        <v>32</v>
      </c>
      <c r="M1885" s="287">
        <v>1817970</v>
      </c>
    </row>
    <row r="1886" spans="1:13">
      <c r="A1886" s="286" t="s">
        <v>3464</v>
      </c>
      <c r="B1886" s="286" t="s">
        <v>1368</v>
      </c>
      <c r="C1886" s="286" t="s">
        <v>25</v>
      </c>
      <c r="D1886" s="275">
        <v>4531</v>
      </c>
      <c r="E1886" s="274" t="s">
        <v>730</v>
      </c>
      <c r="F1886" s="286" t="s">
        <v>305</v>
      </c>
      <c r="G1886" s="286" t="s">
        <v>298</v>
      </c>
      <c r="H1886" s="286" t="s">
        <v>41</v>
      </c>
      <c r="I1886" s="286" t="s">
        <v>422</v>
      </c>
      <c r="J1886" s="286" t="s">
        <v>427</v>
      </c>
      <c r="K1886" s="286" t="s">
        <v>887</v>
      </c>
      <c r="L1886" s="286" t="s">
        <v>940</v>
      </c>
      <c r="M1886" s="287">
        <v>1854930</v>
      </c>
    </row>
    <row r="1887" spans="1:13">
      <c r="A1887" s="286" t="s">
        <v>3488</v>
      </c>
      <c r="B1887" s="286" t="s">
        <v>1372</v>
      </c>
      <c r="C1887" s="286" t="s">
        <v>25</v>
      </c>
      <c r="D1887" s="275">
        <v>4531</v>
      </c>
      <c r="E1887" s="274" t="s">
        <v>730</v>
      </c>
      <c r="F1887" s="286" t="s">
        <v>305</v>
      </c>
      <c r="G1887" s="286" t="s">
        <v>298</v>
      </c>
      <c r="H1887" s="286" t="s">
        <v>41</v>
      </c>
      <c r="I1887" s="286" t="s">
        <v>424</v>
      </c>
      <c r="J1887" s="286" t="s">
        <v>429</v>
      </c>
      <c r="K1887" s="286" t="s">
        <v>887</v>
      </c>
      <c r="L1887" s="286" t="s">
        <v>941</v>
      </c>
      <c r="M1887" s="287">
        <v>1894200</v>
      </c>
    </row>
    <row r="1888" spans="1:13">
      <c r="A1888" s="286" t="s">
        <v>3495</v>
      </c>
      <c r="B1888" s="286" t="s">
        <v>1369</v>
      </c>
      <c r="C1888" s="286" t="s">
        <v>25</v>
      </c>
      <c r="D1888" s="275">
        <v>4531</v>
      </c>
      <c r="E1888" s="274" t="s">
        <v>730</v>
      </c>
      <c r="F1888" s="286" t="s">
        <v>305</v>
      </c>
      <c r="G1888" s="286" t="s">
        <v>298</v>
      </c>
      <c r="H1888" s="286" t="s">
        <v>41</v>
      </c>
      <c r="I1888" s="286" t="s">
        <v>425</v>
      </c>
      <c r="J1888" s="286" t="s">
        <v>430</v>
      </c>
      <c r="K1888" s="286" t="s">
        <v>886</v>
      </c>
      <c r="L1888" s="286" t="s">
        <v>218</v>
      </c>
      <c r="M1888" s="287">
        <v>1894200</v>
      </c>
    </row>
    <row r="1889" spans="1:13">
      <c r="A1889" s="286" t="s">
        <v>3396</v>
      </c>
      <c r="B1889" s="286" t="s">
        <v>1370</v>
      </c>
      <c r="C1889" s="286" t="s">
        <v>25</v>
      </c>
      <c r="D1889" s="275">
        <v>4531</v>
      </c>
      <c r="E1889" s="274" t="s">
        <v>730</v>
      </c>
      <c r="F1889" s="286" t="s">
        <v>305</v>
      </c>
      <c r="G1889" s="286" t="s">
        <v>298</v>
      </c>
      <c r="H1889" s="286" t="s">
        <v>41</v>
      </c>
      <c r="I1889" s="286" t="s">
        <v>44</v>
      </c>
      <c r="J1889" s="286" t="s">
        <v>309</v>
      </c>
      <c r="K1889" s="286" t="s">
        <v>887</v>
      </c>
      <c r="L1889" s="286" t="s">
        <v>218</v>
      </c>
      <c r="M1889" s="287">
        <v>1905750</v>
      </c>
    </row>
    <row r="1890" spans="1:13">
      <c r="A1890" s="286" t="s">
        <v>3381</v>
      </c>
      <c r="B1890" s="286" t="s">
        <v>1365</v>
      </c>
      <c r="C1890" s="286" t="s">
        <v>25</v>
      </c>
      <c r="D1890" s="275">
        <v>4531</v>
      </c>
      <c r="E1890" s="274" t="s">
        <v>730</v>
      </c>
      <c r="F1890" s="286" t="s">
        <v>305</v>
      </c>
      <c r="G1890" s="286" t="s">
        <v>298</v>
      </c>
      <c r="H1890" s="286" t="s">
        <v>41</v>
      </c>
      <c r="I1890" s="286" t="s">
        <v>219</v>
      </c>
      <c r="J1890" s="286" t="s">
        <v>308</v>
      </c>
      <c r="K1890" s="286" t="s">
        <v>886</v>
      </c>
      <c r="L1890" s="286" t="s">
        <v>32</v>
      </c>
      <c r="M1890" s="287">
        <v>1919610</v>
      </c>
    </row>
    <row r="1891" spans="1:13">
      <c r="A1891" s="286" t="s">
        <v>3449</v>
      </c>
      <c r="B1891" s="286" t="s">
        <v>1363</v>
      </c>
      <c r="C1891" s="286" t="s">
        <v>25</v>
      </c>
      <c r="D1891" s="275">
        <v>4531</v>
      </c>
      <c r="E1891" s="274" t="s">
        <v>730</v>
      </c>
      <c r="F1891" s="286" t="s">
        <v>305</v>
      </c>
      <c r="G1891" s="286" t="s">
        <v>298</v>
      </c>
      <c r="H1891" s="286" t="s">
        <v>41</v>
      </c>
      <c r="I1891" s="286" t="s">
        <v>421</v>
      </c>
      <c r="J1891" s="286" t="s">
        <v>426</v>
      </c>
      <c r="K1891" s="286" t="s">
        <v>886</v>
      </c>
      <c r="L1891" s="286" t="s">
        <v>34</v>
      </c>
      <c r="M1891" s="287">
        <v>1931160</v>
      </c>
    </row>
    <row r="1892" spans="1:13">
      <c r="A1892" s="286" t="s">
        <v>3454</v>
      </c>
      <c r="B1892" s="286" t="s">
        <v>1368</v>
      </c>
      <c r="C1892" s="286" t="s">
        <v>25</v>
      </c>
      <c r="D1892" s="275">
        <v>4531</v>
      </c>
      <c r="E1892" s="274" t="s">
        <v>730</v>
      </c>
      <c r="F1892" s="286" t="s">
        <v>305</v>
      </c>
      <c r="G1892" s="286" t="s">
        <v>298</v>
      </c>
      <c r="H1892" s="286" t="s">
        <v>41</v>
      </c>
      <c r="I1892" s="286" t="s">
        <v>421</v>
      </c>
      <c r="J1892" s="286" t="s">
        <v>426</v>
      </c>
      <c r="K1892" s="286" t="s">
        <v>887</v>
      </c>
      <c r="L1892" s="286" t="s">
        <v>940</v>
      </c>
      <c r="M1892" s="287">
        <v>1981980</v>
      </c>
    </row>
    <row r="1893" spans="1:13">
      <c r="A1893" s="286" t="s">
        <v>3485</v>
      </c>
      <c r="B1893" s="286" t="s">
        <v>1369</v>
      </c>
      <c r="C1893" s="286" t="s">
        <v>25</v>
      </c>
      <c r="D1893" s="275">
        <v>4531</v>
      </c>
      <c r="E1893" s="274" t="s">
        <v>730</v>
      </c>
      <c r="F1893" s="286" t="s">
        <v>305</v>
      </c>
      <c r="G1893" s="286" t="s">
        <v>298</v>
      </c>
      <c r="H1893" s="286" t="s">
        <v>41</v>
      </c>
      <c r="I1893" s="286" t="s">
        <v>424</v>
      </c>
      <c r="J1893" s="286" t="s">
        <v>429</v>
      </c>
      <c r="K1893" s="286" t="s">
        <v>886</v>
      </c>
      <c r="L1893" s="286" t="s">
        <v>218</v>
      </c>
      <c r="M1893" s="287">
        <v>1995840</v>
      </c>
    </row>
    <row r="1894" spans="1:13">
      <c r="A1894" s="286" t="s">
        <v>3386</v>
      </c>
      <c r="B1894" s="286" t="s">
        <v>1370</v>
      </c>
      <c r="C1894" s="286" t="s">
        <v>25</v>
      </c>
      <c r="D1894" s="275">
        <v>4531</v>
      </c>
      <c r="E1894" s="274" t="s">
        <v>730</v>
      </c>
      <c r="F1894" s="286" t="s">
        <v>305</v>
      </c>
      <c r="G1894" s="286" t="s">
        <v>298</v>
      </c>
      <c r="H1894" s="286" t="s">
        <v>41</v>
      </c>
      <c r="I1894" s="286" t="s">
        <v>219</v>
      </c>
      <c r="J1894" s="286" t="s">
        <v>308</v>
      </c>
      <c r="K1894" s="286" t="s">
        <v>887</v>
      </c>
      <c r="L1894" s="286" t="s">
        <v>218</v>
      </c>
      <c r="M1894" s="287">
        <v>2007390</v>
      </c>
    </row>
    <row r="1895" spans="1:13">
      <c r="A1895" s="286" t="s">
        <v>3478</v>
      </c>
      <c r="B1895" s="286" t="s">
        <v>1372</v>
      </c>
      <c r="C1895" s="286" t="s">
        <v>25</v>
      </c>
      <c r="D1895" s="275">
        <v>4531</v>
      </c>
      <c r="E1895" s="274" t="s">
        <v>730</v>
      </c>
      <c r="F1895" s="286" t="s">
        <v>305</v>
      </c>
      <c r="G1895" s="286" t="s">
        <v>298</v>
      </c>
      <c r="H1895" s="286" t="s">
        <v>41</v>
      </c>
      <c r="I1895" s="286" t="s">
        <v>423</v>
      </c>
      <c r="J1895" s="286" t="s">
        <v>428</v>
      </c>
      <c r="K1895" s="286" t="s">
        <v>887</v>
      </c>
      <c r="L1895" s="286" t="s">
        <v>941</v>
      </c>
      <c r="M1895" s="287">
        <v>2021250</v>
      </c>
    </row>
    <row r="1896" spans="1:13">
      <c r="A1896" s="286" t="s">
        <v>3371</v>
      </c>
      <c r="B1896" s="286" t="s">
        <v>1365</v>
      </c>
      <c r="C1896" s="286" t="s">
        <v>25</v>
      </c>
      <c r="D1896" s="275">
        <v>4531</v>
      </c>
      <c r="E1896" s="274" t="s">
        <v>730</v>
      </c>
      <c r="F1896" s="286" t="s">
        <v>305</v>
      </c>
      <c r="G1896" s="286" t="s">
        <v>298</v>
      </c>
      <c r="H1896" s="286" t="s">
        <v>41</v>
      </c>
      <c r="I1896" s="286" t="s">
        <v>42</v>
      </c>
      <c r="J1896" s="286" t="s">
        <v>307</v>
      </c>
      <c r="K1896" s="286" t="s">
        <v>886</v>
      </c>
      <c r="L1896" s="286" t="s">
        <v>32</v>
      </c>
      <c r="M1896" s="287">
        <v>2046660</v>
      </c>
    </row>
    <row r="1897" spans="1:13">
      <c r="A1897" s="286" t="s">
        <v>3439</v>
      </c>
      <c r="B1897" s="286" t="s">
        <v>1363</v>
      </c>
      <c r="C1897" s="286" t="s">
        <v>25</v>
      </c>
      <c r="D1897" s="275">
        <v>4531</v>
      </c>
      <c r="E1897" s="274" t="s">
        <v>730</v>
      </c>
      <c r="F1897" s="286" t="s">
        <v>305</v>
      </c>
      <c r="G1897" s="286" t="s">
        <v>298</v>
      </c>
      <c r="H1897" s="286" t="s">
        <v>41</v>
      </c>
      <c r="I1897" s="286" t="s">
        <v>223</v>
      </c>
      <c r="J1897" s="286" t="s">
        <v>314</v>
      </c>
      <c r="K1897" s="286" t="s">
        <v>886</v>
      </c>
      <c r="L1897" s="286" t="s">
        <v>34</v>
      </c>
      <c r="M1897" s="287">
        <v>2058210</v>
      </c>
    </row>
    <row r="1898" spans="1:13">
      <c r="A1898" s="286" t="s">
        <v>3444</v>
      </c>
      <c r="B1898" s="286" t="s">
        <v>1368</v>
      </c>
      <c r="C1898" s="286" t="s">
        <v>25</v>
      </c>
      <c r="D1898" s="275">
        <v>4531</v>
      </c>
      <c r="E1898" s="274" t="s">
        <v>730</v>
      </c>
      <c r="F1898" s="286" t="s">
        <v>305</v>
      </c>
      <c r="G1898" s="286" t="s">
        <v>298</v>
      </c>
      <c r="H1898" s="286" t="s">
        <v>41</v>
      </c>
      <c r="I1898" s="286" t="s">
        <v>223</v>
      </c>
      <c r="J1898" s="286" t="s">
        <v>314</v>
      </c>
      <c r="K1898" s="286" t="s">
        <v>887</v>
      </c>
      <c r="L1898" s="286" t="s">
        <v>940</v>
      </c>
      <c r="M1898" s="287">
        <v>2109030</v>
      </c>
    </row>
    <row r="1899" spans="1:13">
      <c r="A1899" s="286" t="s">
        <v>3468</v>
      </c>
      <c r="B1899" s="286" t="s">
        <v>1372</v>
      </c>
      <c r="C1899" s="286" t="s">
        <v>25</v>
      </c>
      <c r="D1899" s="275">
        <v>4531</v>
      </c>
      <c r="E1899" s="274" t="s">
        <v>730</v>
      </c>
      <c r="F1899" s="286" t="s">
        <v>305</v>
      </c>
      <c r="G1899" s="286" t="s">
        <v>298</v>
      </c>
      <c r="H1899" s="286" t="s">
        <v>41</v>
      </c>
      <c r="I1899" s="286" t="s">
        <v>422</v>
      </c>
      <c r="J1899" s="286" t="s">
        <v>427</v>
      </c>
      <c r="K1899" s="286" t="s">
        <v>887</v>
      </c>
      <c r="L1899" s="286" t="s">
        <v>941</v>
      </c>
      <c r="M1899" s="287">
        <v>2109030</v>
      </c>
    </row>
    <row r="1900" spans="1:13">
      <c r="A1900" s="286" t="s">
        <v>3475</v>
      </c>
      <c r="B1900" s="286" t="s">
        <v>1369</v>
      </c>
      <c r="C1900" s="286" t="s">
        <v>25</v>
      </c>
      <c r="D1900" s="275">
        <v>4531</v>
      </c>
      <c r="E1900" s="274" t="s">
        <v>730</v>
      </c>
      <c r="F1900" s="286" t="s">
        <v>305</v>
      </c>
      <c r="G1900" s="286" t="s">
        <v>298</v>
      </c>
      <c r="H1900" s="286" t="s">
        <v>41</v>
      </c>
      <c r="I1900" s="286" t="s">
        <v>423</v>
      </c>
      <c r="J1900" s="286" t="s">
        <v>428</v>
      </c>
      <c r="K1900" s="286" t="s">
        <v>886</v>
      </c>
      <c r="L1900" s="286" t="s">
        <v>218</v>
      </c>
      <c r="M1900" s="287">
        <v>2122890</v>
      </c>
    </row>
    <row r="1901" spans="1:13">
      <c r="A1901" s="286" t="s">
        <v>3376</v>
      </c>
      <c r="B1901" s="286" t="s">
        <v>1370</v>
      </c>
      <c r="C1901" s="286" t="s">
        <v>25</v>
      </c>
      <c r="D1901" s="275">
        <v>4531</v>
      </c>
      <c r="E1901" s="274" t="s">
        <v>730</v>
      </c>
      <c r="F1901" s="286" t="s">
        <v>305</v>
      </c>
      <c r="G1901" s="286" t="s">
        <v>298</v>
      </c>
      <c r="H1901" s="286" t="s">
        <v>41</v>
      </c>
      <c r="I1901" s="286" t="s">
        <v>42</v>
      </c>
      <c r="J1901" s="286" t="s">
        <v>307</v>
      </c>
      <c r="K1901" s="286" t="s">
        <v>887</v>
      </c>
      <c r="L1901" s="286" t="s">
        <v>218</v>
      </c>
      <c r="M1901" s="287">
        <v>2148300</v>
      </c>
    </row>
    <row r="1902" spans="1:13">
      <c r="A1902" s="286" t="s">
        <v>3429</v>
      </c>
      <c r="B1902" s="286" t="s">
        <v>1363</v>
      </c>
      <c r="C1902" s="286" t="s">
        <v>25</v>
      </c>
      <c r="D1902" s="275">
        <v>4531</v>
      </c>
      <c r="E1902" s="274" t="s">
        <v>730</v>
      </c>
      <c r="F1902" s="286" t="s">
        <v>305</v>
      </c>
      <c r="G1902" s="286" t="s">
        <v>298</v>
      </c>
      <c r="H1902" s="286" t="s">
        <v>41</v>
      </c>
      <c r="I1902" s="286" t="s">
        <v>50</v>
      </c>
      <c r="J1902" s="286" t="s">
        <v>313</v>
      </c>
      <c r="K1902" s="286" t="s">
        <v>886</v>
      </c>
      <c r="L1902" s="286" t="s">
        <v>34</v>
      </c>
      <c r="M1902" s="287">
        <v>2159850</v>
      </c>
    </row>
    <row r="1903" spans="1:13">
      <c r="A1903" s="286" t="s">
        <v>3434</v>
      </c>
      <c r="B1903" s="286" t="s">
        <v>1368</v>
      </c>
      <c r="C1903" s="286" t="s">
        <v>25</v>
      </c>
      <c r="D1903" s="275">
        <v>4531</v>
      </c>
      <c r="E1903" s="274" t="s">
        <v>730</v>
      </c>
      <c r="F1903" s="286" t="s">
        <v>305</v>
      </c>
      <c r="G1903" s="286" t="s">
        <v>298</v>
      </c>
      <c r="H1903" s="286" t="s">
        <v>41</v>
      </c>
      <c r="I1903" s="286" t="s">
        <v>50</v>
      </c>
      <c r="J1903" s="286" t="s">
        <v>313</v>
      </c>
      <c r="K1903" s="286" t="s">
        <v>887</v>
      </c>
      <c r="L1903" s="286" t="s">
        <v>940</v>
      </c>
      <c r="M1903" s="287">
        <v>2210670</v>
      </c>
    </row>
    <row r="1904" spans="1:13">
      <c r="A1904" s="286" t="s">
        <v>3465</v>
      </c>
      <c r="B1904" s="286" t="s">
        <v>1369</v>
      </c>
      <c r="C1904" s="286" t="s">
        <v>25</v>
      </c>
      <c r="D1904" s="275">
        <v>4531</v>
      </c>
      <c r="E1904" s="274" t="s">
        <v>730</v>
      </c>
      <c r="F1904" s="286" t="s">
        <v>305</v>
      </c>
      <c r="G1904" s="286" t="s">
        <v>298</v>
      </c>
      <c r="H1904" s="286" t="s">
        <v>41</v>
      </c>
      <c r="I1904" s="286" t="s">
        <v>422</v>
      </c>
      <c r="J1904" s="286" t="s">
        <v>427</v>
      </c>
      <c r="K1904" s="286" t="s">
        <v>886</v>
      </c>
      <c r="L1904" s="286" t="s">
        <v>218</v>
      </c>
      <c r="M1904" s="287">
        <v>2224530</v>
      </c>
    </row>
    <row r="1905" spans="1:13">
      <c r="A1905" s="286" t="s">
        <v>3458</v>
      </c>
      <c r="B1905" s="286" t="s">
        <v>1372</v>
      </c>
      <c r="C1905" s="286" t="s">
        <v>25</v>
      </c>
      <c r="D1905" s="275">
        <v>4531</v>
      </c>
      <c r="E1905" s="274" t="s">
        <v>730</v>
      </c>
      <c r="F1905" s="286" t="s">
        <v>305</v>
      </c>
      <c r="G1905" s="286" t="s">
        <v>298</v>
      </c>
      <c r="H1905" s="286" t="s">
        <v>41</v>
      </c>
      <c r="I1905" s="286" t="s">
        <v>421</v>
      </c>
      <c r="J1905" s="286" t="s">
        <v>426</v>
      </c>
      <c r="K1905" s="286" t="s">
        <v>887</v>
      </c>
      <c r="L1905" s="286" t="s">
        <v>941</v>
      </c>
      <c r="M1905" s="287">
        <v>2261490</v>
      </c>
    </row>
    <row r="1906" spans="1:13">
      <c r="A1906" s="286" t="s">
        <v>3419</v>
      </c>
      <c r="B1906" s="286" t="s">
        <v>1363</v>
      </c>
      <c r="C1906" s="286" t="s">
        <v>25</v>
      </c>
      <c r="D1906" s="275">
        <v>4531</v>
      </c>
      <c r="E1906" s="274" t="s">
        <v>730</v>
      </c>
      <c r="F1906" s="286" t="s">
        <v>305</v>
      </c>
      <c r="G1906" s="286" t="s">
        <v>298</v>
      </c>
      <c r="H1906" s="286" t="s">
        <v>41</v>
      </c>
      <c r="I1906" s="286" t="s">
        <v>48</v>
      </c>
      <c r="J1906" s="286" t="s">
        <v>312</v>
      </c>
      <c r="K1906" s="286" t="s">
        <v>886</v>
      </c>
      <c r="L1906" s="286" t="s">
        <v>34</v>
      </c>
      <c r="M1906" s="287">
        <v>2286900</v>
      </c>
    </row>
    <row r="1907" spans="1:13">
      <c r="A1907" s="286" t="s">
        <v>3424</v>
      </c>
      <c r="B1907" s="286" t="s">
        <v>1368</v>
      </c>
      <c r="C1907" s="286" t="s">
        <v>25</v>
      </c>
      <c r="D1907" s="275">
        <v>4531</v>
      </c>
      <c r="E1907" s="274" t="s">
        <v>730</v>
      </c>
      <c r="F1907" s="286" t="s">
        <v>305</v>
      </c>
      <c r="G1907" s="286" t="s">
        <v>298</v>
      </c>
      <c r="H1907" s="286" t="s">
        <v>41</v>
      </c>
      <c r="I1907" s="286" t="s">
        <v>48</v>
      </c>
      <c r="J1907" s="286" t="s">
        <v>312</v>
      </c>
      <c r="K1907" s="286" t="s">
        <v>887</v>
      </c>
      <c r="L1907" s="286" t="s">
        <v>940</v>
      </c>
      <c r="M1907" s="287">
        <v>2356200</v>
      </c>
    </row>
    <row r="1908" spans="1:13">
      <c r="A1908" s="286" t="s">
        <v>3455</v>
      </c>
      <c r="B1908" s="286" t="s">
        <v>1369</v>
      </c>
      <c r="C1908" s="286" t="s">
        <v>25</v>
      </c>
      <c r="D1908" s="275">
        <v>4531</v>
      </c>
      <c r="E1908" s="274" t="s">
        <v>730</v>
      </c>
      <c r="F1908" s="286" t="s">
        <v>305</v>
      </c>
      <c r="G1908" s="286" t="s">
        <v>298</v>
      </c>
      <c r="H1908" s="286" t="s">
        <v>41</v>
      </c>
      <c r="I1908" s="286" t="s">
        <v>421</v>
      </c>
      <c r="J1908" s="286" t="s">
        <v>426</v>
      </c>
      <c r="K1908" s="286" t="s">
        <v>886</v>
      </c>
      <c r="L1908" s="286" t="s">
        <v>218</v>
      </c>
      <c r="M1908" s="287">
        <v>2379300</v>
      </c>
    </row>
    <row r="1909" spans="1:13">
      <c r="A1909" s="286" t="s">
        <v>3409</v>
      </c>
      <c r="B1909" s="286" t="s">
        <v>1363</v>
      </c>
      <c r="C1909" s="286" t="s">
        <v>25</v>
      </c>
      <c r="D1909" s="275">
        <v>4531</v>
      </c>
      <c r="E1909" s="274" t="s">
        <v>730</v>
      </c>
      <c r="F1909" s="286" t="s">
        <v>305</v>
      </c>
      <c r="G1909" s="286" t="s">
        <v>298</v>
      </c>
      <c r="H1909" s="286" t="s">
        <v>41</v>
      </c>
      <c r="I1909" s="286" t="s">
        <v>221</v>
      </c>
      <c r="J1909" s="286" t="s">
        <v>311</v>
      </c>
      <c r="K1909" s="286" t="s">
        <v>886</v>
      </c>
      <c r="L1909" s="286" t="s">
        <v>34</v>
      </c>
      <c r="M1909" s="287">
        <v>2425500</v>
      </c>
    </row>
    <row r="1910" spans="1:13">
      <c r="A1910" s="286" t="s">
        <v>3448</v>
      </c>
      <c r="B1910" s="286" t="s">
        <v>1372</v>
      </c>
      <c r="C1910" s="286" t="s">
        <v>25</v>
      </c>
      <c r="D1910" s="275">
        <v>4531</v>
      </c>
      <c r="E1910" s="274" t="s">
        <v>730</v>
      </c>
      <c r="F1910" s="286" t="s">
        <v>305</v>
      </c>
      <c r="G1910" s="286" t="s">
        <v>298</v>
      </c>
      <c r="H1910" s="286" t="s">
        <v>41</v>
      </c>
      <c r="I1910" s="286" t="s">
        <v>223</v>
      </c>
      <c r="J1910" s="286" t="s">
        <v>314</v>
      </c>
      <c r="K1910" s="286" t="s">
        <v>887</v>
      </c>
      <c r="L1910" s="286" t="s">
        <v>941</v>
      </c>
      <c r="M1910" s="287">
        <v>2425500</v>
      </c>
    </row>
    <row r="1911" spans="1:13">
      <c r="A1911" s="286" t="s">
        <v>3414</v>
      </c>
      <c r="B1911" s="286" t="s">
        <v>1368</v>
      </c>
      <c r="C1911" s="286" t="s">
        <v>25</v>
      </c>
      <c r="D1911" s="275">
        <v>4531</v>
      </c>
      <c r="E1911" s="274" t="s">
        <v>730</v>
      </c>
      <c r="F1911" s="286" t="s">
        <v>305</v>
      </c>
      <c r="G1911" s="286" t="s">
        <v>298</v>
      </c>
      <c r="H1911" s="286" t="s">
        <v>41</v>
      </c>
      <c r="I1911" s="286" t="s">
        <v>221</v>
      </c>
      <c r="J1911" s="286" t="s">
        <v>311</v>
      </c>
      <c r="K1911" s="286" t="s">
        <v>887</v>
      </c>
      <c r="L1911" s="286" t="s">
        <v>940</v>
      </c>
      <c r="M1911" s="287">
        <v>2471700</v>
      </c>
    </row>
    <row r="1912" spans="1:13">
      <c r="A1912" s="286" t="s">
        <v>3438</v>
      </c>
      <c r="B1912" s="286" t="s">
        <v>1372</v>
      </c>
      <c r="C1912" s="286" t="s">
        <v>25</v>
      </c>
      <c r="D1912" s="275">
        <v>4531</v>
      </c>
      <c r="E1912" s="274" t="s">
        <v>730</v>
      </c>
      <c r="F1912" s="286" t="s">
        <v>305</v>
      </c>
      <c r="G1912" s="286" t="s">
        <v>298</v>
      </c>
      <c r="H1912" s="286" t="s">
        <v>41</v>
      </c>
      <c r="I1912" s="286" t="s">
        <v>50</v>
      </c>
      <c r="J1912" s="286" t="s">
        <v>313</v>
      </c>
      <c r="K1912" s="286" t="s">
        <v>887</v>
      </c>
      <c r="L1912" s="286" t="s">
        <v>941</v>
      </c>
      <c r="M1912" s="287">
        <v>2517900</v>
      </c>
    </row>
    <row r="1913" spans="1:13">
      <c r="A1913" s="286" t="s">
        <v>3445</v>
      </c>
      <c r="B1913" s="286" t="s">
        <v>1369</v>
      </c>
      <c r="C1913" s="286" t="s">
        <v>25</v>
      </c>
      <c r="D1913" s="275">
        <v>4531</v>
      </c>
      <c r="E1913" s="274" t="s">
        <v>730</v>
      </c>
      <c r="F1913" s="286" t="s">
        <v>305</v>
      </c>
      <c r="G1913" s="286" t="s">
        <v>298</v>
      </c>
      <c r="H1913" s="286" t="s">
        <v>41</v>
      </c>
      <c r="I1913" s="286" t="s">
        <v>223</v>
      </c>
      <c r="J1913" s="286" t="s">
        <v>314</v>
      </c>
      <c r="K1913" s="286" t="s">
        <v>886</v>
      </c>
      <c r="L1913" s="286" t="s">
        <v>218</v>
      </c>
      <c r="M1913" s="287">
        <v>2517900</v>
      </c>
    </row>
    <row r="1914" spans="1:13">
      <c r="A1914" s="286" t="s">
        <v>3399</v>
      </c>
      <c r="B1914" s="286" t="s">
        <v>1363</v>
      </c>
      <c r="C1914" s="286" t="s">
        <v>25</v>
      </c>
      <c r="D1914" s="275">
        <v>4531</v>
      </c>
      <c r="E1914" s="274" t="s">
        <v>730</v>
      </c>
      <c r="F1914" s="286" t="s">
        <v>305</v>
      </c>
      <c r="G1914" s="286" t="s">
        <v>298</v>
      </c>
      <c r="H1914" s="286" t="s">
        <v>41</v>
      </c>
      <c r="I1914" s="286" t="s">
        <v>46</v>
      </c>
      <c r="J1914" s="286" t="s">
        <v>310</v>
      </c>
      <c r="K1914" s="286" t="s">
        <v>886</v>
      </c>
      <c r="L1914" s="286" t="s">
        <v>34</v>
      </c>
      <c r="M1914" s="287">
        <v>2564100</v>
      </c>
    </row>
    <row r="1915" spans="1:13">
      <c r="A1915" s="286" t="s">
        <v>3404</v>
      </c>
      <c r="B1915" s="286" t="s">
        <v>1368</v>
      </c>
      <c r="C1915" s="286" t="s">
        <v>25</v>
      </c>
      <c r="D1915" s="275">
        <v>4531</v>
      </c>
      <c r="E1915" s="274" t="s">
        <v>730</v>
      </c>
      <c r="F1915" s="286" t="s">
        <v>305</v>
      </c>
      <c r="G1915" s="286" t="s">
        <v>298</v>
      </c>
      <c r="H1915" s="286" t="s">
        <v>41</v>
      </c>
      <c r="I1915" s="286" t="s">
        <v>46</v>
      </c>
      <c r="J1915" s="286" t="s">
        <v>310</v>
      </c>
      <c r="K1915" s="286" t="s">
        <v>887</v>
      </c>
      <c r="L1915" s="286" t="s">
        <v>940</v>
      </c>
      <c r="M1915" s="287">
        <v>2633400</v>
      </c>
    </row>
    <row r="1916" spans="1:13">
      <c r="A1916" s="286" t="s">
        <v>3428</v>
      </c>
      <c r="B1916" s="286" t="s">
        <v>1372</v>
      </c>
      <c r="C1916" s="286" t="s">
        <v>25</v>
      </c>
      <c r="D1916" s="275">
        <v>4531</v>
      </c>
      <c r="E1916" s="274" t="s">
        <v>730</v>
      </c>
      <c r="F1916" s="286" t="s">
        <v>305</v>
      </c>
      <c r="G1916" s="286" t="s">
        <v>298</v>
      </c>
      <c r="H1916" s="286" t="s">
        <v>41</v>
      </c>
      <c r="I1916" s="286" t="s">
        <v>48</v>
      </c>
      <c r="J1916" s="286" t="s">
        <v>312</v>
      </c>
      <c r="K1916" s="286" t="s">
        <v>887</v>
      </c>
      <c r="L1916" s="286" t="s">
        <v>941</v>
      </c>
      <c r="M1916" s="287">
        <v>2679600</v>
      </c>
    </row>
    <row r="1917" spans="1:13">
      <c r="A1917" s="286" t="s">
        <v>3435</v>
      </c>
      <c r="B1917" s="286" t="s">
        <v>1369</v>
      </c>
      <c r="C1917" s="286" t="s">
        <v>25</v>
      </c>
      <c r="D1917" s="275">
        <v>4531</v>
      </c>
      <c r="E1917" s="274" t="s">
        <v>730</v>
      </c>
      <c r="F1917" s="286" t="s">
        <v>305</v>
      </c>
      <c r="G1917" s="286" t="s">
        <v>298</v>
      </c>
      <c r="H1917" s="286" t="s">
        <v>41</v>
      </c>
      <c r="I1917" s="286" t="s">
        <v>50</v>
      </c>
      <c r="J1917" s="286" t="s">
        <v>313</v>
      </c>
      <c r="K1917" s="286" t="s">
        <v>886</v>
      </c>
      <c r="L1917" s="286" t="s">
        <v>218</v>
      </c>
      <c r="M1917" s="287">
        <v>2679600</v>
      </c>
    </row>
    <row r="1918" spans="1:13">
      <c r="A1918" s="286" t="s">
        <v>3389</v>
      </c>
      <c r="B1918" s="286" t="s">
        <v>1363</v>
      </c>
      <c r="C1918" s="286" t="s">
        <v>25</v>
      </c>
      <c r="D1918" s="275">
        <v>4531</v>
      </c>
      <c r="E1918" s="274" t="s">
        <v>730</v>
      </c>
      <c r="F1918" s="286" t="s">
        <v>305</v>
      </c>
      <c r="G1918" s="286" t="s">
        <v>298</v>
      </c>
      <c r="H1918" s="286" t="s">
        <v>41</v>
      </c>
      <c r="I1918" s="286" t="s">
        <v>44</v>
      </c>
      <c r="J1918" s="286" t="s">
        <v>309</v>
      </c>
      <c r="K1918" s="286" t="s">
        <v>886</v>
      </c>
      <c r="L1918" s="286" t="s">
        <v>34</v>
      </c>
      <c r="M1918" s="287">
        <v>2725800</v>
      </c>
    </row>
    <row r="1919" spans="1:13">
      <c r="A1919" s="286" t="s">
        <v>3394</v>
      </c>
      <c r="B1919" s="286" t="s">
        <v>1368</v>
      </c>
      <c r="C1919" s="286" t="s">
        <v>25</v>
      </c>
      <c r="D1919" s="275">
        <v>4531</v>
      </c>
      <c r="E1919" s="274" t="s">
        <v>730</v>
      </c>
      <c r="F1919" s="286" t="s">
        <v>305</v>
      </c>
      <c r="G1919" s="286" t="s">
        <v>298</v>
      </c>
      <c r="H1919" s="286" t="s">
        <v>41</v>
      </c>
      <c r="I1919" s="286" t="s">
        <v>44</v>
      </c>
      <c r="J1919" s="286" t="s">
        <v>309</v>
      </c>
      <c r="K1919" s="286" t="s">
        <v>887</v>
      </c>
      <c r="L1919" s="286" t="s">
        <v>940</v>
      </c>
      <c r="M1919" s="287">
        <v>2795100</v>
      </c>
    </row>
    <row r="1920" spans="1:13">
      <c r="A1920" s="286" t="s">
        <v>3425</v>
      </c>
      <c r="B1920" s="286" t="s">
        <v>1369</v>
      </c>
      <c r="C1920" s="286" t="s">
        <v>25</v>
      </c>
      <c r="D1920" s="275">
        <v>4531</v>
      </c>
      <c r="E1920" s="274" t="s">
        <v>730</v>
      </c>
      <c r="F1920" s="286" t="s">
        <v>305</v>
      </c>
      <c r="G1920" s="286" t="s">
        <v>298</v>
      </c>
      <c r="H1920" s="286" t="s">
        <v>41</v>
      </c>
      <c r="I1920" s="286" t="s">
        <v>48</v>
      </c>
      <c r="J1920" s="286" t="s">
        <v>312</v>
      </c>
      <c r="K1920" s="286" t="s">
        <v>886</v>
      </c>
      <c r="L1920" s="286" t="s">
        <v>218</v>
      </c>
      <c r="M1920" s="287">
        <v>2818200</v>
      </c>
    </row>
    <row r="1921" spans="1:13">
      <c r="A1921" s="286" t="s">
        <v>3418</v>
      </c>
      <c r="B1921" s="286" t="s">
        <v>1372</v>
      </c>
      <c r="C1921" s="286" t="s">
        <v>25</v>
      </c>
      <c r="D1921" s="275">
        <v>4531</v>
      </c>
      <c r="E1921" s="274" t="s">
        <v>730</v>
      </c>
      <c r="F1921" s="286" t="s">
        <v>305</v>
      </c>
      <c r="G1921" s="286" t="s">
        <v>298</v>
      </c>
      <c r="H1921" s="286" t="s">
        <v>41</v>
      </c>
      <c r="I1921" s="286" t="s">
        <v>221</v>
      </c>
      <c r="J1921" s="286" t="s">
        <v>311</v>
      </c>
      <c r="K1921" s="286" t="s">
        <v>887</v>
      </c>
      <c r="L1921" s="286" t="s">
        <v>941</v>
      </c>
      <c r="M1921" s="287">
        <v>2841300</v>
      </c>
    </row>
    <row r="1922" spans="1:13">
      <c r="A1922" s="286" t="s">
        <v>3379</v>
      </c>
      <c r="B1922" s="286" t="s">
        <v>1363</v>
      </c>
      <c r="C1922" s="286" t="s">
        <v>25</v>
      </c>
      <c r="D1922" s="275">
        <v>4531</v>
      </c>
      <c r="E1922" s="274" t="s">
        <v>730</v>
      </c>
      <c r="F1922" s="286" t="s">
        <v>305</v>
      </c>
      <c r="G1922" s="286" t="s">
        <v>298</v>
      </c>
      <c r="H1922" s="286" t="s">
        <v>41</v>
      </c>
      <c r="I1922" s="286" t="s">
        <v>219</v>
      </c>
      <c r="J1922" s="286" t="s">
        <v>308</v>
      </c>
      <c r="K1922" s="286" t="s">
        <v>886</v>
      </c>
      <c r="L1922" s="286" t="s">
        <v>34</v>
      </c>
      <c r="M1922" s="287">
        <v>2864400</v>
      </c>
    </row>
    <row r="1923" spans="1:13">
      <c r="A1923" s="286" t="s">
        <v>3493</v>
      </c>
      <c r="B1923" s="286" t="s">
        <v>1367</v>
      </c>
      <c r="C1923" s="286" t="s">
        <v>25</v>
      </c>
      <c r="D1923" s="275">
        <v>4531</v>
      </c>
      <c r="E1923" s="274" t="s">
        <v>730</v>
      </c>
      <c r="F1923" s="286" t="s">
        <v>305</v>
      </c>
      <c r="G1923" s="286" t="s">
        <v>298</v>
      </c>
      <c r="H1923" s="286" t="s">
        <v>41</v>
      </c>
      <c r="I1923" s="286" t="s">
        <v>425</v>
      </c>
      <c r="J1923" s="286" t="s">
        <v>942</v>
      </c>
      <c r="K1923" s="286" t="s">
        <v>886</v>
      </c>
      <c r="L1923" s="286" t="s">
        <v>940</v>
      </c>
      <c r="M1923" s="287">
        <v>2864400</v>
      </c>
    </row>
    <row r="1924" spans="1:13">
      <c r="A1924" s="286" t="s">
        <v>3384</v>
      </c>
      <c r="B1924" s="286" t="s">
        <v>1368</v>
      </c>
      <c r="C1924" s="286" t="s">
        <v>25</v>
      </c>
      <c r="D1924" s="275">
        <v>4531</v>
      </c>
      <c r="E1924" s="274" t="s">
        <v>730</v>
      </c>
      <c r="F1924" s="286" t="s">
        <v>305</v>
      </c>
      <c r="G1924" s="286" t="s">
        <v>298</v>
      </c>
      <c r="H1924" s="286" t="s">
        <v>41</v>
      </c>
      <c r="I1924" s="286" t="s">
        <v>219</v>
      </c>
      <c r="J1924" s="286" t="s">
        <v>308</v>
      </c>
      <c r="K1924" s="286" t="s">
        <v>887</v>
      </c>
      <c r="L1924" s="286" t="s">
        <v>940</v>
      </c>
      <c r="M1924" s="287">
        <v>2956800</v>
      </c>
    </row>
    <row r="1925" spans="1:13">
      <c r="A1925" s="286" t="s">
        <v>3415</v>
      </c>
      <c r="B1925" s="286" t="s">
        <v>1369</v>
      </c>
      <c r="C1925" s="286" t="s">
        <v>25</v>
      </c>
      <c r="D1925" s="275">
        <v>4531</v>
      </c>
      <c r="E1925" s="274" t="s">
        <v>730</v>
      </c>
      <c r="F1925" s="286" t="s">
        <v>305</v>
      </c>
      <c r="G1925" s="286" t="s">
        <v>298</v>
      </c>
      <c r="H1925" s="286" t="s">
        <v>41</v>
      </c>
      <c r="I1925" s="286" t="s">
        <v>221</v>
      </c>
      <c r="J1925" s="286" t="s">
        <v>311</v>
      </c>
      <c r="K1925" s="286" t="s">
        <v>886</v>
      </c>
      <c r="L1925" s="286" t="s">
        <v>218</v>
      </c>
      <c r="M1925" s="287">
        <v>2979900</v>
      </c>
    </row>
    <row r="1926" spans="1:13">
      <c r="A1926" s="286" t="s">
        <v>3408</v>
      </c>
      <c r="B1926" s="286" t="s">
        <v>1372</v>
      </c>
      <c r="C1926" s="286" t="s">
        <v>25</v>
      </c>
      <c r="D1926" s="275">
        <v>4531</v>
      </c>
      <c r="E1926" s="274" t="s">
        <v>730</v>
      </c>
      <c r="F1926" s="286" t="s">
        <v>305</v>
      </c>
      <c r="G1926" s="286" t="s">
        <v>298</v>
      </c>
      <c r="H1926" s="286" t="s">
        <v>41</v>
      </c>
      <c r="I1926" s="286" t="s">
        <v>46</v>
      </c>
      <c r="J1926" s="286" t="s">
        <v>310</v>
      </c>
      <c r="K1926" s="286" t="s">
        <v>887</v>
      </c>
      <c r="L1926" s="286" t="s">
        <v>941</v>
      </c>
      <c r="M1926" s="287">
        <v>3003000</v>
      </c>
    </row>
    <row r="1927" spans="1:13">
      <c r="A1927" s="286" t="s">
        <v>3483</v>
      </c>
      <c r="B1927" s="286" t="s">
        <v>1367</v>
      </c>
      <c r="C1927" s="286" t="s">
        <v>25</v>
      </c>
      <c r="D1927" s="275">
        <v>4531</v>
      </c>
      <c r="E1927" s="274" t="s">
        <v>730</v>
      </c>
      <c r="F1927" s="286" t="s">
        <v>305</v>
      </c>
      <c r="G1927" s="286" t="s">
        <v>298</v>
      </c>
      <c r="H1927" s="286" t="s">
        <v>41</v>
      </c>
      <c r="I1927" s="286" t="s">
        <v>424</v>
      </c>
      <c r="J1927" s="286" t="s">
        <v>429</v>
      </c>
      <c r="K1927" s="286" t="s">
        <v>886</v>
      </c>
      <c r="L1927" s="286" t="s">
        <v>940</v>
      </c>
      <c r="M1927" s="287">
        <v>3003000</v>
      </c>
    </row>
    <row r="1928" spans="1:13">
      <c r="A1928" s="286" t="s">
        <v>3369</v>
      </c>
      <c r="B1928" s="286" t="s">
        <v>1363</v>
      </c>
      <c r="C1928" s="286" t="s">
        <v>25</v>
      </c>
      <c r="D1928" s="275">
        <v>4531</v>
      </c>
      <c r="E1928" s="274" t="s">
        <v>730</v>
      </c>
      <c r="F1928" s="286" t="s">
        <v>305</v>
      </c>
      <c r="G1928" s="286" t="s">
        <v>298</v>
      </c>
      <c r="H1928" s="286" t="s">
        <v>41</v>
      </c>
      <c r="I1928" s="286" t="s">
        <v>42</v>
      </c>
      <c r="J1928" s="286" t="s">
        <v>307</v>
      </c>
      <c r="K1928" s="286" t="s">
        <v>886</v>
      </c>
      <c r="L1928" s="286" t="s">
        <v>34</v>
      </c>
      <c r="M1928" s="287">
        <v>3072300</v>
      </c>
    </row>
    <row r="1929" spans="1:13">
      <c r="A1929" s="286" t="s">
        <v>3374</v>
      </c>
      <c r="B1929" s="286" t="s">
        <v>1368</v>
      </c>
      <c r="C1929" s="286" t="s">
        <v>25</v>
      </c>
      <c r="D1929" s="275">
        <v>4531</v>
      </c>
      <c r="E1929" s="274" t="s">
        <v>730</v>
      </c>
      <c r="F1929" s="286" t="s">
        <v>305</v>
      </c>
      <c r="G1929" s="286" t="s">
        <v>298</v>
      </c>
      <c r="H1929" s="286" t="s">
        <v>41</v>
      </c>
      <c r="I1929" s="286" t="s">
        <v>42</v>
      </c>
      <c r="J1929" s="286" t="s">
        <v>307</v>
      </c>
      <c r="K1929" s="286" t="s">
        <v>887</v>
      </c>
      <c r="L1929" s="286" t="s">
        <v>940</v>
      </c>
      <c r="M1929" s="287">
        <v>3141600</v>
      </c>
    </row>
    <row r="1930" spans="1:13">
      <c r="A1930" s="286" t="s">
        <v>3405</v>
      </c>
      <c r="B1930" s="286" t="s">
        <v>1369</v>
      </c>
      <c r="C1930" s="286" t="s">
        <v>25</v>
      </c>
      <c r="D1930" s="275">
        <v>4531</v>
      </c>
      <c r="E1930" s="274" t="s">
        <v>730</v>
      </c>
      <c r="F1930" s="286" t="s">
        <v>305</v>
      </c>
      <c r="G1930" s="286" t="s">
        <v>298</v>
      </c>
      <c r="H1930" s="286" t="s">
        <v>41</v>
      </c>
      <c r="I1930" s="286" t="s">
        <v>46</v>
      </c>
      <c r="J1930" s="286" t="s">
        <v>310</v>
      </c>
      <c r="K1930" s="286" t="s">
        <v>886</v>
      </c>
      <c r="L1930" s="286" t="s">
        <v>218</v>
      </c>
      <c r="M1930" s="287">
        <v>3141600</v>
      </c>
    </row>
    <row r="1931" spans="1:13">
      <c r="A1931" s="286" t="s">
        <v>3398</v>
      </c>
      <c r="B1931" s="286" t="s">
        <v>1372</v>
      </c>
      <c r="C1931" s="286" t="s">
        <v>25</v>
      </c>
      <c r="D1931" s="275">
        <v>4531</v>
      </c>
      <c r="E1931" s="274" t="s">
        <v>730</v>
      </c>
      <c r="F1931" s="286" t="s">
        <v>305</v>
      </c>
      <c r="G1931" s="286" t="s">
        <v>298</v>
      </c>
      <c r="H1931" s="286" t="s">
        <v>41</v>
      </c>
      <c r="I1931" s="286" t="s">
        <v>44</v>
      </c>
      <c r="J1931" s="286" t="s">
        <v>309</v>
      </c>
      <c r="K1931" s="286" t="s">
        <v>887</v>
      </c>
      <c r="L1931" s="286" t="s">
        <v>941</v>
      </c>
      <c r="M1931" s="287">
        <v>3210900</v>
      </c>
    </row>
    <row r="1932" spans="1:13">
      <c r="A1932" s="286" t="s">
        <v>3473</v>
      </c>
      <c r="B1932" s="286" t="s">
        <v>1367</v>
      </c>
      <c r="C1932" s="286" t="s">
        <v>25</v>
      </c>
      <c r="D1932" s="275">
        <v>4531</v>
      </c>
      <c r="E1932" s="274" t="s">
        <v>730</v>
      </c>
      <c r="F1932" s="286" t="s">
        <v>305</v>
      </c>
      <c r="G1932" s="286" t="s">
        <v>298</v>
      </c>
      <c r="H1932" s="286" t="s">
        <v>41</v>
      </c>
      <c r="I1932" s="286" t="s">
        <v>423</v>
      </c>
      <c r="J1932" s="286" t="s">
        <v>428</v>
      </c>
      <c r="K1932" s="286" t="s">
        <v>886</v>
      </c>
      <c r="L1932" s="286" t="s">
        <v>940</v>
      </c>
      <c r="M1932" s="287">
        <v>3210900</v>
      </c>
    </row>
    <row r="1933" spans="1:13">
      <c r="A1933" s="286" t="s">
        <v>3497</v>
      </c>
      <c r="B1933" s="286" t="s">
        <v>1371</v>
      </c>
      <c r="C1933" s="286" t="s">
        <v>25</v>
      </c>
      <c r="D1933" s="275">
        <v>4531</v>
      </c>
      <c r="E1933" s="274" t="s">
        <v>730</v>
      </c>
      <c r="F1933" s="286" t="s">
        <v>305</v>
      </c>
      <c r="G1933" s="286" t="s">
        <v>298</v>
      </c>
      <c r="H1933" s="286" t="s">
        <v>41</v>
      </c>
      <c r="I1933" s="286" t="s">
        <v>425</v>
      </c>
      <c r="J1933" s="286" t="s">
        <v>942</v>
      </c>
      <c r="K1933" s="286" t="s">
        <v>886</v>
      </c>
      <c r="L1933" s="286" t="s">
        <v>941</v>
      </c>
      <c r="M1933" s="287">
        <v>3257100</v>
      </c>
    </row>
    <row r="1934" spans="1:13">
      <c r="A1934" s="286" t="s">
        <v>3388</v>
      </c>
      <c r="B1934" s="286" t="s">
        <v>1372</v>
      </c>
      <c r="C1934" s="286" t="s">
        <v>25</v>
      </c>
      <c r="D1934" s="275">
        <v>4531</v>
      </c>
      <c r="E1934" s="274" t="s">
        <v>730</v>
      </c>
      <c r="F1934" s="286" t="s">
        <v>305</v>
      </c>
      <c r="G1934" s="286" t="s">
        <v>298</v>
      </c>
      <c r="H1934" s="286" t="s">
        <v>41</v>
      </c>
      <c r="I1934" s="286" t="s">
        <v>219</v>
      </c>
      <c r="J1934" s="286" t="s">
        <v>308</v>
      </c>
      <c r="K1934" s="286" t="s">
        <v>887</v>
      </c>
      <c r="L1934" s="286" t="s">
        <v>941</v>
      </c>
      <c r="M1934" s="287">
        <v>3372600</v>
      </c>
    </row>
    <row r="1935" spans="1:13">
      <c r="A1935" s="286" t="s">
        <v>3395</v>
      </c>
      <c r="B1935" s="286" t="s">
        <v>1369</v>
      </c>
      <c r="C1935" s="286" t="s">
        <v>25</v>
      </c>
      <c r="D1935" s="275">
        <v>4531</v>
      </c>
      <c r="E1935" s="274" t="s">
        <v>730</v>
      </c>
      <c r="F1935" s="286" t="s">
        <v>305</v>
      </c>
      <c r="G1935" s="286" t="s">
        <v>298</v>
      </c>
      <c r="H1935" s="286" t="s">
        <v>41</v>
      </c>
      <c r="I1935" s="286" t="s">
        <v>44</v>
      </c>
      <c r="J1935" s="286" t="s">
        <v>309</v>
      </c>
      <c r="K1935" s="286" t="s">
        <v>886</v>
      </c>
      <c r="L1935" s="286" t="s">
        <v>218</v>
      </c>
      <c r="M1935" s="287">
        <v>3372600</v>
      </c>
    </row>
    <row r="1936" spans="1:13">
      <c r="A1936" s="286" t="s">
        <v>3463</v>
      </c>
      <c r="B1936" s="286" t="s">
        <v>1367</v>
      </c>
      <c r="C1936" s="286" t="s">
        <v>25</v>
      </c>
      <c r="D1936" s="275">
        <v>4531</v>
      </c>
      <c r="E1936" s="274" t="s">
        <v>730</v>
      </c>
      <c r="F1936" s="286" t="s">
        <v>305</v>
      </c>
      <c r="G1936" s="286" t="s">
        <v>298</v>
      </c>
      <c r="H1936" s="286" t="s">
        <v>41</v>
      </c>
      <c r="I1936" s="286" t="s">
        <v>422</v>
      </c>
      <c r="J1936" s="286" t="s">
        <v>427</v>
      </c>
      <c r="K1936" s="286" t="s">
        <v>886</v>
      </c>
      <c r="L1936" s="286" t="s">
        <v>940</v>
      </c>
      <c r="M1936" s="287">
        <v>3372600</v>
      </c>
    </row>
    <row r="1937" spans="1:13">
      <c r="A1937" s="286" t="s">
        <v>3487</v>
      </c>
      <c r="B1937" s="286" t="s">
        <v>1371</v>
      </c>
      <c r="C1937" s="286" t="s">
        <v>25</v>
      </c>
      <c r="D1937" s="275">
        <v>4531</v>
      </c>
      <c r="E1937" s="274" t="s">
        <v>730</v>
      </c>
      <c r="F1937" s="286" t="s">
        <v>305</v>
      </c>
      <c r="G1937" s="286" t="s">
        <v>298</v>
      </c>
      <c r="H1937" s="286" t="s">
        <v>41</v>
      </c>
      <c r="I1937" s="286" t="s">
        <v>424</v>
      </c>
      <c r="J1937" s="286" t="s">
        <v>429</v>
      </c>
      <c r="K1937" s="286" t="s">
        <v>886</v>
      </c>
      <c r="L1937" s="286" t="s">
        <v>941</v>
      </c>
      <c r="M1937" s="287">
        <v>3441900</v>
      </c>
    </row>
    <row r="1938" spans="1:13">
      <c r="A1938" s="286" t="s">
        <v>3385</v>
      </c>
      <c r="B1938" s="286" t="s">
        <v>1369</v>
      </c>
      <c r="C1938" s="286" t="s">
        <v>25</v>
      </c>
      <c r="D1938" s="275">
        <v>4531</v>
      </c>
      <c r="E1938" s="274" t="s">
        <v>730</v>
      </c>
      <c r="F1938" s="286" t="s">
        <v>305</v>
      </c>
      <c r="G1938" s="286" t="s">
        <v>298</v>
      </c>
      <c r="H1938" s="286" t="s">
        <v>41</v>
      </c>
      <c r="I1938" s="286" t="s">
        <v>219</v>
      </c>
      <c r="J1938" s="286" t="s">
        <v>308</v>
      </c>
      <c r="K1938" s="286" t="s">
        <v>886</v>
      </c>
      <c r="L1938" s="286" t="s">
        <v>218</v>
      </c>
      <c r="M1938" s="287">
        <v>3534300</v>
      </c>
    </row>
    <row r="1939" spans="1:13">
      <c r="A1939" s="286" t="s">
        <v>3378</v>
      </c>
      <c r="B1939" s="286" t="s">
        <v>1372</v>
      </c>
      <c r="C1939" s="286" t="s">
        <v>25</v>
      </c>
      <c r="D1939" s="275">
        <v>4531</v>
      </c>
      <c r="E1939" s="274" t="s">
        <v>730</v>
      </c>
      <c r="F1939" s="286" t="s">
        <v>305</v>
      </c>
      <c r="G1939" s="286" t="s">
        <v>298</v>
      </c>
      <c r="H1939" s="286" t="s">
        <v>41</v>
      </c>
      <c r="I1939" s="286" t="s">
        <v>42</v>
      </c>
      <c r="J1939" s="286" t="s">
        <v>307</v>
      </c>
      <c r="K1939" s="286" t="s">
        <v>887</v>
      </c>
      <c r="L1939" s="286" t="s">
        <v>941</v>
      </c>
      <c r="M1939" s="287">
        <v>3603600</v>
      </c>
    </row>
    <row r="1940" spans="1:13">
      <c r="A1940" s="286" t="s">
        <v>3453</v>
      </c>
      <c r="B1940" s="286" t="s">
        <v>1367</v>
      </c>
      <c r="C1940" s="286" t="s">
        <v>25</v>
      </c>
      <c r="D1940" s="275">
        <v>4531</v>
      </c>
      <c r="E1940" s="274" t="s">
        <v>730</v>
      </c>
      <c r="F1940" s="286" t="s">
        <v>305</v>
      </c>
      <c r="G1940" s="286" t="s">
        <v>298</v>
      </c>
      <c r="H1940" s="286" t="s">
        <v>41</v>
      </c>
      <c r="I1940" s="286" t="s">
        <v>421</v>
      </c>
      <c r="J1940" s="286" t="s">
        <v>426</v>
      </c>
      <c r="K1940" s="286" t="s">
        <v>886</v>
      </c>
      <c r="L1940" s="286" t="s">
        <v>940</v>
      </c>
      <c r="M1940" s="287">
        <v>3603600</v>
      </c>
    </row>
    <row r="1941" spans="1:13">
      <c r="A1941" s="286" t="s">
        <v>3477</v>
      </c>
      <c r="B1941" s="286" t="s">
        <v>1371</v>
      </c>
      <c r="C1941" s="286" t="s">
        <v>25</v>
      </c>
      <c r="D1941" s="275">
        <v>4531</v>
      </c>
      <c r="E1941" s="274" t="s">
        <v>730</v>
      </c>
      <c r="F1941" s="286" t="s">
        <v>305</v>
      </c>
      <c r="G1941" s="286" t="s">
        <v>298</v>
      </c>
      <c r="H1941" s="286" t="s">
        <v>41</v>
      </c>
      <c r="I1941" s="286" t="s">
        <v>423</v>
      </c>
      <c r="J1941" s="286" t="s">
        <v>428</v>
      </c>
      <c r="K1941" s="286" t="s">
        <v>886</v>
      </c>
      <c r="L1941" s="286" t="s">
        <v>941</v>
      </c>
      <c r="M1941" s="287">
        <v>3672900</v>
      </c>
    </row>
    <row r="1942" spans="1:13">
      <c r="A1942" s="286" t="s">
        <v>3375</v>
      </c>
      <c r="B1942" s="286" t="s">
        <v>1369</v>
      </c>
      <c r="C1942" s="286" t="s">
        <v>25</v>
      </c>
      <c r="D1942" s="275">
        <v>4531</v>
      </c>
      <c r="E1942" s="274" t="s">
        <v>730</v>
      </c>
      <c r="F1942" s="286" t="s">
        <v>305</v>
      </c>
      <c r="G1942" s="286" t="s">
        <v>298</v>
      </c>
      <c r="H1942" s="286" t="s">
        <v>41</v>
      </c>
      <c r="I1942" s="286" t="s">
        <v>42</v>
      </c>
      <c r="J1942" s="286" t="s">
        <v>307</v>
      </c>
      <c r="K1942" s="286" t="s">
        <v>886</v>
      </c>
      <c r="L1942" s="286" t="s">
        <v>218</v>
      </c>
      <c r="M1942" s="287">
        <v>3765300</v>
      </c>
    </row>
    <row r="1943" spans="1:13">
      <c r="A1943" s="286" t="s">
        <v>3443</v>
      </c>
      <c r="B1943" s="286" t="s">
        <v>1367</v>
      </c>
      <c r="C1943" s="286" t="s">
        <v>25</v>
      </c>
      <c r="D1943" s="275">
        <v>4531</v>
      </c>
      <c r="E1943" s="274" t="s">
        <v>730</v>
      </c>
      <c r="F1943" s="286" t="s">
        <v>305</v>
      </c>
      <c r="G1943" s="286" t="s">
        <v>298</v>
      </c>
      <c r="H1943" s="286" t="s">
        <v>41</v>
      </c>
      <c r="I1943" s="286" t="s">
        <v>223</v>
      </c>
      <c r="J1943" s="286" t="s">
        <v>314</v>
      </c>
      <c r="K1943" s="286" t="s">
        <v>886</v>
      </c>
      <c r="L1943" s="286" t="s">
        <v>940</v>
      </c>
      <c r="M1943" s="287">
        <v>3834600</v>
      </c>
    </row>
    <row r="1944" spans="1:13">
      <c r="A1944" s="286" t="s">
        <v>3467</v>
      </c>
      <c r="B1944" s="286" t="s">
        <v>1371</v>
      </c>
      <c r="C1944" s="286" t="s">
        <v>25</v>
      </c>
      <c r="D1944" s="275">
        <v>4531</v>
      </c>
      <c r="E1944" s="274" t="s">
        <v>730</v>
      </c>
      <c r="F1944" s="286" t="s">
        <v>305</v>
      </c>
      <c r="G1944" s="286" t="s">
        <v>298</v>
      </c>
      <c r="H1944" s="286" t="s">
        <v>41</v>
      </c>
      <c r="I1944" s="286" t="s">
        <v>422</v>
      </c>
      <c r="J1944" s="286" t="s">
        <v>427</v>
      </c>
      <c r="K1944" s="286" t="s">
        <v>886</v>
      </c>
      <c r="L1944" s="286" t="s">
        <v>941</v>
      </c>
      <c r="M1944" s="287">
        <v>3857700</v>
      </c>
    </row>
    <row r="1945" spans="1:13">
      <c r="A1945" s="286" t="s">
        <v>3433</v>
      </c>
      <c r="B1945" s="286" t="s">
        <v>1367</v>
      </c>
      <c r="C1945" s="286" t="s">
        <v>25</v>
      </c>
      <c r="D1945" s="275">
        <v>4531</v>
      </c>
      <c r="E1945" s="274" t="s">
        <v>730</v>
      </c>
      <c r="F1945" s="286" t="s">
        <v>305</v>
      </c>
      <c r="G1945" s="286" t="s">
        <v>298</v>
      </c>
      <c r="H1945" s="286" t="s">
        <v>41</v>
      </c>
      <c r="I1945" s="286" t="s">
        <v>50</v>
      </c>
      <c r="J1945" s="286" t="s">
        <v>313</v>
      </c>
      <c r="K1945" s="286" t="s">
        <v>886</v>
      </c>
      <c r="L1945" s="286" t="s">
        <v>940</v>
      </c>
      <c r="M1945" s="287">
        <v>4019400</v>
      </c>
    </row>
    <row r="1946" spans="1:13">
      <c r="A1946" s="286" t="s">
        <v>3457</v>
      </c>
      <c r="B1946" s="286" t="s">
        <v>1371</v>
      </c>
      <c r="C1946" s="286" t="s">
        <v>25</v>
      </c>
      <c r="D1946" s="275">
        <v>4531</v>
      </c>
      <c r="E1946" s="274" t="s">
        <v>730</v>
      </c>
      <c r="F1946" s="286" t="s">
        <v>305</v>
      </c>
      <c r="G1946" s="286" t="s">
        <v>298</v>
      </c>
      <c r="H1946" s="286" t="s">
        <v>41</v>
      </c>
      <c r="I1946" s="286" t="s">
        <v>421</v>
      </c>
      <c r="J1946" s="286" t="s">
        <v>426</v>
      </c>
      <c r="K1946" s="286" t="s">
        <v>886</v>
      </c>
      <c r="L1946" s="286" t="s">
        <v>941</v>
      </c>
      <c r="M1946" s="287">
        <v>4111800</v>
      </c>
    </row>
    <row r="1947" spans="1:13">
      <c r="A1947" s="286" t="s">
        <v>3423</v>
      </c>
      <c r="B1947" s="286" t="s">
        <v>1367</v>
      </c>
      <c r="C1947" s="286" t="s">
        <v>25</v>
      </c>
      <c r="D1947" s="275">
        <v>4531</v>
      </c>
      <c r="E1947" s="274" t="s">
        <v>730</v>
      </c>
      <c r="F1947" s="286" t="s">
        <v>305</v>
      </c>
      <c r="G1947" s="286" t="s">
        <v>298</v>
      </c>
      <c r="H1947" s="286" t="s">
        <v>41</v>
      </c>
      <c r="I1947" s="286" t="s">
        <v>48</v>
      </c>
      <c r="J1947" s="286" t="s">
        <v>312</v>
      </c>
      <c r="K1947" s="286" t="s">
        <v>886</v>
      </c>
      <c r="L1947" s="286" t="s">
        <v>940</v>
      </c>
      <c r="M1947" s="287">
        <v>4273500</v>
      </c>
    </row>
    <row r="1948" spans="1:13">
      <c r="A1948" s="286" t="s">
        <v>3447</v>
      </c>
      <c r="B1948" s="286" t="s">
        <v>1371</v>
      </c>
      <c r="C1948" s="286" t="s">
        <v>25</v>
      </c>
      <c r="D1948" s="275">
        <v>4531</v>
      </c>
      <c r="E1948" s="274" t="s">
        <v>730</v>
      </c>
      <c r="F1948" s="286" t="s">
        <v>305</v>
      </c>
      <c r="G1948" s="286" t="s">
        <v>298</v>
      </c>
      <c r="H1948" s="286" t="s">
        <v>41</v>
      </c>
      <c r="I1948" s="286" t="s">
        <v>223</v>
      </c>
      <c r="J1948" s="286" t="s">
        <v>314</v>
      </c>
      <c r="K1948" s="286" t="s">
        <v>886</v>
      </c>
      <c r="L1948" s="286" t="s">
        <v>941</v>
      </c>
      <c r="M1948" s="287">
        <v>4389000</v>
      </c>
    </row>
    <row r="1949" spans="1:13">
      <c r="A1949" s="286" t="s">
        <v>3413</v>
      </c>
      <c r="B1949" s="286" t="s">
        <v>1367</v>
      </c>
      <c r="C1949" s="286" t="s">
        <v>25</v>
      </c>
      <c r="D1949" s="275">
        <v>4531</v>
      </c>
      <c r="E1949" s="274" t="s">
        <v>730</v>
      </c>
      <c r="F1949" s="286" t="s">
        <v>305</v>
      </c>
      <c r="G1949" s="286" t="s">
        <v>298</v>
      </c>
      <c r="H1949" s="286" t="s">
        <v>41</v>
      </c>
      <c r="I1949" s="286" t="s">
        <v>221</v>
      </c>
      <c r="J1949" s="286" t="s">
        <v>311</v>
      </c>
      <c r="K1949" s="286" t="s">
        <v>886</v>
      </c>
      <c r="L1949" s="286" t="s">
        <v>940</v>
      </c>
      <c r="M1949" s="287">
        <v>4504500</v>
      </c>
    </row>
    <row r="1950" spans="1:13">
      <c r="A1950" s="286" t="s">
        <v>3437</v>
      </c>
      <c r="B1950" s="286" t="s">
        <v>1371</v>
      </c>
      <c r="C1950" s="286" t="s">
        <v>25</v>
      </c>
      <c r="D1950" s="275">
        <v>4531</v>
      </c>
      <c r="E1950" s="274" t="s">
        <v>730</v>
      </c>
      <c r="F1950" s="286" t="s">
        <v>305</v>
      </c>
      <c r="G1950" s="286" t="s">
        <v>298</v>
      </c>
      <c r="H1950" s="286" t="s">
        <v>41</v>
      </c>
      <c r="I1950" s="286" t="s">
        <v>50</v>
      </c>
      <c r="J1950" s="286" t="s">
        <v>313</v>
      </c>
      <c r="K1950" s="286" t="s">
        <v>886</v>
      </c>
      <c r="L1950" s="286" t="s">
        <v>941</v>
      </c>
      <c r="M1950" s="287">
        <v>4620000</v>
      </c>
    </row>
    <row r="1951" spans="1:13">
      <c r="A1951" s="286" t="s">
        <v>3403</v>
      </c>
      <c r="B1951" s="286" t="s">
        <v>1367</v>
      </c>
      <c r="C1951" s="286" t="s">
        <v>25</v>
      </c>
      <c r="D1951" s="275">
        <v>4531</v>
      </c>
      <c r="E1951" s="274" t="s">
        <v>730</v>
      </c>
      <c r="F1951" s="286" t="s">
        <v>305</v>
      </c>
      <c r="G1951" s="286" t="s">
        <v>298</v>
      </c>
      <c r="H1951" s="286" t="s">
        <v>41</v>
      </c>
      <c r="I1951" s="286" t="s">
        <v>46</v>
      </c>
      <c r="J1951" s="286" t="s">
        <v>310</v>
      </c>
      <c r="K1951" s="286" t="s">
        <v>886</v>
      </c>
      <c r="L1951" s="286" t="s">
        <v>940</v>
      </c>
      <c r="M1951" s="287">
        <v>4781700</v>
      </c>
    </row>
    <row r="1952" spans="1:13">
      <c r="A1952" s="286" t="s">
        <v>3427</v>
      </c>
      <c r="B1952" s="286" t="s">
        <v>1371</v>
      </c>
      <c r="C1952" s="286" t="s">
        <v>25</v>
      </c>
      <c r="D1952" s="275">
        <v>4531</v>
      </c>
      <c r="E1952" s="274" t="s">
        <v>730</v>
      </c>
      <c r="F1952" s="286" t="s">
        <v>305</v>
      </c>
      <c r="G1952" s="286" t="s">
        <v>298</v>
      </c>
      <c r="H1952" s="286" t="s">
        <v>41</v>
      </c>
      <c r="I1952" s="286" t="s">
        <v>48</v>
      </c>
      <c r="J1952" s="286" t="s">
        <v>312</v>
      </c>
      <c r="K1952" s="286" t="s">
        <v>886</v>
      </c>
      <c r="L1952" s="286" t="s">
        <v>941</v>
      </c>
      <c r="M1952" s="287">
        <v>4874100</v>
      </c>
    </row>
    <row r="1953" spans="1:13">
      <c r="A1953" s="286" t="s">
        <v>3393</v>
      </c>
      <c r="B1953" s="286" t="s">
        <v>1367</v>
      </c>
      <c r="C1953" s="286" t="s">
        <v>25</v>
      </c>
      <c r="D1953" s="275">
        <v>4531</v>
      </c>
      <c r="E1953" s="274" t="s">
        <v>730</v>
      </c>
      <c r="F1953" s="286" t="s">
        <v>305</v>
      </c>
      <c r="G1953" s="286" t="s">
        <v>298</v>
      </c>
      <c r="H1953" s="286" t="s">
        <v>41</v>
      </c>
      <c r="I1953" s="286" t="s">
        <v>44</v>
      </c>
      <c r="J1953" s="286" t="s">
        <v>309</v>
      </c>
      <c r="K1953" s="286" t="s">
        <v>886</v>
      </c>
      <c r="L1953" s="286" t="s">
        <v>940</v>
      </c>
      <c r="M1953" s="287">
        <v>5082000</v>
      </c>
    </row>
    <row r="1954" spans="1:13">
      <c r="A1954" s="286" t="s">
        <v>3417</v>
      </c>
      <c r="B1954" s="286" t="s">
        <v>1371</v>
      </c>
      <c r="C1954" s="286" t="s">
        <v>25</v>
      </c>
      <c r="D1954" s="275">
        <v>4531</v>
      </c>
      <c r="E1954" s="274" t="s">
        <v>730</v>
      </c>
      <c r="F1954" s="286" t="s">
        <v>305</v>
      </c>
      <c r="G1954" s="286" t="s">
        <v>298</v>
      </c>
      <c r="H1954" s="286" t="s">
        <v>41</v>
      </c>
      <c r="I1954" s="286" t="s">
        <v>221</v>
      </c>
      <c r="J1954" s="286" t="s">
        <v>311</v>
      </c>
      <c r="K1954" s="286" t="s">
        <v>886</v>
      </c>
      <c r="L1954" s="286" t="s">
        <v>941</v>
      </c>
      <c r="M1954" s="287">
        <v>5151300</v>
      </c>
    </row>
    <row r="1955" spans="1:13">
      <c r="A1955" s="286" t="s">
        <v>3383</v>
      </c>
      <c r="B1955" s="286" t="s">
        <v>1367</v>
      </c>
      <c r="C1955" s="286" t="s">
        <v>25</v>
      </c>
      <c r="D1955" s="275">
        <v>4531</v>
      </c>
      <c r="E1955" s="274" t="s">
        <v>730</v>
      </c>
      <c r="F1955" s="286" t="s">
        <v>305</v>
      </c>
      <c r="G1955" s="286" t="s">
        <v>298</v>
      </c>
      <c r="H1955" s="286" t="s">
        <v>41</v>
      </c>
      <c r="I1955" s="286" t="s">
        <v>219</v>
      </c>
      <c r="J1955" s="286" t="s">
        <v>308</v>
      </c>
      <c r="K1955" s="286" t="s">
        <v>886</v>
      </c>
      <c r="L1955" s="286" t="s">
        <v>940</v>
      </c>
      <c r="M1955" s="287">
        <v>5359200</v>
      </c>
    </row>
    <row r="1956" spans="1:13">
      <c r="A1956" s="286" t="s">
        <v>3407</v>
      </c>
      <c r="B1956" s="286" t="s">
        <v>1371</v>
      </c>
      <c r="C1956" s="286" t="s">
        <v>25</v>
      </c>
      <c r="D1956" s="275">
        <v>4531</v>
      </c>
      <c r="E1956" s="274" t="s">
        <v>730</v>
      </c>
      <c r="F1956" s="286" t="s">
        <v>305</v>
      </c>
      <c r="G1956" s="286" t="s">
        <v>298</v>
      </c>
      <c r="H1956" s="286" t="s">
        <v>41</v>
      </c>
      <c r="I1956" s="286" t="s">
        <v>46</v>
      </c>
      <c r="J1956" s="286" t="s">
        <v>310</v>
      </c>
      <c r="K1956" s="286" t="s">
        <v>886</v>
      </c>
      <c r="L1956" s="286" t="s">
        <v>941</v>
      </c>
      <c r="M1956" s="287">
        <v>5451600</v>
      </c>
    </row>
    <row r="1957" spans="1:13">
      <c r="A1957" s="286" t="s">
        <v>3373</v>
      </c>
      <c r="B1957" s="286" t="s">
        <v>1367</v>
      </c>
      <c r="C1957" s="286" t="s">
        <v>25</v>
      </c>
      <c r="D1957" s="275">
        <v>4531</v>
      </c>
      <c r="E1957" s="274" t="s">
        <v>730</v>
      </c>
      <c r="F1957" s="286" t="s">
        <v>305</v>
      </c>
      <c r="G1957" s="286" t="s">
        <v>298</v>
      </c>
      <c r="H1957" s="286" t="s">
        <v>41</v>
      </c>
      <c r="I1957" s="286" t="s">
        <v>42</v>
      </c>
      <c r="J1957" s="286" t="s">
        <v>307</v>
      </c>
      <c r="K1957" s="286" t="s">
        <v>886</v>
      </c>
      <c r="L1957" s="286" t="s">
        <v>940</v>
      </c>
      <c r="M1957" s="287">
        <v>5728800</v>
      </c>
    </row>
    <row r="1958" spans="1:13">
      <c r="A1958" s="286" t="s">
        <v>3397</v>
      </c>
      <c r="B1958" s="286" t="s">
        <v>1371</v>
      </c>
      <c r="C1958" s="286" t="s">
        <v>25</v>
      </c>
      <c r="D1958" s="275">
        <v>4531</v>
      </c>
      <c r="E1958" s="274" t="s">
        <v>730</v>
      </c>
      <c r="F1958" s="286" t="s">
        <v>305</v>
      </c>
      <c r="G1958" s="286" t="s">
        <v>298</v>
      </c>
      <c r="H1958" s="286" t="s">
        <v>41</v>
      </c>
      <c r="I1958" s="286" t="s">
        <v>44</v>
      </c>
      <c r="J1958" s="286" t="s">
        <v>309</v>
      </c>
      <c r="K1958" s="286" t="s">
        <v>886</v>
      </c>
      <c r="L1958" s="286" t="s">
        <v>941</v>
      </c>
      <c r="M1958" s="287">
        <v>5821200</v>
      </c>
    </row>
    <row r="1959" spans="1:13">
      <c r="A1959" s="286" t="s">
        <v>3387</v>
      </c>
      <c r="B1959" s="286" t="s">
        <v>1371</v>
      </c>
      <c r="C1959" s="286" t="s">
        <v>25</v>
      </c>
      <c r="D1959" s="275">
        <v>4531</v>
      </c>
      <c r="E1959" s="274" t="s">
        <v>730</v>
      </c>
      <c r="F1959" s="286" t="s">
        <v>305</v>
      </c>
      <c r="G1959" s="286" t="s">
        <v>298</v>
      </c>
      <c r="H1959" s="286" t="s">
        <v>41</v>
      </c>
      <c r="I1959" s="286" t="s">
        <v>219</v>
      </c>
      <c r="J1959" s="286" t="s">
        <v>308</v>
      </c>
      <c r="K1959" s="286" t="s">
        <v>886</v>
      </c>
      <c r="L1959" s="286" t="s">
        <v>941</v>
      </c>
      <c r="M1959" s="287">
        <v>6121500</v>
      </c>
    </row>
    <row r="1960" spans="1:13">
      <c r="A1960" s="286" t="s">
        <v>3377</v>
      </c>
      <c r="B1960" s="286" t="s">
        <v>1371</v>
      </c>
      <c r="C1960" s="286" t="s">
        <v>25</v>
      </c>
      <c r="D1960" s="275">
        <v>4531</v>
      </c>
      <c r="E1960" s="274" t="s">
        <v>730</v>
      </c>
      <c r="F1960" s="286" t="s">
        <v>305</v>
      </c>
      <c r="G1960" s="286" t="s">
        <v>298</v>
      </c>
      <c r="H1960" s="286" t="s">
        <v>41</v>
      </c>
      <c r="I1960" s="286" t="s">
        <v>42</v>
      </c>
      <c r="J1960" s="286" t="s">
        <v>307</v>
      </c>
      <c r="K1960" s="286" t="s">
        <v>886</v>
      </c>
      <c r="L1960" s="286" t="s">
        <v>941</v>
      </c>
      <c r="M1960" s="287">
        <v>6537300</v>
      </c>
    </row>
    <row r="1961" spans="1:13">
      <c r="A1961" s="286" t="s">
        <v>4348</v>
      </c>
      <c r="B1961" s="286" t="s">
        <v>1418</v>
      </c>
      <c r="C1961" s="286" t="s">
        <v>25</v>
      </c>
      <c r="D1961" s="275">
        <v>4532</v>
      </c>
      <c r="E1961" s="274" t="s">
        <v>731</v>
      </c>
      <c r="F1961" s="286" t="s">
        <v>315</v>
      </c>
      <c r="G1961" s="286" t="s">
        <v>298</v>
      </c>
      <c r="H1961" s="286" t="s">
        <v>41</v>
      </c>
      <c r="I1961" s="286" t="s">
        <v>422</v>
      </c>
      <c r="J1961" s="286" t="s">
        <v>437</v>
      </c>
      <c r="K1961" s="286" t="s">
        <v>887</v>
      </c>
      <c r="L1961" s="286" t="s">
        <v>32</v>
      </c>
      <c r="M1961" s="287">
        <v>2333100</v>
      </c>
    </row>
    <row r="1962" spans="1:13">
      <c r="A1962" s="286" t="s">
        <v>4358</v>
      </c>
      <c r="B1962" s="286" t="s">
        <v>1418</v>
      </c>
      <c r="C1962" s="286" t="s">
        <v>25</v>
      </c>
      <c r="D1962" s="275">
        <v>4532</v>
      </c>
      <c r="E1962" s="274" t="s">
        <v>731</v>
      </c>
      <c r="F1962" s="286" t="s">
        <v>315</v>
      </c>
      <c r="G1962" s="286" t="s">
        <v>298</v>
      </c>
      <c r="H1962" s="286" t="s">
        <v>41</v>
      </c>
      <c r="I1962" s="286" t="s">
        <v>423</v>
      </c>
      <c r="J1962" s="286" t="s">
        <v>438</v>
      </c>
      <c r="K1962" s="286" t="s">
        <v>887</v>
      </c>
      <c r="L1962" s="286" t="s">
        <v>32</v>
      </c>
      <c r="M1962" s="287">
        <v>2333100</v>
      </c>
    </row>
    <row r="1963" spans="1:13">
      <c r="A1963" s="286" t="s">
        <v>4368</v>
      </c>
      <c r="B1963" s="286" t="s">
        <v>1418</v>
      </c>
      <c r="C1963" s="286" t="s">
        <v>25</v>
      </c>
      <c r="D1963" s="275">
        <v>4532</v>
      </c>
      <c r="E1963" s="274" t="s">
        <v>731</v>
      </c>
      <c r="F1963" s="286" t="s">
        <v>315</v>
      </c>
      <c r="G1963" s="286" t="s">
        <v>298</v>
      </c>
      <c r="H1963" s="286" t="s">
        <v>41</v>
      </c>
      <c r="I1963" s="286" t="s">
        <v>424</v>
      </c>
      <c r="J1963" s="286" t="s">
        <v>439</v>
      </c>
      <c r="K1963" s="286" t="s">
        <v>887</v>
      </c>
      <c r="L1963" s="286" t="s">
        <v>32</v>
      </c>
      <c r="M1963" s="287">
        <v>2333100</v>
      </c>
    </row>
    <row r="1964" spans="1:13">
      <c r="A1964" s="286" t="s">
        <v>4378</v>
      </c>
      <c r="B1964" s="286" t="s">
        <v>1418</v>
      </c>
      <c r="C1964" s="286" t="s">
        <v>25</v>
      </c>
      <c r="D1964" s="275">
        <v>4532</v>
      </c>
      <c r="E1964" s="274" t="s">
        <v>731</v>
      </c>
      <c r="F1964" s="286" t="s">
        <v>315</v>
      </c>
      <c r="G1964" s="286" t="s">
        <v>298</v>
      </c>
      <c r="H1964" s="286" t="s">
        <v>41</v>
      </c>
      <c r="I1964" s="286" t="s">
        <v>425</v>
      </c>
      <c r="J1964" s="286" t="s">
        <v>440</v>
      </c>
      <c r="K1964" s="286" t="s">
        <v>887</v>
      </c>
      <c r="L1964" s="286" t="s">
        <v>32</v>
      </c>
      <c r="M1964" s="287">
        <v>2333100</v>
      </c>
    </row>
    <row r="1965" spans="1:13">
      <c r="A1965" s="286" t="s">
        <v>4308</v>
      </c>
      <c r="B1965" s="286" t="s">
        <v>1418</v>
      </c>
      <c r="C1965" s="286" t="s">
        <v>25</v>
      </c>
      <c r="D1965" s="275">
        <v>4532</v>
      </c>
      <c r="E1965" s="274" t="s">
        <v>731</v>
      </c>
      <c r="F1965" s="286" t="s">
        <v>315</v>
      </c>
      <c r="G1965" s="286" t="s">
        <v>298</v>
      </c>
      <c r="H1965" s="286" t="s">
        <v>41</v>
      </c>
      <c r="I1965" s="286" t="s">
        <v>48</v>
      </c>
      <c r="J1965" s="286" t="s">
        <v>331</v>
      </c>
      <c r="K1965" s="286" t="s">
        <v>887</v>
      </c>
      <c r="L1965" s="286" t="s">
        <v>32</v>
      </c>
      <c r="M1965" s="287">
        <v>2795100</v>
      </c>
    </row>
    <row r="1966" spans="1:13">
      <c r="A1966" s="286" t="s">
        <v>4318</v>
      </c>
      <c r="B1966" s="286" t="s">
        <v>1418</v>
      </c>
      <c r="C1966" s="286" t="s">
        <v>25</v>
      </c>
      <c r="D1966" s="275">
        <v>4532</v>
      </c>
      <c r="E1966" s="274" t="s">
        <v>731</v>
      </c>
      <c r="F1966" s="286" t="s">
        <v>315</v>
      </c>
      <c r="G1966" s="286" t="s">
        <v>298</v>
      </c>
      <c r="H1966" s="286" t="s">
        <v>41</v>
      </c>
      <c r="I1966" s="286" t="s">
        <v>50</v>
      </c>
      <c r="J1966" s="286" t="s">
        <v>332</v>
      </c>
      <c r="K1966" s="286" t="s">
        <v>887</v>
      </c>
      <c r="L1966" s="286" t="s">
        <v>32</v>
      </c>
      <c r="M1966" s="287">
        <v>2795100</v>
      </c>
    </row>
    <row r="1967" spans="1:13">
      <c r="A1967" s="286" t="s">
        <v>4328</v>
      </c>
      <c r="B1967" s="286" t="s">
        <v>1418</v>
      </c>
      <c r="C1967" s="286" t="s">
        <v>25</v>
      </c>
      <c r="D1967" s="275">
        <v>4532</v>
      </c>
      <c r="E1967" s="274" t="s">
        <v>731</v>
      </c>
      <c r="F1967" s="286" t="s">
        <v>315</v>
      </c>
      <c r="G1967" s="286" t="s">
        <v>298</v>
      </c>
      <c r="H1967" s="286" t="s">
        <v>41</v>
      </c>
      <c r="I1967" s="286" t="s">
        <v>223</v>
      </c>
      <c r="J1967" s="286" t="s">
        <v>333</v>
      </c>
      <c r="K1967" s="286" t="s">
        <v>887</v>
      </c>
      <c r="L1967" s="286" t="s">
        <v>32</v>
      </c>
      <c r="M1967" s="287">
        <v>2795100</v>
      </c>
    </row>
    <row r="1968" spans="1:13">
      <c r="A1968" s="286" t="s">
        <v>4338</v>
      </c>
      <c r="B1968" s="286" t="s">
        <v>1418</v>
      </c>
      <c r="C1968" s="286" t="s">
        <v>25</v>
      </c>
      <c r="D1968" s="275">
        <v>4532</v>
      </c>
      <c r="E1968" s="274" t="s">
        <v>731</v>
      </c>
      <c r="F1968" s="286" t="s">
        <v>315</v>
      </c>
      <c r="G1968" s="286" t="s">
        <v>298</v>
      </c>
      <c r="H1968" s="286" t="s">
        <v>41</v>
      </c>
      <c r="I1968" s="286" t="s">
        <v>421</v>
      </c>
      <c r="J1968" s="286" t="s">
        <v>436</v>
      </c>
      <c r="K1968" s="286" t="s">
        <v>887</v>
      </c>
      <c r="L1968" s="286" t="s">
        <v>32</v>
      </c>
      <c r="M1968" s="287">
        <v>2795100</v>
      </c>
    </row>
    <row r="1969" spans="1:13">
      <c r="A1969" s="286" t="s">
        <v>4208</v>
      </c>
      <c r="B1969" s="286" t="s">
        <v>1418</v>
      </c>
      <c r="C1969" s="286" t="s">
        <v>25</v>
      </c>
      <c r="D1969" s="275">
        <v>4532</v>
      </c>
      <c r="E1969" s="274" t="s">
        <v>731</v>
      </c>
      <c r="F1969" s="286" t="s">
        <v>315</v>
      </c>
      <c r="G1969" s="286" t="s">
        <v>298</v>
      </c>
      <c r="H1969" s="286" t="s">
        <v>41</v>
      </c>
      <c r="I1969" s="286" t="s">
        <v>316</v>
      </c>
      <c r="J1969" s="286" t="s">
        <v>317</v>
      </c>
      <c r="K1969" s="286" t="s">
        <v>887</v>
      </c>
      <c r="L1969" s="286" t="s">
        <v>32</v>
      </c>
      <c r="M1969" s="287">
        <v>3257100</v>
      </c>
    </row>
    <row r="1970" spans="1:13">
      <c r="A1970" s="286" t="s">
        <v>4218</v>
      </c>
      <c r="B1970" s="286" t="s">
        <v>1418</v>
      </c>
      <c r="C1970" s="286" t="s">
        <v>25</v>
      </c>
      <c r="D1970" s="275">
        <v>4532</v>
      </c>
      <c r="E1970" s="274" t="s">
        <v>731</v>
      </c>
      <c r="F1970" s="286" t="s">
        <v>315</v>
      </c>
      <c r="G1970" s="286" t="s">
        <v>298</v>
      </c>
      <c r="H1970" s="286" t="s">
        <v>41</v>
      </c>
      <c r="I1970" s="286" t="s">
        <v>318</v>
      </c>
      <c r="J1970" s="286" t="s">
        <v>319</v>
      </c>
      <c r="K1970" s="286" t="s">
        <v>887</v>
      </c>
      <c r="L1970" s="286" t="s">
        <v>32</v>
      </c>
      <c r="M1970" s="287">
        <v>3257100</v>
      </c>
    </row>
    <row r="1971" spans="1:13">
      <c r="A1971" s="286" t="s">
        <v>4228</v>
      </c>
      <c r="B1971" s="286" t="s">
        <v>1418</v>
      </c>
      <c r="C1971" s="286" t="s">
        <v>25</v>
      </c>
      <c r="D1971" s="275">
        <v>4532</v>
      </c>
      <c r="E1971" s="274" t="s">
        <v>731</v>
      </c>
      <c r="F1971" s="286" t="s">
        <v>315</v>
      </c>
      <c r="G1971" s="286" t="s">
        <v>298</v>
      </c>
      <c r="H1971" s="286" t="s">
        <v>41</v>
      </c>
      <c r="I1971" s="286" t="s">
        <v>320</v>
      </c>
      <c r="J1971" s="286" t="s">
        <v>321</v>
      </c>
      <c r="K1971" s="286" t="s">
        <v>887</v>
      </c>
      <c r="L1971" s="286" t="s">
        <v>32</v>
      </c>
      <c r="M1971" s="287">
        <v>3257100</v>
      </c>
    </row>
    <row r="1972" spans="1:13">
      <c r="A1972" s="286" t="s">
        <v>4238</v>
      </c>
      <c r="B1972" s="286" t="s">
        <v>1418</v>
      </c>
      <c r="C1972" s="286" t="s">
        <v>25</v>
      </c>
      <c r="D1972" s="275">
        <v>4532</v>
      </c>
      <c r="E1972" s="274" t="s">
        <v>731</v>
      </c>
      <c r="F1972" s="286" t="s">
        <v>315</v>
      </c>
      <c r="G1972" s="286" t="s">
        <v>298</v>
      </c>
      <c r="H1972" s="286" t="s">
        <v>41</v>
      </c>
      <c r="I1972" s="286" t="s">
        <v>322</v>
      </c>
      <c r="J1972" s="286" t="s">
        <v>323</v>
      </c>
      <c r="K1972" s="286" t="s">
        <v>887</v>
      </c>
      <c r="L1972" s="286" t="s">
        <v>32</v>
      </c>
      <c r="M1972" s="287">
        <v>3257100</v>
      </c>
    </row>
    <row r="1973" spans="1:13">
      <c r="A1973" s="286" t="s">
        <v>4248</v>
      </c>
      <c r="B1973" s="286" t="s">
        <v>1418</v>
      </c>
      <c r="C1973" s="286" t="s">
        <v>25</v>
      </c>
      <c r="D1973" s="275">
        <v>4532</v>
      </c>
      <c r="E1973" s="274" t="s">
        <v>731</v>
      </c>
      <c r="F1973" s="286" t="s">
        <v>315</v>
      </c>
      <c r="G1973" s="286" t="s">
        <v>298</v>
      </c>
      <c r="H1973" s="286" t="s">
        <v>41</v>
      </c>
      <c r="I1973" s="286" t="s">
        <v>324</v>
      </c>
      <c r="J1973" s="286" t="s">
        <v>325</v>
      </c>
      <c r="K1973" s="286" t="s">
        <v>887</v>
      </c>
      <c r="L1973" s="286" t="s">
        <v>32</v>
      </c>
      <c r="M1973" s="287">
        <v>3257100</v>
      </c>
    </row>
    <row r="1974" spans="1:13">
      <c r="A1974" s="286" t="s">
        <v>4258</v>
      </c>
      <c r="B1974" s="286" t="s">
        <v>1418</v>
      </c>
      <c r="C1974" s="286" t="s">
        <v>25</v>
      </c>
      <c r="D1974" s="275">
        <v>4532</v>
      </c>
      <c r="E1974" s="274" t="s">
        <v>731</v>
      </c>
      <c r="F1974" s="286" t="s">
        <v>315</v>
      </c>
      <c r="G1974" s="286" t="s">
        <v>298</v>
      </c>
      <c r="H1974" s="286" t="s">
        <v>41</v>
      </c>
      <c r="I1974" s="286" t="s">
        <v>42</v>
      </c>
      <c r="J1974" s="286" t="s">
        <v>326</v>
      </c>
      <c r="K1974" s="286" t="s">
        <v>887</v>
      </c>
      <c r="L1974" s="286" t="s">
        <v>32</v>
      </c>
      <c r="M1974" s="287">
        <v>3257100</v>
      </c>
    </row>
    <row r="1975" spans="1:13">
      <c r="A1975" s="286" t="s">
        <v>4268</v>
      </c>
      <c r="B1975" s="286" t="s">
        <v>1418</v>
      </c>
      <c r="C1975" s="286" t="s">
        <v>25</v>
      </c>
      <c r="D1975" s="275">
        <v>4532</v>
      </c>
      <c r="E1975" s="274" t="s">
        <v>731</v>
      </c>
      <c r="F1975" s="286" t="s">
        <v>315</v>
      </c>
      <c r="G1975" s="286" t="s">
        <v>298</v>
      </c>
      <c r="H1975" s="286" t="s">
        <v>41</v>
      </c>
      <c r="I1975" s="286" t="s">
        <v>219</v>
      </c>
      <c r="J1975" s="286" t="s">
        <v>327</v>
      </c>
      <c r="K1975" s="286" t="s">
        <v>887</v>
      </c>
      <c r="L1975" s="286" t="s">
        <v>32</v>
      </c>
      <c r="M1975" s="287">
        <v>3257100</v>
      </c>
    </row>
    <row r="1976" spans="1:13">
      <c r="A1976" s="286" t="s">
        <v>4278</v>
      </c>
      <c r="B1976" s="286" t="s">
        <v>1418</v>
      </c>
      <c r="C1976" s="286" t="s">
        <v>25</v>
      </c>
      <c r="D1976" s="275">
        <v>4532</v>
      </c>
      <c r="E1976" s="274" t="s">
        <v>731</v>
      </c>
      <c r="F1976" s="286" t="s">
        <v>315</v>
      </c>
      <c r="G1976" s="286" t="s">
        <v>298</v>
      </c>
      <c r="H1976" s="286" t="s">
        <v>41</v>
      </c>
      <c r="I1976" s="286" t="s">
        <v>44</v>
      </c>
      <c r="J1976" s="286" t="s">
        <v>328</v>
      </c>
      <c r="K1976" s="286" t="s">
        <v>887</v>
      </c>
      <c r="L1976" s="286" t="s">
        <v>32</v>
      </c>
      <c r="M1976" s="287">
        <v>3257100</v>
      </c>
    </row>
    <row r="1977" spans="1:13">
      <c r="A1977" s="286" t="s">
        <v>4288</v>
      </c>
      <c r="B1977" s="286" t="s">
        <v>1418</v>
      </c>
      <c r="C1977" s="286" t="s">
        <v>25</v>
      </c>
      <c r="D1977" s="275">
        <v>4532</v>
      </c>
      <c r="E1977" s="274" t="s">
        <v>731</v>
      </c>
      <c r="F1977" s="286" t="s">
        <v>315</v>
      </c>
      <c r="G1977" s="286" t="s">
        <v>298</v>
      </c>
      <c r="H1977" s="286" t="s">
        <v>41</v>
      </c>
      <c r="I1977" s="286" t="s">
        <v>46</v>
      </c>
      <c r="J1977" s="286" t="s">
        <v>329</v>
      </c>
      <c r="K1977" s="286" t="s">
        <v>887</v>
      </c>
      <c r="L1977" s="286" t="s">
        <v>32</v>
      </c>
      <c r="M1977" s="287">
        <v>3257100</v>
      </c>
    </row>
    <row r="1978" spans="1:13">
      <c r="A1978" s="286" t="s">
        <v>4298</v>
      </c>
      <c r="B1978" s="286" t="s">
        <v>1418</v>
      </c>
      <c r="C1978" s="286" t="s">
        <v>25</v>
      </c>
      <c r="D1978" s="275">
        <v>4532</v>
      </c>
      <c r="E1978" s="274" t="s">
        <v>731</v>
      </c>
      <c r="F1978" s="286" t="s">
        <v>315</v>
      </c>
      <c r="G1978" s="286" t="s">
        <v>298</v>
      </c>
      <c r="H1978" s="286" t="s">
        <v>41</v>
      </c>
      <c r="I1978" s="286" t="s">
        <v>221</v>
      </c>
      <c r="J1978" s="286" t="s">
        <v>330</v>
      </c>
      <c r="K1978" s="286" t="s">
        <v>887</v>
      </c>
      <c r="L1978" s="286" t="s">
        <v>32</v>
      </c>
      <c r="M1978" s="287">
        <v>3257100</v>
      </c>
    </row>
    <row r="1979" spans="1:13">
      <c r="A1979" s="286" t="s">
        <v>4346</v>
      </c>
      <c r="B1979" s="286" t="s">
        <v>1416</v>
      </c>
      <c r="C1979" s="286" t="s">
        <v>25</v>
      </c>
      <c r="D1979" s="275">
        <v>4532</v>
      </c>
      <c r="E1979" s="274" t="s">
        <v>731</v>
      </c>
      <c r="F1979" s="286" t="s">
        <v>315</v>
      </c>
      <c r="G1979" s="286" t="s">
        <v>298</v>
      </c>
      <c r="H1979" s="286" t="s">
        <v>41</v>
      </c>
      <c r="I1979" s="286" t="s">
        <v>422</v>
      </c>
      <c r="J1979" s="286" t="s">
        <v>437</v>
      </c>
      <c r="K1979" s="286" t="s">
        <v>887</v>
      </c>
      <c r="L1979" s="286" t="s">
        <v>34</v>
      </c>
      <c r="M1979" s="287">
        <v>3603600</v>
      </c>
    </row>
    <row r="1980" spans="1:13">
      <c r="A1980" s="286" t="s">
        <v>4356</v>
      </c>
      <c r="B1980" s="286" t="s">
        <v>1416</v>
      </c>
      <c r="C1980" s="286" t="s">
        <v>25</v>
      </c>
      <c r="D1980" s="275">
        <v>4532</v>
      </c>
      <c r="E1980" s="274" t="s">
        <v>731</v>
      </c>
      <c r="F1980" s="286" t="s">
        <v>315</v>
      </c>
      <c r="G1980" s="286" t="s">
        <v>298</v>
      </c>
      <c r="H1980" s="286" t="s">
        <v>41</v>
      </c>
      <c r="I1980" s="286" t="s">
        <v>423</v>
      </c>
      <c r="J1980" s="286" t="s">
        <v>438</v>
      </c>
      <c r="K1980" s="286" t="s">
        <v>887</v>
      </c>
      <c r="L1980" s="286" t="s">
        <v>34</v>
      </c>
      <c r="M1980" s="287">
        <v>3603600</v>
      </c>
    </row>
    <row r="1981" spans="1:13">
      <c r="A1981" s="286" t="s">
        <v>4366</v>
      </c>
      <c r="B1981" s="286" t="s">
        <v>1416</v>
      </c>
      <c r="C1981" s="286" t="s">
        <v>25</v>
      </c>
      <c r="D1981" s="275">
        <v>4532</v>
      </c>
      <c r="E1981" s="274" t="s">
        <v>731</v>
      </c>
      <c r="F1981" s="286" t="s">
        <v>315</v>
      </c>
      <c r="G1981" s="286" t="s">
        <v>298</v>
      </c>
      <c r="H1981" s="286" t="s">
        <v>41</v>
      </c>
      <c r="I1981" s="286" t="s">
        <v>424</v>
      </c>
      <c r="J1981" s="286" t="s">
        <v>439</v>
      </c>
      <c r="K1981" s="286" t="s">
        <v>887</v>
      </c>
      <c r="L1981" s="286" t="s">
        <v>34</v>
      </c>
      <c r="M1981" s="287">
        <v>3603600</v>
      </c>
    </row>
    <row r="1982" spans="1:13">
      <c r="A1982" s="286" t="s">
        <v>4376</v>
      </c>
      <c r="B1982" s="286" t="s">
        <v>1416</v>
      </c>
      <c r="C1982" s="286" t="s">
        <v>25</v>
      </c>
      <c r="D1982" s="275">
        <v>4532</v>
      </c>
      <c r="E1982" s="274" t="s">
        <v>731</v>
      </c>
      <c r="F1982" s="286" t="s">
        <v>315</v>
      </c>
      <c r="G1982" s="286" t="s">
        <v>298</v>
      </c>
      <c r="H1982" s="286" t="s">
        <v>41</v>
      </c>
      <c r="I1982" s="286" t="s">
        <v>425</v>
      </c>
      <c r="J1982" s="286" t="s">
        <v>440</v>
      </c>
      <c r="K1982" s="286" t="s">
        <v>887</v>
      </c>
      <c r="L1982" s="286" t="s">
        <v>34</v>
      </c>
      <c r="M1982" s="287">
        <v>3603600</v>
      </c>
    </row>
    <row r="1983" spans="1:13">
      <c r="A1983" s="286" t="s">
        <v>4347</v>
      </c>
      <c r="B1983" s="286" t="s">
        <v>1417</v>
      </c>
      <c r="C1983" s="286" t="s">
        <v>25</v>
      </c>
      <c r="D1983" s="275">
        <v>4532</v>
      </c>
      <c r="E1983" s="274" t="s">
        <v>731</v>
      </c>
      <c r="F1983" s="286" t="s">
        <v>315</v>
      </c>
      <c r="G1983" s="286" t="s">
        <v>298</v>
      </c>
      <c r="H1983" s="286" t="s">
        <v>41</v>
      </c>
      <c r="I1983" s="286" t="s">
        <v>422</v>
      </c>
      <c r="J1983" s="286" t="s">
        <v>437</v>
      </c>
      <c r="K1983" s="286" t="s">
        <v>886</v>
      </c>
      <c r="L1983" s="286" t="s">
        <v>32</v>
      </c>
      <c r="M1983" s="287">
        <v>4250400</v>
      </c>
    </row>
    <row r="1984" spans="1:13">
      <c r="A1984" s="286" t="s">
        <v>4357</v>
      </c>
      <c r="B1984" s="286" t="s">
        <v>1417</v>
      </c>
      <c r="C1984" s="286" t="s">
        <v>25</v>
      </c>
      <c r="D1984" s="275">
        <v>4532</v>
      </c>
      <c r="E1984" s="274" t="s">
        <v>731</v>
      </c>
      <c r="F1984" s="286" t="s">
        <v>315</v>
      </c>
      <c r="G1984" s="286" t="s">
        <v>298</v>
      </c>
      <c r="H1984" s="286" t="s">
        <v>41</v>
      </c>
      <c r="I1984" s="286" t="s">
        <v>423</v>
      </c>
      <c r="J1984" s="286" t="s">
        <v>438</v>
      </c>
      <c r="K1984" s="286" t="s">
        <v>886</v>
      </c>
      <c r="L1984" s="286" t="s">
        <v>32</v>
      </c>
      <c r="M1984" s="287">
        <v>4250400</v>
      </c>
    </row>
    <row r="1985" spans="1:13">
      <c r="A1985" s="286" t="s">
        <v>4367</v>
      </c>
      <c r="B1985" s="286" t="s">
        <v>1417</v>
      </c>
      <c r="C1985" s="286" t="s">
        <v>25</v>
      </c>
      <c r="D1985" s="275">
        <v>4532</v>
      </c>
      <c r="E1985" s="274" t="s">
        <v>731</v>
      </c>
      <c r="F1985" s="286" t="s">
        <v>315</v>
      </c>
      <c r="G1985" s="286" t="s">
        <v>298</v>
      </c>
      <c r="H1985" s="286" t="s">
        <v>41</v>
      </c>
      <c r="I1985" s="286" t="s">
        <v>424</v>
      </c>
      <c r="J1985" s="286" t="s">
        <v>439</v>
      </c>
      <c r="K1985" s="286" t="s">
        <v>886</v>
      </c>
      <c r="L1985" s="286" t="s">
        <v>32</v>
      </c>
      <c r="M1985" s="287">
        <v>4250400</v>
      </c>
    </row>
    <row r="1986" spans="1:13">
      <c r="A1986" s="286" t="s">
        <v>4377</v>
      </c>
      <c r="B1986" s="286" t="s">
        <v>1417</v>
      </c>
      <c r="C1986" s="286" t="s">
        <v>25</v>
      </c>
      <c r="D1986" s="275">
        <v>4532</v>
      </c>
      <c r="E1986" s="274" t="s">
        <v>731</v>
      </c>
      <c r="F1986" s="286" t="s">
        <v>315</v>
      </c>
      <c r="G1986" s="286" t="s">
        <v>298</v>
      </c>
      <c r="H1986" s="286" t="s">
        <v>41</v>
      </c>
      <c r="I1986" s="286" t="s">
        <v>425</v>
      </c>
      <c r="J1986" s="286" t="s">
        <v>440</v>
      </c>
      <c r="K1986" s="286" t="s">
        <v>886</v>
      </c>
      <c r="L1986" s="286" t="s">
        <v>32</v>
      </c>
      <c r="M1986" s="287">
        <v>4250400</v>
      </c>
    </row>
    <row r="1987" spans="1:13">
      <c r="A1987" s="286" t="s">
        <v>4306</v>
      </c>
      <c r="B1987" s="286" t="s">
        <v>1416</v>
      </c>
      <c r="C1987" s="286" t="s">
        <v>25</v>
      </c>
      <c r="D1987" s="275">
        <v>4532</v>
      </c>
      <c r="E1987" s="274" t="s">
        <v>731</v>
      </c>
      <c r="F1987" s="286" t="s">
        <v>315</v>
      </c>
      <c r="G1987" s="286" t="s">
        <v>298</v>
      </c>
      <c r="H1987" s="286" t="s">
        <v>41</v>
      </c>
      <c r="I1987" s="286" t="s">
        <v>48</v>
      </c>
      <c r="J1987" s="286" t="s">
        <v>331</v>
      </c>
      <c r="K1987" s="286" t="s">
        <v>887</v>
      </c>
      <c r="L1987" s="286" t="s">
        <v>34</v>
      </c>
      <c r="M1987" s="287">
        <v>4319700</v>
      </c>
    </row>
    <row r="1988" spans="1:13">
      <c r="A1988" s="286" t="s">
        <v>4316</v>
      </c>
      <c r="B1988" s="286" t="s">
        <v>1416</v>
      </c>
      <c r="C1988" s="286" t="s">
        <v>25</v>
      </c>
      <c r="D1988" s="275">
        <v>4532</v>
      </c>
      <c r="E1988" s="274" t="s">
        <v>731</v>
      </c>
      <c r="F1988" s="286" t="s">
        <v>315</v>
      </c>
      <c r="G1988" s="286" t="s">
        <v>298</v>
      </c>
      <c r="H1988" s="286" t="s">
        <v>41</v>
      </c>
      <c r="I1988" s="286" t="s">
        <v>50</v>
      </c>
      <c r="J1988" s="286" t="s">
        <v>332</v>
      </c>
      <c r="K1988" s="286" t="s">
        <v>887</v>
      </c>
      <c r="L1988" s="286" t="s">
        <v>34</v>
      </c>
      <c r="M1988" s="287">
        <v>4319700</v>
      </c>
    </row>
    <row r="1989" spans="1:13">
      <c r="A1989" s="286" t="s">
        <v>4326</v>
      </c>
      <c r="B1989" s="286" t="s">
        <v>1416</v>
      </c>
      <c r="C1989" s="286" t="s">
        <v>25</v>
      </c>
      <c r="D1989" s="275">
        <v>4532</v>
      </c>
      <c r="E1989" s="274" t="s">
        <v>731</v>
      </c>
      <c r="F1989" s="286" t="s">
        <v>315</v>
      </c>
      <c r="G1989" s="286" t="s">
        <v>298</v>
      </c>
      <c r="H1989" s="286" t="s">
        <v>41</v>
      </c>
      <c r="I1989" s="286" t="s">
        <v>223</v>
      </c>
      <c r="J1989" s="286" t="s">
        <v>333</v>
      </c>
      <c r="K1989" s="286" t="s">
        <v>887</v>
      </c>
      <c r="L1989" s="286" t="s">
        <v>34</v>
      </c>
      <c r="M1989" s="287">
        <v>4319700</v>
      </c>
    </row>
    <row r="1990" spans="1:13">
      <c r="A1990" s="286" t="s">
        <v>4336</v>
      </c>
      <c r="B1990" s="286" t="s">
        <v>1416</v>
      </c>
      <c r="C1990" s="286" t="s">
        <v>25</v>
      </c>
      <c r="D1990" s="275">
        <v>4532</v>
      </c>
      <c r="E1990" s="274" t="s">
        <v>731</v>
      </c>
      <c r="F1990" s="286" t="s">
        <v>315</v>
      </c>
      <c r="G1990" s="286" t="s">
        <v>298</v>
      </c>
      <c r="H1990" s="286" t="s">
        <v>41</v>
      </c>
      <c r="I1990" s="286" t="s">
        <v>421</v>
      </c>
      <c r="J1990" s="286" t="s">
        <v>436</v>
      </c>
      <c r="K1990" s="286" t="s">
        <v>887</v>
      </c>
      <c r="L1990" s="286" t="s">
        <v>34</v>
      </c>
      <c r="M1990" s="287">
        <v>4319700</v>
      </c>
    </row>
    <row r="1991" spans="1:13">
      <c r="A1991" s="286" t="s">
        <v>4352</v>
      </c>
      <c r="B1991" s="286" t="s">
        <v>1422</v>
      </c>
      <c r="C1991" s="286" t="s">
        <v>25</v>
      </c>
      <c r="D1991" s="275">
        <v>4532</v>
      </c>
      <c r="E1991" s="274" t="s">
        <v>731</v>
      </c>
      <c r="F1991" s="286" t="s">
        <v>315</v>
      </c>
      <c r="G1991" s="286" t="s">
        <v>298</v>
      </c>
      <c r="H1991" s="286" t="s">
        <v>41</v>
      </c>
      <c r="I1991" s="286" t="s">
        <v>422</v>
      </c>
      <c r="J1991" s="286" t="s">
        <v>437</v>
      </c>
      <c r="K1991" s="286" t="s">
        <v>887</v>
      </c>
      <c r="L1991" s="286" t="s">
        <v>218</v>
      </c>
      <c r="M1991" s="287">
        <v>4458300</v>
      </c>
    </row>
    <row r="1992" spans="1:13">
      <c r="A1992" s="286" t="s">
        <v>4362</v>
      </c>
      <c r="B1992" s="286" t="s">
        <v>1422</v>
      </c>
      <c r="C1992" s="286" t="s">
        <v>25</v>
      </c>
      <c r="D1992" s="275">
        <v>4532</v>
      </c>
      <c r="E1992" s="274" t="s">
        <v>731</v>
      </c>
      <c r="F1992" s="286" t="s">
        <v>315</v>
      </c>
      <c r="G1992" s="286" t="s">
        <v>298</v>
      </c>
      <c r="H1992" s="286" t="s">
        <v>41</v>
      </c>
      <c r="I1992" s="286" t="s">
        <v>423</v>
      </c>
      <c r="J1992" s="286" t="s">
        <v>438</v>
      </c>
      <c r="K1992" s="286" t="s">
        <v>887</v>
      </c>
      <c r="L1992" s="286" t="s">
        <v>218</v>
      </c>
      <c r="M1992" s="287">
        <v>4458300</v>
      </c>
    </row>
    <row r="1993" spans="1:13">
      <c r="A1993" s="286" t="s">
        <v>4372</v>
      </c>
      <c r="B1993" s="286" t="s">
        <v>1422</v>
      </c>
      <c r="C1993" s="286" t="s">
        <v>25</v>
      </c>
      <c r="D1993" s="275">
        <v>4532</v>
      </c>
      <c r="E1993" s="274" t="s">
        <v>731</v>
      </c>
      <c r="F1993" s="286" t="s">
        <v>315</v>
      </c>
      <c r="G1993" s="286" t="s">
        <v>298</v>
      </c>
      <c r="H1993" s="286" t="s">
        <v>41</v>
      </c>
      <c r="I1993" s="286" t="s">
        <v>424</v>
      </c>
      <c r="J1993" s="286" t="s">
        <v>439</v>
      </c>
      <c r="K1993" s="286" t="s">
        <v>887</v>
      </c>
      <c r="L1993" s="286" t="s">
        <v>218</v>
      </c>
      <c r="M1993" s="287">
        <v>4458300</v>
      </c>
    </row>
    <row r="1994" spans="1:13">
      <c r="A1994" s="286" t="s">
        <v>4382</v>
      </c>
      <c r="B1994" s="286" t="s">
        <v>1422</v>
      </c>
      <c r="C1994" s="286" t="s">
        <v>25</v>
      </c>
      <c r="D1994" s="275">
        <v>4532</v>
      </c>
      <c r="E1994" s="274" t="s">
        <v>731</v>
      </c>
      <c r="F1994" s="286" t="s">
        <v>315</v>
      </c>
      <c r="G1994" s="286" t="s">
        <v>298</v>
      </c>
      <c r="H1994" s="286" t="s">
        <v>41</v>
      </c>
      <c r="I1994" s="286" t="s">
        <v>425</v>
      </c>
      <c r="J1994" s="286" t="s">
        <v>440</v>
      </c>
      <c r="K1994" s="286" t="s">
        <v>887</v>
      </c>
      <c r="L1994" s="286" t="s">
        <v>218</v>
      </c>
      <c r="M1994" s="287">
        <v>4458300</v>
      </c>
    </row>
    <row r="1995" spans="1:13">
      <c r="A1995" s="286" t="s">
        <v>4206</v>
      </c>
      <c r="B1995" s="286" t="s">
        <v>1416</v>
      </c>
      <c r="C1995" s="286" t="s">
        <v>25</v>
      </c>
      <c r="D1995" s="275">
        <v>4532</v>
      </c>
      <c r="E1995" s="274" t="s">
        <v>731</v>
      </c>
      <c r="F1995" s="286" t="s">
        <v>315</v>
      </c>
      <c r="G1995" s="286" t="s">
        <v>298</v>
      </c>
      <c r="H1995" s="286" t="s">
        <v>41</v>
      </c>
      <c r="I1995" s="286" t="s">
        <v>316</v>
      </c>
      <c r="J1995" s="286" t="s">
        <v>317</v>
      </c>
      <c r="K1995" s="286" t="s">
        <v>887</v>
      </c>
      <c r="L1995" s="286" t="s">
        <v>34</v>
      </c>
      <c r="M1995" s="287">
        <v>5035800</v>
      </c>
    </row>
    <row r="1996" spans="1:13">
      <c r="A1996" s="286" t="s">
        <v>4216</v>
      </c>
      <c r="B1996" s="286" t="s">
        <v>1416</v>
      </c>
      <c r="C1996" s="286" t="s">
        <v>25</v>
      </c>
      <c r="D1996" s="275">
        <v>4532</v>
      </c>
      <c r="E1996" s="274" t="s">
        <v>731</v>
      </c>
      <c r="F1996" s="286" t="s">
        <v>315</v>
      </c>
      <c r="G1996" s="286" t="s">
        <v>298</v>
      </c>
      <c r="H1996" s="286" t="s">
        <v>41</v>
      </c>
      <c r="I1996" s="286" t="s">
        <v>318</v>
      </c>
      <c r="J1996" s="286" t="s">
        <v>319</v>
      </c>
      <c r="K1996" s="286" t="s">
        <v>887</v>
      </c>
      <c r="L1996" s="286" t="s">
        <v>34</v>
      </c>
      <c r="M1996" s="287">
        <v>5035800</v>
      </c>
    </row>
    <row r="1997" spans="1:13">
      <c r="A1997" s="286" t="s">
        <v>4226</v>
      </c>
      <c r="B1997" s="286" t="s">
        <v>1416</v>
      </c>
      <c r="C1997" s="286" t="s">
        <v>25</v>
      </c>
      <c r="D1997" s="275">
        <v>4532</v>
      </c>
      <c r="E1997" s="274" t="s">
        <v>731</v>
      </c>
      <c r="F1997" s="286" t="s">
        <v>315</v>
      </c>
      <c r="G1997" s="286" t="s">
        <v>298</v>
      </c>
      <c r="H1997" s="286" t="s">
        <v>41</v>
      </c>
      <c r="I1997" s="286" t="s">
        <v>320</v>
      </c>
      <c r="J1997" s="286" t="s">
        <v>321</v>
      </c>
      <c r="K1997" s="286" t="s">
        <v>887</v>
      </c>
      <c r="L1997" s="286" t="s">
        <v>34</v>
      </c>
      <c r="M1997" s="287">
        <v>5035800</v>
      </c>
    </row>
    <row r="1998" spans="1:13">
      <c r="A1998" s="286" t="s">
        <v>4236</v>
      </c>
      <c r="B1998" s="286" t="s">
        <v>1416</v>
      </c>
      <c r="C1998" s="286" t="s">
        <v>25</v>
      </c>
      <c r="D1998" s="275">
        <v>4532</v>
      </c>
      <c r="E1998" s="274" t="s">
        <v>731</v>
      </c>
      <c r="F1998" s="286" t="s">
        <v>315</v>
      </c>
      <c r="G1998" s="286" t="s">
        <v>298</v>
      </c>
      <c r="H1998" s="286" t="s">
        <v>41</v>
      </c>
      <c r="I1998" s="286" t="s">
        <v>322</v>
      </c>
      <c r="J1998" s="286" t="s">
        <v>323</v>
      </c>
      <c r="K1998" s="286" t="s">
        <v>887</v>
      </c>
      <c r="L1998" s="286" t="s">
        <v>34</v>
      </c>
      <c r="M1998" s="287">
        <v>5035800</v>
      </c>
    </row>
    <row r="1999" spans="1:13">
      <c r="A1999" s="286" t="s">
        <v>4246</v>
      </c>
      <c r="B1999" s="286" t="s">
        <v>1416</v>
      </c>
      <c r="C1999" s="286" t="s">
        <v>25</v>
      </c>
      <c r="D1999" s="275">
        <v>4532</v>
      </c>
      <c r="E1999" s="274" t="s">
        <v>731</v>
      </c>
      <c r="F1999" s="286" t="s">
        <v>315</v>
      </c>
      <c r="G1999" s="286" t="s">
        <v>298</v>
      </c>
      <c r="H1999" s="286" t="s">
        <v>41</v>
      </c>
      <c r="I1999" s="286" t="s">
        <v>324</v>
      </c>
      <c r="J1999" s="286" t="s">
        <v>325</v>
      </c>
      <c r="K1999" s="286" t="s">
        <v>887</v>
      </c>
      <c r="L1999" s="286" t="s">
        <v>34</v>
      </c>
      <c r="M1999" s="287">
        <v>5035800</v>
      </c>
    </row>
    <row r="2000" spans="1:13">
      <c r="A2000" s="286" t="s">
        <v>4256</v>
      </c>
      <c r="B2000" s="286" t="s">
        <v>1416</v>
      </c>
      <c r="C2000" s="286" t="s">
        <v>25</v>
      </c>
      <c r="D2000" s="275">
        <v>4532</v>
      </c>
      <c r="E2000" s="274" t="s">
        <v>731</v>
      </c>
      <c r="F2000" s="286" t="s">
        <v>315</v>
      </c>
      <c r="G2000" s="286" t="s">
        <v>298</v>
      </c>
      <c r="H2000" s="286" t="s">
        <v>41</v>
      </c>
      <c r="I2000" s="286" t="s">
        <v>42</v>
      </c>
      <c r="J2000" s="286" t="s">
        <v>326</v>
      </c>
      <c r="K2000" s="286" t="s">
        <v>887</v>
      </c>
      <c r="L2000" s="286" t="s">
        <v>34</v>
      </c>
      <c r="M2000" s="287">
        <v>5035800</v>
      </c>
    </row>
    <row r="2001" spans="1:13">
      <c r="A2001" s="286" t="s">
        <v>4266</v>
      </c>
      <c r="B2001" s="286" t="s">
        <v>1416</v>
      </c>
      <c r="C2001" s="286" t="s">
        <v>25</v>
      </c>
      <c r="D2001" s="275">
        <v>4532</v>
      </c>
      <c r="E2001" s="274" t="s">
        <v>731</v>
      </c>
      <c r="F2001" s="286" t="s">
        <v>315</v>
      </c>
      <c r="G2001" s="286" t="s">
        <v>298</v>
      </c>
      <c r="H2001" s="286" t="s">
        <v>41</v>
      </c>
      <c r="I2001" s="286" t="s">
        <v>219</v>
      </c>
      <c r="J2001" s="286" t="s">
        <v>327</v>
      </c>
      <c r="K2001" s="286" t="s">
        <v>887</v>
      </c>
      <c r="L2001" s="286" t="s">
        <v>34</v>
      </c>
      <c r="M2001" s="287">
        <v>5035800</v>
      </c>
    </row>
    <row r="2002" spans="1:13">
      <c r="A2002" s="286" t="s">
        <v>4276</v>
      </c>
      <c r="B2002" s="286" t="s">
        <v>1416</v>
      </c>
      <c r="C2002" s="286" t="s">
        <v>25</v>
      </c>
      <c r="D2002" s="275">
        <v>4532</v>
      </c>
      <c r="E2002" s="274" t="s">
        <v>731</v>
      </c>
      <c r="F2002" s="286" t="s">
        <v>315</v>
      </c>
      <c r="G2002" s="286" t="s">
        <v>298</v>
      </c>
      <c r="H2002" s="286" t="s">
        <v>41</v>
      </c>
      <c r="I2002" s="286" t="s">
        <v>44</v>
      </c>
      <c r="J2002" s="286" t="s">
        <v>328</v>
      </c>
      <c r="K2002" s="286" t="s">
        <v>887</v>
      </c>
      <c r="L2002" s="286" t="s">
        <v>34</v>
      </c>
      <c r="M2002" s="287">
        <v>5035800</v>
      </c>
    </row>
    <row r="2003" spans="1:13">
      <c r="A2003" s="286" t="s">
        <v>4286</v>
      </c>
      <c r="B2003" s="286" t="s">
        <v>1416</v>
      </c>
      <c r="C2003" s="286" t="s">
        <v>25</v>
      </c>
      <c r="D2003" s="275">
        <v>4532</v>
      </c>
      <c r="E2003" s="274" t="s">
        <v>731</v>
      </c>
      <c r="F2003" s="286" t="s">
        <v>315</v>
      </c>
      <c r="G2003" s="286" t="s">
        <v>298</v>
      </c>
      <c r="H2003" s="286" t="s">
        <v>41</v>
      </c>
      <c r="I2003" s="286" t="s">
        <v>46</v>
      </c>
      <c r="J2003" s="286" t="s">
        <v>329</v>
      </c>
      <c r="K2003" s="286" t="s">
        <v>887</v>
      </c>
      <c r="L2003" s="286" t="s">
        <v>34</v>
      </c>
      <c r="M2003" s="287">
        <v>5035800</v>
      </c>
    </row>
    <row r="2004" spans="1:13">
      <c r="A2004" s="286" t="s">
        <v>4296</v>
      </c>
      <c r="B2004" s="286" t="s">
        <v>1416</v>
      </c>
      <c r="C2004" s="286" t="s">
        <v>25</v>
      </c>
      <c r="D2004" s="275">
        <v>4532</v>
      </c>
      <c r="E2004" s="274" t="s">
        <v>731</v>
      </c>
      <c r="F2004" s="286" t="s">
        <v>315</v>
      </c>
      <c r="G2004" s="286" t="s">
        <v>298</v>
      </c>
      <c r="H2004" s="286" t="s">
        <v>41</v>
      </c>
      <c r="I2004" s="286" t="s">
        <v>221</v>
      </c>
      <c r="J2004" s="286" t="s">
        <v>330</v>
      </c>
      <c r="K2004" s="286" t="s">
        <v>887</v>
      </c>
      <c r="L2004" s="286" t="s">
        <v>34</v>
      </c>
      <c r="M2004" s="287">
        <v>5035800</v>
      </c>
    </row>
    <row r="2005" spans="1:13">
      <c r="A2005" s="286" t="s">
        <v>4307</v>
      </c>
      <c r="B2005" s="286" t="s">
        <v>1417</v>
      </c>
      <c r="C2005" s="286" t="s">
        <v>25</v>
      </c>
      <c r="D2005" s="275">
        <v>4532</v>
      </c>
      <c r="E2005" s="274" t="s">
        <v>731</v>
      </c>
      <c r="F2005" s="286" t="s">
        <v>315</v>
      </c>
      <c r="G2005" s="286" t="s">
        <v>298</v>
      </c>
      <c r="H2005" s="286" t="s">
        <v>41</v>
      </c>
      <c r="I2005" s="286" t="s">
        <v>48</v>
      </c>
      <c r="J2005" s="286" t="s">
        <v>331</v>
      </c>
      <c r="K2005" s="286" t="s">
        <v>886</v>
      </c>
      <c r="L2005" s="286" t="s">
        <v>32</v>
      </c>
      <c r="M2005" s="287">
        <v>5082000</v>
      </c>
    </row>
    <row r="2006" spans="1:13">
      <c r="A2006" s="286" t="s">
        <v>4317</v>
      </c>
      <c r="B2006" s="286" t="s">
        <v>1417</v>
      </c>
      <c r="C2006" s="286" t="s">
        <v>25</v>
      </c>
      <c r="D2006" s="275">
        <v>4532</v>
      </c>
      <c r="E2006" s="274" t="s">
        <v>731</v>
      </c>
      <c r="F2006" s="286" t="s">
        <v>315</v>
      </c>
      <c r="G2006" s="286" t="s">
        <v>298</v>
      </c>
      <c r="H2006" s="286" t="s">
        <v>41</v>
      </c>
      <c r="I2006" s="286" t="s">
        <v>50</v>
      </c>
      <c r="J2006" s="286" t="s">
        <v>332</v>
      </c>
      <c r="K2006" s="286" t="s">
        <v>886</v>
      </c>
      <c r="L2006" s="286" t="s">
        <v>32</v>
      </c>
      <c r="M2006" s="287">
        <v>5082000</v>
      </c>
    </row>
    <row r="2007" spans="1:13">
      <c r="A2007" s="286" t="s">
        <v>4327</v>
      </c>
      <c r="B2007" s="286" t="s">
        <v>1417</v>
      </c>
      <c r="C2007" s="286" t="s">
        <v>25</v>
      </c>
      <c r="D2007" s="275">
        <v>4532</v>
      </c>
      <c r="E2007" s="274" t="s">
        <v>731</v>
      </c>
      <c r="F2007" s="286" t="s">
        <v>315</v>
      </c>
      <c r="G2007" s="286" t="s">
        <v>298</v>
      </c>
      <c r="H2007" s="286" t="s">
        <v>41</v>
      </c>
      <c r="I2007" s="286" t="s">
        <v>223</v>
      </c>
      <c r="J2007" s="286" t="s">
        <v>333</v>
      </c>
      <c r="K2007" s="286" t="s">
        <v>886</v>
      </c>
      <c r="L2007" s="286" t="s">
        <v>32</v>
      </c>
      <c r="M2007" s="287">
        <v>5082000</v>
      </c>
    </row>
    <row r="2008" spans="1:13">
      <c r="A2008" s="286" t="s">
        <v>4337</v>
      </c>
      <c r="B2008" s="286" t="s">
        <v>1417</v>
      </c>
      <c r="C2008" s="286" t="s">
        <v>25</v>
      </c>
      <c r="D2008" s="275">
        <v>4532</v>
      </c>
      <c r="E2008" s="274" t="s">
        <v>731</v>
      </c>
      <c r="F2008" s="286" t="s">
        <v>315</v>
      </c>
      <c r="G2008" s="286" t="s">
        <v>298</v>
      </c>
      <c r="H2008" s="286" t="s">
        <v>41</v>
      </c>
      <c r="I2008" s="286" t="s">
        <v>421</v>
      </c>
      <c r="J2008" s="286" t="s">
        <v>436</v>
      </c>
      <c r="K2008" s="286" t="s">
        <v>886</v>
      </c>
      <c r="L2008" s="286" t="s">
        <v>32</v>
      </c>
      <c r="M2008" s="287">
        <v>5082000</v>
      </c>
    </row>
    <row r="2009" spans="1:13">
      <c r="A2009" s="286" t="s">
        <v>4312</v>
      </c>
      <c r="B2009" s="286" t="s">
        <v>1422</v>
      </c>
      <c r="C2009" s="286" t="s">
        <v>25</v>
      </c>
      <c r="D2009" s="275">
        <v>4532</v>
      </c>
      <c r="E2009" s="274" t="s">
        <v>731</v>
      </c>
      <c r="F2009" s="286" t="s">
        <v>315</v>
      </c>
      <c r="G2009" s="286" t="s">
        <v>298</v>
      </c>
      <c r="H2009" s="286" t="s">
        <v>41</v>
      </c>
      <c r="I2009" s="286" t="s">
        <v>48</v>
      </c>
      <c r="J2009" s="286" t="s">
        <v>331</v>
      </c>
      <c r="K2009" s="286" t="s">
        <v>887</v>
      </c>
      <c r="L2009" s="286" t="s">
        <v>218</v>
      </c>
      <c r="M2009" s="287">
        <v>5336100</v>
      </c>
    </row>
    <row r="2010" spans="1:13">
      <c r="A2010" s="286" t="s">
        <v>4322</v>
      </c>
      <c r="B2010" s="286" t="s">
        <v>1422</v>
      </c>
      <c r="C2010" s="286" t="s">
        <v>25</v>
      </c>
      <c r="D2010" s="275">
        <v>4532</v>
      </c>
      <c r="E2010" s="274" t="s">
        <v>731</v>
      </c>
      <c r="F2010" s="286" t="s">
        <v>315</v>
      </c>
      <c r="G2010" s="286" t="s">
        <v>298</v>
      </c>
      <c r="H2010" s="286" t="s">
        <v>41</v>
      </c>
      <c r="I2010" s="286" t="s">
        <v>50</v>
      </c>
      <c r="J2010" s="286" t="s">
        <v>332</v>
      </c>
      <c r="K2010" s="286" t="s">
        <v>887</v>
      </c>
      <c r="L2010" s="286" t="s">
        <v>218</v>
      </c>
      <c r="M2010" s="287">
        <v>5336100</v>
      </c>
    </row>
    <row r="2011" spans="1:13">
      <c r="A2011" s="286" t="s">
        <v>4332</v>
      </c>
      <c r="B2011" s="286" t="s">
        <v>1422</v>
      </c>
      <c r="C2011" s="286" t="s">
        <v>25</v>
      </c>
      <c r="D2011" s="275">
        <v>4532</v>
      </c>
      <c r="E2011" s="274" t="s">
        <v>731</v>
      </c>
      <c r="F2011" s="286" t="s">
        <v>315</v>
      </c>
      <c r="G2011" s="286" t="s">
        <v>298</v>
      </c>
      <c r="H2011" s="286" t="s">
        <v>41</v>
      </c>
      <c r="I2011" s="286" t="s">
        <v>223</v>
      </c>
      <c r="J2011" s="286" t="s">
        <v>333</v>
      </c>
      <c r="K2011" s="286" t="s">
        <v>887</v>
      </c>
      <c r="L2011" s="286" t="s">
        <v>218</v>
      </c>
      <c r="M2011" s="287">
        <v>5336100</v>
      </c>
    </row>
    <row r="2012" spans="1:13">
      <c r="A2012" s="286" t="s">
        <v>4342</v>
      </c>
      <c r="B2012" s="286" t="s">
        <v>1422</v>
      </c>
      <c r="C2012" s="286" t="s">
        <v>25</v>
      </c>
      <c r="D2012" s="275">
        <v>4532</v>
      </c>
      <c r="E2012" s="274" t="s">
        <v>731</v>
      </c>
      <c r="F2012" s="286" t="s">
        <v>315</v>
      </c>
      <c r="G2012" s="286" t="s">
        <v>298</v>
      </c>
      <c r="H2012" s="286" t="s">
        <v>41</v>
      </c>
      <c r="I2012" s="286" t="s">
        <v>421</v>
      </c>
      <c r="J2012" s="286" t="s">
        <v>436</v>
      </c>
      <c r="K2012" s="286" t="s">
        <v>887</v>
      </c>
      <c r="L2012" s="286" t="s">
        <v>218</v>
      </c>
      <c r="M2012" s="287">
        <v>5336100</v>
      </c>
    </row>
    <row r="2013" spans="1:13">
      <c r="A2013" s="286" t="s">
        <v>4207</v>
      </c>
      <c r="B2013" s="286" t="s">
        <v>1417</v>
      </c>
      <c r="C2013" s="286" t="s">
        <v>25</v>
      </c>
      <c r="D2013" s="275">
        <v>4532</v>
      </c>
      <c r="E2013" s="274" t="s">
        <v>731</v>
      </c>
      <c r="F2013" s="286" t="s">
        <v>315</v>
      </c>
      <c r="G2013" s="286" t="s">
        <v>298</v>
      </c>
      <c r="H2013" s="286" t="s">
        <v>41</v>
      </c>
      <c r="I2013" s="286" t="s">
        <v>316</v>
      </c>
      <c r="J2013" s="286" t="s">
        <v>317</v>
      </c>
      <c r="K2013" s="286" t="s">
        <v>886</v>
      </c>
      <c r="L2013" s="286" t="s">
        <v>32</v>
      </c>
      <c r="M2013" s="287">
        <v>5936700</v>
      </c>
    </row>
    <row r="2014" spans="1:13">
      <c r="A2014" s="286" t="s">
        <v>4217</v>
      </c>
      <c r="B2014" s="286" t="s">
        <v>1417</v>
      </c>
      <c r="C2014" s="286" t="s">
        <v>25</v>
      </c>
      <c r="D2014" s="275">
        <v>4532</v>
      </c>
      <c r="E2014" s="274" t="s">
        <v>731</v>
      </c>
      <c r="F2014" s="286" t="s">
        <v>315</v>
      </c>
      <c r="G2014" s="286" t="s">
        <v>298</v>
      </c>
      <c r="H2014" s="286" t="s">
        <v>41</v>
      </c>
      <c r="I2014" s="286" t="s">
        <v>318</v>
      </c>
      <c r="J2014" s="286" t="s">
        <v>319</v>
      </c>
      <c r="K2014" s="286" t="s">
        <v>886</v>
      </c>
      <c r="L2014" s="286" t="s">
        <v>32</v>
      </c>
      <c r="M2014" s="287">
        <v>5936700</v>
      </c>
    </row>
    <row r="2015" spans="1:13">
      <c r="A2015" s="286" t="s">
        <v>4227</v>
      </c>
      <c r="B2015" s="286" t="s">
        <v>1417</v>
      </c>
      <c r="C2015" s="286" t="s">
        <v>25</v>
      </c>
      <c r="D2015" s="275">
        <v>4532</v>
      </c>
      <c r="E2015" s="274" t="s">
        <v>731</v>
      </c>
      <c r="F2015" s="286" t="s">
        <v>315</v>
      </c>
      <c r="G2015" s="286" t="s">
        <v>298</v>
      </c>
      <c r="H2015" s="286" t="s">
        <v>41</v>
      </c>
      <c r="I2015" s="286" t="s">
        <v>320</v>
      </c>
      <c r="J2015" s="286" t="s">
        <v>321</v>
      </c>
      <c r="K2015" s="286" t="s">
        <v>886</v>
      </c>
      <c r="L2015" s="286" t="s">
        <v>32</v>
      </c>
      <c r="M2015" s="287">
        <v>5936700</v>
      </c>
    </row>
    <row r="2016" spans="1:13">
      <c r="A2016" s="286" t="s">
        <v>4237</v>
      </c>
      <c r="B2016" s="286" t="s">
        <v>1417</v>
      </c>
      <c r="C2016" s="286" t="s">
        <v>25</v>
      </c>
      <c r="D2016" s="275">
        <v>4532</v>
      </c>
      <c r="E2016" s="274" t="s">
        <v>731</v>
      </c>
      <c r="F2016" s="286" t="s">
        <v>315</v>
      </c>
      <c r="G2016" s="286" t="s">
        <v>298</v>
      </c>
      <c r="H2016" s="286" t="s">
        <v>41</v>
      </c>
      <c r="I2016" s="286" t="s">
        <v>322</v>
      </c>
      <c r="J2016" s="286" t="s">
        <v>323</v>
      </c>
      <c r="K2016" s="286" t="s">
        <v>886</v>
      </c>
      <c r="L2016" s="286" t="s">
        <v>32</v>
      </c>
      <c r="M2016" s="287">
        <v>5936700</v>
      </c>
    </row>
    <row r="2017" spans="1:13">
      <c r="A2017" s="286" t="s">
        <v>4247</v>
      </c>
      <c r="B2017" s="286" t="s">
        <v>1417</v>
      </c>
      <c r="C2017" s="286" t="s">
        <v>25</v>
      </c>
      <c r="D2017" s="275">
        <v>4532</v>
      </c>
      <c r="E2017" s="274" t="s">
        <v>731</v>
      </c>
      <c r="F2017" s="286" t="s">
        <v>315</v>
      </c>
      <c r="G2017" s="286" t="s">
        <v>298</v>
      </c>
      <c r="H2017" s="286" t="s">
        <v>41</v>
      </c>
      <c r="I2017" s="286" t="s">
        <v>324</v>
      </c>
      <c r="J2017" s="286" t="s">
        <v>325</v>
      </c>
      <c r="K2017" s="286" t="s">
        <v>886</v>
      </c>
      <c r="L2017" s="286" t="s">
        <v>32</v>
      </c>
      <c r="M2017" s="287">
        <v>5936700</v>
      </c>
    </row>
    <row r="2018" spans="1:13">
      <c r="A2018" s="286" t="s">
        <v>4257</v>
      </c>
      <c r="B2018" s="286" t="s">
        <v>1417</v>
      </c>
      <c r="C2018" s="286" t="s">
        <v>25</v>
      </c>
      <c r="D2018" s="275">
        <v>4532</v>
      </c>
      <c r="E2018" s="274" t="s">
        <v>731</v>
      </c>
      <c r="F2018" s="286" t="s">
        <v>315</v>
      </c>
      <c r="G2018" s="286" t="s">
        <v>298</v>
      </c>
      <c r="H2018" s="286" t="s">
        <v>41</v>
      </c>
      <c r="I2018" s="286" t="s">
        <v>42</v>
      </c>
      <c r="J2018" s="286" t="s">
        <v>326</v>
      </c>
      <c r="K2018" s="286" t="s">
        <v>886</v>
      </c>
      <c r="L2018" s="286" t="s">
        <v>32</v>
      </c>
      <c r="M2018" s="287">
        <v>5936700</v>
      </c>
    </row>
    <row r="2019" spans="1:13">
      <c r="A2019" s="286" t="s">
        <v>4267</v>
      </c>
      <c r="B2019" s="286" t="s">
        <v>1417</v>
      </c>
      <c r="C2019" s="286" t="s">
        <v>25</v>
      </c>
      <c r="D2019" s="275">
        <v>4532</v>
      </c>
      <c r="E2019" s="274" t="s">
        <v>731</v>
      </c>
      <c r="F2019" s="286" t="s">
        <v>315</v>
      </c>
      <c r="G2019" s="286" t="s">
        <v>298</v>
      </c>
      <c r="H2019" s="286" t="s">
        <v>41</v>
      </c>
      <c r="I2019" s="286" t="s">
        <v>219</v>
      </c>
      <c r="J2019" s="286" t="s">
        <v>327</v>
      </c>
      <c r="K2019" s="286" t="s">
        <v>886</v>
      </c>
      <c r="L2019" s="286" t="s">
        <v>32</v>
      </c>
      <c r="M2019" s="287">
        <v>5936700</v>
      </c>
    </row>
    <row r="2020" spans="1:13">
      <c r="A2020" s="286" t="s">
        <v>4277</v>
      </c>
      <c r="B2020" s="286" t="s">
        <v>1417</v>
      </c>
      <c r="C2020" s="286" t="s">
        <v>25</v>
      </c>
      <c r="D2020" s="275">
        <v>4532</v>
      </c>
      <c r="E2020" s="274" t="s">
        <v>731</v>
      </c>
      <c r="F2020" s="286" t="s">
        <v>315</v>
      </c>
      <c r="G2020" s="286" t="s">
        <v>298</v>
      </c>
      <c r="H2020" s="286" t="s">
        <v>41</v>
      </c>
      <c r="I2020" s="286" t="s">
        <v>44</v>
      </c>
      <c r="J2020" s="286" t="s">
        <v>328</v>
      </c>
      <c r="K2020" s="286" t="s">
        <v>886</v>
      </c>
      <c r="L2020" s="286" t="s">
        <v>32</v>
      </c>
      <c r="M2020" s="287">
        <v>5936700</v>
      </c>
    </row>
    <row r="2021" spans="1:13">
      <c r="A2021" s="286" t="s">
        <v>4287</v>
      </c>
      <c r="B2021" s="286" t="s">
        <v>1417</v>
      </c>
      <c r="C2021" s="286" t="s">
        <v>25</v>
      </c>
      <c r="D2021" s="275">
        <v>4532</v>
      </c>
      <c r="E2021" s="274" t="s">
        <v>731</v>
      </c>
      <c r="F2021" s="286" t="s">
        <v>315</v>
      </c>
      <c r="G2021" s="286" t="s">
        <v>298</v>
      </c>
      <c r="H2021" s="286" t="s">
        <v>41</v>
      </c>
      <c r="I2021" s="286" t="s">
        <v>46</v>
      </c>
      <c r="J2021" s="286" t="s">
        <v>329</v>
      </c>
      <c r="K2021" s="286" t="s">
        <v>886</v>
      </c>
      <c r="L2021" s="286" t="s">
        <v>32</v>
      </c>
      <c r="M2021" s="287">
        <v>5936700</v>
      </c>
    </row>
    <row r="2022" spans="1:13">
      <c r="A2022" s="286" t="s">
        <v>4297</v>
      </c>
      <c r="B2022" s="286" t="s">
        <v>1417</v>
      </c>
      <c r="C2022" s="286" t="s">
        <v>25</v>
      </c>
      <c r="D2022" s="275">
        <v>4532</v>
      </c>
      <c r="E2022" s="274" t="s">
        <v>731</v>
      </c>
      <c r="F2022" s="286" t="s">
        <v>315</v>
      </c>
      <c r="G2022" s="286" t="s">
        <v>298</v>
      </c>
      <c r="H2022" s="286" t="s">
        <v>41</v>
      </c>
      <c r="I2022" s="286" t="s">
        <v>221</v>
      </c>
      <c r="J2022" s="286" t="s">
        <v>330</v>
      </c>
      <c r="K2022" s="286" t="s">
        <v>886</v>
      </c>
      <c r="L2022" s="286" t="s">
        <v>32</v>
      </c>
      <c r="M2022" s="287">
        <v>5936700</v>
      </c>
    </row>
    <row r="2023" spans="1:13">
      <c r="A2023" s="286" t="s">
        <v>4212</v>
      </c>
      <c r="B2023" s="286" t="s">
        <v>1422</v>
      </c>
      <c r="C2023" s="286" t="s">
        <v>25</v>
      </c>
      <c r="D2023" s="275">
        <v>4532</v>
      </c>
      <c r="E2023" s="274" t="s">
        <v>731</v>
      </c>
      <c r="F2023" s="286" t="s">
        <v>315</v>
      </c>
      <c r="G2023" s="286" t="s">
        <v>298</v>
      </c>
      <c r="H2023" s="286" t="s">
        <v>41</v>
      </c>
      <c r="I2023" s="286" t="s">
        <v>316</v>
      </c>
      <c r="J2023" s="286" t="s">
        <v>317</v>
      </c>
      <c r="K2023" s="286" t="s">
        <v>887</v>
      </c>
      <c r="L2023" s="286" t="s">
        <v>218</v>
      </c>
      <c r="M2023" s="287">
        <v>6237000</v>
      </c>
    </row>
    <row r="2024" spans="1:13">
      <c r="A2024" s="286" t="s">
        <v>4222</v>
      </c>
      <c r="B2024" s="286" t="s">
        <v>1422</v>
      </c>
      <c r="C2024" s="286" t="s">
        <v>25</v>
      </c>
      <c r="D2024" s="275">
        <v>4532</v>
      </c>
      <c r="E2024" s="274" t="s">
        <v>731</v>
      </c>
      <c r="F2024" s="286" t="s">
        <v>315</v>
      </c>
      <c r="G2024" s="286" t="s">
        <v>298</v>
      </c>
      <c r="H2024" s="286" t="s">
        <v>41</v>
      </c>
      <c r="I2024" s="286" t="s">
        <v>318</v>
      </c>
      <c r="J2024" s="286" t="s">
        <v>319</v>
      </c>
      <c r="K2024" s="286" t="s">
        <v>887</v>
      </c>
      <c r="L2024" s="286" t="s">
        <v>218</v>
      </c>
      <c r="M2024" s="287">
        <v>6237000</v>
      </c>
    </row>
    <row r="2025" spans="1:13">
      <c r="A2025" s="286" t="s">
        <v>4232</v>
      </c>
      <c r="B2025" s="286" t="s">
        <v>1422</v>
      </c>
      <c r="C2025" s="286" t="s">
        <v>25</v>
      </c>
      <c r="D2025" s="275">
        <v>4532</v>
      </c>
      <c r="E2025" s="274" t="s">
        <v>731</v>
      </c>
      <c r="F2025" s="286" t="s">
        <v>315</v>
      </c>
      <c r="G2025" s="286" t="s">
        <v>298</v>
      </c>
      <c r="H2025" s="286" t="s">
        <v>41</v>
      </c>
      <c r="I2025" s="286" t="s">
        <v>320</v>
      </c>
      <c r="J2025" s="286" t="s">
        <v>321</v>
      </c>
      <c r="K2025" s="286" t="s">
        <v>887</v>
      </c>
      <c r="L2025" s="286" t="s">
        <v>218</v>
      </c>
      <c r="M2025" s="287">
        <v>6237000</v>
      </c>
    </row>
    <row r="2026" spans="1:13">
      <c r="A2026" s="286" t="s">
        <v>4242</v>
      </c>
      <c r="B2026" s="286" t="s">
        <v>1422</v>
      </c>
      <c r="C2026" s="286" t="s">
        <v>25</v>
      </c>
      <c r="D2026" s="275">
        <v>4532</v>
      </c>
      <c r="E2026" s="274" t="s">
        <v>731</v>
      </c>
      <c r="F2026" s="286" t="s">
        <v>315</v>
      </c>
      <c r="G2026" s="286" t="s">
        <v>298</v>
      </c>
      <c r="H2026" s="286" t="s">
        <v>41</v>
      </c>
      <c r="I2026" s="286" t="s">
        <v>322</v>
      </c>
      <c r="J2026" s="286" t="s">
        <v>323</v>
      </c>
      <c r="K2026" s="286" t="s">
        <v>887</v>
      </c>
      <c r="L2026" s="286" t="s">
        <v>218</v>
      </c>
      <c r="M2026" s="287">
        <v>6237000</v>
      </c>
    </row>
    <row r="2027" spans="1:13">
      <c r="A2027" s="286" t="s">
        <v>4252</v>
      </c>
      <c r="B2027" s="286" t="s">
        <v>1422</v>
      </c>
      <c r="C2027" s="286" t="s">
        <v>25</v>
      </c>
      <c r="D2027" s="275">
        <v>4532</v>
      </c>
      <c r="E2027" s="274" t="s">
        <v>731</v>
      </c>
      <c r="F2027" s="286" t="s">
        <v>315</v>
      </c>
      <c r="G2027" s="286" t="s">
        <v>298</v>
      </c>
      <c r="H2027" s="286" t="s">
        <v>41</v>
      </c>
      <c r="I2027" s="286" t="s">
        <v>324</v>
      </c>
      <c r="J2027" s="286" t="s">
        <v>325</v>
      </c>
      <c r="K2027" s="286" t="s">
        <v>887</v>
      </c>
      <c r="L2027" s="286" t="s">
        <v>218</v>
      </c>
      <c r="M2027" s="287">
        <v>6237000</v>
      </c>
    </row>
    <row r="2028" spans="1:13">
      <c r="A2028" s="286" t="s">
        <v>4262</v>
      </c>
      <c r="B2028" s="286" t="s">
        <v>1422</v>
      </c>
      <c r="C2028" s="286" t="s">
        <v>25</v>
      </c>
      <c r="D2028" s="275">
        <v>4532</v>
      </c>
      <c r="E2028" s="274" t="s">
        <v>731</v>
      </c>
      <c r="F2028" s="286" t="s">
        <v>315</v>
      </c>
      <c r="G2028" s="286" t="s">
        <v>298</v>
      </c>
      <c r="H2028" s="286" t="s">
        <v>41</v>
      </c>
      <c r="I2028" s="286" t="s">
        <v>42</v>
      </c>
      <c r="J2028" s="286" t="s">
        <v>326</v>
      </c>
      <c r="K2028" s="286" t="s">
        <v>887</v>
      </c>
      <c r="L2028" s="286" t="s">
        <v>218</v>
      </c>
      <c r="M2028" s="287">
        <v>6237000</v>
      </c>
    </row>
    <row r="2029" spans="1:13">
      <c r="A2029" s="286" t="s">
        <v>4272</v>
      </c>
      <c r="B2029" s="286" t="s">
        <v>1422</v>
      </c>
      <c r="C2029" s="286" t="s">
        <v>25</v>
      </c>
      <c r="D2029" s="275">
        <v>4532</v>
      </c>
      <c r="E2029" s="274" t="s">
        <v>731</v>
      </c>
      <c r="F2029" s="286" t="s">
        <v>315</v>
      </c>
      <c r="G2029" s="286" t="s">
        <v>298</v>
      </c>
      <c r="H2029" s="286" t="s">
        <v>41</v>
      </c>
      <c r="I2029" s="286" t="s">
        <v>219</v>
      </c>
      <c r="J2029" s="286" t="s">
        <v>327</v>
      </c>
      <c r="K2029" s="286" t="s">
        <v>887</v>
      </c>
      <c r="L2029" s="286" t="s">
        <v>218</v>
      </c>
      <c r="M2029" s="287">
        <v>6237000</v>
      </c>
    </row>
    <row r="2030" spans="1:13">
      <c r="A2030" s="286" t="s">
        <v>4282</v>
      </c>
      <c r="B2030" s="286" t="s">
        <v>1422</v>
      </c>
      <c r="C2030" s="286" t="s">
        <v>25</v>
      </c>
      <c r="D2030" s="275">
        <v>4532</v>
      </c>
      <c r="E2030" s="274" t="s">
        <v>731</v>
      </c>
      <c r="F2030" s="286" t="s">
        <v>315</v>
      </c>
      <c r="G2030" s="286" t="s">
        <v>298</v>
      </c>
      <c r="H2030" s="286" t="s">
        <v>41</v>
      </c>
      <c r="I2030" s="286" t="s">
        <v>44</v>
      </c>
      <c r="J2030" s="286" t="s">
        <v>328</v>
      </c>
      <c r="K2030" s="286" t="s">
        <v>887</v>
      </c>
      <c r="L2030" s="286" t="s">
        <v>218</v>
      </c>
      <c r="M2030" s="287">
        <v>6237000</v>
      </c>
    </row>
    <row r="2031" spans="1:13">
      <c r="A2031" s="286" t="s">
        <v>4292</v>
      </c>
      <c r="B2031" s="286" t="s">
        <v>1422</v>
      </c>
      <c r="C2031" s="286" t="s">
        <v>25</v>
      </c>
      <c r="D2031" s="275">
        <v>4532</v>
      </c>
      <c r="E2031" s="274" t="s">
        <v>731</v>
      </c>
      <c r="F2031" s="286" t="s">
        <v>315</v>
      </c>
      <c r="G2031" s="286" t="s">
        <v>298</v>
      </c>
      <c r="H2031" s="286" t="s">
        <v>41</v>
      </c>
      <c r="I2031" s="286" t="s">
        <v>46</v>
      </c>
      <c r="J2031" s="286" t="s">
        <v>329</v>
      </c>
      <c r="K2031" s="286" t="s">
        <v>887</v>
      </c>
      <c r="L2031" s="286" t="s">
        <v>218</v>
      </c>
      <c r="M2031" s="287">
        <v>6237000</v>
      </c>
    </row>
    <row r="2032" spans="1:13">
      <c r="A2032" s="286" t="s">
        <v>4302</v>
      </c>
      <c r="B2032" s="286" t="s">
        <v>1422</v>
      </c>
      <c r="C2032" s="286" t="s">
        <v>25</v>
      </c>
      <c r="D2032" s="275">
        <v>4532</v>
      </c>
      <c r="E2032" s="274" t="s">
        <v>731</v>
      </c>
      <c r="F2032" s="286" t="s">
        <v>315</v>
      </c>
      <c r="G2032" s="286" t="s">
        <v>298</v>
      </c>
      <c r="H2032" s="286" t="s">
        <v>41</v>
      </c>
      <c r="I2032" s="286" t="s">
        <v>221</v>
      </c>
      <c r="J2032" s="286" t="s">
        <v>330</v>
      </c>
      <c r="K2032" s="286" t="s">
        <v>887</v>
      </c>
      <c r="L2032" s="286" t="s">
        <v>218</v>
      </c>
      <c r="M2032" s="287">
        <v>6237000</v>
      </c>
    </row>
    <row r="2033" spans="1:13">
      <c r="A2033" s="286" t="s">
        <v>4345</v>
      </c>
      <c r="B2033" s="286" t="s">
        <v>1415</v>
      </c>
      <c r="C2033" s="286" t="s">
        <v>25</v>
      </c>
      <c r="D2033" s="275">
        <v>4532</v>
      </c>
      <c r="E2033" s="274" t="s">
        <v>731</v>
      </c>
      <c r="F2033" s="286" t="s">
        <v>315</v>
      </c>
      <c r="G2033" s="286" t="s">
        <v>298</v>
      </c>
      <c r="H2033" s="286" t="s">
        <v>41</v>
      </c>
      <c r="I2033" s="286" t="s">
        <v>422</v>
      </c>
      <c r="J2033" s="286" t="s">
        <v>437</v>
      </c>
      <c r="K2033" s="286" t="s">
        <v>886</v>
      </c>
      <c r="L2033" s="286" t="s">
        <v>34</v>
      </c>
      <c r="M2033" s="287">
        <v>6375600</v>
      </c>
    </row>
    <row r="2034" spans="1:13">
      <c r="A2034" s="286" t="s">
        <v>4355</v>
      </c>
      <c r="B2034" s="286" t="s">
        <v>1415</v>
      </c>
      <c r="C2034" s="286" t="s">
        <v>25</v>
      </c>
      <c r="D2034" s="275">
        <v>4532</v>
      </c>
      <c r="E2034" s="274" t="s">
        <v>731</v>
      </c>
      <c r="F2034" s="286" t="s">
        <v>315</v>
      </c>
      <c r="G2034" s="286" t="s">
        <v>298</v>
      </c>
      <c r="H2034" s="286" t="s">
        <v>41</v>
      </c>
      <c r="I2034" s="286" t="s">
        <v>423</v>
      </c>
      <c r="J2034" s="286" t="s">
        <v>438</v>
      </c>
      <c r="K2034" s="286" t="s">
        <v>886</v>
      </c>
      <c r="L2034" s="286" t="s">
        <v>34</v>
      </c>
      <c r="M2034" s="287">
        <v>6375600</v>
      </c>
    </row>
    <row r="2035" spans="1:13">
      <c r="A2035" s="286" t="s">
        <v>4365</v>
      </c>
      <c r="B2035" s="286" t="s">
        <v>1415</v>
      </c>
      <c r="C2035" s="286" t="s">
        <v>25</v>
      </c>
      <c r="D2035" s="275">
        <v>4532</v>
      </c>
      <c r="E2035" s="274" t="s">
        <v>731</v>
      </c>
      <c r="F2035" s="286" t="s">
        <v>315</v>
      </c>
      <c r="G2035" s="286" t="s">
        <v>298</v>
      </c>
      <c r="H2035" s="286" t="s">
        <v>41</v>
      </c>
      <c r="I2035" s="286" t="s">
        <v>424</v>
      </c>
      <c r="J2035" s="286" t="s">
        <v>439</v>
      </c>
      <c r="K2035" s="286" t="s">
        <v>886</v>
      </c>
      <c r="L2035" s="286" t="s">
        <v>34</v>
      </c>
      <c r="M2035" s="287">
        <v>6375600</v>
      </c>
    </row>
    <row r="2036" spans="1:13">
      <c r="A2036" s="286" t="s">
        <v>4375</v>
      </c>
      <c r="B2036" s="286" t="s">
        <v>1415</v>
      </c>
      <c r="C2036" s="286" t="s">
        <v>25</v>
      </c>
      <c r="D2036" s="275">
        <v>4532</v>
      </c>
      <c r="E2036" s="274" t="s">
        <v>731</v>
      </c>
      <c r="F2036" s="286" t="s">
        <v>315</v>
      </c>
      <c r="G2036" s="286" t="s">
        <v>298</v>
      </c>
      <c r="H2036" s="286" t="s">
        <v>41</v>
      </c>
      <c r="I2036" s="286" t="s">
        <v>425</v>
      </c>
      <c r="J2036" s="286" t="s">
        <v>440</v>
      </c>
      <c r="K2036" s="286" t="s">
        <v>886</v>
      </c>
      <c r="L2036" s="286" t="s">
        <v>34</v>
      </c>
      <c r="M2036" s="287">
        <v>6375600</v>
      </c>
    </row>
    <row r="2037" spans="1:13">
      <c r="A2037" s="286" t="s">
        <v>4350</v>
      </c>
      <c r="B2037" s="286" t="s">
        <v>1420</v>
      </c>
      <c r="C2037" s="286" t="s">
        <v>25</v>
      </c>
      <c r="D2037" s="275">
        <v>4532</v>
      </c>
      <c r="E2037" s="274" t="s">
        <v>731</v>
      </c>
      <c r="F2037" s="286" t="s">
        <v>315</v>
      </c>
      <c r="G2037" s="286" t="s">
        <v>298</v>
      </c>
      <c r="H2037" s="286" t="s">
        <v>41</v>
      </c>
      <c r="I2037" s="286" t="s">
        <v>422</v>
      </c>
      <c r="J2037" s="286" t="s">
        <v>437</v>
      </c>
      <c r="K2037" s="286" t="s">
        <v>887</v>
      </c>
      <c r="L2037" s="286" t="s">
        <v>940</v>
      </c>
      <c r="M2037" s="287">
        <v>6537300</v>
      </c>
    </row>
    <row r="2038" spans="1:13">
      <c r="A2038" s="286" t="s">
        <v>4360</v>
      </c>
      <c r="B2038" s="286" t="s">
        <v>1420</v>
      </c>
      <c r="C2038" s="286" t="s">
        <v>25</v>
      </c>
      <c r="D2038" s="275">
        <v>4532</v>
      </c>
      <c r="E2038" s="274" t="s">
        <v>731</v>
      </c>
      <c r="F2038" s="286" t="s">
        <v>315</v>
      </c>
      <c r="G2038" s="286" t="s">
        <v>298</v>
      </c>
      <c r="H2038" s="286" t="s">
        <v>41</v>
      </c>
      <c r="I2038" s="286" t="s">
        <v>423</v>
      </c>
      <c r="J2038" s="286" t="s">
        <v>438</v>
      </c>
      <c r="K2038" s="286" t="s">
        <v>887</v>
      </c>
      <c r="L2038" s="286" t="s">
        <v>940</v>
      </c>
      <c r="M2038" s="287">
        <v>6537300</v>
      </c>
    </row>
    <row r="2039" spans="1:13">
      <c r="A2039" s="286" t="s">
        <v>4370</v>
      </c>
      <c r="B2039" s="286" t="s">
        <v>1420</v>
      </c>
      <c r="C2039" s="286" t="s">
        <v>25</v>
      </c>
      <c r="D2039" s="275">
        <v>4532</v>
      </c>
      <c r="E2039" s="274" t="s">
        <v>731</v>
      </c>
      <c r="F2039" s="286" t="s">
        <v>315</v>
      </c>
      <c r="G2039" s="286" t="s">
        <v>298</v>
      </c>
      <c r="H2039" s="286" t="s">
        <v>41</v>
      </c>
      <c r="I2039" s="286" t="s">
        <v>424</v>
      </c>
      <c r="J2039" s="286" t="s">
        <v>439</v>
      </c>
      <c r="K2039" s="286" t="s">
        <v>887</v>
      </c>
      <c r="L2039" s="286" t="s">
        <v>940</v>
      </c>
      <c r="M2039" s="287">
        <v>6537300</v>
      </c>
    </row>
    <row r="2040" spans="1:13">
      <c r="A2040" s="286" t="s">
        <v>4380</v>
      </c>
      <c r="B2040" s="286" t="s">
        <v>1420</v>
      </c>
      <c r="C2040" s="286" t="s">
        <v>25</v>
      </c>
      <c r="D2040" s="275">
        <v>4532</v>
      </c>
      <c r="E2040" s="274" t="s">
        <v>731</v>
      </c>
      <c r="F2040" s="286" t="s">
        <v>315</v>
      </c>
      <c r="G2040" s="286" t="s">
        <v>298</v>
      </c>
      <c r="H2040" s="286" t="s">
        <v>41</v>
      </c>
      <c r="I2040" s="286" t="s">
        <v>425</v>
      </c>
      <c r="J2040" s="286" t="s">
        <v>945</v>
      </c>
      <c r="K2040" s="286" t="s">
        <v>887</v>
      </c>
      <c r="L2040" s="286" t="s">
        <v>940</v>
      </c>
      <c r="M2040" s="287">
        <v>6537300</v>
      </c>
    </row>
    <row r="2041" spans="1:13">
      <c r="A2041" s="286" t="s">
        <v>4354</v>
      </c>
      <c r="B2041" s="286" t="s">
        <v>1424</v>
      </c>
      <c r="C2041" s="286" t="s">
        <v>25</v>
      </c>
      <c r="D2041" s="275">
        <v>4532</v>
      </c>
      <c r="E2041" s="274" t="s">
        <v>731</v>
      </c>
      <c r="F2041" s="286" t="s">
        <v>315</v>
      </c>
      <c r="G2041" s="286" t="s">
        <v>298</v>
      </c>
      <c r="H2041" s="286" t="s">
        <v>41</v>
      </c>
      <c r="I2041" s="286" t="s">
        <v>422</v>
      </c>
      <c r="J2041" s="286" t="s">
        <v>437</v>
      </c>
      <c r="K2041" s="286" t="s">
        <v>887</v>
      </c>
      <c r="L2041" s="286" t="s">
        <v>941</v>
      </c>
      <c r="M2041" s="287">
        <v>7484400</v>
      </c>
    </row>
    <row r="2042" spans="1:13">
      <c r="A2042" s="286" t="s">
        <v>4364</v>
      </c>
      <c r="B2042" s="286" t="s">
        <v>1424</v>
      </c>
      <c r="C2042" s="286" t="s">
        <v>25</v>
      </c>
      <c r="D2042" s="275">
        <v>4532</v>
      </c>
      <c r="E2042" s="274" t="s">
        <v>731</v>
      </c>
      <c r="F2042" s="286" t="s">
        <v>315</v>
      </c>
      <c r="G2042" s="286" t="s">
        <v>298</v>
      </c>
      <c r="H2042" s="286" t="s">
        <v>41</v>
      </c>
      <c r="I2042" s="286" t="s">
        <v>423</v>
      </c>
      <c r="J2042" s="286" t="s">
        <v>438</v>
      </c>
      <c r="K2042" s="286" t="s">
        <v>887</v>
      </c>
      <c r="L2042" s="286" t="s">
        <v>941</v>
      </c>
      <c r="M2042" s="287">
        <v>7484400</v>
      </c>
    </row>
    <row r="2043" spans="1:13">
      <c r="A2043" s="286" t="s">
        <v>4374</v>
      </c>
      <c r="B2043" s="286" t="s">
        <v>1424</v>
      </c>
      <c r="C2043" s="286" t="s">
        <v>25</v>
      </c>
      <c r="D2043" s="275">
        <v>4532</v>
      </c>
      <c r="E2043" s="274" t="s">
        <v>731</v>
      </c>
      <c r="F2043" s="286" t="s">
        <v>315</v>
      </c>
      <c r="G2043" s="286" t="s">
        <v>298</v>
      </c>
      <c r="H2043" s="286" t="s">
        <v>41</v>
      </c>
      <c r="I2043" s="286" t="s">
        <v>424</v>
      </c>
      <c r="J2043" s="286" t="s">
        <v>439</v>
      </c>
      <c r="K2043" s="286" t="s">
        <v>887</v>
      </c>
      <c r="L2043" s="286" t="s">
        <v>941</v>
      </c>
      <c r="M2043" s="287">
        <v>7484400</v>
      </c>
    </row>
    <row r="2044" spans="1:13">
      <c r="A2044" s="286" t="s">
        <v>4384</v>
      </c>
      <c r="B2044" s="286" t="s">
        <v>1424</v>
      </c>
      <c r="C2044" s="286" t="s">
        <v>25</v>
      </c>
      <c r="D2044" s="275">
        <v>4532</v>
      </c>
      <c r="E2044" s="274" t="s">
        <v>731</v>
      </c>
      <c r="F2044" s="286" t="s">
        <v>315</v>
      </c>
      <c r="G2044" s="286" t="s">
        <v>298</v>
      </c>
      <c r="H2044" s="286" t="s">
        <v>41</v>
      </c>
      <c r="I2044" s="286" t="s">
        <v>425</v>
      </c>
      <c r="J2044" s="286" t="s">
        <v>945</v>
      </c>
      <c r="K2044" s="286" t="s">
        <v>887</v>
      </c>
      <c r="L2044" s="286" t="s">
        <v>941</v>
      </c>
      <c r="M2044" s="287">
        <v>7484400</v>
      </c>
    </row>
    <row r="2045" spans="1:13">
      <c r="A2045" s="286" t="s">
        <v>4305</v>
      </c>
      <c r="B2045" s="286" t="s">
        <v>1415</v>
      </c>
      <c r="C2045" s="286" t="s">
        <v>25</v>
      </c>
      <c r="D2045" s="275">
        <v>4532</v>
      </c>
      <c r="E2045" s="274" t="s">
        <v>731</v>
      </c>
      <c r="F2045" s="286" t="s">
        <v>315</v>
      </c>
      <c r="G2045" s="286" t="s">
        <v>298</v>
      </c>
      <c r="H2045" s="286" t="s">
        <v>41</v>
      </c>
      <c r="I2045" s="286" t="s">
        <v>48</v>
      </c>
      <c r="J2045" s="286" t="s">
        <v>331</v>
      </c>
      <c r="K2045" s="286" t="s">
        <v>886</v>
      </c>
      <c r="L2045" s="286" t="s">
        <v>34</v>
      </c>
      <c r="M2045" s="287">
        <v>7646100</v>
      </c>
    </row>
    <row r="2046" spans="1:13">
      <c r="A2046" s="286" t="s">
        <v>4315</v>
      </c>
      <c r="B2046" s="286" t="s">
        <v>1415</v>
      </c>
      <c r="C2046" s="286" t="s">
        <v>25</v>
      </c>
      <c r="D2046" s="275">
        <v>4532</v>
      </c>
      <c r="E2046" s="274" t="s">
        <v>731</v>
      </c>
      <c r="F2046" s="286" t="s">
        <v>315</v>
      </c>
      <c r="G2046" s="286" t="s">
        <v>298</v>
      </c>
      <c r="H2046" s="286" t="s">
        <v>41</v>
      </c>
      <c r="I2046" s="286" t="s">
        <v>50</v>
      </c>
      <c r="J2046" s="286" t="s">
        <v>332</v>
      </c>
      <c r="K2046" s="286" t="s">
        <v>886</v>
      </c>
      <c r="L2046" s="286" t="s">
        <v>34</v>
      </c>
      <c r="M2046" s="287">
        <v>7646100</v>
      </c>
    </row>
    <row r="2047" spans="1:13">
      <c r="A2047" s="286" t="s">
        <v>4325</v>
      </c>
      <c r="B2047" s="286" t="s">
        <v>1415</v>
      </c>
      <c r="C2047" s="286" t="s">
        <v>25</v>
      </c>
      <c r="D2047" s="275">
        <v>4532</v>
      </c>
      <c r="E2047" s="274" t="s">
        <v>731</v>
      </c>
      <c r="F2047" s="286" t="s">
        <v>315</v>
      </c>
      <c r="G2047" s="286" t="s">
        <v>298</v>
      </c>
      <c r="H2047" s="286" t="s">
        <v>41</v>
      </c>
      <c r="I2047" s="286" t="s">
        <v>223</v>
      </c>
      <c r="J2047" s="286" t="s">
        <v>333</v>
      </c>
      <c r="K2047" s="286" t="s">
        <v>886</v>
      </c>
      <c r="L2047" s="286" t="s">
        <v>34</v>
      </c>
      <c r="M2047" s="287">
        <v>7646100</v>
      </c>
    </row>
    <row r="2048" spans="1:13">
      <c r="A2048" s="286" t="s">
        <v>4335</v>
      </c>
      <c r="B2048" s="286" t="s">
        <v>1415</v>
      </c>
      <c r="C2048" s="286" t="s">
        <v>25</v>
      </c>
      <c r="D2048" s="275">
        <v>4532</v>
      </c>
      <c r="E2048" s="274" t="s">
        <v>731</v>
      </c>
      <c r="F2048" s="286" t="s">
        <v>315</v>
      </c>
      <c r="G2048" s="286" t="s">
        <v>298</v>
      </c>
      <c r="H2048" s="286" t="s">
        <v>41</v>
      </c>
      <c r="I2048" s="286" t="s">
        <v>421</v>
      </c>
      <c r="J2048" s="286" t="s">
        <v>436</v>
      </c>
      <c r="K2048" s="286" t="s">
        <v>886</v>
      </c>
      <c r="L2048" s="286" t="s">
        <v>34</v>
      </c>
      <c r="M2048" s="287">
        <v>7646100</v>
      </c>
    </row>
    <row r="2049" spans="1:13">
      <c r="A2049" s="286" t="s">
        <v>4310</v>
      </c>
      <c r="B2049" s="286" t="s">
        <v>1420</v>
      </c>
      <c r="C2049" s="286" t="s">
        <v>25</v>
      </c>
      <c r="D2049" s="275">
        <v>4532</v>
      </c>
      <c r="E2049" s="274" t="s">
        <v>731</v>
      </c>
      <c r="F2049" s="286" t="s">
        <v>315</v>
      </c>
      <c r="G2049" s="286" t="s">
        <v>298</v>
      </c>
      <c r="H2049" s="286" t="s">
        <v>41</v>
      </c>
      <c r="I2049" s="286" t="s">
        <v>48</v>
      </c>
      <c r="J2049" s="286" t="s">
        <v>331</v>
      </c>
      <c r="K2049" s="286" t="s">
        <v>887</v>
      </c>
      <c r="L2049" s="286" t="s">
        <v>940</v>
      </c>
      <c r="M2049" s="287">
        <v>7830900</v>
      </c>
    </row>
    <row r="2050" spans="1:13">
      <c r="A2050" s="286" t="s">
        <v>4320</v>
      </c>
      <c r="B2050" s="286" t="s">
        <v>1420</v>
      </c>
      <c r="C2050" s="286" t="s">
        <v>25</v>
      </c>
      <c r="D2050" s="275">
        <v>4532</v>
      </c>
      <c r="E2050" s="274" t="s">
        <v>731</v>
      </c>
      <c r="F2050" s="286" t="s">
        <v>315</v>
      </c>
      <c r="G2050" s="286" t="s">
        <v>298</v>
      </c>
      <c r="H2050" s="286" t="s">
        <v>41</v>
      </c>
      <c r="I2050" s="286" t="s">
        <v>50</v>
      </c>
      <c r="J2050" s="286" t="s">
        <v>332</v>
      </c>
      <c r="K2050" s="286" t="s">
        <v>887</v>
      </c>
      <c r="L2050" s="286" t="s">
        <v>940</v>
      </c>
      <c r="M2050" s="287">
        <v>7830900</v>
      </c>
    </row>
    <row r="2051" spans="1:13">
      <c r="A2051" s="286" t="s">
        <v>4330</v>
      </c>
      <c r="B2051" s="286" t="s">
        <v>1420</v>
      </c>
      <c r="C2051" s="286" t="s">
        <v>25</v>
      </c>
      <c r="D2051" s="275">
        <v>4532</v>
      </c>
      <c r="E2051" s="274" t="s">
        <v>731</v>
      </c>
      <c r="F2051" s="286" t="s">
        <v>315</v>
      </c>
      <c r="G2051" s="286" t="s">
        <v>298</v>
      </c>
      <c r="H2051" s="286" t="s">
        <v>41</v>
      </c>
      <c r="I2051" s="286" t="s">
        <v>223</v>
      </c>
      <c r="J2051" s="286" t="s">
        <v>333</v>
      </c>
      <c r="K2051" s="286" t="s">
        <v>887</v>
      </c>
      <c r="L2051" s="286" t="s">
        <v>940</v>
      </c>
      <c r="M2051" s="287">
        <v>7830900</v>
      </c>
    </row>
    <row r="2052" spans="1:13">
      <c r="A2052" s="286" t="s">
        <v>4340</v>
      </c>
      <c r="B2052" s="286" t="s">
        <v>1420</v>
      </c>
      <c r="C2052" s="286" t="s">
        <v>25</v>
      </c>
      <c r="D2052" s="275">
        <v>4532</v>
      </c>
      <c r="E2052" s="274" t="s">
        <v>731</v>
      </c>
      <c r="F2052" s="286" t="s">
        <v>315</v>
      </c>
      <c r="G2052" s="286" t="s">
        <v>298</v>
      </c>
      <c r="H2052" s="286" t="s">
        <v>41</v>
      </c>
      <c r="I2052" s="286" t="s">
        <v>421</v>
      </c>
      <c r="J2052" s="286" t="s">
        <v>436</v>
      </c>
      <c r="K2052" s="286" t="s">
        <v>887</v>
      </c>
      <c r="L2052" s="286" t="s">
        <v>940</v>
      </c>
      <c r="M2052" s="287">
        <v>7830900</v>
      </c>
    </row>
    <row r="2053" spans="1:13">
      <c r="A2053" s="286" t="s">
        <v>4351</v>
      </c>
      <c r="B2053" s="286" t="s">
        <v>1421</v>
      </c>
      <c r="C2053" s="286" t="s">
        <v>25</v>
      </c>
      <c r="D2053" s="275">
        <v>4532</v>
      </c>
      <c r="E2053" s="274" t="s">
        <v>731</v>
      </c>
      <c r="F2053" s="286" t="s">
        <v>315</v>
      </c>
      <c r="G2053" s="286" t="s">
        <v>298</v>
      </c>
      <c r="H2053" s="286" t="s">
        <v>41</v>
      </c>
      <c r="I2053" s="286" t="s">
        <v>422</v>
      </c>
      <c r="J2053" s="286" t="s">
        <v>437</v>
      </c>
      <c r="K2053" s="286" t="s">
        <v>886</v>
      </c>
      <c r="L2053" s="286" t="s">
        <v>218</v>
      </c>
      <c r="M2053" s="287">
        <v>7854000</v>
      </c>
    </row>
    <row r="2054" spans="1:13">
      <c r="A2054" s="286" t="s">
        <v>4361</v>
      </c>
      <c r="B2054" s="286" t="s">
        <v>1421</v>
      </c>
      <c r="C2054" s="286" t="s">
        <v>25</v>
      </c>
      <c r="D2054" s="275">
        <v>4532</v>
      </c>
      <c r="E2054" s="274" t="s">
        <v>731</v>
      </c>
      <c r="F2054" s="286" t="s">
        <v>315</v>
      </c>
      <c r="G2054" s="286" t="s">
        <v>298</v>
      </c>
      <c r="H2054" s="286" t="s">
        <v>41</v>
      </c>
      <c r="I2054" s="286" t="s">
        <v>423</v>
      </c>
      <c r="J2054" s="286" t="s">
        <v>438</v>
      </c>
      <c r="K2054" s="286" t="s">
        <v>886</v>
      </c>
      <c r="L2054" s="286" t="s">
        <v>218</v>
      </c>
      <c r="M2054" s="287">
        <v>7854000</v>
      </c>
    </row>
    <row r="2055" spans="1:13">
      <c r="A2055" s="286" t="s">
        <v>4371</v>
      </c>
      <c r="B2055" s="286" t="s">
        <v>1421</v>
      </c>
      <c r="C2055" s="286" t="s">
        <v>25</v>
      </c>
      <c r="D2055" s="275">
        <v>4532</v>
      </c>
      <c r="E2055" s="274" t="s">
        <v>731</v>
      </c>
      <c r="F2055" s="286" t="s">
        <v>315</v>
      </c>
      <c r="G2055" s="286" t="s">
        <v>298</v>
      </c>
      <c r="H2055" s="286" t="s">
        <v>41</v>
      </c>
      <c r="I2055" s="286" t="s">
        <v>424</v>
      </c>
      <c r="J2055" s="286" t="s">
        <v>439</v>
      </c>
      <c r="K2055" s="286" t="s">
        <v>886</v>
      </c>
      <c r="L2055" s="286" t="s">
        <v>218</v>
      </c>
      <c r="M2055" s="287">
        <v>7854000</v>
      </c>
    </row>
    <row r="2056" spans="1:13">
      <c r="A2056" s="286" t="s">
        <v>4381</v>
      </c>
      <c r="B2056" s="286" t="s">
        <v>1421</v>
      </c>
      <c r="C2056" s="286" t="s">
        <v>25</v>
      </c>
      <c r="D2056" s="275">
        <v>4532</v>
      </c>
      <c r="E2056" s="274" t="s">
        <v>731</v>
      </c>
      <c r="F2056" s="286" t="s">
        <v>315</v>
      </c>
      <c r="G2056" s="286" t="s">
        <v>298</v>
      </c>
      <c r="H2056" s="286" t="s">
        <v>41</v>
      </c>
      <c r="I2056" s="286" t="s">
        <v>425</v>
      </c>
      <c r="J2056" s="286" t="s">
        <v>440</v>
      </c>
      <c r="K2056" s="286" t="s">
        <v>886</v>
      </c>
      <c r="L2056" s="286" t="s">
        <v>218</v>
      </c>
      <c r="M2056" s="287">
        <v>7854000</v>
      </c>
    </row>
    <row r="2057" spans="1:13">
      <c r="A2057" s="286" t="s">
        <v>4205</v>
      </c>
      <c r="B2057" s="286" t="s">
        <v>1415</v>
      </c>
      <c r="C2057" s="286" t="s">
        <v>25</v>
      </c>
      <c r="D2057" s="275">
        <v>4532</v>
      </c>
      <c r="E2057" s="274" t="s">
        <v>731</v>
      </c>
      <c r="F2057" s="286" t="s">
        <v>315</v>
      </c>
      <c r="G2057" s="286" t="s">
        <v>298</v>
      </c>
      <c r="H2057" s="286" t="s">
        <v>41</v>
      </c>
      <c r="I2057" s="286" t="s">
        <v>316</v>
      </c>
      <c r="J2057" s="286" t="s">
        <v>317</v>
      </c>
      <c r="K2057" s="286" t="s">
        <v>886</v>
      </c>
      <c r="L2057" s="286" t="s">
        <v>34</v>
      </c>
      <c r="M2057" s="287">
        <v>8916600</v>
      </c>
    </row>
    <row r="2058" spans="1:13">
      <c r="A2058" s="286" t="s">
        <v>4215</v>
      </c>
      <c r="B2058" s="286" t="s">
        <v>1415</v>
      </c>
      <c r="C2058" s="286" t="s">
        <v>25</v>
      </c>
      <c r="D2058" s="275">
        <v>4532</v>
      </c>
      <c r="E2058" s="274" t="s">
        <v>731</v>
      </c>
      <c r="F2058" s="286" t="s">
        <v>315</v>
      </c>
      <c r="G2058" s="286" t="s">
        <v>298</v>
      </c>
      <c r="H2058" s="286" t="s">
        <v>41</v>
      </c>
      <c r="I2058" s="286" t="s">
        <v>318</v>
      </c>
      <c r="J2058" s="286" t="s">
        <v>319</v>
      </c>
      <c r="K2058" s="286" t="s">
        <v>886</v>
      </c>
      <c r="L2058" s="286" t="s">
        <v>34</v>
      </c>
      <c r="M2058" s="287">
        <v>8916600</v>
      </c>
    </row>
    <row r="2059" spans="1:13">
      <c r="A2059" s="286" t="s">
        <v>4225</v>
      </c>
      <c r="B2059" s="286" t="s">
        <v>1415</v>
      </c>
      <c r="C2059" s="286" t="s">
        <v>25</v>
      </c>
      <c r="D2059" s="275">
        <v>4532</v>
      </c>
      <c r="E2059" s="274" t="s">
        <v>731</v>
      </c>
      <c r="F2059" s="286" t="s">
        <v>315</v>
      </c>
      <c r="G2059" s="286" t="s">
        <v>298</v>
      </c>
      <c r="H2059" s="286" t="s">
        <v>41</v>
      </c>
      <c r="I2059" s="286" t="s">
        <v>320</v>
      </c>
      <c r="J2059" s="286" t="s">
        <v>321</v>
      </c>
      <c r="K2059" s="286" t="s">
        <v>886</v>
      </c>
      <c r="L2059" s="286" t="s">
        <v>34</v>
      </c>
      <c r="M2059" s="287">
        <v>8916600</v>
      </c>
    </row>
    <row r="2060" spans="1:13">
      <c r="A2060" s="286" t="s">
        <v>4235</v>
      </c>
      <c r="B2060" s="286" t="s">
        <v>1415</v>
      </c>
      <c r="C2060" s="286" t="s">
        <v>25</v>
      </c>
      <c r="D2060" s="275">
        <v>4532</v>
      </c>
      <c r="E2060" s="274" t="s">
        <v>731</v>
      </c>
      <c r="F2060" s="286" t="s">
        <v>315</v>
      </c>
      <c r="G2060" s="286" t="s">
        <v>298</v>
      </c>
      <c r="H2060" s="286" t="s">
        <v>41</v>
      </c>
      <c r="I2060" s="286" t="s">
        <v>322</v>
      </c>
      <c r="J2060" s="286" t="s">
        <v>323</v>
      </c>
      <c r="K2060" s="286" t="s">
        <v>886</v>
      </c>
      <c r="L2060" s="286" t="s">
        <v>34</v>
      </c>
      <c r="M2060" s="287">
        <v>8916600</v>
      </c>
    </row>
    <row r="2061" spans="1:13">
      <c r="A2061" s="286" t="s">
        <v>4245</v>
      </c>
      <c r="B2061" s="286" t="s">
        <v>1415</v>
      </c>
      <c r="C2061" s="286" t="s">
        <v>25</v>
      </c>
      <c r="D2061" s="275">
        <v>4532</v>
      </c>
      <c r="E2061" s="274" t="s">
        <v>731</v>
      </c>
      <c r="F2061" s="286" t="s">
        <v>315</v>
      </c>
      <c r="G2061" s="286" t="s">
        <v>298</v>
      </c>
      <c r="H2061" s="286" t="s">
        <v>41</v>
      </c>
      <c r="I2061" s="286" t="s">
        <v>324</v>
      </c>
      <c r="J2061" s="286" t="s">
        <v>325</v>
      </c>
      <c r="K2061" s="286" t="s">
        <v>886</v>
      </c>
      <c r="L2061" s="286" t="s">
        <v>34</v>
      </c>
      <c r="M2061" s="287">
        <v>8916600</v>
      </c>
    </row>
    <row r="2062" spans="1:13">
      <c r="A2062" s="286" t="s">
        <v>4255</v>
      </c>
      <c r="B2062" s="286" t="s">
        <v>1415</v>
      </c>
      <c r="C2062" s="286" t="s">
        <v>25</v>
      </c>
      <c r="D2062" s="275">
        <v>4532</v>
      </c>
      <c r="E2062" s="274" t="s">
        <v>731</v>
      </c>
      <c r="F2062" s="286" t="s">
        <v>315</v>
      </c>
      <c r="G2062" s="286" t="s">
        <v>298</v>
      </c>
      <c r="H2062" s="286" t="s">
        <v>41</v>
      </c>
      <c r="I2062" s="286" t="s">
        <v>42</v>
      </c>
      <c r="J2062" s="286" t="s">
        <v>326</v>
      </c>
      <c r="K2062" s="286" t="s">
        <v>886</v>
      </c>
      <c r="L2062" s="286" t="s">
        <v>34</v>
      </c>
      <c r="M2062" s="287">
        <v>8916600</v>
      </c>
    </row>
    <row r="2063" spans="1:13">
      <c r="A2063" s="286" t="s">
        <v>4265</v>
      </c>
      <c r="B2063" s="286" t="s">
        <v>1415</v>
      </c>
      <c r="C2063" s="286" t="s">
        <v>25</v>
      </c>
      <c r="D2063" s="275">
        <v>4532</v>
      </c>
      <c r="E2063" s="274" t="s">
        <v>731</v>
      </c>
      <c r="F2063" s="286" t="s">
        <v>315</v>
      </c>
      <c r="G2063" s="286" t="s">
        <v>298</v>
      </c>
      <c r="H2063" s="286" t="s">
        <v>41</v>
      </c>
      <c r="I2063" s="286" t="s">
        <v>219</v>
      </c>
      <c r="J2063" s="286" t="s">
        <v>327</v>
      </c>
      <c r="K2063" s="286" t="s">
        <v>886</v>
      </c>
      <c r="L2063" s="286" t="s">
        <v>34</v>
      </c>
      <c r="M2063" s="287">
        <v>8916600</v>
      </c>
    </row>
    <row r="2064" spans="1:13">
      <c r="A2064" s="286" t="s">
        <v>4275</v>
      </c>
      <c r="B2064" s="286" t="s">
        <v>1415</v>
      </c>
      <c r="C2064" s="286" t="s">
        <v>25</v>
      </c>
      <c r="D2064" s="275">
        <v>4532</v>
      </c>
      <c r="E2064" s="274" t="s">
        <v>731</v>
      </c>
      <c r="F2064" s="286" t="s">
        <v>315</v>
      </c>
      <c r="G2064" s="286" t="s">
        <v>298</v>
      </c>
      <c r="H2064" s="286" t="s">
        <v>41</v>
      </c>
      <c r="I2064" s="286" t="s">
        <v>44</v>
      </c>
      <c r="J2064" s="286" t="s">
        <v>328</v>
      </c>
      <c r="K2064" s="286" t="s">
        <v>886</v>
      </c>
      <c r="L2064" s="286" t="s">
        <v>34</v>
      </c>
      <c r="M2064" s="287">
        <v>8916600</v>
      </c>
    </row>
    <row r="2065" spans="1:13">
      <c r="A2065" s="286" t="s">
        <v>4285</v>
      </c>
      <c r="B2065" s="286" t="s">
        <v>1415</v>
      </c>
      <c r="C2065" s="286" t="s">
        <v>25</v>
      </c>
      <c r="D2065" s="275">
        <v>4532</v>
      </c>
      <c r="E2065" s="274" t="s">
        <v>731</v>
      </c>
      <c r="F2065" s="286" t="s">
        <v>315</v>
      </c>
      <c r="G2065" s="286" t="s">
        <v>298</v>
      </c>
      <c r="H2065" s="286" t="s">
        <v>41</v>
      </c>
      <c r="I2065" s="286" t="s">
        <v>46</v>
      </c>
      <c r="J2065" s="286" t="s">
        <v>329</v>
      </c>
      <c r="K2065" s="286" t="s">
        <v>886</v>
      </c>
      <c r="L2065" s="286" t="s">
        <v>34</v>
      </c>
      <c r="M2065" s="287">
        <v>8916600</v>
      </c>
    </row>
    <row r="2066" spans="1:13">
      <c r="A2066" s="286" t="s">
        <v>4295</v>
      </c>
      <c r="B2066" s="286" t="s">
        <v>1415</v>
      </c>
      <c r="C2066" s="286" t="s">
        <v>25</v>
      </c>
      <c r="D2066" s="275">
        <v>4532</v>
      </c>
      <c r="E2066" s="274" t="s">
        <v>731</v>
      </c>
      <c r="F2066" s="286" t="s">
        <v>315</v>
      </c>
      <c r="G2066" s="286" t="s">
        <v>298</v>
      </c>
      <c r="H2066" s="286" t="s">
        <v>41</v>
      </c>
      <c r="I2066" s="286" t="s">
        <v>221</v>
      </c>
      <c r="J2066" s="286" t="s">
        <v>330</v>
      </c>
      <c r="K2066" s="286" t="s">
        <v>886</v>
      </c>
      <c r="L2066" s="286" t="s">
        <v>34</v>
      </c>
      <c r="M2066" s="287">
        <v>8916600</v>
      </c>
    </row>
    <row r="2067" spans="1:13">
      <c r="A2067" s="286" t="s">
        <v>4314</v>
      </c>
      <c r="B2067" s="286" t="s">
        <v>1424</v>
      </c>
      <c r="C2067" s="286" t="s">
        <v>25</v>
      </c>
      <c r="D2067" s="275">
        <v>4532</v>
      </c>
      <c r="E2067" s="274" t="s">
        <v>731</v>
      </c>
      <c r="F2067" s="286" t="s">
        <v>315</v>
      </c>
      <c r="G2067" s="286" t="s">
        <v>298</v>
      </c>
      <c r="H2067" s="286" t="s">
        <v>41</v>
      </c>
      <c r="I2067" s="286" t="s">
        <v>48</v>
      </c>
      <c r="J2067" s="286" t="s">
        <v>331</v>
      </c>
      <c r="K2067" s="286" t="s">
        <v>887</v>
      </c>
      <c r="L2067" s="286" t="s">
        <v>941</v>
      </c>
      <c r="M2067" s="287">
        <v>8962800</v>
      </c>
    </row>
    <row r="2068" spans="1:13">
      <c r="A2068" s="286" t="s">
        <v>4324</v>
      </c>
      <c r="B2068" s="286" t="s">
        <v>1424</v>
      </c>
      <c r="C2068" s="286" t="s">
        <v>25</v>
      </c>
      <c r="D2068" s="275">
        <v>4532</v>
      </c>
      <c r="E2068" s="274" t="s">
        <v>731</v>
      </c>
      <c r="F2068" s="286" t="s">
        <v>315</v>
      </c>
      <c r="G2068" s="286" t="s">
        <v>298</v>
      </c>
      <c r="H2068" s="286" t="s">
        <v>41</v>
      </c>
      <c r="I2068" s="286" t="s">
        <v>50</v>
      </c>
      <c r="J2068" s="286" t="s">
        <v>332</v>
      </c>
      <c r="K2068" s="286" t="s">
        <v>887</v>
      </c>
      <c r="L2068" s="286" t="s">
        <v>941</v>
      </c>
      <c r="M2068" s="287">
        <v>8962800</v>
      </c>
    </row>
    <row r="2069" spans="1:13">
      <c r="A2069" s="286" t="s">
        <v>4334</v>
      </c>
      <c r="B2069" s="286" t="s">
        <v>1424</v>
      </c>
      <c r="C2069" s="286" t="s">
        <v>25</v>
      </c>
      <c r="D2069" s="275">
        <v>4532</v>
      </c>
      <c r="E2069" s="274" t="s">
        <v>731</v>
      </c>
      <c r="F2069" s="286" t="s">
        <v>315</v>
      </c>
      <c r="G2069" s="286" t="s">
        <v>298</v>
      </c>
      <c r="H2069" s="286" t="s">
        <v>41</v>
      </c>
      <c r="I2069" s="286" t="s">
        <v>223</v>
      </c>
      <c r="J2069" s="286" t="s">
        <v>333</v>
      </c>
      <c r="K2069" s="286" t="s">
        <v>887</v>
      </c>
      <c r="L2069" s="286" t="s">
        <v>941</v>
      </c>
      <c r="M2069" s="287">
        <v>8962800</v>
      </c>
    </row>
    <row r="2070" spans="1:13">
      <c r="A2070" s="286" t="s">
        <v>4344</v>
      </c>
      <c r="B2070" s="286" t="s">
        <v>1424</v>
      </c>
      <c r="C2070" s="286" t="s">
        <v>25</v>
      </c>
      <c r="D2070" s="275">
        <v>4532</v>
      </c>
      <c r="E2070" s="274" t="s">
        <v>731</v>
      </c>
      <c r="F2070" s="286" t="s">
        <v>315</v>
      </c>
      <c r="G2070" s="286" t="s">
        <v>298</v>
      </c>
      <c r="H2070" s="286" t="s">
        <v>41</v>
      </c>
      <c r="I2070" s="286" t="s">
        <v>421</v>
      </c>
      <c r="J2070" s="286" t="s">
        <v>436</v>
      </c>
      <c r="K2070" s="286" t="s">
        <v>887</v>
      </c>
      <c r="L2070" s="286" t="s">
        <v>941</v>
      </c>
      <c r="M2070" s="287">
        <v>8962800</v>
      </c>
    </row>
    <row r="2071" spans="1:13">
      <c r="A2071" s="286" t="s">
        <v>4210</v>
      </c>
      <c r="B2071" s="286" t="s">
        <v>1420</v>
      </c>
      <c r="C2071" s="286" t="s">
        <v>25</v>
      </c>
      <c r="D2071" s="275">
        <v>4532</v>
      </c>
      <c r="E2071" s="274" t="s">
        <v>731</v>
      </c>
      <c r="F2071" s="286" t="s">
        <v>315</v>
      </c>
      <c r="G2071" s="286" t="s">
        <v>298</v>
      </c>
      <c r="H2071" s="286" t="s">
        <v>41</v>
      </c>
      <c r="I2071" s="286" t="s">
        <v>316</v>
      </c>
      <c r="J2071" s="286" t="s">
        <v>317</v>
      </c>
      <c r="K2071" s="286" t="s">
        <v>887</v>
      </c>
      <c r="L2071" s="286" t="s">
        <v>940</v>
      </c>
      <c r="M2071" s="287">
        <v>9147600</v>
      </c>
    </row>
    <row r="2072" spans="1:13">
      <c r="A2072" s="286" t="s">
        <v>4220</v>
      </c>
      <c r="B2072" s="286" t="s">
        <v>1420</v>
      </c>
      <c r="C2072" s="286" t="s">
        <v>25</v>
      </c>
      <c r="D2072" s="275">
        <v>4532</v>
      </c>
      <c r="E2072" s="274" t="s">
        <v>731</v>
      </c>
      <c r="F2072" s="286" t="s">
        <v>315</v>
      </c>
      <c r="G2072" s="286" t="s">
        <v>298</v>
      </c>
      <c r="H2072" s="286" t="s">
        <v>41</v>
      </c>
      <c r="I2072" s="286" t="s">
        <v>318</v>
      </c>
      <c r="J2072" s="286" t="s">
        <v>319</v>
      </c>
      <c r="K2072" s="286" t="s">
        <v>887</v>
      </c>
      <c r="L2072" s="286" t="s">
        <v>940</v>
      </c>
      <c r="M2072" s="287">
        <v>9147600</v>
      </c>
    </row>
    <row r="2073" spans="1:13">
      <c r="A2073" s="286" t="s">
        <v>4230</v>
      </c>
      <c r="B2073" s="286" t="s">
        <v>1420</v>
      </c>
      <c r="C2073" s="286" t="s">
        <v>25</v>
      </c>
      <c r="D2073" s="275">
        <v>4532</v>
      </c>
      <c r="E2073" s="274" t="s">
        <v>731</v>
      </c>
      <c r="F2073" s="286" t="s">
        <v>315</v>
      </c>
      <c r="G2073" s="286" t="s">
        <v>298</v>
      </c>
      <c r="H2073" s="286" t="s">
        <v>41</v>
      </c>
      <c r="I2073" s="286" t="s">
        <v>320</v>
      </c>
      <c r="J2073" s="286" t="s">
        <v>321</v>
      </c>
      <c r="K2073" s="286" t="s">
        <v>887</v>
      </c>
      <c r="L2073" s="286" t="s">
        <v>940</v>
      </c>
      <c r="M2073" s="287">
        <v>9147600</v>
      </c>
    </row>
    <row r="2074" spans="1:13">
      <c r="A2074" s="286" t="s">
        <v>4240</v>
      </c>
      <c r="B2074" s="286" t="s">
        <v>1420</v>
      </c>
      <c r="C2074" s="286" t="s">
        <v>25</v>
      </c>
      <c r="D2074" s="275">
        <v>4532</v>
      </c>
      <c r="E2074" s="274" t="s">
        <v>731</v>
      </c>
      <c r="F2074" s="286" t="s">
        <v>315</v>
      </c>
      <c r="G2074" s="286" t="s">
        <v>298</v>
      </c>
      <c r="H2074" s="286" t="s">
        <v>41</v>
      </c>
      <c r="I2074" s="286" t="s">
        <v>322</v>
      </c>
      <c r="J2074" s="286" t="s">
        <v>323</v>
      </c>
      <c r="K2074" s="286" t="s">
        <v>887</v>
      </c>
      <c r="L2074" s="286" t="s">
        <v>940</v>
      </c>
      <c r="M2074" s="287">
        <v>9147600</v>
      </c>
    </row>
    <row r="2075" spans="1:13">
      <c r="A2075" s="286" t="s">
        <v>4250</v>
      </c>
      <c r="B2075" s="286" t="s">
        <v>1420</v>
      </c>
      <c r="C2075" s="286" t="s">
        <v>25</v>
      </c>
      <c r="D2075" s="275">
        <v>4532</v>
      </c>
      <c r="E2075" s="274" t="s">
        <v>731</v>
      </c>
      <c r="F2075" s="286" t="s">
        <v>315</v>
      </c>
      <c r="G2075" s="286" t="s">
        <v>298</v>
      </c>
      <c r="H2075" s="286" t="s">
        <v>41</v>
      </c>
      <c r="I2075" s="286" t="s">
        <v>324</v>
      </c>
      <c r="J2075" s="286" t="s">
        <v>325</v>
      </c>
      <c r="K2075" s="286" t="s">
        <v>887</v>
      </c>
      <c r="L2075" s="286" t="s">
        <v>940</v>
      </c>
      <c r="M2075" s="287">
        <v>9147600</v>
      </c>
    </row>
    <row r="2076" spans="1:13">
      <c r="A2076" s="286" t="s">
        <v>4260</v>
      </c>
      <c r="B2076" s="286" t="s">
        <v>1420</v>
      </c>
      <c r="C2076" s="286" t="s">
        <v>25</v>
      </c>
      <c r="D2076" s="275">
        <v>4532</v>
      </c>
      <c r="E2076" s="274" t="s">
        <v>731</v>
      </c>
      <c r="F2076" s="286" t="s">
        <v>315</v>
      </c>
      <c r="G2076" s="286" t="s">
        <v>298</v>
      </c>
      <c r="H2076" s="286" t="s">
        <v>41</v>
      </c>
      <c r="I2076" s="286" t="s">
        <v>42</v>
      </c>
      <c r="J2076" s="286" t="s">
        <v>326</v>
      </c>
      <c r="K2076" s="286" t="s">
        <v>887</v>
      </c>
      <c r="L2076" s="286" t="s">
        <v>940</v>
      </c>
      <c r="M2076" s="287">
        <v>9147600</v>
      </c>
    </row>
    <row r="2077" spans="1:13">
      <c r="A2077" s="286" t="s">
        <v>4270</v>
      </c>
      <c r="B2077" s="286" t="s">
        <v>1420</v>
      </c>
      <c r="C2077" s="286" t="s">
        <v>25</v>
      </c>
      <c r="D2077" s="275">
        <v>4532</v>
      </c>
      <c r="E2077" s="274" t="s">
        <v>731</v>
      </c>
      <c r="F2077" s="286" t="s">
        <v>315</v>
      </c>
      <c r="G2077" s="286" t="s">
        <v>298</v>
      </c>
      <c r="H2077" s="286" t="s">
        <v>41</v>
      </c>
      <c r="I2077" s="286" t="s">
        <v>219</v>
      </c>
      <c r="J2077" s="286" t="s">
        <v>327</v>
      </c>
      <c r="K2077" s="286" t="s">
        <v>887</v>
      </c>
      <c r="L2077" s="286" t="s">
        <v>940</v>
      </c>
      <c r="M2077" s="287">
        <v>9147600</v>
      </c>
    </row>
    <row r="2078" spans="1:13">
      <c r="A2078" s="286" t="s">
        <v>4280</v>
      </c>
      <c r="B2078" s="286" t="s">
        <v>1420</v>
      </c>
      <c r="C2078" s="286" t="s">
        <v>25</v>
      </c>
      <c r="D2078" s="275">
        <v>4532</v>
      </c>
      <c r="E2078" s="274" t="s">
        <v>731</v>
      </c>
      <c r="F2078" s="286" t="s">
        <v>315</v>
      </c>
      <c r="G2078" s="286" t="s">
        <v>298</v>
      </c>
      <c r="H2078" s="286" t="s">
        <v>41</v>
      </c>
      <c r="I2078" s="286" t="s">
        <v>44</v>
      </c>
      <c r="J2078" s="286" t="s">
        <v>328</v>
      </c>
      <c r="K2078" s="286" t="s">
        <v>887</v>
      </c>
      <c r="L2078" s="286" t="s">
        <v>940</v>
      </c>
      <c r="M2078" s="287">
        <v>9147600</v>
      </c>
    </row>
    <row r="2079" spans="1:13">
      <c r="A2079" s="286" t="s">
        <v>4290</v>
      </c>
      <c r="B2079" s="286" t="s">
        <v>1420</v>
      </c>
      <c r="C2079" s="286" t="s">
        <v>25</v>
      </c>
      <c r="D2079" s="275">
        <v>4532</v>
      </c>
      <c r="E2079" s="274" t="s">
        <v>731</v>
      </c>
      <c r="F2079" s="286" t="s">
        <v>315</v>
      </c>
      <c r="G2079" s="286" t="s">
        <v>298</v>
      </c>
      <c r="H2079" s="286" t="s">
        <v>41</v>
      </c>
      <c r="I2079" s="286" t="s">
        <v>46</v>
      </c>
      <c r="J2079" s="286" t="s">
        <v>329</v>
      </c>
      <c r="K2079" s="286" t="s">
        <v>887</v>
      </c>
      <c r="L2079" s="286" t="s">
        <v>940</v>
      </c>
      <c r="M2079" s="287">
        <v>9147600</v>
      </c>
    </row>
    <row r="2080" spans="1:13">
      <c r="A2080" s="286" t="s">
        <v>4300</v>
      </c>
      <c r="B2080" s="286" t="s">
        <v>1420</v>
      </c>
      <c r="C2080" s="286" t="s">
        <v>25</v>
      </c>
      <c r="D2080" s="275">
        <v>4532</v>
      </c>
      <c r="E2080" s="274" t="s">
        <v>731</v>
      </c>
      <c r="F2080" s="286" t="s">
        <v>315</v>
      </c>
      <c r="G2080" s="286" t="s">
        <v>298</v>
      </c>
      <c r="H2080" s="286" t="s">
        <v>41</v>
      </c>
      <c r="I2080" s="286" t="s">
        <v>221</v>
      </c>
      <c r="J2080" s="286" t="s">
        <v>330</v>
      </c>
      <c r="K2080" s="286" t="s">
        <v>887</v>
      </c>
      <c r="L2080" s="286" t="s">
        <v>940</v>
      </c>
      <c r="M2080" s="287">
        <v>9147600</v>
      </c>
    </row>
    <row r="2081" spans="1:13">
      <c r="A2081" s="286" t="s">
        <v>4311</v>
      </c>
      <c r="B2081" s="286" t="s">
        <v>1421</v>
      </c>
      <c r="C2081" s="286" t="s">
        <v>25</v>
      </c>
      <c r="D2081" s="275">
        <v>4532</v>
      </c>
      <c r="E2081" s="274" t="s">
        <v>731</v>
      </c>
      <c r="F2081" s="286" t="s">
        <v>315</v>
      </c>
      <c r="G2081" s="286" t="s">
        <v>298</v>
      </c>
      <c r="H2081" s="286" t="s">
        <v>41</v>
      </c>
      <c r="I2081" s="286" t="s">
        <v>48</v>
      </c>
      <c r="J2081" s="286" t="s">
        <v>331</v>
      </c>
      <c r="K2081" s="286" t="s">
        <v>886</v>
      </c>
      <c r="L2081" s="286" t="s">
        <v>218</v>
      </c>
      <c r="M2081" s="287">
        <v>9424800</v>
      </c>
    </row>
    <row r="2082" spans="1:13">
      <c r="A2082" s="286" t="s">
        <v>4321</v>
      </c>
      <c r="B2082" s="286" t="s">
        <v>1421</v>
      </c>
      <c r="C2082" s="286" t="s">
        <v>25</v>
      </c>
      <c r="D2082" s="275">
        <v>4532</v>
      </c>
      <c r="E2082" s="274" t="s">
        <v>731</v>
      </c>
      <c r="F2082" s="286" t="s">
        <v>315</v>
      </c>
      <c r="G2082" s="286" t="s">
        <v>298</v>
      </c>
      <c r="H2082" s="286" t="s">
        <v>41</v>
      </c>
      <c r="I2082" s="286" t="s">
        <v>50</v>
      </c>
      <c r="J2082" s="286" t="s">
        <v>332</v>
      </c>
      <c r="K2082" s="286" t="s">
        <v>886</v>
      </c>
      <c r="L2082" s="286" t="s">
        <v>218</v>
      </c>
      <c r="M2082" s="287">
        <v>9424800</v>
      </c>
    </row>
    <row r="2083" spans="1:13">
      <c r="A2083" s="286" t="s">
        <v>4331</v>
      </c>
      <c r="B2083" s="286" t="s">
        <v>1421</v>
      </c>
      <c r="C2083" s="286" t="s">
        <v>25</v>
      </c>
      <c r="D2083" s="275">
        <v>4532</v>
      </c>
      <c r="E2083" s="274" t="s">
        <v>731</v>
      </c>
      <c r="F2083" s="286" t="s">
        <v>315</v>
      </c>
      <c r="G2083" s="286" t="s">
        <v>298</v>
      </c>
      <c r="H2083" s="286" t="s">
        <v>41</v>
      </c>
      <c r="I2083" s="286" t="s">
        <v>223</v>
      </c>
      <c r="J2083" s="286" t="s">
        <v>333</v>
      </c>
      <c r="K2083" s="286" t="s">
        <v>886</v>
      </c>
      <c r="L2083" s="286" t="s">
        <v>218</v>
      </c>
      <c r="M2083" s="287">
        <v>9424800</v>
      </c>
    </row>
    <row r="2084" spans="1:13">
      <c r="A2084" s="286" t="s">
        <v>4341</v>
      </c>
      <c r="B2084" s="286" t="s">
        <v>1421</v>
      </c>
      <c r="C2084" s="286" t="s">
        <v>25</v>
      </c>
      <c r="D2084" s="275">
        <v>4532</v>
      </c>
      <c r="E2084" s="274" t="s">
        <v>731</v>
      </c>
      <c r="F2084" s="286" t="s">
        <v>315</v>
      </c>
      <c r="G2084" s="286" t="s">
        <v>298</v>
      </c>
      <c r="H2084" s="286" t="s">
        <v>41</v>
      </c>
      <c r="I2084" s="286" t="s">
        <v>421</v>
      </c>
      <c r="J2084" s="286" t="s">
        <v>436</v>
      </c>
      <c r="K2084" s="286" t="s">
        <v>886</v>
      </c>
      <c r="L2084" s="286" t="s">
        <v>218</v>
      </c>
      <c r="M2084" s="287">
        <v>9424800</v>
      </c>
    </row>
    <row r="2085" spans="1:13">
      <c r="A2085" s="286" t="s">
        <v>4214</v>
      </c>
      <c r="B2085" s="286" t="s">
        <v>1424</v>
      </c>
      <c r="C2085" s="286" t="s">
        <v>25</v>
      </c>
      <c r="D2085" s="275">
        <v>4532</v>
      </c>
      <c r="E2085" s="274" t="s">
        <v>731</v>
      </c>
      <c r="F2085" s="286" t="s">
        <v>315</v>
      </c>
      <c r="G2085" s="286" t="s">
        <v>298</v>
      </c>
      <c r="H2085" s="286" t="s">
        <v>41</v>
      </c>
      <c r="I2085" s="286" t="s">
        <v>316</v>
      </c>
      <c r="J2085" s="286" t="s">
        <v>317</v>
      </c>
      <c r="K2085" s="286" t="s">
        <v>887</v>
      </c>
      <c r="L2085" s="286" t="s">
        <v>941</v>
      </c>
      <c r="M2085" s="287">
        <v>10464300</v>
      </c>
    </row>
    <row r="2086" spans="1:13">
      <c r="A2086" s="286" t="s">
        <v>4224</v>
      </c>
      <c r="B2086" s="286" t="s">
        <v>1424</v>
      </c>
      <c r="C2086" s="286" t="s">
        <v>25</v>
      </c>
      <c r="D2086" s="275">
        <v>4532</v>
      </c>
      <c r="E2086" s="274" t="s">
        <v>731</v>
      </c>
      <c r="F2086" s="286" t="s">
        <v>315</v>
      </c>
      <c r="G2086" s="286" t="s">
        <v>298</v>
      </c>
      <c r="H2086" s="286" t="s">
        <v>41</v>
      </c>
      <c r="I2086" s="286" t="s">
        <v>318</v>
      </c>
      <c r="J2086" s="286" t="s">
        <v>319</v>
      </c>
      <c r="K2086" s="286" t="s">
        <v>887</v>
      </c>
      <c r="L2086" s="286" t="s">
        <v>941</v>
      </c>
      <c r="M2086" s="287">
        <v>10464300</v>
      </c>
    </row>
    <row r="2087" spans="1:13">
      <c r="A2087" s="286" t="s">
        <v>4234</v>
      </c>
      <c r="B2087" s="286" t="s">
        <v>1424</v>
      </c>
      <c r="C2087" s="286" t="s">
        <v>25</v>
      </c>
      <c r="D2087" s="275">
        <v>4532</v>
      </c>
      <c r="E2087" s="274" t="s">
        <v>731</v>
      </c>
      <c r="F2087" s="286" t="s">
        <v>315</v>
      </c>
      <c r="G2087" s="286" t="s">
        <v>298</v>
      </c>
      <c r="H2087" s="286" t="s">
        <v>41</v>
      </c>
      <c r="I2087" s="286" t="s">
        <v>320</v>
      </c>
      <c r="J2087" s="286" t="s">
        <v>321</v>
      </c>
      <c r="K2087" s="286" t="s">
        <v>887</v>
      </c>
      <c r="L2087" s="286" t="s">
        <v>941</v>
      </c>
      <c r="M2087" s="287">
        <v>10464300</v>
      </c>
    </row>
    <row r="2088" spans="1:13">
      <c r="A2088" s="286" t="s">
        <v>4244</v>
      </c>
      <c r="B2088" s="286" t="s">
        <v>1424</v>
      </c>
      <c r="C2088" s="286" t="s">
        <v>25</v>
      </c>
      <c r="D2088" s="275">
        <v>4532</v>
      </c>
      <c r="E2088" s="274" t="s">
        <v>731</v>
      </c>
      <c r="F2088" s="286" t="s">
        <v>315</v>
      </c>
      <c r="G2088" s="286" t="s">
        <v>298</v>
      </c>
      <c r="H2088" s="286" t="s">
        <v>41</v>
      </c>
      <c r="I2088" s="286" t="s">
        <v>322</v>
      </c>
      <c r="J2088" s="286" t="s">
        <v>323</v>
      </c>
      <c r="K2088" s="286" t="s">
        <v>887</v>
      </c>
      <c r="L2088" s="286" t="s">
        <v>941</v>
      </c>
      <c r="M2088" s="287">
        <v>10464300</v>
      </c>
    </row>
    <row r="2089" spans="1:13">
      <c r="A2089" s="286" t="s">
        <v>4254</v>
      </c>
      <c r="B2089" s="286" t="s">
        <v>1424</v>
      </c>
      <c r="C2089" s="286" t="s">
        <v>25</v>
      </c>
      <c r="D2089" s="275">
        <v>4532</v>
      </c>
      <c r="E2089" s="274" t="s">
        <v>731</v>
      </c>
      <c r="F2089" s="286" t="s">
        <v>315</v>
      </c>
      <c r="G2089" s="286" t="s">
        <v>298</v>
      </c>
      <c r="H2089" s="286" t="s">
        <v>41</v>
      </c>
      <c r="I2089" s="286" t="s">
        <v>324</v>
      </c>
      <c r="J2089" s="286" t="s">
        <v>325</v>
      </c>
      <c r="K2089" s="286" t="s">
        <v>887</v>
      </c>
      <c r="L2089" s="286" t="s">
        <v>941</v>
      </c>
      <c r="M2089" s="287">
        <v>10464300</v>
      </c>
    </row>
    <row r="2090" spans="1:13">
      <c r="A2090" s="286" t="s">
        <v>4264</v>
      </c>
      <c r="B2090" s="286" t="s">
        <v>1424</v>
      </c>
      <c r="C2090" s="286" t="s">
        <v>25</v>
      </c>
      <c r="D2090" s="275">
        <v>4532</v>
      </c>
      <c r="E2090" s="274" t="s">
        <v>731</v>
      </c>
      <c r="F2090" s="286" t="s">
        <v>315</v>
      </c>
      <c r="G2090" s="286" t="s">
        <v>298</v>
      </c>
      <c r="H2090" s="286" t="s">
        <v>41</v>
      </c>
      <c r="I2090" s="286" t="s">
        <v>42</v>
      </c>
      <c r="J2090" s="286" t="s">
        <v>326</v>
      </c>
      <c r="K2090" s="286" t="s">
        <v>887</v>
      </c>
      <c r="L2090" s="286" t="s">
        <v>941</v>
      </c>
      <c r="M2090" s="287">
        <v>10464300</v>
      </c>
    </row>
    <row r="2091" spans="1:13">
      <c r="A2091" s="286" t="s">
        <v>4274</v>
      </c>
      <c r="B2091" s="286" t="s">
        <v>1424</v>
      </c>
      <c r="C2091" s="286" t="s">
        <v>25</v>
      </c>
      <c r="D2091" s="275">
        <v>4532</v>
      </c>
      <c r="E2091" s="274" t="s">
        <v>731</v>
      </c>
      <c r="F2091" s="286" t="s">
        <v>315</v>
      </c>
      <c r="G2091" s="286" t="s">
        <v>298</v>
      </c>
      <c r="H2091" s="286" t="s">
        <v>41</v>
      </c>
      <c r="I2091" s="286" t="s">
        <v>219</v>
      </c>
      <c r="J2091" s="286" t="s">
        <v>327</v>
      </c>
      <c r="K2091" s="286" t="s">
        <v>887</v>
      </c>
      <c r="L2091" s="286" t="s">
        <v>941</v>
      </c>
      <c r="M2091" s="287">
        <v>10464300</v>
      </c>
    </row>
    <row r="2092" spans="1:13">
      <c r="A2092" s="286" t="s">
        <v>4284</v>
      </c>
      <c r="B2092" s="286" t="s">
        <v>1424</v>
      </c>
      <c r="C2092" s="286" t="s">
        <v>25</v>
      </c>
      <c r="D2092" s="275">
        <v>4532</v>
      </c>
      <c r="E2092" s="274" t="s">
        <v>731</v>
      </c>
      <c r="F2092" s="286" t="s">
        <v>315</v>
      </c>
      <c r="G2092" s="286" t="s">
        <v>298</v>
      </c>
      <c r="H2092" s="286" t="s">
        <v>41</v>
      </c>
      <c r="I2092" s="286" t="s">
        <v>44</v>
      </c>
      <c r="J2092" s="286" t="s">
        <v>328</v>
      </c>
      <c r="K2092" s="286" t="s">
        <v>887</v>
      </c>
      <c r="L2092" s="286" t="s">
        <v>941</v>
      </c>
      <c r="M2092" s="287">
        <v>10464300</v>
      </c>
    </row>
    <row r="2093" spans="1:13">
      <c r="A2093" s="286" t="s">
        <v>4294</v>
      </c>
      <c r="B2093" s="286" t="s">
        <v>1424</v>
      </c>
      <c r="C2093" s="286" t="s">
        <v>25</v>
      </c>
      <c r="D2093" s="275">
        <v>4532</v>
      </c>
      <c r="E2093" s="274" t="s">
        <v>731</v>
      </c>
      <c r="F2093" s="286" t="s">
        <v>315</v>
      </c>
      <c r="G2093" s="286" t="s">
        <v>298</v>
      </c>
      <c r="H2093" s="286" t="s">
        <v>41</v>
      </c>
      <c r="I2093" s="286" t="s">
        <v>46</v>
      </c>
      <c r="J2093" s="286" t="s">
        <v>329</v>
      </c>
      <c r="K2093" s="286" t="s">
        <v>887</v>
      </c>
      <c r="L2093" s="286" t="s">
        <v>941</v>
      </c>
      <c r="M2093" s="287">
        <v>10464300</v>
      </c>
    </row>
    <row r="2094" spans="1:13">
      <c r="A2094" s="286" t="s">
        <v>4304</v>
      </c>
      <c r="B2094" s="286" t="s">
        <v>1424</v>
      </c>
      <c r="C2094" s="286" t="s">
        <v>25</v>
      </c>
      <c r="D2094" s="275">
        <v>4532</v>
      </c>
      <c r="E2094" s="274" t="s">
        <v>731</v>
      </c>
      <c r="F2094" s="286" t="s">
        <v>315</v>
      </c>
      <c r="G2094" s="286" t="s">
        <v>298</v>
      </c>
      <c r="H2094" s="286" t="s">
        <v>41</v>
      </c>
      <c r="I2094" s="286" t="s">
        <v>221</v>
      </c>
      <c r="J2094" s="286" t="s">
        <v>330</v>
      </c>
      <c r="K2094" s="286" t="s">
        <v>887</v>
      </c>
      <c r="L2094" s="286" t="s">
        <v>941</v>
      </c>
      <c r="M2094" s="287">
        <v>10464300</v>
      </c>
    </row>
    <row r="2095" spans="1:13">
      <c r="A2095" s="286" t="s">
        <v>4211</v>
      </c>
      <c r="B2095" s="286" t="s">
        <v>1421</v>
      </c>
      <c r="C2095" s="286" t="s">
        <v>25</v>
      </c>
      <c r="D2095" s="275">
        <v>4532</v>
      </c>
      <c r="E2095" s="274" t="s">
        <v>731</v>
      </c>
      <c r="F2095" s="286" t="s">
        <v>315</v>
      </c>
      <c r="G2095" s="286" t="s">
        <v>298</v>
      </c>
      <c r="H2095" s="286" t="s">
        <v>41</v>
      </c>
      <c r="I2095" s="286" t="s">
        <v>316</v>
      </c>
      <c r="J2095" s="286" t="s">
        <v>317</v>
      </c>
      <c r="K2095" s="286" t="s">
        <v>886</v>
      </c>
      <c r="L2095" s="286" t="s">
        <v>218</v>
      </c>
      <c r="M2095" s="287">
        <v>10995600</v>
      </c>
    </row>
    <row r="2096" spans="1:13">
      <c r="A2096" s="286" t="s">
        <v>4221</v>
      </c>
      <c r="B2096" s="286" t="s">
        <v>1421</v>
      </c>
      <c r="C2096" s="286" t="s">
        <v>25</v>
      </c>
      <c r="D2096" s="275">
        <v>4532</v>
      </c>
      <c r="E2096" s="274" t="s">
        <v>731</v>
      </c>
      <c r="F2096" s="286" t="s">
        <v>315</v>
      </c>
      <c r="G2096" s="286" t="s">
        <v>298</v>
      </c>
      <c r="H2096" s="286" t="s">
        <v>41</v>
      </c>
      <c r="I2096" s="286" t="s">
        <v>318</v>
      </c>
      <c r="J2096" s="286" t="s">
        <v>319</v>
      </c>
      <c r="K2096" s="286" t="s">
        <v>886</v>
      </c>
      <c r="L2096" s="286" t="s">
        <v>218</v>
      </c>
      <c r="M2096" s="287">
        <v>10995600</v>
      </c>
    </row>
    <row r="2097" spans="1:13">
      <c r="A2097" s="286" t="s">
        <v>4231</v>
      </c>
      <c r="B2097" s="286" t="s">
        <v>1421</v>
      </c>
      <c r="C2097" s="286" t="s">
        <v>25</v>
      </c>
      <c r="D2097" s="275">
        <v>4532</v>
      </c>
      <c r="E2097" s="274" t="s">
        <v>731</v>
      </c>
      <c r="F2097" s="286" t="s">
        <v>315</v>
      </c>
      <c r="G2097" s="286" t="s">
        <v>298</v>
      </c>
      <c r="H2097" s="286" t="s">
        <v>41</v>
      </c>
      <c r="I2097" s="286" t="s">
        <v>320</v>
      </c>
      <c r="J2097" s="286" t="s">
        <v>321</v>
      </c>
      <c r="K2097" s="286" t="s">
        <v>886</v>
      </c>
      <c r="L2097" s="286" t="s">
        <v>218</v>
      </c>
      <c r="M2097" s="287">
        <v>10995600</v>
      </c>
    </row>
    <row r="2098" spans="1:13">
      <c r="A2098" s="286" t="s">
        <v>4241</v>
      </c>
      <c r="B2098" s="286" t="s">
        <v>1421</v>
      </c>
      <c r="C2098" s="286" t="s">
        <v>25</v>
      </c>
      <c r="D2098" s="275">
        <v>4532</v>
      </c>
      <c r="E2098" s="274" t="s">
        <v>731</v>
      </c>
      <c r="F2098" s="286" t="s">
        <v>315</v>
      </c>
      <c r="G2098" s="286" t="s">
        <v>298</v>
      </c>
      <c r="H2098" s="286" t="s">
        <v>41</v>
      </c>
      <c r="I2098" s="286" t="s">
        <v>322</v>
      </c>
      <c r="J2098" s="286" t="s">
        <v>323</v>
      </c>
      <c r="K2098" s="286" t="s">
        <v>886</v>
      </c>
      <c r="L2098" s="286" t="s">
        <v>218</v>
      </c>
      <c r="M2098" s="287">
        <v>10995600</v>
      </c>
    </row>
    <row r="2099" spans="1:13">
      <c r="A2099" s="286" t="s">
        <v>4251</v>
      </c>
      <c r="B2099" s="286" t="s">
        <v>1421</v>
      </c>
      <c r="C2099" s="286" t="s">
        <v>25</v>
      </c>
      <c r="D2099" s="275">
        <v>4532</v>
      </c>
      <c r="E2099" s="274" t="s">
        <v>731</v>
      </c>
      <c r="F2099" s="286" t="s">
        <v>315</v>
      </c>
      <c r="G2099" s="286" t="s">
        <v>298</v>
      </c>
      <c r="H2099" s="286" t="s">
        <v>41</v>
      </c>
      <c r="I2099" s="286" t="s">
        <v>324</v>
      </c>
      <c r="J2099" s="286" t="s">
        <v>325</v>
      </c>
      <c r="K2099" s="286" t="s">
        <v>886</v>
      </c>
      <c r="L2099" s="286" t="s">
        <v>218</v>
      </c>
      <c r="M2099" s="287">
        <v>10995600</v>
      </c>
    </row>
    <row r="2100" spans="1:13">
      <c r="A2100" s="286" t="s">
        <v>4261</v>
      </c>
      <c r="B2100" s="286" t="s">
        <v>1421</v>
      </c>
      <c r="C2100" s="286" t="s">
        <v>25</v>
      </c>
      <c r="D2100" s="275">
        <v>4532</v>
      </c>
      <c r="E2100" s="274" t="s">
        <v>731</v>
      </c>
      <c r="F2100" s="286" t="s">
        <v>315</v>
      </c>
      <c r="G2100" s="286" t="s">
        <v>298</v>
      </c>
      <c r="H2100" s="286" t="s">
        <v>41</v>
      </c>
      <c r="I2100" s="286" t="s">
        <v>42</v>
      </c>
      <c r="J2100" s="286" t="s">
        <v>326</v>
      </c>
      <c r="K2100" s="286" t="s">
        <v>886</v>
      </c>
      <c r="L2100" s="286" t="s">
        <v>218</v>
      </c>
      <c r="M2100" s="287">
        <v>10995600</v>
      </c>
    </row>
    <row r="2101" spans="1:13">
      <c r="A2101" s="286" t="s">
        <v>4271</v>
      </c>
      <c r="B2101" s="286" t="s">
        <v>1421</v>
      </c>
      <c r="C2101" s="286" t="s">
        <v>25</v>
      </c>
      <c r="D2101" s="275">
        <v>4532</v>
      </c>
      <c r="E2101" s="274" t="s">
        <v>731</v>
      </c>
      <c r="F2101" s="286" t="s">
        <v>315</v>
      </c>
      <c r="G2101" s="286" t="s">
        <v>298</v>
      </c>
      <c r="H2101" s="286" t="s">
        <v>41</v>
      </c>
      <c r="I2101" s="286" t="s">
        <v>219</v>
      </c>
      <c r="J2101" s="286" t="s">
        <v>327</v>
      </c>
      <c r="K2101" s="286" t="s">
        <v>886</v>
      </c>
      <c r="L2101" s="286" t="s">
        <v>218</v>
      </c>
      <c r="M2101" s="287">
        <v>10995600</v>
      </c>
    </row>
    <row r="2102" spans="1:13">
      <c r="A2102" s="286" t="s">
        <v>4281</v>
      </c>
      <c r="B2102" s="286" t="s">
        <v>1421</v>
      </c>
      <c r="C2102" s="286" t="s">
        <v>25</v>
      </c>
      <c r="D2102" s="275">
        <v>4532</v>
      </c>
      <c r="E2102" s="274" t="s">
        <v>731</v>
      </c>
      <c r="F2102" s="286" t="s">
        <v>315</v>
      </c>
      <c r="G2102" s="286" t="s">
        <v>298</v>
      </c>
      <c r="H2102" s="286" t="s">
        <v>41</v>
      </c>
      <c r="I2102" s="286" t="s">
        <v>44</v>
      </c>
      <c r="J2102" s="286" t="s">
        <v>328</v>
      </c>
      <c r="K2102" s="286" t="s">
        <v>886</v>
      </c>
      <c r="L2102" s="286" t="s">
        <v>218</v>
      </c>
      <c r="M2102" s="287">
        <v>10995600</v>
      </c>
    </row>
    <row r="2103" spans="1:13">
      <c r="A2103" s="286" t="s">
        <v>4291</v>
      </c>
      <c r="B2103" s="286" t="s">
        <v>1421</v>
      </c>
      <c r="C2103" s="286" t="s">
        <v>25</v>
      </c>
      <c r="D2103" s="275">
        <v>4532</v>
      </c>
      <c r="E2103" s="274" t="s">
        <v>731</v>
      </c>
      <c r="F2103" s="286" t="s">
        <v>315</v>
      </c>
      <c r="G2103" s="286" t="s">
        <v>298</v>
      </c>
      <c r="H2103" s="286" t="s">
        <v>41</v>
      </c>
      <c r="I2103" s="286" t="s">
        <v>46</v>
      </c>
      <c r="J2103" s="286" t="s">
        <v>329</v>
      </c>
      <c r="K2103" s="286" t="s">
        <v>886</v>
      </c>
      <c r="L2103" s="286" t="s">
        <v>218</v>
      </c>
      <c r="M2103" s="287">
        <v>10995600</v>
      </c>
    </row>
    <row r="2104" spans="1:13">
      <c r="A2104" s="286" t="s">
        <v>4301</v>
      </c>
      <c r="B2104" s="286" t="s">
        <v>1421</v>
      </c>
      <c r="C2104" s="286" t="s">
        <v>25</v>
      </c>
      <c r="D2104" s="275">
        <v>4532</v>
      </c>
      <c r="E2104" s="274" t="s">
        <v>731</v>
      </c>
      <c r="F2104" s="286" t="s">
        <v>315</v>
      </c>
      <c r="G2104" s="286" t="s">
        <v>298</v>
      </c>
      <c r="H2104" s="286" t="s">
        <v>41</v>
      </c>
      <c r="I2104" s="286" t="s">
        <v>221</v>
      </c>
      <c r="J2104" s="286" t="s">
        <v>330</v>
      </c>
      <c r="K2104" s="286" t="s">
        <v>886</v>
      </c>
      <c r="L2104" s="286" t="s">
        <v>218</v>
      </c>
      <c r="M2104" s="287">
        <v>10995600</v>
      </c>
    </row>
    <row r="2105" spans="1:13">
      <c r="A2105" s="286" t="s">
        <v>4349</v>
      </c>
      <c r="B2105" s="286" t="s">
        <v>1419</v>
      </c>
      <c r="C2105" s="286" t="s">
        <v>25</v>
      </c>
      <c r="D2105" s="275">
        <v>4532</v>
      </c>
      <c r="E2105" s="274" t="s">
        <v>731</v>
      </c>
      <c r="F2105" s="286" t="s">
        <v>315</v>
      </c>
      <c r="G2105" s="286" t="s">
        <v>298</v>
      </c>
      <c r="H2105" s="286" t="s">
        <v>41</v>
      </c>
      <c r="I2105" s="286" t="s">
        <v>422</v>
      </c>
      <c r="J2105" s="286" t="s">
        <v>437</v>
      </c>
      <c r="K2105" s="286" t="s">
        <v>886</v>
      </c>
      <c r="L2105" s="286" t="s">
        <v>940</v>
      </c>
      <c r="M2105" s="287">
        <v>11896500</v>
      </c>
    </row>
    <row r="2106" spans="1:13">
      <c r="A2106" s="286" t="s">
        <v>4359</v>
      </c>
      <c r="B2106" s="286" t="s">
        <v>1419</v>
      </c>
      <c r="C2106" s="286" t="s">
        <v>25</v>
      </c>
      <c r="D2106" s="275">
        <v>4532</v>
      </c>
      <c r="E2106" s="274" t="s">
        <v>731</v>
      </c>
      <c r="F2106" s="286" t="s">
        <v>315</v>
      </c>
      <c r="G2106" s="286" t="s">
        <v>298</v>
      </c>
      <c r="H2106" s="286" t="s">
        <v>41</v>
      </c>
      <c r="I2106" s="286" t="s">
        <v>423</v>
      </c>
      <c r="J2106" s="286" t="s">
        <v>438</v>
      </c>
      <c r="K2106" s="286" t="s">
        <v>886</v>
      </c>
      <c r="L2106" s="286" t="s">
        <v>940</v>
      </c>
      <c r="M2106" s="287">
        <v>11896500</v>
      </c>
    </row>
    <row r="2107" spans="1:13">
      <c r="A2107" s="286" t="s">
        <v>4369</v>
      </c>
      <c r="B2107" s="286" t="s">
        <v>1419</v>
      </c>
      <c r="C2107" s="286" t="s">
        <v>25</v>
      </c>
      <c r="D2107" s="275">
        <v>4532</v>
      </c>
      <c r="E2107" s="274" t="s">
        <v>731</v>
      </c>
      <c r="F2107" s="286" t="s">
        <v>315</v>
      </c>
      <c r="G2107" s="286" t="s">
        <v>298</v>
      </c>
      <c r="H2107" s="286" t="s">
        <v>41</v>
      </c>
      <c r="I2107" s="286" t="s">
        <v>424</v>
      </c>
      <c r="J2107" s="286" t="s">
        <v>439</v>
      </c>
      <c r="K2107" s="286" t="s">
        <v>886</v>
      </c>
      <c r="L2107" s="286" t="s">
        <v>940</v>
      </c>
      <c r="M2107" s="287">
        <v>11896500</v>
      </c>
    </row>
    <row r="2108" spans="1:13">
      <c r="A2108" s="286" t="s">
        <v>4379</v>
      </c>
      <c r="B2108" s="286" t="s">
        <v>1419</v>
      </c>
      <c r="C2108" s="286" t="s">
        <v>25</v>
      </c>
      <c r="D2108" s="275">
        <v>4532</v>
      </c>
      <c r="E2108" s="274" t="s">
        <v>731</v>
      </c>
      <c r="F2108" s="286" t="s">
        <v>315</v>
      </c>
      <c r="G2108" s="286" t="s">
        <v>298</v>
      </c>
      <c r="H2108" s="286" t="s">
        <v>41</v>
      </c>
      <c r="I2108" s="286" t="s">
        <v>425</v>
      </c>
      <c r="J2108" s="286" t="s">
        <v>945</v>
      </c>
      <c r="K2108" s="286" t="s">
        <v>886</v>
      </c>
      <c r="L2108" s="286" t="s">
        <v>940</v>
      </c>
      <c r="M2108" s="287">
        <v>11896500</v>
      </c>
    </row>
    <row r="2109" spans="1:13">
      <c r="A2109" s="286" t="s">
        <v>4353</v>
      </c>
      <c r="B2109" s="286" t="s">
        <v>1423</v>
      </c>
      <c r="C2109" s="286" t="s">
        <v>25</v>
      </c>
      <c r="D2109" s="275">
        <v>4532</v>
      </c>
      <c r="E2109" s="274" t="s">
        <v>731</v>
      </c>
      <c r="F2109" s="286" t="s">
        <v>315</v>
      </c>
      <c r="G2109" s="286" t="s">
        <v>298</v>
      </c>
      <c r="H2109" s="286" t="s">
        <v>41</v>
      </c>
      <c r="I2109" s="286" t="s">
        <v>422</v>
      </c>
      <c r="J2109" s="286" t="s">
        <v>437</v>
      </c>
      <c r="K2109" s="286" t="s">
        <v>886</v>
      </c>
      <c r="L2109" s="286" t="s">
        <v>941</v>
      </c>
      <c r="M2109" s="287">
        <v>13605900</v>
      </c>
    </row>
    <row r="2110" spans="1:13">
      <c r="A2110" s="286" t="s">
        <v>4363</v>
      </c>
      <c r="B2110" s="286" t="s">
        <v>1423</v>
      </c>
      <c r="C2110" s="286" t="s">
        <v>25</v>
      </c>
      <c r="D2110" s="275">
        <v>4532</v>
      </c>
      <c r="E2110" s="274" t="s">
        <v>731</v>
      </c>
      <c r="F2110" s="286" t="s">
        <v>315</v>
      </c>
      <c r="G2110" s="286" t="s">
        <v>298</v>
      </c>
      <c r="H2110" s="286" t="s">
        <v>41</v>
      </c>
      <c r="I2110" s="286" t="s">
        <v>423</v>
      </c>
      <c r="J2110" s="286" t="s">
        <v>438</v>
      </c>
      <c r="K2110" s="286" t="s">
        <v>886</v>
      </c>
      <c r="L2110" s="286" t="s">
        <v>941</v>
      </c>
      <c r="M2110" s="287">
        <v>13605900</v>
      </c>
    </row>
    <row r="2111" spans="1:13">
      <c r="A2111" s="286" t="s">
        <v>4373</v>
      </c>
      <c r="B2111" s="286" t="s">
        <v>1423</v>
      </c>
      <c r="C2111" s="286" t="s">
        <v>25</v>
      </c>
      <c r="D2111" s="275">
        <v>4532</v>
      </c>
      <c r="E2111" s="274" t="s">
        <v>731</v>
      </c>
      <c r="F2111" s="286" t="s">
        <v>315</v>
      </c>
      <c r="G2111" s="286" t="s">
        <v>298</v>
      </c>
      <c r="H2111" s="286" t="s">
        <v>41</v>
      </c>
      <c r="I2111" s="286" t="s">
        <v>424</v>
      </c>
      <c r="J2111" s="286" t="s">
        <v>439</v>
      </c>
      <c r="K2111" s="286" t="s">
        <v>886</v>
      </c>
      <c r="L2111" s="286" t="s">
        <v>941</v>
      </c>
      <c r="M2111" s="287">
        <v>13605900</v>
      </c>
    </row>
    <row r="2112" spans="1:13">
      <c r="A2112" s="286" t="s">
        <v>4383</v>
      </c>
      <c r="B2112" s="286" t="s">
        <v>1423</v>
      </c>
      <c r="C2112" s="286" t="s">
        <v>25</v>
      </c>
      <c r="D2112" s="275">
        <v>4532</v>
      </c>
      <c r="E2112" s="274" t="s">
        <v>731</v>
      </c>
      <c r="F2112" s="286" t="s">
        <v>315</v>
      </c>
      <c r="G2112" s="286" t="s">
        <v>298</v>
      </c>
      <c r="H2112" s="286" t="s">
        <v>41</v>
      </c>
      <c r="I2112" s="286" t="s">
        <v>425</v>
      </c>
      <c r="J2112" s="286" t="s">
        <v>945</v>
      </c>
      <c r="K2112" s="286" t="s">
        <v>886</v>
      </c>
      <c r="L2112" s="286" t="s">
        <v>941</v>
      </c>
      <c r="M2112" s="287">
        <v>13605900</v>
      </c>
    </row>
    <row r="2113" spans="1:13">
      <c r="A2113" s="286" t="s">
        <v>4309</v>
      </c>
      <c r="B2113" s="286" t="s">
        <v>1419</v>
      </c>
      <c r="C2113" s="286" t="s">
        <v>25</v>
      </c>
      <c r="D2113" s="275">
        <v>4532</v>
      </c>
      <c r="E2113" s="274" t="s">
        <v>731</v>
      </c>
      <c r="F2113" s="286" t="s">
        <v>315</v>
      </c>
      <c r="G2113" s="286" t="s">
        <v>298</v>
      </c>
      <c r="H2113" s="286" t="s">
        <v>41</v>
      </c>
      <c r="I2113" s="286" t="s">
        <v>48</v>
      </c>
      <c r="J2113" s="286" t="s">
        <v>331</v>
      </c>
      <c r="K2113" s="286" t="s">
        <v>886</v>
      </c>
      <c r="L2113" s="286" t="s">
        <v>940</v>
      </c>
      <c r="M2113" s="287">
        <v>14252700</v>
      </c>
    </row>
    <row r="2114" spans="1:13">
      <c r="A2114" s="286" t="s">
        <v>4319</v>
      </c>
      <c r="B2114" s="286" t="s">
        <v>1419</v>
      </c>
      <c r="C2114" s="286" t="s">
        <v>25</v>
      </c>
      <c r="D2114" s="275">
        <v>4532</v>
      </c>
      <c r="E2114" s="274" t="s">
        <v>731</v>
      </c>
      <c r="F2114" s="286" t="s">
        <v>315</v>
      </c>
      <c r="G2114" s="286" t="s">
        <v>298</v>
      </c>
      <c r="H2114" s="286" t="s">
        <v>41</v>
      </c>
      <c r="I2114" s="286" t="s">
        <v>50</v>
      </c>
      <c r="J2114" s="286" t="s">
        <v>332</v>
      </c>
      <c r="K2114" s="286" t="s">
        <v>886</v>
      </c>
      <c r="L2114" s="286" t="s">
        <v>940</v>
      </c>
      <c r="M2114" s="287">
        <v>14252700</v>
      </c>
    </row>
    <row r="2115" spans="1:13">
      <c r="A2115" s="286" t="s">
        <v>4329</v>
      </c>
      <c r="B2115" s="286" t="s">
        <v>1419</v>
      </c>
      <c r="C2115" s="286" t="s">
        <v>25</v>
      </c>
      <c r="D2115" s="275">
        <v>4532</v>
      </c>
      <c r="E2115" s="274" t="s">
        <v>731</v>
      </c>
      <c r="F2115" s="286" t="s">
        <v>315</v>
      </c>
      <c r="G2115" s="286" t="s">
        <v>298</v>
      </c>
      <c r="H2115" s="286" t="s">
        <v>41</v>
      </c>
      <c r="I2115" s="286" t="s">
        <v>223</v>
      </c>
      <c r="J2115" s="286" t="s">
        <v>333</v>
      </c>
      <c r="K2115" s="286" t="s">
        <v>886</v>
      </c>
      <c r="L2115" s="286" t="s">
        <v>940</v>
      </c>
      <c r="M2115" s="287">
        <v>14252700</v>
      </c>
    </row>
    <row r="2116" spans="1:13">
      <c r="A2116" s="286" t="s">
        <v>4339</v>
      </c>
      <c r="B2116" s="286" t="s">
        <v>1419</v>
      </c>
      <c r="C2116" s="286" t="s">
        <v>25</v>
      </c>
      <c r="D2116" s="275">
        <v>4532</v>
      </c>
      <c r="E2116" s="274" t="s">
        <v>731</v>
      </c>
      <c r="F2116" s="286" t="s">
        <v>315</v>
      </c>
      <c r="G2116" s="286" t="s">
        <v>298</v>
      </c>
      <c r="H2116" s="286" t="s">
        <v>41</v>
      </c>
      <c r="I2116" s="286" t="s">
        <v>421</v>
      </c>
      <c r="J2116" s="286" t="s">
        <v>436</v>
      </c>
      <c r="K2116" s="286" t="s">
        <v>886</v>
      </c>
      <c r="L2116" s="286" t="s">
        <v>940</v>
      </c>
      <c r="M2116" s="287">
        <v>14252700</v>
      </c>
    </row>
    <row r="2117" spans="1:13">
      <c r="A2117" s="286" t="s">
        <v>4313</v>
      </c>
      <c r="B2117" s="286" t="s">
        <v>1423</v>
      </c>
      <c r="C2117" s="286" t="s">
        <v>25</v>
      </c>
      <c r="D2117" s="275">
        <v>4532</v>
      </c>
      <c r="E2117" s="274" t="s">
        <v>731</v>
      </c>
      <c r="F2117" s="286" t="s">
        <v>315</v>
      </c>
      <c r="G2117" s="286" t="s">
        <v>298</v>
      </c>
      <c r="H2117" s="286" t="s">
        <v>41</v>
      </c>
      <c r="I2117" s="286" t="s">
        <v>48</v>
      </c>
      <c r="J2117" s="286" t="s">
        <v>331</v>
      </c>
      <c r="K2117" s="286" t="s">
        <v>886</v>
      </c>
      <c r="L2117" s="286" t="s">
        <v>941</v>
      </c>
      <c r="M2117" s="287">
        <v>16285500</v>
      </c>
    </row>
    <row r="2118" spans="1:13">
      <c r="A2118" s="286" t="s">
        <v>4323</v>
      </c>
      <c r="B2118" s="286" t="s">
        <v>1423</v>
      </c>
      <c r="C2118" s="286" t="s">
        <v>25</v>
      </c>
      <c r="D2118" s="275">
        <v>4532</v>
      </c>
      <c r="E2118" s="274" t="s">
        <v>731</v>
      </c>
      <c r="F2118" s="286" t="s">
        <v>315</v>
      </c>
      <c r="G2118" s="286" t="s">
        <v>298</v>
      </c>
      <c r="H2118" s="286" t="s">
        <v>41</v>
      </c>
      <c r="I2118" s="286" t="s">
        <v>50</v>
      </c>
      <c r="J2118" s="286" t="s">
        <v>332</v>
      </c>
      <c r="K2118" s="286" t="s">
        <v>886</v>
      </c>
      <c r="L2118" s="286" t="s">
        <v>941</v>
      </c>
      <c r="M2118" s="287">
        <v>16285500</v>
      </c>
    </row>
    <row r="2119" spans="1:13">
      <c r="A2119" s="286" t="s">
        <v>4333</v>
      </c>
      <c r="B2119" s="286" t="s">
        <v>1423</v>
      </c>
      <c r="C2119" s="286" t="s">
        <v>25</v>
      </c>
      <c r="D2119" s="275">
        <v>4532</v>
      </c>
      <c r="E2119" s="274" t="s">
        <v>731</v>
      </c>
      <c r="F2119" s="286" t="s">
        <v>315</v>
      </c>
      <c r="G2119" s="286" t="s">
        <v>298</v>
      </c>
      <c r="H2119" s="286" t="s">
        <v>41</v>
      </c>
      <c r="I2119" s="286" t="s">
        <v>223</v>
      </c>
      <c r="J2119" s="286" t="s">
        <v>333</v>
      </c>
      <c r="K2119" s="286" t="s">
        <v>886</v>
      </c>
      <c r="L2119" s="286" t="s">
        <v>941</v>
      </c>
      <c r="M2119" s="287">
        <v>16285500</v>
      </c>
    </row>
    <row r="2120" spans="1:13">
      <c r="A2120" s="286" t="s">
        <v>4343</v>
      </c>
      <c r="B2120" s="286" t="s">
        <v>1423</v>
      </c>
      <c r="C2120" s="286" t="s">
        <v>25</v>
      </c>
      <c r="D2120" s="275">
        <v>4532</v>
      </c>
      <c r="E2120" s="274" t="s">
        <v>731</v>
      </c>
      <c r="F2120" s="286" t="s">
        <v>315</v>
      </c>
      <c r="G2120" s="286" t="s">
        <v>298</v>
      </c>
      <c r="H2120" s="286" t="s">
        <v>41</v>
      </c>
      <c r="I2120" s="286" t="s">
        <v>421</v>
      </c>
      <c r="J2120" s="286" t="s">
        <v>436</v>
      </c>
      <c r="K2120" s="286" t="s">
        <v>886</v>
      </c>
      <c r="L2120" s="286" t="s">
        <v>941</v>
      </c>
      <c r="M2120" s="287">
        <v>16285500</v>
      </c>
    </row>
    <row r="2121" spans="1:13">
      <c r="A2121" s="286" t="s">
        <v>4209</v>
      </c>
      <c r="B2121" s="286" t="s">
        <v>1419</v>
      </c>
      <c r="C2121" s="286" t="s">
        <v>25</v>
      </c>
      <c r="D2121" s="275">
        <v>4532</v>
      </c>
      <c r="E2121" s="274" t="s">
        <v>731</v>
      </c>
      <c r="F2121" s="286" t="s">
        <v>315</v>
      </c>
      <c r="G2121" s="286" t="s">
        <v>298</v>
      </c>
      <c r="H2121" s="286" t="s">
        <v>41</v>
      </c>
      <c r="I2121" s="286" t="s">
        <v>316</v>
      </c>
      <c r="J2121" s="286" t="s">
        <v>317</v>
      </c>
      <c r="K2121" s="286" t="s">
        <v>886</v>
      </c>
      <c r="L2121" s="286" t="s">
        <v>940</v>
      </c>
      <c r="M2121" s="287">
        <v>16632000</v>
      </c>
    </row>
    <row r="2122" spans="1:13">
      <c r="A2122" s="286" t="s">
        <v>4219</v>
      </c>
      <c r="B2122" s="286" t="s">
        <v>1419</v>
      </c>
      <c r="C2122" s="286" t="s">
        <v>25</v>
      </c>
      <c r="D2122" s="275">
        <v>4532</v>
      </c>
      <c r="E2122" s="274" t="s">
        <v>731</v>
      </c>
      <c r="F2122" s="286" t="s">
        <v>315</v>
      </c>
      <c r="G2122" s="286" t="s">
        <v>298</v>
      </c>
      <c r="H2122" s="286" t="s">
        <v>41</v>
      </c>
      <c r="I2122" s="286" t="s">
        <v>318</v>
      </c>
      <c r="J2122" s="286" t="s">
        <v>319</v>
      </c>
      <c r="K2122" s="286" t="s">
        <v>886</v>
      </c>
      <c r="L2122" s="286" t="s">
        <v>940</v>
      </c>
      <c r="M2122" s="287">
        <v>16632000</v>
      </c>
    </row>
    <row r="2123" spans="1:13">
      <c r="A2123" s="286" t="s">
        <v>4229</v>
      </c>
      <c r="B2123" s="286" t="s">
        <v>1419</v>
      </c>
      <c r="C2123" s="286" t="s">
        <v>25</v>
      </c>
      <c r="D2123" s="275">
        <v>4532</v>
      </c>
      <c r="E2123" s="274" t="s">
        <v>731</v>
      </c>
      <c r="F2123" s="286" t="s">
        <v>315</v>
      </c>
      <c r="G2123" s="286" t="s">
        <v>298</v>
      </c>
      <c r="H2123" s="286" t="s">
        <v>41</v>
      </c>
      <c r="I2123" s="286" t="s">
        <v>320</v>
      </c>
      <c r="J2123" s="286" t="s">
        <v>321</v>
      </c>
      <c r="K2123" s="286" t="s">
        <v>886</v>
      </c>
      <c r="L2123" s="286" t="s">
        <v>940</v>
      </c>
      <c r="M2123" s="287">
        <v>16632000</v>
      </c>
    </row>
    <row r="2124" spans="1:13">
      <c r="A2124" s="286" t="s">
        <v>4239</v>
      </c>
      <c r="B2124" s="286" t="s">
        <v>1419</v>
      </c>
      <c r="C2124" s="286" t="s">
        <v>25</v>
      </c>
      <c r="D2124" s="275">
        <v>4532</v>
      </c>
      <c r="E2124" s="274" t="s">
        <v>731</v>
      </c>
      <c r="F2124" s="286" t="s">
        <v>315</v>
      </c>
      <c r="G2124" s="286" t="s">
        <v>298</v>
      </c>
      <c r="H2124" s="286" t="s">
        <v>41</v>
      </c>
      <c r="I2124" s="286" t="s">
        <v>322</v>
      </c>
      <c r="J2124" s="286" t="s">
        <v>323</v>
      </c>
      <c r="K2124" s="286" t="s">
        <v>886</v>
      </c>
      <c r="L2124" s="286" t="s">
        <v>940</v>
      </c>
      <c r="M2124" s="287">
        <v>16632000</v>
      </c>
    </row>
    <row r="2125" spans="1:13">
      <c r="A2125" s="286" t="s">
        <v>4249</v>
      </c>
      <c r="B2125" s="286" t="s">
        <v>1419</v>
      </c>
      <c r="C2125" s="286" t="s">
        <v>25</v>
      </c>
      <c r="D2125" s="275">
        <v>4532</v>
      </c>
      <c r="E2125" s="274" t="s">
        <v>731</v>
      </c>
      <c r="F2125" s="286" t="s">
        <v>315</v>
      </c>
      <c r="G2125" s="286" t="s">
        <v>298</v>
      </c>
      <c r="H2125" s="286" t="s">
        <v>41</v>
      </c>
      <c r="I2125" s="286" t="s">
        <v>324</v>
      </c>
      <c r="J2125" s="286" t="s">
        <v>325</v>
      </c>
      <c r="K2125" s="286" t="s">
        <v>886</v>
      </c>
      <c r="L2125" s="286" t="s">
        <v>940</v>
      </c>
      <c r="M2125" s="287">
        <v>16632000</v>
      </c>
    </row>
    <row r="2126" spans="1:13">
      <c r="A2126" s="286" t="s">
        <v>4259</v>
      </c>
      <c r="B2126" s="286" t="s">
        <v>1419</v>
      </c>
      <c r="C2126" s="286" t="s">
        <v>25</v>
      </c>
      <c r="D2126" s="275">
        <v>4532</v>
      </c>
      <c r="E2126" s="274" t="s">
        <v>731</v>
      </c>
      <c r="F2126" s="286" t="s">
        <v>315</v>
      </c>
      <c r="G2126" s="286" t="s">
        <v>298</v>
      </c>
      <c r="H2126" s="286" t="s">
        <v>41</v>
      </c>
      <c r="I2126" s="286" t="s">
        <v>42</v>
      </c>
      <c r="J2126" s="286" t="s">
        <v>326</v>
      </c>
      <c r="K2126" s="286" t="s">
        <v>886</v>
      </c>
      <c r="L2126" s="286" t="s">
        <v>940</v>
      </c>
      <c r="M2126" s="287">
        <v>16632000</v>
      </c>
    </row>
    <row r="2127" spans="1:13">
      <c r="A2127" s="286" t="s">
        <v>4269</v>
      </c>
      <c r="B2127" s="286" t="s">
        <v>1419</v>
      </c>
      <c r="C2127" s="286" t="s">
        <v>25</v>
      </c>
      <c r="D2127" s="275">
        <v>4532</v>
      </c>
      <c r="E2127" s="274" t="s">
        <v>731</v>
      </c>
      <c r="F2127" s="286" t="s">
        <v>315</v>
      </c>
      <c r="G2127" s="286" t="s">
        <v>298</v>
      </c>
      <c r="H2127" s="286" t="s">
        <v>41</v>
      </c>
      <c r="I2127" s="286" t="s">
        <v>219</v>
      </c>
      <c r="J2127" s="286" t="s">
        <v>327</v>
      </c>
      <c r="K2127" s="286" t="s">
        <v>886</v>
      </c>
      <c r="L2127" s="286" t="s">
        <v>940</v>
      </c>
      <c r="M2127" s="287">
        <v>16632000</v>
      </c>
    </row>
    <row r="2128" spans="1:13">
      <c r="A2128" s="286" t="s">
        <v>4279</v>
      </c>
      <c r="B2128" s="286" t="s">
        <v>1419</v>
      </c>
      <c r="C2128" s="286" t="s">
        <v>25</v>
      </c>
      <c r="D2128" s="275">
        <v>4532</v>
      </c>
      <c r="E2128" s="274" t="s">
        <v>731</v>
      </c>
      <c r="F2128" s="286" t="s">
        <v>315</v>
      </c>
      <c r="G2128" s="286" t="s">
        <v>298</v>
      </c>
      <c r="H2128" s="286" t="s">
        <v>41</v>
      </c>
      <c r="I2128" s="286" t="s">
        <v>44</v>
      </c>
      <c r="J2128" s="286" t="s">
        <v>328</v>
      </c>
      <c r="K2128" s="286" t="s">
        <v>886</v>
      </c>
      <c r="L2128" s="286" t="s">
        <v>940</v>
      </c>
      <c r="M2128" s="287">
        <v>16632000</v>
      </c>
    </row>
    <row r="2129" spans="1:13">
      <c r="A2129" s="286" t="s">
        <v>4289</v>
      </c>
      <c r="B2129" s="286" t="s">
        <v>1419</v>
      </c>
      <c r="C2129" s="286" t="s">
        <v>25</v>
      </c>
      <c r="D2129" s="275">
        <v>4532</v>
      </c>
      <c r="E2129" s="274" t="s">
        <v>731</v>
      </c>
      <c r="F2129" s="286" t="s">
        <v>315</v>
      </c>
      <c r="G2129" s="286" t="s">
        <v>298</v>
      </c>
      <c r="H2129" s="286" t="s">
        <v>41</v>
      </c>
      <c r="I2129" s="286" t="s">
        <v>46</v>
      </c>
      <c r="J2129" s="286" t="s">
        <v>329</v>
      </c>
      <c r="K2129" s="286" t="s">
        <v>886</v>
      </c>
      <c r="L2129" s="286" t="s">
        <v>940</v>
      </c>
      <c r="M2129" s="287">
        <v>16632000</v>
      </c>
    </row>
    <row r="2130" spans="1:13">
      <c r="A2130" s="286" t="s">
        <v>4299</v>
      </c>
      <c r="B2130" s="286" t="s">
        <v>1419</v>
      </c>
      <c r="C2130" s="286" t="s">
        <v>25</v>
      </c>
      <c r="D2130" s="275">
        <v>4532</v>
      </c>
      <c r="E2130" s="274" t="s">
        <v>731</v>
      </c>
      <c r="F2130" s="286" t="s">
        <v>315</v>
      </c>
      <c r="G2130" s="286" t="s">
        <v>298</v>
      </c>
      <c r="H2130" s="286" t="s">
        <v>41</v>
      </c>
      <c r="I2130" s="286" t="s">
        <v>221</v>
      </c>
      <c r="J2130" s="286" t="s">
        <v>330</v>
      </c>
      <c r="K2130" s="286" t="s">
        <v>886</v>
      </c>
      <c r="L2130" s="286" t="s">
        <v>940</v>
      </c>
      <c r="M2130" s="287">
        <v>16632000</v>
      </c>
    </row>
    <row r="2131" spans="1:13">
      <c r="A2131" s="286" t="s">
        <v>4213</v>
      </c>
      <c r="B2131" s="286" t="s">
        <v>1423</v>
      </c>
      <c r="C2131" s="286" t="s">
        <v>25</v>
      </c>
      <c r="D2131" s="275">
        <v>4532</v>
      </c>
      <c r="E2131" s="274" t="s">
        <v>731</v>
      </c>
      <c r="F2131" s="286" t="s">
        <v>315</v>
      </c>
      <c r="G2131" s="286" t="s">
        <v>298</v>
      </c>
      <c r="H2131" s="286" t="s">
        <v>41</v>
      </c>
      <c r="I2131" s="286" t="s">
        <v>316</v>
      </c>
      <c r="J2131" s="286" t="s">
        <v>317</v>
      </c>
      <c r="K2131" s="286" t="s">
        <v>886</v>
      </c>
      <c r="L2131" s="286" t="s">
        <v>941</v>
      </c>
      <c r="M2131" s="287">
        <v>19011300</v>
      </c>
    </row>
    <row r="2132" spans="1:13">
      <c r="A2132" s="286" t="s">
        <v>4223</v>
      </c>
      <c r="B2132" s="286" t="s">
        <v>1423</v>
      </c>
      <c r="C2132" s="286" t="s">
        <v>25</v>
      </c>
      <c r="D2132" s="275">
        <v>4532</v>
      </c>
      <c r="E2132" s="274" t="s">
        <v>731</v>
      </c>
      <c r="F2132" s="286" t="s">
        <v>315</v>
      </c>
      <c r="G2132" s="286" t="s">
        <v>298</v>
      </c>
      <c r="H2132" s="286" t="s">
        <v>41</v>
      </c>
      <c r="I2132" s="286" t="s">
        <v>318</v>
      </c>
      <c r="J2132" s="286" t="s">
        <v>319</v>
      </c>
      <c r="K2132" s="286" t="s">
        <v>886</v>
      </c>
      <c r="L2132" s="286" t="s">
        <v>941</v>
      </c>
      <c r="M2132" s="287">
        <v>19011300</v>
      </c>
    </row>
    <row r="2133" spans="1:13">
      <c r="A2133" s="286" t="s">
        <v>4233</v>
      </c>
      <c r="B2133" s="286" t="s">
        <v>1423</v>
      </c>
      <c r="C2133" s="286" t="s">
        <v>25</v>
      </c>
      <c r="D2133" s="275">
        <v>4532</v>
      </c>
      <c r="E2133" s="274" t="s">
        <v>731</v>
      </c>
      <c r="F2133" s="286" t="s">
        <v>315</v>
      </c>
      <c r="G2133" s="286" t="s">
        <v>298</v>
      </c>
      <c r="H2133" s="286" t="s">
        <v>41</v>
      </c>
      <c r="I2133" s="286" t="s">
        <v>320</v>
      </c>
      <c r="J2133" s="286" t="s">
        <v>321</v>
      </c>
      <c r="K2133" s="286" t="s">
        <v>886</v>
      </c>
      <c r="L2133" s="286" t="s">
        <v>941</v>
      </c>
      <c r="M2133" s="287">
        <v>19011300</v>
      </c>
    </row>
    <row r="2134" spans="1:13">
      <c r="A2134" s="286" t="s">
        <v>4243</v>
      </c>
      <c r="B2134" s="286" t="s">
        <v>1423</v>
      </c>
      <c r="C2134" s="286" t="s">
        <v>25</v>
      </c>
      <c r="D2134" s="275">
        <v>4532</v>
      </c>
      <c r="E2134" s="274" t="s">
        <v>731</v>
      </c>
      <c r="F2134" s="286" t="s">
        <v>315</v>
      </c>
      <c r="G2134" s="286" t="s">
        <v>298</v>
      </c>
      <c r="H2134" s="286" t="s">
        <v>41</v>
      </c>
      <c r="I2134" s="286" t="s">
        <v>322</v>
      </c>
      <c r="J2134" s="286" t="s">
        <v>323</v>
      </c>
      <c r="K2134" s="286" t="s">
        <v>886</v>
      </c>
      <c r="L2134" s="286" t="s">
        <v>941</v>
      </c>
      <c r="M2134" s="287">
        <v>19011300</v>
      </c>
    </row>
    <row r="2135" spans="1:13">
      <c r="A2135" s="286" t="s">
        <v>4253</v>
      </c>
      <c r="B2135" s="286" t="s">
        <v>1423</v>
      </c>
      <c r="C2135" s="286" t="s">
        <v>25</v>
      </c>
      <c r="D2135" s="275">
        <v>4532</v>
      </c>
      <c r="E2135" s="274" t="s">
        <v>731</v>
      </c>
      <c r="F2135" s="286" t="s">
        <v>315</v>
      </c>
      <c r="G2135" s="286" t="s">
        <v>298</v>
      </c>
      <c r="H2135" s="286" t="s">
        <v>41</v>
      </c>
      <c r="I2135" s="286" t="s">
        <v>324</v>
      </c>
      <c r="J2135" s="286" t="s">
        <v>325</v>
      </c>
      <c r="K2135" s="286" t="s">
        <v>886</v>
      </c>
      <c r="L2135" s="286" t="s">
        <v>941</v>
      </c>
      <c r="M2135" s="287">
        <v>19011300</v>
      </c>
    </row>
    <row r="2136" spans="1:13">
      <c r="A2136" s="286" t="s">
        <v>4263</v>
      </c>
      <c r="B2136" s="286" t="s">
        <v>1423</v>
      </c>
      <c r="C2136" s="286" t="s">
        <v>25</v>
      </c>
      <c r="D2136" s="275">
        <v>4532</v>
      </c>
      <c r="E2136" s="274" t="s">
        <v>731</v>
      </c>
      <c r="F2136" s="286" t="s">
        <v>315</v>
      </c>
      <c r="G2136" s="286" t="s">
        <v>298</v>
      </c>
      <c r="H2136" s="286" t="s">
        <v>41</v>
      </c>
      <c r="I2136" s="286" t="s">
        <v>42</v>
      </c>
      <c r="J2136" s="286" t="s">
        <v>326</v>
      </c>
      <c r="K2136" s="286" t="s">
        <v>886</v>
      </c>
      <c r="L2136" s="286" t="s">
        <v>941</v>
      </c>
      <c r="M2136" s="287">
        <v>19011300</v>
      </c>
    </row>
    <row r="2137" spans="1:13">
      <c r="A2137" s="286" t="s">
        <v>4273</v>
      </c>
      <c r="B2137" s="286" t="s">
        <v>1423</v>
      </c>
      <c r="C2137" s="286" t="s">
        <v>25</v>
      </c>
      <c r="D2137" s="275">
        <v>4532</v>
      </c>
      <c r="E2137" s="274" t="s">
        <v>731</v>
      </c>
      <c r="F2137" s="286" t="s">
        <v>315</v>
      </c>
      <c r="G2137" s="286" t="s">
        <v>298</v>
      </c>
      <c r="H2137" s="286" t="s">
        <v>41</v>
      </c>
      <c r="I2137" s="286" t="s">
        <v>219</v>
      </c>
      <c r="J2137" s="286" t="s">
        <v>327</v>
      </c>
      <c r="K2137" s="286" t="s">
        <v>886</v>
      </c>
      <c r="L2137" s="286" t="s">
        <v>941</v>
      </c>
      <c r="M2137" s="287">
        <v>19011300</v>
      </c>
    </row>
    <row r="2138" spans="1:13">
      <c r="A2138" s="286" t="s">
        <v>4283</v>
      </c>
      <c r="B2138" s="286" t="s">
        <v>1423</v>
      </c>
      <c r="C2138" s="286" t="s">
        <v>25</v>
      </c>
      <c r="D2138" s="275">
        <v>4532</v>
      </c>
      <c r="E2138" s="274" t="s">
        <v>731</v>
      </c>
      <c r="F2138" s="286" t="s">
        <v>315</v>
      </c>
      <c r="G2138" s="286" t="s">
        <v>298</v>
      </c>
      <c r="H2138" s="286" t="s">
        <v>41</v>
      </c>
      <c r="I2138" s="286" t="s">
        <v>44</v>
      </c>
      <c r="J2138" s="286" t="s">
        <v>328</v>
      </c>
      <c r="K2138" s="286" t="s">
        <v>886</v>
      </c>
      <c r="L2138" s="286" t="s">
        <v>941</v>
      </c>
      <c r="M2138" s="287">
        <v>19011300</v>
      </c>
    </row>
    <row r="2139" spans="1:13">
      <c r="A2139" s="286" t="s">
        <v>4293</v>
      </c>
      <c r="B2139" s="286" t="s">
        <v>1423</v>
      </c>
      <c r="C2139" s="286" t="s">
        <v>25</v>
      </c>
      <c r="D2139" s="275">
        <v>4532</v>
      </c>
      <c r="E2139" s="274" t="s">
        <v>731</v>
      </c>
      <c r="F2139" s="286" t="s">
        <v>315</v>
      </c>
      <c r="G2139" s="286" t="s">
        <v>298</v>
      </c>
      <c r="H2139" s="286" t="s">
        <v>41</v>
      </c>
      <c r="I2139" s="286" t="s">
        <v>46</v>
      </c>
      <c r="J2139" s="286" t="s">
        <v>329</v>
      </c>
      <c r="K2139" s="286" t="s">
        <v>886</v>
      </c>
      <c r="L2139" s="286" t="s">
        <v>941</v>
      </c>
      <c r="M2139" s="287">
        <v>19011300</v>
      </c>
    </row>
    <row r="2140" spans="1:13">
      <c r="A2140" s="286" t="s">
        <v>4303</v>
      </c>
      <c r="B2140" s="286" t="s">
        <v>1423</v>
      </c>
      <c r="C2140" s="286" t="s">
        <v>25</v>
      </c>
      <c r="D2140" s="275">
        <v>4532</v>
      </c>
      <c r="E2140" s="274" t="s">
        <v>731</v>
      </c>
      <c r="F2140" s="286" t="s">
        <v>315</v>
      </c>
      <c r="G2140" s="286" t="s">
        <v>298</v>
      </c>
      <c r="H2140" s="286" t="s">
        <v>41</v>
      </c>
      <c r="I2140" s="286" t="s">
        <v>221</v>
      </c>
      <c r="J2140" s="286" t="s">
        <v>330</v>
      </c>
      <c r="K2140" s="286" t="s">
        <v>886</v>
      </c>
      <c r="L2140" s="286" t="s">
        <v>941</v>
      </c>
      <c r="M2140" s="287">
        <v>19011300</v>
      </c>
    </row>
    <row r="2141" spans="1:13">
      <c r="A2141" s="286" t="s">
        <v>5280</v>
      </c>
      <c r="B2141" s="286" t="s">
        <v>1494</v>
      </c>
      <c r="C2141" s="286" t="s">
        <v>25</v>
      </c>
      <c r="D2141" s="275">
        <v>4533</v>
      </c>
      <c r="E2141" s="274" t="s">
        <v>751</v>
      </c>
      <c r="F2141" s="286" t="s">
        <v>732</v>
      </c>
      <c r="G2141" s="286" t="s">
        <v>298</v>
      </c>
      <c r="H2141" s="286" t="s">
        <v>41</v>
      </c>
      <c r="I2141" s="286" t="s">
        <v>48</v>
      </c>
      <c r="J2141" s="286" t="s">
        <v>743</v>
      </c>
      <c r="K2141" s="286" t="s">
        <v>887</v>
      </c>
      <c r="L2141" s="286" t="s">
        <v>32</v>
      </c>
      <c r="M2141" s="287">
        <v>18687900</v>
      </c>
    </row>
    <row r="2142" spans="1:13">
      <c r="A2142" s="286" t="s">
        <v>5290</v>
      </c>
      <c r="B2142" s="286" t="s">
        <v>1494</v>
      </c>
      <c r="C2142" s="286" t="s">
        <v>25</v>
      </c>
      <c r="D2142" s="275">
        <v>4533</v>
      </c>
      <c r="E2142" s="274" t="s">
        <v>751</v>
      </c>
      <c r="F2142" s="286" t="s">
        <v>732</v>
      </c>
      <c r="G2142" s="286" t="s">
        <v>298</v>
      </c>
      <c r="H2142" s="286" t="s">
        <v>41</v>
      </c>
      <c r="I2142" s="286" t="s">
        <v>50</v>
      </c>
      <c r="J2142" s="286" t="s">
        <v>744</v>
      </c>
      <c r="K2142" s="286" t="s">
        <v>887</v>
      </c>
      <c r="L2142" s="286" t="s">
        <v>32</v>
      </c>
      <c r="M2142" s="287">
        <v>18687900</v>
      </c>
    </row>
    <row r="2143" spans="1:13">
      <c r="A2143" s="286" t="s">
        <v>5300</v>
      </c>
      <c r="B2143" s="286" t="s">
        <v>1494</v>
      </c>
      <c r="C2143" s="286" t="s">
        <v>25</v>
      </c>
      <c r="D2143" s="275">
        <v>4533</v>
      </c>
      <c r="E2143" s="274" t="s">
        <v>751</v>
      </c>
      <c r="F2143" s="286" t="s">
        <v>732</v>
      </c>
      <c r="G2143" s="286" t="s">
        <v>298</v>
      </c>
      <c r="H2143" s="286" t="s">
        <v>41</v>
      </c>
      <c r="I2143" s="286" t="s">
        <v>223</v>
      </c>
      <c r="J2143" s="286" t="s">
        <v>745</v>
      </c>
      <c r="K2143" s="286" t="s">
        <v>887</v>
      </c>
      <c r="L2143" s="286" t="s">
        <v>32</v>
      </c>
      <c r="M2143" s="287">
        <v>18687900</v>
      </c>
    </row>
    <row r="2144" spans="1:13">
      <c r="A2144" s="286" t="s">
        <v>5310</v>
      </c>
      <c r="B2144" s="286" t="s">
        <v>1494</v>
      </c>
      <c r="C2144" s="286" t="s">
        <v>25</v>
      </c>
      <c r="D2144" s="275">
        <v>4533</v>
      </c>
      <c r="E2144" s="274" t="s">
        <v>751</v>
      </c>
      <c r="F2144" s="286" t="s">
        <v>732</v>
      </c>
      <c r="G2144" s="286" t="s">
        <v>298</v>
      </c>
      <c r="H2144" s="286" t="s">
        <v>41</v>
      </c>
      <c r="I2144" s="286" t="s">
        <v>421</v>
      </c>
      <c r="J2144" s="286" t="s">
        <v>746</v>
      </c>
      <c r="K2144" s="286" t="s">
        <v>887</v>
      </c>
      <c r="L2144" s="286" t="s">
        <v>32</v>
      </c>
      <c r="M2144" s="287">
        <v>18687900</v>
      </c>
    </row>
    <row r="2145" spans="1:13">
      <c r="A2145" s="286" t="s">
        <v>5320</v>
      </c>
      <c r="B2145" s="286" t="s">
        <v>1494</v>
      </c>
      <c r="C2145" s="286" t="s">
        <v>25</v>
      </c>
      <c r="D2145" s="275">
        <v>4533</v>
      </c>
      <c r="E2145" s="274" t="s">
        <v>751</v>
      </c>
      <c r="F2145" s="286" t="s">
        <v>732</v>
      </c>
      <c r="G2145" s="286" t="s">
        <v>298</v>
      </c>
      <c r="H2145" s="286" t="s">
        <v>41</v>
      </c>
      <c r="I2145" s="286" t="s">
        <v>422</v>
      </c>
      <c r="J2145" s="286" t="s">
        <v>747</v>
      </c>
      <c r="K2145" s="286" t="s">
        <v>887</v>
      </c>
      <c r="L2145" s="286" t="s">
        <v>32</v>
      </c>
      <c r="M2145" s="287">
        <v>18687900</v>
      </c>
    </row>
    <row r="2146" spans="1:13">
      <c r="A2146" s="286" t="s">
        <v>5330</v>
      </c>
      <c r="B2146" s="286" t="s">
        <v>1494</v>
      </c>
      <c r="C2146" s="286" t="s">
        <v>25</v>
      </c>
      <c r="D2146" s="275">
        <v>4533</v>
      </c>
      <c r="E2146" s="274" t="s">
        <v>751</v>
      </c>
      <c r="F2146" s="286" t="s">
        <v>732</v>
      </c>
      <c r="G2146" s="286" t="s">
        <v>298</v>
      </c>
      <c r="H2146" s="286" t="s">
        <v>41</v>
      </c>
      <c r="I2146" s="286" t="s">
        <v>423</v>
      </c>
      <c r="J2146" s="286" t="s">
        <v>748</v>
      </c>
      <c r="K2146" s="286" t="s">
        <v>887</v>
      </c>
      <c r="L2146" s="286" t="s">
        <v>32</v>
      </c>
      <c r="M2146" s="287">
        <v>18687900</v>
      </c>
    </row>
    <row r="2147" spans="1:13">
      <c r="A2147" s="286" t="s">
        <v>5340</v>
      </c>
      <c r="B2147" s="286" t="s">
        <v>1494</v>
      </c>
      <c r="C2147" s="286" t="s">
        <v>25</v>
      </c>
      <c r="D2147" s="275">
        <v>4533</v>
      </c>
      <c r="E2147" s="274" t="s">
        <v>751</v>
      </c>
      <c r="F2147" s="286" t="s">
        <v>732</v>
      </c>
      <c r="G2147" s="286" t="s">
        <v>298</v>
      </c>
      <c r="H2147" s="286" t="s">
        <v>41</v>
      </c>
      <c r="I2147" s="286" t="s">
        <v>424</v>
      </c>
      <c r="J2147" s="286" t="s">
        <v>749</v>
      </c>
      <c r="K2147" s="286" t="s">
        <v>887</v>
      </c>
      <c r="L2147" s="286" t="s">
        <v>32</v>
      </c>
      <c r="M2147" s="287">
        <v>18687900</v>
      </c>
    </row>
    <row r="2148" spans="1:13">
      <c r="A2148" s="286" t="s">
        <v>5350</v>
      </c>
      <c r="B2148" s="286" t="s">
        <v>1494</v>
      </c>
      <c r="C2148" s="286" t="s">
        <v>25</v>
      </c>
      <c r="D2148" s="275">
        <v>4533</v>
      </c>
      <c r="E2148" s="274" t="s">
        <v>751</v>
      </c>
      <c r="F2148" s="286" t="s">
        <v>732</v>
      </c>
      <c r="G2148" s="286" t="s">
        <v>298</v>
      </c>
      <c r="H2148" s="286" t="s">
        <v>41</v>
      </c>
      <c r="I2148" s="286" t="s">
        <v>425</v>
      </c>
      <c r="J2148" s="286" t="s">
        <v>750</v>
      </c>
      <c r="K2148" s="286" t="s">
        <v>887</v>
      </c>
      <c r="L2148" s="286" t="s">
        <v>32</v>
      </c>
      <c r="M2148" s="287">
        <v>18687900</v>
      </c>
    </row>
    <row r="2149" spans="1:13">
      <c r="A2149" s="286" t="s">
        <v>5230</v>
      </c>
      <c r="B2149" s="286" t="s">
        <v>1494</v>
      </c>
      <c r="C2149" s="286" t="s">
        <v>25</v>
      </c>
      <c r="D2149" s="275">
        <v>4533</v>
      </c>
      <c r="E2149" s="274" t="s">
        <v>751</v>
      </c>
      <c r="F2149" s="286" t="s">
        <v>732</v>
      </c>
      <c r="G2149" s="286" t="s">
        <v>298</v>
      </c>
      <c r="H2149" s="286" t="s">
        <v>41</v>
      </c>
      <c r="I2149" s="286" t="s">
        <v>42</v>
      </c>
      <c r="J2149" s="286" t="s">
        <v>738</v>
      </c>
      <c r="K2149" s="286" t="s">
        <v>887</v>
      </c>
      <c r="L2149" s="286" t="s">
        <v>32</v>
      </c>
      <c r="M2149" s="287">
        <v>22176000</v>
      </c>
    </row>
    <row r="2150" spans="1:13">
      <c r="A2150" s="286" t="s">
        <v>5240</v>
      </c>
      <c r="B2150" s="286" t="s">
        <v>1494</v>
      </c>
      <c r="C2150" s="286" t="s">
        <v>25</v>
      </c>
      <c r="D2150" s="275">
        <v>4533</v>
      </c>
      <c r="E2150" s="274" t="s">
        <v>751</v>
      </c>
      <c r="F2150" s="286" t="s">
        <v>732</v>
      </c>
      <c r="G2150" s="286" t="s">
        <v>298</v>
      </c>
      <c r="H2150" s="286" t="s">
        <v>41</v>
      </c>
      <c r="I2150" s="286" t="s">
        <v>219</v>
      </c>
      <c r="J2150" s="286" t="s">
        <v>739</v>
      </c>
      <c r="K2150" s="286" t="s">
        <v>887</v>
      </c>
      <c r="L2150" s="286" t="s">
        <v>32</v>
      </c>
      <c r="M2150" s="287">
        <v>22176000</v>
      </c>
    </row>
    <row r="2151" spans="1:13">
      <c r="A2151" s="286" t="s">
        <v>5250</v>
      </c>
      <c r="B2151" s="286" t="s">
        <v>1494</v>
      </c>
      <c r="C2151" s="286" t="s">
        <v>25</v>
      </c>
      <c r="D2151" s="275">
        <v>4533</v>
      </c>
      <c r="E2151" s="274" t="s">
        <v>751</v>
      </c>
      <c r="F2151" s="286" t="s">
        <v>732</v>
      </c>
      <c r="G2151" s="286" t="s">
        <v>298</v>
      </c>
      <c r="H2151" s="286" t="s">
        <v>41</v>
      </c>
      <c r="I2151" s="286" t="s">
        <v>44</v>
      </c>
      <c r="J2151" s="286" t="s">
        <v>740</v>
      </c>
      <c r="K2151" s="286" t="s">
        <v>887</v>
      </c>
      <c r="L2151" s="286" t="s">
        <v>32</v>
      </c>
      <c r="M2151" s="287">
        <v>22176000</v>
      </c>
    </row>
    <row r="2152" spans="1:13">
      <c r="A2152" s="286" t="s">
        <v>5260</v>
      </c>
      <c r="B2152" s="286" t="s">
        <v>1494</v>
      </c>
      <c r="C2152" s="286" t="s">
        <v>25</v>
      </c>
      <c r="D2152" s="275">
        <v>4533</v>
      </c>
      <c r="E2152" s="274" t="s">
        <v>751</v>
      </c>
      <c r="F2152" s="286" t="s">
        <v>732</v>
      </c>
      <c r="G2152" s="286" t="s">
        <v>298</v>
      </c>
      <c r="H2152" s="286" t="s">
        <v>41</v>
      </c>
      <c r="I2152" s="286" t="s">
        <v>46</v>
      </c>
      <c r="J2152" s="286" t="s">
        <v>741</v>
      </c>
      <c r="K2152" s="286" t="s">
        <v>887</v>
      </c>
      <c r="L2152" s="286" t="s">
        <v>32</v>
      </c>
      <c r="M2152" s="287">
        <v>22176000</v>
      </c>
    </row>
    <row r="2153" spans="1:13">
      <c r="A2153" s="286" t="s">
        <v>5270</v>
      </c>
      <c r="B2153" s="286" t="s">
        <v>1494</v>
      </c>
      <c r="C2153" s="286" t="s">
        <v>25</v>
      </c>
      <c r="D2153" s="275">
        <v>4533</v>
      </c>
      <c r="E2153" s="274" t="s">
        <v>751</v>
      </c>
      <c r="F2153" s="286" t="s">
        <v>732</v>
      </c>
      <c r="G2153" s="286" t="s">
        <v>298</v>
      </c>
      <c r="H2153" s="286" t="s">
        <v>41</v>
      </c>
      <c r="I2153" s="286" t="s">
        <v>221</v>
      </c>
      <c r="J2153" s="286" t="s">
        <v>742</v>
      </c>
      <c r="K2153" s="286" t="s">
        <v>887</v>
      </c>
      <c r="L2153" s="286" t="s">
        <v>32</v>
      </c>
      <c r="M2153" s="287">
        <v>22176000</v>
      </c>
    </row>
    <row r="2154" spans="1:13">
      <c r="A2154" s="286" t="s">
        <v>5180</v>
      </c>
      <c r="B2154" s="286" t="s">
        <v>1494</v>
      </c>
      <c r="C2154" s="286" t="s">
        <v>25</v>
      </c>
      <c r="D2154" s="275">
        <v>4533</v>
      </c>
      <c r="E2154" s="274" t="s">
        <v>751</v>
      </c>
      <c r="F2154" s="286" t="s">
        <v>732</v>
      </c>
      <c r="G2154" s="286" t="s">
        <v>298</v>
      </c>
      <c r="H2154" s="286" t="s">
        <v>41</v>
      </c>
      <c r="I2154" s="286" t="s">
        <v>316</v>
      </c>
      <c r="J2154" s="286" t="s">
        <v>733</v>
      </c>
      <c r="K2154" s="286" t="s">
        <v>887</v>
      </c>
      <c r="L2154" s="286" t="s">
        <v>32</v>
      </c>
      <c r="M2154" s="287">
        <v>25687200</v>
      </c>
    </row>
    <row r="2155" spans="1:13">
      <c r="A2155" s="286" t="s">
        <v>5190</v>
      </c>
      <c r="B2155" s="286" t="s">
        <v>1494</v>
      </c>
      <c r="C2155" s="286" t="s">
        <v>25</v>
      </c>
      <c r="D2155" s="275">
        <v>4533</v>
      </c>
      <c r="E2155" s="274" t="s">
        <v>751</v>
      </c>
      <c r="F2155" s="286" t="s">
        <v>732</v>
      </c>
      <c r="G2155" s="286" t="s">
        <v>298</v>
      </c>
      <c r="H2155" s="286" t="s">
        <v>41</v>
      </c>
      <c r="I2155" s="286" t="s">
        <v>318</v>
      </c>
      <c r="J2155" s="286" t="s">
        <v>734</v>
      </c>
      <c r="K2155" s="286" t="s">
        <v>887</v>
      </c>
      <c r="L2155" s="286" t="s">
        <v>32</v>
      </c>
      <c r="M2155" s="287">
        <v>25687200</v>
      </c>
    </row>
    <row r="2156" spans="1:13">
      <c r="A2156" s="286" t="s">
        <v>5200</v>
      </c>
      <c r="B2156" s="286" t="s">
        <v>1494</v>
      </c>
      <c r="C2156" s="286" t="s">
        <v>25</v>
      </c>
      <c r="D2156" s="275">
        <v>4533</v>
      </c>
      <c r="E2156" s="274" t="s">
        <v>751</v>
      </c>
      <c r="F2156" s="286" t="s">
        <v>732</v>
      </c>
      <c r="G2156" s="286" t="s">
        <v>298</v>
      </c>
      <c r="H2156" s="286" t="s">
        <v>41</v>
      </c>
      <c r="I2156" s="286" t="s">
        <v>320</v>
      </c>
      <c r="J2156" s="286" t="s">
        <v>735</v>
      </c>
      <c r="K2156" s="286" t="s">
        <v>887</v>
      </c>
      <c r="L2156" s="286" t="s">
        <v>32</v>
      </c>
      <c r="M2156" s="287">
        <v>25687200</v>
      </c>
    </row>
    <row r="2157" spans="1:13">
      <c r="A2157" s="286" t="s">
        <v>5210</v>
      </c>
      <c r="B2157" s="286" t="s">
        <v>1494</v>
      </c>
      <c r="C2157" s="286" t="s">
        <v>25</v>
      </c>
      <c r="D2157" s="275">
        <v>4533</v>
      </c>
      <c r="E2157" s="274" t="s">
        <v>751</v>
      </c>
      <c r="F2157" s="286" t="s">
        <v>732</v>
      </c>
      <c r="G2157" s="286" t="s">
        <v>298</v>
      </c>
      <c r="H2157" s="286" t="s">
        <v>41</v>
      </c>
      <c r="I2157" s="286" t="s">
        <v>322</v>
      </c>
      <c r="J2157" s="286" t="s">
        <v>736</v>
      </c>
      <c r="K2157" s="286" t="s">
        <v>887</v>
      </c>
      <c r="L2157" s="286" t="s">
        <v>32</v>
      </c>
      <c r="M2157" s="287">
        <v>25687200</v>
      </c>
    </row>
    <row r="2158" spans="1:13">
      <c r="A2158" s="286" t="s">
        <v>5220</v>
      </c>
      <c r="B2158" s="286" t="s">
        <v>1494</v>
      </c>
      <c r="C2158" s="286" t="s">
        <v>25</v>
      </c>
      <c r="D2158" s="275">
        <v>4533</v>
      </c>
      <c r="E2158" s="274" t="s">
        <v>751</v>
      </c>
      <c r="F2158" s="286" t="s">
        <v>732</v>
      </c>
      <c r="G2158" s="286" t="s">
        <v>298</v>
      </c>
      <c r="H2158" s="286" t="s">
        <v>41</v>
      </c>
      <c r="I2158" s="286" t="s">
        <v>324</v>
      </c>
      <c r="J2158" s="286" t="s">
        <v>737</v>
      </c>
      <c r="K2158" s="286" t="s">
        <v>887</v>
      </c>
      <c r="L2158" s="286" t="s">
        <v>32</v>
      </c>
      <c r="M2158" s="287">
        <v>25687200</v>
      </c>
    </row>
    <row r="2159" spans="1:13">
      <c r="A2159" s="286" t="s">
        <v>5278</v>
      </c>
      <c r="B2159" s="286" t="s">
        <v>1492</v>
      </c>
      <c r="C2159" s="286" t="s">
        <v>25</v>
      </c>
      <c r="D2159" s="275">
        <v>4533</v>
      </c>
      <c r="E2159" s="274" t="s">
        <v>751</v>
      </c>
      <c r="F2159" s="286" t="s">
        <v>732</v>
      </c>
      <c r="G2159" s="286" t="s">
        <v>298</v>
      </c>
      <c r="H2159" s="286" t="s">
        <v>41</v>
      </c>
      <c r="I2159" s="286" t="s">
        <v>48</v>
      </c>
      <c r="J2159" s="286" t="s">
        <v>743</v>
      </c>
      <c r="K2159" s="286" t="s">
        <v>887</v>
      </c>
      <c r="L2159" s="286" t="s">
        <v>34</v>
      </c>
      <c r="M2159" s="287">
        <v>28851900</v>
      </c>
    </row>
    <row r="2160" spans="1:13">
      <c r="A2160" s="286" t="s">
        <v>5288</v>
      </c>
      <c r="B2160" s="286" t="s">
        <v>1492</v>
      </c>
      <c r="C2160" s="286" t="s">
        <v>25</v>
      </c>
      <c r="D2160" s="275">
        <v>4533</v>
      </c>
      <c r="E2160" s="274" t="s">
        <v>751</v>
      </c>
      <c r="F2160" s="286" t="s">
        <v>732</v>
      </c>
      <c r="G2160" s="286" t="s">
        <v>298</v>
      </c>
      <c r="H2160" s="286" t="s">
        <v>41</v>
      </c>
      <c r="I2160" s="286" t="s">
        <v>50</v>
      </c>
      <c r="J2160" s="286" t="s">
        <v>744</v>
      </c>
      <c r="K2160" s="286" t="s">
        <v>887</v>
      </c>
      <c r="L2160" s="286" t="s">
        <v>34</v>
      </c>
      <c r="M2160" s="287">
        <v>28851900</v>
      </c>
    </row>
    <row r="2161" spans="1:13">
      <c r="A2161" s="286" t="s">
        <v>5298</v>
      </c>
      <c r="B2161" s="286" t="s">
        <v>1492</v>
      </c>
      <c r="C2161" s="286" t="s">
        <v>25</v>
      </c>
      <c r="D2161" s="275">
        <v>4533</v>
      </c>
      <c r="E2161" s="274" t="s">
        <v>751</v>
      </c>
      <c r="F2161" s="286" t="s">
        <v>732</v>
      </c>
      <c r="G2161" s="286" t="s">
        <v>298</v>
      </c>
      <c r="H2161" s="286" t="s">
        <v>41</v>
      </c>
      <c r="I2161" s="286" t="s">
        <v>223</v>
      </c>
      <c r="J2161" s="286" t="s">
        <v>745</v>
      </c>
      <c r="K2161" s="286" t="s">
        <v>887</v>
      </c>
      <c r="L2161" s="286" t="s">
        <v>34</v>
      </c>
      <c r="M2161" s="287">
        <v>28851900</v>
      </c>
    </row>
    <row r="2162" spans="1:13">
      <c r="A2162" s="286" t="s">
        <v>5308</v>
      </c>
      <c r="B2162" s="286" t="s">
        <v>1492</v>
      </c>
      <c r="C2162" s="286" t="s">
        <v>25</v>
      </c>
      <c r="D2162" s="275">
        <v>4533</v>
      </c>
      <c r="E2162" s="274" t="s">
        <v>751</v>
      </c>
      <c r="F2162" s="286" t="s">
        <v>732</v>
      </c>
      <c r="G2162" s="286" t="s">
        <v>298</v>
      </c>
      <c r="H2162" s="286" t="s">
        <v>41</v>
      </c>
      <c r="I2162" s="286" t="s">
        <v>421</v>
      </c>
      <c r="J2162" s="286" t="s">
        <v>746</v>
      </c>
      <c r="K2162" s="286" t="s">
        <v>887</v>
      </c>
      <c r="L2162" s="286" t="s">
        <v>34</v>
      </c>
      <c r="M2162" s="287">
        <v>28851900</v>
      </c>
    </row>
    <row r="2163" spans="1:13">
      <c r="A2163" s="286" t="s">
        <v>5318</v>
      </c>
      <c r="B2163" s="286" t="s">
        <v>1492</v>
      </c>
      <c r="C2163" s="286" t="s">
        <v>25</v>
      </c>
      <c r="D2163" s="275">
        <v>4533</v>
      </c>
      <c r="E2163" s="274" t="s">
        <v>751</v>
      </c>
      <c r="F2163" s="286" t="s">
        <v>732</v>
      </c>
      <c r="G2163" s="286" t="s">
        <v>298</v>
      </c>
      <c r="H2163" s="286" t="s">
        <v>41</v>
      </c>
      <c r="I2163" s="286" t="s">
        <v>422</v>
      </c>
      <c r="J2163" s="286" t="s">
        <v>747</v>
      </c>
      <c r="K2163" s="286" t="s">
        <v>887</v>
      </c>
      <c r="L2163" s="286" t="s">
        <v>34</v>
      </c>
      <c r="M2163" s="287">
        <v>28851900</v>
      </c>
    </row>
    <row r="2164" spans="1:13">
      <c r="A2164" s="286" t="s">
        <v>5328</v>
      </c>
      <c r="B2164" s="286" t="s">
        <v>1492</v>
      </c>
      <c r="C2164" s="286" t="s">
        <v>25</v>
      </c>
      <c r="D2164" s="275">
        <v>4533</v>
      </c>
      <c r="E2164" s="274" t="s">
        <v>751</v>
      </c>
      <c r="F2164" s="286" t="s">
        <v>732</v>
      </c>
      <c r="G2164" s="286" t="s">
        <v>298</v>
      </c>
      <c r="H2164" s="286" t="s">
        <v>41</v>
      </c>
      <c r="I2164" s="286" t="s">
        <v>423</v>
      </c>
      <c r="J2164" s="286" t="s">
        <v>748</v>
      </c>
      <c r="K2164" s="286" t="s">
        <v>887</v>
      </c>
      <c r="L2164" s="286" t="s">
        <v>34</v>
      </c>
      <c r="M2164" s="287">
        <v>28851900</v>
      </c>
    </row>
    <row r="2165" spans="1:13">
      <c r="A2165" s="286" t="s">
        <v>5338</v>
      </c>
      <c r="B2165" s="286" t="s">
        <v>1492</v>
      </c>
      <c r="C2165" s="286" t="s">
        <v>25</v>
      </c>
      <c r="D2165" s="275">
        <v>4533</v>
      </c>
      <c r="E2165" s="274" t="s">
        <v>751</v>
      </c>
      <c r="F2165" s="286" t="s">
        <v>732</v>
      </c>
      <c r="G2165" s="286" t="s">
        <v>298</v>
      </c>
      <c r="H2165" s="286" t="s">
        <v>41</v>
      </c>
      <c r="I2165" s="286" t="s">
        <v>424</v>
      </c>
      <c r="J2165" s="286" t="s">
        <v>749</v>
      </c>
      <c r="K2165" s="286" t="s">
        <v>887</v>
      </c>
      <c r="L2165" s="286" t="s">
        <v>34</v>
      </c>
      <c r="M2165" s="287">
        <v>28851900</v>
      </c>
    </row>
    <row r="2166" spans="1:13">
      <c r="A2166" s="286" t="s">
        <v>5348</v>
      </c>
      <c r="B2166" s="286" t="s">
        <v>1492</v>
      </c>
      <c r="C2166" s="286" t="s">
        <v>25</v>
      </c>
      <c r="D2166" s="275">
        <v>4533</v>
      </c>
      <c r="E2166" s="274" t="s">
        <v>751</v>
      </c>
      <c r="F2166" s="286" t="s">
        <v>732</v>
      </c>
      <c r="G2166" s="286" t="s">
        <v>298</v>
      </c>
      <c r="H2166" s="286" t="s">
        <v>41</v>
      </c>
      <c r="I2166" s="286" t="s">
        <v>425</v>
      </c>
      <c r="J2166" s="286" t="s">
        <v>750</v>
      </c>
      <c r="K2166" s="286" t="s">
        <v>887</v>
      </c>
      <c r="L2166" s="286" t="s">
        <v>34</v>
      </c>
      <c r="M2166" s="287">
        <v>28851900</v>
      </c>
    </row>
    <row r="2167" spans="1:13">
      <c r="A2167" s="286" t="s">
        <v>5279</v>
      </c>
      <c r="B2167" s="286" t="s">
        <v>1493</v>
      </c>
      <c r="C2167" s="286" t="s">
        <v>25</v>
      </c>
      <c r="D2167" s="275">
        <v>4533</v>
      </c>
      <c r="E2167" s="274" t="s">
        <v>751</v>
      </c>
      <c r="F2167" s="286" t="s">
        <v>732</v>
      </c>
      <c r="G2167" s="286" t="s">
        <v>298</v>
      </c>
      <c r="H2167" s="286" t="s">
        <v>41</v>
      </c>
      <c r="I2167" s="286" t="s">
        <v>48</v>
      </c>
      <c r="J2167" s="286" t="s">
        <v>743</v>
      </c>
      <c r="K2167" s="286" t="s">
        <v>886</v>
      </c>
      <c r="L2167" s="286" t="s">
        <v>32</v>
      </c>
      <c r="M2167" s="287">
        <v>33957000</v>
      </c>
    </row>
    <row r="2168" spans="1:13">
      <c r="A2168" s="286" t="s">
        <v>5289</v>
      </c>
      <c r="B2168" s="286" t="s">
        <v>1493</v>
      </c>
      <c r="C2168" s="286" t="s">
        <v>25</v>
      </c>
      <c r="D2168" s="275">
        <v>4533</v>
      </c>
      <c r="E2168" s="274" t="s">
        <v>751</v>
      </c>
      <c r="F2168" s="286" t="s">
        <v>732</v>
      </c>
      <c r="G2168" s="286" t="s">
        <v>298</v>
      </c>
      <c r="H2168" s="286" t="s">
        <v>41</v>
      </c>
      <c r="I2168" s="286" t="s">
        <v>50</v>
      </c>
      <c r="J2168" s="286" t="s">
        <v>744</v>
      </c>
      <c r="K2168" s="286" t="s">
        <v>886</v>
      </c>
      <c r="L2168" s="286" t="s">
        <v>32</v>
      </c>
      <c r="M2168" s="287">
        <v>33957000</v>
      </c>
    </row>
    <row r="2169" spans="1:13">
      <c r="A2169" s="286" t="s">
        <v>5299</v>
      </c>
      <c r="B2169" s="286" t="s">
        <v>1493</v>
      </c>
      <c r="C2169" s="286" t="s">
        <v>25</v>
      </c>
      <c r="D2169" s="275">
        <v>4533</v>
      </c>
      <c r="E2169" s="274" t="s">
        <v>751</v>
      </c>
      <c r="F2169" s="286" t="s">
        <v>732</v>
      </c>
      <c r="G2169" s="286" t="s">
        <v>298</v>
      </c>
      <c r="H2169" s="286" t="s">
        <v>41</v>
      </c>
      <c r="I2169" s="286" t="s">
        <v>223</v>
      </c>
      <c r="J2169" s="286" t="s">
        <v>745</v>
      </c>
      <c r="K2169" s="286" t="s">
        <v>886</v>
      </c>
      <c r="L2169" s="286" t="s">
        <v>32</v>
      </c>
      <c r="M2169" s="287">
        <v>33957000</v>
      </c>
    </row>
    <row r="2170" spans="1:13">
      <c r="A2170" s="286" t="s">
        <v>5309</v>
      </c>
      <c r="B2170" s="286" t="s">
        <v>1493</v>
      </c>
      <c r="C2170" s="286" t="s">
        <v>25</v>
      </c>
      <c r="D2170" s="275">
        <v>4533</v>
      </c>
      <c r="E2170" s="274" t="s">
        <v>751</v>
      </c>
      <c r="F2170" s="286" t="s">
        <v>732</v>
      </c>
      <c r="G2170" s="286" t="s">
        <v>298</v>
      </c>
      <c r="H2170" s="286" t="s">
        <v>41</v>
      </c>
      <c r="I2170" s="286" t="s">
        <v>421</v>
      </c>
      <c r="J2170" s="286" t="s">
        <v>746</v>
      </c>
      <c r="K2170" s="286" t="s">
        <v>886</v>
      </c>
      <c r="L2170" s="286" t="s">
        <v>32</v>
      </c>
      <c r="M2170" s="287">
        <v>33957000</v>
      </c>
    </row>
    <row r="2171" spans="1:13">
      <c r="A2171" s="286" t="s">
        <v>5319</v>
      </c>
      <c r="B2171" s="286" t="s">
        <v>1493</v>
      </c>
      <c r="C2171" s="286" t="s">
        <v>25</v>
      </c>
      <c r="D2171" s="275">
        <v>4533</v>
      </c>
      <c r="E2171" s="274" t="s">
        <v>751</v>
      </c>
      <c r="F2171" s="286" t="s">
        <v>732</v>
      </c>
      <c r="G2171" s="286" t="s">
        <v>298</v>
      </c>
      <c r="H2171" s="286" t="s">
        <v>41</v>
      </c>
      <c r="I2171" s="286" t="s">
        <v>422</v>
      </c>
      <c r="J2171" s="286" t="s">
        <v>747</v>
      </c>
      <c r="K2171" s="286" t="s">
        <v>886</v>
      </c>
      <c r="L2171" s="286" t="s">
        <v>32</v>
      </c>
      <c r="M2171" s="287">
        <v>33957000</v>
      </c>
    </row>
    <row r="2172" spans="1:13">
      <c r="A2172" s="286" t="s">
        <v>5329</v>
      </c>
      <c r="B2172" s="286" t="s">
        <v>1493</v>
      </c>
      <c r="C2172" s="286" t="s">
        <v>25</v>
      </c>
      <c r="D2172" s="275">
        <v>4533</v>
      </c>
      <c r="E2172" s="274" t="s">
        <v>751</v>
      </c>
      <c r="F2172" s="286" t="s">
        <v>732</v>
      </c>
      <c r="G2172" s="286" t="s">
        <v>298</v>
      </c>
      <c r="H2172" s="286" t="s">
        <v>41</v>
      </c>
      <c r="I2172" s="286" t="s">
        <v>423</v>
      </c>
      <c r="J2172" s="286" t="s">
        <v>748</v>
      </c>
      <c r="K2172" s="286" t="s">
        <v>886</v>
      </c>
      <c r="L2172" s="286" t="s">
        <v>32</v>
      </c>
      <c r="M2172" s="287">
        <v>33957000</v>
      </c>
    </row>
    <row r="2173" spans="1:13">
      <c r="A2173" s="286" t="s">
        <v>5339</v>
      </c>
      <c r="B2173" s="286" t="s">
        <v>1493</v>
      </c>
      <c r="C2173" s="286" t="s">
        <v>25</v>
      </c>
      <c r="D2173" s="275">
        <v>4533</v>
      </c>
      <c r="E2173" s="274" t="s">
        <v>751</v>
      </c>
      <c r="F2173" s="286" t="s">
        <v>732</v>
      </c>
      <c r="G2173" s="286" t="s">
        <v>298</v>
      </c>
      <c r="H2173" s="286" t="s">
        <v>41</v>
      </c>
      <c r="I2173" s="286" t="s">
        <v>424</v>
      </c>
      <c r="J2173" s="286" t="s">
        <v>749</v>
      </c>
      <c r="K2173" s="286" t="s">
        <v>886</v>
      </c>
      <c r="L2173" s="286" t="s">
        <v>32</v>
      </c>
      <c r="M2173" s="287">
        <v>33957000</v>
      </c>
    </row>
    <row r="2174" spans="1:13">
      <c r="A2174" s="286" t="s">
        <v>5349</v>
      </c>
      <c r="B2174" s="286" t="s">
        <v>1493</v>
      </c>
      <c r="C2174" s="286" t="s">
        <v>25</v>
      </c>
      <c r="D2174" s="275">
        <v>4533</v>
      </c>
      <c r="E2174" s="274" t="s">
        <v>751</v>
      </c>
      <c r="F2174" s="286" t="s">
        <v>732</v>
      </c>
      <c r="G2174" s="286" t="s">
        <v>298</v>
      </c>
      <c r="H2174" s="286" t="s">
        <v>41</v>
      </c>
      <c r="I2174" s="286" t="s">
        <v>425</v>
      </c>
      <c r="J2174" s="286" t="s">
        <v>750</v>
      </c>
      <c r="K2174" s="286" t="s">
        <v>886</v>
      </c>
      <c r="L2174" s="286" t="s">
        <v>32</v>
      </c>
      <c r="M2174" s="287">
        <v>33957000</v>
      </c>
    </row>
    <row r="2175" spans="1:13">
      <c r="A2175" s="286" t="s">
        <v>5228</v>
      </c>
      <c r="B2175" s="286" t="s">
        <v>1492</v>
      </c>
      <c r="C2175" s="286" t="s">
        <v>25</v>
      </c>
      <c r="D2175" s="275">
        <v>4533</v>
      </c>
      <c r="E2175" s="274" t="s">
        <v>751</v>
      </c>
      <c r="F2175" s="286" t="s">
        <v>732</v>
      </c>
      <c r="G2175" s="286" t="s">
        <v>298</v>
      </c>
      <c r="H2175" s="286" t="s">
        <v>41</v>
      </c>
      <c r="I2175" s="286" t="s">
        <v>42</v>
      </c>
      <c r="J2175" s="286" t="s">
        <v>738</v>
      </c>
      <c r="K2175" s="286" t="s">
        <v>887</v>
      </c>
      <c r="L2175" s="286" t="s">
        <v>34</v>
      </c>
      <c r="M2175" s="287">
        <v>34257300</v>
      </c>
    </row>
    <row r="2176" spans="1:13">
      <c r="A2176" s="286" t="s">
        <v>5238</v>
      </c>
      <c r="B2176" s="286" t="s">
        <v>1492</v>
      </c>
      <c r="C2176" s="286" t="s">
        <v>25</v>
      </c>
      <c r="D2176" s="275">
        <v>4533</v>
      </c>
      <c r="E2176" s="274" t="s">
        <v>751</v>
      </c>
      <c r="F2176" s="286" t="s">
        <v>732</v>
      </c>
      <c r="G2176" s="286" t="s">
        <v>298</v>
      </c>
      <c r="H2176" s="286" t="s">
        <v>41</v>
      </c>
      <c r="I2176" s="286" t="s">
        <v>219</v>
      </c>
      <c r="J2176" s="286" t="s">
        <v>739</v>
      </c>
      <c r="K2176" s="286" t="s">
        <v>887</v>
      </c>
      <c r="L2176" s="286" t="s">
        <v>34</v>
      </c>
      <c r="M2176" s="287">
        <v>34257300</v>
      </c>
    </row>
    <row r="2177" spans="1:13">
      <c r="A2177" s="286" t="s">
        <v>5248</v>
      </c>
      <c r="B2177" s="286" t="s">
        <v>1492</v>
      </c>
      <c r="C2177" s="286" t="s">
        <v>25</v>
      </c>
      <c r="D2177" s="275">
        <v>4533</v>
      </c>
      <c r="E2177" s="274" t="s">
        <v>751</v>
      </c>
      <c r="F2177" s="286" t="s">
        <v>732</v>
      </c>
      <c r="G2177" s="286" t="s">
        <v>298</v>
      </c>
      <c r="H2177" s="286" t="s">
        <v>41</v>
      </c>
      <c r="I2177" s="286" t="s">
        <v>44</v>
      </c>
      <c r="J2177" s="286" t="s">
        <v>740</v>
      </c>
      <c r="K2177" s="286" t="s">
        <v>887</v>
      </c>
      <c r="L2177" s="286" t="s">
        <v>34</v>
      </c>
      <c r="M2177" s="287">
        <v>34257300</v>
      </c>
    </row>
    <row r="2178" spans="1:13">
      <c r="A2178" s="286" t="s">
        <v>5258</v>
      </c>
      <c r="B2178" s="286" t="s">
        <v>1492</v>
      </c>
      <c r="C2178" s="286" t="s">
        <v>25</v>
      </c>
      <c r="D2178" s="275">
        <v>4533</v>
      </c>
      <c r="E2178" s="274" t="s">
        <v>751</v>
      </c>
      <c r="F2178" s="286" t="s">
        <v>732</v>
      </c>
      <c r="G2178" s="286" t="s">
        <v>298</v>
      </c>
      <c r="H2178" s="286" t="s">
        <v>41</v>
      </c>
      <c r="I2178" s="286" t="s">
        <v>46</v>
      </c>
      <c r="J2178" s="286" t="s">
        <v>741</v>
      </c>
      <c r="K2178" s="286" t="s">
        <v>887</v>
      </c>
      <c r="L2178" s="286" t="s">
        <v>34</v>
      </c>
      <c r="M2178" s="287">
        <v>34257300</v>
      </c>
    </row>
    <row r="2179" spans="1:13">
      <c r="A2179" s="286" t="s">
        <v>5268</v>
      </c>
      <c r="B2179" s="286" t="s">
        <v>1492</v>
      </c>
      <c r="C2179" s="286" t="s">
        <v>25</v>
      </c>
      <c r="D2179" s="275">
        <v>4533</v>
      </c>
      <c r="E2179" s="274" t="s">
        <v>751</v>
      </c>
      <c r="F2179" s="286" t="s">
        <v>732</v>
      </c>
      <c r="G2179" s="286" t="s">
        <v>298</v>
      </c>
      <c r="H2179" s="286" t="s">
        <v>41</v>
      </c>
      <c r="I2179" s="286" t="s">
        <v>221</v>
      </c>
      <c r="J2179" s="286" t="s">
        <v>742</v>
      </c>
      <c r="K2179" s="286" t="s">
        <v>887</v>
      </c>
      <c r="L2179" s="286" t="s">
        <v>34</v>
      </c>
      <c r="M2179" s="287">
        <v>34257300</v>
      </c>
    </row>
    <row r="2180" spans="1:13">
      <c r="A2180" s="286" t="s">
        <v>5284</v>
      </c>
      <c r="B2180" s="286" t="s">
        <v>1498</v>
      </c>
      <c r="C2180" s="286" t="s">
        <v>25</v>
      </c>
      <c r="D2180" s="275">
        <v>4533</v>
      </c>
      <c r="E2180" s="274" t="s">
        <v>751</v>
      </c>
      <c r="F2180" s="286" t="s">
        <v>732</v>
      </c>
      <c r="G2180" s="286" t="s">
        <v>298</v>
      </c>
      <c r="H2180" s="286" t="s">
        <v>41</v>
      </c>
      <c r="I2180" s="286" t="s">
        <v>48</v>
      </c>
      <c r="J2180" s="286" t="s">
        <v>743</v>
      </c>
      <c r="K2180" s="286" t="s">
        <v>887</v>
      </c>
      <c r="L2180" s="286" t="s">
        <v>218</v>
      </c>
      <c r="M2180" s="287">
        <v>35643300</v>
      </c>
    </row>
    <row r="2181" spans="1:13">
      <c r="A2181" s="286" t="s">
        <v>5294</v>
      </c>
      <c r="B2181" s="286" t="s">
        <v>1498</v>
      </c>
      <c r="C2181" s="286" t="s">
        <v>25</v>
      </c>
      <c r="D2181" s="275">
        <v>4533</v>
      </c>
      <c r="E2181" s="274" t="s">
        <v>751</v>
      </c>
      <c r="F2181" s="286" t="s">
        <v>732</v>
      </c>
      <c r="G2181" s="286" t="s">
        <v>298</v>
      </c>
      <c r="H2181" s="286" t="s">
        <v>41</v>
      </c>
      <c r="I2181" s="286" t="s">
        <v>50</v>
      </c>
      <c r="J2181" s="286" t="s">
        <v>744</v>
      </c>
      <c r="K2181" s="286" t="s">
        <v>887</v>
      </c>
      <c r="L2181" s="286" t="s">
        <v>218</v>
      </c>
      <c r="M2181" s="287">
        <v>35643300</v>
      </c>
    </row>
    <row r="2182" spans="1:13">
      <c r="A2182" s="286" t="s">
        <v>5304</v>
      </c>
      <c r="B2182" s="286" t="s">
        <v>1498</v>
      </c>
      <c r="C2182" s="286" t="s">
        <v>25</v>
      </c>
      <c r="D2182" s="275">
        <v>4533</v>
      </c>
      <c r="E2182" s="274" t="s">
        <v>751</v>
      </c>
      <c r="F2182" s="286" t="s">
        <v>732</v>
      </c>
      <c r="G2182" s="286" t="s">
        <v>298</v>
      </c>
      <c r="H2182" s="286" t="s">
        <v>41</v>
      </c>
      <c r="I2182" s="286" t="s">
        <v>223</v>
      </c>
      <c r="J2182" s="286" t="s">
        <v>745</v>
      </c>
      <c r="K2182" s="286" t="s">
        <v>887</v>
      </c>
      <c r="L2182" s="286" t="s">
        <v>218</v>
      </c>
      <c r="M2182" s="287">
        <v>35643300</v>
      </c>
    </row>
    <row r="2183" spans="1:13">
      <c r="A2183" s="286" t="s">
        <v>5314</v>
      </c>
      <c r="B2183" s="286" t="s">
        <v>1498</v>
      </c>
      <c r="C2183" s="286" t="s">
        <v>25</v>
      </c>
      <c r="D2183" s="275">
        <v>4533</v>
      </c>
      <c r="E2183" s="274" t="s">
        <v>751</v>
      </c>
      <c r="F2183" s="286" t="s">
        <v>732</v>
      </c>
      <c r="G2183" s="286" t="s">
        <v>298</v>
      </c>
      <c r="H2183" s="286" t="s">
        <v>41</v>
      </c>
      <c r="I2183" s="286" t="s">
        <v>421</v>
      </c>
      <c r="J2183" s="286" t="s">
        <v>746</v>
      </c>
      <c r="K2183" s="286" t="s">
        <v>887</v>
      </c>
      <c r="L2183" s="286" t="s">
        <v>218</v>
      </c>
      <c r="M2183" s="287">
        <v>35643300</v>
      </c>
    </row>
    <row r="2184" spans="1:13">
      <c r="A2184" s="286" t="s">
        <v>5324</v>
      </c>
      <c r="B2184" s="286" t="s">
        <v>1498</v>
      </c>
      <c r="C2184" s="286" t="s">
        <v>25</v>
      </c>
      <c r="D2184" s="275">
        <v>4533</v>
      </c>
      <c r="E2184" s="274" t="s">
        <v>751</v>
      </c>
      <c r="F2184" s="286" t="s">
        <v>732</v>
      </c>
      <c r="G2184" s="286" t="s">
        <v>298</v>
      </c>
      <c r="H2184" s="286" t="s">
        <v>41</v>
      </c>
      <c r="I2184" s="286" t="s">
        <v>422</v>
      </c>
      <c r="J2184" s="286" t="s">
        <v>747</v>
      </c>
      <c r="K2184" s="286" t="s">
        <v>887</v>
      </c>
      <c r="L2184" s="286" t="s">
        <v>218</v>
      </c>
      <c r="M2184" s="287">
        <v>35643300</v>
      </c>
    </row>
    <row r="2185" spans="1:13">
      <c r="A2185" s="286" t="s">
        <v>5334</v>
      </c>
      <c r="B2185" s="286" t="s">
        <v>1498</v>
      </c>
      <c r="C2185" s="286" t="s">
        <v>25</v>
      </c>
      <c r="D2185" s="275">
        <v>4533</v>
      </c>
      <c r="E2185" s="274" t="s">
        <v>751</v>
      </c>
      <c r="F2185" s="286" t="s">
        <v>732</v>
      </c>
      <c r="G2185" s="286" t="s">
        <v>298</v>
      </c>
      <c r="H2185" s="286" t="s">
        <v>41</v>
      </c>
      <c r="I2185" s="286" t="s">
        <v>423</v>
      </c>
      <c r="J2185" s="286" t="s">
        <v>748</v>
      </c>
      <c r="K2185" s="286" t="s">
        <v>887</v>
      </c>
      <c r="L2185" s="286" t="s">
        <v>218</v>
      </c>
      <c r="M2185" s="287">
        <v>35643300</v>
      </c>
    </row>
    <row r="2186" spans="1:13">
      <c r="A2186" s="286" t="s">
        <v>5344</v>
      </c>
      <c r="B2186" s="286" t="s">
        <v>1498</v>
      </c>
      <c r="C2186" s="286" t="s">
        <v>25</v>
      </c>
      <c r="D2186" s="275">
        <v>4533</v>
      </c>
      <c r="E2186" s="274" t="s">
        <v>751</v>
      </c>
      <c r="F2186" s="286" t="s">
        <v>732</v>
      </c>
      <c r="G2186" s="286" t="s">
        <v>298</v>
      </c>
      <c r="H2186" s="286" t="s">
        <v>41</v>
      </c>
      <c r="I2186" s="286" t="s">
        <v>424</v>
      </c>
      <c r="J2186" s="286" t="s">
        <v>749</v>
      </c>
      <c r="K2186" s="286" t="s">
        <v>887</v>
      </c>
      <c r="L2186" s="286" t="s">
        <v>218</v>
      </c>
      <c r="M2186" s="287">
        <v>35643300</v>
      </c>
    </row>
    <row r="2187" spans="1:13">
      <c r="A2187" s="286" t="s">
        <v>5354</v>
      </c>
      <c r="B2187" s="286" t="s">
        <v>1498</v>
      </c>
      <c r="C2187" s="286" t="s">
        <v>25</v>
      </c>
      <c r="D2187" s="275">
        <v>4533</v>
      </c>
      <c r="E2187" s="274" t="s">
        <v>751</v>
      </c>
      <c r="F2187" s="286" t="s">
        <v>732</v>
      </c>
      <c r="G2187" s="286" t="s">
        <v>298</v>
      </c>
      <c r="H2187" s="286" t="s">
        <v>41</v>
      </c>
      <c r="I2187" s="286" t="s">
        <v>425</v>
      </c>
      <c r="J2187" s="286" t="s">
        <v>750</v>
      </c>
      <c r="K2187" s="286" t="s">
        <v>887</v>
      </c>
      <c r="L2187" s="286" t="s">
        <v>218</v>
      </c>
      <c r="M2187" s="287">
        <v>35643300</v>
      </c>
    </row>
    <row r="2188" spans="1:13">
      <c r="A2188" s="286" t="s">
        <v>5178</v>
      </c>
      <c r="B2188" s="286" t="s">
        <v>1492</v>
      </c>
      <c r="C2188" s="286" t="s">
        <v>25</v>
      </c>
      <c r="D2188" s="275">
        <v>4533</v>
      </c>
      <c r="E2188" s="274" t="s">
        <v>751</v>
      </c>
      <c r="F2188" s="286" t="s">
        <v>732</v>
      </c>
      <c r="G2188" s="286" t="s">
        <v>298</v>
      </c>
      <c r="H2188" s="286" t="s">
        <v>41</v>
      </c>
      <c r="I2188" s="286" t="s">
        <v>316</v>
      </c>
      <c r="J2188" s="286" t="s">
        <v>733</v>
      </c>
      <c r="K2188" s="286" t="s">
        <v>887</v>
      </c>
      <c r="L2188" s="286" t="s">
        <v>34</v>
      </c>
      <c r="M2188" s="287">
        <v>39685800</v>
      </c>
    </row>
    <row r="2189" spans="1:13">
      <c r="A2189" s="286" t="s">
        <v>5188</v>
      </c>
      <c r="B2189" s="286" t="s">
        <v>1492</v>
      </c>
      <c r="C2189" s="286" t="s">
        <v>25</v>
      </c>
      <c r="D2189" s="275">
        <v>4533</v>
      </c>
      <c r="E2189" s="274" t="s">
        <v>751</v>
      </c>
      <c r="F2189" s="286" t="s">
        <v>732</v>
      </c>
      <c r="G2189" s="286" t="s">
        <v>298</v>
      </c>
      <c r="H2189" s="286" t="s">
        <v>41</v>
      </c>
      <c r="I2189" s="286" t="s">
        <v>318</v>
      </c>
      <c r="J2189" s="286" t="s">
        <v>734</v>
      </c>
      <c r="K2189" s="286" t="s">
        <v>887</v>
      </c>
      <c r="L2189" s="286" t="s">
        <v>34</v>
      </c>
      <c r="M2189" s="287">
        <v>39685800</v>
      </c>
    </row>
    <row r="2190" spans="1:13">
      <c r="A2190" s="286" t="s">
        <v>5198</v>
      </c>
      <c r="B2190" s="286" t="s">
        <v>1492</v>
      </c>
      <c r="C2190" s="286" t="s">
        <v>25</v>
      </c>
      <c r="D2190" s="275">
        <v>4533</v>
      </c>
      <c r="E2190" s="274" t="s">
        <v>751</v>
      </c>
      <c r="F2190" s="286" t="s">
        <v>732</v>
      </c>
      <c r="G2190" s="286" t="s">
        <v>298</v>
      </c>
      <c r="H2190" s="286" t="s">
        <v>41</v>
      </c>
      <c r="I2190" s="286" t="s">
        <v>320</v>
      </c>
      <c r="J2190" s="286" t="s">
        <v>735</v>
      </c>
      <c r="K2190" s="286" t="s">
        <v>887</v>
      </c>
      <c r="L2190" s="286" t="s">
        <v>34</v>
      </c>
      <c r="M2190" s="287">
        <v>39685800</v>
      </c>
    </row>
    <row r="2191" spans="1:13">
      <c r="A2191" s="286" t="s">
        <v>5208</v>
      </c>
      <c r="B2191" s="286" t="s">
        <v>1492</v>
      </c>
      <c r="C2191" s="286" t="s">
        <v>25</v>
      </c>
      <c r="D2191" s="275">
        <v>4533</v>
      </c>
      <c r="E2191" s="274" t="s">
        <v>751</v>
      </c>
      <c r="F2191" s="286" t="s">
        <v>732</v>
      </c>
      <c r="G2191" s="286" t="s">
        <v>298</v>
      </c>
      <c r="H2191" s="286" t="s">
        <v>41</v>
      </c>
      <c r="I2191" s="286" t="s">
        <v>322</v>
      </c>
      <c r="J2191" s="286" t="s">
        <v>736</v>
      </c>
      <c r="K2191" s="286" t="s">
        <v>887</v>
      </c>
      <c r="L2191" s="286" t="s">
        <v>34</v>
      </c>
      <c r="M2191" s="287">
        <v>39685800</v>
      </c>
    </row>
    <row r="2192" spans="1:13">
      <c r="A2192" s="286" t="s">
        <v>5218</v>
      </c>
      <c r="B2192" s="286" t="s">
        <v>1492</v>
      </c>
      <c r="C2192" s="286" t="s">
        <v>25</v>
      </c>
      <c r="D2192" s="275">
        <v>4533</v>
      </c>
      <c r="E2192" s="274" t="s">
        <v>751</v>
      </c>
      <c r="F2192" s="286" t="s">
        <v>732</v>
      </c>
      <c r="G2192" s="286" t="s">
        <v>298</v>
      </c>
      <c r="H2192" s="286" t="s">
        <v>41</v>
      </c>
      <c r="I2192" s="286" t="s">
        <v>324</v>
      </c>
      <c r="J2192" s="286" t="s">
        <v>737</v>
      </c>
      <c r="K2192" s="286" t="s">
        <v>887</v>
      </c>
      <c r="L2192" s="286" t="s">
        <v>34</v>
      </c>
      <c r="M2192" s="287">
        <v>39685800</v>
      </c>
    </row>
    <row r="2193" spans="1:13">
      <c r="A2193" s="286" t="s">
        <v>5229</v>
      </c>
      <c r="B2193" s="286" t="s">
        <v>1493</v>
      </c>
      <c r="C2193" s="286" t="s">
        <v>25</v>
      </c>
      <c r="D2193" s="275">
        <v>4533</v>
      </c>
      <c r="E2193" s="274" t="s">
        <v>751</v>
      </c>
      <c r="F2193" s="286" t="s">
        <v>732</v>
      </c>
      <c r="G2193" s="286" t="s">
        <v>298</v>
      </c>
      <c r="H2193" s="286" t="s">
        <v>41</v>
      </c>
      <c r="I2193" s="286" t="s">
        <v>42</v>
      </c>
      <c r="J2193" s="286" t="s">
        <v>738</v>
      </c>
      <c r="K2193" s="286" t="s">
        <v>886</v>
      </c>
      <c r="L2193" s="286" t="s">
        <v>32</v>
      </c>
      <c r="M2193" s="287">
        <v>40309500</v>
      </c>
    </row>
    <row r="2194" spans="1:13">
      <c r="A2194" s="286" t="s">
        <v>5239</v>
      </c>
      <c r="B2194" s="286" t="s">
        <v>1493</v>
      </c>
      <c r="C2194" s="286" t="s">
        <v>25</v>
      </c>
      <c r="D2194" s="275">
        <v>4533</v>
      </c>
      <c r="E2194" s="274" t="s">
        <v>751</v>
      </c>
      <c r="F2194" s="286" t="s">
        <v>732</v>
      </c>
      <c r="G2194" s="286" t="s">
        <v>298</v>
      </c>
      <c r="H2194" s="286" t="s">
        <v>41</v>
      </c>
      <c r="I2194" s="286" t="s">
        <v>219</v>
      </c>
      <c r="J2194" s="286" t="s">
        <v>739</v>
      </c>
      <c r="K2194" s="286" t="s">
        <v>886</v>
      </c>
      <c r="L2194" s="286" t="s">
        <v>32</v>
      </c>
      <c r="M2194" s="287">
        <v>40309500</v>
      </c>
    </row>
    <row r="2195" spans="1:13">
      <c r="A2195" s="286" t="s">
        <v>5249</v>
      </c>
      <c r="B2195" s="286" t="s">
        <v>1493</v>
      </c>
      <c r="C2195" s="286" t="s">
        <v>25</v>
      </c>
      <c r="D2195" s="275">
        <v>4533</v>
      </c>
      <c r="E2195" s="274" t="s">
        <v>751</v>
      </c>
      <c r="F2195" s="286" t="s">
        <v>732</v>
      </c>
      <c r="G2195" s="286" t="s">
        <v>298</v>
      </c>
      <c r="H2195" s="286" t="s">
        <v>41</v>
      </c>
      <c r="I2195" s="286" t="s">
        <v>44</v>
      </c>
      <c r="J2195" s="286" t="s">
        <v>740</v>
      </c>
      <c r="K2195" s="286" t="s">
        <v>886</v>
      </c>
      <c r="L2195" s="286" t="s">
        <v>32</v>
      </c>
      <c r="M2195" s="287">
        <v>40309500</v>
      </c>
    </row>
    <row r="2196" spans="1:13">
      <c r="A2196" s="286" t="s">
        <v>5259</v>
      </c>
      <c r="B2196" s="286" t="s">
        <v>1493</v>
      </c>
      <c r="C2196" s="286" t="s">
        <v>25</v>
      </c>
      <c r="D2196" s="275">
        <v>4533</v>
      </c>
      <c r="E2196" s="274" t="s">
        <v>751</v>
      </c>
      <c r="F2196" s="286" t="s">
        <v>732</v>
      </c>
      <c r="G2196" s="286" t="s">
        <v>298</v>
      </c>
      <c r="H2196" s="286" t="s">
        <v>41</v>
      </c>
      <c r="I2196" s="286" t="s">
        <v>46</v>
      </c>
      <c r="J2196" s="286" t="s">
        <v>741</v>
      </c>
      <c r="K2196" s="286" t="s">
        <v>886</v>
      </c>
      <c r="L2196" s="286" t="s">
        <v>32</v>
      </c>
      <c r="M2196" s="287">
        <v>40309500</v>
      </c>
    </row>
    <row r="2197" spans="1:13">
      <c r="A2197" s="286" t="s">
        <v>5269</v>
      </c>
      <c r="B2197" s="286" t="s">
        <v>1493</v>
      </c>
      <c r="C2197" s="286" t="s">
        <v>25</v>
      </c>
      <c r="D2197" s="275">
        <v>4533</v>
      </c>
      <c r="E2197" s="274" t="s">
        <v>751</v>
      </c>
      <c r="F2197" s="286" t="s">
        <v>732</v>
      </c>
      <c r="G2197" s="286" t="s">
        <v>298</v>
      </c>
      <c r="H2197" s="286" t="s">
        <v>41</v>
      </c>
      <c r="I2197" s="286" t="s">
        <v>221</v>
      </c>
      <c r="J2197" s="286" t="s">
        <v>742</v>
      </c>
      <c r="K2197" s="286" t="s">
        <v>886</v>
      </c>
      <c r="L2197" s="286" t="s">
        <v>32</v>
      </c>
      <c r="M2197" s="287">
        <v>40309500</v>
      </c>
    </row>
    <row r="2198" spans="1:13">
      <c r="A2198" s="286" t="s">
        <v>5234</v>
      </c>
      <c r="B2198" s="286" t="s">
        <v>1498</v>
      </c>
      <c r="C2198" s="286" t="s">
        <v>25</v>
      </c>
      <c r="D2198" s="275">
        <v>4533</v>
      </c>
      <c r="E2198" s="274" t="s">
        <v>751</v>
      </c>
      <c r="F2198" s="286" t="s">
        <v>732</v>
      </c>
      <c r="G2198" s="286" t="s">
        <v>298</v>
      </c>
      <c r="H2198" s="286" t="s">
        <v>41</v>
      </c>
      <c r="I2198" s="286" t="s">
        <v>42</v>
      </c>
      <c r="J2198" s="286" t="s">
        <v>738</v>
      </c>
      <c r="K2198" s="286" t="s">
        <v>887</v>
      </c>
      <c r="L2198" s="286" t="s">
        <v>218</v>
      </c>
      <c r="M2198" s="287">
        <v>42319200</v>
      </c>
    </row>
    <row r="2199" spans="1:13">
      <c r="A2199" s="286" t="s">
        <v>5244</v>
      </c>
      <c r="B2199" s="286" t="s">
        <v>1498</v>
      </c>
      <c r="C2199" s="286" t="s">
        <v>25</v>
      </c>
      <c r="D2199" s="275">
        <v>4533</v>
      </c>
      <c r="E2199" s="274" t="s">
        <v>751</v>
      </c>
      <c r="F2199" s="286" t="s">
        <v>732</v>
      </c>
      <c r="G2199" s="286" t="s">
        <v>298</v>
      </c>
      <c r="H2199" s="286" t="s">
        <v>41</v>
      </c>
      <c r="I2199" s="286" t="s">
        <v>219</v>
      </c>
      <c r="J2199" s="286" t="s">
        <v>739</v>
      </c>
      <c r="K2199" s="286" t="s">
        <v>887</v>
      </c>
      <c r="L2199" s="286" t="s">
        <v>218</v>
      </c>
      <c r="M2199" s="287">
        <v>42319200</v>
      </c>
    </row>
    <row r="2200" spans="1:13">
      <c r="A2200" s="286" t="s">
        <v>5254</v>
      </c>
      <c r="B2200" s="286" t="s">
        <v>1498</v>
      </c>
      <c r="C2200" s="286" t="s">
        <v>25</v>
      </c>
      <c r="D2200" s="275">
        <v>4533</v>
      </c>
      <c r="E2200" s="274" t="s">
        <v>751</v>
      </c>
      <c r="F2200" s="286" t="s">
        <v>732</v>
      </c>
      <c r="G2200" s="286" t="s">
        <v>298</v>
      </c>
      <c r="H2200" s="286" t="s">
        <v>41</v>
      </c>
      <c r="I2200" s="286" t="s">
        <v>44</v>
      </c>
      <c r="J2200" s="286" t="s">
        <v>740</v>
      </c>
      <c r="K2200" s="286" t="s">
        <v>887</v>
      </c>
      <c r="L2200" s="286" t="s">
        <v>218</v>
      </c>
      <c r="M2200" s="287">
        <v>42319200</v>
      </c>
    </row>
    <row r="2201" spans="1:13">
      <c r="A2201" s="286" t="s">
        <v>5264</v>
      </c>
      <c r="B2201" s="286" t="s">
        <v>1498</v>
      </c>
      <c r="C2201" s="286" t="s">
        <v>25</v>
      </c>
      <c r="D2201" s="275">
        <v>4533</v>
      </c>
      <c r="E2201" s="274" t="s">
        <v>751</v>
      </c>
      <c r="F2201" s="286" t="s">
        <v>732</v>
      </c>
      <c r="G2201" s="286" t="s">
        <v>298</v>
      </c>
      <c r="H2201" s="286" t="s">
        <v>41</v>
      </c>
      <c r="I2201" s="286" t="s">
        <v>46</v>
      </c>
      <c r="J2201" s="286" t="s">
        <v>741</v>
      </c>
      <c r="K2201" s="286" t="s">
        <v>887</v>
      </c>
      <c r="L2201" s="286" t="s">
        <v>218</v>
      </c>
      <c r="M2201" s="287">
        <v>42319200</v>
      </c>
    </row>
    <row r="2202" spans="1:13">
      <c r="A2202" s="286" t="s">
        <v>5274</v>
      </c>
      <c r="B2202" s="286" t="s">
        <v>1498</v>
      </c>
      <c r="C2202" s="286" t="s">
        <v>25</v>
      </c>
      <c r="D2202" s="275">
        <v>4533</v>
      </c>
      <c r="E2202" s="274" t="s">
        <v>751</v>
      </c>
      <c r="F2202" s="286" t="s">
        <v>732</v>
      </c>
      <c r="G2202" s="286" t="s">
        <v>298</v>
      </c>
      <c r="H2202" s="286" t="s">
        <v>41</v>
      </c>
      <c r="I2202" s="286" t="s">
        <v>221</v>
      </c>
      <c r="J2202" s="286" t="s">
        <v>742</v>
      </c>
      <c r="K2202" s="286" t="s">
        <v>887</v>
      </c>
      <c r="L2202" s="286" t="s">
        <v>218</v>
      </c>
      <c r="M2202" s="287">
        <v>42319200</v>
      </c>
    </row>
    <row r="2203" spans="1:13">
      <c r="A2203" s="286" t="s">
        <v>5179</v>
      </c>
      <c r="B2203" s="286" t="s">
        <v>1493</v>
      </c>
      <c r="C2203" s="286" t="s">
        <v>25</v>
      </c>
      <c r="D2203" s="275">
        <v>4533</v>
      </c>
      <c r="E2203" s="274" t="s">
        <v>751</v>
      </c>
      <c r="F2203" s="286" t="s">
        <v>732</v>
      </c>
      <c r="G2203" s="286" t="s">
        <v>298</v>
      </c>
      <c r="H2203" s="286" t="s">
        <v>41</v>
      </c>
      <c r="I2203" s="286" t="s">
        <v>316</v>
      </c>
      <c r="J2203" s="286" t="s">
        <v>733</v>
      </c>
      <c r="K2203" s="286" t="s">
        <v>886</v>
      </c>
      <c r="L2203" s="286" t="s">
        <v>32</v>
      </c>
      <c r="M2203" s="287">
        <v>46685100</v>
      </c>
    </row>
    <row r="2204" spans="1:13">
      <c r="A2204" s="286" t="s">
        <v>5189</v>
      </c>
      <c r="B2204" s="286" t="s">
        <v>1493</v>
      </c>
      <c r="C2204" s="286" t="s">
        <v>25</v>
      </c>
      <c r="D2204" s="275">
        <v>4533</v>
      </c>
      <c r="E2204" s="274" t="s">
        <v>751</v>
      </c>
      <c r="F2204" s="286" t="s">
        <v>732</v>
      </c>
      <c r="G2204" s="286" t="s">
        <v>298</v>
      </c>
      <c r="H2204" s="286" t="s">
        <v>41</v>
      </c>
      <c r="I2204" s="286" t="s">
        <v>318</v>
      </c>
      <c r="J2204" s="286" t="s">
        <v>734</v>
      </c>
      <c r="K2204" s="286" t="s">
        <v>886</v>
      </c>
      <c r="L2204" s="286" t="s">
        <v>32</v>
      </c>
      <c r="M2204" s="287">
        <v>46685100</v>
      </c>
    </row>
    <row r="2205" spans="1:13">
      <c r="A2205" s="286" t="s">
        <v>5199</v>
      </c>
      <c r="B2205" s="286" t="s">
        <v>1493</v>
      </c>
      <c r="C2205" s="286" t="s">
        <v>25</v>
      </c>
      <c r="D2205" s="275">
        <v>4533</v>
      </c>
      <c r="E2205" s="274" t="s">
        <v>751</v>
      </c>
      <c r="F2205" s="286" t="s">
        <v>732</v>
      </c>
      <c r="G2205" s="286" t="s">
        <v>298</v>
      </c>
      <c r="H2205" s="286" t="s">
        <v>41</v>
      </c>
      <c r="I2205" s="286" t="s">
        <v>320</v>
      </c>
      <c r="J2205" s="286" t="s">
        <v>735</v>
      </c>
      <c r="K2205" s="286" t="s">
        <v>886</v>
      </c>
      <c r="L2205" s="286" t="s">
        <v>32</v>
      </c>
      <c r="M2205" s="287">
        <v>46685100</v>
      </c>
    </row>
    <row r="2206" spans="1:13">
      <c r="A2206" s="286" t="s">
        <v>5209</v>
      </c>
      <c r="B2206" s="286" t="s">
        <v>1493</v>
      </c>
      <c r="C2206" s="286" t="s">
        <v>25</v>
      </c>
      <c r="D2206" s="275">
        <v>4533</v>
      </c>
      <c r="E2206" s="274" t="s">
        <v>751</v>
      </c>
      <c r="F2206" s="286" t="s">
        <v>732</v>
      </c>
      <c r="G2206" s="286" t="s">
        <v>298</v>
      </c>
      <c r="H2206" s="286" t="s">
        <v>41</v>
      </c>
      <c r="I2206" s="286" t="s">
        <v>322</v>
      </c>
      <c r="J2206" s="286" t="s">
        <v>736</v>
      </c>
      <c r="K2206" s="286" t="s">
        <v>886</v>
      </c>
      <c r="L2206" s="286" t="s">
        <v>32</v>
      </c>
      <c r="M2206" s="287">
        <v>46685100</v>
      </c>
    </row>
    <row r="2207" spans="1:13">
      <c r="A2207" s="286" t="s">
        <v>5219</v>
      </c>
      <c r="B2207" s="286" t="s">
        <v>1493</v>
      </c>
      <c r="C2207" s="286" t="s">
        <v>25</v>
      </c>
      <c r="D2207" s="275">
        <v>4533</v>
      </c>
      <c r="E2207" s="274" t="s">
        <v>751</v>
      </c>
      <c r="F2207" s="286" t="s">
        <v>732</v>
      </c>
      <c r="G2207" s="286" t="s">
        <v>298</v>
      </c>
      <c r="H2207" s="286" t="s">
        <v>41</v>
      </c>
      <c r="I2207" s="286" t="s">
        <v>324</v>
      </c>
      <c r="J2207" s="286" t="s">
        <v>737</v>
      </c>
      <c r="K2207" s="286" t="s">
        <v>886</v>
      </c>
      <c r="L2207" s="286" t="s">
        <v>32</v>
      </c>
      <c r="M2207" s="287">
        <v>46685100</v>
      </c>
    </row>
    <row r="2208" spans="1:13">
      <c r="A2208" s="286" t="s">
        <v>5184</v>
      </c>
      <c r="B2208" s="286" t="s">
        <v>1498</v>
      </c>
      <c r="C2208" s="286" t="s">
        <v>25</v>
      </c>
      <c r="D2208" s="275">
        <v>4533</v>
      </c>
      <c r="E2208" s="274" t="s">
        <v>751</v>
      </c>
      <c r="F2208" s="286" t="s">
        <v>732</v>
      </c>
      <c r="G2208" s="286" t="s">
        <v>298</v>
      </c>
      <c r="H2208" s="286" t="s">
        <v>41</v>
      </c>
      <c r="I2208" s="286" t="s">
        <v>316</v>
      </c>
      <c r="J2208" s="286" t="s">
        <v>733</v>
      </c>
      <c r="K2208" s="286" t="s">
        <v>887</v>
      </c>
      <c r="L2208" s="286" t="s">
        <v>218</v>
      </c>
      <c r="M2208" s="287">
        <v>49018200</v>
      </c>
    </row>
    <row r="2209" spans="1:13">
      <c r="A2209" s="286" t="s">
        <v>5194</v>
      </c>
      <c r="B2209" s="286" t="s">
        <v>1498</v>
      </c>
      <c r="C2209" s="286" t="s">
        <v>25</v>
      </c>
      <c r="D2209" s="275">
        <v>4533</v>
      </c>
      <c r="E2209" s="274" t="s">
        <v>751</v>
      </c>
      <c r="F2209" s="286" t="s">
        <v>732</v>
      </c>
      <c r="G2209" s="286" t="s">
        <v>298</v>
      </c>
      <c r="H2209" s="286" t="s">
        <v>41</v>
      </c>
      <c r="I2209" s="286" t="s">
        <v>318</v>
      </c>
      <c r="J2209" s="286" t="s">
        <v>734</v>
      </c>
      <c r="K2209" s="286" t="s">
        <v>887</v>
      </c>
      <c r="L2209" s="286" t="s">
        <v>218</v>
      </c>
      <c r="M2209" s="287">
        <v>49018200</v>
      </c>
    </row>
    <row r="2210" spans="1:13">
      <c r="A2210" s="286" t="s">
        <v>5204</v>
      </c>
      <c r="B2210" s="286" t="s">
        <v>1498</v>
      </c>
      <c r="C2210" s="286" t="s">
        <v>25</v>
      </c>
      <c r="D2210" s="275">
        <v>4533</v>
      </c>
      <c r="E2210" s="274" t="s">
        <v>751</v>
      </c>
      <c r="F2210" s="286" t="s">
        <v>732</v>
      </c>
      <c r="G2210" s="286" t="s">
        <v>298</v>
      </c>
      <c r="H2210" s="286" t="s">
        <v>41</v>
      </c>
      <c r="I2210" s="286" t="s">
        <v>320</v>
      </c>
      <c r="J2210" s="286" t="s">
        <v>735</v>
      </c>
      <c r="K2210" s="286" t="s">
        <v>887</v>
      </c>
      <c r="L2210" s="286" t="s">
        <v>218</v>
      </c>
      <c r="M2210" s="287">
        <v>49018200</v>
      </c>
    </row>
    <row r="2211" spans="1:13">
      <c r="A2211" s="286" t="s">
        <v>5214</v>
      </c>
      <c r="B2211" s="286" t="s">
        <v>1498</v>
      </c>
      <c r="C2211" s="286" t="s">
        <v>25</v>
      </c>
      <c r="D2211" s="275">
        <v>4533</v>
      </c>
      <c r="E2211" s="274" t="s">
        <v>751</v>
      </c>
      <c r="F2211" s="286" t="s">
        <v>732</v>
      </c>
      <c r="G2211" s="286" t="s">
        <v>298</v>
      </c>
      <c r="H2211" s="286" t="s">
        <v>41</v>
      </c>
      <c r="I2211" s="286" t="s">
        <v>322</v>
      </c>
      <c r="J2211" s="286" t="s">
        <v>736</v>
      </c>
      <c r="K2211" s="286" t="s">
        <v>887</v>
      </c>
      <c r="L2211" s="286" t="s">
        <v>218</v>
      </c>
      <c r="M2211" s="287">
        <v>49018200</v>
      </c>
    </row>
    <row r="2212" spans="1:13">
      <c r="A2212" s="286" t="s">
        <v>5224</v>
      </c>
      <c r="B2212" s="286" t="s">
        <v>1498</v>
      </c>
      <c r="C2212" s="286" t="s">
        <v>25</v>
      </c>
      <c r="D2212" s="275">
        <v>4533</v>
      </c>
      <c r="E2212" s="274" t="s">
        <v>751</v>
      </c>
      <c r="F2212" s="286" t="s">
        <v>732</v>
      </c>
      <c r="G2212" s="286" t="s">
        <v>298</v>
      </c>
      <c r="H2212" s="286" t="s">
        <v>41</v>
      </c>
      <c r="I2212" s="286" t="s">
        <v>324</v>
      </c>
      <c r="J2212" s="286" t="s">
        <v>737</v>
      </c>
      <c r="K2212" s="286" t="s">
        <v>887</v>
      </c>
      <c r="L2212" s="286" t="s">
        <v>218</v>
      </c>
      <c r="M2212" s="287">
        <v>49018200</v>
      </c>
    </row>
    <row r="2213" spans="1:13">
      <c r="A2213" s="286" t="s">
        <v>5277</v>
      </c>
      <c r="B2213" s="286" t="s">
        <v>1491</v>
      </c>
      <c r="C2213" s="286" t="s">
        <v>25</v>
      </c>
      <c r="D2213" s="275">
        <v>4533</v>
      </c>
      <c r="E2213" s="274" t="s">
        <v>751</v>
      </c>
      <c r="F2213" s="286" t="s">
        <v>732</v>
      </c>
      <c r="G2213" s="286" t="s">
        <v>298</v>
      </c>
      <c r="H2213" s="286" t="s">
        <v>41</v>
      </c>
      <c r="I2213" s="286" t="s">
        <v>48</v>
      </c>
      <c r="J2213" s="286" t="s">
        <v>743</v>
      </c>
      <c r="K2213" s="286" t="s">
        <v>886</v>
      </c>
      <c r="L2213" s="286" t="s">
        <v>34</v>
      </c>
      <c r="M2213" s="287">
        <v>50912400</v>
      </c>
    </row>
    <row r="2214" spans="1:13">
      <c r="A2214" s="286" t="s">
        <v>5287</v>
      </c>
      <c r="B2214" s="286" t="s">
        <v>1491</v>
      </c>
      <c r="C2214" s="286" t="s">
        <v>25</v>
      </c>
      <c r="D2214" s="275">
        <v>4533</v>
      </c>
      <c r="E2214" s="274" t="s">
        <v>751</v>
      </c>
      <c r="F2214" s="286" t="s">
        <v>732</v>
      </c>
      <c r="G2214" s="286" t="s">
        <v>298</v>
      </c>
      <c r="H2214" s="286" t="s">
        <v>41</v>
      </c>
      <c r="I2214" s="286" t="s">
        <v>50</v>
      </c>
      <c r="J2214" s="286" t="s">
        <v>744</v>
      </c>
      <c r="K2214" s="286" t="s">
        <v>886</v>
      </c>
      <c r="L2214" s="286" t="s">
        <v>34</v>
      </c>
      <c r="M2214" s="287">
        <v>50912400</v>
      </c>
    </row>
    <row r="2215" spans="1:13">
      <c r="A2215" s="286" t="s">
        <v>5297</v>
      </c>
      <c r="B2215" s="286" t="s">
        <v>1491</v>
      </c>
      <c r="C2215" s="286" t="s">
        <v>25</v>
      </c>
      <c r="D2215" s="275">
        <v>4533</v>
      </c>
      <c r="E2215" s="274" t="s">
        <v>751</v>
      </c>
      <c r="F2215" s="286" t="s">
        <v>732</v>
      </c>
      <c r="G2215" s="286" t="s">
        <v>298</v>
      </c>
      <c r="H2215" s="286" t="s">
        <v>41</v>
      </c>
      <c r="I2215" s="286" t="s">
        <v>223</v>
      </c>
      <c r="J2215" s="286" t="s">
        <v>745</v>
      </c>
      <c r="K2215" s="286" t="s">
        <v>886</v>
      </c>
      <c r="L2215" s="286" t="s">
        <v>34</v>
      </c>
      <c r="M2215" s="287">
        <v>50912400</v>
      </c>
    </row>
    <row r="2216" spans="1:13">
      <c r="A2216" s="286" t="s">
        <v>5307</v>
      </c>
      <c r="B2216" s="286" t="s">
        <v>1491</v>
      </c>
      <c r="C2216" s="286" t="s">
        <v>25</v>
      </c>
      <c r="D2216" s="275">
        <v>4533</v>
      </c>
      <c r="E2216" s="274" t="s">
        <v>751</v>
      </c>
      <c r="F2216" s="286" t="s">
        <v>732</v>
      </c>
      <c r="G2216" s="286" t="s">
        <v>298</v>
      </c>
      <c r="H2216" s="286" t="s">
        <v>41</v>
      </c>
      <c r="I2216" s="286" t="s">
        <v>421</v>
      </c>
      <c r="J2216" s="286" t="s">
        <v>746</v>
      </c>
      <c r="K2216" s="286" t="s">
        <v>886</v>
      </c>
      <c r="L2216" s="286" t="s">
        <v>34</v>
      </c>
      <c r="M2216" s="287">
        <v>50912400</v>
      </c>
    </row>
    <row r="2217" spans="1:13">
      <c r="A2217" s="286" t="s">
        <v>5317</v>
      </c>
      <c r="B2217" s="286" t="s">
        <v>1491</v>
      </c>
      <c r="C2217" s="286" t="s">
        <v>25</v>
      </c>
      <c r="D2217" s="275">
        <v>4533</v>
      </c>
      <c r="E2217" s="274" t="s">
        <v>751</v>
      </c>
      <c r="F2217" s="286" t="s">
        <v>732</v>
      </c>
      <c r="G2217" s="286" t="s">
        <v>298</v>
      </c>
      <c r="H2217" s="286" t="s">
        <v>41</v>
      </c>
      <c r="I2217" s="286" t="s">
        <v>422</v>
      </c>
      <c r="J2217" s="286" t="s">
        <v>747</v>
      </c>
      <c r="K2217" s="286" t="s">
        <v>886</v>
      </c>
      <c r="L2217" s="286" t="s">
        <v>34</v>
      </c>
      <c r="M2217" s="287">
        <v>50912400</v>
      </c>
    </row>
    <row r="2218" spans="1:13">
      <c r="A2218" s="286" t="s">
        <v>5327</v>
      </c>
      <c r="B2218" s="286" t="s">
        <v>1491</v>
      </c>
      <c r="C2218" s="286" t="s">
        <v>25</v>
      </c>
      <c r="D2218" s="275">
        <v>4533</v>
      </c>
      <c r="E2218" s="274" t="s">
        <v>751</v>
      </c>
      <c r="F2218" s="286" t="s">
        <v>732</v>
      </c>
      <c r="G2218" s="286" t="s">
        <v>298</v>
      </c>
      <c r="H2218" s="286" t="s">
        <v>41</v>
      </c>
      <c r="I2218" s="286" t="s">
        <v>423</v>
      </c>
      <c r="J2218" s="286" t="s">
        <v>748</v>
      </c>
      <c r="K2218" s="286" t="s">
        <v>886</v>
      </c>
      <c r="L2218" s="286" t="s">
        <v>34</v>
      </c>
      <c r="M2218" s="287">
        <v>50912400</v>
      </c>
    </row>
    <row r="2219" spans="1:13">
      <c r="A2219" s="286" t="s">
        <v>5337</v>
      </c>
      <c r="B2219" s="286" t="s">
        <v>1491</v>
      </c>
      <c r="C2219" s="286" t="s">
        <v>25</v>
      </c>
      <c r="D2219" s="275">
        <v>4533</v>
      </c>
      <c r="E2219" s="274" t="s">
        <v>751</v>
      </c>
      <c r="F2219" s="286" t="s">
        <v>732</v>
      </c>
      <c r="G2219" s="286" t="s">
        <v>298</v>
      </c>
      <c r="H2219" s="286" t="s">
        <v>41</v>
      </c>
      <c r="I2219" s="286" t="s">
        <v>424</v>
      </c>
      <c r="J2219" s="286" t="s">
        <v>749</v>
      </c>
      <c r="K2219" s="286" t="s">
        <v>886</v>
      </c>
      <c r="L2219" s="286" t="s">
        <v>34</v>
      </c>
      <c r="M2219" s="287">
        <v>50912400</v>
      </c>
    </row>
    <row r="2220" spans="1:13">
      <c r="A2220" s="286" t="s">
        <v>5347</v>
      </c>
      <c r="B2220" s="286" t="s">
        <v>1491</v>
      </c>
      <c r="C2220" s="286" t="s">
        <v>25</v>
      </c>
      <c r="D2220" s="275">
        <v>4533</v>
      </c>
      <c r="E2220" s="274" t="s">
        <v>751</v>
      </c>
      <c r="F2220" s="286" t="s">
        <v>732</v>
      </c>
      <c r="G2220" s="286" t="s">
        <v>298</v>
      </c>
      <c r="H2220" s="286" t="s">
        <v>41</v>
      </c>
      <c r="I2220" s="286" t="s">
        <v>425</v>
      </c>
      <c r="J2220" s="286" t="s">
        <v>750</v>
      </c>
      <c r="K2220" s="286" t="s">
        <v>886</v>
      </c>
      <c r="L2220" s="286" t="s">
        <v>34</v>
      </c>
      <c r="M2220" s="287">
        <v>50912400</v>
      </c>
    </row>
    <row r="2221" spans="1:13">
      <c r="A2221" s="286" t="s">
        <v>5282</v>
      </c>
      <c r="B2221" s="286" t="s">
        <v>1496</v>
      </c>
      <c r="C2221" s="286" t="s">
        <v>25</v>
      </c>
      <c r="D2221" s="275">
        <v>4533</v>
      </c>
      <c r="E2221" s="274" t="s">
        <v>751</v>
      </c>
      <c r="F2221" s="286" t="s">
        <v>732</v>
      </c>
      <c r="G2221" s="286" t="s">
        <v>298</v>
      </c>
      <c r="H2221" s="286" t="s">
        <v>41</v>
      </c>
      <c r="I2221" s="286" t="s">
        <v>48</v>
      </c>
      <c r="J2221" s="286" t="s">
        <v>743</v>
      </c>
      <c r="K2221" s="286" t="s">
        <v>887</v>
      </c>
      <c r="L2221" s="286" t="s">
        <v>940</v>
      </c>
      <c r="M2221" s="287">
        <v>52275300</v>
      </c>
    </row>
    <row r="2222" spans="1:13">
      <c r="A2222" s="286" t="s">
        <v>5292</v>
      </c>
      <c r="B2222" s="286" t="s">
        <v>1496</v>
      </c>
      <c r="C2222" s="286" t="s">
        <v>25</v>
      </c>
      <c r="D2222" s="275">
        <v>4533</v>
      </c>
      <c r="E2222" s="274" t="s">
        <v>751</v>
      </c>
      <c r="F2222" s="286" t="s">
        <v>732</v>
      </c>
      <c r="G2222" s="286" t="s">
        <v>298</v>
      </c>
      <c r="H2222" s="286" t="s">
        <v>41</v>
      </c>
      <c r="I2222" s="286" t="s">
        <v>50</v>
      </c>
      <c r="J2222" s="286" t="s">
        <v>744</v>
      </c>
      <c r="K2222" s="286" t="s">
        <v>887</v>
      </c>
      <c r="L2222" s="286" t="s">
        <v>940</v>
      </c>
      <c r="M2222" s="287">
        <v>52275300</v>
      </c>
    </row>
    <row r="2223" spans="1:13">
      <c r="A2223" s="286" t="s">
        <v>5302</v>
      </c>
      <c r="B2223" s="286" t="s">
        <v>1496</v>
      </c>
      <c r="C2223" s="286" t="s">
        <v>25</v>
      </c>
      <c r="D2223" s="275">
        <v>4533</v>
      </c>
      <c r="E2223" s="274" t="s">
        <v>751</v>
      </c>
      <c r="F2223" s="286" t="s">
        <v>732</v>
      </c>
      <c r="G2223" s="286" t="s">
        <v>298</v>
      </c>
      <c r="H2223" s="286" t="s">
        <v>41</v>
      </c>
      <c r="I2223" s="286" t="s">
        <v>223</v>
      </c>
      <c r="J2223" s="286" t="s">
        <v>745</v>
      </c>
      <c r="K2223" s="286" t="s">
        <v>887</v>
      </c>
      <c r="L2223" s="286" t="s">
        <v>940</v>
      </c>
      <c r="M2223" s="287">
        <v>52275300</v>
      </c>
    </row>
    <row r="2224" spans="1:13">
      <c r="A2224" s="286" t="s">
        <v>5312</v>
      </c>
      <c r="B2224" s="286" t="s">
        <v>1496</v>
      </c>
      <c r="C2224" s="286" t="s">
        <v>25</v>
      </c>
      <c r="D2224" s="275">
        <v>4533</v>
      </c>
      <c r="E2224" s="274" t="s">
        <v>751</v>
      </c>
      <c r="F2224" s="286" t="s">
        <v>732</v>
      </c>
      <c r="G2224" s="286" t="s">
        <v>298</v>
      </c>
      <c r="H2224" s="286" t="s">
        <v>41</v>
      </c>
      <c r="I2224" s="286" t="s">
        <v>421</v>
      </c>
      <c r="J2224" s="286" t="s">
        <v>746</v>
      </c>
      <c r="K2224" s="286" t="s">
        <v>887</v>
      </c>
      <c r="L2224" s="286" t="s">
        <v>940</v>
      </c>
      <c r="M2224" s="287">
        <v>52275300</v>
      </c>
    </row>
    <row r="2225" spans="1:13">
      <c r="A2225" s="286" t="s">
        <v>5322</v>
      </c>
      <c r="B2225" s="286" t="s">
        <v>1496</v>
      </c>
      <c r="C2225" s="286" t="s">
        <v>25</v>
      </c>
      <c r="D2225" s="275">
        <v>4533</v>
      </c>
      <c r="E2225" s="274" t="s">
        <v>751</v>
      </c>
      <c r="F2225" s="286" t="s">
        <v>732</v>
      </c>
      <c r="G2225" s="286" t="s">
        <v>298</v>
      </c>
      <c r="H2225" s="286" t="s">
        <v>41</v>
      </c>
      <c r="I2225" s="286" t="s">
        <v>422</v>
      </c>
      <c r="J2225" s="286" t="s">
        <v>747</v>
      </c>
      <c r="K2225" s="286" t="s">
        <v>887</v>
      </c>
      <c r="L2225" s="286" t="s">
        <v>940</v>
      </c>
      <c r="M2225" s="287">
        <v>52275300</v>
      </c>
    </row>
    <row r="2226" spans="1:13">
      <c r="A2226" s="286" t="s">
        <v>5332</v>
      </c>
      <c r="B2226" s="286" t="s">
        <v>1496</v>
      </c>
      <c r="C2226" s="286" t="s">
        <v>25</v>
      </c>
      <c r="D2226" s="275">
        <v>4533</v>
      </c>
      <c r="E2226" s="274" t="s">
        <v>751</v>
      </c>
      <c r="F2226" s="286" t="s">
        <v>732</v>
      </c>
      <c r="G2226" s="286" t="s">
        <v>298</v>
      </c>
      <c r="H2226" s="286" t="s">
        <v>41</v>
      </c>
      <c r="I2226" s="286" t="s">
        <v>423</v>
      </c>
      <c r="J2226" s="286" t="s">
        <v>748</v>
      </c>
      <c r="K2226" s="286" t="s">
        <v>887</v>
      </c>
      <c r="L2226" s="286" t="s">
        <v>940</v>
      </c>
      <c r="M2226" s="287">
        <v>52275300</v>
      </c>
    </row>
    <row r="2227" spans="1:13">
      <c r="A2227" s="286" t="s">
        <v>5342</v>
      </c>
      <c r="B2227" s="286" t="s">
        <v>1496</v>
      </c>
      <c r="C2227" s="286" t="s">
        <v>25</v>
      </c>
      <c r="D2227" s="275">
        <v>4533</v>
      </c>
      <c r="E2227" s="274" t="s">
        <v>751</v>
      </c>
      <c r="F2227" s="286" t="s">
        <v>732</v>
      </c>
      <c r="G2227" s="286" t="s">
        <v>298</v>
      </c>
      <c r="H2227" s="286" t="s">
        <v>41</v>
      </c>
      <c r="I2227" s="286" t="s">
        <v>424</v>
      </c>
      <c r="J2227" s="286" t="s">
        <v>749</v>
      </c>
      <c r="K2227" s="286" t="s">
        <v>887</v>
      </c>
      <c r="L2227" s="286" t="s">
        <v>940</v>
      </c>
      <c r="M2227" s="287">
        <v>52275300</v>
      </c>
    </row>
    <row r="2228" spans="1:13">
      <c r="A2228" s="286" t="s">
        <v>5352</v>
      </c>
      <c r="B2228" s="286" t="s">
        <v>1496</v>
      </c>
      <c r="C2228" s="286" t="s">
        <v>25</v>
      </c>
      <c r="D2228" s="275">
        <v>4533</v>
      </c>
      <c r="E2228" s="274" t="s">
        <v>751</v>
      </c>
      <c r="F2228" s="286" t="s">
        <v>732</v>
      </c>
      <c r="G2228" s="286" t="s">
        <v>298</v>
      </c>
      <c r="H2228" s="286" t="s">
        <v>41</v>
      </c>
      <c r="I2228" s="286" t="s">
        <v>425</v>
      </c>
      <c r="J2228" s="286" t="s">
        <v>949</v>
      </c>
      <c r="K2228" s="286" t="s">
        <v>887</v>
      </c>
      <c r="L2228" s="286" t="s">
        <v>940</v>
      </c>
      <c r="M2228" s="287">
        <v>52275300</v>
      </c>
    </row>
    <row r="2229" spans="1:13">
      <c r="A2229" s="286" t="s">
        <v>5286</v>
      </c>
      <c r="B2229" s="286" t="s">
        <v>1500</v>
      </c>
      <c r="C2229" s="286" t="s">
        <v>25</v>
      </c>
      <c r="D2229" s="275">
        <v>4533</v>
      </c>
      <c r="E2229" s="274" t="s">
        <v>751</v>
      </c>
      <c r="F2229" s="286" t="s">
        <v>732</v>
      </c>
      <c r="G2229" s="286" t="s">
        <v>298</v>
      </c>
      <c r="H2229" s="286" t="s">
        <v>41</v>
      </c>
      <c r="I2229" s="286" t="s">
        <v>48</v>
      </c>
      <c r="J2229" s="286" t="s">
        <v>743</v>
      </c>
      <c r="K2229" s="286" t="s">
        <v>887</v>
      </c>
      <c r="L2229" s="286" t="s">
        <v>941</v>
      </c>
      <c r="M2229" s="287">
        <v>59759700</v>
      </c>
    </row>
    <row r="2230" spans="1:13">
      <c r="A2230" s="286" t="s">
        <v>5296</v>
      </c>
      <c r="B2230" s="286" t="s">
        <v>1500</v>
      </c>
      <c r="C2230" s="286" t="s">
        <v>25</v>
      </c>
      <c r="D2230" s="275">
        <v>4533</v>
      </c>
      <c r="E2230" s="274" t="s">
        <v>751</v>
      </c>
      <c r="F2230" s="286" t="s">
        <v>732</v>
      </c>
      <c r="G2230" s="286" t="s">
        <v>298</v>
      </c>
      <c r="H2230" s="286" t="s">
        <v>41</v>
      </c>
      <c r="I2230" s="286" t="s">
        <v>50</v>
      </c>
      <c r="J2230" s="286" t="s">
        <v>744</v>
      </c>
      <c r="K2230" s="286" t="s">
        <v>887</v>
      </c>
      <c r="L2230" s="286" t="s">
        <v>941</v>
      </c>
      <c r="M2230" s="287">
        <v>59759700</v>
      </c>
    </row>
    <row r="2231" spans="1:13">
      <c r="A2231" s="286" t="s">
        <v>5306</v>
      </c>
      <c r="B2231" s="286" t="s">
        <v>1500</v>
      </c>
      <c r="C2231" s="286" t="s">
        <v>25</v>
      </c>
      <c r="D2231" s="275">
        <v>4533</v>
      </c>
      <c r="E2231" s="274" t="s">
        <v>751</v>
      </c>
      <c r="F2231" s="286" t="s">
        <v>732</v>
      </c>
      <c r="G2231" s="286" t="s">
        <v>298</v>
      </c>
      <c r="H2231" s="286" t="s">
        <v>41</v>
      </c>
      <c r="I2231" s="286" t="s">
        <v>223</v>
      </c>
      <c r="J2231" s="286" t="s">
        <v>745</v>
      </c>
      <c r="K2231" s="286" t="s">
        <v>887</v>
      </c>
      <c r="L2231" s="286" t="s">
        <v>941</v>
      </c>
      <c r="M2231" s="287">
        <v>59759700</v>
      </c>
    </row>
    <row r="2232" spans="1:13">
      <c r="A2232" s="286" t="s">
        <v>5316</v>
      </c>
      <c r="B2232" s="286" t="s">
        <v>1500</v>
      </c>
      <c r="C2232" s="286" t="s">
        <v>25</v>
      </c>
      <c r="D2232" s="275">
        <v>4533</v>
      </c>
      <c r="E2232" s="274" t="s">
        <v>751</v>
      </c>
      <c r="F2232" s="286" t="s">
        <v>732</v>
      </c>
      <c r="G2232" s="286" t="s">
        <v>298</v>
      </c>
      <c r="H2232" s="286" t="s">
        <v>41</v>
      </c>
      <c r="I2232" s="286" t="s">
        <v>421</v>
      </c>
      <c r="J2232" s="286" t="s">
        <v>746</v>
      </c>
      <c r="K2232" s="286" t="s">
        <v>887</v>
      </c>
      <c r="L2232" s="286" t="s">
        <v>941</v>
      </c>
      <c r="M2232" s="287">
        <v>59759700</v>
      </c>
    </row>
    <row r="2233" spans="1:13">
      <c r="A2233" s="286" t="s">
        <v>5326</v>
      </c>
      <c r="B2233" s="286" t="s">
        <v>1500</v>
      </c>
      <c r="C2233" s="286" t="s">
        <v>25</v>
      </c>
      <c r="D2233" s="275">
        <v>4533</v>
      </c>
      <c r="E2233" s="274" t="s">
        <v>751</v>
      </c>
      <c r="F2233" s="286" t="s">
        <v>732</v>
      </c>
      <c r="G2233" s="286" t="s">
        <v>298</v>
      </c>
      <c r="H2233" s="286" t="s">
        <v>41</v>
      </c>
      <c r="I2233" s="286" t="s">
        <v>422</v>
      </c>
      <c r="J2233" s="286" t="s">
        <v>747</v>
      </c>
      <c r="K2233" s="286" t="s">
        <v>887</v>
      </c>
      <c r="L2233" s="286" t="s">
        <v>941</v>
      </c>
      <c r="M2233" s="287">
        <v>59759700</v>
      </c>
    </row>
    <row r="2234" spans="1:13">
      <c r="A2234" s="286" t="s">
        <v>5336</v>
      </c>
      <c r="B2234" s="286" t="s">
        <v>1500</v>
      </c>
      <c r="C2234" s="286" t="s">
        <v>25</v>
      </c>
      <c r="D2234" s="275">
        <v>4533</v>
      </c>
      <c r="E2234" s="274" t="s">
        <v>751</v>
      </c>
      <c r="F2234" s="286" t="s">
        <v>732</v>
      </c>
      <c r="G2234" s="286" t="s">
        <v>298</v>
      </c>
      <c r="H2234" s="286" t="s">
        <v>41</v>
      </c>
      <c r="I2234" s="286" t="s">
        <v>423</v>
      </c>
      <c r="J2234" s="286" t="s">
        <v>748</v>
      </c>
      <c r="K2234" s="286" t="s">
        <v>887</v>
      </c>
      <c r="L2234" s="286" t="s">
        <v>941</v>
      </c>
      <c r="M2234" s="287">
        <v>59759700</v>
      </c>
    </row>
    <row r="2235" spans="1:13">
      <c r="A2235" s="286" t="s">
        <v>5346</v>
      </c>
      <c r="B2235" s="286" t="s">
        <v>1500</v>
      </c>
      <c r="C2235" s="286" t="s">
        <v>25</v>
      </c>
      <c r="D2235" s="275">
        <v>4533</v>
      </c>
      <c r="E2235" s="274" t="s">
        <v>751</v>
      </c>
      <c r="F2235" s="286" t="s">
        <v>732</v>
      </c>
      <c r="G2235" s="286" t="s">
        <v>298</v>
      </c>
      <c r="H2235" s="286" t="s">
        <v>41</v>
      </c>
      <c r="I2235" s="286" t="s">
        <v>424</v>
      </c>
      <c r="J2235" s="286" t="s">
        <v>749</v>
      </c>
      <c r="K2235" s="286" t="s">
        <v>887</v>
      </c>
      <c r="L2235" s="286" t="s">
        <v>941</v>
      </c>
      <c r="M2235" s="287">
        <v>59759700</v>
      </c>
    </row>
    <row r="2236" spans="1:13">
      <c r="A2236" s="286" t="s">
        <v>5356</v>
      </c>
      <c r="B2236" s="286" t="s">
        <v>1500</v>
      </c>
      <c r="C2236" s="286" t="s">
        <v>25</v>
      </c>
      <c r="D2236" s="275">
        <v>4533</v>
      </c>
      <c r="E2236" s="274" t="s">
        <v>751</v>
      </c>
      <c r="F2236" s="286" t="s">
        <v>732</v>
      </c>
      <c r="G2236" s="286" t="s">
        <v>298</v>
      </c>
      <c r="H2236" s="286" t="s">
        <v>41</v>
      </c>
      <c r="I2236" s="286" t="s">
        <v>425</v>
      </c>
      <c r="J2236" s="286" t="s">
        <v>949</v>
      </c>
      <c r="K2236" s="286" t="s">
        <v>887</v>
      </c>
      <c r="L2236" s="286" t="s">
        <v>941</v>
      </c>
      <c r="M2236" s="287">
        <v>59759700</v>
      </c>
    </row>
    <row r="2237" spans="1:13">
      <c r="A2237" s="286" t="s">
        <v>5227</v>
      </c>
      <c r="B2237" s="286" t="s">
        <v>1491</v>
      </c>
      <c r="C2237" s="286" t="s">
        <v>25</v>
      </c>
      <c r="D2237" s="275">
        <v>4533</v>
      </c>
      <c r="E2237" s="274" t="s">
        <v>751</v>
      </c>
      <c r="F2237" s="286" t="s">
        <v>732</v>
      </c>
      <c r="G2237" s="286" t="s">
        <v>298</v>
      </c>
      <c r="H2237" s="286" t="s">
        <v>41</v>
      </c>
      <c r="I2237" s="286" t="s">
        <v>42</v>
      </c>
      <c r="J2237" s="286" t="s">
        <v>738</v>
      </c>
      <c r="K2237" s="286" t="s">
        <v>886</v>
      </c>
      <c r="L2237" s="286" t="s">
        <v>34</v>
      </c>
      <c r="M2237" s="287">
        <v>60452700</v>
      </c>
    </row>
    <row r="2238" spans="1:13">
      <c r="A2238" s="286" t="s">
        <v>5237</v>
      </c>
      <c r="B2238" s="286" t="s">
        <v>1491</v>
      </c>
      <c r="C2238" s="286" t="s">
        <v>25</v>
      </c>
      <c r="D2238" s="275">
        <v>4533</v>
      </c>
      <c r="E2238" s="274" t="s">
        <v>751</v>
      </c>
      <c r="F2238" s="286" t="s">
        <v>732</v>
      </c>
      <c r="G2238" s="286" t="s">
        <v>298</v>
      </c>
      <c r="H2238" s="286" t="s">
        <v>41</v>
      </c>
      <c r="I2238" s="286" t="s">
        <v>219</v>
      </c>
      <c r="J2238" s="286" t="s">
        <v>739</v>
      </c>
      <c r="K2238" s="286" t="s">
        <v>886</v>
      </c>
      <c r="L2238" s="286" t="s">
        <v>34</v>
      </c>
      <c r="M2238" s="287">
        <v>60452700</v>
      </c>
    </row>
    <row r="2239" spans="1:13">
      <c r="A2239" s="286" t="s">
        <v>5247</v>
      </c>
      <c r="B2239" s="286" t="s">
        <v>1491</v>
      </c>
      <c r="C2239" s="286" t="s">
        <v>25</v>
      </c>
      <c r="D2239" s="275">
        <v>4533</v>
      </c>
      <c r="E2239" s="274" t="s">
        <v>751</v>
      </c>
      <c r="F2239" s="286" t="s">
        <v>732</v>
      </c>
      <c r="G2239" s="286" t="s">
        <v>298</v>
      </c>
      <c r="H2239" s="286" t="s">
        <v>41</v>
      </c>
      <c r="I2239" s="286" t="s">
        <v>44</v>
      </c>
      <c r="J2239" s="286" t="s">
        <v>740</v>
      </c>
      <c r="K2239" s="286" t="s">
        <v>886</v>
      </c>
      <c r="L2239" s="286" t="s">
        <v>34</v>
      </c>
      <c r="M2239" s="287">
        <v>60452700</v>
      </c>
    </row>
    <row r="2240" spans="1:13">
      <c r="A2240" s="286" t="s">
        <v>5257</v>
      </c>
      <c r="B2240" s="286" t="s">
        <v>1491</v>
      </c>
      <c r="C2240" s="286" t="s">
        <v>25</v>
      </c>
      <c r="D2240" s="275">
        <v>4533</v>
      </c>
      <c r="E2240" s="274" t="s">
        <v>751</v>
      </c>
      <c r="F2240" s="286" t="s">
        <v>732</v>
      </c>
      <c r="G2240" s="286" t="s">
        <v>298</v>
      </c>
      <c r="H2240" s="286" t="s">
        <v>41</v>
      </c>
      <c r="I2240" s="286" t="s">
        <v>46</v>
      </c>
      <c r="J2240" s="286" t="s">
        <v>741</v>
      </c>
      <c r="K2240" s="286" t="s">
        <v>886</v>
      </c>
      <c r="L2240" s="286" t="s">
        <v>34</v>
      </c>
      <c r="M2240" s="287">
        <v>60452700</v>
      </c>
    </row>
    <row r="2241" spans="1:13">
      <c r="A2241" s="286" t="s">
        <v>5267</v>
      </c>
      <c r="B2241" s="286" t="s">
        <v>1491</v>
      </c>
      <c r="C2241" s="286" t="s">
        <v>25</v>
      </c>
      <c r="D2241" s="275">
        <v>4533</v>
      </c>
      <c r="E2241" s="274" t="s">
        <v>751</v>
      </c>
      <c r="F2241" s="286" t="s">
        <v>732</v>
      </c>
      <c r="G2241" s="286" t="s">
        <v>298</v>
      </c>
      <c r="H2241" s="286" t="s">
        <v>41</v>
      </c>
      <c r="I2241" s="286" t="s">
        <v>221</v>
      </c>
      <c r="J2241" s="286" t="s">
        <v>742</v>
      </c>
      <c r="K2241" s="286" t="s">
        <v>886</v>
      </c>
      <c r="L2241" s="286" t="s">
        <v>34</v>
      </c>
      <c r="M2241" s="287">
        <v>60452700</v>
      </c>
    </row>
    <row r="2242" spans="1:13">
      <c r="A2242" s="286" t="s">
        <v>5232</v>
      </c>
      <c r="B2242" s="286" t="s">
        <v>1496</v>
      </c>
      <c r="C2242" s="286" t="s">
        <v>25</v>
      </c>
      <c r="D2242" s="275">
        <v>4533</v>
      </c>
      <c r="E2242" s="274" t="s">
        <v>751</v>
      </c>
      <c r="F2242" s="286" t="s">
        <v>732</v>
      </c>
      <c r="G2242" s="286" t="s">
        <v>298</v>
      </c>
      <c r="H2242" s="286" t="s">
        <v>41</v>
      </c>
      <c r="I2242" s="286" t="s">
        <v>42</v>
      </c>
      <c r="J2242" s="286" t="s">
        <v>738</v>
      </c>
      <c r="K2242" s="286" t="s">
        <v>887</v>
      </c>
      <c r="L2242" s="286" t="s">
        <v>940</v>
      </c>
      <c r="M2242" s="287">
        <v>62069700</v>
      </c>
    </row>
    <row r="2243" spans="1:13">
      <c r="A2243" s="286" t="s">
        <v>5242</v>
      </c>
      <c r="B2243" s="286" t="s">
        <v>1496</v>
      </c>
      <c r="C2243" s="286" t="s">
        <v>25</v>
      </c>
      <c r="D2243" s="275">
        <v>4533</v>
      </c>
      <c r="E2243" s="274" t="s">
        <v>751</v>
      </c>
      <c r="F2243" s="286" t="s">
        <v>732</v>
      </c>
      <c r="G2243" s="286" t="s">
        <v>298</v>
      </c>
      <c r="H2243" s="286" t="s">
        <v>41</v>
      </c>
      <c r="I2243" s="286" t="s">
        <v>219</v>
      </c>
      <c r="J2243" s="286" t="s">
        <v>739</v>
      </c>
      <c r="K2243" s="286" t="s">
        <v>887</v>
      </c>
      <c r="L2243" s="286" t="s">
        <v>940</v>
      </c>
      <c r="M2243" s="287">
        <v>62069700</v>
      </c>
    </row>
    <row r="2244" spans="1:13">
      <c r="A2244" s="286" t="s">
        <v>5252</v>
      </c>
      <c r="B2244" s="286" t="s">
        <v>1496</v>
      </c>
      <c r="C2244" s="286" t="s">
        <v>25</v>
      </c>
      <c r="D2244" s="275">
        <v>4533</v>
      </c>
      <c r="E2244" s="274" t="s">
        <v>751</v>
      </c>
      <c r="F2244" s="286" t="s">
        <v>732</v>
      </c>
      <c r="G2244" s="286" t="s">
        <v>298</v>
      </c>
      <c r="H2244" s="286" t="s">
        <v>41</v>
      </c>
      <c r="I2244" s="286" t="s">
        <v>44</v>
      </c>
      <c r="J2244" s="286" t="s">
        <v>740</v>
      </c>
      <c r="K2244" s="286" t="s">
        <v>887</v>
      </c>
      <c r="L2244" s="286" t="s">
        <v>940</v>
      </c>
      <c r="M2244" s="287">
        <v>62069700</v>
      </c>
    </row>
    <row r="2245" spans="1:13">
      <c r="A2245" s="286" t="s">
        <v>5262</v>
      </c>
      <c r="B2245" s="286" t="s">
        <v>1496</v>
      </c>
      <c r="C2245" s="286" t="s">
        <v>25</v>
      </c>
      <c r="D2245" s="275">
        <v>4533</v>
      </c>
      <c r="E2245" s="274" t="s">
        <v>751</v>
      </c>
      <c r="F2245" s="286" t="s">
        <v>732</v>
      </c>
      <c r="G2245" s="286" t="s">
        <v>298</v>
      </c>
      <c r="H2245" s="286" t="s">
        <v>41</v>
      </c>
      <c r="I2245" s="286" t="s">
        <v>46</v>
      </c>
      <c r="J2245" s="286" t="s">
        <v>741</v>
      </c>
      <c r="K2245" s="286" t="s">
        <v>887</v>
      </c>
      <c r="L2245" s="286" t="s">
        <v>940</v>
      </c>
      <c r="M2245" s="287">
        <v>62069700</v>
      </c>
    </row>
    <row r="2246" spans="1:13">
      <c r="A2246" s="286" t="s">
        <v>5272</v>
      </c>
      <c r="B2246" s="286" t="s">
        <v>1496</v>
      </c>
      <c r="C2246" s="286" t="s">
        <v>25</v>
      </c>
      <c r="D2246" s="275">
        <v>4533</v>
      </c>
      <c r="E2246" s="274" t="s">
        <v>751</v>
      </c>
      <c r="F2246" s="286" t="s">
        <v>732</v>
      </c>
      <c r="G2246" s="286" t="s">
        <v>298</v>
      </c>
      <c r="H2246" s="286" t="s">
        <v>41</v>
      </c>
      <c r="I2246" s="286" t="s">
        <v>221</v>
      </c>
      <c r="J2246" s="286" t="s">
        <v>742</v>
      </c>
      <c r="K2246" s="286" t="s">
        <v>887</v>
      </c>
      <c r="L2246" s="286" t="s">
        <v>940</v>
      </c>
      <c r="M2246" s="287">
        <v>62069700</v>
      </c>
    </row>
    <row r="2247" spans="1:13">
      <c r="A2247" s="286" t="s">
        <v>5283</v>
      </c>
      <c r="B2247" s="286" t="s">
        <v>1497</v>
      </c>
      <c r="C2247" s="286" t="s">
        <v>25</v>
      </c>
      <c r="D2247" s="275">
        <v>4533</v>
      </c>
      <c r="E2247" s="274" t="s">
        <v>751</v>
      </c>
      <c r="F2247" s="286" t="s">
        <v>732</v>
      </c>
      <c r="G2247" s="286" t="s">
        <v>298</v>
      </c>
      <c r="H2247" s="286" t="s">
        <v>41</v>
      </c>
      <c r="I2247" s="286" t="s">
        <v>48</v>
      </c>
      <c r="J2247" s="286" t="s">
        <v>743</v>
      </c>
      <c r="K2247" s="286" t="s">
        <v>886</v>
      </c>
      <c r="L2247" s="286" t="s">
        <v>218</v>
      </c>
      <c r="M2247" s="287">
        <v>62808900</v>
      </c>
    </row>
    <row r="2248" spans="1:13">
      <c r="A2248" s="286" t="s">
        <v>5293</v>
      </c>
      <c r="B2248" s="286" t="s">
        <v>1497</v>
      </c>
      <c r="C2248" s="286" t="s">
        <v>25</v>
      </c>
      <c r="D2248" s="275">
        <v>4533</v>
      </c>
      <c r="E2248" s="274" t="s">
        <v>751</v>
      </c>
      <c r="F2248" s="286" t="s">
        <v>732</v>
      </c>
      <c r="G2248" s="286" t="s">
        <v>298</v>
      </c>
      <c r="H2248" s="286" t="s">
        <v>41</v>
      </c>
      <c r="I2248" s="286" t="s">
        <v>50</v>
      </c>
      <c r="J2248" s="286" t="s">
        <v>744</v>
      </c>
      <c r="K2248" s="286" t="s">
        <v>886</v>
      </c>
      <c r="L2248" s="286" t="s">
        <v>218</v>
      </c>
      <c r="M2248" s="287">
        <v>62808900</v>
      </c>
    </row>
    <row r="2249" spans="1:13">
      <c r="A2249" s="286" t="s">
        <v>5303</v>
      </c>
      <c r="B2249" s="286" t="s">
        <v>1497</v>
      </c>
      <c r="C2249" s="286" t="s">
        <v>25</v>
      </c>
      <c r="D2249" s="275">
        <v>4533</v>
      </c>
      <c r="E2249" s="274" t="s">
        <v>751</v>
      </c>
      <c r="F2249" s="286" t="s">
        <v>732</v>
      </c>
      <c r="G2249" s="286" t="s">
        <v>298</v>
      </c>
      <c r="H2249" s="286" t="s">
        <v>41</v>
      </c>
      <c r="I2249" s="286" t="s">
        <v>223</v>
      </c>
      <c r="J2249" s="286" t="s">
        <v>745</v>
      </c>
      <c r="K2249" s="286" t="s">
        <v>886</v>
      </c>
      <c r="L2249" s="286" t="s">
        <v>218</v>
      </c>
      <c r="M2249" s="287">
        <v>62808900</v>
      </c>
    </row>
    <row r="2250" spans="1:13">
      <c r="A2250" s="286" t="s">
        <v>5313</v>
      </c>
      <c r="B2250" s="286" t="s">
        <v>1497</v>
      </c>
      <c r="C2250" s="286" t="s">
        <v>25</v>
      </c>
      <c r="D2250" s="275">
        <v>4533</v>
      </c>
      <c r="E2250" s="274" t="s">
        <v>751</v>
      </c>
      <c r="F2250" s="286" t="s">
        <v>732</v>
      </c>
      <c r="G2250" s="286" t="s">
        <v>298</v>
      </c>
      <c r="H2250" s="286" t="s">
        <v>41</v>
      </c>
      <c r="I2250" s="286" t="s">
        <v>421</v>
      </c>
      <c r="J2250" s="286" t="s">
        <v>746</v>
      </c>
      <c r="K2250" s="286" t="s">
        <v>886</v>
      </c>
      <c r="L2250" s="286" t="s">
        <v>218</v>
      </c>
      <c r="M2250" s="287">
        <v>62808900</v>
      </c>
    </row>
    <row r="2251" spans="1:13">
      <c r="A2251" s="286" t="s">
        <v>5323</v>
      </c>
      <c r="B2251" s="286" t="s">
        <v>1497</v>
      </c>
      <c r="C2251" s="286" t="s">
        <v>25</v>
      </c>
      <c r="D2251" s="275">
        <v>4533</v>
      </c>
      <c r="E2251" s="274" t="s">
        <v>751</v>
      </c>
      <c r="F2251" s="286" t="s">
        <v>732</v>
      </c>
      <c r="G2251" s="286" t="s">
        <v>298</v>
      </c>
      <c r="H2251" s="286" t="s">
        <v>41</v>
      </c>
      <c r="I2251" s="286" t="s">
        <v>422</v>
      </c>
      <c r="J2251" s="286" t="s">
        <v>747</v>
      </c>
      <c r="K2251" s="286" t="s">
        <v>886</v>
      </c>
      <c r="L2251" s="286" t="s">
        <v>218</v>
      </c>
      <c r="M2251" s="287">
        <v>62808900</v>
      </c>
    </row>
    <row r="2252" spans="1:13">
      <c r="A2252" s="286" t="s">
        <v>5333</v>
      </c>
      <c r="B2252" s="286" t="s">
        <v>1497</v>
      </c>
      <c r="C2252" s="286" t="s">
        <v>25</v>
      </c>
      <c r="D2252" s="275">
        <v>4533</v>
      </c>
      <c r="E2252" s="274" t="s">
        <v>751</v>
      </c>
      <c r="F2252" s="286" t="s">
        <v>732</v>
      </c>
      <c r="G2252" s="286" t="s">
        <v>298</v>
      </c>
      <c r="H2252" s="286" t="s">
        <v>41</v>
      </c>
      <c r="I2252" s="286" t="s">
        <v>423</v>
      </c>
      <c r="J2252" s="286" t="s">
        <v>748</v>
      </c>
      <c r="K2252" s="286" t="s">
        <v>886</v>
      </c>
      <c r="L2252" s="286" t="s">
        <v>218</v>
      </c>
      <c r="M2252" s="287">
        <v>62808900</v>
      </c>
    </row>
    <row r="2253" spans="1:13">
      <c r="A2253" s="286" t="s">
        <v>5343</v>
      </c>
      <c r="B2253" s="286" t="s">
        <v>1497</v>
      </c>
      <c r="C2253" s="286" t="s">
        <v>25</v>
      </c>
      <c r="D2253" s="275">
        <v>4533</v>
      </c>
      <c r="E2253" s="274" t="s">
        <v>751</v>
      </c>
      <c r="F2253" s="286" t="s">
        <v>732</v>
      </c>
      <c r="G2253" s="286" t="s">
        <v>298</v>
      </c>
      <c r="H2253" s="286" t="s">
        <v>41</v>
      </c>
      <c r="I2253" s="286" t="s">
        <v>424</v>
      </c>
      <c r="J2253" s="286" t="s">
        <v>749</v>
      </c>
      <c r="K2253" s="286" t="s">
        <v>886</v>
      </c>
      <c r="L2253" s="286" t="s">
        <v>218</v>
      </c>
      <c r="M2253" s="287">
        <v>62808900</v>
      </c>
    </row>
    <row r="2254" spans="1:13">
      <c r="A2254" s="286" t="s">
        <v>5353</v>
      </c>
      <c r="B2254" s="286" t="s">
        <v>1497</v>
      </c>
      <c r="C2254" s="286" t="s">
        <v>25</v>
      </c>
      <c r="D2254" s="275">
        <v>4533</v>
      </c>
      <c r="E2254" s="274" t="s">
        <v>751</v>
      </c>
      <c r="F2254" s="286" t="s">
        <v>732</v>
      </c>
      <c r="G2254" s="286" t="s">
        <v>298</v>
      </c>
      <c r="H2254" s="286" t="s">
        <v>41</v>
      </c>
      <c r="I2254" s="286" t="s">
        <v>425</v>
      </c>
      <c r="J2254" s="286" t="s">
        <v>750</v>
      </c>
      <c r="K2254" s="286" t="s">
        <v>886</v>
      </c>
      <c r="L2254" s="286" t="s">
        <v>218</v>
      </c>
      <c r="M2254" s="287">
        <v>62808900</v>
      </c>
    </row>
    <row r="2255" spans="1:13">
      <c r="A2255" s="286" t="s">
        <v>5177</v>
      </c>
      <c r="B2255" s="286" t="s">
        <v>1491</v>
      </c>
      <c r="C2255" s="286" t="s">
        <v>25</v>
      </c>
      <c r="D2255" s="275">
        <v>4533</v>
      </c>
      <c r="E2255" s="274" t="s">
        <v>751</v>
      </c>
      <c r="F2255" s="286" t="s">
        <v>732</v>
      </c>
      <c r="G2255" s="286" t="s">
        <v>298</v>
      </c>
      <c r="H2255" s="286" t="s">
        <v>41</v>
      </c>
      <c r="I2255" s="286" t="s">
        <v>316</v>
      </c>
      <c r="J2255" s="286" t="s">
        <v>733</v>
      </c>
      <c r="K2255" s="286" t="s">
        <v>886</v>
      </c>
      <c r="L2255" s="286" t="s">
        <v>34</v>
      </c>
      <c r="M2255" s="287">
        <v>70016100</v>
      </c>
    </row>
    <row r="2256" spans="1:13">
      <c r="A2256" s="286" t="s">
        <v>5187</v>
      </c>
      <c r="B2256" s="286" t="s">
        <v>1491</v>
      </c>
      <c r="C2256" s="286" t="s">
        <v>25</v>
      </c>
      <c r="D2256" s="275">
        <v>4533</v>
      </c>
      <c r="E2256" s="274" t="s">
        <v>751</v>
      </c>
      <c r="F2256" s="286" t="s">
        <v>732</v>
      </c>
      <c r="G2256" s="286" t="s">
        <v>298</v>
      </c>
      <c r="H2256" s="286" t="s">
        <v>41</v>
      </c>
      <c r="I2256" s="286" t="s">
        <v>318</v>
      </c>
      <c r="J2256" s="286" t="s">
        <v>734</v>
      </c>
      <c r="K2256" s="286" t="s">
        <v>886</v>
      </c>
      <c r="L2256" s="286" t="s">
        <v>34</v>
      </c>
      <c r="M2256" s="287">
        <v>70016100</v>
      </c>
    </row>
    <row r="2257" spans="1:13">
      <c r="A2257" s="286" t="s">
        <v>5197</v>
      </c>
      <c r="B2257" s="286" t="s">
        <v>1491</v>
      </c>
      <c r="C2257" s="286" t="s">
        <v>25</v>
      </c>
      <c r="D2257" s="275">
        <v>4533</v>
      </c>
      <c r="E2257" s="274" t="s">
        <v>751</v>
      </c>
      <c r="F2257" s="286" t="s">
        <v>732</v>
      </c>
      <c r="G2257" s="286" t="s">
        <v>298</v>
      </c>
      <c r="H2257" s="286" t="s">
        <v>41</v>
      </c>
      <c r="I2257" s="286" t="s">
        <v>320</v>
      </c>
      <c r="J2257" s="286" t="s">
        <v>735</v>
      </c>
      <c r="K2257" s="286" t="s">
        <v>886</v>
      </c>
      <c r="L2257" s="286" t="s">
        <v>34</v>
      </c>
      <c r="M2257" s="287">
        <v>70016100</v>
      </c>
    </row>
    <row r="2258" spans="1:13">
      <c r="A2258" s="286" t="s">
        <v>5207</v>
      </c>
      <c r="B2258" s="286" t="s">
        <v>1491</v>
      </c>
      <c r="C2258" s="286" t="s">
        <v>25</v>
      </c>
      <c r="D2258" s="275">
        <v>4533</v>
      </c>
      <c r="E2258" s="274" t="s">
        <v>751</v>
      </c>
      <c r="F2258" s="286" t="s">
        <v>732</v>
      </c>
      <c r="G2258" s="286" t="s">
        <v>298</v>
      </c>
      <c r="H2258" s="286" t="s">
        <v>41</v>
      </c>
      <c r="I2258" s="286" t="s">
        <v>322</v>
      </c>
      <c r="J2258" s="286" t="s">
        <v>736</v>
      </c>
      <c r="K2258" s="286" t="s">
        <v>886</v>
      </c>
      <c r="L2258" s="286" t="s">
        <v>34</v>
      </c>
      <c r="M2258" s="287">
        <v>70016100</v>
      </c>
    </row>
    <row r="2259" spans="1:13">
      <c r="A2259" s="286" t="s">
        <v>5217</v>
      </c>
      <c r="B2259" s="286" t="s">
        <v>1491</v>
      </c>
      <c r="C2259" s="286" t="s">
        <v>25</v>
      </c>
      <c r="D2259" s="275">
        <v>4533</v>
      </c>
      <c r="E2259" s="274" t="s">
        <v>751</v>
      </c>
      <c r="F2259" s="286" t="s">
        <v>732</v>
      </c>
      <c r="G2259" s="286" t="s">
        <v>298</v>
      </c>
      <c r="H2259" s="286" t="s">
        <v>41</v>
      </c>
      <c r="I2259" s="286" t="s">
        <v>324</v>
      </c>
      <c r="J2259" s="286" t="s">
        <v>737</v>
      </c>
      <c r="K2259" s="286" t="s">
        <v>886</v>
      </c>
      <c r="L2259" s="286" t="s">
        <v>34</v>
      </c>
      <c r="M2259" s="287">
        <v>70016100</v>
      </c>
    </row>
    <row r="2260" spans="1:13">
      <c r="A2260" s="286" t="s">
        <v>5236</v>
      </c>
      <c r="B2260" s="286" t="s">
        <v>1500</v>
      </c>
      <c r="C2260" s="286" t="s">
        <v>25</v>
      </c>
      <c r="D2260" s="275">
        <v>4533</v>
      </c>
      <c r="E2260" s="274" t="s">
        <v>751</v>
      </c>
      <c r="F2260" s="286" t="s">
        <v>732</v>
      </c>
      <c r="G2260" s="286" t="s">
        <v>298</v>
      </c>
      <c r="H2260" s="286" t="s">
        <v>41</v>
      </c>
      <c r="I2260" s="286" t="s">
        <v>42</v>
      </c>
      <c r="J2260" s="286" t="s">
        <v>738</v>
      </c>
      <c r="K2260" s="286" t="s">
        <v>887</v>
      </c>
      <c r="L2260" s="286" t="s">
        <v>941</v>
      </c>
      <c r="M2260" s="287">
        <v>70940100</v>
      </c>
    </row>
    <row r="2261" spans="1:13">
      <c r="A2261" s="286" t="s">
        <v>5246</v>
      </c>
      <c r="B2261" s="286" t="s">
        <v>1500</v>
      </c>
      <c r="C2261" s="286" t="s">
        <v>25</v>
      </c>
      <c r="D2261" s="275">
        <v>4533</v>
      </c>
      <c r="E2261" s="274" t="s">
        <v>751</v>
      </c>
      <c r="F2261" s="286" t="s">
        <v>732</v>
      </c>
      <c r="G2261" s="286" t="s">
        <v>298</v>
      </c>
      <c r="H2261" s="286" t="s">
        <v>41</v>
      </c>
      <c r="I2261" s="286" t="s">
        <v>219</v>
      </c>
      <c r="J2261" s="286" t="s">
        <v>739</v>
      </c>
      <c r="K2261" s="286" t="s">
        <v>887</v>
      </c>
      <c r="L2261" s="286" t="s">
        <v>941</v>
      </c>
      <c r="M2261" s="287">
        <v>70940100</v>
      </c>
    </row>
    <row r="2262" spans="1:13">
      <c r="A2262" s="286" t="s">
        <v>5256</v>
      </c>
      <c r="B2262" s="286" t="s">
        <v>1500</v>
      </c>
      <c r="C2262" s="286" t="s">
        <v>25</v>
      </c>
      <c r="D2262" s="275">
        <v>4533</v>
      </c>
      <c r="E2262" s="274" t="s">
        <v>751</v>
      </c>
      <c r="F2262" s="286" t="s">
        <v>732</v>
      </c>
      <c r="G2262" s="286" t="s">
        <v>298</v>
      </c>
      <c r="H2262" s="286" t="s">
        <v>41</v>
      </c>
      <c r="I2262" s="286" t="s">
        <v>44</v>
      </c>
      <c r="J2262" s="286" t="s">
        <v>740</v>
      </c>
      <c r="K2262" s="286" t="s">
        <v>887</v>
      </c>
      <c r="L2262" s="286" t="s">
        <v>941</v>
      </c>
      <c r="M2262" s="287">
        <v>70940100</v>
      </c>
    </row>
    <row r="2263" spans="1:13">
      <c r="A2263" s="286" t="s">
        <v>5266</v>
      </c>
      <c r="B2263" s="286" t="s">
        <v>1500</v>
      </c>
      <c r="C2263" s="286" t="s">
        <v>25</v>
      </c>
      <c r="D2263" s="275">
        <v>4533</v>
      </c>
      <c r="E2263" s="274" t="s">
        <v>751</v>
      </c>
      <c r="F2263" s="286" t="s">
        <v>732</v>
      </c>
      <c r="G2263" s="286" t="s">
        <v>298</v>
      </c>
      <c r="H2263" s="286" t="s">
        <v>41</v>
      </c>
      <c r="I2263" s="286" t="s">
        <v>46</v>
      </c>
      <c r="J2263" s="286" t="s">
        <v>741</v>
      </c>
      <c r="K2263" s="286" t="s">
        <v>887</v>
      </c>
      <c r="L2263" s="286" t="s">
        <v>941</v>
      </c>
      <c r="M2263" s="287">
        <v>70940100</v>
      </c>
    </row>
    <row r="2264" spans="1:13">
      <c r="A2264" s="286" t="s">
        <v>5276</v>
      </c>
      <c r="B2264" s="286" t="s">
        <v>1500</v>
      </c>
      <c r="C2264" s="286" t="s">
        <v>25</v>
      </c>
      <c r="D2264" s="275">
        <v>4533</v>
      </c>
      <c r="E2264" s="274" t="s">
        <v>751</v>
      </c>
      <c r="F2264" s="286" t="s">
        <v>732</v>
      </c>
      <c r="G2264" s="286" t="s">
        <v>298</v>
      </c>
      <c r="H2264" s="286" t="s">
        <v>41</v>
      </c>
      <c r="I2264" s="286" t="s">
        <v>221</v>
      </c>
      <c r="J2264" s="286" t="s">
        <v>742</v>
      </c>
      <c r="K2264" s="286" t="s">
        <v>887</v>
      </c>
      <c r="L2264" s="286" t="s">
        <v>941</v>
      </c>
      <c r="M2264" s="287">
        <v>70940100</v>
      </c>
    </row>
    <row r="2265" spans="1:13">
      <c r="A2265" s="286" t="s">
        <v>5182</v>
      </c>
      <c r="B2265" s="286" t="s">
        <v>1496</v>
      </c>
      <c r="C2265" s="286" t="s">
        <v>25</v>
      </c>
      <c r="D2265" s="275">
        <v>4533</v>
      </c>
      <c r="E2265" s="274" t="s">
        <v>751</v>
      </c>
      <c r="F2265" s="286" t="s">
        <v>732</v>
      </c>
      <c r="G2265" s="286" t="s">
        <v>298</v>
      </c>
      <c r="H2265" s="286" t="s">
        <v>41</v>
      </c>
      <c r="I2265" s="286" t="s">
        <v>316</v>
      </c>
      <c r="J2265" s="286" t="s">
        <v>733</v>
      </c>
      <c r="K2265" s="286" t="s">
        <v>887</v>
      </c>
      <c r="L2265" s="286" t="s">
        <v>940</v>
      </c>
      <c r="M2265" s="287">
        <v>71887200</v>
      </c>
    </row>
    <row r="2266" spans="1:13">
      <c r="A2266" s="286" t="s">
        <v>5192</v>
      </c>
      <c r="B2266" s="286" t="s">
        <v>1496</v>
      </c>
      <c r="C2266" s="286" t="s">
        <v>25</v>
      </c>
      <c r="D2266" s="275">
        <v>4533</v>
      </c>
      <c r="E2266" s="274" t="s">
        <v>751</v>
      </c>
      <c r="F2266" s="286" t="s">
        <v>732</v>
      </c>
      <c r="G2266" s="286" t="s">
        <v>298</v>
      </c>
      <c r="H2266" s="286" t="s">
        <v>41</v>
      </c>
      <c r="I2266" s="286" t="s">
        <v>318</v>
      </c>
      <c r="J2266" s="286" t="s">
        <v>734</v>
      </c>
      <c r="K2266" s="286" t="s">
        <v>887</v>
      </c>
      <c r="L2266" s="286" t="s">
        <v>940</v>
      </c>
      <c r="M2266" s="287">
        <v>71887200</v>
      </c>
    </row>
    <row r="2267" spans="1:13">
      <c r="A2267" s="286" t="s">
        <v>5202</v>
      </c>
      <c r="B2267" s="286" t="s">
        <v>1496</v>
      </c>
      <c r="C2267" s="286" t="s">
        <v>25</v>
      </c>
      <c r="D2267" s="275">
        <v>4533</v>
      </c>
      <c r="E2267" s="274" t="s">
        <v>751</v>
      </c>
      <c r="F2267" s="286" t="s">
        <v>732</v>
      </c>
      <c r="G2267" s="286" t="s">
        <v>298</v>
      </c>
      <c r="H2267" s="286" t="s">
        <v>41</v>
      </c>
      <c r="I2267" s="286" t="s">
        <v>320</v>
      </c>
      <c r="J2267" s="286" t="s">
        <v>735</v>
      </c>
      <c r="K2267" s="286" t="s">
        <v>887</v>
      </c>
      <c r="L2267" s="286" t="s">
        <v>940</v>
      </c>
      <c r="M2267" s="287">
        <v>71887200</v>
      </c>
    </row>
    <row r="2268" spans="1:13">
      <c r="A2268" s="286" t="s">
        <v>5212</v>
      </c>
      <c r="B2268" s="286" t="s">
        <v>1496</v>
      </c>
      <c r="C2268" s="286" t="s">
        <v>25</v>
      </c>
      <c r="D2268" s="275">
        <v>4533</v>
      </c>
      <c r="E2268" s="274" t="s">
        <v>751</v>
      </c>
      <c r="F2268" s="286" t="s">
        <v>732</v>
      </c>
      <c r="G2268" s="286" t="s">
        <v>298</v>
      </c>
      <c r="H2268" s="286" t="s">
        <v>41</v>
      </c>
      <c r="I2268" s="286" t="s">
        <v>322</v>
      </c>
      <c r="J2268" s="286" t="s">
        <v>736</v>
      </c>
      <c r="K2268" s="286" t="s">
        <v>887</v>
      </c>
      <c r="L2268" s="286" t="s">
        <v>940</v>
      </c>
      <c r="M2268" s="287">
        <v>71887200</v>
      </c>
    </row>
    <row r="2269" spans="1:13">
      <c r="A2269" s="286" t="s">
        <v>5222</v>
      </c>
      <c r="B2269" s="286" t="s">
        <v>1496</v>
      </c>
      <c r="C2269" s="286" t="s">
        <v>25</v>
      </c>
      <c r="D2269" s="275">
        <v>4533</v>
      </c>
      <c r="E2269" s="274" t="s">
        <v>751</v>
      </c>
      <c r="F2269" s="286" t="s">
        <v>732</v>
      </c>
      <c r="G2269" s="286" t="s">
        <v>298</v>
      </c>
      <c r="H2269" s="286" t="s">
        <v>41</v>
      </c>
      <c r="I2269" s="286" t="s">
        <v>324</v>
      </c>
      <c r="J2269" s="286" t="s">
        <v>737</v>
      </c>
      <c r="K2269" s="286" t="s">
        <v>887</v>
      </c>
      <c r="L2269" s="286" t="s">
        <v>940</v>
      </c>
      <c r="M2269" s="287">
        <v>71887200</v>
      </c>
    </row>
    <row r="2270" spans="1:13">
      <c r="A2270" s="286" t="s">
        <v>5233</v>
      </c>
      <c r="B2270" s="286" t="s">
        <v>1497</v>
      </c>
      <c r="C2270" s="286" t="s">
        <v>25</v>
      </c>
      <c r="D2270" s="275">
        <v>4533</v>
      </c>
      <c r="E2270" s="274" t="s">
        <v>751</v>
      </c>
      <c r="F2270" s="286" t="s">
        <v>732</v>
      </c>
      <c r="G2270" s="286" t="s">
        <v>298</v>
      </c>
      <c r="H2270" s="286" t="s">
        <v>41</v>
      </c>
      <c r="I2270" s="286" t="s">
        <v>42</v>
      </c>
      <c r="J2270" s="286" t="s">
        <v>738</v>
      </c>
      <c r="K2270" s="286" t="s">
        <v>886</v>
      </c>
      <c r="L2270" s="286" t="s">
        <v>218</v>
      </c>
      <c r="M2270" s="287">
        <v>74566800</v>
      </c>
    </row>
    <row r="2271" spans="1:13">
      <c r="A2271" s="286" t="s">
        <v>5243</v>
      </c>
      <c r="B2271" s="286" t="s">
        <v>1497</v>
      </c>
      <c r="C2271" s="286" t="s">
        <v>25</v>
      </c>
      <c r="D2271" s="275">
        <v>4533</v>
      </c>
      <c r="E2271" s="274" t="s">
        <v>751</v>
      </c>
      <c r="F2271" s="286" t="s">
        <v>732</v>
      </c>
      <c r="G2271" s="286" t="s">
        <v>298</v>
      </c>
      <c r="H2271" s="286" t="s">
        <v>41</v>
      </c>
      <c r="I2271" s="286" t="s">
        <v>219</v>
      </c>
      <c r="J2271" s="286" t="s">
        <v>739</v>
      </c>
      <c r="K2271" s="286" t="s">
        <v>886</v>
      </c>
      <c r="L2271" s="286" t="s">
        <v>218</v>
      </c>
      <c r="M2271" s="287">
        <v>74566800</v>
      </c>
    </row>
    <row r="2272" spans="1:13">
      <c r="A2272" s="286" t="s">
        <v>5253</v>
      </c>
      <c r="B2272" s="286" t="s">
        <v>1497</v>
      </c>
      <c r="C2272" s="286" t="s">
        <v>25</v>
      </c>
      <c r="D2272" s="275">
        <v>4533</v>
      </c>
      <c r="E2272" s="274" t="s">
        <v>751</v>
      </c>
      <c r="F2272" s="286" t="s">
        <v>732</v>
      </c>
      <c r="G2272" s="286" t="s">
        <v>298</v>
      </c>
      <c r="H2272" s="286" t="s">
        <v>41</v>
      </c>
      <c r="I2272" s="286" t="s">
        <v>44</v>
      </c>
      <c r="J2272" s="286" t="s">
        <v>740</v>
      </c>
      <c r="K2272" s="286" t="s">
        <v>886</v>
      </c>
      <c r="L2272" s="286" t="s">
        <v>218</v>
      </c>
      <c r="M2272" s="287">
        <v>74566800</v>
      </c>
    </row>
    <row r="2273" spans="1:13">
      <c r="A2273" s="286" t="s">
        <v>5263</v>
      </c>
      <c r="B2273" s="286" t="s">
        <v>1497</v>
      </c>
      <c r="C2273" s="286" t="s">
        <v>25</v>
      </c>
      <c r="D2273" s="275">
        <v>4533</v>
      </c>
      <c r="E2273" s="274" t="s">
        <v>751</v>
      </c>
      <c r="F2273" s="286" t="s">
        <v>732</v>
      </c>
      <c r="G2273" s="286" t="s">
        <v>298</v>
      </c>
      <c r="H2273" s="286" t="s">
        <v>41</v>
      </c>
      <c r="I2273" s="286" t="s">
        <v>46</v>
      </c>
      <c r="J2273" s="286" t="s">
        <v>741</v>
      </c>
      <c r="K2273" s="286" t="s">
        <v>886</v>
      </c>
      <c r="L2273" s="286" t="s">
        <v>218</v>
      </c>
      <c r="M2273" s="287">
        <v>74566800</v>
      </c>
    </row>
    <row r="2274" spans="1:13">
      <c r="A2274" s="286" t="s">
        <v>5273</v>
      </c>
      <c r="B2274" s="286" t="s">
        <v>1497</v>
      </c>
      <c r="C2274" s="286" t="s">
        <v>25</v>
      </c>
      <c r="D2274" s="275">
        <v>4533</v>
      </c>
      <c r="E2274" s="274" t="s">
        <v>751</v>
      </c>
      <c r="F2274" s="286" t="s">
        <v>732</v>
      </c>
      <c r="G2274" s="286" t="s">
        <v>298</v>
      </c>
      <c r="H2274" s="286" t="s">
        <v>41</v>
      </c>
      <c r="I2274" s="286" t="s">
        <v>221</v>
      </c>
      <c r="J2274" s="286" t="s">
        <v>742</v>
      </c>
      <c r="K2274" s="286" t="s">
        <v>886</v>
      </c>
      <c r="L2274" s="286" t="s">
        <v>218</v>
      </c>
      <c r="M2274" s="287">
        <v>74566800</v>
      </c>
    </row>
    <row r="2275" spans="1:13">
      <c r="A2275" s="286" t="s">
        <v>5186</v>
      </c>
      <c r="B2275" s="286" t="s">
        <v>1500</v>
      </c>
      <c r="C2275" s="286" t="s">
        <v>25</v>
      </c>
      <c r="D2275" s="275">
        <v>4533</v>
      </c>
      <c r="E2275" s="274" t="s">
        <v>751</v>
      </c>
      <c r="F2275" s="286" t="s">
        <v>732</v>
      </c>
      <c r="G2275" s="286" t="s">
        <v>298</v>
      </c>
      <c r="H2275" s="286" t="s">
        <v>41</v>
      </c>
      <c r="I2275" s="286" t="s">
        <v>316</v>
      </c>
      <c r="J2275" s="286" t="s">
        <v>733</v>
      </c>
      <c r="K2275" s="286" t="s">
        <v>887</v>
      </c>
      <c r="L2275" s="286" t="s">
        <v>941</v>
      </c>
      <c r="M2275" s="287">
        <v>82143600</v>
      </c>
    </row>
    <row r="2276" spans="1:13">
      <c r="A2276" s="286" t="s">
        <v>5196</v>
      </c>
      <c r="B2276" s="286" t="s">
        <v>1500</v>
      </c>
      <c r="C2276" s="286" t="s">
        <v>25</v>
      </c>
      <c r="D2276" s="275">
        <v>4533</v>
      </c>
      <c r="E2276" s="274" t="s">
        <v>751</v>
      </c>
      <c r="F2276" s="286" t="s">
        <v>732</v>
      </c>
      <c r="G2276" s="286" t="s">
        <v>298</v>
      </c>
      <c r="H2276" s="286" t="s">
        <v>41</v>
      </c>
      <c r="I2276" s="286" t="s">
        <v>318</v>
      </c>
      <c r="J2276" s="286" t="s">
        <v>734</v>
      </c>
      <c r="K2276" s="286" t="s">
        <v>887</v>
      </c>
      <c r="L2276" s="286" t="s">
        <v>941</v>
      </c>
      <c r="M2276" s="287">
        <v>82143600</v>
      </c>
    </row>
    <row r="2277" spans="1:13">
      <c r="A2277" s="286" t="s">
        <v>5206</v>
      </c>
      <c r="B2277" s="286" t="s">
        <v>1500</v>
      </c>
      <c r="C2277" s="286" t="s">
        <v>25</v>
      </c>
      <c r="D2277" s="275">
        <v>4533</v>
      </c>
      <c r="E2277" s="274" t="s">
        <v>751</v>
      </c>
      <c r="F2277" s="286" t="s">
        <v>732</v>
      </c>
      <c r="G2277" s="286" t="s">
        <v>298</v>
      </c>
      <c r="H2277" s="286" t="s">
        <v>41</v>
      </c>
      <c r="I2277" s="286" t="s">
        <v>320</v>
      </c>
      <c r="J2277" s="286" t="s">
        <v>735</v>
      </c>
      <c r="K2277" s="286" t="s">
        <v>887</v>
      </c>
      <c r="L2277" s="286" t="s">
        <v>941</v>
      </c>
      <c r="M2277" s="287">
        <v>82143600</v>
      </c>
    </row>
    <row r="2278" spans="1:13">
      <c r="A2278" s="286" t="s">
        <v>5216</v>
      </c>
      <c r="B2278" s="286" t="s">
        <v>1500</v>
      </c>
      <c r="C2278" s="286" t="s">
        <v>25</v>
      </c>
      <c r="D2278" s="275">
        <v>4533</v>
      </c>
      <c r="E2278" s="274" t="s">
        <v>751</v>
      </c>
      <c r="F2278" s="286" t="s">
        <v>732</v>
      </c>
      <c r="G2278" s="286" t="s">
        <v>298</v>
      </c>
      <c r="H2278" s="286" t="s">
        <v>41</v>
      </c>
      <c r="I2278" s="286" t="s">
        <v>322</v>
      </c>
      <c r="J2278" s="286" t="s">
        <v>736</v>
      </c>
      <c r="K2278" s="286" t="s">
        <v>887</v>
      </c>
      <c r="L2278" s="286" t="s">
        <v>941</v>
      </c>
      <c r="M2278" s="287">
        <v>82143600</v>
      </c>
    </row>
    <row r="2279" spans="1:13">
      <c r="A2279" s="286" t="s">
        <v>5226</v>
      </c>
      <c r="B2279" s="286" t="s">
        <v>1500</v>
      </c>
      <c r="C2279" s="286" t="s">
        <v>25</v>
      </c>
      <c r="D2279" s="275">
        <v>4533</v>
      </c>
      <c r="E2279" s="274" t="s">
        <v>751</v>
      </c>
      <c r="F2279" s="286" t="s">
        <v>732</v>
      </c>
      <c r="G2279" s="286" t="s">
        <v>298</v>
      </c>
      <c r="H2279" s="286" t="s">
        <v>41</v>
      </c>
      <c r="I2279" s="286" t="s">
        <v>324</v>
      </c>
      <c r="J2279" s="286" t="s">
        <v>737</v>
      </c>
      <c r="K2279" s="286" t="s">
        <v>887</v>
      </c>
      <c r="L2279" s="286" t="s">
        <v>941</v>
      </c>
      <c r="M2279" s="287">
        <v>82143600</v>
      </c>
    </row>
    <row r="2280" spans="1:13">
      <c r="A2280" s="286" t="s">
        <v>5183</v>
      </c>
      <c r="B2280" s="286" t="s">
        <v>1497</v>
      </c>
      <c r="C2280" s="286" t="s">
        <v>25</v>
      </c>
      <c r="D2280" s="275">
        <v>4533</v>
      </c>
      <c r="E2280" s="274" t="s">
        <v>751</v>
      </c>
      <c r="F2280" s="286" t="s">
        <v>732</v>
      </c>
      <c r="G2280" s="286" t="s">
        <v>298</v>
      </c>
      <c r="H2280" s="286" t="s">
        <v>41</v>
      </c>
      <c r="I2280" s="286" t="s">
        <v>316</v>
      </c>
      <c r="J2280" s="286" t="s">
        <v>733</v>
      </c>
      <c r="K2280" s="286" t="s">
        <v>886</v>
      </c>
      <c r="L2280" s="286" t="s">
        <v>218</v>
      </c>
      <c r="M2280" s="287">
        <v>86347800</v>
      </c>
    </row>
    <row r="2281" spans="1:13">
      <c r="A2281" s="286" t="s">
        <v>5193</v>
      </c>
      <c r="B2281" s="286" t="s">
        <v>1497</v>
      </c>
      <c r="C2281" s="286" t="s">
        <v>25</v>
      </c>
      <c r="D2281" s="275">
        <v>4533</v>
      </c>
      <c r="E2281" s="274" t="s">
        <v>751</v>
      </c>
      <c r="F2281" s="286" t="s">
        <v>732</v>
      </c>
      <c r="G2281" s="286" t="s">
        <v>298</v>
      </c>
      <c r="H2281" s="286" t="s">
        <v>41</v>
      </c>
      <c r="I2281" s="286" t="s">
        <v>318</v>
      </c>
      <c r="J2281" s="286" t="s">
        <v>734</v>
      </c>
      <c r="K2281" s="286" t="s">
        <v>886</v>
      </c>
      <c r="L2281" s="286" t="s">
        <v>218</v>
      </c>
      <c r="M2281" s="287">
        <v>86347800</v>
      </c>
    </row>
    <row r="2282" spans="1:13">
      <c r="A2282" s="286" t="s">
        <v>5203</v>
      </c>
      <c r="B2282" s="286" t="s">
        <v>1497</v>
      </c>
      <c r="C2282" s="286" t="s">
        <v>25</v>
      </c>
      <c r="D2282" s="275">
        <v>4533</v>
      </c>
      <c r="E2282" s="274" t="s">
        <v>751</v>
      </c>
      <c r="F2282" s="286" t="s">
        <v>732</v>
      </c>
      <c r="G2282" s="286" t="s">
        <v>298</v>
      </c>
      <c r="H2282" s="286" t="s">
        <v>41</v>
      </c>
      <c r="I2282" s="286" t="s">
        <v>320</v>
      </c>
      <c r="J2282" s="286" t="s">
        <v>735</v>
      </c>
      <c r="K2282" s="286" t="s">
        <v>886</v>
      </c>
      <c r="L2282" s="286" t="s">
        <v>218</v>
      </c>
      <c r="M2282" s="287">
        <v>86347800</v>
      </c>
    </row>
    <row r="2283" spans="1:13">
      <c r="A2283" s="286" t="s">
        <v>5213</v>
      </c>
      <c r="B2283" s="286" t="s">
        <v>1497</v>
      </c>
      <c r="C2283" s="286" t="s">
        <v>25</v>
      </c>
      <c r="D2283" s="275">
        <v>4533</v>
      </c>
      <c r="E2283" s="274" t="s">
        <v>751</v>
      </c>
      <c r="F2283" s="286" t="s">
        <v>732</v>
      </c>
      <c r="G2283" s="286" t="s">
        <v>298</v>
      </c>
      <c r="H2283" s="286" t="s">
        <v>41</v>
      </c>
      <c r="I2283" s="286" t="s">
        <v>322</v>
      </c>
      <c r="J2283" s="286" t="s">
        <v>736</v>
      </c>
      <c r="K2283" s="286" t="s">
        <v>886</v>
      </c>
      <c r="L2283" s="286" t="s">
        <v>218</v>
      </c>
      <c r="M2283" s="287">
        <v>86347800</v>
      </c>
    </row>
    <row r="2284" spans="1:13">
      <c r="A2284" s="286" t="s">
        <v>5223</v>
      </c>
      <c r="B2284" s="286" t="s">
        <v>1497</v>
      </c>
      <c r="C2284" s="286" t="s">
        <v>25</v>
      </c>
      <c r="D2284" s="275">
        <v>4533</v>
      </c>
      <c r="E2284" s="274" t="s">
        <v>751</v>
      </c>
      <c r="F2284" s="286" t="s">
        <v>732</v>
      </c>
      <c r="G2284" s="286" t="s">
        <v>298</v>
      </c>
      <c r="H2284" s="286" t="s">
        <v>41</v>
      </c>
      <c r="I2284" s="286" t="s">
        <v>324</v>
      </c>
      <c r="J2284" s="286" t="s">
        <v>737</v>
      </c>
      <c r="K2284" s="286" t="s">
        <v>886</v>
      </c>
      <c r="L2284" s="286" t="s">
        <v>218</v>
      </c>
      <c r="M2284" s="287">
        <v>86347800</v>
      </c>
    </row>
    <row r="2285" spans="1:13">
      <c r="A2285" s="286" t="s">
        <v>5281</v>
      </c>
      <c r="B2285" s="286" t="s">
        <v>1495</v>
      </c>
      <c r="C2285" s="286" t="s">
        <v>25</v>
      </c>
      <c r="D2285" s="275">
        <v>4533</v>
      </c>
      <c r="E2285" s="274" t="s">
        <v>751</v>
      </c>
      <c r="F2285" s="286" t="s">
        <v>732</v>
      </c>
      <c r="G2285" s="286" t="s">
        <v>298</v>
      </c>
      <c r="H2285" s="286" t="s">
        <v>41</v>
      </c>
      <c r="I2285" s="286" t="s">
        <v>48</v>
      </c>
      <c r="J2285" s="286" t="s">
        <v>743</v>
      </c>
      <c r="K2285" s="286" t="s">
        <v>886</v>
      </c>
      <c r="L2285" s="286" t="s">
        <v>940</v>
      </c>
      <c r="M2285" s="287">
        <v>95056500</v>
      </c>
    </row>
    <row r="2286" spans="1:13">
      <c r="A2286" s="286" t="s">
        <v>5291</v>
      </c>
      <c r="B2286" s="286" t="s">
        <v>1495</v>
      </c>
      <c r="C2286" s="286" t="s">
        <v>25</v>
      </c>
      <c r="D2286" s="275">
        <v>4533</v>
      </c>
      <c r="E2286" s="274" t="s">
        <v>751</v>
      </c>
      <c r="F2286" s="286" t="s">
        <v>732</v>
      </c>
      <c r="G2286" s="286" t="s">
        <v>298</v>
      </c>
      <c r="H2286" s="286" t="s">
        <v>41</v>
      </c>
      <c r="I2286" s="286" t="s">
        <v>50</v>
      </c>
      <c r="J2286" s="286" t="s">
        <v>744</v>
      </c>
      <c r="K2286" s="286" t="s">
        <v>886</v>
      </c>
      <c r="L2286" s="286" t="s">
        <v>940</v>
      </c>
      <c r="M2286" s="287">
        <v>95056500</v>
      </c>
    </row>
    <row r="2287" spans="1:13">
      <c r="A2287" s="286" t="s">
        <v>5301</v>
      </c>
      <c r="B2287" s="286" t="s">
        <v>1495</v>
      </c>
      <c r="C2287" s="286" t="s">
        <v>25</v>
      </c>
      <c r="D2287" s="275">
        <v>4533</v>
      </c>
      <c r="E2287" s="274" t="s">
        <v>751</v>
      </c>
      <c r="F2287" s="286" t="s">
        <v>732</v>
      </c>
      <c r="G2287" s="286" t="s">
        <v>298</v>
      </c>
      <c r="H2287" s="286" t="s">
        <v>41</v>
      </c>
      <c r="I2287" s="286" t="s">
        <v>223</v>
      </c>
      <c r="J2287" s="286" t="s">
        <v>745</v>
      </c>
      <c r="K2287" s="286" t="s">
        <v>886</v>
      </c>
      <c r="L2287" s="286" t="s">
        <v>940</v>
      </c>
      <c r="M2287" s="287">
        <v>95056500</v>
      </c>
    </row>
    <row r="2288" spans="1:13">
      <c r="A2288" s="286" t="s">
        <v>5311</v>
      </c>
      <c r="B2288" s="286" t="s">
        <v>1495</v>
      </c>
      <c r="C2288" s="286" t="s">
        <v>25</v>
      </c>
      <c r="D2288" s="275">
        <v>4533</v>
      </c>
      <c r="E2288" s="274" t="s">
        <v>751</v>
      </c>
      <c r="F2288" s="286" t="s">
        <v>732</v>
      </c>
      <c r="G2288" s="286" t="s">
        <v>298</v>
      </c>
      <c r="H2288" s="286" t="s">
        <v>41</v>
      </c>
      <c r="I2288" s="286" t="s">
        <v>421</v>
      </c>
      <c r="J2288" s="286" t="s">
        <v>746</v>
      </c>
      <c r="K2288" s="286" t="s">
        <v>886</v>
      </c>
      <c r="L2288" s="286" t="s">
        <v>940</v>
      </c>
      <c r="M2288" s="287">
        <v>95056500</v>
      </c>
    </row>
    <row r="2289" spans="1:13">
      <c r="A2289" s="286" t="s">
        <v>5321</v>
      </c>
      <c r="B2289" s="286" t="s">
        <v>1495</v>
      </c>
      <c r="C2289" s="286" t="s">
        <v>25</v>
      </c>
      <c r="D2289" s="275">
        <v>4533</v>
      </c>
      <c r="E2289" s="274" t="s">
        <v>751</v>
      </c>
      <c r="F2289" s="286" t="s">
        <v>732</v>
      </c>
      <c r="G2289" s="286" t="s">
        <v>298</v>
      </c>
      <c r="H2289" s="286" t="s">
        <v>41</v>
      </c>
      <c r="I2289" s="286" t="s">
        <v>422</v>
      </c>
      <c r="J2289" s="286" t="s">
        <v>747</v>
      </c>
      <c r="K2289" s="286" t="s">
        <v>886</v>
      </c>
      <c r="L2289" s="286" t="s">
        <v>940</v>
      </c>
      <c r="M2289" s="287">
        <v>95056500</v>
      </c>
    </row>
    <row r="2290" spans="1:13">
      <c r="A2290" s="286" t="s">
        <v>5331</v>
      </c>
      <c r="B2290" s="286" t="s">
        <v>1495</v>
      </c>
      <c r="C2290" s="286" t="s">
        <v>25</v>
      </c>
      <c r="D2290" s="275">
        <v>4533</v>
      </c>
      <c r="E2290" s="274" t="s">
        <v>751</v>
      </c>
      <c r="F2290" s="286" t="s">
        <v>732</v>
      </c>
      <c r="G2290" s="286" t="s">
        <v>298</v>
      </c>
      <c r="H2290" s="286" t="s">
        <v>41</v>
      </c>
      <c r="I2290" s="286" t="s">
        <v>423</v>
      </c>
      <c r="J2290" s="286" t="s">
        <v>748</v>
      </c>
      <c r="K2290" s="286" t="s">
        <v>886</v>
      </c>
      <c r="L2290" s="286" t="s">
        <v>940</v>
      </c>
      <c r="M2290" s="287">
        <v>95056500</v>
      </c>
    </row>
    <row r="2291" spans="1:13">
      <c r="A2291" s="286" t="s">
        <v>5341</v>
      </c>
      <c r="B2291" s="286" t="s">
        <v>1495</v>
      </c>
      <c r="C2291" s="286" t="s">
        <v>25</v>
      </c>
      <c r="D2291" s="275">
        <v>4533</v>
      </c>
      <c r="E2291" s="274" t="s">
        <v>751</v>
      </c>
      <c r="F2291" s="286" t="s">
        <v>732</v>
      </c>
      <c r="G2291" s="286" t="s">
        <v>298</v>
      </c>
      <c r="H2291" s="286" t="s">
        <v>41</v>
      </c>
      <c r="I2291" s="286" t="s">
        <v>424</v>
      </c>
      <c r="J2291" s="286" t="s">
        <v>749</v>
      </c>
      <c r="K2291" s="286" t="s">
        <v>886</v>
      </c>
      <c r="L2291" s="286" t="s">
        <v>940</v>
      </c>
      <c r="M2291" s="287">
        <v>95056500</v>
      </c>
    </row>
    <row r="2292" spans="1:13">
      <c r="A2292" s="286" t="s">
        <v>5351</v>
      </c>
      <c r="B2292" s="286" t="s">
        <v>1495</v>
      </c>
      <c r="C2292" s="286" t="s">
        <v>25</v>
      </c>
      <c r="D2292" s="275">
        <v>4533</v>
      </c>
      <c r="E2292" s="274" t="s">
        <v>751</v>
      </c>
      <c r="F2292" s="286" t="s">
        <v>732</v>
      </c>
      <c r="G2292" s="286" t="s">
        <v>298</v>
      </c>
      <c r="H2292" s="286" t="s">
        <v>41</v>
      </c>
      <c r="I2292" s="286" t="s">
        <v>425</v>
      </c>
      <c r="J2292" s="286" t="s">
        <v>949</v>
      </c>
      <c r="K2292" s="286" t="s">
        <v>886</v>
      </c>
      <c r="L2292" s="286" t="s">
        <v>940</v>
      </c>
      <c r="M2292" s="287">
        <v>95056500</v>
      </c>
    </row>
    <row r="2293" spans="1:13">
      <c r="A2293" s="286" t="s">
        <v>5285</v>
      </c>
      <c r="B2293" s="286" t="s">
        <v>1499</v>
      </c>
      <c r="C2293" s="286" t="s">
        <v>25</v>
      </c>
      <c r="D2293" s="275">
        <v>4533</v>
      </c>
      <c r="E2293" s="274" t="s">
        <v>751</v>
      </c>
      <c r="F2293" s="286" t="s">
        <v>732</v>
      </c>
      <c r="G2293" s="286" t="s">
        <v>298</v>
      </c>
      <c r="H2293" s="286" t="s">
        <v>41</v>
      </c>
      <c r="I2293" s="286" t="s">
        <v>48</v>
      </c>
      <c r="J2293" s="286" t="s">
        <v>743</v>
      </c>
      <c r="K2293" s="286" t="s">
        <v>886</v>
      </c>
      <c r="L2293" s="286" t="s">
        <v>941</v>
      </c>
      <c r="M2293" s="287">
        <v>108639300</v>
      </c>
    </row>
    <row r="2294" spans="1:13">
      <c r="A2294" s="286" t="s">
        <v>5295</v>
      </c>
      <c r="B2294" s="286" t="s">
        <v>1499</v>
      </c>
      <c r="C2294" s="286" t="s">
        <v>25</v>
      </c>
      <c r="D2294" s="275">
        <v>4533</v>
      </c>
      <c r="E2294" s="274" t="s">
        <v>751</v>
      </c>
      <c r="F2294" s="286" t="s">
        <v>732</v>
      </c>
      <c r="G2294" s="286" t="s">
        <v>298</v>
      </c>
      <c r="H2294" s="286" t="s">
        <v>41</v>
      </c>
      <c r="I2294" s="286" t="s">
        <v>50</v>
      </c>
      <c r="J2294" s="286" t="s">
        <v>744</v>
      </c>
      <c r="K2294" s="286" t="s">
        <v>886</v>
      </c>
      <c r="L2294" s="286" t="s">
        <v>941</v>
      </c>
      <c r="M2294" s="287">
        <v>108639300</v>
      </c>
    </row>
    <row r="2295" spans="1:13">
      <c r="A2295" s="286" t="s">
        <v>5305</v>
      </c>
      <c r="B2295" s="286" t="s">
        <v>1499</v>
      </c>
      <c r="C2295" s="286" t="s">
        <v>25</v>
      </c>
      <c r="D2295" s="275">
        <v>4533</v>
      </c>
      <c r="E2295" s="274" t="s">
        <v>751</v>
      </c>
      <c r="F2295" s="286" t="s">
        <v>732</v>
      </c>
      <c r="G2295" s="286" t="s">
        <v>298</v>
      </c>
      <c r="H2295" s="286" t="s">
        <v>41</v>
      </c>
      <c r="I2295" s="286" t="s">
        <v>223</v>
      </c>
      <c r="J2295" s="286" t="s">
        <v>745</v>
      </c>
      <c r="K2295" s="286" t="s">
        <v>886</v>
      </c>
      <c r="L2295" s="286" t="s">
        <v>941</v>
      </c>
      <c r="M2295" s="287">
        <v>108639300</v>
      </c>
    </row>
    <row r="2296" spans="1:13">
      <c r="A2296" s="286" t="s">
        <v>5315</v>
      </c>
      <c r="B2296" s="286" t="s">
        <v>1499</v>
      </c>
      <c r="C2296" s="286" t="s">
        <v>25</v>
      </c>
      <c r="D2296" s="275">
        <v>4533</v>
      </c>
      <c r="E2296" s="274" t="s">
        <v>751</v>
      </c>
      <c r="F2296" s="286" t="s">
        <v>732</v>
      </c>
      <c r="G2296" s="286" t="s">
        <v>298</v>
      </c>
      <c r="H2296" s="286" t="s">
        <v>41</v>
      </c>
      <c r="I2296" s="286" t="s">
        <v>421</v>
      </c>
      <c r="J2296" s="286" t="s">
        <v>746</v>
      </c>
      <c r="K2296" s="286" t="s">
        <v>886</v>
      </c>
      <c r="L2296" s="286" t="s">
        <v>941</v>
      </c>
      <c r="M2296" s="287">
        <v>108639300</v>
      </c>
    </row>
    <row r="2297" spans="1:13">
      <c r="A2297" s="286" t="s">
        <v>5325</v>
      </c>
      <c r="B2297" s="286" t="s">
        <v>1499</v>
      </c>
      <c r="C2297" s="286" t="s">
        <v>25</v>
      </c>
      <c r="D2297" s="275">
        <v>4533</v>
      </c>
      <c r="E2297" s="274" t="s">
        <v>751</v>
      </c>
      <c r="F2297" s="286" t="s">
        <v>732</v>
      </c>
      <c r="G2297" s="286" t="s">
        <v>298</v>
      </c>
      <c r="H2297" s="286" t="s">
        <v>41</v>
      </c>
      <c r="I2297" s="286" t="s">
        <v>422</v>
      </c>
      <c r="J2297" s="286" t="s">
        <v>747</v>
      </c>
      <c r="K2297" s="286" t="s">
        <v>886</v>
      </c>
      <c r="L2297" s="286" t="s">
        <v>941</v>
      </c>
      <c r="M2297" s="287">
        <v>108639300</v>
      </c>
    </row>
    <row r="2298" spans="1:13">
      <c r="A2298" s="286" t="s">
        <v>5335</v>
      </c>
      <c r="B2298" s="286" t="s">
        <v>1499</v>
      </c>
      <c r="C2298" s="286" t="s">
        <v>25</v>
      </c>
      <c r="D2298" s="275">
        <v>4533</v>
      </c>
      <c r="E2298" s="274" t="s">
        <v>751</v>
      </c>
      <c r="F2298" s="286" t="s">
        <v>732</v>
      </c>
      <c r="G2298" s="286" t="s">
        <v>298</v>
      </c>
      <c r="H2298" s="286" t="s">
        <v>41</v>
      </c>
      <c r="I2298" s="286" t="s">
        <v>423</v>
      </c>
      <c r="J2298" s="286" t="s">
        <v>748</v>
      </c>
      <c r="K2298" s="286" t="s">
        <v>886</v>
      </c>
      <c r="L2298" s="286" t="s">
        <v>941</v>
      </c>
      <c r="M2298" s="287">
        <v>108639300</v>
      </c>
    </row>
    <row r="2299" spans="1:13">
      <c r="A2299" s="286" t="s">
        <v>5345</v>
      </c>
      <c r="B2299" s="286" t="s">
        <v>1499</v>
      </c>
      <c r="C2299" s="286" t="s">
        <v>25</v>
      </c>
      <c r="D2299" s="275">
        <v>4533</v>
      </c>
      <c r="E2299" s="274" t="s">
        <v>751</v>
      </c>
      <c r="F2299" s="286" t="s">
        <v>732</v>
      </c>
      <c r="G2299" s="286" t="s">
        <v>298</v>
      </c>
      <c r="H2299" s="286" t="s">
        <v>41</v>
      </c>
      <c r="I2299" s="286" t="s">
        <v>424</v>
      </c>
      <c r="J2299" s="286" t="s">
        <v>749</v>
      </c>
      <c r="K2299" s="286" t="s">
        <v>886</v>
      </c>
      <c r="L2299" s="286" t="s">
        <v>941</v>
      </c>
      <c r="M2299" s="287">
        <v>108639300</v>
      </c>
    </row>
    <row r="2300" spans="1:13">
      <c r="A2300" s="286" t="s">
        <v>5355</v>
      </c>
      <c r="B2300" s="286" t="s">
        <v>1499</v>
      </c>
      <c r="C2300" s="286" t="s">
        <v>25</v>
      </c>
      <c r="D2300" s="275">
        <v>4533</v>
      </c>
      <c r="E2300" s="274" t="s">
        <v>751</v>
      </c>
      <c r="F2300" s="286" t="s">
        <v>732</v>
      </c>
      <c r="G2300" s="286" t="s">
        <v>298</v>
      </c>
      <c r="H2300" s="286" t="s">
        <v>41</v>
      </c>
      <c r="I2300" s="286" t="s">
        <v>425</v>
      </c>
      <c r="J2300" s="286" t="s">
        <v>949</v>
      </c>
      <c r="K2300" s="286" t="s">
        <v>886</v>
      </c>
      <c r="L2300" s="286" t="s">
        <v>941</v>
      </c>
      <c r="M2300" s="287">
        <v>108639300</v>
      </c>
    </row>
    <row r="2301" spans="1:13">
      <c r="A2301" s="286" t="s">
        <v>5231</v>
      </c>
      <c r="B2301" s="286" t="s">
        <v>1495</v>
      </c>
      <c r="C2301" s="286" t="s">
        <v>25</v>
      </c>
      <c r="D2301" s="275">
        <v>4533</v>
      </c>
      <c r="E2301" s="274" t="s">
        <v>751</v>
      </c>
      <c r="F2301" s="286" t="s">
        <v>732</v>
      </c>
      <c r="G2301" s="286" t="s">
        <v>298</v>
      </c>
      <c r="H2301" s="286" t="s">
        <v>41</v>
      </c>
      <c r="I2301" s="286" t="s">
        <v>42</v>
      </c>
      <c r="J2301" s="286" t="s">
        <v>738</v>
      </c>
      <c r="K2301" s="286" t="s">
        <v>886</v>
      </c>
      <c r="L2301" s="286" t="s">
        <v>940</v>
      </c>
      <c r="M2301" s="287">
        <v>112866600</v>
      </c>
    </row>
    <row r="2302" spans="1:13">
      <c r="A2302" s="286" t="s">
        <v>5241</v>
      </c>
      <c r="B2302" s="286" t="s">
        <v>1495</v>
      </c>
      <c r="C2302" s="286" t="s">
        <v>25</v>
      </c>
      <c r="D2302" s="275">
        <v>4533</v>
      </c>
      <c r="E2302" s="274" t="s">
        <v>751</v>
      </c>
      <c r="F2302" s="286" t="s">
        <v>732</v>
      </c>
      <c r="G2302" s="286" t="s">
        <v>298</v>
      </c>
      <c r="H2302" s="286" t="s">
        <v>41</v>
      </c>
      <c r="I2302" s="286" t="s">
        <v>219</v>
      </c>
      <c r="J2302" s="286" t="s">
        <v>739</v>
      </c>
      <c r="K2302" s="286" t="s">
        <v>886</v>
      </c>
      <c r="L2302" s="286" t="s">
        <v>940</v>
      </c>
      <c r="M2302" s="287">
        <v>112866600</v>
      </c>
    </row>
    <row r="2303" spans="1:13">
      <c r="A2303" s="286" t="s">
        <v>5251</v>
      </c>
      <c r="B2303" s="286" t="s">
        <v>1495</v>
      </c>
      <c r="C2303" s="286" t="s">
        <v>25</v>
      </c>
      <c r="D2303" s="275">
        <v>4533</v>
      </c>
      <c r="E2303" s="274" t="s">
        <v>751</v>
      </c>
      <c r="F2303" s="286" t="s">
        <v>732</v>
      </c>
      <c r="G2303" s="286" t="s">
        <v>298</v>
      </c>
      <c r="H2303" s="286" t="s">
        <v>41</v>
      </c>
      <c r="I2303" s="286" t="s">
        <v>44</v>
      </c>
      <c r="J2303" s="286" t="s">
        <v>740</v>
      </c>
      <c r="K2303" s="286" t="s">
        <v>886</v>
      </c>
      <c r="L2303" s="286" t="s">
        <v>940</v>
      </c>
      <c r="M2303" s="287">
        <v>112866600</v>
      </c>
    </row>
    <row r="2304" spans="1:13">
      <c r="A2304" s="286" t="s">
        <v>5261</v>
      </c>
      <c r="B2304" s="286" t="s">
        <v>1495</v>
      </c>
      <c r="C2304" s="286" t="s">
        <v>25</v>
      </c>
      <c r="D2304" s="275">
        <v>4533</v>
      </c>
      <c r="E2304" s="274" t="s">
        <v>751</v>
      </c>
      <c r="F2304" s="286" t="s">
        <v>732</v>
      </c>
      <c r="G2304" s="286" t="s">
        <v>298</v>
      </c>
      <c r="H2304" s="286" t="s">
        <v>41</v>
      </c>
      <c r="I2304" s="286" t="s">
        <v>46</v>
      </c>
      <c r="J2304" s="286" t="s">
        <v>741</v>
      </c>
      <c r="K2304" s="286" t="s">
        <v>886</v>
      </c>
      <c r="L2304" s="286" t="s">
        <v>940</v>
      </c>
      <c r="M2304" s="287">
        <v>112866600</v>
      </c>
    </row>
    <row r="2305" spans="1:13">
      <c r="A2305" s="286" t="s">
        <v>5271</v>
      </c>
      <c r="B2305" s="286" t="s">
        <v>1495</v>
      </c>
      <c r="C2305" s="286" t="s">
        <v>25</v>
      </c>
      <c r="D2305" s="275">
        <v>4533</v>
      </c>
      <c r="E2305" s="274" t="s">
        <v>751</v>
      </c>
      <c r="F2305" s="286" t="s">
        <v>732</v>
      </c>
      <c r="G2305" s="286" t="s">
        <v>298</v>
      </c>
      <c r="H2305" s="286" t="s">
        <v>41</v>
      </c>
      <c r="I2305" s="286" t="s">
        <v>221</v>
      </c>
      <c r="J2305" s="286" t="s">
        <v>742</v>
      </c>
      <c r="K2305" s="286" t="s">
        <v>886</v>
      </c>
      <c r="L2305" s="286" t="s">
        <v>940</v>
      </c>
      <c r="M2305" s="287">
        <v>112866600</v>
      </c>
    </row>
    <row r="2306" spans="1:13">
      <c r="A2306" s="286" t="s">
        <v>5235</v>
      </c>
      <c r="B2306" s="286" t="s">
        <v>1499</v>
      </c>
      <c r="C2306" s="286" t="s">
        <v>25</v>
      </c>
      <c r="D2306" s="275">
        <v>4533</v>
      </c>
      <c r="E2306" s="274" t="s">
        <v>751</v>
      </c>
      <c r="F2306" s="286" t="s">
        <v>732</v>
      </c>
      <c r="G2306" s="286" t="s">
        <v>298</v>
      </c>
      <c r="H2306" s="286" t="s">
        <v>41</v>
      </c>
      <c r="I2306" s="286" t="s">
        <v>42</v>
      </c>
      <c r="J2306" s="286" t="s">
        <v>738</v>
      </c>
      <c r="K2306" s="286" t="s">
        <v>886</v>
      </c>
      <c r="L2306" s="286" t="s">
        <v>941</v>
      </c>
      <c r="M2306" s="287">
        <v>128990400</v>
      </c>
    </row>
    <row r="2307" spans="1:13">
      <c r="A2307" s="286" t="s">
        <v>5245</v>
      </c>
      <c r="B2307" s="286" t="s">
        <v>1499</v>
      </c>
      <c r="C2307" s="286" t="s">
        <v>25</v>
      </c>
      <c r="D2307" s="275">
        <v>4533</v>
      </c>
      <c r="E2307" s="274" t="s">
        <v>751</v>
      </c>
      <c r="F2307" s="286" t="s">
        <v>732</v>
      </c>
      <c r="G2307" s="286" t="s">
        <v>298</v>
      </c>
      <c r="H2307" s="286" t="s">
        <v>41</v>
      </c>
      <c r="I2307" s="286" t="s">
        <v>219</v>
      </c>
      <c r="J2307" s="286" t="s">
        <v>739</v>
      </c>
      <c r="K2307" s="286" t="s">
        <v>886</v>
      </c>
      <c r="L2307" s="286" t="s">
        <v>941</v>
      </c>
      <c r="M2307" s="287">
        <v>128990400</v>
      </c>
    </row>
    <row r="2308" spans="1:13">
      <c r="A2308" s="286" t="s">
        <v>5255</v>
      </c>
      <c r="B2308" s="286" t="s">
        <v>1499</v>
      </c>
      <c r="C2308" s="286" t="s">
        <v>25</v>
      </c>
      <c r="D2308" s="275">
        <v>4533</v>
      </c>
      <c r="E2308" s="274" t="s">
        <v>751</v>
      </c>
      <c r="F2308" s="286" t="s">
        <v>732</v>
      </c>
      <c r="G2308" s="286" t="s">
        <v>298</v>
      </c>
      <c r="H2308" s="286" t="s">
        <v>41</v>
      </c>
      <c r="I2308" s="286" t="s">
        <v>44</v>
      </c>
      <c r="J2308" s="286" t="s">
        <v>740</v>
      </c>
      <c r="K2308" s="286" t="s">
        <v>886</v>
      </c>
      <c r="L2308" s="286" t="s">
        <v>941</v>
      </c>
      <c r="M2308" s="287">
        <v>128990400</v>
      </c>
    </row>
    <row r="2309" spans="1:13">
      <c r="A2309" s="286" t="s">
        <v>5265</v>
      </c>
      <c r="B2309" s="286" t="s">
        <v>1499</v>
      </c>
      <c r="C2309" s="286" t="s">
        <v>25</v>
      </c>
      <c r="D2309" s="275">
        <v>4533</v>
      </c>
      <c r="E2309" s="274" t="s">
        <v>751</v>
      </c>
      <c r="F2309" s="286" t="s">
        <v>732</v>
      </c>
      <c r="G2309" s="286" t="s">
        <v>298</v>
      </c>
      <c r="H2309" s="286" t="s">
        <v>41</v>
      </c>
      <c r="I2309" s="286" t="s">
        <v>46</v>
      </c>
      <c r="J2309" s="286" t="s">
        <v>741</v>
      </c>
      <c r="K2309" s="286" t="s">
        <v>886</v>
      </c>
      <c r="L2309" s="286" t="s">
        <v>941</v>
      </c>
      <c r="M2309" s="287">
        <v>128990400</v>
      </c>
    </row>
    <row r="2310" spans="1:13">
      <c r="A2310" s="286" t="s">
        <v>5275</v>
      </c>
      <c r="B2310" s="286" t="s">
        <v>1499</v>
      </c>
      <c r="C2310" s="286" t="s">
        <v>25</v>
      </c>
      <c r="D2310" s="275">
        <v>4533</v>
      </c>
      <c r="E2310" s="274" t="s">
        <v>751</v>
      </c>
      <c r="F2310" s="286" t="s">
        <v>732</v>
      </c>
      <c r="G2310" s="286" t="s">
        <v>298</v>
      </c>
      <c r="H2310" s="286" t="s">
        <v>41</v>
      </c>
      <c r="I2310" s="286" t="s">
        <v>221</v>
      </c>
      <c r="J2310" s="286" t="s">
        <v>742</v>
      </c>
      <c r="K2310" s="286" t="s">
        <v>886</v>
      </c>
      <c r="L2310" s="286" t="s">
        <v>941</v>
      </c>
      <c r="M2310" s="287">
        <v>128990400</v>
      </c>
    </row>
    <row r="2311" spans="1:13">
      <c r="A2311" s="286" t="s">
        <v>5181</v>
      </c>
      <c r="B2311" s="286" t="s">
        <v>1495</v>
      </c>
      <c r="C2311" s="286" t="s">
        <v>25</v>
      </c>
      <c r="D2311" s="275">
        <v>4533</v>
      </c>
      <c r="E2311" s="274" t="s">
        <v>751</v>
      </c>
      <c r="F2311" s="286" t="s">
        <v>732</v>
      </c>
      <c r="G2311" s="286" t="s">
        <v>298</v>
      </c>
      <c r="H2311" s="286" t="s">
        <v>41</v>
      </c>
      <c r="I2311" s="286" t="s">
        <v>316</v>
      </c>
      <c r="J2311" s="286" t="s">
        <v>733</v>
      </c>
      <c r="K2311" s="286" t="s">
        <v>886</v>
      </c>
      <c r="L2311" s="286" t="s">
        <v>940</v>
      </c>
      <c r="M2311" s="287">
        <v>130699800</v>
      </c>
    </row>
    <row r="2312" spans="1:13">
      <c r="A2312" s="286" t="s">
        <v>5191</v>
      </c>
      <c r="B2312" s="286" t="s">
        <v>1495</v>
      </c>
      <c r="C2312" s="286" t="s">
        <v>25</v>
      </c>
      <c r="D2312" s="275">
        <v>4533</v>
      </c>
      <c r="E2312" s="274" t="s">
        <v>751</v>
      </c>
      <c r="F2312" s="286" t="s">
        <v>732</v>
      </c>
      <c r="G2312" s="286" t="s">
        <v>298</v>
      </c>
      <c r="H2312" s="286" t="s">
        <v>41</v>
      </c>
      <c r="I2312" s="286" t="s">
        <v>318</v>
      </c>
      <c r="J2312" s="286" t="s">
        <v>734</v>
      </c>
      <c r="K2312" s="286" t="s">
        <v>886</v>
      </c>
      <c r="L2312" s="286" t="s">
        <v>940</v>
      </c>
      <c r="M2312" s="287">
        <v>130699800</v>
      </c>
    </row>
    <row r="2313" spans="1:13">
      <c r="A2313" s="286" t="s">
        <v>5201</v>
      </c>
      <c r="B2313" s="286" t="s">
        <v>1495</v>
      </c>
      <c r="C2313" s="286" t="s">
        <v>25</v>
      </c>
      <c r="D2313" s="275">
        <v>4533</v>
      </c>
      <c r="E2313" s="274" t="s">
        <v>751</v>
      </c>
      <c r="F2313" s="286" t="s">
        <v>732</v>
      </c>
      <c r="G2313" s="286" t="s">
        <v>298</v>
      </c>
      <c r="H2313" s="286" t="s">
        <v>41</v>
      </c>
      <c r="I2313" s="286" t="s">
        <v>320</v>
      </c>
      <c r="J2313" s="286" t="s">
        <v>735</v>
      </c>
      <c r="K2313" s="286" t="s">
        <v>886</v>
      </c>
      <c r="L2313" s="286" t="s">
        <v>940</v>
      </c>
      <c r="M2313" s="287">
        <v>130699800</v>
      </c>
    </row>
    <row r="2314" spans="1:13">
      <c r="A2314" s="286" t="s">
        <v>5211</v>
      </c>
      <c r="B2314" s="286" t="s">
        <v>1495</v>
      </c>
      <c r="C2314" s="286" t="s">
        <v>25</v>
      </c>
      <c r="D2314" s="275">
        <v>4533</v>
      </c>
      <c r="E2314" s="274" t="s">
        <v>751</v>
      </c>
      <c r="F2314" s="286" t="s">
        <v>732</v>
      </c>
      <c r="G2314" s="286" t="s">
        <v>298</v>
      </c>
      <c r="H2314" s="286" t="s">
        <v>41</v>
      </c>
      <c r="I2314" s="286" t="s">
        <v>322</v>
      </c>
      <c r="J2314" s="286" t="s">
        <v>736</v>
      </c>
      <c r="K2314" s="286" t="s">
        <v>886</v>
      </c>
      <c r="L2314" s="286" t="s">
        <v>940</v>
      </c>
      <c r="M2314" s="287">
        <v>130699800</v>
      </c>
    </row>
    <row r="2315" spans="1:13">
      <c r="A2315" s="286" t="s">
        <v>5221</v>
      </c>
      <c r="B2315" s="286" t="s">
        <v>1495</v>
      </c>
      <c r="C2315" s="286" t="s">
        <v>25</v>
      </c>
      <c r="D2315" s="275">
        <v>4533</v>
      </c>
      <c r="E2315" s="274" t="s">
        <v>751</v>
      </c>
      <c r="F2315" s="286" t="s">
        <v>732</v>
      </c>
      <c r="G2315" s="286" t="s">
        <v>298</v>
      </c>
      <c r="H2315" s="286" t="s">
        <v>41</v>
      </c>
      <c r="I2315" s="286" t="s">
        <v>324</v>
      </c>
      <c r="J2315" s="286" t="s">
        <v>737</v>
      </c>
      <c r="K2315" s="286" t="s">
        <v>886</v>
      </c>
      <c r="L2315" s="286" t="s">
        <v>940</v>
      </c>
      <c r="M2315" s="287">
        <v>130699800</v>
      </c>
    </row>
    <row r="2316" spans="1:13">
      <c r="A2316" s="286" t="s">
        <v>5185</v>
      </c>
      <c r="B2316" s="286" t="s">
        <v>1499</v>
      </c>
      <c r="C2316" s="286" t="s">
        <v>25</v>
      </c>
      <c r="D2316" s="275">
        <v>4533</v>
      </c>
      <c r="E2316" s="274" t="s">
        <v>751</v>
      </c>
      <c r="F2316" s="286" t="s">
        <v>732</v>
      </c>
      <c r="G2316" s="286" t="s">
        <v>298</v>
      </c>
      <c r="H2316" s="286" t="s">
        <v>41</v>
      </c>
      <c r="I2316" s="286" t="s">
        <v>316</v>
      </c>
      <c r="J2316" s="286" t="s">
        <v>733</v>
      </c>
      <c r="K2316" s="286" t="s">
        <v>886</v>
      </c>
      <c r="L2316" s="286" t="s">
        <v>941</v>
      </c>
      <c r="M2316" s="287">
        <v>149364600</v>
      </c>
    </row>
    <row r="2317" spans="1:13">
      <c r="A2317" s="286" t="s">
        <v>5195</v>
      </c>
      <c r="B2317" s="286" t="s">
        <v>1499</v>
      </c>
      <c r="C2317" s="286" t="s">
        <v>25</v>
      </c>
      <c r="D2317" s="275">
        <v>4533</v>
      </c>
      <c r="E2317" s="274" t="s">
        <v>751</v>
      </c>
      <c r="F2317" s="286" t="s">
        <v>732</v>
      </c>
      <c r="G2317" s="286" t="s">
        <v>298</v>
      </c>
      <c r="H2317" s="286" t="s">
        <v>41</v>
      </c>
      <c r="I2317" s="286" t="s">
        <v>318</v>
      </c>
      <c r="J2317" s="286" t="s">
        <v>734</v>
      </c>
      <c r="K2317" s="286" t="s">
        <v>886</v>
      </c>
      <c r="L2317" s="286" t="s">
        <v>941</v>
      </c>
      <c r="M2317" s="287">
        <v>149364600</v>
      </c>
    </row>
    <row r="2318" spans="1:13">
      <c r="A2318" s="286" t="s">
        <v>5205</v>
      </c>
      <c r="B2318" s="286" t="s">
        <v>1499</v>
      </c>
      <c r="C2318" s="286" t="s">
        <v>25</v>
      </c>
      <c r="D2318" s="275">
        <v>4533</v>
      </c>
      <c r="E2318" s="274" t="s">
        <v>751</v>
      </c>
      <c r="F2318" s="286" t="s">
        <v>732</v>
      </c>
      <c r="G2318" s="286" t="s">
        <v>298</v>
      </c>
      <c r="H2318" s="286" t="s">
        <v>41</v>
      </c>
      <c r="I2318" s="286" t="s">
        <v>320</v>
      </c>
      <c r="J2318" s="286" t="s">
        <v>735</v>
      </c>
      <c r="K2318" s="286" t="s">
        <v>886</v>
      </c>
      <c r="L2318" s="286" t="s">
        <v>941</v>
      </c>
      <c r="M2318" s="287">
        <v>149364600</v>
      </c>
    </row>
    <row r="2319" spans="1:13">
      <c r="A2319" s="286" t="s">
        <v>5215</v>
      </c>
      <c r="B2319" s="286" t="s">
        <v>1499</v>
      </c>
      <c r="C2319" s="286" t="s">
        <v>25</v>
      </c>
      <c r="D2319" s="275">
        <v>4533</v>
      </c>
      <c r="E2319" s="274" t="s">
        <v>751</v>
      </c>
      <c r="F2319" s="286" t="s">
        <v>732</v>
      </c>
      <c r="G2319" s="286" t="s">
        <v>298</v>
      </c>
      <c r="H2319" s="286" t="s">
        <v>41</v>
      </c>
      <c r="I2319" s="286" t="s">
        <v>322</v>
      </c>
      <c r="J2319" s="286" t="s">
        <v>736</v>
      </c>
      <c r="K2319" s="286" t="s">
        <v>886</v>
      </c>
      <c r="L2319" s="286" t="s">
        <v>941</v>
      </c>
      <c r="M2319" s="287">
        <v>149364600</v>
      </c>
    </row>
    <row r="2320" spans="1:13">
      <c r="A2320" s="286" t="s">
        <v>5225</v>
      </c>
      <c r="B2320" s="286" t="s">
        <v>1499</v>
      </c>
      <c r="C2320" s="286" t="s">
        <v>25</v>
      </c>
      <c r="D2320" s="275">
        <v>4533</v>
      </c>
      <c r="E2320" s="274" t="s">
        <v>751</v>
      </c>
      <c r="F2320" s="286" t="s">
        <v>732</v>
      </c>
      <c r="G2320" s="286" t="s">
        <v>298</v>
      </c>
      <c r="H2320" s="286" t="s">
        <v>41</v>
      </c>
      <c r="I2320" s="286" t="s">
        <v>324</v>
      </c>
      <c r="J2320" s="286" t="s">
        <v>737</v>
      </c>
      <c r="K2320" s="286" t="s">
        <v>886</v>
      </c>
      <c r="L2320" s="286" t="s">
        <v>941</v>
      </c>
      <c r="M2320" s="287">
        <v>149364600</v>
      </c>
    </row>
    <row r="2321" spans="1:13">
      <c r="A2321" s="286" t="s">
        <v>3362</v>
      </c>
      <c r="B2321" s="286" t="s">
        <v>1356</v>
      </c>
      <c r="C2321" s="286" t="s">
        <v>25</v>
      </c>
      <c r="D2321" s="275">
        <v>4534</v>
      </c>
      <c r="E2321" s="274" t="s">
        <v>867</v>
      </c>
      <c r="F2321" s="286" t="s">
        <v>305</v>
      </c>
      <c r="G2321" s="286" t="s">
        <v>298</v>
      </c>
      <c r="H2321" s="286" t="s">
        <v>41</v>
      </c>
      <c r="I2321" s="286" t="s">
        <v>425</v>
      </c>
      <c r="J2321" s="286" t="s">
        <v>430</v>
      </c>
      <c r="K2321" s="286" t="s">
        <v>887</v>
      </c>
      <c r="L2321" s="286" t="s">
        <v>32</v>
      </c>
      <c r="M2321" s="287">
        <v>572880</v>
      </c>
    </row>
    <row r="2322" spans="1:13">
      <c r="A2322" s="286" t="s">
        <v>3352</v>
      </c>
      <c r="B2322" s="286" t="s">
        <v>1356</v>
      </c>
      <c r="C2322" s="286" t="s">
        <v>25</v>
      </c>
      <c r="D2322" s="275">
        <v>4534</v>
      </c>
      <c r="E2322" s="274" t="s">
        <v>867</v>
      </c>
      <c r="F2322" s="286" t="s">
        <v>305</v>
      </c>
      <c r="G2322" s="286" t="s">
        <v>298</v>
      </c>
      <c r="H2322" s="286" t="s">
        <v>41</v>
      </c>
      <c r="I2322" s="286" t="s">
        <v>424</v>
      </c>
      <c r="J2322" s="286" t="s">
        <v>429</v>
      </c>
      <c r="K2322" s="286" t="s">
        <v>887</v>
      </c>
      <c r="L2322" s="286" t="s">
        <v>32</v>
      </c>
      <c r="M2322" s="287">
        <v>635250</v>
      </c>
    </row>
    <row r="2323" spans="1:13">
      <c r="A2323" s="286" t="s">
        <v>3342</v>
      </c>
      <c r="B2323" s="286" t="s">
        <v>1356</v>
      </c>
      <c r="C2323" s="286" t="s">
        <v>25</v>
      </c>
      <c r="D2323" s="275">
        <v>4534</v>
      </c>
      <c r="E2323" s="274" t="s">
        <v>867</v>
      </c>
      <c r="F2323" s="286" t="s">
        <v>305</v>
      </c>
      <c r="G2323" s="286" t="s">
        <v>298</v>
      </c>
      <c r="H2323" s="286" t="s">
        <v>41</v>
      </c>
      <c r="I2323" s="286" t="s">
        <v>423</v>
      </c>
      <c r="J2323" s="286" t="s">
        <v>428</v>
      </c>
      <c r="K2323" s="286" t="s">
        <v>887</v>
      </c>
      <c r="L2323" s="286" t="s">
        <v>32</v>
      </c>
      <c r="M2323" s="287">
        <v>711480</v>
      </c>
    </row>
    <row r="2324" spans="1:13">
      <c r="A2324" s="286" t="s">
        <v>3332</v>
      </c>
      <c r="B2324" s="286" t="s">
        <v>1356</v>
      </c>
      <c r="C2324" s="286" t="s">
        <v>25</v>
      </c>
      <c r="D2324" s="275">
        <v>4534</v>
      </c>
      <c r="E2324" s="274" t="s">
        <v>867</v>
      </c>
      <c r="F2324" s="286" t="s">
        <v>305</v>
      </c>
      <c r="G2324" s="286" t="s">
        <v>298</v>
      </c>
      <c r="H2324" s="286" t="s">
        <v>41</v>
      </c>
      <c r="I2324" s="286" t="s">
        <v>422</v>
      </c>
      <c r="J2324" s="286" t="s">
        <v>427</v>
      </c>
      <c r="K2324" s="286" t="s">
        <v>887</v>
      </c>
      <c r="L2324" s="286" t="s">
        <v>32</v>
      </c>
      <c r="M2324" s="287">
        <v>787710</v>
      </c>
    </row>
    <row r="2325" spans="1:13">
      <c r="A2325" s="286" t="s">
        <v>3322</v>
      </c>
      <c r="B2325" s="286" t="s">
        <v>1356</v>
      </c>
      <c r="C2325" s="286" t="s">
        <v>25</v>
      </c>
      <c r="D2325" s="275">
        <v>4534</v>
      </c>
      <c r="E2325" s="274" t="s">
        <v>867</v>
      </c>
      <c r="F2325" s="286" t="s">
        <v>305</v>
      </c>
      <c r="G2325" s="286" t="s">
        <v>298</v>
      </c>
      <c r="H2325" s="286" t="s">
        <v>41</v>
      </c>
      <c r="I2325" s="286" t="s">
        <v>421</v>
      </c>
      <c r="J2325" s="286" t="s">
        <v>426</v>
      </c>
      <c r="K2325" s="286" t="s">
        <v>887</v>
      </c>
      <c r="L2325" s="286" t="s">
        <v>32</v>
      </c>
      <c r="M2325" s="287">
        <v>877800</v>
      </c>
    </row>
    <row r="2326" spans="1:13">
      <c r="A2326" s="286" t="s">
        <v>3360</v>
      </c>
      <c r="B2326" s="286" t="s">
        <v>1354</v>
      </c>
      <c r="C2326" s="286" t="s">
        <v>25</v>
      </c>
      <c r="D2326" s="275">
        <v>4534</v>
      </c>
      <c r="E2326" s="274" t="s">
        <v>867</v>
      </c>
      <c r="F2326" s="286" t="s">
        <v>305</v>
      </c>
      <c r="G2326" s="286" t="s">
        <v>298</v>
      </c>
      <c r="H2326" s="286" t="s">
        <v>41</v>
      </c>
      <c r="I2326" s="286" t="s">
        <v>425</v>
      </c>
      <c r="J2326" s="286" t="s">
        <v>430</v>
      </c>
      <c r="K2326" s="286" t="s">
        <v>887</v>
      </c>
      <c r="L2326" s="286" t="s">
        <v>34</v>
      </c>
      <c r="M2326" s="287">
        <v>889350</v>
      </c>
    </row>
    <row r="2327" spans="1:13">
      <c r="A2327" s="286" t="s">
        <v>3312</v>
      </c>
      <c r="B2327" s="286" t="s">
        <v>1356</v>
      </c>
      <c r="C2327" s="286" t="s">
        <v>25</v>
      </c>
      <c r="D2327" s="275">
        <v>4534</v>
      </c>
      <c r="E2327" s="274" t="s">
        <v>867</v>
      </c>
      <c r="F2327" s="286" t="s">
        <v>305</v>
      </c>
      <c r="G2327" s="286" t="s">
        <v>298</v>
      </c>
      <c r="H2327" s="286" t="s">
        <v>41</v>
      </c>
      <c r="I2327" s="286" t="s">
        <v>223</v>
      </c>
      <c r="J2327" s="286" t="s">
        <v>314</v>
      </c>
      <c r="K2327" s="286" t="s">
        <v>887</v>
      </c>
      <c r="L2327" s="286" t="s">
        <v>32</v>
      </c>
      <c r="M2327" s="287">
        <v>965580</v>
      </c>
    </row>
    <row r="2328" spans="1:13">
      <c r="A2328" s="286" t="s">
        <v>3350</v>
      </c>
      <c r="B2328" s="286" t="s">
        <v>1354</v>
      </c>
      <c r="C2328" s="286" t="s">
        <v>25</v>
      </c>
      <c r="D2328" s="275">
        <v>4534</v>
      </c>
      <c r="E2328" s="274" t="s">
        <v>867</v>
      </c>
      <c r="F2328" s="286" t="s">
        <v>305</v>
      </c>
      <c r="G2328" s="286" t="s">
        <v>298</v>
      </c>
      <c r="H2328" s="286" t="s">
        <v>41</v>
      </c>
      <c r="I2328" s="286" t="s">
        <v>424</v>
      </c>
      <c r="J2328" s="286" t="s">
        <v>429</v>
      </c>
      <c r="K2328" s="286" t="s">
        <v>887</v>
      </c>
      <c r="L2328" s="286" t="s">
        <v>34</v>
      </c>
      <c r="M2328" s="287">
        <v>979440</v>
      </c>
    </row>
    <row r="2329" spans="1:13">
      <c r="A2329" s="286" t="s">
        <v>3361</v>
      </c>
      <c r="B2329" s="286" t="s">
        <v>1355</v>
      </c>
      <c r="C2329" s="286" t="s">
        <v>25</v>
      </c>
      <c r="D2329" s="275">
        <v>4534</v>
      </c>
      <c r="E2329" s="274" t="s">
        <v>867</v>
      </c>
      <c r="F2329" s="286" t="s">
        <v>305</v>
      </c>
      <c r="G2329" s="286" t="s">
        <v>298</v>
      </c>
      <c r="H2329" s="286" t="s">
        <v>41</v>
      </c>
      <c r="I2329" s="286" t="s">
        <v>425</v>
      </c>
      <c r="J2329" s="286" t="s">
        <v>430</v>
      </c>
      <c r="K2329" s="286" t="s">
        <v>886</v>
      </c>
      <c r="L2329" s="286" t="s">
        <v>32</v>
      </c>
      <c r="M2329" s="287">
        <v>1041810</v>
      </c>
    </row>
    <row r="2330" spans="1:13">
      <c r="A2330" s="286" t="s">
        <v>3292</v>
      </c>
      <c r="B2330" s="286" t="s">
        <v>1356</v>
      </c>
      <c r="C2330" s="286" t="s">
        <v>25</v>
      </c>
      <c r="D2330" s="275">
        <v>4534</v>
      </c>
      <c r="E2330" s="274" t="s">
        <v>867</v>
      </c>
      <c r="F2330" s="286" t="s">
        <v>305</v>
      </c>
      <c r="G2330" s="286" t="s">
        <v>298</v>
      </c>
      <c r="H2330" s="286" t="s">
        <v>41</v>
      </c>
      <c r="I2330" s="286" t="s">
        <v>48</v>
      </c>
      <c r="J2330" s="286" t="s">
        <v>312</v>
      </c>
      <c r="K2330" s="286" t="s">
        <v>887</v>
      </c>
      <c r="L2330" s="286" t="s">
        <v>32</v>
      </c>
      <c r="M2330" s="287">
        <v>1067220</v>
      </c>
    </row>
    <row r="2331" spans="1:13">
      <c r="A2331" s="286" t="s">
        <v>3302</v>
      </c>
      <c r="B2331" s="286" t="s">
        <v>1356</v>
      </c>
      <c r="C2331" s="286" t="s">
        <v>25</v>
      </c>
      <c r="D2331" s="275">
        <v>4534</v>
      </c>
      <c r="E2331" s="274" t="s">
        <v>867</v>
      </c>
      <c r="F2331" s="286" t="s">
        <v>305</v>
      </c>
      <c r="G2331" s="286" t="s">
        <v>298</v>
      </c>
      <c r="H2331" s="286" t="s">
        <v>41</v>
      </c>
      <c r="I2331" s="286" t="s">
        <v>50</v>
      </c>
      <c r="J2331" s="286" t="s">
        <v>313</v>
      </c>
      <c r="K2331" s="286" t="s">
        <v>887</v>
      </c>
      <c r="L2331" s="286" t="s">
        <v>32</v>
      </c>
      <c r="M2331" s="287">
        <v>1067220</v>
      </c>
    </row>
    <row r="2332" spans="1:13">
      <c r="A2332" s="286" t="s">
        <v>3340</v>
      </c>
      <c r="B2332" s="286" t="s">
        <v>1354</v>
      </c>
      <c r="C2332" s="286" t="s">
        <v>25</v>
      </c>
      <c r="D2332" s="275">
        <v>4534</v>
      </c>
      <c r="E2332" s="274" t="s">
        <v>867</v>
      </c>
      <c r="F2332" s="286" t="s">
        <v>305</v>
      </c>
      <c r="G2332" s="286" t="s">
        <v>298</v>
      </c>
      <c r="H2332" s="286" t="s">
        <v>41</v>
      </c>
      <c r="I2332" s="286" t="s">
        <v>423</v>
      </c>
      <c r="J2332" s="286" t="s">
        <v>428</v>
      </c>
      <c r="K2332" s="286" t="s">
        <v>887</v>
      </c>
      <c r="L2332" s="286" t="s">
        <v>34</v>
      </c>
      <c r="M2332" s="287">
        <v>1092630</v>
      </c>
    </row>
    <row r="2333" spans="1:13">
      <c r="A2333" s="286" t="s">
        <v>3366</v>
      </c>
      <c r="B2333" s="286" t="s">
        <v>1360</v>
      </c>
      <c r="C2333" s="286" t="s">
        <v>25</v>
      </c>
      <c r="D2333" s="275">
        <v>4534</v>
      </c>
      <c r="E2333" s="274" t="s">
        <v>867</v>
      </c>
      <c r="F2333" s="286" t="s">
        <v>305</v>
      </c>
      <c r="G2333" s="286" t="s">
        <v>298</v>
      </c>
      <c r="H2333" s="286" t="s">
        <v>41</v>
      </c>
      <c r="I2333" s="286" t="s">
        <v>425</v>
      </c>
      <c r="J2333" s="286" t="s">
        <v>430</v>
      </c>
      <c r="K2333" s="286" t="s">
        <v>887</v>
      </c>
      <c r="L2333" s="286" t="s">
        <v>218</v>
      </c>
      <c r="M2333" s="287">
        <v>1106490</v>
      </c>
    </row>
    <row r="2334" spans="1:13">
      <c r="A2334" s="286" t="s">
        <v>3351</v>
      </c>
      <c r="B2334" s="286" t="s">
        <v>1355</v>
      </c>
      <c r="C2334" s="286" t="s">
        <v>25</v>
      </c>
      <c r="D2334" s="275">
        <v>4534</v>
      </c>
      <c r="E2334" s="274" t="s">
        <v>867</v>
      </c>
      <c r="F2334" s="286" t="s">
        <v>305</v>
      </c>
      <c r="G2334" s="286" t="s">
        <v>298</v>
      </c>
      <c r="H2334" s="286" t="s">
        <v>41</v>
      </c>
      <c r="I2334" s="286" t="s">
        <v>424</v>
      </c>
      <c r="J2334" s="286" t="s">
        <v>429</v>
      </c>
      <c r="K2334" s="286" t="s">
        <v>886</v>
      </c>
      <c r="L2334" s="286" t="s">
        <v>32</v>
      </c>
      <c r="M2334" s="287">
        <v>1143450</v>
      </c>
    </row>
    <row r="2335" spans="1:13">
      <c r="A2335" s="286" t="s">
        <v>3282</v>
      </c>
      <c r="B2335" s="286" t="s">
        <v>1356</v>
      </c>
      <c r="C2335" s="286" t="s">
        <v>25</v>
      </c>
      <c r="D2335" s="275">
        <v>4534</v>
      </c>
      <c r="E2335" s="274" t="s">
        <v>867</v>
      </c>
      <c r="F2335" s="286" t="s">
        <v>305</v>
      </c>
      <c r="G2335" s="286" t="s">
        <v>298</v>
      </c>
      <c r="H2335" s="286" t="s">
        <v>41</v>
      </c>
      <c r="I2335" s="286" t="s">
        <v>221</v>
      </c>
      <c r="J2335" s="286" t="s">
        <v>311</v>
      </c>
      <c r="K2335" s="286" t="s">
        <v>887</v>
      </c>
      <c r="L2335" s="286" t="s">
        <v>32</v>
      </c>
      <c r="M2335" s="287">
        <v>1194270</v>
      </c>
    </row>
    <row r="2336" spans="1:13">
      <c r="A2336" s="286" t="s">
        <v>3330</v>
      </c>
      <c r="B2336" s="286" t="s">
        <v>1354</v>
      </c>
      <c r="C2336" s="286" t="s">
        <v>25</v>
      </c>
      <c r="D2336" s="275">
        <v>4534</v>
      </c>
      <c r="E2336" s="274" t="s">
        <v>867</v>
      </c>
      <c r="F2336" s="286" t="s">
        <v>305</v>
      </c>
      <c r="G2336" s="286" t="s">
        <v>298</v>
      </c>
      <c r="H2336" s="286" t="s">
        <v>41</v>
      </c>
      <c r="I2336" s="286" t="s">
        <v>422</v>
      </c>
      <c r="J2336" s="286" t="s">
        <v>427</v>
      </c>
      <c r="K2336" s="286" t="s">
        <v>887</v>
      </c>
      <c r="L2336" s="286" t="s">
        <v>34</v>
      </c>
      <c r="M2336" s="287">
        <v>1208130</v>
      </c>
    </row>
    <row r="2337" spans="1:13">
      <c r="A2337" s="286" t="s">
        <v>3356</v>
      </c>
      <c r="B2337" s="286" t="s">
        <v>1360</v>
      </c>
      <c r="C2337" s="286" t="s">
        <v>25</v>
      </c>
      <c r="D2337" s="275">
        <v>4534</v>
      </c>
      <c r="E2337" s="274" t="s">
        <v>867</v>
      </c>
      <c r="F2337" s="286" t="s">
        <v>305</v>
      </c>
      <c r="G2337" s="286" t="s">
        <v>298</v>
      </c>
      <c r="H2337" s="286" t="s">
        <v>41</v>
      </c>
      <c r="I2337" s="286" t="s">
        <v>424</v>
      </c>
      <c r="J2337" s="286" t="s">
        <v>429</v>
      </c>
      <c r="K2337" s="286" t="s">
        <v>887</v>
      </c>
      <c r="L2337" s="286" t="s">
        <v>218</v>
      </c>
      <c r="M2337" s="287">
        <v>1208130</v>
      </c>
    </row>
    <row r="2338" spans="1:13">
      <c r="A2338" s="286" t="s">
        <v>3341</v>
      </c>
      <c r="B2338" s="286" t="s">
        <v>1355</v>
      </c>
      <c r="C2338" s="286" t="s">
        <v>25</v>
      </c>
      <c r="D2338" s="275">
        <v>4534</v>
      </c>
      <c r="E2338" s="274" t="s">
        <v>867</v>
      </c>
      <c r="F2338" s="286" t="s">
        <v>305</v>
      </c>
      <c r="G2338" s="286" t="s">
        <v>298</v>
      </c>
      <c r="H2338" s="286" t="s">
        <v>41</v>
      </c>
      <c r="I2338" s="286" t="s">
        <v>423</v>
      </c>
      <c r="J2338" s="286" t="s">
        <v>428</v>
      </c>
      <c r="K2338" s="286" t="s">
        <v>886</v>
      </c>
      <c r="L2338" s="286" t="s">
        <v>32</v>
      </c>
      <c r="M2338" s="287">
        <v>1284360</v>
      </c>
    </row>
    <row r="2339" spans="1:13">
      <c r="A2339" s="286" t="s">
        <v>3272</v>
      </c>
      <c r="B2339" s="286" t="s">
        <v>1356</v>
      </c>
      <c r="C2339" s="286" t="s">
        <v>25</v>
      </c>
      <c r="D2339" s="275">
        <v>4534</v>
      </c>
      <c r="E2339" s="274" t="s">
        <v>867</v>
      </c>
      <c r="F2339" s="286" t="s">
        <v>305</v>
      </c>
      <c r="G2339" s="286" t="s">
        <v>298</v>
      </c>
      <c r="H2339" s="286" t="s">
        <v>41</v>
      </c>
      <c r="I2339" s="286" t="s">
        <v>46</v>
      </c>
      <c r="J2339" s="286" t="s">
        <v>310</v>
      </c>
      <c r="K2339" s="286" t="s">
        <v>887</v>
      </c>
      <c r="L2339" s="286" t="s">
        <v>32</v>
      </c>
      <c r="M2339" s="287">
        <v>1335180</v>
      </c>
    </row>
    <row r="2340" spans="1:13">
      <c r="A2340" s="286" t="s">
        <v>3346</v>
      </c>
      <c r="B2340" s="286" t="s">
        <v>1360</v>
      </c>
      <c r="C2340" s="286" t="s">
        <v>25</v>
      </c>
      <c r="D2340" s="275">
        <v>4534</v>
      </c>
      <c r="E2340" s="274" t="s">
        <v>867</v>
      </c>
      <c r="F2340" s="286" t="s">
        <v>305</v>
      </c>
      <c r="G2340" s="286" t="s">
        <v>298</v>
      </c>
      <c r="H2340" s="286" t="s">
        <v>41</v>
      </c>
      <c r="I2340" s="286" t="s">
        <v>423</v>
      </c>
      <c r="J2340" s="286" t="s">
        <v>428</v>
      </c>
      <c r="K2340" s="286" t="s">
        <v>887</v>
      </c>
      <c r="L2340" s="286" t="s">
        <v>218</v>
      </c>
      <c r="M2340" s="287">
        <v>1346730</v>
      </c>
    </row>
    <row r="2341" spans="1:13">
      <c r="A2341" s="286" t="s">
        <v>3320</v>
      </c>
      <c r="B2341" s="286" t="s">
        <v>1354</v>
      </c>
      <c r="C2341" s="286" t="s">
        <v>25</v>
      </c>
      <c r="D2341" s="275">
        <v>4534</v>
      </c>
      <c r="E2341" s="274" t="s">
        <v>867</v>
      </c>
      <c r="F2341" s="286" t="s">
        <v>305</v>
      </c>
      <c r="G2341" s="286" t="s">
        <v>298</v>
      </c>
      <c r="H2341" s="286" t="s">
        <v>41</v>
      </c>
      <c r="I2341" s="286" t="s">
        <v>421</v>
      </c>
      <c r="J2341" s="286" t="s">
        <v>426</v>
      </c>
      <c r="K2341" s="286" t="s">
        <v>887</v>
      </c>
      <c r="L2341" s="286" t="s">
        <v>34</v>
      </c>
      <c r="M2341" s="287">
        <v>1360590</v>
      </c>
    </row>
    <row r="2342" spans="1:13">
      <c r="A2342" s="286" t="s">
        <v>3331</v>
      </c>
      <c r="B2342" s="286" t="s">
        <v>1355</v>
      </c>
      <c r="C2342" s="286" t="s">
        <v>25</v>
      </c>
      <c r="D2342" s="275">
        <v>4534</v>
      </c>
      <c r="E2342" s="274" t="s">
        <v>867</v>
      </c>
      <c r="F2342" s="286" t="s">
        <v>305</v>
      </c>
      <c r="G2342" s="286" t="s">
        <v>298</v>
      </c>
      <c r="H2342" s="286" t="s">
        <v>41</v>
      </c>
      <c r="I2342" s="286" t="s">
        <v>422</v>
      </c>
      <c r="J2342" s="286" t="s">
        <v>427</v>
      </c>
      <c r="K2342" s="286" t="s">
        <v>886</v>
      </c>
      <c r="L2342" s="286" t="s">
        <v>32</v>
      </c>
      <c r="M2342" s="287">
        <v>1422960</v>
      </c>
    </row>
    <row r="2343" spans="1:13">
      <c r="A2343" s="286" t="s">
        <v>3242</v>
      </c>
      <c r="B2343" s="286" t="s">
        <v>1356</v>
      </c>
      <c r="C2343" s="286" t="s">
        <v>25</v>
      </c>
      <c r="D2343" s="275">
        <v>4534</v>
      </c>
      <c r="E2343" s="274" t="s">
        <v>867</v>
      </c>
      <c r="F2343" s="286" t="s">
        <v>305</v>
      </c>
      <c r="G2343" s="286" t="s">
        <v>298</v>
      </c>
      <c r="H2343" s="286" t="s">
        <v>41</v>
      </c>
      <c r="I2343" s="286" t="s">
        <v>42</v>
      </c>
      <c r="J2343" s="286" t="s">
        <v>307</v>
      </c>
      <c r="K2343" s="286" t="s">
        <v>887</v>
      </c>
      <c r="L2343" s="286" t="s">
        <v>32</v>
      </c>
      <c r="M2343" s="287">
        <v>1487640</v>
      </c>
    </row>
    <row r="2344" spans="1:13">
      <c r="A2344" s="286" t="s">
        <v>3252</v>
      </c>
      <c r="B2344" s="286" t="s">
        <v>1356</v>
      </c>
      <c r="C2344" s="286" t="s">
        <v>25</v>
      </c>
      <c r="D2344" s="275">
        <v>4534</v>
      </c>
      <c r="E2344" s="274" t="s">
        <v>867</v>
      </c>
      <c r="F2344" s="286" t="s">
        <v>305</v>
      </c>
      <c r="G2344" s="286" t="s">
        <v>298</v>
      </c>
      <c r="H2344" s="286" t="s">
        <v>41</v>
      </c>
      <c r="I2344" s="286" t="s">
        <v>219</v>
      </c>
      <c r="J2344" s="286" t="s">
        <v>308</v>
      </c>
      <c r="K2344" s="286" t="s">
        <v>887</v>
      </c>
      <c r="L2344" s="286" t="s">
        <v>32</v>
      </c>
      <c r="M2344" s="287">
        <v>1487640</v>
      </c>
    </row>
    <row r="2345" spans="1:13">
      <c r="A2345" s="286" t="s">
        <v>3262</v>
      </c>
      <c r="B2345" s="286" t="s">
        <v>1356</v>
      </c>
      <c r="C2345" s="286" t="s">
        <v>25</v>
      </c>
      <c r="D2345" s="275">
        <v>4534</v>
      </c>
      <c r="E2345" s="274" t="s">
        <v>867</v>
      </c>
      <c r="F2345" s="286" t="s">
        <v>305</v>
      </c>
      <c r="G2345" s="286" t="s">
        <v>298</v>
      </c>
      <c r="H2345" s="286" t="s">
        <v>41</v>
      </c>
      <c r="I2345" s="286" t="s">
        <v>44</v>
      </c>
      <c r="J2345" s="286" t="s">
        <v>309</v>
      </c>
      <c r="K2345" s="286" t="s">
        <v>887</v>
      </c>
      <c r="L2345" s="286" t="s">
        <v>32</v>
      </c>
      <c r="M2345" s="287">
        <v>1487640</v>
      </c>
    </row>
    <row r="2346" spans="1:13">
      <c r="A2346" s="286" t="s">
        <v>3310</v>
      </c>
      <c r="B2346" s="286" t="s">
        <v>1354</v>
      </c>
      <c r="C2346" s="286" t="s">
        <v>25</v>
      </c>
      <c r="D2346" s="275">
        <v>4534</v>
      </c>
      <c r="E2346" s="274" t="s">
        <v>867</v>
      </c>
      <c r="F2346" s="286" t="s">
        <v>305</v>
      </c>
      <c r="G2346" s="286" t="s">
        <v>298</v>
      </c>
      <c r="H2346" s="286" t="s">
        <v>41</v>
      </c>
      <c r="I2346" s="286" t="s">
        <v>223</v>
      </c>
      <c r="J2346" s="286" t="s">
        <v>314</v>
      </c>
      <c r="K2346" s="286" t="s">
        <v>887</v>
      </c>
      <c r="L2346" s="286" t="s">
        <v>34</v>
      </c>
      <c r="M2346" s="287">
        <v>1499190</v>
      </c>
    </row>
    <row r="2347" spans="1:13">
      <c r="A2347" s="286" t="s">
        <v>3336</v>
      </c>
      <c r="B2347" s="286" t="s">
        <v>1360</v>
      </c>
      <c r="C2347" s="286" t="s">
        <v>25</v>
      </c>
      <c r="D2347" s="275">
        <v>4534</v>
      </c>
      <c r="E2347" s="274" t="s">
        <v>867</v>
      </c>
      <c r="F2347" s="286" t="s">
        <v>305</v>
      </c>
      <c r="G2347" s="286" t="s">
        <v>298</v>
      </c>
      <c r="H2347" s="286" t="s">
        <v>41</v>
      </c>
      <c r="I2347" s="286" t="s">
        <v>422</v>
      </c>
      <c r="J2347" s="286" t="s">
        <v>427</v>
      </c>
      <c r="K2347" s="286" t="s">
        <v>887</v>
      </c>
      <c r="L2347" s="286" t="s">
        <v>218</v>
      </c>
      <c r="M2347" s="287">
        <v>1499190</v>
      </c>
    </row>
    <row r="2348" spans="1:13">
      <c r="A2348" s="286" t="s">
        <v>3359</v>
      </c>
      <c r="B2348" s="286" t="s">
        <v>1353</v>
      </c>
      <c r="C2348" s="286" t="s">
        <v>25</v>
      </c>
      <c r="D2348" s="275">
        <v>4534</v>
      </c>
      <c r="E2348" s="274" t="s">
        <v>867</v>
      </c>
      <c r="F2348" s="286" t="s">
        <v>305</v>
      </c>
      <c r="G2348" s="286" t="s">
        <v>298</v>
      </c>
      <c r="H2348" s="286" t="s">
        <v>41</v>
      </c>
      <c r="I2348" s="286" t="s">
        <v>425</v>
      </c>
      <c r="J2348" s="286" t="s">
        <v>430</v>
      </c>
      <c r="K2348" s="286" t="s">
        <v>886</v>
      </c>
      <c r="L2348" s="286" t="s">
        <v>34</v>
      </c>
      <c r="M2348" s="287">
        <v>1575420</v>
      </c>
    </row>
    <row r="2349" spans="1:13">
      <c r="A2349" s="286" t="s">
        <v>3321</v>
      </c>
      <c r="B2349" s="286" t="s">
        <v>1355</v>
      </c>
      <c r="C2349" s="286" t="s">
        <v>25</v>
      </c>
      <c r="D2349" s="275">
        <v>4534</v>
      </c>
      <c r="E2349" s="274" t="s">
        <v>867</v>
      </c>
      <c r="F2349" s="286" t="s">
        <v>305</v>
      </c>
      <c r="G2349" s="286" t="s">
        <v>298</v>
      </c>
      <c r="H2349" s="286" t="s">
        <v>41</v>
      </c>
      <c r="I2349" s="286" t="s">
        <v>421</v>
      </c>
      <c r="J2349" s="286" t="s">
        <v>426</v>
      </c>
      <c r="K2349" s="286" t="s">
        <v>886</v>
      </c>
      <c r="L2349" s="286" t="s">
        <v>32</v>
      </c>
      <c r="M2349" s="287">
        <v>1589280</v>
      </c>
    </row>
    <row r="2350" spans="1:13">
      <c r="A2350" s="286" t="s">
        <v>3364</v>
      </c>
      <c r="B2350" s="286" t="s">
        <v>1358</v>
      </c>
      <c r="C2350" s="286" t="s">
        <v>25</v>
      </c>
      <c r="D2350" s="275">
        <v>4534</v>
      </c>
      <c r="E2350" s="274" t="s">
        <v>867</v>
      </c>
      <c r="F2350" s="286" t="s">
        <v>305</v>
      </c>
      <c r="G2350" s="286" t="s">
        <v>298</v>
      </c>
      <c r="H2350" s="286" t="s">
        <v>41</v>
      </c>
      <c r="I2350" s="286" t="s">
        <v>425</v>
      </c>
      <c r="J2350" s="286" t="s">
        <v>942</v>
      </c>
      <c r="K2350" s="286" t="s">
        <v>887</v>
      </c>
      <c r="L2350" s="286" t="s">
        <v>940</v>
      </c>
      <c r="M2350" s="287">
        <v>1614690</v>
      </c>
    </row>
    <row r="2351" spans="1:13">
      <c r="A2351" s="286" t="s">
        <v>3290</v>
      </c>
      <c r="B2351" s="286" t="s">
        <v>1354</v>
      </c>
      <c r="C2351" s="286" t="s">
        <v>25</v>
      </c>
      <c r="D2351" s="275">
        <v>4534</v>
      </c>
      <c r="E2351" s="274" t="s">
        <v>867</v>
      </c>
      <c r="F2351" s="286" t="s">
        <v>305</v>
      </c>
      <c r="G2351" s="286" t="s">
        <v>298</v>
      </c>
      <c r="H2351" s="286" t="s">
        <v>41</v>
      </c>
      <c r="I2351" s="286" t="s">
        <v>48</v>
      </c>
      <c r="J2351" s="286" t="s">
        <v>312</v>
      </c>
      <c r="K2351" s="286" t="s">
        <v>887</v>
      </c>
      <c r="L2351" s="286" t="s">
        <v>34</v>
      </c>
      <c r="M2351" s="287">
        <v>1651650</v>
      </c>
    </row>
    <row r="2352" spans="1:13">
      <c r="A2352" s="286" t="s">
        <v>3300</v>
      </c>
      <c r="B2352" s="286" t="s">
        <v>1354</v>
      </c>
      <c r="C2352" s="286" t="s">
        <v>25</v>
      </c>
      <c r="D2352" s="275">
        <v>4534</v>
      </c>
      <c r="E2352" s="274" t="s">
        <v>867</v>
      </c>
      <c r="F2352" s="286" t="s">
        <v>305</v>
      </c>
      <c r="G2352" s="286" t="s">
        <v>298</v>
      </c>
      <c r="H2352" s="286" t="s">
        <v>41</v>
      </c>
      <c r="I2352" s="286" t="s">
        <v>50</v>
      </c>
      <c r="J2352" s="286" t="s">
        <v>313</v>
      </c>
      <c r="K2352" s="286" t="s">
        <v>887</v>
      </c>
      <c r="L2352" s="286" t="s">
        <v>34</v>
      </c>
      <c r="M2352" s="287">
        <v>1651650</v>
      </c>
    </row>
    <row r="2353" spans="1:13">
      <c r="A2353" s="286" t="s">
        <v>3326</v>
      </c>
      <c r="B2353" s="286" t="s">
        <v>1360</v>
      </c>
      <c r="C2353" s="286" t="s">
        <v>25</v>
      </c>
      <c r="D2353" s="275">
        <v>4534</v>
      </c>
      <c r="E2353" s="274" t="s">
        <v>867</v>
      </c>
      <c r="F2353" s="286" t="s">
        <v>305</v>
      </c>
      <c r="G2353" s="286" t="s">
        <v>298</v>
      </c>
      <c r="H2353" s="286" t="s">
        <v>41</v>
      </c>
      <c r="I2353" s="286" t="s">
        <v>421</v>
      </c>
      <c r="J2353" s="286" t="s">
        <v>426</v>
      </c>
      <c r="K2353" s="286" t="s">
        <v>887</v>
      </c>
      <c r="L2353" s="286" t="s">
        <v>218</v>
      </c>
      <c r="M2353" s="287">
        <v>1677060</v>
      </c>
    </row>
    <row r="2354" spans="1:13">
      <c r="A2354" s="286" t="s">
        <v>3349</v>
      </c>
      <c r="B2354" s="286" t="s">
        <v>1353</v>
      </c>
      <c r="C2354" s="286" t="s">
        <v>25</v>
      </c>
      <c r="D2354" s="275">
        <v>4534</v>
      </c>
      <c r="E2354" s="274" t="s">
        <v>867</v>
      </c>
      <c r="F2354" s="286" t="s">
        <v>305</v>
      </c>
      <c r="G2354" s="286" t="s">
        <v>298</v>
      </c>
      <c r="H2354" s="286" t="s">
        <v>41</v>
      </c>
      <c r="I2354" s="286" t="s">
        <v>424</v>
      </c>
      <c r="J2354" s="286" t="s">
        <v>429</v>
      </c>
      <c r="K2354" s="286" t="s">
        <v>886</v>
      </c>
      <c r="L2354" s="286" t="s">
        <v>34</v>
      </c>
      <c r="M2354" s="287">
        <v>1716330</v>
      </c>
    </row>
    <row r="2355" spans="1:13">
      <c r="A2355" s="286" t="s">
        <v>3311</v>
      </c>
      <c r="B2355" s="286" t="s">
        <v>1355</v>
      </c>
      <c r="C2355" s="286" t="s">
        <v>25</v>
      </c>
      <c r="D2355" s="275">
        <v>4534</v>
      </c>
      <c r="E2355" s="274" t="s">
        <v>867</v>
      </c>
      <c r="F2355" s="286" t="s">
        <v>305</v>
      </c>
      <c r="G2355" s="286" t="s">
        <v>298</v>
      </c>
      <c r="H2355" s="286" t="s">
        <v>41</v>
      </c>
      <c r="I2355" s="286" t="s">
        <v>223</v>
      </c>
      <c r="J2355" s="286" t="s">
        <v>314</v>
      </c>
      <c r="K2355" s="286" t="s">
        <v>886</v>
      </c>
      <c r="L2355" s="286" t="s">
        <v>32</v>
      </c>
      <c r="M2355" s="287">
        <v>1767150</v>
      </c>
    </row>
    <row r="2356" spans="1:13">
      <c r="A2356" s="286" t="s">
        <v>3354</v>
      </c>
      <c r="B2356" s="286" t="s">
        <v>1358</v>
      </c>
      <c r="C2356" s="286" t="s">
        <v>25</v>
      </c>
      <c r="D2356" s="275">
        <v>4534</v>
      </c>
      <c r="E2356" s="274" t="s">
        <v>867</v>
      </c>
      <c r="F2356" s="286" t="s">
        <v>305</v>
      </c>
      <c r="G2356" s="286" t="s">
        <v>298</v>
      </c>
      <c r="H2356" s="286" t="s">
        <v>41</v>
      </c>
      <c r="I2356" s="286" t="s">
        <v>424</v>
      </c>
      <c r="J2356" s="286" t="s">
        <v>429</v>
      </c>
      <c r="K2356" s="286" t="s">
        <v>887</v>
      </c>
      <c r="L2356" s="286" t="s">
        <v>940</v>
      </c>
      <c r="M2356" s="287">
        <v>1767150</v>
      </c>
    </row>
    <row r="2357" spans="1:13">
      <c r="A2357" s="286" t="s">
        <v>3280</v>
      </c>
      <c r="B2357" s="286" t="s">
        <v>1354</v>
      </c>
      <c r="C2357" s="286" t="s">
        <v>25</v>
      </c>
      <c r="D2357" s="275">
        <v>4534</v>
      </c>
      <c r="E2357" s="274" t="s">
        <v>867</v>
      </c>
      <c r="F2357" s="286" t="s">
        <v>305</v>
      </c>
      <c r="G2357" s="286" t="s">
        <v>298</v>
      </c>
      <c r="H2357" s="286" t="s">
        <v>41</v>
      </c>
      <c r="I2357" s="286" t="s">
        <v>221</v>
      </c>
      <c r="J2357" s="286" t="s">
        <v>311</v>
      </c>
      <c r="K2357" s="286" t="s">
        <v>887</v>
      </c>
      <c r="L2357" s="286" t="s">
        <v>34</v>
      </c>
      <c r="M2357" s="287">
        <v>1843380</v>
      </c>
    </row>
    <row r="2358" spans="1:13">
      <c r="A2358" s="286" t="s">
        <v>3368</v>
      </c>
      <c r="B2358" s="286" t="s">
        <v>1362</v>
      </c>
      <c r="C2358" s="286" t="s">
        <v>25</v>
      </c>
      <c r="D2358" s="275">
        <v>4534</v>
      </c>
      <c r="E2358" s="274" t="s">
        <v>867</v>
      </c>
      <c r="F2358" s="286" t="s">
        <v>305</v>
      </c>
      <c r="G2358" s="286" t="s">
        <v>298</v>
      </c>
      <c r="H2358" s="286" t="s">
        <v>41</v>
      </c>
      <c r="I2358" s="286" t="s">
        <v>425</v>
      </c>
      <c r="J2358" s="286" t="s">
        <v>942</v>
      </c>
      <c r="K2358" s="286" t="s">
        <v>887</v>
      </c>
      <c r="L2358" s="286" t="s">
        <v>941</v>
      </c>
      <c r="M2358" s="287">
        <v>1843380</v>
      </c>
    </row>
    <row r="2359" spans="1:13">
      <c r="A2359" s="286" t="s">
        <v>3316</v>
      </c>
      <c r="B2359" s="286" t="s">
        <v>1360</v>
      </c>
      <c r="C2359" s="286" t="s">
        <v>25</v>
      </c>
      <c r="D2359" s="275">
        <v>4534</v>
      </c>
      <c r="E2359" s="274" t="s">
        <v>867</v>
      </c>
      <c r="F2359" s="286" t="s">
        <v>305</v>
      </c>
      <c r="G2359" s="286" t="s">
        <v>298</v>
      </c>
      <c r="H2359" s="286" t="s">
        <v>41</v>
      </c>
      <c r="I2359" s="286" t="s">
        <v>223</v>
      </c>
      <c r="J2359" s="286" t="s">
        <v>314</v>
      </c>
      <c r="K2359" s="286" t="s">
        <v>887</v>
      </c>
      <c r="L2359" s="286" t="s">
        <v>218</v>
      </c>
      <c r="M2359" s="287">
        <v>1854930</v>
      </c>
    </row>
    <row r="2360" spans="1:13">
      <c r="A2360" s="286" t="s">
        <v>3339</v>
      </c>
      <c r="B2360" s="286" t="s">
        <v>1353</v>
      </c>
      <c r="C2360" s="286" t="s">
        <v>25</v>
      </c>
      <c r="D2360" s="275">
        <v>4534</v>
      </c>
      <c r="E2360" s="274" t="s">
        <v>867</v>
      </c>
      <c r="F2360" s="286" t="s">
        <v>305</v>
      </c>
      <c r="G2360" s="286" t="s">
        <v>298</v>
      </c>
      <c r="H2360" s="286" t="s">
        <v>41</v>
      </c>
      <c r="I2360" s="286" t="s">
        <v>423</v>
      </c>
      <c r="J2360" s="286" t="s">
        <v>428</v>
      </c>
      <c r="K2360" s="286" t="s">
        <v>886</v>
      </c>
      <c r="L2360" s="286" t="s">
        <v>34</v>
      </c>
      <c r="M2360" s="287">
        <v>1931160</v>
      </c>
    </row>
    <row r="2361" spans="1:13">
      <c r="A2361" s="286" t="s">
        <v>3291</v>
      </c>
      <c r="B2361" s="286" t="s">
        <v>1355</v>
      </c>
      <c r="C2361" s="286" t="s">
        <v>25</v>
      </c>
      <c r="D2361" s="275">
        <v>4534</v>
      </c>
      <c r="E2361" s="274" t="s">
        <v>867</v>
      </c>
      <c r="F2361" s="286" t="s">
        <v>305</v>
      </c>
      <c r="G2361" s="286" t="s">
        <v>298</v>
      </c>
      <c r="H2361" s="286" t="s">
        <v>41</v>
      </c>
      <c r="I2361" s="286" t="s">
        <v>48</v>
      </c>
      <c r="J2361" s="286" t="s">
        <v>312</v>
      </c>
      <c r="K2361" s="286" t="s">
        <v>886</v>
      </c>
      <c r="L2361" s="286" t="s">
        <v>32</v>
      </c>
      <c r="M2361" s="287">
        <v>1945020</v>
      </c>
    </row>
    <row r="2362" spans="1:13">
      <c r="A2362" s="286" t="s">
        <v>3301</v>
      </c>
      <c r="B2362" s="286" t="s">
        <v>1355</v>
      </c>
      <c r="C2362" s="286" t="s">
        <v>25</v>
      </c>
      <c r="D2362" s="275">
        <v>4534</v>
      </c>
      <c r="E2362" s="274" t="s">
        <v>867</v>
      </c>
      <c r="F2362" s="286" t="s">
        <v>305</v>
      </c>
      <c r="G2362" s="286" t="s">
        <v>298</v>
      </c>
      <c r="H2362" s="286" t="s">
        <v>41</v>
      </c>
      <c r="I2362" s="286" t="s">
        <v>50</v>
      </c>
      <c r="J2362" s="286" t="s">
        <v>313</v>
      </c>
      <c r="K2362" s="286" t="s">
        <v>886</v>
      </c>
      <c r="L2362" s="286" t="s">
        <v>32</v>
      </c>
      <c r="M2362" s="287">
        <v>1945020</v>
      </c>
    </row>
    <row r="2363" spans="1:13">
      <c r="A2363" s="286" t="s">
        <v>3365</v>
      </c>
      <c r="B2363" s="286" t="s">
        <v>1359</v>
      </c>
      <c r="C2363" s="286" t="s">
        <v>25</v>
      </c>
      <c r="D2363" s="275">
        <v>4534</v>
      </c>
      <c r="E2363" s="274" t="s">
        <v>867</v>
      </c>
      <c r="F2363" s="286" t="s">
        <v>305</v>
      </c>
      <c r="G2363" s="286" t="s">
        <v>298</v>
      </c>
      <c r="H2363" s="286" t="s">
        <v>41</v>
      </c>
      <c r="I2363" s="286" t="s">
        <v>425</v>
      </c>
      <c r="J2363" s="286" t="s">
        <v>430</v>
      </c>
      <c r="K2363" s="286" t="s">
        <v>886</v>
      </c>
      <c r="L2363" s="286" t="s">
        <v>218</v>
      </c>
      <c r="M2363" s="287">
        <v>1945020</v>
      </c>
    </row>
    <row r="2364" spans="1:13">
      <c r="A2364" s="286" t="s">
        <v>3344</v>
      </c>
      <c r="B2364" s="286" t="s">
        <v>1358</v>
      </c>
      <c r="C2364" s="286" t="s">
        <v>25</v>
      </c>
      <c r="D2364" s="275">
        <v>4534</v>
      </c>
      <c r="E2364" s="274" t="s">
        <v>867</v>
      </c>
      <c r="F2364" s="286" t="s">
        <v>305</v>
      </c>
      <c r="G2364" s="286" t="s">
        <v>298</v>
      </c>
      <c r="H2364" s="286" t="s">
        <v>41</v>
      </c>
      <c r="I2364" s="286" t="s">
        <v>423</v>
      </c>
      <c r="J2364" s="286" t="s">
        <v>428</v>
      </c>
      <c r="K2364" s="286" t="s">
        <v>887</v>
      </c>
      <c r="L2364" s="286" t="s">
        <v>940</v>
      </c>
      <c r="M2364" s="287">
        <v>1981980</v>
      </c>
    </row>
    <row r="2365" spans="1:13">
      <c r="A2365" s="286" t="s">
        <v>3358</v>
      </c>
      <c r="B2365" s="286" t="s">
        <v>1362</v>
      </c>
      <c r="C2365" s="286" t="s">
        <v>25</v>
      </c>
      <c r="D2365" s="275">
        <v>4534</v>
      </c>
      <c r="E2365" s="274" t="s">
        <v>867</v>
      </c>
      <c r="F2365" s="286" t="s">
        <v>305</v>
      </c>
      <c r="G2365" s="286" t="s">
        <v>298</v>
      </c>
      <c r="H2365" s="286" t="s">
        <v>41</v>
      </c>
      <c r="I2365" s="286" t="s">
        <v>424</v>
      </c>
      <c r="J2365" s="286" t="s">
        <v>429</v>
      </c>
      <c r="K2365" s="286" t="s">
        <v>887</v>
      </c>
      <c r="L2365" s="286" t="s">
        <v>941</v>
      </c>
      <c r="M2365" s="287">
        <v>2021250</v>
      </c>
    </row>
    <row r="2366" spans="1:13">
      <c r="A2366" s="286" t="s">
        <v>3296</v>
      </c>
      <c r="B2366" s="286" t="s">
        <v>1360</v>
      </c>
      <c r="C2366" s="286" t="s">
        <v>25</v>
      </c>
      <c r="D2366" s="275">
        <v>4534</v>
      </c>
      <c r="E2366" s="274" t="s">
        <v>867</v>
      </c>
      <c r="F2366" s="286" t="s">
        <v>305</v>
      </c>
      <c r="G2366" s="286" t="s">
        <v>298</v>
      </c>
      <c r="H2366" s="286" t="s">
        <v>41</v>
      </c>
      <c r="I2366" s="286" t="s">
        <v>48</v>
      </c>
      <c r="J2366" s="286" t="s">
        <v>312</v>
      </c>
      <c r="K2366" s="286" t="s">
        <v>887</v>
      </c>
      <c r="L2366" s="286" t="s">
        <v>218</v>
      </c>
      <c r="M2366" s="287">
        <v>2046660</v>
      </c>
    </row>
    <row r="2367" spans="1:13">
      <c r="A2367" s="286" t="s">
        <v>3306</v>
      </c>
      <c r="B2367" s="286" t="s">
        <v>1360</v>
      </c>
      <c r="C2367" s="286" t="s">
        <v>25</v>
      </c>
      <c r="D2367" s="275">
        <v>4534</v>
      </c>
      <c r="E2367" s="274" t="s">
        <v>867</v>
      </c>
      <c r="F2367" s="286" t="s">
        <v>305</v>
      </c>
      <c r="G2367" s="286" t="s">
        <v>298</v>
      </c>
      <c r="H2367" s="286" t="s">
        <v>41</v>
      </c>
      <c r="I2367" s="286" t="s">
        <v>50</v>
      </c>
      <c r="J2367" s="286" t="s">
        <v>313</v>
      </c>
      <c r="K2367" s="286" t="s">
        <v>887</v>
      </c>
      <c r="L2367" s="286" t="s">
        <v>218</v>
      </c>
      <c r="M2367" s="287">
        <v>2046660</v>
      </c>
    </row>
    <row r="2368" spans="1:13">
      <c r="A2368" s="286" t="s">
        <v>3270</v>
      </c>
      <c r="B2368" s="286" t="s">
        <v>1354</v>
      </c>
      <c r="C2368" s="286" t="s">
        <v>25</v>
      </c>
      <c r="D2368" s="275">
        <v>4534</v>
      </c>
      <c r="E2368" s="274" t="s">
        <v>867</v>
      </c>
      <c r="F2368" s="286" t="s">
        <v>305</v>
      </c>
      <c r="G2368" s="286" t="s">
        <v>298</v>
      </c>
      <c r="H2368" s="286" t="s">
        <v>41</v>
      </c>
      <c r="I2368" s="286" t="s">
        <v>46</v>
      </c>
      <c r="J2368" s="286" t="s">
        <v>310</v>
      </c>
      <c r="K2368" s="286" t="s">
        <v>887</v>
      </c>
      <c r="L2368" s="286" t="s">
        <v>34</v>
      </c>
      <c r="M2368" s="287">
        <v>2072070</v>
      </c>
    </row>
    <row r="2369" spans="1:13">
      <c r="A2369" s="286" t="s">
        <v>3355</v>
      </c>
      <c r="B2369" s="286" t="s">
        <v>1359</v>
      </c>
      <c r="C2369" s="286" t="s">
        <v>25</v>
      </c>
      <c r="D2369" s="275">
        <v>4534</v>
      </c>
      <c r="E2369" s="274" t="s">
        <v>867</v>
      </c>
      <c r="F2369" s="286" t="s">
        <v>305</v>
      </c>
      <c r="G2369" s="286" t="s">
        <v>298</v>
      </c>
      <c r="H2369" s="286" t="s">
        <v>41</v>
      </c>
      <c r="I2369" s="286" t="s">
        <v>424</v>
      </c>
      <c r="J2369" s="286" t="s">
        <v>429</v>
      </c>
      <c r="K2369" s="286" t="s">
        <v>886</v>
      </c>
      <c r="L2369" s="286" t="s">
        <v>218</v>
      </c>
      <c r="M2369" s="287">
        <v>2122890</v>
      </c>
    </row>
    <row r="2370" spans="1:13">
      <c r="A2370" s="286" t="s">
        <v>3329</v>
      </c>
      <c r="B2370" s="286" t="s">
        <v>1353</v>
      </c>
      <c r="C2370" s="286" t="s">
        <v>25</v>
      </c>
      <c r="D2370" s="275">
        <v>4534</v>
      </c>
      <c r="E2370" s="274" t="s">
        <v>867</v>
      </c>
      <c r="F2370" s="286" t="s">
        <v>305</v>
      </c>
      <c r="G2370" s="286" t="s">
        <v>298</v>
      </c>
      <c r="H2370" s="286" t="s">
        <v>41</v>
      </c>
      <c r="I2370" s="286" t="s">
        <v>422</v>
      </c>
      <c r="J2370" s="286" t="s">
        <v>427</v>
      </c>
      <c r="K2370" s="286" t="s">
        <v>886</v>
      </c>
      <c r="L2370" s="286" t="s">
        <v>34</v>
      </c>
      <c r="M2370" s="287">
        <v>2134440</v>
      </c>
    </row>
    <row r="2371" spans="1:13">
      <c r="A2371" s="286" t="s">
        <v>3281</v>
      </c>
      <c r="B2371" s="286" t="s">
        <v>1355</v>
      </c>
      <c r="C2371" s="286" t="s">
        <v>25</v>
      </c>
      <c r="D2371" s="275">
        <v>4534</v>
      </c>
      <c r="E2371" s="274" t="s">
        <v>867</v>
      </c>
      <c r="F2371" s="286" t="s">
        <v>305</v>
      </c>
      <c r="G2371" s="286" t="s">
        <v>298</v>
      </c>
      <c r="H2371" s="286" t="s">
        <v>41</v>
      </c>
      <c r="I2371" s="286" t="s">
        <v>221</v>
      </c>
      <c r="J2371" s="286" t="s">
        <v>311</v>
      </c>
      <c r="K2371" s="286" t="s">
        <v>886</v>
      </c>
      <c r="L2371" s="286" t="s">
        <v>32</v>
      </c>
      <c r="M2371" s="287">
        <v>2159850</v>
      </c>
    </row>
    <row r="2372" spans="1:13">
      <c r="A2372" s="286" t="s">
        <v>3334</v>
      </c>
      <c r="B2372" s="286" t="s">
        <v>1358</v>
      </c>
      <c r="C2372" s="286" t="s">
        <v>25</v>
      </c>
      <c r="D2372" s="275">
        <v>4534</v>
      </c>
      <c r="E2372" s="274" t="s">
        <v>867</v>
      </c>
      <c r="F2372" s="286" t="s">
        <v>305</v>
      </c>
      <c r="G2372" s="286" t="s">
        <v>298</v>
      </c>
      <c r="H2372" s="286" t="s">
        <v>41</v>
      </c>
      <c r="I2372" s="286" t="s">
        <v>422</v>
      </c>
      <c r="J2372" s="286" t="s">
        <v>427</v>
      </c>
      <c r="K2372" s="286" t="s">
        <v>887</v>
      </c>
      <c r="L2372" s="286" t="s">
        <v>940</v>
      </c>
      <c r="M2372" s="287">
        <v>2199120</v>
      </c>
    </row>
    <row r="2373" spans="1:13">
      <c r="A2373" s="286" t="s">
        <v>3348</v>
      </c>
      <c r="B2373" s="286" t="s">
        <v>1362</v>
      </c>
      <c r="C2373" s="286" t="s">
        <v>25</v>
      </c>
      <c r="D2373" s="275">
        <v>4534</v>
      </c>
      <c r="E2373" s="274" t="s">
        <v>867</v>
      </c>
      <c r="F2373" s="286" t="s">
        <v>305</v>
      </c>
      <c r="G2373" s="286" t="s">
        <v>298</v>
      </c>
      <c r="H2373" s="286" t="s">
        <v>41</v>
      </c>
      <c r="I2373" s="286" t="s">
        <v>423</v>
      </c>
      <c r="J2373" s="286" t="s">
        <v>428</v>
      </c>
      <c r="K2373" s="286" t="s">
        <v>887</v>
      </c>
      <c r="L2373" s="286" t="s">
        <v>941</v>
      </c>
      <c r="M2373" s="287">
        <v>2261490</v>
      </c>
    </row>
    <row r="2374" spans="1:13">
      <c r="A2374" s="286" t="s">
        <v>3286</v>
      </c>
      <c r="B2374" s="286" t="s">
        <v>1360</v>
      </c>
      <c r="C2374" s="286" t="s">
        <v>25</v>
      </c>
      <c r="D2374" s="275">
        <v>4534</v>
      </c>
      <c r="E2374" s="274" t="s">
        <v>867</v>
      </c>
      <c r="F2374" s="286" t="s">
        <v>305</v>
      </c>
      <c r="G2374" s="286" t="s">
        <v>298</v>
      </c>
      <c r="H2374" s="286" t="s">
        <v>41</v>
      </c>
      <c r="I2374" s="286" t="s">
        <v>221</v>
      </c>
      <c r="J2374" s="286" t="s">
        <v>311</v>
      </c>
      <c r="K2374" s="286" t="s">
        <v>887</v>
      </c>
      <c r="L2374" s="286" t="s">
        <v>218</v>
      </c>
      <c r="M2374" s="287">
        <v>2275350</v>
      </c>
    </row>
    <row r="2375" spans="1:13">
      <c r="A2375" s="286" t="s">
        <v>3240</v>
      </c>
      <c r="B2375" s="286" t="s">
        <v>1354</v>
      </c>
      <c r="C2375" s="286" t="s">
        <v>25</v>
      </c>
      <c r="D2375" s="275">
        <v>4534</v>
      </c>
      <c r="E2375" s="274" t="s">
        <v>867</v>
      </c>
      <c r="F2375" s="286" t="s">
        <v>305</v>
      </c>
      <c r="G2375" s="286" t="s">
        <v>298</v>
      </c>
      <c r="H2375" s="286" t="s">
        <v>41</v>
      </c>
      <c r="I2375" s="286" t="s">
        <v>42</v>
      </c>
      <c r="J2375" s="286" t="s">
        <v>307</v>
      </c>
      <c r="K2375" s="286" t="s">
        <v>887</v>
      </c>
      <c r="L2375" s="286" t="s">
        <v>34</v>
      </c>
      <c r="M2375" s="287">
        <v>2310000</v>
      </c>
    </row>
    <row r="2376" spans="1:13">
      <c r="A2376" s="286" t="s">
        <v>3250</v>
      </c>
      <c r="B2376" s="286" t="s">
        <v>1354</v>
      </c>
      <c r="C2376" s="286" t="s">
        <v>25</v>
      </c>
      <c r="D2376" s="275">
        <v>4534</v>
      </c>
      <c r="E2376" s="274" t="s">
        <v>867</v>
      </c>
      <c r="F2376" s="286" t="s">
        <v>305</v>
      </c>
      <c r="G2376" s="286" t="s">
        <v>298</v>
      </c>
      <c r="H2376" s="286" t="s">
        <v>41</v>
      </c>
      <c r="I2376" s="286" t="s">
        <v>219</v>
      </c>
      <c r="J2376" s="286" t="s">
        <v>308</v>
      </c>
      <c r="K2376" s="286" t="s">
        <v>887</v>
      </c>
      <c r="L2376" s="286" t="s">
        <v>34</v>
      </c>
      <c r="M2376" s="287">
        <v>2310000</v>
      </c>
    </row>
    <row r="2377" spans="1:13">
      <c r="A2377" s="286" t="s">
        <v>3260</v>
      </c>
      <c r="B2377" s="286" t="s">
        <v>1354</v>
      </c>
      <c r="C2377" s="286" t="s">
        <v>25</v>
      </c>
      <c r="D2377" s="275">
        <v>4534</v>
      </c>
      <c r="E2377" s="274" t="s">
        <v>867</v>
      </c>
      <c r="F2377" s="286" t="s">
        <v>305</v>
      </c>
      <c r="G2377" s="286" t="s">
        <v>298</v>
      </c>
      <c r="H2377" s="286" t="s">
        <v>41</v>
      </c>
      <c r="I2377" s="286" t="s">
        <v>44</v>
      </c>
      <c r="J2377" s="286" t="s">
        <v>309</v>
      </c>
      <c r="K2377" s="286" t="s">
        <v>887</v>
      </c>
      <c r="L2377" s="286" t="s">
        <v>34</v>
      </c>
      <c r="M2377" s="287">
        <v>2310000</v>
      </c>
    </row>
    <row r="2378" spans="1:13">
      <c r="A2378" s="286" t="s">
        <v>3319</v>
      </c>
      <c r="B2378" s="286" t="s">
        <v>1353</v>
      </c>
      <c r="C2378" s="286" t="s">
        <v>25</v>
      </c>
      <c r="D2378" s="275">
        <v>4534</v>
      </c>
      <c r="E2378" s="274" t="s">
        <v>867</v>
      </c>
      <c r="F2378" s="286" t="s">
        <v>305</v>
      </c>
      <c r="G2378" s="286" t="s">
        <v>298</v>
      </c>
      <c r="H2378" s="286" t="s">
        <v>41</v>
      </c>
      <c r="I2378" s="286" t="s">
        <v>421</v>
      </c>
      <c r="J2378" s="286" t="s">
        <v>426</v>
      </c>
      <c r="K2378" s="286" t="s">
        <v>886</v>
      </c>
      <c r="L2378" s="286" t="s">
        <v>34</v>
      </c>
      <c r="M2378" s="287">
        <v>2379300</v>
      </c>
    </row>
    <row r="2379" spans="1:13">
      <c r="A2379" s="286" t="s">
        <v>3345</v>
      </c>
      <c r="B2379" s="286" t="s">
        <v>1359</v>
      </c>
      <c r="C2379" s="286" t="s">
        <v>25</v>
      </c>
      <c r="D2379" s="275">
        <v>4534</v>
      </c>
      <c r="E2379" s="274" t="s">
        <v>867</v>
      </c>
      <c r="F2379" s="286" t="s">
        <v>305</v>
      </c>
      <c r="G2379" s="286" t="s">
        <v>298</v>
      </c>
      <c r="H2379" s="286" t="s">
        <v>41</v>
      </c>
      <c r="I2379" s="286" t="s">
        <v>423</v>
      </c>
      <c r="J2379" s="286" t="s">
        <v>428</v>
      </c>
      <c r="K2379" s="286" t="s">
        <v>886</v>
      </c>
      <c r="L2379" s="286" t="s">
        <v>218</v>
      </c>
      <c r="M2379" s="287">
        <v>2379300</v>
      </c>
    </row>
    <row r="2380" spans="1:13">
      <c r="A2380" s="286" t="s">
        <v>3271</v>
      </c>
      <c r="B2380" s="286" t="s">
        <v>1355</v>
      </c>
      <c r="C2380" s="286" t="s">
        <v>25</v>
      </c>
      <c r="D2380" s="275">
        <v>4534</v>
      </c>
      <c r="E2380" s="274" t="s">
        <v>867</v>
      </c>
      <c r="F2380" s="286" t="s">
        <v>305</v>
      </c>
      <c r="G2380" s="286" t="s">
        <v>298</v>
      </c>
      <c r="H2380" s="286" t="s">
        <v>41</v>
      </c>
      <c r="I2380" s="286" t="s">
        <v>46</v>
      </c>
      <c r="J2380" s="286" t="s">
        <v>310</v>
      </c>
      <c r="K2380" s="286" t="s">
        <v>886</v>
      </c>
      <c r="L2380" s="286" t="s">
        <v>32</v>
      </c>
      <c r="M2380" s="287">
        <v>2425500</v>
      </c>
    </row>
    <row r="2381" spans="1:13">
      <c r="A2381" s="286" t="s">
        <v>3324</v>
      </c>
      <c r="B2381" s="286" t="s">
        <v>1358</v>
      </c>
      <c r="C2381" s="286" t="s">
        <v>25</v>
      </c>
      <c r="D2381" s="275">
        <v>4534</v>
      </c>
      <c r="E2381" s="274" t="s">
        <v>867</v>
      </c>
      <c r="F2381" s="286" t="s">
        <v>305</v>
      </c>
      <c r="G2381" s="286" t="s">
        <v>298</v>
      </c>
      <c r="H2381" s="286" t="s">
        <v>41</v>
      </c>
      <c r="I2381" s="286" t="s">
        <v>421</v>
      </c>
      <c r="J2381" s="286" t="s">
        <v>426</v>
      </c>
      <c r="K2381" s="286" t="s">
        <v>887</v>
      </c>
      <c r="L2381" s="286" t="s">
        <v>940</v>
      </c>
      <c r="M2381" s="287">
        <v>2448600</v>
      </c>
    </row>
    <row r="2382" spans="1:13">
      <c r="A2382" s="286" t="s">
        <v>3338</v>
      </c>
      <c r="B2382" s="286" t="s">
        <v>1362</v>
      </c>
      <c r="C2382" s="286" t="s">
        <v>25</v>
      </c>
      <c r="D2382" s="275">
        <v>4534</v>
      </c>
      <c r="E2382" s="274" t="s">
        <v>867</v>
      </c>
      <c r="F2382" s="286" t="s">
        <v>305</v>
      </c>
      <c r="G2382" s="286" t="s">
        <v>298</v>
      </c>
      <c r="H2382" s="286" t="s">
        <v>41</v>
      </c>
      <c r="I2382" s="286" t="s">
        <v>422</v>
      </c>
      <c r="J2382" s="286" t="s">
        <v>427</v>
      </c>
      <c r="K2382" s="286" t="s">
        <v>887</v>
      </c>
      <c r="L2382" s="286" t="s">
        <v>941</v>
      </c>
      <c r="M2382" s="287">
        <v>2494800</v>
      </c>
    </row>
    <row r="2383" spans="1:13">
      <c r="A2383" s="286" t="s">
        <v>3276</v>
      </c>
      <c r="B2383" s="286" t="s">
        <v>1360</v>
      </c>
      <c r="C2383" s="286" t="s">
        <v>25</v>
      </c>
      <c r="D2383" s="275">
        <v>4534</v>
      </c>
      <c r="E2383" s="274" t="s">
        <v>867</v>
      </c>
      <c r="F2383" s="286" t="s">
        <v>305</v>
      </c>
      <c r="G2383" s="286" t="s">
        <v>298</v>
      </c>
      <c r="H2383" s="286" t="s">
        <v>41</v>
      </c>
      <c r="I2383" s="286" t="s">
        <v>46</v>
      </c>
      <c r="J2383" s="286" t="s">
        <v>310</v>
      </c>
      <c r="K2383" s="286" t="s">
        <v>887</v>
      </c>
      <c r="L2383" s="286" t="s">
        <v>218</v>
      </c>
      <c r="M2383" s="287">
        <v>2564100</v>
      </c>
    </row>
    <row r="2384" spans="1:13">
      <c r="A2384" s="286" t="s">
        <v>3309</v>
      </c>
      <c r="B2384" s="286" t="s">
        <v>1353</v>
      </c>
      <c r="C2384" s="286" t="s">
        <v>25</v>
      </c>
      <c r="D2384" s="275">
        <v>4534</v>
      </c>
      <c r="E2384" s="274" t="s">
        <v>867</v>
      </c>
      <c r="F2384" s="286" t="s">
        <v>305</v>
      </c>
      <c r="G2384" s="286" t="s">
        <v>298</v>
      </c>
      <c r="H2384" s="286" t="s">
        <v>41</v>
      </c>
      <c r="I2384" s="286" t="s">
        <v>223</v>
      </c>
      <c r="J2384" s="286" t="s">
        <v>314</v>
      </c>
      <c r="K2384" s="286" t="s">
        <v>886</v>
      </c>
      <c r="L2384" s="286" t="s">
        <v>34</v>
      </c>
      <c r="M2384" s="287">
        <v>2633400</v>
      </c>
    </row>
    <row r="2385" spans="1:13">
      <c r="A2385" s="286" t="s">
        <v>3335</v>
      </c>
      <c r="B2385" s="286" t="s">
        <v>1359</v>
      </c>
      <c r="C2385" s="286" t="s">
        <v>25</v>
      </c>
      <c r="D2385" s="275">
        <v>4534</v>
      </c>
      <c r="E2385" s="274" t="s">
        <v>867</v>
      </c>
      <c r="F2385" s="286" t="s">
        <v>305</v>
      </c>
      <c r="G2385" s="286" t="s">
        <v>298</v>
      </c>
      <c r="H2385" s="286" t="s">
        <v>41</v>
      </c>
      <c r="I2385" s="286" t="s">
        <v>422</v>
      </c>
      <c r="J2385" s="286" t="s">
        <v>427</v>
      </c>
      <c r="K2385" s="286" t="s">
        <v>886</v>
      </c>
      <c r="L2385" s="286" t="s">
        <v>218</v>
      </c>
      <c r="M2385" s="287">
        <v>2633400</v>
      </c>
    </row>
    <row r="2386" spans="1:13">
      <c r="A2386" s="286" t="s">
        <v>3241</v>
      </c>
      <c r="B2386" s="286" t="s">
        <v>1355</v>
      </c>
      <c r="C2386" s="286" t="s">
        <v>25</v>
      </c>
      <c r="D2386" s="275">
        <v>4534</v>
      </c>
      <c r="E2386" s="274" t="s">
        <v>867</v>
      </c>
      <c r="F2386" s="286" t="s">
        <v>305</v>
      </c>
      <c r="G2386" s="286" t="s">
        <v>298</v>
      </c>
      <c r="H2386" s="286" t="s">
        <v>41</v>
      </c>
      <c r="I2386" s="286" t="s">
        <v>42</v>
      </c>
      <c r="J2386" s="286" t="s">
        <v>307</v>
      </c>
      <c r="K2386" s="286" t="s">
        <v>886</v>
      </c>
      <c r="L2386" s="286" t="s">
        <v>32</v>
      </c>
      <c r="M2386" s="287">
        <v>2702700</v>
      </c>
    </row>
    <row r="2387" spans="1:13">
      <c r="A2387" s="286" t="s">
        <v>3251</v>
      </c>
      <c r="B2387" s="286" t="s">
        <v>1355</v>
      </c>
      <c r="C2387" s="286" t="s">
        <v>25</v>
      </c>
      <c r="D2387" s="275">
        <v>4534</v>
      </c>
      <c r="E2387" s="274" t="s">
        <v>867</v>
      </c>
      <c r="F2387" s="286" t="s">
        <v>305</v>
      </c>
      <c r="G2387" s="286" t="s">
        <v>298</v>
      </c>
      <c r="H2387" s="286" t="s">
        <v>41</v>
      </c>
      <c r="I2387" s="286" t="s">
        <v>219</v>
      </c>
      <c r="J2387" s="286" t="s">
        <v>308</v>
      </c>
      <c r="K2387" s="286" t="s">
        <v>886</v>
      </c>
      <c r="L2387" s="286" t="s">
        <v>32</v>
      </c>
      <c r="M2387" s="287">
        <v>2702700</v>
      </c>
    </row>
    <row r="2388" spans="1:13">
      <c r="A2388" s="286" t="s">
        <v>3261</v>
      </c>
      <c r="B2388" s="286" t="s">
        <v>1355</v>
      </c>
      <c r="C2388" s="286" t="s">
        <v>25</v>
      </c>
      <c r="D2388" s="275">
        <v>4534</v>
      </c>
      <c r="E2388" s="274" t="s">
        <v>867</v>
      </c>
      <c r="F2388" s="286" t="s">
        <v>305</v>
      </c>
      <c r="G2388" s="286" t="s">
        <v>298</v>
      </c>
      <c r="H2388" s="286" t="s">
        <v>41</v>
      </c>
      <c r="I2388" s="286" t="s">
        <v>44</v>
      </c>
      <c r="J2388" s="286" t="s">
        <v>309</v>
      </c>
      <c r="K2388" s="286" t="s">
        <v>886</v>
      </c>
      <c r="L2388" s="286" t="s">
        <v>32</v>
      </c>
      <c r="M2388" s="287">
        <v>2702700</v>
      </c>
    </row>
    <row r="2389" spans="1:13">
      <c r="A2389" s="286" t="s">
        <v>3314</v>
      </c>
      <c r="B2389" s="286" t="s">
        <v>1358</v>
      </c>
      <c r="C2389" s="286" t="s">
        <v>25</v>
      </c>
      <c r="D2389" s="275">
        <v>4534</v>
      </c>
      <c r="E2389" s="274" t="s">
        <v>867</v>
      </c>
      <c r="F2389" s="286" t="s">
        <v>305</v>
      </c>
      <c r="G2389" s="286" t="s">
        <v>298</v>
      </c>
      <c r="H2389" s="286" t="s">
        <v>41</v>
      </c>
      <c r="I2389" s="286" t="s">
        <v>223</v>
      </c>
      <c r="J2389" s="286" t="s">
        <v>314</v>
      </c>
      <c r="K2389" s="286" t="s">
        <v>887</v>
      </c>
      <c r="L2389" s="286" t="s">
        <v>940</v>
      </c>
      <c r="M2389" s="287">
        <v>2702700</v>
      </c>
    </row>
    <row r="2390" spans="1:13">
      <c r="A2390" s="286" t="s">
        <v>3328</v>
      </c>
      <c r="B2390" s="286" t="s">
        <v>1362</v>
      </c>
      <c r="C2390" s="286" t="s">
        <v>25</v>
      </c>
      <c r="D2390" s="275">
        <v>4534</v>
      </c>
      <c r="E2390" s="274" t="s">
        <v>867</v>
      </c>
      <c r="F2390" s="286" t="s">
        <v>305</v>
      </c>
      <c r="G2390" s="286" t="s">
        <v>298</v>
      </c>
      <c r="H2390" s="286" t="s">
        <v>41</v>
      </c>
      <c r="I2390" s="286" t="s">
        <v>421</v>
      </c>
      <c r="J2390" s="286" t="s">
        <v>426</v>
      </c>
      <c r="K2390" s="286" t="s">
        <v>887</v>
      </c>
      <c r="L2390" s="286" t="s">
        <v>941</v>
      </c>
      <c r="M2390" s="287">
        <v>2818200</v>
      </c>
    </row>
    <row r="2391" spans="1:13">
      <c r="A2391" s="286" t="s">
        <v>3246</v>
      </c>
      <c r="B2391" s="286" t="s">
        <v>1360</v>
      </c>
      <c r="C2391" s="286" t="s">
        <v>25</v>
      </c>
      <c r="D2391" s="275">
        <v>4534</v>
      </c>
      <c r="E2391" s="274" t="s">
        <v>867</v>
      </c>
      <c r="F2391" s="286" t="s">
        <v>305</v>
      </c>
      <c r="G2391" s="286" t="s">
        <v>298</v>
      </c>
      <c r="H2391" s="286" t="s">
        <v>41</v>
      </c>
      <c r="I2391" s="286" t="s">
        <v>42</v>
      </c>
      <c r="J2391" s="286" t="s">
        <v>307</v>
      </c>
      <c r="K2391" s="286" t="s">
        <v>887</v>
      </c>
      <c r="L2391" s="286" t="s">
        <v>218</v>
      </c>
      <c r="M2391" s="287">
        <v>2841300</v>
      </c>
    </row>
    <row r="2392" spans="1:13">
      <c r="A2392" s="286" t="s">
        <v>3256</v>
      </c>
      <c r="B2392" s="286" t="s">
        <v>1360</v>
      </c>
      <c r="C2392" s="286" t="s">
        <v>25</v>
      </c>
      <c r="D2392" s="275">
        <v>4534</v>
      </c>
      <c r="E2392" s="274" t="s">
        <v>867</v>
      </c>
      <c r="F2392" s="286" t="s">
        <v>305</v>
      </c>
      <c r="G2392" s="286" t="s">
        <v>298</v>
      </c>
      <c r="H2392" s="286" t="s">
        <v>41</v>
      </c>
      <c r="I2392" s="286" t="s">
        <v>219</v>
      </c>
      <c r="J2392" s="286" t="s">
        <v>308</v>
      </c>
      <c r="K2392" s="286" t="s">
        <v>887</v>
      </c>
      <c r="L2392" s="286" t="s">
        <v>218</v>
      </c>
      <c r="M2392" s="287">
        <v>2841300</v>
      </c>
    </row>
    <row r="2393" spans="1:13">
      <c r="A2393" s="286" t="s">
        <v>3266</v>
      </c>
      <c r="B2393" s="286" t="s">
        <v>1360</v>
      </c>
      <c r="C2393" s="286" t="s">
        <v>25</v>
      </c>
      <c r="D2393" s="275">
        <v>4534</v>
      </c>
      <c r="E2393" s="274" t="s">
        <v>867</v>
      </c>
      <c r="F2393" s="286" t="s">
        <v>305</v>
      </c>
      <c r="G2393" s="286" t="s">
        <v>298</v>
      </c>
      <c r="H2393" s="286" t="s">
        <v>41</v>
      </c>
      <c r="I2393" s="286" t="s">
        <v>44</v>
      </c>
      <c r="J2393" s="286" t="s">
        <v>309</v>
      </c>
      <c r="K2393" s="286" t="s">
        <v>887</v>
      </c>
      <c r="L2393" s="286" t="s">
        <v>218</v>
      </c>
      <c r="M2393" s="287">
        <v>2841300</v>
      </c>
    </row>
    <row r="2394" spans="1:13">
      <c r="A2394" s="286" t="s">
        <v>3289</v>
      </c>
      <c r="B2394" s="286" t="s">
        <v>1353</v>
      </c>
      <c r="C2394" s="286" t="s">
        <v>25</v>
      </c>
      <c r="D2394" s="275">
        <v>4534</v>
      </c>
      <c r="E2394" s="274" t="s">
        <v>867</v>
      </c>
      <c r="F2394" s="286" t="s">
        <v>305</v>
      </c>
      <c r="G2394" s="286" t="s">
        <v>298</v>
      </c>
      <c r="H2394" s="286" t="s">
        <v>41</v>
      </c>
      <c r="I2394" s="286" t="s">
        <v>48</v>
      </c>
      <c r="J2394" s="286" t="s">
        <v>312</v>
      </c>
      <c r="K2394" s="286" t="s">
        <v>886</v>
      </c>
      <c r="L2394" s="286" t="s">
        <v>34</v>
      </c>
      <c r="M2394" s="287">
        <v>2910600</v>
      </c>
    </row>
    <row r="2395" spans="1:13">
      <c r="A2395" s="286" t="s">
        <v>3299</v>
      </c>
      <c r="B2395" s="286" t="s">
        <v>1353</v>
      </c>
      <c r="C2395" s="286" t="s">
        <v>25</v>
      </c>
      <c r="D2395" s="275">
        <v>4534</v>
      </c>
      <c r="E2395" s="274" t="s">
        <v>867</v>
      </c>
      <c r="F2395" s="286" t="s">
        <v>305</v>
      </c>
      <c r="G2395" s="286" t="s">
        <v>298</v>
      </c>
      <c r="H2395" s="286" t="s">
        <v>41</v>
      </c>
      <c r="I2395" s="286" t="s">
        <v>50</v>
      </c>
      <c r="J2395" s="286" t="s">
        <v>313</v>
      </c>
      <c r="K2395" s="286" t="s">
        <v>886</v>
      </c>
      <c r="L2395" s="286" t="s">
        <v>34</v>
      </c>
      <c r="M2395" s="287">
        <v>2910600</v>
      </c>
    </row>
    <row r="2396" spans="1:13">
      <c r="A2396" s="286" t="s">
        <v>3363</v>
      </c>
      <c r="B2396" s="286" t="s">
        <v>1357</v>
      </c>
      <c r="C2396" s="286" t="s">
        <v>25</v>
      </c>
      <c r="D2396" s="275">
        <v>4534</v>
      </c>
      <c r="E2396" s="274" t="s">
        <v>867</v>
      </c>
      <c r="F2396" s="286" t="s">
        <v>305</v>
      </c>
      <c r="G2396" s="286" t="s">
        <v>298</v>
      </c>
      <c r="H2396" s="286" t="s">
        <v>41</v>
      </c>
      <c r="I2396" s="286" t="s">
        <v>425</v>
      </c>
      <c r="J2396" s="286" t="s">
        <v>942</v>
      </c>
      <c r="K2396" s="286" t="s">
        <v>886</v>
      </c>
      <c r="L2396" s="286" t="s">
        <v>940</v>
      </c>
      <c r="M2396" s="287">
        <v>2933700</v>
      </c>
    </row>
    <row r="2397" spans="1:13">
      <c r="A2397" s="286" t="s">
        <v>3325</v>
      </c>
      <c r="B2397" s="286" t="s">
        <v>1359</v>
      </c>
      <c r="C2397" s="286" t="s">
        <v>25</v>
      </c>
      <c r="D2397" s="275">
        <v>4534</v>
      </c>
      <c r="E2397" s="274" t="s">
        <v>867</v>
      </c>
      <c r="F2397" s="286" t="s">
        <v>305</v>
      </c>
      <c r="G2397" s="286" t="s">
        <v>298</v>
      </c>
      <c r="H2397" s="286" t="s">
        <v>41</v>
      </c>
      <c r="I2397" s="286" t="s">
        <v>421</v>
      </c>
      <c r="J2397" s="286" t="s">
        <v>426</v>
      </c>
      <c r="K2397" s="286" t="s">
        <v>886</v>
      </c>
      <c r="L2397" s="286" t="s">
        <v>218</v>
      </c>
      <c r="M2397" s="287">
        <v>2956800</v>
      </c>
    </row>
    <row r="2398" spans="1:13">
      <c r="A2398" s="286" t="s">
        <v>3294</v>
      </c>
      <c r="B2398" s="286" t="s">
        <v>1358</v>
      </c>
      <c r="C2398" s="286" t="s">
        <v>25</v>
      </c>
      <c r="D2398" s="275">
        <v>4534</v>
      </c>
      <c r="E2398" s="274" t="s">
        <v>867</v>
      </c>
      <c r="F2398" s="286" t="s">
        <v>305</v>
      </c>
      <c r="G2398" s="286" t="s">
        <v>298</v>
      </c>
      <c r="H2398" s="286" t="s">
        <v>41</v>
      </c>
      <c r="I2398" s="286" t="s">
        <v>48</v>
      </c>
      <c r="J2398" s="286" t="s">
        <v>312</v>
      </c>
      <c r="K2398" s="286" t="s">
        <v>887</v>
      </c>
      <c r="L2398" s="286" t="s">
        <v>940</v>
      </c>
      <c r="M2398" s="287">
        <v>2979900</v>
      </c>
    </row>
    <row r="2399" spans="1:13">
      <c r="A2399" s="286" t="s">
        <v>3304</v>
      </c>
      <c r="B2399" s="286" t="s">
        <v>1358</v>
      </c>
      <c r="C2399" s="286" t="s">
        <v>25</v>
      </c>
      <c r="D2399" s="275">
        <v>4534</v>
      </c>
      <c r="E2399" s="274" t="s">
        <v>867</v>
      </c>
      <c r="F2399" s="286" t="s">
        <v>305</v>
      </c>
      <c r="G2399" s="286" t="s">
        <v>298</v>
      </c>
      <c r="H2399" s="286" t="s">
        <v>41</v>
      </c>
      <c r="I2399" s="286" t="s">
        <v>50</v>
      </c>
      <c r="J2399" s="286" t="s">
        <v>313</v>
      </c>
      <c r="K2399" s="286" t="s">
        <v>887</v>
      </c>
      <c r="L2399" s="286" t="s">
        <v>940</v>
      </c>
      <c r="M2399" s="287">
        <v>2979900</v>
      </c>
    </row>
    <row r="2400" spans="1:13">
      <c r="A2400" s="286" t="s">
        <v>3318</v>
      </c>
      <c r="B2400" s="286" t="s">
        <v>1362</v>
      </c>
      <c r="C2400" s="286" t="s">
        <v>25</v>
      </c>
      <c r="D2400" s="275">
        <v>4534</v>
      </c>
      <c r="E2400" s="274" t="s">
        <v>867</v>
      </c>
      <c r="F2400" s="286" t="s">
        <v>305</v>
      </c>
      <c r="G2400" s="286" t="s">
        <v>298</v>
      </c>
      <c r="H2400" s="286" t="s">
        <v>41</v>
      </c>
      <c r="I2400" s="286" t="s">
        <v>223</v>
      </c>
      <c r="J2400" s="286" t="s">
        <v>314</v>
      </c>
      <c r="K2400" s="286" t="s">
        <v>887</v>
      </c>
      <c r="L2400" s="286" t="s">
        <v>941</v>
      </c>
      <c r="M2400" s="287">
        <v>3095400</v>
      </c>
    </row>
    <row r="2401" spans="1:13">
      <c r="A2401" s="286" t="s">
        <v>3353</v>
      </c>
      <c r="B2401" s="286" t="s">
        <v>1357</v>
      </c>
      <c r="C2401" s="286" t="s">
        <v>25</v>
      </c>
      <c r="D2401" s="275">
        <v>4534</v>
      </c>
      <c r="E2401" s="274" t="s">
        <v>867</v>
      </c>
      <c r="F2401" s="286" t="s">
        <v>305</v>
      </c>
      <c r="G2401" s="286" t="s">
        <v>298</v>
      </c>
      <c r="H2401" s="286" t="s">
        <v>41</v>
      </c>
      <c r="I2401" s="286" t="s">
        <v>424</v>
      </c>
      <c r="J2401" s="286" t="s">
        <v>429</v>
      </c>
      <c r="K2401" s="286" t="s">
        <v>886</v>
      </c>
      <c r="L2401" s="286" t="s">
        <v>940</v>
      </c>
      <c r="M2401" s="287">
        <v>3210900</v>
      </c>
    </row>
    <row r="2402" spans="1:13">
      <c r="A2402" s="286" t="s">
        <v>3279</v>
      </c>
      <c r="B2402" s="286" t="s">
        <v>1353</v>
      </c>
      <c r="C2402" s="286" t="s">
        <v>25</v>
      </c>
      <c r="D2402" s="275">
        <v>4534</v>
      </c>
      <c r="E2402" s="274" t="s">
        <v>867</v>
      </c>
      <c r="F2402" s="286" t="s">
        <v>305</v>
      </c>
      <c r="G2402" s="286" t="s">
        <v>298</v>
      </c>
      <c r="H2402" s="286" t="s">
        <v>41</v>
      </c>
      <c r="I2402" s="286" t="s">
        <v>221</v>
      </c>
      <c r="J2402" s="286" t="s">
        <v>311</v>
      </c>
      <c r="K2402" s="286" t="s">
        <v>886</v>
      </c>
      <c r="L2402" s="286" t="s">
        <v>34</v>
      </c>
      <c r="M2402" s="287">
        <v>3257100</v>
      </c>
    </row>
    <row r="2403" spans="1:13">
      <c r="A2403" s="286" t="s">
        <v>3315</v>
      </c>
      <c r="B2403" s="286" t="s">
        <v>1359</v>
      </c>
      <c r="C2403" s="286" t="s">
        <v>25</v>
      </c>
      <c r="D2403" s="275">
        <v>4534</v>
      </c>
      <c r="E2403" s="274" t="s">
        <v>867</v>
      </c>
      <c r="F2403" s="286" t="s">
        <v>305</v>
      </c>
      <c r="G2403" s="286" t="s">
        <v>298</v>
      </c>
      <c r="H2403" s="286" t="s">
        <v>41</v>
      </c>
      <c r="I2403" s="286" t="s">
        <v>223</v>
      </c>
      <c r="J2403" s="286" t="s">
        <v>314</v>
      </c>
      <c r="K2403" s="286" t="s">
        <v>886</v>
      </c>
      <c r="L2403" s="286" t="s">
        <v>218</v>
      </c>
      <c r="M2403" s="287">
        <v>3257100</v>
      </c>
    </row>
    <row r="2404" spans="1:13">
      <c r="A2404" s="286" t="s">
        <v>3284</v>
      </c>
      <c r="B2404" s="286" t="s">
        <v>1358</v>
      </c>
      <c r="C2404" s="286" t="s">
        <v>25</v>
      </c>
      <c r="D2404" s="275">
        <v>4534</v>
      </c>
      <c r="E2404" s="274" t="s">
        <v>867</v>
      </c>
      <c r="F2404" s="286" t="s">
        <v>305</v>
      </c>
      <c r="G2404" s="286" t="s">
        <v>298</v>
      </c>
      <c r="H2404" s="286" t="s">
        <v>41</v>
      </c>
      <c r="I2404" s="286" t="s">
        <v>221</v>
      </c>
      <c r="J2404" s="286" t="s">
        <v>311</v>
      </c>
      <c r="K2404" s="286" t="s">
        <v>887</v>
      </c>
      <c r="L2404" s="286" t="s">
        <v>940</v>
      </c>
      <c r="M2404" s="287">
        <v>3349500</v>
      </c>
    </row>
    <row r="2405" spans="1:13">
      <c r="A2405" s="286" t="s">
        <v>3367</v>
      </c>
      <c r="B2405" s="286" t="s">
        <v>1361</v>
      </c>
      <c r="C2405" s="286" t="s">
        <v>25</v>
      </c>
      <c r="D2405" s="275">
        <v>4534</v>
      </c>
      <c r="E2405" s="274" t="s">
        <v>867</v>
      </c>
      <c r="F2405" s="286" t="s">
        <v>305</v>
      </c>
      <c r="G2405" s="286" t="s">
        <v>298</v>
      </c>
      <c r="H2405" s="286" t="s">
        <v>41</v>
      </c>
      <c r="I2405" s="286" t="s">
        <v>425</v>
      </c>
      <c r="J2405" s="286" t="s">
        <v>942</v>
      </c>
      <c r="K2405" s="286" t="s">
        <v>886</v>
      </c>
      <c r="L2405" s="286" t="s">
        <v>941</v>
      </c>
      <c r="M2405" s="287">
        <v>3349500</v>
      </c>
    </row>
    <row r="2406" spans="1:13">
      <c r="A2406" s="286" t="s">
        <v>3298</v>
      </c>
      <c r="B2406" s="286" t="s">
        <v>1362</v>
      </c>
      <c r="C2406" s="286" t="s">
        <v>25</v>
      </c>
      <c r="D2406" s="275">
        <v>4534</v>
      </c>
      <c r="E2406" s="274" t="s">
        <v>867</v>
      </c>
      <c r="F2406" s="286" t="s">
        <v>305</v>
      </c>
      <c r="G2406" s="286" t="s">
        <v>298</v>
      </c>
      <c r="H2406" s="286" t="s">
        <v>41</v>
      </c>
      <c r="I2406" s="286" t="s">
        <v>48</v>
      </c>
      <c r="J2406" s="286" t="s">
        <v>312</v>
      </c>
      <c r="K2406" s="286" t="s">
        <v>887</v>
      </c>
      <c r="L2406" s="286" t="s">
        <v>941</v>
      </c>
      <c r="M2406" s="287">
        <v>3418800</v>
      </c>
    </row>
    <row r="2407" spans="1:13">
      <c r="A2407" s="286" t="s">
        <v>3308</v>
      </c>
      <c r="B2407" s="286" t="s">
        <v>1362</v>
      </c>
      <c r="C2407" s="286" t="s">
        <v>25</v>
      </c>
      <c r="D2407" s="275">
        <v>4534</v>
      </c>
      <c r="E2407" s="274" t="s">
        <v>867</v>
      </c>
      <c r="F2407" s="286" t="s">
        <v>305</v>
      </c>
      <c r="G2407" s="286" t="s">
        <v>298</v>
      </c>
      <c r="H2407" s="286" t="s">
        <v>41</v>
      </c>
      <c r="I2407" s="286" t="s">
        <v>50</v>
      </c>
      <c r="J2407" s="286" t="s">
        <v>313</v>
      </c>
      <c r="K2407" s="286" t="s">
        <v>887</v>
      </c>
      <c r="L2407" s="286" t="s">
        <v>941</v>
      </c>
      <c r="M2407" s="287">
        <v>3418800</v>
      </c>
    </row>
    <row r="2408" spans="1:13">
      <c r="A2408" s="286" t="s">
        <v>3295</v>
      </c>
      <c r="B2408" s="286" t="s">
        <v>1359</v>
      </c>
      <c r="C2408" s="286" t="s">
        <v>25</v>
      </c>
      <c r="D2408" s="275">
        <v>4534</v>
      </c>
      <c r="E2408" s="274" t="s">
        <v>867</v>
      </c>
      <c r="F2408" s="286" t="s">
        <v>305</v>
      </c>
      <c r="G2408" s="286" t="s">
        <v>298</v>
      </c>
      <c r="H2408" s="286" t="s">
        <v>41</v>
      </c>
      <c r="I2408" s="286" t="s">
        <v>48</v>
      </c>
      <c r="J2408" s="286" t="s">
        <v>312</v>
      </c>
      <c r="K2408" s="286" t="s">
        <v>886</v>
      </c>
      <c r="L2408" s="286" t="s">
        <v>218</v>
      </c>
      <c r="M2408" s="287">
        <v>3603600</v>
      </c>
    </row>
    <row r="2409" spans="1:13">
      <c r="A2409" s="286" t="s">
        <v>3305</v>
      </c>
      <c r="B2409" s="286" t="s">
        <v>1359</v>
      </c>
      <c r="C2409" s="286" t="s">
        <v>25</v>
      </c>
      <c r="D2409" s="275">
        <v>4534</v>
      </c>
      <c r="E2409" s="274" t="s">
        <v>867</v>
      </c>
      <c r="F2409" s="286" t="s">
        <v>305</v>
      </c>
      <c r="G2409" s="286" t="s">
        <v>298</v>
      </c>
      <c r="H2409" s="286" t="s">
        <v>41</v>
      </c>
      <c r="I2409" s="286" t="s">
        <v>50</v>
      </c>
      <c r="J2409" s="286" t="s">
        <v>313</v>
      </c>
      <c r="K2409" s="286" t="s">
        <v>886</v>
      </c>
      <c r="L2409" s="286" t="s">
        <v>218</v>
      </c>
      <c r="M2409" s="287">
        <v>3603600</v>
      </c>
    </row>
    <row r="2410" spans="1:13">
      <c r="A2410" s="286" t="s">
        <v>3343</v>
      </c>
      <c r="B2410" s="286" t="s">
        <v>1357</v>
      </c>
      <c r="C2410" s="286" t="s">
        <v>25</v>
      </c>
      <c r="D2410" s="275">
        <v>4534</v>
      </c>
      <c r="E2410" s="274" t="s">
        <v>867</v>
      </c>
      <c r="F2410" s="286" t="s">
        <v>305</v>
      </c>
      <c r="G2410" s="286" t="s">
        <v>298</v>
      </c>
      <c r="H2410" s="286" t="s">
        <v>41</v>
      </c>
      <c r="I2410" s="286" t="s">
        <v>423</v>
      </c>
      <c r="J2410" s="286" t="s">
        <v>428</v>
      </c>
      <c r="K2410" s="286" t="s">
        <v>886</v>
      </c>
      <c r="L2410" s="286" t="s">
        <v>940</v>
      </c>
      <c r="M2410" s="287">
        <v>3603600</v>
      </c>
    </row>
    <row r="2411" spans="1:13">
      <c r="A2411" s="286" t="s">
        <v>3269</v>
      </c>
      <c r="B2411" s="286" t="s">
        <v>1353</v>
      </c>
      <c r="C2411" s="286" t="s">
        <v>25</v>
      </c>
      <c r="D2411" s="275">
        <v>4534</v>
      </c>
      <c r="E2411" s="274" t="s">
        <v>867</v>
      </c>
      <c r="F2411" s="286" t="s">
        <v>305</v>
      </c>
      <c r="G2411" s="286" t="s">
        <v>298</v>
      </c>
      <c r="H2411" s="286" t="s">
        <v>41</v>
      </c>
      <c r="I2411" s="286" t="s">
        <v>46</v>
      </c>
      <c r="J2411" s="286" t="s">
        <v>310</v>
      </c>
      <c r="K2411" s="286" t="s">
        <v>886</v>
      </c>
      <c r="L2411" s="286" t="s">
        <v>34</v>
      </c>
      <c r="M2411" s="287">
        <v>3649800</v>
      </c>
    </row>
    <row r="2412" spans="1:13">
      <c r="A2412" s="286" t="s">
        <v>3357</v>
      </c>
      <c r="B2412" s="286" t="s">
        <v>1361</v>
      </c>
      <c r="C2412" s="286" t="s">
        <v>25</v>
      </c>
      <c r="D2412" s="275">
        <v>4534</v>
      </c>
      <c r="E2412" s="274" t="s">
        <v>867</v>
      </c>
      <c r="F2412" s="286" t="s">
        <v>305</v>
      </c>
      <c r="G2412" s="286" t="s">
        <v>298</v>
      </c>
      <c r="H2412" s="286" t="s">
        <v>41</v>
      </c>
      <c r="I2412" s="286" t="s">
        <v>424</v>
      </c>
      <c r="J2412" s="286" t="s">
        <v>429</v>
      </c>
      <c r="K2412" s="286" t="s">
        <v>886</v>
      </c>
      <c r="L2412" s="286" t="s">
        <v>941</v>
      </c>
      <c r="M2412" s="287">
        <v>3672900</v>
      </c>
    </row>
    <row r="2413" spans="1:13">
      <c r="A2413" s="286" t="s">
        <v>3274</v>
      </c>
      <c r="B2413" s="286" t="s">
        <v>1358</v>
      </c>
      <c r="C2413" s="286" t="s">
        <v>25</v>
      </c>
      <c r="D2413" s="275">
        <v>4534</v>
      </c>
      <c r="E2413" s="274" t="s">
        <v>867</v>
      </c>
      <c r="F2413" s="286" t="s">
        <v>305</v>
      </c>
      <c r="G2413" s="286" t="s">
        <v>298</v>
      </c>
      <c r="H2413" s="286" t="s">
        <v>41</v>
      </c>
      <c r="I2413" s="286" t="s">
        <v>46</v>
      </c>
      <c r="J2413" s="286" t="s">
        <v>310</v>
      </c>
      <c r="K2413" s="286" t="s">
        <v>887</v>
      </c>
      <c r="L2413" s="286" t="s">
        <v>940</v>
      </c>
      <c r="M2413" s="287">
        <v>3742200</v>
      </c>
    </row>
    <row r="2414" spans="1:13">
      <c r="A2414" s="286" t="s">
        <v>3288</v>
      </c>
      <c r="B2414" s="286" t="s">
        <v>1362</v>
      </c>
      <c r="C2414" s="286" t="s">
        <v>25</v>
      </c>
      <c r="D2414" s="275">
        <v>4534</v>
      </c>
      <c r="E2414" s="274" t="s">
        <v>867</v>
      </c>
      <c r="F2414" s="286" t="s">
        <v>305</v>
      </c>
      <c r="G2414" s="286" t="s">
        <v>298</v>
      </c>
      <c r="H2414" s="286" t="s">
        <v>41</v>
      </c>
      <c r="I2414" s="286" t="s">
        <v>221</v>
      </c>
      <c r="J2414" s="286" t="s">
        <v>311</v>
      </c>
      <c r="K2414" s="286" t="s">
        <v>887</v>
      </c>
      <c r="L2414" s="286" t="s">
        <v>941</v>
      </c>
      <c r="M2414" s="287">
        <v>3811500</v>
      </c>
    </row>
    <row r="2415" spans="1:13">
      <c r="A2415" s="286" t="s">
        <v>3285</v>
      </c>
      <c r="B2415" s="286" t="s">
        <v>1359</v>
      </c>
      <c r="C2415" s="286" t="s">
        <v>25</v>
      </c>
      <c r="D2415" s="275">
        <v>4534</v>
      </c>
      <c r="E2415" s="274" t="s">
        <v>867</v>
      </c>
      <c r="F2415" s="286" t="s">
        <v>305</v>
      </c>
      <c r="G2415" s="286" t="s">
        <v>298</v>
      </c>
      <c r="H2415" s="286" t="s">
        <v>41</v>
      </c>
      <c r="I2415" s="286" t="s">
        <v>221</v>
      </c>
      <c r="J2415" s="286" t="s">
        <v>311</v>
      </c>
      <c r="K2415" s="286" t="s">
        <v>886</v>
      </c>
      <c r="L2415" s="286" t="s">
        <v>218</v>
      </c>
      <c r="M2415" s="287">
        <v>3996300</v>
      </c>
    </row>
    <row r="2416" spans="1:13">
      <c r="A2416" s="286" t="s">
        <v>3333</v>
      </c>
      <c r="B2416" s="286" t="s">
        <v>1357</v>
      </c>
      <c r="C2416" s="286" t="s">
        <v>25</v>
      </c>
      <c r="D2416" s="275">
        <v>4534</v>
      </c>
      <c r="E2416" s="274" t="s">
        <v>867</v>
      </c>
      <c r="F2416" s="286" t="s">
        <v>305</v>
      </c>
      <c r="G2416" s="286" t="s">
        <v>298</v>
      </c>
      <c r="H2416" s="286" t="s">
        <v>41</v>
      </c>
      <c r="I2416" s="286" t="s">
        <v>422</v>
      </c>
      <c r="J2416" s="286" t="s">
        <v>427</v>
      </c>
      <c r="K2416" s="286" t="s">
        <v>886</v>
      </c>
      <c r="L2416" s="286" t="s">
        <v>940</v>
      </c>
      <c r="M2416" s="287">
        <v>3996300</v>
      </c>
    </row>
    <row r="2417" spans="1:13">
      <c r="A2417" s="286" t="s">
        <v>3239</v>
      </c>
      <c r="B2417" s="286" t="s">
        <v>1353</v>
      </c>
      <c r="C2417" s="286" t="s">
        <v>25</v>
      </c>
      <c r="D2417" s="275">
        <v>4534</v>
      </c>
      <c r="E2417" s="274" t="s">
        <v>867</v>
      </c>
      <c r="F2417" s="286" t="s">
        <v>305</v>
      </c>
      <c r="G2417" s="286" t="s">
        <v>298</v>
      </c>
      <c r="H2417" s="286" t="s">
        <v>41</v>
      </c>
      <c r="I2417" s="286" t="s">
        <v>42</v>
      </c>
      <c r="J2417" s="286" t="s">
        <v>307</v>
      </c>
      <c r="K2417" s="286" t="s">
        <v>886</v>
      </c>
      <c r="L2417" s="286" t="s">
        <v>34</v>
      </c>
      <c r="M2417" s="287">
        <v>4065600</v>
      </c>
    </row>
    <row r="2418" spans="1:13">
      <c r="A2418" s="286" t="s">
        <v>3249</v>
      </c>
      <c r="B2418" s="286" t="s">
        <v>1353</v>
      </c>
      <c r="C2418" s="286" t="s">
        <v>25</v>
      </c>
      <c r="D2418" s="275">
        <v>4534</v>
      </c>
      <c r="E2418" s="274" t="s">
        <v>867</v>
      </c>
      <c r="F2418" s="286" t="s">
        <v>305</v>
      </c>
      <c r="G2418" s="286" t="s">
        <v>298</v>
      </c>
      <c r="H2418" s="286" t="s">
        <v>41</v>
      </c>
      <c r="I2418" s="286" t="s">
        <v>219</v>
      </c>
      <c r="J2418" s="286" t="s">
        <v>308</v>
      </c>
      <c r="K2418" s="286" t="s">
        <v>886</v>
      </c>
      <c r="L2418" s="286" t="s">
        <v>34</v>
      </c>
      <c r="M2418" s="287">
        <v>4065600</v>
      </c>
    </row>
    <row r="2419" spans="1:13">
      <c r="A2419" s="286" t="s">
        <v>3259</v>
      </c>
      <c r="B2419" s="286" t="s">
        <v>1353</v>
      </c>
      <c r="C2419" s="286" t="s">
        <v>25</v>
      </c>
      <c r="D2419" s="275">
        <v>4534</v>
      </c>
      <c r="E2419" s="274" t="s">
        <v>867</v>
      </c>
      <c r="F2419" s="286" t="s">
        <v>305</v>
      </c>
      <c r="G2419" s="286" t="s">
        <v>298</v>
      </c>
      <c r="H2419" s="286" t="s">
        <v>41</v>
      </c>
      <c r="I2419" s="286" t="s">
        <v>44</v>
      </c>
      <c r="J2419" s="286" t="s">
        <v>309</v>
      </c>
      <c r="K2419" s="286" t="s">
        <v>886</v>
      </c>
      <c r="L2419" s="286" t="s">
        <v>34</v>
      </c>
      <c r="M2419" s="287">
        <v>4065600</v>
      </c>
    </row>
    <row r="2420" spans="1:13">
      <c r="A2420" s="286" t="s">
        <v>3347</v>
      </c>
      <c r="B2420" s="286" t="s">
        <v>1361</v>
      </c>
      <c r="C2420" s="286" t="s">
        <v>25</v>
      </c>
      <c r="D2420" s="275">
        <v>4534</v>
      </c>
      <c r="E2420" s="274" t="s">
        <v>867</v>
      </c>
      <c r="F2420" s="286" t="s">
        <v>305</v>
      </c>
      <c r="G2420" s="286" t="s">
        <v>298</v>
      </c>
      <c r="H2420" s="286" t="s">
        <v>41</v>
      </c>
      <c r="I2420" s="286" t="s">
        <v>423</v>
      </c>
      <c r="J2420" s="286" t="s">
        <v>428</v>
      </c>
      <c r="K2420" s="286" t="s">
        <v>886</v>
      </c>
      <c r="L2420" s="286" t="s">
        <v>941</v>
      </c>
      <c r="M2420" s="287">
        <v>4111800</v>
      </c>
    </row>
    <row r="2421" spans="1:13">
      <c r="A2421" s="286" t="s">
        <v>3244</v>
      </c>
      <c r="B2421" s="286" t="s">
        <v>1358</v>
      </c>
      <c r="C2421" s="286" t="s">
        <v>25</v>
      </c>
      <c r="D2421" s="275">
        <v>4534</v>
      </c>
      <c r="E2421" s="274" t="s">
        <v>867</v>
      </c>
      <c r="F2421" s="286" t="s">
        <v>305</v>
      </c>
      <c r="G2421" s="286" t="s">
        <v>298</v>
      </c>
      <c r="H2421" s="286" t="s">
        <v>41</v>
      </c>
      <c r="I2421" s="286" t="s">
        <v>42</v>
      </c>
      <c r="J2421" s="286" t="s">
        <v>307</v>
      </c>
      <c r="K2421" s="286" t="s">
        <v>887</v>
      </c>
      <c r="L2421" s="286" t="s">
        <v>940</v>
      </c>
      <c r="M2421" s="287">
        <v>4181100</v>
      </c>
    </row>
    <row r="2422" spans="1:13">
      <c r="A2422" s="286" t="s">
        <v>3254</v>
      </c>
      <c r="B2422" s="286" t="s">
        <v>1358</v>
      </c>
      <c r="C2422" s="286" t="s">
        <v>25</v>
      </c>
      <c r="D2422" s="275">
        <v>4534</v>
      </c>
      <c r="E2422" s="274" t="s">
        <v>867</v>
      </c>
      <c r="F2422" s="286" t="s">
        <v>305</v>
      </c>
      <c r="G2422" s="286" t="s">
        <v>298</v>
      </c>
      <c r="H2422" s="286" t="s">
        <v>41</v>
      </c>
      <c r="I2422" s="286" t="s">
        <v>219</v>
      </c>
      <c r="J2422" s="286" t="s">
        <v>308</v>
      </c>
      <c r="K2422" s="286" t="s">
        <v>887</v>
      </c>
      <c r="L2422" s="286" t="s">
        <v>940</v>
      </c>
      <c r="M2422" s="287">
        <v>4181100</v>
      </c>
    </row>
    <row r="2423" spans="1:13">
      <c r="A2423" s="286" t="s">
        <v>3264</v>
      </c>
      <c r="B2423" s="286" t="s">
        <v>1358</v>
      </c>
      <c r="C2423" s="286" t="s">
        <v>25</v>
      </c>
      <c r="D2423" s="275">
        <v>4534</v>
      </c>
      <c r="E2423" s="274" t="s">
        <v>867</v>
      </c>
      <c r="F2423" s="286" t="s">
        <v>305</v>
      </c>
      <c r="G2423" s="286" t="s">
        <v>298</v>
      </c>
      <c r="H2423" s="286" t="s">
        <v>41</v>
      </c>
      <c r="I2423" s="286" t="s">
        <v>44</v>
      </c>
      <c r="J2423" s="286" t="s">
        <v>309</v>
      </c>
      <c r="K2423" s="286" t="s">
        <v>887</v>
      </c>
      <c r="L2423" s="286" t="s">
        <v>940</v>
      </c>
      <c r="M2423" s="287">
        <v>4181100</v>
      </c>
    </row>
    <row r="2424" spans="1:13">
      <c r="A2424" s="286" t="s">
        <v>3278</v>
      </c>
      <c r="B2424" s="286" t="s">
        <v>1362</v>
      </c>
      <c r="C2424" s="286" t="s">
        <v>25</v>
      </c>
      <c r="D2424" s="275">
        <v>4534</v>
      </c>
      <c r="E2424" s="274" t="s">
        <v>867</v>
      </c>
      <c r="F2424" s="286" t="s">
        <v>305</v>
      </c>
      <c r="G2424" s="286" t="s">
        <v>298</v>
      </c>
      <c r="H2424" s="286" t="s">
        <v>41</v>
      </c>
      <c r="I2424" s="286" t="s">
        <v>46</v>
      </c>
      <c r="J2424" s="286" t="s">
        <v>310</v>
      </c>
      <c r="K2424" s="286" t="s">
        <v>887</v>
      </c>
      <c r="L2424" s="286" t="s">
        <v>941</v>
      </c>
      <c r="M2424" s="287">
        <v>4273500</v>
      </c>
    </row>
    <row r="2425" spans="1:13">
      <c r="A2425" s="286" t="s">
        <v>3323</v>
      </c>
      <c r="B2425" s="286" t="s">
        <v>1357</v>
      </c>
      <c r="C2425" s="286" t="s">
        <v>25</v>
      </c>
      <c r="D2425" s="275">
        <v>4534</v>
      </c>
      <c r="E2425" s="274" t="s">
        <v>867</v>
      </c>
      <c r="F2425" s="286" t="s">
        <v>305</v>
      </c>
      <c r="G2425" s="286" t="s">
        <v>298</v>
      </c>
      <c r="H2425" s="286" t="s">
        <v>41</v>
      </c>
      <c r="I2425" s="286" t="s">
        <v>421</v>
      </c>
      <c r="J2425" s="286" t="s">
        <v>426</v>
      </c>
      <c r="K2425" s="286" t="s">
        <v>886</v>
      </c>
      <c r="L2425" s="286" t="s">
        <v>940</v>
      </c>
      <c r="M2425" s="287">
        <v>4458300</v>
      </c>
    </row>
    <row r="2426" spans="1:13">
      <c r="A2426" s="286" t="s">
        <v>3275</v>
      </c>
      <c r="B2426" s="286" t="s">
        <v>1359</v>
      </c>
      <c r="C2426" s="286" t="s">
        <v>25</v>
      </c>
      <c r="D2426" s="275">
        <v>4534</v>
      </c>
      <c r="E2426" s="274" t="s">
        <v>867</v>
      </c>
      <c r="F2426" s="286" t="s">
        <v>305</v>
      </c>
      <c r="G2426" s="286" t="s">
        <v>298</v>
      </c>
      <c r="H2426" s="286" t="s">
        <v>41</v>
      </c>
      <c r="I2426" s="286" t="s">
        <v>46</v>
      </c>
      <c r="J2426" s="286" t="s">
        <v>310</v>
      </c>
      <c r="K2426" s="286" t="s">
        <v>886</v>
      </c>
      <c r="L2426" s="286" t="s">
        <v>218</v>
      </c>
      <c r="M2426" s="287">
        <v>4504500</v>
      </c>
    </row>
    <row r="2427" spans="1:13">
      <c r="A2427" s="286" t="s">
        <v>3337</v>
      </c>
      <c r="B2427" s="286" t="s">
        <v>1361</v>
      </c>
      <c r="C2427" s="286" t="s">
        <v>25</v>
      </c>
      <c r="D2427" s="275">
        <v>4534</v>
      </c>
      <c r="E2427" s="274" t="s">
        <v>867</v>
      </c>
      <c r="F2427" s="286" t="s">
        <v>305</v>
      </c>
      <c r="G2427" s="286" t="s">
        <v>298</v>
      </c>
      <c r="H2427" s="286" t="s">
        <v>41</v>
      </c>
      <c r="I2427" s="286" t="s">
        <v>422</v>
      </c>
      <c r="J2427" s="286" t="s">
        <v>427</v>
      </c>
      <c r="K2427" s="286" t="s">
        <v>886</v>
      </c>
      <c r="L2427" s="286" t="s">
        <v>941</v>
      </c>
      <c r="M2427" s="287">
        <v>4550700</v>
      </c>
    </row>
    <row r="2428" spans="1:13">
      <c r="A2428" s="286" t="s">
        <v>3248</v>
      </c>
      <c r="B2428" s="286" t="s">
        <v>1362</v>
      </c>
      <c r="C2428" s="286" t="s">
        <v>25</v>
      </c>
      <c r="D2428" s="275">
        <v>4534</v>
      </c>
      <c r="E2428" s="274" t="s">
        <v>867</v>
      </c>
      <c r="F2428" s="286" t="s">
        <v>305</v>
      </c>
      <c r="G2428" s="286" t="s">
        <v>298</v>
      </c>
      <c r="H2428" s="286" t="s">
        <v>41</v>
      </c>
      <c r="I2428" s="286" t="s">
        <v>42</v>
      </c>
      <c r="J2428" s="286" t="s">
        <v>307</v>
      </c>
      <c r="K2428" s="286" t="s">
        <v>887</v>
      </c>
      <c r="L2428" s="286" t="s">
        <v>941</v>
      </c>
      <c r="M2428" s="287">
        <v>4781700</v>
      </c>
    </row>
    <row r="2429" spans="1:13">
      <c r="A2429" s="286" t="s">
        <v>3258</v>
      </c>
      <c r="B2429" s="286" t="s">
        <v>1362</v>
      </c>
      <c r="C2429" s="286" t="s">
        <v>25</v>
      </c>
      <c r="D2429" s="275">
        <v>4534</v>
      </c>
      <c r="E2429" s="274" t="s">
        <v>867</v>
      </c>
      <c r="F2429" s="286" t="s">
        <v>305</v>
      </c>
      <c r="G2429" s="286" t="s">
        <v>298</v>
      </c>
      <c r="H2429" s="286" t="s">
        <v>41</v>
      </c>
      <c r="I2429" s="286" t="s">
        <v>219</v>
      </c>
      <c r="J2429" s="286" t="s">
        <v>308</v>
      </c>
      <c r="K2429" s="286" t="s">
        <v>887</v>
      </c>
      <c r="L2429" s="286" t="s">
        <v>941</v>
      </c>
      <c r="M2429" s="287">
        <v>4781700</v>
      </c>
    </row>
    <row r="2430" spans="1:13">
      <c r="A2430" s="286" t="s">
        <v>3268</v>
      </c>
      <c r="B2430" s="286" t="s">
        <v>1362</v>
      </c>
      <c r="C2430" s="286" t="s">
        <v>25</v>
      </c>
      <c r="D2430" s="275">
        <v>4534</v>
      </c>
      <c r="E2430" s="274" t="s">
        <v>867</v>
      </c>
      <c r="F2430" s="286" t="s">
        <v>305</v>
      </c>
      <c r="G2430" s="286" t="s">
        <v>298</v>
      </c>
      <c r="H2430" s="286" t="s">
        <v>41</v>
      </c>
      <c r="I2430" s="286" t="s">
        <v>44</v>
      </c>
      <c r="J2430" s="286" t="s">
        <v>309</v>
      </c>
      <c r="K2430" s="286" t="s">
        <v>887</v>
      </c>
      <c r="L2430" s="286" t="s">
        <v>941</v>
      </c>
      <c r="M2430" s="287">
        <v>4781700</v>
      </c>
    </row>
    <row r="2431" spans="1:13">
      <c r="A2431" s="286" t="s">
        <v>3313</v>
      </c>
      <c r="B2431" s="286" t="s">
        <v>1357</v>
      </c>
      <c r="C2431" s="286" t="s">
        <v>25</v>
      </c>
      <c r="D2431" s="275">
        <v>4534</v>
      </c>
      <c r="E2431" s="274" t="s">
        <v>867</v>
      </c>
      <c r="F2431" s="286" t="s">
        <v>305</v>
      </c>
      <c r="G2431" s="286" t="s">
        <v>298</v>
      </c>
      <c r="H2431" s="286" t="s">
        <v>41</v>
      </c>
      <c r="I2431" s="286" t="s">
        <v>223</v>
      </c>
      <c r="J2431" s="286" t="s">
        <v>314</v>
      </c>
      <c r="K2431" s="286" t="s">
        <v>886</v>
      </c>
      <c r="L2431" s="286" t="s">
        <v>940</v>
      </c>
      <c r="M2431" s="287">
        <v>4920300</v>
      </c>
    </row>
    <row r="2432" spans="1:13">
      <c r="A2432" s="286" t="s">
        <v>3245</v>
      </c>
      <c r="B2432" s="286" t="s">
        <v>1359</v>
      </c>
      <c r="C2432" s="286" t="s">
        <v>25</v>
      </c>
      <c r="D2432" s="275">
        <v>4534</v>
      </c>
      <c r="E2432" s="274" t="s">
        <v>867</v>
      </c>
      <c r="F2432" s="286" t="s">
        <v>305</v>
      </c>
      <c r="G2432" s="286" t="s">
        <v>298</v>
      </c>
      <c r="H2432" s="286" t="s">
        <v>41</v>
      </c>
      <c r="I2432" s="286" t="s">
        <v>42</v>
      </c>
      <c r="J2432" s="286" t="s">
        <v>307</v>
      </c>
      <c r="K2432" s="286" t="s">
        <v>886</v>
      </c>
      <c r="L2432" s="286" t="s">
        <v>218</v>
      </c>
      <c r="M2432" s="287">
        <v>5012700</v>
      </c>
    </row>
    <row r="2433" spans="1:13">
      <c r="A2433" s="286" t="s">
        <v>3255</v>
      </c>
      <c r="B2433" s="286" t="s">
        <v>1359</v>
      </c>
      <c r="C2433" s="286" t="s">
        <v>25</v>
      </c>
      <c r="D2433" s="275">
        <v>4534</v>
      </c>
      <c r="E2433" s="274" t="s">
        <v>867</v>
      </c>
      <c r="F2433" s="286" t="s">
        <v>305</v>
      </c>
      <c r="G2433" s="286" t="s">
        <v>298</v>
      </c>
      <c r="H2433" s="286" t="s">
        <v>41</v>
      </c>
      <c r="I2433" s="286" t="s">
        <v>219</v>
      </c>
      <c r="J2433" s="286" t="s">
        <v>308</v>
      </c>
      <c r="K2433" s="286" t="s">
        <v>886</v>
      </c>
      <c r="L2433" s="286" t="s">
        <v>218</v>
      </c>
      <c r="M2433" s="287">
        <v>5012700</v>
      </c>
    </row>
    <row r="2434" spans="1:13">
      <c r="A2434" s="286" t="s">
        <v>3265</v>
      </c>
      <c r="B2434" s="286" t="s">
        <v>1359</v>
      </c>
      <c r="C2434" s="286" t="s">
        <v>25</v>
      </c>
      <c r="D2434" s="275">
        <v>4534</v>
      </c>
      <c r="E2434" s="274" t="s">
        <v>867</v>
      </c>
      <c r="F2434" s="286" t="s">
        <v>305</v>
      </c>
      <c r="G2434" s="286" t="s">
        <v>298</v>
      </c>
      <c r="H2434" s="286" t="s">
        <v>41</v>
      </c>
      <c r="I2434" s="286" t="s">
        <v>44</v>
      </c>
      <c r="J2434" s="286" t="s">
        <v>309</v>
      </c>
      <c r="K2434" s="286" t="s">
        <v>886</v>
      </c>
      <c r="L2434" s="286" t="s">
        <v>218</v>
      </c>
      <c r="M2434" s="287">
        <v>5012700</v>
      </c>
    </row>
    <row r="2435" spans="1:13">
      <c r="A2435" s="286" t="s">
        <v>3327</v>
      </c>
      <c r="B2435" s="286" t="s">
        <v>1361</v>
      </c>
      <c r="C2435" s="286" t="s">
        <v>25</v>
      </c>
      <c r="D2435" s="275">
        <v>4534</v>
      </c>
      <c r="E2435" s="274" t="s">
        <v>867</v>
      </c>
      <c r="F2435" s="286" t="s">
        <v>305</v>
      </c>
      <c r="G2435" s="286" t="s">
        <v>298</v>
      </c>
      <c r="H2435" s="286" t="s">
        <v>41</v>
      </c>
      <c r="I2435" s="286" t="s">
        <v>421</v>
      </c>
      <c r="J2435" s="286" t="s">
        <v>426</v>
      </c>
      <c r="K2435" s="286" t="s">
        <v>886</v>
      </c>
      <c r="L2435" s="286" t="s">
        <v>941</v>
      </c>
      <c r="M2435" s="287">
        <v>5105100</v>
      </c>
    </row>
    <row r="2436" spans="1:13">
      <c r="A2436" s="286" t="s">
        <v>3293</v>
      </c>
      <c r="B2436" s="286" t="s">
        <v>1357</v>
      </c>
      <c r="C2436" s="286" t="s">
        <v>25</v>
      </c>
      <c r="D2436" s="275">
        <v>4534</v>
      </c>
      <c r="E2436" s="274" t="s">
        <v>867</v>
      </c>
      <c r="F2436" s="286" t="s">
        <v>305</v>
      </c>
      <c r="G2436" s="286" t="s">
        <v>298</v>
      </c>
      <c r="H2436" s="286" t="s">
        <v>41</v>
      </c>
      <c r="I2436" s="286" t="s">
        <v>48</v>
      </c>
      <c r="J2436" s="286" t="s">
        <v>312</v>
      </c>
      <c r="K2436" s="286" t="s">
        <v>886</v>
      </c>
      <c r="L2436" s="286" t="s">
        <v>940</v>
      </c>
      <c r="M2436" s="287">
        <v>5428500</v>
      </c>
    </row>
    <row r="2437" spans="1:13">
      <c r="A2437" s="286" t="s">
        <v>3303</v>
      </c>
      <c r="B2437" s="286" t="s">
        <v>1357</v>
      </c>
      <c r="C2437" s="286" t="s">
        <v>25</v>
      </c>
      <c r="D2437" s="275">
        <v>4534</v>
      </c>
      <c r="E2437" s="274" t="s">
        <v>867</v>
      </c>
      <c r="F2437" s="286" t="s">
        <v>305</v>
      </c>
      <c r="G2437" s="286" t="s">
        <v>298</v>
      </c>
      <c r="H2437" s="286" t="s">
        <v>41</v>
      </c>
      <c r="I2437" s="286" t="s">
        <v>50</v>
      </c>
      <c r="J2437" s="286" t="s">
        <v>313</v>
      </c>
      <c r="K2437" s="286" t="s">
        <v>886</v>
      </c>
      <c r="L2437" s="286" t="s">
        <v>940</v>
      </c>
      <c r="M2437" s="287">
        <v>5428500</v>
      </c>
    </row>
    <row r="2438" spans="1:13">
      <c r="A2438" s="286" t="s">
        <v>3317</v>
      </c>
      <c r="B2438" s="286" t="s">
        <v>1361</v>
      </c>
      <c r="C2438" s="286" t="s">
        <v>25</v>
      </c>
      <c r="D2438" s="275">
        <v>4534</v>
      </c>
      <c r="E2438" s="274" t="s">
        <v>867</v>
      </c>
      <c r="F2438" s="286" t="s">
        <v>305</v>
      </c>
      <c r="G2438" s="286" t="s">
        <v>298</v>
      </c>
      <c r="H2438" s="286" t="s">
        <v>41</v>
      </c>
      <c r="I2438" s="286" t="s">
        <v>223</v>
      </c>
      <c r="J2438" s="286" t="s">
        <v>314</v>
      </c>
      <c r="K2438" s="286" t="s">
        <v>886</v>
      </c>
      <c r="L2438" s="286" t="s">
        <v>941</v>
      </c>
      <c r="M2438" s="287">
        <v>5636400</v>
      </c>
    </row>
    <row r="2439" spans="1:13">
      <c r="A2439" s="286" t="s">
        <v>3283</v>
      </c>
      <c r="B2439" s="286" t="s">
        <v>1357</v>
      </c>
      <c r="C2439" s="286" t="s">
        <v>25</v>
      </c>
      <c r="D2439" s="275">
        <v>4534</v>
      </c>
      <c r="E2439" s="274" t="s">
        <v>867</v>
      </c>
      <c r="F2439" s="286" t="s">
        <v>305</v>
      </c>
      <c r="G2439" s="286" t="s">
        <v>298</v>
      </c>
      <c r="H2439" s="286" t="s">
        <v>41</v>
      </c>
      <c r="I2439" s="286" t="s">
        <v>221</v>
      </c>
      <c r="J2439" s="286" t="s">
        <v>311</v>
      </c>
      <c r="K2439" s="286" t="s">
        <v>886</v>
      </c>
      <c r="L2439" s="286" t="s">
        <v>940</v>
      </c>
      <c r="M2439" s="287">
        <v>6052200</v>
      </c>
    </row>
    <row r="2440" spans="1:13">
      <c r="A2440" s="286" t="s">
        <v>3297</v>
      </c>
      <c r="B2440" s="286" t="s">
        <v>1361</v>
      </c>
      <c r="C2440" s="286" t="s">
        <v>25</v>
      </c>
      <c r="D2440" s="275">
        <v>4534</v>
      </c>
      <c r="E2440" s="274" t="s">
        <v>867</v>
      </c>
      <c r="F2440" s="286" t="s">
        <v>305</v>
      </c>
      <c r="G2440" s="286" t="s">
        <v>298</v>
      </c>
      <c r="H2440" s="286" t="s">
        <v>41</v>
      </c>
      <c r="I2440" s="286" t="s">
        <v>48</v>
      </c>
      <c r="J2440" s="286" t="s">
        <v>312</v>
      </c>
      <c r="K2440" s="286" t="s">
        <v>886</v>
      </c>
      <c r="L2440" s="286" t="s">
        <v>941</v>
      </c>
      <c r="M2440" s="287">
        <v>6213900</v>
      </c>
    </row>
    <row r="2441" spans="1:13">
      <c r="A2441" s="286" t="s">
        <v>3307</v>
      </c>
      <c r="B2441" s="286" t="s">
        <v>1361</v>
      </c>
      <c r="C2441" s="286" t="s">
        <v>25</v>
      </c>
      <c r="D2441" s="275">
        <v>4534</v>
      </c>
      <c r="E2441" s="274" t="s">
        <v>867</v>
      </c>
      <c r="F2441" s="286" t="s">
        <v>305</v>
      </c>
      <c r="G2441" s="286" t="s">
        <v>298</v>
      </c>
      <c r="H2441" s="286" t="s">
        <v>41</v>
      </c>
      <c r="I2441" s="286" t="s">
        <v>50</v>
      </c>
      <c r="J2441" s="286" t="s">
        <v>313</v>
      </c>
      <c r="K2441" s="286" t="s">
        <v>886</v>
      </c>
      <c r="L2441" s="286" t="s">
        <v>941</v>
      </c>
      <c r="M2441" s="287">
        <v>6213900</v>
      </c>
    </row>
    <row r="2442" spans="1:13">
      <c r="A2442" s="286" t="s">
        <v>3273</v>
      </c>
      <c r="B2442" s="286" t="s">
        <v>1357</v>
      </c>
      <c r="C2442" s="286" t="s">
        <v>25</v>
      </c>
      <c r="D2442" s="275">
        <v>4534</v>
      </c>
      <c r="E2442" s="274" t="s">
        <v>867</v>
      </c>
      <c r="F2442" s="286" t="s">
        <v>305</v>
      </c>
      <c r="G2442" s="286" t="s">
        <v>298</v>
      </c>
      <c r="H2442" s="286" t="s">
        <v>41</v>
      </c>
      <c r="I2442" s="286" t="s">
        <v>46</v>
      </c>
      <c r="J2442" s="286" t="s">
        <v>310</v>
      </c>
      <c r="K2442" s="286" t="s">
        <v>886</v>
      </c>
      <c r="L2442" s="286" t="s">
        <v>940</v>
      </c>
      <c r="M2442" s="287">
        <v>6814500</v>
      </c>
    </row>
    <row r="2443" spans="1:13">
      <c r="A2443" s="286" t="s">
        <v>3287</v>
      </c>
      <c r="B2443" s="286" t="s">
        <v>1361</v>
      </c>
      <c r="C2443" s="286" t="s">
        <v>25</v>
      </c>
      <c r="D2443" s="275">
        <v>4534</v>
      </c>
      <c r="E2443" s="274" t="s">
        <v>867</v>
      </c>
      <c r="F2443" s="286" t="s">
        <v>305</v>
      </c>
      <c r="G2443" s="286" t="s">
        <v>298</v>
      </c>
      <c r="H2443" s="286" t="s">
        <v>41</v>
      </c>
      <c r="I2443" s="286" t="s">
        <v>221</v>
      </c>
      <c r="J2443" s="286" t="s">
        <v>311</v>
      </c>
      <c r="K2443" s="286" t="s">
        <v>886</v>
      </c>
      <c r="L2443" s="286" t="s">
        <v>941</v>
      </c>
      <c r="M2443" s="287">
        <v>6930000</v>
      </c>
    </row>
    <row r="2444" spans="1:13">
      <c r="A2444" s="286" t="s">
        <v>3243</v>
      </c>
      <c r="B2444" s="286" t="s">
        <v>1357</v>
      </c>
      <c r="C2444" s="286" t="s">
        <v>25</v>
      </c>
      <c r="D2444" s="275">
        <v>4534</v>
      </c>
      <c r="E2444" s="274" t="s">
        <v>867</v>
      </c>
      <c r="F2444" s="286" t="s">
        <v>305</v>
      </c>
      <c r="G2444" s="286" t="s">
        <v>298</v>
      </c>
      <c r="H2444" s="286" t="s">
        <v>41</v>
      </c>
      <c r="I2444" s="286" t="s">
        <v>42</v>
      </c>
      <c r="J2444" s="286" t="s">
        <v>307</v>
      </c>
      <c r="K2444" s="286" t="s">
        <v>886</v>
      </c>
      <c r="L2444" s="286" t="s">
        <v>940</v>
      </c>
      <c r="M2444" s="287">
        <v>7599900</v>
      </c>
    </row>
    <row r="2445" spans="1:13">
      <c r="A2445" s="286" t="s">
        <v>3253</v>
      </c>
      <c r="B2445" s="286" t="s">
        <v>1357</v>
      </c>
      <c r="C2445" s="286" t="s">
        <v>25</v>
      </c>
      <c r="D2445" s="275">
        <v>4534</v>
      </c>
      <c r="E2445" s="274" t="s">
        <v>867</v>
      </c>
      <c r="F2445" s="286" t="s">
        <v>305</v>
      </c>
      <c r="G2445" s="286" t="s">
        <v>298</v>
      </c>
      <c r="H2445" s="286" t="s">
        <v>41</v>
      </c>
      <c r="I2445" s="286" t="s">
        <v>219</v>
      </c>
      <c r="J2445" s="286" t="s">
        <v>308</v>
      </c>
      <c r="K2445" s="286" t="s">
        <v>886</v>
      </c>
      <c r="L2445" s="286" t="s">
        <v>940</v>
      </c>
      <c r="M2445" s="287">
        <v>7599900</v>
      </c>
    </row>
    <row r="2446" spans="1:13">
      <c r="A2446" s="286" t="s">
        <v>3263</v>
      </c>
      <c r="B2446" s="286" t="s">
        <v>1357</v>
      </c>
      <c r="C2446" s="286" t="s">
        <v>25</v>
      </c>
      <c r="D2446" s="275">
        <v>4534</v>
      </c>
      <c r="E2446" s="274" t="s">
        <v>867</v>
      </c>
      <c r="F2446" s="286" t="s">
        <v>305</v>
      </c>
      <c r="G2446" s="286" t="s">
        <v>298</v>
      </c>
      <c r="H2446" s="286" t="s">
        <v>41</v>
      </c>
      <c r="I2446" s="286" t="s">
        <v>44</v>
      </c>
      <c r="J2446" s="286" t="s">
        <v>309</v>
      </c>
      <c r="K2446" s="286" t="s">
        <v>886</v>
      </c>
      <c r="L2446" s="286" t="s">
        <v>940</v>
      </c>
      <c r="M2446" s="287">
        <v>7599900</v>
      </c>
    </row>
    <row r="2447" spans="1:13">
      <c r="A2447" s="286" t="s">
        <v>3277</v>
      </c>
      <c r="B2447" s="286" t="s">
        <v>1361</v>
      </c>
      <c r="C2447" s="286" t="s">
        <v>25</v>
      </c>
      <c r="D2447" s="275">
        <v>4534</v>
      </c>
      <c r="E2447" s="274" t="s">
        <v>867</v>
      </c>
      <c r="F2447" s="286" t="s">
        <v>305</v>
      </c>
      <c r="G2447" s="286" t="s">
        <v>298</v>
      </c>
      <c r="H2447" s="286" t="s">
        <v>41</v>
      </c>
      <c r="I2447" s="286" t="s">
        <v>46</v>
      </c>
      <c r="J2447" s="286" t="s">
        <v>310</v>
      </c>
      <c r="K2447" s="286" t="s">
        <v>886</v>
      </c>
      <c r="L2447" s="286" t="s">
        <v>941</v>
      </c>
      <c r="M2447" s="287">
        <v>7784700</v>
      </c>
    </row>
    <row r="2448" spans="1:13">
      <c r="A2448" s="286" t="s">
        <v>3247</v>
      </c>
      <c r="B2448" s="286" t="s">
        <v>1361</v>
      </c>
      <c r="C2448" s="286" t="s">
        <v>25</v>
      </c>
      <c r="D2448" s="275">
        <v>4534</v>
      </c>
      <c r="E2448" s="274" t="s">
        <v>867</v>
      </c>
      <c r="F2448" s="286" t="s">
        <v>305</v>
      </c>
      <c r="G2448" s="286" t="s">
        <v>298</v>
      </c>
      <c r="H2448" s="286" t="s">
        <v>41</v>
      </c>
      <c r="I2448" s="286" t="s">
        <v>42</v>
      </c>
      <c r="J2448" s="286" t="s">
        <v>307</v>
      </c>
      <c r="K2448" s="286" t="s">
        <v>886</v>
      </c>
      <c r="L2448" s="286" t="s">
        <v>941</v>
      </c>
      <c r="M2448" s="287">
        <v>8685600</v>
      </c>
    </row>
    <row r="2449" spans="1:13">
      <c r="A2449" s="286" t="s">
        <v>3257</v>
      </c>
      <c r="B2449" s="286" t="s">
        <v>1361</v>
      </c>
      <c r="C2449" s="286" t="s">
        <v>25</v>
      </c>
      <c r="D2449" s="275">
        <v>4534</v>
      </c>
      <c r="E2449" s="274" t="s">
        <v>867</v>
      </c>
      <c r="F2449" s="286" t="s">
        <v>305</v>
      </c>
      <c r="G2449" s="286" t="s">
        <v>298</v>
      </c>
      <c r="H2449" s="286" t="s">
        <v>41</v>
      </c>
      <c r="I2449" s="286" t="s">
        <v>219</v>
      </c>
      <c r="J2449" s="286" t="s">
        <v>308</v>
      </c>
      <c r="K2449" s="286" t="s">
        <v>886</v>
      </c>
      <c r="L2449" s="286" t="s">
        <v>941</v>
      </c>
      <c r="M2449" s="287">
        <v>8685600</v>
      </c>
    </row>
    <row r="2450" spans="1:13">
      <c r="A2450" s="286" t="s">
        <v>3267</v>
      </c>
      <c r="B2450" s="286" t="s">
        <v>1361</v>
      </c>
      <c r="C2450" s="286" t="s">
        <v>25</v>
      </c>
      <c r="D2450" s="275">
        <v>4534</v>
      </c>
      <c r="E2450" s="274" t="s">
        <v>867</v>
      </c>
      <c r="F2450" s="286" t="s">
        <v>305</v>
      </c>
      <c r="G2450" s="286" t="s">
        <v>298</v>
      </c>
      <c r="H2450" s="286" t="s">
        <v>41</v>
      </c>
      <c r="I2450" s="286" t="s">
        <v>44</v>
      </c>
      <c r="J2450" s="286" t="s">
        <v>309</v>
      </c>
      <c r="K2450" s="286" t="s">
        <v>886</v>
      </c>
      <c r="L2450" s="286" t="s">
        <v>941</v>
      </c>
      <c r="M2450" s="287">
        <v>8685600</v>
      </c>
    </row>
    <row r="2451" spans="1:13">
      <c r="A2451" s="286" t="s">
        <v>4168</v>
      </c>
      <c r="B2451" s="286" t="s">
        <v>1408</v>
      </c>
      <c r="C2451" s="286" t="s">
        <v>25</v>
      </c>
      <c r="D2451" s="275">
        <v>4535</v>
      </c>
      <c r="E2451" s="274" t="s">
        <v>768</v>
      </c>
      <c r="F2451" s="286" t="s">
        <v>315</v>
      </c>
      <c r="G2451" s="286" t="s">
        <v>298</v>
      </c>
      <c r="H2451" s="286" t="s">
        <v>41</v>
      </c>
      <c r="I2451" s="286" t="s">
        <v>422</v>
      </c>
      <c r="J2451" s="286" t="s">
        <v>437</v>
      </c>
      <c r="K2451" s="286" t="s">
        <v>887</v>
      </c>
      <c r="L2451" s="286" t="s">
        <v>32</v>
      </c>
      <c r="M2451" s="287">
        <v>6999300</v>
      </c>
    </row>
    <row r="2452" spans="1:13">
      <c r="A2452" s="286" t="s">
        <v>4178</v>
      </c>
      <c r="B2452" s="286" t="s">
        <v>1408</v>
      </c>
      <c r="C2452" s="286" t="s">
        <v>25</v>
      </c>
      <c r="D2452" s="275">
        <v>4535</v>
      </c>
      <c r="E2452" s="274" t="s">
        <v>768</v>
      </c>
      <c r="F2452" s="286" t="s">
        <v>315</v>
      </c>
      <c r="G2452" s="286" t="s">
        <v>298</v>
      </c>
      <c r="H2452" s="286" t="s">
        <v>41</v>
      </c>
      <c r="I2452" s="286" t="s">
        <v>423</v>
      </c>
      <c r="J2452" s="286" t="s">
        <v>438</v>
      </c>
      <c r="K2452" s="286" t="s">
        <v>887</v>
      </c>
      <c r="L2452" s="286" t="s">
        <v>32</v>
      </c>
      <c r="M2452" s="287">
        <v>6999300</v>
      </c>
    </row>
    <row r="2453" spans="1:13">
      <c r="A2453" s="286" t="s">
        <v>4188</v>
      </c>
      <c r="B2453" s="286" t="s">
        <v>1408</v>
      </c>
      <c r="C2453" s="286" t="s">
        <v>25</v>
      </c>
      <c r="D2453" s="275">
        <v>4535</v>
      </c>
      <c r="E2453" s="274" t="s">
        <v>768</v>
      </c>
      <c r="F2453" s="286" t="s">
        <v>315</v>
      </c>
      <c r="G2453" s="286" t="s">
        <v>298</v>
      </c>
      <c r="H2453" s="286" t="s">
        <v>41</v>
      </c>
      <c r="I2453" s="286" t="s">
        <v>424</v>
      </c>
      <c r="J2453" s="286" t="s">
        <v>439</v>
      </c>
      <c r="K2453" s="286" t="s">
        <v>887</v>
      </c>
      <c r="L2453" s="286" t="s">
        <v>32</v>
      </c>
      <c r="M2453" s="287">
        <v>6999300</v>
      </c>
    </row>
    <row r="2454" spans="1:13">
      <c r="A2454" s="286" t="s">
        <v>4198</v>
      </c>
      <c r="B2454" s="286" t="s">
        <v>1408</v>
      </c>
      <c r="C2454" s="286" t="s">
        <v>25</v>
      </c>
      <c r="D2454" s="275">
        <v>4535</v>
      </c>
      <c r="E2454" s="274" t="s">
        <v>768</v>
      </c>
      <c r="F2454" s="286" t="s">
        <v>315</v>
      </c>
      <c r="G2454" s="286" t="s">
        <v>298</v>
      </c>
      <c r="H2454" s="286" t="s">
        <v>41</v>
      </c>
      <c r="I2454" s="286" t="s">
        <v>425</v>
      </c>
      <c r="J2454" s="286" t="s">
        <v>440</v>
      </c>
      <c r="K2454" s="286" t="s">
        <v>887</v>
      </c>
      <c r="L2454" s="286" t="s">
        <v>32</v>
      </c>
      <c r="M2454" s="287">
        <v>6999300</v>
      </c>
    </row>
    <row r="2455" spans="1:13">
      <c r="A2455" s="286" t="s">
        <v>4128</v>
      </c>
      <c r="B2455" s="286" t="s">
        <v>1408</v>
      </c>
      <c r="C2455" s="286" t="s">
        <v>25</v>
      </c>
      <c r="D2455" s="275">
        <v>4535</v>
      </c>
      <c r="E2455" s="274" t="s">
        <v>768</v>
      </c>
      <c r="F2455" s="286" t="s">
        <v>315</v>
      </c>
      <c r="G2455" s="286" t="s">
        <v>298</v>
      </c>
      <c r="H2455" s="286" t="s">
        <v>41</v>
      </c>
      <c r="I2455" s="286" t="s">
        <v>48</v>
      </c>
      <c r="J2455" s="286" t="s">
        <v>331</v>
      </c>
      <c r="K2455" s="286" t="s">
        <v>887</v>
      </c>
      <c r="L2455" s="286" t="s">
        <v>32</v>
      </c>
      <c r="M2455" s="287">
        <v>7923300</v>
      </c>
    </row>
    <row r="2456" spans="1:13">
      <c r="A2456" s="286" t="s">
        <v>4138</v>
      </c>
      <c r="B2456" s="286" t="s">
        <v>1408</v>
      </c>
      <c r="C2456" s="286" t="s">
        <v>25</v>
      </c>
      <c r="D2456" s="275">
        <v>4535</v>
      </c>
      <c r="E2456" s="274" t="s">
        <v>768</v>
      </c>
      <c r="F2456" s="286" t="s">
        <v>315</v>
      </c>
      <c r="G2456" s="286" t="s">
        <v>298</v>
      </c>
      <c r="H2456" s="286" t="s">
        <v>41</v>
      </c>
      <c r="I2456" s="286" t="s">
        <v>50</v>
      </c>
      <c r="J2456" s="286" t="s">
        <v>332</v>
      </c>
      <c r="K2456" s="286" t="s">
        <v>887</v>
      </c>
      <c r="L2456" s="286" t="s">
        <v>32</v>
      </c>
      <c r="M2456" s="287">
        <v>7923300</v>
      </c>
    </row>
    <row r="2457" spans="1:13">
      <c r="A2457" s="286" t="s">
        <v>4148</v>
      </c>
      <c r="B2457" s="286" t="s">
        <v>1408</v>
      </c>
      <c r="C2457" s="286" t="s">
        <v>25</v>
      </c>
      <c r="D2457" s="275">
        <v>4535</v>
      </c>
      <c r="E2457" s="274" t="s">
        <v>768</v>
      </c>
      <c r="F2457" s="286" t="s">
        <v>315</v>
      </c>
      <c r="G2457" s="286" t="s">
        <v>298</v>
      </c>
      <c r="H2457" s="286" t="s">
        <v>41</v>
      </c>
      <c r="I2457" s="286" t="s">
        <v>223</v>
      </c>
      <c r="J2457" s="286" t="s">
        <v>333</v>
      </c>
      <c r="K2457" s="286" t="s">
        <v>887</v>
      </c>
      <c r="L2457" s="286" t="s">
        <v>32</v>
      </c>
      <c r="M2457" s="287">
        <v>7923300</v>
      </c>
    </row>
    <row r="2458" spans="1:13">
      <c r="A2458" s="286" t="s">
        <v>4158</v>
      </c>
      <c r="B2458" s="286" t="s">
        <v>1408</v>
      </c>
      <c r="C2458" s="286" t="s">
        <v>25</v>
      </c>
      <c r="D2458" s="275">
        <v>4535</v>
      </c>
      <c r="E2458" s="274" t="s">
        <v>768</v>
      </c>
      <c r="F2458" s="286" t="s">
        <v>315</v>
      </c>
      <c r="G2458" s="286" t="s">
        <v>298</v>
      </c>
      <c r="H2458" s="286" t="s">
        <v>41</v>
      </c>
      <c r="I2458" s="286" t="s">
        <v>421</v>
      </c>
      <c r="J2458" s="286" t="s">
        <v>436</v>
      </c>
      <c r="K2458" s="286" t="s">
        <v>887</v>
      </c>
      <c r="L2458" s="286" t="s">
        <v>32</v>
      </c>
      <c r="M2458" s="287">
        <v>7923300</v>
      </c>
    </row>
    <row r="2459" spans="1:13">
      <c r="A2459" s="286" t="s">
        <v>4028</v>
      </c>
      <c r="B2459" s="286" t="s">
        <v>1408</v>
      </c>
      <c r="C2459" s="286" t="s">
        <v>25</v>
      </c>
      <c r="D2459" s="275">
        <v>4535</v>
      </c>
      <c r="E2459" s="274" t="s">
        <v>768</v>
      </c>
      <c r="F2459" s="286" t="s">
        <v>315</v>
      </c>
      <c r="G2459" s="286" t="s">
        <v>298</v>
      </c>
      <c r="H2459" s="286" t="s">
        <v>41</v>
      </c>
      <c r="I2459" s="286" t="s">
        <v>316</v>
      </c>
      <c r="J2459" s="286" t="s">
        <v>317</v>
      </c>
      <c r="K2459" s="286" t="s">
        <v>887</v>
      </c>
      <c r="L2459" s="286" t="s">
        <v>32</v>
      </c>
      <c r="M2459" s="287">
        <v>9332400</v>
      </c>
    </row>
    <row r="2460" spans="1:13">
      <c r="A2460" s="286" t="s">
        <v>4038</v>
      </c>
      <c r="B2460" s="286" t="s">
        <v>1408</v>
      </c>
      <c r="C2460" s="286" t="s">
        <v>25</v>
      </c>
      <c r="D2460" s="275">
        <v>4535</v>
      </c>
      <c r="E2460" s="274" t="s">
        <v>768</v>
      </c>
      <c r="F2460" s="286" t="s">
        <v>315</v>
      </c>
      <c r="G2460" s="286" t="s">
        <v>298</v>
      </c>
      <c r="H2460" s="286" t="s">
        <v>41</v>
      </c>
      <c r="I2460" s="286" t="s">
        <v>318</v>
      </c>
      <c r="J2460" s="286" t="s">
        <v>319</v>
      </c>
      <c r="K2460" s="286" t="s">
        <v>887</v>
      </c>
      <c r="L2460" s="286" t="s">
        <v>32</v>
      </c>
      <c r="M2460" s="287">
        <v>9332400</v>
      </c>
    </row>
    <row r="2461" spans="1:13">
      <c r="A2461" s="286" t="s">
        <v>4048</v>
      </c>
      <c r="B2461" s="286" t="s">
        <v>1408</v>
      </c>
      <c r="C2461" s="286" t="s">
        <v>25</v>
      </c>
      <c r="D2461" s="275">
        <v>4535</v>
      </c>
      <c r="E2461" s="274" t="s">
        <v>768</v>
      </c>
      <c r="F2461" s="286" t="s">
        <v>315</v>
      </c>
      <c r="G2461" s="286" t="s">
        <v>298</v>
      </c>
      <c r="H2461" s="286" t="s">
        <v>41</v>
      </c>
      <c r="I2461" s="286" t="s">
        <v>320</v>
      </c>
      <c r="J2461" s="286" t="s">
        <v>321</v>
      </c>
      <c r="K2461" s="286" t="s">
        <v>887</v>
      </c>
      <c r="L2461" s="286" t="s">
        <v>32</v>
      </c>
      <c r="M2461" s="287">
        <v>9332400</v>
      </c>
    </row>
    <row r="2462" spans="1:13">
      <c r="A2462" s="286" t="s">
        <v>4058</v>
      </c>
      <c r="B2462" s="286" t="s">
        <v>1408</v>
      </c>
      <c r="C2462" s="286" t="s">
        <v>25</v>
      </c>
      <c r="D2462" s="275">
        <v>4535</v>
      </c>
      <c r="E2462" s="274" t="s">
        <v>768</v>
      </c>
      <c r="F2462" s="286" t="s">
        <v>315</v>
      </c>
      <c r="G2462" s="286" t="s">
        <v>298</v>
      </c>
      <c r="H2462" s="286" t="s">
        <v>41</v>
      </c>
      <c r="I2462" s="286" t="s">
        <v>322</v>
      </c>
      <c r="J2462" s="286" t="s">
        <v>323</v>
      </c>
      <c r="K2462" s="286" t="s">
        <v>887</v>
      </c>
      <c r="L2462" s="286" t="s">
        <v>32</v>
      </c>
      <c r="M2462" s="287">
        <v>9332400</v>
      </c>
    </row>
    <row r="2463" spans="1:13">
      <c r="A2463" s="286" t="s">
        <v>4068</v>
      </c>
      <c r="B2463" s="286" t="s">
        <v>1408</v>
      </c>
      <c r="C2463" s="286" t="s">
        <v>25</v>
      </c>
      <c r="D2463" s="275">
        <v>4535</v>
      </c>
      <c r="E2463" s="274" t="s">
        <v>768</v>
      </c>
      <c r="F2463" s="286" t="s">
        <v>315</v>
      </c>
      <c r="G2463" s="286" t="s">
        <v>298</v>
      </c>
      <c r="H2463" s="286" t="s">
        <v>41</v>
      </c>
      <c r="I2463" s="286" t="s">
        <v>324</v>
      </c>
      <c r="J2463" s="286" t="s">
        <v>325</v>
      </c>
      <c r="K2463" s="286" t="s">
        <v>887</v>
      </c>
      <c r="L2463" s="286" t="s">
        <v>32</v>
      </c>
      <c r="M2463" s="287">
        <v>9332400</v>
      </c>
    </row>
    <row r="2464" spans="1:13">
      <c r="A2464" s="286" t="s">
        <v>4078</v>
      </c>
      <c r="B2464" s="286" t="s">
        <v>1408</v>
      </c>
      <c r="C2464" s="286" t="s">
        <v>25</v>
      </c>
      <c r="D2464" s="275">
        <v>4535</v>
      </c>
      <c r="E2464" s="274" t="s">
        <v>768</v>
      </c>
      <c r="F2464" s="286" t="s">
        <v>315</v>
      </c>
      <c r="G2464" s="286" t="s">
        <v>298</v>
      </c>
      <c r="H2464" s="286" t="s">
        <v>41</v>
      </c>
      <c r="I2464" s="286" t="s">
        <v>42</v>
      </c>
      <c r="J2464" s="286" t="s">
        <v>326</v>
      </c>
      <c r="K2464" s="286" t="s">
        <v>887</v>
      </c>
      <c r="L2464" s="286" t="s">
        <v>32</v>
      </c>
      <c r="M2464" s="287">
        <v>9332400</v>
      </c>
    </row>
    <row r="2465" spans="1:13">
      <c r="A2465" s="286" t="s">
        <v>4088</v>
      </c>
      <c r="B2465" s="286" t="s">
        <v>1408</v>
      </c>
      <c r="C2465" s="286" t="s">
        <v>25</v>
      </c>
      <c r="D2465" s="275">
        <v>4535</v>
      </c>
      <c r="E2465" s="274" t="s">
        <v>768</v>
      </c>
      <c r="F2465" s="286" t="s">
        <v>315</v>
      </c>
      <c r="G2465" s="286" t="s">
        <v>298</v>
      </c>
      <c r="H2465" s="286" t="s">
        <v>41</v>
      </c>
      <c r="I2465" s="286" t="s">
        <v>219</v>
      </c>
      <c r="J2465" s="286" t="s">
        <v>327</v>
      </c>
      <c r="K2465" s="286" t="s">
        <v>887</v>
      </c>
      <c r="L2465" s="286" t="s">
        <v>32</v>
      </c>
      <c r="M2465" s="287">
        <v>9332400</v>
      </c>
    </row>
    <row r="2466" spans="1:13">
      <c r="A2466" s="286" t="s">
        <v>4098</v>
      </c>
      <c r="B2466" s="286" t="s">
        <v>1408</v>
      </c>
      <c r="C2466" s="286" t="s">
        <v>25</v>
      </c>
      <c r="D2466" s="275">
        <v>4535</v>
      </c>
      <c r="E2466" s="274" t="s">
        <v>768</v>
      </c>
      <c r="F2466" s="286" t="s">
        <v>315</v>
      </c>
      <c r="G2466" s="286" t="s">
        <v>298</v>
      </c>
      <c r="H2466" s="286" t="s">
        <v>41</v>
      </c>
      <c r="I2466" s="286" t="s">
        <v>44</v>
      </c>
      <c r="J2466" s="286" t="s">
        <v>328</v>
      </c>
      <c r="K2466" s="286" t="s">
        <v>887</v>
      </c>
      <c r="L2466" s="286" t="s">
        <v>32</v>
      </c>
      <c r="M2466" s="287">
        <v>9332400</v>
      </c>
    </row>
    <row r="2467" spans="1:13">
      <c r="A2467" s="286" t="s">
        <v>4108</v>
      </c>
      <c r="B2467" s="286" t="s">
        <v>1408</v>
      </c>
      <c r="C2467" s="286" t="s">
        <v>25</v>
      </c>
      <c r="D2467" s="275">
        <v>4535</v>
      </c>
      <c r="E2467" s="274" t="s">
        <v>768</v>
      </c>
      <c r="F2467" s="286" t="s">
        <v>315</v>
      </c>
      <c r="G2467" s="286" t="s">
        <v>298</v>
      </c>
      <c r="H2467" s="286" t="s">
        <v>41</v>
      </c>
      <c r="I2467" s="286" t="s">
        <v>46</v>
      </c>
      <c r="J2467" s="286" t="s">
        <v>329</v>
      </c>
      <c r="K2467" s="286" t="s">
        <v>887</v>
      </c>
      <c r="L2467" s="286" t="s">
        <v>32</v>
      </c>
      <c r="M2467" s="287">
        <v>9332400</v>
      </c>
    </row>
    <row r="2468" spans="1:13">
      <c r="A2468" s="286" t="s">
        <v>4118</v>
      </c>
      <c r="B2468" s="286" t="s">
        <v>1408</v>
      </c>
      <c r="C2468" s="286" t="s">
        <v>25</v>
      </c>
      <c r="D2468" s="275">
        <v>4535</v>
      </c>
      <c r="E2468" s="274" t="s">
        <v>768</v>
      </c>
      <c r="F2468" s="286" t="s">
        <v>315</v>
      </c>
      <c r="G2468" s="286" t="s">
        <v>298</v>
      </c>
      <c r="H2468" s="286" t="s">
        <v>41</v>
      </c>
      <c r="I2468" s="286" t="s">
        <v>221</v>
      </c>
      <c r="J2468" s="286" t="s">
        <v>330</v>
      </c>
      <c r="K2468" s="286" t="s">
        <v>887</v>
      </c>
      <c r="L2468" s="286" t="s">
        <v>32</v>
      </c>
      <c r="M2468" s="287">
        <v>9332400</v>
      </c>
    </row>
    <row r="2469" spans="1:13">
      <c r="A2469" s="286" t="s">
        <v>4166</v>
      </c>
      <c r="B2469" s="286" t="s">
        <v>1406</v>
      </c>
      <c r="C2469" s="286" t="s">
        <v>25</v>
      </c>
      <c r="D2469" s="275">
        <v>4535</v>
      </c>
      <c r="E2469" s="274" t="s">
        <v>768</v>
      </c>
      <c r="F2469" s="286" t="s">
        <v>315</v>
      </c>
      <c r="G2469" s="286" t="s">
        <v>298</v>
      </c>
      <c r="H2469" s="286" t="s">
        <v>41</v>
      </c>
      <c r="I2469" s="286" t="s">
        <v>422</v>
      </c>
      <c r="J2469" s="286" t="s">
        <v>437</v>
      </c>
      <c r="K2469" s="286" t="s">
        <v>887</v>
      </c>
      <c r="L2469" s="286" t="s">
        <v>34</v>
      </c>
      <c r="M2469" s="287">
        <v>10833900</v>
      </c>
    </row>
    <row r="2470" spans="1:13">
      <c r="A2470" s="286" t="s">
        <v>4176</v>
      </c>
      <c r="B2470" s="286" t="s">
        <v>1406</v>
      </c>
      <c r="C2470" s="286" t="s">
        <v>25</v>
      </c>
      <c r="D2470" s="275">
        <v>4535</v>
      </c>
      <c r="E2470" s="274" t="s">
        <v>768</v>
      </c>
      <c r="F2470" s="286" t="s">
        <v>315</v>
      </c>
      <c r="G2470" s="286" t="s">
        <v>298</v>
      </c>
      <c r="H2470" s="286" t="s">
        <v>41</v>
      </c>
      <c r="I2470" s="286" t="s">
        <v>423</v>
      </c>
      <c r="J2470" s="286" t="s">
        <v>438</v>
      </c>
      <c r="K2470" s="286" t="s">
        <v>887</v>
      </c>
      <c r="L2470" s="286" t="s">
        <v>34</v>
      </c>
      <c r="M2470" s="287">
        <v>10833900</v>
      </c>
    </row>
    <row r="2471" spans="1:13">
      <c r="A2471" s="286" t="s">
        <v>4186</v>
      </c>
      <c r="B2471" s="286" t="s">
        <v>1406</v>
      </c>
      <c r="C2471" s="286" t="s">
        <v>25</v>
      </c>
      <c r="D2471" s="275">
        <v>4535</v>
      </c>
      <c r="E2471" s="274" t="s">
        <v>768</v>
      </c>
      <c r="F2471" s="286" t="s">
        <v>315</v>
      </c>
      <c r="G2471" s="286" t="s">
        <v>298</v>
      </c>
      <c r="H2471" s="286" t="s">
        <v>41</v>
      </c>
      <c r="I2471" s="286" t="s">
        <v>424</v>
      </c>
      <c r="J2471" s="286" t="s">
        <v>439</v>
      </c>
      <c r="K2471" s="286" t="s">
        <v>887</v>
      </c>
      <c r="L2471" s="286" t="s">
        <v>34</v>
      </c>
      <c r="M2471" s="287">
        <v>10833900</v>
      </c>
    </row>
    <row r="2472" spans="1:13">
      <c r="A2472" s="286" t="s">
        <v>4196</v>
      </c>
      <c r="B2472" s="286" t="s">
        <v>1406</v>
      </c>
      <c r="C2472" s="286" t="s">
        <v>25</v>
      </c>
      <c r="D2472" s="275">
        <v>4535</v>
      </c>
      <c r="E2472" s="274" t="s">
        <v>768</v>
      </c>
      <c r="F2472" s="286" t="s">
        <v>315</v>
      </c>
      <c r="G2472" s="286" t="s">
        <v>298</v>
      </c>
      <c r="H2472" s="286" t="s">
        <v>41</v>
      </c>
      <c r="I2472" s="286" t="s">
        <v>425</v>
      </c>
      <c r="J2472" s="286" t="s">
        <v>440</v>
      </c>
      <c r="K2472" s="286" t="s">
        <v>887</v>
      </c>
      <c r="L2472" s="286" t="s">
        <v>34</v>
      </c>
      <c r="M2472" s="287">
        <v>10833900</v>
      </c>
    </row>
    <row r="2473" spans="1:13">
      <c r="A2473" s="286" t="s">
        <v>4126</v>
      </c>
      <c r="B2473" s="286" t="s">
        <v>1406</v>
      </c>
      <c r="C2473" s="286" t="s">
        <v>25</v>
      </c>
      <c r="D2473" s="275">
        <v>4535</v>
      </c>
      <c r="E2473" s="274" t="s">
        <v>768</v>
      </c>
      <c r="F2473" s="286" t="s">
        <v>315</v>
      </c>
      <c r="G2473" s="286" t="s">
        <v>298</v>
      </c>
      <c r="H2473" s="286" t="s">
        <v>41</v>
      </c>
      <c r="I2473" s="286" t="s">
        <v>48</v>
      </c>
      <c r="J2473" s="286" t="s">
        <v>331</v>
      </c>
      <c r="K2473" s="286" t="s">
        <v>887</v>
      </c>
      <c r="L2473" s="286" t="s">
        <v>34</v>
      </c>
      <c r="M2473" s="287">
        <v>12266100</v>
      </c>
    </row>
    <row r="2474" spans="1:13">
      <c r="A2474" s="286" t="s">
        <v>4136</v>
      </c>
      <c r="B2474" s="286" t="s">
        <v>1406</v>
      </c>
      <c r="C2474" s="286" t="s">
        <v>25</v>
      </c>
      <c r="D2474" s="275">
        <v>4535</v>
      </c>
      <c r="E2474" s="274" t="s">
        <v>768</v>
      </c>
      <c r="F2474" s="286" t="s">
        <v>315</v>
      </c>
      <c r="G2474" s="286" t="s">
        <v>298</v>
      </c>
      <c r="H2474" s="286" t="s">
        <v>41</v>
      </c>
      <c r="I2474" s="286" t="s">
        <v>50</v>
      </c>
      <c r="J2474" s="286" t="s">
        <v>332</v>
      </c>
      <c r="K2474" s="286" t="s">
        <v>887</v>
      </c>
      <c r="L2474" s="286" t="s">
        <v>34</v>
      </c>
      <c r="M2474" s="287">
        <v>12266100</v>
      </c>
    </row>
    <row r="2475" spans="1:13">
      <c r="A2475" s="286" t="s">
        <v>4146</v>
      </c>
      <c r="B2475" s="286" t="s">
        <v>1406</v>
      </c>
      <c r="C2475" s="286" t="s">
        <v>25</v>
      </c>
      <c r="D2475" s="275">
        <v>4535</v>
      </c>
      <c r="E2475" s="274" t="s">
        <v>768</v>
      </c>
      <c r="F2475" s="286" t="s">
        <v>315</v>
      </c>
      <c r="G2475" s="286" t="s">
        <v>298</v>
      </c>
      <c r="H2475" s="286" t="s">
        <v>41</v>
      </c>
      <c r="I2475" s="286" t="s">
        <v>223</v>
      </c>
      <c r="J2475" s="286" t="s">
        <v>333</v>
      </c>
      <c r="K2475" s="286" t="s">
        <v>887</v>
      </c>
      <c r="L2475" s="286" t="s">
        <v>34</v>
      </c>
      <c r="M2475" s="287">
        <v>12266100</v>
      </c>
    </row>
    <row r="2476" spans="1:13">
      <c r="A2476" s="286" t="s">
        <v>4156</v>
      </c>
      <c r="B2476" s="286" t="s">
        <v>1406</v>
      </c>
      <c r="C2476" s="286" t="s">
        <v>25</v>
      </c>
      <c r="D2476" s="275">
        <v>4535</v>
      </c>
      <c r="E2476" s="274" t="s">
        <v>768</v>
      </c>
      <c r="F2476" s="286" t="s">
        <v>315</v>
      </c>
      <c r="G2476" s="286" t="s">
        <v>298</v>
      </c>
      <c r="H2476" s="286" t="s">
        <v>41</v>
      </c>
      <c r="I2476" s="286" t="s">
        <v>421</v>
      </c>
      <c r="J2476" s="286" t="s">
        <v>436</v>
      </c>
      <c r="K2476" s="286" t="s">
        <v>887</v>
      </c>
      <c r="L2476" s="286" t="s">
        <v>34</v>
      </c>
      <c r="M2476" s="287">
        <v>12266100</v>
      </c>
    </row>
    <row r="2477" spans="1:13">
      <c r="A2477" s="286" t="s">
        <v>4167</v>
      </c>
      <c r="B2477" s="286" t="s">
        <v>1407</v>
      </c>
      <c r="C2477" s="286" t="s">
        <v>25</v>
      </c>
      <c r="D2477" s="275">
        <v>4535</v>
      </c>
      <c r="E2477" s="274" t="s">
        <v>768</v>
      </c>
      <c r="F2477" s="286" t="s">
        <v>315</v>
      </c>
      <c r="G2477" s="286" t="s">
        <v>298</v>
      </c>
      <c r="H2477" s="286" t="s">
        <v>41</v>
      </c>
      <c r="I2477" s="286" t="s">
        <v>422</v>
      </c>
      <c r="J2477" s="286" t="s">
        <v>437</v>
      </c>
      <c r="K2477" s="286" t="s">
        <v>886</v>
      </c>
      <c r="L2477" s="286" t="s">
        <v>32</v>
      </c>
      <c r="M2477" s="287">
        <v>12728100</v>
      </c>
    </row>
    <row r="2478" spans="1:13">
      <c r="A2478" s="286" t="s">
        <v>4177</v>
      </c>
      <c r="B2478" s="286" t="s">
        <v>1407</v>
      </c>
      <c r="C2478" s="286" t="s">
        <v>25</v>
      </c>
      <c r="D2478" s="275">
        <v>4535</v>
      </c>
      <c r="E2478" s="274" t="s">
        <v>768</v>
      </c>
      <c r="F2478" s="286" t="s">
        <v>315</v>
      </c>
      <c r="G2478" s="286" t="s">
        <v>298</v>
      </c>
      <c r="H2478" s="286" t="s">
        <v>41</v>
      </c>
      <c r="I2478" s="286" t="s">
        <v>423</v>
      </c>
      <c r="J2478" s="286" t="s">
        <v>438</v>
      </c>
      <c r="K2478" s="286" t="s">
        <v>886</v>
      </c>
      <c r="L2478" s="286" t="s">
        <v>32</v>
      </c>
      <c r="M2478" s="287">
        <v>12728100</v>
      </c>
    </row>
    <row r="2479" spans="1:13">
      <c r="A2479" s="286" t="s">
        <v>4187</v>
      </c>
      <c r="B2479" s="286" t="s">
        <v>1407</v>
      </c>
      <c r="C2479" s="286" t="s">
        <v>25</v>
      </c>
      <c r="D2479" s="275">
        <v>4535</v>
      </c>
      <c r="E2479" s="274" t="s">
        <v>768</v>
      </c>
      <c r="F2479" s="286" t="s">
        <v>315</v>
      </c>
      <c r="G2479" s="286" t="s">
        <v>298</v>
      </c>
      <c r="H2479" s="286" t="s">
        <v>41</v>
      </c>
      <c r="I2479" s="286" t="s">
        <v>424</v>
      </c>
      <c r="J2479" s="286" t="s">
        <v>439</v>
      </c>
      <c r="K2479" s="286" t="s">
        <v>886</v>
      </c>
      <c r="L2479" s="286" t="s">
        <v>32</v>
      </c>
      <c r="M2479" s="287">
        <v>12728100</v>
      </c>
    </row>
    <row r="2480" spans="1:13">
      <c r="A2480" s="286" t="s">
        <v>4197</v>
      </c>
      <c r="B2480" s="286" t="s">
        <v>1407</v>
      </c>
      <c r="C2480" s="286" t="s">
        <v>25</v>
      </c>
      <c r="D2480" s="275">
        <v>4535</v>
      </c>
      <c r="E2480" s="274" t="s">
        <v>768</v>
      </c>
      <c r="F2480" s="286" t="s">
        <v>315</v>
      </c>
      <c r="G2480" s="286" t="s">
        <v>298</v>
      </c>
      <c r="H2480" s="286" t="s">
        <v>41</v>
      </c>
      <c r="I2480" s="286" t="s">
        <v>425</v>
      </c>
      <c r="J2480" s="286" t="s">
        <v>440</v>
      </c>
      <c r="K2480" s="286" t="s">
        <v>886</v>
      </c>
      <c r="L2480" s="286" t="s">
        <v>32</v>
      </c>
      <c r="M2480" s="287">
        <v>12728100</v>
      </c>
    </row>
    <row r="2481" spans="1:13">
      <c r="A2481" s="286" t="s">
        <v>4172</v>
      </c>
      <c r="B2481" s="286" t="s">
        <v>1412</v>
      </c>
      <c r="C2481" s="286" t="s">
        <v>25</v>
      </c>
      <c r="D2481" s="275">
        <v>4535</v>
      </c>
      <c r="E2481" s="274" t="s">
        <v>768</v>
      </c>
      <c r="F2481" s="286" t="s">
        <v>315</v>
      </c>
      <c r="G2481" s="286" t="s">
        <v>298</v>
      </c>
      <c r="H2481" s="286" t="s">
        <v>41</v>
      </c>
      <c r="I2481" s="286" t="s">
        <v>422</v>
      </c>
      <c r="J2481" s="286" t="s">
        <v>437</v>
      </c>
      <c r="K2481" s="286" t="s">
        <v>887</v>
      </c>
      <c r="L2481" s="286" t="s">
        <v>218</v>
      </c>
      <c r="M2481" s="287">
        <v>13374900</v>
      </c>
    </row>
    <row r="2482" spans="1:13">
      <c r="A2482" s="286" t="s">
        <v>4182</v>
      </c>
      <c r="B2482" s="286" t="s">
        <v>1412</v>
      </c>
      <c r="C2482" s="286" t="s">
        <v>25</v>
      </c>
      <c r="D2482" s="275">
        <v>4535</v>
      </c>
      <c r="E2482" s="274" t="s">
        <v>768</v>
      </c>
      <c r="F2482" s="286" t="s">
        <v>315</v>
      </c>
      <c r="G2482" s="286" t="s">
        <v>298</v>
      </c>
      <c r="H2482" s="286" t="s">
        <v>41</v>
      </c>
      <c r="I2482" s="286" t="s">
        <v>423</v>
      </c>
      <c r="J2482" s="286" t="s">
        <v>438</v>
      </c>
      <c r="K2482" s="286" t="s">
        <v>887</v>
      </c>
      <c r="L2482" s="286" t="s">
        <v>218</v>
      </c>
      <c r="M2482" s="287">
        <v>13374900</v>
      </c>
    </row>
    <row r="2483" spans="1:13">
      <c r="A2483" s="286" t="s">
        <v>4192</v>
      </c>
      <c r="B2483" s="286" t="s">
        <v>1412</v>
      </c>
      <c r="C2483" s="286" t="s">
        <v>25</v>
      </c>
      <c r="D2483" s="275">
        <v>4535</v>
      </c>
      <c r="E2483" s="274" t="s">
        <v>768</v>
      </c>
      <c r="F2483" s="286" t="s">
        <v>315</v>
      </c>
      <c r="G2483" s="286" t="s">
        <v>298</v>
      </c>
      <c r="H2483" s="286" t="s">
        <v>41</v>
      </c>
      <c r="I2483" s="286" t="s">
        <v>424</v>
      </c>
      <c r="J2483" s="286" t="s">
        <v>439</v>
      </c>
      <c r="K2483" s="286" t="s">
        <v>887</v>
      </c>
      <c r="L2483" s="286" t="s">
        <v>218</v>
      </c>
      <c r="M2483" s="287">
        <v>13374900</v>
      </c>
    </row>
    <row r="2484" spans="1:13">
      <c r="A2484" s="286" t="s">
        <v>4202</v>
      </c>
      <c r="B2484" s="286" t="s">
        <v>1412</v>
      </c>
      <c r="C2484" s="286" t="s">
        <v>25</v>
      </c>
      <c r="D2484" s="275">
        <v>4535</v>
      </c>
      <c r="E2484" s="274" t="s">
        <v>768</v>
      </c>
      <c r="F2484" s="286" t="s">
        <v>315</v>
      </c>
      <c r="G2484" s="286" t="s">
        <v>298</v>
      </c>
      <c r="H2484" s="286" t="s">
        <v>41</v>
      </c>
      <c r="I2484" s="286" t="s">
        <v>425</v>
      </c>
      <c r="J2484" s="286" t="s">
        <v>440</v>
      </c>
      <c r="K2484" s="286" t="s">
        <v>887</v>
      </c>
      <c r="L2484" s="286" t="s">
        <v>218</v>
      </c>
      <c r="M2484" s="287">
        <v>13374900</v>
      </c>
    </row>
    <row r="2485" spans="1:13">
      <c r="A2485" s="286" t="s">
        <v>4026</v>
      </c>
      <c r="B2485" s="286" t="s">
        <v>1406</v>
      </c>
      <c r="C2485" s="286" t="s">
        <v>25</v>
      </c>
      <c r="D2485" s="275">
        <v>4535</v>
      </c>
      <c r="E2485" s="274" t="s">
        <v>768</v>
      </c>
      <c r="F2485" s="286" t="s">
        <v>315</v>
      </c>
      <c r="G2485" s="286" t="s">
        <v>298</v>
      </c>
      <c r="H2485" s="286" t="s">
        <v>41</v>
      </c>
      <c r="I2485" s="286" t="s">
        <v>316</v>
      </c>
      <c r="J2485" s="286" t="s">
        <v>317</v>
      </c>
      <c r="K2485" s="286" t="s">
        <v>887</v>
      </c>
      <c r="L2485" s="286" t="s">
        <v>34</v>
      </c>
      <c r="M2485" s="287">
        <v>14414400</v>
      </c>
    </row>
    <row r="2486" spans="1:13">
      <c r="A2486" s="286" t="s">
        <v>4036</v>
      </c>
      <c r="B2486" s="286" t="s">
        <v>1406</v>
      </c>
      <c r="C2486" s="286" t="s">
        <v>25</v>
      </c>
      <c r="D2486" s="275">
        <v>4535</v>
      </c>
      <c r="E2486" s="274" t="s">
        <v>768</v>
      </c>
      <c r="F2486" s="286" t="s">
        <v>315</v>
      </c>
      <c r="G2486" s="286" t="s">
        <v>298</v>
      </c>
      <c r="H2486" s="286" t="s">
        <v>41</v>
      </c>
      <c r="I2486" s="286" t="s">
        <v>318</v>
      </c>
      <c r="J2486" s="286" t="s">
        <v>319</v>
      </c>
      <c r="K2486" s="286" t="s">
        <v>887</v>
      </c>
      <c r="L2486" s="286" t="s">
        <v>34</v>
      </c>
      <c r="M2486" s="287">
        <v>14414400</v>
      </c>
    </row>
    <row r="2487" spans="1:13">
      <c r="A2487" s="286" t="s">
        <v>4046</v>
      </c>
      <c r="B2487" s="286" t="s">
        <v>1406</v>
      </c>
      <c r="C2487" s="286" t="s">
        <v>25</v>
      </c>
      <c r="D2487" s="275">
        <v>4535</v>
      </c>
      <c r="E2487" s="274" t="s">
        <v>768</v>
      </c>
      <c r="F2487" s="286" t="s">
        <v>315</v>
      </c>
      <c r="G2487" s="286" t="s">
        <v>298</v>
      </c>
      <c r="H2487" s="286" t="s">
        <v>41</v>
      </c>
      <c r="I2487" s="286" t="s">
        <v>320</v>
      </c>
      <c r="J2487" s="286" t="s">
        <v>321</v>
      </c>
      <c r="K2487" s="286" t="s">
        <v>887</v>
      </c>
      <c r="L2487" s="286" t="s">
        <v>34</v>
      </c>
      <c r="M2487" s="287">
        <v>14414400</v>
      </c>
    </row>
    <row r="2488" spans="1:13">
      <c r="A2488" s="286" t="s">
        <v>4056</v>
      </c>
      <c r="B2488" s="286" t="s">
        <v>1406</v>
      </c>
      <c r="C2488" s="286" t="s">
        <v>25</v>
      </c>
      <c r="D2488" s="275">
        <v>4535</v>
      </c>
      <c r="E2488" s="274" t="s">
        <v>768</v>
      </c>
      <c r="F2488" s="286" t="s">
        <v>315</v>
      </c>
      <c r="G2488" s="286" t="s">
        <v>298</v>
      </c>
      <c r="H2488" s="286" t="s">
        <v>41</v>
      </c>
      <c r="I2488" s="286" t="s">
        <v>322</v>
      </c>
      <c r="J2488" s="286" t="s">
        <v>323</v>
      </c>
      <c r="K2488" s="286" t="s">
        <v>887</v>
      </c>
      <c r="L2488" s="286" t="s">
        <v>34</v>
      </c>
      <c r="M2488" s="287">
        <v>14414400</v>
      </c>
    </row>
    <row r="2489" spans="1:13">
      <c r="A2489" s="286" t="s">
        <v>4066</v>
      </c>
      <c r="B2489" s="286" t="s">
        <v>1406</v>
      </c>
      <c r="C2489" s="286" t="s">
        <v>25</v>
      </c>
      <c r="D2489" s="275">
        <v>4535</v>
      </c>
      <c r="E2489" s="274" t="s">
        <v>768</v>
      </c>
      <c r="F2489" s="286" t="s">
        <v>315</v>
      </c>
      <c r="G2489" s="286" t="s">
        <v>298</v>
      </c>
      <c r="H2489" s="286" t="s">
        <v>41</v>
      </c>
      <c r="I2489" s="286" t="s">
        <v>324</v>
      </c>
      <c r="J2489" s="286" t="s">
        <v>325</v>
      </c>
      <c r="K2489" s="286" t="s">
        <v>887</v>
      </c>
      <c r="L2489" s="286" t="s">
        <v>34</v>
      </c>
      <c r="M2489" s="287">
        <v>14414400</v>
      </c>
    </row>
    <row r="2490" spans="1:13">
      <c r="A2490" s="286" t="s">
        <v>4076</v>
      </c>
      <c r="B2490" s="286" t="s">
        <v>1406</v>
      </c>
      <c r="C2490" s="286" t="s">
        <v>25</v>
      </c>
      <c r="D2490" s="275">
        <v>4535</v>
      </c>
      <c r="E2490" s="274" t="s">
        <v>768</v>
      </c>
      <c r="F2490" s="286" t="s">
        <v>315</v>
      </c>
      <c r="G2490" s="286" t="s">
        <v>298</v>
      </c>
      <c r="H2490" s="286" t="s">
        <v>41</v>
      </c>
      <c r="I2490" s="286" t="s">
        <v>42</v>
      </c>
      <c r="J2490" s="286" t="s">
        <v>326</v>
      </c>
      <c r="K2490" s="286" t="s">
        <v>887</v>
      </c>
      <c r="L2490" s="286" t="s">
        <v>34</v>
      </c>
      <c r="M2490" s="287">
        <v>14414400</v>
      </c>
    </row>
    <row r="2491" spans="1:13">
      <c r="A2491" s="286" t="s">
        <v>4086</v>
      </c>
      <c r="B2491" s="286" t="s">
        <v>1406</v>
      </c>
      <c r="C2491" s="286" t="s">
        <v>25</v>
      </c>
      <c r="D2491" s="275">
        <v>4535</v>
      </c>
      <c r="E2491" s="274" t="s">
        <v>768</v>
      </c>
      <c r="F2491" s="286" t="s">
        <v>315</v>
      </c>
      <c r="G2491" s="286" t="s">
        <v>298</v>
      </c>
      <c r="H2491" s="286" t="s">
        <v>41</v>
      </c>
      <c r="I2491" s="286" t="s">
        <v>219</v>
      </c>
      <c r="J2491" s="286" t="s">
        <v>327</v>
      </c>
      <c r="K2491" s="286" t="s">
        <v>887</v>
      </c>
      <c r="L2491" s="286" t="s">
        <v>34</v>
      </c>
      <c r="M2491" s="287">
        <v>14414400</v>
      </c>
    </row>
    <row r="2492" spans="1:13">
      <c r="A2492" s="286" t="s">
        <v>4096</v>
      </c>
      <c r="B2492" s="286" t="s">
        <v>1406</v>
      </c>
      <c r="C2492" s="286" t="s">
        <v>25</v>
      </c>
      <c r="D2492" s="275">
        <v>4535</v>
      </c>
      <c r="E2492" s="274" t="s">
        <v>768</v>
      </c>
      <c r="F2492" s="286" t="s">
        <v>315</v>
      </c>
      <c r="G2492" s="286" t="s">
        <v>298</v>
      </c>
      <c r="H2492" s="286" t="s">
        <v>41</v>
      </c>
      <c r="I2492" s="286" t="s">
        <v>44</v>
      </c>
      <c r="J2492" s="286" t="s">
        <v>328</v>
      </c>
      <c r="K2492" s="286" t="s">
        <v>887</v>
      </c>
      <c r="L2492" s="286" t="s">
        <v>34</v>
      </c>
      <c r="M2492" s="287">
        <v>14414400</v>
      </c>
    </row>
    <row r="2493" spans="1:13">
      <c r="A2493" s="286" t="s">
        <v>4106</v>
      </c>
      <c r="B2493" s="286" t="s">
        <v>1406</v>
      </c>
      <c r="C2493" s="286" t="s">
        <v>25</v>
      </c>
      <c r="D2493" s="275">
        <v>4535</v>
      </c>
      <c r="E2493" s="274" t="s">
        <v>768</v>
      </c>
      <c r="F2493" s="286" t="s">
        <v>315</v>
      </c>
      <c r="G2493" s="286" t="s">
        <v>298</v>
      </c>
      <c r="H2493" s="286" t="s">
        <v>41</v>
      </c>
      <c r="I2493" s="286" t="s">
        <v>46</v>
      </c>
      <c r="J2493" s="286" t="s">
        <v>329</v>
      </c>
      <c r="K2493" s="286" t="s">
        <v>887</v>
      </c>
      <c r="L2493" s="286" t="s">
        <v>34</v>
      </c>
      <c r="M2493" s="287">
        <v>14414400</v>
      </c>
    </row>
    <row r="2494" spans="1:13">
      <c r="A2494" s="286" t="s">
        <v>4116</v>
      </c>
      <c r="B2494" s="286" t="s">
        <v>1406</v>
      </c>
      <c r="C2494" s="286" t="s">
        <v>25</v>
      </c>
      <c r="D2494" s="275">
        <v>4535</v>
      </c>
      <c r="E2494" s="274" t="s">
        <v>768</v>
      </c>
      <c r="F2494" s="286" t="s">
        <v>315</v>
      </c>
      <c r="G2494" s="286" t="s">
        <v>298</v>
      </c>
      <c r="H2494" s="286" t="s">
        <v>41</v>
      </c>
      <c r="I2494" s="286" t="s">
        <v>221</v>
      </c>
      <c r="J2494" s="286" t="s">
        <v>330</v>
      </c>
      <c r="K2494" s="286" t="s">
        <v>887</v>
      </c>
      <c r="L2494" s="286" t="s">
        <v>34</v>
      </c>
      <c r="M2494" s="287">
        <v>14414400</v>
      </c>
    </row>
    <row r="2495" spans="1:13">
      <c r="A2495" s="286" t="s">
        <v>4127</v>
      </c>
      <c r="B2495" s="286" t="s">
        <v>1407</v>
      </c>
      <c r="C2495" s="286" t="s">
        <v>25</v>
      </c>
      <c r="D2495" s="275">
        <v>4535</v>
      </c>
      <c r="E2495" s="274" t="s">
        <v>768</v>
      </c>
      <c r="F2495" s="286" t="s">
        <v>315</v>
      </c>
      <c r="G2495" s="286" t="s">
        <v>298</v>
      </c>
      <c r="H2495" s="286" t="s">
        <v>41</v>
      </c>
      <c r="I2495" s="286" t="s">
        <v>48</v>
      </c>
      <c r="J2495" s="286" t="s">
        <v>331</v>
      </c>
      <c r="K2495" s="286" t="s">
        <v>886</v>
      </c>
      <c r="L2495" s="286" t="s">
        <v>32</v>
      </c>
      <c r="M2495" s="287">
        <v>14414400</v>
      </c>
    </row>
    <row r="2496" spans="1:13">
      <c r="A2496" s="286" t="s">
        <v>4137</v>
      </c>
      <c r="B2496" s="286" t="s">
        <v>1407</v>
      </c>
      <c r="C2496" s="286" t="s">
        <v>25</v>
      </c>
      <c r="D2496" s="275">
        <v>4535</v>
      </c>
      <c r="E2496" s="274" t="s">
        <v>768</v>
      </c>
      <c r="F2496" s="286" t="s">
        <v>315</v>
      </c>
      <c r="G2496" s="286" t="s">
        <v>298</v>
      </c>
      <c r="H2496" s="286" t="s">
        <v>41</v>
      </c>
      <c r="I2496" s="286" t="s">
        <v>50</v>
      </c>
      <c r="J2496" s="286" t="s">
        <v>332</v>
      </c>
      <c r="K2496" s="286" t="s">
        <v>886</v>
      </c>
      <c r="L2496" s="286" t="s">
        <v>32</v>
      </c>
      <c r="M2496" s="287">
        <v>14414400</v>
      </c>
    </row>
    <row r="2497" spans="1:13">
      <c r="A2497" s="286" t="s">
        <v>4147</v>
      </c>
      <c r="B2497" s="286" t="s">
        <v>1407</v>
      </c>
      <c r="C2497" s="286" t="s">
        <v>25</v>
      </c>
      <c r="D2497" s="275">
        <v>4535</v>
      </c>
      <c r="E2497" s="274" t="s">
        <v>768</v>
      </c>
      <c r="F2497" s="286" t="s">
        <v>315</v>
      </c>
      <c r="G2497" s="286" t="s">
        <v>298</v>
      </c>
      <c r="H2497" s="286" t="s">
        <v>41</v>
      </c>
      <c r="I2497" s="286" t="s">
        <v>223</v>
      </c>
      <c r="J2497" s="286" t="s">
        <v>333</v>
      </c>
      <c r="K2497" s="286" t="s">
        <v>886</v>
      </c>
      <c r="L2497" s="286" t="s">
        <v>32</v>
      </c>
      <c r="M2497" s="287">
        <v>14414400</v>
      </c>
    </row>
    <row r="2498" spans="1:13">
      <c r="A2498" s="286" t="s">
        <v>4157</v>
      </c>
      <c r="B2498" s="286" t="s">
        <v>1407</v>
      </c>
      <c r="C2498" s="286" t="s">
        <v>25</v>
      </c>
      <c r="D2498" s="275">
        <v>4535</v>
      </c>
      <c r="E2498" s="274" t="s">
        <v>768</v>
      </c>
      <c r="F2498" s="286" t="s">
        <v>315</v>
      </c>
      <c r="G2498" s="286" t="s">
        <v>298</v>
      </c>
      <c r="H2498" s="286" t="s">
        <v>41</v>
      </c>
      <c r="I2498" s="286" t="s">
        <v>421</v>
      </c>
      <c r="J2498" s="286" t="s">
        <v>436</v>
      </c>
      <c r="K2498" s="286" t="s">
        <v>886</v>
      </c>
      <c r="L2498" s="286" t="s">
        <v>32</v>
      </c>
      <c r="M2498" s="287">
        <v>14414400</v>
      </c>
    </row>
    <row r="2499" spans="1:13">
      <c r="A2499" s="286" t="s">
        <v>4132</v>
      </c>
      <c r="B2499" s="286" t="s">
        <v>1412</v>
      </c>
      <c r="C2499" s="286" t="s">
        <v>25</v>
      </c>
      <c r="D2499" s="275">
        <v>4535</v>
      </c>
      <c r="E2499" s="274" t="s">
        <v>768</v>
      </c>
      <c r="F2499" s="286" t="s">
        <v>315</v>
      </c>
      <c r="G2499" s="286" t="s">
        <v>298</v>
      </c>
      <c r="H2499" s="286" t="s">
        <v>41</v>
      </c>
      <c r="I2499" s="286" t="s">
        <v>48</v>
      </c>
      <c r="J2499" s="286" t="s">
        <v>331</v>
      </c>
      <c r="K2499" s="286" t="s">
        <v>887</v>
      </c>
      <c r="L2499" s="286" t="s">
        <v>218</v>
      </c>
      <c r="M2499" s="287">
        <v>15153600</v>
      </c>
    </row>
    <row r="2500" spans="1:13">
      <c r="A2500" s="286" t="s">
        <v>4142</v>
      </c>
      <c r="B2500" s="286" t="s">
        <v>1412</v>
      </c>
      <c r="C2500" s="286" t="s">
        <v>25</v>
      </c>
      <c r="D2500" s="275">
        <v>4535</v>
      </c>
      <c r="E2500" s="274" t="s">
        <v>768</v>
      </c>
      <c r="F2500" s="286" t="s">
        <v>315</v>
      </c>
      <c r="G2500" s="286" t="s">
        <v>298</v>
      </c>
      <c r="H2500" s="286" t="s">
        <v>41</v>
      </c>
      <c r="I2500" s="286" t="s">
        <v>50</v>
      </c>
      <c r="J2500" s="286" t="s">
        <v>332</v>
      </c>
      <c r="K2500" s="286" t="s">
        <v>887</v>
      </c>
      <c r="L2500" s="286" t="s">
        <v>218</v>
      </c>
      <c r="M2500" s="287">
        <v>15153600</v>
      </c>
    </row>
    <row r="2501" spans="1:13">
      <c r="A2501" s="286" t="s">
        <v>4152</v>
      </c>
      <c r="B2501" s="286" t="s">
        <v>1412</v>
      </c>
      <c r="C2501" s="286" t="s">
        <v>25</v>
      </c>
      <c r="D2501" s="275">
        <v>4535</v>
      </c>
      <c r="E2501" s="274" t="s">
        <v>768</v>
      </c>
      <c r="F2501" s="286" t="s">
        <v>315</v>
      </c>
      <c r="G2501" s="286" t="s">
        <v>298</v>
      </c>
      <c r="H2501" s="286" t="s">
        <v>41</v>
      </c>
      <c r="I2501" s="286" t="s">
        <v>223</v>
      </c>
      <c r="J2501" s="286" t="s">
        <v>333</v>
      </c>
      <c r="K2501" s="286" t="s">
        <v>887</v>
      </c>
      <c r="L2501" s="286" t="s">
        <v>218</v>
      </c>
      <c r="M2501" s="287">
        <v>15153600</v>
      </c>
    </row>
    <row r="2502" spans="1:13">
      <c r="A2502" s="286" t="s">
        <v>4162</v>
      </c>
      <c r="B2502" s="286" t="s">
        <v>1412</v>
      </c>
      <c r="C2502" s="286" t="s">
        <v>25</v>
      </c>
      <c r="D2502" s="275">
        <v>4535</v>
      </c>
      <c r="E2502" s="274" t="s">
        <v>768</v>
      </c>
      <c r="F2502" s="286" t="s">
        <v>315</v>
      </c>
      <c r="G2502" s="286" t="s">
        <v>298</v>
      </c>
      <c r="H2502" s="286" t="s">
        <v>41</v>
      </c>
      <c r="I2502" s="286" t="s">
        <v>421</v>
      </c>
      <c r="J2502" s="286" t="s">
        <v>436</v>
      </c>
      <c r="K2502" s="286" t="s">
        <v>887</v>
      </c>
      <c r="L2502" s="286" t="s">
        <v>218</v>
      </c>
      <c r="M2502" s="287">
        <v>15153600</v>
      </c>
    </row>
    <row r="2503" spans="1:13">
      <c r="A2503" s="286" t="s">
        <v>4027</v>
      </c>
      <c r="B2503" s="286" t="s">
        <v>1407</v>
      </c>
      <c r="C2503" s="286" t="s">
        <v>25</v>
      </c>
      <c r="D2503" s="275">
        <v>4535</v>
      </c>
      <c r="E2503" s="274" t="s">
        <v>768</v>
      </c>
      <c r="F2503" s="286" t="s">
        <v>315</v>
      </c>
      <c r="G2503" s="286" t="s">
        <v>298</v>
      </c>
      <c r="H2503" s="286" t="s">
        <v>41</v>
      </c>
      <c r="I2503" s="286" t="s">
        <v>316</v>
      </c>
      <c r="J2503" s="286" t="s">
        <v>317</v>
      </c>
      <c r="K2503" s="286" t="s">
        <v>886</v>
      </c>
      <c r="L2503" s="286" t="s">
        <v>32</v>
      </c>
      <c r="M2503" s="287">
        <v>16955400</v>
      </c>
    </row>
    <row r="2504" spans="1:13">
      <c r="A2504" s="286" t="s">
        <v>4037</v>
      </c>
      <c r="B2504" s="286" t="s">
        <v>1407</v>
      </c>
      <c r="C2504" s="286" t="s">
        <v>25</v>
      </c>
      <c r="D2504" s="275">
        <v>4535</v>
      </c>
      <c r="E2504" s="274" t="s">
        <v>768</v>
      </c>
      <c r="F2504" s="286" t="s">
        <v>315</v>
      </c>
      <c r="G2504" s="286" t="s">
        <v>298</v>
      </c>
      <c r="H2504" s="286" t="s">
        <v>41</v>
      </c>
      <c r="I2504" s="286" t="s">
        <v>318</v>
      </c>
      <c r="J2504" s="286" t="s">
        <v>319</v>
      </c>
      <c r="K2504" s="286" t="s">
        <v>886</v>
      </c>
      <c r="L2504" s="286" t="s">
        <v>32</v>
      </c>
      <c r="M2504" s="287">
        <v>16955400</v>
      </c>
    </row>
    <row r="2505" spans="1:13">
      <c r="A2505" s="286" t="s">
        <v>4047</v>
      </c>
      <c r="B2505" s="286" t="s">
        <v>1407</v>
      </c>
      <c r="C2505" s="286" t="s">
        <v>25</v>
      </c>
      <c r="D2505" s="275">
        <v>4535</v>
      </c>
      <c r="E2505" s="274" t="s">
        <v>768</v>
      </c>
      <c r="F2505" s="286" t="s">
        <v>315</v>
      </c>
      <c r="G2505" s="286" t="s">
        <v>298</v>
      </c>
      <c r="H2505" s="286" t="s">
        <v>41</v>
      </c>
      <c r="I2505" s="286" t="s">
        <v>320</v>
      </c>
      <c r="J2505" s="286" t="s">
        <v>321</v>
      </c>
      <c r="K2505" s="286" t="s">
        <v>886</v>
      </c>
      <c r="L2505" s="286" t="s">
        <v>32</v>
      </c>
      <c r="M2505" s="287">
        <v>16955400</v>
      </c>
    </row>
    <row r="2506" spans="1:13">
      <c r="A2506" s="286" t="s">
        <v>4057</v>
      </c>
      <c r="B2506" s="286" t="s">
        <v>1407</v>
      </c>
      <c r="C2506" s="286" t="s">
        <v>25</v>
      </c>
      <c r="D2506" s="275">
        <v>4535</v>
      </c>
      <c r="E2506" s="274" t="s">
        <v>768</v>
      </c>
      <c r="F2506" s="286" t="s">
        <v>315</v>
      </c>
      <c r="G2506" s="286" t="s">
        <v>298</v>
      </c>
      <c r="H2506" s="286" t="s">
        <v>41</v>
      </c>
      <c r="I2506" s="286" t="s">
        <v>322</v>
      </c>
      <c r="J2506" s="286" t="s">
        <v>323</v>
      </c>
      <c r="K2506" s="286" t="s">
        <v>886</v>
      </c>
      <c r="L2506" s="286" t="s">
        <v>32</v>
      </c>
      <c r="M2506" s="287">
        <v>16955400</v>
      </c>
    </row>
    <row r="2507" spans="1:13">
      <c r="A2507" s="286" t="s">
        <v>4067</v>
      </c>
      <c r="B2507" s="286" t="s">
        <v>1407</v>
      </c>
      <c r="C2507" s="286" t="s">
        <v>25</v>
      </c>
      <c r="D2507" s="275">
        <v>4535</v>
      </c>
      <c r="E2507" s="274" t="s">
        <v>768</v>
      </c>
      <c r="F2507" s="286" t="s">
        <v>315</v>
      </c>
      <c r="G2507" s="286" t="s">
        <v>298</v>
      </c>
      <c r="H2507" s="286" t="s">
        <v>41</v>
      </c>
      <c r="I2507" s="286" t="s">
        <v>324</v>
      </c>
      <c r="J2507" s="286" t="s">
        <v>325</v>
      </c>
      <c r="K2507" s="286" t="s">
        <v>886</v>
      </c>
      <c r="L2507" s="286" t="s">
        <v>32</v>
      </c>
      <c r="M2507" s="287">
        <v>16955400</v>
      </c>
    </row>
    <row r="2508" spans="1:13">
      <c r="A2508" s="286" t="s">
        <v>4077</v>
      </c>
      <c r="B2508" s="286" t="s">
        <v>1407</v>
      </c>
      <c r="C2508" s="286" t="s">
        <v>25</v>
      </c>
      <c r="D2508" s="275">
        <v>4535</v>
      </c>
      <c r="E2508" s="274" t="s">
        <v>768</v>
      </c>
      <c r="F2508" s="286" t="s">
        <v>315</v>
      </c>
      <c r="G2508" s="286" t="s">
        <v>298</v>
      </c>
      <c r="H2508" s="286" t="s">
        <v>41</v>
      </c>
      <c r="I2508" s="286" t="s">
        <v>42</v>
      </c>
      <c r="J2508" s="286" t="s">
        <v>326</v>
      </c>
      <c r="K2508" s="286" t="s">
        <v>886</v>
      </c>
      <c r="L2508" s="286" t="s">
        <v>32</v>
      </c>
      <c r="M2508" s="287">
        <v>16955400</v>
      </c>
    </row>
    <row r="2509" spans="1:13">
      <c r="A2509" s="286" t="s">
        <v>4087</v>
      </c>
      <c r="B2509" s="286" t="s">
        <v>1407</v>
      </c>
      <c r="C2509" s="286" t="s">
        <v>25</v>
      </c>
      <c r="D2509" s="275">
        <v>4535</v>
      </c>
      <c r="E2509" s="274" t="s">
        <v>768</v>
      </c>
      <c r="F2509" s="286" t="s">
        <v>315</v>
      </c>
      <c r="G2509" s="286" t="s">
        <v>298</v>
      </c>
      <c r="H2509" s="286" t="s">
        <v>41</v>
      </c>
      <c r="I2509" s="286" t="s">
        <v>219</v>
      </c>
      <c r="J2509" s="286" t="s">
        <v>327</v>
      </c>
      <c r="K2509" s="286" t="s">
        <v>886</v>
      </c>
      <c r="L2509" s="286" t="s">
        <v>32</v>
      </c>
      <c r="M2509" s="287">
        <v>16955400</v>
      </c>
    </row>
    <row r="2510" spans="1:13">
      <c r="A2510" s="286" t="s">
        <v>4097</v>
      </c>
      <c r="B2510" s="286" t="s">
        <v>1407</v>
      </c>
      <c r="C2510" s="286" t="s">
        <v>25</v>
      </c>
      <c r="D2510" s="275">
        <v>4535</v>
      </c>
      <c r="E2510" s="274" t="s">
        <v>768</v>
      </c>
      <c r="F2510" s="286" t="s">
        <v>315</v>
      </c>
      <c r="G2510" s="286" t="s">
        <v>298</v>
      </c>
      <c r="H2510" s="286" t="s">
        <v>41</v>
      </c>
      <c r="I2510" s="286" t="s">
        <v>44</v>
      </c>
      <c r="J2510" s="286" t="s">
        <v>328</v>
      </c>
      <c r="K2510" s="286" t="s">
        <v>886</v>
      </c>
      <c r="L2510" s="286" t="s">
        <v>32</v>
      </c>
      <c r="M2510" s="287">
        <v>16955400</v>
      </c>
    </row>
    <row r="2511" spans="1:13">
      <c r="A2511" s="286" t="s">
        <v>4107</v>
      </c>
      <c r="B2511" s="286" t="s">
        <v>1407</v>
      </c>
      <c r="C2511" s="286" t="s">
        <v>25</v>
      </c>
      <c r="D2511" s="275">
        <v>4535</v>
      </c>
      <c r="E2511" s="274" t="s">
        <v>768</v>
      </c>
      <c r="F2511" s="286" t="s">
        <v>315</v>
      </c>
      <c r="G2511" s="286" t="s">
        <v>298</v>
      </c>
      <c r="H2511" s="286" t="s">
        <v>41</v>
      </c>
      <c r="I2511" s="286" t="s">
        <v>46</v>
      </c>
      <c r="J2511" s="286" t="s">
        <v>329</v>
      </c>
      <c r="K2511" s="286" t="s">
        <v>886</v>
      </c>
      <c r="L2511" s="286" t="s">
        <v>32</v>
      </c>
      <c r="M2511" s="287">
        <v>16955400</v>
      </c>
    </row>
    <row r="2512" spans="1:13">
      <c r="A2512" s="286" t="s">
        <v>4117</v>
      </c>
      <c r="B2512" s="286" t="s">
        <v>1407</v>
      </c>
      <c r="C2512" s="286" t="s">
        <v>25</v>
      </c>
      <c r="D2512" s="275">
        <v>4535</v>
      </c>
      <c r="E2512" s="274" t="s">
        <v>768</v>
      </c>
      <c r="F2512" s="286" t="s">
        <v>315</v>
      </c>
      <c r="G2512" s="286" t="s">
        <v>298</v>
      </c>
      <c r="H2512" s="286" t="s">
        <v>41</v>
      </c>
      <c r="I2512" s="286" t="s">
        <v>221</v>
      </c>
      <c r="J2512" s="286" t="s">
        <v>330</v>
      </c>
      <c r="K2512" s="286" t="s">
        <v>886</v>
      </c>
      <c r="L2512" s="286" t="s">
        <v>32</v>
      </c>
      <c r="M2512" s="287">
        <v>16955400</v>
      </c>
    </row>
    <row r="2513" spans="1:13">
      <c r="A2513" s="286" t="s">
        <v>4032</v>
      </c>
      <c r="B2513" s="286" t="s">
        <v>1412</v>
      </c>
      <c r="C2513" s="286" t="s">
        <v>25</v>
      </c>
      <c r="D2513" s="275">
        <v>4535</v>
      </c>
      <c r="E2513" s="274" t="s">
        <v>768</v>
      </c>
      <c r="F2513" s="286" t="s">
        <v>315</v>
      </c>
      <c r="G2513" s="286" t="s">
        <v>298</v>
      </c>
      <c r="H2513" s="286" t="s">
        <v>41</v>
      </c>
      <c r="I2513" s="286" t="s">
        <v>316</v>
      </c>
      <c r="J2513" s="286" t="s">
        <v>317</v>
      </c>
      <c r="K2513" s="286" t="s">
        <v>887</v>
      </c>
      <c r="L2513" s="286" t="s">
        <v>218</v>
      </c>
      <c r="M2513" s="287">
        <v>17810100</v>
      </c>
    </row>
    <row r="2514" spans="1:13">
      <c r="A2514" s="286" t="s">
        <v>4042</v>
      </c>
      <c r="B2514" s="286" t="s">
        <v>1412</v>
      </c>
      <c r="C2514" s="286" t="s">
        <v>25</v>
      </c>
      <c r="D2514" s="275">
        <v>4535</v>
      </c>
      <c r="E2514" s="274" t="s">
        <v>768</v>
      </c>
      <c r="F2514" s="286" t="s">
        <v>315</v>
      </c>
      <c r="G2514" s="286" t="s">
        <v>298</v>
      </c>
      <c r="H2514" s="286" t="s">
        <v>41</v>
      </c>
      <c r="I2514" s="286" t="s">
        <v>318</v>
      </c>
      <c r="J2514" s="286" t="s">
        <v>319</v>
      </c>
      <c r="K2514" s="286" t="s">
        <v>887</v>
      </c>
      <c r="L2514" s="286" t="s">
        <v>218</v>
      </c>
      <c r="M2514" s="287">
        <v>17810100</v>
      </c>
    </row>
    <row r="2515" spans="1:13">
      <c r="A2515" s="286" t="s">
        <v>4052</v>
      </c>
      <c r="B2515" s="286" t="s">
        <v>1412</v>
      </c>
      <c r="C2515" s="286" t="s">
        <v>25</v>
      </c>
      <c r="D2515" s="275">
        <v>4535</v>
      </c>
      <c r="E2515" s="274" t="s">
        <v>768</v>
      </c>
      <c r="F2515" s="286" t="s">
        <v>315</v>
      </c>
      <c r="G2515" s="286" t="s">
        <v>298</v>
      </c>
      <c r="H2515" s="286" t="s">
        <v>41</v>
      </c>
      <c r="I2515" s="286" t="s">
        <v>320</v>
      </c>
      <c r="J2515" s="286" t="s">
        <v>321</v>
      </c>
      <c r="K2515" s="286" t="s">
        <v>887</v>
      </c>
      <c r="L2515" s="286" t="s">
        <v>218</v>
      </c>
      <c r="M2515" s="287">
        <v>17810100</v>
      </c>
    </row>
    <row r="2516" spans="1:13">
      <c r="A2516" s="286" t="s">
        <v>4062</v>
      </c>
      <c r="B2516" s="286" t="s">
        <v>1412</v>
      </c>
      <c r="C2516" s="286" t="s">
        <v>25</v>
      </c>
      <c r="D2516" s="275">
        <v>4535</v>
      </c>
      <c r="E2516" s="274" t="s">
        <v>768</v>
      </c>
      <c r="F2516" s="286" t="s">
        <v>315</v>
      </c>
      <c r="G2516" s="286" t="s">
        <v>298</v>
      </c>
      <c r="H2516" s="286" t="s">
        <v>41</v>
      </c>
      <c r="I2516" s="286" t="s">
        <v>322</v>
      </c>
      <c r="J2516" s="286" t="s">
        <v>323</v>
      </c>
      <c r="K2516" s="286" t="s">
        <v>887</v>
      </c>
      <c r="L2516" s="286" t="s">
        <v>218</v>
      </c>
      <c r="M2516" s="287">
        <v>17810100</v>
      </c>
    </row>
    <row r="2517" spans="1:13">
      <c r="A2517" s="286" t="s">
        <v>4072</v>
      </c>
      <c r="B2517" s="286" t="s">
        <v>1412</v>
      </c>
      <c r="C2517" s="286" t="s">
        <v>25</v>
      </c>
      <c r="D2517" s="275">
        <v>4535</v>
      </c>
      <c r="E2517" s="274" t="s">
        <v>768</v>
      </c>
      <c r="F2517" s="286" t="s">
        <v>315</v>
      </c>
      <c r="G2517" s="286" t="s">
        <v>298</v>
      </c>
      <c r="H2517" s="286" t="s">
        <v>41</v>
      </c>
      <c r="I2517" s="286" t="s">
        <v>324</v>
      </c>
      <c r="J2517" s="286" t="s">
        <v>325</v>
      </c>
      <c r="K2517" s="286" t="s">
        <v>887</v>
      </c>
      <c r="L2517" s="286" t="s">
        <v>218</v>
      </c>
      <c r="M2517" s="287">
        <v>17810100</v>
      </c>
    </row>
    <row r="2518" spans="1:13">
      <c r="A2518" s="286" t="s">
        <v>4082</v>
      </c>
      <c r="B2518" s="286" t="s">
        <v>1412</v>
      </c>
      <c r="C2518" s="286" t="s">
        <v>25</v>
      </c>
      <c r="D2518" s="275">
        <v>4535</v>
      </c>
      <c r="E2518" s="274" t="s">
        <v>768</v>
      </c>
      <c r="F2518" s="286" t="s">
        <v>315</v>
      </c>
      <c r="G2518" s="286" t="s">
        <v>298</v>
      </c>
      <c r="H2518" s="286" t="s">
        <v>41</v>
      </c>
      <c r="I2518" s="286" t="s">
        <v>42</v>
      </c>
      <c r="J2518" s="286" t="s">
        <v>326</v>
      </c>
      <c r="K2518" s="286" t="s">
        <v>887</v>
      </c>
      <c r="L2518" s="286" t="s">
        <v>218</v>
      </c>
      <c r="M2518" s="287">
        <v>17810100</v>
      </c>
    </row>
    <row r="2519" spans="1:13">
      <c r="A2519" s="286" t="s">
        <v>4092</v>
      </c>
      <c r="B2519" s="286" t="s">
        <v>1412</v>
      </c>
      <c r="C2519" s="286" t="s">
        <v>25</v>
      </c>
      <c r="D2519" s="275">
        <v>4535</v>
      </c>
      <c r="E2519" s="274" t="s">
        <v>768</v>
      </c>
      <c r="F2519" s="286" t="s">
        <v>315</v>
      </c>
      <c r="G2519" s="286" t="s">
        <v>298</v>
      </c>
      <c r="H2519" s="286" t="s">
        <v>41</v>
      </c>
      <c r="I2519" s="286" t="s">
        <v>219</v>
      </c>
      <c r="J2519" s="286" t="s">
        <v>327</v>
      </c>
      <c r="K2519" s="286" t="s">
        <v>887</v>
      </c>
      <c r="L2519" s="286" t="s">
        <v>218</v>
      </c>
      <c r="M2519" s="287">
        <v>17810100</v>
      </c>
    </row>
    <row r="2520" spans="1:13">
      <c r="A2520" s="286" t="s">
        <v>4102</v>
      </c>
      <c r="B2520" s="286" t="s">
        <v>1412</v>
      </c>
      <c r="C2520" s="286" t="s">
        <v>25</v>
      </c>
      <c r="D2520" s="275">
        <v>4535</v>
      </c>
      <c r="E2520" s="274" t="s">
        <v>768</v>
      </c>
      <c r="F2520" s="286" t="s">
        <v>315</v>
      </c>
      <c r="G2520" s="286" t="s">
        <v>298</v>
      </c>
      <c r="H2520" s="286" t="s">
        <v>41</v>
      </c>
      <c r="I2520" s="286" t="s">
        <v>44</v>
      </c>
      <c r="J2520" s="286" t="s">
        <v>328</v>
      </c>
      <c r="K2520" s="286" t="s">
        <v>887</v>
      </c>
      <c r="L2520" s="286" t="s">
        <v>218</v>
      </c>
      <c r="M2520" s="287">
        <v>17810100</v>
      </c>
    </row>
    <row r="2521" spans="1:13">
      <c r="A2521" s="286" t="s">
        <v>4112</v>
      </c>
      <c r="B2521" s="286" t="s">
        <v>1412</v>
      </c>
      <c r="C2521" s="286" t="s">
        <v>25</v>
      </c>
      <c r="D2521" s="275">
        <v>4535</v>
      </c>
      <c r="E2521" s="274" t="s">
        <v>768</v>
      </c>
      <c r="F2521" s="286" t="s">
        <v>315</v>
      </c>
      <c r="G2521" s="286" t="s">
        <v>298</v>
      </c>
      <c r="H2521" s="286" t="s">
        <v>41</v>
      </c>
      <c r="I2521" s="286" t="s">
        <v>46</v>
      </c>
      <c r="J2521" s="286" t="s">
        <v>329</v>
      </c>
      <c r="K2521" s="286" t="s">
        <v>887</v>
      </c>
      <c r="L2521" s="286" t="s">
        <v>218</v>
      </c>
      <c r="M2521" s="287">
        <v>17810100</v>
      </c>
    </row>
    <row r="2522" spans="1:13">
      <c r="A2522" s="286" t="s">
        <v>4122</v>
      </c>
      <c r="B2522" s="286" t="s">
        <v>1412</v>
      </c>
      <c r="C2522" s="286" t="s">
        <v>25</v>
      </c>
      <c r="D2522" s="275">
        <v>4535</v>
      </c>
      <c r="E2522" s="274" t="s">
        <v>768</v>
      </c>
      <c r="F2522" s="286" t="s">
        <v>315</v>
      </c>
      <c r="G2522" s="286" t="s">
        <v>298</v>
      </c>
      <c r="H2522" s="286" t="s">
        <v>41</v>
      </c>
      <c r="I2522" s="286" t="s">
        <v>221</v>
      </c>
      <c r="J2522" s="286" t="s">
        <v>330</v>
      </c>
      <c r="K2522" s="286" t="s">
        <v>887</v>
      </c>
      <c r="L2522" s="286" t="s">
        <v>218</v>
      </c>
      <c r="M2522" s="287">
        <v>17810100</v>
      </c>
    </row>
    <row r="2523" spans="1:13">
      <c r="A2523" s="286" t="s">
        <v>4165</v>
      </c>
      <c r="B2523" s="286" t="s">
        <v>1405</v>
      </c>
      <c r="C2523" s="286" t="s">
        <v>25</v>
      </c>
      <c r="D2523" s="275">
        <v>4535</v>
      </c>
      <c r="E2523" s="274" t="s">
        <v>768</v>
      </c>
      <c r="F2523" s="286" t="s">
        <v>315</v>
      </c>
      <c r="G2523" s="286" t="s">
        <v>298</v>
      </c>
      <c r="H2523" s="286" t="s">
        <v>41</v>
      </c>
      <c r="I2523" s="286" t="s">
        <v>422</v>
      </c>
      <c r="J2523" s="286" t="s">
        <v>437</v>
      </c>
      <c r="K2523" s="286" t="s">
        <v>886</v>
      </c>
      <c r="L2523" s="286" t="s">
        <v>34</v>
      </c>
      <c r="M2523" s="287">
        <v>19103700</v>
      </c>
    </row>
    <row r="2524" spans="1:13">
      <c r="A2524" s="286" t="s">
        <v>4175</v>
      </c>
      <c r="B2524" s="286" t="s">
        <v>1405</v>
      </c>
      <c r="C2524" s="286" t="s">
        <v>25</v>
      </c>
      <c r="D2524" s="275">
        <v>4535</v>
      </c>
      <c r="E2524" s="274" t="s">
        <v>768</v>
      </c>
      <c r="F2524" s="286" t="s">
        <v>315</v>
      </c>
      <c r="G2524" s="286" t="s">
        <v>298</v>
      </c>
      <c r="H2524" s="286" t="s">
        <v>41</v>
      </c>
      <c r="I2524" s="286" t="s">
        <v>423</v>
      </c>
      <c r="J2524" s="286" t="s">
        <v>438</v>
      </c>
      <c r="K2524" s="286" t="s">
        <v>886</v>
      </c>
      <c r="L2524" s="286" t="s">
        <v>34</v>
      </c>
      <c r="M2524" s="287">
        <v>19103700</v>
      </c>
    </row>
    <row r="2525" spans="1:13">
      <c r="A2525" s="286" t="s">
        <v>4185</v>
      </c>
      <c r="B2525" s="286" t="s">
        <v>1405</v>
      </c>
      <c r="C2525" s="286" t="s">
        <v>25</v>
      </c>
      <c r="D2525" s="275">
        <v>4535</v>
      </c>
      <c r="E2525" s="274" t="s">
        <v>768</v>
      </c>
      <c r="F2525" s="286" t="s">
        <v>315</v>
      </c>
      <c r="G2525" s="286" t="s">
        <v>298</v>
      </c>
      <c r="H2525" s="286" t="s">
        <v>41</v>
      </c>
      <c r="I2525" s="286" t="s">
        <v>424</v>
      </c>
      <c r="J2525" s="286" t="s">
        <v>439</v>
      </c>
      <c r="K2525" s="286" t="s">
        <v>886</v>
      </c>
      <c r="L2525" s="286" t="s">
        <v>34</v>
      </c>
      <c r="M2525" s="287">
        <v>19103700</v>
      </c>
    </row>
    <row r="2526" spans="1:13">
      <c r="A2526" s="286" t="s">
        <v>4195</v>
      </c>
      <c r="B2526" s="286" t="s">
        <v>1405</v>
      </c>
      <c r="C2526" s="286" t="s">
        <v>25</v>
      </c>
      <c r="D2526" s="275">
        <v>4535</v>
      </c>
      <c r="E2526" s="274" t="s">
        <v>768</v>
      </c>
      <c r="F2526" s="286" t="s">
        <v>315</v>
      </c>
      <c r="G2526" s="286" t="s">
        <v>298</v>
      </c>
      <c r="H2526" s="286" t="s">
        <v>41</v>
      </c>
      <c r="I2526" s="286" t="s">
        <v>425</v>
      </c>
      <c r="J2526" s="286" t="s">
        <v>440</v>
      </c>
      <c r="K2526" s="286" t="s">
        <v>886</v>
      </c>
      <c r="L2526" s="286" t="s">
        <v>34</v>
      </c>
      <c r="M2526" s="287">
        <v>19103700</v>
      </c>
    </row>
    <row r="2527" spans="1:13">
      <c r="A2527" s="286" t="s">
        <v>4170</v>
      </c>
      <c r="B2527" s="286" t="s">
        <v>1410</v>
      </c>
      <c r="C2527" s="286" t="s">
        <v>25</v>
      </c>
      <c r="D2527" s="275">
        <v>4535</v>
      </c>
      <c r="E2527" s="274" t="s">
        <v>768</v>
      </c>
      <c r="F2527" s="286" t="s">
        <v>315</v>
      </c>
      <c r="G2527" s="286" t="s">
        <v>298</v>
      </c>
      <c r="H2527" s="286" t="s">
        <v>41</v>
      </c>
      <c r="I2527" s="286" t="s">
        <v>422</v>
      </c>
      <c r="J2527" s="286" t="s">
        <v>437</v>
      </c>
      <c r="K2527" s="286" t="s">
        <v>887</v>
      </c>
      <c r="L2527" s="286" t="s">
        <v>940</v>
      </c>
      <c r="M2527" s="287">
        <v>19611900</v>
      </c>
    </row>
    <row r="2528" spans="1:13">
      <c r="A2528" s="286" t="s">
        <v>4180</v>
      </c>
      <c r="B2528" s="286" t="s">
        <v>1410</v>
      </c>
      <c r="C2528" s="286" t="s">
        <v>25</v>
      </c>
      <c r="D2528" s="275">
        <v>4535</v>
      </c>
      <c r="E2528" s="274" t="s">
        <v>768</v>
      </c>
      <c r="F2528" s="286" t="s">
        <v>315</v>
      </c>
      <c r="G2528" s="286" t="s">
        <v>298</v>
      </c>
      <c r="H2528" s="286" t="s">
        <v>41</v>
      </c>
      <c r="I2528" s="286" t="s">
        <v>423</v>
      </c>
      <c r="J2528" s="286" t="s">
        <v>438</v>
      </c>
      <c r="K2528" s="286" t="s">
        <v>887</v>
      </c>
      <c r="L2528" s="286" t="s">
        <v>940</v>
      </c>
      <c r="M2528" s="287">
        <v>19611900</v>
      </c>
    </row>
    <row r="2529" spans="1:13">
      <c r="A2529" s="286" t="s">
        <v>4190</v>
      </c>
      <c r="B2529" s="286" t="s">
        <v>1410</v>
      </c>
      <c r="C2529" s="286" t="s">
        <v>25</v>
      </c>
      <c r="D2529" s="275">
        <v>4535</v>
      </c>
      <c r="E2529" s="274" t="s">
        <v>768</v>
      </c>
      <c r="F2529" s="286" t="s">
        <v>315</v>
      </c>
      <c r="G2529" s="286" t="s">
        <v>298</v>
      </c>
      <c r="H2529" s="286" t="s">
        <v>41</v>
      </c>
      <c r="I2529" s="286" t="s">
        <v>424</v>
      </c>
      <c r="J2529" s="286" t="s">
        <v>439</v>
      </c>
      <c r="K2529" s="286" t="s">
        <v>887</v>
      </c>
      <c r="L2529" s="286" t="s">
        <v>940</v>
      </c>
      <c r="M2529" s="287">
        <v>19611900</v>
      </c>
    </row>
    <row r="2530" spans="1:13">
      <c r="A2530" s="286" t="s">
        <v>4200</v>
      </c>
      <c r="B2530" s="286" t="s">
        <v>1410</v>
      </c>
      <c r="C2530" s="286" t="s">
        <v>25</v>
      </c>
      <c r="D2530" s="275">
        <v>4535</v>
      </c>
      <c r="E2530" s="274" t="s">
        <v>768</v>
      </c>
      <c r="F2530" s="286" t="s">
        <v>315</v>
      </c>
      <c r="G2530" s="286" t="s">
        <v>298</v>
      </c>
      <c r="H2530" s="286" t="s">
        <v>41</v>
      </c>
      <c r="I2530" s="286" t="s">
        <v>425</v>
      </c>
      <c r="J2530" s="286" t="s">
        <v>945</v>
      </c>
      <c r="K2530" s="286" t="s">
        <v>887</v>
      </c>
      <c r="L2530" s="286" t="s">
        <v>940</v>
      </c>
      <c r="M2530" s="287">
        <v>19611900</v>
      </c>
    </row>
    <row r="2531" spans="1:13">
      <c r="A2531" s="286" t="s">
        <v>4125</v>
      </c>
      <c r="B2531" s="286" t="s">
        <v>1405</v>
      </c>
      <c r="C2531" s="286" t="s">
        <v>25</v>
      </c>
      <c r="D2531" s="275">
        <v>4535</v>
      </c>
      <c r="E2531" s="274" t="s">
        <v>768</v>
      </c>
      <c r="F2531" s="286" t="s">
        <v>315</v>
      </c>
      <c r="G2531" s="286" t="s">
        <v>298</v>
      </c>
      <c r="H2531" s="286" t="s">
        <v>41</v>
      </c>
      <c r="I2531" s="286" t="s">
        <v>48</v>
      </c>
      <c r="J2531" s="286" t="s">
        <v>331</v>
      </c>
      <c r="K2531" s="286" t="s">
        <v>886</v>
      </c>
      <c r="L2531" s="286" t="s">
        <v>34</v>
      </c>
      <c r="M2531" s="287">
        <v>21644700</v>
      </c>
    </row>
    <row r="2532" spans="1:13">
      <c r="A2532" s="286" t="s">
        <v>4135</v>
      </c>
      <c r="B2532" s="286" t="s">
        <v>1405</v>
      </c>
      <c r="C2532" s="286" t="s">
        <v>25</v>
      </c>
      <c r="D2532" s="275">
        <v>4535</v>
      </c>
      <c r="E2532" s="274" t="s">
        <v>768</v>
      </c>
      <c r="F2532" s="286" t="s">
        <v>315</v>
      </c>
      <c r="G2532" s="286" t="s">
        <v>298</v>
      </c>
      <c r="H2532" s="286" t="s">
        <v>41</v>
      </c>
      <c r="I2532" s="286" t="s">
        <v>50</v>
      </c>
      <c r="J2532" s="286" t="s">
        <v>332</v>
      </c>
      <c r="K2532" s="286" t="s">
        <v>886</v>
      </c>
      <c r="L2532" s="286" t="s">
        <v>34</v>
      </c>
      <c r="M2532" s="287">
        <v>21644700</v>
      </c>
    </row>
    <row r="2533" spans="1:13">
      <c r="A2533" s="286" t="s">
        <v>4145</v>
      </c>
      <c r="B2533" s="286" t="s">
        <v>1405</v>
      </c>
      <c r="C2533" s="286" t="s">
        <v>25</v>
      </c>
      <c r="D2533" s="275">
        <v>4535</v>
      </c>
      <c r="E2533" s="274" t="s">
        <v>768</v>
      </c>
      <c r="F2533" s="286" t="s">
        <v>315</v>
      </c>
      <c r="G2533" s="286" t="s">
        <v>298</v>
      </c>
      <c r="H2533" s="286" t="s">
        <v>41</v>
      </c>
      <c r="I2533" s="286" t="s">
        <v>223</v>
      </c>
      <c r="J2533" s="286" t="s">
        <v>333</v>
      </c>
      <c r="K2533" s="286" t="s">
        <v>886</v>
      </c>
      <c r="L2533" s="286" t="s">
        <v>34</v>
      </c>
      <c r="M2533" s="287">
        <v>21644700</v>
      </c>
    </row>
    <row r="2534" spans="1:13">
      <c r="A2534" s="286" t="s">
        <v>4155</v>
      </c>
      <c r="B2534" s="286" t="s">
        <v>1405</v>
      </c>
      <c r="C2534" s="286" t="s">
        <v>25</v>
      </c>
      <c r="D2534" s="275">
        <v>4535</v>
      </c>
      <c r="E2534" s="274" t="s">
        <v>768</v>
      </c>
      <c r="F2534" s="286" t="s">
        <v>315</v>
      </c>
      <c r="G2534" s="286" t="s">
        <v>298</v>
      </c>
      <c r="H2534" s="286" t="s">
        <v>41</v>
      </c>
      <c r="I2534" s="286" t="s">
        <v>421</v>
      </c>
      <c r="J2534" s="286" t="s">
        <v>436</v>
      </c>
      <c r="K2534" s="286" t="s">
        <v>886</v>
      </c>
      <c r="L2534" s="286" t="s">
        <v>34</v>
      </c>
      <c r="M2534" s="287">
        <v>21644700</v>
      </c>
    </row>
    <row r="2535" spans="1:13">
      <c r="A2535" s="286" t="s">
        <v>4130</v>
      </c>
      <c r="B2535" s="286" t="s">
        <v>1410</v>
      </c>
      <c r="C2535" s="286" t="s">
        <v>25</v>
      </c>
      <c r="D2535" s="275">
        <v>4535</v>
      </c>
      <c r="E2535" s="274" t="s">
        <v>768</v>
      </c>
      <c r="F2535" s="286" t="s">
        <v>315</v>
      </c>
      <c r="G2535" s="286" t="s">
        <v>298</v>
      </c>
      <c r="H2535" s="286" t="s">
        <v>41</v>
      </c>
      <c r="I2535" s="286" t="s">
        <v>48</v>
      </c>
      <c r="J2535" s="286" t="s">
        <v>331</v>
      </c>
      <c r="K2535" s="286" t="s">
        <v>887</v>
      </c>
      <c r="L2535" s="286" t="s">
        <v>940</v>
      </c>
      <c r="M2535" s="287">
        <v>22199100</v>
      </c>
    </row>
    <row r="2536" spans="1:13">
      <c r="A2536" s="286" t="s">
        <v>4140</v>
      </c>
      <c r="B2536" s="286" t="s">
        <v>1410</v>
      </c>
      <c r="C2536" s="286" t="s">
        <v>25</v>
      </c>
      <c r="D2536" s="275">
        <v>4535</v>
      </c>
      <c r="E2536" s="274" t="s">
        <v>768</v>
      </c>
      <c r="F2536" s="286" t="s">
        <v>315</v>
      </c>
      <c r="G2536" s="286" t="s">
        <v>298</v>
      </c>
      <c r="H2536" s="286" t="s">
        <v>41</v>
      </c>
      <c r="I2536" s="286" t="s">
        <v>50</v>
      </c>
      <c r="J2536" s="286" t="s">
        <v>332</v>
      </c>
      <c r="K2536" s="286" t="s">
        <v>887</v>
      </c>
      <c r="L2536" s="286" t="s">
        <v>940</v>
      </c>
      <c r="M2536" s="287">
        <v>22199100</v>
      </c>
    </row>
    <row r="2537" spans="1:13">
      <c r="A2537" s="286" t="s">
        <v>4150</v>
      </c>
      <c r="B2537" s="286" t="s">
        <v>1410</v>
      </c>
      <c r="C2537" s="286" t="s">
        <v>25</v>
      </c>
      <c r="D2537" s="275">
        <v>4535</v>
      </c>
      <c r="E2537" s="274" t="s">
        <v>768</v>
      </c>
      <c r="F2537" s="286" t="s">
        <v>315</v>
      </c>
      <c r="G2537" s="286" t="s">
        <v>298</v>
      </c>
      <c r="H2537" s="286" t="s">
        <v>41</v>
      </c>
      <c r="I2537" s="286" t="s">
        <v>223</v>
      </c>
      <c r="J2537" s="286" t="s">
        <v>333</v>
      </c>
      <c r="K2537" s="286" t="s">
        <v>887</v>
      </c>
      <c r="L2537" s="286" t="s">
        <v>940</v>
      </c>
      <c r="M2537" s="287">
        <v>22199100</v>
      </c>
    </row>
    <row r="2538" spans="1:13">
      <c r="A2538" s="286" t="s">
        <v>4160</v>
      </c>
      <c r="B2538" s="286" t="s">
        <v>1410</v>
      </c>
      <c r="C2538" s="286" t="s">
        <v>25</v>
      </c>
      <c r="D2538" s="275">
        <v>4535</v>
      </c>
      <c r="E2538" s="274" t="s">
        <v>768</v>
      </c>
      <c r="F2538" s="286" t="s">
        <v>315</v>
      </c>
      <c r="G2538" s="286" t="s">
        <v>298</v>
      </c>
      <c r="H2538" s="286" t="s">
        <v>41</v>
      </c>
      <c r="I2538" s="286" t="s">
        <v>421</v>
      </c>
      <c r="J2538" s="286" t="s">
        <v>436</v>
      </c>
      <c r="K2538" s="286" t="s">
        <v>887</v>
      </c>
      <c r="L2538" s="286" t="s">
        <v>940</v>
      </c>
      <c r="M2538" s="287">
        <v>22199100</v>
      </c>
    </row>
    <row r="2539" spans="1:13">
      <c r="A2539" s="286" t="s">
        <v>4174</v>
      </c>
      <c r="B2539" s="286" t="s">
        <v>1414</v>
      </c>
      <c r="C2539" s="286" t="s">
        <v>25</v>
      </c>
      <c r="D2539" s="275">
        <v>4535</v>
      </c>
      <c r="E2539" s="274" t="s">
        <v>768</v>
      </c>
      <c r="F2539" s="286" t="s">
        <v>315</v>
      </c>
      <c r="G2539" s="286" t="s">
        <v>298</v>
      </c>
      <c r="H2539" s="286" t="s">
        <v>41</v>
      </c>
      <c r="I2539" s="286" t="s">
        <v>422</v>
      </c>
      <c r="J2539" s="286" t="s">
        <v>437</v>
      </c>
      <c r="K2539" s="286" t="s">
        <v>887</v>
      </c>
      <c r="L2539" s="286" t="s">
        <v>941</v>
      </c>
      <c r="M2539" s="287">
        <v>22407000</v>
      </c>
    </row>
    <row r="2540" spans="1:13">
      <c r="A2540" s="286" t="s">
        <v>4184</v>
      </c>
      <c r="B2540" s="286" t="s">
        <v>1414</v>
      </c>
      <c r="C2540" s="286" t="s">
        <v>25</v>
      </c>
      <c r="D2540" s="275">
        <v>4535</v>
      </c>
      <c r="E2540" s="274" t="s">
        <v>768</v>
      </c>
      <c r="F2540" s="286" t="s">
        <v>315</v>
      </c>
      <c r="G2540" s="286" t="s">
        <v>298</v>
      </c>
      <c r="H2540" s="286" t="s">
        <v>41</v>
      </c>
      <c r="I2540" s="286" t="s">
        <v>423</v>
      </c>
      <c r="J2540" s="286" t="s">
        <v>438</v>
      </c>
      <c r="K2540" s="286" t="s">
        <v>887</v>
      </c>
      <c r="L2540" s="286" t="s">
        <v>941</v>
      </c>
      <c r="M2540" s="287">
        <v>22407000</v>
      </c>
    </row>
    <row r="2541" spans="1:13">
      <c r="A2541" s="286" t="s">
        <v>4194</v>
      </c>
      <c r="B2541" s="286" t="s">
        <v>1414</v>
      </c>
      <c r="C2541" s="286" t="s">
        <v>25</v>
      </c>
      <c r="D2541" s="275">
        <v>4535</v>
      </c>
      <c r="E2541" s="274" t="s">
        <v>768</v>
      </c>
      <c r="F2541" s="286" t="s">
        <v>315</v>
      </c>
      <c r="G2541" s="286" t="s">
        <v>298</v>
      </c>
      <c r="H2541" s="286" t="s">
        <v>41</v>
      </c>
      <c r="I2541" s="286" t="s">
        <v>424</v>
      </c>
      <c r="J2541" s="286" t="s">
        <v>439</v>
      </c>
      <c r="K2541" s="286" t="s">
        <v>887</v>
      </c>
      <c r="L2541" s="286" t="s">
        <v>941</v>
      </c>
      <c r="M2541" s="287">
        <v>22407000</v>
      </c>
    </row>
    <row r="2542" spans="1:13">
      <c r="A2542" s="286" t="s">
        <v>4204</v>
      </c>
      <c r="B2542" s="286" t="s">
        <v>1414</v>
      </c>
      <c r="C2542" s="286" t="s">
        <v>25</v>
      </c>
      <c r="D2542" s="275">
        <v>4535</v>
      </c>
      <c r="E2542" s="274" t="s">
        <v>768</v>
      </c>
      <c r="F2542" s="286" t="s">
        <v>315</v>
      </c>
      <c r="G2542" s="286" t="s">
        <v>298</v>
      </c>
      <c r="H2542" s="286" t="s">
        <v>41</v>
      </c>
      <c r="I2542" s="286" t="s">
        <v>425</v>
      </c>
      <c r="J2542" s="286" t="s">
        <v>945</v>
      </c>
      <c r="K2542" s="286" t="s">
        <v>887</v>
      </c>
      <c r="L2542" s="286" t="s">
        <v>941</v>
      </c>
      <c r="M2542" s="287">
        <v>22407000</v>
      </c>
    </row>
    <row r="2543" spans="1:13">
      <c r="A2543" s="286" t="s">
        <v>4171</v>
      </c>
      <c r="B2543" s="286" t="s">
        <v>1411</v>
      </c>
      <c r="C2543" s="286" t="s">
        <v>25</v>
      </c>
      <c r="D2543" s="275">
        <v>4535</v>
      </c>
      <c r="E2543" s="274" t="s">
        <v>768</v>
      </c>
      <c r="F2543" s="286" t="s">
        <v>315</v>
      </c>
      <c r="G2543" s="286" t="s">
        <v>298</v>
      </c>
      <c r="H2543" s="286" t="s">
        <v>41</v>
      </c>
      <c r="I2543" s="286" t="s">
        <v>422</v>
      </c>
      <c r="J2543" s="286" t="s">
        <v>437</v>
      </c>
      <c r="K2543" s="286" t="s">
        <v>886</v>
      </c>
      <c r="L2543" s="286" t="s">
        <v>218</v>
      </c>
      <c r="M2543" s="287">
        <v>23562000</v>
      </c>
    </row>
    <row r="2544" spans="1:13">
      <c r="A2544" s="286" t="s">
        <v>4181</v>
      </c>
      <c r="B2544" s="286" t="s">
        <v>1411</v>
      </c>
      <c r="C2544" s="286" t="s">
        <v>25</v>
      </c>
      <c r="D2544" s="275">
        <v>4535</v>
      </c>
      <c r="E2544" s="274" t="s">
        <v>768</v>
      </c>
      <c r="F2544" s="286" t="s">
        <v>315</v>
      </c>
      <c r="G2544" s="286" t="s">
        <v>298</v>
      </c>
      <c r="H2544" s="286" t="s">
        <v>41</v>
      </c>
      <c r="I2544" s="286" t="s">
        <v>423</v>
      </c>
      <c r="J2544" s="286" t="s">
        <v>438</v>
      </c>
      <c r="K2544" s="286" t="s">
        <v>886</v>
      </c>
      <c r="L2544" s="286" t="s">
        <v>218</v>
      </c>
      <c r="M2544" s="287">
        <v>23562000</v>
      </c>
    </row>
    <row r="2545" spans="1:13">
      <c r="A2545" s="286" t="s">
        <v>4191</v>
      </c>
      <c r="B2545" s="286" t="s">
        <v>1411</v>
      </c>
      <c r="C2545" s="286" t="s">
        <v>25</v>
      </c>
      <c r="D2545" s="275">
        <v>4535</v>
      </c>
      <c r="E2545" s="274" t="s">
        <v>768</v>
      </c>
      <c r="F2545" s="286" t="s">
        <v>315</v>
      </c>
      <c r="G2545" s="286" t="s">
        <v>298</v>
      </c>
      <c r="H2545" s="286" t="s">
        <v>41</v>
      </c>
      <c r="I2545" s="286" t="s">
        <v>424</v>
      </c>
      <c r="J2545" s="286" t="s">
        <v>439</v>
      </c>
      <c r="K2545" s="286" t="s">
        <v>886</v>
      </c>
      <c r="L2545" s="286" t="s">
        <v>218</v>
      </c>
      <c r="M2545" s="287">
        <v>23562000</v>
      </c>
    </row>
    <row r="2546" spans="1:13">
      <c r="A2546" s="286" t="s">
        <v>4201</v>
      </c>
      <c r="B2546" s="286" t="s">
        <v>1411</v>
      </c>
      <c r="C2546" s="286" t="s">
        <v>25</v>
      </c>
      <c r="D2546" s="275">
        <v>4535</v>
      </c>
      <c r="E2546" s="274" t="s">
        <v>768</v>
      </c>
      <c r="F2546" s="286" t="s">
        <v>315</v>
      </c>
      <c r="G2546" s="286" t="s">
        <v>298</v>
      </c>
      <c r="H2546" s="286" t="s">
        <v>41</v>
      </c>
      <c r="I2546" s="286" t="s">
        <v>425</v>
      </c>
      <c r="J2546" s="286" t="s">
        <v>440</v>
      </c>
      <c r="K2546" s="286" t="s">
        <v>886</v>
      </c>
      <c r="L2546" s="286" t="s">
        <v>218</v>
      </c>
      <c r="M2546" s="287">
        <v>23562000</v>
      </c>
    </row>
    <row r="2547" spans="1:13">
      <c r="A2547" s="286" t="s">
        <v>4134</v>
      </c>
      <c r="B2547" s="286" t="s">
        <v>1414</v>
      </c>
      <c r="C2547" s="286" t="s">
        <v>25</v>
      </c>
      <c r="D2547" s="275">
        <v>4535</v>
      </c>
      <c r="E2547" s="274" t="s">
        <v>768</v>
      </c>
      <c r="F2547" s="286" t="s">
        <v>315</v>
      </c>
      <c r="G2547" s="286" t="s">
        <v>298</v>
      </c>
      <c r="H2547" s="286" t="s">
        <v>41</v>
      </c>
      <c r="I2547" s="286" t="s">
        <v>48</v>
      </c>
      <c r="J2547" s="286" t="s">
        <v>331</v>
      </c>
      <c r="K2547" s="286" t="s">
        <v>887</v>
      </c>
      <c r="L2547" s="286" t="s">
        <v>941</v>
      </c>
      <c r="M2547" s="287">
        <v>25386900</v>
      </c>
    </row>
    <row r="2548" spans="1:13">
      <c r="A2548" s="286" t="s">
        <v>4144</v>
      </c>
      <c r="B2548" s="286" t="s">
        <v>1414</v>
      </c>
      <c r="C2548" s="286" t="s">
        <v>25</v>
      </c>
      <c r="D2548" s="275">
        <v>4535</v>
      </c>
      <c r="E2548" s="274" t="s">
        <v>768</v>
      </c>
      <c r="F2548" s="286" t="s">
        <v>315</v>
      </c>
      <c r="G2548" s="286" t="s">
        <v>298</v>
      </c>
      <c r="H2548" s="286" t="s">
        <v>41</v>
      </c>
      <c r="I2548" s="286" t="s">
        <v>50</v>
      </c>
      <c r="J2548" s="286" t="s">
        <v>332</v>
      </c>
      <c r="K2548" s="286" t="s">
        <v>887</v>
      </c>
      <c r="L2548" s="286" t="s">
        <v>941</v>
      </c>
      <c r="M2548" s="287">
        <v>25386900</v>
      </c>
    </row>
    <row r="2549" spans="1:13">
      <c r="A2549" s="286" t="s">
        <v>4154</v>
      </c>
      <c r="B2549" s="286" t="s">
        <v>1414</v>
      </c>
      <c r="C2549" s="286" t="s">
        <v>25</v>
      </c>
      <c r="D2549" s="275">
        <v>4535</v>
      </c>
      <c r="E2549" s="274" t="s">
        <v>768</v>
      </c>
      <c r="F2549" s="286" t="s">
        <v>315</v>
      </c>
      <c r="G2549" s="286" t="s">
        <v>298</v>
      </c>
      <c r="H2549" s="286" t="s">
        <v>41</v>
      </c>
      <c r="I2549" s="286" t="s">
        <v>223</v>
      </c>
      <c r="J2549" s="286" t="s">
        <v>333</v>
      </c>
      <c r="K2549" s="286" t="s">
        <v>887</v>
      </c>
      <c r="L2549" s="286" t="s">
        <v>941</v>
      </c>
      <c r="M2549" s="287">
        <v>25386900</v>
      </c>
    </row>
    <row r="2550" spans="1:13">
      <c r="A2550" s="286" t="s">
        <v>4164</v>
      </c>
      <c r="B2550" s="286" t="s">
        <v>1414</v>
      </c>
      <c r="C2550" s="286" t="s">
        <v>25</v>
      </c>
      <c r="D2550" s="275">
        <v>4535</v>
      </c>
      <c r="E2550" s="274" t="s">
        <v>768</v>
      </c>
      <c r="F2550" s="286" t="s">
        <v>315</v>
      </c>
      <c r="G2550" s="286" t="s">
        <v>298</v>
      </c>
      <c r="H2550" s="286" t="s">
        <v>41</v>
      </c>
      <c r="I2550" s="286" t="s">
        <v>421</v>
      </c>
      <c r="J2550" s="286" t="s">
        <v>436</v>
      </c>
      <c r="K2550" s="286" t="s">
        <v>887</v>
      </c>
      <c r="L2550" s="286" t="s">
        <v>941</v>
      </c>
      <c r="M2550" s="287">
        <v>25386900</v>
      </c>
    </row>
    <row r="2551" spans="1:13">
      <c r="A2551" s="286" t="s">
        <v>4025</v>
      </c>
      <c r="B2551" s="286" t="s">
        <v>1405</v>
      </c>
      <c r="C2551" s="286" t="s">
        <v>25</v>
      </c>
      <c r="D2551" s="275">
        <v>4535</v>
      </c>
      <c r="E2551" s="274" t="s">
        <v>768</v>
      </c>
      <c r="F2551" s="286" t="s">
        <v>315</v>
      </c>
      <c r="G2551" s="286" t="s">
        <v>298</v>
      </c>
      <c r="H2551" s="286" t="s">
        <v>41</v>
      </c>
      <c r="I2551" s="286" t="s">
        <v>316</v>
      </c>
      <c r="J2551" s="286" t="s">
        <v>317</v>
      </c>
      <c r="K2551" s="286" t="s">
        <v>886</v>
      </c>
      <c r="L2551" s="286" t="s">
        <v>34</v>
      </c>
      <c r="M2551" s="287">
        <v>25456200</v>
      </c>
    </row>
    <row r="2552" spans="1:13">
      <c r="A2552" s="286" t="s">
        <v>4035</v>
      </c>
      <c r="B2552" s="286" t="s">
        <v>1405</v>
      </c>
      <c r="C2552" s="286" t="s">
        <v>25</v>
      </c>
      <c r="D2552" s="275">
        <v>4535</v>
      </c>
      <c r="E2552" s="274" t="s">
        <v>768</v>
      </c>
      <c r="F2552" s="286" t="s">
        <v>315</v>
      </c>
      <c r="G2552" s="286" t="s">
        <v>298</v>
      </c>
      <c r="H2552" s="286" t="s">
        <v>41</v>
      </c>
      <c r="I2552" s="286" t="s">
        <v>318</v>
      </c>
      <c r="J2552" s="286" t="s">
        <v>319</v>
      </c>
      <c r="K2552" s="286" t="s">
        <v>886</v>
      </c>
      <c r="L2552" s="286" t="s">
        <v>34</v>
      </c>
      <c r="M2552" s="287">
        <v>25456200</v>
      </c>
    </row>
    <row r="2553" spans="1:13">
      <c r="A2553" s="286" t="s">
        <v>4045</v>
      </c>
      <c r="B2553" s="286" t="s">
        <v>1405</v>
      </c>
      <c r="C2553" s="286" t="s">
        <v>25</v>
      </c>
      <c r="D2553" s="275">
        <v>4535</v>
      </c>
      <c r="E2553" s="274" t="s">
        <v>768</v>
      </c>
      <c r="F2553" s="286" t="s">
        <v>315</v>
      </c>
      <c r="G2553" s="286" t="s">
        <v>298</v>
      </c>
      <c r="H2553" s="286" t="s">
        <v>41</v>
      </c>
      <c r="I2553" s="286" t="s">
        <v>320</v>
      </c>
      <c r="J2553" s="286" t="s">
        <v>321</v>
      </c>
      <c r="K2553" s="286" t="s">
        <v>886</v>
      </c>
      <c r="L2553" s="286" t="s">
        <v>34</v>
      </c>
      <c r="M2553" s="287">
        <v>25456200</v>
      </c>
    </row>
    <row r="2554" spans="1:13">
      <c r="A2554" s="286" t="s">
        <v>4055</v>
      </c>
      <c r="B2554" s="286" t="s">
        <v>1405</v>
      </c>
      <c r="C2554" s="286" t="s">
        <v>25</v>
      </c>
      <c r="D2554" s="275">
        <v>4535</v>
      </c>
      <c r="E2554" s="274" t="s">
        <v>768</v>
      </c>
      <c r="F2554" s="286" t="s">
        <v>315</v>
      </c>
      <c r="G2554" s="286" t="s">
        <v>298</v>
      </c>
      <c r="H2554" s="286" t="s">
        <v>41</v>
      </c>
      <c r="I2554" s="286" t="s">
        <v>322</v>
      </c>
      <c r="J2554" s="286" t="s">
        <v>323</v>
      </c>
      <c r="K2554" s="286" t="s">
        <v>886</v>
      </c>
      <c r="L2554" s="286" t="s">
        <v>34</v>
      </c>
      <c r="M2554" s="287">
        <v>25456200</v>
      </c>
    </row>
    <row r="2555" spans="1:13">
      <c r="A2555" s="286" t="s">
        <v>4065</v>
      </c>
      <c r="B2555" s="286" t="s">
        <v>1405</v>
      </c>
      <c r="C2555" s="286" t="s">
        <v>25</v>
      </c>
      <c r="D2555" s="275">
        <v>4535</v>
      </c>
      <c r="E2555" s="274" t="s">
        <v>768</v>
      </c>
      <c r="F2555" s="286" t="s">
        <v>315</v>
      </c>
      <c r="G2555" s="286" t="s">
        <v>298</v>
      </c>
      <c r="H2555" s="286" t="s">
        <v>41</v>
      </c>
      <c r="I2555" s="286" t="s">
        <v>324</v>
      </c>
      <c r="J2555" s="286" t="s">
        <v>325</v>
      </c>
      <c r="K2555" s="286" t="s">
        <v>886</v>
      </c>
      <c r="L2555" s="286" t="s">
        <v>34</v>
      </c>
      <c r="M2555" s="287">
        <v>25456200</v>
      </c>
    </row>
    <row r="2556" spans="1:13">
      <c r="A2556" s="286" t="s">
        <v>4075</v>
      </c>
      <c r="B2556" s="286" t="s">
        <v>1405</v>
      </c>
      <c r="C2556" s="286" t="s">
        <v>25</v>
      </c>
      <c r="D2556" s="275">
        <v>4535</v>
      </c>
      <c r="E2556" s="274" t="s">
        <v>768</v>
      </c>
      <c r="F2556" s="286" t="s">
        <v>315</v>
      </c>
      <c r="G2556" s="286" t="s">
        <v>298</v>
      </c>
      <c r="H2556" s="286" t="s">
        <v>41</v>
      </c>
      <c r="I2556" s="286" t="s">
        <v>42</v>
      </c>
      <c r="J2556" s="286" t="s">
        <v>326</v>
      </c>
      <c r="K2556" s="286" t="s">
        <v>886</v>
      </c>
      <c r="L2556" s="286" t="s">
        <v>34</v>
      </c>
      <c r="M2556" s="287">
        <v>25456200</v>
      </c>
    </row>
    <row r="2557" spans="1:13">
      <c r="A2557" s="286" t="s">
        <v>4085</v>
      </c>
      <c r="B2557" s="286" t="s">
        <v>1405</v>
      </c>
      <c r="C2557" s="286" t="s">
        <v>25</v>
      </c>
      <c r="D2557" s="275">
        <v>4535</v>
      </c>
      <c r="E2557" s="274" t="s">
        <v>768</v>
      </c>
      <c r="F2557" s="286" t="s">
        <v>315</v>
      </c>
      <c r="G2557" s="286" t="s">
        <v>298</v>
      </c>
      <c r="H2557" s="286" t="s">
        <v>41</v>
      </c>
      <c r="I2557" s="286" t="s">
        <v>219</v>
      </c>
      <c r="J2557" s="286" t="s">
        <v>327</v>
      </c>
      <c r="K2557" s="286" t="s">
        <v>886</v>
      </c>
      <c r="L2557" s="286" t="s">
        <v>34</v>
      </c>
      <c r="M2557" s="287">
        <v>25456200</v>
      </c>
    </row>
    <row r="2558" spans="1:13">
      <c r="A2558" s="286" t="s">
        <v>4095</v>
      </c>
      <c r="B2558" s="286" t="s">
        <v>1405</v>
      </c>
      <c r="C2558" s="286" t="s">
        <v>25</v>
      </c>
      <c r="D2558" s="275">
        <v>4535</v>
      </c>
      <c r="E2558" s="274" t="s">
        <v>768</v>
      </c>
      <c r="F2558" s="286" t="s">
        <v>315</v>
      </c>
      <c r="G2558" s="286" t="s">
        <v>298</v>
      </c>
      <c r="H2558" s="286" t="s">
        <v>41</v>
      </c>
      <c r="I2558" s="286" t="s">
        <v>44</v>
      </c>
      <c r="J2558" s="286" t="s">
        <v>328</v>
      </c>
      <c r="K2558" s="286" t="s">
        <v>886</v>
      </c>
      <c r="L2558" s="286" t="s">
        <v>34</v>
      </c>
      <c r="M2558" s="287">
        <v>25456200</v>
      </c>
    </row>
    <row r="2559" spans="1:13">
      <c r="A2559" s="286" t="s">
        <v>4105</v>
      </c>
      <c r="B2559" s="286" t="s">
        <v>1405</v>
      </c>
      <c r="C2559" s="286" t="s">
        <v>25</v>
      </c>
      <c r="D2559" s="275">
        <v>4535</v>
      </c>
      <c r="E2559" s="274" t="s">
        <v>768</v>
      </c>
      <c r="F2559" s="286" t="s">
        <v>315</v>
      </c>
      <c r="G2559" s="286" t="s">
        <v>298</v>
      </c>
      <c r="H2559" s="286" t="s">
        <v>41</v>
      </c>
      <c r="I2559" s="286" t="s">
        <v>46</v>
      </c>
      <c r="J2559" s="286" t="s">
        <v>329</v>
      </c>
      <c r="K2559" s="286" t="s">
        <v>886</v>
      </c>
      <c r="L2559" s="286" t="s">
        <v>34</v>
      </c>
      <c r="M2559" s="287">
        <v>25456200</v>
      </c>
    </row>
    <row r="2560" spans="1:13">
      <c r="A2560" s="286" t="s">
        <v>4115</v>
      </c>
      <c r="B2560" s="286" t="s">
        <v>1405</v>
      </c>
      <c r="C2560" s="286" t="s">
        <v>25</v>
      </c>
      <c r="D2560" s="275">
        <v>4535</v>
      </c>
      <c r="E2560" s="274" t="s">
        <v>768</v>
      </c>
      <c r="F2560" s="286" t="s">
        <v>315</v>
      </c>
      <c r="G2560" s="286" t="s">
        <v>298</v>
      </c>
      <c r="H2560" s="286" t="s">
        <v>41</v>
      </c>
      <c r="I2560" s="286" t="s">
        <v>221</v>
      </c>
      <c r="J2560" s="286" t="s">
        <v>330</v>
      </c>
      <c r="K2560" s="286" t="s">
        <v>886</v>
      </c>
      <c r="L2560" s="286" t="s">
        <v>34</v>
      </c>
      <c r="M2560" s="287">
        <v>25456200</v>
      </c>
    </row>
    <row r="2561" spans="1:13">
      <c r="A2561" s="286" t="s">
        <v>4030</v>
      </c>
      <c r="B2561" s="286" t="s">
        <v>1410</v>
      </c>
      <c r="C2561" s="286" t="s">
        <v>25</v>
      </c>
      <c r="D2561" s="275">
        <v>4535</v>
      </c>
      <c r="E2561" s="274" t="s">
        <v>768</v>
      </c>
      <c r="F2561" s="286" t="s">
        <v>315</v>
      </c>
      <c r="G2561" s="286" t="s">
        <v>298</v>
      </c>
      <c r="H2561" s="286" t="s">
        <v>41</v>
      </c>
      <c r="I2561" s="286" t="s">
        <v>316</v>
      </c>
      <c r="J2561" s="286" t="s">
        <v>317</v>
      </c>
      <c r="K2561" s="286" t="s">
        <v>887</v>
      </c>
      <c r="L2561" s="286" t="s">
        <v>940</v>
      </c>
      <c r="M2561" s="287">
        <v>26126100</v>
      </c>
    </row>
    <row r="2562" spans="1:13">
      <c r="A2562" s="286" t="s">
        <v>4040</v>
      </c>
      <c r="B2562" s="286" t="s">
        <v>1410</v>
      </c>
      <c r="C2562" s="286" t="s">
        <v>25</v>
      </c>
      <c r="D2562" s="275">
        <v>4535</v>
      </c>
      <c r="E2562" s="274" t="s">
        <v>768</v>
      </c>
      <c r="F2562" s="286" t="s">
        <v>315</v>
      </c>
      <c r="G2562" s="286" t="s">
        <v>298</v>
      </c>
      <c r="H2562" s="286" t="s">
        <v>41</v>
      </c>
      <c r="I2562" s="286" t="s">
        <v>318</v>
      </c>
      <c r="J2562" s="286" t="s">
        <v>319</v>
      </c>
      <c r="K2562" s="286" t="s">
        <v>887</v>
      </c>
      <c r="L2562" s="286" t="s">
        <v>940</v>
      </c>
      <c r="M2562" s="287">
        <v>26126100</v>
      </c>
    </row>
    <row r="2563" spans="1:13">
      <c r="A2563" s="286" t="s">
        <v>4050</v>
      </c>
      <c r="B2563" s="286" t="s">
        <v>1410</v>
      </c>
      <c r="C2563" s="286" t="s">
        <v>25</v>
      </c>
      <c r="D2563" s="275">
        <v>4535</v>
      </c>
      <c r="E2563" s="274" t="s">
        <v>768</v>
      </c>
      <c r="F2563" s="286" t="s">
        <v>315</v>
      </c>
      <c r="G2563" s="286" t="s">
        <v>298</v>
      </c>
      <c r="H2563" s="286" t="s">
        <v>41</v>
      </c>
      <c r="I2563" s="286" t="s">
        <v>320</v>
      </c>
      <c r="J2563" s="286" t="s">
        <v>321</v>
      </c>
      <c r="K2563" s="286" t="s">
        <v>887</v>
      </c>
      <c r="L2563" s="286" t="s">
        <v>940</v>
      </c>
      <c r="M2563" s="287">
        <v>26126100</v>
      </c>
    </row>
    <row r="2564" spans="1:13">
      <c r="A2564" s="286" t="s">
        <v>4060</v>
      </c>
      <c r="B2564" s="286" t="s">
        <v>1410</v>
      </c>
      <c r="C2564" s="286" t="s">
        <v>25</v>
      </c>
      <c r="D2564" s="275">
        <v>4535</v>
      </c>
      <c r="E2564" s="274" t="s">
        <v>768</v>
      </c>
      <c r="F2564" s="286" t="s">
        <v>315</v>
      </c>
      <c r="G2564" s="286" t="s">
        <v>298</v>
      </c>
      <c r="H2564" s="286" t="s">
        <v>41</v>
      </c>
      <c r="I2564" s="286" t="s">
        <v>322</v>
      </c>
      <c r="J2564" s="286" t="s">
        <v>323</v>
      </c>
      <c r="K2564" s="286" t="s">
        <v>887</v>
      </c>
      <c r="L2564" s="286" t="s">
        <v>940</v>
      </c>
      <c r="M2564" s="287">
        <v>26126100</v>
      </c>
    </row>
    <row r="2565" spans="1:13">
      <c r="A2565" s="286" t="s">
        <v>4070</v>
      </c>
      <c r="B2565" s="286" t="s">
        <v>1410</v>
      </c>
      <c r="C2565" s="286" t="s">
        <v>25</v>
      </c>
      <c r="D2565" s="275">
        <v>4535</v>
      </c>
      <c r="E2565" s="274" t="s">
        <v>768</v>
      </c>
      <c r="F2565" s="286" t="s">
        <v>315</v>
      </c>
      <c r="G2565" s="286" t="s">
        <v>298</v>
      </c>
      <c r="H2565" s="286" t="s">
        <v>41</v>
      </c>
      <c r="I2565" s="286" t="s">
        <v>324</v>
      </c>
      <c r="J2565" s="286" t="s">
        <v>325</v>
      </c>
      <c r="K2565" s="286" t="s">
        <v>887</v>
      </c>
      <c r="L2565" s="286" t="s">
        <v>940</v>
      </c>
      <c r="M2565" s="287">
        <v>26126100</v>
      </c>
    </row>
    <row r="2566" spans="1:13">
      <c r="A2566" s="286" t="s">
        <v>4080</v>
      </c>
      <c r="B2566" s="286" t="s">
        <v>1410</v>
      </c>
      <c r="C2566" s="286" t="s">
        <v>25</v>
      </c>
      <c r="D2566" s="275">
        <v>4535</v>
      </c>
      <c r="E2566" s="274" t="s">
        <v>768</v>
      </c>
      <c r="F2566" s="286" t="s">
        <v>315</v>
      </c>
      <c r="G2566" s="286" t="s">
        <v>298</v>
      </c>
      <c r="H2566" s="286" t="s">
        <v>41</v>
      </c>
      <c r="I2566" s="286" t="s">
        <v>42</v>
      </c>
      <c r="J2566" s="286" t="s">
        <v>326</v>
      </c>
      <c r="K2566" s="286" t="s">
        <v>887</v>
      </c>
      <c r="L2566" s="286" t="s">
        <v>940</v>
      </c>
      <c r="M2566" s="287">
        <v>26126100</v>
      </c>
    </row>
    <row r="2567" spans="1:13">
      <c r="A2567" s="286" t="s">
        <v>4090</v>
      </c>
      <c r="B2567" s="286" t="s">
        <v>1410</v>
      </c>
      <c r="C2567" s="286" t="s">
        <v>25</v>
      </c>
      <c r="D2567" s="275">
        <v>4535</v>
      </c>
      <c r="E2567" s="274" t="s">
        <v>768</v>
      </c>
      <c r="F2567" s="286" t="s">
        <v>315</v>
      </c>
      <c r="G2567" s="286" t="s">
        <v>298</v>
      </c>
      <c r="H2567" s="286" t="s">
        <v>41</v>
      </c>
      <c r="I2567" s="286" t="s">
        <v>219</v>
      </c>
      <c r="J2567" s="286" t="s">
        <v>327</v>
      </c>
      <c r="K2567" s="286" t="s">
        <v>887</v>
      </c>
      <c r="L2567" s="286" t="s">
        <v>940</v>
      </c>
      <c r="M2567" s="287">
        <v>26126100</v>
      </c>
    </row>
    <row r="2568" spans="1:13">
      <c r="A2568" s="286" t="s">
        <v>4100</v>
      </c>
      <c r="B2568" s="286" t="s">
        <v>1410</v>
      </c>
      <c r="C2568" s="286" t="s">
        <v>25</v>
      </c>
      <c r="D2568" s="275">
        <v>4535</v>
      </c>
      <c r="E2568" s="274" t="s">
        <v>768</v>
      </c>
      <c r="F2568" s="286" t="s">
        <v>315</v>
      </c>
      <c r="G2568" s="286" t="s">
        <v>298</v>
      </c>
      <c r="H2568" s="286" t="s">
        <v>41</v>
      </c>
      <c r="I2568" s="286" t="s">
        <v>44</v>
      </c>
      <c r="J2568" s="286" t="s">
        <v>328</v>
      </c>
      <c r="K2568" s="286" t="s">
        <v>887</v>
      </c>
      <c r="L2568" s="286" t="s">
        <v>940</v>
      </c>
      <c r="M2568" s="287">
        <v>26126100</v>
      </c>
    </row>
    <row r="2569" spans="1:13">
      <c r="A2569" s="286" t="s">
        <v>4110</v>
      </c>
      <c r="B2569" s="286" t="s">
        <v>1410</v>
      </c>
      <c r="C2569" s="286" t="s">
        <v>25</v>
      </c>
      <c r="D2569" s="275">
        <v>4535</v>
      </c>
      <c r="E2569" s="274" t="s">
        <v>768</v>
      </c>
      <c r="F2569" s="286" t="s">
        <v>315</v>
      </c>
      <c r="G2569" s="286" t="s">
        <v>298</v>
      </c>
      <c r="H2569" s="286" t="s">
        <v>41</v>
      </c>
      <c r="I2569" s="286" t="s">
        <v>46</v>
      </c>
      <c r="J2569" s="286" t="s">
        <v>329</v>
      </c>
      <c r="K2569" s="286" t="s">
        <v>887</v>
      </c>
      <c r="L2569" s="286" t="s">
        <v>940</v>
      </c>
      <c r="M2569" s="287">
        <v>26126100</v>
      </c>
    </row>
    <row r="2570" spans="1:13">
      <c r="A2570" s="286" t="s">
        <v>4120</v>
      </c>
      <c r="B2570" s="286" t="s">
        <v>1410</v>
      </c>
      <c r="C2570" s="286" t="s">
        <v>25</v>
      </c>
      <c r="D2570" s="275">
        <v>4535</v>
      </c>
      <c r="E2570" s="274" t="s">
        <v>768</v>
      </c>
      <c r="F2570" s="286" t="s">
        <v>315</v>
      </c>
      <c r="G2570" s="286" t="s">
        <v>298</v>
      </c>
      <c r="H2570" s="286" t="s">
        <v>41</v>
      </c>
      <c r="I2570" s="286" t="s">
        <v>221</v>
      </c>
      <c r="J2570" s="286" t="s">
        <v>330</v>
      </c>
      <c r="K2570" s="286" t="s">
        <v>887</v>
      </c>
      <c r="L2570" s="286" t="s">
        <v>940</v>
      </c>
      <c r="M2570" s="287">
        <v>26126100</v>
      </c>
    </row>
    <row r="2571" spans="1:13">
      <c r="A2571" s="286" t="s">
        <v>4131</v>
      </c>
      <c r="B2571" s="286" t="s">
        <v>1411</v>
      </c>
      <c r="C2571" s="286" t="s">
        <v>25</v>
      </c>
      <c r="D2571" s="275">
        <v>4535</v>
      </c>
      <c r="E2571" s="274" t="s">
        <v>768</v>
      </c>
      <c r="F2571" s="286" t="s">
        <v>315</v>
      </c>
      <c r="G2571" s="286" t="s">
        <v>298</v>
      </c>
      <c r="H2571" s="286" t="s">
        <v>41</v>
      </c>
      <c r="I2571" s="286" t="s">
        <v>48</v>
      </c>
      <c r="J2571" s="286" t="s">
        <v>331</v>
      </c>
      <c r="K2571" s="286" t="s">
        <v>886</v>
      </c>
      <c r="L2571" s="286" t="s">
        <v>218</v>
      </c>
      <c r="M2571" s="287">
        <v>26680500</v>
      </c>
    </row>
    <row r="2572" spans="1:13">
      <c r="A2572" s="286" t="s">
        <v>4141</v>
      </c>
      <c r="B2572" s="286" t="s">
        <v>1411</v>
      </c>
      <c r="C2572" s="286" t="s">
        <v>25</v>
      </c>
      <c r="D2572" s="275">
        <v>4535</v>
      </c>
      <c r="E2572" s="274" t="s">
        <v>768</v>
      </c>
      <c r="F2572" s="286" t="s">
        <v>315</v>
      </c>
      <c r="G2572" s="286" t="s">
        <v>298</v>
      </c>
      <c r="H2572" s="286" t="s">
        <v>41</v>
      </c>
      <c r="I2572" s="286" t="s">
        <v>50</v>
      </c>
      <c r="J2572" s="286" t="s">
        <v>332</v>
      </c>
      <c r="K2572" s="286" t="s">
        <v>886</v>
      </c>
      <c r="L2572" s="286" t="s">
        <v>218</v>
      </c>
      <c r="M2572" s="287">
        <v>26680500</v>
      </c>
    </row>
    <row r="2573" spans="1:13">
      <c r="A2573" s="286" t="s">
        <v>4151</v>
      </c>
      <c r="B2573" s="286" t="s">
        <v>1411</v>
      </c>
      <c r="C2573" s="286" t="s">
        <v>25</v>
      </c>
      <c r="D2573" s="275">
        <v>4535</v>
      </c>
      <c r="E2573" s="274" t="s">
        <v>768</v>
      </c>
      <c r="F2573" s="286" t="s">
        <v>315</v>
      </c>
      <c r="G2573" s="286" t="s">
        <v>298</v>
      </c>
      <c r="H2573" s="286" t="s">
        <v>41</v>
      </c>
      <c r="I2573" s="286" t="s">
        <v>223</v>
      </c>
      <c r="J2573" s="286" t="s">
        <v>333</v>
      </c>
      <c r="K2573" s="286" t="s">
        <v>886</v>
      </c>
      <c r="L2573" s="286" t="s">
        <v>218</v>
      </c>
      <c r="M2573" s="287">
        <v>26680500</v>
      </c>
    </row>
    <row r="2574" spans="1:13">
      <c r="A2574" s="286" t="s">
        <v>4161</v>
      </c>
      <c r="B2574" s="286" t="s">
        <v>1411</v>
      </c>
      <c r="C2574" s="286" t="s">
        <v>25</v>
      </c>
      <c r="D2574" s="275">
        <v>4535</v>
      </c>
      <c r="E2574" s="274" t="s">
        <v>768</v>
      </c>
      <c r="F2574" s="286" t="s">
        <v>315</v>
      </c>
      <c r="G2574" s="286" t="s">
        <v>298</v>
      </c>
      <c r="H2574" s="286" t="s">
        <v>41</v>
      </c>
      <c r="I2574" s="286" t="s">
        <v>421</v>
      </c>
      <c r="J2574" s="286" t="s">
        <v>436</v>
      </c>
      <c r="K2574" s="286" t="s">
        <v>886</v>
      </c>
      <c r="L2574" s="286" t="s">
        <v>218</v>
      </c>
      <c r="M2574" s="287">
        <v>26680500</v>
      </c>
    </row>
    <row r="2575" spans="1:13">
      <c r="A2575" s="286" t="s">
        <v>4034</v>
      </c>
      <c r="B2575" s="286" t="s">
        <v>1414</v>
      </c>
      <c r="C2575" s="286" t="s">
        <v>25</v>
      </c>
      <c r="D2575" s="275">
        <v>4535</v>
      </c>
      <c r="E2575" s="274" t="s">
        <v>768</v>
      </c>
      <c r="F2575" s="286" t="s">
        <v>315</v>
      </c>
      <c r="G2575" s="286" t="s">
        <v>298</v>
      </c>
      <c r="H2575" s="286" t="s">
        <v>41</v>
      </c>
      <c r="I2575" s="286" t="s">
        <v>316</v>
      </c>
      <c r="J2575" s="286" t="s">
        <v>317</v>
      </c>
      <c r="K2575" s="286" t="s">
        <v>887</v>
      </c>
      <c r="L2575" s="286" t="s">
        <v>941</v>
      </c>
      <c r="M2575" s="287">
        <v>29868300</v>
      </c>
    </row>
    <row r="2576" spans="1:13">
      <c r="A2576" s="286" t="s">
        <v>4044</v>
      </c>
      <c r="B2576" s="286" t="s">
        <v>1414</v>
      </c>
      <c r="C2576" s="286" t="s">
        <v>25</v>
      </c>
      <c r="D2576" s="275">
        <v>4535</v>
      </c>
      <c r="E2576" s="274" t="s">
        <v>768</v>
      </c>
      <c r="F2576" s="286" t="s">
        <v>315</v>
      </c>
      <c r="G2576" s="286" t="s">
        <v>298</v>
      </c>
      <c r="H2576" s="286" t="s">
        <v>41</v>
      </c>
      <c r="I2576" s="286" t="s">
        <v>318</v>
      </c>
      <c r="J2576" s="286" t="s">
        <v>319</v>
      </c>
      <c r="K2576" s="286" t="s">
        <v>887</v>
      </c>
      <c r="L2576" s="286" t="s">
        <v>941</v>
      </c>
      <c r="M2576" s="287">
        <v>29868300</v>
      </c>
    </row>
    <row r="2577" spans="1:13">
      <c r="A2577" s="286" t="s">
        <v>4054</v>
      </c>
      <c r="B2577" s="286" t="s">
        <v>1414</v>
      </c>
      <c r="C2577" s="286" t="s">
        <v>25</v>
      </c>
      <c r="D2577" s="275">
        <v>4535</v>
      </c>
      <c r="E2577" s="274" t="s">
        <v>768</v>
      </c>
      <c r="F2577" s="286" t="s">
        <v>315</v>
      </c>
      <c r="G2577" s="286" t="s">
        <v>298</v>
      </c>
      <c r="H2577" s="286" t="s">
        <v>41</v>
      </c>
      <c r="I2577" s="286" t="s">
        <v>320</v>
      </c>
      <c r="J2577" s="286" t="s">
        <v>321</v>
      </c>
      <c r="K2577" s="286" t="s">
        <v>887</v>
      </c>
      <c r="L2577" s="286" t="s">
        <v>941</v>
      </c>
      <c r="M2577" s="287">
        <v>29868300</v>
      </c>
    </row>
    <row r="2578" spans="1:13">
      <c r="A2578" s="286" t="s">
        <v>4064</v>
      </c>
      <c r="B2578" s="286" t="s">
        <v>1414</v>
      </c>
      <c r="C2578" s="286" t="s">
        <v>25</v>
      </c>
      <c r="D2578" s="275">
        <v>4535</v>
      </c>
      <c r="E2578" s="274" t="s">
        <v>768</v>
      </c>
      <c r="F2578" s="286" t="s">
        <v>315</v>
      </c>
      <c r="G2578" s="286" t="s">
        <v>298</v>
      </c>
      <c r="H2578" s="286" t="s">
        <v>41</v>
      </c>
      <c r="I2578" s="286" t="s">
        <v>322</v>
      </c>
      <c r="J2578" s="286" t="s">
        <v>323</v>
      </c>
      <c r="K2578" s="286" t="s">
        <v>887</v>
      </c>
      <c r="L2578" s="286" t="s">
        <v>941</v>
      </c>
      <c r="M2578" s="287">
        <v>29868300</v>
      </c>
    </row>
    <row r="2579" spans="1:13">
      <c r="A2579" s="286" t="s">
        <v>4074</v>
      </c>
      <c r="B2579" s="286" t="s">
        <v>1414</v>
      </c>
      <c r="C2579" s="286" t="s">
        <v>25</v>
      </c>
      <c r="D2579" s="275">
        <v>4535</v>
      </c>
      <c r="E2579" s="274" t="s">
        <v>768</v>
      </c>
      <c r="F2579" s="286" t="s">
        <v>315</v>
      </c>
      <c r="G2579" s="286" t="s">
        <v>298</v>
      </c>
      <c r="H2579" s="286" t="s">
        <v>41</v>
      </c>
      <c r="I2579" s="286" t="s">
        <v>324</v>
      </c>
      <c r="J2579" s="286" t="s">
        <v>325</v>
      </c>
      <c r="K2579" s="286" t="s">
        <v>887</v>
      </c>
      <c r="L2579" s="286" t="s">
        <v>941</v>
      </c>
      <c r="M2579" s="287">
        <v>29868300</v>
      </c>
    </row>
    <row r="2580" spans="1:13">
      <c r="A2580" s="286" t="s">
        <v>4084</v>
      </c>
      <c r="B2580" s="286" t="s">
        <v>1414</v>
      </c>
      <c r="C2580" s="286" t="s">
        <v>25</v>
      </c>
      <c r="D2580" s="275">
        <v>4535</v>
      </c>
      <c r="E2580" s="274" t="s">
        <v>768</v>
      </c>
      <c r="F2580" s="286" t="s">
        <v>315</v>
      </c>
      <c r="G2580" s="286" t="s">
        <v>298</v>
      </c>
      <c r="H2580" s="286" t="s">
        <v>41</v>
      </c>
      <c r="I2580" s="286" t="s">
        <v>42</v>
      </c>
      <c r="J2580" s="286" t="s">
        <v>326</v>
      </c>
      <c r="K2580" s="286" t="s">
        <v>887</v>
      </c>
      <c r="L2580" s="286" t="s">
        <v>941</v>
      </c>
      <c r="M2580" s="287">
        <v>29868300</v>
      </c>
    </row>
    <row r="2581" spans="1:13">
      <c r="A2581" s="286" t="s">
        <v>4094</v>
      </c>
      <c r="B2581" s="286" t="s">
        <v>1414</v>
      </c>
      <c r="C2581" s="286" t="s">
        <v>25</v>
      </c>
      <c r="D2581" s="275">
        <v>4535</v>
      </c>
      <c r="E2581" s="274" t="s">
        <v>768</v>
      </c>
      <c r="F2581" s="286" t="s">
        <v>315</v>
      </c>
      <c r="G2581" s="286" t="s">
        <v>298</v>
      </c>
      <c r="H2581" s="286" t="s">
        <v>41</v>
      </c>
      <c r="I2581" s="286" t="s">
        <v>219</v>
      </c>
      <c r="J2581" s="286" t="s">
        <v>327</v>
      </c>
      <c r="K2581" s="286" t="s">
        <v>887</v>
      </c>
      <c r="L2581" s="286" t="s">
        <v>941</v>
      </c>
      <c r="M2581" s="287">
        <v>29868300</v>
      </c>
    </row>
    <row r="2582" spans="1:13">
      <c r="A2582" s="286" t="s">
        <v>4104</v>
      </c>
      <c r="B2582" s="286" t="s">
        <v>1414</v>
      </c>
      <c r="C2582" s="286" t="s">
        <v>25</v>
      </c>
      <c r="D2582" s="275">
        <v>4535</v>
      </c>
      <c r="E2582" s="274" t="s">
        <v>768</v>
      </c>
      <c r="F2582" s="286" t="s">
        <v>315</v>
      </c>
      <c r="G2582" s="286" t="s">
        <v>298</v>
      </c>
      <c r="H2582" s="286" t="s">
        <v>41</v>
      </c>
      <c r="I2582" s="286" t="s">
        <v>44</v>
      </c>
      <c r="J2582" s="286" t="s">
        <v>328</v>
      </c>
      <c r="K2582" s="286" t="s">
        <v>887</v>
      </c>
      <c r="L2582" s="286" t="s">
        <v>941</v>
      </c>
      <c r="M2582" s="287">
        <v>29868300</v>
      </c>
    </row>
    <row r="2583" spans="1:13">
      <c r="A2583" s="286" t="s">
        <v>4114</v>
      </c>
      <c r="B2583" s="286" t="s">
        <v>1414</v>
      </c>
      <c r="C2583" s="286" t="s">
        <v>25</v>
      </c>
      <c r="D2583" s="275">
        <v>4535</v>
      </c>
      <c r="E2583" s="274" t="s">
        <v>768</v>
      </c>
      <c r="F2583" s="286" t="s">
        <v>315</v>
      </c>
      <c r="G2583" s="286" t="s">
        <v>298</v>
      </c>
      <c r="H2583" s="286" t="s">
        <v>41</v>
      </c>
      <c r="I2583" s="286" t="s">
        <v>46</v>
      </c>
      <c r="J2583" s="286" t="s">
        <v>329</v>
      </c>
      <c r="K2583" s="286" t="s">
        <v>887</v>
      </c>
      <c r="L2583" s="286" t="s">
        <v>941</v>
      </c>
      <c r="M2583" s="287">
        <v>29868300</v>
      </c>
    </row>
    <row r="2584" spans="1:13">
      <c r="A2584" s="286" t="s">
        <v>4124</v>
      </c>
      <c r="B2584" s="286" t="s">
        <v>1414</v>
      </c>
      <c r="C2584" s="286" t="s">
        <v>25</v>
      </c>
      <c r="D2584" s="275">
        <v>4535</v>
      </c>
      <c r="E2584" s="274" t="s">
        <v>768</v>
      </c>
      <c r="F2584" s="286" t="s">
        <v>315</v>
      </c>
      <c r="G2584" s="286" t="s">
        <v>298</v>
      </c>
      <c r="H2584" s="286" t="s">
        <v>41</v>
      </c>
      <c r="I2584" s="286" t="s">
        <v>221</v>
      </c>
      <c r="J2584" s="286" t="s">
        <v>330</v>
      </c>
      <c r="K2584" s="286" t="s">
        <v>887</v>
      </c>
      <c r="L2584" s="286" t="s">
        <v>941</v>
      </c>
      <c r="M2584" s="287">
        <v>29868300</v>
      </c>
    </row>
    <row r="2585" spans="1:13">
      <c r="A2585" s="286" t="s">
        <v>4031</v>
      </c>
      <c r="B2585" s="286" t="s">
        <v>1411</v>
      </c>
      <c r="C2585" s="286" t="s">
        <v>25</v>
      </c>
      <c r="D2585" s="275">
        <v>4535</v>
      </c>
      <c r="E2585" s="274" t="s">
        <v>768</v>
      </c>
      <c r="F2585" s="286" t="s">
        <v>315</v>
      </c>
      <c r="G2585" s="286" t="s">
        <v>298</v>
      </c>
      <c r="H2585" s="286" t="s">
        <v>41</v>
      </c>
      <c r="I2585" s="286" t="s">
        <v>316</v>
      </c>
      <c r="J2585" s="286" t="s">
        <v>317</v>
      </c>
      <c r="K2585" s="286" t="s">
        <v>886</v>
      </c>
      <c r="L2585" s="286" t="s">
        <v>218</v>
      </c>
      <c r="M2585" s="287">
        <v>31392900</v>
      </c>
    </row>
    <row r="2586" spans="1:13">
      <c r="A2586" s="286" t="s">
        <v>4041</v>
      </c>
      <c r="B2586" s="286" t="s">
        <v>1411</v>
      </c>
      <c r="C2586" s="286" t="s">
        <v>25</v>
      </c>
      <c r="D2586" s="275">
        <v>4535</v>
      </c>
      <c r="E2586" s="274" t="s">
        <v>768</v>
      </c>
      <c r="F2586" s="286" t="s">
        <v>315</v>
      </c>
      <c r="G2586" s="286" t="s">
        <v>298</v>
      </c>
      <c r="H2586" s="286" t="s">
        <v>41</v>
      </c>
      <c r="I2586" s="286" t="s">
        <v>318</v>
      </c>
      <c r="J2586" s="286" t="s">
        <v>319</v>
      </c>
      <c r="K2586" s="286" t="s">
        <v>886</v>
      </c>
      <c r="L2586" s="286" t="s">
        <v>218</v>
      </c>
      <c r="M2586" s="287">
        <v>31392900</v>
      </c>
    </row>
    <row r="2587" spans="1:13">
      <c r="A2587" s="286" t="s">
        <v>4051</v>
      </c>
      <c r="B2587" s="286" t="s">
        <v>1411</v>
      </c>
      <c r="C2587" s="286" t="s">
        <v>25</v>
      </c>
      <c r="D2587" s="275">
        <v>4535</v>
      </c>
      <c r="E2587" s="274" t="s">
        <v>768</v>
      </c>
      <c r="F2587" s="286" t="s">
        <v>315</v>
      </c>
      <c r="G2587" s="286" t="s">
        <v>298</v>
      </c>
      <c r="H2587" s="286" t="s">
        <v>41</v>
      </c>
      <c r="I2587" s="286" t="s">
        <v>320</v>
      </c>
      <c r="J2587" s="286" t="s">
        <v>321</v>
      </c>
      <c r="K2587" s="286" t="s">
        <v>886</v>
      </c>
      <c r="L2587" s="286" t="s">
        <v>218</v>
      </c>
      <c r="M2587" s="287">
        <v>31392900</v>
      </c>
    </row>
    <row r="2588" spans="1:13">
      <c r="A2588" s="286" t="s">
        <v>4061</v>
      </c>
      <c r="B2588" s="286" t="s">
        <v>1411</v>
      </c>
      <c r="C2588" s="286" t="s">
        <v>25</v>
      </c>
      <c r="D2588" s="275">
        <v>4535</v>
      </c>
      <c r="E2588" s="274" t="s">
        <v>768</v>
      </c>
      <c r="F2588" s="286" t="s">
        <v>315</v>
      </c>
      <c r="G2588" s="286" t="s">
        <v>298</v>
      </c>
      <c r="H2588" s="286" t="s">
        <v>41</v>
      </c>
      <c r="I2588" s="286" t="s">
        <v>322</v>
      </c>
      <c r="J2588" s="286" t="s">
        <v>323</v>
      </c>
      <c r="K2588" s="286" t="s">
        <v>886</v>
      </c>
      <c r="L2588" s="286" t="s">
        <v>218</v>
      </c>
      <c r="M2588" s="287">
        <v>31392900</v>
      </c>
    </row>
    <row r="2589" spans="1:13">
      <c r="A2589" s="286" t="s">
        <v>4071</v>
      </c>
      <c r="B2589" s="286" t="s">
        <v>1411</v>
      </c>
      <c r="C2589" s="286" t="s">
        <v>25</v>
      </c>
      <c r="D2589" s="275">
        <v>4535</v>
      </c>
      <c r="E2589" s="274" t="s">
        <v>768</v>
      </c>
      <c r="F2589" s="286" t="s">
        <v>315</v>
      </c>
      <c r="G2589" s="286" t="s">
        <v>298</v>
      </c>
      <c r="H2589" s="286" t="s">
        <v>41</v>
      </c>
      <c r="I2589" s="286" t="s">
        <v>324</v>
      </c>
      <c r="J2589" s="286" t="s">
        <v>325</v>
      </c>
      <c r="K2589" s="286" t="s">
        <v>886</v>
      </c>
      <c r="L2589" s="286" t="s">
        <v>218</v>
      </c>
      <c r="M2589" s="287">
        <v>31392900</v>
      </c>
    </row>
    <row r="2590" spans="1:13">
      <c r="A2590" s="286" t="s">
        <v>4081</v>
      </c>
      <c r="B2590" s="286" t="s">
        <v>1411</v>
      </c>
      <c r="C2590" s="286" t="s">
        <v>25</v>
      </c>
      <c r="D2590" s="275">
        <v>4535</v>
      </c>
      <c r="E2590" s="274" t="s">
        <v>768</v>
      </c>
      <c r="F2590" s="286" t="s">
        <v>315</v>
      </c>
      <c r="G2590" s="286" t="s">
        <v>298</v>
      </c>
      <c r="H2590" s="286" t="s">
        <v>41</v>
      </c>
      <c r="I2590" s="286" t="s">
        <v>42</v>
      </c>
      <c r="J2590" s="286" t="s">
        <v>326</v>
      </c>
      <c r="K2590" s="286" t="s">
        <v>886</v>
      </c>
      <c r="L2590" s="286" t="s">
        <v>218</v>
      </c>
      <c r="M2590" s="287">
        <v>31392900</v>
      </c>
    </row>
    <row r="2591" spans="1:13">
      <c r="A2591" s="286" t="s">
        <v>4091</v>
      </c>
      <c r="B2591" s="286" t="s">
        <v>1411</v>
      </c>
      <c r="C2591" s="286" t="s">
        <v>25</v>
      </c>
      <c r="D2591" s="275">
        <v>4535</v>
      </c>
      <c r="E2591" s="274" t="s">
        <v>768</v>
      </c>
      <c r="F2591" s="286" t="s">
        <v>315</v>
      </c>
      <c r="G2591" s="286" t="s">
        <v>298</v>
      </c>
      <c r="H2591" s="286" t="s">
        <v>41</v>
      </c>
      <c r="I2591" s="286" t="s">
        <v>219</v>
      </c>
      <c r="J2591" s="286" t="s">
        <v>327</v>
      </c>
      <c r="K2591" s="286" t="s">
        <v>886</v>
      </c>
      <c r="L2591" s="286" t="s">
        <v>218</v>
      </c>
      <c r="M2591" s="287">
        <v>31392900</v>
      </c>
    </row>
    <row r="2592" spans="1:13">
      <c r="A2592" s="286" t="s">
        <v>4101</v>
      </c>
      <c r="B2592" s="286" t="s">
        <v>1411</v>
      </c>
      <c r="C2592" s="286" t="s">
        <v>25</v>
      </c>
      <c r="D2592" s="275">
        <v>4535</v>
      </c>
      <c r="E2592" s="274" t="s">
        <v>768</v>
      </c>
      <c r="F2592" s="286" t="s">
        <v>315</v>
      </c>
      <c r="G2592" s="286" t="s">
        <v>298</v>
      </c>
      <c r="H2592" s="286" t="s">
        <v>41</v>
      </c>
      <c r="I2592" s="286" t="s">
        <v>44</v>
      </c>
      <c r="J2592" s="286" t="s">
        <v>328</v>
      </c>
      <c r="K2592" s="286" t="s">
        <v>886</v>
      </c>
      <c r="L2592" s="286" t="s">
        <v>218</v>
      </c>
      <c r="M2592" s="287">
        <v>31392900</v>
      </c>
    </row>
    <row r="2593" spans="1:13">
      <c r="A2593" s="286" t="s">
        <v>4111</v>
      </c>
      <c r="B2593" s="286" t="s">
        <v>1411</v>
      </c>
      <c r="C2593" s="286" t="s">
        <v>25</v>
      </c>
      <c r="D2593" s="275">
        <v>4535</v>
      </c>
      <c r="E2593" s="274" t="s">
        <v>768</v>
      </c>
      <c r="F2593" s="286" t="s">
        <v>315</v>
      </c>
      <c r="G2593" s="286" t="s">
        <v>298</v>
      </c>
      <c r="H2593" s="286" t="s">
        <v>41</v>
      </c>
      <c r="I2593" s="286" t="s">
        <v>46</v>
      </c>
      <c r="J2593" s="286" t="s">
        <v>329</v>
      </c>
      <c r="K2593" s="286" t="s">
        <v>886</v>
      </c>
      <c r="L2593" s="286" t="s">
        <v>218</v>
      </c>
      <c r="M2593" s="287">
        <v>31392900</v>
      </c>
    </row>
    <row r="2594" spans="1:13">
      <c r="A2594" s="286" t="s">
        <v>4121</v>
      </c>
      <c r="B2594" s="286" t="s">
        <v>1411</v>
      </c>
      <c r="C2594" s="286" t="s">
        <v>25</v>
      </c>
      <c r="D2594" s="275">
        <v>4535</v>
      </c>
      <c r="E2594" s="274" t="s">
        <v>768</v>
      </c>
      <c r="F2594" s="286" t="s">
        <v>315</v>
      </c>
      <c r="G2594" s="286" t="s">
        <v>298</v>
      </c>
      <c r="H2594" s="286" t="s">
        <v>41</v>
      </c>
      <c r="I2594" s="286" t="s">
        <v>221</v>
      </c>
      <c r="J2594" s="286" t="s">
        <v>330</v>
      </c>
      <c r="K2594" s="286" t="s">
        <v>886</v>
      </c>
      <c r="L2594" s="286" t="s">
        <v>218</v>
      </c>
      <c r="M2594" s="287">
        <v>31392900</v>
      </c>
    </row>
    <row r="2595" spans="1:13">
      <c r="A2595" s="286" t="s">
        <v>4169</v>
      </c>
      <c r="B2595" s="286" t="s">
        <v>1409</v>
      </c>
      <c r="C2595" s="286" t="s">
        <v>25</v>
      </c>
      <c r="D2595" s="275">
        <v>4535</v>
      </c>
      <c r="E2595" s="274" t="s">
        <v>768</v>
      </c>
      <c r="F2595" s="286" t="s">
        <v>315</v>
      </c>
      <c r="G2595" s="286" t="s">
        <v>298</v>
      </c>
      <c r="H2595" s="286" t="s">
        <v>41</v>
      </c>
      <c r="I2595" s="286" t="s">
        <v>422</v>
      </c>
      <c r="J2595" s="286" t="s">
        <v>437</v>
      </c>
      <c r="K2595" s="286" t="s">
        <v>886</v>
      </c>
      <c r="L2595" s="286" t="s">
        <v>940</v>
      </c>
      <c r="M2595" s="287">
        <v>35643300</v>
      </c>
    </row>
    <row r="2596" spans="1:13">
      <c r="A2596" s="286" t="s">
        <v>4179</v>
      </c>
      <c r="B2596" s="286" t="s">
        <v>1409</v>
      </c>
      <c r="C2596" s="286" t="s">
        <v>25</v>
      </c>
      <c r="D2596" s="275">
        <v>4535</v>
      </c>
      <c r="E2596" s="274" t="s">
        <v>768</v>
      </c>
      <c r="F2596" s="286" t="s">
        <v>315</v>
      </c>
      <c r="G2596" s="286" t="s">
        <v>298</v>
      </c>
      <c r="H2596" s="286" t="s">
        <v>41</v>
      </c>
      <c r="I2596" s="286" t="s">
        <v>423</v>
      </c>
      <c r="J2596" s="286" t="s">
        <v>438</v>
      </c>
      <c r="K2596" s="286" t="s">
        <v>886</v>
      </c>
      <c r="L2596" s="286" t="s">
        <v>940</v>
      </c>
      <c r="M2596" s="287">
        <v>35643300</v>
      </c>
    </row>
    <row r="2597" spans="1:13">
      <c r="A2597" s="286" t="s">
        <v>4189</v>
      </c>
      <c r="B2597" s="286" t="s">
        <v>1409</v>
      </c>
      <c r="C2597" s="286" t="s">
        <v>25</v>
      </c>
      <c r="D2597" s="275">
        <v>4535</v>
      </c>
      <c r="E2597" s="274" t="s">
        <v>768</v>
      </c>
      <c r="F2597" s="286" t="s">
        <v>315</v>
      </c>
      <c r="G2597" s="286" t="s">
        <v>298</v>
      </c>
      <c r="H2597" s="286" t="s">
        <v>41</v>
      </c>
      <c r="I2597" s="286" t="s">
        <v>424</v>
      </c>
      <c r="J2597" s="286" t="s">
        <v>439</v>
      </c>
      <c r="K2597" s="286" t="s">
        <v>886</v>
      </c>
      <c r="L2597" s="286" t="s">
        <v>940</v>
      </c>
      <c r="M2597" s="287">
        <v>35643300</v>
      </c>
    </row>
    <row r="2598" spans="1:13">
      <c r="A2598" s="286" t="s">
        <v>4199</v>
      </c>
      <c r="B2598" s="286" t="s">
        <v>1409</v>
      </c>
      <c r="C2598" s="286" t="s">
        <v>25</v>
      </c>
      <c r="D2598" s="275">
        <v>4535</v>
      </c>
      <c r="E2598" s="274" t="s">
        <v>768</v>
      </c>
      <c r="F2598" s="286" t="s">
        <v>315</v>
      </c>
      <c r="G2598" s="286" t="s">
        <v>298</v>
      </c>
      <c r="H2598" s="286" t="s">
        <v>41</v>
      </c>
      <c r="I2598" s="286" t="s">
        <v>425</v>
      </c>
      <c r="J2598" s="286" t="s">
        <v>945</v>
      </c>
      <c r="K2598" s="286" t="s">
        <v>886</v>
      </c>
      <c r="L2598" s="286" t="s">
        <v>940</v>
      </c>
      <c r="M2598" s="287">
        <v>35643300</v>
      </c>
    </row>
    <row r="2599" spans="1:13">
      <c r="A2599" s="286" t="s">
        <v>4129</v>
      </c>
      <c r="B2599" s="286" t="s">
        <v>1409</v>
      </c>
      <c r="C2599" s="286" t="s">
        <v>25</v>
      </c>
      <c r="D2599" s="275">
        <v>4535</v>
      </c>
      <c r="E2599" s="274" t="s">
        <v>768</v>
      </c>
      <c r="F2599" s="286" t="s">
        <v>315</v>
      </c>
      <c r="G2599" s="286" t="s">
        <v>298</v>
      </c>
      <c r="H2599" s="286" t="s">
        <v>41</v>
      </c>
      <c r="I2599" s="286" t="s">
        <v>48</v>
      </c>
      <c r="J2599" s="286" t="s">
        <v>331</v>
      </c>
      <c r="K2599" s="286" t="s">
        <v>886</v>
      </c>
      <c r="L2599" s="286" t="s">
        <v>940</v>
      </c>
      <c r="M2599" s="287">
        <v>40378800</v>
      </c>
    </row>
    <row r="2600" spans="1:13">
      <c r="A2600" s="286" t="s">
        <v>4139</v>
      </c>
      <c r="B2600" s="286" t="s">
        <v>1409</v>
      </c>
      <c r="C2600" s="286" t="s">
        <v>25</v>
      </c>
      <c r="D2600" s="275">
        <v>4535</v>
      </c>
      <c r="E2600" s="274" t="s">
        <v>768</v>
      </c>
      <c r="F2600" s="286" t="s">
        <v>315</v>
      </c>
      <c r="G2600" s="286" t="s">
        <v>298</v>
      </c>
      <c r="H2600" s="286" t="s">
        <v>41</v>
      </c>
      <c r="I2600" s="286" t="s">
        <v>50</v>
      </c>
      <c r="J2600" s="286" t="s">
        <v>332</v>
      </c>
      <c r="K2600" s="286" t="s">
        <v>886</v>
      </c>
      <c r="L2600" s="286" t="s">
        <v>940</v>
      </c>
      <c r="M2600" s="287">
        <v>40378800</v>
      </c>
    </row>
    <row r="2601" spans="1:13">
      <c r="A2601" s="286" t="s">
        <v>4149</v>
      </c>
      <c r="B2601" s="286" t="s">
        <v>1409</v>
      </c>
      <c r="C2601" s="286" t="s">
        <v>25</v>
      </c>
      <c r="D2601" s="275">
        <v>4535</v>
      </c>
      <c r="E2601" s="274" t="s">
        <v>768</v>
      </c>
      <c r="F2601" s="286" t="s">
        <v>315</v>
      </c>
      <c r="G2601" s="286" t="s">
        <v>298</v>
      </c>
      <c r="H2601" s="286" t="s">
        <v>41</v>
      </c>
      <c r="I2601" s="286" t="s">
        <v>223</v>
      </c>
      <c r="J2601" s="286" t="s">
        <v>333</v>
      </c>
      <c r="K2601" s="286" t="s">
        <v>886</v>
      </c>
      <c r="L2601" s="286" t="s">
        <v>940</v>
      </c>
      <c r="M2601" s="287">
        <v>40378800</v>
      </c>
    </row>
    <row r="2602" spans="1:13">
      <c r="A2602" s="286" t="s">
        <v>4159</v>
      </c>
      <c r="B2602" s="286" t="s">
        <v>1409</v>
      </c>
      <c r="C2602" s="286" t="s">
        <v>25</v>
      </c>
      <c r="D2602" s="275">
        <v>4535</v>
      </c>
      <c r="E2602" s="274" t="s">
        <v>768</v>
      </c>
      <c r="F2602" s="286" t="s">
        <v>315</v>
      </c>
      <c r="G2602" s="286" t="s">
        <v>298</v>
      </c>
      <c r="H2602" s="286" t="s">
        <v>41</v>
      </c>
      <c r="I2602" s="286" t="s">
        <v>421</v>
      </c>
      <c r="J2602" s="286" t="s">
        <v>436</v>
      </c>
      <c r="K2602" s="286" t="s">
        <v>886</v>
      </c>
      <c r="L2602" s="286" t="s">
        <v>940</v>
      </c>
      <c r="M2602" s="287">
        <v>40378800</v>
      </c>
    </row>
    <row r="2603" spans="1:13">
      <c r="A2603" s="286" t="s">
        <v>4173</v>
      </c>
      <c r="B2603" s="286" t="s">
        <v>1413</v>
      </c>
      <c r="C2603" s="286" t="s">
        <v>25</v>
      </c>
      <c r="D2603" s="275">
        <v>4535</v>
      </c>
      <c r="E2603" s="274" t="s">
        <v>768</v>
      </c>
      <c r="F2603" s="286" t="s">
        <v>315</v>
      </c>
      <c r="G2603" s="286" t="s">
        <v>298</v>
      </c>
      <c r="H2603" s="286" t="s">
        <v>41</v>
      </c>
      <c r="I2603" s="286" t="s">
        <v>422</v>
      </c>
      <c r="J2603" s="286" t="s">
        <v>437</v>
      </c>
      <c r="K2603" s="286" t="s">
        <v>886</v>
      </c>
      <c r="L2603" s="286" t="s">
        <v>941</v>
      </c>
      <c r="M2603" s="287">
        <v>40748400</v>
      </c>
    </row>
    <row r="2604" spans="1:13">
      <c r="A2604" s="286" t="s">
        <v>4183</v>
      </c>
      <c r="B2604" s="286" t="s">
        <v>1413</v>
      </c>
      <c r="C2604" s="286" t="s">
        <v>25</v>
      </c>
      <c r="D2604" s="275">
        <v>4535</v>
      </c>
      <c r="E2604" s="274" t="s">
        <v>768</v>
      </c>
      <c r="F2604" s="286" t="s">
        <v>315</v>
      </c>
      <c r="G2604" s="286" t="s">
        <v>298</v>
      </c>
      <c r="H2604" s="286" t="s">
        <v>41</v>
      </c>
      <c r="I2604" s="286" t="s">
        <v>423</v>
      </c>
      <c r="J2604" s="286" t="s">
        <v>438</v>
      </c>
      <c r="K2604" s="286" t="s">
        <v>886</v>
      </c>
      <c r="L2604" s="286" t="s">
        <v>941</v>
      </c>
      <c r="M2604" s="287">
        <v>40748400</v>
      </c>
    </row>
    <row r="2605" spans="1:13">
      <c r="A2605" s="286" t="s">
        <v>4193</v>
      </c>
      <c r="B2605" s="286" t="s">
        <v>1413</v>
      </c>
      <c r="C2605" s="286" t="s">
        <v>25</v>
      </c>
      <c r="D2605" s="275">
        <v>4535</v>
      </c>
      <c r="E2605" s="274" t="s">
        <v>768</v>
      </c>
      <c r="F2605" s="286" t="s">
        <v>315</v>
      </c>
      <c r="G2605" s="286" t="s">
        <v>298</v>
      </c>
      <c r="H2605" s="286" t="s">
        <v>41</v>
      </c>
      <c r="I2605" s="286" t="s">
        <v>424</v>
      </c>
      <c r="J2605" s="286" t="s">
        <v>439</v>
      </c>
      <c r="K2605" s="286" t="s">
        <v>886</v>
      </c>
      <c r="L2605" s="286" t="s">
        <v>941</v>
      </c>
      <c r="M2605" s="287">
        <v>40748400</v>
      </c>
    </row>
    <row r="2606" spans="1:13">
      <c r="A2606" s="286" t="s">
        <v>4203</v>
      </c>
      <c r="B2606" s="286" t="s">
        <v>1413</v>
      </c>
      <c r="C2606" s="286" t="s">
        <v>25</v>
      </c>
      <c r="D2606" s="275">
        <v>4535</v>
      </c>
      <c r="E2606" s="274" t="s">
        <v>768</v>
      </c>
      <c r="F2606" s="286" t="s">
        <v>315</v>
      </c>
      <c r="G2606" s="286" t="s">
        <v>298</v>
      </c>
      <c r="H2606" s="286" t="s">
        <v>41</v>
      </c>
      <c r="I2606" s="286" t="s">
        <v>425</v>
      </c>
      <c r="J2606" s="286" t="s">
        <v>945</v>
      </c>
      <c r="K2606" s="286" t="s">
        <v>886</v>
      </c>
      <c r="L2606" s="286" t="s">
        <v>941</v>
      </c>
      <c r="M2606" s="287">
        <v>40748400</v>
      </c>
    </row>
    <row r="2607" spans="1:13">
      <c r="A2607" s="286" t="s">
        <v>4133</v>
      </c>
      <c r="B2607" s="286" t="s">
        <v>1413</v>
      </c>
      <c r="C2607" s="286" t="s">
        <v>25</v>
      </c>
      <c r="D2607" s="275">
        <v>4535</v>
      </c>
      <c r="E2607" s="274" t="s">
        <v>768</v>
      </c>
      <c r="F2607" s="286" t="s">
        <v>315</v>
      </c>
      <c r="G2607" s="286" t="s">
        <v>298</v>
      </c>
      <c r="H2607" s="286" t="s">
        <v>41</v>
      </c>
      <c r="I2607" s="286" t="s">
        <v>48</v>
      </c>
      <c r="J2607" s="286" t="s">
        <v>331</v>
      </c>
      <c r="K2607" s="286" t="s">
        <v>886</v>
      </c>
      <c r="L2607" s="286" t="s">
        <v>941</v>
      </c>
      <c r="M2607" s="287">
        <v>46153800</v>
      </c>
    </row>
    <row r="2608" spans="1:13">
      <c r="A2608" s="286" t="s">
        <v>4143</v>
      </c>
      <c r="B2608" s="286" t="s">
        <v>1413</v>
      </c>
      <c r="C2608" s="286" t="s">
        <v>25</v>
      </c>
      <c r="D2608" s="275">
        <v>4535</v>
      </c>
      <c r="E2608" s="274" t="s">
        <v>768</v>
      </c>
      <c r="F2608" s="286" t="s">
        <v>315</v>
      </c>
      <c r="G2608" s="286" t="s">
        <v>298</v>
      </c>
      <c r="H2608" s="286" t="s">
        <v>41</v>
      </c>
      <c r="I2608" s="286" t="s">
        <v>50</v>
      </c>
      <c r="J2608" s="286" t="s">
        <v>332</v>
      </c>
      <c r="K2608" s="286" t="s">
        <v>886</v>
      </c>
      <c r="L2608" s="286" t="s">
        <v>941</v>
      </c>
      <c r="M2608" s="287">
        <v>46153800</v>
      </c>
    </row>
    <row r="2609" spans="1:13">
      <c r="A2609" s="286" t="s">
        <v>4153</v>
      </c>
      <c r="B2609" s="286" t="s">
        <v>1413</v>
      </c>
      <c r="C2609" s="286" t="s">
        <v>25</v>
      </c>
      <c r="D2609" s="275">
        <v>4535</v>
      </c>
      <c r="E2609" s="274" t="s">
        <v>768</v>
      </c>
      <c r="F2609" s="286" t="s">
        <v>315</v>
      </c>
      <c r="G2609" s="286" t="s">
        <v>298</v>
      </c>
      <c r="H2609" s="286" t="s">
        <v>41</v>
      </c>
      <c r="I2609" s="286" t="s">
        <v>223</v>
      </c>
      <c r="J2609" s="286" t="s">
        <v>333</v>
      </c>
      <c r="K2609" s="286" t="s">
        <v>886</v>
      </c>
      <c r="L2609" s="286" t="s">
        <v>941</v>
      </c>
      <c r="M2609" s="287">
        <v>46153800</v>
      </c>
    </row>
    <row r="2610" spans="1:13">
      <c r="A2610" s="286" t="s">
        <v>4163</v>
      </c>
      <c r="B2610" s="286" t="s">
        <v>1413</v>
      </c>
      <c r="C2610" s="286" t="s">
        <v>25</v>
      </c>
      <c r="D2610" s="275">
        <v>4535</v>
      </c>
      <c r="E2610" s="274" t="s">
        <v>768</v>
      </c>
      <c r="F2610" s="286" t="s">
        <v>315</v>
      </c>
      <c r="G2610" s="286" t="s">
        <v>298</v>
      </c>
      <c r="H2610" s="286" t="s">
        <v>41</v>
      </c>
      <c r="I2610" s="286" t="s">
        <v>421</v>
      </c>
      <c r="J2610" s="286" t="s">
        <v>436</v>
      </c>
      <c r="K2610" s="286" t="s">
        <v>886</v>
      </c>
      <c r="L2610" s="286" t="s">
        <v>941</v>
      </c>
      <c r="M2610" s="287">
        <v>46153800</v>
      </c>
    </row>
    <row r="2611" spans="1:13">
      <c r="A2611" s="286" t="s">
        <v>4029</v>
      </c>
      <c r="B2611" s="286" t="s">
        <v>1409</v>
      </c>
      <c r="C2611" s="286" t="s">
        <v>25</v>
      </c>
      <c r="D2611" s="275">
        <v>4535</v>
      </c>
      <c r="E2611" s="274" t="s">
        <v>768</v>
      </c>
      <c r="F2611" s="286" t="s">
        <v>315</v>
      </c>
      <c r="G2611" s="286" t="s">
        <v>298</v>
      </c>
      <c r="H2611" s="286" t="s">
        <v>41</v>
      </c>
      <c r="I2611" s="286" t="s">
        <v>316</v>
      </c>
      <c r="J2611" s="286" t="s">
        <v>317</v>
      </c>
      <c r="K2611" s="286" t="s">
        <v>886</v>
      </c>
      <c r="L2611" s="286" t="s">
        <v>940</v>
      </c>
      <c r="M2611" s="287">
        <v>47493600</v>
      </c>
    </row>
    <row r="2612" spans="1:13">
      <c r="A2612" s="286" t="s">
        <v>4039</v>
      </c>
      <c r="B2612" s="286" t="s">
        <v>1409</v>
      </c>
      <c r="C2612" s="286" t="s">
        <v>25</v>
      </c>
      <c r="D2612" s="275">
        <v>4535</v>
      </c>
      <c r="E2612" s="274" t="s">
        <v>768</v>
      </c>
      <c r="F2612" s="286" t="s">
        <v>315</v>
      </c>
      <c r="G2612" s="286" t="s">
        <v>298</v>
      </c>
      <c r="H2612" s="286" t="s">
        <v>41</v>
      </c>
      <c r="I2612" s="286" t="s">
        <v>318</v>
      </c>
      <c r="J2612" s="286" t="s">
        <v>319</v>
      </c>
      <c r="K2612" s="286" t="s">
        <v>886</v>
      </c>
      <c r="L2612" s="286" t="s">
        <v>940</v>
      </c>
      <c r="M2612" s="287">
        <v>47493600</v>
      </c>
    </row>
    <row r="2613" spans="1:13">
      <c r="A2613" s="286" t="s">
        <v>4049</v>
      </c>
      <c r="B2613" s="286" t="s">
        <v>1409</v>
      </c>
      <c r="C2613" s="286" t="s">
        <v>25</v>
      </c>
      <c r="D2613" s="275">
        <v>4535</v>
      </c>
      <c r="E2613" s="274" t="s">
        <v>768</v>
      </c>
      <c r="F2613" s="286" t="s">
        <v>315</v>
      </c>
      <c r="G2613" s="286" t="s">
        <v>298</v>
      </c>
      <c r="H2613" s="286" t="s">
        <v>41</v>
      </c>
      <c r="I2613" s="286" t="s">
        <v>320</v>
      </c>
      <c r="J2613" s="286" t="s">
        <v>321</v>
      </c>
      <c r="K2613" s="286" t="s">
        <v>886</v>
      </c>
      <c r="L2613" s="286" t="s">
        <v>940</v>
      </c>
      <c r="M2613" s="287">
        <v>47493600</v>
      </c>
    </row>
    <row r="2614" spans="1:13">
      <c r="A2614" s="286" t="s">
        <v>4059</v>
      </c>
      <c r="B2614" s="286" t="s">
        <v>1409</v>
      </c>
      <c r="C2614" s="286" t="s">
        <v>25</v>
      </c>
      <c r="D2614" s="275">
        <v>4535</v>
      </c>
      <c r="E2614" s="274" t="s">
        <v>768</v>
      </c>
      <c r="F2614" s="286" t="s">
        <v>315</v>
      </c>
      <c r="G2614" s="286" t="s">
        <v>298</v>
      </c>
      <c r="H2614" s="286" t="s">
        <v>41</v>
      </c>
      <c r="I2614" s="286" t="s">
        <v>322</v>
      </c>
      <c r="J2614" s="286" t="s">
        <v>323</v>
      </c>
      <c r="K2614" s="286" t="s">
        <v>886</v>
      </c>
      <c r="L2614" s="286" t="s">
        <v>940</v>
      </c>
      <c r="M2614" s="287">
        <v>47493600</v>
      </c>
    </row>
    <row r="2615" spans="1:13">
      <c r="A2615" s="286" t="s">
        <v>4069</v>
      </c>
      <c r="B2615" s="286" t="s">
        <v>1409</v>
      </c>
      <c r="C2615" s="286" t="s">
        <v>25</v>
      </c>
      <c r="D2615" s="275">
        <v>4535</v>
      </c>
      <c r="E2615" s="274" t="s">
        <v>768</v>
      </c>
      <c r="F2615" s="286" t="s">
        <v>315</v>
      </c>
      <c r="G2615" s="286" t="s">
        <v>298</v>
      </c>
      <c r="H2615" s="286" t="s">
        <v>41</v>
      </c>
      <c r="I2615" s="286" t="s">
        <v>324</v>
      </c>
      <c r="J2615" s="286" t="s">
        <v>325</v>
      </c>
      <c r="K2615" s="286" t="s">
        <v>886</v>
      </c>
      <c r="L2615" s="286" t="s">
        <v>940</v>
      </c>
      <c r="M2615" s="287">
        <v>47493600</v>
      </c>
    </row>
    <row r="2616" spans="1:13">
      <c r="A2616" s="286" t="s">
        <v>4079</v>
      </c>
      <c r="B2616" s="286" t="s">
        <v>1409</v>
      </c>
      <c r="C2616" s="286" t="s">
        <v>25</v>
      </c>
      <c r="D2616" s="275">
        <v>4535</v>
      </c>
      <c r="E2616" s="274" t="s">
        <v>768</v>
      </c>
      <c r="F2616" s="286" t="s">
        <v>315</v>
      </c>
      <c r="G2616" s="286" t="s">
        <v>298</v>
      </c>
      <c r="H2616" s="286" t="s">
        <v>41</v>
      </c>
      <c r="I2616" s="286" t="s">
        <v>42</v>
      </c>
      <c r="J2616" s="286" t="s">
        <v>326</v>
      </c>
      <c r="K2616" s="286" t="s">
        <v>886</v>
      </c>
      <c r="L2616" s="286" t="s">
        <v>940</v>
      </c>
      <c r="M2616" s="287">
        <v>47493600</v>
      </c>
    </row>
    <row r="2617" spans="1:13">
      <c r="A2617" s="286" t="s">
        <v>4089</v>
      </c>
      <c r="B2617" s="286" t="s">
        <v>1409</v>
      </c>
      <c r="C2617" s="286" t="s">
        <v>25</v>
      </c>
      <c r="D2617" s="275">
        <v>4535</v>
      </c>
      <c r="E2617" s="274" t="s">
        <v>768</v>
      </c>
      <c r="F2617" s="286" t="s">
        <v>315</v>
      </c>
      <c r="G2617" s="286" t="s">
        <v>298</v>
      </c>
      <c r="H2617" s="286" t="s">
        <v>41</v>
      </c>
      <c r="I2617" s="286" t="s">
        <v>219</v>
      </c>
      <c r="J2617" s="286" t="s">
        <v>327</v>
      </c>
      <c r="K2617" s="286" t="s">
        <v>886</v>
      </c>
      <c r="L2617" s="286" t="s">
        <v>940</v>
      </c>
      <c r="M2617" s="287">
        <v>47493600</v>
      </c>
    </row>
    <row r="2618" spans="1:13">
      <c r="A2618" s="286" t="s">
        <v>4099</v>
      </c>
      <c r="B2618" s="286" t="s">
        <v>1409</v>
      </c>
      <c r="C2618" s="286" t="s">
        <v>25</v>
      </c>
      <c r="D2618" s="275">
        <v>4535</v>
      </c>
      <c r="E2618" s="274" t="s">
        <v>768</v>
      </c>
      <c r="F2618" s="286" t="s">
        <v>315</v>
      </c>
      <c r="G2618" s="286" t="s">
        <v>298</v>
      </c>
      <c r="H2618" s="286" t="s">
        <v>41</v>
      </c>
      <c r="I2618" s="286" t="s">
        <v>44</v>
      </c>
      <c r="J2618" s="286" t="s">
        <v>328</v>
      </c>
      <c r="K2618" s="286" t="s">
        <v>886</v>
      </c>
      <c r="L2618" s="286" t="s">
        <v>940</v>
      </c>
      <c r="M2618" s="287">
        <v>47493600</v>
      </c>
    </row>
    <row r="2619" spans="1:13">
      <c r="A2619" s="286" t="s">
        <v>4109</v>
      </c>
      <c r="B2619" s="286" t="s">
        <v>1409</v>
      </c>
      <c r="C2619" s="286" t="s">
        <v>25</v>
      </c>
      <c r="D2619" s="275">
        <v>4535</v>
      </c>
      <c r="E2619" s="274" t="s">
        <v>768</v>
      </c>
      <c r="F2619" s="286" t="s">
        <v>315</v>
      </c>
      <c r="G2619" s="286" t="s">
        <v>298</v>
      </c>
      <c r="H2619" s="286" t="s">
        <v>41</v>
      </c>
      <c r="I2619" s="286" t="s">
        <v>46</v>
      </c>
      <c r="J2619" s="286" t="s">
        <v>329</v>
      </c>
      <c r="K2619" s="286" t="s">
        <v>886</v>
      </c>
      <c r="L2619" s="286" t="s">
        <v>940</v>
      </c>
      <c r="M2619" s="287">
        <v>47493600</v>
      </c>
    </row>
    <row r="2620" spans="1:13">
      <c r="A2620" s="286" t="s">
        <v>4119</v>
      </c>
      <c r="B2620" s="286" t="s">
        <v>1409</v>
      </c>
      <c r="C2620" s="286" t="s">
        <v>25</v>
      </c>
      <c r="D2620" s="275">
        <v>4535</v>
      </c>
      <c r="E2620" s="274" t="s">
        <v>768</v>
      </c>
      <c r="F2620" s="286" t="s">
        <v>315</v>
      </c>
      <c r="G2620" s="286" t="s">
        <v>298</v>
      </c>
      <c r="H2620" s="286" t="s">
        <v>41</v>
      </c>
      <c r="I2620" s="286" t="s">
        <v>221</v>
      </c>
      <c r="J2620" s="286" t="s">
        <v>330</v>
      </c>
      <c r="K2620" s="286" t="s">
        <v>886</v>
      </c>
      <c r="L2620" s="286" t="s">
        <v>940</v>
      </c>
      <c r="M2620" s="287">
        <v>47493600</v>
      </c>
    </row>
    <row r="2621" spans="1:13">
      <c r="A2621" s="286" t="s">
        <v>4033</v>
      </c>
      <c r="B2621" s="286" t="s">
        <v>1413</v>
      </c>
      <c r="C2621" s="286" t="s">
        <v>25</v>
      </c>
      <c r="D2621" s="275">
        <v>4535</v>
      </c>
      <c r="E2621" s="274" t="s">
        <v>768</v>
      </c>
      <c r="F2621" s="286" t="s">
        <v>315</v>
      </c>
      <c r="G2621" s="286" t="s">
        <v>298</v>
      </c>
      <c r="H2621" s="286" t="s">
        <v>41</v>
      </c>
      <c r="I2621" s="286" t="s">
        <v>316</v>
      </c>
      <c r="J2621" s="286" t="s">
        <v>317</v>
      </c>
      <c r="K2621" s="286" t="s">
        <v>886</v>
      </c>
      <c r="L2621" s="286" t="s">
        <v>941</v>
      </c>
      <c r="M2621" s="287">
        <v>54285000</v>
      </c>
    </row>
    <row r="2622" spans="1:13">
      <c r="A2622" s="286" t="s">
        <v>4043</v>
      </c>
      <c r="B2622" s="286" t="s">
        <v>1413</v>
      </c>
      <c r="C2622" s="286" t="s">
        <v>25</v>
      </c>
      <c r="D2622" s="275">
        <v>4535</v>
      </c>
      <c r="E2622" s="274" t="s">
        <v>768</v>
      </c>
      <c r="F2622" s="286" t="s">
        <v>315</v>
      </c>
      <c r="G2622" s="286" t="s">
        <v>298</v>
      </c>
      <c r="H2622" s="286" t="s">
        <v>41</v>
      </c>
      <c r="I2622" s="286" t="s">
        <v>318</v>
      </c>
      <c r="J2622" s="286" t="s">
        <v>319</v>
      </c>
      <c r="K2622" s="286" t="s">
        <v>886</v>
      </c>
      <c r="L2622" s="286" t="s">
        <v>941</v>
      </c>
      <c r="M2622" s="287">
        <v>54285000</v>
      </c>
    </row>
    <row r="2623" spans="1:13">
      <c r="A2623" s="286" t="s">
        <v>4053</v>
      </c>
      <c r="B2623" s="286" t="s">
        <v>1413</v>
      </c>
      <c r="C2623" s="286" t="s">
        <v>25</v>
      </c>
      <c r="D2623" s="275">
        <v>4535</v>
      </c>
      <c r="E2623" s="274" t="s">
        <v>768</v>
      </c>
      <c r="F2623" s="286" t="s">
        <v>315</v>
      </c>
      <c r="G2623" s="286" t="s">
        <v>298</v>
      </c>
      <c r="H2623" s="286" t="s">
        <v>41</v>
      </c>
      <c r="I2623" s="286" t="s">
        <v>320</v>
      </c>
      <c r="J2623" s="286" t="s">
        <v>321</v>
      </c>
      <c r="K2623" s="286" t="s">
        <v>886</v>
      </c>
      <c r="L2623" s="286" t="s">
        <v>941</v>
      </c>
      <c r="M2623" s="287">
        <v>54285000</v>
      </c>
    </row>
    <row r="2624" spans="1:13">
      <c r="A2624" s="286" t="s">
        <v>4063</v>
      </c>
      <c r="B2624" s="286" t="s">
        <v>1413</v>
      </c>
      <c r="C2624" s="286" t="s">
        <v>25</v>
      </c>
      <c r="D2624" s="275">
        <v>4535</v>
      </c>
      <c r="E2624" s="274" t="s">
        <v>768</v>
      </c>
      <c r="F2624" s="286" t="s">
        <v>315</v>
      </c>
      <c r="G2624" s="286" t="s">
        <v>298</v>
      </c>
      <c r="H2624" s="286" t="s">
        <v>41</v>
      </c>
      <c r="I2624" s="286" t="s">
        <v>322</v>
      </c>
      <c r="J2624" s="286" t="s">
        <v>323</v>
      </c>
      <c r="K2624" s="286" t="s">
        <v>886</v>
      </c>
      <c r="L2624" s="286" t="s">
        <v>941</v>
      </c>
      <c r="M2624" s="287">
        <v>54285000</v>
      </c>
    </row>
    <row r="2625" spans="1:13">
      <c r="A2625" s="286" t="s">
        <v>4073</v>
      </c>
      <c r="B2625" s="286" t="s">
        <v>1413</v>
      </c>
      <c r="C2625" s="286" t="s">
        <v>25</v>
      </c>
      <c r="D2625" s="275">
        <v>4535</v>
      </c>
      <c r="E2625" s="274" t="s">
        <v>768</v>
      </c>
      <c r="F2625" s="286" t="s">
        <v>315</v>
      </c>
      <c r="G2625" s="286" t="s">
        <v>298</v>
      </c>
      <c r="H2625" s="286" t="s">
        <v>41</v>
      </c>
      <c r="I2625" s="286" t="s">
        <v>324</v>
      </c>
      <c r="J2625" s="286" t="s">
        <v>325</v>
      </c>
      <c r="K2625" s="286" t="s">
        <v>886</v>
      </c>
      <c r="L2625" s="286" t="s">
        <v>941</v>
      </c>
      <c r="M2625" s="287">
        <v>54285000</v>
      </c>
    </row>
    <row r="2626" spans="1:13">
      <c r="A2626" s="286" t="s">
        <v>4083</v>
      </c>
      <c r="B2626" s="286" t="s">
        <v>1413</v>
      </c>
      <c r="C2626" s="286" t="s">
        <v>25</v>
      </c>
      <c r="D2626" s="275">
        <v>4535</v>
      </c>
      <c r="E2626" s="274" t="s">
        <v>768</v>
      </c>
      <c r="F2626" s="286" t="s">
        <v>315</v>
      </c>
      <c r="G2626" s="286" t="s">
        <v>298</v>
      </c>
      <c r="H2626" s="286" t="s">
        <v>41</v>
      </c>
      <c r="I2626" s="286" t="s">
        <v>42</v>
      </c>
      <c r="J2626" s="286" t="s">
        <v>326</v>
      </c>
      <c r="K2626" s="286" t="s">
        <v>886</v>
      </c>
      <c r="L2626" s="286" t="s">
        <v>941</v>
      </c>
      <c r="M2626" s="287">
        <v>54285000</v>
      </c>
    </row>
    <row r="2627" spans="1:13">
      <c r="A2627" s="286" t="s">
        <v>4093</v>
      </c>
      <c r="B2627" s="286" t="s">
        <v>1413</v>
      </c>
      <c r="C2627" s="286" t="s">
        <v>25</v>
      </c>
      <c r="D2627" s="275">
        <v>4535</v>
      </c>
      <c r="E2627" s="274" t="s">
        <v>768</v>
      </c>
      <c r="F2627" s="286" t="s">
        <v>315</v>
      </c>
      <c r="G2627" s="286" t="s">
        <v>298</v>
      </c>
      <c r="H2627" s="286" t="s">
        <v>41</v>
      </c>
      <c r="I2627" s="286" t="s">
        <v>219</v>
      </c>
      <c r="J2627" s="286" t="s">
        <v>327</v>
      </c>
      <c r="K2627" s="286" t="s">
        <v>886</v>
      </c>
      <c r="L2627" s="286" t="s">
        <v>941</v>
      </c>
      <c r="M2627" s="287">
        <v>54285000</v>
      </c>
    </row>
    <row r="2628" spans="1:13">
      <c r="A2628" s="286" t="s">
        <v>4103</v>
      </c>
      <c r="B2628" s="286" t="s">
        <v>1413</v>
      </c>
      <c r="C2628" s="286" t="s">
        <v>25</v>
      </c>
      <c r="D2628" s="275">
        <v>4535</v>
      </c>
      <c r="E2628" s="274" t="s">
        <v>768</v>
      </c>
      <c r="F2628" s="286" t="s">
        <v>315</v>
      </c>
      <c r="G2628" s="286" t="s">
        <v>298</v>
      </c>
      <c r="H2628" s="286" t="s">
        <v>41</v>
      </c>
      <c r="I2628" s="286" t="s">
        <v>44</v>
      </c>
      <c r="J2628" s="286" t="s">
        <v>328</v>
      </c>
      <c r="K2628" s="286" t="s">
        <v>886</v>
      </c>
      <c r="L2628" s="286" t="s">
        <v>941</v>
      </c>
      <c r="M2628" s="287">
        <v>54285000</v>
      </c>
    </row>
    <row r="2629" spans="1:13">
      <c r="A2629" s="286" t="s">
        <v>4113</v>
      </c>
      <c r="B2629" s="286" t="s">
        <v>1413</v>
      </c>
      <c r="C2629" s="286" t="s">
        <v>25</v>
      </c>
      <c r="D2629" s="275">
        <v>4535</v>
      </c>
      <c r="E2629" s="274" t="s">
        <v>768</v>
      </c>
      <c r="F2629" s="286" t="s">
        <v>315</v>
      </c>
      <c r="G2629" s="286" t="s">
        <v>298</v>
      </c>
      <c r="H2629" s="286" t="s">
        <v>41</v>
      </c>
      <c r="I2629" s="286" t="s">
        <v>46</v>
      </c>
      <c r="J2629" s="286" t="s">
        <v>329</v>
      </c>
      <c r="K2629" s="286" t="s">
        <v>886</v>
      </c>
      <c r="L2629" s="286" t="s">
        <v>941</v>
      </c>
      <c r="M2629" s="287">
        <v>54285000</v>
      </c>
    </row>
    <row r="2630" spans="1:13">
      <c r="A2630" s="286" t="s">
        <v>4123</v>
      </c>
      <c r="B2630" s="286" t="s">
        <v>1413</v>
      </c>
      <c r="C2630" s="286" t="s">
        <v>25</v>
      </c>
      <c r="D2630" s="275">
        <v>4535</v>
      </c>
      <c r="E2630" s="274" t="s">
        <v>768</v>
      </c>
      <c r="F2630" s="286" t="s">
        <v>315</v>
      </c>
      <c r="G2630" s="286" t="s">
        <v>298</v>
      </c>
      <c r="H2630" s="286" t="s">
        <v>41</v>
      </c>
      <c r="I2630" s="286" t="s">
        <v>221</v>
      </c>
      <c r="J2630" s="286" t="s">
        <v>330</v>
      </c>
      <c r="K2630" s="286" t="s">
        <v>886</v>
      </c>
      <c r="L2630" s="286" t="s">
        <v>941</v>
      </c>
      <c r="M2630" s="287">
        <v>54285000</v>
      </c>
    </row>
    <row r="2631" spans="1:13">
      <c r="A2631" s="286" t="s">
        <v>5100</v>
      </c>
      <c r="B2631" s="286" t="s">
        <v>1484</v>
      </c>
      <c r="C2631" s="286" t="s">
        <v>25</v>
      </c>
      <c r="D2631" s="275">
        <v>4536</v>
      </c>
      <c r="E2631" s="274" t="s">
        <v>767</v>
      </c>
      <c r="F2631" s="286" t="s">
        <v>732</v>
      </c>
      <c r="G2631" s="286" t="s">
        <v>298</v>
      </c>
      <c r="H2631" s="286" t="s">
        <v>41</v>
      </c>
      <c r="I2631" s="286" t="s">
        <v>48</v>
      </c>
      <c r="J2631" s="286" t="s">
        <v>743</v>
      </c>
      <c r="K2631" s="286" t="s">
        <v>887</v>
      </c>
      <c r="L2631" s="286" t="s">
        <v>32</v>
      </c>
      <c r="M2631" s="287">
        <v>58350600</v>
      </c>
    </row>
    <row r="2632" spans="1:13">
      <c r="A2632" s="286" t="s">
        <v>5110</v>
      </c>
      <c r="B2632" s="286" t="s">
        <v>1484</v>
      </c>
      <c r="C2632" s="286" t="s">
        <v>25</v>
      </c>
      <c r="D2632" s="275">
        <v>4536</v>
      </c>
      <c r="E2632" s="274" t="s">
        <v>767</v>
      </c>
      <c r="F2632" s="286" t="s">
        <v>732</v>
      </c>
      <c r="G2632" s="286" t="s">
        <v>298</v>
      </c>
      <c r="H2632" s="286" t="s">
        <v>41</v>
      </c>
      <c r="I2632" s="286" t="s">
        <v>50</v>
      </c>
      <c r="J2632" s="286" t="s">
        <v>744</v>
      </c>
      <c r="K2632" s="286" t="s">
        <v>887</v>
      </c>
      <c r="L2632" s="286" t="s">
        <v>32</v>
      </c>
      <c r="M2632" s="287">
        <v>58350600</v>
      </c>
    </row>
    <row r="2633" spans="1:13">
      <c r="A2633" s="286" t="s">
        <v>5120</v>
      </c>
      <c r="B2633" s="286" t="s">
        <v>1484</v>
      </c>
      <c r="C2633" s="286" t="s">
        <v>25</v>
      </c>
      <c r="D2633" s="275">
        <v>4536</v>
      </c>
      <c r="E2633" s="274" t="s">
        <v>767</v>
      </c>
      <c r="F2633" s="286" t="s">
        <v>732</v>
      </c>
      <c r="G2633" s="286" t="s">
        <v>298</v>
      </c>
      <c r="H2633" s="286" t="s">
        <v>41</v>
      </c>
      <c r="I2633" s="286" t="s">
        <v>223</v>
      </c>
      <c r="J2633" s="286" t="s">
        <v>745</v>
      </c>
      <c r="K2633" s="286" t="s">
        <v>887</v>
      </c>
      <c r="L2633" s="286" t="s">
        <v>32</v>
      </c>
      <c r="M2633" s="287">
        <v>58350600</v>
      </c>
    </row>
    <row r="2634" spans="1:13">
      <c r="A2634" s="286" t="s">
        <v>5130</v>
      </c>
      <c r="B2634" s="286" t="s">
        <v>1484</v>
      </c>
      <c r="C2634" s="286" t="s">
        <v>25</v>
      </c>
      <c r="D2634" s="275">
        <v>4536</v>
      </c>
      <c r="E2634" s="274" t="s">
        <v>767</v>
      </c>
      <c r="F2634" s="286" t="s">
        <v>732</v>
      </c>
      <c r="G2634" s="286" t="s">
        <v>298</v>
      </c>
      <c r="H2634" s="286" t="s">
        <v>41</v>
      </c>
      <c r="I2634" s="286" t="s">
        <v>421</v>
      </c>
      <c r="J2634" s="286" t="s">
        <v>746</v>
      </c>
      <c r="K2634" s="286" t="s">
        <v>887</v>
      </c>
      <c r="L2634" s="286" t="s">
        <v>32</v>
      </c>
      <c r="M2634" s="287">
        <v>58350600</v>
      </c>
    </row>
    <row r="2635" spans="1:13">
      <c r="A2635" s="286" t="s">
        <v>5140</v>
      </c>
      <c r="B2635" s="286" t="s">
        <v>1484</v>
      </c>
      <c r="C2635" s="286" t="s">
        <v>25</v>
      </c>
      <c r="D2635" s="275">
        <v>4536</v>
      </c>
      <c r="E2635" s="274" t="s">
        <v>767</v>
      </c>
      <c r="F2635" s="286" t="s">
        <v>732</v>
      </c>
      <c r="G2635" s="286" t="s">
        <v>298</v>
      </c>
      <c r="H2635" s="286" t="s">
        <v>41</v>
      </c>
      <c r="I2635" s="286" t="s">
        <v>422</v>
      </c>
      <c r="J2635" s="286" t="s">
        <v>747</v>
      </c>
      <c r="K2635" s="286" t="s">
        <v>887</v>
      </c>
      <c r="L2635" s="286" t="s">
        <v>32</v>
      </c>
      <c r="M2635" s="287">
        <v>58350600</v>
      </c>
    </row>
    <row r="2636" spans="1:13">
      <c r="A2636" s="286" t="s">
        <v>5150</v>
      </c>
      <c r="B2636" s="286" t="s">
        <v>1484</v>
      </c>
      <c r="C2636" s="286" t="s">
        <v>25</v>
      </c>
      <c r="D2636" s="275">
        <v>4536</v>
      </c>
      <c r="E2636" s="274" t="s">
        <v>767</v>
      </c>
      <c r="F2636" s="286" t="s">
        <v>732</v>
      </c>
      <c r="G2636" s="286" t="s">
        <v>298</v>
      </c>
      <c r="H2636" s="286" t="s">
        <v>41</v>
      </c>
      <c r="I2636" s="286" t="s">
        <v>423</v>
      </c>
      <c r="J2636" s="286" t="s">
        <v>748</v>
      </c>
      <c r="K2636" s="286" t="s">
        <v>887</v>
      </c>
      <c r="L2636" s="286" t="s">
        <v>32</v>
      </c>
      <c r="M2636" s="287">
        <v>58350600</v>
      </c>
    </row>
    <row r="2637" spans="1:13">
      <c r="A2637" s="286" t="s">
        <v>5160</v>
      </c>
      <c r="B2637" s="286" t="s">
        <v>1484</v>
      </c>
      <c r="C2637" s="286" t="s">
        <v>25</v>
      </c>
      <c r="D2637" s="275">
        <v>4536</v>
      </c>
      <c r="E2637" s="274" t="s">
        <v>767</v>
      </c>
      <c r="F2637" s="286" t="s">
        <v>732</v>
      </c>
      <c r="G2637" s="286" t="s">
        <v>298</v>
      </c>
      <c r="H2637" s="286" t="s">
        <v>41</v>
      </c>
      <c r="I2637" s="286" t="s">
        <v>424</v>
      </c>
      <c r="J2637" s="286" t="s">
        <v>749</v>
      </c>
      <c r="K2637" s="286" t="s">
        <v>887</v>
      </c>
      <c r="L2637" s="286" t="s">
        <v>32</v>
      </c>
      <c r="M2637" s="287">
        <v>58350600</v>
      </c>
    </row>
    <row r="2638" spans="1:13">
      <c r="A2638" s="286" t="s">
        <v>5170</v>
      </c>
      <c r="B2638" s="286" t="s">
        <v>1484</v>
      </c>
      <c r="C2638" s="286" t="s">
        <v>25</v>
      </c>
      <c r="D2638" s="275">
        <v>4536</v>
      </c>
      <c r="E2638" s="274" t="s">
        <v>767</v>
      </c>
      <c r="F2638" s="286" t="s">
        <v>732</v>
      </c>
      <c r="G2638" s="286" t="s">
        <v>298</v>
      </c>
      <c r="H2638" s="286" t="s">
        <v>41</v>
      </c>
      <c r="I2638" s="286" t="s">
        <v>425</v>
      </c>
      <c r="J2638" s="286" t="s">
        <v>750</v>
      </c>
      <c r="K2638" s="286" t="s">
        <v>887</v>
      </c>
      <c r="L2638" s="286" t="s">
        <v>32</v>
      </c>
      <c r="M2638" s="287">
        <v>58350600</v>
      </c>
    </row>
    <row r="2639" spans="1:13">
      <c r="A2639" s="286" t="s">
        <v>5050</v>
      </c>
      <c r="B2639" s="286" t="s">
        <v>1484</v>
      </c>
      <c r="C2639" s="286" t="s">
        <v>25</v>
      </c>
      <c r="D2639" s="275">
        <v>4536</v>
      </c>
      <c r="E2639" s="274" t="s">
        <v>767</v>
      </c>
      <c r="F2639" s="286" t="s">
        <v>732</v>
      </c>
      <c r="G2639" s="286" t="s">
        <v>298</v>
      </c>
      <c r="H2639" s="286" t="s">
        <v>41</v>
      </c>
      <c r="I2639" s="286" t="s">
        <v>42</v>
      </c>
      <c r="J2639" s="286" t="s">
        <v>738</v>
      </c>
      <c r="K2639" s="286" t="s">
        <v>887</v>
      </c>
      <c r="L2639" s="286" t="s">
        <v>32</v>
      </c>
      <c r="M2639" s="287">
        <v>70016100</v>
      </c>
    </row>
    <row r="2640" spans="1:13">
      <c r="A2640" s="286" t="s">
        <v>5060</v>
      </c>
      <c r="B2640" s="286" t="s">
        <v>1484</v>
      </c>
      <c r="C2640" s="286" t="s">
        <v>25</v>
      </c>
      <c r="D2640" s="275">
        <v>4536</v>
      </c>
      <c r="E2640" s="274" t="s">
        <v>767</v>
      </c>
      <c r="F2640" s="286" t="s">
        <v>732</v>
      </c>
      <c r="G2640" s="286" t="s">
        <v>298</v>
      </c>
      <c r="H2640" s="286" t="s">
        <v>41</v>
      </c>
      <c r="I2640" s="286" t="s">
        <v>219</v>
      </c>
      <c r="J2640" s="286" t="s">
        <v>739</v>
      </c>
      <c r="K2640" s="286" t="s">
        <v>887</v>
      </c>
      <c r="L2640" s="286" t="s">
        <v>32</v>
      </c>
      <c r="M2640" s="287">
        <v>70016100</v>
      </c>
    </row>
    <row r="2641" spans="1:13">
      <c r="A2641" s="286" t="s">
        <v>5070</v>
      </c>
      <c r="B2641" s="286" t="s">
        <v>1484</v>
      </c>
      <c r="C2641" s="286" t="s">
        <v>25</v>
      </c>
      <c r="D2641" s="275">
        <v>4536</v>
      </c>
      <c r="E2641" s="274" t="s">
        <v>767</v>
      </c>
      <c r="F2641" s="286" t="s">
        <v>732</v>
      </c>
      <c r="G2641" s="286" t="s">
        <v>298</v>
      </c>
      <c r="H2641" s="286" t="s">
        <v>41</v>
      </c>
      <c r="I2641" s="286" t="s">
        <v>44</v>
      </c>
      <c r="J2641" s="286" t="s">
        <v>740</v>
      </c>
      <c r="K2641" s="286" t="s">
        <v>887</v>
      </c>
      <c r="L2641" s="286" t="s">
        <v>32</v>
      </c>
      <c r="M2641" s="287">
        <v>70016100</v>
      </c>
    </row>
    <row r="2642" spans="1:13">
      <c r="A2642" s="286" t="s">
        <v>5080</v>
      </c>
      <c r="B2642" s="286" t="s">
        <v>1484</v>
      </c>
      <c r="C2642" s="286" t="s">
        <v>25</v>
      </c>
      <c r="D2642" s="275">
        <v>4536</v>
      </c>
      <c r="E2642" s="274" t="s">
        <v>767</v>
      </c>
      <c r="F2642" s="286" t="s">
        <v>732</v>
      </c>
      <c r="G2642" s="286" t="s">
        <v>298</v>
      </c>
      <c r="H2642" s="286" t="s">
        <v>41</v>
      </c>
      <c r="I2642" s="286" t="s">
        <v>46</v>
      </c>
      <c r="J2642" s="286" t="s">
        <v>741</v>
      </c>
      <c r="K2642" s="286" t="s">
        <v>887</v>
      </c>
      <c r="L2642" s="286" t="s">
        <v>32</v>
      </c>
      <c r="M2642" s="287">
        <v>70016100</v>
      </c>
    </row>
    <row r="2643" spans="1:13">
      <c r="A2643" s="286" t="s">
        <v>5090</v>
      </c>
      <c r="B2643" s="286" t="s">
        <v>1484</v>
      </c>
      <c r="C2643" s="286" t="s">
        <v>25</v>
      </c>
      <c r="D2643" s="275">
        <v>4536</v>
      </c>
      <c r="E2643" s="274" t="s">
        <v>767</v>
      </c>
      <c r="F2643" s="286" t="s">
        <v>732</v>
      </c>
      <c r="G2643" s="286" t="s">
        <v>298</v>
      </c>
      <c r="H2643" s="286" t="s">
        <v>41</v>
      </c>
      <c r="I2643" s="286" t="s">
        <v>221</v>
      </c>
      <c r="J2643" s="286" t="s">
        <v>742</v>
      </c>
      <c r="K2643" s="286" t="s">
        <v>887</v>
      </c>
      <c r="L2643" s="286" t="s">
        <v>32</v>
      </c>
      <c r="M2643" s="287">
        <v>70016100</v>
      </c>
    </row>
    <row r="2644" spans="1:13">
      <c r="A2644" s="286" t="s">
        <v>5000</v>
      </c>
      <c r="B2644" s="286" t="s">
        <v>1484</v>
      </c>
      <c r="C2644" s="286" t="s">
        <v>25</v>
      </c>
      <c r="D2644" s="275">
        <v>4536</v>
      </c>
      <c r="E2644" s="274" t="s">
        <v>767</v>
      </c>
      <c r="F2644" s="286" t="s">
        <v>732</v>
      </c>
      <c r="G2644" s="286" t="s">
        <v>298</v>
      </c>
      <c r="H2644" s="286" t="s">
        <v>41</v>
      </c>
      <c r="I2644" s="286" t="s">
        <v>316</v>
      </c>
      <c r="J2644" s="286" t="s">
        <v>733</v>
      </c>
      <c r="K2644" s="286" t="s">
        <v>887</v>
      </c>
      <c r="L2644" s="286" t="s">
        <v>32</v>
      </c>
      <c r="M2644" s="287">
        <v>81681600</v>
      </c>
    </row>
    <row r="2645" spans="1:13">
      <c r="A2645" s="286" t="s">
        <v>5010</v>
      </c>
      <c r="B2645" s="286" t="s">
        <v>1484</v>
      </c>
      <c r="C2645" s="286" t="s">
        <v>25</v>
      </c>
      <c r="D2645" s="275">
        <v>4536</v>
      </c>
      <c r="E2645" s="274" t="s">
        <v>767</v>
      </c>
      <c r="F2645" s="286" t="s">
        <v>732</v>
      </c>
      <c r="G2645" s="286" t="s">
        <v>298</v>
      </c>
      <c r="H2645" s="286" t="s">
        <v>41</v>
      </c>
      <c r="I2645" s="286" t="s">
        <v>318</v>
      </c>
      <c r="J2645" s="286" t="s">
        <v>734</v>
      </c>
      <c r="K2645" s="286" t="s">
        <v>887</v>
      </c>
      <c r="L2645" s="286" t="s">
        <v>32</v>
      </c>
      <c r="M2645" s="287">
        <v>81681600</v>
      </c>
    </row>
    <row r="2646" spans="1:13">
      <c r="A2646" s="286" t="s">
        <v>5020</v>
      </c>
      <c r="B2646" s="286" t="s">
        <v>1484</v>
      </c>
      <c r="C2646" s="286" t="s">
        <v>25</v>
      </c>
      <c r="D2646" s="275">
        <v>4536</v>
      </c>
      <c r="E2646" s="274" t="s">
        <v>767</v>
      </c>
      <c r="F2646" s="286" t="s">
        <v>732</v>
      </c>
      <c r="G2646" s="286" t="s">
        <v>298</v>
      </c>
      <c r="H2646" s="286" t="s">
        <v>41</v>
      </c>
      <c r="I2646" s="286" t="s">
        <v>320</v>
      </c>
      <c r="J2646" s="286" t="s">
        <v>735</v>
      </c>
      <c r="K2646" s="286" t="s">
        <v>887</v>
      </c>
      <c r="L2646" s="286" t="s">
        <v>32</v>
      </c>
      <c r="M2646" s="287">
        <v>81681600</v>
      </c>
    </row>
    <row r="2647" spans="1:13">
      <c r="A2647" s="286" t="s">
        <v>5030</v>
      </c>
      <c r="B2647" s="286" t="s">
        <v>1484</v>
      </c>
      <c r="C2647" s="286" t="s">
        <v>25</v>
      </c>
      <c r="D2647" s="275">
        <v>4536</v>
      </c>
      <c r="E2647" s="274" t="s">
        <v>767</v>
      </c>
      <c r="F2647" s="286" t="s">
        <v>732</v>
      </c>
      <c r="G2647" s="286" t="s">
        <v>298</v>
      </c>
      <c r="H2647" s="286" t="s">
        <v>41</v>
      </c>
      <c r="I2647" s="286" t="s">
        <v>322</v>
      </c>
      <c r="J2647" s="286" t="s">
        <v>736</v>
      </c>
      <c r="K2647" s="286" t="s">
        <v>887</v>
      </c>
      <c r="L2647" s="286" t="s">
        <v>32</v>
      </c>
      <c r="M2647" s="287">
        <v>81681600</v>
      </c>
    </row>
    <row r="2648" spans="1:13">
      <c r="A2648" s="286" t="s">
        <v>5040</v>
      </c>
      <c r="B2648" s="286" t="s">
        <v>1484</v>
      </c>
      <c r="C2648" s="286" t="s">
        <v>25</v>
      </c>
      <c r="D2648" s="275">
        <v>4536</v>
      </c>
      <c r="E2648" s="274" t="s">
        <v>767</v>
      </c>
      <c r="F2648" s="286" t="s">
        <v>732</v>
      </c>
      <c r="G2648" s="286" t="s">
        <v>298</v>
      </c>
      <c r="H2648" s="286" t="s">
        <v>41</v>
      </c>
      <c r="I2648" s="286" t="s">
        <v>324</v>
      </c>
      <c r="J2648" s="286" t="s">
        <v>737</v>
      </c>
      <c r="K2648" s="286" t="s">
        <v>887</v>
      </c>
      <c r="L2648" s="286" t="s">
        <v>32</v>
      </c>
      <c r="M2648" s="287">
        <v>81681600</v>
      </c>
    </row>
    <row r="2649" spans="1:13">
      <c r="A2649" s="286" t="s">
        <v>5098</v>
      </c>
      <c r="B2649" s="286" t="s">
        <v>1482</v>
      </c>
      <c r="C2649" s="286" t="s">
        <v>25</v>
      </c>
      <c r="D2649" s="275">
        <v>4536</v>
      </c>
      <c r="E2649" s="274" t="s">
        <v>767</v>
      </c>
      <c r="F2649" s="286" t="s">
        <v>732</v>
      </c>
      <c r="G2649" s="286" t="s">
        <v>298</v>
      </c>
      <c r="H2649" s="286" t="s">
        <v>41</v>
      </c>
      <c r="I2649" s="286" t="s">
        <v>48</v>
      </c>
      <c r="J2649" s="286" t="s">
        <v>743</v>
      </c>
      <c r="K2649" s="286" t="s">
        <v>887</v>
      </c>
      <c r="L2649" s="286" t="s">
        <v>34</v>
      </c>
      <c r="M2649" s="287">
        <v>90159300</v>
      </c>
    </row>
    <row r="2650" spans="1:13">
      <c r="A2650" s="286" t="s">
        <v>5108</v>
      </c>
      <c r="B2650" s="286" t="s">
        <v>1482</v>
      </c>
      <c r="C2650" s="286" t="s">
        <v>25</v>
      </c>
      <c r="D2650" s="275">
        <v>4536</v>
      </c>
      <c r="E2650" s="274" t="s">
        <v>767</v>
      </c>
      <c r="F2650" s="286" t="s">
        <v>732</v>
      </c>
      <c r="G2650" s="286" t="s">
        <v>298</v>
      </c>
      <c r="H2650" s="286" t="s">
        <v>41</v>
      </c>
      <c r="I2650" s="286" t="s">
        <v>50</v>
      </c>
      <c r="J2650" s="286" t="s">
        <v>744</v>
      </c>
      <c r="K2650" s="286" t="s">
        <v>887</v>
      </c>
      <c r="L2650" s="286" t="s">
        <v>34</v>
      </c>
      <c r="M2650" s="287">
        <v>90159300</v>
      </c>
    </row>
    <row r="2651" spans="1:13">
      <c r="A2651" s="286" t="s">
        <v>5118</v>
      </c>
      <c r="B2651" s="286" t="s">
        <v>1482</v>
      </c>
      <c r="C2651" s="286" t="s">
        <v>25</v>
      </c>
      <c r="D2651" s="275">
        <v>4536</v>
      </c>
      <c r="E2651" s="274" t="s">
        <v>767</v>
      </c>
      <c r="F2651" s="286" t="s">
        <v>732</v>
      </c>
      <c r="G2651" s="286" t="s">
        <v>298</v>
      </c>
      <c r="H2651" s="286" t="s">
        <v>41</v>
      </c>
      <c r="I2651" s="286" t="s">
        <v>223</v>
      </c>
      <c r="J2651" s="286" t="s">
        <v>745</v>
      </c>
      <c r="K2651" s="286" t="s">
        <v>887</v>
      </c>
      <c r="L2651" s="286" t="s">
        <v>34</v>
      </c>
      <c r="M2651" s="287">
        <v>90159300</v>
      </c>
    </row>
    <row r="2652" spans="1:13">
      <c r="A2652" s="286" t="s">
        <v>5128</v>
      </c>
      <c r="B2652" s="286" t="s">
        <v>1482</v>
      </c>
      <c r="C2652" s="286" t="s">
        <v>25</v>
      </c>
      <c r="D2652" s="275">
        <v>4536</v>
      </c>
      <c r="E2652" s="274" t="s">
        <v>767</v>
      </c>
      <c r="F2652" s="286" t="s">
        <v>732</v>
      </c>
      <c r="G2652" s="286" t="s">
        <v>298</v>
      </c>
      <c r="H2652" s="286" t="s">
        <v>41</v>
      </c>
      <c r="I2652" s="286" t="s">
        <v>421</v>
      </c>
      <c r="J2652" s="286" t="s">
        <v>746</v>
      </c>
      <c r="K2652" s="286" t="s">
        <v>887</v>
      </c>
      <c r="L2652" s="286" t="s">
        <v>34</v>
      </c>
      <c r="M2652" s="287">
        <v>90159300</v>
      </c>
    </row>
    <row r="2653" spans="1:13">
      <c r="A2653" s="286" t="s">
        <v>5138</v>
      </c>
      <c r="B2653" s="286" t="s">
        <v>1482</v>
      </c>
      <c r="C2653" s="286" t="s">
        <v>25</v>
      </c>
      <c r="D2653" s="275">
        <v>4536</v>
      </c>
      <c r="E2653" s="274" t="s">
        <v>767</v>
      </c>
      <c r="F2653" s="286" t="s">
        <v>732</v>
      </c>
      <c r="G2653" s="286" t="s">
        <v>298</v>
      </c>
      <c r="H2653" s="286" t="s">
        <v>41</v>
      </c>
      <c r="I2653" s="286" t="s">
        <v>422</v>
      </c>
      <c r="J2653" s="286" t="s">
        <v>747</v>
      </c>
      <c r="K2653" s="286" t="s">
        <v>887</v>
      </c>
      <c r="L2653" s="286" t="s">
        <v>34</v>
      </c>
      <c r="M2653" s="287">
        <v>90159300</v>
      </c>
    </row>
    <row r="2654" spans="1:13">
      <c r="A2654" s="286" t="s">
        <v>5148</v>
      </c>
      <c r="B2654" s="286" t="s">
        <v>1482</v>
      </c>
      <c r="C2654" s="286" t="s">
        <v>25</v>
      </c>
      <c r="D2654" s="275">
        <v>4536</v>
      </c>
      <c r="E2654" s="274" t="s">
        <v>767</v>
      </c>
      <c r="F2654" s="286" t="s">
        <v>732</v>
      </c>
      <c r="G2654" s="286" t="s">
        <v>298</v>
      </c>
      <c r="H2654" s="286" t="s">
        <v>41</v>
      </c>
      <c r="I2654" s="286" t="s">
        <v>423</v>
      </c>
      <c r="J2654" s="286" t="s">
        <v>748</v>
      </c>
      <c r="K2654" s="286" t="s">
        <v>887</v>
      </c>
      <c r="L2654" s="286" t="s">
        <v>34</v>
      </c>
      <c r="M2654" s="287">
        <v>90159300</v>
      </c>
    </row>
    <row r="2655" spans="1:13">
      <c r="A2655" s="286" t="s">
        <v>5158</v>
      </c>
      <c r="B2655" s="286" t="s">
        <v>1482</v>
      </c>
      <c r="C2655" s="286" t="s">
        <v>25</v>
      </c>
      <c r="D2655" s="275">
        <v>4536</v>
      </c>
      <c r="E2655" s="274" t="s">
        <v>767</v>
      </c>
      <c r="F2655" s="286" t="s">
        <v>732</v>
      </c>
      <c r="G2655" s="286" t="s">
        <v>298</v>
      </c>
      <c r="H2655" s="286" t="s">
        <v>41</v>
      </c>
      <c r="I2655" s="286" t="s">
        <v>424</v>
      </c>
      <c r="J2655" s="286" t="s">
        <v>749</v>
      </c>
      <c r="K2655" s="286" t="s">
        <v>887</v>
      </c>
      <c r="L2655" s="286" t="s">
        <v>34</v>
      </c>
      <c r="M2655" s="287">
        <v>90159300</v>
      </c>
    </row>
    <row r="2656" spans="1:13">
      <c r="A2656" s="286" t="s">
        <v>5168</v>
      </c>
      <c r="B2656" s="286" t="s">
        <v>1482</v>
      </c>
      <c r="C2656" s="286" t="s">
        <v>25</v>
      </c>
      <c r="D2656" s="275">
        <v>4536</v>
      </c>
      <c r="E2656" s="274" t="s">
        <v>767</v>
      </c>
      <c r="F2656" s="286" t="s">
        <v>732</v>
      </c>
      <c r="G2656" s="286" t="s">
        <v>298</v>
      </c>
      <c r="H2656" s="286" t="s">
        <v>41</v>
      </c>
      <c r="I2656" s="286" t="s">
        <v>425</v>
      </c>
      <c r="J2656" s="286" t="s">
        <v>750</v>
      </c>
      <c r="K2656" s="286" t="s">
        <v>887</v>
      </c>
      <c r="L2656" s="286" t="s">
        <v>34</v>
      </c>
      <c r="M2656" s="287">
        <v>90159300</v>
      </c>
    </row>
    <row r="2657" spans="1:13">
      <c r="A2657" s="286" t="s">
        <v>5099</v>
      </c>
      <c r="B2657" s="286" t="s">
        <v>1483</v>
      </c>
      <c r="C2657" s="286" t="s">
        <v>25</v>
      </c>
      <c r="D2657" s="275">
        <v>4536</v>
      </c>
      <c r="E2657" s="274" t="s">
        <v>767</v>
      </c>
      <c r="F2657" s="286" t="s">
        <v>732</v>
      </c>
      <c r="G2657" s="286" t="s">
        <v>298</v>
      </c>
      <c r="H2657" s="286" t="s">
        <v>41</v>
      </c>
      <c r="I2657" s="286" t="s">
        <v>48</v>
      </c>
      <c r="J2657" s="286" t="s">
        <v>743</v>
      </c>
      <c r="K2657" s="286" t="s">
        <v>886</v>
      </c>
      <c r="L2657" s="286" t="s">
        <v>32</v>
      </c>
      <c r="M2657" s="287">
        <v>106075200</v>
      </c>
    </row>
    <row r="2658" spans="1:13">
      <c r="A2658" s="286" t="s">
        <v>5109</v>
      </c>
      <c r="B2658" s="286" t="s">
        <v>1483</v>
      </c>
      <c r="C2658" s="286" t="s">
        <v>25</v>
      </c>
      <c r="D2658" s="275">
        <v>4536</v>
      </c>
      <c r="E2658" s="274" t="s">
        <v>767</v>
      </c>
      <c r="F2658" s="286" t="s">
        <v>732</v>
      </c>
      <c r="G2658" s="286" t="s">
        <v>298</v>
      </c>
      <c r="H2658" s="286" t="s">
        <v>41</v>
      </c>
      <c r="I2658" s="286" t="s">
        <v>50</v>
      </c>
      <c r="J2658" s="286" t="s">
        <v>744</v>
      </c>
      <c r="K2658" s="286" t="s">
        <v>886</v>
      </c>
      <c r="L2658" s="286" t="s">
        <v>32</v>
      </c>
      <c r="M2658" s="287">
        <v>106075200</v>
      </c>
    </row>
    <row r="2659" spans="1:13">
      <c r="A2659" s="286" t="s">
        <v>5119</v>
      </c>
      <c r="B2659" s="286" t="s">
        <v>1483</v>
      </c>
      <c r="C2659" s="286" t="s">
        <v>25</v>
      </c>
      <c r="D2659" s="275">
        <v>4536</v>
      </c>
      <c r="E2659" s="274" t="s">
        <v>767</v>
      </c>
      <c r="F2659" s="286" t="s">
        <v>732</v>
      </c>
      <c r="G2659" s="286" t="s">
        <v>298</v>
      </c>
      <c r="H2659" s="286" t="s">
        <v>41</v>
      </c>
      <c r="I2659" s="286" t="s">
        <v>223</v>
      </c>
      <c r="J2659" s="286" t="s">
        <v>745</v>
      </c>
      <c r="K2659" s="286" t="s">
        <v>886</v>
      </c>
      <c r="L2659" s="286" t="s">
        <v>32</v>
      </c>
      <c r="M2659" s="287">
        <v>106075200</v>
      </c>
    </row>
    <row r="2660" spans="1:13">
      <c r="A2660" s="286" t="s">
        <v>5129</v>
      </c>
      <c r="B2660" s="286" t="s">
        <v>1483</v>
      </c>
      <c r="C2660" s="286" t="s">
        <v>25</v>
      </c>
      <c r="D2660" s="275">
        <v>4536</v>
      </c>
      <c r="E2660" s="274" t="s">
        <v>767</v>
      </c>
      <c r="F2660" s="286" t="s">
        <v>732</v>
      </c>
      <c r="G2660" s="286" t="s">
        <v>298</v>
      </c>
      <c r="H2660" s="286" t="s">
        <v>41</v>
      </c>
      <c r="I2660" s="286" t="s">
        <v>421</v>
      </c>
      <c r="J2660" s="286" t="s">
        <v>746</v>
      </c>
      <c r="K2660" s="286" t="s">
        <v>886</v>
      </c>
      <c r="L2660" s="286" t="s">
        <v>32</v>
      </c>
      <c r="M2660" s="287">
        <v>106075200</v>
      </c>
    </row>
    <row r="2661" spans="1:13">
      <c r="A2661" s="286" t="s">
        <v>5139</v>
      </c>
      <c r="B2661" s="286" t="s">
        <v>1483</v>
      </c>
      <c r="C2661" s="286" t="s">
        <v>25</v>
      </c>
      <c r="D2661" s="275">
        <v>4536</v>
      </c>
      <c r="E2661" s="274" t="s">
        <v>767</v>
      </c>
      <c r="F2661" s="286" t="s">
        <v>732</v>
      </c>
      <c r="G2661" s="286" t="s">
        <v>298</v>
      </c>
      <c r="H2661" s="286" t="s">
        <v>41</v>
      </c>
      <c r="I2661" s="286" t="s">
        <v>422</v>
      </c>
      <c r="J2661" s="286" t="s">
        <v>747</v>
      </c>
      <c r="K2661" s="286" t="s">
        <v>886</v>
      </c>
      <c r="L2661" s="286" t="s">
        <v>32</v>
      </c>
      <c r="M2661" s="287">
        <v>106075200</v>
      </c>
    </row>
    <row r="2662" spans="1:13">
      <c r="A2662" s="286" t="s">
        <v>5149</v>
      </c>
      <c r="B2662" s="286" t="s">
        <v>1483</v>
      </c>
      <c r="C2662" s="286" t="s">
        <v>25</v>
      </c>
      <c r="D2662" s="275">
        <v>4536</v>
      </c>
      <c r="E2662" s="274" t="s">
        <v>767</v>
      </c>
      <c r="F2662" s="286" t="s">
        <v>732</v>
      </c>
      <c r="G2662" s="286" t="s">
        <v>298</v>
      </c>
      <c r="H2662" s="286" t="s">
        <v>41</v>
      </c>
      <c r="I2662" s="286" t="s">
        <v>423</v>
      </c>
      <c r="J2662" s="286" t="s">
        <v>748</v>
      </c>
      <c r="K2662" s="286" t="s">
        <v>886</v>
      </c>
      <c r="L2662" s="286" t="s">
        <v>32</v>
      </c>
      <c r="M2662" s="287">
        <v>106075200</v>
      </c>
    </row>
    <row r="2663" spans="1:13">
      <c r="A2663" s="286" t="s">
        <v>5159</v>
      </c>
      <c r="B2663" s="286" t="s">
        <v>1483</v>
      </c>
      <c r="C2663" s="286" t="s">
        <v>25</v>
      </c>
      <c r="D2663" s="275">
        <v>4536</v>
      </c>
      <c r="E2663" s="274" t="s">
        <v>767</v>
      </c>
      <c r="F2663" s="286" t="s">
        <v>732</v>
      </c>
      <c r="G2663" s="286" t="s">
        <v>298</v>
      </c>
      <c r="H2663" s="286" t="s">
        <v>41</v>
      </c>
      <c r="I2663" s="286" t="s">
        <v>424</v>
      </c>
      <c r="J2663" s="286" t="s">
        <v>749</v>
      </c>
      <c r="K2663" s="286" t="s">
        <v>886</v>
      </c>
      <c r="L2663" s="286" t="s">
        <v>32</v>
      </c>
      <c r="M2663" s="287">
        <v>106075200</v>
      </c>
    </row>
    <row r="2664" spans="1:13">
      <c r="A2664" s="286" t="s">
        <v>5169</v>
      </c>
      <c r="B2664" s="286" t="s">
        <v>1483</v>
      </c>
      <c r="C2664" s="286" t="s">
        <v>25</v>
      </c>
      <c r="D2664" s="275">
        <v>4536</v>
      </c>
      <c r="E2664" s="274" t="s">
        <v>767</v>
      </c>
      <c r="F2664" s="286" t="s">
        <v>732</v>
      </c>
      <c r="G2664" s="286" t="s">
        <v>298</v>
      </c>
      <c r="H2664" s="286" t="s">
        <v>41</v>
      </c>
      <c r="I2664" s="286" t="s">
        <v>425</v>
      </c>
      <c r="J2664" s="286" t="s">
        <v>750</v>
      </c>
      <c r="K2664" s="286" t="s">
        <v>886</v>
      </c>
      <c r="L2664" s="286" t="s">
        <v>32</v>
      </c>
      <c r="M2664" s="287">
        <v>106075200</v>
      </c>
    </row>
    <row r="2665" spans="1:13">
      <c r="A2665" s="286" t="s">
        <v>5048</v>
      </c>
      <c r="B2665" s="286" t="s">
        <v>1482</v>
      </c>
      <c r="C2665" s="286" t="s">
        <v>25</v>
      </c>
      <c r="D2665" s="275">
        <v>4536</v>
      </c>
      <c r="E2665" s="274" t="s">
        <v>767</v>
      </c>
      <c r="F2665" s="286" t="s">
        <v>732</v>
      </c>
      <c r="G2665" s="286" t="s">
        <v>298</v>
      </c>
      <c r="H2665" s="286" t="s">
        <v>41</v>
      </c>
      <c r="I2665" s="286" t="s">
        <v>42</v>
      </c>
      <c r="J2665" s="286" t="s">
        <v>738</v>
      </c>
      <c r="K2665" s="286" t="s">
        <v>887</v>
      </c>
      <c r="L2665" s="286" t="s">
        <v>34</v>
      </c>
      <c r="M2665" s="287">
        <v>108200400</v>
      </c>
    </row>
    <row r="2666" spans="1:13">
      <c r="A2666" s="286" t="s">
        <v>5058</v>
      </c>
      <c r="B2666" s="286" t="s">
        <v>1482</v>
      </c>
      <c r="C2666" s="286" t="s">
        <v>25</v>
      </c>
      <c r="D2666" s="275">
        <v>4536</v>
      </c>
      <c r="E2666" s="274" t="s">
        <v>767</v>
      </c>
      <c r="F2666" s="286" t="s">
        <v>732</v>
      </c>
      <c r="G2666" s="286" t="s">
        <v>298</v>
      </c>
      <c r="H2666" s="286" t="s">
        <v>41</v>
      </c>
      <c r="I2666" s="286" t="s">
        <v>219</v>
      </c>
      <c r="J2666" s="286" t="s">
        <v>739</v>
      </c>
      <c r="K2666" s="286" t="s">
        <v>887</v>
      </c>
      <c r="L2666" s="286" t="s">
        <v>34</v>
      </c>
      <c r="M2666" s="287">
        <v>108200400</v>
      </c>
    </row>
    <row r="2667" spans="1:13">
      <c r="A2667" s="286" t="s">
        <v>5068</v>
      </c>
      <c r="B2667" s="286" t="s">
        <v>1482</v>
      </c>
      <c r="C2667" s="286" t="s">
        <v>25</v>
      </c>
      <c r="D2667" s="275">
        <v>4536</v>
      </c>
      <c r="E2667" s="274" t="s">
        <v>767</v>
      </c>
      <c r="F2667" s="286" t="s">
        <v>732</v>
      </c>
      <c r="G2667" s="286" t="s">
        <v>298</v>
      </c>
      <c r="H2667" s="286" t="s">
        <v>41</v>
      </c>
      <c r="I2667" s="286" t="s">
        <v>44</v>
      </c>
      <c r="J2667" s="286" t="s">
        <v>740</v>
      </c>
      <c r="K2667" s="286" t="s">
        <v>887</v>
      </c>
      <c r="L2667" s="286" t="s">
        <v>34</v>
      </c>
      <c r="M2667" s="287">
        <v>108200400</v>
      </c>
    </row>
    <row r="2668" spans="1:13">
      <c r="A2668" s="286" t="s">
        <v>5078</v>
      </c>
      <c r="B2668" s="286" t="s">
        <v>1482</v>
      </c>
      <c r="C2668" s="286" t="s">
        <v>25</v>
      </c>
      <c r="D2668" s="275">
        <v>4536</v>
      </c>
      <c r="E2668" s="274" t="s">
        <v>767</v>
      </c>
      <c r="F2668" s="286" t="s">
        <v>732</v>
      </c>
      <c r="G2668" s="286" t="s">
        <v>298</v>
      </c>
      <c r="H2668" s="286" t="s">
        <v>41</v>
      </c>
      <c r="I2668" s="286" t="s">
        <v>46</v>
      </c>
      <c r="J2668" s="286" t="s">
        <v>741</v>
      </c>
      <c r="K2668" s="286" t="s">
        <v>887</v>
      </c>
      <c r="L2668" s="286" t="s">
        <v>34</v>
      </c>
      <c r="M2668" s="287">
        <v>108200400</v>
      </c>
    </row>
    <row r="2669" spans="1:13">
      <c r="A2669" s="286" t="s">
        <v>5088</v>
      </c>
      <c r="B2669" s="286" t="s">
        <v>1482</v>
      </c>
      <c r="C2669" s="286" t="s">
        <v>25</v>
      </c>
      <c r="D2669" s="275">
        <v>4536</v>
      </c>
      <c r="E2669" s="274" t="s">
        <v>767</v>
      </c>
      <c r="F2669" s="286" t="s">
        <v>732</v>
      </c>
      <c r="G2669" s="286" t="s">
        <v>298</v>
      </c>
      <c r="H2669" s="286" t="s">
        <v>41</v>
      </c>
      <c r="I2669" s="286" t="s">
        <v>221</v>
      </c>
      <c r="J2669" s="286" t="s">
        <v>742</v>
      </c>
      <c r="K2669" s="286" t="s">
        <v>887</v>
      </c>
      <c r="L2669" s="286" t="s">
        <v>34</v>
      </c>
      <c r="M2669" s="287">
        <v>108200400</v>
      </c>
    </row>
    <row r="2670" spans="1:13">
      <c r="A2670" s="286" t="s">
        <v>5104</v>
      </c>
      <c r="B2670" s="286" t="s">
        <v>1488</v>
      </c>
      <c r="C2670" s="286" t="s">
        <v>25</v>
      </c>
      <c r="D2670" s="275">
        <v>4536</v>
      </c>
      <c r="E2670" s="274" t="s">
        <v>767</v>
      </c>
      <c r="F2670" s="286" t="s">
        <v>732</v>
      </c>
      <c r="G2670" s="286" t="s">
        <v>298</v>
      </c>
      <c r="H2670" s="286" t="s">
        <v>41</v>
      </c>
      <c r="I2670" s="286" t="s">
        <v>48</v>
      </c>
      <c r="J2670" s="286" t="s">
        <v>743</v>
      </c>
      <c r="K2670" s="286" t="s">
        <v>887</v>
      </c>
      <c r="L2670" s="286" t="s">
        <v>218</v>
      </c>
      <c r="M2670" s="287">
        <v>111365100</v>
      </c>
    </row>
    <row r="2671" spans="1:13">
      <c r="A2671" s="286" t="s">
        <v>5114</v>
      </c>
      <c r="B2671" s="286" t="s">
        <v>1488</v>
      </c>
      <c r="C2671" s="286" t="s">
        <v>25</v>
      </c>
      <c r="D2671" s="275">
        <v>4536</v>
      </c>
      <c r="E2671" s="274" t="s">
        <v>767</v>
      </c>
      <c r="F2671" s="286" t="s">
        <v>732</v>
      </c>
      <c r="G2671" s="286" t="s">
        <v>298</v>
      </c>
      <c r="H2671" s="286" t="s">
        <v>41</v>
      </c>
      <c r="I2671" s="286" t="s">
        <v>50</v>
      </c>
      <c r="J2671" s="286" t="s">
        <v>744</v>
      </c>
      <c r="K2671" s="286" t="s">
        <v>887</v>
      </c>
      <c r="L2671" s="286" t="s">
        <v>218</v>
      </c>
      <c r="M2671" s="287">
        <v>111365100</v>
      </c>
    </row>
    <row r="2672" spans="1:13">
      <c r="A2672" s="286" t="s">
        <v>5124</v>
      </c>
      <c r="B2672" s="286" t="s">
        <v>1488</v>
      </c>
      <c r="C2672" s="286" t="s">
        <v>25</v>
      </c>
      <c r="D2672" s="275">
        <v>4536</v>
      </c>
      <c r="E2672" s="274" t="s">
        <v>767</v>
      </c>
      <c r="F2672" s="286" t="s">
        <v>732</v>
      </c>
      <c r="G2672" s="286" t="s">
        <v>298</v>
      </c>
      <c r="H2672" s="286" t="s">
        <v>41</v>
      </c>
      <c r="I2672" s="286" t="s">
        <v>223</v>
      </c>
      <c r="J2672" s="286" t="s">
        <v>745</v>
      </c>
      <c r="K2672" s="286" t="s">
        <v>887</v>
      </c>
      <c r="L2672" s="286" t="s">
        <v>218</v>
      </c>
      <c r="M2672" s="287">
        <v>111365100</v>
      </c>
    </row>
    <row r="2673" spans="1:13">
      <c r="A2673" s="286" t="s">
        <v>5134</v>
      </c>
      <c r="B2673" s="286" t="s">
        <v>1488</v>
      </c>
      <c r="C2673" s="286" t="s">
        <v>25</v>
      </c>
      <c r="D2673" s="275">
        <v>4536</v>
      </c>
      <c r="E2673" s="274" t="s">
        <v>767</v>
      </c>
      <c r="F2673" s="286" t="s">
        <v>732</v>
      </c>
      <c r="G2673" s="286" t="s">
        <v>298</v>
      </c>
      <c r="H2673" s="286" t="s">
        <v>41</v>
      </c>
      <c r="I2673" s="286" t="s">
        <v>421</v>
      </c>
      <c r="J2673" s="286" t="s">
        <v>746</v>
      </c>
      <c r="K2673" s="286" t="s">
        <v>887</v>
      </c>
      <c r="L2673" s="286" t="s">
        <v>218</v>
      </c>
      <c r="M2673" s="287">
        <v>111365100</v>
      </c>
    </row>
    <row r="2674" spans="1:13">
      <c r="A2674" s="286" t="s">
        <v>5144</v>
      </c>
      <c r="B2674" s="286" t="s">
        <v>1488</v>
      </c>
      <c r="C2674" s="286" t="s">
        <v>25</v>
      </c>
      <c r="D2674" s="275">
        <v>4536</v>
      </c>
      <c r="E2674" s="274" t="s">
        <v>767</v>
      </c>
      <c r="F2674" s="286" t="s">
        <v>732</v>
      </c>
      <c r="G2674" s="286" t="s">
        <v>298</v>
      </c>
      <c r="H2674" s="286" t="s">
        <v>41</v>
      </c>
      <c r="I2674" s="286" t="s">
        <v>422</v>
      </c>
      <c r="J2674" s="286" t="s">
        <v>747</v>
      </c>
      <c r="K2674" s="286" t="s">
        <v>887</v>
      </c>
      <c r="L2674" s="286" t="s">
        <v>218</v>
      </c>
      <c r="M2674" s="287">
        <v>111365100</v>
      </c>
    </row>
    <row r="2675" spans="1:13">
      <c r="A2675" s="286" t="s">
        <v>5154</v>
      </c>
      <c r="B2675" s="286" t="s">
        <v>1488</v>
      </c>
      <c r="C2675" s="286" t="s">
        <v>25</v>
      </c>
      <c r="D2675" s="275">
        <v>4536</v>
      </c>
      <c r="E2675" s="274" t="s">
        <v>767</v>
      </c>
      <c r="F2675" s="286" t="s">
        <v>732</v>
      </c>
      <c r="G2675" s="286" t="s">
        <v>298</v>
      </c>
      <c r="H2675" s="286" t="s">
        <v>41</v>
      </c>
      <c r="I2675" s="286" t="s">
        <v>423</v>
      </c>
      <c r="J2675" s="286" t="s">
        <v>748</v>
      </c>
      <c r="K2675" s="286" t="s">
        <v>887</v>
      </c>
      <c r="L2675" s="286" t="s">
        <v>218</v>
      </c>
      <c r="M2675" s="287">
        <v>111365100</v>
      </c>
    </row>
    <row r="2676" spans="1:13">
      <c r="A2676" s="286" t="s">
        <v>5164</v>
      </c>
      <c r="B2676" s="286" t="s">
        <v>1488</v>
      </c>
      <c r="C2676" s="286" t="s">
        <v>25</v>
      </c>
      <c r="D2676" s="275">
        <v>4536</v>
      </c>
      <c r="E2676" s="274" t="s">
        <v>767</v>
      </c>
      <c r="F2676" s="286" t="s">
        <v>732</v>
      </c>
      <c r="G2676" s="286" t="s">
        <v>298</v>
      </c>
      <c r="H2676" s="286" t="s">
        <v>41</v>
      </c>
      <c r="I2676" s="286" t="s">
        <v>424</v>
      </c>
      <c r="J2676" s="286" t="s">
        <v>749</v>
      </c>
      <c r="K2676" s="286" t="s">
        <v>887</v>
      </c>
      <c r="L2676" s="286" t="s">
        <v>218</v>
      </c>
      <c r="M2676" s="287">
        <v>111365100</v>
      </c>
    </row>
    <row r="2677" spans="1:13">
      <c r="A2677" s="286" t="s">
        <v>5174</v>
      </c>
      <c r="B2677" s="286" t="s">
        <v>1488</v>
      </c>
      <c r="C2677" s="286" t="s">
        <v>25</v>
      </c>
      <c r="D2677" s="275">
        <v>4536</v>
      </c>
      <c r="E2677" s="274" t="s">
        <v>767</v>
      </c>
      <c r="F2677" s="286" t="s">
        <v>732</v>
      </c>
      <c r="G2677" s="286" t="s">
        <v>298</v>
      </c>
      <c r="H2677" s="286" t="s">
        <v>41</v>
      </c>
      <c r="I2677" s="286" t="s">
        <v>425</v>
      </c>
      <c r="J2677" s="286" t="s">
        <v>750</v>
      </c>
      <c r="K2677" s="286" t="s">
        <v>887</v>
      </c>
      <c r="L2677" s="286" t="s">
        <v>218</v>
      </c>
      <c r="M2677" s="287">
        <v>111365100</v>
      </c>
    </row>
    <row r="2678" spans="1:13">
      <c r="A2678" s="286" t="s">
        <v>4998</v>
      </c>
      <c r="B2678" s="286" t="s">
        <v>1482</v>
      </c>
      <c r="C2678" s="286" t="s">
        <v>25</v>
      </c>
      <c r="D2678" s="275">
        <v>4536</v>
      </c>
      <c r="E2678" s="274" t="s">
        <v>767</v>
      </c>
      <c r="F2678" s="286" t="s">
        <v>732</v>
      </c>
      <c r="G2678" s="286" t="s">
        <v>298</v>
      </c>
      <c r="H2678" s="286" t="s">
        <v>41</v>
      </c>
      <c r="I2678" s="286" t="s">
        <v>316</v>
      </c>
      <c r="J2678" s="286" t="s">
        <v>733</v>
      </c>
      <c r="K2678" s="286" t="s">
        <v>887</v>
      </c>
      <c r="L2678" s="286" t="s">
        <v>34</v>
      </c>
      <c r="M2678" s="287">
        <v>126218400</v>
      </c>
    </row>
    <row r="2679" spans="1:13">
      <c r="A2679" s="286" t="s">
        <v>5008</v>
      </c>
      <c r="B2679" s="286" t="s">
        <v>1482</v>
      </c>
      <c r="C2679" s="286" t="s">
        <v>25</v>
      </c>
      <c r="D2679" s="275">
        <v>4536</v>
      </c>
      <c r="E2679" s="274" t="s">
        <v>767</v>
      </c>
      <c r="F2679" s="286" t="s">
        <v>732</v>
      </c>
      <c r="G2679" s="286" t="s">
        <v>298</v>
      </c>
      <c r="H2679" s="286" t="s">
        <v>41</v>
      </c>
      <c r="I2679" s="286" t="s">
        <v>318</v>
      </c>
      <c r="J2679" s="286" t="s">
        <v>734</v>
      </c>
      <c r="K2679" s="286" t="s">
        <v>887</v>
      </c>
      <c r="L2679" s="286" t="s">
        <v>34</v>
      </c>
      <c r="M2679" s="287">
        <v>126218400</v>
      </c>
    </row>
    <row r="2680" spans="1:13">
      <c r="A2680" s="286" t="s">
        <v>5018</v>
      </c>
      <c r="B2680" s="286" t="s">
        <v>1482</v>
      </c>
      <c r="C2680" s="286" t="s">
        <v>25</v>
      </c>
      <c r="D2680" s="275">
        <v>4536</v>
      </c>
      <c r="E2680" s="274" t="s">
        <v>767</v>
      </c>
      <c r="F2680" s="286" t="s">
        <v>732</v>
      </c>
      <c r="G2680" s="286" t="s">
        <v>298</v>
      </c>
      <c r="H2680" s="286" t="s">
        <v>41</v>
      </c>
      <c r="I2680" s="286" t="s">
        <v>320</v>
      </c>
      <c r="J2680" s="286" t="s">
        <v>735</v>
      </c>
      <c r="K2680" s="286" t="s">
        <v>887</v>
      </c>
      <c r="L2680" s="286" t="s">
        <v>34</v>
      </c>
      <c r="M2680" s="287">
        <v>126218400</v>
      </c>
    </row>
    <row r="2681" spans="1:13">
      <c r="A2681" s="286" t="s">
        <v>5028</v>
      </c>
      <c r="B2681" s="286" t="s">
        <v>1482</v>
      </c>
      <c r="C2681" s="286" t="s">
        <v>25</v>
      </c>
      <c r="D2681" s="275">
        <v>4536</v>
      </c>
      <c r="E2681" s="274" t="s">
        <v>767</v>
      </c>
      <c r="F2681" s="286" t="s">
        <v>732</v>
      </c>
      <c r="G2681" s="286" t="s">
        <v>298</v>
      </c>
      <c r="H2681" s="286" t="s">
        <v>41</v>
      </c>
      <c r="I2681" s="286" t="s">
        <v>322</v>
      </c>
      <c r="J2681" s="286" t="s">
        <v>736</v>
      </c>
      <c r="K2681" s="286" t="s">
        <v>887</v>
      </c>
      <c r="L2681" s="286" t="s">
        <v>34</v>
      </c>
      <c r="M2681" s="287">
        <v>126218400</v>
      </c>
    </row>
    <row r="2682" spans="1:13">
      <c r="A2682" s="286" t="s">
        <v>5038</v>
      </c>
      <c r="B2682" s="286" t="s">
        <v>1482</v>
      </c>
      <c r="C2682" s="286" t="s">
        <v>25</v>
      </c>
      <c r="D2682" s="275">
        <v>4536</v>
      </c>
      <c r="E2682" s="274" t="s">
        <v>767</v>
      </c>
      <c r="F2682" s="286" t="s">
        <v>732</v>
      </c>
      <c r="G2682" s="286" t="s">
        <v>298</v>
      </c>
      <c r="H2682" s="286" t="s">
        <v>41</v>
      </c>
      <c r="I2682" s="286" t="s">
        <v>324</v>
      </c>
      <c r="J2682" s="286" t="s">
        <v>737</v>
      </c>
      <c r="K2682" s="286" t="s">
        <v>887</v>
      </c>
      <c r="L2682" s="286" t="s">
        <v>34</v>
      </c>
      <c r="M2682" s="287">
        <v>126218400</v>
      </c>
    </row>
    <row r="2683" spans="1:13">
      <c r="A2683" s="286" t="s">
        <v>5049</v>
      </c>
      <c r="B2683" s="286" t="s">
        <v>1483</v>
      </c>
      <c r="C2683" s="286" t="s">
        <v>25</v>
      </c>
      <c r="D2683" s="275">
        <v>4536</v>
      </c>
      <c r="E2683" s="274" t="s">
        <v>767</v>
      </c>
      <c r="F2683" s="286" t="s">
        <v>732</v>
      </c>
      <c r="G2683" s="286" t="s">
        <v>298</v>
      </c>
      <c r="H2683" s="286" t="s">
        <v>41</v>
      </c>
      <c r="I2683" s="286" t="s">
        <v>42</v>
      </c>
      <c r="J2683" s="286" t="s">
        <v>738</v>
      </c>
      <c r="K2683" s="286" t="s">
        <v>886</v>
      </c>
      <c r="L2683" s="286" t="s">
        <v>32</v>
      </c>
      <c r="M2683" s="287">
        <v>127281000</v>
      </c>
    </row>
    <row r="2684" spans="1:13">
      <c r="A2684" s="286" t="s">
        <v>5059</v>
      </c>
      <c r="B2684" s="286" t="s">
        <v>1483</v>
      </c>
      <c r="C2684" s="286" t="s">
        <v>25</v>
      </c>
      <c r="D2684" s="275">
        <v>4536</v>
      </c>
      <c r="E2684" s="274" t="s">
        <v>767</v>
      </c>
      <c r="F2684" s="286" t="s">
        <v>732</v>
      </c>
      <c r="G2684" s="286" t="s">
        <v>298</v>
      </c>
      <c r="H2684" s="286" t="s">
        <v>41</v>
      </c>
      <c r="I2684" s="286" t="s">
        <v>219</v>
      </c>
      <c r="J2684" s="286" t="s">
        <v>739</v>
      </c>
      <c r="K2684" s="286" t="s">
        <v>886</v>
      </c>
      <c r="L2684" s="286" t="s">
        <v>32</v>
      </c>
      <c r="M2684" s="287">
        <v>127281000</v>
      </c>
    </row>
    <row r="2685" spans="1:13">
      <c r="A2685" s="286" t="s">
        <v>5069</v>
      </c>
      <c r="B2685" s="286" t="s">
        <v>1483</v>
      </c>
      <c r="C2685" s="286" t="s">
        <v>25</v>
      </c>
      <c r="D2685" s="275">
        <v>4536</v>
      </c>
      <c r="E2685" s="274" t="s">
        <v>767</v>
      </c>
      <c r="F2685" s="286" t="s">
        <v>732</v>
      </c>
      <c r="G2685" s="286" t="s">
        <v>298</v>
      </c>
      <c r="H2685" s="286" t="s">
        <v>41</v>
      </c>
      <c r="I2685" s="286" t="s">
        <v>44</v>
      </c>
      <c r="J2685" s="286" t="s">
        <v>740</v>
      </c>
      <c r="K2685" s="286" t="s">
        <v>886</v>
      </c>
      <c r="L2685" s="286" t="s">
        <v>32</v>
      </c>
      <c r="M2685" s="287">
        <v>127281000</v>
      </c>
    </row>
    <row r="2686" spans="1:13">
      <c r="A2686" s="286" t="s">
        <v>5079</v>
      </c>
      <c r="B2686" s="286" t="s">
        <v>1483</v>
      </c>
      <c r="C2686" s="286" t="s">
        <v>25</v>
      </c>
      <c r="D2686" s="275">
        <v>4536</v>
      </c>
      <c r="E2686" s="274" t="s">
        <v>767</v>
      </c>
      <c r="F2686" s="286" t="s">
        <v>732</v>
      </c>
      <c r="G2686" s="286" t="s">
        <v>298</v>
      </c>
      <c r="H2686" s="286" t="s">
        <v>41</v>
      </c>
      <c r="I2686" s="286" t="s">
        <v>46</v>
      </c>
      <c r="J2686" s="286" t="s">
        <v>741</v>
      </c>
      <c r="K2686" s="286" t="s">
        <v>886</v>
      </c>
      <c r="L2686" s="286" t="s">
        <v>32</v>
      </c>
      <c r="M2686" s="287">
        <v>127281000</v>
      </c>
    </row>
    <row r="2687" spans="1:13">
      <c r="A2687" s="286" t="s">
        <v>5089</v>
      </c>
      <c r="B2687" s="286" t="s">
        <v>1483</v>
      </c>
      <c r="C2687" s="286" t="s">
        <v>25</v>
      </c>
      <c r="D2687" s="275">
        <v>4536</v>
      </c>
      <c r="E2687" s="274" t="s">
        <v>767</v>
      </c>
      <c r="F2687" s="286" t="s">
        <v>732</v>
      </c>
      <c r="G2687" s="286" t="s">
        <v>298</v>
      </c>
      <c r="H2687" s="286" t="s">
        <v>41</v>
      </c>
      <c r="I2687" s="286" t="s">
        <v>221</v>
      </c>
      <c r="J2687" s="286" t="s">
        <v>742</v>
      </c>
      <c r="K2687" s="286" t="s">
        <v>886</v>
      </c>
      <c r="L2687" s="286" t="s">
        <v>32</v>
      </c>
      <c r="M2687" s="287">
        <v>127281000</v>
      </c>
    </row>
    <row r="2688" spans="1:13">
      <c r="A2688" s="286" t="s">
        <v>5054</v>
      </c>
      <c r="B2688" s="286" t="s">
        <v>1488</v>
      </c>
      <c r="C2688" s="286" t="s">
        <v>25</v>
      </c>
      <c r="D2688" s="275">
        <v>4536</v>
      </c>
      <c r="E2688" s="274" t="s">
        <v>767</v>
      </c>
      <c r="F2688" s="286" t="s">
        <v>732</v>
      </c>
      <c r="G2688" s="286" t="s">
        <v>298</v>
      </c>
      <c r="H2688" s="286" t="s">
        <v>41</v>
      </c>
      <c r="I2688" s="286" t="s">
        <v>42</v>
      </c>
      <c r="J2688" s="286" t="s">
        <v>738</v>
      </c>
      <c r="K2688" s="286" t="s">
        <v>887</v>
      </c>
      <c r="L2688" s="286" t="s">
        <v>218</v>
      </c>
      <c r="M2688" s="287">
        <v>133656600</v>
      </c>
    </row>
    <row r="2689" spans="1:13">
      <c r="A2689" s="286" t="s">
        <v>5064</v>
      </c>
      <c r="B2689" s="286" t="s">
        <v>1488</v>
      </c>
      <c r="C2689" s="286" t="s">
        <v>25</v>
      </c>
      <c r="D2689" s="275">
        <v>4536</v>
      </c>
      <c r="E2689" s="274" t="s">
        <v>767</v>
      </c>
      <c r="F2689" s="286" t="s">
        <v>732</v>
      </c>
      <c r="G2689" s="286" t="s">
        <v>298</v>
      </c>
      <c r="H2689" s="286" t="s">
        <v>41</v>
      </c>
      <c r="I2689" s="286" t="s">
        <v>219</v>
      </c>
      <c r="J2689" s="286" t="s">
        <v>739</v>
      </c>
      <c r="K2689" s="286" t="s">
        <v>887</v>
      </c>
      <c r="L2689" s="286" t="s">
        <v>218</v>
      </c>
      <c r="M2689" s="287">
        <v>133656600</v>
      </c>
    </row>
    <row r="2690" spans="1:13">
      <c r="A2690" s="286" t="s">
        <v>5074</v>
      </c>
      <c r="B2690" s="286" t="s">
        <v>1488</v>
      </c>
      <c r="C2690" s="286" t="s">
        <v>25</v>
      </c>
      <c r="D2690" s="275">
        <v>4536</v>
      </c>
      <c r="E2690" s="274" t="s">
        <v>767</v>
      </c>
      <c r="F2690" s="286" t="s">
        <v>732</v>
      </c>
      <c r="G2690" s="286" t="s">
        <v>298</v>
      </c>
      <c r="H2690" s="286" t="s">
        <v>41</v>
      </c>
      <c r="I2690" s="286" t="s">
        <v>44</v>
      </c>
      <c r="J2690" s="286" t="s">
        <v>740</v>
      </c>
      <c r="K2690" s="286" t="s">
        <v>887</v>
      </c>
      <c r="L2690" s="286" t="s">
        <v>218</v>
      </c>
      <c r="M2690" s="287">
        <v>133656600</v>
      </c>
    </row>
    <row r="2691" spans="1:13">
      <c r="A2691" s="286" t="s">
        <v>5084</v>
      </c>
      <c r="B2691" s="286" t="s">
        <v>1488</v>
      </c>
      <c r="C2691" s="286" t="s">
        <v>25</v>
      </c>
      <c r="D2691" s="275">
        <v>4536</v>
      </c>
      <c r="E2691" s="274" t="s">
        <v>767</v>
      </c>
      <c r="F2691" s="286" t="s">
        <v>732</v>
      </c>
      <c r="G2691" s="286" t="s">
        <v>298</v>
      </c>
      <c r="H2691" s="286" t="s">
        <v>41</v>
      </c>
      <c r="I2691" s="286" t="s">
        <v>46</v>
      </c>
      <c r="J2691" s="286" t="s">
        <v>741</v>
      </c>
      <c r="K2691" s="286" t="s">
        <v>887</v>
      </c>
      <c r="L2691" s="286" t="s">
        <v>218</v>
      </c>
      <c r="M2691" s="287">
        <v>133656600</v>
      </c>
    </row>
    <row r="2692" spans="1:13">
      <c r="A2692" s="286" t="s">
        <v>5094</v>
      </c>
      <c r="B2692" s="286" t="s">
        <v>1488</v>
      </c>
      <c r="C2692" s="286" t="s">
        <v>25</v>
      </c>
      <c r="D2692" s="275">
        <v>4536</v>
      </c>
      <c r="E2692" s="274" t="s">
        <v>767</v>
      </c>
      <c r="F2692" s="286" t="s">
        <v>732</v>
      </c>
      <c r="G2692" s="286" t="s">
        <v>298</v>
      </c>
      <c r="H2692" s="286" t="s">
        <v>41</v>
      </c>
      <c r="I2692" s="286" t="s">
        <v>221</v>
      </c>
      <c r="J2692" s="286" t="s">
        <v>742</v>
      </c>
      <c r="K2692" s="286" t="s">
        <v>887</v>
      </c>
      <c r="L2692" s="286" t="s">
        <v>218</v>
      </c>
      <c r="M2692" s="287">
        <v>133656600</v>
      </c>
    </row>
    <row r="2693" spans="1:13">
      <c r="A2693" s="286" t="s">
        <v>4999</v>
      </c>
      <c r="B2693" s="286" t="s">
        <v>1483</v>
      </c>
      <c r="C2693" s="286" t="s">
        <v>25</v>
      </c>
      <c r="D2693" s="275">
        <v>4536</v>
      </c>
      <c r="E2693" s="274" t="s">
        <v>767</v>
      </c>
      <c r="F2693" s="286" t="s">
        <v>732</v>
      </c>
      <c r="G2693" s="286" t="s">
        <v>298</v>
      </c>
      <c r="H2693" s="286" t="s">
        <v>41</v>
      </c>
      <c r="I2693" s="286" t="s">
        <v>316</v>
      </c>
      <c r="J2693" s="286" t="s">
        <v>733</v>
      </c>
      <c r="K2693" s="286" t="s">
        <v>886</v>
      </c>
      <c r="L2693" s="286" t="s">
        <v>32</v>
      </c>
      <c r="M2693" s="287">
        <v>148509900</v>
      </c>
    </row>
    <row r="2694" spans="1:13">
      <c r="A2694" s="286" t="s">
        <v>5009</v>
      </c>
      <c r="B2694" s="286" t="s">
        <v>1483</v>
      </c>
      <c r="C2694" s="286" t="s">
        <v>25</v>
      </c>
      <c r="D2694" s="275">
        <v>4536</v>
      </c>
      <c r="E2694" s="274" t="s">
        <v>767</v>
      </c>
      <c r="F2694" s="286" t="s">
        <v>732</v>
      </c>
      <c r="G2694" s="286" t="s">
        <v>298</v>
      </c>
      <c r="H2694" s="286" t="s">
        <v>41</v>
      </c>
      <c r="I2694" s="286" t="s">
        <v>318</v>
      </c>
      <c r="J2694" s="286" t="s">
        <v>734</v>
      </c>
      <c r="K2694" s="286" t="s">
        <v>886</v>
      </c>
      <c r="L2694" s="286" t="s">
        <v>32</v>
      </c>
      <c r="M2694" s="287">
        <v>148509900</v>
      </c>
    </row>
    <row r="2695" spans="1:13">
      <c r="A2695" s="286" t="s">
        <v>5019</v>
      </c>
      <c r="B2695" s="286" t="s">
        <v>1483</v>
      </c>
      <c r="C2695" s="286" t="s">
        <v>25</v>
      </c>
      <c r="D2695" s="275">
        <v>4536</v>
      </c>
      <c r="E2695" s="274" t="s">
        <v>767</v>
      </c>
      <c r="F2695" s="286" t="s">
        <v>732</v>
      </c>
      <c r="G2695" s="286" t="s">
        <v>298</v>
      </c>
      <c r="H2695" s="286" t="s">
        <v>41</v>
      </c>
      <c r="I2695" s="286" t="s">
        <v>320</v>
      </c>
      <c r="J2695" s="286" t="s">
        <v>735</v>
      </c>
      <c r="K2695" s="286" t="s">
        <v>886</v>
      </c>
      <c r="L2695" s="286" t="s">
        <v>32</v>
      </c>
      <c r="M2695" s="287">
        <v>148509900</v>
      </c>
    </row>
    <row r="2696" spans="1:13">
      <c r="A2696" s="286" t="s">
        <v>5029</v>
      </c>
      <c r="B2696" s="286" t="s">
        <v>1483</v>
      </c>
      <c r="C2696" s="286" t="s">
        <v>25</v>
      </c>
      <c r="D2696" s="275">
        <v>4536</v>
      </c>
      <c r="E2696" s="274" t="s">
        <v>767</v>
      </c>
      <c r="F2696" s="286" t="s">
        <v>732</v>
      </c>
      <c r="G2696" s="286" t="s">
        <v>298</v>
      </c>
      <c r="H2696" s="286" t="s">
        <v>41</v>
      </c>
      <c r="I2696" s="286" t="s">
        <v>322</v>
      </c>
      <c r="J2696" s="286" t="s">
        <v>736</v>
      </c>
      <c r="K2696" s="286" t="s">
        <v>886</v>
      </c>
      <c r="L2696" s="286" t="s">
        <v>32</v>
      </c>
      <c r="M2696" s="287">
        <v>148509900</v>
      </c>
    </row>
    <row r="2697" spans="1:13">
      <c r="A2697" s="286" t="s">
        <v>5039</v>
      </c>
      <c r="B2697" s="286" t="s">
        <v>1483</v>
      </c>
      <c r="C2697" s="286" t="s">
        <v>25</v>
      </c>
      <c r="D2697" s="275">
        <v>4536</v>
      </c>
      <c r="E2697" s="274" t="s">
        <v>767</v>
      </c>
      <c r="F2697" s="286" t="s">
        <v>732</v>
      </c>
      <c r="G2697" s="286" t="s">
        <v>298</v>
      </c>
      <c r="H2697" s="286" t="s">
        <v>41</v>
      </c>
      <c r="I2697" s="286" t="s">
        <v>324</v>
      </c>
      <c r="J2697" s="286" t="s">
        <v>737</v>
      </c>
      <c r="K2697" s="286" t="s">
        <v>886</v>
      </c>
      <c r="L2697" s="286" t="s">
        <v>32</v>
      </c>
      <c r="M2697" s="287">
        <v>148509900</v>
      </c>
    </row>
    <row r="2698" spans="1:13">
      <c r="A2698" s="286" t="s">
        <v>5004</v>
      </c>
      <c r="B2698" s="286" t="s">
        <v>1488</v>
      </c>
      <c r="C2698" s="286" t="s">
        <v>25</v>
      </c>
      <c r="D2698" s="275">
        <v>4536</v>
      </c>
      <c r="E2698" s="274" t="s">
        <v>767</v>
      </c>
      <c r="F2698" s="286" t="s">
        <v>732</v>
      </c>
      <c r="G2698" s="286" t="s">
        <v>298</v>
      </c>
      <c r="H2698" s="286" t="s">
        <v>41</v>
      </c>
      <c r="I2698" s="286" t="s">
        <v>316</v>
      </c>
      <c r="J2698" s="286" t="s">
        <v>733</v>
      </c>
      <c r="K2698" s="286" t="s">
        <v>887</v>
      </c>
      <c r="L2698" s="286" t="s">
        <v>218</v>
      </c>
      <c r="M2698" s="287">
        <v>155925000</v>
      </c>
    </row>
    <row r="2699" spans="1:13">
      <c r="A2699" s="286" t="s">
        <v>5014</v>
      </c>
      <c r="B2699" s="286" t="s">
        <v>1488</v>
      </c>
      <c r="C2699" s="286" t="s">
        <v>25</v>
      </c>
      <c r="D2699" s="275">
        <v>4536</v>
      </c>
      <c r="E2699" s="274" t="s">
        <v>767</v>
      </c>
      <c r="F2699" s="286" t="s">
        <v>732</v>
      </c>
      <c r="G2699" s="286" t="s">
        <v>298</v>
      </c>
      <c r="H2699" s="286" t="s">
        <v>41</v>
      </c>
      <c r="I2699" s="286" t="s">
        <v>318</v>
      </c>
      <c r="J2699" s="286" t="s">
        <v>734</v>
      </c>
      <c r="K2699" s="286" t="s">
        <v>887</v>
      </c>
      <c r="L2699" s="286" t="s">
        <v>218</v>
      </c>
      <c r="M2699" s="287">
        <v>155925000</v>
      </c>
    </row>
    <row r="2700" spans="1:13">
      <c r="A2700" s="286" t="s">
        <v>5024</v>
      </c>
      <c r="B2700" s="286" t="s">
        <v>1488</v>
      </c>
      <c r="C2700" s="286" t="s">
        <v>25</v>
      </c>
      <c r="D2700" s="275">
        <v>4536</v>
      </c>
      <c r="E2700" s="274" t="s">
        <v>767</v>
      </c>
      <c r="F2700" s="286" t="s">
        <v>732</v>
      </c>
      <c r="G2700" s="286" t="s">
        <v>298</v>
      </c>
      <c r="H2700" s="286" t="s">
        <v>41</v>
      </c>
      <c r="I2700" s="286" t="s">
        <v>320</v>
      </c>
      <c r="J2700" s="286" t="s">
        <v>735</v>
      </c>
      <c r="K2700" s="286" t="s">
        <v>887</v>
      </c>
      <c r="L2700" s="286" t="s">
        <v>218</v>
      </c>
      <c r="M2700" s="287">
        <v>155925000</v>
      </c>
    </row>
    <row r="2701" spans="1:13">
      <c r="A2701" s="286" t="s">
        <v>5034</v>
      </c>
      <c r="B2701" s="286" t="s">
        <v>1488</v>
      </c>
      <c r="C2701" s="286" t="s">
        <v>25</v>
      </c>
      <c r="D2701" s="275">
        <v>4536</v>
      </c>
      <c r="E2701" s="274" t="s">
        <v>767</v>
      </c>
      <c r="F2701" s="286" t="s">
        <v>732</v>
      </c>
      <c r="G2701" s="286" t="s">
        <v>298</v>
      </c>
      <c r="H2701" s="286" t="s">
        <v>41</v>
      </c>
      <c r="I2701" s="286" t="s">
        <v>322</v>
      </c>
      <c r="J2701" s="286" t="s">
        <v>736</v>
      </c>
      <c r="K2701" s="286" t="s">
        <v>887</v>
      </c>
      <c r="L2701" s="286" t="s">
        <v>218</v>
      </c>
      <c r="M2701" s="287">
        <v>155925000</v>
      </c>
    </row>
    <row r="2702" spans="1:13">
      <c r="A2702" s="286" t="s">
        <v>5044</v>
      </c>
      <c r="B2702" s="286" t="s">
        <v>1488</v>
      </c>
      <c r="C2702" s="286" t="s">
        <v>25</v>
      </c>
      <c r="D2702" s="275">
        <v>4536</v>
      </c>
      <c r="E2702" s="274" t="s">
        <v>767</v>
      </c>
      <c r="F2702" s="286" t="s">
        <v>732</v>
      </c>
      <c r="G2702" s="286" t="s">
        <v>298</v>
      </c>
      <c r="H2702" s="286" t="s">
        <v>41</v>
      </c>
      <c r="I2702" s="286" t="s">
        <v>324</v>
      </c>
      <c r="J2702" s="286" t="s">
        <v>737</v>
      </c>
      <c r="K2702" s="286" t="s">
        <v>887</v>
      </c>
      <c r="L2702" s="286" t="s">
        <v>218</v>
      </c>
      <c r="M2702" s="287">
        <v>155925000</v>
      </c>
    </row>
    <row r="2703" spans="1:13">
      <c r="A2703" s="286" t="s">
        <v>5097</v>
      </c>
      <c r="B2703" s="286" t="s">
        <v>1481</v>
      </c>
      <c r="C2703" s="286" t="s">
        <v>25</v>
      </c>
      <c r="D2703" s="275">
        <v>4536</v>
      </c>
      <c r="E2703" s="274" t="s">
        <v>767</v>
      </c>
      <c r="F2703" s="286" t="s">
        <v>732</v>
      </c>
      <c r="G2703" s="286" t="s">
        <v>298</v>
      </c>
      <c r="H2703" s="286" t="s">
        <v>41</v>
      </c>
      <c r="I2703" s="286" t="s">
        <v>48</v>
      </c>
      <c r="J2703" s="286" t="s">
        <v>743</v>
      </c>
      <c r="K2703" s="286" t="s">
        <v>886</v>
      </c>
      <c r="L2703" s="286" t="s">
        <v>34</v>
      </c>
      <c r="M2703" s="287">
        <v>159112800</v>
      </c>
    </row>
    <row r="2704" spans="1:13">
      <c r="A2704" s="286" t="s">
        <v>5107</v>
      </c>
      <c r="B2704" s="286" t="s">
        <v>1481</v>
      </c>
      <c r="C2704" s="286" t="s">
        <v>25</v>
      </c>
      <c r="D2704" s="275">
        <v>4536</v>
      </c>
      <c r="E2704" s="274" t="s">
        <v>767</v>
      </c>
      <c r="F2704" s="286" t="s">
        <v>732</v>
      </c>
      <c r="G2704" s="286" t="s">
        <v>298</v>
      </c>
      <c r="H2704" s="286" t="s">
        <v>41</v>
      </c>
      <c r="I2704" s="286" t="s">
        <v>50</v>
      </c>
      <c r="J2704" s="286" t="s">
        <v>744</v>
      </c>
      <c r="K2704" s="286" t="s">
        <v>886</v>
      </c>
      <c r="L2704" s="286" t="s">
        <v>34</v>
      </c>
      <c r="M2704" s="287">
        <v>159112800</v>
      </c>
    </row>
    <row r="2705" spans="1:13">
      <c r="A2705" s="286" t="s">
        <v>5117</v>
      </c>
      <c r="B2705" s="286" t="s">
        <v>1481</v>
      </c>
      <c r="C2705" s="286" t="s">
        <v>25</v>
      </c>
      <c r="D2705" s="275">
        <v>4536</v>
      </c>
      <c r="E2705" s="274" t="s">
        <v>767</v>
      </c>
      <c r="F2705" s="286" t="s">
        <v>732</v>
      </c>
      <c r="G2705" s="286" t="s">
        <v>298</v>
      </c>
      <c r="H2705" s="286" t="s">
        <v>41</v>
      </c>
      <c r="I2705" s="286" t="s">
        <v>223</v>
      </c>
      <c r="J2705" s="286" t="s">
        <v>745</v>
      </c>
      <c r="K2705" s="286" t="s">
        <v>886</v>
      </c>
      <c r="L2705" s="286" t="s">
        <v>34</v>
      </c>
      <c r="M2705" s="287">
        <v>159112800</v>
      </c>
    </row>
    <row r="2706" spans="1:13">
      <c r="A2706" s="286" t="s">
        <v>5127</v>
      </c>
      <c r="B2706" s="286" t="s">
        <v>1481</v>
      </c>
      <c r="C2706" s="286" t="s">
        <v>25</v>
      </c>
      <c r="D2706" s="275">
        <v>4536</v>
      </c>
      <c r="E2706" s="274" t="s">
        <v>767</v>
      </c>
      <c r="F2706" s="286" t="s">
        <v>732</v>
      </c>
      <c r="G2706" s="286" t="s">
        <v>298</v>
      </c>
      <c r="H2706" s="286" t="s">
        <v>41</v>
      </c>
      <c r="I2706" s="286" t="s">
        <v>421</v>
      </c>
      <c r="J2706" s="286" t="s">
        <v>746</v>
      </c>
      <c r="K2706" s="286" t="s">
        <v>886</v>
      </c>
      <c r="L2706" s="286" t="s">
        <v>34</v>
      </c>
      <c r="M2706" s="287">
        <v>159112800</v>
      </c>
    </row>
    <row r="2707" spans="1:13">
      <c r="A2707" s="286" t="s">
        <v>5137</v>
      </c>
      <c r="B2707" s="286" t="s">
        <v>1481</v>
      </c>
      <c r="C2707" s="286" t="s">
        <v>25</v>
      </c>
      <c r="D2707" s="275">
        <v>4536</v>
      </c>
      <c r="E2707" s="274" t="s">
        <v>767</v>
      </c>
      <c r="F2707" s="286" t="s">
        <v>732</v>
      </c>
      <c r="G2707" s="286" t="s">
        <v>298</v>
      </c>
      <c r="H2707" s="286" t="s">
        <v>41</v>
      </c>
      <c r="I2707" s="286" t="s">
        <v>422</v>
      </c>
      <c r="J2707" s="286" t="s">
        <v>747</v>
      </c>
      <c r="K2707" s="286" t="s">
        <v>886</v>
      </c>
      <c r="L2707" s="286" t="s">
        <v>34</v>
      </c>
      <c r="M2707" s="287">
        <v>159112800</v>
      </c>
    </row>
    <row r="2708" spans="1:13">
      <c r="A2708" s="286" t="s">
        <v>5147</v>
      </c>
      <c r="B2708" s="286" t="s">
        <v>1481</v>
      </c>
      <c r="C2708" s="286" t="s">
        <v>25</v>
      </c>
      <c r="D2708" s="275">
        <v>4536</v>
      </c>
      <c r="E2708" s="274" t="s">
        <v>767</v>
      </c>
      <c r="F2708" s="286" t="s">
        <v>732</v>
      </c>
      <c r="G2708" s="286" t="s">
        <v>298</v>
      </c>
      <c r="H2708" s="286" t="s">
        <v>41</v>
      </c>
      <c r="I2708" s="286" t="s">
        <v>423</v>
      </c>
      <c r="J2708" s="286" t="s">
        <v>748</v>
      </c>
      <c r="K2708" s="286" t="s">
        <v>886</v>
      </c>
      <c r="L2708" s="286" t="s">
        <v>34</v>
      </c>
      <c r="M2708" s="287">
        <v>159112800</v>
      </c>
    </row>
    <row r="2709" spans="1:13">
      <c r="A2709" s="286" t="s">
        <v>5157</v>
      </c>
      <c r="B2709" s="286" t="s">
        <v>1481</v>
      </c>
      <c r="C2709" s="286" t="s">
        <v>25</v>
      </c>
      <c r="D2709" s="275">
        <v>4536</v>
      </c>
      <c r="E2709" s="274" t="s">
        <v>767</v>
      </c>
      <c r="F2709" s="286" t="s">
        <v>732</v>
      </c>
      <c r="G2709" s="286" t="s">
        <v>298</v>
      </c>
      <c r="H2709" s="286" t="s">
        <v>41</v>
      </c>
      <c r="I2709" s="286" t="s">
        <v>424</v>
      </c>
      <c r="J2709" s="286" t="s">
        <v>749</v>
      </c>
      <c r="K2709" s="286" t="s">
        <v>886</v>
      </c>
      <c r="L2709" s="286" t="s">
        <v>34</v>
      </c>
      <c r="M2709" s="287">
        <v>159112800</v>
      </c>
    </row>
    <row r="2710" spans="1:13">
      <c r="A2710" s="286" t="s">
        <v>5167</v>
      </c>
      <c r="B2710" s="286" t="s">
        <v>1481</v>
      </c>
      <c r="C2710" s="286" t="s">
        <v>25</v>
      </c>
      <c r="D2710" s="275">
        <v>4536</v>
      </c>
      <c r="E2710" s="274" t="s">
        <v>767</v>
      </c>
      <c r="F2710" s="286" t="s">
        <v>732</v>
      </c>
      <c r="G2710" s="286" t="s">
        <v>298</v>
      </c>
      <c r="H2710" s="286" t="s">
        <v>41</v>
      </c>
      <c r="I2710" s="286" t="s">
        <v>425</v>
      </c>
      <c r="J2710" s="286" t="s">
        <v>750</v>
      </c>
      <c r="K2710" s="286" t="s">
        <v>886</v>
      </c>
      <c r="L2710" s="286" t="s">
        <v>34</v>
      </c>
      <c r="M2710" s="287">
        <v>159112800</v>
      </c>
    </row>
    <row r="2711" spans="1:13">
      <c r="A2711" s="286" t="s">
        <v>5102</v>
      </c>
      <c r="B2711" s="286" t="s">
        <v>1486</v>
      </c>
      <c r="C2711" s="286" t="s">
        <v>25</v>
      </c>
      <c r="D2711" s="275">
        <v>4536</v>
      </c>
      <c r="E2711" s="274" t="s">
        <v>767</v>
      </c>
      <c r="F2711" s="286" t="s">
        <v>732</v>
      </c>
      <c r="G2711" s="286" t="s">
        <v>298</v>
      </c>
      <c r="H2711" s="286" t="s">
        <v>41</v>
      </c>
      <c r="I2711" s="286" t="s">
        <v>48</v>
      </c>
      <c r="J2711" s="286" t="s">
        <v>743</v>
      </c>
      <c r="K2711" s="286" t="s">
        <v>887</v>
      </c>
      <c r="L2711" s="286" t="s">
        <v>940</v>
      </c>
      <c r="M2711" s="287">
        <v>163340100</v>
      </c>
    </row>
    <row r="2712" spans="1:13">
      <c r="A2712" s="286" t="s">
        <v>5112</v>
      </c>
      <c r="B2712" s="286" t="s">
        <v>1486</v>
      </c>
      <c r="C2712" s="286" t="s">
        <v>25</v>
      </c>
      <c r="D2712" s="275">
        <v>4536</v>
      </c>
      <c r="E2712" s="274" t="s">
        <v>767</v>
      </c>
      <c r="F2712" s="286" t="s">
        <v>732</v>
      </c>
      <c r="G2712" s="286" t="s">
        <v>298</v>
      </c>
      <c r="H2712" s="286" t="s">
        <v>41</v>
      </c>
      <c r="I2712" s="286" t="s">
        <v>50</v>
      </c>
      <c r="J2712" s="286" t="s">
        <v>744</v>
      </c>
      <c r="K2712" s="286" t="s">
        <v>887</v>
      </c>
      <c r="L2712" s="286" t="s">
        <v>940</v>
      </c>
      <c r="M2712" s="287">
        <v>163340100</v>
      </c>
    </row>
    <row r="2713" spans="1:13">
      <c r="A2713" s="286" t="s">
        <v>5122</v>
      </c>
      <c r="B2713" s="286" t="s">
        <v>1486</v>
      </c>
      <c r="C2713" s="286" t="s">
        <v>25</v>
      </c>
      <c r="D2713" s="275">
        <v>4536</v>
      </c>
      <c r="E2713" s="274" t="s">
        <v>767</v>
      </c>
      <c r="F2713" s="286" t="s">
        <v>732</v>
      </c>
      <c r="G2713" s="286" t="s">
        <v>298</v>
      </c>
      <c r="H2713" s="286" t="s">
        <v>41</v>
      </c>
      <c r="I2713" s="286" t="s">
        <v>223</v>
      </c>
      <c r="J2713" s="286" t="s">
        <v>745</v>
      </c>
      <c r="K2713" s="286" t="s">
        <v>887</v>
      </c>
      <c r="L2713" s="286" t="s">
        <v>940</v>
      </c>
      <c r="M2713" s="287">
        <v>163340100</v>
      </c>
    </row>
    <row r="2714" spans="1:13">
      <c r="A2714" s="286" t="s">
        <v>5132</v>
      </c>
      <c r="B2714" s="286" t="s">
        <v>1486</v>
      </c>
      <c r="C2714" s="286" t="s">
        <v>25</v>
      </c>
      <c r="D2714" s="275">
        <v>4536</v>
      </c>
      <c r="E2714" s="274" t="s">
        <v>767</v>
      </c>
      <c r="F2714" s="286" t="s">
        <v>732</v>
      </c>
      <c r="G2714" s="286" t="s">
        <v>298</v>
      </c>
      <c r="H2714" s="286" t="s">
        <v>41</v>
      </c>
      <c r="I2714" s="286" t="s">
        <v>421</v>
      </c>
      <c r="J2714" s="286" t="s">
        <v>746</v>
      </c>
      <c r="K2714" s="286" t="s">
        <v>887</v>
      </c>
      <c r="L2714" s="286" t="s">
        <v>940</v>
      </c>
      <c r="M2714" s="287">
        <v>163340100</v>
      </c>
    </row>
    <row r="2715" spans="1:13">
      <c r="A2715" s="286" t="s">
        <v>5142</v>
      </c>
      <c r="B2715" s="286" t="s">
        <v>1486</v>
      </c>
      <c r="C2715" s="286" t="s">
        <v>25</v>
      </c>
      <c r="D2715" s="275">
        <v>4536</v>
      </c>
      <c r="E2715" s="274" t="s">
        <v>767</v>
      </c>
      <c r="F2715" s="286" t="s">
        <v>732</v>
      </c>
      <c r="G2715" s="286" t="s">
        <v>298</v>
      </c>
      <c r="H2715" s="286" t="s">
        <v>41</v>
      </c>
      <c r="I2715" s="286" t="s">
        <v>422</v>
      </c>
      <c r="J2715" s="286" t="s">
        <v>747</v>
      </c>
      <c r="K2715" s="286" t="s">
        <v>887</v>
      </c>
      <c r="L2715" s="286" t="s">
        <v>940</v>
      </c>
      <c r="M2715" s="287">
        <v>163340100</v>
      </c>
    </row>
    <row r="2716" spans="1:13">
      <c r="A2716" s="286" t="s">
        <v>5152</v>
      </c>
      <c r="B2716" s="286" t="s">
        <v>1486</v>
      </c>
      <c r="C2716" s="286" t="s">
        <v>25</v>
      </c>
      <c r="D2716" s="275">
        <v>4536</v>
      </c>
      <c r="E2716" s="274" t="s">
        <v>767</v>
      </c>
      <c r="F2716" s="286" t="s">
        <v>732</v>
      </c>
      <c r="G2716" s="286" t="s">
        <v>298</v>
      </c>
      <c r="H2716" s="286" t="s">
        <v>41</v>
      </c>
      <c r="I2716" s="286" t="s">
        <v>423</v>
      </c>
      <c r="J2716" s="286" t="s">
        <v>748</v>
      </c>
      <c r="K2716" s="286" t="s">
        <v>887</v>
      </c>
      <c r="L2716" s="286" t="s">
        <v>940</v>
      </c>
      <c r="M2716" s="287">
        <v>163340100</v>
      </c>
    </row>
    <row r="2717" spans="1:13">
      <c r="A2717" s="286" t="s">
        <v>5162</v>
      </c>
      <c r="B2717" s="286" t="s">
        <v>1486</v>
      </c>
      <c r="C2717" s="286" t="s">
        <v>25</v>
      </c>
      <c r="D2717" s="275">
        <v>4536</v>
      </c>
      <c r="E2717" s="274" t="s">
        <v>767</v>
      </c>
      <c r="F2717" s="286" t="s">
        <v>732</v>
      </c>
      <c r="G2717" s="286" t="s">
        <v>298</v>
      </c>
      <c r="H2717" s="286" t="s">
        <v>41</v>
      </c>
      <c r="I2717" s="286" t="s">
        <v>424</v>
      </c>
      <c r="J2717" s="286" t="s">
        <v>749</v>
      </c>
      <c r="K2717" s="286" t="s">
        <v>887</v>
      </c>
      <c r="L2717" s="286" t="s">
        <v>940</v>
      </c>
      <c r="M2717" s="287">
        <v>163340100</v>
      </c>
    </row>
    <row r="2718" spans="1:13">
      <c r="A2718" s="286" t="s">
        <v>5172</v>
      </c>
      <c r="B2718" s="286" t="s">
        <v>1486</v>
      </c>
      <c r="C2718" s="286" t="s">
        <v>25</v>
      </c>
      <c r="D2718" s="275">
        <v>4536</v>
      </c>
      <c r="E2718" s="274" t="s">
        <v>767</v>
      </c>
      <c r="F2718" s="286" t="s">
        <v>732</v>
      </c>
      <c r="G2718" s="286" t="s">
        <v>298</v>
      </c>
      <c r="H2718" s="286" t="s">
        <v>41</v>
      </c>
      <c r="I2718" s="286" t="s">
        <v>425</v>
      </c>
      <c r="J2718" s="286" t="s">
        <v>949</v>
      </c>
      <c r="K2718" s="286" t="s">
        <v>887</v>
      </c>
      <c r="L2718" s="286" t="s">
        <v>940</v>
      </c>
      <c r="M2718" s="287">
        <v>163340100</v>
      </c>
    </row>
    <row r="2719" spans="1:13">
      <c r="A2719" s="286" t="s">
        <v>5106</v>
      </c>
      <c r="B2719" s="286" t="s">
        <v>1490</v>
      </c>
      <c r="C2719" s="286" t="s">
        <v>25</v>
      </c>
      <c r="D2719" s="275">
        <v>4536</v>
      </c>
      <c r="E2719" s="274" t="s">
        <v>767</v>
      </c>
      <c r="F2719" s="286" t="s">
        <v>732</v>
      </c>
      <c r="G2719" s="286" t="s">
        <v>298</v>
      </c>
      <c r="H2719" s="286" t="s">
        <v>41</v>
      </c>
      <c r="I2719" s="286" t="s">
        <v>48</v>
      </c>
      <c r="J2719" s="286" t="s">
        <v>743</v>
      </c>
      <c r="K2719" s="286" t="s">
        <v>887</v>
      </c>
      <c r="L2719" s="286" t="s">
        <v>941</v>
      </c>
      <c r="M2719" s="287">
        <v>186694200</v>
      </c>
    </row>
    <row r="2720" spans="1:13">
      <c r="A2720" s="286" t="s">
        <v>5116</v>
      </c>
      <c r="B2720" s="286" t="s">
        <v>1490</v>
      </c>
      <c r="C2720" s="286" t="s">
        <v>25</v>
      </c>
      <c r="D2720" s="275">
        <v>4536</v>
      </c>
      <c r="E2720" s="274" t="s">
        <v>767</v>
      </c>
      <c r="F2720" s="286" t="s">
        <v>732</v>
      </c>
      <c r="G2720" s="286" t="s">
        <v>298</v>
      </c>
      <c r="H2720" s="286" t="s">
        <v>41</v>
      </c>
      <c r="I2720" s="286" t="s">
        <v>50</v>
      </c>
      <c r="J2720" s="286" t="s">
        <v>744</v>
      </c>
      <c r="K2720" s="286" t="s">
        <v>887</v>
      </c>
      <c r="L2720" s="286" t="s">
        <v>941</v>
      </c>
      <c r="M2720" s="287">
        <v>186694200</v>
      </c>
    </row>
    <row r="2721" spans="1:13">
      <c r="A2721" s="286" t="s">
        <v>5126</v>
      </c>
      <c r="B2721" s="286" t="s">
        <v>1490</v>
      </c>
      <c r="C2721" s="286" t="s">
        <v>25</v>
      </c>
      <c r="D2721" s="275">
        <v>4536</v>
      </c>
      <c r="E2721" s="274" t="s">
        <v>767</v>
      </c>
      <c r="F2721" s="286" t="s">
        <v>732</v>
      </c>
      <c r="G2721" s="286" t="s">
        <v>298</v>
      </c>
      <c r="H2721" s="286" t="s">
        <v>41</v>
      </c>
      <c r="I2721" s="286" t="s">
        <v>223</v>
      </c>
      <c r="J2721" s="286" t="s">
        <v>745</v>
      </c>
      <c r="K2721" s="286" t="s">
        <v>887</v>
      </c>
      <c r="L2721" s="286" t="s">
        <v>941</v>
      </c>
      <c r="M2721" s="287">
        <v>186694200</v>
      </c>
    </row>
    <row r="2722" spans="1:13">
      <c r="A2722" s="286" t="s">
        <v>5136</v>
      </c>
      <c r="B2722" s="286" t="s">
        <v>1490</v>
      </c>
      <c r="C2722" s="286" t="s">
        <v>25</v>
      </c>
      <c r="D2722" s="275">
        <v>4536</v>
      </c>
      <c r="E2722" s="274" t="s">
        <v>767</v>
      </c>
      <c r="F2722" s="286" t="s">
        <v>732</v>
      </c>
      <c r="G2722" s="286" t="s">
        <v>298</v>
      </c>
      <c r="H2722" s="286" t="s">
        <v>41</v>
      </c>
      <c r="I2722" s="286" t="s">
        <v>421</v>
      </c>
      <c r="J2722" s="286" t="s">
        <v>746</v>
      </c>
      <c r="K2722" s="286" t="s">
        <v>887</v>
      </c>
      <c r="L2722" s="286" t="s">
        <v>941</v>
      </c>
      <c r="M2722" s="287">
        <v>186694200</v>
      </c>
    </row>
    <row r="2723" spans="1:13">
      <c r="A2723" s="286" t="s">
        <v>5146</v>
      </c>
      <c r="B2723" s="286" t="s">
        <v>1490</v>
      </c>
      <c r="C2723" s="286" t="s">
        <v>25</v>
      </c>
      <c r="D2723" s="275">
        <v>4536</v>
      </c>
      <c r="E2723" s="274" t="s">
        <v>767</v>
      </c>
      <c r="F2723" s="286" t="s">
        <v>732</v>
      </c>
      <c r="G2723" s="286" t="s">
        <v>298</v>
      </c>
      <c r="H2723" s="286" t="s">
        <v>41</v>
      </c>
      <c r="I2723" s="286" t="s">
        <v>422</v>
      </c>
      <c r="J2723" s="286" t="s">
        <v>747</v>
      </c>
      <c r="K2723" s="286" t="s">
        <v>887</v>
      </c>
      <c r="L2723" s="286" t="s">
        <v>941</v>
      </c>
      <c r="M2723" s="287">
        <v>186694200</v>
      </c>
    </row>
    <row r="2724" spans="1:13">
      <c r="A2724" s="286" t="s">
        <v>5156</v>
      </c>
      <c r="B2724" s="286" t="s">
        <v>1490</v>
      </c>
      <c r="C2724" s="286" t="s">
        <v>25</v>
      </c>
      <c r="D2724" s="275">
        <v>4536</v>
      </c>
      <c r="E2724" s="274" t="s">
        <v>767</v>
      </c>
      <c r="F2724" s="286" t="s">
        <v>732</v>
      </c>
      <c r="G2724" s="286" t="s">
        <v>298</v>
      </c>
      <c r="H2724" s="286" t="s">
        <v>41</v>
      </c>
      <c r="I2724" s="286" t="s">
        <v>423</v>
      </c>
      <c r="J2724" s="286" t="s">
        <v>748</v>
      </c>
      <c r="K2724" s="286" t="s">
        <v>887</v>
      </c>
      <c r="L2724" s="286" t="s">
        <v>941</v>
      </c>
      <c r="M2724" s="287">
        <v>186694200</v>
      </c>
    </row>
    <row r="2725" spans="1:13">
      <c r="A2725" s="286" t="s">
        <v>5166</v>
      </c>
      <c r="B2725" s="286" t="s">
        <v>1490</v>
      </c>
      <c r="C2725" s="286" t="s">
        <v>25</v>
      </c>
      <c r="D2725" s="275">
        <v>4536</v>
      </c>
      <c r="E2725" s="274" t="s">
        <v>767</v>
      </c>
      <c r="F2725" s="286" t="s">
        <v>732</v>
      </c>
      <c r="G2725" s="286" t="s">
        <v>298</v>
      </c>
      <c r="H2725" s="286" t="s">
        <v>41</v>
      </c>
      <c r="I2725" s="286" t="s">
        <v>424</v>
      </c>
      <c r="J2725" s="286" t="s">
        <v>749</v>
      </c>
      <c r="K2725" s="286" t="s">
        <v>887</v>
      </c>
      <c r="L2725" s="286" t="s">
        <v>941</v>
      </c>
      <c r="M2725" s="287">
        <v>186694200</v>
      </c>
    </row>
    <row r="2726" spans="1:13">
      <c r="A2726" s="286" t="s">
        <v>5176</v>
      </c>
      <c r="B2726" s="286" t="s">
        <v>1490</v>
      </c>
      <c r="C2726" s="286" t="s">
        <v>25</v>
      </c>
      <c r="D2726" s="275">
        <v>4536</v>
      </c>
      <c r="E2726" s="274" t="s">
        <v>767</v>
      </c>
      <c r="F2726" s="286" t="s">
        <v>732</v>
      </c>
      <c r="G2726" s="286" t="s">
        <v>298</v>
      </c>
      <c r="H2726" s="286" t="s">
        <v>41</v>
      </c>
      <c r="I2726" s="286" t="s">
        <v>425</v>
      </c>
      <c r="J2726" s="286" t="s">
        <v>949</v>
      </c>
      <c r="K2726" s="286" t="s">
        <v>887</v>
      </c>
      <c r="L2726" s="286" t="s">
        <v>941</v>
      </c>
      <c r="M2726" s="287">
        <v>186694200</v>
      </c>
    </row>
    <row r="2727" spans="1:13">
      <c r="A2727" s="286" t="s">
        <v>5047</v>
      </c>
      <c r="B2727" s="286" t="s">
        <v>1481</v>
      </c>
      <c r="C2727" s="286" t="s">
        <v>25</v>
      </c>
      <c r="D2727" s="275">
        <v>4536</v>
      </c>
      <c r="E2727" s="274" t="s">
        <v>767</v>
      </c>
      <c r="F2727" s="286" t="s">
        <v>732</v>
      </c>
      <c r="G2727" s="286" t="s">
        <v>298</v>
      </c>
      <c r="H2727" s="286" t="s">
        <v>41</v>
      </c>
      <c r="I2727" s="286" t="s">
        <v>42</v>
      </c>
      <c r="J2727" s="286" t="s">
        <v>738</v>
      </c>
      <c r="K2727" s="286" t="s">
        <v>886</v>
      </c>
      <c r="L2727" s="286" t="s">
        <v>34</v>
      </c>
      <c r="M2727" s="287">
        <v>190921500</v>
      </c>
    </row>
    <row r="2728" spans="1:13">
      <c r="A2728" s="286" t="s">
        <v>5057</v>
      </c>
      <c r="B2728" s="286" t="s">
        <v>1481</v>
      </c>
      <c r="C2728" s="286" t="s">
        <v>25</v>
      </c>
      <c r="D2728" s="275">
        <v>4536</v>
      </c>
      <c r="E2728" s="274" t="s">
        <v>767</v>
      </c>
      <c r="F2728" s="286" t="s">
        <v>732</v>
      </c>
      <c r="G2728" s="286" t="s">
        <v>298</v>
      </c>
      <c r="H2728" s="286" t="s">
        <v>41</v>
      </c>
      <c r="I2728" s="286" t="s">
        <v>219</v>
      </c>
      <c r="J2728" s="286" t="s">
        <v>739</v>
      </c>
      <c r="K2728" s="286" t="s">
        <v>886</v>
      </c>
      <c r="L2728" s="286" t="s">
        <v>34</v>
      </c>
      <c r="M2728" s="287">
        <v>190921500</v>
      </c>
    </row>
    <row r="2729" spans="1:13">
      <c r="A2729" s="286" t="s">
        <v>5067</v>
      </c>
      <c r="B2729" s="286" t="s">
        <v>1481</v>
      </c>
      <c r="C2729" s="286" t="s">
        <v>25</v>
      </c>
      <c r="D2729" s="275">
        <v>4536</v>
      </c>
      <c r="E2729" s="274" t="s">
        <v>767</v>
      </c>
      <c r="F2729" s="286" t="s">
        <v>732</v>
      </c>
      <c r="G2729" s="286" t="s">
        <v>298</v>
      </c>
      <c r="H2729" s="286" t="s">
        <v>41</v>
      </c>
      <c r="I2729" s="286" t="s">
        <v>44</v>
      </c>
      <c r="J2729" s="286" t="s">
        <v>740</v>
      </c>
      <c r="K2729" s="286" t="s">
        <v>886</v>
      </c>
      <c r="L2729" s="286" t="s">
        <v>34</v>
      </c>
      <c r="M2729" s="287">
        <v>190921500</v>
      </c>
    </row>
    <row r="2730" spans="1:13">
      <c r="A2730" s="286" t="s">
        <v>5077</v>
      </c>
      <c r="B2730" s="286" t="s">
        <v>1481</v>
      </c>
      <c r="C2730" s="286" t="s">
        <v>25</v>
      </c>
      <c r="D2730" s="275">
        <v>4536</v>
      </c>
      <c r="E2730" s="274" t="s">
        <v>767</v>
      </c>
      <c r="F2730" s="286" t="s">
        <v>732</v>
      </c>
      <c r="G2730" s="286" t="s">
        <v>298</v>
      </c>
      <c r="H2730" s="286" t="s">
        <v>41</v>
      </c>
      <c r="I2730" s="286" t="s">
        <v>46</v>
      </c>
      <c r="J2730" s="286" t="s">
        <v>741</v>
      </c>
      <c r="K2730" s="286" t="s">
        <v>886</v>
      </c>
      <c r="L2730" s="286" t="s">
        <v>34</v>
      </c>
      <c r="M2730" s="287">
        <v>190921500</v>
      </c>
    </row>
    <row r="2731" spans="1:13">
      <c r="A2731" s="286" t="s">
        <v>5087</v>
      </c>
      <c r="B2731" s="286" t="s">
        <v>1481</v>
      </c>
      <c r="C2731" s="286" t="s">
        <v>25</v>
      </c>
      <c r="D2731" s="275">
        <v>4536</v>
      </c>
      <c r="E2731" s="274" t="s">
        <v>767</v>
      </c>
      <c r="F2731" s="286" t="s">
        <v>732</v>
      </c>
      <c r="G2731" s="286" t="s">
        <v>298</v>
      </c>
      <c r="H2731" s="286" t="s">
        <v>41</v>
      </c>
      <c r="I2731" s="286" t="s">
        <v>221</v>
      </c>
      <c r="J2731" s="286" t="s">
        <v>742</v>
      </c>
      <c r="K2731" s="286" t="s">
        <v>886</v>
      </c>
      <c r="L2731" s="286" t="s">
        <v>34</v>
      </c>
      <c r="M2731" s="287">
        <v>190921500</v>
      </c>
    </row>
    <row r="2732" spans="1:13">
      <c r="A2732" s="286" t="s">
        <v>5052</v>
      </c>
      <c r="B2732" s="286" t="s">
        <v>1486</v>
      </c>
      <c r="C2732" s="286" t="s">
        <v>25</v>
      </c>
      <c r="D2732" s="275">
        <v>4536</v>
      </c>
      <c r="E2732" s="274" t="s">
        <v>767</v>
      </c>
      <c r="F2732" s="286" t="s">
        <v>732</v>
      </c>
      <c r="G2732" s="286" t="s">
        <v>298</v>
      </c>
      <c r="H2732" s="286" t="s">
        <v>41</v>
      </c>
      <c r="I2732" s="286" t="s">
        <v>42</v>
      </c>
      <c r="J2732" s="286" t="s">
        <v>738</v>
      </c>
      <c r="K2732" s="286" t="s">
        <v>887</v>
      </c>
      <c r="L2732" s="286" t="s">
        <v>940</v>
      </c>
      <c r="M2732" s="287">
        <v>196026600</v>
      </c>
    </row>
    <row r="2733" spans="1:13">
      <c r="A2733" s="286" t="s">
        <v>5062</v>
      </c>
      <c r="B2733" s="286" t="s">
        <v>1486</v>
      </c>
      <c r="C2733" s="286" t="s">
        <v>25</v>
      </c>
      <c r="D2733" s="275">
        <v>4536</v>
      </c>
      <c r="E2733" s="274" t="s">
        <v>767</v>
      </c>
      <c r="F2733" s="286" t="s">
        <v>732</v>
      </c>
      <c r="G2733" s="286" t="s">
        <v>298</v>
      </c>
      <c r="H2733" s="286" t="s">
        <v>41</v>
      </c>
      <c r="I2733" s="286" t="s">
        <v>219</v>
      </c>
      <c r="J2733" s="286" t="s">
        <v>739</v>
      </c>
      <c r="K2733" s="286" t="s">
        <v>887</v>
      </c>
      <c r="L2733" s="286" t="s">
        <v>940</v>
      </c>
      <c r="M2733" s="287">
        <v>196026600</v>
      </c>
    </row>
    <row r="2734" spans="1:13">
      <c r="A2734" s="286" t="s">
        <v>5072</v>
      </c>
      <c r="B2734" s="286" t="s">
        <v>1486</v>
      </c>
      <c r="C2734" s="286" t="s">
        <v>25</v>
      </c>
      <c r="D2734" s="275">
        <v>4536</v>
      </c>
      <c r="E2734" s="274" t="s">
        <v>767</v>
      </c>
      <c r="F2734" s="286" t="s">
        <v>732</v>
      </c>
      <c r="G2734" s="286" t="s">
        <v>298</v>
      </c>
      <c r="H2734" s="286" t="s">
        <v>41</v>
      </c>
      <c r="I2734" s="286" t="s">
        <v>44</v>
      </c>
      <c r="J2734" s="286" t="s">
        <v>740</v>
      </c>
      <c r="K2734" s="286" t="s">
        <v>887</v>
      </c>
      <c r="L2734" s="286" t="s">
        <v>940</v>
      </c>
      <c r="M2734" s="287">
        <v>196026600</v>
      </c>
    </row>
    <row r="2735" spans="1:13">
      <c r="A2735" s="286" t="s">
        <v>5082</v>
      </c>
      <c r="B2735" s="286" t="s">
        <v>1486</v>
      </c>
      <c r="C2735" s="286" t="s">
        <v>25</v>
      </c>
      <c r="D2735" s="275">
        <v>4536</v>
      </c>
      <c r="E2735" s="274" t="s">
        <v>767</v>
      </c>
      <c r="F2735" s="286" t="s">
        <v>732</v>
      </c>
      <c r="G2735" s="286" t="s">
        <v>298</v>
      </c>
      <c r="H2735" s="286" t="s">
        <v>41</v>
      </c>
      <c r="I2735" s="286" t="s">
        <v>46</v>
      </c>
      <c r="J2735" s="286" t="s">
        <v>741</v>
      </c>
      <c r="K2735" s="286" t="s">
        <v>887</v>
      </c>
      <c r="L2735" s="286" t="s">
        <v>940</v>
      </c>
      <c r="M2735" s="287">
        <v>196026600</v>
      </c>
    </row>
    <row r="2736" spans="1:13">
      <c r="A2736" s="286" t="s">
        <v>5092</v>
      </c>
      <c r="B2736" s="286" t="s">
        <v>1486</v>
      </c>
      <c r="C2736" s="286" t="s">
        <v>25</v>
      </c>
      <c r="D2736" s="275">
        <v>4536</v>
      </c>
      <c r="E2736" s="274" t="s">
        <v>767</v>
      </c>
      <c r="F2736" s="286" t="s">
        <v>732</v>
      </c>
      <c r="G2736" s="286" t="s">
        <v>298</v>
      </c>
      <c r="H2736" s="286" t="s">
        <v>41</v>
      </c>
      <c r="I2736" s="286" t="s">
        <v>221</v>
      </c>
      <c r="J2736" s="286" t="s">
        <v>742</v>
      </c>
      <c r="K2736" s="286" t="s">
        <v>887</v>
      </c>
      <c r="L2736" s="286" t="s">
        <v>940</v>
      </c>
      <c r="M2736" s="287">
        <v>196026600</v>
      </c>
    </row>
    <row r="2737" spans="1:13">
      <c r="A2737" s="286" t="s">
        <v>5103</v>
      </c>
      <c r="B2737" s="286" t="s">
        <v>1487</v>
      </c>
      <c r="C2737" s="286" t="s">
        <v>25</v>
      </c>
      <c r="D2737" s="275">
        <v>4536</v>
      </c>
      <c r="E2737" s="274" t="s">
        <v>767</v>
      </c>
      <c r="F2737" s="286" t="s">
        <v>732</v>
      </c>
      <c r="G2737" s="286" t="s">
        <v>298</v>
      </c>
      <c r="H2737" s="286" t="s">
        <v>41</v>
      </c>
      <c r="I2737" s="286" t="s">
        <v>48</v>
      </c>
      <c r="J2737" s="286" t="s">
        <v>743</v>
      </c>
      <c r="K2737" s="286" t="s">
        <v>886</v>
      </c>
      <c r="L2737" s="286" t="s">
        <v>218</v>
      </c>
      <c r="M2737" s="287">
        <v>196234500</v>
      </c>
    </row>
    <row r="2738" spans="1:13">
      <c r="A2738" s="286" t="s">
        <v>5113</v>
      </c>
      <c r="B2738" s="286" t="s">
        <v>1487</v>
      </c>
      <c r="C2738" s="286" t="s">
        <v>25</v>
      </c>
      <c r="D2738" s="275">
        <v>4536</v>
      </c>
      <c r="E2738" s="274" t="s">
        <v>767</v>
      </c>
      <c r="F2738" s="286" t="s">
        <v>732</v>
      </c>
      <c r="G2738" s="286" t="s">
        <v>298</v>
      </c>
      <c r="H2738" s="286" t="s">
        <v>41</v>
      </c>
      <c r="I2738" s="286" t="s">
        <v>50</v>
      </c>
      <c r="J2738" s="286" t="s">
        <v>744</v>
      </c>
      <c r="K2738" s="286" t="s">
        <v>886</v>
      </c>
      <c r="L2738" s="286" t="s">
        <v>218</v>
      </c>
      <c r="M2738" s="287">
        <v>196234500</v>
      </c>
    </row>
    <row r="2739" spans="1:13">
      <c r="A2739" s="286" t="s">
        <v>5123</v>
      </c>
      <c r="B2739" s="286" t="s">
        <v>1487</v>
      </c>
      <c r="C2739" s="286" t="s">
        <v>25</v>
      </c>
      <c r="D2739" s="275">
        <v>4536</v>
      </c>
      <c r="E2739" s="274" t="s">
        <v>767</v>
      </c>
      <c r="F2739" s="286" t="s">
        <v>732</v>
      </c>
      <c r="G2739" s="286" t="s">
        <v>298</v>
      </c>
      <c r="H2739" s="286" t="s">
        <v>41</v>
      </c>
      <c r="I2739" s="286" t="s">
        <v>223</v>
      </c>
      <c r="J2739" s="286" t="s">
        <v>745</v>
      </c>
      <c r="K2739" s="286" t="s">
        <v>886</v>
      </c>
      <c r="L2739" s="286" t="s">
        <v>218</v>
      </c>
      <c r="M2739" s="287">
        <v>196234500</v>
      </c>
    </row>
    <row r="2740" spans="1:13">
      <c r="A2740" s="286" t="s">
        <v>5133</v>
      </c>
      <c r="B2740" s="286" t="s">
        <v>1487</v>
      </c>
      <c r="C2740" s="286" t="s">
        <v>25</v>
      </c>
      <c r="D2740" s="275">
        <v>4536</v>
      </c>
      <c r="E2740" s="274" t="s">
        <v>767</v>
      </c>
      <c r="F2740" s="286" t="s">
        <v>732</v>
      </c>
      <c r="G2740" s="286" t="s">
        <v>298</v>
      </c>
      <c r="H2740" s="286" t="s">
        <v>41</v>
      </c>
      <c r="I2740" s="286" t="s">
        <v>421</v>
      </c>
      <c r="J2740" s="286" t="s">
        <v>746</v>
      </c>
      <c r="K2740" s="286" t="s">
        <v>886</v>
      </c>
      <c r="L2740" s="286" t="s">
        <v>218</v>
      </c>
      <c r="M2740" s="287">
        <v>196234500</v>
      </c>
    </row>
    <row r="2741" spans="1:13">
      <c r="A2741" s="286" t="s">
        <v>5143</v>
      </c>
      <c r="B2741" s="286" t="s">
        <v>1487</v>
      </c>
      <c r="C2741" s="286" t="s">
        <v>25</v>
      </c>
      <c r="D2741" s="275">
        <v>4536</v>
      </c>
      <c r="E2741" s="274" t="s">
        <v>767</v>
      </c>
      <c r="F2741" s="286" t="s">
        <v>732</v>
      </c>
      <c r="G2741" s="286" t="s">
        <v>298</v>
      </c>
      <c r="H2741" s="286" t="s">
        <v>41</v>
      </c>
      <c r="I2741" s="286" t="s">
        <v>422</v>
      </c>
      <c r="J2741" s="286" t="s">
        <v>747</v>
      </c>
      <c r="K2741" s="286" t="s">
        <v>886</v>
      </c>
      <c r="L2741" s="286" t="s">
        <v>218</v>
      </c>
      <c r="M2741" s="287">
        <v>196234500</v>
      </c>
    </row>
    <row r="2742" spans="1:13">
      <c r="A2742" s="348" t="s">
        <v>5153</v>
      </c>
      <c r="B2742" s="348" t="s">
        <v>1487</v>
      </c>
      <c r="C2742" s="348" t="s">
        <v>25</v>
      </c>
      <c r="D2742" s="349">
        <v>4536</v>
      </c>
      <c r="E2742" s="350" t="s">
        <v>767</v>
      </c>
      <c r="F2742" s="348" t="s">
        <v>732</v>
      </c>
      <c r="G2742" s="348" t="s">
        <v>298</v>
      </c>
      <c r="H2742" s="348" t="s">
        <v>41</v>
      </c>
      <c r="I2742" s="348" t="s">
        <v>423</v>
      </c>
      <c r="J2742" s="348" t="s">
        <v>748</v>
      </c>
      <c r="K2742" s="348" t="s">
        <v>886</v>
      </c>
      <c r="L2742" s="348" t="s">
        <v>218</v>
      </c>
      <c r="M2742" s="351">
        <v>196234500</v>
      </c>
    </row>
    <row r="2743" spans="1:13">
      <c r="A2743" s="348" t="s">
        <v>5163</v>
      </c>
      <c r="B2743" s="348" t="s">
        <v>1487</v>
      </c>
      <c r="C2743" s="348" t="s">
        <v>25</v>
      </c>
      <c r="D2743" s="349">
        <v>4536</v>
      </c>
      <c r="E2743" s="350" t="s">
        <v>767</v>
      </c>
      <c r="F2743" s="348" t="s">
        <v>732</v>
      </c>
      <c r="G2743" s="348" t="s">
        <v>298</v>
      </c>
      <c r="H2743" s="348" t="s">
        <v>41</v>
      </c>
      <c r="I2743" s="348" t="s">
        <v>424</v>
      </c>
      <c r="J2743" s="348" t="s">
        <v>749</v>
      </c>
      <c r="K2743" s="348" t="s">
        <v>886</v>
      </c>
      <c r="L2743" s="348" t="s">
        <v>218</v>
      </c>
      <c r="M2743" s="351">
        <v>196234500</v>
      </c>
    </row>
    <row r="2744" spans="1:13">
      <c r="A2744" s="348" t="s">
        <v>5173</v>
      </c>
      <c r="B2744" s="348" t="s">
        <v>1487</v>
      </c>
      <c r="C2744" s="348" t="s">
        <v>25</v>
      </c>
      <c r="D2744" s="349">
        <v>4536</v>
      </c>
      <c r="E2744" s="350" t="s">
        <v>767</v>
      </c>
      <c r="F2744" s="348" t="s">
        <v>732</v>
      </c>
      <c r="G2744" s="348" t="s">
        <v>298</v>
      </c>
      <c r="H2744" s="348" t="s">
        <v>41</v>
      </c>
      <c r="I2744" s="348" t="s">
        <v>425</v>
      </c>
      <c r="J2744" s="348" t="s">
        <v>750</v>
      </c>
      <c r="K2744" s="348" t="s">
        <v>886</v>
      </c>
      <c r="L2744" s="348" t="s">
        <v>218</v>
      </c>
      <c r="M2744" s="351">
        <v>196234500</v>
      </c>
    </row>
    <row r="2745" spans="1:13">
      <c r="A2745" s="348" t="s">
        <v>4997</v>
      </c>
      <c r="B2745" s="348" t="s">
        <v>1481</v>
      </c>
      <c r="C2745" s="348" t="s">
        <v>25</v>
      </c>
      <c r="D2745" s="349">
        <v>4536</v>
      </c>
      <c r="E2745" s="350" t="s">
        <v>767</v>
      </c>
      <c r="F2745" s="348" t="s">
        <v>732</v>
      </c>
      <c r="G2745" s="348" t="s">
        <v>298</v>
      </c>
      <c r="H2745" s="348" t="s">
        <v>41</v>
      </c>
      <c r="I2745" s="348" t="s">
        <v>316</v>
      </c>
      <c r="J2745" s="348" t="s">
        <v>733</v>
      </c>
      <c r="K2745" s="348" t="s">
        <v>886</v>
      </c>
      <c r="L2745" s="348" t="s">
        <v>34</v>
      </c>
      <c r="M2745" s="351">
        <v>222753300</v>
      </c>
    </row>
    <row r="2746" spans="1:13">
      <c r="A2746" s="348" t="s">
        <v>5007</v>
      </c>
      <c r="B2746" s="348" t="s">
        <v>1481</v>
      </c>
      <c r="C2746" s="348" t="s">
        <v>25</v>
      </c>
      <c r="D2746" s="349">
        <v>4536</v>
      </c>
      <c r="E2746" s="350" t="s">
        <v>767</v>
      </c>
      <c r="F2746" s="348" t="s">
        <v>732</v>
      </c>
      <c r="G2746" s="348" t="s">
        <v>298</v>
      </c>
      <c r="H2746" s="348" t="s">
        <v>41</v>
      </c>
      <c r="I2746" s="348" t="s">
        <v>318</v>
      </c>
      <c r="J2746" s="348" t="s">
        <v>734</v>
      </c>
      <c r="K2746" s="348" t="s">
        <v>886</v>
      </c>
      <c r="L2746" s="348" t="s">
        <v>34</v>
      </c>
      <c r="M2746" s="351">
        <v>222753300</v>
      </c>
    </row>
    <row r="2747" spans="1:13">
      <c r="A2747" s="348" t="s">
        <v>5017</v>
      </c>
      <c r="B2747" s="348" t="s">
        <v>1481</v>
      </c>
      <c r="C2747" s="348" t="s">
        <v>25</v>
      </c>
      <c r="D2747" s="349">
        <v>4536</v>
      </c>
      <c r="E2747" s="350" t="s">
        <v>767</v>
      </c>
      <c r="F2747" s="348" t="s">
        <v>732</v>
      </c>
      <c r="G2747" s="348" t="s">
        <v>298</v>
      </c>
      <c r="H2747" s="348" t="s">
        <v>41</v>
      </c>
      <c r="I2747" s="348" t="s">
        <v>320</v>
      </c>
      <c r="J2747" s="348" t="s">
        <v>735</v>
      </c>
      <c r="K2747" s="348" t="s">
        <v>886</v>
      </c>
      <c r="L2747" s="348" t="s">
        <v>34</v>
      </c>
      <c r="M2747" s="351">
        <v>222753300</v>
      </c>
    </row>
    <row r="2748" spans="1:13">
      <c r="A2748" s="348" t="s">
        <v>5027</v>
      </c>
      <c r="B2748" s="348" t="s">
        <v>1481</v>
      </c>
      <c r="C2748" s="348" t="s">
        <v>25</v>
      </c>
      <c r="D2748" s="349">
        <v>4536</v>
      </c>
      <c r="E2748" s="350" t="s">
        <v>767</v>
      </c>
      <c r="F2748" s="348" t="s">
        <v>732</v>
      </c>
      <c r="G2748" s="348" t="s">
        <v>298</v>
      </c>
      <c r="H2748" s="348" t="s">
        <v>41</v>
      </c>
      <c r="I2748" s="348" t="s">
        <v>322</v>
      </c>
      <c r="J2748" s="348" t="s">
        <v>736</v>
      </c>
      <c r="K2748" s="348" t="s">
        <v>886</v>
      </c>
      <c r="L2748" s="348" t="s">
        <v>34</v>
      </c>
      <c r="M2748" s="351">
        <v>222753300</v>
      </c>
    </row>
    <row r="2749" spans="1:13">
      <c r="A2749" s="348" t="s">
        <v>5037</v>
      </c>
      <c r="B2749" s="348" t="s">
        <v>1481</v>
      </c>
      <c r="C2749" s="348" t="s">
        <v>25</v>
      </c>
      <c r="D2749" s="349">
        <v>4536</v>
      </c>
      <c r="E2749" s="350" t="s">
        <v>767</v>
      </c>
      <c r="F2749" s="348" t="s">
        <v>732</v>
      </c>
      <c r="G2749" s="348" t="s">
        <v>298</v>
      </c>
      <c r="H2749" s="348" t="s">
        <v>41</v>
      </c>
      <c r="I2749" s="348" t="s">
        <v>324</v>
      </c>
      <c r="J2749" s="348" t="s">
        <v>737</v>
      </c>
      <c r="K2749" s="348" t="s">
        <v>886</v>
      </c>
      <c r="L2749" s="348" t="s">
        <v>34</v>
      </c>
      <c r="M2749" s="351">
        <v>222753300</v>
      </c>
    </row>
    <row r="2750" spans="1:13">
      <c r="A2750" s="348" t="s">
        <v>5056</v>
      </c>
      <c r="B2750" s="348" t="s">
        <v>1490</v>
      </c>
      <c r="C2750" s="348" t="s">
        <v>25</v>
      </c>
      <c r="D2750" s="349">
        <v>4536</v>
      </c>
      <c r="E2750" s="350" t="s">
        <v>767</v>
      </c>
      <c r="F2750" s="348" t="s">
        <v>732</v>
      </c>
      <c r="G2750" s="348" t="s">
        <v>298</v>
      </c>
      <c r="H2750" s="348" t="s">
        <v>41</v>
      </c>
      <c r="I2750" s="348" t="s">
        <v>42</v>
      </c>
      <c r="J2750" s="348" t="s">
        <v>738</v>
      </c>
      <c r="K2750" s="348" t="s">
        <v>887</v>
      </c>
      <c r="L2750" s="348" t="s">
        <v>941</v>
      </c>
      <c r="M2750" s="351">
        <v>224023800</v>
      </c>
    </row>
    <row r="2751" spans="1:13">
      <c r="A2751" s="348" t="s">
        <v>5066</v>
      </c>
      <c r="B2751" s="348" t="s">
        <v>1490</v>
      </c>
      <c r="C2751" s="348" t="s">
        <v>25</v>
      </c>
      <c r="D2751" s="349">
        <v>4536</v>
      </c>
      <c r="E2751" s="350" t="s">
        <v>767</v>
      </c>
      <c r="F2751" s="348" t="s">
        <v>732</v>
      </c>
      <c r="G2751" s="348" t="s">
        <v>298</v>
      </c>
      <c r="H2751" s="348" t="s">
        <v>41</v>
      </c>
      <c r="I2751" s="348" t="s">
        <v>219</v>
      </c>
      <c r="J2751" s="348" t="s">
        <v>739</v>
      </c>
      <c r="K2751" s="348" t="s">
        <v>887</v>
      </c>
      <c r="L2751" s="348" t="s">
        <v>941</v>
      </c>
      <c r="M2751" s="351">
        <v>224023800</v>
      </c>
    </row>
    <row r="2752" spans="1:13">
      <c r="A2752" s="348" t="s">
        <v>5076</v>
      </c>
      <c r="B2752" s="348" t="s">
        <v>1490</v>
      </c>
      <c r="C2752" s="348" t="s">
        <v>25</v>
      </c>
      <c r="D2752" s="349">
        <v>4536</v>
      </c>
      <c r="E2752" s="350" t="s">
        <v>767</v>
      </c>
      <c r="F2752" s="348" t="s">
        <v>732</v>
      </c>
      <c r="G2752" s="348" t="s">
        <v>298</v>
      </c>
      <c r="H2752" s="348" t="s">
        <v>41</v>
      </c>
      <c r="I2752" s="348" t="s">
        <v>44</v>
      </c>
      <c r="J2752" s="348" t="s">
        <v>740</v>
      </c>
      <c r="K2752" s="348" t="s">
        <v>887</v>
      </c>
      <c r="L2752" s="348" t="s">
        <v>941</v>
      </c>
      <c r="M2752" s="351">
        <v>224023800</v>
      </c>
    </row>
    <row r="2753" spans="1:13">
      <c r="A2753" s="348" t="s">
        <v>5086</v>
      </c>
      <c r="B2753" s="348" t="s">
        <v>1490</v>
      </c>
      <c r="C2753" s="348" t="s">
        <v>25</v>
      </c>
      <c r="D2753" s="349">
        <v>4536</v>
      </c>
      <c r="E2753" s="350" t="s">
        <v>767</v>
      </c>
      <c r="F2753" s="348" t="s">
        <v>732</v>
      </c>
      <c r="G2753" s="348" t="s">
        <v>298</v>
      </c>
      <c r="H2753" s="348" t="s">
        <v>41</v>
      </c>
      <c r="I2753" s="348" t="s">
        <v>46</v>
      </c>
      <c r="J2753" s="348" t="s">
        <v>741</v>
      </c>
      <c r="K2753" s="348" t="s">
        <v>887</v>
      </c>
      <c r="L2753" s="348" t="s">
        <v>941</v>
      </c>
      <c r="M2753" s="351">
        <v>224023800</v>
      </c>
    </row>
    <row r="2754" spans="1:13">
      <c r="A2754" s="348" t="s">
        <v>5096</v>
      </c>
      <c r="B2754" s="348" t="s">
        <v>1490</v>
      </c>
      <c r="C2754" s="348" t="s">
        <v>25</v>
      </c>
      <c r="D2754" s="349">
        <v>4536</v>
      </c>
      <c r="E2754" s="350" t="s">
        <v>767</v>
      </c>
      <c r="F2754" s="348" t="s">
        <v>732</v>
      </c>
      <c r="G2754" s="348" t="s">
        <v>298</v>
      </c>
      <c r="H2754" s="348" t="s">
        <v>41</v>
      </c>
      <c r="I2754" s="348" t="s">
        <v>221</v>
      </c>
      <c r="J2754" s="348" t="s">
        <v>742</v>
      </c>
      <c r="K2754" s="348" t="s">
        <v>887</v>
      </c>
      <c r="L2754" s="348" t="s">
        <v>941</v>
      </c>
      <c r="M2754" s="351">
        <v>224023800</v>
      </c>
    </row>
    <row r="2755" spans="1:13">
      <c r="A2755" s="348" t="s">
        <v>5002</v>
      </c>
      <c r="B2755" s="348" t="s">
        <v>1486</v>
      </c>
      <c r="C2755" s="348" t="s">
        <v>25</v>
      </c>
      <c r="D2755" s="349">
        <v>4536</v>
      </c>
      <c r="E2755" s="350" t="s">
        <v>767</v>
      </c>
      <c r="F2755" s="348" t="s">
        <v>732</v>
      </c>
      <c r="G2755" s="348" t="s">
        <v>298</v>
      </c>
      <c r="H2755" s="348" t="s">
        <v>41</v>
      </c>
      <c r="I2755" s="348" t="s">
        <v>316</v>
      </c>
      <c r="J2755" s="348" t="s">
        <v>733</v>
      </c>
      <c r="K2755" s="348" t="s">
        <v>887</v>
      </c>
      <c r="L2755" s="348" t="s">
        <v>940</v>
      </c>
      <c r="M2755" s="351">
        <v>228690000</v>
      </c>
    </row>
    <row r="2756" spans="1:13">
      <c r="A2756" s="348" t="s">
        <v>5012</v>
      </c>
      <c r="B2756" s="348" t="s">
        <v>1486</v>
      </c>
      <c r="C2756" s="348" t="s">
        <v>25</v>
      </c>
      <c r="D2756" s="349">
        <v>4536</v>
      </c>
      <c r="E2756" s="350" t="s">
        <v>767</v>
      </c>
      <c r="F2756" s="348" t="s">
        <v>732</v>
      </c>
      <c r="G2756" s="348" t="s">
        <v>298</v>
      </c>
      <c r="H2756" s="348" t="s">
        <v>41</v>
      </c>
      <c r="I2756" s="348" t="s">
        <v>318</v>
      </c>
      <c r="J2756" s="348" t="s">
        <v>734</v>
      </c>
      <c r="K2756" s="348" t="s">
        <v>887</v>
      </c>
      <c r="L2756" s="348" t="s">
        <v>940</v>
      </c>
      <c r="M2756" s="351">
        <v>228690000</v>
      </c>
    </row>
    <row r="2757" spans="1:13">
      <c r="A2757" s="348" t="s">
        <v>5022</v>
      </c>
      <c r="B2757" s="348" t="s">
        <v>1486</v>
      </c>
      <c r="C2757" s="348" t="s">
        <v>25</v>
      </c>
      <c r="D2757" s="349">
        <v>4536</v>
      </c>
      <c r="E2757" s="350" t="s">
        <v>767</v>
      </c>
      <c r="F2757" s="348" t="s">
        <v>732</v>
      </c>
      <c r="G2757" s="348" t="s">
        <v>298</v>
      </c>
      <c r="H2757" s="348" t="s">
        <v>41</v>
      </c>
      <c r="I2757" s="348" t="s">
        <v>320</v>
      </c>
      <c r="J2757" s="348" t="s">
        <v>735</v>
      </c>
      <c r="K2757" s="348" t="s">
        <v>887</v>
      </c>
      <c r="L2757" s="348" t="s">
        <v>940</v>
      </c>
      <c r="M2757" s="351">
        <v>228690000</v>
      </c>
    </row>
    <row r="2758" spans="1:13">
      <c r="A2758" s="348" t="s">
        <v>5032</v>
      </c>
      <c r="B2758" s="348" t="s">
        <v>1486</v>
      </c>
      <c r="C2758" s="348" t="s">
        <v>25</v>
      </c>
      <c r="D2758" s="349">
        <v>4536</v>
      </c>
      <c r="E2758" s="350" t="s">
        <v>767</v>
      </c>
      <c r="F2758" s="348" t="s">
        <v>732</v>
      </c>
      <c r="G2758" s="348" t="s">
        <v>298</v>
      </c>
      <c r="H2758" s="348" t="s">
        <v>41</v>
      </c>
      <c r="I2758" s="348" t="s">
        <v>322</v>
      </c>
      <c r="J2758" s="348" t="s">
        <v>736</v>
      </c>
      <c r="K2758" s="348" t="s">
        <v>887</v>
      </c>
      <c r="L2758" s="348" t="s">
        <v>940</v>
      </c>
      <c r="M2758" s="351">
        <v>228690000</v>
      </c>
    </row>
    <row r="2759" spans="1:13">
      <c r="A2759" s="348" t="s">
        <v>5042</v>
      </c>
      <c r="B2759" s="348" t="s">
        <v>1486</v>
      </c>
      <c r="C2759" s="348" t="s">
        <v>25</v>
      </c>
      <c r="D2759" s="349">
        <v>4536</v>
      </c>
      <c r="E2759" s="350" t="s">
        <v>767</v>
      </c>
      <c r="F2759" s="348" t="s">
        <v>732</v>
      </c>
      <c r="G2759" s="348" t="s">
        <v>298</v>
      </c>
      <c r="H2759" s="348" t="s">
        <v>41</v>
      </c>
      <c r="I2759" s="348" t="s">
        <v>324</v>
      </c>
      <c r="J2759" s="348" t="s">
        <v>737</v>
      </c>
      <c r="K2759" s="348" t="s">
        <v>887</v>
      </c>
      <c r="L2759" s="348" t="s">
        <v>940</v>
      </c>
      <c r="M2759" s="351">
        <v>228690000</v>
      </c>
    </row>
    <row r="2760" spans="1:13">
      <c r="A2760" s="348" t="s">
        <v>5053</v>
      </c>
      <c r="B2760" s="348" t="s">
        <v>1487</v>
      </c>
      <c r="C2760" s="348" t="s">
        <v>25</v>
      </c>
      <c r="D2760" s="349">
        <v>4536</v>
      </c>
      <c r="E2760" s="350" t="s">
        <v>767</v>
      </c>
      <c r="F2760" s="348" t="s">
        <v>732</v>
      </c>
      <c r="G2760" s="348" t="s">
        <v>298</v>
      </c>
      <c r="H2760" s="348" t="s">
        <v>41</v>
      </c>
      <c r="I2760" s="348" t="s">
        <v>42</v>
      </c>
      <c r="J2760" s="348" t="s">
        <v>738</v>
      </c>
      <c r="K2760" s="348" t="s">
        <v>886</v>
      </c>
      <c r="L2760" s="348" t="s">
        <v>218</v>
      </c>
      <c r="M2760" s="351">
        <v>235481400</v>
      </c>
    </row>
    <row r="2761" spans="1:13">
      <c r="A2761" s="348" t="s">
        <v>5063</v>
      </c>
      <c r="B2761" s="348" t="s">
        <v>1487</v>
      </c>
      <c r="C2761" s="348" t="s">
        <v>25</v>
      </c>
      <c r="D2761" s="349">
        <v>4536</v>
      </c>
      <c r="E2761" s="350" t="s">
        <v>767</v>
      </c>
      <c r="F2761" s="348" t="s">
        <v>732</v>
      </c>
      <c r="G2761" s="348" t="s">
        <v>298</v>
      </c>
      <c r="H2761" s="348" t="s">
        <v>41</v>
      </c>
      <c r="I2761" s="348" t="s">
        <v>219</v>
      </c>
      <c r="J2761" s="348" t="s">
        <v>739</v>
      </c>
      <c r="K2761" s="348" t="s">
        <v>886</v>
      </c>
      <c r="L2761" s="348" t="s">
        <v>218</v>
      </c>
      <c r="M2761" s="351">
        <v>235481400</v>
      </c>
    </row>
    <row r="2762" spans="1:13">
      <c r="A2762" s="348" t="s">
        <v>5073</v>
      </c>
      <c r="B2762" s="348" t="s">
        <v>1487</v>
      </c>
      <c r="C2762" s="348" t="s">
        <v>25</v>
      </c>
      <c r="D2762" s="349">
        <v>4536</v>
      </c>
      <c r="E2762" s="350" t="s">
        <v>767</v>
      </c>
      <c r="F2762" s="348" t="s">
        <v>732</v>
      </c>
      <c r="G2762" s="348" t="s">
        <v>298</v>
      </c>
      <c r="H2762" s="348" t="s">
        <v>41</v>
      </c>
      <c r="I2762" s="348" t="s">
        <v>44</v>
      </c>
      <c r="J2762" s="348" t="s">
        <v>740</v>
      </c>
      <c r="K2762" s="348" t="s">
        <v>886</v>
      </c>
      <c r="L2762" s="348" t="s">
        <v>218</v>
      </c>
      <c r="M2762" s="351">
        <v>235481400</v>
      </c>
    </row>
    <row r="2763" spans="1:13">
      <c r="A2763" s="348" t="s">
        <v>5083</v>
      </c>
      <c r="B2763" s="348" t="s">
        <v>1487</v>
      </c>
      <c r="C2763" s="348" t="s">
        <v>25</v>
      </c>
      <c r="D2763" s="349">
        <v>4536</v>
      </c>
      <c r="E2763" s="350" t="s">
        <v>767</v>
      </c>
      <c r="F2763" s="348" t="s">
        <v>732</v>
      </c>
      <c r="G2763" s="348" t="s">
        <v>298</v>
      </c>
      <c r="H2763" s="348" t="s">
        <v>41</v>
      </c>
      <c r="I2763" s="348" t="s">
        <v>46</v>
      </c>
      <c r="J2763" s="348" t="s">
        <v>741</v>
      </c>
      <c r="K2763" s="348" t="s">
        <v>886</v>
      </c>
      <c r="L2763" s="348" t="s">
        <v>218</v>
      </c>
      <c r="M2763" s="351">
        <v>235481400</v>
      </c>
    </row>
    <row r="2764" spans="1:13">
      <c r="A2764" s="348" t="s">
        <v>5093</v>
      </c>
      <c r="B2764" s="348" t="s">
        <v>1487</v>
      </c>
      <c r="C2764" s="348" t="s">
        <v>25</v>
      </c>
      <c r="D2764" s="349">
        <v>4536</v>
      </c>
      <c r="E2764" s="350" t="s">
        <v>767</v>
      </c>
      <c r="F2764" s="348" t="s">
        <v>732</v>
      </c>
      <c r="G2764" s="348" t="s">
        <v>298</v>
      </c>
      <c r="H2764" s="348" t="s">
        <v>41</v>
      </c>
      <c r="I2764" s="348" t="s">
        <v>221</v>
      </c>
      <c r="J2764" s="348" t="s">
        <v>742</v>
      </c>
      <c r="K2764" s="348" t="s">
        <v>886</v>
      </c>
      <c r="L2764" s="348" t="s">
        <v>218</v>
      </c>
      <c r="M2764" s="351">
        <v>235481400</v>
      </c>
    </row>
    <row r="2765" spans="1:13">
      <c r="A2765" s="348" t="s">
        <v>5006</v>
      </c>
      <c r="B2765" s="348" t="s">
        <v>1490</v>
      </c>
      <c r="C2765" s="348" t="s">
        <v>25</v>
      </c>
      <c r="D2765" s="349">
        <v>4536</v>
      </c>
      <c r="E2765" s="350" t="s">
        <v>767</v>
      </c>
      <c r="F2765" s="348" t="s">
        <v>732</v>
      </c>
      <c r="G2765" s="348" t="s">
        <v>298</v>
      </c>
      <c r="H2765" s="348" t="s">
        <v>41</v>
      </c>
      <c r="I2765" s="348" t="s">
        <v>316</v>
      </c>
      <c r="J2765" s="348" t="s">
        <v>733</v>
      </c>
      <c r="K2765" s="348" t="s">
        <v>887</v>
      </c>
      <c r="L2765" s="348" t="s">
        <v>941</v>
      </c>
      <c r="M2765" s="351">
        <v>261376500</v>
      </c>
    </row>
    <row r="2766" spans="1:13">
      <c r="A2766" s="348" t="s">
        <v>5016</v>
      </c>
      <c r="B2766" s="348" t="s">
        <v>1490</v>
      </c>
      <c r="C2766" s="348" t="s">
        <v>25</v>
      </c>
      <c r="D2766" s="349">
        <v>4536</v>
      </c>
      <c r="E2766" s="350" t="s">
        <v>767</v>
      </c>
      <c r="F2766" s="348" t="s">
        <v>732</v>
      </c>
      <c r="G2766" s="348" t="s">
        <v>298</v>
      </c>
      <c r="H2766" s="348" t="s">
        <v>41</v>
      </c>
      <c r="I2766" s="348" t="s">
        <v>318</v>
      </c>
      <c r="J2766" s="348" t="s">
        <v>734</v>
      </c>
      <c r="K2766" s="348" t="s">
        <v>887</v>
      </c>
      <c r="L2766" s="348" t="s">
        <v>941</v>
      </c>
      <c r="M2766" s="351">
        <v>261376500</v>
      </c>
    </row>
    <row r="2767" spans="1:13">
      <c r="A2767" s="348" t="s">
        <v>5026</v>
      </c>
      <c r="B2767" s="348" t="s">
        <v>1490</v>
      </c>
      <c r="C2767" s="348" t="s">
        <v>25</v>
      </c>
      <c r="D2767" s="349">
        <v>4536</v>
      </c>
      <c r="E2767" s="350" t="s">
        <v>767</v>
      </c>
      <c r="F2767" s="348" t="s">
        <v>732</v>
      </c>
      <c r="G2767" s="348" t="s">
        <v>298</v>
      </c>
      <c r="H2767" s="348" t="s">
        <v>41</v>
      </c>
      <c r="I2767" s="348" t="s">
        <v>320</v>
      </c>
      <c r="J2767" s="348" t="s">
        <v>735</v>
      </c>
      <c r="K2767" s="348" t="s">
        <v>887</v>
      </c>
      <c r="L2767" s="348" t="s">
        <v>941</v>
      </c>
      <c r="M2767" s="351">
        <v>261376500</v>
      </c>
    </row>
    <row r="2768" spans="1:13">
      <c r="A2768" s="348" t="s">
        <v>5036</v>
      </c>
      <c r="B2768" s="348" t="s">
        <v>1490</v>
      </c>
      <c r="C2768" s="348" t="s">
        <v>25</v>
      </c>
      <c r="D2768" s="349">
        <v>4536</v>
      </c>
      <c r="E2768" s="350" t="s">
        <v>767</v>
      </c>
      <c r="F2768" s="348" t="s">
        <v>732</v>
      </c>
      <c r="G2768" s="348" t="s">
        <v>298</v>
      </c>
      <c r="H2768" s="348" t="s">
        <v>41</v>
      </c>
      <c r="I2768" s="348" t="s">
        <v>322</v>
      </c>
      <c r="J2768" s="348" t="s">
        <v>736</v>
      </c>
      <c r="K2768" s="348" t="s">
        <v>887</v>
      </c>
      <c r="L2768" s="348" t="s">
        <v>941</v>
      </c>
      <c r="M2768" s="351">
        <v>261376500</v>
      </c>
    </row>
    <row r="2769" spans="1:13">
      <c r="A2769" s="348" t="s">
        <v>5046</v>
      </c>
      <c r="B2769" s="348" t="s">
        <v>1490</v>
      </c>
      <c r="C2769" s="348" t="s">
        <v>25</v>
      </c>
      <c r="D2769" s="349">
        <v>4536</v>
      </c>
      <c r="E2769" s="350" t="s">
        <v>767</v>
      </c>
      <c r="F2769" s="348" t="s">
        <v>732</v>
      </c>
      <c r="G2769" s="348" t="s">
        <v>298</v>
      </c>
      <c r="H2769" s="348" t="s">
        <v>41</v>
      </c>
      <c r="I2769" s="348" t="s">
        <v>324</v>
      </c>
      <c r="J2769" s="348" t="s">
        <v>737</v>
      </c>
      <c r="K2769" s="348" t="s">
        <v>887</v>
      </c>
      <c r="L2769" s="348" t="s">
        <v>941</v>
      </c>
      <c r="M2769" s="351">
        <v>261376500</v>
      </c>
    </row>
    <row r="2770" spans="1:13">
      <c r="A2770" s="348" t="s">
        <v>5003</v>
      </c>
      <c r="B2770" s="348" t="s">
        <v>1487</v>
      </c>
      <c r="C2770" s="348" t="s">
        <v>25</v>
      </c>
      <c r="D2770" s="349">
        <v>4536</v>
      </c>
      <c r="E2770" s="350" t="s">
        <v>767</v>
      </c>
      <c r="F2770" s="348" t="s">
        <v>732</v>
      </c>
      <c r="G2770" s="348" t="s">
        <v>298</v>
      </c>
      <c r="H2770" s="348" t="s">
        <v>41</v>
      </c>
      <c r="I2770" s="348" t="s">
        <v>316</v>
      </c>
      <c r="J2770" s="348" t="s">
        <v>733</v>
      </c>
      <c r="K2770" s="348" t="s">
        <v>886</v>
      </c>
      <c r="L2770" s="348" t="s">
        <v>218</v>
      </c>
      <c r="M2770" s="351">
        <v>274728300</v>
      </c>
    </row>
    <row r="2771" spans="1:13">
      <c r="A2771" s="348" t="s">
        <v>5013</v>
      </c>
      <c r="B2771" s="348" t="s">
        <v>1487</v>
      </c>
      <c r="C2771" s="348" t="s">
        <v>25</v>
      </c>
      <c r="D2771" s="349">
        <v>4536</v>
      </c>
      <c r="E2771" s="350" t="s">
        <v>767</v>
      </c>
      <c r="F2771" s="348" t="s">
        <v>732</v>
      </c>
      <c r="G2771" s="348" t="s">
        <v>298</v>
      </c>
      <c r="H2771" s="348" t="s">
        <v>41</v>
      </c>
      <c r="I2771" s="348" t="s">
        <v>318</v>
      </c>
      <c r="J2771" s="348" t="s">
        <v>734</v>
      </c>
      <c r="K2771" s="348" t="s">
        <v>886</v>
      </c>
      <c r="L2771" s="348" t="s">
        <v>218</v>
      </c>
      <c r="M2771" s="351">
        <v>274728300</v>
      </c>
    </row>
    <row r="2772" spans="1:13">
      <c r="A2772" s="348" t="s">
        <v>5023</v>
      </c>
      <c r="B2772" s="348" t="s">
        <v>1487</v>
      </c>
      <c r="C2772" s="348" t="s">
        <v>25</v>
      </c>
      <c r="D2772" s="349">
        <v>4536</v>
      </c>
      <c r="E2772" s="350" t="s">
        <v>767</v>
      </c>
      <c r="F2772" s="348" t="s">
        <v>732</v>
      </c>
      <c r="G2772" s="348" t="s">
        <v>298</v>
      </c>
      <c r="H2772" s="348" t="s">
        <v>41</v>
      </c>
      <c r="I2772" s="348" t="s">
        <v>320</v>
      </c>
      <c r="J2772" s="348" t="s">
        <v>735</v>
      </c>
      <c r="K2772" s="348" t="s">
        <v>886</v>
      </c>
      <c r="L2772" s="348" t="s">
        <v>218</v>
      </c>
      <c r="M2772" s="351">
        <v>274728300</v>
      </c>
    </row>
    <row r="2773" spans="1:13">
      <c r="A2773" s="348" t="s">
        <v>5033</v>
      </c>
      <c r="B2773" s="348" t="s">
        <v>1487</v>
      </c>
      <c r="C2773" s="348" t="s">
        <v>25</v>
      </c>
      <c r="D2773" s="349">
        <v>4536</v>
      </c>
      <c r="E2773" s="350" t="s">
        <v>767</v>
      </c>
      <c r="F2773" s="348" t="s">
        <v>732</v>
      </c>
      <c r="G2773" s="348" t="s">
        <v>298</v>
      </c>
      <c r="H2773" s="348" t="s">
        <v>41</v>
      </c>
      <c r="I2773" s="348" t="s">
        <v>322</v>
      </c>
      <c r="J2773" s="348" t="s">
        <v>736</v>
      </c>
      <c r="K2773" s="348" t="s">
        <v>886</v>
      </c>
      <c r="L2773" s="348" t="s">
        <v>218</v>
      </c>
      <c r="M2773" s="351">
        <v>274728300</v>
      </c>
    </row>
    <row r="2774" spans="1:13">
      <c r="A2774" s="348" t="s">
        <v>5043</v>
      </c>
      <c r="B2774" s="348" t="s">
        <v>1487</v>
      </c>
      <c r="C2774" s="348" t="s">
        <v>25</v>
      </c>
      <c r="D2774" s="349">
        <v>4536</v>
      </c>
      <c r="E2774" s="350" t="s">
        <v>767</v>
      </c>
      <c r="F2774" s="348" t="s">
        <v>732</v>
      </c>
      <c r="G2774" s="348" t="s">
        <v>298</v>
      </c>
      <c r="H2774" s="348" t="s">
        <v>41</v>
      </c>
      <c r="I2774" s="348" t="s">
        <v>324</v>
      </c>
      <c r="J2774" s="348" t="s">
        <v>737</v>
      </c>
      <c r="K2774" s="348" t="s">
        <v>886</v>
      </c>
      <c r="L2774" s="348" t="s">
        <v>218</v>
      </c>
      <c r="M2774" s="351">
        <v>274728300</v>
      </c>
    </row>
    <row r="2775" spans="1:13">
      <c r="A2775" s="348" t="s">
        <v>5101</v>
      </c>
      <c r="B2775" s="348" t="s">
        <v>1485</v>
      </c>
      <c r="C2775" s="348" t="s">
        <v>25</v>
      </c>
      <c r="D2775" s="349">
        <v>4536</v>
      </c>
      <c r="E2775" s="350" t="s">
        <v>767</v>
      </c>
      <c r="F2775" s="348" t="s">
        <v>732</v>
      </c>
      <c r="G2775" s="348" t="s">
        <v>298</v>
      </c>
      <c r="H2775" s="348" t="s">
        <v>41</v>
      </c>
      <c r="I2775" s="348" t="s">
        <v>48</v>
      </c>
      <c r="J2775" s="348" t="s">
        <v>743</v>
      </c>
      <c r="K2775" s="348" t="s">
        <v>886</v>
      </c>
      <c r="L2775" s="348" t="s">
        <v>940</v>
      </c>
      <c r="M2775" s="351">
        <v>296996700</v>
      </c>
    </row>
    <row r="2776" spans="1:13">
      <c r="A2776" s="348" t="s">
        <v>5111</v>
      </c>
      <c r="B2776" s="348" t="s">
        <v>1485</v>
      </c>
      <c r="C2776" s="348" t="s">
        <v>25</v>
      </c>
      <c r="D2776" s="349">
        <v>4536</v>
      </c>
      <c r="E2776" s="350" t="s">
        <v>767</v>
      </c>
      <c r="F2776" s="348" t="s">
        <v>732</v>
      </c>
      <c r="G2776" s="348" t="s">
        <v>298</v>
      </c>
      <c r="H2776" s="348" t="s">
        <v>41</v>
      </c>
      <c r="I2776" s="348" t="s">
        <v>50</v>
      </c>
      <c r="J2776" s="348" t="s">
        <v>744</v>
      </c>
      <c r="K2776" s="348" t="s">
        <v>886</v>
      </c>
      <c r="L2776" s="348" t="s">
        <v>940</v>
      </c>
      <c r="M2776" s="351">
        <v>296996700</v>
      </c>
    </row>
    <row r="2777" spans="1:13">
      <c r="A2777" s="348" t="s">
        <v>5121</v>
      </c>
      <c r="B2777" s="348" t="s">
        <v>1485</v>
      </c>
      <c r="C2777" s="348" t="s">
        <v>25</v>
      </c>
      <c r="D2777" s="349">
        <v>4536</v>
      </c>
      <c r="E2777" s="350" t="s">
        <v>767</v>
      </c>
      <c r="F2777" s="348" t="s">
        <v>732</v>
      </c>
      <c r="G2777" s="348" t="s">
        <v>298</v>
      </c>
      <c r="H2777" s="348" t="s">
        <v>41</v>
      </c>
      <c r="I2777" s="348" t="s">
        <v>223</v>
      </c>
      <c r="J2777" s="348" t="s">
        <v>745</v>
      </c>
      <c r="K2777" s="348" t="s">
        <v>886</v>
      </c>
      <c r="L2777" s="348" t="s">
        <v>940</v>
      </c>
      <c r="M2777" s="351">
        <v>296996700</v>
      </c>
    </row>
    <row r="2778" spans="1:13">
      <c r="A2778" s="348" t="s">
        <v>5131</v>
      </c>
      <c r="B2778" s="348" t="s">
        <v>1485</v>
      </c>
      <c r="C2778" s="348" t="s">
        <v>25</v>
      </c>
      <c r="D2778" s="349">
        <v>4536</v>
      </c>
      <c r="E2778" s="350" t="s">
        <v>767</v>
      </c>
      <c r="F2778" s="348" t="s">
        <v>732</v>
      </c>
      <c r="G2778" s="348" t="s">
        <v>298</v>
      </c>
      <c r="H2778" s="348" t="s">
        <v>41</v>
      </c>
      <c r="I2778" s="348" t="s">
        <v>421</v>
      </c>
      <c r="J2778" s="348" t="s">
        <v>746</v>
      </c>
      <c r="K2778" s="348" t="s">
        <v>886</v>
      </c>
      <c r="L2778" s="348" t="s">
        <v>940</v>
      </c>
      <c r="M2778" s="351">
        <v>296996700</v>
      </c>
    </row>
    <row r="2779" spans="1:13">
      <c r="A2779" s="348" t="s">
        <v>5141</v>
      </c>
      <c r="B2779" s="348" t="s">
        <v>1485</v>
      </c>
      <c r="C2779" s="348" t="s">
        <v>25</v>
      </c>
      <c r="D2779" s="349">
        <v>4536</v>
      </c>
      <c r="E2779" s="350" t="s">
        <v>767</v>
      </c>
      <c r="F2779" s="348" t="s">
        <v>732</v>
      </c>
      <c r="G2779" s="348" t="s">
        <v>298</v>
      </c>
      <c r="H2779" s="348" t="s">
        <v>41</v>
      </c>
      <c r="I2779" s="348" t="s">
        <v>422</v>
      </c>
      <c r="J2779" s="348" t="s">
        <v>747</v>
      </c>
      <c r="K2779" s="348" t="s">
        <v>886</v>
      </c>
      <c r="L2779" s="348" t="s">
        <v>940</v>
      </c>
      <c r="M2779" s="351">
        <v>296996700</v>
      </c>
    </row>
    <row r="2780" spans="1:13">
      <c r="A2780" s="348" t="s">
        <v>5151</v>
      </c>
      <c r="B2780" s="348" t="s">
        <v>1485</v>
      </c>
      <c r="C2780" s="348" t="s">
        <v>25</v>
      </c>
      <c r="D2780" s="349">
        <v>4536</v>
      </c>
      <c r="E2780" s="350" t="s">
        <v>767</v>
      </c>
      <c r="F2780" s="348" t="s">
        <v>732</v>
      </c>
      <c r="G2780" s="348" t="s">
        <v>298</v>
      </c>
      <c r="H2780" s="348" t="s">
        <v>41</v>
      </c>
      <c r="I2780" s="348" t="s">
        <v>423</v>
      </c>
      <c r="J2780" s="348" t="s">
        <v>748</v>
      </c>
      <c r="K2780" s="348" t="s">
        <v>886</v>
      </c>
      <c r="L2780" s="348" t="s">
        <v>940</v>
      </c>
      <c r="M2780" s="351">
        <v>296996700</v>
      </c>
    </row>
    <row r="2781" spans="1:13">
      <c r="A2781" s="348" t="s">
        <v>5161</v>
      </c>
      <c r="B2781" s="348" t="s">
        <v>1485</v>
      </c>
      <c r="C2781" s="348" t="s">
        <v>25</v>
      </c>
      <c r="D2781" s="349">
        <v>4536</v>
      </c>
      <c r="E2781" s="350" t="s">
        <v>767</v>
      </c>
      <c r="F2781" s="348" t="s">
        <v>732</v>
      </c>
      <c r="G2781" s="348" t="s">
        <v>298</v>
      </c>
      <c r="H2781" s="348" t="s">
        <v>41</v>
      </c>
      <c r="I2781" s="348" t="s">
        <v>424</v>
      </c>
      <c r="J2781" s="348" t="s">
        <v>749</v>
      </c>
      <c r="K2781" s="348" t="s">
        <v>886</v>
      </c>
      <c r="L2781" s="348" t="s">
        <v>940</v>
      </c>
      <c r="M2781" s="351">
        <v>296996700</v>
      </c>
    </row>
    <row r="2782" spans="1:13">
      <c r="A2782" s="348" t="s">
        <v>5171</v>
      </c>
      <c r="B2782" s="348" t="s">
        <v>1485</v>
      </c>
      <c r="C2782" s="348" t="s">
        <v>25</v>
      </c>
      <c r="D2782" s="349">
        <v>4536</v>
      </c>
      <c r="E2782" s="350" t="s">
        <v>767</v>
      </c>
      <c r="F2782" s="348" t="s">
        <v>732</v>
      </c>
      <c r="G2782" s="348" t="s">
        <v>298</v>
      </c>
      <c r="H2782" s="348" t="s">
        <v>41</v>
      </c>
      <c r="I2782" s="348" t="s">
        <v>425</v>
      </c>
      <c r="J2782" s="348" t="s">
        <v>949</v>
      </c>
      <c r="K2782" s="348" t="s">
        <v>886</v>
      </c>
      <c r="L2782" s="348" t="s">
        <v>940</v>
      </c>
      <c r="M2782" s="351">
        <v>296996700</v>
      </c>
    </row>
    <row r="2783" spans="1:13">
      <c r="A2783" s="348" t="s">
        <v>5105</v>
      </c>
      <c r="B2783" s="348" t="s">
        <v>1489</v>
      </c>
      <c r="C2783" s="348" t="s">
        <v>25</v>
      </c>
      <c r="D2783" s="349">
        <v>4536</v>
      </c>
      <c r="E2783" s="350" t="s">
        <v>767</v>
      </c>
      <c r="F2783" s="348" t="s">
        <v>732</v>
      </c>
      <c r="G2783" s="348" t="s">
        <v>298</v>
      </c>
      <c r="H2783" s="348" t="s">
        <v>41</v>
      </c>
      <c r="I2783" s="348" t="s">
        <v>48</v>
      </c>
      <c r="J2783" s="348" t="s">
        <v>743</v>
      </c>
      <c r="K2783" s="348" t="s">
        <v>886</v>
      </c>
      <c r="L2783" s="348" t="s">
        <v>941</v>
      </c>
      <c r="M2783" s="351">
        <v>339431400</v>
      </c>
    </row>
    <row r="2784" spans="1:13">
      <c r="A2784" s="348" t="s">
        <v>5115</v>
      </c>
      <c r="B2784" s="348" t="s">
        <v>1489</v>
      </c>
      <c r="C2784" s="348" t="s">
        <v>25</v>
      </c>
      <c r="D2784" s="349">
        <v>4536</v>
      </c>
      <c r="E2784" s="350" t="s">
        <v>767</v>
      </c>
      <c r="F2784" s="348" t="s">
        <v>732</v>
      </c>
      <c r="G2784" s="348" t="s">
        <v>298</v>
      </c>
      <c r="H2784" s="348" t="s">
        <v>41</v>
      </c>
      <c r="I2784" s="348" t="s">
        <v>50</v>
      </c>
      <c r="J2784" s="348" t="s">
        <v>744</v>
      </c>
      <c r="K2784" s="348" t="s">
        <v>886</v>
      </c>
      <c r="L2784" s="348" t="s">
        <v>941</v>
      </c>
      <c r="M2784" s="351">
        <v>339431400</v>
      </c>
    </row>
    <row r="2785" spans="1:13">
      <c r="A2785" s="348" t="s">
        <v>5125</v>
      </c>
      <c r="B2785" s="348" t="s">
        <v>1489</v>
      </c>
      <c r="C2785" s="348" t="s">
        <v>25</v>
      </c>
      <c r="D2785" s="349">
        <v>4536</v>
      </c>
      <c r="E2785" s="350" t="s">
        <v>767</v>
      </c>
      <c r="F2785" s="348" t="s">
        <v>732</v>
      </c>
      <c r="G2785" s="348" t="s">
        <v>298</v>
      </c>
      <c r="H2785" s="348" t="s">
        <v>41</v>
      </c>
      <c r="I2785" s="348" t="s">
        <v>223</v>
      </c>
      <c r="J2785" s="348" t="s">
        <v>745</v>
      </c>
      <c r="K2785" s="348" t="s">
        <v>886</v>
      </c>
      <c r="L2785" s="348" t="s">
        <v>941</v>
      </c>
      <c r="M2785" s="351">
        <v>339431400</v>
      </c>
    </row>
    <row r="2786" spans="1:13">
      <c r="A2786" s="348" t="s">
        <v>5135</v>
      </c>
      <c r="B2786" s="348" t="s">
        <v>1489</v>
      </c>
      <c r="C2786" s="348" t="s">
        <v>25</v>
      </c>
      <c r="D2786" s="349">
        <v>4536</v>
      </c>
      <c r="E2786" s="350" t="s">
        <v>767</v>
      </c>
      <c r="F2786" s="348" t="s">
        <v>732</v>
      </c>
      <c r="G2786" s="348" t="s">
        <v>298</v>
      </c>
      <c r="H2786" s="348" t="s">
        <v>41</v>
      </c>
      <c r="I2786" s="348" t="s">
        <v>421</v>
      </c>
      <c r="J2786" s="348" t="s">
        <v>746</v>
      </c>
      <c r="K2786" s="348" t="s">
        <v>886</v>
      </c>
      <c r="L2786" s="348" t="s">
        <v>941</v>
      </c>
      <c r="M2786" s="351">
        <v>339431400</v>
      </c>
    </row>
    <row r="2787" spans="1:13">
      <c r="A2787" s="348" t="s">
        <v>5145</v>
      </c>
      <c r="B2787" s="348" t="s">
        <v>1489</v>
      </c>
      <c r="C2787" s="348" t="s">
        <v>25</v>
      </c>
      <c r="D2787" s="349">
        <v>4536</v>
      </c>
      <c r="E2787" s="350" t="s">
        <v>767</v>
      </c>
      <c r="F2787" s="348" t="s">
        <v>732</v>
      </c>
      <c r="G2787" s="348" t="s">
        <v>298</v>
      </c>
      <c r="H2787" s="348" t="s">
        <v>41</v>
      </c>
      <c r="I2787" s="348" t="s">
        <v>422</v>
      </c>
      <c r="J2787" s="348" t="s">
        <v>747</v>
      </c>
      <c r="K2787" s="348" t="s">
        <v>886</v>
      </c>
      <c r="L2787" s="348" t="s">
        <v>941</v>
      </c>
      <c r="M2787" s="351">
        <v>339431400</v>
      </c>
    </row>
    <row r="2788" spans="1:13">
      <c r="A2788" s="348" t="s">
        <v>5155</v>
      </c>
      <c r="B2788" s="348" t="s">
        <v>1489</v>
      </c>
      <c r="C2788" s="348" t="s">
        <v>25</v>
      </c>
      <c r="D2788" s="349">
        <v>4536</v>
      </c>
      <c r="E2788" s="350" t="s">
        <v>767</v>
      </c>
      <c r="F2788" s="348" t="s">
        <v>732</v>
      </c>
      <c r="G2788" s="348" t="s">
        <v>298</v>
      </c>
      <c r="H2788" s="348" t="s">
        <v>41</v>
      </c>
      <c r="I2788" s="348" t="s">
        <v>423</v>
      </c>
      <c r="J2788" s="348" t="s">
        <v>748</v>
      </c>
      <c r="K2788" s="348" t="s">
        <v>886</v>
      </c>
      <c r="L2788" s="348" t="s">
        <v>941</v>
      </c>
      <c r="M2788" s="351">
        <v>339431400</v>
      </c>
    </row>
    <row r="2789" spans="1:13">
      <c r="A2789" s="348" t="s">
        <v>5165</v>
      </c>
      <c r="B2789" s="348" t="s">
        <v>1489</v>
      </c>
      <c r="C2789" s="348" t="s">
        <v>25</v>
      </c>
      <c r="D2789" s="349">
        <v>4536</v>
      </c>
      <c r="E2789" s="350" t="s">
        <v>767</v>
      </c>
      <c r="F2789" s="348" t="s">
        <v>732</v>
      </c>
      <c r="G2789" s="348" t="s">
        <v>298</v>
      </c>
      <c r="H2789" s="348" t="s">
        <v>41</v>
      </c>
      <c r="I2789" s="348" t="s">
        <v>424</v>
      </c>
      <c r="J2789" s="348" t="s">
        <v>749</v>
      </c>
      <c r="K2789" s="348" t="s">
        <v>886</v>
      </c>
      <c r="L2789" s="348" t="s">
        <v>941</v>
      </c>
      <c r="M2789" s="351">
        <v>339431400</v>
      </c>
    </row>
    <row r="2790" spans="1:13">
      <c r="A2790" s="348" t="s">
        <v>5175</v>
      </c>
      <c r="B2790" s="348" t="s">
        <v>1489</v>
      </c>
      <c r="C2790" s="348" t="s">
        <v>25</v>
      </c>
      <c r="D2790" s="349">
        <v>4536</v>
      </c>
      <c r="E2790" s="350" t="s">
        <v>767</v>
      </c>
      <c r="F2790" s="348" t="s">
        <v>732</v>
      </c>
      <c r="G2790" s="348" t="s">
        <v>298</v>
      </c>
      <c r="H2790" s="348" t="s">
        <v>41</v>
      </c>
      <c r="I2790" s="348" t="s">
        <v>425</v>
      </c>
      <c r="J2790" s="348" t="s">
        <v>949</v>
      </c>
      <c r="K2790" s="348" t="s">
        <v>886</v>
      </c>
      <c r="L2790" s="348" t="s">
        <v>941</v>
      </c>
      <c r="M2790" s="351">
        <v>339431400</v>
      </c>
    </row>
    <row r="2791" spans="1:13">
      <c r="A2791" s="348" t="s">
        <v>5051</v>
      </c>
      <c r="B2791" s="348" t="s">
        <v>1485</v>
      </c>
      <c r="C2791" s="348" t="s">
        <v>25</v>
      </c>
      <c r="D2791" s="349">
        <v>4536</v>
      </c>
      <c r="E2791" s="350" t="s">
        <v>767</v>
      </c>
      <c r="F2791" s="348" t="s">
        <v>732</v>
      </c>
      <c r="G2791" s="348" t="s">
        <v>298</v>
      </c>
      <c r="H2791" s="348" t="s">
        <v>41</v>
      </c>
      <c r="I2791" s="348" t="s">
        <v>42</v>
      </c>
      <c r="J2791" s="348" t="s">
        <v>738</v>
      </c>
      <c r="K2791" s="348" t="s">
        <v>886</v>
      </c>
      <c r="L2791" s="348" t="s">
        <v>940</v>
      </c>
      <c r="M2791" s="351">
        <v>356409900</v>
      </c>
    </row>
    <row r="2792" spans="1:13">
      <c r="A2792" s="348" t="s">
        <v>5061</v>
      </c>
      <c r="B2792" s="348" t="s">
        <v>1485</v>
      </c>
      <c r="C2792" s="348" t="s">
        <v>25</v>
      </c>
      <c r="D2792" s="349">
        <v>4536</v>
      </c>
      <c r="E2792" s="350" t="s">
        <v>767</v>
      </c>
      <c r="F2792" s="348" t="s">
        <v>732</v>
      </c>
      <c r="G2792" s="348" t="s">
        <v>298</v>
      </c>
      <c r="H2792" s="348" t="s">
        <v>41</v>
      </c>
      <c r="I2792" s="348" t="s">
        <v>219</v>
      </c>
      <c r="J2792" s="348" t="s">
        <v>739</v>
      </c>
      <c r="K2792" s="348" t="s">
        <v>886</v>
      </c>
      <c r="L2792" s="348" t="s">
        <v>940</v>
      </c>
      <c r="M2792" s="351">
        <v>356409900</v>
      </c>
    </row>
    <row r="2793" spans="1:13">
      <c r="A2793" s="348" t="s">
        <v>5071</v>
      </c>
      <c r="B2793" s="348" t="s">
        <v>1485</v>
      </c>
      <c r="C2793" s="348" t="s">
        <v>25</v>
      </c>
      <c r="D2793" s="349">
        <v>4536</v>
      </c>
      <c r="E2793" s="350" t="s">
        <v>767</v>
      </c>
      <c r="F2793" s="348" t="s">
        <v>732</v>
      </c>
      <c r="G2793" s="348" t="s">
        <v>298</v>
      </c>
      <c r="H2793" s="348" t="s">
        <v>41</v>
      </c>
      <c r="I2793" s="348" t="s">
        <v>44</v>
      </c>
      <c r="J2793" s="348" t="s">
        <v>740</v>
      </c>
      <c r="K2793" s="348" t="s">
        <v>886</v>
      </c>
      <c r="L2793" s="348" t="s">
        <v>940</v>
      </c>
      <c r="M2793" s="351">
        <v>356409900</v>
      </c>
    </row>
    <row r="2794" spans="1:13">
      <c r="A2794" s="348" t="s">
        <v>5081</v>
      </c>
      <c r="B2794" s="348" t="s">
        <v>1485</v>
      </c>
      <c r="C2794" s="348" t="s">
        <v>25</v>
      </c>
      <c r="D2794" s="349">
        <v>4536</v>
      </c>
      <c r="E2794" s="350" t="s">
        <v>767</v>
      </c>
      <c r="F2794" s="348" t="s">
        <v>732</v>
      </c>
      <c r="G2794" s="348" t="s">
        <v>298</v>
      </c>
      <c r="H2794" s="348" t="s">
        <v>41</v>
      </c>
      <c r="I2794" s="348" t="s">
        <v>46</v>
      </c>
      <c r="J2794" s="348" t="s">
        <v>741</v>
      </c>
      <c r="K2794" s="348" t="s">
        <v>886</v>
      </c>
      <c r="L2794" s="348" t="s">
        <v>940</v>
      </c>
      <c r="M2794" s="351">
        <v>356409900</v>
      </c>
    </row>
    <row r="2795" spans="1:13">
      <c r="A2795" s="348" t="s">
        <v>5091</v>
      </c>
      <c r="B2795" s="348" t="s">
        <v>1485</v>
      </c>
      <c r="C2795" s="348" t="s">
        <v>25</v>
      </c>
      <c r="D2795" s="349">
        <v>4536</v>
      </c>
      <c r="E2795" s="350" t="s">
        <v>767</v>
      </c>
      <c r="F2795" s="348" t="s">
        <v>732</v>
      </c>
      <c r="G2795" s="348" t="s">
        <v>298</v>
      </c>
      <c r="H2795" s="348" t="s">
        <v>41</v>
      </c>
      <c r="I2795" s="348" t="s">
        <v>221</v>
      </c>
      <c r="J2795" s="348" t="s">
        <v>742</v>
      </c>
      <c r="K2795" s="348" t="s">
        <v>886</v>
      </c>
      <c r="L2795" s="348" t="s">
        <v>940</v>
      </c>
      <c r="M2795" s="351">
        <v>356409900</v>
      </c>
    </row>
    <row r="2796" spans="1:13">
      <c r="A2796" s="348" t="s">
        <v>5055</v>
      </c>
      <c r="B2796" s="348" t="s">
        <v>1489</v>
      </c>
      <c r="C2796" s="348" t="s">
        <v>25</v>
      </c>
      <c r="D2796" s="349">
        <v>4536</v>
      </c>
      <c r="E2796" s="350" t="s">
        <v>767</v>
      </c>
      <c r="F2796" s="348" t="s">
        <v>732</v>
      </c>
      <c r="G2796" s="348" t="s">
        <v>298</v>
      </c>
      <c r="H2796" s="348" t="s">
        <v>41</v>
      </c>
      <c r="I2796" s="348" t="s">
        <v>42</v>
      </c>
      <c r="J2796" s="348" t="s">
        <v>738</v>
      </c>
      <c r="K2796" s="348" t="s">
        <v>886</v>
      </c>
      <c r="L2796" s="348" t="s">
        <v>941</v>
      </c>
      <c r="M2796" s="351">
        <v>407322300</v>
      </c>
    </row>
    <row r="2797" spans="1:13">
      <c r="A2797" s="348" t="s">
        <v>5065</v>
      </c>
      <c r="B2797" s="348" t="s">
        <v>1489</v>
      </c>
      <c r="C2797" s="348" t="s">
        <v>25</v>
      </c>
      <c r="D2797" s="349">
        <v>4536</v>
      </c>
      <c r="E2797" s="350" t="s">
        <v>767</v>
      </c>
      <c r="F2797" s="348" t="s">
        <v>732</v>
      </c>
      <c r="G2797" s="348" t="s">
        <v>298</v>
      </c>
      <c r="H2797" s="348" t="s">
        <v>41</v>
      </c>
      <c r="I2797" s="348" t="s">
        <v>219</v>
      </c>
      <c r="J2797" s="348" t="s">
        <v>739</v>
      </c>
      <c r="K2797" s="348" t="s">
        <v>886</v>
      </c>
      <c r="L2797" s="348" t="s">
        <v>941</v>
      </c>
      <c r="M2797" s="351">
        <v>407322300</v>
      </c>
    </row>
    <row r="2798" spans="1:13">
      <c r="A2798" s="348" t="s">
        <v>5075</v>
      </c>
      <c r="B2798" s="348" t="s">
        <v>1489</v>
      </c>
      <c r="C2798" s="348" t="s">
        <v>25</v>
      </c>
      <c r="D2798" s="349">
        <v>4536</v>
      </c>
      <c r="E2798" s="350" t="s">
        <v>767</v>
      </c>
      <c r="F2798" s="348" t="s">
        <v>732</v>
      </c>
      <c r="G2798" s="348" t="s">
        <v>298</v>
      </c>
      <c r="H2798" s="348" t="s">
        <v>41</v>
      </c>
      <c r="I2798" s="348" t="s">
        <v>44</v>
      </c>
      <c r="J2798" s="348" t="s">
        <v>740</v>
      </c>
      <c r="K2798" s="348" t="s">
        <v>886</v>
      </c>
      <c r="L2798" s="348" t="s">
        <v>941</v>
      </c>
      <c r="M2798" s="351">
        <v>407322300</v>
      </c>
    </row>
    <row r="2799" spans="1:13">
      <c r="A2799" s="348" t="s">
        <v>5085</v>
      </c>
      <c r="B2799" s="348" t="s">
        <v>1489</v>
      </c>
      <c r="C2799" s="348" t="s">
        <v>25</v>
      </c>
      <c r="D2799" s="349">
        <v>4536</v>
      </c>
      <c r="E2799" s="350" t="s">
        <v>767</v>
      </c>
      <c r="F2799" s="348" t="s">
        <v>732</v>
      </c>
      <c r="G2799" s="348" t="s">
        <v>298</v>
      </c>
      <c r="H2799" s="348" t="s">
        <v>41</v>
      </c>
      <c r="I2799" s="348" t="s">
        <v>46</v>
      </c>
      <c r="J2799" s="348" t="s">
        <v>741</v>
      </c>
      <c r="K2799" s="348" t="s">
        <v>886</v>
      </c>
      <c r="L2799" s="348" t="s">
        <v>941</v>
      </c>
      <c r="M2799" s="351">
        <v>407322300</v>
      </c>
    </row>
    <row r="2800" spans="1:13">
      <c r="A2800" s="348" t="s">
        <v>5095</v>
      </c>
      <c r="B2800" s="348" t="s">
        <v>1489</v>
      </c>
      <c r="C2800" s="348" t="s">
        <v>25</v>
      </c>
      <c r="D2800" s="349">
        <v>4536</v>
      </c>
      <c r="E2800" s="350" t="s">
        <v>767</v>
      </c>
      <c r="F2800" s="348" t="s">
        <v>732</v>
      </c>
      <c r="G2800" s="348" t="s">
        <v>298</v>
      </c>
      <c r="H2800" s="348" t="s">
        <v>41</v>
      </c>
      <c r="I2800" s="348" t="s">
        <v>221</v>
      </c>
      <c r="J2800" s="348" t="s">
        <v>742</v>
      </c>
      <c r="K2800" s="348" t="s">
        <v>886</v>
      </c>
      <c r="L2800" s="348" t="s">
        <v>941</v>
      </c>
      <c r="M2800" s="351">
        <v>407322300</v>
      </c>
    </row>
    <row r="2801" spans="1:13">
      <c r="A2801" s="348" t="s">
        <v>5001</v>
      </c>
      <c r="B2801" s="348" t="s">
        <v>1485</v>
      </c>
      <c r="C2801" s="348" t="s">
        <v>25</v>
      </c>
      <c r="D2801" s="349">
        <v>4536</v>
      </c>
      <c r="E2801" s="350" t="s">
        <v>767</v>
      </c>
      <c r="F2801" s="348" t="s">
        <v>732</v>
      </c>
      <c r="G2801" s="348" t="s">
        <v>298</v>
      </c>
      <c r="H2801" s="348" t="s">
        <v>41</v>
      </c>
      <c r="I2801" s="348" t="s">
        <v>316</v>
      </c>
      <c r="J2801" s="348" t="s">
        <v>733</v>
      </c>
      <c r="K2801" s="348" t="s">
        <v>886</v>
      </c>
      <c r="L2801" s="348" t="s">
        <v>940</v>
      </c>
      <c r="M2801" s="351">
        <v>415800000</v>
      </c>
    </row>
    <row r="2802" spans="1:13">
      <c r="A2802" s="348" t="s">
        <v>5011</v>
      </c>
      <c r="B2802" s="348" t="s">
        <v>1485</v>
      </c>
      <c r="C2802" s="348" t="s">
        <v>25</v>
      </c>
      <c r="D2802" s="349">
        <v>4536</v>
      </c>
      <c r="E2802" s="350" t="s">
        <v>767</v>
      </c>
      <c r="F2802" s="348" t="s">
        <v>732</v>
      </c>
      <c r="G2802" s="348" t="s">
        <v>298</v>
      </c>
      <c r="H2802" s="348" t="s">
        <v>41</v>
      </c>
      <c r="I2802" s="348" t="s">
        <v>318</v>
      </c>
      <c r="J2802" s="348" t="s">
        <v>734</v>
      </c>
      <c r="K2802" s="348" t="s">
        <v>886</v>
      </c>
      <c r="L2802" s="348" t="s">
        <v>940</v>
      </c>
      <c r="M2802" s="351">
        <v>415800000</v>
      </c>
    </row>
    <row r="2803" spans="1:13">
      <c r="A2803" s="348" t="s">
        <v>5021</v>
      </c>
      <c r="B2803" s="348" t="s">
        <v>1485</v>
      </c>
      <c r="C2803" s="348" t="s">
        <v>25</v>
      </c>
      <c r="D2803" s="349">
        <v>4536</v>
      </c>
      <c r="E2803" s="350" t="s">
        <v>767</v>
      </c>
      <c r="F2803" s="348" t="s">
        <v>732</v>
      </c>
      <c r="G2803" s="348" t="s">
        <v>298</v>
      </c>
      <c r="H2803" s="348" t="s">
        <v>41</v>
      </c>
      <c r="I2803" s="348" t="s">
        <v>320</v>
      </c>
      <c r="J2803" s="348" t="s">
        <v>735</v>
      </c>
      <c r="K2803" s="348" t="s">
        <v>886</v>
      </c>
      <c r="L2803" s="348" t="s">
        <v>940</v>
      </c>
      <c r="M2803" s="351">
        <v>415800000</v>
      </c>
    </row>
    <row r="2804" spans="1:13">
      <c r="A2804" s="348" t="s">
        <v>5031</v>
      </c>
      <c r="B2804" s="348" t="s">
        <v>1485</v>
      </c>
      <c r="C2804" s="348" t="s">
        <v>25</v>
      </c>
      <c r="D2804" s="349">
        <v>4536</v>
      </c>
      <c r="E2804" s="350" t="s">
        <v>767</v>
      </c>
      <c r="F2804" s="348" t="s">
        <v>732</v>
      </c>
      <c r="G2804" s="348" t="s">
        <v>298</v>
      </c>
      <c r="H2804" s="348" t="s">
        <v>41</v>
      </c>
      <c r="I2804" s="348" t="s">
        <v>322</v>
      </c>
      <c r="J2804" s="348" t="s">
        <v>736</v>
      </c>
      <c r="K2804" s="348" t="s">
        <v>886</v>
      </c>
      <c r="L2804" s="348" t="s">
        <v>940</v>
      </c>
      <c r="M2804" s="351">
        <v>415800000</v>
      </c>
    </row>
    <row r="2805" spans="1:13">
      <c r="A2805" s="348" t="s">
        <v>5041</v>
      </c>
      <c r="B2805" s="348" t="s">
        <v>1485</v>
      </c>
      <c r="C2805" s="348" t="s">
        <v>25</v>
      </c>
      <c r="D2805" s="349">
        <v>4536</v>
      </c>
      <c r="E2805" s="350" t="s">
        <v>767</v>
      </c>
      <c r="F2805" s="348" t="s">
        <v>732</v>
      </c>
      <c r="G2805" s="348" t="s">
        <v>298</v>
      </c>
      <c r="H2805" s="348" t="s">
        <v>41</v>
      </c>
      <c r="I2805" s="348" t="s">
        <v>324</v>
      </c>
      <c r="J2805" s="348" t="s">
        <v>737</v>
      </c>
      <c r="K2805" s="348" t="s">
        <v>886</v>
      </c>
      <c r="L2805" s="348" t="s">
        <v>940</v>
      </c>
      <c r="M2805" s="351">
        <v>415800000</v>
      </c>
    </row>
    <row r="2806" spans="1:13">
      <c r="A2806" s="348" t="s">
        <v>5005</v>
      </c>
      <c r="B2806" s="348" t="s">
        <v>1489</v>
      </c>
      <c r="C2806" s="348" t="s">
        <v>25</v>
      </c>
      <c r="D2806" s="349">
        <v>4536</v>
      </c>
      <c r="E2806" s="350" t="s">
        <v>767</v>
      </c>
      <c r="F2806" s="348" t="s">
        <v>732</v>
      </c>
      <c r="G2806" s="348" t="s">
        <v>298</v>
      </c>
      <c r="H2806" s="348" t="s">
        <v>41</v>
      </c>
      <c r="I2806" s="348" t="s">
        <v>316</v>
      </c>
      <c r="J2806" s="348" t="s">
        <v>733</v>
      </c>
      <c r="K2806" s="348" t="s">
        <v>886</v>
      </c>
      <c r="L2806" s="348" t="s">
        <v>941</v>
      </c>
      <c r="M2806" s="351">
        <v>475213200</v>
      </c>
    </row>
    <row r="2807" spans="1:13">
      <c r="A2807" s="348" t="s">
        <v>5015</v>
      </c>
      <c r="B2807" s="348" t="s">
        <v>1489</v>
      </c>
      <c r="C2807" s="348" t="s">
        <v>25</v>
      </c>
      <c r="D2807" s="349">
        <v>4536</v>
      </c>
      <c r="E2807" s="350" t="s">
        <v>767</v>
      </c>
      <c r="F2807" s="348" t="s">
        <v>732</v>
      </c>
      <c r="G2807" s="348" t="s">
        <v>298</v>
      </c>
      <c r="H2807" s="348" t="s">
        <v>41</v>
      </c>
      <c r="I2807" s="348" t="s">
        <v>318</v>
      </c>
      <c r="J2807" s="348" t="s">
        <v>734</v>
      </c>
      <c r="K2807" s="348" t="s">
        <v>886</v>
      </c>
      <c r="L2807" s="348" t="s">
        <v>941</v>
      </c>
      <c r="M2807" s="351">
        <v>475213200</v>
      </c>
    </row>
    <row r="2808" spans="1:13">
      <c r="A2808" s="348" t="s">
        <v>5025</v>
      </c>
      <c r="B2808" s="348" t="s">
        <v>1489</v>
      </c>
      <c r="C2808" s="348" t="s">
        <v>25</v>
      </c>
      <c r="D2808" s="349">
        <v>4536</v>
      </c>
      <c r="E2808" s="350" t="s">
        <v>767</v>
      </c>
      <c r="F2808" s="348" t="s">
        <v>732</v>
      </c>
      <c r="G2808" s="348" t="s">
        <v>298</v>
      </c>
      <c r="H2808" s="348" t="s">
        <v>41</v>
      </c>
      <c r="I2808" s="348" t="s">
        <v>320</v>
      </c>
      <c r="J2808" s="348" t="s">
        <v>735</v>
      </c>
      <c r="K2808" s="348" t="s">
        <v>886</v>
      </c>
      <c r="L2808" s="348" t="s">
        <v>941</v>
      </c>
      <c r="M2808" s="351">
        <v>475213200</v>
      </c>
    </row>
    <row r="2809" spans="1:13">
      <c r="A2809" s="348" t="s">
        <v>5035</v>
      </c>
      <c r="B2809" s="348" t="s">
        <v>1489</v>
      </c>
      <c r="C2809" s="348" t="s">
        <v>25</v>
      </c>
      <c r="D2809" s="349">
        <v>4536</v>
      </c>
      <c r="E2809" s="350" t="s">
        <v>767</v>
      </c>
      <c r="F2809" s="348" t="s">
        <v>732</v>
      </c>
      <c r="G2809" s="348" t="s">
        <v>298</v>
      </c>
      <c r="H2809" s="348" t="s">
        <v>41</v>
      </c>
      <c r="I2809" s="348" t="s">
        <v>322</v>
      </c>
      <c r="J2809" s="348" t="s">
        <v>736</v>
      </c>
      <c r="K2809" s="348" t="s">
        <v>886</v>
      </c>
      <c r="L2809" s="348" t="s">
        <v>941</v>
      </c>
      <c r="M2809" s="351">
        <v>475213200</v>
      </c>
    </row>
    <row r="2810" spans="1:13">
      <c r="A2810" s="348" t="s">
        <v>5045</v>
      </c>
      <c r="B2810" s="348" t="s">
        <v>1489</v>
      </c>
      <c r="C2810" s="348" t="s">
        <v>25</v>
      </c>
      <c r="D2810" s="349">
        <v>4536</v>
      </c>
      <c r="E2810" s="350" t="s">
        <v>767</v>
      </c>
      <c r="F2810" s="348" t="s">
        <v>732</v>
      </c>
      <c r="G2810" s="348" t="s">
        <v>298</v>
      </c>
      <c r="H2810" s="348" t="s">
        <v>41</v>
      </c>
      <c r="I2810" s="348" t="s">
        <v>324</v>
      </c>
      <c r="J2810" s="348" t="s">
        <v>737</v>
      </c>
      <c r="K2810" s="348" t="s">
        <v>886</v>
      </c>
      <c r="L2810" s="348" t="s">
        <v>941</v>
      </c>
      <c r="M2810" s="351">
        <v>475213200</v>
      </c>
    </row>
    <row r="2811" spans="1:13">
      <c r="A2811" s="348" t="s">
        <v>5666</v>
      </c>
      <c r="B2811" s="348" t="s">
        <v>1534</v>
      </c>
      <c r="C2811" s="348" t="s">
        <v>591</v>
      </c>
      <c r="D2811" s="349">
        <v>4545</v>
      </c>
      <c r="E2811" s="350" t="s">
        <v>592</v>
      </c>
      <c r="F2811" s="348" t="s">
        <v>40</v>
      </c>
      <c r="G2811" s="348" t="s">
        <v>40</v>
      </c>
      <c r="H2811" s="348" t="s">
        <v>41</v>
      </c>
      <c r="I2811" s="348" t="s">
        <v>425</v>
      </c>
      <c r="J2811" s="348" t="s">
        <v>445</v>
      </c>
      <c r="K2811" s="348" t="s">
        <v>887</v>
      </c>
      <c r="L2811" s="348" t="s">
        <v>32</v>
      </c>
      <c r="M2811" s="351">
        <v>635250</v>
      </c>
    </row>
    <row r="2812" spans="1:13">
      <c r="A2812" s="348" t="s">
        <v>5656</v>
      </c>
      <c r="B2812" s="348" t="s">
        <v>1534</v>
      </c>
      <c r="C2812" s="348" t="s">
        <v>591</v>
      </c>
      <c r="D2812" s="349">
        <v>4545</v>
      </c>
      <c r="E2812" s="350" t="s">
        <v>592</v>
      </c>
      <c r="F2812" s="348" t="s">
        <v>40</v>
      </c>
      <c r="G2812" s="348" t="s">
        <v>40</v>
      </c>
      <c r="H2812" s="348" t="s">
        <v>41</v>
      </c>
      <c r="I2812" s="348" t="s">
        <v>424</v>
      </c>
      <c r="J2812" s="348" t="s">
        <v>444</v>
      </c>
      <c r="K2812" s="348" t="s">
        <v>887</v>
      </c>
      <c r="L2812" s="348" t="s">
        <v>32</v>
      </c>
      <c r="M2812" s="351">
        <v>686070</v>
      </c>
    </row>
    <row r="2813" spans="1:13">
      <c r="A2813" s="348" t="s">
        <v>5646</v>
      </c>
      <c r="B2813" s="348" t="s">
        <v>1534</v>
      </c>
      <c r="C2813" s="348" t="s">
        <v>591</v>
      </c>
      <c r="D2813" s="349">
        <v>4545</v>
      </c>
      <c r="E2813" s="350" t="s">
        <v>592</v>
      </c>
      <c r="F2813" s="348" t="s">
        <v>40</v>
      </c>
      <c r="G2813" s="348" t="s">
        <v>40</v>
      </c>
      <c r="H2813" s="348" t="s">
        <v>41</v>
      </c>
      <c r="I2813" s="348" t="s">
        <v>423</v>
      </c>
      <c r="J2813" s="348" t="s">
        <v>443</v>
      </c>
      <c r="K2813" s="348" t="s">
        <v>887</v>
      </c>
      <c r="L2813" s="348" t="s">
        <v>32</v>
      </c>
      <c r="M2813" s="351">
        <v>776160</v>
      </c>
    </row>
    <row r="2814" spans="1:13">
      <c r="A2814" s="348" t="s">
        <v>5636</v>
      </c>
      <c r="B2814" s="348" t="s">
        <v>1534</v>
      </c>
      <c r="C2814" s="348" t="s">
        <v>591</v>
      </c>
      <c r="D2814" s="349">
        <v>4545</v>
      </c>
      <c r="E2814" s="350" t="s">
        <v>592</v>
      </c>
      <c r="F2814" s="348" t="s">
        <v>40</v>
      </c>
      <c r="G2814" s="348" t="s">
        <v>40</v>
      </c>
      <c r="H2814" s="348" t="s">
        <v>41</v>
      </c>
      <c r="I2814" s="348" t="s">
        <v>422</v>
      </c>
      <c r="J2814" s="348" t="s">
        <v>442</v>
      </c>
      <c r="K2814" s="348" t="s">
        <v>887</v>
      </c>
      <c r="L2814" s="348" t="s">
        <v>32</v>
      </c>
      <c r="M2814" s="351">
        <v>852390</v>
      </c>
    </row>
    <row r="2815" spans="1:13">
      <c r="A2815" s="348" t="s">
        <v>5626</v>
      </c>
      <c r="B2815" s="348" t="s">
        <v>1534</v>
      </c>
      <c r="C2815" s="348" t="s">
        <v>591</v>
      </c>
      <c r="D2815" s="349">
        <v>4545</v>
      </c>
      <c r="E2815" s="350" t="s">
        <v>592</v>
      </c>
      <c r="F2815" s="348" t="s">
        <v>40</v>
      </c>
      <c r="G2815" s="348" t="s">
        <v>40</v>
      </c>
      <c r="H2815" s="348" t="s">
        <v>41</v>
      </c>
      <c r="I2815" s="348" t="s">
        <v>421</v>
      </c>
      <c r="J2815" s="348" t="s">
        <v>441</v>
      </c>
      <c r="K2815" s="348" t="s">
        <v>887</v>
      </c>
      <c r="L2815" s="348" t="s">
        <v>32</v>
      </c>
      <c r="M2815" s="351">
        <v>954030</v>
      </c>
    </row>
    <row r="2816" spans="1:13">
      <c r="A2816" s="348" t="s">
        <v>5664</v>
      </c>
      <c r="B2816" s="348" t="s">
        <v>1532</v>
      </c>
      <c r="C2816" s="348" t="s">
        <v>591</v>
      </c>
      <c r="D2816" s="349">
        <v>4545</v>
      </c>
      <c r="E2816" s="350" t="s">
        <v>592</v>
      </c>
      <c r="F2816" s="348" t="s">
        <v>40</v>
      </c>
      <c r="G2816" s="348" t="s">
        <v>40</v>
      </c>
      <c r="H2816" s="348" t="s">
        <v>41</v>
      </c>
      <c r="I2816" s="348" t="s">
        <v>425</v>
      </c>
      <c r="J2816" s="348" t="s">
        <v>445</v>
      </c>
      <c r="K2816" s="348" t="s">
        <v>887</v>
      </c>
      <c r="L2816" s="348" t="s">
        <v>34</v>
      </c>
      <c r="M2816" s="351">
        <v>979440</v>
      </c>
    </row>
    <row r="2817" spans="1:13">
      <c r="A2817" s="348" t="s">
        <v>5616</v>
      </c>
      <c r="B2817" s="348" t="s">
        <v>1534</v>
      </c>
      <c r="C2817" s="348" t="s">
        <v>591</v>
      </c>
      <c r="D2817" s="349">
        <v>4545</v>
      </c>
      <c r="E2817" s="350" t="s">
        <v>592</v>
      </c>
      <c r="F2817" s="348" t="s">
        <v>40</v>
      </c>
      <c r="G2817" s="348" t="s">
        <v>40</v>
      </c>
      <c r="H2817" s="348" t="s">
        <v>41</v>
      </c>
      <c r="I2817" s="348" t="s">
        <v>223</v>
      </c>
      <c r="J2817" s="348" t="s">
        <v>56</v>
      </c>
      <c r="K2817" s="348" t="s">
        <v>887</v>
      </c>
      <c r="L2817" s="348" t="s">
        <v>32</v>
      </c>
      <c r="M2817" s="351">
        <v>1055670</v>
      </c>
    </row>
    <row r="2818" spans="1:13">
      <c r="A2818" s="348" t="s">
        <v>5654</v>
      </c>
      <c r="B2818" s="348" t="s">
        <v>1532</v>
      </c>
      <c r="C2818" s="348" t="s">
        <v>591</v>
      </c>
      <c r="D2818" s="349">
        <v>4545</v>
      </c>
      <c r="E2818" s="350" t="s">
        <v>592</v>
      </c>
      <c r="F2818" s="348" t="s">
        <v>40</v>
      </c>
      <c r="G2818" s="348" t="s">
        <v>40</v>
      </c>
      <c r="H2818" s="348" t="s">
        <v>41</v>
      </c>
      <c r="I2818" s="348" t="s">
        <v>424</v>
      </c>
      <c r="J2818" s="348" t="s">
        <v>444</v>
      </c>
      <c r="K2818" s="348" t="s">
        <v>887</v>
      </c>
      <c r="L2818" s="348" t="s">
        <v>34</v>
      </c>
      <c r="M2818" s="351">
        <v>1067220</v>
      </c>
    </row>
    <row r="2819" spans="1:13">
      <c r="A2819" s="348" t="s">
        <v>5665</v>
      </c>
      <c r="B2819" s="348" t="s">
        <v>1533</v>
      </c>
      <c r="C2819" s="348" t="s">
        <v>591</v>
      </c>
      <c r="D2819" s="349">
        <v>4545</v>
      </c>
      <c r="E2819" s="350" t="s">
        <v>592</v>
      </c>
      <c r="F2819" s="348" t="s">
        <v>40</v>
      </c>
      <c r="G2819" s="348" t="s">
        <v>40</v>
      </c>
      <c r="H2819" s="348" t="s">
        <v>41</v>
      </c>
      <c r="I2819" s="348" t="s">
        <v>425</v>
      </c>
      <c r="J2819" s="348" t="s">
        <v>445</v>
      </c>
      <c r="K2819" s="348" t="s">
        <v>886</v>
      </c>
      <c r="L2819" s="348" t="s">
        <v>32</v>
      </c>
      <c r="M2819" s="351">
        <v>1143450</v>
      </c>
    </row>
    <row r="2820" spans="1:13">
      <c r="A2820" s="348" t="s">
        <v>5596</v>
      </c>
      <c r="B2820" s="348" t="s">
        <v>1534</v>
      </c>
      <c r="C2820" s="348" t="s">
        <v>591</v>
      </c>
      <c r="D2820" s="349">
        <v>4545</v>
      </c>
      <c r="E2820" s="350" t="s">
        <v>592</v>
      </c>
      <c r="F2820" s="348" t="s">
        <v>40</v>
      </c>
      <c r="G2820" s="348" t="s">
        <v>40</v>
      </c>
      <c r="H2820" s="348" t="s">
        <v>41</v>
      </c>
      <c r="I2820" s="348" t="s">
        <v>48</v>
      </c>
      <c r="J2820" s="348" t="s">
        <v>49</v>
      </c>
      <c r="K2820" s="348" t="s">
        <v>887</v>
      </c>
      <c r="L2820" s="348" t="s">
        <v>32</v>
      </c>
      <c r="M2820" s="351">
        <v>1182720</v>
      </c>
    </row>
    <row r="2821" spans="1:13">
      <c r="A2821" s="348" t="s">
        <v>5606</v>
      </c>
      <c r="B2821" s="348" t="s">
        <v>1534</v>
      </c>
      <c r="C2821" s="348" t="s">
        <v>591</v>
      </c>
      <c r="D2821" s="349">
        <v>4545</v>
      </c>
      <c r="E2821" s="350" t="s">
        <v>592</v>
      </c>
      <c r="F2821" s="348" t="s">
        <v>40</v>
      </c>
      <c r="G2821" s="348" t="s">
        <v>40</v>
      </c>
      <c r="H2821" s="348" t="s">
        <v>41</v>
      </c>
      <c r="I2821" s="348" t="s">
        <v>50</v>
      </c>
      <c r="J2821" s="348" t="s">
        <v>51</v>
      </c>
      <c r="K2821" s="348" t="s">
        <v>887</v>
      </c>
      <c r="L2821" s="348" t="s">
        <v>32</v>
      </c>
      <c r="M2821" s="351">
        <v>1182720</v>
      </c>
    </row>
    <row r="2822" spans="1:13">
      <c r="A2822" s="348" t="s">
        <v>5644</v>
      </c>
      <c r="B2822" s="348" t="s">
        <v>1532</v>
      </c>
      <c r="C2822" s="348" t="s">
        <v>591</v>
      </c>
      <c r="D2822" s="349">
        <v>4545</v>
      </c>
      <c r="E2822" s="350" t="s">
        <v>592</v>
      </c>
      <c r="F2822" s="348" t="s">
        <v>40</v>
      </c>
      <c r="G2822" s="348" t="s">
        <v>40</v>
      </c>
      <c r="H2822" s="348" t="s">
        <v>41</v>
      </c>
      <c r="I2822" s="348" t="s">
        <v>423</v>
      </c>
      <c r="J2822" s="348" t="s">
        <v>443</v>
      </c>
      <c r="K2822" s="348" t="s">
        <v>887</v>
      </c>
      <c r="L2822" s="348" t="s">
        <v>34</v>
      </c>
      <c r="M2822" s="351">
        <v>1194270</v>
      </c>
    </row>
    <row r="2823" spans="1:13">
      <c r="A2823" s="348" t="s">
        <v>5670</v>
      </c>
      <c r="B2823" s="348" t="s">
        <v>1538</v>
      </c>
      <c r="C2823" s="348" t="s">
        <v>591</v>
      </c>
      <c r="D2823" s="349">
        <v>4545</v>
      </c>
      <c r="E2823" s="350" t="s">
        <v>592</v>
      </c>
      <c r="F2823" s="348" t="s">
        <v>40</v>
      </c>
      <c r="G2823" s="348" t="s">
        <v>40</v>
      </c>
      <c r="H2823" s="348" t="s">
        <v>41</v>
      </c>
      <c r="I2823" s="348" t="s">
        <v>425</v>
      </c>
      <c r="J2823" s="348" t="s">
        <v>445</v>
      </c>
      <c r="K2823" s="348" t="s">
        <v>887</v>
      </c>
      <c r="L2823" s="348" t="s">
        <v>218</v>
      </c>
      <c r="M2823" s="351">
        <v>1208130</v>
      </c>
    </row>
    <row r="2824" spans="1:13">
      <c r="A2824" s="348" t="s">
        <v>5655</v>
      </c>
      <c r="B2824" s="348" t="s">
        <v>1533</v>
      </c>
      <c r="C2824" s="348" t="s">
        <v>591</v>
      </c>
      <c r="D2824" s="349">
        <v>4545</v>
      </c>
      <c r="E2824" s="350" t="s">
        <v>592</v>
      </c>
      <c r="F2824" s="348" t="s">
        <v>40</v>
      </c>
      <c r="G2824" s="348" t="s">
        <v>40</v>
      </c>
      <c r="H2824" s="348" t="s">
        <v>41</v>
      </c>
      <c r="I2824" s="348" t="s">
        <v>424</v>
      </c>
      <c r="J2824" s="348" t="s">
        <v>444</v>
      </c>
      <c r="K2824" s="348" t="s">
        <v>886</v>
      </c>
      <c r="L2824" s="348" t="s">
        <v>32</v>
      </c>
      <c r="M2824" s="351">
        <v>1258950</v>
      </c>
    </row>
    <row r="2825" spans="1:13">
      <c r="A2825" s="348" t="s">
        <v>5586</v>
      </c>
      <c r="B2825" s="348" t="s">
        <v>1534</v>
      </c>
      <c r="C2825" s="348" t="s">
        <v>591</v>
      </c>
      <c r="D2825" s="349">
        <v>4545</v>
      </c>
      <c r="E2825" s="350" t="s">
        <v>592</v>
      </c>
      <c r="F2825" s="348" t="s">
        <v>40</v>
      </c>
      <c r="G2825" s="348" t="s">
        <v>40</v>
      </c>
      <c r="H2825" s="348" t="s">
        <v>41</v>
      </c>
      <c r="I2825" s="348" t="s">
        <v>221</v>
      </c>
      <c r="J2825" s="348" t="s">
        <v>222</v>
      </c>
      <c r="K2825" s="348" t="s">
        <v>887</v>
      </c>
      <c r="L2825" s="348" t="s">
        <v>32</v>
      </c>
      <c r="M2825" s="351">
        <v>1309770</v>
      </c>
    </row>
    <row r="2826" spans="1:13">
      <c r="A2826" s="348" t="s">
        <v>5634</v>
      </c>
      <c r="B2826" s="348" t="s">
        <v>1532</v>
      </c>
      <c r="C2826" s="348" t="s">
        <v>591</v>
      </c>
      <c r="D2826" s="349">
        <v>4545</v>
      </c>
      <c r="E2826" s="350" t="s">
        <v>592</v>
      </c>
      <c r="F2826" s="348" t="s">
        <v>40</v>
      </c>
      <c r="G2826" s="348" t="s">
        <v>40</v>
      </c>
      <c r="H2826" s="348" t="s">
        <v>41</v>
      </c>
      <c r="I2826" s="348" t="s">
        <v>422</v>
      </c>
      <c r="J2826" s="348" t="s">
        <v>442</v>
      </c>
      <c r="K2826" s="348" t="s">
        <v>887</v>
      </c>
      <c r="L2826" s="348" t="s">
        <v>34</v>
      </c>
      <c r="M2826" s="351">
        <v>1321320</v>
      </c>
    </row>
    <row r="2827" spans="1:13">
      <c r="A2827" s="348" t="s">
        <v>5660</v>
      </c>
      <c r="B2827" s="348" t="s">
        <v>1538</v>
      </c>
      <c r="C2827" s="348" t="s">
        <v>591</v>
      </c>
      <c r="D2827" s="349">
        <v>4545</v>
      </c>
      <c r="E2827" s="350" t="s">
        <v>592</v>
      </c>
      <c r="F2827" s="348" t="s">
        <v>40</v>
      </c>
      <c r="G2827" s="348" t="s">
        <v>40</v>
      </c>
      <c r="H2827" s="348" t="s">
        <v>41</v>
      </c>
      <c r="I2827" s="348" t="s">
        <v>424</v>
      </c>
      <c r="J2827" s="348" t="s">
        <v>444</v>
      </c>
      <c r="K2827" s="348" t="s">
        <v>887</v>
      </c>
      <c r="L2827" s="348" t="s">
        <v>218</v>
      </c>
      <c r="M2827" s="351">
        <v>1321320</v>
      </c>
    </row>
    <row r="2828" spans="1:13">
      <c r="A2828" s="348" t="s">
        <v>5645</v>
      </c>
      <c r="B2828" s="348" t="s">
        <v>1533</v>
      </c>
      <c r="C2828" s="348" t="s">
        <v>591</v>
      </c>
      <c r="D2828" s="349">
        <v>4545</v>
      </c>
      <c r="E2828" s="350" t="s">
        <v>592</v>
      </c>
      <c r="F2828" s="348" t="s">
        <v>40</v>
      </c>
      <c r="G2828" s="348" t="s">
        <v>40</v>
      </c>
      <c r="H2828" s="348" t="s">
        <v>41</v>
      </c>
      <c r="I2828" s="348" t="s">
        <v>423</v>
      </c>
      <c r="J2828" s="348" t="s">
        <v>443</v>
      </c>
      <c r="K2828" s="348" t="s">
        <v>886</v>
      </c>
      <c r="L2828" s="348" t="s">
        <v>32</v>
      </c>
      <c r="M2828" s="351">
        <v>1411410</v>
      </c>
    </row>
    <row r="2829" spans="1:13">
      <c r="A2829" s="348" t="s">
        <v>5576</v>
      </c>
      <c r="B2829" s="348" t="s">
        <v>1534</v>
      </c>
      <c r="C2829" s="348" t="s">
        <v>591</v>
      </c>
      <c r="D2829" s="349">
        <v>4545</v>
      </c>
      <c r="E2829" s="350" t="s">
        <v>592</v>
      </c>
      <c r="F2829" s="348" t="s">
        <v>40</v>
      </c>
      <c r="G2829" s="348" t="s">
        <v>40</v>
      </c>
      <c r="H2829" s="348" t="s">
        <v>41</v>
      </c>
      <c r="I2829" s="348" t="s">
        <v>46</v>
      </c>
      <c r="J2829" s="348" t="s">
        <v>47</v>
      </c>
      <c r="K2829" s="348" t="s">
        <v>887</v>
      </c>
      <c r="L2829" s="348" t="s">
        <v>32</v>
      </c>
      <c r="M2829" s="351">
        <v>1473780</v>
      </c>
    </row>
    <row r="2830" spans="1:13">
      <c r="A2830" s="348" t="s">
        <v>5624</v>
      </c>
      <c r="B2830" s="348" t="s">
        <v>1532</v>
      </c>
      <c r="C2830" s="348" t="s">
        <v>591</v>
      </c>
      <c r="D2830" s="349">
        <v>4545</v>
      </c>
      <c r="E2830" s="350" t="s">
        <v>592</v>
      </c>
      <c r="F2830" s="348" t="s">
        <v>40</v>
      </c>
      <c r="G2830" s="348" t="s">
        <v>40</v>
      </c>
      <c r="H2830" s="348" t="s">
        <v>41</v>
      </c>
      <c r="I2830" s="348" t="s">
        <v>421</v>
      </c>
      <c r="J2830" s="348" t="s">
        <v>441</v>
      </c>
      <c r="K2830" s="348" t="s">
        <v>887</v>
      </c>
      <c r="L2830" s="348" t="s">
        <v>34</v>
      </c>
      <c r="M2830" s="351">
        <v>1473780</v>
      </c>
    </row>
    <row r="2831" spans="1:13">
      <c r="A2831" s="348" t="s">
        <v>5650</v>
      </c>
      <c r="B2831" s="348" t="s">
        <v>1538</v>
      </c>
      <c r="C2831" s="348" t="s">
        <v>591</v>
      </c>
      <c r="D2831" s="349">
        <v>4545</v>
      </c>
      <c r="E2831" s="350" t="s">
        <v>592</v>
      </c>
      <c r="F2831" s="348" t="s">
        <v>40</v>
      </c>
      <c r="G2831" s="348" t="s">
        <v>40</v>
      </c>
      <c r="H2831" s="348" t="s">
        <v>41</v>
      </c>
      <c r="I2831" s="348" t="s">
        <v>423</v>
      </c>
      <c r="J2831" s="348" t="s">
        <v>443</v>
      </c>
      <c r="K2831" s="348" t="s">
        <v>887</v>
      </c>
      <c r="L2831" s="348" t="s">
        <v>218</v>
      </c>
      <c r="M2831" s="351">
        <v>1487640</v>
      </c>
    </row>
    <row r="2832" spans="1:13">
      <c r="A2832" s="348" t="s">
        <v>5635</v>
      </c>
      <c r="B2832" s="348" t="s">
        <v>1533</v>
      </c>
      <c r="C2832" s="348" t="s">
        <v>591</v>
      </c>
      <c r="D2832" s="349">
        <v>4545</v>
      </c>
      <c r="E2832" s="350" t="s">
        <v>592</v>
      </c>
      <c r="F2832" s="348" t="s">
        <v>40</v>
      </c>
      <c r="G2832" s="348" t="s">
        <v>40</v>
      </c>
      <c r="H2832" s="348" t="s">
        <v>41</v>
      </c>
      <c r="I2832" s="348" t="s">
        <v>422</v>
      </c>
      <c r="J2832" s="348" t="s">
        <v>442</v>
      </c>
      <c r="K2832" s="348" t="s">
        <v>886</v>
      </c>
      <c r="L2832" s="348" t="s">
        <v>32</v>
      </c>
      <c r="M2832" s="351">
        <v>1550010</v>
      </c>
    </row>
    <row r="2833" spans="1:13">
      <c r="A2833" s="348" t="s">
        <v>5640</v>
      </c>
      <c r="B2833" s="348" t="s">
        <v>1538</v>
      </c>
      <c r="C2833" s="348" t="s">
        <v>591</v>
      </c>
      <c r="D2833" s="349">
        <v>4545</v>
      </c>
      <c r="E2833" s="350" t="s">
        <v>592</v>
      </c>
      <c r="F2833" s="348" t="s">
        <v>40</v>
      </c>
      <c r="G2833" s="348" t="s">
        <v>40</v>
      </c>
      <c r="H2833" s="348" t="s">
        <v>41</v>
      </c>
      <c r="I2833" s="348" t="s">
        <v>422</v>
      </c>
      <c r="J2833" s="348" t="s">
        <v>442</v>
      </c>
      <c r="K2833" s="348" t="s">
        <v>887</v>
      </c>
      <c r="L2833" s="348" t="s">
        <v>218</v>
      </c>
      <c r="M2833" s="351">
        <v>1626240</v>
      </c>
    </row>
    <row r="2834" spans="1:13">
      <c r="A2834" s="348" t="s">
        <v>5546</v>
      </c>
      <c r="B2834" s="348" t="s">
        <v>1534</v>
      </c>
      <c r="C2834" s="348" t="s">
        <v>591</v>
      </c>
      <c r="D2834" s="349">
        <v>4545</v>
      </c>
      <c r="E2834" s="350" t="s">
        <v>592</v>
      </c>
      <c r="F2834" s="348" t="s">
        <v>40</v>
      </c>
      <c r="G2834" s="348" t="s">
        <v>40</v>
      </c>
      <c r="H2834" s="348" t="s">
        <v>41</v>
      </c>
      <c r="I2834" s="348" t="s">
        <v>42</v>
      </c>
      <c r="J2834" s="348" t="s">
        <v>43</v>
      </c>
      <c r="K2834" s="348" t="s">
        <v>887</v>
      </c>
      <c r="L2834" s="348" t="s">
        <v>32</v>
      </c>
      <c r="M2834" s="351">
        <v>1640100</v>
      </c>
    </row>
    <row r="2835" spans="1:13">
      <c r="A2835" s="348" t="s">
        <v>5556</v>
      </c>
      <c r="B2835" s="348" t="s">
        <v>1534</v>
      </c>
      <c r="C2835" s="348" t="s">
        <v>591</v>
      </c>
      <c r="D2835" s="349">
        <v>4545</v>
      </c>
      <c r="E2835" s="350" t="s">
        <v>592</v>
      </c>
      <c r="F2835" s="348" t="s">
        <v>40</v>
      </c>
      <c r="G2835" s="348" t="s">
        <v>40</v>
      </c>
      <c r="H2835" s="348" t="s">
        <v>41</v>
      </c>
      <c r="I2835" s="348" t="s">
        <v>219</v>
      </c>
      <c r="J2835" s="348" t="s">
        <v>220</v>
      </c>
      <c r="K2835" s="348" t="s">
        <v>887</v>
      </c>
      <c r="L2835" s="348" t="s">
        <v>32</v>
      </c>
      <c r="M2835" s="351">
        <v>1640100</v>
      </c>
    </row>
    <row r="2836" spans="1:13">
      <c r="A2836" s="348" t="s">
        <v>5566</v>
      </c>
      <c r="B2836" s="348" t="s">
        <v>1534</v>
      </c>
      <c r="C2836" s="348" t="s">
        <v>591</v>
      </c>
      <c r="D2836" s="349">
        <v>4545</v>
      </c>
      <c r="E2836" s="350" t="s">
        <v>592</v>
      </c>
      <c r="F2836" s="348" t="s">
        <v>40</v>
      </c>
      <c r="G2836" s="348" t="s">
        <v>40</v>
      </c>
      <c r="H2836" s="348" t="s">
        <v>41</v>
      </c>
      <c r="I2836" s="348" t="s">
        <v>44</v>
      </c>
      <c r="J2836" s="348" t="s">
        <v>45</v>
      </c>
      <c r="K2836" s="348" t="s">
        <v>887</v>
      </c>
      <c r="L2836" s="348" t="s">
        <v>32</v>
      </c>
      <c r="M2836" s="351">
        <v>1640100</v>
      </c>
    </row>
    <row r="2837" spans="1:13">
      <c r="A2837" s="348" t="s">
        <v>5614</v>
      </c>
      <c r="B2837" s="348" t="s">
        <v>1532</v>
      </c>
      <c r="C2837" s="348" t="s">
        <v>591</v>
      </c>
      <c r="D2837" s="349">
        <v>4545</v>
      </c>
      <c r="E2837" s="350" t="s">
        <v>592</v>
      </c>
      <c r="F2837" s="348" t="s">
        <v>40</v>
      </c>
      <c r="G2837" s="348" t="s">
        <v>40</v>
      </c>
      <c r="H2837" s="348" t="s">
        <v>41</v>
      </c>
      <c r="I2837" s="348" t="s">
        <v>223</v>
      </c>
      <c r="J2837" s="348" t="s">
        <v>56</v>
      </c>
      <c r="K2837" s="348" t="s">
        <v>887</v>
      </c>
      <c r="L2837" s="348" t="s">
        <v>34</v>
      </c>
      <c r="M2837" s="351">
        <v>1640100</v>
      </c>
    </row>
    <row r="2838" spans="1:13">
      <c r="A2838" s="286" t="s">
        <v>5663</v>
      </c>
      <c r="B2838" s="286" t="s">
        <v>1531</v>
      </c>
      <c r="C2838" s="286" t="s">
        <v>591</v>
      </c>
      <c r="D2838" s="275">
        <v>4545</v>
      </c>
      <c r="E2838" s="274" t="s">
        <v>592</v>
      </c>
      <c r="F2838" s="286" t="s">
        <v>40</v>
      </c>
      <c r="G2838" s="286" t="s">
        <v>40</v>
      </c>
      <c r="H2838" s="286" t="s">
        <v>41</v>
      </c>
      <c r="I2838" s="286" t="s">
        <v>425</v>
      </c>
      <c r="J2838" s="286" t="s">
        <v>445</v>
      </c>
      <c r="K2838" s="286" t="s">
        <v>886</v>
      </c>
      <c r="L2838" s="286" t="s">
        <v>34</v>
      </c>
      <c r="M2838" s="287">
        <v>1716330</v>
      </c>
    </row>
    <row r="2839" spans="1:13">
      <c r="A2839" s="286" t="s">
        <v>5625</v>
      </c>
      <c r="B2839" s="286" t="s">
        <v>1533</v>
      </c>
      <c r="C2839" s="286" t="s">
        <v>591</v>
      </c>
      <c r="D2839" s="275">
        <v>4545</v>
      </c>
      <c r="E2839" s="274" t="s">
        <v>592</v>
      </c>
      <c r="F2839" s="286" t="s">
        <v>40</v>
      </c>
      <c r="G2839" s="286" t="s">
        <v>40</v>
      </c>
      <c r="H2839" s="286" t="s">
        <v>41</v>
      </c>
      <c r="I2839" s="286" t="s">
        <v>421</v>
      </c>
      <c r="J2839" s="286" t="s">
        <v>441</v>
      </c>
      <c r="K2839" s="286" t="s">
        <v>886</v>
      </c>
      <c r="L2839" s="286" t="s">
        <v>32</v>
      </c>
      <c r="M2839" s="287">
        <v>1727880</v>
      </c>
    </row>
    <row r="2840" spans="1:13">
      <c r="A2840" s="286" t="s">
        <v>5668</v>
      </c>
      <c r="B2840" s="286" t="s">
        <v>1536</v>
      </c>
      <c r="C2840" s="286" t="s">
        <v>591</v>
      </c>
      <c r="D2840" s="275">
        <v>4545</v>
      </c>
      <c r="E2840" s="274" t="s">
        <v>592</v>
      </c>
      <c r="F2840" s="286" t="s">
        <v>40</v>
      </c>
      <c r="G2840" s="286" t="s">
        <v>40</v>
      </c>
      <c r="H2840" s="286" t="s">
        <v>41</v>
      </c>
      <c r="I2840" s="286" t="s">
        <v>425</v>
      </c>
      <c r="J2840" s="286" t="s">
        <v>948</v>
      </c>
      <c r="K2840" s="286" t="s">
        <v>887</v>
      </c>
      <c r="L2840" s="286" t="s">
        <v>940</v>
      </c>
      <c r="M2840" s="287">
        <v>1767150</v>
      </c>
    </row>
    <row r="2841" spans="1:13">
      <c r="A2841" s="286" t="s">
        <v>5630</v>
      </c>
      <c r="B2841" s="286" t="s">
        <v>1538</v>
      </c>
      <c r="C2841" s="286" t="s">
        <v>591</v>
      </c>
      <c r="D2841" s="275">
        <v>4545</v>
      </c>
      <c r="E2841" s="274" t="s">
        <v>592</v>
      </c>
      <c r="F2841" s="286" t="s">
        <v>40</v>
      </c>
      <c r="G2841" s="286" t="s">
        <v>40</v>
      </c>
      <c r="H2841" s="286" t="s">
        <v>41</v>
      </c>
      <c r="I2841" s="286" t="s">
        <v>421</v>
      </c>
      <c r="J2841" s="286" t="s">
        <v>441</v>
      </c>
      <c r="K2841" s="286" t="s">
        <v>887</v>
      </c>
      <c r="L2841" s="286" t="s">
        <v>218</v>
      </c>
      <c r="M2841" s="287">
        <v>1817970</v>
      </c>
    </row>
    <row r="2842" spans="1:13">
      <c r="A2842" s="286" t="s">
        <v>5594</v>
      </c>
      <c r="B2842" s="286" t="s">
        <v>1532</v>
      </c>
      <c r="C2842" s="286" t="s">
        <v>591</v>
      </c>
      <c r="D2842" s="275">
        <v>4545</v>
      </c>
      <c r="E2842" s="274" t="s">
        <v>592</v>
      </c>
      <c r="F2842" s="286" t="s">
        <v>40</v>
      </c>
      <c r="G2842" s="286" t="s">
        <v>40</v>
      </c>
      <c r="H2842" s="286" t="s">
        <v>41</v>
      </c>
      <c r="I2842" s="286" t="s">
        <v>48</v>
      </c>
      <c r="J2842" s="286" t="s">
        <v>49</v>
      </c>
      <c r="K2842" s="286" t="s">
        <v>887</v>
      </c>
      <c r="L2842" s="286" t="s">
        <v>34</v>
      </c>
      <c r="M2842" s="287">
        <v>1829520</v>
      </c>
    </row>
    <row r="2843" spans="1:13">
      <c r="A2843" s="286" t="s">
        <v>5604</v>
      </c>
      <c r="B2843" s="286" t="s">
        <v>1532</v>
      </c>
      <c r="C2843" s="286" t="s">
        <v>591</v>
      </c>
      <c r="D2843" s="275">
        <v>4545</v>
      </c>
      <c r="E2843" s="274" t="s">
        <v>592</v>
      </c>
      <c r="F2843" s="286" t="s">
        <v>40</v>
      </c>
      <c r="G2843" s="286" t="s">
        <v>40</v>
      </c>
      <c r="H2843" s="286" t="s">
        <v>41</v>
      </c>
      <c r="I2843" s="286" t="s">
        <v>50</v>
      </c>
      <c r="J2843" s="286" t="s">
        <v>51</v>
      </c>
      <c r="K2843" s="286" t="s">
        <v>887</v>
      </c>
      <c r="L2843" s="286" t="s">
        <v>34</v>
      </c>
      <c r="M2843" s="287">
        <v>1829520</v>
      </c>
    </row>
    <row r="2844" spans="1:13">
      <c r="A2844" s="286" t="s">
        <v>5653</v>
      </c>
      <c r="B2844" s="286" t="s">
        <v>1531</v>
      </c>
      <c r="C2844" s="286" t="s">
        <v>591</v>
      </c>
      <c r="D2844" s="275">
        <v>4545</v>
      </c>
      <c r="E2844" s="274" t="s">
        <v>592</v>
      </c>
      <c r="F2844" s="286" t="s">
        <v>40</v>
      </c>
      <c r="G2844" s="286" t="s">
        <v>40</v>
      </c>
      <c r="H2844" s="286" t="s">
        <v>41</v>
      </c>
      <c r="I2844" s="286" t="s">
        <v>424</v>
      </c>
      <c r="J2844" s="286" t="s">
        <v>444</v>
      </c>
      <c r="K2844" s="286" t="s">
        <v>886</v>
      </c>
      <c r="L2844" s="286" t="s">
        <v>34</v>
      </c>
      <c r="M2844" s="287">
        <v>1880340</v>
      </c>
    </row>
    <row r="2845" spans="1:13">
      <c r="A2845" s="286" t="s">
        <v>5615</v>
      </c>
      <c r="B2845" s="286" t="s">
        <v>1533</v>
      </c>
      <c r="C2845" s="286" t="s">
        <v>591</v>
      </c>
      <c r="D2845" s="275">
        <v>4545</v>
      </c>
      <c r="E2845" s="274" t="s">
        <v>592</v>
      </c>
      <c r="F2845" s="286" t="s">
        <v>40</v>
      </c>
      <c r="G2845" s="286" t="s">
        <v>40</v>
      </c>
      <c r="H2845" s="286" t="s">
        <v>41</v>
      </c>
      <c r="I2845" s="286" t="s">
        <v>223</v>
      </c>
      <c r="J2845" s="286" t="s">
        <v>56</v>
      </c>
      <c r="K2845" s="286" t="s">
        <v>886</v>
      </c>
      <c r="L2845" s="286" t="s">
        <v>32</v>
      </c>
      <c r="M2845" s="287">
        <v>1931160</v>
      </c>
    </row>
    <row r="2846" spans="1:13">
      <c r="A2846" s="286" t="s">
        <v>5658</v>
      </c>
      <c r="B2846" s="286" t="s">
        <v>1536</v>
      </c>
      <c r="C2846" s="286" t="s">
        <v>591</v>
      </c>
      <c r="D2846" s="275">
        <v>4545</v>
      </c>
      <c r="E2846" s="274" t="s">
        <v>592</v>
      </c>
      <c r="F2846" s="286" t="s">
        <v>40</v>
      </c>
      <c r="G2846" s="286" t="s">
        <v>40</v>
      </c>
      <c r="H2846" s="286" t="s">
        <v>41</v>
      </c>
      <c r="I2846" s="286" t="s">
        <v>424</v>
      </c>
      <c r="J2846" s="286" t="s">
        <v>444</v>
      </c>
      <c r="K2846" s="286" t="s">
        <v>887</v>
      </c>
      <c r="L2846" s="286" t="s">
        <v>940</v>
      </c>
      <c r="M2846" s="287">
        <v>1931160</v>
      </c>
    </row>
    <row r="2847" spans="1:13">
      <c r="A2847" s="286" t="s">
        <v>5620</v>
      </c>
      <c r="B2847" s="286" t="s">
        <v>1538</v>
      </c>
      <c r="C2847" s="286" t="s">
        <v>591</v>
      </c>
      <c r="D2847" s="275">
        <v>4545</v>
      </c>
      <c r="E2847" s="274" t="s">
        <v>592</v>
      </c>
      <c r="F2847" s="286" t="s">
        <v>40</v>
      </c>
      <c r="G2847" s="286" t="s">
        <v>40</v>
      </c>
      <c r="H2847" s="286" t="s">
        <v>41</v>
      </c>
      <c r="I2847" s="286" t="s">
        <v>223</v>
      </c>
      <c r="J2847" s="286" t="s">
        <v>56</v>
      </c>
      <c r="K2847" s="286" t="s">
        <v>887</v>
      </c>
      <c r="L2847" s="286" t="s">
        <v>218</v>
      </c>
      <c r="M2847" s="287">
        <v>2021250</v>
      </c>
    </row>
    <row r="2848" spans="1:13">
      <c r="A2848" s="286" t="s">
        <v>5672</v>
      </c>
      <c r="B2848" s="286" t="s">
        <v>1540</v>
      </c>
      <c r="C2848" s="286" t="s">
        <v>591</v>
      </c>
      <c r="D2848" s="275">
        <v>4545</v>
      </c>
      <c r="E2848" s="274" t="s">
        <v>592</v>
      </c>
      <c r="F2848" s="286" t="s">
        <v>40</v>
      </c>
      <c r="G2848" s="286" t="s">
        <v>40</v>
      </c>
      <c r="H2848" s="286" t="s">
        <v>41</v>
      </c>
      <c r="I2848" s="286" t="s">
        <v>425</v>
      </c>
      <c r="J2848" s="286" t="s">
        <v>948</v>
      </c>
      <c r="K2848" s="286" t="s">
        <v>887</v>
      </c>
      <c r="L2848" s="286" t="s">
        <v>941</v>
      </c>
      <c r="M2848" s="287">
        <v>2021250</v>
      </c>
    </row>
    <row r="2849" spans="1:13">
      <c r="A2849" s="286" t="s">
        <v>5584</v>
      </c>
      <c r="B2849" s="286" t="s">
        <v>1532</v>
      </c>
      <c r="C2849" s="286" t="s">
        <v>591</v>
      </c>
      <c r="D2849" s="275">
        <v>4545</v>
      </c>
      <c r="E2849" s="274" t="s">
        <v>592</v>
      </c>
      <c r="F2849" s="286" t="s">
        <v>40</v>
      </c>
      <c r="G2849" s="286" t="s">
        <v>40</v>
      </c>
      <c r="H2849" s="286" t="s">
        <v>41</v>
      </c>
      <c r="I2849" s="286" t="s">
        <v>221</v>
      </c>
      <c r="J2849" s="286" t="s">
        <v>222</v>
      </c>
      <c r="K2849" s="286" t="s">
        <v>887</v>
      </c>
      <c r="L2849" s="286" t="s">
        <v>34</v>
      </c>
      <c r="M2849" s="287">
        <v>2032800</v>
      </c>
    </row>
    <row r="2850" spans="1:13">
      <c r="A2850" s="286" t="s">
        <v>5643</v>
      </c>
      <c r="B2850" s="286" t="s">
        <v>1531</v>
      </c>
      <c r="C2850" s="286" t="s">
        <v>591</v>
      </c>
      <c r="D2850" s="275">
        <v>4545</v>
      </c>
      <c r="E2850" s="274" t="s">
        <v>592</v>
      </c>
      <c r="F2850" s="286" t="s">
        <v>40</v>
      </c>
      <c r="G2850" s="286" t="s">
        <v>40</v>
      </c>
      <c r="H2850" s="286" t="s">
        <v>41</v>
      </c>
      <c r="I2850" s="286" t="s">
        <v>423</v>
      </c>
      <c r="J2850" s="286" t="s">
        <v>443</v>
      </c>
      <c r="K2850" s="286" t="s">
        <v>886</v>
      </c>
      <c r="L2850" s="286" t="s">
        <v>34</v>
      </c>
      <c r="M2850" s="287">
        <v>2122890</v>
      </c>
    </row>
    <row r="2851" spans="1:13">
      <c r="A2851" s="286" t="s">
        <v>5669</v>
      </c>
      <c r="B2851" s="286" t="s">
        <v>1537</v>
      </c>
      <c r="C2851" s="286" t="s">
        <v>591</v>
      </c>
      <c r="D2851" s="275">
        <v>4545</v>
      </c>
      <c r="E2851" s="274" t="s">
        <v>592</v>
      </c>
      <c r="F2851" s="286" t="s">
        <v>40</v>
      </c>
      <c r="G2851" s="286" t="s">
        <v>40</v>
      </c>
      <c r="H2851" s="286" t="s">
        <v>41</v>
      </c>
      <c r="I2851" s="286" t="s">
        <v>425</v>
      </c>
      <c r="J2851" s="286" t="s">
        <v>445</v>
      </c>
      <c r="K2851" s="286" t="s">
        <v>886</v>
      </c>
      <c r="L2851" s="286" t="s">
        <v>218</v>
      </c>
      <c r="M2851" s="287">
        <v>2122890</v>
      </c>
    </row>
    <row r="2852" spans="1:13">
      <c r="A2852" s="286" t="s">
        <v>5595</v>
      </c>
      <c r="B2852" s="286" t="s">
        <v>1533</v>
      </c>
      <c r="C2852" s="286" t="s">
        <v>591</v>
      </c>
      <c r="D2852" s="275">
        <v>4545</v>
      </c>
      <c r="E2852" s="274" t="s">
        <v>592</v>
      </c>
      <c r="F2852" s="286" t="s">
        <v>40</v>
      </c>
      <c r="G2852" s="286" t="s">
        <v>40</v>
      </c>
      <c r="H2852" s="286" t="s">
        <v>41</v>
      </c>
      <c r="I2852" s="286" t="s">
        <v>48</v>
      </c>
      <c r="J2852" s="286" t="s">
        <v>49</v>
      </c>
      <c r="K2852" s="286" t="s">
        <v>886</v>
      </c>
      <c r="L2852" s="286" t="s">
        <v>32</v>
      </c>
      <c r="M2852" s="287">
        <v>2148300</v>
      </c>
    </row>
    <row r="2853" spans="1:13">
      <c r="A2853" s="286" t="s">
        <v>5605</v>
      </c>
      <c r="B2853" s="286" t="s">
        <v>1533</v>
      </c>
      <c r="C2853" s="286" t="s">
        <v>591</v>
      </c>
      <c r="D2853" s="275">
        <v>4545</v>
      </c>
      <c r="E2853" s="274" t="s">
        <v>592</v>
      </c>
      <c r="F2853" s="286" t="s">
        <v>40</v>
      </c>
      <c r="G2853" s="286" t="s">
        <v>40</v>
      </c>
      <c r="H2853" s="286" t="s">
        <v>41</v>
      </c>
      <c r="I2853" s="286" t="s">
        <v>50</v>
      </c>
      <c r="J2853" s="286" t="s">
        <v>51</v>
      </c>
      <c r="K2853" s="286" t="s">
        <v>886</v>
      </c>
      <c r="L2853" s="286" t="s">
        <v>32</v>
      </c>
      <c r="M2853" s="287">
        <v>2148300</v>
      </c>
    </row>
    <row r="2854" spans="1:13">
      <c r="A2854" s="286" t="s">
        <v>5648</v>
      </c>
      <c r="B2854" s="286" t="s">
        <v>1536</v>
      </c>
      <c r="C2854" s="286" t="s">
        <v>591</v>
      </c>
      <c r="D2854" s="275">
        <v>4545</v>
      </c>
      <c r="E2854" s="274" t="s">
        <v>592</v>
      </c>
      <c r="F2854" s="286" t="s">
        <v>40</v>
      </c>
      <c r="G2854" s="286" t="s">
        <v>40</v>
      </c>
      <c r="H2854" s="286" t="s">
        <v>41</v>
      </c>
      <c r="I2854" s="286" t="s">
        <v>423</v>
      </c>
      <c r="J2854" s="286" t="s">
        <v>443</v>
      </c>
      <c r="K2854" s="286" t="s">
        <v>887</v>
      </c>
      <c r="L2854" s="286" t="s">
        <v>940</v>
      </c>
      <c r="M2854" s="287">
        <v>2173710</v>
      </c>
    </row>
    <row r="2855" spans="1:13">
      <c r="A2855" s="286" t="s">
        <v>5662</v>
      </c>
      <c r="B2855" s="286" t="s">
        <v>1540</v>
      </c>
      <c r="C2855" s="286" t="s">
        <v>591</v>
      </c>
      <c r="D2855" s="275">
        <v>4545</v>
      </c>
      <c r="E2855" s="274" t="s">
        <v>592</v>
      </c>
      <c r="F2855" s="286" t="s">
        <v>40</v>
      </c>
      <c r="G2855" s="286" t="s">
        <v>40</v>
      </c>
      <c r="H2855" s="286" t="s">
        <v>41</v>
      </c>
      <c r="I2855" s="286" t="s">
        <v>424</v>
      </c>
      <c r="J2855" s="286" t="s">
        <v>444</v>
      </c>
      <c r="K2855" s="286" t="s">
        <v>887</v>
      </c>
      <c r="L2855" s="286" t="s">
        <v>941</v>
      </c>
      <c r="M2855" s="287">
        <v>2210670</v>
      </c>
    </row>
    <row r="2856" spans="1:13">
      <c r="A2856" s="409" t="s">
        <v>5600</v>
      </c>
      <c r="B2856" s="409" t="s">
        <v>1538</v>
      </c>
      <c r="C2856" s="409" t="s">
        <v>591</v>
      </c>
      <c r="D2856" s="412">
        <v>4545</v>
      </c>
      <c r="E2856" s="413" t="s">
        <v>592</v>
      </c>
      <c r="F2856" s="409" t="s">
        <v>40</v>
      </c>
      <c r="G2856" s="409" t="s">
        <v>40</v>
      </c>
      <c r="H2856" s="409" t="s">
        <v>41</v>
      </c>
      <c r="I2856" s="250" t="s">
        <v>48</v>
      </c>
      <c r="J2856" s="409" t="s">
        <v>49</v>
      </c>
      <c r="K2856" s="409" t="s">
        <v>887</v>
      </c>
      <c r="L2856" s="409" t="s">
        <v>218</v>
      </c>
      <c r="M2856" s="414">
        <v>2261490</v>
      </c>
    </row>
    <row r="2857" spans="1:13">
      <c r="A2857" s="409" t="s">
        <v>5610</v>
      </c>
      <c r="B2857" s="409" t="s">
        <v>1538</v>
      </c>
      <c r="C2857" s="409" t="s">
        <v>591</v>
      </c>
      <c r="D2857" s="412">
        <v>4545</v>
      </c>
      <c r="E2857" s="413" t="s">
        <v>592</v>
      </c>
      <c r="F2857" s="409" t="s">
        <v>40</v>
      </c>
      <c r="G2857" s="409" t="s">
        <v>40</v>
      </c>
      <c r="H2857" s="409" t="s">
        <v>41</v>
      </c>
      <c r="I2857" s="250" t="s">
        <v>50</v>
      </c>
      <c r="J2857" s="409" t="s">
        <v>51</v>
      </c>
      <c r="K2857" s="409" t="s">
        <v>887</v>
      </c>
      <c r="L2857" s="409" t="s">
        <v>218</v>
      </c>
      <c r="M2857" s="414">
        <v>2261490</v>
      </c>
    </row>
    <row r="2858" spans="1:13">
      <c r="A2858" s="409" t="s">
        <v>5574</v>
      </c>
      <c r="B2858" s="409" t="s">
        <v>1532</v>
      </c>
      <c r="C2858" s="409" t="s">
        <v>591</v>
      </c>
      <c r="D2858" s="412">
        <v>4545</v>
      </c>
      <c r="E2858" s="413" t="s">
        <v>592</v>
      </c>
      <c r="F2858" s="409" t="s">
        <v>40</v>
      </c>
      <c r="G2858" s="409" t="s">
        <v>40</v>
      </c>
      <c r="H2858" s="409" t="s">
        <v>41</v>
      </c>
      <c r="I2858" s="250" t="s">
        <v>46</v>
      </c>
      <c r="J2858" s="409" t="s">
        <v>47</v>
      </c>
      <c r="K2858" s="409" t="s">
        <v>887</v>
      </c>
      <c r="L2858" s="409" t="s">
        <v>34</v>
      </c>
      <c r="M2858" s="414">
        <v>2275350</v>
      </c>
    </row>
    <row r="2859" spans="1:13">
      <c r="A2859" s="409" t="s">
        <v>5633</v>
      </c>
      <c r="B2859" s="409" t="s">
        <v>1531</v>
      </c>
      <c r="C2859" s="409" t="s">
        <v>591</v>
      </c>
      <c r="D2859" s="412">
        <v>4545</v>
      </c>
      <c r="E2859" s="413" t="s">
        <v>592</v>
      </c>
      <c r="F2859" s="409" t="s">
        <v>40</v>
      </c>
      <c r="G2859" s="409" t="s">
        <v>40</v>
      </c>
      <c r="H2859" s="409" t="s">
        <v>41</v>
      </c>
      <c r="I2859" s="250" t="s">
        <v>422</v>
      </c>
      <c r="J2859" s="409" t="s">
        <v>442</v>
      </c>
      <c r="K2859" s="409" t="s">
        <v>886</v>
      </c>
      <c r="L2859" s="409" t="s">
        <v>34</v>
      </c>
      <c r="M2859" s="414">
        <v>2333100</v>
      </c>
    </row>
    <row r="2860" spans="1:13">
      <c r="A2860" s="409" t="s">
        <v>5659</v>
      </c>
      <c r="B2860" s="409" t="s">
        <v>1537</v>
      </c>
      <c r="C2860" s="409" t="s">
        <v>591</v>
      </c>
      <c r="D2860" s="412">
        <v>4545</v>
      </c>
      <c r="E2860" s="413" t="s">
        <v>592</v>
      </c>
      <c r="F2860" s="409" t="s">
        <v>40</v>
      </c>
      <c r="G2860" s="409" t="s">
        <v>40</v>
      </c>
      <c r="H2860" s="409" t="s">
        <v>41</v>
      </c>
      <c r="I2860" s="250" t="s">
        <v>424</v>
      </c>
      <c r="J2860" s="409" t="s">
        <v>444</v>
      </c>
      <c r="K2860" s="409" t="s">
        <v>886</v>
      </c>
      <c r="L2860" s="409" t="s">
        <v>218</v>
      </c>
      <c r="M2860" s="414">
        <v>2333100</v>
      </c>
    </row>
    <row r="2861" spans="1:13">
      <c r="A2861" s="409" t="s">
        <v>5585</v>
      </c>
      <c r="B2861" s="409" t="s">
        <v>1533</v>
      </c>
      <c r="C2861" s="409" t="s">
        <v>591</v>
      </c>
      <c r="D2861" s="412">
        <v>4545</v>
      </c>
      <c r="E2861" s="413" t="s">
        <v>592</v>
      </c>
      <c r="F2861" s="409" t="s">
        <v>40</v>
      </c>
      <c r="G2861" s="409" t="s">
        <v>40</v>
      </c>
      <c r="H2861" s="409" t="s">
        <v>41</v>
      </c>
      <c r="I2861" s="250" t="s">
        <v>221</v>
      </c>
      <c r="J2861" s="409" t="s">
        <v>222</v>
      </c>
      <c r="K2861" s="409" t="s">
        <v>886</v>
      </c>
      <c r="L2861" s="409" t="s">
        <v>32</v>
      </c>
      <c r="M2861" s="414">
        <v>2379300</v>
      </c>
    </row>
    <row r="2862" spans="1:13">
      <c r="A2862" s="409" t="s">
        <v>5638</v>
      </c>
      <c r="B2862" s="409" t="s">
        <v>1536</v>
      </c>
      <c r="C2862" s="409" t="s">
        <v>591</v>
      </c>
      <c r="D2862" s="412">
        <v>4545</v>
      </c>
      <c r="E2862" s="413" t="s">
        <v>592</v>
      </c>
      <c r="F2862" s="409" t="s">
        <v>40</v>
      </c>
      <c r="G2862" s="409" t="s">
        <v>40</v>
      </c>
      <c r="H2862" s="409" t="s">
        <v>41</v>
      </c>
      <c r="I2862" s="250" t="s">
        <v>422</v>
      </c>
      <c r="J2862" s="409" t="s">
        <v>442</v>
      </c>
      <c r="K2862" s="409" t="s">
        <v>887</v>
      </c>
      <c r="L2862" s="409" t="s">
        <v>940</v>
      </c>
      <c r="M2862" s="414">
        <v>2379300</v>
      </c>
    </row>
    <row r="2863" spans="1:13">
      <c r="A2863" s="409" t="s">
        <v>5652</v>
      </c>
      <c r="B2863" s="409" t="s">
        <v>1540</v>
      </c>
      <c r="C2863" s="409" t="s">
        <v>591</v>
      </c>
      <c r="D2863" s="412">
        <v>4545</v>
      </c>
      <c r="E2863" s="413" t="s">
        <v>592</v>
      </c>
      <c r="F2863" s="409" t="s">
        <v>40</v>
      </c>
      <c r="G2863" s="409" t="s">
        <v>40</v>
      </c>
      <c r="H2863" s="409" t="s">
        <v>41</v>
      </c>
      <c r="I2863" s="250" t="s">
        <v>423</v>
      </c>
      <c r="J2863" s="409" t="s">
        <v>443</v>
      </c>
      <c r="K2863" s="409" t="s">
        <v>887</v>
      </c>
      <c r="L2863" s="409" t="s">
        <v>941</v>
      </c>
      <c r="M2863" s="414">
        <v>2494800</v>
      </c>
    </row>
    <row r="2864" spans="1:13">
      <c r="A2864" s="409" t="s">
        <v>5544</v>
      </c>
      <c r="B2864" s="409" t="s">
        <v>1532</v>
      </c>
      <c r="C2864" s="409" t="s">
        <v>591</v>
      </c>
      <c r="D2864" s="412">
        <v>4545</v>
      </c>
      <c r="E2864" s="413" t="s">
        <v>592</v>
      </c>
      <c r="F2864" s="409" t="s">
        <v>40</v>
      </c>
      <c r="G2864" s="409" t="s">
        <v>40</v>
      </c>
      <c r="H2864" s="409" t="s">
        <v>41</v>
      </c>
      <c r="I2864" s="250" t="s">
        <v>42</v>
      </c>
      <c r="J2864" s="409" t="s">
        <v>43</v>
      </c>
      <c r="K2864" s="409" t="s">
        <v>887</v>
      </c>
      <c r="L2864" s="409" t="s">
        <v>34</v>
      </c>
      <c r="M2864" s="414">
        <v>2517900</v>
      </c>
    </row>
    <row r="2865" spans="1:13">
      <c r="A2865" s="409" t="s">
        <v>5554</v>
      </c>
      <c r="B2865" s="409" t="s">
        <v>1532</v>
      </c>
      <c r="C2865" s="409" t="s">
        <v>591</v>
      </c>
      <c r="D2865" s="412">
        <v>4545</v>
      </c>
      <c r="E2865" s="413" t="s">
        <v>592</v>
      </c>
      <c r="F2865" s="409" t="s">
        <v>40</v>
      </c>
      <c r="G2865" s="409" t="s">
        <v>40</v>
      </c>
      <c r="H2865" s="409" t="s">
        <v>41</v>
      </c>
      <c r="I2865" s="250" t="s">
        <v>219</v>
      </c>
      <c r="J2865" s="409" t="s">
        <v>220</v>
      </c>
      <c r="K2865" s="409" t="s">
        <v>887</v>
      </c>
      <c r="L2865" s="409" t="s">
        <v>34</v>
      </c>
      <c r="M2865" s="414">
        <v>2517900</v>
      </c>
    </row>
    <row r="2866" spans="1:13">
      <c r="A2866" s="409" t="s">
        <v>5564</v>
      </c>
      <c r="B2866" s="409" t="s">
        <v>1532</v>
      </c>
      <c r="C2866" s="409" t="s">
        <v>591</v>
      </c>
      <c r="D2866" s="412">
        <v>4545</v>
      </c>
      <c r="E2866" s="413" t="s">
        <v>592</v>
      </c>
      <c r="F2866" s="409" t="s">
        <v>40</v>
      </c>
      <c r="G2866" s="409" t="s">
        <v>40</v>
      </c>
      <c r="H2866" s="409" t="s">
        <v>41</v>
      </c>
      <c r="I2866" s="250" t="s">
        <v>44</v>
      </c>
      <c r="J2866" s="409" t="s">
        <v>45</v>
      </c>
      <c r="K2866" s="409" t="s">
        <v>887</v>
      </c>
      <c r="L2866" s="409" t="s">
        <v>34</v>
      </c>
      <c r="M2866" s="414">
        <v>2517900</v>
      </c>
    </row>
    <row r="2867" spans="1:13">
      <c r="A2867" s="409" t="s">
        <v>5590</v>
      </c>
      <c r="B2867" s="409" t="s">
        <v>1538</v>
      </c>
      <c r="C2867" s="409" t="s">
        <v>591</v>
      </c>
      <c r="D2867" s="412">
        <v>4545</v>
      </c>
      <c r="E2867" s="413" t="s">
        <v>592</v>
      </c>
      <c r="F2867" s="409" t="s">
        <v>40</v>
      </c>
      <c r="G2867" s="409" t="s">
        <v>40</v>
      </c>
      <c r="H2867" s="409" t="s">
        <v>41</v>
      </c>
      <c r="I2867" s="250" t="s">
        <v>221</v>
      </c>
      <c r="J2867" s="409" t="s">
        <v>222</v>
      </c>
      <c r="K2867" s="409" t="s">
        <v>887</v>
      </c>
      <c r="L2867" s="409" t="s">
        <v>218</v>
      </c>
      <c r="M2867" s="414">
        <v>2517900</v>
      </c>
    </row>
    <row r="2868" spans="1:13">
      <c r="A2868" s="409" t="s">
        <v>5623</v>
      </c>
      <c r="B2868" s="409" t="s">
        <v>1531</v>
      </c>
      <c r="C2868" s="409" t="s">
        <v>591</v>
      </c>
      <c r="D2868" s="412">
        <v>4545</v>
      </c>
      <c r="E2868" s="413" t="s">
        <v>592</v>
      </c>
      <c r="F2868" s="409" t="s">
        <v>40</v>
      </c>
      <c r="G2868" s="409" t="s">
        <v>40</v>
      </c>
      <c r="H2868" s="409" t="s">
        <v>41</v>
      </c>
      <c r="I2868" s="250" t="s">
        <v>421</v>
      </c>
      <c r="J2868" s="409" t="s">
        <v>441</v>
      </c>
      <c r="K2868" s="409" t="s">
        <v>886</v>
      </c>
      <c r="L2868" s="409" t="s">
        <v>34</v>
      </c>
      <c r="M2868" s="414">
        <v>2610300</v>
      </c>
    </row>
    <row r="2869" spans="1:13">
      <c r="A2869" s="409" t="s">
        <v>5649</v>
      </c>
      <c r="B2869" s="409" t="s">
        <v>1537</v>
      </c>
      <c r="C2869" s="409" t="s">
        <v>591</v>
      </c>
      <c r="D2869" s="412">
        <v>4545</v>
      </c>
      <c r="E2869" s="413" t="s">
        <v>592</v>
      </c>
      <c r="F2869" s="409" t="s">
        <v>40</v>
      </c>
      <c r="G2869" s="409" t="s">
        <v>40</v>
      </c>
      <c r="H2869" s="409" t="s">
        <v>41</v>
      </c>
      <c r="I2869" s="250" t="s">
        <v>423</v>
      </c>
      <c r="J2869" s="409" t="s">
        <v>443</v>
      </c>
      <c r="K2869" s="409" t="s">
        <v>886</v>
      </c>
      <c r="L2869" s="409" t="s">
        <v>218</v>
      </c>
      <c r="M2869" s="414">
        <v>2610300</v>
      </c>
    </row>
    <row r="2870" spans="1:13">
      <c r="A2870" s="409" t="s">
        <v>5575</v>
      </c>
      <c r="B2870" s="409" t="s">
        <v>1533</v>
      </c>
      <c r="C2870" s="409" t="s">
        <v>591</v>
      </c>
      <c r="D2870" s="412">
        <v>4545</v>
      </c>
      <c r="E2870" s="413" t="s">
        <v>592</v>
      </c>
      <c r="F2870" s="409" t="s">
        <v>40</v>
      </c>
      <c r="G2870" s="409" t="s">
        <v>40</v>
      </c>
      <c r="H2870" s="409" t="s">
        <v>41</v>
      </c>
      <c r="I2870" s="250" t="s">
        <v>46</v>
      </c>
      <c r="J2870" s="409" t="s">
        <v>47</v>
      </c>
      <c r="K2870" s="409" t="s">
        <v>886</v>
      </c>
      <c r="L2870" s="409" t="s">
        <v>32</v>
      </c>
      <c r="M2870" s="414">
        <v>2679600</v>
      </c>
    </row>
    <row r="2871" spans="1:13">
      <c r="A2871" s="409" t="s">
        <v>5628</v>
      </c>
      <c r="B2871" s="409" t="s">
        <v>1536</v>
      </c>
      <c r="C2871" s="409" t="s">
        <v>591</v>
      </c>
      <c r="D2871" s="412">
        <v>4545</v>
      </c>
      <c r="E2871" s="413" t="s">
        <v>592</v>
      </c>
      <c r="F2871" s="409" t="s">
        <v>40</v>
      </c>
      <c r="G2871" s="409" t="s">
        <v>40</v>
      </c>
      <c r="H2871" s="409" t="s">
        <v>41</v>
      </c>
      <c r="I2871" s="250" t="s">
        <v>421</v>
      </c>
      <c r="J2871" s="409" t="s">
        <v>441</v>
      </c>
      <c r="K2871" s="409" t="s">
        <v>887</v>
      </c>
      <c r="L2871" s="409" t="s">
        <v>940</v>
      </c>
      <c r="M2871" s="414">
        <v>2679600</v>
      </c>
    </row>
    <row r="2872" spans="1:13">
      <c r="A2872" s="409" t="s">
        <v>5642</v>
      </c>
      <c r="B2872" s="409" t="s">
        <v>1540</v>
      </c>
      <c r="C2872" s="409" t="s">
        <v>591</v>
      </c>
      <c r="D2872" s="412">
        <v>4545</v>
      </c>
      <c r="E2872" s="413" t="s">
        <v>592</v>
      </c>
      <c r="F2872" s="409" t="s">
        <v>40</v>
      </c>
      <c r="G2872" s="409" t="s">
        <v>40</v>
      </c>
      <c r="H2872" s="409" t="s">
        <v>41</v>
      </c>
      <c r="I2872" s="250" t="s">
        <v>422</v>
      </c>
      <c r="J2872" s="409" t="s">
        <v>442</v>
      </c>
      <c r="K2872" s="409" t="s">
        <v>887</v>
      </c>
      <c r="L2872" s="409" t="s">
        <v>941</v>
      </c>
      <c r="M2872" s="414">
        <v>2725800</v>
      </c>
    </row>
    <row r="2873" spans="1:13">
      <c r="A2873" s="409" t="s">
        <v>5580</v>
      </c>
      <c r="B2873" s="409" t="s">
        <v>1538</v>
      </c>
      <c r="C2873" s="409" t="s">
        <v>591</v>
      </c>
      <c r="D2873" s="412">
        <v>4545</v>
      </c>
      <c r="E2873" s="413" t="s">
        <v>592</v>
      </c>
      <c r="F2873" s="409" t="s">
        <v>40</v>
      </c>
      <c r="G2873" s="409" t="s">
        <v>40</v>
      </c>
      <c r="H2873" s="409" t="s">
        <v>41</v>
      </c>
      <c r="I2873" s="250" t="s">
        <v>46</v>
      </c>
      <c r="J2873" s="409" t="s">
        <v>47</v>
      </c>
      <c r="K2873" s="409" t="s">
        <v>887</v>
      </c>
      <c r="L2873" s="409" t="s">
        <v>218</v>
      </c>
      <c r="M2873" s="414">
        <v>2818200</v>
      </c>
    </row>
    <row r="2874" spans="1:13">
      <c r="A2874" s="409" t="s">
        <v>5639</v>
      </c>
      <c r="B2874" s="409" t="s">
        <v>1537</v>
      </c>
      <c r="C2874" s="409" t="s">
        <v>591</v>
      </c>
      <c r="D2874" s="412">
        <v>4545</v>
      </c>
      <c r="E2874" s="413" t="s">
        <v>592</v>
      </c>
      <c r="F2874" s="409" t="s">
        <v>40</v>
      </c>
      <c r="G2874" s="409" t="s">
        <v>40</v>
      </c>
      <c r="H2874" s="409" t="s">
        <v>41</v>
      </c>
      <c r="I2874" s="250" t="s">
        <v>422</v>
      </c>
      <c r="J2874" s="409" t="s">
        <v>442</v>
      </c>
      <c r="K2874" s="409" t="s">
        <v>886</v>
      </c>
      <c r="L2874" s="409" t="s">
        <v>218</v>
      </c>
      <c r="M2874" s="414">
        <v>2864400</v>
      </c>
    </row>
    <row r="2875" spans="1:13">
      <c r="A2875" s="409" t="s">
        <v>5613</v>
      </c>
      <c r="B2875" s="409" t="s">
        <v>1531</v>
      </c>
      <c r="C2875" s="409" t="s">
        <v>591</v>
      </c>
      <c r="D2875" s="412">
        <v>4545</v>
      </c>
      <c r="E2875" s="413" t="s">
        <v>592</v>
      </c>
      <c r="F2875" s="409" t="s">
        <v>40</v>
      </c>
      <c r="G2875" s="409" t="s">
        <v>40</v>
      </c>
      <c r="H2875" s="409" t="s">
        <v>41</v>
      </c>
      <c r="I2875" s="250" t="s">
        <v>223</v>
      </c>
      <c r="J2875" s="409" t="s">
        <v>56</v>
      </c>
      <c r="K2875" s="409" t="s">
        <v>886</v>
      </c>
      <c r="L2875" s="409" t="s">
        <v>34</v>
      </c>
      <c r="M2875" s="414">
        <v>2887500</v>
      </c>
    </row>
    <row r="2876" spans="1:13">
      <c r="A2876" s="409" t="s">
        <v>5545</v>
      </c>
      <c r="B2876" s="409" t="s">
        <v>1533</v>
      </c>
      <c r="C2876" s="409" t="s">
        <v>591</v>
      </c>
      <c r="D2876" s="412">
        <v>4545</v>
      </c>
      <c r="E2876" s="413" t="s">
        <v>592</v>
      </c>
      <c r="F2876" s="409" t="s">
        <v>40</v>
      </c>
      <c r="G2876" s="409" t="s">
        <v>40</v>
      </c>
      <c r="H2876" s="409" t="s">
        <v>41</v>
      </c>
      <c r="I2876" s="250" t="s">
        <v>42</v>
      </c>
      <c r="J2876" s="409" t="s">
        <v>43</v>
      </c>
      <c r="K2876" s="409" t="s">
        <v>886</v>
      </c>
      <c r="L2876" s="409" t="s">
        <v>32</v>
      </c>
      <c r="M2876" s="414">
        <v>2979900</v>
      </c>
    </row>
    <row r="2877" spans="1:13">
      <c r="A2877" s="409" t="s">
        <v>5555</v>
      </c>
      <c r="B2877" s="409" t="s">
        <v>1533</v>
      </c>
      <c r="C2877" s="409" t="s">
        <v>591</v>
      </c>
      <c r="D2877" s="412">
        <v>4545</v>
      </c>
      <c r="E2877" s="413" t="s">
        <v>592</v>
      </c>
      <c r="F2877" s="409" t="s">
        <v>40</v>
      </c>
      <c r="G2877" s="409" t="s">
        <v>40</v>
      </c>
      <c r="H2877" s="409" t="s">
        <v>41</v>
      </c>
      <c r="I2877" s="250" t="s">
        <v>219</v>
      </c>
      <c r="J2877" s="409" t="s">
        <v>220</v>
      </c>
      <c r="K2877" s="409" t="s">
        <v>886</v>
      </c>
      <c r="L2877" s="409" t="s">
        <v>32</v>
      </c>
      <c r="M2877" s="414">
        <v>2979900</v>
      </c>
    </row>
    <row r="2878" spans="1:13">
      <c r="A2878" s="409" t="s">
        <v>5565</v>
      </c>
      <c r="B2878" s="409" t="s">
        <v>1533</v>
      </c>
      <c r="C2878" s="409" t="s">
        <v>591</v>
      </c>
      <c r="D2878" s="412">
        <v>4545</v>
      </c>
      <c r="E2878" s="413" t="s">
        <v>592</v>
      </c>
      <c r="F2878" s="409" t="s">
        <v>40</v>
      </c>
      <c r="G2878" s="409" t="s">
        <v>40</v>
      </c>
      <c r="H2878" s="409" t="s">
        <v>41</v>
      </c>
      <c r="I2878" s="250" t="s">
        <v>44</v>
      </c>
      <c r="J2878" s="409" t="s">
        <v>45</v>
      </c>
      <c r="K2878" s="409" t="s">
        <v>886</v>
      </c>
      <c r="L2878" s="409" t="s">
        <v>32</v>
      </c>
      <c r="M2878" s="414">
        <v>2979900</v>
      </c>
    </row>
    <row r="2879" spans="1:13">
      <c r="A2879" s="409" t="s">
        <v>5618</v>
      </c>
      <c r="B2879" s="409" t="s">
        <v>1536</v>
      </c>
      <c r="C2879" s="409" t="s">
        <v>591</v>
      </c>
      <c r="D2879" s="412">
        <v>4545</v>
      </c>
      <c r="E2879" s="413" t="s">
        <v>592</v>
      </c>
      <c r="F2879" s="409" t="s">
        <v>40</v>
      </c>
      <c r="G2879" s="409" t="s">
        <v>40</v>
      </c>
      <c r="H2879" s="409" t="s">
        <v>41</v>
      </c>
      <c r="I2879" s="250" t="s">
        <v>223</v>
      </c>
      <c r="J2879" s="409" t="s">
        <v>56</v>
      </c>
      <c r="K2879" s="409" t="s">
        <v>887</v>
      </c>
      <c r="L2879" s="409" t="s">
        <v>940</v>
      </c>
      <c r="M2879" s="414">
        <v>2979900</v>
      </c>
    </row>
    <row r="2880" spans="1:13">
      <c r="A2880" s="409" t="s">
        <v>5632</v>
      </c>
      <c r="B2880" s="409" t="s">
        <v>1540</v>
      </c>
      <c r="C2880" s="409" t="s">
        <v>591</v>
      </c>
      <c r="D2880" s="412">
        <v>4545</v>
      </c>
      <c r="E2880" s="413" t="s">
        <v>592</v>
      </c>
      <c r="F2880" s="409" t="s">
        <v>40</v>
      </c>
      <c r="G2880" s="409" t="s">
        <v>40</v>
      </c>
      <c r="H2880" s="409" t="s">
        <v>41</v>
      </c>
      <c r="I2880" s="250" t="s">
        <v>421</v>
      </c>
      <c r="J2880" s="409" t="s">
        <v>441</v>
      </c>
      <c r="K2880" s="409" t="s">
        <v>887</v>
      </c>
      <c r="L2880" s="409" t="s">
        <v>941</v>
      </c>
      <c r="M2880" s="414">
        <v>3049200</v>
      </c>
    </row>
    <row r="2881" spans="1:13">
      <c r="A2881" s="409" t="s">
        <v>5550</v>
      </c>
      <c r="B2881" s="409" t="s">
        <v>1538</v>
      </c>
      <c r="C2881" s="409" t="s">
        <v>591</v>
      </c>
      <c r="D2881" s="412">
        <v>4545</v>
      </c>
      <c r="E2881" s="413" t="s">
        <v>592</v>
      </c>
      <c r="F2881" s="409" t="s">
        <v>40</v>
      </c>
      <c r="G2881" s="409" t="s">
        <v>40</v>
      </c>
      <c r="H2881" s="409" t="s">
        <v>41</v>
      </c>
      <c r="I2881" s="250" t="s">
        <v>42</v>
      </c>
      <c r="J2881" s="409" t="s">
        <v>43</v>
      </c>
      <c r="K2881" s="409" t="s">
        <v>887</v>
      </c>
      <c r="L2881" s="409" t="s">
        <v>218</v>
      </c>
      <c r="M2881" s="414">
        <v>3118500</v>
      </c>
    </row>
    <row r="2882" spans="1:13">
      <c r="A2882" s="409" t="s">
        <v>5560</v>
      </c>
      <c r="B2882" s="409" t="s">
        <v>1538</v>
      </c>
      <c r="C2882" s="409" t="s">
        <v>591</v>
      </c>
      <c r="D2882" s="412">
        <v>4545</v>
      </c>
      <c r="E2882" s="413" t="s">
        <v>592</v>
      </c>
      <c r="F2882" s="409" t="s">
        <v>40</v>
      </c>
      <c r="G2882" s="409" t="s">
        <v>40</v>
      </c>
      <c r="H2882" s="409" t="s">
        <v>41</v>
      </c>
      <c r="I2882" s="250" t="s">
        <v>219</v>
      </c>
      <c r="J2882" s="409" t="s">
        <v>220</v>
      </c>
      <c r="K2882" s="409" t="s">
        <v>887</v>
      </c>
      <c r="L2882" s="409" t="s">
        <v>218</v>
      </c>
      <c r="M2882" s="414">
        <v>3118500</v>
      </c>
    </row>
    <row r="2883" spans="1:13">
      <c r="A2883" s="409" t="s">
        <v>5570</v>
      </c>
      <c r="B2883" s="409" t="s">
        <v>1538</v>
      </c>
      <c r="C2883" s="409" t="s">
        <v>591</v>
      </c>
      <c r="D2883" s="412">
        <v>4545</v>
      </c>
      <c r="E2883" s="413" t="s">
        <v>592</v>
      </c>
      <c r="F2883" s="409" t="s">
        <v>40</v>
      </c>
      <c r="G2883" s="409" t="s">
        <v>40</v>
      </c>
      <c r="H2883" s="409" t="s">
        <v>41</v>
      </c>
      <c r="I2883" s="250" t="s">
        <v>44</v>
      </c>
      <c r="J2883" s="409" t="s">
        <v>45</v>
      </c>
      <c r="K2883" s="409" t="s">
        <v>887</v>
      </c>
      <c r="L2883" s="409" t="s">
        <v>218</v>
      </c>
      <c r="M2883" s="414">
        <v>3118500</v>
      </c>
    </row>
    <row r="2884" spans="1:13">
      <c r="A2884" s="409" t="s">
        <v>5629</v>
      </c>
      <c r="B2884" s="409" t="s">
        <v>1537</v>
      </c>
      <c r="C2884" s="409" t="s">
        <v>591</v>
      </c>
      <c r="D2884" s="412">
        <v>4545</v>
      </c>
      <c r="E2884" s="413" t="s">
        <v>592</v>
      </c>
      <c r="F2884" s="409" t="s">
        <v>40</v>
      </c>
      <c r="G2884" s="409" t="s">
        <v>40</v>
      </c>
      <c r="H2884" s="409" t="s">
        <v>41</v>
      </c>
      <c r="I2884" s="250" t="s">
        <v>421</v>
      </c>
      <c r="J2884" s="409" t="s">
        <v>441</v>
      </c>
      <c r="K2884" s="409" t="s">
        <v>886</v>
      </c>
      <c r="L2884" s="409" t="s">
        <v>218</v>
      </c>
      <c r="M2884" s="414">
        <v>3210900</v>
      </c>
    </row>
    <row r="2885" spans="1:13">
      <c r="A2885" s="409" t="s">
        <v>5667</v>
      </c>
      <c r="B2885" s="409" t="s">
        <v>1535</v>
      </c>
      <c r="C2885" s="409" t="s">
        <v>591</v>
      </c>
      <c r="D2885" s="412">
        <v>4545</v>
      </c>
      <c r="E2885" s="413" t="s">
        <v>592</v>
      </c>
      <c r="F2885" s="409" t="s">
        <v>40</v>
      </c>
      <c r="G2885" s="409" t="s">
        <v>40</v>
      </c>
      <c r="H2885" s="409" t="s">
        <v>41</v>
      </c>
      <c r="I2885" s="250" t="s">
        <v>425</v>
      </c>
      <c r="J2885" s="409" t="s">
        <v>948</v>
      </c>
      <c r="K2885" s="409" t="s">
        <v>886</v>
      </c>
      <c r="L2885" s="409" t="s">
        <v>940</v>
      </c>
      <c r="M2885" s="414">
        <v>3210900</v>
      </c>
    </row>
    <row r="2886" spans="1:13">
      <c r="A2886" s="409" t="s">
        <v>5593</v>
      </c>
      <c r="B2886" s="409" t="s">
        <v>1531</v>
      </c>
      <c r="C2886" s="409" t="s">
        <v>591</v>
      </c>
      <c r="D2886" s="412">
        <v>4545</v>
      </c>
      <c r="E2886" s="413" t="s">
        <v>592</v>
      </c>
      <c r="F2886" s="409" t="s">
        <v>40</v>
      </c>
      <c r="G2886" s="409" t="s">
        <v>40</v>
      </c>
      <c r="H2886" s="409" t="s">
        <v>41</v>
      </c>
      <c r="I2886" s="250" t="s">
        <v>48</v>
      </c>
      <c r="J2886" s="409" t="s">
        <v>49</v>
      </c>
      <c r="K2886" s="409" t="s">
        <v>886</v>
      </c>
      <c r="L2886" s="409" t="s">
        <v>34</v>
      </c>
      <c r="M2886" s="414">
        <v>3234000</v>
      </c>
    </row>
    <row r="2887" spans="1:13">
      <c r="A2887" s="409" t="s">
        <v>5603</v>
      </c>
      <c r="B2887" s="409" t="s">
        <v>1531</v>
      </c>
      <c r="C2887" s="409" t="s">
        <v>591</v>
      </c>
      <c r="D2887" s="412">
        <v>4545</v>
      </c>
      <c r="E2887" s="413" t="s">
        <v>592</v>
      </c>
      <c r="F2887" s="409" t="s">
        <v>40</v>
      </c>
      <c r="G2887" s="409" t="s">
        <v>40</v>
      </c>
      <c r="H2887" s="409" t="s">
        <v>41</v>
      </c>
      <c r="I2887" s="250" t="s">
        <v>50</v>
      </c>
      <c r="J2887" s="409" t="s">
        <v>51</v>
      </c>
      <c r="K2887" s="409" t="s">
        <v>886</v>
      </c>
      <c r="L2887" s="409" t="s">
        <v>34</v>
      </c>
      <c r="M2887" s="414">
        <v>3234000</v>
      </c>
    </row>
    <row r="2888" spans="1:13">
      <c r="A2888" s="409" t="s">
        <v>5598</v>
      </c>
      <c r="B2888" s="409" t="s">
        <v>1536</v>
      </c>
      <c r="C2888" s="409" t="s">
        <v>591</v>
      </c>
      <c r="D2888" s="412">
        <v>4545</v>
      </c>
      <c r="E2888" s="413" t="s">
        <v>592</v>
      </c>
      <c r="F2888" s="409" t="s">
        <v>40</v>
      </c>
      <c r="G2888" s="409" t="s">
        <v>40</v>
      </c>
      <c r="H2888" s="409" t="s">
        <v>41</v>
      </c>
      <c r="I2888" s="250" t="s">
        <v>48</v>
      </c>
      <c r="J2888" s="409" t="s">
        <v>49</v>
      </c>
      <c r="K2888" s="409" t="s">
        <v>887</v>
      </c>
      <c r="L2888" s="409" t="s">
        <v>940</v>
      </c>
      <c r="M2888" s="414">
        <v>3326400</v>
      </c>
    </row>
    <row r="2889" spans="1:13">
      <c r="A2889" s="409" t="s">
        <v>5608</v>
      </c>
      <c r="B2889" s="409" t="s">
        <v>1536</v>
      </c>
      <c r="C2889" s="409" t="s">
        <v>591</v>
      </c>
      <c r="D2889" s="412">
        <v>4545</v>
      </c>
      <c r="E2889" s="413" t="s">
        <v>592</v>
      </c>
      <c r="F2889" s="409" t="s">
        <v>40</v>
      </c>
      <c r="G2889" s="409" t="s">
        <v>40</v>
      </c>
      <c r="H2889" s="409" t="s">
        <v>41</v>
      </c>
      <c r="I2889" s="250" t="s">
        <v>50</v>
      </c>
      <c r="J2889" s="409" t="s">
        <v>51</v>
      </c>
      <c r="K2889" s="409" t="s">
        <v>887</v>
      </c>
      <c r="L2889" s="409" t="s">
        <v>940</v>
      </c>
      <c r="M2889" s="414">
        <v>3326400</v>
      </c>
    </row>
    <row r="2890" spans="1:13">
      <c r="A2890" s="409" t="s">
        <v>5622</v>
      </c>
      <c r="B2890" s="409" t="s">
        <v>1540</v>
      </c>
      <c r="C2890" s="409" t="s">
        <v>591</v>
      </c>
      <c r="D2890" s="412">
        <v>4545</v>
      </c>
      <c r="E2890" s="413" t="s">
        <v>592</v>
      </c>
      <c r="F2890" s="409" t="s">
        <v>40</v>
      </c>
      <c r="G2890" s="409" t="s">
        <v>40</v>
      </c>
      <c r="H2890" s="409" t="s">
        <v>41</v>
      </c>
      <c r="I2890" s="250" t="s">
        <v>223</v>
      </c>
      <c r="J2890" s="409" t="s">
        <v>56</v>
      </c>
      <c r="K2890" s="409" t="s">
        <v>887</v>
      </c>
      <c r="L2890" s="409" t="s">
        <v>941</v>
      </c>
      <c r="M2890" s="414">
        <v>3395700</v>
      </c>
    </row>
    <row r="2891" spans="1:13">
      <c r="A2891" s="409" t="s">
        <v>5657</v>
      </c>
      <c r="B2891" s="409" t="s">
        <v>1535</v>
      </c>
      <c r="C2891" s="409" t="s">
        <v>591</v>
      </c>
      <c r="D2891" s="412">
        <v>4545</v>
      </c>
      <c r="E2891" s="413" t="s">
        <v>592</v>
      </c>
      <c r="F2891" s="409" t="s">
        <v>40</v>
      </c>
      <c r="G2891" s="409" t="s">
        <v>40</v>
      </c>
      <c r="H2891" s="409" t="s">
        <v>41</v>
      </c>
      <c r="I2891" s="250" t="s">
        <v>424</v>
      </c>
      <c r="J2891" s="409" t="s">
        <v>444</v>
      </c>
      <c r="K2891" s="409" t="s">
        <v>886</v>
      </c>
      <c r="L2891" s="409" t="s">
        <v>940</v>
      </c>
      <c r="M2891" s="414">
        <v>3511200</v>
      </c>
    </row>
    <row r="2892" spans="1:13">
      <c r="A2892" s="409" t="s">
        <v>5583</v>
      </c>
      <c r="B2892" s="409" t="s">
        <v>1531</v>
      </c>
      <c r="C2892" s="409" t="s">
        <v>591</v>
      </c>
      <c r="D2892" s="412">
        <v>4545</v>
      </c>
      <c r="E2892" s="413" t="s">
        <v>592</v>
      </c>
      <c r="F2892" s="409" t="s">
        <v>40</v>
      </c>
      <c r="G2892" s="409" t="s">
        <v>40</v>
      </c>
      <c r="H2892" s="409" t="s">
        <v>41</v>
      </c>
      <c r="I2892" s="250" t="s">
        <v>221</v>
      </c>
      <c r="J2892" s="409" t="s">
        <v>222</v>
      </c>
      <c r="K2892" s="409" t="s">
        <v>886</v>
      </c>
      <c r="L2892" s="409" t="s">
        <v>34</v>
      </c>
      <c r="M2892" s="414">
        <v>3580500</v>
      </c>
    </row>
    <row r="2893" spans="1:13">
      <c r="A2893" s="409" t="s">
        <v>5619</v>
      </c>
      <c r="B2893" s="409" t="s">
        <v>1537</v>
      </c>
      <c r="C2893" s="409" t="s">
        <v>591</v>
      </c>
      <c r="D2893" s="412">
        <v>4545</v>
      </c>
      <c r="E2893" s="413" t="s">
        <v>592</v>
      </c>
      <c r="F2893" s="409" t="s">
        <v>40</v>
      </c>
      <c r="G2893" s="409" t="s">
        <v>40</v>
      </c>
      <c r="H2893" s="409" t="s">
        <v>41</v>
      </c>
      <c r="I2893" s="250" t="s">
        <v>223</v>
      </c>
      <c r="J2893" s="409" t="s">
        <v>56</v>
      </c>
      <c r="K2893" s="409" t="s">
        <v>886</v>
      </c>
      <c r="L2893" s="409" t="s">
        <v>218</v>
      </c>
      <c r="M2893" s="414">
        <v>3580500</v>
      </c>
    </row>
    <row r="2894" spans="1:13">
      <c r="A2894" s="409" t="s">
        <v>5671</v>
      </c>
      <c r="B2894" s="409" t="s">
        <v>1539</v>
      </c>
      <c r="C2894" s="409" t="s">
        <v>591</v>
      </c>
      <c r="D2894" s="412">
        <v>4545</v>
      </c>
      <c r="E2894" s="413" t="s">
        <v>592</v>
      </c>
      <c r="F2894" s="409" t="s">
        <v>40</v>
      </c>
      <c r="G2894" s="409" t="s">
        <v>40</v>
      </c>
      <c r="H2894" s="409" t="s">
        <v>41</v>
      </c>
      <c r="I2894" s="250" t="s">
        <v>425</v>
      </c>
      <c r="J2894" s="409" t="s">
        <v>948</v>
      </c>
      <c r="K2894" s="409" t="s">
        <v>886</v>
      </c>
      <c r="L2894" s="409" t="s">
        <v>941</v>
      </c>
      <c r="M2894" s="414">
        <v>3672900</v>
      </c>
    </row>
    <row r="2895" spans="1:13">
      <c r="A2895" s="409" t="s">
        <v>5588</v>
      </c>
      <c r="B2895" s="409" t="s">
        <v>1536</v>
      </c>
      <c r="C2895" s="409" t="s">
        <v>591</v>
      </c>
      <c r="D2895" s="412">
        <v>4545</v>
      </c>
      <c r="E2895" s="413" t="s">
        <v>592</v>
      </c>
      <c r="F2895" s="409" t="s">
        <v>40</v>
      </c>
      <c r="G2895" s="409" t="s">
        <v>40</v>
      </c>
      <c r="H2895" s="409" t="s">
        <v>41</v>
      </c>
      <c r="I2895" s="250" t="s">
        <v>221</v>
      </c>
      <c r="J2895" s="409" t="s">
        <v>222</v>
      </c>
      <c r="K2895" s="409" t="s">
        <v>887</v>
      </c>
      <c r="L2895" s="409" t="s">
        <v>940</v>
      </c>
      <c r="M2895" s="414">
        <v>3696000</v>
      </c>
    </row>
    <row r="2896" spans="1:13">
      <c r="A2896" s="409" t="s">
        <v>5602</v>
      </c>
      <c r="B2896" s="409" t="s">
        <v>1540</v>
      </c>
      <c r="C2896" s="409" t="s">
        <v>591</v>
      </c>
      <c r="D2896" s="412">
        <v>4545</v>
      </c>
      <c r="E2896" s="413" t="s">
        <v>592</v>
      </c>
      <c r="F2896" s="409" t="s">
        <v>40</v>
      </c>
      <c r="G2896" s="409" t="s">
        <v>40</v>
      </c>
      <c r="H2896" s="409" t="s">
        <v>41</v>
      </c>
      <c r="I2896" s="250" t="s">
        <v>48</v>
      </c>
      <c r="J2896" s="409" t="s">
        <v>49</v>
      </c>
      <c r="K2896" s="409" t="s">
        <v>887</v>
      </c>
      <c r="L2896" s="409" t="s">
        <v>941</v>
      </c>
      <c r="M2896" s="414">
        <v>3788400</v>
      </c>
    </row>
    <row r="2897" spans="1:13">
      <c r="A2897" s="409" t="s">
        <v>5612</v>
      </c>
      <c r="B2897" s="409" t="s">
        <v>1540</v>
      </c>
      <c r="C2897" s="409" t="s">
        <v>591</v>
      </c>
      <c r="D2897" s="412">
        <v>4545</v>
      </c>
      <c r="E2897" s="413" t="s">
        <v>592</v>
      </c>
      <c r="F2897" s="409" t="s">
        <v>40</v>
      </c>
      <c r="G2897" s="409" t="s">
        <v>40</v>
      </c>
      <c r="H2897" s="409" t="s">
        <v>41</v>
      </c>
      <c r="I2897" s="250" t="s">
        <v>50</v>
      </c>
      <c r="J2897" s="409" t="s">
        <v>51</v>
      </c>
      <c r="K2897" s="409" t="s">
        <v>887</v>
      </c>
      <c r="L2897" s="409" t="s">
        <v>941</v>
      </c>
      <c r="M2897" s="414">
        <v>3788400</v>
      </c>
    </row>
    <row r="2898" spans="1:13">
      <c r="A2898" s="409" t="s">
        <v>5647</v>
      </c>
      <c r="B2898" s="409" t="s">
        <v>1535</v>
      </c>
      <c r="C2898" s="409" t="s">
        <v>591</v>
      </c>
      <c r="D2898" s="412">
        <v>4545</v>
      </c>
      <c r="E2898" s="413" t="s">
        <v>592</v>
      </c>
      <c r="F2898" s="409" t="s">
        <v>40</v>
      </c>
      <c r="G2898" s="409" t="s">
        <v>40</v>
      </c>
      <c r="H2898" s="409" t="s">
        <v>41</v>
      </c>
      <c r="I2898" s="250" t="s">
        <v>423</v>
      </c>
      <c r="J2898" s="409" t="s">
        <v>443</v>
      </c>
      <c r="K2898" s="409" t="s">
        <v>886</v>
      </c>
      <c r="L2898" s="409" t="s">
        <v>940</v>
      </c>
      <c r="M2898" s="414">
        <v>3950100</v>
      </c>
    </row>
    <row r="2899" spans="1:13">
      <c r="A2899" s="409" t="s">
        <v>5599</v>
      </c>
      <c r="B2899" s="409" t="s">
        <v>1537</v>
      </c>
      <c r="C2899" s="409" t="s">
        <v>591</v>
      </c>
      <c r="D2899" s="412">
        <v>4545</v>
      </c>
      <c r="E2899" s="413" t="s">
        <v>592</v>
      </c>
      <c r="F2899" s="409" t="s">
        <v>40</v>
      </c>
      <c r="G2899" s="409" t="s">
        <v>40</v>
      </c>
      <c r="H2899" s="409" t="s">
        <v>41</v>
      </c>
      <c r="I2899" s="250" t="s">
        <v>48</v>
      </c>
      <c r="J2899" s="409" t="s">
        <v>49</v>
      </c>
      <c r="K2899" s="409" t="s">
        <v>886</v>
      </c>
      <c r="L2899" s="409" t="s">
        <v>218</v>
      </c>
      <c r="M2899" s="414">
        <v>3973200</v>
      </c>
    </row>
    <row r="2900" spans="1:13">
      <c r="A2900" s="409" t="s">
        <v>5609</v>
      </c>
      <c r="B2900" s="409" t="s">
        <v>1537</v>
      </c>
      <c r="C2900" s="409" t="s">
        <v>591</v>
      </c>
      <c r="D2900" s="412">
        <v>4545</v>
      </c>
      <c r="E2900" s="413" t="s">
        <v>592</v>
      </c>
      <c r="F2900" s="409" t="s">
        <v>40</v>
      </c>
      <c r="G2900" s="409" t="s">
        <v>40</v>
      </c>
      <c r="H2900" s="409" t="s">
        <v>41</v>
      </c>
      <c r="I2900" s="250" t="s">
        <v>50</v>
      </c>
      <c r="J2900" s="409" t="s">
        <v>51</v>
      </c>
      <c r="K2900" s="409" t="s">
        <v>886</v>
      </c>
      <c r="L2900" s="409" t="s">
        <v>218</v>
      </c>
      <c r="M2900" s="414">
        <v>3973200</v>
      </c>
    </row>
    <row r="2901" spans="1:13">
      <c r="A2901" s="409" t="s">
        <v>5573</v>
      </c>
      <c r="B2901" s="409" t="s">
        <v>1531</v>
      </c>
      <c r="C2901" s="409" t="s">
        <v>591</v>
      </c>
      <c r="D2901" s="412">
        <v>4545</v>
      </c>
      <c r="E2901" s="413" t="s">
        <v>592</v>
      </c>
      <c r="F2901" s="409" t="s">
        <v>40</v>
      </c>
      <c r="G2901" s="409" t="s">
        <v>40</v>
      </c>
      <c r="H2901" s="409" t="s">
        <v>41</v>
      </c>
      <c r="I2901" s="250" t="s">
        <v>46</v>
      </c>
      <c r="J2901" s="409" t="s">
        <v>47</v>
      </c>
      <c r="K2901" s="409" t="s">
        <v>886</v>
      </c>
      <c r="L2901" s="409" t="s">
        <v>34</v>
      </c>
      <c r="M2901" s="414">
        <v>3996300</v>
      </c>
    </row>
    <row r="2902" spans="1:13">
      <c r="A2902" s="409" t="s">
        <v>5661</v>
      </c>
      <c r="B2902" s="409" t="s">
        <v>1539</v>
      </c>
      <c r="C2902" s="409" t="s">
        <v>591</v>
      </c>
      <c r="D2902" s="412">
        <v>4545</v>
      </c>
      <c r="E2902" s="413" t="s">
        <v>592</v>
      </c>
      <c r="F2902" s="409" t="s">
        <v>40</v>
      </c>
      <c r="G2902" s="409" t="s">
        <v>40</v>
      </c>
      <c r="H2902" s="409" t="s">
        <v>41</v>
      </c>
      <c r="I2902" s="250" t="s">
        <v>424</v>
      </c>
      <c r="J2902" s="409" t="s">
        <v>444</v>
      </c>
      <c r="K2902" s="409" t="s">
        <v>886</v>
      </c>
      <c r="L2902" s="409" t="s">
        <v>941</v>
      </c>
      <c r="M2902" s="414">
        <v>4019400</v>
      </c>
    </row>
    <row r="2903" spans="1:13">
      <c r="A2903" s="409" t="s">
        <v>5578</v>
      </c>
      <c r="B2903" s="409" t="s">
        <v>1536</v>
      </c>
      <c r="C2903" s="409" t="s">
        <v>591</v>
      </c>
      <c r="D2903" s="412">
        <v>4545</v>
      </c>
      <c r="E2903" s="413" t="s">
        <v>592</v>
      </c>
      <c r="F2903" s="409" t="s">
        <v>40</v>
      </c>
      <c r="G2903" s="409" t="s">
        <v>40</v>
      </c>
      <c r="H2903" s="409" t="s">
        <v>41</v>
      </c>
      <c r="I2903" s="250" t="s">
        <v>46</v>
      </c>
      <c r="J2903" s="409" t="s">
        <v>47</v>
      </c>
      <c r="K2903" s="409" t="s">
        <v>887</v>
      </c>
      <c r="L2903" s="409" t="s">
        <v>940</v>
      </c>
      <c r="M2903" s="414">
        <v>4111800</v>
      </c>
    </row>
    <row r="2904" spans="1:13">
      <c r="A2904" s="409" t="s">
        <v>5592</v>
      </c>
      <c r="B2904" s="409" t="s">
        <v>1540</v>
      </c>
      <c r="C2904" s="409" t="s">
        <v>591</v>
      </c>
      <c r="D2904" s="412">
        <v>4545</v>
      </c>
      <c r="E2904" s="413" t="s">
        <v>592</v>
      </c>
      <c r="F2904" s="409" t="s">
        <v>40</v>
      </c>
      <c r="G2904" s="409" t="s">
        <v>40</v>
      </c>
      <c r="H2904" s="409" t="s">
        <v>41</v>
      </c>
      <c r="I2904" s="250" t="s">
        <v>221</v>
      </c>
      <c r="J2904" s="409" t="s">
        <v>222</v>
      </c>
      <c r="K2904" s="409" t="s">
        <v>887</v>
      </c>
      <c r="L2904" s="409" t="s">
        <v>941</v>
      </c>
      <c r="M2904" s="414">
        <v>4204200</v>
      </c>
    </row>
    <row r="2905" spans="1:13">
      <c r="A2905" s="409" t="s">
        <v>5637</v>
      </c>
      <c r="B2905" s="409" t="s">
        <v>1535</v>
      </c>
      <c r="C2905" s="409" t="s">
        <v>591</v>
      </c>
      <c r="D2905" s="412">
        <v>4545</v>
      </c>
      <c r="E2905" s="413" t="s">
        <v>592</v>
      </c>
      <c r="F2905" s="409" t="s">
        <v>40</v>
      </c>
      <c r="G2905" s="409" t="s">
        <v>40</v>
      </c>
      <c r="H2905" s="409" t="s">
        <v>41</v>
      </c>
      <c r="I2905" s="250" t="s">
        <v>422</v>
      </c>
      <c r="J2905" s="409" t="s">
        <v>442</v>
      </c>
      <c r="K2905" s="409" t="s">
        <v>886</v>
      </c>
      <c r="L2905" s="409" t="s">
        <v>940</v>
      </c>
      <c r="M2905" s="414">
        <v>4342800</v>
      </c>
    </row>
    <row r="2906" spans="1:13">
      <c r="A2906" s="409" t="s">
        <v>5589</v>
      </c>
      <c r="B2906" s="409" t="s">
        <v>1537</v>
      </c>
      <c r="C2906" s="409" t="s">
        <v>591</v>
      </c>
      <c r="D2906" s="412">
        <v>4545</v>
      </c>
      <c r="E2906" s="413" t="s">
        <v>592</v>
      </c>
      <c r="F2906" s="409" t="s">
        <v>40</v>
      </c>
      <c r="G2906" s="409" t="s">
        <v>40</v>
      </c>
      <c r="H2906" s="409" t="s">
        <v>41</v>
      </c>
      <c r="I2906" s="250" t="s">
        <v>221</v>
      </c>
      <c r="J2906" s="409" t="s">
        <v>222</v>
      </c>
      <c r="K2906" s="409" t="s">
        <v>886</v>
      </c>
      <c r="L2906" s="409" t="s">
        <v>218</v>
      </c>
      <c r="M2906" s="414">
        <v>4412100</v>
      </c>
    </row>
    <row r="2907" spans="1:13">
      <c r="A2907" s="409" t="s">
        <v>5543</v>
      </c>
      <c r="B2907" s="409" t="s">
        <v>1531</v>
      </c>
      <c r="C2907" s="409" t="s">
        <v>591</v>
      </c>
      <c r="D2907" s="412">
        <v>4545</v>
      </c>
      <c r="E2907" s="413" t="s">
        <v>592</v>
      </c>
      <c r="F2907" s="409" t="s">
        <v>40</v>
      </c>
      <c r="G2907" s="409" t="s">
        <v>40</v>
      </c>
      <c r="H2907" s="409" t="s">
        <v>41</v>
      </c>
      <c r="I2907" s="250" t="s">
        <v>42</v>
      </c>
      <c r="J2907" s="409" t="s">
        <v>43</v>
      </c>
      <c r="K2907" s="409" t="s">
        <v>886</v>
      </c>
      <c r="L2907" s="409" t="s">
        <v>34</v>
      </c>
      <c r="M2907" s="414">
        <v>4458300</v>
      </c>
    </row>
    <row r="2908" spans="1:13">
      <c r="A2908" s="409" t="s">
        <v>5553</v>
      </c>
      <c r="B2908" s="409" t="s">
        <v>1531</v>
      </c>
      <c r="C2908" s="409" t="s">
        <v>591</v>
      </c>
      <c r="D2908" s="412">
        <v>4545</v>
      </c>
      <c r="E2908" s="413" t="s">
        <v>592</v>
      </c>
      <c r="F2908" s="409" t="s">
        <v>40</v>
      </c>
      <c r="G2908" s="409" t="s">
        <v>40</v>
      </c>
      <c r="H2908" s="409" t="s">
        <v>41</v>
      </c>
      <c r="I2908" s="250" t="s">
        <v>219</v>
      </c>
      <c r="J2908" s="409" t="s">
        <v>220</v>
      </c>
      <c r="K2908" s="409" t="s">
        <v>886</v>
      </c>
      <c r="L2908" s="409" t="s">
        <v>34</v>
      </c>
      <c r="M2908" s="414">
        <v>4458300</v>
      </c>
    </row>
    <row r="2909" spans="1:13">
      <c r="A2909" s="409" t="s">
        <v>5563</v>
      </c>
      <c r="B2909" s="409" t="s">
        <v>1531</v>
      </c>
      <c r="C2909" s="409" t="s">
        <v>591</v>
      </c>
      <c r="D2909" s="412">
        <v>4545</v>
      </c>
      <c r="E2909" s="413" t="s">
        <v>592</v>
      </c>
      <c r="F2909" s="409" t="s">
        <v>40</v>
      </c>
      <c r="G2909" s="409" t="s">
        <v>40</v>
      </c>
      <c r="H2909" s="409" t="s">
        <v>41</v>
      </c>
      <c r="I2909" s="250" t="s">
        <v>44</v>
      </c>
      <c r="J2909" s="409" t="s">
        <v>45</v>
      </c>
      <c r="K2909" s="409" t="s">
        <v>886</v>
      </c>
      <c r="L2909" s="409" t="s">
        <v>34</v>
      </c>
      <c r="M2909" s="414">
        <v>4458300</v>
      </c>
    </row>
    <row r="2910" spans="1:13">
      <c r="A2910" s="409" t="s">
        <v>5651</v>
      </c>
      <c r="B2910" s="409" t="s">
        <v>1539</v>
      </c>
      <c r="C2910" s="409" t="s">
        <v>591</v>
      </c>
      <c r="D2910" s="412">
        <v>4545</v>
      </c>
      <c r="E2910" s="413" t="s">
        <v>592</v>
      </c>
      <c r="F2910" s="409" t="s">
        <v>40</v>
      </c>
      <c r="G2910" s="409" t="s">
        <v>40</v>
      </c>
      <c r="H2910" s="409" t="s">
        <v>41</v>
      </c>
      <c r="I2910" s="250" t="s">
        <v>423</v>
      </c>
      <c r="J2910" s="409" t="s">
        <v>443</v>
      </c>
      <c r="K2910" s="409" t="s">
        <v>886</v>
      </c>
      <c r="L2910" s="409" t="s">
        <v>941</v>
      </c>
      <c r="M2910" s="414">
        <v>4527600</v>
      </c>
    </row>
    <row r="2911" spans="1:13">
      <c r="A2911" s="409" t="s">
        <v>5548</v>
      </c>
      <c r="B2911" s="409" t="s">
        <v>1536</v>
      </c>
      <c r="C2911" s="409" t="s">
        <v>591</v>
      </c>
      <c r="D2911" s="412">
        <v>4545</v>
      </c>
      <c r="E2911" s="413" t="s">
        <v>592</v>
      </c>
      <c r="F2911" s="409" t="s">
        <v>40</v>
      </c>
      <c r="G2911" s="409" t="s">
        <v>40</v>
      </c>
      <c r="H2911" s="409" t="s">
        <v>41</v>
      </c>
      <c r="I2911" s="250" t="s">
        <v>42</v>
      </c>
      <c r="J2911" s="409" t="s">
        <v>43</v>
      </c>
      <c r="K2911" s="409" t="s">
        <v>887</v>
      </c>
      <c r="L2911" s="409" t="s">
        <v>940</v>
      </c>
      <c r="M2911" s="414">
        <v>4596900</v>
      </c>
    </row>
    <row r="2912" spans="1:13">
      <c r="A2912" s="409" t="s">
        <v>5558</v>
      </c>
      <c r="B2912" s="409" t="s">
        <v>1536</v>
      </c>
      <c r="C2912" s="409" t="s">
        <v>591</v>
      </c>
      <c r="D2912" s="412">
        <v>4545</v>
      </c>
      <c r="E2912" s="413" t="s">
        <v>592</v>
      </c>
      <c r="F2912" s="409" t="s">
        <v>40</v>
      </c>
      <c r="G2912" s="409" t="s">
        <v>40</v>
      </c>
      <c r="H2912" s="409" t="s">
        <v>41</v>
      </c>
      <c r="I2912" s="250" t="s">
        <v>219</v>
      </c>
      <c r="J2912" s="409" t="s">
        <v>220</v>
      </c>
      <c r="K2912" s="409" t="s">
        <v>887</v>
      </c>
      <c r="L2912" s="409" t="s">
        <v>940</v>
      </c>
      <c r="M2912" s="414">
        <v>4596900</v>
      </c>
    </row>
    <row r="2913" spans="1:13">
      <c r="A2913" s="409" t="s">
        <v>5568</v>
      </c>
      <c r="B2913" s="409" t="s">
        <v>1536</v>
      </c>
      <c r="C2913" s="409" t="s">
        <v>591</v>
      </c>
      <c r="D2913" s="412">
        <v>4545</v>
      </c>
      <c r="E2913" s="413" t="s">
        <v>592</v>
      </c>
      <c r="F2913" s="409" t="s">
        <v>40</v>
      </c>
      <c r="G2913" s="409" t="s">
        <v>40</v>
      </c>
      <c r="H2913" s="409" t="s">
        <v>41</v>
      </c>
      <c r="I2913" s="250" t="s">
        <v>44</v>
      </c>
      <c r="J2913" s="409" t="s">
        <v>45</v>
      </c>
      <c r="K2913" s="409" t="s">
        <v>887</v>
      </c>
      <c r="L2913" s="409" t="s">
        <v>940</v>
      </c>
      <c r="M2913" s="414">
        <v>4596900</v>
      </c>
    </row>
    <row r="2914" spans="1:13">
      <c r="A2914" s="409" t="s">
        <v>5582</v>
      </c>
      <c r="B2914" s="409" t="s">
        <v>1540</v>
      </c>
      <c r="C2914" s="409" t="s">
        <v>591</v>
      </c>
      <c r="D2914" s="412">
        <v>4545</v>
      </c>
      <c r="E2914" s="413" t="s">
        <v>592</v>
      </c>
      <c r="F2914" s="409" t="s">
        <v>40</v>
      </c>
      <c r="G2914" s="409" t="s">
        <v>40</v>
      </c>
      <c r="H2914" s="409" t="s">
        <v>41</v>
      </c>
      <c r="I2914" s="250" t="s">
        <v>46</v>
      </c>
      <c r="J2914" s="409" t="s">
        <v>47</v>
      </c>
      <c r="K2914" s="409" t="s">
        <v>887</v>
      </c>
      <c r="L2914" s="409" t="s">
        <v>941</v>
      </c>
      <c r="M2914" s="414">
        <v>4712400</v>
      </c>
    </row>
    <row r="2915" spans="1:13">
      <c r="A2915" s="409" t="s">
        <v>5627</v>
      </c>
      <c r="B2915" s="409" t="s">
        <v>1535</v>
      </c>
      <c r="C2915" s="409" t="s">
        <v>591</v>
      </c>
      <c r="D2915" s="412">
        <v>4545</v>
      </c>
      <c r="E2915" s="413" t="s">
        <v>592</v>
      </c>
      <c r="F2915" s="409" t="s">
        <v>40</v>
      </c>
      <c r="G2915" s="409" t="s">
        <v>40</v>
      </c>
      <c r="H2915" s="409" t="s">
        <v>41</v>
      </c>
      <c r="I2915" s="250" t="s">
        <v>421</v>
      </c>
      <c r="J2915" s="409" t="s">
        <v>441</v>
      </c>
      <c r="K2915" s="409" t="s">
        <v>886</v>
      </c>
      <c r="L2915" s="409" t="s">
        <v>940</v>
      </c>
      <c r="M2915" s="414">
        <v>4851000</v>
      </c>
    </row>
    <row r="2916" spans="1:13">
      <c r="A2916" s="409" t="s">
        <v>5579</v>
      </c>
      <c r="B2916" s="409" t="s">
        <v>1537</v>
      </c>
      <c r="C2916" s="409" t="s">
        <v>591</v>
      </c>
      <c r="D2916" s="412">
        <v>4545</v>
      </c>
      <c r="E2916" s="413" t="s">
        <v>592</v>
      </c>
      <c r="F2916" s="409" t="s">
        <v>40</v>
      </c>
      <c r="G2916" s="409" t="s">
        <v>40</v>
      </c>
      <c r="H2916" s="409" t="s">
        <v>41</v>
      </c>
      <c r="I2916" s="250" t="s">
        <v>46</v>
      </c>
      <c r="J2916" s="409" t="s">
        <v>47</v>
      </c>
      <c r="K2916" s="409" t="s">
        <v>886</v>
      </c>
      <c r="L2916" s="409" t="s">
        <v>218</v>
      </c>
      <c r="M2916" s="414">
        <v>4943400</v>
      </c>
    </row>
    <row r="2917" spans="1:13">
      <c r="A2917" s="409" t="s">
        <v>5641</v>
      </c>
      <c r="B2917" s="409" t="s">
        <v>1539</v>
      </c>
      <c r="C2917" s="409" t="s">
        <v>591</v>
      </c>
      <c r="D2917" s="412">
        <v>4545</v>
      </c>
      <c r="E2917" s="413" t="s">
        <v>592</v>
      </c>
      <c r="F2917" s="409" t="s">
        <v>40</v>
      </c>
      <c r="G2917" s="409" t="s">
        <v>40</v>
      </c>
      <c r="H2917" s="409" t="s">
        <v>41</v>
      </c>
      <c r="I2917" s="250" t="s">
        <v>422</v>
      </c>
      <c r="J2917" s="409" t="s">
        <v>442</v>
      </c>
      <c r="K2917" s="409" t="s">
        <v>886</v>
      </c>
      <c r="L2917" s="409" t="s">
        <v>941</v>
      </c>
      <c r="M2917" s="414">
        <v>4966500</v>
      </c>
    </row>
    <row r="2918" spans="1:13">
      <c r="A2918" s="409" t="s">
        <v>5552</v>
      </c>
      <c r="B2918" s="409" t="s">
        <v>1540</v>
      </c>
      <c r="C2918" s="409" t="s">
        <v>591</v>
      </c>
      <c r="D2918" s="412">
        <v>4545</v>
      </c>
      <c r="E2918" s="413" t="s">
        <v>592</v>
      </c>
      <c r="F2918" s="409" t="s">
        <v>40</v>
      </c>
      <c r="G2918" s="409" t="s">
        <v>40</v>
      </c>
      <c r="H2918" s="409" t="s">
        <v>41</v>
      </c>
      <c r="I2918" s="250" t="s">
        <v>42</v>
      </c>
      <c r="J2918" s="409" t="s">
        <v>43</v>
      </c>
      <c r="K2918" s="409" t="s">
        <v>887</v>
      </c>
      <c r="L2918" s="409" t="s">
        <v>941</v>
      </c>
      <c r="M2918" s="414">
        <v>5243700</v>
      </c>
    </row>
    <row r="2919" spans="1:13">
      <c r="A2919" s="409" t="s">
        <v>5562</v>
      </c>
      <c r="B2919" s="409" t="s">
        <v>1540</v>
      </c>
      <c r="C2919" s="409" t="s">
        <v>591</v>
      </c>
      <c r="D2919" s="412">
        <v>4545</v>
      </c>
      <c r="E2919" s="413" t="s">
        <v>592</v>
      </c>
      <c r="F2919" s="409" t="s">
        <v>40</v>
      </c>
      <c r="G2919" s="409" t="s">
        <v>40</v>
      </c>
      <c r="H2919" s="409" t="s">
        <v>41</v>
      </c>
      <c r="I2919" s="250" t="s">
        <v>219</v>
      </c>
      <c r="J2919" s="409" t="s">
        <v>220</v>
      </c>
      <c r="K2919" s="409" t="s">
        <v>887</v>
      </c>
      <c r="L2919" s="409" t="s">
        <v>941</v>
      </c>
      <c r="M2919" s="414">
        <v>5243700</v>
      </c>
    </row>
    <row r="2920" spans="1:13">
      <c r="A2920" s="409" t="s">
        <v>5572</v>
      </c>
      <c r="B2920" s="409" t="s">
        <v>1540</v>
      </c>
      <c r="C2920" s="409" t="s">
        <v>591</v>
      </c>
      <c r="D2920" s="412">
        <v>4545</v>
      </c>
      <c r="E2920" s="413" t="s">
        <v>592</v>
      </c>
      <c r="F2920" s="409" t="s">
        <v>40</v>
      </c>
      <c r="G2920" s="409" t="s">
        <v>40</v>
      </c>
      <c r="H2920" s="409" t="s">
        <v>41</v>
      </c>
      <c r="I2920" s="250" t="s">
        <v>44</v>
      </c>
      <c r="J2920" s="409" t="s">
        <v>45</v>
      </c>
      <c r="K2920" s="409" t="s">
        <v>887</v>
      </c>
      <c r="L2920" s="409" t="s">
        <v>941</v>
      </c>
      <c r="M2920" s="414">
        <v>5243700</v>
      </c>
    </row>
    <row r="2921" spans="1:13">
      <c r="A2921" s="409" t="s">
        <v>5617</v>
      </c>
      <c r="B2921" s="409" t="s">
        <v>1535</v>
      </c>
      <c r="C2921" s="409" t="s">
        <v>591</v>
      </c>
      <c r="D2921" s="412">
        <v>4545</v>
      </c>
      <c r="E2921" s="413" t="s">
        <v>592</v>
      </c>
      <c r="F2921" s="409" t="s">
        <v>40</v>
      </c>
      <c r="G2921" s="409" t="s">
        <v>40</v>
      </c>
      <c r="H2921" s="409" t="s">
        <v>41</v>
      </c>
      <c r="I2921" s="250" t="s">
        <v>223</v>
      </c>
      <c r="J2921" s="409" t="s">
        <v>56</v>
      </c>
      <c r="K2921" s="409" t="s">
        <v>886</v>
      </c>
      <c r="L2921" s="409" t="s">
        <v>940</v>
      </c>
      <c r="M2921" s="414">
        <v>5405400</v>
      </c>
    </row>
    <row r="2922" spans="1:13">
      <c r="A2922" s="409" t="s">
        <v>5549</v>
      </c>
      <c r="B2922" s="409" t="s">
        <v>1537</v>
      </c>
      <c r="C2922" s="409" t="s">
        <v>591</v>
      </c>
      <c r="D2922" s="412">
        <v>4545</v>
      </c>
      <c r="E2922" s="413" t="s">
        <v>592</v>
      </c>
      <c r="F2922" s="409" t="s">
        <v>40</v>
      </c>
      <c r="G2922" s="409" t="s">
        <v>40</v>
      </c>
      <c r="H2922" s="409" t="s">
        <v>41</v>
      </c>
      <c r="I2922" s="250" t="s">
        <v>42</v>
      </c>
      <c r="J2922" s="409" t="s">
        <v>43</v>
      </c>
      <c r="K2922" s="409" t="s">
        <v>886</v>
      </c>
      <c r="L2922" s="409" t="s">
        <v>218</v>
      </c>
      <c r="M2922" s="414">
        <v>5497800</v>
      </c>
    </row>
    <row r="2923" spans="1:13">
      <c r="A2923" s="409" t="s">
        <v>5559</v>
      </c>
      <c r="B2923" s="409" t="s">
        <v>1537</v>
      </c>
      <c r="C2923" s="409" t="s">
        <v>591</v>
      </c>
      <c r="D2923" s="412">
        <v>4545</v>
      </c>
      <c r="E2923" s="413" t="s">
        <v>592</v>
      </c>
      <c r="F2923" s="409" t="s">
        <v>40</v>
      </c>
      <c r="G2923" s="409" t="s">
        <v>40</v>
      </c>
      <c r="H2923" s="409" t="s">
        <v>41</v>
      </c>
      <c r="I2923" s="250" t="s">
        <v>219</v>
      </c>
      <c r="J2923" s="409" t="s">
        <v>220</v>
      </c>
      <c r="K2923" s="409" t="s">
        <v>886</v>
      </c>
      <c r="L2923" s="409" t="s">
        <v>218</v>
      </c>
      <c r="M2923" s="414">
        <v>5497800</v>
      </c>
    </row>
    <row r="2924" spans="1:13">
      <c r="A2924" s="409" t="s">
        <v>5569</v>
      </c>
      <c r="B2924" s="409" t="s">
        <v>1537</v>
      </c>
      <c r="C2924" s="409" t="s">
        <v>591</v>
      </c>
      <c r="D2924" s="412">
        <v>4545</v>
      </c>
      <c r="E2924" s="413" t="s">
        <v>592</v>
      </c>
      <c r="F2924" s="409" t="s">
        <v>40</v>
      </c>
      <c r="G2924" s="409" t="s">
        <v>40</v>
      </c>
      <c r="H2924" s="409" t="s">
        <v>41</v>
      </c>
      <c r="I2924" s="250" t="s">
        <v>44</v>
      </c>
      <c r="J2924" s="409" t="s">
        <v>45</v>
      </c>
      <c r="K2924" s="409" t="s">
        <v>886</v>
      </c>
      <c r="L2924" s="409" t="s">
        <v>218</v>
      </c>
      <c r="M2924" s="414">
        <v>5497800</v>
      </c>
    </row>
    <row r="2925" spans="1:13">
      <c r="A2925" s="409" t="s">
        <v>5631</v>
      </c>
      <c r="B2925" s="409" t="s">
        <v>1539</v>
      </c>
      <c r="C2925" s="409" t="s">
        <v>591</v>
      </c>
      <c r="D2925" s="412">
        <v>4545</v>
      </c>
      <c r="E2925" s="413" t="s">
        <v>592</v>
      </c>
      <c r="F2925" s="409" t="s">
        <v>40</v>
      </c>
      <c r="G2925" s="409" t="s">
        <v>40</v>
      </c>
      <c r="H2925" s="409" t="s">
        <v>41</v>
      </c>
      <c r="I2925" s="250" t="s">
        <v>421</v>
      </c>
      <c r="J2925" s="409" t="s">
        <v>441</v>
      </c>
      <c r="K2925" s="409" t="s">
        <v>886</v>
      </c>
      <c r="L2925" s="409" t="s">
        <v>941</v>
      </c>
      <c r="M2925" s="414">
        <v>5544000</v>
      </c>
    </row>
    <row r="2926" spans="1:13">
      <c r="A2926" s="409" t="s">
        <v>5597</v>
      </c>
      <c r="B2926" s="409" t="s">
        <v>1535</v>
      </c>
      <c r="C2926" s="409" t="s">
        <v>591</v>
      </c>
      <c r="D2926" s="412">
        <v>4545</v>
      </c>
      <c r="E2926" s="413" t="s">
        <v>592</v>
      </c>
      <c r="F2926" s="409" t="s">
        <v>40</v>
      </c>
      <c r="G2926" s="409" t="s">
        <v>40</v>
      </c>
      <c r="H2926" s="409" t="s">
        <v>41</v>
      </c>
      <c r="I2926" s="250" t="s">
        <v>48</v>
      </c>
      <c r="J2926" s="409" t="s">
        <v>49</v>
      </c>
      <c r="K2926" s="409" t="s">
        <v>886</v>
      </c>
      <c r="L2926" s="409" t="s">
        <v>940</v>
      </c>
      <c r="M2926" s="414">
        <v>6029100</v>
      </c>
    </row>
    <row r="2927" spans="1:13">
      <c r="A2927" s="409" t="s">
        <v>5607</v>
      </c>
      <c r="B2927" s="409" t="s">
        <v>1535</v>
      </c>
      <c r="C2927" s="409" t="s">
        <v>591</v>
      </c>
      <c r="D2927" s="412">
        <v>4545</v>
      </c>
      <c r="E2927" s="413" t="s">
        <v>592</v>
      </c>
      <c r="F2927" s="409" t="s">
        <v>40</v>
      </c>
      <c r="G2927" s="409" t="s">
        <v>40</v>
      </c>
      <c r="H2927" s="409" t="s">
        <v>41</v>
      </c>
      <c r="I2927" s="250" t="s">
        <v>50</v>
      </c>
      <c r="J2927" s="409" t="s">
        <v>51</v>
      </c>
      <c r="K2927" s="409" t="s">
        <v>886</v>
      </c>
      <c r="L2927" s="409" t="s">
        <v>940</v>
      </c>
      <c r="M2927" s="414">
        <v>6029100</v>
      </c>
    </row>
    <row r="2928" spans="1:13">
      <c r="A2928" s="409" t="s">
        <v>5621</v>
      </c>
      <c r="B2928" s="409" t="s">
        <v>1539</v>
      </c>
      <c r="C2928" s="409" t="s">
        <v>591</v>
      </c>
      <c r="D2928" s="412">
        <v>4545</v>
      </c>
      <c r="E2928" s="413" t="s">
        <v>592</v>
      </c>
      <c r="F2928" s="409" t="s">
        <v>40</v>
      </c>
      <c r="G2928" s="409" t="s">
        <v>40</v>
      </c>
      <c r="H2928" s="409" t="s">
        <v>41</v>
      </c>
      <c r="I2928" s="250" t="s">
        <v>223</v>
      </c>
      <c r="J2928" s="409" t="s">
        <v>56</v>
      </c>
      <c r="K2928" s="409" t="s">
        <v>886</v>
      </c>
      <c r="L2928" s="409" t="s">
        <v>941</v>
      </c>
      <c r="M2928" s="414">
        <v>6167700</v>
      </c>
    </row>
    <row r="2929" spans="1:13">
      <c r="A2929" s="409" t="s">
        <v>5587</v>
      </c>
      <c r="B2929" s="409" t="s">
        <v>1535</v>
      </c>
      <c r="C2929" s="409" t="s">
        <v>591</v>
      </c>
      <c r="D2929" s="412">
        <v>4545</v>
      </c>
      <c r="E2929" s="413" t="s">
        <v>592</v>
      </c>
      <c r="F2929" s="409" t="s">
        <v>40</v>
      </c>
      <c r="G2929" s="409" t="s">
        <v>40</v>
      </c>
      <c r="H2929" s="409" t="s">
        <v>41</v>
      </c>
      <c r="I2929" s="250" t="s">
        <v>221</v>
      </c>
      <c r="J2929" s="409" t="s">
        <v>222</v>
      </c>
      <c r="K2929" s="409" t="s">
        <v>886</v>
      </c>
      <c r="L2929" s="409" t="s">
        <v>940</v>
      </c>
      <c r="M2929" s="414">
        <v>6699000</v>
      </c>
    </row>
    <row r="2930" spans="1:13">
      <c r="A2930" s="409" t="s">
        <v>5601</v>
      </c>
      <c r="B2930" s="409" t="s">
        <v>1539</v>
      </c>
      <c r="C2930" s="409" t="s">
        <v>591</v>
      </c>
      <c r="D2930" s="412">
        <v>4545</v>
      </c>
      <c r="E2930" s="413" t="s">
        <v>592</v>
      </c>
      <c r="F2930" s="409" t="s">
        <v>40</v>
      </c>
      <c r="G2930" s="409" t="s">
        <v>40</v>
      </c>
      <c r="H2930" s="409" t="s">
        <v>41</v>
      </c>
      <c r="I2930" s="250" t="s">
        <v>48</v>
      </c>
      <c r="J2930" s="409" t="s">
        <v>49</v>
      </c>
      <c r="K2930" s="409" t="s">
        <v>886</v>
      </c>
      <c r="L2930" s="409" t="s">
        <v>941</v>
      </c>
      <c r="M2930" s="414">
        <v>6883800</v>
      </c>
    </row>
    <row r="2931" spans="1:13">
      <c r="A2931" s="409" t="s">
        <v>5611</v>
      </c>
      <c r="B2931" s="409" t="s">
        <v>1539</v>
      </c>
      <c r="C2931" s="409" t="s">
        <v>591</v>
      </c>
      <c r="D2931" s="412">
        <v>4545</v>
      </c>
      <c r="E2931" s="413" t="s">
        <v>592</v>
      </c>
      <c r="F2931" s="409" t="s">
        <v>40</v>
      </c>
      <c r="G2931" s="409" t="s">
        <v>40</v>
      </c>
      <c r="H2931" s="409" t="s">
        <v>41</v>
      </c>
      <c r="I2931" s="250" t="s">
        <v>50</v>
      </c>
      <c r="J2931" s="409" t="s">
        <v>51</v>
      </c>
      <c r="K2931" s="409" t="s">
        <v>886</v>
      </c>
      <c r="L2931" s="409" t="s">
        <v>941</v>
      </c>
      <c r="M2931" s="414">
        <v>6883800</v>
      </c>
    </row>
    <row r="2932" spans="1:13">
      <c r="A2932" s="409" t="s">
        <v>5577</v>
      </c>
      <c r="B2932" s="409" t="s">
        <v>1535</v>
      </c>
      <c r="C2932" s="409" t="s">
        <v>591</v>
      </c>
      <c r="D2932" s="412">
        <v>4545</v>
      </c>
      <c r="E2932" s="413" t="s">
        <v>592</v>
      </c>
      <c r="F2932" s="409" t="s">
        <v>40</v>
      </c>
      <c r="G2932" s="409" t="s">
        <v>40</v>
      </c>
      <c r="H2932" s="409" t="s">
        <v>41</v>
      </c>
      <c r="I2932" s="250" t="s">
        <v>46</v>
      </c>
      <c r="J2932" s="409" t="s">
        <v>47</v>
      </c>
      <c r="K2932" s="409" t="s">
        <v>886</v>
      </c>
      <c r="L2932" s="409" t="s">
        <v>940</v>
      </c>
      <c r="M2932" s="414">
        <v>7461300</v>
      </c>
    </row>
    <row r="2933" spans="1:13">
      <c r="A2933" s="409" t="s">
        <v>5591</v>
      </c>
      <c r="B2933" s="409" t="s">
        <v>1539</v>
      </c>
      <c r="C2933" s="409" t="s">
        <v>591</v>
      </c>
      <c r="D2933" s="412">
        <v>4545</v>
      </c>
      <c r="E2933" s="413" t="s">
        <v>592</v>
      </c>
      <c r="F2933" s="409" t="s">
        <v>40</v>
      </c>
      <c r="G2933" s="409" t="s">
        <v>40</v>
      </c>
      <c r="H2933" s="409" t="s">
        <v>41</v>
      </c>
      <c r="I2933" s="250" t="s">
        <v>221</v>
      </c>
      <c r="J2933" s="409" t="s">
        <v>222</v>
      </c>
      <c r="K2933" s="409" t="s">
        <v>886</v>
      </c>
      <c r="L2933" s="409" t="s">
        <v>941</v>
      </c>
      <c r="M2933" s="414">
        <v>7646100</v>
      </c>
    </row>
    <row r="2934" spans="1:13">
      <c r="A2934" s="409" t="s">
        <v>5547</v>
      </c>
      <c r="B2934" s="409" t="s">
        <v>1535</v>
      </c>
      <c r="C2934" s="409" t="s">
        <v>591</v>
      </c>
      <c r="D2934" s="412">
        <v>4545</v>
      </c>
      <c r="E2934" s="413" t="s">
        <v>592</v>
      </c>
      <c r="F2934" s="409" t="s">
        <v>40</v>
      </c>
      <c r="G2934" s="409" t="s">
        <v>40</v>
      </c>
      <c r="H2934" s="409" t="s">
        <v>41</v>
      </c>
      <c r="I2934" s="250" t="s">
        <v>42</v>
      </c>
      <c r="J2934" s="409" t="s">
        <v>43</v>
      </c>
      <c r="K2934" s="409" t="s">
        <v>886</v>
      </c>
      <c r="L2934" s="409" t="s">
        <v>940</v>
      </c>
      <c r="M2934" s="414">
        <v>8339100</v>
      </c>
    </row>
    <row r="2935" spans="1:13">
      <c r="A2935" s="409" t="s">
        <v>5557</v>
      </c>
      <c r="B2935" s="409" t="s">
        <v>1535</v>
      </c>
      <c r="C2935" s="409" t="s">
        <v>591</v>
      </c>
      <c r="D2935" s="412">
        <v>4545</v>
      </c>
      <c r="E2935" s="413" t="s">
        <v>592</v>
      </c>
      <c r="F2935" s="409" t="s">
        <v>40</v>
      </c>
      <c r="G2935" s="409" t="s">
        <v>40</v>
      </c>
      <c r="H2935" s="409" t="s">
        <v>41</v>
      </c>
      <c r="I2935" s="250" t="s">
        <v>219</v>
      </c>
      <c r="J2935" s="409" t="s">
        <v>220</v>
      </c>
      <c r="K2935" s="409" t="s">
        <v>886</v>
      </c>
      <c r="L2935" s="409" t="s">
        <v>940</v>
      </c>
      <c r="M2935" s="414">
        <v>8339100</v>
      </c>
    </row>
    <row r="2936" spans="1:13">
      <c r="A2936" s="409" t="s">
        <v>5567</v>
      </c>
      <c r="B2936" s="409" t="s">
        <v>1535</v>
      </c>
      <c r="C2936" s="409" t="s">
        <v>591</v>
      </c>
      <c r="D2936" s="412">
        <v>4545</v>
      </c>
      <c r="E2936" s="413" t="s">
        <v>592</v>
      </c>
      <c r="F2936" s="409" t="s">
        <v>40</v>
      </c>
      <c r="G2936" s="409" t="s">
        <v>40</v>
      </c>
      <c r="H2936" s="409" t="s">
        <v>41</v>
      </c>
      <c r="I2936" s="250" t="s">
        <v>44</v>
      </c>
      <c r="J2936" s="409" t="s">
        <v>45</v>
      </c>
      <c r="K2936" s="409" t="s">
        <v>886</v>
      </c>
      <c r="L2936" s="409" t="s">
        <v>940</v>
      </c>
      <c r="M2936" s="414">
        <v>8339100</v>
      </c>
    </row>
    <row r="2937" spans="1:13">
      <c r="A2937" s="409" t="s">
        <v>5581</v>
      </c>
      <c r="B2937" s="409" t="s">
        <v>1539</v>
      </c>
      <c r="C2937" s="409" t="s">
        <v>591</v>
      </c>
      <c r="D2937" s="412">
        <v>4545</v>
      </c>
      <c r="E2937" s="413" t="s">
        <v>592</v>
      </c>
      <c r="F2937" s="409" t="s">
        <v>40</v>
      </c>
      <c r="G2937" s="409" t="s">
        <v>40</v>
      </c>
      <c r="H2937" s="409" t="s">
        <v>41</v>
      </c>
      <c r="I2937" s="250" t="s">
        <v>46</v>
      </c>
      <c r="J2937" s="409" t="s">
        <v>47</v>
      </c>
      <c r="K2937" s="409" t="s">
        <v>886</v>
      </c>
      <c r="L2937" s="409" t="s">
        <v>941</v>
      </c>
      <c r="M2937" s="414">
        <v>8547000</v>
      </c>
    </row>
    <row r="2938" spans="1:13">
      <c r="A2938" s="409" t="s">
        <v>5551</v>
      </c>
      <c r="B2938" s="409" t="s">
        <v>1539</v>
      </c>
      <c r="C2938" s="409" t="s">
        <v>591</v>
      </c>
      <c r="D2938" s="412">
        <v>4545</v>
      </c>
      <c r="E2938" s="413" t="s">
        <v>592</v>
      </c>
      <c r="F2938" s="409" t="s">
        <v>40</v>
      </c>
      <c r="G2938" s="409" t="s">
        <v>40</v>
      </c>
      <c r="H2938" s="409" t="s">
        <v>41</v>
      </c>
      <c r="I2938" s="250" t="s">
        <v>42</v>
      </c>
      <c r="J2938" s="409" t="s">
        <v>43</v>
      </c>
      <c r="K2938" s="409" t="s">
        <v>886</v>
      </c>
      <c r="L2938" s="409" t="s">
        <v>941</v>
      </c>
      <c r="M2938" s="414">
        <v>9540300</v>
      </c>
    </row>
    <row r="2939" spans="1:13">
      <c r="A2939" s="409" t="s">
        <v>5561</v>
      </c>
      <c r="B2939" s="409" t="s">
        <v>1539</v>
      </c>
      <c r="C2939" s="409" t="s">
        <v>591</v>
      </c>
      <c r="D2939" s="412">
        <v>4545</v>
      </c>
      <c r="E2939" s="413" t="s">
        <v>592</v>
      </c>
      <c r="F2939" s="409" t="s">
        <v>40</v>
      </c>
      <c r="G2939" s="409" t="s">
        <v>40</v>
      </c>
      <c r="H2939" s="409" t="s">
        <v>41</v>
      </c>
      <c r="I2939" s="250" t="s">
        <v>219</v>
      </c>
      <c r="J2939" s="409" t="s">
        <v>220</v>
      </c>
      <c r="K2939" s="409" t="s">
        <v>886</v>
      </c>
      <c r="L2939" s="409" t="s">
        <v>941</v>
      </c>
      <c r="M2939" s="414">
        <v>9540300</v>
      </c>
    </row>
    <row r="2940" spans="1:13">
      <c r="A2940" s="409" t="s">
        <v>5571</v>
      </c>
      <c r="B2940" s="409" t="s">
        <v>1539</v>
      </c>
      <c r="C2940" s="409" t="s">
        <v>591</v>
      </c>
      <c r="D2940" s="412">
        <v>4545</v>
      </c>
      <c r="E2940" s="413" t="s">
        <v>592</v>
      </c>
      <c r="F2940" s="409" t="s">
        <v>40</v>
      </c>
      <c r="G2940" s="409" t="s">
        <v>40</v>
      </c>
      <c r="H2940" s="409" t="s">
        <v>41</v>
      </c>
      <c r="I2940" s="250" t="s">
        <v>44</v>
      </c>
      <c r="J2940" s="409" t="s">
        <v>45</v>
      </c>
      <c r="K2940" s="409" t="s">
        <v>886</v>
      </c>
      <c r="L2940" s="409" t="s">
        <v>941</v>
      </c>
      <c r="M2940" s="414">
        <v>9540300</v>
      </c>
    </row>
    <row r="2941" spans="1:13">
      <c r="A2941" s="409" t="s">
        <v>5796</v>
      </c>
      <c r="B2941" s="409" t="s">
        <v>1544</v>
      </c>
      <c r="C2941" s="409" t="s">
        <v>591</v>
      </c>
      <c r="D2941" s="412">
        <v>4547</v>
      </c>
      <c r="E2941" s="413" t="s">
        <v>668</v>
      </c>
      <c r="F2941" s="409" t="s">
        <v>40</v>
      </c>
      <c r="G2941" s="409" t="s">
        <v>298</v>
      </c>
      <c r="H2941" s="409" t="s">
        <v>41</v>
      </c>
      <c r="I2941" s="250" t="s">
        <v>425</v>
      </c>
      <c r="J2941" s="409" t="s">
        <v>445</v>
      </c>
      <c r="K2941" s="409" t="s">
        <v>887</v>
      </c>
      <c r="L2941" s="409" t="s">
        <v>32</v>
      </c>
      <c r="M2941" s="414">
        <v>940170</v>
      </c>
    </row>
    <row r="2942" spans="1:13">
      <c r="A2942" s="409" t="s">
        <v>5786</v>
      </c>
      <c r="B2942" s="409" t="s">
        <v>1544</v>
      </c>
      <c r="C2942" s="409" t="s">
        <v>591</v>
      </c>
      <c r="D2942" s="412">
        <v>4547</v>
      </c>
      <c r="E2942" s="413" t="s">
        <v>668</v>
      </c>
      <c r="F2942" s="409" t="s">
        <v>40</v>
      </c>
      <c r="G2942" s="409" t="s">
        <v>298</v>
      </c>
      <c r="H2942" s="409" t="s">
        <v>41</v>
      </c>
      <c r="I2942" s="250" t="s">
        <v>424</v>
      </c>
      <c r="J2942" s="409" t="s">
        <v>444</v>
      </c>
      <c r="K2942" s="409" t="s">
        <v>887</v>
      </c>
      <c r="L2942" s="409" t="s">
        <v>32</v>
      </c>
      <c r="M2942" s="414">
        <v>1030260</v>
      </c>
    </row>
    <row r="2943" spans="1:13">
      <c r="A2943" s="409" t="s">
        <v>5776</v>
      </c>
      <c r="B2943" s="409" t="s">
        <v>1544</v>
      </c>
      <c r="C2943" s="409" t="s">
        <v>591</v>
      </c>
      <c r="D2943" s="412">
        <v>4547</v>
      </c>
      <c r="E2943" s="413" t="s">
        <v>668</v>
      </c>
      <c r="F2943" s="409" t="s">
        <v>40</v>
      </c>
      <c r="G2943" s="409" t="s">
        <v>298</v>
      </c>
      <c r="H2943" s="409" t="s">
        <v>41</v>
      </c>
      <c r="I2943" s="250" t="s">
        <v>423</v>
      </c>
      <c r="J2943" s="409" t="s">
        <v>443</v>
      </c>
      <c r="K2943" s="409" t="s">
        <v>887</v>
      </c>
      <c r="L2943" s="409" t="s">
        <v>32</v>
      </c>
      <c r="M2943" s="414">
        <v>1157310</v>
      </c>
    </row>
    <row r="2944" spans="1:13">
      <c r="A2944" s="409" t="s">
        <v>5766</v>
      </c>
      <c r="B2944" s="409" t="s">
        <v>1544</v>
      </c>
      <c r="C2944" s="409" t="s">
        <v>591</v>
      </c>
      <c r="D2944" s="412">
        <v>4547</v>
      </c>
      <c r="E2944" s="413" t="s">
        <v>668</v>
      </c>
      <c r="F2944" s="409" t="s">
        <v>40</v>
      </c>
      <c r="G2944" s="409" t="s">
        <v>298</v>
      </c>
      <c r="H2944" s="409" t="s">
        <v>41</v>
      </c>
      <c r="I2944" s="250" t="s">
        <v>422</v>
      </c>
      <c r="J2944" s="409" t="s">
        <v>442</v>
      </c>
      <c r="K2944" s="409" t="s">
        <v>887</v>
      </c>
      <c r="L2944" s="409" t="s">
        <v>32</v>
      </c>
      <c r="M2944" s="414">
        <v>1284360</v>
      </c>
    </row>
    <row r="2945" spans="1:13">
      <c r="A2945" s="409" t="s">
        <v>5756</v>
      </c>
      <c r="B2945" s="409" t="s">
        <v>1544</v>
      </c>
      <c r="C2945" s="409" t="s">
        <v>591</v>
      </c>
      <c r="D2945" s="412">
        <v>4547</v>
      </c>
      <c r="E2945" s="413" t="s">
        <v>668</v>
      </c>
      <c r="F2945" s="409" t="s">
        <v>40</v>
      </c>
      <c r="G2945" s="409" t="s">
        <v>298</v>
      </c>
      <c r="H2945" s="409" t="s">
        <v>41</v>
      </c>
      <c r="I2945" s="250" t="s">
        <v>421</v>
      </c>
      <c r="J2945" s="409" t="s">
        <v>441</v>
      </c>
      <c r="K2945" s="409" t="s">
        <v>887</v>
      </c>
      <c r="L2945" s="409" t="s">
        <v>32</v>
      </c>
      <c r="M2945" s="414">
        <v>1436820</v>
      </c>
    </row>
    <row r="2946" spans="1:13">
      <c r="A2946" s="409" t="s">
        <v>5794</v>
      </c>
      <c r="B2946" s="409" t="s">
        <v>1542</v>
      </c>
      <c r="C2946" s="409" t="s">
        <v>591</v>
      </c>
      <c r="D2946" s="412">
        <v>4547</v>
      </c>
      <c r="E2946" s="413" t="s">
        <v>668</v>
      </c>
      <c r="F2946" s="409" t="s">
        <v>40</v>
      </c>
      <c r="G2946" s="409" t="s">
        <v>298</v>
      </c>
      <c r="H2946" s="409" t="s">
        <v>41</v>
      </c>
      <c r="I2946" s="250" t="s">
        <v>425</v>
      </c>
      <c r="J2946" s="409" t="s">
        <v>445</v>
      </c>
      <c r="K2946" s="409" t="s">
        <v>887</v>
      </c>
      <c r="L2946" s="409" t="s">
        <v>34</v>
      </c>
      <c r="M2946" s="414">
        <v>1462230</v>
      </c>
    </row>
    <row r="2947" spans="1:13">
      <c r="A2947" s="409" t="s">
        <v>5746</v>
      </c>
      <c r="B2947" s="409" t="s">
        <v>1544</v>
      </c>
      <c r="C2947" s="409" t="s">
        <v>591</v>
      </c>
      <c r="D2947" s="412">
        <v>4547</v>
      </c>
      <c r="E2947" s="413" t="s">
        <v>668</v>
      </c>
      <c r="F2947" s="409" t="s">
        <v>40</v>
      </c>
      <c r="G2947" s="409" t="s">
        <v>298</v>
      </c>
      <c r="H2947" s="409" t="s">
        <v>41</v>
      </c>
      <c r="I2947" s="250" t="s">
        <v>223</v>
      </c>
      <c r="J2947" s="409" t="s">
        <v>56</v>
      </c>
      <c r="K2947" s="409" t="s">
        <v>887</v>
      </c>
      <c r="L2947" s="409" t="s">
        <v>32</v>
      </c>
      <c r="M2947" s="414">
        <v>1589280</v>
      </c>
    </row>
    <row r="2948" spans="1:13">
      <c r="A2948" s="409" t="s">
        <v>5784</v>
      </c>
      <c r="B2948" s="409" t="s">
        <v>1542</v>
      </c>
      <c r="C2948" s="409" t="s">
        <v>591</v>
      </c>
      <c r="D2948" s="412">
        <v>4547</v>
      </c>
      <c r="E2948" s="413" t="s">
        <v>668</v>
      </c>
      <c r="F2948" s="409" t="s">
        <v>40</v>
      </c>
      <c r="G2948" s="409" t="s">
        <v>298</v>
      </c>
      <c r="H2948" s="409" t="s">
        <v>41</v>
      </c>
      <c r="I2948" s="250" t="s">
        <v>424</v>
      </c>
      <c r="J2948" s="409" t="s">
        <v>444</v>
      </c>
      <c r="K2948" s="409" t="s">
        <v>887</v>
      </c>
      <c r="L2948" s="409" t="s">
        <v>34</v>
      </c>
      <c r="M2948" s="414">
        <v>1589280</v>
      </c>
    </row>
    <row r="2949" spans="1:13">
      <c r="A2949" s="409" t="s">
        <v>5795</v>
      </c>
      <c r="B2949" s="409" t="s">
        <v>1543</v>
      </c>
      <c r="C2949" s="409" t="s">
        <v>591</v>
      </c>
      <c r="D2949" s="412">
        <v>4547</v>
      </c>
      <c r="E2949" s="413" t="s">
        <v>668</v>
      </c>
      <c r="F2949" s="409" t="s">
        <v>40</v>
      </c>
      <c r="G2949" s="409" t="s">
        <v>298</v>
      </c>
      <c r="H2949" s="409" t="s">
        <v>41</v>
      </c>
      <c r="I2949" s="250" t="s">
        <v>425</v>
      </c>
      <c r="J2949" s="409" t="s">
        <v>445</v>
      </c>
      <c r="K2949" s="409" t="s">
        <v>886</v>
      </c>
      <c r="L2949" s="409" t="s">
        <v>32</v>
      </c>
      <c r="M2949" s="414">
        <v>1716330</v>
      </c>
    </row>
    <row r="2950" spans="1:13">
      <c r="A2950" s="409" t="s">
        <v>5726</v>
      </c>
      <c r="B2950" s="409" t="s">
        <v>1544</v>
      </c>
      <c r="C2950" s="409" t="s">
        <v>591</v>
      </c>
      <c r="D2950" s="412">
        <v>4547</v>
      </c>
      <c r="E2950" s="413" t="s">
        <v>668</v>
      </c>
      <c r="F2950" s="409" t="s">
        <v>40</v>
      </c>
      <c r="G2950" s="409" t="s">
        <v>298</v>
      </c>
      <c r="H2950" s="409" t="s">
        <v>41</v>
      </c>
      <c r="I2950" s="250" t="s">
        <v>48</v>
      </c>
      <c r="J2950" s="409" t="s">
        <v>49</v>
      </c>
      <c r="K2950" s="409" t="s">
        <v>887</v>
      </c>
      <c r="L2950" s="409" t="s">
        <v>32</v>
      </c>
      <c r="M2950" s="414">
        <v>1778700</v>
      </c>
    </row>
    <row r="2951" spans="1:13">
      <c r="A2951" s="409" t="s">
        <v>5736</v>
      </c>
      <c r="B2951" s="409" t="s">
        <v>1544</v>
      </c>
      <c r="C2951" s="409" t="s">
        <v>591</v>
      </c>
      <c r="D2951" s="412">
        <v>4547</v>
      </c>
      <c r="E2951" s="413" t="s">
        <v>668</v>
      </c>
      <c r="F2951" s="409" t="s">
        <v>40</v>
      </c>
      <c r="G2951" s="409" t="s">
        <v>298</v>
      </c>
      <c r="H2951" s="409" t="s">
        <v>41</v>
      </c>
      <c r="I2951" s="250" t="s">
        <v>50</v>
      </c>
      <c r="J2951" s="409" t="s">
        <v>51</v>
      </c>
      <c r="K2951" s="409" t="s">
        <v>887</v>
      </c>
      <c r="L2951" s="409" t="s">
        <v>32</v>
      </c>
      <c r="M2951" s="414">
        <v>1778700</v>
      </c>
    </row>
    <row r="2952" spans="1:13">
      <c r="A2952" s="409" t="s">
        <v>5774</v>
      </c>
      <c r="B2952" s="409" t="s">
        <v>1542</v>
      </c>
      <c r="C2952" s="409" t="s">
        <v>591</v>
      </c>
      <c r="D2952" s="412">
        <v>4547</v>
      </c>
      <c r="E2952" s="413" t="s">
        <v>668</v>
      </c>
      <c r="F2952" s="409" t="s">
        <v>40</v>
      </c>
      <c r="G2952" s="409" t="s">
        <v>298</v>
      </c>
      <c r="H2952" s="409" t="s">
        <v>41</v>
      </c>
      <c r="I2952" s="250" t="s">
        <v>423</v>
      </c>
      <c r="J2952" s="409" t="s">
        <v>443</v>
      </c>
      <c r="K2952" s="409" t="s">
        <v>887</v>
      </c>
      <c r="L2952" s="409" t="s">
        <v>34</v>
      </c>
      <c r="M2952" s="414">
        <v>1792560</v>
      </c>
    </row>
    <row r="2953" spans="1:13">
      <c r="A2953" s="409" t="s">
        <v>5800</v>
      </c>
      <c r="B2953" s="409" t="s">
        <v>1548</v>
      </c>
      <c r="C2953" s="409" t="s">
        <v>591</v>
      </c>
      <c r="D2953" s="412">
        <v>4547</v>
      </c>
      <c r="E2953" s="413" t="s">
        <v>668</v>
      </c>
      <c r="F2953" s="409" t="s">
        <v>40</v>
      </c>
      <c r="G2953" s="409" t="s">
        <v>298</v>
      </c>
      <c r="H2953" s="409" t="s">
        <v>41</v>
      </c>
      <c r="I2953" s="250" t="s">
        <v>425</v>
      </c>
      <c r="J2953" s="409" t="s">
        <v>445</v>
      </c>
      <c r="K2953" s="409" t="s">
        <v>887</v>
      </c>
      <c r="L2953" s="409" t="s">
        <v>218</v>
      </c>
      <c r="M2953" s="414">
        <v>1804110</v>
      </c>
    </row>
    <row r="2954" spans="1:13">
      <c r="A2954" s="461" t="s">
        <v>5785</v>
      </c>
      <c r="B2954" s="461" t="s">
        <v>1543</v>
      </c>
      <c r="C2954" s="461" t="s">
        <v>591</v>
      </c>
      <c r="D2954" s="594">
        <v>4547</v>
      </c>
      <c r="E2954" s="595" t="s">
        <v>668</v>
      </c>
      <c r="F2954" s="461" t="s">
        <v>40</v>
      </c>
      <c r="G2954" s="461" t="s">
        <v>298</v>
      </c>
      <c r="H2954" s="461" t="s">
        <v>41</v>
      </c>
      <c r="I2954" s="461" t="s">
        <v>424</v>
      </c>
      <c r="J2954" s="461" t="s">
        <v>444</v>
      </c>
      <c r="K2954" s="461" t="s">
        <v>886</v>
      </c>
      <c r="L2954" s="461" t="s">
        <v>32</v>
      </c>
      <c r="M2954" s="463">
        <v>1868790</v>
      </c>
    </row>
    <row r="2955" spans="1:13">
      <c r="A2955" s="461" t="s">
        <v>5716</v>
      </c>
      <c r="B2955" s="461" t="s">
        <v>1544</v>
      </c>
      <c r="C2955" s="461" t="s">
        <v>591</v>
      </c>
      <c r="D2955" s="594">
        <v>4547</v>
      </c>
      <c r="E2955" s="595" t="s">
        <v>668</v>
      </c>
      <c r="F2955" s="461" t="s">
        <v>40</v>
      </c>
      <c r="G2955" s="461" t="s">
        <v>298</v>
      </c>
      <c r="H2955" s="461" t="s">
        <v>41</v>
      </c>
      <c r="I2955" s="461" t="s">
        <v>221</v>
      </c>
      <c r="J2955" s="461" t="s">
        <v>222</v>
      </c>
      <c r="K2955" s="461" t="s">
        <v>887</v>
      </c>
      <c r="L2955" s="461" t="s">
        <v>32</v>
      </c>
      <c r="M2955" s="463">
        <v>1970430</v>
      </c>
    </row>
    <row r="2956" spans="1:13">
      <c r="A2956" s="461" t="s">
        <v>5790</v>
      </c>
      <c r="B2956" s="461" t="s">
        <v>1548</v>
      </c>
      <c r="C2956" s="461" t="s">
        <v>591</v>
      </c>
      <c r="D2956" s="594">
        <v>4547</v>
      </c>
      <c r="E2956" s="595" t="s">
        <v>668</v>
      </c>
      <c r="F2956" s="461" t="s">
        <v>40</v>
      </c>
      <c r="G2956" s="461" t="s">
        <v>298</v>
      </c>
      <c r="H2956" s="461" t="s">
        <v>41</v>
      </c>
      <c r="I2956" s="461" t="s">
        <v>424</v>
      </c>
      <c r="J2956" s="461" t="s">
        <v>444</v>
      </c>
      <c r="K2956" s="461" t="s">
        <v>887</v>
      </c>
      <c r="L2956" s="461" t="s">
        <v>218</v>
      </c>
      <c r="M2956" s="463">
        <v>1970430</v>
      </c>
    </row>
    <row r="2957" spans="1:13">
      <c r="A2957" s="461" t="s">
        <v>5764</v>
      </c>
      <c r="B2957" s="461" t="s">
        <v>1542</v>
      </c>
      <c r="C2957" s="461" t="s">
        <v>591</v>
      </c>
      <c r="D2957" s="594">
        <v>4547</v>
      </c>
      <c r="E2957" s="595" t="s">
        <v>668</v>
      </c>
      <c r="F2957" s="461" t="s">
        <v>40</v>
      </c>
      <c r="G2957" s="461" t="s">
        <v>298</v>
      </c>
      <c r="H2957" s="461" t="s">
        <v>41</v>
      </c>
      <c r="I2957" s="461" t="s">
        <v>422</v>
      </c>
      <c r="J2957" s="461" t="s">
        <v>442</v>
      </c>
      <c r="K2957" s="461" t="s">
        <v>887</v>
      </c>
      <c r="L2957" s="461" t="s">
        <v>34</v>
      </c>
      <c r="M2957" s="463">
        <v>1981980</v>
      </c>
    </row>
    <row r="2958" spans="1:13">
      <c r="A2958" s="461" t="s">
        <v>5775</v>
      </c>
      <c r="B2958" s="461" t="s">
        <v>1543</v>
      </c>
      <c r="C2958" s="461" t="s">
        <v>591</v>
      </c>
      <c r="D2958" s="594">
        <v>4547</v>
      </c>
      <c r="E2958" s="595" t="s">
        <v>668</v>
      </c>
      <c r="F2958" s="461" t="s">
        <v>40</v>
      </c>
      <c r="G2958" s="461" t="s">
        <v>298</v>
      </c>
      <c r="H2958" s="461" t="s">
        <v>41</v>
      </c>
      <c r="I2958" s="461" t="s">
        <v>423</v>
      </c>
      <c r="J2958" s="461" t="s">
        <v>443</v>
      </c>
      <c r="K2958" s="461" t="s">
        <v>886</v>
      </c>
      <c r="L2958" s="461" t="s">
        <v>32</v>
      </c>
      <c r="M2958" s="463">
        <v>2109030</v>
      </c>
    </row>
    <row r="2959" spans="1:13">
      <c r="A2959" s="461" t="s">
        <v>5706</v>
      </c>
      <c r="B2959" s="461" t="s">
        <v>1544</v>
      </c>
      <c r="C2959" s="461" t="s">
        <v>591</v>
      </c>
      <c r="D2959" s="594">
        <v>4547</v>
      </c>
      <c r="E2959" s="595" t="s">
        <v>668</v>
      </c>
      <c r="F2959" s="461" t="s">
        <v>40</v>
      </c>
      <c r="G2959" s="461" t="s">
        <v>298</v>
      </c>
      <c r="H2959" s="461" t="s">
        <v>41</v>
      </c>
      <c r="I2959" s="461" t="s">
        <v>46</v>
      </c>
      <c r="J2959" s="461" t="s">
        <v>47</v>
      </c>
      <c r="K2959" s="461" t="s">
        <v>887</v>
      </c>
      <c r="L2959" s="461" t="s">
        <v>32</v>
      </c>
      <c r="M2959" s="463">
        <v>2210670</v>
      </c>
    </row>
    <row r="2960" spans="1:13">
      <c r="A2960" s="461" t="s">
        <v>5754</v>
      </c>
      <c r="B2960" s="461" t="s">
        <v>1542</v>
      </c>
      <c r="C2960" s="461" t="s">
        <v>591</v>
      </c>
      <c r="D2960" s="594">
        <v>4547</v>
      </c>
      <c r="E2960" s="595" t="s">
        <v>668</v>
      </c>
      <c r="F2960" s="461" t="s">
        <v>40</v>
      </c>
      <c r="G2960" s="461" t="s">
        <v>298</v>
      </c>
      <c r="H2960" s="461" t="s">
        <v>41</v>
      </c>
      <c r="I2960" s="461" t="s">
        <v>421</v>
      </c>
      <c r="J2960" s="461" t="s">
        <v>441</v>
      </c>
      <c r="K2960" s="461" t="s">
        <v>887</v>
      </c>
      <c r="L2960" s="461" t="s">
        <v>34</v>
      </c>
      <c r="M2960" s="463">
        <v>2210670</v>
      </c>
    </row>
    <row r="2961" spans="1:13">
      <c r="A2961" s="461" t="s">
        <v>5780</v>
      </c>
      <c r="B2961" s="461" t="s">
        <v>1548</v>
      </c>
      <c r="C2961" s="461" t="s">
        <v>591</v>
      </c>
      <c r="D2961" s="594">
        <v>4547</v>
      </c>
      <c r="E2961" s="595" t="s">
        <v>668</v>
      </c>
      <c r="F2961" s="461" t="s">
        <v>40</v>
      </c>
      <c r="G2961" s="461" t="s">
        <v>298</v>
      </c>
      <c r="H2961" s="461" t="s">
        <v>41</v>
      </c>
      <c r="I2961" s="461" t="s">
        <v>423</v>
      </c>
      <c r="J2961" s="461" t="s">
        <v>443</v>
      </c>
      <c r="K2961" s="461" t="s">
        <v>887</v>
      </c>
      <c r="L2961" s="461" t="s">
        <v>218</v>
      </c>
      <c r="M2961" s="463">
        <v>2210670</v>
      </c>
    </row>
    <row r="2962" spans="1:13">
      <c r="A2962" s="461" t="s">
        <v>5765</v>
      </c>
      <c r="B2962" s="461" t="s">
        <v>1543</v>
      </c>
      <c r="C2962" s="461" t="s">
        <v>591</v>
      </c>
      <c r="D2962" s="594">
        <v>4547</v>
      </c>
      <c r="E2962" s="595" t="s">
        <v>668</v>
      </c>
      <c r="F2962" s="461" t="s">
        <v>40</v>
      </c>
      <c r="G2962" s="461" t="s">
        <v>298</v>
      </c>
      <c r="H2962" s="461" t="s">
        <v>41</v>
      </c>
      <c r="I2962" s="461" t="s">
        <v>422</v>
      </c>
      <c r="J2962" s="461" t="s">
        <v>442</v>
      </c>
      <c r="K2962" s="461" t="s">
        <v>886</v>
      </c>
      <c r="L2962" s="461" t="s">
        <v>32</v>
      </c>
      <c r="M2962" s="463">
        <v>2333100</v>
      </c>
    </row>
    <row r="2963" spans="1:13">
      <c r="A2963" s="461" t="s">
        <v>5676</v>
      </c>
      <c r="B2963" s="461" t="s">
        <v>1544</v>
      </c>
      <c r="C2963" s="461" t="s">
        <v>591</v>
      </c>
      <c r="D2963" s="594">
        <v>4547</v>
      </c>
      <c r="E2963" s="595" t="s">
        <v>668</v>
      </c>
      <c r="F2963" s="461" t="s">
        <v>40</v>
      </c>
      <c r="G2963" s="461" t="s">
        <v>298</v>
      </c>
      <c r="H2963" s="461" t="s">
        <v>41</v>
      </c>
      <c r="I2963" s="461" t="s">
        <v>42</v>
      </c>
      <c r="J2963" s="461" t="s">
        <v>43</v>
      </c>
      <c r="K2963" s="461" t="s">
        <v>887</v>
      </c>
      <c r="L2963" s="461" t="s">
        <v>32</v>
      </c>
      <c r="M2963" s="463">
        <v>2448600</v>
      </c>
    </row>
    <row r="2964" spans="1:13">
      <c r="A2964" s="461" t="s">
        <v>5686</v>
      </c>
      <c r="B2964" s="461" t="s">
        <v>1544</v>
      </c>
      <c r="C2964" s="461" t="s">
        <v>591</v>
      </c>
      <c r="D2964" s="594">
        <v>4547</v>
      </c>
      <c r="E2964" s="595" t="s">
        <v>668</v>
      </c>
      <c r="F2964" s="461" t="s">
        <v>40</v>
      </c>
      <c r="G2964" s="461" t="s">
        <v>298</v>
      </c>
      <c r="H2964" s="461" t="s">
        <v>41</v>
      </c>
      <c r="I2964" s="461" t="s">
        <v>219</v>
      </c>
      <c r="J2964" s="461" t="s">
        <v>220</v>
      </c>
      <c r="K2964" s="461" t="s">
        <v>887</v>
      </c>
      <c r="L2964" s="461" t="s">
        <v>32</v>
      </c>
      <c r="M2964" s="463">
        <v>2448600</v>
      </c>
    </row>
    <row r="2965" spans="1:13">
      <c r="A2965" s="461" t="s">
        <v>5696</v>
      </c>
      <c r="B2965" s="461" t="s">
        <v>1544</v>
      </c>
      <c r="C2965" s="461" t="s">
        <v>591</v>
      </c>
      <c r="D2965" s="594">
        <v>4547</v>
      </c>
      <c r="E2965" s="595" t="s">
        <v>668</v>
      </c>
      <c r="F2965" s="461" t="s">
        <v>40</v>
      </c>
      <c r="G2965" s="461" t="s">
        <v>298</v>
      </c>
      <c r="H2965" s="461" t="s">
        <v>41</v>
      </c>
      <c r="I2965" s="461" t="s">
        <v>44</v>
      </c>
      <c r="J2965" s="461" t="s">
        <v>45</v>
      </c>
      <c r="K2965" s="461" t="s">
        <v>887</v>
      </c>
      <c r="L2965" s="461" t="s">
        <v>32</v>
      </c>
      <c r="M2965" s="463">
        <v>2448600</v>
      </c>
    </row>
    <row r="2966" spans="1:13">
      <c r="A2966" s="461" t="s">
        <v>5770</v>
      </c>
      <c r="B2966" s="461" t="s">
        <v>1548</v>
      </c>
      <c r="C2966" s="461" t="s">
        <v>591</v>
      </c>
      <c r="D2966" s="594">
        <v>4547</v>
      </c>
      <c r="E2966" s="595" t="s">
        <v>668</v>
      </c>
      <c r="F2966" s="461" t="s">
        <v>40</v>
      </c>
      <c r="G2966" s="461" t="s">
        <v>298</v>
      </c>
      <c r="H2966" s="461" t="s">
        <v>41</v>
      </c>
      <c r="I2966" s="461" t="s">
        <v>422</v>
      </c>
      <c r="J2966" s="461" t="s">
        <v>442</v>
      </c>
      <c r="K2966" s="461" t="s">
        <v>887</v>
      </c>
      <c r="L2966" s="461" t="s">
        <v>218</v>
      </c>
      <c r="M2966" s="463">
        <v>2448600</v>
      </c>
    </row>
    <row r="2967" spans="1:13">
      <c r="A2967" s="461" t="s">
        <v>5744</v>
      </c>
      <c r="B2967" s="461" t="s">
        <v>1542</v>
      </c>
      <c r="C2967" s="461" t="s">
        <v>591</v>
      </c>
      <c r="D2967" s="594">
        <v>4547</v>
      </c>
      <c r="E2967" s="595" t="s">
        <v>668</v>
      </c>
      <c r="F2967" s="461" t="s">
        <v>40</v>
      </c>
      <c r="G2967" s="461" t="s">
        <v>298</v>
      </c>
      <c r="H2967" s="461" t="s">
        <v>41</v>
      </c>
      <c r="I2967" s="461" t="s">
        <v>223</v>
      </c>
      <c r="J2967" s="461" t="s">
        <v>56</v>
      </c>
      <c r="K2967" s="461" t="s">
        <v>887</v>
      </c>
      <c r="L2967" s="461" t="s">
        <v>34</v>
      </c>
      <c r="M2967" s="463">
        <v>2471700</v>
      </c>
    </row>
    <row r="2968" spans="1:13">
      <c r="A2968" s="461" t="s">
        <v>5793</v>
      </c>
      <c r="B2968" s="461" t="s">
        <v>1541</v>
      </c>
      <c r="C2968" s="461" t="s">
        <v>591</v>
      </c>
      <c r="D2968" s="594">
        <v>4547</v>
      </c>
      <c r="E2968" s="595" t="s">
        <v>668</v>
      </c>
      <c r="F2968" s="461" t="s">
        <v>40</v>
      </c>
      <c r="G2968" s="461" t="s">
        <v>298</v>
      </c>
      <c r="H2968" s="461" t="s">
        <v>41</v>
      </c>
      <c r="I2968" s="461" t="s">
        <v>425</v>
      </c>
      <c r="J2968" s="461" t="s">
        <v>445</v>
      </c>
      <c r="K2968" s="461" t="s">
        <v>886</v>
      </c>
      <c r="L2968" s="461" t="s">
        <v>34</v>
      </c>
      <c r="M2968" s="463">
        <v>2587200</v>
      </c>
    </row>
    <row r="2969" spans="1:13">
      <c r="A2969" s="461" t="s">
        <v>5755</v>
      </c>
      <c r="B2969" s="461" t="s">
        <v>1543</v>
      </c>
      <c r="C2969" s="461" t="s">
        <v>591</v>
      </c>
      <c r="D2969" s="594">
        <v>4547</v>
      </c>
      <c r="E2969" s="595" t="s">
        <v>668</v>
      </c>
      <c r="F2969" s="461" t="s">
        <v>40</v>
      </c>
      <c r="G2969" s="461" t="s">
        <v>298</v>
      </c>
      <c r="H2969" s="461" t="s">
        <v>41</v>
      </c>
      <c r="I2969" s="461" t="s">
        <v>421</v>
      </c>
      <c r="J2969" s="461" t="s">
        <v>441</v>
      </c>
      <c r="K2969" s="461" t="s">
        <v>886</v>
      </c>
      <c r="L2969" s="461" t="s">
        <v>32</v>
      </c>
      <c r="M2969" s="463">
        <v>2610300</v>
      </c>
    </row>
    <row r="2970" spans="1:13">
      <c r="A2970" s="461" t="s">
        <v>5798</v>
      </c>
      <c r="B2970" s="461" t="s">
        <v>1546</v>
      </c>
      <c r="C2970" s="461" t="s">
        <v>591</v>
      </c>
      <c r="D2970" s="594">
        <v>4547</v>
      </c>
      <c r="E2970" s="595" t="s">
        <v>668</v>
      </c>
      <c r="F2970" s="461" t="s">
        <v>40</v>
      </c>
      <c r="G2970" s="461" t="s">
        <v>298</v>
      </c>
      <c r="H2970" s="461" t="s">
        <v>41</v>
      </c>
      <c r="I2970" s="461" t="s">
        <v>425</v>
      </c>
      <c r="J2970" s="461" t="s">
        <v>948</v>
      </c>
      <c r="K2970" s="461" t="s">
        <v>887</v>
      </c>
      <c r="L2970" s="461" t="s">
        <v>940</v>
      </c>
      <c r="M2970" s="463">
        <v>2633400</v>
      </c>
    </row>
    <row r="2971" spans="1:13">
      <c r="A2971" s="461" t="s">
        <v>5760</v>
      </c>
      <c r="B2971" s="461" t="s">
        <v>1548</v>
      </c>
      <c r="C2971" s="461" t="s">
        <v>591</v>
      </c>
      <c r="D2971" s="594">
        <v>4547</v>
      </c>
      <c r="E2971" s="595" t="s">
        <v>668</v>
      </c>
      <c r="F2971" s="461" t="s">
        <v>40</v>
      </c>
      <c r="G2971" s="461" t="s">
        <v>298</v>
      </c>
      <c r="H2971" s="461" t="s">
        <v>41</v>
      </c>
      <c r="I2971" s="461" t="s">
        <v>421</v>
      </c>
      <c r="J2971" s="461" t="s">
        <v>441</v>
      </c>
      <c r="K2971" s="461" t="s">
        <v>887</v>
      </c>
      <c r="L2971" s="461" t="s">
        <v>218</v>
      </c>
      <c r="M2971" s="463">
        <v>2725800</v>
      </c>
    </row>
    <row r="2972" spans="1:13">
      <c r="A2972" s="461" t="s">
        <v>5724</v>
      </c>
      <c r="B2972" s="461" t="s">
        <v>1542</v>
      </c>
      <c r="C2972" s="461" t="s">
        <v>591</v>
      </c>
      <c r="D2972" s="594">
        <v>4547</v>
      </c>
      <c r="E2972" s="595" t="s">
        <v>668</v>
      </c>
      <c r="F2972" s="461" t="s">
        <v>40</v>
      </c>
      <c r="G2972" s="461" t="s">
        <v>298</v>
      </c>
      <c r="H2972" s="461" t="s">
        <v>41</v>
      </c>
      <c r="I2972" s="461" t="s">
        <v>48</v>
      </c>
      <c r="J2972" s="461" t="s">
        <v>49</v>
      </c>
      <c r="K2972" s="461" t="s">
        <v>887</v>
      </c>
      <c r="L2972" s="461" t="s">
        <v>34</v>
      </c>
      <c r="M2972" s="463">
        <v>2748900</v>
      </c>
    </row>
    <row r="2973" spans="1:13">
      <c r="A2973" s="461" t="s">
        <v>5734</v>
      </c>
      <c r="B2973" s="461" t="s">
        <v>1542</v>
      </c>
      <c r="C2973" s="461" t="s">
        <v>591</v>
      </c>
      <c r="D2973" s="594">
        <v>4547</v>
      </c>
      <c r="E2973" s="595" t="s">
        <v>668</v>
      </c>
      <c r="F2973" s="461" t="s">
        <v>40</v>
      </c>
      <c r="G2973" s="461" t="s">
        <v>298</v>
      </c>
      <c r="H2973" s="461" t="s">
        <v>41</v>
      </c>
      <c r="I2973" s="461" t="s">
        <v>50</v>
      </c>
      <c r="J2973" s="461" t="s">
        <v>51</v>
      </c>
      <c r="K2973" s="461" t="s">
        <v>887</v>
      </c>
      <c r="L2973" s="461" t="s">
        <v>34</v>
      </c>
      <c r="M2973" s="463">
        <v>2748900</v>
      </c>
    </row>
    <row r="2974" spans="1:13">
      <c r="A2974" s="461" t="s">
        <v>5783</v>
      </c>
      <c r="B2974" s="461" t="s">
        <v>1541</v>
      </c>
      <c r="C2974" s="461" t="s">
        <v>591</v>
      </c>
      <c r="D2974" s="594">
        <v>4547</v>
      </c>
      <c r="E2974" s="595" t="s">
        <v>668</v>
      </c>
      <c r="F2974" s="461" t="s">
        <v>40</v>
      </c>
      <c r="G2974" s="461" t="s">
        <v>298</v>
      </c>
      <c r="H2974" s="461" t="s">
        <v>41</v>
      </c>
      <c r="I2974" s="461" t="s">
        <v>424</v>
      </c>
      <c r="J2974" s="461" t="s">
        <v>444</v>
      </c>
      <c r="K2974" s="461" t="s">
        <v>886</v>
      </c>
      <c r="L2974" s="461" t="s">
        <v>34</v>
      </c>
      <c r="M2974" s="463">
        <v>2818200</v>
      </c>
    </row>
    <row r="2975" spans="1:13">
      <c r="A2975" s="461" t="s">
        <v>5745</v>
      </c>
      <c r="B2975" s="461" t="s">
        <v>1543</v>
      </c>
      <c r="C2975" s="461" t="s">
        <v>591</v>
      </c>
      <c r="D2975" s="594">
        <v>4547</v>
      </c>
      <c r="E2975" s="595" t="s">
        <v>668</v>
      </c>
      <c r="F2975" s="461" t="s">
        <v>40</v>
      </c>
      <c r="G2975" s="461" t="s">
        <v>298</v>
      </c>
      <c r="H2975" s="461" t="s">
        <v>41</v>
      </c>
      <c r="I2975" s="461" t="s">
        <v>223</v>
      </c>
      <c r="J2975" s="461" t="s">
        <v>56</v>
      </c>
      <c r="K2975" s="461" t="s">
        <v>886</v>
      </c>
      <c r="L2975" s="461" t="s">
        <v>32</v>
      </c>
      <c r="M2975" s="463">
        <v>2887500</v>
      </c>
    </row>
    <row r="2976" spans="1:13">
      <c r="A2976" s="461" t="s">
        <v>5788</v>
      </c>
      <c r="B2976" s="461" t="s">
        <v>1546</v>
      </c>
      <c r="C2976" s="461" t="s">
        <v>591</v>
      </c>
      <c r="D2976" s="594">
        <v>4547</v>
      </c>
      <c r="E2976" s="595" t="s">
        <v>668</v>
      </c>
      <c r="F2976" s="461" t="s">
        <v>40</v>
      </c>
      <c r="G2976" s="461" t="s">
        <v>298</v>
      </c>
      <c r="H2976" s="461" t="s">
        <v>41</v>
      </c>
      <c r="I2976" s="461" t="s">
        <v>424</v>
      </c>
      <c r="J2976" s="461" t="s">
        <v>444</v>
      </c>
      <c r="K2976" s="461" t="s">
        <v>887</v>
      </c>
      <c r="L2976" s="461" t="s">
        <v>940</v>
      </c>
      <c r="M2976" s="463">
        <v>2887500</v>
      </c>
    </row>
    <row r="2977" spans="1:13">
      <c r="A2977" s="461" t="s">
        <v>5750</v>
      </c>
      <c r="B2977" s="461" t="s">
        <v>1548</v>
      </c>
      <c r="C2977" s="461" t="s">
        <v>591</v>
      </c>
      <c r="D2977" s="594">
        <v>4547</v>
      </c>
      <c r="E2977" s="595" t="s">
        <v>668</v>
      </c>
      <c r="F2977" s="461" t="s">
        <v>40</v>
      </c>
      <c r="G2977" s="461" t="s">
        <v>298</v>
      </c>
      <c r="H2977" s="461" t="s">
        <v>41</v>
      </c>
      <c r="I2977" s="461" t="s">
        <v>223</v>
      </c>
      <c r="J2977" s="461" t="s">
        <v>56</v>
      </c>
      <c r="K2977" s="461" t="s">
        <v>887</v>
      </c>
      <c r="L2977" s="461" t="s">
        <v>218</v>
      </c>
      <c r="M2977" s="463">
        <v>3026100</v>
      </c>
    </row>
    <row r="2978" spans="1:13">
      <c r="A2978" s="461" t="s">
        <v>5802</v>
      </c>
      <c r="B2978" s="461" t="s">
        <v>1550</v>
      </c>
      <c r="C2978" s="461" t="s">
        <v>591</v>
      </c>
      <c r="D2978" s="594">
        <v>4547</v>
      </c>
      <c r="E2978" s="595" t="s">
        <v>668</v>
      </c>
      <c r="F2978" s="461" t="s">
        <v>40</v>
      </c>
      <c r="G2978" s="461" t="s">
        <v>298</v>
      </c>
      <c r="H2978" s="461" t="s">
        <v>41</v>
      </c>
      <c r="I2978" s="461" t="s">
        <v>425</v>
      </c>
      <c r="J2978" s="461" t="s">
        <v>948</v>
      </c>
      <c r="K2978" s="461" t="s">
        <v>887</v>
      </c>
      <c r="L2978" s="461" t="s">
        <v>941</v>
      </c>
      <c r="M2978" s="463">
        <v>3026100</v>
      </c>
    </row>
    <row r="2979" spans="1:13">
      <c r="A2979" s="461" t="s">
        <v>5714</v>
      </c>
      <c r="B2979" s="461" t="s">
        <v>1542</v>
      </c>
      <c r="C2979" s="461" t="s">
        <v>591</v>
      </c>
      <c r="D2979" s="594">
        <v>4547</v>
      </c>
      <c r="E2979" s="595" t="s">
        <v>668</v>
      </c>
      <c r="F2979" s="461" t="s">
        <v>40</v>
      </c>
      <c r="G2979" s="461" t="s">
        <v>298</v>
      </c>
      <c r="H2979" s="461" t="s">
        <v>41</v>
      </c>
      <c r="I2979" s="461" t="s">
        <v>221</v>
      </c>
      <c r="J2979" s="461" t="s">
        <v>222</v>
      </c>
      <c r="K2979" s="461" t="s">
        <v>887</v>
      </c>
      <c r="L2979" s="461" t="s">
        <v>34</v>
      </c>
      <c r="M2979" s="463">
        <v>3049200</v>
      </c>
    </row>
    <row r="2980" spans="1:13">
      <c r="A2980" s="461" t="s">
        <v>5773</v>
      </c>
      <c r="B2980" s="461" t="s">
        <v>1541</v>
      </c>
      <c r="C2980" s="461" t="s">
        <v>591</v>
      </c>
      <c r="D2980" s="594">
        <v>4547</v>
      </c>
      <c r="E2980" s="595" t="s">
        <v>668</v>
      </c>
      <c r="F2980" s="461" t="s">
        <v>40</v>
      </c>
      <c r="G2980" s="461" t="s">
        <v>298</v>
      </c>
      <c r="H2980" s="461" t="s">
        <v>41</v>
      </c>
      <c r="I2980" s="461" t="s">
        <v>423</v>
      </c>
      <c r="J2980" s="461" t="s">
        <v>443</v>
      </c>
      <c r="K2980" s="461" t="s">
        <v>886</v>
      </c>
      <c r="L2980" s="461" t="s">
        <v>34</v>
      </c>
      <c r="M2980" s="463">
        <v>3164700</v>
      </c>
    </row>
    <row r="2981" spans="1:13">
      <c r="A2981" s="461" t="s">
        <v>5799</v>
      </c>
      <c r="B2981" s="461" t="s">
        <v>1547</v>
      </c>
      <c r="C2981" s="461" t="s">
        <v>591</v>
      </c>
      <c r="D2981" s="594">
        <v>4547</v>
      </c>
      <c r="E2981" s="595" t="s">
        <v>668</v>
      </c>
      <c r="F2981" s="461" t="s">
        <v>40</v>
      </c>
      <c r="G2981" s="461" t="s">
        <v>298</v>
      </c>
      <c r="H2981" s="461" t="s">
        <v>41</v>
      </c>
      <c r="I2981" s="461" t="s">
        <v>425</v>
      </c>
      <c r="J2981" s="461" t="s">
        <v>445</v>
      </c>
      <c r="K2981" s="461" t="s">
        <v>886</v>
      </c>
      <c r="L2981" s="461" t="s">
        <v>218</v>
      </c>
      <c r="M2981" s="463">
        <v>3187800</v>
      </c>
    </row>
    <row r="2982" spans="1:13">
      <c r="A2982" s="461" t="s">
        <v>5725</v>
      </c>
      <c r="B2982" s="461" t="s">
        <v>1543</v>
      </c>
      <c r="C2982" s="461" t="s">
        <v>591</v>
      </c>
      <c r="D2982" s="594">
        <v>4547</v>
      </c>
      <c r="E2982" s="595" t="s">
        <v>668</v>
      </c>
      <c r="F2982" s="461" t="s">
        <v>40</v>
      </c>
      <c r="G2982" s="461" t="s">
        <v>298</v>
      </c>
      <c r="H2982" s="461" t="s">
        <v>41</v>
      </c>
      <c r="I2982" s="461" t="s">
        <v>48</v>
      </c>
      <c r="J2982" s="461" t="s">
        <v>49</v>
      </c>
      <c r="K2982" s="461" t="s">
        <v>886</v>
      </c>
      <c r="L2982" s="461" t="s">
        <v>32</v>
      </c>
      <c r="M2982" s="463">
        <v>3234000</v>
      </c>
    </row>
    <row r="2983" spans="1:13">
      <c r="A2983" s="461" t="s">
        <v>5735</v>
      </c>
      <c r="B2983" s="461" t="s">
        <v>1543</v>
      </c>
      <c r="C2983" s="461" t="s">
        <v>591</v>
      </c>
      <c r="D2983" s="594">
        <v>4547</v>
      </c>
      <c r="E2983" s="595" t="s">
        <v>668</v>
      </c>
      <c r="F2983" s="461" t="s">
        <v>40</v>
      </c>
      <c r="G2983" s="461" t="s">
        <v>298</v>
      </c>
      <c r="H2983" s="461" t="s">
        <v>41</v>
      </c>
      <c r="I2983" s="461" t="s">
        <v>50</v>
      </c>
      <c r="J2983" s="461" t="s">
        <v>51</v>
      </c>
      <c r="K2983" s="461" t="s">
        <v>886</v>
      </c>
      <c r="L2983" s="461" t="s">
        <v>32</v>
      </c>
      <c r="M2983" s="463">
        <v>3234000</v>
      </c>
    </row>
    <row r="2984" spans="1:13">
      <c r="A2984" s="461" t="s">
        <v>5778</v>
      </c>
      <c r="B2984" s="461" t="s">
        <v>1546</v>
      </c>
      <c r="C2984" s="461" t="s">
        <v>591</v>
      </c>
      <c r="D2984" s="594">
        <v>4547</v>
      </c>
      <c r="E2984" s="595" t="s">
        <v>668</v>
      </c>
      <c r="F2984" s="461" t="s">
        <v>40</v>
      </c>
      <c r="G2984" s="461" t="s">
        <v>298</v>
      </c>
      <c r="H2984" s="461" t="s">
        <v>41</v>
      </c>
      <c r="I2984" s="461" t="s">
        <v>423</v>
      </c>
      <c r="J2984" s="461" t="s">
        <v>443</v>
      </c>
      <c r="K2984" s="461" t="s">
        <v>887</v>
      </c>
      <c r="L2984" s="461" t="s">
        <v>940</v>
      </c>
      <c r="M2984" s="463">
        <v>3257100</v>
      </c>
    </row>
    <row r="2985" spans="1:13">
      <c r="A2985" s="461" t="s">
        <v>5792</v>
      </c>
      <c r="B2985" s="461" t="s">
        <v>1550</v>
      </c>
      <c r="C2985" s="461" t="s">
        <v>591</v>
      </c>
      <c r="D2985" s="594">
        <v>4547</v>
      </c>
      <c r="E2985" s="595" t="s">
        <v>668</v>
      </c>
      <c r="F2985" s="461" t="s">
        <v>40</v>
      </c>
      <c r="G2985" s="461" t="s">
        <v>298</v>
      </c>
      <c r="H2985" s="461" t="s">
        <v>41</v>
      </c>
      <c r="I2985" s="461" t="s">
        <v>424</v>
      </c>
      <c r="J2985" s="461" t="s">
        <v>444</v>
      </c>
      <c r="K2985" s="461" t="s">
        <v>887</v>
      </c>
      <c r="L2985" s="461" t="s">
        <v>941</v>
      </c>
      <c r="M2985" s="463">
        <v>3280200</v>
      </c>
    </row>
    <row r="2986" spans="1:13">
      <c r="A2986" s="461" t="s">
        <v>5704</v>
      </c>
      <c r="B2986" s="461" t="s">
        <v>1542</v>
      </c>
      <c r="C2986" s="461" t="s">
        <v>591</v>
      </c>
      <c r="D2986" s="594">
        <v>4547</v>
      </c>
      <c r="E2986" s="595" t="s">
        <v>668</v>
      </c>
      <c r="F2986" s="461" t="s">
        <v>40</v>
      </c>
      <c r="G2986" s="461" t="s">
        <v>298</v>
      </c>
      <c r="H2986" s="461" t="s">
        <v>41</v>
      </c>
      <c r="I2986" s="461" t="s">
        <v>46</v>
      </c>
      <c r="J2986" s="461" t="s">
        <v>47</v>
      </c>
      <c r="K2986" s="461" t="s">
        <v>887</v>
      </c>
      <c r="L2986" s="461" t="s">
        <v>34</v>
      </c>
      <c r="M2986" s="463">
        <v>3395700</v>
      </c>
    </row>
    <row r="2987" spans="1:13">
      <c r="A2987" s="461" t="s">
        <v>5730</v>
      </c>
      <c r="B2987" s="461" t="s">
        <v>1548</v>
      </c>
      <c r="C2987" s="461" t="s">
        <v>591</v>
      </c>
      <c r="D2987" s="594">
        <v>4547</v>
      </c>
      <c r="E2987" s="595" t="s">
        <v>668</v>
      </c>
      <c r="F2987" s="461" t="s">
        <v>40</v>
      </c>
      <c r="G2987" s="461" t="s">
        <v>298</v>
      </c>
      <c r="H2987" s="461" t="s">
        <v>41</v>
      </c>
      <c r="I2987" s="461" t="s">
        <v>48</v>
      </c>
      <c r="J2987" s="461" t="s">
        <v>49</v>
      </c>
      <c r="K2987" s="461" t="s">
        <v>887</v>
      </c>
      <c r="L2987" s="461" t="s">
        <v>218</v>
      </c>
      <c r="M2987" s="463">
        <v>3395700</v>
      </c>
    </row>
    <row r="2988" spans="1:13">
      <c r="A2988" s="461" t="s">
        <v>5740</v>
      </c>
      <c r="B2988" s="461" t="s">
        <v>1548</v>
      </c>
      <c r="C2988" s="461" t="s">
        <v>591</v>
      </c>
      <c r="D2988" s="594">
        <v>4547</v>
      </c>
      <c r="E2988" s="595" t="s">
        <v>668</v>
      </c>
      <c r="F2988" s="461" t="s">
        <v>40</v>
      </c>
      <c r="G2988" s="461" t="s">
        <v>298</v>
      </c>
      <c r="H2988" s="461" t="s">
        <v>41</v>
      </c>
      <c r="I2988" s="461" t="s">
        <v>50</v>
      </c>
      <c r="J2988" s="461" t="s">
        <v>51</v>
      </c>
      <c r="K2988" s="461" t="s">
        <v>887</v>
      </c>
      <c r="L2988" s="461" t="s">
        <v>218</v>
      </c>
      <c r="M2988" s="463">
        <v>3395700</v>
      </c>
    </row>
    <row r="2989" spans="1:13">
      <c r="A2989" s="461" t="s">
        <v>5789</v>
      </c>
      <c r="B2989" s="461" t="s">
        <v>1547</v>
      </c>
      <c r="C2989" s="461" t="s">
        <v>591</v>
      </c>
      <c r="D2989" s="594">
        <v>4547</v>
      </c>
      <c r="E2989" s="595" t="s">
        <v>668</v>
      </c>
      <c r="F2989" s="461" t="s">
        <v>40</v>
      </c>
      <c r="G2989" s="461" t="s">
        <v>298</v>
      </c>
      <c r="H2989" s="461" t="s">
        <v>41</v>
      </c>
      <c r="I2989" s="461" t="s">
        <v>424</v>
      </c>
      <c r="J2989" s="461" t="s">
        <v>444</v>
      </c>
      <c r="K2989" s="461" t="s">
        <v>886</v>
      </c>
      <c r="L2989" s="461" t="s">
        <v>218</v>
      </c>
      <c r="M2989" s="463">
        <v>3465000</v>
      </c>
    </row>
    <row r="2990" spans="1:13">
      <c r="A2990" s="461" t="s">
        <v>5763</v>
      </c>
      <c r="B2990" s="461" t="s">
        <v>1541</v>
      </c>
      <c r="C2990" s="461" t="s">
        <v>591</v>
      </c>
      <c r="D2990" s="594">
        <v>4547</v>
      </c>
      <c r="E2990" s="595" t="s">
        <v>668</v>
      </c>
      <c r="F2990" s="461" t="s">
        <v>40</v>
      </c>
      <c r="G2990" s="461" t="s">
        <v>298</v>
      </c>
      <c r="H2990" s="461" t="s">
        <v>41</v>
      </c>
      <c r="I2990" s="461" t="s">
        <v>422</v>
      </c>
      <c r="J2990" s="461" t="s">
        <v>442</v>
      </c>
      <c r="K2990" s="461" t="s">
        <v>886</v>
      </c>
      <c r="L2990" s="461" t="s">
        <v>34</v>
      </c>
      <c r="M2990" s="463">
        <v>3511200</v>
      </c>
    </row>
    <row r="2991" spans="1:13">
      <c r="A2991" s="461" t="s">
        <v>5715</v>
      </c>
      <c r="B2991" s="461" t="s">
        <v>1543</v>
      </c>
      <c r="C2991" s="461" t="s">
        <v>591</v>
      </c>
      <c r="D2991" s="594">
        <v>4547</v>
      </c>
      <c r="E2991" s="595" t="s">
        <v>668</v>
      </c>
      <c r="F2991" s="461" t="s">
        <v>40</v>
      </c>
      <c r="G2991" s="461" t="s">
        <v>298</v>
      </c>
      <c r="H2991" s="461" t="s">
        <v>41</v>
      </c>
      <c r="I2991" s="461" t="s">
        <v>221</v>
      </c>
      <c r="J2991" s="461" t="s">
        <v>222</v>
      </c>
      <c r="K2991" s="461" t="s">
        <v>886</v>
      </c>
      <c r="L2991" s="461" t="s">
        <v>32</v>
      </c>
      <c r="M2991" s="463">
        <v>3603600</v>
      </c>
    </row>
    <row r="2992" spans="1:13">
      <c r="A2992" s="461" t="s">
        <v>5768</v>
      </c>
      <c r="B2992" s="461" t="s">
        <v>1546</v>
      </c>
      <c r="C2992" s="461" t="s">
        <v>591</v>
      </c>
      <c r="D2992" s="594">
        <v>4547</v>
      </c>
      <c r="E2992" s="595" t="s">
        <v>668</v>
      </c>
      <c r="F2992" s="461" t="s">
        <v>40</v>
      </c>
      <c r="G2992" s="461" t="s">
        <v>298</v>
      </c>
      <c r="H2992" s="461" t="s">
        <v>41</v>
      </c>
      <c r="I2992" s="461" t="s">
        <v>422</v>
      </c>
      <c r="J2992" s="461" t="s">
        <v>442</v>
      </c>
      <c r="K2992" s="461" t="s">
        <v>887</v>
      </c>
      <c r="L2992" s="461" t="s">
        <v>940</v>
      </c>
      <c r="M2992" s="463">
        <v>3603600</v>
      </c>
    </row>
    <row r="2993" spans="1:13">
      <c r="A2993" s="461" t="s">
        <v>5782</v>
      </c>
      <c r="B2993" s="461" t="s">
        <v>1550</v>
      </c>
      <c r="C2993" s="461" t="s">
        <v>591</v>
      </c>
      <c r="D2993" s="594">
        <v>4547</v>
      </c>
      <c r="E2993" s="595" t="s">
        <v>668</v>
      </c>
      <c r="F2993" s="461" t="s">
        <v>40</v>
      </c>
      <c r="G2993" s="461" t="s">
        <v>298</v>
      </c>
      <c r="H2993" s="461" t="s">
        <v>41</v>
      </c>
      <c r="I2993" s="461" t="s">
        <v>423</v>
      </c>
      <c r="J2993" s="461" t="s">
        <v>443</v>
      </c>
      <c r="K2993" s="461" t="s">
        <v>887</v>
      </c>
      <c r="L2993" s="461" t="s">
        <v>941</v>
      </c>
      <c r="M2993" s="463">
        <v>3719100</v>
      </c>
    </row>
    <row r="2994" spans="1:13">
      <c r="A2994" s="461" t="s">
        <v>5720</v>
      </c>
      <c r="B2994" s="461" t="s">
        <v>1548</v>
      </c>
      <c r="C2994" s="461" t="s">
        <v>591</v>
      </c>
      <c r="D2994" s="594">
        <v>4547</v>
      </c>
      <c r="E2994" s="595" t="s">
        <v>668</v>
      </c>
      <c r="F2994" s="461" t="s">
        <v>40</v>
      </c>
      <c r="G2994" s="461" t="s">
        <v>298</v>
      </c>
      <c r="H2994" s="461" t="s">
        <v>41</v>
      </c>
      <c r="I2994" s="461" t="s">
        <v>221</v>
      </c>
      <c r="J2994" s="461" t="s">
        <v>222</v>
      </c>
      <c r="K2994" s="461" t="s">
        <v>887</v>
      </c>
      <c r="L2994" s="461" t="s">
        <v>218</v>
      </c>
      <c r="M2994" s="463">
        <v>3765300</v>
      </c>
    </row>
    <row r="2995" spans="1:13">
      <c r="A2995" s="461" t="s">
        <v>5674</v>
      </c>
      <c r="B2995" s="461" t="s">
        <v>1542</v>
      </c>
      <c r="C2995" s="461" t="s">
        <v>591</v>
      </c>
      <c r="D2995" s="594">
        <v>4547</v>
      </c>
      <c r="E2995" s="595" t="s">
        <v>668</v>
      </c>
      <c r="F2995" s="461" t="s">
        <v>40</v>
      </c>
      <c r="G2995" s="461" t="s">
        <v>298</v>
      </c>
      <c r="H2995" s="461" t="s">
        <v>41</v>
      </c>
      <c r="I2995" s="461" t="s">
        <v>42</v>
      </c>
      <c r="J2995" s="461" t="s">
        <v>43</v>
      </c>
      <c r="K2995" s="461" t="s">
        <v>887</v>
      </c>
      <c r="L2995" s="461" t="s">
        <v>34</v>
      </c>
      <c r="M2995" s="463">
        <v>3788400</v>
      </c>
    </row>
    <row r="2996" spans="1:13">
      <c r="A2996" s="461" t="s">
        <v>5684</v>
      </c>
      <c r="B2996" s="461" t="s">
        <v>1542</v>
      </c>
      <c r="C2996" s="461" t="s">
        <v>591</v>
      </c>
      <c r="D2996" s="594">
        <v>4547</v>
      </c>
      <c r="E2996" s="595" t="s">
        <v>668</v>
      </c>
      <c r="F2996" s="461" t="s">
        <v>40</v>
      </c>
      <c r="G2996" s="461" t="s">
        <v>298</v>
      </c>
      <c r="H2996" s="461" t="s">
        <v>41</v>
      </c>
      <c r="I2996" s="461" t="s">
        <v>219</v>
      </c>
      <c r="J2996" s="461" t="s">
        <v>220</v>
      </c>
      <c r="K2996" s="461" t="s">
        <v>887</v>
      </c>
      <c r="L2996" s="461" t="s">
        <v>34</v>
      </c>
      <c r="M2996" s="463">
        <v>3788400</v>
      </c>
    </row>
    <row r="2997" spans="1:13">
      <c r="A2997" s="461" t="s">
        <v>5694</v>
      </c>
      <c r="B2997" s="461" t="s">
        <v>1542</v>
      </c>
      <c r="C2997" s="461" t="s">
        <v>591</v>
      </c>
      <c r="D2997" s="594">
        <v>4547</v>
      </c>
      <c r="E2997" s="595" t="s">
        <v>668</v>
      </c>
      <c r="F2997" s="461" t="s">
        <v>40</v>
      </c>
      <c r="G2997" s="461" t="s">
        <v>298</v>
      </c>
      <c r="H2997" s="461" t="s">
        <v>41</v>
      </c>
      <c r="I2997" s="461" t="s">
        <v>44</v>
      </c>
      <c r="J2997" s="461" t="s">
        <v>45</v>
      </c>
      <c r="K2997" s="461" t="s">
        <v>887</v>
      </c>
      <c r="L2997" s="461" t="s">
        <v>34</v>
      </c>
      <c r="M2997" s="463">
        <v>3788400</v>
      </c>
    </row>
    <row r="2998" spans="1:13">
      <c r="A2998" s="461" t="s">
        <v>5753</v>
      </c>
      <c r="B2998" s="461" t="s">
        <v>1541</v>
      </c>
      <c r="C2998" s="461" t="s">
        <v>591</v>
      </c>
      <c r="D2998" s="594">
        <v>4547</v>
      </c>
      <c r="E2998" s="595" t="s">
        <v>668</v>
      </c>
      <c r="F2998" s="461" t="s">
        <v>40</v>
      </c>
      <c r="G2998" s="461" t="s">
        <v>298</v>
      </c>
      <c r="H2998" s="461" t="s">
        <v>41</v>
      </c>
      <c r="I2998" s="461" t="s">
        <v>421</v>
      </c>
      <c r="J2998" s="461" t="s">
        <v>441</v>
      </c>
      <c r="K2998" s="461" t="s">
        <v>886</v>
      </c>
      <c r="L2998" s="461" t="s">
        <v>34</v>
      </c>
      <c r="M2998" s="463">
        <v>3903900</v>
      </c>
    </row>
    <row r="2999" spans="1:13">
      <c r="A2999" s="461" t="s">
        <v>5779</v>
      </c>
      <c r="B2999" s="461" t="s">
        <v>1547</v>
      </c>
      <c r="C2999" s="461" t="s">
        <v>591</v>
      </c>
      <c r="D2999" s="594">
        <v>4547</v>
      </c>
      <c r="E2999" s="595" t="s">
        <v>668</v>
      </c>
      <c r="F2999" s="461" t="s">
        <v>40</v>
      </c>
      <c r="G2999" s="461" t="s">
        <v>298</v>
      </c>
      <c r="H2999" s="461" t="s">
        <v>41</v>
      </c>
      <c r="I2999" s="461" t="s">
        <v>423</v>
      </c>
      <c r="J2999" s="461" t="s">
        <v>443</v>
      </c>
      <c r="K2999" s="461" t="s">
        <v>886</v>
      </c>
      <c r="L2999" s="461" t="s">
        <v>218</v>
      </c>
      <c r="M2999" s="463">
        <v>3903900</v>
      </c>
    </row>
    <row r="3000" spans="1:13">
      <c r="A3000" s="461" t="s">
        <v>5758</v>
      </c>
      <c r="B3000" s="461" t="s">
        <v>1546</v>
      </c>
      <c r="C3000" s="461" t="s">
        <v>591</v>
      </c>
      <c r="D3000" s="594">
        <v>4547</v>
      </c>
      <c r="E3000" s="595" t="s">
        <v>668</v>
      </c>
      <c r="F3000" s="461" t="s">
        <v>40</v>
      </c>
      <c r="G3000" s="461" t="s">
        <v>298</v>
      </c>
      <c r="H3000" s="461" t="s">
        <v>41</v>
      </c>
      <c r="I3000" s="461" t="s">
        <v>421</v>
      </c>
      <c r="J3000" s="461" t="s">
        <v>441</v>
      </c>
      <c r="K3000" s="461" t="s">
        <v>887</v>
      </c>
      <c r="L3000" s="461" t="s">
        <v>940</v>
      </c>
      <c r="M3000" s="463">
        <v>3996300</v>
      </c>
    </row>
    <row r="3001" spans="1:13">
      <c r="A3001" s="461" t="s">
        <v>5705</v>
      </c>
      <c r="B3001" s="461" t="s">
        <v>1543</v>
      </c>
      <c r="C3001" s="461" t="s">
        <v>591</v>
      </c>
      <c r="D3001" s="594">
        <v>4547</v>
      </c>
      <c r="E3001" s="595" t="s">
        <v>668</v>
      </c>
      <c r="F3001" s="461" t="s">
        <v>40</v>
      </c>
      <c r="G3001" s="461" t="s">
        <v>298</v>
      </c>
      <c r="H3001" s="461" t="s">
        <v>41</v>
      </c>
      <c r="I3001" s="461" t="s">
        <v>46</v>
      </c>
      <c r="J3001" s="461" t="s">
        <v>47</v>
      </c>
      <c r="K3001" s="461" t="s">
        <v>886</v>
      </c>
      <c r="L3001" s="461" t="s">
        <v>32</v>
      </c>
      <c r="M3001" s="463">
        <v>4019400</v>
      </c>
    </row>
    <row r="3002" spans="1:13">
      <c r="A3002" s="461" t="s">
        <v>5772</v>
      </c>
      <c r="B3002" s="461" t="s">
        <v>1550</v>
      </c>
      <c r="C3002" s="461" t="s">
        <v>591</v>
      </c>
      <c r="D3002" s="594">
        <v>4547</v>
      </c>
      <c r="E3002" s="595" t="s">
        <v>668</v>
      </c>
      <c r="F3002" s="461" t="s">
        <v>40</v>
      </c>
      <c r="G3002" s="461" t="s">
        <v>298</v>
      </c>
      <c r="H3002" s="461" t="s">
        <v>41</v>
      </c>
      <c r="I3002" s="461" t="s">
        <v>422</v>
      </c>
      <c r="J3002" s="461" t="s">
        <v>442</v>
      </c>
      <c r="K3002" s="461" t="s">
        <v>887</v>
      </c>
      <c r="L3002" s="461" t="s">
        <v>941</v>
      </c>
      <c r="M3002" s="463">
        <v>4111800</v>
      </c>
    </row>
    <row r="3003" spans="1:13">
      <c r="A3003" s="461" t="s">
        <v>5710</v>
      </c>
      <c r="B3003" s="461" t="s">
        <v>1548</v>
      </c>
      <c r="C3003" s="461" t="s">
        <v>591</v>
      </c>
      <c r="D3003" s="594">
        <v>4547</v>
      </c>
      <c r="E3003" s="595" t="s">
        <v>668</v>
      </c>
      <c r="F3003" s="461" t="s">
        <v>40</v>
      </c>
      <c r="G3003" s="461" t="s">
        <v>298</v>
      </c>
      <c r="H3003" s="461" t="s">
        <v>41</v>
      </c>
      <c r="I3003" s="461" t="s">
        <v>46</v>
      </c>
      <c r="J3003" s="461" t="s">
        <v>47</v>
      </c>
      <c r="K3003" s="461" t="s">
        <v>887</v>
      </c>
      <c r="L3003" s="461" t="s">
        <v>218</v>
      </c>
      <c r="M3003" s="463">
        <v>4204200</v>
      </c>
    </row>
    <row r="3004" spans="1:13">
      <c r="A3004" s="461" t="s">
        <v>5769</v>
      </c>
      <c r="B3004" s="461" t="s">
        <v>1547</v>
      </c>
      <c r="C3004" s="461" t="s">
        <v>591</v>
      </c>
      <c r="D3004" s="594">
        <v>4547</v>
      </c>
      <c r="E3004" s="595" t="s">
        <v>668</v>
      </c>
      <c r="F3004" s="461" t="s">
        <v>40</v>
      </c>
      <c r="G3004" s="461" t="s">
        <v>298</v>
      </c>
      <c r="H3004" s="461" t="s">
        <v>41</v>
      </c>
      <c r="I3004" s="461" t="s">
        <v>422</v>
      </c>
      <c r="J3004" s="461" t="s">
        <v>442</v>
      </c>
      <c r="K3004" s="461" t="s">
        <v>886</v>
      </c>
      <c r="L3004" s="461" t="s">
        <v>218</v>
      </c>
      <c r="M3004" s="463">
        <v>4319700</v>
      </c>
    </row>
    <row r="3005" spans="1:13">
      <c r="A3005" s="461" t="s">
        <v>5743</v>
      </c>
      <c r="B3005" s="461" t="s">
        <v>1541</v>
      </c>
      <c r="C3005" s="461" t="s">
        <v>591</v>
      </c>
      <c r="D3005" s="594">
        <v>4547</v>
      </c>
      <c r="E3005" s="595" t="s">
        <v>668</v>
      </c>
      <c r="F3005" s="461" t="s">
        <v>40</v>
      </c>
      <c r="G3005" s="461" t="s">
        <v>298</v>
      </c>
      <c r="H3005" s="461" t="s">
        <v>41</v>
      </c>
      <c r="I3005" s="461" t="s">
        <v>223</v>
      </c>
      <c r="J3005" s="461" t="s">
        <v>56</v>
      </c>
      <c r="K3005" s="461" t="s">
        <v>886</v>
      </c>
      <c r="L3005" s="461" t="s">
        <v>34</v>
      </c>
      <c r="M3005" s="463">
        <v>4342800</v>
      </c>
    </row>
    <row r="3006" spans="1:13">
      <c r="A3006" s="461" t="s">
        <v>5675</v>
      </c>
      <c r="B3006" s="461" t="s">
        <v>1543</v>
      </c>
      <c r="C3006" s="461" t="s">
        <v>591</v>
      </c>
      <c r="D3006" s="594">
        <v>4547</v>
      </c>
      <c r="E3006" s="595" t="s">
        <v>668</v>
      </c>
      <c r="F3006" s="461" t="s">
        <v>40</v>
      </c>
      <c r="G3006" s="461" t="s">
        <v>298</v>
      </c>
      <c r="H3006" s="461" t="s">
        <v>41</v>
      </c>
      <c r="I3006" s="461" t="s">
        <v>42</v>
      </c>
      <c r="J3006" s="461" t="s">
        <v>43</v>
      </c>
      <c r="K3006" s="461" t="s">
        <v>886</v>
      </c>
      <c r="L3006" s="461" t="s">
        <v>32</v>
      </c>
      <c r="M3006" s="463">
        <v>4458300</v>
      </c>
    </row>
    <row r="3007" spans="1:13">
      <c r="A3007" s="461" t="s">
        <v>5685</v>
      </c>
      <c r="B3007" s="461" t="s">
        <v>1543</v>
      </c>
      <c r="C3007" s="461" t="s">
        <v>591</v>
      </c>
      <c r="D3007" s="594">
        <v>4547</v>
      </c>
      <c r="E3007" s="595" t="s">
        <v>668</v>
      </c>
      <c r="F3007" s="461" t="s">
        <v>40</v>
      </c>
      <c r="G3007" s="461" t="s">
        <v>298</v>
      </c>
      <c r="H3007" s="461" t="s">
        <v>41</v>
      </c>
      <c r="I3007" s="461" t="s">
        <v>219</v>
      </c>
      <c r="J3007" s="461" t="s">
        <v>220</v>
      </c>
      <c r="K3007" s="461" t="s">
        <v>886</v>
      </c>
      <c r="L3007" s="461" t="s">
        <v>32</v>
      </c>
      <c r="M3007" s="463">
        <v>4458300</v>
      </c>
    </row>
    <row r="3008" spans="1:13">
      <c r="A3008" s="461" t="s">
        <v>5695</v>
      </c>
      <c r="B3008" s="461" t="s">
        <v>1543</v>
      </c>
      <c r="C3008" s="461" t="s">
        <v>591</v>
      </c>
      <c r="D3008" s="594">
        <v>4547</v>
      </c>
      <c r="E3008" s="595" t="s">
        <v>668</v>
      </c>
      <c r="F3008" s="461" t="s">
        <v>40</v>
      </c>
      <c r="G3008" s="461" t="s">
        <v>298</v>
      </c>
      <c r="H3008" s="461" t="s">
        <v>41</v>
      </c>
      <c r="I3008" s="461" t="s">
        <v>44</v>
      </c>
      <c r="J3008" s="461" t="s">
        <v>45</v>
      </c>
      <c r="K3008" s="461" t="s">
        <v>886</v>
      </c>
      <c r="L3008" s="461" t="s">
        <v>32</v>
      </c>
      <c r="M3008" s="463">
        <v>4458300</v>
      </c>
    </row>
    <row r="3009" spans="1:13">
      <c r="A3009" s="461" t="s">
        <v>5748</v>
      </c>
      <c r="B3009" s="461" t="s">
        <v>1546</v>
      </c>
      <c r="C3009" s="461" t="s">
        <v>591</v>
      </c>
      <c r="D3009" s="594">
        <v>4547</v>
      </c>
      <c r="E3009" s="595" t="s">
        <v>668</v>
      </c>
      <c r="F3009" s="461" t="s">
        <v>40</v>
      </c>
      <c r="G3009" s="461" t="s">
        <v>298</v>
      </c>
      <c r="H3009" s="461" t="s">
        <v>41</v>
      </c>
      <c r="I3009" s="461" t="s">
        <v>223</v>
      </c>
      <c r="J3009" s="461" t="s">
        <v>56</v>
      </c>
      <c r="K3009" s="461" t="s">
        <v>887</v>
      </c>
      <c r="L3009" s="461" t="s">
        <v>940</v>
      </c>
      <c r="M3009" s="463">
        <v>4458300</v>
      </c>
    </row>
    <row r="3010" spans="1:13">
      <c r="A3010" s="461" t="s">
        <v>5762</v>
      </c>
      <c r="B3010" s="461" t="s">
        <v>1550</v>
      </c>
      <c r="C3010" s="461" t="s">
        <v>591</v>
      </c>
      <c r="D3010" s="594">
        <v>4547</v>
      </c>
      <c r="E3010" s="595" t="s">
        <v>668</v>
      </c>
      <c r="F3010" s="461" t="s">
        <v>40</v>
      </c>
      <c r="G3010" s="461" t="s">
        <v>298</v>
      </c>
      <c r="H3010" s="461" t="s">
        <v>41</v>
      </c>
      <c r="I3010" s="461" t="s">
        <v>421</v>
      </c>
      <c r="J3010" s="461" t="s">
        <v>441</v>
      </c>
      <c r="K3010" s="461" t="s">
        <v>887</v>
      </c>
      <c r="L3010" s="461" t="s">
        <v>941</v>
      </c>
      <c r="M3010" s="463">
        <v>4573800</v>
      </c>
    </row>
    <row r="3011" spans="1:13">
      <c r="A3011" s="461" t="s">
        <v>5680</v>
      </c>
      <c r="B3011" s="461" t="s">
        <v>1548</v>
      </c>
      <c r="C3011" s="461" t="s">
        <v>591</v>
      </c>
      <c r="D3011" s="594">
        <v>4547</v>
      </c>
      <c r="E3011" s="595" t="s">
        <v>668</v>
      </c>
      <c r="F3011" s="461" t="s">
        <v>40</v>
      </c>
      <c r="G3011" s="461" t="s">
        <v>298</v>
      </c>
      <c r="H3011" s="461" t="s">
        <v>41</v>
      </c>
      <c r="I3011" s="461" t="s">
        <v>42</v>
      </c>
      <c r="J3011" s="461" t="s">
        <v>43</v>
      </c>
      <c r="K3011" s="461" t="s">
        <v>887</v>
      </c>
      <c r="L3011" s="461" t="s">
        <v>218</v>
      </c>
      <c r="M3011" s="463">
        <v>4666200</v>
      </c>
    </row>
    <row r="3012" spans="1:13">
      <c r="A3012" s="461" t="s">
        <v>5690</v>
      </c>
      <c r="B3012" s="461" t="s">
        <v>1548</v>
      </c>
      <c r="C3012" s="461" t="s">
        <v>591</v>
      </c>
      <c r="D3012" s="594">
        <v>4547</v>
      </c>
      <c r="E3012" s="595" t="s">
        <v>668</v>
      </c>
      <c r="F3012" s="461" t="s">
        <v>40</v>
      </c>
      <c r="G3012" s="461" t="s">
        <v>298</v>
      </c>
      <c r="H3012" s="461" t="s">
        <v>41</v>
      </c>
      <c r="I3012" s="461" t="s">
        <v>219</v>
      </c>
      <c r="J3012" s="461" t="s">
        <v>220</v>
      </c>
      <c r="K3012" s="461" t="s">
        <v>887</v>
      </c>
      <c r="L3012" s="461" t="s">
        <v>218</v>
      </c>
      <c r="M3012" s="463">
        <v>4666200</v>
      </c>
    </row>
    <row r="3013" spans="1:13">
      <c r="A3013" s="461" t="s">
        <v>5700</v>
      </c>
      <c r="B3013" s="461" t="s">
        <v>1548</v>
      </c>
      <c r="C3013" s="461" t="s">
        <v>591</v>
      </c>
      <c r="D3013" s="594">
        <v>4547</v>
      </c>
      <c r="E3013" s="595" t="s">
        <v>668</v>
      </c>
      <c r="F3013" s="461" t="s">
        <v>40</v>
      </c>
      <c r="G3013" s="461" t="s">
        <v>298</v>
      </c>
      <c r="H3013" s="461" t="s">
        <v>41</v>
      </c>
      <c r="I3013" s="461" t="s">
        <v>44</v>
      </c>
      <c r="J3013" s="461" t="s">
        <v>45</v>
      </c>
      <c r="K3013" s="461" t="s">
        <v>887</v>
      </c>
      <c r="L3013" s="461" t="s">
        <v>218</v>
      </c>
      <c r="M3013" s="463">
        <v>4666200</v>
      </c>
    </row>
    <row r="3014" spans="1:13">
      <c r="A3014" s="461" t="s">
        <v>5759</v>
      </c>
      <c r="B3014" s="461" t="s">
        <v>1547</v>
      </c>
      <c r="C3014" s="461" t="s">
        <v>591</v>
      </c>
      <c r="D3014" s="594">
        <v>4547</v>
      </c>
      <c r="E3014" s="595" t="s">
        <v>668</v>
      </c>
      <c r="F3014" s="461" t="s">
        <v>40</v>
      </c>
      <c r="G3014" s="461" t="s">
        <v>298</v>
      </c>
      <c r="H3014" s="461" t="s">
        <v>41</v>
      </c>
      <c r="I3014" s="461" t="s">
        <v>421</v>
      </c>
      <c r="J3014" s="461" t="s">
        <v>441</v>
      </c>
      <c r="K3014" s="461" t="s">
        <v>886</v>
      </c>
      <c r="L3014" s="461" t="s">
        <v>218</v>
      </c>
      <c r="M3014" s="463">
        <v>4804800</v>
      </c>
    </row>
    <row r="3015" spans="1:13">
      <c r="A3015" s="461" t="s">
        <v>5797</v>
      </c>
      <c r="B3015" s="461" t="s">
        <v>1545</v>
      </c>
      <c r="C3015" s="461" t="s">
        <v>591</v>
      </c>
      <c r="D3015" s="594">
        <v>4547</v>
      </c>
      <c r="E3015" s="595" t="s">
        <v>668</v>
      </c>
      <c r="F3015" s="461" t="s">
        <v>40</v>
      </c>
      <c r="G3015" s="461" t="s">
        <v>298</v>
      </c>
      <c r="H3015" s="461" t="s">
        <v>41</v>
      </c>
      <c r="I3015" s="461" t="s">
        <v>425</v>
      </c>
      <c r="J3015" s="461" t="s">
        <v>948</v>
      </c>
      <c r="K3015" s="461" t="s">
        <v>886</v>
      </c>
      <c r="L3015" s="461" t="s">
        <v>940</v>
      </c>
      <c r="M3015" s="463">
        <v>4804800</v>
      </c>
    </row>
    <row r="3016" spans="1:13">
      <c r="A3016" s="461" t="s">
        <v>5723</v>
      </c>
      <c r="B3016" s="461" t="s">
        <v>1541</v>
      </c>
      <c r="C3016" s="461" t="s">
        <v>591</v>
      </c>
      <c r="D3016" s="594">
        <v>4547</v>
      </c>
      <c r="E3016" s="595" t="s">
        <v>668</v>
      </c>
      <c r="F3016" s="461" t="s">
        <v>40</v>
      </c>
      <c r="G3016" s="461" t="s">
        <v>298</v>
      </c>
      <c r="H3016" s="461" t="s">
        <v>41</v>
      </c>
      <c r="I3016" s="461" t="s">
        <v>48</v>
      </c>
      <c r="J3016" s="461" t="s">
        <v>49</v>
      </c>
      <c r="K3016" s="461" t="s">
        <v>886</v>
      </c>
      <c r="L3016" s="461" t="s">
        <v>34</v>
      </c>
      <c r="M3016" s="463">
        <v>4851000</v>
      </c>
    </row>
    <row r="3017" spans="1:13">
      <c r="A3017" s="461" t="s">
        <v>5733</v>
      </c>
      <c r="B3017" s="461" t="s">
        <v>1541</v>
      </c>
      <c r="C3017" s="461" t="s">
        <v>591</v>
      </c>
      <c r="D3017" s="594">
        <v>4547</v>
      </c>
      <c r="E3017" s="595" t="s">
        <v>668</v>
      </c>
      <c r="F3017" s="461" t="s">
        <v>40</v>
      </c>
      <c r="G3017" s="461" t="s">
        <v>298</v>
      </c>
      <c r="H3017" s="461" t="s">
        <v>41</v>
      </c>
      <c r="I3017" s="461" t="s">
        <v>50</v>
      </c>
      <c r="J3017" s="461" t="s">
        <v>51</v>
      </c>
      <c r="K3017" s="461" t="s">
        <v>886</v>
      </c>
      <c r="L3017" s="461" t="s">
        <v>34</v>
      </c>
      <c r="M3017" s="463">
        <v>4851000</v>
      </c>
    </row>
    <row r="3018" spans="1:13">
      <c r="A3018" s="461" t="s">
        <v>5728</v>
      </c>
      <c r="B3018" s="461" t="s">
        <v>1546</v>
      </c>
      <c r="C3018" s="461" t="s">
        <v>591</v>
      </c>
      <c r="D3018" s="594">
        <v>4547</v>
      </c>
      <c r="E3018" s="595" t="s">
        <v>668</v>
      </c>
      <c r="F3018" s="461" t="s">
        <v>40</v>
      </c>
      <c r="G3018" s="461" t="s">
        <v>298</v>
      </c>
      <c r="H3018" s="461" t="s">
        <v>41</v>
      </c>
      <c r="I3018" s="461" t="s">
        <v>48</v>
      </c>
      <c r="J3018" s="461" t="s">
        <v>49</v>
      </c>
      <c r="K3018" s="461" t="s">
        <v>887</v>
      </c>
      <c r="L3018" s="461" t="s">
        <v>940</v>
      </c>
      <c r="M3018" s="463">
        <v>4966500</v>
      </c>
    </row>
    <row r="3019" spans="1:13">
      <c r="A3019" s="461" t="s">
        <v>5738</v>
      </c>
      <c r="B3019" s="461" t="s">
        <v>1546</v>
      </c>
      <c r="C3019" s="461" t="s">
        <v>591</v>
      </c>
      <c r="D3019" s="594">
        <v>4547</v>
      </c>
      <c r="E3019" s="595" t="s">
        <v>668</v>
      </c>
      <c r="F3019" s="461" t="s">
        <v>40</v>
      </c>
      <c r="G3019" s="461" t="s">
        <v>298</v>
      </c>
      <c r="H3019" s="461" t="s">
        <v>41</v>
      </c>
      <c r="I3019" s="461" t="s">
        <v>50</v>
      </c>
      <c r="J3019" s="461" t="s">
        <v>51</v>
      </c>
      <c r="K3019" s="461" t="s">
        <v>887</v>
      </c>
      <c r="L3019" s="461" t="s">
        <v>940</v>
      </c>
      <c r="M3019" s="463">
        <v>4966500</v>
      </c>
    </row>
    <row r="3020" spans="1:13">
      <c r="A3020" s="461" t="s">
        <v>5752</v>
      </c>
      <c r="B3020" s="461" t="s">
        <v>1550</v>
      </c>
      <c r="C3020" s="461" t="s">
        <v>591</v>
      </c>
      <c r="D3020" s="594">
        <v>4547</v>
      </c>
      <c r="E3020" s="595" t="s">
        <v>668</v>
      </c>
      <c r="F3020" s="461" t="s">
        <v>40</v>
      </c>
      <c r="G3020" s="461" t="s">
        <v>298</v>
      </c>
      <c r="H3020" s="461" t="s">
        <v>41</v>
      </c>
      <c r="I3020" s="461" t="s">
        <v>223</v>
      </c>
      <c r="J3020" s="461" t="s">
        <v>56</v>
      </c>
      <c r="K3020" s="461" t="s">
        <v>887</v>
      </c>
      <c r="L3020" s="461" t="s">
        <v>941</v>
      </c>
      <c r="M3020" s="463">
        <v>5105100</v>
      </c>
    </row>
    <row r="3021" spans="1:13">
      <c r="A3021" s="461" t="s">
        <v>5787</v>
      </c>
      <c r="B3021" s="461" t="s">
        <v>1545</v>
      </c>
      <c r="C3021" s="461" t="s">
        <v>591</v>
      </c>
      <c r="D3021" s="594">
        <v>4547</v>
      </c>
      <c r="E3021" s="595" t="s">
        <v>668</v>
      </c>
      <c r="F3021" s="461" t="s">
        <v>40</v>
      </c>
      <c r="G3021" s="461" t="s">
        <v>298</v>
      </c>
      <c r="H3021" s="461" t="s">
        <v>41</v>
      </c>
      <c r="I3021" s="461" t="s">
        <v>424</v>
      </c>
      <c r="J3021" s="461" t="s">
        <v>444</v>
      </c>
      <c r="K3021" s="461" t="s">
        <v>886</v>
      </c>
      <c r="L3021" s="461" t="s">
        <v>940</v>
      </c>
      <c r="M3021" s="463">
        <v>5243700</v>
      </c>
    </row>
    <row r="3022" spans="1:13">
      <c r="A3022" s="461" t="s">
        <v>5749</v>
      </c>
      <c r="B3022" s="461" t="s">
        <v>1547</v>
      </c>
      <c r="C3022" s="461" t="s">
        <v>591</v>
      </c>
      <c r="D3022" s="594">
        <v>4547</v>
      </c>
      <c r="E3022" s="595" t="s">
        <v>668</v>
      </c>
      <c r="F3022" s="461" t="s">
        <v>40</v>
      </c>
      <c r="G3022" s="461" t="s">
        <v>298</v>
      </c>
      <c r="H3022" s="461" t="s">
        <v>41</v>
      </c>
      <c r="I3022" s="461" t="s">
        <v>223</v>
      </c>
      <c r="J3022" s="461" t="s">
        <v>56</v>
      </c>
      <c r="K3022" s="461" t="s">
        <v>886</v>
      </c>
      <c r="L3022" s="461" t="s">
        <v>218</v>
      </c>
      <c r="M3022" s="463">
        <v>5359200</v>
      </c>
    </row>
    <row r="3023" spans="1:13">
      <c r="A3023" s="461" t="s">
        <v>5713</v>
      </c>
      <c r="B3023" s="461" t="s">
        <v>1541</v>
      </c>
      <c r="C3023" s="461" t="s">
        <v>591</v>
      </c>
      <c r="D3023" s="594">
        <v>4547</v>
      </c>
      <c r="E3023" s="595" t="s">
        <v>668</v>
      </c>
      <c r="F3023" s="461" t="s">
        <v>40</v>
      </c>
      <c r="G3023" s="461" t="s">
        <v>298</v>
      </c>
      <c r="H3023" s="461" t="s">
        <v>41</v>
      </c>
      <c r="I3023" s="461" t="s">
        <v>221</v>
      </c>
      <c r="J3023" s="461" t="s">
        <v>222</v>
      </c>
      <c r="K3023" s="461" t="s">
        <v>886</v>
      </c>
      <c r="L3023" s="461" t="s">
        <v>34</v>
      </c>
      <c r="M3023" s="463">
        <v>5382300</v>
      </c>
    </row>
    <row r="3024" spans="1:13">
      <c r="A3024" s="461" t="s">
        <v>5801</v>
      </c>
      <c r="B3024" s="461" t="s">
        <v>1549</v>
      </c>
      <c r="C3024" s="461" t="s">
        <v>591</v>
      </c>
      <c r="D3024" s="594">
        <v>4547</v>
      </c>
      <c r="E3024" s="595" t="s">
        <v>668</v>
      </c>
      <c r="F3024" s="461" t="s">
        <v>40</v>
      </c>
      <c r="G3024" s="461" t="s">
        <v>298</v>
      </c>
      <c r="H3024" s="461" t="s">
        <v>41</v>
      </c>
      <c r="I3024" s="461" t="s">
        <v>425</v>
      </c>
      <c r="J3024" s="461" t="s">
        <v>948</v>
      </c>
      <c r="K3024" s="461" t="s">
        <v>886</v>
      </c>
      <c r="L3024" s="461" t="s">
        <v>941</v>
      </c>
      <c r="M3024" s="463">
        <v>5497800</v>
      </c>
    </row>
    <row r="3025" spans="1:13">
      <c r="A3025" s="461" t="s">
        <v>5718</v>
      </c>
      <c r="B3025" s="461" t="s">
        <v>1546</v>
      </c>
      <c r="C3025" s="461" t="s">
        <v>591</v>
      </c>
      <c r="D3025" s="594">
        <v>4547</v>
      </c>
      <c r="E3025" s="595" t="s">
        <v>668</v>
      </c>
      <c r="F3025" s="461" t="s">
        <v>40</v>
      </c>
      <c r="G3025" s="461" t="s">
        <v>298</v>
      </c>
      <c r="H3025" s="461" t="s">
        <v>41</v>
      </c>
      <c r="I3025" s="461" t="s">
        <v>221</v>
      </c>
      <c r="J3025" s="461" t="s">
        <v>222</v>
      </c>
      <c r="K3025" s="461" t="s">
        <v>887</v>
      </c>
      <c r="L3025" s="461" t="s">
        <v>940</v>
      </c>
      <c r="M3025" s="463">
        <v>5520900</v>
      </c>
    </row>
    <row r="3026" spans="1:13">
      <c r="A3026" s="461" t="s">
        <v>5732</v>
      </c>
      <c r="B3026" s="461" t="s">
        <v>1550</v>
      </c>
      <c r="C3026" s="461" t="s">
        <v>591</v>
      </c>
      <c r="D3026" s="594">
        <v>4547</v>
      </c>
      <c r="E3026" s="595" t="s">
        <v>668</v>
      </c>
      <c r="F3026" s="461" t="s">
        <v>40</v>
      </c>
      <c r="G3026" s="461" t="s">
        <v>298</v>
      </c>
      <c r="H3026" s="461" t="s">
        <v>41</v>
      </c>
      <c r="I3026" s="461" t="s">
        <v>48</v>
      </c>
      <c r="J3026" s="461" t="s">
        <v>49</v>
      </c>
      <c r="K3026" s="461" t="s">
        <v>887</v>
      </c>
      <c r="L3026" s="461" t="s">
        <v>941</v>
      </c>
      <c r="M3026" s="463">
        <v>5682600</v>
      </c>
    </row>
    <row r="3027" spans="1:13">
      <c r="A3027" s="461" t="s">
        <v>5742</v>
      </c>
      <c r="B3027" s="461" t="s">
        <v>1550</v>
      </c>
      <c r="C3027" s="461" t="s">
        <v>591</v>
      </c>
      <c r="D3027" s="594">
        <v>4547</v>
      </c>
      <c r="E3027" s="595" t="s">
        <v>668</v>
      </c>
      <c r="F3027" s="461" t="s">
        <v>40</v>
      </c>
      <c r="G3027" s="461" t="s">
        <v>298</v>
      </c>
      <c r="H3027" s="461" t="s">
        <v>41</v>
      </c>
      <c r="I3027" s="461" t="s">
        <v>50</v>
      </c>
      <c r="J3027" s="461" t="s">
        <v>51</v>
      </c>
      <c r="K3027" s="461" t="s">
        <v>887</v>
      </c>
      <c r="L3027" s="461" t="s">
        <v>941</v>
      </c>
      <c r="M3027" s="463">
        <v>5682600</v>
      </c>
    </row>
    <row r="3028" spans="1:13">
      <c r="A3028" s="461" t="s">
        <v>5777</v>
      </c>
      <c r="B3028" s="461" t="s">
        <v>1545</v>
      </c>
      <c r="C3028" s="461" t="s">
        <v>591</v>
      </c>
      <c r="D3028" s="594">
        <v>4547</v>
      </c>
      <c r="E3028" s="595" t="s">
        <v>668</v>
      </c>
      <c r="F3028" s="461" t="s">
        <v>40</v>
      </c>
      <c r="G3028" s="461" t="s">
        <v>298</v>
      </c>
      <c r="H3028" s="461" t="s">
        <v>41</v>
      </c>
      <c r="I3028" s="461" t="s">
        <v>423</v>
      </c>
      <c r="J3028" s="461" t="s">
        <v>443</v>
      </c>
      <c r="K3028" s="461" t="s">
        <v>886</v>
      </c>
      <c r="L3028" s="461" t="s">
        <v>940</v>
      </c>
      <c r="M3028" s="463">
        <v>5913600</v>
      </c>
    </row>
    <row r="3029" spans="1:13">
      <c r="A3029" s="461" t="s">
        <v>5729</v>
      </c>
      <c r="B3029" s="461" t="s">
        <v>1547</v>
      </c>
      <c r="C3029" s="461" t="s">
        <v>591</v>
      </c>
      <c r="D3029" s="594">
        <v>4547</v>
      </c>
      <c r="E3029" s="595" t="s">
        <v>668</v>
      </c>
      <c r="F3029" s="461" t="s">
        <v>40</v>
      </c>
      <c r="G3029" s="461" t="s">
        <v>298</v>
      </c>
      <c r="H3029" s="461" t="s">
        <v>41</v>
      </c>
      <c r="I3029" s="461" t="s">
        <v>48</v>
      </c>
      <c r="J3029" s="461" t="s">
        <v>49</v>
      </c>
      <c r="K3029" s="461" t="s">
        <v>886</v>
      </c>
      <c r="L3029" s="461" t="s">
        <v>218</v>
      </c>
      <c r="M3029" s="463">
        <v>5982900</v>
      </c>
    </row>
    <row r="3030" spans="1:13">
      <c r="A3030" s="461" t="s">
        <v>5739</v>
      </c>
      <c r="B3030" s="461" t="s">
        <v>1547</v>
      </c>
      <c r="C3030" s="461" t="s">
        <v>591</v>
      </c>
      <c r="D3030" s="594">
        <v>4547</v>
      </c>
      <c r="E3030" s="595" t="s">
        <v>668</v>
      </c>
      <c r="F3030" s="461" t="s">
        <v>40</v>
      </c>
      <c r="G3030" s="461" t="s">
        <v>298</v>
      </c>
      <c r="H3030" s="461" t="s">
        <v>41</v>
      </c>
      <c r="I3030" s="461" t="s">
        <v>50</v>
      </c>
      <c r="J3030" s="461" t="s">
        <v>51</v>
      </c>
      <c r="K3030" s="461" t="s">
        <v>886</v>
      </c>
      <c r="L3030" s="461" t="s">
        <v>218</v>
      </c>
      <c r="M3030" s="463">
        <v>5982900</v>
      </c>
    </row>
    <row r="3031" spans="1:13">
      <c r="A3031" s="461" t="s">
        <v>5791</v>
      </c>
      <c r="B3031" s="461" t="s">
        <v>1549</v>
      </c>
      <c r="C3031" s="461" t="s">
        <v>591</v>
      </c>
      <c r="D3031" s="594">
        <v>4547</v>
      </c>
      <c r="E3031" s="595" t="s">
        <v>668</v>
      </c>
      <c r="F3031" s="461" t="s">
        <v>40</v>
      </c>
      <c r="G3031" s="461" t="s">
        <v>298</v>
      </c>
      <c r="H3031" s="461" t="s">
        <v>41</v>
      </c>
      <c r="I3031" s="461" t="s">
        <v>424</v>
      </c>
      <c r="J3031" s="461" t="s">
        <v>444</v>
      </c>
      <c r="K3031" s="461" t="s">
        <v>886</v>
      </c>
      <c r="L3031" s="461" t="s">
        <v>941</v>
      </c>
      <c r="M3031" s="463">
        <v>6006000</v>
      </c>
    </row>
    <row r="3032" spans="1:13">
      <c r="A3032" s="461" t="s">
        <v>5703</v>
      </c>
      <c r="B3032" s="461" t="s">
        <v>1541</v>
      </c>
      <c r="C3032" s="461" t="s">
        <v>591</v>
      </c>
      <c r="D3032" s="594">
        <v>4547</v>
      </c>
      <c r="E3032" s="595" t="s">
        <v>668</v>
      </c>
      <c r="F3032" s="461" t="s">
        <v>40</v>
      </c>
      <c r="G3032" s="461" t="s">
        <v>298</v>
      </c>
      <c r="H3032" s="461" t="s">
        <v>41</v>
      </c>
      <c r="I3032" s="461" t="s">
        <v>46</v>
      </c>
      <c r="J3032" s="461" t="s">
        <v>47</v>
      </c>
      <c r="K3032" s="461" t="s">
        <v>886</v>
      </c>
      <c r="L3032" s="461" t="s">
        <v>34</v>
      </c>
      <c r="M3032" s="463">
        <v>6029100</v>
      </c>
    </row>
    <row r="3033" spans="1:13">
      <c r="A3033" s="461" t="s">
        <v>5708</v>
      </c>
      <c r="B3033" s="461" t="s">
        <v>1546</v>
      </c>
      <c r="C3033" s="461" t="s">
        <v>591</v>
      </c>
      <c r="D3033" s="594">
        <v>4547</v>
      </c>
      <c r="E3033" s="595" t="s">
        <v>668</v>
      </c>
      <c r="F3033" s="461" t="s">
        <v>40</v>
      </c>
      <c r="G3033" s="461" t="s">
        <v>298</v>
      </c>
      <c r="H3033" s="461" t="s">
        <v>41</v>
      </c>
      <c r="I3033" s="461" t="s">
        <v>46</v>
      </c>
      <c r="J3033" s="461" t="s">
        <v>47</v>
      </c>
      <c r="K3033" s="461" t="s">
        <v>887</v>
      </c>
      <c r="L3033" s="461" t="s">
        <v>940</v>
      </c>
      <c r="M3033" s="463">
        <v>6167700</v>
      </c>
    </row>
    <row r="3034" spans="1:13">
      <c r="A3034" s="461" t="s">
        <v>5722</v>
      </c>
      <c r="B3034" s="461" t="s">
        <v>1550</v>
      </c>
      <c r="C3034" s="461" t="s">
        <v>591</v>
      </c>
      <c r="D3034" s="594">
        <v>4547</v>
      </c>
      <c r="E3034" s="595" t="s">
        <v>668</v>
      </c>
      <c r="F3034" s="461" t="s">
        <v>40</v>
      </c>
      <c r="G3034" s="461" t="s">
        <v>298</v>
      </c>
      <c r="H3034" s="461" t="s">
        <v>41</v>
      </c>
      <c r="I3034" s="461" t="s">
        <v>221</v>
      </c>
      <c r="J3034" s="461" t="s">
        <v>222</v>
      </c>
      <c r="K3034" s="461" t="s">
        <v>887</v>
      </c>
      <c r="L3034" s="461" t="s">
        <v>941</v>
      </c>
      <c r="M3034" s="463">
        <v>6329400</v>
      </c>
    </row>
    <row r="3035" spans="1:13">
      <c r="A3035" s="461" t="s">
        <v>5767</v>
      </c>
      <c r="B3035" s="461" t="s">
        <v>1545</v>
      </c>
      <c r="C3035" s="461" t="s">
        <v>591</v>
      </c>
      <c r="D3035" s="594">
        <v>4547</v>
      </c>
      <c r="E3035" s="595" t="s">
        <v>668</v>
      </c>
      <c r="F3035" s="461" t="s">
        <v>40</v>
      </c>
      <c r="G3035" s="461" t="s">
        <v>298</v>
      </c>
      <c r="H3035" s="461" t="s">
        <v>41</v>
      </c>
      <c r="I3035" s="461" t="s">
        <v>422</v>
      </c>
      <c r="J3035" s="461" t="s">
        <v>442</v>
      </c>
      <c r="K3035" s="461" t="s">
        <v>886</v>
      </c>
      <c r="L3035" s="461" t="s">
        <v>940</v>
      </c>
      <c r="M3035" s="463">
        <v>6537300</v>
      </c>
    </row>
    <row r="3036" spans="1:13">
      <c r="A3036" s="461" t="s">
        <v>5719</v>
      </c>
      <c r="B3036" s="461" t="s">
        <v>1547</v>
      </c>
      <c r="C3036" s="461" t="s">
        <v>591</v>
      </c>
      <c r="D3036" s="594">
        <v>4547</v>
      </c>
      <c r="E3036" s="595" t="s">
        <v>668</v>
      </c>
      <c r="F3036" s="461" t="s">
        <v>40</v>
      </c>
      <c r="G3036" s="461" t="s">
        <v>298</v>
      </c>
      <c r="H3036" s="461" t="s">
        <v>41</v>
      </c>
      <c r="I3036" s="461" t="s">
        <v>221</v>
      </c>
      <c r="J3036" s="461" t="s">
        <v>222</v>
      </c>
      <c r="K3036" s="461" t="s">
        <v>886</v>
      </c>
      <c r="L3036" s="461" t="s">
        <v>218</v>
      </c>
      <c r="M3036" s="463">
        <v>6652800</v>
      </c>
    </row>
    <row r="3037" spans="1:13">
      <c r="A3037" s="461" t="s">
        <v>5673</v>
      </c>
      <c r="B3037" s="461" t="s">
        <v>1541</v>
      </c>
      <c r="C3037" s="461" t="s">
        <v>591</v>
      </c>
      <c r="D3037" s="594">
        <v>4547</v>
      </c>
      <c r="E3037" s="595" t="s">
        <v>668</v>
      </c>
      <c r="F3037" s="461" t="s">
        <v>40</v>
      </c>
      <c r="G3037" s="461" t="s">
        <v>298</v>
      </c>
      <c r="H3037" s="461" t="s">
        <v>41</v>
      </c>
      <c r="I3037" s="461" t="s">
        <v>42</v>
      </c>
      <c r="J3037" s="461" t="s">
        <v>43</v>
      </c>
      <c r="K3037" s="461" t="s">
        <v>886</v>
      </c>
      <c r="L3037" s="461" t="s">
        <v>34</v>
      </c>
      <c r="M3037" s="463">
        <v>6675900</v>
      </c>
    </row>
    <row r="3038" spans="1:13">
      <c r="A3038" s="461" t="s">
        <v>5683</v>
      </c>
      <c r="B3038" s="461" t="s">
        <v>1541</v>
      </c>
      <c r="C3038" s="461" t="s">
        <v>591</v>
      </c>
      <c r="D3038" s="594">
        <v>4547</v>
      </c>
      <c r="E3038" s="595" t="s">
        <v>668</v>
      </c>
      <c r="F3038" s="461" t="s">
        <v>40</v>
      </c>
      <c r="G3038" s="461" t="s">
        <v>298</v>
      </c>
      <c r="H3038" s="461" t="s">
        <v>41</v>
      </c>
      <c r="I3038" s="461" t="s">
        <v>219</v>
      </c>
      <c r="J3038" s="461" t="s">
        <v>220</v>
      </c>
      <c r="K3038" s="461" t="s">
        <v>886</v>
      </c>
      <c r="L3038" s="461" t="s">
        <v>34</v>
      </c>
      <c r="M3038" s="463">
        <v>6675900</v>
      </c>
    </row>
    <row r="3039" spans="1:13">
      <c r="A3039" s="461" t="s">
        <v>5693</v>
      </c>
      <c r="B3039" s="461" t="s">
        <v>1541</v>
      </c>
      <c r="C3039" s="461" t="s">
        <v>591</v>
      </c>
      <c r="D3039" s="594">
        <v>4547</v>
      </c>
      <c r="E3039" s="595" t="s">
        <v>668</v>
      </c>
      <c r="F3039" s="461" t="s">
        <v>40</v>
      </c>
      <c r="G3039" s="461" t="s">
        <v>298</v>
      </c>
      <c r="H3039" s="461" t="s">
        <v>41</v>
      </c>
      <c r="I3039" s="461" t="s">
        <v>44</v>
      </c>
      <c r="J3039" s="461" t="s">
        <v>45</v>
      </c>
      <c r="K3039" s="461" t="s">
        <v>886</v>
      </c>
      <c r="L3039" s="461" t="s">
        <v>34</v>
      </c>
      <c r="M3039" s="463">
        <v>6675900</v>
      </c>
    </row>
    <row r="3040" spans="1:13">
      <c r="A3040" s="461" t="s">
        <v>5781</v>
      </c>
      <c r="B3040" s="461" t="s">
        <v>1549</v>
      </c>
      <c r="C3040" s="461" t="s">
        <v>591</v>
      </c>
      <c r="D3040" s="594">
        <v>4547</v>
      </c>
      <c r="E3040" s="595" t="s">
        <v>668</v>
      </c>
      <c r="F3040" s="461" t="s">
        <v>40</v>
      </c>
      <c r="G3040" s="461" t="s">
        <v>298</v>
      </c>
      <c r="H3040" s="461" t="s">
        <v>41</v>
      </c>
      <c r="I3040" s="461" t="s">
        <v>423</v>
      </c>
      <c r="J3040" s="461" t="s">
        <v>443</v>
      </c>
      <c r="K3040" s="461" t="s">
        <v>886</v>
      </c>
      <c r="L3040" s="461" t="s">
        <v>941</v>
      </c>
      <c r="M3040" s="463">
        <v>6768300</v>
      </c>
    </row>
    <row r="3041" spans="1:13">
      <c r="A3041" s="461" t="s">
        <v>5678</v>
      </c>
      <c r="B3041" s="461" t="s">
        <v>1546</v>
      </c>
      <c r="C3041" s="461" t="s">
        <v>591</v>
      </c>
      <c r="D3041" s="594">
        <v>4547</v>
      </c>
      <c r="E3041" s="595" t="s">
        <v>668</v>
      </c>
      <c r="F3041" s="461" t="s">
        <v>40</v>
      </c>
      <c r="G3041" s="461" t="s">
        <v>298</v>
      </c>
      <c r="H3041" s="461" t="s">
        <v>41</v>
      </c>
      <c r="I3041" s="461" t="s">
        <v>42</v>
      </c>
      <c r="J3041" s="461" t="s">
        <v>43</v>
      </c>
      <c r="K3041" s="461" t="s">
        <v>887</v>
      </c>
      <c r="L3041" s="461" t="s">
        <v>940</v>
      </c>
      <c r="M3041" s="463">
        <v>6860700</v>
      </c>
    </row>
    <row r="3042" spans="1:13">
      <c r="A3042" s="461" t="s">
        <v>5688</v>
      </c>
      <c r="B3042" s="461" t="s">
        <v>1546</v>
      </c>
      <c r="C3042" s="461" t="s">
        <v>591</v>
      </c>
      <c r="D3042" s="594">
        <v>4547</v>
      </c>
      <c r="E3042" s="595" t="s">
        <v>668</v>
      </c>
      <c r="F3042" s="461" t="s">
        <v>40</v>
      </c>
      <c r="G3042" s="461" t="s">
        <v>298</v>
      </c>
      <c r="H3042" s="461" t="s">
        <v>41</v>
      </c>
      <c r="I3042" s="461" t="s">
        <v>219</v>
      </c>
      <c r="J3042" s="461" t="s">
        <v>220</v>
      </c>
      <c r="K3042" s="461" t="s">
        <v>887</v>
      </c>
      <c r="L3042" s="461" t="s">
        <v>940</v>
      </c>
      <c r="M3042" s="463">
        <v>6860700</v>
      </c>
    </row>
    <row r="3043" spans="1:13">
      <c r="A3043" s="461" t="s">
        <v>5698</v>
      </c>
      <c r="B3043" s="461" t="s">
        <v>1546</v>
      </c>
      <c r="C3043" s="461" t="s">
        <v>591</v>
      </c>
      <c r="D3043" s="594">
        <v>4547</v>
      </c>
      <c r="E3043" s="595" t="s">
        <v>668</v>
      </c>
      <c r="F3043" s="461" t="s">
        <v>40</v>
      </c>
      <c r="G3043" s="461" t="s">
        <v>298</v>
      </c>
      <c r="H3043" s="461" t="s">
        <v>41</v>
      </c>
      <c r="I3043" s="461" t="s">
        <v>44</v>
      </c>
      <c r="J3043" s="461" t="s">
        <v>45</v>
      </c>
      <c r="K3043" s="461" t="s">
        <v>887</v>
      </c>
      <c r="L3043" s="461" t="s">
        <v>940</v>
      </c>
      <c r="M3043" s="463">
        <v>6860700</v>
      </c>
    </row>
    <row r="3044" spans="1:13">
      <c r="A3044" s="461" t="s">
        <v>5712</v>
      </c>
      <c r="B3044" s="461" t="s">
        <v>1550</v>
      </c>
      <c r="C3044" s="461" t="s">
        <v>591</v>
      </c>
      <c r="D3044" s="594">
        <v>4547</v>
      </c>
      <c r="E3044" s="595" t="s">
        <v>668</v>
      </c>
      <c r="F3044" s="461" t="s">
        <v>40</v>
      </c>
      <c r="G3044" s="461" t="s">
        <v>298</v>
      </c>
      <c r="H3044" s="461" t="s">
        <v>41</v>
      </c>
      <c r="I3044" s="461" t="s">
        <v>46</v>
      </c>
      <c r="J3044" s="461" t="s">
        <v>47</v>
      </c>
      <c r="K3044" s="461" t="s">
        <v>887</v>
      </c>
      <c r="L3044" s="461" t="s">
        <v>941</v>
      </c>
      <c r="M3044" s="463">
        <v>7068600</v>
      </c>
    </row>
    <row r="3045" spans="1:13">
      <c r="A3045" s="461" t="s">
        <v>5757</v>
      </c>
      <c r="B3045" s="461" t="s">
        <v>1545</v>
      </c>
      <c r="C3045" s="461" t="s">
        <v>591</v>
      </c>
      <c r="D3045" s="594">
        <v>4547</v>
      </c>
      <c r="E3045" s="595" t="s">
        <v>668</v>
      </c>
      <c r="F3045" s="461" t="s">
        <v>40</v>
      </c>
      <c r="G3045" s="461" t="s">
        <v>298</v>
      </c>
      <c r="H3045" s="461" t="s">
        <v>41</v>
      </c>
      <c r="I3045" s="461" t="s">
        <v>421</v>
      </c>
      <c r="J3045" s="461" t="s">
        <v>441</v>
      </c>
      <c r="K3045" s="461" t="s">
        <v>886</v>
      </c>
      <c r="L3045" s="461" t="s">
        <v>940</v>
      </c>
      <c r="M3045" s="463">
        <v>7276500</v>
      </c>
    </row>
    <row r="3046" spans="1:13">
      <c r="A3046" s="461" t="s">
        <v>5709</v>
      </c>
      <c r="B3046" s="461" t="s">
        <v>1547</v>
      </c>
      <c r="C3046" s="461" t="s">
        <v>591</v>
      </c>
      <c r="D3046" s="594">
        <v>4547</v>
      </c>
      <c r="E3046" s="595" t="s">
        <v>668</v>
      </c>
      <c r="F3046" s="461" t="s">
        <v>40</v>
      </c>
      <c r="G3046" s="461" t="s">
        <v>298</v>
      </c>
      <c r="H3046" s="461" t="s">
        <v>41</v>
      </c>
      <c r="I3046" s="461" t="s">
        <v>46</v>
      </c>
      <c r="J3046" s="461" t="s">
        <v>47</v>
      </c>
      <c r="K3046" s="461" t="s">
        <v>886</v>
      </c>
      <c r="L3046" s="461" t="s">
        <v>218</v>
      </c>
      <c r="M3046" s="463">
        <v>7415100</v>
      </c>
    </row>
    <row r="3047" spans="1:13">
      <c r="A3047" s="461" t="s">
        <v>5771</v>
      </c>
      <c r="B3047" s="461" t="s">
        <v>1549</v>
      </c>
      <c r="C3047" s="461" t="s">
        <v>591</v>
      </c>
      <c r="D3047" s="594">
        <v>4547</v>
      </c>
      <c r="E3047" s="595" t="s">
        <v>668</v>
      </c>
      <c r="F3047" s="461" t="s">
        <v>40</v>
      </c>
      <c r="G3047" s="461" t="s">
        <v>298</v>
      </c>
      <c r="H3047" s="461" t="s">
        <v>41</v>
      </c>
      <c r="I3047" s="461" t="s">
        <v>422</v>
      </c>
      <c r="J3047" s="461" t="s">
        <v>442</v>
      </c>
      <c r="K3047" s="461" t="s">
        <v>886</v>
      </c>
      <c r="L3047" s="461" t="s">
        <v>941</v>
      </c>
      <c r="M3047" s="463">
        <v>7461300</v>
      </c>
    </row>
    <row r="3048" spans="1:13">
      <c r="A3048" s="461" t="s">
        <v>5682</v>
      </c>
      <c r="B3048" s="461" t="s">
        <v>1550</v>
      </c>
      <c r="C3048" s="461" t="s">
        <v>591</v>
      </c>
      <c r="D3048" s="594">
        <v>4547</v>
      </c>
      <c r="E3048" s="595" t="s">
        <v>668</v>
      </c>
      <c r="F3048" s="461" t="s">
        <v>40</v>
      </c>
      <c r="G3048" s="461" t="s">
        <v>298</v>
      </c>
      <c r="H3048" s="461" t="s">
        <v>41</v>
      </c>
      <c r="I3048" s="461" t="s">
        <v>42</v>
      </c>
      <c r="J3048" s="461" t="s">
        <v>43</v>
      </c>
      <c r="K3048" s="461" t="s">
        <v>887</v>
      </c>
      <c r="L3048" s="461" t="s">
        <v>941</v>
      </c>
      <c r="M3048" s="463">
        <v>7854000</v>
      </c>
    </row>
    <row r="3049" spans="1:13">
      <c r="A3049" s="461" t="s">
        <v>5692</v>
      </c>
      <c r="B3049" s="461" t="s">
        <v>1550</v>
      </c>
      <c r="C3049" s="461" t="s">
        <v>591</v>
      </c>
      <c r="D3049" s="594">
        <v>4547</v>
      </c>
      <c r="E3049" s="595" t="s">
        <v>668</v>
      </c>
      <c r="F3049" s="461" t="s">
        <v>40</v>
      </c>
      <c r="G3049" s="461" t="s">
        <v>298</v>
      </c>
      <c r="H3049" s="461" t="s">
        <v>41</v>
      </c>
      <c r="I3049" s="461" t="s">
        <v>219</v>
      </c>
      <c r="J3049" s="461" t="s">
        <v>220</v>
      </c>
      <c r="K3049" s="461" t="s">
        <v>887</v>
      </c>
      <c r="L3049" s="461" t="s">
        <v>941</v>
      </c>
      <c r="M3049" s="463">
        <v>7854000</v>
      </c>
    </row>
    <row r="3050" spans="1:13">
      <c r="A3050" s="461" t="s">
        <v>5702</v>
      </c>
      <c r="B3050" s="461" t="s">
        <v>1550</v>
      </c>
      <c r="C3050" s="461" t="s">
        <v>591</v>
      </c>
      <c r="D3050" s="594">
        <v>4547</v>
      </c>
      <c r="E3050" s="595" t="s">
        <v>668</v>
      </c>
      <c r="F3050" s="461" t="s">
        <v>40</v>
      </c>
      <c r="G3050" s="461" t="s">
        <v>298</v>
      </c>
      <c r="H3050" s="461" t="s">
        <v>41</v>
      </c>
      <c r="I3050" s="461" t="s">
        <v>44</v>
      </c>
      <c r="J3050" s="461" t="s">
        <v>45</v>
      </c>
      <c r="K3050" s="461" t="s">
        <v>887</v>
      </c>
      <c r="L3050" s="461" t="s">
        <v>941</v>
      </c>
      <c r="M3050" s="463">
        <v>7854000</v>
      </c>
    </row>
    <row r="3051" spans="1:13">
      <c r="A3051" s="461" t="s">
        <v>5747</v>
      </c>
      <c r="B3051" s="461" t="s">
        <v>1545</v>
      </c>
      <c r="C3051" s="461" t="s">
        <v>591</v>
      </c>
      <c r="D3051" s="594">
        <v>4547</v>
      </c>
      <c r="E3051" s="595" t="s">
        <v>668</v>
      </c>
      <c r="F3051" s="461" t="s">
        <v>40</v>
      </c>
      <c r="G3051" s="461" t="s">
        <v>298</v>
      </c>
      <c r="H3051" s="461" t="s">
        <v>41</v>
      </c>
      <c r="I3051" s="461" t="s">
        <v>223</v>
      </c>
      <c r="J3051" s="461" t="s">
        <v>56</v>
      </c>
      <c r="K3051" s="461" t="s">
        <v>886</v>
      </c>
      <c r="L3051" s="461" t="s">
        <v>940</v>
      </c>
      <c r="M3051" s="463">
        <v>8108100</v>
      </c>
    </row>
    <row r="3052" spans="1:13">
      <c r="A3052" s="461" t="s">
        <v>5679</v>
      </c>
      <c r="B3052" s="461" t="s">
        <v>1547</v>
      </c>
      <c r="C3052" s="461" t="s">
        <v>591</v>
      </c>
      <c r="D3052" s="594">
        <v>4547</v>
      </c>
      <c r="E3052" s="595" t="s">
        <v>668</v>
      </c>
      <c r="F3052" s="461" t="s">
        <v>40</v>
      </c>
      <c r="G3052" s="461" t="s">
        <v>298</v>
      </c>
      <c r="H3052" s="461" t="s">
        <v>41</v>
      </c>
      <c r="I3052" s="461" t="s">
        <v>42</v>
      </c>
      <c r="J3052" s="461" t="s">
        <v>43</v>
      </c>
      <c r="K3052" s="461" t="s">
        <v>886</v>
      </c>
      <c r="L3052" s="461" t="s">
        <v>218</v>
      </c>
      <c r="M3052" s="463">
        <v>8246700</v>
      </c>
    </row>
    <row r="3053" spans="1:13">
      <c r="A3053" s="461" t="s">
        <v>5689</v>
      </c>
      <c r="B3053" s="461" t="s">
        <v>1547</v>
      </c>
      <c r="C3053" s="461" t="s">
        <v>591</v>
      </c>
      <c r="D3053" s="594">
        <v>4547</v>
      </c>
      <c r="E3053" s="595" t="s">
        <v>668</v>
      </c>
      <c r="F3053" s="461" t="s">
        <v>40</v>
      </c>
      <c r="G3053" s="461" t="s">
        <v>298</v>
      </c>
      <c r="H3053" s="461" t="s">
        <v>41</v>
      </c>
      <c r="I3053" s="461" t="s">
        <v>219</v>
      </c>
      <c r="J3053" s="461" t="s">
        <v>220</v>
      </c>
      <c r="K3053" s="461" t="s">
        <v>886</v>
      </c>
      <c r="L3053" s="461" t="s">
        <v>218</v>
      </c>
      <c r="M3053" s="463">
        <v>8246700</v>
      </c>
    </row>
    <row r="3054" spans="1:13">
      <c r="A3054" s="461" t="s">
        <v>5699</v>
      </c>
      <c r="B3054" s="461" t="s">
        <v>1547</v>
      </c>
      <c r="C3054" s="461" t="s">
        <v>591</v>
      </c>
      <c r="D3054" s="594">
        <v>4547</v>
      </c>
      <c r="E3054" s="595" t="s">
        <v>668</v>
      </c>
      <c r="F3054" s="461" t="s">
        <v>40</v>
      </c>
      <c r="G3054" s="461" t="s">
        <v>298</v>
      </c>
      <c r="H3054" s="461" t="s">
        <v>41</v>
      </c>
      <c r="I3054" s="461" t="s">
        <v>44</v>
      </c>
      <c r="J3054" s="461" t="s">
        <v>45</v>
      </c>
      <c r="K3054" s="461" t="s">
        <v>886</v>
      </c>
      <c r="L3054" s="461" t="s">
        <v>218</v>
      </c>
      <c r="M3054" s="463">
        <v>8246700</v>
      </c>
    </row>
    <row r="3055" spans="1:13">
      <c r="A3055" s="461" t="s">
        <v>5761</v>
      </c>
      <c r="B3055" s="461" t="s">
        <v>1549</v>
      </c>
      <c r="C3055" s="461" t="s">
        <v>591</v>
      </c>
      <c r="D3055" s="594">
        <v>4547</v>
      </c>
      <c r="E3055" s="595" t="s">
        <v>668</v>
      </c>
      <c r="F3055" s="461" t="s">
        <v>40</v>
      </c>
      <c r="G3055" s="461" t="s">
        <v>298</v>
      </c>
      <c r="H3055" s="461" t="s">
        <v>41</v>
      </c>
      <c r="I3055" s="461" t="s">
        <v>421</v>
      </c>
      <c r="J3055" s="461" t="s">
        <v>441</v>
      </c>
      <c r="K3055" s="461" t="s">
        <v>886</v>
      </c>
      <c r="L3055" s="461" t="s">
        <v>941</v>
      </c>
      <c r="M3055" s="463">
        <v>8316000</v>
      </c>
    </row>
    <row r="3056" spans="1:13">
      <c r="A3056" s="461" t="s">
        <v>5727</v>
      </c>
      <c r="B3056" s="461" t="s">
        <v>1545</v>
      </c>
      <c r="C3056" s="461" t="s">
        <v>591</v>
      </c>
      <c r="D3056" s="594">
        <v>4547</v>
      </c>
      <c r="E3056" s="595" t="s">
        <v>668</v>
      </c>
      <c r="F3056" s="461" t="s">
        <v>40</v>
      </c>
      <c r="G3056" s="461" t="s">
        <v>298</v>
      </c>
      <c r="H3056" s="461" t="s">
        <v>41</v>
      </c>
      <c r="I3056" s="461" t="s">
        <v>48</v>
      </c>
      <c r="J3056" s="461" t="s">
        <v>49</v>
      </c>
      <c r="K3056" s="461" t="s">
        <v>886</v>
      </c>
      <c r="L3056" s="461" t="s">
        <v>940</v>
      </c>
      <c r="M3056" s="463">
        <v>9032100</v>
      </c>
    </row>
    <row r="3057" spans="1:13">
      <c r="A3057" s="461" t="s">
        <v>5737</v>
      </c>
      <c r="B3057" s="461" t="s">
        <v>1545</v>
      </c>
      <c r="C3057" s="461" t="s">
        <v>591</v>
      </c>
      <c r="D3057" s="594">
        <v>4547</v>
      </c>
      <c r="E3057" s="595" t="s">
        <v>668</v>
      </c>
      <c r="F3057" s="461" t="s">
        <v>40</v>
      </c>
      <c r="G3057" s="461" t="s">
        <v>298</v>
      </c>
      <c r="H3057" s="461" t="s">
        <v>41</v>
      </c>
      <c r="I3057" s="461" t="s">
        <v>50</v>
      </c>
      <c r="J3057" s="461" t="s">
        <v>51</v>
      </c>
      <c r="K3057" s="461" t="s">
        <v>886</v>
      </c>
      <c r="L3057" s="461" t="s">
        <v>940</v>
      </c>
      <c r="M3057" s="463">
        <v>9032100</v>
      </c>
    </row>
    <row r="3058" spans="1:13">
      <c r="A3058" s="461" t="s">
        <v>5751</v>
      </c>
      <c r="B3058" s="461" t="s">
        <v>1549</v>
      </c>
      <c r="C3058" s="461" t="s">
        <v>591</v>
      </c>
      <c r="D3058" s="594">
        <v>4547</v>
      </c>
      <c r="E3058" s="595" t="s">
        <v>668</v>
      </c>
      <c r="F3058" s="461" t="s">
        <v>40</v>
      </c>
      <c r="G3058" s="461" t="s">
        <v>298</v>
      </c>
      <c r="H3058" s="461" t="s">
        <v>41</v>
      </c>
      <c r="I3058" s="461" t="s">
        <v>223</v>
      </c>
      <c r="J3058" s="461" t="s">
        <v>56</v>
      </c>
      <c r="K3058" s="461" t="s">
        <v>886</v>
      </c>
      <c r="L3058" s="461" t="s">
        <v>941</v>
      </c>
      <c r="M3058" s="463">
        <v>9263100</v>
      </c>
    </row>
    <row r="3059" spans="1:13">
      <c r="A3059" s="461" t="s">
        <v>5717</v>
      </c>
      <c r="B3059" s="461" t="s">
        <v>1545</v>
      </c>
      <c r="C3059" s="461" t="s">
        <v>591</v>
      </c>
      <c r="D3059" s="594">
        <v>4547</v>
      </c>
      <c r="E3059" s="595" t="s">
        <v>668</v>
      </c>
      <c r="F3059" s="461" t="s">
        <v>40</v>
      </c>
      <c r="G3059" s="461" t="s">
        <v>298</v>
      </c>
      <c r="H3059" s="461" t="s">
        <v>41</v>
      </c>
      <c r="I3059" s="461" t="s">
        <v>221</v>
      </c>
      <c r="J3059" s="461" t="s">
        <v>222</v>
      </c>
      <c r="K3059" s="461" t="s">
        <v>886</v>
      </c>
      <c r="L3059" s="461" t="s">
        <v>940</v>
      </c>
      <c r="M3059" s="463">
        <v>10071600</v>
      </c>
    </row>
    <row r="3060" spans="1:13">
      <c r="A3060" s="461" t="s">
        <v>5731</v>
      </c>
      <c r="B3060" s="461" t="s">
        <v>1549</v>
      </c>
      <c r="C3060" s="461" t="s">
        <v>591</v>
      </c>
      <c r="D3060" s="594">
        <v>4547</v>
      </c>
      <c r="E3060" s="595" t="s">
        <v>668</v>
      </c>
      <c r="F3060" s="461" t="s">
        <v>40</v>
      </c>
      <c r="G3060" s="461" t="s">
        <v>298</v>
      </c>
      <c r="H3060" s="461" t="s">
        <v>41</v>
      </c>
      <c r="I3060" s="461" t="s">
        <v>48</v>
      </c>
      <c r="J3060" s="461" t="s">
        <v>49</v>
      </c>
      <c r="K3060" s="461" t="s">
        <v>886</v>
      </c>
      <c r="L3060" s="461" t="s">
        <v>941</v>
      </c>
      <c r="M3060" s="463">
        <v>10325700</v>
      </c>
    </row>
    <row r="3061" spans="1:13">
      <c r="A3061" s="461" t="s">
        <v>5741</v>
      </c>
      <c r="B3061" s="461" t="s">
        <v>1549</v>
      </c>
      <c r="C3061" s="461" t="s">
        <v>591</v>
      </c>
      <c r="D3061" s="594">
        <v>4547</v>
      </c>
      <c r="E3061" s="595" t="s">
        <v>668</v>
      </c>
      <c r="F3061" s="461" t="s">
        <v>40</v>
      </c>
      <c r="G3061" s="461" t="s">
        <v>298</v>
      </c>
      <c r="H3061" s="461" t="s">
        <v>41</v>
      </c>
      <c r="I3061" s="461" t="s">
        <v>50</v>
      </c>
      <c r="J3061" s="461" t="s">
        <v>51</v>
      </c>
      <c r="K3061" s="461" t="s">
        <v>886</v>
      </c>
      <c r="L3061" s="461" t="s">
        <v>941</v>
      </c>
      <c r="M3061" s="463">
        <v>10325700</v>
      </c>
    </row>
    <row r="3062" spans="1:13">
      <c r="A3062" s="409" t="s">
        <v>5707</v>
      </c>
      <c r="B3062" s="409" t="s">
        <v>1545</v>
      </c>
      <c r="C3062" s="409" t="s">
        <v>591</v>
      </c>
      <c r="D3062" s="412">
        <v>4547</v>
      </c>
      <c r="E3062" s="413" t="s">
        <v>668</v>
      </c>
      <c r="F3062" s="409" t="s">
        <v>40</v>
      </c>
      <c r="G3062" s="409" t="s">
        <v>298</v>
      </c>
      <c r="H3062" s="409" t="s">
        <v>41</v>
      </c>
      <c r="I3062" s="250" t="s">
        <v>46</v>
      </c>
      <c r="J3062" s="409" t="s">
        <v>47</v>
      </c>
      <c r="K3062" s="409" t="s">
        <v>886</v>
      </c>
      <c r="L3062" s="409" t="s">
        <v>940</v>
      </c>
      <c r="M3062" s="414">
        <v>11226600</v>
      </c>
    </row>
    <row r="3063" spans="1:13">
      <c r="A3063" s="409" t="s">
        <v>5721</v>
      </c>
      <c r="B3063" s="409" t="s">
        <v>1549</v>
      </c>
      <c r="C3063" s="409" t="s">
        <v>591</v>
      </c>
      <c r="D3063" s="412">
        <v>4547</v>
      </c>
      <c r="E3063" s="413" t="s">
        <v>668</v>
      </c>
      <c r="F3063" s="409" t="s">
        <v>40</v>
      </c>
      <c r="G3063" s="409" t="s">
        <v>298</v>
      </c>
      <c r="H3063" s="409" t="s">
        <v>41</v>
      </c>
      <c r="I3063" s="250" t="s">
        <v>221</v>
      </c>
      <c r="J3063" s="409" t="s">
        <v>222</v>
      </c>
      <c r="K3063" s="409" t="s">
        <v>886</v>
      </c>
      <c r="L3063" s="409" t="s">
        <v>941</v>
      </c>
      <c r="M3063" s="414">
        <v>11503800</v>
      </c>
    </row>
    <row r="3064" spans="1:13">
      <c r="A3064" s="409" t="s">
        <v>5677</v>
      </c>
      <c r="B3064" s="409" t="s">
        <v>1545</v>
      </c>
      <c r="C3064" s="409" t="s">
        <v>591</v>
      </c>
      <c r="D3064" s="412">
        <v>4547</v>
      </c>
      <c r="E3064" s="413" t="s">
        <v>668</v>
      </c>
      <c r="F3064" s="409" t="s">
        <v>40</v>
      </c>
      <c r="G3064" s="409" t="s">
        <v>298</v>
      </c>
      <c r="H3064" s="409" t="s">
        <v>41</v>
      </c>
      <c r="I3064" s="250" t="s">
        <v>42</v>
      </c>
      <c r="J3064" s="409" t="s">
        <v>43</v>
      </c>
      <c r="K3064" s="409" t="s">
        <v>886</v>
      </c>
      <c r="L3064" s="409" t="s">
        <v>940</v>
      </c>
      <c r="M3064" s="414">
        <v>12497100</v>
      </c>
    </row>
    <row r="3065" spans="1:13">
      <c r="A3065" s="409" t="s">
        <v>5687</v>
      </c>
      <c r="B3065" s="409" t="s">
        <v>1545</v>
      </c>
      <c r="C3065" s="409" t="s">
        <v>591</v>
      </c>
      <c r="D3065" s="412">
        <v>4547</v>
      </c>
      <c r="E3065" s="413" t="s">
        <v>668</v>
      </c>
      <c r="F3065" s="409" t="s">
        <v>40</v>
      </c>
      <c r="G3065" s="409" t="s">
        <v>298</v>
      </c>
      <c r="H3065" s="409" t="s">
        <v>41</v>
      </c>
      <c r="I3065" s="250" t="s">
        <v>219</v>
      </c>
      <c r="J3065" s="409" t="s">
        <v>220</v>
      </c>
      <c r="K3065" s="409" t="s">
        <v>886</v>
      </c>
      <c r="L3065" s="409" t="s">
        <v>940</v>
      </c>
      <c r="M3065" s="414">
        <v>12497100</v>
      </c>
    </row>
    <row r="3066" spans="1:13">
      <c r="A3066" s="409" t="s">
        <v>5697</v>
      </c>
      <c r="B3066" s="409" t="s">
        <v>1545</v>
      </c>
      <c r="C3066" s="409" t="s">
        <v>591</v>
      </c>
      <c r="D3066" s="412">
        <v>4547</v>
      </c>
      <c r="E3066" s="413" t="s">
        <v>668</v>
      </c>
      <c r="F3066" s="409" t="s">
        <v>40</v>
      </c>
      <c r="G3066" s="409" t="s">
        <v>298</v>
      </c>
      <c r="H3066" s="409" t="s">
        <v>41</v>
      </c>
      <c r="I3066" s="250" t="s">
        <v>44</v>
      </c>
      <c r="J3066" s="409" t="s">
        <v>45</v>
      </c>
      <c r="K3066" s="409" t="s">
        <v>886</v>
      </c>
      <c r="L3066" s="409" t="s">
        <v>940</v>
      </c>
      <c r="M3066" s="414">
        <v>12497100</v>
      </c>
    </row>
    <row r="3067" spans="1:13">
      <c r="A3067" s="409" t="s">
        <v>5711</v>
      </c>
      <c r="B3067" s="409" t="s">
        <v>1549</v>
      </c>
      <c r="C3067" s="409" t="s">
        <v>591</v>
      </c>
      <c r="D3067" s="412">
        <v>4547</v>
      </c>
      <c r="E3067" s="413" t="s">
        <v>668</v>
      </c>
      <c r="F3067" s="409" t="s">
        <v>40</v>
      </c>
      <c r="G3067" s="409" t="s">
        <v>298</v>
      </c>
      <c r="H3067" s="409" t="s">
        <v>41</v>
      </c>
      <c r="I3067" s="250" t="s">
        <v>46</v>
      </c>
      <c r="J3067" s="409" t="s">
        <v>47</v>
      </c>
      <c r="K3067" s="409" t="s">
        <v>886</v>
      </c>
      <c r="L3067" s="409" t="s">
        <v>941</v>
      </c>
      <c r="M3067" s="414">
        <v>12843600</v>
      </c>
    </row>
    <row r="3068" spans="1:13">
      <c r="A3068" s="409" t="s">
        <v>5681</v>
      </c>
      <c r="B3068" s="409" t="s">
        <v>1549</v>
      </c>
      <c r="C3068" s="409" t="s">
        <v>591</v>
      </c>
      <c r="D3068" s="412">
        <v>4547</v>
      </c>
      <c r="E3068" s="413" t="s">
        <v>668</v>
      </c>
      <c r="F3068" s="409" t="s">
        <v>40</v>
      </c>
      <c r="G3068" s="409" t="s">
        <v>298</v>
      </c>
      <c r="H3068" s="409" t="s">
        <v>41</v>
      </c>
      <c r="I3068" s="250" t="s">
        <v>42</v>
      </c>
      <c r="J3068" s="409" t="s">
        <v>43</v>
      </c>
      <c r="K3068" s="409" t="s">
        <v>886</v>
      </c>
      <c r="L3068" s="409" t="s">
        <v>941</v>
      </c>
      <c r="M3068" s="414">
        <v>14275800</v>
      </c>
    </row>
    <row r="3069" spans="1:13">
      <c r="A3069" s="409" t="s">
        <v>5691</v>
      </c>
      <c r="B3069" s="409" t="s">
        <v>1549</v>
      </c>
      <c r="C3069" s="409" t="s">
        <v>591</v>
      </c>
      <c r="D3069" s="412">
        <v>4547</v>
      </c>
      <c r="E3069" s="413" t="s">
        <v>668</v>
      </c>
      <c r="F3069" s="409" t="s">
        <v>40</v>
      </c>
      <c r="G3069" s="409" t="s">
        <v>298</v>
      </c>
      <c r="H3069" s="409" t="s">
        <v>41</v>
      </c>
      <c r="I3069" s="250" t="s">
        <v>219</v>
      </c>
      <c r="J3069" s="409" t="s">
        <v>220</v>
      </c>
      <c r="K3069" s="409" t="s">
        <v>886</v>
      </c>
      <c r="L3069" s="409" t="s">
        <v>941</v>
      </c>
      <c r="M3069" s="414">
        <v>14275800</v>
      </c>
    </row>
    <row r="3070" spans="1:13">
      <c r="A3070" s="409" t="s">
        <v>5701</v>
      </c>
      <c r="B3070" s="409" t="s">
        <v>1549</v>
      </c>
      <c r="C3070" s="409" t="s">
        <v>591</v>
      </c>
      <c r="D3070" s="412">
        <v>4547</v>
      </c>
      <c r="E3070" s="413" t="s">
        <v>668</v>
      </c>
      <c r="F3070" s="409" t="s">
        <v>40</v>
      </c>
      <c r="G3070" s="409" t="s">
        <v>298</v>
      </c>
      <c r="H3070" s="409" t="s">
        <v>41</v>
      </c>
      <c r="I3070" s="250" t="s">
        <v>44</v>
      </c>
      <c r="J3070" s="409" t="s">
        <v>45</v>
      </c>
      <c r="K3070" s="409" t="s">
        <v>886</v>
      </c>
      <c r="L3070" s="409" t="s">
        <v>941</v>
      </c>
      <c r="M3070" s="414">
        <v>14275800</v>
      </c>
    </row>
    <row r="3071" spans="1:13">
      <c r="A3071" s="409" t="s">
        <v>3883</v>
      </c>
      <c r="B3071" s="409" t="s">
        <v>1395</v>
      </c>
      <c r="C3071" s="409" t="s">
        <v>920</v>
      </c>
      <c r="D3071" s="495">
        <v>4548</v>
      </c>
      <c r="E3071" s="409" t="s">
        <v>1112</v>
      </c>
      <c r="F3071" s="409" t="s">
        <v>40</v>
      </c>
      <c r="G3071" s="409" t="s">
        <v>298</v>
      </c>
      <c r="H3071" s="409" t="s">
        <v>41</v>
      </c>
      <c r="I3071" s="250" t="s">
        <v>223</v>
      </c>
      <c r="J3071" s="409" t="s">
        <v>56</v>
      </c>
      <c r="K3071" s="409" t="s">
        <v>198</v>
      </c>
      <c r="L3071" s="409" t="s">
        <v>32</v>
      </c>
      <c r="M3071" s="414">
        <v>29013600</v>
      </c>
    </row>
    <row r="3072" spans="1:13">
      <c r="A3072" s="409" t="s">
        <v>3889</v>
      </c>
      <c r="B3072" s="409" t="s">
        <v>1395</v>
      </c>
      <c r="C3072" s="409" t="s">
        <v>920</v>
      </c>
      <c r="D3072" s="495">
        <v>4548</v>
      </c>
      <c r="E3072" s="409" t="s">
        <v>1112</v>
      </c>
      <c r="F3072" s="409" t="s">
        <v>40</v>
      </c>
      <c r="G3072" s="409" t="s">
        <v>298</v>
      </c>
      <c r="H3072" s="409" t="s">
        <v>41</v>
      </c>
      <c r="I3072" s="250" t="s">
        <v>421</v>
      </c>
      <c r="J3072" s="409" t="s">
        <v>441</v>
      </c>
      <c r="K3072" s="409" t="s">
        <v>198</v>
      </c>
      <c r="L3072" s="409" t="s">
        <v>32</v>
      </c>
      <c r="M3072" s="414">
        <v>29013600</v>
      </c>
    </row>
    <row r="3073" spans="1:13">
      <c r="A3073" s="409" t="s">
        <v>3895</v>
      </c>
      <c r="B3073" s="409" t="s">
        <v>1395</v>
      </c>
      <c r="C3073" s="409" t="s">
        <v>920</v>
      </c>
      <c r="D3073" s="495">
        <v>4548</v>
      </c>
      <c r="E3073" s="409" t="s">
        <v>1112</v>
      </c>
      <c r="F3073" s="409" t="s">
        <v>40</v>
      </c>
      <c r="G3073" s="409" t="s">
        <v>298</v>
      </c>
      <c r="H3073" s="409" t="s">
        <v>41</v>
      </c>
      <c r="I3073" s="250" t="s">
        <v>422</v>
      </c>
      <c r="J3073" s="409" t="s">
        <v>442</v>
      </c>
      <c r="K3073" s="409" t="s">
        <v>198</v>
      </c>
      <c r="L3073" s="409" t="s">
        <v>32</v>
      </c>
      <c r="M3073" s="414">
        <v>29013600</v>
      </c>
    </row>
    <row r="3074" spans="1:13">
      <c r="A3074" s="409" t="s">
        <v>3901</v>
      </c>
      <c r="B3074" s="409" t="s">
        <v>1395</v>
      </c>
      <c r="C3074" s="409" t="s">
        <v>920</v>
      </c>
      <c r="D3074" s="495">
        <v>4548</v>
      </c>
      <c r="E3074" s="409" t="s">
        <v>1112</v>
      </c>
      <c r="F3074" s="409" t="s">
        <v>40</v>
      </c>
      <c r="G3074" s="409" t="s">
        <v>298</v>
      </c>
      <c r="H3074" s="409" t="s">
        <v>41</v>
      </c>
      <c r="I3074" s="250" t="s">
        <v>423</v>
      </c>
      <c r="J3074" s="409" t="s">
        <v>443</v>
      </c>
      <c r="K3074" s="409" t="s">
        <v>198</v>
      </c>
      <c r="L3074" s="409" t="s">
        <v>32</v>
      </c>
      <c r="M3074" s="414">
        <v>29013600</v>
      </c>
    </row>
    <row r="3075" spans="1:13">
      <c r="A3075" s="409" t="s">
        <v>3907</v>
      </c>
      <c r="B3075" s="409" t="s">
        <v>1395</v>
      </c>
      <c r="C3075" s="409" t="s">
        <v>920</v>
      </c>
      <c r="D3075" s="495">
        <v>4548</v>
      </c>
      <c r="E3075" s="409" t="s">
        <v>1112</v>
      </c>
      <c r="F3075" s="409" t="s">
        <v>40</v>
      </c>
      <c r="G3075" s="409" t="s">
        <v>298</v>
      </c>
      <c r="H3075" s="409" t="s">
        <v>41</v>
      </c>
      <c r="I3075" s="250" t="s">
        <v>424</v>
      </c>
      <c r="J3075" s="409" t="s">
        <v>444</v>
      </c>
      <c r="K3075" s="409" t="s">
        <v>198</v>
      </c>
      <c r="L3075" s="409" t="s">
        <v>32</v>
      </c>
      <c r="M3075" s="414">
        <v>29013600</v>
      </c>
    </row>
    <row r="3076" spans="1:13">
      <c r="A3076" s="409" t="s">
        <v>3913</v>
      </c>
      <c r="B3076" s="409" t="s">
        <v>1395</v>
      </c>
      <c r="C3076" s="409" t="s">
        <v>920</v>
      </c>
      <c r="D3076" s="495">
        <v>4548</v>
      </c>
      <c r="E3076" s="409" t="s">
        <v>1112</v>
      </c>
      <c r="F3076" s="409" t="s">
        <v>40</v>
      </c>
      <c r="G3076" s="409" t="s">
        <v>298</v>
      </c>
      <c r="H3076" s="409" t="s">
        <v>41</v>
      </c>
      <c r="I3076" s="250" t="s">
        <v>425</v>
      </c>
      <c r="J3076" s="409" t="s">
        <v>445</v>
      </c>
      <c r="K3076" s="409" t="s">
        <v>198</v>
      </c>
      <c r="L3076" s="409" t="s">
        <v>32</v>
      </c>
      <c r="M3076" s="414">
        <v>29013600</v>
      </c>
    </row>
    <row r="3077" spans="1:13">
      <c r="A3077" s="409" t="s">
        <v>3871</v>
      </c>
      <c r="B3077" s="409" t="s">
        <v>1395</v>
      </c>
      <c r="C3077" s="409" t="s">
        <v>920</v>
      </c>
      <c r="D3077" s="495">
        <v>4548</v>
      </c>
      <c r="E3077" s="409" t="s">
        <v>1112</v>
      </c>
      <c r="F3077" s="409" t="s">
        <v>40</v>
      </c>
      <c r="G3077" s="409" t="s">
        <v>298</v>
      </c>
      <c r="H3077" s="409" t="s">
        <v>41</v>
      </c>
      <c r="I3077" s="250" t="s">
        <v>48</v>
      </c>
      <c r="J3077" s="409" t="s">
        <v>49</v>
      </c>
      <c r="K3077" s="409" t="s">
        <v>198</v>
      </c>
      <c r="L3077" s="409" t="s">
        <v>32</v>
      </c>
      <c r="M3077" s="414">
        <v>30815400</v>
      </c>
    </row>
    <row r="3078" spans="1:13">
      <c r="A3078" s="409" t="s">
        <v>3877</v>
      </c>
      <c r="B3078" s="409" t="s">
        <v>1395</v>
      </c>
      <c r="C3078" s="409" t="s">
        <v>920</v>
      </c>
      <c r="D3078" s="495">
        <v>4548</v>
      </c>
      <c r="E3078" s="409" t="s">
        <v>1112</v>
      </c>
      <c r="F3078" s="409" t="s">
        <v>40</v>
      </c>
      <c r="G3078" s="409" t="s">
        <v>298</v>
      </c>
      <c r="H3078" s="409" t="s">
        <v>41</v>
      </c>
      <c r="I3078" s="250" t="s">
        <v>50</v>
      </c>
      <c r="J3078" s="409" t="s">
        <v>51</v>
      </c>
      <c r="K3078" s="409" t="s">
        <v>198</v>
      </c>
      <c r="L3078" s="409" t="s">
        <v>32</v>
      </c>
      <c r="M3078" s="414">
        <v>30815400</v>
      </c>
    </row>
    <row r="3079" spans="1:13">
      <c r="A3079" s="409" t="s">
        <v>3865</v>
      </c>
      <c r="B3079" s="409" t="s">
        <v>1395</v>
      </c>
      <c r="C3079" s="409" t="s">
        <v>920</v>
      </c>
      <c r="D3079" s="495">
        <v>4548</v>
      </c>
      <c r="E3079" s="409" t="s">
        <v>1112</v>
      </c>
      <c r="F3079" s="409" t="s">
        <v>40</v>
      </c>
      <c r="G3079" s="409" t="s">
        <v>298</v>
      </c>
      <c r="H3079" s="409" t="s">
        <v>41</v>
      </c>
      <c r="I3079" s="250" t="s">
        <v>221</v>
      </c>
      <c r="J3079" s="409" t="s">
        <v>222</v>
      </c>
      <c r="K3079" s="409" t="s">
        <v>198</v>
      </c>
      <c r="L3079" s="409" t="s">
        <v>32</v>
      </c>
      <c r="M3079" s="414">
        <v>32663400</v>
      </c>
    </row>
    <row r="3080" spans="1:13">
      <c r="A3080" s="409" t="s">
        <v>3841</v>
      </c>
      <c r="B3080" s="409" t="s">
        <v>1395</v>
      </c>
      <c r="C3080" s="409" t="s">
        <v>920</v>
      </c>
      <c r="D3080" s="495">
        <v>4548</v>
      </c>
      <c r="E3080" s="409" t="s">
        <v>1112</v>
      </c>
      <c r="F3080" s="409" t="s">
        <v>40</v>
      </c>
      <c r="G3080" s="409" t="s">
        <v>298</v>
      </c>
      <c r="H3080" s="409" t="s">
        <v>41</v>
      </c>
      <c r="I3080" s="250" t="s">
        <v>42</v>
      </c>
      <c r="J3080" s="409" t="s">
        <v>43</v>
      </c>
      <c r="K3080" s="409" t="s">
        <v>198</v>
      </c>
      <c r="L3080" s="409" t="s">
        <v>32</v>
      </c>
      <c r="M3080" s="414">
        <v>34465200</v>
      </c>
    </row>
    <row r="3081" spans="1:13">
      <c r="A3081" s="409" t="s">
        <v>3847</v>
      </c>
      <c r="B3081" s="409" t="s">
        <v>1395</v>
      </c>
      <c r="C3081" s="409" t="s">
        <v>920</v>
      </c>
      <c r="D3081" s="495">
        <v>4548</v>
      </c>
      <c r="E3081" s="409" t="s">
        <v>1112</v>
      </c>
      <c r="F3081" s="409" t="s">
        <v>40</v>
      </c>
      <c r="G3081" s="409" t="s">
        <v>298</v>
      </c>
      <c r="H3081" s="409" t="s">
        <v>41</v>
      </c>
      <c r="I3081" s="250" t="s">
        <v>219</v>
      </c>
      <c r="J3081" s="409" t="s">
        <v>220</v>
      </c>
      <c r="K3081" s="409" t="s">
        <v>198</v>
      </c>
      <c r="L3081" s="409" t="s">
        <v>32</v>
      </c>
      <c r="M3081" s="414">
        <v>34465200</v>
      </c>
    </row>
    <row r="3082" spans="1:13">
      <c r="A3082" s="409" t="s">
        <v>3853</v>
      </c>
      <c r="B3082" s="409" t="s">
        <v>1395</v>
      </c>
      <c r="C3082" s="409" t="s">
        <v>920</v>
      </c>
      <c r="D3082" s="495">
        <v>4548</v>
      </c>
      <c r="E3082" s="409" t="s">
        <v>1112</v>
      </c>
      <c r="F3082" s="409" t="s">
        <v>40</v>
      </c>
      <c r="G3082" s="409" t="s">
        <v>298</v>
      </c>
      <c r="H3082" s="409" t="s">
        <v>41</v>
      </c>
      <c r="I3082" s="250" t="s">
        <v>44</v>
      </c>
      <c r="J3082" s="409" t="s">
        <v>45</v>
      </c>
      <c r="K3082" s="409" t="s">
        <v>198</v>
      </c>
      <c r="L3082" s="409" t="s">
        <v>32</v>
      </c>
      <c r="M3082" s="414">
        <v>34465200</v>
      </c>
    </row>
    <row r="3083" spans="1:13">
      <c r="A3083" s="409" t="s">
        <v>3859</v>
      </c>
      <c r="B3083" s="409" t="s">
        <v>1395</v>
      </c>
      <c r="C3083" s="409" t="s">
        <v>920</v>
      </c>
      <c r="D3083" s="495">
        <v>4548</v>
      </c>
      <c r="E3083" s="409" t="s">
        <v>1112</v>
      </c>
      <c r="F3083" s="409" t="s">
        <v>40</v>
      </c>
      <c r="G3083" s="409" t="s">
        <v>298</v>
      </c>
      <c r="H3083" s="409" t="s">
        <v>41</v>
      </c>
      <c r="I3083" s="250" t="s">
        <v>46</v>
      </c>
      <c r="J3083" s="409" t="s">
        <v>47</v>
      </c>
      <c r="K3083" s="409" t="s">
        <v>198</v>
      </c>
      <c r="L3083" s="409" t="s">
        <v>32</v>
      </c>
      <c r="M3083" s="414">
        <v>34465200</v>
      </c>
    </row>
    <row r="3084" spans="1:13">
      <c r="A3084" s="409" t="s">
        <v>3811</v>
      </c>
      <c r="B3084" s="409" t="s">
        <v>1395</v>
      </c>
      <c r="C3084" s="409" t="s">
        <v>920</v>
      </c>
      <c r="D3084" s="495">
        <v>4548</v>
      </c>
      <c r="E3084" s="409" t="s">
        <v>1112</v>
      </c>
      <c r="F3084" s="409" t="s">
        <v>40</v>
      </c>
      <c r="G3084" s="409" t="s">
        <v>298</v>
      </c>
      <c r="H3084" s="409" t="s">
        <v>41</v>
      </c>
      <c r="I3084" s="250" t="s">
        <v>316</v>
      </c>
      <c r="J3084" s="409" t="s">
        <v>684</v>
      </c>
      <c r="K3084" s="409" t="s">
        <v>198</v>
      </c>
      <c r="L3084" s="409" t="s">
        <v>32</v>
      </c>
      <c r="M3084" s="414">
        <v>36290100</v>
      </c>
    </row>
    <row r="3085" spans="1:13">
      <c r="A3085" s="409" t="s">
        <v>3817</v>
      </c>
      <c r="B3085" s="409" t="s">
        <v>1395</v>
      </c>
      <c r="C3085" s="409" t="s">
        <v>920</v>
      </c>
      <c r="D3085" s="495">
        <v>4548</v>
      </c>
      <c r="E3085" s="409" t="s">
        <v>1112</v>
      </c>
      <c r="F3085" s="409" t="s">
        <v>40</v>
      </c>
      <c r="G3085" s="409" t="s">
        <v>298</v>
      </c>
      <c r="H3085" s="409" t="s">
        <v>41</v>
      </c>
      <c r="I3085" s="250" t="s">
        <v>318</v>
      </c>
      <c r="J3085" s="409" t="s">
        <v>685</v>
      </c>
      <c r="K3085" s="409" t="s">
        <v>198</v>
      </c>
      <c r="L3085" s="409" t="s">
        <v>32</v>
      </c>
      <c r="M3085" s="414">
        <v>36290100</v>
      </c>
    </row>
    <row r="3086" spans="1:13">
      <c r="A3086" s="409" t="s">
        <v>3823</v>
      </c>
      <c r="B3086" s="409" t="s">
        <v>1395</v>
      </c>
      <c r="C3086" s="409" t="s">
        <v>920</v>
      </c>
      <c r="D3086" s="495">
        <v>4548</v>
      </c>
      <c r="E3086" s="409" t="s">
        <v>1112</v>
      </c>
      <c r="F3086" s="409" t="s">
        <v>40</v>
      </c>
      <c r="G3086" s="409" t="s">
        <v>298</v>
      </c>
      <c r="H3086" s="409" t="s">
        <v>41</v>
      </c>
      <c r="I3086" s="250" t="s">
        <v>320</v>
      </c>
      <c r="J3086" s="409" t="s">
        <v>686</v>
      </c>
      <c r="K3086" s="409" t="s">
        <v>198</v>
      </c>
      <c r="L3086" s="409" t="s">
        <v>32</v>
      </c>
      <c r="M3086" s="414">
        <v>36290100</v>
      </c>
    </row>
    <row r="3087" spans="1:13">
      <c r="A3087" s="409" t="s">
        <v>3829</v>
      </c>
      <c r="B3087" s="409" t="s">
        <v>1395</v>
      </c>
      <c r="C3087" s="409" t="s">
        <v>920</v>
      </c>
      <c r="D3087" s="495">
        <v>4548</v>
      </c>
      <c r="E3087" s="409" t="s">
        <v>1112</v>
      </c>
      <c r="F3087" s="409" t="s">
        <v>40</v>
      </c>
      <c r="G3087" s="409" t="s">
        <v>298</v>
      </c>
      <c r="H3087" s="409" t="s">
        <v>41</v>
      </c>
      <c r="I3087" s="250" t="s">
        <v>322</v>
      </c>
      <c r="J3087" s="409" t="s">
        <v>687</v>
      </c>
      <c r="K3087" s="409" t="s">
        <v>198</v>
      </c>
      <c r="L3087" s="409" t="s">
        <v>32</v>
      </c>
      <c r="M3087" s="414">
        <v>36290100</v>
      </c>
    </row>
    <row r="3088" spans="1:13">
      <c r="A3088" s="409" t="s">
        <v>3835</v>
      </c>
      <c r="B3088" s="409" t="s">
        <v>1395</v>
      </c>
      <c r="C3088" s="409" t="s">
        <v>920</v>
      </c>
      <c r="D3088" s="495">
        <v>4548</v>
      </c>
      <c r="E3088" s="409" t="s">
        <v>1112</v>
      </c>
      <c r="F3088" s="409" t="s">
        <v>40</v>
      </c>
      <c r="G3088" s="409" t="s">
        <v>298</v>
      </c>
      <c r="H3088" s="409" t="s">
        <v>41</v>
      </c>
      <c r="I3088" s="250" t="s">
        <v>324</v>
      </c>
      <c r="J3088" s="409" t="s">
        <v>688</v>
      </c>
      <c r="K3088" s="409" t="s">
        <v>198</v>
      </c>
      <c r="L3088" s="409" t="s">
        <v>32</v>
      </c>
      <c r="M3088" s="414">
        <v>36290100</v>
      </c>
    </row>
    <row r="3089" spans="1:13">
      <c r="A3089" s="409" t="s">
        <v>3884</v>
      </c>
      <c r="B3089" s="409" t="s">
        <v>1396</v>
      </c>
      <c r="C3089" s="409" t="s">
        <v>920</v>
      </c>
      <c r="D3089" s="495">
        <v>4548</v>
      </c>
      <c r="E3089" s="409" t="s">
        <v>1112</v>
      </c>
      <c r="F3089" s="409" t="s">
        <v>40</v>
      </c>
      <c r="G3089" s="409" t="s">
        <v>298</v>
      </c>
      <c r="H3089" s="409" t="s">
        <v>41</v>
      </c>
      <c r="I3089" s="250" t="s">
        <v>223</v>
      </c>
      <c r="J3089" s="409" t="s">
        <v>56</v>
      </c>
      <c r="K3089" s="409" t="s">
        <v>197</v>
      </c>
      <c r="L3089" s="409" t="s">
        <v>32</v>
      </c>
      <c r="M3089" s="414">
        <v>41464500</v>
      </c>
    </row>
    <row r="3090" spans="1:13">
      <c r="A3090" s="409" t="s">
        <v>3890</v>
      </c>
      <c r="B3090" s="409" t="s">
        <v>1396</v>
      </c>
      <c r="C3090" s="409" t="s">
        <v>920</v>
      </c>
      <c r="D3090" s="495">
        <v>4548</v>
      </c>
      <c r="E3090" s="409" t="s">
        <v>1112</v>
      </c>
      <c r="F3090" s="409" t="s">
        <v>40</v>
      </c>
      <c r="G3090" s="409" t="s">
        <v>298</v>
      </c>
      <c r="H3090" s="409" t="s">
        <v>41</v>
      </c>
      <c r="I3090" s="250" t="s">
        <v>421</v>
      </c>
      <c r="J3090" s="409" t="s">
        <v>441</v>
      </c>
      <c r="K3090" s="409" t="s">
        <v>197</v>
      </c>
      <c r="L3090" s="409" t="s">
        <v>32</v>
      </c>
      <c r="M3090" s="414">
        <v>41464500</v>
      </c>
    </row>
    <row r="3091" spans="1:13">
      <c r="A3091" s="409" t="s">
        <v>3896</v>
      </c>
      <c r="B3091" s="409" t="s">
        <v>1396</v>
      </c>
      <c r="C3091" s="409" t="s">
        <v>920</v>
      </c>
      <c r="D3091" s="495">
        <v>4548</v>
      </c>
      <c r="E3091" s="409" t="s">
        <v>1112</v>
      </c>
      <c r="F3091" s="409" t="s">
        <v>40</v>
      </c>
      <c r="G3091" s="409" t="s">
        <v>298</v>
      </c>
      <c r="H3091" s="409" t="s">
        <v>41</v>
      </c>
      <c r="I3091" s="250" t="s">
        <v>422</v>
      </c>
      <c r="J3091" s="409" t="s">
        <v>442</v>
      </c>
      <c r="K3091" s="409" t="s">
        <v>197</v>
      </c>
      <c r="L3091" s="409" t="s">
        <v>32</v>
      </c>
      <c r="M3091" s="414">
        <v>41464500</v>
      </c>
    </row>
    <row r="3092" spans="1:13">
      <c r="A3092" s="409" t="s">
        <v>3902</v>
      </c>
      <c r="B3092" s="409" t="s">
        <v>1396</v>
      </c>
      <c r="C3092" s="409" t="s">
        <v>920</v>
      </c>
      <c r="D3092" s="495">
        <v>4548</v>
      </c>
      <c r="E3092" s="409" t="s">
        <v>1112</v>
      </c>
      <c r="F3092" s="409" t="s">
        <v>40</v>
      </c>
      <c r="G3092" s="409" t="s">
        <v>298</v>
      </c>
      <c r="H3092" s="409" t="s">
        <v>41</v>
      </c>
      <c r="I3092" s="250" t="s">
        <v>423</v>
      </c>
      <c r="J3092" s="409" t="s">
        <v>443</v>
      </c>
      <c r="K3092" s="409" t="s">
        <v>197</v>
      </c>
      <c r="L3092" s="409" t="s">
        <v>32</v>
      </c>
      <c r="M3092" s="414">
        <v>41464500</v>
      </c>
    </row>
    <row r="3093" spans="1:13">
      <c r="A3093" s="409" t="s">
        <v>3908</v>
      </c>
      <c r="B3093" s="409" t="s">
        <v>1396</v>
      </c>
      <c r="C3093" s="409" t="s">
        <v>920</v>
      </c>
      <c r="D3093" s="495">
        <v>4548</v>
      </c>
      <c r="E3093" s="409" t="s">
        <v>1112</v>
      </c>
      <c r="F3093" s="409" t="s">
        <v>40</v>
      </c>
      <c r="G3093" s="409" t="s">
        <v>298</v>
      </c>
      <c r="H3093" s="409" t="s">
        <v>41</v>
      </c>
      <c r="I3093" s="250" t="s">
        <v>424</v>
      </c>
      <c r="J3093" s="409" t="s">
        <v>444</v>
      </c>
      <c r="K3093" s="409" t="s">
        <v>197</v>
      </c>
      <c r="L3093" s="409" t="s">
        <v>32</v>
      </c>
      <c r="M3093" s="414">
        <v>41464500</v>
      </c>
    </row>
    <row r="3094" spans="1:13">
      <c r="A3094" s="409" t="s">
        <v>3914</v>
      </c>
      <c r="B3094" s="409" t="s">
        <v>1396</v>
      </c>
      <c r="C3094" s="409" t="s">
        <v>920</v>
      </c>
      <c r="D3094" s="495">
        <v>4548</v>
      </c>
      <c r="E3094" s="409" t="s">
        <v>1112</v>
      </c>
      <c r="F3094" s="409" t="s">
        <v>40</v>
      </c>
      <c r="G3094" s="409" t="s">
        <v>298</v>
      </c>
      <c r="H3094" s="409" t="s">
        <v>41</v>
      </c>
      <c r="I3094" s="250" t="s">
        <v>425</v>
      </c>
      <c r="J3094" s="409" t="s">
        <v>445</v>
      </c>
      <c r="K3094" s="409" t="s">
        <v>197</v>
      </c>
      <c r="L3094" s="409" t="s">
        <v>32</v>
      </c>
      <c r="M3094" s="414">
        <v>41464500</v>
      </c>
    </row>
    <row r="3095" spans="1:13">
      <c r="A3095" s="409" t="s">
        <v>3872</v>
      </c>
      <c r="B3095" s="409" t="s">
        <v>1396</v>
      </c>
      <c r="C3095" s="409" t="s">
        <v>920</v>
      </c>
      <c r="D3095" s="495">
        <v>4548</v>
      </c>
      <c r="E3095" s="409" t="s">
        <v>1112</v>
      </c>
      <c r="F3095" s="409" t="s">
        <v>40</v>
      </c>
      <c r="G3095" s="409" t="s">
        <v>298</v>
      </c>
      <c r="H3095" s="409" t="s">
        <v>41</v>
      </c>
      <c r="I3095" s="250" t="s">
        <v>48</v>
      </c>
      <c r="J3095" s="409" t="s">
        <v>49</v>
      </c>
      <c r="K3095" s="409" t="s">
        <v>197</v>
      </c>
      <c r="L3095" s="409" t="s">
        <v>32</v>
      </c>
      <c r="M3095" s="414">
        <v>44028600</v>
      </c>
    </row>
    <row r="3096" spans="1:13">
      <c r="A3096" s="409" t="s">
        <v>3878</v>
      </c>
      <c r="B3096" s="409" t="s">
        <v>1396</v>
      </c>
      <c r="C3096" s="409" t="s">
        <v>920</v>
      </c>
      <c r="D3096" s="495">
        <v>4548</v>
      </c>
      <c r="E3096" s="409" t="s">
        <v>1112</v>
      </c>
      <c r="F3096" s="409" t="s">
        <v>40</v>
      </c>
      <c r="G3096" s="409" t="s">
        <v>298</v>
      </c>
      <c r="H3096" s="409" t="s">
        <v>41</v>
      </c>
      <c r="I3096" s="250" t="s">
        <v>50</v>
      </c>
      <c r="J3096" s="409" t="s">
        <v>51</v>
      </c>
      <c r="K3096" s="409" t="s">
        <v>197</v>
      </c>
      <c r="L3096" s="409" t="s">
        <v>32</v>
      </c>
      <c r="M3096" s="414">
        <v>44028600</v>
      </c>
    </row>
    <row r="3097" spans="1:13">
      <c r="A3097" s="409" t="s">
        <v>3881</v>
      </c>
      <c r="B3097" s="409" t="s">
        <v>1393</v>
      </c>
      <c r="C3097" s="409" t="s">
        <v>920</v>
      </c>
      <c r="D3097" s="495">
        <v>4548</v>
      </c>
      <c r="E3097" s="409" t="s">
        <v>1112</v>
      </c>
      <c r="F3097" s="409" t="s">
        <v>40</v>
      </c>
      <c r="G3097" s="409" t="s">
        <v>298</v>
      </c>
      <c r="H3097" s="409" t="s">
        <v>41</v>
      </c>
      <c r="I3097" s="250" t="s">
        <v>223</v>
      </c>
      <c r="J3097" s="409" t="s">
        <v>56</v>
      </c>
      <c r="K3097" s="409" t="s">
        <v>198</v>
      </c>
      <c r="L3097" s="409" t="s">
        <v>34</v>
      </c>
      <c r="M3097" s="414">
        <v>46431000</v>
      </c>
    </row>
    <row r="3098" spans="1:13">
      <c r="A3098" s="409" t="s">
        <v>3887</v>
      </c>
      <c r="B3098" s="409" t="s">
        <v>1393</v>
      </c>
      <c r="C3098" s="409" t="s">
        <v>920</v>
      </c>
      <c r="D3098" s="495">
        <v>4548</v>
      </c>
      <c r="E3098" s="409" t="s">
        <v>1112</v>
      </c>
      <c r="F3098" s="409" t="s">
        <v>40</v>
      </c>
      <c r="G3098" s="409" t="s">
        <v>298</v>
      </c>
      <c r="H3098" s="409" t="s">
        <v>41</v>
      </c>
      <c r="I3098" s="250" t="s">
        <v>421</v>
      </c>
      <c r="J3098" s="409" t="s">
        <v>441</v>
      </c>
      <c r="K3098" s="409" t="s">
        <v>198</v>
      </c>
      <c r="L3098" s="409" t="s">
        <v>34</v>
      </c>
      <c r="M3098" s="414">
        <v>46431000</v>
      </c>
    </row>
    <row r="3099" spans="1:13">
      <c r="A3099" s="409" t="s">
        <v>3893</v>
      </c>
      <c r="B3099" s="409" t="s">
        <v>1393</v>
      </c>
      <c r="C3099" s="409" t="s">
        <v>920</v>
      </c>
      <c r="D3099" s="495">
        <v>4548</v>
      </c>
      <c r="E3099" s="409" t="s">
        <v>1112</v>
      </c>
      <c r="F3099" s="409" t="s">
        <v>40</v>
      </c>
      <c r="G3099" s="409" t="s">
        <v>298</v>
      </c>
      <c r="H3099" s="409" t="s">
        <v>41</v>
      </c>
      <c r="I3099" s="250" t="s">
        <v>422</v>
      </c>
      <c r="J3099" s="409" t="s">
        <v>442</v>
      </c>
      <c r="K3099" s="409" t="s">
        <v>198</v>
      </c>
      <c r="L3099" s="409" t="s">
        <v>34</v>
      </c>
      <c r="M3099" s="414">
        <v>46431000</v>
      </c>
    </row>
    <row r="3100" spans="1:13">
      <c r="A3100" s="409" t="s">
        <v>3899</v>
      </c>
      <c r="B3100" s="409" t="s">
        <v>1393</v>
      </c>
      <c r="C3100" s="409" t="s">
        <v>920</v>
      </c>
      <c r="D3100" s="495">
        <v>4548</v>
      </c>
      <c r="E3100" s="409" t="s">
        <v>1112</v>
      </c>
      <c r="F3100" s="409" t="s">
        <v>40</v>
      </c>
      <c r="G3100" s="409" t="s">
        <v>298</v>
      </c>
      <c r="H3100" s="409" t="s">
        <v>41</v>
      </c>
      <c r="I3100" s="250" t="s">
        <v>423</v>
      </c>
      <c r="J3100" s="409" t="s">
        <v>443</v>
      </c>
      <c r="K3100" s="409" t="s">
        <v>198</v>
      </c>
      <c r="L3100" s="409" t="s">
        <v>34</v>
      </c>
      <c r="M3100" s="414">
        <v>46431000</v>
      </c>
    </row>
    <row r="3101" spans="1:13">
      <c r="A3101" s="409" t="s">
        <v>3905</v>
      </c>
      <c r="B3101" s="409" t="s">
        <v>1393</v>
      </c>
      <c r="C3101" s="409" t="s">
        <v>920</v>
      </c>
      <c r="D3101" s="495">
        <v>4548</v>
      </c>
      <c r="E3101" s="409" t="s">
        <v>1112</v>
      </c>
      <c r="F3101" s="409" t="s">
        <v>40</v>
      </c>
      <c r="G3101" s="409" t="s">
        <v>298</v>
      </c>
      <c r="H3101" s="409" t="s">
        <v>41</v>
      </c>
      <c r="I3101" s="250" t="s">
        <v>424</v>
      </c>
      <c r="J3101" s="409" t="s">
        <v>444</v>
      </c>
      <c r="K3101" s="409" t="s">
        <v>198</v>
      </c>
      <c r="L3101" s="409" t="s">
        <v>34</v>
      </c>
      <c r="M3101" s="414">
        <v>46431000</v>
      </c>
    </row>
    <row r="3102" spans="1:13">
      <c r="A3102" s="409" t="s">
        <v>3911</v>
      </c>
      <c r="B3102" s="409" t="s">
        <v>1393</v>
      </c>
      <c r="C3102" s="409" t="s">
        <v>920</v>
      </c>
      <c r="D3102" s="495">
        <v>4548</v>
      </c>
      <c r="E3102" s="409" t="s">
        <v>1112</v>
      </c>
      <c r="F3102" s="409" t="s">
        <v>40</v>
      </c>
      <c r="G3102" s="409" t="s">
        <v>298</v>
      </c>
      <c r="H3102" s="409" t="s">
        <v>41</v>
      </c>
      <c r="I3102" s="250" t="s">
        <v>425</v>
      </c>
      <c r="J3102" s="409" t="s">
        <v>445</v>
      </c>
      <c r="K3102" s="409" t="s">
        <v>198</v>
      </c>
      <c r="L3102" s="409" t="s">
        <v>34</v>
      </c>
      <c r="M3102" s="414">
        <v>46431000</v>
      </c>
    </row>
    <row r="3103" spans="1:13">
      <c r="A3103" s="409" t="s">
        <v>3866</v>
      </c>
      <c r="B3103" s="409" t="s">
        <v>1396</v>
      </c>
      <c r="C3103" s="409" t="s">
        <v>920</v>
      </c>
      <c r="D3103" s="495">
        <v>4548</v>
      </c>
      <c r="E3103" s="409" t="s">
        <v>1112</v>
      </c>
      <c r="F3103" s="409" t="s">
        <v>40</v>
      </c>
      <c r="G3103" s="409" t="s">
        <v>298</v>
      </c>
      <c r="H3103" s="409" t="s">
        <v>41</v>
      </c>
      <c r="I3103" s="250" t="s">
        <v>221</v>
      </c>
      <c r="J3103" s="409" t="s">
        <v>222</v>
      </c>
      <c r="K3103" s="409" t="s">
        <v>197</v>
      </c>
      <c r="L3103" s="409" t="s">
        <v>32</v>
      </c>
      <c r="M3103" s="414">
        <v>46638900</v>
      </c>
    </row>
    <row r="3104" spans="1:13">
      <c r="A3104" s="409" t="s">
        <v>3842</v>
      </c>
      <c r="B3104" s="409" t="s">
        <v>1396</v>
      </c>
      <c r="C3104" s="409" t="s">
        <v>920</v>
      </c>
      <c r="D3104" s="495">
        <v>4548</v>
      </c>
      <c r="E3104" s="409" t="s">
        <v>1112</v>
      </c>
      <c r="F3104" s="409" t="s">
        <v>40</v>
      </c>
      <c r="G3104" s="409" t="s">
        <v>298</v>
      </c>
      <c r="H3104" s="409" t="s">
        <v>41</v>
      </c>
      <c r="I3104" s="250" t="s">
        <v>42</v>
      </c>
      <c r="J3104" s="409" t="s">
        <v>43</v>
      </c>
      <c r="K3104" s="409" t="s">
        <v>197</v>
      </c>
      <c r="L3104" s="409" t="s">
        <v>32</v>
      </c>
      <c r="M3104" s="414">
        <v>49226100</v>
      </c>
    </row>
    <row r="3105" spans="1:13">
      <c r="A3105" s="409" t="s">
        <v>3848</v>
      </c>
      <c r="B3105" s="409" t="s">
        <v>1396</v>
      </c>
      <c r="C3105" s="409" t="s">
        <v>920</v>
      </c>
      <c r="D3105" s="495">
        <v>4548</v>
      </c>
      <c r="E3105" s="409" t="s">
        <v>1112</v>
      </c>
      <c r="F3105" s="409" t="s">
        <v>40</v>
      </c>
      <c r="G3105" s="409" t="s">
        <v>298</v>
      </c>
      <c r="H3105" s="409" t="s">
        <v>41</v>
      </c>
      <c r="I3105" s="250" t="s">
        <v>219</v>
      </c>
      <c r="J3105" s="409" t="s">
        <v>220</v>
      </c>
      <c r="K3105" s="409" t="s">
        <v>197</v>
      </c>
      <c r="L3105" s="409" t="s">
        <v>32</v>
      </c>
      <c r="M3105" s="414">
        <v>49226100</v>
      </c>
    </row>
    <row r="3106" spans="1:13">
      <c r="A3106" s="409" t="s">
        <v>3854</v>
      </c>
      <c r="B3106" s="409" t="s">
        <v>1396</v>
      </c>
      <c r="C3106" s="409" t="s">
        <v>920</v>
      </c>
      <c r="D3106" s="495">
        <v>4548</v>
      </c>
      <c r="E3106" s="409" t="s">
        <v>1112</v>
      </c>
      <c r="F3106" s="409" t="s">
        <v>40</v>
      </c>
      <c r="G3106" s="409" t="s">
        <v>298</v>
      </c>
      <c r="H3106" s="409" t="s">
        <v>41</v>
      </c>
      <c r="I3106" s="250" t="s">
        <v>44</v>
      </c>
      <c r="J3106" s="409" t="s">
        <v>45</v>
      </c>
      <c r="K3106" s="409" t="s">
        <v>197</v>
      </c>
      <c r="L3106" s="409" t="s">
        <v>32</v>
      </c>
      <c r="M3106" s="414">
        <v>49226100</v>
      </c>
    </row>
    <row r="3107" spans="1:13">
      <c r="A3107" s="409" t="s">
        <v>3860</v>
      </c>
      <c r="B3107" s="409" t="s">
        <v>1396</v>
      </c>
      <c r="C3107" s="409" t="s">
        <v>920</v>
      </c>
      <c r="D3107" s="495">
        <v>4548</v>
      </c>
      <c r="E3107" s="409" t="s">
        <v>1112</v>
      </c>
      <c r="F3107" s="409" t="s">
        <v>40</v>
      </c>
      <c r="G3107" s="409" t="s">
        <v>298</v>
      </c>
      <c r="H3107" s="409" t="s">
        <v>41</v>
      </c>
      <c r="I3107" s="250" t="s">
        <v>46</v>
      </c>
      <c r="J3107" s="409" t="s">
        <v>47</v>
      </c>
      <c r="K3107" s="409" t="s">
        <v>197</v>
      </c>
      <c r="L3107" s="409" t="s">
        <v>32</v>
      </c>
      <c r="M3107" s="414">
        <v>49226100</v>
      </c>
    </row>
    <row r="3108" spans="1:13">
      <c r="A3108" s="409" t="s">
        <v>3869</v>
      </c>
      <c r="B3108" s="409" t="s">
        <v>1393</v>
      </c>
      <c r="C3108" s="409" t="s">
        <v>920</v>
      </c>
      <c r="D3108" s="495">
        <v>4548</v>
      </c>
      <c r="E3108" s="409" t="s">
        <v>1112</v>
      </c>
      <c r="F3108" s="409" t="s">
        <v>40</v>
      </c>
      <c r="G3108" s="409" t="s">
        <v>298</v>
      </c>
      <c r="H3108" s="409" t="s">
        <v>41</v>
      </c>
      <c r="I3108" s="250" t="s">
        <v>48</v>
      </c>
      <c r="J3108" s="409" t="s">
        <v>49</v>
      </c>
      <c r="K3108" s="409" t="s">
        <v>198</v>
      </c>
      <c r="L3108" s="409" t="s">
        <v>34</v>
      </c>
      <c r="M3108" s="414">
        <v>49341600</v>
      </c>
    </row>
    <row r="3109" spans="1:13">
      <c r="A3109" s="409" t="s">
        <v>3875</v>
      </c>
      <c r="B3109" s="409" t="s">
        <v>1393</v>
      </c>
      <c r="C3109" s="409" t="s">
        <v>920</v>
      </c>
      <c r="D3109" s="495">
        <v>4548</v>
      </c>
      <c r="E3109" s="409" t="s">
        <v>1112</v>
      </c>
      <c r="F3109" s="409" t="s">
        <v>40</v>
      </c>
      <c r="G3109" s="409" t="s">
        <v>298</v>
      </c>
      <c r="H3109" s="409" t="s">
        <v>41</v>
      </c>
      <c r="I3109" s="250" t="s">
        <v>50</v>
      </c>
      <c r="J3109" s="409" t="s">
        <v>51</v>
      </c>
      <c r="K3109" s="409" t="s">
        <v>198</v>
      </c>
      <c r="L3109" s="409" t="s">
        <v>34</v>
      </c>
      <c r="M3109" s="414">
        <v>49341600</v>
      </c>
    </row>
    <row r="3110" spans="1:13">
      <c r="A3110" s="409" t="s">
        <v>3812</v>
      </c>
      <c r="B3110" s="409" t="s">
        <v>1396</v>
      </c>
      <c r="C3110" s="409" t="s">
        <v>920</v>
      </c>
      <c r="D3110" s="495">
        <v>4548</v>
      </c>
      <c r="E3110" s="409" t="s">
        <v>1112</v>
      </c>
      <c r="F3110" s="409" t="s">
        <v>40</v>
      </c>
      <c r="G3110" s="409" t="s">
        <v>298</v>
      </c>
      <c r="H3110" s="409" t="s">
        <v>41</v>
      </c>
      <c r="I3110" s="250" t="s">
        <v>316</v>
      </c>
      <c r="J3110" s="409" t="s">
        <v>684</v>
      </c>
      <c r="K3110" s="409" t="s">
        <v>197</v>
      </c>
      <c r="L3110" s="409" t="s">
        <v>32</v>
      </c>
      <c r="M3110" s="414">
        <v>51813300</v>
      </c>
    </row>
    <row r="3111" spans="1:13">
      <c r="A3111" s="409" t="s">
        <v>3818</v>
      </c>
      <c r="B3111" s="409" t="s">
        <v>1396</v>
      </c>
      <c r="C3111" s="409" t="s">
        <v>920</v>
      </c>
      <c r="D3111" s="495">
        <v>4548</v>
      </c>
      <c r="E3111" s="409" t="s">
        <v>1112</v>
      </c>
      <c r="F3111" s="409" t="s">
        <v>40</v>
      </c>
      <c r="G3111" s="409" t="s">
        <v>298</v>
      </c>
      <c r="H3111" s="409" t="s">
        <v>41</v>
      </c>
      <c r="I3111" s="250" t="s">
        <v>318</v>
      </c>
      <c r="J3111" s="409" t="s">
        <v>685</v>
      </c>
      <c r="K3111" s="409" t="s">
        <v>197</v>
      </c>
      <c r="L3111" s="409" t="s">
        <v>32</v>
      </c>
      <c r="M3111" s="414">
        <v>51813300</v>
      </c>
    </row>
    <row r="3112" spans="1:13">
      <c r="A3112" s="409" t="s">
        <v>3824</v>
      </c>
      <c r="B3112" s="409" t="s">
        <v>1396</v>
      </c>
      <c r="C3112" s="409" t="s">
        <v>920</v>
      </c>
      <c r="D3112" s="495">
        <v>4548</v>
      </c>
      <c r="E3112" s="409" t="s">
        <v>1112</v>
      </c>
      <c r="F3112" s="409" t="s">
        <v>40</v>
      </c>
      <c r="G3112" s="409" t="s">
        <v>298</v>
      </c>
      <c r="H3112" s="409" t="s">
        <v>41</v>
      </c>
      <c r="I3112" s="250" t="s">
        <v>320</v>
      </c>
      <c r="J3112" s="409" t="s">
        <v>686</v>
      </c>
      <c r="K3112" s="409" t="s">
        <v>197</v>
      </c>
      <c r="L3112" s="409" t="s">
        <v>32</v>
      </c>
      <c r="M3112" s="414">
        <v>51813300</v>
      </c>
    </row>
    <row r="3113" spans="1:13">
      <c r="A3113" s="409" t="s">
        <v>3830</v>
      </c>
      <c r="B3113" s="409" t="s">
        <v>1396</v>
      </c>
      <c r="C3113" s="409" t="s">
        <v>920</v>
      </c>
      <c r="D3113" s="495">
        <v>4548</v>
      </c>
      <c r="E3113" s="409" t="s">
        <v>1112</v>
      </c>
      <c r="F3113" s="409" t="s">
        <v>40</v>
      </c>
      <c r="G3113" s="409" t="s">
        <v>298</v>
      </c>
      <c r="H3113" s="409" t="s">
        <v>41</v>
      </c>
      <c r="I3113" s="250" t="s">
        <v>322</v>
      </c>
      <c r="J3113" s="409" t="s">
        <v>687</v>
      </c>
      <c r="K3113" s="409" t="s">
        <v>197</v>
      </c>
      <c r="L3113" s="409" t="s">
        <v>32</v>
      </c>
      <c r="M3113" s="414">
        <v>51813300</v>
      </c>
    </row>
    <row r="3114" spans="1:13">
      <c r="A3114" s="409" t="s">
        <v>3836</v>
      </c>
      <c r="B3114" s="409" t="s">
        <v>1396</v>
      </c>
      <c r="C3114" s="409" t="s">
        <v>920</v>
      </c>
      <c r="D3114" s="495">
        <v>4548</v>
      </c>
      <c r="E3114" s="409" t="s">
        <v>1112</v>
      </c>
      <c r="F3114" s="409" t="s">
        <v>40</v>
      </c>
      <c r="G3114" s="409" t="s">
        <v>298</v>
      </c>
      <c r="H3114" s="409" t="s">
        <v>41</v>
      </c>
      <c r="I3114" s="250" t="s">
        <v>324</v>
      </c>
      <c r="J3114" s="409" t="s">
        <v>688</v>
      </c>
      <c r="K3114" s="409" t="s">
        <v>197</v>
      </c>
      <c r="L3114" s="409" t="s">
        <v>32</v>
      </c>
      <c r="M3114" s="414">
        <v>51813300</v>
      </c>
    </row>
    <row r="3115" spans="1:13">
      <c r="A3115" s="409" t="s">
        <v>3863</v>
      </c>
      <c r="B3115" s="409" t="s">
        <v>1393</v>
      </c>
      <c r="C3115" s="409" t="s">
        <v>920</v>
      </c>
      <c r="D3115" s="495">
        <v>4548</v>
      </c>
      <c r="E3115" s="409" t="s">
        <v>1112</v>
      </c>
      <c r="F3115" s="409" t="s">
        <v>40</v>
      </c>
      <c r="G3115" s="409" t="s">
        <v>298</v>
      </c>
      <c r="H3115" s="409" t="s">
        <v>41</v>
      </c>
      <c r="I3115" s="250" t="s">
        <v>221</v>
      </c>
      <c r="J3115" s="409" t="s">
        <v>222</v>
      </c>
      <c r="K3115" s="409" t="s">
        <v>198</v>
      </c>
      <c r="L3115" s="409" t="s">
        <v>34</v>
      </c>
      <c r="M3115" s="414">
        <v>52252200</v>
      </c>
    </row>
    <row r="3116" spans="1:13">
      <c r="A3116" s="409" t="s">
        <v>3839</v>
      </c>
      <c r="B3116" s="409" t="s">
        <v>1393</v>
      </c>
      <c r="C3116" s="409" t="s">
        <v>920</v>
      </c>
      <c r="D3116" s="495">
        <v>4548</v>
      </c>
      <c r="E3116" s="409" t="s">
        <v>1112</v>
      </c>
      <c r="F3116" s="409" t="s">
        <v>40</v>
      </c>
      <c r="G3116" s="409" t="s">
        <v>298</v>
      </c>
      <c r="H3116" s="409" t="s">
        <v>41</v>
      </c>
      <c r="I3116" s="250" t="s">
        <v>42</v>
      </c>
      <c r="J3116" s="409" t="s">
        <v>43</v>
      </c>
      <c r="K3116" s="409" t="s">
        <v>198</v>
      </c>
      <c r="L3116" s="409" t="s">
        <v>34</v>
      </c>
      <c r="M3116" s="414">
        <v>55139700</v>
      </c>
    </row>
    <row r="3117" spans="1:13">
      <c r="A3117" s="409" t="s">
        <v>3845</v>
      </c>
      <c r="B3117" s="409" t="s">
        <v>1393</v>
      </c>
      <c r="C3117" s="409" t="s">
        <v>920</v>
      </c>
      <c r="D3117" s="495">
        <v>4548</v>
      </c>
      <c r="E3117" s="409" t="s">
        <v>1112</v>
      </c>
      <c r="F3117" s="409" t="s">
        <v>40</v>
      </c>
      <c r="G3117" s="409" t="s">
        <v>298</v>
      </c>
      <c r="H3117" s="409" t="s">
        <v>41</v>
      </c>
      <c r="I3117" s="250" t="s">
        <v>219</v>
      </c>
      <c r="J3117" s="409" t="s">
        <v>220</v>
      </c>
      <c r="K3117" s="409" t="s">
        <v>198</v>
      </c>
      <c r="L3117" s="409" t="s">
        <v>34</v>
      </c>
      <c r="M3117" s="414">
        <v>55139700</v>
      </c>
    </row>
    <row r="3118" spans="1:13">
      <c r="A3118" s="409" t="s">
        <v>3851</v>
      </c>
      <c r="B3118" s="409" t="s">
        <v>1393</v>
      </c>
      <c r="C3118" s="409" t="s">
        <v>920</v>
      </c>
      <c r="D3118" s="495">
        <v>4548</v>
      </c>
      <c r="E3118" s="409" t="s">
        <v>1112</v>
      </c>
      <c r="F3118" s="409" t="s">
        <v>40</v>
      </c>
      <c r="G3118" s="409" t="s">
        <v>298</v>
      </c>
      <c r="H3118" s="409" t="s">
        <v>41</v>
      </c>
      <c r="I3118" s="250" t="s">
        <v>44</v>
      </c>
      <c r="J3118" s="409" t="s">
        <v>45</v>
      </c>
      <c r="K3118" s="409" t="s">
        <v>198</v>
      </c>
      <c r="L3118" s="409" t="s">
        <v>34</v>
      </c>
      <c r="M3118" s="414">
        <v>55139700</v>
      </c>
    </row>
    <row r="3119" spans="1:13">
      <c r="A3119" s="409" t="s">
        <v>3857</v>
      </c>
      <c r="B3119" s="409" t="s">
        <v>1393</v>
      </c>
      <c r="C3119" s="409" t="s">
        <v>920</v>
      </c>
      <c r="D3119" s="495">
        <v>4548</v>
      </c>
      <c r="E3119" s="409" t="s">
        <v>1112</v>
      </c>
      <c r="F3119" s="409" t="s">
        <v>40</v>
      </c>
      <c r="G3119" s="409" t="s">
        <v>298</v>
      </c>
      <c r="H3119" s="409" t="s">
        <v>41</v>
      </c>
      <c r="I3119" s="250" t="s">
        <v>46</v>
      </c>
      <c r="J3119" s="409" t="s">
        <v>47</v>
      </c>
      <c r="K3119" s="409" t="s">
        <v>198</v>
      </c>
      <c r="L3119" s="409" t="s">
        <v>34</v>
      </c>
      <c r="M3119" s="414">
        <v>55139700</v>
      </c>
    </row>
    <row r="3120" spans="1:13">
      <c r="A3120" s="409" t="s">
        <v>3809</v>
      </c>
      <c r="B3120" s="409" t="s">
        <v>1393</v>
      </c>
      <c r="C3120" s="409" t="s">
        <v>920</v>
      </c>
      <c r="D3120" s="495">
        <v>4548</v>
      </c>
      <c r="E3120" s="409" t="s">
        <v>1112</v>
      </c>
      <c r="F3120" s="409" t="s">
        <v>40</v>
      </c>
      <c r="G3120" s="409" t="s">
        <v>298</v>
      </c>
      <c r="H3120" s="409" t="s">
        <v>41</v>
      </c>
      <c r="I3120" s="250" t="s">
        <v>316</v>
      </c>
      <c r="J3120" s="409" t="s">
        <v>684</v>
      </c>
      <c r="K3120" s="409" t="s">
        <v>198</v>
      </c>
      <c r="L3120" s="409" t="s">
        <v>34</v>
      </c>
      <c r="M3120" s="414">
        <v>58027200</v>
      </c>
    </row>
    <row r="3121" spans="1:13">
      <c r="A3121" s="409" t="s">
        <v>3815</v>
      </c>
      <c r="B3121" s="409" t="s">
        <v>1393</v>
      </c>
      <c r="C3121" s="409" t="s">
        <v>920</v>
      </c>
      <c r="D3121" s="495">
        <v>4548</v>
      </c>
      <c r="E3121" s="409" t="s">
        <v>1112</v>
      </c>
      <c r="F3121" s="409" t="s">
        <v>40</v>
      </c>
      <c r="G3121" s="409" t="s">
        <v>298</v>
      </c>
      <c r="H3121" s="409" t="s">
        <v>41</v>
      </c>
      <c r="I3121" s="250" t="s">
        <v>318</v>
      </c>
      <c r="J3121" s="409" t="s">
        <v>685</v>
      </c>
      <c r="K3121" s="409" t="s">
        <v>198</v>
      </c>
      <c r="L3121" s="409" t="s">
        <v>34</v>
      </c>
      <c r="M3121" s="414">
        <v>58027200</v>
      </c>
    </row>
    <row r="3122" spans="1:13">
      <c r="A3122" s="409" t="s">
        <v>3821</v>
      </c>
      <c r="B3122" s="409" t="s">
        <v>1393</v>
      </c>
      <c r="C3122" s="409" t="s">
        <v>920</v>
      </c>
      <c r="D3122" s="495">
        <v>4548</v>
      </c>
      <c r="E3122" s="409" t="s">
        <v>1112</v>
      </c>
      <c r="F3122" s="409" t="s">
        <v>40</v>
      </c>
      <c r="G3122" s="409" t="s">
        <v>298</v>
      </c>
      <c r="H3122" s="409" t="s">
        <v>41</v>
      </c>
      <c r="I3122" s="250" t="s">
        <v>320</v>
      </c>
      <c r="J3122" s="409" t="s">
        <v>686</v>
      </c>
      <c r="K3122" s="409" t="s">
        <v>198</v>
      </c>
      <c r="L3122" s="409" t="s">
        <v>34</v>
      </c>
      <c r="M3122" s="414">
        <v>58027200</v>
      </c>
    </row>
    <row r="3123" spans="1:13">
      <c r="A3123" s="409" t="s">
        <v>3827</v>
      </c>
      <c r="B3123" s="409" t="s">
        <v>1393</v>
      </c>
      <c r="C3123" s="409" t="s">
        <v>920</v>
      </c>
      <c r="D3123" s="495">
        <v>4548</v>
      </c>
      <c r="E3123" s="409" t="s">
        <v>1112</v>
      </c>
      <c r="F3123" s="409" t="s">
        <v>40</v>
      </c>
      <c r="G3123" s="409" t="s">
        <v>298</v>
      </c>
      <c r="H3123" s="409" t="s">
        <v>41</v>
      </c>
      <c r="I3123" s="250" t="s">
        <v>322</v>
      </c>
      <c r="J3123" s="409" t="s">
        <v>687</v>
      </c>
      <c r="K3123" s="409" t="s">
        <v>198</v>
      </c>
      <c r="L3123" s="409" t="s">
        <v>34</v>
      </c>
      <c r="M3123" s="414">
        <v>58027200</v>
      </c>
    </row>
    <row r="3124" spans="1:13">
      <c r="A3124" s="409" t="s">
        <v>3833</v>
      </c>
      <c r="B3124" s="409" t="s">
        <v>1393</v>
      </c>
      <c r="C3124" s="409" t="s">
        <v>920</v>
      </c>
      <c r="D3124" s="495">
        <v>4548</v>
      </c>
      <c r="E3124" s="409" t="s">
        <v>1112</v>
      </c>
      <c r="F3124" s="409" t="s">
        <v>40</v>
      </c>
      <c r="G3124" s="409" t="s">
        <v>298</v>
      </c>
      <c r="H3124" s="409" t="s">
        <v>41</v>
      </c>
      <c r="I3124" s="250" t="s">
        <v>324</v>
      </c>
      <c r="J3124" s="409" t="s">
        <v>688</v>
      </c>
      <c r="K3124" s="409" t="s">
        <v>198</v>
      </c>
      <c r="L3124" s="409" t="s">
        <v>34</v>
      </c>
      <c r="M3124" s="414">
        <v>58027200</v>
      </c>
    </row>
    <row r="3125" spans="1:13">
      <c r="A3125" s="409" t="s">
        <v>3885</v>
      </c>
      <c r="B3125" s="409" t="s">
        <v>1397</v>
      </c>
      <c r="C3125" s="409" t="s">
        <v>920</v>
      </c>
      <c r="D3125" s="495">
        <v>4548</v>
      </c>
      <c r="E3125" s="409" t="s">
        <v>1112</v>
      </c>
      <c r="F3125" s="409" t="s">
        <v>40</v>
      </c>
      <c r="G3125" s="409" t="s">
        <v>298</v>
      </c>
      <c r="H3125" s="409" t="s">
        <v>41</v>
      </c>
      <c r="I3125" s="250" t="s">
        <v>223</v>
      </c>
      <c r="J3125" s="409" t="s">
        <v>56</v>
      </c>
      <c r="K3125" s="409" t="s">
        <v>198</v>
      </c>
      <c r="L3125" s="409" t="s">
        <v>218</v>
      </c>
      <c r="M3125" s="414">
        <v>60937800</v>
      </c>
    </row>
    <row r="3126" spans="1:13">
      <c r="A3126" s="409" t="s">
        <v>3891</v>
      </c>
      <c r="B3126" s="409" t="s">
        <v>1397</v>
      </c>
      <c r="C3126" s="409" t="s">
        <v>920</v>
      </c>
      <c r="D3126" s="495">
        <v>4548</v>
      </c>
      <c r="E3126" s="409" t="s">
        <v>1112</v>
      </c>
      <c r="F3126" s="409" t="s">
        <v>40</v>
      </c>
      <c r="G3126" s="409" t="s">
        <v>298</v>
      </c>
      <c r="H3126" s="409" t="s">
        <v>41</v>
      </c>
      <c r="I3126" s="250" t="s">
        <v>421</v>
      </c>
      <c r="J3126" s="409" t="s">
        <v>441</v>
      </c>
      <c r="K3126" s="409" t="s">
        <v>198</v>
      </c>
      <c r="L3126" s="409" t="s">
        <v>218</v>
      </c>
      <c r="M3126" s="414">
        <v>60937800</v>
      </c>
    </row>
    <row r="3127" spans="1:13">
      <c r="A3127" s="409" t="s">
        <v>3897</v>
      </c>
      <c r="B3127" s="409" t="s">
        <v>1397</v>
      </c>
      <c r="C3127" s="409" t="s">
        <v>920</v>
      </c>
      <c r="D3127" s="495">
        <v>4548</v>
      </c>
      <c r="E3127" s="409" t="s">
        <v>1112</v>
      </c>
      <c r="F3127" s="409" t="s">
        <v>40</v>
      </c>
      <c r="G3127" s="409" t="s">
        <v>298</v>
      </c>
      <c r="H3127" s="409" t="s">
        <v>41</v>
      </c>
      <c r="I3127" s="250" t="s">
        <v>422</v>
      </c>
      <c r="J3127" s="409" t="s">
        <v>442</v>
      </c>
      <c r="K3127" s="409" t="s">
        <v>198</v>
      </c>
      <c r="L3127" s="409" t="s">
        <v>218</v>
      </c>
      <c r="M3127" s="414">
        <v>60937800</v>
      </c>
    </row>
    <row r="3128" spans="1:13">
      <c r="A3128" s="409" t="s">
        <v>3903</v>
      </c>
      <c r="B3128" s="409" t="s">
        <v>1397</v>
      </c>
      <c r="C3128" s="409" t="s">
        <v>920</v>
      </c>
      <c r="D3128" s="495">
        <v>4548</v>
      </c>
      <c r="E3128" s="409" t="s">
        <v>1112</v>
      </c>
      <c r="F3128" s="409" t="s">
        <v>40</v>
      </c>
      <c r="G3128" s="409" t="s">
        <v>298</v>
      </c>
      <c r="H3128" s="409" t="s">
        <v>41</v>
      </c>
      <c r="I3128" s="250" t="s">
        <v>423</v>
      </c>
      <c r="J3128" s="409" t="s">
        <v>443</v>
      </c>
      <c r="K3128" s="409" t="s">
        <v>198</v>
      </c>
      <c r="L3128" s="409" t="s">
        <v>218</v>
      </c>
      <c r="M3128" s="414">
        <v>60937800</v>
      </c>
    </row>
    <row r="3129" spans="1:13">
      <c r="A3129" s="409" t="s">
        <v>3909</v>
      </c>
      <c r="B3129" s="409" t="s">
        <v>1397</v>
      </c>
      <c r="C3129" s="409" t="s">
        <v>920</v>
      </c>
      <c r="D3129" s="495">
        <v>4548</v>
      </c>
      <c r="E3129" s="409" t="s">
        <v>1112</v>
      </c>
      <c r="F3129" s="409" t="s">
        <v>40</v>
      </c>
      <c r="G3129" s="409" t="s">
        <v>298</v>
      </c>
      <c r="H3129" s="409" t="s">
        <v>41</v>
      </c>
      <c r="I3129" s="250" t="s">
        <v>424</v>
      </c>
      <c r="J3129" s="409" t="s">
        <v>444</v>
      </c>
      <c r="K3129" s="409" t="s">
        <v>198</v>
      </c>
      <c r="L3129" s="409" t="s">
        <v>218</v>
      </c>
      <c r="M3129" s="414">
        <v>60937800</v>
      </c>
    </row>
    <row r="3130" spans="1:13">
      <c r="A3130" s="409" t="s">
        <v>3915</v>
      </c>
      <c r="B3130" s="409" t="s">
        <v>1397</v>
      </c>
      <c r="C3130" s="409" t="s">
        <v>920</v>
      </c>
      <c r="D3130" s="495">
        <v>4548</v>
      </c>
      <c r="E3130" s="409" t="s">
        <v>1112</v>
      </c>
      <c r="F3130" s="409" t="s">
        <v>40</v>
      </c>
      <c r="G3130" s="409" t="s">
        <v>298</v>
      </c>
      <c r="H3130" s="409" t="s">
        <v>41</v>
      </c>
      <c r="I3130" s="250" t="s">
        <v>425</v>
      </c>
      <c r="J3130" s="409" t="s">
        <v>445</v>
      </c>
      <c r="K3130" s="409" t="s">
        <v>198</v>
      </c>
      <c r="L3130" s="409" t="s">
        <v>218</v>
      </c>
      <c r="M3130" s="414">
        <v>60937800</v>
      </c>
    </row>
    <row r="3131" spans="1:13">
      <c r="A3131" s="409" t="s">
        <v>3873</v>
      </c>
      <c r="B3131" s="409" t="s">
        <v>1397</v>
      </c>
      <c r="C3131" s="409" t="s">
        <v>920</v>
      </c>
      <c r="D3131" s="495">
        <v>4548</v>
      </c>
      <c r="E3131" s="409" t="s">
        <v>1112</v>
      </c>
      <c r="F3131" s="409" t="s">
        <v>40</v>
      </c>
      <c r="G3131" s="409" t="s">
        <v>298</v>
      </c>
      <c r="H3131" s="409" t="s">
        <v>41</v>
      </c>
      <c r="I3131" s="250" t="s">
        <v>48</v>
      </c>
      <c r="J3131" s="409" t="s">
        <v>49</v>
      </c>
      <c r="K3131" s="409" t="s">
        <v>198</v>
      </c>
      <c r="L3131" s="409" t="s">
        <v>218</v>
      </c>
      <c r="M3131" s="414">
        <v>64749300</v>
      </c>
    </row>
    <row r="3132" spans="1:13">
      <c r="A3132" s="409" t="s">
        <v>3879</v>
      </c>
      <c r="B3132" s="409" t="s">
        <v>1397</v>
      </c>
      <c r="C3132" s="409" t="s">
        <v>920</v>
      </c>
      <c r="D3132" s="495">
        <v>4548</v>
      </c>
      <c r="E3132" s="409" t="s">
        <v>1112</v>
      </c>
      <c r="F3132" s="409" t="s">
        <v>40</v>
      </c>
      <c r="G3132" s="409" t="s">
        <v>298</v>
      </c>
      <c r="H3132" s="409" t="s">
        <v>41</v>
      </c>
      <c r="I3132" s="250" t="s">
        <v>50</v>
      </c>
      <c r="J3132" s="409" t="s">
        <v>51</v>
      </c>
      <c r="K3132" s="409" t="s">
        <v>198</v>
      </c>
      <c r="L3132" s="409" t="s">
        <v>218</v>
      </c>
      <c r="M3132" s="414">
        <v>64749300</v>
      </c>
    </row>
    <row r="3133" spans="1:13">
      <c r="A3133" s="409" t="s">
        <v>3882</v>
      </c>
      <c r="B3133" s="409" t="s">
        <v>1394</v>
      </c>
      <c r="C3133" s="409" t="s">
        <v>920</v>
      </c>
      <c r="D3133" s="495">
        <v>4548</v>
      </c>
      <c r="E3133" s="409" t="s">
        <v>1112</v>
      </c>
      <c r="F3133" s="409" t="s">
        <v>40</v>
      </c>
      <c r="G3133" s="409" t="s">
        <v>298</v>
      </c>
      <c r="H3133" s="409" t="s">
        <v>41</v>
      </c>
      <c r="I3133" s="250" t="s">
        <v>223</v>
      </c>
      <c r="J3133" s="409" t="s">
        <v>56</v>
      </c>
      <c r="K3133" s="409" t="s">
        <v>197</v>
      </c>
      <c r="L3133" s="409" t="s">
        <v>34</v>
      </c>
      <c r="M3133" s="414">
        <v>66320100</v>
      </c>
    </row>
    <row r="3134" spans="1:13">
      <c r="A3134" s="409" t="s">
        <v>3888</v>
      </c>
      <c r="B3134" s="409" t="s">
        <v>1394</v>
      </c>
      <c r="C3134" s="409" t="s">
        <v>920</v>
      </c>
      <c r="D3134" s="495">
        <v>4548</v>
      </c>
      <c r="E3134" s="409" t="s">
        <v>1112</v>
      </c>
      <c r="F3134" s="409" t="s">
        <v>40</v>
      </c>
      <c r="G3134" s="409" t="s">
        <v>298</v>
      </c>
      <c r="H3134" s="409" t="s">
        <v>41</v>
      </c>
      <c r="I3134" s="250" t="s">
        <v>421</v>
      </c>
      <c r="J3134" s="409" t="s">
        <v>441</v>
      </c>
      <c r="K3134" s="409" t="s">
        <v>197</v>
      </c>
      <c r="L3134" s="409" t="s">
        <v>34</v>
      </c>
      <c r="M3134" s="414">
        <v>66320100</v>
      </c>
    </row>
    <row r="3135" spans="1:13">
      <c r="A3135" s="409" t="s">
        <v>3894</v>
      </c>
      <c r="B3135" s="409" t="s">
        <v>1394</v>
      </c>
      <c r="C3135" s="409" t="s">
        <v>920</v>
      </c>
      <c r="D3135" s="495">
        <v>4548</v>
      </c>
      <c r="E3135" s="409" t="s">
        <v>1112</v>
      </c>
      <c r="F3135" s="409" t="s">
        <v>40</v>
      </c>
      <c r="G3135" s="409" t="s">
        <v>298</v>
      </c>
      <c r="H3135" s="409" t="s">
        <v>41</v>
      </c>
      <c r="I3135" s="250" t="s">
        <v>422</v>
      </c>
      <c r="J3135" s="409" t="s">
        <v>442</v>
      </c>
      <c r="K3135" s="409" t="s">
        <v>197</v>
      </c>
      <c r="L3135" s="409" t="s">
        <v>34</v>
      </c>
      <c r="M3135" s="414">
        <v>66320100</v>
      </c>
    </row>
    <row r="3136" spans="1:13">
      <c r="A3136" s="409" t="s">
        <v>3900</v>
      </c>
      <c r="B3136" s="409" t="s">
        <v>1394</v>
      </c>
      <c r="C3136" s="409" t="s">
        <v>920</v>
      </c>
      <c r="D3136" s="495">
        <v>4548</v>
      </c>
      <c r="E3136" s="409" t="s">
        <v>1112</v>
      </c>
      <c r="F3136" s="409" t="s">
        <v>40</v>
      </c>
      <c r="G3136" s="409" t="s">
        <v>298</v>
      </c>
      <c r="H3136" s="409" t="s">
        <v>41</v>
      </c>
      <c r="I3136" s="250" t="s">
        <v>423</v>
      </c>
      <c r="J3136" s="409" t="s">
        <v>443</v>
      </c>
      <c r="K3136" s="409" t="s">
        <v>197</v>
      </c>
      <c r="L3136" s="409" t="s">
        <v>34</v>
      </c>
      <c r="M3136" s="414">
        <v>66320100</v>
      </c>
    </row>
    <row r="3137" spans="1:13">
      <c r="A3137" s="409" t="s">
        <v>3906</v>
      </c>
      <c r="B3137" s="409" t="s">
        <v>1394</v>
      </c>
      <c r="C3137" s="409" t="s">
        <v>920</v>
      </c>
      <c r="D3137" s="495">
        <v>4548</v>
      </c>
      <c r="E3137" s="409" t="s">
        <v>1112</v>
      </c>
      <c r="F3137" s="409" t="s">
        <v>40</v>
      </c>
      <c r="G3137" s="409" t="s">
        <v>298</v>
      </c>
      <c r="H3137" s="409" t="s">
        <v>41</v>
      </c>
      <c r="I3137" s="250" t="s">
        <v>424</v>
      </c>
      <c r="J3137" s="409" t="s">
        <v>444</v>
      </c>
      <c r="K3137" s="409" t="s">
        <v>197</v>
      </c>
      <c r="L3137" s="409" t="s">
        <v>34</v>
      </c>
      <c r="M3137" s="414">
        <v>66320100</v>
      </c>
    </row>
    <row r="3138" spans="1:13">
      <c r="A3138" s="409" t="s">
        <v>3912</v>
      </c>
      <c r="B3138" s="409" t="s">
        <v>1394</v>
      </c>
      <c r="C3138" s="409" t="s">
        <v>920</v>
      </c>
      <c r="D3138" s="495">
        <v>4548</v>
      </c>
      <c r="E3138" s="409" t="s">
        <v>1112</v>
      </c>
      <c r="F3138" s="409" t="s">
        <v>40</v>
      </c>
      <c r="G3138" s="409" t="s">
        <v>298</v>
      </c>
      <c r="H3138" s="409" t="s">
        <v>41</v>
      </c>
      <c r="I3138" s="250" t="s">
        <v>425</v>
      </c>
      <c r="J3138" s="409" t="s">
        <v>445</v>
      </c>
      <c r="K3138" s="409" t="s">
        <v>197</v>
      </c>
      <c r="L3138" s="409" t="s">
        <v>34</v>
      </c>
      <c r="M3138" s="414">
        <v>66320100</v>
      </c>
    </row>
    <row r="3139" spans="1:13">
      <c r="A3139" s="409" t="s">
        <v>3867</v>
      </c>
      <c r="B3139" s="409" t="s">
        <v>1397</v>
      </c>
      <c r="C3139" s="409" t="s">
        <v>920</v>
      </c>
      <c r="D3139" s="495">
        <v>4548</v>
      </c>
      <c r="E3139" s="409" t="s">
        <v>1112</v>
      </c>
      <c r="F3139" s="409" t="s">
        <v>40</v>
      </c>
      <c r="G3139" s="409" t="s">
        <v>298</v>
      </c>
      <c r="H3139" s="409" t="s">
        <v>41</v>
      </c>
      <c r="I3139" s="250" t="s">
        <v>221</v>
      </c>
      <c r="J3139" s="409" t="s">
        <v>222</v>
      </c>
      <c r="K3139" s="409" t="s">
        <v>198</v>
      </c>
      <c r="L3139" s="409" t="s">
        <v>218</v>
      </c>
      <c r="M3139" s="414">
        <v>68560800</v>
      </c>
    </row>
    <row r="3140" spans="1:13">
      <c r="A3140" s="409" t="s">
        <v>3870</v>
      </c>
      <c r="B3140" s="409" t="s">
        <v>1394</v>
      </c>
      <c r="C3140" s="409" t="s">
        <v>920</v>
      </c>
      <c r="D3140" s="495">
        <v>4548</v>
      </c>
      <c r="E3140" s="409" t="s">
        <v>1112</v>
      </c>
      <c r="F3140" s="409" t="s">
        <v>40</v>
      </c>
      <c r="G3140" s="409" t="s">
        <v>298</v>
      </c>
      <c r="H3140" s="409" t="s">
        <v>41</v>
      </c>
      <c r="I3140" s="250" t="s">
        <v>48</v>
      </c>
      <c r="J3140" s="409" t="s">
        <v>49</v>
      </c>
      <c r="K3140" s="409" t="s">
        <v>197</v>
      </c>
      <c r="L3140" s="409" t="s">
        <v>34</v>
      </c>
      <c r="M3140" s="414">
        <v>70478100</v>
      </c>
    </row>
    <row r="3141" spans="1:13">
      <c r="A3141" s="409" t="s">
        <v>3876</v>
      </c>
      <c r="B3141" s="409" t="s">
        <v>1394</v>
      </c>
      <c r="C3141" s="409" t="s">
        <v>920</v>
      </c>
      <c r="D3141" s="495">
        <v>4548</v>
      </c>
      <c r="E3141" s="409" t="s">
        <v>1112</v>
      </c>
      <c r="F3141" s="409" t="s">
        <v>40</v>
      </c>
      <c r="G3141" s="409" t="s">
        <v>298</v>
      </c>
      <c r="H3141" s="409" t="s">
        <v>41</v>
      </c>
      <c r="I3141" s="250" t="s">
        <v>50</v>
      </c>
      <c r="J3141" s="409" t="s">
        <v>51</v>
      </c>
      <c r="K3141" s="409" t="s">
        <v>197</v>
      </c>
      <c r="L3141" s="409" t="s">
        <v>34</v>
      </c>
      <c r="M3141" s="414">
        <v>70478100</v>
      </c>
    </row>
    <row r="3142" spans="1:13">
      <c r="A3142" s="409" t="s">
        <v>3843</v>
      </c>
      <c r="B3142" s="409" t="s">
        <v>1397</v>
      </c>
      <c r="C3142" s="409" t="s">
        <v>920</v>
      </c>
      <c r="D3142" s="495">
        <v>4548</v>
      </c>
      <c r="E3142" s="409" t="s">
        <v>1112</v>
      </c>
      <c r="F3142" s="409" t="s">
        <v>40</v>
      </c>
      <c r="G3142" s="409" t="s">
        <v>298</v>
      </c>
      <c r="H3142" s="409" t="s">
        <v>41</v>
      </c>
      <c r="I3142" s="250" t="s">
        <v>42</v>
      </c>
      <c r="J3142" s="409" t="s">
        <v>43</v>
      </c>
      <c r="K3142" s="409" t="s">
        <v>198</v>
      </c>
      <c r="L3142" s="409" t="s">
        <v>218</v>
      </c>
      <c r="M3142" s="414">
        <v>72372300</v>
      </c>
    </row>
    <row r="3143" spans="1:13">
      <c r="A3143" s="409" t="s">
        <v>3849</v>
      </c>
      <c r="B3143" s="409" t="s">
        <v>1397</v>
      </c>
      <c r="C3143" s="409" t="s">
        <v>920</v>
      </c>
      <c r="D3143" s="495">
        <v>4548</v>
      </c>
      <c r="E3143" s="409" t="s">
        <v>1112</v>
      </c>
      <c r="F3143" s="409" t="s">
        <v>40</v>
      </c>
      <c r="G3143" s="409" t="s">
        <v>298</v>
      </c>
      <c r="H3143" s="409" t="s">
        <v>41</v>
      </c>
      <c r="I3143" s="250" t="s">
        <v>219</v>
      </c>
      <c r="J3143" s="409" t="s">
        <v>220</v>
      </c>
      <c r="K3143" s="409" t="s">
        <v>198</v>
      </c>
      <c r="L3143" s="409" t="s">
        <v>218</v>
      </c>
      <c r="M3143" s="414">
        <v>72372300</v>
      </c>
    </row>
    <row r="3144" spans="1:13">
      <c r="A3144" s="409" t="s">
        <v>3855</v>
      </c>
      <c r="B3144" s="409" t="s">
        <v>1397</v>
      </c>
      <c r="C3144" s="409" t="s">
        <v>920</v>
      </c>
      <c r="D3144" s="495">
        <v>4548</v>
      </c>
      <c r="E3144" s="409" t="s">
        <v>1112</v>
      </c>
      <c r="F3144" s="409" t="s">
        <v>40</v>
      </c>
      <c r="G3144" s="409" t="s">
        <v>298</v>
      </c>
      <c r="H3144" s="409" t="s">
        <v>41</v>
      </c>
      <c r="I3144" s="250" t="s">
        <v>44</v>
      </c>
      <c r="J3144" s="409" t="s">
        <v>45</v>
      </c>
      <c r="K3144" s="409" t="s">
        <v>198</v>
      </c>
      <c r="L3144" s="409" t="s">
        <v>218</v>
      </c>
      <c r="M3144" s="414">
        <v>72372300</v>
      </c>
    </row>
    <row r="3145" spans="1:13">
      <c r="A3145" s="409" t="s">
        <v>3861</v>
      </c>
      <c r="B3145" s="409" t="s">
        <v>1397</v>
      </c>
      <c r="C3145" s="409" t="s">
        <v>920</v>
      </c>
      <c r="D3145" s="495">
        <v>4548</v>
      </c>
      <c r="E3145" s="409" t="s">
        <v>1112</v>
      </c>
      <c r="F3145" s="409" t="s">
        <v>40</v>
      </c>
      <c r="G3145" s="409" t="s">
        <v>298</v>
      </c>
      <c r="H3145" s="409" t="s">
        <v>41</v>
      </c>
      <c r="I3145" s="250" t="s">
        <v>46</v>
      </c>
      <c r="J3145" s="409" t="s">
        <v>47</v>
      </c>
      <c r="K3145" s="409" t="s">
        <v>198</v>
      </c>
      <c r="L3145" s="409" t="s">
        <v>218</v>
      </c>
      <c r="M3145" s="414">
        <v>72372300</v>
      </c>
    </row>
    <row r="3146" spans="1:13">
      <c r="A3146" s="409" t="s">
        <v>3864</v>
      </c>
      <c r="B3146" s="409" t="s">
        <v>1394</v>
      </c>
      <c r="C3146" s="409" t="s">
        <v>920</v>
      </c>
      <c r="D3146" s="495">
        <v>4548</v>
      </c>
      <c r="E3146" s="409" t="s">
        <v>1112</v>
      </c>
      <c r="F3146" s="409" t="s">
        <v>40</v>
      </c>
      <c r="G3146" s="409" t="s">
        <v>298</v>
      </c>
      <c r="H3146" s="409" t="s">
        <v>41</v>
      </c>
      <c r="I3146" s="250" t="s">
        <v>221</v>
      </c>
      <c r="J3146" s="409" t="s">
        <v>222</v>
      </c>
      <c r="K3146" s="409" t="s">
        <v>197</v>
      </c>
      <c r="L3146" s="409" t="s">
        <v>34</v>
      </c>
      <c r="M3146" s="414">
        <v>74636100</v>
      </c>
    </row>
    <row r="3147" spans="1:13">
      <c r="A3147" s="409" t="s">
        <v>3813</v>
      </c>
      <c r="B3147" s="409" t="s">
        <v>1397</v>
      </c>
      <c r="C3147" s="409" t="s">
        <v>920</v>
      </c>
      <c r="D3147" s="495">
        <v>4548</v>
      </c>
      <c r="E3147" s="409" t="s">
        <v>1112</v>
      </c>
      <c r="F3147" s="409" t="s">
        <v>40</v>
      </c>
      <c r="G3147" s="409" t="s">
        <v>298</v>
      </c>
      <c r="H3147" s="409" t="s">
        <v>41</v>
      </c>
      <c r="I3147" s="250" t="s">
        <v>316</v>
      </c>
      <c r="J3147" s="409" t="s">
        <v>684</v>
      </c>
      <c r="K3147" s="409" t="s">
        <v>198</v>
      </c>
      <c r="L3147" s="409" t="s">
        <v>218</v>
      </c>
      <c r="M3147" s="414">
        <v>76183800</v>
      </c>
    </row>
    <row r="3148" spans="1:13">
      <c r="A3148" s="409" t="s">
        <v>3819</v>
      </c>
      <c r="B3148" s="409" t="s">
        <v>1397</v>
      </c>
      <c r="C3148" s="409" t="s">
        <v>920</v>
      </c>
      <c r="D3148" s="495">
        <v>4548</v>
      </c>
      <c r="E3148" s="409" t="s">
        <v>1112</v>
      </c>
      <c r="F3148" s="409" t="s">
        <v>40</v>
      </c>
      <c r="G3148" s="409" t="s">
        <v>298</v>
      </c>
      <c r="H3148" s="409" t="s">
        <v>41</v>
      </c>
      <c r="I3148" s="250" t="s">
        <v>318</v>
      </c>
      <c r="J3148" s="409" t="s">
        <v>685</v>
      </c>
      <c r="K3148" s="409" t="s">
        <v>198</v>
      </c>
      <c r="L3148" s="409" t="s">
        <v>218</v>
      </c>
      <c r="M3148" s="414">
        <v>76183800</v>
      </c>
    </row>
    <row r="3149" spans="1:13">
      <c r="A3149" s="409" t="s">
        <v>3825</v>
      </c>
      <c r="B3149" s="409" t="s">
        <v>1397</v>
      </c>
      <c r="C3149" s="409" t="s">
        <v>920</v>
      </c>
      <c r="D3149" s="495">
        <v>4548</v>
      </c>
      <c r="E3149" s="409" t="s">
        <v>1112</v>
      </c>
      <c r="F3149" s="409" t="s">
        <v>40</v>
      </c>
      <c r="G3149" s="409" t="s">
        <v>298</v>
      </c>
      <c r="H3149" s="409" t="s">
        <v>41</v>
      </c>
      <c r="I3149" s="250" t="s">
        <v>320</v>
      </c>
      <c r="J3149" s="409" t="s">
        <v>686</v>
      </c>
      <c r="K3149" s="409" t="s">
        <v>198</v>
      </c>
      <c r="L3149" s="409" t="s">
        <v>218</v>
      </c>
      <c r="M3149" s="414">
        <v>76183800</v>
      </c>
    </row>
    <row r="3150" spans="1:13">
      <c r="A3150" s="409" t="s">
        <v>3831</v>
      </c>
      <c r="B3150" s="409" t="s">
        <v>1397</v>
      </c>
      <c r="C3150" s="409" t="s">
        <v>920</v>
      </c>
      <c r="D3150" s="495">
        <v>4548</v>
      </c>
      <c r="E3150" s="409" t="s">
        <v>1112</v>
      </c>
      <c r="F3150" s="409" t="s">
        <v>40</v>
      </c>
      <c r="G3150" s="409" t="s">
        <v>298</v>
      </c>
      <c r="H3150" s="409" t="s">
        <v>41</v>
      </c>
      <c r="I3150" s="250" t="s">
        <v>322</v>
      </c>
      <c r="J3150" s="409" t="s">
        <v>687</v>
      </c>
      <c r="K3150" s="409" t="s">
        <v>198</v>
      </c>
      <c r="L3150" s="409" t="s">
        <v>218</v>
      </c>
      <c r="M3150" s="414">
        <v>76183800</v>
      </c>
    </row>
    <row r="3151" spans="1:13">
      <c r="A3151" s="409" t="s">
        <v>3837</v>
      </c>
      <c r="B3151" s="409" t="s">
        <v>1397</v>
      </c>
      <c r="C3151" s="409" t="s">
        <v>920</v>
      </c>
      <c r="D3151" s="495">
        <v>4548</v>
      </c>
      <c r="E3151" s="409" t="s">
        <v>1112</v>
      </c>
      <c r="F3151" s="409" t="s">
        <v>40</v>
      </c>
      <c r="G3151" s="409" t="s">
        <v>298</v>
      </c>
      <c r="H3151" s="409" t="s">
        <v>41</v>
      </c>
      <c r="I3151" s="250" t="s">
        <v>324</v>
      </c>
      <c r="J3151" s="409" t="s">
        <v>688</v>
      </c>
      <c r="K3151" s="409" t="s">
        <v>198</v>
      </c>
      <c r="L3151" s="409" t="s">
        <v>218</v>
      </c>
      <c r="M3151" s="414">
        <v>76183800</v>
      </c>
    </row>
    <row r="3152" spans="1:13">
      <c r="A3152" s="409" t="s">
        <v>3840</v>
      </c>
      <c r="B3152" s="409" t="s">
        <v>1394</v>
      </c>
      <c r="C3152" s="409" t="s">
        <v>920</v>
      </c>
      <c r="D3152" s="495">
        <v>4548</v>
      </c>
      <c r="E3152" s="409" t="s">
        <v>1112</v>
      </c>
      <c r="F3152" s="409" t="s">
        <v>40</v>
      </c>
      <c r="G3152" s="409" t="s">
        <v>298</v>
      </c>
      <c r="H3152" s="409" t="s">
        <v>41</v>
      </c>
      <c r="I3152" s="250" t="s">
        <v>42</v>
      </c>
      <c r="J3152" s="409" t="s">
        <v>43</v>
      </c>
      <c r="K3152" s="409" t="s">
        <v>197</v>
      </c>
      <c r="L3152" s="409" t="s">
        <v>34</v>
      </c>
      <c r="M3152" s="414">
        <v>78771000</v>
      </c>
    </row>
    <row r="3153" spans="1:13">
      <c r="A3153" s="409" t="s">
        <v>3846</v>
      </c>
      <c r="B3153" s="409" t="s">
        <v>1394</v>
      </c>
      <c r="C3153" s="409" t="s">
        <v>920</v>
      </c>
      <c r="D3153" s="495">
        <v>4548</v>
      </c>
      <c r="E3153" s="409" t="s">
        <v>1112</v>
      </c>
      <c r="F3153" s="409" t="s">
        <v>40</v>
      </c>
      <c r="G3153" s="409" t="s">
        <v>298</v>
      </c>
      <c r="H3153" s="409" t="s">
        <v>41</v>
      </c>
      <c r="I3153" s="250" t="s">
        <v>219</v>
      </c>
      <c r="J3153" s="409" t="s">
        <v>220</v>
      </c>
      <c r="K3153" s="409" t="s">
        <v>197</v>
      </c>
      <c r="L3153" s="409" t="s">
        <v>34</v>
      </c>
      <c r="M3153" s="414">
        <v>78771000</v>
      </c>
    </row>
    <row r="3154" spans="1:13">
      <c r="A3154" s="409" t="s">
        <v>3852</v>
      </c>
      <c r="B3154" s="409" t="s">
        <v>1394</v>
      </c>
      <c r="C3154" s="409" t="s">
        <v>920</v>
      </c>
      <c r="D3154" s="495">
        <v>4548</v>
      </c>
      <c r="E3154" s="409" t="s">
        <v>1112</v>
      </c>
      <c r="F3154" s="409" t="s">
        <v>40</v>
      </c>
      <c r="G3154" s="409" t="s">
        <v>298</v>
      </c>
      <c r="H3154" s="409" t="s">
        <v>41</v>
      </c>
      <c r="I3154" s="250" t="s">
        <v>44</v>
      </c>
      <c r="J3154" s="409" t="s">
        <v>45</v>
      </c>
      <c r="K3154" s="409" t="s">
        <v>197</v>
      </c>
      <c r="L3154" s="409" t="s">
        <v>34</v>
      </c>
      <c r="M3154" s="414">
        <v>78771000</v>
      </c>
    </row>
    <row r="3155" spans="1:13">
      <c r="A3155" s="409" t="s">
        <v>3858</v>
      </c>
      <c r="B3155" s="409" t="s">
        <v>1394</v>
      </c>
      <c r="C3155" s="409" t="s">
        <v>920</v>
      </c>
      <c r="D3155" s="495">
        <v>4548</v>
      </c>
      <c r="E3155" s="409" t="s">
        <v>1112</v>
      </c>
      <c r="F3155" s="409" t="s">
        <v>40</v>
      </c>
      <c r="G3155" s="409" t="s">
        <v>298</v>
      </c>
      <c r="H3155" s="409" t="s">
        <v>41</v>
      </c>
      <c r="I3155" s="250" t="s">
        <v>46</v>
      </c>
      <c r="J3155" s="409" t="s">
        <v>47</v>
      </c>
      <c r="K3155" s="409" t="s">
        <v>197</v>
      </c>
      <c r="L3155" s="409" t="s">
        <v>34</v>
      </c>
      <c r="M3155" s="414">
        <v>78771000</v>
      </c>
    </row>
    <row r="3156" spans="1:13">
      <c r="A3156" s="409" t="s">
        <v>3810</v>
      </c>
      <c r="B3156" s="409" t="s">
        <v>1394</v>
      </c>
      <c r="C3156" s="409" t="s">
        <v>920</v>
      </c>
      <c r="D3156" s="495">
        <v>4548</v>
      </c>
      <c r="E3156" s="409" t="s">
        <v>1112</v>
      </c>
      <c r="F3156" s="409" t="s">
        <v>40</v>
      </c>
      <c r="G3156" s="409" t="s">
        <v>298</v>
      </c>
      <c r="H3156" s="409" t="s">
        <v>41</v>
      </c>
      <c r="I3156" s="250" t="s">
        <v>316</v>
      </c>
      <c r="J3156" s="409" t="s">
        <v>684</v>
      </c>
      <c r="K3156" s="409" t="s">
        <v>197</v>
      </c>
      <c r="L3156" s="409" t="s">
        <v>34</v>
      </c>
      <c r="M3156" s="414">
        <v>82905900</v>
      </c>
    </row>
    <row r="3157" spans="1:13">
      <c r="A3157" s="409" t="s">
        <v>3816</v>
      </c>
      <c r="B3157" s="409" t="s">
        <v>1394</v>
      </c>
      <c r="C3157" s="409" t="s">
        <v>920</v>
      </c>
      <c r="D3157" s="495">
        <v>4548</v>
      </c>
      <c r="E3157" s="409" t="s">
        <v>1112</v>
      </c>
      <c r="F3157" s="409" t="s">
        <v>40</v>
      </c>
      <c r="G3157" s="409" t="s">
        <v>298</v>
      </c>
      <c r="H3157" s="409" t="s">
        <v>41</v>
      </c>
      <c r="I3157" s="250" t="s">
        <v>318</v>
      </c>
      <c r="J3157" s="409" t="s">
        <v>685</v>
      </c>
      <c r="K3157" s="409" t="s">
        <v>197</v>
      </c>
      <c r="L3157" s="409" t="s">
        <v>34</v>
      </c>
      <c r="M3157" s="414">
        <v>82905900</v>
      </c>
    </row>
    <row r="3158" spans="1:13">
      <c r="A3158" s="409" t="s">
        <v>3822</v>
      </c>
      <c r="B3158" s="409" t="s">
        <v>1394</v>
      </c>
      <c r="C3158" s="409" t="s">
        <v>920</v>
      </c>
      <c r="D3158" s="495">
        <v>4548</v>
      </c>
      <c r="E3158" s="409" t="s">
        <v>1112</v>
      </c>
      <c r="F3158" s="409" t="s">
        <v>40</v>
      </c>
      <c r="G3158" s="409" t="s">
        <v>298</v>
      </c>
      <c r="H3158" s="409" t="s">
        <v>41</v>
      </c>
      <c r="I3158" s="250" t="s">
        <v>320</v>
      </c>
      <c r="J3158" s="409" t="s">
        <v>686</v>
      </c>
      <c r="K3158" s="409" t="s">
        <v>197</v>
      </c>
      <c r="L3158" s="409" t="s">
        <v>34</v>
      </c>
      <c r="M3158" s="414">
        <v>82905900</v>
      </c>
    </row>
    <row r="3159" spans="1:13">
      <c r="A3159" s="409" t="s">
        <v>3828</v>
      </c>
      <c r="B3159" s="409" t="s">
        <v>1394</v>
      </c>
      <c r="C3159" s="409" t="s">
        <v>920</v>
      </c>
      <c r="D3159" s="495">
        <v>4548</v>
      </c>
      <c r="E3159" s="409" t="s">
        <v>1112</v>
      </c>
      <c r="F3159" s="409" t="s">
        <v>40</v>
      </c>
      <c r="G3159" s="409" t="s">
        <v>298</v>
      </c>
      <c r="H3159" s="409" t="s">
        <v>41</v>
      </c>
      <c r="I3159" s="250" t="s">
        <v>322</v>
      </c>
      <c r="J3159" s="409" t="s">
        <v>687</v>
      </c>
      <c r="K3159" s="409" t="s">
        <v>197</v>
      </c>
      <c r="L3159" s="409" t="s">
        <v>34</v>
      </c>
      <c r="M3159" s="414">
        <v>82905900</v>
      </c>
    </row>
    <row r="3160" spans="1:13">
      <c r="A3160" s="409" t="s">
        <v>3834</v>
      </c>
      <c r="B3160" s="409" t="s">
        <v>1394</v>
      </c>
      <c r="C3160" s="409" t="s">
        <v>920</v>
      </c>
      <c r="D3160" s="495">
        <v>4548</v>
      </c>
      <c r="E3160" s="409" t="s">
        <v>1112</v>
      </c>
      <c r="F3160" s="409" t="s">
        <v>40</v>
      </c>
      <c r="G3160" s="409" t="s">
        <v>298</v>
      </c>
      <c r="H3160" s="409" t="s">
        <v>41</v>
      </c>
      <c r="I3160" s="250" t="s">
        <v>324</v>
      </c>
      <c r="J3160" s="409" t="s">
        <v>688</v>
      </c>
      <c r="K3160" s="409" t="s">
        <v>197</v>
      </c>
      <c r="L3160" s="409" t="s">
        <v>34</v>
      </c>
      <c r="M3160" s="414">
        <v>82905900</v>
      </c>
    </row>
    <row r="3161" spans="1:13">
      <c r="A3161" s="409" t="s">
        <v>3886</v>
      </c>
      <c r="B3161" s="409" t="s">
        <v>1398</v>
      </c>
      <c r="C3161" s="409" t="s">
        <v>920</v>
      </c>
      <c r="D3161" s="495">
        <v>4548</v>
      </c>
      <c r="E3161" s="409" t="s">
        <v>1112</v>
      </c>
      <c r="F3161" s="409" t="s">
        <v>40</v>
      </c>
      <c r="G3161" s="409" t="s">
        <v>298</v>
      </c>
      <c r="H3161" s="409" t="s">
        <v>41</v>
      </c>
      <c r="I3161" s="250" t="s">
        <v>223</v>
      </c>
      <c r="J3161" s="409" t="s">
        <v>56</v>
      </c>
      <c r="K3161" s="409" t="s">
        <v>197</v>
      </c>
      <c r="L3161" s="409" t="s">
        <v>218</v>
      </c>
      <c r="M3161" s="414">
        <v>87063900</v>
      </c>
    </row>
    <row r="3162" spans="1:13">
      <c r="A3162" s="409" t="s">
        <v>3892</v>
      </c>
      <c r="B3162" s="409" t="s">
        <v>1398</v>
      </c>
      <c r="C3162" s="409" t="s">
        <v>920</v>
      </c>
      <c r="D3162" s="495">
        <v>4548</v>
      </c>
      <c r="E3162" s="409" t="s">
        <v>1112</v>
      </c>
      <c r="F3162" s="409" t="s">
        <v>40</v>
      </c>
      <c r="G3162" s="409" t="s">
        <v>298</v>
      </c>
      <c r="H3162" s="409" t="s">
        <v>41</v>
      </c>
      <c r="I3162" s="250" t="s">
        <v>421</v>
      </c>
      <c r="J3162" s="409" t="s">
        <v>441</v>
      </c>
      <c r="K3162" s="409" t="s">
        <v>197</v>
      </c>
      <c r="L3162" s="409" t="s">
        <v>218</v>
      </c>
      <c r="M3162" s="414">
        <v>87063900</v>
      </c>
    </row>
    <row r="3163" spans="1:13">
      <c r="A3163" s="409" t="s">
        <v>3898</v>
      </c>
      <c r="B3163" s="409" t="s">
        <v>1398</v>
      </c>
      <c r="C3163" s="409" t="s">
        <v>920</v>
      </c>
      <c r="D3163" s="495">
        <v>4548</v>
      </c>
      <c r="E3163" s="409" t="s">
        <v>1112</v>
      </c>
      <c r="F3163" s="409" t="s">
        <v>40</v>
      </c>
      <c r="G3163" s="409" t="s">
        <v>298</v>
      </c>
      <c r="H3163" s="409" t="s">
        <v>41</v>
      </c>
      <c r="I3163" s="250" t="s">
        <v>422</v>
      </c>
      <c r="J3163" s="409" t="s">
        <v>442</v>
      </c>
      <c r="K3163" s="409" t="s">
        <v>197</v>
      </c>
      <c r="L3163" s="409" t="s">
        <v>218</v>
      </c>
      <c r="M3163" s="414">
        <v>87063900</v>
      </c>
    </row>
    <row r="3164" spans="1:13">
      <c r="A3164" s="409" t="s">
        <v>3904</v>
      </c>
      <c r="B3164" s="409" t="s">
        <v>1398</v>
      </c>
      <c r="C3164" s="409" t="s">
        <v>920</v>
      </c>
      <c r="D3164" s="495">
        <v>4548</v>
      </c>
      <c r="E3164" s="409" t="s">
        <v>1112</v>
      </c>
      <c r="F3164" s="409" t="s">
        <v>40</v>
      </c>
      <c r="G3164" s="409" t="s">
        <v>298</v>
      </c>
      <c r="H3164" s="409" t="s">
        <v>41</v>
      </c>
      <c r="I3164" s="250" t="s">
        <v>423</v>
      </c>
      <c r="J3164" s="409" t="s">
        <v>443</v>
      </c>
      <c r="K3164" s="409" t="s">
        <v>197</v>
      </c>
      <c r="L3164" s="409" t="s">
        <v>218</v>
      </c>
      <c r="M3164" s="414">
        <v>87063900</v>
      </c>
    </row>
    <row r="3165" spans="1:13">
      <c r="A3165" s="409" t="s">
        <v>3910</v>
      </c>
      <c r="B3165" s="409" t="s">
        <v>1398</v>
      </c>
      <c r="C3165" s="409" t="s">
        <v>920</v>
      </c>
      <c r="D3165" s="495">
        <v>4548</v>
      </c>
      <c r="E3165" s="409" t="s">
        <v>1112</v>
      </c>
      <c r="F3165" s="409" t="s">
        <v>40</v>
      </c>
      <c r="G3165" s="409" t="s">
        <v>298</v>
      </c>
      <c r="H3165" s="409" t="s">
        <v>41</v>
      </c>
      <c r="I3165" s="250" t="s">
        <v>424</v>
      </c>
      <c r="J3165" s="409" t="s">
        <v>444</v>
      </c>
      <c r="K3165" s="409" t="s">
        <v>197</v>
      </c>
      <c r="L3165" s="409" t="s">
        <v>218</v>
      </c>
      <c r="M3165" s="414">
        <v>87063900</v>
      </c>
    </row>
    <row r="3166" spans="1:13">
      <c r="A3166" s="409" t="s">
        <v>3916</v>
      </c>
      <c r="B3166" s="409" t="s">
        <v>1398</v>
      </c>
      <c r="C3166" s="409" t="s">
        <v>920</v>
      </c>
      <c r="D3166" s="495">
        <v>4548</v>
      </c>
      <c r="E3166" s="409" t="s">
        <v>1112</v>
      </c>
      <c r="F3166" s="409" t="s">
        <v>40</v>
      </c>
      <c r="G3166" s="409" t="s">
        <v>298</v>
      </c>
      <c r="H3166" s="409" t="s">
        <v>41</v>
      </c>
      <c r="I3166" s="250" t="s">
        <v>425</v>
      </c>
      <c r="J3166" s="409" t="s">
        <v>445</v>
      </c>
      <c r="K3166" s="409" t="s">
        <v>197</v>
      </c>
      <c r="L3166" s="409" t="s">
        <v>218</v>
      </c>
      <c r="M3166" s="414">
        <v>87063900</v>
      </c>
    </row>
    <row r="3167" spans="1:13">
      <c r="A3167" s="409" t="s">
        <v>3874</v>
      </c>
      <c r="B3167" s="409" t="s">
        <v>1398</v>
      </c>
      <c r="C3167" s="409" t="s">
        <v>920</v>
      </c>
      <c r="D3167" s="495">
        <v>4548</v>
      </c>
      <c r="E3167" s="409" t="s">
        <v>1112</v>
      </c>
      <c r="F3167" s="409" t="s">
        <v>40</v>
      </c>
      <c r="G3167" s="409" t="s">
        <v>298</v>
      </c>
      <c r="H3167" s="409" t="s">
        <v>41</v>
      </c>
      <c r="I3167" s="250" t="s">
        <v>48</v>
      </c>
      <c r="J3167" s="409" t="s">
        <v>49</v>
      </c>
      <c r="K3167" s="409" t="s">
        <v>197</v>
      </c>
      <c r="L3167" s="409" t="s">
        <v>218</v>
      </c>
      <c r="M3167" s="414">
        <v>92492400</v>
      </c>
    </row>
    <row r="3168" spans="1:13">
      <c r="A3168" s="409" t="s">
        <v>3880</v>
      </c>
      <c r="B3168" s="409" t="s">
        <v>1398</v>
      </c>
      <c r="C3168" s="409" t="s">
        <v>920</v>
      </c>
      <c r="D3168" s="495">
        <v>4548</v>
      </c>
      <c r="E3168" s="409" t="s">
        <v>1112</v>
      </c>
      <c r="F3168" s="409" t="s">
        <v>40</v>
      </c>
      <c r="G3168" s="409" t="s">
        <v>298</v>
      </c>
      <c r="H3168" s="409" t="s">
        <v>41</v>
      </c>
      <c r="I3168" s="250" t="s">
        <v>50</v>
      </c>
      <c r="J3168" s="409" t="s">
        <v>51</v>
      </c>
      <c r="K3168" s="409" t="s">
        <v>197</v>
      </c>
      <c r="L3168" s="409" t="s">
        <v>218</v>
      </c>
      <c r="M3168" s="414">
        <v>92492400</v>
      </c>
    </row>
    <row r="3169" spans="1:13">
      <c r="A3169" s="409" t="s">
        <v>3868</v>
      </c>
      <c r="B3169" s="409" t="s">
        <v>1398</v>
      </c>
      <c r="C3169" s="409" t="s">
        <v>920</v>
      </c>
      <c r="D3169" s="495">
        <v>4548</v>
      </c>
      <c r="E3169" s="409" t="s">
        <v>1112</v>
      </c>
      <c r="F3169" s="409" t="s">
        <v>40</v>
      </c>
      <c r="G3169" s="409" t="s">
        <v>298</v>
      </c>
      <c r="H3169" s="409" t="s">
        <v>41</v>
      </c>
      <c r="I3169" s="250" t="s">
        <v>221</v>
      </c>
      <c r="J3169" s="409" t="s">
        <v>222</v>
      </c>
      <c r="K3169" s="409" t="s">
        <v>197</v>
      </c>
      <c r="L3169" s="409" t="s">
        <v>218</v>
      </c>
      <c r="M3169" s="414">
        <v>97920900</v>
      </c>
    </row>
    <row r="3170" spans="1:13">
      <c r="A3170" s="409" t="s">
        <v>3844</v>
      </c>
      <c r="B3170" s="409" t="s">
        <v>1398</v>
      </c>
      <c r="C3170" s="409" t="s">
        <v>920</v>
      </c>
      <c r="D3170" s="495">
        <v>4548</v>
      </c>
      <c r="E3170" s="409" t="s">
        <v>1112</v>
      </c>
      <c r="F3170" s="409" t="s">
        <v>40</v>
      </c>
      <c r="G3170" s="409" t="s">
        <v>298</v>
      </c>
      <c r="H3170" s="409" t="s">
        <v>41</v>
      </c>
      <c r="I3170" s="250" t="s">
        <v>42</v>
      </c>
      <c r="J3170" s="409" t="s">
        <v>43</v>
      </c>
      <c r="K3170" s="409" t="s">
        <v>197</v>
      </c>
      <c r="L3170" s="409" t="s">
        <v>218</v>
      </c>
      <c r="M3170" s="414">
        <v>103395600</v>
      </c>
    </row>
    <row r="3171" spans="1:13">
      <c r="A3171" s="409" t="s">
        <v>3850</v>
      </c>
      <c r="B3171" s="409" t="s">
        <v>1398</v>
      </c>
      <c r="C3171" s="409" t="s">
        <v>920</v>
      </c>
      <c r="D3171" s="495">
        <v>4548</v>
      </c>
      <c r="E3171" s="409" t="s">
        <v>1112</v>
      </c>
      <c r="F3171" s="409" t="s">
        <v>40</v>
      </c>
      <c r="G3171" s="409" t="s">
        <v>298</v>
      </c>
      <c r="H3171" s="409" t="s">
        <v>41</v>
      </c>
      <c r="I3171" s="250" t="s">
        <v>219</v>
      </c>
      <c r="J3171" s="409" t="s">
        <v>220</v>
      </c>
      <c r="K3171" s="409" t="s">
        <v>197</v>
      </c>
      <c r="L3171" s="409" t="s">
        <v>218</v>
      </c>
      <c r="M3171" s="414">
        <v>103395600</v>
      </c>
    </row>
    <row r="3172" spans="1:13">
      <c r="A3172" s="409" t="s">
        <v>3856</v>
      </c>
      <c r="B3172" s="409" t="s">
        <v>1398</v>
      </c>
      <c r="C3172" s="409" t="s">
        <v>920</v>
      </c>
      <c r="D3172" s="495">
        <v>4548</v>
      </c>
      <c r="E3172" s="409" t="s">
        <v>1112</v>
      </c>
      <c r="F3172" s="409" t="s">
        <v>40</v>
      </c>
      <c r="G3172" s="409" t="s">
        <v>298</v>
      </c>
      <c r="H3172" s="409" t="s">
        <v>41</v>
      </c>
      <c r="I3172" s="250" t="s">
        <v>44</v>
      </c>
      <c r="J3172" s="409" t="s">
        <v>45</v>
      </c>
      <c r="K3172" s="409" t="s">
        <v>197</v>
      </c>
      <c r="L3172" s="409" t="s">
        <v>218</v>
      </c>
      <c r="M3172" s="414">
        <v>103395600</v>
      </c>
    </row>
    <row r="3173" spans="1:13">
      <c r="A3173" s="409" t="s">
        <v>3862</v>
      </c>
      <c r="B3173" s="409" t="s">
        <v>1398</v>
      </c>
      <c r="C3173" s="409" t="s">
        <v>920</v>
      </c>
      <c r="D3173" s="495">
        <v>4548</v>
      </c>
      <c r="E3173" s="409" t="s">
        <v>1112</v>
      </c>
      <c r="F3173" s="409" t="s">
        <v>40</v>
      </c>
      <c r="G3173" s="409" t="s">
        <v>298</v>
      </c>
      <c r="H3173" s="409" t="s">
        <v>41</v>
      </c>
      <c r="I3173" s="250" t="s">
        <v>46</v>
      </c>
      <c r="J3173" s="409" t="s">
        <v>47</v>
      </c>
      <c r="K3173" s="409" t="s">
        <v>197</v>
      </c>
      <c r="L3173" s="409" t="s">
        <v>218</v>
      </c>
      <c r="M3173" s="414">
        <v>103395600</v>
      </c>
    </row>
    <row r="3174" spans="1:13">
      <c r="A3174" s="409" t="s">
        <v>3814</v>
      </c>
      <c r="B3174" s="409" t="s">
        <v>1398</v>
      </c>
      <c r="C3174" s="409" t="s">
        <v>920</v>
      </c>
      <c r="D3174" s="495">
        <v>4548</v>
      </c>
      <c r="E3174" s="409" t="s">
        <v>1112</v>
      </c>
      <c r="F3174" s="409" t="s">
        <v>40</v>
      </c>
      <c r="G3174" s="409" t="s">
        <v>298</v>
      </c>
      <c r="H3174" s="409" t="s">
        <v>41</v>
      </c>
      <c r="I3174" s="250" t="s">
        <v>316</v>
      </c>
      <c r="J3174" s="409" t="s">
        <v>684</v>
      </c>
      <c r="K3174" s="409" t="s">
        <v>197</v>
      </c>
      <c r="L3174" s="409" t="s">
        <v>218</v>
      </c>
      <c r="M3174" s="414">
        <v>108824100</v>
      </c>
    </row>
    <row r="3175" spans="1:13">
      <c r="A3175" s="409" t="s">
        <v>3820</v>
      </c>
      <c r="B3175" s="409" t="s">
        <v>1398</v>
      </c>
      <c r="C3175" s="409" t="s">
        <v>920</v>
      </c>
      <c r="D3175" s="495">
        <v>4548</v>
      </c>
      <c r="E3175" s="409" t="s">
        <v>1112</v>
      </c>
      <c r="F3175" s="409" t="s">
        <v>40</v>
      </c>
      <c r="G3175" s="409" t="s">
        <v>298</v>
      </c>
      <c r="H3175" s="409" t="s">
        <v>41</v>
      </c>
      <c r="I3175" s="250" t="s">
        <v>318</v>
      </c>
      <c r="J3175" s="409" t="s">
        <v>685</v>
      </c>
      <c r="K3175" s="409" t="s">
        <v>197</v>
      </c>
      <c r="L3175" s="409" t="s">
        <v>218</v>
      </c>
      <c r="M3175" s="414">
        <v>108824100</v>
      </c>
    </row>
    <row r="3176" spans="1:13">
      <c r="A3176" s="409" t="s">
        <v>3826</v>
      </c>
      <c r="B3176" s="409" t="s">
        <v>1398</v>
      </c>
      <c r="C3176" s="409" t="s">
        <v>920</v>
      </c>
      <c r="D3176" s="495">
        <v>4548</v>
      </c>
      <c r="E3176" s="409" t="s">
        <v>1112</v>
      </c>
      <c r="F3176" s="409" t="s">
        <v>40</v>
      </c>
      <c r="G3176" s="409" t="s">
        <v>298</v>
      </c>
      <c r="H3176" s="409" t="s">
        <v>41</v>
      </c>
      <c r="I3176" s="250" t="s">
        <v>320</v>
      </c>
      <c r="J3176" s="409" t="s">
        <v>686</v>
      </c>
      <c r="K3176" s="409" t="s">
        <v>197</v>
      </c>
      <c r="L3176" s="409" t="s">
        <v>218</v>
      </c>
      <c r="M3176" s="414">
        <v>108824100</v>
      </c>
    </row>
    <row r="3177" spans="1:13">
      <c r="A3177" s="409" t="s">
        <v>3832</v>
      </c>
      <c r="B3177" s="409" t="s">
        <v>1398</v>
      </c>
      <c r="C3177" s="409" t="s">
        <v>920</v>
      </c>
      <c r="D3177" s="495">
        <v>4548</v>
      </c>
      <c r="E3177" s="409" t="s">
        <v>1112</v>
      </c>
      <c r="F3177" s="409" t="s">
        <v>40</v>
      </c>
      <c r="G3177" s="409" t="s">
        <v>298</v>
      </c>
      <c r="H3177" s="409" t="s">
        <v>41</v>
      </c>
      <c r="I3177" s="250" t="s">
        <v>322</v>
      </c>
      <c r="J3177" s="409" t="s">
        <v>687</v>
      </c>
      <c r="K3177" s="409" t="s">
        <v>197</v>
      </c>
      <c r="L3177" s="409" t="s">
        <v>218</v>
      </c>
      <c r="M3177" s="414">
        <v>108824100</v>
      </c>
    </row>
    <row r="3178" spans="1:13">
      <c r="A3178" s="409" t="s">
        <v>3838</v>
      </c>
      <c r="B3178" s="409" t="s">
        <v>1398</v>
      </c>
      <c r="C3178" s="409" t="s">
        <v>920</v>
      </c>
      <c r="D3178" s="495">
        <v>4548</v>
      </c>
      <c r="E3178" s="409" t="s">
        <v>1112</v>
      </c>
      <c r="F3178" s="409" t="s">
        <v>40</v>
      </c>
      <c r="G3178" s="409" t="s">
        <v>298</v>
      </c>
      <c r="H3178" s="409" t="s">
        <v>41</v>
      </c>
      <c r="I3178" s="250" t="s">
        <v>324</v>
      </c>
      <c r="J3178" s="409" t="s">
        <v>688</v>
      </c>
      <c r="K3178" s="409" t="s">
        <v>197</v>
      </c>
      <c r="L3178" s="409" t="s">
        <v>218</v>
      </c>
      <c r="M3178" s="414">
        <v>108824100</v>
      </c>
    </row>
    <row r="3179" spans="1:13">
      <c r="A3179" s="409" t="s">
        <v>3991</v>
      </c>
      <c r="B3179" s="409" t="s">
        <v>1401</v>
      </c>
      <c r="C3179" s="409" t="s">
        <v>920</v>
      </c>
      <c r="D3179" s="495">
        <v>4549</v>
      </c>
      <c r="E3179" s="409" t="s">
        <v>1113</v>
      </c>
      <c r="F3179" s="409" t="s">
        <v>40</v>
      </c>
      <c r="G3179" s="409" t="s">
        <v>298</v>
      </c>
      <c r="H3179" s="409" t="s">
        <v>41</v>
      </c>
      <c r="I3179" s="250" t="s">
        <v>223</v>
      </c>
      <c r="J3179" s="409" t="s">
        <v>56</v>
      </c>
      <c r="K3179" s="409" t="s">
        <v>198</v>
      </c>
      <c r="L3179" s="409" t="s">
        <v>32</v>
      </c>
      <c r="M3179" s="414">
        <v>48348300</v>
      </c>
    </row>
    <row r="3180" spans="1:13">
      <c r="A3180" s="409" t="s">
        <v>3997</v>
      </c>
      <c r="B3180" s="409" t="s">
        <v>1401</v>
      </c>
      <c r="C3180" s="409" t="s">
        <v>920</v>
      </c>
      <c r="D3180" s="495">
        <v>4549</v>
      </c>
      <c r="E3180" s="409" t="s">
        <v>1113</v>
      </c>
      <c r="F3180" s="409" t="s">
        <v>40</v>
      </c>
      <c r="G3180" s="409" t="s">
        <v>298</v>
      </c>
      <c r="H3180" s="409" t="s">
        <v>41</v>
      </c>
      <c r="I3180" s="250" t="s">
        <v>421</v>
      </c>
      <c r="J3180" s="409" t="s">
        <v>441</v>
      </c>
      <c r="K3180" s="409" t="s">
        <v>198</v>
      </c>
      <c r="L3180" s="409" t="s">
        <v>32</v>
      </c>
      <c r="M3180" s="414">
        <v>48348300</v>
      </c>
    </row>
    <row r="3181" spans="1:13">
      <c r="A3181" s="409" t="s">
        <v>4003</v>
      </c>
      <c r="B3181" s="409" t="s">
        <v>1401</v>
      </c>
      <c r="C3181" s="409" t="s">
        <v>920</v>
      </c>
      <c r="D3181" s="495">
        <v>4549</v>
      </c>
      <c r="E3181" s="409" t="s">
        <v>1113</v>
      </c>
      <c r="F3181" s="409" t="s">
        <v>40</v>
      </c>
      <c r="G3181" s="409" t="s">
        <v>298</v>
      </c>
      <c r="H3181" s="409" t="s">
        <v>41</v>
      </c>
      <c r="I3181" s="250" t="s">
        <v>422</v>
      </c>
      <c r="J3181" s="409" t="s">
        <v>442</v>
      </c>
      <c r="K3181" s="409" t="s">
        <v>198</v>
      </c>
      <c r="L3181" s="409" t="s">
        <v>32</v>
      </c>
      <c r="M3181" s="414">
        <v>48348300</v>
      </c>
    </row>
    <row r="3182" spans="1:13">
      <c r="A3182" s="409" t="s">
        <v>4009</v>
      </c>
      <c r="B3182" s="409" t="s">
        <v>1401</v>
      </c>
      <c r="C3182" s="409" t="s">
        <v>920</v>
      </c>
      <c r="D3182" s="495">
        <v>4549</v>
      </c>
      <c r="E3182" s="409" t="s">
        <v>1113</v>
      </c>
      <c r="F3182" s="409" t="s">
        <v>40</v>
      </c>
      <c r="G3182" s="409" t="s">
        <v>298</v>
      </c>
      <c r="H3182" s="409" t="s">
        <v>41</v>
      </c>
      <c r="I3182" s="250" t="s">
        <v>423</v>
      </c>
      <c r="J3182" s="409" t="s">
        <v>443</v>
      </c>
      <c r="K3182" s="409" t="s">
        <v>198</v>
      </c>
      <c r="L3182" s="409" t="s">
        <v>32</v>
      </c>
      <c r="M3182" s="414">
        <v>48348300</v>
      </c>
    </row>
    <row r="3183" spans="1:13">
      <c r="A3183" s="409" t="s">
        <v>4015</v>
      </c>
      <c r="B3183" s="409" t="s">
        <v>1401</v>
      </c>
      <c r="C3183" s="409" t="s">
        <v>920</v>
      </c>
      <c r="D3183" s="495">
        <v>4549</v>
      </c>
      <c r="E3183" s="409" t="s">
        <v>1113</v>
      </c>
      <c r="F3183" s="409" t="s">
        <v>40</v>
      </c>
      <c r="G3183" s="409" t="s">
        <v>298</v>
      </c>
      <c r="H3183" s="409" t="s">
        <v>41</v>
      </c>
      <c r="I3183" s="250" t="s">
        <v>424</v>
      </c>
      <c r="J3183" s="409" t="s">
        <v>444</v>
      </c>
      <c r="K3183" s="409" t="s">
        <v>198</v>
      </c>
      <c r="L3183" s="409" t="s">
        <v>32</v>
      </c>
      <c r="M3183" s="414">
        <v>48348300</v>
      </c>
    </row>
    <row r="3184" spans="1:13">
      <c r="A3184" s="409" t="s">
        <v>4021</v>
      </c>
      <c r="B3184" s="409" t="s">
        <v>1401</v>
      </c>
      <c r="C3184" s="409" t="s">
        <v>920</v>
      </c>
      <c r="D3184" s="495">
        <v>4549</v>
      </c>
      <c r="E3184" s="409" t="s">
        <v>1113</v>
      </c>
      <c r="F3184" s="409" t="s">
        <v>40</v>
      </c>
      <c r="G3184" s="409" t="s">
        <v>298</v>
      </c>
      <c r="H3184" s="409" t="s">
        <v>41</v>
      </c>
      <c r="I3184" s="250" t="s">
        <v>425</v>
      </c>
      <c r="J3184" s="409" t="s">
        <v>445</v>
      </c>
      <c r="K3184" s="409" t="s">
        <v>198</v>
      </c>
      <c r="L3184" s="409" t="s">
        <v>32</v>
      </c>
      <c r="M3184" s="414">
        <v>48348300</v>
      </c>
    </row>
    <row r="3185" spans="1:13">
      <c r="A3185" s="409" t="s">
        <v>3979</v>
      </c>
      <c r="B3185" s="409" t="s">
        <v>1401</v>
      </c>
      <c r="C3185" s="409" t="s">
        <v>920</v>
      </c>
      <c r="D3185" s="495">
        <v>4549</v>
      </c>
      <c r="E3185" s="409" t="s">
        <v>1113</v>
      </c>
      <c r="F3185" s="409" t="s">
        <v>40</v>
      </c>
      <c r="G3185" s="409" t="s">
        <v>298</v>
      </c>
      <c r="H3185" s="409" t="s">
        <v>41</v>
      </c>
      <c r="I3185" s="250" t="s">
        <v>48</v>
      </c>
      <c r="J3185" s="409" t="s">
        <v>49</v>
      </c>
      <c r="K3185" s="409" t="s">
        <v>198</v>
      </c>
      <c r="L3185" s="409" t="s">
        <v>32</v>
      </c>
      <c r="M3185" s="414">
        <v>51374400</v>
      </c>
    </row>
    <row r="3186" spans="1:13">
      <c r="A3186" s="409" t="s">
        <v>3985</v>
      </c>
      <c r="B3186" s="409" t="s">
        <v>1401</v>
      </c>
      <c r="C3186" s="409" t="s">
        <v>920</v>
      </c>
      <c r="D3186" s="495">
        <v>4549</v>
      </c>
      <c r="E3186" s="409" t="s">
        <v>1113</v>
      </c>
      <c r="F3186" s="409" t="s">
        <v>40</v>
      </c>
      <c r="G3186" s="409" t="s">
        <v>298</v>
      </c>
      <c r="H3186" s="409" t="s">
        <v>41</v>
      </c>
      <c r="I3186" s="250" t="s">
        <v>50</v>
      </c>
      <c r="J3186" s="409" t="s">
        <v>51</v>
      </c>
      <c r="K3186" s="409" t="s">
        <v>198</v>
      </c>
      <c r="L3186" s="409" t="s">
        <v>32</v>
      </c>
      <c r="M3186" s="414">
        <v>51374400</v>
      </c>
    </row>
    <row r="3187" spans="1:13">
      <c r="A3187" s="409" t="s">
        <v>3973</v>
      </c>
      <c r="B3187" s="409" t="s">
        <v>1401</v>
      </c>
      <c r="C3187" s="409" t="s">
        <v>920</v>
      </c>
      <c r="D3187" s="495">
        <v>4549</v>
      </c>
      <c r="E3187" s="409" t="s">
        <v>1113</v>
      </c>
      <c r="F3187" s="409" t="s">
        <v>40</v>
      </c>
      <c r="G3187" s="409" t="s">
        <v>298</v>
      </c>
      <c r="H3187" s="409" t="s">
        <v>41</v>
      </c>
      <c r="I3187" s="250" t="s">
        <v>221</v>
      </c>
      <c r="J3187" s="409" t="s">
        <v>222</v>
      </c>
      <c r="K3187" s="409" t="s">
        <v>198</v>
      </c>
      <c r="L3187" s="409" t="s">
        <v>32</v>
      </c>
      <c r="M3187" s="414">
        <v>54400500</v>
      </c>
    </row>
    <row r="3188" spans="1:13">
      <c r="A3188" s="409" t="s">
        <v>3949</v>
      </c>
      <c r="B3188" s="409" t="s">
        <v>1401</v>
      </c>
      <c r="C3188" s="409" t="s">
        <v>920</v>
      </c>
      <c r="D3188" s="495">
        <v>4549</v>
      </c>
      <c r="E3188" s="409" t="s">
        <v>1113</v>
      </c>
      <c r="F3188" s="409" t="s">
        <v>40</v>
      </c>
      <c r="G3188" s="409" t="s">
        <v>298</v>
      </c>
      <c r="H3188" s="409" t="s">
        <v>41</v>
      </c>
      <c r="I3188" s="250" t="s">
        <v>42</v>
      </c>
      <c r="J3188" s="409" t="s">
        <v>43</v>
      </c>
      <c r="K3188" s="409" t="s">
        <v>198</v>
      </c>
      <c r="L3188" s="409" t="s">
        <v>32</v>
      </c>
      <c r="M3188" s="414">
        <v>57426600</v>
      </c>
    </row>
    <row r="3189" spans="1:13">
      <c r="A3189" s="409" t="s">
        <v>3955</v>
      </c>
      <c r="B3189" s="409" t="s">
        <v>1401</v>
      </c>
      <c r="C3189" s="409" t="s">
        <v>920</v>
      </c>
      <c r="D3189" s="495">
        <v>4549</v>
      </c>
      <c r="E3189" s="409" t="s">
        <v>1113</v>
      </c>
      <c r="F3189" s="409" t="s">
        <v>40</v>
      </c>
      <c r="G3189" s="409" t="s">
        <v>298</v>
      </c>
      <c r="H3189" s="409" t="s">
        <v>41</v>
      </c>
      <c r="I3189" s="250" t="s">
        <v>219</v>
      </c>
      <c r="J3189" s="409" t="s">
        <v>220</v>
      </c>
      <c r="K3189" s="409" t="s">
        <v>198</v>
      </c>
      <c r="L3189" s="409" t="s">
        <v>32</v>
      </c>
      <c r="M3189" s="414">
        <v>57426600</v>
      </c>
    </row>
    <row r="3190" spans="1:13">
      <c r="A3190" s="409" t="s">
        <v>3961</v>
      </c>
      <c r="B3190" s="409" t="s">
        <v>1401</v>
      </c>
      <c r="C3190" s="409" t="s">
        <v>920</v>
      </c>
      <c r="D3190" s="495">
        <v>4549</v>
      </c>
      <c r="E3190" s="409" t="s">
        <v>1113</v>
      </c>
      <c r="F3190" s="409" t="s">
        <v>40</v>
      </c>
      <c r="G3190" s="409" t="s">
        <v>298</v>
      </c>
      <c r="H3190" s="409" t="s">
        <v>41</v>
      </c>
      <c r="I3190" s="250" t="s">
        <v>44</v>
      </c>
      <c r="J3190" s="409" t="s">
        <v>45</v>
      </c>
      <c r="K3190" s="409" t="s">
        <v>198</v>
      </c>
      <c r="L3190" s="409" t="s">
        <v>32</v>
      </c>
      <c r="M3190" s="414">
        <v>57426600</v>
      </c>
    </row>
    <row r="3191" spans="1:13">
      <c r="A3191" s="409" t="s">
        <v>3967</v>
      </c>
      <c r="B3191" s="409" t="s">
        <v>1401</v>
      </c>
      <c r="C3191" s="409" t="s">
        <v>920</v>
      </c>
      <c r="D3191" s="495">
        <v>4549</v>
      </c>
      <c r="E3191" s="409" t="s">
        <v>1113</v>
      </c>
      <c r="F3191" s="409" t="s">
        <v>40</v>
      </c>
      <c r="G3191" s="409" t="s">
        <v>298</v>
      </c>
      <c r="H3191" s="409" t="s">
        <v>41</v>
      </c>
      <c r="I3191" s="250" t="s">
        <v>46</v>
      </c>
      <c r="J3191" s="409" t="s">
        <v>47</v>
      </c>
      <c r="K3191" s="409" t="s">
        <v>198</v>
      </c>
      <c r="L3191" s="409" t="s">
        <v>32</v>
      </c>
      <c r="M3191" s="414">
        <v>57426600</v>
      </c>
    </row>
    <row r="3192" spans="1:13">
      <c r="A3192" s="409" t="s">
        <v>3919</v>
      </c>
      <c r="B3192" s="409" t="s">
        <v>1401</v>
      </c>
      <c r="C3192" s="409" t="s">
        <v>920</v>
      </c>
      <c r="D3192" s="495">
        <v>4549</v>
      </c>
      <c r="E3192" s="409" t="s">
        <v>1113</v>
      </c>
      <c r="F3192" s="409" t="s">
        <v>40</v>
      </c>
      <c r="G3192" s="409" t="s">
        <v>298</v>
      </c>
      <c r="H3192" s="409" t="s">
        <v>41</v>
      </c>
      <c r="I3192" s="250" t="s">
        <v>316</v>
      </c>
      <c r="J3192" s="409" t="s">
        <v>684</v>
      </c>
      <c r="K3192" s="409" t="s">
        <v>198</v>
      </c>
      <c r="L3192" s="409" t="s">
        <v>32</v>
      </c>
      <c r="M3192" s="414">
        <v>60452700</v>
      </c>
    </row>
    <row r="3193" spans="1:13">
      <c r="A3193" s="409" t="s">
        <v>3925</v>
      </c>
      <c r="B3193" s="409" t="s">
        <v>1401</v>
      </c>
      <c r="C3193" s="409" t="s">
        <v>920</v>
      </c>
      <c r="D3193" s="495">
        <v>4549</v>
      </c>
      <c r="E3193" s="409" t="s">
        <v>1113</v>
      </c>
      <c r="F3193" s="409" t="s">
        <v>40</v>
      </c>
      <c r="G3193" s="409" t="s">
        <v>298</v>
      </c>
      <c r="H3193" s="409" t="s">
        <v>41</v>
      </c>
      <c r="I3193" s="250" t="s">
        <v>318</v>
      </c>
      <c r="J3193" s="409" t="s">
        <v>685</v>
      </c>
      <c r="K3193" s="409" t="s">
        <v>198</v>
      </c>
      <c r="L3193" s="409" t="s">
        <v>32</v>
      </c>
      <c r="M3193" s="414">
        <v>60452700</v>
      </c>
    </row>
    <row r="3194" spans="1:13">
      <c r="A3194" s="409" t="s">
        <v>3931</v>
      </c>
      <c r="B3194" s="409" t="s">
        <v>1401</v>
      </c>
      <c r="C3194" s="409" t="s">
        <v>920</v>
      </c>
      <c r="D3194" s="495">
        <v>4549</v>
      </c>
      <c r="E3194" s="409" t="s">
        <v>1113</v>
      </c>
      <c r="F3194" s="409" t="s">
        <v>40</v>
      </c>
      <c r="G3194" s="409" t="s">
        <v>298</v>
      </c>
      <c r="H3194" s="409" t="s">
        <v>41</v>
      </c>
      <c r="I3194" s="250" t="s">
        <v>320</v>
      </c>
      <c r="J3194" s="409" t="s">
        <v>686</v>
      </c>
      <c r="K3194" s="409" t="s">
        <v>198</v>
      </c>
      <c r="L3194" s="409" t="s">
        <v>32</v>
      </c>
      <c r="M3194" s="414">
        <v>60452700</v>
      </c>
    </row>
    <row r="3195" spans="1:13">
      <c r="A3195" s="409" t="s">
        <v>3937</v>
      </c>
      <c r="B3195" s="409" t="s">
        <v>1401</v>
      </c>
      <c r="C3195" s="409" t="s">
        <v>920</v>
      </c>
      <c r="D3195" s="495">
        <v>4549</v>
      </c>
      <c r="E3195" s="409" t="s">
        <v>1113</v>
      </c>
      <c r="F3195" s="409" t="s">
        <v>40</v>
      </c>
      <c r="G3195" s="409" t="s">
        <v>298</v>
      </c>
      <c r="H3195" s="409" t="s">
        <v>41</v>
      </c>
      <c r="I3195" s="250" t="s">
        <v>322</v>
      </c>
      <c r="J3195" s="409" t="s">
        <v>687</v>
      </c>
      <c r="K3195" s="409" t="s">
        <v>198</v>
      </c>
      <c r="L3195" s="409" t="s">
        <v>32</v>
      </c>
      <c r="M3195" s="414">
        <v>60452700</v>
      </c>
    </row>
    <row r="3196" spans="1:13">
      <c r="A3196" s="409" t="s">
        <v>3943</v>
      </c>
      <c r="B3196" s="409" t="s">
        <v>1401</v>
      </c>
      <c r="C3196" s="409" t="s">
        <v>920</v>
      </c>
      <c r="D3196" s="495">
        <v>4549</v>
      </c>
      <c r="E3196" s="409" t="s">
        <v>1113</v>
      </c>
      <c r="F3196" s="409" t="s">
        <v>40</v>
      </c>
      <c r="G3196" s="409" t="s">
        <v>298</v>
      </c>
      <c r="H3196" s="409" t="s">
        <v>41</v>
      </c>
      <c r="I3196" s="250" t="s">
        <v>324</v>
      </c>
      <c r="J3196" s="409" t="s">
        <v>688</v>
      </c>
      <c r="K3196" s="409" t="s">
        <v>198</v>
      </c>
      <c r="L3196" s="409" t="s">
        <v>32</v>
      </c>
      <c r="M3196" s="414">
        <v>60452700</v>
      </c>
    </row>
    <row r="3197" spans="1:13">
      <c r="A3197" s="409" t="s">
        <v>3992</v>
      </c>
      <c r="B3197" s="409" t="s">
        <v>1402</v>
      </c>
      <c r="C3197" s="409" t="s">
        <v>920</v>
      </c>
      <c r="D3197" s="495">
        <v>4549</v>
      </c>
      <c r="E3197" s="409" t="s">
        <v>1113</v>
      </c>
      <c r="F3197" s="409" t="s">
        <v>40</v>
      </c>
      <c r="G3197" s="409" t="s">
        <v>298</v>
      </c>
      <c r="H3197" s="409" t="s">
        <v>41</v>
      </c>
      <c r="I3197" s="250" t="s">
        <v>223</v>
      </c>
      <c r="J3197" s="409" t="s">
        <v>56</v>
      </c>
      <c r="K3197" s="409" t="s">
        <v>197</v>
      </c>
      <c r="L3197" s="409" t="s">
        <v>32</v>
      </c>
      <c r="M3197" s="414">
        <v>69069000</v>
      </c>
    </row>
    <row r="3198" spans="1:13">
      <c r="A3198" s="409" t="s">
        <v>3998</v>
      </c>
      <c r="B3198" s="409" t="s">
        <v>1402</v>
      </c>
      <c r="C3198" s="409" t="s">
        <v>920</v>
      </c>
      <c r="D3198" s="495">
        <v>4549</v>
      </c>
      <c r="E3198" s="409" t="s">
        <v>1113</v>
      </c>
      <c r="F3198" s="409" t="s">
        <v>40</v>
      </c>
      <c r="G3198" s="409" t="s">
        <v>298</v>
      </c>
      <c r="H3198" s="409" t="s">
        <v>41</v>
      </c>
      <c r="I3198" s="250" t="s">
        <v>421</v>
      </c>
      <c r="J3198" s="409" t="s">
        <v>441</v>
      </c>
      <c r="K3198" s="409" t="s">
        <v>197</v>
      </c>
      <c r="L3198" s="409" t="s">
        <v>32</v>
      </c>
      <c r="M3198" s="414">
        <v>69069000</v>
      </c>
    </row>
    <row r="3199" spans="1:13">
      <c r="A3199" s="409" t="s">
        <v>4004</v>
      </c>
      <c r="B3199" s="409" t="s">
        <v>1402</v>
      </c>
      <c r="C3199" s="409" t="s">
        <v>920</v>
      </c>
      <c r="D3199" s="495">
        <v>4549</v>
      </c>
      <c r="E3199" s="409" t="s">
        <v>1113</v>
      </c>
      <c r="F3199" s="409" t="s">
        <v>40</v>
      </c>
      <c r="G3199" s="409" t="s">
        <v>298</v>
      </c>
      <c r="H3199" s="409" t="s">
        <v>41</v>
      </c>
      <c r="I3199" s="250" t="s">
        <v>422</v>
      </c>
      <c r="J3199" s="409" t="s">
        <v>442</v>
      </c>
      <c r="K3199" s="409" t="s">
        <v>197</v>
      </c>
      <c r="L3199" s="409" t="s">
        <v>32</v>
      </c>
      <c r="M3199" s="414">
        <v>69069000</v>
      </c>
    </row>
    <row r="3200" spans="1:13">
      <c r="A3200" s="409" t="s">
        <v>4010</v>
      </c>
      <c r="B3200" s="409" t="s">
        <v>1402</v>
      </c>
      <c r="C3200" s="409" t="s">
        <v>920</v>
      </c>
      <c r="D3200" s="495">
        <v>4549</v>
      </c>
      <c r="E3200" s="409" t="s">
        <v>1113</v>
      </c>
      <c r="F3200" s="409" t="s">
        <v>40</v>
      </c>
      <c r="G3200" s="409" t="s">
        <v>298</v>
      </c>
      <c r="H3200" s="409" t="s">
        <v>41</v>
      </c>
      <c r="I3200" s="250" t="s">
        <v>423</v>
      </c>
      <c r="J3200" s="409" t="s">
        <v>443</v>
      </c>
      <c r="K3200" s="409" t="s">
        <v>197</v>
      </c>
      <c r="L3200" s="409" t="s">
        <v>32</v>
      </c>
      <c r="M3200" s="414">
        <v>69069000</v>
      </c>
    </row>
    <row r="3201" spans="1:13">
      <c r="A3201" s="409" t="s">
        <v>4016</v>
      </c>
      <c r="B3201" s="409" t="s">
        <v>1402</v>
      </c>
      <c r="C3201" s="409" t="s">
        <v>920</v>
      </c>
      <c r="D3201" s="495">
        <v>4549</v>
      </c>
      <c r="E3201" s="409" t="s">
        <v>1113</v>
      </c>
      <c r="F3201" s="409" t="s">
        <v>40</v>
      </c>
      <c r="G3201" s="409" t="s">
        <v>298</v>
      </c>
      <c r="H3201" s="409" t="s">
        <v>41</v>
      </c>
      <c r="I3201" s="250" t="s">
        <v>424</v>
      </c>
      <c r="J3201" s="409" t="s">
        <v>444</v>
      </c>
      <c r="K3201" s="409" t="s">
        <v>197</v>
      </c>
      <c r="L3201" s="409" t="s">
        <v>32</v>
      </c>
      <c r="M3201" s="414">
        <v>69069000</v>
      </c>
    </row>
    <row r="3202" spans="1:13">
      <c r="A3202" s="409" t="s">
        <v>4022</v>
      </c>
      <c r="B3202" s="409" t="s">
        <v>1402</v>
      </c>
      <c r="C3202" s="409" t="s">
        <v>920</v>
      </c>
      <c r="D3202" s="495">
        <v>4549</v>
      </c>
      <c r="E3202" s="409" t="s">
        <v>1113</v>
      </c>
      <c r="F3202" s="409" t="s">
        <v>40</v>
      </c>
      <c r="G3202" s="409" t="s">
        <v>298</v>
      </c>
      <c r="H3202" s="409" t="s">
        <v>41</v>
      </c>
      <c r="I3202" s="250" t="s">
        <v>425</v>
      </c>
      <c r="J3202" s="409" t="s">
        <v>445</v>
      </c>
      <c r="K3202" s="409" t="s">
        <v>197</v>
      </c>
      <c r="L3202" s="409" t="s">
        <v>32</v>
      </c>
      <c r="M3202" s="414">
        <v>69069000</v>
      </c>
    </row>
    <row r="3203" spans="1:13">
      <c r="A3203" s="409" t="s">
        <v>3980</v>
      </c>
      <c r="B3203" s="409" t="s">
        <v>1402</v>
      </c>
      <c r="C3203" s="409" t="s">
        <v>920</v>
      </c>
      <c r="D3203" s="495">
        <v>4549</v>
      </c>
      <c r="E3203" s="409" t="s">
        <v>1113</v>
      </c>
      <c r="F3203" s="409" t="s">
        <v>40</v>
      </c>
      <c r="G3203" s="409" t="s">
        <v>298</v>
      </c>
      <c r="H3203" s="409" t="s">
        <v>41</v>
      </c>
      <c r="I3203" s="250" t="s">
        <v>48</v>
      </c>
      <c r="J3203" s="409" t="s">
        <v>49</v>
      </c>
      <c r="K3203" s="409" t="s">
        <v>197</v>
      </c>
      <c r="L3203" s="409" t="s">
        <v>32</v>
      </c>
      <c r="M3203" s="414">
        <v>73388700</v>
      </c>
    </row>
    <row r="3204" spans="1:13">
      <c r="A3204" s="409" t="s">
        <v>3986</v>
      </c>
      <c r="B3204" s="409" t="s">
        <v>1402</v>
      </c>
      <c r="C3204" s="409" t="s">
        <v>920</v>
      </c>
      <c r="D3204" s="495">
        <v>4549</v>
      </c>
      <c r="E3204" s="409" t="s">
        <v>1113</v>
      </c>
      <c r="F3204" s="409" t="s">
        <v>40</v>
      </c>
      <c r="G3204" s="409" t="s">
        <v>298</v>
      </c>
      <c r="H3204" s="409" t="s">
        <v>41</v>
      </c>
      <c r="I3204" s="250" t="s">
        <v>50</v>
      </c>
      <c r="J3204" s="409" t="s">
        <v>51</v>
      </c>
      <c r="K3204" s="409" t="s">
        <v>197</v>
      </c>
      <c r="L3204" s="409" t="s">
        <v>32</v>
      </c>
      <c r="M3204" s="414">
        <v>73388700</v>
      </c>
    </row>
    <row r="3205" spans="1:13">
      <c r="A3205" s="409" t="s">
        <v>3989</v>
      </c>
      <c r="B3205" s="409" t="s">
        <v>1399</v>
      </c>
      <c r="C3205" s="409" t="s">
        <v>920</v>
      </c>
      <c r="D3205" s="495">
        <v>4549</v>
      </c>
      <c r="E3205" s="409" t="s">
        <v>1113</v>
      </c>
      <c r="F3205" s="409" t="s">
        <v>40</v>
      </c>
      <c r="G3205" s="409" t="s">
        <v>298</v>
      </c>
      <c r="H3205" s="409" t="s">
        <v>41</v>
      </c>
      <c r="I3205" s="250" t="s">
        <v>223</v>
      </c>
      <c r="J3205" s="409" t="s">
        <v>56</v>
      </c>
      <c r="K3205" s="409" t="s">
        <v>198</v>
      </c>
      <c r="L3205" s="409" t="s">
        <v>34</v>
      </c>
      <c r="M3205" s="414">
        <v>77385000</v>
      </c>
    </row>
    <row r="3206" spans="1:13">
      <c r="A3206" s="409" t="s">
        <v>3995</v>
      </c>
      <c r="B3206" s="409" t="s">
        <v>1399</v>
      </c>
      <c r="C3206" s="409" t="s">
        <v>920</v>
      </c>
      <c r="D3206" s="495">
        <v>4549</v>
      </c>
      <c r="E3206" s="409" t="s">
        <v>1113</v>
      </c>
      <c r="F3206" s="409" t="s">
        <v>40</v>
      </c>
      <c r="G3206" s="409" t="s">
        <v>298</v>
      </c>
      <c r="H3206" s="409" t="s">
        <v>41</v>
      </c>
      <c r="I3206" s="250" t="s">
        <v>421</v>
      </c>
      <c r="J3206" s="409" t="s">
        <v>441</v>
      </c>
      <c r="K3206" s="409" t="s">
        <v>198</v>
      </c>
      <c r="L3206" s="409" t="s">
        <v>34</v>
      </c>
      <c r="M3206" s="414">
        <v>77385000</v>
      </c>
    </row>
    <row r="3207" spans="1:13">
      <c r="A3207" s="409" t="s">
        <v>4001</v>
      </c>
      <c r="B3207" s="409" t="s">
        <v>1399</v>
      </c>
      <c r="C3207" s="409" t="s">
        <v>920</v>
      </c>
      <c r="D3207" s="495">
        <v>4549</v>
      </c>
      <c r="E3207" s="409" t="s">
        <v>1113</v>
      </c>
      <c r="F3207" s="409" t="s">
        <v>40</v>
      </c>
      <c r="G3207" s="409" t="s">
        <v>298</v>
      </c>
      <c r="H3207" s="409" t="s">
        <v>41</v>
      </c>
      <c r="I3207" s="250" t="s">
        <v>422</v>
      </c>
      <c r="J3207" s="409" t="s">
        <v>442</v>
      </c>
      <c r="K3207" s="409" t="s">
        <v>198</v>
      </c>
      <c r="L3207" s="409" t="s">
        <v>34</v>
      </c>
      <c r="M3207" s="414">
        <v>77385000</v>
      </c>
    </row>
    <row r="3208" spans="1:13">
      <c r="A3208" s="409" t="s">
        <v>4007</v>
      </c>
      <c r="B3208" s="409" t="s">
        <v>1399</v>
      </c>
      <c r="C3208" s="409" t="s">
        <v>920</v>
      </c>
      <c r="D3208" s="495">
        <v>4549</v>
      </c>
      <c r="E3208" s="409" t="s">
        <v>1113</v>
      </c>
      <c r="F3208" s="409" t="s">
        <v>40</v>
      </c>
      <c r="G3208" s="409" t="s">
        <v>298</v>
      </c>
      <c r="H3208" s="409" t="s">
        <v>41</v>
      </c>
      <c r="I3208" s="250" t="s">
        <v>423</v>
      </c>
      <c r="J3208" s="409" t="s">
        <v>443</v>
      </c>
      <c r="K3208" s="409" t="s">
        <v>198</v>
      </c>
      <c r="L3208" s="409" t="s">
        <v>34</v>
      </c>
      <c r="M3208" s="414">
        <v>77385000</v>
      </c>
    </row>
    <row r="3209" spans="1:13">
      <c r="A3209" s="409" t="s">
        <v>4013</v>
      </c>
      <c r="B3209" s="409" t="s">
        <v>1399</v>
      </c>
      <c r="C3209" s="409" t="s">
        <v>920</v>
      </c>
      <c r="D3209" s="495">
        <v>4549</v>
      </c>
      <c r="E3209" s="409" t="s">
        <v>1113</v>
      </c>
      <c r="F3209" s="409" t="s">
        <v>40</v>
      </c>
      <c r="G3209" s="409" t="s">
        <v>298</v>
      </c>
      <c r="H3209" s="409" t="s">
        <v>41</v>
      </c>
      <c r="I3209" s="250" t="s">
        <v>424</v>
      </c>
      <c r="J3209" s="409" t="s">
        <v>444</v>
      </c>
      <c r="K3209" s="409" t="s">
        <v>198</v>
      </c>
      <c r="L3209" s="409" t="s">
        <v>34</v>
      </c>
      <c r="M3209" s="414">
        <v>77385000</v>
      </c>
    </row>
    <row r="3210" spans="1:13">
      <c r="A3210" s="409" t="s">
        <v>4019</v>
      </c>
      <c r="B3210" s="409" t="s">
        <v>1399</v>
      </c>
      <c r="C3210" s="409" t="s">
        <v>920</v>
      </c>
      <c r="D3210" s="495">
        <v>4549</v>
      </c>
      <c r="E3210" s="409" t="s">
        <v>1113</v>
      </c>
      <c r="F3210" s="409" t="s">
        <v>40</v>
      </c>
      <c r="G3210" s="409" t="s">
        <v>298</v>
      </c>
      <c r="H3210" s="409" t="s">
        <v>41</v>
      </c>
      <c r="I3210" s="250" t="s">
        <v>425</v>
      </c>
      <c r="J3210" s="409" t="s">
        <v>445</v>
      </c>
      <c r="K3210" s="409" t="s">
        <v>198</v>
      </c>
      <c r="L3210" s="409" t="s">
        <v>34</v>
      </c>
      <c r="M3210" s="414">
        <v>77385000</v>
      </c>
    </row>
    <row r="3211" spans="1:13">
      <c r="A3211" s="409" t="s">
        <v>3974</v>
      </c>
      <c r="B3211" s="409" t="s">
        <v>1402</v>
      </c>
      <c r="C3211" s="409" t="s">
        <v>920</v>
      </c>
      <c r="D3211" s="495">
        <v>4549</v>
      </c>
      <c r="E3211" s="409" t="s">
        <v>1113</v>
      </c>
      <c r="F3211" s="409" t="s">
        <v>40</v>
      </c>
      <c r="G3211" s="409" t="s">
        <v>298</v>
      </c>
      <c r="H3211" s="409" t="s">
        <v>41</v>
      </c>
      <c r="I3211" s="250" t="s">
        <v>221</v>
      </c>
      <c r="J3211" s="409" t="s">
        <v>222</v>
      </c>
      <c r="K3211" s="409" t="s">
        <v>197</v>
      </c>
      <c r="L3211" s="409" t="s">
        <v>32</v>
      </c>
      <c r="M3211" s="414">
        <v>77708400</v>
      </c>
    </row>
    <row r="3212" spans="1:13">
      <c r="A3212" s="409" t="s">
        <v>3950</v>
      </c>
      <c r="B3212" s="409" t="s">
        <v>1402</v>
      </c>
      <c r="C3212" s="409" t="s">
        <v>920</v>
      </c>
      <c r="D3212" s="495">
        <v>4549</v>
      </c>
      <c r="E3212" s="409" t="s">
        <v>1113</v>
      </c>
      <c r="F3212" s="409" t="s">
        <v>40</v>
      </c>
      <c r="G3212" s="409" t="s">
        <v>298</v>
      </c>
      <c r="H3212" s="409" t="s">
        <v>41</v>
      </c>
      <c r="I3212" s="250" t="s">
        <v>42</v>
      </c>
      <c r="J3212" s="409" t="s">
        <v>43</v>
      </c>
      <c r="K3212" s="409" t="s">
        <v>197</v>
      </c>
      <c r="L3212" s="409" t="s">
        <v>32</v>
      </c>
      <c r="M3212" s="414">
        <v>82028100</v>
      </c>
    </row>
    <row r="3213" spans="1:13">
      <c r="A3213" s="409" t="s">
        <v>3956</v>
      </c>
      <c r="B3213" s="409" t="s">
        <v>1402</v>
      </c>
      <c r="C3213" s="409" t="s">
        <v>920</v>
      </c>
      <c r="D3213" s="495">
        <v>4549</v>
      </c>
      <c r="E3213" s="409" t="s">
        <v>1113</v>
      </c>
      <c r="F3213" s="409" t="s">
        <v>40</v>
      </c>
      <c r="G3213" s="409" t="s">
        <v>298</v>
      </c>
      <c r="H3213" s="409" t="s">
        <v>41</v>
      </c>
      <c r="I3213" s="250" t="s">
        <v>219</v>
      </c>
      <c r="J3213" s="409" t="s">
        <v>220</v>
      </c>
      <c r="K3213" s="409" t="s">
        <v>197</v>
      </c>
      <c r="L3213" s="409" t="s">
        <v>32</v>
      </c>
      <c r="M3213" s="414">
        <v>82028100</v>
      </c>
    </row>
    <row r="3214" spans="1:13">
      <c r="A3214" s="409" t="s">
        <v>3962</v>
      </c>
      <c r="B3214" s="409" t="s">
        <v>1402</v>
      </c>
      <c r="C3214" s="409" t="s">
        <v>920</v>
      </c>
      <c r="D3214" s="495">
        <v>4549</v>
      </c>
      <c r="E3214" s="409" t="s">
        <v>1113</v>
      </c>
      <c r="F3214" s="409" t="s">
        <v>40</v>
      </c>
      <c r="G3214" s="409" t="s">
        <v>298</v>
      </c>
      <c r="H3214" s="409" t="s">
        <v>41</v>
      </c>
      <c r="I3214" s="250" t="s">
        <v>44</v>
      </c>
      <c r="J3214" s="409" t="s">
        <v>45</v>
      </c>
      <c r="K3214" s="409" t="s">
        <v>197</v>
      </c>
      <c r="L3214" s="409" t="s">
        <v>32</v>
      </c>
      <c r="M3214" s="414">
        <v>82028100</v>
      </c>
    </row>
    <row r="3215" spans="1:13">
      <c r="A3215" s="409" t="s">
        <v>3968</v>
      </c>
      <c r="B3215" s="409" t="s">
        <v>1402</v>
      </c>
      <c r="C3215" s="409" t="s">
        <v>920</v>
      </c>
      <c r="D3215" s="495">
        <v>4549</v>
      </c>
      <c r="E3215" s="409" t="s">
        <v>1113</v>
      </c>
      <c r="F3215" s="409" t="s">
        <v>40</v>
      </c>
      <c r="G3215" s="409" t="s">
        <v>298</v>
      </c>
      <c r="H3215" s="409" t="s">
        <v>41</v>
      </c>
      <c r="I3215" s="250" t="s">
        <v>46</v>
      </c>
      <c r="J3215" s="409" t="s">
        <v>47</v>
      </c>
      <c r="K3215" s="409" t="s">
        <v>197</v>
      </c>
      <c r="L3215" s="409" t="s">
        <v>32</v>
      </c>
      <c r="M3215" s="414">
        <v>82028100</v>
      </c>
    </row>
    <row r="3216" spans="1:13">
      <c r="A3216" s="409" t="s">
        <v>3977</v>
      </c>
      <c r="B3216" s="409" t="s">
        <v>1399</v>
      </c>
      <c r="C3216" s="409" t="s">
        <v>920</v>
      </c>
      <c r="D3216" s="495">
        <v>4549</v>
      </c>
      <c r="E3216" s="409" t="s">
        <v>1113</v>
      </c>
      <c r="F3216" s="409" t="s">
        <v>40</v>
      </c>
      <c r="G3216" s="409" t="s">
        <v>298</v>
      </c>
      <c r="H3216" s="409" t="s">
        <v>41</v>
      </c>
      <c r="I3216" s="250" t="s">
        <v>48</v>
      </c>
      <c r="J3216" s="409" t="s">
        <v>49</v>
      </c>
      <c r="K3216" s="409" t="s">
        <v>198</v>
      </c>
      <c r="L3216" s="409" t="s">
        <v>34</v>
      </c>
      <c r="M3216" s="414">
        <v>82212900</v>
      </c>
    </row>
    <row r="3217" spans="1:13">
      <c r="A3217" s="409" t="s">
        <v>3983</v>
      </c>
      <c r="B3217" s="409" t="s">
        <v>1399</v>
      </c>
      <c r="C3217" s="409" t="s">
        <v>920</v>
      </c>
      <c r="D3217" s="495">
        <v>4549</v>
      </c>
      <c r="E3217" s="409" t="s">
        <v>1113</v>
      </c>
      <c r="F3217" s="409" t="s">
        <v>40</v>
      </c>
      <c r="G3217" s="409" t="s">
        <v>298</v>
      </c>
      <c r="H3217" s="409" t="s">
        <v>41</v>
      </c>
      <c r="I3217" s="250" t="s">
        <v>50</v>
      </c>
      <c r="J3217" s="409" t="s">
        <v>51</v>
      </c>
      <c r="K3217" s="409" t="s">
        <v>198</v>
      </c>
      <c r="L3217" s="409" t="s">
        <v>34</v>
      </c>
      <c r="M3217" s="414">
        <v>82212900</v>
      </c>
    </row>
    <row r="3218" spans="1:13">
      <c r="A3218" s="409" t="s">
        <v>3920</v>
      </c>
      <c r="B3218" s="409" t="s">
        <v>1402</v>
      </c>
      <c r="C3218" s="409" t="s">
        <v>920</v>
      </c>
      <c r="D3218" s="495">
        <v>4549</v>
      </c>
      <c r="E3218" s="409" t="s">
        <v>1113</v>
      </c>
      <c r="F3218" s="409" t="s">
        <v>40</v>
      </c>
      <c r="G3218" s="409" t="s">
        <v>298</v>
      </c>
      <c r="H3218" s="409" t="s">
        <v>41</v>
      </c>
      <c r="I3218" s="250" t="s">
        <v>316</v>
      </c>
      <c r="J3218" s="409" t="s">
        <v>684</v>
      </c>
      <c r="K3218" s="409" t="s">
        <v>197</v>
      </c>
      <c r="L3218" s="409" t="s">
        <v>32</v>
      </c>
      <c r="M3218" s="414">
        <v>86347800</v>
      </c>
    </row>
    <row r="3219" spans="1:13">
      <c r="A3219" s="409" t="s">
        <v>3926</v>
      </c>
      <c r="B3219" s="409" t="s">
        <v>1402</v>
      </c>
      <c r="C3219" s="409" t="s">
        <v>920</v>
      </c>
      <c r="D3219" s="495">
        <v>4549</v>
      </c>
      <c r="E3219" s="409" t="s">
        <v>1113</v>
      </c>
      <c r="F3219" s="409" t="s">
        <v>40</v>
      </c>
      <c r="G3219" s="409" t="s">
        <v>298</v>
      </c>
      <c r="H3219" s="409" t="s">
        <v>41</v>
      </c>
      <c r="I3219" s="250" t="s">
        <v>318</v>
      </c>
      <c r="J3219" s="409" t="s">
        <v>685</v>
      </c>
      <c r="K3219" s="409" t="s">
        <v>197</v>
      </c>
      <c r="L3219" s="409" t="s">
        <v>32</v>
      </c>
      <c r="M3219" s="414">
        <v>86347800</v>
      </c>
    </row>
    <row r="3220" spans="1:13">
      <c r="A3220" s="409" t="s">
        <v>3932</v>
      </c>
      <c r="B3220" s="409" t="s">
        <v>1402</v>
      </c>
      <c r="C3220" s="409" t="s">
        <v>920</v>
      </c>
      <c r="D3220" s="495">
        <v>4549</v>
      </c>
      <c r="E3220" s="409" t="s">
        <v>1113</v>
      </c>
      <c r="F3220" s="409" t="s">
        <v>40</v>
      </c>
      <c r="G3220" s="409" t="s">
        <v>298</v>
      </c>
      <c r="H3220" s="409" t="s">
        <v>41</v>
      </c>
      <c r="I3220" s="250" t="s">
        <v>320</v>
      </c>
      <c r="J3220" s="409" t="s">
        <v>686</v>
      </c>
      <c r="K3220" s="409" t="s">
        <v>197</v>
      </c>
      <c r="L3220" s="409" t="s">
        <v>32</v>
      </c>
      <c r="M3220" s="414">
        <v>86347800</v>
      </c>
    </row>
    <row r="3221" spans="1:13">
      <c r="A3221" s="409" t="s">
        <v>3938</v>
      </c>
      <c r="B3221" s="409" t="s">
        <v>1402</v>
      </c>
      <c r="C3221" s="409" t="s">
        <v>920</v>
      </c>
      <c r="D3221" s="495">
        <v>4549</v>
      </c>
      <c r="E3221" s="409" t="s">
        <v>1113</v>
      </c>
      <c r="F3221" s="409" t="s">
        <v>40</v>
      </c>
      <c r="G3221" s="409" t="s">
        <v>298</v>
      </c>
      <c r="H3221" s="409" t="s">
        <v>41</v>
      </c>
      <c r="I3221" s="250" t="s">
        <v>322</v>
      </c>
      <c r="J3221" s="409" t="s">
        <v>687</v>
      </c>
      <c r="K3221" s="409" t="s">
        <v>197</v>
      </c>
      <c r="L3221" s="409" t="s">
        <v>32</v>
      </c>
      <c r="M3221" s="414">
        <v>86347800</v>
      </c>
    </row>
    <row r="3222" spans="1:13">
      <c r="A3222" s="409" t="s">
        <v>3944</v>
      </c>
      <c r="B3222" s="409" t="s">
        <v>1402</v>
      </c>
      <c r="C3222" s="409" t="s">
        <v>920</v>
      </c>
      <c r="D3222" s="495">
        <v>4549</v>
      </c>
      <c r="E3222" s="409" t="s">
        <v>1113</v>
      </c>
      <c r="F3222" s="409" t="s">
        <v>40</v>
      </c>
      <c r="G3222" s="409" t="s">
        <v>298</v>
      </c>
      <c r="H3222" s="409" t="s">
        <v>41</v>
      </c>
      <c r="I3222" s="250" t="s">
        <v>324</v>
      </c>
      <c r="J3222" s="409" t="s">
        <v>688</v>
      </c>
      <c r="K3222" s="409" t="s">
        <v>197</v>
      </c>
      <c r="L3222" s="409" t="s">
        <v>32</v>
      </c>
      <c r="M3222" s="414">
        <v>86347800</v>
      </c>
    </row>
    <row r="3223" spans="1:13">
      <c r="A3223" s="409" t="s">
        <v>3971</v>
      </c>
      <c r="B3223" s="409" t="s">
        <v>1399</v>
      </c>
      <c r="C3223" s="409" t="s">
        <v>920</v>
      </c>
      <c r="D3223" s="495">
        <v>4549</v>
      </c>
      <c r="E3223" s="409" t="s">
        <v>1113</v>
      </c>
      <c r="F3223" s="409" t="s">
        <v>40</v>
      </c>
      <c r="G3223" s="409" t="s">
        <v>298</v>
      </c>
      <c r="H3223" s="409" t="s">
        <v>41</v>
      </c>
      <c r="I3223" s="250" t="s">
        <v>221</v>
      </c>
      <c r="J3223" s="409" t="s">
        <v>222</v>
      </c>
      <c r="K3223" s="409" t="s">
        <v>198</v>
      </c>
      <c r="L3223" s="409" t="s">
        <v>34</v>
      </c>
      <c r="M3223" s="414">
        <v>87040800</v>
      </c>
    </row>
    <row r="3224" spans="1:13">
      <c r="A3224" s="409" t="s">
        <v>3947</v>
      </c>
      <c r="B3224" s="409" t="s">
        <v>1399</v>
      </c>
      <c r="C3224" s="409" t="s">
        <v>920</v>
      </c>
      <c r="D3224" s="495">
        <v>4549</v>
      </c>
      <c r="E3224" s="409" t="s">
        <v>1113</v>
      </c>
      <c r="F3224" s="409" t="s">
        <v>40</v>
      </c>
      <c r="G3224" s="409" t="s">
        <v>298</v>
      </c>
      <c r="H3224" s="409" t="s">
        <v>41</v>
      </c>
      <c r="I3224" s="250" t="s">
        <v>42</v>
      </c>
      <c r="J3224" s="409" t="s">
        <v>43</v>
      </c>
      <c r="K3224" s="409" t="s">
        <v>198</v>
      </c>
      <c r="L3224" s="409" t="s">
        <v>34</v>
      </c>
      <c r="M3224" s="414">
        <v>91868700</v>
      </c>
    </row>
    <row r="3225" spans="1:13">
      <c r="A3225" s="409" t="s">
        <v>3953</v>
      </c>
      <c r="B3225" s="409" t="s">
        <v>1399</v>
      </c>
      <c r="C3225" s="409" t="s">
        <v>920</v>
      </c>
      <c r="D3225" s="495">
        <v>4549</v>
      </c>
      <c r="E3225" s="409" t="s">
        <v>1113</v>
      </c>
      <c r="F3225" s="409" t="s">
        <v>40</v>
      </c>
      <c r="G3225" s="409" t="s">
        <v>298</v>
      </c>
      <c r="H3225" s="409" t="s">
        <v>41</v>
      </c>
      <c r="I3225" s="250" t="s">
        <v>219</v>
      </c>
      <c r="J3225" s="409" t="s">
        <v>220</v>
      </c>
      <c r="K3225" s="409" t="s">
        <v>198</v>
      </c>
      <c r="L3225" s="409" t="s">
        <v>34</v>
      </c>
      <c r="M3225" s="414">
        <v>91868700</v>
      </c>
    </row>
    <row r="3226" spans="1:13">
      <c r="A3226" s="409" t="s">
        <v>3959</v>
      </c>
      <c r="B3226" s="409" t="s">
        <v>1399</v>
      </c>
      <c r="C3226" s="409" t="s">
        <v>920</v>
      </c>
      <c r="D3226" s="495">
        <v>4549</v>
      </c>
      <c r="E3226" s="409" t="s">
        <v>1113</v>
      </c>
      <c r="F3226" s="409" t="s">
        <v>40</v>
      </c>
      <c r="G3226" s="409" t="s">
        <v>298</v>
      </c>
      <c r="H3226" s="409" t="s">
        <v>41</v>
      </c>
      <c r="I3226" s="250" t="s">
        <v>44</v>
      </c>
      <c r="J3226" s="409" t="s">
        <v>45</v>
      </c>
      <c r="K3226" s="409" t="s">
        <v>198</v>
      </c>
      <c r="L3226" s="409" t="s">
        <v>34</v>
      </c>
      <c r="M3226" s="414">
        <v>91868700</v>
      </c>
    </row>
    <row r="3227" spans="1:13">
      <c r="A3227" s="409" t="s">
        <v>3965</v>
      </c>
      <c r="B3227" s="409" t="s">
        <v>1399</v>
      </c>
      <c r="C3227" s="409" t="s">
        <v>920</v>
      </c>
      <c r="D3227" s="495">
        <v>4549</v>
      </c>
      <c r="E3227" s="409" t="s">
        <v>1113</v>
      </c>
      <c r="F3227" s="409" t="s">
        <v>40</v>
      </c>
      <c r="G3227" s="409" t="s">
        <v>298</v>
      </c>
      <c r="H3227" s="409" t="s">
        <v>41</v>
      </c>
      <c r="I3227" s="250" t="s">
        <v>46</v>
      </c>
      <c r="J3227" s="409" t="s">
        <v>47</v>
      </c>
      <c r="K3227" s="409" t="s">
        <v>198</v>
      </c>
      <c r="L3227" s="409" t="s">
        <v>34</v>
      </c>
      <c r="M3227" s="414">
        <v>91868700</v>
      </c>
    </row>
    <row r="3228" spans="1:13">
      <c r="A3228" s="409" t="s">
        <v>3917</v>
      </c>
      <c r="B3228" s="409" t="s">
        <v>1399</v>
      </c>
      <c r="C3228" s="409" t="s">
        <v>920</v>
      </c>
      <c r="D3228" s="495">
        <v>4549</v>
      </c>
      <c r="E3228" s="409" t="s">
        <v>1113</v>
      </c>
      <c r="F3228" s="409" t="s">
        <v>40</v>
      </c>
      <c r="G3228" s="409" t="s">
        <v>298</v>
      </c>
      <c r="H3228" s="409" t="s">
        <v>41</v>
      </c>
      <c r="I3228" s="250" t="s">
        <v>316</v>
      </c>
      <c r="J3228" s="409" t="s">
        <v>684</v>
      </c>
      <c r="K3228" s="409" t="s">
        <v>198</v>
      </c>
      <c r="L3228" s="409" t="s">
        <v>34</v>
      </c>
      <c r="M3228" s="414">
        <v>96719700</v>
      </c>
    </row>
    <row r="3229" spans="1:13">
      <c r="A3229" s="409" t="s">
        <v>3923</v>
      </c>
      <c r="B3229" s="409" t="s">
        <v>1399</v>
      </c>
      <c r="C3229" s="409" t="s">
        <v>920</v>
      </c>
      <c r="D3229" s="495">
        <v>4549</v>
      </c>
      <c r="E3229" s="409" t="s">
        <v>1113</v>
      </c>
      <c r="F3229" s="409" t="s">
        <v>40</v>
      </c>
      <c r="G3229" s="409" t="s">
        <v>298</v>
      </c>
      <c r="H3229" s="409" t="s">
        <v>41</v>
      </c>
      <c r="I3229" s="250" t="s">
        <v>318</v>
      </c>
      <c r="J3229" s="409" t="s">
        <v>685</v>
      </c>
      <c r="K3229" s="409" t="s">
        <v>198</v>
      </c>
      <c r="L3229" s="409" t="s">
        <v>34</v>
      </c>
      <c r="M3229" s="414">
        <v>96719700</v>
      </c>
    </row>
    <row r="3230" spans="1:13">
      <c r="A3230" s="409" t="s">
        <v>3929</v>
      </c>
      <c r="B3230" s="409" t="s">
        <v>1399</v>
      </c>
      <c r="C3230" s="409" t="s">
        <v>920</v>
      </c>
      <c r="D3230" s="495">
        <v>4549</v>
      </c>
      <c r="E3230" s="409" t="s">
        <v>1113</v>
      </c>
      <c r="F3230" s="409" t="s">
        <v>40</v>
      </c>
      <c r="G3230" s="409" t="s">
        <v>298</v>
      </c>
      <c r="H3230" s="409" t="s">
        <v>41</v>
      </c>
      <c r="I3230" s="250" t="s">
        <v>320</v>
      </c>
      <c r="J3230" s="409" t="s">
        <v>686</v>
      </c>
      <c r="K3230" s="409" t="s">
        <v>198</v>
      </c>
      <c r="L3230" s="409" t="s">
        <v>34</v>
      </c>
      <c r="M3230" s="414">
        <v>96719700</v>
      </c>
    </row>
    <row r="3231" spans="1:13">
      <c r="A3231" s="409" t="s">
        <v>3935</v>
      </c>
      <c r="B3231" s="409" t="s">
        <v>1399</v>
      </c>
      <c r="C3231" s="409" t="s">
        <v>920</v>
      </c>
      <c r="D3231" s="495">
        <v>4549</v>
      </c>
      <c r="E3231" s="409" t="s">
        <v>1113</v>
      </c>
      <c r="F3231" s="409" t="s">
        <v>40</v>
      </c>
      <c r="G3231" s="409" t="s">
        <v>298</v>
      </c>
      <c r="H3231" s="409" t="s">
        <v>41</v>
      </c>
      <c r="I3231" s="250" t="s">
        <v>322</v>
      </c>
      <c r="J3231" s="409" t="s">
        <v>687</v>
      </c>
      <c r="K3231" s="409" t="s">
        <v>198</v>
      </c>
      <c r="L3231" s="409" t="s">
        <v>34</v>
      </c>
      <c r="M3231" s="414">
        <v>96719700</v>
      </c>
    </row>
    <row r="3232" spans="1:13">
      <c r="A3232" s="409" t="s">
        <v>3941</v>
      </c>
      <c r="B3232" s="409" t="s">
        <v>1399</v>
      </c>
      <c r="C3232" s="409" t="s">
        <v>920</v>
      </c>
      <c r="D3232" s="495">
        <v>4549</v>
      </c>
      <c r="E3232" s="409" t="s">
        <v>1113</v>
      </c>
      <c r="F3232" s="409" t="s">
        <v>40</v>
      </c>
      <c r="G3232" s="409" t="s">
        <v>298</v>
      </c>
      <c r="H3232" s="409" t="s">
        <v>41</v>
      </c>
      <c r="I3232" s="250" t="s">
        <v>324</v>
      </c>
      <c r="J3232" s="409" t="s">
        <v>688</v>
      </c>
      <c r="K3232" s="409" t="s">
        <v>198</v>
      </c>
      <c r="L3232" s="409" t="s">
        <v>34</v>
      </c>
      <c r="M3232" s="414">
        <v>96719700</v>
      </c>
    </row>
    <row r="3233" spans="1:13">
      <c r="A3233" s="409" t="s">
        <v>3993</v>
      </c>
      <c r="B3233" s="409" t="s">
        <v>1403</v>
      </c>
      <c r="C3233" s="409" t="s">
        <v>920</v>
      </c>
      <c r="D3233" s="495">
        <v>4549</v>
      </c>
      <c r="E3233" s="409" t="s">
        <v>1113</v>
      </c>
      <c r="F3233" s="409" t="s">
        <v>40</v>
      </c>
      <c r="G3233" s="409" t="s">
        <v>298</v>
      </c>
      <c r="H3233" s="409" t="s">
        <v>41</v>
      </c>
      <c r="I3233" s="250" t="s">
        <v>223</v>
      </c>
      <c r="J3233" s="409" t="s">
        <v>56</v>
      </c>
      <c r="K3233" s="409" t="s">
        <v>198</v>
      </c>
      <c r="L3233" s="409" t="s">
        <v>218</v>
      </c>
      <c r="M3233" s="414">
        <v>101547600</v>
      </c>
    </row>
    <row r="3234" spans="1:13">
      <c r="A3234" s="409" t="s">
        <v>3999</v>
      </c>
      <c r="B3234" s="409" t="s">
        <v>1403</v>
      </c>
      <c r="C3234" s="409" t="s">
        <v>920</v>
      </c>
      <c r="D3234" s="495">
        <v>4549</v>
      </c>
      <c r="E3234" s="409" t="s">
        <v>1113</v>
      </c>
      <c r="F3234" s="409" t="s">
        <v>40</v>
      </c>
      <c r="G3234" s="409" t="s">
        <v>298</v>
      </c>
      <c r="H3234" s="409" t="s">
        <v>41</v>
      </c>
      <c r="I3234" s="250" t="s">
        <v>421</v>
      </c>
      <c r="J3234" s="409" t="s">
        <v>441</v>
      </c>
      <c r="K3234" s="409" t="s">
        <v>198</v>
      </c>
      <c r="L3234" s="409" t="s">
        <v>218</v>
      </c>
      <c r="M3234" s="414">
        <v>101547600</v>
      </c>
    </row>
    <row r="3235" spans="1:13">
      <c r="A3235" s="409" t="s">
        <v>4005</v>
      </c>
      <c r="B3235" s="409" t="s">
        <v>1403</v>
      </c>
      <c r="C3235" s="409" t="s">
        <v>920</v>
      </c>
      <c r="D3235" s="495">
        <v>4549</v>
      </c>
      <c r="E3235" s="409" t="s">
        <v>1113</v>
      </c>
      <c r="F3235" s="409" t="s">
        <v>40</v>
      </c>
      <c r="G3235" s="409" t="s">
        <v>298</v>
      </c>
      <c r="H3235" s="409" t="s">
        <v>41</v>
      </c>
      <c r="I3235" s="250" t="s">
        <v>422</v>
      </c>
      <c r="J3235" s="409" t="s">
        <v>442</v>
      </c>
      <c r="K3235" s="409" t="s">
        <v>198</v>
      </c>
      <c r="L3235" s="409" t="s">
        <v>218</v>
      </c>
      <c r="M3235" s="414">
        <v>101547600</v>
      </c>
    </row>
    <row r="3236" spans="1:13">
      <c r="A3236" s="409" t="s">
        <v>4011</v>
      </c>
      <c r="B3236" s="409" t="s">
        <v>1403</v>
      </c>
      <c r="C3236" s="409" t="s">
        <v>920</v>
      </c>
      <c r="D3236" s="495">
        <v>4549</v>
      </c>
      <c r="E3236" s="409" t="s">
        <v>1113</v>
      </c>
      <c r="F3236" s="409" t="s">
        <v>40</v>
      </c>
      <c r="G3236" s="409" t="s">
        <v>298</v>
      </c>
      <c r="H3236" s="409" t="s">
        <v>41</v>
      </c>
      <c r="I3236" s="250" t="s">
        <v>423</v>
      </c>
      <c r="J3236" s="409" t="s">
        <v>443</v>
      </c>
      <c r="K3236" s="409" t="s">
        <v>198</v>
      </c>
      <c r="L3236" s="409" t="s">
        <v>218</v>
      </c>
      <c r="M3236" s="414">
        <v>101547600</v>
      </c>
    </row>
    <row r="3237" spans="1:13">
      <c r="A3237" s="409" t="s">
        <v>4017</v>
      </c>
      <c r="B3237" s="409" t="s">
        <v>1403</v>
      </c>
      <c r="C3237" s="409" t="s">
        <v>920</v>
      </c>
      <c r="D3237" s="495">
        <v>4549</v>
      </c>
      <c r="E3237" s="409" t="s">
        <v>1113</v>
      </c>
      <c r="F3237" s="409" t="s">
        <v>40</v>
      </c>
      <c r="G3237" s="409" t="s">
        <v>298</v>
      </c>
      <c r="H3237" s="409" t="s">
        <v>41</v>
      </c>
      <c r="I3237" s="250" t="s">
        <v>424</v>
      </c>
      <c r="J3237" s="409" t="s">
        <v>444</v>
      </c>
      <c r="K3237" s="409" t="s">
        <v>198</v>
      </c>
      <c r="L3237" s="409" t="s">
        <v>218</v>
      </c>
      <c r="M3237" s="414">
        <v>101547600</v>
      </c>
    </row>
    <row r="3238" spans="1:13">
      <c r="A3238" s="409" t="s">
        <v>4023</v>
      </c>
      <c r="B3238" s="409" t="s">
        <v>1403</v>
      </c>
      <c r="C3238" s="409" t="s">
        <v>920</v>
      </c>
      <c r="D3238" s="495">
        <v>4549</v>
      </c>
      <c r="E3238" s="409" t="s">
        <v>1113</v>
      </c>
      <c r="F3238" s="409" t="s">
        <v>40</v>
      </c>
      <c r="G3238" s="409" t="s">
        <v>298</v>
      </c>
      <c r="H3238" s="409" t="s">
        <v>41</v>
      </c>
      <c r="I3238" s="250" t="s">
        <v>425</v>
      </c>
      <c r="J3238" s="409" t="s">
        <v>445</v>
      </c>
      <c r="K3238" s="409" t="s">
        <v>198</v>
      </c>
      <c r="L3238" s="409" t="s">
        <v>218</v>
      </c>
      <c r="M3238" s="414">
        <v>101547600</v>
      </c>
    </row>
    <row r="3239" spans="1:13">
      <c r="A3239" s="409" t="s">
        <v>3981</v>
      </c>
      <c r="B3239" s="409" t="s">
        <v>1403</v>
      </c>
      <c r="C3239" s="409" t="s">
        <v>920</v>
      </c>
      <c r="D3239" s="495">
        <v>4549</v>
      </c>
      <c r="E3239" s="409" t="s">
        <v>1113</v>
      </c>
      <c r="F3239" s="409" t="s">
        <v>40</v>
      </c>
      <c r="G3239" s="409" t="s">
        <v>298</v>
      </c>
      <c r="H3239" s="409" t="s">
        <v>41</v>
      </c>
      <c r="I3239" s="250" t="s">
        <v>48</v>
      </c>
      <c r="J3239" s="409" t="s">
        <v>49</v>
      </c>
      <c r="K3239" s="409" t="s">
        <v>198</v>
      </c>
      <c r="L3239" s="409" t="s">
        <v>218</v>
      </c>
      <c r="M3239" s="414">
        <v>107900100</v>
      </c>
    </row>
    <row r="3240" spans="1:13">
      <c r="A3240" s="409" t="s">
        <v>3987</v>
      </c>
      <c r="B3240" s="409" t="s">
        <v>1403</v>
      </c>
      <c r="C3240" s="409" t="s">
        <v>920</v>
      </c>
      <c r="D3240" s="495">
        <v>4549</v>
      </c>
      <c r="E3240" s="409" t="s">
        <v>1113</v>
      </c>
      <c r="F3240" s="409" t="s">
        <v>40</v>
      </c>
      <c r="G3240" s="409" t="s">
        <v>298</v>
      </c>
      <c r="H3240" s="409" t="s">
        <v>41</v>
      </c>
      <c r="I3240" s="250" t="s">
        <v>50</v>
      </c>
      <c r="J3240" s="409" t="s">
        <v>51</v>
      </c>
      <c r="K3240" s="409" t="s">
        <v>198</v>
      </c>
      <c r="L3240" s="409" t="s">
        <v>218</v>
      </c>
      <c r="M3240" s="414">
        <v>107900100</v>
      </c>
    </row>
    <row r="3241" spans="1:13">
      <c r="A3241" s="409" t="s">
        <v>3990</v>
      </c>
      <c r="B3241" s="409" t="s">
        <v>1400</v>
      </c>
      <c r="C3241" s="409" t="s">
        <v>920</v>
      </c>
      <c r="D3241" s="495">
        <v>4549</v>
      </c>
      <c r="E3241" s="409" t="s">
        <v>1113</v>
      </c>
      <c r="F3241" s="409" t="s">
        <v>40</v>
      </c>
      <c r="G3241" s="409" t="s">
        <v>298</v>
      </c>
      <c r="H3241" s="409" t="s">
        <v>41</v>
      </c>
      <c r="I3241" s="250" t="s">
        <v>223</v>
      </c>
      <c r="J3241" s="409" t="s">
        <v>56</v>
      </c>
      <c r="K3241" s="409" t="s">
        <v>197</v>
      </c>
      <c r="L3241" s="409" t="s">
        <v>34</v>
      </c>
      <c r="M3241" s="414">
        <v>110510400</v>
      </c>
    </row>
    <row r="3242" spans="1:13">
      <c r="A3242" s="409" t="s">
        <v>3996</v>
      </c>
      <c r="B3242" s="409" t="s">
        <v>1400</v>
      </c>
      <c r="C3242" s="409" t="s">
        <v>920</v>
      </c>
      <c r="D3242" s="495">
        <v>4549</v>
      </c>
      <c r="E3242" s="409" t="s">
        <v>1113</v>
      </c>
      <c r="F3242" s="409" t="s">
        <v>40</v>
      </c>
      <c r="G3242" s="409" t="s">
        <v>298</v>
      </c>
      <c r="H3242" s="409" t="s">
        <v>41</v>
      </c>
      <c r="I3242" s="250" t="s">
        <v>421</v>
      </c>
      <c r="J3242" s="409" t="s">
        <v>441</v>
      </c>
      <c r="K3242" s="409" t="s">
        <v>197</v>
      </c>
      <c r="L3242" s="409" t="s">
        <v>34</v>
      </c>
      <c r="M3242" s="414">
        <v>110510400</v>
      </c>
    </row>
    <row r="3243" spans="1:13">
      <c r="A3243" s="409" t="s">
        <v>4002</v>
      </c>
      <c r="B3243" s="409" t="s">
        <v>1400</v>
      </c>
      <c r="C3243" s="409" t="s">
        <v>920</v>
      </c>
      <c r="D3243" s="495">
        <v>4549</v>
      </c>
      <c r="E3243" s="409" t="s">
        <v>1113</v>
      </c>
      <c r="F3243" s="409" t="s">
        <v>40</v>
      </c>
      <c r="G3243" s="409" t="s">
        <v>298</v>
      </c>
      <c r="H3243" s="409" t="s">
        <v>41</v>
      </c>
      <c r="I3243" s="250" t="s">
        <v>422</v>
      </c>
      <c r="J3243" s="409" t="s">
        <v>442</v>
      </c>
      <c r="K3243" s="409" t="s">
        <v>197</v>
      </c>
      <c r="L3243" s="409" t="s">
        <v>34</v>
      </c>
      <c r="M3243" s="414">
        <v>110510400</v>
      </c>
    </row>
    <row r="3244" spans="1:13">
      <c r="A3244" s="409" t="s">
        <v>4008</v>
      </c>
      <c r="B3244" s="409" t="s">
        <v>1400</v>
      </c>
      <c r="C3244" s="409" t="s">
        <v>920</v>
      </c>
      <c r="D3244" s="495">
        <v>4549</v>
      </c>
      <c r="E3244" s="409" t="s">
        <v>1113</v>
      </c>
      <c r="F3244" s="409" t="s">
        <v>40</v>
      </c>
      <c r="G3244" s="409" t="s">
        <v>298</v>
      </c>
      <c r="H3244" s="409" t="s">
        <v>41</v>
      </c>
      <c r="I3244" s="250" t="s">
        <v>423</v>
      </c>
      <c r="J3244" s="409" t="s">
        <v>443</v>
      </c>
      <c r="K3244" s="409" t="s">
        <v>197</v>
      </c>
      <c r="L3244" s="409" t="s">
        <v>34</v>
      </c>
      <c r="M3244" s="414">
        <v>110510400</v>
      </c>
    </row>
    <row r="3245" spans="1:13">
      <c r="A3245" s="409" t="s">
        <v>4014</v>
      </c>
      <c r="B3245" s="409" t="s">
        <v>1400</v>
      </c>
      <c r="C3245" s="409" t="s">
        <v>920</v>
      </c>
      <c r="D3245" s="495">
        <v>4549</v>
      </c>
      <c r="E3245" s="409" t="s">
        <v>1113</v>
      </c>
      <c r="F3245" s="409" t="s">
        <v>40</v>
      </c>
      <c r="G3245" s="409" t="s">
        <v>298</v>
      </c>
      <c r="H3245" s="409" t="s">
        <v>41</v>
      </c>
      <c r="I3245" s="250" t="s">
        <v>424</v>
      </c>
      <c r="J3245" s="409" t="s">
        <v>444</v>
      </c>
      <c r="K3245" s="409" t="s">
        <v>197</v>
      </c>
      <c r="L3245" s="409" t="s">
        <v>34</v>
      </c>
      <c r="M3245" s="414">
        <v>110510400</v>
      </c>
    </row>
    <row r="3246" spans="1:13">
      <c r="A3246" s="409" t="s">
        <v>4020</v>
      </c>
      <c r="B3246" s="409" t="s">
        <v>1400</v>
      </c>
      <c r="C3246" s="409" t="s">
        <v>920</v>
      </c>
      <c r="D3246" s="495">
        <v>4549</v>
      </c>
      <c r="E3246" s="409" t="s">
        <v>1113</v>
      </c>
      <c r="F3246" s="409" t="s">
        <v>40</v>
      </c>
      <c r="G3246" s="409" t="s">
        <v>298</v>
      </c>
      <c r="H3246" s="409" t="s">
        <v>41</v>
      </c>
      <c r="I3246" s="250" t="s">
        <v>425</v>
      </c>
      <c r="J3246" s="409" t="s">
        <v>445</v>
      </c>
      <c r="K3246" s="409" t="s">
        <v>197</v>
      </c>
      <c r="L3246" s="409" t="s">
        <v>34</v>
      </c>
      <c r="M3246" s="414">
        <v>110510400</v>
      </c>
    </row>
    <row r="3247" spans="1:13">
      <c r="A3247" s="409" t="s">
        <v>3975</v>
      </c>
      <c r="B3247" s="409" t="s">
        <v>1403</v>
      </c>
      <c r="C3247" s="409" t="s">
        <v>920</v>
      </c>
      <c r="D3247" s="495">
        <v>4549</v>
      </c>
      <c r="E3247" s="409" t="s">
        <v>1113</v>
      </c>
      <c r="F3247" s="409" t="s">
        <v>40</v>
      </c>
      <c r="G3247" s="409" t="s">
        <v>298</v>
      </c>
      <c r="H3247" s="409" t="s">
        <v>41</v>
      </c>
      <c r="I3247" s="250" t="s">
        <v>221</v>
      </c>
      <c r="J3247" s="409" t="s">
        <v>222</v>
      </c>
      <c r="K3247" s="409" t="s">
        <v>198</v>
      </c>
      <c r="L3247" s="409" t="s">
        <v>218</v>
      </c>
      <c r="M3247" s="414">
        <v>114229500</v>
      </c>
    </row>
    <row r="3248" spans="1:13">
      <c r="A3248" s="409" t="s">
        <v>3978</v>
      </c>
      <c r="B3248" s="409" t="s">
        <v>1400</v>
      </c>
      <c r="C3248" s="409" t="s">
        <v>920</v>
      </c>
      <c r="D3248" s="495">
        <v>4549</v>
      </c>
      <c r="E3248" s="409" t="s">
        <v>1113</v>
      </c>
      <c r="F3248" s="409" t="s">
        <v>40</v>
      </c>
      <c r="G3248" s="409" t="s">
        <v>298</v>
      </c>
      <c r="H3248" s="409" t="s">
        <v>41</v>
      </c>
      <c r="I3248" s="250" t="s">
        <v>48</v>
      </c>
      <c r="J3248" s="409" t="s">
        <v>49</v>
      </c>
      <c r="K3248" s="409" t="s">
        <v>197</v>
      </c>
      <c r="L3248" s="409" t="s">
        <v>34</v>
      </c>
      <c r="M3248" s="414">
        <v>117417300</v>
      </c>
    </row>
    <row r="3249" spans="1:13">
      <c r="A3249" s="409" t="s">
        <v>3984</v>
      </c>
      <c r="B3249" s="409" t="s">
        <v>1400</v>
      </c>
      <c r="C3249" s="409" t="s">
        <v>920</v>
      </c>
      <c r="D3249" s="495">
        <v>4549</v>
      </c>
      <c r="E3249" s="409" t="s">
        <v>1113</v>
      </c>
      <c r="F3249" s="409" t="s">
        <v>40</v>
      </c>
      <c r="G3249" s="409" t="s">
        <v>298</v>
      </c>
      <c r="H3249" s="409" t="s">
        <v>41</v>
      </c>
      <c r="I3249" s="250" t="s">
        <v>50</v>
      </c>
      <c r="J3249" s="409" t="s">
        <v>51</v>
      </c>
      <c r="K3249" s="409" t="s">
        <v>197</v>
      </c>
      <c r="L3249" s="409" t="s">
        <v>34</v>
      </c>
      <c r="M3249" s="414">
        <v>117417300</v>
      </c>
    </row>
    <row r="3250" spans="1:13">
      <c r="A3250" s="409" t="s">
        <v>3951</v>
      </c>
      <c r="B3250" s="409" t="s">
        <v>1403</v>
      </c>
      <c r="C3250" s="409" t="s">
        <v>920</v>
      </c>
      <c r="D3250" s="495">
        <v>4549</v>
      </c>
      <c r="E3250" s="409" t="s">
        <v>1113</v>
      </c>
      <c r="F3250" s="409" t="s">
        <v>40</v>
      </c>
      <c r="G3250" s="409" t="s">
        <v>298</v>
      </c>
      <c r="H3250" s="409" t="s">
        <v>41</v>
      </c>
      <c r="I3250" s="250" t="s">
        <v>42</v>
      </c>
      <c r="J3250" s="409" t="s">
        <v>43</v>
      </c>
      <c r="K3250" s="409" t="s">
        <v>198</v>
      </c>
      <c r="L3250" s="409" t="s">
        <v>218</v>
      </c>
      <c r="M3250" s="414">
        <v>120582000</v>
      </c>
    </row>
    <row r="3251" spans="1:13">
      <c r="A3251" s="409" t="s">
        <v>3957</v>
      </c>
      <c r="B3251" s="409" t="s">
        <v>1403</v>
      </c>
      <c r="C3251" s="409" t="s">
        <v>920</v>
      </c>
      <c r="D3251" s="495">
        <v>4549</v>
      </c>
      <c r="E3251" s="409" t="s">
        <v>1113</v>
      </c>
      <c r="F3251" s="409" t="s">
        <v>40</v>
      </c>
      <c r="G3251" s="409" t="s">
        <v>298</v>
      </c>
      <c r="H3251" s="409" t="s">
        <v>41</v>
      </c>
      <c r="I3251" s="250" t="s">
        <v>219</v>
      </c>
      <c r="J3251" s="409" t="s">
        <v>220</v>
      </c>
      <c r="K3251" s="409" t="s">
        <v>198</v>
      </c>
      <c r="L3251" s="409" t="s">
        <v>218</v>
      </c>
      <c r="M3251" s="414">
        <v>120582000</v>
      </c>
    </row>
    <row r="3252" spans="1:13">
      <c r="A3252" s="409" t="s">
        <v>3963</v>
      </c>
      <c r="B3252" s="409" t="s">
        <v>1403</v>
      </c>
      <c r="C3252" s="409" t="s">
        <v>920</v>
      </c>
      <c r="D3252" s="495">
        <v>4549</v>
      </c>
      <c r="E3252" s="409" t="s">
        <v>1113</v>
      </c>
      <c r="F3252" s="409" t="s">
        <v>40</v>
      </c>
      <c r="G3252" s="409" t="s">
        <v>298</v>
      </c>
      <c r="H3252" s="409" t="s">
        <v>41</v>
      </c>
      <c r="I3252" s="250" t="s">
        <v>44</v>
      </c>
      <c r="J3252" s="409" t="s">
        <v>45</v>
      </c>
      <c r="K3252" s="409" t="s">
        <v>198</v>
      </c>
      <c r="L3252" s="409" t="s">
        <v>218</v>
      </c>
      <c r="M3252" s="414">
        <v>120582000</v>
      </c>
    </row>
    <row r="3253" spans="1:13">
      <c r="A3253" s="409" t="s">
        <v>3969</v>
      </c>
      <c r="B3253" s="409" t="s">
        <v>1403</v>
      </c>
      <c r="C3253" s="409" t="s">
        <v>920</v>
      </c>
      <c r="D3253" s="495">
        <v>4549</v>
      </c>
      <c r="E3253" s="409" t="s">
        <v>1113</v>
      </c>
      <c r="F3253" s="409" t="s">
        <v>40</v>
      </c>
      <c r="G3253" s="409" t="s">
        <v>298</v>
      </c>
      <c r="H3253" s="409" t="s">
        <v>41</v>
      </c>
      <c r="I3253" s="250" t="s">
        <v>46</v>
      </c>
      <c r="J3253" s="409" t="s">
        <v>47</v>
      </c>
      <c r="K3253" s="409" t="s">
        <v>198</v>
      </c>
      <c r="L3253" s="409" t="s">
        <v>218</v>
      </c>
      <c r="M3253" s="414">
        <v>120582000</v>
      </c>
    </row>
    <row r="3254" spans="1:13">
      <c r="A3254" s="409" t="s">
        <v>3972</v>
      </c>
      <c r="B3254" s="409" t="s">
        <v>1400</v>
      </c>
      <c r="C3254" s="409" t="s">
        <v>920</v>
      </c>
      <c r="D3254" s="495">
        <v>4549</v>
      </c>
      <c r="E3254" s="409" t="s">
        <v>1113</v>
      </c>
      <c r="F3254" s="409" t="s">
        <v>40</v>
      </c>
      <c r="G3254" s="409" t="s">
        <v>298</v>
      </c>
      <c r="H3254" s="409" t="s">
        <v>41</v>
      </c>
      <c r="I3254" s="250" t="s">
        <v>221</v>
      </c>
      <c r="J3254" s="409" t="s">
        <v>222</v>
      </c>
      <c r="K3254" s="409" t="s">
        <v>197</v>
      </c>
      <c r="L3254" s="409" t="s">
        <v>34</v>
      </c>
      <c r="M3254" s="414">
        <v>124324200</v>
      </c>
    </row>
    <row r="3255" spans="1:13">
      <c r="A3255" s="409" t="s">
        <v>3921</v>
      </c>
      <c r="B3255" s="409" t="s">
        <v>1403</v>
      </c>
      <c r="C3255" s="409" t="s">
        <v>920</v>
      </c>
      <c r="D3255" s="495">
        <v>4549</v>
      </c>
      <c r="E3255" s="409" t="s">
        <v>1113</v>
      </c>
      <c r="F3255" s="409" t="s">
        <v>40</v>
      </c>
      <c r="G3255" s="409" t="s">
        <v>298</v>
      </c>
      <c r="H3255" s="409" t="s">
        <v>41</v>
      </c>
      <c r="I3255" s="250" t="s">
        <v>316</v>
      </c>
      <c r="J3255" s="409" t="s">
        <v>684</v>
      </c>
      <c r="K3255" s="409" t="s">
        <v>198</v>
      </c>
      <c r="L3255" s="409" t="s">
        <v>218</v>
      </c>
      <c r="M3255" s="414">
        <v>126934500</v>
      </c>
    </row>
    <row r="3256" spans="1:13">
      <c r="A3256" s="409" t="s">
        <v>3927</v>
      </c>
      <c r="B3256" s="409" t="s">
        <v>1403</v>
      </c>
      <c r="C3256" s="409" t="s">
        <v>920</v>
      </c>
      <c r="D3256" s="495">
        <v>4549</v>
      </c>
      <c r="E3256" s="409" t="s">
        <v>1113</v>
      </c>
      <c r="F3256" s="409" t="s">
        <v>40</v>
      </c>
      <c r="G3256" s="409" t="s">
        <v>298</v>
      </c>
      <c r="H3256" s="409" t="s">
        <v>41</v>
      </c>
      <c r="I3256" s="250" t="s">
        <v>318</v>
      </c>
      <c r="J3256" s="409" t="s">
        <v>685</v>
      </c>
      <c r="K3256" s="409" t="s">
        <v>198</v>
      </c>
      <c r="L3256" s="409" t="s">
        <v>218</v>
      </c>
      <c r="M3256" s="414">
        <v>126934500</v>
      </c>
    </row>
    <row r="3257" spans="1:13">
      <c r="A3257" s="409" t="s">
        <v>3933</v>
      </c>
      <c r="B3257" s="409" t="s">
        <v>1403</v>
      </c>
      <c r="C3257" s="409" t="s">
        <v>920</v>
      </c>
      <c r="D3257" s="495">
        <v>4549</v>
      </c>
      <c r="E3257" s="409" t="s">
        <v>1113</v>
      </c>
      <c r="F3257" s="409" t="s">
        <v>40</v>
      </c>
      <c r="G3257" s="409" t="s">
        <v>298</v>
      </c>
      <c r="H3257" s="409" t="s">
        <v>41</v>
      </c>
      <c r="I3257" s="250" t="s">
        <v>320</v>
      </c>
      <c r="J3257" s="409" t="s">
        <v>686</v>
      </c>
      <c r="K3257" s="409" t="s">
        <v>198</v>
      </c>
      <c r="L3257" s="409" t="s">
        <v>218</v>
      </c>
      <c r="M3257" s="414">
        <v>126934500</v>
      </c>
    </row>
    <row r="3258" spans="1:13">
      <c r="A3258" s="409" t="s">
        <v>3939</v>
      </c>
      <c r="B3258" s="409" t="s">
        <v>1403</v>
      </c>
      <c r="C3258" s="409" t="s">
        <v>920</v>
      </c>
      <c r="D3258" s="495">
        <v>4549</v>
      </c>
      <c r="E3258" s="409" t="s">
        <v>1113</v>
      </c>
      <c r="F3258" s="409" t="s">
        <v>40</v>
      </c>
      <c r="G3258" s="409" t="s">
        <v>298</v>
      </c>
      <c r="H3258" s="409" t="s">
        <v>41</v>
      </c>
      <c r="I3258" s="250" t="s">
        <v>322</v>
      </c>
      <c r="J3258" s="409" t="s">
        <v>687</v>
      </c>
      <c r="K3258" s="409" t="s">
        <v>198</v>
      </c>
      <c r="L3258" s="409" t="s">
        <v>218</v>
      </c>
      <c r="M3258" s="414">
        <v>126934500</v>
      </c>
    </row>
    <row r="3259" spans="1:13">
      <c r="A3259" s="409" t="s">
        <v>3945</v>
      </c>
      <c r="B3259" s="409" t="s">
        <v>1403</v>
      </c>
      <c r="C3259" s="409" t="s">
        <v>920</v>
      </c>
      <c r="D3259" s="495">
        <v>4549</v>
      </c>
      <c r="E3259" s="409" t="s">
        <v>1113</v>
      </c>
      <c r="F3259" s="409" t="s">
        <v>40</v>
      </c>
      <c r="G3259" s="409" t="s">
        <v>298</v>
      </c>
      <c r="H3259" s="409" t="s">
        <v>41</v>
      </c>
      <c r="I3259" s="250" t="s">
        <v>324</v>
      </c>
      <c r="J3259" s="409" t="s">
        <v>688</v>
      </c>
      <c r="K3259" s="409" t="s">
        <v>198</v>
      </c>
      <c r="L3259" s="409" t="s">
        <v>218</v>
      </c>
      <c r="M3259" s="414">
        <v>126934500</v>
      </c>
    </row>
    <row r="3260" spans="1:13">
      <c r="A3260" s="409" t="s">
        <v>3948</v>
      </c>
      <c r="B3260" s="409" t="s">
        <v>1400</v>
      </c>
      <c r="C3260" s="409" t="s">
        <v>920</v>
      </c>
      <c r="D3260" s="495">
        <v>4549</v>
      </c>
      <c r="E3260" s="409" t="s">
        <v>1113</v>
      </c>
      <c r="F3260" s="409" t="s">
        <v>40</v>
      </c>
      <c r="G3260" s="409" t="s">
        <v>298</v>
      </c>
      <c r="H3260" s="409" t="s">
        <v>41</v>
      </c>
      <c r="I3260" s="250" t="s">
        <v>42</v>
      </c>
      <c r="J3260" s="409" t="s">
        <v>43</v>
      </c>
      <c r="K3260" s="409" t="s">
        <v>197</v>
      </c>
      <c r="L3260" s="409" t="s">
        <v>34</v>
      </c>
      <c r="M3260" s="414">
        <v>131254200</v>
      </c>
    </row>
    <row r="3261" spans="1:13">
      <c r="A3261" s="409" t="s">
        <v>3954</v>
      </c>
      <c r="B3261" s="409" t="s">
        <v>1400</v>
      </c>
      <c r="C3261" s="409" t="s">
        <v>920</v>
      </c>
      <c r="D3261" s="495">
        <v>4549</v>
      </c>
      <c r="E3261" s="409" t="s">
        <v>1113</v>
      </c>
      <c r="F3261" s="409" t="s">
        <v>40</v>
      </c>
      <c r="G3261" s="409" t="s">
        <v>298</v>
      </c>
      <c r="H3261" s="409" t="s">
        <v>41</v>
      </c>
      <c r="I3261" s="250" t="s">
        <v>219</v>
      </c>
      <c r="J3261" s="409" t="s">
        <v>220</v>
      </c>
      <c r="K3261" s="409" t="s">
        <v>197</v>
      </c>
      <c r="L3261" s="409" t="s">
        <v>34</v>
      </c>
      <c r="M3261" s="414">
        <v>131254200</v>
      </c>
    </row>
    <row r="3262" spans="1:13">
      <c r="A3262" s="409" t="s">
        <v>3960</v>
      </c>
      <c r="B3262" s="409" t="s">
        <v>1400</v>
      </c>
      <c r="C3262" s="409" t="s">
        <v>920</v>
      </c>
      <c r="D3262" s="495">
        <v>4549</v>
      </c>
      <c r="E3262" s="409" t="s">
        <v>1113</v>
      </c>
      <c r="F3262" s="409" t="s">
        <v>40</v>
      </c>
      <c r="G3262" s="409" t="s">
        <v>298</v>
      </c>
      <c r="H3262" s="409" t="s">
        <v>41</v>
      </c>
      <c r="I3262" s="250" t="s">
        <v>44</v>
      </c>
      <c r="J3262" s="409" t="s">
        <v>45</v>
      </c>
      <c r="K3262" s="409" t="s">
        <v>197</v>
      </c>
      <c r="L3262" s="409" t="s">
        <v>34</v>
      </c>
      <c r="M3262" s="414">
        <v>131254200</v>
      </c>
    </row>
    <row r="3263" spans="1:13">
      <c r="A3263" s="409" t="s">
        <v>3966</v>
      </c>
      <c r="B3263" s="409" t="s">
        <v>1400</v>
      </c>
      <c r="C3263" s="409" t="s">
        <v>920</v>
      </c>
      <c r="D3263" s="495">
        <v>4549</v>
      </c>
      <c r="E3263" s="409" t="s">
        <v>1113</v>
      </c>
      <c r="F3263" s="409" t="s">
        <v>40</v>
      </c>
      <c r="G3263" s="409" t="s">
        <v>298</v>
      </c>
      <c r="H3263" s="409" t="s">
        <v>41</v>
      </c>
      <c r="I3263" s="250" t="s">
        <v>46</v>
      </c>
      <c r="J3263" s="409" t="s">
        <v>47</v>
      </c>
      <c r="K3263" s="409" t="s">
        <v>197</v>
      </c>
      <c r="L3263" s="409" t="s">
        <v>34</v>
      </c>
      <c r="M3263" s="414">
        <v>131254200</v>
      </c>
    </row>
    <row r="3264" spans="1:13">
      <c r="A3264" s="409" t="s">
        <v>3918</v>
      </c>
      <c r="B3264" s="409" t="s">
        <v>1400</v>
      </c>
      <c r="C3264" s="409" t="s">
        <v>920</v>
      </c>
      <c r="D3264" s="495">
        <v>4549</v>
      </c>
      <c r="E3264" s="409" t="s">
        <v>1113</v>
      </c>
      <c r="F3264" s="409" t="s">
        <v>40</v>
      </c>
      <c r="G3264" s="409" t="s">
        <v>298</v>
      </c>
      <c r="H3264" s="409" t="s">
        <v>41</v>
      </c>
      <c r="I3264" s="250" t="s">
        <v>316</v>
      </c>
      <c r="J3264" s="409" t="s">
        <v>684</v>
      </c>
      <c r="K3264" s="409" t="s">
        <v>197</v>
      </c>
      <c r="L3264" s="409" t="s">
        <v>34</v>
      </c>
      <c r="M3264" s="414">
        <v>138161100</v>
      </c>
    </row>
    <row r="3265" spans="1:13">
      <c r="A3265" s="409" t="s">
        <v>3924</v>
      </c>
      <c r="B3265" s="409" t="s">
        <v>1400</v>
      </c>
      <c r="C3265" s="409" t="s">
        <v>920</v>
      </c>
      <c r="D3265" s="495">
        <v>4549</v>
      </c>
      <c r="E3265" s="409" t="s">
        <v>1113</v>
      </c>
      <c r="F3265" s="409" t="s">
        <v>40</v>
      </c>
      <c r="G3265" s="409" t="s">
        <v>298</v>
      </c>
      <c r="H3265" s="409" t="s">
        <v>41</v>
      </c>
      <c r="I3265" s="250" t="s">
        <v>318</v>
      </c>
      <c r="J3265" s="409" t="s">
        <v>685</v>
      </c>
      <c r="K3265" s="409" t="s">
        <v>197</v>
      </c>
      <c r="L3265" s="409" t="s">
        <v>34</v>
      </c>
      <c r="M3265" s="414">
        <v>138161100</v>
      </c>
    </row>
    <row r="3266" spans="1:13">
      <c r="A3266" s="409" t="s">
        <v>3930</v>
      </c>
      <c r="B3266" s="409" t="s">
        <v>1400</v>
      </c>
      <c r="C3266" s="409" t="s">
        <v>920</v>
      </c>
      <c r="D3266" s="495">
        <v>4549</v>
      </c>
      <c r="E3266" s="409" t="s">
        <v>1113</v>
      </c>
      <c r="F3266" s="409" t="s">
        <v>40</v>
      </c>
      <c r="G3266" s="409" t="s">
        <v>298</v>
      </c>
      <c r="H3266" s="409" t="s">
        <v>41</v>
      </c>
      <c r="I3266" s="250" t="s">
        <v>320</v>
      </c>
      <c r="J3266" s="409" t="s">
        <v>686</v>
      </c>
      <c r="K3266" s="409" t="s">
        <v>197</v>
      </c>
      <c r="L3266" s="409" t="s">
        <v>34</v>
      </c>
      <c r="M3266" s="414">
        <v>138161100</v>
      </c>
    </row>
    <row r="3267" spans="1:13">
      <c r="A3267" s="409" t="s">
        <v>3936</v>
      </c>
      <c r="B3267" s="409" t="s">
        <v>1400</v>
      </c>
      <c r="C3267" s="409" t="s">
        <v>920</v>
      </c>
      <c r="D3267" s="495">
        <v>4549</v>
      </c>
      <c r="E3267" s="409" t="s">
        <v>1113</v>
      </c>
      <c r="F3267" s="409" t="s">
        <v>40</v>
      </c>
      <c r="G3267" s="409" t="s">
        <v>298</v>
      </c>
      <c r="H3267" s="409" t="s">
        <v>41</v>
      </c>
      <c r="I3267" s="250" t="s">
        <v>322</v>
      </c>
      <c r="J3267" s="409" t="s">
        <v>687</v>
      </c>
      <c r="K3267" s="409" t="s">
        <v>197</v>
      </c>
      <c r="L3267" s="409" t="s">
        <v>34</v>
      </c>
      <c r="M3267" s="414">
        <v>138161100</v>
      </c>
    </row>
    <row r="3268" spans="1:13">
      <c r="A3268" s="409" t="s">
        <v>3942</v>
      </c>
      <c r="B3268" s="409" t="s">
        <v>1400</v>
      </c>
      <c r="C3268" s="409" t="s">
        <v>920</v>
      </c>
      <c r="D3268" s="495">
        <v>4549</v>
      </c>
      <c r="E3268" s="409" t="s">
        <v>1113</v>
      </c>
      <c r="F3268" s="409" t="s">
        <v>40</v>
      </c>
      <c r="G3268" s="409" t="s">
        <v>298</v>
      </c>
      <c r="H3268" s="409" t="s">
        <v>41</v>
      </c>
      <c r="I3268" s="250" t="s">
        <v>324</v>
      </c>
      <c r="J3268" s="409" t="s">
        <v>688</v>
      </c>
      <c r="K3268" s="409" t="s">
        <v>197</v>
      </c>
      <c r="L3268" s="409" t="s">
        <v>34</v>
      </c>
      <c r="M3268" s="414">
        <v>138161100</v>
      </c>
    </row>
    <row r="3269" spans="1:13">
      <c r="A3269" s="409" t="s">
        <v>3994</v>
      </c>
      <c r="B3269" s="409" t="s">
        <v>1404</v>
      </c>
      <c r="C3269" s="409" t="s">
        <v>920</v>
      </c>
      <c r="D3269" s="495">
        <v>4549</v>
      </c>
      <c r="E3269" s="409" t="s">
        <v>1113</v>
      </c>
      <c r="F3269" s="409" t="s">
        <v>40</v>
      </c>
      <c r="G3269" s="409" t="s">
        <v>298</v>
      </c>
      <c r="H3269" s="409" t="s">
        <v>41</v>
      </c>
      <c r="I3269" s="250" t="s">
        <v>223</v>
      </c>
      <c r="J3269" s="409" t="s">
        <v>56</v>
      </c>
      <c r="K3269" s="409" t="s">
        <v>197</v>
      </c>
      <c r="L3269" s="409" t="s">
        <v>218</v>
      </c>
      <c r="M3269" s="414">
        <v>145044900</v>
      </c>
    </row>
    <row r="3270" spans="1:13">
      <c r="A3270" s="409" t="s">
        <v>4000</v>
      </c>
      <c r="B3270" s="409" t="s">
        <v>1404</v>
      </c>
      <c r="C3270" s="409" t="s">
        <v>920</v>
      </c>
      <c r="D3270" s="495">
        <v>4549</v>
      </c>
      <c r="E3270" s="409" t="s">
        <v>1113</v>
      </c>
      <c r="F3270" s="409" t="s">
        <v>40</v>
      </c>
      <c r="G3270" s="409" t="s">
        <v>298</v>
      </c>
      <c r="H3270" s="409" t="s">
        <v>41</v>
      </c>
      <c r="I3270" s="250" t="s">
        <v>421</v>
      </c>
      <c r="J3270" s="409" t="s">
        <v>441</v>
      </c>
      <c r="K3270" s="409" t="s">
        <v>197</v>
      </c>
      <c r="L3270" s="409" t="s">
        <v>218</v>
      </c>
      <c r="M3270" s="414">
        <v>145044900</v>
      </c>
    </row>
    <row r="3271" spans="1:13">
      <c r="A3271" s="409" t="s">
        <v>4006</v>
      </c>
      <c r="B3271" s="409" t="s">
        <v>1404</v>
      </c>
      <c r="C3271" s="409" t="s">
        <v>920</v>
      </c>
      <c r="D3271" s="495">
        <v>4549</v>
      </c>
      <c r="E3271" s="409" t="s">
        <v>1113</v>
      </c>
      <c r="F3271" s="409" t="s">
        <v>40</v>
      </c>
      <c r="G3271" s="409" t="s">
        <v>298</v>
      </c>
      <c r="H3271" s="409" t="s">
        <v>41</v>
      </c>
      <c r="I3271" s="250" t="s">
        <v>422</v>
      </c>
      <c r="J3271" s="409" t="s">
        <v>442</v>
      </c>
      <c r="K3271" s="409" t="s">
        <v>197</v>
      </c>
      <c r="L3271" s="409" t="s">
        <v>218</v>
      </c>
      <c r="M3271" s="414">
        <v>145044900</v>
      </c>
    </row>
    <row r="3272" spans="1:13">
      <c r="A3272" s="409" t="s">
        <v>4012</v>
      </c>
      <c r="B3272" s="409" t="s">
        <v>1404</v>
      </c>
      <c r="C3272" s="409" t="s">
        <v>920</v>
      </c>
      <c r="D3272" s="495">
        <v>4549</v>
      </c>
      <c r="E3272" s="409" t="s">
        <v>1113</v>
      </c>
      <c r="F3272" s="409" t="s">
        <v>40</v>
      </c>
      <c r="G3272" s="409" t="s">
        <v>298</v>
      </c>
      <c r="H3272" s="409" t="s">
        <v>41</v>
      </c>
      <c r="I3272" s="250" t="s">
        <v>423</v>
      </c>
      <c r="J3272" s="409" t="s">
        <v>443</v>
      </c>
      <c r="K3272" s="409" t="s">
        <v>197</v>
      </c>
      <c r="L3272" s="409" t="s">
        <v>218</v>
      </c>
      <c r="M3272" s="414">
        <v>145044900</v>
      </c>
    </row>
    <row r="3273" spans="1:13">
      <c r="A3273" s="409" t="s">
        <v>4018</v>
      </c>
      <c r="B3273" s="409" t="s">
        <v>1404</v>
      </c>
      <c r="C3273" s="409" t="s">
        <v>920</v>
      </c>
      <c r="D3273" s="495">
        <v>4549</v>
      </c>
      <c r="E3273" s="409" t="s">
        <v>1113</v>
      </c>
      <c r="F3273" s="409" t="s">
        <v>40</v>
      </c>
      <c r="G3273" s="409" t="s">
        <v>298</v>
      </c>
      <c r="H3273" s="409" t="s">
        <v>41</v>
      </c>
      <c r="I3273" s="250" t="s">
        <v>424</v>
      </c>
      <c r="J3273" s="409" t="s">
        <v>444</v>
      </c>
      <c r="K3273" s="409" t="s">
        <v>197</v>
      </c>
      <c r="L3273" s="409" t="s">
        <v>218</v>
      </c>
      <c r="M3273" s="414">
        <v>145044900</v>
      </c>
    </row>
    <row r="3274" spans="1:13">
      <c r="A3274" s="409" t="s">
        <v>4024</v>
      </c>
      <c r="B3274" s="409" t="s">
        <v>1404</v>
      </c>
      <c r="C3274" s="409" t="s">
        <v>920</v>
      </c>
      <c r="D3274" s="495">
        <v>4549</v>
      </c>
      <c r="E3274" s="409" t="s">
        <v>1113</v>
      </c>
      <c r="F3274" s="409" t="s">
        <v>40</v>
      </c>
      <c r="G3274" s="409" t="s">
        <v>298</v>
      </c>
      <c r="H3274" s="409" t="s">
        <v>41</v>
      </c>
      <c r="I3274" s="250" t="s">
        <v>425</v>
      </c>
      <c r="J3274" s="409" t="s">
        <v>445</v>
      </c>
      <c r="K3274" s="409" t="s">
        <v>197</v>
      </c>
      <c r="L3274" s="409" t="s">
        <v>218</v>
      </c>
      <c r="M3274" s="414">
        <v>145044900</v>
      </c>
    </row>
    <row r="3275" spans="1:13">
      <c r="A3275" s="409" t="s">
        <v>3982</v>
      </c>
      <c r="B3275" s="409" t="s">
        <v>1404</v>
      </c>
      <c r="C3275" s="409" t="s">
        <v>920</v>
      </c>
      <c r="D3275" s="495">
        <v>4549</v>
      </c>
      <c r="E3275" s="409" t="s">
        <v>1113</v>
      </c>
      <c r="F3275" s="409" t="s">
        <v>40</v>
      </c>
      <c r="G3275" s="409" t="s">
        <v>298</v>
      </c>
      <c r="H3275" s="409" t="s">
        <v>41</v>
      </c>
      <c r="I3275" s="250" t="s">
        <v>48</v>
      </c>
      <c r="J3275" s="409" t="s">
        <v>49</v>
      </c>
      <c r="K3275" s="409" t="s">
        <v>197</v>
      </c>
      <c r="L3275" s="409" t="s">
        <v>218</v>
      </c>
      <c r="M3275" s="414">
        <v>154123200</v>
      </c>
    </row>
    <row r="3276" spans="1:13">
      <c r="A3276" s="409" t="s">
        <v>3988</v>
      </c>
      <c r="B3276" s="409" t="s">
        <v>1404</v>
      </c>
      <c r="C3276" s="409" t="s">
        <v>920</v>
      </c>
      <c r="D3276" s="495">
        <v>4549</v>
      </c>
      <c r="E3276" s="409" t="s">
        <v>1113</v>
      </c>
      <c r="F3276" s="409" t="s">
        <v>40</v>
      </c>
      <c r="G3276" s="409" t="s">
        <v>298</v>
      </c>
      <c r="H3276" s="409" t="s">
        <v>41</v>
      </c>
      <c r="I3276" s="250" t="s">
        <v>50</v>
      </c>
      <c r="J3276" s="409" t="s">
        <v>51</v>
      </c>
      <c r="K3276" s="409" t="s">
        <v>197</v>
      </c>
      <c r="L3276" s="409" t="s">
        <v>218</v>
      </c>
      <c r="M3276" s="414">
        <v>154123200</v>
      </c>
    </row>
    <row r="3277" spans="1:13">
      <c r="A3277" s="409" t="s">
        <v>3976</v>
      </c>
      <c r="B3277" s="409" t="s">
        <v>1404</v>
      </c>
      <c r="C3277" s="409" t="s">
        <v>920</v>
      </c>
      <c r="D3277" s="495">
        <v>4549</v>
      </c>
      <c r="E3277" s="409" t="s">
        <v>1113</v>
      </c>
      <c r="F3277" s="409" t="s">
        <v>40</v>
      </c>
      <c r="G3277" s="409" t="s">
        <v>298</v>
      </c>
      <c r="H3277" s="409" t="s">
        <v>41</v>
      </c>
      <c r="I3277" s="250" t="s">
        <v>221</v>
      </c>
      <c r="J3277" s="409" t="s">
        <v>222</v>
      </c>
      <c r="K3277" s="409" t="s">
        <v>197</v>
      </c>
      <c r="L3277" s="409" t="s">
        <v>218</v>
      </c>
      <c r="M3277" s="414">
        <v>163178400</v>
      </c>
    </row>
    <row r="3278" spans="1:13">
      <c r="A3278" s="409" t="s">
        <v>3952</v>
      </c>
      <c r="B3278" s="409" t="s">
        <v>1404</v>
      </c>
      <c r="C3278" s="409" t="s">
        <v>920</v>
      </c>
      <c r="D3278" s="495">
        <v>4549</v>
      </c>
      <c r="E3278" s="409" t="s">
        <v>1113</v>
      </c>
      <c r="F3278" s="409" t="s">
        <v>40</v>
      </c>
      <c r="G3278" s="409" t="s">
        <v>298</v>
      </c>
      <c r="H3278" s="409" t="s">
        <v>41</v>
      </c>
      <c r="I3278" s="250" t="s">
        <v>42</v>
      </c>
      <c r="J3278" s="409" t="s">
        <v>43</v>
      </c>
      <c r="K3278" s="409" t="s">
        <v>197</v>
      </c>
      <c r="L3278" s="409" t="s">
        <v>218</v>
      </c>
      <c r="M3278" s="414">
        <v>172256700</v>
      </c>
    </row>
    <row r="3279" spans="1:13">
      <c r="A3279" s="409" t="s">
        <v>3958</v>
      </c>
      <c r="B3279" s="409" t="s">
        <v>1404</v>
      </c>
      <c r="C3279" s="409" t="s">
        <v>920</v>
      </c>
      <c r="D3279" s="495">
        <v>4549</v>
      </c>
      <c r="E3279" s="409" t="s">
        <v>1113</v>
      </c>
      <c r="F3279" s="409" t="s">
        <v>40</v>
      </c>
      <c r="G3279" s="409" t="s">
        <v>298</v>
      </c>
      <c r="H3279" s="409" t="s">
        <v>41</v>
      </c>
      <c r="I3279" s="250" t="s">
        <v>219</v>
      </c>
      <c r="J3279" s="409" t="s">
        <v>220</v>
      </c>
      <c r="K3279" s="409" t="s">
        <v>197</v>
      </c>
      <c r="L3279" s="409" t="s">
        <v>218</v>
      </c>
      <c r="M3279" s="414">
        <v>172256700</v>
      </c>
    </row>
    <row r="3280" spans="1:13">
      <c r="A3280" s="409" t="s">
        <v>3964</v>
      </c>
      <c r="B3280" s="409" t="s">
        <v>1404</v>
      </c>
      <c r="C3280" s="409" t="s">
        <v>920</v>
      </c>
      <c r="D3280" s="495">
        <v>4549</v>
      </c>
      <c r="E3280" s="409" t="s">
        <v>1113</v>
      </c>
      <c r="F3280" s="409" t="s">
        <v>40</v>
      </c>
      <c r="G3280" s="409" t="s">
        <v>298</v>
      </c>
      <c r="H3280" s="409" t="s">
        <v>41</v>
      </c>
      <c r="I3280" s="250" t="s">
        <v>44</v>
      </c>
      <c r="J3280" s="409" t="s">
        <v>45</v>
      </c>
      <c r="K3280" s="409" t="s">
        <v>197</v>
      </c>
      <c r="L3280" s="409" t="s">
        <v>218</v>
      </c>
      <c r="M3280" s="414">
        <v>172256700</v>
      </c>
    </row>
    <row r="3281" spans="1:13">
      <c r="A3281" s="409" t="s">
        <v>3970</v>
      </c>
      <c r="B3281" s="409" t="s">
        <v>1404</v>
      </c>
      <c r="C3281" s="409" t="s">
        <v>920</v>
      </c>
      <c r="D3281" s="495">
        <v>4549</v>
      </c>
      <c r="E3281" s="409" t="s">
        <v>1113</v>
      </c>
      <c r="F3281" s="409" t="s">
        <v>40</v>
      </c>
      <c r="G3281" s="409" t="s">
        <v>298</v>
      </c>
      <c r="H3281" s="409" t="s">
        <v>41</v>
      </c>
      <c r="I3281" s="250" t="s">
        <v>46</v>
      </c>
      <c r="J3281" s="409" t="s">
        <v>47</v>
      </c>
      <c r="K3281" s="409" t="s">
        <v>197</v>
      </c>
      <c r="L3281" s="409" t="s">
        <v>218</v>
      </c>
      <c r="M3281" s="414">
        <v>172256700</v>
      </c>
    </row>
    <row r="3282" spans="1:13">
      <c r="A3282" s="409" t="s">
        <v>3922</v>
      </c>
      <c r="B3282" s="409" t="s">
        <v>1404</v>
      </c>
      <c r="C3282" s="409" t="s">
        <v>920</v>
      </c>
      <c r="D3282" s="495">
        <v>4549</v>
      </c>
      <c r="E3282" s="409" t="s">
        <v>1113</v>
      </c>
      <c r="F3282" s="409" t="s">
        <v>40</v>
      </c>
      <c r="G3282" s="409" t="s">
        <v>298</v>
      </c>
      <c r="H3282" s="409" t="s">
        <v>41</v>
      </c>
      <c r="I3282" s="250" t="s">
        <v>316</v>
      </c>
      <c r="J3282" s="409" t="s">
        <v>684</v>
      </c>
      <c r="K3282" s="409" t="s">
        <v>197</v>
      </c>
      <c r="L3282" s="409" t="s">
        <v>218</v>
      </c>
      <c r="M3282" s="414">
        <v>181335000</v>
      </c>
    </row>
    <row r="3283" spans="1:13">
      <c r="A3283" s="409" t="s">
        <v>3928</v>
      </c>
      <c r="B3283" s="409" t="s">
        <v>1404</v>
      </c>
      <c r="C3283" s="409" t="s">
        <v>920</v>
      </c>
      <c r="D3283" s="495">
        <v>4549</v>
      </c>
      <c r="E3283" s="409" t="s">
        <v>1113</v>
      </c>
      <c r="F3283" s="409" t="s">
        <v>40</v>
      </c>
      <c r="G3283" s="409" t="s">
        <v>298</v>
      </c>
      <c r="H3283" s="409" t="s">
        <v>41</v>
      </c>
      <c r="I3283" s="250" t="s">
        <v>318</v>
      </c>
      <c r="J3283" s="409" t="s">
        <v>685</v>
      </c>
      <c r="K3283" s="409" t="s">
        <v>197</v>
      </c>
      <c r="L3283" s="409" t="s">
        <v>218</v>
      </c>
      <c r="M3283" s="414">
        <v>181335000</v>
      </c>
    </row>
    <row r="3284" spans="1:13">
      <c r="A3284" s="409" t="s">
        <v>3934</v>
      </c>
      <c r="B3284" s="409" t="s">
        <v>1404</v>
      </c>
      <c r="C3284" s="409" t="s">
        <v>920</v>
      </c>
      <c r="D3284" s="495">
        <v>4549</v>
      </c>
      <c r="E3284" s="409" t="s">
        <v>1113</v>
      </c>
      <c r="F3284" s="409" t="s">
        <v>40</v>
      </c>
      <c r="G3284" s="409" t="s">
        <v>298</v>
      </c>
      <c r="H3284" s="409" t="s">
        <v>41</v>
      </c>
      <c r="I3284" s="250" t="s">
        <v>320</v>
      </c>
      <c r="J3284" s="409" t="s">
        <v>686</v>
      </c>
      <c r="K3284" s="409" t="s">
        <v>197</v>
      </c>
      <c r="L3284" s="409" t="s">
        <v>218</v>
      </c>
      <c r="M3284" s="414">
        <v>181335000</v>
      </c>
    </row>
    <row r="3285" spans="1:13">
      <c r="A3285" s="409" t="s">
        <v>3940</v>
      </c>
      <c r="B3285" s="409" t="s">
        <v>1404</v>
      </c>
      <c r="C3285" s="409" t="s">
        <v>920</v>
      </c>
      <c r="D3285" s="495">
        <v>4549</v>
      </c>
      <c r="E3285" s="409" t="s">
        <v>1113</v>
      </c>
      <c r="F3285" s="409" t="s">
        <v>40</v>
      </c>
      <c r="G3285" s="409" t="s">
        <v>298</v>
      </c>
      <c r="H3285" s="409" t="s">
        <v>41</v>
      </c>
      <c r="I3285" s="250" t="s">
        <v>322</v>
      </c>
      <c r="J3285" s="409" t="s">
        <v>687</v>
      </c>
      <c r="K3285" s="409" t="s">
        <v>197</v>
      </c>
      <c r="L3285" s="409" t="s">
        <v>218</v>
      </c>
      <c r="M3285" s="414">
        <v>181335000</v>
      </c>
    </row>
    <row r="3286" spans="1:13">
      <c r="A3286" s="409" t="s">
        <v>3946</v>
      </c>
      <c r="B3286" s="409" t="s">
        <v>1404</v>
      </c>
      <c r="C3286" s="409" t="s">
        <v>920</v>
      </c>
      <c r="D3286" s="495">
        <v>4549</v>
      </c>
      <c r="E3286" s="409" t="s">
        <v>1113</v>
      </c>
      <c r="F3286" s="409" t="s">
        <v>40</v>
      </c>
      <c r="G3286" s="409" t="s">
        <v>298</v>
      </c>
      <c r="H3286" s="409" t="s">
        <v>41</v>
      </c>
      <c r="I3286" s="250" t="s">
        <v>324</v>
      </c>
      <c r="J3286" s="409" t="s">
        <v>688</v>
      </c>
      <c r="K3286" s="409" t="s">
        <v>197</v>
      </c>
      <c r="L3286" s="409" t="s">
        <v>218</v>
      </c>
      <c r="M3286" s="414">
        <v>181335000</v>
      </c>
    </row>
    <row r="3287" spans="1:13">
      <c r="A3287" s="487" t="s">
        <v>5925</v>
      </c>
      <c r="B3287" s="487" t="s">
        <v>1555</v>
      </c>
      <c r="C3287" s="487" t="s">
        <v>920</v>
      </c>
      <c r="D3287" s="494">
        <v>4551</v>
      </c>
      <c r="E3287" s="487" t="s">
        <v>1204</v>
      </c>
      <c r="F3287" s="487" t="s">
        <v>40</v>
      </c>
      <c r="G3287" s="487" t="s">
        <v>298</v>
      </c>
      <c r="H3287" s="487" t="s">
        <v>41</v>
      </c>
      <c r="I3287" s="498" t="s">
        <v>422</v>
      </c>
      <c r="J3287" s="487" t="s">
        <v>442</v>
      </c>
      <c r="K3287" s="487" t="s">
        <v>198</v>
      </c>
      <c r="L3287" s="487" t="s">
        <v>32</v>
      </c>
      <c r="M3287" s="500">
        <v>1524600</v>
      </c>
    </row>
    <row r="3288" spans="1:13">
      <c r="A3288" s="487" t="s">
        <v>5931</v>
      </c>
      <c r="B3288" s="487" t="s">
        <v>1555</v>
      </c>
      <c r="C3288" s="487" t="s">
        <v>920</v>
      </c>
      <c r="D3288" s="494">
        <v>4551</v>
      </c>
      <c r="E3288" s="487" t="s">
        <v>1204</v>
      </c>
      <c r="F3288" s="487" t="s">
        <v>40</v>
      </c>
      <c r="G3288" s="487" t="s">
        <v>298</v>
      </c>
      <c r="H3288" s="487" t="s">
        <v>41</v>
      </c>
      <c r="I3288" s="498" t="s">
        <v>423</v>
      </c>
      <c r="J3288" s="487" t="s">
        <v>443</v>
      </c>
      <c r="K3288" s="487" t="s">
        <v>198</v>
      </c>
      <c r="L3288" s="487" t="s">
        <v>32</v>
      </c>
      <c r="M3288" s="500">
        <v>1524600</v>
      </c>
    </row>
    <row r="3289" spans="1:13">
      <c r="A3289" s="487" t="s">
        <v>5937</v>
      </c>
      <c r="B3289" s="487" t="s">
        <v>1555</v>
      </c>
      <c r="C3289" s="487" t="s">
        <v>920</v>
      </c>
      <c r="D3289" s="494">
        <v>4551</v>
      </c>
      <c r="E3289" s="487" t="s">
        <v>1204</v>
      </c>
      <c r="F3289" s="487" t="s">
        <v>40</v>
      </c>
      <c r="G3289" s="487" t="s">
        <v>298</v>
      </c>
      <c r="H3289" s="487" t="s">
        <v>41</v>
      </c>
      <c r="I3289" s="498" t="s">
        <v>424</v>
      </c>
      <c r="J3289" s="487" t="s">
        <v>444</v>
      </c>
      <c r="K3289" s="487" t="s">
        <v>198</v>
      </c>
      <c r="L3289" s="487" t="s">
        <v>32</v>
      </c>
      <c r="M3289" s="500">
        <v>1524600</v>
      </c>
    </row>
    <row r="3290" spans="1:13">
      <c r="A3290" s="487" t="s">
        <v>5943</v>
      </c>
      <c r="B3290" s="487" t="s">
        <v>1555</v>
      </c>
      <c r="C3290" s="487" t="s">
        <v>920</v>
      </c>
      <c r="D3290" s="494">
        <v>4551</v>
      </c>
      <c r="E3290" s="487" t="s">
        <v>1204</v>
      </c>
      <c r="F3290" s="487" t="s">
        <v>40</v>
      </c>
      <c r="G3290" s="487" t="s">
        <v>298</v>
      </c>
      <c r="H3290" s="487" t="s">
        <v>41</v>
      </c>
      <c r="I3290" s="498" t="s">
        <v>425</v>
      </c>
      <c r="J3290" s="487" t="s">
        <v>445</v>
      </c>
      <c r="K3290" s="487" t="s">
        <v>198</v>
      </c>
      <c r="L3290" s="487" t="s">
        <v>32</v>
      </c>
      <c r="M3290" s="500">
        <v>1524600</v>
      </c>
    </row>
    <row r="3291" spans="1:13">
      <c r="A3291" s="487" t="s">
        <v>5919</v>
      </c>
      <c r="B3291" s="487" t="s">
        <v>1555</v>
      </c>
      <c r="C3291" s="487" t="s">
        <v>920</v>
      </c>
      <c r="D3291" s="494">
        <v>4551</v>
      </c>
      <c r="E3291" s="487" t="s">
        <v>1204</v>
      </c>
      <c r="F3291" s="487" t="s">
        <v>40</v>
      </c>
      <c r="G3291" s="487" t="s">
        <v>298</v>
      </c>
      <c r="H3291" s="487" t="s">
        <v>41</v>
      </c>
      <c r="I3291" s="498" t="s">
        <v>421</v>
      </c>
      <c r="J3291" s="487" t="s">
        <v>441</v>
      </c>
      <c r="K3291" s="487" t="s">
        <v>198</v>
      </c>
      <c r="L3291" s="487" t="s">
        <v>32</v>
      </c>
      <c r="M3291" s="500">
        <v>1575420</v>
      </c>
    </row>
    <row r="3292" spans="1:13">
      <c r="A3292" s="487" t="s">
        <v>5913</v>
      </c>
      <c r="B3292" s="487" t="s">
        <v>1555</v>
      </c>
      <c r="C3292" s="487" t="s">
        <v>920</v>
      </c>
      <c r="D3292" s="494">
        <v>4551</v>
      </c>
      <c r="E3292" s="487" t="s">
        <v>1204</v>
      </c>
      <c r="F3292" s="487" t="s">
        <v>40</v>
      </c>
      <c r="G3292" s="487" t="s">
        <v>298</v>
      </c>
      <c r="H3292" s="487" t="s">
        <v>41</v>
      </c>
      <c r="I3292" s="498" t="s">
        <v>223</v>
      </c>
      <c r="J3292" s="487" t="s">
        <v>56</v>
      </c>
      <c r="K3292" s="487" t="s">
        <v>198</v>
      </c>
      <c r="L3292" s="487" t="s">
        <v>32</v>
      </c>
      <c r="M3292" s="500">
        <v>1727880</v>
      </c>
    </row>
    <row r="3293" spans="1:13">
      <c r="A3293" s="487" t="s">
        <v>5841</v>
      </c>
      <c r="B3293" s="487" t="s">
        <v>1555</v>
      </c>
      <c r="C3293" s="487" t="s">
        <v>920</v>
      </c>
      <c r="D3293" s="494">
        <v>4551</v>
      </c>
      <c r="E3293" s="487" t="s">
        <v>1204</v>
      </c>
      <c r="F3293" s="487" t="s">
        <v>40</v>
      </c>
      <c r="G3293" s="487" t="s">
        <v>298</v>
      </c>
      <c r="H3293" s="487" t="s">
        <v>41</v>
      </c>
      <c r="I3293" s="498" t="s">
        <v>316</v>
      </c>
      <c r="J3293" s="487" t="s">
        <v>684</v>
      </c>
      <c r="K3293" s="487" t="s">
        <v>198</v>
      </c>
      <c r="L3293" s="487" t="s">
        <v>32</v>
      </c>
      <c r="M3293" s="500">
        <v>1829520</v>
      </c>
    </row>
    <row r="3294" spans="1:13">
      <c r="A3294" s="487" t="s">
        <v>5847</v>
      </c>
      <c r="B3294" s="487" t="s">
        <v>1555</v>
      </c>
      <c r="C3294" s="487" t="s">
        <v>920</v>
      </c>
      <c r="D3294" s="494">
        <v>4551</v>
      </c>
      <c r="E3294" s="487" t="s">
        <v>1204</v>
      </c>
      <c r="F3294" s="487" t="s">
        <v>40</v>
      </c>
      <c r="G3294" s="487" t="s">
        <v>298</v>
      </c>
      <c r="H3294" s="487" t="s">
        <v>41</v>
      </c>
      <c r="I3294" s="498" t="s">
        <v>318</v>
      </c>
      <c r="J3294" s="487" t="s">
        <v>685</v>
      </c>
      <c r="K3294" s="487" t="s">
        <v>198</v>
      </c>
      <c r="L3294" s="487" t="s">
        <v>32</v>
      </c>
      <c r="M3294" s="500">
        <v>1829520</v>
      </c>
    </row>
    <row r="3295" spans="1:13">
      <c r="A3295" s="487" t="s">
        <v>5853</v>
      </c>
      <c r="B3295" s="487" t="s">
        <v>1555</v>
      </c>
      <c r="C3295" s="487" t="s">
        <v>920</v>
      </c>
      <c r="D3295" s="494">
        <v>4551</v>
      </c>
      <c r="E3295" s="487" t="s">
        <v>1204</v>
      </c>
      <c r="F3295" s="487" t="s">
        <v>40</v>
      </c>
      <c r="G3295" s="487" t="s">
        <v>298</v>
      </c>
      <c r="H3295" s="487" t="s">
        <v>41</v>
      </c>
      <c r="I3295" s="498" t="s">
        <v>320</v>
      </c>
      <c r="J3295" s="487" t="s">
        <v>686</v>
      </c>
      <c r="K3295" s="487" t="s">
        <v>198</v>
      </c>
      <c r="L3295" s="487" t="s">
        <v>32</v>
      </c>
      <c r="M3295" s="500">
        <v>1829520</v>
      </c>
    </row>
    <row r="3296" spans="1:13">
      <c r="A3296" s="487" t="s">
        <v>5859</v>
      </c>
      <c r="B3296" s="487" t="s">
        <v>1555</v>
      </c>
      <c r="C3296" s="487" t="s">
        <v>920</v>
      </c>
      <c r="D3296" s="494">
        <v>4551</v>
      </c>
      <c r="E3296" s="487" t="s">
        <v>1204</v>
      </c>
      <c r="F3296" s="487" t="s">
        <v>40</v>
      </c>
      <c r="G3296" s="487" t="s">
        <v>298</v>
      </c>
      <c r="H3296" s="487" t="s">
        <v>41</v>
      </c>
      <c r="I3296" s="498" t="s">
        <v>322</v>
      </c>
      <c r="J3296" s="487" t="s">
        <v>687</v>
      </c>
      <c r="K3296" s="487" t="s">
        <v>198</v>
      </c>
      <c r="L3296" s="487" t="s">
        <v>32</v>
      </c>
      <c r="M3296" s="500">
        <v>1829520</v>
      </c>
    </row>
    <row r="3297" spans="1:13">
      <c r="A3297" s="487" t="s">
        <v>5865</v>
      </c>
      <c r="B3297" s="487" t="s">
        <v>1555</v>
      </c>
      <c r="C3297" s="487" t="s">
        <v>920</v>
      </c>
      <c r="D3297" s="494">
        <v>4551</v>
      </c>
      <c r="E3297" s="487" t="s">
        <v>1204</v>
      </c>
      <c r="F3297" s="487" t="s">
        <v>40</v>
      </c>
      <c r="G3297" s="487" t="s">
        <v>298</v>
      </c>
      <c r="H3297" s="487" t="s">
        <v>41</v>
      </c>
      <c r="I3297" s="498" t="s">
        <v>324</v>
      </c>
      <c r="J3297" s="487" t="s">
        <v>688</v>
      </c>
      <c r="K3297" s="487" t="s">
        <v>198</v>
      </c>
      <c r="L3297" s="487" t="s">
        <v>32</v>
      </c>
      <c r="M3297" s="500">
        <v>1829520</v>
      </c>
    </row>
    <row r="3298" spans="1:13">
      <c r="A3298" s="487" t="s">
        <v>5871</v>
      </c>
      <c r="B3298" s="487" t="s">
        <v>1555</v>
      </c>
      <c r="C3298" s="487" t="s">
        <v>920</v>
      </c>
      <c r="D3298" s="494">
        <v>4551</v>
      </c>
      <c r="E3298" s="487" t="s">
        <v>1204</v>
      </c>
      <c r="F3298" s="487" t="s">
        <v>40</v>
      </c>
      <c r="G3298" s="487" t="s">
        <v>298</v>
      </c>
      <c r="H3298" s="487" t="s">
        <v>41</v>
      </c>
      <c r="I3298" s="498" t="s">
        <v>42</v>
      </c>
      <c r="J3298" s="487" t="s">
        <v>43</v>
      </c>
      <c r="K3298" s="487" t="s">
        <v>198</v>
      </c>
      <c r="L3298" s="487" t="s">
        <v>32</v>
      </c>
      <c r="M3298" s="500">
        <v>1829520</v>
      </c>
    </row>
    <row r="3299" spans="1:13">
      <c r="A3299" s="487" t="s">
        <v>5877</v>
      </c>
      <c r="B3299" s="487" t="s">
        <v>1555</v>
      </c>
      <c r="C3299" s="487" t="s">
        <v>920</v>
      </c>
      <c r="D3299" s="494">
        <v>4551</v>
      </c>
      <c r="E3299" s="487" t="s">
        <v>1204</v>
      </c>
      <c r="F3299" s="487" t="s">
        <v>40</v>
      </c>
      <c r="G3299" s="487" t="s">
        <v>298</v>
      </c>
      <c r="H3299" s="487" t="s">
        <v>41</v>
      </c>
      <c r="I3299" s="498" t="s">
        <v>219</v>
      </c>
      <c r="J3299" s="487" t="s">
        <v>220</v>
      </c>
      <c r="K3299" s="487" t="s">
        <v>198</v>
      </c>
      <c r="L3299" s="487" t="s">
        <v>32</v>
      </c>
      <c r="M3299" s="500">
        <v>1829520</v>
      </c>
    </row>
    <row r="3300" spans="1:13">
      <c r="A3300" s="487" t="s">
        <v>5883</v>
      </c>
      <c r="B3300" s="487" t="s">
        <v>1555</v>
      </c>
      <c r="C3300" s="487" t="s">
        <v>920</v>
      </c>
      <c r="D3300" s="494">
        <v>4551</v>
      </c>
      <c r="E3300" s="487" t="s">
        <v>1204</v>
      </c>
      <c r="F3300" s="487" t="s">
        <v>40</v>
      </c>
      <c r="G3300" s="487" t="s">
        <v>298</v>
      </c>
      <c r="H3300" s="487" t="s">
        <v>41</v>
      </c>
      <c r="I3300" s="498" t="s">
        <v>44</v>
      </c>
      <c r="J3300" s="487" t="s">
        <v>45</v>
      </c>
      <c r="K3300" s="487" t="s">
        <v>198</v>
      </c>
      <c r="L3300" s="487" t="s">
        <v>32</v>
      </c>
      <c r="M3300" s="500">
        <v>1829520</v>
      </c>
    </row>
    <row r="3301" spans="1:13">
      <c r="A3301" s="487" t="s">
        <v>5889</v>
      </c>
      <c r="B3301" s="487" t="s">
        <v>1555</v>
      </c>
      <c r="C3301" s="487" t="s">
        <v>920</v>
      </c>
      <c r="D3301" s="494">
        <v>4551</v>
      </c>
      <c r="E3301" s="487" t="s">
        <v>1204</v>
      </c>
      <c r="F3301" s="487" t="s">
        <v>40</v>
      </c>
      <c r="G3301" s="487" t="s">
        <v>298</v>
      </c>
      <c r="H3301" s="487" t="s">
        <v>41</v>
      </c>
      <c r="I3301" s="498" t="s">
        <v>46</v>
      </c>
      <c r="J3301" s="487" t="s">
        <v>47</v>
      </c>
      <c r="K3301" s="487" t="s">
        <v>198</v>
      </c>
      <c r="L3301" s="487" t="s">
        <v>32</v>
      </c>
      <c r="M3301" s="500">
        <v>1829520</v>
      </c>
    </row>
    <row r="3302" spans="1:13">
      <c r="A3302" s="487" t="s">
        <v>5895</v>
      </c>
      <c r="B3302" s="487" t="s">
        <v>1555</v>
      </c>
      <c r="C3302" s="487" t="s">
        <v>920</v>
      </c>
      <c r="D3302" s="494">
        <v>4551</v>
      </c>
      <c r="E3302" s="487" t="s">
        <v>1204</v>
      </c>
      <c r="F3302" s="487" t="s">
        <v>40</v>
      </c>
      <c r="G3302" s="487" t="s">
        <v>298</v>
      </c>
      <c r="H3302" s="487" t="s">
        <v>41</v>
      </c>
      <c r="I3302" s="498" t="s">
        <v>221</v>
      </c>
      <c r="J3302" s="487" t="s">
        <v>222</v>
      </c>
      <c r="K3302" s="487" t="s">
        <v>198</v>
      </c>
      <c r="L3302" s="487" t="s">
        <v>32</v>
      </c>
      <c r="M3302" s="500">
        <v>1829520</v>
      </c>
    </row>
    <row r="3303" spans="1:13">
      <c r="A3303" s="487" t="s">
        <v>5901</v>
      </c>
      <c r="B3303" s="487" t="s">
        <v>1555</v>
      </c>
      <c r="C3303" s="487" t="s">
        <v>920</v>
      </c>
      <c r="D3303" s="494">
        <v>4551</v>
      </c>
      <c r="E3303" s="487" t="s">
        <v>1204</v>
      </c>
      <c r="F3303" s="487" t="s">
        <v>40</v>
      </c>
      <c r="G3303" s="487" t="s">
        <v>298</v>
      </c>
      <c r="H3303" s="487" t="s">
        <v>41</v>
      </c>
      <c r="I3303" s="498" t="s">
        <v>48</v>
      </c>
      <c r="J3303" s="487" t="s">
        <v>49</v>
      </c>
      <c r="K3303" s="487" t="s">
        <v>198</v>
      </c>
      <c r="L3303" s="487" t="s">
        <v>32</v>
      </c>
      <c r="M3303" s="500">
        <v>1829520</v>
      </c>
    </row>
    <row r="3304" spans="1:13">
      <c r="A3304" s="487" t="s">
        <v>5907</v>
      </c>
      <c r="B3304" s="487" t="s">
        <v>1555</v>
      </c>
      <c r="C3304" s="487" t="s">
        <v>920</v>
      </c>
      <c r="D3304" s="494">
        <v>4551</v>
      </c>
      <c r="E3304" s="487" t="s">
        <v>1204</v>
      </c>
      <c r="F3304" s="487" t="s">
        <v>40</v>
      </c>
      <c r="G3304" s="487" t="s">
        <v>298</v>
      </c>
      <c r="H3304" s="487" t="s">
        <v>41</v>
      </c>
      <c r="I3304" s="498" t="s">
        <v>50</v>
      </c>
      <c r="J3304" s="487" t="s">
        <v>51</v>
      </c>
      <c r="K3304" s="487" t="s">
        <v>198</v>
      </c>
      <c r="L3304" s="487" t="s">
        <v>32</v>
      </c>
      <c r="M3304" s="500">
        <v>1829520</v>
      </c>
    </row>
    <row r="3305" spans="1:13">
      <c r="A3305" s="487" t="s">
        <v>5923</v>
      </c>
      <c r="B3305" s="487" t="s">
        <v>1553</v>
      </c>
      <c r="C3305" s="487" t="s">
        <v>920</v>
      </c>
      <c r="D3305" s="494">
        <v>4551</v>
      </c>
      <c r="E3305" s="487" t="s">
        <v>1204</v>
      </c>
      <c r="F3305" s="487" t="s">
        <v>40</v>
      </c>
      <c r="G3305" s="487" t="s">
        <v>298</v>
      </c>
      <c r="H3305" s="487" t="s">
        <v>41</v>
      </c>
      <c r="I3305" s="498" t="s">
        <v>422</v>
      </c>
      <c r="J3305" s="487" t="s">
        <v>442</v>
      </c>
      <c r="K3305" s="487" t="s">
        <v>198</v>
      </c>
      <c r="L3305" s="487" t="s">
        <v>34</v>
      </c>
      <c r="M3305" s="500">
        <v>2261490</v>
      </c>
    </row>
    <row r="3306" spans="1:13">
      <c r="A3306" s="487" t="s">
        <v>5929</v>
      </c>
      <c r="B3306" s="487" t="s">
        <v>1553</v>
      </c>
      <c r="C3306" s="487" t="s">
        <v>920</v>
      </c>
      <c r="D3306" s="494">
        <v>4551</v>
      </c>
      <c r="E3306" s="487" t="s">
        <v>1204</v>
      </c>
      <c r="F3306" s="487" t="s">
        <v>40</v>
      </c>
      <c r="G3306" s="487" t="s">
        <v>298</v>
      </c>
      <c r="H3306" s="487" t="s">
        <v>41</v>
      </c>
      <c r="I3306" s="498" t="s">
        <v>423</v>
      </c>
      <c r="J3306" s="487" t="s">
        <v>443</v>
      </c>
      <c r="K3306" s="487" t="s">
        <v>198</v>
      </c>
      <c r="L3306" s="487" t="s">
        <v>34</v>
      </c>
      <c r="M3306" s="500">
        <v>2261490</v>
      </c>
    </row>
    <row r="3307" spans="1:13">
      <c r="A3307" s="487" t="s">
        <v>5935</v>
      </c>
      <c r="B3307" s="487" t="s">
        <v>1553</v>
      </c>
      <c r="C3307" s="487" t="s">
        <v>920</v>
      </c>
      <c r="D3307" s="494">
        <v>4551</v>
      </c>
      <c r="E3307" s="487" t="s">
        <v>1204</v>
      </c>
      <c r="F3307" s="487" t="s">
        <v>40</v>
      </c>
      <c r="G3307" s="487" t="s">
        <v>298</v>
      </c>
      <c r="H3307" s="487" t="s">
        <v>41</v>
      </c>
      <c r="I3307" s="498" t="s">
        <v>424</v>
      </c>
      <c r="J3307" s="487" t="s">
        <v>444</v>
      </c>
      <c r="K3307" s="487" t="s">
        <v>198</v>
      </c>
      <c r="L3307" s="487" t="s">
        <v>34</v>
      </c>
      <c r="M3307" s="500">
        <v>2261490</v>
      </c>
    </row>
    <row r="3308" spans="1:13">
      <c r="A3308" s="487" t="s">
        <v>5941</v>
      </c>
      <c r="B3308" s="487" t="s">
        <v>1553</v>
      </c>
      <c r="C3308" s="487" t="s">
        <v>920</v>
      </c>
      <c r="D3308" s="494">
        <v>4551</v>
      </c>
      <c r="E3308" s="487" t="s">
        <v>1204</v>
      </c>
      <c r="F3308" s="487" t="s">
        <v>40</v>
      </c>
      <c r="G3308" s="487" t="s">
        <v>298</v>
      </c>
      <c r="H3308" s="487" t="s">
        <v>41</v>
      </c>
      <c r="I3308" s="498" t="s">
        <v>425</v>
      </c>
      <c r="J3308" s="487" t="s">
        <v>445</v>
      </c>
      <c r="K3308" s="487" t="s">
        <v>198</v>
      </c>
      <c r="L3308" s="487" t="s">
        <v>34</v>
      </c>
      <c r="M3308" s="500">
        <v>2261490</v>
      </c>
    </row>
    <row r="3309" spans="1:13">
      <c r="A3309" s="487" t="s">
        <v>5917</v>
      </c>
      <c r="B3309" s="487" t="s">
        <v>1553</v>
      </c>
      <c r="C3309" s="487" t="s">
        <v>920</v>
      </c>
      <c r="D3309" s="494">
        <v>4551</v>
      </c>
      <c r="E3309" s="487" t="s">
        <v>1204</v>
      </c>
      <c r="F3309" s="487" t="s">
        <v>40</v>
      </c>
      <c r="G3309" s="487" t="s">
        <v>298</v>
      </c>
      <c r="H3309" s="487" t="s">
        <v>41</v>
      </c>
      <c r="I3309" s="498" t="s">
        <v>421</v>
      </c>
      <c r="J3309" s="487" t="s">
        <v>441</v>
      </c>
      <c r="K3309" s="487" t="s">
        <v>198</v>
      </c>
      <c r="L3309" s="487" t="s">
        <v>34</v>
      </c>
      <c r="M3309" s="500">
        <v>2356200</v>
      </c>
    </row>
    <row r="3310" spans="1:13">
      <c r="A3310" s="487" t="s">
        <v>5926</v>
      </c>
      <c r="B3310" s="487" t="s">
        <v>1556</v>
      </c>
      <c r="C3310" s="487" t="s">
        <v>920</v>
      </c>
      <c r="D3310" s="494">
        <v>4551</v>
      </c>
      <c r="E3310" s="487" t="s">
        <v>1204</v>
      </c>
      <c r="F3310" s="487" t="s">
        <v>40</v>
      </c>
      <c r="G3310" s="487" t="s">
        <v>298</v>
      </c>
      <c r="H3310" s="487" t="s">
        <v>41</v>
      </c>
      <c r="I3310" s="498" t="s">
        <v>422</v>
      </c>
      <c r="J3310" s="487" t="s">
        <v>442</v>
      </c>
      <c r="K3310" s="487" t="s">
        <v>197</v>
      </c>
      <c r="L3310" s="487" t="s">
        <v>32</v>
      </c>
      <c r="M3310" s="500">
        <v>2541000</v>
      </c>
    </row>
    <row r="3311" spans="1:13">
      <c r="A3311" s="487" t="s">
        <v>5932</v>
      </c>
      <c r="B3311" s="487" t="s">
        <v>1556</v>
      </c>
      <c r="C3311" s="487" t="s">
        <v>920</v>
      </c>
      <c r="D3311" s="494">
        <v>4551</v>
      </c>
      <c r="E3311" s="487" t="s">
        <v>1204</v>
      </c>
      <c r="F3311" s="487" t="s">
        <v>40</v>
      </c>
      <c r="G3311" s="487" t="s">
        <v>298</v>
      </c>
      <c r="H3311" s="487" t="s">
        <v>41</v>
      </c>
      <c r="I3311" s="498" t="s">
        <v>423</v>
      </c>
      <c r="J3311" s="487" t="s">
        <v>443</v>
      </c>
      <c r="K3311" s="487" t="s">
        <v>197</v>
      </c>
      <c r="L3311" s="487" t="s">
        <v>32</v>
      </c>
      <c r="M3311" s="500">
        <v>2541000</v>
      </c>
    </row>
    <row r="3312" spans="1:13">
      <c r="A3312" s="487" t="s">
        <v>5938</v>
      </c>
      <c r="B3312" s="487" t="s">
        <v>1556</v>
      </c>
      <c r="C3312" s="487" t="s">
        <v>920</v>
      </c>
      <c r="D3312" s="494">
        <v>4551</v>
      </c>
      <c r="E3312" s="487" t="s">
        <v>1204</v>
      </c>
      <c r="F3312" s="487" t="s">
        <v>40</v>
      </c>
      <c r="G3312" s="487" t="s">
        <v>298</v>
      </c>
      <c r="H3312" s="487" t="s">
        <v>41</v>
      </c>
      <c r="I3312" s="498" t="s">
        <v>424</v>
      </c>
      <c r="J3312" s="487" t="s">
        <v>444</v>
      </c>
      <c r="K3312" s="487" t="s">
        <v>197</v>
      </c>
      <c r="L3312" s="487" t="s">
        <v>32</v>
      </c>
      <c r="M3312" s="500">
        <v>2541000</v>
      </c>
    </row>
    <row r="3313" spans="1:13">
      <c r="A3313" s="487" t="s">
        <v>5944</v>
      </c>
      <c r="B3313" s="487" t="s">
        <v>1556</v>
      </c>
      <c r="C3313" s="487" t="s">
        <v>920</v>
      </c>
      <c r="D3313" s="494">
        <v>4551</v>
      </c>
      <c r="E3313" s="487" t="s">
        <v>1204</v>
      </c>
      <c r="F3313" s="487" t="s">
        <v>40</v>
      </c>
      <c r="G3313" s="487" t="s">
        <v>298</v>
      </c>
      <c r="H3313" s="487" t="s">
        <v>41</v>
      </c>
      <c r="I3313" s="498" t="s">
        <v>425</v>
      </c>
      <c r="J3313" s="487" t="s">
        <v>445</v>
      </c>
      <c r="K3313" s="487" t="s">
        <v>197</v>
      </c>
      <c r="L3313" s="487" t="s">
        <v>32</v>
      </c>
      <c r="M3313" s="500">
        <v>2541000</v>
      </c>
    </row>
    <row r="3314" spans="1:13">
      <c r="A3314" s="487" t="s">
        <v>5911</v>
      </c>
      <c r="B3314" s="487" t="s">
        <v>1553</v>
      </c>
      <c r="C3314" s="487" t="s">
        <v>920</v>
      </c>
      <c r="D3314" s="494">
        <v>4551</v>
      </c>
      <c r="E3314" s="487" t="s">
        <v>1204</v>
      </c>
      <c r="F3314" s="487" t="s">
        <v>40</v>
      </c>
      <c r="G3314" s="487" t="s">
        <v>298</v>
      </c>
      <c r="H3314" s="487" t="s">
        <v>41</v>
      </c>
      <c r="I3314" s="498" t="s">
        <v>223</v>
      </c>
      <c r="J3314" s="487" t="s">
        <v>56</v>
      </c>
      <c r="K3314" s="487" t="s">
        <v>198</v>
      </c>
      <c r="L3314" s="487" t="s">
        <v>34</v>
      </c>
      <c r="M3314" s="500">
        <v>2564100</v>
      </c>
    </row>
    <row r="3315" spans="1:13">
      <c r="A3315" s="487" t="s">
        <v>5920</v>
      </c>
      <c r="B3315" s="487" t="s">
        <v>1556</v>
      </c>
      <c r="C3315" s="487" t="s">
        <v>920</v>
      </c>
      <c r="D3315" s="494">
        <v>4551</v>
      </c>
      <c r="E3315" s="487" t="s">
        <v>1204</v>
      </c>
      <c r="F3315" s="487" t="s">
        <v>40</v>
      </c>
      <c r="G3315" s="487" t="s">
        <v>298</v>
      </c>
      <c r="H3315" s="487" t="s">
        <v>41</v>
      </c>
      <c r="I3315" s="498" t="s">
        <v>421</v>
      </c>
      <c r="J3315" s="487" t="s">
        <v>441</v>
      </c>
      <c r="K3315" s="487" t="s">
        <v>197</v>
      </c>
      <c r="L3315" s="487" t="s">
        <v>32</v>
      </c>
      <c r="M3315" s="500">
        <v>2633400</v>
      </c>
    </row>
    <row r="3316" spans="1:13">
      <c r="A3316" s="487" t="s">
        <v>5839</v>
      </c>
      <c r="B3316" s="487" t="s">
        <v>1553</v>
      </c>
      <c r="C3316" s="487" t="s">
        <v>920</v>
      </c>
      <c r="D3316" s="494">
        <v>4551</v>
      </c>
      <c r="E3316" s="487" t="s">
        <v>1204</v>
      </c>
      <c r="F3316" s="487" t="s">
        <v>40</v>
      </c>
      <c r="G3316" s="487" t="s">
        <v>298</v>
      </c>
      <c r="H3316" s="487" t="s">
        <v>41</v>
      </c>
      <c r="I3316" s="498" t="s">
        <v>316</v>
      </c>
      <c r="J3316" s="487" t="s">
        <v>684</v>
      </c>
      <c r="K3316" s="487" t="s">
        <v>198</v>
      </c>
      <c r="L3316" s="487" t="s">
        <v>34</v>
      </c>
      <c r="M3316" s="500">
        <v>2725800</v>
      </c>
    </row>
    <row r="3317" spans="1:13">
      <c r="A3317" s="487" t="s">
        <v>5845</v>
      </c>
      <c r="B3317" s="487" t="s">
        <v>1553</v>
      </c>
      <c r="C3317" s="487" t="s">
        <v>920</v>
      </c>
      <c r="D3317" s="494">
        <v>4551</v>
      </c>
      <c r="E3317" s="487" t="s">
        <v>1204</v>
      </c>
      <c r="F3317" s="487" t="s">
        <v>40</v>
      </c>
      <c r="G3317" s="487" t="s">
        <v>298</v>
      </c>
      <c r="H3317" s="487" t="s">
        <v>41</v>
      </c>
      <c r="I3317" s="498" t="s">
        <v>318</v>
      </c>
      <c r="J3317" s="487" t="s">
        <v>685</v>
      </c>
      <c r="K3317" s="487" t="s">
        <v>198</v>
      </c>
      <c r="L3317" s="487" t="s">
        <v>34</v>
      </c>
      <c r="M3317" s="500">
        <v>2725800</v>
      </c>
    </row>
    <row r="3318" spans="1:13">
      <c r="A3318" s="487" t="s">
        <v>5851</v>
      </c>
      <c r="B3318" s="487" t="s">
        <v>1553</v>
      </c>
      <c r="C3318" s="487" t="s">
        <v>920</v>
      </c>
      <c r="D3318" s="494">
        <v>4551</v>
      </c>
      <c r="E3318" s="487" t="s">
        <v>1204</v>
      </c>
      <c r="F3318" s="487" t="s">
        <v>40</v>
      </c>
      <c r="G3318" s="487" t="s">
        <v>298</v>
      </c>
      <c r="H3318" s="487" t="s">
        <v>41</v>
      </c>
      <c r="I3318" s="498" t="s">
        <v>320</v>
      </c>
      <c r="J3318" s="487" t="s">
        <v>686</v>
      </c>
      <c r="K3318" s="487" t="s">
        <v>198</v>
      </c>
      <c r="L3318" s="487" t="s">
        <v>34</v>
      </c>
      <c r="M3318" s="500">
        <v>2725800</v>
      </c>
    </row>
    <row r="3319" spans="1:13">
      <c r="A3319" s="487" t="s">
        <v>5857</v>
      </c>
      <c r="B3319" s="487" t="s">
        <v>1553</v>
      </c>
      <c r="C3319" s="487" t="s">
        <v>920</v>
      </c>
      <c r="D3319" s="494">
        <v>4551</v>
      </c>
      <c r="E3319" s="487" t="s">
        <v>1204</v>
      </c>
      <c r="F3319" s="487" t="s">
        <v>40</v>
      </c>
      <c r="G3319" s="487" t="s">
        <v>298</v>
      </c>
      <c r="H3319" s="487" t="s">
        <v>41</v>
      </c>
      <c r="I3319" s="498" t="s">
        <v>322</v>
      </c>
      <c r="J3319" s="487" t="s">
        <v>687</v>
      </c>
      <c r="K3319" s="487" t="s">
        <v>198</v>
      </c>
      <c r="L3319" s="487" t="s">
        <v>34</v>
      </c>
      <c r="M3319" s="500">
        <v>2725800</v>
      </c>
    </row>
    <row r="3320" spans="1:13">
      <c r="A3320" s="487" t="s">
        <v>5863</v>
      </c>
      <c r="B3320" s="487" t="s">
        <v>1553</v>
      </c>
      <c r="C3320" s="487" t="s">
        <v>920</v>
      </c>
      <c r="D3320" s="494">
        <v>4551</v>
      </c>
      <c r="E3320" s="487" t="s">
        <v>1204</v>
      </c>
      <c r="F3320" s="487" t="s">
        <v>40</v>
      </c>
      <c r="G3320" s="487" t="s">
        <v>298</v>
      </c>
      <c r="H3320" s="487" t="s">
        <v>41</v>
      </c>
      <c r="I3320" s="498" t="s">
        <v>324</v>
      </c>
      <c r="J3320" s="487" t="s">
        <v>688</v>
      </c>
      <c r="K3320" s="487" t="s">
        <v>198</v>
      </c>
      <c r="L3320" s="487" t="s">
        <v>34</v>
      </c>
      <c r="M3320" s="500">
        <v>2725800</v>
      </c>
    </row>
    <row r="3321" spans="1:13">
      <c r="A3321" s="487" t="s">
        <v>5869</v>
      </c>
      <c r="B3321" s="487" t="s">
        <v>1553</v>
      </c>
      <c r="C3321" s="487" t="s">
        <v>920</v>
      </c>
      <c r="D3321" s="494">
        <v>4551</v>
      </c>
      <c r="E3321" s="487" t="s">
        <v>1204</v>
      </c>
      <c r="F3321" s="487" t="s">
        <v>40</v>
      </c>
      <c r="G3321" s="487" t="s">
        <v>298</v>
      </c>
      <c r="H3321" s="487" t="s">
        <v>41</v>
      </c>
      <c r="I3321" s="498" t="s">
        <v>42</v>
      </c>
      <c r="J3321" s="487" t="s">
        <v>43</v>
      </c>
      <c r="K3321" s="487" t="s">
        <v>198</v>
      </c>
      <c r="L3321" s="487" t="s">
        <v>34</v>
      </c>
      <c r="M3321" s="500">
        <v>2725800</v>
      </c>
    </row>
    <row r="3322" spans="1:13">
      <c r="A3322" s="487" t="s">
        <v>5875</v>
      </c>
      <c r="B3322" s="487" t="s">
        <v>1553</v>
      </c>
      <c r="C3322" s="487" t="s">
        <v>920</v>
      </c>
      <c r="D3322" s="494">
        <v>4551</v>
      </c>
      <c r="E3322" s="487" t="s">
        <v>1204</v>
      </c>
      <c r="F3322" s="487" t="s">
        <v>40</v>
      </c>
      <c r="G3322" s="487" t="s">
        <v>298</v>
      </c>
      <c r="H3322" s="487" t="s">
        <v>41</v>
      </c>
      <c r="I3322" s="498" t="s">
        <v>219</v>
      </c>
      <c r="J3322" s="487" t="s">
        <v>220</v>
      </c>
      <c r="K3322" s="487" t="s">
        <v>198</v>
      </c>
      <c r="L3322" s="487" t="s">
        <v>34</v>
      </c>
      <c r="M3322" s="500">
        <v>2725800</v>
      </c>
    </row>
    <row r="3323" spans="1:13">
      <c r="A3323" s="487" t="s">
        <v>5881</v>
      </c>
      <c r="B3323" s="487" t="s">
        <v>1553</v>
      </c>
      <c r="C3323" s="487" t="s">
        <v>920</v>
      </c>
      <c r="D3323" s="494">
        <v>4551</v>
      </c>
      <c r="E3323" s="487" t="s">
        <v>1204</v>
      </c>
      <c r="F3323" s="487" t="s">
        <v>40</v>
      </c>
      <c r="G3323" s="487" t="s">
        <v>298</v>
      </c>
      <c r="H3323" s="487" t="s">
        <v>41</v>
      </c>
      <c r="I3323" s="498" t="s">
        <v>44</v>
      </c>
      <c r="J3323" s="487" t="s">
        <v>45</v>
      </c>
      <c r="K3323" s="487" t="s">
        <v>198</v>
      </c>
      <c r="L3323" s="487" t="s">
        <v>34</v>
      </c>
      <c r="M3323" s="500">
        <v>2725800</v>
      </c>
    </row>
    <row r="3324" spans="1:13">
      <c r="A3324" s="487" t="s">
        <v>5887</v>
      </c>
      <c r="B3324" s="487" t="s">
        <v>1553</v>
      </c>
      <c r="C3324" s="487" t="s">
        <v>920</v>
      </c>
      <c r="D3324" s="494">
        <v>4551</v>
      </c>
      <c r="E3324" s="487" t="s">
        <v>1204</v>
      </c>
      <c r="F3324" s="487" t="s">
        <v>40</v>
      </c>
      <c r="G3324" s="487" t="s">
        <v>298</v>
      </c>
      <c r="H3324" s="487" t="s">
        <v>41</v>
      </c>
      <c r="I3324" s="498" t="s">
        <v>46</v>
      </c>
      <c r="J3324" s="487" t="s">
        <v>47</v>
      </c>
      <c r="K3324" s="487" t="s">
        <v>198</v>
      </c>
      <c r="L3324" s="487" t="s">
        <v>34</v>
      </c>
      <c r="M3324" s="500">
        <v>2725800</v>
      </c>
    </row>
    <row r="3325" spans="1:13">
      <c r="A3325" s="487" t="s">
        <v>5893</v>
      </c>
      <c r="B3325" s="487" t="s">
        <v>1553</v>
      </c>
      <c r="C3325" s="487" t="s">
        <v>920</v>
      </c>
      <c r="D3325" s="494">
        <v>4551</v>
      </c>
      <c r="E3325" s="487" t="s">
        <v>1204</v>
      </c>
      <c r="F3325" s="487" t="s">
        <v>40</v>
      </c>
      <c r="G3325" s="487" t="s">
        <v>298</v>
      </c>
      <c r="H3325" s="487" t="s">
        <v>41</v>
      </c>
      <c r="I3325" s="498" t="s">
        <v>221</v>
      </c>
      <c r="J3325" s="487" t="s">
        <v>222</v>
      </c>
      <c r="K3325" s="487" t="s">
        <v>198</v>
      </c>
      <c r="L3325" s="487" t="s">
        <v>34</v>
      </c>
      <c r="M3325" s="500">
        <v>2725800</v>
      </c>
    </row>
    <row r="3326" spans="1:13">
      <c r="A3326" s="487" t="s">
        <v>5899</v>
      </c>
      <c r="B3326" s="487" t="s">
        <v>1553</v>
      </c>
      <c r="C3326" s="487" t="s">
        <v>920</v>
      </c>
      <c r="D3326" s="494">
        <v>4551</v>
      </c>
      <c r="E3326" s="487" t="s">
        <v>1204</v>
      </c>
      <c r="F3326" s="487" t="s">
        <v>40</v>
      </c>
      <c r="G3326" s="487" t="s">
        <v>298</v>
      </c>
      <c r="H3326" s="487" t="s">
        <v>41</v>
      </c>
      <c r="I3326" s="498" t="s">
        <v>48</v>
      </c>
      <c r="J3326" s="487" t="s">
        <v>49</v>
      </c>
      <c r="K3326" s="487" t="s">
        <v>198</v>
      </c>
      <c r="L3326" s="487" t="s">
        <v>34</v>
      </c>
      <c r="M3326" s="500">
        <v>2725800</v>
      </c>
    </row>
    <row r="3327" spans="1:13">
      <c r="A3327" s="487" t="s">
        <v>5905</v>
      </c>
      <c r="B3327" s="487" t="s">
        <v>1553</v>
      </c>
      <c r="C3327" s="487" t="s">
        <v>920</v>
      </c>
      <c r="D3327" s="494">
        <v>4551</v>
      </c>
      <c r="E3327" s="487" t="s">
        <v>1204</v>
      </c>
      <c r="F3327" s="487" t="s">
        <v>40</v>
      </c>
      <c r="G3327" s="487" t="s">
        <v>298</v>
      </c>
      <c r="H3327" s="487" t="s">
        <v>41</v>
      </c>
      <c r="I3327" s="498" t="s">
        <v>50</v>
      </c>
      <c r="J3327" s="487" t="s">
        <v>51</v>
      </c>
      <c r="K3327" s="487" t="s">
        <v>198</v>
      </c>
      <c r="L3327" s="487" t="s">
        <v>34</v>
      </c>
      <c r="M3327" s="500">
        <v>2725800</v>
      </c>
    </row>
    <row r="3328" spans="1:13">
      <c r="A3328" s="487" t="s">
        <v>5914</v>
      </c>
      <c r="B3328" s="487" t="s">
        <v>1556</v>
      </c>
      <c r="C3328" s="487" t="s">
        <v>920</v>
      </c>
      <c r="D3328" s="494">
        <v>4551</v>
      </c>
      <c r="E3328" s="487" t="s">
        <v>1204</v>
      </c>
      <c r="F3328" s="487" t="s">
        <v>40</v>
      </c>
      <c r="G3328" s="487" t="s">
        <v>298</v>
      </c>
      <c r="H3328" s="487" t="s">
        <v>41</v>
      </c>
      <c r="I3328" s="498" t="s">
        <v>223</v>
      </c>
      <c r="J3328" s="487" t="s">
        <v>56</v>
      </c>
      <c r="K3328" s="487" t="s">
        <v>197</v>
      </c>
      <c r="L3328" s="487" t="s">
        <v>32</v>
      </c>
      <c r="M3328" s="500">
        <v>2864400</v>
      </c>
    </row>
    <row r="3329" spans="1:13">
      <c r="A3329" s="487" t="s">
        <v>5842</v>
      </c>
      <c r="B3329" s="487" t="s">
        <v>1556</v>
      </c>
      <c r="C3329" s="487" t="s">
        <v>920</v>
      </c>
      <c r="D3329" s="494">
        <v>4551</v>
      </c>
      <c r="E3329" s="487" t="s">
        <v>1204</v>
      </c>
      <c r="F3329" s="487" t="s">
        <v>40</v>
      </c>
      <c r="G3329" s="487" t="s">
        <v>298</v>
      </c>
      <c r="H3329" s="487" t="s">
        <v>41</v>
      </c>
      <c r="I3329" s="498" t="s">
        <v>316</v>
      </c>
      <c r="J3329" s="487" t="s">
        <v>684</v>
      </c>
      <c r="K3329" s="487" t="s">
        <v>197</v>
      </c>
      <c r="L3329" s="487" t="s">
        <v>32</v>
      </c>
      <c r="M3329" s="500">
        <v>3049200</v>
      </c>
    </row>
    <row r="3330" spans="1:13">
      <c r="A3330" s="487" t="s">
        <v>5848</v>
      </c>
      <c r="B3330" s="487" t="s">
        <v>1556</v>
      </c>
      <c r="C3330" s="487" t="s">
        <v>920</v>
      </c>
      <c r="D3330" s="494">
        <v>4551</v>
      </c>
      <c r="E3330" s="487" t="s">
        <v>1204</v>
      </c>
      <c r="F3330" s="487" t="s">
        <v>40</v>
      </c>
      <c r="G3330" s="487" t="s">
        <v>298</v>
      </c>
      <c r="H3330" s="487" t="s">
        <v>41</v>
      </c>
      <c r="I3330" s="498" t="s">
        <v>318</v>
      </c>
      <c r="J3330" s="487" t="s">
        <v>685</v>
      </c>
      <c r="K3330" s="487" t="s">
        <v>197</v>
      </c>
      <c r="L3330" s="487" t="s">
        <v>32</v>
      </c>
      <c r="M3330" s="500">
        <v>3049200</v>
      </c>
    </row>
    <row r="3331" spans="1:13">
      <c r="A3331" s="487" t="s">
        <v>5854</v>
      </c>
      <c r="B3331" s="487" t="s">
        <v>1556</v>
      </c>
      <c r="C3331" s="487" t="s">
        <v>920</v>
      </c>
      <c r="D3331" s="494">
        <v>4551</v>
      </c>
      <c r="E3331" s="487" t="s">
        <v>1204</v>
      </c>
      <c r="F3331" s="487" t="s">
        <v>40</v>
      </c>
      <c r="G3331" s="487" t="s">
        <v>298</v>
      </c>
      <c r="H3331" s="487" t="s">
        <v>41</v>
      </c>
      <c r="I3331" s="498" t="s">
        <v>320</v>
      </c>
      <c r="J3331" s="487" t="s">
        <v>686</v>
      </c>
      <c r="K3331" s="487" t="s">
        <v>197</v>
      </c>
      <c r="L3331" s="487" t="s">
        <v>32</v>
      </c>
      <c r="M3331" s="500">
        <v>3049200</v>
      </c>
    </row>
    <row r="3332" spans="1:13">
      <c r="A3332" s="487" t="s">
        <v>5860</v>
      </c>
      <c r="B3332" s="487" t="s">
        <v>1556</v>
      </c>
      <c r="C3332" s="487" t="s">
        <v>920</v>
      </c>
      <c r="D3332" s="494">
        <v>4551</v>
      </c>
      <c r="E3332" s="487" t="s">
        <v>1204</v>
      </c>
      <c r="F3332" s="487" t="s">
        <v>40</v>
      </c>
      <c r="G3332" s="487" t="s">
        <v>298</v>
      </c>
      <c r="H3332" s="487" t="s">
        <v>41</v>
      </c>
      <c r="I3332" s="498" t="s">
        <v>322</v>
      </c>
      <c r="J3332" s="487" t="s">
        <v>687</v>
      </c>
      <c r="K3332" s="487" t="s">
        <v>197</v>
      </c>
      <c r="L3332" s="487" t="s">
        <v>32</v>
      </c>
      <c r="M3332" s="500">
        <v>3049200</v>
      </c>
    </row>
    <row r="3333" spans="1:13">
      <c r="A3333" s="487" t="s">
        <v>5866</v>
      </c>
      <c r="B3333" s="487" t="s">
        <v>1556</v>
      </c>
      <c r="C3333" s="487" t="s">
        <v>920</v>
      </c>
      <c r="D3333" s="494">
        <v>4551</v>
      </c>
      <c r="E3333" s="487" t="s">
        <v>1204</v>
      </c>
      <c r="F3333" s="487" t="s">
        <v>40</v>
      </c>
      <c r="G3333" s="487" t="s">
        <v>298</v>
      </c>
      <c r="H3333" s="487" t="s">
        <v>41</v>
      </c>
      <c r="I3333" s="498" t="s">
        <v>324</v>
      </c>
      <c r="J3333" s="487" t="s">
        <v>688</v>
      </c>
      <c r="K3333" s="487" t="s">
        <v>197</v>
      </c>
      <c r="L3333" s="487" t="s">
        <v>32</v>
      </c>
      <c r="M3333" s="500">
        <v>3049200</v>
      </c>
    </row>
    <row r="3334" spans="1:13">
      <c r="A3334" s="487" t="s">
        <v>5872</v>
      </c>
      <c r="B3334" s="487" t="s">
        <v>1556</v>
      </c>
      <c r="C3334" s="487" t="s">
        <v>920</v>
      </c>
      <c r="D3334" s="494">
        <v>4551</v>
      </c>
      <c r="E3334" s="487" t="s">
        <v>1204</v>
      </c>
      <c r="F3334" s="487" t="s">
        <v>40</v>
      </c>
      <c r="G3334" s="487" t="s">
        <v>298</v>
      </c>
      <c r="H3334" s="487" t="s">
        <v>41</v>
      </c>
      <c r="I3334" s="498" t="s">
        <v>42</v>
      </c>
      <c r="J3334" s="487" t="s">
        <v>43</v>
      </c>
      <c r="K3334" s="487" t="s">
        <v>197</v>
      </c>
      <c r="L3334" s="487" t="s">
        <v>32</v>
      </c>
      <c r="M3334" s="500">
        <v>3049200</v>
      </c>
    </row>
    <row r="3335" spans="1:13">
      <c r="A3335" s="487" t="s">
        <v>5878</v>
      </c>
      <c r="B3335" s="487" t="s">
        <v>1556</v>
      </c>
      <c r="C3335" s="487" t="s">
        <v>920</v>
      </c>
      <c r="D3335" s="494">
        <v>4551</v>
      </c>
      <c r="E3335" s="487" t="s">
        <v>1204</v>
      </c>
      <c r="F3335" s="487" t="s">
        <v>40</v>
      </c>
      <c r="G3335" s="487" t="s">
        <v>298</v>
      </c>
      <c r="H3335" s="487" t="s">
        <v>41</v>
      </c>
      <c r="I3335" s="498" t="s">
        <v>219</v>
      </c>
      <c r="J3335" s="487" t="s">
        <v>220</v>
      </c>
      <c r="K3335" s="487" t="s">
        <v>197</v>
      </c>
      <c r="L3335" s="487" t="s">
        <v>32</v>
      </c>
      <c r="M3335" s="500">
        <v>3049200</v>
      </c>
    </row>
    <row r="3336" spans="1:13">
      <c r="A3336" s="487" t="s">
        <v>5884</v>
      </c>
      <c r="B3336" s="487" t="s">
        <v>1556</v>
      </c>
      <c r="C3336" s="487" t="s">
        <v>920</v>
      </c>
      <c r="D3336" s="494">
        <v>4551</v>
      </c>
      <c r="E3336" s="487" t="s">
        <v>1204</v>
      </c>
      <c r="F3336" s="487" t="s">
        <v>40</v>
      </c>
      <c r="G3336" s="487" t="s">
        <v>298</v>
      </c>
      <c r="H3336" s="487" t="s">
        <v>41</v>
      </c>
      <c r="I3336" s="498" t="s">
        <v>44</v>
      </c>
      <c r="J3336" s="487" t="s">
        <v>45</v>
      </c>
      <c r="K3336" s="487" t="s">
        <v>197</v>
      </c>
      <c r="L3336" s="487" t="s">
        <v>32</v>
      </c>
      <c r="M3336" s="500">
        <v>3049200</v>
      </c>
    </row>
    <row r="3337" spans="1:13">
      <c r="A3337" s="487" t="s">
        <v>5890</v>
      </c>
      <c r="B3337" s="487" t="s">
        <v>1556</v>
      </c>
      <c r="C3337" s="487" t="s">
        <v>920</v>
      </c>
      <c r="D3337" s="494">
        <v>4551</v>
      </c>
      <c r="E3337" s="487" t="s">
        <v>1204</v>
      </c>
      <c r="F3337" s="487" t="s">
        <v>40</v>
      </c>
      <c r="G3337" s="487" t="s">
        <v>298</v>
      </c>
      <c r="H3337" s="487" t="s">
        <v>41</v>
      </c>
      <c r="I3337" s="498" t="s">
        <v>46</v>
      </c>
      <c r="J3337" s="487" t="s">
        <v>47</v>
      </c>
      <c r="K3337" s="487" t="s">
        <v>197</v>
      </c>
      <c r="L3337" s="487" t="s">
        <v>32</v>
      </c>
      <c r="M3337" s="500">
        <v>3049200</v>
      </c>
    </row>
    <row r="3338" spans="1:13">
      <c r="A3338" s="487" t="s">
        <v>5896</v>
      </c>
      <c r="B3338" s="487" t="s">
        <v>1556</v>
      </c>
      <c r="C3338" s="487" t="s">
        <v>920</v>
      </c>
      <c r="D3338" s="494">
        <v>4551</v>
      </c>
      <c r="E3338" s="487" t="s">
        <v>1204</v>
      </c>
      <c r="F3338" s="487" t="s">
        <v>40</v>
      </c>
      <c r="G3338" s="487" t="s">
        <v>298</v>
      </c>
      <c r="H3338" s="487" t="s">
        <v>41</v>
      </c>
      <c r="I3338" s="498" t="s">
        <v>221</v>
      </c>
      <c r="J3338" s="487" t="s">
        <v>222</v>
      </c>
      <c r="K3338" s="487" t="s">
        <v>197</v>
      </c>
      <c r="L3338" s="487" t="s">
        <v>32</v>
      </c>
      <c r="M3338" s="500">
        <v>3049200</v>
      </c>
    </row>
    <row r="3339" spans="1:13">
      <c r="A3339" s="487" t="s">
        <v>5902</v>
      </c>
      <c r="B3339" s="487" t="s">
        <v>1556</v>
      </c>
      <c r="C3339" s="487" t="s">
        <v>920</v>
      </c>
      <c r="D3339" s="494">
        <v>4551</v>
      </c>
      <c r="E3339" s="487" t="s">
        <v>1204</v>
      </c>
      <c r="F3339" s="487" t="s">
        <v>40</v>
      </c>
      <c r="G3339" s="487" t="s">
        <v>298</v>
      </c>
      <c r="H3339" s="487" t="s">
        <v>41</v>
      </c>
      <c r="I3339" s="498" t="s">
        <v>48</v>
      </c>
      <c r="J3339" s="487" t="s">
        <v>49</v>
      </c>
      <c r="K3339" s="487" t="s">
        <v>197</v>
      </c>
      <c r="L3339" s="487" t="s">
        <v>32</v>
      </c>
      <c r="M3339" s="500">
        <v>3049200</v>
      </c>
    </row>
    <row r="3340" spans="1:13">
      <c r="A3340" s="487" t="s">
        <v>5908</v>
      </c>
      <c r="B3340" s="487" t="s">
        <v>1556</v>
      </c>
      <c r="C3340" s="487" t="s">
        <v>920</v>
      </c>
      <c r="D3340" s="494">
        <v>4551</v>
      </c>
      <c r="E3340" s="487" t="s">
        <v>1204</v>
      </c>
      <c r="F3340" s="487" t="s">
        <v>40</v>
      </c>
      <c r="G3340" s="487" t="s">
        <v>298</v>
      </c>
      <c r="H3340" s="487" t="s">
        <v>41</v>
      </c>
      <c r="I3340" s="498" t="s">
        <v>50</v>
      </c>
      <c r="J3340" s="487" t="s">
        <v>51</v>
      </c>
      <c r="K3340" s="487" t="s">
        <v>197</v>
      </c>
      <c r="L3340" s="487" t="s">
        <v>32</v>
      </c>
      <c r="M3340" s="500">
        <v>3049200</v>
      </c>
    </row>
    <row r="3341" spans="1:13">
      <c r="A3341" s="487" t="s">
        <v>5927</v>
      </c>
      <c r="B3341" s="487" t="s">
        <v>1557</v>
      </c>
      <c r="C3341" s="487" t="s">
        <v>920</v>
      </c>
      <c r="D3341" s="494">
        <v>4551</v>
      </c>
      <c r="E3341" s="487" t="s">
        <v>1204</v>
      </c>
      <c r="F3341" s="487" t="s">
        <v>40</v>
      </c>
      <c r="G3341" s="487" t="s">
        <v>298</v>
      </c>
      <c r="H3341" s="487" t="s">
        <v>41</v>
      </c>
      <c r="I3341" s="498" t="s">
        <v>422</v>
      </c>
      <c r="J3341" s="487" t="s">
        <v>442</v>
      </c>
      <c r="K3341" s="487" t="s">
        <v>198</v>
      </c>
      <c r="L3341" s="487" t="s">
        <v>218</v>
      </c>
      <c r="M3341" s="500">
        <v>3626700</v>
      </c>
    </row>
    <row r="3342" spans="1:13">
      <c r="A3342" s="487" t="s">
        <v>5933</v>
      </c>
      <c r="B3342" s="487" t="s">
        <v>1557</v>
      </c>
      <c r="C3342" s="487" t="s">
        <v>920</v>
      </c>
      <c r="D3342" s="494">
        <v>4551</v>
      </c>
      <c r="E3342" s="487" t="s">
        <v>1204</v>
      </c>
      <c r="F3342" s="487" t="s">
        <v>40</v>
      </c>
      <c r="G3342" s="487" t="s">
        <v>298</v>
      </c>
      <c r="H3342" s="487" t="s">
        <v>41</v>
      </c>
      <c r="I3342" s="498" t="s">
        <v>423</v>
      </c>
      <c r="J3342" s="487" t="s">
        <v>443</v>
      </c>
      <c r="K3342" s="487" t="s">
        <v>198</v>
      </c>
      <c r="L3342" s="487" t="s">
        <v>218</v>
      </c>
      <c r="M3342" s="500">
        <v>3626700</v>
      </c>
    </row>
    <row r="3343" spans="1:13">
      <c r="A3343" s="487" t="s">
        <v>5939</v>
      </c>
      <c r="B3343" s="487" t="s">
        <v>1557</v>
      </c>
      <c r="C3343" s="487" t="s">
        <v>920</v>
      </c>
      <c r="D3343" s="494">
        <v>4551</v>
      </c>
      <c r="E3343" s="487" t="s">
        <v>1204</v>
      </c>
      <c r="F3343" s="487" t="s">
        <v>40</v>
      </c>
      <c r="G3343" s="487" t="s">
        <v>298</v>
      </c>
      <c r="H3343" s="487" t="s">
        <v>41</v>
      </c>
      <c r="I3343" s="498" t="s">
        <v>424</v>
      </c>
      <c r="J3343" s="487" t="s">
        <v>444</v>
      </c>
      <c r="K3343" s="487" t="s">
        <v>198</v>
      </c>
      <c r="L3343" s="487" t="s">
        <v>218</v>
      </c>
      <c r="M3343" s="500">
        <v>3626700</v>
      </c>
    </row>
    <row r="3344" spans="1:13">
      <c r="A3344" s="487" t="s">
        <v>5945</v>
      </c>
      <c r="B3344" s="487" t="s">
        <v>1557</v>
      </c>
      <c r="C3344" s="487" t="s">
        <v>920</v>
      </c>
      <c r="D3344" s="494">
        <v>4551</v>
      </c>
      <c r="E3344" s="487" t="s">
        <v>1204</v>
      </c>
      <c r="F3344" s="487" t="s">
        <v>40</v>
      </c>
      <c r="G3344" s="487" t="s">
        <v>298</v>
      </c>
      <c r="H3344" s="487" t="s">
        <v>41</v>
      </c>
      <c r="I3344" s="498" t="s">
        <v>425</v>
      </c>
      <c r="J3344" s="487" t="s">
        <v>445</v>
      </c>
      <c r="K3344" s="487" t="s">
        <v>198</v>
      </c>
      <c r="L3344" s="487" t="s">
        <v>218</v>
      </c>
      <c r="M3344" s="500">
        <v>3626700</v>
      </c>
    </row>
    <row r="3345" spans="1:13">
      <c r="A3345" s="487" t="s">
        <v>5921</v>
      </c>
      <c r="B3345" s="487" t="s">
        <v>1557</v>
      </c>
      <c r="C3345" s="487" t="s">
        <v>920</v>
      </c>
      <c r="D3345" s="494">
        <v>4551</v>
      </c>
      <c r="E3345" s="487" t="s">
        <v>1204</v>
      </c>
      <c r="F3345" s="487" t="s">
        <v>40</v>
      </c>
      <c r="G3345" s="487" t="s">
        <v>298</v>
      </c>
      <c r="H3345" s="487" t="s">
        <v>41</v>
      </c>
      <c r="I3345" s="498" t="s">
        <v>421</v>
      </c>
      <c r="J3345" s="487" t="s">
        <v>441</v>
      </c>
      <c r="K3345" s="487" t="s">
        <v>198</v>
      </c>
      <c r="L3345" s="487" t="s">
        <v>218</v>
      </c>
      <c r="M3345" s="500">
        <v>3788400</v>
      </c>
    </row>
    <row r="3346" spans="1:13">
      <c r="A3346" s="487" t="s">
        <v>5924</v>
      </c>
      <c r="B3346" s="487" t="s">
        <v>1554</v>
      </c>
      <c r="C3346" s="487" t="s">
        <v>920</v>
      </c>
      <c r="D3346" s="494">
        <v>4551</v>
      </c>
      <c r="E3346" s="487" t="s">
        <v>1204</v>
      </c>
      <c r="F3346" s="487" t="s">
        <v>40</v>
      </c>
      <c r="G3346" s="487" t="s">
        <v>298</v>
      </c>
      <c r="H3346" s="487" t="s">
        <v>41</v>
      </c>
      <c r="I3346" s="498" t="s">
        <v>422</v>
      </c>
      <c r="J3346" s="487" t="s">
        <v>442</v>
      </c>
      <c r="K3346" s="487" t="s">
        <v>197</v>
      </c>
      <c r="L3346" s="487" t="s">
        <v>34</v>
      </c>
      <c r="M3346" s="500">
        <v>3811500</v>
      </c>
    </row>
    <row r="3347" spans="1:13">
      <c r="A3347" s="487" t="s">
        <v>5930</v>
      </c>
      <c r="B3347" s="487" t="s">
        <v>1554</v>
      </c>
      <c r="C3347" s="487" t="s">
        <v>920</v>
      </c>
      <c r="D3347" s="494">
        <v>4551</v>
      </c>
      <c r="E3347" s="487" t="s">
        <v>1204</v>
      </c>
      <c r="F3347" s="487" t="s">
        <v>40</v>
      </c>
      <c r="G3347" s="487" t="s">
        <v>298</v>
      </c>
      <c r="H3347" s="487" t="s">
        <v>41</v>
      </c>
      <c r="I3347" s="498" t="s">
        <v>423</v>
      </c>
      <c r="J3347" s="487" t="s">
        <v>443</v>
      </c>
      <c r="K3347" s="487" t="s">
        <v>197</v>
      </c>
      <c r="L3347" s="487" t="s">
        <v>34</v>
      </c>
      <c r="M3347" s="500">
        <v>3811500</v>
      </c>
    </row>
    <row r="3348" spans="1:13">
      <c r="A3348" s="487" t="s">
        <v>5936</v>
      </c>
      <c r="B3348" s="487" t="s">
        <v>1554</v>
      </c>
      <c r="C3348" s="487" t="s">
        <v>920</v>
      </c>
      <c r="D3348" s="494">
        <v>4551</v>
      </c>
      <c r="E3348" s="487" t="s">
        <v>1204</v>
      </c>
      <c r="F3348" s="487" t="s">
        <v>40</v>
      </c>
      <c r="G3348" s="487" t="s">
        <v>298</v>
      </c>
      <c r="H3348" s="487" t="s">
        <v>41</v>
      </c>
      <c r="I3348" s="498" t="s">
        <v>424</v>
      </c>
      <c r="J3348" s="487" t="s">
        <v>444</v>
      </c>
      <c r="K3348" s="487" t="s">
        <v>197</v>
      </c>
      <c r="L3348" s="487" t="s">
        <v>34</v>
      </c>
      <c r="M3348" s="500">
        <v>3811500</v>
      </c>
    </row>
    <row r="3349" spans="1:13">
      <c r="A3349" s="487" t="s">
        <v>5942</v>
      </c>
      <c r="B3349" s="487" t="s">
        <v>1554</v>
      </c>
      <c r="C3349" s="487" t="s">
        <v>920</v>
      </c>
      <c r="D3349" s="494">
        <v>4551</v>
      </c>
      <c r="E3349" s="487" t="s">
        <v>1204</v>
      </c>
      <c r="F3349" s="487" t="s">
        <v>40</v>
      </c>
      <c r="G3349" s="487" t="s">
        <v>298</v>
      </c>
      <c r="H3349" s="487" t="s">
        <v>41</v>
      </c>
      <c r="I3349" s="498" t="s">
        <v>425</v>
      </c>
      <c r="J3349" s="487" t="s">
        <v>445</v>
      </c>
      <c r="K3349" s="487" t="s">
        <v>197</v>
      </c>
      <c r="L3349" s="487" t="s">
        <v>34</v>
      </c>
      <c r="M3349" s="500">
        <v>3811500</v>
      </c>
    </row>
    <row r="3350" spans="1:13">
      <c r="A3350" s="487" t="s">
        <v>5918</v>
      </c>
      <c r="B3350" s="487" t="s">
        <v>1554</v>
      </c>
      <c r="C3350" s="487" t="s">
        <v>920</v>
      </c>
      <c r="D3350" s="494">
        <v>4551</v>
      </c>
      <c r="E3350" s="487" t="s">
        <v>1204</v>
      </c>
      <c r="F3350" s="487" t="s">
        <v>40</v>
      </c>
      <c r="G3350" s="487" t="s">
        <v>298</v>
      </c>
      <c r="H3350" s="487" t="s">
        <v>41</v>
      </c>
      <c r="I3350" s="498" t="s">
        <v>421</v>
      </c>
      <c r="J3350" s="487" t="s">
        <v>441</v>
      </c>
      <c r="K3350" s="487" t="s">
        <v>197</v>
      </c>
      <c r="L3350" s="487" t="s">
        <v>34</v>
      </c>
      <c r="M3350" s="500">
        <v>3973200</v>
      </c>
    </row>
    <row r="3351" spans="1:13">
      <c r="A3351" s="487" t="s">
        <v>5915</v>
      </c>
      <c r="B3351" s="487" t="s">
        <v>1557</v>
      </c>
      <c r="C3351" s="487" t="s">
        <v>920</v>
      </c>
      <c r="D3351" s="494">
        <v>4551</v>
      </c>
      <c r="E3351" s="487" t="s">
        <v>1204</v>
      </c>
      <c r="F3351" s="487" t="s">
        <v>40</v>
      </c>
      <c r="G3351" s="487" t="s">
        <v>298</v>
      </c>
      <c r="H3351" s="487" t="s">
        <v>41</v>
      </c>
      <c r="I3351" s="498" t="s">
        <v>223</v>
      </c>
      <c r="J3351" s="487" t="s">
        <v>56</v>
      </c>
      <c r="K3351" s="487" t="s">
        <v>198</v>
      </c>
      <c r="L3351" s="487" t="s">
        <v>218</v>
      </c>
      <c r="M3351" s="500">
        <v>4111800</v>
      </c>
    </row>
    <row r="3352" spans="1:13">
      <c r="A3352" s="487" t="s">
        <v>5912</v>
      </c>
      <c r="B3352" s="487" t="s">
        <v>1554</v>
      </c>
      <c r="C3352" s="487" t="s">
        <v>920</v>
      </c>
      <c r="D3352" s="494">
        <v>4551</v>
      </c>
      <c r="E3352" s="487" t="s">
        <v>1204</v>
      </c>
      <c r="F3352" s="487" t="s">
        <v>40</v>
      </c>
      <c r="G3352" s="487" t="s">
        <v>298</v>
      </c>
      <c r="H3352" s="487" t="s">
        <v>41</v>
      </c>
      <c r="I3352" s="498" t="s">
        <v>223</v>
      </c>
      <c r="J3352" s="487" t="s">
        <v>56</v>
      </c>
      <c r="K3352" s="487" t="s">
        <v>197</v>
      </c>
      <c r="L3352" s="487" t="s">
        <v>34</v>
      </c>
      <c r="M3352" s="500">
        <v>4319700</v>
      </c>
    </row>
    <row r="3353" spans="1:13">
      <c r="A3353" s="487" t="s">
        <v>5843</v>
      </c>
      <c r="B3353" s="487" t="s">
        <v>1557</v>
      </c>
      <c r="C3353" s="487" t="s">
        <v>920</v>
      </c>
      <c r="D3353" s="494">
        <v>4551</v>
      </c>
      <c r="E3353" s="487" t="s">
        <v>1204</v>
      </c>
      <c r="F3353" s="487" t="s">
        <v>40</v>
      </c>
      <c r="G3353" s="487" t="s">
        <v>298</v>
      </c>
      <c r="H3353" s="487" t="s">
        <v>41</v>
      </c>
      <c r="I3353" s="498" t="s">
        <v>316</v>
      </c>
      <c r="J3353" s="487" t="s">
        <v>684</v>
      </c>
      <c r="K3353" s="487" t="s">
        <v>198</v>
      </c>
      <c r="L3353" s="487" t="s">
        <v>218</v>
      </c>
      <c r="M3353" s="500">
        <v>4365900</v>
      </c>
    </row>
    <row r="3354" spans="1:13">
      <c r="A3354" s="487" t="s">
        <v>5849</v>
      </c>
      <c r="B3354" s="487" t="s">
        <v>1557</v>
      </c>
      <c r="C3354" s="487" t="s">
        <v>920</v>
      </c>
      <c r="D3354" s="494">
        <v>4551</v>
      </c>
      <c r="E3354" s="487" t="s">
        <v>1204</v>
      </c>
      <c r="F3354" s="487" t="s">
        <v>40</v>
      </c>
      <c r="G3354" s="487" t="s">
        <v>298</v>
      </c>
      <c r="H3354" s="487" t="s">
        <v>41</v>
      </c>
      <c r="I3354" s="498" t="s">
        <v>318</v>
      </c>
      <c r="J3354" s="487" t="s">
        <v>685</v>
      </c>
      <c r="K3354" s="487" t="s">
        <v>198</v>
      </c>
      <c r="L3354" s="487" t="s">
        <v>218</v>
      </c>
      <c r="M3354" s="500">
        <v>4365900</v>
      </c>
    </row>
    <row r="3355" spans="1:13">
      <c r="A3355" s="487" t="s">
        <v>5855</v>
      </c>
      <c r="B3355" s="487" t="s">
        <v>1557</v>
      </c>
      <c r="C3355" s="487" t="s">
        <v>920</v>
      </c>
      <c r="D3355" s="494">
        <v>4551</v>
      </c>
      <c r="E3355" s="487" t="s">
        <v>1204</v>
      </c>
      <c r="F3355" s="487" t="s">
        <v>40</v>
      </c>
      <c r="G3355" s="487" t="s">
        <v>298</v>
      </c>
      <c r="H3355" s="487" t="s">
        <v>41</v>
      </c>
      <c r="I3355" s="498" t="s">
        <v>320</v>
      </c>
      <c r="J3355" s="487" t="s">
        <v>686</v>
      </c>
      <c r="K3355" s="487" t="s">
        <v>198</v>
      </c>
      <c r="L3355" s="487" t="s">
        <v>218</v>
      </c>
      <c r="M3355" s="500">
        <v>4365900</v>
      </c>
    </row>
    <row r="3356" spans="1:13">
      <c r="A3356" s="487" t="s">
        <v>5861</v>
      </c>
      <c r="B3356" s="487" t="s">
        <v>1557</v>
      </c>
      <c r="C3356" s="487" t="s">
        <v>920</v>
      </c>
      <c r="D3356" s="494">
        <v>4551</v>
      </c>
      <c r="E3356" s="487" t="s">
        <v>1204</v>
      </c>
      <c r="F3356" s="487" t="s">
        <v>40</v>
      </c>
      <c r="G3356" s="487" t="s">
        <v>298</v>
      </c>
      <c r="H3356" s="487" t="s">
        <v>41</v>
      </c>
      <c r="I3356" s="498" t="s">
        <v>322</v>
      </c>
      <c r="J3356" s="487" t="s">
        <v>687</v>
      </c>
      <c r="K3356" s="487" t="s">
        <v>198</v>
      </c>
      <c r="L3356" s="487" t="s">
        <v>218</v>
      </c>
      <c r="M3356" s="500">
        <v>4365900</v>
      </c>
    </row>
    <row r="3357" spans="1:13">
      <c r="A3357" s="487" t="s">
        <v>5867</v>
      </c>
      <c r="B3357" s="487" t="s">
        <v>1557</v>
      </c>
      <c r="C3357" s="487" t="s">
        <v>920</v>
      </c>
      <c r="D3357" s="494">
        <v>4551</v>
      </c>
      <c r="E3357" s="487" t="s">
        <v>1204</v>
      </c>
      <c r="F3357" s="487" t="s">
        <v>40</v>
      </c>
      <c r="G3357" s="487" t="s">
        <v>298</v>
      </c>
      <c r="H3357" s="487" t="s">
        <v>41</v>
      </c>
      <c r="I3357" s="498" t="s">
        <v>324</v>
      </c>
      <c r="J3357" s="487" t="s">
        <v>688</v>
      </c>
      <c r="K3357" s="487" t="s">
        <v>198</v>
      </c>
      <c r="L3357" s="487" t="s">
        <v>218</v>
      </c>
      <c r="M3357" s="500">
        <v>4365900</v>
      </c>
    </row>
    <row r="3358" spans="1:13">
      <c r="A3358" s="487" t="s">
        <v>5873</v>
      </c>
      <c r="B3358" s="487" t="s">
        <v>1557</v>
      </c>
      <c r="C3358" s="487" t="s">
        <v>920</v>
      </c>
      <c r="D3358" s="494">
        <v>4551</v>
      </c>
      <c r="E3358" s="487" t="s">
        <v>1204</v>
      </c>
      <c r="F3358" s="487" t="s">
        <v>40</v>
      </c>
      <c r="G3358" s="487" t="s">
        <v>298</v>
      </c>
      <c r="H3358" s="487" t="s">
        <v>41</v>
      </c>
      <c r="I3358" s="498" t="s">
        <v>42</v>
      </c>
      <c r="J3358" s="487" t="s">
        <v>43</v>
      </c>
      <c r="K3358" s="487" t="s">
        <v>198</v>
      </c>
      <c r="L3358" s="487" t="s">
        <v>218</v>
      </c>
      <c r="M3358" s="500">
        <v>4365900</v>
      </c>
    </row>
    <row r="3359" spans="1:13">
      <c r="A3359" s="487" t="s">
        <v>5879</v>
      </c>
      <c r="B3359" s="487" t="s">
        <v>1557</v>
      </c>
      <c r="C3359" s="487" t="s">
        <v>920</v>
      </c>
      <c r="D3359" s="494">
        <v>4551</v>
      </c>
      <c r="E3359" s="487" t="s">
        <v>1204</v>
      </c>
      <c r="F3359" s="487" t="s">
        <v>40</v>
      </c>
      <c r="G3359" s="487" t="s">
        <v>298</v>
      </c>
      <c r="H3359" s="487" t="s">
        <v>41</v>
      </c>
      <c r="I3359" s="498" t="s">
        <v>219</v>
      </c>
      <c r="J3359" s="487" t="s">
        <v>220</v>
      </c>
      <c r="K3359" s="487" t="s">
        <v>198</v>
      </c>
      <c r="L3359" s="487" t="s">
        <v>218</v>
      </c>
      <c r="M3359" s="500">
        <v>4365900</v>
      </c>
    </row>
    <row r="3360" spans="1:13">
      <c r="A3360" s="487" t="s">
        <v>5885</v>
      </c>
      <c r="B3360" s="487" t="s">
        <v>1557</v>
      </c>
      <c r="C3360" s="487" t="s">
        <v>920</v>
      </c>
      <c r="D3360" s="494">
        <v>4551</v>
      </c>
      <c r="E3360" s="487" t="s">
        <v>1204</v>
      </c>
      <c r="F3360" s="487" t="s">
        <v>40</v>
      </c>
      <c r="G3360" s="487" t="s">
        <v>298</v>
      </c>
      <c r="H3360" s="487" t="s">
        <v>41</v>
      </c>
      <c r="I3360" s="498" t="s">
        <v>44</v>
      </c>
      <c r="J3360" s="487" t="s">
        <v>45</v>
      </c>
      <c r="K3360" s="487" t="s">
        <v>198</v>
      </c>
      <c r="L3360" s="487" t="s">
        <v>218</v>
      </c>
      <c r="M3360" s="500">
        <v>4365900</v>
      </c>
    </row>
    <row r="3361" spans="1:13">
      <c r="A3361" s="487" t="s">
        <v>5891</v>
      </c>
      <c r="B3361" s="487" t="s">
        <v>1557</v>
      </c>
      <c r="C3361" s="487" t="s">
        <v>920</v>
      </c>
      <c r="D3361" s="494">
        <v>4551</v>
      </c>
      <c r="E3361" s="487" t="s">
        <v>1204</v>
      </c>
      <c r="F3361" s="487" t="s">
        <v>40</v>
      </c>
      <c r="G3361" s="487" t="s">
        <v>298</v>
      </c>
      <c r="H3361" s="487" t="s">
        <v>41</v>
      </c>
      <c r="I3361" s="498" t="s">
        <v>46</v>
      </c>
      <c r="J3361" s="487" t="s">
        <v>47</v>
      </c>
      <c r="K3361" s="487" t="s">
        <v>198</v>
      </c>
      <c r="L3361" s="487" t="s">
        <v>218</v>
      </c>
      <c r="M3361" s="500">
        <v>4365900</v>
      </c>
    </row>
    <row r="3362" spans="1:13">
      <c r="A3362" s="487" t="s">
        <v>5897</v>
      </c>
      <c r="B3362" s="487" t="s">
        <v>1557</v>
      </c>
      <c r="C3362" s="487" t="s">
        <v>920</v>
      </c>
      <c r="D3362" s="494">
        <v>4551</v>
      </c>
      <c r="E3362" s="487" t="s">
        <v>1204</v>
      </c>
      <c r="F3362" s="487" t="s">
        <v>40</v>
      </c>
      <c r="G3362" s="487" t="s">
        <v>298</v>
      </c>
      <c r="H3362" s="487" t="s">
        <v>41</v>
      </c>
      <c r="I3362" s="498" t="s">
        <v>221</v>
      </c>
      <c r="J3362" s="487" t="s">
        <v>222</v>
      </c>
      <c r="K3362" s="487" t="s">
        <v>198</v>
      </c>
      <c r="L3362" s="487" t="s">
        <v>218</v>
      </c>
      <c r="M3362" s="500">
        <v>4365900</v>
      </c>
    </row>
    <row r="3363" spans="1:13">
      <c r="A3363" s="487" t="s">
        <v>5903</v>
      </c>
      <c r="B3363" s="487" t="s">
        <v>1557</v>
      </c>
      <c r="C3363" s="487" t="s">
        <v>920</v>
      </c>
      <c r="D3363" s="494">
        <v>4551</v>
      </c>
      <c r="E3363" s="487" t="s">
        <v>1204</v>
      </c>
      <c r="F3363" s="487" t="s">
        <v>40</v>
      </c>
      <c r="G3363" s="487" t="s">
        <v>298</v>
      </c>
      <c r="H3363" s="487" t="s">
        <v>41</v>
      </c>
      <c r="I3363" s="498" t="s">
        <v>48</v>
      </c>
      <c r="J3363" s="487" t="s">
        <v>49</v>
      </c>
      <c r="K3363" s="487" t="s">
        <v>198</v>
      </c>
      <c r="L3363" s="487" t="s">
        <v>218</v>
      </c>
      <c r="M3363" s="500">
        <v>4365900</v>
      </c>
    </row>
    <row r="3364" spans="1:13">
      <c r="A3364" s="487" t="s">
        <v>5909</v>
      </c>
      <c r="B3364" s="487" t="s">
        <v>1557</v>
      </c>
      <c r="C3364" s="487" t="s">
        <v>920</v>
      </c>
      <c r="D3364" s="494">
        <v>4551</v>
      </c>
      <c r="E3364" s="487" t="s">
        <v>1204</v>
      </c>
      <c r="F3364" s="487" t="s">
        <v>40</v>
      </c>
      <c r="G3364" s="487" t="s">
        <v>298</v>
      </c>
      <c r="H3364" s="487" t="s">
        <v>41</v>
      </c>
      <c r="I3364" s="498" t="s">
        <v>50</v>
      </c>
      <c r="J3364" s="487" t="s">
        <v>51</v>
      </c>
      <c r="K3364" s="487" t="s">
        <v>198</v>
      </c>
      <c r="L3364" s="487" t="s">
        <v>218</v>
      </c>
      <c r="M3364" s="500">
        <v>4365900</v>
      </c>
    </row>
    <row r="3365" spans="1:13">
      <c r="A3365" s="487" t="s">
        <v>5840</v>
      </c>
      <c r="B3365" s="487" t="s">
        <v>1554</v>
      </c>
      <c r="C3365" s="487" t="s">
        <v>920</v>
      </c>
      <c r="D3365" s="494">
        <v>4551</v>
      </c>
      <c r="E3365" s="487" t="s">
        <v>1204</v>
      </c>
      <c r="F3365" s="487" t="s">
        <v>40</v>
      </c>
      <c r="G3365" s="487" t="s">
        <v>298</v>
      </c>
      <c r="H3365" s="487" t="s">
        <v>41</v>
      </c>
      <c r="I3365" s="498" t="s">
        <v>316</v>
      </c>
      <c r="J3365" s="487" t="s">
        <v>684</v>
      </c>
      <c r="K3365" s="487" t="s">
        <v>197</v>
      </c>
      <c r="L3365" s="487" t="s">
        <v>34</v>
      </c>
      <c r="M3365" s="500">
        <v>4573800</v>
      </c>
    </row>
    <row r="3366" spans="1:13">
      <c r="A3366" s="487" t="s">
        <v>5846</v>
      </c>
      <c r="B3366" s="487" t="s">
        <v>1554</v>
      </c>
      <c r="C3366" s="487" t="s">
        <v>920</v>
      </c>
      <c r="D3366" s="494">
        <v>4551</v>
      </c>
      <c r="E3366" s="487" t="s">
        <v>1204</v>
      </c>
      <c r="F3366" s="487" t="s">
        <v>40</v>
      </c>
      <c r="G3366" s="487" t="s">
        <v>298</v>
      </c>
      <c r="H3366" s="487" t="s">
        <v>41</v>
      </c>
      <c r="I3366" s="498" t="s">
        <v>318</v>
      </c>
      <c r="J3366" s="487" t="s">
        <v>685</v>
      </c>
      <c r="K3366" s="487" t="s">
        <v>197</v>
      </c>
      <c r="L3366" s="487" t="s">
        <v>34</v>
      </c>
      <c r="M3366" s="500">
        <v>4573800</v>
      </c>
    </row>
    <row r="3367" spans="1:13">
      <c r="A3367" s="487" t="s">
        <v>5852</v>
      </c>
      <c r="B3367" s="487" t="s">
        <v>1554</v>
      </c>
      <c r="C3367" s="487" t="s">
        <v>920</v>
      </c>
      <c r="D3367" s="494">
        <v>4551</v>
      </c>
      <c r="E3367" s="487" t="s">
        <v>1204</v>
      </c>
      <c r="F3367" s="487" t="s">
        <v>40</v>
      </c>
      <c r="G3367" s="487" t="s">
        <v>298</v>
      </c>
      <c r="H3367" s="487" t="s">
        <v>41</v>
      </c>
      <c r="I3367" s="498" t="s">
        <v>320</v>
      </c>
      <c r="J3367" s="487" t="s">
        <v>686</v>
      </c>
      <c r="K3367" s="487" t="s">
        <v>197</v>
      </c>
      <c r="L3367" s="487" t="s">
        <v>34</v>
      </c>
      <c r="M3367" s="500">
        <v>4573800</v>
      </c>
    </row>
    <row r="3368" spans="1:13">
      <c r="A3368" s="487" t="s">
        <v>5858</v>
      </c>
      <c r="B3368" s="487" t="s">
        <v>1554</v>
      </c>
      <c r="C3368" s="487" t="s">
        <v>920</v>
      </c>
      <c r="D3368" s="494">
        <v>4551</v>
      </c>
      <c r="E3368" s="487" t="s">
        <v>1204</v>
      </c>
      <c r="F3368" s="487" t="s">
        <v>40</v>
      </c>
      <c r="G3368" s="487" t="s">
        <v>298</v>
      </c>
      <c r="H3368" s="487" t="s">
        <v>41</v>
      </c>
      <c r="I3368" s="498" t="s">
        <v>322</v>
      </c>
      <c r="J3368" s="487" t="s">
        <v>687</v>
      </c>
      <c r="K3368" s="487" t="s">
        <v>197</v>
      </c>
      <c r="L3368" s="487" t="s">
        <v>34</v>
      </c>
      <c r="M3368" s="500">
        <v>4573800</v>
      </c>
    </row>
    <row r="3369" spans="1:13">
      <c r="A3369" s="487" t="s">
        <v>5864</v>
      </c>
      <c r="B3369" s="487" t="s">
        <v>1554</v>
      </c>
      <c r="C3369" s="487" t="s">
        <v>920</v>
      </c>
      <c r="D3369" s="494">
        <v>4551</v>
      </c>
      <c r="E3369" s="487" t="s">
        <v>1204</v>
      </c>
      <c r="F3369" s="487" t="s">
        <v>40</v>
      </c>
      <c r="G3369" s="487" t="s">
        <v>298</v>
      </c>
      <c r="H3369" s="487" t="s">
        <v>41</v>
      </c>
      <c r="I3369" s="498" t="s">
        <v>324</v>
      </c>
      <c r="J3369" s="487" t="s">
        <v>688</v>
      </c>
      <c r="K3369" s="487" t="s">
        <v>197</v>
      </c>
      <c r="L3369" s="487" t="s">
        <v>34</v>
      </c>
      <c r="M3369" s="500">
        <v>4573800</v>
      </c>
    </row>
    <row r="3370" spans="1:13">
      <c r="A3370" s="487" t="s">
        <v>5870</v>
      </c>
      <c r="B3370" s="487" t="s">
        <v>1554</v>
      </c>
      <c r="C3370" s="487" t="s">
        <v>920</v>
      </c>
      <c r="D3370" s="494">
        <v>4551</v>
      </c>
      <c r="E3370" s="487" t="s">
        <v>1204</v>
      </c>
      <c r="F3370" s="487" t="s">
        <v>40</v>
      </c>
      <c r="G3370" s="487" t="s">
        <v>298</v>
      </c>
      <c r="H3370" s="487" t="s">
        <v>41</v>
      </c>
      <c r="I3370" s="498" t="s">
        <v>42</v>
      </c>
      <c r="J3370" s="487" t="s">
        <v>43</v>
      </c>
      <c r="K3370" s="487" t="s">
        <v>197</v>
      </c>
      <c r="L3370" s="487" t="s">
        <v>34</v>
      </c>
      <c r="M3370" s="500">
        <v>4573800</v>
      </c>
    </row>
    <row r="3371" spans="1:13">
      <c r="A3371" s="487" t="s">
        <v>5876</v>
      </c>
      <c r="B3371" s="487" t="s">
        <v>1554</v>
      </c>
      <c r="C3371" s="487" t="s">
        <v>920</v>
      </c>
      <c r="D3371" s="494">
        <v>4551</v>
      </c>
      <c r="E3371" s="487" t="s">
        <v>1204</v>
      </c>
      <c r="F3371" s="487" t="s">
        <v>40</v>
      </c>
      <c r="G3371" s="487" t="s">
        <v>298</v>
      </c>
      <c r="H3371" s="487" t="s">
        <v>41</v>
      </c>
      <c r="I3371" s="498" t="s">
        <v>219</v>
      </c>
      <c r="J3371" s="487" t="s">
        <v>220</v>
      </c>
      <c r="K3371" s="487" t="s">
        <v>197</v>
      </c>
      <c r="L3371" s="487" t="s">
        <v>34</v>
      </c>
      <c r="M3371" s="500">
        <v>4573800</v>
      </c>
    </row>
    <row r="3372" spans="1:13">
      <c r="A3372" s="487" t="s">
        <v>5882</v>
      </c>
      <c r="B3372" s="487" t="s">
        <v>1554</v>
      </c>
      <c r="C3372" s="487" t="s">
        <v>920</v>
      </c>
      <c r="D3372" s="494">
        <v>4551</v>
      </c>
      <c r="E3372" s="487" t="s">
        <v>1204</v>
      </c>
      <c r="F3372" s="487" t="s">
        <v>40</v>
      </c>
      <c r="G3372" s="487" t="s">
        <v>298</v>
      </c>
      <c r="H3372" s="487" t="s">
        <v>41</v>
      </c>
      <c r="I3372" s="498" t="s">
        <v>44</v>
      </c>
      <c r="J3372" s="487" t="s">
        <v>45</v>
      </c>
      <c r="K3372" s="487" t="s">
        <v>197</v>
      </c>
      <c r="L3372" s="487" t="s">
        <v>34</v>
      </c>
      <c r="M3372" s="500">
        <v>4573800</v>
      </c>
    </row>
    <row r="3373" spans="1:13">
      <c r="A3373" s="487" t="s">
        <v>5888</v>
      </c>
      <c r="B3373" s="487" t="s">
        <v>1554</v>
      </c>
      <c r="C3373" s="487" t="s">
        <v>920</v>
      </c>
      <c r="D3373" s="494">
        <v>4551</v>
      </c>
      <c r="E3373" s="487" t="s">
        <v>1204</v>
      </c>
      <c r="F3373" s="487" t="s">
        <v>40</v>
      </c>
      <c r="G3373" s="487" t="s">
        <v>298</v>
      </c>
      <c r="H3373" s="487" t="s">
        <v>41</v>
      </c>
      <c r="I3373" s="498" t="s">
        <v>46</v>
      </c>
      <c r="J3373" s="487" t="s">
        <v>47</v>
      </c>
      <c r="K3373" s="487" t="s">
        <v>197</v>
      </c>
      <c r="L3373" s="487" t="s">
        <v>34</v>
      </c>
      <c r="M3373" s="500">
        <v>4573800</v>
      </c>
    </row>
    <row r="3374" spans="1:13">
      <c r="A3374" s="487" t="s">
        <v>5894</v>
      </c>
      <c r="B3374" s="487" t="s">
        <v>1554</v>
      </c>
      <c r="C3374" s="487" t="s">
        <v>920</v>
      </c>
      <c r="D3374" s="494">
        <v>4551</v>
      </c>
      <c r="E3374" s="487" t="s">
        <v>1204</v>
      </c>
      <c r="F3374" s="487" t="s">
        <v>40</v>
      </c>
      <c r="G3374" s="487" t="s">
        <v>298</v>
      </c>
      <c r="H3374" s="487" t="s">
        <v>41</v>
      </c>
      <c r="I3374" s="498" t="s">
        <v>221</v>
      </c>
      <c r="J3374" s="487" t="s">
        <v>222</v>
      </c>
      <c r="K3374" s="487" t="s">
        <v>197</v>
      </c>
      <c r="L3374" s="487" t="s">
        <v>34</v>
      </c>
      <c r="M3374" s="500">
        <v>4573800</v>
      </c>
    </row>
    <row r="3375" spans="1:13">
      <c r="A3375" s="487" t="s">
        <v>5900</v>
      </c>
      <c r="B3375" s="487" t="s">
        <v>1554</v>
      </c>
      <c r="C3375" s="487" t="s">
        <v>920</v>
      </c>
      <c r="D3375" s="494">
        <v>4551</v>
      </c>
      <c r="E3375" s="487" t="s">
        <v>1204</v>
      </c>
      <c r="F3375" s="487" t="s">
        <v>40</v>
      </c>
      <c r="G3375" s="487" t="s">
        <v>298</v>
      </c>
      <c r="H3375" s="487" t="s">
        <v>41</v>
      </c>
      <c r="I3375" s="498" t="s">
        <v>48</v>
      </c>
      <c r="J3375" s="487" t="s">
        <v>49</v>
      </c>
      <c r="K3375" s="487" t="s">
        <v>197</v>
      </c>
      <c r="L3375" s="487" t="s">
        <v>34</v>
      </c>
      <c r="M3375" s="500">
        <v>4573800</v>
      </c>
    </row>
    <row r="3376" spans="1:13">
      <c r="A3376" s="487" t="s">
        <v>5906</v>
      </c>
      <c r="B3376" s="487" t="s">
        <v>1554</v>
      </c>
      <c r="C3376" s="487" t="s">
        <v>920</v>
      </c>
      <c r="D3376" s="494">
        <v>4551</v>
      </c>
      <c r="E3376" s="487" t="s">
        <v>1204</v>
      </c>
      <c r="F3376" s="487" t="s">
        <v>40</v>
      </c>
      <c r="G3376" s="487" t="s">
        <v>298</v>
      </c>
      <c r="H3376" s="487" t="s">
        <v>41</v>
      </c>
      <c r="I3376" s="498" t="s">
        <v>50</v>
      </c>
      <c r="J3376" s="487" t="s">
        <v>51</v>
      </c>
      <c r="K3376" s="487" t="s">
        <v>197</v>
      </c>
      <c r="L3376" s="487" t="s">
        <v>34</v>
      </c>
      <c r="M3376" s="500">
        <v>4573800</v>
      </c>
    </row>
    <row r="3377" spans="1:13">
      <c r="A3377" s="487" t="s">
        <v>5928</v>
      </c>
      <c r="B3377" s="487" t="s">
        <v>1558</v>
      </c>
      <c r="C3377" s="487" t="s">
        <v>920</v>
      </c>
      <c r="D3377" s="494">
        <v>4551</v>
      </c>
      <c r="E3377" s="487" t="s">
        <v>1204</v>
      </c>
      <c r="F3377" s="487" t="s">
        <v>40</v>
      </c>
      <c r="G3377" s="487" t="s">
        <v>298</v>
      </c>
      <c r="H3377" s="487" t="s">
        <v>41</v>
      </c>
      <c r="I3377" s="498" t="s">
        <v>422</v>
      </c>
      <c r="J3377" s="487" t="s">
        <v>442</v>
      </c>
      <c r="K3377" s="487" t="s">
        <v>197</v>
      </c>
      <c r="L3377" s="487" t="s">
        <v>218</v>
      </c>
      <c r="M3377" s="500">
        <v>5336100</v>
      </c>
    </row>
    <row r="3378" spans="1:13">
      <c r="A3378" s="487" t="s">
        <v>5934</v>
      </c>
      <c r="B3378" s="487" t="s">
        <v>1558</v>
      </c>
      <c r="C3378" s="487" t="s">
        <v>920</v>
      </c>
      <c r="D3378" s="494">
        <v>4551</v>
      </c>
      <c r="E3378" s="487" t="s">
        <v>1204</v>
      </c>
      <c r="F3378" s="487" t="s">
        <v>40</v>
      </c>
      <c r="G3378" s="487" t="s">
        <v>298</v>
      </c>
      <c r="H3378" s="487" t="s">
        <v>41</v>
      </c>
      <c r="I3378" s="498" t="s">
        <v>423</v>
      </c>
      <c r="J3378" s="487" t="s">
        <v>443</v>
      </c>
      <c r="K3378" s="487" t="s">
        <v>197</v>
      </c>
      <c r="L3378" s="487" t="s">
        <v>218</v>
      </c>
      <c r="M3378" s="500">
        <v>5336100</v>
      </c>
    </row>
    <row r="3379" spans="1:13">
      <c r="A3379" s="487" t="s">
        <v>5940</v>
      </c>
      <c r="B3379" s="487" t="s">
        <v>1558</v>
      </c>
      <c r="C3379" s="487" t="s">
        <v>920</v>
      </c>
      <c r="D3379" s="494">
        <v>4551</v>
      </c>
      <c r="E3379" s="487" t="s">
        <v>1204</v>
      </c>
      <c r="F3379" s="487" t="s">
        <v>40</v>
      </c>
      <c r="G3379" s="487" t="s">
        <v>298</v>
      </c>
      <c r="H3379" s="487" t="s">
        <v>41</v>
      </c>
      <c r="I3379" s="498" t="s">
        <v>424</v>
      </c>
      <c r="J3379" s="487" t="s">
        <v>444</v>
      </c>
      <c r="K3379" s="487" t="s">
        <v>197</v>
      </c>
      <c r="L3379" s="487" t="s">
        <v>218</v>
      </c>
      <c r="M3379" s="500">
        <v>5336100</v>
      </c>
    </row>
    <row r="3380" spans="1:13">
      <c r="A3380" s="487" t="s">
        <v>5946</v>
      </c>
      <c r="B3380" s="487" t="s">
        <v>1558</v>
      </c>
      <c r="C3380" s="487" t="s">
        <v>920</v>
      </c>
      <c r="D3380" s="494">
        <v>4551</v>
      </c>
      <c r="E3380" s="487" t="s">
        <v>1204</v>
      </c>
      <c r="F3380" s="487" t="s">
        <v>40</v>
      </c>
      <c r="G3380" s="487" t="s">
        <v>298</v>
      </c>
      <c r="H3380" s="487" t="s">
        <v>41</v>
      </c>
      <c r="I3380" s="498" t="s">
        <v>425</v>
      </c>
      <c r="J3380" s="487" t="s">
        <v>445</v>
      </c>
      <c r="K3380" s="487" t="s">
        <v>197</v>
      </c>
      <c r="L3380" s="487" t="s">
        <v>218</v>
      </c>
      <c r="M3380" s="500">
        <v>5336100</v>
      </c>
    </row>
    <row r="3381" spans="1:13">
      <c r="A3381" s="487" t="s">
        <v>5922</v>
      </c>
      <c r="B3381" s="487" t="s">
        <v>1558</v>
      </c>
      <c r="C3381" s="487" t="s">
        <v>920</v>
      </c>
      <c r="D3381" s="494">
        <v>4551</v>
      </c>
      <c r="E3381" s="487" t="s">
        <v>1204</v>
      </c>
      <c r="F3381" s="487" t="s">
        <v>40</v>
      </c>
      <c r="G3381" s="487" t="s">
        <v>298</v>
      </c>
      <c r="H3381" s="487" t="s">
        <v>41</v>
      </c>
      <c r="I3381" s="498" t="s">
        <v>421</v>
      </c>
      <c r="J3381" s="487" t="s">
        <v>441</v>
      </c>
      <c r="K3381" s="487" t="s">
        <v>197</v>
      </c>
      <c r="L3381" s="487" t="s">
        <v>218</v>
      </c>
      <c r="M3381" s="500">
        <v>5544000</v>
      </c>
    </row>
    <row r="3382" spans="1:13">
      <c r="A3382" s="487" t="s">
        <v>5916</v>
      </c>
      <c r="B3382" s="487" t="s">
        <v>1558</v>
      </c>
      <c r="C3382" s="487" t="s">
        <v>920</v>
      </c>
      <c r="D3382" s="494">
        <v>4551</v>
      </c>
      <c r="E3382" s="487" t="s">
        <v>1204</v>
      </c>
      <c r="F3382" s="487" t="s">
        <v>40</v>
      </c>
      <c r="G3382" s="487" t="s">
        <v>298</v>
      </c>
      <c r="H3382" s="487" t="s">
        <v>41</v>
      </c>
      <c r="I3382" s="498" t="s">
        <v>223</v>
      </c>
      <c r="J3382" s="487" t="s">
        <v>56</v>
      </c>
      <c r="K3382" s="487" t="s">
        <v>197</v>
      </c>
      <c r="L3382" s="487" t="s">
        <v>218</v>
      </c>
      <c r="M3382" s="500">
        <v>6029100</v>
      </c>
    </row>
    <row r="3383" spans="1:13">
      <c r="A3383" s="487" t="s">
        <v>5844</v>
      </c>
      <c r="B3383" s="487" t="s">
        <v>1558</v>
      </c>
      <c r="C3383" s="487" t="s">
        <v>920</v>
      </c>
      <c r="D3383" s="494">
        <v>4551</v>
      </c>
      <c r="E3383" s="487" t="s">
        <v>1204</v>
      </c>
      <c r="F3383" s="487" t="s">
        <v>40</v>
      </c>
      <c r="G3383" s="487" t="s">
        <v>298</v>
      </c>
      <c r="H3383" s="487" t="s">
        <v>41</v>
      </c>
      <c r="I3383" s="498" t="s">
        <v>316</v>
      </c>
      <c r="J3383" s="487" t="s">
        <v>684</v>
      </c>
      <c r="K3383" s="487" t="s">
        <v>197</v>
      </c>
      <c r="L3383" s="487" t="s">
        <v>218</v>
      </c>
      <c r="M3383" s="500">
        <v>6398700</v>
      </c>
    </row>
    <row r="3384" spans="1:13">
      <c r="A3384" s="487" t="s">
        <v>5850</v>
      </c>
      <c r="B3384" s="487" t="s">
        <v>1558</v>
      </c>
      <c r="C3384" s="487" t="s">
        <v>920</v>
      </c>
      <c r="D3384" s="494">
        <v>4551</v>
      </c>
      <c r="E3384" s="487" t="s">
        <v>1204</v>
      </c>
      <c r="F3384" s="487" t="s">
        <v>40</v>
      </c>
      <c r="G3384" s="487" t="s">
        <v>298</v>
      </c>
      <c r="H3384" s="487" t="s">
        <v>41</v>
      </c>
      <c r="I3384" s="498" t="s">
        <v>318</v>
      </c>
      <c r="J3384" s="487" t="s">
        <v>685</v>
      </c>
      <c r="K3384" s="487" t="s">
        <v>197</v>
      </c>
      <c r="L3384" s="487" t="s">
        <v>218</v>
      </c>
      <c r="M3384" s="500">
        <v>6398700</v>
      </c>
    </row>
    <row r="3385" spans="1:13">
      <c r="A3385" s="487" t="s">
        <v>5856</v>
      </c>
      <c r="B3385" s="487" t="s">
        <v>1558</v>
      </c>
      <c r="C3385" s="487" t="s">
        <v>920</v>
      </c>
      <c r="D3385" s="494">
        <v>4551</v>
      </c>
      <c r="E3385" s="487" t="s">
        <v>1204</v>
      </c>
      <c r="F3385" s="487" t="s">
        <v>40</v>
      </c>
      <c r="G3385" s="487" t="s">
        <v>298</v>
      </c>
      <c r="H3385" s="487" t="s">
        <v>41</v>
      </c>
      <c r="I3385" s="498" t="s">
        <v>320</v>
      </c>
      <c r="J3385" s="487" t="s">
        <v>686</v>
      </c>
      <c r="K3385" s="487" t="s">
        <v>197</v>
      </c>
      <c r="L3385" s="487" t="s">
        <v>218</v>
      </c>
      <c r="M3385" s="500">
        <v>6398700</v>
      </c>
    </row>
    <row r="3386" spans="1:13">
      <c r="A3386" s="487" t="s">
        <v>5862</v>
      </c>
      <c r="B3386" s="487" t="s">
        <v>1558</v>
      </c>
      <c r="C3386" s="487" t="s">
        <v>920</v>
      </c>
      <c r="D3386" s="494">
        <v>4551</v>
      </c>
      <c r="E3386" s="487" t="s">
        <v>1204</v>
      </c>
      <c r="F3386" s="487" t="s">
        <v>40</v>
      </c>
      <c r="G3386" s="487" t="s">
        <v>298</v>
      </c>
      <c r="H3386" s="487" t="s">
        <v>41</v>
      </c>
      <c r="I3386" s="498" t="s">
        <v>322</v>
      </c>
      <c r="J3386" s="487" t="s">
        <v>687</v>
      </c>
      <c r="K3386" s="487" t="s">
        <v>197</v>
      </c>
      <c r="L3386" s="487" t="s">
        <v>218</v>
      </c>
      <c r="M3386" s="500">
        <v>6398700</v>
      </c>
    </row>
    <row r="3387" spans="1:13">
      <c r="A3387" s="487" t="s">
        <v>5868</v>
      </c>
      <c r="B3387" s="487" t="s">
        <v>1558</v>
      </c>
      <c r="C3387" s="487" t="s">
        <v>920</v>
      </c>
      <c r="D3387" s="494">
        <v>4551</v>
      </c>
      <c r="E3387" s="487" t="s">
        <v>1204</v>
      </c>
      <c r="F3387" s="487" t="s">
        <v>40</v>
      </c>
      <c r="G3387" s="487" t="s">
        <v>298</v>
      </c>
      <c r="H3387" s="487" t="s">
        <v>41</v>
      </c>
      <c r="I3387" s="498" t="s">
        <v>324</v>
      </c>
      <c r="J3387" s="487" t="s">
        <v>688</v>
      </c>
      <c r="K3387" s="487" t="s">
        <v>197</v>
      </c>
      <c r="L3387" s="487" t="s">
        <v>218</v>
      </c>
      <c r="M3387" s="500">
        <v>6398700</v>
      </c>
    </row>
    <row r="3388" spans="1:13">
      <c r="A3388" s="487" t="s">
        <v>5874</v>
      </c>
      <c r="B3388" s="487" t="s">
        <v>1558</v>
      </c>
      <c r="C3388" s="487" t="s">
        <v>920</v>
      </c>
      <c r="D3388" s="494">
        <v>4551</v>
      </c>
      <c r="E3388" s="487" t="s">
        <v>1204</v>
      </c>
      <c r="F3388" s="487" t="s">
        <v>40</v>
      </c>
      <c r="G3388" s="487" t="s">
        <v>298</v>
      </c>
      <c r="H3388" s="487" t="s">
        <v>41</v>
      </c>
      <c r="I3388" s="498" t="s">
        <v>42</v>
      </c>
      <c r="J3388" s="487" t="s">
        <v>43</v>
      </c>
      <c r="K3388" s="487" t="s">
        <v>197</v>
      </c>
      <c r="L3388" s="487" t="s">
        <v>218</v>
      </c>
      <c r="M3388" s="500">
        <v>6398700</v>
      </c>
    </row>
    <row r="3389" spans="1:13">
      <c r="A3389" s="487" t="s">
        <v>5880</v>
      </c>
      <c r="B3389" s="487" t="s">
        <v>1558</v>
      </c>
      <c r="C3389" s="487" t="s">
        <v>920</v>
      </c>
      <c r="D3389" s="494">
        <v>4551</v>
      </c>
      <c r="E3389" s="487" t="s">
        <v>1204</v>
      </c>
      <c r="F3389" s="487" t="s">
        <v>40</v>
      </c>
      <c r="G3389" s="487" t="s">
        <v>298</v>
      </c>
      <c r="H3389" s="487" t="s">
        <v>41</v>
      </c>
      <c r="I3389" s="498" t="s">
        <v>219</v>
      </c>
      <c r="J3389" s="487" t="s">
        <v>220</v>
      </c>
      <c r="K3389" s="487" t="s">
        <v>197</v>
      </c>
      <c r="L3389" s="487" t="s">
        <v>218</v>
      </c>
      <c r="M3389" s="500">
        <v>6398700</v>
      </c>
    </row>
    <row r="3390" spans="1:13">
      <c r="A3390" s="487" t="s">
        <v>5886</v>
      </c>
      <c r="B3390" s="487" t="s">
        <v>1558</v>
      </c>
      <c r="C3390" s="487" t="s">
        <v>920</v>
      </c>
      <c r="D3390" s="494">
        <v>4551</v>
      </c>
      <c r="E3390" s="487" t="s">
        <v>1204</v>
      </c>
      <c r="F3390" s="487" t="s">
        <v>40</v>
      </c>
      <c r="G3390" s="487" t="s">
        <v>298</v>
      </c>
      <c r="H3390" s="487" t="s">
        <v>41</v>
      </c>
      <c r="I3390" s="498" t="s">
        <v>44</v>
      </c>
      <c r="J3390" s="487" t="s">
        <v>45</v>
      </c>
      <c r="K3390" s="487" t="s">
        <v>197</v>
      </c>
      <c r="L3390" s="487" t="s">
        <v>218</v>
      </c>
      <c r="M3390" s="500">
        <v>6398700</v>
      </c>
    </row>
    <row r="3391" spans="1:13">
      <c r="A3391" s="487" t="s">
        <v>5892</v>
      </c>
      <c r="B3391" s="487" t="s">
        <v>1558</v>
      </c>
      <c r="C3391" s="487" t="s">
        <v>920</v>
      </c>
      <c r="D3391" s="494">
        <v>4551</v>
      </c>
      <c r="E3391" s="487" t="s">
        <v>1204</v>
      </c>
      <c r="F3391" s="487" t="s">
        <v>40</v>
      </c>
      <c r="G3391" s="487" t="s">
        <v>298</v>
      </c>
      <c r="H3391" s="487" t="s">
        <v>41</v>
      </c>
      <c r="I3391" s="498" t="s">
        <v>46</v>
      </c>
      <c r="J3391" s="487" t="s">
        <v>47</v>
      </c>
      <c r="K3391" s="487" t="s">
        <v>197</v>
      </c>
      <c r="L3391" s="487" t="s">
        <v>218</v>
      </c>
      <c r="M3391" s="500">
        <v>6398700</v>
      </c>
    </row>
    <row r="3392" spans="1:13">
      <c r="A3392" s="487" t="s">
        <v>5898</v>
      </c>
      <c r="B3392" s="487" t="s">
        <v>1558</v>
      </c>
      <c r="C3392" s="487" t="s">
        <v>920</v>
      </c>
      <c r="D3392" s="494">
        <v>4551</v>
      </c>
      <c r="E3392" s="487" t="s">
        <v>1204</v>
      </c>
      <c r="F3392" s="487" t="s">
        <v>40</v>
      </c>
      <c r="G3392" s="487" t="s">
        <v>298</v>
      </c>
      <c r="H3392" s="487" t="s">
        <v>41</v>
      </c>
      <c r="I3392" s="498" t="s">
        <v>221</v>
      </c>
      <c r="J3392" s="487" t="s">
        <v>222</v>
      </c>
      <c r="K3392" s="487" t="s">
        <v>197</v>
      </c>
      <c r="L3392" s="487" t="s">
        <v>218</v>
      </c>
      <c r="M3392" s="500">
        <v>6398700</v>
      </c>
    </row>
    <row r="3393" spans="1:13">
      <c r="A3393" s="487" t="s">
        <v>5904</v>
      </c>
      <c r="B3393" s="487" t="s">
        <v>1558</v>
      </c>
      <c r="C3393" s="487" t="s">
        <v>920</v>
      </c>
      <c r="D3393" s="494">
        <v>4551</v>
      </c>
      <c r="E3393" s="487" t="s">
        <v>1204</v>
      </c>
      <c r="F3393" s="487" t="s">
        <v>40</v>
      </c>
      <c r="G3393" s="487" t="s">
        <v>298</v>
      </c>
      <c r="H3393" s="487" t="s">
        <v>41</v>
      </c>
      <c r="I3393" s="498" t="s">
        <v>48</v>
      </c>
      <c r="J3393" s="487" t="s">
        <v>49</v>
      </c>
      <c r="K3393" s="487" t="s">
        <v>197</v>
      </c>
      <c r="L3393" s="487" t="s">
        <v>218</v>
      </c>
      <c r="M3393" s="500">
        <v>6398700</v>
      </c>
    </row>
    <row r="3394" spans="1:13">
      <c r="A3394" s="487" t="s">
        <v>5910</v>
      </c>
      <c r="B3394" s="487" t="s">
        <v>1558</v>
      </c>
      <c r="C3394" s="487" t="s">
        <v>920</v>
      </c>
      <c r="D3394" s="494">
        <v>4551</v>
      </c>
      <c r="E3394" s="487" t="s">
        <v>1204</v>
      </c>
      <c r="F3394" s="487" t="s">
        <v>40</v>
      </c>
      <c r="G3394" s="487" t="s">
        <v>298</v>
      </c>
      <c r="H3394" s="487" t="s">
        <v>41</v>
      </c>
      <c r="I3394" s="498" t="s">
        <v>50</v>
      </c>
      <c r="J3394" s="487" t="s">
        <v>51</v>
      </c>
      <c r="K3394" s="487" t="s">
        <v>197</v>
      </c>
      <c r="L3394" s="487" t="s">
        <v>218</v>
      </c>
      <c r="M3394" s="500">
        <v>6398700</v>
      </c>
    </row>
    <row r="3395" spans="1:13">
      <c r="A3395" s="409" t="s">
        <v>17492</v>
      </c>
      <c r="B3395" s="409" t="s">
        <v>17455</v>
      </c>
      <c r="C3395" s="409" t="s">
        <v>1270</v>
      </c>
      <c r="D3395" s="495">
        <v>4551</v>
      </c>
      <c r="E3395" s="409" t="s">
        <v>17396</v>
      </c>
      <c r="F3395" s="409" t="s">
        <v>40</v>
      </c>
      <c r="G3395" s="409" t="s">
        <v>40</v>
      </c>
      <c r="H3395" s="409" t="s">
        <v>41</v>
      </c>
      <c r="I3395" s="250" t="s">
        <v>223</v>
      </c>
      <c r="J3395" s="409" t="s">
        <v>56</v>
      </c>
      <c r="K3395" s="409" t="s">
        <v>198</v>
      </c>
      <c r="L3395" s="409" t="s">
        <v>32</v>
      </c>
      <c r="M3395" s="414">
        <v>53183130</v>
      </c>
    </row>
    <row r="3396" spans="1:13">
      <c r="A3396" s="409" t="s">
        <v>17495</v>
      </c>
      <c r="B3396" s="409" t="s">
        <v>17455</v>
      </c>
      <c r="C3396" s="409" t="s">
        <v>1270</v>
      </c>
      <c r="D3396" s="495">
        <v>4551</v>
      </c>
      <c r="E3396" s="409" t="s">
        <v>17396</v>
      </c>
      <c r="F3396" s="409" t="s">
        <v>40</v>
      </c>
      <c r="G3396" s="409" t="s">
        <v>40</v>
      </c>
      <c r="H3396" s="409" t="s">
        <v>41</v>
      </c>
      <c r="I3396" s="250" t="s">
        <v>421</v>
      </c>
      <c r="J3396" s="409" t="s">
        <v>441</v>
      </c>
      <c r="K3396" s="409" t="s">
        <v>198</v>
      </c>
      <c r="L3396" s="409" t="s">
        <v>32</v>
      </c>
      <c r="M3396" s="414">
        <v>53183130</v>
      </c>
    </row>
    <row r="3397" spans="1:13">
      <c r="A3397" s="409" t="s">
        <v>17498</v>
      </c>
      <c r="B3397" s="409" t="s">
        <v>17455</v>
      </c>
      <c r="C3397" s="409" t="s">
        <v>1270</v>
      </c>
      <c r="D3397" s="495">
        <v>4551</v>
      </c>
      <c r="E3397" s="409" t="s">
        <v>17396</v>
      </c>
      <c r="F3397" s="409" t="s">
        <v>40</v>
      </c>
      <c r="G3397" s="409" t="s">
        <v>40</v>
      </c>
      <c r="H3397" s="409" t="s">
        <v>41</v>
      </c>
      <c r="I3397" s="250" t="s">
        <v>422</v>
      </c>
      <c r="J3397" s="409" t="s">
        <v>442</v>
      </c>
      <c r="K3397" s="409" t="s">
        <v>198</v>
      </c>
      <c r="L3397" s="409" t="s">
        <v>32</v>
      </c>
      <c r="M3397" s="414">
        <v>53183130</v>
      </c>
    </row>
    <row r="3398" spans="1:13">
      <c r="A3398" s="409" t="s">
        <v>17501</v>
      </c>
      <c r="B3398" s="409" t="s">
        <v>17455</v>
      </c>
      <c r="C3398" s="409" t="s">
        <v>1270</v>
      </c>
      <c r="D3398" s="495">
        <v>4551</v>
      </c>
      <c r="E3398" s="409" t="s">
        <v>17396</v>
      </c>
      <c r="F3398" s="409" t="s">
        <v>40</v>
      </c>
      <c r="G3398" s="409" t="s">
        <v>40</v>
      </c>
      <c r="H3398" s="409" t="s">
        <v>41</v>
      </c>
      <c r="I3398" s="250" t="s">
        <v>423</v>
      </c>
      <c r="J3398" s="409" t="s">
        <v>443</v>
      </c>
      <c r="K3398" s="409" t="s">
        <v>198</v>
      </c>
      <c r="L3398" s="409" t="s">
        <v>32</v>
      </c>
      <c r="M3398" s="414">
        <v>53183130</v>
      </c>
    </row>
    <row r="3399" spans="1:13">
      <c r="A3399" s="409" t="s">
        <v>17504</v>
      </c>
      <c r="B3399" s="409" t="s">
        <v>17455</v>
      </c>
      <c r="C3399" s="409" t="s">
        <v>1270</v>
      </c>
      <c r="D3399" s="495">
        <v>4551</v>
      </c>
      <c r="E3399" s="409" t="s">
        <v>17396</v>
      </c>
      <c r="F3399" s="409" t="s">
        <v>40</v>
      </c>
      <c r="G3399" s="409" t="s">
        <v>40</v>
      </c>
      <c r="H3399" s="409" t="s">
        <v>41</v>
      </c>
      <c r="I3399" s="250" t="s">
        <v>424</v>
      </c>
      <c r="J3399" s="409" t="s">
        <v>444</v>
      </c>
      <c r="K3399" s="409" t="s">
        <v>198</v>
      </c>
      <c r="L3399" s="409" t="s">
        <v>32</v>
      </c>
      <c r="M3399" s="414">
        <v>53183130</v>
      </c>
    </row>
    <row r="3400" spans="1:13">
      <c r="A3400" s="409" t="s">
        <v>17507</v>
      </c>
      <c r="B3400" s="409" t="s">
        <v>17455</v>
      </c>
      <c r="C3400" s="409" t="s">
        <v>1270</v>
      </c>
      <c r="D3400" s="495">
        <v>4551</v>
      </c>
      <c r="E3400" s="409" t="s">
        <v>17396</v>
      </c>
      <c r="F3400" s="409" t="s">
        <v>40</v>
      </c>
      <c r="G3400" s="409" t="s">
        <v>40</v>
      </c>
      <c r="H3400" s="409" t="s">
        <v>41</v>
      </c>
      <c r="I3400" s="250" t="s">
        <v>425</v>
      </c>
      <c r="J3400" s="409" t="s">
        <v>445</v>
      </c>
      <c r="K3400" s="409" t="s">
        <v>198</v>
      </c>
      <c r="L3400" s="409" t="s">
        <v>32</v>
      </c>
      <c r="M3400" s="414">
        <v>53183130</v>
      </c>
    </row>
    <row r="3401" spans="1:13">
      <c r="A3401" s="409" t="s">
        <v>17486</v>
      </c>
      <c r="B3401" s="409" t="s">
        <v>17455</v>
      </c>
      <c r="C3401" s="409" t="s">
        <v>1270</v>
      </c>
      <c r="D3401" s="495">
        <v>4551</v>
      </c>
      <c r="E3401" s="409" t="s">
        <v>17396</v>
      </c>
      <c r="F3401" s="409" t="s">
        <v>40</v>
      </c>
      <c r="G3401" s="409" t="s">
        <v>40</v>
      </c>
      <c r="H3401" s="409" t="s">
        <v>41</v>
      </c>
      <c r="I3401" s="250" t="s">
        <v>48</v>
      </c>
      <c r="J3401" s="409" t="s">
        <v>49</v>
      </c>
      <c r="K3401" s="409" t="s">
        <v>198</v>
      </c>
      <c r="L3401" s="409" t="s">
        <v>32</v>
      </c>
      <c r="M3401" s="414">
        <v>56511840</v>
      </c>
    </row>
    <row r="3402" spans="1:13">
      <c r="A3402" s="409" t="s">
        <v>17489</v>
      </c>
      <c r="B3402" s="409" t="s">
        <v>17455</v>
      </c>
      <c r="C3402" s="409" t="s">
        <v>1270</v>
      </c>
      <c r="D3402" s="495">
        <v>4551</v>
      </c>
      <c r="E3402" s="409" t="s">
        <v>17396</v>
      </c>
      <c r="F3402" s="409" t="s">
        <v>40</v>
      </c>
      <c r="G3402" s="409" t="s">
        <v>40</v>
      </c>
      <c r="H3402" s="409" t="s">
        <v>41</v>
      </c>
      <c r="I3402" s="250" t="s">
        <v>50</v>
      </c>
      <c r="J3402" s="409" t="s">
        <v>51</v>
      </c>
      <c r="K3402" s="409" t="s">
        <v>198</v>
      </c>
      <c r="L3402" s="409" t="s">
        <v>32</v>
      </c>
      <c r="M3402" s="414">
        <v>56511840</v>
      </c>
    </row>
    <row r="3403" spans="1:13">
      <c r="A3403" s="409" t="s">
        <v>17483</v>
      </c>
      <c r="B3403" s="409" t="s">
        <v>17455</v>
      </c>
      <c r="C3403" s="409" t="s">
        <v>1270</v>
      </c>
      <c r="D3403" s="495">
        <v>4551</v>
      </c>
      <c r="E3403" s="409" t="s">
        <v>17396</v>
      </c>
      <c r="F3403" s="409" t="s">
        <v>40</v>
      </c>
      <c r="G3403" s="409" t="s">
        <v>40</v>
      </c>
      <c r="H3403" s="409" t="s">
        <v>41</v>
      </c>
      <c r="I3403" s="250" t="s">
        <v>221</v>
      </c>
      <c r="J3403" s="409" t="s">
        <v>222</v>
      </c>
      <c r="K3403" s="409" t="s">
        <v>198</v>
      </c>
      <c r="L3403" s="409" t="s">
        <v>32</v>
      </c>
      <c r="M3403" s="414">
        <v>59840550</v>
      </c>
    </row>
    <row r="3404" spans="1:13">
      <c r="A3404" s="409" t="s">
        <v>17471</v>
      </c>
      <c r="B3404" s="409" t="s">
        <v>17455</v>
      </c>
      <c r="C3404" s="409" t="s">
        <v>1270</v>
      </c>
      <c r="D3404" s="495">
        <v>4551</v>
      </c>
      <c r="E3404" s="409" t="s">
        <v>17396</v>
      </c>
      <c r="F3404" s="409" t="s">
        <v>40</v>
      </c>
      <c r="G3404" s="409" t="s">
        <v>40</v>
      </c>
      <c r="H3404" s="409" t="s">
        <v>41</v>
      </c>
      <c r="I3404" s="250" t="s">
        <v>42</v>
      </c>
      <c r="J3404" s="409" t="s">
        <v>43</v>
      </c>
      <c r="K3404" s="409" t="s">
        <v>198</v>
      </c>
      <c r="L3404" s="409" t="s">
        <v>32</v>
      </c>
      <c r="M3404" s="414">
        <v>63169260</v>
      </c>
    </row>
    <row r="3405" spans="1:13">
      <c r="A3405" s="409" t="s">
        <v>17474</v>
      </c>
      <c r="B3405" s="409" t="s">
        <v>17455</v>
      </c>
      <c r="C3405" s="409" t="s">
        <v>1270</v>
      </c>
      <c r="D3405" s="495">
        <v>4551</v>
      </c>
      <c r="E3405" s="409" t="s">
        <v>17396</v>
      </c>
      <c r="F3405" s="409" t="s">
        <v>40</v>
      </c>
      <c r="G3405" s="409" t="s">
        <v>40</v>
      </c>
      <c r="H3405" s="409" t="s">
        <v>41</v>
      </c>
      <c r="I3405" s="250" t="s">
        <v>219</v>
      </c>
      <c r="J3405" s="409" t="s">
        <v>220</v>
      </c>
      <c r="K3405" s="409" t="s">
        <v>198</v>
      </c>
      <c r="L3405" s="409" t="s">
        <v>32</v>
      </c>
      <c r="M3405" s="414">
        <v>63169260</v>
      </c>
    </row>
    <row r="3406" spans="1:13">
      <c r="A3406" s="409" t="s">
        <v>17477</v>
      </c>
      <c r="B3406" s="409" t="s">
        <v>17455</v>
      </c>
      <c r="C3406" s="409" t="s">
        <v>1270</v>
      </c>
      <c r="D3406" s="495">
        <v>4551</v>
      </c>
      <c r="E3406" s="409" t="s">
        <v>17396</v>
      </c>
      <c r="F3406" s="409" t="s">
        <v>40</v>
      </c>
      <c r="G3406" s="409" t="s">
        <v>40</v>
      </c>
      <c r="H3406" s="409" t="s">
        <v>41</v>
      </c>
      <c r="I3406" s="250" t="s">
        <v>44</v>
      </c>
      <c r="J3406" s="409" t="s">
        <v>45</v>
      </c>
      <c r="K3406" s="409" t="s">
        <v>198</v>
      </c>
      <c r="L3406" s="409" t="s">
        <v>32</v>
      </c>
      <c r="M3406" s="414">
        <v>63169260</v>
      </c>
    </row>
    <row r="3407" spans="1:13">
      <c r="A3407" s="409" t="s">
        <v>17480</v>
      </c>
      <c r="B3407" s="409" t="s">
        <v>17455</v>
      </c>
      <c r="C3407" s="409" t="s">
        <v>1270</v>
      </c>
      <c r="D3407" s="495">
        <v>4551</v>
      </c>
      <c r="E3407" s="409" t="s">
        <v>17396</v>
      </c>
      <c r="F3407" s="409" t="s">
        <v>40</v>
      </c>
      <c r="G3407" s="409" t="s">
        <v>40</v>
      </c>
      <c r="H3407" s="409" t="s">
        <v>41</v>
      </c>
      <c r="I3407" s="250" t="s">
        <v>46</v>
      </c>
      <c r="J3407" s="409" t="s">
        <v>47</v>
      </c>
      <c r="K3407" s="409" t="s">
        <v>198</v>
      </c>
      <c r="L3407" s="409" t="s">
        <v>32</v>
      </c>
      <c r="M3407" s="414">
        <v>63169260</v>
      </c>
    </row>
    <row r="3408" spans="1:13">
      <c r="A3408" s="409" t="s">
        <v>17454</v>
      </c>
      <c r="B3408" s="409" t="s">
        <v>17455</v>
      </c>
      <c r="C3408" s="409" t="s">
        <v>1270</v>
      </c>
      <c r="D3408" s="495">
        <v>4551</v>
      </c>
      <c r="E3408" s="409" t="s">
        <v>17396</v>
      </c>
      <c r="F3408" s="409" t="s">
        <v>40</v>
      </c>
      <c r="G3408" s="409" t="s">
        <v>40</v>
      </c>
      <c r="H3408" s="409" t="s">
        <v>41</v>
      </c>
      <c r="I3408" s="250" t="s">
        <v>316</v>
      </c>
      <c r="J3408" s="409" t="s">
        <v>684</v>
      </c>
      <c r="K3408" s="409" t="s">
        <v>198</v>
      </c>
      <c r="L3408" s="409" t="s">
        <v>32</v>
      </c>
      <c r="M3408" s="414">
        <v>66497970</v>
      </c>
    </row>
    <row r="3409" spans="1:13">
      <c r="A3409" s="409" t="s">
        <v>17459</v>
      </c>
      <c r="B3409" s="409" t="s">
        <v>17455</v>
      </c>
      <c r="C3409" s="409" t="s">
        <v>1270</v>
      </c>
      <c r="D3409" s="495">
        <v>4551</v>
      </c>
      <c r="E3409" s="409" t="s">
        <v>17396</v>
      </c>
      <c r="F3409" s="409" t="s">
        <v>40</v>
      </c>
      <c r="G3409" s="409" t="s">
        <v>40</v>
      </c>
      <c r="H3409" s="409" t="s">
        <v>41</v>
      </c>
      <c r="I3409" s="250" t="s">
        <v>318</v>
      </c>
      <c r="J3409" s="409" t="s">
        <v>685</v>
      </c>
      <c r="K3409" s="409" t="s">
        <v>198</v>
      </c>
      <c r="L3409" s="409" t="s">
        <v>32</v>
      </c>
      <c r="M3409" s="414">
        <v>66497970</v>
      </c>
    </row>
    <row r="3410" spans="1:13">
      <c r="A3410" s="409" t="s">
        <v>17462</v>
      </c>
      <c r="B3410" s="409" t="s">
        <v>17455</v>
      </c>
      <c r="C3410" s="409" t="s">
        <v>1270</v>
      </c>
      <c r="D3410" s="495">
        <v>4551</v>
      </c>
      <c r="E3410" s="409" t="s">
        <v>17396</v>
      </c>
      <c r="F3410" s="409" t="s">
        <v>40</v>
      </c>
      <c r="G3410" s="409" t="s">
        <v>40</v>
      </c>
      <c r="H3410" s="409" t="s">
        <v>41</v>
      </c>
      <c r="I3410" s="250" t="s">
        <v>320</v>
      </c>
      <c r="J3410" s="409" t="s">
        <v>686</v>
      </c>
      <c r="K3410" s="409" t="s">
        <v>198</v>
      </c>
      <c r="L3410" s="409" t="s">
        <v>32</v>
      </c>
      <c r="M3410" s="414">
        <v>66497970</v>
      </c>
    </row>
    <row r="3411" spans="1:13">
      <c r="A3411" s="409" t="s">
        <v>17465</v>
      </c>
      <c r="B3411" s="409" t="s">
        <v>17455</v>
      </c>
      <c r="C3411" s="409" t="s">
        <v>1270</v>
      </c>
      <c r="D3411" s="495">
        <v>4551</v>
      </c>
      <c r="E3411" s="409" t="s">
        <v>17396</v>
      </c>
      <c r="F3411" s="409" t="s">
        <v>40</v>
      </c>
      <c r="G3411" s="409" t="s">
        <v>40</v>
      </c>
      <c r="H3411" s="409" t="s">
        <v>41</v>
      </c>
      <c r="I3411" s="250" t="s">
        <v>322</v>
      </c>
      <c r="J3411" s="409" t="s">
        <v>687</v>
      </c>
      <c r="K3411" s="409" t="s">
        <v>198</v>
      </c>
      <c r="L3411" s="409" t="s">
        <v>32</v>
      </c>
      <c r="M3411" s="414">
        <v>66497970</v>
      </c>
    </row>
    <row r="3412" spans="1:13">
      <c r="A3412" s="409" t="s">
        <v>17468</v>
      </c>
      <c r="B3412" s="409" t="s">
        <v>17455</v>
      </c>
      <c r="C3412" s="409" t="s">
        <v>1270</v>
      </c>
      <c r="D3412" s="495">
        <v>4551</v>
      </c>
      <c r="E3412" s="409" t="s">
        <v>17396</v>
      </c>
      <c r="F3412" s="409" t="s">
        <v>40</v>
      </c>
      <c r="G3412" s="409" t="s">
        <v>40</v>
      </c>
      <c r="H3412" s="409" t="s">
        <v>41</v>
      </c>
      <c r="I3412" s="250" t="s">
        <v>324</v>
      </c>
      <c r="J3412" s="409" t="s">
        <v>688</v>
      </c>
      <c r="K3412" s="409" t="s">
        <v>198</v>
      </c>
      <c r="L3412" s="409" t="s">
        <v>32</v>
      </c>
      <c r="M3412" s="414">
        <v>66497970</v>
      </c>
    </row>
    <row r="3413" spans="1:13">
      <c r="A3413" s="409" t="s">
        <v>17435</v>
      </c>
      <c r="B3413" s="409" t="s">
        <v>17398</v>
      </c>
      <c r="C3413" s="409" t="s">
        <v>1270</v>
      </c>
      <c r="D3413" s="495">
        <v>4551</v>
      </c>
      <c r="E3413" s="409" t="s">
        <v>17396</v>
      </c>
      <c r="F3413" s="409" t="s">
        <v>40</v>
      </c>
      <c r="G3413" s="409" t="s">
        <v>40</v>
      </c>
      <c r="H3413" s="409" t="s">
        <v>41</v>
      </c>
      <c r="I3413" s="250" t="s">
        <v>223</v>
      </c>
      <c r="J3413" s="409" t="s">
        <v>56</v>
      </c>
      <c r="K3413" s="409" t="s">
        <v>197</v>
      </c>
      <c r="L3413" s="409" t="s">
        <v>32</v>
      </c>
      <c r="M3413" s="414">
        <v>75975900</v>
      </c>
    </row>
    <row r="3414" spans="1:13">
      <c r="A3414" s="409" t="s">
        <v>17438</v>
      </c>
      <c r="B3414" s="409" t="s">
        <v>17398</v>
      </c>
      <c r="C3414" s="409" t="s">
        <v>1270</v>
      </c>
      <c r="D3414" s="495">
        <v>4551</v>
      </c>
      <c r="E3414" s="409" t="s">
        <v>17396</v>
      </c>
      <c r="F3414" s="409" t="s">
        <v>40</v>
      </c>
      <c r="G3414" s="409" t="s">
        <v>40</v>
      </c>
      <c r="H3414" s="409" t="s">
        <v>41</v>
      </c>
      <c r="I3414" s="250" t="s">
        <v>421</v>
      </c>
      <c r="J3414" s="409" t="s">
        <v>441</v>
      </c>
      <c r="K3414" s="409" t="s">
        <v>197</v>
      </c>
      <c r="L3414" s="409" t="s">
        <v>32</v>
      </c>
      <c r="M3414" s="414">
        <v>75975900</v>
      </c>
    </row>
    <row r="3415" spans="1:13">
      <c r="A3415" s="409" t="s">
        <v>17441</v>
      </c>
      <c r="B3415" s="409" t="s">
        <v>17398</v>
      </c>
      <c r="C3415" s="409" t="s">
        <v>1270</v>
      </c>
      <c r="D3415" s="495">
        <v>4551</v>
      </c>
      <c r="E3415" s="409" t="s">
        <v>17396</v>
      </c>
      <c r="F3415" s="409" t="s">
        <v>40</v>
      </c>
      <c r="G3415" s="409" t="s">
        <v>40</v>
      </c>
      <c r="H3415" s="409" t="s">
        <v>41</v>
      </c>
      <c r="I3415" s="250" t="s">
        <v>422</v>
      </c>
      <c r="J3415" s="409" t="s">
        <v>442</v>
      </c>
      <c r="K3415" s="409" t="s">
        <v>197</v>
      </c>
      <c r="L3415" s="409" t="s">
        <v>32</v>
      </c>
      <c r="M3415" s="414">
        <v>75975900</v>
      </c>
    </row>
    <row r="3416" spans="1:13">
      <c r="A3416" s="409" t="s">
        <v>17444</v>
      </c>
      <c r="B3416" s="409" t="s">
        <v>17398</v>
      </c>
      <c r="C3416" s="409" t="s">
        <v>1270</v>
      </c>
      <c r="D3416" s="495">
        <v>4551</v>
      </c>
      <c r="E3416" s="409" t="s">
        <v>17396</v>
      </c>
      <c r="F3416" s="409" t="s">
        <v>40</v>
      </c>
      <c r="G3416" s="409" t="s">
        <v>40</v>
      </c>
      <c r="H3416" s="409" t="s">
        <v>41</v>
      </c>
      <c r="I3416" s="250" t="s">
        <v>423</v>
      </c>
      <c r="J3416" s="409" t="s">
        <v>443</v>
      </c>
      <c r="K3416" s="409" t="s">
        <v>197</v>
      </c>
      <c r="L3416" s="409" t="s">
        <v>32</v>
      </c>
      <c r="M3416" s="414">
        <v>75975900</v>
      </c>
    </row>
    <row r="3417" spans="1:13">
      <c r="A3417" s="409" t="s">
        <v>17447</v>
      </c>
      <c r="B3417" s="409" t="s">
        <v>17398</v>
      </c>
      <c r="C3417" s="409" t="s">
        <v>1270</v>
      </c>
      <c r="D3417" s="495">
        <v>4551</v>
      </c>
      <c r="E3417" s="409" t="s">
        <v>17396</v>
      </c>
      <c r="F3417" s="409" t="s">
        <v>40</v>
      </c>
      <c r="G3417" s="409" t="s">
        <v>40</v>
      </c>
      <c r="H3417" s="409" t="s">
        <v>41</v>
      </c>
      <c r="I3417" s="250" t="s">
        <v>424</v>
      </c>
      <c r="J3417" s="409" t="s">
        <v>444</v>
      </c>
      <c r="K3417" s="409" t="s">
        <v>197</v>
      </c>
      <c r="L3417" s="409" t="s">
        <v>32</v>
      </c>
      <c r="M3417" s="414">
        <v>75975900</v>
      </c>
    </row>
    <row r="3418" spans="1:13">
      <c r="A3418" s="409" t="s">
        <v>17450</v>
      </c>
      <c r="B3418" s="409" t="s">
        <v>17398</v>
      </c>
      <c r="C3418" s="409" t="s">
        <v>1270</v>
      </c>
      <c r="D3418" s="495">
        <v>4551</v>
      </c>
      <c r="E3418" s="409" t="s">
        <v>17396</v>
      </c>
      <c r="F3418" s="409" t="s">
        <v>40</v>
      </c>
      <c r="G3418" s="409" t="s">
        <v>40</v>
      </c>
      <c r="H3418" s="409" t="s">
        <v>41</v>
      </c>
      <c r="I3418" s="250" t="s">
        <v>425</v>
      </c>
      <c r="J3418" s="409" t="s">
        <v>445</v>
      </c>
      <c r="K3418" s="409" t="s">
        <v>197</v>
      </c>
      <c r="L3418" s="409" t="s">
        <v>32</v>
      </c>
      <c r="M3418" s="414">
        <v>75975900</v>
      </c>
    </row>
    <row r="3419" spans="1:13">
      <c r="A3419" s="409" t="s">
        <v>17429</v>
      </c>
      <c r="B3419" s="409" t="s">
        <v>17398</v>
      </c>
      <c r="C3419" s="409" t="s">
        <v>1270</v>
      </c>
      <c r="D3419" s="495">
        <v>4551</v>
      </c>
      <c r="E3419" s="409" t="s">
        <v>17396</v>
      </c>
      <c r="F3419" s="409" t="s">
        <v>40</v>
      </c>
      <c r="G3419" s="409" t="s">
        <v>40</v>
      </c>
      <c r="H3419" s="409" t="s">
        <v>41</v>
      </c>
      <c r="I3419" s="250" t="s">
        <v>48</v>
      </c>
      <c r="J3419" s="409" t="s">
        <v>49</v>
      </c>
      <c r="K3419" s="409" t="s">
        <v>197</v>
      </c>
      <c r="L3419" s="409" t="s">
        <v>32</v>
      </c>
      <c r="M3419" s="414">
        <v>80727570</v>
      </c>
    </row>
    <row r="3420" spans="1:13">
      <c r="A3420" s="409" t="s">
        <v>17432</v>
      </c>
      <c r="B3420" s="409" t="s">
        <v>17398</v>
      </c>
      <c r="C3420" s="409" t="s">
        <v>1270</v>
      </c>
      <c r="D3420" s="495">
        <v>4551</v>
      </c>
      <c r="E3420" s="409" t="s">
        <v>17396</v>
      </c>
      <c r="F3420" s="409" t="s">
        <v>40</v>
      </c>
      <c r="G3420" s="409" t="s">
        <v>40</v>
      </c>
      <c r="H3420" s="409" t="s">
        <v>41</v>
      </c>
      <c r="I3420" s="250" t="s">
        <v>50</v>
      </c>
      <c r="J3420" s="409" t="s">
        <v>51</v>
      </c>
      <c r="K3420" s="409" t="s">
        <v>197</v>
      </c>
      <c r="L3420" s="409" t="s">
        <v>32</v>
      </c>
      <c r="M3420" s="414">
        <v>80727570</v>
      </c>
    </row>
    <row r="3421" spans="1:13">
      <c r="A3421" s="409" t="s">
        <v>17491</v>
      </c>
      <c r="B3421" s="409" t="s">
        <v>17453</v>
      </c>
      <c r="C3421" s="409" t="s">
        <v>1270</v>
      </c>
      <c r="D3421" s="495">
        <v>4551</v>
      </c>
      <c r="E3421" s="409" t="s">
        <v>17396</v>
      </c>
      <c r="F3421" s="409" t="s">
        <v>40</v>
      </c>
      <c r="G3421" s="409" t="s">
        <v>40</v>
      </c>
      <c r="H3421" s="409" t="s">
        <v>41</v>
      </c>
      <c r="I3421" s="250" t="s">
        <v>223</v>
      </c>
      <c r="J3421" s="409" t="s">
        <v>56</v>
      </c>
      <c r="K3421" s="409" t="s">
        <v>198</v>
      </c>
      <c r="L3421" s="409" t="s">
        <v>34</v>
      </c>
      <c r="M3421" s="414">
        <v>85123500</v>
      </c>
    </row>
    <row r="3422" spans="1:13">
      <c r="A3422" s="409" t="s">
        <v>17494</v>
      </c>
      <c r="B3422" s="409" t="s">
        <v>17453</v>
      </c>
      <c r="C3422" s="409" t="s">
        <v>1270</v>
      </c>
      <c r="D3422" s="495">
        <v>4551</v>
      </c>
      <c r="E3422" s="409" t="s">
        <v>17396</v>
      </c>
      <c r="F3422" s="409" t="s">
        <v>40</v>
      </c>
      <c r="G3422" s="409" t="s">
        <v>40</v>
      </c>
      <c r="H3422" s="409" t="s">
        <v>41</v>
      </c>
      <c r="I3422" s="250" t="s">
        <v>421</v>
      </c>
      <c r="J3422" s="409" t="s">
        <v>441</v>
      </c>
      <c r="K3422" s="409" t="s">
        <v>198</v>
      </c>
      <c r="L3422" s="409" t="s">
        <v>34</v>
      </c>
      <c r="M3422" s="414">
        <v>85123500</v>
      </c>
    </row>
    <row r="3423" spans="1:13">
      <c r="A3423" s="409" t="s">
        <v>17497</v>
      </c>
      <c r="B3423" s="409" t="s">
        <v>17453</v>
      </c>
      <c r="C3423" s="409" t="s">
        <v>1270</v>
      </c>
      <c r="D3423" s="495">
        <v>4551</v>
      </c>
      <c r="E3423" s="409" t="s">
        <v>17396</v>
      </c>
      <c r="F3423" s="409" t="s">
        <v>40</v>
      </c>
      <c r="G3423" s="409" t="s">
        <v>40</v>
      </c>
      <c r="H3423" s="409" t="s">
        <v>41</v>
      </c>
      <c r="I3423" s="250" t="s">
        <v>422</v>
      </c>
      <c r="J3423" s="409" t="s">
        <v>442</v>
      </c>
      <c r="K3423" s="409" t="s">
        <v>198</v>
      </c>
      <c r="L3423" s="409" t="s">
        <v>34</v>
      </c>
      <c r="M3423" s="414">
        <v>85123500</v>
      </c>
    </row>
    <row r="3424" spans="1:13">
      <c r="A3424" s="409" t="s">
        <v>17500</v>
      </c>
      <c r="B3424" s="409" t="s">
        <v>17453</v>
      </c>
      <c r="C3424" s="409" t="s">
        <v>1270</v>
      </c>
      <c r="D3424" s="495">
        <v>4551</v>
      </c>
      <c r="E3424" s="409" t="s">
        <v>17396</v>
      </c>
      <c r="F3424" s="409" t="s">
        <v>40</v>
      </c>
      <c r="G3424" s="409" t="s">
        <v>40</v>
      </c>
      <c r="H3424" s="409" t="s">
        <v>41</v>
      </c>
      <c r="I3424" s="250" t="s">
        <v>423</v>
      </c>
      <c r="J3424" s="409" t="s">
        <v>443</v>
      </c>
      <c r="K3424" s="409" t="s">
        <v>198</v>
      </c>
      <c r="L3424" s="409" t="s">
        <v>34</v>
      </c>
      <c r="M3424" s="414">
        <v>85123500</v>
      </c>
    </row>
    <row r="3425" spans="1:13">
      <c r="A3425" s="409" t="s">
        <v>17503</v>
      </c>
      <c r="B3425" s="409" t="s">
        <v>17453</v>
      </c>
      <c r="C3425" s="409" t="s">
        <v>1270</v>
      </c>
      <c r="D3425" s="495">
        <v>4551</v>
      </c>
      <c r="E3425" s="409" t="s">
        <v>17396</v>
      </c>
      <c r="F3425" s="409" t="s">
        <v>40</v>
      </c>
      <c r="G3425" s="409" t="s">
        <v>40</v>
      </c>
      <c r="H3425" s="409" t="s">
        <v>41</v>
      </c>
      <c r="I3425" s="250" t="s">
        <v>424</v>
      </c>
      <c r="J3425" s="409" t="s">
        <v>444</v>
      </c>
      <c r="K3425" s="409" t="s">
        <v>198</v>
      </c>
      <c r="L3425" s="409" t="s">
        <v>34</v>
      </c>
      <c r="M3425" s="414">
        <v>85123500</v>
      </c>
    </row>
    <row r="3426" spans="1:13">
      <c r="A3426" s="409" t="s">
        <v>17506</v>
      </c>
      <c r="B3426" s="409" t="s">
        <v>17453</v>
      </c>
      <c r="C3426" s="409" t="s">
        <v>1270</v>
      </c>
      <c r="D3426" s="495">
        <v>4551</v>
      </c>
      <c r="E3426" s="409" t="s">
        <v>17396</v>
      </c>
      <c r="F3426" s="409" t="s">
        <v>40</v>
      </c>
      <c r="G3426" s="409" t="s">
        <v>40</v>
      </c>
      <c r="H3426" s="409" t="s">
        <v>41</v>
      </c>
      <c r="I3426" s="250" t="s">
        <v>425</v>
      </c>
      <c r="J3426" s="409" t="s">
        <v>445</v>
      </c>
      <c r="K3426" s="409" t="s">
        <v>198</v>
      </c>
      <c r="L3426" s="409" t="s">
        <v>34</v>
      </c>
      <c r="M3426" s="414">
        <v>85123500</v>
      </c>
    </row>
    <row r="3427" spans="1:13">
      <c r="A3427" s="409" t="s">
        <v>17426</v>
      </c>
      <c r="B3427" s="409" t="s">
        <v>17398</v>
      </c>
      <c r="C3427" s="409" t="s">
        <v>1270</v>
      </c>
      <c r="D3427" s="495">
        <v>4551</v>
      </c>
      <c r="E3427" s="409" t="s">
        <v>17396</v>
      </c>
      <c r="F3427" s="409" t="s">
        <v>40</v>
      </c>
      <c r="G3427" s="409" t="s">
        <v>40</v>
      </c>
      <c r="H3427" s="409" t="s">
        <v>41</v>
      </c>
      <c r="I3427" s="250" t="s">
        <v>221</v>
      </c>
      <c r="J3427" s="409" t="s">
        <v>222</v>
      </c>
      <c r="K3427" s="409" t="s">
        <v>197</v>
      </c>
      <c r="L3427" s="409" t="s">
        <v>32</v>
      </c>
      <c r="M3427" s="414">
        <v>85479240</v>
      </c>
    </row>
    <row r="3428" spans="1:13">
      <c r="A3428" s="409" t="s">
        <v>17414</v>
      </c>
      <c r="B3428" s="409" t="s">
        <v>17398</v>
      </c>
      <c r="C3428" s="409" t="s">
        <v>1270</v>
      </c>
      <c r="D3428" s="495">
        <v>4551</v>
      </c>
      <c r="E3428" s="409" t="s">
        <v>17396</v>
      </c>
      <c r="F3428" s="409" t="s">
        <v>40</v>
      </c>
      <c r="G3428" s="409" t="s">
        <v>40</v>
      </c>
      <c r="H3428" s="409" t="s">
        <v>41</v>
      </c>
      <c r="I3428" s="250" t="s">
        <v>42</v>
      </c>
      <c r="J3428" s="409" t="s">
        <v>43</v>
      </c>
      <c r="K3428" s="409" t="s">
        <v>197</v>
      </c>
      <c r="L3428" s="409" t="s">
        <v>32</v>
      </c>
      <c r="M3428" s="414">
        <v>90230910</v>
      </c>
    </row>
    <row r="3429" spans="1:13">
      <c r="A3429" s="409" t="s">
        <v>17417</v>
      </c>
      <c r="B3429" s="409" t="s">
        <v>17398</v>
      </c>
      <c r="C3429" s="409" t="s">
        <v>1270</v>
      </c>
      <c r="D3429" s="495">
        <v>4551</v>
      </c>
      <c r="E3429" s="409" t="s">
        <v>17396</v>
      </c>
      <c r="F3429" s="409" t="s">
        <v>40</v>
      </c>
      <c r="G3429" s="409" t="s">
        <v>40</v>
      </c>
      <c r="H3429" s="409" t="s">
        <v>41</v>
      </c>
      <c r="I3429" s="250" t="s">
        <v>219</v>
      </c>
      <c r="J3429" s="409" t="s">
        <v>220</v>
      </c>
      <c r="K3429" s="409" t="s">
        <v>197</v>
      </c>
      <c r="L3429" s="409" t="s">
        <v>32</v>
      </c>
      <c r="M3429" s="414">
        <v>90230910</v>
      </c>
    </row>
    <row r="3430" spans="1:13">
      <c r="A3430" s="409" t="s">
        <v>17420</v>
      </c>
      <c r="B3430" s="409" t="s">
        <v>17398</v>
      </c>
      <c r="C3430" s="409" t="s">
        <v>1270</v>
      </c>
      <c r="D3430" s="495">
        <v>4551</v>
      </c>
      <c r="E3430" s="409" t="s">
        <v>17396</v>
      </c>
      <c r="F3430" s="409" t="s">
        <v>40</v>
      </c>
      <c r="G3430" s="409" t="s">
        <v>40</v>
      </c>
      <c r="H3430" s="409" t="s">
        <v>41</v>
      </c>
      <c r="I3430" s="250" t="s">
        <v>44</v>
      </c>
      <c r="J3430" s="409" t="s">
        <v>45</v>
      </c>
      <c r="K3430" s="409" t="s">
        <v>197</v>
      </c>
      <c r="L3430" s="409" t="s">
        <v>32</v>
      </c>
      <c r="M3430" s="414">
        <v>90230910</v>
      </c>
    </row>
    <row r="3431" spans="1:13">
      <c r="A3431" s="409" t="s">
        <v>17423</v>
      </c>
      <c r="B3431" s="409" t="s">
        <v>17398</v>
      </c>
      <c r="C3431" s="409" t="s">
        <v>1270</v>
      </c>
      <c r="D3431" s="495">
        <v>4551</v>
      </c>
      <c r="E3431" s="409" t="s">
        <v>17396</v>
      </c>
      <c r="F3431" s="409" t="s">
        <v>40</v>
      </c>
      <c r="G3431" s="409" t="s">
        <v>40</v>
      </c>
      <c r="H3431" s="409" t="s">
        <v>41</v>
      </c>
      <c r="I3431" s="250" t="s">
        <v>46</v>
      </c>
      <c r="J3431" s="409" t="s">
        <v>47</v>
      </c>
      <c r="K3431" s="409" t="s">
        <v>197</v>
      </c>
      <c r="L3431" s="409" t="s">
        <v>32</v>
      </c>
      <c r="M3431" s="414">
        <v>90230910</v>
      </c>
    </row>
    <row r="3432" spans="1:13">
      <c r="A3432" s="409" t="s">
        <v>17485</v>
      </c>
      <c r="B3432" s="409" t="s">
        <v>17453</v>
      </c>
      <c r="C3432" s="409" t="s">
        <v>1270</v>
      </c>
      <c r="D3432" s="495">
        <v>4551</v>
      </c>
      <c r="E3432" s="409" t="s">
        <v>17396</v>
      </c>
      <c r="F3432" s="409" t="s">
        <v>40</v>
      </c>
      <c r="G3432" s="409" t="s">
        <v>40</v>
      </c>
      <c r="H3432" s="409" t="s">
        <v>41</v>
      </c>
      <c r="I3432" s="250" t="s">
        <v>48</v>
      </c>
      <c r="J3432" s="409" t="s">
        <v>49</v>
      </c>
      <c r="K3432" s="409" t="s">
        <v>198</v>
      </c>
      <c r="L3432" s="409" t="s">
        <v>34</v>
      </c>
      <c r="M3432" s="414">
        <v>90434190</v>
      </c>
    </row>
    <row r="3433" spans="1:13">
      <c r="A3433" s="409" t="s">
        <v>17488</v>
      </c>
      <c r="B3433" s="409" t="s">
        <v>17453</v>
      </c>
      <c r="C3433" s="409" t="s">
        <v>1270</v>
      </c>
      <c r="D3433" s="495">
        <v>4551</v>
      </c>
      <c r="E3433" s="409" t="s">
        <v>17396</v>
      </c>
      <c r="F3433" s="409" t="s">
        <v>40</v>
      </c>
      <c r="G3433" s="409" t="s">
        <v>40</v>
      </c>
      <c r="H3433" s="409" t="s">
        <v>41</v>
      </c>
      <c r="I3433" s="250" t="s">
        <v>50</v>
      </c>
      <c r="J3433" s="409" t="s">
        <v>51</v>
      </c>
      <c r="K3433" s="409" t="s">
        <v>198</v>
      </c>
      <c r="L3433" s="409" t="s">
        <v>34</v>
      </c>
      <c r="M3433" s="414">
        <v>90434190</v>
      </c>
    </row>
    <row r="3434" spans="1:13">
      <c r="A3434" s="409" t="s">
        <v>17397</v>
      </c>
      <c r="B3434" s="409" t="s">
        <v>17398</v>
      </c>
      <c r="C3434" s="409" t="s">
        <v>1270</v>
      </c>
      <c r="D3434" s="495">
        <v>4551</v>
      </c>
      <c r="E3434" s="409" t="s">
        <v>17396</v>
      </c>
      <c r="F3434" s="409" t="s">
        <v>40</v>
      </c>
      <c r="G3434" s="409" t="s">
        <v>40</v>
      </c>
      <c r="H3434" s="409" t="s">
        <v>41</v>
      </c>
      <c r="I3434" s="250" t="s">
        <v>316</v>
      </c>
      <c r="J3434" s="409" t="s">
        <v>684</v>
      </c>
      <c r="K3434" s="409" t="s">
        <v>197</v>
      </c>
      <c r="L3434" s="409" t="s">
        <v>32</v>
      </c>
      <c r="M3434" s="414">
        <v>94982580</v>
      </c>
    </row>
    <row r="3435" spans="1:13">
      <c r="A3435" s="409" t="s">
        <v>17402</v>
      </c>
      <c r="B3435" s="409" t="s">
        <v>17398</v>
      </c>
      <c r="C3435" s="409" t="s">
        <v>1270</v>
      </c>
      <c r="D3435" s="495">
        <v>4551</v>
      </c>
      <c r="E3435" s="409" t="s">
        <v>17396</v>
      </c>
      <c r="F3435" s="409" t="s">
        <v>40</v>
      </c>
      <c r="G3435" s="409" t="s">
        <v>40</v>
      </c>
      <c r="H3435" s="409" t="s">
        <v>41</v>
      </c>
      <c r="I3435" s="250" t="s">
        <v>318</v>
      </c>
      <c r="J3435" s="409" t="s">
        <v>685</v>
      </c>
      <c r="K3435" s="409" t="s">
        <v>197</v>
      </c>
      <c r="L3435" s="409" t="s">
        <v>32</v>
      </c>
      <c r="M3435" s="414">
        <v>94982580</v>
      </c>
    </row>
    <row r="3436" spans="1:13">
      <c r="A3436" s="409" t="s">
        <v>17405</v>
      </c>
      <c r="B3436" s="409" t="s">
        <v>17398</v>
      </c>
      <c r="C3436" s="409" t="s">
        <v>1270</v>
      </c>
      <c r="D3436" s="495">
        <v>4551</v>
      </c>
      <c r="E3436" s="409" t="s">
        <v>17396</v>
      </c>
      <c r="F3436" s="409" t="s">
        <v>40</v>
      </c>
      <c r="G3436" s="409" t="s">
        <v>40</v>
      </c>
      <c r="H3436" s="409" t="s">
        <v>41</v>
      </c>
      <c r="I3436" s="250" t="s">
        <v>320</v>
      </c>
      <c r="J3436" s="409" t="s">
        <v>686</v>
      </c>
      <c r="K3436" s="409" t="s">
        <v>197</v>
      </c>
      <c r="L3436" s="409" t="s">
        <v>32</v>
      </c>
      <c r="M3436" s="414">
        <v>94982580</v>
      </c>
    </row>
    <row r="3437" spans="1:13">
      <c r="A3437" s="409" t="s">
        <v>17408</v>
      </c>
      <c r="B3437" s="409" t="s">
        <v>17398</v>
      </c>
      <c r="C3437" s="409" t="s">
        <v>1270</v>
      </c>
      <c r="D3437" s="495">
        <v>4551</v>
      </c>
      <c r="E3437" s="409" t="s">
        <v>17396</v>
      </c>
      <c r="F3437" s="409" t="s">
        <v>40</v>
      </c>
      <c r="G3437" s="409" t="s">
        <v>40</v>
      </c>
      <c r="H3437" s="409" t="s">
        <v>41</v>
      </c>
      <c r="I3437" s="250" t="s">
        <v>322</v>
      </c>
      <c r="J3437" s="409" t="s">
        <v>687</v>
      </c>
      <c r="K3437" s="409" t="s">
        <v>197</v>
      </c>
      <c r="L3437" s="409" t="s">
        <v>32</v>
      </c>
      <c r="M3437" s="414">
        <v>94982580</v>
      </c>
    </row>
    <row r="3438" spans="1:13">
      <c r="A3438" s="409" t="s">
        <v>17411</v>
      </c>
      <c r="B3438" s="409" t="s">
        <v>17398</v>
      </c>
      <c r="C3438" s="409" t="s">
        <v>1270</v>
      </c>
      <c r="D3438" s="495">
        <v>4551</v>
      </c>
      <c r="E3438" s="409" t="s">
        <v>17396</v>
      </c>
      <c r="F3438" s="409" t="s">
        <v>40</v>
      </c>
      <c r="G3438" s="409" t="s">
        <v>40</v>
      </c>
      <c r="H3438" s="409" t="s">
        <v>41</v>
      </c>
      <c r="I3438" s="250" t="s">
        <v>324</v>
      </c>
      <c r="J3438" s="409" t="s">
        <v>688</v>
      </c>
      <c r="K3438" s="409" t="s">
        <v>197</v>
      </c>
      <c r="L3438" s="409" t="s">
        <v>32</v>
      </c>
      <c r="M3438" s="414">
        <v>94982580</v>
      </c>
    </row>
    <row r="3439" spans="1:13">
      <c r="A3439" s="409" t="s">
        <v>17482</v>
      </c>
      <c r="B3439" s="409" t="s">
        <v>17453</v>
      </c>
      <c r="C3439" s="409" t="s">
        <v>1270</v>
      </c>
      <c r="D3439" s="495">
        <v>4551</v>
      </c>
      <c r="E3439" s="409" t="s">
        <v>17396</v>
      </c>
      <c r="F3439" s="409" t="s">
        <v>40</v>
      </c>
      <c r="G3439" s="409" t="s">
        <v>40</v>
      </c>
      <c r="H3439" s="409" t="s">
        <v>41</v>
      </c>
      <c r="I3439" s="250" t="s">
        <v>221</v>
      </c>
      <c r="J3439" s="409" t="s">
        <v>222</v>
      </c>
      <c r="K3439" s="409" t="s">
        <v>198</v>
      </c>
      <c r="L3439" s="409" t="s">
        <v>34</v>
      </c>
      <c r="M3439" s="414">
        <v>95744880</v>
      </c>
    </row>
    <row r="3440" spans="1:13">
      <c r="A3440" s="409" t="s">
        <v>17470</v>
      </c>
      <c r="B3440" s="409" t="s">
        <v>17453</v>
      </c>
      <c r="C3440" s="409" t="s">
        <v>1270</v>
      </c>
      <c r="D3440" s="495">
        <v>4551</v>
      </c>
      <c r="E3440" s="409" t="s">
        <v>17396</v>
      </c>
      <c r="F3440" s="409" t="s">
        <v>40</v>
      </c>
      <c r="G3440" s="409" t="s">
        <v>40</v>
      </c>
      <c r="H3440" s="409" t="s">
        <v>41</v>
      </c>
      <c r="I3440" s="250" t="s">
        <v>42</v>
      </c>
      <c r="J3440" s="409" t="s">
        <v>43</v>
      </c>
      <c r="K3440" s="409" t="s">
        <v>198</v>
      </c>
      <c r="L3440" s="409" t="s">
        <v>34</v>
      </c>
      <c r="M3440" s="414">
        <v>101055570</v>
      </c>
    </row>
    <row r="3441" spans="1:13">
      <c r="A3441" s="409" t="s">
        <v>17473</v>
      </c>
      <c r="B3441" s="409" t="s">
        <v>17453</v>
      </c>
      <c r="C3441" s="409" t="s">
        <v>1270</v>
      </c>
      <c r="D3441" s="495">
        <v>4551</v>
      </c>
      <c r="E3441" s="409" t="s">
        <v>17396</v>
      </c>
      <c r="F3441" s="409" t="s">
        <v>40</v>
      </c>
      <c r="G3441" s="409" t="s">
        <v>40</v>
      </c>
      <c r="H3441" s="409" t="s">
        <v>41</v>
      </c>
      <c r="I3441" s="250" t="s">
        <v>219</v>
      </c>
      <c r="J3441" s="409" t="s">
        <v>220</v>
      </c>
      <c r="K3441" s="409" t="s">
        <v>198</v>
      </c>
      <c r="L3441" s="409" t="s">
        <v>34</v>
      </c>
      <c r="M3441" s="414">
        <v>101055570</v>
      </c>
    </row>
    <row r="3442" spans="1:13">
      <c r="A3442" s="409" t="s">
        <v>17476</v>
      </c>
      <c r="B3442" s="409" t="s">
        <v>17453</v>
      </c>
      <c r="C3442" s="409" t="s">
        <v>1270</v>
      </c>
      <c r="D3442" s="495">
        <v>4551</v>
      </c>
      <c r="E3442" s="409" t="s">
        <v>17396</v>
      </c>
      <c r="F3442" s="409" t="s">
        <v>40</v>
      </c>
      <c r="G3442" s="409" t="s">
        <v>40</v>
      </c>
      <c r="H3442" s="409" t="s">
        <v>41</v>
      </c>
      <c r="I3442" s="250" t="s">
        <v>44</v>
      </c>
      <c r="J3442" s="409" t="s">
        <v>45</v>
      </c>
      <c r="K3442" s="409" t="s">
        <v>198</v>
      </c>
      <c r="L3442" s="409" t="s">
        <v>34</v>
      </c>
      <c r="M3442" s="414">
        <v>101055570</v>
      </c>
    </row>
    <row r="3443" spans="1:13">
      <c r="A3443" s="409" t="s">
        <v>17479</v>
      </c>
      <c r="B3443" s="409" t="s">
        <v>17453</v>
      </c>
      <c r="C3443" s="409" t="s">
        <v>1270</v>
      </c>
      <c r="D3443" s="495">
        <v>4551</v>
      </c>
      <c r="E3443" s="409" t="s">
        <v>17396</v>
      </c>
      <c r="F3443" s="409" t="s">
        <v>40</v>
      </c>
      <c r="G3443" s="409" t="s">
        <v>40</v>
      </c>
      <c r="H3443" s="409" t="s">
        <v>41</v>
      </c>
      <c r="I3443" s="250" t="s">
        <v>46</v>
      </c>
      <c r="J3443" s="409" t="s">
        <v>47</v>
      </c>
      <c r="K3443" s="409" t="s">
        <v>198</v>
      </c>
      <c r="L3443" s="409" t="s">
        <v>34</v>
      </c>
      <c r="M3443" s="414">
        <v>101055570</v>
      </c>
    </row>
    <row r="3444" spans="1:13">
      <c r="A3444" s="409" t="s">
        <v>17452</v>
      </c>
      <c r="B3444" s="409" t="s">
        <v>17453</v>
      </c>
      <c r="C3444" s="409" t="s">
        <v>1270</v>
      </c>
      <c r="D3444" s="495">
        <v>4551</v>
      </c>
      <c r="E3444" s="409" t="s">
        <v>17396</v>
      </c>
      <c r="F3444" s="409" t="s">
        <v>40</v>
      </c>
      <c r="G3444" s="409" t="s">
        <v>40</v>
      </c>
      <c r="H3444" s="409" t="s">
        <v>41</v>
      </c>
      <c r="I3444" s="250" t="s">
        <v>316</v>
      </c>
      <c r="J3444" s="409" t="s">
        <v>684</v>
      </c>
      <c r="K3444" s="409" t="s">
        <v>198</v>
      </c>
      <c r="L3444" s="409" t="s">
        <v>34</v>
      </c>
      <c r="M3444" s="414">
        <v>106391670</v>
      </c>
    </row>
    <row r="3445" spans="1:13">
      <c r="A3445" s="409" t="s">
        <v>17458</v>
      </c>
      <c r="B3445" s="409" t="s">
        <v>17453</v>
      </c>
      <c r="C3445" s="409" t="s">
        <v>1270</v>
      </c>
      <c r="D3445" s="495">
        <v>4551</v>
      </c>
      <c r="E3445" s="409" t="s">
        <v>17396</v>
      </c>
      <c r="F3445" s="409" t="s">
        <v>40</v>
      </c>
      <c r="G3445" s="409" t="s">
        <v>40</v>
      </c>
      <c r="H3445" s="409" t="s">
        <v>41</v>
      </c>
      <c r="I3445" s="250" t="s">
        <v>318</v>
      </c>
      <c r="J3445" s="409" t="s">
        <v>685</v>
      </c>
      <c r="K3445" s="409" t="s">
        <v>198</v>
      </c>
      <c r="L3445" s="409" t="s">
        <v>34</v>
      </c>
      <c r="M3445" s="414">
        <v>106391670</v>
      </c>
    </row>
    <row r="3446" spans="1:13">
      <c r="A3446" s="409" t="s">
        <v>17461</v>
      </c>
      <c r="B3446" s="409" t="s">
        <v>17453</v>
      </c>
      <c r="C3446" s="409" t="s">
        <v>1270</v>
      </c>
      <c r="D3446" s="495">
        <v>4551</v>
      </c>
      <c r="E3446" s="409" t="s">
        <v>17396</v>
      </c>
      <c r="F3446" s="409" t="s">
        <v>40</v>
      </c>
      <c r="G3446" s="409" t="s">
        <v>40</v>
      </c>
      <c r="H3446" s="409" t="s">
        <v>41</v>
      </c>
      <c r="I3446" s="250" t="s">
        <v>320</v>
      </c>
      <c r="J3446" s="409" t="s">
        <v>686</v>
      </c>
      <c r="K3446" s="409" t="s">
        <v>198</v>
      </c>
      <c r="L3446" s="409" t="s">
        <v>34</v>
      </c>
      <c r="M3446" s="414">
        <v>106391670</v>
      </c>
    </row>
    <row r="3447" spans="1:13">
      <c r="A3447" s="409" t="s">
        <v>17464</v>
      </c>
      <c r="B3447" s="409" t="s">
        <v>17453</v>
      </c>
      <c r="C3447" s="409" t="s">
        <v>1270</v>
      </c>
      <c r="D3447" s="495">
        <v>4551</v>
      </c>
      <c r="E3447" s="409" t="s">
        <v>17396</v>
      </c>
      <c r="F3447" s="409" t="s">
        <v>40</v>
      </c>
      <c r="G3447" s="409" t="s">
        <v>40</v>
      </c>
      <c r="H3447" s="409" t="s">
        <v>41</v>
      </c>
      <c r="I3447" s="250" t="s">
        <v>322</v>
      </c>
      <c r="J3447" s="409" t="s">
        <v>687</v>
      </c>
      <c r="K3447" s="409" t="s">
        <v>198</v>
      </c>
      <c r="L3447" s="409" t="s">
        <v>34</v>
      </c>
      <c r="M3447" s="414">
        <v>106391670</v>
      </c>
    </row>
    <row r="3448" spans="1:13">
      <c r="A3448" s="409" t="s">
        <v>17467</v>
      </c>
      <c r="B3448" s="409" t="s">
        <v>17453</v>
      </c>
      <c r="C3448" s="409" t="s">
        <v>1270</v>
      </c>
      <c r="D3448" s="495">
        <v>4551</v>
      </c>
      <c r="E3448" s="409" t="s">
        <v>17396</v>
      </c>
      <c r="F3448" s="409" t="s">
        <v>40</v>
      </c>
      <c r="G3448" s="409" t="s">
        <v>40</v>
      </c>
      <c r="H3448" s="409" t="s">
        <v>41</v>
      </c>
      <c r="I3448" s="250" t="s">
        <v>324</v>
      </c>
      <c r="J3448" s="409" t="s">
        <v>688</v>
      </c>
      <c r="K3448" s="409" t="s">
        <v>198</v>
      </c>
      <c r="L3448" s="409" t="s">
        <v>34</v>
      </c>
      <c r="M3448" s="414">
        <v>106391670</v>
      </c>
    </row>
    <row r="3449" spans="1:13">
      <c r="A3449" s="409" t="s">
        <v>17493</v>
      </c>
      <c r="B3449" s="409" t="s">
        <v>17457</v>
      </c>
      <c r="C3449" s="409" t="s">
        <v>1270</v>
      </c>
      <c r="D3449" s="495">
        <v>4551</v>
      </c>
      <c r="E3449" s="409" t="s">
        <v>17396</v>
      </c>
      <c r="F3449" s="409" t="s">
        <v>40</v>
      </c>
      <c r="G3449" s="409" t="s">
        <v>40</v>
      </c>
      <c r="H3449" s="409" t="s">
        <v>41</v>
      </c>
      <c r="I3449" s="250" t="s">
        <v>223</v>
      </c>
      <c r="J3449" s="409" t="s">
        <v>56</v>
      </c>
      <c r="K3449" s="409" t="s">
        <v>198</v>
      </c>
      <c r="L3449" s="409" t="s">
        <v>218</v>
      </c>
      <c r="M3449" s="414">
        <v>111702360</v>
      </c>
    </row>
    <row r="3450" spans="1:13">
      <c r="A3450" s="409" t="s">
        <v>17496</v>
      </c>
      <c r="B3450" s="409" t="s">
        <v>17457</v>
      </c>
      <c r="C3450" s="409" t="s">
        <v>1270</v>
      </c>
      <c r="D3450" s="495">
        <v>4551</v>
      </c>
      <c r="E3450" s="409" t="s">
        <v>17396</v>
      </c>
      <c r="F3450" s="409" t="s">
        <v>40</v>
      </c>
      <c r="G3450" s="409" t="s">
        <v>40</v>
      </c>
      <c r="H3450" s="409" t="s">
        <v>41</v>
      </c>
      <c r="I3450" s="250" t="s">
        <v>421</v>
      </c>
      <c r="J3450" s="409" t="s">
        <v>441</v>
      </c>
      <c r="K3450" s="409" t="s">
        <v>198</v>
      </c>
      <c r="L3450" s="409" t="s">
        <v>218</v>
      </c>
      <c r="M3450" s="414">
        <v>111702360</v>
      </c>
    </row>
    <row r="3451" spans="1:13">
      <c r="A3451" s="409" t="s">
        <v>17499</v>
      </c>
      <c r="B3451" s="409" t="s">
        <v>17457</v>
      </c>
      <c r="C3451" s="409" t="s">
        <v>1270</v>
      </c>
      <c r="D3451" s="495">
        <v>4551</v>
      </c>
      <c r="E3451" s="409" t="s">
        <v>17396</v>
      </c>
      <c r="F3451" s="409" t="s">
        <v>40</v>
      </c>
      <c r="G3451" s="409" t="s">
        <v>40</v>
      </c>
      <c r="H3451" s="409" t="s">
        <v>41</v>
      </c>
      <c r="I3451" s="250" t="s">
        <v>422</v>
      </c>
      <c r="J3451" s="409" t="s">
        <v>442</v>
      </c>
      <c r="K3451" s="409" t="s">
        <v>198</v>
      </c>
      <c r="L3451" s="409" t="s">
        <v>218</v>
      </c>
      <c r="M3451" s="414">
        <v>111702360</v>
      </c>
    </row>
    <row r="3452" spans="1:13">
      <c r="A3452" s="409" t="s">
        <v>17502</v>
      </c>
      <c r="B3452" s="409" t="s">
        <v>17457</v>
      </c>
      <c r="C3452" s="409" t="s">
        <v>1270</v>
      </c>
      <c r="D3452" s="495">
        <v>4551</v>
      </c>
      <c r="E3452" s="409" t="s">
        <v>17396</v>
      </c>
      <c r="F3452" s="409" t="s">
        <v>40</v>
      </c>
      <c r="G3452" s="409" t="s">
        <v>40</v>
      </c>
      <c r="H3452" s="409" t="s">
        <v>41</v>
      </c>
      <c r="I3452" s="250" t="s">
        <v>423</v>
      </c>
      <c r="J3452" s="409" t="s">
        <v>443</v>
      </c>
      <c r="K3452" s="409" t="s">
        <v>198</v>
      </c>
      <c r="L3452" s="409" t="s">
        <v>218</v>
      </c>
      <c r="M3452" s="414">
        <v>111702360</v>
      </c>
    </row>
    <row r="3453" spans="1:13">
      <c r="A3453" s="409" t="s">
        <v>17505</v>
      </c>
      <c r="B3453" s="409" t="s">
        <v>17457</v>
      </c>
      <c r="C3453" s="409" t="s">
        <v>1270</v>
      </c>
      <c r="D3453" s="495">
        <v>4551</v>
      </c>
      <c r="E3453" s="409" t="s">
        <v>17396</v>
      </c>
      <c r="F3453" s="409" t="s">
        <v>40</v>
      </c>
      <c r="G3453" s="409" t="s">
        <v>40</v>
      </c>
      <c r="H3453" s="409" t="s">
        <v>41</v>
      </c>
      <c r="I3453" s="250" t="s">
        <v>424</v>
      </c>
      <c r="J3453" s="409" t="s">
        <v>444</v>
      </c>
      <c r="K3453" s="409" t="s">
        <v>198</v>
      </c>
      <c r="L3453" s="409" t="s">
        <v>218</v>
      </c>
      <c r="M3453" s="414">
        <v>111702360</v>
      </c>
    </row>
    <row r="3454" spans="1:13">
      <c r="A3454" s="409" t="s">
        <v>17508</v>
      </c>
      <c r="B3454" s="409" t="s">
        <v>17457</v>
      </c>
      <c r="C3454" s="409" t="s">
        <v>1270</v>
      </c>
      <c r="D3454" s="495">
        <v>4551</v>
      </c>
      <c r="E3454" s="409" t="s">
        <v>17396</v>
      </c>
      <c r="F3454" s="409" t="s">
        <v>40</v>
      </c>
      <c r="G3454" s="409" t="s">
        <v>40</v>
      </c>
      <c r="H3454" s="409" t="s">
        <v>41</v>
      </c>
      <c r="I3454" s="250" t="s">
        <v>425</v>
      </c>
      <c r="J3454" s="409" t="s">
        <v>445</v>
      </c>
      <c r="K3454" s="409" t="s">
        <v>198</v>
      </c>
      <c r="L3454" s="409" t="s">
        <v>218</v>
      </c>
      <c r="M3454" s="414">
        <v>111702360</v>
      </c>
    </row>
    <row r="3455" spans="1:13">
      <c r="A3455" s="409" t="s">
        <v>17487</v>
      </c>
      <c r="B3455" s="409" t="s">
        <v>17457</v>
      </c>
      <c r="C3455" s="409" t="s">
        <v>1270</v>
      </c>
      <c r="D3455" s="495">
        <v>4551</v>
      </c>
      <c r="E3455" s="409" t="s">
        <v>17396</v>
      </c>
      <c r="F3455" s="409" t="s">
        <v>40</v>
      </c>
      <c r="G3455" s="409" t="s">
        <v>40</v>
      </c>
      <c r="H3455" s="409" t="s">
        <v>41</v>
      </c>
      <c r="I3455" s="250" t="s">
        <v>48</v>
      </c>
      <c r="J3455" s="409" t="s">
        <v>49</v>
      </c>
      <c r="K3455" s="409" t="s">
        <v>198</v>
      </c>
      <c r="L3455" s="409" t="s">
        <v>218</v>
      </c>
      <c r="M3455" s="414">
        <v>118690110</v>
      </c>
    </row>
    <row r="3456" spans="1:13">
      <c r="A3456" s="409" t="s">
        <v>17490</v>
      </c>
      <c r="B3456" s="409" t="s">
        <v>17457</v>
      </c>
      <c r="C3456" s="409" t="s">
        <v>1270</v>
      </c>
      <c r="D3456" s="495">
        <v>4551</v>
      </c>
      <c r="E3456" s="409" t="s">
        <v>17396</v>
      </c>
      <c r="F3456" s="409" t="s">
        <v>40</v>
      </c>
      <c r="G3456" s="409" t="s">
        <v>40</v>
      </c>
      <c r="H3456" s="409" t="s">
        <v>41</v>
      </c>
      <c r="I3456" s="250" t="s">
        <v>50</v>
      </c>
      <c r="J3456" s="409" t="s">
        <v>51</v>
      </c>
      <c r="K3456" s="409" t="s">
        <v>198</v>
      </c>
      <c r="L3456" s="409" t="s">
        <v>218</v>
      </c>
      <c r="M3456" s="414">
        <v>118690110</v>
      </c>
    </row>
    <row r="3457" spans="1:13">
      <c r="A3457" s="409" t="s">
        <v>17434</v>
      </c>
      <c r="B3457" s="409" t="s">
        <v>17395</v>
      </c>
      <c r="C3457" s="409" t="s">
        <v>1270</v>
      </c>
      <c r="D3457" s="495">
        <v>4551</v>
      </c>
      <c r="E3457" s="409" t="s">
        <v>17396</v>
      </c>
      <c r="F3457" s="409" t="s">
        <v>40</v>
      </c>
      <c r="G3457" s="409" t="s">
        <v>40</v>
      </c>
      <c r="H3457" s="409" t="s">
        <v>41</v>
      </c>
      <c r="I3457" s="250" t="s">
        <v>223</v>
      </c>
      <c r="J3457" s="409" t="s">
        <v>56</v>
      </c>
      <c r="K3457" s="409" t="s">
        <v>197</v>
      </c>
      <c r="L3457" s="409" t="s">
        <v>34</v>
      </c>
      <c r="M3457" s="414">
        <v>121561440</v>
      </c>
    </row>
    <row r="3458" spans="1:13">
      <c r="A3458" s="409" t="s">
        <v>17437</v>
      </c>
      <c r="B3458" s="409" t="s">
        <v>17395</v>
      </c>
      <c r="C3458" s="409" t="s">
        <v>1270</v>
      </c>
      <c r="D3458" s="495">
        <v>4551</v>
      </c>
      <c r="E3458" s="409" t="s">
        <v>17396</v>
      </c>
      <c r="F3458" s="409" t="s">
        <v>40</v>
      </c>
      <c r="G3458" s="409" t="s">
        <v>40</v>
      </c>
      <c r="H3458" s="409" t="s">
        <v>41</v>
      </c>
      <c r="I3458" s="250" t="s">
        <v>421</v>
      </c>
      <c r="J3458" s="409" t="s">
        <v>441</v>
      </c>
      <c r="K3458" s="409" t="s">
        <v>197</v>
      </c>
      <c r="L3458" s="409" t="s">
        <v>34</v>
      </c>
      <c r="M3458" s="414">
        <v>121561440</v>
      </c>
    </row>
    <row r="3459" spans="1:13">
      <c r="A3459" s="409" t="s">
        <v>17440</v>
      </c>
      <c r="B3459" s="409" t="s">
        <v>17395</v>
      </c>
      <c r="C3459" s="409" t="s">
        <v>1270</v>
      </c>
      <c r="D3459" s="495">
        <v>4551</v>
      </c>
      <c r="E3459" s="409" t="s">
        <v>17396</v>
      </c>
      <c r="F3459" s="409" t="s">
        <v>40</v>
      </c>
      <c r="G3459" s="409" t="s">
        <v>40</v>
      </c>
      <c r="H3459" s="409" t="s">
        <v>41</v>
      </c>
      <c r="I3459" s="250" t="s">
        <v>422</v>
      </c>
      <c r="J3459" s="409" t="s">
        <v>442</v>
      </c>
      <c r="K3459" s="409" t="s">
        <v>197</v>
      </c>
      <c r="L3459" s="409" t="s">
        <v>34</v>
      </c>
      <c r="M3459" s="414">
        <v>121561440</v>
      </c>
    </row>
    <row r="3460" spans="1:13">
      <c r="A3460" s="409" t="s">
        <v>17443</v>
      </c>
      <c r="B3460" s="409" t="s">
        <v>17395</v>
      </c>
      <c r="C3460" s="409" t="s">
        <v>1270</v>
      </c>
      <c r="D3460" s="495">
        <v>4551</v>
      </c>
      <c r="E3460" s="409" t="s">
        <v>17396</v>
      </c>
      <c r="F3460" s="409" t="s">
        <v>40</v>
      </c>
      <c r="G3460" s="409" t="s">
        <v>40</v>
      </c>
      <c r="H3460" s="409" t="s">
        <v>41</v>
      </c>
      <c r="I3460" s="250" t="s">
        <v>423</v>
      </c>
      <c r="J3460" s="409" t="s">
        <v>443</v>
      </c>
      <c r="K3460" s="409" t="s">
        <v>197</v>
      </c>
      <c r="L3460" s="409" t="s">
        <v>34</v>
      </c>
      <c r="M3460" s="414">
        <v>121561440</v>
      </c>
    </row>
    <row r="3461" spans="1:13">
      <c r="A3461" s="409" t="s">
        <v>17446</v>
      </c>
      <c r="B3461" s="409" t="s">
        <v>17395</v>
      </c>
      <c r="C3461" s="409" t="s">
        <v>1270</v>
      </c>
      <c r="D3461" s="495">
        <v>4551</v>
      </c>
      <c r="E3461" s="409" t="s">
        <v>17396</v>
      </c>
      <c r="F3461" s="409" t="s">
        <v>40</v>
      </c>
      <c r="G3461" s="409" t="s">
        <v>40</v>
      </c>
      <c r="H3461" s="409" t="s">
        <v>41</v>
      </c>
      <c r="I3461" s="250" t="s">
        <v>424</v>
      </c>
      <c r="J3461" s="409" t="s">
        <v>444</v>
      </c>
      <c r="K3461" s="409" t="s">
        <v>197</v>
      </c>
      <c r="L3461" s="409" t="s">
        <v>34</v>
      </c>
      <c r="M3461" s="414">
        <v>121561440</v>
      </c>
    </row>
    <row r="3462" spans="1:13">
      <c r="A3462" s="409" t="s">
        <v>17449</v>
      </c>
      <c r="B3462" s="409" t="s">
        <v>17395</v>
      </c>
      <c r="C3462" s="409" t="s">
        <v>1270</v>
      </c>
      <c r="D3462" s="495">
        <v>4551</v>
      </c>
      <c r="E3462" s="409" t="s">
        <v>17396</v>
      </c>
      <c r="F3462" s="409" t="s">
        <v>40</v>
      </c>
      <c r="G3462" s="409" t="s">
        <v>40</v>
      </c>
      <c r="H3462" s="409" t="s">
        <v>41</v>
      </c>
      <c r="I3462" s="250" t="s">
        <v>425</v>
      </c>
      <c r="J3462" s="409" t="s">
        <v>445</v>
      </c>
      <c r="K3462" s="409" t="s">
        <v>197</v>
      </c>
      <c r="L3462" s="409" t="s">
        <v>34</v>
      </c>
      <c r="M3462" s="414">
        <v>121561440</v>
      </c>
    </row>
    <row r="3463" spans="1:13">
      <c r="A3463" s="409" t="s">
        <v>17484</v>
      </c>
      <c r="B3463" s="409" t="s">
        <v>17457</v>
      </c>
      <c r="C3463" s="409" t="s">
        <v>1270</v>
      </c>
      <c r="D3463" s="495">
        <v>4551</v>
      </c>
      <c r="E3463" s="409" t="s">
        <v>17396</v>
      </c>
      <c r="F3463" s="409" t="s">
        <v>40</v>
      </c>
      <c r="G3463" s="409" t="s">
        <v>40</v>
      </c>
      <c r="H3463" s="409" t="s">
        <v>41</v>
      </c>
      <c r="I3463" s="250" t="s">
        <v>221</v>
      </c>
      <c r="J3463" s="409" t="s">
        <v>222</v>
      </c>
      <c r="K3463" s="409" t="s">
        <v>198</v>
      </c>
      <c r="L3463" s="409" t="s">
        <v>218</v>
      </c>
      <c r="M3463" s="414">
        <v>125652450</v>
      </c>
    </row>
    <row r="3464" spans="1:13">
      <c r="A3464" s="409" t="s">
        <v>17428</v>
      </c>
      <c r="B3464" s="409" t="s">
        <v>17395</v>
      </c>
      <c r="C3464" s="409" t="s">
        <v>1270</v>
      </c>
      <c r="D3464" s="495">
        <v>4551</v>
      </c>
      <c r="E3464" s="409" t="s">
        <v>17396</v>
      </c>
      <c r="F3464" s="409" t="s">
        <v>40</v>
      </c>
      <c r="G3464" s="409" t="s">
        <v>40</v>
      </c>
      <c r="H3464" s="409" t="s">
        <v>41</v>
      </c>
      <c r="I3464" s="250" t="s">
        <v>48</v>
      </c>
      <c r="J3464" s="409" t="s">
        <v>49</v>
      </c>
      <c r="K3464" s="409" t="s">
        <v>197</v>
      </c>
      <c r="L3464" s="409" t="s">
        <v>34</v>
      </c>
      <c r="M3464" s="414">
        <v>129159030</v>
      </c>
    </row>
    <row r="3465" spans="1:13">
      <c r="A3465" s="409" t="s">
        <v>17431</v>
      </c>
      <c r="B3465" s="409" t="s">
        <v>17395</v>
      </c>
      <c r="C3465" s="409" t="s">
        <v>1270</v>
      </c>
      <c r="D3465" s="495">
        <v>4551</v>
      </c>
      <c r="E3465" s="409" t="s">
        <v>17396</v>
      </c>
      <c r="F3465" s="409" t="s">
        <v>40</v>
      </c>
      <c r="G3465" s="409" t="s">
        <v>40</v>
      </c>
      <c r="H3465" s="409" t="s">
        <v>41</v>
      </c>
      <c r="I3465" s="250" t="s">
        <v>50</v>
      </c>
      <c r="J3465" s="409" t="s">
        <v>51</v>
      </c>
      <c r="K3465" s="409" t="s">
        <v>197</v>
      </c>
      <c r="L3465" s="409" t="s">
        <v>34</v>
      </c>
      <c r="M3465" s="414">
        <v>129159030</v>
      </c>
    </row>
    <row r="3466" spans="1:13">
      <c r="A3466" s="409" t="s">
        <v>17472</v>
      </c>
      <c r="B3466" s="409" t="s">
        <v>17457</v>
      </c>
      <c r="C3466" s="409" t="s">
        <v>1270</v>
      </c>
      <c r="D3466" s="495">
        <v>4551</v>
      </c>
      <c r="E3466" s="409" t="s">
        <v>17396</v>
      </c>
      <c r="F3466" s="409" t="s">
        <v>40</v>
      </c>
      <c r="G3466" s="409" t="s">
        <v>40</v>
      </c>
      <c r="H3466" s="409" t="s">
        <v>41</v>
      </c>
      <c r="I3466" s="250" t="s">
        <v>42</v>
      </c>
      <c r="J3466" s="409" t="s">
        <v>43</v>
      </c>
      <c r="K3466" s="409" t="s">
        <v>198</v>
      </c>
      <c r="L3466" s="409" t="s">
        <v>218</v>
      </c>
      <c r="M3466" s="414">
        <v>132640200</v>
      </c>
    </row>
    <row r="3467" spans="1:13">
      <c r="A3467" s="409" t="s">
        <v>17475</v>
      </c>
      <c r="B3467" s="409" t="s">
        <v>17457</v>
      </c>
      <c r="C3467" s="409" t="s">
        <v>1270</v>
      </c>
      <c r="D3467" s="495">
        <v>4551</v>
      </c>
      <c r="E3467" s="409" t="s">
        <v>17396</v>
      </c>
      <c r="F3467" s="409" t="s">
        <v>40</v>
      </c>
      <c r="G3467" s="409" t="s">
        <v>40</v>
      </c>
      <c r="H3467" s="409" t="s">
        <v>41</v>
      </c>
      <c r="I3467" s="250" t="s">
        <v>219</v>
      </c>
      <c r="J3467" s="409" t="s">
        <v>220</v>
      </c>
      <c r="K3467" s="409" t="s">
        <v>198</v>
      </c>
      <c r="L3467" s="409" t="s">
        <v>218</v>
      </c>
      <c r="M3467" s="414">
        <v>132640200</v>
      </c>
    </row>
    <row r="3468" spans="1:13">
      <c r="A3468" s="409" t="s">
        <v>17478</v>
      </c>
      <c r="B3468" s="409" t="s">
        <v>17457</v>
      </c>
      <c r="C3468" s="409" t="s">
        <v>1270</v>
      </c>
      <c r="D3468" s="495">
        <v>4551</v>
      </c>
      <c r="E3468" s="409" t="s">
        <v>17396</v>
      </c>
      <c r="F3468" s="409" t="s">
        <v>40</v>
      </c>
      <c r="G3468" s="409" t="s">
        <v>40</v>
      </c>
      <c r="H3468" s="409" t="s">
        <v>41</v>
      </c>
      <c r="I3468" s="250" t="s">
        <v>44</v>
      </c>
      <c r="J3468" s="409" t="s">
        <v>45</v>
      </c>
      <c r="K3468" s="409" t="s">
        <v>198</v>
      </c>
      <c r="L3468" s="409" t="s">
        <v>218</v>
      </c>
      <c r="M3468" s="414">
        <v>132640200</v>
      </c>
    </row>
    <row r="3469" spans="1:13">
      <c r="A3469" s="409" t="s">
        <v>17481</v>
      </c>
      <c r="B3469" s="409" t="s">
        <v>17457</v>
      </c>
      <c r="C3469" s="409" t="s">
        <v>1270</v>
      </c>
      <c r="D3469" s="495">
        <v>4551</v>
      </c>
      <c r="E3469" s="409" t="s">
        <v>17396</v>
      </c>
      <c r="F3469" s="409" t="s">
        <v>40</v>
      </c>
      <c r="G3469" s="409" t="s">
        <v>40</v>
      </c>
      <c r="H3469" s="409" t="s">
        <v>41</v>
      </c>
      <c r="I3469" s="250" t="s">
        <v>46</v>
      </c>
      <c r="J3469" s="409" t="s">
        <v>47</v>
      </c>
      <c r="K3469" s="409" t="s">
        <v>198</v>
      </c>
      <c r="L3469" s="409" t="s">
        <v>218</v>
      </c>
      <c r="M3469" s="414">
        <v>132640200</v>
      </c>
    </row>
    <row r="3470" spans="1:13">
      <c r="A3470" s="409" t="s">
        <v>17425</v>
      </c>
      <c r="B3470" s="409" t="s">
        <v>17395</v>
      </c>
      <c r="C3470" s="409" t="s">
        <v>1270</v>
      </c>
      <c r="D3470" s="495">
        <v>4551</v>
      </c>
      <c r="E3470" s="409" t="s">
        <v>17396</v>
      </c>
      <c r="F3470" s="409" t="s">
        <v>40</v>
      </c>
      <c r="G3470" s="409" t="s">
        <v>40</v>
      </c>
      <c r="H3470" s="409" t="s">
        <v>41</v>
      </c>
      <c r="I3470" s="250" t="s">
        <v>221</v>
      </c>
      <c r="J3470" s="409" t="s">
        <v>222</v>
      </c>
      <c r="K3470" s="409" t="s">
        <v>197</v>
      </c>
      <c r="L3470" s="409" t="s">
        <v>34</v>
      </c>
      <c r="M3470" s="414">
        <v>136756620</v>
      </c>
    </row>
    <row r="3471" spans="1:13">
      <c r="A3471" s="409" t="s">
        <v>17456</v>
      </c>
      <c r="B3471" s="409" t="s">
        <v>17457</v>
      </c>
      <c r="C3471" s="409" t="s">
        <v>1270</v>
      </c>
      <c r="D3471" s="495">
        <v>4551</v>
      </c>
      <c r="E3471" s="409" t="s">
        <v>17396</v>
      </c>
      <c r="F3471" s="409" t="s">
        <v>40</v>
      </c>
      <c r="G3471" s="409" t="s">
        <v>40</v>
      </c>
      <c r="H3471" s="409" t="s">
        <v>41</v>
      </c>
      <c r="I3471" s="250" t="s">
        <v>316</v>
      </c>
      <c r="J3471" s="409" t="s">
        <v>684</v>
      </c>
      <c r="K3471" s="409" t="s">
        <v>198</v>
      </c>
      <c r="L3471" s="409" t="s">
        <v>218</v>
      </c>
      <c r="M3471" s="414">
        <v>139627950</v>
      </c>
    </row>
    <row r="3472" spans="1:13">
      <c r="A3472" s="409" t="s">
        <v>17460</v>
      </c>
      <c r="B3472" s="409" t="s">
        <v>17457</v>
      </c>
      <c r="C3472" s="409" t="s">
        <v>1270</v>
      </c>
      <c r="D3472" s="495">
        <v>4551</v>
      </c>
      <c r="E3472" s="409" t="s">
        <v>17396</v>
      </c>
      <c r="F3472" s="409" t="s">
        <v>40</v>
      </c>
      <c r="G3472" s="409" t="s">
        <v>40</v>
      </c>
      <c r="H3472" s="409" t="s">
        <v>41</v>
      </c>
      <c r="I3472" s="250" t="s">
        <v>318</v>
      </c>
      <c r="J3472" s="409" t="s">
        <v>685</v>
      </c>
      <c r="K3472" s="409" t="s">
        <v>198</v>
      </c>
      <c r="L3472" s="409" t="s">
        <v>218</v>
      </c>
      <c r="M3472" s="414">
        <v>139627950</v>
      </c>
    </row>
    <row r="3473" spans="1:13">
      <c r="A3473" s="409" t="s">
        <v>17463</v>
      </c>
      <c r="B3473" s="409" t="s">
        <v>17457</v>
      </c>
      <c r="C3473" s="409" t="s">
        <v>1270</v>
      </c>
      <c r="D3473" s="495">
        <v>4551</v>
      </c>
      <c r="E3473" s="409" t="s">
        <v>17396</v>
      </c>
      <c r="F3473" s="409" t="s">
        <v>40</v>
      </c>
      <c r="G3473" s="409" t="s">
        <v>40</v>
      </c>
      <c r="H3473" s="409" t="s">
        <v>41</v>
      </c>
      <c r="I3473" s="250" t="s">
        <v>320</v>
      </c>
      <c r="J3473" s="409" t="s">
        <v>686</v>
      </c>
      <c r="K3473" s="409" t="s">
        <v>198</v>
      </c>
      <c r="L3473" s="409" t="s">
        <v>218</v>
      </c>
      <c r="M3473" s="414">
        <v>139627950</v>
      </c>
    </row>
    <row r="3474" spans="1:13">
      <c r="A3474" s="409" t="s">
        <v>17466</v>
      </c>
      <c r="B3474" s="409" t="s">
        <v>17457</v>
      </c>
      <c r="C3474" s="409" t="s">
        <v>1270</v>
      </c>
      <c r="D3474" s="495">
        <v>4551</v>
      </c>
      <c r="E3474" s="409" t="s">
        <v>17396</v>
      </c>
      <c r="F3474" s="409" t="s">
        <v>40</v>
      </c>
      <c r="G3474" s="409" t="s">
        <v>40</v>
      </c>
      <c r="H3474" s="409" t="s">
        <v>41</v>
      </c>
      <c r="I3474" s="250" t="s">
        <v>322</v>
      </c>
      <c r="J3474" s="409" t="s">
        <v>687</v>
      </c>
      <c r="K3474" s="409" t="s">
        <v>198</v>
      </c>
      <c r="L3474" s="409" t="s">
        <v>218</v>
      </c>
      <c r="M3474" s="414">
        <v>139627950</v>
      </c>
    </row>
    <row r="3475" spans="1:13">
      <c r="A3475" s="409" t="s">
        <v>17469</v>
      </c>
      <c r="B3475" s="409" t="s">
        <v>17457</v>
      </c>
      <c r="C3475" s="409" t="s">
        <v>1270</v>
      </c>
      <c r="D3475" s="495">
        <v>4551</v>
      </c>
      <c r="E3475" s="409" t="s">
        <v>17396</v>
      </c>
      <c r="F3475" s="409" t="s">
        <v>40</v>
      </c>
      <c r="G3475" s="409" t="s">
        <v>40</v>
      </c>
      <c r="H3475" s="409" t="s">
        <v>41</v>
      </c>
      <c r="I3475" s="250" t="s">
        <v>324</v>
      </c>
      <c r="J3475" s="409" t="s">
        <v>688</v>
      </c>
      <c r="K3475" s="409" t="s">
        <v>198</v>
      </c>
      <c r="L3475" s="409" t="s">
        <v>218</v>
      </c>
      <c r="M3475" s="414">
        <v>139627950</v>
      </c>
    </row>
    <row r="3476" spans="1:13">
      <c r="A3476" s="409" t="s">
        <v>17413</v>
      </c>
      <c r="B3476" s="409" t="s">
        <v>17395</v>
      </c>
      <c r="C3476" s="409" t="s">
        <v>1270</v>
      </c>
      <c r="D3476" s="495">
        <v>4551</v>
      </c>
      <c r="E3476" s="409" t="s">
        <v>17396</v>
      </c>
      <c r="F3476" s="409" t="s">
        <v>40</v>
      </c>
      <c r="G3476" s="409" t="s">
        <v>40</v>
      </c>
      <c r="H3476" s="409" t="s">
        <v>41</v>
      </c>
      <c r="I3476" s="250" t="s">
        <v>42</v>
      </c>
      <c r="J3476" s="409" t="s">
        <v>43</v>
      </c>
      <c r="K3476" s="409" t="s">
        <v>197</v>
      </c>
      <c r="L3476" s="409" t="s">
        <v>34</v>
      </c>
      <c r="M3476" s="414">
        <v>144379620</v>
      </c>
    </row>
    <row r="3477" spans="1:13">
      <c r="A3477" s="409" t="s">
        <v>17416</v>
      </c>
      <c r="B3477" s="409" t="s">
        <v>17395</v>
      </c>
      <c r="C3477" s="409" t="s">
        <v>1270</v>
      </c>
      <c r="D3477" s="495">
        <v>4551</v>
      </c>
      <c r="E3477" s="409" t="s">
        <v>17396</v>
      </c>
      <c r="F3477" s="409" t="s">
        <v>40</v>
      </c>
      <c r="G3477" s="409" t="s">
        <v>40</v>
      </c>
      <c r="H3477" s="409" t="s">
        <v>41</v>
      </c>
      <c r="I3477" s="250" t="s">
        <v>219</v>
      </c>
      <c r="J3477" s="409" t="s">
        <v>220</v>
      </c>
      <c r="K3477" s="409" t="s">
        <v>197</v>
      </c>
      <c r="L3477" s="409" t="s">
        <v>34</v>
      </c>
      <c r="M3477" s="414">
        <v>144379620</v>
      </c>
    </row>
    <row r="3478" spans="1:13">
      <c r="A3478" s="409" t="s">
        <v>17419</v>
      </c>
      <c r="B3478" s="409" t="s">
        <v>17395</v>
      </c>
      <c r="C3478" s="409" t="s">
        <v>1270</v>
      </c>
      <c r="D3478" s="495">
        <v>4551</v>
      </c>
      <c r="E3478" s="409" t="s">
        <v>17396</v>
      </c>
      <c r="F3478" s="409" t="s">
        <v>40</v>
      </c>
      <c r="G3478" s="409" t="s">
        <v>40</v>
      </c>
      <c r="H3478" s="409" t="s">
        <v>41</v>
      </c>
      <c r="I3478" s="250" t="s">
        <v>44</v>
      </c>
      <c r="J3478" s="409" t="s">
        <v>45</v>
      </c>
      <c r="K3478" s="409" t="s">
        <v>197</v>
      </c>
      <c r="L3478" s="409" t="s">
        <v>34</v>
      </c>
      <c r="M3478" s="414">
        <v>144379620</v>
      </c>
    </row>
    <row r="3479" spans="1:13">
      <c r="A3479" s="409" t="s">
        <v>17422</v>
      </c>
      <c r="B3479" s="409" t="s">
        <v>17395</v>
      </c>
      <c r="C3479" s="409" t="s">
        <v>1270</v>
      </c>
      <c r="D3479" s="495">
        <v>4551</v>
      </c>
      <c r="E3479" s="409" t="s">
        <v>17396</v>
      </c>
      <c r="F3479" s="409" t="s">
        <v>40</v>
      </c>
      <c r="G3479" s="409" t="s">
        <v>40</v>
      </c>
      <c r="H3479" s="409" t="s">
        <v>41</v>
      </c>
      <c r="I3479" s="250" t="s">
        <v>46</v>
      </c>
      <c r="J3479" s="409" t="s">
        <v>47</v>
      </c>
      <c r="K3479" s="409" t="s">
        <v>197</v>
      </c>
      <c r="L3479" s="409" t="s">
        <v>34</v>
      </c>
      <c r="M3479" s="414">
        <v>144379620</v>
      </c>
    </row>
    <row r="3480" spans="1:13">
      <c r="A3480" s="409" t="s">
        <v>17401</v>
      </c>
      <c r="B3480" s="409" t="s">
        <v>17395</v>
      </c>
      <c r="C3480" s="409" t="s">
        <v>1270</v>
      </c>
      <c r="D3480" s="495">
        <v>4551</v>
      </c>
      <c r="E3480" s="409" t="s">
        <v>17396</v>
      </c>
      <c r="F3480" s="409" t="s">
        <v>40</v>
      </c>
      <c r="G3480" s="409" t="s">
        <v>40</v>
      </c>
      <c r="H3480" s="409" t="s">
        <v>41</v>
      </c>
      <c r="I3480" s="250" t="s">
        <v>318</v>
      </c>
      <c r="J3480" s="409" t="s">
        <v>685</v>
      </c>
      <c r="K3480" s="409" t="s">
        <v>197</v>
      </c>
      <c r="L3480" s="409" t="s">
        <v>34</v>
      </c>
      <c r="M3480" s="414">
        <v>151977210</v>
      </c>
    </row>
    <row r="3481" spans="1:13">
      <c r="A3481" s="409" t="s">
        <v>17404</v>
      </c>
      <c r="B3481" s="409" t="s">
        <v>17395</v>
      </c>
      <c r="C3481" s="409" t="s">
        <v>1270</v>
      </c>
      <c r="D3481" s="495">
        <v>4551</v>
      </c>
      <c r="E3481" s="409" t="s">
        <v>17396</v>
      </c>
      <c r="F3481" s="409" t="s">
        <v>40</v>
      </c>
      <c r="G3481" s="409" t="s">
        <v>40</v>
      </c>
      <c r="H3481" s="409" t="s">
        <v>41</v>
      </c>
      <c r="I3481" s="250" t="s">
        <v>320</v>
      </c>
      <c r="J3481" s="409" t="s">
        <v>686</v>
      </c>
      <c r="K3481" s="409" t="s">
        <v>197</v>
      </c>
      <c r="L3481" s="409" t="s">
        <v>34</v>
      </c>
      <c r="M3481" s="414">
        <v>151977210</v>
      </c>
    </row>
    <row r="3482" spans="1:13">
      <c r="A3482" s="409" t="s">
        <v>17407</v>
      </c>
      <c r="B3482" s="409" t="s">
        <v>17395</v>
      </c>
      <c r="C3482" s="409" t="s">
        <v>1270</v>
      </c>
      <c r="D3482" s="495">
        <v>4551</v>
      </c>
      <c r="E3482" s="409" t="s">
        <v>17396</v>
      </c>
      <c r="F3482" s="409" t="s">
        <v>40</v>
      </c>
      <c r="G3482" s="409" t="s">
        <v>40</v>
      </c>
      <c r="H3482" s="409" t="s">
        <v>41</v>
      </c>
      <c r="I3482" s="250" t="s">
        <v>322</v>
      </c>
      <c r="J3482" s="409" t="s">
        <v>687</v>
      </c>
      <c r="K3482" s="409" t="s">
        <v>197</v>
      </c>
      <c r="L3482" s="409" t="s">
        <v>34</v>
      </c>
      <c r="M3482" s="414">
        <v>151977210</v>
      </c>
    </row>
    <row r="3483" spans="1:13">
      <c r="A3483" s="409" t="s">
        <v>17410</v>
      </c>
      <c r="B3483" s="409" t="s">
        <v>17395</v>
      </c>
      <c r="C3483" s="409" t="s">
        <v>1270</v>
      </c>
      <c r="D3483" s="495">
        <v>4551</v>
      </c>
      <c r="E3483" s="409" t="s">
        <v>17396</v>
      </c>
      <c r="F3483" s="409" t="s">
        <v>40</v>
      </c>
      <c r="G3483" s="409" t="s">
        <v>40</v>
      </c>
      <c r="H3483" s="409" t="s">
        <v>41</v>
      </c>
      <c r="I3483" s="250" t="s">
        <v>324</v>
      </c>
      <c r="J3483" s="409" t="s">
        <v>688</v>
      </c>
      <c r="K3483" s="409" t="s">
        <v>197</v>
      </c>
      <c r="L3483" s="409" t="s">
        <v>34</v>
      </c>
      <c r="M3483" s="414">
        <v>151977210</v>
      </c>
    </row>
    <row r="3484" spans="1:13">
      <c r="A3484" s="640" t="s">
        <v>17394</v>
      </c>
      <c r="B3484" s="640" t="s">
        <v>17395</v>
      </c>
      <c r="C3484" s="640" t="s">
        <v>1270</v>
      </c>
      <c r="D3484" s="495">
        <v>4551</v>
      </c>
      <c r="E3484" s="409" t="s">
        <v>17396</v>
      </c>
      <c r="F3484" s="640" t="s">
        <v>40</v>
      </c>
      <c r="G3484" s="640" t="s">
        <v>40</v>
      </c>
      <c r="H3484" s="640" t="s">
        <v>41</v>
      </c>
      <c r="I3484" t="s">
        <v>316</v>
      </c>
      <c r="J3484" s="640" t="s">
        <v>684</v>
      </c>
      <c r="K3484" s="640" t="s">
        <v>197</v>
      </c>
      <c r="L3484" s="640" t="s">
        <v>34</v>
      </c>
      <c r="M3484" s="675">
        <v>151977210</v>
      </c>
    </row>
    <row r="3485" spans="1:13">
      <c r="A3485" s="409" t="s">
        <v>17436</v>
      </c>
      <c r="B3485" s="409" t="s">
        <v>17400</v>
      </c>
      <c r="C3485" s="409" t="s">
        <v>1270</v>
      </c>
      <c r="D3485" s="495">
        <v>4551</v>
      </c>
      <c r="E3485" s="409" t="s">
        <v>17396</v>
      </c>
      <c r="F3485" s="409" t="s">
        <v>40</v>
      </c>
      <c r="G3485" s="409" t="s">
        <v>40</v>
      </c>
      <c r="H3485" s="409" t="s">
        <v>41</v>
      </c>
      <c r="I3485" s="250" t="s">
        <v>223</v>
      </c>
      <c r="J3485" s="409" t="s">
        <v>56</v>
      </c>
      <c r="K3485" s="409" t="s">
        <v>197</v>
      </c>
      <c r="L3485" s="409" t="s">
        <v>218</v>
      </c>
      <c r="M3485" s="414">
        <v>159549390</v>
      </c>
    </row>
    <row r="3486" spans="1:13">
      <c r="A3486" s="409" t="s">
        <v>17439</v>
      </c>
      <c r="B3486" s="409" t="s">
        <v>17400</v>
      </c>
      <c r="C3486" s="409" t="s">
        <v>1270</v>
      </c>
      <c r="D3486" s="495">
        <v>4551</v>
      </c>
      <c r="E3486" s="409" t="s">
        <v>17396</v>
      </c>
      <c r="F3486" s="409" t="s">
        <v>40</v>
      </c>
      <c r="G3486" s="409" t="s">
        <v>40</v>
      </c>
      <c r="H3486" s="409" t="s">
        <v>41</v>
      </c>
      <c r="I3486" s="250" t="s">
        <v>421</v>
      </c>
      <c r="J3486" s="409" t="s">
        <v>441</v>
      </c>
      <c r="K3486" s="409" t="s">
        <v>197</v>
      </c>
      <c r="L3486" s="409" t="s">
        <v>218</v>
      </c>
      <c r="M3486" s="414">
        <v>159549390</v>
      </c>
    </row>
    <row r="3487" spans="1:13">
      <c r="A3487" s="409" t="s">
        <v>17442</v>
      </c>
      <c r="B3487" s="409" t="s">
        <v>17400</v>
      </c>
      <c r="C3487" s="409" t="s">
        <v>1270</v>
      </c>
      <c r="D3487" s="495">
        <v>4551</v>
      </c>
      <c r="E3487" s="409" t="s">
        <v>17396</v>
      </c>
      <c r="F3487" s="409" t="s">
        <v>40</v>
      </c>
      <c r="G3487" s="409" t="s">
        <v>40</v>
      </c>
      <c r="H3487" s="409" t="s">
        <v>41</v>
      </c>
      <c r="I3487" s="250" t="s">
        <v>422</v>
      </c>
      <c r="J3487" s="409" t="s">
        <v>442</v>
      </c>
      <c r="K3487" s="409" t="s">
        <v>197</v>
      </c>
      <c r="L3487" s="409" t="s">
        <v>218</v>
      </c>
      <c r="M3487" s="414">
        <v>159549390</v>
      </c>
    </row>
    <row r="3488" spans="1:13">
      <c r="A3488" s="409" t="s">
        <v>17445</v>
      </c>
      <c r="B3488" s="409" t="s">
        <v>17400</v>
      </c>
      <c r="C3488" s="409" t="s">
        <v>1270</v>
      </c>
      <c r="D3488" s="495">
        <v>4551</v>
      </c>
      <c r="E3488" s="409" t="s">
        <v>17396</v>
      </c>
      <c r="F3488" s="409" t="s">
        <v>40</v>
      </c>
      <c r="G3488" s="409" t="s">
        <v>40</v>
      </c>
      <c r="H3488" s="409" t="s">
        <v>41</v>
      </c>
      <c r="I3488" s="250" t="s">
        <v>423</v>
      </c>
      <c r="J3488" s="409" t="s">
        <v>443</v>
      </c>
      <c r="K3488" s="409" t="s">
        <v>197</v>
      </c>
      <c r="L3488" s="409" t="s">
        <v>218</v>
      </c>
      <c r="M3488" s="414">
        <v>159549390</v>
      </c>
    </row>
    <row r="3489" spans="1:13">
      <c r="A3489" s="409" t="s">
        <v>17448</v>
      </c>
      <c r="B3489" s="409" t="s">
        <v>17400</v>
      </c>
      <c r="C3489" s="409" t="s">
        <v>1270</v>
      </c>
      <c r="D3489" s="495">
        <v>4551</v>
      </c>
      <c r="E3489" s="409" t="s">
        <v>17396</v>
      </c>
      <c r="F3489" s="409" t="s">
        <v>40</v>
      </c>
      <c r="G3489" s="409" t="s">
        <v>40</v>
      </c>
      <c r="H3489" s="409" t="s">
        <v>41</v>
      </c>
      <c r="I3489" s="250" t="s">
        <v>424</v>
      </c>
      <c r="J3489" s="409" t="s">
        <v>444</v>
      </c>
      <c r="K3489" s="409" t="s">
        <v>197</v>
      </c>
      <c r="L3489" s="409" t="s">
        <v>218</v>
      </c>
      <c r="M3489" s="414">
        <v>159549390</v>
      </c>
    </row>
    <row r="3490" spans="1:13">
      <c r="A3490" s="409" t="s">
        <v>17451</v>
      </c>
      <c r="B3490" s="409" t="s">
        <v>17400</v>
      </c>
      <c r="C3490" s="409" t="s">
        <v>1270</v>
      </c>
      <c r="D3490" s="495">
        <v>4551</v>
      </c>
      <c r="E3490" s="409" t="s">
        <v>17396</v>
      </c>
      <c r="F3490" s="409" t="s">
        <v>40</v>
      </c>
      <c r="G3490" s="409" t="s">
        <v>40</v>
      </c>
      <c r="H3490" s="409" t="s">
        <v>41</v>
      </c>
      <c r="I3490" s="250" t="s">
        <v>425</v>
      </c>
      <c r="J3490" s="409" t="s">
        <v>445</v>
      </c>
      <c r="K3490" s="409" t="s">
        <v>197</v>
      </c>
      <c r="L3490" s="409" t="s">
        <v>218</v>
      </c>
      <c r="M3490" s="414">
        <v>159549390</v>
      </c>
    </row>
    <row r="3491" spans="1:13">
      <c r="A3491" s="409" t="s">
        <v>17430</v>
      </c>
      <c r="B3491" s="409" t="s">
        <v>17400</v>
      </c>
      <c r="C3491" s="409" t="s">
        <v>1270</v>
      </c>
      <c r="D3491" s="495">
        <v>4551</v>
      </c>
      <c r="E3491" s="409" t="s">
        <v>17396</v>
      </c>
      <c r="F3491" s="409" t="s">
        <v>40</v>
      </c>
      <c r="G3491" s="409" t="s">
        <v>40</v>
      </c>
      <c r="H3491" s="409" t="s">
        <v>41</v>
      </c>
      <c r="I3491" s="250" t="s">
        <v>48</v>
      </c>
      <c r="J3491" s="409" t="s">
        <v>49</v>
      </c>
      <c r="K3491" s="409" t="s">
        <v>197</v>
      </c>
      <c r="L3491" s="409" t="s">
        <v>218</v>
      </c>
      <c r="M3491" s="414">
        <v>169535520</v>
      </c>
    </row>
    <row r="3492" spans="1:13">
      <c r="A3492" s="409" t="s">
        <v>17433</v>
      </c>
      <c r="B3492" s="409" t="s">
        <v>17400</v>
      </c>
      <c r="C3492" s="409" t="s">
        <v>1270</v>
      </c>
      <c r="D3492" s="495">
        <v>4551</v>
      </c>
      <c r="E3492" s="409" t="s">
        <v>17396</v>
      </c>
      <c r="F3492" s="409" t="s">
        <v>40</v>
      </c>
      <c r="G3492" s="409" t="s">
        <v>40</v>
      </c>
      <c r="H3492" s="409" t="s">
        <v>41</v>
      </c>
      <c r="I3492" s="250" t="s">
        <v>50</v>
      </c>
      <c r="J3492" s="409" t="s">
        <v>51</v>
      </c>
      <c r="K3492" s="409" t="s">
        <v>197</v>
      </c>
      <c r="L3492" s="409" t="s">
        <v>218</v>
      </c>
      <c r="M3492" s="414">
        <v>169535520</v>
      </c>
    </row>
    <row r="3493" spans="1:13">
      <c r="A3493" s="409" t="s">
        <v>17427</v>
      </c>
      <c r="B3493" s="409" t="s">
        <v>17400</v>
      </c>
      <c r="C3493" s="409" t="s">
        <v>1270</v>
      </c>
      <c r="D3493" s="495">
        <v>4551</v>
      </c>
      <c r="E3493" s="409" t="s">
        <v>17396</v>
      </c>
      <c r="F3493" s="409" t="s">
        <v>40</v>
      </c>
      <c r="G3493" s="409" t="s">
        <v>40</v>
      </c>
      <c r="H3493" s="409" t="s">
        <v>41</v>
      </c>
      <c r="I3493" s="250" t="s">
        <v>221</v>
      </c>
      <c r="J3493" s="409" t="s">
        <v>222</v>
      </c>
      <c r="K3493" s="409" t="s">
        <v>197</v>
      </c>
      <c r="L3493" s="409" t="s">
        <v>218</v>
      </c>
      <c r="M3493" s="414">
        <v>179496240</v>
      </c>
    </row>
    <row r="3494" spans="1:13">
      <c r="A3494" s="409" t="s">
        <v>17415</v>
      </c>
      <c r="B3494" s="409" t="s">
        <v>17400</v>
      </c>
      <c r="C3494" s="409" t="s">
        <v>1270</v>
      </c>
      <c r="D3494" s="495">
        <v>4551</v>
      </c>
      <c r="E3494" s="409" t="s">
        <v>17396</v>
      </c>
      <c r="F3494" s="409" t="s">
        <v>40</v>
      </c>
      <c r="G3494" s="409" t="s">
        <v>40</v>
      </c>
      <c r="H3494" s="409" t="s">
        <v>41</v>
      </c>
      <c r="I3494" s="250" t="s">
        <v>42</v>
      </c>
      <c r="J3494" s="409" t="s">
        <v>43</v>
      </c>
      <c r="K3494" s="409" t="s">
        <v>197</v>
      </c>
      <c r="L3494" s="409" t="s">
        <v>218</v>
      </c>
      <c r="M3494" s="414">
        <v>189482370</v>
      </c>
    </row>
    <row r="3495" spans="1:13">
      <c r="A3495" s="409" t="s">
        <v>17418</v>
      </c>
      <c r="B3495" s="409" t="s">
        <v>17400</v>
      </c>
      <c r="C3495" s="409" t="s">
        <v>1270</v>
      </c>
      <c r="D3495" s="495">
        <v>4551</v>
      </c>
      <c r="E3495" s="409" t="s">
        <v>17396</v>
      </c>
      <c r="F3495" s="409" t="s">
        <v>40</v>
      </c>
      <c r="G3495" s="409" t="s">
        <v>40</v>
      </c>
      <c r="H3495" s="409" t="s">
        <v>41</v>
      </c>
      <c r="I3495" s="250" t="s">
        <v>219</v>
      </c>
      <c r="J3495" s="409" t="s">
        <v>220</v>
      </c>
      <c r="K3495" s="409" t="s">
        <v>197</v>
      </c>
      <c r="L3495" s="409" t="s">
        <v>218</v>
      </c>
      <c r="M3495" s="414">
        <v>189482370</v>
      </c>
    </row>
    <row r="3496" spans="1:13">
      <c r="A3496" s="409" t="s">
        <v>17421</v>
      </c>
      <c r="B3496" s="409" t="s">
        <v>17400</v>
      </c>
      <c r="C3496" s="409" t="s">
        <v>1270</v>
      </c>
      <c r="D3496" s="495">
        <v>4551</v>
      </c>
      <c r="E3496" s="409" t="s">
        <v>17396</v>
      </c>
      <c r="F3496" s="409" t="s">
        <v>40</v>
      </c>
      <c r="G3496" s="409" t="s">
        <v>40</v>
      </c>
      <c r="H3496" s="409" t="s">
        <v>41</v>
      </c>
      <c r="I3496" s="250" t="s">
        <v>44</v>
      </c>
      <c r="J3496" s="409" t="s">
        <v>45</v>
      </c>
      <c r="K3496" s="409" t="s">
        <v>197</v>
      </c>
      <c r="L3496" s="409" t="s">
        <v>218</v>
      </c>
      <c r="M3496" s="414">
        <v>189482370</v>
      </c>
    </row>
    <row r="3497" spans="1:13">
      <c r="A3497" s="409" t="s">
        <v>17424</v>
      </c>
      <c r="B3497" s="409" t="s">
        <v>17400</v>
      </c>
      <c r="C3497" s="409" t="s">
        <v>1270</v>
      </c>
      <c r="D3497" s="495">
        <v>4551</v>
      </c>
      <c r="E3497" s="409" t="s">
        <v>17396</v>
      </c>
      <c r="F3497" s="409" t="s">
        <v>40</v>
      </c>
      <c r="G3497" s="409" t="s">
        <v>40</v>
      </c>
      <c r="H3497" s="409" t="s">
        <v>41</v>
      </c>
      <c r="I3497" s="250" t="s">
        <v>46</v>
      </c>
      <c r="J3497" s="409" t="s">
        <v>47</v>
      </c>
      <c r="K3497" s="409" t="s">
        <v>197</v>
      </c>
      <c r="L3497" s="409" t="s">
        <v>218</v>
      </c>
      <c r="M3497" s="414">
        <v>189482370</v>
      </c>
    </row>
    <row r="3498" spans="1:13">
      <c r="A3498" s="409" t="s">
        <v>17399</v>
      </c>
      <c r="B3498" s="409" t="s">
        <v>17400</v>
      </c>
      <c r="C3498" s="409" t="s">
        <v>1270</v>
      </c>
      <c r="D3498" s="495">
        <v>4551</v>
      </c>
      <c r="E3498" s="409" t="s">
        <v>17396</v>
      </c>
      <c r="F3498" s="409" t="s">
        <v>40</v>
      </c>
      <c r="G3498" s="409" t="s">
        <v>40</v>
      </c>
      <c r="H3498" s="409" t="s">
        <v>41</v>
      </c>
      <c r="I3498" s="250" t="s">
        <v>316</v>
      </c>
      <c r="J3498" s="409" t="s">
        <v>684</v>
      </c>
      <c r="K3498" s="409" t="s">
        <v>197</v>
      </c>
      <c r="L3498" s="409" t="s">
        <v>218</v>
      </c>
      <c r="M3498" s="414">
        <v>199468500</v>
      </c>
    </row>
    <row r="3499" spans="1:13">
      <c r="A3499" s="409" t="s">
        <v>17403</v>
      </c>
      <c r="B3499" s="409" t="s">
        <v>17400</v>
      </c>
      <c r="C3499" s="409" t="s">
        <v>1270</v>
      </c>
      <c r="D3499" s="495">
        <v>4551</v>
      </c>
      <c r="E3499" s="409" t="s">
        <v>17396</v>
      </c>
      <c r="F3499" s="409" t="s">
        <v>40</v>
      </c>
      <c r="G3499" s="409" t="s">
        <v>40</v>
      </c>
      <c r="H3499" s="409" t="s">
        <v>41</v>
      </c>
      <c r="I3499" s="250" t="s">
        <v>318</v>
      </c>
      <c r="J3499" s="409" t="s">
        <v>685</v>
      </c>
      <c r="K3499" s="409" t="s">
        <v>197</v>
      </c>
      <c r="L3499" s="409" t="s">
        <v>218</v>
      </c>
      <c r="M3499" s="414">
        <v>199468500</v>
      </c>
    </row>
    <row r="3500" spans="1:13">
      <c r="A3500" s="409" t="s">
        <v>17406</v>
      </c>
      <c r="B3500" s="409" t="s">
        <v>17400</v>
      </c>
      <c r="C3500" s="409" t="s">
        <v>1270</v>
      </c>
      <c r="D3500" s="495">
        <v>4551</v>
      </c>
      <c r="E3500" s="409" t="s">
        <v>17396</v>
      </c>
      <c r="F3500" s="409" t="s">
        <v>40</v>
      </c>
      <c r="G3500" s="409" t="s">
        <v>40</v>
      </c>
      <c r="H3500" s="409" t="s">
        <v>41</v>
      </c>
      <c r="I3500" s="250" t="s">
        <v>320</v>
      </c>
      <c r="J3500" s="409" t="s">
        <v>686</v>
      </c>
      <c r="K3500" s="409" t="s">
        <v>197</v>
      </c>
      <c r="L3500" s="409" t="s">
        <v>218</v>
      </c>
      <c r="M3500" s="414">
        <v>199468500</v>
      </c>
    </row>
    <row r="3501" spans="1:13">
      <c r="A3501" s="409" t="s">
        <v>17409</v>
      </c>
      <c r="B3501" s="409" t="s">
        <v>17400</v>
      </c>
      <c r="C3501" s="409" t="s">
        <v>1270</v>
      </c>
      <c r="D3501" s="495">
        <v>4551</v>
      </c>
      <c r="E3501" s="409" t="s">
        <v>17396</v>
      </c>
      <c r="F3501" s="409" t="s">
        <v>40</v>
      </c>
      <c r="G3501" s="409" t="s">
        <v>40</v>
      </c>
      <c r="H3501" s="409" t="s">
        <v>41</v>
      </c>
      <c r="I3501" s="250" t="s">
        <v>322</v>
      </c>
      <c r="J3501" s="409" t="s">
        <v>687</v>
      </c>
      <c r="K3501" s="409" t="s">
        <v>197</v>
      </c>
      <c r="L3501" s="409" t="s">
        <v>218</v>
      </c>
      <c r="M3501" s="414">
        <v>199468500</v>
      </c>
    </row>
    <row r="3502" spans="1:13">
      <c r="A3502" s="409" t="s">
        <v>17412</v>
      </c>
      <c r="B3502" s="409" t="s">
        <v>17400</v>
      </c>
      <c r="C3502" s="409" t="s">
        <v>1270</v>
      </c>
      <c r="D3502" s="495">
        <v>4551</v>
      </c>
      <c r="E3502" s="409" t="s">
        <v>17396</v>
      </c>
      <c r="F3502" s="409" t="s">
        <v>40</v>
      </c>
      <c r="G3502" s="409" t="s">
        <v>40</v>
      </c>
      <c r="H3502" s="409" t="s">
        <v>41</v>
      </c>
      <c r="I3502" s="250" t="s">
        <v>324</v>
      </c>
      <c r="J3502" s="409" t="s">
        <v>688</v>
      </c>
      <c r="K3502" s="409" t="s">
        <v>197</v>
      </c>
      <c r="L3502" s="409" t="s">
        <v>218</v>
      </c>
      <c r="M3502" s="414">
        <v>199468500</v>
      </c>
    </row>
    <row r="3503" spans="1:13">
      <c r="A3503" s="409" t="s">
        <v>149</v>
      </c>
      <c r="B3503" s="409" t="s">
        <v>149</v>
      </c>
      <c r="C3503" s="409" t="s">
        <v>604</v>
      </c>
      <c r="D3503" s="412">
        <v>4700</v>
      </c>
      <c r="E3503" s="413" t="s">
        <v>666</v>
      </c>
      <c r="F3503" s="409" t="s">
        <v>149</v>
      </c>
      <c r="G3503" s="409" t="s">
        <v>149</v>
      </c>
      <c r="H3503" s="409" t="s">
        <v>149</v>
      </c>
      <c r="I3503" s="250" t="s">
        <v>42</v>
      </c>
      <c r="J3503" s="409" t="s">
        <v>149</v>
      </c>
      <c r="K3503" s="409" t="s">
        <v>149</v>
      </c>
      <c r="L3503" s="409" t="s">
        <v>149</v>
      </c>
      <c r="M3503" s="414"/>
    </row>
    <row r="3504" spans="1:13">
      <c r="A3504" s="409" t="s">
        <v>5358</v>
      </c>
      <c r="B3504" s="409" t="s">
        <v>1502</v>
      </c>
      <c r="C3504" s="409" t="s">
        <v>591</v>
      </c>
      <c r="D3504" s="412">
        <v>4704</v>
      </c>
      <c r="E3504" s="413" t="s">
        <v>813</v>
      </c>
      <c r="F3504" s="409" t="s">
        <v>605</v>
      </c>
      <c r="G3504" s="409" t="s">
        <v>298</v>
      </c>
      <c r="H3504" s="409" t="s">
        <v>41</v>
      </c>
      <c r="I3504" s="250" t="s">
        <v>316</v>
      </c>
      <c r="J3504" s="409" t="s">
        <v>606</v>
      </c>
      <c r="K3504" s="409" t="s">
        <v>371</v>
      </c>
      <c r="L3504" s="409" t="s">
        <v>32</v>
      </c>
      <c r="M3504" s="414">
        <v>1358418600</v>
      </c>
    </row>
    <row r="3505" spans="1:13">
      <c r="A3505" s="409" t="s">
        <v>5361</v>
      </c>
      <c r="B3505" s="409" t="s">
        <v>1502</v>
      </c>
      <c r="C3505" s="409" t="s">
        <v>591</v>
      </c>
      <c r="D3505" s="412">
        <v>4704</v>
      </c>
      <c r="E3505" s="413" t="s">
        <v>813</v>
      </c>
      <c r="F3505" s="409" t="s">
        <v>605</v>
      </c>
      <c r="G3505" s="409" t="s">
        <v>298</v>
      </c>
      <c r="H3505" s="409" t="s">
        <v>41</v>
      </c>
      <c r="I3505" s="250" t="s">
        <v>318</v>
      </c>
      <c r="J3505" s="409" t="s">
        <v>810</v>
      </c>
      <c r="K3505" s="409" t="s">
        <v>371</v>
      </c>
      <c r="L3505" s="409" t="s">
        <v>32</v>
      </c>
      <c r="M3505" s="414">
        <v>1358418600</v>
      </c>
    </row>
    <row r="3506" spans="1:13">
      <c r="A3506" s="409" t="s">
        <v>5364</v>
      </c>
      <c r="B3506" s="409" t="s">
        <v>1502</v>
      </c>
      <c r="C3506" s="409" t="s">
        <v>591</v>
      </c>
      <c r="D3506" s="412">
        <v>4704</v>
      </c>
      <c r="E3506" s="413" t="s">
        <v>813</v>
      </c>
      <c r="F3506" s="409" t="s">
        <v>605</v>
      </c>
      <c r="G3506" s="409" t="s">
        <v>298</v>
      </c>
      <c r="H3506" s="409" t="s">
        <v>41</v>
      </c>
      <c r="I3506" s="250" t="s">
        <v>320</v>
      </c>
      <c r="J3506" s="409" t="s">
        <v>811</v>
      </c>
      <c r="K3506" s="409" t="s">
        <v>371</v>
      </c>
      <c r="L3506" s="409" t="s">
        <v>32</v>
      </c>
      <c r="M3506" s="414">
        <v>1358418600</v>
      </c>
    </row>
    <row r="3507" spans="1:13">
      <c r="A3507" s="409" t="s">
        <v>5367</v>
      </c>
      <c r="B3507" s="409" t="s">
        <v>1502</v>
      </c>
      <c r="C3507" s="409" t="s">
        <v>591</v>
      </c>
      <c r="D3507" s="412">
        <v>4704</v>
      </c>
      <c r="E3507" s="413" t="s">
        <v>813</v>
      </c>
      <c r="F3507" s="409" t="s">
        <v>605</v>
      </c>
      <c r="G3507" s="409" t="s">
        <v>298</v>
      </c>
      <c r="H3507" s="409" t="s">
        <v>41</v>
      </c>
      <c r="I3507" s="250" t="s">
        <v>322</v>
      </c>
      <c r="J3507" s="409" t="s">
        <v>812</v>
      </c>
      <c r="K3507" s="409" t="s">
        <v>371</v>
      </c>
      <c r="L3507" s="409" t="s">
        <v>32</v>
      </c>
      <c r="M3507" s="414">
        <v>1358418600</v>
      </c>
    </row>
    <row r="3508" spans="1:13">
      <c r="A3508" s="409" t="s">
        <v>5357</v>
      </c>
      <c r="B3508" s="409" t="s">
        <v>1501</v>
      </c>
      <c r="C3508" s="409" t="s">
        <v>591</v>
      </c>
      <c r="D3508" s="412">
        <v>4704</v>
      </c>
      <c r="E3508" s="413" t="s">
        <v>813</v>
      </c>
      <c r="F3508" s="409" t="s">
        <v>605</v>
      </c>
      <c r="G3508" s="409" t="s">
        <v>298</v>
      </c>
      <c r="H3508" s="409" t="s">
        <v>41</v>
      </c>
      <c r="I3508" s="250" t="s">
        <v>316</v>
      </c>
      <c r="J3508" s="409" t="s">
        <v>606</v>
      </c>
      <c r="K3508" s="409" t="s">
        <v>371</v>
      </c>
      <c r="L3508" s="409" t="s">
        <v>34</v>
      </c>
      <c r="M3508" s="414">
        <v>2037627900</v>
      </c>
    </row>
    <row r="3509" spans="1:13">
      <c r="A3509" s="409" t="s">
        <v>5360</v>
      </c>
      <c r="B3509" s="409" t="s">
        <v>1501</v>
      </c>
      <c r="C3509" s="409" t="s">
        <v>591</v>
      </c>
      <c r="D3509" s="412">
        <v>4704</v>
      </c>
      <c r="E3509" s="413" t="s">
        <v>813</v>
      </c>
      <c r="F3509" s="409" t="s">
        <v>605</v>
      </c>
      <c r="G3509" s="409" t="s">
        <v>298</v>
      </c>
      <c r="H3509" s="409" t="s">
        <v>41</v>
      </c>
      <c r="I3509" s="250" t="s">
        <v>318</v>
      </c>
      <c r="J3509" s="409" t="s">
        <v>810</v>
      </c>
      <c r="K3509" s="409" t="s">
        <v>371</v>
      </c>
      <c r="L3509" s="409" t="s">
        <v>34</v>
      </c>
      <c r="M3509" s="414">
        <v>2037627900</v>
      </c>
    </row>
    <row r="3510" spans="1:13">
      <c r="A3510" s="409" t="s">
        <v>5363</v>
      </c>
      <c r="B3510" s="409" t="s">
        <v>1501</v>
      </c>
      <c r="C3510" s="409" t="s">
        <v>591</v>
      </c>
      <c r="D3510" s="412">
        <v>4704</v>
      </c>
      <c r="E3510" s="413" t="s">
        <v>813</v>
      </c>
      <c r="F3510" s="409" t="s">
        <v>605</v>
      </c>
      <c r="G3510" s="409" t="s">
        <v>298</v>
      </c>
      <c r="H3510" s="409" t="s">
        <v>41</v>
      </c>
      <c r="I3510" s="250" t="s">
        <v>320</v>
      </c>
      <c r="J3510" s="409" t="s">
        <v>811</v>
      </c>
      <c r="K3510" s="409" t="s">
        <v>371</v>
      </c>
      <c r="L3510" s="409" t="s">
        <v>34</v>
      </c>
      <c r="M3510" s="414">
        <v>2037627900</v>
      </c>
    </row>
    <row r="3511" spans="1:13">
      <c r="A3511" s="409" t="s">
        <v>5366</v>
      </c>
      <c r="B3511" s="409" t="s">
        <v>1501</v>
      </c>
      <c r="C3511" s="409" t="s">
        <v>591</v>
      </c>
      <c r="D3511" s="412">
        <v>4704</v>
      </c>
      <c r="E3511" s="413" t="s">
        <v>813</v>
      </c>
      <c r="F3511" s="409" t="s">
        <v>605</v>
      </c>
      <c r="G3511" s="409" t="s">
        <v>298</v>
      </c>
      <c r="H3511" s="409" t="s">
        <v>41</v>
      </c>
      <c r="I3511" s="250" t="s">
        <v>322</v>
      </c>
      <c r="J3511" s="409" t="s">
        <v>812</v>
      </c>
      <c r="K3511" s="409" t="s">
        <v>371</v>
      </c>
      <c r="L3511" s="409" t="s">
        <v>34</v>
      </c>
      <c r="M3511" s="414">
        <v>2037627900</v>
      </c>
    </row>
    <row r="3512" spans="1:13">
      <c r="A3512" s="409" t="s">
        <v>5359</v>
      </c>
      <c r="B3512" s="409" t="s">
        <v>1503</v>
      </c>
      <c r="C3512" s="409" t="s">
        <v>591</v>
      </c>
      <c r="D3512" s="412">
        <v>4704</v>
      </c>
      <c r="E3512" s="413" t="s">
        <v>813</v>
      </c>
      <c r="F3512" s="409" t="s">
        <v>605</v>
      </c>
      <c r="G3512" s="409" t="s">
        <v>298</v>
      </c>
      <c r="H3512" s="409" t="s">
        <v>41</v>
      </c>
      <c r="I3512" s="250" t="s">
        <v>316</v>
      </c>
      <c r="J3512" s="409" t="s">
        <v>606</v>
      </c>
      <c r="K3512" s="409" t="s">
        <v>371</v>
      </c>
      <c r="L3512" s="409" t="s">
        <v>218</v>
      </c>
      <c r="M3512" s="414">
        <v>2648923200</v>
      </c>
    </row>
    <row r="3513" spans="1:13">
      <c r="A3513" s="409" t="s">
        <v>5362</v>
      </c>
      <c r="B3513" s="409" t="s">
        <v>1503</v>
      </c>
      <c r="C3513" s="409" t="s">
        <v>591</v>
      </c>
      <c r="D3513" s="412">
        <v>4704</v>
      </c>
      <c r="E3513" s="413" t="s">
        <v>813</v>
      </c>
      <c r="F3513" s="409" t="s">
        <v>605</v>
      </c>
      <c r="G3513" s="409" t="s">
        <v>298</v>
      </c>
      <c r="H3513" s="409" t="s">
        <v>41</v>
      </c>
      <c r="I3513" s="250" t="s">
        <v>318</v>
      </c>
      <c r="J3513" s="409" t="s">
        <v>810</v>
      </c>
      <c r="K3513" s="409" t="s">
        <v>371</v>
      </c>
      <c r="L3513" s="409" t="s">
        <v>218</v>
      </c>
      <c r="M3513" s="414">
        <v>2648923200</v>
      </c>
    </row>
    <row r="3514" spans="1:13">
      <c r="A3514" s="409" t="s">
        <v>5365</v>
      </c>
      <c r="B3514" s="409" t="s">
        <v>1503</v>
      </c>
      <c r="C3514" s="409" t="s">
        <v>591</v>
      </c>
      <c r="D3514" s="412">
        <v>4704</v>
      </c>
      <c r="E3514" s="413" t="s">
        <v>813</v>
      </c>
      <c r="F3514" s="409" t="s">
        <v>605</v>
      </c>
      <c r="G3514" s="409" t="s">
        <v>298</v>
      </c>
      <c r="H3514" s="409" t="s">
        <v>41</v>
      </c>
      <c r="I3514" s="250" t="s">
        <v>320</v>
      </c>
      <c r="J3514" s="409" t="s">
        <v>811</v>
      </c>
      <c r="K3514" s="409" t="s">
        <v>371</v>
      </c>
      <c r="L3514" s="409" t="s">
        <v>218</v>
      </c>
      <c r="M3514" s="414">
        <v>2648923200</v>
      </c>
    </row>
    <row r="3515" spans="1:13">
      <c r="A3515" s="409" t="s">
        <v>5368</v>
      </c>
      <c r="B3515" s="409" t="s">
        <v>1503</v>
      </c>
      <c r="C3515" s="409" t="s">
        <v>591</v>
      </c>
      <c r="D3515" s="412">
        <v>4704</v>
      </c>
      <c r="E3515" s="413" t="s">
        <v>813</v>
      </c>
      <c r="F3515" s="409" t="s">
        <v>605</v>
      </c>
      <c r="G3515" s="409" t="s">
        <v>298</v>
      </c>
      <c r="H3515" s="409" t="s">
        <v>41</v>
      </c>
      <c r="I3515" s="250" t="s">
        <v>322</v>
      </c>
      <c r="J3515" s="409" t="s">
        <v>812</v>
      </c>
      <c r="K3515" s="409" t="s">
        <v>371</v>
      </c>
      <c r="L3515" s="409" t="s">
        <v>218</v>
      </c>
      <c r="M3515" s="414">
        <v>2648923200</v>
      </c>
    </row>
    <row r="3516" spans="1:13">
      <c r="A3516" s="409" t="s">
        <v>5391</v>
      </c>
      <c r="B3516" s="409" t="s">
        <v>1505</v>
      </c>
      <c r="C3516" s="409" t="s">
        <v>591</v>
      </c>
      <c r="D3516" s="412">
        <v>4707</v>
      </c>
      <c r="E3516" s="413" t="s">
        <v>728</v>
      </c>
      <c r="F3516" s="409" t="s">
        <v>40</v>
      </c>
      <c r="G3516" s="409" t="s">
        <v>298</v>
      </c>
      <c r="H3516" s="409" t="s">
        <v>41</v>
      </c>
      <c r="I3516" s="250" t="s">
        <v>425</v>
      </c>
      <c r="J3516" s="409" t="s">
        <v>445</v>
      </c>
      <c r="K3516" s="409" t="s">
        <v>371</v>
      </c>
      <c r="L3516" s="409" t="s">
        <v>32</v>
      </c>
      <c r="M3516" s="414">
        <v>584430</v>
      </c>
    </row>
    <row r="3517" spans="1:13">
      <c r="A3517" s="409" t="s">
        <v>5388</v>
      </c>
      <c r="B3517" s="409" t="s">
        <v>1505</v>
      </c>
      <c r="C3517" s="409" t="s">
        <v>591</v>
      </c>
      <c r="D3517" s="412">
        <v>4707</v>
      </c>
      <c r="E3517" s="413" t="s">
        <v>728</v>
      </c>
      <c r="F3517" s="409" t="s">
        <v>40</v>
      </c>
      <c r="G3517" s="409" t="s">
        <v>298</v>
      </c>
      <c r="H3517" s="409" t="s">
        <v>41</v>
      </c>
      <c r="I3517" s="250" t="s">
        <v>424</v>
      </c>
      <c r="J3517" s="409" t="s">
        <v>444</v>
      </c>
      <c r="K3517" s="409" t="s">
        <v>371</v>
      </c>
      <c r="L3517" s="409" t="s">
        <v>32</v>
      </c>
      <c r="M3517" s="414">
        <v>736890</v>
      </c>
    </row>
    <row r="3518" spans="1:13">
      <c r="A3518" s="409" t="s">
        <v>5385</v>
      </c>
      <c r="B3518" s="409" t="s">
        <v>1505</v>
      </c>
      <c r="C3518" s="409" t="s">
        <v>591</v>
      </c>
      <c r="D3518" s="412">
        <v>4707</v>
      </c>
      <c r="E3518" s="413" t="s">
        <v>728</v>
      </c>
      <c r="F3518" s="409" t="s">
        <v>40</v>
      </c>
      <c r="G3518" s="409" t="s">
        <v>298</v>
      </c>
      <c r="H3518" s="409" t="s">
        <v>41</v>
      </c>
      <c r="I3518" s="250" t="s">
        <v>423</v>
      </c>
      <c r="J3518" s="409" t="s">
        <v>443</v>
      </c>
      <c r="K3518" s="409" t="s">
        <v>371</v>
      </c>
      <c r="L3518" s="409" t="s">
        <v>32</v>
      </c>
      <c r="M3518" s="414">
        <v>889350</v>
      </c>
    </row>
    <row r="3519" spans="1:13">
      <c r="A3519" s="409" t="s">
        <v>5390</v>
      </c>
      <c r="B3519" s="409" t="s">
        <v>1504</v>
      </c>
      <c r="C3519" s="409" t="s">
        <v>591</v>
      </c>
      <c r="D3519" s="412">
        <v>4707</v>
      </c>
      <c r="E3519" s="413" t="s">
        <v>728</v>
      </c>
      <c r="F3519" s="409" t="s">
        <v>40</v>
      </c>
      <c r="G3519" s="409" t="s">
        <v>298</v>
      </c>
      <c r="H3519" s="409" t="s">
        <v>41</v>
      </c>
      <c r="I3519" s="250" t="s">
        <v>425</v>
      </c>
      <c r="J3519" s="409" t="s">
        <v>445</v>
      </c>
      <c r="K3519" s="409" t="s">
        <v>371</v>
      </c>
      <c r="L3519" s="409" t="s">
        <v>34</v>
      </c>
      <c r="M3519" s="414">
        <v>914760</v>
      </c>
    </row>
    <row r="3520" spans="1:13">
      <c r="A3520" s="409" t="s">
        <v>5382</v>
      </c>
      <c r="B3520" s="409" t="s">
        <v>1505</v>
      </c>
      <c r="C3520" s="409" t="s">
        <v>591</v>
      </c>
      <c r="D3520" s="412">
        <v>4707</v>
      </c>
      <c r="E3520" s="413" t="s">
        <v>728</v>
      </c>
      <c r="F3520" s="409" t="s">
        <v>40</v>
      </c>
      <c r="G3520" s="409" t="s">
        <v>298</v>
      </c>
      <c r="H3520" s="409" t="s">
        <v>41</v>
      </c>
      <c r="I3520" s="250" t="s">
        <v>422</v>
      </c>
      <c r="J3520" s="409" t="s">
        <v>442</v>
      </c>
      <c r="K3520" s="409" t="s">
        <v>371</v>
      </c>
      <c r="L3520" s="409" t="s">
        <v>32</v>
      </c>
      <c r="M3520" s="414">
        <v>1016400</v>
      </c>
    </row>
    <row r="3521" spans="1:13">
      <c r="A3521" s="409" t="s">
        <v>5379</v>
      </c>
      <c r="B3521" s="409" t="s">
        <v>1505</v>
      </c>
      <c r="C3521" s="409" t="s">
        <v>591</v>
      </c>
      <c r="D3521" s="412">
        <v>4707</v>
      </c>
      <c r="E3521" s="413" t="s">
        <v>728</v>
      </c>
      <c r="F3521" s="409" t="s">
        <v>40</v>
      </c>
      <c r="G3521" s="409" t="s">
        <v>298</v>
      </c>
      <c r="H3521" s="409" t="s">
        <v>41</v>
      </c>
      <c r="I3521" s="250" t="s">
        <v>421</v>
      </c>
      <c r="J3521" s="409" t="s">
        <v>441</v>
      </c>
      <c r="K3521" s="409" t="s">
        <v>371</v>
      </c>
      <c r="L3521" s="409" t="s">
        <v>32</v>
      </c>
      <c r="M3521" s="414">
        <v>1143450</v>
      </c>
    </row>
    <row r="3522" spans="1:13">
      <c r="A3522" s="409" t="s">
        <v>5387</v>
      </c>
      <c r="B3522" s="409" t="s">
        <v>1504</v>
      </c>
      <c r="C3522" s="409" t="s">
        <v>591</v>
      </c>
      <c r="D3522" s="412">
        <v>4707</v>
      </c>
      <c r="E3522" s="413" t="s">
        <v>728</v>
      </c>
      <c r="F3522" s="409" t="s">
        <v>40</v>
      </c>
      <c r="G3522" s="409" t="s">
        <v>298</v>
      </c>
      <c r="H3522" s="409" t="s">
        <v>41</v>
      </c>
      <c r="I3522" s="250" t="s">
        <v>424</v>
      </c>
      <c r="J3522" s="409" t="s">
        <v>444</v>
      </c>
      <c r="K3522" s="409" t="s">
        <v>371</v>
      </c>
      <c r="L3522" s="409" t="s">
        <v>34</v>
      </c>
      <c r="M3522" s="414">
        <v>1194270</v>
      </c>
    </row>
    <row r="3523" spans="1:13">
      <c r="A3523" s="409" t="s">
        <v>5392</v>
      </c>
      <c r="B3523" s="409" t="s">
        <v>1506</v>
      </c>
      <c r="C3523" s="409" t="s">
        <v>591</v>
      </c>
      <c r="D3523" s="412">
        <v>4707</v>
      </c>
      <c r="E3523" s="413" t="s">
        <v>728</v>
      </c>
      <c r="F3523" s="409" t="s">
        <v>40</v>
      </c>
      <c r="G3523" s="409" t="s">
        <v>298</v>
      </c>
      <c r="H3523" s="409" t="s">
        <v>41</v>
      </c>
      <c r="I3523" s="250" t="s">
        <v>425</v>
      </c>
      <c r="J3523" s="409" t="s">
        <v>445</v>
      </c>
      <c r="K3523" s="409" t="s">
        <v>371</v>
      </c>
      <c r="L3523" s="409" t="s">
        <v>218</v>
      </c>
      <c r="M3523" s="414">
        <v>1321320</v>
      </c>
    </row>
    <row r="3524" spans="1:13">
      <c r="A3524" s="409" t="s">
        <v>5370</v>
      </c>
      <c r="B3524" s="409" t="s">
        <v>1505</v>
      </c>
      <c r="C3524" s="409" t="s">
        <v>591</v>
      </c>
      <c r="D3524" s="412">
        <v>4707</v>
      </c>
      <c r="E3524" s="413" t="s">
        <v>728</v>
      </c>
      <c r="F3524" s="409" t="s">
        <v>40</v>
      </c>
      <c r="G3524" s="409" t="s">
        <v>298</v>
      </c>
      <c r="H3524" s="409" t="s">
        <v>41</v>
      </c>
      <c r="I3524" s="250" t="s">
        <v>48</v>
      </c>
      <c r="J3524" s="409" t="s">
        <v>49</v>
      </c>
      <c r="K3524" s="409" t="s">
        <v>371</v>
      </c>
      <c r="L3524" s="409" t="s">
        <v>32</v>
      </c>
      <c r="M3524" s="414">
        <v>1346730</v>
      </c>
    </row>
    <row r="3525" spans="1:13">
      <c r="A3525" s="409" t="s">
        <v>5373</v>
      </c>
      <c r="B3525" s="409" t="s">
        <v>1505</v>
      </c>
      <c r="C3525" s="409" t="s">
        <v>591</v>
      </c>
      <c r="D3525" s="412">
        <v>4707</v>
      </c>
      <c r="E3525" s="413" t="s">
        <v>728</v>
      </c>
      <c r="F3525" s="409" t="s">
        <v>40</v>
      </c>
      <c r="G3525" s="409" t="s">
        <v>298</v>
      </c>
      <c r="H3525" s="409" t="s">
        <v>41</v>
      </c>
      <c r="I3525" s="250" t="s">
        <v>50</v>
      </c>
      <c r="J3525" s="409" t="s">
        <v>51</v>
      </c>
      <c r="K3525" s="409" t="s">
        <v>371</v>
      </c>
      <c r="L3525" s="409" t="s">
        <v>32</v>
      </c>
      <c r="M3525" s="414">
        <v>1346730</v>
      </c>
    </row>
    <row r="3526" spans="1:13">
      <c r="A3526" s="409" t="s">
        <v>5376</v>
      </c>
      <c r="B3526" s="409" t="s">
        <v>1505</v>
      </c>
      <c r="C3526" s="409" t="s">
        <v>591</v>
      </c>
      <c r="D3526" s="412">
        <v>4707</v>
      </c>
      <c r="E3526" s="413" t="s">
        <v>728</v>
      </c>
      <c r="F3526" s="409" t="s">
        <v>40</v>
      </c>
      <c r="G3526" s="409" t="s">
        <v>298</v>
      </c>
      <c r="H3526" s="409" t="s">
        <v>41</v>
      </c>
      <c r="I3526" s="250" t="s">
        <v>223</v>
      </c>
      <c r="J3526" s="409" t="s">
        <v>56</v>
      </c>
      <c r="K3526" s="409" t="s">
        <v>371</v>
      </c>
      <c r="L3526" s="409" t="s">
        <v>32</v>
      </c>
      <c r="M3526" s="414">
        <v>1346730</v>
      </c>
    </row>
    <row r="3527" spans="1:13">
      <c r="A3527" s="409" t="s">
        <v>5384</v>
      </c>
      <c r="B3527" s="409" t="s">
        <v>1504</v>
      </c>
      <c r="C3527" s="409" t="s">
        <v>591</v>
      </c>
      <c r="D3527" s="412">
        <v>4707</v>
      </c>
      <c r="E3527" s="413" t="s">
        <v>728</v>
      </c>
      <c r="F3527" s="409" t="s">
        <v>40</v>
      </c>
      <c r="G3527" s="409" t="s">
        <v>298</v>
      </c>
      <c r="H3527" s="409" t="s">
        <v>41</v>
      </c>
      <c r="I3527" s="250" t="s">
        <v>423</v>
      </c>
      <c r="J3527" s="409" t="s">
        <v>443</v>
      </c>
      <c r="K3527" s="409" t="s">
        <v>371</v>
      </c>
      <c r="L3527" s="409" t="s">
        <v>34</v>
      </c>
      <c r="M3527" s="414">
        <v>1397550</v>
      </c>
    </row>
    <row r="3528" spans="1:13">
      <c r="A3528" s="409" t="s">
        <v>5381</v>
      </c>
      <c r="B3528" s="409" t="s">
        <v>1504</v>
      </c>
      <c r="C3528" s="409" t="s">
        <v>591</v>
      </c>
      <c r="D3528" s="412">
        <v>4707</v>
      </c>
      <c r="E3528" s="413" t="s">
        <v>728</v>
      </c>
      <c r="F3528" s="409" t="s">
        <v>40</v>
      </c>
      <c r="G3528" s="409" t="s">
        <v>298</v>
      </c>
      <c r="H3528" s="409" t="s">
        <v>41</v>
      </c>
      <c r="I3528" s="250" t="s">
        <v>422</v>
      </c>
      <c r="J3528" s="409" t="s">
        <v>442</v>
      </c>
      <c r="K3528" s="409" t="s">
        <v>371</v>
      </c>
      <c r="L3528" s="409" t="s">
        <v>34</v>
      </c>
      <c r="M3528" s="414">
        <v>1626240</v>
      </c>
    </row>
    <row r="3529" spans="1:13">
      <c r="A3529" s="409" t="s">
        <v>5389</v>
      </c>
      <c r="B3529" s="409" t="s">
        <v>1506</v>
      </c>
      <c r="C3529" s="409" t="s">
        <v>591</v>
      </c>
      <c r="D3529" s="412">
        <v>4707</v>
      </c>
      <c r="E3529" s="413" t="s">
        <v>728</v>
      </c>
      <c r="F3529" s="409" t="s">
        <v>40</v>
      </c>
      <c r="G3529" s="409" t="s">
        <v>298</v>
      </c>
      <c r="H3529" s="409" t="s">
        <v>41</v>
      </c>
      <c r="I3529" s="250" t="s">
        <v>424</v>
      </c>
      <c r="J3529" s="409" t="s">
        <v>444</v>
      </c>
      <c r="K3529" s="409" t="s">
        <v>371</v>
      </c>
      <c r="L3529" s="409" t="s">
        <v>218</v>
      </c>
      <c r="M3529" s="414">
        <v>1651650</v>
      </c>
    </row>
    <row r="3530" spans="1:13">
      <c r="A3530" s="409" t="s">
        <v>5378</v>
      </c>
      <c r="B3530" s="409" t="s">
        <v>1504</v>
      </c>
      <c r="C3530" s="409" t="s">
        <v>591</v>
      </c>
      <c r="D3530" s="412">
        <v>4707</v>
      </c>
      <c r="E3530" s="413" t="s">
        <v>728</v>
      </c>
      <c r="F3530" s="409" t="s">
        <v>40</v>
      </c>
      <c r="G3530" s="409" t="s">
        <v>298</v>
      </c>
      <c r="H3530" s="409" t="s">
        <v>41</v>
      </c>
      <c r="I3530" s="250" t="s">
        <v>421</v>
      </c>
      <c r="J3530" s="409" t="s">
        <v>441</v>
      </c>
      <c r="K3530" s="409" t="s">
        <v>371</v>
      </c>
      <c r="L3530" s="409" t="s">
        <v>34</v>
      </c>
      <c r="M3530" s="414">
        <v>1854930</v>
      </c>
    </row>
    <row r="3531" spans="1:13">
      <c r="A3531" s="409" t="s">
        <v>5386</v>
      </c>
      <c r="B3531" s="409" t="s">
        <v>1506</v>
      </c>
      <c r="C3531" s="409" t="s">
        <v>591</v>
      </c>
      <c r="D3531" s="412">
        <v>4707</v>
      </c>
      <c r="E3531" s="413" t="s">
        <v>728</v>
      </c>
      <c r="F3531" s="409" t="s">
        <v>40</v>
      </c>
      <c r="G3531" s="409" t="s">
        <v>298</v>
      </c>
      <c r="H3531" s="409" t="s">
        <v>41</v>
      </c>
      <c r="I3531" s="250" t="s">
        <v>423</v>
      </c>
      <c r="J3531" s="409" t="s">
        <v>443</v>
      </c>
      <c r="K3531" s="409" t="s">
        <v>371</v>
      </c>
      <c r="L3531" s="409" t="s">
        <v>218</v>
      </c>
      <c r="M3531" s="414">
        <v>1956570</v>
      </c>
    </row>
    <row r="3532" spans="1:13">
      <c r="A3532" s="409" t="s">
        <v>5369</v>
      </c>
      <c r="B3532" s="409" t="s">
        <v>1504</v>
      </c>
      <c r="C3532" s="409" t="s">
        <v>591</v>
      </c>
      <c r="D3532" s="412">
        <v>4707</v>
      </c>
      <c r="E3532" s="413" t="s">
        <v>728</v>
      </c>
      <c r="F3532" s="409" t="s">
        <v>40</v>
      </c>
      <c r="G3532" s="409" t="s">
        <v>298</v>
      </c>
      <c r="H3532" s="409" t="s">
        <v>41</v>
      </c>
      <c r="I3532" s="250" t="s">
        <v>48</v>
      </c>
      <c r="J3532" s="409" t="s">
        <v>49</v>
      </c>
      <c r="K3532" s="409" t="s">
        <v>371</v>
      </c>
      <c r="L3532" s="409" t="s">
        <v>34</v>
      </c>
      <c r="M3532" s="414">
        <v>2159850</v>
      </c>
    </row>
    <row r="3533" spans="1:13">
      <c r="A3533" s="409" t="s">
        <v>5372</v>
      </c>
      <c r="B3533" s="409" t="s">
        <v>1504</v>
      </c>
      <c r="C3533" s="409" t="s">
        <v>591</v>
      </c>
      <c r="D3533" s="412">
        <v>4707</v>
      </c>
      <c r="E3533" s="413" t="s">
        <v>728</v>
      </c>
      <c r="F3533" s="409" t="s">
        <v>40</v>
      </c>
      <c r="G3533" s="409" t="s">
        <v>298</v>
      </c>
      <c r="H3533" s="409" t="s">
        <v>41</v>
      </c>
      <c r="I3533" s="250" t="s">
        <v>50</v>
      </c>
      <c r="J3533" s="409" t="s">
        <v>51</v>
      </c>
      <c r="K3533" s="409" t="s">
        <v>371</v>
      </c>
      <c r="L3533" s="409" t="s">
        <v>34</v>
      </c>
      <c r="M3533" s="414">
        <v>2159850</v>
      </c>
    </row>
    <row r="3534" spans="1:13">
      <c r="A3534" s="409" t="s">
        <v>5375</v>
      </c>
      <c r="B3534" s="409" t="s">
        <v>1504</v>
      </c>
      <c r="C3534" s="409" t="s">
        <v>591</v>
      </c>
      <c r="D3534" s="412">
        <v>4707</v>
      </c>
      <c r="E3534" s="413" t="s">
        <v>728</v>
      </c>
      <c r="F3534" s="409" t="s">
        <v>40</v>
      </c>
      <c r="G3534" s="409" t="s">
        <v>298</v>
      </c>
      <c r="H3534" s="409" t="s">
        <v>41</v>
      </c>
      <c r="I3534" s="250" t="s">
        <v>223</v>
      </c>
      <c r="J3534" s="409" t="s">
        <v>56</v>
      </c>
      <c r="K3534" s="409" t="s">
        <v>371</v>
      </c>
      <c r="L3534" s="409" t="s">
        <v>34</v>
      </c>
      <c r="M3534" s="414">
        <v>2159850</v>
      </c>
    </row>
    <row r="3535" spans="1:13">
      <c r="A3535" s="409" t="s">
        <v>5383</v>
      </c>
      <c r="B3535" s="409" t="s">
        <v>1506</v>
      </c>
      <c r="C3535" s="409" t="s">
        <v>591</v>
      </c>
      <c r="D3535" s="412">
        <v>4707</v>
      </c>
      <c r="E3535" s="413" t="s">
        <v>728</v>
      </c>
      <c r="F3535" s="409" t="s">
        <v>40</v>
      </c>
      <c r="G3535" s="409" t="s">
        <v>298</v>
      </c>
      <c r="H3535" s="409" t="s">
        <v>41</v>
      </c>
      <c r="I3535" s="250" t="s">
        <v>422</v>
      </c>
      <c r="J3535" s="409" t="s">
        <v>442</v>
      </c>
      <c r="K3535" s="409" t="s">
        <v>371</v>
      </c>
      <c r="L3535" s="409" t="s">
        <v>218</v>
      </c>
      <c r="M3535" s="414">
        <v>2261490</v>
      </c>
    </row>
    <row r="3536" spans="1:13">
      <c r="A3536" s="409" t="s">
        <v>5380</v>
      </c>
      <c r="B3536" s="409" t="s">
        <v>1506</v>
      </c>
      <c r="C3536" s="409" t="s">
        <v>591</v>
      </c>
      <c r="D3536" s="412">
        <v>4707</v>
      </c>
      <c r="E3536" s="413" t="s">
        <v>728</v>
      </c>
      <c r="F3536" s="409" t="s">
        <v>40</v>
      </c>
      <c r="G3536" s="409" t="s">
        <v>298</v>
      </c>
      <c r="H3536" s="409" t="s">
        <v>41</v>
      </c>
      <c r="I3536" s="250" t="s">
        <v>421</v>
      </c>
      <c r="J3536" s="409" t="s">
        <v>441</v>
      </c>
      <c r="K3536" s="409" t="s">
        <v>371</v>
      </c>
      <c r="L3536" s="409" t="s">
        <v>218</v>
      </c>
      <c r="M3536" s="414">
        <v>2564100</v>
      </c>
    </row>
    <row r="3537" spans="1:13">
      <c r="A3537" s="409" t="s">
        <v>5371</v>
      </c>
      <c r="B3537" s="409" t="s">
        <v>1506</v>
      </c>
      <c r="C3537" s="409" t="s">
        <v>591</v>
      </c>
      <c r="D3537" s="412">
        <v>4707</v>
      </c>
      <c r="E3537" s="413" t="s">
        <v>728</v>
      </c>
      <c r="F3537" s="409" t="s">
        <v>40</v>
      </c>
      <c r="G3537" s="409" t="s">
        <v>298</v>
      </c>
      <c r="H3537" s="409" t="s">
        <v>41</v>
      </c>
      <c r="I3537" s="250" t="s">
        <v>48</v>
      </c>
      <c r="J3537" s="409" t="s">
        <v>49</v>
      </c>
      <c r="K3537" s="409" t="s">
        <v>371</v>
      </c>
      <c r="L3537" s="409" t="s">
        <v>218</v>
      </c>
      <c r="M3537" s="414">
        <v>3049200</v>
      </c>
    </row>
    <row r="3538" spans="1:13">
      <c r="A3538" s="409" t="s">
        <v>5374</v>
      </c>
      <c r="B3538" s="409" t="s">
        <v>1506</v>
      </c>
      <c r="C3538" s="409" t="s">
        <v>591</v>
      </c>
      <c r="D3538" s="412">
        <v>4707</v>
      </c>
      <c r="E3538" s="413" t="s">
        <v>728</v>
      </c>
      <c r="F3538" s="409" t="s">
        <v>40</v>
      </c>
      <c r="G3538" s="409" t="s">
        <v>298</v>
      </c>
      <c r="H3538" s="409" t="s">
        <v>41</v>
      </c>
      <c r="I3538" s="250" t="s">
        <v>50</v>
      </c>
      <c r="J3538" s="409" t="s">
        <v>51</v>
      </c>
      <c r="K3538" s="409" t="s">
        <v>371</v>
      </c>
      <c r="L3538" s="409" t="s">
        <v>218</v>
      </c>
      <c r="M3538" s="414">
        <v>3049200</v>
      </c>
    </row>
    <row r="3539" spans="1:13">
      <c r="A3539" s="409" t="s">
        <v>5377</v>
      </c>
      <c r="B3539" s="409" t="s">
        <v>1506</v>
      </c>
      <c r="C3539" s="409" t="s">
        <v>591</v>
      </c>
      <c r="D3539" s="412">
        <v>4707</v>
      </c>
      <c r="E3539" s="413" t="s">
        <v>728</v>
      </c>
      <c r="F3539" s="409" t="s">
        <v>40</v>
      </c>
      <c r="G3539" s="409" t="s">
        <v>298</v>
      </c>
      <c r="H3539" s="409" t="s">
        <v>41</v>
      </c>
      <c r="I3539" s="250" t="s">
        <v>223</v>
      </c>
      <c r="J3539" s="409" t="s">
        <v>56</v>
      </c>
      <c r="K3539" s="409" t="s">
        <v>371</v>
      </c>
      <c r="L3539" s="409" t="s">
        <v>218</v>
      </c>
      <c r="M3539" s="414">
        <v>3049200</v>
      </c>
    </row>
    <row r="3540" spans="1:13">
      <c r="A3540" s="409" t="s">
        <v>149</v>
      </c>
      <c r="B3540" s="409" t="s">
        <v>149</v>
      </c>
      <c r="C3540" s="409" t="s">
        <v>598</v>
      </c>
      <c r="D3540" s="412">
        <v>7010</v>
      </c>
      <c r="E3540" s="413" t="s">
        <v>602</v>
      </c>
      <c r="F3540" s="409" t="s">
        <v>149</v>
      </c>
      <c r="G3540" s="409" t="s">
        <v>149</v>
      </c>
      <c r="H3540" s="409" t="s">
        <v>149</v>
      </c>
      <c r="I3540" s="250" t="s">
        <v>42</v>
      </c>
      <c r="J3540" s="409" t="s">
        <v>149</v>
      </c>
      <c r="K3540" s="409" t="s">
        <v>149</v>
      </c>
      <c r="L3540" s="409" t="s">
        <v>149</v>
      </c>
      <c r="M3540" s="414"/>
    </row>
    <row r="3541" spans="1:13">
      <c r="A3541" s="288" t="s">
        <v>5808</v>
      </c>
      <c r="B3541" s="288" t="s">
        <v>1551</v>
      </c>
      <c r="C3541" s="288" t="s">
        <v>245</v>
      </c>
      <c r="D3541" s="289">
        <v>7016</v>
      </c>
      <c r="E3541" s="288" t="s">
        <v>725</v>
      </c>
      <c r="F3541" s="288" t="s">
        <v>689</v>
      </c>
      <c r="G3541" s="288" t="s">
        <v>298</v>
      </c>
      <c r="H3541" s="288" t="s">
        <v>41</v>
      </c>
      <c r="I3541" s="276" t="s">
        <v>42</v>
      </c>
      <c r="J3541" s="288" t="s">
        <v>695</v>
      </c>
      <c r="K3541" s="288" t="s">
        <v>197</v>
      </c>
      <c r="L3541" s="288" t="s">
        <v>654</v>
      </c>
      <c r="M3541" s="290">
        <v>1383505200</v>
      </c>
    </row>
    <row r="3542" spans="1:13">
      <c r="A3542" s="288" t="s">
        <v>5809</v>
      </c>
      <c r="B3542" s="288" t="s">
        <v>1551</v>
      </c>
      <c r="C3542" s="288" t="s">
        <v>245</v>
      </c>
      <c r="D3542" s="289">
        <v>7016</v>
      </c>
      <c r="E3542" s="288" t="s">
        <v>725</v>
      </c>
      <c r="F3542" s="288" t="s">
        <v>689</v>
      </c>
      <c r="G3542" s="288" t="s">
        <v>298</v>
      </c>
      <c r="H3542" s="288" t="s">
        <v>41</v>
      </c>
      <c r="I3542" s="276" t="s">
        <v>219</v>
      </c>
      <c r="J3542" s="288" t="s">
        <v>696</v>
      </c>
      <c r="K3542" s="288" t="s">
        <v>197</v>
      </c>
      <c r="L3542" s="288" t="s">
        <v>654</v>
      </c>
      <c r="M3542" s="290">
        <v>1383505200</v>
      </c>
    </row>
    <row r="3543" spans="1:13">
      <c r="A3543" s="288" t="s">
        <v>5810</v>
      </c>
      <c r="B3543" s="288" t="s">
        <v>1551</v>
      </c>
      <c r="C3543" s="288" t="s">
        <v>245</v>
      </c>
      <c r="D3543" s="289">
        <v>7016</v>
      </c>
      <c r="E3543" s="288" t="s">
        <v>725</v>
      </c>
      <c r="F3543" s="288" t="s">
        <v>689</v>
      </c>
      <c r="G3543" s="288" t="s">
        <v>298</v>
      </c>
      <c r="H3543" s="288" t="s">
        <v>41</v>
      </c>
      <c r="I3543" s="276" t="s">
        <v>44</v>
      </c>
      <c r="J3543" s="288" t="s">
        <v>697</v>
      </c>
      <c r="K3543" s="288" t="s">
        <v>197</v>
      </c>
      <c r="L3543" s="288" t="s">
        <v>654</v>
      </c>
      <c r="M3543" s="290">
        <v>1383505200</v>
      </c>
    </row>
    <row r="3544" spans="1:13">
      <c r="A3544" s="288" t="s">
        <v>5811</v>
      </c>
      <c r="B3544" s="288" t="s">
        <v>1551</v>
      </c>
      <c r="C3544" s="288" t="s">
        <v>245</v>
      </c>
      <c r="D3544" s="289">
        <v>7016</v>
      </c>
      <c r="E3544" s="288" t="s">
        <v>725</v>
      </c>
      <c r="F3544" s="288" t="s">
        <v>689</v>
      </c>
      <c r="G3544" s="288" t="s">
        <v>298</v>
      </c>
      <c r="H3544" s="288" t="s">
        <v>41</v>
      </c>
      <c r="I3544" s="276" t="s">
        <v>46</v>
      </c>
      <c r="J3544" s="288" t="s">
        <v>698</v>
      </c>
      <c r="K3544" s="288" t="s">
        <v>197</v>
      </c>
      <c r="L3544" s="288" t="s">
        <v>654</v>
      </c>
      <c r="M3544" s="290">
        <v>1383505200</v>
      </c>
    </row>
    <row r="3545" spans="1:13">
      <c r="A3545" s="288" t="s">
        <v>5812</v>
      </c>
      <c r="B3545" s="288" t="s">
        <v>1551</v>
      </c>
      <c r="C3545" s="288" t="s">
        <v>245</v>
      </c>
      <c r="D3545" s="289">
        <v>7016</v>
      </c>
      <c r="E3545" s="288" t="s">
        <v>725</v>
      </c>
      <c r="F3545" s="288" t="s">
        <v>689</v>
      </c>
      <c r="G3545" s="288" t="s">
        <v>298</v>
      </c>
      <c r="H3545" s="288" t="s">
        <v>41</v>
      </c>
      <c r="I3545" s="276" t="s">
        <v>221</v>
      </c>
      <c r="J3545" s="288" t="s">
        <v>699</v>
      </c>
      <c r="K3545" s="288" t="s">
        <v>197</v>
      </c>
      <c r="L3545" s="288" t="s">
        <v>654</v>
      </c>
      <c r="M3545" s="290">
        <v>1383505200</v>
      </c>
    </row>
    <row r="3546" spans="1:13">
      <c r="A3546" s="288" t="s">
        <v>5813</v>
      </c>
      <c r="B3546" s="288" t="s">
        <v>1551</v>
      </c>
      <c r="C3546" s="288" t="s">
        <v>245</v>
      </c>
      <c r="D3546" s="289">
        <v>7016</v>
      </c>
      <c r="E3546" s="288" t="s">
        <v>725</v>
      </c>
      <c r="F3546" s="288" t="s">
        <v>689</v>
      </c>
      <c r="G3546" s="288" t="s">
        <v>298</v>
      </c>
      <c r="H3546" s="288" t="s">
        <v>41</v>
      </c>
      <c r="I3546" s="276" t="s">
        <v>48</v>
      </c>
      <c r="J3546" s="288" t="s">
        <v>700</v>
      </c>
      <c r="K3546" s="288" t="s">
        <v>197</v>
      </c>
      <c r="L3546" s="288" t="s">
        <v>654</v>
      </c>
      <c r="M3546" s="290">
        <v>1383505200</v>
      </c>
    </row>
    <row r="3547" spans="1:13">
      <c r="A3547" s="288" t="s">
        <v>5814</v>
      </c>
      <c r="B3547" s="288" t="s">
        <v>1551</v>
      </c>
      <c r="C3547" s="288" t="s">
        <v>245</v>
      </c>
      <c r="D3547" s="289">
        <v>7016</v>
      </c>
      <c r="E3547" s="288" t="s">
        <v>725</v>
      </c>
      <c r="F3547" s="288" t="s">
        <v>689</v>
      </c>
      <c r="G3547" s="288" t="s">
        <v>298</v>
      </c>
      <c r="H3547" s="288" t="s">
        <v>41</v>
      </c>
      <c r="I3547" s="276" t="s">
        <v>50</v>
      </c>
      <c r="J3547" s="288" t="s">
        <v>701</v>
      </c>
      <c r="K3547" s="288" t="s">
        <v>197</v>
      </c>
      <c r="L3547" s="288" t="s">
        <v>654</v>
      </c>
      <c r="M3547" s="290">
        <v>1383505200</v>
      </c>
    </row>
    <row r="3548" spans="1:13">
      <c r="A3548" s="288" t="s">
        <v>5815</v>
      </c>
      <c r="B3548" s="288" t="s">
        <v>1551</v>
      </c>
      <c r="C3548" s="288" t="s">
        <v>245</v>
      </c>
      <c r="D3548" s="289">
        <v>7016</v>
      </c>
      <c r="E3548" s="288" t="s">
        <v>725</v>
      </c>
      <c r="F3548" s="288" t="s">
        <v>689</v>
      </c>
      <c r="G3548" s="288" t="s">
        <v>298</v>
      </c>
      <c r="H3548" s="288" t="s">
        <v>41</v>
      </c>
      <c r="I3548" s="276" t="s">
        <v>223</v>
      </c>
      <c r="J3548" s="288" t="s">
        <v>702</v>
      </c>
      <c r="K3548" s="288" t="s">
        <v>197</v>
      </c>
      <c r="L3548" s="288" t="s">
        <v>654</v>
      </c>
      <c r="M3548" s="290">
        <v>1383505200</v>
      </c>
    </row>
    <row r="3549" spans="1:13">
      <c r="A3549" s="288" t="s">
        <v>5816</v>
      </c>
      <c r="B3549" s="288" t="s">
        <v>1551</v>
      </c>
      <c r="C3549" s="288" t="s">
        <v>245</v>
      </c>
      <c r="D3549" s="289">
        <v>7016</v>
      </c>
      <c r="E3549" s="288" t="s">
        <v>725</v>
      </c>
      <c r="F3549" s="288" t="s">
        <v>689</v>
      </c>
      <c r="G3549" s="288" t="s">
        <v>298</v>
      </c>
      <c r="H3549" s="288" t="s">
        <v>41</v>
      </c>
      <c r="I3549" s="276" t="s">
        <v>421</v>
      </c>
      <c r="J3549" s="288" t="s">
        <v>703</v>
      </c>
      <c r="K3549" s="288" t="s">
        <v>197</v>
      </c>
      <c r="L3549" s="288" t="s">
        <v>654</v>
      </c>
      <c r="M3549" s="290">
        <v>1383505200</v>
      </c>
    </row>
    <row r="3550" spans="1:13">
      <c r="A3550" s="288" t="s">
        <v>5817</v>
      </c>
      <c r="B3550" s="288" t="s">
        <v>1551</v>
      </c>
      <c r="C3550" s="288" t="s">
        <v>245</v>
      </c>
      <c r="D3550" s="289">
        <v>7016</v>
      </c>
      <c r="E3550" s="288" t="s">
        <v>725</v>
      </c>
      <c r="F3550" s="288" t="s">
        <v>689</v>
      </c>
      <c r="G3550" s="288" t="s">
        <v>298</v>
      </c>
      <c r="H3550" s="288" t="s">
        <v>41</v>
      </c>
      <c r="I3550" s="276" t="s">
        <v>422</v>
      </c>
      <c r="J3550" s="288" t="s">
        <v>704</v>
      </c>
      <c r="K3550" s="288" t="s">
        <v>197</v>
      </c>
      <c r="L3550" s="288" t="s">
        <v>654</v>
      </c>
      <c r="M3550" s="290">
        <v>1383505200</v>
      </c>
    </row>
    <row r="3551" spans="1:13">
      <c r="A3551" s="288" t="s">
        <v>5818</v>
      </c>
      <c r="B3551" s="288" t="s">
        <v>1551</v>
      </c>
      <c r="C3551" s="288" t="s">
        <v>245</v>
      </c>
      <c r="D3551" s="289">
        <v>7016</v>
      </c>
      <c r="E3551" s="288" t="s">
        <v>725</v>
      </c>
      <c r="F3551" s="288" t="s">
        <v>689</v>
      </c>
      <c r="G3551" s="288" t="s">
        <v>298</v>
      </c>
      <c r="H3551" s="288" t="s">
        <v>41</v>
      </c>
      <c r="I3551" s="276" t="s">
        <v>423</v>
      </c>
      <c r="J3551" s="288" t="s">
        <v>705</v>
      </c>
      <c r="K3551" s="288" t="s">
        <v>197</v>
      </c>
      <c r="L3551" s="288" t="s">
        <v>654</v>
      </c>
      <c r="M3551" s="290">
        <v>1383505200</v>
      </c>
    </row>
    <row r="3552" spans="1:13">
      <c r="A3552" s="737" t="s">
        <v>5819</v>
      </c>
      <c r="B3552" s="737" t="s">
        <v>1551</v>
      </c>
      <c r="C3552" s="737" t="s">
        <v>245</v>
      </c>
      <c r="D3552" s="742">
        <v>7016</v>
      </c>
      <c r="E3552" s="737" t="s">
        <v>725</v>
      </c>
      <c r="F3552" s="737" t="s">
        <v>689</v>
      </c>
      <c r="G3552" s="737" t="s">
        <v>298</v>
      </c>
      <c r="H3552" s="737" t="s">
        <v>41</v>
      </c>
      <c r="I3552" s="737" t="s">
        <v>424</v>
      </c>
      <c r="J3552" s="737" t="s">
        <v>706</v>
      </c>
      <c r="K3552" s="737" t="s">
        <v>197</v>
      </c>
      <c r="L3552" s="737" t="s">
        <v>654</v>
      </c>
      <c r="M3552" s="746">
        <v>1383505200</v>
      </c>
    </row>
    <row r="3553" spans="1:13">
      <c r="A3553" s="737" t="s">
        <v>5820</v>
      </c>
      <c r="B3553" s="737" t="s">
        <v>1551</v>
      </c>
      <c r="C3553" s="737" t="s">
        <v>245</v>
      </c>
      <c r="D3553" s="742">
        <v>7016</v>
      </c>
      <c r="E3553" s="737" t="s">
        <v>725</v>
      </c>
      <c r="F3553" s="737" t="s">
        <v>689</v>
      </c>
      <c r="G3553" s="737" t="s">
        <v>298</v>
      </c>
      <c r="H3553" s="737" t="s">
        <v>41</v>
      </c>
      <c r="I3553" s="737" t="s">
        <v>425</v>
      </c>
      <c r="J3553" s="737" t="s">
        <v>707</v>
      </c>
      <c r="K3553" s="737" t="s">
        <v>197</v>
      </c>
      <c r="L3553" s="737" t="s">
        <v>654</v>
      </c>
      <c r="M3553" s="746">
        <v>1383505200</v>
      </c>
    </row>
    <row r="3554" spans="1:13">
      <c r="A3554" s="641" t="s">
        <v>15299</v>
      </c>
      <c r="B3554" s="641" t="s">
        <v>15289</v>
      </c>
      <c r="C3554" s="641" t="s">
        <v>15287</v>
      </c>
      <c r="D3554" s="641">
        <v>7016</v>
      </c>
      <c r="E3554" s="641" t="s">
        <v>725</v>
      </c>
      <c r="F3554" s="641" t="s">
        <v>689</v>
      </c>
      <c r="G3554" s="641" t="s">
        <v>689</v>
      </c>
      <c r="H3554" s="641" t="s">
        <v>41</v>
      </c>
      <c r="I3554" s="641" t="s">
        <v>42</v>
      </c>
      <c r="J3554" s="641" t="s">
        <v>695</v>
      </c>
      <c r="K3554" s="641" t="s">
        <v>290</v>
      </c>
      <c r="L3554" s="641" t="s">
        <v>298</v>
      </c>
      <c r="M3554" s="676">
        <v>1383505200</v>
      </c>
    </row>
    <row r="3555" spans="1:13">
      <c r="A3555" s="641" t="s">
        <v>15301</v>
      </c>
      <c r="B3555" s="641" t="s">
        <v>15289</v>
      </c>
      <c r="C3555" s="641" t="s">
        <v>15287</v>
      </c>
      <c r="D3555" s="641">
        <v>7016</v>
      </c>
      <c r="E3555" s="641" t="s">
        <v>725</v>
      </c>
      <c r="F3555" s="641" t="s">
        <v>689</v>
      </c>
      <c r="G3555" s="641" t="s">
        <v>689</v>
      </c>
      <c r="H3555" s="641" t="s">
        <v>41</v>
      </c>
      <c r="I3555" s="641" t="s">
        <v>219</v>
      </c>
      <c r="J3555" s="641" t="s">
        <v>696</v>
      </c>
      <c r="K3555" s="641" t="s">
        <v>290</v>
      </c>
      <c r="L3555" s="641" t="s">
        <v>298</v>
      </c>
      <c r="M3555" s="676">
        <v>1383505200</v>
      </c>
    </row>
    <row r="3556" spans="1:13">
      <c r="A3556" s="641" t="s">
        <v>15303</v>
      </c>
      <c r="B3556" s="641" t="s">
        <v>15289</v>
      </c>
      <c r="C3556" s="641" t="s">
        <v>15287</v>
      </c>
      <c r="D3556" s="641">
        <v>7016</v>
      </c>
      <c r="E3556" s="641" t="s">
        <v>725</v>
      </c>
      <c r="F3556" s="641" t="s">
        <v>689</v>
      </c>
      <c r="G3556" s="641" t="s">
        <v>689</v>
      </c>
      <c r="H3556" s="641" t="s">
        <v>41</v>
      </c>
      <c r="I3556" s="641" t="s">
        <v>44</v>
      </c>
      <c r="J3556" s="641" t="s">
        <v>697</v>
      </c>
      <c r="K3556" s="641" t="s">
        <v>290</v>
      </c>
      <c r="L3556" s="641" t="s">
        <v>298</v>
      </c>
      <c r="M3556" s="676">
        <v>1383505200</v>
      </c>
    </row>
    <row r="3557" spans="1:13">
      <c r="A3557" s="641" t="s">
        <v>15305</v>
      </c>
      <c r="B3557" s="641" t="s">
        <v>15289</v>
      </c>
      <c r="C3557" s="641" t="s">
        <v>15287</v>
      </c>
      <c r="D3557" s="641">
        <v>7016</v>
      </c>
      <c r="E3557" s="641" t="s">
        <v>725</v>
      </c>
      <c r="F3557" s="641" t="s">
        <v>689</v>
      </c>
      <c r="G3557" s="641" t="s">
        <v>689</v>
      </c>
      <c r="H3557" s="641" t="s">
        <v>41</v>
      </c>
      <c r="I3557" s="641" t="s">
        <v>46</v>
      </c>
      <c r="J3557" s="641" t="s">
        <v>698</v>
      </c>
      <c r="K3557" s="641" t="s">
        <v>290</v>
      </c>
      <c r="L3557" s="641" t="s">
        <v>298</v>
      </c>
      <c r="M3557" s="676">
        <v>1383505200</v>
      </c>
    </row>
    <row r="3558" spans="1:13">
      <c r="A3558" s="641" t="s">
        <v>15307</v>
      </c>
      <c r="B3558" s="641" t="s">
        <v>15289</v>
      </c>
      <c r="C3558" s="641" t="s">
        <v>15287</v>
      </c>
      <c r="D3558" s="641">
        <v>7016</v>
      </c>
      <c r="E3558" s="641" t="s">
        <v>725</v>
      </c>
      <c r="F3558" s="641" t="s">
        <v>689</v>
      </c>
      <c r="G3558" s="641" t="s">
        <v>689</v>
      </c>
      <c r="H3558" s="641" t="s">
        <v>41</v>
      </c>
      <c r="I3558" s="641" t="s">
        <v>221</v>
      </c>
      <c r="J3558" s="641" t="s">
        <v>699</v>
      </c>
      <c r="K3558" s="641" t="s">
        <v>290</v>
      </c>
      <c r="L3558" s="641" t="s">
        <v>298</v>
      </c>
      <c r="M3558" s="676">
        <v>1383505200</v>
      </c>
    </row>
    <row r="3559" spans="1:13">
      <c r="A3559" s="641" t="s">
        <v>15309</v>
      </c>
      <c r="B3559" s="641" t="s">
        <v>15289</v>
      </c>
      <c r="C3559" s="641" t="s">
        <v>15287</v>
      </c>
      <c r="D3559" s="641">
        <v>7016</v>
      </c>
      <c r="E3559" s="641" t="s">
        <v>725</v>
      </c>
      <c r="F3559" s="641" t="s">
        <v>689</v>
      </c>
      <c r="G3559" s="641" t="s">
        <v>689</v>
      </c>
      <c r="H3559" s="641" t="s">
        <v>41</v>
      </c>
      <c r="I3559" s="641" t="s">
        <v>48</v>
      </c>
      <c r="J3559" s="641" t="s">
        <v>700</v>
      </c>
      <c r="K3559" s="641" t="s">
        <v>290</v>
      </c>
      <c r="L3559" s="641" t="s">
        <v>298</v>
      </c>
      <c r="M3559" s="676">
        <v>1383505200</v>
      </c>
    </row>
    <row r="3560" spans="1:13">
      <c r="A3560" s="641" t="s">
        <v>15311</v>
      </c>
      <c r="B3560" s="641" t="s">
        <v>15289</v>
      </c>
      <c r="C3560" s="641" t="s">
        <v>15287</v>
      </c>
      <c r="D3560" s="641">
        <v>7016</v>
      </c>
      <c r="E3560" s="641" t="s">
        <v>725</v>
      </c>
      <c r="F3560" s="641" t="s">
        <v>689</v>
      </c>
      <c r="G3560" s="641" t="s">
        <v>689</v>
      </c>
      <c r="H3560" s="641" t="s">
        <v>41</v>
      </c>
      <c r="I3560" s="641" t="s">
        <v>50</v>
      </c>
      <c r="J3560" s="641" t="s">
        <v>701</v>
      </c>
      <c r="K3560" s="641" t="s">
        <v>290</v>
      </c>
      <c r="L3560" s="641" t="s">
        <v>298</v>
      </c>
      <c r="M3560" s="676">
        <v>1383505200</v>
      </c>
    </row>
    <row r="3561" spans="1:13">
      <c r="A3561" s="641" t="s">
        <v>15313</v>
      </c>
      <c r="B3561" s="641" t="s">
        <v>15289</v>
      </c>
      <c r="C3561" s="641" t="s">
        <v>15287</v>
      </c>
      <c r="D3561" s="641">
        <v>7016</v>
      </c>
      <c r="E3561" s="641" t="s">
        <v>725</v>
      </c>
      <c r="F3561" s="641" t="s">
        <v>689</v>
      </c>
      <c r="G3561" s="641" t="s">
        <v>689</v>
      </c>
      <c r="H3561" s="641" t="s">
        <v>41</v>
      </c>
      <c r="I3561" s="641" t="s">
        <v>223</v>
      </c>
      <c r="J3561" s="641" t="s">
        <v>702</v>
      </c>
      <c r="K3561" s="641" t="s">
        <v>290</v>
      </c>
      <c r="L3561" s="641" t="s">
        <v>298</v>
      </c>
      <c r="M3561" s="676">
        <v>1383505200</v>
      </c>
    </row>
    <row r="3562" spans="1:13">
      <c r="A3562" s="641" t="s">
        <v>15315</v>
      </c>
      <c r="B3562" s="641" t="s">
        <v>15289</v>
      </c>
      <c r="C3562" s="641" t="s">
        <v>15287</v>
      </c>
      <c r="D3562" s="641">
        <v>7016</v>
      </c>
      <c r="E3562" s="641" t="s">
        <v>725</v>
      </c>
      <c r="F3562" s="641" t="s">
        <v>689</v>
      </c>
      <c r="G3562" s="641" t="s">
        <v>689</v>
      </c>
      <c r="H3562" s="641" t="s">
        <v>41</v>
      </c>
      <c r="I3562" s="641" t="s">
        <v>421</v>
      </c>
      <c r="J3562" s="641" t="s">
        <v>703</v>
      </c>
      <c r="K3562" s="641" t="s">
        <v>290</v>
      </c>
      <c r="L3562" s="641" t="s">
        <v>298</v>
      </c>
      <c r="M3562" s="676">
        <v>1383505200</v>
      </c>
    </row>
    <row r="3563" spans="1:13">
      <c r="A3563" s="641" t="s">
        <v>15317</v>
      </c>
      <c r="B3563" s="641" t="s">
        <v>15289</v>
      </c>
      <c r="C3563" s="641" t="s">
        <v>15287</v>
      </c>
      <c r="D3563" s="641">
        <v>7016</v>
      </c>
      <c r="E3563" s="641" t="s">
        <v>725</v>
      </c>
      <c r="F3563" s="641" t="s">
        <v>689</v>
      </c>
      <c r="G3563" s="641" t="s">
        <v>689</v>
      </c>
      <c r="H3563" s="641" t="s">
        <v>41</v>
      </c>
      <c r="I3563" s="641" t="s">
        <v>422</v>
      </c>
      <c r="J3563" s="641" t="s">
        <v>704</v>
      </c>
      <c r="K3563" s="641" t="s">
        <v>290</v>
      </c>
      <c r="L3563" s="641" t="s">
        <v>298</v>
      </c>
      <c r="M3563" s="676">
        <v>1383505200</v>
      </c>
    </row>
    <row r="3564" spans="1:13">
      <c r="A3564" s="641" t="s">
        <v>15319</v>
      </c>
      <c r="B3564" s="641" t="s">
        <v>15289</v>
      </c>
      <c r="C3564" s="641" t="s">
        <v>15287</v>
      </c>
      <c r="D3564" s="641">
        <v>7016</v>
      </c>
      <c r="E3564" s="641" t="s">
        <v>725</v>
      </c>
      <c r="F3564" s="641" t="s">
        <v>689</v>
      </c>
      <c r="G3564" s="641" t="s">
        <v>689</v>
      </c>
      <c r="H3564" s="641" t="s">
        <v>41</v>
      </c>
      <c r="I3564" s="641" t="s">
        <v>423</v>
      </c>
      <c r="J3564" s="641" t="s">
        <v>705</v>
      </c>
      <c r="K3564" s="641" t="s">
        <v>290</v>
      </c>
      <c r="L3564" s="641" t="s">
        <v>298</v>
      </c>
      <c r="M3564" s="676">
        <v>1383505200</v>
      </c>
    </row>
    <row r="3565" spans="1:13">
      <c r="A3565" s="641" t="s">
        <v>15321</v>
      </c>
      <c r="B3565" s="641" t="s">
        <v>15289</v>
      </c>
      <c r="C3565" s="641" t="s">
        <v>15287</v>
      </c>
      <c r="D3565" s="641">
        <v>7016</v>
      </c>
      <c r="E3565" s="641" t="s">
        <v>725</v>
      </c>
      <c r="F3565" s="641" t="s">
        <v>689</v>
      </c>
      <c r="G3565" s="641" t="s">
        <v>689</v>
      </c>
      <c r="H3565" s="641" t="s">
        <v>41</v>
      </c>
      <c r="I3565" s="641" t="s">
        <v>424</v>
      </c>
      <c r="J3565" s="641" t="s">
        <v>706</v>
      </c>
      <c r="K3565" s="641" t="s">
        <v>290</v>
      </c>
      <c r="L3565" s="641" t="s">
        <v>298</v>
      </c>
      <c r="M3565" s="676">
        <v>1383505200</v>
      </c>
    </row>
    <row r="3566" spans="1:13">
      <c r="A3566" s="641" t="s">
        <v>15323</v>
      </c>
      <c r="B3566" s="641" t="s">
        <v>15289</v>
      </c>
      <c r="C3566" s="641" t="s">
        <v>15287</v>
      </c>
      <c r="D3566" s="641">
        <v>7016</v>
      </c>
      <c r="E3566" s="641" t="s">
        <v>725</v>
      </c>
      <c r="F3566" s="641" t="s">
        <v>689</v>
      </c>
      <c r="G3566" s="641" t="s">
        <v>689</v>
      </c>
      <c r="H3566" s="641" t="s">
        <v>41</v>
      </c>
      <c r="I3566" s="641" t="s">
        <v>425</v>
      </c>
      <c r="J3566" s="641" t="s">
        <v>707</v>
      </c>
      <c r="K3566" s="641" t="s">
        <v>290</v>
      </c>
      <c r="L3566" s="641" t="s">
        <v>298</v>
      </c>
      <c r="M3566" s="676">
        <v>1383505200</v>
      </c>
    </row>
    <row r="3567" spans="1:13">
      <c r="A3567" s="737" t="s">
        <v>5807</v>
      </c>
      <c r="B3567" s="737" t="s">
        <v>1551</v>
      </c>
      <c r="C3567" s="737" t="s">
        <v>245</v>
      </c>
      <c r="D3567" s="742">
        <v>7016</v>
      </c>
      <c r="E3567" s="737" t="s">
        <v>725</v>
      </c>
      <c r="F3567" s="737" t="s">
        <v>689</v>
      </c>
      <c r="G3567" s="737" t="s">
        <v>298</v>
      </c>
      <c r="H3567" s="737" t="s">
        <v>41</v>
      </c>
      <c r="I3567" s="737" t="s">
        <v>324</v>
      </c>
      <c r="J3567" s="737" t="s">
        <v>694</v>
      </c>
      <c r="K3567" s="737" t="s">
        <v>197</v>
      </c>
      <c r="L3567" s="737" t="s">
        <v>654</v>
      </c>
      <c r="M3567" s="746">
        <v>1502100600</v>
      </c>
    </row>
    <row r="3568" spans="1:13">
      <c r="A3568" s="641" t="s">
        <v>15297</v>
      </c>
      <c r="B3568" s="641" t="s">
        <v>15289</v>
      </c>
      <c r="C3568" s="641" t="s">
        <v>15287</v>
      </c>
      <c r="D3568" s="641">
        <v>7016</v>
      </c>
      <c r="E3568" s="641" t="s">
        <v>725</v>
      </c>
      <c r="F3568" s="641" t="s">
        <v>689</v>
      </c>
      <c r="G3568" s="641" t="s">
        <v>689</v>
      </c>
      <c r="H3568" s="641" t="s">
        <v>41</v>
      </c>
      <c r="I3568" s="641" t="s">
        <v>324</v>
      </c>
      <c r="J3568" s="641" t="s">
        <v>694</v>
      </c>
      <c r="K3568" s="641" t="s">
        <v>290</v>
      </c>
      <c r="L3568" s="641" t="s">
        <v>298</v>
      </c>
      <c r="M3568" s="676">
        <v>1502100600</v>
      </c>
    </row>
    <row r="3569" spans="1:13">
      <c r="A3569" s="641" t="s">
        <v>15298</v>
      </c>
      <c r="B3569" s="641" t="s">
        <v>15286</v>
      </c>
      <c r="C3569" s="641" t="s">
        <v>15287</v>
      </c>
      <c r="D3569" s="641">
        <v>7016</v>
      </c>
      <c r="E3569" s="641" t="s">
        <v>725</v>
      </c>
      <c r="F3569" s="641" t="s">
        <v>689</v>
      </c>
      <c r="G3569" s="641" t="s">
        <v>689</v>
      </c>
      <c r="H3569" s="641" t="s">
        <v>41</v>
      </c>
      <c r="I3569" s="641" t="s">
        <v>42</v>
      </c>
      <c r="J3569" s="641" t="s">
        <v>695</v>
      </c>
      <c r="K3569" s="641" t="s">
        <v>1170</v>
      </c>
      <c r="L3569" s="641" t="s">
        <v>298</v>
      </c>
      <c r="M3569" s="676">
        <v>1591030980</v>
      </c>
    </row>
    <row r="3570" spans="1:13">
      <c r="A3570" s="641" t="s">
        <v>15300</v>
      </c>
      <c r="B3570" s="641" t="s">
        <v>15286</v>
      </c>
      <c r="C3570" s="641" t="s">
        <v>15287</v>
      </c>
      <c r="D3570" s="641">
        <v>7016</v>
      </c>
      <c r="E3570" s="641" t="s">
        <v>725</v>
      </c>
      <c r="F3570" s="641" t="s">
        <v>689</v>
      </c>
      <c r="G3570" s="641" t="s">
        <v>689</v>
      </c>
      <c r="H3570" s="641" t="s">
        <v>41</v>
      </c>
      <c r="I3570" s="641" t="s">
        <v>219</v>
      </c>
      <c r="J3570" s="641" t="s">
        <v>696</v>
      </c>
      <c r="K3570" s="641" t="s">
        <v>1170</v>
      </c>
      <c r="L3570" s="641" t="s">
        <v>298</v>
      </c>
      <c r="M3570" s="676">
        <v>1591030980</v>
      </c>
    </row>
    <row r="3571" spans="1:13">
      <c r="A3571" s="641" t="s">
        <v>15302</v>
      </c>
      <c r="B3571" s="641" t="s">
        <v>15286</v>
      </c>
      <c r="C3571" s="641" t="s">
        <v>15287</v>
      </c>
      <c r="D3571" s="641">
        <v>7016</v>
      </c>
      <c r="E3571" s="641" t="s">
        <v>725</v>
      </c>
      <c r="F3571" s="641" t="s">
        <v>689</v>
      </c>
      <c r="G3571" s="641" t="s">
        <v>689</v>
      </c>
      <c r="H3571" s="641" t="s">
        <v>41</v>
      </c>
      <c r="I3571" s="641" t="s">
        <v>44</v>
      </c>
      <c r="J3571" s="641" t="s">
        <v>697</v>
      </c>
      <c r="K3571" s="641" t="s">
        <v>1170</v>
      </c>
      <c r="L3571" s="641" t="s">
        <v>298</v>
      </c>
      <c r="M3571" s="676">
        <v>1591030980</v>
      </c>
    </row>
    <row r="3572" spans="1:13">
      <c r="A3572" s="641" t="s">
        <v>15304</v>
      </c>
      <c r="B3572" s="641" t="s">
        <v>15286</v>
      </c>
      <c r="C3572" s="641" t="s">
        <v>15287</v>
      </c>
      <c r="D3572" s="641">
        <v>7016</v>
      </c>
      <c r="E3572" s="641" t="s">
        <v>725</v>
      </c>
      <c r="F3572" s="641" t="s">
        <v>689</v>
      </c>
      <c r="G3572" s="641" t="s">
        <v>689</v>
      </c>
      <c r="H3572" s="641" t="s">
        <v>41</v>
      </c>
      <c r="I3572" s="641" t="s">
        <v>46</v>
      </c>
      <c r="J3572" s="641" t="s">
        <v>698</v>
      </c>
      <c r="K3572" s="641" t="s">
        <v>1170</v>
      </c>
      <c r="L3572" s="641" t="s">
        <v>298</v>
      </c>
      <c r="M3572" s="676">
        <v>1591030980</v>
      </c>
    </row>
    <row r="3573" spans="1:13">
      <c r="A3573" s="641" t="s">
        <v>15306</v>
      </c>
      <c r="B3573" s="641" t="s">
        <v>15286</v>
      </c>
      <c r="C3573" s="641" t="s">
        <v>15287</v>
      </c>
      <c r="D3573" s="641">
        <v>7016</v>
      </c>
      <c r="E3573" s="641" t="s">
        <v>725</v>
      </c>
      <c r="F3573" s="641" t="s">
        <v>689</v>
      </c>
      <c r="G3573" s="641" t="s">
        <v>689</v>
      </c>
      <c r="H3573" s="641" t="s">
        <v>41</v>
      </c>
      <c r="I3573" s="641" t="s">
        <v>221</v>
      </c>
      <c r="J3573" s="641" t="s">
        <v>699</v>
      </c>
      <c r="K3573" s="641" t="s">
        <v>1170</v>
      </c>
      <c r="L3573" s="641" t="s">
        <v>298</v>
      </c>
      <c r="M3573" s="676">
        <v>1591030980</v>
      </c>
    </row>
    <row r="3574" spans="1:13">
      <c r="A3574" s="641" t="s">
        <v>15308</v>
      </c>
      <c r="B3574" s="641" t="s">
        <v>15286</v>
      </c>
      <c r="C3574" s="641" t="s">
        <v>15287</v>
      </c>
      <c r="D3574" s="641">
        <v>7016</v>
      </c>
      <c r="E3574" s="641" t="s">
        <v>725</v>
      </c>
      <c r="F3574" s="641" t="s">
        <v>689</v>
      </c>
      <c r="G3574" s="641" t="s">
        <v>689</v>
      </c>
      <c r="H3574" s="641" t="s">
        <v>41</v>
      </c>
      <c r="I3574" s="641" t="s">
        <v>48</v>
      </c>
      <c r="J3574" s="641" t="s">
        <v>700</v>
      </c>
      <c r="K3574" s="641" t="s">
        <v>1170</v>
      </c>
      <c r="L3574" s="641" t="s">
        <v>298</v>
      </c>
      <c r="M3574" s="676">
        <v>1591030980</v>
      </c>
    </row>
    <row r="3575" spans="1:13">
      <c r="A3575" s="641" t="s">
        <v>15310</v>
      </c>
      <c r="B3575" s="641" t="s">
        <v>15286</v>
      </c>
      <c r="C3575" s="641" t="s">
        <v>15287</v>
      </c>
      <c r="D3575" s="641">
        <v>7016</v>
      </c>
      <c r="E3575" s="641" t="s">
        <v>725</v>
      </c>
      <c r="F3575" s="641" t="s">
        <v>689</v>
      </c>
      <c r="G3575" s="641" t="s">
        <v>689</v>
      </c>
      <c r="H3575" s="641" t="s">
        <v>41</v>
      </c>
      <c r="I3575" s="641" t="s">
        <v>50</v>
      </c>
      <c r="J3575" s="641" t="s">
        <v>701</v>
      </c>
      <c r="K3575" s="641" t="s">
        <v>1170</v>
      </c>
      <c r="L3575" s="641" t="s">
        <v>298</v>
      </c>
      <c r="M3575" s="676">
        <v>1591030980</v>
      </c>
    </row>
    <row r="3576" spans="1:13">
      <c r="A3576" s="641" t="s">
        <v>15312</v>
      </c>
      <c r="B3576" s="641" t="s">
        <v>15286</v>
      </c>
      <c r="C3576" s="641" t="s">
        <v>15287</v>
      </c>
      <c r="D3576" s="641">
        <v>7016</v>
      </c>
      <c r="E3576" s="641" t="s">
        <v>725</v>
      </c>
      <c r="F3576" s="641" t="s">
        <v>689</v>
      </c>
      <c r="G3576" s="641" t="s">
        <v>689</v>
      </c>
      <c r="H3576" s="641" t="s">
        <v>41</v>
      </c>
      <c r="I3576" s="641" t="s">
        <v>223</v>
      </c>
      <c r="J3576" s="641" t="s">
        <v>702</v>
      </c>
      <c r="K3576" s="641" t="s">
        <v>1170</v>
      </c>
      <c r="L3576" s="641" t="s">
        <v>298</v>
      </c>
      <c r="M3576" s="676">
        <v>1591030980</v>
      </c>
    </row>
    <row r="3577" spans="1:13">
      <c r="A3577" s="641" t="s">
        <v>15314</v>
      </c>
      <c r="B3577" s="641" t="s">
        <v>15286</v>
      </c>
      <c r="C3577" s="641" t="s">
        <v>15287</v>
      </c>
      <c r="D3577" s="641">
        <v>7016</v>
      </c>
      <c r="E3577" s="641" t="s">
        <v>725</v>
      </c>
      <c r="F3577" s="641" t="s">
        <v>689</v>
      </c>
      <c r="G3577" s="641" t="s">
        <v>689</v>
      </c>
      <c r="H3577" s="641" t="s">
        <v>41</v>
      </c>
      <c r="I3577" s="641" t="s">
        <v>421</v>
      </c>
      <c r="J3577" s="641" t="s">
        <v>703</v>
      </c>
      <c r="K3577" s="641" t="s">
        <v>1170</v>
      </c>
      <c r="L3577" s="641" t="s">
        <v>298</v>
      </c>
      <c r="M3577" s="676">
        <v>1591030980</v>
      </c>
    </row>
    <row r="3578" spans="1:13">
      <c r="A3578" s="641" t="s">
        <v>15316</v>
      </c>
      <c r="B3578" s="641" t="s">
        <v>15286</v>
      </c>
      <c r="C3578" s="641" t="s">
        <v>15287</v>
      </c>
      <c r="D3578" s="641">
        <v>7016</v>
      </c>
      <c r="E3578" s="641" t="s">
        <v>725</v>
      </c>
      <c r="F3578" s="641" t="s">
        <v>689</v>
      </c>
      <c r="G3578" s="641" t="s">
        <v>689</v>
      </c>
      <c r="H3578" s="641" t="s">
        <v>41</v>
      </c>
      <c r="I3578" s="641" t="s">
        <v>422</v>
      </c>
      <c r="J3578" s="641" t="s">
        <v>704</v>
      </c>
      <c r="K3578" s="641" t="s">
        <v>1170</v>
      </c>
      <c r="L3578" s="641" t="s">
        <v>298</v>
      </c>
      <c r="M3578" s="676">
        <v>1591030980</v>
      </c>
    </row>
    <row r="3579" spans="1:13">
      <c r="A3579" s="641" t="s">
        <v>15318</v>
      </c>
      <c r="B3579" s="641" t="s">
        <v>15286</v>
      </c>
      <c r="C3579" s="641" t="s">
        <v>15287</v>
      </c>
      <c r="D3579" s="641">
        <v>7016</v>
      </c>
      <c r="E3579" s="641" t="s">
        <v>725</v>
      </c>
      <c r="F3579" s="641" t="s">
        <v>689</v>
      </c>
      <c r="G3579" s="641" t="s">
        <v>689</v>
      </c>
      <c r="H3579" s="641" t="s">
        <v>41</v>
      </c>
      <c r="I3579" s="641" t="s">
        <v>423</v>
      </c>
      <c r="J3579" s="641" t="s">
        <v>705</v>
      </c>
      <c r="K3579" s="641" t="s">
        <v>1170</v>
      </c>
      <c r="L3579" s="641" t="s">
        <v>298</v>
      </c>
      <c r="M3579" s="676">
        <v>1591030980</v>
      </c>
    </row>
    <row r="3580" spans="1:13">
      <c r="A3580" s="641" t="s">
        <v>15320</v>
      </c>
      <c r="B3580" s="641" t="s">
        <v>15286</v>
      </c>
      <c r="C3580" s="641" t="s">
        <v>15287</v>
      </c>
      <c r="D3580" s="641">
        <v>7016</v>
      </c>
      <c r="E3580" s="641" t="s">
        <v>725</v>
      </c>
      <c r="F3580" s="641" t="s">
        <v>689</v>
      </c>
      <c r="G3580" s="641" t="s">
        <v>689</v>
      </c>
      <c r="H3580" s="641" t="s">
        <v>41</v>
      </c>
      <c r="I3580" s="641" t="s">
        <v>424</v>
      </c>
      <c r="J3580" s="641" t="s">
        <v>706</v>
      </c>
      <c r="K3580" s="641" t="s">
        <v>1170</v>
      </c>
      <c r="L3580" s="641" t="s">
        <v>298</v>
      </c>
      <c r="M3580" s="676">
        <v>1591030980</v>
      </c>
    </row>
    <row r="3581" spans="1:13">
      <c r="A3581" s="641" t="s">
        <v>15322</v>
      </c>
      <c r="B3581" s="641" t="s">
        <v>15286</v>
      </c>
      <c r="C3581" s="641" t="s">
        <v>15287</v>
      </c>
      <c r="D3581" s="641">
        <v>7016</v>
      </c>
      <c r="E3581" s="641" t="s">
        <v>725</v>
      </c>
      <c r="F3581" s="641" t="s">
        <v>689</v>
      </c>
      <c r="G3581" s="641" t="s">
        <v>689</v>
      </c>
      <c r="H3581" s="641" t="s">
        <v>41</v>
      </c>
      <c r="I3581" s="641" t="s">
        <v>425</v>
      </c>
      <c r="J3581" s="641" t="s">
        <v>707</v>
      </c>
      <c r="K3581" s="641" t="s">
        <v>1170</v>
      </c>
      <c r="L3581" s="641" t="s">
        <v>298</v>
      </c>
      <c r="M3581" s="676">
        <v>1591030980</v>
      </c>
    </row>
    <row r="3582" spans="1:13">
      <c r="A3582" s="737" t="s">
        <v>5806</v>
      </c>
      <c r="B3582" s="737" t="s">
        <v>1551</v>
      </c>
      <c r="C3582" s="737" t="s">
        <v>245</v>
      </c>
      <c r="D3582" s="742">
        <v>7016</v>
      </c>
      <c r="E3582" s="737" t="s">
        <v>725</v>
      </c>
      <c r="F3582" s="737" t="s">
        <v>689</v>
      </c>
      <c r="G3582" s="737" t="s">
        <v>298</v>
      </c>
      <c r="H3582" s="737" t="s">
        <v>41</v>
      </c>
      <c r="I3582" s="737" t="s">
        <v>322</v>
      </c>
      <c r="J3582" s="737" t="s">
        <v>693</v>
      </c>
      <c r="K3582" s="737" t="s">
        <v>197</v>
      </c>
      <c r="L3582" s="737" t="s">
        <v>654</v>
      </c>
      <c r="M3582" s="746">
        <v>1620672900</v>
      </c>
    </row>
    <row r="3583" spans="1:13">
      <c r="A3583" s="641" t="s">
        <v>15295</v>
      </c>
      <c r="B3583" s="641" t="s">
        <v>15289</v>
      </c>
      <c r="C3583" s="641" t="s">
        <v>15287</v>
      </c>
      <c r="D3583" s="641">
        <v>7016</v>
      </c>
      <c r="E3583" s="641" t="s">
        <v>725</v>
      </c>
      <c r="F3583" s="641" t="s">
        <v>689</v>
      </c>
      <c r="G3583" s="641" t="s">
        <v>689</v>
      </c>
      <c r="H3583" s="641" t="s">
        <v>41</v>
      </c>
      <c r="I3583" s="641" t="s">
        <v>322</v>
      </c>
      <c r="J3583" s="641" t="s">
        <v>693</v>
      </c>
      <c r="K3583" s="641" t="s">
        <v>290</v>
      </c>
      <c r="L3583" s="641" t="s">
        <v>298</v>
      </c>
      <c r="M3583" s="676">
        <v>1620672900</v>
      </c>
    </row>
    <row r="3584" spans="1:13">
      <c r="A3584" s="641" t="s">
        <v>15296</v>
      </c>
      <c r="B3584" s="641" t="s">
        <v>15286</v>
      </c>
      <c r="C3584" s="641" t="s">
        <v>15287</v>
      </c>
      <c r="D3584" s="641">
        <v>7016</v>
      </c>
      <c r="E3584" s="641" t="s">
        <v>725</v>
      </c>
      <c r="F3584" s="641" t="s">
        <v>689</v>
      </c>
      <c r="G3584" s="641" t="s">
        <v>689</v>
      </c>
      <c r="H3584" s="641" t="s">
        <v>41</v>
      </c>
      <c r="I3584" s="641" t="s">
        <v>324</v>
      </c>
      <c r="J3584" s="641" t="s">
        <v>694</v>
      </c>
      <c r="K3584" s="641" t="s">
        <v>1170</v>
      </c>
      <c r="L3584" s="641" t="s">
        <v>298</v>
      </c>
      <c r="M3584" s="676">
        <v>1727415690</v>
      </c>
    </row>
    <row r="3585" spans="1:13">
      <c r="A3585" s="737" t="s">
        <v>5805</v>
      </c>
      <c r="B3585" s="737" t="s">
        <v>1551</v>
      </c>
      <c r="C3585" s="737" t="s">
        <v>245</v>
      </c>
      <c r="D3585" s="742">
        <v>7016</v>
      </c>
      <c r="E3585" s="737" t="s">
        <v>725</v>
      </c>
      <c r="F3585" s="737" t="s">
        <v>689</v>
      </c>
      <c r="G3585" s="737" t="s">
        <v>298</v>
      </c>
      <c r="H3585" s="737" t="s">
        <v>41</v>
      </c>
      <c r="I3585" s="737" t="s">
        <v>320</v>
      </c>
      <c r="J3585" s="737" t="s">
        <v>692</v>
      </c>
      <c r="K3585" s="737" t="s">
        <v>197</v>
      </c>
      <c r="L3585" s="737" t="s">
        <v>654</v>
      </c>
      <c r="M3585" s="746">
        <v>1739268300</v>
      </c>
    </row>
    <row r="3586" spans="1:13">
      <c r="A3586" s="641" t="s">
        <v>15293</v>
      </c>
      <c r="B3586" s="641" t="s">
        <v>15289</v>
      </c>
      <c r="C3586" s="641" t="s">
        <v>15287</v>
      </c>
      <c r="D3586" s="641">
        <v>7016</v>
      </c>
      <c r="E3586" s="641" t="s">
        <v>725</v>
      </c>
      <c r="F3586" s="641" t="s">
        <v>689</v>
      </c>
      <c r="G3586" s="641" t="s">
        <v>689</v>
      </c>
      <c r="H3586" s="641" t="s">
        <v>41</v>
      </c>
      <c r="I3586" s="641" t="s">
        <v>320</v>
      </c>
      <c r="J3586" s="641" t="s">
        <v>692</v>
      </c>
      <c r="K3586" s="641" t="s">
        <v>290</v>
      </c>
      <c r="L3586" s="641" t="s">
        <v>298</v>
      </c>
      <c r="M3586" s="676">
        <v>1739268300</v>
      </c>
    </row>
    <row r="3587" spans="1:13">
      <c r="A3587" s="737" t="s">
        <v>5804</v>
      </c>
      <c r="B3587" s="737" t="s">
        <v>1551</v>
      </c>
      <c r="C3587" s="737" t="s">
        <v>245</v>
      </c>
      <c r="D3587" s="742">
        <v>7016</v>
      </c>
      <c r="E3587" s="737" t="s">
        <v>725</v>
      </c>
      <c r="F3587" s="737" t="s">
        <v>689</v>
      </c>
      <c r="G3587" s="737" t="s">
        <v>298</v>
      </c>
      <c r="H3587" s="737" t="s">
        <v>41</v>
      </c>
      <c r="I3587" s="737" t="s">
        <v>318</v>
      </c>
      <c r="J3587" s="737" t="s">
        <v>691</v>
      </c>
      <c r="K3587" s="737" t="s">
        <v>197</v>
      </c>
      <c r="L3587" s="737" t="s">
        <v>654</v>
      </c>
      <c r="M3587" s="746">
        <v>1857840600</v>
      </c>
    </row>
    <row r="3588" spans="1:13">
      <c r="A3588" s="641" t="s">
        <v>15291</v>
      </c>
      <c r="B3588" s="641" t="s">
        <v>15289</v>
      </c>
      <c r="C3588" s="641" t="s">
        <v>15287</v>
      </c>
      <c r="D3588" s="641">
        <v>7016</v>
      </c>
      <c r="E3588" s="641" t="s">
        <v>725</v>
      </c>
      <c r="F3588" s="641" t="s">
        <v>689</v>
      </c>
      <c r="G3588" s="641" t="s">
        <v>689</v>
      </c>
      <c r="H3588" s="641" t="s">
        <v>41</v>
      </c>
      <c r="I3588" s="641" t="s">
        <v>318</v>
      </c>
      <c r="J3588" s="641" t="s">
        <v>691</v>
      </c>
      <c r="K3588" s="641" t="s">
        <v>290</v>
      </c>
      <c r="L3588" s="641" t="s">
        <v>298</v>
      </c>
      <c r="M3588" s="676">
        <v>1857840600</v>
      </c>
    </row>
    <row r="3589" spans="1:13">
      <c r="A3589" s="641" t="s">
        <v>15294</v>
      </c>
      <c r="B3589" s="641" t="s">
        <v>15286</v>
      </c>
      <c r="C3589" s="641" t="s">
        <v>15287</v>
      </c>
      <c r="D3589" s="641">
        <v>7016</v>
      </c>
      <c r="E3589" s="641" t="s">
        <v>725</v>
      </c>
      <c r="F3589" s="641" t="s">
        <v>689</v>
      </c>
      <c r="G3589" s="641" t="s">
        <v>689</v>
      </c>
      <c r="H3589" s="641" t="s">
        <v>41</v>
      </c>
      <c r="I3589" s="641" t="s">
        <v>322</v>
      </c>
      <c r="J3589" s="641" t="s">
        <v>693</v>
      </c>
      <c r="K3589" s="641" t="s">
        <v>1170</v>
      </c>
      <c r="L3589" s="641" t="s">
        <v>298</v>
      </c>
      <c r="M3589" s="676">
        <v>1863773835</v>
      </c>
    </row>
    <row r="3590" spans="1:13">
      <c r="A3590" s="737" t="s">
        <v>5803</v>
      </c>
      <c r="B3590" s="737" t="s">
        <v>1551</v>
      </c>
      <c r="C3590" s="737" t="s">
        <v>245</v>
      </c>
      <c r="D3590" s="742">
        <v>7016</v>
      </c>
      <c r="E3590" s="737" t="s">
        <v>725</v>
      </c>
      <c r="F3590" s="737" t="s">
        <v>689</v>
      </c>
      <c r="G3590" s="737" t="s">
        <v>298</v>
      </c>
      <c r="H3590" s="737" t="s">
        <v>41</v>
      </c>
      <c r="I3590" s="737" t="s">
        <v>316</v>
      </c>
      <c r="J3590" s="737" t="s">
        <v>690</v>
      </c>
      <c r="K3590" s="737" t="s">
        <v>197</v>
      </c>
      <c r="L3590" s="737" t="s">
        <v>654</v>
      </c>
      <c r="M3590" s="746">
        <v>1976436000</v>
      </c>
    </row>
    <row r="3591" spans="1:13">
      <c r="A3591" s="641" t="s">
        <v>15288</v>
      </c>
      <c r="B3591" s="641" t="s">
        <v>15289</v>
      </c>
      <c r="C3591" s="641" t="s">
        <v>15287</v>
      </c>
      <c r="D3591" s="641">
        <v>7016</v>
      </c>
      <c r="E3591" s="641" t="s">
        <v>725</v>
      </c>
      <c r="F3591" s="641" t="s">
        <v>689</v>
      </c>
      <c r="G3591" s="641" t="s">
        <v>689</v>
      </c>
      <c r="H3591" s="641" t="s">
        <v>41</v>
      </c>
      <c r="I3591" s="641" t="s">
        <v>316</v>
      </c>
      <c r="J3591" s="641" t="s">
        <v>690</v>
      </c>
      <c r="K3591" s="641" t="s">
        <v>290</v>
      </c>
      <c r="L3591" s="641" t="s">
        <v>298</v>
      </c>
      <c r="M3591" s="676">
        <v>1976436000</v>
      </c>
    </row>
    <row r="3592" spans="1:13">
      <c r="A3592" s="641" t="s">
        <v>15292</v>
      </c>
      <c r="B3592" s="641" t="s">
        <v>15286</v>
      </c>
      <c r="C3592" s="641" t="s">
        <v>15287</v>
      </c>
      <c r="D3592" s="641">
        <v>7016</v>
      </c>
      <c r="E3592" s="641" t="s">
        <v>725</v>
      </c>
      <c r="F3592" s="641" t="s">
        <v>689</v>
      </c>
      <c r="G3592" s="641" t="s">
        <v>689</v>
      </c>
      <c r="H3592" s="641" t="s">
        <v>41</v>
      </c>
      <c r="I3592" s="641" t="s">
        <v>320</v>
      </c>
      <c r="J3592" s="641" t="s">
        <v>692</v>
      </c>
      <c r="K3592" s="641" t="s">
        <v>1170</v>
      </c>
      <c r="L3592" s="641" t="s">
        <v>298</v>
      </c>
      <c r="M3592" s="676">
        <v>2000158545</v>
      </c>
    </row>
    <row r="3593" spans="1:13">
      <c r="A3593" s="641" t="s">
        <v>15290</v>
      </c>
      <c r="B3593" s="641" t="s">
        <v>15286</v>
      </c>
      <c r="C3593" s="641" t="s">
        <v>15287</v>
      </c>
      <c r="D3593" s="641">
        <v>7016</v>
      </c>
      <c r="E3593" s="641" t="s">
        <v>725</v>
      </c>
      <c r="F3593" s="641" t="s">
        <v>689</v>
      </c>
      <c r="G3593" s="641" t="s">
        <v>689</v>
      </c>
      <c r="H3593" s="641" t="s">
        <v>41</v>
      </c>
      <c r="I3593" s="641" t="s">
        <v>318</v>
      </c>
      <c r="J3593" s="641" t="s">
        <v>691</v>
      </c>
      <c r="K3593" s="641" t="s">
        <v>1170</v>
      </c>
      <c r="L3593" s="641" t="s">
        <v>298</v>
      </c>
      <c r="M3593" s="676">
        <v>2136516690</v>
      </c>
    </row>
    <row r="3594" spans="1:13">
      <c r="A3594" s="641" t="s">
        <v>15285</v>
      </c>
      <c r="B3594" s="641" t="s">
        <v>15286</v>
      </c>
      <c r="C3594" s="641" t="s">
        <v>15287</v>
      </c>
      <c r="D3594" s="641">
        <v>7016</v>
      </c>
      <c r="E3594" s="641" t="s">
        <v>725</v>
      </c>
      <c r="F3594" s="641" t="s">
        <v>689</v>
      </c>
      <c r="G3594" s="641" t="s">
        <v>689</v>
      </c>
      <c r="H3594" s="641" t="s">
        <v>41</v>
      </c>
      <c r="I3594" s="641" t="s">
        <v>316</v>
      </c>
      <c r="J3594" s="641" t="s">
        <v>690</v>
      </c>
      <c r="K3594" s="641" t="s">
        <v>1170</v>
      </c>
      <c r="L3594" s="641" t="s">
        <v>298</v>
      </c>
      <c r="M3594" s="676">
        <v>2272901400</v>
      </c>
    </row>
    <row r="3595" spans="1:13">
      <c r="A3595" s="737" t="s">
        <v>5825</v>
      </c>
      <c r="B3595" s="737" t="s">
        <v>1552</v>
      </c>
      <c r="C3595" s="737" t="s">
        <v>245</v>
      </c>
      <c r="D3595" s="742">
        <v>7018</v>
      </c>
      <c r="E3595" s="737" t="s">
        <v>726</v>
      </c>
      <c r="F3595" s="737" t="s">
        <v>607</v>
      </c>
      <c r="G3595" s="737" t="s">
        <v>298</v>
      </c>
      <c r="H3595" s="737" t="s">
        <v>41</v>
      </c>
      <c r="I3595" s="737" t="s">
        <v>324</v>
      </c>
      <c r="J3595" s="737" t="s">
        <v>711</v>
      </c>
      <c r="K3595" s="737" t="s">
        <v>197</v>
      </c>
      <c r="L3595" s="737" t="s">
        <v>654</v>
      </c>
      <c r="M3595" s="746">
        <v>198590700</v>
      </c>
    </row>
    <row r="3596" spans="1:13">
      <c r="A3596" s="737" t="s">
        <v>5826</v>
      </c>
      <c r="B3596" s="737" t="s">
        <v>1552</v>
      </c>
      <c r="C3596" s="737" t="s">
        <v>245</v>
      </c>
      <c r="D3596" s="742">
        <v>7018</v>
      </c>
      <c r="E3596" s="737" t="s">
        <v>726</v>
      </c>
      <c r="F3596" s="737" t="s">
        <v>607</v>
      </c>
      <c r="G3596" s="737" t="s">
        <v>298</v>
      </c>
      <c r="H3596" s="737" t="s">
        <v>41</v>
      </c>
      <c r="I3596" s="737" t="s">
        <v>42</v>
      </c>
      <c r="J3596" s="737" t="s">
        <v>712</v>
      </c>
      <c r="K3596" s="737" t="s">
        <v>197</v>
      </c>
      <c r="L3596" s="737" t="s">
        <v>654</v>
      </c>
      <c r="M3596" s="746">
        <v>198590700</v>
      </c>
    </row>
    <row r="3597" spans="1:13">
      <c r="A3597" s="737" t="s">
        <v>5827</v>
      </c>
      <c r="B3597" s="737" t="s">
        <v>1552</v>
      </c>
      <c r="C3597" s="737" t="s">
        <v>245</v>
      </c>
      <c r="D3597" s="742">
        <v>7018</v>
      </c>
      <c r="E3597" s="737" t="s">
        <v>726</v>
      </c>
      <c r="F3597" s="737" t="s">
        <v>607</v>
      </c>
      <c r="G3597" s="737" t="s">
        <v>298</v>
      </c>
      <c r="H3597" s="737" t="s">
        <v>41</v>
      </c>
      <c r="I3597" s="737" t="s">
        <v>219</v>
      </c>
      <c r="J3597" s="737" t="s">
        <v>713</v>
      </c>
      <c r="K3597" s="737" t="s">
        <v>197</v>
      </c>
      <c r="L3597" s="737" t="s">
        <v>654</v>
      </c>
      <c r="M3597" s="746">
        <v>198590700</v>
      </c>
    </row>
    <row r="3598" spans="1:13">
      <c r="A3598" s="737" t="s">
        <v>5828</v>
      </c>
      <c r="B3598" s="737" t="s">
        <v>1552</v>
      </c>
      <c r="C3598" s="737" t="s">
        <v>245</v>
      </c>
      <c r="D3598" s="742">
        <v>7018</v>
      </c>
      <c r="E3598" s="737" t="s">
        <v>726</v>
      </c>
      <c r="F3598" s="737" t="s">
        <v>607</v>
      </c>
      <c r="G3598" s="737" t="s">
        <v>298</v>
      </c>
      <c r="H3598" s="737" t="s">
        <v>41</v>
      </c>
      <c r="I3598" s="737" t="s">
        <v>44</v>
      </c>
      <c r="J3598" s="737" t="s">
        <v>714</v>
      </c>
      <c r="K3598" s="737" t="s">
        <v>197</v>
      </c>
      <c r="L3598" s="737" t="s">
        <v>654</v>
      </c>
      <c r="M3598" s="746">
        <v>198590700</v>
      </c>
    </row>
    <row r="3599" spans="1:13">
      <c r="A3599" s="737" t="s">
        <v>5829</v>
      </c>
      <c r="B3599" s="737" t="s">
        <v>1552</v>
      </c>
      <c r="C3599" s="737" t="s">
        <v>245</v>
      </c>
      <c r="D3599" s="742">
        <v>7018</v>
      </c>
      <c r="E3599" s="737" t="s">
        <v>726</v>
      </c>
      <c r="F3599" s="737" t="s">
        <v>607</v>
      </c>
      <c r="G3599" s="737" t="s">
        <v>298</v>
      </c>
      <c r="H3599" s="737" t="s">
        <v>41</v>
      </c>
      <c r="I3599" s="737" t="s">
        <v>46</v>
      </c>
      <c r="J3599" s="737" t="s">
        <v>715</v>
      </c>
      <c r="K3599" s="737" t="s">
        <v>197</v>
      </c>
      <c r="L3599" s="737" t="s">
        <v>654</v>
      </c>
      <c r="M3599" s="746">
        <v>198590700</v>
      </c>
    </row>
    <row r="3600" spans="1:13">
      <c r="A3600" s="737" t="s">
        <v>5830</v>
      </c>
      <c r="B3600" s="737" t="s">
        <v>1552</v>
      </c>
      <c r="C3600" s="737" t="s">
        <v>245</v>
      </c>
      <c r="D3600" s="742">
        <v>7018</v>
      </c>
      <c r="E3600" s="737" t="s">
        <v>726</v>
      </c>
      <c r="F3600" s="737" t="s">
        <v>607</v>
      </c>
      <c r="G3600" s="737" t="s">
        <v>298</v>
      </c>
      <c r="H3600" s="737" t="s">
        <v>41</v>
      </c>
      <c r="I3600" s="737" t="s">
        <v>221</v>
      </c>
      <c r="J3600" s="737" t="s">
        <v>716</v>
      </c>
      <c r="K3600" s="737" t="s">
        <v>197</v>
      </c>
      <c r="L3600" s="737" t="s">
        <v>654</v>
      </c>
      <c r="M3600" s="746">
        <v>198590700</v>
      </c>
    </row>
    <row r="3601" spans="1:13">
      <c r="A3601" s="737" t="s">
        <v>5831</v>
      </c>
      <c r="B3601" s="737" t="s">
        <v>1552</v>
      </c>
      <c r="C3601" s="737" t="s">
        <v>245</v>
      </c>
      <c r="D3601" s="742">
        <v>7018</v>
      </c>
      <c r="E3601" s="737" t="s">
        <v>726</v>
      </c>
      <c r="F3601" s="737" t="s">
        <v>607</v>
      </c>
      <c r="G3601" s="737" t="s">
        <v>298</v>
      </c>
      <c r="H3601" s="737" t="s">
        <v>41</v>
      </c>
      <c r="I3601" s="737" t="s">
        <v>48</v>
      </c>
      <c r="J3601" s="737" t="s">
        <v>717</v>
      </c>
      <c r="K3601" s="737" t="s">
        <v>197</v>
      </c>
      <c r="L3601" s="737" t="s">
        <v>654</v>
      </c>
      <c r="M3601" s="746">
        <v>198590700</v>
      </c>
    </row>
    <row r="3602" spans="1:13">
      <c r="A3602" s="737" t="s">
        <v>5832</v>
      </c>
      <c r="B3602" s="737" t="s">
        <v>1552</v>
      </c>
      <c r="C3602" s="737" t="s">
        <v>245</v>
      </c>
      <c r="D3602" s="742">
        <v>7018</v>
      </c>
      <c r="E3602" s="737" t="s">
        <v>726</v>
      </c>
      <c r="F3602" s="737" t="s">
        <v>607</v>
      </c>
      <c r="G3602" s="737" t="s">
        <v>298</v>
      </c>
      <c r="H3602" s="737" t="s">
        <v>41</v>
      </c>
      <c r="I3602" s="737" t="s">
        <v>50</v>
      </c>
      <c r="J3602" s="737" t="s">
        <v>718</v>
      </c>
      <c r="K3602" s="737" t="s">
        <v>197</v>
      </c>
      <c r="L3602" s="737" t="s">
        <v>654</v>
      </c>
      <c r="M3602" s="746">
        <v>198590700</v>
      </c>
    </row>
    <row r="3603" spans="1:13">
      <c r="A3603" s="737" t="s">
        <v>5833</v>
      </c>
      <c r="B3603" s="737" t="s">
        <v>1552</v>
      </c>
      <c r="C3603" s="737" t="s">
        <v>245</v>
      </c>
      <c r="D3603" s="742">
        <v>7018</v>
      </c>
      <c r="E3603" s="737" t="s">
        <v>726</v>
      </c>
      <c r="F3603" s="737" t="s">
        <v>607</v>
      </c>
      <c r="G3603" s="737" t="s">
        <v>298</v>
      </c>
      <c r="H3603" s="737" t="s">
        <v>41</v>
      </c>
      <c r="I3603" s="737" t="s">
        <v>223</v>
      </c>
      <c r="J3603" s="737" t="s">
        <v>719</v>
      </c>
      <c r="K3603" s="737" t="s">
        <v>197</v>
      </c>
      <c r="L3603" s="737" t="s">
        <v>654</v>
      </c>
      <c r="M3603" s="746">
        <v>198590700</v>
      </c>
    </row>
    <row r="3604" spans="1:13">
      <c r="A3604" s="737" t="s">
        <v>5834</v>
      </c>
      <c r="B3604" s="737" t="s">
        <v>1552</v>
      </c>
      <c r="C3604" s="737" t="s">
        <v>245</v>
      </c>
      <c r="D3604" s="742">
        <v>7018</v>
      </c>
      <c r="E3604" s="737" t="s">
        <v>726</v>
      </c>
      <c r="F3604" s="737" t="s">
        <v>607</v>
      </c>
      <c r="G3604" s="737" t="s">
        <v>298</v>
      </c>
      <c r="H3604" s="737" t="s">
        <v>41</v>
      </c>
      <c r="I3604" s="737" t="s">
        <v>421</v>
      </c>
      <c r="J3604" s="737" t="s">
        <v>720</v>
      </c>
      <c r="K3604" s="737" t="s">
        <v>197</v>
      </c>
      <c r="L3604" s="737" t="s">
        <v>654</v>
      </c>
      <c r="M3604" s="746">
        <v>198590700</v>
      </c>
    </row>
    <row r="3605" spans="1:13">
      <c r="A3605" s="737" t="s">
        <v>5835</v>
      </c>
      <c r="B3605" s="737" t="s">
        <v>1552</v>
      </c>
      <c r="C3605" s="737" t="s">
        <v>245</v>
      </c>
      <c r="D3605" s="742">
        <v>7018</v>
      </c>
      <c r="E3605" s="737" t="s">
        <v>726</v>
      </c>
      <c r="F3605" s="737" t="s">
        <v>607</v>
      </c>
      <c r="G3605" s="737" t="s">
        <v>298</v>
      </c>
      <c r="H3605" s="737" t="s">
        <v>41</v>
      </c>
      <c r="I3605" s="737" t="s">
        <v>422</v>
      </c>
      <c r="J3605" s="737" t="s">
        <v>721</v>
      </c>
      <c r="K3605" s="737" t="s">
        <v>197</v>
      </c>
      <c r="L3605" s="737" t="s">
        <v>654</v>
      </c>
      <c r="M3605" s="746">
        <v>198590700</v>
      </c>
    </row>
    <row r="3606" spans="1:13">
      <c r="A3606" s="737" t="s">
        <v>5836</v>
      </c>
      <c r="B3606" s="737" t="s">
        <v>1552</v>
      </c>
      <c r="C3606" s="737" t="s">
        <v>245</v>
      </c>
      <c r="D3606" s="742">
        <v>7018</v>
      </c>
      <c r="E3606" s="737" t="s">
        <v>726</v>
      </c>
      <c r="F3606" s="737" t="s">
        <v>607</v>
      </c>
      <c r="G3606" s="737" t="s">
        <v>298</v>
      </c>
      <c r="H3606" s="737" t="s">
        <v>41</v>
      </c>
      <c r="I3606" s="737" t="s">
        <v>423</v>
      </c>
      <c r="J3606" s="737" t="s">
        <v>722</v>
      </c>
      <c r="K3606" s="737" t="s">
        <v>197</v>
      </c>
      <c r="L3606" s="737" t="s">
        <v>654</v>
      </c>
      <c r="M3606" s="746">
        <v>198590700</v>
      </c>
    </row>
    <row r="3607" spans="1:13">
      <c r="A3607" s="737" t="s">
        <v>5837</v>
      </c>
      <c r="B3607" s="737" t="s">
        <v>1552</v>
      </c>
      <c r="C3607" s="737" t="s">
        <v>245</v>
      </c>
      <c r="D3607" s="742">
        <v>7018</v>
      </c>
      <c r="E3607" s="737" t="s">
        <v>726</v>
      </c>
      <c r="F3607" s="737" t="s">
        <v>607</v>
      </c>
      <c r="G3607" s="737" t="s">
        <v>298</v>
      </c>
      <c r="H3607" s="737" t="s">
        <v>41</v>
      </c>
      <c r="I3607" s="737" t="s">
        <v>424</v>
      </c>
      <c r="J3607" s="737" t="s">
        <v>723</v>
      </c>
      <c r="K3607" s="737" t="s">
        <v>197</v>
      </c>
      <c r="L3607" s="737" t="s">
        <v>654</v>
      </c>
      <c r="M3607" s="746">
        <v>198590700</v>
      </c>
    </row>
    <row r="3608" spans="1:13">
      <c r="A3608" s="737" t="s">
        <v>5838</v>
      </c>
      <c r="B3608" s="737" t="s">
        <v>1552</v>
      </c>
      <c r="C3608" s="737" t="s">
        <v>245</v>
      </c>
      <c r="D3608" s="742">
        <v>7018</v>
      </c>
      <c r="E3608" s="737" t="s">
        <v>726</v>
      </c>
      <c r="F3608" s="737" t="s">
        <v>607</v>
      </c>
      <c r="G3608" s="737" t="s">
        <v>298</v>
      </c>
      <c r="H3608" s="737" t="s">
        <v>41</v>
      </c>
      <c r="I3608" s="737" t="s">
        <v>425</v>
      </c>
      <c r="J3608" s="737" t="s">
        <v>724</v>
      </c>
      <c r="K3608" s="737" t="s">
        <v>197</v>
      </c>
      <c r="L3608" s="737" t="s">
        <v>654</v>
      </c>
      <c r="M3608" s="746">
        <v>198590700</v>
      </c>
    </row>
    <row r="3609" spans="1:13">
      <c r="A3609" s="641" t="s">
        <v>15335</v>
      </c>
      <c r="B3609" s="641" t="s">
        <v>15327</v>
      </c>
      <c r="C3609" s="641" t="s">
        <v>15287</v>
      </c>
      <c r="D3609" s="641">
        <v>7018</v>
      </c>
      <c r="E3609" s="641" t="s">
        <v>726</v>
      </c>
      <c r="F3609" s="641" t="s">
        <v>607</v>
      </c>
      <c r="G3609" s="641" t="s">
        <v>607</v>
      </c>
      <c r="H3609" s="641" t="s">
        <v>41</v>
      </c>
      <c r="I3609" s="641" t="s">
        <v>324</v>
      </c>
      <c r="J3609" s="641" t="s">
        <v>711</v>
      </c>
      <c r="K3609" s="641" t="s">
        <v>290</v>
      </c>
      <c r="L3609" s="641" t="s">
        <v>298</v>
      </c>
      <c r="M3609" s="676">
        <v>198590700</v>
      </c>
    </row>
    <row r="3610" spans="1:13">
      <c r="A3610" s="641" t="s">
        <v>15337</v>
      </c>
      <c r="B3610" s="641" t="s">
        <v>15327</v>
      </c>
      <c r="C3610" s="641" t="s">
        <v>15287</v>
      </c>
      <c r="D3610" s="641">
        <v>7018</v>
      </c>
      <c r="E3610" s="641" t="s">
        <v>726</v>
      </c>
      <c r="F3610" s="641" t="s">
        <v>607</v>
      </c>
      <c r="G3610" s="641" t="s">
        <v>607</v>
      </c>
      <c r="H3610" s="641" t="s">
        <v>41</v>
      </c>
      <c r="I3610" s="641" t="s">
        <v>42</v>
      </c>
      <c r="J3610" s="641" t="s">
        <v>712</v>
      </c>
      <c r="K3610" s="641" t="s">
        <v>290</v>
      </c>
      <c r="L3610" s="641" t="s">
        <v>298</v>
      </c>
      <c r="M3610" s="676">
        <v>198590700</v>
      </c>
    </row>
    <row r="3611" spans="1:13">
      <c r="A3611" s="641" t="s">
        <v>15339</v>
      </c>
      <c r="B3611" s="641" t="s">
        <v>15327</v>
      </c>
      <c r="C3611" s="641" t="s">
        <v>15287</v>
      </c>
      <c r="D3611" s="641">
        <v>7018</v>
      </c>
      <c r="E3611" s="641" t="s">
        <v>726</v>
      </c>
      <c r="F3611" s="641" t="s">
        <v>607</v>
      </c>
      <c r="G3611" s="641" t="s">
        <v>607</v>
      </c>
      <c r="H3611" s="641" t="s">
        <v>41</v>
      </c>
      <c r="I3611" s="641" t="s">
        <v>219</v>
      </c>
      <c r="J3611" s="641" t="s">
        <v>713</v>
      </c>
      <c r="K3611" s="641" t="s">
        <v>290</v>
      </c>
      <c r="L3611" s="641" t="s">
        <v>298</v>
      </c>
      <c r="M3611" s="676">
        <v>198590700</v>
      </c>
    </row>
    <row r="3612" spans="1:13">
      <c r="A3612" s="641" t="s">
        <v>15341</v>
      </c>
      <c r="B3612" s="641" t="s">
        <v>15327</v>
      </c>
      <c r="C3612" s="641" t="s">
        <v>15287</v>
      </c>
      <c r="D3612" s="641">
        <v>7018</v>
      </c>
      <c r="E3612" s="641" t="s">
        <v>726</v>
      </c>
      <c r="F3612" s="641" t="s">
        <v>607</v>
      </c>
      <c r="G3612" s="641" t="s">
        <v>607</v>
      </c>
      <c r="H3612" s="641" t="s">
        <v>41</v>
      </c>
      <c r="I3612" s="641" t="s">
        <v>44</v>
      </c>
      <c r="J3612" s="641" t="s">
        <v>714</v>
      </c>
      <c r="K3612" s="641" t="s">
        <v>290</v>
      </c>
      <c r="L3612" s="641" t="s">
        <v>298</v>
      </c>
      <c r="M3612" s="676">
        <v>198590700</v>
      </c>
    </row>
    <row r="3613" spans="1:13">
      <c r="A3613" s="641" t="s">
        <v>15343</v>
      </c>
      <c r="B3613" s="641" t="s">
        <v>15327</v>
      </c>
      <c r="C3613" s="641" t="s">
        <v>15287</v>
      </c>
      <c r="D3613" s="641">
        <v>7018</v>
      </c>
      <c r="E3613" s="641" t="s">
        <v>726</v>
      </c>
      <c r="F3613" s="641" t="s">
        <v>607</v>
      </c>
      <c r="G3613" s="641" t="s">
        <v>607</v>
      </c>
      <c r="H3613" s="641" t="s">
        <v>41</v>
      </c>
      <c r="I3613" s="641" t="s">
        <v>46</v>
      </c>
      <c r="J3613" s="641" t="s">
        <v>715</v>
      </c>
      <c r="K3613" s="641" t="s">
        <v>290</v>
      </c>
      <c r="L3613" s="641" t="s">
        <v>298</v>
      </c>
      <c r="M3613" s="676">
        <v>198590700</v>
      </c>
    </row>
    <row r="3614" spans="1:13">
      <c r="A3614" s="641" t="s">
        <v>15345</v>
      </c>
      <c r="B3614" s="641" t="s">
        <v>15327</v>
      </c>
      <c r="C3614" s="641" t="s">
        <v>15287</v>
      </c>
      <c r="D3614" s="641">
        <v>7018</v>
      </c>
      <c r="E3614" s="641" t="s">
        <v>726</v>
      </c>
      <c r="F3614" s="641" t="s">
        <v>607</v>
      </c>
      <c r="G3614" s="641" t="s">
        <v>607</v>
      </c>
      <c r="H3614" s="641" t="s">
        <v>41</v>
      </c>
      <c r="I3614" s="641" t="s">
        <v>221</v>
      </c>
      <c r="J3614" s="641" t="s">
        <v>716</v>
      </c>
      <c r="K3614" s="641" t="s">
        <v>290</v>
      </c>
      <c r="L3614" s="641" t="s">
        <v>298</v>
      </c>
      <c r="M3614" s="676">
        <v>198590700</v>
      </c>
    </row>
    <row r="3615" spans="1:13">
      <c r="A3615" s="641" t="s">
        <v>15347</v>
      </c>
      <c r="B3615" s="641" t="s">
        <v>15327</v>
      </c>
      <c r="C3615" s="641" t="s">
        <v>15287</v>
      </c>
      <c r="D3615" s="641">
        <v>7018</v>
      </c>
      <c r="E3615" s="641" t="s">
        <v>726</v>
      </c>
      <c r="F3615" s="641" t="s">
        <v>607</v>
      </c>
      <c r="G3615" s="641" t="s">
        <v>607</v>
      </c>
      <c r="H3615" s="641" t="s">
        <v>41</v>
      </c>
      <c r="I3615" s="641" t="s">
        <v>48</v>
      </c>
      <c r="J3615" s="641" t="s">
        <v>717</v>
      </c>
      <c r="K3615" s="641" t="s">
        <v>290</v>
      </c>
      <c r="L3615" s="641" t="s">
        <v>298</v>
      </c>
      <c r="M3615" s="676">
        <v>198590700</v>
      </c>
    </row>
    <row r="3616" spans="1:13">
      <c r="A3616" s="641" t="s">
        <v>15349</v>
      </c>
      <c r="B3616" s="641" t="s">
        <v>15327</v>
      </c>
      <c r="C3616" s="641" t="s">
        <v>15287</v>
      </c>
      <c r="D3616" s="641">
        <v>7018</v>
      </c>
      <c r="E3616" s="641" t="s">
        <v>726</v>
      </c>
      <c r="F3616" s="641" t="s">
        <v>607</v>
      </c>
      <c r="G3616" s="641" t="s">
        <v>607</v>
      </c>
      <c r="H3616" s="641" t="s">
        <v>41</v>
      </c>
      <c r="I3616" s="641" t="s">
        <v>50</v>
      </c>
      <c r="J3616" s="641" t="s">
        <v>718</v>
      </c>
      <c r="K3616" s="641" t="s">
        <v>290</v>
      </c>
      <c r="L3616" s="641" t="s">
        <v>298</v>
      </c>
      <c r="M3616" s="676">
        <v>198590700</v>
      </c>
    </row>
    <row r="3617" spans="1:13">
      <c r="A3617" s="641" t="s">
        <v>15351</v>
      </c>
      <c r="B3617" s="641" t="s">
        <v>15327</v>
      </c>
      <c r="C3617" s="641" t="s">
        <v>15287</v>
      </c>
      <c r="D3617" s="641">
        <v>7018</v>
      </c>
      <c r="E3617" s="641" t="s">
        <v>726</v>
      </c>
      <c r="F3617" s="641" t="s">
        <v>607</v>
      </c>
      <c r="G3617" s="641" t="s">
        <v>607</v>
      </c>
      <c r="H3617" s="641" t="s">
        <v>41</v>
      </c>
      <c r="I3617" s="641" t="s">
        <v>223</v>
      </c>
      <c r="J3617" s="641" t="s">
        <v>719</v>
      </c>
      <c r="K3617" s="641" t="s">
        <v>290</v>
      </c>
      <c r="L3617" s="641" t="s">
        <v>298</v>
      </c>
      <c r="M3617" s="676">
        <v>198590700</v>
      </c>
    </row>
    <row r="3618" spans="1:13">
      <c r="A3618" s="641" t="s">
        <v>15353</v>
      </c>
      <c r="B3618" s="641" t="s">
        <v>15327</v>
      </c>
      <c r="C3618" s="641" t="s">
        <v>15287</v>
      </c>
      <c r="D3618" s="641">
        <v>7018</v>
      </c>
      <c r="E3618" s="641" t="s">
        <v>726</v>
      </c>
      <c r="F3618" s="641" t="s">
        <v>607</v>
      </c>
      <c r="G3618" s="641" t="s">
        <v>607</v>
      </c>
      <c r="H3618" s="641" t="s">
        <v>41</v>
      </c>
      <c r="I3618" s="641" t="s">
        <v>421</v>
      </c>
      <c r="J3618" s="641" t="s">
        <v>720</v>
      </c>
      <c r="K3618" s="641" t="s">
        <v>290</v>
      </c>
      <c r="L3618" s="641" t="s">
        <v>298</v>
      </c>
      <c r="M3618" s="676">
        <v>198590700</v>
      </c>
    </row>
    <row r="3619" spans="1:13">
      <c r="A3619" s="641" t="s">
        <v>15355</v>
      </c>
      <c r="B3619" s="641" t="s">
        <v>15327</v>
      </c>
      <c r="C3619" s="641" t="s">
        <v>15287</v>
      </c>
      <c r="D3619" s="641">
        <v>7018</v>
      </c>
      <c r="E3619" s="641" t="s">
        <v>726</v>
      </c>
      <c r="F3619" s="641" t="s">
        <v>607</v>
      </c>
      <c r="G3619" s="641" t="s">
        <v>607</v>
      </c>
      <c r="H3619" s="641" t="s">
        <v>41</v>
      </c>
      <c r="I3619" s="641" t="s">
        <v>422</v>
      </c>
      <c r="J3619" s="641" t="s">
        <v>721</v>
      </c>
      <c r="K3619" s="641" t="s">
        <v>290</v>
      </c>
      <c r="L3619" s="641" t="s">
        <v>298</v>
      </c>
      <c r="M3619" s="676">
        <v>198590700</v>
      </c>
    </row>
    <row r="3620" spans="1:13">
      <c r="A3620" s="641" t="s">
        <v>15357</v>
      </c>
      <c r="B3620" s="641" t="s">
        <v>15327</v>
      </c>
      <c r="C3620" s="641" t="s">
        <v>15287</v>
      </c>
      <c r="D3620" s="641">
        <v>7018</v>
      </c>
      <c r="E3620" s="641" t="s">
        <v>726</v>
      </c>
      <c r="F3620" s="641" t="s">
        <v>607</v>
      </c>
      <c r="G3620" s="641" t="s">
        <v>607</v>
      </c>
      <c r="H3620" s="641" t="s">
        <v>41</v>
      </c>
      <c r="I3620" s="641" t="s">
        <v>423</v>
      </c>
      <c r="J3620" s="641" t="s">
        <v>722</v>
      </c>
      <c r="K3620" s="641" t="s">
        <v>290</v>
      </c>
      <c r="L3620" s="641" t="s">
        <v>298</v>
      </c>
      <c r="M3620" s="676">
        <v>198590700</v>
      </c>
    </row>
    <row r="3621" spans="1:13">
      <c r="A3621" s="641" t="s">
        <v>15359</v>
      </c>
      <c r="B3621" s="641" t="s">
        <v>15327</v>
      </c>
      <c r="C3621" s="641" t="s">
        <v>15287</v>
      </c>
      <c r="D3621" s="641">
        <v>7018</v>
      </c>
      <c r="E3621" s="641" t="s">
        <v>726</v>
      </c>
      <c r="F3621" s="641" t="s">
        <v>607</v>
      </c>
      <c r="G3621" s="641" t="s">
        <v>607</v>
      </c>
      <c r="H3621" s="641" t="s">
        <v>41</v>
      </c>
      <c r="I3621" s="641" t="s">
        <v>424</v>
      </c>
      <c r="J3621" s="641" t="s">
        <v>723</v>
      </c>
      <c r="K3621" s="641" t="s">
        <v>290</v>
      </c>
      <c r="L3621" s="641" t="s">
        <v>298</v>
      </c>
      <c r="M3621" s="676">
        <v>198590700</v>
      </c>
    </row>
    <row r="3622" spans="1:13">
      <c r="A3622" s="641" t="s">
        <v>15361</v>
      </c>
      <c r="B3622" s="641" t="s">
        <v>15327</v>
      </c>
      <c r="C3622" s="641" t="s">
        <v>15287</v>
      </c>
      <c r="D3622" s="641">
        <v>7018</v>
      </c>
      <c r="E3622" s="641" t="s">
        <v>726</v>
      </c>
      <c r="F3622" s="641" t="s">
        <v>607</v>
      </c>
      <c r="G3622" s="641" t="s">
        <v>607</v>
      </c>
      <c r="H3622" s="641" t="s">
        <v>41</v>
      </c>
      <c r="I3622" s="641" t="s">
        <v>425</v>
      </c>
      <c r="J3622" s="641" t="s">
        <v>724</v>
      </c>
      <c r="K3622" s="641" t="s">
        <v>290</v>
      </c>
      <c r="L3622" s="641" t="s">
        <v>298</v>
      </c>
      <c r="M3622" s="676">
        <v>198590700</v>
      </c>
    </row>
    <row r="3623" spans="1:13">
      <c r="A3623" s="737" t="s">
        <v>5824</v>
      </c>
      <c r="B3623" s="737" t="s">
        <v>1552</v>
      </c>
      <c r="C3623" s="737" t="s">
        <v>245</v>
      </c>
      <c r="D3623" s="742">
        <v>7018</v>
      </c>
      <c r="E3623" s="737" t="s">
        <v>726</v>
      </c>
      <c r="F3623" s="737" t="s">
        <v>607</v>
      </c>
      <c r="G3623" s="737" t="s">
        <v>298</v>
      </c>
      <c r="H3623" s="737" t="s">
        <v>41</v>
      </c>
      <c r="I3623" s="737" t="s">
        <v>322</v>
      </c>
      <c r="J3623" s="737" t="s">
        <v>710</v>
      </c>
      <c r="K3623" s="737" t="s">
        <v>197</v>
      </c>
      <c r="L3623" s="737" t="s">
        <v>654</v>
      </c>
      <c r="M3623" s="746">
        <v>219888900</v>
      </c>
    </row>
    <row r="3624" spans="1:13">
      <c r="A3624" s="641" t="s">
        <v>15333</v>
      </c>
      <c r="B3624" s="641" t="s">
        <v>15327</v>
      </c>
      <c r="C3624" s="641" t="s">
        <v>15287</v>
      </c>
      <c r="D3624" s="641">
        <v>7018</v>
      </c>
      <c r="E3624" s="641" t="s">
        <v>726</v>
      </c>
      <c r="F3624" s="641" t="s">
        <v>607</v>
      </c>
      <c r="G3624" s="641" t="s">
        <v>607</v>
      </c>
      <c r="H3624" s="641" t="s">
        <v>41</v>
      </c>
      <c r="I3624" s="641" t="s">
        <v>322</v>
      </c>
      <c r="J3624" s="641" t="s">
        <v>710</v>
      </c>
      <c r="K3624" s="641" t="s">
        <v>290</v>
      </c>
      <c r="L3624" s="641" t="s">
        <v>298</v>
      </c>
      <c r="M3624" s="676">
        <v>219888900</v>
      </c>
    </row>
    <row r="3625" spans="1:13">
      <c r="A3625" s="641" t="s">
        <v>15334</v>
      </c>
      <c r="B3625" s="641" t="s">
        <v>15325</v>
      </c>
      <c r="C3625" s="641" t="s">
        <v>15287</v>
      </c>
      <c r="D3625" s="641">
        <v>7018</v>
      </c>
      <c r="E3625" s="641" t="s">
        <v>726</v>
      </c>
      <c r="F3625" s="641" t="s">
        <v>607</v>
      </c>
      <c r="G3625" s="641" t="s">
        <v>607</v>
      </c>
      <c r="H3625" s="641" t="s">
        <v>41</v>
      </c>
      <c r="I3625" s="641" t="s">
        <v>324</v>
      </c>
      <c r="J3625" s="641" t="s">
        <v>711</v>
      </c>
      <c r="K3625" s="641" t="s">
        <v>1170</v>
      </c>
      <c r="L3625" s="641" t="s">
        <v>298</v>
      </c>
      <c r="M3625" s="676">
        <v>228379305</v>
      </c>
    </row>
    <row r="3626" spans="1:13">
      <c r="A3626" s="641" t="s">
        <v>15336</v>
      </c>
      <c r="B3626" s="641" t="s">
        <v>15325</v>
      </c>
      <c r="C3626" s="641" t="s">
        <v>15287</v>
      </c>
      <c r="D3626" s="641">
        <v>7018</v>
      </c>
      <c r="E3626" s="641" t="s">
        <v>726</v>
      </c>
      <c r="F3626" s="641" t="s">
        <v>607</v>
      </c>
      <c r="G3626" s="641" t="s">
        <v>607</v>
      </c>
      <c r="H3626" s="641" t="s">
        <v>41</v>
      </c>
      <c r="I3626" s="641" t="s">
        <v>42</v>
      </c>
      <c r="J3626" s="641" t="s">
        <v>712</v>
      </c>
      <c r="K3626" s="641" t="s">
        <v>1170</v>
      </c>
      <c r="L3626" s="641" t="s">
        <v>298</v>
      </c>
      <c r="M3626" s="676">
        <v>228379305</v>
      </c>
    </row>
    <row r="3627" spans="1:13">
      <c r="A3627" s="641" t="s">
        <v>15338</v>
      </c>
      <c r="B3627" s="641" t="s">
        <v>15325</v>
      </c>
      <c r="C3627" s="641" t="s">
        <v>15287</v>
      </c>
      <c r="D3627" s="641">
        <v>7018</v>
      </c>
      <c r="E3627" s="641" t="s">
        <v>726</v>
      </c>
      <c r="F3627" s="641" t="s">
        <v>607</v>
      </c>
      <c r="G3627" s="641" t="s">
        <v>607</v>
      </c>
      <c r="H3627" s="641" t="s">
        <v>41</v>
      </c>
      <c r="I3627" s="641" t="s">
        <v>219</v>
      </c>
      <c r="J3627" s="641" t="s">
        <v>713</v>
      </c>
      <c r="K3627" s="641" t="s">
        <v>1170</v>
      </c>
      <c r="L3627" s="641" t="s">
        <v>298</v>
      </c>
      <c r="M3627" s="676">
        <v>228379305</v>
      </c>
    </row>
    <row r="3628" spans="1:13">
      <c r="A3628" s="641" t="s">
        <v>15340</v>
      </c>
      <c r="B3628" s="641" t="s">
        <v>15325</v>
      </c>
      <c r="C3628" s="641" t="s">
        <v>15287</v>
      </c>
      <c r="D3628" s="641">
        <v>7018</v>
      </c>
      <c r="E3628" s="641" t="s">
        <v>726</v>
      </c>
      <c r="F3628" s="641" t="s">
        <v>607</v>
      </c>
      <c r="G3628" s="641" t="s">
        <v>607</v>
      </c>
      <c r="H3628" s="641" t="s">
        <v>41</v>
      </c>
      <c r="I3628" s="641" t="s">
        <v>44</v>
      </c>
      <c r="J3628" s="641" t="s">
        <v>714</v>
      </c>
      <c r="K3628" s="641" t="s">
        <v>1170</v>
      </c>
      <c r="L3628" s="641" t="s">
        <v>298</v>
      </c>
      <c r="M3628" s="676">
        <v>228379305</v>
      </c>
    </row>
    <row r="3629" spans="1:13">
      <c r="A3629" s="641" t="s">
        <v>15342</v>
      </c>
      <c r="B3629" s="641" t="s">
        <v>15325</v>
      </c>
      <c r="C3629" s="641" t="s">
        <v>15287</v>
      </c>
      <c r="D3629" s="641">
        <v>7018</v>
      </c>
      <c r="E3629" s="641" t="s">
        <v>726</v>
      </c>
      <c r="F3629" s="641" t="s">
        <v>607</v>
      </c>
      <c r="G3629" s="641" t="s">
        <v>607</v>
      </c>
      <c r="H3629" s="641" t="s">
        <v>41</v>
      </c>
      <c r="I3629" s="641" t="s">
        <v>46</v>
      </c>
      <c r="J3629" s="641" t="s">
        <v>715</v>
      </c>
      <c r="K3629" s="641" t="s">
        <v>1170</v>
      </c>
      <c r="L3629" s="641" t="s">
        <v>298</v>
      </c>
      <c r="M3629" s="676">
        <v>228379305</v>
      </c>
    </row>
    <row r="3630" spans="1:13">
      <c r="A3630" s="641" t="s">
        <v>15344</v>
      </c>
      <c r="B3630" s="641" t="s">
        <v>15325</v>
      </c>
      <c r="C3630" s="641" t="s">
        <v>15287</v>
      </c>
      <c r="D3630" s="641">
        <v>7018</v>
      </c>
      <c r="E3630" s="641" t="s">
        <v>726</v>
      </c>
      <c r="F3630" s="641" t="s">
        <v>607</v>
      </c>
      <c r="G3630" s="641" t="s">
        <v>607</v>
      </c>
      <c r="H3630" s="641" t="s">
        <v>41</v>
      </c>
      <c r="I3630" s="641" t="s">
        <v>221</v>
      </c>
      <c r="J3630" s="641" t="s">
        <v>716</v>
      </c>
      <c r="K3630" s="641" t="s">
        <v>1170</v>
      </c>
      <c r="L3630" s="641" t="s">
        <v>298</v>
      </c>
      <c r="M3630" s="676">
        <v>228379305</v>
      </c>
    </row>
    <row r="3631" spans="1:13">
      <c r="A3631" s="641" t="s">
        <v>15346</v>
      </c>
      <c r="B3631" s="641" t="s">
        <v>15325</v>
      </c>
      <c r="C3631" s="641" t="s">
        <v>15287</v>
      </c>
      <c r="D3631" s="641">
        <v>7018</v>
      </c>
      <c r="E3631" s="641" t="s">
        <v>726</v>
      </c>
      <c r="F3631" s="641" t="s">
        <v>607</v>
      </c>
      <c r="G3631" s="641" t="s">
        <v>607</v>
      </c>
      <c r="H3631" s="641" t="s">
        <v>41</v>
      </c>
      <c r="I3631" s="641" t="s">
        <v>48</v>
      </c>
      <c r="J3631" s="641" t="s">
        <v>717</v>
      </c>
      <c r="K3631" s="641" t="s">
        <v>1170</v>
      </c>
      <c r="L3631" s="641" t="s">
        <v>298</v>
      </c>
      <c r="M3631" s="676">
        <v>228379305</v>
      </c>
    </row>
    <row r="3632" spans="1:13">
      <c r="A3632" s="641" t="s">
        <v>15348</v>
      </c>
      <c r="B3632" s="641" t="s">
        <v>15325</v>
      </c>
      <c r="C3632" s="641" t="s">
        <v>15287</v>
      </c>
      <c r="D3632" s="641">
        <v>7018</v>
      </c>
      <c r="E3632" s="641" t="s">
        <v>726</v>
      </c>
      <c r="F3632" s="641" t="s">
        <v>607</v>
      </c>
      <c r="G3632" s="641" t="s">
        <v>607</v>
      </c>
      <c r="H3632" s="641" t="s">
        <v>41</v>
      </c>
      <c r="I3632" s="641" t="s">
        <v>50</v>
      </c>
      <c r="J3632" s="641" t="s">
        <v>718</v>
      </c>
      <c r="K3632" s="641" t="s">
        <v>1170</v>
      </c>
      <c r="L3632" s="641" t="s">
        <v>298</v>
      </c>
      <c r="M3632" s="676">
        <v>228379305</v>
      </c>
    </row>
    <row r="3633" spans="1:13">
      <c r="A3633" s="641" t="s">
        <v>15350</v>
      </c>
      <c r="B3633" s="641" t="s">
        <v>15325</v>
      </c>
      <c r="C3633" s="641" t="s">
        <v>15287</v>
      </c>
      <c r="D3633" s="641">
        <v>7018</v>
      </c>
      <c r="E3633" s="641" t="s">
        <v>726</v>
      </c>
      <c r="F3633" s="641" t="s">
        <v>607</v>
      </c>
      <c r="G3633" s="641" t="s">
        <v>607</v>
      </c>
      <c r="H3633" s="641" t="s">
        <v>41</v>
      </c>
      <c r="I3633" s="641" t="s">
        <v>223</v>
      </c>
      <c r="J3633" s="641" t="s">
        <v>719</v>
      </c>
      <c r="K3633" s="641" t="s">
        <v>1170</v>
      </c>
      <c r="L3633" s="641" t="s">
        <v>298</v>
      </c>
      <c r="M3633" s="676">
        <v>228379305</v>
      </c>
    </row>
    <row r="3634" spans="1:13">
      <c r="A3634" s="641" t="s">
        <v>15352</v>
      </c>
      <c r="B3634" s="641" t="s">
        <v>15325</v>
      </c>
      <c r="C3634" s="641" t="s">
        <v>15287</v>
      </c>
      <c r="D3634" s="641">
        <v>7018</v>
      </c>
      <c r="E3634" s="641" t="s">
        <v>726</v>
      </c>
      <c r="F3634" s="641" t="s">
        <v>607</v>
      </c>
      <c r="G3634" s="641" t="s">
        <v>607</v>
      </c>
      <c r="H3634" s="641" t="s">
        <v>41</v>
      </c>
      <c r="I3634" s="641" t="s">
        <v>421</v>
      </c>
      <c r="J3634" s="641" t="s">
        <v>720</v>
      </c>
      <c r="K3634" s="641" t="s">
        <v>1170</v>
      </c>
      <c r="L3634" s="641" t="s">
        <v>298</v>
      </c>
      <c r="M3634" s="676">
        <v>228379305</v>
      </c>
    </row>
    <row r="3635" spans="1:13">
      <c r="A3635" s="641" t="s">
        <v>15354</v>
      </c>
      <c r="B3635" s="641" t="s">
        <v>15325</v>
      </c>
      <c r="C3635" s="641" t="s">
        <v>15287</v>
      </c>
      <c r="D3635" s="641">
        <v>7018</v>
      </c>
      <c r="E3635" s="641" t="s">
        <v>726</v>
      </c>
      <c r="F3635" s="641" t="s">
        <v>607</v>
      </c>
      <c r="G3635" s="641" t="s">
        <v>607</v>
      </c>
      <c r="H3635" s="641" t="s">
        <v>41</v>
      </c>
      <c r="I3635" s="641" t="s">
        <v>422</v>
      </c>
      <c r="J3635" s="641" t="s">
        <v>721</v>
      </c>
      <c r="K3635" s="641" t="s">
        <v>1170</v>
      </c>
      <c r="L3635" s="641" t="s">
        <v>298</v>
      </c>
      <c r="M3635" s="676">
        <v>228379305</v>
      </c>
    </row>
    <row r="3636" spans="1:13">
      <c r="A3636" s="641" t="s">
        <v>15356</v>
      </c>
      <c r="B3636" s="641" t="s">
        <v>15325</v>
      </c>
      <c r="C3636" s="641" t="s">
        <v>15287</v>
      </c>
      <c r="D3636" s="641">
        <v>7018</v>
      </c>
      <c r="E3636" s="641" t="s">
        <v>726</v>
      </c>
      <c r="F3636" s="641" t="s">
        <v>607</v>
      </c>
      <c r="G3636" s="641" t="s">
        <v>607</v>
      </c>
      <c r="H3636" s="641" t="s">
        <v>41</v>
      </c>
      <c r="I3636" s="641" t="s">
        <v>423</v>
      </c>
      <c r="J3636" s="641" t="s">
        <v>722</v>
      </c>
      <c r="K3636" s="641" t="s">
        <v>1170</v>
      </c>
      <c r="L3636" s="641" t="s">
        <v>298</v>
      </c>
      <c r="M3636" s="676">
        <v>228379305</v>
      </c>
    </row>
    <row r="3637" spans="1:13">
      <c r="A3637" s="641" t="s">
        <v>15358</v>
      </c>
      <c r="B3637" s="641" t="s">
        <v>15325</v>
      </c>
      <c r="C3637" s="641" t="s">
        <v>15287</v>
      </c>
      <c r="D3637" s="641">
        <v>7018</v>
      </c>
      <c r="E3637" s="641" t="s">
        <v>726</v>
      </c>
      <c r="F3637" s="641" t="s">
        <v>607</v>
      </c>
      <c r="G3637" s="641" t="s">
        <v>607</v>
      </c>
      <c r="H3637" s="641" t="s">
        <v>41</v>
      </c>
      <c r="I3637" s="641" t="s">
        <v>424</v>
      </c>
      <c r="J3637" s="641" t="s">
        <v>723</v>
      </c>
      <c r="K3637" s="641" t="s">
        <v>1170</v>
      </c>
      <c r="L3637" s="641" t="s">
        <v>298</v>
      </c>
      <c r="M3637" s="676">
        <v>228379305</v>
      </c>
    </row>
    <row r="3638" spans="1:13">
      <c r="A3638" s="641" t="s">
        <v>15360</v>
      </c>
      <c r="B3638" s="641" t="s">
        <v>15325</v>
      </c>
      <c r="C3638" s="641" t="s">
        <v>15287</v>
      </c>
      <c r="D3638" s="641">
        <v>7018</v>
      </c>
      <c r="E3638" s="641" t="s">
        <v>726</v>
      </c>
      <c r="F3638" s="641" t="s">
        <v>607</v>
      </c>
      <c r="G3638" s="641" t="s">
        <v>607</v>
      </c>
      <c r="H3638" s="641" t="s">
        <v>41</v>
      </c>
      <c r="I3638" s="641" t="s">
        <v>425</v>
      </c>
      <c r="J3638" s="641" t="s">
        <v>724</v>
      </c>
      <c r="K3638" s="641" t="s">
        <v>1170</v>
      </c>
      <c r="L3638" s="641" t="s">
        <v>298</v>
      </c>
      <c r="M3638" s="676">
        <v>228379305</v>
      </c>
    </row>
    <row r="3639" spans="1:13">
      <c r="A3639" s="737" t="s">
        <v>5823</v>
      </c>
      <c r="B3639" s="737" t="s">
        <v>1552</v>
      </c>
      <c r="C3639" s="737" t="s">
        <v>245</v>
      </c>
      <c r="D3639" s="742">
        <v>7018</v>
      </c>
      <c r="E3639" s="737" t="s">
        <v>726</v>
      </c>
      <c r="F3639" s="737" t="s">
        <v>607</v>
      </c>
      <c r="G3639" s="737" t="s">
        <v>298</v>
      </c>
      <c r="H3639" s="737" t="s">
        <v>41</v>
      </c>
      <c r="I3639" s="737" t="s">
        <v>320</v>
      </c>
      <c r="J3639" s="737" t="s">
        <v>709</v>
      </c>
      <c r="K3639" s="737" t="s">
        <v>197</v>
      </c>
      <c r="L3639" s="737" t="s">
        <v>654</v>
      </c>
      <c r="M3639" s="746">
        <v>241164000</v>
      </c>
    </row>
    <row r="3640" spans="1:13">
      <c r="A3640" s="641" t="s">
        <v>15331</v>
      </c>
      <c r="B3640" s="641" t="s">
        <v>15327</v>
      </c>
      <c r="C3640" s="641" t="s">
        <v>15287</v>
      </c>
      <c r="D3640" s="641">
        <v>7018</v>
      </c>
      <c r="E3640" s="641" t="s">
        <v>726</v>
      </c>
      <c r="F3640" s="641" t="s">
        <v>607</v>
      </c>
      <c r="G3640" s="641" t="s">
        <v>607</v>
      </c>
      <c r="H3640" s="641" t="s">
        <v>41</v>
      </c>
      <c r="I3640" s="641" t="s">
        <v>320</v>
      </c>
      <c r="J3640" s="641" t="s">
        <v>709</v>
      </c>
      <c r="K3640" s="641" t="s">
        <v>290</v>
      </c>
      <c r="L3640" s="641" t="s">
        <v>298</v>
      </c>
      <c r="M3640" s="676">
        <v>241164000</v>
      </c>
    </row>
    <row r="3641" spans="1:13">
      <c r="A3641" s="641" t="s">
        <v>15332</v>
      </c>
      <c r="B3641" s="641" t="s">
        <v>15325</v>
      </c>
      <c r="C3641" s="641" t="s">
        <v>15287</v>
      </c>
      <c r="D3641" s="641">
        <v>7018</v>
      </c>
      <c r="E3641" s="641" t="s">
        <v>726</v>
      </c>
      <c r="F3641" s="641" t="s">
        <v>607</v>
      </c>
      <c r="G3641" s="641" t="s">
        <v>607</v>
      </c>
      <c r="H3641" s="641" t="s">
        <v>41</v>
      </c>
      <c r="I3641" s="641" t="s">
        <v>322</v>
      </c>
      <c r="J3641" s="641" t="s">
        <v>710</v>
      </c>
      <c r="K3641" s="641" t="s">
        <v>1170</v>
      </c>
      <c r="L3641" s="641" t="s">
        <v>298</v>
      </c>
      <c r="M3641" s="676">
        <v>252872235</v>
      </c>
    </row>
    <row r="3642" spans="1:13">
      <c r="A3642" s="737" t="s">
        <v>5822</v>
      </c>
      <c r="B3642" s="737" t="s">
        <v>1552</v>
      </c>
      <c r="C3642" s="737" t="s">
        <v>245</v>
      </c>
      <c r="D3642" s="742">
        <v>7018</v>
      </c>
      <c r="E3642" s="737" t="s">
        <v>726</v>
      </c>
      <c r="F3642" s="737" t="s">
        <v>607</v>
      </c>
      <c r="G3642" s="737" t="s">
        <v>298</v>
      </c>
      <c r="H3642" s="737" t="s">
        <v>41</v>
      </c>
      <c r="I3642" s="737" t="s">
        <v>318</v>
      </c>
      <c r="J3642" s="737" t="s">
        <v>708</v>
      </c>
      <c r="K3642" s="737" t="s">
        <v>197</v>
      </c>
      <c r="L3642" s="737" t="s">
        <v>654</v>
      </c>
      <c r="M3642" s="746">
        <v>262416000</v>
      </c>
    </row>
    <row r="3643" spans="1:13">
      <c r="A3643" s="641" t="s">
        <v>15329</v>
      </c>
      <c r="B3643" s="641" t="s">
        <v>15327</v>
      </c>
      <c r="C3643" s="641" t="s">
        <v>15287</v>
      </c>
      <c r="D3643" s="641">
        <v>7018</v>
      </c>
      <c r="E3643" s="641" t="s">
        <v>726</v>
      </c>
      <c r="F3643" s="641" t="s">
        <v>607</v>
      </c>
      <c r="G3643" s="641" t="s">
        <v>607</v>
      </c>
      <c r="H3643" s="641" t="s">
        <v>41</v>
      </c>
      <c r="I3643" s="641" t="s">
        <v>318</v>
      </c>
      <c r="J3643" s="641" t="s">
        <v>708</v>
      </c>
      <c r="K3643" s="641" t="s">
        <v>290</v>
      </c>
      <c r="L3643" s="641" t="s">
        <v>298</v>
      </c>
      <c r="M3643" s="676">
        <v>262416000</v>
      </c>
    </row>
    <row r="3644" spans="1:13">
      <c r="A3644" s="641" t="s">
        <v>15330</v>
      </c>
      <c r="B3644" s="641" t="s">
        <v>15325</v>
      </c>
      <c r="C3644" s="641" t="s">
        <v>15287</v>
      </c>
      <c r="D3644" s="641">
        <v>7018</v>
      </c>
      <c r="E3644" s="641" t="s">
        <v>726</v>
      </c>
      <c r="F3644" s="641" t="s">
        <v>607</v>
      </c>
      <c r="G3644" s="641" t="s">
        <v>607</v>
      </c>
      <c r="H3644" s="641" t="s">
        <v>41</v>
      </c>
      <c r="I3644" s="641" t="s">
        <v>320</v>
      </c>
      <c r="J3644" s="641" t="s">
        <v>709</v>
      </c>
      <c r="K3644" s="641" t="s">
        <v>1170</v>
      </c>
      <c r="L3644" s="641" t="s">
        <v>298</v>
      </c>
      <c r="M3644" s="676">
        <v>277338600</v>
      </c>
    </row>
    <row r="3645" spans="1:13">
      <c r="A3645" s="737" t="s">
        <v>5821</v>
      </c>
      <c r="B3645" s="737" t="s">
        <v>1552</v>
      </c>
      <c r="C3645" s="737" t="s">
        <v>245</v>
      </c>
      <c r="D3645" s="742">
        <v>7018</v>
      </c>
      <c r="E3645" s="737" t="s">
        <v>726</v>
      </c>
      <c r="F3645" s="737" t="s">
        <v>607</v>
      </c>
      <c r="G3645" s="737" t="s">
        <v>298</v>
      </c>
      <c r="H3645" s="737" t="s">
        <v>41</v>
      </c>
      <c r="I3645" s="737" t="s">
        <v>316</v>
      </c>
      <c r="J3645" s="737" t="s">
        <v>608</v>
      </c>
      <c r="K3645" s="737" t="s">
        <v>197</v>
      </c>
      <c r="L3645" s="737" t="s">
        <v>654</v>
      </c>
      <c r="M3645" s="746">
        <v>283714200</v>
      </c>
    </row>
    <row r="3646" spans="1:13">
      <c r="A3646" s="641" t="s">
        <v>15326</v>
      </c>
      <c r="B3646" s="641" t="s">
        <v>15327</v>
      </c>
      <c r="C3646" s="641" t="s">
        <v>15287</v>
      </c>
      <c r="D3646" s="641">
        <v>7018</v>
      </c>
      <c r="E3646" s="641" t="s">
        <v>726</v>
      </c>
      <c r="F3646" s="641" t="s">
        <v>607</v>
      </c>
      <c r="G3646" s="641" t="s">
        <v>607</v>
      </c>
      <c r="H3646" s="641" t="s">
        <v>41</v>
      </c>
      <c r="I3646" s="641" t="s">
        <v>316</v>
      </c>
      <c r="J3646" s="641" t="s">
        <v>608</v>
      </c>
      <c r="K3646" s="641" t="s">
        <v>290</v>
      </c>
      <c r="L3646" s="641" t="s">
        <v>298</v>
      </c>
      <c r="M3646" s="676">
        <v>283714200</v>
      </c>
    </row>
    <row r="3647" spans="1:13">
      <c r="A3647" s="641" t="s">
        <v>15328</v>
      </c>
      <c r="B3647" s="641" t="s">
        <v>15325</v>
      </c>
      <c r="C3647" s="641" t="s">
        <v>15287</v>
      </c>
      <c r="D3647" s="641">
        <v>7018</v>
      </c>
      <c r="E3647" s="641" t="s">
        <v>726</v>
      </c>
      <c r="F3647" s="641" t="s">
        <v>607</v>
      </c>
      <c r="G3647" s="641" t="s">
        <v>607</v>
      </c>
      <c r="H3647" s="641" t="s">
        <v>41</v>
      </c>
      <c r="I3647" s="641" t="s">
        <v>318</v>
      </c>
      <c r="J3647" s="641" t="s">
        <v>708</v>
      </c>
      <c r="K3647" s="641" t="s">
        <v>1170</v>
      </c>
      <c r="L3647" s="641" t="s">
        <v>298</v>
      </c>
      <c r="M3647" s="676">
        <v>301778400</v>
      </c>
    </row>
    <row r="3648" spans="1:13">
      <c r="A3648" s="641" t="s">
        <v>15324</v>
      </c>
      <c r="B3648" s="641" t="s">
        <v>15325</v>
      </c>
      <c r="C3648" s="641" t="s">
        <v>15287</v>
      </c>
      <c r="D3648" s="641">
        <v>7018</v>
      </c>
      <c r="E3648" s="641" t="s">
        <v>726</v>
      </c>
      <c r="F3648" s="641" t="s">
        <v>607</v>
      </c>
      <c r="G3648" s="641" t="s">
        <v>607</v>
      </c>
      <c r="H3648" s="641" t="s">
        <v>41</v>
      </c>
      <c r="I3648" s="641" t="s">
        <v>316</v>
      </c>
      <c r="J3648" s="641" t="s">
        <v>608</v>
      </c>
      <c r="K3648" s="641" t="s">
        <v>1170</v>
      </c>
      <c r="L3648" s="641" t="s">
        <v>298</v>
      </c>
      <c r="M3648" s="676">
        <v>326271330</v>
      </c>
    </row>
    <row r="3649" spans="1:13">
      <c r="A3649" s="641" t="s">
        <v>15441</v>
      </c>
      <c r="B3649" s="641" t="s">
        <v>15377</v>
      </c>
      <c r="C3649" s="641" t="s">
        <v>15287</v>
      </c>
      <c r="D3649" s="641">
        <v>7025</v>
      </c>
      <c r="E3649" s="641" t="s">
        <v>843</v>
      </c>
      <c r="F3649" s="641" t="s">
        <v>689</v>
      </c>
      <c r="G3649" s="641" t="s">
        <v>689</v>
      </c>
      <c r="H3649" s="641" t="s">
        <v>41</v>
      </c>
      <c r="I3649" s="641" t="s">
        <v>42</v>
      </c>
      <c r="J3649" s="641" t="s">
        <v>695</v>
      </c>
      <c r="K3649" s="641" t="s">
        <v>291</v>
      </c>
      <c r="L3649" s="641" t="s">
        <v>32</v>
      </c>
      <c r="M3649" s="676">
        <v>532639800</v>
      </c>
    </row>
    <row r="3650" spans="1:13">
      <c r="A3650" s="641" t="s">
        <v>15453</v>
      </c>
      <c r="B3650" s="641" t="s">
        <v>15377</v>
      </c>
      <c r="C3650" s="641" t="s">
        <v>15287</v>
      </c>
      <c r="D3650" s="641">
        <v>7025</v>
      </c>
      <c r="E3650" s="641" t="s">
        <v>843</v>
      </c>
      <c r="F3650" s="641" t="s">
        <v>689</v>
      </c>
      <c r="G3650" s="641" t="s">
        <v>689</v>
      </c>
      <c r="H3650" s="641" t="s">
        <v>41</v>
      </c>
      <c r="I3650" s="641" t="s">
        <v>219</v>
      </c>
      <c r="J3650" s="641" t="s">
        <v>696</v>
      </c>
      <c r="K3650" s="641" t="s">
        <v>291</v>
      </c>
      <c r="L3650" s="641" t="s">
        <v>32</v>
      </c>
      <c r="M3650" s="676">
        <v>532639800</v>
      </c>
    </row>
    <row r="3651" spans="1:13">
      <c r="A3651" s="641" t="s">
        <v>15465</v>
      </c>
      <c r="B3651" s="641" t="s">
        <v>15377</v>
      </c>
      <c r="C3651" s="641" t="s">
        <v>15287</v>
      </c>
      <c r="D3651" s="641">
        <v>7025</v>
      </c>
      <c r="E3651" s="641" t="s">
        <v>843</v>
      </c>
      <c r="F3651" s="641" t="s">
        <v>689</v>
      </c>
      <c r="G3651" s="641" t="s">
        <v>689</v>
      </c>
      <c r="H3651" s="641" t="s">
        <v>41</v>
      </c>
      <c r="I3651" s="641" t="s">
        <v>44</v>
      </c>
      <c r="J3651" s="641" t="s">
        <v>697</v>
      </c>
      <c r="K3651" s="641" t="s">
        <v>291</v>
      </c>
      <c r="L3651" s="641" t="s">
        <v>32</v>
      </c>
      <c r="M3651" s="676">
        <v>532639800</v>
      </c>
    </row>
    <row r="3652" spans="1:13">
      <c r="A3652" s="641" t="s">
        <v>15477</v>
      </c>
      <c r="B3652" s="641" t="s">
        <v>15377</v>
      </c>
      <c r="C3652" s="641" t="s">
        <v>15287</v>
      </c>
      <c r="D3652" s="641">
        <v>7025</v>
      </c>
      <c r="E3652" s="641" t="s">
        <v>843</v>
      </c>
      <c r="F3652" s="641" t="s">
        <v>689</v>
      </c>
      <c r="G3652" s="641" t="s">
        <v>689</v>
      </c>
      <c r="H3652" s="641" t="s">
        <v>41</v>
      </c>
      <c r="I3652" s="641" t="s">
        <v>46</v>
      </c>
      <c r="J3652" s="641" t="s">
        <v>698</v>
      </c>
      <c r="K3652" s="641" t="s">
        <v>291</v>
      </c>
      <c r="L3652" s="641" t="s">
        <v>32</v>
      </c>
      <c r="M3652" s="676">
        <v>532639800</v>
      </c>
    </row>
    <row r="3653" spans="1:13">
      <c r="A3653" s="641" t="s">
        <v>15489</v>
      </c>
      <c r="B3653" s="641" t="s">
        <v>15377</v>
      </c>
      <c r="C3653" s="641" t="s">
        <v>15287</v>
      </c>
      <c r="D3653" s="641">
        <v>7025</v>
      </c>
      <c r="E3653" s="641" t="s">
        <v>843</v>
      </c>
      <c r="F3653" s="641" t="s">
        <v>689</v>
      </c>
      <c r="G3653" s="641" t="s">
        <v>689</v>
      </c>
      <c r="H3653" s="641" t="s">
        <v>41</v>
      </c>
      <c r="I3653" s="641" t="s">
        <v>221</v>
      </c>
      <c r="J3653" s="641" t="s">
        <v>699</v>
      </c>
      <c r="K3653" s="641" t="s">
        <v>291</v>
      </c>
      <c r="L3653" s="641" t="s">
        <v>32</v>
      </c>
      <c r="M3653" s="676">
        <v>532639800</v>
      </c>
    </row>
    <row r="3654" spans="1:13">
      <c r="A3654" s="641" t="s">
        <v>15501</v>
      </c>
      <c r="B3654" s="641" t="s">
        <v>15377</v>
      </c>
      <c r="C3654" s="641" t="s">
        <v>15287</v>
      </c>
      <c r="D3654" s="641">
        <v>7025</v>
      </c>
      <c r="E3654" s="641" t="s">
        <v>843</v>
      </c>
      <c r="F3654" s="641" t="s">
        <v>689</v>
      </c>
      <c r="G3654" s="641" t="s">
        <v>689</v>
      </c>
      <c r="H3654" s="641" t="s">
        <v>41</v>
      </c>
      <c r="I3654" s="641" t="s">
        <v>48</v>
      </c>
      <c r="J3654" s="641" t="s">
        <v>700</v>
      </c>
      <c r="K3654" s="641" t="s">
        <v>291</v>
      </c>
      <c r="L3654" s="641" t="s">
        <v>32</v>
      </c>
      <c r="M3654" s="676">
        <v>532639800</v>
      </c>
    </row>
    <row r="3655" spans="1:13">
      <c r="A3655" s="641" t="s">
        <v>15513</v>
      </c>
      <c r="B3655" s="641" t="s">
        <v>15377</v>
      </c>
      <c r="C3655" s="641" t="s">
        <v>15287</v>
      </c>
      <c r="D3655" s="641">
        <v>7025</v>
      </c>
      <c r="E3655" s="641" t="s">
        <v>843</v>
      </c>
      <c r="F3655" s="641" t="s">
        <v>689</v>
      </c>
      <c r="G3655" s="641" t="s">
        <v>689</v>
      </c>
      <c r="H3655" s="641" t="s">
        <v>41</v>
      </c>
      <c r="I3655" s="641" t="s">
        <v>50</v>
      </c>
      <c r="J3655" s="641" t="s">
        <v>701</v>
      </c>
      <c r="K3655" s="641" t="s">
        <v>291</v>
      </c>
      <c r="L3655" s="641" t="s">
        <v>32</v>
      </c>
      <c r="M3655" s="676">
        <v>532639800</v>
      </c>
    </row>
    <row r="3656" spans="1:13">
      <c r="A3656" s="641" t="s">
        <v>15525</v>
      </c>
      <c r="B3656" s="641" t="s">
        <v>15377</v>
      </c>
      <c r="C3656" s="641" t="s">
        <v>15287</v>
      </c>
      <c r="D3656" s="641">
        <v>7025</v>
      </c>
      <c r="E3656" s="641" t="s">
        <v>843</v>
      </c>
      <c r="F3656" s="641" t="s">
        <v>689</v>
      </c>
      <c r="G3656" s="641" t="s">
        <v>689</v>
      </c>
      <c r="H3656" s="641" t="s">
        <v>41</v>
      </c>
      <c r="I3656" s="641" t="s">
        <v>223</v>
      </c>
      <c r="J3656" s="641" t="s">
        <v>702</v>
      </c>
      <c r="K3656" s="641" t="s">
        <v>291</v>
      </c>
      <c r="L3656" s="641" t="s">
        <v>32</v>
      </c>
      <c r="M3656" s="676">
        <v>532639800</v>
      </c>
    </row>
    <row r="3657" spans="1:13">
      <c r="A3657" s="641" t="s">
        <v>15537</v>
      </c>
      <c r="B3657" s="641" t="s">
        <v>15377</v>
      </c>
      <c r="C3657" s="641" t="s">
        <v>15287</v>
      </c>
      <c r="D3657" s="641">
        <v>7025</v>
      </c>
      <c r="E3657" s="641" t="s">
        <v>843</v>
      </c>
      <c r="F3657" s="641" t="s">
        <v>689</v>
      </c>
      <c r="G3657" s="641" t="s">
        <v>689</v>
      </c>
      <c r="H3657" s="641" t="s">
        <v>41</v>
      </c>
      <c r="I3657" s="641" t="s">
        <v>421</v>
      </c>
      <c r="J3657" s="641" t="s">
        <v>703</v>
      </c>
      <c r="K3657" s="641" t="s">
        <v>291</v>
      </c>
      <c r="L3657" s="641" t="s">
        <v>32</v>
      </c>
      <c r="M3657" s="676">
        <v>532639800</v>
      </c>
    </row>
    <row r="3658" spans="1:13">
      <c r="A3658" s="641" t="s">
        <v>15549</v>
      </c>
      <c r="B3658" s="641" t="s">
        <v>15377</v>
      </c>
      <c r="C3658" s="641" t="s">
        <v>15287</v>
      </c>
      <c r="D3658" s="641">
        <v>7025</v>
      </c>
      <c r="E3658" s="641" t="s">
        <v>843</v>
      </c>
      <c r="F3658" s="641" t="s">
        <v>689</v>
      </c>
      <c r="G3658" s="641" t="s">
        <v>689</v>
      </c>
      <c r="H3658" s="641" t="s">
        <v>41</v>
      </c>
      <c r="I3658" s="641" t="s">
        <v>422</v>
      </c>
      <c r="J3658" s="641" t="s">
        <v>704</v>
      </c>
      <c r="K3658" s="641" t="s">
        <v>291</v>
      </c>
      <c r="L3658" s="641" t="s">
        <v>32</v>
      </c>
      <c r="M3658" s="676">
        <v>532639800</v>
      </c>
    </row>
    <row r="3659" spans="1:13">
      <c r="A3659" s="641" t="s">
        <v>15561</v>
      </c>
      <c r="B3659" s="641" t="s">
        <v>15377</v>
      </c>
      <c r="C3659" s="641" t="s">
        <v>15287</v>
      </c>
      <c r="D3659" s="641">
        <v>7025</v>
      </c>
      <c r="E3659" s="641" t="s">
        <v>843</v>
      </c>
      <c r="F3659" s="641" t="s">
        <v>689</v>
      </c>
      <c r="G3659" s="641" t="s">
        <v>689</v>
      </c>
      <c r="H3659" s="641" t="s">
        <v>41</v>
      </c>
      <c r="I3659" s="641" t="s">
        <v>423</v>
      </c>
      <c r="J3659" s="641" t="s">
        <v>705</v>
      </c>
      <c r="K3659" s="641" t="s">
        <v>291</v>
      </c>
      <c r="L3659" s="641" t="s">
        <v>32</v>
      </c>
      <c r="M3659" s="676">
        <v>532639800</v>
      </c>
    </row>
    <row r="3660" spans="1:13">
      <c r="A3660" s="644" t="s">
        <v>15573</v>
      </c>
      <c r="B3660" s="644" t="s">
        <v>15377</v>
      </c>
      <c r="C3660" s="644" t="s">
        <v>15287</v>
      </c>
      <c r="D3660" s="644">
        <v>7025</v>
      </c>
      <c r="E3660" s="644" t="s">
        <v>843</v>
      </c>
      <c r="F3660" s="644" t="s">
        <v>689</v>
      </c>
      <c r="G3660" s="644" t="s">
        <v>689</v>
      </c>
      <c r="H3660" s="644" t="s">
        <v>41</v>
      </c>
      <c r="I3660" s="644" t="s">
        <v>424</v>
      </c>
      <c r="J3660" s="644" t="s">
        <v>706</v>
      </c>
      <c r="K3660" s="644" t="s">
        <v>291</v>
      </c>
      <c r="L3660" s="644" t="s">
        <v>32</v>
      </c>
      <c r="M3660" s="679">
        <v>532639800</v>
      </c>
    </row>
    <row r="3661" spans="1:13">
      <c r="A3661" s="644" t="s">
        <v>15585</v>
      </c>
      <c r="B3661" s="644" t="s">
        <v>15377</v>
      </c>
      <c r="C3661" s="644" t="s">
        <v>15287</v>
      </c>
      <c r="D3661" s="644">
        <v>7025</v>
      </c>
      <c r="E3661" s="644" t="s">
        <v>843</v>
      </c>
      <c r="F3661" s="644" t="s">
        <v>689</v>
      </c>
      <c r="G3661" s="644" t="s">
        <v>689</v>
      </c>
      <c r="H3661" s="644" t="s">
        <v>41</v>
      </c>
      <c r="I3661" s="644" t="s">
        <v>425</v>
      </c>
      <c r="J3661" s="644" t="s">
        <v>707</v>
      </c>
      <c r="K3661" s="644" t="s">
        <v>291</v>
      </c>
      <c r="L3661" s="644" t="s">
        <v>32</v>
      </c>
      <c r="M3661" s="679">
        <v>532639800</v>
      </c>
    </row>
    <row r="3662" spans="1:13">
      <c r="A3662" s="644" t="s">
        <v>15429</v>
      </c>
      <c r="B3662" s="644" t="s">
        <v>15377</v>
      </c>
      <c r="C3662" s="644" t="s">
        <v>15287</v>
      </c>
      <c r="D3662" s="644">
        <v>7025</v>
      </c>
      <c r="E3662" s="644" t="s">
        <v>843</v>
      </c>
      <c r="F3662" s="644" t="s">
        <v>689</v>
      </c>
      <c r="G3662" s="644" t="s">
        <v>689</v>
      </c>
      <c r="H3662" s="644" t="s">
        <v>41</v>
      </c>
      <c r="I3662" s="644" t="s">
        <v>324</v>
      </c>
      <c r="J3662" s="644" t="s">
        <v>694</v>
      </c>
      <c r="K3662" s="644" t="s">
        <v>291</v>
      </c>
      <c r="L3662" s="644" t="s">
        <v>32</v>
      </c>
      <c r="M3662" s="679">
        <v>578308500</v>
      </c>
    </row>
    <row r="3663" spans="1:13">
      <c r="A3663" s="644" t="s">
        <v>15439</v>
      </c>
      <c r="B3663" s="644" t="s">
        <v>15373</v>
      </c>
      <c r="C3663" s="644" t="s">
        <v>15287</v>
      </c>
      <c r="D3663" s="644">
        <v>7025</v>
      </c>
      <c r="E3663" s="644" t="s">
        <v>843</v>
      </c>
      <c r="F3663" s="644" t="s">
        <v>689</v>
      </c>
      <c r="G3663" s="644" t="s">
        <v>689</v>
      </c>
      <c r="H3663" s="644" t="s">
        <v>41</v>
      </c>
      <c r="I3663" s="644" t="s">
        <v>42</v>
      </c>
      <c r="J3663" s="644" t="s">
        <v>695</v>
      </c>
      <c r="K3663" s="644" t="s">
        <v>1171</v>
      </c>
      <c r="L3663" s="644" t="s">
        <v>32</v>
      </c>
      <c r="M3663" s="679">
        <v>612535770</v>
      </c>
    </row>
    <row r="3664" spans="1:13">
      <c r="A3664" s="644" t="s">
        <v>15451</v>
      </c>
      <c r="B3664" s="644" t="s">
        <v>15373</v>
      </c>
      <c r="C3664" s="644" t="s">
        <v>15287</v>
      </c>
      <c r="D3664" s="644">
        <v>7025</v>
      </c>
      <c r="E3664" s="644" t="s">
        <v>843</v>
      </c>
      <c r="F3664" s="644" t="s">
        <v>689</v>
      </c>
      <c r="G3664" s="644" t="s">
        <v>689</v>
      </c>
      <c r="H3664" s="644" t="s">
        <v>41</v>
      </c>
      <c r="I3664" s="644" t="s">
        <v>219</v>
      </c>
      <c r="J3664" s="644" t="s">
        <v>696</v>
      </c>
      <c r="K3664" s="644" t="s">
        <v>1171</v>
      </c>
      <c r="L3664" s="644" t="s">
        <v>32</v>
      </c>
      <c r="M3664" s="679">
        <v>612535770</v>
      </c>
    </row>
    <row r="3665" spans="1:13">
      <c r="A3665" s="644" t="s">
        <v>15463</v>
      </c>
      <c r="B3665" s="644" t="s">
        <v>15373</v>
      </c>
      <c r="C3665" s="644" t="s">
        <v>15287</v>
      </c>
      <c r="D3665" s="644">
        <v>7025</v>
      </c>
      <c r="E3665" s="644" t="s">
        <v>843</v>
      </c>
      <c r="F3665" s="644" t="s">
        <v>689</v>
      </c>
      <c r="G3665" s="644" t="s">
        <v>689</v>
      </c>
      <c r="H3665" s="644" t="s">
        <v>41</v>
      </c>
      <c r="I3665" s="644" t="s">
        <v>44</v>
      </c>
      <c r="J3665" s="644" t="s">
        <v>697</v>
      </c>
      <c r="K3665" s="644" t="s">
        <v>1171</v>
      </c>
      <c r="L3665" s="644" t="s">
        <v>32</v>
      </c>
      <c r="M3665" s="679">
        <v>612535770</v>
      </c>
    </row>
    <row r="3666" spans="1:13">
      <c r="A3666" s="644" t="s">
        <v>15475</v>
      </c>
      <c r="B3666" s="644" t="s">
        <v>15373</v>
      </c>
      <c r="C3666" s="644" t="s">
        <v>15287</v>
      </c>
      <c r="D3666" s="644">
        <v>7025</v>
      </c>
      <c r="E3666" s="644" t="s">
        <v>843</v>
      </c>
      <c r="F3666" s="644" t="s">
        <v>689</v>
      </c>
      <c r="G3666" s="644" t="s">
        <v>689</v>
      </c>
      <c r="H3666" s="644" t="s">
        <v>41</v>
      </c>
      <c r="I3666" s="644" t="s">
        <v>46</v>
      </c>
      <c r="J3666" s="644" t="s">
        <v>698</v>
      </c>
      <c r="K3666" s="644" t="s">
        <v>1171</v>
      </c>
      <c r="L3666" s="644" t="s">
        <v>32</v>
      </c>
      <c r="M3666" s="679">
        <v>612535770</v>
      </c>
    </row>
    <row r="3667" spans="1:13">
      <c r="A3667" s="644" t="s">
        <v>15487</v>
      </c>
      <c r="B3667" s="644" t="s">
        <v>15373</v>
      </c>
      <c r="C3667" s="644" t="s">
        <v>15287</v>
      </c>
      <c r="D3667" s="644">
        <v>7025</v>
      </c>
      <c r="E3667" s="644" t="s">
        <v>843</v>
      </c>
      <c r="F3667" s="644" t="s">
        <v>689</v>
      </c>
      <c r="G3667" s="644" t="s">
        <v>689</v>
      </c>
      <c r="H3667" s="644" t="s">
        <v>41</v>
      </c>
      <c r="I3667" s="644" t="s">
        <v>221</v>
      </c>
      <c r="J3667" s="644" t="s">
        <v>699</v>
      </c>
      <c r="K3667" s="644" t="s">
        <v>1171</v>
      </c>
      <c r="L3667" s="644" t="s">
        <v>32</v>
      </c>
      <c r="M3667" s="679">
        <v>612535770</v>
      </c>
    </row>
    <row r="3668" spans="1:13">
      <c r="A3668" s="644" t="s">
        <v>15499</v>
      </c>
      <c r="B3668" s="644" t="s">
        <v>15373</v>
      </c>
      <c r="C3668" s="644" t="s">
        <v>15287</v>
      </c>
      <c r="D3668" s="644">
        <v>7025</v>
      </c>
      <c r="E3668" s="644" t="s">
        <v>843</v>
      </c>
      <c r="F3668" s="644" t="s">
        <v>689</v>
      </c>
      <c r="G3668" s="644" t="s">
        <v>689</v>
      </c>
      <c r="H3668" s="644" t="s">
        <v>41</v>
      </c>
      <c r="I3668" s="644" t="s">
        <v>48</v>
      </c>
      <c r="J3668" s="644" t="s">
        <v>700</v>
      </c>
      <c r="K3668" s="644" t="s">
        <v>1171</v>
      </c>
      <c r="L3668" s="644" t="s">
        <v>32</v>
      </c>
      <c r="M3668" s="679">
        <v>612535770</v>
      </c>
    </row>
    <row r="3669" spans="1:13">
      <c r="A3669" s="644" t="s">
        <v>15511</v>
      </c>
      <c r="B3669" s="644" t="s">
        <v>15373</v>
      </c>
      <c r="C3669" s="644" t="s">
        <v>15287</v>
      </c>
      <c r="D3669" s="644">
        <v>7025</v>
      </c>
      <c r="E3669" s="644" t="s">
        <v>843</v>
      </c>
      <c r="F3669" s="644" t="s">
        <v>689</v>
      </c>
      <c r="G3669" s="644" t="s">
        <v>689</v>
      </c>
      <c r="H3669" s="644" t="s">
        <v>41</v>
      </c>
      <c r="I3669" s="644" t="s">
        <v>50</v>
      </c>
      <c r="J3669" s="644" t="s">
        <v>701</v>
      </c>
      <c r="K3669" s="644" t="s">
        <v>1171</v>
      </c>
      <c r="L3669" s="644" t="s">
        <v>32</v>
      </c>
      <c r="M3669" s="679">
        <v>612535770</v>
      </c>
    </row>
    <row r="3670" spans="1:13">
      <c r="A3670" s="644" t="s">
        <v>15523</v>
      </c>
      <c r="B3670" s="644" t="s">
        <v>15373</v>
      </c>
      <c r="C3670" s="644" t="s">
        <v>15287</v>
      </c>
      <c r="D3670" s="644">
        <v>7025</v>
      </c>
      <c r="E3670" s="644" t="s">
        <v>843</v>
      </c>
      <c r="F3670" s="644" t="s">
        <v>689</v>
      </c>
      <c r="G3670" s="644" t="s">
        <v>689</v>
      </c>
      <c r="H3670" s="644" t="s">
        <v>41</v>
      </c>
      <c r="I3670" s="644" t="s">
        <v>223</v>
      </c>
      <c r="J3670" s="644" t="s">
        <v>702</v>
      </c>
      <c r="K3670" s="644" t="s">
        <v>1171</v>
      </c>
      <c r="L3670" s="644" t="s">
        <v>32</v>
      </c>
      <c r="M3670" s="679">
        <v>612535770</v>
      </c>
    </row>
    <row r="3671" spans="1:13">
      <c r="A3671" s="644" t="s">
        <v>15535</v>
      </c>
      <c r="B3671" s="644" t="s">
        <v>15373</v>
      </c>
      <c r="C3671" s="644" t="s">
        <v>15287</v>
      </c>
      <c r="D3671" s="644">
        <v>7025</v>
      </c>
      <c r="E3671" s="644" t="s">
        <v>843</v>
      </c>
      <c r="F3671" s="644" t="s">
        <v>689</v>
      </c>
      <c r="G3671" s="644" t="s">
        <v>689</v>
      </c>
      <c r="H3671" s="644" t="s">
        <v>41</v>
      </c>
      <c r="I3671" s="644" t="s">
        <v>421</v>
      </c>
      <c r="J3671" s="644" t="s">
        <v>703</v>
      </c>
      <c r="K3671" s="644" t="s">
        <v>1171</v>
      </c>
      <c r="L3671" s="644" t="s">
        <v>32</v>
      </c>
      <c r="M3671" s="679">
        <v>612535770</v>
      </c>
    </row>
    <row r="3672" spans="1:13">
      <c r="A3672" s="644" t="s">
        <v>15547</v>
      </c>
      <c r="B3672" s="644" t="s">
        <v>15373</v>
      </c>
      <c r="C3672" s="644" t="s">
        <v>15287</v>
      </c>
      <c r="D3672" s="644">
        <v>7025</v>
      </c>
      <c r="E3672" s="644" t="s">
        <v>843</v>
      </c>
      <c r="F3672" s="644" t="s">
        <v>689</v>
      </c>
      <c r="G3672" s="644" t="s">
        <v>689</v>
      </c>
      <c r="H3672" s="644" t="s">
        <v>41</v>
      </c>
      <c r="I3672" s="644" t="s">
        <v>422</v>
      </c>
      <c r="J3672" s="644" t="s">
        <v>704</v>
      </c>
      <c r="K3672" s="644" t="s">
        <v>1171</v>
      </c>
      <c r="L3672" s="644" t="s">
        <v>32</v>
      </c>
      <c r="M3672" s="679">
        <v>612535770</v>
      </c>
    </row>
    <row r="3673" spans="1:13">
      <c r="A3673" s="644" t="s">
        <v>15559</v>
      </c>
      <c r="B3673" s="644" t="s">
        <v>15373</v>
      </c>
      <c r="C3673" s="644" t="s">
        <v>15287</v>
      </c>
      <c r="D3673" s="644">
        <v>7025</v>
      </c>
      <c r="E3673" s="644" t="s">
        <v>843</v>
      </c>
      <c r="F3673" s="644" t="s">
        <v>689</v>
      </c>
      <c r="G3673" s="644" t="s">
        <v>689</v>
      </c>
      <c r="H3673" s="644" t="s">
        <v>41</v>
      </c>
      <c r="I3673" s="644" t="s">
        <v>423</v>
      </c>
      <c r="J3673" s="644" t="s">
        <v>705</v>
      </c>
      <c r="K3673" s="644" t="s">
        <v>1171</v>
      </c>
      <c r="L3673" s="644" t="s">
        <v>32</v>
      </c>
      <c r="M3673" s="679">
        <v>612535770</v>
      </c>
    </row>
    <row r="3674" spans="1:13">
      <c r="A3674" s="644" t="s">
        <v>15571</v>
      </c>
      <c r="B3674" s="644" t="s">
        <v>15373</v>
      </c>
      <c r="C3674" s="644" t="s">
        <v>15287</v>
      </c>
      <c r="D3674" s="644">
        <v>7025</v>
      </c>
      <c r="E3674" s="644" t="s">
        <v>843</v>
      </c>
      <c r="F3674" s="644" t="s">
        <v>689</v>
      </c>
      <c r="G3674" s="644" t="s">
        <v>689</v>
      </c>
      <c r="H3674" s="644" t="s">
        <v>41</v>
      </c>
      <c r="I3674" s="644" t="s">
        <v>424</v>
      </c>
      <c r="J3674" s="644" t="s">
        <v>706</v>
      </c>
      <c r="K3674" s="644" t="s">
        <v>1171</v>
      </c>
      <c r="L3674" s="644" t="s">
        <v>32</v>
      </c>
      <c r="M3674" s="679">
        <v>612535770</v>
      </c>
    </row>
    <row r="3675" spans="1:13">
      <c r="A3675" s="644" t="s">
        <v>15583</v>
      </c>
      <c r="B3675" s="644" t="s">
        <v>15373</v>
      </c>
      <c r="C3675" s="644" t="s">
        <v>15287</v>
      </c>
      <c r="D3675" s="644">
        <v>7025</v>
      </c>
      <c r="E3675" s="644" t="s">
        <v>843</v>
      </c>
      <c r="F3675" s="644" t="s">
        <v>689</v>
      </c>
      <c r="G3675" s="644" t="s">
        <v>689</v>
      </c>
      <c r="H3675" s="644" t="s">
        <v>41</v>
      </c>
      <c r="I3675" s="644" t="s">
        <v>425</v>
      </c>
      <c r="J3675" s="644" t="s">
        <v>707</v>
      </c>
      <c r="K3675" s="644" t="s">
        <v>1171</v>
      </c>
      <c r="L3675" s="644" t="s">
        <v>32</v>
      </c>
      <c r="M3675" s="679">
        <v>612535770</v>
      </c>
    </row>
    <row r="3676" spans="1:13">
      <c r="A3676" s="644" t="s">
        <v>15417</v>
      </c>
      <c r="B3676" s="644" t="s">
        <v>15377</v>
      </c>
      <c r="C3676" s="644" t="s">
        <v>15287</v>
      </c>
      <c r="D3676" s="644">
        <v>7025</v>
      </c>
      <c r="E3676" s="644" t="s">
        <v>843</v>
      </c>
      <c r="F3676" s="644" t="s">
        <v>689</v>
      </c>
      <c r="G3676" s="644" t="s">
        <v>689</v>
      </c>
      <c r="H3676" s="644" t="s">
        <v>41</v>
      </c>
      <c r="I3676" s="644" t="s">
        <v>322</v>
      </c>
      <c r="J3676" s="644" t="s">
        <v>693</v>
      </c>
      <c r="K3676" s="644" t="s">
        <v>291</v>
      </c>
      <c r="L3676" s="644" t="s">
        <v>32</v>
      </c>
      <c r="M3676" s="679">
        <v>623954100</v>
      </c>
    </row>
    <row r="3677" spans="1:13">
      <c r="A3677" s="644" t="s">
        <v>15427</v>
      </c>
      <c r="B3677" s="644" t="s">
        <v>15373</v>
      </c>
      <c r="C3677" s="644" t="s">
        <v>15287</v>
      </c>
      <c r="D3677" s="644">
        <v>7025</v>
      </c>
      <c r="E3677" s="644" t="s">
        <v>843</v>
      </c>
      <c r="F3677" s="644" t="s">
        <v>689</v>
      </c>
      <c r="G3677" s="644" t="s">
        <v>689</v>
      </c>
      <c r="H3677" s="644" t="s">
        <v>41</v>
      </c>
      <c r="I3677" s="644" t="s">
        <v>324</v>
      </c>
      <c r="J3677" s="644" t="s">
        <v>694</v>
      </c>
      <c r="K3677" s="644" t="s">
        <v>1171</v>
      </c>
      <c r="L3677" s="644" t="s">
        <v>32</v>
      </c>
      <c r="M3677" s="679">
        <v>665054775</v>
      </c>
    </row>
    <row r="3678" spans="1:13">
      <c r="A3678" s="644" t="s">
        <v>15405</v>
      </c>
      <c r="B3678" s="644" t="s">
        <v>15377</v>
      </c>
      <c r="C3678" s="644" t="s">
        <v>15287</v>
      </c>
      <c r="D3678" s="644">
        <v>7025</v>
      </c>
      <c r="E3678" s="644" t="s">
        <v>843</v>
      </c>
      <c r="F3678" s="644" t="s">
        <v>689</v>
      </c>
      <c r="G3678" s="644" t="s">
        <v>689</v>
      </c>
      <c r="H3678" s="644" t="s">
        <v>41</v>
      </c>
      <c r="I3678" s="644" t="s">
        <v>320</v>
      </c>
      <c r="J3678" s="644" t="s">
        <v>692</v>
      </c>
      <c r="K3678" s="644" t="s">
        <v>291</v>
      </c>
      <c r="L3678" s="644" t="s">
        <v>32</v>
      </c>
      <c r="M3678" s="679">
        <v>669622800</v>
      </c>
    </row>
    <row r="3679" spans="1:13">
      <c r="A3679" s="644" t="s">
        <v>15393</v>
      </c>
      <c r="B3679" s="644" t="s">
        <v>15377</v>
      </c>
      <c r="C3679" s="644" t="s">
        <v>15287</v>
      </c>
      <c r="D3679" s="644">
        <v>7025</v>
      </c>
      <c r="E3679" s="644" t="s">
        <v>843</v>
      </c>
      <c r="F3679" s="644" t="s">
        <v>689</v>
      </c>
      <c r="G3679" s="644" t="s">
        <v>689</v>
      </c>
      <c r="H3679" s="644" t="s">
        <v>41</v>
      </c>
      <c r="I3679" s="644" t="s">
        <v>318</v>
      </c>
      <c r="J3679" s="644" t="s">
        <v>691</v>
      </c>
      <c r="K3679" s="644" t="s">
        <v>291</v>
      </c>
      <c r="L3679" s="644" t="s">
        <v>32</v>
      </c>
      <c r="M3679" s="679">
        <v>715268400</v>
      </c>
    </row>
    <row r="3680" spans="1:13">
      <c r="A3680" s="644" t="s">
        <v>15415</v>
      </c>
      <c r="B3680" s="644" t="s">
        <v>15373</v>
      </c>
      <c r="C3680" s="644" t="s">
        <v>15287</v>
      </c>
      <c r="D3680" s="644">
        <v>7025</v>
      </c>
      <c r="E3680" s="644" t="s">
        <v>843</v>
      </c>
      <c r="F3680" s="644" t="s">
        <v>689</v>
      </c>
      <c r="G3680" s="644" t="s">
        <v>689</v>
      </c>
      <c r="H3680" s="644" t="s">
        <v>41</v>
      </c>
      <c r="I3680" s="644" t="s">
        <v>322</v>
      </c>
      <c r="J3680" s="644" t="s">
        <v>693</v>
      </c>
      <c r="K3680" s="644" t="s">
        <v>1171</v>
      </c>
      <c r="L3680" s="644" t="s">
        <v>32</v>
      </c>
      <c r="M3680" s="679">
        <v>717547215</v>
      </c>
    </row>
    <row r="3681" spans="1:13">
      <c r="A3681" s="644" t="s">
        <v>15376</v>
      </c>
      <c r="B3681" s="644" t="s">
        <v>15377</v>
      </c>
      <c r="C3681" s="644" t="s">
        <v>15287</v>
      </c>
      <c r="D3681" s="644">
        <v>7025</v>
      </c>
      <c r="E3681" s="644" t="s">
        <v>843</v>
      </c>
      <c r="F3681" s="644" t="s">
        <v>689</v>
      </c>
      <c r="G3681" s="644" t="s">
        <v>689</v>
      </c>
      <c r="H3681" s="644" t="s">
        <v>41</v>
      </c>
      <c r="I3681" s="644" t="s">
        <v>316</v>
      </c>
      <c r="J3681" s="644" t="s">
        <v>690</v>
      </c>
      <c r="K3681" s="644" t="s">
        <v>291</v>
      </c>
      <c r="L3681" s="644" t="s">
        <v>32</v>
      </c>
      <c r="M3681" s="679">
        <v>760937100</v>
      </c>
    </row>
    <row r="3682" spans="1:13">
      <c r="A3682" s="644" t="s">
        <v>15403</v>
      </c>
      <c r="B3682" s="644" t="s">
        <v>15373</v>
      </c>
      <c r="C3682" s="644" t="s">
        <v>15287</v>
      </c>
      <c r="D3682" s="644">
        <v>7025</v>
      </c>
      <c r="E3682" s="644" t="s">
        <v>843</v>
      </c>
      <c r="F3682" s="644" t="s">
        <v>689</v>
      </c>
      <c r="G3682" s="644" t="s">
        <v>689</v>
      </c>
      <c r="H3682" s="644" t="s">
        <v>41</v>
      </c>
      <c r="I3682" s="644" t="s">
        <v>320</v>
      </c>
      <c r="J3682" s="644" t="s">
        <v>692</v>
      </c>
      <c r="K3682" s="644" t="s">
        <v>1171</v>
      </c>
      <c r="L3682" s="644" t="s">
        <v>32</v>
      </c>
      <c r="M3682" s="679">
        <v>770066220</v>
      </c>
    </row>
    <row r="3683" spans="1:13">
      <c r="A3683" s="644" t="s">
        <v>15391</v>
      </c>
      <c r="B3683" s="644" t="s">
        <v>15373</v>
      </c>
      <c r="C3683" s="644" t="s">
        <v>15287</v>
      </c>
      <c r="D3683" s="644">
        <v>7025</v>
      </c>
      <c r="E3683" s="644" t="s">
        <v>843</v>
      </c>
      <c r="F3683" s="644" t="s">
        <v>689</v>
      </c>
      <c r="G3683" s="644" t="s">
        <v>689</v>
      </c>
      <c r="H3683" s="644" t="s">
        <v>41</v>
      </c>
      <c r="I3683" s="644" t="s">
        <v>318</v>
      </c>
      <c r="J3683" s="644" t="s">
        <v>691</v>
      </c>
      <c r="K3683" s="644" t="s">
        <v>1171</v>
      </c>
      <c r="L3683" s="644" t="s">
        <v>32</v>
      </c>
      <c r="M3683" s="679">
        <v>822558660</v>
      </c>
    </row>
    <row r="3684" spans="1:13">
      <c r="A3684" s="644" t="s">
        <v>15437</v>
      </c>
      <c r="B3684" s="644" t="s">
        <v>15369</v>
      </c>
      <c r="C3684" s="644" t="s">
        <v>15287</v>
      </c>
      <c r="D3684" s="644">
        <v>7025</v>
      </c>
      <c r="E3684" s="644" t="s">
        <v>843</v>
      </c>
      <c r="F3684" s="644" t="s">
        <v>689</v>
      </c>
      <c r="G3684" s="644" t="s">
        <v>689</v>
      </c>
      <c r="H3684" s="644" t="s">
        <v>41</v>
      </c>
      <c r="I3684" s="644" t="s">
        <v>42</v>
      </c>
      <c r="J3684" s="644" t="s">
        <v>695</v>
      </c>
      <c r="K3684" s="644" t="s">
        <v>291</v>
      </c>
      <c r="L3684" s="644" t="s">
        <v>34</v>
      </c>
      <c r="M3684" s="679">
        <v>832870500</v>
      </c>
    </row>
    <row r="3685" spans="1:13">
      <c r="A3685" s="644" t="s">
        <v>15449</v>
      </c>
      <c r="B3685" s="644" t="s">
        <v>15369</v>
      </c>
      <c r="C3685" s="644" t="s">
        <v>15287</v>
      </c>
      <c r="D3685" s="644">
        <v>7025</v>
      </c>
      <c r="E3685" s="644" t="s">
        <v>843</v>
      </c>
      <c r="F3685" s="644" t="s">
        <v>689</v>
      </c>
      <c r="G3685" s="644" t="s">
        <v>689</v>
      </c>
      <c r="H3685" s="644" t="s">
        <v>41</v>
      </c>
      <c r="I3685" s="644" t="s">
        <v>219</v>
      </c>
      <c r="J3685" s="644" t="s">
        <v>696</v>
      </c>
      <c r="K3685" s="644" t="s">
        <v>291</v>
      </c>
      <c r="L3685" s="644" t="s">
        <v>34</v>
      </c>
      <c r="M3685" s="679">
        <v>832870500</v>
      </c>
    </row>
    <row r="3686" spans="1:13">
      <c r="A3686" s="644" t="s">
        <v>15461</v>
      </c>
      <c r="B3686" s="644" t="s">
        <v>15369</v>
      </c>
      <c r="C3686" s="644" t="s">
        <v>15287</v>
      </c>
      <c r="D3686" s="644">
        <v>7025</v>
      </c>
      <c r="E3686" s="644" t="s">
        <v>843</v>
      </c>
      <c r="F3686" s="644" t="s">
        <v>689</v>
      </c>
      <c r="G3686" s="644" t="s">
        <v>689</v>
      </c>
      <c r="H3686" s="644" t="s">
        <v>41</v>
      </c>
      <c r="I3686" s="644" t="s">
        <v>44</v>
      </c>
      <c r="J3686" s="644" t="s">
        <v>697</v>
      </c>
      <c r="K3686" s="644" t="s">
        <v>291</v>
      </c>
      <c r="L3686" s="644" t="s">
        <v>34</v>
      </c>
      <c r="M3686" s="679">
        <v>832870500</v>
      </c>
    </row>
    <row r="3687" spans="1:13">
      <c r="A3687" s="644" t="s">
        <v>15473</v>
      </c>
      <c r="B3687" s="644" t="s">
        <v>15369</v>
      </c>
      <c r="C3687" s="644" t="s">
        <v>15287</v>
      </c>
      <c r="D3687" s="644">
        <v>7025</v>
      </c>
      <c r="E3687" s="644" t="s">
        <v>843</v>
      </c>
      <c r="F3687" s="644" t="s">
        <v>689</v>
      </c>
      <c r="G3687" s="644" t="s">
        <v>689</v>
      </c>
      <c r="H3687" s="644" t="s">
        <v>41</v>
      </c>
      <c r="I3687" s="644" t="s">
        <v>46</v>
      </c>
      <c r="J3687" s="644" t="s">
        <v>698</v>
      </c>
      <c r="K3687" s="644" t="s">
        <v>291</v>
      </c>
      <c r="L3687" s="644" t="s">
        <v>34</v>
      </c>
      <c r="M3687" s="679">
        <v>832870500</v>
      </c>
    </row>
    <row r="3688" spans="1:13">
      <c r="A3688" s="644" t="s">
        <v>15485</v>
      </c>
      <c r="B3688" s="644" t="s">
        <v>15369</v>
      </c>
      <c r="C3688" s="644" t="s">
        <v>15287</v>
      </c>
      <c r="D3688" s="644">
        <v>7025</v>
      </c>
      <c r="E3688" s="644" t="s">
        <v>843</v>
      </c>
      <c r="F3688" s="644" t="s">
        <v>689</v>
      </c>
      <c r="G3688" s="644" t="s">
        <v>689</v>
      </c>
      <c r="H3688" s="644" t="s">
        <v>41</v>
      </c>
      <c r="I3688" s="644" t="s">
        <v>221</v>
      </c>
      <c r="J3688" s="644" t="s">
        <v>699</v>
      </c>
      <c r="K3688" s="644" t="s">
        <v>291</v>
      </c>
      <c r="L3688" s="644" t="s">
        <v>34</v>
      </c>
      <c r="M3688" s="679">
        <v>832870500</v>
      </c>
    </row>
    <row r="3689" spans="1:13">
      <c r="A3689" s="644" t="s">
        <v>15497</v>
      </c>
      <c r="B3689" s="644" t="s">
        <v>15369</v>
      </c>
      <c r="C3689" s="644" t="s">
        <v>15287</v>
      </c>
      <c r="D3689" s="644">
        <v>7025</v>
      </c>
      <c r="E3689" s="644" t="s">
        <v>843</v>
      </c>
      <c r="F3689" s="644" t="s">
        <v>689</v>
      </c>
      <c r="G3689" s="644" t="s">
        <v>689</v>
      </c>
      <c r="H3689" s="644" t="s">
        <v>41</v>
      </c>
      <c r="I3689" s="644" t="s">
        <v>48</v>
      </c>
      <c r="J3689" s="644" t="s">
        <v>700</v>
      </c>
      <c r="K3689" s="644" t="s">
        <v>291</v>
      </c>
      <c r="L3689" s="644" t="s">
        <v>34</v>
      </c>
      <c r="M3689" s="679">
        <v>832870500</v>
      </c>
    </row>
    <row r="3690" spans="1:13">
      <c r="A3690" s="644" t="s">
        <v>15509</v>
      </c>
      <c r="B3690" s="644" t="s">
        <v>15369</v>
      </c>
      <c r="C3690" s="644" t="s">
        <v>15287</v>
      </c>
      <c r="D3690" s="644">
        <v>7025</v>
      </c>
      <c r="E3690" s="644" t="s">
        <v>843</v>
      </c>
      <c r="F3690" s="644" t="s">
        <v>689</v>
      </c>
      <c r="G3690" s="644" t="s">
        <v>689</v>
      </c>
      <c r="H3690" s="644" t="s">
        <v>41</v>
      </c>
      <c r="I3690" s="644" t="s">
        <v>50</v>
      </c>
      <c r="J3690" s="644" t="s">
        <v>701</v>
      </c>
      <c r="K3690" s="644" t="s">
        <v>291</v>
      </c>
      <c r="L3690" s="644" t="s">
        <v>34</v>
      </c>
      <c r="M3690" s="679">
        <v>832870500</v>
      </c>
    </row>
    <row r="3691" spans="1:13">
      <c r="A3691" s="644" t="s">
        <v>15521</v>
      </c>
      <c r="B3691" s="644" t="s">
        <v>15369</v>
      </c>
      <c r="C3691" s="644" t="s">
        <v>15287</v>
      </c>
      <c r="D3691" s="644">
        <v>7025</v>
      </c>
      <c r="E3691" s="644" t="s">
        <v>843</v>
      </c>
      <c r="F3691" s="644" t="s">
        <v>689</v>
      </c>
      <c r="G3691" s="644" t="s">
        <v>689</v>
      </c>
      <c r="H3691" s="644" t="s">
        <v>41</v>
      </c>
      <c r="I3691" s="644" t="s">
        <v>223</v>
      </c>
      <c r="J3691" s="644" t="s">
        <v>702</v>
      </c>
      <c r="K3691" s="644" t="s">
        <v>291</v>
      </c>
      <c r="L3691" s="644" t="s">
        <v>34</v>
      </c>
      <c r="M3691" s="679">
        <v>832870500</v>
      </c>
    </row>
    <row r="3692" spans="1:13">
      <c r="A3692" s="644" t="s">
        <v>15533</v>
      </c>
      <c r="B3692" s="644" t="s">
        <v>15369</v>
      </c>
      <c r="C3692" s="644" t="s">
        <v>15287</v>
      </c>
      <c r="D3692" s="644">
        <v>7025</v>
      </c>
      <c r="E3692" s="644" t="s">
        <v>843</v>
      </c>
      <c r="F3692" s="644" t="s">
        <v>689</v>
      </c>
      <c r="G3692" s="644" t="s">
        <v>689</v>
      </c>
      <c r="H3692" s="644" t="s">
        <v>41</v>
      </c>
      <c r="I3692" s="644" t="s">
        <v>421</v>
      </c>
      <c r="J3692" s="644" t="s">
        <v>703</v>
      </c>
      <c r="K3692" s="644" t="s">
        <v>291</v>
      </c>
      <c r="L3692" s="644" t="s">
        <v>34</v>
      </c>
      <c r="M3692" s="679">
        <v>832870500</v>
      </c>
    </row>
    <row r="3693" spans="1:13">
      <c r="A3693" s="644" t="s">
        <v>15545</v>
      </c>
      <c r="B3693" s="644" t="s">
        <v>15369</v>
      </c>
      <c r="C3693" s="644" t="s">
        <v>15287</v>
      </c>
      <c r="D3693" s="644">
        <v>7025</v>
      </c>
      <c r="E3693" s="644" t="s">
        <v>843</v>
      </c>
      <c r="F3693" s="644" t="s">
        <v>689</v>
      </c>
      <c r="G3693" s="644" t="s">
        <v>689</v>
      </c>
      <c r="H3693" s="644" t="s">
        <v>41</v>
      </c>
      <c r="I3693" s="644" t="s">
        <v>422</v>
      </c>
      <c r="J3693" s="644" t="s">
        <v>704</v>
      </c>
      <c r="K3693" s="644" t="s">
        <v>291</v>
      </c>
      <c r="L3693" s="644" t="s">
        <v>34</v>
      </c>
      <c r="M3693" s="679">
        <v>832870500</v>
      </c>
    </row>
    <row r="3694" spans="1:13">
      <c r="A3694" s="644" t="s">
        <v>15557</v>
      </c>
      <c r="B3694" s="644" t="s">
        <v>15369</v>
      </c>
      <c r="C3694" s="644" t="s">
        <v>15287</v>
      </c>
      <c r="D3694" s="644">
        <v>7025</v>
      </c>
      <c r="E3694" s="644" t="s">
        <v>843</v>
      </c>
      <c r="F3694" s="644" t="s">
        <v>689</v>
      </c>
      <c r="G3694" s="644" t="s">
        <v>689</v>
      </c>
      <c r="H3694" s="644" t="s">
        <v>41</v>
      </c>
      <c r="I3694" s="644" t="s">
        <v>423</v>
      </c>
      <c r="J3694" s="644" t="s">
        <v>705</v>
      </c>
      <c r="K3694" s="644" t="s">
        <v>291</v>
      </c>
      <c r="L3694" s="644" t="s">
        <v>34</v>
      </c>
      <c r="M3694" s="679">
        <v>832870500</v>
      </c>
    </row>
    <row r="3695" spans="1:13">
      <c r="A3695" s="644" t="s">
        <v>15569</v>
      </c>
      <c r="B3695" s="644" t="s">
        <v>15369</v>
      </c>
      <c r="C3695" s="644" t="s">
        <v>15287</v>
      </c>
      <c r="D3695" s="644">
        <v>7025</v>
      </c>
      <c r="E3695" s="644" t="s">
        <v>843</v>
      </c>
      <c r="F3695" s="644" t="s">
        <v>689</v>
      </c>
      <c r="G3695" s="644" t="s">
        <v>689</v>
      </c>
      <c r="H3695" s="644" t="s">
        <v>41</v>
      </c>
      <c r="I3695" s="644" t="s">
        <v>424</v>
      </c>
      <c r="J3695" s="644" t="s">
        <v>706</v>
      </c>
      <c r="K3695" s="644" t="s">
        <v>291</v>
      </c>
      <c r="L3695" s="644" t="s">
        <v>34</v>
      </c>
      <c r="M3695" s="679">
        <v>832870500</v>
      </c>
    </row>
    <row r="3696" spans="1:13">
      <c r="A3696" s="644" t="s">
        <v>15581</v>
      </c>
      <c r="B3696" s="644" t="s">
        <v>15369</v>
      </c>
      <c r="C3696" s="644" t="s">
        <v>15287</v>
      </c>
      <c r="D3696" s="644">
        <v>7025</v>
      </c>
      <c r="E3696" s="644" t="s">
        <v>843</v>
      </c>
      <c r="F3696" s="644" t="s">
        <v>689</v>
      </c>
      <c r="G3696" s="644" t="s">
        <v>689</v>
      </c>
      <c r="H3696" s="644" t="s">
        <v>41</v>
      </c>
      <c r="I3696" s="644" t="s">
        <v>425</v>
      </c>
      <c r="J3696" s="644" t="s">
        <v>707</v>
      </c>
      <c r="K3696" s="644" t="s">
        <v>291</v>
      </c>
      <c r="L3696" s="644" t="s">
        <v>34</v>
      </c>
      <c r="M3696" s="679">
        <v>832870500</v>
      </c>
    </row>
    <row r="3697" spans="1:13">
      <c r="A3697" s="644" t="s">
        <v>15372</v>
      </c>
      <c r="B3697" s="644" t="s">
        <v>15373</v>
      </c>
      <c r="C3697" s="644" t="s">
        <v>15287</v>
      </c>
      <c r="D3697" s="644">
        <v>7025</v>
      </c>
      <c r="E3697" s="644" t="s">
        <v>843</v>
      </c>
      <c r="F3697" s="644" t="s">
        <v>689</v>
      </c>
      <c r="G3697" s="644" t="s">
        <v>689</v>
      </c>
      <c r="H3697" s="644" t="s">
        <v>41</v>
      </c>
      <c r="I3697" s="644" t="s">
        <v>316</v>
      </c>
      <c r="J3697" s="644" t="s">
        <v>690</v>
      </c>
      <c r="K3697" s="644" t="s">
        <v>1171</v>
      </c>
      <c r="L3697" s="644" t="s">
        <v>32</v>
      </c>
      <c r="M3697" s="679">
        <v>875077665</v>
      </c>
    </row>
    <row r="3698" spans="1:13">
      <c r="A3698" s="644" t="s">
        <v>15425</v>
      </c>
      <c r="B3698" s="644" t="s">
        <v>15369</v>
      </c>
      <c r="C3698" s="644" t="s">
        <v>15287</v>
      </c>
      <c r="D3698" s="644">
        <v>7025</v>
      </c>
      <c r="E3698" s="644" t="s">
        <v>843</v>
      </c>
      <c r="F3698" s="644" t="s">
        <v>689</v>
      </c>
      <c r="G3698" s="644" t="s">
        <v>689</v>
      </c>
      <c r="H3698" s="644" t="s">
        <v>41</v>
      </c>
      <c r="I3698" s="644" t="s">
        <v>324</v>
      </c>
      <c r="J3698" s="644" t="s">
        <v>694</v>
      </c>
      <c r="K3698" s="644" t="s">
        <v>291</v>
      </c>
      <c r="L3698" s="644" t="s">
        <v>34</v>
      </c>
      <c r="M3698" s="679">
        <v>904272600</v>
      </c>
    </row>
    <row r="3699" spans="1:13">
      <c r="A3699" s="644" t="s">
        <v>15435</v>
      </c>
      <c r="B3699" s="644" t="s">
        <v>15365</v>
      </c>
      <c r="C3699" s="644" t="s">
        <v>15287</v>
      </c>
      <c r="D3699" s="644">
        <v>7025</v>
      </c>
      <c r="E3699" s="644" t="s">
        <v>843</v>
      </c>
      <c r="F3699" s="644" t="s">
        <v>689</v>
      </c>
      <c r="G3699" s="644" t="s">
        <v>689</v>
      </c>
      <c r="H3699" s="644" t="s">
        <v>41</v>
      </c>
      <c r="I3699" s="644" t="s">
        <v>42</v>
      </c>
      <c r="J3699" s="644" t="s">
        <v>695</v>
      </c>
      <c r="K3699" s="644" t="s">
        <v>1171</v>
      </c>
      <c r="L3699" s="644" t="s">
        <v>34</v>
      </c>
      <c r="M3699" s="679">
        <v>957801075</v>
      </c>
    </row>
    <row r="3700" spans="1:13">
      <c r="A3700" s="644" t="s">
        <v>15447</v>
      </c>
      <c r="B3700" s="644" t="s">
        <v>15365</v>
      </c>
      <c r="C3700" s="644" t="s">
        <v>15287</v>
      </c>
      <c r="D3700" s="644">
        <v>7025</v>
      </c>
      <c r="E3700" s="644" t="s">
        <v>843</v>
      </c>
      <c r="F3700" s="644" t="s">
        <v>689</v>
      </c>
      <c r="G3700" s="644" t="s">
        <v>689</v>
      </c>
      <c r="H3700" s="644" t="s">
        <v>41</v>
      </c>
      <c r="I3700" s="644" t="s">
        <v>219</v>
      </c>
      <c r="J3700" s="644" t="s">
        <v>696</v>
      </c>
      <c r="K3700" s="644" t="s">
        <v>1171</v>
      </c>
      <c r="L3700" s="644" t="s">
        <v>34</v>
      </c>
      <c r="M3700" s="679">
        <v>957801075</v>
      </c>
    </row>
    <row r="3701" spans="1:13">
      <c r="A3701" s="644" t="s">
        <v>15459</v>
      </c>
      <c r="B3701" s="644" t="s">
        <v>15365</v>
      </c>
      <c r="C3701" s="644" t="s">
        <v>15287</v>
      </c>
      <c r="D3701" s="644">
        <v>7025</v>
      </c>
      <c r="E3701" s="644" t="s">
        <v>843</v>
      </c>
      <c r="F3701" s="644" t="s">
        <v>689</v>
      </c>
      <c r="G3701" s="644" t="s">
        <v>689</v>
      </c>
      <c r="H3701" s="644" t="s">
        <v>41</v>
      </c>
      <c r="I3701" s="644" t="s">
        <v>44</v>
      </c>
      <c r="J3701" s="644" t="s">
        <v>697</v>
      </c>
      <c r="K3701" s="644" t="s">
        <v>1171</v>
      </c>
      <c r="L3701" s="644" t="s">
        <v>34</v>
      </c>
      <c r="M3701" s="679">
        <v>957801075</v>
      </c>
    </row>
    <row r="3702" spans="1:13">
      <c r="A3702" s="644" t="s">
        <v>15471</v>
      </c>
      <c r="B3702" s="644" t="s">
        <v>15365</v>
      </c>
      <c r="C3702" s="644" t="s">
        <v>15287</v>
      </c>
      <c r="D3702" s="644">
        <v>7025</v>
      </c>
      <c r="E3702" s="644" t="s">
        <v>843</v>
      </c>
      <c r="F3702" s="644" t="s">
        <v>689</v>
      </c>
      <c r="G3702" s="644" t="s">
        <v>689</v>
      </c>
      <c r="H3702" s="644" t="s">
        <v>41</v>
      </c>
      <c r="I3702" s="644" t="s">
        <v>46</v>
      </c>
      <c r="J3702" s="644" t="s">
        <v>698</v>
      </c>
      <c r="K3702" s="644" t="s">
        <v>1171</v>
      </c>
      <c r="L3702" s="644" t="s">
        <v>34</v>
      </c>
      <c r="M3702" s="679">
        <v>957801075</v>
      </c>
    </row>
    <row r="3703" spans="1:13">
      <c r="A3703" s="644" t="s">
        <v>15483</v>
      </c>
      <c r="B3703" s="644" t="s">
        <v>15365</v>
      </c>
      <c r="C3703" s="644" t="s">
        <v>15287</v>
      </c>
      <c r="D3703" s="644">
        <v>7025</v>
      </c>
      <c r="E3703" s="644" t="s">
        <v>843</v>
      </c>
      <c r="F3703" s="644" t="s">
        <v>689</v>
      </c>
      <c r="G3703" s="644" t="s">
        <v>689</v>
      </c>
      <c r="H3703" s="644" t="s">
        <v>41</v>
      </c>
      <c r="I3703" s="644" t="s">
        <v>221</v>
      </c>
      <c r="J3703" s="644" t="s">
        <v>699</v>
      </c>
      <c r="K3703" s="644" t="s">
        <v>1171</v>
      </c>
      <c r="L3703" s="644" t="s">
        <v>34</v>
      </c>
      <c r="M3703" s="679">
        <v>957801075</v>
      </c>
    </row>
    <row r="3704" spans="1:13">
      <c r="A3704" s="644" t="s">
        <v>15495</v>
      </c>
      <c r="B3704" s="644" t="s">
        <v>15365</v>
      </c>
      <c r="C3704" s="644" t="s">
        <v>15287</v>
      </c>
      <c r="D3704" s="644">
        <v>7025</v>
      </c>
      <c r="E3704" s="644" t="s">
        <v>843</v>
      </c>
      <c r="F3704" s="644" t="s">
        <v>689</v>
      </c>
      <c r="G3704" s="644" t="s">
        <v>689</v>
      </c>
      <c r="H3704" s="644" t="s">
        <v>41</v>
      </c>
      <c r="I3704" s="644" t="s">
        <v>48</v>
      </c>
      <c r="J3704" s="644" t="s">
        <v>700</v>
      </c>
      <c r="K3704" s="644" t="s">
        <v>1171</v>
      </c>
      <c r="L3704" s="644" t="s">
        <v>34</v>
      </c>
      <c r="M3704" s="679">
        <v>957801075</v>
      </c>
    </row>
    <row r="3705" spans="1:13">
      <c r="A3705" s="644" t="s">
        <v>15507</v>
      </c>
      <c r="B3705" s="644" t="s">
        <v>15365</v>
      </c>
      <c r="C3705" s="644" t="s">
        <v>15287</v>
      </c>
      <c r="D3705" s="644">
        <v>7025</v>
      </c>
      <c r="E3705" s="644" t="s">
        <v>843</v>
      </c>
      <c r="F3705" s="644" t="s">
        <v>689</v>
      </c>
      <c r="G3705" s="644" t="s">
        <v>689</v>
      </c>
      <c r="H3705" s="644" t="s">
        <v>41</v>
      </c>
      <c r="I3705" s="644" t="s">
        <v>50</v>
      </c>
      <c r="J3705" s="644" t="s">
        <v>701</v>
      </c>
      <c r="K3705" s="644" t="s">
        <v>1171</v>
      </c>
      <c r="L3705" s="644" t="s">
        <v>34</v>
      </c>
      <c r="M3705" s="679">
        <v>957801075</v>
      </c>
    </row>
    <row r="3706" spans="1:13">
      <c r="A3706" s="644" t="s">
        <v>15519</v>
      </c>
      <c r="B3706" s="644" t="s">
        <v>15365</v>
      </c>
      <c r="C3706" s="644" t="s">
        <v>15287</v>
      </c>
      <c r="D3706" s="644">
        <v>7025</v>
      </c>
      <c r="E3706" s="644" t="s">
        <v>843</v>
      </c>
      <c r="F3706" s="644" t="s">
        <v>689</v>
      </c>
      <c r="G3706" s="644" t="s">
        <v>689</v>
      </c>
      <c r="H3706" s="644" t="s">
        <v>41</v>
      </c>
      <c r="I3706" s="644" t="s">
        <v>223</v>
      </c>
      <c r="J3706" s="644" t="s">
        <v>702</v>
      </c>
      <c r="K3706" s="644" t="s">
        <v>1171</v>
      </c>
      <c r="L3706" s="644" t="s">
        <v>34</v>
      </c>
      <c r="M3706" s="679">
        <v>957801075</v>
      </c>
    </row>
    <row r="3707" spans="1:13">
      <c r="A3707" s="644" t="s">
        <v>15531</v>
      </c>
      <c r="B3707" s="644" t="s">
        <v>15365</v>
      </c>
      <c r="C3707" s="644" t="s">
        <v>15287</v>
      </c>
      <c r="D3707" s="644">
        <v>7025</v>
      </c>
      <c r="E3707" s="644" t="s">
        <v>843</v>
      </c>
      <c r="F3707" s="644" t="s">
        <v>689</v>
      </c>
      <c r="G3707" s="644" t="s">
        <v>689</v>
      </c>
      <c r="H3707" s="644" t="s">
        <v>41</v>
      </c>
      <c r="I3707" s="644" t="s">
        <v>421</v>
      </c>
      <c r="J3707" s="644" t="s">
        <v>703</v>
      </c>
      <c r="K3707" s="644" t="s">
        <v>1171</v>
      </c>
      <c r="L3707" s="644" t="s">
        <v>34</v>
      </c>
      <c r="M3707" s="679">
        <v>957801075</v>
      </c>
    </row>
    <row r="3708" spans="1:13">
      <c r="A3708" s="644" t="s">
        <v>15543</v>
      </c>
      <c r="B3708" s="644" t="s">
        <v>15365</v>
      </c>
      <c r="C3708" s="644" t="s">
        <v>15287</v>
      </c>
      <c r="D3708" s="644">
        <v>7025</v>
      </c>
      <c r="E3708" s="644" t="s">
        <v>843</v>
      </c>
      <c r="F3708" s="644" t="s">
        <v>689</v>
      </c>
      <c r="G3708" s="644" t="s">
        <v>689</v>
      </c>
      <c r="H3708" s="644" t="s">
        <v>41</v>
      </c>
      <c r="I3708" s="644" t="s">
        <v>422</v>
      </c>
      <c r="J3708" s="644" t="s">
        <v>704</v>
      </c>
      <c r="K3708" s="644" t="s">
        <v>1171</v>
      </c>
      <c r="L3708" s="644" t="s">
        <v>34</v>
      </c>
      <c r="M3708" s="679">
        <v>957801075</v>
      </c>
    </row>
    <row r="3709" spans="1:13">
      <c r="A3709" s="644" t="s">
        <v>15555</v>
      </c>
      <c r="B3709" s="644" t="s">
        <v>15365</v>
      </c>
      <c r="C3709" s="644" t="s">
        <v>15287</v>
      </c>
      <c r="D3709" s="644">
        <v>7025</v>
      </c>
      <c r="E3709" s="644" t="s">
        <v>843</v>
      </c>
      <c r="F3709" s="644" t="s">
        <v>689</v>
      </c>
      <c r="G3709" s="644" t="s">
        <v>689</v>
      </c>
      <c r="H3709" s="644" t="s">
        <v>41</v>
      </c>
      <c r="I3709" s="644" t="s">
        <v>423</v>
      </c>
      <c r="J3709" s="644" t="s">
        <v>705</v>
      </c>
      <c r="K3709" s="644" t="s">
        <v>1171</v>
      </c>
      <c r="L3709" s="644" t="s">
        <v>34</v>
      </c>
      <c r="M3709" s="679">
        <v>957801075</v>
      </c>
    </row>
    <row r="3710" spans="1:13">
      <c r="A3710" s="644" t="s">
        <v>15567</v>
      </c>
      <c r="B3710" s="644" t="s">
        <v>15365</v>
      </c>
      <c r="C3710" s="644" t="s">
        <v>15287</v>
      </c>
      <c r="D3710" s="644">
        <v>7025</v>
      </c>
      <c r="E3710" s="644" t="s">
        <v>843</v>
      </c>
      <c r="F3710" s="644" t="s">
        <v>689</v>
      </c>
      <c r="G3710" s="644" t="s">
        <v>689</v>
      </c>
      <c r="H3710" s="644" t="s">
        <v>41</v>
      </c>
      <c r="I3710" s="644" t="s">
        <v>424</v>
      </c>
      <c r="J3710" s="644" t="s">
        <v>706</v>
      </c>
      <c r="K3710" s="644" t="s">
        <v>1171</v>
      </c>
      <c r="L3710" s="644" t="s">
        <v>34</v>
      </c>
      <c r="M3710" s="679">
        <v>957801075</v>
      </c>
    </row>
    <row r="3711" spans="1:13">
      <c r="A3711" s="644" t="s">
        <v>15579</v>
      </c>
      <c r="B3711" s="644" t="s">
        <v>15365</v>
      </c>
      <c r="C3711" s="644" t="s">
        <v>15287</v>
      </c>
      <c r="D3711" s="644">
        <v>7025</v>
      </c>
      <c r="E3711" s="644" t="s">
        <v>843</v>
      </c>
      <c r="F3711" s="644" t="s">
        <v>689</v>
      </c>
      <c r="G3711" s="644" t="s">
        <v>689</v>
      </c>
      <c r="H3711" s="644" t="s">
        <v>41</v>
      </c>
      <c r="I3711" s="644" t="s">
        <v>425</v>
      </c>
      <c r="J3711" s="644" t="s">
        <v>707</v>
      </c>
      <c r="K3711" s="644" t="s">
        <v>1171</v>
      </c>
      <c r="L3711" s="644" t="s">
        <v>34</v>
      </c>
      <c r="M3711" s="679">
        <v>957801075</v>
      </c>
    </row>
    <row r="3712" spans="1:13">
      <c r="A3712" s="644" t="s">
        <v>15440</v>
      </c>
      <c r="B3712" s="644" t="s">
        <v>15375</v>
      </c>
      <c r="C3712" s="644" t="s">
        <v>15287</v>
      </c>
      <c r="D3712" s="644">
        <v>7025</v>
      </c>
      <c r="E3712" s="644" t="s">
        <v>843</v>
      </c>
      <c r="F3712" s="644" t="s">
        <v>689</v>
      </c>
      <c r="G3712" s="644" t="s">
        <v>689</v>
      </c>
      <c r="H3712" s="644" t="s">
        <v>41</v>
      </c>
      <c r="I3712" s="644" t="s">
        <v>42</v>
      </c>
      <c r="J3712" s="644" t="s">
        <v>695</v>
      </c>
      <c r="K3712" s="644" t="s">
        <v>290</v>
      </c>
      <c r="L3712" s="644" t="s">
        <v>32</v>
      </c>
      <c r="M3712" s="679">
        <v>968444400</v>
      </c>
    </row>
    <row r="3713" spans="1:13">
      <c r="A3713" s="644" t="s">
        <v>15452</v>
      </c>
      <c r="B3713" s="644" t="s">
        <v>15375</v>
      </c>
      <c r="C3713" s="644" t="s">
        <v>15287</v>
      </c>
      <c r="D3713" s="644">
        <v>7025</v>
      </c>
      <c r="E3713" s="644" t="s">
        <v>843</v>
      </c>
      <c r="F3713" s="644" t="s">
        <v>689</v>
      </c>
      <c r="G3713" s="644" t="s">
        <v>689</v>
      </c>
      <c r="H3713" s="644" t="s">
        <v>41</v>
      </c>
      <c r="I3713" s="644" t="s">
        <v>219</v>
      </c>
      <c r="J3713" s="644" t="s">
        <v>696</v>
      </c>
      <c r="K3713" s="644" t="s">
        <v>290</v>
      </c>
      <c r="L3713" s="644" t="s">
        <v>32</v>
      </c>
      <c r="M3713" s="679">
        <v>968444400</v>
      </c>
    </row>
    <row r="3714" spans="1:13">
      <c r="A3714" s="644" t="s">
        <v>15464</v>
      </c>
      <c r="B3714" s="644" t="s">
        <v>15375</v>
      </c>
      <c r="C3714" s="644" t="s">
        <v>15287</v>
      </c>
      <c r="D3714" s="644">
        <v>7025</v>
      </c>
      <c r="E3714" s="644" t="s">
        <v>843</v>
      </c>
      <c r="F3714" s="644" t="s">
        <v>689</v>
      </c>
      <c r="G3714" s="644" t="s">
        <v>689</v>
      </c>
      <c r="H3714" s="644" t="s">
        <v>41</v>
      </c>
      <c r="I3714" s="644" t="s">
        <v>44</v>
      </c>
      <c r="J3714" s="644" t="s">
        <v>697</v>
      </c>
      <c r="K3714" s="644" t="s">
        <v>290</v>
      </c>
      <c r="L3714" s="644" t="s">
        <v>32</v>
      </c>
      <c r="M3714" s="679">
        <v>968444400</v>
      </c>
    </row>
    <row r="3715" spans="1:13">
      <c r="A3715" s="644" t="s">
        <v>15476</v>
      </c>
      <c r="B3715" s="644" t="s">
        <v>15375</v>
      </c>
      <c r="C3715" s="644" t="s">
        <v>15287</v>
      </c>
      <c r="D3715" s="644">
        <v>7025</v>
      </c>
      <c r="E3715" s="644" t="s">
        <v>843</v>
      </c>
      <c r="F3715" s="644" t="s">
        <v>689</v>
      </c>
      <c r="G3715" s="644" t="s">
        <v>689</v>
      </c>
      <c r="H3715" s="644" t="s">
        <v>41</v>
      </c>
      <c r="I3715" s="644" t="s">
        <v>46</v>
      </c>
      <c r="J3715" s="644" t="s">
        <v>698</v>
      </c>
      <c r="K3715" s="644" t="s">
        <v>290</v>
      </c>
      <c r="L3715" s="644" t="s">
        <v>32</v>
      </c>
      <c r="M3715" s="679">
        <v>968444400</v>
      </c>
    </row>
    <row r="3716" spans="1:13">
      <c r="A3716" s="644" t="s">
        <v>15488</v>
      </c>
      <c r="B3716" s="644" t="s">
        <v>15375</v>
      </c>
      <c r="C3716" s="644" t="s">
        <v>15287</v>
      </c>
      <c r="D3716" s="644">
        <v>7025</v>
      </c>
      <c r="E3716" s="644" t="s">
        <v>843</v>
      </c>
      <c r="F3716" s="644" t="s">
        <v>689</v>
      </c>
      <c r="G3716" s="644" t="s">
        <v>689</v>
      </c>
      <c r="H3716" s="644" t="s">
        <v>41</v>
      </c>
      <c r="I3716" s="644" t="s">
        <v>221</v>
      </c>
      <c r="J3716" s="644" t="s">
        <v>699</v>
      </c>
      <c r="K3716" s="644" t="s">
        <v>290</v>
      </c>
      <c r="L3716" s="644" t="s">
        <v>32</v>
      </c>
      <c r="M3716" s="679">
        <v>968444400</v>
      </c>
    </row>
    <row r="3717" spans="1:13">
      <c r="A3717" s="644" t="s">
        <v>15500</v>
      </c>
      <c r="B3717" s="644" t="s">
        <v>15375</v>
      </c>
      <c r="C3717" s="644" t="s">
        <v>15287</v>
      </c>
      <c r="D3717" s="644">
        <v>7025</v>
      </c>
      <c r="E3717" s="644" t="s">
        <v>843</v>
      </c>
      <c r="F3717" s="644" t="s">
        <v>689</v>
      </c>
      <c r="G3717" s="644" t="s">
        <v>689</v>
      </c>
      <c r="H3717" s="644" t="s">
        <v>41</v>
      </c>
      <c r="I3717" s="644" t="s">
        <v>48</v>
      </c>
      <c r="J3717" s="644" t="s">
        <v>700</v>
      </c>
      <c r="K3717" s="644" t="s">
        <v>290</v>
      </c>
      <c r="L3717" s="644" t="s">
        <v>32</v>
      </c>
      <c r="M3717" s="679">
        <v>968444400</v>
      </c>
    </row>
    <row r="3718" spans="1:13">
      <c r="A3718" s="644" t="s">
        <v>15512</v>
      </c>
      <c r="B3718" s="644" t="s">
        <v>15375</v>
      </c>
      <c r="C3718" s="644" t="s">
        <v>15287</v>
      </c>
      <c r="D3718" s="644">
        <v>7025</v>
      </c>
      <c r="E3718" s="644" t="s">
        <v>843</v>
      </c>
      <c r="F3718" s="644" t="s">
        <v>689</v>
      </c>
      <c r="G3718" s="644" t="s">
        <v>689</v>
      </c>
      <c r="H3718" s="644" t="s">
        <v>41</v>
      </c>
      <c r="I3718" s="644" t="s">
        <v>50</v>
      </c>
      <c r="J3718" s="644" t="s">
        <v>701</v>
      </c>
      <c r="K3718" s="644" t="s">
        <v>290</v>
      </c>
      <c r="L3718" s="644" t="s">
        <v>32</v>
      </c>
      <c r="M3718" s="679">
        <v>968444400</v>
      </c>
    </row>
    <row r="3719" spans="1:13">
      <c r="A3719" s="644" t="s">
        <v>15524</v>
      </c>
      <c r="B3719" s="644" t="s">
        <v>15375</v>
      </c>
      <c r="C3719" s="644" t="s">
        <v>15287</v>
      </c>
      <c r="D3719" s="644">
        <v>7025</v>
      </c>
      <c r="E3719" s="644" t="s">
        <v>843</v>
      </c>
      <c r="F3719" s="644" t="s">
        <v>689</v>
      </c>
      <c r="G3719" s="644" t="s">
        <v>689</v>
      </c>
      <c r="H3719" s="644" t="s">
        <v>41</v>
      </c>
      <c r="I3719" s="644" t="s">
        <v>223</v>
      </c>
      <c r="J3719" s="644" t="s">
        <v>702</v>
      </c>
      <c r="K3719" s="644" t="s">
        <v>290</v>
      </c>
      <c r="L3719" s="644" t="s">
        <v>32</v>
      </c>
      <c r="M3719" s="679">
        <v>968444400</v>
      </c>
    </row>
    <row r="3720" spans="1:13">
      <c r="A3720" s="644" t="s">
        <v>15536</v>
      </c>
      <c r="B3720" s="644" t="s">
        <v>15375</v>
      </c>
      <c r="C3720" s="644" t="s">
        <v>15287</v>
      </c>
      <c r="D3720" s="644">
        <v>7025</v>
      </c>
      <c r="E3720" s="644" t="s">
        <v>843</v>
      </c>
      <c r="F3720" s="644" t="s">
        <v>689</v>
      </c>
      <c r="G3720" s="644" t="s">
        <v>689</v>
      </c>
      <c r="H3720" s="644" t="s">
        <v>41</v>
      </c>
      <c r="I3720" s="644" t="s">
        <v>421</v>
      </c>
      <c r="J3720" s="644" t="s">
        <v>703</v>
      </c>
      <c r="K3720" s="644" t="s">
        <v>290</v>
      </c>
      <c r="L3720" s="644" t="s">
        <v>32</v>
      </c>
      <c r="M3720" s="679">
        <v>968444400</v>
      </c>
    </row>
    <row r="3721" spans="1:13">
      <c r="A3721" s="644" t="s">
        <v>15548</v>
      </c>
      <c r="B3721" s="644" t="s">
        <v>15375</v>
      </c>
      <c r="C3721" s="644" t="s">
        <v>15287</v>
      </c>
      <c r="D3721" s="644">
        <v>7025</v>
      </c>
      <c r="E3721" s="644" t="s">
        <v>843</v>
      </c>
      <c r="F3721" s="644" t="s">
        <v>689</v>
      </c>
      <c r="G3721" s="644" t="s">
        <v>689</v>
      </c>
      <c r="H3721" s="644" t="s">
        <v>41</v>
      </c>
      <c r="I3721" s="644" t="s">
        <v>422</v>
      </c>
      <c r="J3721" s="644" t="s">
        <v>704</v>
      </c>
      <c r="K3721" s="644" t="s">
        <v>290</v>
      </c>
      <c r="L3721" s="644" t="s">
        <v>32</v>
      </c>
      <c r="M3721" s="679">
        <v>968444400</v>
      </c>
    </row>
    <row r="3722" spans="1:13">
      <c r="A3722" s="644" t="s">
        <v>15560</v>
      </c>
      <c r="B3722" s="644" t="s">
        <v>15375</v>
      </c>
      <c r="C3722" s="644" t="s">
        <v>15287</v>
      </c>
      <c r="D3722" s="644">
        <v>7025</v>
      </c>
      <c r="E3722" s="644" t="s">
        <v>843</v>
      </c>
      <c r="F3722" s="644" t="s">
        <v>689</v>
      </c>
      <c r="G3722" s="644" t="s">
        <v>689</v>
      </c>
      <c r="H3722" s="644" t="s">
        <v>41</v>
      </c>
      <c r="I3722" s="644" t="s">
        <v>423</v>
      </c>
      <c r="J3722" s="644" t="s">
        <v>705</v>
      </c>
      <c r="K3722" s="644" t="s">
        <v>290</v>
      </c>
      <c r="L3722" s="644" t="s">
        <v>32</v>
      </c>
      <c r="M3722" s="679">
        <v>968444400</v>
      </c>
    </row>
    <row r="3723" spans="1:13">
      <c r="A3723" s="644" t="s">
        <v>15572</v>
      </c>
      <c r="B3723" s="644" t="s">
        <v>15375</v>
      </c>
      <c r="C3723" s="644" t="s">
        <v>15287</v>
      </c>
      <c r="D3723" s="644">
        <v>7025</v>
      </c>
      <c r="E3723" s="644" t="s">
        <v>843</v>
      </c>
      <c r="F3723" s="644" t="s">
        <v>689</v>
      </c>
      <c r="G3723" s="644" t="s">
        <v>689</v>
      </c>
      <c r="H3723" s="644" t="s">
        <v>41</v>
      </c>
      <c r="I3723" s="644" t="s">
        <v>424</v>
      </c>
      <c r="J3723" s="644" t="s">
        <v>706</v>
      </c>
      <c r="K3723" s="644" t="s">
        <v>290</v>
      </c>
      <c r="L3723" s="644" t="s">
        <v>32</v>
      </c>
      <c r="M3723" s="679">
        <v>968444400</v>
      </c>
    </row>
    <row r="3724" spans="1:13">
      <c r="A3724" s="644" t="s">
        <v>15584</v>
      </c>
      <c r="B3724" s="644" t="s">
        <v>15375</v>
      </c>
      <c r="C3724" s="644" t="s">
        <v>15287</v>
      </c>
      <c r="D3724" s="644">
        <v>7025</v>
      </c>
      <c r="E3724" s="644" t="s">
        <v>843</v>
      </c>
      <c r="F3724" s="644" t="s">
        <v>689</v>
      </c>
      <c r="G3724" s="644" t="s">
        <v>689</v>
      </c>
      <c r="H3724" s="644" t="s">
        <v>41</v>
      </c>
      <c r="I3724" s="644" t="s">
        <v>425</v>
      </c>
      <c r="J3724" s="644" t="s">
        <v>707</v>
      </c>
      <c r="K3724" s="644" t="s">
        <v>290</v>
      </c>
      <c r="L3724" s="644" t="s">
        <v>32</v>
      </c>
      <c r="M3724" s="679">
        <v>968444400</v>
      </c>
    </row>
    <row r="3725" spans="1:13">
      <c r="A3725" s="644" t="s">
        <v>15413</v>
      </c>
      <c r="B3725" s="644" t="s">
        <v>15369</v>
      </c>
      <c r="C3725" s="644" t="s">
        <v>15287</v>
      </c>
      <c r="D3725" s="644">
        <v>7025</v>
      </c>
      <c r="E3725" s="644" t="s">
        <v>843</v>
      </c>
      <c r="F3725" s="644" t="s">
        <v>689</v>
      </c>
      <c r="G3725" s="644" t="s">
        <v>689</v>
      </c>
      <c r="H3725" s="644" t="s">
        <v>41</v>
      </c>
      <c r="I3725" s="644" t="s">
        <v>322</v>
      </c>
      <c r="J3725" s="644" t="s">
        <v>693</v>
      </c>
      <c r="K3725" s="644" t="s">
        <v>291</v>
      </c>
      <c r="L3725" s="644" t="s">
        <v>34</v>
      </c>
      <c r="M3725" s="679">
        <v>975651600</v>
      </c>
    </row>
    <row r="3726" spans="1:13">
      <c r="A3726" s="644" t="s">
        <v>15445</v>
      </c>
      <c r="B3726" s="644" t="s">
        <v>15385</v>
      </c>
      <c r="C3726" s="644" t="s">
        <v>15287</v>
      </c>
      <c r="D3726" s="644">
        <v>7025</v>
      </c>
      <c r="E3726" s="644" t="s">
        <v>843</v>
      </c>
      <c r="F3726" s="644" t="s">
        <v>689</v>
      </c>
      <c r="G3726" s="644" t="s">
        <v>689</v>
      </c>
      <c r="H3726" s="644" t="s">
        <v>41</v>
      </c>
      <c r="I3726" s="644" t="s">
        <v>42</v>
      </c>
      <c r="J3726" s="644" t="s">
        <v>695</v>
      </c>
      <c r="K3726" s="644" t="s">
        <v>291</v>
      </c>
      <c r="L3726" s="644" t="s">
        <v>218</v>
      </c>
      <c r="M3726" s="679">
        <v>1016885100</v>
      </c>
    </row>
    <row r="3727" spans="1:13">
      <c r="A3727" s="644" t="s">
        <v>15457</v>
      </c>
      <c r="B3727" s="644" t="s">
        <v>15385</v>
      </c>
      <c r="C3727" s="644" t="s">
        <v>15287</v>
      </c>
      <c r="D3727" s="644">
        <v>7025</v>
      </c>
      <c r="E3727" s="644" t="s">
        <v>843</v>
      </c>
      <c r="F3727" s="644" t="s">
        <v>689</v>
      </c>
      <c r="G3727" s="644" t="s">
        <v>689</v>
      </c>
      <c r="H3727" s="644" t="s">
        <v>41</v>
      </c>
      <c r="I3727" s="644" t="s">
        <v>219</v>
      </c>
      <c r="J3727" s="644" t="s">
        <v>696</v>
      </c>
      <c r="K3727" s="644" t="s">
        <v>291</v>
      </c>
      <c r="L3727" s="644" t="s">
        <v>218</v>
      </c>
      <c r="M3727" s="679">
        <v>1016885100</v>
      </c>
    </row>
    <row r="3728" spans="1:13">
      <c r="A3728" s="644" t="s">
        <v>15469</v>
      </c>
      <c r="B3728" s="644" t="s">
        <v>15385</v>
      </c>
      <c r="C3728" s="644" t="s">
        <v>15287</v>
      </c>
      <c r="D3728" s="644">
        <v>7025</v>
      </c>
      <c r="E3728" s="644" t="s">
        <v>843</v>
      </c>
      <c r="F3728" s="644" t="s">
        <v>689</v>
      </c>
      <c r="G3728" s="644" t="s">
        <v>689</v>
      </c>
      <c r="H3728" s="644" t="s">
        <v>41</v>
      </c>
      <c r="I3728" s="644" t="s">
        <v>44</v>
      </c>
      <c r="J3728" s="644" t="s">
        <v>697</v>
      </c>
      <c r="K3728" s="644" t="s">
        <v>291</v>
      </c>
      <c r="L3728" s="644" t="s">
        <v>218</v>
      </c>
      <c r="M3728" s="679">
        <v>1016885100</v>
      </c>
    </row>
    <row r="3729" spans="1:13">
      <c r="A3729" s="644" t="s">
        <v>15481</v>
      </c>
      <c r="B3729" s="644" t="s">
        <v>15385</v>
      </c>
      <c r="C3729" s="644" t="s">
        <v>15287</v>
      </c>
      <c r="D3729" s="644">
        <v>7025</v>
      </c>
      <c r="E3729" s="644" t="s">
        <v>843</v>
      </c>
      <c r="F3729" s="644" t="s">
        <v>689</v>
      </c>
      <c r="G3729" s="644" t="s">
        <v>689</v>
      </c>
      <c r="H3729" s="644" t="s">
        <v>41</v>
      </c>
      <c r="I3729" s="644" t="s">
        <v>46</v>
      </c>
      <c r="J3729" s="644" t="s">
        <v>698</v>
      </c>
      <c r="K3729" s="644" t="s">
        <v>291</v>
      </c>
      <c r="L3729" s="644" t="s">
        <v>218</v>
      </c>
      <c r="M3729" s="679">
        <v>1016885100</v>
      </c>
    </row>
    <row r="3730" spans="1:13">
      <c r="A3730" s="644" t="s">
        <v>15493</v>
      </c>
      <c r="B3730" s="644" t="s">
        <v>15385</v>
      </c>
      <c r="C3730" s="644" t="s">
        <v>15287</v>
      </c>
      <c r="D3730" s="644">
        <v>7025</v>
      </c>
      <c r="E3730" s="644" t="s">
        <v>843</v>
      </c>
      <c r="F3730" s="644" t="s">
        <v>689</v>
      </c>
      <c r="G3730" s="644" t="s">
        <v>689</v>
      </c>
      <c r="H3730" s="644" t="s">
        <v>41</v>
      </c>
      <c r="I3730" s="644" t="s">
        <v>221</v>
      </c>
      <c r="J3730" s="644" t="s">
        <v>699</v>
      </c>
      <c r="K3730" s="644" t="s">
        <v>291</v>
      </c>
      <c r="L3730" s="644" t="s">
        <v>218</v>
      </c>
      <c r="M3730" s="679">
        <v>1016885100</v>
      </c>
    </row>
    <row r="3731" spans="1:13">
      <c r="A3731" s="644" t="s">
        <v>15505</v>
      </c>
      <c r="B3731" s="644" t="s">
        <v>15385</v>
      </c>
      <c r="C3731" s="644" t="s">
        <v>15287</v>
      </c>
      <c r="D3731" s="644">
        <v>7025</v>
      </c>
      <c r="E3731" s="644" t="s">
        <v>843</v>
      </c>
      <c r="F3731" s="644" t="s">
        <v>689</v>
      </c>
      <c r="G3731" s="644" t="s">
        <v>689</v>
      </c>
      <c r="H3731" s="644" t="s">
        <v>41</v>
      </c>
      <c r="I3731" s="644" t="s">
        <v>48</v>
      </c>
      <c r="J3731" s="644" t="s">
        <v>700</v>
      </c>
      <c r="K3731" s="644" t="s">
        <v>291</v>
      </c>
      <c r="L3731" s="644" t="s">
        <v>218</v>
      </c>
      <c r="M3731" s="679">
        <v>1016885100</v>
      </c>
    </row>
    <row r="3732" spans="1:13">
      <c r="A3732" s="644" t="s">
        <v>15517</v>
      </c>
      <c r="B3732" s="644" t="s">
        <v>15385</v>
      </c>
      <c r="C3732" s="644" t="s">
        <v>15287</v>
      </c>
      <c r="D3732" s="644">
        <v>7025</v>
      </c>
      <c r="E3732" s="644" t="s">
        <v>843</v>
      </c>
      <c r="F3732" s="644" t="s">
        <v>689</v>
      </c>
      <c r="G3732" s="644" t="s">
        <v>689</v>
      </c>
      <c r="H3732" s="644" t="s">
        <v>41</v>
      </c>
      <c r="I3732" s="644" t="s">
        <v>50</v>
      </c>
      <c r="J3732" s="644" t="s">
        <v>701</v>
      </c>
      <c r="K3732" s="644" t="s">
        <v>291</v>
      </c>
      <c r="L3732" s="644" t="s">
        <v>218</v>
      </c>
      <c r="M3732" s="679">
        <v>1016885100</v>
      </c>
    </row>
    <row r="3733" spans="1:13">
      <c r="A3733" s="644" t="s">
        <v>15529</v>
      </c>
      <c r="B3733" s="644" t="s">
        <v>15385</v>
      </c>
      <c r="C3733" s="644" t="s">
        <v>15287</v>
      </c>
      <c r="D3733" s="644">
        <v>7025</v>
      </c>
      <c r="E3733" s="644" t="s">
        <v>843</v>
      </c>
      <c r="F3733" s="644" t="s">
        <v>689</v>
      </c>
      <c r="G3733" s="644" t="s">
        <v>689</v>
      </c>
      <c r="H3733" s="644" t="s">
        <v>41</v>
      </c>
      <c r="I3733" s="644" t="s">
        <v>223</v>
      </c>
      <c r="J3733" s="644" t="s">
        <v>702</v>
      </c>
      <c r="K3733" s="644" t="s">
        <v>291</v>
      </c>
      <c r="L3733" s="644" t="s">
        <v>218</v>
      </c>
      <c r="M3733" s="679">
        <v>1016885100</v>
      </c>
    </row>
    <row r="3734" spans="1:13">
      <c r="A3734" s="644" t="s">
        <v>15541</v>
      </c>
      <c r="B3734" s="644" t="s">
        <v>15385</v>
      </c>
      <c r="C3734" s="644" t="s">
        <v>15287</v>
      </c>
      <c r="D3734" s="644">
        <v>7025</v>
      </c>
      <c r="E3734" s="644" t="s">
        <v>843</v>
      </c>
      <c r="F3734" s="644" t="s">
        <v>689</v>
      </c>
      <c r="G3734" s="644" t="s">
        <v>689</v>
      </c>
      <c r="H3734" s="644" t="s">
        <v>41</v>
      </c>
      <c r="I3734" s="644" t="s">
        <v>421</v>
      </c>
      <c r="J3734" s="644" t="s">
        <v>703</v>
      </c>
      <c r="K3734" s="644" t="s">
        <v>291</v>
      </c>
      <c r="L3734" s="644" t="s">
        <v>218</v>
      </c>
      <c r="M3734" s="679">
        <v>1016885100</v>
      </c>
    </row>
    <row r="3735" spans="1:13">
      <c r="A3735" s="644" t="s">
        <v>15553</v>
      </c>
      <c r="B3735" s="644" t="s">
        <v>15385</v>
      </c>
      <c r="C3735" s="644" t="s">
        <v>15287</v>
      </c>
      <c r="D3735" s="644">
        <v>7025</v>
      </c>
      <c r="E3735" s="644" t="s">
        <v>843</v>
      </c>
      <c r="F3735" s="644" t="s">
        <v>689</v>
      </c>
      <c r="G3735" s="644" t="s">
        <v>689</v>
      </c>
      <c r="H3735" s="644" t="s">
        <v>41</v>
      </c>
      <c r="I3735" s="644" t="s">
        <v>422</v>
      </c>
      <c r="J3735" s="644" t="s">
        <v>704</v>
      </c>
      <c r="K3735" s="644" t="s">
        <v>291</v>
      </c>
      <c r="L3735" s="644" t="s">
        <v>218</v>
      </c>
      <c r="M3735" s="679">
        <v>1016885100</v>
      </c>
    </row>
    <row r="3736" spans="1:13">
      <c r="A3736" s="644" t="s">
        <v>15565</v>
      </c>
      <c r="B3736" s="644" t="s">
        <v>15385</v>
      </c>
      <c r="C3736" s="644" t="s">
        <v>15287</v>
      </c>
      <c r="D3736" s="644">
        <v>7025</v>
      </c>
      <c r="E3736" s="644" t="s">
        <v>843</v>
      </c>
      <c r="F3736" s="644" t="s">
        <v>689</v>
      </c>
      <c r="G3736" s="644" t="s">
        <v>689</v>
      </c>
      <c r="H3736" s="644" t="s">
        <v>41</v>
      </c>
      <c r="I3736" s="644" t="s">
        <v>423</v>
      </c>
      <c r="J3736" s="644" t="s">
        <v>705</v>
      </c>
      <c r="K3736" s="644" t="s">
        <v>291</v>
      </c>
      <c r="L3736" s="644" t="s">
        <v>218</v>
      </c>
      <c r="M3736" s="679">
        <v>1016885100</v>
      </c>
    </row>
    <row r="3737" spans="1:13">
      <c r="A3737" s="644" t="s">
        <v>15577</v>
      </c>
      <c r="B3737" s="644" t="s">
        <v>15385</v>
      </c>
      <c r="C3737" s="644" t="s">
        <v>15287</v>
      </c>
      <c r="D3737" s="644">
        <v>7025</v>
      </c>
      <c r="E3737" s="644" t="s">
        <v>843</v>
      </c>
      <c r="F3737" s="644" t="s">
        <v>689</v>
      </c>
      <c r="G3737" s="644" t="s">
        <v>689</v>
      </c>
      <c r="H3737" s="644" t="s">
        <v>41</v>
      </c>
      <c r="I3737" s="644" t="s">
        <v>424</v>
      </c>
      <c r="J3737" s="644" t="s">
        <v>706</v>
      </c>
      <c r="K3737" s="644" t="s">
        <v>291</v>
      </c>
      <c r="L3737" s="644" t="s">
        <v>218</v>
      </c>
      <c r="M3737" s="679">
        <v>1016885100</v>
      </c>
    </row>
    <row r="3738" spans="1:13">
      <c r="A3738" s="648" t="s">
        <v>15589</v>
      </c>
      <c r="B3738" s="648" t="s">
        <v>15385</v>
      </c>
      <c r="C3738" s="648" t="s">
        <v>15287</v>
      </c>
      <c r="D3738" s="599">
        <v>7025</v>
      </c>
      <c r="E3738" s="599" t="s">
        <v>843</v>
      </c>
      <c r="F3738" s="648" t="s">
        <v>689</v>
      </c>
      <c r="G3738" s="648" t="s">
        <v>689</v>
      </c>
      <c r="H3738" s="648" t="s">
        <v>41</v>
      </c>
      <c r="I3738" s="648" t="s">
        <v>425</v>
      </c>
      <c r="J3738" s="648" t="s">
        <v>707</v>
      </c>
      <c r="K3738" s="648" t="s">
        <v>291</v>
      </c>
      <c r="L3738" s="648" t="s">
        <v>218</v>
      </c>
      <c r="M3738" s="683">
        <v>1016885100</v>
      </c>
    </row>
    <row r="3739" spans="1:13">
      <c r="A3739" s="648" t="s">
        <v>15423</v>
      </c>
      <c r="B3739" s="648" t="s">
        <v>15365</v>
      </c>
      <c r="C3739" s="648" t="s">
        <v>15287</v>
      </c>
      <c r="D3739" s="599">
        <v>7025</v>
      </c>
      <c r="E3739" s="599" t="s">
        <v>843</v>
      </c>
      <c r="F3739" s="648" t="s">
        <v>689</v>
      </c>
      <c r="G3739" s="648" t="s">
        <v>689</v>
      </c>
      <c r="H3739" s="648" t="s">
        <v>41</v>
      </c>
      <c r="I3739" s="648" t="s">
        <v>324</v>
      </c>
      <c r="J3739" s="648" t="s">
        <v>694</v>
      </c>
      <c r="K3739" s="648" t="s">
        <v>1171</v>
      </c>
      <c r="L3739" s="648" t="s">
        <v>34</v>
      </c>
      <c r="M3739" s="683">
        <v>1039913490</v>
      </c>
    </row>
    <row r="3740" spans="1:13">
      <c r="A3740" s="648" t="s">
        <v>15401</v>
      </c>
      <c r="B3740" s="648" t="s">
        <v>15369</v>
      </c>
      <c r="C3740" s="648" t="s">
        <v>15287</v>
      </c>
      <c r="D3740" s="599">
        <v>7025</v>
      </c>
      <c r="E3740" s="599" t="s">
        <v>843</v>
      </c>
      <c r="F3740" s="648" t="s">
        <v>689</v>
      </c>
      <c r="G3740" s="648" t="s">
        <v>689</v>
      </c>
      <c r="H3740" s="648" t="s">
        <v>41</v>
      </c>
      <c r="I3740" s="648" t="s">
        <v>320</v>
      </c>
      <c r="J3740" s="648" t="s">
        <v>692</v>
      </c>
      <c r="K3740" s="648" t="s">
        <v>291</v>
      </c>
      <c r="L3740" s="648" t="s">
        <v>34</v>
      </c>
      <c r="M3740" s="683">
        <v>1047030600</v>
      </c>
    </row>
    <row r="3741" spans="1:13">
      <c r="A3741" s="648" t="s">
        <v>15428</v>
      </c>
      <c r="B3741" s="648" t="s">
        <v>15375</v>
      </c>
      <c r="C3741" s="648" t="s">
        <v>15287</v>
      </c>
      <c r="D3741" s="599">
        <v>7025</v>
      </c>
      <c r="E3741" s="599" t="s">
        <v>843</v>
      </c>
      <c r="F3741" s="648" t="s">
        <v>689</v>
      </c>
      <c r="G3741" s="648" t="s">
        <v>689</v>
      </c>
      <c r="H3741" s="648" t="s">
        <v>41</v>
      </c>
      <c r="I3741" s="648" t="s">
        <v>324</v>
      </c>
      <c r="J3741" s="648" t="s">
        <v>694</v>
      </c>
      <c r="K3741" s="648" t="s">
        <v>290</v>
      </c>
      <c r="L3741" s="648" t="s">
        <v>32</v>
      </c>
      <c r="M3741" s="683">
        <v>1051465800</v>
      </c>
    </row>
    <row r="3742" spans="1:13">
      <c r="A3742" s="648" t="s">
        <v>15433</v>
      </c>
      <c r="B3742" s="648" t="s">
        <v>15385</v>
      </c>
      <c r="C3742" s="648" t="s">
        <v>15287</v>
      </c>
      <c r="D3742" s="599">
        <v>7025</v>
      </c>
      <c r="E3742" s="599" t="s">
        <v>843</v>
      </c>
      <c r="F3742" s="648" t="s">
        <v>689</v>
      </c>
      <c r="G3742" s="648" t="s">
        <v>689</v>
      </c>
      <c r="H3742" s="648" t="s">
        <v>41</v>
      </c>
      <c r="I3742" s="648" t="s">
        <v>324</v>
      </c>
      <c r="J3742" s="648" t="s">
        <v>694</v>
      </c>
      <c r="K3742" s="648" t="s">
        <v>291</v>
      </c>
      <c r="L3742" s="648" t="s">
        <v>218</v>
      </c>
      <c r="M3742" s="683">
        <v>1104041400</v>
      </c>
    </row>
    <row r="3743" spans="1:13">
      <c r="A3743" s="648" t="s">
        <v>15438</v>
      </c>
      <c r="B3743" s="648" t="s">
        <v>15371</v>
      </c>
      <c r="C3743" s="648" t="s">
        <v>15287</v>
      </c>
      <c r="D3743" s="599">
        <v>7025</v>
      </c>
      <c r="E3743" s="599" t="s">
        <v>843</v>
      </c>
      <c r="F3743" s="648" t="s">
        <v>689</v>
      </c>
      <c r="G3743" s="648" t="s">
        <v>689</v>
      </c>
      <c r="H3743" s="648" t="s">
        <v>41</v>
      </c>
      <c r="I3743" s="648" t="s">
        <v>42</v>
      </c>
      <c r="J3743" s="648" t="s">
        <v>695</v>
      </c>
      <c r="K3743" s="648" t="s">
        <v>1170</v>
      </c>
      <c r="L3743" s="648" t="s">
        <v>32</v>
      </c>
      <c r="M3743" s="683">
        <v>1113711060</v>
      </c>
    </row>
    <row r="3744" spans="1:13">
      <c r="A3744" s="648" t="s">
        <v>15450</v>
      </c>
      <c r="B3744" s="648" t="s">
        <v>15371</v>
      </c>
      <c r="C3744" s="648" t="s">
        <v>15287</v>
      </c>
      <c r="D3744" s="599">
        <v>7025</v>
      </c>
      <c r="E3744" s="599" t="s">
        <v>843</v>
      </c>
      <c r="F3744" s="648" t="s">
        <v>689</v>
      </c>
      <c r="G3744" s="648" t="s">
        <v>689</v>
      </c>
      <c r="H3744" s="648" t="s">
        <v>41</v>
      </c>
      <c r="I3744" s="648" t="s">
        <v>219</v>
      </c>
      <c r="J3744" s="648" t="s">
        <v>696</v>
      </c>
      <c r="K3744" s="648" t="s">
        <v>1170</v>
      </c>
      <c r="L3744" s="648" t="s">
        <v>32</v>
      </c>
      <c r="M3744" s="683">
        <v>1113711060</v>
      </c>
    </row>
    <row r="3745" spans="1:13">
      <c r="A3745" s="648" t="s">
        <v>15462</v>
      </c>
      <c r="B3745" s="648" t="s">
        <v>15371</v>
      </c>
      <c r="C3745" s="648" t="s">
        <v>15287</v>
      </c>
      <c r="D3745" s="599">
        <v>7025</v>
      </c>
      <c r="E3745" s="599" t="s">
        <v>843</v>
      </c>
      <c r="F3745" s="648" t="s">
        <v>689</v>
      </c>
      <c r="G3745" s="648" t="s">
        <v>689</v>
      </c>
      <c r="H3745" s="648" t="s">
        <v>41</v>
      </c>
      <c r="I3745" s="648" t="s">
        <v>44</v>
      </c>
      <c r="J3745" s="648" t="s">
        <v>697</v>
      </c>
      <c r="K3745" s="648" t="s">
        <v>1170</v>
      </c>
      <c r="L3745" s="648" t="s">
        <v>32</v>
      </c>
      <c r="M3745" s="683">
        <v>1113711060</v>
      </c>
    </row>
    <row r="3746" spans="1:13">
      <c r="A3746" s="648" t="s">
        <v>15474</v>
      </c>
      <c r="B3746" s="648" t="s">
        <v>15371</v>
      </c>
      <c r="C3746" s="648" t="s">
        <v>15287</v>
      </c>
      <c r="D3746" s="599">
        <v>7025</v>
      </c>
      <c r="E3746" s="599" t="s">
        <v>843</v>
      </c>
      <c r="F3746" s="648" t="s">
        <v>689</v>
      </c>
      <c r="G3746" s="648" t="s">
        <v>689</v>
      </c>
      <c r="H3746" s="648" t="s">
        <v>41</v>
      </c>
      <c r="I3746" s="648" t="s">
        <v>46</v>
      </c>
      <c r="J3746" s="648" t="s">
        <v>698</v>
      </c>
      <c r="K3746" s="648" t="s">
        <v>1170</v>
      </c>
      <c r="L3746" s="648" t="s">
        <v>32</v>
      </c>
      <c r="M3746" s="683">
        <v>1113711060</v>
      </c>
    </row>
    <row r="3747" spans="1:13">
      <c r="A3747" s="648" t="s">
        <v>15486</v>
      </c>
      <c r="B3747" s="648" t="s">
        <v>15371</v>
      </c>
      <c r="C3747" s="648" t="s">
        <v>15287</v>
      </c>
      <c r="D3747" s="599">
        <v>7025</v>
      </c>
      <c r="E3747" s="599" t="s">
        <v>843</v>
      </c>
      <c r="F3747" s="648" t="s">
        <v>689</v>
      </c>
      <c r="G3747" s="648" t="s">
        <v>689</v>
      </c>
      <c r="H3747" s="648" t="s">
        <v>41</v>
      </c>
      <c r="I3747" s="648" t="s">
        <v>221</v>
      </c>
      <c r="J3747" s="648" t="s">
        <v>699</v>
      </c>
      <c r="K3747" s="648" t="s">
        <v>1170</v>
      </c>
      <c r="L3747" s="648" t="s">
        <v>32</v>
      </c>
      <c r="M3747" s="683">
        <v>1113711060</v>
      </c>
    </row>
    <row r="3748" spans="1:13">
      <c r="A3748" s="648" t="s">
        <v>15498</v>
      </c>
      <c r="B3748" s="648" t="s">
        <v>15371</v>
      </c>
      <c r="C3748" s="648" t="s">
        <v>15287</v>
      </c>
      <c r="D3748" s="599">
        <v>7025</v>
      </c>
      <c r="E3748" s="599" t="s">
        <v>843</v>
      </c>
      <c r="F3748" s="648" t="s">
        <v>689</v>
      </c>
      <c r="G3748" s="648" t="s">
        <v>689</v>
      </c>
      <c r="H3748" s="648" t="s">
        <v>41</v>
      </c>
      <c r="I3748" s="648" t="s">
        <v>48</v>
      </c>
      <c r="J3748" s="648" t="s">
        <v>700</v>
      </c>
      <c r="K3748" s="648" t="s">
        <v>1170</v>
      </c>
      <c r="L3748" s="648" t="s">
        <v>32</v>
      </c>
      <c r="M3748" s="683">
        <v>1113711060</v>
      </c>
    </row>
    <row r="3749" spans="1:13">
      <c r="A3749" s="648" t="s">
        <v>15510</v>
      </c>
      <c r="B3749" s="648" t="s">
        <v>15371</v>
      </c>
      <c r="C3749" s="648" t="s">
        <v>15287</v>
      </c>
      <c r="D3749" s="599">
        <v>7025</v>
      </c>
      <c r="E3749" s="599" t="s">
        <v>843</v>
      </c>
      <c r="F3749" s="648" t="s">
        <v>689</v>
      </c>
      <c r="G3749" s="648" t="s">
        <v>689</v>
      </c>
      <c r="H3749" s="648" t="s">
        <v>41</v>
      </c>
      <c r="I3749" s="648" t="s">
        <v>50</v>
      </c>
      <c r="J3749" s="648" t="s">
        <v>701</v>
      </c>
      <c r="K3749" s="648" t="s">
        <v>1170</v>
      </c>
      <c r="L3749" s="648" t="s">
        <v>32</v>
      </c>
      <c r="M3749" s="683">
        <v>1113711060</v>
      </c>
    </row>
    <row r="3750" spans="1:13">
      <c r="A3750" s="648" t="s">
        <v>15522</v>
      </c>
      <c r="B3750" s="648" t="s">
        <v>15371</v>
      </c>
      <c r="C3750" s="648" t="s">
        <v>15287</v>
      </c>
      <c r="D3750" s="599">
        <v>7025</v>
      </c>
      <c r="E3750" s="599" t="s">
        <v>843</v>
      </c>
      <c r="F3750" s="648" t="s">
        <v>689</v>
      </c>
      <c r="G3750" s="648" t="s">
        <v>689</v>
      </c>
      <c r="H3750" s="648" t="s">
        <v>41</v>
      </c>
      <c r="I3750" s="648" t="s">
        <v>223</v>
      </c>
      <c r="J3750" s="648" t="s">
        <v>702</v>
      </c>
      <c r="K3750" s="648" t="s">
        <v>1170</v>
      </c>
      <c r="L3750" s="648" t="s">
        <v>32</v>
      </c>
      <c r="M3750" s="683">
        <v>1113711060</v>
      </c>
    </row>
    <row r="3751" spans="1:13">
      <c r="A3751" s="648" t="s">
        <v>15534</v>
      </c>
      <c r="B3751" s="648" t="s">
        <v>15371</v>
      </c>
      <c r="C3751" s="648" t="s">
        <v>15287</v>
      </c>
      <c r="D3751" s="599">
        <v>7025</v>
      </c>
      <c r="E3751" s="599" t="s">
        <v>843</v>
      </c>
      <c r="F3751" s="648" t="s">
        <v>689</v>
      </c>
      <c r="G3751" s="648" t="s">
        <v>689</v>
      </c>
      <c r="H3751" s="648" t="s">
        <v>41</v>
      </c>
      <c r="I3751" s="648" t="s">
        <v>421</v>
      </c>
      <c r="J3751" s="648" t="s">
        <v>703</v>
      </c>
      <c r="K3751" s="648" t="s">
        <v>1170</v>
      </c>
      <c r="L3751" s="648" t="s">
        <v>32</v>
      </c>
      <c r="M3751" s="683">
        <v>1113711060</v>
      </c>
    </row>
    <row r="3752" spans="1:13">
      <c r="A3752" s="648" t="s">
        <v>15546</v>
      </c>
      <c r="B3752" s="648" t="s">
        <v>15371</v>
      </c>
      <c r="C3752" s="648" t="s">
        <v>15287</v>
      </c>
      <c r="D3752" s="599">
        <v>7025</v>
      </c>
      <c r="E3752" s="599" t="s">
        <v>843</v>
      </c>
      <c r="F3752" s="648" t="s">
        <v>689</v>
      </c>
      <c r="G3752" s="648" t="s">
        <v>689</v>
      </c>
      <c r="H3752" s="648" t="s">
        <v>41</v>
      </c>
      <c r="I3752" s="648" t="s">
        <v>422</v>
      </c>
      <c r="J3752" s="648" t="s">
        <v>704</v>
      </c>
      <c r="K3752" s="648" t="s">
        <v>1170</v>
      </c>
      <c r="L3752" s="648" t="s">
        <v>32</v>
      </c>
      <c r="M3752" s="683">
        <v>1113711060</v>
      </c>
    </row>
    <row r="3753" spans="1:13">
      <c r="A3753" s="648" t="s">
        <v>15558</v>
      </c>
      <c r="B3753" s="648" t="s">
        <v>15371</v>
      </c>
      <c r="C3753" s="648" t="s">
        <v>15287</v>
      </c>
      <c r="D3753" s="599">
        <v>7025</v>
      </c>
      <c r="E3753" s="599" t="s">
        <v>843</v>
      </c>
      <c r="F3753" s="648" t="s">
        <v>689</v>
      </c>
      <c r="G3753" s="648" t="s">
        <v>689</v>
      </c>
      <c r="H3753" s="648" t="s">
        <v>41</v>
      </c>
      <c r="I3753" s="648" t="s">
        <v>423</v>
      </c>
      <c r="J3753" s="648" t="s">
        <v>705</v>
      </c>
      <c r="K3753" s="648" t="s">
        <v>1170</v>
      </c>
      <c r="L3753" s="648" t="s">
        <v>32</v>
      </c>
      <c r="M3753" s="683">
        <v>1113711060</v>
      </c>
    </row>
    <row r="3754" spans="1:13">
      <c r="A3754" s="648" t="s">
        <v>15570</v>
      </c>
      <c r="B3754" s="648" t="s">
        <v>15371</v>
      </c>
      <c r="C3754" s="648" t="s">
        <v>15287</v>
      </c>
      <c r="D3754" s="599">
        <v>7025</v>
      </c>
      <c r="E3754" s="599" t="s">
        <v>843</v>
      </c>
      <c r="F3754" s="648" t="s">
        <v>689</v>
      </c>
      <c r="G3754" s="648" t="s">
        <v>689</v>
      </c>
      <c r="H3754" s="648" t="s">
        <v>41</v>
      </c>
      <c r="I3754" s="648" t="s">
        <v>424</v>
      </c>
      <c r="J3754" s="648" t="s">
        <v>706</v>
      </c>
      <c r="K3754" s="648" t="s">
        <v>1170</v>
      </c>
      <c r="L3754" s="648" t="s">
        <v>32</v>
      </c>
      <c r="M3754" s="683">
        <v>1113711060</v>
      </c>
    </row>
    <row r="3755" spans="1:13">
      <c r="A3755" s="648" t="s">
        <v>15582</v>
      </c>
      <c r="B3755" s="648" t="s">
        <v>15371</v>
      </c>
      <c r="C3755" s="648" t="s">
        <v>15287</v>
      </c>
      <c r="D3755" s="599">
        <v>7025</v>
      </c>
      <c r="E3755" s="599" t="s">
        <v>843</v>
      </c>
      <c r="F3755" s="648" t="s">
        <v>689</v>
      </c>
      <c r="G3755" s="648" t="s">
        <v>689</v>
      </c>
      <c r="H3755" s="648" t="s">
        <v>41</v>
      </c>
      <c r="I3755" s="648" t="s">
        <v>425</v>
      </c>
      <c r="J3755" s="648" t="s">
        <v>707</v>
      </c>
      <c r="K3755" s="648" t="s">
        <v>1170</v>
      </c>
      <c r="L3755" s="648" t="s">
        <v>32</v>
      </c>
      <c r="M3755" s="683">
        <v>1113711060</v>
      </c>
    </row>
    <row r="3756" spans="1:13">
      <c r="A3756" s="648" t="s">
        <v>15389</v>
      </c>
      <c r="B3756" s="648" t="s">
        <v>15369</v>
      </c>
      <c r="C3756" s="648" t="s">
        <v>15287</v>
      </c>
      <c r="D3756" s="599">
        <v>7025</v>
      </c>
      <c r="E3756" s="599" t="s">
        <v>843</v>
      </c>
      <c r="F3756" s="648" t="s">
        <v>689</v>
      </c>
      <c r="G3756" s="648" t="s">
        <v>689</v>
      </c>
      <c r="H3756" s="648" t="s">
        <v>41</v>
      </c>
      <c r="I3756" s="648" t="s">
        <v>318</v>
      </c>
      <c r="J3756" s="648" t="s">
        <v>691</v>
      </c>
      <c r="K3756" s="648" t="s">
        <v>291</v>
      </c>
      <c r="L3756" s="648" t="s">
        <v>34</v>
      </c>
      <c r="M3756" s="683">
        <v>1118409600</v>
      </c>
    </row>
    <row r="3757" spans="1:13">
      <c r="A3757" s="617" t="s">
        <v>15411</v>
      </c>
      <c r="B3757" s="617" t="s">
        <v>15365</v>
      </c>
      <c r="C3757" s="617" t="s">
        <v>15287</v>
      </c>
      <c r="D3757" s="617">
        <v>7025</v>
      </c>
      <c r="E3757" s="617" t="s">
        <v>843</v>
      </c>
      <c r="F3757" s="617" t="s">
        <v>689</v>
      </c>
      <c r="G3757" s="617" t="s">
        <v>689</v>
      </c>
      <c r="H3757" s="617" t="s">
        <v>41</v>
      </c>
      <c r="I3757" s="617" t="s">
        <v>322</v>
      </c>
      <c r="J3757" s="617" t="s">
        <v>693</v>
      </c>
      <c r="K3757" s="617" t="s">
        <v>1171</v>
      </c>
      <c r="L3757" s="617" t="s">
        <v>34</v>
      </c>
      <c r="M3757" s="636">
        <v>1121999340</v>
      </c>
    </row>
    <row r="3758" spans="1:13">
      <c r="A3758" s="617" t="s">
        <v>15416</v>
      </c>
      <c r="B3758" s="617" t="s">
        <v>15375</v>
      </c>
      <c r="C3758" s="617" t="s">
        <v>15287</v>
      </c>
      <c r="D3758" s="617">
        <v>7025</v>
      </c>
      <c r="E3758" s="617" t="s">
        <v>843</v>
      </c>
      <c r="F3758" s="617" t="s">
        <v>689</v>
      </c>
      <c r="G3758" s="617" t="s">
        <v>689</v>
      </c>
      <c r="H3758" s="617" t="s">
        <v>41</v>
      </c>
      <c r="I3758" s="617" t="s">
        <v>322</v>
      </c>
      <c r="J3758" s="617" t="s">
        <v>693</v>
      </c>
      <c r="K3758" s="617" t="s">
        <v>290</v>
      </c>
      <c r="L3758" s="617" t="s">
        <v>32</v>
      </c>
      <c r="M3758" s="636">
        <v>1134464100</v>
      </c>
    </row>
    <row r="3759" spans="1:13">
      <c r="A3759" s="617" t="s">
        <v>15443</v>
      </c>
      <c r="B3759" s="617" t="s">
        <v>15381</v>
      </c>
      <c r="C3759" s="617" t="s">
        <v>15287</v>
      </c>
      <c r="D3759" s="617">
        <v>7025</v>
      </c>
      <c r="E3759" s="617" t="s">
        <v>843</v>
      </c>
      <c r="F3759" s="617" t="s">
        <v>689</v>
      </c>
      <c r="G3759" s="617" t="s">
        <v>689</v>
      </c>
      <c r="H3759" s="617" t="s">
        <v>41</v>
      </c>
      <c r="I3759" s="617" t="s">
        <v>42</v>
      </c>
      <c r="J3759" s="617" t="s">
        <v>695</v>
      </c>
      <c r="K3759" s="617" t="s">
        <v>1171</v>
      </c>
      <c r="L3759" s="617" t="s">
        <v>218</v>
      </c>
      <c r="M3759" s="636">
        <v>1169417865</v>
      </c>
    </row>
    <row r="3760" spans="1:13">
      <c r="A3760" s="617" t="s">
        <v>15455</v>
      </c>
      <c r="B3760" s="617" t="s">
        <v>15381</v>
      </c>
      <c r="C3760" s="617" t="s">
        <v>15287</v>
      </c>
      <c r="D3760" s="617">
        <v>7025</v>
      </c>
      <c r="E3760" s="617" t="s">
        <v>843</v>
      </c>
      <c r="F3760" s="617" t="s">
        <v>689</v>
      </c>
      <c r="G3760" s="617" t="s">
        <v>689</v>
      </c>
      <c r="H3760" s="617" t="s">
        <v>41</v>
      </c>
      <c r="I3760" s="617" t="s">
        <v>219</v>
      </c>
      <c r="J3760" s="617" t="s">
        <v>696</v>
      </c>
      <c r="K3760" s="617" t="s">
        <v>1171</v>
      </c>
      <c r="L3760" s="617" t="s">
        <v>218</v>
      </c>
      <c r="M3760" s="636">
        <v>1169417865</v>
      </c>
    </row>
    <row r="3761" spans="1:13">
      <c r="A3761" s="617" t="s">
        <v>15467</v>
      </c>
      <c r="B3761" s="617" t="s">
        <v>15381</v>
      </c>
      <c r="C3761" s="617" t="s">
        <v>15287</v>
      </c>
      <c r="D3761" s="617">
        <v>7025</v>
      </c>
      <c r="E3761" s="617" t="s">
        <v>843</v>
      </c>
      <c r="F3761" s="617" t="s">
        <v>689</v>
      </c>
      <c r="G3761" s="617" t="s">
        <v>689</v>
      </c>
      <c r="H3761" s="617" t="s">
        <v>41</v>
      </c>
      <c r="I3761" s="617" t="s">
        <v>44</v>
      </c>
      <c r="J3761" s="617" t="s">
        <v>697</v>
      </c>
      <c r="K3761" s="617" t="s">
        <v>1171</v>
      </c>
      <c r="L3761" s="617" t="s">
        <v>218</v>
      </c>
      <c r="M3761" s="636">
        <v>1169417865</v>
      </c>
    </row>
    <row r="3762" spans="1:13">
      <c r="A3762" s="617" t="s">
        <v>15479</v>
      </c>
      <c r="B3762" s="617" t="s">
        <v>15381</v>
      </c>
      <c r="C3762" s="617" t="s">
        <v>15287</v>
      </c>
      <c r="D3762" s="617">
        <v>7025</v>
      </c>
      <c r="E3762" s="617" t="s">
        <v>843</v>
      </c>
      <c r="F3762" s="617" t="s">
        <v>689</v>
      </c>
      <c r="G3762" s="617" t="s">
        <v>689</v>
      </c>
      <c r="H3762" s="617" t="s">
        <v>41</v>
      </c>
      <c r="I3762" s="617" t="s">
        <v>46</v>
      </c>
      <c r="J3762" s="617" t="s">
        <v>698</v>
      </c>
      <c r="K3762" s="617" t="s">
        <v>1171</v>
      </c>
      <c r="L3762" s="617" t="s">
        <v>218</v>
      </c>
      <c r="M3762" s="636">
        <v>1169417865</v>
      </c>
    </row>
    <row r="3763" spans="1:13">
      <c r="A3763" s="617" t="s">
        <v>15491</v>
      </c>
      <c r="B3763" s="617" t="s">
        <v>15381</v>
      </c>
      <c r="C3763" s="617" t="s">
        <v>15287</v>
      </c>
      <c r="D3763" s="617">
        <v>7025</v>
      </c>
      <c r="E3763" s="617" t="s">
        <v>843</v>
      </c>
      <c r="F3763" s="617" t="s">
        <v>689</v>
      </c>
      <c r="G3763" s="617" t="s">
        <v>689</v>
      </c>
      <c r="H3763" s="617" t="s">
        <v>41</v>
      </c>
      <c r="I3763" s="617" t="s">
        <v>221</v>
      </c>
      <c r="J3763" s="617" t="s">
        <v>699</v>
      </c>
      <c r="K3763" s="617" t="s">
        <v>1171</v>
      </c>
      <c r="L3763" s="617" t="s">
        <v>218</v>
      </c>
      <c r="M3763" s="636">
        <v>1169417865</v>
      </c>
    </row>
    <row r="3764" spans="1:13">
      <c r="A3764" s="617" t="s">
        <v>15503</v>
      </c>
      <c r="B3764" s="617" t="s">
        <v>15381</v>
      </c>
      <c r="C3764" s="617" t="s">
        <v>15287</v>
      </c>
      <c r="D3764" s="617">
        <v>7025</v>
      </c>
      <c r="E3764" s="617" t="s">
        <v>843</v>
      </c>
      <c r="F3764" s="617" t="s">
        <v>689</v>
      </c>
      <c r="G3764" s="617" t="s">
        <v>689</v>
      </c>
      <c r="H3764" s="617" t="s">
        <v>41</v>
      </c>
      <c r="I3764" s="617" t="s">
        <v>48</v>
      </c>
      <c r="J3764" s="617" t="s">
        <v>700</v>
      </c>
      <c r="K3764" s="617" t="s">
        <v>1171</v>
      </c>
      <c r="L3764" s="617" t="s">
        <v>218</v>
      </c>
      <c r="M3764" s="636">
        <v>1169417865</v>
      </c>
    </row>
    <row r="3765" spans="1:13">
      <c r="A3765" s="617" t="s">
        <v>15515</v>
      </c>
      <c r="B3765" s="617" t="s">
        <v>15381</v>
      </c>
      <c r="C3765" s="617" t="s">
        <v>15287</v>
      </c>
      <c r="D3765" s="617">
        <v>7025</v>
      </c>
      <c r="E3765" s="617" t="s">
        <v>843</v>
      </c>
      <c r="F3765" s="617" t="s">
        <v>689</v>
      </c>
      <c r="G3765" s="617" t="s">
        <v>689</v>
      </c>
      <c r="H3765" s="617" t="s">
        <v>41</v>
      </c>
      <c r="I3765" s="617" t="s">
        <v>50</v>
      </c>
      <c r="J3765" s="617" t="s">
        <v>701</v>
      </c>
      <c r="K3765" s="617" t="s">
        <v>1171</v>
      </c>
      <c r="L3765" s="617" t="s">
        <v>218</v>
      </c>
      <c r="M3765" s="636">
        <v>1169417865</v>
      </c>
    </row>
    <row r="3766" spans="1:13">
      <c r="A3766" s="617" t="s">
        <v>15527</v>
      </c>
      <c r="B3766" s="617" t="s">
        <v>15381</v>
      </c>
      <c r="C3766" s="617" t="s">
        <v>15287</v>
      </c>
      <c r="D3766" s="617">
        <v>7025</v>
      </c>
      <c r="E3766" s="617" t="s">
        <v>843</v>
      </c>
      <c r="F3766" s="617" t="s">
        <v>689</v>
      </c>
      <c r="G3766" s="617" t="s">
        <v>689</v>
      </c>
      <c r="H3766" s="617" t="s">
        <v>41</v>
      </c>
      <c r="I3766" s="617" t="s">
        <v>223</v>
      </c>
      <c r="J3766" s="617" t="s">
        <v>702</v>
      </c>
      <c r="K3766" s="617" t="s">
        <v>1171</v>
      </c>
      <c r="L3766" s="617" t="s">
        <v>218</v>
      </c>
      <c r="M3766" s="636">
        <v>1169417865</v>
      </c>
    </row>
    <row r="3767" spans="1:13">
      <c r="A3767" s="617" t="s">
        <v>15539</v>
      </c>
      <c r="B3767" s="617" t="s">
        <v>15381</v>
      </c>
      <c r="C3767" s="617" t="s">
        <v>15287</v>
      </c>
      <c r="D3767" s="617">
        <v>7025</v>
      </c>
      <c r="E3767" s="617" t="s">
        <v>843</v>
      </c>
      <c r="F3767" s="617" t="s">
        <v>689</v>
      </c>
      <c r="G3767" s="617" t="s">
        <v>689</v>
      </c>
      <c r="H3767" s="617" t="s">
        <v>41</v>
      </c>
      <c r="I3767" s="617" t="s">
        <v>421</v>
      </c>
      <c r="J3767" s="617" t="s">
        <v>703</v>
      </c>
      <c r="K3767" s="617" t="s">
        <v>1171</v>
      </c>
      <c r="L3767" s="617" t="s">
        <v>218</v>
      </c>
      <c r="M3767" s="636">
        <v>1169417865</v>
      </c>
    </row>
    <row r="3768" spans="1:13">
      <c r="A3768" s="617" t="s">
        <v>15551</v>
      </c>
      <c r="B3768" s="617" t="s">
        <v>15381</v>
      </c>
      <c r="C3768" s="617" t="s">
        <v>15287</v>
      </c>
      <c r="D3768" s="617">
        <v>7025</v>
      </c>
      <c r="E3768" s="617" t="s">
        <v>843</v>
      </c>
      <c r="F3768" s="617" t="s">
        <v>689</v>
      </c>
      <c r="G3768" s="617" t="s">
        <v>689</v>
      </c>
      <c r="H3768" s="617" t="s">
        <v>41</v>
      </c>
      <c r="I3768" s="617" t="s">
        <v>422</v>
      </c>
      <c r="J3768" s="617" t="s">
        <v>704</v>
      </c>
      <c r="K3768" s="617" t="s">
        <v>1171</v>
      </c>
      <c r="L3768" s="617" t="s">
        <v>218</v>
      </c>
      <c r="M3768" s="636">
        <v>1169417865</v>
      </c>
    </row>
    <row r="3769" spans="1:13">
      <c r="A3769" s="617" t="s">
        <v>15563</v>
      </c>
      <c r="B3769" s="617" t="s">
        <v>15381</v>
      </c>
      <c r="C3769" s="617" t="s">
        <v>15287</v>
      </c>
      <c r="D3769" s="617">
        <v>7025</v>
      </c>
      <c r="E3769" s="617" t="s">
        <v>843</v>
      </c>
      <c r="F3769" s="617" t="s">
        <v>689</v>
      </c>
      <c r="G3769" s="617" t="s">
        <v>689</v>
      </c>
      <c r="H3769" s="617" t="s">
        <v>41</v>
      </c>
      <c r="I3769" s="617" t="s">
        <v>423</v>
      </c>
      <c r="J3769" s="617" t="s">
        <v>705</v>
      </c>
      <c r="K3769" s="617" t="s">
        <v>1171</v>
      </c>
      <c r="L3769" s="617" t="s">
        <v>218</v>
      </c>
      <c r="M3769" s="636">
        <v>1169417865</v>
      </c>
    </row>
    <row r="3770" spans="1:13">
      <c r="A3770" s="617" t="s">
        <v>15575</v>
      </c>
      <c r="B3770" s="617" t="s">
        <v>15381</v>
      </c>
      <c r="C3770" s="617" t="s">
        <v>15287</v>
      </c>
      <c r="D3770" s="617">
        <v>7025</v>
      </c>
      <c r="E3770" s="617" t="s">
        <v>843</v>
      </c>
      <c r="F3770" s="617" t="s">
        <v>689</v>
      </c>
      <c r="G3770" s="617" t="s">
        <v>689</v>
      </c>
      <c r="H3770" s="617" t="s">
        <v>41</v>
      </c>
      <c r="I3770" s="617" t="s">
        <v>424</v>
      </c>
      <c r="J3770" s="617" t="s">
        <v>706</v>
      </c>
      <c r="K3770" s="617" t="s">
        <v>1171</v>
      </c>
      <c r="L3770" s="617" t="s">
        <v>218</v>
      </c>
      <c r="M3770" s="636">
        <v>1169417865</v>
      </c>
    </row>
    <row r="3771" spans="1:13">
      <c r="A3771" s="617" t="s">
        <v>15587</v>
      </c>
      <c r="B3771" s="617" t="s">
        <v>15381</v>
      </c>
      <c r="C3771" s="617" t="s">
        <v>15287</v>
      </c>
      <c r="D3771" s="617">
        <v>7025</v>
      </c>
      <c r="E3771" s="617" t="s">
        <v>843</v>
      </c>
      <c r="F3771" s="617" t="s">
        <v>689</v>
      </c>
      <c r="G3771" s="617" t="s">
        <v>689</v>
      </c>
      <c r="H3771" s="617" t="s">
        <v>41</v>
      </c>
      <c r="I3771" s="617" t="s">
        <v>425</v>
      </c>
      <c r="J3771" s="617" t="s">
        <v>707</v>
      </c>
      <c r="K3771" s="617" t="s">
        <v>1171</v>
      </c>
      <c r="L3771" s="617" t="s">
        <v>218</v>
      </c>
      <c r="M3771" s="636">
        <v>1169417865</v>
      </c>
    </row>
    <row r="3772" spans="1:13">
      <c r="A3772" s="617" t="s">
        <v>15368</v>
      </c>
      <c r="B3772" s="617" t="s">
        <v>15369</v>
      </c>
      <c r="C3772" s="617" t="s">
        <v>15287</v>
      </c>
      <c r="D3772" s="617">
        <v>7025</v>
      </c>
      <c r="E3772" s="617" t="s">
        <v>843</v>
      </c>
      <c r="F3772" s="617" t="s">
        <v>689</v>
      </c>
      <c r="G3772" s="617" t="s">
        <v>689</v>
      </c>
      <c r="H3772" s="617" t="s">
        <v>41</v>
      </c>
      <c r="I3772" s="617" t="s">
        <v>316</v>
      </c>
      <c r="J3772" s="617" t="s">
        <v>690</v>
      </c>
      <c r="K3772" s="617" t="s">
        <v>291</v>
      </c>
      <c r="L3772" s="617" t="s">
        <v>34</v>
      </c>
      <c r="M3772" s="636">
        <v>1189811700</v>
      </c>
    </row>
    <row r="3773" spans="1:13">
      <c r="A3773" s="617" t="s">
        <v>15421</v>
      </c>
      <c r="B3773" s="617" t="s">
        <v>15385</v>
      </c>
      <c r="C3773" s="617" t="s">
        <v>15287</v>
      </c>
      <c r="D3773" s="617">
        <v>7025</v>
      </c>
      <c r="E3773" s="617" t="s">
        <v>843</v>
      </c>
      <c r="F3773" s="617" t="s">
        <v>689</v>
      </c>
      <c r="G3773" s="617" t="s">
        <v>689</v>
      </c>
      <c r="H3773" s="617" t="s">
        <v>41</v>
      </c>
      <c r="I3773" s="617" t="s">
        <v>322</v>
      </c>
      <c r="J3773" s="617" t="s">
        <v>693</v>
      </c>
      <c r="K3773" s="617" t="s">
        <v>291</v>
      </c>
      <c r="L3773" s="617" t="s">
        <v>218</v>
      </c>
      <c r="M3773" s="636">
        <v>1191197700</v>
      </c>
    </row>
    <row r="3774" spans="1:13">
      <c r="A3774" s="617" t="s">
        <v>15399</v>
      </c>
      <c r="B3774" s="617" t="s">
        <v>15365</v>
      </c>
      <c r="C3774" s="617" t="s">
        <v>15287</v>
      </c>
      <c r="D3774" s="617">
        <v>7025</v>
      </c>
      <c r="E3774" s="617" t="s">
        <v>843</v>
      </c>
      <c r="F3774" s="617" t="s">
        <v>689</v>
      </c>
      <c r="G3774" s="617" t="s">
        <v>689</v>
      </c>
      <c r="H3774" s="617" t="s">
        <v>41</v>
      </c>
      <c r="I3774" s="617" t="s">
        <v>320</v>
      </c>
      <c r="J3774" s="617" t="s">
        <v>692</v>
      </c>
      <c r="K3774" s="617" t="s">
        <v>1171</v>
      </c>
      <c r="L3774" s="617" t="s">
        <v>34</v>
      </c>
      <c r="M3774" s="636">
        <v>1204085190</v>
      </c>
    </row>
    <row r="3775" spans="1:13">
      <c r="A3775" s="617" t="s">
        <v>15426</v>
      </c>
      <c r="B3775" s="617" t="s">
        <v>15371</v>
      </c>
      <c r="C3775" s="617" t="s">
        <v>15287</v>
      </c>
      <c r="D3775" s="617">
        <v>7025</v>
      </c>
      <c r="E3775" s="617" t="s">
        <v>843</v>
      </c>
      <c r="F3775" s="617" t="s">
        <v>689</v>
      </c>
      <c r="G3775" s="617" t="s">
        <v>689</v>
      </c>
      <c r="H3775" s="617" t="s">
        <v>41</v>
      </c>
      <c r="I3775" s="617" t="s">
        <v>324</v>
      </c>
      <c r="J3775" s="617" t="s">
        <v>694</v>
      </c>
      <c r="K3775" s="617" t="s">
        <v>1170</v>
      </c>
      <c r="L3775" s="617" t="s">
        <v>32</v>
      </c>
      <c r="M3775" s="636">
        <v>1209185670</v>
      </c>
    </row>
    <row r="3776" spans="1:13">
      <c r="A3776" s="617" t="s">
        <v>15404</v>
      </c>
      <c r="B3776" s="617" t="s">
        <v>15375</v>
      </c>
      <c r="C3776" s="617" t="s">
        <v>15287</v>
      </c>
      <c r="D3776" s="617">
        <v>7025</v>
      </c>
      <c r="E3776" s="617" t="s">
        <v>843</v>
      </c>
      <c r="F3776" s="617" t="s">
        <v>689</v>
      </c>
      <c r="G3776" s="617" t="s">
        <v>689</v>
      </c>
      <c r="H3776" s="617" t="s">
        <v>41</v>
      </c>
      <c r="I3776" s="617" t="s">
        <v>320</v>
      </c>
      <c r="J3776" s="617" t="s">
        <v>692</v>
      </c>
      <c r="K3776" s="617" t="s">
        <v>290</v>
      </c>
      <c r="L3776" s="617" t="s">
        <v>32</v>
      </c>
      <c r="M3776" s="636">
        <v>1217485500</v>
      </c>
    </row>
    <row r="3777" spans="1:13">
      <c r="A3777" s="617" t="s">
        <v>15431</v>
      </c>
      <c r="B3777" s="617" t="s">
        <v>15381</v>
      </c>
      <c r="C3777" s="617" t="s">
        <v>15287</v>
      </c>
      <c r="D3777" s="617">
        <v>7025</v>
      </c>
      <c r="E3777" s="617" t="s">
        <v>843</v>
      </c>
      <c r="F3777" s="617" t="s">
        <v>689</v>
      </c>
      <c r="G3777" s="617" t="s">
        <v>689</v>
      </c>
      <c r="H3777" s="617" t="s">
        <v>41</v>
      </c>
      <c r="I3777" s="617" t="s">
        <v>324</v>
      </c>
      <c r="J3777" s="617" t="s">
        <v>694</v>
      </c>
      <c r="K3777" s="617" t="s">
        <v>1171</v>
      </c>
      <c r="L3777" s="617" t="s">
        <v>218</v>
      </c>
      <c r="M3777" s="636">
        <v>1269647610</v>
      </c>
    </row>
    <row r="3778" spans="1:13">
      <c r="A3778" s="617" t="s">
        <v>15409</v>
      </c>
      <c r="B3778" s="617" t="s">
        <v>15385</v>
      </c>
      <c r="C3778" s="617" t="s">
        <v>15287</v>
      </c>
      <c r="D3778" s="617">
        <v>7025</v>
      </c>
      <c r="E3778" s="617" t="s">
        <v>843</v>
      </c>
      <c r="F3778" s="617" t="s">
        <v>689</v>
      </c>
      <c r="G3778" s="617" t="s">
        <v>689</v>
      </c>
      <c r="H3778" s="617" t="s">
        <v>41</v>
      </c>
      <c r="I3778" s="617" t="s">
        <v>320</v>
      </c>
      <c r="J3778" s="617" t="s">
        <v>692</v>
      </c>
      <c r="K3778" s="617" t="s">
        <v>291</v>
      </c>
      <c r="L3778" s="617" t="s">
        <v>218</v>
      </c>
      <c r="M3778" s="636">
        <v>1278354000</v>
      </c>
    </row>
    <row r="3779" spans="1:13">
      <c r="A3779" s="617" t="s">
        <v>15387</v>
      </c>
      <c r="B3779" s="617" t="s">
        <v>15365</v>
      </c>
      <c r="C3779" s="617" t="s">
        <v>15287</v>
      </c>
      <c r="D3779" s="617">
        <v>7025</v>
      </c>
      <c r="E3779" s="617" t="s">
        <v>843</v>
      </c>
      <c r="F3779" s="617" t="s">
        <v>689</v>
      </c>
      <c r="G3779" s="617" t="s">
        <v>689</v>
      </c>
      <c r="H3779" s="617" t="s">
        <v>41</v>
      </c>
      <c r="I3779" s="617" t="s">
        <v>318</v>
      </c>
      <c r="J3779" s="617" t="s">
        <v>691</v>
      </c>
      <c r="K3779" s="617" t="s">
        <v>1171</v>
      </c>
      <c r="L3779" s="617" t="s">
        <v>34</v>
      </c>
      <c r="M3779" s="636">
        <v>1286171040</v>
      </c>
    </row>
    <row r="3780" spans="1:13">
      <c r="A3780" s="617" t="s">
        <v>15392</v>
      </c>
      <c r="B3780" s="617" t="s">
        <v>15375</v>
      </c>
      <c r="C3780" s="617" t="s">
        <v>15287</v>
      </c>
      <c r="D3780" s="617">
        <v>7025</v>
      </c>
      <c r="E3780" s="617" t="s">
        <v>843</v>
      </c>
      <c r="F3780" s="617" t="s">
        <v>689</v>
      </c>
      <c r="G3780" s="617" t="s">
        <v>689</v>
      </c>
      <c r="H3780" s="617" t="s">
        <v>41</v>
      </c>
      <c r="I3780" s="617" t="s">
        <v>318</v>
      </c>
      <c r="J3780" s="617" t="s">
        <v>691</v>
      </c>
      <c r="K3780" s="617" t="s">
        <v>290</v>
      </c>
      <c r="L3780" s="617" t="s">
        <v>32</v>
      </c>
      <c r="M3780" s="636">
        <v>1300483800</v>
      </c>
    </row>
    <row r="3781" spans="1:13">
      <c r="A3781" s="617" t="s">
        <v>15414</v>
      </c>
      <c r="B3781" s="617" t="s">
        <v>15371</v>
      </c>
      <c r="C3781" s="617" t="s">
        <v>15287</v>
      </c>
      <c r="D3781" s="617">
        <v>7025</v>
      </c>
      <c r="E3781" s="617" t="s">
        <v>843</v>
      </c>
      <c r="F3781" s="617" t="s">
        <v>689</v>
      </c>
      <c r="G3781" s="617" t="s">
        <v>689</v>
      </c>
      <c r="H3781" s="617" t="s">
        <v>41</v>
      </c>
      <c r="I3781" s="617" t="s">
        <v>322</v>
      </c>
      <c r="J3781" s="617" t="s">
        <v>693</v>
      </c>
      <c r="K3781" s="617" t="s">
        <v>1170</v>
      </c>
      <c r="L3781" s="617" t="s">
        <v>32</v>
      </c>
      <c r="M3781" s="636">
        <v>1304633715</v>
      </c>
    </row>
    <row r="3782" spans="1:13">
      <c r="A3782" s="617" t="s">
        <v>15397</v>
      </c>
      <c r="B3782" s="617" t="s">
        <v>15385</v>
      </c>
      <c r="C3782" s="617" t="s">
        <v>15287</v>
      </c>
      <c r="D3782" s="617">
        <v>7025</v>
      </c>
      <c r="E3782" s="617" t="s">
        <v>843</v>
      </c>
      <c r="F3782" s="617" t="s">
        <v>689</v>
      </c>
      <c r="G3782" s="617" t="s">
        <v>689</v>
      </c>
      <c r="H3782" s="617" t="s">
        <v>41</v>
      </c>
      <c r="I3782" s="617" t="s">
        <v>318</v>
      </c>
      <c r="J3782" s="617" t="s">
        <v>691</v>
      </c>
      <c r="K3782" s="617" t="s">
        <v>291</v>
      </c>
      <c r="L3782" s="617" t="s">
        <v>218</v>
      </c>
      <c r="M3782" s="636">
        <v>1365510300</v>
      </c>
    </row>
    <row r="3783" spans="1:13">
      <c r="A3783" s="617" t="s">
        <v>15364</v>
      </c>
      <c r="B3783" s="617" t="s">
        <v>15365</v>
      </c>
      <c r="C3783" s="617" t="s">
        <v>15287</v>
      </c>
      <c r="D3783" s="617">
        <v>7025</v>
      </c>
      <c r="E3783" s="617" t="s">
        <v>843</v>
      </c>
      <c r="F3783" s="617" t="s">
        <v>689</v>
      </c>
      <c r="G3783" s="617" t="s">
        <v>689</v>
      </c>
      <c r="H3783" s="617" t="s">
        <v>41</v>
      </c>
      <c r="I3783" s="617" t="s">
        <v>316</v>
      </c>
      <c r="J3783" s="617" t="s">
        <v>690</v>
      </c>
      <c r="K3783" s="617" t="s">
        <v>1171</v>
      </c>
      <c r="L3783" s="617" t="s">
        <v>34</v>
      </c>
      <c r="M3783" s="636">
        <v>1368283455</v>
      </c>
    </row>
    <row r="3784" spans="1:13">
      <c r="A3784" s="617" t="s">
        <v>15419</v>
      </c>
      <c r="B3784" s="617" t="s">
        <v>15381</v>
      </c>
      <c r="C3784" s="617" t="s">
        <v>15287</v>
      </c>
      <c r="D3784" s="617">
        <v>7025</v>
      </c>
      <c r="E3784" s="617" t="s">
        <v>843</v>
      </c>
      <c r="F3784" s="617" t="s">
        <v>689</v>
      </c>
      <c r="G3784" s="617" t="s">
        <v>689</v>
      </c>
      <c r="H3784" s="617" t="s">
        <v>41</v>
      </c>
      <c r="I3784" s="617" t="s">
        <v>322</v>
      </c>
      <c r="J3784" s="617" t="s">
        <v>693</v>
      </c>
      <c r="K3784" s="617" t="s">
        <v>1171</v>
      </c>
      <c r="L3784" s="617" t="s">
        <v>218</v>
      </c>
      <c r="M3784" s="636">
        <v>1369877355</v>
      </c>
    </row>
    <row r="3785" spans="1:13">
      <c r="A3785" s="617" t="s">
        <v>15374</v>
      </c>
      <c r="B3785" s="617" t="s">
        <v>15375</v>
      </c>
      <c r="C3785" s="617" t="s">
        <v>15287</v>
      </c>
      <c r="D3785" s="617">
        <v>7025</v>
      </c>
      <c r="E3785" s="617" t="s">
        <v>843</v>
      </c>
      <c r="F3785" s="617" t="s">
        <v>689</v>
      </c>
      <c r="G3785" s="617" t="s">
        <v>689</v>
      </c>
      <c r="H3785" s="617" t="s">
        <v>41</v>
      </c>
      <c r="I3785" s="617" t="s">
        <v>316</v>
      </c>
      <c r="J3785" s="617" t="s">
        <v>690</v>
      </c>
      <c r="K3785" s="617" t="s">
        <v>290</v>
      </c>
      <c r="L3785" s="617" t="s">
        <v>32</v>
      </c>
      <c r="M3785" s="636">
        <v>1383505200</v>
      </c>
    </row>
    <row r="3786" spans="1:13">
      <c r="A3786" s="617" t="s">
        <v>15402</v>
      </c>
      <c r="B3786" s="617" t="s">
        <v>15371</v>
      </c>
      <c r="C3786" s="617" t="s">
        <v>15287</v>
      </c>
      <c r="D3786" s="617">
        <v>7025</v>
      </c>
      <c r="E3786" s="617" t="s">
        <v>843</v>
      </c>
      <c r="F3786" s="617" t="s">
        <v>689</v>
      </c>
      <c r="G3786" s="617" t="s">
        <v>689</v>
      </c>
      <c r="H3786" s="617" t="s">
        <v>41</v>
      </c>
      <c r="I3786" s="617" t="s">
        <v>320</v>
      </c>
      <c r="J3786" s="617" t="s">
        <v>692</v>
      </c>
      <c r="K3786" s="617" t="s">
        <v>1170</v>
      </c>
      <c r="L3786" s="617" t="s">
        <v>32</v>
      </c>
      <c r="M3786" s="636">
        <v>1400108325</v>
      </c>
    </row>
    <row r="3787" spans="1:13">
      <c r="A3787" s="617" t="s">
        <v>15384</v>
      </c>
      <c r="B3787" s="617" t="s">
        <v>15385</v>
      </c>
      <c r="C3787" s="617" t="s">
        <v>15287</v>
      </c>
      <c r="D3787" s="617">
        <v>7025</v>
      </c>
      <c r="E3787" s="617" t="s">
        <v>843</v>
      </c>
      <c r="F3787" s="617" t="s">
        <v>689</v>
      </c>
      <c r="G3787" s="617" t="s">
        <v>689</v>
      </c>
      <c r="H3787" s="617" t="s">
        <v>41</v>
      </c>
      <c r="I3787" s="617" t="s">
        <v>316</v>
      </c>
      <c r="J3787" s="617" t="s">
        <v>690</v>
      </c>
      <c r="K3787" s="617" t="s">
        <v>291</v>
      </c>
      <c r="L3787" s="617" t="s">
        <v>218</v>
      </c>
      <c r="M3787" s="636">
        <v>1452689700</v>
      </c>
    </row>
    <row r="3788" spans="1:13">
      <c r="A3788" s="617" t="s">
        <v>15436</v>
      </c>
      <c r="B3788" s="617" t="s">
        <v>15367</v>
      </c>
      <c r="C3788" s="617" t="s">
        <v>15287</v>
      </c>
      <c r="D3788" s="617">
        <v>7025</v>
      </c>
      <c r="E3788" s="617" t="s">
        <v>843</v>
      </c>
      <c r="F3788" s="617" t="s">
        <v>689</v>
      </c>
      <c r="G3788" s="617" t="s">
        <v>689</v>
      </c>
      <c r="H3788" s="617" t="s">
        <v>41</v>
      </c>
      <c r="I3788" s="617" t="s">
        <v>42</v>
      </c>
      <c r="J3788" s="617" t="s">
        <v>695</v>
      </c>
      <c r="K3788" s="617" t="s">
        <v>290</v>
      </c>
      <c r="L3788" s="617" t="s">
        <v>34</v>
      </c>
      <c r="M3788" s="636">
        <v>1462368600</v>
      </c>
    </row>
    <row r="3789" spans="1:13">
      <c r="A3789" s="617" t="s">
        <v>15448</v>
      </c>
      <c r="B3789" s="617" t="s">
        <v>15367</v>
      </c>
      <c r="C3789" s="617" t="s">
        <v>15287</v>
      </c>
      <c r="D3789" s="617">
        <v>7025</v>
      </c>
      <c r="E3789" s="617" t="s">
        <v>843</v>
      </c>
      <c r="F3789" s="617" t="s">
        <v>689</v>
      </c>
      <c r="G3789" s="617" t="s">
        <v>689</v>
      </c>
      <c r="H3789" s="617" t="s">
        <v>41</v>
      </c>
      <c r="I3789" s="617" t="s">
        <v>219</v>
      </c>
      <c r="J3789" s="617" t="s">
        <v>696</v>
      </c>
      <c r="K3789" s="617" t="s">
        <v>290</v>
      </c>
      <c r="L3789" s="617" t="s">
        <v>34</v>
      </c>
      <c r="M3789" s="636">
        <v>1462368600</v>
      </c>
    </row>
    <row r="3790" spans="1:13">
      <c r="A3790" s="617" t="s">
        <v>15460</v>
      </c>
      <c r="B3790" s="617" t="s">
        <v>15367</v>
      </c>
      <c r="C3790" s="617" t="s">
        <v>15287</v>
      </c>
      <c r="D3790" s="617">
        <v>7025</v>
      </c>
      <c r="E3790" s="617" t="s">
        <v>843</v>
      </c>
      <c r="F3790" s="617" t="s">
        <v>689</v>
      </c>
      <c r="G3790" s="617" t="s">
        <v>689</v>
      </c>
      <c r="H3790" s="617" t="s">
        <v>41</v>
      </c>
      <c r="I3790" s="617" t="s">
        <v>44</v>
      </c>
      <c r="J3790" s="617" t="s">
        <v>697</v>
      </c>
      <c r="K3790" s="617" t="s">
        <v>290</v>
      </c>
      <c r="L3790" s="617" t="s">
        <v>34</v>
      </c>
      <c r="M3790" s="636">
        <v>1462368600</v>
      </c>
    </row>
    <row r="3791" spans="1:13">
      <c r="A3791" s="617" t="s">
        <v>15472</v>
      </c>
      <c r="B3791" s="617" t="s">
        <v>15367</v>
      </c>
      <c r="C3791" s="617" t="s">
        <v>15287</v>
      </c>
      <c r="D3791" s="617">
        <v>7025</v>
      </c>
      <c r="E3791" s="617" t="s">
        <v>843</v>
      </c>
      <c r="F3791" s="617" t="s">
        <v>689</v>
      </c>
      <c r="G3791" s="617" t="s">
        <v>689</v>
      </c>
      <c r="H3791" s="617" t="s">
        <v>41</v>
      </c>
      <c r="I3791" s="617" t="s">
        <v>46</v>
      </c>
      <c r="J3791" s="617" t="s">
        <v>698</v>
      </c>
      <c r="K3791" s="617" t="s">
        <v>290</v>
      </c>
      <c r="L3791" s="617" t="s">
        <v>34</v>
      </c>
      <c r="M3791" s="636">
        <v>1462368600</v>
      </c>
    </row>
    <row r="3792" spans="1:13">
      <c r="A3792" s="617" t="s">
        <v>15484</v>
      </c>
      <c r="B3792" s="617" t="s">
        <v>15367</v>
      </c>
      <c r="C3792" s="617" t="s">
        <v>15287</v>
      </c>
      <c r="D3792" s="617">
        <v>7025</v>
      </c>
      <c r="E3792" s="617" t="s">
        <v>843</v>
      </c>
      <c r="F3792" s="617" t="s">
        <v>689</v>
      </c>
      <c r="G3792" s="617" t="s">
        <v>689</v>
      </c>
      <c r="H3792" s="617" t="s">
        <v>41</v>
      </c>
      <c r="I3792" s="617" t="s">
        <v>221</v>
      </c>
      <c r="J3792" s="617" t="s">
        <v>699</v>
      </c>
      <c r="K3792" s="617" t="s">
        <v>290</v>
      </c>
      <c r="L3792" s="617" t="s">
        <v>34</v>
      </c>
      <c r="M3792" s="636">
        <v>1462368600</v>
      </c>
    </row>
    <row r="3793" spans="1:13">
      <c r="A3793" s="617" t="s">
        <v>15496</v>
      </c>
      <c r="B3793" s="617" t="s">
        <v>15367</v>
      </c>
      <c r="C3793" s="617" t="s">
        <v>15287</v>
      </c>
      <c r="D3793" s="617">
        <v>7025</v>
      </c>
      <c r="E3793" s="617" t="s">
        <v>843</v>
      </c>
      <c r="F3793" s="617" t="s">
        <v>689</v>
      </c>
      <c r="G3793" s="617" t="s">
        <v>689</v>
      </c>
      <c r="H3793" s="617" t="s">
        <v>41</v>
      </c>
      <c r="I3793" s="617" t="s">
        <v>48</v>
      </c>
      <c r="J3793" s="617" t="s">
        <v>700</v>
      </c>
      <c r="K3793" s="617" t="s">
        <v>290</v>
      </c>
      <c r="L3793" s="617" t="s">
        <v>34</v>
      </c>
      <c r="M3793" s="636">
        <v>1462368600</v>
      </c>
    </row>
    <row r="3794" spans="1:13">
      <c r="A3794" s="617" t="s">
        <v>15508</v>
      </c>
      <c r="B3794" s="617" t="s">
        <v>15367</v>
      </c>
      <c r="C3794" s="617" t="s">
        <v>15287</v>
      </c>
      <c r="D3794" s="617">
        <v>7025</v>
      </c>
      <c r="E3794" s="617" t="s">
        <v>843</v>
      </c>
      <c r="F3794" s="617" t="s">
        <v>689</v>
      </c>
      <c r="G3794" s="617" t="s">
        <v>689</v>
      </c>
      <c r="H3794" s="617" t="s">
        <v>41</v>
      </c>
      <c r="I3794" s="617" t="s">
        <v>50</v>
      </c>
      <c r="J3794" s="617" t="s">
        <v>701</v>
      </c>
      <c r="K3794" s="617" t="s">
        <v>290</v>
      </c>
      <c r="L3794" s="617" t="s">
        <v>34</v>
      </c>
      <c r="M3794" s="636">
        <v>1462368600</v>
      </c>
    </row>
    <row r="3795" spans="1:13">
      <c r="A3795" s="617" t="s">
        <v>15520</v>
      </c>
      <c r="B3795" s="617" t="s">
        <v>15367</v>
      </c>
      <c r="C3795" s="617" t="s">
        <v>15287</v>
      </c>
      <c r="D3795" s="617">
        <v>7025</v>
      </c>
      <c r="E3795" s="617" t="s">
        <v>843</v>
      </c>
      <c r="F3795" s="617" t="s">
        <v>689</v>
      </c>
      <c r="G3795" s="617" t="s">
        <v>689</v>
      </c>
      <c r="H3795" s="617" t="s">
        <v>41</v>
      </c>
      <c r="I3795" s="617" t="s">
        <v>223</v>
      </c>
      <c r="J3795" s="617" t="s">
        <v>702</v>
      </c>
      <c r="K3795" s="617" t="s">
        <v>290</v>
      </c>
      <c r="L3795" s="617" t="s">
        <v>34</v>
      </c>
      <c r="M3795" s="636">
        <v>1462368600</v>
      </c>
    </row>
    <row r="3796" spans="1:13">
      <c r="A3796" s="617" t="s">
        <v>15532</v>
      </c>
      <c r="B3796" s="617" t="s">
        <v>15367</v>
      </c>
      <c r="C3796" s="617" t="s">
        <v>15287</v>
      </c>
      <c r="D3796" s="617">
        <v>7025</v>
      </c>
      <c r="E3796" s="617" t="s">
        <v>843</v>
      </c>
      <c r="F3796" s="617" t="s">
        <v>689</v>
      </c>
      <c r="G3796" s="617" t="s">
        <v>689</v>
      </c>
      <c r="H3796" s="617" t="s">
        <v>41</v>
      </c>
      <c r="I3796" s="617" t="s">
        <v>421</v>
      </c>
      <c r="J3796" s="617" t="s">
        <v>703</v>
      </c>
      <c r="K3796" s="617" t="s">
        <v>290</v>
      </c>
      <c r="L3796" s="617" t="s">
        <v>34</v>
      </c>
      <c r="M3796" s="636">
        <v>1462368600</v>
      </c>
    </row>
    <row r="3797" spans="1:13">
      <c r="A3797" s="617" t="s">
        <v>15544</v>
      </c>
      <c r="B3797" s="617" t="s">
        <v>15367</v>
      </c>
      <c r="C3797" s="617" t="s">
        <v>15287</v>
      </c>
      <c r="D3797" s="617">
        <v>7025</v>
      </c>
      <c r="E3797" s="617" t="s">
        <v>843</v>
      </c>
      <c r="F3797" s="617" t="s">
        <v>689</v>
      </c>
      <c r="G3797" s="617" t="s">
        <v>689</v>
      </c>
      <c r="H3797" s="617" t="s">
        <v>41</v>
      </c>
      <c r="I3797" s="617" t="s">
        <v>422</v>
      </c>
      <c r="J3797" s="617" t="s">
        <v>704</v>
      </c>
      <c r="K3797" s="617" t="s">
        <v>290</v>
      </c>
      <c r="L3797" s="617" t="s">
        <v>34</v>
      </c>
      <c r="M3797" s="636">
        <v>1462368600</v>
      </c>
    </row>
    <row r="3798" spans="1:13">
      <c r="A3798" s="617" t="s">
        <v>15556</v>
      </c>
      <c r="B3798" s="617" t="s">
        <v>15367</v>
      </c>
      <c r="C3798" s="617" t="s">
        <v>15287</v>
      </c>
      <c r="D3798" s="617">
        <v>7025</v>
      </c>
      <c r="E3798" s="617" t="s">
        <v>843</v>
      </c>
      <c r="F3798" s="617" t="s">
        <v>689</v>
      </c>
      <c r="G3798" s="617" t="s">
        <v>689</v>
      </c>
      <c r="H3798" s="617" t="s">
        <v>41</v>
      </c>
      <c r="I3798" s="617" t="s">
        <v>423</v>
      </c>
      <c r="J3798" s="617" t="s">
        <v>705</v>
      </c>
      <c r="K3798" s="617" t="s">
        <v>290</v>
      </c>
      <c r="L3798" s="617" t="s">
        <v>34</v>
      </c>
      <c r="M3798" s="636">
        <v>1462368600</v>
      </c>
    </row>
    <row r="3799" spans="1:13">
      <c r="A3799" s="617" t="s">
        <v>15568</v>
      </c>
      <c r="B3799" s="617" t="s">
        <v>15367</v>
      </c>
      <c r="C3799" s="617" t="s">
        <v>15287</v>
      </c>
      <c r="D3799" s="617">
        <v>7025</v>
      </c>
      <c r="E3799" s="617" t="s">
        <v>843</v>
      </c>
      <c r="F3799" s="617" t="s">
        <v>689</v>
      </c>
      <c r="G3799" s="617" t="s">
        <v>689</v>
      </c>
      <c r="H3799" s="617" t="s">
        <v>41</v>
      </c>
      <c r="I3799" s="617" t="s">
        <v>424</v>
      </c>
      <c r="J3799" s="617" t="s">
        <v>706</v>
      </c>
      <c r="K3799" s="617" t="s">
        <v>290</v>
      </c>
      <c r="L3799" s="617" t="s">
        <v>34</v>
      </c>
      <c r="M3799" s="636">
        <v>1462368600</v>
      </c>
    </row>
    <row r="3800" spans="1:13">
      <c r="A3800" s="617" t="s">
        <v>15580</v>
      </c>
      <c r="B3800" s="617" t="s">
        <v>15367</v>
      </c>
      <c r="C3800" s="617" t="s">
        <v>15287</v>
      </c>
      <c r="D3800" s="617">
        <v>7025</v>
      </c>
      <c r="E3800" s="617" t="s">
        <v>843</v>
      </c>
      <c r="F3800" s="617" t="s">
        <v>689</v>
      </c>
      <c r="G3800" s="617" t="s">
        <v>689</v>
      </c>
      <c r="H3800" s="617" t="s">
        <v>41</v>
      </c>
      <c r="I3800" s="617" t="s">
        <v>425</v>
      </c>
      <c r="J3800" s="617" t="s">
        <v>707</v>
      </c>
      <c r="K3800" s="617" t="s">
        <v>290</v>
      </c>
      <c r="L3800" s="617" t="s">
        <v>34</v>
      </c>
      <c r="M3800" s="636">
        <v>1462368600</v>
      </c>
    </row>
    <row r="3801" spans="1:13">
      <c r="A3801" s="617" t="s">
        <v>15407</v>
      </c>
      <c r="B3801" s="617" t="s">
        <v>15381</v>
      </c>
      <c r="C3801" s="617" t="s">
        <v>15287</v>
      </c>
      <c r="D3801" s="617">
        <v>7025</v>
      </c>
      <c r="E3801" s="617" t="s">
        <v>843</v>
      </c>
      <c r="F3801" s="617" t="s">
        <v>689</v>
      </c>
      <c r="G3801" s="617" t="s">
        <v>689</v>
      </c>
      <c r="H3801" s="617" t="s">
        <v>41</v>
      </c>
      <c r="I3801" s="617" t="s">
        <v>320</v>
      </c>
      <c r="J3801" s="617" t="s">
        <v>692</v>
      </c>
      <c r="K3801" s="617" t="s">
        <v>1171</v>
      </c>
      <c r="L3801" s="617" t="s">
        <v>218</v>
      </c>
      <c r="M3801" s="636">
        <v>1470107100</v>
      </c>
    </row>
    <row r="3802" spans="1:13">
      <c r="A3802" s="617" t="s">
        <v>15390</v>
      </c>
      <c r="B3802" s="617" t="s">
        <v>15371</v>
      </c>
      <c r="C3802" s="617" t="s">
        <v>15287</v>
      </c>
      <c r="D3802" s="617">
        <v>7025</v>
      </c>
      <c r="E3802" s="617" t="s">
        <v>843</v>
      </c>
      <c r="F3802" s="617" t="s">
        <v>689</v>
      </c>
      <c r="G3802" s="617" t="s">
        <v>689</v>
      </c>
      <c r="H3802" s="617" t="s">
        <v>41</v>
      </c>
      <c r="I3802" s="617" t="s">
        <v>318</v>
      </c>
      <c r="J3802" s="617" t="s">
        <v>691</v>
      </c>
      <c r="K3802" s="617" t="s">
        <v>1170</v>
      </c>
      <c r="L3802" s="617" t="s">
        <v>32</v>
      </c>
      <c r="M3802" s="636">
        <v>1495556370</v>
      </c>
    </row>
    <row r="3803" spans="1:13">
      <c r="A3803" s="617" t="s">
        <v>15395</v>
      </c>
      <c r="B3803" s="617" t="s">
        <v>15381</v>
      </c>
      <c r="C3803" s="617" t="s">
        <v>15287</v>
      </c>
      <c r="D3803" s="617">
        <v>7025</v>
      </c>
      <c r="E3803" s="617" t="s">
        <v>843</v>
      </c>
      <c r="F3803" s="617" t="s">
        <v>689</v>
      </c>
      <c r="G3803" s="617" t="s">
        <v>689</v>
      </c>
      <c r="H3803" s="617" t="s">
        <v>41</v>
      </c>
      <c r="I3803" s="617" t="s">
        <v>318</v>
      </c>
      <c r="J3803" s="617" t="s">
        <v>691</v>
      </c>
      <c r="K3803" s="617" t="s">
        <v>1171</v>
      </c>
      <c r="L3803" s="617" t="s">
        <v>218</v>
      </c>
      <c r="M3803" s="636">
        <v>1570336845</v>
      </c>
    </row>
    <row r="3804" spans="1:13">
      <c r="A3804" s="617" t="s">
        <v>15424</v>
      </c>
      <c r="B3804" s="617" t="s">
        <v>15367</v>
      </c>
      <c r="C3804" s="617" t="s">
        <v>15287</v>
      </c>
      <c r="D3804" s="617">
        <v>7025</v>
      </c>
      <c r="E3804" s="617" t="s">
        <v>843</v>
      </c>
      <c r="F3804" s="617" t="s">
        <v>689</v>
      </c>
      <c r="G3804" s="617" t="s">
        <v>689</v>
      </c>
      <c r="H3804" s="617" t="s">
        <v>41</v>
      </c>
      <c r="I3804" s="617" t="s">
        <v>324</v>
      </c>
      <c r="J3804" s="617" t="s">
        <v>694</v>
      </c>
      <c r="K3804" s="617" t="s">
        <v>290</v>
      </c>
      <c r="L3804" s="617" t="s">
        <v>34</v>
      </c>
      <c r="M3804" s="636">
        <v>1587709200</v>
      </c>
    </row>
    <row r="3805" spans="1:13">
      <c r="A3805" s="617" t="s">
        <v>15370</v>
      </c>
      <c r="B3805" s="617" t="s">
        <v>15371</v>
      </c>
      <c r="C3805" s="617" t="s">
        <v>15287</v>
      </c>
      <c r="D3805" s="617">
        <v>7025</v>
      </c>
      <c r="E3805" s="617" t="s">
        <v>843</v>
      </c>
      <c r="F3805" s="617" t="s">
        <v>689</v>
      </c>
      <c r="G3805" s="617" t="s">
        <v>689</v>
      </c>
      <c r="H3805" s="617" t="s">
        <v>41</v>
      </c>
      <c r="I3805" s="617" t="s">
        <v>316</v>
      </c>
      <c r="J3805" s="617" t="s">
        <v>690</v>
      </c>
      <c r="K3805" s="617" t="s">
        <v>1170</v>
      </c>
      <c r="L3805" s="617" t="s">
        <v>32</v>
      </c>
      <c r="M3805" s="636">
        <v>1591030980</v>
      </c>
    </row>
    <row r="3806" spans="1:13">
      <c r="A3806" s="617" t="s">
        <v>15380</v>
      </c>
      <c r="B3806" s="617" t="s">
        <v>15381</v>
      </c>
      <c r="C3806" s="617" t="s">
        <v>15287</v>
      </c>
      <c r="D3806" s="617">
        <v>7025</v>
      </c>
      <c r="E3806" s="617" t="s">
        <v>843</v>
      </c>
      <c r="F3806" s="617" t="s">
        <v>689</v>
      </c>
      <c r="G3806" s="617" t="s">
        <v>689</v>
      </c>
      <c r="H3806" s="617" t="s">
        <v>41</v>
      </c>
      <c r="I3806" s="617" t="s">
        <v>316</v>
      </c>
      <c r="J3806" s="617" t="s">
        <v>690</v>
      </c>
      <c r="K3806" s="617" t="s">
        <v>1171</v>
      </c>
      <c r="L3806" s="617" t="s">
        <v>218</v>
      </c>
      <c r="M3806" s="636">
        <v>1670593155</v>
      </c>
    </row>
    <row r="3807" spans="1:13">
      <c r="A3807" s="617" t="s">
        <v>15434</v>
      </c>
      <c r="B3807" s="617" t="s">
        <v>15363</v>
      </c>
      <c r="C3807" s="617" t="s">
        <v>15287</v>
      </c>
      <c r="D3807" s="617">
        <v>7025</v>
      </c>
      <c r="E3807" s="617" t="s">
        <v>843</v>
      </c>
      <c r="F3807" s="617" t="s">
        <v>689</v>
      </c>
      <c r="G3807" s="617" t="s">
        <v>689</v>
      </c>
      <c r="H3807" s="617" t="s">
        <v>41</v>
      </c>
      <c r="I3807" s="617" t="s">
        <v>42</v>
      </c>
      <c r="J3807" s="617" t="s">
        <v>695</v>
      </c>
      <c r="K3807" s="617" t="s">
        <v>1170</v>
      </c>
      <c r="L3807" s="617" t="s">
        <v>34</v>
      </c>
      <c r="M3807" s="636">
        <v>1681723890</v>
      </c>
    </row>
    <row r="3808" spans="1:13">
      <c r="A3808" s="617" t="s">
        <v>15446</v>
      </c>
      <c r="B3808" s="617" t="s">
        <v>15363</v>
      </c>
      <c r="C3808" s="617" t="s">
        <v>15287</v>
      </c>
      <c r="D3808" s="617">
        <v>7025</v>
      </c>
      <c r="E3808" s="617" t="s">
        <v>843</v>
      </c>
      <c r="F3808" s="617" t="s">
        <v>689</v>
      </c>
      <c r="G3808" s="617" t="s">
        <v>689</v>
      </c>
      <c r="H3808" s="617" t="s">
        <v>41</v>
      </c>
      <c r="I3808" s="617" t="s">
        <v>219</v>
      </c>
      <c r="J3808" s="617" t="s">
        <v>696</v>
      </c>
      <c r="K3808" s="617" t="s">
        <v>1170</v>
      </c>
      <c r="L3808" s="617" t="s">
        <v>34</v>
      </c>
      <c r="M3808" s="636">
        <v>1681723890</v>
      </c>
    </row>
    <row r="3809" spans="1:13">
      <c r="A3809" s="617" t="s">
        <v>15458</v>
      </c>
      <c r="B3809" s="617" t="s">
        <v>15363</v>
      </c>
      <c r="C3809" s="617" t="s">
        <v>15287</v>
      </c>
      <c r="D3809" s="617">
        <v>7025</v>
      </c>
      <c r="E3809" s="617" t="s">
        <v>843</v>
      </c>
      <c r="F3809" s="617" t="s">
        <v>689</v>
      </c>
      <c r="G3809" s="617" t="s">
        <v>689</v>
      </c>
      <c r="H3809" s="617" t="s">
        <v>41</v>
      </c>
      <c r="I3809" s="617" t="s">
        <v>44</v>
      </c>
      <c r="J3809" s="617" t="s">
        <v>697</v>
      </c>
      <c r="K3809" s="617" t="s">
        <v>1170</v>
      </c>
      <c r="L3809" s="617" t="s">
        <v>34</v>
      </c>
      <c r="M3809" s="636">
        <v>1681723890</v>
      </c>
    </row>
    <row r="3810" spans="1:13">
      <c r="A3810" s="617" t="s">
        <v>15470</v>
      </c>
      <c r="B3810" s="617" t="s">
        <v>15363</v>
      </c>
      <c r="C3810" s="617" t="s">
        <v>15287</v>
      </c>
      <c r="D3810" s="617">
        <v>7025</v>
      </c>
      <c r="E3810" s="617" t="s">
        <v>843</v>
      </c>
      <c r="F3810" s="617" t="s">
        <v>689</v>
      </c>
      <c r="G3810" s="617" t="s">
        <v>689</v>
      </c>
      <c r="H3810" s="617" t="s">
        <v>41</v>
      </c>
      <c r="I3810" s="617" t="s">
        <v>46</v>
      </c>
      <c r="J3810" s="617" t="s">
        <v>698</v>
      </c>
      <c r="K3810" s="617" t="s">
        <v>1170</v>
      </c>
      <c r="L3810" s="617" t="s">
        <v>34</v>
      </c>
      <c r="M3810" s="636">
        <v>1681723890</v>
      </c>
    </row>
    <row r="3811" spans="1:13">
      <c r="A3811" s="617" t="s">
        <v>15482</v>
      </c>
      <c r="B3811" s="617" t="s">
        <v>15363</v>
      </c>
      <c r="C3811" s="617" t="s">
        <v>15287</v>
      </c>
      <c r="D3811" s="617">
        <v>7025</v>
      </c>
      <c r="E3811" s="617" t="s">
        <v>843</v>
      </c>
      <c r="F3811" s="617" t="s">
        <v>689</v>
      </c>
      <c r="G3811" s="617" t="s">
        <v>689</v>
      </c>
      <c r="H3811" s="617" t="s">
        <v>41</v>
      </c>
      <c r="I3811" s="617" t="s">
        <v>221</v>
      </c>
      <c r="J3811" s="617" t="s">
        <v>699</v>
      </c>
      <c r="K3811" s="617" t="s">
        <v>1170</v>
      </c>
      <c r="L3811" s="617" t="s">
        <v>34</v>
      </c>
      <c r="M3811" s="636">
        <v>1681723890</v>
      </c>
    </row>
    <row r="3812" spans="1:13">
      <c r="A3812" s="617" t="s">
        <v>15494</v>
      </c>
      <c r="B3812" s="617" t="s">
        <v>15363</v>
      </c>
      <c r="C3812" s="617" t="s">
        <v>15287</v>
      </c>
      <c r="D3812" s="617">
        <v>7025</v>
      </c>
      <c r="E3812" s="617" t="s">
        <v>843</v>
      </c>
      <c r="F3812" s="617" t="s">
        <v>689</v>
      </c>
      <c r="G3812" s="617" t="s">
        <v>689</v>
      </c>
      <c r="H3812" s="617" t="s">
        <v>41</v>
      </c>
      <c r="I3812" s="617" t="s">
        <v>48</v>
      </c>
      <c r="J3812" s="617" t="s">
        <v>700</v>
      </c>
      <c r="K3812" s="617" t="s">
        <v>1170</v>
      </c>
      <c r="L3812" s="617" t="s">
        <v>34</v>
      </c>
      <c r="M3812" s="636">
        <v>1681723890</v>
      </c>
    </row>
    <row r="3813" spans="1:13">
      <c r="A3813" s="617" t="s">
        <v>15506</v>
      </c>
      <c r="B3813" s="617" t="s">
        <v>15363</v>
      </c>
      <c r="C3813" s="617" t="s">
        <v>15287</v>
      </c>
      <c r="D3813" s="617">
        <v>7025</v>
      </c>
      <c r="E3813" s="617" t="s">
        <v>843</v>
      </c>
      <c r="F3813" s="617" t="s">
        <v>689</v>
      </c>
      <c r="G3813" s="617" t="s">
        <v>689</v>
      </c>
      <c r="H3813" s="617" t="s">
        <v>41</v>
      </c>
      <c r="I3813" s="617" t="s">
        <v>50</v>
      </c>
      <c r="J3813" s="617" t="s">
        <v>701</v>
      </c>
      <c r="K3813" s="617" t="s">
        <v>1170</v>
      </c>
      <c r="L3813" s="617" t="s">
        <v>34</v>
      </c>
      <c r="M3813" s="636">
        <v>1681723890</v>
      </c>
    </row>
    <row r="3814" spans="1:13">
      <c r="A3814" s="617" t="s">
        <v>15518</v>
      </c>
      <c r="B3814" s="617" t="s">
        <v>15363</v>
      </c>
      <c r="C3814" s="617" t="s">
        <v>15287</v>
      </c>
      <c r="D3814" s="617">
        <v>7025</v>
      </c>
      <c r="E3814" s="617" t="s">
        <v>843</v>
      </c>
      <c r="F3814" s="617" t="s">
        <v>689</v>
      </c>
      <c r="G3814" s="617" t="s">
        <v>689</v>
      </c>
      <c r="H3814" s="617" t="s">
        <v>41</v>
      </c>
      <c r="I3814" s="617" t="s">
        <v>223</v>
      </c>
      <c r="J3814" s="617" t="s">
        <v>702</v>
      </c>
      <c r="K3814" s="617" t="s">
        <v>1170</v>
      </c>
      <c r="L3814" s="617" t="s">
        <v>34</v>
      </c>
      <c r="M3814" s="636">
        <v>1681723890</v>
      </c>
    </row>
    <row r="3815" spans="1:13">
      <c r="A3815" s="617" t="s">
        <v>15530</v>
      </c>
      <c r="B3815" s="617" t="s">
        <v>15363</v>
      </c>
      <c r="C3815" s="617" t="s">
        <v>15287</v>
      </c>
      <c r="D3815" s="617">
        <v>7025</v>
      </c>
      <c r="E3815" s="617" t="s">
        <v>843</v>
      </c>
      <c r="F3815" s="617" t="s">
        <v>689</v>
      </c>
      <c r="G3815" s="617" t="s">
        <v>689</v>
      </c>
      <c r="H3815" s="617" t="s">
        <v>41</v>
      </c>
      <c r="I3815" s="617" t="s">
        <v>421</v>
      </c>
      <c r="J3815" s="617" t="s">
        <v>703</v>
      </c>
      <c r="K3815" s="617" t="s">
        <v>1170</v>
      </c>
      <c r="L3815" s="617" t="s">
        <v>34</v>
      </c>
      <c r="M3815" s="636">
        <v>1681723890</v>
      </c>
    </row>
    <row r="3816" spans="1:13">
      <c r="A3816" s="617" t="s">
        <v>15542</v>
      </c>
      <c r="B3816" s="617" t="s">
        <v>15363</v>
      </c>
      <c r="C3816" s="617" t="s">
        <v>15287</v>
      </c>
      <c r="D3816" s="617">
        <v>7025</v>
      </c>
      <c r="E3816" s="617" t="s">
        <v>843</v>
      </c>
      <c r="F3816" s="617" t="s">
        <v>689</v>
      </c>
      <c r="G3816" s="617" t="s">
        <v>689</v>
      </c>
      <c r="H3816" s="617" t="s">
        <v>41</v>
      </c>
      <c r="I3816" s="617" t="s">
        <v>422</v>
      </c>
      <c r="J3816" s="617" t="s">
        <v>704</v>
      </c>
      <c r="K3816" s="617" t="s">
        <v>1170</v>
      </c>
      <c r="L3816" s="617" t="s">
        <v>34</v>
      </c>
      <c r="M3816" s="636">
        <v>1681723890</v>
      </c>
    </row>
    <row r="3817" spans="1:13">
      <c r="A3817" s="617" t="s">
        <v>15554</v>
      </c>
      <c r="B3817" s="617" t="s">
        <v>15363</v>
      </c>
      <c r="C3817" s="617" t="s">
        <v>15287</v>
      </c>
      <c r="D3817" s="617">
        <v>7025</v>
      </c>
      <c r="E3817" s="617" t="s">
        <v>843</v>
      </c>
      <c r="F3817" s="617" t="s">
        <v>689</v>
      </c>
      <c r="G3817" s="617" t="s">
        <v>689</v>
      </c>
      <c r="H3817" s="617" t="s">
        <v>41</v>
      </c>
      <c r="I3817" s="617" t="s">
        <v>423</v>
      </c>
      <c r="J3817" s="617" t="s">
        <v>705</v>
      </c>
      <c r="K3817" s="617" t="s">
        <v>1170</v>
      </c>
      <c r="L3817" s="617" t="s">
        <v>34</v>
      </c>
      <c r="M3817" s="636">
        <v>1681723890</v>
      </c>
    </row>
    <row r="3818" spans="1:13">
      <c r="A3818" s="617" t="s">
        <v>15566</v>
      </c>
      <c r="B3818" s="617" t="s">
        <v>15363</v>
      </c>
      <c r="C3818" s="617" t="s">
        <v>15287</v>
      </c>
      <c r="D3818" s="617">
        <v>7025</v>
      </c>
      <c r="E3818" s="617" t="s">
        <v>843</v>
      </c>
      <c r="F3818" s="617" t="s">
        <v>689</v>
      </c>
      <c r="G3818" s="617" t="s">
        <v>689</v>
      </c>
      <c r="H3818" s="617" t="s">
        <v>41</v>
      </c>
      <c r="I3818" s="617" t="s">
        <v>424</v>
      </c>
      <c r="J3818" s="617" t="s">
        <v>706</v>
      </c>
      <c r="K3818" s="617" t="s">
        <v>1170</v>
      </c>
      <c r="L3818" s="617" t="s">
        <v>34</v>
      </c>
      <c r="M3818" s="636">
        <v>1681723890</v>
      </c>
    </row>
    <row r="3819" spans="1:13">
      <c r="A3819" s="617" t="s">
        <v>15578</v>
      </c>
      <c r="B3819" s="617" t="s">
        <v>15363</v>
      </c>
      <c r="C3819" s="617" t="s">
        <v>15287</v>
      </c>
      <c r="D3819" s="617">
        <v>7025</v>
      </c>
      <c r="E3819" s="617" t="s">
        <v>843</v>
      </c>
      <c r="F3819" s="617" t="s">
        <v>689</v>
      </c>
      <c r="G3819" s="617" t="s">
        <v>689</v>
      </c>
      <c r="H3819" s="617" t="s">
        <v>41</v>
      </c>
      <c r="I3819" s="617" t="s">
        <v>425</v>
      </c>
      <c r="J3819" s="617" t="s">
        <v>707</v>
      </c>
      <c r="K3819" s="617" t="s">
        <v>1170</v>
      </c>
      <c r="L3819" s="617" t="s">
        <v>34</v>
      </c>
      <c r="M3819" s="636">
        <v>1681723890</v>
      </c>
    </row>
    <row r="3820" spans="1:13">
      <c r="A3820" s="617" t="s">
        <v>15412</v>
      </c>
      <c r="B3820" s="617" t="s">
        <v>15367</v>
      </c>
      <c r="C3820" s="617" t="s">
        <v>15287</v>
      </c>
      <c r="D3820" s="617">
        <v>7025</v>
      </c>
      <c r="E3820" s="617" t="s">
        <v>843</v>
      </c>
      <c r="F3820" s="617" t="s">
        <v>689</v>
      </c>
      <c r="G3820" s="617" t="s">
        <v>689</v>
      </c>
      <c r="H3820" s="617" t="s">
        <v>41</v>
      </c>
      <c r="I3820" s="617" t="s">
        <v>322</v>
      </c>
      <c r="J3820" s="617" t="s">
        <v>693</v>
      </c>
      <c r="K3820" s="617" t="s">
        <v>290</v>
      </c>
      <c r="L3820" s="617" t="s">
        <v>34</v>
      </c>
      <c r="M3820" s="636">
        <v>1713049800</v>
      </c>
    </row>
    <row r="3821" spans="1:13">
      <c r="A3821" s="617" t="s">
        <v>15444</v>
      </c>
      <c r="B3821" s="617" t="s">
        <v>15383</v>
      </c>
      <c r="C3821" s="617" t="s">
        <v>15287</v>
      </c>
      <c r="D3821" s="617">
        <v>7025</v>
      </c>
      <c r="E3821" s="617" t="s">
        <v>843</v>
      </c>
      <c r="F3821" s="617" t="s">
        <v>689</v>
      </c>
      <c r="G3821" s="617" t="s">
        <v>689</v>
      </c>
      <c r="H3821" s="617" t="s">
        <v>41</v>
      </c>
      <c r="I3821" s="617" t="s">
        <v>42</v>
      </c>
      <c r="J3821" s="617" t="s">
        <v>695</v>
      </c>
      <c r="K3821" s="617" t="s">
        <v>290</v>
      </c>
      <c r="L3821" s="617" t="s">
        <v>218</v>
      </c>
      <c r="M3821" s="636">
        <v>1801314900</v>
      </c>
    </row>
    <row r="3822" spans="1:13">
      <c r="A3822" s="617" t="s">
        <v>15456</v>
      </c>
      <c r="B3822" s="617" t="s">
        <v>15383</v>
      </c>
      <c r="C3822" s="617" t="s">
        <v>15287</v>
      </c>
      <c r="D3822" s="617">
        <v>7025</v>
      </c>
      <c r="E3822" s="617" t="s">
        <v>843</v>
      </c>
      <c r="F3822" s="617" t="s">
        <v>689</v>
      </c>
      <c r="G3822" s="617" t="s">
        <v>689</v>
      </c>
      <c r="H3822" s="617" t="s">
        <v>41</v>
      </c>
      <c r="I3822" s="617" t="s">
        <v>219</v>
      </c>
      <c r="J3822" s="617" t="s">
        <v>696</v>
      </c>
      <c r="K3822" s="617" t="s">
        <v>290</v>
      </c>
      <c r="L3822" s="617" t="s">
        <v>218</v>
      </c>
      <c r="M3822" s="636">
        <v>1801314900</v>
      </c>
    </row>
    <row r="3823" spans="1:13">
      <c r="A3823" s="617" t="s">
        <v>15468</v>
      </c>
      <c r="B3823" s="617" t="s">
        <v>15383</v>
      </c>
      <c r="C3823" s="617" t="s">
        <v>15287</v>
      </c>
      <c r="D3823" s="617">
        <v>7025</v>
      </c>
      <c r="E3823" s="617" t="s">
        <v>843</v>
      </c>
      <c r="F3823" s="617" t="s">
        <v>689</v>
      </c>
      <c r="G3823" s="617" t="s">
        <v>689</v>
      </c>
      <c r="H3823" s="617" t="s">
        <v>41</v>
      </c>
      <c r="I3823" s="617" t="s">
        <v>44</v>
      </c>
      <c r="J3823" s="617" t="s">
        <v>697</v>
      </c>
      <c r="K3823" s="617" t="s">
        <v>290</v>
      </c>
      <c r="L3823" s="617" t="s">
        <v>218</v>
      </c>
      <c r="M3823" s="636">
        <v>1801314900</v>
      </c>
    </row>
    <row r="3824" spans="1:13">
      <c r="A3824" s="617" t="s">
        <v>15480</v>
      </c>
      <c r="B3824" s="617" t="s">
        <v>15383</v>
      </c>
      <c r="C3824" s="617" t="s">
        <v>15287</v>
      </c>
      <c r="D3824" s="617">
        <v>7025</v>
      </c>
      <c r="E3824" s="617" t="s">
        <v>843</v>
      </c>
      <c r="F3824" s="617" t="s">
        <v>689</v>
      </c>
      <c r="G3824" s="617" t="s">
        <v>689</v>
      </c>
      <c r="H3824" s="617" t="s">
        <v>41</v>
      </c>
      <c r="I3824" s="617" t="s">
        <v>46</v>
      </c>
      <c r="J3824" s="617" t="s">
        <v>698</v>
      </c>
      <c r="K3824" s="617" t="s">
        <v>290</v>
      </c>
      <c r="L3824" s="617" t="s">
        <v>218</v>
      </c>
      <c r="M3824" s="636">
        <v>1801314900</v>
      </c>
    </row>
    <row r="3825" spans="1:13">
      <c r="A3825" s="617" t="s">
        <v>15492</v>
      </c>
      <c r="B3825" s="617" t="s">
        <v>15383</v>
      </c>
      <c r="C3825" s="617" t="s">
        <v>15287</v>
      </c>
      <c r="D3825" s="617">
        <v>7025</v>
      </c>
      <c r="E3825" s="617" t="s">
        <v>843</v>
      </c>
      <c r="F3825" s="617" t="s">
        <v>689</v>
      </c>
      <c r="G3825" s="617" t="s">
        <v>689</v>
      </c>
      <c r="H3825" s="617" t="s">
        <v>41</v>
      </c>
      <c r="I3825" s="617" t="s">
        <v>221</v>
      </c>
      <c r="J3825" s="617" t="s">
        <v>699</v>
      </c>
      <c r="K3825" s="617" t="s">
        <v>290</v>
      </c>
      <c r="L3825" s="617" t="s">
        <v>218</v>
      </c>
      <c r="M3825" s="636">
        <v>1801314900</v>
      </c>
    </row>
    <row r="3826" spans="1:13">
      <c r="A3826" s="617" t="s">
        <v>15504</v>
      </c>
      <c r="B3826" s="617" t="s">
        <v>15383</v>
      </c>
      <c r="C3826" s="617" t="s">
        <v>15287</v>
      </c>
      <c r="D3826" s="617">
        <v>7025</v>
      </c>
      <c r="E3826" s="617" t="s">
        <v>843</v>
      </c>
      <c r="F3826" s="617" t="s">
        <v>689</v>
      </c>
      <c r="G3826" s="617" t="s">
        <v>689</v>
      </c>
      <c r="H3826" s="617" t="s">
        <v>41</v>
      </c>
      <c r="I3826" s="617" t="s">
        <v>48</v>
      </c>
      <c r="J3826" s="617" t="s">
        <v>700</v>
      </c>
      <c r="K3826" s="617" t="s">
        <v>290</v>
      </c>
      <c r="L3826" s="617" t="s">
        <v>218</v>
      </c>
      <c r="M3826" s="636">
        <v>1801314900</v>
      </c>
    </row>
    <row r="3827" spans="1:13">
      <c r="A3827" s="617" t="s">
        <v>15516</v>
      </c>
      <c r="B3827" s="617" t="s">
        <v>15383</v>
      </c>
      <c r="C3827" s="617" t="s">
        <v>15287</v>
      </c>
      <c r="D3827" s="617">
        <v>7025</v>
      </c>
      <c r="E3827" s="617" t="s">
        <v>843</v>
      </c>
      <c r="F3827" s="617" t="s">
        <v>689</v>
      </c>
      <c r="G3827" s="617" t="s">
        <v>689</v>
      </c>
      <c r="H3827" s="617" t="s">
        <v>41</v>
      </c>
      <c r="I3827" s="617" t="s">
        <v>50</v>
      </c>
      <c r="J3827" s="617" t="s">
        <v>701</v>
      </c>
      <c r="K3827" s="617" t="s">
        <v>290</v>
      </c>
      <c r="L3827" s="617" t="s">
        <v>218</v>
      </c>
      <c r="M3827" s="636">
        <v>1801314900</v>
      </c>
    </row>
    <row r="3828" spans="1:13">
      <c r="A3828" s="617" t="s">
        <v>15528</v>
      </c>
      <c r="B3828" s="617" t="s">
        <v>15383</v>
      </c>
      <c r="C3828" s="617" t="s">
        <v>15287</v>
      </c>
      <c r="D3828" s="617">
        <v>7025</v>
      </c>
      <c r="E3828" s="617" t="s">
        <v>843</v>
      </c>
      <c r="F3828" s="617" t="s">
        <v>689</v>
      </c>
      <c r="G3828" s="617" t="s">
        <v>689</v>
      </c>
      <c r="H3828" s="617" t="s">
        <v>41</v>
      </c>
      <c r="I3828" s="617" t="s">
        <v>223</v>
      </c>
      <c r="J3828" s="617" t="s">
        <v>702</v>
      </c>
      <c r="K3828" s="617" t="s">
        <v>290</v>
      </c>
      <c r="L3828" s="617" t="s">
        <v>218</v>
      </c>
      <c r="M3828" s="636">
        <v>1801314900</v>
      </c>
    </row>
    <row r="3829" spans="1:13">
      <c r="A3829" s="617" t="s">
        <v>15540</v>
      </c>
      <c r="B3829" s="617" t="s">
        <v>15383</v>
      </c>
      <c r="C3829" s="617" t="s">
        <v>15287</v>
      </c>
      <c r="D3829" s="617">
        <v>7025</v>
      </c>
      <c r="E3829" s="617" t="s">
        <v>843</v>
      </c>
      <c r="F3829" s="617" t="s">
        <v>689</v>
      </c>
      <c r="G3829" s="617" t="s">
        <v>689</v>
      </c>
      <c r="H3829" s="617" t="s">
        <v>41</v>
      </c>
      <c r="I3829" s="617" t="s">
        <v>421</v>
      </c>
      <c r="J3829" s="617" t="s">
        <v>703</v>
      </c>
      <c r="K3829" s="617" t="s">
        <v>290</v>
      </c>
      <c r="L3829" s="617" t="s">
        <v>218</v>
      </c>
      <c r="M3829" s="636">
        <v>1801314900</v>
      </c>
    </row>
    <row r="3830" spans="1:13">
      <c r="A3830" s="617" t="s">
        <v>15552</v>
      </c>
      <c r="B3830" s="617" t="s">
        <v>15383</v>
      </c>
      <c r="C3830" s="617" t="s">
        <v>15287</v>
      </c>
      <c r="D3830" s="617">
        <v>7025</v>
      </c>
      <c r="E3830" s="617" t="s">
        <v>843</v>
      </c>
      <c r="F3830" s="617" t="s">
        <v>689</v>
      </c>
      <c r="G3830" s="617" t="s">
        <v>689</v>
      </c>
      <c r="H3830" s="617" t="s">
        <v>41</v>
      </c>
      <c r="I3830" s="617" t="s">
        <v>422</v>
      </c>
      <c r="J3830" s="617" t="s">
        <v>704</v>
      </c>
      <c r="K3830" s="617" t="s">
        <v>290</v>
      </c>
      <c r="L3830" s="617" t="s">
        <v>218</v>
      </c>
      <c r="M3830" s="636">
        <v>1801314900</v>
      </c>
    </row>
    <row r="3831" spans="1:13">
      <c r="A3831" s="617" t="s">
        <v>15564</v>
      </c>
      <c r="B3831" s="617" t="s">
        <v>15383</v>
      </c>
      <c r="C3831" s="617" t="s">
        <v>15287</v>
      </c>
      <c r="D3831" s="617">
        <v>7025</v>
      </c>
      <c r="E3831" s="617" t="s">
        <v>843</v>
      </c>
      <c r="F3831" s="617" t="s">
        <v>689</v>
      </c>
      <c r="G3831" s="617" t="s">
        <v>689</v>
      </c>
      <c r="H3831" s="617" t="s">
        <v>41</v>
      </c>
      <c r="I3831" s="617" t="s">
        <v>423</v>
      </c>
      <c r="J3831" s="617" t="s">
        <v>705</v>
      </c>
      <c r="K3831" s="617" t="s">
        <v>290</v>
      </c>
      <c r="L3831" s="617" t="s">
        <v>218</v>
      </c>
      <c r="M3831" s="636">
        <v>1801314900</v>
      </c>
    </row>
    <row r="3832" spans="1:13">
      <c r="A3832" s="617" t="s">
        <v>15576</v>
      </c>
      <c r="B3832" s="617" t="s">
        <v>15383</v>
      </c>
      <c r="C3832" s="617" t="s">
        <v>15287</v>
      </c>
      <c r="D3832" s="617">
        <v>7025</v>
      </c>
      <c r="E3832" s="617" t="s">
        <v>843</v>
      </c>
      <c r="F3832" s="617" t="s">
        <v>689</v>
      </c>
      <c r="G3832" s="617" t="s">
        <v>689</v>
      </c>
      <c r="H3832" s="617" t="s">
        <v>41</v>
      </c>
      <c r="I3832" s="617" t="s">
        <v>424</v>
      </c>
      <c r="J3832" s="617" t="s">
        <v>706</v>
      </c>
      <c r="K3832" s="617" t="s">
        <v>290</v>
      </c>
      <c r="L3832" s="617" t="s">
        <v>218</v>
      </c>
      <c r="M3832" s="636">
        <v>1801314900</v>
      </c>
    </row>
    <row r="3833" spans="1:13">
      <c r="A3833" s="617" t="s">
        <v>15588</v>
      </c>
      <c r="B3833" s="617" t="s">
        <v>15383</v>
      </c>
      <c r="C3833" s="617" t="s">
        <v>15287</v>
      </c>
      <c r="D3833" s="617">
        <v>7025</v>
      </c>
      <c r="E3833" s="617" t="s">
        <v>843</v>
      </c>
      <c r="F3833" s="617" t="s">
        <v>689</v>
      </c>
      <c r="G3833" s="617" t="s">
        <v>689</v>
      </c>
      <c r="H3833" s="617" t="s">
        <v>41</v>
      </c>
      <c r="I3833" s="617" t="s">
        <v>425</v>
      </c>
      <c r="J3833" s="617" t="s">
        <v>707</v>
      </c>
      <c r="K3833" s="617" t="s">
        <v>290</v>
      </c>
      <c r="L3833" s="617" t="s">
        <v>218</v>
      </c>
      <c r="M3833" s="636">
        <v>1801314900</v>
      </c>
    </row>
    <row r="3834" spans="1:13">
      <c r="A3834" s="617" t="s">
        <v>15422</v>
      </c>
      <c r="B3834" s="617" t="s">
        <v>15363</v>
      </c>
      <c r="C3834" s="617" t="s">
        <v>15287</v>
      </c>
      <c r="D3834" s="617">
        <v>7025</v>
      </c>
      <c r="E3834" s="617" t="s">
        <v>843</v>
      </c>
      <c r="F3834" s="617" t="s">
        <v>689</v>
      </c>
      <c r="G3834" s="617" t="s">
        <v>689</v>
      </c>
      <c r="H3834" s="617" t="s">
        <v>41</v>
      </c>
      <c r="I3834" s="617" t="s">
        <v>324</v>
      </c>
      <c r="J3834" s="617" t="s">
        <v>694</v>
      </c>
      <c r="K3834" s="617" t="s">
        <v>1170</v>
      </c>
      <c r="L3834" s="617" t="s">
        <v>34</v>
      </c>
      <c r="M3834" s="636">
        <v>1825865580</v>
      </c>
    </row>
    <row r="3835" spans="1:13">
      <c r="A3835" s="617" t="s">
        <v>15400</v>
      </c>
      <c r="B3835" s="617" t="s">
        <v>15367</v>
      </c>
      <c r="C3835" s="617" t="s">
        <v>15287</v>
      </c>
      <c r="D3835" s="617">
        <v>7025</v>
      </c>
      <c r="E3835" s="617" t="s">
        <v>843</v>
      </c>
      <c r="F3835" s="617" t="s">
        <v>689</v>
      </c>
      <c r="G3835" s="617" t="s">
        <v>689</v>
      </c>
      <c r="H3835" s="617" t="s">
        <v>41</v>
      </c>
      <c r="I3835" s="617" t="s">
        <v>320</v>
      </c>
      <c r="J3835" s="617" t="s">
        <v>692</v>
      </c>
      <c r="K3835" s="617" t="s">
        <v>290</v>
      </c>
      <c r="L3835" s="617" t="s">
        <v>34</v>
      </c>
      <c r="M3835" s="636">
        <v>1838413500</v>
      </c>
    </row>
    <row r="3836" spans="1:13">
      <c r="A3836" s="617" t="s">
        <v>15432</v>
      </c>
      <c r="B3836" s="617" t="s">
        <v>15383</v>
      </c>
      <c r="C3836" s="617" t="s">
        <v>15287</v>
      </c>
      <c r="D3836" s="617">
        <v>7025</v>
      </c>
      <c r="E3836" s="617" t="s">
        <v>843</v>
      </c>
      <c r="F3836" s="617" t="s">
        <v>689</v>
      </c>
      <c r="G3836" s="617" t="s">
        <v>689</v>
      </c>
      <c r="H3836" s="617" t="s">
        <v>41</v>
      </c>
      <c r="I3836" s="617" t="s">
        <v>324</v>
      </c>
      <c r="J3836" s="617" t="s">
        <v>694</v>
      </c>
      <c r="K3836" s="617" t="s">
        <v>290</v>
      </c>
      <c r="L3836" s="617" t="s">
        <v>218</v>
      </c>
      <c r="M3836" s="636">
        <v>1955738400</v>
      </c>
    </row>
    <row r="3837" spans="1:13">
      <c r="A3837" s="617" t="s">
        <v>15388</v>
      </c>
      <c r="B3837" s="617" t="s">
        <v>15367</v>
      </c>
      <c r="C3837" s="617" t="s">
        <v>15287</v>
      </c>
      <c r="D3837" s="617">
        <v>7025</v>
      </c>
      <c r="E3837" s="617" t="s">
        <v>843</v>
      </c>
      <c r="F3837" s="617" t="s">
        <v>689</v>
      </c>
      <c r="G3837" s="617" t="s">
        <v>689</v>
      </c>
      <c r="H3837" s="617" t="s">
        <v>41</v>
      </c>
      <c r="I3837" s="617" t="s">
        <v>318</v>
      </c>
      <c r="J3837" s="617" t="s">
        <v>691</v>
      </c>
      <c r="K3837" s="617" t="s">
        <v>290</v>
      </c>
      <c r="L3837" s="617" t="s">
        <v>34</v>
      </c>
      <c r="M3837" s="636">
        <v>1963731000</v>
      </c>
    </row>
    <row r="3838" spans="1:13">
      <c r="A3838" s="617" t="s">
        <v>15410</v>
      </c>
      <c r="B3838" s="617" t="s">
        <v>15363</v>
      </c>
      <c r="C3838" s="617" t="s">
        <v>15287</v>
      </c>
      <c r="D3838" s="617">
        <v>7025</v>
      </c>
      <c r="E3838" s="617" t="s">
        <v>843</v>
      </c>
      <c r="F3838" s="617" t="s">
        <v>689</v>
      </c>
      <c r="G3838" s="617" t="s">
        <v>689</v>
      </c>
      <c r="H3838" s="617" t="s">
        <v>41</v>
      </c>
      <c r="I3838" s="617" t="s">
        <v>322</v>
      </c>
      <c r="J3838" s="617" t="s">
        <v>693</v>
      </c>
      <c r="K3838" s="617" t="s">
        <v>1170</v>
      </c>
      <c r="L3838" s="617" t="s">
        <v>34</v>
      </c>
      <c r="M3838" s="636">
        <v>1970007270</v>
      </c>
    </row>
    <row r="3839" spans="1:13">
      <c r="A3839" s="617" t="s">
        <v>15442</v>
      </c>
      <c r="B3839" s="617" t="s">
        <v>15379</v>
      </c>
      <c r="C3839" s="617" t="s">
        <v>15287</v>
      </c>
      <c r="D3839" s="617">
        <v>7025</v>
      </c>
      <c r="E3839" s="617" t="s">
        <v>843</v>
      </c>
      <c r="F3839" s="617" t="s">
        <v>689</v>
      </c>
      <c r="G3839" s="617" t="s">
        <v>689</v>
      </c>
      <c r="H3839" s="617" t="s">
        <v>41</v>
      </c>
      <c r="I3839" s="617" t="s">
        <v>42</v>
      </c>
      <c r="J3839" s="617" t="s">
        <v>695</v>
      </c>
      <c r="K3839" s="617" t="s">
        <v>1170</v>
      </c>
      <c r="L3839" s="617" t="s">
        <v>218</v>
      </c>
      <c r="M3839" s="636">
        <v>2071512135</v>
      </c>
    </row>
    <row r="3840" spans="1:13">
      <c r="A3840" s="617" t="s">
        <v>15454</v>
      </c>
      <c r="B3840" s="617" t="s">
        <v>15379</v>
      </c>
      <c r="C3840" s="617" t="s">
        <v>15287</v>
      </c>
      <c r="D3840" s="617">
        <v>7025</v>
      </c>
      <c r="E3840" s="617" t="s">
        <v>843</v>
      </c>
      <c r="F3840" s="617" t="s">
        <v>689</v>
      </c>
      <c r="G3840" s="617" t="s">
        <v>689</v>
      </c>
      <c r="H3840" s="617" t="s">
        <v>41</v>
      </c>
      <c r="I3840" s="617" t="s">
        <v>219</v>
      </c>
      <c r="J3840" s="617" t="s">
        <v>696</v>
      </c>
      <c r="K3840" s="617" t="s">
        <v>1170</v>
      </c>
      <c r="L3840" s="617" t="s">
        <v>218</v>
      </c>
      <c r="M3840" s="636">
        <v>2071512135</v>
      </c>
    </row>
    <row r="3841" spans="1:13">
      <c r="A3841" s="617" t="s">
        <v>15466</v>
      </c>
      <c r="B3841" s="617" t="s">
        <v>15379</v>
      </c>
      <c r="C3841" s="617" t="s">
        <v>15287</v>
      </c>
      <c r="D3841" s="617">
        <v>7025</v>
      </c>
      <c r="E3841" s="617" t="s">
        <v>843</v>
      </c>
      <c r="F3841" s="617" t="s">
        <v>689</v>
      </c>
      <c r="G3841" s="617" t="s">
        <v>689</v>
      </c>
      <c r="H3841" s="617" t="s">
        <v>41</v>
      </c>
      <c r="I3841" s="617" t="s">
        <v>44</v>
      </c>
      <c r="J3841" s="617" t="s">
        <v>697</v>
      </c>
      <c r="K3841" s="617" t="s">
        <v>1170</v>
      </c>
      <c r="L3841" s="617" t="s">
        <v>218</v>
      </c>
      <c r="M3841" s="636">
        <v>2071512135</v>
      </c>
    </row>
    <row r="3842" spans="1:13">
      <c r="A3842" s="617" t="s">
        <v>15478</v>
      </c>
      <c r="B3842" s="617" t="s">
        <v>15379</v>
      </c>
      <c r="C3842" s="617" t="s">
        <v>15287</v>
      </c>
      <c r="D3842" s="617">
        <v>7025</v>
      </c>
      <c r="E3842" s="617" t="s">
        <v>843</v>
      </c>
      <c r="F3842" s="617" t="s">
        <v>689</v>
      </c>
      <c r="G3842" s="617" t="s">
        <v>689</v>
      </c>
      <c r="H3842" s="617" t="s">
        <v>41</v>
      </c>
      <c r="I3842" s="617" t="s">
        <v>46</v>
      </c>
      <c r="J3842" s="617" t="s">
        <v>698</v>
      </c>
      <c r="K3842" s="617" t="s">
        <v>1170</v>
      </c>
      <c r="L3842" s="617" t="s">
        <v>218</v>
      </c>
      <c r="M3842" s="636">
        <v>2071512135</v>
      </c>
    </row>
    <row r="3843" spans="1:13">
      <c r="A3843" s="617" t="s">
        <v>15490</v>
      </c>
      <c r="B3843" s="617" t="s">
        <v>15379</v>
      </c>
      <c r="C3843" s="617" t="s">
        <v>15287</v>
      </c>
      <c r="D3843" s="617">
        <v>7025</v>
      </c>
      <c r="E3843" s="617" t="s">
        <v>843</v>
      </c>
      <c r="F3843" s="617" t="s">
        <v>689</v>
      </c>
      <c r="G3843" s="617" t="s">
        <v>689</v>
      </c>
      <c r="H3843" s="617" t="s">
        <v>41</v>
      </c>
      <c r="I3843" s="617" t="s">
        <v>221</v>
      </c>
      <c r="J3843" s="617" t="s">
        <v>699</v>
      </c>
      <c r="K3843" s="617" t="s">
        <v>1170</v>
      </c>
      <c r="L3843" s="617" t="s">
        <v>218</v>
      </c>
      <c r="M3843" s="636">
        <v>2071512135</v>
      </c>
    </row>
    <row r="3844" spans="1:13">
      <c r="A3844" s="617" t="s">
        <v>15502</v>
      </c>
      <c r="B3844" s="617" t="s">
        <v>15379</v>
      </c>
      <c r="C3844" s="617" t="s">
        <v>15287</v>
      </c>
      <c r="D3844" s="617">
        <v>7025</v>
      </c>
      <c r="E3844" s="617" t="s">
        <v>843</v>
      </c>
      <c r="F3844" s="617" t="s">
        <v>689</v>
      </c>
      <c r="G3844" s="617" t="s">
        <v>689</v>
      </c>
      <c r="H3844" s="617" t="s">
        <v>41</v>
      </c>
      <c r="I3844" s="617" t="s">
        <v>48</v>
      </c>
      <c r="J3844" s="617" t="s">
        <v>700</v>
      </c>
      <c r="K3844" s="617" t="s">
        <v>1170</v>
      </c>
      <c r="L3844" s="617" t="s">
        <v>218</v>
      </c>
      <c r="M3844" s="636">
        <v>2071512135</v>
      </c>
    </row>
    <row r="3845" spans="1:13">
      <c r="A3845" s="617" t="s">
        <v>15514</v>
      </c>
      <c r="B3845" s="617" t="s">
        <v>15379</v>
      </c>
      <c r="C3845" s="617" t="s">
        <v>15287</v>
      </c>
      <c r="D3845" s="617">
        <v>7025</v>
      </c>
      <c r="E3845" s="617" t="s">
        <v>843</v>
      </c>
      <c r="F3845" s="617" t="s">
        <v>689</v>
      </c>
      <c r="G3845" s="617" t="s">
        <v>689</v>
      </c>
      <c r="H3845" s="617" t="s">
        <v>41</v>
      </c>
      <c r="I3845" s="617" t="s">
        <v>50</v>
      </c>
      <c r="J3845" s="617" t="s">
        <v>701</v>
      </c>
      <c r="K3845" s="617" t="s">
        <v>1170</v>
      </c>
      <c r="L3845" s="617" t="s">
        <v>218</v>
      </c>
      <c r="M3845" s="636">
        <v>2071512135</v>
      </c>
    </row>
    <row r="3846" spans="1:13">
      <c r="A3846" s="617" t="s">
        <v>15526</v>
      </c>
      <c r="B3846" s="617" t="s">
        <v>15379</v>
      </c>
      <c r="C3846" s="617" t="s">
        <v>15287</v>
      </c>
      <c r="D3846" s="617">
        <v>7025</v>
      </c>
      <c r="E3846" s="617" t="s">
        <v>843</v>
      </c>
      <c r="F3846" s="617" t="s">
        <v>689</v>
      </c>
      <c r="G3846" s="617" t="s">
        <v>689</v>
      </c>
      <c r="H3846" s="617" t="s">
        <v>41</v>
      </c>
      <c r="I3846" s="617" t="s">
        <v>223</v>
      </c>
      <c r="J3846" s="617" t="s">
        <v>702</v>
      </c>
      <c r="K3846" s="617" t="s">
        <v>1170</v>
      </c>
      <c r="L3846" s="617" t="s">
        <v>218</v>
      </c>
      <c r="M3846" s="636">
        <v>2071512135</v>
      </c>
    </row>
    <row r="3847" spans="1:13">
      <c r="A3847" s="617" t="s">
        <v>15538</v>
      </c>
      <c r="B3847" s="617" t="s">
        <v>15379</v>
      </c>
      <c r="C3847" s="617" t="s">
        <v>15287</v>
      </c>
      <c r="D3847" s="617">
        <v>7025</v>
      </c>
      <c r="E3847" s="617" t="s">
        <v>843</v>
      </c>
      <c r="F3847" s="617" t="s">
        <v>689</v>
      </c>
      <c r="G3847" s="617" t="s">
        <v>689</v>
      </c>
      <c r="H3847" s="617" t="s">
        <v>41</v>
      </c>
      <c r="I3847" s="617" t="s">
        <v>421</v>
      </c>
      <c r="J3847" s="617" t="s">
        <v>703</v>
      </c>
      <c r="K3847" s="617" t="s">
        <v>1170</v>
      </c>
      <c r="L3847" s="617" t="s">
        <v>218</v>
      </c>
      <c r="M3847" s="636">
        <v>2071512135</v>
      </c>
    </row>
    <row r="3848" spans="1:13">
      <c r="A3848" s="617" t="s">
        <v>15550</v>
      </c>
      <c r="B3848" s="617" t="s">
        <v>15379</v>
      </c>
      <c r="C3848" s="617" t="s">
        <v>15287</v>
      </c>
      <c r="D3848" s="617">
        <v>7025</v>
      </c>
      <c r="E3848" s="617" t="s">
        <v>843</v>
      </c>
      <c r="F3848" s="617" t="s">
        <v>689</v>
      </c>
      <c r="G3848" s="617" t="s">
        <v>689</v>
      </c>
      <c r="H3848" s="617" t="s">
        <v>41</v>
      </c>
      <c r="I3848" s="617" t="s">
        <v>422</v>
      </c>
      <c r="J3848" s="617" t="s">
        <v>704</v>
      </c>
      <c r="K3848" s="617" t="s">
        <v>1170</v>
      </c>
      <c r="L3848" s="617" t="s">
        <v>218</v>
      </c>
      <c r="M3848" s="636">
        <v>2071512135</v>
      </c>
    </row>
    <row r="3849" spans="1:13">
      <c r="A3849" s="617" t="s">
        <v>15562</v>
      </c>
      <c r="B3849" s="617" t="s">
        <v>15379</v>
      </c>
      <c r="C3849" s="617" t="s">
        <v>15287</v>
      </c>
      <c r="D3849" s="617">
        <v>7025</v>
      </c>
      <c r="E3849" s="617" t="s">
        <v>843</v>
      </c>
      <c r="F3849" s="617" t="s">
        <v>689</v>
      </c>
      <c r="G3849" s="617" t="s">
        <v>689</v>
      </c>
      <c r="H3849" s="617" t="s">
        <v>41</v>
      </c>
      <c r="I3849" s="617" t="s">
        <v>423</v>
      </c>
      <c r="J3849" s="617" t="s">
        <v>705</v>
      </c>
      <c r="K3849" s="617" t="s">
        <v>1170</v>
      </c>
      <c r="L3849" s="617" t="s">
        <v>218</v>
      </c>
      <c r="M3849" s="636">
        <v>2071512135</v>
      </c>
    </row>
    <row r="3850" spans="1:13">
      <c r="A3850" s="617" t="s">
        <v>15574</v>
      </c>
      <c r="B3850" s="617" t="s">
        <v>15379</v>
      </c>
      <c r="C3850" s="617" t="s">
        <v>15287</v>
      </c>
      <c r="D3850" s="617">
        <v>7025</v>
      </c>
      <c r="E3850" s="617" t="s">
        <v>843</v>
      </c>
      <c r="F3850" s="617" t="s">
        <v>689</v>
      </c>
      <c r="G3850" s="617" t="s">
        <v>689</v>
      </c>
      <c r="H3850" s="617" t="s">
        <v>41</v>
      </c>
      <c r="I3850" s="617" t="s">
        <v>424</v>
      </c>
      <c r="J3850" s="617" t="s">
        <v>706</v>
      </c>
      <c r="K3850" s="617" t="s">
        <v>1170</v>
      </c>
      <c r="L3850" s="617" t="s">
        <v>218</v>
      </c>
      <c r="M3850" s="636">
        <v>2071512135</v>
      </c>
    </row>
    <row r="3851" spans="1:13">
      <c r="A3851" s="617" t="s">
        <v>15586</v>
      </c>
      <c r="B3851" s="617" t="s">
        <v>15379</v>
      </c>
      <c r="C3851" s="617" t="s">
        <v>15287</v>
      </c>
      <c r="D3851" s="617">
        <v>7025</v>
      </c>
      <c r="E3851" s="617" t="s">
        <v>843</v>
      </c>
      <c r="F3851" s="617" t="s">
        <v>689</v>
      </c>
      <c r="G3851" s="617" t="s">
        <v>689</v>
      </c>
      <c r="H3851" s="617" t="s">
        <v>41</v>
      </c>
      <c r="I3851" s="617" t="s">
        <v>425</v>
      </c>
      <c r="J3851" s="617" t="s">
        <v>707</v>
      </c>
      <c r="K3851" s="617" t="s">
        <v>1170</v>
      </c>
      <c r="L3851" s="617" t="s">
        <v>218</v>
      </c>
      <c r="M3851" s="636">
        <v>2071512135</v>
      </c>
    </row>
    <row r="3852" spans="1:13">
      <c r="A3852" s="617" t="s">
        <v>15366</v>
      </c>
      <c r="B3852" s="617" t="s">
        <v>15367</v>
      </c>
      <c r="C3852" s="617" t="s">
        <v>15287</v>
      </c>
      <c r="D3852" s="617">
        <v>7025</v>
      </c>
      <c r="E3852" s="617" t="s">
        <v>843</v>
      </c>
      <c r="F3852" s="617" t="s">
        <v>689</v>
      </c>
      <c r="G3852" s="617" t="s">
        <v>689</v>
      </c>
      <c r="H3852" s="617" t="s">
        <v>41</v>
      </c>
      <c r="I3852" s="617" t="s">
        <v>316</v>
      </c>
      <c r="J3852" s="617" t="s">
        <v>690</v>
      </c>
      <c r="K3852" s="617" t="s">
        <v>290</v>
      </c>
      <c r="L3852" s="617" t="s">
        <v>34</v>
      </c>
      <c r="M3852" s="636">
        <v>2089094700</v>
      </c>
    </row>
    <row r="3853" spans="1:13">
      <c r="A3853" s="617" t="s">
        <v>15420</v>
      </c>
      <c r="B3853" s="617" t="s">
        <v>15383</v>
      </c>
      <c r="C3853" s="617" t="s">
        <v>15287</v>
      </c>
      <c r="D3853" s="617">
        <v>7025</v>
      </c>
      <c r="E3853" s="617" t="s">
        <v>843</v>
      </c>
      <c r="F3853" s="617" t="s">
        <v>689</v>
      </c>
      <c r="G3853" s="617" t="s">
        <v>689</v>
      </c>
      <c r="H3853" s="617" t="s">
        <v>41</v>
      </c>
      <c r="I3853" s="617" t="s">
        <v>322</v>
      </c>
      <c r="J3853" s="617" t="s">
        <v>693</v>
      </c>
      <c r="K3853" s="617" t="s">
        <v>290</v>
      </c>
      <c r="L3853" s="617" t="s">
        <v>218</v>
      </c>
      <c r="M3853" s="636">
        <v>2110115700</v>
      </c>
    </row>
    <row r="3854" spans="1:13">
      <c r="A3854" s="617" t="s">
        <v>15398</v>
      </c>
      <c r="B3854" s="617" t="s">
        <v>15363</v>
      </c>
      <c r="C3854" s="617" t="s">
        <v>15287</v>
      </c>
      <c r="D3854" s="617">
        <v>7025</v>
      </c>
      <c r="E3854" s="617" t="s">
        <v>843</v>
      </c>
      <c r="F3854" s="617" t="s">
        <v>689</v>
      </c>
      <c r="G3854" s="617" t="s">
        <v>689</v>
      </c>
      <c r="H3854" s="617" t="s">
        <v>41</v>
      </c>
      <c r="I3854" s="617" t="s">
        <v>320</v>
      </c>
      <c r="J3854" s="617" t="s">
        <v>692</v>
      </c>
      <c r="K3854" s="617" t="s">
        <v>1170</v>
      </c>
      <c r="L3854" s="617" t="s">
        <v>34</v>
      </c>
      <c r="M3854" s="636">
        <v>2114175525</v>
      </c>
    </row>
    <row r="3855" spans="1:13">
      <c r="A3855" s="617" t="s">
        <v>15430</v>
      </c>
      <c r="B3855" s="617" t="s">
        <v>15379</v>
      </c>
      <c r="C3855" s="617" t="s">
        <v>15287</v>
      </c>
      <c r="D3855" s="617">
        <v>7025</v>
      </c>
      <c r="E3855" s="617" t="s">
        <v>843</v>
      </c>
      <c r="F3855" s="617" t="s">
        <v>689</v>
      </c>
      <c r="G3855" s="617" t="s">
        <v>689</v>
      </c>
      <c r="H3855" s="617" t="s">
        <v>41</v>
      </c>
      <c r="I3855" s="617" t="s">
        <v>324</v>
      </c>
      <c r="J3855" s="617" t="s">
        <v>694</v>
      </c>
      <c r="K3855" s="617" t="s">
        <v>1170</v>
      </c>
      <c r="L3855" s="617" t="s">
        <v>218</v>
      </c>
      <c r="M3855" s="636">
        <v>2249099160</v>
      </c>
    </row>
    <row r="3856" spans="1:13">
      <c r="A3856" s="617" t="s">
        <v>15386</v>
      </c>
      <c r="B3856" s="617" t="s">
        <v>15363</v>
      </c>
      <c r="C3856" s="617" t="s">
        <v>15287</v>
      </c>
      <c r="D3856" s="617">
        <v>7025</v>
      </c>
      <c r="E3856" s="617" t="s">
        <v>843</v>
      </c>
      <c r="F3856" s="617" t="s">
        <v>689</v>
      </c>
      <c r="G3856" s="617" t="s">
        <v>689</v>
      </c>
      <c r="H3856" s="617" t="s">
        <v>41</v>
      </c>
      <c r="I3856" s="617" t="s">
        <v>318</v>
      </c>
      <c r="J3856" s="617" t="s">
        <v>691</v>
      </c>
      <c r="K3856" s="617" t="s">
        <v>1170</v>
      </c>
      <c r="L3856" s="617" t="s">
        <v>34</v>
      </c>
      <c r="M3856" s="636">
        <v>2258290650</v>
      </c>
    </row>
    <row r="3857" spans="1:13">
      <c r="A3857" s="617" t="s">
        <v>15408</v>
      </c>
      <c r="B3857" s="617" t="s">
        <v>15383</v>
      </c>
      <c r="C3857" s="617" t="s">
        <v>15287</v>
      </c>
      <c r="D3857" s="617">
        <v>7025</v>
      </c>
      <c r="E3857" s="617" t="s">
        <v>843</v>
      </c>
      <c r="F3857" s="617" t="s">
        <v>689</v>
      </c>
      <c r="G3857" s="617" t="s">
        <v>689</v>
      </c>
      <c r="H3857" s="617" t="s">
        <v>41</v>
      </c>
      <c r="I3857" s="617" t="s">
        <v>320</v>
      </c>
      <c r="J3857" s="617" t="s">
        <v>692</v>
      </c>
      <c r="K3857" s="617" t="s">
        <v>290</v>
      </c>
      <c r="L3857" s="617" t="s">
        <v>218</v>
      </c>
      <c r="M3857" s="636">
        <v>2264516100</v>
      </c>
    </row>
    <row r="3858" spans="1:13">
      <c r="A3858" s="617" t="s">
        <v>15362</v>
      </c>
      <c r="B3858" s="617" t="s">
        <v>15363</v>
      </c>
      <c r="C3858" s="617" t="s">
        <v>15287</v>
      </c>
      <c r="D3858" s="617">
        <v>7025</v>
      </c>
      <c r="E3858" s="617" t="s">
        <v>843</v>
      </c>
      <c r="F3858" s="617" t="s">
        <v>689</v>
      </c>
      <c r="G3858" s="617" t="s">
        <v>689</v>
      </c>
      <c r="H3858" s="617" t="s">
        <v>41</v>
      </c>
      <c r="I3858" s="617" t="s">
        <v>316</v>
      </c>
      <c r="J3858" s="617" t="s">
        <v>690</v>
      </c>
      <c r="K3858" s="617" t="s">
        <v>1170</v>
      </c>
      <c r="L3858" s="617" t="s">
        <v>34</v>
      </c>
      <c r="M3858" s="636">
        <v>2402458905</v>
      </c>
    </row>
    <row r="3859" spans="1:13">
      <c r="A3859" s="617" t="s">
        <v>15396</v>
      </c>
      <c r="B3859" s="617" t="s">
        <v>15383</v>
      </c>
      <c r="C3859" s="617" t="s">
        <v>15287</v>
      </c>
      <c r="D3859" s="617">
        <v>7025</v>
      </c>
      <c r="E3859" s="617" t="s">
        <v>843</v>
      </c>
      <c r="F3859" s="617" t="s">
        <v>689</v>
      </c>
      <c r="G3859" s="617" t="s">
        <v>689</v>
      </c>
      <c r="H3859" s="617" t="s">
        <v>41</v>
      </c>
      <c r="I3859" s="617" t="s">
        <v>318</v>
      </c>
      <c r="J3859" s="617" t="s">
        <v>691</v>
      </c>
      <c r="K3859" s="617" t="s">
        <v>290</v>
      </c>
      <c r="L3859" s="617" t="s">
        <v>218</v>
      </c>
      <c r="M3859" s="636">
        <v>2418916500</v>
      </c>
    </row>
    <row r="3860" spans="1:13">
      <c r="A3860" s="617" t="s">
        <v>15418</v>
      </c>
      <c r="B3860" s="617" t="s">
        <v>15379</v>
      </c>
      <c r="C3860" s="617" t="s">
        <v>15287</v>
      </c>
      <c r="D3860" s="617">
        <v>7025</v>
      </c>
      <c r="E3860" s="617" t="s">
        <v>843</v>
      </c>
      <c r="F3860" s="617" t="s">
        <v>689</v>
      </c>
      <c r="G3860" s="617" t="s">
        <v>689</v>
      </c>
      <c r="H3860" s="617" t="s">
        <v>41</v>
      </c>
      <c r="I3860" s="617" t="s">
        <v>322</v>
      </c>
      <c r="J3860" s="617" t="s">
        <v>693</v>
      </c>
      <c r="K3860" s="617" t="s">
        <v>1170</v>
      </c>
      <c r="L3860" s="617" t="s">
        <v>218</v>
      </c>
      <c r="M3860" s="636">
        <v>2426633055</v>
      </c>
    </row>
    <row r="3861" spans="1:13">
      <c r="A3861" s="617" t="s">
        <v>15382</v>
      </c>
      <c r="B3861" s="617" t="s">
        <v>15383</v>
      </c>
      <c r="C3861" s="617" t="s">
        <v>15287</v>
      </c>
      <c r="D3861" s="617">
        <v>7025</v>
      </c>
      <c r="E3861" s="617" t="s">
        <v>843</v>
      </c>
      <c r="F3861" s="617" t="s">
        <v>689</v>
      </c>
      <c r="G3861" s="617" t="s">
        <v>689</v>
      </c>
      <c r="H3861" s="617" t="s">
        <v>41</v>
      </c>
      <c r="I3861" s="617" t="s">
        <v>316</v>
      </c>
      <c r="J3861" s="617" t="s">
        <v>690</v>
      </c>
      <c r="K3861" s="617" t="s">
        <v>290</v>
      </c>
      <c r="L3861" s="617" t="s">
        <v>218</v>
      </c>
      <c r="M3861" s="636">
        <v>2573316900</v>
      </c>
    </row>
    <row r="3862" spans="1:13">
      <c r="A3862" s="617" t="s">
        <v>15406</v>
      </c>
      <c r="B3862" s="617" t="s">
        <v>15379</v>
      </c>
      <c r="C3862" s="617" t="s">
        <v>15287</v>
      </c>
      <c r="D3862" s="617">
        <v>7025</v>
      </c>
      <c r="E3862" s="617" t="s">
        <v>843</v>
      </c>
      <c r="F3862" s="617" t="s">
        <v>689</v>
      </c>
      <c r="G3862" s="617" t="s">
        <v>689</v>
      </c>
      <c r="H3862" s="617" t="s">
        <v>41</v>
      </c>
      <c r="I3862" s="617" t="s">
        <v>320</v>
      </c>
      <c r="J3862" s="617" t="s">
        <v>692</v>
      </c>
      <c r="K3862" s="617" t="s">
        <v>1170</v>
      </c>
      <c r="L3862" s="617" t="s">
        <v>218</v>
      </c>
      <c r="M3862" s="636">
        <v>2604193515</v>
      </c>
    </row>
    <row r="3863" spans="1:13">
      <c r="A3863" s="617" t="s">
        <v>15394</v>
      </c>
      <c r="B3863" s="617" t="s">
        <v>15379</v>
      </c>
      <c r="C3863" s="617" t="s">
        <v>15287</v>
      </c>
      <c r="D3863" s="617">
        <v>7025</v>
      </c>
      <c r="E3863" s="617" t="s">
        <v>843</v>
      </c>
      <c r="F3863" s="617" t="s">
        <v>689</v>
      </c>
      <c r="G3863" s="617" t="s">
        <v>689</v>
      </c>
      <c r="H3863" s="617" t="s">
        <v>41</v>
      </c>
      <c r="I3863" s="617" t="s">
        <v>318</v>
      </c>
      <c r="J3863" s="617" t="s">
        <v>691</v>
      </c>
      <c r="K3863" s="617" t="s">
        <v>1170</v>
      </c>
      <c r="L3863" s="617" t="s">
        <v>218</v>
      </c>
      <c r="M3863" s="636">
        <v>2781753975</v>
      </c>
    </row>
    <row r="3864" spans="1:13">
      <c r="A3864" s="617" t="s">
        <v>15378</v>
      </c>
      <c r="B3864" s="617" t="s">
        <v>15379</v>
      </c>
      <c r="C3864" s="617" t="s">
        <v>15287</v>
      </c>
      <c r="D3864" s="617">
        <v>7025</v>
      </c>
      <c r="E3864" s="617" t="s">
        <v>843</v>
      </c>
      <c r="F3864" s="617" t="s">
        <v>689</v>
      </c>
      <c r="G3864" s="617" t="s">
        <v>689</v>
      </c>
      <c r="H3864" s="617" t="s">
        <v>41</v>
      </c>
      <c r="I3864" s="617" t="s">
        <v>316</v>
      </c>
      <c r="J3864" s="617" t="s">
        <v>690</v>
      </c>
      <c r="K3864" s="617" t="s">
        <v>1170</v>
      </c>
      <c r="L3864" s="617" t="s">
        <v>218</v>
      </c>
      <c r="M3864" s="636">
        <v>2959314435</v>
      </c>
    </row>
    <row r="3865" spans="1:13">
      <c r="A3865" s="617" t="s">
        <v>15657</v>
      </c>
      <c r="B3865" s="617" t="s">
        <v>15605</v>
      </c>
      <c r="C3865" s="617" t="s">
        <v>15287</v>
      </c>
      <c r="D3865" s="617">
        <v>7026</v>
      </c>
      <c r="E3865" s="617" t="s">
        <v>844</v>
      </c>
      <c r="F3865" s="617" t="s">
        <v>607</v>
      </c>
      <c r="G3865" s="617" t="s">
        <v>607</v>
      </c>
      <c r="H3865" s="617" t="s">
        <v>41</v>
      </c>
      <c r="I3865" s="617" t="s">
        <v>324</v>
      </c>
      <c r="J3865" s="617" t="s">
        <v>711</v>
      </c>
      <c r="K3865" s="617" t="s">
        <v>291</v>
      </c>
      <c r="L3865" s="617" t="s">
        <v>32</v>
      </c>
      <c r="M3865" s="636">
        <v>76461000</v>
      </c>
    </row>
    <row r="3866" spans="1:13">
      <c r="A3866" s="617" t="s">
        <v>15669</v>
      </c>
      <c r="B3866" s="617" t="s">
        <v>15605</v>
      </c>
      <c r="C3866" s="617" t="s">
        <v>15287</v>
      </c>
      <c r="D3866" s="617">
        <v>7026</v>
      </c>
      <c r="E3866" s="617" t="s">
        <v>844</v>
      </c>
      <c r="F3866" s="617" t="s">
        <v>607</v>
      </c>
      <c r="G3866" s="617" t="s">
        <v>607</v>
      </c>
      <c r="H3866" s="617" t="s">
        <v>41</v>
      </c>
      <c r="I3866" s="617" t="s">
        <v>42</v>
      </c>
      <c r="J3866" s="617" t="s">
        <v>712</v>
      </c>
      <c r="K3866" s="617" t="s">
        <v>291</v>
      </c>
      <c r="L3866" s="617" t="s">
        <v>32</v>
      </c>
      <c r="M3866" s="636">
        <v>76461000</v>
      </c>
    </row>
    <row r="3867" spans="1:13">
      <c r="A3867" s="617" t="s">
        <v>15681</v>
      </c>
      <c r="B3867" s="617" t="s">
        <v>15605</v>
      </c>
      <c r="C3867" s="617" t="s">
        <v>15287</v>
      </c>
      <c r="D3867" s="617">
        <v>7026</v>
      </c>
      <c r="E3867" s="617" t="s">
        <v>844</v>
      </c>
      <c r="F3867" s="617" t="s">
        <v>607</v>
      </c>
      <c r="G3867" s="617" t="s">
        <v>607</v>
      </c>
      <c r="H3867" s="617" t="s">
        <v>41</v>
      </c>
      <c r="I3867" s="617" t="s">
        <v>219</v>
      </c>
      <c r="J3867" s="617" t="s">
        <v>713</v>
      </c>
      <c r="K3867" s="617" t="s">
        <v>291</v>
      </c>
      <c r="L3867" s="617" t="s">
        <v>32</v>
      </c>
      <c r="M3867" s="636">
        <v>76461000</v>
      </c>
    </row>
    <row r="3868" spans="1:13">
      <c r="A3868" s="617" t="s">
        <v>15693</v>
      </c>
      <c r="B3868" s="617" t="s">
        <v>15605</v>
      </c>
      <c r="C3868" s="617" t="s">
        <v>15287</v>
      </c>
      <c r="D3868" s="617">
        <v>7026</v>
      </c>
      <c r="E3868" s="617" t="s">
        <v>844</v>
      </c>
      <c r="F3868" s="617" t="s">
        <v>607</v>
      </c>
      <c r="G3868" s="617" t="s">
        <v>607</v>
      </c>
      <c r="H3868" s="617" t="s">
        <v>41</v>
      </c>
      <c r="I3868" s="617" t="s">
        <v>44</v>
      </c>
      <c r="J3868" s="617" t="s">
        <v>714</v>
      </c>
      <c r="K3868" s="617" t="s">
        <v>291</v>
      </c>
      <c r="L3868" s="617" t="s">
        <v>32</v>
      </c>
      <c r="M3868" s="636">
        <v>76461000</v>
      </c>
    </row>
    <row r="3869" spans="1:13">
      <c r="A3869" s="617" t="s">
        <v>15705</v>
      </c>
      <c r="B3869" s="617" t="s">
        <v>15605</v>
      </c>
      <c r="C3869" s="617" t="s">
        <v>15287</v>
      </c>
      <c r="D3869" s="617">
        <v>7026</v>
      </c>
      <c r="E3869" s="617" t="s">
        <v>844</v>
      </c>
      <c r="F3869" s="617" t="s">
        <v>607</v>
      </c>
      <c r="G3869" s="617" t="s">
        <v>607</v>
      </c>
      <c r="H3869" s="617" t="s">
        <v>41</v>
      </c>
      <c r="I3869" s="617" t="s">
        <v>46</v>
      </c>
      <c r="J3869" s="617" t="s">
        <v>715</v>
      </c>
      <c r="K3869" s="617" t="s">
        <v>291</v>
      </c>
      <c r="L3869" s="617" t="s">
        <v>32</v>
      </c>
      <c r="M3869" s="636">
        <v>76461000</v>
      </c>
    </row>
    <row r="3870" spans="1:13">
      <c r="A3870" s="617" t="s">
        <v>15717</v>
      </c>
      <c r="B3870" s="617" t="s">
        <v>15605</v>
      </c>
      <c r="C3870" s="617" t="s">
        <v>15287</v>
      </c>
      <c r="D3870" s="617">
        <v>7026</v>
      </c>
      <c r="E3870" s="617" t="s">
        <v>844</v>
      </c>
      <c r="F3870" s="617" t="s">
        <v>607</v>
      </c>
      <c r="G3870" s="617" t="s">
        <v>607</v>
      </c>
      <c r="H3870" s="617" t="s">
        <v>41</v>
      </c>
      <c r="I3870" s="617" t="s">
        <v>221</v>
      </c>
      <c r="J3870" s="617" t="s">
        <v>716</v>
      </c>
      <c r="K3870" s="617" t="s">
        <v>291</v>
      </c>
      <c r="L3870" s="617" t="s">
        <v>32</v>
      </c>
      <c r="M3870" s="636">
        <v>76461000</v>
      </c>
    </row>
    <row r="3871" spans="1:13">
      <c r="A3871" s="617" t="s">
        <v>15729</v>
      </c>
      <c r="B3871" s="617" t="s">
        <v>15605</v>
      </c>
      <c r="C3871" s="617" t="s">
        <v>15287</v>
      </c>
      <c r="D3871" s="617">
        <v>7026</v>
      </c>
      <c r="E3871" s="617" t="s">
        <v>844</v>
      </c>
      <c r="F3871" s="617" t="s">
        <v>607</v>
      </c>
      <c r="G3871" s="617" t="s">
        <v>607</v>
      </c>
      <c r="H3871" s="617" t="s">
        <v>41</v>
      </c>
      <c r="I3871" s="617" t="s">
        <v>48</v>
      </c>
      <c r="J3871" s="617" t="s">
        <v>717</v>
      </c>
      <c r="K3871" s="617" t="s">
        <v>291</v>
      </c>
      <c r="L3871" s="617" t="s">
        <v>32</v>
      </c>
      <c r="M3871" s="636">
        <v>76461000</v>
      </c>
    </row>
    <row r="3872" spans="1:13">
      <c r="A3872" s="617" t="s">
        <v>15741</v>
      </c>
      <c r="B3872" s="617" t="s">
        <v>15605</v>
      </c>
      <c r="C3872" s="617" t="s">
        <v>15287</v>
      </c>
      <c r="D3872" s="617">
        <v>7026</v>
      </c>
      <c r="E3872" s="617" t="s">
        <v>844</v>
      </c>
      <c r="F3872" s="617" t="s">
        <v>607</v>
      </c>
      <c r="G3872" s="617" t="s">
        <v>607</v>
      </c>
      <c r="H3872" s="617" t="s">
        <v>41</v>
      </c>
      <c r="I3872" s="617" t="s">
        <v>50</v>
      </c>
      <c r="J3872" s="617" t="s">
        <v>718</v>
      </c>
      <c r="K3872" s="617" t="s">
        <v>291</v>
      </c>
      <c r="L3872" s="617" t="s">
        <v>32</v>
      </c>
      <c r="M3872" s="636">
        <v>76461000</v>
      </c>
    </row>
    <row r="3873" spans="1:13">
      <c r="A3873" s="617" t="s">
        <v>15753</v>
      </c>
      <c r="B3873" s="617" t="s">
        <v>15605</v>
      </c>
      <c r="C3873" s="617" t="s">
        <v>15287</v>
      </c>
      <c r="D3873" s="617">
        <v>7026</v>
      </c>
      <c r="E3873" s="617" t="s">
        <v>844</v>
      </c>
      <c r="F3873" s="617" t="s">
        <v>607</v>
      </c>
      <c r="G3873" s="617" t="s">
        <v>607</v>
      </c>
      <c r="H3873" s="617" t="s">
        <v>41</v>
      </c>
      <c r="I3873" s="617" t="s">
        <v>223</v>
      </c>
      <c r="J3873" s="617" t="s">
        <v>719</v>
      </c>
      <c r="K3873" s="617" t="s">
        <v>291</v>
      </c>
      <c r="L3873" s="617" t="s">
        <v>32</v>
      </c>
      <c r="M3873" s="636">
        <v>76461000</v>
      </c>
    </row>
    <row r="3874" spans="1:13">
      <c r="A3874" s="617" t="s">
        <v>15765</v>
      </c>
      <c r="B3874" s="617" t="s">
        <v>15605</v>
      </c>
      <c r="C3874" s="617" t="s">
        <v>15287</v>
      </c>
      <c r="D3874" s="617">
        <v>7026</v>
      </c>
      <c r="E3874" s="617" t="s">
        <v>844</v>
      </c>
      <c r="F3874" s="617" t="s">
        <v>607</v>
      </c>
      <c r="G3874" s="617" t="s">
        <v>607</v>
      </c>
      <c r="H3874" s="617" t="s">
        <v>41</v>
      </c>
      <c r="I3874" s="617" t="s">
        <v>421</v>
      </c>
      <c r="J3874" s="617" t="s">
        <v>720</v>
      </c>
      <c r="K3874" s="617" t="s">
        <v>291</v>
      </c>
      <c r="L3874" s="617" t="s">
        <v>32</v>
      </c>
      <c r="M3874" s="636">
        <v>76461000</v>
      </c>
    </row>
    <row r="3875" spans="1:13">
      <c r="A3875" s="617" t="s">
        <v>15777</v>
      </c>
      <c r="B3875" s="617" t="s">
        <v>15605</v>
      </c>
      <c r="C3875" s="617" t="s">
        <v>15287</v>
      </c>
      <c r="D3875" s="617">
        <v>7026</v>
      </c>
      <c r="E3875" s="617" t="s">
        <v>844</v>
      </c>
      <c r="F3875" s="617" t="s">
        <v>607</v>
      </c>
      <c r="G3875" s="617" t="s">
        <v>607</v>
      </c>
      <c r="H3875" s="617" t="s">
        <v>41</v>
      </c>
      <c r="I3875" s="617" t="s">
        <v>422</v>
      </c>
      <c r="J3875" s="617" t="s">
        <v>721</v>
      </c>
      <c r="K3875" s="617" t="s">
        <v>291</v>
      </c>
      <c r="L3875" s="617" t="s">
        <v>32</v>
      </c>
      <c r="M3875" s="636">
        <v>76461000</v>
      </c>
    </row>
    <row r="3876" spans="1:13">
      <c r="A3876" s="617" t="s">
        <v>15789</v>
      </c>
      <c r="B3876" s="617" t="s">
        <v>15605</v>
      </c>
      <c r="C3876" s="617" t="s">
        <v>15287</v>
      </c>
      <c r="D3876" s="617">
        <v>7026</v>
      </c>
      <c r="E3876" s="617" t="s">
        <v>844</v>
      </c>
      <c r="F3876" s="617" t="s">
        <v>607</v>
      </c>
      <c r="G3876" s="617" t="s">
        <v>607</v>
      </c>
      <c r="H3876" s="617" t="s">
        <v>41</v>
      </c>
      <c r="I3876" s="617" t="s">
        <v>423</v>
      </c>
      <c r="J3876" s="617" t="s">
        <v>722</v>
      </c>
      <c r="K3876" s="617" t="s">
        <v>291</v>
      </c>
      <c r="L3876" s="617" t="s">
        <v>32</v>
      </c>
      <c r="M3876" s="636">
        <v>76461000</v>
      </c>
    </row>
    <row r="3877" spans="1:13">
      <c r="A3877" s="617" t="s">
        <v>15801</v>
      </c>
      <c r="B3877" s="617" t="s">
        <v>15605</v>
      </c>
      <c r="C3877" s="617" t="s">
        <v>15287</v>
      </c>
      <c r="D3877" s="617">
        <v>7026</v>
      </c>
      <c r="E3877" s="617" t="s">
        <v>844</v>
      </c>
      <c r="F3877" s="617" t="s">
        <v>607</v>
      </c>
      <c r="G3877" s="617" t="s">
        <v>607</v>
      </c>
      <c r="H3877" s="617" t="s">
        <v>41</v>
      </c>
      <c r="I3877" s="617" t="s">
        <v>424</v>
      </c>
      <c r="J3877" s="617" t="s">
        <v>723</v>
      </c>
      <c r="K3877" s="617" t="s">
        <v>291</v>
      </c>
      <c r="L3877" s="617" t="s">
        <v>32</v>
      </c>
      <c r="M3877" s="636">
        <v>76461000</v>
      </c>
    </row>
    <row r="3878" spans="1:13">
      <c r="A3878" s="617" t="s">
        <v>15813</v>
      </c>
      <c r="B3878" s="617" t="s">
        <v>15605</v>
      </c>
      <c r="C3878" s="617" t="s">
        <v>15287</v>
      </c>
      <c r="D3878" s="617">
        <v>7026</v>
      </c>
      <c r="E3878" s="617" t="s">
        <v>844</v>
      </c>
      <c r="F3878" s="617" t="s">
        <v>607</v>
      </c>
      <c r="G3878" s="617" t="s">
        <v>607</v>
      </c>
      <c r="H3878" s="617" t="s">
        <v>41</v>
      </c>
      <c r="I3878" s="617" t="s">
        <v>425</v>
      </c>
      <c r="J3878" s="617" t="s">
        <v>724</v>
      </c>
      <c r="K3878" s="617" t="s">
        <v>291</v>
      </c>
      <c r="L3878" s="617" t="s">
        <v>32</v>
      </c>
      <c r="M3878" s="636">
        <v>76461000</v>
      </c>
    </row>
    <row r="3879" spans="1:13">
      <c r="A3879" s="617" t="s">
        <v>15645</v>
      </c>
      <c r="B3879" s="617" t="s">
        <v>15605</v>
      </c>
      <c r="C3879" s="617" t="s">
        <v>15287</v>
      </c>
      <c r="D3879" s="617">
        <v>7026</v>
      </c>
      <c r="E3879" s="617" t="s">
        <v>844</v>
      </c>
      <c r="F3879" s="617" t="s">
        <v>607</v>
      </c>
      <c r="G3879" s="617" t="s">
        <v>607</v>
      </c>
      <c r="H3879" s="617" t="s">
        <v>41</v>
      </c>
      <c r="I3879" s="617" t="s">
        <v>322</v>
      </c>
      <c r="J3879" s="617" t="s">
        <v>710</v>
      </c>
      <c r="K3879" s="617" t="s">
        <v>291</v>
      </c>
      <c r="L3879" s="617" t="s">
        <v>32</v>
      </c>
      <c r="M3879" s="636">
        <v>84661500</v>
      </c>
    </row>
    <row r="3880" spans="1:13">
      <c r="A3880" s="617" t="s">
        <v>15655</v>
      </c>
      <c r="B3880" s="617" t="s">
        <v>15601</v>
      </c>
      <c r="C3880" s="617" t="s">
        <v>15287</v>
      </c>
      <c r="D3880" s="617">
        <v>7026</v>
      </c>
      <c r="E3880" s="617" t="s">
        <v>844</v>
      </c>
      <c r="F3880" s="617" t="s">
        <v>607</v>
      </c>
      <c r="G3880" s="617" t="s">
        <v>607</v>
      </c>
      <c r="H3880" s="617" t="s">
        <v>41</v>
      </c>
      <c r="I3880" s="617" t="s">
        <v>324</v>
      </c>
      <c r="J3880" s="617" t="s">
        <v>711</v>
      </c>
      <c r="K3880" s="617" t="s">
        <v>1171</v>
      </c>
      <c r="L3880" s="617" t="s">
        <v>32</v>
      </c>
      <c r="M3880" s="636">
        <v>87930150</v>
      </c>
    </row>
    <row r="3881" spans="1:13">
      <c r="A3881" s="617" t="s">
        <v>15667</v>
      </c>
      <c r="B3881" s="617" t="s">
        <v>15601</v>
      </c>
      <c r="C3881" s="617" t="s">
        <v>15287</v>
      </c>
      <c r="D3881" s="617">
        <v>7026</v>
      </c>
      <c r="E3881" s="617" t="s">
        <v>844</v>
      </c>
      <c r="F3881" s="617" t="s">
        <v>607</v>
      </c>
      <c r="G3881" s="617" t="s">
        <v>607</v>
      </c>
      <c r="H3881" s="617" t="s">
        <v>41</v>
      </c>
      <c r="I3881" s="617" t="s">
        <v>42</v>
      </c>
      <c r="J3881" s="617" t="s">
        <v>712</v>
      </c>
      <c r="K3881" s="617" t="s">
        <v>1171</v>
      </c>
      <c r="L3881" s="617" t="s">
        <v>32</v>
      </c>
      <c r="M3881" s="636">
        <v>87930150</v>
      </c>
    </row>
    <row r="3882" spans="1:13">
      <c r="A3882" s="617" t="s">
        <v>15679</v>
      </c>
      <c r="B3882" s="617" t="s">
        <v>15601</v>
      </c>
      <c r="C3882" s="617" t="s">
        <v>15287</v>
      </c>
      <c r="D3882" s="617">
        <v>7026</v>
      </c>
      <c r="E3882" s="617" t="s">
        <v>844</v>
      </c>
      <c r="F3882" s="617" t="s">
        <v>607</v>
      </c>
      <c r="G3882" s="617" t="s">
        <v>607</v>
      </c>
      <c r="H3882" s="617" t="s">
        <v>41</v>
      </c>
      <c r="I3882" s="617" t="s">
        <v>219</v>
      </c>
      <c r="J3882" s="617" t="s">
        <v>713</v>
      </c>
      <c r="K3882" s="617" t="s">
        <v>1171</v>
      </c>
      <c r="L3882" s="617" t="s">
        <v>32</v>
      </c>
      <c r="M3882" s="636">
        <v>87930150</v>
      </c>
    </row>
    <row r="3883" spans="1:13">
      <c r="A3883" s="617" t="s">
        <v>15691</v>
      </c>
      <c r="B3883" s="617" t="s">
        <v>15601</v>
      </c>
      <c r="C3883" s="617" t="s">
        <v>15287</v>
      </c>
      <c r="D3883" s="617">
        <v>7026</v>
      </c>
      <c r="E3883" s="617" t="s">
        <v>844</v>
      </c>
      <c r="F3883" s="617" t="s">
        <v>607</v>
      </c>
      <c r="G3883" s="617" t="s">
        <v>607</v>
      </c>
      <c r="H3883" s="617" t="s">
        <v>41</v>
      </c>
      <c r="I3883" s="617" t="s">
        <v>44</v>
      </c>
      <c r="J3883" s="617" t="s">
        <v>714</v>
      </c>
      <c r="K3883" s="617" t="s">
        <v>1171</v>
      </c>
      <c r="L3883" s="617" t="s">
        <v>32</v>
      </c>
      <c r="M3883" s="636">
        <v>87930150</v>
      </c>
    </row>
    <row r="3884" spans="1:13">
      <c r="A3884" s="617" t="s">
        <v>15703</v>
      </c>
      <c r="B3884" s="617" t="s">
        <v>15601</v>
      </c>
      <c r="C3884" s="617" t="s">
        <v>15287</v>
      </c>
      <c r="D3884" s="617">
        <v>7026</v>
      </c>
      <c r="E3884" s="617" t="s">
        <v>844</v>
      </c>
      <c r="F3884" s="617" t="s">
        <v>607</v>
      </c>
      <c r="G3884" s="617" t="s">
        <v>607</v>
      </c>
      <c r="H3884" s="617" t="s">
        <v>41</v>
      </c>
      <c r="I3884" s="617" t="s">
        <v>46</v>
      </c>
      <c r="J3884" s="617" t="s">
        <v>715</v>
      </c>
      <c r="K3884" s="617" t="s">
        <v>1171</v>
      </c>
      <c r="L3884" s="617" t="s">
        <v>32</v>
      </c>
      <c r="M3884" s="636">
        <v>87930150</v>
      </c>
    </row>
    <row r="3885" spans="1:13">
      <c r="A3885" s="617" t="s">
        <v>15715</v>
      </c>
      <c r="B3885" s="617" t="s">
        <v>15601</v>
      </c>
      <c r="C3885" s="617" t="s">
        <v>15287</v>
      </c>
      <c r="D3885" s="617">
        <v>7026</v>
      </c>
      <c r="E3885" s="617" t="s">
        <v>844</v>
      </c>
      <c r="F3885" s="617" t="s">
        <v>607</v>
      </c>
      <c r="G3885" s="617" t="s">
        <v>607</v>
      </c>
      <c r="H3885" s="617" t="s">
        <v>41</v>
      </c>
      <c r="I3885" s="617" t="s">
        <v>221</v>
      </c>
      <c r="J3885" s="617" t="s">
        <v>716</v>
      </c>
      <c r="K3885" s="617" t="s">
        <v>1171</v>
      </c>
      <c r="L3885" s="617" t="s">
        <v>32</v>
      </c>
      <c r="M3885" s="636">
        <v>87930150</v>
      </c>
    </row>
    <row r="3886" spans="1:13">
      <c r="A3886" s="617" t="s">
        <v>15727</v>
      </c>
      <c r="B3886" s="617" t="s">
        <v>15601</v>
      </c>
      <c r="C3886" s="617" t="s">
        <v>15287</v>
      </c>
      <c r="D3886" s="617">
        <v>7026</v>
      </c>
      <c r="E3886" s="617" t="s">
        <v>844</v>
      </c>
      <c r="F3886" s="617" t="s">
        <v>607</v>
      </c>
      <c r="G3886" s="617" t="s">
        <v>607</v>
      </c>
      <c r="H3886" s="617" t="s">
        <v>41</v>
      </c>
      <c r="I3886" s="617" t="s">
        <v>48</v>
      </c>
      <c r="J3886" s="617" t="s">
        <v>717</v>
      </c>
      <c r="K3886" s="617" t="s">
        <v>1171</v>
      </c>
      <c r="L3886" s="617" t="s">
        <v>32</v>
      </c>
      <c r="M3886" s="636">
        <v>87930150</v>
      </c>
    </row>
    <row r="3887" spans="1:13">
      <c r="A3887" s="617" t="s">
        <v>15739</v>
      </c>
      <c r="B3887" s="617" t="s">
        <v>15601</v>
      </c>
      <c r="C3887" s="617" t="s">
        <v>15287</v>
      </c>
      <c r="D3887" s="617">
        <v>7026</v>
      </c>
      <c r="E3887" s="617" t="s">
        <v>844</v>
      </c>
      <c r="F3887" s="617" t="s">
        <v>607</v>
      </c>
      <c r="G3887" s="617" t="s">
        <v>607</v>
      </c>
      <c r="H3887" s="617" t="s">
        <v>41</v>
      </c>
      <c r="I3887" s="617" t="s">
        <v>50</v>
      </c>
      <c r="J3887" s="617" t="s">
        <v>718</v>
      </c>
      <c r="K3887" s="617" t="s">
        <v>1171</v>
      </c>
      <c r="L3887" s="617" t="s">
        <v>32</v>
      </c>
      <c r="M3887" s="636">
        <v>87930150</v>
      </c>
    </row>
    <row r="3888" spans="1:13">
      <c r="A3888" s="617" t="s">
        <v>15751</v>
      </c>
      <c r="B3888" s="617" t="s">
        <v>15601</v>
      </c>
      <c r="C3888" s="617" t="s">
        <v>15287</v>
      </c>
      <c r="D3888" s="617">
        <v>7026</v>
      </c>
      <c r="E3888" s="617" t="s">
        <v>844</v>
      </c>
      <c r="F3888" s="617" t="s">
        <v>607</v>
      </c>
      <c r="G3888" s="617" t="s">
        <v>607</v>
      </c>
      <c r="H3888" s="617" t="s">
        <v>41</v>
      </c>
      <c r="I3888" s="617" t="s">
        <v>223</v>
      </c>
      <c r="J3888" s="617" t="s">
        <v>719</v>
      </c>
      <c r="K3888" s="617" t="s">
        <v>1171</v>
      </c>
      <c r="L3888" s="617" t="s">
        <v>32</v>
      </c>
      <c r="M3888" s="636">
        <v>87930150</v>
      </c>
    </row>
    <row r="3889" spans="1:13">
      <c r="A3889" s="617" t="s">
        <v>15763</v>
      </c>
      <c r="B3889" s="617" t="s">
        <v>15601</v>
      </c>
      <c r="C3889" s="617" t="s">
        <v>15287</v>
      </c>
      <c r="D3889" s="617">
        <v>7026</v>
      </c>
      <c r="E3889" s="617" t="s">
        <v>844</v>
      </c>
      <c r="F3889" s="617" t="s">
        <v>607</v>
      </c>
      <c r="G3889" s="617" t="s">
        <v>607</v>
      </c>
      <c r="H3889" s="617" t="s">
        <v>41</v>
      </c>
      <c r="I3889" s="617" t="s">
        <v>421</v>
      </c>
      <c r="J3889" s="617" t="s">
        <v>720</v>
      </c>
      <c r="K3889" s="617" t="s">
        <v>1171</v>
      </c>
      <c r="L3889" s="617" t="s">
        <v>32</v>
      </c>
      <c r="M3889" s="636">
        <v>87930150</v>
      </c>
    </row>
    <row r="3890" spans="1:13">
      <c r="A3890" s="617" t="s">
        <v>15775</v>
      </c>
      <c r="B3890" s="617" t="s">
        <v>15601</v>
      </c>
      <c r="C3890" s="617" t="s">
        <v>15287</v>
      </c>
      <c r="D3890" s="617">
        <v>7026</v>
      </c>
      <c r="E3890" s="617" t="s">
        <v>844</v>
      </c>
      <c r="F3890" s="617" t="s">
        <v>607</v>
      </c>
      <c r="G3890" s="617" t="s">
        <v>607</v>
      </c>
      <c r="H3890" s="617" t="s">
        <v>41</v>
      </c>
      <c r="I3890" s="617" t="s">
        <v>422</v>
      </c>
      <c r="J3890" s="617" t="s">
        <v>721</v>
      </c>
      <c r="K3890" s="617" t="s">
        <v>1171</v>
      </c>
      <c r="L3890" s="617" t="s">
        <v>32</v>
      </c>
      <c r="M3890" s="636">
        <v>87930150</v>
      </c>
    </row>
    <row r="3891" spans="1:13">
      <c r="A3891" s="617" t="s">
        <v>15787</v>
      </c>
      <c r="B3891" s="617" t="s">
        <v>15601</v>
      </c>
      <c r="C3891" s="617" t="s">
        <v>15287</v>
      </c>
      <c r="D3891" s="617">
        <v>7026</v>
      </c>
      <c r="E3891" s="617" t="s">
        <v>844</v>
      </c>
      <c r="F3891" s="617" t="s">
        <v>607</v>
      </c>
      <c r="G3891" s="617" t="s">
        <v>607</v>
      </c>
      <c r="H3891" s="617" t="s">
        <v>41</v>
      </c>
      <c r="I3891" s="617" t="s">
        <v>423</v>
      </c>
      <c r="J3891" s="617" t="s">
        <v>722</v>
      </c>
      <c r="K3891" s="617" t="s">
        <v>1171</v>
      </c>
      <c r="L3891" s="617" t="s">
        <v>32</v>
      </c>
      <c r="M3891" s="636">
        <v>87930150</v>
      </c>
    </row>
    <row r="3892" spans="1:13">
      <c r="A3892" s="617" t="s">
        <v>15799</v>
      </c>
      <c r="B3892" s="617" t="s">
        <v>15601</v>
      </c>
      <c r="C3892" s="617" t="s">
        <v>15287</v>
      </c>
      <c r="D3892" s="617">
        <v>7026</v>
      </c>
      <c r="E3892" s="617" t="s">
        <v>844</v>
      </c>
      <c r="F3892" s="617" t="s">
        <v>607</v>
      </c>
      <c r="G3892" s="617" t="s">
        <v>607</v>
      </c>
      <c r="H3892" s="617" t="s">
        <v>41</v>
      </c>
      <c r="I3892" s="617" t="s">
        <v>424</v>
      </c>
      <c r="J3892" s="617" t="s">
        <v>723</v>
      </c>
      <c r="K3892" s="617" t="s">
        <v>1171</v>
      </c>
      <c r="L3892" s="617" t="s">
        <v>32</v>
      </c>
      <c r="M3892" s="636">
        <v>87930150</v>
      </c>
    </row>
    <row r="3893" spans="1:13">
      <c r="A3893" s="617" t="s">
        <v>15811</v>
      </c>
      <c r="B3893" s="617" t="s">
        <v>15601</v>
      </c>
      <c r="C3893" s="617" t="s">
        <v>15287</v>
      </c>
      <c r="D3893" s="617">
        <v>7026</v>
      </c>
      <c r="E3893" s="617" t="s">
        <v>844</v>
      </c>
      <c r="F3893" s="617" t="s">
        <v>607</v>
      </c>
      <c r="G3893" s="617" t="s">
        <v>607</v>
      </c>
      <c r="H3893" s="617" t="s">
        <v>41</v>
      </c>
      <c r="I3893" s="617" t="s">
        <v>425</v>
      </c>
      <c r="J3893" s="617" t="s">
        <v>724</v>
      </c>
      <c r="K3893" s="617" t="s">
        <v>1171</v>
      </c>
      <c r="L3893" s="617" t="s">
        <v>32</v>
      </c>
      <c r="M3893" s="636">
        <v>87930150</v>
      </c>
    </row>
    <row r="3894" spans="1:13">
      <c r="A3894" s="617" t="s">
        <v>15633</v>
      </c>
      <c r="B3894" s="617" t="s">
        <v>15605</v>
      </c>
      <c r="C3894" s="617" t="s">
        <v>15287</v>
      </c>
      <c r="D3894" s="617">
        <v>7026</v>
      </c>
      <c r="E3894" s="617" t="s">
        <v>844</v>
      </c>
      <c r="F3894" s="617" t="s">
        <v>607</v>
      </c>
      <c r="G3894" s="617" t="s">
        <v>607</v>
      </c>
      <c r="H3894" s="617" t="s">
        <v>41</v>
      </c>
      <c r="I3894" s="617" t="s">
        <v>320</v>
      </c>
      <c r="J3894" s="617" t="s">
        <v>709</v>
      </c>
      <c r="K3894" s="617" t="s">
        <v>291</v>
      </c>
      <c r="L3894" s="617" t="s">
        <v>32</v>
      </c>
      <c r="M3894" s="636">
        <v>92838900</v>
      </c>
    </row>
    <row r="3895" spans="1:13">
      <c r="A3895" s="617" t="s">
        <v>15643</v>
      </c>
      <c r="B3895" s="617" t="s">
        <v>15601</v>
      </c>
      <c r="C3895" s="617" t="s">
        <v>15287</v>
      </c>
      <c r="D3895" s="617">
        <v>7026</v>
      </c>
      <c r="E3895" s="617" t="s">
        <v>844</v>
      </c>
      <c r="F3895" s="617" t="s">
        <v>607</v>
      </c>
      <c r="G3895" s="617" t="s">
        <v>607</v>
      </c>
      <c r="H3895" s="617" t="s">
        <v>41</v>
      </c>
      <c r="I3895" s="617" t="s">
        <v>322</v>
      </c>
      <c r="J3895" s="617" t="s">
        <v>710</v>
      </c>
      <c r="K3895" s="617" t="s">
        <v>1171</v>
      </c>
      <c r="L3895" s="617" t="s">
        <v>32</v>
      </c>
      <c r="M3895" s="636">
        <v>97360725</v>
      </c>
    </row>
    <row r="3896" spans="1:13">
      <c r="A3896" s="617" t="s">
        <v>15621</v>
      </c>
      <c r="B3896" s="617" t="s">
        <v>15605</v>
      </c>
      <c r="C3896" s="617" t="s">
        <v>15287</v>
      </c>
      <c r="D3896" s="617">
        <v>7026</v>
      </c>
      <c r="E3896" s="617" t="s">
        <v>844</v>
      </c>
      <c r="F3896" s="617" t="s">
        <v>607</v>
      </c>
      <c r="G3896" s="617" t="s">
        <v>607</v>
      </c>
      <c r="H3896" s="617" t="s">
        <v>41</v>
      </c>
      <c r="I3896" s="617" t="s">
        <v>318</v>
      </c>
      <c r="J3896" s="617" t="s">
        <v>708</v>
      </c>
      <c r="K3896" s="617" t="s">
        <v>291</v>
      </c>
      <c r="L3896" s="617" t="s">
        <v>32</v>
      </c>
      <c r="M3896" s="636">
        <v>101039400</v>
      </c>
    </row>
    <row r="3897" spans="1:13">
      <c r="A3897" s="617" t="s">
        <v>15631</v>
      </c>
      <c r="B3897" s="617" t="s">
        <v>15601</v>
      </c>
      <c r="C3897" s="617" t="s">
        <v>15287</v>
      </c>
      <c r="D3897" s="617">
        <v>7026</v>
      </c>
      <c r="E3897" s="617" t="s">
        <v>844</v>
      </c>
      <c r="F3897" s="617" t="s">
        <v>607</v>
      </c>
      <c r="G3897" s="617" t="s">
        <v>607</v>
      </c>
      <c r="H3897" s="617" t="s">
        <v>41</v>
      </c>
      <c r="I3897" s="617" t="s">
        <v>320</v>
      </c>
      <c r="J3897" s="617" t="s">
        <v>709</v>
      </c>
      <c r="K3897" s="617" t="s">
        <v>1171</v>
      </c>
      <c r="L3897" s="617" t="s">
        <v>32</v>
      </c>
      <c r="M3897" s="636">
        <v>106764735</v>
      </c>
    </row>
    <row r="3898" spans="1:13">
      <c r="A3898" s="617" t="s">
        <v>15604</v>
      </c>
      <c r="B3898" s="617" t="s">
        <v>15605</v>
      </c>
      <c r="C3898" s="617" t="s">
        <v>15287</v>
      </c>
      <c r="D3898" s="617">
        <v>7026</v>
      </c>
      <c r="E3898" s="617" t="s">
        <v>844</v>
      </c>
      <c r="F3898" s="617" t="s">
        <v>607</v>
      </c>
      <c r="G3898" s="617" t="s">
        <v>607</v>
      </c>
      <c r="H3898" s="617" t="s">
        <v>41</v>
      </c>
      <c r="I3898" s="617" t="s">
        <v>316</v>
      </c>
      <c r="J3898" s="617" t="s">
        <v>608</v>
      </c>
      <c r="K3898" s="617" t="s">
        <v>291</v>
      </c>
      <c r="L3898" s="617" t="s">
        <v>32</v>
      </c>
      <c r="M3898" s="636">
        <v>109239900</v>
      </c>
    </row>
    <row r="3899" spans="1:13">
      <c r="A3899" s="617" t="s">
        <v>15619</v>
      </c>
      <c r="B3899" s="617" t="s">
        <v>15601</v>
      </c>
      <c r="C3899" s="617" t="s">
        <v>15287</v>
      </c>
      <c r="D3899" s="617">
        <v>7026</v>
      </c>
      <c r="E3899" s="617" t="s">
        <v>844</v>
      </c>
      <c r="F3899" s="617" t="s">
        <v>607</v>
      </c>
      <c r="G3899" s="617" t="s">
        <v>607</v>
      </c>
      <c r="H3899" s="617" t="s">
        <v>41</v>
      </c>
      <c r="I3899" s="617" t="s">
        <v>318</v>
      </c>
      <c r="J3899" s="617" t="s">
        <v>708</v>
      </c>
      <c r="K3899" s="617" t="s">
        <v>1171</v>
      </c>
      <c r="L3899" s="617" t="s">
        <v>32</v>
      </c>
      <c r="M3899" s="636">
        <v>116195310</v>
      </c>
    </row>
    <row r="3900" spans="1:13">
      <c r="A3900" s="617" t="s">
        <v>15653</v>
      </c>
      <c r="B3900" s="617" t="s">
        <v>15597</v>
      </c>
      <c r="C3900" s="617" t="s">
        <v>15287</v>
      </c>
      <c r="D3900" s="617">
        <v>7026</v>
      </c>
      <c r="E3900" s="617" t="s">
        <v>844</v>
      </c>
      <c r="F3900" s="617" t="s">
        <v>607</v>
      </c>
      <c r="G3900" s="617" t="s">
        <v>607</v>
      </c>
      <c r="H3900" s="617" t="s">
        <v>41</v>
      </c>
      <c r="I3900" s="617" t="s">
        <v>324</v>
      </c>
      <c r="J3900" s="617" t="s">
        <v>711</v>
      </c>
      <c r="K3900" s="617" t="s">
        <v>291</v>
      </c>
      <c r="L3900" s="617" t="s">
        <v>34</v>
      </c>
      <c r="M3900" s="636">
        <v>119542500</v>
      </c>
    </row>
    <row r="3901" spans="1:13">
      <c r="A3901" s="617" t="s">
        <v>15665</v>
      </c>
      <c r="B3901" s="617" t="s">
        <v>15597</v>
      </c>
      <c r="C3901" s="617" t="s">
        <v>15287</v>
      </c>
      <c r="D3901" s="617">
        <v>7026</v>
      </c>
      <c r="E3901" s="617" t="s">
        <v>844</v>
      </c>
      <c r="F3901" s="617" t="s">
        <v>607</v>
      </c>
      <c r="G3901" s="617" t="s">
        <v>607</v>
      </c>
      <c r="H3901" s="617" t="s">
        <v>41</v>
      </c>
      <c r="I3901" s="617" t="s">
        <v>42</v>
      </c>
      <c r="J3901" s="617" t="s">
        <v>712</v>
      </c>
      <c r="K3901" s="617" t="s">
        <v>291</v>
      </c>
      <c r="L3901" s="617" t="s">
        <v>34</v>
      </c>
      <c r="M3901" s="636">
        <v>119542500</v>
      </c>
    </row>
    <row r="3902" spans="1:13">
      <c r="A3902" s="617" t="s">
        <v>15677</v>
      </c>
      <c r="B3902" s="617" t="s">
        <v>15597</v>
      </c>
      <c r="C3902" s="617" t="s">
        <v>15287</v>
      </c>
      <c r="D3902" s="617">
        <v>7026</v>
      </c>
      <c r="E3902" s="617" t="s">
        <v>844</v>
      </c>
      <c r="F3902" s="617" t="s">
        <v>607</v>
      </c>
      <c r="G3902" s="617" t="s">
        <v>607</v>
      </c>
      <c r="H3902" s="617" t="s">
        <v>41</v>
      </c>
      <c r="I3902" s="617" t="s">
        <v>219</v>
      </c>
      <c r="J3902" s="617" t="s">
        <v>713</v>
      </c>
      <c r="K3902" s="617" t="s">
        <v>291</v>
      </c>
      <c r="L3902" s="617" t="s">
        <v>34</v>
      </c>
      <c r="M3902" s="636">
        <v>119542500</v>
      </c>
    </row>
    <row r="3903" spans="1:13">
      <c r="A3903" s="617" t="s">
        <v>15689</v>
      </c>
      <c r="B3903" s="617" t="s">
        <v>15597</v>
      </c>
      <c r="C3903" s="617" t="s">
        <v>15287</v>
      </c>
      <c r="D3903" s="617">
        <v>7026</v>
      </c>
      <c r="E3903" s="617" t="s">
        <v>844</v>
      </c>
      <c r="F3903" s="617" t="s">
        <v>607</v>
      </c>
      <c r="G3903" s="617" t="s">
        <v>607</v>
      </c>
      <c r="H3903" s="617" t="s">
        <v>41</v>
      </c>
      <c r="I3903" s="617" t="s">
        <v>44</v>
      </c>
      <c r="J3903" s="617" t="s">
        <v>714</v>
      </c>
      <c r="K3903" s="617" t="s">
        <v>291</v>
      </c>
      <c r="L3903" s="617" t="s">
        <v>34</v>
      </c>
      <c r="M3903" s="636">
        <v>119542500</v>
      </c>
    </row>
    <row r="3904" spans="1:13">
      <c r="A3904" s="617" t="s">
        <v>15701</v>
      </c>
      <c r="B3904" s="617" t="s">
        <v>15597</v>
      </c>
      <c r="C3904" s="617" t="s">
        <v>15287</v>
      </c>
      <c r="D3904" s="617">
        <v>7026</v>
      </c>
      <c r="E3904" s="617" t="s">
        <v>844</v>
      </c>
      <c r="F3904" s="617" t="s">
        <v>607</v>
      </c>
      <c r="G3904" s="617" t="s">
        <v>607</v>
      </c>
      <c r="H3904" s="617" t="s">
        <v>41</v>
      </c>
      <c r="I3904" s="617" t="s">
        <v>46</v>
      </c>
      <c r="J3904" s="617" t="s">
        <v>715</v>
      </c>
      <c r="K3904" s="617" t="s">
        <v>291</v>
      </c>
      <c r="L3904" s="617" t="s">
        <v>34</v>
      </c>
      <c r="M3904" s="636">
        <v>119542500</v>
      </c>
    </row>
    <row r="3905" spans="1:13">
      <c r="A3905" s="617" t="s">
        <v>15713</v>
      </c>
      <c r="B3905" s="617" t="s">
        <v>15597</v>
      </c>
      <c r="C3905" s="617" t="s">
        <v>15287</v>
      </c>
      <c r="D3905" s="617">
        <v>7026</v>
      </c>
      <c r="E3905" s="617" t="s">
        <v>844</v>
      </c>
      <c r="F3905" s="617" t="s">
        <v>607</v>
      </c>
      <c r="G3905" s="617" t="s">
        <v>607</v>
      </c>
      <c r="H3905" s="617" t="s">
        <v>41</v>
      </c>
      <c r="I3905" s="617" t="s">
        <v>221</v>
      </c>
      <c r="J3905" s="617" t="s">
        <v>716</v>
      </c>
      <c r="K3905" s="617" t="s">
        <v>291</v>
      </c>
      <c r="L3905" s="617" t="s">
        <v>34</v>
      </c>
      <c r="M3905" s="636">
        <v>119542500</v>
      </c>
    </row>
    <row r="3906" spans="1:13">
      <c r="A3906" s="617" t="s">
        <v>15725</v>
      </c>
      <c r="B3906" s="617" t="s">
        <v>15597</v>
      </c>
      <c r="C3906" s="617" t="s">
        <v>15287</v>
      </c>
      <c r="D3906" s="617">
        <v>7026</v>
      </c>
      <c r="E3906" s="617" t="s">
        <v>844</v>
      </c>
      <c r="F3906" s="617" t="s">
        <v>607</v>
      </c>
      <c r="G3906" s="617" t="s">
        <v>607</v>
      </c>
      <c r="H3906" s="617" t="s">
        <v>41</v>
      </c>
      <c r="I3906" s="617" t="s">
        <v>48</v>
      </c>
      <c r="J3906" s="617" t="s">
        <v>717</v>
      </c>
      <c r="K3906" s="617" t="s">
        <v>291</v>
      </c>
      <c r="L3906" s="617" t="s">
        <v>34</v>
      </c>
      <c r="M3906" s="636">
        <v>119542500</v>
      </c>
    </row>
    <row r="3907" spans="1:13">
      <c r="A3907" s="617" t="s">
        <v>15737</v>
      </c>
      <c r="B3907" s="617" t="s">
        <v>15597</v>
      </c>
      <c r="C3907" s="617" t="s">
        <v>15287</v>
      </c>
      <c r="D3907" s="617">
        <v>7026</v>
      </c>
      <c r="E3907" s="617" t="s">
        <v>844</v>
      </c>
      <c r="F3907" s="617" t="s">
        <v>607</v>
      </c>
      <c r="G3907" s="617" t="s">
        <v>607</v>
      </c>
      <c r="H3907" s="617" t="s">
        <v>41</v>
      </c>
      <c r="I3907" s="617" t="s">
        <v>50</v>
      </c>
      <c r="J3907" s="617" t="s">
        <v>718</v>
      </c>
      <c r="K3907" s="617" t="s">
        <v>291</v>
      </c>
      <c r="L3907" s="617" t="s">
        <v>34</v>
      </c>
      <c r="M3907" s="636">
        <v>119542500</v>
      </c>
    </row>
    <row r="3908" spans="1:13">
      <c r="A3908" s="617" t="s">
        <v>15749</v>
      </c>
      <c r="B3908" s="617" t="s">
        <v>15597</v>
      </c>
      <c r="C3908" s="617" t="s">
        <v>15287</v>
      </c>
      <c r="D3908" s="617">
        <v>7026</v>
      </c>
      <c r="E3908" s="617" t="s">
        <v>844</v>
      </c>
      <c r="F3908" s="617" t="s">
        <v>607</v>
      </c>
      <c r="G3908" s="617" t="s">
        <v>607</v>
      </c>
      <c r="H3908" s="617" t="s">
        <v>41</v>
      </c>
      <c r="I3908" s="617" t="s">
        <v>223</v>
      </c>
      <c r="J3908" s="617" t="s">
        <v>719</v>
      </c>
      <c r="K3908" s="617" t="s">
        <v>291</v>
      </c>
      <c r="L3908" s="617" t="s">
        <v>34</v>
      </c>
      <c r="M3908" s="636">
        <v>119542500</v>
      </c>
    </row>
    <row r="3909" spans="1:13">
      <c r="A3909" s="617" t="s">
        <v>15761</v>
      </c>
      <c r="B3909" s="617" t="s">
        <v>15597</v>
      </c>
      <c r="C3909" s="617" t="s">
        <v>15287</v>
      </c>
      <c r="D3909" s="617">
        <v>7026</v>
      </c>
      <c r="E3909" s="617" t="s">
        <v>844</v>
      </c>
      <c r="F3909" s="617" t="s">
        <v>607</v>
      </c>
      <c r="G3909" s="617" t="s">
        <v>607</v>
      </c>
      <c r="H3909" s="617" t="s">
        <v>41</v>
      </c>
      <c r="I3909" s="617" t="s">
        <v>421</v>
      </c>
      <c r="J3909" s="617" t="s">
        <v>720</v>
      </c>
      <c r="K3909" s="617" t="s">
        <v>291</v>
      </c>
      <c r="L3909" s="617" t="s">
        <v>34</v>
      </c>
      <c r="M3909" s="636">
        <v>119542500</v>
      </c>
    </row>
    <row r="3910" spans="1:13">
      <c r="A3910" s="617" t="s">
        <v>15773</v>
      </c>
      <c r="B3910" s="617" t="s">
        <v>15597</v>
      </c>
      <c r="C3910" s="617" t="s">
        <v>15287</v>
      </c>
      <c r="D3910" s="617">
        <v>7026</v>
      </c>
      <c r="E3910" s="617" t="s">
        <v>844</v>
      </c>
      <c r="F3910" s="617" t="s">
        <v>607</v>
      </c>
      <c r="G3910" s="617" t="s">
        <v>607</v>
      </c>
      <c r="H3910" s="617" t="s">
        <v>41</v>
      </c>
      <c r="I3910" s="617" t="s">
        <v>422</v>
      </c>
      <c r="J3910" s="617" t="s">
        <v>721</v>
      </c>
      <c r="K3910" s="617" t="s">
        <v>291</v>
      </c>
      <c r="L3910" s="617" t="s">
        <v>34</v>
      </c>
      <c r="M3910" s="636">
        <v>119542500</v>
      </c>
    </row>
    <row r="3911" spans="1:13">
      <c r="A3911" s="617" t="s">
        <v>15785</v>
      </c>
      <c r="B3911" s="617" t="s">
        <v>15597</v>
      </c>
      <c r="C3911" s="617" t="s">
        <v>15287</v>
      </c>
      <c r="D3911" s="617">
        <v>7026</v>
      </c>
      <c r="E3911" s="617" t="s">
        <v>844</v>
      </c>
      <c r="F3911" s="617" t="s">
        <v>607</v>
      </c>
      <c r="G3911" s="617" t="s">
        <v>607</v>
      </c>
      <c r="H3911" s="617" t="s">
        <v>41</v>
      </c>
      <c r="I3911" s="617" t="s">
        <v>423</v>
      </c>
      <c r="J3911" s="617" t="s">
        <v>722</v>
      </c>
      <c r="K3911" s="617" t="s">
        <v>291</v>
      </c>
      <c r="L3911" s="617" t="s">
        <v>34</v>
      </c>
      <c r="M3911" s="636">
        <v>119542500</v>
      </c>
    </row>
    <row r="3912" spans="1:13">
      <c r="A3912" s="617" t="s">
        <v>15797</v>
      </c>
      <c r="B3912" s="617" t="s">
        <v>15597</v>
      </c>
      <c r="C3912" s="617" t="s">
        <v>15287</v>
      </c>
      <c r="D3912" s="617">
        <v>7026</v>
      </c>
      <c r="E3912" s="617" t="s">
        <v>844</v>
      </c>
      <c r="F3912" s="617" t="s">
        <v>607</v>
      </c>
      <c r="G3912" s="617" t="s">
        <v>607</v>
      </c>
      <c r="H3912" s="617" t="s">
        <v>41</v>
      </c>
      <c r="I3912" s="617" t="s">
        <v>424</v>
      </c>
      <c r="J3912" s="617" t="s">
        <v>723</v>
      </c>
      <c r="K3912" s="617" t="s">
        <v>291</v>
      </c>
      <c r="L3912" s="617" t="s">
        <v>34</v>
      </c>
      <c r="M3912" s="636">
        <v>119542500</v>
      </c>
    </row>
    <row r="3913" spans="1:13">
      <c r="A3913" s="617" t="s">
        <v>15809</v>
      </c>
      <c r="B3913" s="617" t="s">
        <v>15597</v>
      </c>
      <c r="C3913" s="617" t="s">
        <v>15287</v>
      </c>
      <c r="D3913" s="617">
        <v>7026</v>
      </c>
      <c r="E3913" s="617" t="s">
        <v>844</v>
      </c>
      <c r="F3913" s="617" t="s">
        <v>607</v>
      </c>
      <c r="G3913" s="617" t="s">
        <v>607</v>
      </c>
      <c r="H3913" s="617" t="s">
        <v>41</v>
      </c>
      <c r="I3913" s="617" t="s">
        <v>425</v>
      </c>
      <c r="J3913" s="617" t="s">
        <v>724</v>
      </c>
      <c r="K3913" s="617" t="s">
        <v>291</v>
      </c>
      <c r="L3913" s="617" t="s">
        <v>34</v>
      </c>
      <c r="M3913" s="636">
        <v>119542500</v>
      </c>
    </row>
    <row r="3914" spans="1:13">
      <c r="A3914" s="617" t="s">
        <v>15600</v>
      </c>
      <c r="B3914" s="617" t="s">
        <v>15601</v>
      </c>
      <c r="C3914" s="617" t="s">
        <v>15287</v>
      </c>
      <c r="D3914" s="617">
        <v>7026</v>
      </c>
      <c r="E3914" s="617" t="s">
        <v>844</v>
      </c>
      <c r="F3914" s="617" t="s">
        <v>607</v>
      </c>
      <c r="G3914" s="617" t="s">
        <v>607</v>
      </c>
      <c r="H3914" s="617" t="s">
        <v>41</v>
      </c>
      <c r="I3914" s="617" t="s">
        <v>316</v>
      </c>
      <c r="J3914" s="617" t="s">
        <v>608</v>
      </c>
      <c r="K3914" s="617" t="s">
        <v>1171</v>
      </c>
      <c r="L3914" s="617" t="s">
        <v>32</v>
      </c>
      <c r="M3914" s="636">
        <v>125625885</v>
      </c>
    </row>
    <row r="3915" spans="1:13">
      <c r="A3915" s="662" t="s">
        <v>15641</v>
      </c>
      <c r="B3915" s="662" t="s">
        <v>15597</v>
      </c>
      <c r="C3915" s="662" t="s">
        <v>15287</v>
      </c>
      <c r="D3915" s="662">
        <v>7026</v>
      </c>
      <c r="E3915" s="662" t="s">
        <v>844</v>
      </c>
      <c r="F3915" s="662" t="s">
        <v>607</v>
      </c>
      <c r="G3915" s="662" t="s">
        <v>607</v>
      </c>
      <c r="H3915" s="662" t="s">
        <v>41</v>
      </c>
      <c r="I3915" s="662" t="s">
        <v>322</v>
      </c>
      <c r="J3915" s="662" t="s">
        <v>710</v>
      </c>
      <c r="K3915" s="662" t="s">
        <v>291</v>
      </c>
      <c r="L3915" s="662" t="s">
        <v>34</v>
      </c>
      <c r="M3915" s="695">
        <v>132363000</v>
      </c>
    </row>
    <row r="3916" spans="1:13">
      <c r="A3916" s="662" t="s">
        <v>15651</v>
      </c>
      <c r="B3916" s="662" t="s">
        <v>15593</v>
      </c>
      <c r="C3916" s="662" t="s">
        <v>15287</v>
      </c>
      <c r="D3916" s="662">
        <v>7026</v>
      </c>
      <c r="E3916" s="662" t="s">
        <v>844</v>
      </c>
      <c r="F3916" s="662" t="s">
        <v>607</v>
      </c>
      <c r="G3916" s="662" t="s">
        <v>607</v>
      </c>
      <c r="H3916" s="662" t="s">
        <v>41</v>
      </c>
      <c r="I3916" s="662" t="s">
        <v>324</v>
      </c>
      <c r="J3916" s="662" t="s">
        <v>711</v>
      </c>
      <c r="K3916" s="662" t="s">
        <v>1171</v>
      </c>
      <c r="L3916" s="662" t="s">
        <v>34</v>
      </c>
      <c r="M3916" s="695">
        <v>137473875</v>
      </c>
    </row>
    <row r="3917" spans="1:13">
      <c r="A3917" s="662" t="s">
        <v>15663</v>
      </c>
      <c r="B3917" s="662" t="s">
        <v>15593</v>
      </c>
      <c r="C3917" s="662" t="s">
        <v>15287</v>
      </c>
      <c r="D3917" s="662">
        <v>7026</v>
      </c>
      <c r="E3917" s="662" t="s">
        <v>844</v>
      </c>
      <c r="F3917" s="662" t="s">
        <v>607</v>
      </c>
      <c r="G3917" s="662" t="s">
        <v>607</v>
      </c>
      <c r="H3917" s="662" t="s">
        <v>41</v>
      </c>
      <c r="I3917" s="662" t="s">
        <v>42</v>
      </c>
      <c r="J3917" s="662" t="s">
        <v>712</v>
      </c>
      <c r="K3917" s="662" t="s">
        <v>1171</v>
      </c>
      <c r="L3917" s="662" t="s">
        <v>34</v>
      </c>
      <c r="M3917" s="695">
        <v>137473875</v>
      </c>
    </row>
    <row r="3918" spans="1:13">
      <c r="A3918" s="662" t="s">
        <v>15675</v>
      </c>
      <c r="B3918" s="662" t="s">
        <v>15593</v>
      </c>
      <c r="C3918" s="662" t="s">
        <v>15287</v>
      </c>
      <c r="D3918" s="662">
        <v>7026</v>
      </c>
      <c r="E3918" s="662" t="s">
        <v>844</v>
      </c>
      <c r="F3918" s="662" t="s">
        <v>607</v>
      </c>
      <c r="G3918" s="662" t="s">
        <v>607</v>
      </c>
      <c r="H3918" s="662" t="s">
        <v>41</v>
      </c>
      <c r="I3918" s="662" t="s">
        <v>219</v>
      </c>
      <c r="J3918" s="662" t="s">
        <v>713</v>
      </c>
      <c r="K3918" s="662" t="s">
        <v>1171</v>
      </c>
      <c r="L3918" s="662" t="s">
        <v>34</v>
      </c>
      <c r="M3918" s="695">
        <v>137473875</v>
      </c>
    </row>
    <row r="3919" spans="1:13">
      <c r="A3919" s="662" t="s">
        <v>15687</v>
      </c>
      <c r="B3919" s="662" t="s">
        <v>15593</v>
      </c>
      <c r="C3919" s="662" t="s">
        <v>15287</v>
      </c>
      <c r="D3919" s="662">
        <v>7026</v>
      </c>
      <c r="E3919" s="662" t="s">
        <v>844</v>
      </c>
      <c r="F3919" s="662" t="s">
        <v>607</v>
      </c>
      <c r="G3919" s="662" t="s">
        <v>607</v>
      </c>
      <c r="H3919" s="662" t="s">
        <v>41</v>
      </c>
      <c r="I3919" s="662" t="s">
        <v>44</v>
      </c>
      <c r="J3919" s="662" t="s">
        <v>714</v>
      </c>
      <c r="K3919" s="662" t="s">
        <v>1171</v>
      </c>
      <c r="L3919" s="662" t="s">
        <v>34</v>
      </c>
      <c r="M3919" s="695">
        <v>137473875</v>
      </c>
    </row>
    <row r="3920" spans="1:13">
      <c r="A3920" s="662" t="s">
        <v>15699</v>
      </c>
      <c r="B3920" s="662" t="s">
        <v>15593</v>
      </c>
      <c r="C3920" s="662" t="s">
        <v>15287</v>
      </c>
      <c r="D3920" s="662">
        <v>7026</v>
      </c>
      <c r="E3920" s="662" t="s">
        <v>844</v>
      </c>
      <c r="F3920" s="662" t="s">
        <v>607</v>
      </c>
      <c r="G3920" s="662" t="s">
        <v>607</v>
      </c>
      <c r="H3920" s="662" t="s">
        <v>41</v>
      </c>
      <c r="I3920" s="662" t="s">
        <v>46</v>
      </c>
      <c r="J3920" s="662" t="s">
        <v>715</v>
      </c>
      <c r="K3920" s="662" t="s">
        <v>1171</v>
      </c>
      <c r="L3920" s="662" t="s">
        <v>34</v>
      </c>
      <c r="M3920" s="695">
        <v>137473875</v>
      </c>
    </row>
    <row r="3921" spans="1:13">
      <c r="A3921" s="662" t="s">
        <v>15711</v>
      </c>
      <c r="B3921" s="662" t="s">
        <v>15593</v>
      </c>
      <c r="C3921" s="662" t="s">
        <v>15287</v>
      </c>
      <c r="D3921" s="662">
        <v>7026</v>
      </c>
      <c r="E3921" s="662" t="s">
        <v>844</v>
      </c>
      <c r="F3921" s="662" t="s">
        <v>607</v>
      </c>
      <c r="G3921" s="662" t="s">
        <v>607</v>
      </c>
      <c r="H3921" s="662" t="s">
        <v>41</v>
      </c>
      <c r="I3921" s="662" t="s">
        <v>221</v>
      </c>
      <c r="J3921" s="662" t="s">
        <v>716</v>
      </c>
      <c r="K3921" s="662" t="s">
        <v>1171</v>
      </c>
      <c r="L3921" s="662" t="s">
        <v>34</v>
      </c>
      <c r="M3921" s="695">
        <v>137473875</v>
      </c>
    </row>
    <row r="3922" spans="1:13">
      <c r="A3922" s="662" t="s">
        <v>15723</v>
      </c>
      <c r="B3922" s="662" t="s">
        <v>15593</v>
      </c>
      <c r="C3922" s="662" t="s">
        <v>15287</v>
      </c>
      <c r="D3922" s="662">
        <v>7026</v>
      </c>
      <c r="E3922" s="662" t="s">
        <v>844</v>
      </c>
      <c r="F3922" s="662" t="s">
        <v>607</v>
      </c>
      <c r="G3922" s="662" t="s">
        <v>607</v>
      </c>
      <c r="H3922" s="662" t="s">
        <v>41</v>
      </c>
      <c r="I3922" s="662" t="s">
        <v>48</v>
      </c>
      <c r="J3922" s="662" t="s">
        <v>717</v>
      </c>
      <c r="K3922" s="662" t="s">
        <v>1171</v>
      </c>
      <c r="L3922" s="662" t="s">
        <v>34</v>
      </c>
      <c r="M3922" s="695">
        <v>137473875</v>
      </c>
    </row>
    <row r="3923" spans="1:13">
      <c r="A3923" s="617" t="s">
        <v>15735</v>
      </c>
      <c r="B3923" s="617" t="s">
        <v>15593</v>
      </c>
      <c r="C3923" s="617" t="s">
        <v>15287</v>
      </c>
      <c r="D3923" s="617">
        <v>7026</v>
      </c>
      <c r="E3923" s="617" t="s">
        <v>844</v>
      </c>
      <c r="F3923" s="617" t="s">
        <v>607</v>
      </c>
      <c r="G3923" s="617" t="s">
        <v>607</v>
      </c>
      <c r="H3923" s="617" t="s">
        <v>41</v>
      </c>
      <c r="I3923" s="617" t="s">
        <v>50</v>
      </c>
      <c r="J3923" s="617" t="s">
        <v>718</v>
      </c>
      <c r="K3923" s="617" t="s">
        <v>1171</v>
      </c>
      <c r="L3923" s="617" t="s">
        <v>34</v>
      </c>
      <c r="M3923" s="636">
        <v>137473875</v>
      </c>
    </row>
    <row r="3924" spans="1:13">
      <c r="A3924" s="617" t="s">
        <v>15747</v>
      </c>
      <c r="B3924" s="617" t="s">
        <v>15593</v>
      </c>
      <c r="C3924" s="617" t="s">
        <v>15287</v>
      </c>
      <c r="D3924" s="617">
        <v>7026</v>
      </c>
      <c r="E3924" s="617" t="s">
        <v>844</v>
      </c>
      <c r="F3924" s="617" t="s">
        <v>607</v>
      </c>
      <c r="G3924" s="617" t="s">
        <v>607</v>
      </c>
      <c r="H3924" s="617" t="s">
        <v>41</v>
      </c>
      <c r="I3924" s="617" t="s">
        <v>223</v>
      </c>
      <c r="J3924" s="617" t="s">
        <v>719</v>
      </c>
      <c r="K3924" s="617" t="s">
        <v>1171</v>
      </c>
      <c r="L3924" s="617" t="s">
        <v>34</v>
      </c>
      <c r="M3924" s="636">
        <v>137473875</v>
      </c>
    </row>
    <row r="3925" spans="1:13">
      <c r="A3925" s="617" t="s">
        <v>15759</v>
      </c>
      <c r="B3925" s="617" t="s">
        <v>15593</v>
      </c>
      <c r="C3925" s="617" t="s">
        <v>15287</v>
      </c>
      <c r="D3925" s="617">
        <v>7026</v>
      </c>
      <c r="E3925" s="617" t="s">
        <v>844</v>
      </c>
      <c r="F3925" s="617" t="s">
        <v>607</v>
      </c>
      <c r="G3925" s="617" t="s">
        <v>607</v>
      </c>
      <c r="H3925" s="617" t="s">
        <v>41</v>
      </c>
      <c r="I3925" s="617" t="s">
        <v>421</v>
      </c>
      <c r="J3925" s="617" t="s">
        <v>720</v>
      </c>
      <c r="K3925" s="617" t="s">
        <v>1171</v>
      </c>
      <c r="L3925" s="617" t="s">
        <v>34</v>
      </c>
      <c r="M3925" s="636">
        <v>137473875</v>
      </c>
    </row>
    <row r="3926" spans="1:13">
      <c r="A3926" s="617" t="s">
        <v>15771</v>
      </c>
      <c r="B3926" s="617" t="s">
        <v>15593</v>
      </c>
      <c r="C3926" s="617" t="s">
        <v>15287</v>
      </c>
      <c r="D3926" s="617">
        <v>7026</v>
      </c>
      <c r="E3926" s="617" t="s">
        <v>844</v>
      </c>
      <c r="F3926" s="617" t="s">
        <v>607</v>
      </c>
      <c r="G3926" s="617" t="s">
        <v>607</v>
      </c>
      <c r="H3926" s="617" t="s">
        <v>41</v>
      </c>
      <c r="I3926" s="617" t="s">
        <v>422</v>
      </c>
      <c r="J3926" s="617" t="s">
        <v>721</v>
      </c>
      <c r="K3926" s="617" t="s">
        <v>1171</v>
      </c>
      <c r="L3926" s="617" t="s">
        <v>34</v>
      </c>
      <c r="M3926" s="636">
        <v>137473875</v>
      </c>
    </row>
    <row r="3927" spans="1:13">
      <c r="A3927" s="617" t="s">
        <v>15783</v>
      </c>
      <c r="B3927" s="617" t="s">
        <v>15593</v>
      </c>
      <c r="C3927" s="617" t="s">
        <v>15287</v>
      </c>
      <c r="D3927" s="617">
        <v>7026</v>
      </c>
      <c r="E3927" s="617" t="s">
        <v>844</v>
      </c>
      <c r="F3927" s="617" t="s">
        <v>607</v>
      </c>
      <c r="G3927" s="617" t="s">
        <v>607</v>
      </c>
      <c r="H3927" s="617" t="s">
        <v>41</v>
      </c>
      <c r="I3927" s="617" t="s">
        <v>423</v>
      </c>
      <c r="J3927" s="617" t="s">
        <v>722</v>
      </c>
      <c r="K3927" s="617" t="s">
        <v>1171</v>
      </c>
      <c r="L3927" s="617" t="s">
        <v>34</v>
      </c>
      <c r="M3927" s="636">
        <v>137473875</v>
      </c>
    </row>
    <row r="3928" spans="1:13">
      <c r="A3928" s="617" t="s">
        <v>15795</v>
      </c>
      <c r="B3928" s="617" t="s">
        <v>15593</v>
      </c>
      <c r="C3928" s="617" t="s">
        <v>15287</v>
      </c>
      <c r="D3928" s="617">
        <v>7026</v>
      </c>
      <c r="E3928" s="617" t="s">
        <v>844</v>
      </c>
      <c r="F3928" s="617" t="s">
        <v>607</v>
      </c>
      <c r="G3928" s="617" t="s">
        <v>607</v>
      </c>
      <c r="H3928" s="617" t="s">
        <v>41</v>
      </c>
      <c r="I3928" s="617" t="s">
        <v>424</v>
      </c>
      <c r="J3928" s="617" t="s">
        <v>723</v>
      </c>
      <c r="K3928" s="617" t="s">
        <v>1171</v>
      </c>
      <c r="L3928" s="617" t="s">
        <v>34</v>
      </c>
      <c r="M3928" s="636">
        <v>137473875</v>
      </c>
    </row>
    <row r="3929" spans="1:13">
      <c r="A3929" s="617" t="s">
        <v>15807</v>
      </c>
      <c r="B3929" s="617" t="s">
        <v>15593</v>
      </c>
      <c r="C3929" s="617" t="s">
        <v>15287</v>
      </c>
      <c r="D3929" s="617">
        <v>7026</v>
      </c>
      <c r="E3929" s="617" t="s">
        <v>844</v>
      </c>
      <c r="F3929" s="617" t="s">
        <v>607</v>
      </c>
      <c r="G3929" s="617" t="s">
        <v>607</v>
      </c>
      <c r="H3929" s="617" t="s">
        <v>41</v>
      </c>
      <c r="I3929" s="617" t="s">
        <v>425</v>
      </c>
      <c r="J3929" s="617" t="s">
        <v>724</v>
      </c>
      <c r="K3929" s="617" t="s">
        <v>1171</v>
      </c>
      <c r="L3929" s="617" t="s">
        <v>34</v>
      </c>
      <c r="M3929" s="636">
        <v>137473875</v>
      </c>
    </row>
    <row r="3930" spans="1:13">
      <c r="A3930" s="617" t="s">
        <v>15656</v>
      </c>
      <c r="B3930" s="617" t="s">
        <v>15603</v>
      </c>
      <c r="C3930" s="617" t="s">
        <v>15287</v>
      </c>
      <c r="D3930" s="617">
        <v>7026</v>
      </c>
      <c r="E3930" s="617" t="s">
        <v>844</v>
      </c>
      <c r="F3930" s="617" t="s">
        <v>607</v>
      </c>
      <c r="G3930" s="617" t="s">
        <v>607</v>
      </c>
      <c r="H3930" s="617" t="s">
        <v>41</v>
      </c>
      <c r="I3930" s="617" t="s">
        <v>324</v>
      </c>
      <c r="J3930" s="617" t="s">
        <v>711</v>
      </c>
      <c r="K3930" s="617" t="s">
        <v>290</v>
      </c>
      <c r="L3930" s="617" t="s">
        <v>32</v>
      </c>
      <c r="M3930" s="636">
        <v>139015800</v>
      </c>
    </row>
    <row r="3931" spans="1:13">
      <c r="A3931" s="617" t="s">
        <v>15668</v>
      </c>
      <c r="B3931" s="617" t="s">
        <v>15603</v>
      </c>
      <c r="C3931" s="617" t="s">
        <v>15287</v>
      </c>
      <c r="D3931" s="617">
        <v>7026</v>
      </c>
      <c r="E3931" s="617" t="s">
        <v>844</v>
      </c>
      <c r="F3931" s="617" t="s">
        <v>607</v>
      </c>
      <c r="G3931" s="617" t="s">
        <v>607</v>
      </c>
      <c r="H3931" s="617" t="s">
        <v>41</v>
      </c>
      <c r="I3931" s="617" t="s">
        <v>42</v>
      </c>
      <c r="J3931" s="617" t="s">
        <v>712</v>
      </c>
      <c r="K3931" s="617" t="s">
        <v>290</v>
      </c>
      <c r="L3931" s="617" t="s">
        <v>32</v>
      </c>
      <c r="M3931" s="636">
        <v>139015800</v>
      </c>
    </row>
    <row r="3932" spans="1:13">
      <c r="A3932" s="617" t="s">
        <v>15680</v>
      </c>
      <c r="B3932" s="617" t="s">
        <v>15603</v>
      </c>
      <c r="C3932" s="617" t="s">
        <v>15287</v>
      </c>
      <c r="D3932" s="617">
        <v>7026</v>
      </c>
      <c r="E3932" s="617" t="s">
        <v>844</v>
      </c>
      <c r="F3932" s="617" t="s">
        <v>607</v>
      </c>
      <c r="G3932" s="617" t="s">
        <v>607</v>
      </c>
      <c r="H3932" s="617" t="s">
        <v>41</v>
      </c>
      <c r="I3932" s="617" t="s">
        <v>219</v>
      </c>
      <c r="J3932" s="617" t="s">
        <v>713</v>
      </c>
      <c r="K3932" s="617" t="s">
        <v>290</v>
      </c>
      <c r="L3932" s="617" t="s">
        <v>32</v>
      </c>
      <c r="M3932" s="636">
        <v>139015800</v>
      </c>
    </row>
    <row r="3933" spans="1:13">
      <c r="A3933" s="617" t="s">
        <v>15692</v>
      </c>
      <c r="B3933" s="617" t="s">
        <v>15603</v>
      </c>
      <c r="C3933" s="617" t="s">
        <v>15287</v>
      </c>
      <c r="D3933" s="617">
        <v>7026</v>
      </c>
      <c r="E3933" s="617" t="s">
        <v>844</v>
      </c>
      <c r="F3933" s="617" t="s">
        <v>607</v>
      </c>
      <c r="G3933" s="617" t="s">
        <v>607</v>
      </c>
      <c r="H3933" s="617" t="s">
        <v>41</v>
      </c>
      <c r="I3933" s="617" t="s">
        <v>44</v>
      </c>
      <c r="J3933" s="617" t="s">
        <v>714</v>
      </c>
      <c r="K3933" s="617" t="s">
        <v>290</v>
      </c>
      <c r="L3933" s="617" t="s">
        <v>32</v>
      </c>
      <c r="M3933" s="636">
        <v>139015800</v>
      </c>
    </row>
    <row r="3934" spans="1:13">
      <c r="A3934" s="617" t="s">
        <v>15704</v>
      </c>
      <c r="B3934" s="617" t="s">
        <v>15603</v>
      </c>
      <c r="C3934" s="617" t="s">
        <v>15287</v>
      </c>
      <c r="D3934" s="617">
        <v>7026</v>
      </c>
      <c r="E3934" s="617" t="s">
        <v>844</v>
      </c>
      <c r="F3934" s="617" t="s">
        <v>607</v>
      </c>
      <c r="G3934" s="617" t="s">
        <v>607</v>
      </c>
      <c r="H3934" s="617" t="s">
        <v>41</v>
      </c>
      <c r="I3934" s="617" t="s">
        <v>46</v>
      </c>
      <c r="J3934" s="617" t="s">
        <v>715</v>
      </c>
      <c r="K3934" s="617" t="s">
        <v>290</v>
      </c>
      <c r="L3934" s="617" t="s">
        <v>32</v>
      </c>
      <c r="M3934" s="636">
        <v>139015800</v>
      </c>
    </row>
    <row r="3935" spans="1:13">
      <c r="A3935" s="617" t="s">
        <v>15716</v>
      </c>
      <c r="B3935" s="617" t="s">
        <v>15603</v>
      </c>
      <c r="C3935" s="617" t="s">
        <v>15287</v>
      </c>
      <c r="D3935" s="617">
        <v>7026</v>
      </c>
      <c r="E3935" s="617" t="s">
        <v>844</v>
      </c>
      <c r="F3935" s="617" t="s">
        <v>607</v>
      </c>
      <c r="G3935" s="617" t="s">
        <v>607</v>
      </c>
      <c r="H3935" s="617" t="s">
        <v>41</v>
      </c>
      <c r="I3935" s="617" t="s">
        <v>221</v>
      </c>
      <c r="J3935" s="617" t="s">
        <v>716</v>
      </c>
      <c r="K3935" s="617" t="s">
        <v>290</v>
      </c>
      <c r="L3935" s="617" t="s">
        <v>32</v>
      </c>
      <c r="M3935" s="636">
        <v>139015800</v>
      </c>
    </row>
    <row r="3936" spans="1:13">
      <c r="A3936" s="617" t="s">
        <v>15728</v>
      </c>
      <c r="B3936" s="617" t="s">
        <v>15603</v>
      </c>
      <c r="C3936" s="617" t="s">
        <v>15287</v>
      </c>
      <c r="D3936" s="617">
        <v>7026</v>
      </c>
      <c r="E3936" s="617" t="s">
        <v>844</v>
      </c>
      <c r="F3936" s="617" t="s">
        <v>607</v>
      </c>
      <c r="G3936" s="617" t="s">
        <v>607</v>
      </c>
      <c r="H3936" s="617" t="s">
        <v>41</v>
      </c>
      <c r="I3936" s="617" t="s">
        <v>48</v>
      </c>
      <c r="J3936" s="617" t="s">
        <v>717</v>
      </c>
      <c r="K3936" s="617" t="s">
        <v>290</v>
      </c>
      <c r="L3936" s="617" t="s">
        <v>32</v>
      </c>
      <c r="M3936" s="636">
        <v>139015800</v>
      </c>
    </row>
    <row r="3937" spans="1:13">
      <c r="A3937" s="617" t="s">
        <v>15740</v>
      </c>
      <c r="B3937" s="617" t="s">
        <v>15603</v>
      </c>
      <c r="C3937" s="617" t="s">
        <v>15287</v>
      </c>
      <c r="D3937" s="617">
        <v>7026</v>
      </c>
      <c r="E3937" s="617" t="s">
        <v>844</v>
      </c>
      <c r="F3937" s="617" t="s">
        <v>607</v>
      </c>
      <c r="G3937" s="617" t="s">
        <v>607</v>
      </c>
      <c r="H3937" s="617" t="s">
        <v>41</v>
      </c>
      <c r="I3937" s="617" t="s">
        <v>50</v>
      </c>
      <c r="J3937" s="617" t="s">
        <v>718</v>
      </c>
      <c r="K3937" s="617" t="s">
        <v>290</v>
      </c>
      <c r="L3937" s="617" t="s">
        <v>32</v>
      </c>
      <c r="M3937" s="636">
        <v>139015800</v>
      </c>
    </row>
    <row r="3938" spans="1:13">
      <c r="A3938" s="617" t="s">
        <v>15752</v>
      </c>
      <c r="B3938" s="617" t="s">
        <v>15603</v>
      </c>
      <c r="C3938" s="617" t="s">
        <v>15287</v>
      </c>
      <c r="D3938" s="617">
        <v>7026</v>
      </c>
      <c r="E3938" s="617" t="s">
        <v>844</v>
      </c>
      <c r="F3938" s="617" t="s">
        <v>607</v>
      </c>
      <c r="G3938" s="617" t="s">
        <v>607</v>
      </c>
      <c r="H3938" s="617" t="s">
        <v>41</v>
      </c>
      <c r="I3938" s="617" t="s">
        <v>223</v>
      </c>
      <c r="J3938" s="617" t="s">
        <v>719</v>
      </c>
      <c r="K3938" s="617" t="s">
        <v>290</v>
      </c>
      <c r="L3938" s="617" t="s">
        <v>32</v>
      </c>
      <c r="M3938" s="636">
        <v>139015800</v>
      </c>
    </row>
    <row r="3939" spans="1:13">
      <c r="A3939" s="617" t="s">
        <v>15764</v>
      </c>
      <c r="B3939" s="617" t="s">
        <v>15603</v>
      </c>
      <c r="C3939" s="617" t="s">
        <v>15287</v>
      </c>
      <c r="D3939" s="617">
        <v>7026</v>
      </c>
      <c r="E3939" s="617" t="s">
        <v>844</v>
      </c>
      <c r="F3939" s="617" t="s">
        <v>607</v>
      </c>
      <c r="G3939" s="617" t="s">
        <v>607</v>
      </c>
      <c r="H3939" s="617" t="s">
        <v>41</v>
      </c>
      <c r="I3939" s="617" t="s">
        <v>421</v>
      </c>
      <c r="J3939" s="617" t="s">
        <v>720</v>
      </c>
      <c r="K3939" s="617" t="s">
        <v>290</v>
      </c>
      <c r="L3939" s="617" t="s">
        <v>32</v>
      </c>
      <c r="M3939" s="636">
        <v>139015800</v>
      </c>
    </row>
    <row r="3940" spans="1:13">
      <c r="A3940" s="617" t="s">
        <v>15776</v>
      </c>
      <c r="B3940" s="617" t="s">
        <v>15603</v>
      </c>
      <c r="C3940" s="617" t="s">
        <v>15287</v>
      </c>
      <c r="D3940" s="617">
        <v>7026</v>
      </c>
      <c r="E3940" s="617" t="s">
        <v>844</v>
      </c>
      <c r="F3940" s="617" t="s">
        <v>607</v>
      </c>
      <c r="G3940" s="617" t="s">
        <v>607</v>
      </c>
      <c r="H3940" s="617" t="s">
        <v>41</v>
      </c>
      <c r="I3940" s="617" t="s">
        <v>422</v>
      </c>
      <c r="J3940" s="617" t="s">
        <v>721</v>
      </c>
      <c r="K3940" s="617" t="s">
        <v>290</v>
      </c>
      <c r="L3940" s="617" t="s">
        <v>32</v>
      </c>
      <c r="M3940" s="636">
        <v>139015800</v>
      </c>
    </row>
    <row r="3941" spans="1:13">
      <c r="A3941" s="617" t="s">
        <v>15788</v>
      </c>
      <c r="B3941" s="617" t="s">
        <v>15603</v>
      </c>
      <c r="C3941" s="617" t="s">
        <v>15287</v>
      </c>
      <c r="D3941" s="617">
        <v>7026</v>
      </c>
      <c r="E3941" s="617" t="s">
        <v>844</v>
      </c>
      <c r="F3941" s="617" t="s">
        <v>607</v>
      </c>
      <c r="G3941" s="617" t="s">
        <v>607</v>
      </c>
      <c r="H3941" s="617" t="s">
        <v>41</v>
      </c>
      <c r="I3941" s="617" t="s">
        <v>423</v>
      </c>
      <c r="J3941" s="617" t="s">
        <v>722</v>
      </c>
      <c r="K3941" s="617" t="s">
        <v>290</v>
      </c>
      <c r="L3941" s="617" t="s">
        <v>32</v>
      </c>
      <c r="M3941" s="636">
        <v>139015800</v>
      </c>
    </row>
    <row r="3942" spans="1:13">
      <c r="A3942" s="617" t="s">
        <v>15800</v>
      </c>
      <c r="B3942" s="617" t="s">
        <v>15603</v>
      </c>
      <c r="C3942" s="617" t="s">
        <v>15287</v>
      </c>
      <c r="D3942" s="617">
        <v>7026</v>
      </c>
      <c r="E3942" s="617" t="s">
        <v>844</v>
      </c>
      <c r="F3942" s="617" t="s">
        <v>607</v>
      </c>
      <c r="G3942" s="617" t="s">
        <v>607</v>
      </c>
      <c r="H3942" s="617" t="s">
        <v>41</v>
      </c>
      <c r="I3942" s="617" t="s">
        <v>424</v>
      </c>
      <c r="J3942" s="617" t="s">
        <v>723</v>
      </c>
      <c r="K3942" s="617" t="s">
        <v>290</v>
      </c>
      <c r="L3942" s="617" t="s">
        <v>32</v>
      </c>
      <c r="M3942" s="636">
        <v>139015800</v>
      </c>
    </row>
    <row r="3943" spans="1:13">
      <c r="A3943" s="617" t="s">
        <v>15812</v>
      </c>
      <c r="B3943" s="617" t="s">
        <v>15603</v>
      </c>
      <c r="C3943" s="617" t="s">
        <v>15287</v>
      </c>
      <c r="D3943" s="617">
        <v>7026</v>
      </c>
      <c r="E3943" s="617" t="s">
        <v>844</v>
      </c>
      <c r="F3943" s="617" t="s">
        <v>607</v>
      </c>
      <c r="G3943" s="617" t="s">
        <v>607</v>
      </c>
      <c r="H3943" s="617" t="s">
        <v>41</v>
      </c>
      <c r="I3943" s="617" t="s">
        <v>425</v>
      </c>
      <c r="J3943" s="617" t="s">
        <v>724</v>
      </c>
      <c r="K3943" s="617" t="s">
        <v>290</v>
      </c>
      <c r="L3943" s="617" t="s">
        <v>32</v>
      </c>
      <c r="M3943" s="636">
        <v>139015800</v>
      </c>
    </row>
    <row r="3944" spans="1:13">
      <c r="A3944" s="617" t="s">
        <v>15629</v>
      </c>
      <c r="B3944" s="617" t="s">
        <v>15597</v>
      </c>
      <c r="C3944" s="617" t="s">
        <v>15287</v>
      </c>
      <c r="D3944" s="617">
        <v>7026</v>
      </c>
      <c r="E3944" s="617" t="s">
        <v>844</v>
      </c>
      <c r="F3944" s="617" t="s">
        <v>607</v>
      </c>
      <c r="G3944" s="617" t="s">
        <v>607</v>
      </c>
      <c r="H3944" s="617" t="s">
        <v>41</v>
      </c>
      <c r="I3944" s="617" t="s">
        <v>320</v>
      </c>
      <c r="J3944" s="617" t="s">
        <v>709</v>
      </c>
      <c r="K3944" s="617" t="s">
        <v>291</v>
      </c>
      <c r="L3944" s="617" t="s">
        <v>34</v>
      </c>
      <c r="M3944" s="636">
        <v>145183500</v>
      </c>
    </row>
    <row r="3945" spans="1:13">
      <c r="A3945" s="617" t="s">
        <v>15661</v>
      </c>
      <c r="B3945" s="617" t="s">
        <v>15613</v>
      </c>
      <c r="C3945" s="617" t="s">
        <v>15287</v>
      </c>
      <c r="D3945" s="617">
        <v>7026</v>
      </c>
      <c r="E3945" s="617" t="s">
        <v>844</v>
      </c>
      <c r="F3945" s="617" t="s">
        <v>607</v>
      </c>
      <c r="G3945" s="617" t="s">
        <v>607</v>
      </c>
      <c r="H3945" s="617" t="s">
        <v>41</v>
      </c>
      <c r="I3945" s="617" t="s">
        <v>324</v>
      </c>
      <c r="J3945" s="617" t="s">
        <v>711</v>
      </c>
      <c r="K3945" s="617" t="s">
        <v>291</v>
      </c>
      <c r="L3945" s="617" t="s">
        <v>218</v>
      </c>
      <c r="M3945" s="636">
        <v>145968900</v>
      </c>
    </row>
    <row r="3946" spans="1:13">
      <c r="A3946" s="617" t="s">
        <v>15673</v>
      </c>
      <c r="B3946" s="617" t="s">
        <v>15613</v>
      </c>
      <c r="C3946" s="617" t="s">
        <v>15287</v>
      </c>
      <c r="D3946" s="617">
        <v>7026</v>
      </c>
      <c r="E3946" s="617" t="s">
        <v>844</v>
      </c>
      <c r="F3946" s="617" t="s">
        <v>607</v>
      </c>
      <c r="G3946" s="617" t="s">
        <v>607</v>
      </c>
      <c r="H3946" s="617" t="s">
        <v>41</v>
      </c>
      <c r="I3946" s="617" t="s">
        <v>42</v>
      </c>
      <c r="J3946" s="617" t="s">
        <v>712</v>
      </c>
      <c r="K3946" s="617" t="s">
        <v>291</v>
      </c>
      <c r="L3946" s="617" t="s">
        <v>218</v>
      </c>
      <c r="M3946" s="636">
        <v>145968900</v>
      </c>
    </row>
    <row r="3947" spans="1:13">
      <c r="A3947" s="617" t="s">
        <v>15685</v>
      </c>
      <c r="B3947" s="617" t="s">
        <v>15613</v>
      </c>
      <c r="C3947" s="617" t="s">
        <v>15287</v>
      </c>
      <c r="D3947" s="617">
        <v>7026</v>
      </c>
      <c r="E3947" s="617" t="s">
        <v>844</v>
      </c>
      <c r="F3947" s="617" t="s">
        <v>607</v>
      </c>
      <c r="G3947" s="617" t="s">
        <v>607</v>
      </c>
      <c r="H3947" s="617" t="s">
        <v>41</v>
      </c>
      <c r="I3947" s="617" t="s">
        <v>219</v>
      </c>
      <c r="J3947" s="617" t="s">
        <v>713</v>
      </c>
      <c r="K3947" s="617" t="s">
        <v>291</v>
      </c>
      <c r="L3947" s="617" t="s">
        <v>218</v>
      </c>
      <c r="M3947" s="636">
        <v>145968900</v>
      </c>
    </row>
    <row r="3948" spans="1:13">
      <c r="A3948" s="617" t="s">
        <v>15697</v>
      </c>
      <c r="B3948" s="617" t="s">
        <v>15613</v>
      </c>
      <c r="C3948" s="617" t="s">
        <v>15287</v>
      </c>
      <c r="D3948" s="617">
        <v>7026</v>
      </c>
      <c r="E3948" s="617" t="s">
        <v>844</v>
      </c>
      <c r="F3948" s="617" t="s">
        <v>607</v>
      </c>
      <c r="G3948" s="617" t="s">
        <v>607</v>
      </c>
      <c r="H3948" s="617" t="s">
        <v>41</v>
      </c>
      <c r="I3948" s="617" t="s">
        <v>44</v>
      </c>
      <c r="J3948" s="617" t="s">
        <v>714</v>
      </c>
      <c r="K3948" s="617" t="s">
        <v>291</v>
      </c>
      <c r="L3948" s="617" t="s">
        <v>218</v>
      </c>
      <c r="M3948" s="636">
        <v>145968900</v>
      </c>
    </row>
    <row r="3949" spans="1:13">
      <c r="A3949" s="617" t="s">
        <v>15709</v>
      </c>
      <c r="B3949" s="617" t="s">
        <v>15613</v>
      </c>
      <c r="C3949" s="617" t="s">
        <v>15287</v>
      </c>
      <c r="D3949" s="617">
        <v>7026</v>
      </c>
      <c r="E3949" s="617" t="s">
        <v>844</v>
      </c>
      <c r="F3949" s="617" t="s">
        <v>607</v>
      </c>
      <c r="G3949" s="617" t="s">
        <v>607</v>
      </c>
      <c r="H3949" s="617" t="s">
        <v>41</v>
      </c>
      <c r="I3949" s="617" t="s">
        <v>46</v>
      </c>
      <c r="J3949" s="617" t="s">
        <v>715</v>
      </c>
      <c r="K3949" s="617" t="s">
        <v>291</v>
      </c>
      <c r="L3949" s="617" t="s">
        <v>218</v>
      </c>
      <c r="M3949" s="636">
        <v>145968900</v>
      </c>
    </row>
    <row r="3950" spans="1:13">
      <c r="A3950" s="617" t="s">
        <v>15721</v>
      </c>
      <c r="B3950" s="617" t="s">
        <v>15613</v>
      </c>
      <c r="C3950" s="617" t="s">
        <v>15287</v>
      </c>
      <c r="D3950" s="617">
        <v>7026</v>
      </c>
      <c r="E3950" s="617" t="s">
        <v>844</v>
      </c>
      <c r="F3950" s="617" t="s">
        <v>607</v>
      </c>
      <c r="G3950" s="617" t="s">
        <v>607</v>
      </c>
      <c r="H3950" s="617" t="s">
        <v>41</v>
      </c>
      <c r="I3950" s="617" t="s">
        <v>221</v>
      </c>
      <c r="J3950" s="617" t="s">
        <v>716</v>
      </c>
      <c r="K3950" s="617" t="s">
        <v>291</v>
      </c>
      <c r="L3950" s="617" t="s">
        <v>218</v>
      </c>
      <c r="M3950" s="636">
        <v>145968900</v>
      </c>
    </row>
    <row r="3951" spans="1:13">
      <c r="A3951" s="617" t="s">
        <v>15733</v>
      </c>
      <c r="B3951" s="617" t="s">
        <v>15613</v>
      </c>
      <c r="C3951" s="617" t="s">
        <v>15287</v>
      </c>
      <c r="D3951" s="617">
        <v>7026</v>
      </c>
      <c r="E3951" s="617" t="s">
        <v>844</v>
      </c>
      <c r="F3951" s="617" t="s">
        <v>607</v>
      </c>
      <c r="G3951" s="617" t="s">
        <v>607</v>
      </c>
      <c r="H3951" s="617" t="s">
        <v>41</v>
      </c>
      <c r="I3951" s="617" t="s">
        <v>48</v>
      </c>
      <c r="J3951" s="617" t="s">
        <v>717</v>
      </c>
      <c r="K3951" s="617" t="s">
        <v>291</v>
      </c>
      <c r="L3951" s="617" t="s">
        <v>218</v>
      </c>
      <c r="M3951" s="636">
        <v>145968900</v>
      </c>
    </row>
    <row r="3952" spans="1:13">
      <c r="A3952" s="617" t="s">
        <v>15745</v>
      </c>
      <c r="B3952" s="617" t="s">
        <v>15613</v>
      </c>
      <c r="C3952" s="617" t="s">
        <v>15287</v>
      </c>
      <c r="D3952" s="617">
        <v>7026</v>
      </c>
      <c r="E3952" s="617" t="s">
        <v>844</v>
      </c>
      <c r="F3952" s="617" t="s">
        <v>607</v>
      </c>
      <c r="G3952" s="617" t="s">
        <v>607</v>
      </c>
      <c r="H3952" s="617" t="s">
        <v>41</v>
      </c>
      <c r="I3952" s="617" t="s">
        <v>50</v>
      </c>
      <c r="J3952" s="617" t="s">
        <v>718</v>
      </c>
      <c r="K3952" s="617" t="s">
        <v>291</v>
      </c>
      <c r="L3952" s="617" t="s">
        <v>218</v>
      </c>
      <c r="M3952" s="636">
        <v>145968900</v>
      </c>
    </row>
    <row r="3953" spans="1:13">
      <c r="A3953" s="617" t="s">
        <v>15757</v>
      </c>
      <c r="B3953" s="617" t="s">
        <v>15613</v>
      </c>
      <c r="C3953" s="617" t="s">
        <v>15287</v>
      </c>
      <c r="D3953" s="617">
        <v>7026</v>
      </c>
      <c r="E3953" s="617" t="s">
        <v>844</v>
      </c>
      <c r="F3953" s="617" t="s">
        <v>607</v>
      </c>
      <c r="G3953" s="617" t="s">
        <v>607</v>
      </c>
      <c r="H3953" s="617" t="s">
        <v>41</v>
      </c>
      <c r="I3953" s="617" t="s">
        <v>223</v>
      </c>
      <c r="J3953" s="617" t="s">
        <v>719</v>
      </c>
      <c r="K3953" s="617" t="s">
        <v>291</v>
      </c>
      <c r="L3953" s="617" t="s">
        <v>218</v>
      </c>
      <c r="M3953" s="636">
        <v>145968900</v>
      </c>
    </row>
    <row r="3954" spans="1:13">
      <c r="A3954" s="617" t="s">
        <v>15769</v>
      </c>
      <c r="B3954" s="617" t="s">
        <v>15613</v>
      </c>
      <c r="C3954" s="617" t="s">
        <v>15287</v>
      </c>
      <c r="D3954" s="617">
        <v>7026</v>
      </c>
      <c r="E3954" s="617" t="s">
        <v>844</v>
      </c>
      <c r="F3954" s="617" t="s">
        <v>607</v>
      </c>
      <c r="G3954" s="617" t="s">
        <v>607</v>
      </c>
      <c r="H3954" s="617" t="s">
        <v>41</v>
      </c>
      <c r="I3954" s="617" t="s">
        <v>421</v>
      </c>
      <c r="J3954" s="617" t="s">
        <v>720</v>
      </c>
      <c r="K3954" s="617" t="s">
        <v>291</v>
      </c>
      <c r="L3954" s="617" t="s">
        <v>218</v>
      </c>
      <c r="M3954" s="636">
        <v>145968900</v>
      </c>
    </row>
    <row r="3955" spans="1:13">
      <c r="A3955" s="617" t="s">
        <v>15781</v>
      </c>
      <c r="B3955" s="617" t="s">
        <v>15613</v>
      </c>
      <c r="C3955" s="617" t="s">
        <v>15287</v>
      </c>
      <c r="D3955" s="617">
        <v>7026</v>
      </c>
      <c r="E3955" s="617" t="s">
        <v>844</v>
      </c>
      <c r="F3955" s="617" t="s">
        <v>607</v>
      </c>
      <c r="G3955" s="617" t="s">
        <v>607</v>
      </c>
      <c r="H3955" s="617" t="s">
        <v>41</v>
      </c>
      <c r="I3955" s="617" t="s">
        <v>422</v>
      </c>
      <c r="J3955" s="617" t="s">
        <v>721</v>
      </c>
      <c r="K3955" s="617" t="s">
        <v>291</v>
      </c>
      <c r="L3955" s="617" t="s">
        <v>218</v>
      </c>
      <c r="M3955" s="636">
        <v>145968900</v>
      </c>
    </row>
    <row r="3956" spans="1:13">
      <c r="A3956" s="617" t="s">
        <v>15793</v>
      </c>
      <c r="B3956" s="617" t="s">
        <v>15613</v>
      </c>
      <c r="C3956" s="617" t="s">
        <v>15287</v>
      </c>
      <c r="D3956" s="617">
        <v>7026</v>
      </c>
      <c r="E3956" s="617" t="s">
        <v>844</v>
      </c>
      <c r="F3956" s="617" t="s">
        <v>607</v>
      </c>
      <c r="G3956" s="617" t="s">
        <v>607</v>
      </c>
      <c r="H3956" s="617" t="s">
        <v>41</v>
      </c>
      <c r="I3956" s="617" t="s">
        <v>423</v>
      </c>
      <c r="J3956" s="617" t="s">
        <v>722</v>
      </c>
      <c r="K3956" s="617" t="s">
        <v>291</v>
      </c>
      <c r="L3956" s="617" t="s">
        <v>218</v>
      </c>
      <c r="M3956" s="636">
        <v>145968900</v>
      </c>
    </row>
    <row r="3957" spans="1:13">
      <c r="A3957" s="617" t="s">
        <v>15805</v>
      </c>
      <c r="B3957" s="617" t="s">
        <v>15613</v>
      </c>
      <c r="C3957" s="617" t="s">
        <v>15287</v>
      </c>
      <c r="D3957" s="617">
        <v>7026</v>
      </c>
      <c r="E3957" s="617" t="s">
        <v>844</v>
      </c>
      <c r="F3957" s="617" t="s">
        <v>607</v>
      </c>
      <c r="G3957" s="617" t="s">
        <v>607</v>
      </c>
      <c r="H3957" s="617" t="s">
        <v>41</v>
      </c>
      <c r="I3957" s="617" t="s">
        <v>424</v>
      </c>
      <c r="J3957" s="617" t="s">
        <v>723</v>
      </c>
      <c r="K3957" s="617" t="s">
        <v>291</v>
      </c>
      <c r="L3957" s="617" t="s">
        <v>218</v>
      </c>
      <c r="M3957" s="636">
        <v>145968900</v>
      </c>
    </row>
    <row r="3958" spans="1:13">
      <c r="A3958" s="617" t="s">
        <v>15817</v>
      </c>
      <c r="B3958" s="617" t="s">
        <v>15613</v>
      </c>
      <c r="C3958" s="617" t="s">
        <v>15287</v>
      </c>
      <c r="D3958" s="617">
        <v>7026</v>
      </c>
      <c r="E3958" s="617" t="s">
        <v>844</v>
      </c>
      <c r="F3958" s="617" t="s">
        <v>607</v>
      </c>
      <c r="G3958" s="617" t="s">
        <v>607</v>
      </c>
      <c r="H3958" s="617" t="s">
        <v>41</v>
      </c>
      <c r="I3958" s="617" t="s">
        <v>425</v>
      </c>
      <c r="J3958" s="617" t="s">
        <v>724</v>
      </c>
      <c r="K3958" s="617" t="s">
        <v>291</v>
      </c>
      <c r="L3958" s="617" t="s">
        <v>218</v>
      </c>
      <c r="M3958" s="636">
        <v>145968900</v>
      </c>
    </row>
    <row r="3959" spans="1:13">
      <c r="A3959" s="617" t="s">
        <v>15639</v>
      </c>
      <c r="B3959" s="617" t="s">
        <v>15593</v>
      </c>
      <c r="C3959" s="617" t="s">
        <v>15287</v>
      </c>
      <c r="D3959" s="617">
        <v>7026</v>
      </c>
      <c r="E3959" s="617" t="s">
        <v>844</v>
      </c>
      <c r="F3959" s="617" t="s">
        <v>607</v>
      </c>
      <c r="G3959" s="617" t="s">
        <v>607</v>
      </c>
      <c r="H3959" s="617" t="s">
        <v>41</v>
      </c>
      <c r="I3959" s="617" t="s">
        <v>322</v>
      </c>
      <c r="J3959" s="617" t="s">
        <v>710</v>
      </c>
      <c r="K3959" s="617" t="s">
        <v>1171</v>
      </c>
      <c r="L3959" s="617" t="s">
        <v>34</v>
      </c>
      <c r="M3959" s="636">
        <v>152217450</v>
      </c>
    </row>
    <row r="3960" spans="1:13">
      <c r="A3960" s="617" t="s">
        <v>15644</v>
      </c>
      <c r="B3960" s="617" t="s">
        <v>15603</v>
      </c>
      <c r="C3960" s="617" t="s">
        <v>15287</v>
      </c>
      <c r="D3960" s="617">
        <v>7026</v>
      </c>
      <c r="E3960" s="617" t="s">
        <v>844</v>
      </c>
      <c r="F3960" s="617" t="s">
        <v>607</v>
      </c>
      <c r="G3960" s="617" t="s">
        <v>607</v>
      </c>
      <c r="H3960" s="617" t="s">
        <v>41</v>
      </c>
      <c r="I3960" s="617" t="s">
        <v>322</v>
      </c>
      <c r="J3960" s="617" t="s">
        <v>710</v>
      </c>
      <c r="K3960" s="617" t="s">
        <v>290</v>
      </c>
      <c r="L3960" s="617" t="s">
        <v>32</v>
      </c>
      <c r="M3960" s="636">
        <v>153915300</v>
      </c>
    </row>
    <row r="3961" spans="1:13">
      <c r="A3961" s="617" t="s">
        <v>15617</v>
      </c>
      <c r="B3961" s="617" t="s">
        <v>15597</v>
      </c>
      <c r="C3961" s="617" t="s">
        <v>15287</v>
      </c>
      <c r="D3961" s="617">
        <v>7026</v>
      </c>
      <c r="E3961" s="617" t="s">
        <v>844</v>
      </c>
      <c r="F3961" s="617" t="s">
        <v>607</v>
      </c>
      <c r="G3961" s="617" t="s">
        <v>607</v>
      </c>
      <c r="H3961" s="617" t="s">
        <v>41</v>
      </c>
      <c r="I3961" s="617" t="s">
        <v>318</v>
      </c>
      <c r="J3961" s="617" t="s">
        <v>708</v>
      </c>
      <c r="K3961" s="617" t="s">
        <v>291</v>
      </c>
      <c r="L3961" s="617" t="s">
        <v>34</v>
      </c>
      <c r="M3961" s="636">
        <v>157980900</v>
      </c>
    </row>
    <row r="3962" spans="1:13">
      <c r="A3962" s="617" t="s">
        <v>15654</v>
      </c>
      <c r="B3962" s="617" t="s">
        <v>15599</v>
      </c>
      <c r="C3962" s="617" t="s">
        <v>15287</v>
      </c>
      <c r="D3962" s="617">
        <v>7026</v>
      </c>
      <c r="E3962" s="617" t="s">
        <v>844</v>
      </c>
      <c r="F3962" s="617" t="s">
        <v>607</v>
      </c>
      <c r="G3962" s="617" t="s">
        <v>607</v>
      </c>
      <c r="H3962" s="617" t="s">
        <v>41</v>
      </c>
      <c r="I3962" s="617" t="s">
        <v>324</v>
      </c>
      <c r="J3962" s="617" t="s">
        <v>711</v>
      </c>
      <c r="K3962" s="617" t="s">
        <v>1170</v>
      </c>
      <c r="L3962" s="617" t="s">
        <v>32</v>
      </c>
      <c r="M3962" s="636">
        <v>159868170</v>
      </c>
    </row>
    <row r="3963" spans="1:13">
      <c r="A3963" s="617" t="s">
        <v>15666</v>
      </c>
      <c r="B3963" s="617" t="s">
        <v>15599</v>
      </c>
      <c r="C3963" s="617" t="s">
        <v>15287</v>
      </c>
      <c r="D3963" s="617">
        <v>7026</v>
      </c>
      <c r="E3963" s="617" t="s">
        <v>844</v>
      </c>
      <c r="F3963" s="617" t="s">
        <v>607</v>
      </c>
      <c r="G3963" s="617" t="s">
        <v>607</v>
      </c>
      <c r="H3963" s="617" t="s">
        <v>41</v>
      </c>
      <c r="I3963" s="617" t="s">
        <v>42</v>
      </c>
      <c r="J3963" s="617" t="s">
        <v>712</v>
      </c>
      <c r="K3963" s="617" t="s">
        <v>1170</v>
      </c>
      <c r="L3963" s="617" t="s">
        <v>32</v>
      </c>
      <c r="M3963" s="636">
        <v>159868170</v>
      </c>
    </row>
    <row r="3964" spans="1:13">
      <c r="A3964" s="617" t="s">
        <v>15678</v>
      </c>
      <c r="B3964" s="617" t="s">
        <v>15599</v>
      </c>
      <c r="C3964" s="617" t="s">
        <v>15287</v>
      </c>
      <c r="D3964" s="617">
        <v>7026</v>
      </c>
      <c r="E3964" s="617" t="s">
        <v>844</v>
      </c>
      <c r="F3964" s="617" t="s">
        <v>607</v>
      </c>
      <c r="G3964" s="617" t="s">
        <v>607</v>
      </c>
      <c r="H3964" s="617" t="s">
        <v>41</v>
      </c>
      <c r="I3964" s="617" t="s">
        <v>219</v>
      </c>
      <c r="J3964" s="617" t="s">
        <v>713</v>
      </c>
      <c r="K3964" s="617" t="s">
        <v>1170</v>
      </c>
      <c r="L3964" s="617" t="s">
        <v>32</v>
      </c>
      <c r="M3964" s="636">
        <v>159868170</v>
      </c>
    </row>
    <row r="3965" spans="1:13">
      <c r="A3965" s="617" t="s">
        <v>15690</v>
      </c>
      <c r="B3965" s="617" t="s">
        <v>15599</v>
      </c>
      <c r="C3965" s="617" t="s">
        <v>15287</v>
      </c>
      <c r="D3965" s="617">
        <v>7026</v>
      </c>
      <c r="E3965" s="617" t="s">
        <v>844</v>
      </c>
      <c r="F3965" s="617" t="s">
        <v>607</v>
      </c>
      <c r="G3965" s="617" t="s">
        <v>607</v>
      </c>
      <c r="H3965" s="617" t="s">
        <v>41</v>
      </c>
      <c r="I3965" s="617" t="s">
        <v>44</v>
      </c>
      <c r="J3965" s="617" t="s">
        <v>714</v>
      </c>
      <c r="K3965" s="617" t="s">
        <v>1170</v>
      </c>
      <c r="L3965" s="617" t="s">
        <v>32</v>
      </c>
      <c r="M3965" s="636">
        <v>159868170</v>
      </c>
    </row>
    <row r="3966" spans="1:13">
      <c r="A3966" s="617" t="s">
        <v>15702</v>
      </c>
      <c r="B3966" s="617" t="s">
        <v>15599</v>
      </c>
      <c r="C3966" s="617" t="s">
        <v>15287</v>
      </c>
      <c r="D3966" s="617">
        <v>7026</v>
      </c>
      <c r="E3966" s="617" t="s">
        <v>844</v>
      </c>
      <c r="F3966" s="617" t="s">
        <v>607</v>
      </c>
      <c r="G3966" s="617" t="s">
        <v>607</v>
      </c>
      <c r="H3966" s="617" t="s">
        <v>41</v>
      </c>
      <c r="I3966" s="617" t="s">
        <v>46</v>
      </c>
      <c r="J3966" s="617" t="s">
        <v>715</v>
      </c>
      <c r="K3966" s="617" t="s">
        <v>1170</v>
      </c>
      <c r="L3966" s="617" t="s">
        <v>32</v>
      </c>
      <c r="M3966" s="636">
        <v>159868170</v>
      </c>
    </row>
    <row r="3967" spans="1:13">
      <c r="A3967" s="617" t="s">
        <v>15714</v>
      </c>
      <c r="B3967" s="617" t="s">
        <v>15599</v>
      </c>
      <c r="C3967" s="617" t="s">
        <v>15287</v>
      </c>
      <c r="D3967" s="617">
        <v>7026</v>
      </c>
      <c r="E3967" s="617" t="s">
        <v>844</v>
      </c>
      <c r="F3967" s="617" t="s">
        <v>607</v>
      </c>
      <c r="G3967" s="617" t="s">
        <v>607</v>
      </c>
      <c r="H3967" s="617" t="s">
        <v>41</v>
      </c>
      <c r="I3967" s="617" t="s">
        <v>221</v>
      </c>
      <c r="J3967" s="617" t="s">
        <v>716</v>
      </c>
      <c r="K3967" s="617" t="s">
        <v>1170</v>
      </c>
      <c r="L3967" s="617" t="s">
        <v>32</v>
      </c>
      <c r="M3967" s="636">
        <v>159868170</v>
      </c>
    </row>
    <row r="3968" spans="1:13">
      <c r="A3968" s="617" t="s">
        <v>15726</v>
      </c>
      <c r="B3968" s="617" t="s">
        <v>15599</v>
      </c>
      <c r="C3968" s="617" t="s">
        <v>15287</v>
      </c>
      <c r="D3968" s="617">
        <v>7026</v>
      </c>
      <c r="E3968" s="617" t="s">
        <v>844</v>
      </c>
      <c r="F3968" s="617" t="s">
        <v>607</v>
      </c>
      <c r="G3968" s="617" t="s">
        <v>607</v>
      </c>
      <c r="H3968" s="617" t="s">
        <v>41</v>
      </c>
      <c r="I3968" s="617" t="s">
        <v>48</v>
      </c>
      <c r="J3968" s="617" t="s">
        <v>717</v>
      </c>
      <c r="K3968" s="617" t="s">
        <v>1170</v>
      </c>
      <c r="L3968" s="617" t="s">
        <v>32</v>
      </c>
      <c r="M3968" s="636">
        <v>159868170</v>
      </c>
    </row>
    <row r="3969" spans="1:13">
      <c r="A3969" s="617" t="s">
        <v>15738</v>
      </c>
      <c r="B3969" s="617" t="s">
        <v>15599</v>
      </c>
      <c r="C3969" s="617" t="s">
        <v>15287</v>
      </c>
      <c r="D3969" s="617">
        <v>7026</v>
      </c>
      <c r="E3969" s="617" t="s">
        <v>844</v>
      </c>
      <c r="F3969" s="617" t="s">
        <v>607</v>
      </c>
      <c r="G3969" s="617" t="s">
        <v>607</v>
      </c>
      <c r="H3969" s="617" t="s">
        <v>41</v>
      </c>
      <c r="I3969" s="617" t="s">
        <v>50</v>
      </c>
      <c r="J3969" s="617" t="s">
        <v>718</v>
      </c>
      <c r="K3969" s="617" t="s">
        <v>1170</v>
      </c>
      <c r="L3969" s="617" t="s">
        <v>32</v>
      </c>
      <c r="M3969" s="636">
        <v>159868170</v>
      </c>
    </row>
    <row r="3970" spans="1:13">
      <c r="A3970" s="617" t="s">
        <v>15750</v>
      </c>
      <c r="B3970" s="617" t="s">
        <v>15599</v>
      </c>
      <c r="C3970" s="617" t="s">
        <v>15287</v>
      </c>
      <c r="D3970" s="617">
        <v>7026</v>
      </c>
      <c r="E3970" s="617" t="s">
        <v>844</v>
      </c>
      <c r="F3970" s="617" t="s">
        <v>607</v>
      </c>
      <c r="G3970" s="617" t="s">
        <v>607</v>
      </c>
      <c r="H3970" s="617" t="s">
        <v>41</v>
      </c>
      <c r="I3970" s="617" t="s">
        <v>223</v>
      </c>
      <c r="J3970" s="617" t="s">
        <v>719</v>
      </c>
      <c r="K3970" s="617" t="s">
        <v>1170</v>
      </c>
      <c r="L3970" s="617" t="s">
        <v>32</v>
      </c>
      <c r="M3970" s="636">
        <v>159868170</v>
      </c>
    </row>
    <row r="3971" spans="1:13">
      <c r="A3971" s="617" t="s">
        <v>15762</v>
      </c>
      <c r="B3971" s="617" t="s">
        <v>15599</v>
      </c>
      <c r="C3971" s="617" t="s">
        <v>15287</v>
      </c>
      <c r="D3971" s="617">
        <v>7026</v>
      </c>
      <c r="E3971" s="617" t="s">
        <v>844</v>
      </c>
      <c r="F3971" s="617" t="s">
        <v>607</v>
      </c>
      <c r="G3971" s="617" t="s">
        <v>607</v>
      </c>
      <c r="H3971" s="617" t="s">
        <v>41</v>
      </c>
      <c r="I3971" s="617" t="s">
        <v>421</v>
      </c>
      <c r="J3971" s="617" t="s">
        <v>720</v>
      </c>
      <c r="K3971" s="617" t="s">
        <v>1170</v>
      </c>
      <c r="L3971" s="617" t="s">
        <v>32</v>
      </c>
      <c r="M3971" s="636">
        <v>159868170</v>
      </c>
    </row>
    <row r="3972" spans="1:13">
      <c r="A3972" s="617" t="s">
        <v>15774</v>
      </c>
      <c r="B3972" s="617" t="s">
        <v>15599</v>
      </c>
      <c r="C3972" s="617" t="s">
        <v>15287</v>
      </c>
      <c r="D3972" s="617">
        <v>7026</v>
      </c>
      <c r="E3972" s="617" t="s">
        <v>844</v>
      </c>
      <c r="F3972" s="617" t="s">
        <v>607</v>
      </c>
      <c r="G3972" s="617" t="s">
        <v>607</v>
      </c>
      <c r="H3972" s="617" t="s">
        <v>41</v>
      </c>
      <c r="I3972" s="617" t="s">
        <v>422</v>
      </c>
      <c r="J3972" s="617" t="s">
        <v>721</v>
      </c>
      <c r="K3972" s="617" t="s">
        <v>1170</v>
      </c>
      <c r="L3972" s="617" t="s">
        <v>32</v>
      </c>
      <c r="M3972" s="636">
        <v>159868170</v>
      </c>
    </row>
    <row r="3973" spans="1:13">
      <c r="A3973" s="617" t="s">
        <v>15786</v>
      </c>
      <c r="B3973" s="617" t="s">
        <v>15599</v>
      </c>
      <c r="C3973" s="617" t="s">
        <v>15287</v>
      </c>
      <c r="D3973" s="617">
        <v>7026</v>
      </c>
      <c r="E3973" s="617" t="s">
        <v>844</v>
      </c>
      <c r="F3973" s="617" t="s">
        <v>607</v>
      </c>
      <c r="G3973" s="617" t="s">
        <v>607</v>
      </c>
      <c r="H3973" s="617" t="s">
        <v>41</v>
      </c>
      <c r="I3973" s="617" t="s">
        <v>423</v>
      </c>
      <c r="J3973" s="617" t="s">
        <v>722</v>
      </c>
      <c r="K3973" s="617" t="s">
        <v>1170</v>
      </c>
      <c r="L3973" s="617" t="s">
        <v>32</v>
      </c>
      <c r="M3973" s="636">
        <v>159868170</v>
      </c>
    </row>
    <row r="3974" spans="1:13">
      <c r="A3974" s="617" t="s">
        <v>15798</v>
      </c>
      <c r="B3974" s="617" t="s">
        <v>15599</v>
      </c>
      <c r="C3974" s="617" t="s">
        <v>15287</v>
      </c>
      <c r="D3974" s="617">
        <v>7026</v>
      </c>
      <c r="E3974" s="617" t="s">
        <v>844</v>
      </c>
      <c r="F3974" s="617" t="s">
        <v>607</v>
      </c>
      <c r="G3974" s="617" t="s">
        <v>607</v>
      </c>
      <c r="H3974" s="617" t="s">
        <v>41</v>
      </c>
      <c r="I3974" s="617" t="s">
        <v>424</v>
      </c>
      <c r="J3974" s="617" t="s">
        <v>723</v>
      </c>
      <c r="K3974" s="617" t="s">
        <v>1170</v>
      </c>
      <c r="L3974" s="617" t="s">
        <v>32</v>
      </c>
      <c r="M3974" s="636">
        <v>159868170</v>
      </c>
    </row>
    <row r="3975" spans="1:13">
      <c r="A3975" s="617" t="s">
        <v>15810</v>
      </c>
      <c r="B3975" s="617" t="s">
        <v>15599</v>
      </c>
      <c r="C3975" s="617" t="s">
        <v>15287</v>
      </c>
      <c r="D3975" s="617">
        <v>7026</v>
      </c>
      <c r="E3975" s="617" t="s">
        <v>844</v>
      </c>
      <c r="F3975" s="617" t="s">
        <v>607</v>
      </c>
      <c r="G3975" s="617" t="s">
        <v>607</v>
      </c>
      <c r="H3975" s="617" t="s">
        <v>41</v>
      </c>
      <c r="I3975" s="617" t="s">
        <v>425</v>
      </c>
      <c r="J3975" s="617" t="s">
        <v>724</v>
      </c>
      <c r="K3975" s="617" t="s">
        <v>1170</v>
      </c>
      <c r="L3975" s="617" t="s">
        <v>32</v>
      </c>
      <c r="M3975" s="636">
        <v>159868170</v>
      </c>
    </row>
    <row r="3976" spans="1:13">
      <c r="A3976" s="617" t="s">
        <v>15649</v>
      </c>
      <c r="B3976" s="617" t="s">
        <v>15613</v>
      </c>
      <c r="C3976" s="617" t="s">
        <v>15287</v>
      </c>
      <c r="D3976" s="617">
        <v>7026</v>
      </c>
      <c r="E3976" s="617" t="s">
        <v>844</v>
      </c>
      <c r="F3976" s="617" t="s">
        <v>607</v>
      </c>
      <c r="G3976" s="617" t="s">
        <v>607</v>
      </c>
      <c r="H3976" s="617" t="s">
        <v>41</v>
      </c>
      <c r="I3976" s="617" t="s">
        <v>322</v>
      </c>
      <c r="J3976" s="617" t="s">
        <v>710</v>
      </c>
      <c r="K3976" s="617" t="s">
        <v>291</v>
      </c>
      <c r="L3976" s="617" t="s">
        <v>218</v>
      </c>
      <c r="M3976" s="636">
        <v>161607600</v>
      </c>
    </row>
    <row r="3977" spans="1:13">
      <c r="A3977" s="617" t="s">
        <v>15627</v>
      </c>
      <c r="B3977" s="617" t="s">
        <v>15593</v>
      </c>
      <c r="C3977" s="617" t="s">
        <v>15287</v>
      </c>
      <c r="D3977" s="617">
        <v>7026</v>
      </c>
      <c r="E3977" s="617" t="s">
        <v>844</v>
      </c>
      <c r="F3977" s="617" t="s">
        <v>607</v>
      </c>
      <c r="G3977" s="617" t="s">
        <v>607</v>
      </c>
      <c r="H3977" s="617" t="s">
        <v>41</v>
      </c>
      <c r="I3977" s="617" t="s">
        <v>320</v>
      </c>
      <c r="J3977" s="617" t="s">
        <v>709</v>
      </c>
      <c r="K3977" s="617" t="s">
        <v>1171</v>
      </c>
      <c r="L3977" s="617" t="s">
        <v>34</v>
      </c>
      <c r="M3977" s="636">
        <v>166961025</v>
      </c>
    </row>
    <row r="3978" spans="1:13">
      <c r="A3978" s="617" t="s">
        <v>15659</v>
      </c>
      <c r="B3978" s="617" t="s">
        <v>15609</v>
      </c>
      <c r="C3978" s="617" t="s">
        <v>15287</v>
      </c>
      <c r="D3978" s="617">
        <v>7026</v>
      </c>
      <c r="E3978" s="617" t="s">
        <v>844</v>
      </c>
      <c r="F3978" s="617" t="s">
        <v>607</v>
      </c>
      <c r="G3978" s="617" t="s">
        <v>607</v>
      </c>
      <c r="H3978" s="617" t="s">
        <v>41</v>
      </c>
      <c r="I3978" s="617" t="s">
        <v>324</v>
      </c>
      <c r="J3978" s="617" t="s">
        <v>711</v>
      </c>
      <c r="K3978" s="617" t="s">
        <v>1171</v>
      </c>
      <c r="L3978" s="617" t="s">
        <v>218</v>
      </c>
      <c r="M3978" s="636">
        <v>167864235</v>
      </c>
    </row>
    <row r="3979" spans="1:13">
      <c r="A3979" s="617" t="s">
        <v>15671</v>
      </c>
      <c r="B3979" s="617" t="s">
        <v>15609</v>
      </c>
      <c r="C3979" s="617" t="s">
        <v>15287</v>
      </c>
      <c r="D3979" s="617">
        <v>7026</v>
      </c>
      <c r="E3979" s="617" t="s">
        <v>844</v>
      </c>
      <c r="F3979" s="617" t="s">
        <v>607</v>
      </c>
      <c r="G3979" s="617" t="s">
        <v>607</v>
      </c>
      <c r="H3979" s="617" t="s">
        <v>41</v>
      </c>
      <c r="I3979" s="617" t="s">
        <v>42</v>
      </c>
      <c r="J3979" s="617" t="s">
        <v>712</v>
      </c>
      <c r="K3979" s="617" t="s">
        <v>1171</v>
      </c>
      <c r="L3979" s="617" t="s">
        <v>218</v>
      </c>
      <c r="M3979" s="636">
        <v>167864235</v>
      </c>
    </row>
    <row r="3980" spans="1:13">
      <c r="A3980" s="617" t="s">
        <v>15683</v>
      </c>
      <c r="B3980" s="617" t="s">
        <v>15609</v>
      </c>
      <c r="C3980" s="617" t="s">
        <v>15287</v>
      </c>
      <c r="D3980" s="617">
        <v>7026</v>
      </c>
      <c r="E3980" s="617" t="s">
        <v>844</v>
      </c>
      <c r="F3980" s="617" t="s">
        <v>607</v>
      </c>
      <c r="G3980" s="617" t="s">
        <v>607</v>
      </c>
      <c r="H3980" s="617" t="s">
        <v>41</v>
      </c>
      <c r="I3980" s="617" t="s">
        <v>219</v>
      </c>
      <c r="J3980" s="617" t="s">
        <v>713</v>
      </c>
      <c r="K3980" s="617" t="s">
        <v>1171</v>
      </c>
      <c r="L3980" s="617" t="s">
        <v>218</v>
      </c>
      <c r="M3980" s="636">
        <v>167864235</v>
      </c>
    </row>
    <row r="3981" spans="1:13">
      <c r="A3981" s="617" t="s">
        <v>15695</v>
      </c>
      <c r="B3981" s="617" t="s">
        <v>15609</v>
      </c>
      <c r="C3981" s="617" t="s">
        <v>15287</v>
      </c>
      <c r="D3981" s="617">
        <v>7026</v>
      </c>
      <c r="E3981" s="617" t="s">
        <v>844</v>
      </c>
      <c r="F3981" s="617" t="s">
        <v>607</v>
      </c>
      <c r="G3981" s="617" t="s">
        <v>607</v>
      </c>
      <c r="H3981" s="617" t="s">
        <v>41</v>
      </c>
      <c r="I3981" s="617" t="s">
        <v>44</v>
      </c>
      <c r="J3981" s="617" t="s">
        <v>714</v>
      </c>
      <c r="K3981" s="617" t="s">
        <v>1171</v>
      </c>
      <c r="L3981" s="617" t="s">
        <v>218</v>
      </c>
      <c r="M3981" s="636">
        <v>167864235</v>
      </c>
    </row>
    <row r="3982" spans="1:13">
      <c r="A3982" s="617" t="s">
        <v>15707</v>
      </c>
      <c r="B3982" s="617" t="s">
        <v>15609</v>
      </c>
      <c r="C3982" s="617" t="s">
        <v>15287</v>
      </c>
      <c r="D3982" s="617">
        <v>7026</v>
      </c>
      <c r="E3982" s="617" t="s">
        <v>844</v>
      </c>
      <c r="F3982" s="617" t="s">
        <v>607</v>
      </c>
      <c r="G3982" s="617" t="s">
        <v>607</v>
      </c>
      <c r="H3982" s="617" t="s">
        <v>41</v>
      </c>
      <c r="I3982" s="617" t="s">
        <v>46</v>
      </c>
      <c r="J3982" s="617" t="s">
        <v>715</v>
      </c>
      <c r="K3982" s="617" t="s">
        <v>1171</v>
      </c>
      <c r="L3982" s="617" t="s">
        <v>218</v>
      </c>
      <c r="M3982" s="636">
        <v>167864235</v>
      </c>
    </row>
    <row r="3983" spans="1:13">
      <c r="A3983" s="617" t="s">
        <v>15719</v>
      </c>
      <c r="B3983" s="617" t="s">
        <v>15609</v>
      </c>
      <c r="C3983" s="617" t="s">
        <v>15287</v>
      </c>
      <c r="D3983" s="617">
        <v>7026</v>
      </c>
      <c r="E3983" s="617" t="s">
        <v>844</v>
      </c>
      <c r="F3983" s="617" t="s">
        <v>607</v>
      </c>
      <c r="G3983" s="617" t="s">
        <v>607</v>
      </c>
      <c r="H3983" s="617" t="s">
        <v>41</v>
      </c>
      <c r="I3983" s="617" t="s">
        <v>221</v>
      </c>
      <c r="J3983" s="617" t="s">
        <v>716</v>
      </c>
      <c r="K3983" s="617" t="s">
        <v>1171</v>
      </c>
      <c r="L3983" s="617" t="s">
        <v>218</v>
      </c>
      <c r="M3983" s="636">
        <v>167864235</v>
      </c>
    </row>
    <row r="3984" spans="1:13">
      <c r="A3984" s="617" t="s">
        <v>15731</v>
      </c>
      <c r="B3984" s="617" t="s">
        <v>15609</v>
      </c>
      <c r="C3984" s="617" t="s">
        <v>15287</v>
      </c>
      <c r="D3984" s="617">
        <v>7026</v>
      </c>
      <c r="E3984" s="617" t="s">
        <v>844</v>
      </c>
      <c r="F3984" s="617" t="s">
        <v>607</v>
      </c>
      <c r="G3984" s="617" t="s">
        <v>607</v>
      </c>
      <c r="H3984" s="617" t="s">
        <v>41</v>
      </c>
      <c r="I3984" s="617" t="s">
        <v>48</v>
      </c>
      <c r="J3984" s="617" t="s">
        <v>717</v>
      </c>
      <c r="K3984" s="617" t="s">
        <v>1171</v>
      </c>
      <c r="L3984" s="617" t="s">
        <v>218</v>
      </c>
      <c r="M3984" s="636">
        <v>167864235</v>
      </c>
    </row>
    <row r="3985" spans="1:13">
      <c r="A3985" s="617" t="s">
        <v>15743</v>
      </c>
      <c r="B3985" s="617" t="s">
        <v>15609</v>
      </c>
      <c r="C3985" s="617" t="s">
        <v>15287</v>
      </c>
      <c r="D3985" s="617">
        <v>7026</v>
      </c>
      <c r="E3985" s="617" t="s">
        <v>844</v>
      </c>
      <c r="F3985" s="617" t="s">
        <v>607</v>
      </c>
      <c r="G3985" s="617" t="s">
        <v>607</v>
      </c>
      <c r="H3985" s="617" t="s">
        <v>41</v>
      </c>
      <c r="I3985" s="617" t="s">
        <v>50</v>
      </c>
      <c r="J3985" s="617" t="s">
        <v>718</v>
      </c>
      <c r="K3985" s="617" t="s">
        <v>1171</v>
      </c>
      <c r="L3985" s="617" t="s">
        <v>218</v>
      </c>
      <c r="M3985" s="636">
        <v>167864235</v>
      </c>
    </row>
    <row r="3986" spans="1:13">
      <c r="A3986" s="617" t="s">
        <v>15755</v>
      </c>
      <c r="B3986" s="617" t="s">
        <v>15609</v>
      </c>
      <c r="C3986" s="617" t="s">
        <v>15287</v>
      </c>
      <c r="D3986" s="617">
        <v>7026</v>
      </c>
      <c r="E3986" s="617" t="s">
        <v>844</v>
      </c>
      <c r="F3986" s="617" t="s">
        <v>607</v>
      </c>
      <c r="G3986" s="617" t="s">
        <v>607</v>
      </c>
      <c r="H3986" s="617" t="s">
        <v>41</v>
      </c>
      <c r="I3986" s="617" t="s">
        <v>223</v>
      </c>
      <c r="J3986" s="617" t="s">
        <v>719</v>
      </c>
      <c r="K3986" s="617" t="s">
        <v>1171</v>
      </c>
      <c r="L3986" s="617" t="s">
        <v>218</v>
      </c>
      <c r="M3986" s="636">
        <v>167864235</v>
      </c>
    </row>
    <row r="3987" spans="1:13">
      <c r="A3987" s="617" t="s">
        <v>15767</v>
      </c>
      <c r="B3987" s="617" t="s">
        <v>15609</v>
      </c>
      <c r="C3987" s="617" t="s">
        <v>15287</v>
      </c>
      <c r="D3987" s="617">
        <v>7026</v>
      </c>
      <c r="E3987" s="617" t="s">
        <v>844</v>
      </c>
      <c r="F3987" s="617" t="s">
        <v>607</v>
      </c>
      <c r="G3987" s="617" t="s">
        <v>607</v>
      </c>
      <c r="H3987" s="617" t="s">
        <v>41</v>
      </c>
      <c r="I3987" s="617" t="s">
        <v>421</v>
      </c>
      <c r="J3987" s="617" t="s">
        <v>720</v>
      </c>
      <c r="K3987" s="617" t="s">
        <v>1171</v>
      </c>
      <c r="L3987" s="617" t="s">
        <v>218</v>
      </c>
      <c r="M3987" s="636">
        <v>167864235</v>
      </c>
    </row>
    <row r="3988" spans="1:13">
      <c r="A3988" s="617" t="s">
        <v>15779</v>
      </c>
      <c r="B3988" s="617" t="s">
        <v>15609</v>
      </c>
      <c r="C3988" s="617" t="s">
        <v>15287</v>
      </c>
      <c r="D3988" s="617">
        <v>7026</v>
      </c>
      <c r="E3988" s="617" t="s">
        <v>844</v>
      </c>
      <c r="F3988" s="617" t="s">
        <v>607</v>
      </c>
      <c r="G3988" s="617" t="s">
        <v>607</v>
      </c>
      <c r="H3988" s="617" t="s">
        <v>41</v>
      </c>
      <c r="I3988" s="617" t="s">
        <v>422</v>
      </c>
      <c r="J3988" s="617" t="s">
        <v>721</v>
      </c>
      <c r="K3988" s="617" t="s">
        <v>1171</v>
      </c>
      <c r="L3988" s="617" t="s">
        <v>218</v>
      </c>
      <c r="M3988" s="636">
        <v>167864235</v>
      </c>
    </row>
    <row r="3989" spans="1:13">
      <c r="A3989" s="617" t="s">
        <v>15791</v>
      </c>
      <c r="B3989" s="617" t="s">
        <v>15609</v>
      </c>
      <c r="C3989" s="617" t="s">
        <v>15287</v>
      </c>
      <c r="D3989" s="617">
        <v>7026</v>
      </c>
      <c r="E3989" s="617" t="s">
        <v>844</v>
      </c>
      <c r="F3989" s="617" t="s">
        <v>607</v>
      </c>
      <c r="G3989" s="617" t="s">
        <v>607</v>
      </c>
      <c r="H3989" s="617" t="s">
        <v>41</v>
      </c>
      <c r="I3989" s="617" t="s">
        <v>423</v>
      </c>
      <c r="J3989" s="617" t="s">
        <v>722</v>
      </c>
      <c r="K3989" s="617" t="s">
        <v>1171</v>
      </c>
      <c r="L3989" s="617" t="s">
        <v>218</v>
      </c>
      <c r="M3989" s="636">
        <v>167864235</v>
      </c>
    </row>
    <row r="3990" spans="1:13">
      <c r="A3990" s="617" t="s">
        <v>15803</v>
      </c>
      <c r="B3990" s="617" t="s">
        <v>15609</v>
      </c>
      <c r="C3990" s="617" t="s">
        <v>15287</v>
      </c>
      <c r="D3990" s="617">
        <v>7026</v>
      </c>
      <c r="E3990" s="617" t="s">
        <v>844</v>
      </c>
      <c r="F3990" s="617" t="s">
        <v>607</v>
      </c>
      <c r="G3990" s="617" t="s">
        <v>607</v>
      </c>
      <c r="H3990" s="617" t="s">
        <v>41</v>
      </c>
      <c r="I3990" s="617" t="s">
        <v>424</v>
      </c>
      <c r="J3990" s="617" t="s">
        <v>723</v>
      </c>
      <c r="K3990" s="617" t="s">
        <v>1171</v>
      </c>
      <c r="L3990" s="617" t="s">
        <v>218</v>
      </c>
      <c r="M3990" s="636">
        <v>167864235</v>
      </c>
    </row>
    <row r="3991" spans="1:13">
      <c r="A3991" s="617" t="s">
        <v>15815</v>
      </c>
      <c r="B3991" s="617" t="s">
        <v>15609</v>
      </c>
      <c r="C3991" s="617" t="s">
        <v>15287</v>
      </c>
      <c r="D3991" s="617">
        <v>7026</v>
      </c>
      <c r="E3991" s="617" t="s">
        <v>844</v>
      </c>
      <c r="F3991" s="617" t="s">
        <v>607</v>
      </c>
      <c r="G3991" s="617" t="s">
        <v>607</v>
      </c>
      <c r="H3991" s="617" t="s">
        <v>41</v>
      </c>
      <c r="I3991" s="617" t="s">
        <v>425</v>
      </c>
      <c r="J3991" s="617" t="s">
        <v>724</v>
      </c>
      <c r="K3991" s="617" t="s">
        <v>1171</v>
      </c>
      <c r="L3991" s="617" t="s">
        <v>218</v>
      </c>
      <c r="M3991" s="636">
        <v>167864235</v>
      </c>
    </row>
    <row r="3992" spans="1:13">
      <c r="A3992" s="617" t="s">
        <v>15632</v>
      </c>
      <c r="B3992" s="617" t="s">
        <v>15603</v>
      </c>
      <c r="C3992" s="617" t="s">
        <v>15287</v>
      </c>
      <c r="D3992" s="617">
        <v>7026</v>
      </c>
      <c r="E3992" s="617" t="s">
        <v>844</v>
      </c>
      <c r="F3992" s="617" t="s">
        <v>607</v>
      </c>
      <c r="G3992" s="617" t="s">
        <v>607</v>
      </c>
      <c r="H3992" s="617" t="s">
        <v>41</v>
      </c>
      <c r="I3992" s="617" t="s">
        <v>320</v>
      </c>
      <c r="J3992" s="617" t="s">
        <v>709</v>
      </c>
      <c r="K3992" s="617" t="s">
        <v>290</v>
      </c>
      <c r="L3992" s="617" t="s">
        <v>32</v>
      </c>
      <c r="M3992" s="636">
        <v>168814800</v>
      </c>
    </row>
    <row r="3993" spans="1:13">
      <c r="A3993" s="617" t="s">
        <v>15596</v>
      </c>
      <c r="B3993" s="617" t="s">
        <v>15597</v>
      </c>
      <c r="C3993" s="617" t="s">
        <v>15287</v>
      </c>
      <c r="D3993" s="617">
        <v>7026</v>
      </c>
      <c r="E3993" s="617" t="s">
        <v>844</v>
      </c>
      <c r="F3993" s="617" t="s">
        <v>607</v>
      </c>
      <c r="G3993" s="617" t="s">
        <v>607</v>
      </c>
      <c r="H3993" s="617" t="s">
        <v>41</v>
      </c>
      <c r="I3993" s="617" t="s">
        <v>316</v>
      </c>
      <c r="J3993" s="617" t="s">
        <v>608</v>
      </c>
      <c r="K3993" s="617" t="s">
        <v>291</v>
      </c>
      <c r="L3993" s="617" t="s">
        <v>34</v>
      </c>
      <c r="M3993" s="636">
        <v>170801400</v>
      </c>
    </row>
    <row r="3994" spans="1:13">
      <c r="A3994" s="617" t="s">
        <v>15642</v>
      </c>
      <c r="B3994" s="617" t="s">
        <v>15599</v>
      </c>
      <c r="C3994" s="617" t="s">
        <v>15287</v>
      </c>
      <c r="D3994" s="617">
        <v>7026</v>
      </c>
      <c r="E3994" s="617" t="s">
        <v>844</v>
      </c>
      <c r="F3994" s="617" t="s">
        <v>607</v>
      </c>
      <c r="G3994" s="617" t="s">
        <v>607</v>
      </c>
      <c r="H3994" s="617" t="s">
        <v>41</v>
      </c>
      <c r="I3994" s="617" t="s">
        <v>322</v>
      </c>
      <c r="J3994" s="617" t="s">
        <v>710</v>
      </c>
      <c r="K3994" s="617" t="s">
        <v>1170</v>
      </c>
      <c r="L3994" s="617" t="s">
        <v>32</v>
      </c>
      <c r="M3994" s="636">
        <v>177002595</v>
      </c>
    </row>
    <row r="3995" spans="1:13">
      <c r="A3995" s="617" t="s">
        <v>15637</v>
      </c>
      <c r="B3995" s="617" t="s">
        <v>15613</v>
      </c>
      <c r="C3995" s="617" t="s">
        <v>15287</v>
      </c>
      <c r="D3995" s="617">
        <v>7026</v>
      </c>
      <c r="E3995" s="617" t="s">
        <v>844</v>
      </c>
      <c r="F3995" s="617" t="s">
        <v>607</v>
      </c>
      <c r="G3995" s="617" t="s">
        <v>607</v>
      </c>
      <c r="H3995" s="617" t="s">
        <v>41</v>
      </c>
      <c r="I3995" s="617" t="s">
        <v>320</v>
      </c>
      <c r="J3995" s="617" t="s">
        <v>709</v>
      </c>
      <c r="K3995" s="617" t="s">
        <v>291</v>
      </c>
      <c r="L3995" s="617" t="s">
        <v>218</v>
      </c>
      <c r="M3995" s="636">
        <v>177246300</v>
      </c>
    </row>
    <row r="3996" spans="1:13">
      <c r="A3996" s="617" t="s">
        <v>15615</v>
      </c>
      <c r="B3996" s="617" t="s">
        <v>15593</v>
      </c>
      <c r="C3996" s="617" t="s">
        <v>15287</v>
      </c>
      <c r="D3996" s="617">
        <v>7026</v>
      </c>
      <c r="E3996" s="617" t="s">
        <v>844</v>
      </c>
      <c r="F3996" s="617" t="s">
        <v>607</v>
      </c>
      <c r="G3996" s="617" t="s">
        <v>607</v>
      </c>
      <c r="H3996" s="617" t="s">
        <v>41</v>
      </c>
      <c r="I3996" s="617" t="s">
        <v>318</v>
      </c>
      <c r="J3996" s="617" t="s">
        <v>708</v>
      </c>
      <c r="K3996" s="617" t="s">
        <v>1171</v>
      </c>
      <c r="L3996" s="617" t="s">
        <v>34</v>
      </c>
      <c r="M3996" s="636">
        <v>181678035</v>
      </c>
    </row>
    <row r="3997" spans="1:13">
      <c r="A3997" s="617" t="s">
        <v>15620</v>
      </c>
      <c r="B3997" s="617" t="s">
        <v>15603</v>
      </c>
      <c r="C3997" s="617" t="s">
        <v>15287</v>
      </c>
      <c r="D3997" s="617">
        <v>7026</v>
      </c>
      <c r="E3997" s="617" t="s">
        <v>844</v>
      </c>
      <c r="F3997" s="617" t="s">
        <v>607</v>
      </c>
      <c r="G3997" s="617" t="s">
        <v>607</v>
      </c>
      <c r="H3997" s="617" t="s">
        <v>41</v>
      </c>
      <c r="I3997" s="617" t="s">
        <v>318</v>
      </c>
      <c r="J3997" s="617" t="s">
        <v>708</v>
      </c>
      <c r="K3997" s="617" t="s">
        <v>290</v>
      </c>
      <c r="L3997" s="617" t="s">
        <v>32</v>
      </c>
      <c r="M3997" s="636">
        <v>183691200</v>
      </c>
    </row>
    <row r="3998" spans="1:13">
      <c r="A3998" s="617" t="s">
        <v>15647</v>
      </c>
      <c r="B3998" s="617" t="s">
        <v>15609</v>
      </c>
      <c r="C3998" s="617" t="s">
        <v>15287</v>
      </c>
      <c r="D3998" s="617">
        <v>7026</v>
      </c>
      <c r="E3998" s="617" t="s">
        <v>844</v>
      </c>
      <c r="F3998" s="617" t="s">
        <v>607</v>
      </c>
      <c r="G3998" s="617" t="s">
        <v>607</v>
      </c>
      <c r="H3998" s="617" t="s">
        <v>41</v>
      </c>
      <c r="I3998" s="617" t="s">
        <v>322</v>
      </c>
      <c r="J3998" s="617" t="s">
        <v>710</v>
      </c>
      <c r="K3998" s="617" t="s">
        <v>1171</v>
      </c>
      <c r="L3998" s="617" t="s">
        <v>218</v>
      </c>
      <c r="M3998" s="636">
        <v>185848740</v>
      </c>
    </row>
    <row r="3999" spans="1:13">
      <c r="A3999" s="617" t="s">
        <v>15625</v>
      </c>
      <c r="B3999" s="617" t="s">
        <v>15613</v>
      </c>
      <c r="C3999" s="617" t="s">
        <v>15287</v>
      </c>
      <c r="D3999" s="617">
        <v>7026</v>
      </c>
      <c r="E3999" s="617" t="s">
        <v>844</v>
      </c>
      <c r="F3999" s="617" t="s">
        <v>607</v>
      </c>
      <c r="G3999" s="617" t="s">
        <v>607</v>
      </c>
      <c r="H3999" s="617" t="s">
        <v>41</v>
      </c>
      <c r="I3999" s="617" t="s">
        <v>318</v>
      </c>
      <c r="J3999" s="617" t="s">
        <v>708</v>
      </c>
      <c r="K3999" s="617" t="s">
        <v>291</v>
      </c>
      <c r="L3999" s="617" t="s">
        <v>218</v>
      </c>
      <c r="M3999" s="636">
        <v>192885000</v>
      </c>
    </row>
    <row r="4000" spans="1:13">
      <c r="A4000" s="617" t="s">
        <v>15630</v>
      </c>
      <c r="B4000" s="617" t="s">
        <v>15599</v>
      </c>
      <c r="C4000" s="617" t="s">
        <v>15287</v>
      </c>
      <c r="D4000" s="617">
        <v>7026</v>
      </c>
      <c r="E4000" s="617" t="s">
        <v>844</v>
      </c>
      <c r="F4000" s="617" t="s">
        <v>607</v>
      </c>
      <c r="G4000" s="617" t="s">
        <v>607</v>
      </c>
      <c r="H4000" s="617" t="s">
        <v>41</v>
      </c>
      <c r="I4000" s="617" t="s">
        <v>320</v>
      </c>
      <c r="J4000" s="617" t="s">
        <v>709</v>
      </c>
      <c r="K4000" s="617" t="s">
        <v>1170</v>
      </c>
      <c r="L4000" s="617" t="s">
        <v>32</v>
      </c>
      <c r="M4000" s="636">
        <v>194137020</v>
      </c>
    </row>
    <row r="4001" spans="1:13">
      <c r="A4001" s="617" t="s">
        <v>15592</v>
      </c>
      <c r="B4001" s="617" t="s">
        <v>15593</v>
      </c>
      <c r="C4001" s="617" t="s">
        <v>15287</v>
      </c>
      <c r="D4001" s="617">
        <v>7026</v>
      </c>
      <c r="E4001" s="617" t="s">
        <v>844</v>
      </c>
      <c r="F4001" s="617" t="s">
        <v>607</v>
      </c>
      <c r="G4001" s="617" t="s">
        <v>607</v>
      </c>
      <c r="H4001" s="617" t="s">
        <v>41</v>
      </c>
      <c r="I4001" s="617" t="s">
        <v>316</v>
      </c>
      <c r="J4001" s="617" t="s">
        <v>608</v>
      </c>
      <c r="K4001" s="617" t="s">
        <v>1171</v>
      </c>
      <c r="L4001" s="617" t="s">
        <v>34</v>
      </c>
      <c r="M4001" s="636">
        <v>196421610</v>
      </c>
    </row>
    <row r="4002" spans="1:13">
      <c r="A4002" s="617" t="s">
        <v>15602</v>
      </c>
      <c r="B4002" s="617" t="s">
        <v>15603</v>
      </c>
      <c r="C4002" s="617" t="s">
        <v>15287</v>
      </c>
      <c r="D4002" s="617">
        <v>7026</v>
      </c>
      <c r="E4002" s="617" t="s">
        <v>844</v>
      </c>
      <c r="F4002" s="617" t="s">
        <v>607</v>
      </c>
      <c r="G4002" s="617" t="s">
        <v>607</v>
      </c>
      <c r="H4002" s="617" t="s">
        <v>41</v>
      </c>
      <c r="I4002" s="617" t="s">
        <v>316</v>
      </c>
      <c r="J4002" s="617" t="s">
        <v>608</v>
      </c>
      <c r="K4002" s="617" t="s">
        <v>290</v>
      </c>
      <c r="L4002" s="617" t="s">
        <v>32</v>
      </c>
      <c r="M4002" s="636">
        <v>198590700</v>
      </c>
    </row>
    <row r="4003" spans="1:13">
      <c r="A4003" s="617" t="s">
        <v>15635</v>
      </c>
      <c r="B4003" s="617" t="s">
        <v>15609</v>
      </c>
      <c r="C4003" s="617" t="s">
        <v>15287</v>
      </c>
      <c r="D4003" s="617">
        <v>7026</v>
      </c>
      <c r="E4003" s="617" t="s">
        <v>844</v>
      </c>
      <c r="F4003" s="617" t="s">
        <v>607</v>
      </c>
      <c r="G4003" s="617" t="s">
        <v>607</v>
      </c>
      <c r="H4003" s="617" t="s">
        <v>41</v>
      </c>
      <c r="I4003" s="617" t="s">
        <v>320</v>
      </c>
      <c r="J4003" s="617" t="s">
        <v>709</v>
      </c>
      <c r="K4003" s="617" t="s">
        <v>1171</v>
      </c>
      <c r="L4003" s="617" t="s">
        <v>218</v>
      </c>
      <c r="M4003" s="636">
        <v>203833245</v>
      </c>
    </row>
    <row r="4004" spans="1:13">
      <c r="A4004" s="617" t="s">
        <v>15612</v>
      </c>
      <c r="B4004" s="617" t="s">
        <v>15613</v>
      </c>
      <c r="C4004" s="617" t="s">
        <v>15287</v>
      </c>
      <c r="D4004" s="617">
        <v>7026</v>
      </c>
      <c r="E4004" s="617" t="s">
        <v>844</v>
      </c>
      <c r="F4004" s="617" t="s">
        <v>607</v>
      </c>
      <c r="G4004" s="617" t="s">
        <v>607</v>
      </c>
      <c r="H4004" s="617" t="s">
        <v>41</v>
      </c>
      <c r="I4004" s="617" t="s">
        <v>316</v>
      </c>
      <c r="J4004" s="617" t="s">
        <v>608</v>
      </c>
      <c r="K4004" s="617" t="s">
        <v>291</v>
      </c>
      <c r="L4004" s="617" t="s">
        <v>218</v>
      </c>
      <c r="M4004" s="636">
        <v>208523700</v>
      </c>
    </row>
    <row r="4005" spans="1:13">
      <c r="A4005" s="617" t="s">
        <v>15652</v>
      </c>
      <c r="B4005" s="617" t="s">
        <v>15595</v>
      </c>
      <c r="C4005" s="617" t="s">
        <v>15287</v>
      </c>
      <c r="D4005" s="617">
        <v>7026</v>
      </c>
      <c r="E4005" s="617" t="s">
        <v>844</v>
      </c>
      <c r="F4005" s="617" t="s">
        <v>607</v>
      </c>
      <c r="G4005" s="617" t="s">
        <v>607</v>
      </c>
      <c r="H4005" s="617" t="s">
        <v>41</v>
      </c>
      <c r="I4005" s="617" t="s">
        <v>324</v>
      </c>
      <c r="J4005" s="617" t="s">
        <v>711</v>
      </c>
      <c r="K4005" s="617" t="s">
        <v>290</v>
      </c>
      <c r="L4005" s="617" t="s">
        <v>34</v>
      </c>
      <c r="M4005" s="636">
        <v>209909700</v>
      </c>
    </row>
    <row r="4006" spans="1:13">
      <c r="A4006" s="617" t="s">
        <v>15664</v>
      </c>
      <c r="B4006" s="617" t="s">
        <v>15595</v>
      </c>
      <c r="C4006" s="617" t="s">
        <v>15287</v>
      </c>
      <c r="D4006" s="617">
        <v>7026</v>
      </c>
      <c r="E4006" s="617" t="s">
        <v>844</v>
      </c>
      <c r="F4006" s="617" t="s">
        <v>607</v>
      </c>
      <c r="G4006" s="617" t="s">
        <v>607</v>
      </c>
      <c r="H4006" s="617" t="s">
        <v>41</v>
      </c>
      <c r="I4006" s="617" t="s">
        <v>42</v>
      </c>
      <c r="J4006" s="617" t="s">
        <v>712</v>
      </c>
      <c r="K4006" s="617" t="s">
        <v>290</v>
      </c>
      <c r="L4006" s="617" t="s">
        <v>34</v>
      </c>
      <c r="M4006" s="636">
        <v>209909700</v>
      </c>
    </row>
    <row r="4007" spans="1:13">
      <c r="A4007" s="617" t="s">
        <v>15676</v>
      </c>
      <c r="B4007" s="617" t="s">
        <v>15595</v>
      </c>
      <c r="C4007" s="617" t="s">
        <v>15287</v>
      </c>
      <c r="D4007" s="617">
        <v>7026</v>
      </c>
      <c r="E4007" s="617" t="s">
        <v>844</v>
      </c>
      <c r="F4007" s="617" t="s">
        <v>607</v>
      </c>
      <c r="G4007" s="617" t="s">
        <v>607</v>
      </c>
      <c r="H4007" s="617" t="s">
        <v>41</v>
      </c>
      <c r="I4007" s="617" t="s">
        <v>219</v>
      </c>
      <c r="J4007" s="617" t="s">
        <v>713</v>
      </c>
      <c r="K4007" s="617" t="s">
        <v>290</v>
      </c>
      <c r="L4007" s="617" t="s">
        <v>34</v>
      </c>
      <c r="M4007" s="636">
        <v>209909700</v>
      </c>
    </row>
    <row r="4008" spans="1:13">
      <c r="A4008" s="617" t="s">
        <v>15688</v>
      </c>
      <c r="B4008" s="617" t="s">
        <v>15595</v>
      </c>
      <c r="C4008" s="617" t="s">
        <v>15287</v>
      </c>
      <c r="D4008" s="617">
        <v>7026</v>
      </c>
      <c r="E4008" s="617" t="s">
        <v>844</v>
      </c>
      <c r="F4008" s="617" t="s">
        <v>607</v>
      </c>
      <c r="G4008" s="617" t="s">
        <v>607</v>
      </c>
      <c r="H4008" s="617" t="s">
        <v>41</v>
      </c>
      <c r="I4008" s="617" t="s">
        <v>44</v>
      </c>
      <c r="J4008" s="617" t="s">
        <v>714</v>
      </c>
      <c r="K4008" s="617" t="s">
        <v>290</v>
      </c>
      <c r="L4008" s="617" t="s">
        <v>34</v>
      </c>
      <c r="M4008" s="636">
        <v>209909700</v>
      </c>
    </row>
    <row r="4009" spans="1:13">
      <c r="A4009" s="656" t="s">
        <v>15700</v>
      </c>
      <c r="B4009" s="656" t="s">
        <v>15595</v>
      </c>
      <c r="C4009" s="656" t="s">
        <v>15287</v>
      </c>
      <c r="D4009" s="656">
        <v>7026</v>
      </c>
      <c r="E4009" s="656" t="s">
        <v>844</v>
      </c>
      <c r="F4009" s="656" t="s">
        <v>607</v>
      </c>
      <c r="G4009" s="656" t="s">
        <v>607</v>
      </c>
      <c r="H4009" s="656" t="s">
        <v>41</v>
      </c>
      <c r="I4009" s="656" t="s">
        <v>46</v>
      </c>
      <c r="J4009" s="656" t="s">
        <v>715</v>
      </c>
      <c r="K4009" s="656" t="s">
        <v>290</v>
      </c>
      <c r="L4009" s="656" t="s">
        <v>34</v>
      </c>
      <c r="M4009" s="691">
        <v>209909700</v>
      </c>
    </row>
    <row r="4010" spans="1:13">
      <c r="A4010" s="656" t="s">
        <v>15712</v>
      </c>
      <c r="B4010" s="656" t="s">
        <v>15595</v>
      </c>
      <c r="C4010" s="656" t="s">
        <v>15287</v>
      </c>
      <c r="D4010" s="656">
        <v>7026</v>
      </c>
      <c r="E4010" s="656" t="s">
        <v>844</v>
      </c>
      <c r="F4010" s="656" t="s">
        <v>607</v>
      </c>
      <c r="G4010" s="656" t="s">
        <v>607</v>
      </c>
      <c r="H4010" s="656" t="s">
        <v>41</v>
      </c>
      <c r="I4010" s="656" t="s">
        <v>221</v>
      </c>
      <c r="J4010" s="656" t="s">
        <v>716</v>
      </c>
      <c r="K4010" s="656" t="s">
        <v>290</v>
      </c>
      <c r="L4010" s="656" t="s">
        <v>34</v>
      </c>
      <c r="M4010" s="691">
        <v>209909700</v>
      </c>
    </row>
    <row r="4011" spans="1:13">
      <c r="A4011" s="656" t="s">
        <v>15724</v>
      </c>
      <c r="B4011" s="656" t="s">
        <v>15595</v>
      </c>
      <c r="C4011" s="656" t="s">
        <v>15287</v>
      </c>
      <c r="D4011" s="656">
        <v>7026</v>
      </c>
      <c r="E4011" s="656" t="s">
        <v>844</v>
      </c>
      <c r="F4011" s="656" t="s">
        <v>607</v>
      </c>
      <c r="G4011" s="656" t="s">
        <v>607</v>
      </c>
      <c r="H4011" s="656" t="s">
        <v>41</v>
      </c>
      <c r="I4011" s="656" t="s">
        <v>48</v>
      </c>
      <c r="J4011" s="656" t="s">
        <v>717</v>
      </c>
      <c r="K4011" s="656" t="s">
        <v>290</v>
      </c>
      <c r="L4011" s="656" t="s">
        <v>34</v>
      </c>
      <c r="M4011" s="691">
        <v>209909700</v>
      </c>
    </row>
    <row r="4012" spans="1:13">
      <c r="A4012" s="656" t="s">
        <v>15736</v>
      </c>
      <c r="B4012" s="656" t="s">
        <v>15595</v>
      </c>
      <c r="C4012" s="656" t="s">
        <v>15287</v>
      </c>
      <c r="D4012" s="656">
        <v>7026</v>
      </c>
      <c r="E4012" s="656" t="s">
        <v>844</v>
      </c>
      <c r="F4012" s="656" t="s">
        <v>607</v>
      </c>
      <c r="G4012" s="656" t="s">
        <v>607</v>
      </c>
      <c r="H4012" s="656" t="s">
        <v>41</v>
      </c>
      <c r="I4012" s="656" t="s">
        <v>50</v>
      </c>
      <c r="J4012" s="656" t="s">
        <v>718</v>
      </c>
      <c r="K4012" s="656" t="s">
        <v>290</v>
      </c>
      <c r="L4012" s="656" t="s">
        <v>34</v>
      </c>
      <c r="M4012" s="691">
        <v>209909700</v>
      </c>
    </row>
    <row r="4013" spans="1:13">
      <c r="A4013" s="656" t="s">
        <v>15748</v>
      </c>
      <c r="B4013" s="656" t="s">
        <v>15595</v>
      </c>
      <c r="C4013" s="656" t="s">
        <v>15287</v>
      </c>
      <c r="D4013" s="656">
        <v>7026</v>
      </c>
      <c r="E4013" s="656" t="s">
        <v>844</v>
      </c>
      <c r="F4013" s="656" t="s">
        <v>607</v>
      </c>
      <c r="G4013" s="656" t="s">
        <v>607</v>
      </c>
      <c r="H4013" s="656" t="s">
        <v>41</v>
      </c>
      <c r="I4013" s="656" t="s">
        <v>223</v>
      </c>
      <c r="J4013" s="656" t="s">
        <v>719</v>
      </c>
      <c r="K4013" s="656" t="s">
        <v>290</v>
      </c>
      <c r="L4013" s="656" t="s">
        <v>34</v>
      </c>
      <c r="M4013" s="691">
        <v>209909700</v>
      </c>
    </row>
    <row r="4014" spans="1:13">
      <c r="A4014" s="656" t="s">
        <v>15760</v>
      </c>
      <c r="B4014" s="656" t="s">
        <v>15595</v>
      </c>
      <c r="C4014" s="656" t="s">
        <v>15287</v>
      </c>
      <c r="D4014" s="656">
        <v>7026</v>
      </c>
      <c r="E4014" s="656" t="s">
        <v>844</v>
      </c>
      <c r="F4014" s="656" t="s">
        <v>607</v>
      </c>
      <c r="G4014" s="656" t="s">
        <v>607</v>
      </c>
      <c r="H4014" s="656" t="s">
        <v>41</v>
      </c>
      <c r="I4014" s="656" t="s">
        <v>421</v>
      </c>
      <c r="J4014" s="656" t="s">
        <v>720</v>
      </c>
      <c r="K4014" s="656" t="s">
        <v>290</v>
      </c>
      <c r="L4014" s="656" t="s">
        <v>34</v>
      </c>
      <c r="M4014" s="691">
        <v>209909700</v>
      </c>
    </row>
    <row r="4015" spans="1:13">
      <c r="A4015" s="617" t="s">
        <v>15772</v>
      </c>
      <c r="B4015" s="617" t="s">
        <v>15595</v>
      </c>
      <c r="C4015" s="617" t="s">
        <v>15287</v>
      </c>
      <c r="D4015" s="617">
        <v>7026</v>
      </c>
      <c r="E4015" s="617" t="s">
        <v>844</v>
      </c>
      <c r="F4015" s="617" t="s">
        <v>607</v>
      </c>
      <c r="G4015" s="617" t="s">
        <v>607</v>
      </c>
      <c r="H4015" s="617" t="s">
        <v>41</v>
      </c>
      <c r="I4015" s="617" t="s">
        <v>422</v>
      </c>
      <c r="J4015" s="617" t="s">
        <v>721</v>
      </c>
      <c r="K4015" s="617" t="s">
        <v>290</v>
      </c>
      <c r="L4015" s="617" t="s">
        <v>34</v>
      </c>
      <c r="M4015" s="636">
        <v>209909700</v>
      </c>
    </row>
    <row r="4016" spans="1:13">
      <c r="A4016" s="617" t="s">
        <v>15784</v>
      </c>
      <c r="B4016" s="617" t="s">
        <v>15595</v>
      </c>
      <c r="C4016" s="617" t="s">
        <v>15287</v>
      </c>
      <c r="D4016" s="617">
        <v>7026</v>
      </c>
      <c r="E4016" s="617" t="s">
        <v>844</v>
      </c>
      <c r="F4016" s="617" t="s">
        <v>607</v>
      </c>
      <c r="G4016" s="617" t="s">
        <v>607</v>
      </c>
      <c r="H4016" s="617" t="s">
        <v>41</v>
      </c>
      <c r="I4016" s="617" t="s">
        <v>423</v>
      </c>
      <c r="J4016" s="617" t="s">
        <v>722</v>
      </c>
      <c r="K4016" s="617" t="s">
        <v>290</v>
      </c>
      <c r="L4016" s="617" t="s">
        <v>34</v>
      </c>
      <c r="M4016" s="636">
        <v>209909700</v>
      </c>
    </row>
    <row r="4017" spans="1:13">
      <c r="A4017" s="617" t="s">
        <v>15796</v>
      </c>
      <c r="B4017" s="617" t="s">
        <v>15595</v>
      </c>
      <c r="C4017" s="617" t="s">
        <v>15287</v>
      </c>
      <c r="D4017" s="617">
        <v>7026</v>
      </c>
      <c r="E4017" s="617" t="s">
        <v>844</v>
      </c>
      <c r="F4017" s="617" t="s">
        <v>607</v>
      </c>
      <c r="G4017" s="617" t="s">
        <v>607</v>
      </c>
      <c r="H4017" s="617" t="s">
        <v>41</v>
      </c>
      <c r="I4017" s="617" t="s">
        <v>424</v>
      </c>
      <c r="J4017" s="617" t="s">
        <v>723</v>
      </c>
      <c r="K4017" s="617" t="s">
        <v>290</v>
      </c>
      <c r="L4017" s="617" t="s">
        <v>34</v>
      </c>
      <c r="M4017" s="636">
        <v>209909700</v>
      </c>
    </row>
    <row r="4018" spans="1:13">
      <c r="A4018" s="617" t="s">
        <v>15808</v>
      </c>
      <c r="B4018" s="617" t="s">
        <v>15595</v>
      </c>
      <c r="C4018" s="617" t="s">
        <v>15287</v>
      </c>
      <c r="D4018" s="617">
        <v>7026</v>
      </c>
      <c r="E4018" s="617" t="s">
        <v>844</v>
      </c>
      <c r="F4018" s="617" t="s">
        <v>607</v>
      </c>
      <c r="G4018" s="617" t="s">
        <v>607</v>
      </c>
      <c r="H4018" s="617" t="s">
        <v>41</v>
      </c>
      <c r="I4018" s="617" t="s">
        <v>425</v>
      </c>
      <c r="J4018" s="617" t="s">
        <v>724</v>
      </c>
      <c r="K4018" s="617" t="s">
        <v>290</v>
      </c>
      <c r="L4018" s="617" t="s">
        <v>34</v>
      </c>
      <c r="M4018" s="636">
        <v>209909700</v>
      </c>
    </row>
    <row r="4019" spans="1:13">
      <c r="A4019" s="617" t="s">
        <v>15618</v>
      </c>
      <c r="B4019" s="617" t="s">
        <v>15599</v>
      </c>
      <c r="C4019" s="617" t="s">
        <v>15287</v>
      </c>
      <c r="D4019" s="617">
        <v>7026</v>
      </c>
      <c r="E4019" s="617" t="s">
        <v>844</v>
      </c>
      <c r="F4019" s="617" t="s">
        <v>607</v>
      </c>
      <c r="G4019" s="617" t="s">
        <v>607</v>
      </c>
      <c r="H4019" s="617" t="s">
        <v>41</v>
      </c>
      <c r="I4019" s="617" t="s">
        <v>318</v>
      </c>
      <c r="J4019" s="617" t="s">
        <v>708</v>
      </c>
      <c r="K4019" s="617" t="s">
        <v>1170</v>
      </c>
      <c r="L4019" s="617" t="s">
        <v>32</v>
      </c>
      <c r="M4019" s="636">
        <v>211244880</v>
      </c>
    </row>
    <row r="4020" spans="1:13">
      <c r="A4020" s="617" t="s">
        <v>15623</v>
      </c>
      <c r="B4020" s="617" t="s">
        <v>15609</v>
      </c>
      <c r="C4020" s="617" t="s">
        <v>15287</v>
      </c>
      <c r="D4020" s="617">
        <v>7026</v>
      </c>
      <c r="E4020" s="617" t="s">
        <v>844</v>
      </c>
      <c r="F4020" s="617" t="s">
        <v>607</v>
      </c>
      <c r="G4020" s="617" t="s">
        <v>607</v>
      </c>
      <c r="H4020" s="617" t="s">
        <v>41</v>
      </c>
      <c r="I4020" s="617" t="s">
        <v>318</v>
      </c>
      <c r="J4020" s="617" t="s">
        <v>708</v>
      </c>
      <c r="K4020" s="617" t="s">
        <v>1171</v>
      </c>
      <c r="L4020" s="617" t="s">
        <v>218</v>
      </c>
      <c r="M4020" s="636">
        <v>221817750</v>
      </c>
    </row>
    <row r="4021" spans="1:13">
      <c r="A4021" s="617" t="s">
        <v>15598</v>
      </c>
      <c r="B4021" s="617" t="s">
        <v>15599</v>
      </c>
      <c r="C4021" s="617" t="s">
        <v>15287</v>
      </c>
      <c r="D4021" s="617">
        <v>7026</v>
      </c>
      <c r="E4021" s="617" t="s">
        <v>844</v>
      </c>
      <c r="F4021" s="617" t="s">
        <v>607</v>
      </c>
      <c r="G4021" s="617" t="s">
        <v>607</v>
      </c>
      <c r="H4021" s="617" t="s">
        <v>41</v>
      </c>
      <c r="I4021" s="617" t="s">
        <v>316</v>
      </c>
      <c r="J4021" s="617" t="s">
        <v>608</v>
      </c>
      <c r="K4021" s="617" t="s">
        <v>1170</v>
      </c>
      <c r="L4021" s="617" t="s">
        <v>32</v>
      </c>
      <c r="M4021" s="636">
        <v>228379305</v>
      </c>
    </row>
    <row r="4022" spans="1:13">
      <c r="A4022" s="617" t="s">
        <v>15640</v>
      </c>
      <c r="B4022" s="617" t="s">
        <v>15595</v>
      </c>
      <c r="C4022" s="617" t="s">
        <v>15287</v>
      </c>
      <c r="D4022" s="617">
        <v>7026</v>
      </c>
      <c r="E4022" s="617" t="s">
        <v>844</v>
      </c>
      <c r="F4022" s="617" t="s">
        <v>607</v>
      </c>
      <c r="G4022" s="617" t="s">
        <v>607</v>
      </c>
      <c r="H4022" s="617" t="s">
        <v>41</v>
      </c>
      <c r="I4022" s="617" t="s">
        <v>322</v>
      </c>
      <c r="J4022" s="617" t="s">
        <v>710</v>
      </c>
      <c r="K4022" s="617" t="s">
        <v>290</v>
      </c>
      <c r="L4022" s="617" t="s">
        <v>34</v>
      </c>
      <c r="M4022" s="636">
        <v>232432200</v>
      </c>
    </row>
    <row r="4023" spans="1:13">
      <c r="A4023" s="617" t="s">
        <v>15608</v>
      </c>
      <c r="B4023" s="617" t="s">
        <v>15609</v>
      </c>
      <c r="C4023" s="617" t="s">
        <v>15287</v>
      </c>
      <c r="D4023" s="617">
        <v>7026</v>
      </c>
      <c r="E4023" s="617" t="s">
        <v>844</v>
      </c>
      <c r="F4023" s="617" t="s">
        <v>607</v>
      </c>
      <c r="G4023" s="617" t="s">
        <v>607</v>
      </c>
      <c r="H4023" s="617" t="s">
        <v>41</v>
      </c>
      <c r="I4023" s="617" t="s">
        <v>316</v>
      </c>
      <c r="J4023" s="617" t="s">
        <v>608</v>
      </c>
      <c r="K4023" s="617" t="s">
        <v>1171</v>
      </c>
      <c r="L4023" s="617" t="s">
        <v>218</v>
      </c>
      <c r="M4023" s="636">
        <v>239802255</v>
      </c>
    </row>
    <row r="4024" spans="1:13">
      <c r="A4024" s="617" t="s">
        <v>15650</v>
      </c>
      <c r="B4024" s="617" t="s">
        <v>15591</v>
      </c>
      <c r="C4024" s="617" t="s">
        <v>15287</v>
      </c>
      <c r="D4024" s="617">
        <v>7026</v>
      </c>
      <c r="E4024" s="617" t="s">
        <v>844</v>
      </c>
      <c r="F4024" s="617" t="s">
        <v>607</v>
      </c>
      <c r="G4024" s="617" t="s">
        <v>607</v>
      </c>
      <c r="H4024" s="617" t="s">
        <v>41</v>
      </c>
      <c r="I4024" s="617" t="s">
        <v>324</v>
      </c>
      <c r="J4024" s="617" t="s">
        <v>711</v>
      </c>
      <c r="K4024" s="617" t="s">
        <v>1170</v>
      </c>
      <c r="L4024" s="617" t="s">
        <v>34</v>
      </c>
      <c r="M4024" s="636">
        <v>241396155</v>
      </c>
    </row>
    <row r="4025" spans="1:13">
      <c r="A4025" s="617" t="s">
        <v>15662</v>
      </c>
      <c r="B4025" s="617" t="s">
        <v>15591</v>
      </c>
      <c r="C4025" s="617" t="s">
        <v>15287</v>
      </c>
      <c r="D4025" s="617">
        <v>7026</v>
      </c>
      <c r="E4025" s="617" t="s">
        <v>844</v>
      </c>
      <c r="F4025" s="617" t="s">
        <v>607</v>
      </c>
      <c r="G4025" s="617" t="s">
        <v>607</v>
      </c>
      <c r="H4025" s="617" t="s">
        <v>41</v>
      </c>
      <c r="I4025" s="617" t="s">
        <v>42</v>
      </c>
      <c r="J4025" s="617" t="s">
        <v>712</v>
      </c>
      <c r="K4025" s="617" t="s">
        <v>1170</v>
      </c>
      <c r="L4025" s="617" t="s">
        <v>34</v>
      </c>
      <c r="M4025" s="636">
        <v>241396155</v>
      </c>
    </row>
    <row r="4026" spans="1:13">
      <c r="A4026" s="617" t="s">
        <v>15674</v>
      </c>
      <c r="B4026" s="617" t="s">
        <v>15591</v>
      </c>
      <c r="C4026" s="617" t="s">
        <v>15287</v>
      </c>
      <c r="D4026" s="617">
        <v>7026</v>
      </c>
      <c r="E4026" s="617" t="s">
        <v>844</v>
      </c>
      <c r="F4026" s="617" t="s">
        <v>607</v>
      </c>
      <c r="G4026" s="617" t="s">
        <v>607</v>
      </c>
      <c r="H4026" s="617" t="s">
        <v>41</v>
      </c>
      <c r="I4026" s="617" t="s">
        <v>219</v>
      </c>
      <c r="J4026" s="617" t="s">
        <v>713</v>
      </c>
      <c r="K4026" s="617" t="s">
        <v>1170</v>
      </c>
      <c r="L4026" s="617" t="s">
        <v>34</v>
      </c>
      <c r="M4026" s="636">
        <v>241396155</v>
      </c>
    </row>
    <row r="4027" spans="1:13">
      <c r="A4027" s="617" t="s">
        <v>15686</v>
      </c>
      <c r="B4027" s="617" t="s">
        <v>15591</v>
      </c>
      <c r="C4027" s="617" t="s">
        <v>15287</v>
      </c>
      <c r="D4027" s="617">
        <v>7026</v>
      </c>
      <c r="E4027" s="617" t="s">
        <v>844</v>
      </c>
      <c r="F4027" s="617" t="s">
        <v>607</v>
      </c>
      <c r="G4027" s="617" t="s">
        <v>607</v>
      </c>
      <c r="H4027" s="617" t="s">
        <v>41</v>
      </c>
      <c r="I4027" s="617" t="s">
        <v>44</v>
      </c>
      <c r="J4027" s="617" t="s">
        <v>714</v>
      </c>
      <c r="K4027" s="617" t="s">
        <v>1170</v>
      </c>
      <c r="L4027" s="617" t="s">
        <v>34</v>
      </c>
      <c r="M4027" s="636">
        <v>241396155</v>
      </c>
    </row>
    <row r="4028" spans="1:13">
      <c r="A4028" s="617" t="s">
        <v>15698</v>
      </c>
      <c r="B4028" s="617" t="s">
        <v>15591</v>
      </c>
      <c r="C4028" s="617" t="s">
        <v>15287</v>
      </c>
      <c r="D4028" s="617">
        <v>7026</v>
      </c>
      <c r="E4028" s="617" t="s">
        <v>844</v>
      </c>
      <c r="F4028" s="617" t="s">
        <v>607</v>
      </c>
      <c r="G4028" s="617" t="s">
        <v>607</v>
      </c>
      <c r="H4028" s="617" t="s">
        <v>41</v>
      </c>
      <c r="I4028" s="617" t="s">
        <v>46</v>
      </c>
      <c r="J4028" s="617" t="s">
        <v>715</v>
      </c>
      <c r="K4028" s="617" t="s">
        <v>1170</v>
      </c>
      <c r="L4028" s="617" t="s">
        <v>34</v>
      </c>
      <c r="M4028" s="636">
        <v>241396155</v>
      </c>
    </row>
    <row r="4029" spans="1:13">
      <c r="A4029" s="617" t="s">
        <v>15710</v>
      </c>
      <c r="B4029" s="617" t="s">
        <v>15591</v>
      </c>
      <c r="C4029" s="617" t="s">
        <v>15287</v>
      </c>
      <c r="D4029" s="617">
        <v>7026</v>
      </c>
      <c r="E4029" s="617" t="s">
        <v>844</v>
      </c>
      <c r="F4029" s="617" t="s">
        <v>607</v>
      </c>
      <c r="G4029" s="617" t="s">
        <v>607</v>
      </c>
      <c r="H4029" s="617" t="s">
        <v>41</v>
      </c>
      <c r="I4029" s="617" t="s">
        <v>221</v>
      </c>
      <c r="J4029" s="617" t="s">
        <v>716</v>
      </c>
      <c r="K4029" s="617" t="s">
        <v>1170</v>
      </c>
      <c r="L4029" s="617" t="s">
        <v>34</v>
      </c>
      <c r="M4029" s="636">
        <v>241396155</v>
      </c>
    </row>
    <row r="4030" spans="1:13">
      <c r="A4030" s="617" t="s">
        <v>15722</v>
      </c>
      <c r="B4030" s="617" t="s">
        <v>15591</v>
      </c>
      <c r="C4030" s="617" t="s">
        <v>15287</v>
      </c>
      <c r="D4030" s="617">
        <v>7026</v>
      </c>
      <c r="E4030" s="617" t="s">
        <v>844</v>
      </c>
      <c r="F4030" s="617" t="s">
        <v>607</v>
      </c>
      <c r="G4030" s="617" t="s">
        <v>607</v>
      </c>
      <c r="H4030" s="617" t="s">
        <v>41</v>
      </c>
      <c r="I4030" s="617" t="s">
        <v>48</v>
      </c>
      <c r="J4030" s="617" t="s">
        <v>717</v>
      </c>
      <c r="K4030" s="617" t="s">
        <v>1170</v>
      </c>
      <c r="L4030" s="617" t="s">
        <v>34</v>
      </c>
      <c r="M4030" s="636">
        <v>241396155</v>
      </c>
    </row>
    <row r="4031" spans="1:13">
      <c r="A4031" s="617" t="s">
        <v>15734</v>
      </c>
      <c r="B4031" s="617" t="s">
        <v>15591</v>
      </c>
      <c r="C4031" s="617" t="s">
        <v>15287</v>
      </c>
      <c r="D4031" s="617">
        <v>7026</v>
      </c>
      <c r="E4031" s="617" t="s">
        <v>844</v>
      </c>
      <c r="F4031" s="617" t="s">
        <v>607</v>
      </c>
      <c r="G4031" s="617" t="s">
        <v>607</v>
      </c>
      <c r="H4031" s="617" t="s">
        <v>41</v>
      </c>
      <c r="I4031" s="617" t="s">
        <v>50</v>
      </c>
      <c r="J4031" s="617" t="s">
        <v>718</v>
      </c>
      <c r="K4031" s="617" t="s">
        <v>1170</v>
      </c>
      <c r="L4031" s="617" t="s">
        <v>34</v>
      </c>
      <c r="M4031" s="636">
        <v>241396155</v>
      </c>
    </row>
    <row r="4032" spans="1:13">
      <c r="A4032" s="617" t="s">
        <v>15746</v>
      </c>
      <c r="B4032" s="617" t="s">
        <v>15591</v>
      </c>
      <c r="C4032" s="617" t="s">
        <v>15287</v>
      </c>
      <c r="D4032" s="617">
        <v>7026</v>
      </c>
      <c r="E4032" s="617" t="s">
        <v>844</v>
      </c>
      <c r="F4032" s="617" t="s">
        <v>607</v>
      </c>
      <c r="G4032" s="617" t="s">
        <v>607</v>
      </c>
      <c r="H4032" s="617" t="s">
        <v>41</v>
      </c>
      <c r="I4032" s="617" t="s">
        <v>223</v>
      </c>
      <c r="J4032" s="617" t="s">
        <v>719</v>
      </c>
      <c r="K4032" s="617" t="s">
        <v>1170</v>
      </c>
      <c r="L4032" s="617" t="s">
        <v>34</v>
      </c>
      <c r="M4032" s="636">
        <v>241396155</v>
      </c>
    </row>
    <row r="4033" spans="1:13">
      <c r="A4033" s="617" t="s">
        <v>15758</v>
      </c>
      <c r="B4033" s="617" t="s">
        <v>15591</v>
      </c>
      <c r="C4033" s="617" t="s">
        <v>15287</v>
      </c>
      <c r="D4033" s="617">
        <v>7026</v>
      </c>
      <c r="E4033" s="617" t="s">
        <v>844</v>
      </c>
      <c r="F4033" s="617" t="s">
        <v>607</v>
      </c>
      <c r="G4033" s="617" t="s">
        <v>607</v>
      </c>
      <c r="H4033" s="617" t="s">
        <v>41</v>
      </c>
      <c r="I4033" s="617" t="s">
        <v>421</v>
      </c>
      <c r="J4033" s="617" t="s">
        <v>720</v>
      </c>
      <c r="K4033" s="617" t="s">
        <v>1170</v>
      </c>
      <c r="L4033" s="617" t="s">
        <v>34</v>
      </c>
      <c r="M4033" s="636">
        <v>241396155</v>
      </c>
    </row>
    <row r="4034" spans="1:13">
      <c r="A4034" s="617" t="s">
        <v>15770</v>
      </c>
      <c r="B4034" s="617" t="s">
        <v>15591</v>
      </c>
      <c r="C4034" s="617" t="s">
        <v>15287</v>
      </c>
      <c r="D4034" s="617">
        <v>7026</v>
      </c>
      <c r="E4034" s="617" t="s">
        <v>844</v>
      </c>
      <c r="F4034" s="617" t="s">
        <v>607</v>
      </c>
      <c r="G4034" s="617" t="s">
        <v>607</v>
      </c>
      <c r="H4034" s="617" t="s">
        <v>41</v>
      </c>
      <c r="I4034" s="617" t="s">
        <v>422</v>
      </c>
      <c r="J4034" s="617" t="s">
        <v>721</v>
      </c>
      <c r="K4034" s="617" t="s">
        <v>1170</v>
      </c>
      <c r="L4034" s="617" t="s">
        <v>34</v>
      </c>
      <c r="M4034" s="636">
        <v>241396155</v>
      </c>
    </row>
    <row r="4035" spans="1:13">
      <c r="A4035" s="617" t="s">
        <v>15782</v>
      </c>
      <c r="B4035" s="617" t="s">
        <v>15591</v>
      </c>
      <c r="C4035" s="617" t="s">
        <v>15287</v>
      </c>
      <c r="D4035" s="617">
        <v>7026</v>
      </c>
      <c r="E4035" s="617" t="s">
        <v>844</v>
      </c>
      <c r="F4035" s="617" t="s">
        <v>607</v>
      </c>
      <c r="G4035" s="617" t="s">
        <v>607</v>
      </c>
      <c r="H4035" s="617" t="s">
        <v>41</v>
      </c>
      <c r="I4035" s="617" t="s">
        <v>423</v>
      </c>
      <c r="J4035" s="617" t="s">
        <v>722</v>
      </c>
      <c r="K4035" s="617" t="s">
        <v>1170</v>
      </c>
      <c r="L4035" s="617" t="s">
        <v>34</v>
      </c>
      <c r="M4035" s="636">
        <v>241396155</v>
      </c>
    </row>
    <row r="4036" spans="1:13">
      <c r="A4036" s="617" t="s">
        <v>15794</v>
      </c>
      <c r="B4036" s="617" t="s">
        <v>15591</v>
      </c>
      <c r="C4036" s="617" t="s">
        <v>15287</v>
      </c>
      <c r="D4036" s="617">
        <v>7026</v>
      </c>
      <c r="E4036" s="617" t="s">
        <v>844</v>
      </c>
      <c r="F4036" s="617" t="s">
        <v>607</v>
      </c>
      <c r="G4036" s="617" t="s">
        <v>607</v>
      </c>
      <c r="H4036" s="617" t="s">
        <v>41</v>
      </c>
      <c r="I4036" s="617" t="s">
        <v>424</v>
      </c>
      <c r="J4036" s="617" t="s">
        <v>723</v>
      </c>
      <c r="K4036" s="617" t="s">
        <v>1170</v>
      </c>
      <c r="L4036" s="617" t="s">
        <v>34</v>
      </c>
      <c r="M4036" s="636">
        <v>241396155</v>
      </c>
    </row>
    <row r="4037" spans="1:13">
      <c r="A4037" s="617" t="s">
        <v>15806</v>
      </c>
      <c r="B4037" s="617" t="s">
        <v>15591</v>
      </c>
      <c r="C4037" s="617" t="s">
        <v>15287</v>
      </c>
      <c r="D4037" s="617">
        <v>7026</v>
      </c>
      <c r="E4037" s="617" t="s">
        <v>844</v>
      </c>
      <c r="F4037" s="617" t="s">
        <v>607</v>
      </c>
      <c r="G4037" s="617" t="s">
        <v>607</v>
      </c>
      <c r="H4037" s="617" t="s">
        <v>41</v>
      </c>
      <c r="I4037" s="617" t="s">
        <v>425</v>
      </c>
      <c r="J4037" s="617" t="s">
        <v>724</v>
      </c>
      <c r="K4037" s="617" t="s">
        <v>1170</v>
      </c>
      <c r="L4037" s="617" t="s">
        <v>34</v>
      </c>
      <c r="M4037" s="636">
        <v>241396155</v>
      </c>
    </row>
    <row r="4038" spans="1:13">
      <c r="A4038" s="617" t="s">
        <v>15628</v>
      </c>
      <c r="B4038" s="617" t="s">
        <v>15595</v>
      </c>
      <c r="C4038" s="617" t="s">
        <v>15287</v>
      </c>
      <c r="D4038" s="617">
        <v>7026</v>
      </c>
      <c r="E4038" s="617" t="s">
        <v>844</v>
      </c>
      <c r="F4038" s="617" t="s">
        <v>607</v>
      </c>
      <c r="G4038" s="617" t="s">
        <v>607</v>
      </c>
      <c r="H4038" s="617" t="s">
        <v>41</v>
      </c>
      <c r="I4038" s="617" t="s">
        <v>320</v>
      </c>
      <c r="J4038" s="617" t="s">
        <v>709</v>
      </c>
      <c r="K4038" s="617" t="s">
        <v>290</v>
      </c>
      <c r="L4038" s="617" t="s">
        <v>34</v>
      </c>
      <c r="M4038" s="636">
        <v>254908500</v>
      </c>
    </row>
    <row r="4039" spans="1:13">
      <c r="A4039" s="617" t="s">
        <v>15660</v>
      </c>
      <c r="B4039" s="617" t="s">
        <v>15611</v>
      </c>
      <c r="C4039" s="617" t="s">
        <v>15287</v>
      </c>
      <c r="D4039" s="617">
        <v>7026</v>
      </c>
      <c r="E4039" s="617" t="s">
        <v>844</v>
      </c>
      <c r="F4039" s="617" t="s">
        <v>607</v>
      </c>
      <c r="G4039" s="617" t="s">
        <v>607</v>
      </c>
      <c r="H4039" s="617" t="s">
        <v>41</v>
      </c>
      <c r="I4039" s="617" t="s">
        <v>324</v>
      </c>
      <c r="J4039" s="617" t="s">
        <v>711</v>
      </c>
      <c r="K4039" s="617" t="s">
        <v>290</v>
      </c>
      <c r="L4039" s="617" t="s">
        <v>218</v>
      </c>
      <c r="M4039" s="636">
        <v>258558300</v>
      </c>
    </row>
    <row r="4040" spans="1:13">
      <c r="A4040" s="617" t="s">
        <v>15672</v>
      </c>
      <c r="B4040" s="617" t="s">
        <v>15611</v>
      </c>
      <c r="C4040" s="617" t="s">
        <v>15287</v>
      </c>
      <c r="D4040" s="617">
        <v>7026</v>
      </c>
      <c r="E4040" s="617" t="s">
        <v>844</v>
      </c>
      <c r="F4040" s="617" t="s">
        <v>607</v>
      </c>
      <c r="G4040" s="617" t="s">
        <v>607</v>
      </c>
      <c r="H4040" s="617" t="s">
        <v>41</v>
      </c>
      <c r="I4040" s="617" t="s">
        <v>42</v>
      </c>
      <c r="J4040" s="617" t="s">
        <v>712</v>
      </c>
      <c r="K4040" s="617" t="s">
        <v>290</v>
      </c>
      <c r="L4040" s="617" t="s">
        <v>218</v>
      </c>
      <c r="M4040" s="636">
        <v>258558300</v>
      </c>
    </row>
    <row r="4041" spans="1:13">
      <c r="A4041" s="617" t="s">
        <v>15684</v>
      </c>
      <c r="B4041" s="617" t="s">
        <v>15611</v>
      </c>
      <c r="C4041" s="617" t="s">
        <v>15287</v>
      </c>
      <c r="D4041" s="617">
        <v>7026</v>
      </c>
      <c r="E4041" s="617" t="s">
        <v>844</v>
      </c>
      <c r="F4041" s="617" t="s">
        <v>607</v>
      </c>
      <c r="G4041" s="617" t="s">
        <v>607</v>
      </c>
      <c r="H4041" s="617" t="s">
        <v>41</v>
      </c>
      <c r="I4041" s="617" t="s">
        <v>219</v>
      </c>
      <c r="J4041" s="617" t="s">
        <v>713</v>
      </c>
      <c r="K4041" s="617" t="s">
        <v>290</v>
      </c>
      <c r="L4041" s="617" t="s">
        <v>218</v>
      </c>
      <c r="M4041" s="636">
        <v>258558300</v>
      </c>
    </row>
    <row r="4042" spans="1:13">
      <c r="A4042" s="617" t="s">
        <v>15696</v>
      </c>
      <c r="B4042" s="617" t="s">
        <v>15611</v>
      </c>
      <c r="C4042" s="617" t="s">
        <v>15287</v>
      </c>
      <c r="D4042" s="617">
        <v>7026</v>
      </c>
      <c r="E4042" s="617" t="s">
        <v>844</v>
      </c>
      <c r="F4042" s="617" t="s">
        <v>607</v>
      </c>
      <c r="G4042" s="617" t="s">
        <v>607</v>
      </c>
      <c r="H4042" s="617" t="s">
        <v>41</v>
      </c>
      <c r="I4042" s="617" t="s">
        <v>44</v>
      </c>
      <c r="J4042" s="617" t="s">
        <v>714</v>
      </c>
      <c r="K4042" s="617" t="s">
        <v>290</v>
      </c>
      <c r="L4042" s="617" t="s">
        <v>218</v>
      </c>
      <c r="M4042" s="636">
        <v>258558300</v>
      </c>
    </row>
    <row r="4043" spans="1:13">
      <c r="A4043" s="617" t="s">
        <v>15708</v>
      </c>
      <c r="B4043" s="617" t="s">
        <v>15611</v>
      </c>
      <c r="C4043" s="617" t="s">
        <v>15287</v>
      </c>
      <c r="D4043" s="617">
        <v>7026</v>
      </c>
      <c r="E4043" s="617" t="s">
        <v>844</v>
      </c>
      <c r="F4043" s="617" t="s">
        <v>607</v>
      </c>
      <c r="G4043" s="617" t="s">
        <v>607</v>
      </c>
      <c r="H4043" s="617" t="s">
        <v>41</v>
      </c>
      <c r="I4043" s="617" t="s">
        <v>46</v>
      </c>
      <c r="J4043" s="617" t="s">
        <v>715</v>
      </c>
      <c r="K4043" s="617" t="s">
        <v>290</v>
      </c>
      <c r="L4043" s="617" t="s">
        <v>218</v>
      </c>
      <c r="M4043" s="636">
        <v>258558300</v>
      </c>
    </row>
    <row r="4044" spans="1:13">
      <c r="A4044" s="617" t="s">
        <v>15720</v>
      </c>
      <c r="B4044" s="617" t="s">
        <v>15611</v>
      </c>
      <c r="C4044" s="617" t="s">
        <v>15287</v>
      </c>
      <c r="D4044" s="617">
        <v>7026</v>
      </c>
      <c r="E4044" s="617" t="s">
        <v>844</v>
      </c>
      <c r="F4044" s="617" t="s">
        <v>607</v>
      </c>
      <c r="G4044" s="617" t="s">
        <v>607</v>
      </c>
      <c r="H4044" s="617" t="s">
        <v>41</v>
      </c>
      <c r="I4044" s="617" t="s">
        <v>221</v>
      </c>
      <c r="J4044" s="617" t="s">
        <v>716</v>
      </c>
      <c r="K4044" s="617" t="s">
        <v>290</v>
      </c>
      <c r="L4044" s="617" t="s">
        <v>218</v>
      </c>
      <c r="M4044" s="636">
        <v>258558300</v>
      </c>
    </row>
    <row r="4045" spans="1:13">
      <c r="A4045" s="617" t="s">
        <v>15732</v>
      </c>
      <c r="B4045" s="617" t="s">
        <v>15611</v>
      </c>
      <c r="C4045" s="617" t="s">
        <v>15287</v>
      </c>
      <c r="D4045" s="617">
        <v>7026</v>
      </c>
      <c r="E4045" s="617" t="s">
        <v>844</v>
      </c>
      <c r="F4045" s="617" t="s">
        <v>607</v>
      </c>
      <c r="G4045" s="617" t="s">
        <v>607</v>
      </c>
      <c r="H4045" s="617" t="s">
        <v>41</v>
      </c>
      <c r="I4045" s="617" t="s">
        <v>48</v>
      </c>
      <c r="J4045" s="617" t="s">
        <v>717</v>
      </c>
      <c r="K4045" s="617" t="s">
        <v>290</v>
      </c>
      <c r="L4045" s="617" t="s">
        <v>218</v>
      </c>
      <c r="M4045" s="636">
        <v>258558300</v>
      </c>
    </row>
    <row r="4046" spans="1:13">
      <c r="A4046" s="617" t="s">
        <v>15744</v>
      </c>
      <c r="B4046" s="617" t="s">
        <v>15611</v>
      </c>
      <c r="C4046" s="617" t="s">
        <v>15287</v>
      </c>
      <c r="D4046" s="617">
        <v>7026</v>
      </c>
      <c r="E4046" s="617" t="s">
        <v>844</v>
      </c>
      <c r="F4046" s="617" t="s">
        <v>607</v>
      </c>
      <c r="G4046" s="617" t="s">
        <v>607</v>
      </c>
      <c r="H4046" s="617" t="s">
        <v>41</v>
      </c>
      <c r="I4046" s="617" t="s">
        <v>50</v>
      </c>
      <c r="J4046" s="617" t="s">
        <v>718</v>
      </c>
      <c r="K4046" s="617" t="s">
        <v>290</v>
      </c>
      <c r="L4046" s="617" t="s">
        <v>218</v>
      </c>
      <c r="M4046" s="636">
        <v>258558300</v>
      </c>
    </row>
    <row r="4047" spans="1:13">
      <c r="A4047" s="617" t="s">
        <v>15756</v>
      </c>
      <c r="B4047" s="617" t="s">
        <v>15611</v>
      </c>
      <c r="C4047" s="617" t="s">
        <v>15287</v>
      </c>
      <c r="D4047" s="617">
        <v>7026</v>
      </c>
      <c r="E4047" s="617" t="s">
        <v>844</v>
      </c>
      <c r="F4047" s="617" t="s">
        <v>607</v>
      </c>
      <c r="G4047" s="617" t="s">
        <v>607</v>
      </c>
      <c r="H4047" s="617" t="s">
        <v>41</v>
      </c>
      <c r="I4047" s="617" t="s">
        <v>223</v>
      </c>
      <c r="J4047" s="617" t="s">
        <v>719</v>
      </c>
      <c r="K4047" s="617" t="s">
        <v>290</v>
      </c>
      <c r="L4047" s="617" t="s">
        <v>218</v>
      </c>
      <c r="M4047" s="636">
        <v>258558300</v>
      </c>
    </row>
    <row r="4048" spans="1:13">
      <c r="A4048" s="617" t="s">
        <v>15768</v>
      </c>
      <c r="B4048" s="617" t="s">
        <v>15611</v>
      </c>
      <c r="C4048" s="617" t="s">
        <v>15287</v>
      </c>
      <c r="D4048" s="617">
        <v>7026</v>
      </c>
      <c r="E4048" s="617" t="s">
        <v>844</v>
      </c>
      <c r="F4048" s="617" t="s">
        <v>607</v>
      </c>
      <c r="G4048" s="617" t="s">
        <v>607</v>
      </c>
      <c r="H4048" s="617" t="s">
        <v>41</v>
      </c>
      <c r="I4048" s="617" t="s">
        <v>421</v>
      </c>
      <c r="J4048" s="617" t="s">
        <v>720</v>
      </c>
      <c r="K4048" s="617" t="s">
        <v>290</v>
      </c>
      <c r="L4048" s="617" t="s">
        <v>218</v>
      </c>
      <c r="M4048" s="636">
        <v>258558300</v>
      </c>
    </row>
    <row r="4049" spans="1:13">
      <c r="A4049" s="617" t="s">
        <v>15780</v>
      </c>
      <c r="B4049" s="617" t="s">
        <v>15611</v>
      </c>
      <c r="C4049" s="617" t="s">
        <v>15287</v>
      </c>
      <c r="D4049" s="617">
        <v>7026</v>
      </c>
      <c r="E4049" s="617" t="s">
        <v>844</v>
      </c>
      <c r="F4049" s="617" t="s">
        <v>607</v>
      </c>
      <c r="G4049" s="617" t="s">
        <v>607</v>
      </c>
      <c r="H4049" s="617" t="s">
        <v>41</v>
      </c>
      <c r="I4049" s="617" t="s">
        <v>422</v>
      </c>
      <c r="J4049" s="617" t="s">
        <v>721</v>
      </c>
      <c r="K4049" s="617" t="s">
        <v>290</v>
      </c>
      <c r="L4049" s="617" t="s">
        <v>218</v>
      </c>
      <c r="M4049" s="636">
        <v>258558300</v>
      </c>
    </row>
    <row r="4050" spans="1:13">
      <c r="A4050" s="617" t="s">
        <v>15792</v>
      </c>
      <c r="B4050" s="617" t="s">
        <v>15611</v>
      </c>
      <c r="C4050" s="617" t="s">
        <v>15287</v>
      </c>
      <c r="D4050" s="617">
        <v>7026</v>
      </c>
      <c r="E4050" s="617" t="s">
        <v>844</v>
      </c>
      <c r="F4050" s="617" t="s">
        <v>607</v>
      </c>
      <c r="G4050" s="617" t="s">
        <v>607</v>
      </c>
      <c r="H4050" s="617" t="s">
        <v>41</v>
      </c>
      <c r="I4050" s="617" t="s">
        <v>423</v>
      </c>
      <c r="J4050" s="617" t="s">
        <v>722</v>
      </c>
      <c r="K4050" s="617" t="s">
        <v>290</v>
      </c>
      <c r="L4050" s="617" t="s">
        <v>218</v>
      </c>
      <c r="M4050" s="636">
        <v>258558300</v>
      </c>
    </row>
    <row r="4051" spans="1:13">
      <c r="A4051" s="617" t="s">
        <v>15804</v>
      </c>
      <c r="B4051" s="617" t="s">
        <v>15611</v>
      </c>
      <c r="C4051" s="617" t="s">
        <v>15287</v>
      </c>
      <c r="D4051" s="617">
        <v>7026</v>
      </c>
      <c r="E4051" s="617" t="s">
        <v>844</v>
      </c>
      <c r="F4051" s="617" t="s">
        <v>607</v>
      </c>
      <c r="G4051" s="617" t="s">
        <v>607</v>
      </c>
      <c r="H4051" s="617" t="s">
        <v>41</v>
      </c>
      <c r="I4051" s="617" t="s">
        <v>424</v>
      </c>
      <c r="J4051" s="617" t="s">
        <v>723</v>
      </c>
      <c r="K4051" s="617" t="s">
        <v>290</v>
      </c>
      <c r="L4051" s="617" t="s">
        <v>218</v>
      </c>
      <c r="M4051" s="636">
        <v>258558300</v>
      </c>
    </row>
    <row r="4052" spans="1:13">
      <c r="A4052" s="617" t="s">
        <v>15816</v>
      </c>
      <c r="B4052" s="617" t="s">
        <v>15611</v>
      </c>
      <c r="C4052" s="617" t="s">
        <v>15287</v>
      </c>
      <c r="D4052" s="617">
        <v>7026</v>
      </c>
      <c r="E4052" s="617" t="s">
        <v>844</v>
      </c>
      <c r="F4052" s="617" t="s">
        <v>607</v>
      </c>
      <c r="G4052" s="617" t="s">
        <v>607</v>
      </c>
      <c r="H4052" s="617" t="s">
        <v>41</v>
      </c>
      <c r="I4052" s="617" t="s">
        <v>425</v>
      </c>
      <c r="J4052" s="617" t="s">
        <v>724</v>
      </c>
      <c r="K4052" s="617" t="s">
        <v>290</v>
      </c>
      <c r="L4052" s="617" t="s">
        <v>218</v>
      </c>
      <c r="M4052" s="636">
        <v>258558300</v>
      </c>
    </row>
    <row r="4053" spans="1:13">
      <c r="A4053" s="617" t="s">
        <v>15638</v>
      </c>
      <c r="B4053" s="617" t="s">
        <v>15591</v>
      </c>
      <c r="C4053" s="617" t="s">
        <v>15287</v>
      </c>
      <c r="D4053" s="617">
        <v>7026</v>
      </c>
      <c r="E4053" s="617" t="s">
        <v>844</v>
      </c>
      <c r="F4053" s="617" t="s">
        <v>607</v>
      </c>
      <c r="G4053" s="617" t="s">
        <v>607</v>
      </c>
      <c r="H4053" s="617" t="s">
        <v>41</v>
      </c>
      <c r="I4053" s="617" t="s">
        <v>322</v>
      </c>
      <c r="J4053" s="617" t="s">
        <v>710</v>
      </c>
      <c r="K4053" s="617" t="s">
        <v>1170</v>
      </c>
      <c r="L4053" s="617" t="s">
        <v>34</v>
      </c>
      <c r="M4053" s="636">
        <v>267297030</v>
      </c>
    </row>
    <row r="4054" spans="1:13">
      <c r="A4054" s="617" t="s">
        <v>15616</v>
      </c>
      <c r="B4054" s="617" t="s">
        <v>15595</v>
      </c>
      <c r="C4054" s="617" t="s">
        <v>15287</v>
      </c>
      <c r="D4054" s="617">
        <v>7026</v>
      </c>
      <c r="E4054" s="617" t="s">
        <v>844</v>
      </c>
      <c r="F4054" s="617" t="s">
        <v>607</v>
      </c>
      <c r="G4054" s="617" t="s">
        <v>607</v>
      </c>
      <c r="H4054" s="617" t="s">
        <v>41</v>
      </c>
      <c r="I4054" s="617" t="s">
        <v>318</v>
      </c>
      <c r="J4054" s="617" t="s">
        <v>708</v>
      </c>
      <c r="K4054" s="617" t="s">
        <v>290</v>
      </c>
      <c r="L4054" s="617" t="s">
        <v>34</v>
      </c>
      <c r="M4054" s="636">
        <v>277384800</v>
      </c>
    </row>
    <row r="4055" spans="1:13">
      <c r="A4055" s="617" t="s">
        <v>15648</v>
      </c>
      <c r="B4055" s="617" t="s">
        <v>15611</v>
      </c>
      <c r="C4055" s="617" t="s">
        <v>15287</v>
      </c>
      <c r="D4055" s="617">
        <v>7026</v>
      </c>
      <c r="E4055" s="617" t="s">
        <v>844</v>
      </c>
      <c r="F4055" s="617" t="s">
        <v>607</v>
      </c>
      <c r="G4055" s="617" t="s">
        <v>607</v>
      </c>
      <c r="H4055" s="617" t="s">
        <v>41</v>
      </c>
      <c r="I4055" s="617" t="s">
        <v>322</v>
      </c>
      <c r="J4055" s="617" t="s">
        <v>710</v>
      </c>
      <c r="K4055" s="617" t="s">
        <v>290</v>
      </c>
      <c r="L4055" s="617" t="s">
        <v>218</v>
      </c>
      <c r="M4055" s="636">
        <v>286301400</v>
      </c>
    </row>
    <row r="4056" spans="1:13">
      <c r="A4056" s="617" t="s">
        <v>15626</v>
      </c>
      <c r="B4056" s="617" t="s">
        <v>15591</v>
      </c>
      <c r="C4056" s="617" t="s">
        <v>15287</v>
      </c>
      <c r="D4056" s="617">
        <v>7026</v>
      </c>
      <c r="E4056" s="617" t="s">
        <v>844</v>
      </c>
      <c r="F4056" s="617" t="s">
        <v>607</v>
      </c>
      <c r="G4056" s="617" t="s">
        <v>607</v>
      </c>
      <c r="H4056" s="617" t="s">
        <v>41</v>
      </c>
      <c r="I4056" s="617" t="s">
        <v>320</v>
      </c>
      <c r="J4056" s="617" t="s">
        <v>709</v>
      </c>
      <c r="K4056" s="617" t="s">
        <v>1170</v>
      </c>
      <c r="L4056" s="617" t="s">
        <v>34</v>
      </c>
      <c r="M4056" s="636">
        <v>293144775</v>
      </c>
    </row>
    <row r="4057" spans="1:13">
      <c r="A4057" s="617" t="s">
        <v>15658</v>
      </c>
      <c r="B4057" s="617" t="s">
        <v>15607</v>
      </c>
      <c r="C4057" s="617" t="s">
        <v>15287</v>
      </c>
      <c r="D4057" s="617">
        <v>7026</v>
      </c>
      <c r="E4057" s="617" t="s">
        <v>844</v>
      </c>
      <c r="F4057" s="617" t="s">
        <v>607</v>
      </c>
      <c r="G4057" s="617" t="s">
        <v>607</v>
      </c>
      <c r="H4057" s="617" t="s">
        <v>41</v>
      </c>
      <c r="I4057" s="617" t="s">
        <v>324</v>
      </c>
      <c r="J4057" s="617" t="s">
        <v>711</v>
      </c>
      <c r="K4057" s="617" t="s">
        <v>1170</v>
      </c>
      <c r="L4057" s="617" t="s">
        <v>218</v>
      </c>
      <c r="M4057" s="636">
        <v>297342045</v>
      </c>
    </row>
    <row r="4058" spans="1:13">
      <c r="A4058" s="617" t="s">
        <v>15670</v>
      </c>
      <c r="B4058" s="617" t="s">
        <v>15607</v>
      </c>
      <c r="C4058" s="617" t="s">
        <v>15287</v>
      </c>
      <c r="D4058" s="617">
        <v>7026</v>
      </c>
      <c r="E4058" s="617" t="s">
        <v>844</v>
      </c>
      <c r="F4058" s="617" t="s">
        <v>607</v>
      </c>
      <c r="G4058" s="617" t="s">
        <v>607</v>
      </c>
      <c r="H4058" s="617" t="s">
        <v>41</v>
      </c>
      <c r="I4058" s="617" t="s">
        <v>42</v>
      </c>
      <c r="J4058" s="617" t="s">
        <v>712</v>
      </c>
      <c r="K4058" s="617" t="s">
        <v>1170</v>
      </c>
      <c r="L4058" s="617" t="s">
        <v>218</v>
      </c>
      <c r="M4058" s="636">
        <v>297342045</v>
      </c>
    </row>
    <row r="4059" spans="1:13">
      <c r="A4059" s="617" t="s">
        <v>15682</v>
      </c>
      <c r="B4059" s="617" t="s">
        <v>15607</v>
      </c>
      <c r="C4059" s="617" t="s">
        <v>15287</v>
      </c>
      <c r="D4059" s="617">
        <v>7026</v>
      </c>
      <c r="E4059" s="617" t="s">
        <v>844</v>
      </c>
      <c r="F4059" s="617" t="s">
        <v>607</v>
      </c>
      <c r="G4059" s="617" t="s">
        <v>607</v>
      </c>
      <c r="H4059" s="617" t="s">
        <v>41</v>
      </c>
      <c r="I4059" s="617" t="s">
        <v>219</v>
      </c>
      <c r="J4059" s="617" t="s">
        <v>713</v>
      </c>
      <c r="K4059" s="617" t="s">
        <v>1170</v>
      </c>
      <c r="L4059" s="617" t="s">
        <v>218</v>
      </c>
      <c r="M4059" s="636">
        <v>297342045</v>
      </c>
    </row>
    <row r="4060" spans="1:13">
      <c r="A4060" s="617" t="s">
        <v>15694</v>
      </c>
      <c r="B4060" s="617" t="s">
        <v>15607</v>
      </c>
      <c r="C4060" s="617" t="s">
        <v>15287</v>
      </c>
      <c r="D4060" s="617">
        <v>7026</v>
      </c>
      <c r="E4060" s="617" t="s">
        <v>844</v>
      </c>
      <c r="F4060" s="617" t="s">
        <v>607</v>
      </c>
      <c r="G4060" s="617" t="s">
        <v>607</v>
      </c>
      <c r="H4060" s="617" t="s">
        <v>41</v>
      </c>
      <c r="I4060" s="617" t="s">
        <v>44</v>
      </c>
      <c r="J4060" s="617" t="s">
        <v>714</v>
      </c>
      <c r="K4060" s="617" t="s">
        <v>1170</v>
      </c>
      <c r="L4060" s="617" t="s">
        <v>218</v>
      </c>
      <c r="M4060" s="636">
        <v>297342045</v>
      </c>
    </row>
    <row r="4061" spans="1:13">
      <c r="A4061" s="617" t="s">
        <v>15706</v>
      </c>
      <c r="B4061" s="617" t="s">
        <v>15607</v>
      </c>
      <c r="C4061" s="617" t="s">
        <v>15287</v>
      </c>
      <c r="D4061" s="617">
        <v>7026</v>
      </c>
      <c r="E4061" s="617" t="s">
        <v>844</v>
      </c>
      <c r="F4061" s="617" t="s">
        <v>607</v>
      </c>
      <c r="G4061" s="617" t="s">
        <v>607</v>
      </c>
      <c r="H4061" s="617" t="s">
        <v>41</v>
      </c>
      <c r="I4061" s="617" t="s">
        <v>46</v>
      </c>
      <c r="J4061" s="617" t="s">
        <v>715</v>
      </c>
      <c r="K4061" s="617" t="s">
        <v>1170</v>
      </c>
      <c r="L4061" s="617" t="s">
        <v>218</v>
      </c>
      <c r="M4061" s="636">
        <v>297342045</v>
      </c>
    </row>
    <row r="4062" spans="1:13">
      <c r="A4062" s="617" t="s">
        <v>15718</v>
      </c>
      <c r="B4062" s="617" t="s">
        <v>15607</v>
      </c>
      <c r="C4062" s="617" t="s">
        <v>15287</v>
      </c>
      <c r="D4062" s="617">
        <v>7026</v>
      </c>
      <c r="E4062" s="617" t="s">
        <v>844</v>
      </c>
      <c r="F4062" s="617" t="s">
        <v>607</v>
      </c>
      <c r="G4062" s="617" t="s">
        <v>607</v>
      </c>
      <c r="H4062" s="617" t="s">
        <v>41</v>
      </c>
      <c r="I4062" s="617" t="s">
        <v>221</v>
      </c>
      <c r="J4062" s="617" t="s">
        <v>716</v>
      </c>
      <c r="K4062" s="617" t="s">
        <v>1170</v>
      </c>
      <c r="L4062" s="617" t="s">
        <v>218</v>
      </c>
      <c r="M4062" s="636">
        <v>297342045</v>
      </c>
    </row>
    <row r="4063" spans="1:13">
      <c r="A4063" s="617" t="s">
        <v>15730</v>
      </c>
      <c r="B4063" s="617" t="s">
        <v>15607</v>
      </c>
      <c r="C4063" s="617" t="s">
        <v>15287</v>
      </c>
      <c r="D4063" s="617">
        <v>7026</v>
      </c>
      <c r="E4063" s="617" t="s">
        <v>844</v>
      </c>
      <c r="F4063" s="617" t="s">
        <v>607</v>
      </c>
      <c r="G4063" s="617" t="s">
        <v>607</v>
      </c>
      <c r="H4063" s="617" t="s">
        <v>41</v>
      </c>
      <c r="I4063" s="617" t="s">
        <v>48</v>
      </c>
      <c r="J4063" s="617" t="s">
        <v>717</v>
      </c>
      <c r="K4063" s="617" t="s">
        <v>1170</v>
      </c>
      <c r="L4063" s="617" t="s">
        <v>218</v>
      </c>
      <c r="M4063" s="636">
        <v>297342045</v>
      </c>
    </row>
    <row r="4064" spans="1:13">
      <c r="A4064" s="617" t="s">
        <v>15742</v>
      </c>
      <c r="B4064" s="617" t="s">
        <v>15607</v>
      </c>
      <c r="C4064" s="617" t="s">
        <v>15287</v>
      </c>
      <c r="D4064" s="617">
        <v>7026</v>
      </c>
      <c r="E4064" s="617" t="s">
        <v>844</v>
      </c>
      <c r="F4064" s="617" t="s">
        <v>607</v>
      </c>
      <c r="G4064" s="617" t="s">
        <v>607</v>
      </c>
      <c r="H4064" s="617" t="s">
        <v>41</v>
      </c>
      <c r="I4064" s="617" t="s">
        <v>50</v>
      </c>
      <c r="J4064" s="617" t="s">
        <v>718</v>
      </c>
      <c r="K4064" s="617" t="s">
        <v>1170</v>
      </c>
      <c r="L4064" s="617" t="s">
        <v>218</v>
      </c>
      <c r="M4064" s="636">
        <v>297342045</v>
      </c>
    </row>
    <row r="4065" spans="1:13">
      <c r="A4065" s="617" t="s">
        <v>15754</v>
      </c>
      <c r="B4065" s="617" t="s">
        <v>15607</v>
      </c>
      <c r="C4065" s="617" t="s">
        <v>15287</v>
      </c>
      <c r="D4065" s="617">
        <v>7026</v>
      </c>
      <c r="E4065" s="617" t="s">
        <v>844</v>
      </c>
      <c r="F4065" s="617" t="s">
        <v>607</v>
      </c>
      <c r="G4065" s="617" t="s">
        <v>607</v>
      </c>
      <c r="H4065" s="617" t="s">
        <v>41</v>
      </c>
      <c r="I4065" s="617" t="s">
        <v>223</v>
      </c>
      <c r="J4065" s="617" t="s">
        <v>719</v>
      </c>
      <c r="K4065" s="617" t="s">
        <v>1170</v>
      </c>
      <c r="L4065" s="617" t="s">
        <v>218</v>
      </c>
      <c r="M4065" s="636">
        <v>297342045</v>
      </c>
    </row>
    <row r="4066" spans="1:13">
      <c r="A4066" s="617" t="s">
        <v>15766</v>
      </c>
      <c r="B4066" s="617" t="s">
        <v>15607</v>
      </c>
      <c r="C4066" s="617" t="s">
        <v>15287</v>
      </c>
      <c r="D4066" s="617">
        <v>7026</v>
      </c>
      <c r="E4066" s="617" t="s">
        <v>844</v>
      </c>
      <c r="F4066" s="617" t="s">
        <v>607</v>
      </c>
      <c r="G4066" s="617" t="s">
        <v>607</v>
      </c>
      <c r="H4066" s="617" t="s">
        <v>41</v>
      </c>
      <c r="I4066" s="617" t="s">
        <v>421</v>
      </c>
      <c r="J4066" s="617" t="s">
        <v>720</v>
      </c>
      <c r="K4066" s="617" t="s">
        <v>1170</v>
      </c>
      <c r="L4066" s="617" t="s">
        <v>218</v>
      </c>
      <c r="M4066" s="636">
        <v>297342045</v>
      </c>
    </row>
    <row r="4067" spans="1:13">
      <c r="A4067" s="617" t="s">
        <v>15778</v>
      </c>
      <c r="B4067" s="617" t="s">
        <v>15607</v>
      </c>
      <c r="C4067" s="617" t="s">
        <v>15287</v>
      </c>
      <c r="D4067" s="617">
        <v>7026</v>
      </c>
      <c r="E4067" s="617" t="s">
        <v>844</v>
      </c>
      <c r="F4067" s="617" t="s">
        <v>607</v>
      </c>
      <c r="G4067" s="617" t="s">
        <v>607</v>
      </c>
      <c r="H4067" s="617" t="s">
        <v>41</v>
      </c>
      <c r="I4067" s="617" t="s">
        <v>422</v>
      </c>
      <c r="J4067" s="617" t="s">
        <v>721</v>
      </c>
      <c r="K4067" s="617" t="s">
        <v>1170</v>
      </c>
      <c r="L4067" s="617" t="s">
        <v>218</v>
      </c>
      <c r="M4067" s="636">
        <v>297342045</v>
      </c>
    </row>
    <row r="4068" spans="1:13">
      <c r="A4068" s="617" t="s">
        <v>15790</v>
      </c>
      <c r="B4068" s="617" t="s">
        <v>15607</v>
      </c>
      <c r="C4068" s="617" t="s">
        <v>15287</v>
      </c>
      <c r="D4068" s="617">
        <v>7026</v>
      </c>
      <c r="E4068" s="617" t="s">
        <v>844</v>
      </c>
      <c r="F4068" s="617" t="s">
        <v>607</v>
      </c>
      <c r="G4068" s="617" t="s">
        <v>607</v>
      </c>
      <c r="H4068" s="617" t="s">
        <v>41</v>
      </c>
      <c r="I4068" s="617" t="s">
        <v>423</v>
      </c>
      <c r="J4068" s="617" t="s">
        <v>722</v>
      </c>
      <c r="K4068" s="617" t="s">
        <v>1170</v>
      </c>
      <c r="L4068" s="617" t="s">
        <v>218</v>
      </c>
      <c r="M4068" s="636">
        <v>297342045</v>
      </c>
    </row>
    <row r="4069" spans="1:13">
      <c r="A4069" s="617" t="s">
        <v>15802</v>
      </c>
      <c r="B4069" s="617" t="s">
        <v>15607</v>
      </c>
      <c r="C4069" s="617" t="s">
        <v>15287</v>
      </c>
      <c r="D4069" s="617">
        <v>7026</v>
      </c>
      <c r="E4069" s="617" t="s">
        <v>844</v>
      </c>
      <c r="F4069" s="617" t="s">
        <v>607</v>
      </c>
      <c r="G4069" s="617" t="s">
        <v>607</v>
      </c>
      <c r="H4069" s="617" t="s">
        <v>41</v>
      </c>
      <c r="I4069" s="617" t="s">
        <v>424</v>
      </c>
      <c r="J4069" s="617" t="s">
        <v>723</v>
      </c>
      <c r="K4069" s="617" t="s">
        <v>1170</v>
      </c>
      <c r="L4069" s="617" t="s">
        <v>218</v>
      </c>
      <c r="M4069" s="636">
        <v>297342045</v>
      </c>
    </row>
    <row r="4070" spans="1:13">
      <c r="A4070" s="617" t="s">
        <v>15814</v>
      </c>
      <c r="B4070" s="617" t="s">
        <v>15607</v>
      </c>
      <c r="C4070" s="617" t="s">
        <v>15287</v>
      </c>
      <c r="D4070" s="617">
        <v>7026</v>
      </c>
      <c r="E4070" s="617" t="s">
        <v>844</v>
      </c>
      <c r="F4070" s="617" t="s">
        <v>607</v>
      </c>
      <c r="G4070" s="617" t="s">
        <v>607</v>
      </c>
      <c r="H4070" s="617" t="s">
        <v>41</v>
      </c>
      <c r="I4070" s="617" t="s">
        <v>425</v>
      </c>
      <c r="J4070" s="617" t="s">
        <v>724</v>
      </c>
      <c r="K4070" s="617" t="s">
        <v>1170</v>
      </c>
      <c r="L4070" s="617" t="s">
        <v>218</v>
      </c>
      <c r="M4070" s="636">
        <v>297342045</v>
      </c>
    </row>
    <row r="4071" spans="1:13">
      <c r="A4071" s="617" t="s">
        <v>15594</v>
      </c>
      <c r="B4071" s="617" t="s">
        <v>15595</v>
      </c>
      <c r="C4071" s="617" t="s">
        <v>15287</v>
      </c>
      <c r="D4071" s="617">
        <v>7026</v>
      </c>
      <c r="E4071" s="617" t="s">
        <v>844</v>
      </c>
      <c r="F4071" s="617" t="s">
        <v>607</v>
      </c>
      <c r="G4071" s="617" t="s">
        <v>607</v>
      </c>
      <c r="H4071" s="617" t="s">
        <v>41</v>
      </c>
      <c r="I4071" s="617" t="s">
        <v>316</v>
      </c>
      <c r="J4071" s="617" t="s">
        <v>608</v>
      </c>
      <c r="K4071" s="617" t="s">
        <v>290</v>
      </c>
      <c r="L4071" s="617" t="s">
        <v>34</v>
      </c>
      <c r="M4071" s="636">
        <v>299884200</v>
      </c>
    </row>
    <row r="4072" spans="1:13">
      <c r="A4072" s="617" t="s">
        <v>15636</v>
      </c>
      <c r="B4072" s="617" t="s">
        <v>15611</v>
      </c>
      <c r="C4072" s="617" t="s">
        <v>15287</v>
      </c>
      <c r="D4072" s="617">
        <v>7026</v>
      </c>
      <c r="E4072" s="617" t="s">
        <v>844</v>
      </c>
      <c r="F4072" s="617" t="s">
        <v>607</v>
      </c>
      <c r="G4072" s="617" t="s">
        <v>607</v>
      </c>
      <c r="H4072" s="617" t="s">
        <v>41</v>
      </c>
      <c r="I4072" s="617" t="s">
        <v>320</v>
      </c>
      <c r="J4072" s="617" t="s">
        <v>709</v>
      </c>
      <c r="K4072" s="617" t="s">
        <v>290</v>
      </c>
      <c r="L4072" s="617" t="s">
        <v>218</v>
      </c>
      <c r="M4072" s="636">
        <v>313998300</v>
      </c>
    </row>
    <row r="4073" spans="1:13">
      <c r="A4073" s="617" t="s">
        <v>15614</v>
      </c>
      <c r="B4073" s="617" t="s">
        <v>15591</v>
      </c>
      <c r="C4073" s="617" t="s">
        <v>15287</v>
      </c>
      <c r="D4073" s="617">
        <v>7026</v>
      </c>
      <c r="E4073" s="617" t="s">
        <v>844</v>
      </c>
      <c r="F4073" s="617" t="s">
        <v>607</v>
      </c>
      <c r="G4073" s="617" t="s">
        <v>607</v>
      </c>
      <c r="H4073" s="617" t="s">
        <v>41</v>
      </c>
      <c r="I4073" s="617" t="s">
        <v>318</v>
      </c>
      <c r="J4073" s="617" t="s">
        <v>708</v>
      </c>
      <c r="K4073" s="617" t="s">
        <v>1170</v>
      </c>
      <c r="L4073" s="617" t="s">
        <v>34</v>
      </c>
      <c r="M4073" s="636">
        <v>318992520</v>
      </c>
    </row>
    <row r="4074" spans="1:13">
      <c r="A4074" s="617" t="s">
        <v>15646</v>
      </c>
      <c r="B4074" s="617" t="s">
        <v>15607</v>
      </c>
      <c r="C4074" s="617" t="s">
        <v>15287</v>
      </c>
      <c r="D4074" s="617">
        <v>7026</v>
      </c>
      <c r="E4074" s="617" t="s">
        <v>844</v>
      </c>
      <c r="F4074" s="617" t="s">
        <v>607</v>
      </c>
      <c r="G4074" s="617" t="s">
        <v>607</v>
      </c>
      <c r="H4074" s="617" t="s">
        <v>41</v>
      </c>
      <c r="I4074" s="617" t="s">
        <v>322</v>
      </c>
      <c r="J4074" s="617" t="s">
        <v>710</v>
      </c>
      <c r="K4074" s="617" t="s">
        <v>1170</v>
      </c>
      <c r="L4074" s="617" t="s">
        <v>218</v>
      </c>
      <c r="M4074" s="636">
        <v>329246610</v>
      </c>
    </row>
    <row r="4075" spans="1:13">
      <c r="A4075" s="617" t="s">
        <v>15624</v>
      </c>
      <c r="B4075" s="617" t="s">
        <v>15611</v>
      </c>
      <c r="C4075" s="617" t="s">
        <v>15287</v>
      </c>
      <c r="D4075" s="617">
        <v>7026</v>
      </c>
      <c r="E4075" s="617" t="s">
        <v>844</v>
      </c>
      <c r="F4075" s="617" t="s">
        <v>607</v>
      </c>
      <c r="G4075" s="617" t="s">
        <v>607</v>
      </c>
      <c r="H4075" s="617" t="s">
        <v>41</v>
      </c>
      <c r="I4075" s="617" t="s">
        <v>318</v>
      </c>
      <c r="J4075" s="617" t="s">
        <v>708</v>
      </c>
      <c r="K4075" s="617" t="s">
        <v>290</v>
      </c>
      <c r="L4075" s="617" t="s">
        <v>218</v>
      </c>
      <c r="M4075" s="636">
        <v>341672100</v>
      </c>
    </row>
    <row r="4076" spans="1:13">
      <c r="A4076" s="617" t="s">
        <v>15590</v>
      </c>
      <c r="B4076" s="617" t="s">
        <v>15591</v>
      </c>
      <c r="C4076" s="617" t="s">
        <v>15287</v>
      </c>
      <c r="D4076" s="617">
        <v>7026</v>
      </c>
      <c r="E4076" s="617" t="s">
        <v>844</v>
      </c>
      <c r="F4076" s="617" t="s">
        <v>607</v>
      </c>
      <c r="G4076" s="617" t="s">
        <v>607</v>
      </c>
      <c r="H4076" s="617" t="s">
        <v>41</v>
      </c>
      <c r="I4076" s="617" t="s">
        <v>316</v>
      </c>
      <c r="J4076" s="617" t="s">
        <v>608</v>
      </c>
      <c r="K4076" s="617" t="s">
        <v>1170</v>
      </c>
      <c r="L4076" s="617" t="s">
        <v>34</v>
      </c>
      <c r="M4076" s="636">
        <v>344866830</v>
      </c>
    </row>
    <row r="4077" spans="1:13">
      <c r="A4077" s="617" t="s">
        <v>15634</v>
      </c>
      <c r="B4077" s="617" t="s">
        <v>15607</v>
      </c>
      <c r="C4077" s="617" t="s">
        <v>15287</v>
      </c>
      <c r="D4077" s="617">
        <v>7026</v>
      </c>
      <c r="E4077" s="617" t="s">
        <v>844</v>
      </c>
      <c r="F4077" s="617" t="s">
        <v>607</v>
      </c>
      <c r="G4077" s="617" t="s">
        <v>607</v>
      </c>
      <c r="H4077" s="617" t="s">
        <v>41</v>
      </c>
      <c r="I4077" s="617" t="s">
        <v>320</v>
      </c>
      <c r="J4077" s="617" t="s">
        <v>709</v>
      </c>
      <c r="K4077" s="617" t="s">
        <v>1170</v>
      </c>
      <c r="L4077" s="617" t="s">
        <v>218</v>
      </c>
      <c r="M4077" s="636">
        <v>361098045</v>
      </c>
    </row>
    <row r="4078" spans="1:13">
      <c r="A4078" s="617" t="s">
        <v>15610</v>
      </c>
      <c r="B4078" s="617" t="s">
        <v>15611</v>
      </c>
      <c r="C4078" s="617" t="s">
        <v>15287</v>
      </c>
      <c r="D4078" s="617">
        <v>7026</v>
      </c>
      <c r="E4078" s="617" t="s">
        <v>844</v>
      </c>
      <c r="F4078" s="617" t="s">
        <v>607</v>
      </c>
      <c r="G4078" s="617" t="s">
        <v>607</v>
      </c>
      <c r="H4078" s="617" t="s">
        <v>41</v>
      </c>
      <c r="I4078" s="617" t="s">
        <v>316</v>
      </c>
      <c r="J4078" s="617" t="s">
        <v>608</v>
      </c>
      <c r="K4078" s="617" t="s">
        <v>290</v>
      </c>
      <c r="L4078" s="617" t="s">
        <v>218</v>
      </c>
      <c r="M4078" s="636">
        <v>369392100</v>
      </c>
    </row>
    <row r="4079" spans="1:13">
      <c r="A4079" s="617" t="s">
        <v>15622</v>
      </c>
      <c r="B4079" s="617" t="s">
        <v>15607</v>
      </c>
      <c r="C4079" s="617" t="s">
        <v>15287</v>
      </c>
      <c r="D4079" s="617">
        <v>7026</v>
      </c>
      <c r="E4079" s="617" t="s">
        <v>844</v>
      </c>
      <c r="F4079" s="617" t="s">
        <v>607</v>
      </c>
      <c r="G4079" s="617" t="s">
        <v>607</v>
      </c>
      <c r="H4079" s="617" t="s">
        <v>41</v>
      </c>
      <c r="I4079" s="617" t="s">
        <v>318</v>
      </c>
      <c r="J4079" s="617" t="s">
        <v>708</v>
      </c>
      <c r="K4079" s="617" t="s">
        <v>1170</v>
      </c>
      <c r="L4079" s="617" t="s">
        <v>218</v>
      </c>
      <c r="M4079" s="636">
        <v>392922915</v>
      </c>
    </row>
    <row r="4080" spans="1:13">
      <c r="A4080" s="617" t="s">
        <v>15606</v>
      </c>
      <c r="B4080" s="617" t="s">
        <v>15607</v>
      </c>
      <c r="C4080" s="617" t="s">
        <v>15287</v>
      </c>
      <c r="D4080" s="617">
        <v>7026</v>
      </c>
      <c r="E4080" s="617" t="s">
        <v>844</v>
      </c>
      <c r="F4080" s="617" t="s">
        <v>607</v>
      </c>
      <c r="G4080" s="617" t="s">
        <v>607</v>
      </c>
      <c r="H4080" s="617" t="s">
        <v>41</v>
      </c>
      <c r="I4080" s="617" t="s">
        <v>316</v>
      </c>
      <c r="J4080" s="617" t="s">
        <v>608</v>
      </c>
      <c r="K4080" s="617" t="s">
        <v>1170</v>
      </c>
      <c r="L4080" s="617" t="s">
        <v>218</v>
      </c>
      <c r="M4080" s="636">
        <v>424800915</v>
      </c>
    </row>
    <row r="4081" spans="1:13">
      <c r="A4081" s="617" t="s">
        <v>15957</v>
      </c>
      <c r="B4081" s="617" t="s">
        <v>15833</v>
      </c>
      <c r="C4081" s="617" t="s">
        <v>15058</v>
      </c>
      <c r="D4081" s="617">
        <v>7027</v>
      </c>
      <c r="E4081" s="617" t="s">
        <v>845</v>
      </c>
      <c r="F4081" s="617" t="s">
        <v>40</v>
      </c>
      <c r="G4081" s="617" t="s">
        <v>40</v>
      </c>
      <c r="H4081" s="617" t="s">
        <v>41</v>
      </c>
      <c r="I4081" s="617" t="s">
        <v>48</v>
      </c>
      <c r="J4081" s="617" t="s">
        <v>49</v>
      </c>
      <c r="K4081" s="617" t="s">
        <v>291</v>
      </c>
      <c r="L4081" s="617" t="s">
        <v>32</v>
      </c>
      <c r="M4081" s="636">
        <v>10810800</v>
      </c>
    </row>
    <row r="4082" spans="1:13">
      <c r="A4082" s="617" t="s">
        <v>15969</v>
      </c>
      <c r="B4082" s="617" t="s">
        <v>15833</v>
      </c>
      <c r="C4082" s="617" t="s">
        <v>15058</v>
      </c>
      <c r="D4082" s="617">
        <v>7027</v>
      </c>
      <c r="E4082" s="617" t="s">
        <v>845</v>
      </c>
      <c r="F4082" s="617" t="s">
        <v>40</v>
      </c>
      <c r="G4082" s="617" t="s">
        <v>40</v>
      </c>
      <c r="H4082" s="617" t="s">
        <v>41</v>
      </c>
      <c r="I4082" s="617" t="s">
        <v>50</v>
      </c>
      <c r="J4082" s="617" t="s">
        <v>51</v>
      </c>
      <c r="K4082" s="617" t="s">
        <v>291</v>
      </c>
      <c r="L4082" s="617" t="s">
        <v>32</v>
      </c>
      <c r="M4082" s="636">
        <v>10810800</v>
      </c>
    </row>
    <row r="4083" spans="1:13">
      <c r="A4083" s="617" t="s">
        <v>15981</v>
      </c>
      <c r="B4083" s="617" t="s">
        <v>15833</v>
      </c>
      <c r="C4083" s="617" t="s">
        <v>15058</v>
      </c>
      <c r="D4083" s="617">
        <v>7027</v>
      </c>
      <c r="E4083" s="617" t="s">
        <v>845</v>
      </c>
      <c r="F4083" s="617" t="s">
        <v>40</v>
      </c>
      <c r="G4083" s="617" t="s">
        <v>40</v>
      </c>
      <c r="H4083" s="617" t="s">
        <v>41</v>
      </c>
      <c r="I4083" s="617" t="s">
        <v>223</v>
      </c>
      <c r="J4083" s="617" t="s">
        <v>56</v>
      </c>
      <c r="K4083" s="617" t="s">
        <v>291</v>
      </c>
      <c r="L4083" s="617" t="s">
        <v>32</v>
      </c>
      <c r="M4083" s="636">
        <v>10810800</v>
      </c>
    </row>
    <row r="4084" spans="1:13">
      <c r="A4084" s="617" t="s">
        <v>15993</v>
      </c>
      <c r="B4084" s="617" t="s">
        <v>15833</v>
      </c>
      <c r="C4084" s="617" t="s">
        <v>15058</v>
      </c>
      <c r="D4084" s="617">
        <v>7027</v>
      </c>
      <c r="E4084" s="617" t="s">
        <v>845</v>
      </c>
      <c r="F4084" s="617" t="s">
        <v>40</v>
      </c>
      <c r="G4084" s="617" t="s">
        <v>40</v>
      </c>
      <c r="H4084" s="617" t="s">
        <v>41</v>
      </c>
      <c r="I4084" s="617" t="s">
        <v>421</v>
      </c>
      <c r="J4084" s="617" t="s">
        <v>441</v>
      </c>
      <c r="K4084" s="617" t="s">
        <v>291</v>
      </c>
      <c r="L4084" s="617" t="s">
        <v>32</v>
      </c>
      <c r="M4084" s="636">
        <v>10810800</v>
      </c>
    </row>
    <row r="4085" spans="1:13">
      <c r="A4085" s="617" t="s">
        <v>16005</v>
      </c>
      <c r="B4085" s="617" t="s">
        <v>15833</v>
      </c>
      <c r="C4085" s="617" t="s">
        <v>15058</v>
      </c>
      <c r="D4085" s="617">
        <v>7027</v>
      </c>
      <c r="E4085" s="617" t="s">
        <v>845</v>
      </c>
      <c r="F4085" s="617" t="s">
        <v>40</v>
      </c>
      <c r="G4085" s="617" t="s">
        <v>40</v>
      </c>
      <c r="H4085" s="617" t="s">
        <v>41</v>
      </c>
      <c r="I4085" s="617" t="s">
        <v>422</v>
      </c>
      <c r="J4085" s="617" t="s">
        <v>442</v>
      </c>
      <c r="K4085" s="617" t="s">
        <v>291</v>
      </c>
      <c r="L4085" s="617" t="s">
        <v>32</v>
      </c>
      <c r="M4085" s="636">
        <v>10810800</v>
      </c>
    </row>
    <row r="4086" spans="1:13">
      <c r="A4086" s="617" t="s">
        <v>16017</v>
      </c>
      <c r="B4086" s="617" t="s">
        <v>15833</v>
      </c>
      <c r="C4086" s="617" t="s">
        <v>15058</v>
      </c>
      <c r="D4086" s="617">
        <v>7027</v>
      </c>
      <c r="E4086" s="617" t="s">
        <v>845</v>
      </c>
      <c r="F4086" s="617" t="s">
        <v>40</v>
      </c>
      <c r="G4086" s="617" t="s">
        <v>40</v>
      </c>
      <c r="H4086" s="617" t="s">
        <v>41</v>
      </c>
      <c r="I4086" s="617" t="s">
        <v>423</v>
      </c>
      <c r="J4086" s="617" t="s">
        <v>443</v>
      </c>
      <c r="K4086" s="617" t="s">
        <v>291</v>
      </c>
      <c r="L4086" s="617" t="s">
        <v>32</v>
      </c>
      <c r="M4086" s="636">
        <v>10810800</v>
      </c>
    </row>
    <row r="4087" spans="1:13">
      <c r="A4087" s="617" t="s">
        <v>16029</v>
      </c>
      <c r="B4087" s="617" t="s">
        <v>15833</v>
      </c>
      <c r="C4087" s="617" t="s">
        <v>15058</v>
      </c>
      <c r="D4087" s="617">
        <v>7027</v>
      </c>
      <c r="E4087" s="617" t="s">
        <v>845</v>
      </c>
      <c r="F4087" s="617" t="s">
        <v>40</v>
      </c>
      <c r="G4087" s="617" t="s">
        <v>40</v>
      </c>
      <c r="H4087" s="617" t="s">
        <v>41</v>
      </c>
      <c r="I4087" s="617" t="s">
        <v>424</v>
      </c>
      <c r="J4087" s="617" t="s">
        <v>444</v>
      </c>
      <c r="K4087" s="617" t="s">
        <v>291</v>
      </c>
      <c r="L4087" s="617" t="s">
        <v>32</v>
      </c>
      <c r="M4087" s="636">
        <v>10810800</v>
      </c>
    </row>
    <row r="4088" spans="1:13">
      <c r="A4088" s="655" t="s">
        <v>16041</v>
      </c>
      <c r="B4088" s="655" t="s">
        <v>15833</v>
      </c>
      <c r="C4088" s="655" t="s">
        <v>15058</v>
      </c>
      <c r="D4088" s="599">
        <v>7027</v>
      </c>
      <c r="E4088" s="599" t="s">
        <v>845</v>
      </c>
      <c r="F4088" s="655" t="s">
        <v>40</v>
      </c>
      <c r="G4088" s="655" t="s">
        <v>40</v>
      </c>
      <c r="H4088" s="655" t="s">
        <v>41</v>
      </c>
      <c r="I4088" s="655" t="s">
        <v>425</v>
      </c>
      <c r="J4088" s="655" t="s">
        <v>445</v>
      </c>
      <c r="K4088" s="655" t="s">
        <v>291</v>
      </c>
      <c r="L4088" s="655" t="s">
        <v>32</v>
      </c>
      <c r="M4088" s="690">
        <v>10810800</v>
      </c>
    </row>
    <row r="4089" spans="1:13">
      <c r="A4089" s="655" t="s">
        <v>15945</v>
      </c>
      <c r="B4089" s="655" t="s">
        <v>15833</v>
      </c>
      <c r="C4089" s="655" t="s">
        <v>15058</v>
      </c>
      <c r="D4089" s="599">
        <v>7027</v>
      </c>
      <c r="E4089" s="599" t="s">
        <v>845</v>
      </c>
      <c r="F4089" s="655" t="s">
        <v>40</v>
      </c>
      <c r="G4089" s="655" t="s">
        <v>40</v>
      </c>
      <c r="H4089" s="655" t="s">
        <v>41</v>
      </c>
      <c r="I4089" s="655" t="s">
        <v>221</v>
      </c>
      <c r="J4089" s="655" t="s">
        <v>222</v>
      </c>
      <c r="K4089" s="655" t="s">
        <v>291</v>
      </c>
      <c r="L4089" s="655" t="s">
        <v>32</v>
      </c>
      <c r="M4089" s="690">
        <v>11457600</v>
      </c>
    </row>
    <row r="4090" spans="1:13">
      <c r="A4090" s="655" t="s">
        <v>15933</v>
      </c>
      <c r="B4090" s="655" t="s">
        <v>15833</v>
      </c>
      <c r="C4090" s="655" t="s">
        <v>15058</v>
      </c>
      <c r="D4090" s="599">
        <v>7027</v>
      </c>
      <c r="E4090" s="599" t="s">
        <v>845</v>
      </c>
      <c r="F4090" s="655" t="s">
        <v>40</v>
      </c>
      <c r="G4090" s="655" t="s">
        <v>40</v>
      </c>
      <c r="H4090" s="655" t="s">
        <v>41</v>
      </c>
      <c r="I4090" s="655" t="s">
        <v>46</v>
      </c>
      <c r="J4090" s="655" t="s">
        <v>47</v>
      </c>
      <c r="K4090" s="655" t="s">
        <v>291</v>
      </c>
      <c r="L4090" s="655" t="s">
        <v>32</v>
      </c>
      <c r="M4090" s="690">
        <v>12127500</v>
      </c>
    </row>
    <row r="4091" spans="1:13">
      <c r="A4091" s="655" t="s">
        <v>15955</v>
      </c>
      <c r="B4091" s="655" t="s">
        <v>15829</v>
      </c>
      <c r="C4091" s="655" t="s">
        <v>15058</v>
      </c>
      <c r="D4091" s="599">
        <v>7027</v>
      </c>
      <c r="E4091" s="599" t="s">
        <v>845</v>
      </c>
      <c r="F4091" s="655" t="s">
        <v>40</v>
      </c>
      <c r="G4091" s="655" t="s">
        <v>40</v>
      </c>
      <c r="H4091" s="655" t="s">
        <v>41</v>
      </c>
      <c r="I4091" s="655" t="s">
        <v>48</v>
      </c>
      <c r="J4091" s="655" t="s">
        <v>49</v>
      </c>
      <c r="K4091" s="655" t="s">
        <v>1171</v>
      </c>
      <c r="L4091" s="655" t="s">
        <v>32</v>
      </c>
      <c r="M4091" s="690">
        <v>12432420</v>
      </c>
    </row>
    <row r="4092" spans="1:13">
      <c r="A4092" s="654" t="s">
        <v>15967</v>
      </c>
      <c r="B4092" s="654" t="s">
        <v>15829</v>
      </c>
      <c r="C4092" s="654" t="s">
        <v>15058</v>
      </c>
      <c r="D4092" s="654">
        <v>7027</v>
      </c>
      <c r="E4092" s="654" t="s">
        <v>845</v>
      </c>
      <c r="F4092" s="654" t="s">
        <v>40</v>
      </c>
      <c r="G4092" s="654" t="s">
        <v>40</v>
      </c>
      <c r="H4092" s="654" t="s">
        <v>41</v>
      </c>
      <c r="I4092" s="617" t="s">
        <v>50</v>
      </c>
      <c r="J4092" s="654" t="s">
        <v>51</v>
      </c>
      <c r="K4092" s="654" t="s">
        <v>1171</v>
      </c>
      <c r="L4092" s="654" t="s">
        <v>32</v>
      </c>
      <c r="M4092" s="689">
        <v>12432420</v>
      </c>
    </row>
    <row r="4093" spans="1:13">
      <c r="A4093" s="654" t="s">
        <v>15979</v>
      </c>
      <c r="B4093" s="654" t="s">
        <v>15829</v>
      </c>
      <c r="C4093" s="654" t="s">
        <v>15058</v>
      </c>
      <c r="D4093" s="654">
        <v>7027</v>
      </c>
      <c r="E4093" s="654" t="s">
        <v>845</v>
      </c>
      <c r="F4093" s="654" t="s">
        <v>40</v>
      </c>
      <c r="G4093" s="654" t="s">
        <v>40</v>
      </c>
      <c r="H4093" s="654" t="s">
        <v>41</v>
      </c>
      <c r="I4093" s="617" t="s">
        <v>223</v>
      </c>
      <c r="J4093" s="654" t="s">
        <v>56</v>
      </c>
      <c r="K4093" s="654" t="s">
        <v>1171</v>
      </c>
      <c r="L4093" s="654" t="s">
        <v>32</v>
      </c>
      <c r="M4093" s="689">
        <v>12432420</v>
      </c>
    </row>
    <row r="4094" spans="1:13">
      <c r="A4094" s="654" t="s">
        <v>15991</v>
      </c>
      <c r="B4094" s="654" t="s">
        <v>15829</v>
      </c>
      <c r="C4094" s="654" t="s">
        <v>15058</v>
      </c>
      <c r="D4094" s="654">
        <v>7027</v>
      </c>
      <c r="E4094" s="654" t="s">
        <v>845</v>
      </c>
      <c r="F4094" s="654" t="s">
        <v>40</v>
      </c>
      <c r="G4094" s="654" t="s">
        <v>40</v>
      </c>
      <c r="H4094" s="654" t="s">
        <v>41</v>
      </c>
      <c r="I4094" s="617" t="s">
        <v>421</v>
      </c>
      <c r="J4094" s="654" t="s">
        <v>441</v>
      </c>
      <c r="K4094" s="654" t="s">
        <v>1171</v>
      </c>
      <c r="L4094" s="654" t="s">
        <v>32</v>
      </c>
      <c r="M4094" s="689">
        <v>12432420</v>
      </c>
    </row>
    <row r="4095" spans="1:13">
      <c r="A4095" s="654" t="s">
        <v>16003</v>
      </c>
      <c r="B4095" s="654" t="s">
        <v>15829</v>
      </c>
      <c r="C4095" s="654" t="s">
        <v>15058</v>
      </c>
      <c r="D4095" s="654">
        <v>7027</v>
      </c>
      <c r="E4095" s="654" t="s">
        <v>845</v>
      </c>
      <c r="F4095" s="654" t="s">
        <v>40</v>
      </c>
      <c r="G4095" s="654" t="s">
        <v>40</v>
      </c>
      <c r="H4095" s="654" t="s">
        <v>41</v>
      </c>
      <c r="I4095" s="617" t="s">
        <v>422</v>
      </c>
      <c r="J4095" s="654" t="s">
        <v>442</v>
      </c>
      <c r="K4095" s="654" t="s">
        <v>1171</v>
      </c>
      <c r="L4095" s="654" t="s">
        <v>32</v>
      </c>
      <c r="M4095" s="689">
        <v>12432420</v>
      </c>
    </row>
    <row r="4096" spans="1:13">
      <c r="A4096" s="654" t="s">
        <v>16015</v>
      </c>
      <c r="B4096" s="654" t="s">
        <v>15829</v>
      </c>
      <c r="C4096" s="654" t="s">
        <v>15058</v>
      </c>
      <c r="D4096" s="654">
        <v>7027</v>
      </c>
      <c r="E4096" s="654" t="s">
        <v>845</v>
      </c>
      <c r="F4096" s="654" t="s">
        <v>40</v>
      </c>
      <c r="G4096" s="654" t="s">
        <v>40</v>
      </c>
      <c r="H4096" s="654" t="s">
        <v>41</v>
      </c>
      <c r="I4096" s="617" t="s">
        <v>423</v>
      </c>
      <c r="J4096" s="654" t="s">
        <v>443</v>
      </c>
      <c r="K4096" s="654" t="s">
        <v>1171</v>
      </c>
      <c r="L4096" s="654" t="s">
        <v>32</v>
      </c>
      <c r="M4096" s="689">
        <v>12432420</v>
      </c>
    </row>
    <row r="4097" spans="1:13">
      <c r="A4097" s="654" t="s">
        <v>16027</v>
      </c>
      <c r="B4097" s="654" t="s">
        <v>15829</v>
      </c>
      <c r="C4097" s="654" t="s">
        <v>15058</v>
      </c>
      <c r="D4097" s="654">
        <v>7027</v>
      </c>
      <c r="E4097" s="654" t="s">
        <v>845</v>
      </c>
      <c r="F4097" s="654" t="s">
        <v>40</v>
      </c>
      <c r="G4097" s="654" t="s">
        <v>40</v>
      </c>
      <c r="H4097" s="654" t="s">
        <v>41</v>
      </c>
      <c r="I4097" s="617" t="s">
        <v>424</v>
      </c>
      <c r="J4097" s="654" t="s">
        <v>444</v>
      </c>
      <c r="K4097" s="654" t="s">
        <v>1171</v>
      </c>
      <c r="L4097" s="654" t="s">
        <v>32</v>
      </c>
      <c r="M4097" s="689">
        <v>12432420</v>
      </c>
    </row>
    <row r="4098" spans="1:13">
      <c r="A4098" s="654" t="s">
        <v>16039</v>
      </c>
      <c r="B4098" s="654" t="s">
        <v>15829</v>
      </c>
      <c r="C4098" s="654" t="s">
        <v>15058</v>
      </c>
      <c r="D4098" s="654">
        <v>7027</v>
      </c>
      <c r="E4098" s="654" t="s">
        <v>845</v>
      </c>
      <c r="F4098" s="654" t="s">
        <v>40</v>
      </c>
      <c r="G4098" s="654" t="s">
        <v>40</v>
      </c>
      <c r="H4098" s="654" t="s">
        <v>41</v>
      </c>
      <c r="I4098" s="617" t="s">
        <v>425</v>
      </c>
      <c r="J4098" s="654" t="s">
        <v>445</v>
      </c>
      <c r="K4098" s="654" t="s">
        <v>1171</v>
      </c>
      <c r="L4098" s="654" t="s">
        <v>32</v>
      </c>
      <c r="M4098" s="689">
        <v>12432420</v>
      </c>
    </row>
    <row r="4099" spans="1:13">
      <c r="A4099" s="654" t="s">
        <v>15921</v>
      </c>
      <c r="B4099" s="654" t="s">
        <v>15833</v>
      </c>
      <c r="C4099" s="654" t="s">
        <v>15058</v>
      </c>
      <c r="D4099" s="654">
        <v>7027</v>
      </c>
      <c r="E4099" s="654" t="s">
        <v>845</v>
      </c>
      <c r="F4099" s="654" t="s">
        <v>40</v>
      </c>
      <c r="G4099" s="654" t="s">
        <v>40</v>
      </c>
      <c r="H4099" s="654" t="s">
        <v>41</v>
      </c>
      <c r="I4099" s="617" t="s">
        <v>44</v>
      </c>
      <c r="J4099" s="654" t="s">
        <v>45</v>
      </c>
      <c r="K4099" s="654" t="s">
        <v>291</v>
      </c>
      <c r="L4099" s="654" t="s">
        <v>32</v>
      </c>
      <c r="M4099" s="689">
        <v>12774300</v>
      </c>
    </row>
    <row r="4100" spans="1:13">
      <c r="A4100" s="654" t="s">
        <v>15943</v>
      </c>
      <c r="B4100" s="654" t="s">
        <v>15829</v>
      </c>
      <c r="C4100" s="654" t="s">
        <v>15058</v>
      </c>
      <c r="D4100" s="654">
        <v>7027</v>
      </c>
      <c r="E4100" s="654" t="s">
        <v>845</v>
      </c>
      <c r="F4100" s="654" t="s">
        <v>40</v>
      </c>
      <c r="G4100" s="654" t="s">
        <v>40</v>
      </c>
      <c r="H4100" s="654" t="s">
        <v>41</v>
      </c>
      <c r="I4100" s="617" t="s">
        <v>221</v>
      </c>
      <c r="J4100" s="654" t="s">
        <v>222</v>
      </c>
      <c r="K4100" s="654" t="s">
        <v>1171</v>
      </c>
      <c r="L4100" s="654" t="s">
        <v>32</v>
      </c>
      <c r="M4100" s="689">
        <v>13176240</v>
      </c>
    </row>
    <row r="4101" spans="1:13">
      <c r="A4101" s="654" t="s">
        <v>15909</v>
      </c>
      <c r="B4101" s="654" t="s">
        <v>15833</v>
      </c>
      <c r="C4101" s="654" t="s">
        <v>15058</v>
      </c>
      <c r="D4101" s="654">
        <v>7027</v>
      </c>
      <c r="E4101" s="654" t="s">
        <v>845</v>
      </c>
      <c r="F4101" s="654" t="s">
        <v>40</v>
      </c>
      <c r="G4101" s="654" t="s">
        <v>40</v>
      </c>
      <c r="H4101" s="654" t="s">
        <v>41</v>
      </c>
      <c r="I4101" s="617" t="s">
        <v>219</v>
      </c>
      <c r="J4101" s="654" t="s">
        <v>220</v>
      </c>
      <c r="K4101" s="654" t="s">
        <v>291</v>
      </c>
      <c r="L4101" s="654" t="s">
        <v>32</v>
      </c>
      <c r="M4101" s="689">
        <v>13444200</v>
      </c>
    </row>
    <row r="4102" spans="1:13">
      <c r="A4102" s="654" t="s">
        <v>15931</v>
      </c>
      <c r="B4102" s="654" t="s">
        <v>15829</v>
      </c>
      <c r="C4102" s="654" t="s">
        <v>15058</v>
      </c>
      <c r="D4102" s="654">
        <v>7027</v>
      </c>
      <c r="E4102" s="654" t="s">
        <v>845</v>
      </c>
      <c r="F4102" s="654" t="s">
        <v>40</v>
      </c>
      <c r="G4102" s="654" t="s">
        <v>40</v>
      </c>
      <c r="H4102" s="654" t="s">
        <v>41</v>
      </c>
      <c r="I4102" s="617" t="s">
        <v>46</v>
      </c>
      <c r="J4102" s="654" t="s">
        <v>47</v>
      </c>
      <c r="K4102" s="654" t="s">
        <v>1171</v>
      </c>
      <c r="L4102" s="654" t="s">
        <v>32</v>
      </c>
      <c r="M4102" s="689">
        <v>13946625</v>
      </c>
    </row>
    <row r="4103" spans="1:13">
      <c r="A4103" s="654" t="s">
        <v>15897</v>
      </c>
      <c r="B4103" s="654" t="s">
        <v>15833</v>
      </c>
      <c r="C4103" s="654" t="s">
        <v>15058</v>
      </c>
      <c r="D4103" s="654">
        <v>7027</v>
      </c>
      <c r="E4103" s="654" t="s">
        <v>845</v>
      </c>
      <c r="F4103" s="654" t="s">
        <v>40</v>
      </c>
      <c r="G4103" s="654" t="s">
        <v>40</v>
      </c>
      <c r="H4103" s="654" t="s">
        <v>41</v>
      </c>
      <c r="I4103" s="617" t="s">
        <v>42</v>
      </c>
      <c r="J4103" s="654" t="s">
        <v>43</v>
      </c>
      <c r="K4103" s="654" t="s">
        <v>291</v>
      </c>
      <c r="L4103" s="654" t="s">
        <v>32</v>
      </c>
      <c r="M4103" s="689">
        <v>14114100</v>
      </c>
    </row>
    <row r="4104" spans="1:13">
      <c r="A4104" s="654" t="s">
        <v>15919</v>
      </c>
      <c r="B4104" s="654" t="s">
        <v>15829</v>
      </c>
      <c r="C4104" s="654" t="s">
        <v>15058</v>
      </c>
      <c r="D4104" s="654">
        <v>7027</v>
      </c>
      <c r="E4104" s="654" t="s">
        <v>845</v>
      </c>
      <c r="F4104" s="654" t="s">
        <v>40</v>
      </c>
      <c r="G4104" s="654" t="s">
        <v>40</v>
      </c>
      <c r="H4104" s="654" t="s">
        <v>41</v>
      </c>
      <c r="I4104" s="617" t="s">
        <v>44</v>
      </c>
      <c r="J4104" s="654" t="s">
        <v>45</v>
      </c>
      <c r="K4104" s="654" t="s">
        <v>1171</v>
      </c>
      <c r="L4104" s="654" t="s">
        <v>32</v>
      </c>
      <c r="M4104" s="689">
        <v>14690445</v>
      </c>
    </row>
    <row r="4105" spans="1:13">
      <c r="A4105" s="654" t="s">
        <v>15885</v>
      </c>
      <c r="B4105" s="654" t="s">
        <v>15833</v>
      </c>
      <c r="C4105" s="654" t="s">
        <v>15058</v>
      </c>
      <c r="D4105" s="654">
        <v>7027</v>
      </c>
      <c r="E4105" s="654" t="s">
        <v>845</v>
      </c>
      <c r="F4105" s="654" t="s">
        <v>40</v>
      </c>
      <c r="G4105" s="654" t="s">
        <v>40</v>
      </c>
      <c r="H4105" s="654" t="s">
        <v>41</v>
      </c>
      <c r="I4105" s="617" t="s">
        <v>324</v>
      </c>
      <c r="J4105" s="654" t="s">
        <v>688</v>
      </c>
      <c r="K4105" s="654" t="s">
        <v>291</v>
      </c>
      <c r="L4105" s="654" t="s">
        <v>32</v>
      </c>
      <c r="M4105" s="689">
        <v>14760900</v>
      </c>
    </row>
    <row r="4106" spans="1:13">
      <c r="A4106" s="654" t="s">
        <v>15832</v>
      </c>
      <c r="B4106" s="654" t="s">
        <v>15833</v>
      </c>
      <c r="C4106" s="654" t="s">
        <v>15058</v>
      </c>
      <c r="D4106" s="654">
        <v>7027</v>
      </c>
      <c r="E4106" s="654" t="s">
        <v>845</v>
      </c>
      <c r="F4106" s="654" t="s">
        <v>40</v>
      </c>
      <c r="G4106" s="654" t="s">
        <v>40</v>
      </c>
      <c r="H4106" s="654" t="s">
        <v>41</v>
      </c>
      <c r="I4106" s="617" t="s">
        <v>316</v>
      </c>
      <c r="J4106" s="654" t="s">
        <v>684</v>
      </c>
      <c r="K4106" s="654" t="s">
        <v>291</v>
      </c>
      <c r="L4106" s="654" t="s">
        <v>32</v>
      </c>
      <c r="M4106" s="689">
        <v>15430800</v>
      </c>
    </row>
    <row r="4107" spans="1:13">
      <c r="A4107" s="654" t="s">
        <v>15849</v>
      </c>
      <c r="B4107" s="654" t="s">
        <v>15833</v>
      </c>
      <c r="C4107" s="654" t="s">
        <v>15058</v>
      </c>
      <c r="D4107" s="654">
        <v>7027</v>
      </c>
      <c r="E4107" s="654" t="s">
        <v>845</v>
      </c>
      <c r="F4107" s="654" t="s">
        <v>40</v>
      </c>
      <c r="G4107" s="654" t="s">
        <v>40</v>
      </c>
      <c r="H4107" s="654" t="s">
        <v>41</v>
      </c>
      <c r="I4107" s="617" t="s">
        <v>318</v>
      </c>
      <c r="J4107" s="654" t="s">
        <v>685</v>
      </c>
      <c r="K4107" s="654" t="s">
        <v>291</v>
      </c>
      <c r="L4107" s="654" t="s">
        <v>32</v>
      </c>
      <c r="M4107" s="689">
        <v>15430800</v>
      </c>
    </row>
    <row r="4108" spans="1:13">
      <c r="A4108" s="654" t="s">
        <v>15861</v>
      </c>
      <c r="B4108" s="654" t="s">
        <v>15833</v>
      </c>
      <c r="C4108" s="654" t="s">
        <v>15058</v>
      </c>
      <c r="D4108" s="654">
        <v>7027</v>
      </c>
      <c r="E4108" s="654" t="s">
        <v>845</v>
      </c>
      <c r="F4108" s="654" t="s">
        <v>40</v>
      </c>
      <c r="G4108" s="654" t="s">
        <v>40</v>
      </c>
      <c r="H4108" s="654" t="s">
        <v>41</v>
      </c>
      <c r="I4108" s="617" t="s">
        <v>320</v>
      </c>
      <c r="J4108" s="654" t="s">
        <v>686</v>
      </c>
      <c r="K4108" s="654" t="s">
        <v>291</v>
      </c>
      <c r="L4108" s="654" t="s">
        <v>32</v>
      </c>
      <c r="M4108" s="689">
        <v>15430800</v>
      </c>
    </row>
    <row r="4109" spans="1:13">
      <c r="A4109" s="654" t="s">
        <v>15873</v>
      </c>
      <c r="B4109" s="654" t="s">
        <v>15833</v>
      </c>
      <c r="C4109" s="654" t="s">
        <v>15058</v>
      </c>
      <c r="D4109" s="654">
        <v>7027</v>
      </c>
      <c r="E4109" s="654" t="s">
        <v>845</v>
      </c>
      <c r="F4109" s="654" t="s">
        <v>40</v>
      </c>
      <c r="G4109" s="654" t="s">
        <v>40</v>
      </c>
      <c r="H4109" s="654" t="s">
        <v>41</v>
      </c>
      <c r="I4109" s="617" t="s">
        <v>322</v>
      </c>
      <c r="J4109" s="654" t="s">
        <v>687</v>
      </c>
      <c r="K4109" s="654" t="s">
        <v>291</v>
      </c>
      <c r="L4109" s="654" t="s">
        <v>32</v>
      </c>
      <c r="M4109" s="689">
        <v>15430800</v>
      </c>
    </row>
    <row r="4110" spans="1:13">
      <c r="A4110" s="654" t="s">
        <v>15907</v>
      </c>
      <c r="B4110" s="654" t="s">
        <v>15829</v>
      </c>
      <c r="C4110" s="654" t="s">
        <v>15058</v>
      </c>
      <c r="D4110" s="654">
        <v>7027</v>
      </c>
      <c r="E4110" s="654" t="s">
        <v>845</v>
      </c>
      <c r="F4110" s="654" t="s">
        <v>40</v>
      </c>
      <c r="G4110" s="654" t="s">
        <v>40</v>
      </c>
      <c r="H4110" s="654" t="s">
        <v>41</v>
      </c>
      <c r="I4110" s="617" t="s">
        <v>219</v>
      </c>
      <c r="J4110" s="654" t="s">
        <v>220</v>
      </c>
      <c r="K4110" s="654" t="s">
        <v>1171</v>
      </c>
      <c r="L4110" s="654" t="s">
        <v>32</v>
      </c>
      <c r="M4110" s="689">
        <v>15460830</v>
      </c>
    </row>
    <row r="4111" spans="1:13">
      <c r="A4111" s="654" t="s">
        <v>15895</v>
      </c>
      <c r="B4111" s="654" t="s">
        <v>15829</v>
      </c>
      <c r="C4111" s="654" t="s">
        <v>15058</v>
      </c>
      <c r="D4111" s="654">
        <v>7027</v>
      </c>
      <c r="E4111" s="654" t="s">
        <v>845</v>
      </c>
      <c r="F4111" s="654" t="s">
        <v>40</v>
      </c>
      <c r="G4111" s="654" t="s">
        <v>40</v>
      </c>
      <c r="H4111" s="654" t="s">
        <v>41</v>
      </c>
      <c r="I4111" s="617" t="s">
        <v>42</v>
      </c>
      <c r="J4111" s="654" t="s">
        <v>43</v>
      </c>
      <c r="K4111" s="654" t="s">
        <v>1171</v>
      </c>
      <c r="L4111" s="654" t="s">
        <v>32</v>
      </c>
      <c r="M4111" s="689">
        <v>16231215</v>
      </c>
    </row>
    <row r="4112" spans="1:13">
      <c r="A4112" s="654" t="s">
        <v>15953</v>
      </c>
      <c r="B4112" s="654" t="s">
        <v>15825</v>
      </c>
      <c r="C4112" s="654" t="s">
        <v>15058</v>
      </c>
      <c r="D4112" s="654">
        <v>7027</v>
      </c>
      <c r="E4112" s="654" t="s">
        <v>845</v>
      </c>
      <c r="F4112" s="654" t="s">
        <v>40</v>
      </c>
      <c r="G4112" s="654" t="s">
        <v>40</v>
      </c>
      <c r="H4112" s="654" t="s">
        <v>41</v>
      </c>
      <c r="I4112" s="617" t="s">
        <v>48</v>
      </c>
      <c r="J4112" s="654" t="s">
        <v>49</v>
      </c>
      <c r="K4112" s="654" t="s">
        <v>291</v>
      </c>
      <c r="L4112" s="654" t="s">
        <v>34</v>
      </c>
      <c r="M4112" s="689">
        <v>16886100</v>
      </c>
    </row>
    <row r="4113" spans="1:13">
      <c r="A4113" s="654" t="s">
        <v>15965</v>
      </c>
      <c r="B4113" s="654" t="s">
        <v>15825</v>
      </c>
      <c r="C4113" s="654" t="s">
        <v>15058</v>
      </c>
      <c r="D4113" s="654">
        <v>7027</v>
      </c>
      <c r="E4113" s="654" t="s">
        <v>845</v>
      </c>
      <c r="F4113" s="654" t="s">
        <v>40</v>
      </c>
      <c r="G4113" s="654" t="s">
        <v>40</v>
      </c>
      <c r="H4113" s="654" t="s">
        <v>41</v>
      </c>
      <c r="I4113" s="617" t="s">
        <v>50</v>
      </c>
      <c r="J4113" s="654" t="s">
        <v>51</v>
      </c>
      <c r="K4113" s="654" t="s">
        <v>291</v>
      </c>
      <c r="L4113" s="654" t="s">
        <v>34</v>
      </c>
      <c r="M4113" s="689">
        <v>16886100</v>
      </c>
    </row>
    <row r="4114" spans="1:13">
      <c r="A4114" s="654" t="s">
        <v>15977</v>
      </c>
      <c r="B4114" s="654" t="s">
        <v>15825</v>
      </c>
      <c r="C4114" s="654" t="s">
        <v>15058</v>
      </c>
      <c r="D4114" s="654">
        <v>7027</v>
      </c>
      <c r="E4114" s="654" t="s">
        <v>845</v>
      </c>
      <c r="F4114" s="654" t="s">
        <v>40</v>
      </c>
      <c r="G4114" s="654" t="s">
        <v>40</v>
      </c>
      <c r="H4114" s="654" t="s">
        <v>41</v>
      </c>
      <c r="I4114" s="617" t="s">
        <v>223</v>
      </c>
      <c r="J4114" s="654" t="s">
        <v>56</v>
      </c>
      <c r="K4114" s="654" t="s">
        <v>291</v>
      </c>
      <c r="L4114" s="654" t="s">
        <v>34</v>
      </c>
      <c r="M4114" s="689">
        <v>16886100</v>
      </c>
    </row>
    <row r="4115" spans="1:13">
      <c r="A4115" s="654" t="s">
        <v>15989</v>
      </c>
      <c r="B4115" s="654" t="s">
        <v>15825</v>
      </c>
      <c r="C4115" s="654" t="s">
        <v>15058</v>
      </c>
      <c r="D4115" s="654">
        <v>7027</v>
      </c>
      <c r="E4115" s="654" t="s">
        <v>845</v>
      </c>
      <c r="F4115" s="654" t="s">
        <v>40</v>
      </c>
      <c r="G4115" s="654" t="s">
        <v>40</v>
      </c>
      <c r="H4115" s="654" t="s">
        <v>41</v>
      </c>
      <c r="I4115" s="617" t="s">
        <v>421</v>
      </c>
      <c r="J4115" s="654" t="s">
        <v>441</v>
      </c>
      <c r="K4115" s="654" t="s">
        <v>291</v>
      </c>
      <c r="L4115" s="654" t="s">
        <v>34</v>
      </c>
      <c r="M4115" s="689">
        <v>16886100</v>
      </c>
    </row>
    <row r="4116" spans="1:13">
      <c r="A4116" s="654" t="s">
        <v>16001</v>
      </c>
      <c r="B4116" s="654" t="s">
        <v>15825</v>
      </c>
      <c r="C4116" s="654" t="s">
        <v>15058</v>
      </c>
      <c r="D4116" s="654">
        <v>7027</v>
      </c>
      <c r="E4116" s="654" t="s">
        <v>845</v>
      </c>
      <c r="F4116" s="654" t="s">
        <v>40</v>
      </c>
      <c r="G4116" s="654" t="s">
        <v>40</v>
      </c>
      <c r="H4116" s="654" t="s">
        <v>41</v>
      </c>
      <c r="I4116" s="617" t="s">
        <v>422</v>
      </c>
      <c r="J4116" s="654" t="s">
        <v>442</v>
      </c>
      <c r="K4116" s="654" t="s">
        <v>291</v>
      </c>
      <c r="L4116" s="654" t="s">
        <v>34</v>
      </c>
      <c r="M4116" s="689">
        <v>16886100</v>
      </c>
    </row>
    <row r="4117" spans="1:13">
      <c r="A4117" s="654" t="s">
        <v>16013</v>
      </c>
      <c r="B4117" s="654" t="s">
        <v>15825</v>
      </c>
      <c r="C4117" s="654" t="s">
        <v>15058</v>
      </c>
      <c r="D4117" s="654">
        <v>7027</v>
      </c>
      <c r="E4117" s="654" t="s">
        <v>845</v>
      </c>
      <c r="F4117" s="654" t="s">
        <v>40</v>
      </c>
      <c r="G4117" s="654" t="s">
        <v>40</v>
      </c>
      <c r="H4117" s="654" t="s">
        <v>41</v>
      </c>
      <c r="I4117" s="617" t="s">
        <v>423</v>
      </c>
      <c r="J4117" s="654" t="s">
        <v>443</v>
      </c>
      <c r="K4117" s="654" t="s">
        <v>291</v>
      </c>
      <c r="L4117" s="654" t="s">
        <v>34</v>
      </c>
      <c r="M4117" s="689">
        <v>16886100</v>
      </c>
    </row>
    <row r="4118" spans="1:13">
      <c r="A4118" s="654" t="s">
        <v>16025</v>
      </c>
      <c r="B4118" s="654" t="s">
        <v>15825</v>
      </c>
      <c r="C4118" s="654" t="s">
        <v>15058</v>
      </c>
      <c r="D4118" s="654">
        <v>7027</v>
      </c>
      <c r="E4118" s="654" t="s">
        <v>845</v>
      </c>
      <c r="F4118" s="654" t="s">
        <v>40</v>
      </c>
      <c r="G4118" s="654" t="s">
        <v>40</v>
      </c>
      <c r="H4118" s="654" t="s">
        <v>41</v>
      </c>
      <c r="I4118" s="617" t="s">
        <v>424</v>
      </c>
      <c r="J4118" s="654" t="s">
        <v>444</v>
      </c>
      <c r="K4118" s="654" t="s">
        <v>291</v>
      </c>
      <c r="L4118" s="654" t="s">
        <v>34</v>
      </c>
      <c r="M4118" s="689">
        <v>16886100</v>
      </c>
    </row>
    <row r="4119" spans="1:13">
      <c r="A4119" s="654" t="s">
        <v>16037</v>
      </c>
      <c r="B4119" s="654" t="s">
        <v>15825</v>
      </c>
      <c r="C4119" s="654" t="s">
        <v>15058</v>
      </c>
      <c r="D4119" s="654">
        <v>7027</v>
      </c>
      <c r="E4119" s="654" t="s">
        <v>845</v>
      </c>
      <c r="F4119" s="654" t="s">
        <v>40</v>
      </c>
      <c r="G4119" s="654" t="s">
        <v>40</v>
      </c>
      <c r="H4119" s="654" t="s">
        <v>41</v>
      </c>
      <c r="I4119" s="617" t="s">
        <v>425</v>
      </c>
      <c r="J4119" s="654" t="s">
        <v>445</v>
      </c>
      <c r="K4119" s="654" t="s">
        <v>291</v>
      </c>
      <c r="L4119" s="654" t="s">
        <v>34</v>
      </c>
      <c r="M4119" s="689">
        <v>16886100</v>
      </c>
    </row>
    <row r="4120" spans="1:13">
      <c r="A4120" s="654" t="s">
        <v>15883</v>
      </c>
      <c r="B4120" s="654" t="s">
        <v>15829</v>
      </c>
      <c r="C4120" s="654" t="s">
        <v>15058</v>
      </c>
      <c r="D4120" s="654">
        <v>7027</v>
      </c>
      <c r="E4120" s="654" t="s">
        <v>845</v>
      </c>
      <c r="F4120" s="654" t="s">
        <v>40</v>
      </c>
      <c r="G4120" s="654" t="s">
        <v>40</v>
      </c>
      <c r="H4120" s="654" t="s">
        <v>41</v>
      </c>
      <c r="I4120" s="617" t="s">
        <v>324</v>
      </c>
      <c r="J4120" s="654" t="s">
        <v>688</v>
      </c>
      <c r="K4120" s="654" t="s">
        <v>1171</v>
      </c>
      <c r="L4120" s="654" t="s">
        <v>32</v>
      </c>
      <c r="M4120" s="689">
        <v>16975035</v>
      </c>
    </row>
    <row r="4121" spans="1:13">
      <c r="A4121" s="654" t="s">
        <v>15828</v>
      </c>
      <c r="B4121" s="654" t="s">
        <v>15829</v>
      </c>
      <c r="C4121" s="654" t="s">
        <v>15058</v>
      </c>
      <c r="D4121" s="654">
        <v>7027</v>
      </c>
      <c r="E4121" s="654" t="s">
        <v>845</v>
      </c>
      <c r="F4121" s="654" t="s">
        <v>40</v>
      </c>
      <c r="G4121" s="654" t="s">
        <v>40</v>
      </c>
      <c r="H4121" s="654" t="s">
        <v>41</v>
      </c>
      <c r="I4121" s="617" t="s">
        <v>316</v>
      </c>
      <c r="J4121" s="654" t="s">
        <v>684</v>
      </c>
      <c r="K4121" s="654" t="s">
        <v>1171</v>
      </c>
      <c r="L4121" s="654" t="s">
        <v>32</v>
      </c>
      <c r="M4121" s="689">
        <v>17745420</v>
      </c>
    </row>
    <row r="4122" spans="1:13">
      <c r="A4122" s="654" t="s">
        <v>15847</v>
      </c>
      <c r="B4122" s="654" t="s">
        <v>15829</v>
      </c>
      <c r="C4122" s="654" t="s">
        <v>15058</v>
      </c>
      <c r="D4122" s="654">
        <v>7027</v>
      </c>
      <c r="E4122" s="654" t="s">
        <v>845</v>
      </c>
      <c r="F4122" s="654" t="s">
        <v>40</v>
      </c>
      <c r="G4122" s="654" t="s">
        <v>40</v>
      </c>
      <c r="H4122" s="654" t="s">
        <v>41</v>
      </c>
      <c r="I4122" s="617" t="s">
        <v>318</v>
      </c>
      <c r="J4122" s="654" t="s">
        <v>685</v>
      </c>
      <c r="K4122" s="654" t="s">
        <v>1171</v>
      </c>
      <c r="L4122" s="654" t="s">
        <v>32</v>
      </c>
      <c r="M4122" s="689">
        <v>17745420</v>
      </c>
    </row>
    <row r="4123" spans="1:13">
      <c r="A4123" s="654" t="s">
        <v>15859</v>
      </c>
      <c r="B4123" s="654" t="s">
        <v>15829</v>
      </c>
      <c r="C4123" s="654" t="s">
        <v>15058</v>
      </c>
      <c r="D4123" s="654">
        <v>7027</v>
      </c>
      <c r="E4123" s="654" t="s">
        <v>845</v>
      </c>
      <c r="F4123" s="654" t="s">
        <v>40</v>
      </c>
      <c r="G4123" s="654" t="s">
        <v>40</v>
      </c>
      <c r="H4123" s="654" t="s">
        <v>41</v>
      </c>
      <c r="I4123" s="617" t="s">
        <v>320</v>
      </c>
      <c r="J4123" s="654" t="s">
        <v>686</v>
      </c>
      <c r="K4123" s="654" t="s">
        <v>1171</v>
      </c>
      <c r="L4123" s="654" t="s">
        <v>32</v>
      </c>
      <c r="M4123" s="689">
        <v>17745420</v>
      </c>
    </row>
    <row r="4124" spans="1:13">
      <c r="A4124" s="654" t="s">
        <v>15871</v>
      </c>
      <c r="B4124" s="654" t="s">
        <v>15829</v>
      </c>
      <c r="C4124" s="654" t="s">
        <v>15058</v>
      </c>
      <c r="D4124" s="654">
        <v>7027</v>
      </c>
      <c r="E4124" s="654" t="s">
        <v>845</v>
      </c>
      <c r="F4124" s="654" t="s">
        <v>40</v>
      </c>
      <c r="G4124" s="654" t="s">
        <v>40</v>
      </c>
      <c r="H4124" s="654" t="s">
        <v>41</v>
      </c>
      <c r="I4124" s="617" t="s">
        <v>322</v>
      </c>
      <c r="J4124" s="654" t="s">
        <v>687</v>
      </c>
      <c r="K4124" s="654" t="s">
        <v>1171</v>
      </c>
      <c r="L4124" s="654" t="s">
        <v>32</v>
      </c>
      <c r="M4124" s="689">
        <v>17745420</v>
      </c>
    </row>
    <row r="4125" spans="1:13">
      <c r="A4125" s="654" t="s">
        <v>15941</v>
      </c>
      <c r="B4125" s="654" t="s">
        <v>15825</v>
      </c>
      <c r="C4125" s="654" t="s">
        <v>15058</v>
      </c>
      <c r="D4125" s="654">
        <v>7027</v>
      </c>
      <c r="E4125" s="654" t="s">
        <v>845</v>
      </c>
      <c r="F4125" s="654" t="s">
        <v>40</v>
      </c>
      <c r="G4125" s="654" t="s">
        <v>40</v>
      </c>
      <c r="H4125" s="654" t="s">
        <v>41</v>
      </c>
      <c r="I4125" s="617" t="s">
        <v>221</v>
      </c>
      <c r="J4125" s="654" t="s">
        <v>222</v>
      </c>
      <c r="K4125" s="654" t="s">
        <v>291</v>
      </c>
      <c r="L4125" s="654" t="s">
        <v>34</v>
      </c>
      <c r="M4125" s="689">
        <v>17925600</v>
      </c>
    </row>
    <row r="4126" spans="1:13">
      <c r="A4126" s="654" t="s">
        <v>15929</v>
      </c>
      <c r="B4126" s="654" t="s">
        <v>15825</v>
      </c>
      <c r="C4126" s="654" t="s">
        <v>15058</v>
      </c>
      <c r="D4126" s="654">
        <v>7027</v>
      </c>
      <c r="E4126" s="654" t="s">
        <v>845</v>
      </c>
      <c r="F4126" s="654" t="s">
        <v>40</v>
      </c>
      <c r="G4126" s="654" t="s">
        <v>40</v>
      </c>
      <c r="H4126" s="654" t="s">
        <v>41</v>
      </c>
      <c r="I4126" s="617" t="s">
        <v>46</v>
      </c>
      <c r="J4126" s="654" t="s">
        <v>47</v>
      </c>
      <c r="K4126" s="654" t="s">
        <v>291</v>
      </c>
      <c r="L4126" s="654" t="s">
        <v>34</v>
      </c>
      <c r="M4126" s="689">
        <v>18965100</v>
      </c>
    </row>
    <row r="4127" spans="1:13">
      <c r="A4127" s="654" t="s">
        <v>15951</v>
      </c>
      <c r="B4127" s="654" t="s">
        <v>15821</v>
      </c>
      <c r="C4127" s="654" t="s">
        <v>15058</v>
      </c>
      <c r="D4127" s="654">
        <v>7027</v>
      </c>
      <c r="E4127" s="654" t="s">
        <v>845</v>
      </c>
      <c r="F4127" s="654" t="s">
        <v>40</v>
      </c>
      <c r="G4127" s="654" t="s">
        <v>40</v>
      </c>
      <c r="H4127" s="654" t="s">
        <v>41</v>
      </c>
      <c r="I4127" s="617" t="s">
        <v>48</v>
      </c>
      <c r="J4127" s="654" t="s">
        <v>49</v>
      </c>
      <c r="K4127" s="654" t="s">
        <v>1171</v>
      </c>
      <c r="L4127" s="654" t="s">
        <v>34</v>
      </c>
      <c r="M4127" s="689">
        <v>19419015</v>
      </c>
    </row>
    <row r="4128" spans="1:13">
      <c r="A4128" s="654" t="s">
        <v>15963</v>
      </c>
      <c r="B4128" s="654" t="s">
        <v>15821</v>
      </c>
      <c r="C4128" s="654" t="s">
        <v>15058</v>
      </c>
      <c r="D4128" s="654">
        <v>7027</v>
      </c>
      <c r="E4128" s="654" t="s">
        <v>845</v>
      </c>
      <c r="F4128" s="654" t="s">
        <v>40</v>
      </c>
      <c r="G4128" s="654" t="s">
        <v>40</v>
      </c>
      <c r="H4128" s="654" t="s">
        <v>41</v>
      </c>
      <c r="I4128" s="617" t="s">
        <v>50</v>
      </c>
      <c r="J4128" s="654" t="s">
        <v>51</v>
      </c>
      <c r="K4128" s="654" t="s">
        <v>1171</v>
      </c>
      <c r="L4128" s="654" t="s">
        <v>34</v>
      </c>
      <c r="M4128" s="689">
        <v>19419015</v>
      </c>
    </row>
    <row r="4129" spans="1:13">
      <c r="A4129" s="654" t="s">
        <v>15975</v>
      </c>
      <c r="B4129" s="654" t="s">
        <v>15821</v>
      </c>
      <c r="C4129" s="654" t="s">
        <v>15058</v>
      </c>
      <c r="D4129" s="654">
        <v>7027</v>
      </c>
      <c r="E4129" s="654" t="s">
        <v>845</v>
      </c>
      <c r="F4129" s="654" t="s">
        <v>40</v>
      </c>
      <c r="G4129" s="654" t="s">
        <v>40</v>
      </c>
      <c r="H4129" s="654" t="s">
        <v>41</v>
      </c>
      <c r="I4129" s="617" t="s">
        <v>223</v>
      </c>
      <c r="J4129" s="654" t="s">
        <v>56</v>
      </c>
      <c r="K4129" s="654" t="s">
        <v>1171</v>
      </c>
      <c r="L4129" s="654" t="s">
        <v>34</v>
      </c>
      <c r="M4129" s="689">
        <v>19419015</v>
      </c>
    </row>
    <row r="4130" spans="1:13">
      <c r="A4130" s="654" t="s">
        <v>15987</v>
      </c>
      <c r="B4130" s="654" t="s">
        <v>15821</v>
      </c>
      <c r="C4130" s="654" t="s">
        <v>15058</v>
      </c>
      <c r="D4130" s="654">
        <v>7027</v>
      </c>
      <c r="E4130" s="654" t="s">
        <v>845</v>
      </c>
      <c r="F4130" s="654" t="s">
        <v>40</v>
      </c>
      <c r="G4130" s="654" t="s">
        <v>40</v>
      </c>
      <c r="H4130" s="654" t="s">
        <v>41</v>
      </c>
      <c r="I4130" s="617" t="s">
        <v>421</v>
      </c>
      <c r="J4130" s="654" t="s">
        <v>441</v>
      </c>
      <c r="K4130" s="654" t="s">
        <v>1171</v>
      </c>
      <c r="L4130" s="654" t="s">
        <v>34</v>
      </c>
      <c r="M4130" s="689">
        <v>19419015</v>
      </c>
    </row>
    <row r="4131" spans="1:13">
      <c r="A4131" s="654" t="s">
        <v>15999</v>
      </c>
      <c r="B4131" s="654" t="s">
        <v>15821</v>
      </c>
      <c r="C4131" s="654" t="s">
        <v>15058</v>
      </c>
      <c r="D4131" s="654">
        <v>7027</v>
      </c>
      <c r="E4131" s="654" t="s">
        <v>845</v>
      </c>
      <c r="F4131" s="654" t="s">
        <v>40</v>
      </c>
      <c r="G4131" s="654" t="s">
        <v>40</v>
      </c>
      <c r="H4131" s="654" t="s">
        <v>41</v>
      </c>
      <c r="I4131" s="617" t="s">
        <v>422</v>
      </c>
      <c r="J4131" s="654" t="s">
        <v>442</v>
      </c>
      <c r="K4131" s="654" t="s">
        <v>1171</v>
      </c>
      <c r="L4131" s="654" t="s">
        <v>34</v>
      </c>
      <c r="M4131" s="689">
        <v>19419015</v>
      </c>
    </row>
    <row r="4132" spans="1:13">
      <c r="A4132" s="654" t="s">
        <v>16011</v>
      </c>
      <c r="B4132" s="654" t="s">
        <v>15821</v>
      </c>
      <c r="C4132" s="654" t="s">
        <v>15058</v>
      </c>
      <c r="D4132" s="654">
        <v>7027</v>
      </c>
      <c r="E4132" s="654" t="s">
        <v>845</v>
      </c>
      <c r="F4132" s="654" t="s">
        <v>40</v>
      </c>
      <c r="G4132" s="654" t="s">
        <v>40</v>
      </c>
      <c r="H4132" s="654" t="s">
        <v>41</v>
      </c>
      <c r="I4132" s="617" t="s">
        <v>423</v>
      </c>
      <c r="J4132" s="654" t="s">
        <v>443</v>
      </c>
      <c r="K4132" s="654" t="s">
        <v>1171</v>
      </c>
      <c r="L4132" s="654" t="s">
        <v>34</v>
      </c>
      <c r="M4132" s="689">
        <v>19419015</v>
      </c>
    </row>
    <row r="4133" spans="1:13">
      <c r="A4133" s="654" t="s">
        <v>16023</v>
      </c>
      <c r="B4133" s="654" t="s">
        <v>15821</v>
      </c>
      <c r="C4133" s="654" t="s">
        <v>15058</v>
      </c>
      <c r="D4133" s="654">
        <v>7027</v>
      </c>
      <c r="E4133" s="654" t="s">
        <v>845</v>
      </c>
      <c r="F4133" s="654" t="s">
        <v>40</v>
      </c>
      <c r="G4133" s="654" t="s">
        <v>40</v>
      </c>
      <c r="H4133" s="654" t="s">
        <v>41</v>
      </c>
      <c r="I4133" s="617" t="s">
        <v>424</v>
      </c>
      <c r="J4133" s="654" t="s">
        <v>444</v>
      </c>
      <c r="K4133" s="654" t="s">
        <v>1171</v>
      </c>
      <c r="L4133" s="654" t="s">
        <v>34</v>
      </c>
      <c r="M4133" s="689">
        <v>19419015</v>
      </c>
    </row>
    <row r="4134" spans="1:13">
      <c r="A4134" s="654" t="s">
        <v>16035</v>
      </c>
      <c r="B4134" s="654" t="s">
        <v>15821</v>
      </c>
      <c r="C4134" s="654" t="s">
        <v>15058</v>
      </c>
      <c r="D4134" s="654">
        <v>7027</v>
      </c>
      <c r="E4134" s="654" t="s">
        <v>845</v>
      </c>
      <c r="F4134" s="654" t="s">
        <v>40</v>
      </c>
      <c r="G4134" s="654" t="s">
        <v>40</v>
      </c>
      <c r="H4134" s="654" t="s">
        <v>41</v>
      </c>
      <c r="I4134" s="617" t="s">
        <v>425</v>
      </c>
      <c r="J4134" s="654" t="s">
        <v>445</v>
      </c>
      <c r="K4134" s="654" t="s">
        <v>1171</v>
      </c>
      <c r="L4134" s="654" t="s">
        <v>34</v>
      </c>
      <c r="M4134" s="689">
        <v>19419015</v>
      </c>
    </row>
    <row r="4135" spans="1:13">
      <c r="A4135" s="654" t="s">
        <v>15956</v>
      </c>
      <c r="B4135" s="654" t="s">
        <v>15831</v>
      </c>
      <c r="C4135" s="654" t="s">
        <v>15058</v>
      </c>
      <c r="D4135" s="654">
        <v>7027</v>
      </c>
      <c r="E4135" s="654" t="s">
        <v>845</v>
      </c>
      <c r="F4135" s="654" t="s">
        <v>40</v>
      </c>
      <c r="G4135" s="654" t="s">
        <v>40</v>
      </c>
      <c r="H4135" s="654" t="s">
        <v>41</v>
      </c>
      <c r="I4135" s="617" t="s">
        <v>48</v>
      </c>
      <c r="J4135" s="654" t="s">
        <v>49</v>
      </c>
      <c r="K4135" s="654" t="s">
        <v>290</v>
      </c>
      <c r="L4135" s="654" t="s">
        <v>32</v>
      </c>
      <c r="M4135" s="689">
        <v>19635000</v>
      </c>
    </row>
    <row r="4136" spans="1:13">
      <c r="A4136" s="654" t="s">
        <v>15968</v>
      </c>
      <c r="B4136" s="654" t="s">
        <v>15831</v>
      </c>
      <c r="C4136" s="654" t="s">
        <v>15058</v>
      </c>
      <c r="D4136" s="654">
        <v>7027</v>
      </c>
      <c r="E4136" s="654" t="s">
        <v>845</v>
      </c>
      <c r="F4136" s="654" t="s">
        <v>40</v>
      </c>
      <c r="G4136" s="654" t="s">
        <v>40</v>
      </c>
      <c r="H4136" s="654" t="s">
        <v>41</v>
      </c>
      <c r="I4136" s="617" t="s">
        <v>50</v>
      </c>
      <c r="J4136" s="654" t="s">
        <v>51</v>
      </c>
      <c r="K4136" s="654" t="s">
        <v>290</v>
      </c>
      <c r="L4136" s="654" t="s">
        <v>32</v>
      </c>
      <c r="M4136" s="689">
        <v>19635000</v>
      </c>
    </row>
    <row r="4137" spans="1:13">
      <c r="A4137" s="654" t="s">
        <v>15980</v>
      </c>
      <c r="B4137" s="654" t="s">
        <v>15831</v>
      </c>
      <c r="C4137" s="654" t="s">
        <v>15058</v>
      </c>
      <c r="D4137" s="654">
        <v>7027</v>
      </c>
      <c r="E4137" s="654" t="s">
        <v>845</v>
      </c>
      <c r="F4137" s="654" t="s">
        <v>40</v>
      </c>
      <c r="G4137" s="654" t="s">
        <v>40</v>
      </c>
      <c r="H4137" s="654" t="s">
        <v>41</v>
      </c>
      <c r="I4137" s="617" t="s">
        <v>223</v>
      </c>
      <c r="J4137" s="654" t="s">
        <v>56</v>
      </c>
      <c r="K4137" s="654" t="s">
        <v>290</v>
      </c>
      <c r="L4137" s="654" t="s">
        <v>32</v>
      </c>
      <c r="M4137" s="689">
        <v>19635000</v>
      </c>
    </row>
    <row r="4138" spans="1:13">
      <c r="A4138" s="654" t="s">
        <v>15992</v>
      </c>
      <c r="B4138" s="654" t="s">
        <v>15831</v>
      </c>
      <c r="C4138" s="654" t="s">
        <v>15058</v>
      </c>
      <c r="D4138" s="654">
        <v>7027</v>
      </c>
      <c r="E4138" s="654" t="s">
        <v>845</v>
      </c>
      <c r="F4138" s="654" t="s">
        <v>40</v>
      </c>
      <c r="G4138" s="654" t="s">
        <v>40</v>
      </c>
      <c r="H4138" s="654" t="s">
        <v>41</v>
      </c>
      <c r="I4138" s="617" t="s">
        <v>421</v>
      </c>
      <c r="J4138" s="654" t="s">
        <v>441</v>
      </c>
      <c r="K4138" s="654" t="s">
        <v>290</v>
      </c>
      <c r="L4138" s="654" t="s">
        <v>32</v>
      </c>
      <c r="M4138" s="689">
        <v>19635000</v>
      </c>
    </row>
    <row r="4139" spans="1:13">
      <c r="A4139" s="654" t="s">
        <v>16004</v>
      </c>
      <c r="B4139" s="654" t="s">
        <v>15831</v>
      </c>
      <c r="C4139" s="654" t="s">
        <v>15058</v>
      </c>
      <c r="D4139" s="654">
        <v>7027</v>
      </c>
      <c r="E4139" s="654" t="s">
        <v>845</v>
      </c>
      <c r="F4139" s="654" t="s">
        <v>40</v>
      </c>
      <c r="G4139" s="654" t="s">
        <v>40</v>
      </c>
      <c r="H4139" s="654" t="s">
        <v>41</v>
      </c>
      <c r="I4139" s="617" t="s">
        <v>422</v>
      </c>
      <c r="J4139" s="654" t="s">
        <v>442</v>
      </c>
      <c r="K4139" s="654" t="s">
        <v>290</v>
      </c>
      <c r="L4139" s="654" t="s">
        <v>32</v>
      </c>
      <c r="M4139" s="689">
        <v>19635000</v>
      </c>
    </row>
    <row r="4140" spans="1:13">
      <c r="A4140" s="654" t="s">
        <v>16016</v>
      </c>
      <c r="B4140" s="654" t="s">
        <v>15831</v>
      </c>
      <c r="C4140" s="654" t="s">
        <v>15058</v>
      </c>
      <c r="D4140" s="654">
        <v>7027</v>
      </c>
      <c r="E4140" s="654" t="s">
        <v>845</v>
      </c>
      <c r="F4140" s="654" t="s">
        <v>40</v>
      </c>
      <c r="G4140" s="654" t="s">
        <v>40</v>
      </c>
      <c r="H4140" s="654" t="s">
        <v>41</v>
      </c>
      <c r="I4140" s="617" t="s">
        <v>423</v>
      </c>
      <c r="J4140" s="654" t="s">
        <v>443</v>
      </c>
      <c r="K4140" s="654" t="s">
        <v>290</v>
      </c>
      <c r="L4140" s="654" t="s">
        <v>32</v>
      </c>
      <c r="M4140" s="689">
        <v>19635000</v>
      </c>
    </row>
    <row r="4141" spans="1:13">
      <c r="A4141" s="654" t="s">
        <v>16028</v>
      </c>
      <c r="B4141" s="654" t="s">
        <v>15831</v>
      </c>
      <c r="C4141" s="654" t="s">
        <v>15058</v>
      </c>
      <c r="D4141" s="654">
        <v>7027</v>
      </c>
      <c r="E4141" s="654" t="s">
        <v>845</v>
      </c>
      <c r="F4141" s="654" t="s">
        <v>40</v>
      </c>
      <c r="G4141" s="654" t="s">
        <v>40</v>
      </c>
      <c r="H4141" s="654" t="s">
        <v>41</v>
      </c>
      <c r="I4141" s="617" t="s">
        <v>424</v>
      </c>
      <c r="J4141" s="654" t="s">
        <v>444</v>
      </c>
      <c r="K4141" s="654" t="s">
        <v>290</v>
      </c>
      <c r="L4141" s="654" t="s">
        <v>32</v>
      </c>
      <c r="M4141" s="689">
        <v>19635000</v>
      </c>
    </row>
    <row r="4142" spans="1:13">
      <c r="A4142" s="654" t="s">
        <v>16040</v>
      </c>
      <c r="B4142" s="654" t="s">
        <v>15831</v>
      </c>
      <c r="C4142" s="654" t="s">
        <v>15058</v>
      </c>
      <c r="D4142" s="654">
        <v>7027</v>
      </c>
      <c r="E4142" s="654" t="s">
        <v>845</v>
      </c>
      <c r="F4142" s="654" t="s">
        <v>40</v>
      </c>
      <c r="G4142" s="654" t="s">
        <v>40</v>
      </c>
      <c r="H4142" s="654" t="s">
        <v>41</v>
      </c>
      <c r="I4142" s="617" t="s">
        <v>425</v>
      </c>
      <c r="J4142" s="654" t="s">
        <v>445</v>
      </c>
      <c r="K4142" s="654" t="s">
        <v>290</v>
      </c>
      <c r="L4142" s="654" t="s">
        <v>32</v>
      </c>
      <c r="M4142" s="689">
        <v>19635000</v>
      </c>
    </row>
    <row r="4143" spans="1:13">
      <c r="A4143" s="654" t="s">
        <v>15917</v>
      </c>
      <c r="B4143" s="654" t="s">
        <v>15825</v>
      </c>
      <c r="C4143" s="654" t="s">
        <v>15058</v>
      </c>
      <c r="D4143" s="654">
        <v>7027</v>
      </c>
      <c r="E4143" s="654" t="s">
        <v>845</v>
      </c>
      <c r="F4143" s="654" t="s">
        <v>40</v>
      </c>
      <c r="G4143" s="654" t="s">
        <v>40</v>
      </c>
      <c r="H4143" s="654" t="s">
        <v>41</v>
      </c>
      <c r="I4143" s="617" t="s">
        <v>44</v>
      </c>
      <c r="J4143" s="654" t="s">
        <v>45</v>
      </c>
      <c r="K4143" s="654" t="s">
        <v>291</v>
      </c>
      <c r="L4143" s="654" t="s">
        <v>34</v>
      </c>
      <c r="M4143" s="689">
        <v>19981500</v>
      </c>
    </row>
    <row r="4144" spans="1:13">
      <c r="A4144" s="654" t="s">
        <v>15939</v>
      </c>
      <c r="B4144" s="654" t="s">
        <v>15821</v>
      </c>
      <c r="C4144" s="654" t="s">
        <v>15058</v>
      </c>
      <c r="D4144" s="654">
        <v>7027</v>
      </c>
      <c r="E4144" s="654" t="s">
        <v>845</v>
      </c>
      <c r="F4144" s="654" t="s">
        <v>40</v>
      </c>
      <c r="G4144" s="654" t="s">
        <v>40</v>
      </c>
      <c r="H4144" s="654" t="s">
        <v>41</v>
      </c>
      <c r="I4144" s="617" t="s">
        <v>221</v>
      </c>
      <c r="J4144" s="654" t="s">
        <v>222</v>
      </c>
      <c r="K4144" s="654" t="s">
        <v>1171</v>
      </c>
      <c r="L4144" s="654" t="s">
        <v>34</v>
      </c>
      <c r="M4144" s="689">
        <v>20614440</v>
      </c>
    </row>
    <row r="4145" spans="1:13">
      <c r="A4145" s="654" t="s">
        <v>15961</v>
      </c>
      <c r="B4145" s="654" t="s">
        <v>15841</v>
      </c>
      <c r="C4145" s="654" t="s">
        <v>15058</v>
      </c>
      <c r="D4145" s="654">
        <v>7027</v>
      </c>
      <c r="E4145" s="654" t="s">
        <v>845</v>
      </c>
      <c r="F4145" s="654" t="s">
        <v>40</v>
      </c>
      <c r="G4145" s="654" t="s">
        <v>40</v>
      </c>
      <c r="H4145" s="654" t="s">
        <v>41</v>
      </c>
      <c r="I4145" s="617" t="s">
        <v>48</v>
      </c>
      <c r="J4145" s="654" t="s">
        <v>49</v>
      </c>
      <c r="K4145" s="654" t="s">
        <v>291</v>
      </c>
      <c r="L4145" s="654" t="s">
        <v>218</v>
      </c>
      <c r="M4145" s="689">
        <v>20628300</v>
      </c>
    </row>
    <row r="4146" spans="1:13">
      <c r="A4146" s="654" t="s">
        <v>15973</v>
      </c>
      <c r="B4146" s="654" t="s">
        <v>15841</v>
      </c>
      <c r="C4146" s="654" t="s">
        <v>15058</v>
      </c>
      <c r="D4146" s="654">
        <v>7027</v>
      </c>
      <c r="E4146" s="654" t="s">
        <v>845</v>
      </c>
      <c r="F4146" s="654" t="s">
        <v>40</v>
      </c>
      <c r="G4146" s="654" t="s">
        <v>40</v>
      </c>
      <c r="H4146" s="654" t="s">
        <v>41</v>
      </c>
      <c r="I4146" s="617" t="s">
        <v>50</v>
      </c>
      <c r="J4146" s="654" t="s">
        <v>51</v>
      </c>
      <c r="K4146" s="654" t="s">
        <v>291</v>
      </c>
      <c r="L4146" s="654" t="s">
        <v>218</v>
      </c>
      <c r="M4146" s="689">
        <v>20628300</v>
      </c>
    </row>
    <row r="4147" spans="1:13">
      <c r="A4147" s="654" t="s">
        <v>15985</v>
      </c>
      <c r="B4147" s="654" t="s">
        <v>15841</v>
      </c>
      <c r="C4147" s="654" t="s">
        <v>15058</v>
      </c>
      <c r="D4147" s="654">
        <v>7027</v>
      </c>
      <c r="E4147" s="654" t="s">
        <v>845</v>
      </c>
      <c r="F4147" s="654" t="s">
        <v>40</v>
      </c>
      <c r="G4147" s="654" t="s">
        <v>40</v>
      </c>
      <c r="H4147" s="654" t="s">
        <v>41</v>
      </c>
      <c r="I4147" s="617" t="s">
        <v>223</v>
      </c>
      <c r="J4147" s="654" t="s">
        <v>56</v>
      </c>
      <c r="K4147" s="654" t="s">
        <v>291</v>
      </c>
      <c r="L4147" s="654" t="s">
        <v>218</v>
      </c>
      <c r="M4147" s="689">
        <v>20628300</v>
      </c>
    </row>
    <row r="4148" spans="1:13">
      <c r="A4148" s="654" t="s">
        <v>15997</v>
      </c>
      <c r="B4148" s="654" t="s">
        <v>15841</v>
      </c>
      <c r="C4148" s="654" t="s">
        <v>15058</v>
      </c>
      <c r="D4148" s="654">
        <v>7027</v>
      </c>
      <c r="E4148" s="654" t="s">
        <v>845</v>
      </c>
      <c r="F4148" s="654" t="s">
        <v>40</v>
      </c>
      <c r="G4148" s="654" t="s">
        <v>40</v>
      </c>
      <c r="H4148" s="654" t="s">
        <v>41</v>
      </c>
      <c r="I4148" s="617" t="s">
        <v>421</v>
      </c>
      <c r="J4148" s="654" t="s">
        <v>441</v>
      </c>
      <c r="K4148" s="654" t="s">
        <v>291</v>
      </c>
      <c r="L4148" s="654" t="s">
        <v>218</v>
      </c>
      <c r="M4148" s="689">
        <v>20628300</v>
      </c>
    </row>
    <row r="4149" spans="1:13">
      <c r="A4149" s="654" t="s">
        <v>16009</v>
      </c>
      <c r="B4149" s="654" t="s">
        <v>15841</v>
      </c>
      <c r="C4149" s="654" t="s">
        <v>15058</v>
      </c>
      <c r="D4149" s="654">
        <v>7027</v>
      </c>
      <c r="E4149" s="654" t="s">
        <v>845</v>
      </c>
      <c r="F4149" s="654" t="s">
        <v>40</v>
      </c>
      <c r="G4149" s="654" t="s">
        <v>40</v>
      </c>
      <c r="H4149" s="654" t="s">
        <v>41</v>
      </c>
      <c r="I4149" s="617" t="s">
        <v>422</v>
      </c>
      <c r="J4149" s="654" t="s">
        <v>442</v>
      </c>
      <c r="K4149" s="654" t="s">
        <v>291</v>
      </c>
      <c r="L4149" s="654" t="s">
        <v>218</v>
      </c>
      <c r="M4149" s="689">
        <v>20628300</v>
      </c>
    </row>
    <row r="4150" spans="1:13">
      <c r="A4150" s="654" t="s">
        <v>16021</v>
      </c>
      <c r="B4150" s="654" t="s">
        <v>15841</v>
      </c>
      <c r="C4150" s="654" t="s">
        <v>15058</v>
      </c>
      <c r="D4150" s="654">
        <v>7027</v>
      </c>
      <c r="E4150" s="654" t="s">
        <v>845</v>
      </c>
      <c r="F4150" s="654" t="s">
        <v>40</v>
      </c>
      <c r="G4150" s="654" t="s">
        <v>40</v>
      </c>
      <c r="H4150" s="654" t="s">
        <v>41</v>
      </c>
      <c r="I4150" s="617" t="s">
        <v>423</v>
      </c>
      <c r="J4150" s="654" t="s">
        <v>443</v>
      </c>
      <c r="K4150" s="654" t="s">
        <v>291</v>
      </c>
      <c r="L4150" s="654" t="s">
        <v>218</v>
      </c>
      <c r="M4150" s="689">
        <v>20628300</v>
      </c>
    </row>
    <row r="4151" spans="1:13">
      <c r="A4151" s="654" t="s">
        <v>16033</v>
      </c>
      <c r="B4151" s="654" t="s">
        <v>15841</v>
      </c>
      <c r="C4151" s="654" t="s">
        <v>15058</v>
      </c>
      <c r="D4151" s="654">
        <v>7027</v>
      </c>
      <c r="E4151" s="654" t="s">
        <v>845</v>
      </c>
      <c r="F4151" s="654" t="s">
        <v>40</v>
      </c>
      <c r="G4151" s="654" t="s">
        <v>40</v>
      </c>
      <c r="H4151" s="654" t="s">
        <v>41</v>
      </c>
      <c r="I4151" s="617" t="s">
        <v>424</v>
      </c>
      <c r="J4151" s="654" t="s">
        <v>444</v>
      </c>
      <c r="K4151" s="654" t="s">
        <v>291</v>
      </c>
      <c r="L4151" s="654" t="s">
        <v>218</v>
      </c>
      <c r="M4151" s="689">
        <v>20628300</v>
      </c>
    </row>
    <row r="4152" spans="1:13">
      <c r="A4152" s="654" t="s">
        <v>16045</v>
      </c>
      <c r="B4152" s="654" t="s">
        <v>15841</v>
      </c>
      <c r="C4152" s="654" t="s">
        <v>15058</v>
      </c>
      <c r="D4152" s="654">
        <v>7027</v>
      </c>
      <c r="E4152" s="654" t="s">
        <v>845</v>
      </c>
      <c r="F4152" s="654" t="s">
        <v>40</v>
      </c>
      <c r="G4152" s="654" t="s">
        <v>40</v>
      </c>
      <c r="H4152" s="654" t="s">
        <v>41</v>
      </c>
      <c r="I4152" s="617" t="s">
        <v>425</v>
      </c>
      <c r="J4152" s="654" t="s">
        <v>445</v>
      </c>
      <c r="K4152" s="654" t="s">
        <v>291</v>
      </c>
      <c r="L4152" s="654" t="s">
        <v>218</v>
      </c>
      <c r="M4152" s="689">
        <v>20628300</v>
      </c>
    </row>
    <row r="4153" spans="1:13">
      <c r="A4153" s="654" t="s">
        <v>15944</v>
      </c>
      <c r="B4153" s="654" t="s">
        <v>15831</v>
      </c>
      <c r="C4153" s="654" t="s">
        <v>15058</v>
      </c>
      <c r="D4153" s="654">
        <v>7027</v>
      </c>
      <c r="E4153" s="654" t="s">
        <v>845</v>
      </c>
      <c r="F4153" s="654" t="s">
        <v>40</v>
      </c>
      <c r="G4153" s="654" t="s">
        <v>40</v>
      </c>
      <c r="H4153" s="654" t="s">
        <v>41</v>
      </c>
      <c r="I4153" s="617" t="s">
        <v>221</v>
      </c>
      <c r="J4153" s="654" t="s">
        <v>222</v>
      </c>
      <c r="K4153" s="654" t="s">
        <v>290</v>
      </c>
      <c r="L4153" s="654" t="s">
        <v>32</v>
      </c>
      <c r="M4153" s="689">
        <v>20836200</v>
      </c>
    </row>
    <row r="4154" spans="1:13">
      <c r="A4154" s="654" t="s">
        <v>15905</v>
      </c>
      <c r="B4154" s="654" t="s">
        <v>15825</v>
      </c>
      <c r="C4154" s="654" t="s">
        <v>15058</v>
      </c>
      <c r="D4154" s="654">
        <v>7027</v>
      </c>
      <c r="E4154" s="654" t="s">
        <v>845</v>
      </c>
      <c r="F4154" s="654" t="s">
        <v>40</v>
      </c>
      <c r="G4154" s="654" t="s">
        <v>40</v>
      </c>
      <c r="H4154" s="654" t="s">
        <v>41</v>
      </c>
      <c r="I4154" s="617" t="s">
        <v>219</v>
      </c>
      <c r="J4154" s="654" t="s">
        <v>220</v>
      </c>
      <c r="K4154" s="654" t="s">
        <v>291</v>
      </c>
      <c r="L4154" s="654" t="s">
        <v>34</v>
      </c>
      <c r="M4154" s="689">
        <v>21021000</v>
      </c>
    </row>
    <row r="4155" spans="1:13">
      <c r="A4155" s="654" t="s">
        <v>15927</v>
      </c>
      <c r="B4155" s="654" t="s">
        <v>15821</v>
      </c>
      <c r="C4155" s="654" t="s">
        <v>15058</v>
      </c>
      <c r="D4155" s="654">
        <v>7027</v>
      </c>
      <c r="E4155" s="654" t="s">
        <v>845</v>
      </c>
      <c r="F4155" s="654" t="s">
        <v>40</v>
      </c>
      <c r="G4155" s="654" t="s">
        <v>40</v>
      </c>
      <c r="H4155" s="654" t="s">
        <v>41</v>
      </c>
      <c r="I4155" s="617" t="s">
        <v>46</v>
      </c>
      <c r="J4155" s="654" t="s">
        <v>47</v>
      </c>
      <c r="K4155" s="654" t="s">
        <v>1171</v>
      </c>
      <c r="L4155" s="654" t="s">
        <v>34</v>
      </c>
      <c r="M4155" s="689">
        <v>21809865</v>
      </c>
    </row>
    <row r="4156" spans="1:13">
      <c r="A4156" s="654" t="s">
        <v>15949</v>
      </c>
      <c r="B4156" s="654" t="s">
        <v>15841</v>
      </c>
      <c r="C4156" s="654" t="s">
        <v>15058</v>
      </c>
      <c r="D4156" s="654">
        <v>7027</v>
      </c>
      <c r="E4156" s="654" t="s">
        <v>845</v>
      </c>
      <c r="F4156" s="654" t="s">
        <v>40</v>
      </c>
      <c r="G4156" s="654" t="s">
        <v>40</v>
      </c>
      <c r="H4156" s="654" t="s">
        <v>41</v>
      </c>
      <c r="I4156" s="617" t="s">
        <v>221</v>
      </c>
      <c r="J4156" s="654" t="s">
        <v>222</v>
      </c>
      <c r="K4156" s="654" t="s">
        <v>291</v>
      </c>
      <c r="L4156" s="654" t="s">
        <v>218</v>
      </c>
      <c r="M4156" s="689">
        <v>21875700</v>
      </c>
    </row>
    <row r="4157" spans="1:13">
      <c r="A4157" s="654" t="s">
        <v>15932</v>
      </c>
      <c r="B4157" s="654" t="s">
        <v>15831</v>
      </c>
      <c r="C4157" s="654" t="s">
        <v>15058</v>
      </c>
      <c r="D4157" s="654">
        <v>7027</v>
      </c>
      <c r="E4157" s="654" t="s">
        <v>845</v>
      </c>
      <c r="F4157" s="654" t="s">
        <v>40</v>
      </c>
      <c r="G4157" s="654" t="s">
        <v>40</v>
      </c>
      <c r="H4157" s="654" t="s">
        <v>41</v>
      </c>
      <c r="I4157" s="617" t="s">
        <v>46</v>
      </c>
      <c r="J4157" s="654" t="s">
        <v>47</v>
      </c>
      <c r="K4157" s="654" t="s">
        <v>290</v>
      </c>
      <c r="L4157" s="654" t="s">
        <v>32</v>
      </c>
      <c r="M4157" s="689">
        <v>22037400</v>
      </c>
    </row>
    <row r="4158" spans="1:13">
      <c r="A4158" s="654" t="s">
        <v>15893</v>
      </c>
      <c r="B4158" s="654" t="s">
        <v>15825</v>
      </c>
      <c r="C4158" s="654" t="s">
        <v>15058</v>
      </c>
      <c r="D4158" s="599">
        <v>7027</v>
      </c>
      <c r="E4158" s="599" t="s">
        <v>845</v>
      </c>
      <c r="F4158" s="654" t="s">
        <v>40</v>
      </c>
      <c r="G4158" s="654" t="s">
        <v>40</v>
      </c>
      <c r="H4158" s="654" t="s">
        <v>41</v>
      </c>
      <c r="I4158" s="654" t="s">
        <v>42</v>
      </c>
      <c r="J4158" s="654" t="s">
        <v>43</v>
      </c>
      <c r="K4158" s="654" t="s">
        <v>291</v>
      </c>
      <c r="L4158" s="654" t="s">
        <v>34</v>
      </c>
      <c r="M4158" s="689">
        <v>22060500</v>
      </c>
    </row>
    <row r="4159" spans="1:13">
      <c r="A4159" s="654" t="s">
        <v>15954</v>
      </c>
      <c r="B4159" s="654" t="s">
        <v>15827</v>
      </c>
      <c r="C4159" s="654" t="s">
        <v>15058</v>
      </c>
      <c r="D4159" s="599">
        <v>7027</v>
      </c>
      <c r="E4159" s="599" t="s">
        <v>845</v>
      </c>
      <c r="F4159" s="654" t="s">
        <v>40</v>
      </c>
      <c r="G4159" s="654" t="s">
        <v>40</v>
      </c>
      <c r="H4159" s="654" t="s">
        <v>41</v>
      </c>
      <c r="I4159" s="654" t="s">
        <v>48</v>
      </c>
      <c r="J4159" s="654" t="s">
        <v>49</v>
      </c>
      <c r="K4159" s="654" t="s">
        <v>1170</v>
      </c>
      <c r="L4159" s="654" t="s">
        <v>32</v>
      </c>
      <c r="M4159" s="689">
        <v>22580250</v>
      </c>
    </row>
    <row r="4160" spans="1:13">
      <c r="A4160" s="654" t="s">
        <v>15966</v>
      </c>
      <c r="B4160" s="654" t="s">
        <v>15827</v>
      </c>
      <c r="C4160" s="654" t="s">
        <v>15058</v>
      </c>
      <c r="D4160" s="599">
        <v>7027</v>
      </c>
      <c r="E4160" s="599" t="s">
        <v>845</v>
      </c>
      <c r="F4160" s="654" t="s">
        <v>40</v>
      </c>
      <c r="G4160" s="654" t="s">
        <v>40</v>
      </c>
      <c r="H4160" s="654" t="s">
        <v>41</v>
      </c>
      <c r="I4160" s="654" t="s">
        <v>50</v>
      </c>
      <c r="J4160" s="654" t="s">
        <v>51</v>
      </c>
      <c r="K4160" s="654" t="s">
        <v>1170</v>
      </c>
      <c r="L4160" s="654" t="s">
        <v>32</v>
      </c>
      <c r="M4160" s="689">
        <v>22580250</v>
      </c>
    </row>
    <row r="4161" spans="1:13">
      <c r="A4161" s="654" t="s">
        <v>15978</v>
      </c>
      <c r="B4161" s="654" t="s">
        <v>15827</v>
      </c>
      <c r="C4161" s="654" t="s">
        <v>15058</v>
      </c>
      <c r="D4161" s="599">
        <v>7027</v>
      </c>
      <c r="E4161" s="599" t="s">
        <v>845</v>
      </c>
      <c r="F4161" s="654" t="s">
        <v>40</v>
      </c>
      <c r="G4161" s="654" t="s">
        <v>40</v>
      </c>
      <c r="H4161" s="654" t="s">
        <v>41</v>
      </c>
      <c r="I4161" s="654" t="s">
        <v>223</v>
      </c>
      <c r="J4161" s="654" t="s">
        <v>56</v>
      </c>
      <c r="K4161" s="654" t="s">
        <v>1170</v>
      </c>
      <c r="L4161" s="654" t="s">
        <v>32</v>
      </c>
      <c r="M4161" s="689">
        <v>22580250</v>
      </c>
    </row>
    <row r="4162" spans="1:13">
      <c r="A4162" s="654" t="s">
        <v>15990</v>
      </c>
      <c r="B4162" s="654" t="s">
        <v>15827</v>
      </c>
      <c r="C4162" s="654" t="s">
        <v>15058</v>
      </c>
      <c r="D4162" s="599">
        <v>7027</v>
      </c>
      <c r="E4162" s="599" t="s">
        <v>845</v>
      </c>
      <c r="F4162" s="654" t="s">
        <v>40</v>
      </c>
      <c r="G4162" s="654" t="s">
        <v>40</v>
      </c>
      <c r="H4162" s="654" t="s">
        <v>41</v>
      </c>
      <c r="I4162" s="654" t="s">
        <v>421</v>
      </c>
      <c r="J4162" s="654" t="s">
        <v>441</v>
      </c>
      <c r="K4162" s="654" t="s">
        <v>1170</v>
      </c>
      <c r="L4162" s="654" t="s">
        <v>32</v>
      </c>
      <c r="M4162" s="689">
        <v>22580250</v>
      </c>
    </row>
    <row r="4163" spans="1:13">
      <c r="A4163" s="654" t="s">
        <v>16002</v>
      </c>
      <c r="B4163" s="654" t="s">
        <v>15827</v>
      </c>
      <c r="C4163" s="654" t="s">
        <v>15058</v>
      </c>
      <c r="D4163" s="599">
        <v>7027</v>
      </c>
      <c r="E4163" s="599" t="s">
        <v>845</v>
      </c>
      <c r="F4163" s="654" t="s">
        <v>40</v>
      </c>
      <c r="G4163" s="654" t="s">
        <v>40</v>
      </c>
      <c r="H4163" s="654" t="s">
        <v>41</v>
      </c>
      <c r="I4163" s="654" t="s">
        <v>422</v>
      </c>
      <c r="J4163" s="654" t="s">
        <v>442</v>
      </c>
      <c r="K4163" s="654" t="s">
        <v>1170</v>
      </c>
      <c r="L4163" s="654" t="s">
        <v>32</v>
      </c>
      <c r="M4163" s="689">
        <v>22580250</v>
      </c>
    </row>
    <row r="4164" spans="1:13">
      <c r="A4164" s="654" t="s">
        <v>16014</v>
      </c>
      <c r="B4164" s="654" t="s">
        <v>15827</v>
      </c>
      <c r="C4164" s="654" t="s">
        <v>15058</v>
      </c>
      <c r="D4164" s="599">
        <v>7027</v>
      </c>
      <c r="E4164" s="599" t="s">
        <v>845</v>
      </c>
      <c r="F4164" s="654" t="s">
        <v>40</v>
      </c>
      <c r="G4164" s="654" t="s">
        <v>40</v>
      </c>
      <c r="H4164" s="654" t="s">
        <v>41</v>
      </c>
      <c r="I4164" s="654" t="s">
        <v>423</v>
      </c>
      <c r="J4164" s="654" t="s">
        <v>443</v>
      </c>
      <c r="K4164" s="654" t="s">
        <v>1170</v>
      </c>
      <c r="L4164" s="654" t="s">
        <v>32</v>
      </c>
      <c r="M4164" s="689">
        <v>22580250</v>
      </c>
    </row>
    <row r="4165" spans="1:13">
      <c r="A4165" s="654" t="s">
        <v>16026</v>
      </c>
      <c r="B4165" s="654" t="s">
        <v>15827</v>
      </c>
      <c r="C4165" s="654" t="s">
        <v>15058</v>
      </c>
      <c r="D4165" s="599">
        <v>7027</v>
      </c>
      <c r="E4165" s="599" t="s">
        <v>845</v>
      </c>
      <c r="F4165" s="654" t="s">
        <v>40</v>
      </c>
      <c r="G4165" s="654" t="s">
        <v>40</v>
      </c>
      <c r="H4165" s="654" t="s">
        <v>41</v>
      </c>
      <c r="I4165" s="654" t="s">
        <v>424</v>
      </c>
      <c r="J4165" s="654" t="s">
        <v>444</v>
      </c>
      <c r="K4165" s="654" t="s">
        <v>1170</v>
      </c>
      <c r="L4165" s="654" t="s">
        <v>32</v>
      </c>
      <c r="M4165" s="689">
        <v>22580250</v>
      </c>
    </row>
    <row r="4166" spans="1:13">
      <c r="A4166" s="641" t="s">
        <v>16038</v>
      </c>
      <c r="B4166" s="641" t="s">
        <v>15827</v>
      </c>
      <c r="C4166" s="641" t="s">
        <v>15058</v>
      </c>
      <c r="D4166" s="641">
        <v>7027</v>
      </c>
      <c r="E4166" s="641" t="s">
        <v>845</v>
      </c>
      <c r="F4166" s="641" t="s">
        <v>40</v>
      </c>
      <c r="G4166" s="641" t="s">
        <v>40</v>
      </c>
      <c r="H4166" s="641" t="s">
        <v>41</v>
      </c>
      <c r="I4166" s="654" t="s">
        <v>425</v>
      </c>
      <c r="J4166" s="641" t="s">
        <v>445</v>
      </c>
      <c r="K4166" s="641" t="s">
        <v>1170</v>
      </c>
      <c r="L4166" s="641" t="s">
        <v>32</v>
      </c>
      <c r="M4166" s="676">
        <v>22580250</v>
      </c>
    </row>
    <row r="4167" spans="1:13">
      <c r="A4167" s="641" t="s">
        <v>15915</v>
      </c>
      <c r="B4167" s="641" t="s">
        <v>15821</v>
      </c>
      <c r="C4167" s="641" t="s">
        <v>15058</v>
      </c>
      <c r="D4167" s="641">
        <v>7027</v>
      </c>
      <c r="E4167" s="641" t="s">
        <v>845</v>
      </c>
      <c r="F4167" s="641" t="s">
        <v>40</v>
      </c>
      <c r="G4167" s="641" t="s">
        <v>40</v>
      </c>
      <c r="H4167" s="641" t="s">
        <v>41</v>
      </c>
      <c r="I4167" s="654" t="s">
        <v>44</v>
      </c>
      <c r="J4167" s="641" t="s">
        <v>45</v>
      </c>
      <c r="K4167" s="641" t="s">
        <v>1171</v>
      </c>
      <c r="L4167" s="641" t="s">
        <v>34</v>
      </c>
      <c r="M4167" s="676">
        <v>22978725</v>
      </c>
    </row>
    <row r="4168" spans="1:13">
      <c r="A4168" s="641" t="s">
        <v>15881</v>
      </c>
      <c r="B4168" s="641" t="s">
        <v>15825</v>
      </c>
      <c r="C4168" s="641" t="s">
        <v>15058</v>
      </c>
      <c r="D4168" s="641">
        <v>7027</v>
      </c>
      <c r="E4168" s="641" t="s">
        <v>845</v>
      </c>
      <c r="F4168" s="641" t="s">
        <v>40</v>
      </c>
      <c r="G4168" s="641" t="s">
        <v>40</v>
      </c>
      <c r="H4168" s="641" t="s">
        <v>41</v>
      </c>
      <c r="I4168" s="654" t="s">
        <v>324</v>
      </c>
      <c r="J4168" s="641" t="s">
        <v>688</v>
      </c>
      <c r="K4168" s="641" t="s">
        <v>291</v>
      </c>
      <c r="L4168" s="641" t="s">
        <v>34</v>
      </c>
      <c r="M4168" s="676">
        <v>23076900</v>
      </c>
    </row>
    <row r="4169" spans="1:13">
      <c r="A4169" s="641" t="s">
        <v>15937</v>
      </c>
      <c r="B4169" s="641" t="s">
        <v>15841</v>
      </c>
      <c r="C4169" s="641" t="s">
        <v>15058</v>
      </c>
      <c r="D4169" s="641">
        <v>7027</v>
      </c>
      <c r="E4169" s="641" t="s">
        <v>845</v>
      </c>
      <c r="F4169" s="641" t="s">
        <v>40</v>
      </c>
      <c r="G4169" s="641" t="s">
        <v>40</v>
      </c>
      <c r="H4169" s="641" t="s">
        <v>41</v>
      </c>
      <c r="I4169" s="654" t="s">
        <v>46</v>
      </c>
      <c r="J4169" s="641" t="s">
        <v>47</v>
      </c>
      <c r="K4169" s="641" t="s">
        <v>291</v>
      </c>
      <c r="L4169" s="641" t="s">
        <v>218</v>
      </c>
      <c r="M4169" s="676">
        <v>23146200</v>
      </c>
    </row>
    <row r="4170" spans="1:13">
      <c r="A4170" s="641" t="s">
        <v>15920</v>
      </c>
      <c r="B4170" s="641" t="s">
        <v>15831</v>
      </c>
      <c r="C4170" s="641" t="s">
        <v>15058</v>
      </c>
      <c r="D4170" s="641">
        <v>7027</v>
      </c>
      <c r="E4170" s="641" t="s">
        <v>845</v>
      </c>
      <c r="F4170" s="641" t="s">
        <v>40</v>
      </c>
      <c r="G4170" s="641" t="s">
        <v>40</v>
      </c>
      <c r="H4170" s="641" t="s">
        <v>41</v>
      </c>
      <c r="I4170" s="654" t="s">
        <v>44</v>
      </c>
      <c r="J4170" s="641" t="s">
        <v>45</v>
      </c>
      <c r="K4170" s="641" t="s">
        <v>290</v>
      </c>
      <c r="L4170" s="641" t="s">
        <v>32</v>
      </c>
      <c r="M4170" s="676">
        <v>23238600</v>
      </c>
    </row>
    <row r="4171" spans="1:13">
      <c r="A4171" s="641" t="s">
        <v>15959</v>
      </c>
      <c r="B4171" s="641" t="s">
        <v>15837</v>
      </c>
      <c r="C4171" s="641" t="s">
        <v>15058</v>
      </c>
      <c r="D4171" s="641">
        <v>7027</v>
      </c>
      <c r="E4171" s="641" t="s">
        <v>845</v>
      </c>
      <c r="F4171" s="641" t="s">
        <v>40</v>
      </c>
      <c r="G4171" s="641" t="s">
        <v>40</v>
      </c>
      <c r="H4171" s="641" t="s">
        <v>41</v>
      </c>
      <c r="I4171" s="654" t="s">
        <v>48</v>
      </c>
      <c r="J4171" s="641" t="s">
        <v>49</v>
      </c>
      <c r="K4171" s="641" t="s">
        <v>1171</v>
      </c>
      <c r="L4171" s="641" t="s">
        <v>218</v>
      </c>
      <c r="M4171" s="676">
        <v>23722545</v>
      </c>
    </row>
    <row r="4172" spans="1:13">
      <c r="A4172" s="641" t="s">
        <v>15971</v>
      </c>
      <c r="B4172" s="641" t="s">
        <v>15837</v>
      </c>
      <c r="C4172" s="641" t="s">
        <v>15058</v>
      </c>
      <c r="D4172" s="641">
        <v>7027</v>
      </c>
      <c r="E4172" s="641" t="s">
        <v>845</v>
      </c>
      <c r="F4172" s="641" t="s">
        <v>40</v>
      </c>
      <c r="G4172" s="641" t="s">
        <v>40</v>
      </c>
      <c r="H4172" s="641" t="s">
        <v>41</v>
      </c>
      <c r="I4172" s="654" t="s">
        <v>50</v>
      </c>
      <c r="J4172" s="641" t="s">
        <v>51</v>
      </c>
      <c r="K4172" s="641" t="s">
        <v>1171</v>
      </c>
      <c r="L4172" s="641" t="s">
        <v>218</v>
      </c>
      <c r="M4172" s="676">
        <v>23722545</v>
      </c>
    </row>
    <row r="4173" spans="1:13">
      <c r="A4173" s="641" t="s">
        <v>15983</v>
      </c>
      <c r="B4173" s="641" t="s">
        <v>15837</v>
      </c>
      <c r="C4173" s="641" t="s">
        <v>15058</v>
      </c>
      <c r="D4173" s="641">
        <v>7027</v>
      </c>
      <c r="E4173" s="641" t="s">
        <v>845</v>
      </c>
      <c r="F4173" s="641" t="s">
        <v>40</v>
      </c>
      <c r="G4173" s="641" t="s">
        <v>40</v>
      </c>
      <c r="H4173" s="641" t="s">
        <v>41</v>
      </c>
      <c r="I4173" s="654" t="s">
        <v>223</v>
      </c>
      <c r="J4173" s="641" t="s">
        <v>56</v>
      </c>
      <c r="K4173" s="641" t="s">
        <v>1171</v>
      </c>
      <c r="L4173" s="641" t="s">
        <v>218</v>
      </c>
      <c r="M4173" s="676">
        <v>23722545</v>
      </c>
    </row>
    <row r="4174" spans="1:13">
      <c r="A4174" s="641" t="s">
        <v>15995</v>
      </c>
      <c r="B4174" s="641" t="s">
        <v>15837</v>
      </c>
      <c r="C4174" s="641" t="s">
        <v>15058</v>
      </c>
      <c r="D4174" s="641">
        <v>7027</v>
      </c>
      <c r="E4174" s="641" t="s">
        <v>845</v>
      </c>
      <c r="F4174" s="641" t="s">
        <v>40</v>
      </c>
      <c r="G4174" s="641" t="s">
        <v>40</v>
      </c>
      <c r="H4174" s="641" t="s">
        <v>41</v>
      </c>
      <c r="I4174" s="654" t="s">
        <v>421</v>
      </c>
      <c r="J4174" s="641" t="s">
        <v>441</v>
      </c>
      <c r="K4174" s="641" t="s">
        <v>1171</v>
      </c>
      <c r="L4174" s="641" t="s">
        <v>218</v>
      </c>
      <c r="M4174" s="676">
        <v>23722545</v>
      </c>
    </row>
    <row r="4175" spans="1:13">
      <c r="A4175" s="641" t="s">
        <v>16007</v>
      </c>
      <c r="B4175" s="641" t="s">
        <v>15837</v>
      </c>
      <c r="C4175" s="641" t="s">
        <v>15058</v>
      </c>
      <c r="D4175" s="641">
        <v>7027</v>
      </c>
      <c r="E4175" s="641" t="s">
        <v>845</v>
      </c>
      <c r="F4175" s="641" t="s">
        <v>40</v>
      </c>
      <c r="G4175" s="641" t="s">
        <v>40</v>
      </c>
      <c r="H4175" s="641" t="s">
        <v>41</v>
      </c>
      <c r="I4175" s="654" t="s">
        <v>422</v>
      </c>
      <c r="J4175" s="641" t="s">
        <v>442</v>
      </c>
      <c r="K4175" s="641" t="s">
        <v>1171</v>
      </c>
      <c r="L4175" s="641" t="s">
        <v>218</v>
      </c>
      <c r="M4175" s="676">
        <v>23722545</v>
      </c>
    </row>
    <row r="4176" spans="1:13">
      <c r="A4176" s="641" t="s">
        <v>16019</v>
      </c>
      <c r="B4176" s="641" t="s">
        <v>15837</v>
      </c>
      <c r="C4176" s="641" t="s">
        <v>15058</v>
      </c>
      <c r="D4176" s="641">
        <v>7027</v>
      </c>
      <c r="E4176" s="641" t="s">
        <v>845</v>
      </c>
      <c r="F4176" s="641" t="s">
        <v>40</v>
      </c>
      <c r="G4176" s="641" t="s">
        <v>40</v>
      </c>
      <c r="H4176" s="641" t="s">
        <v>41</v>
      </c>
      <c r="I4176" s="654" t="s">
        <v>423</v>
      </c>
      <c r="J4176" s="641" t="s">
        <v>443</v>
      </c>
      <c r="K4176" s="641" t="s">
        <v>1171</v>
      </c>
      <c r="L4176" s="641" t="s">
        <v>218</v>
      </c>
      <c r="M4176" s="676">
        <v>23722545</v>
      </c>
    </row>
    <row r="4177" spans="1:13">
      <c r="A4177" s="641" t="s">
        <v>16031</v>
      </c>
      <c r="B4177" s="641" t="s">
        <v>15837</v>
      </c>
      <c r="C4177" s="641" t="s">
        <v>15058</v>
      </c>
      <c r="D4177" s="641">
        <v>7027</v>
      </c>
      <c r="E4177" s="641" t="s">
        <v>845</v>
      </c>
      <c r="F4177" s="641" t="s">
        <v>40</v>
      </c>
      <c r="G4177" s="641" t="s">
        <v>40</v>
      </c>
      <c r="H4177" s="641" t="s">
        <v>41</v>
      </c>
      <c r="I4177" s="654" t="s">
        <v>424</v>
      </c>
      <c r="J4177" s="641" t="s">
        <v>444</v>
      </c>
      <c r="K4177" s="641" t="s">
        <v>1171</v>
      </c>
      <c r="L4177" s="641" t="s">
        <v>218</v>
      </c>
      <c r="M4177" s="676">
        <v>23722545</v>
      </c>
    </row>
    <row r="4178" spans="1:13">
      <c r="A4178" s="653" t="s">
        <v>16043</v>
      </c>
      <c r="B4178" s="653" t="s">
        <v>15837</v>
      </c>
      <c r="C4178" s="653" t="s">
        <v>15058</v>
      </c>
      <c r="D4178" s="653">
        <v>7027</v>
      </c>
      <c r="E4178" s="653" t="s">
        <v>845</v>
      </c>
      <c r="F4178" s="653" t="s">
        <v>40</v>
      </c>
      <c r="G4178" s="653" t="s">
        <v>40</v>
      </c>
      <c r="H4178" s="653" t="s">
        <v>41</v>
      </c>
      <c r="I4178" s="654" t="s">
        <v>425</v>
      </c>
      <c r="J4178" s="653" t="s">
        <v>445</v>
      </c>
      <c r="K4178" s="653" t="s">
        <v>1171</v>
      </c>
      <c r="L4178" s="653" t="s">
        <v>218</v>
      </c>
      <c r="M4178" s="688">
        <v>23722545</v>
      </c>
    </row>
    <row r="4179" spans="1:13">
      <c r="A4179" s="653" t="s">
        <v>15942</v>
      </c>
      <c r="B4179" s="653" t="s">
        <v>15827</v>
      </c>
      <c r="C4179" s="653" t="s">
        <v>15058</v>
      </c>
      <c r="D4179" s="653">
        <v>7027</v>
      </c>
      <c r="E4179" s="653" t="s">
        <v>845</v>
      </c>
      <c r="F4179" s="653" t="s">
        <v>40</v>
      </c>
      <c r="G4179" s="653" t="s">
        <v>40</v>
      </c>
      <c r="H4179" s="653" t="s">
        <v>41</v>
      </c>
      <c r="I4179" s="654" t="s">
        <v>221</v>
      </c>
      <c r="J4179" s="653" t="s">
        <v>222</v>
      </c>
      <c r="K4179" s="653" t="s">
        <v>1170</v>
      </c>
      <c r="L4179" s="653" t="s">
        <v>32</v>
      </c>
      <c r="M4179" s="688">
        <v>23961630</v>
      </c>
    </row>
    <row r="4180" spans="1:13">
      <c r="A4180" s="653" t="s">
        <v>15824</v>
      </c>
      <c r="B4180" s="653" t="s">
        <v>15825</v>
      </c>
      <c r="C4180" s="653" t="s">
        <v>15058</v>
      </c>
      <c r="D4180" s="653">
        <v>7027</v>
      </c>
      <c r="E4180" s="653" t="s">
        <v>845</v>
      </c>
      <c r="F4180" s="653" t="s">
        <v>40</v>
      </c>
      <c r="G4180" s="653" t="s">
        <v>40</v>
      </c>
      <c r="H4180" s="653" t="s">
        <v>41</v>
      </c>
      <c r="I4180" s="654" t="s">
        <v>316</v>
      </c>
      <c r="J4180" s="653" t="s">
        <v>684</v>
      </c>
      <c r="K4180" s="653" t="s">
        <v>291</v>
      </c>
      <c r="L4180" s="653" t="s">
        <v>34</v>
      </c>
      <c r="M4180" s="688">
        <v>24116400</v>
      </c>
    </row>
    <row r="4181" spans="1:13">
      <c r="A4181" s="653" t="s">
        <v>15845</v>
      </c>
      <c r="B4181" s="653" t="s">
        <v>15825</v>
      </c>
      <c r="C4181" s="653" t="s">
        <v>15058</v>
      </c>
      <c r="D4181" s="653">
        <v>7027</v>
      </c>
      <c r="E4181" s="653" t="s">
        <v>845</v>
      </c>
      <c r="F4181" s="653" t="s">
        <v>40</v>
      </c>
      <c r="G4181" s="653" t="s">
        <v>40</v>
      </c>
      <c r="H4181" s="653" t="s">
        <v>41</v>
      </c>
      <c r="I4181" s="654" t="s">
        <v>318</v>
      </c>
      <c r="J4181" s="653" t="s">
        <v>685</v>
      </c>
      <c r="K4181" s="653" t="s">
        <v>291</v>
      </c>
      <c r="L4181" s="653" t="s">
        <v>34</v>
      </c>
      <c r="M4181" s="688">
        <v>24116400</v>
      </c>
    </row>
    <row r="4182" spans="1:13">
      <c r="A4182" s="653" t="s">
        <v>15857</v>
      </c>
      <c r="B4182" s="653" t="s">
        <v>15825</v>
      </c>
      <c r="C4182" s="653" t="s">
        <v>15058</v>
      </c>
      <c r="D4182" s="653">
        <v>7027</v>
      </c>
      <c r="E4182" s="653" t="s">
        <v>845</v>
      </c>
      <c r="F4182" s="653" t="s">
        <v>40</v>
      </c>
      <c r="G4182" s="653" t="s">
        <v>40</v>
      </c>
      <c r="H4182" s="653" t="s">
        <v>41</v>
      </c>
      <c r="I4182" s="654" t="s">
        <v>320</v>
      </c>
      <c r="J4182" s="653" t="s">
        <v>686</v>
      </c>
      <c r="K4182" s="653" t="s">
        <v>291</v>
      </c>
      <c r="L4182" s="653" t="s">
        <v>34</v>
      </c>
      <c r="M4182" s="688">
        <v>24116400</v>
      </c>
    </row>
    <row r="4183" spans="1:13">
      <c r="A4183" s="653" t="s">
        <v>15869</v>
      </c>
      <c r="B4183" s="653" t="s">
        <v>15825</v>
      </c>
      <c r="C4183" s="653" t="s">
        <v>15058</v>
      </c>
      <c r="D4183" s="653">
        <v>7027</v>
      </c>
      <c r="E4183" s="653" t="s">
        <v>845</v>
      </c>
      <c r="F4183" s="653" t="s">
        <v>40</v>
      </c>
      <c r="G4183" s="653" t="s">
        <v>40</v>
      </c>
      <c r="H4183" s="653" t="s">
        <v>41</v>
      </c>
      <c r="I4183" s="654" t="s">
        <v>322</v>
      </c>
      <c r="J4183" s="653" t="s">
        <v>687</v>
      </c>
      <c r="K4183" s="653" t="s">
        <v>291</v>
      </c>
      <c r="L4183" s="653" t="s">
        <v>34</v>
      </c>
      <c r="M4183" s="688">
        <v>24116400</v>
      </c>
    </row>
    <row r="4184" spans="1:13">
      <c r="A4184" s="653" t="s">
        <v>15903</v>
      </c>
      <c r="B4184" s="653" t="s">
        <v>15821</v>
      </c>
      <c r="C4184" s="653" t="s">
        <v>15058</v>
      </c>
      <c r="D4184" s="653">
        <v>7027</v>
      </c>
      <c r="E4184" s="653" t="s">
        <v>845</v>
      </c>
      <c r="F4184" s="653" t="s">
        <v>40</v>
      </c>
      <c r="G4184" s="653" t="s">
        <v>40</v>
      </c>
      <c r="H4184" s="653" t="s">
        <v>41</v>
      </c>
      <c r="I4184" s="654" t="s">
        <v>219</v>
      </c>
      <c r="J4184" s="653" t="s">
        <v>220</v>
      </c>
      <c r="K4184" s="653" t="s">
        <v>1171</v>
      </c>
      <c r="L4184" s="653" t="s">
        <v>34</v>
      </c>
      <c r="M4184" s="688">
        <v>24174150</v>
      </c>
    </row>
    <row r="4185" spans="1:13">
      <c r="A4185" s="653" t="s">
        <v>15925</v>
      </c>
      <c r="B4185" s="653" t="s">
        <v>15841</v>
      </c>
      <c r="C4185" s="653" t="s">
        <v>15058</v>
      </c>
      <c r="D4185" s="653">
        <v>7027</v>
      </c>
      <c r="E4185" s="653" t="s">
        <v>845</v>
      </c>
      <c r="F4185" s="653" t="s">
        <v>40</v>
      </c>
      <c r="G4185" s="653" t="s">
        <v>40</v>
      </c>
      <c r="H4185" s="653" t="s">
        <v>41</v>
      </c>
      <c r="I4185" s="654" t="s">
        <v>44</v>
      </c>
      <c r="J4185" s="653" t="s">
        <v>45</v>
      </c>
      <c r="K4185" s="653" t="s">
        <v>291</v>
      </c>
      <c r="L4185" s="653" t="s">
        <v>218</v>
      </c>
      <c r="M4185" s="688">
        <v>24416700</v>
      </c>
    </row>
    <row r="4186" spans="1:13">
      <c r="A4186" s="653" t="s">
        <v>15908</v>
      </c>
      <c r="B4186" s="653" t="s">
        <v>15831</v>
      </c>
      <c r="C4186" s="653" t="s">
        <v>15058</v>
      </c>
      <c r="D4186" s="653">
        <v>7027</v>
      </c>
      <c r="E4186" s="653" t="s">
        <v>845</v>
      </c>
      <c r="F4186" s="653" t="s">
        <v>40</v>
      </c>
      <c r="G4186" s="653" t="s">
        <v>40</v>
      </c>
      <c r="H4186" s="653" t="s">
        <v>41</v>
      </c>
      <c r="I4186" s="654" t="s">
        <v>219</v>
      </c>
      <c r="J4186" s="653" t="s">
        <v>220</v>
      </c>
      <c r="K4186" s="653" t="s">
        <v>290</v>
      </c>
      <c r="L4186" s="653" t="s">
        <v>32</v>
      </c>
      <c r="M4186" s="688">
        <v>24439800</v>
      </c>
    </row>
    <row r="4187" spans="1:13">
      <c r="A4187" s="653" t="s">
        <v>15947</v>
      </c>
      <c r="B4187" s="653" t="s">
        <v>15837</v>
      </c>
      <c r="C4187" s="653" t="s">
        <v>15058</v>
      </c>
      <c r="D4187" s="653">
        <v>7027</v>
      </c>
      <c r="E4187" s="653" t="s">
        <v>845</v>
      </c>
      <c r="F4187" s="653" t="s">
        <v>40</v>
      </c>
      <c r="G4187" s="653" t="s">
        <v>40</v>
      </c>
      <c r="H4187" s="653" t="s">
        <v>41</v>
      </c>
      <c r="I4187" s="654" t="s">
        <v>221</v>
      </c>
      <c r="J4187" s="653" t="s">
        <v>222</v>
      </c>
      <c r="K4187" s="653" t="s">
        <v>1171</v>
      </c>
      <c r="L4187" s="653" t="s">
        <v>218</v>
      </c>
      <c r="M4187" s="688">
        <v>25157055</v>
      </c>
    </row>
    <row r="4188" spans="1:13">
      <c r="A4188" s="653" t="s">
        <v>15930</v>
      </c>
      <c r="B4188" s="653" t="s">
        <v>15827</v>
      </c>
      <c r="C4188" s="653" t="s">
        <v>15058</v>
      </c>
      <c r="D4188" s="653">
        <v>7027</v>
      </c>
      <c r="E4188" s="653" t="s">
        <v>845</v>
      </c>
      <c r="F4188" s="653" t="s">
        <v>40</v>
      </c>
      <c r="G4188" s="653" t="s">
        <v>40</v>
      </c>
      <c r="H4188" s="653" t="s">
        <v>41</v>
      </c>
      <c r="I4188" s="654" t="s">
        <v>46</v>
      </c>
      <c r="J4188" s="653" t="s">
        <v>47</v>
      </c>
      <c r="K4188" s="653" t="s">
        <v>1170</v>
      </c>
      <c r="L4188" s="653" t="s">
        <v>32</v>
      </c>
      <c r="M4188" s="688">
        <v>25343010</v>
      </c>
    </row>
    <row r="4189" spans="1:13">
      <c r="A4189" s="615" t="s">
        <v>15891</v>
      </c>
      <c r="B4189" s="615" t="s">
        <v>15821</v>
      </c>
      <c r="C4189" s="615" t="s">
        <v>15058</v>
      </c>
      <c r="D4189" s="615">
        <v>7027</v>
      </c>
      <c r="E4189" s="615" t="s">
        <v>845</v>
      </c>
      <c r="F4189" s="615" t="s">
        <v>40</v>
      </c>
      <c r="G4189" s="615" t="s">
        <v>40</v>
      </c>
      <c r="H4189" s="615" t="s">
        <v>41</v>
      </c>
      <c r="I4189" s="615" t="s">
        <v>42</v>
      </c>
      <c r="J4189" s="615" t="s">
        <v>43</v>
      </c>
      <c r="K4189" s="615" t="s">
        <v>1171</v>
      </c>
      <c r="L4189" s="615" t="s">
        <v>34</v>
      </c>
      <c r="M4189" s="634">
        <v>25369575</v>
      </c>
    </row>
    <row r="4190" spans="1:13">
      <c r="A4190" s="615" t="s">
        <v>15896</v>
      </c>
      <c r="B4190" s="615" t="s">
        <v>15831</v>
      </c>
      <c r="C4190" s="615" t="s">
        <v>15058</v>
      </c>
      <c r="D4190" s="615">
        <v>7027</v>
      </c>
      <c r="E4190" s="615" t="s">
        <v>845</v>
      </c>
      <c r="F4190" s="615" t="s">
        <v>40</v>
      </c>
      <c r="G4190" s="615" t="s">
        <v>40</v>
      </c>
      <c r="H4190" s="615" t="s">
        <v>41</v>
      </c>
      <c r="I4190" s="615" t="s">
        <v>42</v>
      </c>
      <c r="J4190" s="615" t="s">
        <v>43</v>
      </c>
      <c r="K4190" s="615" t="s">
        <v>290</v>
      </c>
      <c r="L4190" s="615" t="s">
        <v>32</v>
      </c>
      <c r="M4190" s="634">
        <v>25641000</v>
      </c>
    </row>
    <row r="4191" spans="1:13">
      <c r="A4191" s="615" t="s">
        <v>15913</v>
      </c>
      <c r="B4191" s="615" t="s">
        <v>15841</v>
      </c>
      <c r="C4191" s="615" t="s">
        <v>15058</v>
      </c>
      <c r="D4191" s="615">
        <v>7027</v>
      </c>
      <c r="E4191" s="615" t="s">
        <v>845</v>
      </c>
      <c r="F4191" s="615" t="s">
        <v>40</v>
      </c>
      <c r="G4191" s="615" t="s">
        <v>40</v>
      </c>
      <c r="H4191" s="615" t="s">
        <v>41</v>
      </c>
      <c r="I4191" s="615" t="s">
        <v>219</v>
      </c>
      <c r="J4191" s="615" t="s">
        <v>220</v>
      </c>
      <c r="K4191" s="615" t="s">
        <v>291</v>
      </c>
      <c r="L4191" s="615" t="s">
        <v>218</v>
      </c>
      <c r="M4191" s="634">
        <v>25664100</v>
      </c>
    </row>
    <row r="4192" spans="1:13">
      <c r="A4192" s="615" t="s">
        <v>15879</v>
      </c>
      <c r="B4192" s="615" t="s">
        <v>15821</v>
      </c>
      <c r="C4192" s="615" t="s">
        <v>15058</v>
      </c>
      <c r="D4192" s="615">
        <v>7027</v>
      </c>
      <c r="E4192" s="615" t="s">
        <v>845</v>
      </c>
      <c r="F4192" s="615" t="s">
        <v>40</v>
      </c>
      <c r="G4192" s="615" t="s">
        <v>40</v>
      </c>
      <c r="H4192" s="615" t="s">
        <v>41</v>
      </c>
      <c r="I4192" s="615" t="s">
        <v>324</v>
      </c>
      <c r="J4192" s="615" t="s">
        <v>688</v>
      </c>
      <c r="K4192" s="615" t="s">
        <v>1171</v>
      </c>
      <c r="L4192" s="615" t="s">
        <v>34</v>
      </c>
      <c r="M4192" s="634">
        <v>26538435</v>
      </c>
    </row>
    <row r="4193" spans="1:13">
      <c r="A4193" s="615" t="s">
        <v>15935</v>
      </c>
      <c r="B4193" s="615" t="s">
        <v>15837</v>
      </c>
      <c r="C4193" s="615" t="s">
        <v>15058</v>
      </c>
      <c r="D4193" s="615">
        <v>7027</v>
      </c>
      <c r="E4193" s="615" t="s">
        <v>845</v>
      </c>
      <c r="F4193" s="615" t="s">
        <v>40</v>
      </c>
      <c r="G4193" s="615" t="s">
        <v>40</v>
      </c>
      <c r="H4193" s="615" t="s">
        <v>41</v>
      </c>
      <c r="I4193" s="615" t="s">
        <v>46</v>
      </c>
      <c r="J4193" s="615" t="s">
        <v>47</v>
      </c>
      <c r="K4193" s="615" t="s">
        <v>1171</v>
      </c>
      <c r="L4193" s="615" t="s">
        <v>218</v>
      </c>
      <c r="M4193" s="634">
        <v>26618130</v>
      </c>
    </row>
    <row r="4194" spans="1:13">
      <c r="A4194" s="615" t="s">
        <v>15918</v>
      </c>
      <c r="B4194" s="615" t="s">
        <v>15827</v>
      </c>
      <c r="C4194" s="615" t="s">
        <v>15058</v>
      </c>
      <c r="D4194" s="615">
        <v>7027</v>
      </c>
      <c r="E4194" s="615" t="s">
        <v>845</v>
      </c>
      <c r="F4194" s="615" t="s">
        <v>40</v>
      </c>
      <c r="G4194" s="615" t="s">
        <v>40</v>
      </c>
      <c r="H4194" s="615" t="s">
        <v>41</v>
      </c>
      <c r="I4194" s="615" t="s">
        <v>44</v>
      </c>
      <c r="J4194" s="615" t="s">
        <v>45</v>
      </c>
      <c r="K4194" s="615" t="s">
        <v>1170</v>
      </c>
      <c r="L4194" s="615" t="s">
        <v>32</v>
      </c>
      <c r="M4194" s="634">
        <v>26724390</v>
      </c>
    </row>
    <row r="4195" spans="1:13">
      <c r="A4195" s="615" t="s">
        <v>15884</v>
      </c>
      <c r="B4195" s="615" t="s">
        <v>15831</v>
      </c>
      <c r="C4195" s="615" t="s">
        <v>15058</v>
      </c>
      <c r="D4195" s="615">
        <v>7027</v>
      </c>
      <c r="E4195" s="615" t="s">
        <v>845</v>
      </c>
      <c r="F4195" s="615" t="s">
        <v>40</v>
      </c>
      <c r="G4195" s="615" t="s">
        <v>40</v>
      </c>
      <c r="H4195" s="615" t="s">
        <v>41</v>
      </c>
      <c r="I4195" s="615" t="s">
        <v>324</v>
      </c>
      <c r="J4195" s="615" t="s">
        <v>688</v>
      </c>
      <c r="K4195" s="615" t="s">
        <v>290</v>
      </c>
      <c r="L4195" s="615" t="s">
        <v>32</v>
      </c>
      <c r="M4195" s="634">
        <v>26842200</v>
      </c>
    </row>
    <row r="4196" spans="1:13">
      <c r="A4196" s="615" t="s">
        <v>15901</v>
      </c>
      <c r="B4196" s="615" t="s">
        <v>15841</v>
      </c>
      <c r="C4196" s="615" t="s">
        <v>15058</v>
      </c>
      <c r="D4196" s="615">
        <v>7027</v>
      </c>
      <c r="E4196" s="615" t="s">
        <v>845</v>
      </c>
      <c r="F4196" s="615" t="s">
        <v>40</v>
      </c>
      <c r="G4196" s="615" t="s">
        <v>40</v>
      </c>
      <c r="H4196" s="615" t="s">
        <v>41</v>
      </c>
      <c r="I4196" s="615" t="s">
        <v>42</v>
      </c>
      <c r="J4196" s="615" t="s">
        <v>43</v>
      </c>
      <c r="K4196" s="615" t="s">
        <v>291</v>
      </c>
      <c r="L4196" s="615" t="s">
        <v>218</v>
      </c>
      <c r="M4196" s="634">
        <v>26934600</v>
      </c>
    </row>
    <row r="4197" spans="1:13">
      <c r="A4197" s="615" t="s">
        <v>15820</v>
      </c>
      <c r="B4197" s="615" t="s">
        <v>15821</v>
      </c>
      <c r="C4197" s="615" t="s">
        <v>15058</v>
      </c>
      <c r="D4197" s="615">
        <v>7027</v>
      </c>
      <c r="E4197" s="615" t="s">
        <v>845</v>
      </c>
      <c r="F4197" s="615" t="s">
        <v>40</v>
      </c>
      <c r="G4197" s="615" t="s">
        <v>40</v>
      </c>
      <c r="H4197" s="615" t="s">
        <v>41</v>
      </c>
      <c r="I4197" s="615" t="s">
        <v>316</v>
      </c>
      <c r="J4197" s="615" t="s">
        <v>684</v>
      </c>
      <c r="K4197" s="615" t="s">
        <v>1171</v>
      </c>
      <c r="L4197" s="615" t="s">
        <v>34</v>
      </c>
      <c r="M4197" s="634">
        <v>27733860</v>
      </c>
    </row>
    <row r="4198" spans="1:13">
      <c r="A4198" s="587" t="s">
        <v>15843</v>
      </c>
      <c r="B4198" s="587" t="s">
        <v>15821</v>
      </c>
      <c r="C4198" s="587" t="s">
        <v>15058</v>
      </c>
      <c r="D4198" s="587">
        <v>7027</v>
      </c>
      <c r="E4198" s="587" t="s">
        <v>845</v>
      </c>
      <c r="F4198" s="587" t="s">
        <v>40</v>
      </c>
      <c r="G4198" s="587" t="s">
        <v>40</v>
      </c>
      <c r="H4198" s="587" t="s">
        <v>41</v>
      </c>
      <c r="I4198" s="587" t="s">
        <v>318</v>
      </c>
      <c r="J4198" s="587" t="s">
        <v>685</v>
      </c>
      <c r="K4198" s="587" t="s">
        <v>1171</v>
      </c>
      <c r="L4198" s="587" t="s">
        <v>34</v>
      </c>
      <c r="M4198" s="592">
        <v>27733860</v>
      </c>
    </row>
    <row r="4199" spans="1:13">
      <c r="A4199" s="587" t="s">
        <v>15855</v>
      </c>
      <c r="B4199" s="587" t="s">
        <v>15821</v>
      </c>
      <c r="C4199" s="587" t="s">
        <v>15058</v>
      </c>
      <c r="D4199" s="587">
        <v>7027</v>
      </c>
      <c r="E4199" s="587" t="s">
        <v>845</v>
      </c>
      <c r="F4199" s="587" t="s">
        <v>40</v>
      </c>
      <c r="G4199" s="587" t="s">
        <v>40</v>
      </c>
      <c r="H4199" s="587" t="s">
        <v>41</v>
      </c>
      <c r="I4199" s="587" t="s">
        <v>320</v>
      </c>
      <c r="J4199" s="587" t="s">
        <v>686</v>
      </c>
      <c r="K4199" s="587" t="s">
        <v>1171</v>
      </c>
      <c r="L4199" s="587" t="s">
        <v>34</v>
      </c>
      <c r="M4199" s="592">
        <v>27733860</v>
      </c>
    </row>
    <row r="4200" spans="1:13">
      <c r="A4200" s="587" t="s">
        <v>15867</v>
      </c>
      <c r="B4200" s="587" t="s">
        <v>15821</v>
      </c>
      <c r="C4200" s="587" t="s">
        <v>15058</v>
      </c>
      <c r="D4200" s="587">
        <v>7027</v>
      </c>
      <c r="E4200" s="587" t="s">
        <v>845</v>
      </c>
      <c r="F4200" s="587" t="s">
        <v>40</v>
      </c>
      <c r="G4200" s="587" t="s">
        <v>40</v>
      </c>
      <c r="H4200" s="587" t="s">
        <v>41</v>
      </c>
      <c r="I4200" s="587" t="s">
        <v>322</v>
      </c>
      <c r="J4200" s="587" t="s">
        <v>687</v>
      </c>
      <c r="K4200" s="587" t="s">
        <v>1171</v>
      </c>
      <c r="L4200" s="587" t="s">
        <v>34</v>
      </c>
      <c r="M4200" s="592">
        <v>27733860</v>
      </c>
    </row>
    <row r="4201" spans="1:13">
      <c r="A4201" s="587" t="s">
        <v>15830</v>
      </c>
      <c r="B4201" s="587" t="s">
        <v>15831</v>
      </c>
      <c r="C4201" s="587" t="s">
        <v>15058</v>
      </c>
      <c r="D4201" s="587">
        <v>7027</v>
      </c>
      <c r="E4201" s="587" t="s">
        <v>845</v>
      </c>
      <c r="F4201" s="587" t="s">
        <v>40</v>
      </c>
      <c r="G4201" s="587" t="s">
        <v>40</v>
      </c>
      <c r="H4201" s="587" t="s">
        <v>41</v>
      </c>
      <c r="I4201" s="587" t="s">
        <v>316</v>
      </c>
      <c r="J4201" s="587" t="s">
        <v>684</v>
      </c>
      <c r="K4201" s="587" t="s">
        <v>290</v>
      </c>
      <c r="L4201" s="587" t="s">
        <v>32</v>
      </c>
      <c r="M4201" s="592">
        <v>28043400</v>
      </c>
    </row>
    <row r="4202" spans="1:13">
      <c r="A4202" s="587" t="s">
        <v>15848</v>
      </c>
      <c r="B4202" s="587" t="s">
        <v>15831</v>
      </c>
      <c r="C4202" s="587" t="s">
        <v>15058</v>
      </c>
      <c r="D4202" s="587">
        <v>7027</v>
      </c>
      <c r="E4202" s="587" t="s">
        <v>845</v>
      </c>
      <c r="F4202" s="587" t="s">
        <v>40</v>
      </c>
      <c r="G4202" s="587" t="s">
        <v>40</v>
      </c>
      <c r="H4202" s="587" t="s">
        <v>41</v>
      </c>
      <c r="I4202" s="587" t="s">
        <v>318</v>
      </c>
      <c r="J4202" s="587" t="s">
        <v>685</v>
      </c>
      <c r="K4202" s="587" t="s">
        <v>290</v>
      </c>
      <c r="L4202" s="587" t="s">
        <v>32</v>
      </c>
      <c r="M4202" s="592">
        <v>28043400</v>
      </c>
    </row>
    <row r="4203" spans="1:13">
      <c r="A4203" s="587" t="s">
        <v>15860</v>
      </c>
      <c r="B4203" s="587" t="s">
        <v>15831</v>
      </c>
      <c r="C4203" s="587" t="s">
        <v>15058</v>
      </c>
      <c r="D4203" s="587">
        <v>7027</v>
      </c>
      <c r="E4203" s="587" t="s">
        <v>845</v>
      </c>
      <c r="F4203" s="587" t="s">
        <v>40</v>
      </c>
      <c r="G4203" s="587" t="s">
        <v>40</v>
      </c>
      <c r="H4203" s="587" t="s">
        <v>41</v>
      </c>
      <c r="I4203" s="587" t="s">
        <v>320</v>
      </c>
      <c r="J4203" s="587" t="s">
        <v>686</v>
      </c>
      <c r="K4203" s="587" t="s">
        <v>290</v>
      </c>
      <c r="L4203" s="587" t="s">
        <v>32</v>
      </c>
      <c r="M4203" s="592">
        <v>28043400</v>
      </c>
    </row>
    <row r="4204" spans="1:13">
      <c r="A4204" s="587" t="s">
        <v>15872</v>
      </c>
      <c r="B4204" s="587" t="s">
        <v>15831</v>
      </c>
      <c r="C4204" s="587" t="s">
        <v>15058</v>
      </c>
      <c r="D4204" s="587">
        <v>7027</v>
      </c>
      <c r="E4204" s="587" t="s">
        <v>845</v>
      </c>
      <c r="F4204" s="587" t="s">
        <v>40</v>
      </c>
      <c r="G4204" s="587" t="s">
        <v>40</v>
      </c>
      <c r="H4204" s="587" t="s">
        <v>41</v>
      </c>
      <c r="I4204" s="587" t="s">
        <v>322</v>
      </c>
      <c r="J4204" s="587" t="s">
        <v>687</v>
      </c>
      <c r="K4204" s="587" t="s">
        <v>290</v>
      </c>
      <c r="L4204" s="587" t="s">
        <v>32</v>
      </c>
      <c r="M4204" s="592">
        <v>28043400</v>
      </c>
    </row>
    <row r="4205" spans="1:13">
      <c r="A4205" s="587" t="s">
        <v>15923</v>
      </c>
      <c r="B4205" s="587" t="s">
        <v>15837</v>
      </c>
      <c r="C4205" s="587" t="s">
        <v>15058</v>
      </c>
      <c r="D4205" s="587">
        <v>7027</v>
      </c>
      <c r="E4205" s="587" t="s">
        <v>845</v>
      </c>
      <c r="F4205" s="587" t="s">
        <v>40</v>
      </c>
      <c r="G4205" s="587" t="s">
        <v>40</v>
      </c>
      <c r="H4205" s="587" t="s">
        <v>41</v>
      </c>
      <c r="I4205" s="587" t="s">
        <v>44</v>
      </c>
      <c r="J4205" s="587" t="s">
        <v>45</v>
      </c>
      <c r="K4205" s="587" t="s">
        <v>1171</v>
      </c>
      <c r="L4205" s="587" t="s">
        <v>218</v>
      </c>
      <c r="M4205" s="592">
        <v>28079205</v>
      </c>
    </row>
    <row r="4206" spans="1:13">
      <c r="A4206" s="587" t="s">
        <v>15906</v>
      </c>
      <c r="B4206" s="587" t="s">
        <v>15827</v>
      </c>
      <c r="C4206" s="587" t="s">
        <v>15058</v>
      </c>
      <c r="D4206" s="587">
        <v>7027</v>
      </c>
      <c r="E4206" s="587" t="s">
        <v>845</v>
      </c>
      <c r="F4206" s="587" t="s">
        <v>40</v>
      </c>
      <c r="G4206" s="587" t="s">
        <v>40</v>
      </c>
      <c r="H4206" s="587" t="s">
        <v>41</v>
      </c>
      <c r="I4206" s="587" t="s">
        <v>219</v>
      </c>
      <c r="J4206" s="587" t="s">
        <v>220</v>
      </c>
      <c r="K4206" s="587" t="s">
        <v>1170</v>
      </c>
      <c r="L4206" s="587" t="s">
        <v>32</v>
      </c>
      <c r="M4206" s="592">
        <v>28105770</v>
      </c>
    </row>
    <row r="4207" spans="1:13">
      <c r="A4207" s="587" t="s">
        <v>15889</v>
      </c>
      <c r="B4207" s="587" t="s">
        <v>15841</v>
      </c>
      <c r="C4207" s="587" t="s">
        <v>15058</v>
      </c>
      <c r="D4207" s="587">
        <v>7027</v>
      </c>
      <c r="E4207" s="587" t="s">
        <v>845</v>
      </c>
      <c r="F4207" s="587" t="s">
        <v>40</v>
      </c>
      <c r="G4207" s="587" t="s">
        <v>40</v>
      </c>
      <c r="H4207" s="587" t="s">
        <v>41</v>
      </c>
      <c r="I4207" s="587" t="s">
        <v>324</v>
      </c>
      <c r="J4207" s="587" t="s">
        <v>688</v>
      </c>
      <c r="K4207" s="587" t="s">
        <v>291</v>
      </c>
      <c r="L4207" s="587" t="s">
        <v>218</v>
      </c>
      <c r="M4207" s="592">
        <v>28182000</v>
      </c>
    </row>
    <row r="4208" spans="1:13">
      <c r="A4208" s="587" t="s">
        <v>15840</v>
      </c>
      <c r="B4208" s="587" t="s">
        <v>15841</v>
      </c>
      <c r="C4208" s="587" t="s">
        <v>15058</v>
      </c>
      <c r="D4208" s="587">
        <v>7027</v>
      </c>
      <c r="E4208" s="587" t="s">
        <v>845</v>
      </c>
      <c r="F4208" s="587" t="s">
        <v>40</v>
      </c>
      <c r="G4208" s="587" t="s">
        <v>40</v>
      </c>
      <c r="H4208" s="587" t="s">
        <v>41</v>
      </c>
      <c r="I4208" s="587" t="s">
        <v>316</v>
      </c>
      <c r="J4208" s="587" t="s">
        <v>684</v>
      </c>
      <c r="K4208" s="587" t="s">
        <v>291</v>
      </c>
      <c r="L4208" s="587" t="s">
        <v>218</v>
      </c>
      <c r="M4208" s="592">
        <v>29452500</v>
      </c>
    </row>
    <row r="4209" spans="1:13">
      <c r="A4209" s="587" t="s">
        <v>15853</v>
      </c>
      <c r="B4209" s="587" t="s">
        <v>15841</v>
      </c>
      <c r="C4209" s="587" t="s">
        <v>15058</v>
      </c>
      <c r="D4209" s="587">
        <v>7027</v>
      </c>
      <c r="E4209" s="587" t="s">
        <v>845</v>
      </c>
      <c r="F4209" s="587" t="s">
        <v>40</v>
      </c>
      <c r="G4209" s="587" t="s">
        <v>40</v>
      </c>
      <c r="H4209" s="587" t="s">
        <v>41</v>
      </c>
      <c r="I4209" s="587" t="s">
        <v>318</v>
      </c>
      <c r="J4209" s="587" t="s">
        <v>685</v>
      </c>
      <c r="K4209" s="587" t="s">
        <v>291</v>
      </c>
      <c r="L4209" s="587" t="s">
        <v>218</v>
      </c>
      <c r="M4209" s="592">
        <v>29452500</v>
      </c>
    </row>
    <row r="4210" spans="1:13">
      <c r="A4210" s="587" t="s">
        <v>15865</v>
      </c>
      <c r="B4210" s="587" t="s">
        <v>15841</v>
      </c>
      <c r="C4210" s="587" t="s">
        <v>15058</v>
      </c>
      <c r="D4210" s="587">
        <v>7027</v>
      </c>
      <c r="E4210" s="587" t="s">
        <v>845</v>
      </c>
      <c r="F4210" s="587" t="s">
        <v>40</v>
      </c>
      <c r="G4210" s="587" t="s">
        <v>40</v>
      </c>
      <c r="H4210" s="587" t="s">
        <v>41</v>
      </c>
      <c r="I4210" s="587" t="s">
        <v>320</v>
      </c>
      <c r="J4210" s="587" t="s">
        <v>686</v>
      </c>
      <c r="K4210" s="587" t="s">
        <v>291</v>
      </c>
      <c r="L4210" s="587" t="s">
        <v>218</v>
      </c>
      <c r="M4210" s="592">
        <v>29452500</v>
      </c>
    </row>
    <row r="4211" spans="1:13">
      <c r="A4211" s="587" t="s">
        <v>15877</v>
      </c>
      <c r="B4211" s="587" t="s">
        <v>15841</v>
      </c>
      <c r="C4211" s="587" t="s">
        <v>15058</v>
      </c>
      <c r="D4211" s="587">
        <v>7027</v>
      </c>
      <c r="E4211" s="587" t="s">
        <v>845</v>
      </c>
      <c r="F4211" s="587" t="s">
        <v>40</v>
      </c>
      <c r="G4211" s="587" t="s">
        <v>40</v>
      </c>
      <c r="H4211" s="587" t="s">
        <v>41</v>
      </c>
      <c r="I4211" s="587" t="s">
        <v>322</v>
      </c>
      <c r="J4211" s="587" t="s">
        <v>687</v>
      </c>
      <c r="K4211" s="587" t="s">
        <v>291</v>
      </c>
      <c r="L4211" s="587" t="s">
        <v>218</v>
      </c>
      <c r="M4211" s="592">
        <v>29452500</v>
      </c>
    </row>
    <row r="4212" spans="1:13">
      <c r="A4212" s="587" t="s">
        <v>15894</v>
      </c>
      <c r="B4212" s="587" t="s">
        <v>15827</v>
      </c>
      <c r="C4212" s="587" t="s">
        <v>15058</v>
      </c>
      <c r="D4212" s="587">
        <v>7027</v>
      </c>
      <c r="E4212" s="587" t="s">
        <v>845</v>
      </c>
      <c r="F4212" s="587" t="s">
        <v>40</v>
      </c>
      <c r="G4212" s="587" t="s">
        <v>40</v>
      </c>
      <c r="H4212" s="587" t="s">
        <v>41</v>
      </c>
      <c r="I4212" s="587" t="s">
        <v>42</v>
      </c>
      <c r="J4212" s="587" t="s">
        <v>43</v>
      </c>
      <c r="K4212" s="587" t="s">
        <v>1170</v>
      </c>
      <c r="L4212" s="587" t="s">
        <v>32</v>
      </c>
      <c r="M4212" s="592">
        <v>29487150</v>
      </c>
    </row>
    <row r="4213" spans="1:13">
      <c r="A4213" s="587" t="s">
        <v>15911</v>
      </c>
      <c r="B4213" s="587" t="s">
        <v>15837</v>
      </c>
      <c r="C4213" s="587" t="s">
        <v>15058</v>
      </c>
      <c r="D4213" s="587">
        <v>7027</v>
      </c>
      <c r="E4213" s="587" t="s">
        <v>845</v>
      </c>
      <c r="F4213" s="587" t="s">
        <v>40</v>
      </c>
      <c r="G4213" s="587" t="s">
        <v>40</v>
      </c>
      <c r="H4213" s="587" t="s">
        <v>41</v>
      </c>
      <c r="I4213" s="587" t="s">
        <v>219</v>
      </c>
      <c r="J4213" s="587" t="s">
        <v>220</v>
      </c>
      <c r="K4213" s="587" t="s">
        <v>1171</v>
      </c>
      <c r="L4213" s="587" t="s">
        <v>218</v>
      </c>
      <c r="M4213" s="592">
        <v>29513715</v>
      </c>
    </row>
    <row r="4214" spans="1:13">
      <c r="A4214" s="587" t="s">
        <v>15952</v>
      </c>
      <c r="B4214" s="587" t="s">
        <v>15823</v>
      </c>
      <c r="C4214" s="587" t="s">
        <v>15058</v>
      </c>
      <c r="D4214" s="587">
        <v>7027</v>
      </c>
      <c r="E4214" s="587" t="s">
        <v>845</v>
      </c>
      <c r="F4214" s="587" t="s">
        <v>40</v>
      </c>
      <c r="G4214" s="587" t="s">
        <v>40</v>
      </c>
      <c r="H4214" s="587" t="s">
        <v>41</v>
      </c>
      <c r="I4214" s="587" t="s">
        <v>48</v>
      </c>
      <c r="J4214" s="587" t="s">
        <v>49</v>
      </c>
      <c r="K4214" s="587" t="s">
        <v>290</v>
      </c>
      <c r="L4214" s="587" t="s">
        <v>34</v>
      </c>
      <c r="M4214" s="592">
        <v>29660400</v>
      </c>
    </row>
    <row r="4215" spans="1:13">
      <c r="A4215" s="587" t="s">
        <v>15964</v>
      </c>
      <c r="B4215" s="587" t="s">
        <v>15823</v>
      </c>
      <c r="C4215" s="587" t="s">
        <v>15058</v>
      </c>
      <c r="D4215" s="587">
        <v>7027</v>
      </c>
      <c r="E4215" s="587" t="s">
        <v>845</v>
      </c>
      <c r="F4215" s="587" t="s">
        <v>40</v>
      </c>
      <c r="G4215" s="587" t="s">
        <v>40</v>
      </c>
      <c r="H4215" s="587" t="s">
        <v>41</v>
      </c>
      <c r="I4215" s="587" t="s">
        <v>50</v>
      </c>
      <c r="J4215" s="587" t="s">
        <v>51</v>
      </c>
      <c r="K4215" s="587" t="s">
        <v>290</v>
      </c>
      <c r="L4215" s="587" t="s">
        <v>34</v>
      </c>
      <c r="M4215" s="592">
        <v>29660400</v>
      </c>
    </row>
    <row r="4216" spans="1:13">
      <c r="A4216" s="587" t="s">
        <v>15976</v>
      </c>
      <c r="B4216" s="587" t="s">
        <v>15823</v>
      </c>
      <c r="C4216" s="587" t="s">
        <v>15058</v>
      </c>
      <c r="D4216" s="587">
        <v>7027</v>
      </c>
      <c r="E4216" s="587" t="s">
        <v>845</v>
      </c>
      <c r="F4216" s="587" t="s">
        <v>40</v>
      </c>
      <c r="G4216" s="587" t="s">
        <v>40</v>
      </c>
      <c r="H4216" s="587" t="s">
        <v>41</v>
      </c>
      <c r="I4216" s="587" t="s">
        <v>223</v>
      </c>
      <c r="J4216" s="587" t="s">
        <v>56</v>
      </c>
      <c r="K4216" s="587" t="s">
        <v>290</v>
      </c>
      <c r="L4216" s="587" t="s">
        <v>34</v>
      </c>
      <c r="M4216" s="592">
        <v>29660400</v>
      </c>
    </row>
    <row r="4217" spans="1:13">
      <c r="A4217" s="587" t="s">
        <v>15988</v>
      </c>
      <c r="B4217" s="587" t="s">
        <v>15823</v>
      </c>
      <c r="C4217" s="587" t="s">
        <v>15058</v>
      </c>
      <c r="D4217" s="587">
        <v>7027</v>
      </c>
      <c r="E4217" s="587" t="s">
        <v>845</v>
      </c>
      <c r="F4217" s="587" t="s">
        <v>40</v>
      </c>
      <c r="G4217" s="587" t="s">
        <v>40</v>
      </c>
      <c r="H4217" s="587" t="s">
        <v>41</v>
      </c>
      <c r="I4217" s="587" t="s">
        <v>421</v>
      </c>
      <c r="J4217" s="587" t="s">
        <v>441</v>
      </c>
      <c r="K4217" s="587" t="s">
        <v>290</v>
      </c>
      <c r="L4217" s="587" t="s">
        <v>34</v>
      </c>
      <c r="M4217" s="592">
        <v>29660400</v>
      </c>
    </row>
    <row r="4218" spans="1:13">
      <c r="A4218" s="587" t="s">
        <v>16000</v>
      </c>
      <c r="B4218" s="587" t="s">
        <v>15823</v>
      </c>
      <c r="C4218" s="587" t="s">
        <v>15058</v>
      </c>
      <c r="D4218" s="587">
        <v>7027</v>
      </c>
      <c r="E4218" s="587" t="s">
        <v>845</v>
      </c>
      <c r="F4218" s="587" t="s">
        <v>40</v>
      </c>
      <c r="G4218" s="587" t="s">
        <v>40</v>
      </c>
      <c r="H4218" s="587" t="s">
        <v>41</v>
      </c>
      <c r="I4218" s="587" t="s">
        <v>422</v>
      </c>
      <c r="J4218" s="587" t="s">
        <v>442</v>
      </c>
      <c r="K4218" s="587" t="s">
        <v>290</v>
      </c>
      <c r="L4218" s="587" t="s">
        <v>34</v>
      </c>
      <c r="M4218" s="592">
        <v>29660400</v>
      </c>
    </row>
    <row r="4219" spans="1:13">
      <c r="A4219" s="587" t="s">
        <v>16012</v>
      </c>
      <c r="B4219" s="587" t="s">
        <v>15823</v>
      </c>
      <c r="C4219" s="587" t="s">
        <v>15058</v>
      </c>
      <c r="D4219" s="587">
        <v>7027</v>
      </c>
      <c r="E4219" s="587" t="s">
        <v>845</v>
      </c>
      <c r="F4219" s="587" t="s">
        <v>40</v>
      </c>
      <c r="G4219" s="587" t="s">
        <v>40</v>
      </c>
      <c r="H4219" s="587" t="s">
        <v>41</v>
      </c>
      <c r="I4219" s="587" t="s">
        <v>423</v>
      </c>
      <c r="J4219" s="587" t="s">
        <v>443</v>
      </c>
      <c r="K4219" s="587" t="s">
        <v>290</v>
      </c>
      <c r="L4219" s="587" t="s">
        <v>34</v>
      </c>
      <c r="M4219" s="592">
        <v>29660400</v>
      </c>
    </row>
    <row r="4220" spans="1:13">
      <c r="A4220" s="587" t="s">
        <v>16024</v>
      </c>
      <c r="B4220" s="587" t="s">
        <v>15823</v>
      </c>
      <c r="C4220" s="587" t="s">
        <v>15058</v>
      </c>
      <c r="D4220" s="587">
        <v>7027</v>
      </c>
      <c r="E4220" s="587" t="s">
        <v>845</v>
      </c>
      <c r="F4220" s="587" t="s">
        <v>40</v>
      </c>
      <c r="G4220" s="587" t="s">
        <v>40</v>
      </c>
      <c r="H4220" s="587" t="s">
        <v>41</v>
      </c>
      <c r="I4220" s="587" t="s">
        <v>424</v>
      </c>
      <c r="J4220" s="587" t="s">
        <v>444</v>
      </c>
      <c r="K4220" s="587" t="s">
        <v>290</v>
      </c>
      <c r="L4220" s="587" t="s">
        <v>34</v>
      </c>
      <c r="M4220" s="592">
        <v>29660400</v>
      </c>
    </row>
    <row r="4221" spans="1:13">
      <c r="A4221" s="587" t="s">
        <v>16036</v>
      </c>
      <c r="B4221" s="587" t="s">
        <v>15823</v>
      </c>
      <c r="C4221" s="587" t="s">
        <v>15058</v>
      </c>
      <c r="D4221" s="587">
        <v>7027</v>
      </c>
      <c r="E4221" s="587" t="s">
        <v>845</v>
      </c>
      <c r="F4221" s="587" t="s">
        <v>40</v>
      </c>
      <c r="G4221" s="587" t="s">
        <v>40</v>
      </c>
      <c r="H4221" s="587" t="s">
        <v>41</v>
      </c>
      <c r="I4221" s="587" t="s">
        <v>425</v>
      </c>
      <c r="J4221" s="587" t="s">
        <v>445</v>
      </c>
      <c r="K4221" s="587" t="s">
        <v>290</v>
      </c>
      <c r="L4221" s="587" t="s">
        <v>34</v>
      </c>
      <c r="M4221" s="592">
        <v>29660400</v>
      </c>
    </row>
    <row r="4222" spans="1:13">
      <c r="A4222" s="587" t="s">
        <v>15882</v>
      </c>
      <c r="B4222" s="587" t="s">
        <v>15827</v>
      </c>
      <c r="C4222" s="587" t="s">
        <v>15058</v>
      </c>
      <c r="D4222" s="587">
        <v>7027</v>
      </c>
      <c r="E4222" s="587" t="s">
        <v>845</v>
      </c>
      <c r="F4222" s="587" t="s">
        <v>40</v>
      </c>
      <c r="G4222" s="587" t="s">
        <v>40</v>
      </c>
      <c r="H4222" s="587" t="s">
        <v>41</v>
      </c>
      <c r="I4222" s="587" t="s">
        <v>324</v>
      </c>
      <c r="J4222" s="587" t="s">
        <v>688</v>
      </c>
      <c r="K4222" s="587" t="s">
        <v>1170</v>
      </c>
      <c r="L4222" s="587" t="s">
        <v>32</v>
      </c>
      <c r="M4222" s="592">
        <v>30868530</v>
      </c>
    </row>
    <row r="4223" spans="1:13">
      <c r="A4223" s="587" t="s">
        <v>15899</v>
      </c>
      <c r="B4223" s="587" t="s">
        <v>15837</v>
      </c>
      <c r="C4223" s="587" t="s">
        <v>15058</v>
      </c>
      <c r="D4223" s="587">
        <v>7027</v>
      </c>
      <c r="E4223" s="587" t="s">
        <v>845</v>
      </c>
      <c r="F4223" s="587" t="s">
        <v>40</v>
      </c>
      <c r="G4223" s="587" t="s">
        <v>40</v>
      </c>
      <c r="H4223" s="587" t="s">
        <v>41</v>
      </c>
      <c r="I4223" s="587" t="s">
        <v>42</v>
      </c>
      <c r="J4223" s="587" t="s">
        <v>43</v>
      </c>
      <c r="K4223" s="587" t="s">
        <v>1171</v>
      </c>
      <c r="L4223" s="587" t="s">
        <v>218</v>
      </c>
      <c r="M4223" s="592">
        <v>30974790</v>
      </c>
    </row>
    <row r="4224" spans="1:13">
      <c r="A4224" s="587" t="s">
        <v>15940</v>
      </c>
      <c r="B4224" s="587" t="s">
        <v>15823</v>
      </c>
      <c r="C4224" s="587" t="s">
        <v>15058</v>
      </c>
      <c r="D4224" s="587">
        <v>7027</v>
      </c>
      <c r="E4224" s="587" t="s">
        <v>845</v>
      </c>
      <c r="F4224" s="587" t="s">
        <v>40</v>
      </c>
      <c r="G4224" s="587" t="s">
        <v>40</v>
      </c>
      <c r="H4224" s="587" t="s">
        <v>41</v>
      </c>
      <c r="I4224" s="587" t="s">
        <v>221</v>
      </c>
      <c r="J4224" s="587" t="s">
        <v>222</v>
      </c>
      <c r="K4224" s="587" t="s">
        <v>290</v>
      </c>
      <c r="L4224" s="587" t="s">
        <v>34</v>
      </c>
      <c r="M4224" s="592">
        <v>31462200</v>
      </c>
    </row>
    <row r="4225" spans="1:13">
      <c r="A4225" s="587" t="s">
        <v>15826</v>
      </c>
      <c r="B4225" s="587" t="s">
        <v>15827</v>
      </c>
      <c r="C4225" s="587" t="s">
        <v>15058</v>
      </c>
      <c r="D4225" s="587">
        <v>7027</v>
      </c>
      <c r="E4225" s="587" t="s">
        <v>845</v>
      </c>
      <c r="F4225" s="587" t="s">
        <v>40</v>
      </c>
      <c r="G4225" s="587" t="s">
        <v>40</v>
      </c>
      <c r="H4225" s="587" t="s">
        <v>41</v>
      </c>
      <c r="I4225" s="587" t="s">
        <v>316</v>
      </c>
      <c r="J4225" s="587" t="s">
        <v>684</v>
      </c>
      <c r="K4225" s="587" t="s">
        <v>1170</v>
      </c>
      <c r="L4225" s="587" t="s">
        <v>32</v>
      </c>
      <c r="M4225" s="592">
        <v>32249910</v>
      </c>
    </row>
    <row r="4226" spans="1:13">
      <c r="A4226" s="587" t="s">
        <v>15846</v>
      </c>
      <c r="B4226" s="587" t="s">
        <v>15827</v>
      </c>
      <c r="C4226" s="587" t="s">
        <v>15058</v>
      </c>
      <c r="D4226" s="587">
        <v>7027</v>
      </c>
      <c r="E4226" s="587" t="s">
        <v>845</v>
      </c>
      <c r="F4226" s="587" t="s">
        <v>40</v>
      </c>
      <c r="G4226" s="587" t="s">
        <v>40</v>
      </c>
      <c r="H4226" s="587" t="s">
        <v>41</v>
      </c>
      <c r="I4226" s="587" t="s">
        <v>318</v>
      </c>
      <c r="J4226" s="587" t="s">
        <v>685</v>
      </c>
      <c r="K4226" s="587" t="s">
        <v>1170</v>
      </c>
      <c r="L4226" s="587" t="s">
        <v>32</v>
      </c>
      <c r="M4226" s="592">
        <v>32249910</v>
      </c>
    </row>
    <row r="4227" spans="1:13">
      <c r="A4227" s="587" t="s">
        <v>15858</v>
      </c>
      <c r="B4227" s="587" t="s">
        <v>15827</v>
      </c>
      <c r="C4227" s="587" t="s">
        <v>15058</v>
      </c>
      <c r="D4227" s="587">
        <v>7027</v>
      </c>
      <c r="E4227" s="587" t="s">
        <v>845</v>
      </c>
      <c r="F4227" s="587" t="s">
        <v>40</v>
      </c>
      <c r="G4227" s="587" t="s">
        <v>40</v>
      </c>
      <c r="H4227" s="587" t="s">
        <v>41</v>
      </c>
      <c r="I4227" s="587" t="s">
        <v>320</v>
      </c>
      <c r="J4227" s="587" t="s">
        <v>686</v>
      </c>
      <c r="K4227" s="587" t="s">
        <v>1170</v>
      </c>
      <c r="L4227" s="587" t="s">
        <v>32</v>
      </c>
      <c r="M4227" s="592">
        <v>32249910</v>
      </c>
    </row>
    <row r="4228" spans="1:13">
      <c r="A4228" s="587" t="s">
        <v>15870</v>
      </c>
      <c r="B4228" s="587" t="s">
        <v>15827</v>
      </c>
      <c r="C4228" s="587" t="s">
        <v>15058</v>
      </c>
      <c r="D4228" s="587">
        <v>7027</v>
      </c>
      <c r="E4228" s="587" t="s">
        <v>845</v>
      </c>
      <c r="F4228" s="587" t="s">
        <v>40</v>
      </c>
      <c r="G4228" s="587" t="s">
        <v>40</v>
      </c>
      <c r="H4228" s="587" t="s">
        <v>41</v>
      </c>
      <c r="I4228" s="587" t="s">
        <v>322</v>
      </c>
      <c r="J4228" s="587" t="s">
        <v>687</v>
      </c>
      <c r="K4228" s="587" t="s">
        <v>1170</v>
      </c>
      <c r="L4228" s="587" t="s">
        <v>32</v>
      </c>
      <c r="M4228" s="592">
        <v>32249910</v>
      </c>
    </row>
    <row r="4229" spans="1:13">
      <c r="A4229" s="587" t="s">
        <v>15887</v>
      </c>
      <c r="B4229" s="587" t="s">
        <v>15837</v>
      </c>
      <c r="C4229" s="587" t="s">
        <v>15058</v>
      </c>
      <c r="D4229" s="587">
        <v>7027</v>
      </c>
      <c r="E4229" s="587" t="s">
        <v>845</v>
      </c>
      <c r="F4229" s="587" t="s">
        <v>40</v>
      </c>
      <c r="G4229" s="587" t="s">
        <v>40</v>
      </c>
      <c r="H4229" s="587" t="s">
        <v>41</v>
      </c>
      <c r="I4229" s="587" t="s">
        <v>324</v>
      </c>
      <c r="J4229" s="587" t="s">
        <v>688</v>
      </c>
      <c r="K4229" s="587" t="s">
        <v>1171</v>
      </c>
      <c r="L4229" s="587" t="s">
        <v>218</v>
      </c>
      <c r="M4229" s="592">
        <v>32409300</v>
      </c>
    </row>
    <row r="4230" spans="1:13">
      <c r="A4230" s="587" t="s">
        <v>15928</v>
      </c>
      <c r="B4230" s="587" t="s">
        <v>15823</v>
      </c>
      <c r="C4230" s="587" t="s">
        <v>15058</v>
      </c>
      <c r="D4230" s="587">
        <v>7027</v>
      </c>
      <c r="E4230" s="587" t="s">
        <v>845</v>
      </c>
      <c r="F4230" s="587" t="s">
        <v>40</v>
      </c>
      <c r="G4230" s="587" t="s">
        <v>40</v>
      </c>
      <c r="H4230" s="587" t="s">
        <v>41</v>
      </c>
      <c r="I4230" s="587" t="s">
        <v>46</v>
      </c>
      <c r="J4230" s="587" t="s">
        <v>47</v>
      </c>
      <c r="K4230" s="587" t="s">
        <v>290</v>
      </c>
      <c r="L4230" s="587" t="s">
        <v>34</v>
      </c>
      <c r="M4230" s="592">
        <v>33287100</v>
      </c>
    </row>
    <row r="4231" spans="1:13">
      <c r="A4231" s="587" t="s">
        <v>15836</v>
      </c>
      <c r="B4231" s="587" t="s">
        <v>15837</v>
      </c>
      <c r="C4231" s="587" t="s">
        <v>15058</v>
      </c>
      <c r="D4231" s="587">
        <v>7027</v>
      </c>
      <c r="E4231" s="587" t="s">
        <v>845</v>
      </c>
      <c r="F4231" s="587" t="s">
        <v>40</v>
      </c>
      <c r="G4231" s="587" t="s">
        <v>40</v>
      </c>
      <c r="H4231" s="587" t="s">
        <v>41</v>
      </c>
      <c r="I4231" s="587" t="s">
        <v>316</v>
      </c>
      <c r="J4231" s="587" t="s">
        <v>684</v>
      </c>
      <c r="K4231" s="587" t="s">
        <v>1171</v>
      </c>
      <c r="L4231" s="587" t="s">
        <v>218</v>
      </c>
      <c r="M4231" s="592">
        <v>33870375</v>
      </c>
    </row>
    <row r="4232" spans="1:13">
      <c r="A4232" s="587" t="s">
        <v>15851</v>
      </c>
      <c r="B4232" s="587" t="s">
        <v>15837</v>
      </c>
      <c r="C4232" s="587" t="s">
        <v>15058</v>
      </c>
      <c r="D4232" s="587">
        <v>7027</v>
      </c>
      <c r="E4232" s="587" t="s">
        <v>845</v>
      </c>
      <c r="F4232" s="587" t="s">
        <v>40</v>
      </c>
      <c r="G4232" s="587" t="s">
        <v>40</v>
      </c>
      <c r="H4232" s="587" t="s">
        <v>41</v>
      </c>
      <c r="I4232" s="587" t="s">
        <v>318</v>
      </c>
      <c r="J4232" s="587" t="s">
        <v>685</v>
      </c>
      <c r="K4232" s="587" t="s">
        <v>1171</v>
      </c>
      <c r="L4232" s="587" t="s">
        <v>218</v>
      </c>
      <c r="M4232" s="592">
        <v>33870375</v>
      </c>
    </row>
    <row r="4233" spans="1:13">
      <c r="A4233" s="587" t="s">
        <v>15863</v>
      </c>
      <c r="B4233" s="587" t="s">
        <v>15837</v>
      </c>
      <c r="C4233" s="587" t="s">
        <v>15058</v>
      </c>
      <c r="D4233" s="587">
        <v>7027</v>
      </c>
      <c r="E4233" s="587" t="s">
        <v>845</v>
      </c>
      <c r="F4233" s="587" t="s">
        <v>40</v>
      </c>
      <c r="G4233" s="587" t="s">
        <v>40</v>
      </c>
      <c r="H4233" s="587" t="s">
        <v>41</v>
      </c>
      <c r="I4233" s="587" t="s">
        <v>320</v>
      </c>
      <c r="J4233" s="587" t="s">
        <v>686</v>
      </c>
      <c r="K4233" s="587" t="s">
        <v>1171</v>
      </c>
      <c r="L4233" s="587" t="s">
        <v>218</v>
      </c>
      <c r="M4233" s="592">
        <v>33870375</v>
      </c>
    </row>
    <row r="4234" spans="1:13">
      <c r="A4234" s="587" t="s">
        <v>15875</v>
      </c>
      <c r="B4234" s="587" t="s">
        <v>15837</v>
      </c>
      <c r="C4234" s="587" t="s">
        <v>15058</v>
      </c>
      <c r="D4234" s="587">
        <v>7027</v>
      </c>
      <c r="E4234" s="587" t="s">
        <v>845</v>
      </c>
      <c r="F4234" s="587" t="s">
        <v>40</v>
      </c>
      <c r="G4234" s="587" t="s">
        <v>40</v>
      </c>
      <c r="H4234" s="587" t="s">
        <v>41</v>
      </c>
      <c r="I4234" s="587" t="s">
        <v>322</v>
      </c>
      <c r="J4234" s="587" t="s">
        <v>687</v>
      </c>
      <c r="K4234" s="587" t="s">
        <v>1171</v>
      </c>
      <c r="L4234" s="587" t="s">
        <v>218</v>
      </c>
      <c r="M4234" s="592">
        <v>33870375</v>
      </c>
    </row>
    <row r="4235" spans="1:13">
      <c r="A4235" s="587" t="s">
        <v>15950</v>
      </c>
      <c r="B4235" s="587" t="s">
        <v>15819</v>
      </c>
      <c r="C4235" s="587" t="s">
        <v>15058</v>
      </c>
      <c r="D4235" s="587">
        <v>7027</v>
      </c>
      <c r="E4235" s="587" t="s">
        <v>845</v>
      </c>
      <c r="F4235" s="587" t="s">
        <v>40</v>
      </c>
      <c r="G4235" s="587" t="s">
        <v>40</v>
      </c>
      <c r="H4235" s="587" t="s">
        <v>41</v>
      </c>
      <c r="I4235" s="587" t="s">
        <v>48</v>
      </c>
      <c r="J4235" s="587" t="s">
        <v>49</v>
      </c>
      <c r="K4235" s="587" t="s">
        <v>1170</v>
      </c>
      <c r="L4235" s="587" t="s">
        <v>34</v>
      </c>
      <c r="M4235" s="592">
        <v>34109460</v>
      </c>
    </row>
    <row r="4236" spans="1:13">
      <c r="A4236" s="587" t="s">
        <v>15962</v>
      </c>
      <c r="B4236" s="587" t="s">
        <v>15819</v>
      </c>
      <c r="C4236" s="587" t="s">
        <v>15058</v>
      </c>
      <c r="D4236" s="587">
        <v>7027</v>
      </c>
      <c r="E4236" s="587" t="s">
        <v>845</v>
      </c>
      <c r="F4236" s="587" t="s">
        <v>40</v>
      </c>
      <c r="G4236" s="587" t="s">
        <v>40</v>
      </c>
      <c r="H4236" s="587" t="s">
        <v>41</v>
      </c>
      <c r="I4236" s="587" t="s">
        <v>50</v>
      </c>
      <c r="J4236" s="587" t="s">
        <v>51</v>
      </c>
      <c r="K4236" s="587" t="s">
        <v>1170</v>
      </c>
      <c r="L4236" s="587" t="s">
        <v>34</v>
      </c>
      <c r="M4236" s="592">
        <v>34109460</v>
      </c>
    </row>
    <row r="4237" spans="1:13">
      <c r="A4237" s="587" t="s">
        <v>15974</v>
      </c>
      <c r="B4237" s="587" t="s">
        <v>15819</v>
      </c>
      <c r="C4237" s="587" t="s">
        <v>15058</v>
      </c>
      <c r="D4237" s="587">
        <v>7027</v>
      </c>
      <c r="E4237" s="587" t="s">
        <v>845</v>
      </c>
      <c r="F4237" s="587" t="s">
        <v>40</v>
      </c>
      <c r="G4237" s="587" t="s">
        <v>40</v>
      </c>
      <c r="H4237" s="587" t="s">
        <v>41</v>
      </c>
      <c r="I4237" s="587" t="s">
        <v>223</v>
      </c>
      <c r="J4237" s="587" t="s">
        <v>56</v>
      </c>
      <c r="K4237" s="587" t="s">
        <v>1170</v>
      </c>
      <c r="L4237" s="587" t="s">
        <v>34</v>
      </c>
      <c r="M4237" s="592">
        <v>34109460</v>
      </c>
    </row>
    <row r="4238" spans="1:13">
      <c r="A4238" s="587" t="s">
        <v>15986</v>
      </c>
      <c r="B4238" s="587" t="s">
        <v>15819</v>
      </c>
      <c r="C4238" s="587" t="s">
        <v>15058</v>
      </c>
      <c r="D4238" s="587">
        <v>7027</v>
      </c>
      <c r="E4238" s="587" t="s">
        <v>845</v>
      </c>
      <c r="F4238" s="587" t="s">
        <v>40</v>
      </c>
      <c r="G4238" s="587" t="s">
        <v>40</v>
      </c>
      <c r="H4238" s="587" t="s">
        <v>41</v>
      </c>
      <c r="I4238" s="587" t="s">
        <v>421</v>
      </c>
      <c r="J4238" s="587" t="s">
        <v>441</v>
      </c>
      <c r="K4238" s="587" t="s">
        <v>1170</v>
      </c>
      <c r="L4238" s="587" t="s">
        <v>34</v>
      </c>
      <c r="M4238" s="592">
        <v>34109460</v>
      </c>
    </row>
    <row r="4239" spans="1:13">
      <c r="A4239" s="587" t="s">
        <v>15998</v>
      </c>
      <c r="B4239" s="587" t="s">
        <v>15819</v>
      </c>
      <c r="C4239" s="587" t="s">
        <v>15058</v>
      </c>
      <c r="D4239" s="587">
        <v>7027</v>
      </c>
      <c r="E4239" s="587" t="s">
        <v>845</v>
      </c>
      <c r="F4239" s="587" t="s">
        <v>40</v>
      </c>
      <c r="G4239" s="587" t="s">
        <v>40</v>
      </c>
      <c r="H4239" s="587" t="s">
        <v>41</v>
      </c>
      <c r="I4239" s="587" t="s">
        <v>422</v>
      </c>
      <c r="J4239" s="587" t="s">
        <v>442</v>
      </c>
      <c r="K4239" s="587" t="s">
        <v>1170</v>
      </c>
      <c r="L4239" s="587" t="s">
        <v>34</v>
      </c>
      <c r="M4239" s="592">
        <v>34109460</v>
      </c>
    </row>
    <row r="4240" spans="1:13">
      <c r="A4240" s="587" t="s">
        <v>16010</v>
      </c>
      <c r="B4240" s="587" t="s">
        <v>15819</v>
      </c>
      <c r="C4240" s="587" t="s">
        <v>15058</v>
      </c>
      <c r="D4240" s="587">
        <v>7027</v>
      </c>
      <c r="E4240" s="587" t="s">
        <v>845</v>
      </c>
      <c r="F4240" s="587" t="s">
        <v>40</v>
      </c>
      <c r="G4240" s="587" t="s">
        <v>40</v>
      </c>
      <c r="H4240" s="587" t="s">
        <v>41</v>
      </c>
      <c r="I4240" s="587" t="s">
        <v>423</v>
      </c>
      <c r="J4240" s="587" t="s">
        <v>443</v>
      </c>
      <c r="K4240" s="587" t="s">
        <v>1170</v>
      </c>
      <c r="L4240" s="587" t="s">
        <v>34</v>
      </c>
      <c r="M4240" s="592">
        <v>34109460</v>
      </c>
    </row>
    <row r="4241" spans="1:13">
      <c r="A4241" s="587" t="s">
        <v>16022</v>
      </c>
      <c r="B4241" s="587" t="s">
        <v>15819</v>
      </c>
      <c r="C4241" s="587" t="s">
        <v>15058</v>
      </c>
      <c r="D4241" s="587">
        <v>7027</v>
      </c>
      <c r="E4241" s="587" t="s">
        <v>845</v>
      </c>
      <c r="F4241" s="587" t="s">
        <v>40</v>
      </c>
      <c r="G4241" s="587" t="s">
        <v>40</v>
      </c>
      <c r="H4241" s="587" t="s">
        <v>41</v>
      </c>
      <c r="I4241" s="587" t="s">
        <v>424</v>
      </c>
      <c r="J4241" s="587" t="s">
        <v>444</v>
      </c>
      <c r="K4241" s="587" t="s">
        <v>1170</v>
      </c>
      <c r="L4241" s="587" t="s">
        <v>34</v>
      </c>
      <c r="M4241" s="592">
        <v>34109460</v>
      </c>
    </row>
    <row r="4242" spans="1:13">
      <c r="A4242" s="587" t="s">
        <v>16034</v>
      </c>
      <c r="B4242" s="587" t="s">
        <v>15819</v>
      </c>
      <c r="C4242" s="587" t="s">
        <v>15058</v>
      </c>
      <c r="D4242" s="587">
        <v>7027</v>
      </c>
      <c r="E4242" s="587" t="s">
        <v>845</v>
      </c>
      <c r="F4242" s="587" t="s">
        <v>40</v>
      </c>
      <c r="G4242" s="587" t="s">
        <v>40</v>
      </c>
      <c r="H4242" s="587" t="s">
        <v>41</v>
      </c>
      <c r="I4242" s="587" t="s">
        <v>425</v>
      </c>
      <c r="J4242" s="587" t="s">
        <v>445</v>
      </c>
      <c r="K4242" s="587" t="s">
        <v>1170</v>
      </c>
      <c r="L4242" s="587" t="s">
        <v>34</v>
      </c>
      <c r="M4242" s="592">
        <v>34109460</v>
      </c>
    </row>
    <row r="4243" spans="1:13">
      <c r="A4243" s="587" t="s">
        <v>15916</v>
      </c>
      <c r="B4243" s="587" t="s">
        <v>15823</v>
      </c>
      <c r="C4243" s="587" t="s">
        <v>15058</v>
      </c>
      <c r="D4243" s="587">
        <v>7027</v>
      </c>
      <c r="E4243" s="587" t="s">
        <v>845</v>
      </c>
      <c r="F4243" s="587" t="s">
        <v>40</v>
      </c>
      <c r="G4243" s="587" t="s">
        <v>40</v>
      </c>
      <c r="H4243" s="587" t="s">
        <v>41</v>
      </c>
      <c r="I4243" s="587" t="s">
        <v>44</v>
      </c>
      <c r="J4243" s="587" t="s">
        <v>45</v>
      </c>
      <c r="K4243" s="587" t="s">
        <v>290</v>
      </c>
      <c r="L4243" s="587" t="s">
        <v>34</v>
      </c>
      <c r="M4243" s="592">
        <v>35088900</v>
      </c>
    </row>
    <row r="4244" spans="1:13">
      <c r="A4244" s="587" t="s">
        <v>15938</v>
      </c>
      <c r="B4244" s="587" t="s">
        <v>15819</v>
      </c>
      <c r="C4244" s="587" t="s">
        <v>15058</v>
      </c>
      <c r="D4244" s="587">
        <v>7027</v>
      </c>
      <c r="E4244" s="587" t="s">
        <v>845</v>
      </c>
      <c r="F4244" s="587" t="s">
        <v>40</v>
      </c>
      <c r="G4244" s="587" t="s">
        <v>40</v>
      </c>
      <c r="H4244" s="587" t="s">
        <v>41</v>
      </c>
      <c r="I4244" s="587" t="s">
        <v>221</v>
      </c>
      <c r="J4244" s="587" t="s">
        <v>222</v>
      </c>
      <c r="K4244" s="587" t="s">
        <v>1170</v>
      </c>
      <c r="L4244" s="587" t="s">
        <v>34</v>
      </c>
      <c r="M4244" s="592">
        <v>36181530</v>
      </c>
    </row>
    <row r="4245" spans="1:13">
      <c r="A4245" s="587" t="s">
        <v>15960</v>
      </c>
      <c r="B4245" s="587" t="s">
        <v>15839</v>
      </c>
      <c r="C4245" s="587" t="s">
        <v>15058</v>
      </c>
      <c r="D4245" s="587">
        <v>7027</v>
      </c>
      <c r="E4245" s="587" t="s">
        <v>845</v>
      </c>
      <c r="F4245" s="587" t="s">
        <v>40</v>
      </c>
      <c r="G4245" s="587" t="s">
        <v>40</v>
      </c>
      <c r="H4245" s="587" t="s">
        <v>41</v>
      </c>
      <c r="I4245" s="587" t="s">
        <v>48</v>
      </c>
      <c r="J4245" s="587" t="s">
        <v>49</v>
      </c>
      <c r="K4245" s="587" t="s">
        <v>290</v>
      </c>
      <c r="L4245" s="587" t="s">
        <v>218</v>
      </c>
      <c r="M4245" s="592">
        <v>36521100</v>
      </c>
    </row>
    <row r="4246" spans="1:13">
      <c r="A4246" s="587" t="s">
        <v>15972</v>
      </c>
      <c r="B4246" s="587" t="s">
        <v>15839</v>
      </c>
      <c r="C4246" s="587" t="s">
        <v>15058</v>
      </c>
      <c r="D4246" s="587">
        <v>7027</v>
      </c>
      <c r="E4246" s="587" t="s">
        <v>845</v>
      </c>
      <c r="F4246" s="587" t="s">
        <v>40</v>
      </c>
      <c r="G4246" s="587" t="s">
        <v>40</v>
      </c>
      <c r="H4246" s="587" t="s">
        <v>41</v>
      </c>
      <c r="I4246" s="587" t="s">
        <v>50</v>
      </c>
      <c r="J4246" s="587" t="s">
        <v>51</v>
      </c>
      <c r="K4246" s="587" t="s">
        <v>290</v>
      </c>
      <c r="L4246" s="587" t="s">
        <v>218</v>
      </c>
      <c r="M4246" s="592">
        <v>36521100</v>
      </c>
    </row>
    <row r="4247" spans="1:13">
      <c r="A4247" s="587" t="s">
        <v>15984</v>
      </c>
      <c r="B4247" s="587" t="s">
        <v>15839</v>
      </c>
      <c r="C4247" s="587" t="s">
        <v>15058</v>
      </c>
      <c r="D4247" s="587">
        <v>7027</v>
      </c>
      <c r="E4247" s="587" t="s">
        <v>845</v>
      </c>
      <c r="F4247" s="587" t="s">
        <v>40</v>
      </c>
      <c r="G4247" s="587" t="s">
        <v>40</v>
      </c>
      <c r="H4247" s="587" t="s">
        <v>41</v>
      </c>
      <c r="I4247" s="587" t="s">
        <v>223</v>
      </c>
      <c r="J4247" s="587" t="s">
        <v>56</v>
      </c>
      <c r="K4247" s="587" t="s">
        <v>290</v>
      </c>
      <c r="L4247" s="587" t="s">
        <v>218</v>
      </c>
      <c r="M4247" s="592">
        <v>36521100</v>
      </c>
    </row>
    <row r="4248" spans="1:13">
      <c r="A4248" s="587" t="s">
        <v>15996</v>
      </c>
      <c r="B4248" s="587" t="s">
        <v>15839</v>
      </c>
      <c r="C4248" s="587" t="s">
        <v>15058</v>
      </c>
      <c r="D4248" s="587">
        <v>7027</v>
      </c>
      <c r="E4248" s="587" t="s">
        <v>845</v>
      </c>
      <c r="F4248" s="587" t="s">
        <v>40</v>
      </c>
      <c r="G4248" s="587" t="s">
        <v>40</v>
      </c>
      <c r="H4248" s="587" t="s">
        <v>41</v>
      </c>
      <c r="I4248" s="587" t="s">
        <v>421</v>
      </c>
      <c r="J4248" s="587" t="s">
        <v>441</v>
      </c>
      <c r="K4248" s="587" t="s">
        <v>290</v>
      </c>
      <c r="L4248" s="587" t="s">
        <v>218</v>
      </c>
      <c r="M4248" s="592">
        <v>36521100</v>
      </c>
    </row>
    <row r="4249" spans="1:13">
      <c r="A4249" s="587" t="s">
        <v>16008</v>
      </c>
      <c r="B4249" s="587" t="s">
        <v>15839</v>
      </c>
      <c r="C4249" s="587" t="s">
        <v>15058</v>
      </c>
      <c r="D4249" s="587">
        <v>7027</v>
      </c>
      <c r="E4249" s="587" t="s">
        <v>845</v>
      </c>
      <c r="F4249" s="587" t="s">
        <v>40</v>
      </c>
      <c r="G4249" s="587" t="s">
        <v>40</v>
      </c>
      <c r="H4249" s="587" t="s">
        <v>41</v>
      </c>
      <c r="I4249" s="587" t="s">
        <v>422</v>
      </c>
      <c r="J4249" s="587" t="s">
        <v>442</v>
      </c>
      <c r="K4249" s="587" t="s">
        <v>290</v>
      </c>
      <c r="L4249" s="587" t="s">
        <v>218</v>
      </c>
      <c r="M4249" s="592">
        <v>36521100</v>
      </c>
    </row>
    <row r="4250" spans="1:13">
      <c r="A4250" s="587" t="s">
        <v>16020</v>
      </c>
      <c r="B4250" s="587" t="s">
        <v>15839</v>
      </c>
      <c r="C4250" s="587" t="s">
        <v>15058</v>
      </c>
      <c r="D4250" s="587">
        <v>7027</v>
      </c>
      <c r="E4250" s="587" t="s">
        <v>845</v>
      </c>
      <c r="F4250" s="587" t="s">
        <v>40</v>
      </c>
      <c r="G4250" s="587" t="s">
        <v>40</v>
      </c>
      <c r="H4250" s="587" t="s">
        <v>41</v>
      </c>
      <c r="I4250" s="587" t="s">
        <v>423</v>
      </c>
      <c r="J4250" s="587" t="s">
        <v>443</v>
      </c>
      <c r="K4250" s="587" t="s">
        <v>290</v>
      </c>
      <c r="L4250" s="587" t="s">
        <v>218</v>
      </c>
      <c r="M4250" s="592">
        <v>36521100</v>
      </c>
    </row>
    <row r="4251" spans="1:13">
      <c r="A4251" s="587" t="s">
        <v>16032</v>
      </c>
      <c r="B4251" s="587" t="s">
        <v>15839</v>
      </c>
      <c r="C4251" s="587" t="s">
        <v>15058</v>
      </c>
      <c r="D4251" s="587">
        <v>7027</v>
      </c>
      <c r="E4251" s="587" t="s">
        <v>845</v>
      </c>
      <c r="F4251" s="587" t="s">
        <v>40</v>
      </c>
      <c r="G4251" s="587" t="s">
        <v>40</v>
      </c>
      <c r="H4251" s="587" t="s">
        <v>41</v>
      </c>
      <c r="I4251" s="587" t="s">
        <v>424</v>
      </c>
      <c r="J4251" s="587" t="s">
        <v>444</v>
      </c>
      <c r="K4251" s="587" t="s">
        <v>290</v>
      </c>
      <c r="L4251" s="587" t="s">
        <v>218</v>
      </c>
      <c r="M4251" s="592">
        <v>36521100</v>
      </c>
    </row>
    <row r="4252" spans="1:13">
      <c r="A4252" s="587" t="s">
        <v>16044</v>
      </c>
      <c r="B4252" s="587" t="s">
        <v>15839</v>
      </c>
      <c r="C4252" s="587" t="s">
        <v>15058</v>
      </c>
      <c r="D4252" s="587">
        <v>7027</v>
      </c>
      <c r="E4252" s="587" t="s">
        <v>845</v>
      </c>
      <c r="F4252" s="587" t="s">
        <v>40</v>
      </c>
      <c r="G4252" s="587" t="s">
        <v>40</v>
      </c>
      <c r="H4252" s="587" t="s">
        <v>41</v>
      </c>
      <c r="I4252" s="587" t="s">
        <v>425</v>
      </c>
      <c r="J4252" s="587" t="s">
        <v>445</v>
      </c>
      <c r="K4252" s="587" t="s">
        <v>290</v>
      </c>
      <c r="L4252" s="587" t="s">
        <v>218</v>
      </c>
      <c r="M4252" s="592">
        <v>36521100</v>
      </c>
    </row>
    <row r="4253" spans="1:13">
      <c r="A4253" s="587" t="s">
        <v>15904</v>
      </c>
      <c r="B4253" s="587" t="s">
        <v>15823</v>
      </c>
      <c r="C4253" s="587" t="s">
        <v>15058</v>
      </c>
      <c r="D4253" s="587">
        <v>7027</v>
      </c>
      <c r="E4253" s="587" t="s">
        <v>845</v>
      </c>
      <c r="F4253" s="587" t="s">
        <v>40</v>
      </c>
      <c r="G4253" s="587" t="s">
        <v>40</v>
      </c>
      <c r="H4253" s="587" t="s">
        <v>41</v>
      </c>
      <c r="I4253" s="587" t="s">
        <v>219</v>
      </c>
      <c r="J4253" s="587" t="s">
        <v>220</v>
      </c>
      <c r="K4253" s="587" t="s">
        <v>290</v>
      </c>
      <c r="L4253" s="587" t="s">
        <v>34</v>
      </c>
      <c r="M4253" s="592">
        <v>36913800</v>
      </c>
    </row>
    <row r="4254" spans="1:13">
      <c r="A4254" s="587" t="s">
        <v>15926</v>
      </c>
      <c r="B4254" s="587" t="s">
        <v>15819</v>
      </c>
      <c r="C4254" s="587" t="s">
        <v>15058</v>
      </c>
      <c r="D4254" s="587">
        <v>7027</v>
      </c>
      <c r="E4254" s="587" t="s">
        <v>845</v>
      </c>
      <c r="F4254" s="587" t="s">
        <v>40</v>
      </c>
      <c r="G4254" s="587" t="s">
        <v>40</v>
      </c>
      <c r="H4254" s="587" t="s">
        <v>41</v>
      </c>
      <c r="I4254" s="587" t="s">
        <v>46</v>
      </c>
      <c r="J4254" s="587" t="s">
        <v>47</v>
      </c>
      <c r="K4254" s="587" t="s">
        <v>1170</v>
      </c>
      <c r="L4254" s="587" t="s">
        <v>34</v>
      </c>
      <c r="M4254" s="592">
        <v>38280165</v>
      </c>
    </row>
    <row r="4255" spans="1:13">
      <c r="A4255" s="587" t="s">
        <v>15892</v>
      </c>
      <c r="B4255" s="587" t="s">
        <v>15823</v>
      </c>
      <c r="C4255" s="587" t="s">
        <v>15058</v>
      </c>
      <c r="D4255" s="587">
        <v>7027</v>
      </c>
      <c r="E4255" s="587" t="s">
        <v>845</v>
      </c>
      <c r="F4255" s="587" t="s">
        <v>40</v>
      </c>
      <c r="G4255" s="587" t="s">
        <v>40</v>
      </c>
      <c r="H4255" s="587" t="s">
        <v>41</v>
      </c>
      <c r="I4255" s="587" t="s">
        <v>42</v>
      </c>
      <c r="J4255" s="587" t="s">
        <v>43</v>
      </c>
      <c r="K4255" s="587" t="s">
        <v>290</v>
      </c>
      <c r="L4255" s="587" t="s">
        <v>34</v>
      </c>
      <c r="M4255" s="592">
        <v>38715600</v>
      </c>
    </row>
    <row r="4256" spans="1:13">
      <c r="A4256" s="587" t="s">
        <v>15948</v>
      </c>
      <c r="B4256" s="587" t="s">
        <v>15839</v>
      </c>
      <c r="C4256" s="587" t="s">
        <v>15058</v>
      </c>
      <c r="D4256" s="587">
        <v>7027</v>
      </c>
      <c r="E4256" s="587" t="s">
        <v>845</v>
      </c>
      <c r="F4256" s="587" t="s">
        <v>40</v>
      </c>
      <c r="G4256" s="587" t="s">
        <v>40</v>
      </c>
      <c r="H4256" s="587" t="s">
        <v>41</v>
      </c>
      <c r="I4256" s="587" t="s">
        <v>221</v>
      </c>
      <c r="J4256" s="587" t="s">
        <v>222</v>
      </c>
      <c r="K4256" s="587" t="s">
        <v>290</v>
      </c>
      <c r="L4256" s="587" t="s">
        <v>218</v>
      </c>
      <c r="M4256" s="592">
        <v>38761800</v>
      </c>
    </row>
    <row r="4257" spans="1:13">
      <c r="A4257" s="587" t="s">
        <v>15914</v>
      </c>
      <c r="B4257" s="587" t="s">
        <v>15819</v>
      </c>
      <c r="C4257" s="587" t="s">
        <v>15058</v>
      </c>
      <c r="D4257" s="587">
        <v>7027</v>
      </c>
      <c r="E4257" s="587" t="s">
        <v>845</v>
      </c>
      <c r="F4257" s="587" t="s">
        <v>40</v>
      </c>
      <c r="G4257" s="587" t="s">
        <v>40</v>
      </c>
      <c r="H4257" s="587" t="s">
        <v>41</v>
      </c>
      <c r="I4257" s="587" t="s">
        <v>44</v>
      </c>
      <c r="J4257" s="587" t="s">
        <v>45</v>
      </c>
      <c r="K4257" s="587" t="s">
        <v>1170</v>
      </c>
      <c r="L4257" s="587" t="s">
        <v>34</v>
      </c>
      <c r="M4257" s="592">
        <v>40352235</v>
      </c>
    </row>
    <row r="4258" spans="1:13">
      <c r="A4258" s="587" t="s">
        <v>15880</v>
      </c>
      <c r="B4258" s="587" t="s">
        <v>15823</v>
      </c>
      <c r="C4258" s="587" t="s">
        <v>15058</v>
      </c>
      <c r="D4258" s="587">
        <v>7027</v>
      </c>
      <c r="E4258" s="587" t="s">
        <v>845</v>
      </c>
      <c r="F4258" s="587" t="s">
        <v>40</v>
      </c>
      <c r="G4258" s="587" t="s">
        <v>40</v>
      </c>
      <c r="H4258" s="587" t="s">
        <v>41</v>
      </c>
      <c r="I4258" s="587" t="s">
        <v>324</v>
      </c>
      <c r="J4258" s="587" t="s">
        <v>688</v>
      </c>
      <c r="K4258" s="587" t="s">
        <v>290</v>
      </c>
      <c r="L4258" s="587" t="s">
        <v>34</v>
      </c>
      <c r="M4258" s="592">
        <v>40540500</v>
      </c>
    </row>
    <row r="4259" spans="1:13">
      <c r="A4259" s="587" t="s">
        <v>15936</v>
      </c>
      <c r="B4259" s="587" t="s">
        <v>15839</v>
      </c>
      <c r="C4259" s="587" t="s">
        <v>15058</v>
      </c>
      <c r="D4259" s="587">
        <v>7027</v>
      </c>
      <c r="E4259" s="587" t="s">
        <v>845</v>
      </c>
      <c r="F4259" s="587" t="s">
        <v>40</v>
      </c>
      <c r="G4259" s="587" t="s">
        <v>40</v>
      </c>
      <c r="H4259" s="587" t="s">
        <v>41</v>
      </c>
      <c r="I4259" s="587" t="s">
        <v>46</v>
      </c>
      <c r="J4259" s="587" t="s">
        <v>47</v>
      </c>
      <c r="K4259" s="587" t="s">
        <v>290</v>
      </c>
      <c r="L4259" s="587" t="s">
        <v>218</v>
      </c>
      <c r="M4259" s="592">
        <v>41002500</v>
      </c>
    </row>
    <row r="4260" spans="1:13">
      <c r="A4260" s="587" t="s">
        <v>15958</v>
      </c>
      <c r="B4260" s="587" t="s">
        <v>15835</v>
      </c>
      <c r="C4260" s="587" t="s">
        <v>15058</v>
      </c>
      <c r="D4260" s="587">
        <v>7027</v>
      </c>
      <c r="E4260" s="587" t="s">
        <v>845</v>
      </c>
      <c r="F4260" s="587" t="s">
        <v>40</v>
      </c>
      <c r="G4260" s="587" t="s">
        <v>40</v>
      </c>
      <c r="H4260" s="587" t="s">
        <v>41</v>
      </c>
      <c r="I4260" s="587" t="s">
        <v>48</v>
      </c>
      <c r="J4260" s="587" t="s">
        <v>49</v>
      </c>
      <c r="K4260" s="587" t="s">
        <v>1170</v>
      </c>
      <c r="L4260" s="587" t="s">
        <v>218</v>
      </c>
      <c r="M4260" s="592">
        <v>41999265</v>
      </c>
    </row>
    <row r="4261" spans="1:13">
      <c r="A4261" s="587" t="s">
        <v>15970</v>
      </c>
      <c r="B4261" s="587" t="s">
        <v>15835</v>
      </c>
      <c r="C4261" s="587" t="s">
        <v>15058</v>
      </c>
      <c r="D4261" s="587">
        <v>7027</v>
      </c>
      <c r="E4261" s="587" t="s">
        <v>845</v>
      </c>
      <c r="F4261" s="587" t="s">
        <v>40</v>
      </c>
      <c r="G4261" s="587" t="s">
        <v>40</v>
      </c>
      <c r="H4261" s="587" t="s">
        <v>41</v>
      </c>
      <c r="I4261" s="587" t="s">
        <v>50</v>
      </c>
      <c r="J4261" s="587" t="s">
        <v>51</v>
      </c>
      <c r="K4261" s="587" t="s">
        <v>1170</v>
      </c>
      <c r="L4261" s="587" t="s">
        <v>218</v>
      </c>
      <c r="M4261" s="592">
        <v>41999265</v>
      </c>
    </row>
    <row r="4262" spans="1:13">
      <c r="A4262" s="587" t="s">
        <v>15982</v>
      </c>
      <c r="B4262" s="587" t="s">
        <v>15835</v>
      </c>
      <c r="C4262" s="587" t="s">
        <v>15058</v>
      </c>
      <c r="D4262" s="587">
        <v>7027</v>
      </c>
      <c r="E4262" s="587" t="s">
        <v>845</v>
      </c>
      <c r="F4262" s="587" t="s">
        <v>40</v>
      </c>
      <c r="G4262" s="587" t="s">
        <v>40</v>
      </c>
      <c r="H4262" s="587" t="s">
        <v>41</v>
      </c>
      <c r="I4262" s="587" t="s">
        <v>223</v>
      </c>
      <c r="J4262" s="587" t="s">
        <v>56</v>
      </c>
      <c r="K4262" s="587" t="s">
        <v>1170</v>
      </c>
      <c r="L4262" s="587" t="s">
        <v>218</v>
      </c>
      <c r="M4262" s="592">
        <v>41999265</v>
      </c>
    </row>
    <row r="4263" spans="1:13">
      <c r="A4263" s="587" t="s">
        <v>15994</v>
      </c>
      <c r="B4263" s="587" t="s">
        <v>15835</v>
      </c>
      <c r="C4263" s="587" t="s">
        <v>15058</v>
      </c>
      <c r="D4263" s="587">
        <v>7027</v>
      </c>
      <c r="E4263" s="587" t="s">
        <v>845</v>
      </c>
      <c r="F4263" s="587" t="s">
        <v>40</v>
      </c>
      <c r="G4263" s="587" t="s">
        <v>40</v>
      </c>
      <c r="H4263" s="587" t="s">
        <v>41</v>
      </c>
      <c r="I4263" s="587" t="s">
        <v>421</v>
      </c>
      <c r="J4263" s="587" t="s">
        <v>441</v>
      </c>
      <c r="K4263" s="587" t="s">
        <v>1170</v>
      </c>
      <c r="L4263" s="587" t="s">
        <v>218</v>
      </c>
      <c r="M4263" s="592">
        <v>41999265</v>
      </c>
    </row>
    <row r="4264" spans="1:13">
      <c r="A4264" s="587" t="s">
        <v>16006</v>
      </c>
      <c r="B4264" s="587" t="s">
        <v>15835</v>
      </c>
      <c r="C4264" s="587" t="s">
        <v>15058</v>
      </c>
      <c r="D4264" s="587">
        <v>7027</v>
      </c>
      <c r="E4264" s="587" t="s">
        <v>845</v>
      </c>
      <c r="F4264" s="587" t="s">
        <v>40</v>
      </c>
      <c r="G4264" s="587" t="s">
        <v>40</v>
      </c>
      <c r="H4264" s="587" t="s">
        <v>41</v>
      </c>
      <c r="I4264" s="587" t="s">
        <v>422</v>
      </c>
      <c r="J4264" s="587" t="s">
        <v>442</v>
      </c>
      <c r="K4264" s="587" t="s">
        <v>1170</v>
      </c>
      <c r="L4264" s="587" t="s">
        <v>218</v>
      </c>
      <c r="M4264" s="592">
        <v>41999265</v>
      </c>
    </row>
    <row r="4265" spans="1:13">
      <c r="A4265" s="587" t="s">
        <v>16018</v>
      </c>
      <c r="B4265" s="587" t="s">
        <v>15835</v>
      </c>
      <c r="C4265" s="587" t="s">
        <v>15058</v>
      </c>
      <c r="D4265" s="587">
        <v>7027</v>
      </c>
      <c r="E4265" s="587" t="s">
        <v>845</v>
      </c>
      <c r="F4265" s="587" t="s">
        <v>40</v>
      </c>
      <c r="G4265" s="587" t="s">
        <v>40</v>
      </c>
      <c r="H4265" s="587" t="s">
        <v>41</v>
      </c>
      <c r="I4265" s="587" t="s">
        <v>423</v>
      </c>
      <c r="J4265" s="587" t="s">
        <v>443</v>
      </c>
      <c r="K4265" s="587" t="s">
        <v>1170</v>
      </c>
      <c r="L4265" s="587" t="s">
        <v>218</v>
      </c>
      <c r="M4265" s="592">
        <v>41999265</v>
      </c>
    </row>
    <row r="4266" spans="1:13">
      <c r="A4266" s="587" t="s">
        <v>16030</v>
      </c>
      <c r="B4266" s="587" t="s">
        <v>15835</v>
      </c>
      <c r="C4266" s="587" t="s">
        <v>15058</v>
      </c>
      <c r="D4266" s="587">
        <v>7027</v>
      </c>
      <c r="E4266" s="587" t="s">
        <v>845</v>
      </c>
      <c r="F4266" s="587" t="s">
        <v>40</v>
      </c>
      <c r="G4266" s="587" t="s">
        <v>40</v>
      </c>
      <c r="H4266" s="587" t="s">
        <v>41</v>
      </c>
      <c r="I4266" s="587" t="s">
        <v>424</v>
      </c>
      <c r="J4266" s="587" t="s">
        <v>444</v>
      </c>
      <c r="K4266" s="587" t="s">
        <v>1170</v>
      </c>
      <c r="L4266" s="587" t="s">
        <v>218</v>
      </c>
      <c r="M4266" s="592">
        <v>41999265</v>
      </c>
    </row>
    <row r="4267" spans="1:13">
      <c r="A4267" s="587" t="s">
        <v>16042</v>
      </c>
      <c r="B4267" s="587" t="s">
        <v>15835</v>
      </c>
      <c r="C4267" s="587" t="s">
        <v>15058</v>
      </c>
      <c r="D4267" s="587">
        <v>7027</v>
      </c>
      <c r="E4267" s="587" t="s">
        <v>845</v>
      </c>
      <c r="F4267" s="587" t="s">
        <v>40</v>
      </c>
      <c r="G4267" s="587" t="s">
        <v>40</v>
      </c>
      <c r="H4267" s="587" t="s">
        <v>41</v>
      </c>
      <c r="I4267" s="587" t="s">
        <v>425</v>
      </c>
      <c r="J4267" s="587" t="s">
        <v>445</v>
      </c>
      <c r="K4267" s="587" t="s">
        <v>1170</v>
      </c>
      <c r="L4267" s="587" t="s">
        <v>218</v>
      </c>
      <c r="M4267" s="592">
        <v>41999265</v>
      </c>
    </row>
    <row r="4268" spans="1:13">
      <c r="A4268" s="587" t="s">
        <v>15822</v>
      </c>
      <c r="B4268" s="587" t="s">
        <v>15823</v>
      </c>
      <c r="C4268" s="587" t="s">
        <v>15058</v>
      </c>
      <c r="D4268" s="587">
        <v>7027</v>
      </c>
      <c r="E4268" s="587" t="s">
        <v>845</v>
      </c>
      <c r="F4268" s="587" t="s">
        <v>40</v>
      </c>
      <c r="G4268" s="587" t="s">
        <v>40</v>
      </c>
      <c r="H4268" s="587" t="s">
        <v>41</v>
      </c>
      <c r="I4268" s="587" t="s">
        <v>316</v>
      </c>
      <c r="J4268" s="587" t="s">
        <v>684</v>
      </c>
      <c r="K4268" s="587" t="s">
        <v>290</v>
      </c>
      <c r="L4268" s="587" t="s">
        <v>34</v>
      </c>
      <c r="M4268" s="592">
        <v>42342300</v>
      </c>
    </row>
    <row r="4269" spans="1:13">
      <c r="A4269" s="587" t="s">
        <v>15844</v>
      </c>
      <c r="B4269" s="587" t="s">
        <v>15823</v>
      </c>
      <c r="C4269" s="587" t="s">
        <v>15058</v>
      </c>
      <c r="D4269" s="587">
        <v>7027</v>
      </c>
      <c r="E4269" s="587" t="s">
        <v>845</v>
      </c>
      <c r="F4269" s="587" t="s">
        <v>40</v>
      </c>
      <c r="G4269" s="587" t="s">
        <v>40</v>
      </c>
      <c r="H4269" s="587" t="s">
        <v>41</v>
      </c>
      <c r="I4269" s="587" t="s">
        <v>318</v>
      </c>
      <c r="J4269" s="587" t="s">
        <v>685</v>
      </c>
      <c r="K4269" s="587" t="s">
        <v>290</v>
      </c>
      <c r="L4269" s="587" t="s">
        <v>34</v>
      </c>
      <c r="M4269" s="592">
        <v>42342300</v>
      </c>
    </row>
    <row r="4270" spans="1:13">
      <c r="A4270" s="587" t="s">
        <v>15856</v>
      </c>
      <c r="B4270" s="587" t="s">
        <v>15823</v>
      </c>
      <c r="C4270" s="587" t="s">
        <v>15058</v>
      </c>
      <c r="D4270" s="587">
        <v>7027</v>
      </c>
      <c r="E4270" s="587" t="s">
        <v>845</v>
      </c>
      <c r="F4270" s="587" t="s">
        <v>40</v>
      </c>
      <c r="G4270" s="587" t="s">
        <v>40</v>
      </c>
      <c r="H4270" s="587" t="s">
        <v>41</v>
      </c>
      <c r="I4270" s="587" t="s">
        <v>320</v>
      </c>
      <c r="J4270" s="587" t="s">
        <v>686</v>
      </c>
      <c r="K4270" s="587" t="s">
        <v>290</v>
      </c>
      <c r="L4270" s="587" t="s">
        <v>34</v>
      </c>
      <c r="M4270" s="592">
        <v>42342300</v>
      </c>
    </row>
    <row r="4271" spans="1:13">
      <c r="A4271" s="587" t="s">
        <v>15868</v>
      </c>
      <c r="B4271" s="587" t="s">
        <v>15823</v>
      </c>
      <c r="C4271" s="587" t="s">
        <v>15058</v>
      </c>
      <c r="D4271" s="587">
        <v>7027</v>
      </c>
      <c r="E4271" s="587" t="s">
        <v>845</v>
      </c>
      <c r="F4271" s="587" t="s">
        <v>40</v>
      </c>
      <c r="G4271" s="587" t="s">
        <v>40</v>
      </c>
      <c r="H4271" s="587" t="s">
        <v>41</v>
      </c>
      <c r="I4271" s="587" t="s">
        <v>322</v>
      </c>
      <c r="J4271" s="587" t="s">
        <v>687</v>
      </c>
      <c r="K4271" s="587" t="s">
        <v>290</v>
      </c>
      <c r="L4271" s="587" t="s">
        <v>34</v>
      </c>
      <c r="M4271" s="592">
        <v>42342300</v>
      </c>
    </row>
    <row r="4272" spans="1:13">
      <c r="A4272" s="587" t="s">
        <v>15902</v>
      </c>
      <c r="B4272" s="587" t="s">
        <v>15819</v>
      </c>
      <c r="C4272" s="587" t="s">
        <v>15058</v>
      </c>
      <c r="D4272" s="587">
        <v>7027</v>
      </c>
      <c r="E4272" s="587" t="s">
        <v>845</v>
      </c>
      <c r="F4272" s="587" t="s">
        <v>40</v>
      </c>
      <c r="G4272" s="587" t="s">
        <v>40</v>
      </c>
      <c r="H4272" s="587" t="s">
        <v>41</v>
      </c>
      <c r="I4272" s="587" t="s">
        <v>219</v>
      </c>
      <c r="J4272" s="587" t="s">
        <v>220</v>
      </c>
      <c r="K4272" s="587" t="s">
        <v>1170</v>
      </c>
      <c r="L4272" s="587" t="s">
        <v>34</v>
      </c>
      <c r="M4272" s="592">
        <v>42450870</v>
      </c>
    </row>
    <row r="4273" spans="1:13">
      <c r="A4273" s="587" t="s">
        <v>15924</v>
      </c>
      <c r="B4273" s="587" t="s">
        <v>15839</v>
      </c>
      <c r="C4273" s="587" t="s">
        <v>15058</v>
      </c>
      <c r="D4273" s="587">
        <v>7027</v>
      </c>
      <c r="E4273" s="587" t="s">
        <v>845</v>
      </c>
      <c r="F4273" s="587" t="s">
        <v>40</v>
      </c>
      <c r="G4273" s="587" t="s">
        <v>40</v>
      </c>
      <c r="H4273" s="587" t="s">
        <v>41</v>
      </c>
      <c r="I4273" s="587" t="s">
        <v>44</v>
      </c>
      <c r="J4273" s="587" t="s">
        <v>45</v>
      </c>
      <c r="K4273" s="587" t="s">
        <v>290</v>
      </c>
      <c r="L4273" s="587" t="s">
        <v>218</v>
      </c>
      <c r="M4273" s="592">
        <v>43243200</v>
      </c>
    </row>
    <row r="4274" spans="1:13">
      <c r="A4274" s="587" t="s">
        <v>15890</v>
      </c>
      <c r="B4274" s="587" t="s">
        <v>15819</v>
      </c>
      <c r="C4274" s="587" t="s">
        <v>15058</v>
      </c>
      <c r="D4274" s="587">
        <v>7027</v>
      </c>
      <c r="E4274" s="587" t="s">
        <v>845</v>
      </c>
      <c r="F4274" s="587" t="s">
        <v>40</v>
      </c>
      <c r="G4274" s="587" t="s">
        <v>40</v>
      </c>
      <c r="H4274" s="587" t="s">
        <v>41</v>
      </c>
      <c r="I4274" s="587" t="s">
        <v>42</v>
      </c>
      <c r="J4274" s="587" t="s">
        <v>43</v>
      </c>
      <c r="K4274" s="587" t="s">
        <v>1170</v>
      </c>
      <c r="L4274" s="587" t="s">
        <v>34</v>
      </c>
      <c r="M4274" s="592">
        <v>44522940</v>
      </c>
    </row>
    <row r="4275" spans="1:13">
      <c r="A4275" s="587" t="s">
        <v>15946</v>
      </c>
      <c r="B4275" s="587" t="s">
        <v>15835</v>
      </c>
      <c r="C4275" s="587" t="s">
        <v>15058</v>
      </c>
      <c r="D4275" s="587">
        <v>7027</v>
      </c>
      <c r="E4275" s="587" t="s">
        <v>845</v>
      </c>
      <c r="F4275" s="587" t="s">
        <v>40</v>
      </c>
      <c r="G4275" s="587" t="s">
        <v>40</v>
      </c>
      <c r="H4275" s="587" t="s">
        <v>41</v>
      </c>
      <c r="I4275" s="587" t="s">
        <v>221</v>
      </c>
      <c r="J4275" s="587" t="s">
        <v>222</v>
      </c>
      <c r="K4275" s="587" t="s">
        <v>1170</v>
      </c>
      <c r="L4275" s="587" t="s">
        <v>218</v>
      </c>
      <c r="M4275" s="592">
        <v>44576070</v>
      </c>
    </row>
    <row r="4276" spans="1:13">
      <c r="A4276" s="587" t="s">
        <v>15912</v>
      </c>
      <c r="B4276" s="587" t="s">
        <v>15839</v>
      </c>
      <c r="C4276" s="587" t="s">
        <v>15058</v>
      </c>
      <c r="D4276" s="587">
        <v>7027</v>
      </c>
      <c r="E4276" s="587" t="s">
        <v>845</v>
      </c>
      <c r="F4276" s="587" t="s">
        <v>40</v>
      </c>
      <c r="G4276" s="587" t="s">
        <v>40</v>
      </c>
      <c r="H4276" s="587" t="s">
        <v>41</v>
      </c>
      <c r="I4276" s="587" t="s">
        <v>219</v>
      </c>
      <c r="J4276" s="587" t="s">
        <v>220</v>
      </c>
      <c r="K4276" s="587" t="s">
        <v>290</v>
      </c>
      <c r="L4276" s="587" t="s">
        <v>218</v>
      </c>
      <c r="M4276" s="592">
        <v>45460800</v>
      </c>
    </row>
    <row r="4277" spans="1:13">
      <c r="A4277" s="587" t="s">
        <v>15878</v>
      </c>
      <c r="B4277" s="587" t="s">
        <v>15819</v>
      </c>
      <c r="C4277" s="587" t="s">
        <v>15058</v>
      </c>
      <c r="D4277" s="587">
        <v>7027</v>
      </c>
      <c r="E4277" s="587" t="s">
        <v>845</v>
      </c>
      <c r="F4277" s="587" t="s">
        <v>40</v>
      </c>
      <c r="G4277" s="587" t="s">
        <v>40</v>
      </c>
      <c r="H4277" s="587" t="s">
        <v>41</v>
      </c>
      <c r="I4277" s="587" t="s">
        <v>324</v>
      </c>
      <c r="J4277" s="587" t="s">
        <v>688</v>
      </c>
      <c r="K4277" s="587" t="s">
        <v>1170</v>
      </c>
      <c r="L4277" s="587" t="s">
        <v>34</v>
      </c>
      <c r="M4277" s="592">
        <v>46621575</v>
      </c>
    </row>
    <row r="4278" spans="1:13">
      <c r="A4278" s="587" t="s">
        <v>15934</v>
      </c>
      <c r="B4278" s="587" t="s">
        <v>15835</v>
      </c>
      <c r="C4278" s="587" t="s">
        <v>15058</v>
      </c>
      <c r="D4278" s="587">
        <v>7027</v>
      </c>
      <c r="E4278" s="587" t="s">
        <v>845</v>
      </c>
      <c r="F4278" s="587" t="s">
        <v>40</v>
      </c>
      <c r="G4278" s="587" t="s">
        <v>40</v>
      </c>
      <c r="H4278" s="587" t="s">
        <v>41</v>
      </c>
      <c r="I4278" s="587" t="s">
        <v>46</v>
      </c>
      <c r="J4278" s="587" t="s">
        <v>47</v>
      </c>
      <c r="K4278" s="587" t="s">
        <v>1170</v>
      </c>
      <c r="L4278" s="587" t="s">
        <v>218</v>
      </c>
      <c r="M4278" s="592">
        <v>47152875</v>
      </c>
    </row>
    <row r="4279" spans="1:13">
      <c r="A4279" s="587" t="s">
        <v>15900</v>
      </c>
      <c r="B4279" s="587" t="s">
        <v>15839</v>
      </c>
      <c r="C4279" s="587" t="s">
        <v>15058</v>
      </c>
      <c r="D4279" s="587">
        <v>7027</v>
      </c>
      <c r="E4279" s="587" t="s">
        <v>845</v>
      </c>
      <c r="F4279" s="587" t="s">
        <v>40</v>
      </c>
      <c r="G4279" s="587" t="s">
        <v>40</v>
      </c>
      <c r="H4279" s="587" t="s">
        <v>41</v>
      </c>
      <c r="I4279" s="587" t="s">
        <v>42</v>
      </c>
      <c r="J4279" s="587" t="s">
        <v>43</v>
      </c>
      <c r="K4279" s="587" t="s">
        <v>290</v>
      </c>
      <c r="L4279" s="587" t="s">
        <v>218</v>
      </c>
      <c r="M4279" s="592">
        <v>47701500</v>
      </c>
    </row>
    <row r="4280" spans="1:13">
      <c r="A4280" s="587" t="s">
        <v>15818</v>
      </c>
      <c r="B4280" s="587" t="s">
        <v>15819</v>
      </c>
      <c r="C4280" s="587" t="s">
        <v>15058</v>
      </c>
      <c r="D4280" s="587">
        <v>7027</v>
      </c>
      <c r="E4280" s="587" t="s">
        <v>845</v>
      </c>
      <c r="F4280" s="587" t="s">
        <v>40</v>
      </c>
      <c r="G4280" s="587" t="s">
        <v>40</v>
      </c>
      <c r="H4280" s="587" t="s">
        <v>41</v>
      </c>
      <c r="I4280" s="587" t="s">
        <v>316</v>
      </c>
      <c r="J4280" s="587" t="s">
        <v>684</v>
      </c>
      <c r="K4280" s="587" t="s">
        <v>1170</v>
      </c>
      <c r="L4280" s="587" t="s">
        <v>34</v>
      </c>
      <c r="M4280" s="592">
        <v>48693645</v>
      </c>
    </row>
    <row r="4281" spans="1:13">
      <c r="A4281" s="587" t="s">
        <v>15842</v>
      </c>
      <c r="B4281" s="587" t="s">
        <v>15819</v>
      </c>
      <c r="C4281" s="587" t="s">
        <v>15058</v>
      </c>
      <c r="D4281" s="587">
        <v>7027</v>
      </c>
      <c r="E4281" s="587" t="s">
        <v>845</v>
      </c>
      <c r="F4281" s="587" t="s">
        <v>40</v>
      </c>
      <c r="G4281" s="587" t="s">
        <v>40</v>
      </c>
      <c r="H4281" s="587" t="s">
        <v>41</v>
      </c>
      <c r="I4281" s="587" t="s">
        <v>318</v>
      </c>
      <c r="J4281" s="587" t="s">
        <v>685</v>
      </c>
      <c r="K4281" s="587" t="s">
        <v>1170</v>
      </c>
      <c r="L4281" s="587" t="s">
        <v>34</v>
      </c>
      <c r="M4281" s="592">
        <v>48693645</v>
      </c>
    </row>
    <row r="4282" spans="1:13">
      <c r="A4282" s="587" t="s">
        <v>15854</v>
      </c>
      <c r="B4282" s="587" t="s">
        <v>15819</v>
      </c>
      <c r="C4282" s="587" t="s">
        <v>15058</v>
      </c>
      <c r="D4282" s="587">
        <v>7027</v>
      </c>
      <c r="E4282" s="587" t="s">
        <v>845</v>
      </c>
      <c r="F4282" s="587" t="s">
        <v>40</v>
      </c>
      <c r="G4282" s="587" t="s">
        <v>40</v>
      </c>
      <c r="H4282" s="587" t="s">
        <v>41</v>
      </c>
      <c r="I4282" s="587" t="s">
        <v>320</v>
      </c>
      <c r="J4282" s="587" t="s">
        <v>686</v>
      </c>
      <c r="K4282" s="587" t="s">
        <v>1170</v>
      </c>
      <c r="L4282" s="587" t="s">
        <v>34</v>
      </c>
      <c r="M4282" s="592">
        <v>48693645</v>
      </c>
    </row>
    <row r="4283" spans="1:13">
      <c r="A4283" s="587" t="s">
        <v>15866</v>
      </c>
      <c r="B4283" s="587" t="s">
        <v>15819</v>
      </c>
      <c r="C4283" s="587" t="s">
        <v>15058</v>
      </c>
      <c r="D4283" s="587">
        <v>7027</v>
      </c>
      <c r="E4283" s="587" t="s">
        <v>845</v>
      </c>
      <c r="F4283" s="587" t="s">
        <v>40</v>
      </c>
      <c r="G4283" s="587" t="s">
        <v>40</v>
      </c>
      <c r="H4283" s="587" t="s">
        <v>41</v>
      </c>
      <c r="I4283" s="587" t="s">
        <v>322</v>
      </c>
      <c r="J4283" s="587" t="s">
        <v>687</v>
      </c>
      <c r="K4283" s="587" t="s">
        <v>1170</v>
      </c>
      <c r="L4283" s="587" t="s">
        <v>34</v>
      </c>
      <c r="M4283" s="592">
        <v>48693645</v>
      </c>
    </row>
    <row r="4284" spans="1:13">
      <c r="A4284" s="587" t="s">
        <v>15922</v>
      </c>
      <c r="B4284" s="587" t="s">
        <v>15835</v>
      </c>
      <c r="C4284" s="587" t="s">
        <v>15058</v>
      </c>
      <c r="D4284" s="587">
        <v>7027</v>
      </c>
      <c r="E4284" s="587" t="s">
        <v>845</v>
      </c>
      <c r="F4284" s="587" t="s">
        <v>40</v>
      </c>
      <c r="G4284" s="587" t="s">
        <v>40</v>
      </c>
      <c r="H4284" s="587" t="s">
        <v>41</v>
      </c>
      <c r="I4284" s="587" t="s">
        <v>44</v>
      </c>
      <c r="J4284" s="587" t="s">
        <v>45</v>
      </c>
      <c r="K4284" s="587" t="s">
        <v>1170</v>
      </c>
      <c r="L4284" s="587" t="s">
        <v>218</v>
      </c>
      <c r="M4284" s="592">
        <v>49729680</v>
      </c>
    </row>
    <row r="4285" spans="1:13">
      <c r="A4285" s="587" t="s">
        <v>15888</v>
      </c>
      <c r="B4285" s="587" t="s">
        <v>15839</v>
      </c>
      <c r="C4285" s="587" t="s">
        <v>15058</v>
      </c>
      <c r="D4285" s="587">
        <v>7027</v>
      </c>
      <c r="E4285" s="587" t="s">
        <v>845</v>
      </c>
      <c r="F4285" s="587" t="s">
        <v>40</v>
      </c>
      <c r="G4285" s="587" t="s">
        <v>40</v>
      </c>
      <c r="H4285" s="587" t="s">
        <v>41</v>
      </c>
      <c r="I4285" s="587" t="s">
        <v>324</v>
      </c>
      <c r="J4285" s="587" t="s">
        <v>688</v>
      </c>
      <c r="K4285" s="587" t="s">
        <v>290</v>
      </c>
      <c r="L4285" s="587" t="s">
        <v>218</v>
      </c>
      <c r="M4285" s="592">
        <v>49942200</v>
      </c>
    </row>
    <row r="4286" spans="1:13">
      <c r="A4286" s="587" t="s">
        <v>15838</v>
      </c>
      <c r="B4286" s="587" t="s">
        <v>15839</v>
      </c>
      <c r="C4286" s="587" t="s">
        <v>15058</v>
      </c>
      <c r="D4286" s="587">
        <v>7027</v>
      </c>
      <c r="E4286" s="587" t="s">
        <v>845</v>
      </c>
      <c r="F4286" s="587" t="s">
        <v>40</v>
      </c>
      <c r="G4286" s="587" t="s">
        <v>40</v>
      </c>
      <c r="H4286" s="587" t="s">
        <v>41</v>
      </c>
      <c r="I4286" s="587" t="s">
        <v>316</v>
      </c>
      <c r="J4286" s="587" t="s">
        <v>684</v>
      </c>
      <c r="K4286" s="587" t="s">
        <v>290</v>
      </c>
      <c r="L4286" s="587" t="s">
        <v>218</v>
      </c>
      <c r="M4286" s="592">
        <v>52159800</v>
      </c>
    </row>
    <row r="4287" spans="1:13">
      <c r="A4287" s="587" t="s">
        <v>15852</v>
      </c>
      <c r="B4287" s="587" t="s">
        <v>15839</v>
      </c>
      <c r="C4287" s="587" t="s">
        <v>15058</v>
      </c>
      <c r="D4287" s="587">
        <v>7027</v>
      </c>
      <c r="E4287" s="587" t="s">
        <v>845</v>
      </c>
      <c r="F4287" s="587" t="s">
        <v>40</v>
      </c>
      <c r="G4287" s="587" t="s">
        <v>40</v>
      </c>
      <c r="H4287" s="587" t="s">
        <v>41</v>
      </c>
      <c r="I4287" s="587" t="s">
        <v>318</v>
      </c>
      <c r="J4287" s="587" t="s">
        <v>685</v>
      </c>
      <c r="K4287" s="587" t="s">
        <v>290</v>
      </c>
      <c r="L4287" s="587" t="s">
        <v>218</v>
      </c>
      <c r="M4287" s="592">
        <v>52159800</v>
      </c>
    </row>
    <row r="4288" spans="1:13">
      <c r="A4288" s="587" t="s">
        <v>15864</v>
      </c>
      <c r="B4288" s="587" t="s">
        <v>15839</v>
      </c>
      <c r="C4288" s="587" t="s">
        <v>15058</v>
      </c>
      <c r="D4288" s="587">
        <v>7027</v>
      </c>
      <c r="E4288" s="587" t="s">
        <v>845</v>
      </c>
      <c r="F4288" s="587" t="s">
        <v>40</v>
      </c>
      <c r="G4288" s="587" t="s">
        <v>40</v>
      </c>
      <c r="H4288" s="587" t="s">
        <v>41</v>
      </c>
      <c r="I4288" s="587" t="s">
        <v>320</v>
      </c>
      <c r="J4288" s="587" t="s">
        <v>686</v>
      </c>
      <c r="K4288" s="587" t="s">
        <v>290</v>
      </c>
      <c r="L4288" s="587" t="s">
        <v>218</v>
      </c>
      <c r="M4288" s="592">
        <v>52159800</v>
      </c>
    </row>
    <row r="4289" spans="1:13">
      <c r="A4289" s="587" t="s">
        <v>15876</v>
      </c>
      <c r="B4289" s="587" t="s">
        <v>15839</v>
      </c>
      <c r="C4289" s="587" t="s">
        <v>15058</v>
      </c>
      <c r="D4289" s="587">
        <v>7027</v>
      </c>
      <c r="E4289" s="587" t="s">
        <v>845</v>
      </c>
      <c r="F4289" s="587" t="s">
        <v>40</v>
      </c>
      <c r="G4289" s="587" t="s">
        <v>40</v>
      </c>
      <c r="H4289" s="587" t="s">
        <v>41</v>
      </c>
      <c r="I4289" s="587" t="s">
        <v>322</v>
      </c>
      <c r="J4289" s="587" t="s">
        <v>687</v>
      </c>
      <c r="K4289" s="587" t="s">
        <v>290</v>
      </c>
      <c r="L4289" s="587" t="s">
        <v>218</v>
      </c>
      <c r="M4289" s="592">
        <v>52159800</v>
      </c>
    </row>
    <row r="4290" spans="1:13">
      <c r="A4290" s="587" t="s">
        <v>15910</v>
      </c>
      <c r="B4290" s="587" t="s">
        <v>15835</v>
      </c>
      <c r="C4290" s="587" t="s">
        <v>15058</v>
      </c>
      <c r="D4290" s="587">
        <v>7027</v>
      </c>
      <c r="E4290" s="587" t="s">
        <v>845</v>
      </c>
      <c r="F4290" s="587" t="s">
        <v>40</v>
      </c>
      <c r="G4290" s="587" t="s">
        <v>40</v>
      </c>
      <c r="H4290" s="587" t="s">
        <v>41</v>
      </c>
      <c r="I4290" s="587" t="s">
        <v>219</v>
      </c>
      <c r="J4290" s="587" t="s">
        <v>220</v>
      </c>
      <c r="K4290" s="587" t="s">
        <v>1170</v>
      </c>
      <c r="L4290" s="587" t="s">
        <v>218</v>
      </c>
      <c r="M4290" s="592">
        <v>52279920</v>
      </c>
    </row>
    <row r="4291" spans="1:13">
      <c r="A4291" s="587" t="s">
        <v>15898</v>
      </c>
      <c r="B4291" s="587" t="s">
        <v>15835</v>
      </c>
      <c r="C4291" s="587" t="s">
        <v>15058</v>
      </c>
      <c r="D4291" s="587">
        <v>7027</v>
      </c>
      <c r="E4291" s="587" t="s">
        <v>845</v>
      </c>
      <c r="F4291" s="587" t="s">
        <v>40</v>
      </c>
      <c r="G4291" s="587" t="s">
        <v>40</v>
      </c>
      <c r="H4291" s="587" t="s">
        <v>41</v>
      </c>
      <c r="I4291" s="587" t="s">
        <v>42</v>
      </c>
      <c r="J4291" s="587" t="s">
        <v>43</v>
      </c>
      <c r="K4291" s="587" t="s">
        <v>1170</v>
      </c>
      <c r="L4291" s="587" t="s">
        <v>218</v>
      </c>
      <c r="M4291" s="592">
        <v>54856725</v>
      </c>
    </row>
    <row r="4292" spans="1:13">
      <c r="A4292" s="587" t="s">
        <v>15886</v>
      </c>
      <c r="B4292" s="587" t="s">
        <v>15835</v>
      </c>
      <c r="C4292" s="587" t="s">
        <v>15058</v>
      </c>
      <c r="D4292" s="587">
        <v>7027</v>
      </c>
      <c r="E4292" s="587" t="s">
        <v>845</v>
      </c>
      <c r="F4292" s="587" t="s">
        <v>40</v>
      </c>
      <c r="G4292" s="587" t="s">
        <v>40</v>
      </c>
      <c r="H4292" s="587" t="s">
        <v>41</v>
      </c>
      <c r="I4292" s="587" t="s">
        <v>324</v>
      </c>
      <c r="J4292" s="587" t="s">
        <v>688</v>
      </c>
      <c r="K4292" s="587" t="s">
        <v>1170</v>
      </c>
      <c r="L4292" s="587" t="s">
        <v>218</v>
      </c>
      <c r="M4292" s="592">
        <v>57433530</v>
      </c>
    </row>
    <row r="4293" spans="1:13">
      <c r="A4293" s="587" t="s">
        <v>15834</v>
      </c>
      <c r="B4293" s="587" t="s">
        <v>15835</v>
      </c>
      <c r="C4293" s="587" t="s">
        <v>15058</v>
      </c>
      <c r="D4293" s="587">
        <v>7027</v>
      </c>
      <c r="E4293" s="587" t="s">
        <v>845</v>
      </c>
      <c r="F4293" s="587" t="s">
        <v>40</v>
      </c>
      <c r="G4293" s="587" t="s">
        <v>40</v>
      </c>
      <c r="H4293" s="587" t="s">
        <v>41</v>
      </c>
      <c r="I4293" s="587" t="s">
        <v>316</v>
      </c>
      <c r="J4293" s="587" t="s">
        <v>684</v>
      </c>
      <c r="K4293" s="587" t="s">
        <v>1170</v>
      </c>
      <c r="L4293" s="587" t="s">
        <v>218</v>
      </c>
      <c r="M4293" s="592">
        <v>59983770</v>
      </c>
    </row>
    <row r="4294" spans="1:13" s="434" customFormat="1" ht="14.6">
      <c r="A4294" s="587" t="s">
        <v>15850</v>
      </c>
      <c r="B4294" s="587" t="s">
        <v>15835</v>
      </c>
      <c r="C4294" s="587" t="s">
        <v>15058</v>
      </c>
      <c r="D4294" s="587">
        <v>7027</v>
      </c>
      <c r="E4294" s="587" t="s">
        <v>845</v>
      </c>
      <c r="F4294" s="587" t="s">
        <v>40</v>
      </c>
      <c r="G4294" s="587" t="s">
        <v>40</v>
      </c>
      <c r="H4294" s="587" t="s">
        <v>41</v>
      </c>
      <c r="I4294" s="587" t="s">
        <v>318</v>
      </c>
      <c r="J4294" s="587" t="s">
        <v>685</v>
      </c>
      <c r="K4294" s="587" t="s">
        <v>1170</v>
      </c>
      <c r="L4294" s="587" t="s">
        <v>218</v>
      </c>
      <c r="M4294" s="592">
        <v>59983770</v>
      </c>
    </row>
    <row r="4295" spans="1:13" s="434" customFormat="1" ht="14.6">
      <c r="A4295" s="587" t="s">
        <v>15862</v>
      </c>
      <c r="B4295" s="587" t="s">
        <v>15835</v>
      </c>
      <c r="C4295" s="587" t="s">
        <v>15058</v>
      </c>
      <c r="D4295" s="587">
        <v>7027</v>
      </c>
      <c r="E4295" s="587" t="s">
        <v>845</v>
      </c>
      <c r="F4295" s="587" t="s">
        <v>40</v>
      </c>
      <c r="G4295" s="587" t="s">
        <v>40</v>
      </c>
      <c r="H4295" s="587" t="s">
        <v>41</v>
      </c>
      <c r="I4295" s="587" t="s">
        <v>320</v>
      </c>
      <c r="J4295" s="587" t="s">
        <v>686</v>
      </c>
      <c r="K4295" s="587" t="s">
        <v>1170</v>
      </c>
      <c r="L4295" s="587" t="s">
        <v>218</v>
      </c>
      <c r="M4295" s="592">
        <v>59983770</v>
      </c>
    </row>
    <row r="4296" spans="1:13" s="434" customFormat="1" ht="14.6">
      <c r="A4296" s="587" t="s">
        <v>15874</v>
      </c>
      <c r="B4296" s="587" t="s">
        <v>15835</v>
      </c>
      <c r="C4296" s="587" t="s">
        <v>15058</v>
      </c>
      <c r="D4296" s="587">
        <v>7027</v>
      </c>
      <c r="E4296" s="587" t="s">
        <v>845</v>
      </c>
      <c r="F4296" s="587" t="s">
        <v>40</v>
      </c>
      <c r="G4296" s="587" t="s">
        <v>40</v>
      </c>
      <c r="H4296" s="587" t="s">
        <v>41</v>
      </c>
      <c r="I4296" s="587" t="s">
        <v>322</v>
      </c>
      <c r="J4296" s="587" t="s">
        <v>687</v>
      </c>
      <c r="K4296" s="587" t="s">
        <v>1170</v>
      </c>
      <c r="L4296" s="587" t="s">
        <v>218</v>
      </c>
      <c r="M4296" s="592">
        <v>59983770</v>
      </c>
    </row>
    <row r="4297" spans="1:13" s="434" customFormat="1" ht="14.6">
      <c r="A4297" s="587" t="s">
        <v>16149</v>
      </c>
      <c r="B4297" s="587" t="s">
        <v>16061</v>
      </c>
      <c r="C4297" s="587" t="s">
        <v>15058</v>
      </c>
      <c r="D4297" s="587">
        <v>7028</v>
      </c>
      <c r="E4297" s="587" t="s">
        <v>846</v>
      </c>
      <c r="F4297" s="587" t="s">
        <v>40</v>
      </c>
      <c r="G4297" s="587" t="s">
        <v>40</v>
      </c>
      <c r="H4297" s="587" t="s">
        <v>41</v>
      </c>
      <c r="I4297" s="587" t="s">
        <v>44</v>
      </c>
      <c r="J4297" s="587" t="s">
        <v>45</v>
      </c>
      <c r="K4297" s="587" t="s">
        <v>291</v>
      </c>
      <c r="L4297" s="587" t="s">
        <v>32</v>
      </c>
      <c r="M4297" s="592">
        <v>16193100</v>
      </c>
    </row>
    <row r="4298" spans="1:13" s="434" customFormat="1" ht="14.6">
      <c r="A4298" s="587" t="s">
        <v>16161</v>
      </c>
      <c r="B4298" s="587" t="s">
        <v>16061</v>
      </c>
      <c r="C4298" s="587" t="s">
        <v>15058</v>
      </c>
      <c r="D4298" s="587">
        <v>7028</v>
      </c>
      <c r="E4298" s="587" t="s">
        <v>846</v>
      </c>
      <c r="F4298" s="587" t="s">
        <v>40</v>
      </c>
      <c r="G4298" s="587" t="s">
        <v>40</v>
      </c>
      <c r="H4298" s="587" t="s">
        <v>41</v>
      </c>
      <c r="I4298" s="587" t="s">
        <v>46</v>
      </c>
      <c r="J4298" s="587" t="s">
        <v>47</v>
      </c>
      <c r="K4298" s="587" t="s">
        <v>291</v>
      </c>
      <c r="L4298" s="587" t="s">
        <v>32</v>
      </c>
      <c r="M4298" s="592">
        <v>16193100</v>
      </c>
    </row>
    <row r="4299" spans="1:13" s="434" customFormat="1" ht="14.6">
      <c r="A4299" s="587" t="s">
        <v>16173</v>
      </c>
      <c r="B4299" s="587" t="s">
        <v>16061</v>
      </c>
      <c r="C4299" s="587" t="s">
        <v>15058</v>
      </c>
      <c r="D4299" s="587">
        <v>7028</v>
      </c>
      <c r="E4299" s="587" t="s">
        <v>846</v>
      </c>
      <c r="F4299" s="587" t="s">
        <v>40</v>
      </c>
      <c r="G4299" s="587" t="s">
        <v>40</v>
      </c>
      <c r="H4299" s="587" t="s">
        <v>41</v>
      </c>
      <c r="I4299" s="587" t="s">
        <v>221</v>
      </c>
      <c r="J4299" s="587" t="s">
        <v>222</v>
      </c>
      <c r="K4299" s="587" t="s">
        <v>291</v>
      </c>
      <c r="L4299" s="587" t="s">
        <v>32</v>
      </c>
      <c r="M4299" s="592">
        <v>16193100</v>
      </c>
    </row>
    <row r="4300" spans="1:13">
      <c r="A4300" s="587" t="s">
        <v>16185</v>
      </c>
      <c r="B4300" s="587" t="s">
        <v>16061</v>
      </c>
      <c r="C4300" s="587" t="s">
        <v>15058</v>
      </c>
      <c r="D4300" s="587">
        <v>7028</v>
      </c>
      <c r="E4300" s="587" t="s">
        <v>846</v>
      </c>
      <c r="F4300" s="587" t="s">
        <v>40</v>
      </c>
      <c r="G4300" s="587" t="s">
        <v>40</v>
      </c>
      <c r="H4300" s="587" t="s">
        <v>41</v>
      </c>
      <c r="I4300" s="587" t="s">
        <v>48</v>
      </c>
      <c r="J4300" s="587" t="s">
        <v>49</v>
      </c>
      <c r="K4300" s="587" t="s">
        <v>291</v>
      </c>
      <c r="L4300" s="587" t="s">
        <v>32</v>
      </c>
      <c r="M4300" s="592">
        <v>16193100</v>
      </c>
    </row>
    <row r="4301" spans="1:13">
      <c r="A4301" s="587" t="s">
        <v>16197</v>
      </c>
      <c r="B4301" s="587" t="s">
        <v>16061</v>
      </c>
      <c r="C4301" s="587" t="s">
        <v>15058</v>
      </c>
      <c r="D4301" s="587">
        <v>7028</v>
      </c>
      <c r="E4301" s="587" t="s">
        <v>846</v>
      </c>
      <c r="F4301" s="587" t="s">
        <v>40</v>
      </c>
      <c r="G4301" s="587" t="s">
        <v>40</v>
      </c>
      <c r="H4301" s="587" t="s">
        <v>41</v>
      </c>
      <c r="I4301" s="587" t="s">
        <v>50</v>
      </c>
      <c r="J4301" s="587" t="s">
        <v>51</v>
      </c>
      <c r="K4301" s="587" t="s">
        <v>291</v>
      </c>
      <c r="L4301" s="587" t="s">
        <v>32</v>
      </c>
      <c r="M4301" s="592">
        <v>16193100</v>
      </c>
    </row>
    <row r="4302" spans="1:13">
      <c r="A4302" s="587" t="s">
        <v>16209</v>
      </c>
      <c r="B4302" s="587" t="s">
        <v>16061</v>
      </c>
      <c r="C4302" s="587" t="s">
        <v>15058</v>
      </c>
      <c r="D4302" s="587">
        <v>7028</v>
      </c>
      <c r="E4302" s="587" t="s">
        <v>846</v>
      </c>
      <c r="F4302" s="587" t="s">
        <v>40</v>
      </c>
      <c r="G4302" s="587" t="s">
        <v>40</v>
      </c>
      <c r="H4302" s="587" t="s">
        <v>41</v>
      </c>
      <c r="I4302" s="587" t="s">
        <v>223</v>
      </c>
      <c r="J4302" s="587" t="s">
        <v>56</v>
      </c>
      <c r="K4302" s="587" t="s">
        <v>291</v>
      </c>
      <c r="L4302" s="587" t="s">
        <v>32</v>
      </c>
      <c r="M4302" s="592">
        <v>16193100</v>
      </c>
    </row>
    <row r="4303" spans="1:13">
      <c r="A4303" s="587" t="s">
        <v>16221</v>
      </c>
      <c r="B4303" s="587" t="s">
        <v>16061</v>
      </c>
      <c r="C4303" s="587" t="s">
        <v>15058</v>
      </c>
      <c r="D4303" s="587">
        <v>7028</v>
      </c>
      <c r="E4303" s="587" t="s">
        <v>846</v>
      </c>
      <c r="F4303" s="587" t="s">
        <v>40</v>
      </c>
      <c r="G4303" s="587" t="s">
        <v>40</v>
      </c>
      <c r="H4303" s="587" t="s">
        <v>41</v>
      </c>
      <c r="I4303" s="587" t="s">
        <v>421</v>
      </c>
      <c r="J4303" s="587" t="s">
        <v>441</v>
      </c>
      <c r="K4303" s="587" t="s">
        <v>291</v>
      </c>
      <c r="L4303" s="587" t="s">
        <v>32</v>
      </c>
      <c r="M4303" s="592">
        <v>16193100</v>
      </c>
    </row>
    <row r="4304" spans="1:13">
      <c r="A4304" s="587" t="s">
        <v>16233</v>
      </c>
      <c r="B4304" s="587" t="s">
        <v>16061</v>
      </c>
      <c r="C4304" s="587" t="s">
        <v>15058</v>
      </c>
      <c r="D4304" s="587">
        <v>7028</v>
      </c>
      <c r="E4304" s="587" t="s">
        <v>846</v>
      </c>
      <c r="F4304" s="587" t="s">
        <v>40</v>
      </c>
      <c r="G4304" s="587" t="s">
        <v>40</v>
      </c>
      <c r="H4304" s="587" t="s">
        <v>41</v>
      </c>
      <c r="I4304" s="587" t="s">
        <v>422</v>
      </c>
      <c r="J4304" s="587" t="s">
        <v>442</v>
      </c>
      <c r="K4304" s="587" t="s">
        <v>291</v>
      </c>
      <c r="L4304" s="587" t="s">
        <v>32</v>
      </c>
      <c r="M4304" s="592">
        <v>16193100</v>
      </c>
    </row>
    <row r="4305" spans="1:13">
      <c r="A4305" s="587" t="s">
        <v>16245</v>
      </c>
      <c r="B4305" s="587" t="s">
        <v>16061</v>
      </c>
      <c r="C4305" s="587" t="s">
        <v>15058</v>
      </c>
      <c r="D4305" s="587">
        <v>7028</v>
      </c>
      <c r="E4305" s="587" t="s">
        <v>846</v>
      </c>
      <c r="F4305" s="587" t="s">
        <v>40</v>
      </c>
      <c r="G4305" s="587" t="s">
        <v>40</v>
      </c>
      <c r="H4305" s="587" t="s">
        <v>41</v>
      </c>
      <c r="I4305" s="587" t="s">
        <v>423</v>
      </c>
      <c r="J4305" s="587" t="s">
        <v>443</v>
      </c>
      <c r="K4305" s="587" t="s">
        <v>291</v>
      </c>
      <c r="L4305" s="587" t="s">
        <v>32</v>
      </c>
      <c r="M4305" s="592">
        <v>16193100</v>
      </c>
    </row>
    <row r="4306" spans="1:13">
      <c r="A4306" s="587" t="s">
        <v>16257</v>
      </c>
      <c r="B4306" s="587" t="s">
        <v>16061</v>
      </c>
      <c r="C4306" s="587" t="s">
        <v>15058</v>
      </c>
      <c r="D4306" s="587">
        <v>7028</v>
      </c>
      <c r="E4306" s="587" t="s">
        <v>846</v>
      </c>
      <c r="F4306" s="587" t="s">
        <v>40</v>
      </c>
      <c r="G4306" s="587" t="s">
        <v>40</v>
      </c>
      <c r="H4306" s="587" t="s">
        <v>41</v>
      </c>
      <c r="I4306" s="587" t="s">
        <v>424</v>
      </c>
      <c r="J4306" s="587" t="s">
        <v>444</v>
      </c>
      <c r="K4306" s="587" t="s">
        <v>291</v>
      </c>
      <c r="L4306" s="587" t="s">
        <v>32</v>
      </c>
      <c r="M4306" s="592">
        <v>16193100</v>
      </c>
    </row>
    <row r="4307" spans="1:13">
      <c r="A4307" s="587" t="s">
        <v>16269</v>
      </c>
      <c r="B4307" s="587" t="s">
        <v>16061</v>
      </c>
      <c r="C4307" s="587" t="s">
        <v>15058</v>
      </c>
      <c r="D4307" s="587">
        <v>7028</v>
      </c>
      <c r="E4307" s="587" t="s">
        <v>846</v>
      </c>
      <c r="F4307" s="587" t="s">
        <v>40</v>
      </c>
      <c r="G4307" s="587" t="s">
        <v>40</v>
      </c>
      <c r="H4307" s="587" t="s">
        <v>41</v>
      </c>
      <c r="I4307" s="587" t="s">
        <v>425</v>
      </c>
      <c r="J4307" s="587" t="s">
        <v>445</v>
      </c>
      <c r="K4307" s="587" t="s">
        <v>291</v>
      </c>
      <c r="L4307" s="587" t="s">
        <v>32</v>
      </c>
      <c r="M4307" s="592">
        <v>16193100</v>
      </c>
    </row>
    <row r="4308" spans="1:13">
      <c r="A4308" s="587" t="s">
        <v>16137</v>
      </c>
      <c r="B4308" s="587" t="s">
        <v>16061</v>
      </c>
      <c r="C4308" s="587" t="s">
        <v>15058</v>
      </c>
      <c r="D4308" s="587">
        <v>7028</v>
      </c>
      <c r="E4308" s="587" t="s">
        <v>846</v>
      </c>
      <c r="F4308" s="587" t="s">
        <v>40</v>
      </c>
      <c r="G4308" s="587" t="s">
        <v>40</v>
      </c>
      <c r="H4308" s="587" t="s">
        <v>41</v>
      </c>
      <c r="I4308" s="587" t="s">
        <v>219</v>
      </c>
      <c r="J4308" s="587" t="s">
        <v>220</v>
      </c>
      <c r="K4308" s="587" t="s">
        <v>291</v>
      </c>
      <c r="L4308" s="587" t="s">
        <v>32</v>
      </c>
      <c r="M4308" s="592">
        <v>17925600</v>
      </c>
    </row>
    <row r="4309" spans="1:13">
      <c r="A4309" s="587" t="s">
        <v>16147</v>
      </c>
      <c r="B4309" s="587" t="s">
        <v>16057</v>
      </c>
      <c r="C4309" s="587" t="s">
        <v>15058</v>
      </c>
      <c r="D4309" s="587">
        <v>7028</v>
      </c>
      <c r="E4309" s="587" t="s">
        <v>846</v>
      </c>
      <c r="F4309" s="587" t="s">
        <v>40</v>
      </c>
      <c r="G4309" s="587" t="s">
        <v>40</v>
      </c>
      <c r="H4309" s="587" t="s">
        <v>41</v>
      </c>
      <c r="I4309" s="587" t="s">
        <v>44</v>
      </c>
      <c r="J4309" s="587" t="s">
        <v>45</v>
      </c>
      <c r="K4309" s="587" t="s">
        <v>1171</v>
      </c>
      <c r="L4309" s="587" t="s">
        <v>32</v>
      </c>
      <c r="M4309" s="592">
        <v>18622065</v>
      </c>
    </row>
    <row r="4310" spans="1:13">
      <c r="A4310" s="587" t="s">
        <v>16159</v>
      </c>
      <c r="B4310" s="587" t="s">
        <v>16057</v>
      </c>
      <c r="C4310" s="587" t="s">
        <v>15058</v>
      </c>
      <c r="D4310" s="587">
        <v>7028</v>
      </c>
      <c r="E4310" s="587" t="s">
        <v>846</v>
      </c>
      <c r="F4310" s="587" t="s">
        <v>40</v>
      </c>
      <c r="G4310" s="587" t="s">
        <v>40</v>
      </c>
      <c r="H4310" s="587" t="s">
        <v>41</v>
      </c>
      <c r="I4310" s="587" t="s">
        <v>46</v>
      </c>
      <c r="J4310" s="587" t="s">
        <v>47</v>
      </c>
      <c r="K4310" s="587" t="s">
        <v>1171</v>
      </c>
      <c r="L4310" s="587" t="s">
        <v>32</v>
      </c>
      <c r="M4310" s="592">
        <v>18622065</v>
      </c>
    </row>
    <row r="4311" spans="1:13">
      <c r="A4311" s="587" t="s">
        <v>16171</v>
      </c>
      <c r="B4311" s="587" t="s">
        <v>16057</v>
      </c>
      <c r="C4311" s="587" t="s">
        <v>15058</v>
      </c>
      <c r="D4311" s="587">
        <v>7028</v>
      </c>
      <c r="E4311" s="587" t="s">
        <v>846</v>
      </c>
      <c r="F4311" s="587" t="s">
        <v>40</v>
      </c>
      <c r="G4311" s="587" t="s">
        <v>40</v>
      </c>
      <c r="H4311" s="587" t="s">
        <v>41</v>
      </c>
      <c r="I4311" s="587" t="s">
        <v>221</v>
      </c>
      <c r="J4311" s="587" t="s">
        <v>222</v>
      </c>
      <c r="K4311" s="587" t="s">
        <v>1171</v>
      </c>
      <c r="L4311" s="587" t="s">
        <v>32</v>
      </c>
      <c r="M4311" s="592">
        <v>18622065</v>
      </c>
    </row>
    <row r="4312" spans="1:13">
      <c r="A4312" s="587" t="s">
        <v>16183</v>
      </c>
      <c r="B4312" s="587" t="s">
        <v>16057</v>
      </c>
      <c r="C4312" s="587" t="s">
        <v>15058</v>
      </c>
      <c r="D4312" s="587">
        <v>7028</v>
      </c>
      <c r="E4312" s="587" t="s">
        <v>846</v>
      </c>
      <c r="F4312" s="587" t="s">
        <v>40</v>
      </c>
      <c r="G4312" s="587" t="s">
        <v>40</v>
      </c>
      <c r="H4312" s="587" t="s">
        <v>41</v>
      </c>
      <c r="I4312" s="587" t="s">
        <v>48</v>
      </c>
      <c r="J4312" s="587" t="s">
        <v>49</v>
      </c>
      <c r="K4312" s="587" t="s">
        <v>1171</v>
      </c>
      <c r="L4312" s="587" t="s">
        <v>32</v>
      </c>
      <c r="M4312" s="592">
        <v>18622065</v>
      </c>
    </row>
    <row r="4313" spans="1:13">
      <c r="A4313" s="587" t="s">
        <v>16195</v>
      </c>
      <c r="B4313" s="587" t="s">
        <v>16057</v>
      </c>
      <c r="C4313" s="587" t="s">
        <v>15058</v>
      </c>
      <c r="D4313" s="587">
        <v>7028</v>
      </c>
      <c r="E4313" s="587" t="s">
        <v>846</v>
      </c>
      <c r="F4313" s="587" t="s">
        <v>40</v>
      </c>
      <c r="G4313" s="587" t="s">
        <v>40</v>
      </c>
      <c r="H4313" s="587" t="s">
        <v>41</v>
      </c>
      <c r="I4313" s="587" t="s">
        <v>50</v>
      </c>
      <c r="J4313" s="587" t="s">
        <v>51</v>
      </c>
      <c r="K4313" s="587" t="s">
        <v>1171</v>
      </c>
      <c r="L4313" s="587" t="s">
        <v>32</v>
      </c>
      <c r="M4313" s="592">
        <v>18622065</v>
      </c>
    </row>
    <row r="4314" spans="1:13">
      <c r="A4314" s="587" t="s">
        <v>16207</v>
      </c>
      <c r="B4314" s="587" t="s">
        <v>16057</v>
      </c>
      <c r="C4314" s="587" t="s">
        <v>15058</v>
      </c>
      <c r="D4314" s="587">
        <v>7028</v>
      </c>
      <c r="E4314" s="587" t="s">
        <v>846</v>
      </c>
      <c r="F4314" s="587" t="s">
        <v>40</v>
      </c>
      <c r="G4314" s="587" t="s">
        <v>40</v>
      </c>
      <c r="H4314" s="587" t="s">
        <v>41</v>
      </c>
      <c r="I4314" s="587" t="s">
        <v>223</v>
      </c>
      <c r="J4314" s="587" t="s">
        <v>56</v>
      </c>
      <c r="K4314" s="587" t="s">
        <v>1171</v>
      </c>
      <c r="L4314" s="587" t="s">
        <v>32</v>
      </c>
      <c r="M4314" s="592">
        <v>18622065</v>
      </c>
    </row>
    <row r="4315" spans="1:13">
      <c r="A4315" s="587" t="s">
        <v>16219</v>
      </c>
      <c r="B4315" s="587" t="s">
        <v>16057</v>
      </c>
      <c r="C4315" s="587" t="s">
        <v>15058</v>
      </c>
      <c r="D4315" s="587">
        <v>7028</v>
      </c>
      <c r="E4315" s="587" t="s">
        <v>846</v>
      </c>
      <c r="F4315" s="587" t="s">
        <v>40</v>
      </c>
      <c r="G4315" s="587" t="s">
        <v>40</v>
      </c>
      <c r="H4315" s="587" t="s">
        <v>41</v>
      </c>
      <c r="I4315" s="587" t="s">
        <v>421</v>
      </c>
      <c r="J4315" s="587" t="s">
        <v>441</v>
      </c>
      <c r="K4315" s="587" t="s">
        <v>1171</v>
      </c>
      <c r="L4315" s="587" t="s">
        <v>32</v>
      </c>
      <c r="M4315" s="592">
        <v>18622065</v>
      </c>
    </row>
    <row r="4316" spans="1:13">
      <c r="A4316" s="587" t="s">
        <v>16231</v>
      </c>
      <c r="B4316" s="587" t="s">
        <v>16057</v>
      </c>
      <c r="C4316" s="587" t="s">
        <v>15058</v>
      </c>
      <c r="D4316" s="587">
        <v>7028</v>
      </c>
      <c r="E4316" s="587" t="s">
        <v>846</v>
      </c>
      <c r="F4316" s="587" t="s">
        <v>40</v>
      </c>
      <c r="G4316" s="587" t="s">
        <v>40</v>
      </c>
      <c r="H4316" s="587" t="s">
        <v>41</v>
      </c>
      <c r="I4316" s="587" t="s">
        <v>422</v>
      </c>
      <c r="J4316" s="587" t="s">
        <v>442</v>
      </c>
      <c r="K4316" s="587" t="s">
        <v>1171</v>
      </c>
      <c r="L4316" s="587" t="s">
        <v>32</v>
      </c>
      <c r="M4316" s="592">
        <v>18622065</v>
      </c>
    </row>
    <row r="4317" spans="1:13">
      <c r="A4317" s="587" t="s">
        <v>16243</v>
      </c>
      <c r="B4317" s="587" t="s">
        <v>16057</v>
      </c>
      <c r="C4317" s="587" t="s">
        <v>15058</v>
      </c>
      <c r="D4317" s="587">
        <v>7028</v>
      </c>
      <c r="E4317" s="587" t="s">
        <v>846</v>
      </c>
      <c r="F4317" s="587" t="s">
        <v>40</v>
      </c>
      <c r="G4317" s="587" t="s">
        <v>40</v>
      </c>
      <c r="H4317" s="587" t="s">
        <v>41</v>
      </c>
      <c r="I4317" s="587" t="s">
        <v>423</v>
      </c>
      <c r="J4317" s="587" t="s">
        <v>443</v>
      </c>
      <c r="K4317" s="587" t="s">
        <v>1171</v>
      </c>
      <c r="L4317" s="587" t="s">
        <v>32</v>
      </c>
      <c r="M4317" s="592">
        <v>18622065</v>
      </c>
    </row>
    <row r="4318" spans="1:13">
      <c r="A4318" s="587" t="s">
        <v>16255</v>
      </c>
      <c r="B4318" s="587" t="s">
        <v>16057</v>
      </c>
      <c r="C4318" s="587" t="s">
        <v>15058</v>
      </c>
      <c r="D4318" s="587">
        <v>7028</v>
      </c>
      <c r="E4318" s="587" t="s">
        <v>846</v>
      </c>
      <c r="F4318" s="587" t="s">
        <v>40</v>
      </c>
      <c r="G4318" s="587" t="s">
        <v>40</v>
      </c>
      <c r="H4318" s="587" t="s">
        <v>41</v>
      </c>
      <c r="I4318" s="587" t="s">
        <v>424</v>
      </c>
      <c r="J4318" s="587" t="s">
        <v>444</v>
      </c>
      <c r="K4318" s="587" t="s">
        <v>1171</v>
      </c>
      <c r="L4318" s="587" t="s">
        <v>32</v>
      </c>
      <c r="M4318" s="592">
        <v>18622065</v>
      </c>
    </row>
    <row r="4319" spans="1:13">
      <c r="A4319" s="587" t="s">
        <v>16267</v>
      </c>
      <c r="B4319" s="587" t="s">
        <v>16057</v>
      </c>
      <c r="C4319" s="587" t="s">
        <v>15058</v>
      </c>
      <c r="D4319" s="587">
        <v>7028</v>
      </c>
      <c r="E4319" s="587" t="s">
        <v>846</v>
      </c>
      <c r="F4319" s="587" t="s">
        <v>40</v>
      </c>
      <c r="G4319" s="587" t="s">
        <v>40</v>
      </c>
      <c r="H4319" s="587" t="s">
        <v>41</v>
      </c>
      <c r="I4319" s="587" t="s">
        <v>425</v>
      </c>
      <c r="J4319" s="587" t="s">
        <v>445</v>
      </c>
      <c r="K4319" s="587" t="s">
        <v>1171</v>
      </c>
      <c r="L4319" s="587" t="s">
        <v>32</v>
      </c>
      <c r="M4319" s="592">
        <v>18622065</v>
      </c>
    </row>
    <row r="4320" spans="1:13">
      <c r="A4320" s="587" t="s">
        <v>16125</v>
      </c>
      <c r="B4320" s="587" t="s">
        <v>16061</v>
      </c>
      <c r="C4320" s="587" t="s">
        <v>15058</v>
      </c>
      <c r="D4320" s="587">
        <v>7028</v>
      </c>
      <c r="E4320" s="587" t="s">
        <v>846</v>
      </c>
      <c r="F4320" s="587" t="s">
        <v>40</v>
      </c>
      <c r="G4320" s="587" t="s">
        <v>40</v>
      </c>
      <c r="H4320" s="587" t="s">
        <v>41</v>
      </c>
      <c r="I4320" s="587" t="s">
        <v>42</v>
      </c>
      <c r="J4320" s="587" t="s">
        <v>43</v>
      </c>
      <c r="K4320" s="587" t="s">
        <v>291</v>
      </c>
      <c r="L4320" s="587" t="s">
        <v>32</v>
      </c>
      <c r="M4320" s="592">
        <v>19681200</v>
      </c>
    </row>
    <row r="4321" spans="1:13">
      <c r="A4321" s="587" t="s">
        <v>16135</v>
      </c>
      <c r="B4321" s="587" t="s">
        <v>16057</v>
      </c>
      <c r="C4321" s="587" t="s">
        <v>15058</v>
      </c>
      <c r="D4321" s="587">
        <v>7028</v>
      </c>
      <c r="E4321" s="587" t="s">
        <v>846</v>
      </c>
      <c r="F4321" s="587" t="s">
        <v>40</v>
      </c>
      <c r="G4321" s="587" t="s">
        <v>40</v>
      </c>
      <c r="H4321" s="587" t="s">
        <v>41</v>
      </c>
      <c r="I4321" s="587" t="s">
        <v>219</v>
      </c>
      <c r="J4321" s="587" t="s">
        <v>220</v>
      </c>
      <c r="K4321" s="587" t="s">
        <v>1171</v>
      </c>
      <c r="L4321" s="587" t="s">
        <v>32</v>
      </c>
      <c r="M4321" s="592">
        <v>20614440</v>
      </c>
    </row>
    <row r="4322" spans="1:13">
      <c r="A4322" s="587" t="s">
        <v>16113</v>
      </c>
      <c r="B4322" s="587" t="s">
        <v>16061</v>
      </c>
      <c r="C4322" s="587" t="s">
        <v>15058</v>
      </c>
      <c r="D4322" s="587">
        <v>7028</v>
      </c>
      <c r="E4322" s="587" t="s">
        <v>846</v>
      </c>
      <c r="F4322" s="587" t="s">
        <v>40</v>
      </c>
      <c r="G4322" s="587" t="s">
        <v>40</v>
      </c>
      <c r="H4322" s="587" t="s">
        <v>41</v>
      </c>
      <c r="I4322" s="587" t="s">
        <v>324</v>
      </c>
      <c r="J4322" s="587" t="s">
        <v>688</v>
      </c>
      <c r="K4322" s="587" t="s">
        <v>291</v>
      </c>
      <c r="L4322" s="587" t="s">
        <v>32</v>
      </c>
      <c r="M4322" s="592">
        <v>21413700</v>
      </c>
    </row>
    <row r="4323" spans="1:13">
      <c r="A4323" s="587" t="s">
        <v>16123</v>
      </c>
      <c r="B4323" s="587" t="s">
        <v>16057</v>
      </c>
      <c r="C4323" s="587" t="s">
        <v>15058</v>
      </c>
      <c r="D4323" s="587">
        <v>7028</v>
      </c>
      <c r="E4323" s="587" t="s">
        <v>846</v>
      </c>
      <c r="F4323" s="587" t="s">
        <v>40</v>
      </c>
      <c r="G4323" s="587" t="s">
        <v>40</v>
      </c>
      <c r="H4323" s="587" t="s">
        <v>41</v>
      </c>
      <c r="I4323" s="587" t="s">
        <v>42</v>
      </c>
      <c r="J4323" s="587" t="s">
        <v>43</v>
      </c>
      <c r="K4323" s="587" t="s">
        <v>1171</v>
      </c>
      <c r="L4323" s="587" t="s">
        <v>32</v>
      </c>
      <c r="M4323" s="592">
        <v>22633380</v>
      </c>
    </row>
    <row r="4324" spans="1:13">
      <c r="A4324" s="587" t="s">
        <v>16060</v>
      </c>
      <c r="B4324" s="587" t="s">
        <v>16061</v>
      </c>
      <c r="C4324" s="587" t="s">
        <v>15058</v>
      </c>
      <c r="D4324" s="587">
        <v>7028</v>
      </c>
      <c r="E4324" s="587" t="s">
        <v>846</v>
      </c>
      <c r="F4324" s="587" t="s">
        <v>40</v>
      </c>
      <c r="G4324" s="587" t="s">
        <v>40</v>
      </c>
      <c r="H4324" s="587" t="s">
        <v>41</v>
      </c>
      <c r="I4324" s="587" t="s">
        <v>316</v>
      </c>
      <c r="J4324" s="587" t="s">
        <v>684</v>
      </c>
      <c r="K4324" s="587" t="s">
        <v>291</v>
      </c>
      <c r="L4324" s="587" t="s">
        <v>32</v>
      </c>
      <c r="M4324" s="592">
        <v>23146200</v>
      </c>
    </row>
    <row r="4325" spans="1:13">
      <c r="A4325" s="587" t="s">
        <v>16077</v>
      </c>
      <c r="B4325" s="587" t="s">
        <v>16061</v>
      </c>
      <c r="C4325" s="587" t="s">
        <v>15058</v>
      </c>
      <c r="D4325" s="587">
        <v>7028</v>
      </c>
      <c r="E4325" s="587" t="s">
        <v>846</v>
      </c>
      <c r="F4325" s="587" t="s">
        <v>40</v>
      </c>
      <c r="G4325" s="587" t="s">
        <v>40</v>
      </c>
      <c r="H4325" s="587" t="s">
        <v>41</v>
      </c>
      <c r="I4325" s="587" t="s">
        <v>318</v>
      </c>
      <c r="J4325" s="587" t="s">
        <v>685</v>
      </c>
      <c r="K4325" s="587" t="s">
        <v>291</v>
      </c>
      <c r="L4325" s="587" t="s">
        <v>32</v>
      </c>
      <c r="M4325" s="592">
        <v>23146200</v>
      </c>
    </row>
    <row r="4326" spans="1:13">
      <c r="A4326" s="587" t="s">
        <v>16089</v>
      </c>
      <c r="B4326" s="587" t="s">
        <v>16061</v>
      </c>
      <c r="C4326" s="587" t="s">
        <v>15058</v>
      </c>
      <c r="D4326" s="587">
        <v>7028</v>
      </c>
      <c r="E4326" s="587" t="s">
        <v>846</v>
      </c>
      <c r="F4326" s="587" t="s">
        <v>40</v>
      </c>
      <c r="G4326" s="587" t="s">
        <v>40</v>
      </c>
      <c r="H4326" s="587" t="s">
        <v>41</v>
      </c>
      <c r="I4326" s="587" t="s">
        <v>320</v>
      </c>
      <c r="J4326" s="587" t="s">
        <v>686</v>
      </c>
      <c r="K4326" s="587" t="s">
        <v>291</v>
      </c>
      <c r="L4326" s="587" t="s">
        <v>32</v>
      </c>
      <c r="M4326" s="592">
        <v>23146200</v>
      </c>
    </row>
    <row r="4327" spans="1:13">
      <c r="A4327" s="587" t="s">
        <v>16101</v>
      </c>
      <c r="B4327" s="587" t="s">
        <v>16061</v>
      </c>
      <c r="C4327" s="587" t="s">
        <v>15058</v>
      </c>
      <c r="D4327" s="587">
        <v>7028</v>
      </c>
      <c r="E4327" s="587" t="s">
        <v>846</v>
      </c>
      <c r="F4327" s="587" t="s">
        <v>40</v>
      </c>
      <c r="G4327" s="587" t="s">
        <v>40</v>
      </c>
      <c r="H4327" s="587" t="s">
        <v>41</v>
      </c>
      <c r="I4327" s="587" t="s">
        <v>322</v>
      </c>
      <c r="J4327" s="587" t="s">
        <v>687</v>
      </c>
      <c r="K4327" s="587" t="s">
        <v>291</v>
      </c>
      <c r="L4327" s="587" t="s">
        <v>32</v>
      </c>
      <c r="M4327" s="592">
        <v>23146200</v>
      </c>
    </row>
    <row r="4328" spans="1:13">
      <c r="A4328" s="587" t="s">
        <v>16111</v>
      </c>
      <c r="B4328" s="587" t="s">
        <v>16057</v>
      </c>
      <c r="C4328" s="587" t="s">
        <v>15058</v>
      </c>
      <c r="D4328" s="587">
        <v>7028</v>
      </c>
      <c r="E4328" s="587" t="s">
        <v>846</v>
      </c>
      <c r="F4328" s="587" t="s">
        <v>40</v>
      </c>
      <c r="G4328" s="587" t="s">
        <v>40</v>
      </c>
      <c r="H4328" s="587" t="s">
        <v>41</v>
      </c>
      <c r="I4328" s="587" t="s">
        <v>324</v>
      </c>
      <c r="J4328" s="587" t="s">
        <v>688</v>
      </c>
      <c r="K4328" s="587" t="s">
        <v>1171</v>
      </c>
      <c r="L4328" s="587" t="s">
        <v>32</v>
      </c>
      <c r="M4328" s="592">
        <v>24625755</v>
      </c>
    </row>
    <row r="4329" spans="1:13">
      <c r="A4329" s="587" t="s">
        <v>16145</v>
      </c>
      <c r="B4329" s="587" t="s">
        <v>16053</v>
      </c>
      <c r="C4329" s="587" t="s">
        <v>15058</v>
      </c>
      <c r="D4329" s="587">
        <v>7028</v>
      </c>
      <c r="E4329" s="587" t="s">
        <v>846</v>
      </c>
      <c r="F4329" s="587" t="s">
        <v>40</v>
      </c>
      <c r="G4329" s="587" t="s">
        <v>40</v>
      </c>
      <c r="H4329" s="587" t="s">
        <v>41</v>
      </c>
      <c r="I4329" s="587" t="s">
        <v>44</v>
      </c>
      <c r="J4329" s="587" t="s">
        <v>45</v>
      </c>
      <c r="K4329" s="587" t="s">
        <v>291</v>
      </c>
      <c r="L4329" s="587" t="s">
        <v>34</v>
      </c>
      <c r="M4329" s="592">
        <v>25340700</v>
      </c>
    </row>
    <row r="4330" spans="1:13">
      <c r="A4330" s="587" t="s">
        <v>16157</v>
      </c>
      <c r="B4330" s="587" t="s">
        <v>16053</v>
      </c>
      <c r="C4330" s="587" t="s">
        <v>15058</v>
      </c>
      <c r="D4330" s="587">
        <v>7028</v>
      </c>
      <c r="E4330" s="587" t="s">
        <v>846</v>
      </c>
      <c r="F4330" s="587" t="s">
        <v>40</v>
      </c>
      <c r="G4330" s="587" t="s">
        <v>40</v>
      </c>
      <c r="H4330" s="587" t="s">
        <v>41</v>
      </c>
      <c r="I4330" s="587" t="s">
        <v>46</v>
      </c>
      <c r="J4330" s="587" t="s">
        <v>47</v>
      </c>
      <c r="K4330" s="587" t="s">
        <v>291</v>
      </c>
      <c r="L4330" s="587" t="s">
        <v>34</v>
      </c>
      <c r="M4330" s="592">
        <v>25340700</v>
      </c>
    </row>
    <row r="4331" spans="1:13">
      <c r="A4331" s="587" t="s">
        <v>16169</v>
      </c>
      <c r="B4331" s="587" t="s">
        <v>16053</v>
      </c>
      <c r="C4331" s="587" t="s">
        <v>15058</v>
      </c>
      <c r="D4331" s="587">
        <v>7028</v>
      </c>
      <c r="E4331" s="587" t="s">
        <v>846</v>
      </c>
      <c r="F4331" s="587" t="s">
        <v>40</v>
      </c>
      <c r="G4331" s="587" t="s">
        <v>40</v>
      </c>
      <c r="H4331" s="587" t="s">
        <v>41</v>
      </c>
      <c r="I4331" s="587" t="s">
        <v>221</v>
      </c>
      <c r="J4331" s="587" t="s">
        <v>222</v>
      </c>
      <c r="K4331" s="587" t="s">
        <v>291</v>
      </c>
      <c r="L4331" s="587" t="s">
        <v>34</v>
      </c>
      <c r="M4331" s="592">
        <v>25340700</v>
      </c>
    </row>
    <row r="4332" spans="1:13">
      <c r="A4332" s="587" t="s">
        <v>16181</v>
      </c>
      <c r="B4332" s="587" t="s">
        <v>16053</v>
      </c>
      <c r="C4332" s="587" t="s">
        <v>15058</v>
      </c>
      <c r="D4332" s="587">
        <v>7028</v>
      </c>
      <c r="E4332" s="587" t="s">
        <v>846</v>
      </c>
      <c r="F4332" s="587" t="s">
        <v>40</v>
      </c>
      <c r="G4332" s="587" t="s">
        <v>40</v>
      </c>
      <c r="H4332" s="587" t="s">
        <v>41</v>
      </c>
      <c r="I4332" s="587" t="s">
        <v>48</v>
      </c>
      <c r="J4332" s="587" t="s">
        <v>49</v>
      </c>
      <c r="K4332" s="587" t="s">
        <v>291</v>
      </c>
      <c r="L4332" s="587" t="s">
        <v>34</v>
      </c>
      <c r="M4332" s="592">
        <v>25340700</v>
      </c>
    </row>
    <row r="4333" spans="1:13">
      <c r="A4333" s="587" t="s">
        <v>16193</v>
      </c>
      <c r="B4333" s="587" t="s">
        <v>16053</v>
      </c>
      <c r="C4333" s="587" t="s">
        <v>15058</v>
      </c>
      <c r="D4333" s="587">
        <v>7028</v>
      </c>
      <c r="E4333" s="587" t="s">
        <v>846</v>
      </c>
      <c r="F4333" s="587" t="s">
        <v>40</v>
      </c>
      <c r="G4333" s="587" t="s">
        <v>40</v>
      </c>
      <c r="H4333" s="587" t="s">
        <v>41</v>
      </c>
      <c r="I4333" s="587" t="s">
        <v>50</v>
      </c>
      <c r="J4333" s="587" t="s">
        <v>51</v>
      </c>
      <c r="K4333" s="587" t="s">
        <v>291</v>
      </c>
      <c r="L4333" s="587" t="s">
        <v>34</v>
      </c>
      <c r="M4333" s="592">
        <v>25340700</v>
      </c>
    </row>
    <row r="4334" spans="1:13">
      <c r="A4334" s="587" t="s">
        <v>16205</v>
      </c>
      <c r="B4334" s="587" t="s">
        <v>16053</v>
      </c>
      <c r="C4334" s="587" t="s">
        <v>15058</v>
      </c>
      <c r="D4334" s="587">
        <v>7028</v>
      </c>
      <c r="E4334" s="587" t="s">
        <v>846</v>
      </c>
      <c r="F4334" s="587" t="s">
        <v>40</v>
      </c>
      <c r="G4334" s="587" t="s">
        <v>40</v>
      </c>
      <c r="H4334" s="587" t="s">
        <v>41</v>
      </c>
      <c r="I4334" s="587" t="s">
        <v>223</v>
      </c>
      <c r="J4334" s="587" t="s">
        <v>56</v>
      </c>
      <c r="K4334" s="587" t="s">
        <v>291</v>
      </c>
      <c r="L4334" s="587" t="s">
        <v>34</v>
      </c>
      <c r="M4334" s="592">
        <v>25340700</v>
      </c>
    </row>
    <row r="4335" spans="1:13">
      <c r="A4335" s="587" t="s">
        <v>16217</v>
      </c>
      <c r="B4335" s="587" t="s">
        <v>16053</v>
      </c>
      <c r="C4335" s="587" t="s">
        <v>15058</v>
      </c>
      <c r="D4335" s="587">
        <v>7028</v>
      </c>
      <c r="E4335" s="587" t="s">
        <v>846</v>
      </c>
      <c r="F4335" s="587" t="s">
        <v>40</v>
      </c>
      <c r="G4335" s="587" t="s">
        <v>40</v>
      </c>
      <c r="H4335" s="587" t="s">
        <v>41</v>
      </c>
      <c r="I4335" s="587" t="s">
        <v>421</v>
      </c>
      <c r="J4335" s="587" t="s">
        <v>441</v>
      </c>
      <c r="K4335" s="587" t="s">
        <v>291</v>
      </c>
      <c r="L4335" s="587" t="s">
        <v>34</v>
      </c>
      <c r="M4335" s="592">
        <v>25340700</v>
      </c>
    </row>
    <row r="4336" spans="1:13">
      <c r="A4336" s="587" t="s">
        <v>16229</v>
      </c>
      <c r="B4336" s="587" t="s">
        <v>16053</v>
      </c>
      <c r="C4336" s="587" t="s">
        <v>15058</v>
      </c>
      <c r="D4336" s="587">
        <v>7028</v>
      </c>
      <c r="E4336" s="587" t="s">
        <v>846</v>
      </c>
      <c r="F4336" s="587" t="s">
        <v>40</v>
      </c>
      <c r="G4336" s="587" t="s">
        <v>40</v>
      </c>
      <c r="H4336" s="587" t="s">
        <v>41</v>
      </c>
      <c r="I4336" s="587" t="s">
        <v>422</v>
      </c>
      <c r="J4336" s="587" t="s">
        <v>442</v>
      </c>
      <c r="K4336" s="587" t="s">
        <v>291</v>
      </c>
      <c r="L4336" s="587" t="s">
        <v>34</v>
      </c>
      <c r="M4336" s="592">
        <v>25340700</v>
      </c>
    </row>
    <row r="4337" spans="1:13">
      <c r="A4337" s="587" t="s">
        <v>16241</v>
      </c>
      <c r="B4337" s="587" t="s">
        <v>16053</v>
      </c>
      <c r="C4337" s="587" t="s">
        <v>15058</v>
      </c>
      <c r="D4337" s="587">
        <v>7028</v>
      </c>
      <c r="E4337" s="587" t="s">
        <v>846</v>
      </c>
      <c r="F4337" s="587" t="s">
        <v>40</v>
      </c>
      <c r="G4337" s="587" t="s">
        <v>40</v>
      </c>
      <c r="H4337" s="587" t="s">
        <v>41</v>
      </c>
      <c r="I4337" s="587" t="s">
        <v>423</v>
      </c>
      <c r="J4337" s="587" t="s">
        <v>443</v>
      </c>
      <c r="K4337" s="587" t="s">
        <v>291</v>
      </c>
      <c r="L4337" s="587" t="s">
        <v>34</v>
      </c>
      <c r="M4337" s="592">
        <v>25340700</v>
      </c>
    </row>
    <row r="4338" spans="1:13">
      <c r="A4338" s="587" t="s">
        <v>16253</v>
      </c>
      <c r="B4338" s="587" t="s">
        <v>16053</v>
      </c>
      <c r="C4338" s="587" t="s">
        <v>15058</v>
      </c>
      <c r="D4338" s="587">
        <v>7028</v>
      </c>
      <c r="E4338" s="587" t="s">
        <v>846</v>
      </c>
      <c r="F4338" s="587" t="s">
        <v>40</v>
      </c>
      <c r="G4338" s="587" t="s">
        <v>40</v>
      </c>
      <c r="H4338" s="587" t="s">
        <v>41</v>
      </c>
      <c r="I4338" s="587" t="s">
        <v>424</v>
      </c>
      <c r="J4338" s="587" t="s">
        <v>444</v>
      </c>
      <c r="K4338" s="587" t="s">
        <v>291</v>
      </c>
      <c r="L4338" s="587" t="s">
        <v>34</v>
      </c>
      <c r="M4338" s="592">
        <v>25340700</v>
      </c>
    </row>
    <row r="4339" spans="1:13">
      <c r="A4339" s="587" t="s">
        <v>16265</v>
      </c>
      <c r="B4339" s="587" t="s">
        <v>16053</v>
      </c>
      <c r="C4339" s="587" t="s">
        <v>15058</v>
      </c>
      <c r="D4339" s="587">
        <v>7028</v>
      </c>
      <c r="E4339" s="587" t="s">
        <v>846</v>
      </c>
      <c r="F4339" s="587" t="s">
        <v>40</v>
      </c>
      <c r="G4339" s="587" t="s">
        <v>40</v>
      </c>
      <c r="H4339" s="587" t="s">
        <v>41</v>
      </c>
      <c r="I4339" s="587" t="s">
        <v>425</v>
      </c>
      <c r="J4339" s="587" t="s">
        <v>445</v>
      </c>
      <c r="K4339" s="587" t="s">
        <v>291</v>
      </c>
      <c r="L4339" s="587" t="s">
        <v>34</v>
      </c>
      <c r="M4339" s="592">
        <v>25340700</v>
      </c>
    </row>
    <row r="4340" spans="1:13">
      <c r="A4340" s="587" t="s">
        <v>16056</v>
      </c>
      <c r="B4340" s="587" t="s">
        <v>16057</v>
      </c>
      <c r="C4340" s="587" t="s">
        <v>15058</v>
      </c>
      <c r="D4340" s="587">
        <v>7028</v>
      </c>
      <c r="E4340" s="587" t="s">
        <v>846</v>
      </c>
      <c r="F4340" s="587" t="s">
        <v>40</v>
      </c>
      <c r="G4340" s="587" t="s">
        <v>40</v>
      </c>
      <c r="H4340" s="587" t="s">
        <v>41</v>
      </c>
      <c r="I4340" s="587" t="s">
        <v>316</v>
      </c>
      <c r="J4340" s="587" t="s">
        <v>684</v>
      </c>
      <c r="K4340" s="587" t="s">
        <v>1171</v>
      </c>
      <c r="L4340" s="587" t="s">
        <v>32</v>
      </c>
      <c r="M4340" s="592">
        <v>26618130</v>
      </c>
    </row>
    <row r="4341" spans="1:13">
      <c r="A4341" s="587" t="s">
        <v>16075</v>
      </c>
      <c r="B4341" s="587" t="s">
        <v>16057</v>
      </c>
      <c r="C4341" s="587" t="s">
        <v>15058</v>
      </c>
      <c r="D4341" s="587">
        <v>7028</v>
      </c>
      <c r="E4341" s="587" t="s">
        <v>846</v>
      </c>
      <c r="F4341" s="587" t="s">
        <v>40</v>
      </c>
      <c r="G4341" s="587" t="s">
        <v>40</v>
      </c>
      <c r="H4341" s="587" t="s">
        <v>41</v>
      </c>
      <c r="I4341" s="587" t="s">
        <v>318</v>
      </c>
      <c r="J4341" s="587" t="s">
        <v>685</v>
      </c>
      <c r="K4341" s="587" t="s">
        <v>1171</v>
      </c>
      <c r="L4341" s="587" t="s">
        <v>32</v>
      </c>
      <c r="M4341" s="592">
        <v>26618130</v>
      </c>
    </row>
    <row r="4342" spans="1:13">
      <c r="A4342" s="587" t="s">
        <v>16087</v>
      </c>
      <c r="B4342" s="587" t="s">
        <v>16057</v>
      </c>
      <c r="C4342" s="587" t="s">
        <v>15058</v>
      </c>
      <c r="D4342" s="587">
        <v>7028</v>
      </c>
      <c r="E4342" s="587" t="s">
        <v>846</v>
      </c>
      <c r="F4342" s="587" t="s">
        <v>40</v>
      </c>
      <c r="G4342" s="587" t="s">
        <v>40</v>
      </c>
      <c r="H4342" s="587" t="s">
        <v>41</v>
      </c>
      <c r="I4342" s="587" t="s">
        <v>320</v>
      </c>
      <c r="J4342" s="587" t="s">
        <v>686</v>
      </c>
      <c r="K4342" s="587" t="s">
        <v>1171</v>
      </c>
      <c r="L4342" s="587" t="s">
        <v>32</v>
      </c>
      <c r="M4342" s="592">
        <v>26618130</v>
      </c>
    </row>
    <row r="4343" spans="1:13">
      <c r="A4343" s="587" t="s">
        <v>16099</v>
      </c>
      <c r="B4343" s="587" t="s">
        <v>16057</v>
      </c>
      <c r="C4343" s="587" t="s">
        <v>15058</v>
      </c>
      <c r="D4343" s="587">
        <v>7028</v>
      </c>
      <c r="E4343" s="587" t="s">
        <v>846</v>
      </c>
      <c r="F4343" s="587" t="s">
        <v>40</v>
      </c>
      <c r="G4343" s="587" t="s">
        <v>40</v>
      </c>
      <c r="H4343" s="587" t="s">
        <v>41</v>
      </c>
      <c r="I4343" s="587" t="s">
        <v>322</v>
      </c>
      <c r="J4343" s="587" t="s">
        <v>687</v>
      </c>
      <c r="K4343" s="587" t="s">
        <v>1171</v>
      </c>
      <c r="L4343" s="587" t="s">
        <v>32</v>
      </c>
      <c r="M4343" s="592">
        <v>26618130</v>
      </c>
    </row>
    <row r="4344" spans="1:13">
      <c r="A4344" s="587" t="s">
        <v>16133</v>
      </c>
      <c r="B4344" s="587" t="s">
        <v>16053</v>
      </c>
      <c r="C4344" s="587" t="s">
        <v>15058</v>
      </c>
      <c r="D4344" s="587">
        <v>7028</v>
      </c>
      <c r="E4344" s="587" t="s">
        <v>846</v>
      </c>
      <c r="F4344" s="587" t="s">
        <v>40</v>
      </c>
      <c r="G4344" s="587" t="s">
        <v>40</v>
      </c>
      <c r="H4344" s="587" t="s">
        <v>41</v>
      </c>
      <c r="I4344" s="587" t="s">
        <v>219</v>
      </c>
      <c r="J4344" s="587" t="s">
        <v>220</v>
      </c>
      <c r="K4344" s="587" t="s">
        <v>291</v>
      </c>
      <c r="L4344" s="587" t="s">
        <v>34</v>
      </c>
      <c r="M4344" s="592">
        <v>28043400</v>
      </c>
    </row>
    <row r="4345" spans="1:13">
      <c r="A4345" s="587" t="s">
        <v>16143</v>
      </c>
      <c r="B4345" s="587" t="s">
        <v>16049</v>
      </c>
      <c r="C4345" s="587" t="s">
        <v>15058</v>
      </c>
      <c r="D4345" s="587">
        <v>7028</v>
      </c>
      <c r="E4345" s="587" t="s">
        <v>846</v>
      </c>
      <c r="F4345" s="587" t="s">
        <v>40</v>
      </c>
      <c r="G4345" s="587" t="s">
        <v>40</v>
      </c>
      <c r="H4345" s="587" t="s">
        <v>41</v>
      </c>
      <c r="I4345" s="587" t="s">
        <v>44</v>
      </c>
      <c r="J4345" s="587" t="s">
        <v>45</v>
      </c>
      <c r="K4345" s="587" t="s">
        <v>1171</v>
      </c>
      <c r="L4345" s="587" t="s">
        <v>34</v>
      </c>
      <c r="M4345" s="592">
        <v>29141805</v>
      </c>
    </row>
    <row r="4346" spans="1:13">
      <c r="A4346" s="587" t="s">
        <v>16155</v>
      </c>
      <c r="B4346" s="587" t="s">
        <v>16049</v>
      </c>
      <c r="C4346" s="587" t="s">
        <v>15058</v>
      </c>
      <c r="D4346" s="587">
        <v>7028</v>
      </c>
      <c r="E4346" s="587" t="s">
        <v>846</v>
      </c>
      <c r="F4346" s="587" t="s">
        <v>40</v>
      </c>
      <c r="G4346" s="587" t="s">
        <v>40</v>
      </c>
      <c r="H4346" s="587" t="s">
        <v>41</v>
      </c>
      <c r="I4346" s="587" t="s">
        <v>46</v>
      </c>
      <c r="J4346" s="587" t="s">
        <v>47</v>
      </c>
      <c r="K4346" s="587" t="s">
        <v>1171</v>
      </c>
      <c r="L4346" s="587" t="s">
        <v>34</v>
      </c>
      <c r="M4346" s="592">
        <v>29141805</v>
      </c>
    </row>
    <row r="4347" spans="1:13">
      <c r="A4347" s="587" t="s">
        <v>16167</v>
      </c>
      <c r="B4347" s="587" t="s">
        <v>16049</v>
      </c>
      <c r="C4347" s="587" t="s">
        <v>15058</v>
      </c>
      <c r="D4347" s="587">
        <v>7028</v>
      </c>
      <c r="E4347" s="587" t="s">
        <v>846</v>
      </c>
      <c r="F4347" s="587" t="s">
        <v>40</v>
      </c>
      <c r="G4347" s="587" t="s">
        <v>40</v>
      </c>
      <c r="H4347" s="587" t="s">
        <v>41</v>
      </c>
      <c r="I4347" s="587" t="s">
        <v>221</v>
      </c>
      <c r="J4347" s="587" t="s">
        <v>222</v>
      </c>
      <c r="K4347" s="587" t="s">
        <v>1171</v>
      </c>
      <c r="L4347" s="587" t="s">
        <v>34</v>
      </c>
      <c r="M4347" s="592">
        <v>29141805</v>
      </c>
    </row>
    <row r="4348" spans="1:13">
      <c r="A4348" s="587" t="s">
        <v>16179</v>
      </c>
      <c r="B4348" s="587" t="s">
        <v>16049</v>
      </c>
      <c r="C4348" s="587" t="s">
        <v>15058</v>
      </c>
      <c r="D4348" s="587">
        <v>7028</v>
      </c>
      <c r="E4348" s="587" t="s">
        <v>846</v>
      </c>
      <c r="F4348" s="587" t="s">
        <v>40</v>
      </c>
      <c r="G4348" s="587" t="s">
        <v>40</v>
      </c>
      <c r="H4348" s="587" t="s">
        <v>41</v>
      </c>
      <c r="I4348" s="587" t="s">
        <v>48</v>
      </c>
      <c r="J4348" s="587" t="s">
        <v>49</v>
      </c>
      <c r="K4348" s="587" t="s">
        <v>1171</v>
      </c>
      <c r="L4348" s="587" t="s">
        <v>34</v>
      </c>
      <c r="M4348" s="592">
        <v>29141805</v>
      </c>
    </row>
    <row r="4349" spans="1:13">
      <c r="A4349" s="587" t="s">
        <v>16191</v>
      </c>
      <c r="B4349" s="587" t="s">
        <v>16049</v>
      </c>
      <c r="C4349" s="587" t="s">
        <v>15058</v>
      </c>
      <c r="D4349" s="587">
        <v>7028</v>
      </c>
      <c r="E4349" s="587" t="s">
        <v>846</v>
      </c>
      <c r="F4349" s="587" t="s">
        <v>40</v>
      </c>
      <c r="G4349" s="587" t="s">
        <v>40</v>
      </c>
      <c r="H4349" s="587" t="s">
        <v>41</v>
      </c>
      <c r="I4349" s="587" t="s">
        <v>50</v>
      </c>
      <c r="J4349" s="587" t="s">
        <v>51</v>
      </c>
      <c r="K4349" s="587" t="s">
        <v>1171</v>
      </c>
      <c r="L4349" s="587" t="s">
        <v>34</v>
      </c>
      <c r="M4349" s="592">
        <v>29141805</v>
      </c>
    </row>
    <row r="4350" spans="1:13">
      <c r="A4350" s="587" t="s">
        <v>16203</v>
      </c>
      <c r="B4350" s="587" t="s">
        <v>16049</v>
      </c>
      <c r="C4350" s="587" t="s">
        <v>15058</v>
      </c>
      <c r="D4350" s="587">
        <v>7028</v>
      </c>
      <c r="E4350" s="587" t="s">
        <v>846</v>
      </c>
      <c r="F4350" s="587" t="s">
        <v>40</v>
      </c>
      <c r="G4350" s="587" t="s">
        <v>40</v>
      </c>
      <c r="H4350" s="587" t="s">
        <v>41</v>
      </c>
      <c r="I4350" s="587" t="s">
        <v>223</v>
      </c>
      <c r="J4350" s="587" t="s">
        <v>56</v>
      </c>
      <c r="K4350" s="587" t="s">
        <v>1171</v>
      </c>
      <c r="L4350" s="587" t="s">
        <v>34</v>
      </c>
      <c r="M4350" s="592">
        <v>29141805</v>
      </c>
    </row>
    <row r="4351" spans="1:13">
      <c r="A4351" s="643" t="s">
        <v>16215</v>
      </c>
      <c r="B4351" s="643" t="s">
        <v>16049</v>
      </c>
      <c r="C4351" s="643" t="s">
        <v>15058</v>
      </c>
      <c r="D4351" s="643">
        <v>7028</v>
      </c>
      <c r="E4351" s="643" t="s">
        <v>846</v>
      </c>
      <c r="F4351" s="643" t="s">
        <v>40</v>
      </c>
      <c r="G4351" s="643" t="s">
        <v>40</v>
      </c>
      <c r="H4351" s="643" t="s">
        <v>41</v>
      </c>
      <c r="I4351" s="643" t="s">
        <v>421</v>
      </c>
      <c r="J4351" s="643" t="s">
        <v>441</v>
      </c>
      <c r="K4351" s="643" t="s">
        <v>1171</v>
      </c>
      <c r="L4351" s="643" t="s">
        <v>34</v>
      </c>
      <c r="M4351" s="678">
        <v>29141805</v>
      </c>
    </row>
    <row r="4352" spans="1:13">
      <c r="A4352" s="643" t="s">
        <v>16227</v>
      </c>
      <c r="B4352" s="643" t="s">
        <v>16049</v>
      </c>
      <c r="C4352" s="643" t="s">
        <v>15058</v>
      </c>
      <c r="D4352" s="643">
        <v>7028</v>
      </c>
      <c r="E4352" s="643" t="s">
        <v>846</v>
      </c>
      <c r="F4352" s="643" t="s">
        <v>40</v>
      </c>
      <c r="G4352" s="643" t="s">
        <v>40</v>
      </c>
      <c r="H4352" s="643" t="s">
        <v>41</v>
      </c>
      <c r="I4352" s="643" t="s">
        <v>422</v>
      </c>
      <c r="J4352" s="643" t="s">
        <v>442</v>
      </c>
      <c r="K4352" s="643" t="s">
        <v>1171</v>
      </c>
      <c r="L4352" s="643" t="s">
        <v>34</v>
      </c>
      <c r="M4352" s="678">
        <v>29141805</v>
      </c>
    </row>
    <row r="4353" spans="1:13">
      <c r="A4353" s="643" t="s">
        <v>16239</v>
      </c>
      <c r="B4353" s="643" t="s">
        <v>16049</v>
      </c>
      <c r="C4353" s="643" t="s">
        <v>15058</v>
      </c>
      <c r="D4353" s="643">
        <v>7028</v>
      </c>
      <c r="E4353" s="643" t="s">
        <v>846</v>
      </c>
      <c r="F4353" s="643" t="s">
        <v>40</v>
      </c>
      <c r="G4353" s="643" t="s">
        <v>40</v>
      </c>
      <c r="H4353" s="643" t="s">
        <v>41</v>
      </c>
      <c r="I4353" s="643" t="s">
        <v>423</v>
      </c>
      <c r="J4353" s="643" t="s">
        <v>443</v>
      </c>
      <c r="K4353" s="643" t="s">
        <v>1171</v>
      </c>
      <c r="L4353" s="643" t="s">
        <v>34</v>
      </c>
      <c r="M4353" s="678">
        <v>29141805</v>
      </c>
    </row>
    <row r="4354" spans="1:13">
      <c r="A4354" s="643" t="s">
        <v>16251</v>
      </c>
      <c r="B4354" s="643" t="s">
        <v>16049</v>
      </c>
      <c r="C4354" s="643" t="s">
        <v>15058</v>
      </c>
      <c r="D4354" s="643">
        <v>7028</v>
      </c>
      <c r="E4354" s="643" t="s">
        <v>846</v>
      </c>
      <c r="F4354" s="643" t="s">
        <v>40</v>
      </c>
      <c r="G4354" s="643" t="s">
        <v>40</v>
      </c>
      <c r="H4354" s="643" t="s">
        <v>41</v>
      </c>
      <c r="I4354" s="643" t="s">
        <v>424</v>
      </c>
      <c r="J4354" s="643" t="s">
        <v>444</v>
      </c>
      <c r="K4354" s="643" t="s">
        <v>1171</v>
      </c>
      <c r="L4354" s="643" t="s">
        <v>34</v>
      </c>
      <c r="M4354" s="678">
        <v>29141805</v>
      </c>
    </row>
    <row r="4355" spans="1:13">
      <c r="A4355" s="643" t="s">
        <v>16263</v>
      </c>
      <c r="B4355" s="643" t="s">
        <v>16049</v>
      </c>
      <c r="C4355" s="643" t="s">
        <v>15058</v>
      </c>
      <c r="D4355" s="643">
        <v>7028</v>
      </c>
      <c r="E4355" s="643" t="s">
        <v>846</v>
      </c>
      <c r="F4355" s="643" t="s">
        <v>40</v>
      </c>
      <c r="G4355" s="643" t="s">
        <v>40</v>
      </c>
      <c r="H4355" s="643" t="s">
        <v>41</v>
      </c>
      <c r="I4355" s="643" t="s">
        <v>425</v>
      </c>
      <c r="J4355" s="643" t="s">
        <v>445</v>
      </c>
      <c r="K4355" s="643" t="s">
        <v>1171</v>
      </c>
      <c r="L4355" s="643" t="s">
        <v>34</v>
      </c>
      <c r="M4355" s="678">
        <v>29141805</v>
      </c>
    </row>
    <row r="4356" spans="1:13">
      <c r="A4356" s="643" t="s">
        <v>16148</v>
      </c>
      <c r="B4356" s="643" t="s">
        <v>16059</v>
      </c>
      <c r="C4356" s="643" t="s">
        <v>15058</v>
      </c>
      <c r="D4356" s="643">
        <v>7028</v>
      </c>
      <c r="E4356" s="643" t="s">
        <v>846</v>
      </c>
      <c r="F4356" s="643" t="s">
        <v>40</v>
      </c>
      <c r="G4356" s="643" t="s">
        <v>40</v>
      </c>
      <c r="H4356" s="643" t="s">
        <v>41</v>
      </c>
      <c r="I4356" s="643" t="s">
        <v>44</v>
      </c>
      <c r="J4356" s="643" t="s">
        <v>45</v>
      </c>
      <c r="K4356" s="643" t="s">
        <v>290</v>
      </c>
      <c r="L4356" s="643" t="s">
        <v>32</v>
      </c>
      <c r="M4356" s="678">
        <v>29452500</v>
      </c>
    </row>
    <row r="4357" spans="1:13">
      <c r="A4357" s="643" t="s">
        <v>16160</v>
      </c>
      <c r="B4357" s="643" t="s">
        <v>16059</v>
      </c>
      <c r="C4357" s="643" t="s">
        <v>15058</v>
      </c>
      <c r="D4357" s="643">
        <v>7028</v>
      </c>
      <c r="E4357" s="643" t="s">
        <v>846</v>
      </c>
      <c r="F4357" s="643" t="s">
        <v>40</v>
      </c>
      <c r="G4357" s="643" t="s">
        <v>40</v>
      </c>
      <c r="H4357" s="643" t="s">
        <v>41</v>
      </c>
      <c r="I4357" s="643" t="s">
        <v>46</v>
      </c>
      <c r="J4357" s="643" t="s">
        <v>47</v>
      </c>
      <c r="K4357" s="643" t="s">
        <v>290</v>
      </c>
      <c r="L4357" s="643" t="s">
        <v>32</v>
      </c>
      <c r="M4357" s="678">
        <v>29452500</v>
      </c>
    </row>
    <row r="4358" spans="1:13">
      <c r="A4358" s="643" t="s">
        <v>16172</v>
      </c>
      <c r="B4358" s="643" t="s">
        <v>16059</v>
      </c>
      <c r="C4358" s="643" t="s">
        <v>15058</v>
      </c>
      <c r="D4358" s="643">
        <v>7028</v>
      </c>
      <c r="E4358" s="643" t="s">
        <v>846</v>
      </c>
      <c r="F4358" s="643" t="s">
        <v>40</v>
      </c>
      <c r="G4358" s="643" t="s">
        <v>40</v>
      </c>
      <c r="H4358" s="643" t="s">
        <v>41</v>
      </c>
      <c r="I4358" s="643" t="s">
        <v>221</v>
      </c>
      <c r="J4358" s="643" t="s">
        <v>222</v>
      </c>
      <c r="K4358" s="643" t="s">
        <v>290</v>
      </c>
      <c r="L4358" s="643" t="s">
        <v>32</v>
      </c>
      <c r="M4358" s="678">
        <v>29452500</v>
      </c>
    </row>
    <row r="4359" spans="1:13">
      <c r="A4359" s="643" t="s">
        <v>16184</v>
      </c>
      <c r="B4359" s="643" t="s">
        <v>16059</v>
      </c>
      <c r="C4359" s="643" t="s">
        <v>15058</v>
      </c>
      <c r="D4359" s="643">
        <v>7028</v>
      </c>
      <c r="E4359" s="643" t="s">
        <v>846</v>
      </c>
      <c r="F4359" s="643" t="s">
        <v>40</v>
      </c>
      <c r="G4359" s="643" t="s">
        <v>40</v>
      </c>
      <c r="H4359" s="643" t="s">
        <v>41</v>
      </c>
      <c r="I4359" s="643" t="s">
        <v>48</v>
      </c>
      <c r="J4359" s="643" t="s">
        <v>49</v>
      </c>
      <c r="K4359" s="643" t="s">
        <v>290</v>
      </c>
      <c r="L4359" s="643" t="s">
        <v>32</v>
      </c>
      <c r="M4359" s="678">
        <v>29452500</v>
      </c>
    </row>
    <row r="4360" spans="1:13">
      <c r="A4360" s="643" t="s">
        <v>16196</v>
      </c>
      <c r="B4360" s="643" t="s">
        <v>16059</v>
      </c>
      <c r="C4360" s="643" t="s">
        <v>15058</v>
      </c>
      <c r="D4360" s="643">
        <v>7028</v>
      </c>
      <c r="E4360" s="643" t="s">
        <v>846</v>
      </c>
      <c r="F4360" s="643" t="s">
        <v>40</v>
      </c>
      <c r="G4360" s="643" t="s">
        <v>40</v>
      </c>
      <c r="H4360" s="643" t="s">
        <v>41</v>
      </c>
      <c r="I4360" s="643" t="s">
        <v>50</v>
      </c>
      <c r="J4360" s="643" t="s">
        <v>51</v>
      </c>
      <c r="K4360" s="643" t="s">
        <v>290</v>
      </c>
      <c r="L4360" s="643" t="s">
        <v>32</v>
      </c>
      <c r="M4360" s="678">
        <v>29452500</v>
      </c>
    </row>
    <row r="4361" spans="1:13">
      <c r="A4361" s="643" t="s">
        <v>16208</v>
      </c>
      <c r="B4361" s="643" t="s">
        <v>16059</v>
      </c>
      <c r="C4361" s="643" t="s">
        <v>15058</v>
      </c>
      <c r="D4361" s="643">
        <v>7028</v>
      </c>
      <c r="E4361" s="643" t="s">
        <v>846</v>
      </c>
      <c r="F4361" s="643" t="s">
        <v>40</v>
      </c>
      <c r="G4361" s="643" t="s">
        <v>40</v>
      </c>
      <c r="H4361" s="643" t="s">
        <v>41</v>
      </c>
      <c r="I4361" s="643" t="s">
        <v>223</v>
      </c>
      <c r="J4361" s="643" t="s">
        <v>56</v>
      </c>
      <c r="K4361" s="643" t="s">
        <v>290</v>
      </c>
      <c r="L4361" s="643" t="s">
        <v>32</v>
      </c>
      <c r="M4361" s="678">
        <v>29452500</v>
      </c>
    </row>
    <row r="4362" spans="1:13">
      <c r="A4362" s="643" t="s">
        <v>16220</v>
      </c>
      <c r="B4362" s="643" t="s">
        <v>16059</v>
      </c>
      <c r="C4362" s="643" t="s">
        <v>15058</v>
      </c>
      <c r="D4362" s="643">
        <v>7028</v>
      </c>
      <c r="E4362" s="643" t="s">
        <v>846</v>
      </c>
      <c r="F4362" s="643" t="s">
        <v>40</v>
      </c>
      <c r="G4362" s="643" t="s">
        <v>40</v>
      </c>
      <c r="H4362" s="643" t="s">
        <v>41</v>
      </c>
      <c r="I4362" s="643" t="s">
        <v>421</v>
      </c>
      <c r="J4362" s="643" t="s">
        <v>441</v>
      </c>
      <c r="K4362" s="643" t="s">
        <v>290</v>
      </c>
      <c r="L4362" s="643" t="s">
        <v>32</v>
      </c>
      <c r="M4362" s="678">
        <v>29452500</v>
      </c>
    </row>
    <row r="4363" spans="1:13">
      <c r="A4363" s="643" t="s">
        <v>16232</v>
      </c>
      <c r="B4363" s="643" t="s">
        <v>16059</v>
      </c>
      <c r="C4363" s="643" t="s">
        <v>15058</v>
      </c>
      <c r="D4363" s="643">
        <v>7028</v>
      </c>
      <c r="E4363" s="643" t="s">
        <v>846</v>
      </c>
      <c r="F4363" s="643" t="s">
        <v>40</v>
      </c>
      <c r="G4363" s="643" t="s">
        <v>40</v>
      </c>
      <c r="H4363" s="643" t="s">
        <v>41</v>
      </c>
      <c r="I4363" s="643" t="s">
        <v>422</v>
      </c>
      <c r="J4363" s="643" t="s">
        <v>442</v>
      </c>
      <c r="K4363" s="643" t="s">
        <v>290</v>
      </c>
      <c r="L4363" s="643" t="s">
        <v>32</v>
      </c>
      <c r="M4363" s="678">
        <v>29452500</v>
      </c>
    </row>
    <row r="4364" spans="1:13">
      <c r="A4364" s="643" t="s">
        <v>16244</v>
      </c>
      <c r="B4364" s="643" t="s">
        <v>16059</v>
      </c>
      <c r="C4364" s="643" t="s">
        <v>15058</v>
      </c>
      <c r="D4364" s="643">
        <v>7028</v>
      </c>
      <c r="E4364" s="643" t="s">
        <v>846</v>
      </c>
      <c r="F4364" s="643" t="s">
        <v>40</v>
      </c>
      <c r="G4364" s="643" t="s">
        <v>40</v>
      </c>
      <c r="H4364" s="643" t="s">
        <v>41</v>
      </c>
      <c r="I4364" s="643" t="s">
        <v>423</v>
      </c>
      <c r="J4364" s="643" t="s">
        <v>443</v>
      </c>
      <c r="K4364" s="643" t="s">
        <v>290</v>
      </c>
      <c r="L4364" s="643" t="s">
        <v>32</v>
      </c>
      <c r="M4364" s="678">
        <v>29452500</v>
      </c>
    </row>
    <row r="4365" spans="1:13">
      <c r="A4365" s="643" t="s">
        <v>16256</v>
      </c>
      <c r="B4365" s="643" t="s">
        <v>16059</v>
      </c>
      <c r="C4365" s="643" t="s">
        <v>15058</v>
      </c>
      <c r="D4365" s="643">
        <v>7028</v>
      </c>
      <c r="E4365" s="643" t="s">
        <v>846</v>
      </c>
      <c r="F4365" s="643" t="s">
        <v>40</v>
      </c>
      <c r="G4365" s="643" t="s">
        <v>40</v>
      </c>
      <c r="H4365" s="643" t="s">
        <v>41</v>
      </c>
      <c r="I4365" s="643" t="s">
        <v>424</v>
      </c>
      <c r="J4365" s="643" t="s">
        <v>444</v>
      </c>
      <c r="K4365" s="643" t="s">
        <v>290</v>
      </c>
      <c r="L4365" s="643" t="s">
        <v>32</v>
      </c>
      <c r="M4365" s="678">
        <v>29452500</v>
      </c>
    </row>
    <row r="4366" spans="1:13">
      <c r="A4366" s="643" t="s">
        <v>16268</v>
      </c>
      <c r="B4366" s="643" t="s">
        <v>16059</v>
      </c>
      <c r="C4366" s="643" t="s">
        <v>15058</v>
      </c>
      <c r="D4366" s="643">
        <v>7028</v>
      </c>
      <c r="E4366" s="643" t="s">
        <v>846</v>
      </c>
      <c r="F4366" s="643" t="s">
        <v>40</v>
      </c>
      <c r="G4366" s="643" t="s">
        <v>40</v>
      </c>
      <c r="H4366" s="643" t="s">
        <v>41</v>
      </c>
      <c r="I4366" s="643" t="s">
        <v>425</v>
      </c>
      <c r="J4366" s="643" t="s">
        <v>445</v>
      </c>
      <c r="K4366" s="643" t="s">
        <v>290</v>
      </c>
      <c r="L4366" s="643" t="s">
        <v>32</v>
      </c>
      <c r="M4366" s="678">
        <v>29452500</v>
      </c>
    </row>
    <row r="4367" spans="1:13">
      <c r="A4367" s="643" t="s">
        <v>16121</v>
      </c>
      <c r="B4367" s="643" t="s">
        <v>16053</v>
      </c>
      <c r="C4367" s="643" t="s">
        <v>15058</v>
      </c>
      <c r="D4367" s="643">
        <v>7028</v>
      </c>
      <c r="E4367" s="643" t="s">
        <v>846</v>
      </c>
      <c r="F4367" s="643" t="s">
        <v>40</v>
      </c>
      <c r="G4367" s="643" t="s">
        <v>40</v>
      </c>
      <c r="H4367" s="643" t="s">
        <v>41</v>
      </c>
      <c r="I4367" s="643" t="s">
        <v>42</v>
      </c>
      <c r="J4367" s="643" t="s">
        <v>43</v>
      </c>
      <c r="K4367" s="643" t="s">
        <v>291</v>
      </c>
      <c r="L4367" s="643" t="s">
        <v>34</v>
      </c>
      <c r="M4367" s="678">
        <v>30792300</v>
      </c>
    </row>
    <row r="4368" spans="1:13">
      <c r="A4368" s="643" t="s">
        <v>16153</v>
      </c>
      <c r="B4368" s="643" t="s">
        <v>16069</v>
      </c>
      <c r="C4368" s="643" t="s">
        <v>15058</v>
      </c>
      <c r="D4368" s="643">
        <v>7028</v>
      </c>
      <c r="E4368" s="643" t="s">
        <v>846</v>
      </c>
      <c r="F4368" s="643" t="s">
        <v>40</v>
      </c>
      <c r="G4368" s="643" t="s">
        <v>40</v>
      </c>
      <c r="H4368" s="643" t="s">
        <v>41</v>
      </c>
      <c r="I4368" s="643" t="s">
        <v>44</v>
      </c>
      <c r="J4368" s="643" t="s">
        <v>45</v>
      </c>
      <c r="K4368" s="643" t="s">
        <v>291</v>
      </c>
      <c r="L4368" s="643" t="s">
        <v>218</v>
      </c>
      <c r="M4368" s="678">
        <v>30930900</v>
      </c>
    </row>
    <row r="4369" spans="1:13">
      <c r="A4369" s="643" t="s">
        <v>16165</v>
      </c>
      <c r="B4369" s="643" t="s">
        <v>16069</v>
      </c>
      <c r="C4369" s="643" t="s">
        <v>15058</v>
      </c>
      <c r="D4369" s="643">
        <v>7028</v>
      </c>
      <c r="E4369" s="643" t="s">
        <v>846</v>
      </c>
      <c r="F4369" s="643" t="s">
        <v>40</v>
      </c>
      <c r="G4369" s="643" t="s">
        <v>40</v>
      </c>
      <c r="H4369" s="643" t="s">
        <v>41</v>
      </c>
      <c r="I4369" s="643" t="s">
        <v>46</v>
      </c>
      <c r="J4369" s="643" t="s">
        <v>47</v>
      </c>
      <c r="K4369" s="643" t="s">
        <v>291</v>
      </c>
      <c r="L4369" s="643" t="s">
        <v>218</v>
      </c>
      <c r="M4369" s="678">
        <v>30930900</v>
      </c>
    </row>
    <row r="4370" spans="1:13">
      <c r="A4370" s="643" t="s">
        <v>16177</v>
      </c>
      <c r="B4370" s="643" t="s">
        <v>16069</v>
      </c>
      <c r="C4370" s="643" t="s">
        <v>15058</v>
      </c>
      <c r="D4370" s="643">
        <v>7028</v>
      </c>
      <c r="E4370" s="643" t="s">
        <v>846</v>
      </c>
      <c r="F4370" s="643" t="s">
        <v>40</v>
      </c>
      <c r="G4370" s="643" t="s">
        <v>40</v>
      </c>
      <c r="H4370" s="643" t="s">
        <v>41</v>
      </c>
      <c r="I4370" s="643" t="s">
        <v>221</v>
      </c>
      <c r="J4370" s="643" t="s">
        <v>222</v>
      </c>
      <c r="K4370" s="643" t="s">
        <v>291</v>
      </c>
      <c r="L4370" s="643" t="s">
        <v>218</v>
      </c>
      <c r="M4370" s="678">
        <v>30930900</v>
      </c>
    </row>
    <row r="4371" spans="1:13">
      <c r="A4371" s="643" t="s">
        <v>16189</v>
      </c>
      <c r="B4371" s="643" t="s">
        <v>16069</v>
      </c>
      <c r="C4371" s="643" t="s">
        <v>15058</v>
      </c>
      <c r="D4371" s="643">
        <v>7028</v>
      </c>
      <c r="E4371" s="643" t="s">
        <v>846</v>
      </c>
      <c r="F4371" s="643" t="s">
        <v>40</v>
      </c>
      <c r="G4371" s="643" t="s">
        <v>40</v>
      </c>
      <c r="H4371" s="643" t="s">
        <v>41</v>
      </c>
      <c r="I4371" s="643" t="s">
        <v>48</v>
      </c>
      <c r="J4371" s="643" t="s">
        <v>49</v>
      </c>
      <c r="K4371" s="643" t="s">
        <v>291</v>
      </c>
      <c r="L4371" s="643" t="s">
        <v>218</v>
      </c>
      <c r="M4371" s="678">
        <v>30930900</v>
      </c>
    </row>
    <row r="4372" spans="1:13">
      <c r="A4372" s="643" t="s">
        <v>16201</v>
      </c>
      <c r="B4372" s="643" t="s">
        <v>16069</v>
      </c>
      <c r="C4372" s="643" t="s">
        <v>15058</v>
      </c>
      <c r="D4372" s="643">
        <v>7028</v>
      </c>
      <c r="E4372" s="643" t="s">
        <v>846</v>
      </c>
      <c r="F4372" s="643" t="s">
        <v>40</v>
      </c>
      <c r="G4372" s="643" t="s">
        <v>40</v>
      </c>
      <c r="H4372" s="643" t="s">
        <v>41</v>
      </c>
      <c r="I4372" s="643" t="s">
        <v>50</v>
      </c>
      <c r="J4372" s="643" t="s">
        <v>51</v>
      </c>
      <c r="K4372" s="643" t="s">
        <v>291</v>
      </c>
      <c r="L4372" s="643" t="s">
        <v>218</v>
      </c>
      <c r="M4372" s="678">
        <v>30930900</v>
      </c>
    </row>
    <row r="4373" spans="1:13">
      <c r="A4373" s="643" t="s">
        <v>16213</v>
      </c>
      <c r="B4373" s="643" t="s">
        <v>16069</v>
      </c>
      <c r="C4373" s="643" t="s">
        <v>15058</v>
      </c>
      <c r="D4373" s="643">
        <v>7028</v>
      </c>
      <c r="E4373" s="643" t="s">
        <v>846</v>
      </c>
      <c r="F4373" s="643" t="s">
        <v>40</v>
      </c>
      <c r="G4373" s="643" t="s">
        <v>40</v>
      </c>
      <c r="H4373" s="643" t="s">
        <v>41</v>
      </c>
      <c r="I4373" s="643" t="s">
        <v>223</v>
      </c>
      <c r="J4373" s="643" t="s">
        <v>56</v>
      </c>
      <c r="K4373" s="643" t="s">
        <v>291</v>
      </c>
      <c r="L4373" s="643" t="s">
        <v>218</v>
      </c>
      <c r="M4373" s="678">
        <v>30930900</v>
      </c>
    </row>
    <row r="4374" spans="1:13">
      <c r="A4374" s="643" t="s">
        <v>16225</v>
      </c>
      <c r="B4374" s="643" t="s">
        <v>16069</v>
      </c>
      <c r="C4374" s="643" t="s">
        <v>15058</v>
      </c>
      <c r="D4374" s="643">
        <v>7028</v>
      </c>
      <c r="E4374" s="643" t="s">
        <v>846</v>
      </c>
      <c r="F4374" s="643" t="s">
        <v>40</v>
      </c>
      <c r="G4374" s="643" t="s">
        <v>40</v>
      </c>
      <c r="H4374" s="643" t="s">
        <v>41</v>
      </c>
      <c r="I4374" s="643" t="s">
        <v>421</v>
      </c>
      <c r="J4374" s="643" t="s">
        <v>441</v>
      </c>
      <c r="K4374" s="643" t="s">
        <v>291</v>
      </c>
      <c r="L4374" s="643" t="s">
        <v>218</v>
      </c>
      <c r="M4374" s="678">
        <v>30930900</v>
      </c>
    </row>
    <row r="4375" spans="1:13">
      <c r="A4375" s="643" t="s">
        <v>16237</v>
      </c>
      <c r="B4375" s="643" t="s">
        <v>16069</v>
      </c>
      <c r="C4375" s="643" t="s">
        <v>15058</v>
      </c>
      <c r="D4375" s="643">
        <v>7028</v>
      </c>
      <c r="E4375" s="643" t="s">
        <v>846</v>
      </c>
      <c r="F4375" s="643" t="s">
        <v>40</v>
      </c>
      <c r="G4375" s="643" t="s">
        <v>40</v>
      </c>
      <c r="H4375" s="643" t="s">
        <v>41</v>
      </c>
      <c r="I4375" s="643" t="s">
        <v>422</v>
      </c>
      <c r="J4375" s="643" t="s">
        <v>442</v>
      </c>
      <c r="K4375" s="643" t="s">
        <v>291</v>
      </c>
      <c r="L4375" s="643" t="s">
        <v>218</v>
      </c>
      <c r="M4375" s="678">
        <v>30930900</v>
      </c>
    </row>
    <row r="4376" spans="1:13">
      <c r="A4376" s="643" t="s">
        <v>16249</v>
      </c>
      <c r="B4376" s="643" t="s">
        <v>16069</v>
      </c>
      <c r="C4376" s="643" t="s">
        <v>15058</v>
      </c>
      <c r="D4376" s="643">
        <v>7028</v>
      </c>
      <c r="E4376" s="643" t="s">
        <v>846</v>
      </c>
      <c r="F4376" s="643" t="s">
        <v>40</v>
      </c>
      <c r="G4376" s="643" t="s">
        <v>40</v>
      </c>
      <c r="H4376" s="643" t="s">
        <v>41</v>
      </c>
      <c r="I4376" s="643" t="s">
        <v>423</v>
      </c>
      <c r="J4376" s="643" t="s">
        <v>443</v>
      </c>
      <c r="K4376" s="643" t="s">
        <v>291</v>
      </c>
      <c r="L4376" s="643" t="s">
        <v>218</v>
      </c>
      <c r="M4376" s="678">
        <v>30930900</v>
      </c>
    </row>
    <row r="4377" spans="1:13">
      <c r="A4377" s="643" t="s">
        <v>16261</v>
      </c>
      <c r="B4377" s="643" t="s">
        <v>16069</v>
      </c>
      <c r="C4377" s="643" t="s">
        <v>15058</v>
      </c>
      <c r="D4377" s="643">
        <v>7028</v>
      </c>
      <c r="E4377" s="643" t="s">
        <v>846</v>
      </c>
      <c r="F4377" s="643" t="s">
        <v>40</v>
      </c>
      <c r="G4377" s="643" t="s">
        <v>40</v>
      </c>
      <c r="H4377" s="643" t="s">
        <v>41</v>
      </c>
      <c r="I4377" s="643" t="s">
        <v>424</v>
      </c>
      <c r="J4377" s="643" t="s">
        <v>444</v>
      </c>
      <c r="K4377" s="643" t="s">
        <v>291</v>
      </c>
      <c r="L4377" s="643" t="s">
        <v>218</v>
      </c>
      <c r="M4377" s="678">
        <v>30930900</v>
      </c>
    </row>
    <row r="4378" spans="1:13">
      <c r="A4378" s="643" t="s">
        <v>16273</v>
      </c>
      <c r="B4378" s="643" t="s">
        <v>16069</v>
      </c>
      <c r="C4378" s="643" t="s">
        <v>15058</v>
      </c>
      <c r="D4378" s="643">
        <v>7028</v>
      </c>
      <c r="E4378" s="643" t="s">
        <v>846</v>
      </c>
      <c r="F4378" s="643" t="s">
        <v>40</v>
      </c>
      <c r="G4378" s="643" t="s">
        <v>40</v>
      </c>
      <c r="H4378" s="643" t="s">
        <v>41</v>
      </c>
      <c r="I4378" s="643" t="s">
        <v>425</v>
      </c>
      <c r="J4378" s="643" t="s">
        <v>445</v>
      </c>
      <c r="K4378" s="643" t="s">
        <v>291</v>
      </c>
      <c r="L4378" s="643" t="s">
        <v>218</v>
      </c>
      <c r="M4378" s="678">
        <v>30930900</v>
      </c>
    </row>
    <row r="4379" spans="1:13">
      <c r="A4379" s="643" t="s">
        <v>16131</v>
      </c>
      <c r="B4379" s="643" t="s">
        <v>16049</v>
      </c>
      <c r="C4379" s="643" t="s">
        <v>15058</v>
      </c>
      <c r="D4379" s="643">
        <v>7028</v>
      </c>
      <c r="E4379" s="643" t="s">
        <v>846</v>
      </c>
      <c r="F4379" s="643" t="s">
        <v>40</v>
      </c>
      <c r="G4379" s="643" t="s">
        <v>40</v>
      </c>
      <c r="H4379" s="643" t="s">
        <v>41</v>
      </c>
      <c r="I4379" s="643" t="s">
        <v>219</v>
      </c>
      <c r="J4379" s="643" t="s">
        <v>220</v>
      </c>
      <c r="K4379" s="643" t="s">
        <v>1171</v>
      </c>
      <c r="L4379" s="643" t="s">
        <v>34</v>
      </c>
      <c r="M4379" s="678">
        <v>32249910</v>
      </c>
    </row>
    <row r="4380" spans="1:13">
      <c r="A4380" s="643" t="s">
        <v>16136</v>
      </c>
      <c r="B4380" s="643" t="s">
        <v>16059</v>
      </c>
      <c r="C4380" s="643" t="s">
        <v>15058</v>
      </c>
      <c r="D4380" s="643">
        <v>7028</v>
      </c>
      <c r="E4380" s="643" t="s">
        <v>846</v>
      </c>
      <c r="F4380" s="643" t="s">
        <v>40</v>
      </c>
      <c r="G4380" s="643" t="s">
        <v>40</v>
      </c>
      <c r="H4380" s="643" t="s">
        <v>41</v>
      </c>
      <c r="I4380" s="643" t="s">
        <v>219</v>
      </c>
      <c r="J4380" s="643" t="s">
        <v>220</v>
      </c>
      <c r="K4380" s="643" t="s">
        <v>290</v>
      </c>
      <c r="L4380" s="643" t="s">
        <v>32</v>
      </c>
      <c r="M4380" s="678">
        <v>32617200</v>
      </c>
    </row>
    <row r="4381" spans="1:13">
      <c r="A4381" s="643" t="s">
        <v>16109</v>
      </c>
      <c r="B4381" s="643" t="s">
        <v>16053</v>
      </c>
      <c r="C4381" s="643" t="s">
        <v>15058</v>
      </c>
      <c r="D4381" s="643">
        <v>7028</v>
      </c>
      <c r="E4381" s="643" t="s">
        <v>846</v>
      </c>
      <c r="F4381" s="643" t="s">
        <v>40</v>
      </c>
      <c r="G4381" s="643" t="s">
        <v>40</v>
      </c>
      <c r="H4381" s="643" t="s">
        <v>41</v>
      </c>
      <c r="I4381" s="643" t="s">
        <v>324</v>
      </c>
      <c r="J4381" s="643" t="s">
        <v>688</v>
      </c>
      <c r="K4381" s="643" t="s">
        <v>291</v>
      </c>
      <c r="L4381" s="643" t="s">
        <v>34</v>
      </c>
      <c r="M4381" s="678">
        <v>33495000</v>
      </c>
    </row>
    <row r="4382" spans="1:13">
      <c r="A4382" s="643" t="s">
        <v>16146</v>
      </c>
      <c r="B4382" s="643" t="s">
        <v>16055</v>
      </c>
      <c r="C4382" s="643" t="s">
        <v>15058</v>
      </c>
      <c r="D4382" s="643">
        <v>7028</v>
      </c>
      <c r="E4382" s="643" t="s">
        <v>846</v>
      </c>
      <c r="F4382" s="643" t="s">
        <v>40</v>
      </c>
      <c r="G4382" s="643" t="s">
        <v>40</v>
      </c>
      <c r="H4382" s="643" t="s">
        <v>41</v>
      </c>
      <c r="I4382" s="643" t="s">
        <v>44</v>
      </c>
      <c r="J4382" s="643" t="s">
        <v>45</v>
      </c>
      <c r="K4382" s="643" t="s">
        <v>1170</v>
      </c>
      <c r="L4382" s="643" t="s">
        <v>32</v>
      </c>
      <c r="M4382" s="678">
        <v>33870375</v>
      </c>
    </row>
    <row r="4383" spans="1:13">
      <c r="A4383" s="587" t="s">
        <v>16158</v>
      </c>
      <c r="B4383" s="587" t="s">
        <v>16055</v>
      </c>
      <c r="C4383" s="587" t="s">
        <v>15058</v>
      </c>
      <c r="D4383" s="587">
        <v>7028</v>
      </c>
      <c r="E4383" s="587" t="s">
        <v>846</v>
      </c>
      <c r="F4383" s="587" t="s">
        <v>40</v>
      </c>
      <c r="G4383" s="587" t="s">
        <v>40</v>
      </c>
      <c r="H4383" s="587" t="s">
        <v>41</v>
      </c>
      <c r="I4383" s="587" t="s">
        <v>46</v>
      </c>
      <c r="J4383" s="587" t="s">
        <v>47</v>
      </c>
      <c r="K4383" s="587" t="s">
        <v>1170</v>
      </c>
      <c r="L4383" s="587" t="s">
        <v>32</v>
      </c>
      <c r="M4383" s="592">
        <v>33870375</v>
      </c>
    </row>
    <row r="4384" spans="1:13">
      <c r="A4384" s="587" t="s">
        <v>16170</v>
      </c>
      <c r="B4384" s="587" t="s">
        <v>16055</v>
      </c>
      <c r="C4384" s="587" t="s">
        <v>15058</v>
      </c>
      <c r="D4384" s="587">
        <v>7028</v>
      </c>
      <c r="E4384" s="587" t="s">
        <v>846</v>
      </c>
      <c r="F4384" s="587" t="s">
        <v>40</v>
      </c>
      <c r="G4384" s="587" t="s">
        <v>40</v>
      </c>
      <c r="H4384" s="587" t="s">
        <v>41</v>
      </c>
      <c r="I4384" s="587" t="s">
        <v>221</v>
      </c>
      <c r="J4384" s="587" t="s">
        <v>222</v>
      </c>
      <c r="K4384" s="587" t="s">
        <v>1170</v>
      </c>
      <c r="L4384" s="587" t="s">
        <v>32</v>
      </c>
      <c r="M4384" s="592">
        <v>33870375</v>
      </c>
    </row>
    <row r="4385" spans="1:13">
      <c r="A4385" s="587" t="s">
        <v>16182</v>
      </c>
      <c r="B4385" s="587" t="s">
        <v>16055</v>
      </c>
      <c r="C4385" s="587" t="s">
        <v>15058</v>
      </c>
      <c r="D4385" s="587">
        <v>7028</v>
      </c>
      <c r="E4385" s="587" t="s">
        <v>846</v>
      </c>
      <c r="F4385" s="587" t="s">
        <v>40</v>
      </c>
      <c r="G4385" s="587" t="s">
        <v>40</v>
      </c>
      <c r="H4385" s="587" t="s">
        <v>41</v>
      </c>
      <c r="I4385" s="587" t="s">
        <v>48</v>
      </c>
      <c r="J4385" s="587" t="s">
        <v>49</v>
      </c>
      <c r="K4385" s="587" t="s">
        <v>1170</v>
      </c>
      <c r="L4385" s="587" t="s">
        <v>32</v>
      </c>
      <c r="M4385" s="592">
        <v>33870375</v>
      </c>
    </row>
    <row r="4386" spans="1:13">
      <c r="A4386" s="587" t="s">
        <v>16194</v>
      </c>
      <c r="B4386" s="587" t="s">
        <v>16055</v>
      </c>
      <c r="C4386" s="587" t="s">
        <v>15058</v>
      </c>
      <c r="D4386" s="587">
        <v>7028</v>
      </c>
      <c r="E4386" s="587" t="s">
        <v>846</v>
      </c>
      <c r="F4386" s="587" t="s">
        <v>40</v>
      </c>
      <c r="G4386" s="587" t="s">
        <v>40</v>
      </c>
      <c r="H4386" s="587" t="s">
        <v>41</v>
      </c>
      <c r="I4386" s="587" t="s">
        <v>50</v>
      </c>
      <c r="J4386" s="587" t="s">
        <v>51</v>
      </c>
      <c r="K4386" s="587" t="s">
        <v>1170</v>
      </c>
      <c r="L4386" s="587" t="s">
        <v>32</v>
      </c>
      <c r="M4386" s="592">
        <v>33870375</v>
      </c>
    </row>
    <row r="4387" spans="1:13">
      <c r="A4387" s="587" t="s">
        <v>16206</v>
      </c>
      <c r="B4387" s="587" t="s">
        <v>16055</v>
      </c>
      <c r="C4387" s="587" t="s">
        <v>15058</v>
      </c>
      <c r="D4387" s="587">
        <v>7028</v>
      </c>
      <c r="E4387" s="587" t="s">
        <v>846</v>
      </c>
      <c r="F4387" s="587" t="s">
        <v>40</v>
      </c>
      <c r="G4387" s="587" t="s">
        <v>40</v>
      </c>
      <c r="H4387" s="587" t="s">
        <v>41</v>
      </c>
      <c r="I4387" s="587" t="s">
        <v>223</v>
      </c>
      <c r="J4387" s="587" t="s">
        <v>56</v>
      </c>
      <c r="K4387" s="587" t="s">
        <v>1170</v>
      </c>
      <c r="L4387" s="587" t="s">
        <v>32</v>
      </c>
      <c r="M4387" s="592">
        <v>33870375</v>
      </c>
    </row>
    <row r="4388" spans="1:13">
      <c r="A4388" s="658" t="s">
        <v>16218</v>
      </c>
      <c r="B4388" s="658" t="s">
        <v>16055</v>
      </c>
      <c r="C4388" s="658" t="s">
        <v>15058</v>
      </c>
      <c r="D4388" s="658">
        <v>7028</v>
      </c>
      <c r="E4388" s="658" t="s">
        <v>846</v>
      </c>
      <c r="F4388" s="658" t="s">
        <v>40</v>
      </c>
      <c r="G4388" s="658" t="s">
        <v>40</v>
      </c>
      <c r="H4388" s="658" t="s">
        <v>41</v>
      </c>
      <c r="I4388" s="643" t="s">
        <v>421</v>
      </c>
      <c r="J4388" s="658" t="s">
        <v>441</v>
      </c>
      <c r="K4388" s="658" t="s">
        <v>1170</v>
      </c>
      <c r="L4388" s="658" t="s">
        <v>32</v>
      </c>
      <c r="M4388" s="694">
        <v>33870375</v>
      </c>
    </row>
    <row r="4389" spans="1:13">
      <c r="A4389" s="658" t="s">
        <v>16230</v>
      </c>
      <c r="B4389" s="658" t="s">
        <v>16055</v>
      </c>
      <c r="C4389" s="658" t="s">
        <v>15058</v>
      </c>
      <c r="D4389" s="658">
        <v>7028</v>
      </c>
      <c r="E4389" s="658" t="s">
        <v>846</v>
      </c>
      <c r="F4389" s="658" t="s">
        <v>40</v>
      </c>
      <c r="G4389" s="658" t="s">
        <v>40</v>
      </c>
      <c r="H4389" s="658" t="s">
        <v>41</v>
      </c>
      <c r="I4389" s="643" t="s">
        <v>422</v>
      </c>
      <c r="J4389" s="658" t="s">
        <v>442</v>
      </c>
      <c r="K4389" s="658" t="s">
        <v>1170</v>
      </c>
      <c r="L4389" s="658" t="s">
        <v>32</v>
      </c>
      <c r="M4389" s="694">
        <v>33870375</v>
      </c>
    </row>
    <row r="4390" spans="1:13">
      <c r="A4390" s="658" t="s">
        <v>16242</v>
      </c>
      <c r="B4390" s="658" t="s">
        <v>16055</v>
      </c>
      <c r="C4390" s="658" t="s">
        <v>15058</v>
      </c>
      <c r="D4390" s="658">
        <v>7028</v>
      </c>
      <c r="E4390" s="658" t="s">
        <v>846</v>
      </c>
      <c r="F4390" s="658" t="s">
        <v>40</v>
      </c>
      <c r="G4390" s="658" t="s">
        <v>40</v>
      </c>
      <c r="H4390" s="658" t="s">
        <v>41</v>
      </c>
      <c r="I4390" s="643" t="s">
        <v>423</v>
      </c>
      <c r="J4390" s="658" t="s">
        <v>443</v>
      </c>
      <c r="K4390" s="658" t="s">
        <v>1170</v>
      </c>
      <c r="L4390" s="658" t="s">
        <v>32</v>
      </c>
      <c r="M4390" s="694">
        <v>33870375</v>
      </c>
    </row>
    <row r="4391" spans="1:13">
      <c r="A4391" s="658" t="s">
        <v>16254</v>
      </c>
      <c r="B4391" s="658" t="s">
        <v>16055</v>
      </c>
      <c r="C4391" s="658" t="s">
        <v>15058</v>
      </c>
      <c r="D4391" s="658">
        <v>7028</v>
      </c>
      <c r="E4391" s="658" t="s">
        <v>846</v>
      </c>
      <c r="F4391" s="658" t="s">
        <v>40</v>
      </c>
      <c r="G4391" s="658" t="s">
        <v>40</v>
      </c>
      <c r="H4391" s="658" t="s">
        <v>41</v>
      </c>
      <c r="I4391" s="643" t="s">
        <v>424</v>
      </c>
      <c r="J4391" s="658" t="s">
        <v>444</v>
      </c>
      <c r="K4391" s="658" t="s">
        <v>1170</v>
      </c>
      <c r="L4391" s="658" t="s">
        <v>32</v>
      </c>
      <c r="M4391" s="694">
        <v>33870375</v>
      </c>
    </row>
    <row r="4392" spans="1:13">
      <c r="A4392" s="658" t="s">
        <v>16266</v>
      </c>
      <c r="B4392" s="658" t="s">
        <v>16055</v>
      </c>
      <c r="C4392" s="658" t="s">
        <v>15058</v>
      </c>
      <c r="D4392" s="658">
        <v>7028</v>
      </c>
      <c r="E4392" s="658" t="s">
        <v>846</v>
      </c>
      <c r="F4392" s="658" t="s">
        <v>40</v>
      </c>
      <c r="G4392" s="658" t="s">
        <v>40</v>
      </c>
      <c r="H4392" s="658" t="s">
        <v>41</v>
      </c>
      <c r="I4392" s="643" t="s">
        <v>425</v>
      </c>
      <c r="J4392" s="658" t="s">
        <v>445</v>
      </c>
      <c r="K4392" s="658" t="s">
        <v>1170</v>
      </c>
      <c r="L4392" s="658" t="s">
        <v>32</v>
      </c>
      <c r="M4392" s="694">
        <v>33870375</v>
      </c>
    </row>
    <row r="4393" spans="1:13">
      <c r="A4393" s="658" t="s">
        <v>16141</v>
      </c>
      <c r="B4393" s="658" t="s">
        <v>16069</v>
      </c>
      <c r="C4393" s="658" t="s">
        <v>15058</v>
      </c>
      <c r="D4393" s="658">
        <v>7028</v>
      </c>
      <c r="E4393" s="658" t="s">
        <v>846</v>
      </c>
      <c r="F4393" s="658" t="s">
        <v>40</v>
      </c>
      <c r="G4393" s="658" t="s">
        <v>40</v>
      </c>
      <c r="H4393" s="658" t="s">
        <v>41</v>
      </c>
      <c r="I4393" s="643" t="s">
        <v>219</v>
      </c>
      <c r="J4393" s="658" t="s">
        <v>220</v>
      </c>
      <c r="K4393" s="658" t="s">
        <v>291</v>
      </c>
      <c r="L4393" s="658" t="s">
        <v>218</v>
      </c>
      <c r="M4393" s="694">
        <v>34234200</v>
      </c>
    </row>
    <row r="4394" spans="1:13">
      <c r="A4394" s="658" t="s">
        <v>16119</v>
      </c>
      <c r="B4394" s="658" t="s">
        <v>16049</v>
      </c>
      <c r="C4394" s="658" t="s">
        <v>15058</v>
      </c>
      <c r="D4394" s="658">
        <v>7028</v>
      </c>
      <c r="E4394" s="658" t="s">
        <v>846</v>
      </c>
      <c r="F4394" s="658" t="s">
        <v>40</v>
      </c>
      <c r="G4394" s="658" t="s">
        <v>40</v>
      </c>
      <c r="H4394" s="658" t="s">
        <v>41</v>
      </c>
      <c r="I4394" s="643" t="s">
        <v>42</v>
      </c>
      <c r="J4394" s="658" t="s">
        <v>43</v>
      </c>
      <c r="K4394" s="658" t="s">
        <v>1171</v>
      </c>
      <c r="L4394" s="658" t="s">
        <v>34</v>
      </c>
      <c r="M4394" s="694">
        <v>35411145</v>
      </c>
    </row>
    <row r="4395" spans="1:13">
      <c r="A4395" s="658" t="s">
        <v>16151</v>
      </c>
      <c r="B4395" s="658" t="s">
        <v>16065</v>
      </c>
      <c r="C4395" s="658" t="s">
        <v>15058</v>
      </c>
      <c r="D4395" s="658">
        <v>7028</v>
      </c>
      <c r="E4395" s="658" t="s">
        <v>846</v>
      </c>
      <c r="F4395" s="658" t="s">
        <v>40</v>
      </c>
      <c r="G4395" s="658" t="s">
        <v>40</v>
      </c>
      <c r="H4395" s="658" t="s">
        <v>41</v>
      </c>
      <c r="I4395" s="643" t="s">
        <v>44</v>
      </c>
      <c r="J4395" s="658" t="s">
        <v>45</v>
      </c>
      <c r="K4395" s="658" t="s">
        <v>1171</v>
      </c>
      <c r="L4395" s="658" t="s">
        <v>218</v>
      </c>
      <c r="M4395" s="694">
        <v>35570535</v>
      </c>
    </row>
    <row r="4396" spans="1:13">
      <c r="A4396" s="658" t="s">
        <v>16163</v>
      </c>
      <c r="B4396" s="658" t="s">
        <v>16065</v>
      </c>
      <c r="C4396" s="658" t="s">
        <v>15058</v>
      </c>
      <c r="D4396" s="658">
        <v>7028</v>
      </c>
      <c r="E4396" s="658" t="s">
        <v>846</v>
      </c>
      <c r="F4396" s="658" t="s">
        <v>40</v>
      </c>
      <c r="G4396" s="658" t="s">
        <v>40</v>
      </c>
      <c r="H4396" s="658" t="s">
        <v>41</v>
      </c>
      <c r="I4396" s="643" t="s">
        <v>46</v>
      </c>
      <c r="J4396" s="658" t="s">
        <v>47</v>
      </c>
      <c r="K4396" s="658" t="s">
        <v>1171</v>
      </c>
      <c r="L4396" s="658" t="s">
        <v>218</v>
      </c>
      <c r="M4396" s="694">
        <v>35570535</v>
      </c>
    </row>
    <row r="4397" spans="1:13">
      <c r="A4397" s="658" t="s">
        <v>16175</v>
      </c>
      <c r="B4397" s="658" t="s">
        <v>16065</v>
      </c>
      <c r="C4397" s="658" t="s">
        <v>15058</v>
      </c>
      <c r="D4397" s="658">
        <v>7028</v>
      </c>
      <c r="E4397" s="658" t="s">
        <v>846</v>
      </c>
      <c r="F4397" s="658" t="s">
        <v>40</v>
      </c>
      <c r="G4397" s="658" t="s">
        <v>40</v>
      </c>
      <c r="H4397" s="658" t="s">
        <v>41</v>
      </c>
      <c r="I4397" s="643" t="s">
        <v>221</v>
      </c>
      <c r="J4397" s="658" t="s">
        <v>222</v>
      </c>
      <c r="K4397" s="658" t="s">
        <v>1171</v>
      </c>
      <c r="L4397" s="658" t="s">
        <v>218</v>
      </c>
      <c r="M4397" s="694">
        <v>35570535</v>
      </c>
    </row>
    <row r="4398" spans="1:13">
      <c r="A4398" s="658" t="s">
        <v>16187</v>
      </c>
      <c r="B4398" s="658" t="s">
        <v>16065</v>
      </c>
      <c r="C4398" s="658" t="s">
        <v>15058</v>
      </c>
      <c r="D4398" s="658">
        <v>7028</v>
      </c>
      <c r="E4398" s="658" t="s">
        <v>846</v>
      </c>
      <c r="F4398" s="658" t="s">
        <v>40</v>
      </c>
      <c r="G4398" s="658" t="s">
        <v>40</v>
      </c>
      <c r="H4398" s="658" t="s">
        <v>41</v>
      </c>
      <c r="I4398" s="643" t="s">
        <v>48</v>
      </c>
      <c r="J4398" s="658" t="s">
        <v>49</v>
      </c>
      <c r="K4398" s="658" t="s">
        <v>1171</v>
      </c>
      <c r="L4398" s="658" t="s">
        <v>218</v>
      </c>
      <c r="M4398" s="694">
        <v>35570535</v>
      </c>
    </row>
    <row r="4399" spans="1:13">
      <c r="A4399" s="658" t="s">
        <v>16199</v>
      </c>
      <c r="B4399" s="658" t="s">
        <v>16065</v>
      </c>
      <c r="C4399" s="658" t="s">
        <v>15058</v>
      </c>
      <c r="D4399" s="658">
        <v>7028</v>
      </c>
      <c r="E4399" s="658" t="s">
        <v>846</v>
      </c>
      <c r="F4399" s="658" t="s">
        <v>40</v>
      </c>
      <c r="G4399" s="658" t="s">
        <v>40</v>
      </c>
      <c r="H4399" s="658" t="s">
        <v>41</v>
      </c>
      <c r="I4399" s="643" t="s">
        <v>50</v>
      </c>
      <c r="J4399" s="658" t="s">
        <v>51</v>
      </c>
      <c r="K4399" s="658" t="s">
        <v>1171</v>
      </c>
      <c r="L4399" s="658" t="s">
        <v>218</v>
      </c>
      <c r="M4399" s="694">
        <v>35570535</v>
      </c>
    </row>
    <row r="4400" spans="1:13">
      <c r="A4400" s="658" t="s">
        <v>16211</v>
      </c>
      <c r="B4400" s="658" t="s">
        <v>16065</v>
      </c>
      <c r="C4400" s="658" t="s">
        <v>15058</v>
      </c>
      <c r="D4400" s="658">
        <v>7028</v>
      </c>
      <c r="E4400" s="658" t="s">
        <v>846</v>
      </c>
      <c r="F4400" s="658" t="s">
        <v>40</v>
      </c>
      <c r="G4400" s="658" t="s">
        <v>40</v>
      </c>
      <c r="H4400" s="658" t="s">
        <v>41</v>
      </c>
      <c r="I4400" s="643" t="s">
        <v>223</v>
      </c>
      <c r="J4400" s="658" t="s">
        <v>56</v>
      </c>
      <c r="K4400" s="658" t="s">
        <v>1171</v>
      </c>
      <c r="L4400" s="658" t="s">
        <v>218</v>
      </c>
      <c r="M4400" s="694">
        <v>35570535</v>
      </c>
    </row>
    <row r="4401" spans="1:13">
      <c r="A4401" s="658" t="s">
        <v>16223</v>
      </c>
      <c r="B4401" s="658" t="s">
        <v>16065</v>
      </c>
      <c r="C4401" s="658" t="s">
        <v>15058</v>
      </c>
      <c r="D4401" s="658">
        <v>7028</v>
      </c>
      <c r="E4401" s="658" t="s">
        <v>846</v>
      </c>
      <c r="F4401" s="658" t="s">
        <v>40</v>
      </c>
      <c r="G4401" s="658" t="s">
        <v>40</v>
      </c>
      <c r="H4401" s="658" t="s">
        <v>41</v>
      </c>
      <c r="I4401" s="643" t="s">
        <v>421</v>
      </c>
      <c r="J4401" s="658" t="s">
        <v>441</v>
      </c>
      <c r="K4401" s="658" t="s">
        <v>1171</v>
      </c>
      <c r="L4401" s="658" t="s">
        <v>218</v>
      </c>
      <c r="M4401" s="694">
        <v>35570535</v>
      </c>
    </row>
    <row r="4402" spans="1:13">
      <c r="A4402" s="658" t="s">
        <v>16235</v>
      </c>
      <c r="B4402" s="658" t="s">
        <v>16065</v>
      </c>
      <c r="C4402" s="658" t="s">
        <v>15058</v>
      </c>
      <c r="D4402" s="658">
        <v>7028</v>
      </c>
      <c r="E4402" s="658" t="s">
        <v>846</v>
      </c>
      <c r="F4402" s="658" t="s">
        <v>40</v>
      </c>
      <c r="G4402" s="658" t="s">
        <v>40</v>
      </c>
      <c r="H4402" s="658" t="s">
        <v>41</v>
      </c>
      <c r="I4402" s="643" t="s">
        <v>422</v>
      </c>
      <c r="J4402" s="658" t="s">
        <v>442</v>
      </c>
      <c r="K4402" s="658" t="s">
        <v>1171</v>
      </c>
      <c r="L4402" s="658" t="s">
        <v>218</v>
      </c>
      <c r="M4402" s="694">
        <v>35570535</v>
      </c>
    </row>
    <row r="4403" spans="1:13">
      <c r="A4403" s="658" t="s">
        <v>16247</v>
      </c>
      <c r="B4403" s="658" t="s">
        <v>16065</v>
      </c>
      <c r="C4403" s="658" t="s">
        <v>15058</v>
      </c>
      <c r="D4403" s="658">
        <v>7028</v>
      </c>
      <c r="E4403" s="658" t="s">
        <v>846</v>
      </c>
      <c r="F4403" s="658" t="s">
        <v>40</v>
      </c>
      <c r="G4403" s="658" t="s">
        <v>40</v>
      </c>
      <c r="H4403" s="658" t="s">
        <v>41</v>
      </c>
      <c r="I4403" s="643" t="s">
        <v>423</v>
      </c>
      <c r="J4403" s="658" t="s">
        <v>443</v>
      </c>
      <c r="K4403" s="658" t="s">
        <v>1171</v>
      </c>
      <c r="L4403" s="658" t="s">
        <v>218</v>
      </c>
      <c r="M4403" s="694">
        <v>35570535</v>
      </c>
    </row>
    <row r="4404" spans="1:13">
      <c r="A4404" s="658" t="s">
        <v>16259</v>
      </c>
      <c r="B4404" s="658" t="s">
        <v>16065</v>
      </c>
      <c r="C4404" s="658" t="s">
        <v>15058</v>
      </c>
      <c r="D4404" s="658">
        <v>7028</v>
      </c>
      <c r="E4404" s="658" t="s">
        <v>846</v>
      </c>
      <c r="F4404" s="658" t="s">
        <v>40</v>
      </c>
      <c r="G4404" s="658" t="s">
        <v>40</v>
      </c>
      <c r="H4404" s="658" t="s">
        <v>41</v>
      </c>
      <c r="I4404" s="643" t="s">
        <v>424</v>
      </c>
      <c r="J4404" s="658" t="s">
        <v>444</v>
      </c>
      <c r="K4404" s="658" t="s">
        <v>1171</v>
      </c>
      <c r="L4404" s="658" t="s">
        <v>218</v>
      </c>
      <c r="M4404" s="694">
        <v>35570535</v>
      </c>
    </row>
    <row r="4405" spans="1:13">
      <c r="A4405" t="s">
        <v>16271</v>
      </c>
      <c r="B4405" t="s">
        <v>16065</v>
      </c>
      <c r="C4405" t="s">
        <v>15058</v>
      </c>
      <c r="D4405" s="615">
        <v>7028</v>
      </c>
      <c r="E4405" t="s">
        <v>846</v>
      </c>
      <c r="F4405" t="s">
        <v>40</v>
      </c>
      <c r="G4405" t="s">
        <v>40</v>
      </c>
      <c r="H4405" t="s">
        <v>41</v>
      </c>
      <c r="I4405" t="s">
        <v>425</v>
      </c>
      <c r="J4405" t="s">
        <v>445</v>
      </c>
      <c r="K4405" t="s">
        <v>1171</v>
      </c>
      <c r="L4405" t="s">
        <v>218</v>
      </c>
      <c r="M4405" s="598">
        <v>35570535</v>
      </c>
    </row>
    <row r="4406" spans="1:13">
      <c r="A4406" t="s">
        <v>16124</v>
      </c>
      <c r="B4406" t="s">
        <v>16059</v>
      </c>
      <c r="C4406" t="s">
        <v>15058</v>
      </c>
      <c r="D4406" s="615">
        <v>7028</v>
      </c>
      <c r="E4406" t="s">
        <v>846</v>
      </c>
      <c r="F4406" t="s">
        <v>40</v>
      </c>
      <c r="G4406" t="s">
        <v>40</v>
      </c>
      <c r="H4406" t="s">
        <v>41</v>
      </c>
      <c r="I4406" t="s">
        <v>42</v>
      </c>
      <c r="J4406" t="s">
        <v>43</v>
      </c>
      <c r="K4406" t="s">
        <v>290</v>
      </c>
      <c r="L4406" t="s">
        <v>32</v>
      </c>
      <c r="M4406" s="598">
        <v>35805000</v>
      </c>
    </row>
    <row r="4407" spans="1:13">
      <c r="A4407" t="s">
        <v>16052</v>
      </c>
      <c r="B4407" t="s">
        <v>16053</v>
      </c>
      <c r="C4407" t="s">
        <v>15058</v>
      </c>
      <c r="D4407" s="615">
        <v>7028</v>
      </c>
      <c r="E4407" t="s">
        <v>846</v>
      </c>
      <c r="F4407" t="s">
        <v>40</v>
      </c>
      <c r="G4407" t="s">
        <v>40</v>
      </c>
      <c r="H4407" t="s">
        <v>41</v>
      </c>
      <c r="I4407" t="s">
        <v>316</v>
      </c>
      <c r="J4407" t="s">
        <v>684</v>
      </c>
      <c r="K4407" t="s">
        <v>291</v>
      </c>
      <c r="L4407" t="s">
        <v>34</v>
      </c>
      <c r="M4407" s="598">
        <v>36197700</v>
      </c>
    </row>
    <row r="4408" spans="1:13">
      <c r="A4408" t="s">
        <v>16073</v>
      </c>
      <c r="B4408" t="s">
        <v>16053</v>
      </c>
      <c r="C4408" t="s">
        <v>15058</v>
      </c>
      <c r="D4408" s="615">
        <v>7028</v>
      </c>
      <c r="E4408" t="s">
        <v>846</v>
      </c>
      <c r="F4408" t="s">
        <v>40</v>
      </c>
      <c r="G4408" t="s">
        <v>40</v>
      </c>
      <c r="H4408" t="s">
        <v>41</v>
      </c>
      <c r="I4408" t="s">
        <v>318</v>
      </c>
      <c r="J4408" t="s">
        <v>685</v>
      </c>
      <c r="K4408" t="s">
        <v>291</v>
      </c>
      <c r="L4408" t="s">
        <v>34</v>
      </c>
      <c r="M4408" s="598">
        <v>36197700</v>
      </c>
    </row>
    <row r="4409" spans="1:13">
      <c r="A4409" t="s">
        <v>16085</v>
      </c>
      <c r="B4409" t="s">
        <v>16053</v>
      </c>
      <c r="C4409" t="s">
        <v>15058</v>
      </c>
      <c r="D4409" s="615">
        <v>7028</v>
      </c>
      <c r="E4409" t="s">
        <v>846</v>
      </c>
      <c r="F4409" t="s">
        <v>40</v>
      </c>
      <c r="G4409" t="s">
        <v>40</v>
      </c>
      <c r="H4409" t="s">
        <v>41</v>
      </c>
      <c r="I4409" t="s">
        <v>320</v>
      </c>
      <c r="J4409" t="s">
        <v>686</v>
      </c>
      <c r="K4409" t="s">
        <v>291</v>
      </c>
      <c r="L4409" t="s">
        <v>34</v>
      </c>
      <c r="M4409" s="598">
        <v>36197700</v>
      </c>
    </row>
    <row r="4410" spans="1:13">
      <c r="A4410" t="s">
        <v>16097</v>
      </c>
      <c r="B4410" t="s">
        <v>16053</v>
      </c>
      <c r="C4410" t="s">
        <v>15058</v>
      </c>
      <c r="D4410" s="615">
        <v>7028</v>
      </c>
      <c r="E4410" t="s">
        <v>846</v>
      </c>
      <c r="F4410" t="s">
        <v>40</v>
      </c>
      <c r="G4410" t="s">
        <v>40</v>
      </c>
      <c r="H4410" t="s">
        <v>41</v>
      </c>
      <c r="I4410" t="s">
        <v>322</v>
      </c>
      <c r="J4410" t="s">
        <v>687</v>
      </c>
      <c r="K4410" t="s">
        <v>291</v>
      </c>
      <c r="L4410" t="s">
        <v>34</v>
      </c>
      <c r="M4410" s="598">
        <v>36197700</v>
      </c>
    </row>
    <row r="4411" spans="1:13">
      <c r="A4411" t="s">
        <v>16134</v>
      </c>
      <c r="B4411" t="s">
        <v>16055</v>
      </c>
      <c r="C4411" t="s">
        <v>15058</v>
      </c>
      <c r="D4411" s="615">
        <v>7028</v>
      </c>
      <c r="E4411" t="s">
        <v>846</v>
      </c>
      <c r="F4411" t="s">
        <v>40</v>
      </c>
      <c r="G4411" t="s">
        <v>40</v>
      </c>
      <c r="H4411" t="s">
        <v>41</v>
      </c>
      <c r="I4411" t="s">
        <v>219</v>
      </c>
      <c r="J4411" t="s">
        <v>220</v>
      </c>
      <c r="K4411" t="s">
        <v>1170</v>
      </c>
      <c r="L4411" t="s">
        <v>32</v>
      </c>
      <c r="M4411" s="598">
        <v>37509780</v>
      </c>
    </row>
    <row r="4412" spans="1:13">
      <c r="A4412" t="s">
        <v>16129</v>
      </c>
      <c r="B4412" t="s">
        <v>16069</v>
      </c>
      <c r="C4412" t="s">
        <v>15058</v>
      </c>
      <c r="D4412" s="615">
        <v>7028</v>
      </c>
      <c r="E4412" t="s">
        <v>846</v>
      </c>
      <c r="F4412" t="s">
        <v>40</v>
      </c>
      <c r="G4412" t="s">
        <v>40</v>
      </c>
      <c r="H4412" t="s">
        <v>41</v>
      </c>
      <c r="I4412" t="s">
        <v>42</v>
      </c>
      <c r="J4412" t="s">
        <v>43</v>
      </c>
      <c r="K4412" t="s">
        <v>291</v>
      </c>
      <c r="L4412" t="s">
        <v>218</v>
      </c>
      <c r="M4412" s="598">
        <v>37583700</v>
      </c>
    </row>
    <row r="4413" spans="1:13">
      <c r="A4413" t="s">
        <v>16107</v>
      </c>
      <c r="B4413" t="s">
        <v>16049</v>
      </c>
      <c r="C4413" t="s">
        <v>15058</v>
      </c>
      <c r="D4413" s="615">
        <v>7028</v>
      </c>
      <c r="E4413" t="s">
        <v>846</v>
      </c>
      <c r="F4413" t="s">
        <v>40</v>
      </c>
      <c r="G4413" t="s">
        <v>40</v>
      </c>
      <c r="H4413" t="s">
        <v>41</v>
      </c>
      <c r="I4413" t="s">
        <v>324</v>
      </c>
      <c r="J4413" t="s">
        <v>688</v>
      </c>
      <c r="K4413" t="s">
        <v>1171</v>
      </c>
      <c r="L4413" t="s">
        <v>34</v>
      </c>
      <c r="M4413" s="598">
        <v>38519250</v>
      </c>
    </row>
    <row r="4414" spans="1:13">
      <c r="A4414" t="s">
        <v>16112</v>
      </c>
      <c r="B4414" t="s">
        <v>16059</v>
      </c>
      <c r="C4414" t="s">
        <v>15058</v>
      </c>
      <c r="D4414" s="615">
        <v>7028</v>
      </c>
      <c r="E4414" t="s">
        <v>846</v>
      </c>
      <c r="F4414" t="s">
        <v>40</v>
      </c>
      <c r="G4414" t="s">
        <v>40</v>
      </c>
      <c r="H4414" t="s">
        <v>41</v>
      </c>
      <c r="I4414" t="s">
        <v>324</v>
      </c>
      <c r="J4414" t="s">
        <v>688</v>
      </c>
      <c r="K4414" t="s">
        <v>290</v>
      </c>
      <c r="L4414" t="s">
        <v>32</v>
      </c>
      <c r="M4414" s="598">
        <v>38946600</v>
      </c>
    </row>
    <row r="4415" spans="1:13">
      <c r="A4415" t="s">
        <v>16139</v>
      </c>
      <c r="B4415" t="s">
        <v>16065</v>
      </c>
      <c r="C4415" t="s">
        <v>15058</v>
      </c>
      <c r="D4415" s="615">
        <v>7028</v>
      </c>
      <c r="E4415" t="s">
        <v>846</v>
      </c>
      <c r="F4415" t="s">
        <v>40</v>
      </c>
      <c r="G4415" t="s">
        <v>40</v>
      </c>
      <c r="H4415" t="s">
        <v>41</v>
      </c>
      <c r="I4415" t="s">
        <v>219</v>
      </c>
      <c r="J4415" t="s">
        <v>220</v>
      </c>
      <c r="K4415" t="s">
        <v>1171</v>
      </c>
      <c r="L4415" t="s">
        <v>218</v>
      </c>
      <c r="M4415" s="598">
        <v>39369330</v>
      </c>
    </row>
    <row r="4416" spans="1:13">
      <c r="A4416" t="s">
        <v>16117</v>
      </c>
      <c r="B4416" t="s">
        <v>16069</v>
      </c>
      <c r="C4416" t="s">
        <v>15058</v>
      </c>
      <c r="D4416" s="615">
        <v>7028</v>
      </c>
      <c r="E4416" t="s">
        <v>846</v>
      </c>
      <c r="F4416" t="s">
        <v>40</v>
      </c>
      <c r="G4416" t="s">
        <v>40</v>
      </c>
      <c r="H4416" t="s">
        <v>41</v>
      </c>
      <c r="I4416" t="s">
        <v>324</v>
      </c>
      <c r="J4416" t="s">
        <v>688</v>
      </c>
      <c r="K4416" t="s">
        <v>291</v>
      </c>
      <c r="L4416" t="s">
        <v>218</v>
      </c>
      <c r="M4416" s="598">
        <v>40887000</v>
      </c>
    </row>
    <row r="4417" spans="1:13">
      <c r="A4417" t="s">
        <v>16122</v>
      </c>
      <c r="B4417" t="s">
        <v>16055</v>
      </c>
      <c r="C4417" t="s">
        <v>15058</v>
      </c>
      <c r="D4417" s="615">
        <v>7028</v>
      </c>
      <c r="E4417" t="s">
        <v>846</v>
      </c>
      <c r="F4417" t="s">
        <v>40</v>
      </c>
      <c r="G4417" t="s">
        <v>40</v>
      </c>
      <c r="H4417" t="s">
        <v>41</v>
      </c>
      <c r="I4417" t="s">
        <v>42</v>
      </c>
      <c r="J4417" t="s">
        <v>43</v>
      </c>
      <c r="K4417" t="s">
        <v>1170</v>
      </c>
      <c r="L4417" t="s">
        <v>32</v>
      </c>
      <c r="M4417" s="598">
        <v>41175750</v>
      </c>
    </row>
    <row r="4418" spans="1:13">
      <c r="A4418" t="s">
        <v>16048</v>
      </c>
      <c r="B4418" t="s">
        <v>16049</v>
      </c>
      <c r="C4418" t="s">
        <v>15058</v>
      </c>
      <c r="D4418" s="615">
        <v>7028</v>
      </c>
      <c r="E4418" t="s">
        <v>846</v>
      </c>
      <c r="F4418" t="s">
        <v>40</v>
      </c>
      <c r="G4418" t="s">
        <v>40</v>
      </c>
      <c r="H4418" t="s">
        <v>41</v>
      </c>
      <c r="I4418" t="s">
        <v>316</v>
      </c>
      <c r="J4418" t="s">
        <v>684</v>
      </c>
      <c r="K4418" t="s">
        <v>1171</v>
      </c>
      <c r="L4418" t="s">
        <v>34</v>
      </c>
      <c r="M4418" s="598">
        <v>41627355</v>
      </c>
    </row>
    <row r="4419" spans="1:13">
      <c r="A4419" t="s">
        <v>16071</v>
      </c>
      <c r="B4419" t="s">
        <v>16049</v>
      </c>
      <c r="C4419" t="s">
        <v>15058</v>
      </c>
      <c r="D4419" s="615">
        <v>7028</v>
      </c>
      <c r="E4419" t="s">
        <v>846</v>
      </c>
      <c r="F4419" t="s">
        <v>40</v>
      </c>
      <c r="G4419" t="s">
        <v>40</v>
      </c>
      <c r="H4419" t="s">
        <v>41</v>
      </c>
      <c r="I4419" t="s">
        <v>318</v>
      </c>
      <c r="J4419" t="s">
        <v>685</v>
      </c>
      <c r="K4419" t="s">
        <v>1171</v>
      </c>
      <c r="L4419" t="s">
        <v>34</v>
      </c>
      <c r="M4419" s="598">
        <v>41627355</v>
      </c>
    </row>
    <row r="4420" spans="1:13">
      <c r="A4420" t="s">
        <v>16083</v>
      </c>
      <c r="B4420" t="s">
        <v>16049</v>
      </c>
      <c r="C4420" t="s">
        <v>15058</v>
      </c>
      <c r="D4420" s="615">
        <v>7028</v>
      </c>
      <c r="E4420" t="s">
        <v>846</v>
      </c>
      <c r="F4420" t="s">
        <v>40</v>
      </c>
      <c r="G4420" t="s">
        <v>40</v>
      </c>
      <c r="H4420" t="s">
        <v>41</v>
      </c>
      <c r="I4420" t="s">
        <v>320</v>
      </c>
      <c r="J4420" t="s">
        <v>686</v>
      </c>
      <c r="K4420" t="s">
        <v>1171</v>
      </c>
      <c r="L4420" t="s">
        <v>34</v>
      </c>
      <c r="M4420" s="598">
        <v>41627355</v>
      </c>
    </row>
    <row r="4421" spans="1:13">
      <c r="A4421" t="s">
        <v>16095</v>
      </c>
      <c r="B4421" t="s">
        <v>16049</v>
      </c>
      <c r="C4421" t="s">
        <v>15058</v>
      </c>
      <c r="D4421" s="615">
        <v>7028</v>
      </c>
      <c r="E4421" t="s">
        <v>846</v>
      </c>
      <c r="F4421" t="s">
        <v>40</v>
      </c>
      <c r="G4421" t="s">
        <v>40</v>
      </c>
      <c r="H4421" t="s">
        <v>41</v>
      </c>
      <c r="I4421" t="s">
        <v>322</v>
      </c>
      <c r="J4421" t="s">
        <v>687</v>
      </c>
      <c r="K4421" t="s">
        <v>1171</v>
      </c>
      <c r="L4421" t="s">
        <v>34</v>
      </c>
      <c r="M4421" s="598">
        <v>41627355</v>
      </c>
    </row>
    <row r="4422" spans="1:13">
      <c r="A4422" t="s">
        <v>16058</v>
      </c>
      <c r="B4422" t="s">
        <v>16059</v>
      </c>
      <c r="C4422" t="s">
        <v>15058</v>
      </c>
      <c r="D4422" s="615">
        <v>7028</v>
      </c>
      <c r="E4422" t="s">
        <v>846</v>
      </c>
      <c r="F4422" t="s">
        <v>40</v>
      </c>
      <c r="G4422" t="s">
        <v>40</v>
      </c>
      <c r="H4422" t="s">
        <v>41</v>
      </c>
      <c r="I4422" t="s">
        <v>316</v>
      </c>
      <c r="J4422" t="s">
        <v>684</v>
      </c>
      <c r="K4422" t="s">
        <v>290</v>
      </c>
      <c r="L4422" t="s">
        <v>32</v>
      </c>
      <c r="M4422" s="598">
        <v>42111300</v>
      </c>
    </row>
    <row r="4423" spans="1:13">
      <c r="A4423" t="s">
        <v>16076</v>
      </c>
      <c r="B4423" t="s">
        <v>16059</v>
      </c>
      <c r="C4423" t="s">
        <v>15058</v>
      </c>
      <c r="D4423" s="615">
        <v>7028</v>
      </c>
      <c r="E4423" t="s">
        <v>846</v>
      </c>
      <c r="F4423" t="s">
        <v>40</v>
      </c>
      <c r="G4423" t="s">
        <v>40</v>
      </c>
      <c r="H4423" t="s">
        <v>41</v>
      </c>
      <c r="I4423" t="s">
        <v>318</v>
      </c>
      <c r="J4423" t="s">
        <v>685</v>
      </c>
      <c r="K4423" t="s">
        <v>290</v>
      </c>
      <c r="L4423" t="s">
        <v>32</v>
      </c>
      <c r="M4423" s="598">
        <v>42111300</v>
      </c>
    </row>
    <row r="4424" spans="1:13">
      <c r="A4424" t="s">
        <v>16088</v>
      </c>
      <c r="B4424" t="s">
        <v>16059</v>
      </c>
      <c r="C4424" t="s">
        <v>15058</v>
      </c>
      <c r="D4424" s="615">
        <v>7028</v>
      </c>
      <c r="E4424" t="s">
        <v>846</v>
      </c>
      <c r="F4424" t="s">
        <v>40</v>
      </c>
      <c r="G4424" t="s">
        <v>40</v>
      </c>
      <c r="H4424" t="s">
        <v>41</v>
      </c>
      <c r="I4424" t="s">
        <v>320</v>
      </c>
      <c r="J4424" t="s">
        <v>686</v>
      </c>
      <c r="K4424" t="s">
        <v>290</v>
      </c>
      <c r="L4424" t="s">
        <v>32</v>
      </c>
      <c r="M4424" s="598">
        <v>42111300</v>
      </c>
    </row>
    <row r="4425" spans="1:13">
      <c r="A4425" t="s">
        <v>16100</v>
      </c>
      <c r="B4425" t="s">
        <v>16059</v>
      </c>
      <c r="C4425" t="s">
        <v>15058</v>
      </c>
      <c r="D4425" s="615">
        <v>7028</v>
      </c>
      <c r="E4425" t="s">
        <v>846</v>
      </c>
      <c r="F4425" t="s">
        <v>40</v>
      </c>
      <c r="G4425" t="s">
        <v>40</v>
      </c>
      <c r="H4425" t="s">
        <v>41</v>
      </c>
      <c r="I4425" t="s">
        <v>322</v>
      </c>
      <c r="J4425" t="s">
        <v>687</v>
      </c>
      <c r="K4425" t="s">
        <v>290</v>
      </c>
      <c r="L4425" t="s">
        <v>32</v>
      </c>
      <c r="M4425" s="598">
        <v>42111300</v>
      </c>
    </row>
    <row r="4426" spans="1:13">
      <c r="A4426" t="s">
        <v>16127</v>
      </c>
      <c r="B4426" t="s">
        <v>16065</v>
      </c>
      <c r="C4426" t="s">
        <v>15058</v>
      </c>
      <c r="D4426" s="615">
        <v>7028</v>
      </c>
      <c r="E4426" t="s">
        <v>846</v>
      </c>
      <c r="F4426" t="s">
        <v>40</v>
      </c>
      <c r="G4426" t="s">
        <v>40</v>
      </c>
      <c r="H4426" t="s">
        <v>41</v>
      </c>
      <c r="I4426" t="s">
        <v>42</v>
      </c>
      <c r="J4426" t="s">
        <v>43</v>
      </c>
      <c r="K4426" t="s">
        <v>1171</v>
      </c>
      <c r="L4426" t="s">
        <v>218</v>
      </c>
      <c r="M4426" s="598">
        <v>43221255</v>
      </c>
    </row>
    <row r="4427" spans="1:13">
      <c r="A4427" t="s">
        <v>16068</v>
      </c>
      <c r="B4427" t="s">
        <v>16069</v>
      </c>
      <c r="C4427" t="s">
        <v>15058</v>
      </c>
      <c r="D4427" s="615">
        <v>7028</v>
      </c>
      <c r="E4427" t="s">
        <v>846</v>
      </c>
      <c r="F4427" t="s">
        <v>40</v>
      </c>
      <c r="G4427" t="s">
        <v>40</v>
      </c>
      <c r="H4427" t="s">
        <v>41</v>
      </c>
      <c r="I4427" t="s">
        <v>316</v>
      </c>
      <c r="J4427" t="s">
        <v>684</v>
      </c>
      <c r="K4427" t="s">
        <v>291</v>
      </c>
      <c r="L4427" t="s">
        <v>218</v>
      </c>
      <c r="M4427" s="598">
        <v>44213400</v>
      </c>
    </row>
    <row r="4428" spans="1:13">
      <c r="A4428" t="s">
        <v>16081</v>
      </c>
      <c r="B4428" t="s">
        <v>16069</v>
      </c>
      <c r="C4428" t="s">
        <v>15058</v>
      </c>
      <c r="D4428" s="615">
        <v>7028</v>
      </c>
      <c r="E4428" t="s">
        <v>846</v>
      </c>
      <c r="F4428" t="s">
        <v>40</v>
      </c>
      <c r="G4428" t="s">
        <v>40</v>
      </c>
      <c r="H4428" t="s">
        <v>41</v>
      </c>
      <c r="I4428" t="s">
        <v>318</v>
      </c>
      <c r="J4428" t="s">
        <v>685</v>
      </c>
      <c r="K4428" t="s">
        <v>291</v>
      </c>
      <c r="L4428" t="s">
        <v>218</v>
      </c>
      <c r="M4428" s="598">
        <v>44213400</v>
      </c>
    </row>
    <row r="4429" spans="1:13">
      <c r="A4429" t="s">
        <v>16093</v>
      </c>
      <c r="B4429" t="s">
        <v>16069</v>
      </c>
      <c r="C4429" t="s">
        <v>15058</v>
      </c>
      <c r="D4429" s="615">
        <v>7028</v>
      </c>
      <c r="E4429" t="s">
        <v>846</v>
      </c>
      <c r="F4429" t="s">
        <v>40</v>
      </c>
      <c r="G4429" t="s">
        <v>40</v>
      </c>
      <c r="H4429" t="s">
        <v>41</v>
      </c>
      <c r="I4429" t="s">
        <v>320</v>
      </c>
      <c r="J4429" t="s">
        <v>686</v>
      </c>
      <c r="K4429" t="s">
        <v>291</v>
      </c>
      <c r="L4429" t="s">
        <v>218</v>
      </c>
      <c r="M4429" s="598">
        <v>44213400</v>
      </c>
    </row>
    <row r="4430" spans="1:13">
      <c r="A4430" t="s">
        <v>16105</v>
      </c>
      <c r="B4430" t="s">
        <v>16069</v>
      </c>
      <c r="C4430" t="s">
        <v>15058</v>
      </c>
      <c r="D4430" s="615">
        <v>7028</v>
      </c>
      <c r="E4430" t="s">
        <v>846</v>
      </c>
      <c r="F4430" t="s">
        <v>40</v>
      </c>
      <c r="G4430" t="s">
        <v>40</v>
      </c>
      <c r="H4430" t="s">
        <v>41</v>
      </c>
      <c r="I4430" t="s">
        <v>322</v>
      </c>
      <c r="J4430" t="s">
        <v>687</v>
      </c>
      <c r="K4430" t="s">
        <v>291</v>
      </c>
      <c r="L4430" t="s">
        <v>218</v>
      </c>
      <c r="M4430" s="598">
        <v>44213400</v>
      </c>
    </row>
    <row r="4431" spans="1:13">
      <c r="A4431" t="s">
        <v>16144</v>
      </c>
      <c r="B4431" t="s">
        <v>16051</v>
      </c>
      <c r="C4431" t="s">
        <v>15058</v>
      </c>
      <c r="D4431" s="615">
        <v>7028</v>
      </c>
      <c r="E4431" t="s">
        <v>846</v>
      </c>
      <c r="F4431" t="s">
        <v>40</v>
      </c>
      <c r="G4431" t="s">
        <v>40</v>
      </c>
      <c r="H4431" t="s">
        <v>41</v>
      </c>
      <c r="I4431" t="s">
        <v>44</v>
      </c>
      <c r="J4431" t="s">
        <v>45</v>
      </c>
      <c r="K4431" t="s">
        <v>290</v>
      </c>
      <c r="L4431" t="s">
        <v>34</v>
      </c>
      <c r="M4431" s="598">
        <v>44490600</v>
      </c>
    </row>
    <row r="4432" spans="1:13">
      <c r="A4432" t="s">
        <v>16156</v>
      </c>
      <c r="B4432" t="s">
        <v>16051</v>
      </c>
      <c r="C4432" t="s">
        <v>15058</v>
      </c>
      <c r="D4432" s="615">
        <v>7028</v>
      </c>
      <c r="E4432" t="s">
        <v>846</v>
      </c>
      <c r="F4432" t="s">
        <v>40</v>
      </c>
      <c r="G4432" t="s">
        <v>40</v>
      </c>
      <c r="H4432" t="s">
        <v>41</v>
      </c>
      <c r="I4432" t="s">
        <v>46</v>
      </c>
      <c r="J4432" t="s">
        <v>47</v>
      </c>
      <c r="K4432" t="s">
        <v>290</v>
      </c>
      <c r="L4432" t="s">
        <v>34</v>
      </c>
      <c r="M4432" s="598">
        <v>44490600</v>
      </c>
    </row>
    <row r="4433" spans="1:13">
      <c r="A4433" t="s">
        <v>16168</v>
      </c>
      <c r="B4433" t="s">
        <v>16051</v>
      </c>
      <c r="C4433" t="s">
        <v>15058</v>
      </c>
      <c r="D4433" s="615">
        <v>7028</v>
      </c>
      <c r="E4433" t="s">
        <v>846</v>
      </c>
      <c r="F4433" t="s">
        <v>40</v>
      </c>
      <c r="G4433" t="s">
        <v>40</v>
      </c>
      <c r="H4433" t="s">
        <v>41</v>
      </c>
      <c r="I4433" t="s">
        <v>221</v>
      </c>
      <c r="J4433" t="s">
        <v>222</v>
      </c>
      <c r="K4433" t="s">
        <v>290</v>
      </c>
      <c r="L4433" t="s">
        <v>34</v>
      </c>
      <c r="M4433" s="598">
        <v>44490600</v>
      </c>
    </row>
    <row r="4434" spans="1:13">
      <c r="A4434" t="s">
        <v>16180</v>
      </c>
      <c r="B4434" t="s">
        <v>16051</v>
      </c>
      <c r="C4434" t="s">
        <v>15058</v>
      </c>
      <c r="D4434" s="615">
        <v>7028</v>
      </c>
      <c r="E4434" t="s">
        <v>846</v>
      </c>
      <c r="F4434" t="s">
        <v>40</v>
      </c>
      <c r="G4434" t="s">
        <v>40</v>
      </c>
      <c r="H4434" t="s">
        <v>41</v>
      </c>
      <c r="I4434" t="s">
        <v>48</v>
      </c>
      <c r="J4434" t="s">
        <v>49</v>
      </c>
      <c r="K4434" t="s">
        <v>290</v>
      </c>
      <c r="L4434" t="s">
        <v>34</v>
      </c>
      <c r="M4434" s="598">
        <v>44490600</v>
      </c>
    </row>
    <row r="4435" spans="1:13">
      <c r="A4435" t="s">
        <v>16192</v>
      </c>
      <c r="B4435" t="s">
        <v>16051</v>
      </c>
      <c r="C4435" t="s">
        <v>15058</v>
      </c>
      <c r="D4435" s="615">
        <v>7028</v>
      </c>
      <c r="E4435" t="s">
        <v>846</v>
      </c>
      <c r="F4435" t="s">
        <v>40</v>
      </c>
      <c r="G4435" t="s">
        <v>40</v>
      </c>
      <c r="H4435" t="s">
        <v>41</v>
      </c>
      <c r="I4435" t="s">
        <v>50</v>
      </c>
      <c r="J4435" t="s">
        <v>51</v>
      </c>
      <c r="K4435" t="s">
        <v>290</v>
      </c>
      <c r="L4435" t="s">
        <v>34</v>
      </c>
      <c r="M4435" s="598">
        <v>44490600</v>
      </c>
    </row>
    <row r="4436" spans="1:13">
      <c r="A4436" t="s">
        <v>16204</v>
      </c>
      <c r="B4436" t="s">
        <v>16051</v>
      </c>
      <c r="C4436" t="s">
        <v>15058</v>
      </c>
      <c r="D4436" s="615">
        <v>7028</v>
      </c>
      <c r="E4436" t="s">
        <v>846</v>
      </c>
      <c r="F4436" t="s">
        <v>40</v>
      </c>
      <c r="G4436" t="s">
        <v>40</v>
      </c>
      <c r="H4436" t="s">
        <v>41</v>
      </c>
      <c r="I4436" t="s">
        <v>223</v>
      </c>
      <c r="J4436" t="s">
        <v>56</v>
      </c>
      <c r="K4436" t="s">
        <v>290</v>
      </c>
      <c r="L4436" t="s">
        <v>34</v>
      </c>
      <c r="M4436" s="598">
        <v>44490600</v>
      </c>
    </row>
    <row r="4437" spans="1:13">
      <c r="A4437" t="s">
        <v>16216</v>
      </c>
      <c r="B4437" t="s">
        <v>16051</v>
      </c>
      <c r="C4437" t="s">
        <v>15058</v>
      </c>
      <c r="D4437" s="615">
        <v>7028</v>
      </c>
      <c r="E4437" t="s">
        <v>846</v>
      </c>
      <c r="F4437" t="s">
        <v>40</v>
      </c>
      <c r="G4437" t="s">
        <v>40</v>
      </c>
      <c r="H4437" t="s">
        <v>41</v>
      </c>
      <c r="I4437" t="s">
        <v>421</v>
      </c>
      <c r="J4437" t="s">
        <v>441</v>
      </c>
      <c r="K4437" t="s">
        <v>290</v>
      </c>
      <c r="L4437" t="s">
        <v>34</v>
      </c>
      <c r="M4437" s="598">
        <v>44490600</v>
      </c>
    </row>
    <row r="4438" spans="1:13">
      <c r="A4438" t="s">
        <v>16228</v>
      </c>
      <c r="B4438" t="s">
        <v>16051</v>
      </c>
      <c r="C4438" t="s">
        <v>15058</v>
      </c>
      <c r="D4438" s="615">
        <v>7028</v>
      </c>
      <c r="E4438" t="s">
        <v>846</v>
      </c>
      <c r="F4438" t="s">
        <v>40</v>
      </c>
      <c r="G4438" t="s">
        <v>40</v>
      </c>
      <c r="H4438" t="s">
        <v>41</v>
      </c>
      <c r="I4438" t="s">
        <v>422</v>
      </c>
      <c r="J4438" t="s">
        <v>442</v>
      </c>
      <c r="K4438" t="s">
        <v>290</v>
      </c>
      <c r="L4438" t="s">
        <v>34</v>
      </c>
      <c r="M4438" s="598">
        <v>44490600</v>
      </c>
    </row>
    <row r="4439" spans="1:13">
      <c r="A4439" t="s">
        <v>16240</v>
      </c>
      <c r="B4439" t="s">
        <v>16051</v>
      </c>
      <c r="C4439" t="s">
        <v>15058</v>
      </c>
      <c r="D4439" s="615">
        <v>7028</v>
      </c>
      <c r="E4439" t="s">
        <v>846</v>
      </c>
      <c r="F4439" t="s">
        <v>40</v>
      </c>
      <c r="G4439" t="s">
        <v>40</v>
      </c>
      <c r="H4439" t="s">
        <v>41</v>
      </c>
      <c r="I4439" t="s">
        <v>423</v>
      </c>
      <c r="J4439" t="s">
        <v>443</v>
      </c>
      <c r="K4439" t="s">
        <v>290</v>
      </c>
      <c r="L4439" t="s">
        <v>34</v>
      </c>
      <c r="M4439" s="598">
        <v>44490600</v>
      </c>
    </row>
    <row r="4440" spans="1:13">
      <c r="A4440" t="s">
        <v>16252</v>
      </c>
      <c r="B4440" t="s">
        <v>16051</v>
      </c>
      <c r="C4440" t="s">
        <v>15058</v>
      </c>
      <c r="D4440" s="615">
        <v>7028</v>
      </c>
      <c r="E4440" t="s">
        <v>846</v>
      </c>
      <c r="F4440" t="s">
        <v>40</v>
      </c>
      <c r="G4440" t="s">
        <v>40</v>
      </c>
      <c r="H4440" t="s">
        <v>41</v>
      </c>
      <c r="I4440" t="s">
        <v>424</v>
      </c>
      <c r="J4440" t="s">
        <v>444</v>
      </c>
      <c r="K4440" t="s">
        <v>290</v>
      </c>
      <c r="L4440" t="s">
        <v>34</v>
      </c>
      <c r="M4440" s="598">
        <v>44490600</v>
      </c>
    </row>
    <row r="4441" spans="1:13">
      <c r="A4441" t="s">
        <v>16264</v>
      </c>
      <c r="B4441" t="s">
        <v>16051</v>
      </c>
      <c r="C4441" t="s">
        <v>15058</v>
      </c>
      <c r="D4441" s="615">
        <v>7028</v>
      </c>
      <c r="E4441" t="s">
        <v>846</v>
      </c>
      <c r="F4441" t="s">
        <v>40</v>
      </c>
      <c r="G4441" t="s">
        <v>40</v>
      </c>
      <c r="H4441" t="s">
        <v>41</v>
      </c>
      <c r="I4441" t="s">
        <v>425</v>
      </c>
      <c r="J4441" t="s">
        <v>445</v>
      </c>
      <c r="K4441" t="s">
        <v>290</v>
      </c>
      <c r="L4441" t="s">
        <v>34</v>
      </c>
      <c r="M4441" s="598">
        <v>44490600</v>
      </c>
    </row>
    <row r="4442" spans="1:13">
      <c r="A4442" t="s">
        <v>16110</v>
      </c>
      <c r="B4442" t="s">
        <v>16055</v>
      </c>
      <c r="C4442" t="s">
        <v>15058</v>
      </c>
      <c r="D4442" s="615">
        <v>7028</v>
      </c>
      <c r="E4442" t="s">
        <v>846</v>
      </c>
      <c r="F4442" t="s">
        <v>40</v>
      </c>
      <c r="G4442" t="s">
        <v>40</v>
      </c>
      <c r="H4442" t="s">
        <v>41</v>
      </c>
      <c r="I4442" t="s">
        <v>324</v>
      </c>
      <c r="J4442" t="s">
        <v>688</v>
      </c>
      <c r="K4442" t="s">
        <v>1170</v>
      </c>
      <c r="L4442" t="s">
        <v>32</v>
      </c>
      <c r="M4442" s="598">
        <v>44788590</v>
      </c>
    </row>
    <row r="4443" spans="1:13">
      <c r="A4443" t="s">
        <v>16115</v>
      </c>
      <c r="B4443" t="s">
        <v>16065</v>
      </c>
      <c r="C4443" t="s">
        <v>15058</v>
      </c>
      <c r="D4443" s="615">
        <v>7028</v>
      </c>
      <c r="E4443" t="s">
        <v>846</v>
      </c>
      <c r="F4443" t="s">
        <v>40</v>
      </c>
      <c r="G4443" t="s">
        <v>40</v>
      </c>
      <c r="H4443" t="s">
        <v>41</v>
      </c>
      <c r="I4443" t="s">
        <v>324</v>
      </c>
      <c r="J4443" t="s">
        <v>688</v>
      </c>
      <c r="K4443" t="s">
        <v>1171</v>
      </c>
      <c r="L4443" t="s">
        <v>218</v>
      </c>
      <c r="M4443" s="598">
        <v>47020050</v>
      </c>
    </row>
    <row r="4444" spans="1:13">
      <c r="A4444" t="s">
        <v>16054</v>
      </c>
      <c r="B4444" t="s">
        <v>16055</v>
      </c>
      <c r="C4444" t="s">
        <v>15058</v>
      </c>
      <c r="D4444" s="615">
        <v>7028</v>
      </c>
      <c r="E4444" t="s">
        <v>846</v>
      </c>
      <c r="F4444" t="s">
        <v>40</v>
      </c>
      <c r="G4444" t="s">
        <v>40</v>
      </c>
      <c r="H4444" t="s">
        <v>41</v>
      </c>
      <c r="I4444" t="s">
        <v>316</v>
      </c>
      <c r="J4444" t="s">
        <v>684</v>
      </c>
      <c r="K4444" t="s">
        <v>1170</v>
      </c>
      <c r="L4444" t="s">
        <v>32</v>
      </c>
      <c r="M4444" s="598">
        <v>48427995</v>
      </c>
    </row>
    <row r="4445" spans="1:13">
      <c r="A4445" t="s">
        <v>16074</v>
      </c>
      <c r="B4445" t="s">
        <v>16055</v>
      </c>
      <c r="C4445" t="s">
        <v>15058</v>
      </c>
      <c r="D4445" s="615">
        <v>7028</v>
      </c>
      <c r="E4445" t="s">
        <v>846</v>
      </c>
      <c r="F4445" t="s">
        <v>40</v>
      </c>
      <c r="G4445" t="s">
        <v>40</v>
      </c>
      <c r="H4445" t="s">
        <v>41</v>
      </c>
      <c r="I4445" t="s">
        <v>318</v>
      </c>
      <c r="J4445" t="s">
        <v>685</v>
      </c>
      <c r="K4445" t="s">
        <v>1170</v>
      </c>
      <c r="L4445" t="s">
        <v>32</v>
      </c>
      <c r="M4445" s="598">
        <v>48427995</v>
      </c>
    </row>
    <row r="4446" spans="1:13">
      <c r="A4446" t="s">
        <v>16086</v>
      </c>
      <c r="B4446" t="s">
        <v>16055</v>
      </c>
      <c r="C4446" t="s">
        <v>15058</v>
      </c>
      <c r="D4446" s="615">
        <v>7028</v>
      </c>
      <c r="E4446" t="s">
        <v>846</v>
      </c>
      <c r="F4446" t="s">
        <v>40</v>
      </c>
      <c r="G4446" t="s">
        <v>40</v>
      </c>
      <c r="H4446" t="s">
        <v>41</v>
      </c>
      <c r="I4446" t="s">
        <v>320</v>
      </c>
      <c r="J4446" t="s">
        <v>686</v>
      </c>
      <c r="K4446" t="s">
        <v>1170</v>
      </c>
      <c r="L4446" t="s">
        <v>32</v>
      </c>
      <c r="M4446" s="598">
        <v>48427995</v>
      </c>
    </row>
    <row r="4447" spans="1:13">
      <c r="A4447" t="s">
        <v>16098</v>
      </c>
      <c r="B4447" t="s">
        <v>16055</v>
      </c>
      <c r="C4447" t="s">
        <v>15058</v>
      </c>
      <c r="D4447" s="615">
        <v>7028</v>
      </c>
      <c r="E4447" t="s">
        <v>846</v>
      </c>
      <c r="F4447" t="s">
        <v>40</v>
      </c>
      <c r="G4447" t="s">
        <v>40</v>
      </c>
      <c r="H4447" t="s">
        <v>41</v>
      </c>
      <c r="I4447" t="s">
        <v>322</v>
      </c>
      <c r="J4447" t="s">
        <v>687</v>
      </c>
      <c r="K4447" t="s">
        <v>1170</v>
      </c>
      <c r="L4447" t="s">
        <v>32</v>
      </c>
      <c r="M4447" s="598">
        <v>48427995</v>
      </c>
    </row>
    <row r="4448" spans="1:13">
      <c r="A4448" t="s">
        <v>16132</v>
      </c>
      <c r="B4448" t="s">
        <v>16051</v>
      </c>
      <c r="C4448" t="s">
        <v>15058</v>
      </c>
      <c r="D4448" s="615">
        <v>7028</v>
      </c>
      <c r="E4448" t="s">
        <v>846</v>
      </c>
      <c r="F4448" t="s">
        <v>40</v>
      </c>
      <c r="G4448" t="s">
        <v>40</v>
      </c>
      <c r="H4448" t="s">
        <v>41</v>
      </c>
      <c r="I4448" t="s">
        <v>219</v>
      </c>
      <c r="J4448" t="s">
        <v>220</v>
      </c>
      <c r="K4448" t="s">
        <v>290</v>
      </c>
      <c r="L4448" t="s">
        <v>34</v>
      </c>
      <c r="M4448" s="598">
        <v>49249200</v>
      </c>
    </row>
    <row r="4449" spans="1:13">
      <c r="A4449" t="s">
        <v>16064</v>
      </c>
      <c r="B4449" t="s">
        <v>16065</v>
      </c>
      <c r="C4449" t="s">
        <v>15058</v>
      </c>
      <c r="D4449" s="615">
        <v>7028</v>
      </c>
      <c r="E4449" t="s">
        <v>846</v>
      </c>
      <c r="F4449" t="s">
        <v>40</v>
      </c>
      <c r="G4449" t="s">
        <v>40</v>
      </c>
      <c r="H4449" t="s">
        <v>41</v>
      </c>
      <c r="I4449" t="s">
        <v>316</v>
      </c>
      <c r="J4449" t="s">
        <v>684</v>
      </c>
      <c r="K4449" t="s">
        <v>1171</v>
      </c>
      <c r="L4449" t="s">
        <v>218</v>
      </c>
      <c r="M4449" s="598">
        <v>50845410</v>
      </c>
    </row>
    <row r="4450" spans="1:13">
      <c r="A4450" t="s">
        <v>16079</v>
      </c>
      <c r="B4450" t="s">
        <v>16065</v>
      </c>
      <c r="C4450" t="s">
        <v>15058</v>
      </c>
      <c r="D4450" s="615">
        <v>7028</v>
      </c>
      <c r="E4450" t="s">
        <v>846</v>
      </c>
      <c r="F4450" t="s">
        <v>40</v>
      </c>
      <c r="G4450" t="s">
        <v>40</v>
      </c>
      <c r="H4450" t="s">
        <v>41</v>
      </c>
      <c r="I4450" t="s">
        <v>318</v>
      </c>
      <c r="J4450" t="s">
        <v>685</v>
      </c>
      <c r="K4450" t="s">
        <v>1171</v>
      </c>
      <c r="L4450" t="s">
        <v>218</v>
      </c>
      <c r="M4450" s="598">
        <v>50845410</v>
      </c>
    </row>
    <row r="4451" spans="1:13">
      <c r="A4451" t="s">
        <v>16091</v>
      </c>
      <c r="B4451" t="s">
        <v>16065</v>
      </c>
      <c r="C4451" t="s">
        <v>15058</v>
      </c>
      <c r="D4451" s="615">
        <v>7028</v>
      </c>
      <c r="E4451" t="s">
        <v>846</v>
      </c>
      <c r="F4451" t="s">
        <v>40</v>
      </c>
      <c r="G4451" t="s">
        <v>40</v>
      </c>
      <c r="H4451" t="s">
        <v>41</v>
      </c>
      <c r="I4451" t="s">
        <v>320</v>
      </c>
      <c r="J4451" t="s">
        <v>686</v>
      </c>
      <c r="K4451" t="s">
        <v>1171</v>
      </c>
      <c r="L4451" t="s">
        <v>218</v>
      </c>
      <c r="M4451" s="598">
        <v>50845410</v>
      </c>
    </row>
    <row r="4452" spans="1:13">
      <c r="A4452" t="s">
        <v>16103</v>
      </c>
      <c r="B4452" t="s">
        <v>16065</v>
      </c>
      <c r="C4452" t="s">
        <v>15058</v>
      </c>
      <c r="D4452" s="615">
        <v>7028</v>
      </c>
      <c r="E4452" t="s">
        <v>846</v>
      </c>
      <c r="F4452" t="s">
        <v>40</v>
      </c>
      <c r="G4452" t="s">
        <v>40</v>
      </c>
      <c r="H4452" t="s">
        <v>41</v>
      </c>
      <c r="I4452" t="s">
        <v>322</v>
      </c>
      <c r="J4452" t="s">
        <v>687</v>
      </c>
      <c r="K4452" t="s">
        <v>1171</v>
      </c>
      <c r="L4452" t="s">
        <v>218</v>
      </c>
      <c r="M4452" s="598">
        <v>50845410</v>
      </c>
    </row>
    <row r="4453" spans="1:13">
      <c r="A4453" t="s">
        <v>16142</v>
      </c>
      <c r="B4453" t="s">
        <v>16047</v>
      </c>
      <c r="C4453" t="s">
        <v>15058</v>
      </c>
      <c r="D4453" s="615">
        <v>7028</v>
      </c>
      <c r="E4453" t="s">
        <v>846</v>
      </c>
      <c r="F4453" t="s">
        <v>40</v>
      </c>
      <c r="G4453" t="s">
        <v>40</v>
      </c>
      <c r="H4453" t="s">
        <v>41</v>
      </c>
      <c r="I4453" t="s">
        <v>44</v>
      </c>
      <c r="J4453" t="s">
        <v>45</v>
      </c>
      <c r="K4453" t="s">
        <v>1170</v>
      </c>
      <c r="L4453" t="s">
        <v>34</v>
      </c>
      <c r="M4453" s="598">
        <v>51164190</v>
      </c>
    </row>
    <row r="4454" spans="1:13">
      <c r="A4454" t="s">
        <v>16154</v>
      </c>
      <c r="B4454" t="s">
        <v>16047</v>
      </c>
      <c r="C4454" t="s">
        <v>15058</v>
      </c>
      <c r="D4454" s="615">
        <v>7028</v>
      </c>
      <c r="E4454" t="s">
        <v>846</v>
      </c>
      <c r="F4454" t="s">
        <v>40</v>
      </c>
      <c r="G4454" t="s">
        <v>40</v>
      </c>
      <c r="H4454" t="s">
        <v>41</v>
      </c>
      <c r="I4454" t="s">
        <v>46</v>
      </c>
      <c r="J4454" t="s">
        <v>47</v>
      </c>
      <c r="K4454" t="s">
        <v>1170</v>
      </c>
      <c r="L4454" t="s">
        <v>34</v>
      </c>
      <c r="M4454" s="598">
        <v>51164190</v>
      </c>
    </row>
    <row r="4455" spans="1:13">
      <c r="A4455" t="s">
        <v>16166</v>
      </c>
      <c r="B4455" t="s">
        <v>16047</v>
      </c>
      <c r="C4455" t="s">
        <v>15058</v>
      </c>
      <c r="D4455" s="615">
        <v>7028</v>
      </c>
      <c r="E4455" t="s">
        <v>846</v>
      </c>
      <c r="F4455" t="s">
        <v>40</v>
      </c>
      <c r="G4455" t="s">
        <v>40</v>
      </c>
      <c r="H4455" t="s">
        <v>41</v>
      </c>
      <c r="I4455" t="s">
        <v>221</v>
      </c>
      <c r="J4455" t="s">
        <v>222</v>
      </c>
      <c r="K4455" t="s">
        <v>1170</v>
      </c>
      <c r="L4455" t="s">
        <v>34</v>
      </c>
      <c r="M4455" s="598">
        <v>51164190</v>
      </c>
    </row>
    <row r="4456" spans="1:13">
      <c r="A4456" s="615" t="s">
        <v>16178</v>
      </c>
      <c r="B4456" s="615" t="s">
        <v>16047</v>
      </c>
      <c r="C4456" s="615" t="s">
        <v>15058</v>
      </c>
      <c r="D4456" s="615">
        <v>7028</v>
      </c>
      <c r="E4456" s="615" t="s">
        <v>846</v>
      </c>
      <c r="F4456" s="615" t="s">
        <v>40</v>
      </c>
      <c r="G4456" s="615" t="s">
        <v>40</v>
      </c>
      <c r="H4456" s="615" t="s">
        <v>41</v>
      </c>
      <c r="I4456" s="615" t="s">
        <v>48</v>
      </c>
      <c r="J4456" s="615" t="s">
        <v>49</v>
      </c>
      <c r="K4456" s="615" t="s">
        <v>1170</v>
      </c>
      <c r="L4456" s="615" t="s">
        <v>34</v>
      </c>
      <c r="M4456" s="634">
        <v>51164190</v>
      </c>
    </row>
    <row r="4457" spans="1:13">
      <c r="A4457" s="615" t="s">
        <v>16190</v>
      </c>
      <c r="B4457" s="615" t="s">
        <v>16047</v>
      </c>
      <c r="C4457" s="615" t="s">
        <v>15058</v>
      </c>
      <c r="D4457" s="615">
        <v>7028</v>
      </c>
      <c r="E4457" s="615" t="s">
        <v>846</v>
      </c>
      <c r="F4457" s="615" t="s">
        <v>40</v>
      </c>
      <c r="G4457" s="615" t="s">
        <v>40</v>
      </c>
      <c r="H4457" s="615" t="s">
        <v>41</v>
      </c>
      <c r="I4457" s="615" t="s">
        <v>50</v>
      </c>
      <c r="J4457" s="615" t="s">
        <v>51</v>
      </c>
      <c r="K4457" s="615" t="s">
        <v>1170</v>
      </c>
      <c r="L4457" s="615" t="s">
        <v>34</v>
      </c>
      <c r="M4457" s="634">
        <v>51164190</v>
      </c>
    </row>
    <row r="4458" spans="1:13">
      <c r="A4458" s="615" t="s">
        <v>16202</v>
      </c>
      <c r="B4458" s="615" t="s">
        <v>16047</v>
      </c>
      <c r="C4458" s="615" t="s">
        <v>15058</v>
      </c>
      <c r="D4458" s="615">
        <v>7028</v>
      </c>
      <c r="E4458" s="615" t="s">
        <v>846</v>
      </c>
      <c r="F4458" s="615" t="s">
        <v>40</v>
      </c>
      <c r="G4458" s="615" t="s">
        <v>40</v>
      </c>
      <c r="H4458" s="615" t="s">
        <v>41</v>
      </c>
      <c r="I4458" s="615" t="s">
        <v>223</v>
      </c>
      <c r="J4458" s="615" t="s">
        <v>56</v>
      </c>
      <c r="K4458" s="615" t="s">
        <v>1170</v>
      </c>
      <c r="L4458" s="615" t="s">
        <v>34</v>
      </c>
      <c r="M4458" s="634">
        <v>51164190</v>
      </c>
    </row>
    <row r="4459" spans="1:13">
      <c r="A4459" s="615" t="s">
        <v>16214</v>
      </c>
      <c r="B4459" s="615" t="s">
        <v>16047</v>
      </c>
      <c r="C4459" s="615" t="s">
        <v>15058</v>
      </c>
      <c r="D4459" s="615">
        <v>7028</v>
      </c>
      <c r="E4459" s="615" t="s">
        <v>846</v>
      </c>
      <c r="F4459" s="615" t="s">
        <v>40</v>
      </c>
      <c r="G4459" s="615" t="s">
        <v>40</v>
      </c>
      <c r="H4459" s="615" t="s">
        <v>41</v>
      </c>
      <c r="I4459" s="615" t="s">
        <v>421</v>
      </c>
      <c r="J4459" s="615" t="s">
        <v>441</v>
      </c>
      <c r="K4459" s="615" t="s">
        <v>1170</v>
      </c>
      <c r="L4459" s="615" t="s">
        <v>34</v>
      </c>
      <c r="M4459" s="634">
        <v>51164190</v>
      </c>
    </row>
    <row r="4460" spans="1:13">
      <c r="A4460" s="615" t="s">
        <v>16226</v>
      </c>
      <c r="B4460" s="615" t="s">
        <v>16047</v>
      </c>
      <c r="C4460" s="615" t="s">
        <v>15058</v>
      </c>
      <c r="D4460" s="615">
        <v>7028</v>
      </c>
      <c r="E4460" s="615" t="s">
        <v>846</v>
      </c>
      <c r="F4460" s="615" t="s">
        <v>40</v>
      </c>
      <c r="G4460" s="615" t="s">
        <v>40</v>
      </c>
      <c r="H4460" s="615" t="s">
        <v>41</v>
      </c>
      <c r="I4460" s="615" t="s">
        <v>422</v>
      </c>
      <c r="J4460" s="615" t="s">
        <v>442</v>
      </c>
      <c r="K4460" s="615" t="s">
        <v>1170</v>
      </c>
      <c r="L4460" s="615" t="s">
        <v>34</v>
      </c>
      <c r="M4460" s="634">
        <v>51164190</v>
      </c>
    </row>
    <row r="4461" spans="1:13">
      <c r="A4461" s="615" t="s">
        <v>16238</v>
      </c>
      <c r="B4461" s="615" t="s">
        <v>16047</v>
      </c>
      <c r="C4461" s="615" t="s">
        <v>15058</v>
      </c>
      <c r="D4461" s="615">
        <v>7028</v>
      </c>
      <c r="E4461" s="615" t="s">
        <v>846</v>
      </c>
      <c r="F4461" s="615" t="s">
        <v>40</v>
      </c>
      <c r="G4461" s="615" t="s">
        <v>40</v>
      </c>
      <c r="H4461" s="615" t="s">
        <v>41</v>
      </c>
      <c r="I4461" s="615" t="s">
        <v>423</v>
      </c>
      <c r="J4461" s="615" t="s">
        <v>443</v>
      </c>
      <c r="K4461" s="615" t="s">
        <v>1170</v>
      </c>
      <c r="L4461" s="615" t="s">
        <v>34</v>
      </c>
      <c r="M4461" s="634">
        <v>51164190</v>
      </c>
    </row>
    <row r="4462" spans="1:13">
      <c r="A4462" s="615" t="s">
        <v>16250</v>
      </c>
      <c r="B4462" s="615" t="s">
        <v>16047</v>
      </c>
      <c r="C4462" s="615" t="s">
        <v>15058</v>
      </c>
      <c r="D4462" s="615">
        <v>7028</v>
      </c>
      <c r="E4462" s="615" t="s">
        <v>846</v>
      </c>
      <c r="F4462" s="615" t="s">
        <v>40</v>
      </c>
      <c r="G4462" s="615" t="s">
        <v>40</v>
      </c>
      <c r="H4462" s="615" t="s">
        <v>41</v>
      </c>
      <c r="I4462" s="615" t="s">
        <v>424</v>
      </c>
      <c r="J4462" s="615" t="s">
        <v>444</v>
      </c>
      <c r="K4462" s="615" t="s">
        <v>1170</v>
      </c>
      <c r="L4462" s="615" t="s">
        <v>34</v>
      </c>
      <c r="M4462" s="634">
        <v>51164190</v>
      </c>
    </row>
    <row r="4463" spans="1:13">
      <c r="A4463" s="615" t="s">
        <v>16262</v>
      </c>
      <c r="B4463" s="615" t="s">
        <v>16047</v>
      </c>
      <c r="C4463" s="615" t="s">
        <v>15058</v>
      </c>
      <c r="D4463" s="615">
        <v>7028</v>
      </c>
      <c r="E4463" s="615" t="s">
        <v>846</v>
      </c>
      <c r="F4463" s="615" t="s">
        <v>40</v>
      </c>
      <c r="G4463" s="615" t="s">
        <v>40</v>
      </c>
      <c r="H4463" s="615" t="s">
        <v>41</v>
      </c>
      <c r="I4463" s="615" t="s">
        <v>425</v>
      </c>
      <c r="J4463" s="615" t="s">
        <v>445</v>
      </c>
      <c r="K4463" s="615" t="s">
        <v>1170</v>
      </c>
      <c r="L4463" s="615" t="s">
        <v>34</v>
      </c>
      <c r="M4463" s="634">
        <v>51164190</v>
      </c>
    </row>
    <row r="4464" spans="1:13">
      <c r="A4464" s="615" t="s">
        <v>16120</v>
      </c>
      <c r="B4464" s="615" t="s">
        <v>16051</v>
      </c>
      <c r="C4464" s="615" t="s">
        <v>15058</v>
      </c>
      <c r="D4464" s="615">
        <v>7028</v>
      </c>
      <c r="E4464" s="615" t="s">
        <v>846</v>
      </c>
      <c r="F4464" s="615" t="s">
        <v>40</v>
      </c>
      <c r="G4464" s="615" t="s">
        <v>40</v>
      </c>
      <c r="H4464" s="615" t="s">
        <v>41</v>
      </c>
      <c r="I4464" s="615" t="s">
        <v>42</v>
      </c>
      <c r="J4464" s="615" t="s">
        <v>43</v>
      </c>
      <c r="K4464" s="615" t="s">
        <v>290</v>
      </c>
      <c r="L4464" s="615" t="s">
        <v>34</v>
      </c>
      <c r="M4464" s="634">
        <v>54054000</v>
      </c>
    </row>
    <row r="4465" spans="1:13">
      <c r="A4465" s="615" t="s">
        <v>16152</v>
      </c>
      <c r="B4465" s="615" t="s">
        <v>16067</v>
      </c>
      <c r="C4465" s="615" t="s">
        <v>15058</v>
      </c>
      <c r="D4465" s="615">
        <v>7028</v>
      </c>
      <c r="E4465" s="615" t="s">
        <v>846</v>
      </c>
      <c r="F4465" s="615" t="s">
        <v>40</v>
      </c>
      <c r="G4465" s="615" t="s">
        <v>40</v>
      </c>
      <c r="H4465" s="615" t="s">
        <v>41</v>
      </c>
      <c r="I4465" s="615" t="s">
        <v>44</v>
      </c>
      <c r="J4465" s="615" t="s">
        <v>45</v>
      </c>
      <c r="K4465" s="615" t="s">
        <v>290</v>
      </c>
      <c r="L4465" s="615" t="s">
        <v>218</v>
      </c>
      <c r="M4465" s="634">
        <v>54793200</v>
      </c>
    </row>
    <row r="4466" spans="1:13">
      <c r="A4466" s="615" t="s">
        <v>16164</v>
      </c>
      <c r="B4466" s="615" t="s">
        <v>16067</v>
      </c>
      <c r="C4466" s="615" t="s">
        <v>15058</v>
      </c>
      <c r="D4466" s="615">
        <v>7028</v>
      </c>
      <c r="E4466" s="615" t="s">
        <v>846</v>
      </c>
      <c r="F4466" s="615" t="s">
        <v>40</v>
      </c>
      <c r="G4466" s="615" t="s">
        <v>40</v>
      </c>
      <c r="H4466" s="615" t="s">
        <v>41</v>
      </c>
      <c r="I4466" s="615" t="s">
        <v>46</v>
      </c>
      <c r="J4466" s="615" t="s">
        <v>47</v>
      </c>
      <c r="K4466" s="615" t="s">
        <v>290</v>
      </c>
      <c r="L4466" s="615" t="s">
        <v>218</v>
      </c>
      <c r="M4466" s="634">
        <v>54793200</v>
      </c>
    </row>
    <row r="4467" spans="1:13">
      <c r="A4467" s="615" t="s">
        <v>16176</v>
      </c>
      <c r="B4467" s="615" t="s">
        <v>16067</v>
      </c>
      <c r="C4467" s="615" t="s">
        <v>15058</v>
      </c>
      <c r="D4467" s="615">
        <v>7028</v>
      </c>
      <c r="E4467" s="615" t="s">
        <v>846</v>
      </c>
      <c r="F4467" s="615" t="s">
        <v>40</v>
      </c>
      <c r="G4467" s="615" t="s">
        <v>40</v>
      </c>
      <c r="H4467" s="615" t="s">
        <v>41</v>
      </c>
      <c r="I4467" s="615" t="s">
        <v>221</v>
      </c>
      <c r="J4467" s="615" t="s">
        <v>222</v>
      </c>
      <c r="K4467" s="615" t="s">
        <v>290</v>
      </c>
      <c r="L4467" s="615" t="s">
        <v>218</v>
      </c>
      <c r="M4467" s="634">
        <v>54793200</v>
      </c>
    </row>
    <row r="4468" spans="1:13">
      <c r="A4468" s="615" t="s">
        <v>16188</v>
      </c>
      <c r="B4468" s="615" t="s">
        <v>16067</v>
      </c>
      <c r="C4468" s="615" t="s">
        <v>15058</v>
      </c>
      <c r="D4468" s="615">
        <v>7028</v>
      </c>
      <c r="E4468" s="615" t="s">
        <v>846</v>
      </c>
      <c r="F4468" s="615" t="s">
        <v>40</v>
      </c>
      <c r="G4468" s="615" t="s">
        <v>40</v>
      </c>
      <c r="H4468" s="615" t="s">
        <v>41</v>
      </c>
      <c r="I4468" s="615" t="s">
        <v>48</v>
      </c>
      <c r="J4468" s="615" t="s">
        <v>49</v>
      </c>
      <c r="K4468" s="615" t="s">
        <v>290</v>
      </c>
      <c r="L4468" s="615" t="s">
        <v>218</v>
      </c>
      <c r="M4468" s="634">
        <v>54793200</v>
      </c>
    </row>
    <row r="4469" spans="1:13">
      <c r="A4469" s="615" t="s">
        <v>16200</v>
      </c>
      <c r="B4469" s="615" t="s">
        <v>16067</v>
      </c>
      <c r="C4469" s="615" t="s">
        <v>15058</v>
      </c>
      <c r="D4469" s="615">
        <v>7028</v>
      </c>
      <c r="E4469" s="615" t="s">
        <v>846</v>
      </c>
      <c r="F4469" s="615" t="s">
        <v>40</v>
      </c>
      <c r="G4469" s="615" t="s">
        <v>40</v>
      </c>
      <c r="H4469" s="615" t="s">
        <v>41</v>
      </c>
      <c r="I4469" s="615" t="s">
        <v>50</v>
      </c>
      <c r="J4469" s="615" t="s">
        <v>51</v>
      </c>
      <c r="K4469" s="615" t="s">
        <v>290</v>
      </c>
      <c r="L4469" s="615" t="s">
        <v>218</v>
      </c>
      <c r="M4469" s="634">
        <v>54793200</v>
      </c>
    </row>
    <row r="4470" spans="1:13">
      <c r="A4470" s="615" t="s">
        <v>16212</v>
      </c>
      <c r="B4470" s="615" t="s">
        <v>16067</v>
      </c>
      <c r="C4470" s="615" t="s">
        <v>15058</v>
      </c>
      <c r="D4470" s="615">
        <v>7028</v>
      </c>
      <c r="E4470" s="615" t="s">
        <v>846</v>
      </c>
      <c r="F4470" s="615" t="s">
        <v>40</v>
      </c>
      <c r="G4470" s="615" t="s">
        <v>40</v>
      </c>
      <c r="H4470" s="615" t="s">
        <v>41</v>
      </c>
      <c r="I4470" s="615" t="s">
        <v>223</v>
      </c>
      <c r="J4470" s="615" t="s">
        <v>56</v>
      </c>
      <c r="K4470" s="615" t="s">
        <v>290</v>
      </c>
      <c r="L4470" s="615" t="s">
        <v>218</v>
      </c>
      <c r="M4470" s="634">
        <v>54793200</v>
      </c>
    </row>
    <row r="4471" spans="1:13">
      <c r="A4471" s="615" t="s">
        <v>16224</v>
      </c>
      <c r="B4471" s="615" t="s">
        <v>16067</v>
      </c>
      <c r="C4471" s="615" t="s">
        <v>15058</v>
      </c>
      <c r="D4471" s="615">
        <v>7028</v>
      </c>
      <c r="E4471" s="615" t="s">
        <v>846</v>
      </c>
      <c r="F4471" s="615" t="s">
        <v>40</v>
      </c>
      <c r="G4471" s="615" t="s">
        <v>40</v>
      </c>
      <c r="H4471" s="615" t="s">
        <v>41</v>
      </c>
      <c r="I4471" s="615" t="s">
        <v>421</v>
      </c>
      <c r="J4471" s="615" t="s">
        <v>441</v>
      </c>
      <c r="K4471" s="615" t="s">
        <v>290</v>
      </c>
      <c r="L4471" s="615" t="s">
        <v>218</v>
      </c>
      <c r="M4471" s="634">
        <v>54793200</v>
      </c>
    </row>
    <row r="4472" spans="1:13">
      <c r="A4472" s="615" t="s">
        <v>16236</v>
      </c>
      <c r="B4472" s="615" t="s">
        <v>16067</v>
      </c>
      <c r="C4472" s="615" t="s">
        <v>15058</v>
      </c>
      <c r="D4472" s="615">
        <v>7028</v>
      </c>
      <c r="E4472" s="615" t="s">
        <v>846</v>
      </c>
      <c r="F4472" s="615" t="s">
        <v>40</v>
      </c>
      <c r="G4472" s="615" t="s">
        <v>40</v>
      </c>
      <c r="H4472" s="615" t="s">
        <v>41</v>
      </c>
      <c r="I4472" s="615" t="s">
        <v>422</v>
      </c>
      <c r="J4472" s="615" t="s">
        <v>442</v>
      </c>
      <c r="K4472" s="615" t="s">
        <v>290</v>
      </c>
      <c r="L4472" s="615" t="s">
        <v>218</v>
      </c>
      <c r="M4472" s="634">
        <v>54793200</v>
      </c>
    </row>
    <row r="4473" spans="1:13">
      <c r="A4473" s="615" t="s">
        <v>16248</v>
      </c>
      <c r="B4473" s="615" t="s">
        <v>16067</v>
      </c>
      <c r="C4473" s="615" t="s">
        <v>15058</v>
      </c>
      <c r="D4473" s="615">
        <v>7028</v>
      </c>
      <c r="E4473" s="615" t="s">
        <v>846</v>
      </c>
      <c r="F4473" s="615" t="s">
        <v>40</v>
      </c>
      <c r="G4473" s="615" t="s">
        <v>40</v>
      </c>
      <c r="H4473" s="615" t="s">
        <v>41</v>
      </c>
      <c r="I4473" s="615" t="s">
        <v>423</v>
      </c>
      <c r="J4473" s="615" t="s">
        <v>443</v>
      </c>
      <c r="K4473" s="615" t="s">
        <v>290</v>
      </c>
      <c r="L4473" s="615" t="s">
        <v>218</v>
      </c>
      <c r="M4473" s="634">
        <v>54793200</v>
      </c>
    </row>
    <row r="4474" spans="1:13">
      <c r="A4474" s="615" t="s">
        <v>16260</v>
      </c>
      <c r="B4474" s="615" t="s">
        <v>16067</v>
      </c>
      <c r="C4474" s="615" t="s">
        <v>15058</v>
      </c>
      <c r="D4474" s="615">
        <v>7028</v>
      </c>
      <c r="E4474" s="615" t="s">
        <v>846</v>
      </c>
      <c r="F4474" s="615" t="s">
        <v>40</v>
      </c>
      <c r="G4474" s="615" t="s">
        <v>40</v>
      </c>
      <c r="H4474" s="615" t="s">
        <v>41</v>
      </c>
      <c r="I4474" s="615" t="s">
        <v>424</v>
      </c>
      <c r="J4474" s="615" t="s">
        <v>444</v>
      </c>
      <c r="K4474" s="615" t="s">
        <v>290</v>
      </c>
      <c r="L4474" s="615" t="s">
        <v>218</v>
      </c>
      <c r="M4474" s="634">
        <v>54793200</v>
      </c>
    </row>
    <row r="4475" spans="1:13">
      <c r="A4475" s="615" t="s">
        <v>16272</v>
      </c>
      <c r="B4475" s="615" t="s">
        <v>16067</v>
      </c>
      <c r="C4475" s="615" t="s">
        <v>15058</v>
      </c>
      <c r="D4475" s="615">
        <v>7028</v>
      </c>
      <c r="E4475" s="615" t="s">
        <v>846</v>
      </c>
      <c r="F4475" s="615" t="s">
        <v>40</v>
      </c>
      <c r="G4475" s="615" t="s">
        <v>40</v>
      </c>
      <c r="H4475" s="615" t="s">
        <v>41</v>
      </c>
      <c r="I4475" s="615" t="s">
        <v>425</v>
      </c>
      <c r="J4475" s="615" t="s">
        <v>445</v>
      </c>
      <c r="K4475" s="615" t="s">
        <v>290</v>
      </c>
      <c r="L4475" s="615" t="s">
        <v>218</v>
      </c>
      <c r="M4475" s="634">
        <v>54793200</v>
      </c>
    </row>
    <row r="4476" spans="1:13">
      <c r="A4476" s="615" t="s">
        <v>16130</v>
      </c>
      <c r="B4476" s="615" t="s">
        <v>16047</v>
      </c>
      <c r="C4476" s="615" t="s">
        <v>15058</v>
      </c>
      <c r="D4476" s="615">
        <v>7028</v>
      </c>
      <c r="E4476" s="615" t="s">
        <v>846</v>
      </c>
      <c r="F4476" s="615" t="s">
        <v>40</v>
      </c>
      <c r="G4476" s="615" t="s">
        <v>40</v>
      </c>
      <c r="H4476" s="615" t="s">
        <v>41</v>
      </c>
      <c r="I4476" s="615" t="s">
        <v>219</v>
      </c>
      <c r="J4476" s="615" t="s">
        <v>220</v>
      </c>
      <c r="K4476" s="615" t="s">
        <v>1170</v>
      </c>
      <c r="L4476" s="615" t="s">
        <v>34</v>
      </c>
      <c r="M4476" s="634">
        <v>56636580</v>
      </c>
    </row>
    <row r="4477" spans="1:13">
      <c r="A4477" s="615" t="s">
        <v>16108</v>
      </c>
      <c r="B4477" s="615" t="s">
        <v>16051</v>
      </c>
      <c r="C4477" s="615" t="s">
        <v>15058</v>
      </c>
      <c r="D4477" s="615">
        <v>7028</v>
      </c>
      <c r="E4477" s="615" t="s">
        <v>846</v>
      </c>
      <c r="F4477" s="615" t="s">
        <v>40</v>
      </c>
      <c r="G4477" s="615" t="s">
        <v>40</v>
      </c>
      <c r="H4477" s="615" t="s">
        <v>41</v>
      </c>
      <c r="I4477" s="615" t="s">
        <v>324</v>
      </c>
      <c r="J4477" s="615" t="s">
        <v>688</v>
      </c>
      <c r="K4477" s="615" t="s">
        <v>290</v>
      </c>
      <c r="L4477" s="615" t="s">
        <v>34</v>
      </c>
      <c r="M4477" s="634">
        <v>58812600</v>
      </c>
    </row>
    <row r="4478" spans="1:13">
      <c r="A4478" s="615" t="s">
        <v>16140</v>
      </c>
      <c r="B4478" s="615" t="s">
        <v>16067</v>
      </c>
      <c r="C4478" s="615" t="s">
        <v>15058</v>
      </c>
      <c r="D4478" s="615">
        <v>7028</v>
      </c>
      <c r="E4478" s="615" t="s">
        <v>846</v>
      </c>
      <c r="F4478" s="615" t="s">
        <v>40</v>
      </c>
      <c r="G4478" s="615" t="s">
        <v>40</v>
      </c>
      <c r="H4478" s="615" t="s">
        <v>41</v>
      </c>
      <c r="I4478" s="615" t="s">
        <v>219</v>
      </c>
      <c r="J4478" s="615" t="s">
        <v>220</v>
      </c>
      <c r="K4478" s="615" t="s">
        <v>290</v>
      </c>
      <c r="L4478" s="615" t="s">
        <v>218</v>
      </c>
      <c r="M4478" s="634">
        <v>60660600</v>
      </c>
    </row>
    <row r="4479" spans="1:13">
      <c r="A4479" s="615" t="s">
        <v>16118</v>
      </c>
      <c r="B4479" s="615" t="s">
        <v>16047</v>
      </c>
      <c r="C4479" s="615" t="s">
        <v>15058</v>
      </c>
      <c r="D4479" s="615">
        <v>7028</v>
      </c>
      <c r="E4479" s="615" t="s">
        <v>846</v>
      </c>
      <c r="F4479" s="615" t="s">
        <v>40</v>
      </c>
      <c r="G4479" s="615" t="s">
        <v>40</v>
      </c>
      <c r="H4479" s="615" t="s">
        <v>41</v>
      </c>
      <c r="I4479" s="615" t="s">
        <v>42</v>
      </c>
      <c r="J4479" s="615" t="s">
        <v>43</v>
      </c>
      <c r="K4479" s="615" t="s">
        <v>1170</v>
      </c>
      <c r="L4479" s="615" t="s">
        <v>34</v>
      </c>
      <c r="M4479" s="634">
        <v>62162100</v>
      </c>
    </row>
    <row r="4480" spans="1:13">
      <c r="A4480" s="615" t="s">
        <v>16150</v>
      </c>
      <c r="B4480" s="615" t="s">
        <v>16063</v>
      </c>
      <c r="C4480" s="615" t="s">
        <v>15058</v>
      </c>
      <c r="D4480" s="615">
        <v>7028</v>
      </c>
      <c r="E4480" s="615" t="s">
        <v>846</v>
      </c>
      <c r="F4480" s="615" t="s">
        <v>40</v>
      </c>
      <c r="G4480" s="615" t="s">
        <v>40</v>
      </c>
      <c r="H4480" s="615" t="s">
        <v>41</v>
      </c>
      <c r="I4480" s="615" t="s">
        <v>44</v>
      </c>
      <c r="J4480" s="615" t="s">
        <v>45</v>
      </c>
      <c r="K4480" s="615" t="s">
        <v>1170</v>
      </c>
      <c r="L4480" s="615" t="s">
        <v>218</v>
      </c>
      <c r="M4480" s="634">
        <v>63012180</v>
      </c>
    </row>
    <row r="4481" spans="1:13">
      <c r="A4481" s="615" t="s">
        <v>16162</v>
      </c>
      <c r="B4481" s="615" t="s">
        <v>16063</v>
      </c>
      <c r="C4481" s="615" t="s">
        <v>15058</v>
      </c>
      <c r="D4481" s="615">
        <v>7028</v>
      </c>
      <c r="E4481" s="615" t="s">
        <v>846</v>
      </c>
      <c r="F4481" s="615" t="s">
        <v>40</v>
      </c>
      <c r="G4481" s="615" t="s">
        <v>40</v>
      </c>
      <c r="H4481" s="615" t="s">
        <v>41</v>
      </c>
      <c r="I4481" s="615" t="s">
        <v>46</v>
      </c>
      <c r="J4481" s="615" t="s">
        <v>47</v>
      </c>
      <c r="K4481" s="615" t="s">
        <v>1170</v>
      </c>
      <c r="L4481" s="615" t="s">
        <v>218</v>
      </c>
      <c r="M4481" s="634">
        <v>63012180</v>
      </c>
    </row>
    <row r="4482" spans="1:13">
      <c r="A4482" s="615" t="s">
        <v>16174</v>
      </c>
      <c r="B4482" s="615" t="s">
        <v>16063</v>
      </c>
      <c r="C4482" s="615" t="s">
        <v>15058</v>
      </c>
      <c r="D4482" s="615">
        <v>7028</v>
      </c>
      <c r="E4482" s="615" t="s">
        <v>846</v>
      </c>
      <c r="F4482" s="615" t="s">
        <v>40</v>
      </c>
      <c r="G4482" s="615" t="s">
        <v>40</v>
      </c>
      <c r="H4482" s="615" t="s">
        <v>41</v>
      </c>
      <c r="I4482" s="615" t="s">
        <v>221</v>
      </c>
      <c r="J4482" s="615" t="s">
        <v>222</v>
      </c>
      <c r="K4482" s="615" t="s">
        <v>1170</v>
      </c>
      <c r="L4482" s="615" t="s">
        <v>218</v>
      </c>
      <c r="M4482" s="634">
        <v>63012180</v>
      </c>
    </row>
    <row r="4483" spans="1:13">
      <c r="A4483" s="615" t="s">
        <v>16186</v>
      </c>
      <c r="B4483" s="615" t="s">
        <v>16063</v>
      </c>
      <c r="C4483" s="615" t="s">
        <v>15058</v>
      </c>
      <c r="D4483" s="615">
        <v>7028</v>
      </c>
      <c r="E4483" s="615" t="s">
        <v>846</v>
      </c>
      <c r="F4483" s="615" t="s">
        <v>40</v>
      </c>
      <c r="G4483" s="615" t="s">
        <v>40</v>
      </c>
      <c r="H4483" s="615" t="s">
        <v>41</v>
      </c>
      <c r="I4483" s="615" t="s">
        <v>48</v>
      </c>
      <c r="J4483" s="615" t="s">
        <v>49</v>
      </c>
      <c r="K4483" s="615" t="s">
        <v>1170</v>
      </c>
      <c r="L4483" s="615" t="s">
        <v>218</v>
      </c>
      <c r="M4483" s="634">
        <v>63012180</v>
      </c>
    </row>
    <row r="4484" spans="1:13">
      <c r="A4484" s="615" t="s">
        <v>16198</v>
      </c>
      <c r="B4484" s="615" t="s">
        <v>16063</v>
      </c>
      <c r="C4484" s="615" t="s">
        <v>15058</v>
      </c>
      <c r="D4484" s="615">
        <v>7028</v>
      </c>
      <c r="E4484" s="615" t="s">
        <v>846</v>
      </c>
      <c r="F4484" s="615" t="s">
        <v>40</v>
      </c>
      <c r="G4484" s="615" t="s">
        <v>40</v>
      </c>
      <c r="H4484" s="615" t="s">
        <v>41</v>
      </c>
      <c r="I4484" s="615" t="s">
        <v>50</v>
      </c>
      <c r="J4484" s="615" t="s">
        <v>51</v>
      </c>
      <c r="K4484" s="615" t="s">
        <v>1170</v>
      </c>
      <c r="L4484" s="615" t="s">
        <v>218</v>
      </c>
      <c r="M4484" s="634">
        <v>63012180</v>
      </c>
    </row>
    <row r="4485" spans="1:13">
      <c r="A4485" s="615" t="s">
        <v>16210</v>
      </c>
      <c r="B4485" s="615" t="s">
        <v>16063</v>
      </c>
      <c r="C4485" s="615" t="s">
        <v>15058</v>
      </c>
      <c r="D4485" s="615">
        <v>7028</v>
      </c>
      <c r="E4485" s="615" t="s">
        <v>846</v>
      </c>
      <c r="F4485" s="615" t="s">
        <v>40</v>
      </c>
      <c r="G4485" s="615" t="s">
        <v>40</v>
      </c>
      <c r="H4485" s="615" t="s">
        <v>41</v>
      </c>
      <c r="I4485" s="615" t="s">
        <v>223</v>
      </c>
      <c r="J4485" s="615" t="s">
        <v>56</v>
      </c>
      <c r="K4485" s="615" t="s">
        <v>1170</v>
      </c>
      <c r="L4485" s="615" t="s">
        <v>218</v>
      </c>
      <c r="M4485" s="634">
        <v>63012180</v>
      </c>
    </row>
    <row r="4486" spans="1:13">
      <c r="A4486" s="615" t="s">
        <v>16222</v>
      </c>
      <c r="B4486" s="615" t="s">
        <v>16063</v>
      </c>
      <c r="C4486" s="615" t="s">
        <v>15058</v>
      </c>
      <c r="D4486" s="615">
        <v>7028</v>
      </c>
      <c r="E4486" s="615" t="s">
        <v>846</v>
      </c>
      <c r="F4486" s="615" t="s">
        <v>40</v>
      </c>
      <c r="G4486" s="615" t="s">
        <v>40</v>
      </c>
      <c r="H4486" s="615" t="s">
        <v>41</v>
      </c>
      <c r="I4486" s="615" t="s">
        <v>421</v>
      </c>
      <c r="J4486" s="615" t="s">
        <v>441</v>
      </c>
      <c r="K4486" s="615" t="s">
        <v>1170</v>
      </c>
      <c r="L4486" s="615" t="s">
        <v>218</v>
      </c>
      <c r="M4486" s="634">
        <v>63012180</v>
      </c>
    </row>
    <row r="4487" spans="1:13">
      <c r="A4487" s="615" t="s">
        <v>16234</v>
      </c>
      <c r="B4487" s="615" t="s">
        <v>16063</v>
      </c>
      <c r="C4487" s="615" t="s">
        <v>15058</v>
      </c>
      <c r="D4487" s="615">
        <v>7028</v>
      </c>
      <c r="E4487" s="615" t="s">
        <v>846</v>
      </c>
      <c r="F4487" s="615" t="s">
        <v>40</v>
      </c>
      <c r="G4487" s="615" t="s">
        <v>40</v>
      </c>
      <c r="H4487" s="615" t="s">
        <v>41</v>
      </c>
      <c r="I4487" s="615" t="s">
        <v>422</v>
      </c>
      <c r="J4487" s="615" t="s">
        <v>442</v>
      </c>
      <c r="K4487" s="615" t="s">
        <v>1170</v>
      </c>
      <c r="L4487" s="615" t="s">
        <v>218</v>
      </c>
      <c r="M4487" s="634">
        <v>63012180</v>
      </c>
    </row>
    <row r="4488" spans="1:13">
      <c r="A4488" s="615" t="s">
        <v>16246</v>
      </c>
      <c r="B4488" s="615" t="s">
        <v>16063</v>
      </c>
      <c r="C4488" s="615" t="s">
        <v>15058</v>
      </c>
      <c r="D4488" s="615">
        <v>7028</v>
      </c>
      <c r="E4488" s="615" t="s">
        <v>846</v>
      </c>
      <c r="F4488" s="615" t="s">
        <v>40</v>
      </c>
      <c r="G4488" s="615" t="s">
        <v>40</v>
      </c>
      <c r="H4488" s="615" t="s">
        <v>41</v>
      </c>
      <c r="I4488" s="615" t="s">
        <v>423</v>
      </c>
      <c r="J4488" s="615" t="s">
        <v>443</v>
      </c>
      <c r="K4488" s="615" t="s">
        <v>1170</v>
      </c>
      <c r="L4488" s="615" t="s">
        <v>218</v>
      </c>
      <c r="M4488" s="634">
        <v>63012180</v>
      </c>
    </row>
    <row r="4489" spans="1:13">
      <c r="A4489" s="615" t="s">
        <v>16258</v>
      </c>
      <c r="B4489" s="615" t="s">
        <v>16063</v>
      </c>
      <c r="C4489" s="615" t="s">
        <v>15058</v>
      </c>
      <c r="D4489" s="615">
        <v>7028</v>
      </c>
      <c r="E4489" s="615" t="s">
        <v>846</v>
      </c>
      <c r="F4489" s="615" t="s">
        <v>40</v>
      </c>
      <c r="G4489" s="615" t="s">
        <v>40</v>
      </c>
      <c r="H4489" s="615" t="s">
        <v>41</v>
      </c>
      <c r="I4489" s="615" t="s">
        <v>424</v>
      </c>
      <c r="J4489" s="615" t="s">
        <v>444</v>
      </c>
      <c r="K4489" s="615" t="s">
        <v>1170</v>
      </c>
      <c r="L4489" s="615" t="s">
        <v>218</v>
      </c>
      <c r="M4489" s="634">
        <v>63012180</v>
      </c>
    </row>
    <row r="4490" spans="1:13">
      <c r="A4490" s="615" t="s">
        <v>16270</v>
      </c>
      <c r="B4490" s="615" t="s">
        <v>16063</v>
      </c>
      <c r="C4490" s="615" t="s">
        <v>15058</v>
      </c>
      <c r="D4490" s="615">
        <v>7028</v>
      </c>
      <c r="E4490" s="615" t="s">
        <v>846</v>
      </c>
      <c r="F4490" s="615" t="s">
        <v>40</v>
      </c>
      <c r="G4490" s="615" t="s">
        <v>40</v>
      </c>
      <c r="H4490" s="615" t="s">
        <v>41</v>
      </c>
      <c r="I4490" s="615" t="s">
        <v>425</v>
      </c>
      <c r="J4490" s="615" t="s">
        <v>445</v>
      </c>
      <c r="K4490" s="615" t="s">
        <v>1170</v>
      </c>
      <c r="L4490" s="615" t="s">
        <v>218</v>
      </c>
      <c r="M4490" s="634">
        <v>63012180</v>
      </c>
    </row>
    <row r="4491" spans="1:13">
      <c r="A4491" s="615" t="s">
        <v>16050</v>
      </c>
      <c r="B4491" s="615" t="s">
        <v>16051</v>
      </c>
      <c r="C4491" s="615" t="s">
        <v>15058</v>
      </c>
      <c r="D4491" s="615">
        <v>7028</v>
      </c>
      <c r="E4491" s="615" t="s">
        <v>846</v>
      </c>
      <c r="F4491" s="615" t="s">
        <v>40</v>
      </c>
      <c r="G4491" s="615" t="s">
        <v>40</v>
      </c>
      <c r="H4491" s="615" t="s">
        <v>41</v>
      </c>
      <c r="I4491" s="615" t="s">
        <v>316</v>
      </c>
      <c r="J4491" s="615" t="s">
        <v>684</v>
      </c>
      <c r="K4491" s="615" t="s">
        <v>290</v>
      </c>
      <c r="L4491" s="615" t="s">
        <v>34</v>
      </c>
      <c r="M4491" s="634">
        <v>63571200</v>
      </c>
    </row>
    <row r="4492" spans="1:13">
      <c r="A4492" s="615" t="s">
        <v>16072</v>
      </c>
      <c r="B4492" s="615" t="s">
        <v>16051</v>
      </c>
      <c r="C4492" s="615" t="s">
        <v>15058</v>
      </c>
      <c r="D4492" s="615">
        <v>7028</v>
      </c>
      <c r="E4492" s="615" t="s">
        <v>846</v>
      </c>
      <c r="F4492" s="615" t="s">
        <v>40</v>
      </c>
      <c r="G4492" s="615" t="s">
        <v>40</v>
      </c>
      <c r="H4492" s="615" t="s">
        <v>41</v>
      </c>
      <c r="I4492" s="615" t="s">
        <v>318</v>
      </c>
      <c r="J4492" s="615" t="s">
        <v>685</v>
      </c>
      <c r="K4492" s="615" t="s">
        <v>290</v>
      </c>
      <c r="L4492" s="615" t="s">
        <v>34</v>
      </c>
      <c r="M4492" s="634">
        <v>63571200</v>
      </c>
    </row>
    <row r="4493" spans="1:13">
      <c r="A4493" s="615" t="s">
        <v>16084</v>
      </c>
      <c r="B4493" s="615" t="s">
        <v>16051</v>
      </c>
      <c r="C4493" s="615" t="s">
        <v>15058</v>
      </c>
      <c r="D4493" s="615">
        <v>7028</v>
      </c>
      <c r="E4493" s="615" t="s">
        <v>846</v>
      </c>
      <c r="F4493" s="615" t="s">
        <v>40</v>
      </c>
      <c r="G4493" s="615" t="s">
        <v>40</v>
      </c>
      <c r="H4493" s="615" t="s">
        <v>41</v>
      </c>
      <c r="I4493" s="615" t="s">
        <v>320</v>
      </c>
      <c r="J4493" s="615" t="s">
        <v>686</v>
      </c>
      <c r="K4493" s="615" t="s">
        <v>290</v>
      </c>
      <c r="L4493" s="615" t="s">
        <v>34</v>
      </c>
      <c r="M4493" s="634">
        <v>63571200</v>
      </c>
    </row>
    <row r="4494" spans="1:13">
      <c r="A4494" s="615" t="s">
        <v>16096</v>
      </c>
      <c r="B4494" s="615" t="s">
        <v>16051</v>
      </c>
      <c r="C4494" s="615" t="s">
        <v>15058</v>
      </c>
      <c r="D4494" s="615">
        <v>7028</v>
      </c>
      <c r="E4494" s="615" t="s">
        <v>846</v>
      </c>
      <c r="F4494" s="615" t="s">
        <v>40</v>
      </c>
      <c r="G4494" s="615" t="s">
        <v>40</v>
      </c>
      <c r="H4494" s="615" t="s">
        <v>41</v>
      </c>
      <c r="I4494" s="615" t="s">
        <v>322</v>
      </c>
      <c r="J4494" s="615" t="s">
        <v>687</v>
      </c>
      <c r="K4494" s="615" t="s">
        <v>290</v>
      </c>
      <c r="L4494" s="615" t="s">
        <v>34</v>
      </c>
      <c r="M4494" s="634">
        <v>63571200</v>
      </c>
    </row>
    <row r="4495" spans="1:13">
      <c r="A4495" s="615" t="s">
        <v>16128</v>
      </c>
      <c r="B4495" s="615" t="s">
        <v>16067</v>
      </c>
      <c r="C4495" s="615" t="s">
        <v>15058</v>
      </c>
      <c r="D4495" s="615">
        <v>7028</v>
      </c>
      <c r="E4495" s="615" t="s">
        <v>846</v>
      </c>
      <c r="F4495" s="615" t="s">
        <v>40</v>
      </c>
      <c r="G4495" s="615" t="s">
        <v>40</v>
      </c>
      <c r="H4495" s="615" t="s">
        <v>41</v>
      </c>
      <c r="I4495" s="615" t="s">
        <v>42</v>
      </c>
      <c r="J4495" s="615" t="s">
        <v>43</v>
      </c>
      <c r="K4495" s="615" t="s">
        <v>290</v>
      </c>
      <c r="L4495" s="615" t="s">
        <v>218</v>
      </c>
      <c r="M4495" s="634">
        <v>66574200</v>
      </c>
    </row>
    <row r="4496" spans="1:13">
      <c r="A4496" s="615" t="s">
        <v>16106</v>
      </c>
      <c r="B4496" s="615" t="s">
        <v>16047</v>
      </c>
      <c r="C4496" s="615" t="s">
        <v>15058</v>
      </c>
      <c r="D4496" s="615">
        <v>7028</v>
      </c>
      <c r="E4496" s="615" t="s">
        <v>846</v>
      </c>
      <c r="F4496" s="615" t="s">
        <v>40</v>
      </c>
      <c r="G4496" s="615" t="s">
        <v>40</v>
      </c>
      <c r="H4496" s="615" t="s">
        <v>41</v>
      </c>
      <c r="I4496" s="615" t="s">
        <v>324</v>
      </c>
      <c r="J4496" s="615" t="s">
        <v>688</v>
      </c>
      <c r="K4496" s="615" t="s">
        <v>1170</v>
      </c>
      <c r="L4496" s="615" t="s">
        <v>34</v>
      </c>
      <c r="M4496" s="634">
        <v>67634490</v>
      </c>
    </row>
    <row r="4497" spans="1:13">
      <c r="A4497" s="615" t="s">
        <v>16138</v>
      </c>
      <c r="B4497" s="615" t="s">
        <v>16063</v>
      </c>
      <c r="C4497" s="615" t="s">
        <v>15058</v>
      </c>
      <c r="D4497" s="615">
        <v>7028</v>
      </c>
      <c r="E4497" s="615" t="s">
        <v>846</v>
      </c>
      <c r="F4497" s="615" t="s">
        <v>40</v>
      </c>
      <c r="G4497" s="615" t="s">
        <v>40</v>
      </c>
      <c r="H4497" s="615" t="s">
        <v>41</v>
      </c>
      <c r="I4497" s="615" t="s">
        <v>219</v>
      </c>
      <c r="J4497" s="615" t="s">
        <v>220</v>
      </c>
      <c r="K4497" s="615" t="s">
        <v>1170</v>
      </c>
      <c r="L4497" s="615" t="s">
        <v>218</v>
      </c>
      <c r="M4497" s="634">
        <v>69759690</v>
      </c>
    </row>
    <row r="4498" spans="1:13">
      <c r="A4498" s="615" t="s">
        <v>16116</v>
      </c>
      <c r="B4498" s="615" t="s">
        <v>16067</v>
      </c>
      <c r="C4498" s="615" t="s">
        <v>15058</v>
      </c>
      <c r="D4498" s="615">
        <v>7028</v>
      </c>
      <c r="E4498" s="615" t="s">
        <v>846</v>
      </c>
      <c r="F4498" s="615" t="s">
        <v>40</v>
      </c>
      <c r="G4498" s="615" t="s">
        <v>40</v>
      </c>
      <c r="H4498" s="615" t="s">
        <v>41</v>
      </c>
      <c r="I4498" s="615" t="s">
        <v>324</v>
      </c>
      <c r="J4498" s="615" t="s">
        <v>688</v>
      </c>
      <c r="K4498" s="615" t="s">
        <v>290</v>
      </c>
      <c r="L4498" s="615" t="s">
        <v>218</v>
      </c>
      <c r="M4498" s="634">
        <v>72441600</v>
      </c>
    </row>
    <row r="4499" spans="1:13">
      <c r="A4499" s="615" t="s">
        <v>16046</v>
      </c>
      <c r="B4499" s="615" t="s">
        <v>16047</v>
      </c>
      <c r="C4499" s="615" t="s">
        <v>15058</v>
      </c>
      <c r="D4499" s="615">
        <v>7028</v>
      </c>
      <c r="E4499" s="615" t="s">
        <v>846</v>
      </c>
      <c r="F4499" s="615" t="s">
        <v>40</v>
      </c>
      <c r="G4499" s="615" t="s">
        <v>40</v>
      </c>
      <c r="H4499" s="615" t="s">
        <v>41</v>
      </c>
      <c r="I4499" s="615" t="s">
        <v>316</v>
      </c>
      <c r="J4499" s="615" t="s">
        <v>684</v>
      </c>
      <c r="K4499" s="615" t="s">
        <v>1170</v>
      </c>
      <c r="L4499" s="615" t="s">
        <v>34</v>
      </c>
      <c r="M4499" s="634">
        <v>73106880</v>
      </c>
    </row>
    <row r="4500" spans="1:13">
      <c r="A4500" s="615" t="s">
        <v>16070</v>
      </c>
      <c r="B4500" s="615" t="s">
        <v>16047</v>
      </c>
      <c r="C4500" s="615" t="s">
        <v>15058</v>
      </c>
      <c r="D4500" s="615">
        <v>7028</v>
      </c>
      <c r="E4500" s="615" t="s">
        <v>846</v>
      </c>
      <c r="F4500" s="615" t="s">
        <v>40</v>
      </c>
      <c r="G4500" s="615" t="s">
        <v>40</v>
      </c>
      <c r="H4500" s="615" t="s">
        <v>41</v>
      </c>
      <c r="I4500" s="615" t="s">
        <v>318</v>
      </c>
      <c r="J4500" s="615" t="s">
        <v>685</v>
      </c>
      <c r="K4500" s="615" t="s">
        <v>1170</v>
      </c>
      <c r="L4500" s="615" t="s">
        <v>34</v>
      </c>
      <c r="M4500" s="634">
        <v>73106880</v>
      </c>
    </row>
    <row r="4501" spans="1:13">
      <c r="A4501" s="615" t="s">
        <v>16082</v>
      </c>
      <c r="B4501" s="615" t="s">
        <v>16047</v>
      </c>
      <c r="C4501" s="615" t="s">
        <v>15058</v>
      </c>
      <c r="D4501" s="615">
        <v>7028</v>
      </c>
      <c r="E4501" s="615" t="s">
        <v>846</v>
      </c>
      <c r="F4501" s="615" t="s">
        <v>40</v>
      </c>
      <c r="G4501" s="615" t="s">
        <v>40</v>
      </c>
      <c r="H4501" s="615" t="s">
        <v>41</v>
      </c>
      <c r="I4501" s="615" t="s">
        <v>320</v>
      </c>
      <c r="J4501" s="615" t="s">
        <v>686</v>
      </c>
      <c r="K4501" s="615" t="s">
        <v>1170</v>
      </c>
      <c r="L4501" s="615" t="s">
        <v>34</v>
      </c>
      <c r="M4501" s="634">
        <v>73106880</v>
      </c>
    </row>
    <row r="4502" spans="1:13">
      <c r="A4502" s="615" t="s">
        <v>16094</v>
      </c>
      <c r="B4502" s="615" t="s">
        <v>16047</v>
      </c>
      <c r="C4502" s="615" t="s">
        <v>15058</v>
      </c>
      <c r="D4502" s="615">
        <v>7028</v>
      </c>
      <c r="E4502" s="615" t="s">
        <v>846</v>
      </c>
      <c r="F4502" s="615" t="s">
        <v>40</v>
      </c>
      <c r="G4502" s="615" t="s">
        <v>40</v>
      </c>
      <c r="H4502" s="615" t="s">
        <v>41</v>
      </c>
      <c r="I4502" s="615" t="s">
        <v>322</v>
      </c>
      <c r="J4502" s="615" t="s">
        <v>687</v>
      </c>
      <c r="K4502" s="615" t="s">
        <v>1170</v>
      </c>
      <c r="L4502" s="615" t="s">
        <v>34</v>
      </c>
      <c r="M4502" s="634">
        <v>73106880</v>
      </c>
    </row>
    <row r="4503" spans="1:13">
      <c r="A4503" s="615" t="s">
        <v>16126</v>
      </c>
      <c r="B4503" s="615" t="s">
        <v>16063</v>
      </c>
      <c r="C4503" s="615" t="s">
        <v>15058</v>
      </c>
      <c r="D4503" s="615">
        <v>7028</v>
      </c>
      <c r="E4503" s="615" t="s">
        <v>846</v>
      </c>
      <c r="F4503" s="615" t="s">
        <v>40</v>
      </c>
      <c r="G4503" s="615" t="s">
        <v>40</v>
      </c>
      <c r="H4503" s="615" t="s">
        <v>41</v>
      </c>
      <c r="I4503" s="615" t="s">
        <v>42</v>
      </c>
      <c r="J4503" s="615" t="s">
        <v>43</v>
      </c>
      <c r="K4503" s="615" t="s">
        <v>1170</v>
      </c>
      <c r="L4503" s="615" t="s">
        <v>218</v>
      </c>
      <c r="M4503" s="634">
        <v>76560330</v>
      </c>
    </row>
    <row r="4504" spans="1:13">
      <c r="A4504" s="615" t="s">
        <v>16066</v>
      </c>
      <c r="B4504" s="615" t="s">
        <v>16067</v>
      </c>
      <c r="C4504" s="615" t="s">
        <v>15058</v>
      </c>
      <c r="D4504" s="615">
        <v>7028</v>
      </c>
      <c r="E4504" s="615" t="s">
        <v>846</v>
      </c>
      <c r="F4504" s="615" t="s">
        <v>40</v>
      </c>
      <c r="G4504" s="615" t="s">
        <v>40</v>
      </c>
      <c r="H4504" s="615" t="s">
        <v>41</v>
      </c>
      <c r="I4504" s="615" t="s">
        <v>316</v>
      </c>
      <c r="J4504" s="615" t="s">
        <v>684</v>
      </c>
      <c r="K4504" s="615" t="s">
        <v>290</v>
      </c>
      <c r="L4504" s="615" t="s">
        <v>218</v>
      </c>
      <c r="M4504" s="634">
        <v>78309000</v>
      </c>
    </row>
    <row r="4505" spans="1:13">
      <c r="A4505" s="615" t="s">
        <v>16080</v>
      </c>
      <c r="B4505" s="615" t="s">
        <v>16067</v>
      </c>
      <c r="C4505" s="615" t="s">
        <v>15058</v>
      </c>
      <c r="D4505" s="615">
        <v>7028</v>
      </c>
      <c r="E4505" s="615" t="s">
        <v>846</v>
      </c>
      <c r="F4505" s="615" t="s">
        <v>40</v>
      </c>
      <c r="G4505" s="615" t="s">
        <v>40</v>
      </c>
      <c r="H4505" s="615" t="s">
        <v>41</v>
      </c>
      <c r="I4505" s="615" t="s">
        <v>318</v>
      </c>
      <c r="J4505" s="615" t="s">
        <v>685</v>
      </c>
      <c r="K4505" s="615" t="s">
        <v>290</v>
      </c>
      <c r="L4505" s="615" t="s">
        <v>218</v>
      </c>
      <c r="M4505" s="634">
        <v>78309000</v>
      </c>
    </row>
    <row r="4506" spans="1:13">
      <c r="A4506" s="615" t="s">
        <v>16092</v>
      </c>
      <c r="B4506" s="615" t="s">
        <v>16067</v>
      </c>
      <c r="C4506" s="615" t="s">
        <v>15058</v>
      </c>
      <c r="D4506" s="615">
        <v>7028</v>
      </c>
      <c r="E4506" s="615" t="s">
        <v>846</v>
      </c>
      <c r="F4506" s="615" t="s">
        <v>40</v>
      </c>
      <c r="G4506" s="615" t="s">
        <v>40</v>
      </c>
      <c r="H4506" s="615" t="s">
        <v>41</v>
      </c>
      <c r="I4506" s="615" t="s">
        <v>320</v>
      </c>
      <c r="J4506" s="615" t="s">
        <v>686</v>
      </c>
      <c r="K4506" s="615" t="s">
        <v>290</v>
      </c>
      <c r="L4506" s="615" t="s">
        <v>218</v>
      </c>
      <c r="M4506" s="634">
        <v>78309000</v>
      </c>
    </row>
    <row r="4507" spans="1:13">
      <c r="A4507" s="615" t="s">
        <v>16104</v>
      </c>
      <c r="B4507" s="615" t="s">
        <v>16067</v>
      </c>
      <c r="C4507" s="615" t="s">
        <v>15058</v>
      </c>
      <c r="D4507" s="615">
        <v>7028</v>
      </c>
      <c r="E4507" s="615" t="s">
        <v>846</v>
      </c>
      <c r="F4507" s="615" t="s">
        <v>40</v>
      </c>
      <c r="G4507" s="615" t="s">
        <v>40</v>
      </c>
      <c r="H4507" s="615" t="s">
        <v>41</v>
      </c>
      <c r="I4507" s="615" t="s">
        <v>322</v>
      </c>
      <c r="J4507" s="615" t="s">
        <v>687</v>
      </c>
      <c r="K4507" s="615" t="s">
        <v>290</v>
      </c>
      <c r="L4507" s="615" t="s">
        <v>218</v>
      </c>
      <c r="M4507" s="634">
        <v>78309000</v>
      </c>
    </row>
    <row r="4508" spans="1:13">
      <c r="A4508" s="615" t="s">
        <v>16114</v>
      </c>
      <c r="B4508" s="615" t="s">
        <v>16063</v>
      </c>
      <c r="C4508" s="615" t="s">
        <v>15058</v>
      </c>
      <c r="D4508" s="615">
        <v>7028</v>
      </c>
      <c r="E4508" s="615" t="s">
        <v>846</v>
      </c>
      <c r="F4508" s="615" t="s">
        <v>40</v>
      </c>
      <c r="G4508" s="615" t="s">
        <v>40</v>
      </c>
      <c r="H4508" s="615" t="s">
        <v>41</v>
      </c>
      <c r="I4508" s="615" t="s">
        <v>324</v>
      </c>
      <c r="J4508" s="615" t="s">
        <v>688</v>
      </c>
      <c r="K4508" s="615" t="s">
        <v>1170</v>
      </c>
      <c r="L4508" s="615" t="s">
        <v>218</v>
      </c>
      <c r="M4508" s="634">
        <v>83307840</v>
      </c>
    </row>
    <row r="4509" spans="1:13">
      <c r="A4509" s="615" t="s">
        <v>16062</v>
      </c>
      <c r="B4509" s="615" t="s">
        <v>16063</v>
      </c>
      <c r="C4509" s="615" t="s">
        <v>15058</v>
      </c>
      <c r="D4509" s="615">
        <v>7028</v>
      </c>
      <c r="E4509" s="615" t="s">
        <v>846</v>
      </c>
      <c r="F4509" s="615" t="s">
        <v>40</v>
      </c>
      <c r="G4509" s="615" t="s">
        <v>40</v>
      </c>
      <c r="H4509" s="615" t="s">
        <v>41</v>
      </c>
      <c r="I4509" s="615" t="s">
        <v>316</v>
      </c>
      <c r="J4509" s="615" t="s">
        <v>684</v>
      </c>
      <c r="K4509" s="615" t="s">
        <v>1170</v>
      </c>
      <c r="L4509" s="615" t="s">
        <v>218</v>
      </c>
      <c r="M4509" s="634">
        <v>90055350</v>
      </c>
    </row>
    <row r="4510" spans="1:13">
      <c r="A4510" s="615" t="s">
        <v>16078</v>
      </c>
      <c r="B4510" s="615" t="s">
        <v>16063</v>
      </c>
      <c r="C4510" s="615" t="s">
        <v>15058</v>
      </c>
      <c r="D4510" s="615">
        <v>7028</v>
      </c>
      <c r="E4510" s="615" t="s">
        <v>846</v>
      </c>
      <c r="F4510" s="615" t="s">
        <v>40</v>
      </c>
      <c r="G4510" s="615" t="s">
        <v>40</v>
      </c>
      <c r="H4510" s="615" t="s">
        <v>41</v>
      </c>
      <c r="I4510" s="615" t="s">
        <v>318</v>
      </c>
      <c r="J4510" s="615" t="s">
        <v>685</v>
      </c>
      <c r="K4510" s="615" t="s">
        <v>1170</v>
      </c>
      <c r="L4510" s="615" t="s">
        <v>218</v>
      </c>
      <c r="M4510" s="634">
        <v>90055350</v>
      </c>
    </row>
    <row r="4511" spans="1:13">
      <c r="A4511" s="615" t="s">
        <v>16090</v>
      </c>
      <c r="B4511" s="615" t="s">
        <v>16063</v>
      </c>
      <c r="C4511" s="615" t="s">
        <v>15058</v>
      </c>
      <c r="D4511" s="615">
        <v>7028</v>
      </c>
      <c r="E4511" s="615" t="s">
        <v>846</v>
      </c>
      <c r="F4511" s="615" t="s">
        <v>40</v>
      </c>
      <c r="G4511" s="615" t="s">
        <v>40</v>
      </c>
      <c r="H4511" s="615" t="s">
        <v>41</v>
      </c>
      <c r="I4511" s="615" t="s">
        <v>320</v>
      </c>
      <c r="J4511" s="615" t="s">
        <v>686</v>
      </c>
      <c r="K4511" s="615" t="s">
        <v>1170</v>
      </c>
      <c r="L4511" s="615" t="s">
        <v>218</v>
      </c>
      <c r="M4511" s="634">
        <v>90055350</v>
      </c>
    </row>
    <row r="4512" spans="1:13">
      <c r="A4512" s="615" t="s">
        <v>16102</v>
      </c>
      <c r="B4512" s="615" t="s">
        <v>16063</v>
      </c>
      <c r="C4512" s="615" t="s">
        <v>15058</v>
      </c>
      <c r="D4512" s="615">
        <v>7028</v>
      </c>
      <c r="E4512" s="615" t="s">
        <v>846</v>
      </c>
      <c r="F4512" s="615" t="s">
        <v>40</v>
      </c>
      <c r="G4512" s="615" t="s">
        <v>40</v>
      </c>
      <c r="H4512" s="615" t="s">
        <v>41</v>
      </c>
      <c r="I4512" s="615" t="s">
        <v>322</v>
      </c>
      <c r="J4512" s="615" t="s">
        <v>687</v>
      </c>
      <c r="K4512" s="615" t="s">
        <v>1170</v>
      </c>
      <c r="L4512" s="615" t="s">
        <v>218</v>
      </c>
      <c r="M4512" s="634">
        <v>90055350</v>
      </c>
    </row>
    <row r="4513" spans="1:13">
      <c r="A4513" s="615" t="s">
        <v>15196</v>
      </c>
      <c r="B4513" s="615" t="s">
        <v>15072</v>
      </c>
      <c r="C4513" s="615" t="s">
        <v>15058</v>
      </c>
      <c r="D4513" s="615">
        <v>7029</v>
      </c>
      <c r="E4513" s="615" t="s">
        <v>950</v>
      </c>
      <c r="F4513" s="615" t="s">
        <v>40</v>
      </c>
      <c r="G4513" s="615" t="s">
        <v>40</v>
      </c>
      <c r="H4513" s="615" t="s">
        <v>41</v>
      </c>
      <c r="I4513" s="615" t="s">
        <v>48</v>
      </c>
      <c r="J4513" s="615" t="s">
        <v>49</v>
      </c>
      <c r="K4513" s="615" t="s">
        <v>291</v>
      </c>
      <c r="L4513" s="615" t="s">
        <v>32</v>
      </c>
      <c r="M4513" s="634">
        <v>1201200</v>
      </c>
    </row>
    <row r="4514" spans="1:13">
      <c r="A4514" s="615" t="s">
        <v>15208</v>
      </c>
      <c r="B4514" s="615" t="s">
        <v>15072</v>
      </c>
      <c r="C4514" s="615" t="s">
        <v>15058</v>
      </c>
      <c r="D4514" s="615">
        <v>7029</v>
      </c>
      <c r="E4514" s="615" t="s">
        <v>950</v>
      </c>
      <c r="F4514" s="615" t="s">
        <v>40</v>
      </c>
      <c r="G4514" s="615" t="s">
        <v>40</v>
      </c>
      <c r="H4514" s="615" t="s">
        <v>41</v>
      </c>
      <c r="I4514" s="615" t="s">
        <v>50</v>
      </c>
      <c r="J4514" s="615" t="s">
        <v>51</v>
      </c>
      <c r="K4514" s="615" t="s">
        <v>291</v>
      </c>
      <c r="L4514" s="615" t="s">
        <v>32</v>
      </c>
      <c r="M4514" s="634">
        <v>1201200</v>
      </c>
    </row>
    <row r="4515" spans="1:13">
      <c r="A4515" s="615" t="s">
        <v>15220</v>
      </c>
      <c r="B4515" s="615" t="s">
        <v>15072</v>
      </c>
      <c r="C4515" s="615" t="s">
        <v>15058</v>
      </c>
      <c r="D4515" s="615">
        <v>7029</v>
      </c>
      <c r="E4515" s="615" t="s">
        <v>950</v>
      </c>
      <c r="F4515" s="615" t="s">
        <v>40</v>
      </c>
      <c r="G4515" s="615" t="s">
        <v>40</v>
      </c>
      <c r="H4515" s="615" t="s">
        <v>41</v>
      </c>
      <c r="I4515" s="615" t="s">
        <v>223</v>
      </c>
      <c r="J4515" s="615" t="s">
        <v>56</v>
      </c>
      <c r="K4515" s="615" t="s">
        <v>291</v>
      </c>
      <c r="L4515" s="615" t="s">
        <v>32</v>
      </c>
      <c r="M4515" s="634">
        <v>1201200</v>
      </c>
    </row>
    <row r="4516" spans="1:13">
      <c r="A4516" s="615" t="s">
        <v>15232</v>
      </c>
      <c r="B4516" s="615" t="s">
        <v>15072</v>
      </c>
      <c r="C4516" s="615" t="s">
        <v>15058</v>
      </c>
      <c r="D4516" s="615">
        <v>7029</v>
      </c>
      <c r="E4516" s="615" t="s">
        <v>950</v>
      </c>
      <c r="F4516" s="615" t="s">
        <v>40</v>
      </c>
      <c r="G4516" s="615" t="s">
        <v>40</v>
      </c>
      <c r="H4516" s="615" t="s">
        <v>41</v>
      </c>
      <c r="I4516" s="615" t="s">
        <v>421</v>
      </c>
      <c r="J4516" s="615" t="s">
        <v>441</v>
      </c>
      <c r="K4516" s="615" t="s">
        <v>291</v>
      </c>
      <c r="L4516" s="615" t="s">
        <v>32</v>
      </c>
      <c r="M4516" s="634">
        <v>1201200</v>
      </c>
    </row>
    <row r="4517" spans="1:13">
      <c r="A4517" s="615" t="s">
        <v>15244</v>
      </c>
      <c r="B4517" s="615" t="s">
        <v>15072</v>
      </c>
      <c r="C4517" s="615" t="s">
        <v>15058</v>
      </c>
      <c r="D4517" s="615">
        <v>7029</v>
      </c>
      <c r="E4517" s="615" t="s">
        <v>950</v>
      </c>
      <c r="F4517" s="615" t="s">
        <v>40</v>
      </c>
      <c r="G4517" s="615" t="s">
        <v>40</v>
      </c>
      <c r="H4517" s="615" t="s">
        <v>41</v>
      </c>
      <c r="I4517" s="615" t="s">
        <v>422</v>
      </c>
      <c r="J4517" s="615" t="s">
        <v>442</v>
      </c>
      <c r="K4517" s="615" t="s">
        <v>291</v>
      </c>
      <c r="L4517" s="615" t="s">
        <v>32</v>
      </c>
      <c r="M4517" s="634">
        <v>1201200</v>
      </c>
    </row>
    <row r="4518" spans="1:13">
      <c r="A4518" s="615" t="s">
        <v>15256</v>
      </c>
      <c r="B4518" s="615" t="s">
        <v>15072</v>
      </c>
      <c r="C4518" s="615" t="s">
        <v>15058</v>
      </c>
      <c r="D4518" s="615">
        <v>7029</v>
      </c>
      <c r="E4518" s="615" t="s">
        <v>950</v>
      </c>
      <c r="F4518" s="615" t="s">
        <v>40</v>
      </c>
      <c r="G4518" s="615" t="s">
        <v>40</v>
      </c>
      <c r="H4518" s="615" t="s">
        <v>41</v>
      </c>
      <c r="I4518" s="615" t="s">
        <v>423</v>
      </c>
      <c r="J4518" s="615" t="s">
        <v>443</v>
      </c>
      <c r="K4518" s="615" t="s">
        <v>291</v>
      </c>
      <c r="L4518" s="615" t="s">
        <v>32</v>
      </c>
      <c r="M4518" s="634">
        <v>1201200</v>
      </c>
    </row>
    <row r="4519" spans="1:13">
      <c r="A4519" s="615" t="s">
        <v>15268</v>
      </c>
      <c r="B4519" s="615" t="s">
        <v>15072</v>
      </c>
      <c r="C4519" s="615" t="s">
        <v>15058</v>
      </c>
      <c r="D4519" s="615">
        <v>7029</v>
      </c>
      <c r="E4519" s="615" t="s">
        <v>950</v>
      </c>
      <c r="F4519" s="615" t="s">
        <v>40</v>
      </c>
      <c r="G4519" s="615" t="s">
        <v>40</v>
      </c>
      <c r="H4519" s="615" t="s">
        <v>41</v>
      </c>
      <c r="I4519" s="615" t="s">
        <v>424</v>
      </c>
      <c r="J4519" s="615" t="s">
        <v>444</v>
      </c>
      <c r="K4519" s="615" t="s">
        <v>291</v>
      </c>
      <c r="L4519" s="615" t="s">
        <v>32</v>
      </c>
      <c r="M4519" s="634">
        <v>1201200</v>
      </c>
    </row>
    <row r="4520" spans="1:13">
      <c r="A4520" s="615" t="s">
        <v>15280</v>
      </c>
      <c r="B4520" s="615" t="s">
        <v>15072</v>
      </c>
      <c r="C4520" s="615" t="s">
        <v>15058</v>
      </c>
      <c r="D4520" s="615">
        <v>7029</v>
      </c>
      <c r="E4520" s="615" t="s">
        <v>950</v>
      </c>
      <c r="F4520" s="615" t="s">
        <v>40</v>
      </c>
      <c r="G4520" s="615" t="s">
        <v>40</v>
      </c>
      <c r="H4520" s="615" t="s">
        <v>41</v>
      </c>
      <c r="I4520" s="615" t="s">
        <v>425</v>
      </c>
      <c r="J4520" s="615" t="s">
        <v>445</v>
      </c>
      <c r="K4520" s="615" t="s">
        <v>291</v>
      </c>
      <c r="L4520" s="615" t="s">
        <v>32</v>
      </c>
      <c r="M4520" s="634">
        <v>1201200</v>
      </c>
    </row>
    <row r="4521" spans="1:13">
      <c r="A4521" s="615" t="s">
        <v>15184</v>
      </c>
      <c r="B4521" s="615" t="s">
        <v>15072</v>
      </c>
      <c r="C4521" s="615" t="s">
        <v>15058</v>
      </c>
      <c r="D4521" s="615">
        <v>7029</v>
      </c>
      <c r="E4521" s="615" t="s">
        <v>950</v>
      </c>
      <c r="F4521" s="615" t="s">
        <v>40</v>
      </c>
      <c r="G4521" s="615" t="s">
        <v>40</v>
      </c>
      <c r="H4521" s="615" t="s">
        <v>41</v>
      </c>
      <c r="I4521" s="615" t="s">
        <v>221</v>
      </c>
      <c r="J4521" s="615" t="s">
        <v>222</v>
      </c>
      <c r="K4521" s="615" t="s">
        <v>291</v>
      </c>
      <c r="L4521" s="615" t="s">
        <v>32</v>
      </c>
      <c r="M4521" s="634">
        <v>1275120</v>
      </c>
    </row>
    <row r="4522" spans="1:13">
      <c r="A4522" s="615" t="s">
        <v>15172</v>
      </c>
      <c r="B4522" s="615" t="s">
        <v>15072</v>
      </c>
      <c r="C4522" s="615" t="s">
        <v>15058</v>
      </c>
      <c r="D4522" s="615">
        <v>7029</v>
      </c>
      <c r="E4522" s="615" t="s">
        <v>950</v>
      </c>
      <c r="F4522" s="615" t="s">
        <v>40</v>
      </c>
      <c r="G4522" s="615" t="s">
        <v>40</v>
      </c>
      <c r="H4522" s="615" t="s">
        <v>41</v>
      </c>
      <c r="I4522" s="615" t="s">
        <v>46</v>
      </c>
      <c r="J4522" s="615" t="s">
        <v>47</v>
      </c>
      <c r="K4522" s="615" t="s">
        <v>291</v>
      </c>
      <c r="L4522" s="615" t="s">
        <v>32</v>
      </c>
      <c r="M4522" s="634">
        <v>1349040</v>
      </c>
    </row>
    <row r="4523" spans="1:13">
      <c r="A4523" s="615" t="s">
        <v>15194</v>
      </c>
      <c r="B4523" s="615" t="s">
        <v>15068</v>
      </c>
      <c r="C4523" s="615" t="s">
        <v>15058</v>
      </c>
      <c r="D4523" s="615">
        <v>7029</v>
      </c>
      <c r="E4523" s="615" t="s">
        <v>950</v>
      </c>
      <c r="F4523" s="615" t="s">
        <v>40</v>
      </c>
      <c r="G4523" s="615" t="s">
        <v>40</v>
      </c>
      <c r="H4523" s="615" t="s">
        <v>41</v>
      </c>
      <c r="I4523" s="615" t="s">
        <v>48</v>
      </c>
      <c r="J4523" s="615" t="s">
        <v>49</v>
      </c>
      <c r="K4523" s="615" t="s">
        <v>1171</v>
      </c>
      <c r="L4523" s="615" t="s">
        <v>32</v>
      </c>
      <c r="M4523" s="634">
        <v>1381380</v>
      </c>
    </row>
    <row r="4524" spans="1:13">
      <c r="A4524" s="615" t="s">
        <v>15206</v>
      </c>
      <c r="B4524" s="615" t="s">
        <v>15068</v>
      </c>
      <c r="C4524" s="615" t="s">
        <v>15058</v>
      </c>
      <c r="D4524" s="615">
        <v>7029</v>
      </c>
      <c r="E4524" s="615" t="s">
        <v>950</v>
      </c>
      <c r="F4524" s="615" t="s">
        <v>40</v>
      </c>
      <c r="G4524" s="615" t="s">
        <v>40</v>
      </c>
      <c r="H4524" s="615" t="s">
        <v>41</v>
      </c>
      <c r="I4524" s="615" t="s">
        <v>50</v>
      </c>
      <c r="J4524" s="615" t="s">
        <v>51</v>
      </c>
      <c r="K4524" s="615" t="s">
        <v>1171</v>
      </c>
      <c r="L4524" s="615" t="s">
        <v>32</v>
      </c>
      <c r="M4524" s="634">
        <v>1381380</v>
      </c>
    </row>
    <row r="4525" spans="1:13">
      <c r="A4525" s="615" t="s">
        <v>15218</v>
      </c>
      <c r="B4525" s="615" t="s">
        <v>15068</v>
      </c>
      <c r="C4525" s="615" t="s">
        <v>15058</v>
      </c>
      <c r="D4525" s="615">
        <v>7029</v>
      </c>
      <c r="E4525" s="615" t="s">
        <v>950</v>
      </c>
      <c r="F4525" s="615" t="s">
        <v>40</v>
      </c>
      <c r="G4525" s="615" t="s">
        <v>40</v>
      </c>
      <c r="H4525" s="615" t="s">
        <v>41</v>
      </c>
      <c r="I4525" s="615" t="s">
        <v>223</v>
      </c>
      <c r="J4525" s="615" t="s">
        <v>56</v>
      </c>
      <c r="K4525" s="615" t="s">
        <v>1171</v>
      </c>
      <c r="L4525" s="615" t="s">
        <v>32</v>
      </c>
      <c r="M4525" s="634">
        <v>1381380</v>
      </c>
    </row>
    <row r="4526" spans="1:13">
      <c r="A4526" s="615" t="s">
        <v>15230</v>
      </c>
      <c r="B4526" s="615" t="s">
        <v>15068</v>
      </c>
      <c r="C4526" s="615" t="s">
        <v>15058</v>
      </c>
      <c r="D4526" s="615">
        <v>7029</v>
      </c>
      <c r="E4526" s="615" t="s">
        <v>950</v>
      </c>
      <c r="F4526" s="615" t="s">
        <v>40</v>
      </c>
      <c r="G4526" s="615" t="s">
        <v>40</v>
      </c>
      <c r="H4526" s="615" t="s">
        <v>41</v>
      </c>
      <c r="I4526" s="615" t="s">
        <v>421</v>
      </c>
      <c r="J4526" s="615" t="s">
        <v>441</v>
      </c>
      <c r="K4526" s="615" t="s">
        <v>1171</v>
      </c>
      <c r="L4526" s="615" t="s">
        <v>32</v>
      </c>
      <c r="M4526" s="634">
        <v>1381380</v>
      </c>
    </row>
    <row r="4527" spans="1:13">
      <c r="A4527" s="615" t="s">
        <v>15242</v>
      </c>
      <c r="B4527" s="615" t="s">
        <v>15068</v>
      </c>
      <c r="C4527" s="615" t="s">
        <v>15058</v>
      </c>
      <c r="D4527" s="615">
        <v>7029</v>
      </c>
      <c r="E4527" s="615" t="s">
        <v>950</v>
      </c>
      <c r="F4527" s="615" t="s">
        <v>40</v>
      </c>
      <c r="G4527" s="615" t="s">
        <v>40</v>
      </c>
      <c r="H4527" s="615" t="s">
        <v>41</v>
      </c>
      <c r="I4527" s="615" t="s">
        <v>422</v>
      </c>
      <c r="J4527" s="615" t="s">
        <v>442</v>
      </c>
      <c r="K4527" s="615" t="s">
        <v>1171</v>
      </c>
      <c r="L4527" s="615" t="s">
        <v>32</v>
      </c>
      <c r="M4527" s="634">
        <v>1381380</v>
      </c>
    </row>
    <row r="4528" spans="1:13">
      <c r="A4528" s="615" t="s">
        <v>15254</v>
      </c>
      <c r="B4528" s="615" t="s">
        <v>15068</v>
      </c>
      <c r="C4528" s="615" t="s">
        <v>15058</v>
      </c>
      <c r="D4528" s="615">
        <v>7029</v>
      </c>
      <c r="E4528" s="615" t="s">
        <v>950</v>
      </c>
      <c r="F4528" s="615" t="s">
        <v>40</v>
      </c>
      <c r="G4528" s="615" t="s">
        <v>40</v>
      </c>
      <c r="H4528" s="615" t="s">
        <v>41</v>
      </c>
      <c r="I4528" s="615" t="s">
        <v>423</v>
      </c>
      <c r="J4528" s="615" t="s">
        <v>443</v>
      </c>
      <c r="K4528" s="615" t="s">
        <v>1171</v>
      </c>
      <c r="L4528" s="615" t="s">
        <v>32</v>
      </c>
      <c r="M4528" s="634">
        <v>1381380</v>
      </c>
    </row>
    <row r="4529" spans="1:13">
      <c r="A4529" s="615" t="s">
        <v>15266</v>
      </c>
      <c r="B4529" s="615" t="s">
        <v>15068</v>
      </c>
      <c r="C4529" s="615" t="s">
        <v>15058</v>
      </c>
      <c r="D4529" s="615">
        <v>7029</v>
      </c>
      <c r="E4529" s="615" t="s">
        <v>950</v>
      </c>
      <c r="F4529" s="615" t="s">
        <v>40</v>
      </c>
      <c r="G4529" s="615" t="s">
        <v>40</v>
      </c>
      <c r="H4529" s="615" t="s">
        <v>41</v>
      </c>
      <c r="I4529" s="615" t="s">
        <v>424</v>
      </c>
      <c r="J4529" s="615" t="s">
        <v>444</v>
      </c>
      <c r="K4529" s="615" t="s">
        <v>1171</v>
      </c>
      <c r="L4529" s="615" t="s">
        <v>32</v>
      </c>
      <c r="M4529" s="634">
        <v>1381380</v>
      </c>
    </row>
    <row r="4530" spans="1:13">
      <c r="A4530" s="615" t="s">
        <v>15278</v>
      </c>
      <c r="B4530" s="615" t="s">
        <v>15068</v>
      </c>
      <c r="C4530" s="615" t="s">
        <v>15058</v>
      </c>
      <c r="D4530" s="615">
        <v>7029</v>
      </c>
      <c r="E4530" s="615" t="s">
        <v>950</v>
      </c>
      <c r="F4530" s="615" t="s">
        <v>40</v>
      </c>
      <c r="G4530" s="615" t="s">
        <v>40</v>
      </c>
      <c r="H4530" s="615" t="s">
        <v>41</v>
      </c>
      <c r="I4530" s="615" t="s">
        <v>425</v>
      </c>
      <c r="J4530" s="615" t="s">
        <v>445</v>
      </c>
      <c r="K4530" s="615" t="s">
        <v>1171</v>
      </c>
      <c r="L4530" s="615" t="s">
        <v>32</v>
      </c>
      <c r="M4530" s="634">
        <v>1381380</v>
      </c>
    </row>
    <row r="4531" spans="1:13">
      <c r="A4531" s="615" t="s">
        <v>15160</v>
      </c>
      <c r="B4531" s="615" t="s">
        <v>15072</v>
      </c>
      <c r="C4531" s="615" t="s">
        <v>15058</v>
      </c>
      <c r="D4531" s="615">
        <v>7029</v>
      </c>
      <c r="E4531" s="615" t="s">
        <v>950</v>
      </c>
      <c r="F4531" s="615" t="s">
        <v>40</v>
      </c>
      <c r="G4531" s="615" t="s">
        <v>40</v>
      </c>
      <c r="H4531" s="615" t="s">
        <v>41</v>
      </c>
      <c r="I4531" s="615" t="s">
        <v>44</v>
      </c>
      <c r="J4531" s="615" t="s">
        <v>45</v>
      </c>
      <c r="K4531" s="615" t="s">
        <v>291</v>
      </c>
      <c r="L4531" s="615" t="s">
        <v>32</v>
      </c>
      <c r="M4531" s="634">
        <v>1422960</v>
      </c>
    </row>
    <row r="4532" spans="1:13">
      <c r="A4532" s="615" t="s">
        <v>15182</v>
      </c>
      <c r="B4532" s="615" t="s">
        <v>15068</v>
      </c>
      <c r="C4532" s="615" t="s">
        <v>15058</v>
      </c>
      <c r="D4532" s="615">
        <v>7029</v>
      </c>
      <c r="E4532" s="615" t="s">
        <v>950</v>
      </c>
      <c r="F4532" s="615" t="s">
        <v>40</v>
      </c>
      <c r="G4532" s="615" t="s">
        <v>40</v>
      </c>
      <c r="H4532" s="615" t="s">
        <v>41</v>
      </c>
      <c r="I4532" s="615" t="s">
        <v>221</v>
      </c>
      <c r="J4532" s="615" t="s">
        <v>222</v>
      </c>
      <c r="K4532" s="615" t="s">
        <v>1171</v>
      </c>
      <c r="L4532" s="615" t="s">
        <v>32</v>
      </c>
      <c r="M4532" s="634">
        <v>1466388</v>
      </c>
    </row>
    <row r="4533" spans="1:13">
      <c r="A4533" s="615" t="s">
        <v>15148</v>
      </c>
      <c r="B4533" s="615" t="s">
        <v>15072</v>
      </c>
      <c r="C4533" s="615" t="s">
        <v>15058</v>
      </c>
      <c r="D4533" s="615">
        <v>7029</v>
      </c>
      <c r="E4533" s="615" t="s">
        <v>950</v>
      </c>
      <c r="F4533" s="615" t="s">
        <v>40</v>
      </c>
      <c r="G4533" s="615" t="s">
        <v>40</v>
      </c>
      <c r="H4533" s="615" t="s">
        <v>41</v>
      </c>
      <c r="I4533" s="615" t="s">
        <v>219</v>
      </c>
      <c r="J4533" s="615" t="s">
        <v>220</v>
      </c>
      <c r="K4533" s="615" t="s">
        <v>291</v>
      </c>
      <c r="L4533" s="615" t="s">
        <v>32</v>
      </c>
      <c r="M4533" s="634">
        <v>1496880</v>
      </c>
    </row>
    <row r="4534" spans="1:13">
      <c r="A4534" s="615" t="s">
        <v>15170</v>
      </c>
      <c r="B4534" s="615" t="s">
        <v>15068</v>
      </c>
      <c r="C4534" s="615" t="s">
        <v>15058</v>
      </c>
      <c r="D4534" s="615">
        <v>7029</v>
      </c>
      <c r="E4534" s="615" t="s">
        <v>950</v>
      </c>
      <c r="F4534" s="615" t="s">
        <v>40</v>
      </c>
      <c r="G4534" s="615" t="s">
        <v>40</v>
      </c>
      <c r="H4534" s="615" t="s">
        <v>41</v>
      </c>
      <c r="I4534" s="615" t="s">
        <v>46</v>
      </c>
      <c r="J4534" s="615" t="s">
        <v>47</v>
      </c>
      <c r="K4534" s="615" t="s">
        <v>1171</v>
      </c>
      <c r="L4534" s="615" t="s">
        <v>32</v>
      </c>
      <c r="M4534" s="634">
        <v>1551396</v>
      </c>
    </row>
    <row r="4535" spans="1:13">
      <c r="A4535" s="615" t="s">
        <v>15136</v>
      </c>
      <c r="B4535" s="615" t="s">
        <v>15072</v>
      </c>
      <c r="C4535" s="615" t="s">
        <v>15058</v>
      </c>
      <c r="D4535" s="615">
        <v>7029</v>
      </c>
      <c r="E4535" s="615" t="s">
        <v>950</v>
      </c>
      <c r="F4535" s="615" t="s">
        <v>40</v>
      </c>
      <c r="G4535" s="615" t="s">
        <v>40</v>
      </c>
      <c r="H4535" s="615" t="s">
        <v>41</v>
      </c>
      <c r="I4535" s="615" t="s">
        <v>42</v>
      </c>
      <c r="J4535" s="615" t="s">
        <v>43</v>
      </c>
      <c r="K4535" s="615" t="s">
        <v>291</v>
      </c>
      <c r="L4535" s="615" t="s">
        <v>32</v>
      </c>
      <c r="M4535" s="634">
        <v>1568490</v>
      </c>
    </row>
    <row r="4536" spans="1:13">
      <c r="A4536" s="615" t="s">
        <v>15158</v>
      </c>
      <c r="B4536" s="615" t="s">
        <v>15068</v>
      </c>
      <c r="C4536" s="615" t="s">
        <v>15058</v>
      </c>
      <c r="D4536" s="615">
        <v>7029</v>
      </c>
      <c r="E4536" s="615" t="s">
        <v>950</v>
      </c>
      <c r="F4536" s="615" t="s">
        <v>40</v>
      </c>
      <c r="G4536" s="615" t="s">
        <v>40</v>
      </c>
      <c r="H4536" s="615" t="s">
        <v>41</v>
      </c>
      <c r="I4536" s="615" t="s">
        <v>44</v>
      </c>
      <c r="J4536" s="615" t="s">
        <v>45</v>
      </c>
      <c r="K4536" s="615" t="s">
        <v>1171</v>
      </c>
      <c r="L4536" s="615" t="s">
        <v>32</v>
      </c>
      <c r="M4536" s="634">
        <v>1636404</v>
      </c>
    </row>
    <row r="4537" spans="1:13">
      <c r="A4537" s="615" t="s">
        <v>15124</v>
      </c>
      <c r="B4537" s="615" t="s">
        <v>15072</v>
      </c>
      <c r="C4537" s="615" t="s">
        <v>15058</v>
      </c>
      <c r="D4537" s="615">
        <v>7029</v>
      </c>
      <c r="E4537" s="615" t="s">
        <v>950</v>
      </c>
      <c r="F4537" s="615" t="s">
        <v>40</v>
      </c>
      <c r="G4537" s="615" t="s">
        <v>40</v>
      </c>
      <c r="H4537" s="615" t="s">
        <v>41</v>
      </c>
      <c r="I4537" s="615" t="s">
        <v>324</v>
      </c>
      <c r="J4537" s="615" t="s">
        <v>688</v>
      </c>
      <c r="K4537" s="615" t="s">
        <v>291</v>
      </c>
      <c r="L4537" s="615" t="s">
        <v>32</v>
      </c>
      <c r="M4537" s="634">
        <v>1642410</v>
      </c>
    </row>
    <row r="4538" spans="1:13">
      <c r="A4538" s="615" t="s">
        <v>15071</v>
      </c>
      <c r="B4538" s="615" t="s">
        <v>15072</v>
      </c>
      <c r="C4538" s="615" t="s">
        <v>15058</v>
      </c>
      <c r="D4538" s="615">
        <v>7029</v>
      </c>
      <c r="E4538" s="615" t="s">
        <v>950</v>
      </c>
      <c r="F4538" s="615" t="s">
        <v>40</v>
      </c>
      <c r="G4538" s="615" t="s">
        <v>40</v>
      </c>
      <c r="H4538" s="615" t="s">
        <v>41</v>
      </c>
      <c r="I4538" s="615" t="s">
        <v>316</v>
      </c>
      <c r="J4538" s="615" t="s">
        <v>684</v>
      </c>
      <c r="K4538" s="615" t="s">
        <v>291</v>
      </c>
      <c r="L4538" s="615" t="s">
        <v>32</v>
      </c>
      <c r="M4538" s="634">
        <v>1716330</v>
      </c>
    </row>
    <row r="4539" spans="1:13">
      <c r="A4539" s="615" t="s">
        <v>15088</v>
      </c>
      <c r="B4539" s="615" t="s">
        <v>15072</v>
      </c>
      <c r="C4539" s="615" t="s">
        <v>15058</v>
      </c>
      <c r="D4539" s="615">
        <v>7029</v>
      </c>
      <c r="E4539" s="615" t="s">
        <v>950</v>
      </c>
      <c r="F4539" s="615" t="s">
        <v>40</v>
      </c>
      <c r="G4539" s="615" t="s">
        <v>40</v>
      </c>
      <c r="H4539" s="615" t="s">
        <v>41</v>
      </c>
      <c r="I4539" s="615" t="s">
        <v>318</v>
      </c>
      <c r="J4539" s="615" t="s">
        <v>685</v>
      </c>
      <c r="K4539" s="615" t="s">
        <v>291</v>
      </c>
      <c r="L4539" s="615" t="s">
        <v>32</v>
      </c>
      <c r="M4539" s="634">
        <v>1716330</v>
      </c>
    </row>
    <row r="4540" spans="1:13">
      <c r="A4540" s="615" t="s">
        <v>15100</v>
      </c>
      <c r="B4540" s="615" t="s">
        <v>15072</v>
      </c>
      <c r="C4540" s="615" t="s">
        <v>15058</v>
      </c>
      <c r="D4540" s="615">
        <v>7029</v>
      </c>
      <c r="E4540" s="615" t="s">
        <v>950</v>
      </c>
      <c r="F4540" s="615" t="s">
        <v>40</v>
      </c>
      <c r="G4540" s="615" t="s">
        <v>40</v>
      </c>
      <c r="H4540" s="615" t="s">
        <v>41</v>
      </c>
      <c r="I4540" s="615" t="s">
        <v>320</v>
      </c>
      <c r="J4540" s="615" t="s">
        <v>686</v>
      </c>
      <c r="K4540" s="615" t="s">
        <v>291</v>
      </c>
      <c r="L4540" s="615" t="s">
        <v>32</v>
      </c>
      <c r="M4540" s="634">
        <v>1716330</v>
      </c>
    </row>
    <row r="4541" spans="1:13">
      <c r="A4541" s="615" t="s">
        <v>15112</v>
      </c>
      <c r="B4541" s="615" t="s">
        <v>15072</v>
      </c>
      <c r="C4541" s="615" t="s">
        <v>15058</v>
      </c>
      <c r="D4541" s="615">
        <v>7029</v>
      </c>
      <c r="E4541" s="615" t="s">
        <v>950</v>
      </c>
      <c r="F4541" s="615" t="s">
        <v>40</v>
      </c>
      <c r="G4541" s="615" t="s">
        <v>40</v>
      </c>
      <c r="H4541" s="615" t="s">
        <v>41</v>
      </c>
      <c r="I4541" s="615" t="s">
        <v>322</v>
      </c>
      <c r="J4541" s="615" t="s">
        <v>687</v>
      </c>
      <c r="K4541" s="615" t="s">
        <v>291</v>
      </c>
      <c r="L4541" s="615" t="s">
        <v>32</v>
      </c>
      <c r="M4541" s="634">
        <v>1716330</v>
      </c>
    </row>
    <row r="4542" spans="1:13">
      <c r="A4542" s="615" t="s">
        <v>15146</v>
      </c>
      <c r="B4542" s="615" t="s">
        <v>15068</v>
      </c>
      <c r="C4542" s="615" t="s">
        <v>15058</v>
      </c>
      <c r="D4542" s="615">
        <v>7029</v>
      </c>
      <c r="E4542" s="615" t="s">
        <v>950</v>
      </c>
      <c r="F4542" s="615" t="s">
        <v>40</v>
      </c>
      <c r="G4542" s="615" t="s">
        <v>40</v>
      </c>
      <c r="H4542" s="615" t="s">
        <v>41</v>
      </c>
      <c r="I4542" s="615" t="s">
        <v>219</v>
      </c>
      <c r="J4542" s="615" t="s">
        <v>220</v>
      </c>
      <c r="K4542" s="615" t="s">
        <v>1171</v>
      </c>
      <c r="L4542" s="615" t="s">
        <v>32</v>
      </c>
      <c r="M4542" s="634">
        <v>1721412</v>
      </c>
    </row>
    <row r="4543" spans="1:13">
      <c r="A4543" s="615" t="s">
        <v>15134</v>
      </c>
      <c r="B4543" s="615" t="s">
        <v>15068</v>
      </c>
      <c r="C4543" s="615" t="s">
        <v>15058</v>
      </c>
      <c r="D4543" s="615">
        <v>7029</v>
      </c>
      <c r="E4543" s="615" t="s">
        <v>950</v>
      </c>
      <c r="F4543" s="615" t="s">
        <v>40</v>
      </c>
      <c r="G4543" s="615" t="s">
        <v>40</v>
      </c>
      <c r="H4543" s="615" t="s">
        <v>41</v>
      </c>
      <c r="I4543" s="615" t="s">
        <v>42</v>
      </c>
      <c r="J4543" s="615" t="s">
        <v>43</v>
      </c>
      <c r="K4543" s="615" t="s">
        <v>1171</v>
      </c>
      <c r="L4543" s="615" t="s">
        <v>32</v>
      </c>
      <c r="M4543" s="634">
        <v>1803764</v>
      </c>
    </row>
    <row r="4544" spans="1:13">
      <c r="A4544" s="615" t="s">
        <v>15192</v>
      </c>
      <c r="B4544" s="615" t="s">
        <v>15064</v>
      </c>
      <c r="C4544" s="615" t="s">
        <v>15058</v>
      </c>
      <c r="D4544" s="615">
        <v>7029</v>
      </c>
      <c r="E4544" s="615" t="s">
        <v>950</v>
      </c>
      <c r="F4544" s="615" t="s">
        <v>40</v>
      </c>
      <c r="G4544" s="615" t="s">
        <v>40</v>
      </c>
      <c r="H4544" s="615" t="s">
        <v>41</v>
      </c>
      <c r="I4544" s="615" t="s">
        <v>48</v>
      </c>
      <c r="J4544" s="615" t="s">
        <v>49</v>
      </c>
      <c r="K4544" s="615" t="s">
        <v>291</v>
      </c>
      <c r="L4544" s="615" t="s">
        <v>34</v>
      </c>
      <c r="M4544" s="634">
        <v>1880340</v>
      </c>
    </row>
    <row r="4545" spans="1:13">
      <c r="A4545" s="615" t="s">
        <v>15204</v>
      </c>
      <c r="B4545" s="615" t="s">
        <v>15064</v>
      </c>
      <c r="C4545" s="615" t="s">
        <v>15058</v>
      </c>
      <c r="D4545" s="615">
        <v>7029</v>
      </c>
      <c r="E4545" s="615" t="s">
        <v>950</v>
      </c>
      <c r="F4545" s="615" t="s">
        <v>40</v>
      </c>
      <c r="G4545" s="615" t="s">
        <v>40</v>
      </c>
      <c r="H4545" s="615" t="s">
        <v>41</v>
      </c>
      <c r="I4545" s="615" t="s">
        <v>50</v>
      </c>
      <c r="J4545" s="615" t="s">
        <v>51</v>
      </c>
      <c r="K4545" s="615" t="s">
        <v>291</v>
      </c>
      <c r="L4545" s="615" t="s">
        <v>34</v>
      </c>
      <c r="M4545" s="634">
        <v>1880340</v>
      </c>
    </row>
    <row r="4546" spans="1:13">
      <c r="A4546" s="615" t="s">
        <v>15216</v>
      </c>
      <c r="B4546" s="615" t="s">
        <v>15064</v>
      </c>
      <c r="C4546" s="615" t="s">
        <v>15058</v>
      </c>
      <c r="D4546" s="615">
        <v>7029</v>
      </c>
      <c r="E4546" s="615" t="s">
        <v>950</v>
      </c>
      <c r="F4546" s="615" t="s">
        <v>40</v>
      </c>
      <c r="G4546" s="615" t="s">
        <v>40</v>
      </c>
      <c r="H4546" s="615" t="s">
        <v>41</v>
      </c>
      <c r="I4546" s="615" t="s">
        <v>223</v>
      </c>
      <c r="J4546" s="615" t="s">
        <v>56</v>
      </c>
      <c r="K4546" s="615" t="s">
        <v>291</v>
      </c>
      <c r="L4546" s="615" t="s">
        <v>34</v>
      </c>
      <c r="M4546" s="634">
        <v>1880340</v>
      </c>
    </row>
    <row r="4547" spans="1:13">
      <c r="A4547" s="615" t="s">
        <v>15228</v>
      </c>
      <c r="B4547" s="615" t="s">
        <v>15064</v>
      </c>
      <c r="C4547" s="615" t="s">
        <v>15058</v>
      </c>
      <c r="D4547" s="615">
        <v>7029</v>
      </c>
      <c r="E4547" s="615" t="s">
        <v>950</v>
      </c>
      <c r="F4547" s="615" t="s">
        <v>40</v>
      </c>
      <c r="G4547" s="615" t="s">
        <v>40</v>
      </c>
      <c r="H4547" s="615" t="s">
        <v>41</v>
      </c>
      <c r="I4547" s="615" t="s">
        <v>421</v>
      </c>
      <c r="J4547" s="615" t="s">
        <v>441</v>
      </c>
      <c r="K4547" s="615" t="s">
        <v>291</v>
      </c>
      <c r="L4547" s="615" t="s">
        <v>34</v>
      </c>
      <c r="M4547" s="634">
        <v>1880340</v>
      </c>
    </row>
    <row r="4548" spans="1:13">
      <c r="A4548" s="615" t="s">
        <v>15240</v>
      </c>
      <c r="B4548" s="615" t="s">
        <v>15064</v>
      </c>
      <c r="C4548" s="615" t="s">
        <v>15058</v>
      </c>
      <c r="D4548" s="615">
        <v>7029</v>
      </c>
      <c r="E4548" s="615" t="s">
        <v>950</v>
      </c>
      <c r="F4548" s="615" t="s">
        <v>40</v>
      </c>
      <c r="G4548" s="615" t="s">
        <v>40</v>
      </c>
      <c r="H4548" s="615" t="s">
        <v>41</v>
      </c>
      <c r="I4548" s="615" t="s">
        <v>422</v>
      </c>
      <c r="J4548" s="615" t="s">
        <v>442</v>
      </c>
      <c r="K4548" s="615" t="s">
        <v>291</v>
      </c>
      <c r="L4548" s="615" t="s">
        <v>34</v>
      </c>
      <c r="M4548" s="634">
        <v>1880340</v>
      </c>
    </row>
    <row r="4549" spans="1:13">
      <c r="A4549" s="615" t="s">
        <v>15252</v>
      </c>
      <c r="B4549" s="615" t="s">
        <v>15064</v>
      </c>
      <c r="C4549" s="615" t="s">
        <v>15058</v>
      </c>
      <c r="D4549" s="615">
        <v>7029</v>
      </c>
      <c r="E4549" s="615" t="s">
        <v>950</v>
      </c>
      <c r="F4549" s="615" t="s">
        <v>40</v>
      </c>
      <c r="G4549" s="615" t="s">
        <v>40</v>
      </c>
      <c r="H4549" s="615" t="s">
        <v>41</v>
      </c>
      <c r="I4549" s="615" t="s">
        <v>423</v>
      </c>
      <c r="J4549" s="615" t="s">
        <v>443</v>
      </c>
      <c r="K4549" s="615" t="s">
        <v>291</v>
      </c>
      <c r="L4549" s="615" t="s">
        <v>34</v>
      </c>
      <c r="M4549" s="634">
        <v>1880340</v>
      </c>
    </row>
    <row r="4550" spans="1:13">
      <c r="A4550" s="615" t="s">
        <v>15264</v>
      </c>
      <c r="B4550" s="615" t="s">
        <v>15064</v>
      </c>
      <c r="C4550" s="615" t="s">
        <v>15058</v>
      </c>
      <c r="D4550" s="615">
        <v>7029</v>
      </c>
      <c r="E4550" s="615" t="s">
        <v>950</v>
      </c>
      <c r="F4550" s="615" t="s">
        <v>40</v>
      </c>
      <c r="G4550" s="615" t="s">
        <v>40</v>
      </c>
      <c r="H4550" s="615" t="s">
        <v>41</v>
      </c>
      <c r="I4550" s="615" t="s">
        <v>424</v>
      </c>
      <c r="J4550" s="615" t="s">
        <v>444</v>
      </c>
      <c r="K4550" s="615" t="s">
        <v>291</v>
      </c>
      <c r="L4550" s="615" t="s">
        <v>34</v>
      </c>
      <c r="M4550" s="634">
        <v>1880340</v>
      </c>
    </row>
    <row r="4551" spans="1:13">
      <c r="A4551" s="615" t="s">
        <v>15276</v>
      </c>
      <c r="B4551" s="615" t="s">
        <v>15064</v>
      </c>
      <c r="C4551" s="615" t="s">
        <v>15058</v>
      </c>
      <c r="D4551" s="615">
        <v>7029</v>
      </c>
      <c r="E4551" s="615" t="s">
        <v>950</v>
      </c>
      <c r="F4551" s="615" t="s">
        <v>40</v>
      </c>
      <c r="G4551" s="615" t="s">
        <v>40</v>
      </c>
      <c r="H4551" s="615" t="s">
        <v>41</v>
      </c>
      <c r="I4551" s="615" t="s">
        <v>425</v>
      </c>
      <c r="J4551" s="615" t="s">
        <v>445</v>
      </c>
      <c r="K4551" s="615" t="s">
        <v>291</v>
      </c>
      <c r="L4551" s="615" t="s">
        <v>34</v>
      </c>
      <c r="M4551" s="634">
        <v>1880340</v>
      </c>
    </row>
    <row r="4552" spans="1:13">
      <c r="A4552" s="615" t="s">
        <v>15122</v>
      </c>
      <c r="B4552" s="615" t="s">
        <v>15068</v>
      </c>
      <c r="C4552" s="615" t="s">
        <v>15058</v>
      </c>
      <c r="D4552" s="615">
        <v>7029</v>
      </c>
      <c r="E4552" s="615" t="s">
        <v>950</v>
      </c>
      <c r="F4552" s="615" t="s">
        <v>40</v>
      </c>
      <c r="G4552" s="615" t="s">
        <v>40</v>
      </c>
      <c r="H4552" s="615" t="s">
        <v>41</v>
      </c>
      <c r="I4552" s="615" t="s">
        <v>324</v>
      </c>
      <c r="J4552" s="615" t="s">
        <v>688</v>
      </c>
      <c r="K4552" s="615" t="s">
        <v>1171</v>
      </c>
      <c r="L4552" s="615" t="s">
        <v>32</v>
      </c>
      <c r="M4552" s="634">
        <v>1888772</v>
      </c>
    </row>
    <row r="4553" spans="1:13">
      <c r="A4553" s="615" t="s">
        <v>15067</v>
      </c>
      <c r="B4553" s="615" t="s">
        <v>15068</v>
      </c>
      <c r="C4553" s="615" t="s">
        <v>15058</v>
      </c>
      <c r="D4553" s="615">
        <v>7029</v>
      </c>
      <c r="E4553" s="615" t="s">
        <v>950</v>
      </c>
      <c r="F4553" s="615" t="s">
        <v>40</v>
      </c>
      <c r="G4553" s="615" t="s">
        <v>40</v>
      </c>
      <c r="H4553" s="615" t="s">
        <v>41</v>
      </c>
      <c r="I4553" s="615" t="s">
        <v>316</v>
      </c>
      <c r="J4553" s="615" t="s">
        <v>684</v>
      </c>
      <c r="K4553" s="615" t="s">
        <v>1171</v>
      </c>
      <c r="L4553" s="615" t="s">
        <v>32</v>
      </c>
      <c r="M4553" s="634">
        <v>1973780</v>
      </c>
    </row>
    <row r="4554" spans="1:13">
      <c r="A4554" s="615" t="s">
        <v>15086</v>
      </c>
      <c r="B4554" s="615" t="s">
        <v>15068</v>
      </c>
      <c r="C4554" s="615" t="s">
        <v>15058</v>
      </c>
      <c r="D4554" s="615">
        <v>7029</v>
      </c>
      <c r="E4554" s="615" t="s">
        <v>950</v>
      </c>
      <c r="F4554" s="615" t="s">
        <v>40</v>
      </c>
      <c r="G4554" s="615" t="s">
        <v>40</v>
      </c>
      <c r="H4554" s="615" t="s">
        <v>41</v>
      </c>
      <c r="I4554" s="615" t="s">
        <v>318</v>
      </c>
      <c r="J4554" s="615" t="s">
        <v>685</v>
      </c>
      <c r="K4554" s="615" t="s">
        <v>1171</v>
      </c>
      <c r="L4554" s="615" t="s">
        <v>32</v>
      </c>
      <c r="M4554" s="634">
        <v>1973780</v>
      </c>
    </row>
    <row r="4555" spans="1:13">
      <c r="A4555" s="615" t="s">
        <v>15098</v>
      </c>
      <c r="B4555" s="615" t="s">
        <v>15068</v>
      </c>
      <c r="C4555" s="615" t="s">
        <v>15058</v>
      </c>
      <c r="D4555" s="615">
        <v>7029</v>
      </c>
      <c r="E4555" s="615" t="s">
        <v>950</v>
      </c>
      <c r="F4555" s="615" t="s">
        <v>40</v>
      </c>
      <c r="G4555" s="615" t="s">
        <v>40</v>
      </c>
      <c r="H4555" s="615" t="s">
        <v>41</v>
      </c>
      <c r="I4555" s="615" t="s">
        <v>320</v>
      </c>
      <c r="J4555" s="615" t="s">
        <v>686</v>
      </c>
      <c r="K4555" s="615" t="s">
        <v>1171</v>
      </c>
      <c r="L4555" s="615" t="s">
        <v>32</v>
      </c>
      <c r="M4555" s="634">
        <v>1973780</v>
      </c>
    </row>
    <row r="4556" spans="1:13">
      <c r="A4556" s="615" t="s">
        <v>15110</v>
      </c>
      <c r="B4556" s="615" t="s">
        <v>15068</v>
      </c>
      <c r="C4556" s="615" t="s">
        <v>15058</v>
      </c>
      <c r="D4556" s="615">
        <v>7029</v>
      </c>
      <c r="E4556" s="615" t="s">
        <v>950</v>
      </c>
      <c r="F4556" s="615" t="s">
        <v>40</v>
      </c>
      <c r="G4556" s="615" t="s">
        <v>40</v>
      </c>
      <c r="H4556" s="615" t="s">
        <v>41</v>
      </c>
      <c r="I4556" s="615" t="s">
        <v>322</v>
      </c>
      <c r="J4556" s="615" t="s">
        <v>687</v>
      </c>
      <c r="K4556" s="615" t="s">
        <v>1171</v>
      </c>
      <c r="L4556" s="615" t="s">
        <v>32</v>
      </c>
      <c r="M4556" s="634">
        <v>1973780</v>
      </c>
    </row>
    <row r="4557" spans="1:13">
      <c r="A4557" s="615" t="s">
        <v>15180</v>
      </c>
      <c r="B4557" s="615" t="s">
        <v>15064</v>
      </c>
      <c r="C4557" s="615" t="s">
        <v>15058</v>
      </c>
      <c r="D4557" s="615">
        <v>7029</v>
      </c>
      <c r="E4557" s="615" t="s">
        <v>950</v>
      </c>
      <c r="F4557" s="615" t="s">
        <v>40</v>
      </c>
      <c r="G4557" s="615" t="s">
        <v>40</v>
      </c>
      <c r="H4557" s="615" t="s">
        <v>41</v>
      </c>
      <c r="I4557" s="615" t="s">
        <v>221</v>
      </c>
      <c r="J4557" s="615" t="s">
        <v>222</v>
      </c>
      <c r="K4557" s="615" t="s">
        <v>291</v>
      </c>
      <c r="L4557" s="615" t="s">
        <v>34</v>
      </c>
      <c r="M4557" s="634">
        <v>1993530</v>
      </c>
    </row>
    <row r="4558" spans="1:13">
      <c r="A4558" s="615" t="s">
        <v>15168</v>
      </c>
      <c r="B4558" s="615" t="s">
        <v>15064</v>
      </c>
      <c r="C4558" s="615" t="s">
        <v>15058</v>
      </c>
      <c r="D4558" s="615">
        <v>7029</v>
      </c>
      <c r="E4558" s="615" t="s">
        <v>950</v>
      </c>
      <c r="F4558" s="615" t="s">
        <v>40</v>
      </c>
      <c r="G4558" s="615" t="s">
        <v>40</v>
      </c>
      <c r="H4558" s="615" t="s">
        <v>41</v>
      </c>
      <c r="I4558" s="615" t="s">
        <v>46</v>
      </c>
      <c r="J4558" s="615" t="s">
        <v>47</v>
      </c>
      <c r="K4558" s="615" t="s">
        <v>291</v>
      </c>
      <c r="L4558" s="615" t="s">
        <v>34</v>
      </c>
      <c r="M4558" s="634">
        <v>2109030</v>
      </c>
    </row>
    <row r="4559" spans="1:13">
      <c r="A4559" s="615" t="s">
        <v>15190</v>
      </c>
      <c r="B4559" s="615" t="s">
        <v>15060</v>
      </c>
      <c r="C4559" s="615" t="s">
        <v>15058</v>
      </c>
      <c r="D4559" s="615">
        <v>7029</v>
      </c>
      <c r="E4559" s="615" t="s">
        <v>950</v>
      </c>
      <c r="F4559" s="615" t="s">
        <v>40</v>
      </c>
      <c r="G4559" s="615" t="s">
        <v>40</v>
      </c>
      <c r="H4559" s="615" t="s">
        <v>41</v>
      </c>
      <c r="I4559" s="615" t="s">
        <v>48</v>
      </c>
      <c r="J4559" s="615" t="s">
        <v>49</v>
      </c>
      <c r="K4559" s="615" t="s">
        <v>1171</v>
      </c>
      <c r="L4559" s="615" t="s">
        <v>34</v>
      </c>
      <c r="M4559" s="634">
        <v>2162391</v>
      </c>
    </row>
    <row r="4560" spans="1:13">
      <c r="A4560" s="615" t="s">
        <v>15202</v>
      </c>
      <c r="B4560" s="615" t="s">
        <v>15060</v>
      </c>
      <c r="C4560" s="615" t="s">
        <v>15058</v>
      </c>
      <c r="D4560" s="615">
        <v>7029</v>
      </c>
      <c r="E4560" s="615" t="s">
        <v>950</v>
      </c>
      <c r="F4560" s="615" t="s">
        <v>40</v>
      </c>
      <c r="G4560" s="615" t="s">
        <v>40</v>
      </c>
      <c r="H4560" s="615" t="s">
        <v>41</v>
      </c>
      <c r="I4560" s="615" t="s">
        <v>50</v>
      </c>
      <c r="J4560" s="615" t="s">
        <v>51</v>
      </c>
      <c r="K4560" s="615" t="s">
        <v>1171</v>
      </c>
      <c r="L4560" s="615" t="s">
        <v>34</v>
      </c>
      <c r="M4560" s="634">
        <v>2162391</v>
      </c>
    </row>
    <row r="4561" spans="1:13">
      <c r="A4561" s="615" t="s">
        <v>15214</v>
      </c>
      <c r="B4561" s="615" t="s">
        <v>15060</v>
      </c>
      <c r="C4561" s="615" t="s">
        <v>15058</v>
      </c>
      <c r="D4561" s="615">
        <v>7029</v>
      </c>
      <c r="E4561" s="615" t="s">
        <v>950</v>
      </c>
      <c r="F4561" s="615" t="s">
        <v>40</v>
      </c>
      <c r="G4561" s="615" t="s">
        <v>40</v>
      </c>
      <c r="H4561" s="615" t="s">
        <v>41</v>
      </c>
      <c r="I4561" s="615" t="s">
        <v>223</v>
      </c>
      <c r="J4561" s="615" t="s">
        <v>56</v>
      </c>
      <c r="K4561" s="615" t="s">
        <v>1171</v>
      </c>
      <c r="L4561" s="615" t="s">
        <v>34</v>
      </c>
      <c r="M4561" s="634">
        <v>2162391</v>
      </c>
    </row>
    <row r="4562" spans="1:13">
      <c r="A4562" s="615" t="s">
        <v>15226</v>
      </c>
      <c r="B4562" s="615" t="s">
        <v>15060</v>
      </c>
      <c r="C4562" s="615" t="s">
        <v>15058</v>
      </c>
      <c r="D4562" s="615">
        <v>7029</v>
      </c>
      <c r="E4562" s="615" t="s">
        <v>950</v>
      </c>
      <c r="F4562" s="615" t="s">
        <v>40</v>
      </c>
      <c r="G4562" s="615" t="s">
        <v>40</v>
      </c>
      <c r="H4562" s="615" t="s">
        <v>41</v>
      </c>
      <c r="I4562" s="615" t="s">
        <v>421</v>
      </c>
      <c r="J4562" s="615" t="s">
        <v>441</v>
      </c>
      <c r="K4562" s="615" t="s">
        <v>1171</v>
      </c>
      <c r="L4562" s="615" t="s">
        <v>34</v>
      </c>
      <c r="M4562" s="634">
        <v>2162391</v>
      </c>
    </row>
    <row r="4563" spans="1:13">
      <c r="A4563" s="615" t="s">
        <v>15238</v>
      </c>
      <c r="B4563" s="615" t="s">
        <v>15060</v>
      </c>
      <c r="C4563" s="615" t="s">
        <v>15058</v>
      </c>
      <c r="D4563" s="615">
        <v>7029</v>
      </c>
      <c r="E4563" s="615" t="s">
        <v>950</v>
      </c>
      <c r="F4563" s="615" t="s">
        <v>40</v>
      </c>
      <c r="G4563" s="615" t="s">
        <v>40</v>
      </c>
      <c r="H4563" s="615" t="s">
        <v>41</v>
      </c>
      <c r="I4563" s="615" t="s">
        <v>422</v>
      </c>
      <c r="J4563" s="615" t="s">
        <v>442</v>
      </c>
      <c r="K4563" s="615" t="s">
        <v>1171</v>
      </c>
      <c r="L4563" s="615" t="s">
        <v>34</v>
      </c>
      <c r="M4563" s="634">
        <v>2162391</v>
      </c>
    </row>
    <row r="4564" spans="1:13">
      <c r="A4564" s="615" t="s">
        <v>15250</v>
      </c>
      <c r="B4564" s="615" t="s">
        <v>15060</v>
      </c>
      <c r="C4564" s="615" t="s">
        <v>15058</v>
      </c>
      <c r="D4564" s="615">
        <v>7029</v>
      </c>
      <c r="E4564" s="615" t="s">
        <v>950</v>
      </c>
      <c r="F4564" s="615" t="s">
        <v>40</v>
      </c>
      <c r="G4564" s="615" t="s">
        <v>40</v>
      </c>
      <c r="H4564" s="615" t="s">
        <v>41</v>
      </c>
      <c r="I4564" s="615" t="s">
        <v>423</v>
      </c>
      <c r="J4564" s="615" t="s">
        <v>443</v>
      </c>
      <c r="K4564" s="615" t="s">
        <v>1171</v>
      </c>
      <c r="L4564" s="615" t="s">
        <v>34</v>
      </c>
      <c r="M4564" s="634">
        <v>2162391</v>
      </c>
    </row>
    <row r="4565" spans="1:13">
      <c r="A4565" s="615" t="s">
        <v>15262</v>
      </c>
      <c r="B4565" s="615" t="s">
        <v>15060</v>
      </c>
      <c r="C4565" s="615" t="s">
        <v>15058</v>
      </c>
      <c r="D4565" s="615">
        <v>7029</v>
      </c>
      <c r="E4565" s="615" t="s">
        <v>950</v>
      </c>
      <c r="F4565" s="615" t="s">
        <v>40</v>
      </c>
      <c r="G4565" s="615" t="s">
        <v>40</v>
      </c>
      <c r="H4565" s="615" t="s">
        <v>41</v>
      </c>
      <c r="I4565" s="615" t="s">
        <v>424</v>
      </c>
      <c r="J4565" s="615" t="s">
        <v>444</v>
      </c>
      <c r="K4565" s="615" t="s">
        <v>1171</v>
      </c>
      <c r="L4565" s="615" t="s">
        <v>34</v>
      </c>
      <c r="M4565" s="634">
        <v>2162391</v>
      </c>
    </row>
    <row r="4566" spans="1:13">
      <c r="A4566" s="615" t="s">
        <v>15274</v>
      </c>
      <c r="B4566" s="615" t="s">
        <v>15060</v>
      </c>
      <c r="C4566" s="615" t="s">
        <v>15058</v>
      </c>
      <c r="D4566" s="615">
        <v>7029</v>
      </c>
      <c r="E4566" s="615" t="s">
        <v>950</v>
      </c>
      <c r="F4566" s="615" t="s">
        <v>40</v>
      </c>
      <c r="G4566" s="615" t="s">
        <v>40</v>
      </c>
      <c r="H4566" s="615" t="s">
        <v>41</v>
      </c>
      <c r="I4566" s="615" t="s">
        <v>425</v>
      </c>
      <c r="J4566" s="615" t="s">
        <v>445</v>
      </c>
      <c r="K4566" s="615" t="s">
        <v>1171</v>
      </c>
      <c r="L4566" s="615" t="s">
        <v>34</v>
      </c>
      <c r="M4566" s="634">
        <v>2162391</v>
      </c>
    </row>
    <row r="4567" spans="1:13">
      <c r="A4567" s="615" t="s">
        <v>15195</v>
      </c>
      <c r="B4567" s="615" t="s">
        <v>15070</v>
      </c>
      <c r="C4567" s="615" t="s">
        <v>15058</v>
      </c>
      <c r="D4567" s="615">
        <v>7029</v>
      </c>
      <c r="E4567" s="615" t="s">
        <v>950</v>
      </c>
      <c r="F4567" s="615" t="s">
        <v>40</v>
      </c>
      <c r="G4567" s="615" t="s">
        <v>40</v>
      </c>
      <c r="H4567" s="615" t="s">
        <v>41</v>
      </c>
      <c r="I4567" s="615" t="s">
        <v>48</v>
      </c>
      <c r="J4567" s="615" t="s">
        <v>49</v>
      </c>
      <c r="K4567" s="615" t="s">
        <v>290</v>
      </c>
      <c r="L4567" s="615" t="s">
        <v>32</v>
      </c>
      <c r="M4567" s="634">
        <v>2185260</v>
      </c>
    </row>
    <row r="4568" spans="1:13">
      <c r="A4568" s="615" t="s">
        <v>15207</v>
      </c>
      <c r="B4568" s="615" t="s">
        <v>15070</v>
      </c>
      <c r="C4568" s="615" t="s">
        <v>15058</v>
      </c>
      <c r="D4568" s="615">
        <v>7029</v>
      </c>
      <c r="E4568" s="615" t="s">
        <v>950</v>
      </c>
      <c r="F4568" s="615" t="s">
        <v>40</v>
      </c>
      <c r="G4568" s="615" t="s">
        <v>40</v>
      </c>
      <c r="H4568" s="615" t="s">
        <v>41</v>
      </c>
      <c r="I4568" s="615" t="s">
        <v>50</v>
      </c>
      <c r="J4568" s="615" t="s">
        <v>51</v>
      </c>
      <c r="K4568" s="615" t="s">
        <v>290</v>
      </c>
      <c r="L4568" s="615" t="s">
        <v>32</v>
      </c>
      <c r="M4568" s="634">
        <v>2185260</v>
      </c>
    </row>
    <row r="4569" spans="1:13">
      <c r="A4569" s="615" t="s">
        <v>15219</v>
      </c>
      <c r="B4569" s="615" t="s">
        <v>15070</v>
      </c>
      <c r="C4569" s="615" t="s">
        <v>15058</v>
      </c>
      <c r="D4569" s="615">
        <v>7029</v>
      </c>
      <c r="E4569" s="615" t="s">
        <v>950</v>
      </c>
      <c r="F4569" s="615" t="s">
        <v>40</v>
      </c>
      <c r="G4569" s="615" t="s">
        <v>40</v>
      </c>
      <c r="H4569" s="615" t="s">
        <v>41</v>
      </c>
      <c r="I4569" s="615" t="s">
        <v>223</v>
      </c>
      <c r="J4569" s="615" t="s">
        <v>56</v>
      </c>
      <c r="K4569" s="615" t="s">
        <v>290</v>
      </c>
      <c r="L4569" s="615" t="s">
        <v>32</v>
      </c>
      <c r="M4569" s="634">
        <v>2185260</v>
      </c>
    </row>
    <row r="4570" spans="1:13">
      <c r="A4570" s="615" t="s">
        <v>15231</v>
      </c>
      <c r="B4570" s="615" t="s">
        <v>15070</v>
      </c>
      <c r="C4570" s="615" t="s">
        <v>15058</v>
      </c>
      <c r="D4570" s="615">
        <v>7029</v>
      </c>
      <c r="E4570" s="615" t="s">
        <v>950</v>
      </c>
      <c r="F4570" s="615" t="s">
        <v>40</v>
      </c>
      <c r="G4570" s="615" t="s">
        <v>40</v>
      </c>
      <c r="H4570" s="615" t="s">
        <v>41</v>
      </c>
      <c r="I4570" s="615" t="s">
        <v>421</v>
      </c>
      <c r="J4570" s="615" t="s">
        <v>441</v>
      </c>
      <c r="K4570" s="615" t="s">
        <v>290</v>
      </c>
      <c r="L4570" s="615" t="s">
        <v>32</v>
      </c>
      <c r="M4570" s="634">
        <v>2185260</v>
      </c>
    </row>
    <row r="4571" spans="1:13">
      <c r="A4571" s="615" t="s">
        <v>15243</v>
      </c>
      <c r="B4571" s="615" t="s">
        <v>15070</v>
      </c>
      <c r="C4571" s="615" t="s">
        <v>15058</v>
      </c>
      <c r="D4571" s="615">
        <v>7029</v>
      </c>
      <c r="E4571" s="615" t="s">
        <v>950</v>
      </c>
      <c r="F4571" s="615" t="s">
        <v>40</v>
      </c>
      <c r="G4571" s="615" t="s">
        <v>40</v>
      </c>
      <c r="H4571" s="615" t="s">
        <v>41</v>
      </c>
      <c r="I4571" s="615" t="s">
        <v>422</v>
      </c>
      <c r="J4571" s="615" t="s">
        <v>442</v>
      </c>
      <c r="K4571" s="615" t="s">
        <v>290</v>
      </c>
      <c r="L4571" s="615" t="s">
        <v>32</v>
      </c>
      <c r="M4571" s="634">
        <v>2185260</v>
      </c>
    </row>
    <row r="4572" spans="1:13">
      <c r="A4572" s="615" t="s">
        <v>15255</v>
      </c>
      <c r="B4572" s="615" t="s">
        <v>15070</v>
      </c>
      <c r="C4572" s="615" t="s">
        <v>15058</v>
      </c>
      <c r="D4572" s="615">
        <v>7029</v>
      </c>
      <c r="E4572" s="615" t="s">
        <v>950</v>
      </c>
      <c r="F4572" s="615" t="s">
        <v>40</v>
      </c>
      <c r="G4572" s="615" t="s">
        <v>40</v>
      </c>
      <c r="H4572" s="615" t="s">
        <v>41</v>
      </c>
      <c r="I4572" s="615" t="s">
        <v>423</v>
      </c>
      <c r="J4572" s="615" t="s">
        <v>443</v>
      </c>
      <c r="K4572" s="615" t="s">
        <v>290</v>
      </c>
      <c r="L4572" s="615" t="s">
        <v>32</v>
      </c>
      <c r="M4572" s="634">
        <v>2185260</v>
      </c>
    </row>
    <row r="4573" spans="1:13">
      <c r="A4573" s="615" t="s">
        <v>15267</v>
      </c>
      <c r="B4573" s="615" t="s">
        <v>15070</v>
      </c>
      <c r="C4573" s="615" t="s">
        <v>15058</v>
      </c>
      <c r="D4573" s="615">
        <v>7029</v>
      </c>
      <c r="E4573" s="615" t="s">
        <v>950</v>
      </c>
      <c r="F4573" s="615" t="s">
        <v>40</v>
      </c>
      <c r="G4573" s="615" t="s">
        <v>40</v>
      </c>
      <c r="H4573" s="615" t="s">
        <v>41</v>
      </c>
      <c r="I4573" s="615" t="s">
        <v>424</v>
      </c>
      <c r="J4573" s="615" t="s">
        <v>444</v>
      </c>
      <c r="K4573" s="615" t="s">
        <v>290</v>
      </c>
      <c r="L4573" s="615" t="s">
        <v>32</v>
      </c>
      <c r="M4573" s="634">
        <v>2185260</v>
      </c>
    </row>
    <row r="4574" spans="1:13">
      <c r="A4574" s="615" t="s">
        <v>15279</v>
      </c>
      <c r="B4574" s="615" t="s">
        <v>15070</v>
      </c>
      <c r="C4574" s="615" t="s">
        <v>15058</v>
      </c>
      <c r="D4574" s="615">
        <v>7029</v>
      </c>
      <c r="E4574" s="615" t="s">
        <v>950</v>
      </c>
      <c r="F4574" s="615" t="s">
        <v>40</v>
      </c>
      <c r="G4574" s="615" t="s">
        <v>40</v>
      </c>
      <c r="H4574" s="615" t="s">
        <v>41</v>
      </c>
      <c r="I4574" s="615" t="s">
        <v>425</v>
      </c>
      <c r="J4574" s="615" t="s">
        <v>445</v>
      </c>
      <c r="K4574" s="615" t="s">
        <v>290</v>
      </c>
      <c r="L4574" s="615" t="s">
        <v>32</v>
      </c>
      <c r="M4574" s="634">
        <v>2185260</v>
      </c>
    </row>
    <row r="4575" spans="1:13">
      <c r="A4575" s="615" t="s">
        <v>15156</v>
      </c>
      <c r="B4575" s="615" t="s">
        <v>15064</v>
      </c>
      <c r="C4575" s="615" t="s">
        <v>15058</v>
      </c>
      <c r="D4575" s="615">
        <v>7029</v>
      </c>
      <c r="E4575" s="615" t="s">
        <v>950</v>
      </c>
      <c r="F4575" s="615" t="s">
        <v>40</v>
      </c>
      <c r="G4575" s="615" t="s">
        <v>40</v>
      </c>
      <c r="H4575" s="615" t="s">
        <v>41</v>
      </c>
      <c r="I4575" s="615" t="s">
        <v>44</v>
      </c>
      <c r="J4575" s="615" t="s">
        <v>45</v>
      </c>
      <c r="K4575" s="615" t="s">
        <v>291</v>
      </c>
      <c r="L4575" s="615" t="s">
        <v>34</v>
      </c>
      <c r="M4575" s="634">
        <v>2224530</v>
      </c>
    </row>
    <row r="4576" spans="1:13">
      <c r="A4576" s="615" t="s">
        <v>15178</v>
      </c>
      <c r="B4576" s="615" t="s">
        <v>15060</v>
      </c>
      <c r="C4576" s="615" t="s">
        <v>15058</v>
      </c>
      <c r="D4576" s="615">
        <v>7029</v>
      </c>
      <c r="E4576" s="615" t="s">
        <v>950</v>
      </c>
      <c r="F4576" s="615" t="s">
        <v>40</v>
      </c>
      <c r="G4576" s="615" t="s">
        <v>40</v>
      </c>
      <c r="H4576" s="615" t="s">
        <v>41</v>
      </c>
      <c r="I4576" s="615" t="s">
        <v>221</v>
      </c>
      <c r="J4576" s="615" t="s">
        <v>222</v>
      </c>
      <c r="K4576" s="615" t="s">
        <v>1171</v>
      </c>
      <c r="L4576" s="615" t="s">
        <v>34</v>
      </c>
      <c r="M4576" s="634">
        <v>2292560</v>
      </c>
    </row>
    <row r="4577" spans="1:13">
      <c r="A4577" s="615" t="s">
        <v>15200</v>
      </c>
      <c r="B4577" s="615" t="s">
        <v>15080</v>
      </c>
      <c r="C4577" s="615" t="s">
        <v>15058</v>
      </c>
      <c r="D4577" s="615">
        <v>7029</v>
      </c>
      <c r="E4577" s="615" t="s">
        <v>950</v>
      </c>
      <c r="F4577" s="615" t="s">
        <v>40</v>
      </c>
      <c r="G4577" s="615" t="s">
        <v>40</v>
      </c>
      <c r="H4577" s="615" t="s">
        <v>41</v>
      </c>
      <c r="I4577" s="615" t="s">
        <v>48</v>
      </c>
      <c r="J4577" s="615" t="s">
        <v>49</v>
      </c>
      <c r="K4577" s="615" t="s">
        <v>291</v>
      </c>
      <c r="L4577" s="615" t="s">
        <v>218</v>
      </c>
      <c r="M4577" s="634">
        <v>2293830</v>
      </c>
    </row>
    <row r="4578" spans="1:13">
      <c r="A4578" s="615" t="s">
        <v>15212</v>
      </c>
      <c r="B4578" s="615" t="s">
        <v>15080</v>
      </c>
      <c r="C4578" s="615" t="s">
        <v>15058</v>
      </c>
      <c r="D4578" s="615">
        <v>7029</v>
      </c>
      <c r="E4578" s="615" t="s">
        <v>950</v>
      </c>
      <c r="F4578" s="615" t="s">
        <v>40</v>
      </c>
      <c r="G4578" s="615" t="s">
        <v>40</v>
      </c>
      <c r="H4578" s="615" t="s">
        <v>41</v>
      </c>
      <c r="I4578" s="615" t="s">
        <v>50</v>
      </c>
      <c r="J4578" s="615" t="s">
        <v>51</v>
      </c>
      <c r="K4578" s="615" t="s">
        <v>291</v>
      </c>
      <c r="L4578" s="615" t="s">
        <v>218</v>
      </c>
      <c r="M4578" s="634">
        <v>2293830</v>
      </c>
    </row>
    <row r="4579" spans="1:13">
      <c r="A4579" s="615" t="s">
        <v>15224</v>
      </c>
      <c r="B4579" s="615" t="s">
        <v>15080</v>
      </c>
      <c r="C4579" s="615" t="s">
        <v>15058</v>
      </c>
      <c r="D4579" s="615">
        <v>7029</v>
      </c>
      <c r="E4579" s="615" t="s">
        <v>950</v>
      </c>
      <c r="F4579" s="615" t="s">
        <v>40</v>
      </c>
      <c r="G4579" s="615" t="s">
        <v>40</v>
      </c>
      <c r="H4579" s="615" t="s">
        <v>41</v>
      </c>
      <c r="I4579" s="615" t="s">
        <v>223</v>
      </c>
      <c r="J4579" s="615" t="s">
        <v>56</v>
      </c>
      <c r="K4579" s="615" t="s">
        <v>291</v>
      </c>
      <c r="L4579" s="615" t="s">
        <v>218</v>
      </c>
      <c r="M4579" s="634">
        <v>2293830</v>
      </c>
    </row>
    <row r="4580" spans="1:13">
      <c r="A4580" t="s">
        <v>15236</v>
      </c>
      <c r="B4580" t="s">
        <v>15080</v>
      </c>
      <c r="C4580" t="s">
        <v>15058</v>
      </c>
      <c r="D4580">
        <v>7029</v>
      </c>
      <c r="E4580" t="s">
        <v>950</v>
      </c>
      <c r="F4580" t="s">
        <v>40</v>
      </c>
      <c r="G4580" t="s">
        <v>40</v>
      </c>
      <c r="H4580" t="s">
        <v>41</v>
      </c>
      <c r="I4580" s="615" t="s">
        <v>421</v>
      </c>
      <c r="J4580" t="s">
        <v>441</v>
      </c>
      <c r="K4580" t="s">
        <v>291</v>
      </c>
      <c r="L4580" t="s">
        <v>218</v>
      </c>
      <c r="M4580" s="598">
        <v>2293830</v>
      </c>
    </row>
    <row r="4581" spans="1:13">
      <c r="A4581" t="s">
        <v>15248</v>
      </c>
      <c r="B4581" t="s">
        <v>15080</v>
      </c>
      <c r="C4581" t="s">
        <v>15058</v>
      </c>
      <c r="D4581">
        <v>7029</v>
      </c>
      <c r="E4581" t="s">
        <v>950</v>
      </c>
      <c r="F4581" t="s">
        <v>40</v>
      </c>
      <c r="G4581" t="s">
        <v>40</v>
      </c>
      <c r="H4581" t="s">
        <v>41</v>
      </c>
      <c r="I4581" s="615" t="s">
        <v>422</v>
      </c>
      <c r="J4581" t="s">
        <v>442</v>
      </c>
      <c r="K4581" t="s">
        <v>291</v>
      </c>
      <c r="L4581" t="s">
        <v>218</v>
      </c>
      <c r="M4581" s="598">
        <v>2293830</v>
      </c>
    </row>
    <row r="4582" spans="1:13">
      <c r="A4582" t="s">
        <v>15260</v>
      </c>
      <c r="B4582" t="s">
        <v>15080</v>
      </c>
      <c r="C4582" t="s">
        <v>15058</v>
      </c>
      <c r="D4582">
        <v>7029</v>
      </c>
      <c r="E4582" t="s">
        <v>950</v>
      </c>
      <c r="F4582" t="s">
        <v>40</v>
      </c>
      <c r="G4582" t="s">
        <v>40</v>
      </c>
      <c r="H4582" t="s">
        <v>41</v>
      </c>
      <c r="I4582" s="615" t="s">
        <v>423</v>
      </c>
      <c r="J4582" t="s">
        <v>443</v>
      </c>
      <c r="K4582" t="s">
        <v>291</v>
      </c>
      <c r="L4582" t="s">
        <v>218</v>
      </c>
      <c r="M4582" s="598">
        <v>2293830</v>
      </c>
    </row>
    <row r="4583" spans="1:13">
      <c r="A4583" t="s">
        <v>15272</v>
      </c>
      <c r="B4583" t="s">
        <v>15080</v>
      </c>
      <c r="C4583" t="s">
        <v>15058</v>
      </c>
      <c r="D4583">
        <v>7029</v>
      </c>
      <c r="E4583" t="s">
        <v>950</v>
      </c>
      <c r="F4583" t="s">
        <v>40</v>
      </c>
      <c r="G4583" t="s">
        <v>40</v>
      </c>
      <c r="H4583" t="s">
        <v>41</v>
      </c>
      <c r="I4583" s="615" t="s">
        <v>424</v>
      </c>
      <c r="J4583" t="s">
        <v>444</v>
      </c>
      <c r="K4583" t="s">
        <v>291</v>
      </c>
      <c r="L4583" t="s">
        <v>218</v>
      </c>
      <c r="M4583" s="598">
        <v>2293830</v>
      </c>
    </row>
    <row r="4584" spans="1:13">
      <c r="A4584" t="s">
        <v>15284</v>
      </c>
      <c r="B4584" t="s">
        <v>15080</v>
      </c>
      <c r="C4584" t="s">
        <v>15058</v>
      </c>
      <c r="D4584">
        <v>7029</v>
      </c>
      <c r="E4584" t="s">
        <v>950</v>
      </c>
      <c r="F4584" t="s">
        <v>40</v>
      </c>
      <c r="G4584" t="s">
        <v>40</v>
      </c>
      <c r="H4584" t="s">
        <v>41</v>
      </c>
      <c r="I4584" s="615" t="s">
        <v>425</v>
      </c>
      <c r="J4584" t="s">
        <v>445</v>
      </c>
      <c r="K4584" t="s">
        <v>291</v>
      </c>
      <c r="L4584" t="s">
        <v>218</v>
      </c>
      <c r="M4584" s="598">
        <v>2293830</v>
      </c>
    </row>
    <row r="4585" spans="1:13">
      <c r="A4585" t="s">
        <v>15183</v>
      </c>
      <c r="B4585" t="s">
        <v>15070</v>
      </c>
      <c r="C4585" t="s">
        <v>15058</v>
      </c>
      <c r="D4585">
        <v>7029</v>
      </c>
      <c r="E4585" t="s">
        <v>950</v>
      </c>
      <c r="F4585" t="s">
        <v>40</v>
      </c>
      <c r="G4585" t="s">
        <v>40</v>
      </c>
      <c r="H4585" t="s">
        <v>41</v>
      </c>
      <c r="I4585" s="615" t="s">
        <v>221</v>
      </c>
      <c r="J4585" t="s">
        <v>222</v>
      </c>
      <c r="K4585" t="s">
        <v>290</v>
      </c>
      <c r="L4585" t="s">
        <v>32</v>
      </c>
      <c r="M4585" s="598">
        <v>2319240</v>
      </c>
    </row>
    <row r="4586" spans="1:13">
      <c r="A4586" t="s">
        <v>15144</v>
      </c>
      <c r="B4586" t="s">
        <v>15064</v>
      </c>
      <c r="C4586" t="s">
        <v>15058</v>
      </c>
      <c r="D4586" s="587">
        <v>7029</v>
      </c>
      <c r="E4586" t="s">
        <v>950</v>
      </c>
      <c r="F4586" t="s">
        <v>40</v>
      </c>
      <c r="G4586" t="s">
        <v>40</v>
      </c>
      <c r="H4586" t="s">
        <v>41</v>
      </c>
      <c r="I4586" t="s">
        <v>219</v>
      </c>
      <c r="J4586" t="s">
        <v>220</v>
      </c>
      <c r="K4586" t="s">
        <v>291</v>
      </c>
      <c r="L4586" t="s">
        <v>34</v>
      </c>
      <c r="M4586" s="598">
        <v>2340030</v>
      </c>
    </row>
    <row r="4587" spans="1:13">
      <c r="A4587" t="s">
        <v>15166</v>
      </c>
      <c r="B4587" t="s">
        <v>15060</v>
      </c>
      <c r="C4587" t="s">
        <v>15058</v>
      </c>
      <c r="D4587" s="587">
        <v>7029</v>
      </c>
      <c r="E4587" t="s">
        <v>950</v>
      </c>
      <c r="F4587" t="s">
        <v>40</v>
      </c>
      <c r="G4587" t="s">
        <v>40</v>
      </c>
      <c r="H4587" t="s">
        <v>41</v>
      </c>
      <c r="I4587" t="s">
        <v>46</v>
      </c>
      <c r="J4587" t="s">
        <v>47</v>
      </c>
      <c r="K4587" t="s">
        <v>1171</v>
      </c>
      <c r="L4587" t="s">
        <v>34</v>
      </c>
      <c r="M4587" s="598">
        <v>2425385</v>
      </c>
    </row>
    <row r="4588" spans="1:13">
      <c r="A4588" t="s">
        <v>15188</v>
      </c>
      <c r="B4588" t="s">
        <v>15080</v>
      </c>
      <c r="C4588" t="s">
        <v>15058</v>
      </c>
      <c r="D4588" s="587">
        <v>7029</v>
      </c>
      <c r="E4588" t="s">
        <v>950</v>
      </c>
      <c r="F4588" t="s">
        <v>40</v>
      </c>
      <c r="G4588" t="s">
        <v>40</v>
      </c>
      <c r="H4588" t="s">
        <v>41</v>
      </c>
      <c r="I4588" t="s">
        <v>221</v>
      </c>
      <c r="J4588" t="s">
        <v>222</v>
      </c>
      <c r="K4588" t="s">
        <v>291</v>
      </c>
      <c r="L4588" t="s">
        <v>218</v>
      </c>
      <c r="M4588" s="598">
        <v>2434740</v>
      </c>
    </row>
    <row r="4589" spans="1:13">
      <c r="A4589" t="s">
        <v>15132</v>
      </c>
      <c r="B4589" t="s">
        <v>15064</v>
      </c>
      <c r="C4589" t="s">
        <v>15058</v>
      </c>
      <c r="D4589" s="587">
        <v>7029</v>
      </c>
      <c r="E4589" t="s">
        <v>950</v>
      </c>
      <c r="F4589" t="s">
        <v>40</v>
      </c>
      <c r="G4589" t="s">
        <v>40</v>
      </c>
      <c r="H4589" t="s">
        <v>41</v>
      </c>
      <c r="I4589" t="s">
        <v>42</v>
      </c>
      <c r="J4589" t="s">
        <v>43</v>
      </c>
      <c r="K4589" t="s">
        <v>291</v>
      </c>
      <c r="L4589" t="s">
        <v>34</v>
      </c>
      <c r="M4589" s="598">
        <v>2453220</v>
      </c>
    </row>
    <row r="4590" spans="1:13">
      <c r="A4590" t="s">
        <v>15171</v>
      </c>
      <c r="B4590" t="s">
        <v>15070</v>
      </c>
      <c r="C4590" t="s">
        <v>15058</v>
      </c>
      <c r="D4590" s="587">
        <v>7029</v>
      </c>
      <c r="E4590" t="s">
        <v>950</v>
      </c>
      <c r="F4590" t="s">
        <v>40</v>
      </c>
      <c r="G4590" t="s">
        <v>40</v>
      </c>
      <c r="H4590" t="s">
        <v>41</v>
      </c>
      <c r="I4590" t="s">
        <v>46</v>
      </c>
      <c r="J4590" t="s">
        <v>47</v>
      </c>
      <c r="K4590" t="s">
        <v>290</v>
      </c>
      <c r="L4590" t="s">
        <v>32</v>
      </c>
      <c r="M4590" s="598">
        <v>2453220</v>
      </c>
    </row>
    <row r="4591" spans="1:13">
      <c r="A4591" t="s">
        <v>15193</v>
      </c>
      <c r="B4591" t="s">
        <v>15066</v>
      </c>
      <c r="C4591" t="s">
        <v>15058</v>
      </c>
      <c r="D4591" s="587">
        <v>7029</v>
      </c>
      <c r="E4591" t="s">
        <v>950</v>
      </c>
      <c r="F4591" t="s">
        <v>40</v>
      </c>
      <c r="G4591" t="s">
        <v>40</v>
      </c>
      <c r="H4591" t="s">
        <v>41</v>
      </c>
      <c r="I4591" t="s">
        <v>48</v>
      </c>
      <c r="J4591" t="s">
        <v>49</v>
      </c>
      <c r="K4591" t="s">
        <v>1170</v>
      </c>
      <c r="L4591" t="s">
        <v>32</v>
      </c>
      <c r="M4591" s="598">
        <v>2513049</v>
      </c>
    </row>
    <row r="4592" spans="1:13">
      <c r="A4592" t="s">
        <v>15205</v>
      </c>
      <c r="B4592" t="s">
        <v>15066</v>
      </c>
      <c r="C4592" t="s">
        <v>15058</v>
      </c>
      <c r="D4592" s="587">
        <v>7029</v>
      </c>
      <c r="E4592" t="s">
        <v>950</v>
      </c>
      <c r="F4592" t="s">
        <v>40</v>
      </c>
      <c r="G4592" t="s">
        <v>40</v>
      </c>
      <c r="H4592" t="s">
        <v>41</v>
      </c>
      <c r="I4592" t="s">
        <v>50</v>
      </c>
      <c r="J4592" t="s">
        <v>51</v>
      </c>
      <c r="K4592" t="s">
        <v>1170</v>
      </c>
      <c r="L4592" t="s">
        <v>32</v>
      </c>
      <c r="M4592" s="598">
        <v>2513049</v>
      </c>
    </row>
    <row r="4593" spans="1:13">
      <c r="A4593" t="s">
        <v>15217</v>
      </c>
      <c r="B4593" t="s">
        <v>15066</v>
      </c>
      <c r="C4593" t="s">
        <v>15058</v>
      </c>
      <c r="D4593" s="587">
        <v>7029</v>
      </c>
      <c r="E4593" t="s">
        <v>950</v>
      </c>
      <c r="F4593" t="s">
        <v>40</v>
      </c>
      <c r="G4593" t="s">
        <v>40</v>
      </c>
      <c r="H4593" t="s">
        <v>41</v>
      </c>
      <c r="I4593" t="s">
        <v>223</v>
      </c>
      <c r="J4593" t="s">
        <v>56</v>
      </c>
      <c r="K4593" t="s">
        <v>1170</v>
      </c>
      <c r="L4593" t="s">
        <v>32</v>
      </c>
      <c r="M4593" s="598">
        <v>2513049</v>
      </c>
    </row>
    <row r="4594" spans="1:13">
      <c r="A4594" t="s">
        <v>15229</v>
      </c>
      <c r="B4594" t="s">
        <v>15066</v>
      </c>
      <c r="C4594" t="s">
        <v>15058</v>
      </c>
      <c r="D4594" s="587">
        <v>7029</v>
      </c>
      <c r="E4594" t="s">
        <v>950</v>
      </c>
      <c r="F4594" t="s">
        <v>40</v>
      </c>
      <c r="G4594" t="s">
        <v>40</v>
      </c>
      <c r="H4594" t="s">
        <v>41</v>
      </c>
      <c r="I4594" t="s">
        <v>421</v>
      </c>
      <c r="J4594" t="s">
        <v>441</v>
      </c>
      <c r="K4594" t="s">
        <v>1170</v>
      </c>
      <c r="L4594" t="s">
        <v>32</v>
      </c>
      <c r="M4594" s="598">
        <v>2513049</v>
      </c>
    </row>
    <row r="4595" spans="1:13">
      <c r="A4595" t="s">
        <v>15241</v>
      </c>
      <c r="B4595" t="s">
        <v>15066</v>
      </c>
      <c r="C4595" t="s">
        <v>15058</v>
      </c>
      <c r="D4595" s="587">
        <v>7029</v>
      </c>
      <c r="E4595" t="s">
        <v>950</v>
      </c>
      <c r="F4595" t="s">
        <v>40</v>
      </c>
      <c r="G4595" t="s">
        <v>40</v>
      </c>
      <c r="H4595" t="s">
        <v>41</v>
      </c>
      <c r="I4595" t="s">
        <v>422</v>
      </c>
      <c r="J4595" t="s">
        <v>442</v>
      </c>
      <c r="K4595" t="s">
        <v>1170</v>
      </c>
      <c r="L4595" t="s">
        <v>32</v>
      </c>
      <c r="M4595" s="598">
        <v>2513049</v>
      </c>
    </row>
    <row r="4596" spans="1:13">
      <c r="A4596" t="s">
        <v>15253</v>
      </c>
      <c r="B4596" t="s">
        <v>15066</v>
      </c>
      <c r="C4596" t="s">
        <v>15058</v>
      </c>
      <c r="D4596" s="587">
        <v>7029</v>
      </c>
      <c r="E4596" t="s">
        <v>950</v>
      </c>
      <c r="F4596" t="s">
        <v>40</v>
      </c>
      <c r="G4596" t="s">
        <v>40</v>
      </c>
      <c r="H4596" t="s">
        <v>41</v>
      </c>
      <c r="I4596" t="s">
        <v>423</v>
      </c>
      <c r="J4596" t="s">
        <v>443</v>
      </c>
      <c r="K4596" t="s">
        <v>1170</v>
      </c>
      <c r="L4596" t="s">
        <v>32</v>
      </c>
      <c r="M4596" s="598">
        <v>2513049</v>
      </c>
    </row>
    <row r="4597" spans="1:13">
      <c r="A4597" t="s">
        <v>15265</v>
      </c>
      <c r="B4597" t="s">
        <v>15066</v>
      </c>
      <c r="C4597" t="s">
        <v>15058</v>
      </c>
      <c r="D4597" s="587">
        <v>7029</v>
      </c>
      <c r="E4597" t="s">
        <v>950</v>
      </c>
      <c r="F4597" t="s">
        <v>40</v>
      </c>
      <c r="G4597" t="s">
        <v>40</v>
      </c>
      <c r="H4597" t="s">
        <v>41</v>
      </c>
      <c r="I4597" t="s">
        <v>424</v>
      </c>
      <c r="J4597" t="s">
        <v>444</v>
      </c>
      <c r="K4597" t="s">
        <v>1170</v>
      </c>
      <c r="L4597" t="s">
        <v>32</v>
      </c>
      <c r="M4597" s="598">
        <v>2513049</v>
      </c>
    </row>
    <row r="4598" spans="1:13">
      <c r="A4598" t="s">
        <v>15277</v>
      </c>
      <c r="B4598" t="s">
        <v>15066</v>
      </c>
      <c r="C4598" t="s">
        <v>15058</v>
      </c>
      <c r="D4598" s="587">
        <v>7029</v>
      </c>
      <c r="E4598" t="s">
        <v>950</v>
      </c>
      <c r="F4598" t="s">
        <v>40</v>
      </c>
      <c r="G4598" t="s">
        <v>40</v>
      </c>
      <c r="H4598" t="s">
        <v>41</v>
      </c>
      <c r="I4598" t="s">
        <v>425</v>
      </c>
      <c r="J4598" t="s">
        <v>445</v>
      </c>
      <c r="K4598" t="s">
        <v>1170</v>
      </c>
      <c r="L4598" t="s">
        <v>32</v>
      </c>
      <c r="M4598" s="598">
        <v>2513049</v>
      </c>
    </row>
    <row r="4599" spans="1:13">
      <c r="A4599" t="s">
        <v>15154</v>
      </c>
      <c r="B4599" t="s">
        <v>15060</v>
      </c>
      <c r="C4599" t="s">
        <v>15058</v>
      </c>
      <c r="D4599" s="587">
        <v>7029</v>
      </c>
      <c r="E4599" t="s">
        <v>950</v>
      </c>
      <c r="F4599" t="s">
        <v>40</v>
      </c>
      <c r="G4599" t="s">
        <v>40</v>
      </c>
      <c r="H4599" t="s">
        <v>41</v>
      </c>
      <c r="I4599" t="s">
        <v>44</v>
      </c>
      <c r="J4599" t="s">
        <v>45</v>
      </c>
      <c r="K4599" t="s">
        <v>1171</v>
      </c>
      <c r="L4599" t="s">
        <v>34</v>
      </c>
      <c r="M4599" s="598">
        <v>2558210</v>
      </c>
    </row>
    <row r="4600" spans="1:13">
      <c r="A4600" t="s">
        <v>15120</v>
      </c>
      <c r="B4600" t="s">
        <v>15064</v>
      </c>
      <c r="C4600" t="s">
        <v>15058</v>
      </c>
      <c r="D4600" s="587">
        <v>7029</v>
      </c>
      <c r="E4600" t="s">
        <v>950</v>
      </c>
      <c r="F4600" t="s">
        <v>40</v>
      </c>
      <c r="G4600" t="s">
        <v>40</v>
      </c>
      <c r="H4600" t="s">
        <v>41</v>
      </c>
      <c r="I4600" t="s">
        <v>324</v>
      </c>
      <c r="J4600" t="s">
        <v>688</v>
      </c>
      <c r="K4600" t="s">
        <v>291</v>
      </c>
      <c r="L4600" t="s">
        <v>34</v>
      </c>
      <c r="M4600" s="598">
        <v>2568720</v>
      </c>
    </row>
    <row r="4601" spans="1:13">
      <c r="A4601" t="s">
        <v>15176</v>
      </c>
      <c r="B4601" t="s">
        <v>15080</v>
      </c>
      <c r="C4601" t="s">
        <v>15058</v>
      </c>
      <c r="D4601" s="587">
        <v>7029</v>
      </c>
      <c r="E4601" t="s">
        <v>950</v>
      </c>
      <c r="F4601" t="s">
        <v>40</v>
      </c>
      <c r="G4601" t="s">
        <v>40</v>
      </c>
      <c r="H4601" t="s">
        <v>41</v>
      </c>
      <c r="I4601" t="s">
        <v>46</v>
      </c>
      <c r="J4601" t="s">
        <v>47</v>
      </c>
      <c r="K4601" t="s">
        <v>291</v>
      </c>
      <c r="L4601" t="s">
        <v>218</v>
      </c>
      <c r="M4601" s="598">
        <v>2575650</v>
      </c>
    </row>
    <row r="4602" spans="1:13">
      <c r="A4602" t="s">
        <v>15159</v>
      </c>
      <c r="B4602" t="s">
        <v>15070</v>
      </c>
      <c r="C4602" t="s">
        <v>15058</v>
      </c>
      <c r="D4602" s="587">
        <v>7029</v>
      </c>
      <c r="E4602" t="s">
        <v>950</v>
      </c>
      <c r="F4602" t="s">
        <v>40</v>
      </c>
      <c r="G4602" t="s">
        <v>40</v>
      </c>
      <c r="H4602" t="s">
        <v>41</v>
      </c>
      <c r="I4602" t="s">
        <v>44</v>
      </c>
      <c r="J4602" t="s">
        <v>45</v>
      </c>
      <c r="K4602" t="s">
        <v>290</v>
      </c>
      <c r="L4602" t="s">
        <v>32</v>
      </c>
      <c r="M4602" s="598">
        <v>2587200</v>
      </c>
    </row>
    <row r="4603" spans="1:13">
      <c r="A4603" t="s">
        <v>15198</v>
      </c>
      <c r="B4603" t="s">
        <v>15076</v>
      </c>
      <c r="C4603" t="s">
        <v>15058</v>
      </c>
      <c r="D4603" s="587">
        <v>7029</v>
      </c>
      <c r="E4603" t="s">
        <v>950</v>
      </c>
      <c r="F4603" t="s">
        <v>40</v>
      </c>
      <c r="G4603" t="s">
        <v>40</v>
      </c>
      <c r="H4603" t="s">
        <v>41</v>
      </c>
      <c r="I4603" t="s">
        <v>48</v>
      </c>
      <c r="J4603" t="s">
        <v>49</v>
      </c>
      <c r="K4603" t="s">
        <v>1171</v>
      </c>
      <c r="L4603" t="s">
        <v>218</v>
      </c>
      <c r="M4603" s="598">
        <v>2637905</v>
      </c>
    </row>
    <row r="4604" spans="1:13">
      <c r="A4604" t="s">
        <v>15210</v>
      </c>
      <c r="B4604" t="s">
        <v>15076</v>
      </c>
      <c r="C4604" t="s">
        <v>15058</v>
      </c>
      <c r="D4604" s="587">
        <v>7029</v>
      </c>
      <c r="E4604" t="s">
        <v>950</v>
      </c>
      <c r="F4604" t="s">
        <v>40</v>
      </c>
      <c r="G4604" t="s">
        <v>40</v>
      </c>
      <c r="H4604" t="s">
        <v>41</v>
      </c>
      <c r="I4604" t="s">
        <v>50</v>
      </c>
      <c r="J4604" t="s">
        <v>51</v>
      </c>
      <c r="K4604" t="s">
        <v>1171</v>
      </c>
      <c r="L4604" t="s">
        <v>218</v>
      </c>
      <c r="M4604" s="598">
        <v>2637905</v>
      </c>
    </row>
    <row r="4605" spans="1:13">
      <c r="A4605" t="s">
        <v>15222</v>
      </c>
      <c r="B4605" t="s">
        <v>15076</v>
      </c>
      <c r="C4605" t="s">
        <v>15058</v>
      </c>
      <c r="D4605" s="587">
        <v>7029</v>
      </c>
      <c r="E4605" t="s">
        <v>950</v>
      </c>
      <c r="F4605" t="s">
        <v>40</v>
      </c>
      <c r="G4605" t="s">
        <v>40</v>
      </c>
      <c r="H4605" t="s">
        <v>41</v>
      </c>
      <c r="I4605" t="s">
        <v>223</v>
      </c>
      <c r="J4605" t="s">
        <v>56</v>
      </c>
      <c r="K4605" t="s">
        <v>1171</v>
      </c>
      <c r="L4605" t="s">
        <v>218</v>
      </c>
      <c r="M4605" s="598">
        <v>2637905</v>
      </c>
    </row>
    <row r="4606" spans="1:13">
      <c r="A4606" t="s">
        <v>15234</v>
      </c>
      <c r="B4606" t="s">
        <v>15076</v>
      </c>
      <c r="C4606" t="s">
        <v>15058</v>
      </c>
      <c r="D4606" s="587">
        <v>7029</v>
      </c>
      <c r="E4606" t="s">
        <v>950</v>
      </c>
      <c r="F4606" t="s">
        <v>40</v>
      </c>
      <c r="G4606" t="s">
        <v>40</v>
      </c>
      <c r="H4606" t="s">
        <v>41</v>
      </c>
      <c r="I4606" t="s">
        <v>421</v>
      </c>
      <c r="J4606" t="s">
        <v>441</v>
      </c>
      <c r="K4606" t="s">
        <v>1171</v>
      </c>
      <c r="L4606" t="s">
        <v>218</v>
      </c>
      <c r="M4606" s="598">
        <v>2637905</v>
      </c>
    </row>
    <row r="4607" spans="1:13">
      <c r="A4607" t="s">
        <v>15246</v>
      </c>
      <c r="B4607" t="s">
        <v>15076</v>
      </c>
      <c r="C4607" t="s">
        <v>15058</v>
      </c>
      <c r="D4607" s="587">
        <v>7029</v>
      </c>
      <c r="E4607" t="s">
        <v>950</v>
      </c>
      <c r="F4607" t="s">
        <v>40</v>
      </c>
      <c r="G4607" t="s">
        <v>40</v>
      </c>
      <c r="H4607" t="s">
        <v>41</v>
      </c>
      <c r="I4607" t="s">
        <v>422</v>
      </c>
      <c r="J4607" t="s">
        <v>442</v>
      </c>
      <c r="K4607" t="s">
        <v>1171</v>
      </c>
      <c r="L4607" t="s">
        <v>218</v>
      </c>
      <c r="M4607" s="598">
        <v>2637905</v>
      </c>
    </row>
    <row r="4608" spans="1:13">
      <c r="A4608" t="s">
        <v>15258</v>
      </c>
      <c r="B4608" t="s">
        <v>15076</v>
      </c>
      <c r="C4608" t="s">
        <v>15058</v>
      </c>
      <c r="D4608" s="587">
        <v>7029</v>
      </c>
      <c r="E4608" t="s">
        <v>950</v>
      </c>
      <c r="F4608" t="s">
        <v>40</v>
      </c>
      <c r="G4608" t="s">
        <v>40</v>
      </c>
      <c r="H4608" t="s">
        <v>41</v>
      </c>
      <c r="I4608" t="s">
        <v>423</v>
      </c>
      <c r="J4608" t="s">
        <v>443</v>
      </c>
      <c r="K4608" t="s">
        <v>1171</v>
      </c>
      <c r="L4608" t="s">
        <v>218</v>
      </c>
      <c r="M4608" s="598">
        <v>2637905</v>
      </c>
    </row>
    <row r="4609" spans="1:13">
      <c r="A4609" t="s">
        <v>15270</v>
      </c>
      <c r="B4609" t="s">
        <v>15076</v>
      </c>
      <c r="C4609" t="s">
        <v>15058</v>
      </c>
      <c r="D4609" s="587">
        <v>7029</v>
      </c>
      <c r="E4609" t="s">
        <v>950</v>
      </c>
      <c r="F4609" t="s">
        <v>40</v>
      </c>
      <c r="G4609" t="s">
        <v>40</v>
      </c>
      <c r="H4609" t="s">
        <v>41</v>
      </c>
      <c r="I4609" t="s">
        <v>424</v>
      </c>
      <c r="J4609" t="s">
        <v>444</v>
      </c>
      <c r="K4609" t="s">
        <v>1171</v>
      </c>
      <c r="L4609" t="s">
        <v>218</v>
      </c>
      <c r="M4609" s="598">
        <v>2637905</v>
      </c>
    </row>
    <row r="4610" spans="1:13">
      <c r="A4610" t="s">
        <v>15282</v>
      </c>
      <c r="B4610" t="s">
        <v>15076</v>
      </c>
      <c r="C4610" t="s">
        <v>15058</v>
      </c>
      <c r="D4610" s="587">
        <v>7029</v>
      </c>
      <c r="E4610" t="s">
        <v>950</v>
      </c>
      <c r="F4610" t="s">
        <v>40</v>
      </c>
      <c r="G4610" t="s">
        <v>40</v>
      </c>
      <c r="H4610" t="s">
        <v>41</v>
      </c>
      <c r="I4610" t="s">
        <v>425</v>
      </c>
      <c r="J4610" t="s">
        <v>445</v>
      </c>
      <c r="K4610" t="s">
        <v>1171</v>
      </c>
      <c r="L4610" t="s">
        <v>218</v>
      </c>
      <c r="M4610" s="598">
        <v>2637905</v>
      </c>
    </row>
    <row r="4611" spans="1:13">
      <c r="A4611" t="s">
        <v>15181</v>
      </c>
      <c r="B4611" t="s">
        <v>15066</v>
      </c>
      <c r="C4611" t="s">
        <v>15058</v>
      </c>
      <c r="D4611" s="587">
        <v>7029</v>
      </c>
      <c r="E4611" t="s">
        <v>950</v>
      </c>
      <c r="F4611" t="s">
        <v>40</v>
      </c>
      <c r="G4611" t="s">
        <v>40</v>
      </c>
      <c r="H4611" t="s">
        <v>41</v>
      </c>
      <c r="I4611" t="s">
        <v>221</v>
      </c>
      <c r="J4611" t="s">
        <v>222</v>
      </c>
      <c r="K4611" t="s">
        <v>1170</v>
      </c>
      <c r="L4611" t="s">
        <v>32</v>
      </c>
      <c r="M4611" s="598">
        <v>2667126</v>
      </c>
    </row>
    <row r="4612" spans="1:13">
      <c r="A4612" t="s">
        <v>15063</v>
      </c>
      <c r="B4612" t="s">
        <v>15064</v>
      </c>
      <c r="C4612" t="s">
        <v>15058</v>
      </c>
      <c r="D4612" s="587">
        <v>7029</v>
      </c>
      <c r="E4612" t="s">
        <v>950</v>
      </c>
      <c r="F4612" t="s">
        <v>40</v>
      </c>
      <c r="G4612" t="s">
        <v>40</v>
      </c>
      <c r="H4612" t="s">
        <v>41</v>
      </c>
      <c r="I4612" t="s">
        <v>316</v>
      </c>
      <c r="J4612" t="s">
        <v>684</v>
      </c>
      <c r="K4612" t="s">
        <v>291</v>
      </c>
      <c r="L4612" t="s">
        <v>34</v>
      </c>
      <c r="M4612" s="598">
        <v>2684220</v>
      </c>
    </row>
    <row r="4613" spans="1:13">
      <c r="A4613" t="s">
        <v>15084</v>
      </c>
      <c r="B4613" t="s">
        <v>15064</v>
      </c>
      <c r="C4613" t="s">
        <v>15058</v>
      </c>
      <c r="D4613" s="587">
        <v>7029</v>
      </c>
      <c r="E4613" t="s">
        <v>950</v>
      </c>
      <c r="F4613" t="s">
        <v>40</v>
      </c>
      <c r="G4613" t="s">
        <v>40</v>
      </c>
      <c r="H4613" t="s">
        <v>41</v>
      </c>
      <c r="I4613" t="s">
        <v>318</v>
      </c>
      <c r="J4613" t="s">
        <v>685</v>
      </c>
      <c r="K4613" t="s">
        <v>291</v>
      </c>
      <c r="L4613" t="s">
        <v>34</v>
      </c>
      <c r="M4613" s="598">
        <v>2684220</v>
      </c>
    </row>
    <row r="4614" spans="1:13">
      <c r="A4614" t="s">
        <v>15096</v>
      </c>
      <c r="B4614" t="s">
        <v>15064</v>
      </c>
      <c r="C4614" t="s">
        <v>15058</v>
      </c>
      <c r="D4614" s="587">
        <v>7029</v>
      </c>
      <c r="E4614" t="s">
        <v>950</v>
      </c>
      <c r="F4614" t="s">
        <v>40</v>
      </c>
      <c r="G4614" t="s">
        <v>40</v>
      </c>
      <c r="H4614" t="s">
        <v>41</v>
      </c>
      <c r="I4614" t="s">
        <v>320</v>
      </c>
      <c r="J4614" t="s">
        <v>686</v>
      </c>
      <c r="K4614" t="s">
        <v>291</v>
      </c>
      <c r="L4614" t="s">
        <v>34</v>
      </c>
      <c r="M4614" s="598">
        <v>2684220</v>
      </c>
    </row>
    <row r="4615" spans="1:13">
      <c r="A4615" t="s">
        <v>15108</v>
      </c>
      <c r="B4615" t="s">
        <v>15064</v>
      </c>
      <c r="C4615" t="s">
        <v>15058</v>
      </c>
      <c r="D4615" s="587">
        <v>7029</v>
      </c>
      <c r="E4615" t="s">
        <v>950</v>
      </c>
      <c r="F4615" t="s">
        <v>40</v>
      </c>
      <c r="G4615" t="s">
        <v>40</v>
      </c>
      <c r="H4615" t="s">
        <v>41</v>
      </c>
      <c r="I4615" t="s">
        <v>322</v>
      </c>
      <c r="J4615" t="s">
        <v>687</v>
      </c>
      <c r="K4615" t="s">
        <v>291</v>
      </c>
      <c r="L4615" t="s">
        <v>34</v>
      </c>
      <c r="M4615" s="598">
        <v>2684220</v>
      </c>
    </row>
    <row r="4616" spans="1:13">
      <c r="A4616" t="s">
        <v>15142</v>
      </c>
      <c r="B4616" t="s">
        <v>15060</v>
      </c>
      <c r="C4616" t="s">
        <v>15058</v>
      </c>
      <c r="D4616" s="587">
        <v>7029</v>
      </c>
      <c r="E4616" t="s">
        <v>950</v>
      </c>
      <c r="F4616" t="s">
        <v>40</v>
      </c>
      <c r="G4616" t="s">
        <v>40</v>
      </c>
      <c r="H4616" t="s">
        <v>41</v>
      </c>
      <c r="I4616" t="s">
        <v>219</v>
      </c>
      <c r="J4616" t="s">
        <v>220</v>
      </c>
      <c r="K4616" t="s">
        <v>1171</v>
      </c>
      <c r="L4616" t="s">
        <v>34</v>
      </c>
      <c r="M4616" s="598">
        <v>2691035</v>
      </c>
    </row>
    <row r="4617" spans="1:13">
      <c r="A4617" t="s">
        <v>15164</v>
      </c>
      <c r="B4617" t="s">
        <v>15080</v>
      </c>
      <c r="C4617" t="s">
        <v>15058</v>
      </c>
      <c r="D4617" s="587">
        <v>7029</v>
      </c>
      <c r="E4617" t="s">
        <v>950</v>
      </c>
      <c r="F4617" t="s">
        <v>40</v>
      </c>
      <c r="G4617" t="s">
        <v>40</v>
      </c>
      <c r="H4617" t="s">
        <v>41</v>
      </c>
      <c r="I4617" t="s">
        <v>44</v>
      </c>
      <c r="J4617" t="s">
        <v>45</v>
      </c>
      <c r="K4617" t="s">
        <v>291</v>
      </c>
      <c r="L4617" t="s">
        <v>218</v>
      </c>
      <c r="M4617" s="598">
        <v>2716560</v>
      </c>
    </row>
    <row r="4618" spans="1:13">
      <c r="A4618" t="s">
        <v>15147</v>
      </c>
      <c r="B4618" t="s">
        <v>15070</v>
      </c>
      <c r="C4618" t="s">
        <v>15058</v>
      </c>
      <c r="D4618" s="587">
        <v>7029</v>
      </c>
      <c r="E4618" t="s">
        <v>950</v>
      </c>
      <c r="F4618" t="s">
        <v>40</v>
      </c>
      <c r="G4618" t="s">
        <v>40</v>
      </c>
      <c r="H4618" t="s">
        <v>41</v>
      </c>
      <c r="I4618" t="s">
        <v>219</v>
      </c>
      <c r="J4618" t="s">
        <v>220</v>
      </c>
      <c r="K4618" t="s">
        <v>290</v>
      </c>
      <c r="L4618" t="s">
        <v>32</v>
      </c>
      <c r="M4618" s="598">
        <v>2721180</v>
      </c>
    </row>
    <row r="4619" spans="1:13">
      <c r="A4619" t="s">
        <v>15186</v>
      </c>
      <c r="B4619" t="s">
        <v>15076</v>
      </c>
      <c r="C4619" t="s">
        <v>15058</v>
      </c>
      <c r="D4619" s="587">
        <v>7029</v>
      </c>
      <c r="E4619" t="s">
        <v>950</v>
      </c>
      <c r="F4619" t="s">
        <v>40</v>
      </c>
      <c r="G4619" t="s">
        <v>40</v>
      </c>
      <c r="H4619" t="s">
        <v>41</v>
      </c>
      <c r="I4619" t="s">
        <v>221</v>
      </c>
      <c r="J4619" t="s">
        <v>222</v>
      </c>
      <c r="K4619" t="s">
        <v>1171</v>
      </c>
      <c r="L4619" t="s">
        <v>218</v>
      </c>
      <c r="M4619" s="598">
        <v>2799951</v>
      </c>
    </row>
    <row r="4620" spans="1:13">
      <c r="A4620" t="s">
        <v>15130</v>
      </c>
      <c r="B4620" t="s">
        <v>15060</v>
      </c>
      <c r="C4620" t="s">
        <v>15058</v>
      </c>
      <c r="D4620" s="587">
        <v>7029</v>
      </c>
      <c r="E4620" t="s">
        <v>950</v>
      </c>
      <c r="F4620" t="s">
        <v>40</v>
      </c>
      <c r="G4620" t="s">
        <v>40</v>
      </c>
      <c r="H4620" t="s">
        <v>41</v>
      </c>
      <c r="I4620" t="s">
        <v>42</v>
      </c>
      <c r="J4620" t="s">
        <v>43</v>
      </c>
      <c r="K4620" t="s">
        <v>1171</v>
      </c>
      <c r="L4620" t="s">
        <v>34</v>
      </c>
      <c r="M4620" s="598">
        <v>2821203</v>
      </c>
    </row>
    <row r="4621" spans="1:13">
      <c r="A4621" t="s">
        <v>15169</v>
      </c>
      <c r="B4621" t="s">
        <v>15066</v>
      </c>
      <c r="C4621" t="s">
        <v>15058</v>
      </c>
      <c r="D4621">
        <v>7029</v>
      </c>
      <c r="E4621" t="s">
        <v>950</v>
      </c>
      <c r="F4621" t="s">
        <v>40</v>
      </c>
      <c r="G4621" t="s">
        <v>40</v>
      </c>
      <c r="H4621" t="s">
        <v>41</v>
      </c>
      <c r="I4621" t="s">
        <v>46</v>
      </c>
      <c r="J4621" t="s">
        <v>47</v>
      </c>
      <c r="K4621" t="s">
        <v>1170</v>
      </c>
      <c r="L4621" t="s">
        <v>32</v>
      </c>
      <c r="M4621" s="598">
        <v>2821203</v>
      </c>
    </row>
    <row r="4622" spans="1:13">
      <c r="A4622" t="s">
        <v>15135</v>
      </c>
      <c r="B4622" t="s">
        <v>15070</v>
      </c>
      <c r="C4622" t="s">
        <v>15058</v>
      </c>
      <c r="D4622">
        <v>7029</v>
      </c>
      <c r="E4622" t="s">
        <v>950</v>
      </c>
      <c r="F4622" t="s">
        <v>40</v>
      </c>
      <c r="G4622" t="s">
        <v>40</v>
      </c>
      <c r="H4622" t="s">
        <v>41</v>
      </c>
      <c r="I4622" t="s">
        <v>42</v>
      </c>
      <c r="J4622" t="s">
        <v>43</v>
      </c>
      <c r="K4622" t="s">
        <v>290</v>
      </c>
      <c r="L4622" t="s">
        <v>32</v>
      </c>
      <c r="M4622" s="598">
        <v>2852850</v>
      </c>
    </row>
    <row r="4623" spans="1:13">
      <c r="A4623" t="s">
        <v>15152</v>
      </c>
      <c r="B4623" t="s">
        <v>15080</v>
      </c>
      <c r="C4623" t="s">
        <v>15058</v>
      </c>
      <c r="D4623">
        <v>7029</v>
      </c>
      <c r="E4623" t="s">
        <v>950</v>
      </c>
      <c r="F4623" t="s">
        <v>40</v>
      </c>
      <c r="G4623" t="s">
        <v>40</v>
      </c>
      <c r="H4623" t="s">
        <v>41</v>
      </c>
      <c r="I4623" t="s">
        <v>219</v>
      </c>
      <c r="J4623" t="s">
        <v>220</v>
      </c>
      <c r="K4623" t="s">
        <v>291</v>
      </c>
      <c r="L4623" t="s">
        <v>218</v>
      </c>
      <c r="M4623" s="598">
        <v>2855160</v>
      </c>
    </row>
    <row r="4624" spans="1:13">
      <c r="A4624" t="s">
        <v>15118</v>
      </c>
      <c r="B4624" t="s">
        <v>15060</v>
      </c>
      <c r="C4624" t="s">
        <v>15058</v>
      </c>
      <c r="D4624">
        <v>7029</v>
      </c>
      <c r="E4624" t="s">
        <v>950</v>
      </c>
      <c r="F4624" t="s">
        <v>40</v>
      </c>
      <c r="G4624" t="s">
        <v>40</v>
      </c>
      <c r="H4624" t="s">
        <v>41</v>
      </c>
      <c r="I4624" t="s">
        <v>324</v>
      </c>
      <c r="J4624" t="s">
        <v>688</v>
      </c>
      <c r="K4624" t="s">
        <v>1171</v>
      </c>
      <c r="L4624" t="s">
        <v>34</v>
      </c>
      <c r="M4624" s="598">
        <v>2954028</v>
      </c>
    </row>
    <row r="4625" spans="1:13">
      <c r="A4625" t="s">
        <v>15174</v>
      </c>
      <c r="B4625" t="s">
        <v>15076</v>
      </c>
      <c r="C4625" t="s">
        <v>15058</v>
      </c>
      <c r="D4625">
        <v>7029</v>
      </c>
      <c r="E4625" t="s">
        <v>950</v>
      </c>
      <c r="F4625" t="s">
        <v>40</v>
      </c>
      <c r="G4625" t="s">
        <v>40</v>
      </c>
      <c r="H4625" t="s">
        <v>41</v>
      </c>
      <c r="I4625" t="s">
        <v>46</v>
      </c>
      <c r="J4625" t="s">
        <v>47</v>
      </c>
      <c r="K4625" t="s">
        <v>1171</v>
      </c>
      <c r="L4625" t="s">
        <v>218</v>
      </c>
      <c r="M4625" s="598">
        <v>2961998</v>
      </c>
    </row>
    <row r="4626" spans="1:13">
      <c r="A4626" t="s">
        <v>15157</v>
      </c>
      <c r="B4626" t="s">
        <v>15066</v>
      </c>
      <c r="C4626" t="s">
        <v>15058</v>
      </c>
      <c r="D4626">
        <v>7029</v>
      </c>
      <c r="E4626" t="s">
        <v>950</v>
      </c>
      <c r="F4626" t="s">
        <v>40</v>
      </c>
      <c r="G4626" t="s">
        <v>40</v>
      </c>
      <c r="H4626" t="s">
        <v>41</v>
      </c>
      <c r="I4626" t="s">
        <v>44</v>
      </c>
      <c r="J4626" t="s">
        <v>45</v>
      </c>
      <c r="K4626" t="s">
        <v>1170</v>
      </c>
      <c r="L4626" t="s">
        <v>32</v>
      </c>
      <c r="M4626" s="598">
        <v>2975280</v>
      </c>
    </row>
    <row r="4627" spans="1:13">
      <c r="A4627" t="s">
        <v>15123</v>
      </c>
      <c r="B4627" t="s">
        <v>15070</v>
      </c>
      <c r="C4627" t="s">
        <v>15058</v>
      </c>
      <c r="D4627">
        <v>7029</v>
      </c>
      <c r="E4627" t="s">
        <v>950</v>
      </c>
      <c r="F4627" t="s">
        <v>40</v>
      </c>
      <c r="G4627" t="s">
        <v>40</v>
      </c>
      <c r="H4627" t="s">
        <v>41</v>
      </c>
      <c r="I4627" t="s">
        <v>324</v>
      </c>
      <c r="J4627" t="s">
        <v>688</v>
      </c>
      <c r="K4627" t="s">
        <v>290</v>
      </c>
      <c r="L4627" t="s">
        <v>32</v>
      </c>
      <c r="M4627" s="598">
        <v>2986830</v>
      </c>
    </row>
    <row r="4628" spans="1:13">
      <c r="A4628" t="s">
        <v>15140</v>
      </c>
      <c r="B4628" t="s">
        <v>15080</v>
      </c>
      <c r="C4628" t="s">
        <v>15058</v>
      </c>
      <c r="D4628">
        <v>7029</v>
      </c>
      <c r="E4628" t="s">
        <v>950</v>
      </c>
      <c r="F4628" t="s">
        <v>40</v>
      </c>
      <c r="G4628" t="s">
        <v>40</v>
      </c>
      <c r="H4628" t="s">
        <v>41</v>
      </c>
      <c r="I4628" t="s">
        <v>42</v>
      </c>
      <c r="J4628" t="s">
        <v>43</v>
      </c>
      <c r="K4628" t="s">
        <v>291</v>
      </c>
      <c r="L4628" t="s">
        <v>218</v>
      </c>
      <c r="M4628" s="598">
        <v>2996070</v>
      </c>
    </row>
    <row r="4629" spans="1:13">
      <c r="A4629" t="s">
        <v>15059</v>
      </c>
      <c r="B4629" t="s">
        <v>15060</v>
      </c>
      <c r="C4629" t="s">
        <v>15058</v>
      </c>
      <c r="D4629">
        <v>7029</v>
      </c>
      <c r="E4629" t="s">
        <v>950</v>
      </c>
      <c r="F4629" t="s">
        <v>40</v>
      </c>
      <c r="G4629" t="s">
        <v>40</v>
      </c>
      <c r="H4629" t="s">
        <v>41</v>
      </c>
      <c r="I4629" t="s">
        <v>316</v>
      </c>
      <c r="J4629" t="s">
        <v>684</v>
      </c>
      <c r="K4629" t="s">
        <v>1171</v>
      </c>
      <c r="L4629" t="s">
        <v>34</v>
      </c>
      <c r="M4629" s="598">
        <v>3086853</v>
      </c>
    </row>
    <row r="4630" spans="1:13">
      <c r="A4630" t="s">
        <v>15082</v>
      </c>
      <c r="B4630" t="s">
        <v>15060</v>
      </c>
      <c r="C4630" t="s">
        <v>15058</v>
      </c>
      <c r="D4630">
        <v>7029</v>
      </c>
      <c r="E4630" t="s">
        <v>950</v>
      </c>
      <c r="F4630" t="s">
        <v>40</v>
      </c>
      <c r="G4630" t="s">
        <v>40</v>
      </c>
      <c r="H4630" t="s">
        <v>41</v>
      </c>
      <c r="I4630" t="s">
        <v>318</v>
      </c>
      <c r="J4630" t="s">
        <v>685</v>
      </c>
      <c r="K4630" t="s">
        <v>1171</v>
      </c>
      <c r="L4630" t="s">
        <v>34</v>
      </c>
      <c r="M4630" s="598">
        <v>3086853</v>
      </c>
    </row>
    <row r="4631" spans="1:13">
      <c r="A4631" t="s">
        <v>15094</v>
      </c>
      <c r="B4631" t="s">
        <v>15060</v>
      </c>
      <c r="C4631" t="s">
        <v>15058</v>
      </c>
      <c r="D4631">
        <v>7029</v>
      </c>
      <c r="E4631" t="s">
        <v>950</v>
      </c>
      <c r="F4631" t="s">
        <v>40</v>
      </c>
      <c r="G4631" t="s">
        <v>40</v>
      </c>
      <c r="H4631" t="s">
        <v>41</v>
      </c>
      <c r="I4631" t="s">
        <v>320</v>
      </c>
      <c r="J4631" t="s">
        <v>686</v>
      </c>
      <c r="K4631" t="s">
        <v>1171</v>
      </c>
      <c r="L4631" t="s">
        <v>34</v>
      </c>
      <c r="M4631" s="598">
        <v>3086853</v>
      </c>
    </row>
    <row r="4632" spans="1:13">
      <c r="A4632" t="s">
        <v>15106</v>
      </c>
      <c r="B4632" t="s">
        <v>15060</v>
      </c>
      <c r="C4632" t="s">
        <v>15058</v>
      </c>
      <c r="D4632">
        <v>7029</v>
      </c>
      <c r="E4632" t="s">
        <v>950</v>
      </c>
      <c r="F4632" t="s">
        <v>40</v>
      </c>
      <c r="G4632" t="s">
        <v>40</v>
      </c>
      <c r="H4632" t="s">
        <v>41</v>
      </c>
      <c r="I4632" t="s">
        <v>322</v>
      </c>
      <c r="J4632" t="s">
        <v>687</v>
      </c>
      <c r="K4632" t="s">
        <v>1171</v>
      </c>
      <c r="L4632" t="s">
        <v>34</v>
      </c>
      <c r="M4632" s="598">
        <v>3086853</v>
      </c>
    </row>
    <row r="4633" spans="1:13">
      <c r="A4633" t="s">
        <v>15069</v>
      </c>
      <c r="B4633" t="s">
        <v>15070</v>
      </c>
      <c r="C4633" t="s">
        <v>15058</v>
      </c>
      <c r="D4633">
        <v>7029</v>
      </c>
      <c r="E4633" t="s">
        <v>950</v>
      </c>
      <c r="F4633" t="s">
        <v>40</v>
      </c>
      <c r="G4633" t="s">
        <v>40</v>
      </c>
      <c r="H4633" t="s">
        <v>41</v>
      </c>
      <c r="I4633" t="s">
        <v>316</v>
      </c>
      <c r="J4633" t="s">
        <v>684</v>
      </c>
      <c r="K4633" t="s">
        <v>290</v>
      </c>
      <c r="L4633" t="s">
        <v>32</v>
      </c>
      <c r="M4633" s="598">
        <v>3120810</v>
      </c>
    </row>
    <row r="4634" spans="1:13">
      <c r="A4634" t="s">
        <v>15087</v>
      </c>
      <c r="B4634" t="s">
        <v>15070</v>
      </c>
      <c r="C4634" t="s">
        <v>15058</v>
      </c>
      <c r="D4634">
        <v>7029</v>
      </c>
      <c r="E4634" t="s">
        <v>950</v>
      </c>
      <c r="F4634" t="s">
        <v>40</v>
      </c>
      <c r="G4634" t="s">
        <v>40</v>
      </c>
      <c r="H4634" t="s">
        <v>41</v>
      </c>
      <c r="I4634" t="s">
        <v>318</v>
      </c>
      <c r="J4634" t="s">
        <v>685</v>
      </c>
      <c r="K4634" t="s">
        <v>290</v>
      </c>
      <c r="L4634" t="s">
        <v>32</v>
      </c>
      <c r="M4634" s="598">
        <v>3120810</v>
      </c>
    </row>
    <row r="4635" spans="1:13">
      <c r="A4635" t="s">
        <v>15099</v>
      </c>
      <c r="B4635" t="s">
        <v>15070</v>
      </c>
      <c r="C4635" t="s">
        <v>15058</v>
      </c>
      <c r="D4635">
        <v>7029</v>
      </c>
      <c r="E4635" t="s">
        <v>950</v>
      </c>
      <c r="F4635" t="s">
        <v>40</v>
      </c>
      <c r="G4635" t="s">
        <v>40</v>
      </c>
      <c r="H4635" t="s">
        <v>41</v>
      </c>
      <c r="I4635" t="s">
        <v>320</v>
      </c>
      <c r="J4635" t="s">
        <v>686</v>
      </c>
      <c r="K4635" t="s">
        <v>290</v>
      </c>
      <c r="L4635" t="s">
        <v>32</v>
      </c>
      <c r="M4635" s="598">
        <v>3120810</v>
      </c>
    </row>
    <row r="4636" spans="1:13">
      <c r="A4636" t="s">
        <v>15111</v>
      </c>
      <c r="B4636" t="s">
        <v>15070</v>
      </c>
      <c r="C4636" t="s">
        <v>15058</v>
      </c>
      <c r="D4636">
        <v>7029</v>
      </c>
      <c r="E4636" t="s">
        <v>950</v>
      </c>
      <c r="F4636" t="s">
        <v>40</v>
      </c>
      <c r="G4636" t="s">
        <v>40</v>
      </c>
      <c r="H4636" t="s">
        <v>41</v>
      </c>
      <c r="I4636" t="s">
        <v>322</v>
      </c>
      <c r="J4636" t="s">
        <v>687</v>
      </c>
      <c r="K4636" t="s">
        <v>290</v>
      </c>
      <c r="L4636" t="s">
        <v>32</v>
      </c>
      <c r="M4636" s="598">
        <v>3120810</v>
      </c>
    </row>
    <row r="4637" spans="1:13">
      <c r="A4637" t="s">
        <v>15162</v>
      </c>
      <c r="B4637" t="s">
        <v>15076</v>
      </c>
      <c r="C4637" t="s">
        <v>15058</v>
      </c>
      <c r="D4637">
        <v>7029</v>
      </c>
      <c r="E4637" t="s">
        <v>950</v>
      </c>
      <c r="F4637" t="s">
        <v>40</v>
      </c>
      <c r="G4637" t="s">
        <v>40</v>
      </c>
      <c r="H4637" t="s">
        <v>41</v>
      </c>
      <c r="I4637" t="s">
        <v>44</v>
      </c>
      <c r="J4637" t="s">
        <v>45</v>
      </c>
      <c r="K4637" t="s">
        <v>1171</v>
      </c>
      <c r="L4637" t="s">
        <v>218</v>
      </c>
      <c r="M4637" s="598">
        <v>3124044</v>
      </c>
    </row>
    <row r="4638" spans="1:13">
      <c r="A4638" t="s">
        <v>15145</v>
      </c>
      <c r="B4638" t="s">
        <v>15066</v>
      </c>
      <c r="C4638" t="s">
        <v>15058</v>
      </c>
      <c r="D4638">
        <v>7029</v>
      </c>
      <c r="E4638" t="s">
        <v>950</v>
      </c>
      <c r="F4638" t="s">
        <v>40</v>
      </c>
      <c r="G4638" t="s">
        <v>40</v>
      </c>
      <c r="H4638" t="s">
        <v>41</v>
      </c>
      <c r="I4638" t="s">
        <v>219</v>
      </c>
      <c r="J4638" t="s">
        <v>220</v>
      </c>
      <c r="K4638" t="s">
        <v>1170</v>
      </c>
      <c r="L4638" t="s">
        <v>32</v>
      </c>
      <c r="M4638" s="598">
        <v>3129357</v>
      </c>
    </row>
    <row r="4639" spans="1:13">
      <c r="A4639" t="s">
        <v>15128</v>
      </c>
      <c r="B4639" t="s">
        <v>15080</v>
      </c>
      <c r="C4639" t="s">
        <v>15058</v>
      </c>
      <c r="D4639">
        <v>7029</v>
      </c>
      <c r="E4639" t="s">
        <v>950</v>
      </c>
      <c r="F4639" t="s">
        <v>40</v>
      </c>
      <c r="G4639" t="s">
        <v>40</v>
      </c>
      <c r="H4639" t="s">
        <v>41</v>
      </c>
      <c r="I4639" t="s">
        <v>324</v>
      </c>
      <c r="J4639" t="s">
        <v>688</v>
      </c>
      <c r="K4639" t="s">
        <v>291</v>
      </c>
      <c r="L4639" t="s">
        <v>218</v>
      </c>
      <c r="M4639" s="598">
        <v>3136980</v>
      </c>
    </row>
    <row r="4640" spans="1:13">
      <c r="A4640" t="s">
        <v>15079</v>
      </c>
      <c r="B4640" t="s">
        <v>15080</v>
      </c>
      <c r="C4640" t="s">
        <v>15058</v>
      </c>
      <c r="D4640">
        <v>7029</v>
      </c>
      <c r="E4640" t="s">
        <v>950</v>
      </c>
      <c r="F4640" t="s">
        <v>40</v>
      </c>
      <c r="G4640" t="s">
        <v>40</v>
      </c>
      <c r="H4640" t="s">
        <v>41</v>
      </c>
      <c r="I4640" t="s">
        <v>316</v>
      </c>
      <c r="J4640" t="s">
        <v>684</v>
      </c>
      <c r="K4640" t="s">
        <v>291</v>
      </c>
      <c r="L4640" t="s">
        <v>218</v>
      </c>
      <c r="M4640" s="598">
        <v>3277890</v>
      </c>
    </row>
    <row r="4641" spans="1:13">
      <c r="A4641" t="s">
        <v>15092</v>
      </c>
      <c r="B4641" t="s">
        <v>15080</v>
      </c>
      <c r="C4641" t="s">
        <v>15058</v>
      </c>
      <c r="D4641">
        <v>7029</v>
      </c>
      <c r="E4641" t="s">
        <v>950</v>
      </c>
      <c r="F4641" t="s">
        <v>40</v>
      </c>
      <c r="G4641" t="s">
        <v>40</v>
      </c>
      <c r="H4641" t="s">
        <v>41</v>
      </c>
      <c r="I4641" t="s">
        <v>318</v>
      </c>
      <c r="J4641" t="s">
        <v>685</v>
      </c>
      <c r="K4641" t="s">
        <v>291</v>
      </c>
      <c r="L4641" t="s">
        <v>218</v>
      </c>
      <c r="M4641" s="598">
        <v>3277890</v>
      </c>
    </row>
    <row r="4642" spans="1:13">
      <c r="A4642" t="s">
        <v>15104</v>
      </c>
      <c r="B4642" t="s">
        <v>15080</v>
      </c>
      <c r="C4642" t="s">
        <v>15058</v>
      </c>
      <c r="D4642">
        <v>7029</v>
      </c>
      <c r="E4642" t="s">
        <v>950</v>
      </c>
      <c r="F4642" t="s">
        <v>40</v>
      </c>
      <c r="G4642" t="s">
        <v>40</v>
      </c>
      <c r="H4642" t="s">
        <v>41</v>
      </c>
      <c r="I4642" t="s">
        <v>320</v>
      </c>
      <c r="J4642" t="s">
        <v>686</v>
      </c>
      <c r="K4642" t="s">
        <v>291</v>
      </c>
      <c r="L4642" t="s">
        <v>218</v>
      </c>
      <c r="M4642" s="598">
        <v>3277890</v>
      </c>
    </row>
    <row r="4643" spans="1:13">
      <c r="A4643" t="s">
        <v>15116</v>
      </c>
      <c r="B4643" t="s">
        <v>15080</v>
      </c>
      <c r="C4643" t="s">
        <v>15058</v>
      </c>
      <c r="D4643">
        <v>7029</v>
      </c>
      <c r="E4643" t="s">
        <v>950</v>
      </c>
      <c r="F4643" t="s">
        <v>40</v>
      </c>
      <c r="G4643" t="s">
        <v>40</v>
      </c>
      <c r="H4643" t="s">
        <v>41</v>
      </c>
      <c r="I4643" t="s">
        <v>322</v>
      </c>
      <c r="J4643" t="s">
        <v>687</v>
      </c>
      <c r="K4643" t="s">
        <v>291</v>
      </c>
      <c r="L4643" t="s">
        <v>218</v>
      </c>
      <c r="M4643" s="598">
        <v>3277890</v>
      </c>
    </row>
    <row r="4644" spans="1:13">
      <c r="A4644" t="s">
        <v>15133</v>
      </c>
      <c r="B4644" t="s">
        <v>15066</v>
      </c>
      <c r="C4644" t="s">
        <v>15058</v>
      </c>
      <c r="D4644">
        <v>7029</v>
      </c>
      <c r="E4644" t="s">
        <v>950</v>
      </c>
      <c r="F4644" t="s">
        <v>40</v>
      </c>
      <c r="G4644" t="s">
        <v>40</v>
      </c>
      <c r="H4644" t="s">
        <v>41</v>
      </c>
      <c r="I4644" t="s">
        <v>42</v>
      </c>
      <c r="J4644" t="s">
        <v>43</v>
      </c>
      <c r="K4644" t="s">
        <v>1170</v>
      </c>
      <c r="L4644" t="s">
        <v>32</v>
      </c>
      <c r="M4644" s="598">
        <v>3280778</v>
      </c>
    </row>
    <row r="4645" spans="1:13">
      <c r="A4645" t="s">
        <v>15150</v>
      </c>
      <c r="B4645" t="s">
        <v>15076</v>
      </c>
      <c r="C4645" t="s">
        <v>15058</v>
      </c>
      <c r="D4645">
        <v>7029</v>
      </c>
      <c r="E4645" t="s">
        <v>950</v>
      </c>
      <c r="F4645" t="s">
        <v>40</v>
      </c>
      <c r="G4645" t="s">
        <v>40</v>
      </c>
      <c r="H4645" t="s">
        <v>41</v>
      </c>
      <c r="I4645" t="s">
        <v>219</v>
      </c>
      <c r="J4645" t="s">
        <v>220</v>
      </c>
      <c r="K4645" t="s">
        <v>1171</v>
      </c>
      <c r="L4645" t="s">
        <v>218</v>
      </c>
      <c r="M4645" s="598">
        <v>3283434</v>
      </c>
    </row>
    <row r="4646" spans="1:13">
      <c r="A4646" t="s">
        <v>15191</v>
      </c>
      <c r="B4646" t="s">
        <v>15062</v>
      </c>
      <c r="C4646" t="s">
        <v>15058</v>
      </c>
      <c r="D4646">
        <v>7029</v>
      </c>
      <c r="E4646" t="s">
        <v>950</v>
      </c>
      <c r="F4646" t="s">
        <v>40</v>
      </c>
      <c r="G4646" t="s">
        <v>40</v>
      </c>
      <c r="H4646" t="s">
        <v>41</v>
      </c>
      <c r="I4646" t="s">
        <v>48</v>
      </c>
      <c r="J4646" t="s">
        <v>49</v>
      </c>
      <c r="K4646" t="s">
        <v>290</v>
      </c>
      <c r="L4646" t="s">
        <v>34</v>
      </c>
      <c r="M4646" s="598">
        <v>3300990</v>
      </c>
    </row>
    <row r="4647" spans="1:13">
      <c r="A4647" t="s">
        <v>15203</v>
      </c>
      <c r="B4647" t="s">
        <v>15062</v>
      </c>
      <c r="C4647" t="s">
        <v>15058</v>
      </c>
      <c r="D4647">
        <v>7029</v>
      </c>
      <c r="E4647" t="s">
        <v>950</v>
      </c>
      <c r="F4647" t="s">
        <v>40</v>
      </c>
      <c r="G4647" t="s">
        <v>40</v>
      </c>
      <c r="H4647" t="s">
        <v>41</v>
      </c>
      <c r="I4647" t="s">
        <v>50</v>
      </c>
      <c r="J4647" t="s">
        <v>51</v>
      </c>
      <c r="K4647" t="s">
        <v>290</v>
      </c>
      <c r="L4647" t="s">
        <v>34</v>
      </c>
      <c r="M4647" s="598">
        <v>3300990</v>
      </c>
    </row>
    <row r="4648" spans="1:13">
      <c r="A4648" t="s">
        <v>15215</v>
      </c>
      <c r="B4648" t="s">
        <v>15062</v>
      </c>
      <c r="C4648" t="s">
        <v>15058</v>
      </c>
      <c r="D4648">
        <v>7029</v>
      </c>
      <c r="E4648" t="s">
        <v>950</v>
      </c>
      <c r="F4648" t="s">
        <v>40</v>
      </c>
      <c r="G4648" t="s">
        <v>40</v>
      </c>
      <c r="H4648" t="s">
        <v>41</v>
      </c>
      <c r="I4648" t="s">
        <v>223</v>
      </c>
      <c r="J4648" t="s">
        <v>56</v>
      </c>
      <c r="K4648" t="s">
        <v>290</v>
      </c>
      <c r="L4648" t="s">
        <v>34</v>
      </c>
      <c r="M4648" s="598">
        <v>3300990</v>
      </c>
    </row>
    <row r="4649" spans="1:13">
      <c r="A4649" t="s">
        <v>15227</v>
      </c>
      <c r="B4649" t="s">
        <v>15062</v>
      </c>
      <c r="C4649" t="s">
        <v>15058</v>
      </c>
      <c r="D4649">
        <v>7029</v>
      </c>
      <c r="E4649" t="s">
        <v>950</v>
      </c>
      <c r="F4649" t="s">
        <v>40</v>
      </c>
      <c r="G4649" t="s">
        <v>40</v>
      </c>
      <c r="H4649" t="s">
        <v>41</v>
      </c>
      <c r="I4649" t="s">
        <v>421</v>
      </c>
      <c r="J4649" t="s">
        <v>441</v>
      </c>
      <c r="K4649" t="s">
        <v>290</v>
      </c>
      <c r="L4649" t="s">
        <v>34</v>
      </c>
      <c r="M4649" s="598">
        <v>3300990</v>
      </c>
    </row>
    <row r="4650" spans="1:13">
      <c r="A4650" t="s">
        <v>15239</v>
      </c>
      <c r="B4650" t="s">
        <v>15062</v>
      </c>
      <c r="C4650" t="s">
        <v>15058</v>
      </c>
      <c r="D4650">
        <v>7029</v>
      </c>
      <c r="E4650" t="s">
        <v>950</v>
      </c>
      <c r="F4650" t="s">
        <v>40</v>
      </c>
      <c r="G4650" t="s">
        <v>40</v>
      </c>
      <c r="H4650" t="s">
        <v>41</v>
      </c>
      <c r="I4650" t="s">
        <v>422</v>
      </c>
      <c r="J4650" t="s">
        <v>442</v>
      </c>
      <c r="K4650" t="s">
        <v>290</v>
      </c>
      <c r="L4650" t="s">
        <v>34</v>
      </c>
      <c r="M4650" s="598">
        <v>3300990</v>
      </c>
    </row>
    <row r="4651" spans="1:13">
      <c r="A4651" t="s">
        <v>15251</v>
      </c>
      <c r="B4651" t="s">
        <v>15062</v>
      </c>
      <c r="C4651" t="s">
        <v>15058</v>
      </c>
      <c r="D4651">
        <v>7029</v>
      </c>
      <c r="E4651" t="s">
        <v>950</v>
      </c>
      <c r="F4651" t="s">
        <v>40</v>
      </c>
      <c r="G4651" t="s">
        <v>40</v>
      </c>
      <c r="H4651" t="s">
        <v>41</v>
      </c>
      <c r="I4651" t="s">
        <v>423</v>
      </c>
      <c r="J4651" t="s">
        <v>443</v>
      </c>
      <c r="K4651" t="s">
        <v>290</v>
      </c>
      <c r="L4651" t="s">
        <v>34</v>
      </c>
      <c r="M4651" s="598">
        <v>3300990</v>
      </c>
    </row>
    <row r="4652" spans="1:13">
      <c r="A4652" t="s">
        <v>15263</v>
      </c>
      <c r="B4652" t="s">
        <v>15062</v>
      </c>
      <c r="C4652" t="s">
        <v>15058</v>
      </c>
      <c r="D4652">
        <v>7029</v>
      </c>
      <c r="E4652" t="s">
        <v>950</v>
      </c>
      <c r="F4652" t="s">
        <v>40</v>
      </c>
      <c r="G4652" t="s">
        <v>40</v>
      </c>
      <c r="H4652" t="s">
        <v>41</v>
      </c>
      <c r="I4652" t="s">
        <v>424</v>
      </c>
      <c r="J4652" t="s">
        <v>444</v>
      </c>
      <c r="K4652" t="s">
        <v>290</v>
      </c>
      <c r="L4652" t="s">
        <v>34</v>
      </c>
      <c r="M4652" s="598">
        <v>3300990</v>
      </c>
    </row>
    <row r="4653" spans="1:13">
      <c r="A4653" t="s">
        <v>15275</v>
      </c>
      <c r="B4653" t="s">
        <v>15062</v>
      </c>
      <c r="C4653" t="s">
        <v>15058</v>
      </c>
      <c r="D4653">
        <v>7029</v>
      </c>
      <c r="E4653" t="s">
        <v>950</v>
      </c>
      <c r="F4653" t="s">
        <v>40</v>
      </c>
      <c r="G4653" t="s">
        <v>40</v>
      </c>
      <c r="H4653" t="s">
        <v>41</v>
      </c>
      <c r="I4653" t="s">
        <v>425</v>
      </c>
      <c r="J4653" t="s">
        <v>445</v>
      </c>
      <c r="K4653" t="s">
        <v>290</v>
      </c>
      <c r="L4653" t="s">
        <v>34</v>
      </c>
      <c r="M4653" s="598">
        <v>3300990</v>
      </c>
    </row>
    <row r="4654" spans="1:13">
      <c r="A4654" t="s">
        <v>15121</v>
      </c>
      <c r="B4654" t="s">
        <v>15066</v>
      </c>
      <c r="C4654" t="s">
        <v>15058</v>
      </c>
      <c r="D4654">
        <v>7029</v>
      </c>
      <c r="E4654" t="s">
        <v>950</v>
      </c>
      <c r="F4654" t="s">
        <v>40</v>
      </c>
      <c r="G4654" t="s">
        <v>40</v>
      </c>
      <c r="H4654" t="s">
        <v>41</v>
      </c>
      <c r="I4654" t="s">
        <v>324</v>
      </c>
      <c r="J4654" t="s">
        <v>688</v>
      </c>
      <c r="K4654" t="s">
        <v>1170</v>
      </c>
      <c r="L4654" t="s">
        <v>32</v>
      </c>
      <c r="M4654" s="598">
        <v>3434855</v>
      </c>
    </row>
    <row r="4655" spans="1:13">
      <c r="A4655" t="s">
        <v>15138</v>
      </c>
      <c r="B4655" t="s">
        <v>15076</v>
      </c>
      <c r="C4655" t="s">
        <v>15058</v>
      </c>
      <c r="D4655">
        <v>7029</v>
      </c>
      <c r="E4655" t="s">
        <v>950</v>
      </c>
      <c r="F4655" t="s">
        <v>40</v>
      </c>
      <c r="G4655" t="s">
        <v>40</v>
      </c>
      <c r="H4655" t="s">
        <v>41</v>
      </c>
      <c r="I4655" t="s">
        <v>42</v>
      </c>
      <c r="J4655" t="s">
        <v>43</v>
      </c>
      <c r="K4655" t="s">
        <v>1171</v>
      </c>
      <c r="L4655" t="s">
        <v>218</v>
      </c>
      <c r="M4655" s="598">
        <v>3445481</v>
      </c>
    </row>
    <row r="4656" spans="1:13">
      <c r="A4656" t="s">
        <v>15179</v>
      </c>
      <c r="B4656" t="s">
        <v>15062</v>
      </c>
      <c r="C4656" t="s">
        <v>15058</v>
      </c>
      <c r="D4656">
        <v>7029</v>
      </c>
      <c r="E4656" t="s">
        <v>950</v>
      </c>
      <c r="F4656" t="s">
        <v>40</v>
      </c>
      <c r="G4656" t="s">
        <v>40</v>
      </c>
      <c r="H4656" t="s">
        <v>41</v>
      </c>
      <c r="I4656" t="s">
        <v>221</v>
      </c>
      <c r="J4656" t="s">
        <v>222</v>
      </c>
      <c r="K4656" t="s">
        <v>290</v>
      </c>
      <c r="L4656" t="s">
        <v>34</v>
      </c>
      <c r="M4656" s="598">
        <v>3501960</v>
      </c>
    </row>
    <row r="4657" spans="1:13">
      <c r="A4657" t="s">
        <v>15065</v>
      </c>
      <c r="B4657" t="s">
        <v>15066</v>
      </c>
      <c r="C4657" t="s">
        <v>15058</v>
      </c>
      <c r="D4657">
        <v>7029</v>
      </c>
      <c r="E4657" t="s">
        <v>950</v>
      </c>
      <c r="F4657" t="s">
        <v>40</v>
      </c>
      <c r="G4657" t="s">
        <v>40</v>
      </c>
      <c r="H4657" t="s">
        <v>41</v>
      </c>
      <c r="I4657" t="s">
        <v>316</v>
      </c>
      <c r="J4657" t="s">
        <v>684</v>
      </c>
      <c r="K4657" t="s">
        <v>1170</v>
      </c>
      <c r="L4657" t="s">
        <v>32</v>
      </c>
      <c r="M4657" s="598">
        <v>3588932</v>
      </c>
    </row>
    <row r="4658" spans="1:13">
      <c r="A4658" t="s">
        <v>15085</v>
      </c>
      <c r="B4658" t="s">
        <v>15066</v>
      </c>
      <c r="C4658" t="s">
        <v>15058</v>
      </c>
      <c r="D4658">
        <v>7029</v>
      </c>
      <c r="E4658" t="s">
        <v>950</v>
      </c>
      <c r="F4658" t="s">
        <v>40</v>
      </c>
      <c r="G4658" t="s">
        <v>40</v>
      </c>
      <c r="H4658" t="s">
        <v>41</v>
      </c>
      <c r="I4658" t="s">
        <v>318</v>
      </c>
      <c r="J4658" t="s">
        <v>685</v>
      </c>
      <c r="K4658" t="s">
        <v>1170</v>
      </c>
      <c r="L4658" t="s">
        <v>32</v>
      </c>
      <c r="M4658" s="598">
        <v>3588932</v>
      </c>
    </row>
    <row r="4659" spans="1:13">
      <c r="A4659" t="s">
        <v>15097</v>
      </c>
      <c r="B4659" t="s">
        <v>15066</v>
      </c>
      <c r="C4659" t="s">
        <v>15058</v>
      </c>
      <c r="D4659">
        <v>7029</v>
      </c>
      <c r="E4659" t="s">
        <v>950</v>
      </c>
      <c r="F4659" t="s">
        <v>40</v>
      </c>
      <c r="G4659" t="s">
        <v>40</v>
      </c>
      <c r="H4659" t="s">
        <v>41</v>
      </c>
      <c r="I4659" t="s">
        <v>320</v>
      </c>
      <c r="J4659" t="s">
        <v>686</v>
      </c>
      <c r="K4659" t="s">
        <v>1170</v>
      </c>
      <c r="L4659" t="s">
        <v>32</v>
      </c>
      <c r="M4659" s="598">
        <v>3588932</v>
      </c>
    </row>
    <row r="4660" spans="1:13">
      <c r="A4660" t="s">
        <v>15109</v>
      </c>
      <c r="B4660" t="s">
        <v>15066</v>
      </c>
      <c r="C4660" t="s">
        <v>15058</v>
      </c>
      <c r="D4660">
        <v>7029</v>
      </c>
      <c r="E4660" t="s">
        <v>950</v>
      </c>
      <c r="F4660" t="s">
        <v>40</v>
      </c>
      <c r="G4660" t="s">
        <v>40</v>
      </c>
      <c r="H4660" t="s">
        <v>41</v>
      </c>
      <c r="I4660" t="s">
        <v>322</v>
      </c>
      <c r="J4660" t="s">
        <v>687</v>
      </c>
      <c r="K4660" t="s">
        <v>1170</v>
      </c>
      <c r="L4660" t="s">
        <v>32</v>
      </c>
      <c r="M4660" s="598">
        <v>3588932</v>
      </c>
    </row>
    <row r="4661" spans="1:13">
      <c r="A4661" t="s">
        <v>15126</v>
      </c>
      <c r="B4661" t="s">
        <v>15076</v>
      </c>
      <c r="C4661" t="s">
        <v>15058</v>
      </c>
      <c r="D4661">
        <v>7029</v>
      </c>
      <c r="E4661" t="s">
        <v>950</v>
      </c>
      <c r="F4661" t="s">
        <v>40</v>
      </c>
      <c r="G4661" t="s">
        <v>40</v>
      </c>
      <c r="H4661" t="s">
        <v>41</v>
      </c>
      <c r="I4661" t="s">
        <v>324</v>
      </c>
      <c r="J4661" t="s">
        <v>688</v>
      </c>
      <c r="K4661" t="s">
        <v>1171</v>
      </c>
      <c r="L4661" t="s">
        <v>218</v>
      </c>
      <c r="M4661" s="598">
        <v>3607527</v>
      </c>
    </row>
    <row r="4662" spans="1:13">
      <c r="A4662" t="s">
        <v>15167</v>
      </c>
      <c r="B4662" t="s">
        <v>15062</v>
      </c>
      <c r="C4662" t="s">
        <v>15058</v>
      </c>
      <c r="D4662">
        <v>7029</v>
      </c>
      <c r="E4662" t="s">
        <v>950</v>
      </c>
      <c r="F4662" t="s">
        <v>40</v>
      </c>
      <c r="G4662" t="s">
        <v>40</v>
      </c>
      <c r="H4662" t="s">
        <v>41</v>
      </c>
      <c r="I4662" t="s">
        <v>46</v>
      </c>
      <c r="J4662" t="s">
        <v>47</v>
      </c>
      <c r="K4662" t="s">
        <v>290</v>
      </c>
      <c r="L4662" t="s">
        <v>34</v>
      </c>
      <c r="M4662" s="598">
        <v>3702930</v>
      </c>
    </row>
    <row r="4663" spans="1:13">
      <c r="A4663" t="s">
        <v>15075</v>
      </c>
      <c r="B4663" t="s">
        <v>15076</v>
      </c>
      <c r="C4663" t="s">
        <v>15058</v>
      </c>
      <c r="D4663">
        <v>7029</v>
      </c>
      <c r="E4663" t="s">
        <v>950</v>
      </c>
      <c r="F4663" t="s">
        <v>40</v>
      </c>
      <c r="G4663" t="s">
        <v>40</v>
      </c>
      <c r="H4663" t="s">
        <v>41</v>
      </c>
      <c r="I4663" t="s">
        <v>316</v>
      </c>
      <c r="J4663" t="s">
        <v>684</v>
      </c>
      <c r="K4663" t="s">
        <v>1171</v>
      </c>
      <c r="L4663" t="s">
        <v>218</v>
      </c>
      <c r="M4663" s="598">
        <v>3769574</v>
      </c>
    </row>
    <row r="4664" spans="1:13">
      <c r="A4664" t="s">
        <v>15090</v>
      </c>
      <c r="B4664" t="s">
        <v>15076</v>
      </c>
      <c r="C4664" t="s">
        <v>15058</v>
      </c>
      <c r="D4664">
        <v>7029</v>
      </c>
      <c r="E4664" t="s">
        <v>950</v>
      </c>
      <c r="F4664" t="s">
        <v>40</v>
      </c>
      <c r="G4664" t="s">
        <v>40</v>
      </c>
      <c r="H4664" t="s">
        <v>41</v>
      </c>
      <c r="I4664" t="s">
        <v>318</v>
      </c>
      <c r="J4664" t="s">
        <v>685</v>
      </c>
      <c r="K4664" t="s">
        <v>1171</v>
      </c>
      <c r="L4664" t="s">
        <v>218</v>
      </c>
      <c r="M4664" s="598">
        <v>3769574</v>
      </c>
    </row>
    <row r="4665" spans="1:13">
      <c r="A4665" t="s">
        <v>15102</v>
      </c>
      <c r="B4665" t="s">
        <v>15076</v>
      </c>
      <c r="C4665" t="s">
        <v>15058</v>
      </c>
      <c r="D4665">
        <v>7029</v>
      </c>
      <c r="E4665" t="s">
        <v>950</v>
      </c>
      <c r="F4665" t="s">
        <v>40</v>
      </c>
      <c r="G4665" t="s">
        <v>40</v>
      </c>
      <c r="H4665" t="s">
        <v>41</v>
      </c>
      <c r="I4665" t="s">
        <v>320</v>
      </c>
      <c r="J4665" t="s">
        <v>686</v>
      </c>
      <c r="K4665" t="s">
        <v>1171</v>
      </c>
      <c r="L4665" t="s">
        <v>218</v>
      </c>
      <c r="M4665" s="598">
        <v>3769574</v>
      </c>
    </row>
    <row r="4666" spans="1:13">
      <c r="A4666" t="s">
        <v>15114</v>
      </c>
      <c r="B4666" t="s">
        <v>15076</v>
      </c>
      <c r="C4666" t="s">
        <v>15058</v>
      </c>
      <c r="D4666">
        <v>7029</v>
      </c>
      <c r="E4666" t="s">
        <v>950</v>
      </c>
      <c r="F4666" t="s">
        <v>40</v>
      </c>
      <c r="G4666" t="s">
        <v>40</v>
      </c>
      <c r="H4666" t="s">
        <v>41</v>
      </c>
      <c r="I4666" t="s">
        <v>322</v>
      </c>
      <c r="J4666" t="s">
        <v>687</v>
      </c>
      <c r="K4666" t="s">
        <v>1171</v>
      </c>
      <c r="L4666" t="s">
        <v>218</v>
      </c>
      <c r="M4666" s="598">
        <v>3769574</v>
      </c>
    </row>
    <row r="4667" spans="1:13">
      <c r="A4667" t="s">
        <v>15189</v>
      </c>
      <c r="B4667" t="s">
        <v>15057</v>
      </c>
      <c r="C4667" t="s">
        <v>15058</v>
      </c>
      <c r="D4667">
        <v>7029</v>
      </c>
      <c r="E4667" t="s">
        <v>950</v>
      </c>
      <c r="F4667" t="s">
        <v>40</v>
      </c>
      <c r="G4667" t="s">
        <v>40</v>
      </c>
      <c r="H4667" t="s">
        <v>41</v>
      </c>
      <c r="I4667" t="s">
        <v>48</v>
      </c>
      <c r="J4667" t="s">
        <v>49</v>
      </c>
      <c r="K4667" t="s">
        <v>1170</v>
      </c>
      <c r="L4667" t="s">
        <v>34</v>
      </c>
      <c r="M4667" s="598">
        <v>3796139</v>
      </c>
    </row>
    <row r="4668" spans="1:13">
      <c r="A4668" t="s">
        <v>15201</v>
      </c>
      <c r="B4668" t="s">
        <v>15057</v>
      </c>
      <c r="C4668" t="s">
        <v>15058</v>
      </c>
      <c r="D4668">
        <v>7029</v>
      </c>
      <c r="E4668" t="s">
        <v>950</v>
      </c>
      <c r="F4668" t="s">
        <v>40</v>
      </c>
      <c r="G4668" t="s">
        <v>40</v>
      </c>
      <c r="H4668" t="s">
        <v>41</v>
      </c>
      <c r="I4668" t="s">
        <v>50</v>
      </c>
      <c r="J4668" t="s">
        <v>51</v>
      </c>
      <c r="K4668" t="s">
        <v>1170</v>
      </c>
      <c r="L4668" t="s">
        <v>34</v>
      </c>
      <c r="M4668" s="598">
        <v>3796139</v>
      </c>
    </row>
    <row r="4669" spans="1:13">
      <c r="A4669" t="s">
        <v>15213</v>
      </c>
      <c r="B4669" t="s">
        <v>15057</v>
      </c>
      <c r="C4669" t="s">
        <v>15058</v>
      </c>
      <c r="D4669">
        <v>7029</v>
      </c>
      <c r="E4669" t="s">
        <v>950</v>
      </c>
      <c r="F4669" t="s">
        <v>40</v>
      </c>
      <c r="G4669" t="s">
        <v>40</v>
      </c>
      <c r="H4669" t="s">
        <v>41</v>
      </c>
      <c r="I4669" t="s">
        <v>223</v>
      </c>
      <c r="J4669" t="s">
        <v>56</v>
      </c>
      <c r="K4669" t="s">
        <v>1170</v>
      </c>
      <c r="L4669" t="s">
        <v>34</v>
      </c>
      <c r="M4669" s="598">
        <v>3796139</v>
      </c>
    </row>
    <row r="4670" spans="1:13">
      <c r="A4670" t="s">
        <v>15225</v>
      </c>
      <c r="B4670" t="s">
        <v>15057</v>
      </c>
      <c r="C4670" t="s">
        <v>15058</v>
      </c>
      <c r="D4670">
        <v>7029</v>
      </c>
      <c r="E4670" t="s">
        <v>950</v>
      </c>
      <c r="F4670" t="s">
        <v>40</v>
      </c>
      <c r="G4670" t="s">
        <v>40</v>
      </c>
      <c r="H4670" t="s">
        <v>41</v>
      </c>
      <c r="I4670" t="s">
        <v>421</v>
      </c>
      <c r="J4670" t="s">
        <v>441</v>
      </c>
      <c r="K4670" t="s">
        <v>1170</v>
      </c>
      <c r="L4670" t="s">
        <v>34</v>
      </c>
      <c r="M4670" s="598">
        <v>3796139</v>
      </c>
    </row>
    <row r="4671" spans="1:13">
      <c r="A4671" t="s">
        <v>15237</v>
      </c>
      <c r="B4671" t="s">
        <v>15057</v>
      </c>
      <c r="C4671" t="s">
        <v>15058</v>
      </c>
      <c r="D4671">
        <v>7029</v>
      </c>
      <c r="E4671" t="s">
        <v>950</v>
      </c>
      <c r="F4671" t="s">
        <v>40</v>
      </c>
      <c r="G4671" t="s">
        <v>40</v>
      </c>
      <c r="H4671" t="s">
        <v>41</v>
      </c>
      <c r="I4671" t="s">
        <v>422</v>
      </c>
      <c r="J4671" t="s">
        <v>442</v>
      </c>
      <c r="K4671" t="s">
        <v>1170</v>
      </c>
      <c r="L4671" t="s">
        <v>34</v>
      </c>
      <c r="M4671" s="598">
        <v>3796139</v>
      </c>
    </row>
    <row r="4672" spans="1:13">
      <c r="A4672" t="s">
        <v>15249</v>
      </c>
      <c r="B4672" t="s">
        <v>15057</v>
      </c>
      <c r="C4672" t="s">
        <v>15058</v>
      </c>
      <c r="D4672">
        <v>7029</v>
      </c>
      <c r="E4672" t="s">
        <v>950</v>
      </c>
      <c r="F4672" t="s">
        <v>40</v>
      </c>
      <c r="G4672" t="s">
        <v>40</v>
      </c>
      <c r="H4672" t="s">
        <v>41</v>
      </c>
      <c r="I4672" t="s">
        <v>423</v>
      </c>
      <c r="J4672" t="s">
        <v>443</v>
      </c>
      <c r="K4672" t="s">
        <v>1170</v>
      </c>
      <c r="L4672" t="s">
        <v>34</v>
      </c>
      <c r="M4672" s="598">
        <v>3796139</v>
      </c>
    </row>
    <row r="4673" spans="1:13">
      <c r="A4673" t="s">
        <v>15261</v>
      </c>
      <c r="B4673" t="s">
        <v>15057</v>
      </c>
      <c r="C4673" t="s">
        <v>15058</v>
      </c>
      <c r="D4673">
        <v>7029</v>
      </c>
      <c r="E4673" t="s">
        <v>950</v>
      </c>
      <c r="F4673" t="s">
        <v>40</v>
      </c>
      <c r="G4673" t="s">
        <v>40</v>
      </c>
      <c r="H4673" t="s">
        <v>41</v>
      </c>
      <c r="I4673" t="s">
        <v>424</v>
      </c>
      <c r="J4673" t="s">
        <v>444</v>
      </c>
      <c r="K4673" t="s">
        <v>1170</v>
      </c>
      <c r="L4673" t="s">
        <v>34</v>
      </c>
      <c r="M4673" s="598">
        <v>3796139</v>
      </c>
    </row>
    <row r="4674" spans="1:13">
      <c r="A4674" t="s">
        <v>15273</v>
      </c>
      <c r="B4674" t="s">
        <v>15057</v>
      </c>
      <c r="C4674" t="s">
        <v>15058</v>
      </c>
      <c r="D4674">
        <v>7029</v>
      </c>
      <c r="E4674" t="s">
        <v>950</v>
      </c>
      <c r="F4674" t="s">
        <v>40</v>
      </c>
      <c r="G4674" t="s">
        <v>40</v>
      </c>
      <c r="H4674" t="s">
        <v>41</v>
      </c>
      <c r="I4674" t="s">
        <v>425</v>
      </c>
      <c r="J4674" t="s">
        <v>445</v>
      </c>
      <c r="K4674" t="s">
        <v>1170</v>
      </c>
      <c r="L4674" t="s">
        <v>34</v>
      </c>
      <c r="M4674" s="598">
        <v>3796139</v>
      </c>
    </row>
    <row r="4675" spans="1:13">
      <c r="A4675" t="s">
        <v>15155</v>
      </c>
      <c r="B4675" t="s">
        <v>15062</v>
      </c>
      <c r="C4675" t="s">
        <v>15058</v>
      </c>
      <c r="D4675">
        <v>7029</v>
      </c>
      <c r="E4675" t="s">
        <v>950</v>
      </c>
      <c r="F4675" t="s">
        <v>40</v>
      </c>
      <c r="G4675" t="s">
        <v>40</v>
      </c>
      <c r="H4675" t="s">
        <v>41</v>
      </c>
      <c r="I4675" t="s">
        <v>44</v>
      </c>
      <c r="J4675" t="s">
        <v>45</v>
      </c>
      <c r="K4675" t="s">
        <v>290</v>
      </c>
      <c r="L4675" t="s">
        <v>34</v>
      </c>
      <c r="M4675" s="598">
        <v>3906210</v>
      </c>
    </row>
    <row r="4676" spans="1:13">
      <c r="A4676" t="s">
        <v>15177</v>
      </c>
      <c r="B4676" t="s">
        <v>15057</v>
      </c>
      <c r="C4676" t="s">
        <v>15058</v>
      </c>
      <c r="D4676">
        <v>7029</v>
      </c>
      <c r="E4676" t="s">
        <v>950</v>
      </c>
      <c r="F4676" t="s">
        <v>40</v>
      </c>
      <c r="G4676" t="s">
        <v>40</v>
      </c>
      <c r="H4676" t="s">
        <v>41</v>
      </c>
      <c r="I4676" t="s">
        <v>221</v>
      </c>
      <c r="J4676" t="s">
        <v>222</v>
      </c>
      <c r="K4676" t="s">
        <v>1170</v>
      </c>
      <c r="L4676" t="s">
        <v>34</v>
      </c>
      <c r="M4676" s="598">
        <v>4027254</v>
      </c>
    </row>
    <row r="4677" spans="1:13">
      <c r="A4677" t="s">
        <v>15199</v>
      </c>
      <c r="B4677" t="s">
        <v>15078</v>
      </c>
      <c r="C4677" t="s">
        <v>15058</v>
      </c>
      <c r="D4677">
        <v>7029</v>
      </c>
      <c r="E4677" t="s">
        <v>950</v>
      </c>
      <c r="F4677" t="s">
        <v>40</v>
      </c>
      <c r="G4677" t="s">
        <v>40</v>
      </c>
      <c r="H4677" t="s">
        <v>41</v>
      </c>
      <c r="I4677" t="s">
        <v>48</v>
      </c>
      <c r="J4677" t="s">
        <v>49</v>
      </c>
      <c r="K4677" t="s">
        <v>290</v>
      </c>
      <c r="L4677" t="s">
        <v>218</v>
      </c>
      <c r="M4677" s="598">
        <v>4065600</v>
      </c>
    </row>
    <row r="4678" spans="1:13">
      <c r="A4678" t="s">
        <v>15211</v>
      </c>
      <c r="B4678" t="s">
        <v>15078</v>
      </c>
      <c r="C4678" t="s">
        <v>15058</v>
      </c>
      <c r="D4678">
        <v>7029</v>
      </c>
      <c r="E4678" t="s">
        <v>950</v>
      </c>
      <c r="F4678" t="s">
        <v>40</v>
      </c>
      <c r="G4678" t="s">
        <v>40</v>
      </c>
      <c r="H4678" t="s">
        <v>41</v>
      </c>
      <c r="I4678" t="s">
        <v>50</v>
      </c>
      <c r="J4678" t="s">
        <v>51</v>
      </c>
      <c r="K4678" t="s">
        <v>290</v>
      </c>
      <c r="L4678" t="s">
        <v>218</v>
      </c>
      <c r="M4678" s="598">
        <v>4065600</v>
      </c>
    </row>
    <row r="4679" spans="1:13">
      <c r="A4679" t="s">
        <v>15223</v>
      </c>
      <c r="B4679" t="s">
        <v>15078</v>
      </c>
      <c r="C4679" t="s">
        <v>15058</v>
      </c>
      <c r="D4679">
        <v>7029</v>
      </c>
      <c r="E4679" t="s">
        <v>950</v>
      </c>
      <c r="F4679" t="s">
        <v>40</v>
      </c>
      <c r="G4679" t="s">
        <v>40</v>
      </c>
      <c r="H4679" t="s">
        <v>41</v>
      </c>
      <c r="I4679" t="s">
        <v>223</v>
      </c>
      <c r="J4679" t="s">
        <v>56</v>
      </c>
      <c r="K4679" t="s">
        <v>290</v>
      </c>
      <c r="L4679" t="s">
        <v>218</v>
      </c>
      <c r="M4679" s="598">
        <v>4065600</v>
      </c>
    </row>
    <row r="4680" spans="1:13">
      <c r="A4680" t="s">
        <v>15235</v>
      </c>
      <c r="B4680" t="s">
        <v>15078</v>
      </c>
      <c r="C4680" t="s">
        <v>15058</v>
      </c>
      <c r="D4680">
        <v>7029</v>
      </c>
      <c r="E4680" t="s">
        <v>950</v>
      </c>
      <c r="F4680" t="s">
        <v>40</v>
      </c>
      <c r="G4680" t="s">
        <v>40</v>
      </c>
      <c r="H4680" t="s">
        <v>41</v>
      </c>
      <c r="I4680" t="s">
        <v>421</v>
      </c>
      <c r="J4680" t="s">
        <v>441</v>
      </c>
      <c r="K4680" t="s">
        <v>290</v>
      </c>
      <c r="L4680" t="s">
        <v>218</v>
      </c>
      <c r="M4680" s="598">
        <v>4065600</v>
      </c>
    </row>
    <row r="4681" spans="1:13">
      <c r="A4681" t="s">
        <v>15247</v>
      </c>
      <c r="B4681" t="s">
        <v>15078</v>
      </c>
      <c r="C4681" t="s">
        <v>15058</v>
      </c>
      <c r="D4681">
        <v>7029</v>
      </c>
      <c r="E4681" t="s">
        <v>950</v>
      </c>
      <c r="F4681" t="s">
        <v>40</v>
      </c>
      <c r="G4681" t="s">
        <v>40</v>
      </c>
      <c r="H4681" t="s">
        <v>41</v>
      </c>
      <c r="I4681" t="s">
        <v>422</v>
      </c>
      <c r="J4681" t="s">
        <v>442</v>
      </c>
      <c r="K4681" t="s">
        <v>290</v>
      </c>
      <c r="L4681" t="s">
        <v>218</v>
      </c>
      <c r="M4681" s="598">
        <v>4065600</v>
      </c>
    </row>
    <row r="4682" spans="1:13">
      <c r="A4682" t="s">
        <v>15259</v>
      </c>
      <c r="B4682" t="s">
        <v>15078</v>
      </c>
      <c r="C4682" t="s">
        <v>15058</v>
      </c>
      <c r="D4682">
        <v>7029</v>
      </c>
      <c r="E4682" t="s">
        <v>950</v>
      </c>
      <c r="F4682" t="s">
        <v>40</v>
      </c>
      <c r="G4682" t="s">
        <v>40</v>
      </c>
      <c r="H4682" t="s">
        <v>41</v>
      </c>
      <c r="I4682" t="s">
        <v>423</v>
      </c>
      <c r="J4682" t="s">
        <v>443</v>
      </c>
      <c r="K4682" t="s">
        <v>290</v>
      </c>
      <c r="L4682" t="s">
        <v>218</v>
      </c>
      <c r="M4682" s="598">
        <v>4065600</v>
      </c>
    </row>
    <row r="4683" spans="1:13">
      <c r="A4683" t="s">
        <v>15271</v>
      </c>
      <c r="B4683" t="s">
        <v>15078</v>
      </c>
      <c r="C4683" t="s">
        <v>15058</v>
      </c>
      <c r="D4683">
        <v>7029</v>
      </c>
      <c r="E4683" t="s">
        <v>950</v>
      </c>
      <c r="F4683" t="s">
        <v>40</v>
      </c>
      <c r="G4683" t="s">
        <v>40</v>
      </c>
      <c r="H4683" t="s">
        <v>41</v>
      </c>
      <c r="I4683" t="s">
        <v>424</v>
      </c>
      <c r="J4683" t="s">
        <v>444</v>
      </c>
      <c r="K4683" t="s">
        <v>290</v>
      </c>
      <c r="L4683" t="s">
        <v>218</v>
      </c>
      <c r="M4683" s="598">
        <v>4065600</v>
      </c>
    </row>
    <row r="4684" spans="1:13">
      <c r="A4684" t="s">
        <v>15283</v>
      </c>
      <c r="B4684" t="s">
        <v>15078</v>
      </c>
      <c r="C4684" t="s">
        <v>15058</v>
      </c>
      <c r="D4684">
        <v>7029</v>
      </c>
      <c r="E4684" t="s">
        <v>950</v>
      </c>
      <c r="F4684" t="s">
        <v>40</v>
      </c>
      <c r="G4684" t="s">
        <v>40</v>
      </c>
      <c r="H4684" t="s">
        <v>41</v>
      </c>
      <c r="I4684" t="s">
        <v>425</v>
      </c>
      <c r="J4684" t="s">
        <v>445</v>
      </c>
      <c r="K4684" t="s">
        <v>290</v>
      </c>
      <c r="L4684" t="s">
        <v>218</v>
      </c>
      <c r="M4684" s="598">
        <v>4065600</v>
      </c>
    </row>
    <row r="4685" spans="1:13">
      <c r="A4685" t="s">
        <v>15143</v>
      </c>
      <c r="B4685" t="s">
        <v>15062</v>
      </c>
      <c r="C4685" t="s">
        <v>15058</v>
      </c>
      <c r="D4685">
        <v>7029</v>
      </c>
      <c r="E4685" t="s">
        <v>950</v>
      </c>
      <c r="F4685" t="s">
        <v>40</v>
      </c>
      <c r="G4685" t="s">
        <v>40</v>
      </c>
      <c r="H4685" t="s">
        <v>41</v>
      </c>
      <c r="I4685" t="s">
        <v>219</v>
      </c>
      <c r="J4685" t="s">
        <v>220</v>
      </c>
      <c r="K4685" t="s">
        <v>290</v>
      </c>
      <c r="L4685" t="s">
        <v>34</v>
      </c>
      <c r="M4685" s="598">
        <v>4107180</v>
      </c>
    </row>
    <row r="4686" spans="1:13">
      <c r="A4686" t="s">
        <v>15165</v>
      </c>
      <c r="B4686" t="s">
        <v>15057</v>
      </c>
      <c r="C4686" t="s">
        <v>15058</v>
      </c>
      <c r="D4686">
        <v>7029</v>
      </c>
      <c r="E4686" t="s">
        <v>950</v>
      </c>
      <c r="F4686" t="s">
        <v>40</v>
      </c>
      <c r="G4686" t="s">
        <v>40</v>
      </c>
      <c r="H4686" t="s">
        <v>41</v>
      </c>
      <c r="I4686" t="s">
        <v>46</v>
      </c>
      <c r="J4686" t="s">
        <v>47</v>
      </c>
      <c r="K4686" t="s">
        <v>1170</v>
      </c>
      <c r="L4686" t="s">
        <v>34</v>
      </c>
      <c r="M4686" s="598">
        <v>4258370</v>
      </c>
    </row>
    <row r="4687" spans="1:13">
      <c r="A4687" t="s">
        <v>15131</v>
      </c>
      <c r="B4687" t="s">
        <v>15062</v>
      </c>
      <c r="C4687" t="s">
        <v>15058</v>
      </c>
      <c r="D4687">
        <v>7029</v>
      </c>
      <c r="E4687" t="s">
        <v>950</v>
      </c>
      <c r="F4687" t="s">
        <v>40</v>
      </c>
      <c r="G4687" t="s">
        <v>40</v>
      </c>
      <c r="H4687" t="s">
        <v>41</v>
      </c>
      <c r="I4687" t="s">
        <v>42</v>
      </c>
      <c r="J4687" t="s">
        <v>43</v>
      </c>
      <c r="K4687" t="s">
        <v>290</v>
      </c>
      <c r="L4687" t="s">
        <v>34</v>
      </c>
      <c r="M4687" s="598">
        <v>4308150</v>
      </c>
    </row>
    <row r="4688" spans="1:13">
      <c r="A4688" t="s">
        <v>15187</v>
      </c>
      <c r="B4688" t="s">
        <v>15078</v>
      </c>
      <c r="C4688" t="s">
        <v>15058</v>
      </c>
      <c r="D4688">
        <v>7029</v>
      </c>
      <c r="E4688" t="s">
        <v>950</v>
      </c>
      <c r="F4688" t="s">
        <v>40</v>
      </c>
      <c r="G4688" t="s">
        <v>40</v>
      </c>
      <c r="H4688" t="s">
        <v>41</v>
      </c>
      <c r="I4688" t="s">
        <v>221</v>
      </c>
      <c r="J4688" t="s">
        <v>222</v>
      </c>
      <c r="K4688" t="s">
        <v>290</v>
      </c>
      <c r="L4688" t="s">
        <v>218</v>
      </c>
      <c r="M4688" s="598">
        <v>4312770</v>
      </c>
    </row>
    <row r="4689" spans="1:13">
      <c r="A4689" t="s">
        <v>15153</v>
      </c>
      <c r="B4689" t="s">
        <v>15057</v>
      </c>
      <c r="C4689" t="s">
        <v>15058</v>
      </c>
      <c r="D4689">
        <v>7029</v>
      </c>
      <c r="E4689" t="s">
        <v>950</v>
      </c>
      <c r="F4689" t="s">
        <v>40</v>
      </c>
      <c r="G4689" t="s">
        <v>40</v>
      </c>
      <c r="H4689" t="s">
        <v>41</v>
      </c>
      <c r="I4689" t="s">
        <v>44</v>
      </c>
      <c r="J4689" t="s">
        <v>45</v>
      </c>
      <c r="K4689" t="s">
        <v>1170</v>
      </c>
      <c r="L4689" t="s">
        <v>34</v>
      </c>
      <c r="M4689" s="598">
        <v>4492142</v>
      </c>
    </row>
    <row r="4690" spans="1:13">
      <c r="A4690" t="s">
        <v>15119</v>
      </c>
      <c r="B4690" t="s">
        <v>15062</v>
      </c>
      <c r="C4690" t="s">
        <v>15058</v>
      </c>
      <c r="D4690">
        <v>7029</v>
      </c>
      <c r="E4690" t="s">
        <v>950</v>
      </c>
      <c r="F4690" t="s">
        <v>40</v>
      </c>
      <c r="G4690" t="s">
        <v>40</v>
      </c>
      <c r="H4690" t="s">
        <v>41</v>
      </c>
      <c r="I4690" t="s">
        <v>324</v>
      </c>
      <c r="J4690" t="s">
        <v>688</v>
      </c>
      <c r="K4690" t="s">
        <v>290</v>
      </c>
      <c r="L4690" t="s">
        <v>34</v>
      </c>
      <c r="M4690" s="598">
        <v>4511430</v>
      </c>
    </row>
    <row r="4691" spans="1:13">
      <c r="A4691" t="s">
        <v>15175</v>
      </c>
      <c r="B4691" t="s">
        <v>15078</v>
      </c>
      <c r="C4691" t="s">
        <v>15058</v>
      </c>
      <c r="D4691">
        <v>7029</v>
      </c>
      <c r="E4691" t="s">
        <v>950</v>
      </c>
      <c r="F4691" t="s">
        <v>40</v>
      </c>
      <c r="G4691" t="s">
        <v>40</v>
      </c>
      <c r="H4691" t="s">
        <v>41</v>
      </c>
      <c r="I4691" t="s">
        <v>46</v>
      </c>
      <c r="J4691" t="s">
        <v>47</v>
      </c>
      <c r="K4691" t="s">
        <v>290</v>
      </c>
      <c r="L4691" t="s">
        <v>218</v>
      </c>
      <c r="M4691" s="598">
        <v>4562250</v>
      </c>
    </row>
    <row r="4692" spans="1:13">
      <c r="A4692" t="s">
        <v>15197</v>
      </c>
      <c r="B4692" t="s">
        <v>15074</v>
      </c>
      <c r="C4692" t="s">
        <v>15058</v>
      </c>
      <c r="D4692">
        <v>7029</v>
      </c>
      <c r="E4692" t="s">
        <v>950</v>
      </c>
      <c r="F4692" t="s">
        <v>40</v>
      </c>
      <c r="G4692" t="s">
        <v>40</v>
      </c>
      <c r="H4692" t="s">
        <v>41</v>
      </c>
      <c r="I4692" t="s">
        <v>48</v>
      </c>
      <c r="J4692" t="s">
        <v>49</v>
      </c>
      <c r="K4692" t="s">
        <v>1170</v>
      </c>
      <c r="L4692" t="s">
        <v>218</v>
      </c>
      <c r="M4692" s="598">
        <v>4675440</v>
      </c>
    </row>
    <row r="4693" spans="1:13">
      <c r="A4693" t="s">
        <v>15209</v>
      </c>
      <c r="B4693" t="s">
        <v>15074</v>
      </c>
      <c r="C4693" t="s">
        <v>15058</v>
      </c>
      <c r="D4693">
        <v>7029</v>
      </c>
      <c r="E4693" t="s">
        <v>950</v>
      </c>
      <c r="F4693" t="s">
        <v>40</v>
      </c>
      <c r="G4693" t="s">
        <v>40</v>
      </c>
      <c r="H4693" t="s">
        <v>41</v>
      </c>
      <c r="I4693" t="s">
        <v>50</v>
      </c>
      <c r="J4693" t="s">
        <v>51</v>
      </c>
      <c r="K4693" t="s">
        <v>1170</v>
      </c>
      <c r="L4693" t="s">
        <v>218</v>
      </c>
      <c r="M4693" s="598">
        <v>4675440</v>
      </c>
    </row>
    <row r="4694" spans="1:13">
      <c r="A4694" t="s">
        <v>15221</v>
      </c>
      <c r="B4694" t="s">
        <v>15074</v>
      </c>
      <c r="C4694" t="s">
        <v>15058</v>
      </c>
      <c r="D4694">
        <v>7029</v>
      </c>
      <c r="E4694" t="s">
        <v>950</v>
      </c>
      <c r="F4694" t="s">
        <v>40</v>
      </c>
      <c r="G4694" t="s">
        <v>40</v>
      </c>
      <c r="H4694" t="s">
        <v>41</v>
      </c>
      <c r="I4694" t="s">
        <v>223</v>
      </c>
      <c r="J4694" t="s">
        <v>56</v>
      </c>
      <c r="K4694" t="s">
        <v>1170</v>
      </c>
      <c r="L4694" t="s">
        <v>218</v>
      </c>
      <c r="M4694" s="598">
        <v>4675440</v>
      </c>
    </row>
    <row r="4695" spans="1:13">
      <c r="A4695" t="s">
        <v>15233</v>
      </c>
      <c r="B4695" t="s">
        <v>15074</v>
      </c>
      <c r="C4695" t="s">
        <v>15058</v>
      </c>
      <c r="D4695">
        <v>7029</v>
      </c>
      <c r="E4695" t="s">
        <v>950</v>
      </c>
      <c r="F4695" t="s">
        <v>40</v>
      </c>
      <c r="G4695" t="s">
        <v>40</v>
      </c>
      <c r="H4695" t="s">
        <v>41</v>
      </c>
      <c r="I4695" t="s">
        <v>421</v>
      </c>
      <c r="J4695" t="s">
        <v>441</v>
      </c>
      <c r="K4695" t="s">
        <v>1170</v>
      </c>
      <c r="L4695" t="s">
        <v>218</v>
      </c>
      <c r="M4695" s="598">
        <v>4675440</v>
      </c>
    </row>
    <row r="4696" spans="1:13">
      <c r="A4696" t="s">
        <v>15245</v>
      </c>
      <c r="B4696" t="s">
        <v>15074</v>
      </c>
      <c r="C4696" t="s">
        <v>15058</v>
      </c>
      <c r="D4696">
        <v>7029</v>
      </c>
      <c r="E4696" t="s">
        <v>950</v>
      </c>
      <c r="F4696" t="s">
        <v>40</v>
      </c>
      <c r="G4696" t="s">
        <v>40</v>
      </c>
      <c r="H4696" t="s">
        <v>41</v>
      </c>
      <c r="I4696" t="s">
        <v>422</v>
      </c>
      <c r="J4696" t="s">
        <v>442</v>
      </c>
      <c r="K4696" t="s">
        <v>1170</v>
      </c>
      <c r="L4696" t="s">
        <v>218</v>
      </c>
      <c r="M4696" s="598">
        <v>4675440</v>
      </c>
    </row>
    <row r="4697" spans="1:13">
      <c r="A4697" t="s">
        <v>15257</v>
      </c>
      <c r="B4697" t="s">
        <v>15074</v>
      </c>
      <c r="C4697" t="s">
        <v>15058</v>
      </c>
      <c r="D4697">
        <v>7029</v>
      </c>
      <c r="E4697" t="s">
        <v>950</v>
      </c>
      <c r="F4697" t="s">
        <v>40</v>
      </c>
      <c r="G4697" t="s">
        <v>40</v>
      </c>
      <c r="H4697" t="s">
        <v>41</v>
      </c>
      <c r="I4697" t="s">
        <v>423</v>
      </c>
      <c r="J4697" t="s">
        <v>443</v>
      </c>
      <c r="K4697" t="s">
        <v>1170</v>
      </c>
      <c r="L4697" t="s">
        <v>218</v>
      </c>
      <c r="M4697" s="598">
        <v>4675440</v>
      </c>
    </row>
    <row r="4698" spans="1:13">
      <c r="A4698" t="s">
        <v>15269</v>
      </c>
      <c r="B4698" t="s">
        <v>15074</v>
      </c>
      <c r="C4698" t="s">
        <v>15058</v>
      </c>
      <c r="D4698">
        <v>7029</v>
      </c>
      <c r="E4698" t="s">
        <v>950</v>
      </c>
      <c r="F4698" t="s">
        <v>40</v>
      </c>
      <c r="G4698" t="s">
        <v>40</v>
      </c>
      <c r="H4698" t="s">
        <v>41</v>
      </c>
      <c r="I4698" t="s">
        <v>424</v>
      </c>
      <c r="J4698" t="s">
        <v>444</v>
      </c>
      <c r="K4698" t="s">
        <v>1170</v>
      </c>
      <c r="L4698" t="s">
        <v>218</v>
      </c>
      <c r="M4698" s="598">
        <v>4675440</v>
      </c>
    </row>
    <row r="4699" spans="1:13">
      <c r="A4699" t="s">
        <v>15281</v>
      </c>
      <c r="B4699" t="s">
        <v>15074</v>
      </c>
      <c r="C4699" t="s">
        <v>15058</v>
      </c>
      <c r="D4699">
        <v>7029</v>
      </c>
      <c r="E4699" t="s">
        <v>950</v>
      </c>
      <c r="F4699" t="s">
        <v>40</v>
      </c>
      <c r="G4699" t="s">
        <v>40</v>
      </c>
      <c r="H4699" t="s">
        <v>41</v>
      </c>
      <c r="I4699" t="s">
        <v>425</v>
      </c>
      <c r="J4699" t="s">
        <v>445</v>
      </c>
      <c r="K4699" t="s">
        <v>1170</v>
      </c>
      <c r="L4699" t="s">
        <v>218</v>
      </c>
      <c r="M4699" s="598">
        <v>4675440</v>
      </c>
    </row>
    <row r="4700" spans="1:13">
      <c r="A4700" t="s">
        <v>15061</v>
      </c>
      <c r="B4700" t="s">
        <v>15062</v>
      </c>
      <c r="C4700" t="s">
        <v>15058</v>
      </c>
      <c r="D4700">
        <v>7029</v>
      </c>
      <c r="E4700" t="s">
        <v>950</v>
      </c>
      <c r="F4700" t="s">
        <v>40</v>
      </c>
      <c r="G4700" t="s">
        <v>40</v>
      </c>
      <c r="H4700" t="s">
        <v>41</v>
      </c>
      <c r="I4700" t="s">
        <v>316</v>
      </c>
      <c r="J4700" t="s">
        <v>684</v>
      </c>
      <c r="K4700" t="s">
        <v>290</v>
      </c>
      <c r="L4700" t="s">
        <v>34</v>
      </c>
      <c r="M4700" s="598">
        <v>4712400</v>
      </c>
    </row>
    <row r="4701" spans="1:13">
      <c r="A4701" t="s">
        <v>15083</v>
      </c>
      <c r="B4701" t="s">
        <v>15062</v>
      </c>
      <c r="C4701" t="s">
        <v>15058</v>
      </c>
      <c r="D4701">
        <v>7029</v>
      </c>
      <c r="E4701" t="s">
        <v>950</v>
      </c>
      <c r="F4701" t="s">
        <v>40</v>
      </c>
      <c r="G4701" t="s">
        <v>40</v>
      </c>
      <c r="H4701" t="s">
        <v>41</v>
      </c>
      <c r="I4701" t="s">
        <v>318</v>
      </c>
      <c r="J4701" t="s">
        <v>685</v>
      </c>
      <c r="K4701" t="s">
        <v>290</v>
      </c>
      <c r="L4701" t="s">
        <v>34</v>
      </c>
      <c r="M4701" s="598">
        <v>4712400</v>
      </c>
    </row>
    <row r="4702" spans="1:13">
      <c r="A4702" t="s">
        <v>15095</v>
      </c>
      <c r="B4702" t="s">
        <v>15062</v>
      </c>
      <c r="C4702" t="s">
        <v>15058</v>
      </c>
      <c r="D4702">
        <v>7029</v>
      </c>
      <c r="E4702" t="s">
        <v>950</v>
      </c>
      <c r="F4702" t="s">
        <v>40</v>
      </c>
      <c r="G4702" t="s">
        <v>40</v>
      </c>
      <c r="H4702" t="s">
        <v>41</v>
      </c>
      <c r="I4702" t="s">
        <v>320</v>
      </c>
      <c r="J4702" t="s">
        <v>686</v>
      </c>
      <c r="K4702" t="s">
        <v>290</v>
      </c>
      <c r="L4702" t="s">
        <v>34</v>
      </c>
      <c r="M4702" s="598">
        <v>4712400</v>
      </c>
    </row>
    <row r="4703" spans="1:13">
      <c r="A4703" t="s">
        <v>15107</v>
      </c>
      <c r="B4703" t="s">
        <v>15062</v>
      </c>
      <c r="C4703" t="s">
        <v>15058</v>
      </c>
      <c r="D4703">
        <v>7029</v>
      </c>
      <c r="E4703" t="s">
        <v>950</v>
      </c>
      <c r="F4703" t="s">
        <v>40</v>
      </c>
      <c r="G4703" t="s">
        <v>40</v>
      </c>
      <c r="H4703" t="s">
        <v>41</v>
      </c>
      <c r="I4703" t="s">
        <v>322</v>
      </c>
      <c r="J4703" t="s">
        <v>687</v>
      </c>
      <c r="K4703" t="s">
        <v>290</v>
      </c>
      <c r="L4703" t="s">
        <v>34</v>
      </c>
      <c r="M4703" s="598">
        <v>4712400</v>
      </c>
    </row>
    <row r="4704" spans="1:13">
      <c r="A4704" t="s">
        <v>15141</v>
      </c>
      <c r="B4704" t="s">
        <v>15057</v>
      </c>
      <c r="C4704" t="s">
        <v>15058</v>
      </c>
      <c r="D4704">
        <v>7029</v>
      </c>
      <c r="E4704" t="s">
        <v>950</v>
      </c>
      <c r="F4704" t="s">
        <v>40</v>
      </c>
      <c r="G4704" t="s">
        <v>40</v>
      </c>
      <c r="H4704" t="s">
        <v>41</v>
      </c>
      <c r="I4704" t="s">
        <v>219</v>
      </c>
      <c r="J4704" t="s">
        <v>220</v>
      </c>
      <c r="K4704" t="s">
        <v>1170</v>
      </c>
      <c r="L4704" t="s">
        <v>34</v>
      </c>
      <c r="M4704" s="598">
        <v>4723257</v>
      </c>
    </row>
    <row r="4705" spans="1:13">
      <c r="A4705" t="s">
        <v>15163</v>
      </c>
      <c r="B4705" t="s">
        <v>15078</v>
      </c>
      <c r="C4705" t="s">
        <v>15058</v>
      </c>
      <c r="D4705">
        <v>7029</v>
      </c>
      <c r="E4705" t="s">
        <v>950</v>
      </c>
      <c r="F4705" t="s">
        <v>40</v>
      </c>
      <c r="G4705" t="s">
        <v>40</v>
      </c>
      <c r="H4705" t="s">
        <v>41</v>
      </c>
      <c r="I4705" t="s">
        <v>44</v>
      </c>
      <c r="J4705" t="s">
        <v>45</v>
      </c>
      <c r="K4705" t="s">
        <v>290</v>
      </c>
      <c r="L4705" t="s">
        <v>218</v>
      </c>
      <c r="M4705" s="598">
        <v>4811730</v>
      </c>
    </row>
    <row r="4706" spans="1:13">
      <c r="A4706" t="s">
        <v>15129</v>
      </c>
      <c r="B4706" t="s">
        <v>15057</v>
      </c>
      <c r="C4706" t="s">
        <v>15058</v>
      </c>
      <c r="D4706">
        <v>7029</v>
      </c>
      <c r="E4706" t="s">
        <v>950</v>
      </c>
      <c r="F4706" t="s">
        <v>40</v>
      </c>
      <c r="G4706" t="s">
        <v>40</v>
      </c>
      <c r="H4706" t="s">
        <v>41</v>
      </c>
      <c r="I4706" t="s">
        <v>42</v>
      </c>
      <c r="J4706" t="s">
        <v>43</v>
      </c>
      <c r="K4706" t="s">
        <v>1170</v>
      </c>
      <c r="L4706" t="s">
        <v>34</v>
      </c>
      <c r="M4706" s="598">
        <v>4954373</v>
      </c>
    </row>
    <row r="4707" spans="1:13">
      <c r="A4707" t="s">
        <v>15185</v>
      </c>
      <c r="B4707" t="s">
        <v>15074</v>
      </c>
      <c r="C4707" t="s">
        <v>15058</v>
      </c>
      <c r="D4707">
        <v>7029</v>
      </c>
      <c r="E4707" t="s">
        <v>950</v>
      </c>
      <c r="F4707" t="s">
        <v>40</v>
      </c>
      <c r="G4707" t="s">
        <v>40</v>
      </c>
      <c r="H4707" t="s">
        <v>41</v>
      </c>
      <c r="I4707" t="s">
        <v>221</v>
      </c>
      <c r="J4707" t="s">
        <v>222</v>
      </c>
      <c r="K4707" t="s">
        <v>1170</v>
      </c>
      <c r="L4707" t="s">
        <v>218</v>
      </c>
      <c r="M4707" s="598">
        <v>4959686</v>
      </c>
    </row>
    <row r="4708" spans="1:13">
      <c r="A4708" t="s">
        <v>15151</v>
      </c>
      <c r="B4708" t="s">
        <v>15078</v>
      </c>
      <c r="C4708" t="s">
        <v>15058</v>
      </c>
      <c r="D4708">
        <v>7029</v>
      </c>
      <c r="E4708" t="s">
        <v>950</v>
      </c>
      <c r="F4708" t="s">
        <v>40</v>
      </c>
      <c r="G4708" t="s">
        <v>40</v>
      </c>
      <c r="H4708" t="s">
        <v>41</v>
      </c>
      <c r="I4708" t="s">
        <v>219</v>
      </c>
      <c r="J4708" t="s">
        <v>220</v>
      </c>
      <c r="K4708" t="s">
        <v>290</v>
      </c>
      <c r="L4708" t="s">
        <v>218</v>
      </c>
      <c r="M4708" s="598">
        <v>5058900</v>
      </c>
    </row>
    <row r="4709" spans="1:13">
      <c r="A4709" t="s">
        <v>15117</v>
      </c>
      <c r="B4709" t="s">
        <v>15057</v>
      </c>
      <c r="C4709" t="s">
        <v>15058</v>
      </c>
      <c r="D4709">
        <v>7029</v>
      </c>
      <c r="E4709" t="s">
        <v>950</v>
      </c>
      <c r="F4709" t="s">
        <v>40</v>
      </c>
      <c r="G4709" t="s">
        <v>40</v>
      </c>
      <c r="H4709" t="s">
        <v>41</v>
      </c>
      <c r="I4709" t="s">
        <v>324</v>
      </c>
      <c r="J4709" t="s">
        <v>688</v>
      </c>
      <c r="K4709" t="s">
        <v>1170</v>
      </c>
      <c r="L4709" t="s">
        <v>34</v>
      </c>
      <c r="M4709" s="598">
        <v>5188145</v>
      </c>
    </row>
    <row r="4710" spans="1:13">
      <c r="A4710" t="s">
        <v>15173</v>
      </c>
      <c r="B4710" t="s">
        <v>15074</v>
      </c>
      <c r="C4710" t="s">
        <v>15058</v>
      </c>
      <c r="D4710">
        <v>7029</v>
      </c>
      <c r="E4710" t="s">
        <v>950</v>
      </c>
      <c r="F4710" t="s">
        <v>40</v>
      </c>
      <c r="G4710" t="s">
        <v>40</v>
      </c>
      <c r="H4710" t="s">
        <v>41</v>
      </c>
      <c r="I4710" t="s">
        <v>46</v>
      </c>
      <c r="J4710" t="s">
        <v>47</v>
      </c>
      <c r="K4710" t="s">
        <v>1170</v>
      </c>
      <c r="L4710" t="s">
        <v>218</v>
      </c>
      <c r="M4710" s="598">
        <v>5246588</v>
      </c>
    </row>
    <row r="4711" spans="1:13">
      <c r="A4711" t="s">
        <v>15139</v>
      </c>
      <c r="B4711" t="s">
        <v>15078</v>
      </c>
      <c r="C4711" t="s">
        <v>15058</v>
      </c>
      <c r="D4711">
        <v>7029</v>
      </c>
      <c r="E4711" t="s">
        <v>950</v>
      </c>
      <c r="F4711" t="s">
        <v>40</v>
      </c>
      <c r="G4711" t="s">
        <v>40</v>
      </c>
      <c r="H4711" t="s">
        <v>41</v>
      </c>
      <c r="I4711" t="s">
        <v>42</v>
      </c>
      <c r="J4711" t="s">
        <v>43</v>
      </c>
      <c r="K4711" t="s">
        <v>290</v>
      </c>
      <c r="L4711" t="s">
        <v>218</v>
      </c>
      <c r="M4711" s="598">
        <v>5308380</v>
      </c>
    </row>
    <row r="4712" spans="1:13">
      <c r="A4712" t="s">
        <v>15056</v>
      </c>
      <c r="B4712" t="s">
        <v>15057</v>
      </c>
      <c r="C4712" t="s">
        <v>15058</v>
      </c>
      <c r="D4712">
        <v>7029</v>
      </c>
      <c r="E4712" t="s">
        <v>950</v>
      </c>
      <c r="F4712" t="s">
        <v>40</v>
      </c>
      <c r="G4712" t="s">
        <v>40</v>
      </c>
      <c r="H4712" t="s">
        <v>41</v>
      </c>
      <c r="I4712" t="s">
        <v>316</v>
      </c>
      <c r="J4712" t="s">
        <v>684</v>
      </c>
      <c r="K4712" t="s">
        <v>1170</v>
      </c>
      <c r="L4712" t="s">
        <v>34</v>
      </c>
      <c r="M4712" s="598">
        <v>5419260</v>
      </c>
    </row>
    <row r="4713" spans="1:13">
      <c r="A4713" t="s">
        <v>15081</v>
      </c>
      <c r="B4713" t="s">
        <v>15057</v>
      </c>
      <c r="C4713" t="s">
        <v>15058</v>
      </c>
      <c r="D4713">
        <v>7029</v>
      </c>
      <c r="E4713" t="s">
        <v>950</v>
      </c>
      <c r="F4713" t="s">
        <v>40</v>
      </c>
      <c r="G4713" t="s">
        <v>40</v>
      </c>
      <c r="H4713" t="s">
        <v>41</v>
      </c>
      <c r="I4713" t="s">
        <v>318</v>
      </c>
      <c r="J4713" t="s">
        <v>685</v>
      </c>
      <c r="K4713" t="s">
        <v>1170</v>
      </c>
      <c r="L4713" t="s">
        <v>34</v>
      </c>
      <c r="M4713" s="598">
        <v>5419260</v>
      </c>
    </row>
    <row r="4714" spans="1:13">
      <c r="A4714" t="s">
        <v>15093</v>
      </c>
      <c r="B4714" t="s">
        <v>15057</v>
      </c>
      <c r="C4714" t="s">
        <v>15058</v>
      </c>
      <c r="D4714">
        <v>7029</v>
      </c>
      <c r="E4714" t="s">
        <v>950</v>
      </c>
      <c r="F4714" t="s">
        <v>40</v>
      </c>
      <c r="G4714" t="s">
        <v>40</v>
      </c>
      <c r="H4714" t="s">
        <v>41</v>
      </c>
      <c r="I4714" t="s">
        <v>320</v>
      </c>
      <c r="J4714" t="s">
        <v>686</v>
      </c>
      <c r="K4714" t="s">
        <v>1170</v>
      </c>
      <c r="L4714" t="s">
        <v>34</v>
      </c>
      <c r="M4714" s="598">
        <v>5419260</v>
      </c>
    </row>
    <row r="4715" spans="1:13">
      <c r="A4715" t="s">
        <v>15105</v>
      </c>
      <c r="B4715" t="s">
        <v>15057</v>
      </c>
      <c r="C4715" t="s">
        <v>15058</v>
      </c>
      <c r="D4715">
        <v>7029</v>
      </c>
      <c r="E4715" t="s">
        <v>950</v>
      </c>
      <c r="F4715" t="s">
        <v>40</v>
      </c>
      <c r="G4715" t="s">
        <v>40</v>
      </c>
      <c r="H4715" t="s">
        <v>41</v>
      </c>
      <c r="I4715" t="s">
        <v>322</v>
      </c>
      <c r="J4715" t="s">
        <v>687</v>
      </c>
      <c r="K4715" t="s">
        <v>1170</v>
      </c>
      <c r="L4715" t="s">
        <v>34</v>
      </c>
      <c r="M4715" s="598">
        <v>5419260</v>
      </c>
    </row>
    <row r="4716" spans="1:13">
      <c r="A4716" t="s">
        <v>15161</v>
      </c>
      <c r="B4716" t="s">
        <v>15074</v>
      </c>
      <c r="C4716" t="s">
        <v>15058</v>
      </c>
      <c r="D4716">
        <v>7029</v>
      </c>
      <c r="E4716" t="s">
        <v>950</v>
      </c>
      <c r="F4716" t="s">
        <v>40</v>
      </c>
      <c r="G4716" t="s">
        <v>40</v>
      </c>
      <c r="H4716" t="s">
        <v>41</v>
      </c>
      <c r="I4716" t="s">
        <v>44</v>
      </c>
      <c r="J4716" t="s">
        <v>45</v>
      </c>
      <c r="K4716" t="s">
        <v>1170</v>
      </c>
      <c r="L4716" t="s">
        <v>218</v>
      </c>
      <c r="M4716" s="598">
        <v>5533490</v>
      </c>
    </row>
    <row r="4717" spans="1:13">
      <c r="A4717" t="s">
        <v>15127</v>
      </c>
      <c r="B4717" t="s">
        <v>15078</v>
      </c>
      <c r="C4717" t="s">
        <v>15058</v>
      </c>
      <c r="D4717">
        <v>7029</v>
      </c>
      <c r="E4717" t="s">
        <v>950</v>
      </c>
      <c r="F4717" t="s">
        <v>40</v>
      </c>
      <c r="G4717" t="s">
        <v>40</v>
      </c>
      <c r="H4717" t="s">
        <v>41</v>
      </c>
      <c r="I4717" t="s">
        <v>324</v>
      </c>
      <c r="J4717" t="s">
        <v>688</v>
      </c>
      <c r="K4717" t="s">
        <v>290</v>
      </c>
      <c r="L4717" t="s">
        <v>218</v>
      </c>
      <c r="M4717" s="598">
        <v>5557860</v>
      </c>
    </row>
    <row r="4718" spans="1:13">
      <c r="A4718" t="s">
        <v>15077</v>
      </c>
      <c r="B4718" t="s">
        <v>15078</v>
      </c>
      <c r="C4718" t="s">
        <v>15058</v>
      </c>
      <c r="D4718">
        <v>7029</v>
      </c>
      <c r="E4718" t="s">
        <v>950</v>
      </c>
      <c r="F4718" t="s">
        <v>40</v>
      </c>
      <c r="G4718" t="s">
        <v>40</v>
      </c>
      <c r="H4718" t="s">
        <v>41</v>
      </c>
      <c r="I4718" t="s">
        <v>316</v>
      </c>
      <c r="J4718" t="s">
        <v>684</v>
      </c>
      <c r="K4718" t="s">
        <v>290</v>
      </c>
      <c r="L4718" t="s">
        <v>218</v>
      </c>
      <c r="M4718" s="598">
        <v>5805030</v>
      </c>
    </row>
    <row r="4719" spans="1:13">
      <c r="A4719" t="s">
        <v>15091</v>
      </c>
      <c r="B4719" t="s">
        <v>15078</v>
      </c>
      <c r="C4719" t="s">
        <v>15058</v>
      </c>
      <c r="D4719">
        <v>7029</v>
      </c>
      <c r="E4719" t="s">
        <v>950</v>
      </c>
      <c r="F4719" t="s">
        <v>40</v>
      </c>
      <c r="G4719" t="s">
        <v>40</v>
      </c>
      <c r="H4719" t="s">
        <v>41</v>
      </c>
      <c r="I4719" t="s">
        <v>318</v>
      </c>
      <c r="J4719" t="s">
        <v>685</v>
      </c>
      <c r="K4719" t="s">
        <v>290</v>
      </c>
      <c r="L4719" t="s">
        <v>218</v>
      </c>
      <c r="M4719" s="598">
        <v>5805030</v>
      </c>
    </row>
    <row r="4720" spans="1:13">
      <c r="A4720" t="s">
        <v>15103</v>
      </c>
      <c r="B4720" t="s">
        <v>15078</v>
      </c>
      <c r="C4720" t="s">
        <v>15058</v>
      </c>
      <c r="D4720">
        <v>7029</v>
      </c>
      <c r="E4720" t="s">
        <v>950</v>
      </c>
      <c r="F4720" t="s">
        <v>40</v>
      </c>
      <c r="G4720" t="s">
        <v>40</v>
      </c>
      <c r="H4720" t="s">
        <v>41</v>
      </c>
      <c r="I4720" t="s">
        <v>320</v>
      </c>
      <c r="J4720" t="s">
        <v>686</v>
      </c>
      <c r="K4720" t="s">
        <v>290</v>
      </c>
      <c r="L4720" t="s">
        <v>218</v>
      </c>
      <c r="M4720" s="598">
        <v>5805030</v>
      </c>
    </row>
    <row r="4721" spans="1:13">
      <c r="A4721" t="s">
        <v>15115</v>
      </c>
      <c r="B4721" t="s">
        <v>15078</v>
      </c>
      <c r="C4721" t="s">
        <v>15058</v>
      </c>
      <c r="D4721">
        <v>7029</v>
      </c>
      <c r="E4721" t="s">
        <v>950</v>
      </c>
      <c r="F4721" t="s">
        <v>40</v>
      </c>
      <c r="G4721" t="s">
        <v>40</v>
      </c>
      <c r="H4721" t="s">
        <v>41</v>
      </c>
      <c r="I4721" t="s">
        <v>322</v>
      </c>
      <c r="J4721" t="s">
        <v>687</v>
      </c>
      <c r="K4721" t="s">
        <v>290</v>
      </c>
      <c r="L4721" t="s">
        <v>218</v>
      </c>
      <c r="M4721" s="598">
        <v>5805030</v>
      </c>
    </row>
    <row r="4722" spans="1:13">
      <c r="A4722" t="s">
        <v>15149</v>
      </c>
      <c r="B4722" t="s">
        <v>15074</v>
      </c>
      <c r="C4722" t="s">
        <v>15058</v>
      </c>
      <c r="D4722">
        <v>7029</v>
      </c>
      <c r="E4722" t="s">
        <v>950</v>
      </c>
      <c r="F4722" t="s">
        <v>40</v>
      </c>
      <c r="G4722" t="s">
        <v>40</v>
      </c>
      <c r="H4722" t="s">
        <v>41</v>
      </c>
      <c r="I4722" t="s">
        <v>219</v>
      </c>
      <c r="J4722" t="s">
        <v>220</v>
      </c>
      <c r="K4722" t="s">
        <v>1170</v>
      </c>
      <c r="L4722" t="s">
        <v>218</v>
      </c>
      <c r="M4722" s="598">
        <v>5817735</v>
      </c>
    </row>
    <row r="4723" spans="1:13">
      <c r="A4723" t="s">
        <v>15137</v>
      </c>
      <c r="B4723" t="s">
        <v>15074</v>
      </c>
      <c r="C4723" t="s">
        <v>15058</v>
      </c>
      <c r="D4723">
        <v>7029</v>
      </c>
      <c r="E4723" t="s">
        <v>950</v>
      </c>
      <c r="F4723" t="s">
        <v>40</v>
      </c>
      <c r="G4723" t="s">
        <v>40</v>
      </c>
      <c r="H4723" t="s">
        <v>41</v>
      </c>
      <c r="I4723" t="s">
        <v>42</v>
      </c>
      <c r="J4723" t="s">
        <v>43</v>
      </c>
      <c r="K4723" t="s">
        <v>1170</v>
      </c>
      <c r="L4723" t="s">
        <v>218</v>
      </c>
      <c r="M4723" s="598">
        <v>6104637</v>
      </c>
    </row>
    <row r="4724" spans="1:13">
      <c r="A4724" t="s">
        <v>15125</v>
      </c>
      <c r="B4724" t="s">
        <v>15074</v>
      </c>
      <c r="C4724" t="s">
        <v>15058</v>
      </c>
      <c r="D4724">
        <v>7029</v>
      </c>
      <c r="E4724" t="s">
        <v>950</v>
      </c>
      <c r="F4724" t="s">
        <v>40</v>
      </c>
      <c r="G4724" t="s">
        <v>40</v>
      </c>
      <c r="H4724" t="s">
        <v>41</v>
      </c>
      <c r="I4724" t="s">
        <v>324</v>
      </c>
      <c r="J4724" t="s">
        <v>688</v>
      </c>
      <c r="K4724" t="s">
        <v>1170</v>
      </c>
      <c r="L4724" t="s">
        <v>218</v>
      </c>
      <c r="M4724" s="598">
        <v>6391539</v>
      </c>
    </row>
    <row r="4725" spans="1:13">
      <c r="A4725" t="s">
        <v>15073</v>
      </c>
      <c r="B4725" t="s">
        <v>15074</v>
      </c>
      <c r="C4725" t="s">
        <v>15058</v>
      </c>
      <c r="D4725">
        <v>7029</v>
      </c>
      <c r="E4725" t="s">
        <v>950</v>
      </c>
      <c r="F4725" t="s">
        <v>40</v>
      </c>
      <c r="G4725" t="s">
        <v>40</v>
      </c>
      <c r="H4725" t="s">
        <v>41</v>
      </c>
      <c r="I4725" t="s">
        <v>316</v>
      </c>
      <c r="J4725" t="s">
        <v>684</v>
      </c>
      <c r="K4725" t="s">
        <v>1170</v>
      </c>
      <c r="L4725" t="s">
        <v>218</v>
      </c>
      <c r="M4725" s="598">
        <v>6675785</v>
      </c>
    </row>
    <row r="4726" spans="1:13">
      <c r="A4726" t="s">
        <v>15089</v>
      </c>
      <c r="B4726" t="s">
        <v>15074</v>
      </c>
      <c r="C4726" t="s">
        <v>15058</v>
      </c>
      <c r="D4726">
        <v>7029</v>
      </c>
      <c r="E4726" t="s">
        <v>950</v>
      </c>
      <c r="F4726" t="s">
        <v>40</v>
      </c>
      <c r="G4726" t="s">
        <v>40</v>
      </c>
      <c r="H4726" t="s">
        <v>41</v>
      </c>
      <c r="I4726" t="s">
        <v>318</v>
      </c>
      <c r="J4726" t="s">
        <v>685</v>
      </c>
      <c r="K4726" t="s">
        <v>1170</v>
      </c>
      <c r="L4726" t="s">
        <v>218</v>
      </c>
      <c r="M4726" s="598">
        <v>6675785</v>
      </c>
    </row>
    <row r="4727" spans="1:13">
      <c r="A4727" t="s">
        <v>15101</v>
      </c>
      <c r="B4727" t="s">
        <v>15074</v>
      </c>
      <c r="C4727" t="s">
        <v>15058</v>
      </c>
      <c r="D4727">
        <v>7029</v>
      </c>
      <c r="E4727" t="s">
        <v>950</v>
      </c>
      <c r="F4727" t="s">
        <v>40</v>
      </c>
      <c r="G4727" t="s">
        <v>40</v>
      </c>
      <c r="H4727" t="s">
        <v>41</v>
      </c>
      <c r="I4727" t="s">
        <v>320</v>
      </c>
      <c r="J4727" t="s">
        <v>686</v>
      </c>
      <c r="K4727" t="s">
        <v>1170</v>
      </c>
      <c r="L4727" t="s">
        <v>218</v>
      </c>
      <c r="M4727" s="598">
        <v>6675785</v>
      </c>
    </row>
    <row r="4728" spans="1:13">
      <c r="A4728" t="s">
        <v>15113</v>
      </c>
      <c r="B4728" t="s">
        <v>15074</v>
      </c>
      <c r="C4728" t="s">
        <v>15058</v>
      </c>
      <c r="D4728">
        <v>7029</v>
      </c>
      <c r="E4728" t="s">
        <v>950</v>
      </c>
      <c r="F4728" t="s">
        <v>40</v>
      </c>
      <c r="G4728" t="s">
        <v>40</v>
      </c>
      <c r="H4728" t="s">
        <v>41</v>
      </c>
      <c r="I4728" t="s">
        <v>322</v>
      </c>
      <c r="J4728" t="s">
        <v>687</v>
      </c>
      <c r="K4728" t="s">
        <v>1170</v>
      </c>
      <c r="L4728" t="s">
        <v>218</v>
      </c>
      <c r="M4728" s="598">
        <v>6675785</v>
      </c>
    </row>
    <row r="4729" spans="1:13">
      <c r="A4729" t="s">
        <v>16329</v>
      </c>
      <c r="B4729" t="s">
        <v>16289</v>
      </c>
      <c r="C4729" t="s">
        <v>15058</v>
      </c>
      <c r="D4729">
        <v>7031</v>
      </c>
      <c r="E4729" t="s">
        <v>951</v>
      </c>
      <c r="F4729" t="s">
        <v>40</v>
      </c>
      <c r="G4729" t="s">
        <v>40</v>
      </c>
      <c r="H4729" t="s">
        <v>41</v>
      </c>
      <c r="I4729" t="s">
        <v>44</v>
      </c>
      <c r="J4729" t="s">
        <v>45</v>
      </c>
      <c r="K4729" t="s">
        <v>291</v>
      </c>
      <c r="L4729" t="s">
        <v>32</v>
      </c>
      <c r="M4729" s="598">
        <v>1349040</v>
      </c>
    </row>
    <row r="4730" spans="1:13">
      <c r="A4730" t="s">
        <v>16341</v>
      </c>
      <c r="B4730" t="s">
        <v>16289</v>
      </c>
      <c r="C4730" t="s">
        <v>15058</v>
      </c>
      <c r="D4730">
        <v>7031</v>
      </c>
      <c r="E4730" t="s">
        <v>951</v>
      </c>
      <c r="F4730" t="s">
        <v>40</v>
      </c>
      <c r="G4730" t="s">
        <v>40</v>
      </c>
      <c r="H4730" t="s">
        <v>41</v>
      </c>
      <c r="I4730" t="s">
        <v>46</v>
      </c>
      <c r="J4730" t="s">
        <v>47</v>
      </c>
      <c r="K4730" t="s">
        <v>291</v>
      </c>
      <c r="L4730" t="s">
        <v>32</v>
      </c>
      <c r="M4730" s="598">
        <v>1349040</v>
      </c>
    </row>
    <row r="4731" spans="1:13">
      <c r="A4731" t="s">
        <v>16353</v>
      </c>
      <c r="B4731" t="s">
        <v>16289</v>
      </c>
      <c r="C4731" t="s">
        <v>15058</v>
      </c>
      <c r="D4731">
        <v>7031</v>
      </c>
      <c r="E4731" t="s">
        <v>951</v>
      </c>
      <c r="F4731" t="s">
        <v>40</v>
      </c>
      <c r="G4731" t="s">
        <v>40</v>
      </c>
      <c r="H4731" t="s">
        <v>41</v>
      </c>
      <c r="I4731" t="s">
        <v>221</v>
      </c>
      <c r="J4731" t="s">
        <v>222</v>
      </c>
      <c r="K4731" t="s">
        <v>291</v>
      </c>
      <c r="L4731" t="s">
        <v>32</v>
      </c>
      <c r="M4731" s="598">
        <v>1349040</v>
      </c>
    </row>
    <row r="4732" spans="1:13">
      <c r="A4732" t="s">
        <v>16365</v>
      </c>
      <c r="B4732" t="s">
        <v>16289</v>
      </c>
      <c r="C4732" t="s">
        <v>15058</v>
      </c>
      <c r="D4732">
        <v>7031</v>
      </c>
      <c r="E4732" t="s">
        <v>951</v>
      </c>
      <c r="F4732" t="s">
        <v>40</v>
      </c>
      <c r="G4732" t="s">
        <v>40</v>
      </c>
      <c r="H4732" t="s">
        <v>41</v>
      </c>
      <c r="I4732" t="s">
        <v>48</v>
      </c>
      <c r="J4732" t="s">
        <v>49</v>
      </c>
      <c r="K4732" t="s">
        <v>291</v>
      </c>
      <c r="L4732" t="s">
        <v>32</v>
      </c>
      <c r="M4732" s="598">
        <v>1349040</v>
      </c>
    </row>
    <row r="4733" spans="1:13">
      <c r="A4733" t="s">
        <v>16377</v>
      </c>
      <c r="B4733" t="s">
        <v>16289</v>
      </c>
      <c r="C4733" t="s">
        <v>15058</v>
      </c>
      <c r="D4733">
        <v>7031</v>
      </c>
      <c r="E4733" t="s">
        <v>951</v>
      </c>
      <c r="F4733" t="s">
        <v>40</v>
      </c>
      <c r="G4733" t="s">
        <v>40</v>
      </c>
      <c r="H4733" t="s">
        <v>41</v>
      </c>
      <c r="I4733" t="s">
        <v>50</v>
      </c>
      <c r="J4733" t="s">
        <v>51</v>
      </c>
      <c r="K4733" t="s">
        <v>291</v>
      </c>
      <c r="L4733" t="s">
        <v>32</v>
      </c>
      <c r="M4733" s="598">
        <v>1349040</v>
      </c>
    </row>
    <row r="4734" spans="1:13">
      <c r="A4734" t="s">
        <v>16389</v>
      </c>
      <c r="B4734" t="s">
        <v>16289</v>
      </c>
      <c r="C4734" t="s">
        <v>15058</v>
      </c>
      <c r="D4734">
        <v>7031</v>
      </c>
      <c r="E4734" t="s">
        <v>951</v>
      </c>
      <c r="F4734" t="s">
        <v>40</v>
      </c>
      <c r="G4734" t="s">
        <v>40</v>
      </c>
      <c r="H4734" t="s">
        <v>41</v>
      </c>
      <c r="I4734" t="s">
        <v>223</v>
      </c>
      <c r="J4734" t="s">
        <v>56</v>
      </c>
      <c r="K4734" t="s">
        <v>291</v>
      </c>
      <c r="L4734" t="s">
        <v>32</v>
      </c>
      <c r="M4734" s="598">
        <v>1349040</v>
      </c>
    </row>
    <row r="4735" spans="1:13">
      <c r="A4735" t="s">
        <v>16401</v>
      </c>
      <c r="B4735" t="s">
        <v>16289</v>
      </c>
      <c r="C4735" t="s">
        <v>15058</v>
      </c>
      <c r="D4735">
        <v>7031</v>
      </c>
      <c r="E4735" t="s">
        <v>951</v>
      </c>
      <c r="F4735" t="s">
        <v>40</v>
      </c>
      <c r="G4735" t="s">
        <v>40</v>
      </c>
      <c r="H4735" t="s">
        <v>41</v>
      </c>
      <c r="I4735" t="s">
        <v>421</v>
      </c>
      <c r="J4735" t="s">
        <v>441</v>
      </c>
      <c r="K4735" t="s">
        <v>291</v>
      </c>
      <c r="L4735" t="s">
        <v>32</v>
      </c>
      <c r="M4735" s="598">
        <v>1349040</v>
      </c>
    </row>
    <row r="4736" spans="1:13">
      <c r="A4736" t="s">
        <v>16413</v>
      </c>
      <c r="B4736" t="s">
        <v>16289</v>
      </c>
      <c r="C4736" t="s">
        <v>15058</v>
      </c>
      <c r="D4736">
        <v>7031</v>
      </c>
      <c r="E4736" t="s">
        <v>951</v>
      </c>
      <c r="F4736" t="s">
        <v>40</v>
      </c>
      <c r="G4736" t="s">
        <v>40</v>
      </c>
      <c r="H4736" t="s">
        <v>41</v>
      </c>
      <c r="I4736" t="s">
        <v>422</v>
      </c>
      <c r="J4736" t="s">
        <v>442</v>
      </c>
      <c r="K4736" t="s">
        <v>291</v>
      </c>
      <c r="L4736" t="s">
        <v>32</v>
      </c>
      <c r="M4736" s="598">
        <v>1349040</v>
      </c>
    </row>
    <row r="4737" spans="1:13">
      <c r="A4737" t="s">
        <v>16425</v>
      </c>
      <c r="B4737" t="s">
        <v>16289</v>
      </c>
      <c r="C4737" t="s">
        <v>15058</v>
      </c>
      <c r="D4737">
        <v>7031</v>
      </c>
      <c r="E4737" t="s">
        <v>951</v>
      </c>
      <c r="F4737" t="s">
        <v>40</v>
      </c>
      <c r="G4737" t="s">
        <v>40</v>
      </c>
      <c r="H4737" t="s">
        <v>41</v>
      </c>
      <c r="I4737" t="s">
        <v>423</v>
      </c>
      <c r="J4737" t="s">
        <v>443</v>
      </c>
      <c r="K4737" t="s">
        <v>291</v>
      </c>
      <c r="L4737" t="s">
        <v>32</v>
      </c>
      <c r="M4737" s="598">
        <v>1349040</v>
      </c>
    </row>
    <row r="4738" spans="1:13">
      <c r="A4738" t="s">
        <v>16437</v>
      </c>
      <c r="B4738" t="s">
        <v>16289</v>
      </c>
      <c r="C4738" t="s">
        <v>15058</v>
      </c>
      <c r="D4738">
        <v>7031</v>
      </c>
      <c r="E4738" t="s">
        <v>951</v>
      </c>
      <c r="F4738" t="s">
        <v>40</v>
      </c>
      <c r="G4738" t="s">
        <v>40</v>
      </c>
      <c r="H4738" t="s">
        <v>41</v>
      </c>
      <c r="I4738" t="s">
        <v>424</v>
      </c>
      <c r="J4738" t="s">
        <v>444</v>
      </c>
      <c r="K4738" t="s">
        <v>291</v>
      </c>
      <c r="L4738" t="s">
        <v>32</v>
      </c>
      <c r="M4738" s="598">
        <v>1349040</v>
      </c>
    </row>
    <row r="4739" spans="1:13">
      <c r="A4739" t="s">
        <v>16449</v>
      </c>
      <c r="B4739" t="s">
        <v>16289</v>
      </c>
      <c r="C4739" t="s">
        <v>15058</v>
      </c>
      <c r="D4739">
        <v>7031</v>
      </c>
      <c r="E4739" t="s">
        <v>951</v>
      </c>
      <c r="F4739" t="s">
        <v>40</v>
      </c>
      <c r="G4739" t="s">
        <v>40</v>
      </c>
      <c r="H4739" t="s">
        <v>41</v>
      </c>
      <c r="I4739" t="s">
        <v>425</v>
      </c>
      <c r="J4739" t="s">
        <v>445</v>
      </c>
      <c r="K4739" t="s">
        <v>291</v>
      </c>
      <c r="L4739" t="s">
        <v>32</v>
      </c>
      <c r="M4739" s="598">
        <v>1349040</v>
      </c>
    </row>
    <row r="4740" spans="1:13">
      <c r="A4740" t="s">
        <v>16317</v>
      </c>
      <c r="B4740" t="s">
        <v>16289</v>
      </c>
      <c r="C4740" t="s">
        <v>15058</v>
      </c>
      <c r="D4740">
        <v>7031</v>
      </c>
      <c r="E4740" t="s">
        <v>951</v>
      </c>
      <c r="F4740" t="s">
        <v>40</v>
      </c>
      <c r="G4740" t="s">
        <v>40</v>
      </c>
      <c r="H4740" t="s">
        <v>41</v>
      </c>
      <c r="I4740" t="s">
        <v>219</v>
      </c>
      <c r="J4740" t="s">
        <v>220</v>
      </c>
      <c r="K4740" t="s">
        <v>291</v>
      </c>
      <c r="L4740" t="s">
        <v>32</v>
      </c>
      <c r="M4740" s="598">
        <v>1494570</v>
      </c>
    </row>
    <row r="4741" spans="1:13">
      <c r="A4741" t="s">
        <v>16327</v>
      </c>
      <c r="B4741" t="s">
        <v>16285</v>
      </c>
      <c r="C4741" t="s">
        <v>15058</v>
      </c>
      <c r="D4741">
        <v>7031</v>
      </c>
      <c r="E4741" t="s">
        <v>951</v>
      </c>
      <c r="F4741" t="s">
        <v>40</v>
      </c>
      <c r="G4741" t="s">
        <v>40</v>
      </c>
      <c r="H4741" t="s">
        <v>41</v>
      </c>
      <c r="I4741" t="s">
        <v>44</v>
      </c>
      <c r="J4741" t="s">
        <v>45</v>
      </c>
      <c r="K4741" t="s">
        <v>1171</v>
      </c>
      <c r="L4741" t="s">
        <v>32</v>
      </c>
      <c r="M4741" s="598">
        <v>1551396</v>
      </c>
    </row>
    <row r="4742" spans="1:13">
      <c r="A4742" t="s">
        <v>16339</v>
      </c>
      <c r="B4742" t="s">
        <v>16285</v>
      </c>
      <c r="C4742" t="s">
        <v>15058</v>
      </c>
      <c r="D4742">
        <v>7031</v>
      </c>
      <c r="E4742" t="s">
        <v>951</v>
      </c>
      <c r="F4742" t="s">
        <v>40</v>
      </c>
      <c r="G4742" t="s">
        <v>40</v>
      </c>
      <c r="H4742" t="s">
        <v>41</v>
      </c>
      <c r="I4742" t="s">
        <v>46</v>
      </c>
      <c r="J4742" t="s">
        <v>47</v>
      </c>
      <c r="K4742" t="s">
        <v>1171</v>
      </c>
      <c r="L4742" t="s">
        <v>32</v>
      </c>
      <c r="M4742" s="598">
        <v>1551396</v>
      </c>
    </row>
    <row r="4743" spans="1:13">
      <c r="A4743" t="s">
        <v>16351</v>
      </c>
      <c r="B4743" t="s">
        <v>16285</v>
      </c>
      <c r="C4743" t="s">
        <v>15058</v>
      </c>
      <c r="D4743">
        <v>7031</v>
      </c>
      <c r="E4743" t="s">
        <v>951</v>
      </c>
      <c r="F4743" t="s">
        <v>40</v>
      </c>
      <c r="G4743" t="s">
        <v>40</v>
      </c>
      <c r="H4743" t="s">
        <v>41</v>
      </c>
      <c r="I4743" t="s">
        <v>221</v>
      </c>
      <c r="J4743" t="s">
        <v>222</v>
      </c>
      <c r="K4743" t="s">
        <v>1171</v>
      </c>
      <c r="L4743" t="s">
        <v>32</v>
      </c>
      <c r="M4743" s="598">
        <v>1551396</v>
      </c>
    </row>
    <row r="4744" spans="1:13">
      <c r="A4744" t="s">
        <v>16363</v>
      </c>
      <c r="B4744" t="s">
        <v>16285</v>
      </c>
      <c r="C4744" t="s">
        <v>15058</v>
      </c>
      <c r="D4744">
        <v>7031</v>
      </c>
      <c r="E4744" t="s">
        <v>951</v>
      </c>
      <c r="F4744" t="s">
        <v>40</v>
      </c>
      <c r="G4744" t="s">
        <v>40</v>
      </c>
      <c r="H4744" t="s">
        <v>41</v>
      </c>
      <c r="I4744" t="s">
        <v>48</v>
      </c>
      <c r="J4744" t="s">
        <v>49</v>
      </c>
      <c r="K4744" t="s">
        <v>1171</v>
      </c>
      <c r="L4744" t="s">
        <v>32</v>
      </c>
      <c r="M4744" s="598">
        <v>1551396</v>
      </c>
    </row>
    <row r="4745" spans="1:13">
      <c r="A4745" t="s">
        <v>16375</v>
      </c>
      <c r="B4745" t="s">
        <v>16285</v>
      </c>
      <c r="C4745" t="s">
        <v>15058</v>
      </c>
      <c r="D4745">
        <v>7031</v>
      </c>
      <c r="E4745" t="s">
        <v>951</v>
      </c>
      <c r="F4745" t="s">
        <v>40</v>
      </c>
      <c r="G4745" t="s">
        <v>40</v>
      </c>
      <c r="H4745" t="s">
        <v>41</v>
      </c>
      <c r="I4745" t="s">
        <v>50</v>
      </c>
      <c r="J4745" t="s">
        <v>51</v>
      </c>
      <c r="K4745" t="s">
        <v>1171</v>
      </c>
      <c r="L4745" t="s">
        <v>32</v>
      </c>
      <c r="M4745" s="598">
        <v>1551396</v>
      </c>
    </row>
    <row r="4746" spans="1:13">
      <c r="A4746" t="s">
        <v>16387</v>
      </c>
      <c r="B4746" t="s">
        <v>16285</v>
      </c>
      <c r="C4746" t="s">
        <v>15058</v>
      </c>
      <c r="D4746">
        <v>7031</v>
      </c>
      <c r="E4746" t="s">
        <v>951</v>
      </c>
      <c r="F4746" t="s">
        <v>40</v>
      </c>
      <c r="G4746" t="s">
        <v>40</v>
      </c>
      <c r="H4746" t="s">
        <v>41</v>
      </c>
      <c r="I4746" t="s">
        <v>223</v>
      </c>
      <c r="J4746" t="s">
        <v>56</v>
      </c>
      <c r="K4746" t="s">
        <v>1171</v>
      </c>
      <c r="L4746" t="s">
        <v>32</v>
      </c>
      <c r="M4746" s="598">
        <v>1551396</v>
      </c>
    </row>
    <row r="4747" spans="1:13">
      <c r="A4747" t="s">
        <v>16399</v>
      </c>
      <c r="B4747" t="s">
        <v>16285</v>
      </c>
      <c r="C4747" t="s">
        <v>15058</v>
      </c>
      <c r="D4747">
        <v>7031</v>
      </c>
      <c r="E4747" t="s">
        <v>951</v>
      </c>
      <c r="F4747" t="s">
        <v>40</v>
      </c>
      <c r="G4747" t="s">
        <v>40</v>
      </c>
      <c r="H4747" t="s">
        <v>41</v>
      </c>
      <c r="I4747" t="s">
        <v>421</v>
      </c>
      <c r="J4747" t="s">
        <v>441</v>
      </c>
      <c r="K4747" t="s">
        <v>1171</v>
      </c>
      <c r="L4747" t="s">
        <v>32</v>
      </c>
      <c r="M4747" s="598">
        <v>1551396</v>
      </c>
    </row>
    <row r="4748" spans="1:13">
      <c r="A4748" t="s">
        <v>16411</v>
      </c>
      <c r="B4748" t="s">
        <v>16285</v>
      </c>
      <c r="C4748" t="s">
        <v>15058</v>
      </c>
      <c r="D4748">
        <v>7031</v>
      </c>
      <c r="E4748" t="s">
        <v>951</v>
      </c>
      <c r="F4748" t="s">
        <v>40</v>
      </c>
      <c r="G4748" t="s">
        <v>40</v>
      </c>
      <c r="H4748" t="s">
        <v>41</v>
      </c>
      <c r="I4748" t="s">
        <v>422</v>
      </c>
      <c r="J4748" t="s">
        <v>442</v>
      </c>
      <c r="K4748" t="s">
        <v>1171</v>
      </c>
      <c r="L4748" t="s">
        <v>32</v>
      </c>
      <c r="M4748" s="598">
        <v>1551396</v>
      </c>
    </row>
    <row r="4749" spans="1:13">
      <c r="A4749" t="s">
        <v>16423</v>
      </c>
      <c r="B4749" t="s">
        <v>16285</v>
      </c>
      <c r="C4749" t="s">
        <v>15058</v>
      </c>
      <c r="D4749">
        <v>7031</v>
      </c>
      <c r="E4749" t="s">
        <v>951</v>
      </c>
      <c r="F4749" t="s">
        <v>40</v>
      </c>
      <c r="G4749" t="s">
        <v>40</v>
      </c>
      <c r="H4749" t="s">
        <v>41</v>
      </c>
      <c r="I4749" t="s">
        <v>423</v>
      </c>
      <c r="J4749" t="s">
        <v>443</v>
      </c>
      <c r="K4749" t="s">
        <v>1171</v>
      </c>
      <c r="L4749" t="s">
        <v>32</v>
      </c>
      <c r="M4749" s="598">
        <v>1551396</v>
      </c>
    </row>
    <row r="4750" spans="1:13">
      <c r="A4750" t="s">
        <v>16435</v>
      </c>
      <c r="B4750" t="s">
        <v>16285</v>
      </c>
      <c r="C4750" t="s">
        <v>15058</v>
      </c>
      <c r="D4750">
        <v>7031</v>
      </c>
      <c r="E4750" t="s">
        <v>951</v>
      </c>
      <c r="F4750" t="s">
        <v>40</v>
      </c>
      <c r="G4750" t="s">
        <v>40</v>
      </c>
      <c r="H4750" t="s">
        <v>41</v>
      </c>
      <c r="I4750" t="s">
        <v>424</v>
      </c>
      <c r="J4750" t="s">
        <v>444</v>
      </c>
      <c r="K4750" t="s">
        <v>1171</v>
      </c>
      <c r="L4750" t="s">
        <v>32</v>
      </c>
      <c r="M4750" s="598">
        <v>1551396</v>
      </c>
    </row>
    <row r="4751" spans="1:13">
      <c r="A4751" t="s">
        <v>16447</v>
      </c>
      <c r="B4751" t="s">
        <v>16285</v>
      </c>
      <c r="C4751" t="s">
        <v>15058</v>
      </c>
      <c r="D4751">
        <v>7031</v>
      </c>
      <c r="E4751" t="s">
        <v>951</v>
      </c>
      <c r="F4751" t="s">
        <v>40</v>
      </c>
      <c r="G4751" t="s">
        <v>40</v>
      </c>
      <c r="H4751" t="s">
        <v>41</v>
      </c>
      <c r="I4751" t="s">
        <v>425</v>
      </c>
      <c r="J4751" t="s">
        <v>445</v>
      </c>
      <c r="K4751" t="s">
        <v>1171</v>
      </c>
      <c r="L4751" t="s">
        <v>32</v>
      </c>
      <c r="M4751" s="598">
        <v>1551396</v>
      </c>
    </row>
    <row r="4752" spans="1:13">
      <c r="A4752" t="s">
        <v>16305</v>
      </c>
      <c r="B4752" t="s">
        <v>16289</v>
      </c>
      <c r="C4752" t="s">
        <v>15058</v>
      </c>
      <c r="D4752">
        <v>7031</v>
      </c>
      <c r="E4752" t="s">
        <v>951</v>
      </c>
      <c r="F4752" t="s">
        <v>40</v>
      </c>
      <c r="G4752" t="s">
        <v>40</v>
      </c>
      <c r="H4752" t="s">
        <v>41</v>
      </c>
      <c r="I4752" t="s">
        <v>42</v>
      </c>
      <c r="J4752" t="s">
        <v>43</v>
      </c>
      <c r="K4752" t="s">
        <v>291</v>
      </c>
      <c r="L4752" t="s">
        <v>32</v>
      </c>
      <c r="M4752" s="598">
        <v>1640100</v>
      </c>
    </row>
    <row r="4753" spans="1:13">
      <c r="A4753" t="s">
        <v>16315</v>
      </c>
      <c r="B4753" t="s">
        <v>16285</v>
      </c>
      <c r="C4753" t="s">
        <v>15058</v>
      </c>
      <c r="D4753">
        <v>7031</v>
      </c>
      <c r="E4753" t="s">
        <v>951</v>
      </c>
      <c r="F4753" t="s">
        <v>40</v>
      </c>
      <c r="G4753" t="s">
        <v>40</v>
      </c>
      <c r="H4753" t="s">
        <v>41</v>
      </c>
      <c r="I4753" t="s">
        <v>219</v>
      </c>
      <c r="J4753" t="s">
        <v>220</v>
      </c>
      <c r="K4753" t="s">
        <v>1171</v>
      </c>
      <c r="L4753" t="s">
        <v>32</v>
      </c>
      <c r="M4753" s="598">
        <v>1718756</v>
      </c>
    </row>
    <row r="4754" spans="1:13">
      <c r="A4754" t="s">
        <v>16288</v>
      </c>
      <c r="B4754" t="s">
        <v>16289</v>
      </c>
      <c r="C4754" t="s">
        <v>15058</v>
      </c>
      <c r="D4754">
        <v>7031</v>
      </c>
      <c r="E4754" t="s">
        <v>951</v>
      </c>
      <c r="F4754" t="s">
        <v>40</v>
      </c>
      <c r="G4754" t="s">
        <v>40</v>
      </c>
      <c r="H4754" t="s">
        <v>41</v>
      </c>
      <c r="I4754" t="s">
        <v>324</v>
      </c>
      <c r="J4754" t="s">
        <v>688</v>
      </c>
      <c r="K4754" t="s">
        <v>291</v>
      </c>
      <c r="L4754" t="s">
        <v>32</v>
      </c>
      <c r="M4754" s="598">
        <v>1785630</v>
      </c>
    </row>
    <row r="4755" spans="1:13">
      <c r="A4755" t="s">
        <v>16303</v>
      </c>
      <c r="B4755" t="s">
        <v>16285</v>
      </c>
      <c r="C4755" t="s">
        <v>15058</v>
      </c>
      <c r="D4755">
        <v>7031</v>
      </c>
      <c r="E4755" t="s">
        <v>951</v>
      </c>
      <c r="F4755" t="s">
        <v>40</v>
      </c>
      <c r="G4755" t="s">
        <v>40</v>
      </c>
      <c r="H4755" t="s">
        <v>41</v>
      </c>
      <c r="I4755" t="s">
        <v>42</v>
      </c>
      <c r="J4755" t="s">
        <v>43</v>
      </c>
      <c r="K4755" t="s">
        <v>1171</v>
      </c>
      <c r="L4755" t="s">
        <v>32</v>
      </c>
      <c r="M4755" s="598">
        <v>1886115</v>
      </c>
    </row>
    <row r="4756" spans="1:13">
      <c r="A4756" t="s">
        <v>16284</v>
      </c>
      <c r="B4756" t="s">
        <v>16285</v>
      </c>
      <c r="C4756" t="s">
        <v>15058</v>
      </c>
      <c r="D4756">
        <v>7031</v>
      </c>
      <c r="E4756" t="s">
        <v>951</v>
      </c>
      <c r="F4756" t="s">
        <v>40</v>
      </c>
      <c r="G4756" t="s">
        <v>40</v>
      </c>
      <c r="H4756" t="s">
        <v>41</v>
      </c>
      <c r="I4756" t="s">
        <v>324</v>
      </c>
      <c r="J4756" t="s">
        <v>688</v>
      </c>
      <c r="K4756" t="s">
        <v>1171</v>
      </c>
      <c r="L4756" t="s">
        <v>32</v>
      </c>
      <c r="M4756" s="598">
        <v>2053475</v>
      </c>
    </row>
    <row r="4757" spans="1:13">
      <c r="A4757" t="s">
        <v>16325</v>
      </c>
      <c r="B4757" t="s">
        <v>16281</v>
      </c>
      <c r="C4757" t="s">
        <v>15058</v>
      </c>
      <c r="D4757">
        <v>7031</v>
      </c>
      <c r="E4757" t="s">
        <v>951</v>
      </c>
      <c r="F4757" t="s">
        <v>40</v>
      </c>
      <c r="G4757" t="s">
        <v>40</v>
      </c>
      <c r="H4757" t="s">
        <v>41</v>
      </c>
      <c r="I4757" t="s">
        <v>44</v>
      </c>
      <c r="J4757" t="s">
        <v>45</v>
      </c>
      <c r="K4757" t="s">
        <v>291</v>
      </c>
      <c r="L4757" t="s">
        <v>34</v>
      </c>
      <c r="M4757" s="598">
        <v>2111340</v>
      </c>
    </row>
    <row r="4758" spans="1:13">
      <c r="A4758" t="s">
        <v>16337</v>
      </c>
      <c r="B4758" t="s">
        <v>16281</v>
      </c>
      <c r="C4758" t="s">
        <v>15058</v>
      </c>
      <c r="D4758">
        <v>7031</v>
      </c>
      <c r="E4758" t="s">
        <v>951</v>
      </c>
      <c r="F4758" t="s">
        <v>40</v>
      </c>
      <c r="G4758" t="s">
        <v>40</v>
      </c>
      <c r="H4758" t="s">
        <v>41</v>
      </c>
      <c r="I4758" t="s">
        <v>46</v>
      </c>
      <c r="J4758" t="s">
        <v>47</v>
      </c>
      <c r="K4758" t="s">
        <v>291</v>
      </c>
      <c r="L4758" t="s">
        <v>34</v>
      </c>
      <c r="M4758" s="598">
        <v>2111340</v>
      </c>
    </row>
    <row r="4759" spans="1:13">
      <c r="A4759" t="s">
        <v>16349</v>
      </c>
      <c r="B4759" t="s">
        <v>16281</v>
      </c>
      <c r="C4759" t="s">
        <v>15058</v>
      </c>
      <c r="D4759">
        <v>7031</v>
      </c>
      <c r="E4759" t="s">
        <v>951</v>
      </c>
      <c r="F4759" t="s">
        <v>40</v>
      </c>
      <c r="G4759" t="s">
        <v>40</v>
      </c>
      <c r="H4759" t="s">
        <v>41</v>
      </c>
      <c r="I4759" t="s">
        <v>221</v>
      </c>
      <c r="J4759" t="s">
        <v>222</v>
      </c>
      <c r="K4759" t="s">
        <v>291</v>
      </c>
      <c r="L4759" t="s">
        <v>34</v>
      </c>
      <c r="M4759" s="598">
        <v>2111340</v>
      </c>
    </row>
    <row r="4760" spans="1:13">
      <c r="A4760" t="s">
        <v>16361</v>
      </c>
      <c r="B4760" t="s">
        <v>16281</v>
      </c>
      <c r="C4760" t="s">
        <v>15058</v>
      </c>
      <c r="D4760">
        <v>7031</v>
      </c>
      <c r="E4760" t="s">
        <v>951</v>
      </c>
      <c r="F4760" t="s">
        <v>40</v>
      </c>
      <c r="G4760" t="s">
        <v>40</v>
      </c>
      <c r="H4760" t="s">
        <v>41</v>
      </c>
      <c r="I4760" t="s">
        <v>48</v>
      </c>
      <c r="J4760" t="s">
        <v>49</v>
      </c>
      <c r="K4760" t="s">
        <v>291</v>
      </c>
      <c r="L4760" t="s">
        <v>34</v>
      </c>
      <c r="M4760" s="598">
        <v>2111340</v>
      </c>
    </row>
    <row r="4761" spans="1:13">
      <c r="A4761" t="s">
        <v>16373</v>
      </c>
      <c r="B4761" t="s">
        <v>16281</v>
      </c>
      <c r="C4761" t="s">
        <v>15058</v>
      </c>
      <c r="D4761">
        <v>7031</v>
      </c>
      <c r="E4761" t="s">
        <v>951</v>
      </c>
      <c r="F4761" t="s">
        <v>40</v>
      </c>
      <c r="G4761" t="s">
        <v>40</v>
      </c>
      <c r="H4761" t="s">
        <v>41</v>
      </c>
      <c r="I4761" t="s">
        <v>50</v>
      </c>
      <c r="J4761" t="s">
        <v>51</v>
      </c>
      <c r="K4761" t="s">
        <v>291</v>
      </c>
      <c r="L4761" t="s">
        <v>34</v>
      </c>
      <c r="M4761" s="598">
        <v>2111340</v>
      </c>
    </row>
    <row r="4762" spans="1:13">
      <c r="A4762" t="s">
        <v>16385</v>
      </c>
      <c r="B4762" t="s">
        <v>16281</v>
      </c>
      <c r="C4762" t="s">
        <v>15058</v>
      </c>
      <c r="D4762">
        <v>7031</v>
      </c>
      <c r="E4762" t="s">
        <v>951</v>
      </c>
      <c r="F4762" t="s">
        <v>40</v>
      </c>
      <c r="G4762" t="s">
        <v>40</v>
      </c>
      <c r="H4762" t="s">
        <v>41</v>
      </c>
      <c r="I4762" t="s">
        <v>223</v>
      </c>
      <c r="J4762" t="s">
        <v>56</v>
      </c>
      <c r="K4762" t="s">
        <v>291</v>
      </c>
      <c r="L4762" t="s">
        <v>34</v>
      </c>
      <c r="M4762" s="598">
        <v>2111340</v>
      </c>
    </row>
    <row r="4763" spans="1:13">
      <c r="A4763" t="s">
        <v>16397</v>
      </c>
      <c r="B4763" t="s">
        <v>16281</v>
      </c>
      <c r="C4763" t="s">
        <v>15058</v>
      </c>
      <c r="D4763">
        <v>7031</v>
      </c>
      <c r="E4763" t="s">
        <v>951</v>
      </c>
      <c r="F4763" t="s">
        <v>40</v>
      </c>
      <c r="G4763" t="s">
        <v>40</v>
      </c>
      <c r="H4763" t="s">
        <v>41</v>
      </c>
      <c r="I4763" t="s">
        <v>421</v>
      </c>
      <c r="J4763" t="s">
        <v>441</v>
      </c>
      <c r="K4763" t="s">
        <v>291</v>
      </c>
      <c r="L4763" t="s">
        <v>34</v>
      </c>
      <c r="M4763" s="598">
        <v>2111340</v>
      </c>
    </row>
    <row r="4764" spans="1:13">
      <c r="A4764" t="s">
        <v>16409</v>
      </c>
      <c r="B4764" t="s">
        <v>16281</v>
      </c>
      <c r="C4764" t="s">
        <v>15058</v>
      </c>
      <c r="D4764">
        <v>7031</v>
      </c>
      <c r="E4764" t="s">
        <v>951</v>
      </c>
      <c r="F4764" t="s">
        <v>40</v>
      </c>
      <c r="G4764" t="s">
        <v>40</v>
      </c>
      <c r="H4764" t="s">
        <v>41</v>
      </c>
      <c r="I4764" t="s">
        <v>422</v>
      </c>
      <c r="J4764" t="s">
        <v>442</v>
      </c>
      <c r="K4764" t="s">
        <v>291</v>
      </c>
      <c r="L4764" t="s">
        <v>34</v>
      </c>
      <c r="M4764" s="598">
        <v>2111340</v>
      </c>
    </row>
    <row r="4765" spans="1:13">
      <c r="A4765" t="s">
        <v>16421</v>
      </c>
      <c r="B4765" t="s">
        <v>16281</v>
      </c>
      <c r="C4765" t="s">
        <v>15058</v>
      </c>
      <c r="D4765">
        <v>7031</v>
      </c>
      <c r="E4765" t="s">
        <v>951</v>
      </c>
      <c r="F4765" t="s">
        <v>40</v>
      </c>
      <c r="G4765" t="s">
        <v>40</v>
      </c>
      <c r="H4765" t="s">
        <v>41</v>
      </c>
      <c r="I4765" t="s">
        <v>423</v>
      </c>
      <c r="J4765" t="s">
        <v>443</v>
      </c>
      <c r="K4765" t="s">
        <v>291</v>
      </c>
      <c r="L4765" t="s">
        <v>34</v>
      </c>
      <c r="M4765" s="598">
        <v>2111340</v>
      </c>
    </row>
    <row r="4766" spans="1:13">
      <c r="A4766" t="s">
        <v>16433</v>
      </c>
      <c r="B4766" t="s">
        <v>16281</v>
      </c>
      <c r="C4766" t="s">
        <v>15058</v>
      </c>
      <c r="D4766">
        <v>7031</v>
      </c>
      <c r="E4766" t="s">
        <v>951</v>
      </c>
      <c r="F4766" t="s">
        <v>40</v>
      </c>
      <c r="G4766" t="s">
        <v>40</v>
      </c>
      <c r="H4766" t="s">
        <v>41</v>
      </c>
      <c r="I4766" t="s">
        <v>424</v>
      </c>
      <c r="J4766" t="s">
        <v>444</v>
      </c>
      <c r="K4766" t="s">
        <v>291</v>
      </c>
      <c r="L4766" t="s">
        <v>34</v>
      </c>
      <c r="M4766" s="598">
        <v>2111340</v>
      </c>
    </row>
    <row r="4767" spans="1:13">
      <c r="A4767" t="s">
        <v>16445</v>
      </c>
      <c r="B4767" t="s">
        <v>16281</v>
      </c>
      <c r="C4767" t="s">
        <v>15058</v>
      </c>
      <c r="D4767">
        <v>7031</v>
      </c>
      <c r="E4767" t="s">
        <v>951</v>
      </c>
      <c r="F4767" t="s">
        <v>40</v>
      </c>
      <c r="G4767" t="s">
        <v>40</v>
      </c>
      <c r="H4767" t="s">
        <v>41</v>
      </c>
      <c r="I4767" t="s">
        <v>425</v>
      </c>
      <c r="J4767" t="s">
        <v>445</v>
      </c>
      <c r="K4767" t="s">
        <v>291</v>
      </c>
      <c r="L4767" t="s">
        <v>34</v>
      </c>
      <c r="M4767" s="598">
        <v>2111340</v>
      </c>
    </row>
    <row r="4768" spans="1:13">
      <c r="A4768" t="s">
        <v>16313</v>
      </c>
      <c r="B4768" t="s">
        <v>16281</v>
      </c>
      <c r="C4768" t="s">
        <v>15058</v>
      </c>
      <c r="D4768">
        <v>7031</v>
      </c>
      <c r="E4768" t="s">
        <v>951</v>
      </c>
      <c r="F4768" t="s">
        <v>40</v>
      </c>
      <c r="G4768" t="s">
        <v>40</v>
      </c>
      <c r="H4768" t="s">
        <v>41</v>
      </c>
      <c r="I4768" t="s">
        <v>219</v>
      </c>
      <c r="J4768" t="s">
        <v>220</v>
      </c>
      <c r="K4768" t="s">
        <v>291</v>
      </c>
      <c r="L4768" t="s">
        <v>34</v>
      </c>
      <c r="M4768" s="598">
        <v>2337720</v>
      </c>
    </row>
    <row r="4769" spans="1:13">
      <c r="A4769" t="s">
        <v>16323</v>
      </c>
      <c r="B4769" t="s">
        <v>16277</v>
      </c>
      <c r="C4769" t="s">
        <v>15058</v>
      </c>
      <c r="D4769">
        <v>7031</v>
      </c>
      <c r="E4769" t="s">
        <v>951</v>
      </c>
      <c r="F4769" t="s">
        <v>40</v>
      </c>
      <c r="G4769" t="s">
        <v>40</v>
      </c>
      <c r="H4769" t="s">
        <v>41</v>
      </c>
      <c r="I4769" t="s">
        <v>44</v>
      </c>
      <c r="J4769" t="s">
        <v>45</v>
      </c>
      <c r="K4769" t="s">
        <v>1171</v>
      </c>
      <c r="L4769" t="s">
        <v>34</v>
      </c>
      <c r="M4769" s="598">
        <v>2428041</v>
      </c>
    </row>
    <row r="4770" spans="1:13">
      <c r="A4770" t="s">
        <v>16335</v>
      </c>
      <c r="B4770" t="s">
        <v>16277</v>
      </c>
      <c r="C4770" t="s">
        <v>15058</v>
      </c>
      <c r="D4770">
        <v>7031</v>
      </c>
      <c r="E4770" t="s">
        <v>951</v>
      </c>
      <c r="F4770" t="s">
        <v>40</v>
      </c>
      <c r="G4770" t="s">
        <v>40</v>
      </c>
      <c r="H4770" t="s">
        <v>41</v>
      </c>
      <c r="I4770" t="s">
        <v>46</v>
      </c>
      <c r="J4770" t="s">
        <v>47</v>
      </c>
      <c r="K4770" t="s">
        <v>1171</v>
      </c>
      <c r="L4770" t="s">
        <v>34</v>
      </c>
      <c r="M4770" s="598">
        <v>2428041</v>
      </c>
    </row>
    <row r="4771" spans="1:13">
      <c r="A4771" t="s">
        <v>16347</v>
      </c>
      <c r="B4771" t="s">
        <v>16277</v>
      </c>
      <c r="C4771" t="s">
        <v>15058</v>
      </c>
      <c r="D4771">
        <v>7031</v>
      </c>
      <c r="E4771" t="s">
        <v>951</v>
      </c>
      <c r="F4771" t="s">
        <v>40</v>
      </c>
      <c r="G4771" t="s">
        <v>40</v>
      </c>
      <c r="H4771" t="s">
        <v>41</v>
      </c>
      <c r="I4771" t="s">
        <v>221</v>
      </c>
      <c r="J4771" t="s">
        <v>222</v>
      </c>
      <c r="K4771" t="s">
        <v>1171</v>
      </c>
      <c r="L4771" t="s">
        <v>34</v>
      </c>
      <c r="M4771" s="598">
        <v>2428041</v>
      </c>
    </row>
    <row r="4772" spans="1:13">
      <c r="A4772" t="s">
        <v>16359</v>
      </c>
      <c r="B4772" t="s">
        <v>16277</v>
      </c>
      <c r="C4772" t="s">
        <v>15058</v>
      </c>
      <c r="D4772">
        <v>7031</v>
      </c>
      <c r="E4772" t="s">
        <v>951</v>
      </c>
      <c r="F4772" t="s">
        <v>40</v>
      </c>
      <c r="G4772" t="s">
        <v>40</v>
      </c>
      <c r="H4772" t="s">
        <v>41</v>
      </c>
      <c r="I4772" t="s">
        <v>48</v>
      </c>
      <c r="J4772" t="s">
        <v>49</v>
      </c>
      <c r="K4772" t="s">
        <v>1171</v>
      </c>
      <c r="L4772" t="s">
        <v>34</v>
      </c>
      <c r="M4772" s="598">
        <v>2428041</v>
      </c>
    </row>
    <row r="4773" spans="1:13">
      <c r="A4773" t="s">
        <v>16371</v>
      </c>
      <c r="B4773" t="s">
        <v>16277</v>
      </c>
      <c r="C4773" t="s">
        <v>15058</v>
      </c>
      <c r="D4773">
        <v>7031</v>
      </c>
      <c r="E4773" t="s">
        <v>951</v>
      </c>
      <c r="F4773" t="s">
        <v>40</v>
      </c>
      <c r="G4773" t="s">
        <v>40</v>
      </c>
      <c r="H4773" t="s">
        <v>41</v>
      </c>
      <c r="I4773" t="s">
        <v>50</v>
      </c>
      <c r="J4773" t="s">
        <v>51</v>
      </c>
      <c r="K4773" t="s">
        <v>1171</v>
      </c>
      <c r="L4773" t="s">
        <v>34</v>
      </c>
      <c r="M4773" s="598">
        <v>2428041</v>
      </c>
    </row>
    <row r="4774" spans="1:13">
      <c r="A4774" t="s">
        <v>16383</v>
      </c>
      <c r="B4774" t="s">
        <v>16277</v>
      </c>
      <c r="C4774" t="s">
        <v>15058</v>
      </c>
      <c r="D4774">
        <v>7031</v>
      </c>
      <c r="E4774" t="s">
        <v>951</v>
      </c>
      <c r="F4774" t="s">
        <v>40</v>
      </c>
      <c r="G4774" t="s">
        <v>40</v>
      </c>
      <c r="H4774" t="s">
        <v>41</v>
      </c>
      <c r="I4774" t="s">
        <v>223</v>
      </c>
      <c r="J4774" t="s">
        <v>56</v>
      </c>
      <c r="K4774" t="s">
        <v>1171</v>
      </c>
      <c r="L4774" t="s">
        <v>34</v>
      </c>
      <c r="M4774" s="598">
        <v>2428041</v>
      </c>
    </row>
    <row r="4775" spans="1:13">
      <c r="A4775" t="s">
        <v>16395</v>
      </c>
      <c r="B4775" t="s">
        <v>16277</v>
      </c>
      <c r="C4775" t="s">
        <v>15058</v>
      </c>
      <c r="D4775">
        <v>7031</v>
      </c>
      <c r="E4775" t="s">
        <v>951</v>
      </c>
      <c r="F4775" t="s">
        <v>40</v>
      </c>
      <c r="G4775" t="s">
        <v>40</v>
      </c>
      <c r="H4775" t="s">
        <v>41</v>
      </c>
      <c r="I4775" t="s">
        <v>421</v>
      </c>
      <c r="J4775" t="s">
        <v>441</v>
      </c>
      <c r="K4775" t="s">
        <v>1171</v>
      </c>
      <c r="L4775" t="s">
        <v>34</v>
      </c>
      <c r="M4775" s="598">
        <v>2428041</v>
      </c>
    </row>
    <row r="4776" spans="1:13">
      <c r="A4776" t="s">
        <v>16407</v>
      </c>
      <c r="B4776" t="s">
        <v>16277</v>
      </c>
      <c r="C4776" t="s">
        <v>15058</v>
      </c>
      <c r="D4776">
        <v>7031</v>
      </c>
      <c r="E4776" t="s">
        <v>951</v>
      </c>
      <c r="F4776" t="s">
        <v>40</v>
      </c>
      <c r="G4776" t="s">
        <v>40</v>
      </c>
      <c r="H4776" t="s">
        <v>41</v>
      </c>
      <c r="I4776" t="s">
        <v>422</v>
      </c>
      <c r="J4776" t="s">
        <v>442</v>
      </c>
      <c r="K4776" t="s">
        <v>1171</v>
      </c>
      <c r="L4776" t="s">
        <v>34</v>
      </c>
      <c r="M4776" s="598">
        <v>2428041</v>
      </c>
    </row>
    <row r="4777" spans="1:13">
      <c r="A4777" t="s">
        <v>16419</v>
      </c>
      <c r="B4777" t="s">
        <v>16277</v>
      </c>
      <c r="C4777" t="s">
        <v>15058</v>
      </c>
      <c r="D4777">
        <v>7031</v>
      </c>
      <c r="E4777" t="s">
        <v>951</v>
      </c>
      <c r="F4777" t="s">
        <v>40</v>
      </c>
      <c r="G4777" t="s">
        <v>40</v>
      </c>
      <c r="H4777" t="s">
        <v>41</v>
      </c>
      <c r="I4777" t="s">
        <v>423</v>
      </c>
      <c r="J4777" t="s">
        <v>443</v>
      </c>
      <c r="K4777" t="s">
        <v>1171</v>
      </c>
      <c r="L4777" t="s">
        <v>34</v>
      </c>
      <c r="M4777" s="598">
        <v>2428041</v>
      </c>
    </row>
    <row r="4778" spans="1:13">
      <c r="A4778" t="s">
        <v>16431</v>
      </c>
      <c r="B4778" t="s">
        <v>16277</v>
      </c>
      <c r="C4778" t="s">
        <v>15058</v>
      </c>
      <c r="D4778">
        <v>7031</v>
      </c>
      <c r="E4778" t="s">
        <v>951</v>
      </c>
      <c r="F4778" t="s">
        <v>40</v>
      </c>
      <c r="G4778" t="s">
        <v>40</v>
      </c>
      <c r="H4778" t="s">
        <v>41</v>
      </c>
      <c r="I4778" t="s">
        <v>424</v>
      </c>
      <c r="J4778" t="s">
        <v>444</v>
      </c>
      <c r="K4778" t="s">
        <v>1171</v>
      </c>
      <c r="L4778" t="s">
        <v>34</v>
      </c>
      <c r="M4778" s="598">
        <v>2428041</v>
      </c>
    </row>
    <row r="4779" spans="1:13">
      <c r="A4779" t="s">
        <v>16443</v>
      </c>
      <c r="B4779" t="s">
        <v>16277</v>
      </c>
      <c r="C4779" t="s">
        <v>15058</v>
      </c>
      <c r="D4779">
        <v>7031</v>
      </c>
      <c r="E4779" t="s">
        <v>951</v>
      </c>
      <c r="F4779" t="s">
        <v>40</v>
      </c>
      <c r="G4779" t="s">
        <v>40</v>
      </c>
      <c r="H4779" t="s">
        <v>41</v>
      </c>
      <c r="I4779" t="s">
        <v>425</v>
      </c>
      <c r="J4779" t="s">
        <v>445</v>
      </c>
      <c r="K4779" t="s">
        <v>1171</v>
      </c>
      <c r="L4779" t="s">
        <v>34</v>
      </c>
      <c r="M4779" s="598">
        <v>2428041</v>
      </c>
    </row>
    <row r="4780" spans="1:13">
      <c r="A4780" t="s">
        <v>16328</v>
      </c>
      <c r="B4780" t="s">
        <v>16287</v>
      </c>
      <c r="C4780" t="s">
        <v>15058</v>
      </c>
      <c r="D4780">
        <v>7031</v>
      </c>
      <c r="E4780" t="s">
        <v>951</v>
      </c>
      <c r="F4780" t="s">
        <v>40</v>
      </c>
      <c r="G4780" t="s">
        <v>40</v>
      </c>
      <c r="H4780" t="s">
        <v>41</v>
      </c>
      <c r="I4780" t="s">
        <v>44</v>
      </c>
      <c r="J4780" t="s">
        <v>45</v>
      </c>
      <c r="K4780" t="s">
        <v>290</v>
      </c>
      <c r="L4780" t="s">
        <v>32</v>
      </c>
      <c r="M4780" s="598">
        <v>2453220</v>
      </c>
    </row>
    <row r="4781" spans="1:13">
      <c r="A4781" t="s">
        <v>16340</v>
      </c>
      <c r="B4781" t="s">
        <v>16287</v>
      </c>
      <c r="C4781" t="s">
        <v>15058</v>
      </c>
      <c r="D4781">
        <v>7031</v>
      </c>
      <c r="E4781" t="s">
        <v>951</v>
      </c>
      <c r="F4781" t="s">
        <v>40</v>
      </c>
      <c r="G4781" t="s">
        <v>40</v>
      </c>
      <c r="H4781" t="s">
        <v>41</v>
      </c>
      <c r="I4781" t="s">
        <v>46</v>
      </c>
      <c r="J4781" t="s">
        <v>47</v>
      </c>
      <c r="K4781" t="s">
        <v>290</v>
      </c>
      <c r="L4781" t="s">
        <v>32</v>
      </c>
      <c r="M4781" s="598">
        <v>2453220</v>
      </c>
    </row>
    <row r="4782" spans="1:13">
      <c r="A4782" t="s">
        <v>16352</v>
      </c>
      <c r="B4782" t="s">
        <v>16287</v>
      </c>
      <c r="C4782" t="s">
        <v>15058</v>
      </c>
      <c r="D4782">
        <v>7031</v>
      </c>
      <c r="E4782" t="s">
        <v>951</v>
      </c>
      <c r="F4782" t="s">
        <v>40</v>
      </c>
      <c r="G4782" t="s">
        <v>40</v>
      </c>
      <c r="H4782" t="s">
        <v>41</v>
      </c>
      <c r="I4782" t="s">
        <v>221</v>
      </c>
      <c r="J4782" t="s">
        <v>222</v>
      </c>
      <c r="K4782" t="s">
        <v>290</v>
      </c>
      <c r="L4782" t="s">
        <v>32</v>
      </c>
      <c r="M4782" s="598">
        <v>2453220</v>
      </c>
    </row>
    <row r="4783" spans="1:13">
      <c r="A4783" t="s">
        <v>16364</v>
      </c>
      <c r="B4783" t="s">
        <v>16287</v>
      </c>
      <c r="C4783" t="s">
        <v>15058</v>
      </c>
      <c r="D4783">
        <v>7031</v>
      </c>
      <c r="E4783" t="s">
        <v>951</v>
      </c>
      <c r="F4783" t="s">
        <v>40</v>
      </c>
      <c r="G4783" t="s">
        <v>40</v>
      </c>
      <c r="H4783" t="s">
        <v>41</v>
      </c>
      <c r="I4783" t="s">
        <v>48</v>
      </c>
      <c r="J4783" t="s">
        <v>49</v>
      </c>
      <c r="K4783" t="s">
        <v>290</v>
      </c>
      <c r="L4783" t="s">
        <v>32</v>
      </c>
      <c r="M4783" s="598">
        <v>2453220</v>
      </c>
    </row>
    <row r="4784" spans="1:13">
      <c r="A4784" t="s">
        <v>16376</v>
      </c>
      <c r="B4784" t="s">
        <v>16287</v>
      </c>
      <c r="C4784" t="s">
        <v>15058</v>
      </c>
      <c r="D4784">
        <v>7031</v>
      </c>
      <c r="E4784" t="s">
        <v>951</v>
      </c>
      <c r="F4784" t="s">
        <v>40</v>
      </c>
      <c r="G4784" t="s">
        <v>40</v>
      </c>
      <c r="H4784" t="s">
        <v>41</v>
      </c>
      <c r="I4784" t="s">
        <v>50</v>
      </c>
      <c r="J4784" t="s">
        <v>51</v>
      </c>
      <c r="K4784" t="s">
        <v>290</v>
      </c>
      <c r="L4784" t="s">
        <v>32</v>
      </c>
      <c r="M4784" s="598">
        <v>2453220</v>
      </c>
    </row>
    <row r="4785" spans="1:13">
      <c r="A4785" t="s">
        <v>16388</v>
      </c>
      <c r="B4785" t="s">
        <v>16287</v>
      </c>
      <c r="C4785" t="s">
        <v>15058</v>
      </c>
      <c r="D4785">
        <v>7031</v>
      </c>
      <c r="E4785" t="s">
        <v>951</v>
      </c>
      <c r="F4785" t="s">
        <v>40</v>
      </c>
      <c r="G4785" t="s">
        <v>40</v>
      </c>
      <c r="H4785" t="s">
        <v>41</v>
      </c>
      <c r="I4785" t="s">
        <v>223</v>
      </c>
      <c r="J4785" t="s">
        <v>56</v>
      </c>
      <c r="K4785" t="s">
        <v>290</v>
      </c>
      <c r="L4785" t="s">
        <v>32</v>
      </c>
      <c r="M4785" s="598">
        <v>2453220</v>
      </c>
    </row>
    <row r="4786" spans="1:13">
      <c r="A4786" t="s">
        <v>16400</v>
      </c>
      <c r="B4786" t="s">
        <v>16287</v>
      </c>
      <c r="C4786" t="s">
        <v>15058</v>
      </c>
      <c r="D4786">
        <v>7031</v>
      </c>
      <c r="E4786" t="s">
        <v>951</v>
      </c>
      <c r="F4786" t="s">
        <v>40</v>
      </c>
      <c r="G4786" t="s">
        <v>40</v>
      </c>
      <c r="H4786" t="s">
        <v>41</v>
      </c>
      <c r="I4786" t="s">
        <v>421</v>
      </c>
      <c r="J4786" t="s">
        <v>441</v>
      </c>
      <c r="K4786" t="s">
        <v>290</v>
      </c>
      <c r="L4786" t="s">
        <v>32</v>
      </c>
      <c r="M4786" s="598">
        <v>2453220</v>
      </c>
    </row>
    <row r="4787" spans="1:13">
      <c r="A4787" t="s">
        <v>16412</v>
      </c>
      <c r="B4787" t="s">
        <v>16287</v>
      </c>
      <c r="C4787" t="s">
        <v>15058</v>
      </c>
      <c r="D4787">
        <v>7031</v>
      </c>
      <c r="E4787" t="s">
        <v>951</v>
      </c>
      <c r="F4787" t="s">
        <v>40</v>
      </c>
      <c r="G4787" t="s">
        <v>40</v>
      </c>
      <c r="H4787" t="s">
        <v>41</v>
      </c>
      <c r="I4787" t="s">
        <v>422</v>
      </c>
      <c r="J4787" t="s">
        <v>442</v>
      </c>
      <c r="K4787" t="s">
        <v>290</v>
      </c>
      <c r="L4787" t="s">
        <v>32</v>
      </c>
      <c r="M4787" s="598">
        <v>2453220</v>
      </c>
    </row>
    <row r="4788" spans="1:13">
      <c r="A4788" t="s">
        <v>16424</v>
      </c>
      <c r="B4788" t="s">
        <v>16287</v>
      </c>
      <c r="C4788" t="s">
        <v>15058</v>
      </c>
      <c r="D4788">
        <v>7031</v>
      </c>
      <c r="E4788" t="s">
        <v>951</v>
      </c>
      <c r="F4788" t="s">
        <v>40</v>
      </c>
      <c r="G4788" t="s">
        <v>40</v>
      </c>
      <c r="H4788" t="s">
        <v>41</v>
      </c>
      <c r="I4788" t="s">
        <v>423</v>
      </c>
      <c r="J4788" t="s">
        <v>443</v>
      </c>
      <c r="K4788" t="s">
        <v>290</v>
      </c>
      <c r="L4788" t="s">
        <v>32</v>
      </c>
      <c r="M4788" s="598">
        <v>2453220</v>
      </c>
    </row>
    <row r="4789" spans="1:13">
      <c r="A4789" t="s">
        <v>16436</v>
      </c>
      <c r="B4789" t="s">
        <v>16287</v>
      </c>
      <c r="C4789" t="s">
        <v>15058</v>
      </c>
      <c r="D4789">
        <v>7031</v>
      </c>
      <c r="E4789" t="s">
        <v>951</v>
      </c>
      <c r="F4789" t="s">
        <v>40</v>
      </c>
      <c r="G4789" t="s">
        <v>40</v>
      </c>
      <c r="H4789" t="s">
        <v>41</v>
      </c>
      <c r="I4789" t="s">
        <v>424</v>
      </c>
      <c r="J4789" t="s">
        <v>444</v>
      </c>
      <c r="K4789" t="s">
        <v>290</v>
      </c>
      <c r="L4789" t="s">
        <v>32</v>
      </c>
      <c r="M4789" s="598">
        <v>2453220</v>
      </c>
    </row>
    <row r="4790" spans="1:13">
      <c r="A4790" t="s">
        <v>16448</v>
      </c>
      <c r="B4790" t="s">
        <v>16287</v>
      </c>
      <c r="C4790" t="s">
        <v>15058</v>
      </c>
      <c r="D4790">
        <v>7031</v>
      </c>
      <c r="E4790" t="s">
        <v>951</v>
      </c>
      <c r="F4790" t="s">
        <v>40</v>
      </c>
      <c r="G4790" t="s">
        <v>40</v>
      </c>
      <c r="H4790" t="s">
        <v>41</v>
      </c>
      <c r="I4790" t="s">
        <v>425</v>
      </c>
      <c r="J4790" t="s">
        <v>445</v>
      </c>
      <c r="K4790" t="s">
        <v>290</v>
      </c>
      <c r="L4790" t="s">
        <v>32</v>
      </c>
      <c r="M4790" s="598">
        <v>2453220</v>
      </c>
    </row>
    <row r="4791" spans="1:13">
      <c r="A4791" t="s">
        <v>16301</v>
      </c>
      <c r="B4791" t="s">
        <v>16281</v>
      </c>
      <c r="C4791" t="s">
        <v>15058</v>
      </c>
      <c r="D4791">
        <v>7031</v>
      </c>
      <c r="E4791" t="s">
        <v>951</v>
      </c>
      <c r="F4791" t="s">
        <v>40</v>
      </c>
      <c r="G4791" t="s">
        <v>40</v>
      </c>
      <c r="H4791" t="s">
        <v>41</v>
      </c>
      <c r="I4791" t="s">
        <v>42</v>
      </c>
      <c r="J4791" t="s">
        <v>43</v>
      </c>
      <c r="K4791" t="s">
        <v>291</v>
      </c>
      <c r="L4791" t="s">
        <v>34</v>
      </c>
      <c r="M4791" s="598">
        <v>2566410</v>
      </c>
    </row>
    <row r="4792" spans="1:13">
      <c r="A4792" t="s">
        <v>16333</v>
      </c>
      <c r="B4792" t="s">
        <v>16297</v>
      </c>
      <c r="C4792" t="s">
        <v>15058</v>
      </c>
      <c r="D4792">
        <v>7031</v>
      </c>
      <c r="E4792" t="s">
        <v>951</v>
      </c>
      <c r="F4792" t="s">
        <v>40</v>
      </c>
      <c r="G4792" t="s">
        <v>40</v>
      </c>
      <c r="H4792" t="s">
        <v>41</v>
      </c>
      <c r="I4792" t="s">
        <v>44</v>
      </c>
      <c r="J4792" t="s">
        <v>45</v>
      </c>
      <c r="K4792" t="s">
        <v>291</v>
      </c>
      <c r="L4792" t="s">
        <v>218</v>
      </c>
      <c r="M4792" s="598">
        <v>2577960</v>
      </c>
    </row>
    <row r="4793" spans="1:13">
      <c r="A4793" t="s">
        <v>16345</v>
      </c>
      <c r="B4793" t="s">
        <v>16297</v>
      </c>
      <c r="C4793" t="s">
        <v>15058</v>
      </c>
      <c r="D4793">
        <v>7031</v>
      </c>
      <c r="E4793" t="s">
        <v>951</v>
      </c>
      <c r="F4793" t="s">
        <v>40</v>
      </c>
      <c r="G4793" t="s">
        <v>40</v>
      </c>
      <c r="H4793" t="s">
        <v>41</v>
      </c>
      <c r="I4793" t="s">
        <v>46</v>
      </c>
      <c r="J4793" t="s">
        <v>47</v>
      </c>
      <c r="K4793" t="s">
        <v>291</v>
      </c>
      <c r="L4793" t="s">
        <v>218</v>
      </c>
      <c r="M4793" s="598">
        <v>2577960</v>
      </c>
    </row>
    <row r="4794" spans="1:13">
      <c r="A4794" t="s">
        <v>16357</v>
      </c>
      <c r="B4794" t="s">
        <v>16297</v>
      </c>
      <c r="C4794" t="s">
        <v>15058</v>
      </c>
      <c r="D4794">
        <v>7031</v>
      </c>
      <c r="E4794" t="s">
        <v>951</v>
      </c>
      <c r="F4794" t="s">
        <v>40</v>
      </c>
      <c r="G4794" t="s">
        <v>40</v>
      </c>
      <c r="H4794" t="s">
        <v>41</v>
      </c>
      <c r="I4794" t="s">
        <v>221</v>
      </c>
      <c r="J4794" t="s">
        <v>222</v>
      </c>
      <c r="K4794" t="s">
        <v>291</v>
      </c>
      <c r="L4794" t="s">
        <v>218</v>
      </c>
      <c r="M4794" s="598">
        <v>2577960</v>
      </c>
    </row>
    <row r="4795" spans="1:13">
      <c r="A4795" t="s">
        <v>16369</v>
      </c>
      <c r="B4795" t="s">
        <v>16297</v>
      </c>
      <c r="C4795" t="s">
        <v>15058</v>
      </c>
      <c r="D4795">
        <v>7031</v>
      </c>
      <c r="E4795" t="s">
        <v>951</v>
      </c>
      <c r="F4795" t="s">
        <v>40</v>
      </c>
      <c r="G4795" t="s">
        <v>40</v>
      </c>
      <c r="H4795" t="s">
        <v>41</v>
      </c>
      <c r="I4795" t="s">
        <v>48</v>
      </c>
      <c r="J4795" t="s">
        <v>49</v>
      </c>
      <c r="K4795" t="s">
        <v>291</v>
      </c>
      <c r="L4795" t="s">
        <v>218</v>
      </c>
      <c r="M4795" s="598">
        <v>2577960</v>
      </c>
    </row>
    <row r="4796" spans="1:13">
      <c r="A4796" t="s">
        <v>16381</v>
      </c>
      <c r="B4796" t="s">
        <v>16297</v>
      </c>
      <c r="C4796" t="s">
        <v>15058</v>
      </c>
      <c r="D4796">
        <v>7031</v>
      </c>
      <c r="E4796" t="s">
        <v>951</v>
      </c>
      <c r="F4796" t="s">
        <v>40</v>
      </c>
      <c r="G4796" t="s">
        <v>40</v>
      </c>
      <c r="H4796" t="s">
        <v>41</v>
      </c>
      <c r="I4796" t="s">
        <v>50</v>
      </c>
      <c r="J4796" t="s">
        <v>51</v>
      </c>
      <c r="K4796" t="s">
        <v>291</v>
      </c>
      <c r="L4796" t="s">
        <v>218</v>
      </c>
      <c r="M4796" s="598">
        <v>2577960</v>
      </c>
    </row>
    <row r="4797" spans="1:13">
      <c r="A4797" t="s">
        <v>16393</v>
      </c>
      <c r="B4797" t="s">
        <v>16297</v>
      </c>
      <c r="C4797" t="s">
        <v>15058</v>
      </c>
      <c r="D4797">
        <v>7031</v>
      </c>
      <c r="E4797" t="s">
        <v>951</v>
      </c>
      <c r="F4797" t="s">
        <v>40</v>
      </c>
      <c r="G4797" t="s">
        <v>40</v>
      </c>
      <c r="H4797" t="s">
        <v>41</v>
      </c>
      <c r="I4797" t="s">
        <v>223</v>
      </c>
      <c r="J4797" t="s">
        <v>56</v>
      </c>
      <c r="K4797" t="s">
        <v>291</v>
      </c>
      <c r="L4797" t="s">
        <v>218</v>
      </c>
      <c r="M4797" s="598">
        <v>2577960</v>
      </c>
    </row>
    <row r="4798" spans="1:13">
      <c r="A4798" t="s">
        <v>16405</v>
      </c>
      <c r="B4798" t="s">
        <v>16297</v>
      </c>
      <c r="C4798" t="s">
        <v>15058</v>
      </c>
      <c r="D4798">
        <v>7031</v>
      </c>
      <c r="E4798" t="s">
        <v>951</v>
      </c>
      <c r="F4798" t="s">
        <v>40</v>
      </c>
      <c r="G4798" t="s">
        <v>40</v>
      </c>
      <c r="H4798" t="s">
        <v>41</v>
      </c>
      <c r="I4798" t="s">
        <v>421</v>
      </c>
      <c r="J4798" t="s">
        <v>441</v>
      </c>
      <c r="K4798" t="s">
        <v>291</v>
      </c>
      <c r="L4798" t="s">
        <v>218</v>
      </c>
      <c r="M4798" s="598">
        <v>2577960</v>
      </c>
    </row>
    <row r="4799" spans="1:13">
      <c r="A4799" t="s">
        <v>16417</v>
      </c>
      <c r="B4799" t="s">
        <v>16297</v>
      </c>
      <c r="C4799" t="s">
        <v>15058</v>
      </c>
      <c r="D4799">
        <v>7031</v>
      </c>
      <c r="E4799" t="s">
        <v>951</v>
      </c>
      <c r="F4799" t="s">
        <v>40</v>
      </c>
      <c r="G4799" t="s">
        <v>40</v>
      </c>
      <c r="H4799" t="s">
        <v>41</v>
      </c>
      <c r="I4799" t="s">
        <v>422</v>
      </c>
      <c r="J4799" t="s">
        <v>442</v>
      </c>
      <c r="K4799" t="s">
        <v>291</v>
      </c>
      <c r="L4799" t="s">
        <v>218</v>
      </c>
      <c r="M4799" s="598">
        <v>2577960</v>
      </c>
    </row>
    <row r="4800" spans="1:13">
      <c r="A4800" t="s">
        <v>16429</v>
      </c>
      <c r="B4800" t="s">
        <v>16297</v>
      </c>
      <c r="C4800" t="s">
        <v>15058</v>
      </c>
      <c r="D4800">
        <v>7031</v>
      </c>
      <c r="E4800" t="s">
        <v>951</v>
      </c>
      <c r="F4800" t="s">
        <v>40</v>
      </c>
      <c r="G4800" t="s">
        <v>40</v>
      </c>
      <c r="H4800" t="s">
        <v>41</v>
      </c>
      <c r="I4800" t="s">
        <v>423</v>
      </c>
      <c r="J4800" t="s">
        <v>443</v>
      </c>
      <c r="K4800" t="s">
        <v>291</v>
      </c>
      <c r="L4800" t="s">
        <v>218</v>
      </c>
      <c r="M4800" s="598">
        <v>2577960</v>
      </c>
    </row>
    <row r="4801" spans="1:13">
      <c r="A4801" t="s">
        <v>16441</v>
      </c>
      <c r="B4801" t="s">
        <v>16297</v>
      </c>
      <c r="C4801" t="s">
        <v>15058</v>
      </c>
      <c r="D4801">
        <v>7031</v>
      </c>
      <c r="E4801" t="s">
        <v>951</v>
      </c>
      <c r="F4801" t="s">
        <v>40</v>
      </c>
      <c r="G4801" t="s">
        <v>40</v>
      </c>
      <c r="H4801" t="s">
        <v>41</v>
      </c>
      <c r="I4801" t="s">
        <v>424</v>
      </c>
      <c r="J4801" t="s">
        <v>444</v>
      </c>
      <c r="K4801" t="s">
        <v>291</v>
      </c>
      <c r="L4801" t="s">
        <v>218</v>
      </c>
      <c r="M4801" s="598">
        <v>2577960</v>
      </c>
    </row>
    <row r="4802" spans="1:13">
      <c r="A4802" t="s">
        <v>16453</v>
      </c>
      <c r="B4802" t="s">
        <v>16297</v>
      </c>
      <c r="C4802" t="s">
        <v>15058</v>
      </c>
      <c r="D4802">
        <v>7031</v>
      </c>
      <c r="E4802" t="s">
        <v>951</v>
      </c>
      <c r="F4802" t="s">
        <v>40</v>
      </c>
      <c r="G4802" t="s">
        <v>40</v>
      </c>
      <c r="H4802" t="s">
        <v>41</v>
      </c>
      <c r="I4802" t="s">
        <v>425</v>
      </c>
      <c r="J4802" t="s">
        <v>445</v>
      </c>
      <c r="K4802" t="s">
        <v>291</v>
      </c>
      <c r="L4802" t="s">
        <v>218</v>
      </c>
      <c r="M4802" s="598">
        <v>2577960</v>
      </c>
    </row>
    <row r="4803" spans="1:13">
      <c r="A4803" t="s">
        <v>16311</v>
      </c>
      <c r="B4803" t="s">
        <v>16277</v>
      </c>
      <c r="C4803" t="s">
        <v>15058</v>
      </c>
      <c r="D4803">
        <v>7031</v>
      </c>
      <c r="E4803" t="s">
        <v>951</v>
      </c>
      <c r="F4803" t="s">
        <v>40</v>
      </c>
      <c r="G4803" t="s">
        <v>40</v>
      </c>
      <c r="H4803" t="s">
        <v>41</v>
      </c>
      <c r="I4803" t="s">
        <v>219</v>
      </c>
      <c r="J4803" t="s">
        <v>220</v>
      </c>
      <c r="K4803" t="s">
        <v>1171</v>
      </c>
      <c r="L4803" t="s">
        <v>34</v>
      </c>
      <c r="M4803" s="598">
        <v>2688378</v>
      </c>
    </row>
    <row r="4804" spans="1:13">
      <c r="A4804" t="s">
        <v>16316</v>
      </c>
      <c r="B4804" t="s">
        <v>16287</v>
      </c>
      <c r="C4804" t="s">
        <v>15058</v>
      </c>
      <c r="D4804">
        <v>7031</v>
      </c>
      <c r="E4804" t="s">
        <v>951</v>
      </c>
      <c r="F4804" t="s">
        <v>40</v>
      </c>
      <c r="G4804" t="s">
        <v>40</v>
      </c>
      <c r="H4804" t="s">
        <v>41</v>
      </c>
      <c r="I4804" t="s">
        <v>219</v>
      </c>
      <c r="J4804" t="s">
        <v>220</v>
      </c>
      <c r="K4804" t="s">
        <v>290</v>
      </c>
      <c r="L4804" t="s">
        <v>32</v>
      </c>
      <c r="M4804" s="598">
        <v>2718870</v>
      </c>
    </row>
    <row r="4805" spans="1:13">
      <c r="A4805" t="s">
        <v>16280</v>
      </c>
      <c r="B4805" t="s">
        <v>16281</v>
      </c>
      <c r="C4805" t="s">
        <v>15058</v>
      </c>
      <c r="D4805">
        <v>7031</v>
      </c>
      <c r="E4805" t="s">
        <v>951</v>
      </c>
      <c r="F4805" t="s">
        <v>40</v>
      </c>
      <c r="G4805" t="s">
        <v>40</v>
      </c>
      <c r="H4805" t="s">
        <v>41</v>
      </c>
      <c r="I4805" t="s">
        <v>324</v>
      </c>
      <c r="J4805" t="s">
        <v>688</v>
      </c>
      <c r="K4805" t="s">
        <v>291</v>
      </c>
      <c r="L4805" t="s">
        <v>34</v>
      </c>
      <c r="M4805" s="598">
        <v>2790480</v>
      </c>
    </row>
    <row r="4806" spans="1:13">
      <c r="A4806" t="s">
        <v>16326</v>
      </c>
      <c r="B4806" t="s">
        <v>16283</v>
      </c>
      <c r="C4806" t="s">
        <v>15058</v>
      </c>
      <c r="D4806">
        <v>7031</v>
      </c>
      <c r="E4806" t="s">
        <v>951</v>
      </c>
      <c r="F4806" t="s">
        <v>40</v>
      </c>
      <c r="G4806" t="s">
        <v>40</v>
      </c>
      <c r="H4806" t="s">
        <v>41</v>
      </c>
      <c r="I4806" t="s">
        <v>44</v>
      </c>
      <c r="J4806" t="s">
        <v>45</v>
      </c>
      <c r="K4806" t="s">
        <v>1170</v>
      </c>
      <c r="L4806" t="s">
        <v>32</v>
      </c>
      <c r="M4806" s="598">
        <v>2821203</v>
      </c>
    </row>
    <row r="4807" spans="1:13">
      <c r="A4807" t="s">
        <v>16338</v>
      </c>
      <c r="B4807" t="s">
        <v>16283</v>
      </c>
      <c r="C4807" t="s">
        <v>15058</v>
      </c>
      <c r="D4807">
        <v>7031</v>
      </c>
      <c r="E4807" t="s">
        <v>951</v>
      </c>
      <c r="F4807" t="s">
        <v>40</v>
      </c>
      <c r="G4807" t="s">
        <v>40</v>
      </c>
      <c r="H4807" t="s">
        <v>41</v>
      </c>
      <c r="I4807" t="s">
        <v>46</v>
      </c>
      <c r="J4807" t="s">
        <v>47</v>
      </c>
      <c r="K4807" t="s">
        <v>1170</v>
      </c>
      <c r="L4807" t="s">
        <v>32</v>
      </c>
      <c r="M4807" s="598">
        <v>2821203</v>
      </c>
    </row>
    <row r="4808" spans="1:13">
      <c r="A4808" t="s">
        <v>16350</v>
      </c>
      <c r="B4808" t="s">
        <v>16283</v>
      </c>
      <c r="C4808" t="s">
        <v>15058</v>
      </c>
      <c r="D4808">
        <v>7031</v>
      </c>
      <c r="E4808" t="s">
        <v>951</v>
      </c>
      <c r="F4808" t="s">
        <v>40</v>
      </c>
      <c r="G4808" t="s">
        <v>40</v>
      </c>
      <c r="H4808" t="s">
        <v>41</v>
      </c>
      <c r="I4808" t="s">
        <v>221</v>
      </c>
      <c r="J4808" t="s">
        <v>222</v>
      </c>
      <c r="K4808" t="s">
        <v>1170</v>
      </c>
      <c r="L4808" t="s">
        <v>32</v>
      </c>
      <c r="M4808" s="598">
        <v>2821203</v>
      </c>
    </row>
    <row r="4809" spans="1:13">
      <c r="A4809" t="s">
        <v>16362</v>
      </c>
      <c r="B4809" t="s">
        <v>16283</v>
      </c>
      <c r="C4809" t="s">
        <v>15058</v>
      </c>
      <c r="D4809">
        <v>7031</v>
      </c>
      <c r="E4809" t="s">
        <v>951</v>
      </c>
      <c r="F4809" t="s">
        <v>40</v>
      </c>
      <c r="G4809" t="s">
        <v>40</v>
      </c>
      <c r="H4809" t="s">
        <v>41</v>
      </c>
      <c r="I4809" t="s">
        <v>48</v>
      </c>
      <c r="J4809" t="s">
        <v>49</v>
      </c>
      <c r="K4809" t="s">
        <v>1170</v>
      </c>
      <c r="L4809" t="s">
        <v>32</v>
      </c>
      <c r="M4809" s="598">
        <v>2821203</v>
      </c>
    </row>
    <row r="4810" spans="1:13">
      <c r="A4810" t="s">
        <v>16374</v>
      </c>
      <c r="B4810" t="s">
        <v>16283</v>
      </c>
      <c r="C4810" t="s">
        <v>15058</v>
      </c>
      <c r="D4810">
        <v>7031</v>
      </c>
      <c r="E4810" t="s">
        <v>951</v>
      </c>
      <c r="F4810" t="s">
        <v>40</v>
      </c>
      <c r="G4810" t="s">
        <v>40</v>
      </c>
      <c r="H4810" t="s">
        <v>41</v>
      </c>
      <c r="I4810" t="s">
        <v>50</v>
      </c>
      <c r="J4810" t="s">
        <v>51</v>
      </c>
      <c r="K4810" t="s">
        <v>1170</v>
      </c>
      <c r="L4810" t="s">
        <v>32</v>
      </c>
      <c r="M4810" s="598">
        <v>2821203</v>
      </c>
    </row>
    <row r="4811" spans="1:13">
      <c r="A4811" t="s">
        <v>16386</v>
      </c>
      <c r="B4811" t="s">
        <v>16283</v>
      </c>
      <c r="C4811" t="s">
        <v>15058</v>
      </c>
      <c r="D4811">
        <v>7031</v>
      </c>
      <c r="E4811" t="s">
        <v>951</v>
      </c>
      <c r="F4811" t="s">
        <v>40</v>
      </c>
      <c r="G4811" t="s">
        <v>40</v>
      </c>
      <c r="H4811" t="s">
        <v>41</v>
      </c>
      <c r="I4811" t="s">
        <v>223</v>
      </c>
      <c r="J4811" t="s">
        <v>56</v>
      </c>
      <c r="K4811" t="s">
        <v>1170</v>
      </c>
      <c r="L4811" t="s">
        <v>32</v>
      </c>
      <c r="M4811" s="598">
        <v>2821203</v>
      </c>
    </row>
    <row r="4812" spans="1:13">
      <c r="A4812" t="s">
        <v>16398</v>
      </c>
      <c r="B4812" t="s">
        <v>16283</v>
      </c>
      <c r="C4812" t="s">
        <v>15058</v>
      </c>
      <c r="D4812">
        <v>7031</v>
      </c>
      <c r="E4812" t="s">
        <v>951</v>
      </c>
      <c r="F4812" t="s">
        <v>40</v>
      </c>
      <c r="G4812" t="s">
        <v>40</v>
      </c>
      <c r="H4812" t="s">
        <v>41</v>
      </c>
      <c r="I4812" t="s">
        <v>421</v>
      </c>
      <c r="J4812" t="s">
        <v>441</v>
      </c>
      <c r="K4812" t="s">
        <v>1170</v>
      </c>
      <c r="L4812" t="s">
        <v>32</v>
      </c>
      <c r="M4812" s="598">
        <v>2821203</v>
      </c>
    </row>
    <row r="4813" spans="1:13">
      <c r="A4813" t="s">
        <v>16410</v>
      </c>
      <c r="B4813" t="s">
        <v>16283</v>
      </c>
      <c r="C4813" t="s">
        <v>15058</v>
      </c>
      <c r="D4813">
        <v>7031</v>
      </c>
      <c r="E4813" t="s">
        <v>951</v>
      </c>
      <c r="F4813" t="s">
        <v>40</v>
      </c>
      <c r="G4813" t="s">
        <v>40</v>
      </c>
      <c r="H4813" t="s">
        <v>41</v>
      </c>
      <c r="I4813" t="s">
        <v>422</v>
      </c>
      <c r="J4813" t="s">
        <v>442</v>
      </c>
      <c r="K4813" t="s">
        <v>1170</v>
      </c>
      <c r="L4813" t="s">
        <v>32</v>
      </c>
      <c r="M4813" s="598">
        <v>2821203</v>
      </c>
    </row>
    <row r="4814" spans="1:13">
      <c r="A4814" t="s">
        <v>16422</v>
      </c>
      <c r="B4814" t="s">
        <v>16283</v>
      </c>
      <c r="C4814" t="s">
        <v>15058</v>
      </c>
      <c r="D4814">
        <v>7031</v>
      </c>
      <c r="E4814" t="s">
        <v>951</v>
      </c>
      <c r="F4814" t="s">
        <v>40</v>
      </c>
      <c r="G4814" t="s">
        <v>40</v>
      </c>
      <c r="H4814" t="s">
        <v>41</v>
      </c>
      <c r="I4814" t="s">
        <v>423</v>
      </c>
      <c r="J4814" t="s">
        <v>443</v>
      </c>
      <c r="K4814" t="s">
        <v>1170</v>
      </c>
      <c r="L4814" t="s">
        <v>32</v>
      </c>
      <c r="M4814" s="598">
        <v>2821203</v>
      </c>
    </row>
    <row r="4815" spans="1:13">
      <c r="A4815" t="s">
        <v>16434</v>
      </c>
      <c r="B4815" t="s">
        <v>16283</v>
      </c>
      <c r="C4815" t="s">
        <v>15058</v>
      </c>
      <c r="D4815">
        <v>7031</v>
      </c>
      <c r="E4815" t="s">
        <v>951</v>
      </c>
      <c r="F4815" t="s">
        <v>40</v>
      </c>
      <c r="G4815" t="s">
        <v>40</v>
      </c>
      <c r="H4815" t="s">
        <v>41</v>
      </c>
      <c r="I4815" t="s">
        <v>424</v>
      </c>
      <c r="J4815" t="s">
        <v>444</v>
      </c>
      <c r="K4815" t="s">
        <v>1170</v>
      </c>
      <c r="L4815" t="s">
        <v>32</v>
      </c>
      <c r="M4815" s="598">
        <v>2821203</v>
      </c>
    </row>
    <row r="4816" spans="1:13">
      <c r="A4816" t="s">
        <v>16446</v>
      </c>
      <c r="B4816" t="s">
        <v>16283</v>
      </c>
      <c r="C4816" t="s">
        <v>15058</v>
      </c>
      <c r="D4816">
        <v>7031</v>
      </c>
      <c r="E4816" t="s">
        <v>951</v>
      </c>
      <c r="F4816" t="s">
        <v>40</v>
      </c>
      <c r="G4816" t="s">
        <v>40</v>
      </c>
      <c r="H4816" t="s">
        <v>41</v>
      </c>
      <c r="I4816" t="s">
        <v>425</v>
      </c>
      <c r="J4816" t="s">
        <v>445</v>
      </c>
      <c r="K4816" t="s">
        <v>1170</v>
      </c>
      <c r="L4816" t="s">
        <v>32</v>
      </c>
      <c r="M4816" s="598">
        <v>2821203</v>
      </c>
    </row>
    <row r="4817" spans="1:13">
      <c r="A4817" t="s">
        <v>16321</v>
      </c>
      <c r="B4817" t="s">
        <v>16297</v>
      </c>
      <c r="C4817" t="s">
        <v>15058</v>
      </c>
      <c r="D4817">
        <v>7031</v>
      </c>
      <c r="E4817" t="s">
        <v>951</v>
      </c>
      <c r="F4817" t="s">
        <v>40</v>
      </c>
      <c r="G4817" t="s">
        <v>40</v>
      </c>
      <c r="H4817" t="s">
        <v>41</v>
      </c>
      <c r="I4817" t="s">
        <v>219</v>
      </c>
      <c r="J4817" t="s">
        <v>220</v>
      </c>
      <c r="K4817" t="s">
        <v>291</v>
      </c>
      <c r="L4817" t="s">
        <v>218</v>
      </c>
      <c r="M4817" s="598">
        <v>2855160</v>
      </c>
    </row>
    <row r="4818" spans="1:13">
      <c r="A4818" t="s">
        <v>16299</v>
      </c>
      <c r="B4818" t="s">
        <v>16277</v>
      </c>
      <c r="C4818" t="s">
        <v>15058</v>
      </c>
      <c r="D4818">
        <v>7031</v>
      </c>
      <c r="E4818" t="s">
        <v>951</v>
      </c>
      <c r="F4818" t="s">
        <v>40</v>
      </c>
      <c r="G4818" t="s">
        <v>40</v>
      </c>
      <c r="H4818" t="s">
        <v>41</v>
      </c>
      <c r="I4818" t="s">
        <v>42</v>
      </c>
      <c r="J4818" t="s">
        <v>43</v>
      </c>
      <c r="K4818" t="s">
        <v>1171</v>
      </c>
      <c r="L4818" t="s">
        <v>34</v>
      </c>
      <c r="M4818" s="598">
        <v>2951372</v>
      </c>
    </row>
    <row r="4819" spans="1:13">
      <c r="A4819" t="s">
        <v>16331</v>
      </c>
      <c r="B4819" t="s">
        <v>16293</v>
      </c>
      <c r="C4819" t="s">
        <v>15058</v>
      </c>
      <c r="D4819">
        <v>7031</v>
      </c>
      <c r="E4819" t="s">
        <v>951</v>
      </c>
      <c r="F4819" t="s">
        <v>40</v>
      </c>
      <c r="G4819" t="s">
        <v>40</v>
      </c>
      <c r="H4819" t="s">
        <v>41</v>
      </c>
      <c r="I4819" t="s">
        <v>44</v>
      </c>
      <c r="J4819" t="s">
        <v>45</v>
      </c>
      <c r="K4819" t="s">
        <v>1171</v>
      </c>
      <c r="L4819" t="s">
        <v>218</v>
      </c>
      <c r="M4819" s="598">
        <v>2964654</v>
      </c>
    </row>
    <row r="4820" spans="1:13">
      <c r="A4820" t="s">
        <v>16343</v>
      </c>
      <c r="B4820" t="s">
        <v>16293</v>
      </c>
      <c r="C4820" t="s">
        <v>15058</v>
      </c>
      <c r="D4820">
        <v>7031</v>
      </c>
      <c r="E4820" t="s">
        <v>951</v>
      </c>
      <c r="F4820" t="s">
        <v>40</v>
      </c>
      <c r="G4820" t="s">
        <v>40</v>
      </c>
      <c r="H4820" t="s">
        <v>41</v>
      </c>
      <c r="I4820" t="s">
        <v>46</v>
      </c>
      <c r="J4820" t="s">
        <v>47</v>
      </c>
      <c r="K4820" t="s">
        <v>1171</v>
      </c>
      <c r="L4820" t="s">
        <v>218</v>
      </c>
      <c r="M4820" s="598">
        <v>2964654</v>
      </c>
    </row>
    <row r="4821" spans="1:13">
      <c r="A4821" t="s">
        <v>16355</v>
      </c>
      <c r="B4821" t="s">
        <v>16293</v>
      </c>
      <c r="C4821" t="s">
        <v>15058</v>
      </c>
      <c r="D4821">
        <v>7031</v>
      </c>
      <c r="E4821" t="s">
        <v>951</v>
      </c>
      <c r="F4821" t="s">
        <v>40</v>
      </c>
      <c r="G4821" t="s">
        <v>40</v>
      </c>
      <c r="H4821" t="s">
        <v>41</v>
      </c>
      <c r="I4821" t="s">
        <v>221</v>
      </c>
      <c r="J4821" t="s">
        <v>222</v>
      </c>
      <c r="K4821" t="s">
        <v>1171</v>
      </c>
      <c r="L4821" t="s">
        <v>218</v>
      </c>
      <c r="M4821" s="598">
        <v>2964654</v>
      </c>
    </row>
    <row r="4822" spans="1:13">
      <c r="A4822" t="s">
        <v>16367</v>
      </c>
      <c r="B4822" t="s">
        <v>16293</v>
      </c>
      <c r="C4822" t="s">
        <v>15058</v>
      </c>
      <c r="D4822">
        <v>7031</v>
      </c>
      <c r="E4822" t="s">
        <v>951</v>
      </c>
      <c r="F4822" t="s">
        <v>40</v>
      </c>
      <c r="G4822" t="s">
        <v>40</v>
      </c>
      <c r="H4822" t="s">
        <v>41</v>
      </c>
      <c r="I4822" t="s">
        <v>48</v>
      </c>
      <c r="J4822" t="s">
        <v>49</v>
      </c>
      <c r="K4822" t="s">
        <v>1171</v>
      </c>
      <c r="L4822" t="s">
        <v>218</v>
      </c>
      <c r="M4822" s="598">
        <v>2964654</v>
      </c>
    </row>
    <row r="4823" spans="1:13">
      <c r="A4823" t="s">
        <v>16379</v>
      </c>
      <c r="B4823" t="s">
        <v>16293</v>
      </c>
      <c r="C4823" t="s">
        <v>15058</v>
      </c>
      <c r="D4823">
        <v>7031</v>
      </c>
      <c r="E4823" t="s">
        <v>951</v>
      </c>
      <c r="F4823" t="s">
        <v>40</v>
      </c>
      <c r="G4823" t="s">
        <v>40</v>
      </c>
      <c r="H4823" t="s">
        <v>41</v>
      </c>
      <c r="I4823" t="s">
        <v>50</v>
      </c>
      <c r="J4823" t="s">
        <v>51</v>
      </c>
      <c r="K4823" t="s">
        <v>1171</v>
      </c>
      <c r="L4823" t="s">
        <v>218</v>
      </c>
      <c r="M4823" s="598">
        <v>2964654</v>
      </c>
    </row>
    <row r="4824" spans="1:13">
      <c r="A4824" t="s">
        <v>16391</v>
      </c>
      <c r="B4824" t="s">
        <v>16293</v>
      </c>
      <c r="C4824" t="s">
        <v>15058</v>
      </c>
      <c r="D4824">
        <v>7031</v>
      </c>
      <c r="E4824" t="s">
        <v>951</v>
      </c>
      <c r="F4824" t="s">
        <v>40</v>
      </c>
      <c r="G4824" t="s">
        <v>40</v>
      </c>
      <c r="H4824" t="s">
        <v>41</v>
      </c>
      <c r="I4824" t="s">
        <v>223</v>
      </c>
      <c r="J4824" t="s">
        <v>56</v>
      </c>
      <c r="K4824" t="s">
        <v>1171</v>
      </c>
      <c r="L4824" t="s">
        <v>218</v>
      </c>
      <c r="M4824" s="598">
        <v>2964654</v>
      </c>
    </row>
    <row r="4825" spans="1:13">
      <c r="A4825" t="s">
        <v>16403</v>
      </c>
      <c r="B4825" t="s">
        <v>16293</v>
      </c>
      <c r="C4825" t="s">
        <v>15058</v>
      </c>
      <c r="D4825">
        <v>7031</v>
      </c>
      <c r="E4825" t="s">
        <v>951</v>
      </c>
      <c r="F4825" t="s">
        <v>40</v>
      </c>
      <c r="G4825" t="s">
        <v>40</v>
      </c>
      <c r="H4825" t="s">
        <v>41</v>
      </c>
      <c r="I4825" t="s">
        <v>421</v>
      </c>
      <c r="J4825" t="s">
        <v>441</v>
      </c>
      <c r="K4825" t="s">
        <v>1171</v>
      </c>
      <c r="L4825" t="s">
        <v>218</v>
      </c>
      <c r="M4825" s="598">
        <v>2964654</v>
      </c>
    </row>
    <row r="4826" spans="1:13">
      <c r="A4826" t="s">
        <v>16415</v>
      </c>
      <c r="B4826" t="s">
        <v>16293</v>
      </c>
      <c r="C4826" t="s">
        <v>15058</v>
      </c>
      <c r="D4826">
        <v>7031</v>
      </c>
      <c r="E4826" t="s">
        <v>951</v>
      </c>
      <c r="F4826" t="s">
        <v>40</v>
      </c>
      <c r="G4826" t="s">
        <v>40</v>
      </c>
      <c r="H4826" t="s">
        <v>41</v>
      </c>
      <c r="I4826" t="s">
        <v>422</v>
      </c>
      <c r="J4826" t="s">
        <v>442</v>
      </c>
      <c r="K4826" t="s">
        <v>1171</v>
      </c>
      <c r="L4826" t="s">
        <v>218</v>
      </c>
      <c r="M4826" s="598">
        <v>2964654</v>
      </c>
    </row>
    <row r="4827" spans="1:13">
      <c r="A4827" t="s">
        <v>16427</v>
      </c>
      <c r="B4827" t="s">
        <v>16293</v>
      </c>
      <c r="C4827" t="s">
        <v>15058</v>
      </c>
      <c r="D4827">
        <v>7031</v>
      </c>
      <c r="E4827" t="s">
        <v>951</v>
      </c>
      <c r="F4827" t="s">
        <v>40</v>
      </c>
      <c r="G4827" t="s">
        <v>40</v>
      </c>
      <c r="H4827" t="s">
        <v>41</v>
      </c>
      <c r="I4827" t="s">
        <v>423</v>
      </c>
      <c r="J4827" t="s">
        <v>443</v>
      </c>
      <c r="K4827" t="s">
        <v>1171</v>
      </c>
      <c r="L4827" t="s">
        <v>218</v>
      </c>
      <c r="M4827" s="598">
        <v>2964654</v>
      </c>
    </row>
    <row r="4828" spans="1:13">
      <c r="A4828" t="s">
        <v>16439</v>
      </c>
      <c r="B4828" t="s">
        <v>16293</v>
      </c>
      <c r="C4828" t="s">
        <v>15058</v>
      </c>
      <c r="D4828">
        <v>7031</v>
      </c>
      <c r="E4828" t="s">
        <v>951</v>
      </c>
      <c r="F4828" t="s">
        <v>40</v>
      </c>
      <c r="G4828" t="s">
        <v>40</v>
      </c>
      <c r="H4828" t="s">
        <v>41</v>
      </c>
      <c r="I4828" t="s">
        <v>424</v>
      </c>
      <c r="J4828" t="s">
        <v>444</v>
      </c>
      <c r="K4828" t="s">
        <v>1171</v>
      </c>
      <c r="L4828" t="s">
        <v>218</v>
      </c>
      <c r="M4828" s="598">
        <v>2964654</v>
      </c>
    </row>
    <row r="4829" spans="1:13">
      <c r="A4829" t="s">
        <v>16451</v>
      </c>
      <c r="B4829" t="s">
        <v>16293</v>
      </c>
      <c r="C4829" t="s">
        <v>15058</v>
      </c>
      <c r="D4829">
        <v>7031</v>
      </c>
      <c r="E4829" t="s">
        <v>951</v>
      </c>
      <c r="F4829" t="s">
        <v>40</v>
      </c>
      <c r="G4829" t="s">
        <v>40</v>
      </c>
      <c r="H4829" t="s">
        <v>41</v>
      </c>
      <c r="I4829" t="s">
        <v>425</v>
      </c>
      <c r="J4829" t="s">
        <v>445</v>
      </c>
      <c r="K4829" t="s">
        <v>1171</v>
      </c>
      <c r="L4829" t="s">
        <v>218</v>
      </c>
      <c r="M4829" s="598">
        <v>2964654</v>
      </c>
    </row>
    <row r="4830" spans="1:13">
      <c r="A4830" t="s">
        <v>16304</v>
      </c>
      <c r="B4830" t="s">
        <v>16287</v>
      </c>
      <c r="C4830" t="s">
        <v>15058</v>
      </c>
      <c r="D4830">
        <v>7031</v>
      </c>
      <c r="E4830" t="s">
        <v>951</v>
      </c>
      <c r="F4830" t="s">
        <v>40</v>
      </c>
      <c r="G4830" t="s">
        <v>40</v>
      </c>
      <c r="H4830" t="s">
        <v>41</v>
      </c>
      <c r="I4830" t="s">
        <v>42</v>
      </c>
      <c r="J4830" t="s">
        <v>43</v>
      </c>
      <c r="K4830" t="s">
        <v>290</v>
      </c>
      <c r="L4830" t="s">
        <v>32</v>
      </c>
      <c r="M4830" s="598">
        <v>2984520</v>
      </c>
    </row>
    <row r="4831" spans="1:13">
      <c r="A4831" t="s">
        <v>16314</v>
      </c>
      <c r="B4831" t="s">
        <v>16283</v>
      </c>
      <c r="C4831" t="s">
        <v>15058</v>
      </c>
      <c r="D4831">
        <v>7031</v>
      </c>
      <c r="E4831" t="s">
        <v>951</v>
      </c>
      <c r="F4831" t="s">
        <v>40</v>
      </c>
      <c r="G4831" t="s">
        <v>40</v>
      </c>
      <c r="H4831" t="s">
        <v>41</v>
      </c>
      <c r="I4831" t="s">
        <v>219</v>
      </c>
      <c r="J4831" t="s">
        <v>220</v>
      </c>
      <c r="K4831" t="s">
        <v>1170</v>
      </c>
      <c r="L4831" t="s">
        <v>32</v>
      </c>
      <c r="M4831" s="598">
        <v>3126701</v>
      </c>
    </row>
    <row r="4832" spans="1:13">
      <c r="A4832" t="s">
        <v>16309</v>
      </c>
      <c r="B4832" t="s">
        <v>16297</v>
      </c>
      <c r="C4832" t="s">
        <v>15058</v>
      </c>
      <c r="D4832">
        <v>7031</v>
      </c>
      <c r="E4832" t="s">
        <v>951</v>
      </c>
      <c r="F4832" t="s">
        <v>40</v>
      </c>
      <c r="G4832" t="s">
        <v>40</v>
      </c>
      <c r="H4832" t="s">
        <v>41</v>
      </c>
      <c r="I4832" t="s">
        <v>42</v>
      </c>
      <c r="J4832" t="s">
        <v>43</v>
      </c>
      <c r="K4832" t="s">
        <v>291</v>
      </c>
      <c r="L4832" t="s">
        <v>218</v>
      </c>
      <c r="M4832" s="598">
        <v>3132360</v>
      </c>
    </row>
    <row r="4833" spans="1:13">
      <c r="A4833" t="s">
        <v>16276</v>
      </c>
      <c r="B4833" t="s">
        <v>16277</v>
      </c>
      <c r="C4833" t="s">
        <v>15058</v>
      </c>
      <c r="D4833">
        <v>7031</v>
      </c>
      <c r="E4833" t="s">
        <v>951</v>
      </c>
      <c r="F4833" t="s">
        <v>40</v>
      </c>
      <c r="G4833" t="s">
        <v>40</v>
      </c>
      <c r="H4833" t="s">
        <v>41</v>
      </c>
      <c r="I4833" t="s">
        <v>324</v>
      </c>
      <c r="J4833" t="s">
        <v>688</v>
      </c>
      <c r="K4833" t="s">
        <v>1171</v>
      </c>
      <c r="L4833" t="s">
        <v>34</v>
      </c>
      <c r="M4833" s="598">
        <v>3209052</v>
      </c>
    </row>
    <row r="4834" spans="1:13">
      <c r="A4834" t="s">
        <v>16286</v>
      </c>
      <c r="B4834" t="s">
        <v>16287</v>
      </c>
      <c r="C4834" t="s">
        <v>15058</v>
      </c>
      <c r="D4834">
        <v>7031</v>
      </c>
      <c r="E4834" t="s">
        <v>951</v>
      </c>
      <c r="F4834" t="s">
        <v>40</v>
      </c>
      <c r="G4834" t="s">
        <v>40</v>
      </c>
      <c r="H4834" t="s">
        <v>41</v>
      </c>
      <c r="I4834" t="s">
        <v>324</v>
      </c>
      <c r="J4834" t="s">
        <v>688</v>
      </c>
      <c r="K4834" t="s">
        <v>290</v>
      </c>
      <c r="L4834" t="s">
        <v>32</v>
      </c>
      <c r="M4834" s="598">
        <v>3245550</v>
      </c>
    </row>
    <row r="4835" spans="1:13">
      <c r="A4835" t="s">
        <v>16319</v>
      </c>
      <c r="B4835" t="s">
        <v>16293</v>
      </c>
      <c r="C4835" t="s">
        <v>15058</v>
      </c>
      <c r="D4835">
        <v>7031</v>
      </c>
      <c r="E4835" t="s">
        <v>951</v>
      </c>
      <c r="F4835" t="s">
        <v>40</v>
      </c>
      <c r="G4835" t="s">
        <v>40</v>
      </c>
      <c r="H4835" t="s">
        <v>41</v>
      </c>
      <c r="I4835" t="s">
        <v>219</v>
      </c>
      <c r="J4835" t="s">
        <v>220</v>
      </c>
      <c r="K4835" t="s">
        <v>1171</v>
      </c>
      <c r="L4835" t="s">
        <v>218</v>
      </c>
      <c r="M4835" s="598">
        <v>3283434</v>
      </c>
    </row>
    <row r="4836" spans="1:13">
      <c r="A4836" t="s">
        <v>16296</v>
      </c>
      <c r="B4836" t="s">
        <v>16297</v>
      </c>
      <c r="C4836" t="s">
        <v>15058</v>
      </c>
      <c r="D4836">
        <v>7031</v>
      </c>
      <c r="E4836" t="s">
        <v>951</v>
      </c>
      <c r="F4836" t="s">
        <v>40</v>
      </c>
      <c r="G4836" t="s">
        <v>40</v>
      </c>
      <c r="H4836" t="s">
        <v>41</v>
      </c>
      <c r="I4836" t="s">
        <v>324</v>
      </c>
      <c r="J4836" t="s">
        <v>688</v>
      </c>
      <c r="K4836" t="s">
        <v>291</v>
      </c>
      <c r="L4836" t="s">
        <v>218</v>
      </c>
      <c r="M4836" s="598">
        <v>3407250</v>
      </c>
    </row>
    <row r="4837" spans="1:13">
      <c r="A4837" t="s">
        <v>16302</v>
      </c>
      <c r="B4837" t="s">
        <v>16283</v>
      </c>
      <c r="C4837" t="s">
        <v>15058</v>
      </c>
      <c r="D4837">
        <v>7031</v>
      </c>
      <c r="E4837" t="s">
        <v>951</v>
      </c>
      <c r="F4837" t="s">
        <v>40</v>
      </c>
      <c r="G4837" t="s">
        <v>40</v>
      </c>
      <c r="H4837" t="s">
        <v>41</v>
      </c>
      <c r="I4837" t="s">
        <v>42</v>
      </c>
      <c r="J4837" t="s">
        <v>43</v>
      </c>
      <c r="K4837" t="s">
        <v>1170</v>
      </c>
      <c r="L4837" t="s">
        <v>32</v>
      </c>
      <c r="M4837" s="598">
        <v>3432198</v>
      </c>
    </row>
    <row r="4838" spans="1:13">
      <c r="A4838" t="s">
        <v>16307</v>
      </c>
      <c r="B4838" t="s">
        <v>16293</v>
      </c>
      <c r="C4838" t="s">
        <v>15058</v>
      </c>
      <c r="D4838">
        <v>7031</v>
      </c>
      <c r="E4838" t="s">
        <v>951</v>
      </c>
      <c r="F4838" t="s">
        <v>40</v>
      </c>
      <c r="G4838" t="s">
        <v>40</v>
      </c>
      <c r="H4838" t="s">
        <v>41</v>
      </c>
      <c r="I4838" t="s">
        <v>42</v>
      </c>
      <c r="J4838" t="s">
        <v>43</v>
      </c>
      <c r="K4838" t="s">
        <v>1171</v>
      </c>
      <c r="L4838" t="s">
        <v>218</v>
      </c>
      <c r="M4838" s="598">
        <v>3602214</v>
      </c>
    </row>
    <row r="4839" spans="1:13">
      <c r="A4839" t="s">
        <v>16324</v>
      </c>
      <c r="B4839" t="s">
        <v>16279</v>
      </c>
      <c r="C4839" t="s">
        <v>15058</v>
      </c>
      <c r="D4839">
        <v>7031</v>
      </c>
      <c r="E4839" t="s">
        <v>951</v>
      </c>
      <c r="F4839" t="s">
        <v>40</v>
      </c>
      <c r="G4839" t="s">
        <v>40</v>
      </c>
      <c r="H4839" t="s">
        <v>41</v>
      </c>
      <c r="I4839" t="s">
        <v>44</v>
      </c>
      <c r="J4839" t="s">
        <v>45</v>
      </c>
      <c r="K4839" t="s">
        <v>290</v>
      </c>
      <c r="L4839" t="s">
        <v>34</v>
      </c>
      <c r="M4839" s="598">
        <v>3705240</v>
      </c>
    </row>
    <row r="4840" spans="1:13">
      <c r="A4840" t="s">
        <v>16336</v>
      </c>
      <c r="B4840" t="s">
        <v>16279</v>
      </c>
      <c r="C4840" t="s">
        <v>15058</v>
      </c>
      <c r="D4840">
        <v>7031</v>
      </c>
      <c r="E4840" t="s">
        <v>951</v>
      </c>
      <c r="F4840" t="s">
        <v>40</v>
      </c>
      <c r="G4840" t="s">
        <v>40</v>
      </c>
      <c r="H4840" t="s">
        <v>41</v>
      </c>
      <c r="I4840" t="s">
        <v>46</v>
      </c>
      <c r="J4840" t="s">
        <v>47</v>
      </c>
      <c r="K4840" t="s">
        <v>290</v>
      </c>
      <c r="L4840" t="s">
        <v>34</v>
      </c>
      <c r="M4840" s="598">
        <v>3705240</v>
      </c>
    </row>
    <row r="4841" spans="1:13">
      <c r="A4841" t="s">
        <v>16348</v>
      </c>
      <c r="B4841" t="s">
        <v>16279</v>
      </c>
      <c r="C4841" t="s">
        <v>15058</v>
      </c>
      <c r="D4841">
        <v>7031</v>
      </c>
      <c r="E4841" t="s">
        <v>951</v>
      </c>
      <c r="F4841" t="s">
        <v>40</v>
      </c>
      <c r="G4841" t="s">
        <v>40</v>
      </c>
      <c r="H4841" t="s">
        <v>41</v>
      </c>
      <c r="I4841" t="s">
        <v>221</v>
      </c>
      <c r="J4841" t="s">
        <v>222</v>
      </c>
      <c r="K4841" t="s">
        <v>290</v>
      </c>
      <c r="L4841" t="s">
        <v>34</v>
      </c>
      <c r="M4841" s="598">
        <v>3705240</v>
      </c>
    </row>
    <row r="4842" spans="1:13">
      <c r="A4842" t="s">
        <v>16360</v>
      </c>
      <c r="B4842" t="s">
        <v>16279</v>
      </c>
      <c r="C4842" t="s">
        <v>15058</v>
      </c>
      <c r="D4842">
        <v>7031</v>
      </c>
      <c r="E4842" t="s">
        <v>951</v>
      </c>
      <c r="F4842" t="s">
        <v>40</v>
      </c>
      <c r="G4842" t="s">
        <v>40</v>
      </c>
      <c r="H4842" t="s">
        <v>41</v>
      </c>
      <c r="I4842" t="s">
        <v>48</v>
      </c>
      <c r="J4842" t="s">
        <v>49</v>
      </c>
      <c r="K4842" t="s">
        <v>290</v>
      </c>
      <c r="L4842" t="s">
        <v>34</v>
      </c>
      <c r="M4842" s="598">
        <v>3705240</v>
      </c>
    </row>
    <row r="4843" spans="1:13">
      <c r="A4843" t="s">
        <v>16372</v>
      </c>
      <c r="B4843" t="s">
        <v>16279</v>
      </c>
      <c r="C4843" t="s">
        <v>15058</v>
      </c>
      <c r="D4843">
        <v>7031</v>
      </c>
      <c r="E4843" t="s">
        <v>951</v>
      </c>
      <c r="F4843" t="s">
        <v>40</v>
      </c>
      <c r="G4843" t="s">
        <v>40</v>
      </c>
      <c r="H4843" t="s">
        <v>41</v>
      </c>
      <c r="I4843" t="s">
        <v>50</v>
      </c>
      <c r="J4843" t="s">
        <v>51</v>
      </c>
      <c r="K4843" t="s">
        <v>290</v>
      </c>
      <c r="L4843" t="s">
        <v>34</v>
      </c>
      <c r="M4843" s="598">
        <v>3705240</v>
      </c>
    </row>
    <row r="4844" spans="1:13">
      <c r="A4844" t="s">
        <v>16384</v>
      </c>
      <c r="B4844" t="s">
        <v>16279</v>
      </c>
      <c r="C4844" t="s">
        <v>15058</v>
      </c>
      <c r="D4844">
        <v>7031</v>
      </c>
      <c r="E4844" t="s">
        <v>951</v>
      </c>
      <c r="F4844" t="s">
        <v>40</v>
      </c>
      <c r="G4844" t="s">
        <v>40</v>
      </c>
      <c r="H4844" t="s">
        <v>41</v>
      </c>
      <c r="I4844" t="s">
        <v>223</v>
      </c>
      <c r="J4844" t="s">
        <v>56</v>
      </c>
      <c r="K4844" t="s">
        <v>290</v>
      </c>
      <c r="L4844" t="s">
        <v>34</v>
      </c>
      <c r="M4844" s="598">
        <v>3705240</v>
      </c>
    </row>
    <row r="4845" spans="1:13">
      <c r="A4845" t="s">
        <v>16396</v>
      </c>
      <c r="B4845" t="s">
        <v>16279</v>
      </c>
      <c r="C4845" t="s">
        <v>15058</v>
      </c>
      <c r="D4845">
        <v>7031</v>
      </c>
      <c r="E4845" t="s">
        <v>951</v>
      </c>
      <c r="F4845" t="s">
        <v>40</v>
      </c>
      <c r="G4845" t="s">
        <v>40</v>
      </c>
      <c r="H4845" t="s">
        <v>41</v>
      </c>
      <c r="I4845" t="s">
        <v>421</v>
      </c>
      <c r="J4845" t="s">
        <v>441</v>
      </c>
      <c r="K4845" t="s">
        <v>290</v>
      </c>
      <c r="L4845" t="s">
        <v>34</v>
      </c>
      <c r="M4845" s="598">
        <v>3705240</v>
      </c>
    </row>
    <row r="4846" spans="1:13">
      <c r="A4846" t="s">
        <v>16408</v>
      </c>
      <c r="B4846" t="s">
        <v>16279</v>
      </c>
      <c r="C4846" t="s">
        <v>15058</v>
      </c>
      <c r="D4846">
        <v>7031</v>
      </c>
      <c r="E4846" t="s">
        <v>951</v>
      </c>
      <c r="F4846" t="s">
        <v>40</v>
      </c>
      <c r="G4846" t="s">
        <v>40</v>
      </c>
      <c r="H4846" t="s">
        <v>41</v>
      </c>
      <c r="I4846" t="s">
        <v>422</v>
      </c>
      <c r="J4846" t="s">
        <v>442</v>
      </c>
      <c r="K4846" t="s">
        <v>290</v>
      </c>
      <c r="L4846" t="s">
        <v>34</v>
      </c>
      <c r="M4846" s="598">
        <v>3705240</v>
      </c>
    </row>
    <row r="4847" spans="1:13">
      <c r="A4847" t="s">
        <v>16420</v>
      </c>
      <c r="B4847" t="s">
        <v>16279</v>
      </c>
      <c r="C4847" t="s">
        <v>15058</v>
      </c>
      <c r="D4847">
        <v>7031</v>
      </c>
      <c r="E4847" t="s">
        <v>951</v>
      </c>
      <c r="F4847" t="s">
        <v>40</v>
      </c>
      <c r="G4847" t="s">
        <v>40</v>
      </c>
      <c r="H4847" t="s">
        <v>41</v>
      </c>
      <c r="I4847" t="s">
        <v>423</v>
      </c>
      <c r="J4847" t="s">
        <v>443</v>
      </c>
      <c r="K4847" t="s">
        <v>290</v>
      </c>
      <c r="L4847" t="s">
        <v>34</v>
      </c>
      <c r="M4847" s="598">
        <v>3705240</v>
      </c>
    </row>
    <row r="4848" spans="1:13">
      <c r="A4848" t="s">
        <v>16432</v>
      </c>
      <c r="B4848" t="s">
        <v>16279</v>
      </c>
      <c r="C4848" t="s">
        <v>15058</v>
      </c>
      <c r="D4848">
        <v>7031</v>
      </c>
      <c r="E4848" t="s">
        <v>951</v>
      </c>
      <c r="F4848" t="s">
        <v>40</v>
      </c>
      <c r="G4848" t="s">
        <v>40</v>
      </c>
      <c r="H4848" t="s">
        <v>41</v>
      </c>
      <c r="I4848" t="s">
        <v>424</v>
      </c>
      <c r="J4848" t="s">
        <v>444</v>
      </c>
      <c r="K4848" t="s">
        <v>290</v>
      </c>
      <c r="L4848" t="s">
        <v>34</v>
      </c>
      <c r="M4848" s="598">
        <v>3705240</v>
      </c>
    </row>
    <row r="4849" spans="1:13">
      <c r="A4849" t="s">
        <v>16444</v>
      </c>
      <c r="B4849" t="s">
        <v>16279</v>
      </c>
      <c r="C4849" t="s">
        <v>15058</v>
      </c>
      <c r="D4849">
        <v>7031</v>
      </c>
      <c r="E4849" t="s">
        <v>951</v>
      </c>
      <c r="F4849" t="s">
        <v>40</v>
      </c>
      <c r="G4849" t="s">
        <v>40</v>
      </c>
      <c r="H4849" t="s">
        <v>41</v>
      </c>
      <c r="I4849" t="s">
        <v>425</v>
      </c>
      <c r="J4849" t="s">
        <v>445</v>
      </c>
      <c r="K4849" t="s">
        <v>290</v>
      </c>
      <c r="L4849" t="s">
        <v>34</v>
      </c>
      <c r="M4849" s="598">
        <v>3705240</v>
      </c>
    </row>
    <row r="4850" spans="1:13">
      <c r="A4850" t="s">
        <v>16282</v>
      </c>
      <c r="B4850" t="s">
        <v>16283</v>
      </c>
      <c r="C4850" t="s">
        <v>15058</v>
      </c>
      <c r="D4850">
        <v>7031</v>
      </c>
      <c r="E4850" t="s">
        <v>951</v>
      </c>
      <c r="F4850" t="s">
        <v>40</v>
      </c>
      <c r="G4850" t="s">
        <v>40</v>
      </c>
      <c r="H4850" t="s">
        <v>41</v>
      </c>
      <c r="I4850" t="s">
        <v>324</v>
      </c>
      <c r="J4850" t="s">
        <v>688</v>
      </c>
      <c r="K4850" t="s">
        <v>1170</v>
      </c>
      <c r="L4850" t="s">
        <v>32</v>
      </c>
      <c r="M4850" s="598">
        <v>3732383</v>
      </c>
    </row>
    <row r="4851" spans="1:13">
      <c r="A4851" t="s">
        <v>16292</v>
      </c>
      <c r="B4851" t="s">
        <v>16293</v>
      </c>
      <c r="C4851" t="s">
        <v>15058</v>
      </c>
      <c r="D4851">
        <v>7031</v>
      </c>
      <c r="E4851" t="s">
        <v>951</v>
      </c>
      <c r="F4851" t="s">
        <v>40</v>
      </c>
      <c r="G4851" t="s">
        <v>40</v>
      </c>
      <c r="H4851" t="s">
        <v>41</v>
      </c>
      <c r="I4851" t="s">
        <v>324</v>
      </c>
      <c r="J4851" t="s">
        <v>688</v>
      </c>
      <c r="K4851" t="s">
        <v>1171</v>
      </c>
      <c r="L4851" t="s">
        <v>218</v>
      </c>
      <c r="M4851" s="598">
        <v>3918338</v>
      </c>
    </row>
    <row r="4852" spans="1:13">
      <c r="A4852" t="s">
        <v>16312</v>
      </c>
      <c r="B4852" t="s">
        <v>16279</v>
      </c>
      <c r="C4852" t="s">
        <v>15058</v>
      </c>
      <c r="D4852">
        <v>7031</v>
      </c>
      <c r="E4852" t="s">
        <v>951</v>
      </c>
      <c r="F4852" t="s">
        <v>40</v>
      </c>
      <c r="G4852" t="s">
        <v>40</v>
      </c>
      <c r="H4852" t="s">
        <v>41</v>
      </c>
      <c r="I4852" t="s">
        <v>219</v>
      </c>
      <c r="J4852" t="s">
        <v>220</v>
      </c>
      <c r="K4852" t="s">
        <v>290</v>
      </c>
      <c r="L4852" t="s">
        <v>34</v>
      </c>
      <c r="M4852" s="598">
        <v>4104870</v>
      </c>
    </row>
    <row r="4853" spans="1:13">
      <c r="A4853" t="s">
        <v>16322</v>
      </c>
      <c r="B4853" t="s">
        <v>16275</v>
      </c>
      <c r="C4853" t="s">
        <v>15058</v>
      </c>
      <c r="D4853">
        <v>7031</v>
      </c>
      <c r="E4853" t="s">
        <v>951</v>
      </c>
      <c r="F4853" t="s">
        <v>40</v>
      </c>
      <c r="G4853" t="s">
        <v>40</v>
      </c>
      <c r="H4853" t="s">
        <v>41</v>
      </c>
      <c r="I4853" t="s">
        <v>44</v>
      </c>
      <c r="J4853" t="s">
        <v>45</v>
      </c>
      <c r="K4853" t="s">
        <v>1170</v>
      </c>
      <c r="L4853" t="s">
        <v>34</v>
      </c>
      <c r="M4853" s="598">
        <v>4261026</v>
      </c>
    </row>
    <row r="4854" spans="1:13">
      <c r="A4854" t="s">
        <v>16334</v>
      </c>
      <c r="B4854" t="s">
        <v>16275</v>
      </c>
      <c r="C4854" t="s">
        <v>15058</v>
      </c>
      <c r="D4854">
        <v>7031</v>
      </c>
      <c r="E4854" t="s">
        <v>951</v>
      </c>
      <c r="F4854" t="s">
        <v>40</v>
      </c>
      <c r="G4854" t="s">
        <v>40</v>
      </c>
      <c r="H4854" t="s">
        <v>41</v>
      </c>
      <c r="I4854" t="s">
        <v>46</v>
      </c>
      <c r="J4854" t="s">
        <v>47</v>
      </c>
      <c r="K4854" t="s">
        <v>1170</v>
      </c>
      <c r="L4854" t="s">
        <v>34</v>
      </c>
      <c r="M4854" s="598">
        <v>4261026</v>
      </c>
    </row>
    <row r="4855" spans="1:13">
      <c r="A4855" t="s">
        <v>16346</v>
      </c>
      <c r="B4855" t="s">
        <v>16275</v>
      </c>
      <c r="C4855" t="s">
        <v>15058</v>
      </c>
      <c r="D4855">
        <v>7031</v>
      </c>
      <c r="E4855" t="s">
        <v>951</v>
      </c>
      <c r="F4855" t="s">
        <v>40</v>
      </c>
      <c r="G4855" t="s">
        <v>40</v>
      </c>
      <c r="H4855" t="s">
        <v>41</v>
      </c>
      <c r="I4855" t="s">
        <v>221</v>
      </c>
      <c r="J4855" t="s">
        <v>222</v>
      </c>
      <c r="K4855" t="s">
        <v>1170</v>
      </c>
      <c r="L4855" t="s">
        <v>34</v>
      </c>
      <c r="M4855" s="598">
        <v>4261026</v>
      </c>
    </row>
    <row r="4856" spans="1:13">
      <c r="A4856" t="s">
        <v>16358</v>
      </c>
      <c r="B4856" t="s">
        <v>16275</v>
      </c>
      <c r="C4856" t="s">
        <v>15058</v>
      </c>
      <c r="D4856">
        <v>7031</v>
      </c>
      <c r="E4856" t="s">
        <v>951</v>
      </c>
      <c r="F4856" t="s">
        <v>40</v>
      </c>
      <c r="G4856" t="s">
        <v>40</v>
      </c>
      <c r="H4856" t="s">
        <v>41</v>
      </c>
      <c r="I4856" t="s">
        <v>48</v>
      </c>
      <c r="J4856" t="s">
        <v>49</v>
      </c>
      <c r="K4856" t="s">
        <v>1170</v>
      </c>
      <c r="L4856" t="s">
        <v>34</v>
      </c>
      <c r="M4856" s="598">
        <v>4261026</v>
      </c>
    </row>
    <row r="4857" spans="1:13">
      <c r="A4857" t="s">
        <v>16370</v>
      </c>
      <c r="B4857" t="s">
        <v>16275</v>
      </c>
      <c r="C4857" t="s">
        <v>15058</v>
      </c>
      <c r="D4857">
        <v>7031</v>
      </c>
      <c r="E4857" t="s">
        <v>951</v>
      </c>
      <c r="F4857" t="s">
        <v>40</v>
      </c>
      <c r="G4857" t="s">
        <v>40</v>
      </c>
      <c r="H4857" t="s">
        <v>41</v>
      </c>
      <c r="I4857" t="s">
        <v>50</v>
      </c>
      <c r="J4857" t="s">
        <v>51</v>
      </c>
      <c r="K4857" t="s">
        <v>1170</v>
      </c>
      <c r="L4857" t="s">
        <v>34</v>
      </c>
      <c r="M4857" s="598">
        <v>4261026</v>
      </c>
    </row>
    <row r="4858" spans="1:13">
      <c r="A4858" t="s">
        <v>16382</v>
      </c>
      <c r="B4858" t="s">
        <v>16275</v>
      </c>
      <c r="C4858" t="s">
        <v>15058</v>
      </c>
      <c r="D4858">
        <v>7031</v>
      </c>
      <c r="E4858" t="s">
        <v>951</v>
      </c>
      <c r="F4858" t="s">
        <v>40</v>
      </c>
      <c r="G4858" t="s">
        <v>40</v>
      </c>
      <c r="H4858" t="s">
        <v>41</v>
      </c>
      <c r="I4858" t="s">
        <v>223</v>
      </c>
      <c r="J4858" t="s">
        <v>56</v>
      </c>
      <c r="K4858" t="s">
        <v>1170</v>
      </c>
      <c r="L4858" t="s">
        <v>34</v>
      </c>
      <c r="M4858" s="598">
        <v>4261026</v>
      </c>
    </row>
    <row r="4859" spans="1:13">
      <c r="A4859" t="s">
        <v>16394</v>
      </c>
      <c r="B4859" t="s">
        <v>16275</v>
      </c>
      <c r="C4859" t="s">
        <v>15058</v>
      </c>
      <c r="D4859">
        <v>7031</v>
      </c>
      <c r="E4859" t="s">
        <v>951</v>
      </c>
      <c r="F4859" t="s">
        <v>40</v>
      </c>
      <c r="G4859" t="s">
        <v>40</v>
      </c>
      <c r="H4859" t="s">
        <v>41</v>
      </c>
      <c r="I4859" t="s">
        <v>421</v>
      </c>
      <c r="J4859" t="s">
        <v>441</v>
      </c>
      <c r="K4859" t="s">
        <v>1170</v>
      </c>
      <c r="L4859" t="s">
        <v>34</v>
      </c>
      <c r="M4859" s="598">
        <v>4261026</v>
      </c>
    </row>
    <row r="4860" spans="1:13">
      <c r="A4860" t="s">
        <v>16406</v>
      </c>
      <c r="B4860" t="s">
        <v>16275</v>
      </c>
      <c r="C4860" t="s">
        <v>15058</v>
      </c>
      <c r="D4860">
        <v>7031</v>
      </c>
      <c r="E4860" t="s">
        <v>951</v>
      </c>
      <c r="F4860" t="s">
        <v>40</v>
      </c>
      <c r="G4860" t="s">
        <v>40</v>
      </c>
      <c r="H4860" t="s">
        <v>41</v>
      </c>
      <c r="I4860" t="s">
        <v>422</v>
      </c>
      <c r="J4860" t="s">
        <v>442</v>
      </c>
      <c r="K4860" t="s">
        <v>1170</v>
      </c>
      <c r="L4860" t="s">
        <v>34</v>
      </c>
      <c r="M4860" s="598">
        <v>4261026</v>
      </c>
    </row>
    <row r="4861" spans="1:13">
      <c r="A4861" t="s">
        <v>16418</v>
      </c>
      <c r="B4861" t="s">
        <v>16275</v>
      </c>
      <c r="C4861" t="s">
        <v>15058</v>
      </c>
      <c r="D4861">
        <v>7031</v>
      </c>
      <c r="E4861" t="s">
        <v>951</v>
      </c>
      <c r="F4861" t="s">
        <v>40</v>
      </c>
      <c r="G4861" t="s">
        <v>40</v>
      </c>
      <c r="H4861" t="s">
        <v>41</v>
      </c>
      <c r="I4861" t="s">
        <v>423</v>
      </c>
      <c r="J4861" t="s">
        <v>443</v>
      </c>
      <c r="K4861" t="s">
        <v>1170</v>
      </c>
      <c r="L4861" t="s">
        <v>34</v>
      </c>
      <c r="M4861" s="598">
        <v>4261026</v>
      </c>
    </row>
    <row r="4862" spans="1:13">
      <c r="A4862" t="s">
        <v>16430</v>
      </c>
      <c r="B4862" t="s">
        <v>16275</v>
      </c>
      <c r="C4862" t="s">
        <v>15058</v>
      </c>
      <c r="D4862">
        <v>7031</v>
      </c>
      <c r="E4862" t="s">
        <v>951</v>
      </c>
      <c r="F4862" t="s">
        <v>40</v>
      </c>
      <c r="G4862" t="s">
        <v>40</v>
      </c>
      <c r="H4862" t="s">
        <v>41</v>
      </c>
      <c r="I4862" t="s">
        <v>424</v>
      </c>
      <c r="J4862" t="s">
        <v>444</v>
      </c>
      <c r="K4862" t="s">
        <v>1170</v>
      </c>
      <c r="L4862" t="s">
        <v>34</v>
      </c>
      <c r="M4862" s="598">
        <v>4261026</v>
      </c>
    </row>
    <row r="4863" spans="1:13">
      <c r="A4863" t="s">
        <v>16442</v>
      </c>
      <c r="B4863" t="s">
        <v>16275</v>
      </c>
      <c r="C4863" t="s">
        <v>15058</v>
      </c>
      <c r="D4863">
        <v>7031</v>
      </c>
      <c r="E4863" t="s">
        <v>951</v>
      </c>
      <c r="F4863" t="s">
        <v>40</v>
      </c>
      <c r="G4863" t="s">
        <v>40</v>
      </c>
      <c r="H4863" t="s">
        <v>41</v>
      </c>
      <c r="I4863" t="s">
        <v>425</v>
      </c>
      <c r="J4863" t="s">
        <v>445</v>
      </c>
      <c r="K4863" t="s">
        <v>1170</v>
      </c>
      <c r="L4863" t="s">
        <v>34</v>
      </c>
      <c r="M4863" s="598">
        <v>4261026</v>
      </c>
    </row>
    <row r="4864" spans="1:13">
      <c r="A4864" t="s">
        <v>16300</v>
      </c>
      <c r="B4864" t="s">
        <v>16279</v>
      </c>
      <c r="C4864" t="s">
        <v>15058</v>
      </c>
      <c r="D4864">
        <v>7031</v>
      </c>
      <c r="E4864" t="s">
        <v>951</v>
      </c>
      <c r="F4864" t="s">
        <v>40</v>
      </c>
      <c r="G4864" t="s">
        <v>40</v>
      </c>
      <c r="H4864" t="s">
        <v>41</v>
      </c>
      <c r="I4864" t="s">
        <v>42</v>
      </c>
      <c r="J4864" t="s">
        <v>43</v>
      </c>
      <c r="K4864" t="s">
        <v>290</v>
      </c>
      <c r="L4864" t="s">
        <v>34</v>
      </c>
      <c r="M4864" s="598">
        <v>4504500</v>
      </c>
    </row>
    <row r="4865" spans="1:13">
      <c r="A4865" t="s">
        <v>16332</v>
      </c>
      <c r="B4865" t="s">
        <v>16295</v>
      </c>
      <c r="C4865" t="s">
        <v>15058</v>
      </c>
      <c r="D4865">
        <v>7031</v>
      </c>
      <c r="E4865" t="s">
        <v>951</v>
      </c>
      <c r="F4865" t="s">
        <v>40</v>
      </c>
      <c r="G4865" t="s">
        <v>40</v>
      </c>
      <c r="H4865" t="s">
        <v>41</v>
      </c>
      <c r="I4865" t="s">
        <v>44</v>
      </c>
      <c r="J4865" t="s">
        <v>45</v>
      </c>
      <c r="K4865" t="s">
        <v>290</v>
      </c>
      <c r="L4865" t="s">
        <v>218</v>
      </c>
      <c r="M4865" s="598">
        <v>4564560</v>
      </c>
    </row>
    <row r="4866" spans="1:13">
      <c r="A4866" t="s">
        <v>16344</v>
      </c>
      <c r="B4866" t="s">
        <v>16295</v>
      </c>
      <c r="C4866" t="s">
        <v>15058</v>
      </c>
      <c r="D4866">
        <v>7031</v>
      </c>
      <c r="E4866" t="s">
        <v>951</v>
      </c>
      <c r="F4866" t="s">
        <v>40</v>
      </c>
      <c r="G4866" t="s">
        <v>40</v>
      </c>
      <c r="H4866" t="s">
        <v>41</v>
      </c>
      <c r="I4866" t="s">
        <v>46</v>
      </c>
      <c r="J4866" t="s">
        <v>47</v>
      </c>
      <c r="K4866" t="s">
        <v>290</v>
      </c>
      <c r="L4866" t="s">
        <v>218</v>
      </c>
      <c r="M4866" s="598">
        <v>4564560</v>
      </c>
    </row>
    <row r="4867" spans="1:13">
      <c r="A4867" t="s">
        <v>16356</v>
      </c>
      <c r="B4867" t="s">
        <v>16295</v>
      </c>
      <c r="C4867" t="s">
        <v>15058</v>
      </c>
      <c r="D4867">
        <v>7031</v>
      </c>
      <c r="E4867" t="s">
        <v>951</v>
      </c>
      <c r="F4867" t="s">
        <v>40</v>
      </c>
      <c r="G4867" t="s">
        <v>40</v>
      </c>
      <c r="H4867" t="s">
        <v>41</v>
      </c>
      <c r="I4867" t="s">
        <v>221</v>
      </c>
      <c r="J4867" t="s">
        <v>222</v>
      </c>
      <c r="K4867" t="s">
        <v>290</v>
      </c>
      <c r="L4867" t="s">
        <v>218</v>
      </c>
      <c r="M4867" s="598">
        <v>4564560</v>
      </c>
    </row>
    <row r="4868" spans="1:13">
      <c r="A4868" t="s">
        <v>16368</v>
      </c>
      <c r="B4868" t="s">
        <v>16295</v>
      </c>
      <c r="C4868" t="s">
        <v>15058</v>
      </c>
      <c r="D4868">
        <v>7031</v>
      </c>
      <c r="E4868" t="s">
        <v>951</v>
      </c>
      <c r="F4868" t="s">
        <v>40</v>
      </c>
      <c r="G4868" t="s">
        <v>40</v>
      </c>
      <c r="H4868" t="s">
        <v>41</v>
      </c>
      <c r="I4868" t="s">
        <v>48</v>
      </c>
      <c r="J4868" t="s">
        <v>49</v>
      </c>
      <c r="K4868" t="s">
        <v>290</v>
      </c>
      <c r="L4868" t="s">
        <v>218</v>
      </c>
      <c r="M4868" s="598">
        <v>4564560</v>
      </c>
    </row>
    <row r="4869" spans="1:13">
      <c r="A4869" t="s">
        <v>16380</v>
      </c>
      <c r="B4869" t="s">
        <v>16295</v>
      </c>
      <c r="C4869" t="s">
        <v>15058</v>
      </c>
      <c r="D4869">
        <v>7031</v>
      </c>
      <c r="E4869" t="s">
        <v>951</v>
      </c>
      <c r="F4869" t="s">
        <v>40</v>
      </c>
      <c r="G4869" t="s">
        <v>40</v>
      </c>
      <c r="H4869" t="s">
        <v>41</v>
      </c>
      <c r="I4869" t="s">
        <v>50</v>
      </c>
      <c r="J4869" t="s">
        <v>51</v>
      </c>
      <c r="K4869" t="s">
        <v>290</v>
      </c>
      <c r="L4869" t="s">
        <v>218</v>
      </c>
      <c r="M4869" s="598">
        <v>4564560</v>
      </c>
    </row>
    <row r="4870" spans="1:13">
      <c r="A4870" t="s">
        <v>16392</v>
      </c>
      <c r="B4870" t="s">
        <v>16295</v>
      </c>
      <c r="C4870" t="s">
        <v>15058</v>
      </c>
      <c r="D4870">
        <v>7031</v>
      </c>
      <c r="E4870" t="s">
        <v>951</v>
      </c>
      <c r="F4870" t="s">
        <v>40</v>
      </c>
      <c r="G4870" t="s">
        <v>40</v>
      </c>
      <c r="H4870" t="s">
        <v>41</v>
      </c>
      <c r="I4870" t="s">
        <v>223</v>
      </c>
      <c r="J4870" t="s">
        <v>56</v>
      </c>
      <c r="K4870" t="s">
        <v>290</v>
      </c>
      <c r="L4870" t="s">
        <v>218</v>
      </c>
      <c r="M4870" s="598">
        <v>4564560</v>
      </c>
    </row>
    <row r="4871" spans="1:13">
      <c r="A4871" t="s">
        <v>16404</v>
      </c>
      <c r="B4871" t="s">
        <v>16295</v>
      </c>
      <c r="C4871" t="s">
        <v>15058</v>
      </c>
      <c r="D4871">
        <v>7031</v>
      </c>
      <c r="E4871" t="s">
        <v>951</v>
      </c>
      <c r="F4871" t="s">
        <v>40</v>
      </c>
      <c r="G4871" t="s">
        <v>40</v>
      </c>
      <c r="H4871" t="s">
        <v>41</v>
      </c>
      <c r="I4871" t="s">
        <v>421</v>
      </c>
      <c r="J4871" t="s">
        <v>441</v>
      </c>
      <c r="K4871" t="s">
        <v>290</v>
      </c>
      <c r="L4871" t="s">
        <v>218</v>
      </c>
      <c r="M4871" s="598">
        <v>4564560</v>
      </c>
    </row>
    <row r="4872" spans="1:13">
      <c r="A4872" t="s">
        <v>16416</v>
      </c>
      <c r="B4872" t="s">
        <v>16295</v>
      </c>
      <c r="C4872" t="s">
        <v>15058</v>
      </c>
      <c r="D4872">
        <v>7031</v>
      </c>
      <c r="E4872" t="s">
        <v>951</v>
      </c>
      <c r="F4872" t="s">
        <v>40</v>
      </c>
      <c r="G4872" t="s">
        <v>40</v>
      </c>
      <c r="H4872" t="s">
        <v>41</v>
      </c>
      <c r="I4872" t="s">
        <v>422</v>
      </c>
      <c r="J4872" t="s">
        <v>442</v>
      </c>
      <c r="K4872" t="s">
        <v>290</v>
      </c>
      <c r="L4872" t="s">
        <v>218</v>
      </c>
      <c r="M4872" s="598">
        <v>4564560</v>
      </c>
    </row>
    <row r="4873" spans="1:13">
      <c r="A4873" t="s">
        <v>16428</v>
      </c>
      <c r="B4873" t="s">
        <v>16295</v>
      </c>
      <c r="C4873" t="s">
        <v>15058</v>
      </c>
      <c r="D4873">
        <v>7031</v>
      </c>
      <c r="E4873" t="s">
        <v>951</v>
      </c>
      <c r="F4873" t="s">
        <v>40</v>
      </c>
      <c r="G4873" t="s">
        <v>40</v>
      </c>
      <c r="H4873" t="s">
        <v>41</v>
      </c>
      <c r="I4873" t="s">
        <v>423</v>
      </c>
      <c r="J4873" t="s">
        <v>443</v>
      </c>
      <c r="K4873" t="s">
        <v>290</v>
      </c>
      <c r="L4873" t="s">
        <v>218</v>
      </c>
      <c r="M4873" s="598">
        <v>4564560</v>
      </c>
    </row>
    <row r="4874" spans="1:13">
      <c r="A4874" t="s">
        <v>16440</v>
      </c>
      <c r="B4874" t="s">
        <v>16295</v>
      </c>
      <c r="C4874" t="s">
        <v>15058</v>
      </c>
      <c r="D4874">
        <v>7031</v>
      </c>
      <c r="E4874" t="s">
        <v>951</v>
      </c>
      <c r="F4874" t="s">
        <v>40</v>
      </c>
      <c r="G4874" t="s">
        <v>40</v>
      </c>
      <c r="H4874" t="s">
        <v>41</v>
      </c>
      <c r="I4874" t="s">
        <v>424</v>
      </c>
      <c r="J4874" t="s">
        <v>444</v>
      </c>
      <c r="K4874" t="s">
        <v>290</v>
      </c>
      <c r="L4874" t="s">
        <v>218</v>
      </c>
      <c r="M4874" s="598">
        <v>4564560</v>
      </c>
    </row>
    <row r="4875" spans="1:13">
      <c r="A4875" t="s">
        <v>16452</v>
      </c>
      <c r="B4875" t="s">
        <v>16295</v>
      </c>
      <c r="C4875" t="s">
        <v>15058</v>
      </c>
      <c r="D4875">
        <v>7031</v>
      </c>
      <c r="E4875" t="s">
        <v>951</v>
      </c>
      <c r="F4875" t="s">
        <v>40</v>
      </c>
      <c r="G4875" t="s">
        <v>40</v>
      </c>
      <c r="H4875" t="s">
        <v>41</v>
      </c>
      <c r="I4875" t="s">
        <v>425</v>
      </c>
      <c r="J4875" t="s">
        <v>445</v>
      </c>
      <c r="K4875" t="s">
        <v>290</v>
      </c>
      <c r="L4875" t="s">
        <v>218</v>
      </c>
      <c r="M4875" s="598">
        <v>4564560</v>
      </c>
    </row>
    <row r="4876" spans="1:13">
      <c r="A4876" t="s">
        <v>16310</v>
      </c>
      <c r="B4876" t="s">
        <v>16275</v>
      </c>
      <c r="C4876" t="s">
        <v>15058</v>
      </c>
      <c r="D4876">
        <v>7031</v>
      </c>
      <c r="E4876" t="s">
        <v>951</v>
      </c>
      <c r="F4876" t="s">
        <v>40</v>
      </c>
      <c r="G4876" t="s">
        <v>40</v>
      </c>
      <c r="H4876" t="s">
        <v>41</v>
      </c>
      <c r="I4876" t="s">
        <v>219</v>
      </c>
      <c r="J4876" t="s">
        <v>220</v>
      </c>
      <c r="K4876" t="s">
        <v>1170</v>
      </c>
      <c r="L4876" t="s">
        <v>34</v>
      </c>
      <c r="M4876" s="598">
        <v>4720601</v>
      </c>
    </row>
    <row r="4877" spans="1:13">
      <c r="A4877" t="s">
        <v>16278</v>
      </c>
      <c r="B4877" t="s">
        <v>16279</v>
      </c>
      <c r="C4877" t="s">
        <v>15058</v>
      </c>
      <c r="D4877">
        <v>7031</v>
      </c>
      <c r="E4877" t="s">
        <v>951</v>
      </c>
      <c r="F4877" t="s">
        <v>40</v>
      </c>
      <c r="G4877" t="s">
        <v>40</v>
      </c>
      <c r="H4877" t="s">
        <v>41</v>
      </c>
      <c r="I4877" t="s">
        <v>324</v>
      </c>
      <c r="J4877" t="s">
        <v>688</v>
      </c>
      <c r="K4877" t="s">
        <v>290</v>
      </c>
      <c r="L4877" t="s">
        <v>34</v>
      </c>
      <c r="M4877" s="598">
        <v>4901820</v>
      </c>
    </row>
    <row r="4878" spans="1:13">
      <c r="A4878" t="s">
        <v>16320</v>
      </c>
      <c r="B4878" t="s">
        <v>16295</v>
      </c>
      <c r="C4878" t="s">
        <v>15058</v>
      </c>
      <c r="D4878">
        <v>7031</v>
      </c>
      <c r="E4878" t="s">
        <v>951</v>
      </c>
      <c r="F4878" t="s">
        <v>40</v>
      </c>
      <c r="G4878" t="s">
        <v>40</v>
      </c>
      <c r="H4878" t="s">
        <v>41</v>
      </c>
      <c r="I4878" t="s">
        <v>219</v>
      </c>
      <c r="J4878" t="s">
        <v>220</v>
      </c>
      <c r="K4878" t="s">
        <v>290</v>
      </c>
      <c r="L4878" t="s">
        <v>218</v>
      </c>
      <c r="M4878" s="598">
        <v>5056590</v>
      </c>
    </row>
    <row r="4879" spans="1:13">
      <c r="A4879" t="s">
        <v>16298</v>
      </c>
      <c r="B4879" t="s">
        <v>16275</v>
      </c>
      <c r="C4879" t="s">
        <v>15058</v>
      </c>
      <c r="D4879">
        <v>7031</v>
      </c>
      <c r="E4879" t="s">
        <v>951</v>
      </c>
      <c r="F4879" t="s">
        <v>40</v>
      </c>
      <c r="G4879" t="s">
        <v>40</v>
      </c>
      <c r="H4879" t="s">
        <v>41</v>
      </c>
      <c r="I4879" t="s">
        <v>42</v>
      </c>
      <c r="J4879" t="s">
        <v>43</v>
      </c>
      <c r="K4879" t="s">
        <v>1170</v>
      </c>
      <c r="L4879" t="s">
        <v>34</v>
      </c>
      <c r="M4879" s="598">
        <v>5180175</v>
      </c>
    </row>
    <row r="4880" spans="1:13">
      <c r="A4880" t="s">
        <v>16330</v>
      </c>
      <c r="B4880" t="s">
        <v>16291</v>
      </c>
      <c r="C4880" t="s">
        <v>15058</v>
      </c>
      <c r="D4880">
        <v>7031</v>
      </c>
      <c r="E4880" t="s">
        <v>951</v>
      </c>
      <c r="F4880" t="s">
        <v>40</v>
      </c>
      <c r="G4880" t="s">
        <v>40</v>
      </c>
      <c r="H4880" t="s">
        <v>41</v>
      </c>
      <c r="I4880" t="s">
        <v>44</v>
      </c>
      <c r="J4880" t="s">
        <v>45</v>
      </c>
      <c r="K4880" t="s">
        <v>1170</v>
      </c>
      <c r="L4880" t="s">
        <v>218</v>
      </c>
      <c r="M4880" s="598">
        <v>5249244</v>
      </c>
    </row>
    <row r="4881" spans="1:13">
      <c r="A4881" t="s">
        <v>16342</v>
      </c>
      <c r="B4881" t="s">
        <v>16291</v>
      </c>
      <c r="C4881" t="s">
        <v>15058</v>
      </c>
      <c r="D4881">
        <v>7031</v>
      </c>
      <c r="E4881" t="s">
        <v>951</v>
      </c>
      <c r="F4881" t="s">
        <v>40</v>
      </c>
      <c r="G4881" t="s">
        <v>40</v>
      </c>
      <c r="H4881" t="s">
        <v>41</v>
      </c>
      <c r="I4881" t="s">
        <v>46</v>
      </c>
      <c r="J4881" t="s">
        <v>47</v>
      </c>
      <c r="K4881" t="s">
        <v>1170</v>
      </c>
      <c r="L4881" t="s">
        <v>218</v>
      </c>
      <c r="M4881" s="598">
        <v>5249244</v>
      </c>
    </row>
    <row r="4882" spans="1:13">
      <c r="A4882" t="s">
        <v>16354</v>
      </c>
      <c r="B4882" t="s">
        <v>16291</v>
      </c>
      <c r="C4882" t="s">
        <v>15058</v>
      </c>
      <c r="D4882">
        <v>7031</v>
      </c>
      <c r="E4882" t="s">
        <v>951</v>
      </c>
      <c r="F4882" t="s">
        <v>40</v>
      </c>
      <c r="G4882" t="s">
        <v>40</v>
      </c>
      <c r="H4882" t="s">
        <v>41</v>
      </c>
      <c r="I4882" t="s">
        <v>221</v>
      </c>
      <c r="J4882" t="s">
        <v>222</v>
      </c>
      <c r="K4882" t="s">
        <v>1170</v>
      </c>
      <c r="L4882" t="s">
        <v>218</v>
      </c>
      <c r="M4882" s="598">
        <v>5249244</v>
      </c>
    </row>
    <row r="4883" spans="1:13">
      <c r="A4883" t="s">
        <v>16366</v>
      </c>
      <c r="B4883" t="s">
        <v>16291</v>
      </c>
      <c r="C4883" t="s">
        <v>15058</v>
      </c>
      <c r="D4883">
        <v>7031</v>
      </c>
      <c r="E4883" t="s">
        <v>951</v>
      </c>
      <c r="F4883" t="s">
        <v>40</v>
      </c>
      <c r="G4883" t="s">
        <v>40</v>
      </c>
      <c r="H4883" t="s">
        <v>41</v>
      </c>
      <c r="I4883" t="s">
        <v>48</v>
      </c>
      <c r="J4883" t="s">
        <v>49</v>
      </c>
      <c r="K4883" t="s">
        <v>1170</v>
      </c>
      <c r="L4883" t="s">
        <v>218</v>
      </c>
      <c r="M4883" s="598">
        <v>5249244</v>
      </c>
    </row>
    <row r="4884" spans="1:13">
      <c r="A4884" t="s">
        <v>16378</v>
      </c>
      <c r="B4884" t="s">
        <v>16291</v>
      </c>
      <c r="C4884" t="s">
        <v>15058</v>
      </c>
      <c r="D4884">
        <v>7031</v>
      </c>
      <c r="E4884" t="s">
        <v>951</v>
      </c>
      <c r="F4884" t="s">
        <v>40</v>
      </c>
      <c r="G4884" t="s">
        <v>40</v>
      </c>
      <c r="H4884" t="s">
        <v>41</v>
      </c>
      <c r="I4884" t="s">
        <v>50</v>
      </c>
      <c r="J4884" t="s">
        <v>51</v>
      </c>
      <c r="K4884" t="s">
        <v>1170</v>
      </c>
      <c r="L4884" t="s">
        <v>218</v>
      </c>
      <c r="M4884" s="598">
        <v>5249244</v>
      </c>
    </row>
    <row r="4885" spans="1:13">
      <c r="A4885" t="s">
        <v>16390</v>
      </c>
      <c r="B4885" t="s">
        <v>16291</v>
      </c>
      <c r="C4885" t="s">
        <v>15058</v>
      </c>
      <c r="D4885">
        <v>7031</v>
      </c>
      <c r="E4885" t="s">
        <v>951</v>
      </c>
      <c r="F4885" t="s">
        <v>40</v>
      </c>
      <c r="G4885" t="s">
        <v>40</v>
      </c>
      <c r="H4885" t="s">
        <v>41</v>
      </c>
      <c r="I4885" t="s">
        <v>223</v>
      </c>
      <c r="J4885" t="s">
        <v>56</v>
      </c>
      <c r="K4885" t="s">
        <v>1170</v>
      </c>
      <c r="L4885" t="s">
        <v>218</v>
      </c>
      <c r="M4885" s="598">
        <v>5249244</v>
      </c>
    </row>
    <row r="4886" spans="1:13">
      <c r="A4886" t="s">
        <v>16402</v>
      </c>
      <c r="B4886" t="s">
        <v>16291</v>
      </c>
      <c r="C4886" t="s">
        <v>15058</v>
      </c>
      <c r="D4886">
        <v>7031</v>
      </c>
      <c r="E4886" t="s">
        <v>951</v>
      </c>
      <c r="F4886" t="s">
        <v>40</v>
      </c>
      <c r="G4886" t="s">
        <v>40</v>
      </c>
      <c r="H4886" t="s">
        <v>41</v>
      </c>
      <c r="I4886" t="s">
        <v>421</v>
      </c>
      <c r="J4886" t="s">
        <v>441</v>
      </c>
      <c r="K4886" t="s">
        <v>1170</v>
      </c>
      <c r="L4886" t="s">
        <v>218</v>
      </c>
      <c r="M4886" s="598">
        <v>5249244</v>
      </c>
    </row>
    <row r="4887" spans="1:13">
      <c r="A4887" t="s">
        <v>16414</v>
      </c>
      <c r="B4887" t="s">
        <v>16291</v>
      </c>
      <c r="C4887" t="s">
        <v>15058</v>
      </c>
      <c r="D4887">
        <v>7031</v>
      </c>
      <c r="E4887" t="s">
        <v>951</v>
      </c>
      <c r="F4887" t="s">
        <v>40</v>
      </c>
      <c r="G4887" t="s">
        <v>40</v>
      </c>
      <c r="H4887" t="s">
        <v>41</v>
      </c>
      <c r="I4887" t="s">
        <v>422</v>
      </c>
      <c r="J4887" t="s">
        <v>442</v>
      </c>
      <c r="K4887" t="s">
        <v>1170</v>
      </c>
      <c r="L4887" t="s">
        <v>218</v>
      </c>
      <c r="M4887" s="598">
        <v>5249244</v>
      </c>
    </row>
    <row r="4888" spans="1:13">
      <c r="A4888" t="s">
        <v>16426</v>
      </c>
      <c r="B4888" t="s">
        <v>16291</v>
      </c>
      <c r="C4888" t="s">
        <v>15058</v>
      </c>
      <c r="D4888">
        <v>7031</v>
      </c>
      <c r="E4888" t="s">
        <v>951</v>
      </c>
      <c r="F4888" t="s">
        <v>40</v>
      </c>
      <c r="G4888" t="s">
        <v>40</v>
      </c>
      <c r="H4888" t="s">
        <v>41</v>
      </c>
      <c r="I4888" t="s">
        <v>423</v>
      </c>
      <c r="J4888" t="s">
        <v>443</v>
      </c>
      <c r="K4888" t="s">
        <v>1170</v>
      </c>
      <c r="L4888" t="s">
        <v>218</v>
      </c>
      <c r="M4888" s="598">
        <v>5249244</v>
      </c>
    </row>
    <row r="4889" spans="1:13">
      <c r="A4889" t="s">
        <v>16438</v>
      </c>
      <c r="B4889" t="s">
        <v>16291</v>
      </c>
      <c r="C4889" t="s">
        <v>15058</v>
      </c>
      <c r="D4889">
        <v>7031</v>
      </c>
      <c r="E4889" t="s">
        <v>951</v>
      </c>
      <c r="F4889" t="s">
        <v>40</v>
      </c>
      <c r="G4889" t="s">
        <v>40</v>
      </c>
      <c r="H4889" t="s">
        <v>41</v>
      </c>
      <c r="I4889" t="s">
        <v>424</v>
      </c>
      <c r="J4889" t="s">
        <v>444</v>
      </c>
      <c r="K4889" t="s">
        <v>1170</v>
      </c>
      <c r="L4889" t="s">
        <v>218</v>
      </c>
      <c r="M4889" s="598">
        <v>5249244</v>
      </c>
    </row>
    <row r="4890" spans="1:13">
      <c r="A4890" t="s">
        <v>16450</v>
      </c>
      <c r="B4890" t="s">
        <v>16291</v>
      </c>
      <c r="C4890" t="s">
        <v>15058</v>
      </c>
      <c r="D4890">
        <v>7031</v>
      </c>
      <c r="E4890" t="s">
        <v>951</v>
      </c>
      <c r="F4890" t="s">
        <v>40</v>
      </c>
      <c r="G4890" t="s">
        <v>40</v>
      </c>
      <c r="H4890" t="s">
        <v>41</v>
      </c>
      <c r="I4890" t="s">
        <v>425</v>
      </c>
      <c r="J4890" t="s">
        <v>445</v>
      </c>
      <c r="K4890" t="s">
        <v>1170</v>
      </c>
      <c r="L4890" t="s">
        <v>218</v>
      </c>
      <c r="M4890" s="598">
        <v>5249244</v>
      </c>
    </row>
    <row r="4891" spans="1:13">
      <c r="A4891" t="s">
        <v>16308</v>
      </c>
      <c r="B4891" t="s">
        <v>16295</v>
      </c>
      <c r="C4891" t="s">
        <v>15058</v>
      </c>
      <c r="D4891">
        <v>7031</v>
      </c>
      <c r="E4891" t="s">
        <v>951</v>
      </c>
      <c r="F4891" t="s">
        <v>40</v>
      </c>
      <c r="G4891" t="s">
        <v>40</v>
      </c>
      <c r="H4891" t="s">
        <v>41</v>
      </c>
      <c r="I4891" t="s">
        <v>42</v>
      </c>
      <c r="J4891" t="s">
        <v>43</v>
      </c>
      <c r="K4891" t="s">
        <v>290</v>
      </c>
      <c r="L4891" t="s">
        <v>218</v>
      </c>
      <c r="M4891" s="598">
        <v>5548620</v>
      </c>
    </row>
    <row r="4892" spans="1:13">
      <c r="A4892" t="s">
        <v>16274</v>
      </c>
      <c r="B4892" t="s">
        <v>16275</v>
      </c>
      <c r="C4892" t="s">
        <v>15058</v>
      </c>
      <c r="D4892">
        <v>7031</v>
      </c>
      <c r="E4892" t="s">
        <v>951</v>
      </c>
      <c r="F4892" t="s">
        <v>40</v>
      </c>
      <c r="G4892" t="s">
        <v>40</v>
      </c>
      <c r="H4892" t="s">
        <v>41</v>
      </c>
      <c r="I4892" t="s">
        <v>324</v>
      </c>
      <c r="J4892" t="s">
        <v>688</v>
      </c>
      <c r="K4892" t="s">
        <v>1170</v>
      </c>
      <c r="L4892" t="s">
        <v>34</v>
      </c>
      <c r="M4892" s="598">
        <v>5637093</v>
      </c>
    </row>
    <row r="4893" spans="1:13">
      <c r="A4893" t="s">
        <v>16318</v>
      </c>
      <c r="B4893" t="s">
        <v>16291</v>
      </c>
      <c r="C4893" t="s">
        <v>15058</v>
      </c>
      <c r="D4893">
        <v>7031</v>
      </c>
      <c r="E4893" t="s">
        <v>951</v>
      </c>
      <c r="F4893" t="s">
        <v>40</v>
      </c>
      <c r="G4893" t="s">
        <v>40</v>
      </c>
      <c r="H4893" t="s">
        <v>41</v>
      </c>
      <c r="I4893" t="s">
        <v>219</v>
      </c>
      <c r="J4893" t="s">
        <v>220</v>
      </c>
      <c r="K4893" t="s">
        <v>1170</v>
      </c>
      <c r="L4893" t="s">
        <v>218</v>
      </c>
      <c r="M4893" s="598">
        <v>5815079</v>
      </c>
    </row>
    <row r="4894" spans="1:13">
      <c r="A4894" t="s">
        <v>16294</v>
      </c>
      <c r="B4894" t="s">
        <v>16295</v>
      </c>
      <c r="C4894" t="s">
        <v>15058</v>
      </c>
      <c r="D4894">
        <v>7031</v>
      </c>
      <c r="E4894" t="s">
        <v>951</v>
      </c>
      <c r="F4894" t="s">
        <v>40</v>
      </c>
      <c r="G4894" t="s">
        <v>40</v>
      </c>
      <c r="H4894" t="s">
        <v>41</v>
      </c>
      <c r="I4894" t="s">
        <v>324</v>
      </c>
      <c r="J4894" t="s">
        <v>688</v>
      </c>
      <c r="K4894" t="s">
        <v>290</v>
      </c>
      <c r="L4894" t="s">
        <v>218</v>
      </c>
      <c r="M4894" s="598">
        <v>6036030</v>
      </c>
    </row>
    <row r="4895" spans="1:13">
      <c r="A4895" t="s">
        <v>16306</v>
      </c>
      <c r="B4895" t="s">
        <v>16291</v>
      </c>
      <c r="C4895" t="s">
        <v>15058</v>
      </c>
      <c r="D4895">
        <v>7031</v>
      </c>
      <c r="E4895" t="s">
        <v>951</v>
      </c>
      <c r="F4895" t="s">
        <v>40</v>
      </c>
      <c r="G4895" t="s">
        <v>40</v>
      </c>
      <c r="H4895" t="s">
        <v>41</v>
      </c>
      <c r="I4895" t="s">
        <v>42</v>
      </c>
      <c r="J4895" t="s">
        <v>43</v>
      </c>
      <c r="K4895" t="s">
        <v>1170</v>
      </c>
      <c r="L4895" t="s">
        <v>218</v>
      </c>
      <c r="M4895" s="598">
        <v>6380913</v>
      </c>
    </row>
    <row r="4896" spans="1:13">
      <c r="A4896" t="s">
        <v>16290</v>
      </c>
      <c r="B4896" t="s">
        <v>16291</v>
      </c>
      <c r="C4896" t="s">
        <v>15058</v>
      </c>
      <c r="D4896">
        <v>7031</v>
      </c>
      <c r="E4896" t="s">
        <v>951</v>
      </c>
      <c r="F4896" t="s">
        <v>40</v>
      </c>
      <c r="G4896" t="s">
        <v>40</v>
      </c>
      <c r="H4896" t="s">
        <v>41</v>
      </c>
      <c r="I4896" t="s">
        <v>324</v>
      </c>
      <c r="J4896" t="s">
        <v>688</v>
      </c>
      <c r="K4896" t="s">
        <v>1170</v>
      </c>
      <c r="L4896" t="s">
        <v>218</v>
      </c>
      <c r="M4896" s="598">
        <v>6941435</v>
      </c>
    </row>
    <row r="4897" spans="1:13">
      <c r="A4897" t="s">
        <v>16593</v>
      </c>
      <c r="B4897" t="s">
        <v>16469</v>
      </c>
      <c r="C4897" t="s">
        <v>15058</v>
      </c>
      <c r="D4897">
        <v>7032</v>
      </c>
      <c r="E4897" t="s">
        <v>952</v>
      </c>
      <c r="F4897" t="s">
        <v>40</v>
      </c>
      <c r="G4897" t="s">
        <v>40</v>
      </c>
      <c r="H4897" t="s">
        <v>41</v>
      </c>
      <c r="I4897" t="s">
        <v>48</v>
      </c>
      <c r="J4897" t="s">
        <v>49</v>
      </c>
      <c r="K4897" t="s">
        <v>291</v>
      </c>
      <c r="L4897" t="s">
        <v>32</v>
      </c>
      <c r="M4897" s="598">
        <v>12419138</v>
      </c>
    </row>
    <row r="4898" spans="1:13">
      <c r="A4898" t="s">
        <v>16605</v>
      </c>
      <c r="B4898" t="s">
        <v>16469</v>
      </c>
      <c r="C4898" t="s">
        <v>15058</v>
      </c>
      <c r="D4898">
        <v>7032</v>
      </c>
      <c r="E4898" t="s">
        <v>952</v>
      </c>
      <c r="F4898" t="s">
        <v>40</v>
      </c>
      <c r="G4898" t="s">
        <v>40</v>
      </c>
      <c r="H4898" t="s">
        <v>41</v>
      </c>
      <c r="I4898" t="s">
        <v>50</v>
      </c>
      <c r="J4898" t="s">
        <v>51</v>
      </c>
      <c r="K4898" t="s">
        <v>291</v>
      </c>
      <c r="L4898" t="s">
        <v>32</v>
      </c>
      <c r="M4898" s="598">
        <v>12419138</v>
      </c>
    </row>
    <row r="4899" spans="1:13">
      <c r="A4899" t="s">
        <v>16617</v>
      </c>
      <c r="B4899" t="s">
        <v>16469</v>
      </c>
      <c r="C4899" t="s">
        <v>15058</v>
      </c>
      <c r="D4899">
        <v>7032</v>
      </c>
      <c r="E4899" t="s">
        <v>952</v>
      </c>
      <c r="F4899" t="s">
        <v>40</v>
      </c>
      <c r="G4899" t="s">
        <v>40</v>
      </c>
      <c r="H4899" t="s">
        <v>41</v>
      </c>
      <c r="I4899" t="s">
        <v>223</v>
      </c>
      <c r="J4899" t="s">
        <v>56</v>
      </c>
      <c r="K4899" t="s">
        <v>291</v>
      </c>
      <c r="L4899" t="s">
        <v>32</v>
      </c>
      <c r="M4899" s="598">
        <v>12419138</v>
      </c>
    </row>
    <row r="4900" spans="1:13">
      <c r="A4900" t="s">
        <v>16629</v>
      </c>
      <c r="B4900" t="s">
        <v>16469</v>
      </c>
      <c r="C4900" t="s">
        <v>15058</v>
      </c>
      <c r="D4900">
        <v>7032</v>
      </c>
      <c r="E4900" t="s">
        <v>952</v>
      </c>
      <c r="F4900" t="s">
        <v>40</v>
      </c>
      <c r="G4900" t="s">
        <v>40</v>
      </c>
      <c r="H4900" t="s">
        <v>41</v>
      </c>
      <c r="I4900" t="s">
        <v>421</v>
      </c>
      <c r="J4900" t="s">
        <v>441</v>
      </c>
      <c r="K4900" t="s">
        <v>291</v>
      </c>
      <c r="L4900" t="s">
        <v>32</v>
      </c>
      <c r="M4900" s="598">
        <v>12419138</v>
      </c>
    </row>
    <row r="4901" spans="1:13">
      <c r="A4901" t="s">
        <v>16641</v>
      </c>
      <c r="B4901" t="s">
        <v>16469</v>
      </c>
      <c r="C4901" t="s">
        <v>15058</v>
      </c>
      <c r="D4901">
        <v>7032</v>
      </c>
      <c r="E4901" t="s">
        <v>952</v>
      </c>
      <c r="F4901" t="s">
        <v>40</v>
      </c>
      <c r="G4901" t="s">
        <v>40</v>
      </c>
      <c r="H4901" t="s">
        <v>41</v>
      </c>
      <c r="I4901" t="s">
        <v>422</v>
      </c>
      <c r="J4901" t="s">
        <v>442</v>
      </c>
      <c r="K4901" t="s">
        <v>291</v>
      </c>
      <c r="L4901" t="s">
        <v>32</v>
      </c>
      <c r="M4901" s="598">
        <v>12419138</v>
      </c>
    </row>
    <row r="4902" spans="1:13">
      <c r="A4902" t="s">
        <v>16653</v>
      </c>
      <c r="B4902" t="s">
        <v>16469</v>
      </c>
      <c r="C4902" t="s">
        <v>15058</v>
      </c>
      <c r="D4902">
        <v>7032</v>
      </c>
      <c r="E4902" t="s">
        <v>952</v>
      </c>
      <c r="F4902" t="s">
        <v>40</v>
      </c>
      <c r="G4902" t="s">
        <v>40</v>
      </c>
      <c r="H4902" t="s">
        <v>41</v>
      </c>
      <c r="I4902" t="s">
        <v>423</v>
      </c>
      <c r="J4902" t="s">
        <v>443</v>
      </c>
      <c r="K4902" t="s">
        <v>291</v>
      </c>
      <c r="L4902" t="s">
        <v>32</v>
      </c>
      <c r="M4902" s="598">
        <v>12419138</v>
      </c>
    </row>
    <row r="4903" spans="1:13">
      <c r="A4903" t="s">
        <v>16665</v>
      </c>
      <c r="B4903" t="s">
        <v>16469</v>
      </c>
      <c r="C4903" t="s">
        <v>15058</v>
      </c>
      <c r="D4903">
        <v>7032</v>
      </c>
      <c r="E4903" t="s">
        <v>952</v>
      </c>
      <c r="F4903" t="s">
        <v>40</v>
      </c>
      <c r="G4903" t="s">
        <v>40</v>
      </c>
      <c r="H4903" t="s">
        <v>41</v>
      </c>
      <c r="I4903" t="s">
        <v>424</v>
      </c>
      <c r="J4903" t="s">
        <v>444</v>
      </c>
      <c r="K4903" t="s">
        <v>291</v>
      </c>
      <c r="L4903" t="s">
        <v>32</v>
      </c>
      <c r="M4903" s="598">
        <v>12419138</v>
      </c>
    </row>
    <row r="4904" spans="1:13">
      <c r="A4904" t="s">
        <v>16677</v>
      </c>
      <c r="B4904" t="s">
        <v>16469</v>
      </c>
      <c r="C4904" t="s">
        <v>15058</v>
      </c>
      <c r="D4904">
        <v>7032</v>
      </c>
      <c r="E4904" t="s">
        <v>952</v>
      </c>
      <c r="F4904" t="s">
        <v>40</v>
      </c>
      <c r="G4904" t="s">
        <v>40</v>
      </c>
      <c r="H4904" t="s">
        <v>41</v>
      </c>
      <c r="I4904" t="s">
        <v>425</v>
      </c>
      <c r="J4904" t="s">
        <v>445</v>
      </c>
      <c r="K4904" t="s">
        <v>291</v>
      </c>
      <c r="L4904" t="s">
        <v>32</v>
      </c>
      <c r="M4904" s="598">
        <v>12419138</v>
      </c>
    </row>
    <row r="4905" spans="1:13">
      <c r="A4905" t="s">
        <v>16581</v>
      </c>
      <c r="B4905" t="s">
        <v>16469</v>
      </c>
      <c r="C4905" t="s">
        <v>15058</v>
      </c>
      <c r="D4905">
        <v>7032</v>
      </c>
      <c r="E4905" t="s">
        <v>952</v>
      </c>
      <c r="F4905" t="s">
        <v>40</v>
      </c>
      <c r="G4905" t="s">
        <v>40</v>
      </c>
      <c r="H4905" t="s">
        <v>41</v>
      </c>
      <c r="I4905" t="s">
        <v>221</v>
      </c>
      <c r="J4905" t="s">
        <v>222</v>
      </c>
      <c r="K4905" t="s">
        <v>291</v>
      </c>
      <c r="L4905" t="s">
        <v>32</v>
      </c>
      <c r="M4905" s="598">
        <v>13178897</v>
      </c>
    </row>
    <row r="4906" spans="1:13">
      <c r="A4906" t="s">
        <v>16569</v>
      </c>
      <c r="B4906" t="s">
        <v>16469</v>
      </c>
      <c r="C4906" t="s">
        <v>15058</v>
      </c>
      <c r="D4906">
        <v>7032</v>
      </c>
      <c r="E4906" t="s">
        <v>952</v>
      </c>
      <c r="F4906" t="s">
        <v>40</v>
      </c>
      <c r="G4906" t="s">
        <v>40</v>
      </c>
      <c r="H4906" t="s">
        <v>41</v>
      </c>
      <c r="I4906" t="s">
        <v>46</v>
      </c>
      <c r="J4906" t="s">
        <v>47</v>
      </c>
      <c r="K4906" t="s">
        <v>291</v>
      </c>
      <c r="L4906" t="s">
        <v>32</v>
      </c>
      <c r="M4906" s="598">
        <v>13938656</v>
      </c>
    </row>
    <row r="4907" spans="1:13">
      <c r="A4907" t="s">
        <v>16591</v>
      </c>
      <c r="B4907" t="s">
        <v>16465</v>
      </c>
      <c r="C4907" t="s">
        <v>15058</v>
      </c>
      <c r="D4907">
        <v>7032</v>
      </c>
      <c r="E4907" t="s">
        <v>952</v>
      </c>
      <c r="F4907" t="s">
        <v>40</v>
      </c>
      <c r="G4907" t="s">
        <v>40</v>
      </c>
      <c r="H4907" t="s">
        <v>41</v>
      </c>
      <c r="I4907" t="s">
        <v>48</v>
      </c>
      <c r="J4907" t="s">
        <v>49</v>
      </c>
      <c r="K4907" t="s">
        <v>1171</v>
      </c>
      <c r="L4907" t="s">
        <v>32</v>
      </c>
      <c r="M4907" s="598">
        <v>14282008</v>
      </c>
    </row>
    <row r="4908" spans="1:13">
      <c r="A4908" t="s">
        <v>16603</v>
      </c>
      <c r="B4908" t="s">
        <v>16465</v>
      </c>
      <c r="C4908" t="s">
        <v>15058</v>
      </c>
      <c r="D4908">
        <v>7032</v>
      </c>
      <c r="E4908" t="s">
        <v>952</v>
      </c>
      <c r="F4908" t="s">
        <v>40</v>
      </c>
      <c r="G4908" t="s">
        <v>40</v>
      </c>
      <c r="H4908" t="s">
        <v>41</v>
      </c>
      <c r="I4908" t="s">
        <v>50</v>
      </c>
      <c r="J4908" t="s">
        <v>51</v>
      </c>
      <c r="K4908" t="s">
        <v>1171</v>
      </c>
      <c r="L4908" t="s">
        <v>32</v>
      </c>
      <c r="M4908" s="598">
        <v>14282008</v>
      </c>
    </row>
    <row r="4909" spans="1:13">
      <c r="A4909" t="s">
        <v>16615</v>
      </c>
      <c r="B4909" t="s">
        <v>16465</v>
      </c>
      <c r="C4909" t="s">
        <v>15058</v>
      </c>
      <c r="D4909">
        <v>7032</v>
      </c>
      <c r="E4909" t="s">
        <v>952</v>
      </c>
      <c r="F4909" t="s">
        <v>40</v>
      </c>
      <c r="G4909" t="s">
        <v>40</v>
      </c>
      <c r="H4909" t="s">
        <v>41</v>
      </c>
      <c r="I4909" t="s">
        <v>223</v>
      </c>
      <c r="J4909" t="s">
        <v>56</v>
      </c>
      <c r="K4909" t="s">
        <v>1171</v>
      </c>
      <c r="L4909" t="s">
        <v>32</v>
      </c>
      <c r="M4909" s="598">
        <v>14282008</v>
      </c>
    </row>
    <row r="4910" spans="1:13">
      <c r="A4910" t="s">
        <v>16627</v>
      </c>
      <c r="B4910" t="s">
        <v>16465</v>
      </c>
      <c r="C4910" t="s">
        <v>15058</v>
      </c>
      <c r="D4910">
        <v>7032</v>
      </c>
      <c r="E4910" t="s">
        <v>952</v>
      </c>
      <c r="F4910" t="s">
        <v>40</v>
      </c>
      <c r="G4910" t="s">
        <v>40</v>
      </c>
      <c r="H4910" t="s">
        <v>41</v>
      </c>
      <c r="I4910" t="s">
        <v>421</v>
      </c>
      <c r="J4910" t="s">
        <v>441</v>
      </c>
      <c r="K4910" t="s">
        <v>1171</v>
      </c>
      <c r="L4910" t="s">
        <v>32</v>
      </c>
      <c r="M4910" s="598">
        <v>14282008</v>
      </c>
    </row>
    <row r="4911" spans="1:13">
      <c r="A4911" t="s">
        <v>16639</v>
      </c>
      <c r="B4911" t="s">
        <v>16465</v>
      </c>
      <c r="C4911" t="s">
        <v>15058</v>
      </c>
      <c r="D4911">
        <v>7032</v>
      </c>
      <c r="E4911" t="s">
        <v>952</v>
      </c>
      <c r="F4911" t="s">
        <v>40</v>
      </c>
      <c r="G4911" t="s">
        <v>40</v>
      </c>
      <c r="H4911" t="s">
        <v>41</v>
      </c>
      <c r="I4911" t="s">
        <v>422</v>
      </c>
      <c r="J4911" t="s">
        <v>442</v>
      </c>
      <c r="K4911" t="s">
        <v>1171</v>
      </c>
      <c r="L4911" t="s">
        <v>32</v>
      </c>
      <c r="M4911" s="598">
        <v>14282008</v>
      </c>
    </row>
    <row r="4912" spans="1:13">
      <c r="A4912" t="s">
        <v>16651</v>
      </c>
      <c r="B4912" t="s">
        <v>16465</v>
      </c>
      <c r="C4912" t="s">
        <v>15058</v>
      </c>
      <c r="D4912">
        <v>7032</v>
      </c>
      <c r="E4912" t="s">
        <v>952</v>
      </c>
      <c r="F4912" t="s">
        <v>40</v>
      </c>
      <c r="G4912" t="s">
        <v>40</v>
      </c>
      <c r="H4912" t="s">
        <v>41</v>
      </c>
      <c r="I4912" t="s">
        <v>423</v>
      </c>
      <c r="J4912" t="s">
        <v>443</v>
      </c>
      <c r="K4912" t="s">
        <v>1171</v>
      </c>
      <c r="L4912" t="s">
        <v>32</v>
      </c>
      <c r="M4912" s="598">
        <v>14282008</v>
      </c>
    </row>
    <row r="4913" spans="1:13">
      <c r="A4913" t="s">
        <v>16663</v>
      </c>
      <c r="B4913" t="s">
        <v>16465</v>
      </c>
      <c r="C4913" t="s">
        <v>15058</v>
      </c>
      <c r="D4913">
        <v>7032</v>
      </c>
      <c r="E4913" t="s">
        <v>952</v>
      </c>
      <c r="F4913" t="s">
        <v>40</v>
      </c>
      <c r="G4913" t="s">
        <v>40</v>
      </c>
      <c r="H4913" t="s">
        <v>41</v>
      </c>
      <c r="I4913" t="s">
        <v>424</v>
      </c>
      <c r="J4913" t="s">
        <v>444</v>
      </c>
      <c r="K4913" t="s">
        <v>1171</v>
      </c>
      <c r="L4913" t="s">
        <v>32</v>
      </c>
      <c r="M4913" s="598">
        <v>14282008</v>
      </c>
    </row>
    <row r="4914" spans="1:13">
      <c r="A4914" t="s">
        <v>16675</v>
      </c>
      <c r="B4914" t="s">
        <v>16465</v>
      </c>
      <c r="C4914" t="s">
        <v>15058</v>
      </c>
      <c r="D4914">
        <v>7032</v>
      </c>
      <c r="E4914" t="s">
        <v>952</v>
      </c>
      <c r="F4914" t="s">
        <v>40</v>
      </c>
      <c r="G4914" t="s">
        <v>40</v>
      </c>
      <c r="H4914" t="s">
        <v>41</v>
      </c>
      <c r="I4914" t="s">
        <v>425</v>
      </c>
      <c r="J4914" t="s">
        <v>445</v>
      </c>
      <c r="K4914" t="s">
        <v>1171</v>
      </c>
      <c r="L4914" t="s">
        <v>32</v>
      </c>
      <c r="M4914" s="598">
        <v>14282008</v>
      </c>
    </row>
    <row r="4915" spans="1:13">
      <c r="A4915" t="s">
        <v>16557</v>
      </c>
      <c r="B4915" t="s">
        <v>16469</v>
      </c>
      <c r="C4915" t="s">
        <v>15058</v>
      </c>
      <c r="D4915">
        <v>7032</v>
      </c>
      <c r="E4915" t="s">
        <v>952</v>
      </c>
      <c r="F4915" t="s">
        <v>40</v>
      </c>
      <c r="G4915" t="s">
        <v>40</v>
      </c>
      <c r="H4915" t="s">
        <v>41</v>
      </c>
      <c r="I4915" t="s">
        <v>44</v>
      </c>
      <c r="J4915" t="s">
        <v>45</v>
      </c>
      <c r="K4915" t="s">
        <v>291</v>
      </c>
      <c r="L4915" t="s">
        <v>32</v>
      </c>
      <c r="M4915" s="598">
        <v>14698415</v>
      </c>
    </row>
    <row r="4916" spans="1:13">
      <c r="A4916" t="s">
        <v>16579</v>
      </c>
      <c r="B4916" t="s">
        <v>16465</v>
      </c>
      <c r="C4916" t="s">
        <v>15058</v>
      </c>
      <c r="D4916">
        <v>7032</v>
      </c>
      <c r="E4916" t="s">
        <v>952</v>
      </c>
      <c r="F4916" t="s">
        <v>40</v>
      </c>
      <c r="G4916" t="s">
        <v>40</v>
      </c>
      <c r="H4916" t="s">
        <v>41</v>
      </c>
      <c r="I4916" t="s">
        <v>221</v>
      </c>
      <c r="J4916" t="s">
        <v>222</v>
      </c>
      <c r="K4916" t="s">
        <v>1171</v>
      </c>
      <c r="L4916" t="s">
        <v>32</v>
      </c>
      <c r="M4916" s="598">
        <v>15155731</v>
      </c>
    </row>
    <row r="4917" spans="1:13">
      <c r="A4917" t="s">
        <v>16545</v>
      </c>
      <c r="B4917" t="s">
        <v>16469</v>
      </c>
      <c r="C4917" t="s">
        <v>15058</v>
      </c>
      <c r="D4917">
        <v>7032</v>
      </c>
      <c r="E4917" t="s">
        <v>952</v>
      </c>
      <c r="F4917" t="s">
        <v>40</v>
      </c>
      <c r="G4917" t="s">
        <v>40</v>
      </c>
      <c r="H4917" t="s">
        <v>41</v>
      </c>
      <c r="I4917" t="s">
        <v>219</v>
      </c>
      <c r="J4917" t="s">
        <v>220</v>
      </c>
      <c r="K4917" t="s">
        <v>291</v>
      </c>
      <c r="L4917" t="s">
        <v>32</v>
      </c>
      <c r="M4917" s="598">
        <v>15458174</v>
      </c>
    </row>
    <row r="4918" spans="1:13">
      <c r="A4918" t="s">
        <v>16567</v>
      </c>
      <c r="B4918" t="s">
        <v>16465</v>
      </c>
      <c r="C4918" t="s">
        <v>15058</v>
      </c>
      <c r="D4918">
        <v>7032</v>
      </c>
      <c r="E4918" t="s">
        <v>952</v>
      </c>
      <c r="F4918" t="s">
        <v>40</v>
      </c>
      <c r="G4918" t="s">
        <v>40</v>
      </c>
      <c r="H4918" t="s">
        <v>41</v>
      </c>
      <c r="I4918" t="s">
        <v>46</v>
      </c>
      <c r="J4918" t="s">
        <v>47</v>
      </c>
      <c r="K4918" t="s">
        <v>1171</v>
      </c>
      <c r="L4918" t="s">
        <v>32</v>
      </c>
      <c r="M4918" s="598">
        <v>16029454</v>
      </c>
    </row>
    <row r="4919" spans="1:13">
      <c r="A4919" t="s">
        <v>16533</v>
      </c>
      <c r="B4919" t="s">
        <v>16469</v>
      </c>
      <c r="C4919" t="s">
        <v>15058</v>
      </c>
      <c r="D4919">
        <v>7032</v>
      </c>
      <c r="E4919" t="s">
        <v>952</v>
      </c>
      <c r="F4919" t="s">
        <v>40</v>
      </c>
      <c r="G4919" t="s">
        <v>40</v>
      </c>
      <c r="H4919" t="s">
        <v>41</v>
      </c>
      <c r="I4919" t="s">
        <v>42</v>
      </c>
      <c r="J4919" t="s">
        <v>43</v>
      </c>
      <c r="K4919" t="s">
        <v>291</v>
      </c>
      <c r="L4919" t="s">
        <v>32</v>
      </c>
      <c r="M4919" s="598">
        <v>16217933</v>
      </c>
    </row>
    <row r="4920" spans="1:13">
      <c r="A4920" t="s">
        <v>16555</v>
      </c>
      <c r="B4920" t="s">
        <v>16465</v>
      </c>
      <c r="C4920" t="s">
        <v>15058</v>
      </c>
      <c r="D4920">
        <v>7032</v>
      </c>
      <c r="E4920" t="s">
        <v>952</v>
      </c>
      <c r="F4920" t="s">
        <v>40</v>
      </c>
      <c r="G4920" t="s">
        <v>40</v>
      </c>
      <c r="H4920" t="s">
        <v>41</v>
      </c>
      <c r="I4920" t="s">
        <v>44</v>
      </c>
      <c r="J4920" t="s">
        <v>45</v>
      </c>
      <c r="K4920" t="s">
        <v>1171</v>
      </c>
      <c r="L4920" t="s">
        <v>32</v>
      </c>
      <c r="M4920" s="598">
        <v>16903176</v>
      </c>
    </row>
    <row r="4921" spans="1:13">
      <c r="A4921" t="s">
        <v>16521</v>
      </c>
      <c r="B4921" t="s">
        <v>16469</v>
      </c>
      <c r="C4921" t="s">
        <v>15058</v>
      </c>
      <c r="D4921">
        <v>7032</v>
      </c>
      <c r="E4921" t="s">
        <v>952</v>
      </c>
      <c r="F4921" t="s">
        <v>40</v>
      </c>
      <c r="G4921" t="s">
        <v>40</v>
      </c>
      <c r="H4921" t="s">
        <v>41</v>
      </c>
      <c r="I4921" t="s">
        <v>324</v>
      </c>
      <c r="J4921" t="s">
        <v>688</v>
      </c>
      <c r="K4921" t="s">
        <v>291</v>
      </c>
      <c r="L4921" t="s">
        <v>32</v>
      </c>
      <c r="M4921" s="598">
        <v>16977692</v>
      </c>
    </row>
    <row r="4922" spans="1:13">
      <c r="A4922" t="s">
        <v>16468</v>
      </c>
      <c r="B4922" t="s">
        <v>16469</v>
      </c>
      <c r="C4922" t="s">
        <v>15058</v>
      </c>
      <c r="D4922">
        <v>7032</v>
      </c>
      <c r="E4922" t="s">
        <v>952</v>
      </c>
      <c r="F4922" t="s">
        <v>40</v>
      </c>
      <c r="G4922" t="s">
        <v>40</v>
      </c>
      <c r="H4922" t="s">
        <v>41</v>
      </c>
      <c r="I4922" t="s">
        <v>316</v>
      </c>
      <c r="J4922" t="s">
        <v>684</v>
      </c>
      <c r="K4922" t="s">
        <v>291</v>
      </c>
      <c r="L4922" t="s">
        <v>32</v>
      </c>
      <c r="M4922" s="598">
        <v>17737451</v>
      </c>
    </row>
    <row r="4923" spans="1:13">
      <c r="A4923" t="s">
        <v>16485</v>
      </c>
      <c r="B4923" t="s">
        <v>16469</v>
      </c>
      <c r="C4923" t="s">
        <v>15058</v>
      </c>
      <c r="D4923">
        <v>7032</v>
      </c>
      <c r="E4923" t="s">
        <v>952</v>
      </c>
      <c r="F4923" t="s">
        <v>40</v>
      </c>
      <c r="G4923" t="s">
        <v>40</v>
      </c>
      <c r="H4923" t="s">
        <v>41</v>
      </c>
      <c r="I4923" t="s">
        <v>318</v>
      </c>
      <c r="J4923" t="s">
        <v>685</v>
      </c>
      <c r="K4923" t="s">
        <v>291</v>
      </c>
      <c r="L4923" t="s">
        <v>32</v>
      </c>
      <c r="M4923" s="598">
        <v>17737451</v>
      </c>
    </row>
    <row r="4924" spans="1:13">
      <c r="A4924" t="s">
        <v>16497</v>
      </c>
      <c r="B4924" t="s">
        <v>16469</v>
      </c>
      <c r="C4924" t="s">
        <v>15058</v>
      </c>
      <c r="D4924">
        <v>7032</v>
      </c>
      <c r="E4924" t="s">
        <v>952</v>
      </c>
      <c r="F4924" t="s">
        <v>40</v>
      </c>
      <c r="G4924" t="s">
        <v>40</v>
      </c>
      <c r="H4924" t="s">
        <v>41</v>
      </c>
      <c r="I4924" t="s">
        <v>320</v>
      </c>
      <c r="J4924" t="s">
        <v>686</v>
      </c>
      <c r="K4924" t="s">
        <v>291</v>
      </c>
      <c r="L4924" t="s">
        <v>32</v>
      </c>
      <c r="M4924" s="598">
        <v>17737451</v>
      </c>
    </row>
    <row r="4925" spans="1:13">
      <c r="A4925" t="s">
        <v>16509</v>
      </c>
      <c r="B4925" t="s">
        <v>16469</v>
      </c>
      <c r="C4925" t="s">
        <v>15058</v>
      </c>
      <c r="D4925">
        <v>7032</v>
      </c>
      <c r="E4925" t="s">
        <v>952</v>
      </c>
      <c r="F4925" t="s">
        <v>40</v>
      </c>
      <c r="G4925" t="s">
        <v>40</v>
      </c>
      <c r="H4925" t="s">
        <v>41</v>
      </c>
      <c r="I4925" t="s">
        <v>322</v>
      </c>
      <c r="J4925" t="s">
        <v>687</v>
      </c>
      <c r="K4925" t="s">
        <v>291</v>
      </c>
      <c r="L4925" t="s">
        <v>32</v>
      </c>
      <c r="M4925" s="598">
        <v>17737451</v>
      </c>
    </row>
    <row r="4926" spans="1:13">
      <c r="A4926" t="s">
        <v>16543</v>
      </c>
      <c r="B4926" t="s">
        <v>16465</v>
      </c>
      <c r="C4926" t="s">
        <v>15058</v>
      </c>
      <c r="D4926">
        <v>7032</v>
      </c>
      <c r="E4926" t="s">
        <v>952</v>
      </c>
      <c r="F4926" t="s">
        <v>40</v>
      </c>
      <c r="G4926" t="s">
        <v>40</v>
      </c>
      <c r="H4926" t="s">
        <v>41</v>
      </c>
      <c r="I4926" t="s">
        <v>219</v>
      </c>
      <c r="J4926" t="s">
        <v>220</v>
      </c>
      <c r="K4926" t="s">
        <v>1171</v>
      </c>
      <c r="L4926" t="s">
        <v>32</v>
      </c>
      <c r="M4926" s="598">
        <v>17776900</v>
      </c>
    </row>
    <row r="4927" spans="1:13">
      <c r="A4927" t="s">
        <v>16531</v>
      </c>
      <c r="B4927" t="s">
        <v>16465</v>
      </c>
      <c r="C4927" t="s">
        <v>15058</v>
      </c>
      <c r="D4927">
        <v>7032</v>
      </c>
      <c r="E4927" t="s">
        <v>952</v>
      </c>
      <c r="F4927" t="s">
        <v>40</v>
      </c>
      <c r="G4927" t="s">
        <v>40</v>
      </c>
      <c r="H4927" t="s">
        <v>41</v>
      </c>
      <c r="I4927" t="s">
        <v>42</v>
      </c>
      <c r="J4927" t="s">
        <v>43</v>
      </c>
      <c r="K4927" t="s">
        <v>1171</v>
      </c>
      <c r="L4927" t="s">
        <v>32</v>
      </c>
      <c r="M4927" s="598">
        <v>18650622</v>
      </c>
    </row>
    <row r="4928" spans="1:13">
      <c r="A4928" t="s">
        <v>16589</v>
      </c>
      <c r="B4928" t="s">
        <v>16461</v>
      </c>
      <c r="C4928" t="s">
        <v>15058</v>
      </c>
      <c r="D4928">
        <v>7032</v>
      </c>
      <c r="E4928" t="s">
        <v>952</v>
      </c>
      <c r="F4928" t="s">
        <v>40</v>
      </c>
      <c r="G4928" t="s">
        <v>40</v>
      </c>
      <c r="H4928" t="s">
        <v>41</v>
      </c>
      <c r="I4928" t="s">
        <v>48</v>
      </c>
      <c r="J4928" t="s">
        <v>49</v>
      </c>
      <c r="K4928" t="s">
        <v>291</v>
      </c>
      <c r="L4928" t="s">
        <v>34</v>
      </c>
      <c r="M4928" s="598">
        <v>19419015</v>
      </c>
    </row>
    <row r="4929" spans="1:13">
      <c r="A4929" t="s">
        <v>16601</v>
      </c>
      <c r="B4929" t="s">
        <v>16461</v>
      </c>
      <c r="C4929" t="s">
        <v>15058</v>
      </c>
      <c r="D4929">
        <v>7032</v>
      </c>
      <c r="E4929" t="s">
        <v>952</v>
      </c>
      <c r="F4929" t="s">
        <v>40</v>
      </c>
      <c r="G4929" t="s">
        <v>40</v>
      </c>
      <c r="H4929" t="s">
        <v>41</v>
      </c>
      <c r="I4929" t="s">
        <v>50</v>
      </c>
      <c r="J4929" t="s">
        <v>51</v>
      </c>
      <c r="K4929" t="s">
        <v>291</v>
      </c>
      <c r="L4929" t="s">
        <v>34</v>
      </c>
      <c r="M4929" s="598">
        <v>19419015</v>
      </c>
    </row>
    <row r="4930" spans="1:13">
      <c r="A4930" t="s">
        <v>16613</v>
      </c>
      <c r="B4930" t="s">
        <v>16461</v>
      </c>
      <c r="C4930" t="s">
        <v>15058</v>
      </c>
      <c r="D4930">
        <v>7032</v>
      </c>
      <c r="E4930" t="s">
        <v>952</v>
      </c>
      <c r="F4930" t="s">
        <v>40</v>
      </c>
      <c r="G4930" t="s">
        <v>40</v>
      </c>
      <c r="H4930" t="s">
        <v>41</v>
      </c>
      <c r="I4930" t="s">
        <v>223</v>
      </c>
      <c r="J4930" t="s">
        <v>56</v>
      </c>
      <c r="K4930" t="s">
        <v>291</v>
      </c>
      <c r="L4930" t="s">
        <v>34</v>
      </c>
      <c r="M4930" s="598">
        <v>19419015</v>
      </c>
    </row>
    <row r="4931" spans="1:13">
      <c r="A4931" t="s">
        <v>16625</v>
      </c>
      <c r="B4931" t="s">
        <v>16461</v>
      </c>
      <c r="C4931" t="s">
        <v>15058</v>
      </c>
      <c r="D4931">
        <v>7032</v>
      </c>
      <c r="E4931" t="s">
        <v>952</v>
      </c>
      <c r="F4931" t="s">
        <v>40</v>
      </c>
      <c r="G4931" t="s">
        <v>40</v>
      </c>
      <c r="H4931" t="s">
        <v>41</v>
      </c>
      <c r="I4931" t="s">
        <v>421</v>
      </c>
      <c r="J4931" t="s">
        <v>441</v>
      </c>
      <c r="K4931" t="s">
        <v>291</v>
      </c>
      <c r="L4931" t="s">
        <v>34</v>
      </c>
      <c r="M4931" s="598">
        <v>19419015</v>
      </c>
    </row>
    <row r="4932" spans="1:13">
      <c r="A4932" t="s">
        <v>16637</v>
      </c>
      <c r="B4932" t="s">
        <v>16461</v>
      </c>
      <c r="C4932" t="s">
        <v>15058</v>
      </c>
      <c r="D4932">
        <v>7032</v>
      </c>
      <c r="E4932" t="s">
        <v>952</v>
      </c>
      <c r="F4932" t="s">
        <v>40</v>
      </c>
      <c r="G4932" t="s">
        <v>40</v>
      </c>
      <c r="H4932" t="s">
        <v>41</v>
      </c>
      <c r="I4932" t="s">
        <v>422</v>
      </c>
      <c r="J4932" t="s">
        <v>442</v>
      </c>
      <c r="K4932" t="s">
        <v>291</v>
      </c>
      <c r="L4932" t="s">
        <v>34</v>
      </c>
      <c r="M4932" s="598">
        <v>19419015</v>
      </c>
    </row>
    <row r="4933" spans="1:13">
      <c r="A4933" t="s">
        <v>16649</v>
      </c>
      <c r="B4933" t="s">
        <v>16461</v>
      </c>
      <c r="C4933" t="s">
        <v>15058</v>
      </c>
      <c r="D4933">
        <v>7032</v>
      </c>
      <c r="E4933" t="s">
        <v>952</v>
      </c>
      <c r="F4933" t="s">
        <v>40</v>
      </c>
      <c r="G4933" t="s">
        <v>40</v>
      </c>
      <c r="H4933" t="s">
        <v>41</v>
      </c>
      <c r="I4933" t="s">
        <v>423</v>
      </c>
      <c r="J4933" t="s">
        <v>443</v>
      </c>
      <c r="K4933" t="s">
        <v>291</v>
      </c>
      <c r="L4933" t="s">
        <v>34</v>
      </c>
      <c r="M4933" s="598">
        <v>19419015</v>
      </c>
    </row>
    <row r="4934" spans="1:13">
      <c r="A4934" t="s">
        <v>16661</v>
      </c>
      <c r="B4934" t="s">
        <v>16461</v>
      </c>
      <c r="C4934" t="s">
        <v>15058</v>
      </c>
      <c r="D4934">
        <v>7032</v>
      </c>
      <c r="E4934" t="s">
        <v>952</v>
      </c>
      <c r="F4934" t="s">
        <v>40</v>
      </c>
      <c r="G4934" t="s">
        <v>40</v>
      </c>
      <c r="H4934" t="s">
        <v>41</v>
      </c>
      <c r="I4934" t="s">
        <v>424</v>
      </c>
      <c r="J4934" t="s">
        <v>444</v>
      </c>
      <c r="K4934" t="s">
        <v>291</v>
      </c>
      <c r="L4934" t="s">
        <v>34</v>
      </c>
      <c r="M4934" s="598">
        <v>19419015</v>
      </c>
    </row>
    <row r="4935" spans="1:13">
      <c r="A4935" t="s">
        <v>16673</v>
      </c>
      <c r="B4935" t="s">
        <v>16461</v>
      </c>
      <c r="C4935" t="s">
        <v>15058</v>
      </c>
      <c r="D4935">
        <v>7032</v>
      </c>
      <c r="E4935" t="s">
        <v>952</v>
      </c>
      <c r="F4935" t="s">
        <v>40</v>
      </c>
      <c r="G4935" t="s">
        <v>40</v>
      </c>
      <c r="H4935" t="s">
        <v>41</v>
      </c>
      <c r="I4935" t="s">
        <v>425</v>
      </c>
      <c r="J4935" t="s">
        <v>445</v>
      </c>
      <c r="K4935" t="s">
        <v>291</v>
      </c>
      <c r="L4935" t="s">
        <v>34</v>
      </c>
      <c r="M4935" s="598">
        <v>19419015</v>
      </c>
    </row>
    <row r="4936" spans="1:13">
      <c r="A4936" t="s">
        <v>16519</v>
      </c>
      <c r="B4936" t="s">
        <v>16465</v>
      </c>
      <c r="C4936" t="s">
        <v>15058</v>
      </c>
      <c r="D4936">
        <v>7032</v>
      </c>
      <c r="E4936" t="s">
        <v>952</v>
      </c>
      <c r="F4936" t="s">
        <v>40</v>
      </c>
      <c r="G4936" t="s">
        <v>40</v>
      </c>
      <c r="H4936" t="s">
        <v>41</v>
      </c>
      <c r="I4936" t="s">
        <v>324</v>
      </c>
      <c r="J4936" t="s">
        <v>688</v>
      </c>
      <c r="K4936" t="s">
        <v>1171</v>
      </c>
      <c r="L4936" t="s">
        <v>32</v>
      </c>
      <c r="M4936" s="598">
        <v>19524346</v>
      </c>
    </row>
    <row r="4937" spans="1:13">
      <c r="A4937" t="s">
        <v>16464</v>
      </c>
      <c r="B4937" t="s">
        <v>16465</v>
      </c>
      <c r="C4937" t="s">
        <v>15058</v>
      </c>
      <c r="D4937">
        <v>7032</v>
      </c>
      <c r="E4937" t="s">
        <v>952</v>
      </c>
      <c r="F4937" t="s">
        <v>40</v>
      </c>
      <c r="G4937" t="s">
        <v>40</v>
      </c>
      <c r="H4937" t="s">
        <v>41</v>
      </c>
      <c r="I4937" t="s">
        <v>316</v>
      </c>
      <c r="J4937" t="s">
        <v>684</v>
      </c>
      <c r="K4937" t="s">
        <v>1171</v>
      </c>
      <c r="L4937" t="s">
        <v>32</v>
      </c>
      <c r="M4937" s="598">
        <v>20398068</v>
      </c>
    </row>
    <row r="4938" spans="1:13">
      <c r="A4938" t="s">
        <v>16483</v>
      </c>
      <c r="B4938" t="s">
        <v>16465</v>
      </c>
      <c r="C4938" t="s">
        <v>15058</v>
      </c>
      <c r="D4938">
        <v>7032</v>
      </c>
      <c r="E4938" t="s">
        <v>952</v>
      </c>
      <c r="F4938" t="s">
        <v>40</v>
      </c>
      <c r="G4938" t="s">
        <v>40</v>
      </c>
      <c r="H4938" t="s">
        <v>41</v>
      </c>
      <c r="I4938" t="s">
        <v>318</v>
      </c>
      <c r="J4938" t="s">
        <v>685</v>
      </c>
      <c r="K4938" t="s">
        <v>1171</v>
      </c>
      <c r="L4938" t="s">
        <v>32</v>
      </c>
      <c r="M4938" s="598">
        <v>20398068</v>
      </c>
    </row>
    <row r="4939" spans="1:13">
      <c r="A4939" t="s">
        <v>16495</v>
      </c>
      <c r="B4939" t="s">
        <v>16465</v>
      </c>
      <c r="C4939" t="s">
        <v>15058</v>
      </c>
      <c r="D4939">
        <v>7032</v>
      </c>
      <c r="E4939" t="s">
        <v>952</v>
      </c>
      <c r="F4939" t="s">
        <v>40</v>
      </c>
      <c r="G4939" t="s">
        <v>40</v>
      </c>
      <c r="H4939" t="s">
        <v>41</v>
      </c>
      <c r="I4939" t="s">
        <v>320</v>
      </c>
      <c r="J4939" t="s">
        <v>686</v>
      </c>
      <c r="K4939" t="s">
        <v>1171</v>
      </c>
      <c r="L4939" t="s">
        <v>32</v>
      </c>
      <c r="M4939" s="598">
        <v>20398068</v>
      </c>
    </row>
    <row r="4940" spans="1:13">
      <c r="A4940" t="s">
        <v>16507</v>
      </c>
      <c r="B4940" t="s">
        <v>16465</v>
      </c>
      <c r="C4940" t="s">
        <v>15058</v>
      </c>
      <c r="D4940">
        <v>7032</v>
      </c>
      <c r="E4940" t="s">
        <v>952</v>
      </c>
      <c r="F4940" t="s">
        <v>40</v>
      </c>
      <c r="G4940" t="s">
        <v>40</v>
      </c>
      <c r="H4940" t="s">
        <v>41</v>
      </c>
      <c r="I4940" t="s">
        <v>322</v>
      </c>
      <c r="J4940" t="s">
        <v>687</v>
      </c>
      <c r="K4940" t="s">
        <v>1171</v>
      </c>
      <c r="L4940" t="s">
        <v>32</v>
      </c>
      <c r="M4940" s="598">
        <v>20398068</v>
      </c>
    </row>
    <row r="4941" spans="1:13">
      <c r="A4941" t="s">
        <v>16577</v>
      </c>
      <c r="B4941" t="s">
        <v>16461</v>
      </c>
      <c r="C4941" t="s">
        <v>15058</v>
      </c>
      <c r="D4941">
        <v>7032</v>
      </c>
      <c r="E4941" t="s">
        <v>952</v>
      </c>
      <c r="F4941" t="s">
        <v>40</v>
      </c>
      <c r="G4941" t="s">
        <v>40</v>
      </c>
      <c r="H4941" t="s">
        <v>41</v>
      </c>
      <c r="I4941" t="s">
        <v>221</v>
      </c>
      <c r="J4941" t="s">
        <v>222</v>
      </c>
      <c r="K4941" t="s">
        <v>291</v>
      </c>
      <c r="L4941" t="s">
        <v>34</v>
      </c>
      <c r="M4941" s="598">
        <v>20606471</v>
      </c>
    </row>
    <row r="4942" spans="1:13">
      <c r="A4942" t="s">
        <v>16565</v>
      </c>
      <c r="B4942" t="s">
        <v>16461</v>
      </c>
      <c r="C4942" t="s">
        <v>15058</v>
      </c>
      <c r="D4942">
        <v>7032</v>
      </c>
      <c r="E4942" t="s">
        <v>952</v>
      </c>
      <c r="F4942" t="s">
        <v>40</v>
      </c>
      <c r="G4942" t="s">
        <v>40</v>
      </c>
      <c r="H4942" t="s">
        <v>41</v>
      </c>
      <c r="I4942" t="s">
        <v>46</v>
      </c>
      <c r="J4942" t="s">
        <v>47</v>
      </c>
      <c r="K4942" t="s">
        <v>291</v>
      </c>
      <c r="L4942" t="s">
        <v>34</v>
      </c>
      <c r="M4942" s="598">
        <v>21793926</v>
      </c>
    </row>
    <row r="4943" spans="1:13">
      <c r="A4943" t="s">
        <v>16587</v>
      </c>
      <c r="B4943" t="s">
        <v>16457</v>
      </c>
      <c r="C4943" t="s">
        <v>15058</v>
      </c>
      <c r="D4943">
        <v>7032</v>
      </c>
      <c r="E4943" t="s">
        <v>952</v>
      </c>
      <c r="F4943" t="s">
        <v>40</v>
      </c>
      <c r="G4943" t="s">
        <v>40</v>
      </c>
      <c r="H4943" t="s">
        <v>41</v>
      </c>
      <c r="I4943" t="s">
        <v>48</v>
      </c>
      <c r="J4943" t="s">
        <v>49</v>
      </c>
      <c r="K4943" t="s">
        <v>1171</v>
      </c>
      <c r="L4943" t="s">
        <v>34</v>
      </c>
      <c r="M4943" s="598">
        <v>22331868</v>
      </c>
    </row>
    <row r="4944" spans="1:13">
      <c r="A4944" t="s">
        <v>16599</v>
      </c>
      <c r="B4944" t="s">
        <v>16457</v>
      </c>
      <c r="C4944" t="s">
        <v>15058</v>
      </c>
      <c r="D4944">
        <v>7032</v>
      </c>
      <c r="E4944" t="s">
        <v>952</v>
      </c>
      <c r="F4944" t="s">
        <v>40</v>
      </c>
      <c r="G4944" t="s">
        <v>40</v>
      </c>
      <c r="H4944" t="s">
        <v>41</v>
      </c>
      <c r="I4944" t="s">
        <v>50</v>
      </c>
      <c r="J4944" t="s">
        <v>51</v>
      </c>
      <c r="K4944" t="s">
        <v>1171</v>
      </c>
      <c r="L4944" t="s">
        <v>34</v>
      </c>
      <c r="M4944" s="598">
        <v>22331868</v>
      </c>
    </row>
    <row r="4945" spans="1:13">
      <c r="A4945" t="s">
        <v>16611</v>
      </c>
      <c r="B4945" t="s">
        <v>16457</v>
      </c>
      <c r="C4945" t="s">
        <v>15058</v>
      </c>
      <c r="D4945">
        <v>7032</v>
      </c>
      <c r="E4945" t="s">
        <v>952</v>
      </c>
      <c r="F4945" t="s">
        <v>40</v>
      </c>
      <c r="G4945" t="s">
        <v>40</v>
      </c>
      <c r="H4945" t="s">
        <v>41</v>
      </c>
      <c r="I4945" t="s">
        <v>223</v>
      </c>
      <c r="J4945" t="s">
        <v>56</v>
      </c>
      <c r="K4945" t="s">
        <v>1171</v>
      </c>
      <c r="L4945" t="s">
        <v>34</v>
      </c>
      <c r="M4945" s="598">
        <v>22331868</v>
      </c>
    </row>
    <row r="4946" spans="1:13">
      <c r="A4946" t="s">
        <v>16623</v>
      </c>
      <c r="B4946" t="s">
        <v>16457</v>
      </c>
      <c r="C4946" t="s">
        <v>15058</v>
      </c>
      <c r="D4946">
        <v>7032</v>
      </c>
      <c r="E4946" t="s">
        <v>952</v>
      </c>
      <c r="F4946" t="s">
        <v>40</v>
      </c>
      <c r="G4946" t="s">
        <v>40</v>
      </c>
      <c r="H4946" t="s">
        <v>41</v>
      </c>
      <c r="I4946" t="s">
        <v>421</v>
      </c>
      <c r="J4946" t="s">
        <v>441</v>
      </c>
      <c r="K4946" t="s">
        <v>1171</v>
      </c>
      <c r="L4946" t="s">
        <v>34</v>
      </c>
      <c r="M4946" s="598">
        <v>22331868</v>
      </c>
    </row>
    <row r="4947" spans="1:13">
      <c r="A4947" t="s">
        <v>16635</v>
      </c>
      <c r="B4947" t="s">
        <v>16457</v>
      </c>
      <c r="C4947" t="s">
        <v>15058</v>
      </c>
      <c r="D4947">
        <v>7032</v>
      </c>
      <c r="E4947" t="s">
        <v>952</v>
      </c>
      <c r="F4947" t="s">
        <v>40</v>
      </c>
      <c r="G4947" t="s">
        <v>40</v>
      </c>
      <c r="H4947" t="s">
        <v>41</v>
      </c>
      <c r="I4947" t="s">
        <v>422</v>
      </c>
      <c r="J4947" t="s">
        <v>442</v>
      </c>
      <c r="K4947" t="s">
        <v>1171</v>
      </c>
      <c r="L4947" t="s">
        <v>34</v>
      </c>
      <c r="M4947" s="598">
        <v>22331868</v>
      </c>
    </row>
    <row r="4948" spans="1:13">
      <c r="A4948" t="s">
        <v>16647</v>
      </c>
      <c r="B4948" t="s">
        <v>16457</v>
      </c>
      <c r="C4948" t="s">
        <v>15058</v>
      </c>
      <c r="D4948">
        <v>7032</v>
      </c>
      <c r="E4948" t="s">
        <v>952</v>
      </c>
      <c r="F4948" t="s">
        <v>40</v>
      </c>
      <c r="G4948" t="s">
        <v>40</v>
      </c>
      <c r="H4948" t="s">
        <v>41</v>
      </c>
      <c r="I4948" t="s">
        <v>423</v>
      </c>
      <c r="J4948" t="s">
        <v>443</v>
      </c>
      <c r="K4948" t="s">
        <v>1171</v>
      </c>
      <c r="L4948" t="s">
        <v>34</v>
      </c>
      <c r="M4948" s="598">
        <v>22331868</v>
      </c>
    </row>
    <row r="4949" spans="1:13">
      <c r="A4949" t="s">
        <v>16659</v>
      </c>
      <c r="B4949" t="s">
        <v>16457</v>
      </c>
      <c r="C4949" t="s">
        <v>15058</v>
      </c>
      <c r="D4949">
        <v>7032</v>
      </c>
      <c r="E4949" t="s">
        <v>952</v>
      </c>
      <c r="F4949" t="s">
        <v>40</v>
      </c>
      <c r="G4949" t="s">
        <v>40</v>
      </c>
      <c r="H4949" t="s">
        <v>41</v>
      </c>
      <c r="I4949" t="s">
        <v>424</v>
      </c>
      <c r="J4949" t="s">
        <v>444</v>
      </c>
      <c r="K4949" t="s">
        <v>1171</v>
      </c>
      <c r="L4949" t="s">
        <v>34</v>
      </c>
      <c r="M4949" s="598">
        <v>22331868</v>
      </c>
    </row>
    <row r="4950" spans="1:13">
      <c r="A4950" t="s">
        <v>16671</v>
      </c>
      <c r="B4950" t="s">
        <v>16457</v>
      </c>
      <c r="C4950" t="s">
        <v>15058</v>
      </c>
      <c r="D4950">
        <v>7032</v>
      </c>
      <c r="E4950" t="s">
        <v>952</v>
      </c>
      <c r="F4950" t="s">
        <v>40</v>
      </c>
      <c r="G4950" t="s">
        <v>40</v>
      </c>
      <c r="H4950" t="s">
        <v>41</v>
      </c>
      <c r="I4950" t="s">
        <v>425</v>
      </c>
      <c r="J4950" t="s">
        <v>445</v>
      </c>
      <c r="K4950" t="s">
        <v>1171</v>
      </c>
      <c r="L4950" t="s">
        <v>34</v>
      </c>
      <c r="M4950" s="598">
        <v>22331868</v>
      </c>
    </row>
    <row r="4951" spans="1:13">
      <c r="A4951" t="s">
        <v>16592</v>
      </c>
      <c r="B4951" t="s">
        <v>16467</v>
      </c>
      <c r="C4951" t="s">
        <v>15058</v>
      </c>
      <c r="D4951">
        <v>7032</v>
      </c>
      <c r="E4951" t="s">
        <v>952</v>
      </c>
      <c r="F4951" t="s">
        <v>40</v>
      </c>
      <c r="G4951" t="s">
        <v>40</v>
      </c>
      <c r="H4951" t="s">
        <v>41</v>
      </c>
      <c r="I4951" t="s">
        <v>48</v>
      </c>
      <c r="J4951" t="s">
        <v>49</v>
      </c>
      <c r="K4951" t="s">
        <v>290</v>
      </c>
      <c r="L4951" t="s">
        <v>32</v>
      </c>
      <c r="M4951" s="598">
        <v>22580250</v>
      </c>
    </row>
    <row r="4952" spans="1:13">
      <c r="A4952" t="s">
        <v>16604</v>
      </c>
      <c r="B4952" t="s">
        <v>16467</v>
      </c>
      <c r="C4952" t="s">
        <v>15058</v>
      </c>
      <c r="D4952">
        <v>7032</v>
      </c>
      <c r="E4952" t="s">
        <v>952</v>
      </c>
      <c r="F4952" t="s">
        <v>40</v>
      </c>
      <c r="G4952" t="s">
        <v>40</v>
      </c>
      <c r="H4952" t="s">
        <v>41</v>
      </c>
      <c r="I4952" t="s">
        <v>50</v>
      </c>
      <c r="J4952" t="s">
        <v>51</v>
      </c>
      <c r="K4952" t="s">
        <v>290</v>
      </c>
      <c r="L4952" t="s">
        <v>32</v>
      </c>
      <c r="M4952" s="598">
        <v>22580250</v>
      </c>
    </row>
    <row r="4953" spans="1:13">
      <c r="A4953" t="s">
        <v>16616</v>
      </c>
      <c r="B4953" t="s">
        <v>16467</v>
      </c>
      <c r="C4953" t="s">
        <v>15058</v>
      </c>
      <c r="D4953">
        <v>7032</v>
      </c>
      <c r="E4953" t="s">
        <v>952</v>
      </c>
      <c r="F4953" t="s">
        <v>40</v>
      </c>
      <c r="G4953" t="s">
        <v>40</v>
      </c>
      <c r="H4953" t="s">
        <v>41</v>
      </c>
      <c r="I4953" t="s">
        <v>223</v>
      </c>
      <c r="J4953" t="s">
        <v>56</v>
      </c>
      <c r="K4953" t="s">
        <v>290</v>
      </c>
      <c r="L4953" t="s">
        <v>32</v>
      </c>
      <c r="M4953" s="598">
        <v>22580250</v>
      </c>
    </row>
    <row r="4954" spans="1:13">
      <c r="A4954" t="s">
        <v>16628</v>
      </c>
      <c r="B4954" t="s">
        <v>16467</v>
      </c>
      <c r="C4954" t="s">
        <v>15058</v>
      </c>
      <c r="D4954">
        <v>7032</v>
      </c>
      <c r="E4954" t="s">
        <v>952</v>
      </c>
      <c r="F4954" t="s">
        <v>40</v>
      </c>
      <c r="G4954" t="s">
        <v>40</v>
      </c>
      <c r="H4954" t="s">
        <v>41</v>
      </c>
      <c r="I4954" t="s">
        <v>421</v>
      </c>
      <c r="J4954" t="s">
        <v>441</v>
      </c>
      <c r="K4954" t="s">
        <v>290</v>
      </c>
      <c r="L4954" t="s">
        <v>32</v>
      </c>
      <c r="M4954" s="598">
        <v>22580250</v>
      </c>
    </row>
    <row r="4955" spans="1:13">
      <c r="A4955" t="s">
        <v>16640</v>
      </c>
      <c r="B4955" t="s">
        <v>16467</v>
      </c>
      <c r="C4955" t="s">
        <v>15058</v>
      </c>
      <c r="D4955">
        <v>7032</v>
      </c>
      <c r="E4955" t="s">
        <v>952</v>
      </c>
      <c r="F4955" t="s">
        <v>40</v>
      </c>
      <c r="G4955" t="s">
        <v>40</v>
      </c>
      <c r="H4955" t="s">
        <v>41</v>
      </c>
      <c r="I4955" t="s">
        <v>422</v>
      </c>
      <c r="J4955" t="s">
        <v>442</v>
      </c>
      <c r="K4955" t="s">
        <v>290</v>
      </c>
      <c r="L4955" t="s">
        <v>32</v>
      </c>
      <c r="M4955" s="598">
        <v>22580250</v>
      </c>
    </row>
    <row r="4956" spans="1:13">
      <c r="A4956" t="s">
        <v>16652</v>
      </c>
      <c r="B4956" t="s">
        <v>16467</v>
      </c>
      <c r="C4956" t="s">
        <v>15058</v>
      </c>
      <c r="D4956">
        <v>7032</v>
      </c>
      <c r="E4956" t="s">
        <v>952</v>
      </c>
      <c r="F4956" t="s">
        <v>40</v>
      </c>
      <c r="G4956" t="s">
        <v>40</v>
      </c>
      <c r="H4956" t="s">
        <v>41</v>
      </c>
      <c r="I4956" t="s">
        <v>423</v>
      </c>
      <c r="J4956" t="s">
        <v>443</v>
      </c>
      <c r="K4956" t="s">
        <v>290</v>
      </c>
      <c r="L4956" t="s">
        <v>32</v>
      </c>
      <c r="M4956" s="598">
        <v>22580250</v>
      </c>
    </row>
    <row r="4957" spans="1:13">
      <c r="A4957" t="s">
        <v>16664</v>
      </c>
      <c r="B4957" t="s">
        <v>16467</v>
      </c>
      <c r="C4957" t="s">
        <v>15058</v>
      </c>
      <c r="D4957">
        <v>7032</v>
      </c>
      <c r="E4957" t="s">
        <v>952</v>
      </c>
      <c r="F4957" t="s">
        <v>40</v>
      </c>
      <c r="G4957" t="s">
        <v>40</v>
      </c>
      <c r="H4957" t="s">
        <v>41</v>
      </c>
      <c r="I4957" t="s">
        <v>424</v>
      </c>
      <c r="J4957" t="s">
        <v>444</v>
      </c>
      <c r="K4957" t="s">
        <v>290</v>
      </c>
      <c r="L4957" t="s">
        <v>32</v>
      </c>
      <c r="M4957" s="598">
        <v>22580250</v>
      </c>
    </row>
    <row r="4958" spans="1:13">
      <c r="A4958" t="s">
        <v>16676</v>
      </c>
      <c r="B4958" t="s">
        <v>16467</v>
      </c>
      <c r="C4958" t="s">
        <v>15058</v>
      </c>
      <c r="D4958">
        <v>7032</v>
      </c>
      <c r="E4958" t="s">
        <v>952</v>
      </c>
      <c r="F4958" t="s">
        <v>40</v>
      </c>
      <c r="G4958" t="s">
        <v>40</v>
      </c>
      <c r="H4958" t="s">
        <v>41</v>
      </c>
      <c r="I4958" t="s">
        <v>425</v>
      </c>
      <c r="J4958" t="s">
        <v>445</v>
      </c>
      <c r="K4958" t="s">
        <v>290</v>
      </c>
      <c r="L4958" t="s">
        <v>32</v>
      </c>
      <c r="M4958" s="598">
        <v>22580250</v>
      </c>
    </row>
    <row r="4959" spans="1:13">
      <c r="A4959" t="s">
        <v>16553</v>
      </c>
      <c r="B4959" t="s">
        <v>16461</v>
      </c>
      <c r="C4959" t="s">
        <v>15058</v>
      </c>
      <c r="D4959">
        <v>7032</v>
      </c>
      <c r="E4959" t="s">
        <v>952</v>
      </c>
      <c r="F4959" t="s">
        <v>40</v>
      </c>
      <c r="G4959" t="s">
        <v>40</v>
      </c>
      <c r="H4959" t="s">
        <v>41</v>
      </c>
      <c r="I4959" t="s">
        <v>44</v>
      </c>
      <c r="J4959" t="s">
        <v>45</v>
      </c>
      <c r="K4959" t="s">
        <v>291</v>
      </c>
      <c r="L4959" t="s">
        <v>34</v>
      </c>
      <c r="M4959" s="598">
        <v>22984038</v>
      </c>
    </row>
    <row r="4960" spans="1:13">
      <c r="A4960" t="s">
        <v>16575</v>
      </c>
      <c r="B4960" t="s">
        <v>16457</v>
      </c>
      <c r="C4960" t="s">
        <v>15058</v>
      </c>
      <c r="D4960">
        <v>7032</v>
      </c>
      <c r="E4960" t="s">
        <v>952</v>
      </c>
      <c r="F4960" t="s">
        <v>40</v>
      </c>
      <c r="G4960" t="s">
        <v>40</v>
      </c>
      <c r="H4960" t="s">
        <v>41</v>
      </c>
      <c r="I4960" t="s">
        <v>221</v>
      </c>
      <c r="J4960" t="s">
        <v>222</v>
      </c>
      <c r="K4960" t="s">
        <v>1171</v>
      </c>
      <c r="L4960" t="s">
        <v>34</v>
      </c>
      <c r="M4960" s="598">
        <v>23697441</v>
      </c>
    </row>
    <row r="4961" spans="1:13">
      <c r="A4961" t="s">
        <v>16597</v>
      </c>
      <c r="B4961" t="s">
        <v>16477</v>
      </c>
      <c r="C4961" t="s">
        <v>15058</v>
      </c>
      <c r="D4961">
        <v>7032</v>
      </c>
      <c r="E4961" t="s">
        <v>952</v>
      </c>
      <c r="F4961" t="s">
        <v>40</v>
      </c>
      <c r="G4961" t="s">
        <v>40</v>
      </c>
      <c r="H4961" t="s">
        <v>41</v>
      </c>
      <c r="I4961" t="s">
        <v>48</v>
      </c>
      <c r="J4961" t="s">
        <v>49</v>
      </c>
      <c r="K4961" t="s">
        <v>291</v>
      </c>
      <c r="L4961" t="s">
        <v>218</v>
      </c>
      <c r="M4961" s="598">
        <v>23709263</v>
      </c>
    </row>
    <row r="4962" spans="1:13">
      <c r="A4962" t="s">
        <v>16609</v>
      </c>
      <c r="B4962" t="s">
        <v>16477</v>
      </c>
      <c r="C4962" t="s">
        <v>15058</v>
      </c>
      <c r="D4962">
        <v>7032</v>
      </c>
      <c r="E4962" t="s">
        <v>952</v>
      </c>
      <c r="F4962" t="s">
        <v>40</v>
      </c>
      <c r="G4962" t="s">
        <v>40</v>
      </c>
      <c r="H4962" t="s">
        <v>41</v>
      </c>
      <c r="I4962" t="s">
        <v>50</v>
      </c>
      <c r="J4962" t="s">
        <v>51</v>
      </c>
      <c r="K4962" t="s">
        <v>291</v>
      </c>
      <c r="L4962" t="s">
        <v>218</v>
      </c>
      <c r="M4962" s="598">
        <v>23709263</v>
      </c>
    </row>
    <row r="4963" spans="1:13">
      <c r="A4963" t="s">
        <v>16621</v>
      </c>
      <c r="B4963" t="s">
        <v>16477</v>
      </c>
      <c r="C4963" t="s">
        <v>15058</v>
      </c>
      <c r="D4963">
        <v>7032</v>
      </c>
      <c r="E4963" t="s">
        <v>952</v>
      </c>
      <c r="F4963" t="s">
        <v>40</v>
      </c>
      <c r="G4963" t="s">
        <v>40</v>
      </c>
      <c r="H4963" t="s">
        <v>41</v>
      </c>
      <c r="I4963" t="s">
        <v>223</v>
      </c>
      <c r="J4963" t="s">
        <v>56</v>
      </c>
      <c r="K4963" t="s">
        <v>291</v>
      </c>
      <c r="L4963" t="s">
        <v>218</v>
      </c>
      <c r="M4963" s="598">
        <v>23709263</v>
      </c>
    </row>
    <row r="4964" spans="1:13">
      <c r="A4964" t="s">
        <v>16633</v>
      </c>
      <c r="B4964" t="s">
        <v>16477</v>
      </c>
      <c r="C4964" t="s">
        <v>15058</v>
      </c>
      <c r="D4964">
        <v>7032</v>
      </c>
      <c r="E4964" t="s">
        <v>952</v>
      </c>
      <c r="F4964" t="s">
        <v>40</v>
      </c>
      <c r="G4964" t="s">
        <v>40</v>
      </c>
      <c r="H4964" t="s">
        <v>41</v>
      </c>
      <c r="I4964" t="s">
        <v>421</v>
      </c>
      <c r="J4964" t="s">
        <v>441</v>
      </c>
      <c r="K4964" t="s">
        <v>291</v>
      </c>
      <c r="L4964" t="s">
        <v>218</v>
      </c>
      <c r="M4964" s="598">
        <v>23709263</v>
      </c>
    </row>
    <row r="4965" spans="1:13">
      <c r="A4965" t="s">
        <v>16645</v>
      </c>
      <c r="B4965" t="s">
        <v>16477</v>
      </c>
      <c r="C4965" t="s">
        <v>15058</v>
      </c>
      <c r="D4965">
        <v>7032</v>
      </c>
      <c r="E4965" t="s">
        <v>952</v>
      </c>
      <c r="F4965" t="s">
        <v>40</v>
      </c>
      <c r="G4965" t="s">
        <v>40</v>
      </c>
      <c r="H4965" t="s">
        <v>41</v>
      </c>
      <c r="I4965" t="s">
        <v>422</v>
      </c>
      <c r="J4965" t="s">
        <v>442</v>
      </c>
      <c r="K4965" t="s">
        <v>291</v>
      </c>
      <c r="L4965" t="s">
        <v>218</v>
      </c>
      <c r="M4965" s="598">
        <v>23709263</v>
      </c>
    </row>
    <row r="4966" spans="1:13">
      <c r="A4966" t="s">
        <v>16657</v>
      </c>
      <c r="B4966" t="s">
        <v>16477</v>
      </c>
      <c r="C4966" t="s">
        <v>15058</v>
      </c>
      <c r="D4966">
        <v>7032</v>
      </c>
      <c r="E4966" t="s">
        <v>952</v>
      </c>
      <c r="F4966" t="s">
        <v>40</v>
      </c>
      <c r="G4966" t="s">
        <v>40</v>
      </c>
      <c r="H4966" t="s">
        <v>41</v>
      </c>
      <c r="I4966" t="s">
        <v>423</v>
      </c>
      <c r="J4966" t="s">
        <v>443</v>
      </c>
      <c r="K4966" t="s">
        <v>291</v>
      </c>
      <c r="L4966" t="s">
        <v>218</v>
      </c>
      <c r="M4966" s="598">
        <v>23709263</v>
      </c>
    </row>
    <row r="4967" spans="1:13">
      <c r="A4967" t="s">
        <v>16669</v>
      </c>
      <c r="B4967" t="s">
        <v>16477</v>
      </c>
      <c r="C4967" t="s">
        <v>15058</v>
      </c>
      <c r="D4967">
        <v>7032</v>
      </c>
      <c r="E4967" t="s">
        <v>952</v>
      </c>
      <c r="F4967" t="s">
        <v>40</v>
      </c>
      <c r="G4967" t="s">
        <v>40</v>
      </c>
      <c r="H4967" t="s">
        <v>41</v>
      </c>
      <c r="I4967" t="s">
        <v>424</v>
      </c>
      <c r="J4967" t="s">
        <v>444</v>
      </c>
      <c r="K4967" t="s">
        <v>291</v>
      </c>
      <c r="L4967" t="s">
        <v>218</v>
      </c>
      <c r="M4967" s="598">
        <v>23709263</v>
      </c>
    </row>
    <row r="4968" spans="1:13">
      <c r="A4968" t="s">
        <v>16681</v>
      </c>
      <c r="B4968" t="s">
        <v>16477</v>
      </c>
      <c r="C4968" t="s">
        <v>15058</v>
      </c>
      <c r="D4968">
        <v>7032</v>
      </c>
      <c r="E4968" t="s">
        <v>952</v>
      </c>
      <c r="F4968" t="s">
        <v>40</v>
      </c>
      <c r="G4968" t="s">
        <v>40</v>
      </c>
      <c r="H4968" t="s">
        <v>41</v>
      </c>
      <c r="I4968" t="s">
        <v>425</v>
      </c>
      <c r="J4968" t="s">
        <v>445</v>
      </c>
      <c r="K4968" t="s">
        <v>291</v>
      </c>
      <c r="L4968" t="s">
        <v>218</v>
      </c>
      <c r="M4968" s="598">
        <v>23709263</v>
      </c>
    </row>
    <row r="4969" spans="1:13">
      <c r="A4969" t="s">
        <v>16580</v>
      </c>
      <c r="B4969" t="s">
        <v>16467</v>
      </c>
      <c r="C4969" t="s">
        <v>15058</v>
      </c>
      <c r="D4969">
        <v>7032</v>
      </c>
      <c r="E4969" t="s">
        <v>952</v>
      </c>
      <c r="F4969" t="s">
        <v>40</v>
      </c>
      <c r="G4969" t="s">
        <v>40</v>
      </c>
      <c r="H4969" t="s">
        <v>41</v>
      </c>
      <c r="I4969" t="s">
        <v>221</v>
      </c>
      <c r="J4969" t="s">
        <v>222</v>
      </c>
      <c r="K4969" t="s">
        <v>290</v>
      </c>
      <c r="L4969" t="s">
        <v>32</v>
      </c>
      <c r="M4969" s="598">
        <v>23961630</v>
      </c>
    </row>
    <row r="4970" spans="1:13">
      <c r="A4970" t="s">
        <v>16541</v>
      </c>
      <c r="B4970" t="s">
        <v>16461</v>
      </c>
      <c r="C4970" t="s">
        <v>15058</v>
      </c>
      <c r="D4970">
        <v>7032</v>
      </c>
      <c r="E4970" t="s">
        <v>952</v>
      </c>
      <c r="F4970" t="s">
        <v>40</v>
      </c>
      <c r="G4970" t="s">
        <v>40</v>
      </c>
      <c r="H4970" t="s">
        <v>41</v>
      </c>
      <c r="I4970" t="s">
        <v>219</v>
      </c>
      <c r="J4970" t="s">
        <v>220</v>
      </c>
      <c r="K4970" t="s">
        <v>291</v>
      </c>
      <c r="L4970" t="s">
        <v>34</v>
      </c>
      <c r="M4970" s="598">
        <v>24171494</v>
      </c>
    </row>
    <row r="4971" spans="1:13">
      <c r="A4971" t="s">
        <v>16563</v>
      </c>
      <c r="B4971" t="s">
        <v>16457</v>
      </c>
      <c r="C4971" t="s">
        <v>15058</v>
      </c>
      <c r="D4971">
        <v>7032</v>
      </c>
      <c r="E4971" t="s">
        <v>952</v>
      </c>
      <c r="F4971" t="s">
        <v>40</v>
      </c>
      <c r="G4971" t="s">
        <v>40</v>
      </c>
      <c r="H4971" t="s">
        <v>41</v>
      </c>
      <c r="I4971" t="s">
        <v>46</v>
      </c>
      <c r="J4971" t="s">
        <v>47</v>
      </c>
      <c r="K4971" t="s">
        <v>1171</v>
      </c>
      <c r="L4971" t="s">
        <v>34</v>
      </c>
      <c r="M4971" s="598">
        <v>25063015</v>
      </c>
    </row>
    <row r="4972" spans="1:13">
      <c r="A4972" t="s">
        <v>16585</v>
      </c>
      <c r="B4972" t="s">
        <v>16477</v>
      </c>
      <c r="C4972" t="s">
        <v>15058</v>
      </c>
      <c r="D4972">
        <v>7032</v>
      </c>
      <c r="E4972" t="s">
        <v>952</v>
      </c>
      <c r="F4972" t="s">
        <v>40</v>
      </c>
      <c r="G4972" t="s">
        <v>40</v>
      </c>
      <c r="H4972" t="s">
        <v>41</v>
      </c>
      <c r="I4972" t="s">
        <v>221</v>
      </c>
      <c r="J4972" t="s">
        <v>222</v>
      </c>
      <c r="K4972" t="s">
        <v>291</v>
      </c>
      <c r="L4972" t="s">
        <v>218</v>
      </c>
      <c r="M4972" s="598">
        <v>25159712</v>
      </c>
    </row>
    <row r="4973" spans="1:13">
      <c r="A4973" t="s">
        <v>16568</v>
      </c>
      <c r="B4973" t="s">
        <v>16467</v>
      </c>
      <c r="C4973" t="s">
        <v>15058</v>
      </c>
      <c r="D4973">
        <v>7032</v>
      </c>
      <c r="E4973" t="s">
        <v>952</v>
      </c>
      <c r="F4973" t="s">
        <v>40</v>
      </c>
      <c r="G4973" t="s">
        <v>40</v>
      </c>
      <c r="H4973" t="s">
        <v>41</v>
      </c>
      <c r="I4973" t="s">
        <v>46</v>
      </c>
      <c r="J4973" t="s">
        <v>47</v>
      </c>
      <c r="K4973" t="s">
        <v>290</v>
      </c>
      <c r="L4973" t="s">
        <v>32</v>
      </c>
      <c r="M4973" s="598">
        <v>25343010</v>
      </c>
    </row>
    <row r="4974" spans="1:13">
      <c r="A4974" t="s">
        <v>16529</v>
      </c>
      <c r="B4974" t="s">
        <v>16461</v>
      </c>
      <c r="C4974" t="s">
        <v>15058</v>
      </c>
      <c r="D4974">
        <v>7032</v>
      </c>
      <c r="E4974" t="s">
        <v>952</v>
      </c>
      <c r="F4974" t="s">
        <v>40</v>
      </c>
      <c r="G4974" t="s">
        <v>40</v>
      </c>
      <c r="H4974" t="s">
        <v>41</v>
      </c>
      <c r="I4974" t="s">
        <v>42</v>
      </c>
      <c r="J4974" t="s">
        <v>43</v>
      </c>
      <c r="K4974" t="s">
        <v>291</v>
      </c>
      <c r="L4974" t="s">
        <v>34</v>
      </c>
      <c r="M4974" s="598">
        <v>25358949</v>
      </c>
    </row>
    <row r="4975" spans="1:13">
      <c r="A4975" t="s">
        <v>16590</v>
      </c>
      <c r="B4975" t="s">
        <v>16463</v>
      </c>
      <c r="C4975" t="s">
        <v>15058</v>
      </c>
      <c r="D4975">
        <v>7032</v>
      </c>
      <c r="E4975" t="s">
        <v>952</v>
      </c>
      <c r="F4975" t="s">
        <v>40</v>
      </c>
      <c r="G4975" t="s">
        <v>40</v>
      </c>
      <c r="H4975" t="s">
        <v>41</v>
      </c>
      <c r="I4975" t="s">
        <v>48</v>
      </c>
      <c r="J4975" t="s">
        <v>49</v>
      </c>
      <c r="K4975" t="s">
        <v>1170</v>
      </c>
      <c r="L4975" t="s">
        <v>32</v>
      </c>
      <c r="M4975" s="598">
        <v>25967288</v>
      </c>
    </row>
    <row r="4976" spans="1:13">
      <c r="A4976" t="s">
        <v>16602</v>
      </c>
      <c r="B4976" t="s">
        <v>16463</v>
      </c>
      <c r="C4976" t="s">
        <v>15058</v>
      </c>
      <c r="D4976">
        <v>7032</v>
      </c>
      <c r="E4976" t="s">
        <v>952</v>
      </c>
      <c r="F4976" t="s">
        <v>40</v>
      </c>
      <c r="G4976" t="s">
        <v>40</v>
      </c>
      <c r="H4976" t="s">
        <v>41</v>
      </c>
      <c r="I4976" t="s">
        <v>50</v>
      </c>
      <c r="J4976" t="s">
        <v>51</v>
      </c>
      <c r="K4976" t="s">
        <v>1170</v>
      </c>
      <c r="L4976" t="s">
        <v>32</v>
      </c>
      <c r="M4976" s="598">
        <v>25967288</v>
      </c>
    </row>
    <row r="4977" spans="1:13">
      <c r="A4977" t="s">
        <v>16614</v>
      </c>
      <c r="B4977" t="s">
        <v>16463</v>
      </c>
      <c r="C4977" t="s">
        <v>15058</v>
      </c>
      <c r="D4977">
        <v>7032</v>
      </c>
      <c r="E4977" t="s">
        <v>952</v>
      </c>
      <c r="F4977" t="s">
        <v>40</v>
      </c>
      <c r="G4977" t="s">
        <v>40</v>
      </c>
      <c r="H4977" t="s">
        <v>41</v>
      </c>
      <c r="I4977" t="s">
        <v>223</v>
      </c>
      <c r="J4977" t="s">
        <v>56</v>
      </c>
      <c r="K4977" t="s">
        <v>1170</v>
      </c>
      <c r="L4977" t="s">
        <v>32</v>
      </c>
      <c r="M4977" s="598">
        <v>25967288</v>
      </c>
    </row>
    <row r="4978" spans="1:13">
      <c r="A4978" t="s">
        <v>16626</v>
      </c>
      <c r="B4978" t="s">
        <v>16463</v>
      </c>
      <c r="C4978" t="s">
        <v>15058</v>
      </c>
      <c r="D4978">
        <v>7032</v>
      </c>
      <c r="E4978" t="s">
        <v>952</v>
      </c>
      <c r="F4978" t="s">
        <v>40</v>
      </c>
      <c r="G4978" t="s">
        <v>40</v>
      </c>
      <c r="H4978" t="s">
        <v>41</v>
      </c>
      <c r="I4978" t="s">
        <v>421</v>
      </c>
      <c r="J4978" t="s">
        <v>441</v>
      </c>
      <c r="K4978" t="s">
        <v>1170</v>
      </c>
      <c r="L4978" t="s">
        <v>32</v>
      </c>
      <c r="M4978" s="598">
        <v>25967288</v>
      </c>
    </row>
    <row r="4979" spans="1:13">
      <c r="A4979" t="s">
        <v>16638</v>
      </c>
      <c r="B4979" t="s">
        <v>16463</v>
      </c>
      <c r="C4979" t="s">
        <v>15058</v>
      </c>
      <c r="D4979">
        <v>7032</v>
      </c>
      <c r="E4979" t="s">
        <v>952</v>
      </c>
      <c r="F4979" t="s">
        <v>40</v>
      </c>
      <c r="G4979" t="s">
        <v>40</v>
      </c>
      <c r="H4979" t="s">
        <v>41</v>
      </c>
      <c r="I4979" t="s">
        <v>422</v>
      </c>
      <c r="J4979" t="s">
        <v>442</v>
      </c>
      <c r="K4979" t="s">
        <v>1170</v>
      </c>
      <c r="L4979" t="s">
        <v>32</v>
      </c>
      <c r="M4979" s="598">
        <v>25967288</v>
      </c>
    </row>
    <row r="4980" spans="1:13">
      <c r="A4980" t="s">
        <v>16650</v>
      </c>
      <c r="B4980" t="s">
        <v>16463</v>
      </c>
      <c r="C4980" t="s">
        <v>15058</v>
      </c>
      <c r="D4980">
        <v>7032</v>
      </c>
      <c r="E4980" t="s">
        <v>952</v>
      </c>
      <c r="F4980" t="s">
        <v>40</v>
      </c>
      <c r="G4980" t="s">
        <v>40</v>
      </c>
      <c r="H4980" t="s">
        <v>41</v>
      </c>
      <c r="I4980" t="s">
        <v>423</v>
      </c>
      <c r="J4980" t="s">
        <v>443</v>
      </c>
      <c r="K4980" t="s">
        <v>1170</v>
      </c>
      <c r="L4980" t="s">
        <v>32</v>
      </c>
      <c r="M4980" s="598">
        <v>25967288</v>
      </c>
    </row>
    <row r="4981" spans="1:13">
      <c r="A4981" t="s">
        <v>16662</v>
      </c>
      <c r="B4981" t="s">
        <v>16463</v>
      </c>
      <c r="C4981" t="s">
        <v>15058</v>
      </c>
      <c r="D4981">
        <v>7032</v>
      </c>
      <c r="E4981" t="s">
        <v>952</v>
      </c>
      <c r="F4981" t="s">
        <v>40</v>
      </c>
      <c r="G4981" t="s">
        <v>40</v>
      </c>
      <c r="H4981" t="s">
        <v>41</v>
      </c>
      <c r="I4981" t="s">
        <v>424</v>
      </c>
      <c r="J4981" t="s">
        <v>444</v>
      </c>
      <c r="K4981" t="s">
        <v>1170</v>
      </c>
      <c r="L4981" t="s">
        <v>32</v>
      </c>
      <c r="M4981" s="598">
        <v>25967288</v>
      </c>
    </row>
    <row r="4982" spans="1:13">
      <c r="A4982" t="s">
        <v>16674</v>
      </c>
      <c r="B4982" t="s">
        <v>16463</v>
      </c>
      <c r="C4982" t="s">
        <v>15058</v>
      </c>
      <c r="D4982">
        <v>7032</v>
      </c>
      <c r="E4982" t="s">
        <v>952</v>
      </c>
      <c r="F4982" t="s">
        <v>40</v>
      </c>
      <c r="G4982" t="s">
        <v>40</v>
      </c>
      <c r="H4982" t="s">
        <v>41</v>
      </c>
      <c r="I4982" t="s">
        <v>425</v>
      </c>
      <c r="J4982" t="s">
        <v>445</v>
      </c>
      <c r="K4982" t="s">
        <v>1170</v>
      </c>
      <c r="L4982" t="s">
        <v>32</v>
      </c>
      <c r="M4982" s="598">
        <v>25967288</v>
      </c>
    </row>
    <row r="4983" spans="1:13">
      <c r="A4983" t="s">
        <v>16551</v>
      </c>
      <c r="B4983" t="s">
        <v>16457</v>
      </c>
      <c r="C4983" t="s">
        <v>15058</v>
      </c>
      <c r="D4983">
        <v>7032</v>
      </c>
      <c r="E4983" t="s">
        <v>952</v>
      </c>
      <c r="F4983" t="s">
        <v>40</v>
      </c>
      <c r="G4983" t="s">
        <v>40</v>
      </c>
      <c r="H4983" t="s">
        <v>41</v>
      </c>
      <c r="I4983" t="s">
        <v>44</v>
      </c>
      <c r="J4983" t="s">
        <v>45</v>
      </c>
      <c r="K4983" t="s">
        <v>1171</v>
      </c>
      <c r="L4983" t="s">
        <v>34</v>
      </c>
      <c r="M4983" s="598">
        <v>26431644</v>
      </c>
    </row>
    <row r="4984" spans="1:13">
      <c r="A4984" t="s">
        <v>16517</v>
      </c>
      <c r="B4984" t="s">
        <v>16461</v>
      </c>
      <c r="C4984" t="s">
        <v>15058</v>
      </c>
      <c r="D4984">
        <v>7032</v>
      </c>
      <c r="E4984" t="s">
        <v>952</v>
      </c>
      <c r="F4984" t="s">
        <v>40</v>
      </c>
      <c r="G4984" t="s">
        <v>40</v>
      </c>
      <c r="H4984" t="s">
        <v>41</v>
      </c>
      <c r="I4984" t="s">
        <v>324</v>
      </c>
      <c r="J4984" t="s">
        <v>688</v>
      </c>
      <c r="K4984" t="s">
        <v>291</v>
      </c>
      <c r="L4984" t="s">
        <v>34</v>
      </c>
      <c r="M4984" s="598">
        <v>26546405</v>
      </c>
    </row>
    <row r="4985" spans="1:13">
      <c r="A4985" t="s">
        <v>16573</v>
      </c>
      <c r="B4985" t="s">
        <v>16477</v>
      </c>
      <c r="C4985" t="s">
        <v>15058</v>
      </c>
      <c r="D4985">
        <v>7032</v>
      </c>
      <c r="E4985" t="s">
        <v>952</v>
      </c>
      <c r="F4985" t="s">
        <v>40</v>
      </c>
      <c r="G4985" t="s">
        <v>40</v>
      </c>
      <c r="H4985" t="s">
        <v>41</v>
      </c>
      <c r="I4985" t="s">
        <v>46</v>
      </c>
      <c r="J4985" t="s">
        <v>47</v>
      </c>
      <c r="K4985" t="s">
        <v>291</v>
      </c>
      <c r="L4985" t="s">
        <v>218</v>
      </c>
      <c r="M4985" s="598">
        <v>26610161</v>
      </c>
    </row>
    <row r="4986" spans="1:13">
      <c r="A4986" t="s">
        <v>16556</v>
      </c>
      <c r="B4986" t="s">
        <v>16467</v>
      </c>
      <c r="C4986" t="s">
        <v>15058</v>
      </c>
      <c r="D4986">
        <v>7032</v>
      </c>
      <c r="E4986" t="s">
        <v>952</v>
      </c>
      <c r="F4986" t="s">
        <v>40</v>
      </c>
      <c r="G4986" t="s">
        <v>40</v>
      </c>
      <c r="H4986" t="s">
        <v>41</v>
      </c>
      <c r="I4986" t="s">
        <v>44</v>
      </c>
      <c r="J4986" t="s">
        <v>45</v>
      </c>
      <c r="K4986" t="s">
        <v>290</v>
      </c>
      <c r="L4986" t="s">
        <v>32</v>
      </c>
      <c r="M4986" s="598">
        <v>26724390</v>
      </c>
    </row>
    <row r="4987" spans="1:13">
      <c r="A4987" t="s">
        <v>16595</v>
      </c>
      <c r="B4987" t="s">
        <v>16473</v>
      </c>
      <c r="C4987" t="s">
        <v>15058</v>
      </c>
      <c r="D4987">
        <v>7032</v>
      </c>
      <c r="E4987" t="s">
        <v>952</v>
      </c>
      <c r="F4987" t="s">
        <v>40</v>
      </c>
      <c r="G4987" t="s">
        <v>40</v>
      </c>
      <c r="H4987" t="s">
        <v>41</v>
      </c>
      <c r="I4987" t="s">
        <v>48</v>
      </c>
      <c r="J4987" t="s">
        <v>49</v>
      </c>
      <c r="K4987" t="s">
        <v>1171</v>
      </c>
      <c r="L4987" t="s">
        <v>218</v>
      </c>
      <c r="M4987" s="598">
        <v>27265652</v>
      </c>
    </row>
    <row r="4988" spans="1:13">
      <c r="A4988" t="s">
        <v>16607</v>
      </c>
      <c r="B4988" t="s">
        <v>16473</v>
      </c>
      <c r="C4988" t="s">
        <v>15058</v>
      </c>
      <c r="D4988">
        <v>7032</v>
      </c>
      <c r="E4988" t="s">
        <v>952</v>
      </c>
      <c r="F4988" t="s">
        <v>40</v>
      </c>
      <c r="G4988" t="s">
        <v>40</v>
      </c>
      <c r="H4988" t="s">
        <v>41</v>
      </c>
      <c r="I4988" t="s">
        <v>50</v>
      </c>
      <c r="J4988" t="s">
        <v>51</v>
      </c>
      <c r="K4988" t="s">
        <v>1171</v>
      </c>
      <c r="L4988" t="s">
        <v>218</v>
      </c>
      <c r="M4988" s="598">
        <v>27265652</v>
      </c>
    </row>
    <row r="4989" spans="1:13">
      <c r="A4989" t="s">
        <v>16619</v>
      </c>
      <c r="B4989" t="s">
        <v>16473</v>
      </c>
      <c r="C4989" t="s">
        <v>15058</v>
      </c>
      <c r="D4989">
        <v>7032</v>
      </c>
      <c r="E4989" t="s">
        <v>952</v>
      </c>
      <c r="F4989" t="s">
        <v>40</v>
      </c>
      <c r="G4989" t="s">
        <v>40</v>
      </c>
      <c r="H4989" t="s">
        <v>41</v>
      </c>
      <c r="I4989" t="s">
        <v>223</v>
      </c>
      <c r="J4989" t="s">
        <v>56</v>
      </c>
      <c r="K4989" t="s">
        <v>1171</v>
      </c>
      <c r="L4989" t="s">
        <v>218</v>
      </c>
      <c r="M4989" s="598">
        <v>27265652</v>
      </c>
    </row>
    <row r="4990" spans="1:13">
      <c r="A4990" t="s">
        <v>16631</v>
      </c>
      <c r="B4990" t="s">
        <v>16473</v>
      </c>
      <c r="C4990" t="s">
        <v>15058</v>
      </c>
      <c r="D4990">
        <v>7032</v>
      </c>
      <c r="E4990" t="s">
        <v>952</v>
      </c>
      <c r="F4990" t="s">
        <v>40</v>
      </c>
      <c r="G4990" t="s">
        <v>40</v>
      </c>
      <c r="H4990" t="s">
        <v>41</v>
      </c>
      <c r="I4990" t="s">
        <v>421</v>
      </c>
      <c r="J4990" t="s">
        <v>441</v>
      </c>
      <c r="K4990" t="s">
        <v>1171</v>
      </c>
      <c r="L4990" t="s">
        <v>218</v>
      </c>
      <c r="M4990" s="598">
        <v>27265652</v>
      </c>
    </row>
    <row r="4991" spans="1:13">
      <c r="A4991" t="s">
        <v>16643</v>
      </c>
      <c r="B4991" t="s">
        <v>16473</v>
      </c>
      <c r="C4991" t="s">
        <v>15058</v>
      </c>
      <c r="D4991">
        <v>7032</v>
      </c>
      <c r="E4991" t="s">
        <v>952</v>
      </c>
      <c r="F4991" t="s">
        <v>40</v>
      </c>
      <c r="G4991" t="s">
        <v>40</v>
      </c>
      <c r="H4991" t="s">
        <v>41</v>
      </c>
      <c r="I4991" t="s">
        <v>422</v>
      </c>
      <c r="J4991" t="s">
        <v>442</v>
      </c>
      <c r="K4991" t="s">
        <v>1171</v>
      </c>
      <c r="L4991" t="s">
        <v>218</v>
      </c>
      <c r="M4991" s="598">
        <v>27265652</v>
      </c>
    </row>
    <row r="4992" spans="1:13">
      <c r="A4992" t="s">
        <v>16655</v>
      </c>
      <c r="B4992" t="s">
        <v>16473</v>
      </c>
      <c r="C4992" t="s">
        <v>15058</v>
      </c>
      <c r="D4992">
        <v>7032</v>
      </c>
      <c r="E4992" t="s">
        <v>952</v>
      </c>
      <c r="F4992" t="s">
        <v>40</v>
      </c>
      <c r="G4992" t="s">
        <v>40</v>
      </c>
      <c r="H4992" t="s">
        <v>41</v>
      </c>
      <c r="I4992" t="s">
        <v>423</v>
      </c>
      <c r="J4992" t="s">
        <v>443</v>
      </c>
      <c r="K4992" t="s">
        <v>1171</v>
      </c>
      <c r="L4992" t="s">
        <v>218</v>
      </c>
      <c r="M4992" s="598">
        <v>27265652</v>
      </c>
    </row>
    <row r="4993" spans="1:13">
      <c r="A4993" t="s">
        <v>16667</v>
      </c>
      <c r="B4993" t="s">
        <v>16473</v>
      </c>
      <c r="C4993" t="s">
        <v>15058</v>
      </c>
      <c r="D4993">
        <v>7032</v>
      </c>
      <c r="E4993" t="s">
        <v>952</v>
      </c>
      <c r="F4993" t="s">
        <v>40</v>
      </c>
      <c r="G4993" t="s">
        <v>40</v>
      </c>
      <c r="H4993" t="s">
        <v>41</v>
      </c>
      <c r="I4993" t="s">
        <v>424</v>
      </c>
      <c r="J4993" t="s">
        <v>444</v>
      </c>
      <c r="K4993" t="s">
        <v>1171</v>
      </c>
      <c r="L4993" t="s">
        <v>218</v>
      </c>
      <c r="M4993" s="598">
        <v>27265652</v>
      </c>
    </row>
    <row r="4994" spans="1:13">
      <c r="A4994" t="s">
        <v>16679</v>
      </c>
      <c r="B4994" t="s">
        <v>16473</v>
      </c>
      <c r="C4994" t="s">
        <v>15058</v>
      </c>
      <c r="D4994">
        <v>7032</v>
      </c>
      <c r="E4994" t="s">
        <v>952</v>
      </c>
      <c r="F4994" t="s">
        <v>40</v>
      </c>
      <c r="G4994" t="s">
        <v>40</v>
      </c>
      <c r="H4994" t="s">
        <v>41</v>
      </c>
      <c r="I4994" t="s">
        <v>425</v>
      </c>
      <c r="J4994" t="s">
        <v>445</v>
      </c>
      <c r="K4994" t="s">
        <v>1171</v>
      </c>
      <c r="L4994" t="s">
        <v>218</v>
      </c>
      <c r="M4994" s="598">
        <v>27265652</v>
      </c>
    </row>
    <row r="4995" spans="1:13">
      <c r="A4995" t="s">
        <v>16578</v>
      </c>
      <c r="B4995" t="s">
        <v>16463</v>
      </c>
      <c r="C4995" t="s">
        <v>15058</v>
      </c>
      <c r="D4995">
        <v>7032</v>
      </c>
      <c r="E4995" t="s">
        <v>952</v>
      </c>
      <c r="F4995" t="s">
        <v>40</v>
      </c>
      <c r="G4995" t="s">
        <v>40</v>
      </c>
      <c r="H4995" t="s">
        <v>41</v>
      </c>
      <c r="I4995" t="s">
        <v>221</v>
      </c>
      <c r="J4995" t="s">
        <v>222</v>
      </c>
      <c r="K4995" t="s">
        <v>1170</v>
      </c>
      <c r="L4995" t="s">
        <v>32</v>
      </c>
      <c r="M4995" s="598">
        <v>27555875</v>
      </c>
    </row>
    <row r="4996" spans="1:13">
      <c r="A4996" t="s">
        <v>16460</v>
      </c>
      <c r="B4996" t="s">
        <v>16461</v>
      </c>
      <c r="C4996" t="s">
        <v>15058</v>
      </c>
      <c r="D4996">
        <v>7032</v>
      </c>
      <c r="E4996" t="s">
        <v>952</v>
      </c>
      <c r="F4996" t="s">
        <v>40</v>
      </c>
      <c r="G4996" t="s">
        <v>40</v>
      </c>
      <c r="H4996" t="s">
        <v>41</v>
      </c>
      <c r="I4996" t="s">
        <v>316</v>
      </c>
      <c r="J4996" t="s">
        <v>684</v>
      </c>
      <c r="K4996" t="s">
        <v>291</v>
      </c>
      <c r="L4996" t="s">
        <v>34</v>
      </c>
      <c r="M4996" s="598">
        <v>27733860</v>
      </c>
    </row>
    <row r="4997" spans="1:13">
      <c r="A4997" t="s">
        <v>16481</v>
      </c>
      <c r="B4997" t="s">
        <v>16461</v>
      </c>
      <c r="C4997" t="s">
        <v>15058</v>
      </c>
      <c r="D4997">
        <v>7032</v>
      </c>
      <c r="E4997" t="s">
        <v>952</v>
      </c>
      <c r="F4997" t="s">
        <v>40</v>
      </c>
      <c r="G4997" t="s">
        <v>40</v>
      </c>
      <c r="H4997" t="s">
        <v>41</v>
      </c>
      <c r="I4997" t="s">
        <v>318</v>
      </c>
      <c r="J4997" t="s">
        <v>685</v>
      </c>
      <c r="K4997" t="s">
        <v>291</v>
      </c>
      <c r="L4997" t="s">
        <v>34</v>
      </c>
      <c r="M4997" s="598">
        <v>27733860</v>
      </c>
    </row>
    <row r="4998" spans="1:13">
      <c r="A4998" t="s">
        <v>16493</v>
      </c>
      <c r="B4998" t="s">
        <v>16461</v>
      </c>
      <c r="C4998" t="s">
        <v>15058</v>
      </c>
      <c r="D4998">
        <v>7032</v>
      </c>
      <c r="E4998" t="s">
        <v>952</v>
      </c>
      <c r="F4998" t="s">
        <v>40</v>
      </c>
      <c r="G4998" t="s">
        <v>40</v>
      </c>
      <c r="H4998" t="s">
        <v>41</v>
      </c>
      <c r="I4998" t="s">
        <v>320</v>
      </c>
      <c r="J4998" t="s">
        <v>686</v>
      </c>
      <c r="K4998" t="s">
        <v>291</v>
      </c>
      <c r="L4998" t="s">
        <v>34</v>
      </c>
      <c r="M4998" s="598">
        <v>27733860</v>
      </c>
    </row>
    <row r="4999" spans="1:13">
      <c r="A4999" t="s">
        <v>16505</v>
      </c>
      <c r="B4999" t="s">
        <v>16461</v>
      </c>
      <c r="C4999" t="s">
        <v>15058</v>
      </c>
      <c r="D4999">
        <v>7032</v>
      </c>
      <c r="E4999" t="s">
        <v>952</v>
      </c>
      <c r="F4999" t="s">
        <v>40</v>
      </c>
      <c r="G4999" t="s">
        <v>40</v>
      </c>
      <c r="H4999" t="s">
        <v>41</v>
      </c>
      <c r="I4999" t="s">
        <v>322</v>
      </c>
      <c r="J4999" t="s">
        <v>687</v>
      </c>
      <c r="K4999" t="s">
        <v>291</v>
      </c>
      <c r="L4999" t="s">
        <v>34</v>
      </c>
      <c r="M4999" s="598">
        <v>27733860</v>
      </c>
    </row>
    <row r="5000" spans="1:13">
      <c r="A5000" t="s">
        <v>16539</v>
      </c>
      <c r="B5000" t="s">
        <v>16457</v>
      </c>
      <c r="C5000" t="s">
        <v>15058</v>
      </c>
      <c r="D5000">
        <v>7032</v>
      </c>
      <c r="E5000" t="s">
        <v>952</v>
      </c>
      <c r="F5000" t="s">
        <v>40</v>
      </c>
      <c r="G5000" t="s">
        <v>40</v>
      </c>
      <c r="H5000" t="s">
        <v>41</v>
      </c>
      <c r="I5000" t="s">
        <v>219</v>
      </c>
      <c r="J5000" t="s">
        <v>220</v>
      </c>
      <c r="K5000" t="s">
        <v>1171</v>
      </c>
      <c r="L5000" t="s">
        <v>34</v>
      </c>
      <c r="M5000" s="598">
        <v>27797218</v>
      </c>
    </row>
    <row r="5001" spans="1:13">
      <c r="A5001" t="s">
        <v>16561</v>
      </c>
      <c r="B5001" t="s">
        <v>16477</v>
      </c>
      <c r="C5001" t="s">
        <v>15058</v>
      </c>
      <c r="D5001">
        <v>7032</v>
      </c>
      <c r="E5001" t="s">
        <v>952</v>
      </c>
      <c r="F5001" t="s">
        <v>40</v>
      </c>
      <c r="G5001" t="s">
        <v>40</v>
      </c>
      <c r="H5001" t="s">
        <v>41</v>
      </c>
      <c r="I5001" t="s">
        <v>44</v>
      </c>
      <c r="J5001" t="s">
        <v>45</v>
      </c>
      <c r="K5001" t="s">
        <v>291</v>
      </c>
      <c r="L5001" t="s">
        <v>218</v>
      </c>
      <c r="M5001" s="598">
        <v>28060610</v>
      </c>
    </row>
    <row r="5002" spans="1:13">
      <c r="A5002" t="s">
        <v>16544</v>
      </c>
      <c r="B5002" t="s">
        <v>16467</v>
      </c>
      <c r="C5002" t="s">
        <v>15058</v>
      </c>
      <c r="D5002">
        <v>7032</v>
      </c>
      <c r="E5002" t="s">
        <v>952</v>
      </c>
      <c r="F5002" t="s">
        <v>40</v>
      </c>
      <c r="G5002" t="s">
        <v>40</v>
      </c>
      <c r="H5002" t="s">
        <v>41</v>
      </c>
      <c r="I5002" t="s">
        <v>219</v>
      </c>
      <c r="J5002" t="s">
        <v>220</v>
      </c>
      <c r="K5002" t="s">
        <v>290</v>
      </c>
      <c r="L5002" t="s">
        <v>32</v>
      </c>
      <c r="M5002" s="598">
        <v>28105770</v>
      </c>
    </row>
    <row r="5003" spans="1:13">
      <c r="A5003" t="s">
        <v>16583</v>
      </c>
      <c r="B5003" t="s">
        <v>16473</v>
      </c>
      <c r="C5003" t="s">
        <v>15058</v>
      </c>
      <c r="D5003">
        <v>7032</v>
      </c>
      <c r="E5003" t="s">
        <v>952</v>
      </c>
      <c r="F5003" t="s">
        <v>40</v>
      </c>
      <c r="G5003" t="s">
        <v>40</v>
      </c>
      <c r="H5003" t="s">
        <v>41</v>
      </c>
      <c r="I5003" t="s">
        <v>221</v>
      </c>
      <c r="J5003" t="s">
        <v>222</v>
      </c>
      <c r="K5003" t="s">
        <v>1171</v>
      </c>
      <c r="L5003" t="s">
        <v>218</v>
      </c>
      <c r="M5003" s="598">
        <v>28933669</v>
      </c>
    </row>
    <row r="5004" spans="1:13">
      <c r="A5004" t="s">
        <v>16566</v>
      </c>
      <c r="B5004" t="s">
        <v>16463</v>
      </c>
      <c r="C5004" t="s">
        <v>15058</v>
      </c>
      <c r="D5004">
        <v>7032</v>
      </c>
      <c r="E5004" t="s">
        <v>952</v>
      </c>
      <c r="F5004" t="s">
        <v>40</v>
      </c>
      <c r="G5004" t="s">
        <v>40</v>
      </c>
      <c r="H5004" t="s">
        <v>41</v>
      </c>
      <c r="I5004" t="s">
        <v>46</v>
      </c>
      <c r="J5004" t="s">
        <v>47</v>
      </c>
      <c r="K5004" t="s">
        <v>1170</v>
      </c>
      <c r="L5004" t="s">
        <v>32</v>
      </c>
      <c r="M5004" s="598">
        <v>29144462</v>
      </c>
    </row>
    <row r="5005" spans="1:13">
      <c r="A5005" t="s">
        <v>16527</v>
      </c>
      <c r="B5005" t="s">
        <v>16457</v>
      </c>
      <c r="C5005" t="s">
        <v>15058</v>
      </c>
      <c r="D5005">
        <v>7032</v>
      </c>
      <c r="E5005" t="s">
        <v>952</v>
      </c>
      <c r="F5005" t="s">
        <v>40</v>
      </c>
      <c r="G5005" t="s">
        <v>40</v>
      </c>
      <c r="H5005" t="s">
        <v>41</v>
      </c>
      <c r="I5005" t="s">
        <v>42</v>
      </c>
      <c r="J5005" t="s">
        <v>43</v>
      </c>
      <c r="K5005" t="s">
        <v>1171</v>
      </c>
      <c r="L5005" t="s">
        <v>34</v>
      </c>
      <c r="M5005" s="598">
        <v>29162792</v>
      </c>
    </row>
    <row r="5006" spans="1:13">
      <c r="A5006" t="s">
        <v>16532</v>
      </c>
      <c r="B5006" t="s">
        <v>16467</v>
      </c>
      <c r="C5006" t="s">
        <v>15058</v>
      </c>
      <c r="D5006">
        <v>7032</v>
      </c>
      <c r="E5006" t="s">
        <v>952</v>
      </c>
      <c r="F5006" t="s">
        <v>40</v>
      </c>
      <c r="G5006" t="s">
        <v>40</v>
      </c>
      <c r="H5006" t="s">
        <v>41</v>
      </c>
      <c r="I5006" t="s">
        <v>42</v>
      </c>
      <c r="J5006" t="s">
        <v>43</v>
      </c>
      <c r="K5006" t="s">
        <v>290</v>
      </c>
      <c r="L5006" t="s">
        <v>32</v>
      </c>
      <c r="M5006" s="598">
        <v>29487150</v>
      </c>
    </row>
    <row r="5007" spans="1:13">
      <c r="A5007" t="s">
        <v>16549</v>
      </c>
      <c r="B5007" t="s">
        <v>16477</v>
      </c>
      <c r="C5007" t="s">
        <v>15058</v>
      </c>
      <c r="D5007">
        <v>7032</v>
      </c>
      <c r="E5007" t="s">
        <v>952</v>
      </c>
      <c r="F5007" t="s">
        <v>40</v>
      </c>
      <c r="G5007" t="s">
        <v>40</v>
      </c>
      <c r="H5007" t="s">
        <v>41</v>
      </c>
      <c r="I5007" t="s">
        <v>219</v>
      </c>
      <c r="J5007" t="s">
        <v>220</v>
      </c>
      <c r="K5007" t="s">
        <v>291</v>
      </c>
      <c r="L5007" t="s">
        <v>218</v>
      </c>
      <c r="M5007" s="598">
        <v>29511059</v>
      </c>
    </row>
    <row r="5008" spans="1:13">
      <c r="A5008" t="s">
        <v>16515</v>
      </c>
      <c r="B5008" t="s">
        <v>16457</v>
      </c>
      <c r="C5008" t="s">
        <v>15058</v>
      </c>
      <c r="D5008">
        <v>7032</v>
      </c>
      <c r="E5008" t="s">
        <v>952</v>
      </c>
      <c r="F5008" t="s">
        <v>40</v>
      </c>
      <c r="G5008" t="s">
        <v>40</v>
      </c>
      <c r="H5008" t="s">
        <v>41</v>
      </c>
      <c r="I5008" t="s">
        <v>324</v>
      </c>
      <c r="J5008" t="s">
        <v>688</v>
      </c>
      <c r="K5008" t="s">
        <v>1171</v>
      </c>
      <c r="L5008" t="s">
        <v>34</v>
      </c>
      <c r="M5008" s="598">
        <v>30528365</v>
      </c>
    </row>
    <row r="5009" spans="1:13">
      <c r="A5009" t="s">
        <v>16571</v>
      </c>
      <c r="B5009" t="s">
        <v>16473</v>
      </c>
      <c r="C5009" t="s">
        <v>15058</v>
      </c>
      <c r="D5009">
        <v>7032</v>
      </c>
      <c r="E5009" t="s">
        <v>952</v>
      </c>
      <c r="F5009" t="s">
        <v>40</v>
      </c>
      <c r="G5009" t="s">
        <v>40</v>
      </c>
      <c r="H5009" t="s">
        <v>41</v>
      </c>
      <c r="I5009" t="s">
        <v>46</v>
      </c>
      <c r="J5009" t="s">
        <v>47</v>
      </c>
      <c r="K5009" t="s">
        <v>1171</v>
      </c>
      <c r="L5009" t="s">
        <v>218</v>
      </c>
      <c r="M5009" s="598">
        <v>30601684</v>
      </c>
    </row>
    <row r="5010" spans="1:13">
      <c r="A5010" t="s">
        <v>16554</v>
      </c>
      <c r="B5010" t="s">
        <v>16463</v>
      </c>
      <c r="C5010" t="s">
        <v>15058</v>
      </c>
      <c r="D5010">
        <v>7032</v>
      </c>
      <c r="E5010" t="s">
        <v>952</v>
      </c>
      <c r="F5010" t="s">
        <v>40</v>
      </c>
      <c r="G5010" t="s">
        <v>40</v>
      </c>
      <c r="H5010" t="s">
        <v>41</v>
      </c>
      <c r="I5010" t="s">
        <v>44</v>
      </c>
      <c r="J5010" t="s">
        <v>45</v>
      </c>
      <c r="K5010" t="s">
        <v>1170</v>
      </c>
      <c r="L5010" t="s">
        <v>32</v>
      </c>
      <c r="M5010" s="598">
        <v>30733049</v>
      </c>
    </row>
    <row r="5011" spans="1:13">
      <c r="A5011" t="s">
        <v>16520</v>
      </c>
      <c r="B5011" t="s">
        <v>16467</v>
      </c>
      <c r="C5011" t="s">
        <v>15058</v>
      </c>
      <c r="D5011">
        <v>7032</v>
      </c>
      <c r="E5011" t="s">
        <v>952</v>
      </c>
      <c r="F5011" t="s">
        <v>40</v>
      </c>
      <c r="G5011" t="s">
        <v>40</v>
      </c>
      <c r="H5011" t="s">
        <v>41</v>
      </c>
      <c r="I5011" t="s">
        <v>324</v>
      </c>
      <c r="J5011" t="s">
        <v>688</v>
      </c>
      <c r="K5011" t="s">
        <v>290</v>
      </c>
      <c r="L5011" t="s">
        <v>32</v>
      </c>
      <c r="M5011" s="598">
        <v>30868530</v>
      </c>
    </row>
    <row r="5012" spans="1:13">
      <c r="A5012" t="s">
        <v>16537</v>
      </c>
      <c r="B5012" t="s">
        <v>16477</v>
      </c>
      <c r="C5012" t="s">
        <v>15058</v>
      </c>
      <c r="D5012">
        <v>7032</v>
      </c>
      <c r="E5012" t="s">
        <v>952</v>
      </c>
      <c r="F5012" t="s">
        <v>40</v>
      </c>
      <c r="G5012" t="s">
        <v>40</v>
      </c>
      <c r="H5012" t="s">
        <v>41</v>
      </c>
      <c r="I5012" t="s">
        <v>42</v>
      </c>
      <c r="J5012" t="s">
        <v>43</v>
      </c>
      <c r="K5012" t="s">
        <v>291</v>
      </c>
      <c r="L5012" t="s">
        <v>218</v>
      </c>
      <c r="M5012" s="598">
        <v>30961508</v>
      </c>
    </row>
    <row r="5013" spans="1:13">
      <c r="A5013" t="s">
        <v>16456</v>
      </c>
      <c r="B5013" t="s">
        <v>16457</v>
      </c>
      <c r="C5013" t="s">
        <v>15058</v>
      </c>
      <c r="D5013">
        <v>7032</v>
      </c>
      <c r="E5013" t="s">
        <v>952</v>
      </c>
      <c r="F5013" t="s">
        <v>40</v>
      </c>
      <c r="G5013" t="s">
        <v>40</v>
      </c>
      <c r="H5013" t="s">
        <v>41</v>
      </c>
      <c r="I5013" t="s">
        <v>316</v>
      </c>
      <c r="J5013" t="s">
        <v>684</v>
      </c>
      <c r="K5013" t="s">
        <v>1171</v>
      </c>
      <c r="L5013" t="s">
        <v>34</v>
      </c>
      <c r="M5013" s="598">
        <v>31893939</v>
      </c>
    </row>
    <row r="5014" spans="1:13">
      <c r="A5014" t="s">
        <v>16479</v>
      </c>
      <c r="B5014" t="s">
        <v>16457</v>
      </c>
      <c r="C5014" t="s">
        <v>15058</v>
      </c>
      <c r="D5014">
        <v>7032</v>
      </c>
      <c r="E5014" t="s">
        <v>952</v>
      </c>
      <c r="F5014" t="s">
        <v>40</v>
      </c>
      <c r="G5014" t="s">
        <v>40</v>
      </c>
      <c r="H5014" t="s">
        <v>41</v>
      </c>
      <c r="I5014" t="s">
        <v>318</v>
      </c>
      <c r="J5014" t="s">
        <v>685</v>
      </c>
      <c r="K5014" t="s">
        <v>1171</v>
      </c>
      <c r="L5014" t="s">
        <v>34</v>
      </c>
      <c r="M5014" s="598">
        <v>31893939</v>
      </c>
    </row>
    <row r="5015" spans="1:13">
      <c r="A5015" t="s">
        <v>16491</v>
      </c>
      <c r="B5015" t="s">
        <v>16457</v>
      </c>
      <c r="C5015" t="s">
        <v>15058</v>
      </c>
      <c r="D5015">
        <v>7032</v>
      </c>
      <c r="E5015" t="s">
        <v>952</v>
      </c>
      <c r="F5015" t="s">
        <v>40</v>
      </c>
      <c r="G5015" t="s">
        <v>40</v>
      </c>
      <c r="H5015" t="s">
        <v>41</v>
      </c>
      <c r="I5015" t="s">
        <v>320</v>
      </c>
      <c r="J5015" t="s">
        <v>686</v>
      </c>
      <c r="K5015" t="s">
        <v>1171</v>
      </c>
      <c r="L5015" t="s">
        <v>34</v>
      </c>
      <c r="M5015" s="598">
        <v>31893939</v>
      </c>
    </row>
    <row r="5016" spans="1:13">
      <c r="A5016" t="s">
        <v>16503</v>
      </c>
      <c r="B5016" t="s">
        <v>16457</v>
      </c>
      <c r="C5016" t="s">
        <v>15058</v>
      </c>
      <c r="D5016">
        <v>7032</v>
      </c>
      <c r="E5016" t="s">
        <v>952</v>
      </c>
      <c r="F5016" t="s">
        <v>40</v>
      </c>
      <c r="G5016" t="s">
        <v>40</v>
      </c>
      <c r="H5016" t="s">
        <v>41</v>
      </c>
      <c r="I5016" t="s">
        <v>322</v>
      </c>
      <c r="J5016" t="s">
        <v>687</v>
      </c>
      <c r="K5016" t="s">
        <v>1171</v>
      </c>
      <c r="L5016" t="s">
        <v>34</v>
      </c>
      <c r="M5016" s="598">
        <v>31893939</v>
      </c>
    </row>
    <row r="5017" spans="1:13">
      <c r="A5017" t="s">
        <v>16466</v>
      </c>
      <c r="B5017" t="s">
        <v>16467</v>
      </c>
      <c r="C5017" t="s">
        <v>15058</v>
      </c>
      <c r="D5017">
        <v>7032</v>
      </c>
      <c r="E5017" t="s">
        <v>952</v>
      </c>
      <c r="F5017" t="s">
        <v>40</v>
      </c>
      <c r="G5017" t="s">
        <v>40</v>
      </c>
      <c r="H5017" t="s">
        <v>41</v>
      </c>
      <c r="I5017" t="s">
        <v>316</v>
      </c>
      <c r="J5017" t="s">
        <v>684</v>
      </c>
      <c r="K5017" t="s">
        <v>290</v>
      </c>
      <c r="L5017" t="s">
        <v>32</v>
      </c>
      <c r="M5017" s="598">
        <v>32249910</v>
      </c>
    </row>
    <row r="5018" spans="1:13">
      <c r="A5018" t="s">
        <v>16484</v>
      </c>
      <c r="B5018" t="s">
        <v>16467</v>
      </c>
      <c r="C5018" t="s">
        <v>15058</v>
      </c>
      <c r="D5018">
        <v>7032</v>
      </c>
      <c r="E5018" t="s">
        <v>952</v>
      </c>
      <c r="F5018" t="s">
        <v>40</v>
      </c>
      <c r="G5018" t="s">
        <v>40</v>
      </c>
      <c r="H5018" t="s">
        <v>41</v>
      </c>
      <c r="I5018" t="s">
        <v>318</v>
      </c>
      <c r="J5018" t="s">
        <v>685</v>
      </c>
      <c r="K5018" t="s">
        <v>290</v>
      </c>
      <c r="L5018" t="s">
        <v>32</v>
      </c>
      <c r="M5018" s="598">
        <v>32249910</v>
      </c>
    </row>
    <row r="5019" spans="1:13">
      <c r="A5019" t="s">
        <v>16496</v>
      </c>
      <c r="B5019" t="s">
        <v>16467</v>
      </c>
      <c r="C5019" t="s">
        <v>15058</v>
      </c>
      <c r="D5019">
        <v>7032</v>
      </c>
      <c r="E5019" t="s">
        <v>952</v>
      </c>
      <c r="F5019" t="s">
        <v>40</v>
      </c>
      <c r="G5019" t="s">
        <v>40</v>
      </c>
      <c r="H5019" t="s">
        <v>41</v>
      </c>
      <c r="I5019" t="s">
        <v>320</v>
      </c>
      <c r="J5019" t="s">
        <v>686</v>
      </c>
      <c r="K5019" t="s">
        <v>290</v>
      </c>
      <c r="L5019" t="s">
        <v>32</v>
      </c>
      <c r="M5019" s="598">
        <v>32249910</v>
      </c>
    </row>
    <row r="5020" spans="1:13">
      <c r="A5020" t="s">
        <v>16508</v>
      </c>
      <c r="B5020" t="s">
        <v>16467</v>
      </c>
      <c r="C5020" t="s">
        <v>15058</v>
      </c>
      <c r="D5020">
        <v>7032</v>
      </c>
      <c r="E5020" t="s">
        <v>952</v>
      </c>
      <c r="F5020" t="s">
        <v>40</v>
      </c>
      <c r="G5020" t="s">
        <v>40</v>
      </c>
      <c r="H5020" t="s">
        <v>41</v>
      </c>
      <c r="I5020" t="s">
        <v>322</v>
      </c>
      <c r="J5020" t="s">
        <v>687</v>
      </c>
      <c r="K5020" t="s">
        <v>290</v>
      </c>
      <c r="L5020" t="s">
        <v>32</v>
      </c>
      <c r="M5020" s="598">
        <v>32249910</v>
      </c>
    </row>
    <row r="5021" spans="1:13">
      <c r="A5021" t="s">
        <v>16559</v>
      </c>
      <c r="B5021" t="s">
        <v>16473</v>
      </c>
      <c r="C5021" t="s">
        <v>15058</v>
      </c>
      <c r="D5021">
        <v>7032</v>
      </c>
      <c r="E5021" t="s">
        <v>952</v>
      </c>
      <c r="F5021" t="s">
        <v>40</v>
      </c>
      <c r="G5021" t="s">
        <v>40</v>
      </c>
      <c r="H5021" t="s">
        <v>41</v>
      </c>
      <c r="I5021" t="s">
        <v>44</v>
      </c>
      <c r="J5021" t="s">
        <v>45</v>
      </c>
      <c r="K5021" t="s">
        <v>1171</v>
      </c>
      <c r="L5021" t="s">
        <v>218</v>
      </c>
      <c r="M5021" s="598">
        <v>32269701</v>
      </c>
    </row>
    <row r="5022" spans="1:13">
      <c r="A5022" t="s">
        <v>16542</v>
      </c>
      <c r="B5022" t="s">
        <v>16463</v>
      </c>
      <c r="C5022" t="s">
        <v>15058</v>
      </c>
      <c r="D5022">
        <v>7032</v>
      </c>
      <c r="E5022" t="s">
        <v>952</v>
      </c>
      <c r="F5022" t="s">
        <v>40</v>
      </c>
      <c r="G5022" t="s">
        <v>40</v>
      </c>
      <c r="H5022" t="s">
        <v>41</v>
      </c>
      <c r="I5022" t="s">
        <v>219</v>
      </c>
      <c r="J5022" t="s">
        <v>220</v>
      </c>
      <c r="K5022" t="s">
        <v>1170</v>
      </c>
      <c r="L5022" t="s">
        <v>32</v>
      </c>
      <c r="M5022" s="598">
        <v>32321636</v>
      </c>
    </row>
    <row r="5023" spans="1:13">
      <c r="A5023" t="s">
        <v>16525</v>
      </c>
      <c r="B5023" t="s">
        <v>16477</v>
      </c>
      <c r="C5023" t="s">
        <v>15058</v>
      </c>
      <c r="D5023">
        <v>7032</v>
      </c>
      <c r="E5023" t="s">
        <v>952</v>
      </c>
      <c r="F5023" t="s">
        <v>40</v>
      </c>
      <c r="G5023" t="s">
        <v>40</v>
      </c>
      <c r="H5023" t="s">
        <v>41</v>
      </c>
      <c r="I5023" t="s">
        <v>324</v>
      </c>
      <c r="J5023" t="s">
        <v>688</v>
      </c>
      <c r="K5023" t="s">
        <v>291</v>
      </c>
      <c r="L5023" t="s">
        <v>218</v>
      </c>
      <c r="M5023" s="598">
        <v>32411957</v>
      </c>
    </row>
    <row r="5024" spans="1:13">
      <c r="A5024" t="s">
        <v>16476</v>
      </c>
      <c r="B5024" t="s">
        <v>16477</v>
      </c>
      <c r="C5024" t="s">
        <v>15058</v>
      </c>
      <c r="D5024">
        <v>7032</v>
      </c>
      <c r="E5024" t="s">
        <v>952</v>
      </c>
      <c r="F5024" t="s">
        <v>40</v>
      </c>
      <c r="G5024" t="s">
        <v>40</v>
      </c>
      <c r="H5024" t="s">
        <v>41</v>
      </c>
      <c r="I5024" t="s">
        <v>316</v>
      </c>
      <c r="J5024" t="s">
        <v>684</v>
      </c>
      <c r="K5024" t="s">
        <v>291</v>
      </c>
      <c r="L5024" t="s">
        <v>218</v>
      </c>
      <c r="M5024" s="598">
        <v>33862406</v>
      </c>
    </row>
    <row r="5025" spans="1:13">
      <c r="A5025" t="s">
        <v>16489</v>
      </c>
      <c r="B5025" t="s">
        <v>16477</v>
      </c>
      <c r="C5025" t="s">
        <v>15058</v>
      </c>
      <c r="D5025">
        <v>7032</v>
      </c>
      <c r="E5025" t="s">
        <v>952</v>
      </c>
      <c r="F5025" t="s">
        <v>40</v>
      </c>
      <c r="G5025" t="s">
        <v>40</v>
      </c>
      <c r="H5025" t="s">
        <v>41</v>
      </c>
      <c r="I5025" t="s">
        <v>318</v>
      </c>
      <c r="J5025" t="s">
        <v>685</v>
      </c>
      <c r="K5025" t="s">
        <v>291</v>
      </c>
      <c r="L5025" t="s">
        <v>218</v>
      </c>
      <c r="M5025" s="598">
        <v>33862406</v>
      </c>
    </row>
    <row r="5026" spans="1:13">
      <c r="A5026" t="s">
        <v>16501</v>
      </c>
      <c r="B5026" t="s">
        <v>16477</v>
      </c>
      <c r="C5026" t="s">
        <v>15058</v>
      </c>
      <c r="D5026">
        <v>7032</v>
      </c>
      <c r="E5026" t="s">
        <v>952</v>
      </c>
      <c r="F5026" t="s">
        <v>40</v>
      </c>
      <c r="G5026" t="s">
        <v>40</v>
      </c>
      <c r="H5026" t="s">
        <v>41</v>
      </c>
      <c r="I5026" t="s">
        <v>320</v>
      </c>
      <c r="J5026" t="s">
        <v>686</v>
      </c>
      <c r="K5026" t="s">
        <v>291</v>
      </c>
      <c r="L5026" t="s">
        <v>218</v>
      </c>
      <c r="M5026" s="598">
        <v>33862406</v>
      </c>
    </row>
    <row r="5027" spans="1:13">
      <c r="A5027" t="s">
        <v>16513</v>
      </c>
      <c r="B5027" t="s">
        <v>16477</v>
      </c>
      <c r="C5027" t="s">
        <v>15058</v>
      </c>
      <c r="D5027">
        <v>7032</v>
      </c>
      <c r="E5027" t="s">
        <v>952</v>
      </c>
      <c r="F5027" t="s">
        <v>40</v>
      </c>
      <c r="G5027" t="s">
        <v>40</v>
      </c>
      <c r="H5027" t="s">
        <v>41</v>
      </c>
      <c r="I5027" t="s">
        <v>322</v>
      </c>
      <c r="J5027" t="s">
        <v>687</v>
      </c>
      <c r="K5027" t="s">
        <v>291</v>
      </c>
      <c r="L5027" t="s">
        <v>218</v>
      </c>
      <c r="M5027" s="598">
        <v>33862406</v>
      </c>
    </row>
    <row r="5028" spans="1:13">
      <c r="A5028" t="s">
        <v>16530</v>
      </c>
      <c r="B5028" t="s">
        <v>16463</v>
      </c>
      <c r="C5028" t="s">
        <v>15058</v>
      </c>
      <c r="D5028">
        <v>7032</v>
      </c>
      <c r="E5028" t="s">
        <v>952</v>
      </c>
      <c r="F5028" t="s">
        <v>40</v>
      </c>
      <c r="G5028" t="s">
        <v>40</v>
      </c>
      <c r="H5028" t="s">
        <v>41</v>
      </c>
      <c r="I5028" t="s">
        <v>42</v>
      </c>
      <c r="J5028" t="s">
        <v>43</v>
      </c>
      <c r="K5028" t="s">
        <v>1170</v>
      </c>
      <c r="L5028" t="s">
        <v>32</v>
      </c>
      <c r="M5028" s="598">
        <v>33910223</v>
      </c>
    </row>
    <row r="5029" spans="1:13">
      <c r="A5029" t="s">
        <v>16547</v>
      </c>
      <c r="B5029" t="s">
        <v>16473</v>
      </c>
      <c r="C5029" t="s">
        <v>15058</v>
      </c>
      <c r="D5029">
        <v>7032</v>
      </c>
      <c r="E5029" t="s">
        <v>952</v>
      </c>
      <c r="F5029" t="s">
        <v>40</v>
      </c>
      <c r="G5029" t="s">
        <v>40</v>
      </c>
      <c r="H5029" t="s">
        <v>41</v>
      </c>
      <c r="I5029" t="s">
        <v>219</v>
      </c>
      <c r="J5029" t="s">
        <v>220</v>
      </c>
      <c r="K5029" t="s">
        <v>1171</v>
      </c>
      <c r="L5029" t="s">
        <v>218</v>
      </c>
      <c r="M5029" s="598">
        <v>33937717</v>
      </c>
    </row>
    <row r="5030" spans="1:13">
      <c r="A5030" t="s">
        <v>16588</v>
      </c>
      <c r="B5030" t="s">
        <v>16459</v>
      </c>
      <c r="C5030" t="s">
        <v>15058</v>
      </c>
      <c r="D5030">
        <v>7032</v>
      </c>
      <c r="E5030" t="s">
        <v>952</v>
      </c>
      <c r="F5030" t="s">
        <v>40</v>
      </c>
      <c r="G5030" t="s">
        <v>40</v>
      </c>
      <c r="H5030" t="s">
        <v>41</v>
      </c>
      <c r="I5030" t="s">
        <v>48</v>
      </c>
      <c r="J5030" t="s">
        <v>49</v>
      </c>
      <c r="K5030" t="s">
        <v>290</v>
      </c>
      <c r="L5030" t="s">
        <v>34</v>
      </c>
      <c r="M5030" s="598">
        <v>34096178</v>
      </c>
    </row>
    <row r="5031" spans="1:13">
      <c r="A5031" t="s">
        <v>16600</v>
      </c>
      <c r="B5031" t="s">
        <v>16459</v>
      </c>
      <c r="C5031" t="s">
        <v>15058</v>
      </c>
      <c r="D5031">
        <v>7032</v>
      </c>
      <c r="E5031" t="s">
        <v>952</v>
      </c>
      <c r="F5031" t="s">
        <v>40</v>
      </c>
      <c r="G5031" t="s">
        <v>40</v>
      </c>
      <c r="H5031" t="s">
        <v>41</v>
      </c>
      <c r="I5031" t="s">
        <v>50</v>
      </c>
      <c r="J5031" t="s">
        <v>51</v>
      </c>
      <c r="K5031" t="s">
        <v>290</v>
      </c>
      <c r="L5031" t="s">
        <v>34</v>
      </c>
      <c r="M5031" s="598">
        <v>34096178</v>
      </c>
    </row>
    <row r="5032" spans="1:13">
      <c r="A5032" t="s">
        <v>16612</v>
      </c>
      <c r="B5032" t="s">
        <v>16459</v>
      </c>
      <c r="C5032" t="s">
        <v>15058</v>
      </c>
      <c r="D5032">
        <v>7032</v>
      </c>
      <c r="E5032" t="s">
        <v>952</v>
      </c>
      <c r="F5032" t="s">
        <v>40</v>
      </c>
      <c r="G5032" t="s">
        <v>40</v>
      </c>
      <c r="H5032" t="s">
        <v>41</v>
      </c>
      <c r="I5032" t="s">
        <v>223</v>
      </c>
      <c r="J5032" t="s">
        <v>56</v>
      </c>
      <c r="K5032" t="s">
        <v>290</v>
      </c>
      <c r="L5032" t="s">
        <v>34</v>
      </c>
      <c r="M5032" s="598">
        <v>34096178</v>
      </c>
    </row>
    <row r="5033" spans="1:13">
      <c r="A5033" t="s">
        <v>16624</v>
      </c>
      <c r="B5033" t="s">
        <v>16459</v>
      </c>
      <c r="C5033" t="s">
        <v>15058</v>
      </c>
      <c r="D5033">
        <v>7032</v>
      </c>
      <c r="E5033" t="s">
        <v>952</v>
      </c>
      <c r="F5033" t="s">
        <v>40</v>
      </c>
      <c r="G5033" t="s">
        <v>40</v>
      </c>
      <c r="H5033" t="s">
        <v>41</v>
      </c>
      <c r="I5033" t="s">
        <v>421</v>
      </c>
      <c r="J5033" t="s">
        <v>441</v>
      </c>
      <c r="K5033" t="s">
        <v>290</v>
      </c>
      <c r="L5033" t="s">
        <v>34</v>
      </c>
      <c r="M5033" s="598">
        <v>34096178</v>
      </c>
    </row>
    <row r="5034" spans="1:13">
      <c r="A5034" t="s">
        <v>16636</v>
      </c>
      <c r="B5034" t="s">
        <v>16459</v>
      </c>
      <c r="C5034" t="s">
        <v>15058</v>
      </c>
      <c r="D5034">
        <v>7032</v>
      </c>
      <c r="E5034" t="s">
        <v>952</v>
      </c>
      <c r="F5034" t="s">
        <v>40</v>
      </c>
      <c r="G5034" t="s">
        <v>40</v>
      </c>
      <c r="H5034" t="s">
        <v>41</v>
      </c>
      <c r="I5034" t="s">
        <v>422</v>
      </c>
      <c r="J5034" t="s">
        <v>442</v>
      </c>
      <c r="K5034" t="s">
        <v>290</v>
      </c>
      <c r="L5034" t="s">
        <v>34</v>
      </c>
      <c r="M5034" s="598">
        <v>34096178</v>
      </c>
    </row>
    <row r="5035" spans="1:13">
      <c r="A5035" t="s">
        <v>16648</v>
      </c>
      <c r="B5035" t="s">
        <v>16459</v>
      </c>
      <c r="C5035" t="s">
        <v>15058</v>
      </c>
      <c r="D5035">
        <v>7032</v>
      </c>
      <c r="E5035" t="s">
        <v>952</v>
      </c>
      <c r="F5035" t="s">
        <v>40</v>
      </c>
      <c r="G5035" t="s">
        <v>40</v>
      </c>
      <c r="H5035" t="s">
        <v>41</v>
      </c>
      <c r="I5035" t="s">
        <v>423</v>
      </c>
      <c r="J5035" t="s">
        <v>443</v>
      </c>
      <c r="K5035" t="s">
        <v>290</v>
      </c>
      <c r="L5035" t="s">
        <v>34</v>
      </c>
      <c r="M5035" s="598">
        <v>34096178</v>
      </c>
    </row>
    <row r="5036" spans="1:13">
      <c r="A5036" t="s">
        <v>16660</v>
      </c>
      <c r="B5036" t="s">
        <v>16459</v>
      </c>
      <c r="C5036" t="s">
        <v>15058</v>
      </c>
      <c r="D5036">
        <v>7032</v>
      </c>
      <c r="E5036" t="s">
        <v>952</v>
      </c>
      <c r="F5036" t="s">
        <v>40</v>
      </c>
      <c r="G5036" t="s">
        <v>40</v>
      </c>
      <c r="H5036" t="s">
        <v>41</v>
      </c>
      <c r="I5036" t="s">
        <v>424</v>
      </c>
      <c r="J5036" t="s">
        <v>444</v>
      </c>
      <c r="K5036" t="s">
        <v>290</v>
      </c>
      <c r="L5036" t="s">
        <v>34</v>
      </c>
      <c r="M5036" s="598">
        <v>34096178</v>
      </c>
    </row>
    <row r="5037" spans="1:13">
      <c r="A5037" t="s">
        <v>16672</v>
      </c>
      <c r="B5037" t="s">
        <v>16459</v>
      </c>
      <c r="C5037" t="s">
        <v>15058</v>
      </c>
      <c r="D5037">
        <v>7032</v>
      </c>
      <c r="E5037" t="s">
        <v>952</v>
      </c>
      <c r="F5037" t="s">
        <v>40</v>
      </c>
      <c r="G5037" t="s">
        <v>40</v>
      </c>
      <c r="H5037" t="s">
        <v>41</v>
      </c>
      <c r="I5037" t="s">
        <v>425</v>
      </c>
      <c r="J5037" t="s">
        <v>445</v>
      </c>
      <c r="K5037" t="s">
        <v>290</v>
      </c>
      <c r="L5037" t="s">
        <v>34</v>
      </c>
      <c r="M5037" s="598">
        <v>34096178</v>
      </c>
    </row>
    <row r="5038" spans="1:13">
      <c r="A5038" t="s">
        <v>16518</v>
      </c>
      <c r="B5038" t="s">
        <v>16463</v>
      </c>
      <c r="C5038" t="s">
        <v>15058</v>
      </c>
      <c r="D5038">
        <v>7032</v>
      </c>
      <c r="E5038" t="s">
        <v>952</v>
      </c>
      <c r="F5038" t="s">
        <v>40</v>
      </c>
      <c r="G5038" t="s">
        <v>40</v>
      </c>
      <c r="H5038" t="s">
        <v>41</v>
      </c>
      <c r="I5038" t="s">
        <v>324</v>
      </c>
      <c r="J5038" t="s">
        <v>688</v>
      </c>
      <c r="K5038" t="s">
        <v>1170</v>
      </c>
      <c r="L5038" t="s">
        <v>32</v>
      </c>
      <c r="M5038" s="598">
        <v>35498810</v>
      </c>
    </row>
    <row r="5039" spans="1:13">
      <c r="A5039" t="s">
        <v>16535</v>
      </c>
      <c r="B5039" t="s">
        <v>16473</v>
      </c>
      <c r="C5039" t="s">
        <v>15058</v>
      </c>
      <c r="D5039">
        <v>7032</v>
      </c>
      <c r="E5039" t="s">
        <v>952</v>
      </c>
      <c r="F5039" t="s">
        <v>40</v>
      </c>
      <c r="G5039" t="s">
        <v>40</v>
      </c>
      <c r="H5039" t="s">
        <v>41</v>
      </c>
      <c r="I5039" t="s">
        <v>42</v>
      </c>
      <c r="J5039" t="s">
        <v>43</v>
      </c>
      <c r="K5039" t="s">
        <v>1171</v>
      </c>
      <c r="L5039" t="s">
        <v>218</v>
      </c>
      <c r="M5039" s="598">
        <v>35605734</v>
      </c>
    </row>
    <row r="5040" spans="1:13">
      <c r="A5040" t="s">
        <v>16576</v>
      </c>
      <c r="B5040" t="s">
        <v>16459</v>
      </c>
      <c r="C5040" t="s">
        <v>15058</v>
      </c>
      <c r="D5040">
        <v>7032</v>
      </c>
      <c r="E5040" t="s">
        <v>952</v>
      </c>
      <c r="F5040" t="s">
        <v>40</v>
      </c>
      <c r="G5040" t="s">
        <v>40</v>
      </c>
      <c r="H5040" t="s">
        <v>41</v>
      </c>
      <c r="I5040" t="s">
        <v>221</v>
      </c>
      <c r="J5040" t="s">
        <v>222</v>
      </c>
      <c r="K5040" t="s">
        <v>290</v>
      </c>
      <c r="L5040" t="s">
        <v>34</v>
      </c>
      <c r="M5040" s="598">
        <v>36181530</v>
      </c>
    </row>
    <row r="5041" spans="1:13">
      <c r="A5041" t="s">
        <v>16462</v>
      </c>
      <c r="B5041" t="s">
        <v>16463</v>
      </c>
      <c r="C5041" t="s">
        <v>15058</v>
      </c>
      <c r="D5041">
        <v>7032</v>
      </c>
      <c r="E5041" t="s">
        <v>952</v>
      </c>
      <c r="F5041" t="s">
        <v>40</v>
      </c>
      <c r="G5041" t="s">
        <v>40</v>
      </c>
      <c r="H5041" t="s">
        <v>41</v>
      </c>
      <c r="I5041" t="s">
        <v>316</v>
      </c>
      <c r="J5041" t="s">
        <v>684</v>
      </c>
      <c r="K5041" t="s">
        <v>1170</v>
      </c>
      <c r="L5041" t="s">
        <v>32</v>
      </c>
      <c r="M5041" s="598">
        <v>37087397</v>
      </c>
    </row>
    <row r="5042" spans="1:13">
      <c r="A5042" t="s">
        <v>16482</v>
      </c>
      <c r="B5042" t="s">
        <v>16463</v>
      </c>
      <c r="C5042" t="s">
        <v>15058</v>
      </c>
      <c r="D5042">
        <v>7032</v>
      </c>
      <c r="E5042" t="s">
        <v>952</v>
      </c>
      <c r="F5042" t="s">
        <v>40</v>
      </c>
      <c r="G5042" t="s">
        <v>40</v>
      </c>
      <c r="H5042" t="s">
        <v>41</v>
      </c>
      <c r="I5042" t="s">
        <v>318</v>
      </c>
      <c r="J5042" t="s">
        <v>685</v>
      </c>
      <c r="K5042" t="s">
        <v>1170</v>
      </c>
      <c r="L5042" t="s">
        <v>32</v>
      </c>
      <c r="M5042" s="598">
        <v>37087397</v>
      </c>
    </row>
    <row r="5043" spans="1:13">
      <c r="A5043" t="s">
        <v>16494</v>
      </c>
      <c r="B5043" t="s">
        <v>16463</v>
      </c>
      <c r="C5043" t="s">
        <v>15058</v>
      </c>
      <c r="D5043">
        <v>7032</v>
      </c>
      <c r="E5043" t="s">
        <v>952</v>
      </c>
      <c r="F5043" t="s">
        <v>40</v>
      </c>
      <c r="G5043" t="s">
        <v>40</v>
      </c>
      <c r="H5043" t="s">
        <v>41</v>
      </c>
      <c r="I5043" t="s">
        <v>320</v>
      </c>
      <c r="J5043" t="s">
        <v>686</v>
      </c>
      <c r="K5043" t="s">
        <v>1170</v>
      </c>
      <c r="L5043" t="s">
        <v>32</v>
      </c>
      <c r="M5043" s="598">
        <v>37087397</v>
      </c>
    </row>
    <row r="5044" spans="1:13">
      <c r="A5044" t="s">
        <v>16506</v>
      </c>
      <c r="B5044" t="s">
        <v>16463</v>
      </c>
      <c r="C5044" t="s">
        <v>15058</v>
      </c>
      <c r="D5044">
        <v>7032</v>
      </c>
      <c r="E5044" t="s">
        <v>952</v>
      </c>
      <c r="F5044" t="s">
        <v>40</v>
      </c>
      <c r="G5044" t="s">
        <v>40</v>
      </c>
      <c r="H5044" t="s">
        <v>41</v>
      </c>
      <c r="I5044" t="s">
        <v>322</v>
      </c>
      <c r="J5044" t="s">
        <v>687</v>
      </c>
      <c r="K5044" t="s">
        <v>1170</v>
      </c>
      <c r="L5044" t="s">
        <v>32</v>
      </c>
      <c r="M5044" s="598">
        <v>37087397</v>
      </c>
    </row>
    <row r="5045" spans="1:13">
      <c r="A5045" t="s">
        <v>16523</v>
      </c>
      <c r="B5045" t="s">
        <v>16473</v>
      </c>
      <c r="C5045" t="s">
        <v>15058</v>
      </c>
      <c r="D5045">
        <v>7032</v>
      </c>
      <c r="E5045" t="s">
        <v>952</v>
      </c>
      <c r="F5045" t="s">
        <v>40</v>
      </c>
      <c r="G5045" t="s">
        <v>40</v>
      </c>
      <c r="H5045" t="s">
        <v>41</v>
      </c>
      <c r="I5045" t="s">
        <v>324</v>
      </c>
      <c r="J5045" t="s">
        <v>688</v>
      </c>
      <c r="K5045" t="s">
        <v>1171</v>
      </c>
      <c r="L5045" t="s">
        <v>218</v>
      </c>
      <c r="M5045" s="598">
        <v>37273750</v>
      </c>
    </row>
    <row r="5046" spans="1:13">
      <c r="A5046" t="s">
        <v>16564</v>
      </c>
      <c r="B5046" t="s">
        <v>16459</v>
      </c>
      <c r="C5046" t="s">
        <v>15058</v>
      </c>
      <c r="D5046">
        <v>7032</v>
      </c>
      <c r="E5046" t="s">
        <v>952</v>
      </c>
      <c r="F5046" t="s">
        <v>40</v>
      </c>
      <c r="G5046" t="s">
        <v>40</v>
      </c>
      <c r="H5046" t="s">
        <v>41</v>
      </c>
      <c r="I5046" t="s">
        <v>46</v>
      </c>
      <c r="J5046" t="s">
        <v>47</v>
      </c>
      <c r="K5046" t="s">
        <v>290</v>
      </c>
      <c r="L5046" t="s">
        <v>34</v>
      </c>
      <c r="M5046" s="598">
        <v>38266883</v>
      </c>
    </row>
    <row r="5047" spans="1:13">
      <c r="A5047" t="s">
        <v>16472</v>
      </c>
      <c r="B5047" t="s">
        <v>16473</v>
      </c>
      <c r="C5047" t="s">
        <v>15058</v>
      </c>
      <c r="D5047">
        <v>7032</v>
      </c>
      <c r="E5047" t="s">
        <v>952</v>
      </c>
      <c r="F5047" t="s">
        <v>40</v>
      </c>
      <c r="G5047" t="s">
        <v>40</v>
      </c>
      <c r="H5047" t="s">
        <v>41</v>
      </c>
      <c r="I5047" t="s">
        <v>316</v>
      </c>
      <c r="J5047" t="s">
        <v>684</v>
      </c>
      <c r="K5047" t="s">
        <v>1171</v>
      </c>
      <c r="L5047" t="s">
        <v>218</v>
      </c>
      <c r="M5047" s="598">
        <v>38941767</v>
      </c>
    </row>
    <row r="5048" spans="1:13">
      <c r="A5048" t="s">
        <v>16487</v>
      </c>
      <c r="B5048" t="s">
        <v>16473</v>
      </c>
      <c r="C5048" t="s">
        <v>15058</v>
      </c>
      <c r="D5048">
        <v>7032</v>
      </c>
      <c r="E5048" t="s">
        <v>952</v>
      </c>
      <c r="F5048" t="s">
        <v>40</v>
      </c>
      <c r="G5048" t="s">
        <v>40</v>
      </c>
      <c r="H5048" t="s">
        <v>41</v>
      </c>
      <c r="I5048" t="s">
        <v>318</v>
      </c>
      <c r="J5048" t="s">
        <v>685</v>
      </c>
      <c r="K5048" t="s">
        <v>1171</v>
      </c>
      <c r="L5048" t="s">
        <v>218</v>
      </c>
      <c r="M5048" s="598">
        <v>38941767</v>
      </c>
    </row>
    <row r="5049" spans="1:13">
      <c r="A5049" t="s">
        <v>16499</v>
      </c>
      <c r="B5049" t="s">
        <v>16473</v>
      </c>
      <c r="C5049" t="s">
        <v>15058</v>
      </c>
      <c r="D5049">
        <v>7032</v>
      </c>
      <c r="E5049" t="s">
        <v>952</v>
      </c>
      <c r="F5049" t="s">
        <v>40</v>
      </c>
      <c r="G5049" t="s">
        <v>40</v>
      </c>
      <c r="H5049" t="s">
        <v>41</v>
      </c>
      <c r="I5049" t="s">
        <v>320</v>
      </c>
      <c r="J5049" t="s">
        <v>686</v>
      </c>
      <c r="K5049" t="s">
        <v>1171</v>
      </c>
      <c r="L5049" t="s">
        <v>218</v>
      </c>
      <c r="M5049" s="598">
        <v>38941767</v>
      </c>
    </row>
    <row r="5050" spans="1:13">
      <c r="A5050" t="s">
        <v>16511</v>
      </c>
      <c r="B5050" t="s">
        <v>16473</v>
      </c>
      <c r="C5050" t="s">
        <v>15058</v>
      </c>
      <c r="D5050">
        <v>7032</v>
      </c>
      <c r="E5050" t="s">
        <v>952</v>
      </c>
      <c r="F5050" t="s">
        <v>40</v>
      </c>
      <c r="G5050" t="s">
        <v>40</v>
      </c>
      <c r="H5050" t="s">
        <v>41</v>
      </c>
      <c r="I5050" t="s">
        <v>322</v>
      </c>
      <c r="J5050" t="s">
        <v>687</v>
      </c>
      <c r="K5050" t="s">
        <v>1171</v>
      </c>
      <c r="L5050" t="s">
        <v>218</v>
      </c>
      <c r="M5050" s="598">
        <v>38941767</v>
      </c>
    </row>
    <row r="5051" spans="1:13">
      <c r="A5051" t="s">
        <v>16586</v>
      </c>
      <c r="B5051" t="s">
        <v>16455</v>
      </c>
      <c r="C5051" t="s">
        <v>15058</v>
      </c>
      <c r="D5051">
        <v>7032</v>
      </c>
      <c r="E5051" t="s">
        <v>952</v>
      </c>
      <c r="F5051" t="s">
        <v>40</v>
      </c>
      <c r="G5051" t="s">
        <v>40</v>
      </c>
      <c r="H5051" t="s">
        <v>41</v>
      </c>
      <c r="I5051" t="s">
        <v>48</v>
      </c>
      <c r="J5051" t="s">
        <v>49</v>
      </c>
      <c r="K5051" t="s">
        <v>1170</v>
      </c>
      <c r="L5051" t="s">
        <v>34</v>
      </c>
      <c r="M5051" s="598">
        <v>39210604</v>
      </c>
    </row>
    <row r="5052" spans="1:13">
      <c r="A5052" t="s">
        <v>16598</v>
      </c>
      <c r="B5052" t="s">
        <v>16455</v>
      </c>
      <c r="C5052" t="s">
        <v>15058</v>
      </c>
      <c r="D5052">
        <v>7032</v>
      </c>
      <c r="E5052" t="s">
        <v>952</v>
      </c>
      <c r="F5052" t="s">
        <v>40</v>
      </c>
      <c r="G5052" t="s">
        <v>40</v>
      </c>
      <c r="H5052" t="s">
        <v>41</v>
      </c>
      <c r="I5052" t="s">
        <v>50</v>
      </c>
      <c r="J5052" t="s">
        <v>51</v>
      </c>
      <c r="K5052" t="s">
        <v>1170</v>
      </c>
      <c r="L5052" t="s">
        <v>34</v>
      </c>
      <c r="M5052" s="598">
        <v>39210604</v>
      </c>
    </row>
    <row r="5053" spans="1:13">
      <c r="A5053" t="s">
        <v>16610</v>
      </c>
      <c r="B5053" t="s">
        <v>16455</v>
      </c>
      <c r="C5053" t="s">
        <v>15058</v>
      </c>
      <c r="D5053">
        <v>7032</v>
      </c>
      <c r="E5053" t="s">
        <v>952</v>
      </c>
      <c r="F5053" t="s">
        <v>40</v>
      </c>
      <c r="G5053" t="s">
        <v>40</v>
      </c>
      <c r="H5053" t="s">
        <v>41</v>
      </c>
      <c r="I5053" t="s">
        <v>223</v>
      </c>
      <c r="J5053" t="s">
        <v>56</v>
      </c>
      <c r="K5053" t="s">
        <v>1170</v>
      </c>
      <c r="L5053" t="s">
        <v>34</v>
      </c>
      <c r="M5053" s="598">
        <v>39210604</v>
      </c>
    </row>
    <row r="5054" spans="1:13">
      <c r="A5054" t="s">
        <v>16622</v>
      </c>
      <c r="B5054" t="s">
        <v>16455</v>
      </c>
      <c r="C5054" t="s">
        <v>15058</v>
      </c>
      <c r="D5054">
        <v>7032</v>
      </c>
      <c r="E5054" t="s">
        <v>952</v>
      </c>
      <c r="F5054" t="s">
        <v>40</v>
      </c>
      <c r="G5054" t="s">
        <v>40</v>
      </c>
      <c r="H5054" t="s">
        <v>41</v>
      </c>
      <c r="I5054" t="s">
        <v>421</v>
      </c>
      <c r="J5054" t="s">
        <v>441</v>
      </c>
      <c r="K5054" t="s">
        <v>1170</v>
      </c>
      <c r="L5054" t="s">
        <v>34</v>
      </c>
      <c r="M5054" s="598">
        <v>39210604</v>
      </c>
    </row>
    <row r="5055" spans="1:13">
      <c r="A5055" t="s">
        <v>16634</v>
      </c>
      <c r="B5055" t="s">
        <v>16455</v>
      </c>
      <c r="C5055" t="s">
        <v>15058</v>
      </c>
      <c r="D5055">
        <v>7032</v>
      </c>
      <c r="E5055" t="s">
        <v>952</v>
      </c>
      <c r="F5055" t="s">
        <v>40</v>
      </c>
      <c r="G5055" t="s">
        <v>40</v>
      </c>
      <c r="H5055" t="s">
        <v>41</v>
      </c>
      <c r="I5055" t="s">
        <v>422</v>
      </c>
      <c r="J5055" t="s">
        <v>442</v>
      </c>
      <c r="K5055" t="s">
        <v>1170</v>
      </c>
      <c r="L5055" t="s">
        <v>34</v>
      </c>
      <c r="M5055" s="598">
        <v>39210604</v>
      </c>
    </row>
    <row r="5056" spans="1:13">
      <c r="A5056" t="s">
        <v>16646</v>
      </c>
      <c r="B5056" t="s">
        <v>16455</v>
      </c>
      <c r="C5056" t="s">
        <v>15058</v>
      </c>
      <c r="D5056">
        <v>7032</v>
      </c>
      <c r="E5056" t="s">
        <v>952</v>
      </c>
      <c r="F5056" t="s">
        <v>40</v>
      </c>
      <c r="G5056" t="s">
        <v>40</v>
      </c>
      <c r="H5056" t="s">
        <v>41</v>
      </c>
      <c r="I5056" t="s">
        <v>423</v>
      </c>
      <c r="J5056" t="s">
        <v>443</v>
      </c>
      <c r="K5056" t="s">
        <v>1170</v>
      </c>
      <c r="L5056" t="s">
        <v>34</v>
      </c>
      <c r="M5056" s="598">
        <v>39210604</v>
      </c>
    </row>
    <row r="5057" spans="1:13">
      <c r="A5057" t="s">
        <v>16658</v>
      </c>
      <c r="B5057" t="s">
        <v>16455</v>
      </c>
      <c r="C5057" t="s">
        <v>15058</v>
      </c>
      <c r="D5057">
        <v>7032</v>
      </c>
      <c r="E5057" t="s">
        <v>952</v>
      </c>
      <c r="F5057" t="s">
        <v>40</v>
      </c>
      <c r="G5057" t="s">
        <v>40</v>
      </c>
      <c r="H5057" t="s">
        <v>41</v>
      </c>
      <c r="I5057" t="s">
        <v>424</v>
      </c>
      <c r="J5057" t="s">
        <v>444</v>
      </c>
      <c r="K5057" t="s">
        <v>1170</v>
      </c>
      <c r="L5057" t="s">
        <v>34</v>
      </c>
      <c r="M5057" s="598">
        <v>39210604</v>
      </c>
    </row>
    <row r="5058" spans="1:13">
      <c r="A5058" t="s">
        <v>16670</v>
      </c>
      <c r="B5058" t="s">
        <v>16455</v>
      </c>
      <c r="C5058" t="s">
        <v>15058</v>
      </c>
      <c r="D5058">
        <v>7032</v>
      </c>
      <c r="E5058" t="s">
        <v>952</v>
      </c>
      <c r="F5058" t="s">
        <v>40</v>
      </c>
      <c r="G5058" t="s">
        <v>40</v>
      </c>
      <c r="H5058" t="s">
        <v>41</v>
      </c>
      <c r="I5058" t="s">
        <v>425</v>
      </c>
      <c r="J5058" t="s">
        <v>445</v>
      </c>
      <c r="K5058" t="s">
        <v>1170</v>
      </c>
      <c r="L5058" t="s">
        <v>34</v>
      </c>
      <c r="M5058" s="598">
        <v>39210604</v>
      </c>
    </row>
    <row r="5059" spans="1:13">
      <c r="A5059" t="s">
        <v>16552</v>
      </c>
      <c r="B5059" t="s">
        <v>16459</v>
      </c>
      <c r="C5059" t="s">
        <v>15058</v>
      </c>
      <c r="D5059">
        <v>7032</v>
      </c>
      <c r="E5059" t="s">
        <v>952</v>
      </c>
      <c r="F5059" t="s">
        <v>40</v>
      </c>
      <c r="G5059" t="s">
        <v>40</v>
      </c>
      <c r="H5059" t="s">
        <v>41</v>
      </c>
      <c r="I5059" t="s">
        <v>44</v>
      </c>
      <c r="J5059" t="s">
        <v>45</v>
      </c>
      <c r="K5059" t="s">
        <v>290</v>
      </c>
      <c r="L5059" t="s">
        <v>34</v>
      </c>
      <c r="M5059" s="598">
        <v>40354892</v>
      </c>
    </row>
    <row r="5060" spans="1:13">
      <c r="A5060" t="s">
        <v>16574</v>
      </c>
      <c r="B5060" t="s">
        <v>16455</v>
      </c>
      <c r="C5060" t="s">
        <v>15058</v>
      </c>
      <c r="D5060">
        <v>7032</v>
      </c>
      <c r="E5060" t="s">
        <v>952</v>
      </c>
      <c r="F5060" t="s">
        <v>40</v>
      </c>
      <c r="G5060" t="s">
        <v>40</v>
      </c>
      <c r="H5060" t="s">
        <v>41</v>
      </c>
      <c r="I5060" t="s">
        <v>221</v>
      </c>
      <c r="J5060" t="s">
        <v>222</v>
      </c>
      <c r="K5060" t="s">
        <v>1170</v>
      </c>
      <c r="L5060" t="s">
        <v>34</v>
      </c>
      <c r="M5060" s="598">
        <v>41608760</v>
      </c>
    </row>
    <row r="5061" spans="1:13">
      <c r="A5061" t="s">
        <v>16596</v>
      </c>
      <c r="B5061" t="s">
        <v>16475</v>
      </c>
      <c r="C5061" t="s">
        <v>15058</v>
      </c>
      <c r="D5061">
        <v>7032</v>
      </c>
      <c r="E5061" t="s">
        <v>952</v>
      </c>
      <c r="F5061" t="s">
        <v>40</v>
      </c>
      <c r="G5061" t="s">
        <v>40</v>
      </c>
      <c r="H5061" t="s">
        <v>41</v>
      </c>
      <c r="I5061" t="s">
        <v>48</v>
      </c>
      <c r="J5061" t="s">
        <v>49</v>
      </c>
      <c r="K5061" t="s">
        <v>290</v>
      </c>
      <c r="L5061" t="s">
        <v>218</v>
      </c>
      <c r="M5061" s="598">
        <v>41999265</v>
      </c>
    </row>
    <row r="5062" spans="1:13">
      <c r="A5062" t="s">
        <v>16608</v>
      </c>
      <c r="B5062" t="s">
        <v>16475</v>
      </c>
      <c r="C5062" t="s">
        <v>15058</v>
      </c>
      <c r="D5062">
        <v>7032</v>
      </c>
      <c r="E5062" t="s">
        <v>952</v>
      </c>
      <c r="F5062" t="s">
        <v>40</v>
      </c>
      <c r="G5062" t="s">
        <v>40</v>
      </c>
      <c r="H5062" t="s">
        <v>41</v>
      </c>
      <c r="I5062" t="s">
        <v>50</v>
      </c>
      <c r="J5062" t="s">
        <v>51</v>
      </c>
      <c r="K5062" t="s">
        <v>290</v>
      </c>
      <c r="L5062" t="s">
        <v>218</v>
      </c>
      <c r="M5062" s="598">
        <v>41999265</v>
      </c>
    </row>
    <row r="5063" spans="1:13">
      <c r="A5063" t="s">
        <v>16620</v>
      </c>
      <c r="B5063" t="s">
        <v>16475</v>
      </c>
      <c r="C5063" t="s">
        <v>15058</v>
      </c>
      <c r="D5063">
        <v>7032</v>
      </c>
      <c r="E5063" t="s">
        <v>952</v>
      </c>
      <c r="F5063" t="s">
        <v>40</v>
      </c>
      <c r="G5063" t="s">
        <v>40</v>
      </c>
      <c r="H5063" t="s">
        <v>41</v>
      </c>
      <c r="I5063" t="s">
        <v>223</v>
      </c>
      <c r="J5063" t="s">
        <v>56</v>
      </c>
      <c r="K5063" t="s">
        <v>290</v>
      </c>
      <c r="L5063" t="s">
        <v>218</v>
      </c>
      <c r="M5063" s="598">
        <v>41999265</v>
      </c>
    </row>
    <row r="5064" spans="1:13">
      <c r="A5064" t="s">
        <v>16632</v>
      </c>
      <c r="B5064" t="s">
        <v>16475</v>
      </c>
      <c r="C5064" t="s">
        <v>15058</v>
      </c>
      <c r="D5064">
        <v>7032</v>
      </c>
      <c r="E5064" t="s">
        <v>952</v>
      </c>
      <c r="F5064" t="s">
        <v>40</v>
      </c>
      <c r="G5064" t="s">
        <v>40</v>
      </c>
      <c r="H5064" t="s">
        <v>41</v>
      </c>
      <c r="I5064" t="s">
        <v>421</v>
      </c>
      <c r="J5064" t="s">
        <v>441</v>
      </c>
      <c r="K5064" t="s">
        <v>290</v>
      </c>
      <c r="L5064" t="s">
        <v>218</v>
      </c>
      <c r="M5064" s="598">
        <v>41999265</v>
      </c>
    </row>
    <row r="5065" spans="1:13">
      <c r="A5065" t="s">
        <v>16644</v>
      </c>
      <c r="B5065" t="s">
        <v>16475</v>
      </c>
      <c r="C5065" t="s">
        <v>15058</v>
      </c>
      <c r="D5065">
        <v>7032</v>
      </c>
      <c r="E5065" t="s">
        <v>952</v>
      </c>
      <c r="F5065" t="s">
        <v>40</v>
      </c>
      <c r="G5065" t="s">
        <v>40</v>
      </c>
      <c r="H5065" t="s">
        <v>41</v>
      </c>
      <c r="I5065" t="s">
        <v>422</v>
      </c>
      <c r="J5065" t="s">
        <v>442</v>
      </c>
      <c r="K5065" t="s">
        <v>290</v>
      </c>
      <c r="L5065" t="s">
        <v>218</v>
      </c>
      <c r="M5065" s="598">
        <v>41999265</v>
      </c>
    </row>
    <row r="5066" spans="1:13">
      <c r="A5066" t="s">
        <v>16656</v>
      </c>
      <c r="B5066" t="s">
        <v>16475</v>
      </c>
      <c r="C5066" t="s">
        <v>15058</v>
      </c>
      <c r="D5066">
        <v>7032</v>
      </c>
      <c r="E5066" t="s">
        <v>952</v>
      </c>
      <c r="F5066" t="s">
        <v>40</v>
      </c>
      <c r="G5066" t="s">
        <v>40</v>
      </c>
      <c r="H5066" t="s">
        <v>41</v>
      </c>
      <c r="I5066" t="s">
        <v>423</v>
      </c>
      <c r="J5066" t="s">
        <v>443</v>
      </c>
      <c r="K5066" t="s">
        <v>290</v>
      </c>
      <c r="L5066" t="s">
        <v>218</v>
      </c>
      <c r="M5066" s="598">
        <v>41999265</v>
      </c>
    </row>
    <row r="5067" spans="1:13">
      <c r="A5067" t="s">
        <v>16668</v>
      </c>
      <c r="B5067" t="s">
        <v>16475</v>
      </c>
      <c r="C5067" t="s">
        <v>15058</v>
      </c>
      <c r="D5067">
        <v>7032</v>
      </c>
      <c r="E5067" t="s">
        <v>952</v>
      </c>
      <c r="F5067" t="s">
        <v>40</v>
      </c>
      <c r="G5067" t="s">
        <v>40</v>
      </c>
      <c r="H5067" t="s">
        <v>41</v>
      </c>
      <c r="I5067" t="s">
        <v>424</v>
      </c>
      <c r="J5067" t="s">
        <v>444</v>
      </c>
      <c r="K5067" t="s">
        <v>290</v>
      </c>
      <c r="L5067" t="s">
        <v>218</v>
      </c>
      <c r="M5067" s="598">
        <v>41999265</v>
      </c>
    </row>
    <row r="5068" spans="1:13">
      <c r="A5068" t="s">
        <v>16680</v>
      </c>
      <c r="B5068" t="s">
        <v>16475</v>
      </c>
      <c r="C5068" t="s">
        <v>15058</v>
      </c>
      <c r="D5068">
        <v>7032</v>
      </c>
      <c r="E5068" t="s">
        <v>952</v>
      </c>
      <c r="F5068" t="s">
        <v>40</v>
      </c>
      <c r="G5068" t="s">
        <v>40</v>
      </c>
      <c r="H5068" t="s">
        <v>41</v>
      </c>
      <c r="I5068" t="s">
        <v>425</v>
      </c>
      <c r="J5068" t="s">
        <v>445</v>
      </c>
      <c r="K5068" t="s">
        <v>290</v>
      </c>
      <c r="L5068" t="s">
        <v>218</v>
      </c>
      <c r="M5068" s="598">
        <v>41999265</v>
      </c>
    </row>
    <row r="5069" spans="1:13">
      <c r="A5069" t="s">
        <v>16540</v>
      </c>
      <c r="B5069" t="s">
        <v>16459</v>
      </c>
      <c r="C5069" t="s">
        <v>15058</v>
      </c>
      <c r="D5069">
        <v>7032</v>
      </c>
      <c r="E5069" t="s">
        <v>952</v>
      </c>
      <c r="F5069" t="s">
        <v>40</v>
      </c>
      <c r="G5069" t="s">
        <v>40</v>
      </c>
      <c r="H5069" t="s">
        <v>41</v>
      </c>
      <c r="I5069" t="s">
        <v>219</v>
      </c>
      <c r="J5069" t="s">
        <v>220</v>
      </c>
      <c r="K5069" t="s">
        <v>290</v>
      </c>
      <c r="L5069" t="s">
        <v>34</v>
      </c>
      <c r="M5069" s="598">
        <v>42440244</v>
      </c>
    </row>
    <row r="5070" spans="1:13">
      <c r="A5070" t="s">
        <v>16562</v>
      </c>
      <c r="B5070" t="s">
        <v>16455</v>
      </c>
      <c r="C5070" t="s">
        <v>15058</v>
      </c>
      <c r="D5070">
        <v>7032</v>
      </c>
      <c r="E5070" t="s">
        <v>952</v>
      </c>
      <c r="F5070" t="s">
        <v>40</v>
      </c>
      <c r="G5070" t="s">
        <v>40</v>
      </c>
      <c r="H5070" t="s">
        <v>41</v>
      </c>
      <c r="I5070" t="s">
        <v>46</v>
      </c>
      <c r="J5070" t="s">
        <v>47</v>
      </c>
      <c r="K5070" t="s">
        <v>1170</v>
      </c>
      <c r="L5070" t="s">
        <v>34</v>
      </c>
      <c r="M5070" s="598">
        <v>44006915</v>
      </c>
    </row>
    <row r="5071" spans="1:13">
      <c r="A5071" t="s">
        <v>16528</v>
      </c>
      <c r="B5071" t="s">
        <v>16459</v>
      </c>
      <c r="C5071" t="s">
        <v>15058</v>
      </c>
      <c r="D5071">
        <v>7032</v>
      </c>
      <c r="E5071" t="s">
        <v>952</v>
      </c>
      <c r="F5071" t="s">
        <v>40</v>
      </c>
      <c r="G5071" t="s">
        <v>40</v>
      </c>
      <c r="H5071" t="s">
        <v>41</v>
      </c>
      <c r="I5071" t="s">
        <v>42</v>
      </c>
      <c r="J5071" t="s">
        <v>43</v>
      </c>
      <c r="K5071" t="s">
        <v>290</v>
      </c>
      <c r="L5071" t="s">
        <v>34</v>
      </c>
      <c r="M5071" s="598">
        <v>44525597</v>
      </c>
    </row>
    <row r="5072" spans="1:13">
      <c r="A5072" t="s">
        <v>16584</v>
      </c>
      <c r="B5072" t="s">
        <v>16475</v>
      </c>
      <c r="C5072" t="s">
        <v>15058</v>
      </c>
      <c r="D5072">
        <v>7032</v>
      </c>
      <c r="E5072" t="s">
        <v>952</v>
      </c>
      <c r="F5072" t="s">
        <v>40</v>
      </c>
      <c r="G5072" t="s">
        <v>40</v>
      </c>
      <c r="H5072" t="s">
        <v>41</v>
      </c>
      <c r="I5072" t="s">
        <v>221</v>
      </c>
      <c r="J5072" t="s">
        <v>222</v>
      </c>
      <c r="K5072" t="s">
        <v>290</v>
      </c>
      <c r="L5072" t="s">
        <v>218</v>
      </c>
      <c r="M5072" s="598">
        <v>44568101</v>
      </c>
    </row>
    <row r="5073" spans="1:13">
      <c r="A5073" t="s">
        <v>16550</v>
      </c>
      <c r="B5073" t="s">
        <v>16455</v>
      </c>
      <c r="C5073" t="s">
        <v>15058</v>
      </c>
      <c r="D5073">
        <v>7032</v>
      </c>
      <c r="E5073" t="s">
        <v>952</v>
      </c>
      <c r="F5073" t="s">
        <v>40</v>
      </c>
      <c r="G5073" t="s">
        <v>40</v>
      </c>
      <c r="H5073" t="s">
        <v>41</v>
      </c>
      <c r="I5073" t="s">
        <v>44</v>
      </c>
      <c r="J5073" t="s">
        <v>45</v>
      </c>
      <c r="K5073" t="s">
        <v>1170</v>
      </c>
      <c r="L5073" t="s">
        <v>34</v>
      </c>
      <c r="M5073" s="598">
        <v>46408126</v>
      </c>
    </row>
    <row r="5074" spans="1:13">
      <c r="A5074" t="s">
        <v>16516</v>
      </c>
      <c r="B5074" t="s">
        <v>16459</v>
      </c>
      <c r="C5074" t="s">
        <v>15058</v>
      </c>
      <c r="D5074">
        <v>7032</v>
      </c>
      <c r="E5074" t="s">
        <v>952</v>
      </c>
      <c r="F5074" t="s">
        <v>40</v>
      </c>
      <c r="G5074" t="s">
        <v>40</v>
      </c>
      <c r="H5074" t="s">
        <v>41</v>
      </c>
      <c r="I5074" t="s">
        <v>324</v>
      </c>
      <c r="J5074" t="s">
        <v>688</v>
      </c>
      <c r="K5074" t="s">
        <v>290</v>
      </c>
      <c r="L5074" t="s">
        <v>34</v>
      </c>
      <c r="M5074" s="598">
        <v>46610949</v>
      </c>
    </row>
    <row r="5075" spans="1:13">
      <c r="A5075" t="s">
        <v>16572</v>
      </c>
      <c r="B5075" t="s">
        <v>16475</v>
      </c>
      <c r="C5075" t="s">
        <v>15058</v>
      </c>
      <c r="D5075">
        <v>7032</v>
      </c>
      <c r="E5075" t="s">
        <v>952</v>
      </c>
      <c r="F5075" t="s">
        <v>40</v>
      </c>
      <c r="G5075" t="s">
        <v>40</v>
      </c>
      <c r="H5075" t="s">
        <v>41</v>
      </c>
      <c r="I5075" t="s">
        <v>46</v>
      </c>
      <c r="J5075" t="s">
        <v>47</v>
      </c>
      <c r="K5075" t="s">
        <v>290</v>
      </c>
      <c r="L5075" t="s">
        <v>218</v>
      </c>
      <c r="M5075" s="598">
        <v>47136936</v>
      </c>
    </row>
    <row r="5076" spans="1:13">
      <c r="A5076" t="s">
        <v>16594</v>
      </c>
      <c r="B5076" t="s">
        <v>16471</v>
      </c>
      <c r="C5076" t="s">
        <v>15058</v>
      </c>
      <c r="D5076">
        <v>7032</v>
      </c>
      <c r="E5076" t="s">
        <v>952</v>
      </c>
      <c r="F5076" t="s">
        <v>40</v>
      </c>
      <c r="G5076" t="s">
        <v>40</v>
      </c>
      <c r="H5076" t="s">
        <v>41</v>
      </c>
      <c r="I5076" t="s">
        <v>48</v>
      </c>
      <c r="J5076" t="s">
        <v>49</v>
      </c>
      <c r="K5076" t="s">
        <v>1170</v>
      </c>
      <c r="L5076" t="s">
        <v>218</v>
      </c>
      <c r="M5076" s="598">
        <v>48299155</v>
      </c>
    </row>
    <row r="5077" spans="1:13">
      <c r="A5077" t="s">
        <v>16606</v>
      </c>
      <c r="B5077" t="s">
        <v>16471</v>
      </c>
      <c r="C5077" t="s">
        <v>15058</v>
      </c>
      <c r="D5077">
        <v>7032</v>
      </c>
      <c r="E5077" t="s">
        <v>952</v>
      </c>
      <c r="F5077" t="s">
        <v>40</v>
      </c>
      <c r="G5077" t="s">
        <v>40</v>
      </c>
      <c r="H5077" t="s">
        <v>41</v>
      </c>
      <c r="I5077" t="s">
        <v>50</v>
      </c>
      <c r="J5077" t="s">
        <v>51</v>
      </c>
      <c r="K5077" t="s">
        <v>1170</v>
      </c>
      <c r="L5077" t="s">
        <v>218</v>
      </c>
      <c r="M5077" s="598">
        <v>48299155</v>
      </c>
    </row>
    <row r="5078" spans="1:13">
      <c r="A5078" t="s">
        <v>16618</v>
      </c>
      <c r="B5078" t="s">
        <v>16471</v>
      </c>
      <c r="C5078" t="s">
        <v>15058</v>
      </c>
      <c r="D5078">
        <v>7032</v>
      </c>
      <c r="E5078" t="s">
        <v>952</v>
      </c>
      <c r="F5078" t="s">
        <v>40</v>
      </c>
      <c r="G5078" t="s">
        <v>40</v>
      </c>
      <c r="H5078" t="s">
        <v>41</v>
      </c>
      <c r="I5078" t="s">
        <v>223</v>
      </c>
      <c r="J5078" t="s">
        <v>56</v>
      </c>
      <c r="K5078" t="s">
        <v>1170</v>
      </c>
      <c r="L5078" t="s">
        <v>218</v>
      </c>
      <c r="M5078" s="598">
        <v>48299155</v>
      </c>
    </row>
    <row r="5079" spans="1:13">
      <c r="A5079" t="s">
        <v>16630</v>
      </c>
      <c r="B5079" t="s">
        <v>16471</v>
      </c>
      <c r="C5079" t="s">
        <v>15058</v>
      </c>
      <c r="D5079">
        <v>7032</v>
      </c>
      <c r="E5079" t="s">
        <v>952</v>
      </c>
      <c r="F5079" t="s">
        <v>40</v>
      </c>
      <c r="G5079" t="s">
        <v>40</v>
      </c>
      <c r="H5079" t="s">
        <v>41</v>
      </c>
      <c r="I5079" t="s">
        <v>421</v>
      </c>
      <c r="J5079" t="s">
        <v>441</v>
      </c>
      <c r="K5079" t="s">
        <v>1170</v>
      </c>
      <c r="L5079" t="s">
        <v>218</v>
      </c>
      <c r="M5079" s="598">
        <v>48299155</v>
      </c>
    </row>
    <row r="5080" spans="1:13">
      <c r="A5080" t="s">
        <v>16642</v>
      </c>
      <c r="B5080" t="s">
        <v>16471</v>
      </c>
      <c r="C5080" t="s">
        <v>15058</v>
      </c>
      <c r="D5080">
        <v>7032</v>
      </c>
      <c r="E5080" t="s">
        <v>952</v>
      </c>
      <c r="F5080" t="s">
        <v>40</v>
      </c>
      <c r="G5080" t="s">
        <v>40</v>
      </c>
      <c r="H5080" t="s">
        <v>41</v>
      </c>
      <c r="I5080" t="s">
        <v>422</v>
      </c>
      <c r="J5080" t="s">
        <v>442</v>
      </c>
      <c r="K5080" t="s">
        <v>1170</v>
      </c>
      <c r="L5080" t="s">
        <v>218</v>
      </c>
      <c r="M5080" s="598">
        <v>48299155</v>
      </c>
    </row>
    <row r="5081" spans="1:13">
      <c r="A5081" t="s">
        <v>16654</v>
      </c>
      <c r="B5081" t="s">
        <v>16471</v>
      </c>
      <c r="C5081" t="s">
        <v>15058</v>
      </c>
      <c r="D5081">
        <v>7032</v>
      </c>
      <c r="E5081" t="s">
        <v>952</v>
      </c>
      <c r="F5081" t="s">
        <v>40</v>
      </c>
      <c r="G5081" t="s">
        <v>40</v>
      </c>
      <c r="H5081" t="s">
        <v>41</v>
      </c>
      <c r="I5081" t="s">
        <v>423</v>
      </c>
      <c r="J5081" t="s">
        <v>443</v>
      </c>
      <c r="K5081" t="s">
        <v>1170</v>
      </c>
      <c r="L5081" t="s">
        <v>218</v>
      </c>
      <c r="M5081" s="598">
        <v>48299155</v>
      </c>
    </row>
    <row r="5082" spans="1:13">
      <c r="A5082" t="s">
        <v>16666</v>
      </c>
      <c r="B5082" t="s">
        <v>16471</v>
      </c>
      <c r="C5082" t="s">
        <v>15058</v>
      </c>
      <c r="D5082">
        <v>7032</v>
      </c>
      <c r="E5082" t="s">
        <v>952</v>
      </c>
      <c r="F5082" t="s">
        <v>40</v>
      </c>
      <c r="G5082" t="s">
        <v>40</v>
      </c>
      <c r="H5082" t="s">
        <v>41</v>
      </c>
      <c r="I5082" t="s">
        <v>424</v>
      </c>
      <c r="J5082" t="s">
        <v>444</v>
      </c>
      <c r="K5082" t="s">
        <v>1170</v>
      </c>
      <c r="L5082" t="s">
        <v>218</v>
      </c>
      <c r="M5082" s="598">
        <v>48299155</v>
      </c>
    </row>
    <row r="5083" spans="1:13">
      <c r="A5083" t="s">
        <v>16678</v>
      </c>
      <c r="B5083" t="s">
        <v>16471</v>
      </c>
      <c r="C5083" t="s">
        <v>15058</v>
      </c>
      <c r="D5083">
        <v>7032</v>
      </c>
      <c r="E5083" t="s">
        <v>952</v>
      </c>
      <c r="F5083" t="s">
        <v>40</v>
      </c>
      <c r="G5083" t="s">
        <v>40</v>
      </c>
      <c r="H5083" t="s">
        <v>41</v>
      </c>
      <c r="I5083" t="s">
        <v>425</v>
      </c>
      <c r="J5083" t="s">
        <v>445</v>
      </c>
      <c r="K5083" t="s">
        <v>1170</v>
      </c>
      <c r="L5083" t="s">
        <v>218</v>
      </c>
      <c r="M5083" s="598">
        <v>48299155</v>
      </c>
    </row>
    <row r="5084" spans="1:13">
      <c r="A5084" t="s">
        <v>16458</v>
      </c>
      <c r="B5084" t="s">
        <v>16459</v>
      </c>
      <c r="C5084" t="s">
        <v>15058</v>
      </c>
      <c r="D5084">
        <v>7032</v>
      </c>
      <c r="E5084" t="s">
        <v>952</v>
      </c>
      <c r="F5084" t="s">
        <v>40</v>
      </c>
      <c r="G5084" t="s">
        <v>40</v>
      </c>
      <c r="H5084" t="s">
        <v>41</v>
      </c>
      <c r="I5084" t="s">
        <v>316</v>
      </c>
      <c r="J5084" t="s">
        <v>684</v>
      </c>
      <c r="K5084" t="s">
        <v>290</v>
      </c>
      <c r="L5084" t="s">
        <v>34</v>
      </c>
      <c r="M5084" s="598">
        <v>48696302</v>
      </c>
    </row>
    <row r="5085" spans="1:13">
      <c r="A5085" t="s">
        <v>16480</v>
      </c>
      <c r="B5085" t="s">
        <v>16459</v>
      </c>
      <c r="C5085" t="s">
        <v>15058</v>
      </c>
      <c r="D5085">
        <v>7032</v>
      </c>
      <c r="E5085" t="s">
        <v>952</v>
      </c>
      <c r="F5085" t="s">
        <v>40</v>
      </c>
      <c r="G5085" t="s">
        <v>40</v>
      </c>
      <c r="H5085" t="s">
        <v>41</v>
      </c>
      <c r="I5085" t="s">
        <v>318</v>
      </c>
      <c r="J5085" t="s">
        <v>685</v>
      </c>
      <c r="K5085" t="s">
        <v>290</v>
      </c>
      <c r="L5085" t="s">
        <v>34</v>
      </c>
      <c r="M5085" s="598">
        <v>48696302</v>
      </c>
    </row>
    <row r="5086" spans="1:13">
      <c r="A5086" t="s">
        <v>16492</v>
      </c>
      <c r="B5086" t="s">
        <v>16459</v>
      </c>
      <c r="C5086" t="s">
        <v>15058</v>
      </c>
      <c r="D5086">
        <v>7032</v>
      </c>
      <c r="E5086" t="s">
        <v>952</v>
      </c>
      <c r="F5086" t="s">
        <v>40</v>
      </c>
      <c r="G5086" t="s">
        <v>40</v>
      </c>
      <c r="H5086" t="s">
        <v>41</v>
      </c>
      <c r="I5086" t="s">
        <v>320</v>
      </c>
      <c r="J5086" t="s">
        <v>686</v>
      </c>
      <c r="K5086" t="s">
        <v>290</v>
      </c>
      <c r="L5086" t="s">
        <v>34</v>
      </c>
      <c r="M5086" s="598">
        <v>48696302</v>
      </c>
    </row>
    <row r="5087" spans="1:13">
      <c r="A5087" t="s">
        <v>16504</v>
      </c>
      <c r="B5087" t="s">
        <v>16459</v>
      </c>
      <c r="C5087" t="s">
        <v>15058</v>
      </c>
      <c r="D5087">
        <v>7032</v>
      </c>
      <c r="E5087" t="s">
        <v>952</v>
      </c>
      <c r="F5087" t="s">
        <v>40</v>
      </c>
      <c r="G5087" t="s">
        <v>40</v>
      </c>
      <c r="H5087" t="s">
        <v>41</v>
      </c>
      <c r="I5087" t="s">
        <v>322</v>
      </c>
      <c r="J5087" t="s">
        <v>687</v>
      </c>
      <c r="K5087" t="s">
        <v>290</v>
      </c>
      <c r="L5087" t="s">
        <v>34</v>
      </c>
      <c r="M5087" s="598">
        <v>48696302</v>
      </c>
    </row>
    <row r="5088" spans="1:13">
      <c r="A5088" t="s">
        <v>16538</v>
      </c>
      <c r="B5088" t="s">
        <v>16455</v>
      </c>
      <c r="C5088" t="s">
        <v>15058</v>
      </c>
      <c r="D5088">
        <v>7032</v>
      </c>
      <c r="E5088" t="s">
        <v>952</v>
      </c>
      <c r="F5088" t="s">
        <v>40</v>
      </c>
      <c r="G5088" t="s">
        <v>40</v>
      </c>
      <c r="H5088" t="s">
        <v>41</v>
      </c>
      <c r="I5088" t="s">
        <v>219</v>
      </c>
      <c r="J5088" t="s">
        <v>220</v>
      </c>
      <c r="K5088" t="s">
        <v>1170</v>
      </c>
      <c r="L5088" t="s">
        <v>34</v>
      </c>
      <c r="M5088" s="598">
        <v>48806281</v>
      </c>
    </row>
    <row r="5089" spans="1:13">
      <c r="A5089" t="s">
        <v>16560</v>
      </c>
      <c r="B5089" t="s">
        <v>16475</v>
      </c>
      <c r="C5089" t="s">
        <v>15058</v>
      </c>
      <c r="D5089">
        <v>7032</v>
      </c>
      <c r="E5089" t="s">
        <v>952</v>
      </c>
      <c r="F5089" t="s">
        <v>40</v>
      </c>
      <c r="G5089" t="s">
        <v>40</v>
      </c>
      <c r="H5089" t="s">
        <v>41</v>
      </c>
      <c r="I5089" t="s">
        <v>44</v>
      </c>
      <c r="J5089" t="s">
        <v>45</v>
      </c>
      <c r="K5089" t="s">
        <v>290</v>
      </c>
      <c r="L5089" t="s">
        <v>218</v>
      </c>
      <c r="M5089" s="598">
        <v>49708428</v>
      </c>
    </row>
    <row r="5090" spans="1:13">
      <c r="A5090" t="s">
        <v>16526</v>
      </c>
      <c r="B5090" t="s">
        <v>16455</v>
      </c>
      <c r="C5090" t="s">
        <v>15058</v>
      </c>
      <c r="D5090">
        <v>7032</v>
      </c>
      <c r="E5090" t="s">
        <v>952</v>
      </c>
      <c r="F5090" t="s">
        <v>40</v>
      </c>
      <c r="G5090" t="s">
        <v>40</v>
      </c>
      <c r="H5090" t="s">
        <v>41</v>
      </c>
      <c r="I5090" t="s">
        <v>42</v>
      </c>
      <c r="J5090" t="s">
        <v>43</v>
      </c>
      <c r="K5090" t="s">
        <v>1170</v>
      </c>
      <c r="L5090" t="s">
        <v>34</v>
      </c>
      <c r="M5090" s="598">
        <v>51204436</v>
      </c>
    </row>
    <row r="5091" spans="1:13">
      <c r="A5091" t="s">
        <v>16582</v>
      </c>
      <c r="B5091" t="s">
        <v>16471</v>
      </c>
      <c r="C5091" t="s">
        <v>15058</v>
      </c>
      <c r="D5091">
        <v>7032</v>
      </c>
      <c r="E5091" t="s">
        <v>952</v>
      </c>
      <c r="F5091" t="s">
        <v>40</v>
      </c>
      <c r="G5091" t="s">
        <v>40</v>
      </c>
      <c r="H5091" t="s">
        <v>41</v>
      </c>
      <c r="I5091" t="s">
        <v>221</v>
      </c>
      <c r="J5091" t="s">
        <v>222</v>
      </c>
      <c r="K5091" t="s">
        <v>1170</v>
      </c>
      <c r="L5091" t="s">
        <v>218</v>
      </c>
      <c r="M5091" s="598">
        <v>51253315</v>
      </c>
    </row>
    <row r="5092" spans="1:13">
      <c r="A5092" t="s">
        <v>16548</v>
      </c>
      <c r="B5092" t="s">
        <v>16475</v>
      </c>
      <c r="C5092" t="s">
        <v>15058</v>
      </c>
      <c r="D5092">
        <v>7032</v>
      </c>
      <c r="E5092" t="s">
        <v>952</v>
      </c>
      <c r="F5092" t="s">
        <v>40</v>
      </c>
      <c r="G5092" t="s">
        <v>40</v>
      </c>
      <c r="H5092" t="s">
        <v>41</v>
      </c>
      <c r="I5092" t="s">
        <v>219</v>
      </c>
      <c r="J5092" t="s">
        <v>220</v>
      </c>
      <c r="K5092" t="s">
        <v>290</v>
      </c>
      <c r="L5092" t="s">
        <v>218</v>
      </c>
      <c r="M5092" s="598">
        <v>52277264</v>
      </c>
    </row>
    <row r="5093" spans="1:13">
      <c r="A5093" t="s">
        <v>16514</v>
      </c>
      <c r="B5093" t="s">
        <v>16455</v>
      </c>
      <c r="C5093" t="s">
        <v>15058</v>
      </c>
      <c r="D5093">
        <v>7032</v>
      </c>
      <c r="E5093" t="s">
        <v>952</v>
      </c>
      <c r="F5093" t="s">
        <v>40</v>
      </c>
      <c r="G5093" t="s">
        <v>40</v>
      </c>
      <c r="H5093" t="s">
        <v>41</v>
      </c>
      <c r="I5093" t="s">
        <v>324</v>
      </c>
      <c r="J5093" t="s">
        <v>688</v>
      </c>
      <c r="K5093" t="s">
        <v>1170</v>
      </c>
      <c r="L5093" t="s">
        <v>34</v>
      </c>
      <c r="M5093" s="598">
        <v>53602592</v>
      </c>
    </row>
    <row r="5094" spans="1:13">
      <c r="A5094" t="s">
        <v>16570</v>
      </c>
      <c r="B5094" t="s">
        <v>16471</v>
      </c>
      <c r="C5094" t="s">
        <v>15058</v>
      </c>
      <c r="D5094">
        <v>7032</v>
      </c>
      <c r="E5094" t="s">
        <v>952</v>
      </c>
      <c r="F5094" t="s">
        <v>40</v>
      </c>
      <c r="G5094" t="s">
        <v>40</v>
      </c>
      <c r="H5094" t="s">
        <v>41</v>
      </c>
      <c r="I5094" t="s">
        <v>46</v>
      </c>
      <c r="J5094" t="s">
        <v>47</v>
      </c>
      <c r="K5094" t="s">
        <v>1170</v>
      </c>
      <c r="L5094" t="s">
        <v>218</v>
      </c>
      <c r="M5094" s="598">
        <v>54207476</v>
      </c>
    </row>
    <row r="5095" spans="1:13">
      <c r="A5095" t="s">
        <v>16536</v>
      </c>
      <c r="B5095" t="s">
        <v>16475</v>
      </c>
      <c r="C5095" t="s">
        <v>15058</v>
      </c>
      <c r="D5095">
        <v>7032</v>
      </c>
      <c r="E5095" t="s">
        <v>952</v>
      </c>
      <c r="F5095" t="s">
        <v>40</v>
      </c>
      <c r="G5095" t="s">
        <v>40</v>
      </c>
      <c r="H5095" t="s">
        <v>41</v>
      </c>
      <c r="I5095" t="s">
        <v>42</v>
      </c>
      <c r="J5095" t="s">
        <v>43</v>
      </c>
      <c r="K5095" t="s">
        <v>290</v>
      </c>
      <c r="L5095" t="s">
        <v>218</v>
      </c>
      <c r="M5095" s="598">
        <v>54846099</v>
      </c>
    </row>
    <row r="5096" spans="1:13">
      <c r="A5096" t="s">
        <v>16454</v>
      </c>
      <c r="B5096" t="s">
        <v>16455</v>
      </c>
      <c r="C5096" t="s">
        <v>15058</v>
      </c>
      <c r="D5096">
        <v>7032</v>
      </c>
      <c r="E5096" t="s">
        <v>952</v>
      </c>
      <c r="F5096" t="s">
        <v>40</v>
      </c>
      <c r="G5096" t="s">
        <v>40</v>
      </c>
      <c r="H5096" t="s">
        <v>41</v>
      </c>
      <c r="I5096" t="s">
        <v>316</v>
      </c>
      <c r="J5096" t="s">
        <v>684</v>
      </c>
      <c r="K5096" t="s">
        <v>1170</v>
      </c>
      <c r="L5096" t="s">
        <v>34</v>
      </c>
      <c r="M5096" s="598">
        <v>56000747</v>
      </c>
    </row>
    <row r="5097" spans="1:13">
      <c r="A5097" t="s">
        <v>16478</v>
      </c>
      <c r="B5097" t="s">
        <v>16455</v>
      </c>
      <c r="C5097" t="s">
        <v>15058</v>
      </c>
      <c r="D5097">
        <v>7032</v>
      </c>
      <c r="E5097" t="s">
        <v>952</v>
      </c>
      <c r="F5097" t="s">
        <v>40</v>
      </c>
      <c r="G5097" t="s">
        <v>40</v>
      </c>
      <c r="H5097" t="s">
        <v>41</v>
      </c>
      <c r="I5097" t="s">
        <v>318</v>
      </c>
      <c r="J5097" t="s">
        <v>685</v>
      </c>
      <c r="K5097" t="s">
        <v>1170</v>
      </c>
      <c r="L5097" t="s">
        <v>34</v>
      </c>
      <c r="M5097" s="598">
        <v>56000747</v>
      </c>
    </row>
    <row r="5098" spans="1:13">
      <c r="A5098" t="s">
        <v>16490</v>
      </c>
      <c r="B5098" t="s">
        <v>16455</v>
      </c>
      <c r="C5098" t="s">
        <v>15058</v>
      </c>
      <c r="D5098">
        <v>7032</v>
      </c>
      <c r="E5098" t="s">
        <v>952</v>
      </c>
      <c r="F5098" t="s">
        <v>40</v>
      </c>
      <c r="G5098" t="s">
        <v>40</v>
      </c>
      <c r="H5098" t="s">
        <v>41</v>
      </c>
      <c r="I5098" t="s">
        <v>320</v>
      </c>
      <c r="J5098" t="s">
        <v>686</v>
      </c>
      <c r="K5098" t="s">
        <v>1170</v>
      </c>
      <c r="L5098" t="s">
        <v>34</v>
      </c>
      <c r="M5098" s="598">
        <v>56000747</v>
      </c>
    </row>
    <row r="5099" spans="1:13">
      <c r="A5099" t="s">
        <v>16502</v>
      </c>
      <c r="B5099" t="s">
        <v>16455</v>
      </c>
      <c r="C5099" t="s">
        <v>15058</v>
      </c>
      <c r="D5099">
        <v>7032</v>
      </c>
      <c r="E5099" t="s">
        <v>952</v>
      </c>
      <c r="F5099" t="s">
        <v>40</v>
      </c>
      <c r="G5099" t="s">
        <v>40</v>
      </c>
      <c r="H5099" t="s">
        <v>41</v>
      </c>
      <c r="I5099" t="s">
        <v>322</v>
      </c>
      <c r="J5099" t="s">
        <v>687</v>
      </c>
      <c r="K5099" t="s">
        <v>1170</v>
      </c>
      <c r="L5099" t="s">
        <v>34</v>
      </c>
      <c r="M5099" s="598">
        <v>56000747</v>
      </c>
    </row>
    <row r="5100" spans="1:13">
      <c r="A5100" t="s">
        <v>16558</v>
      </c>
      <c r="B5100" t="s">
        <v>16471</v>
      </c>
      <c r="C5100" t="s">
        <v>15058</v>
      </c>
      <c r="D5100">
        <v>7032</v>
      </c>
      <c r="E5100" t="s">
        <v>952</v>
      </c>
      <c r="F5100" t="s">
        <v>40</v>
      </c>
      <c r="G5100" t="s">
        <v>40</v>
      </c>
      <c r="H5100" t="s">
        <v>41</v>
      </c>
      <c r="I5100" t="s">
        <v>44</v>
      </c>
      <c r="J5100" t="s">
        <v>45</v>
      </c>
      <c r="K5100" t="s">
        <v>1170</v>
      </c>
      <c r="L5100" t="s">
        <v>218</v>
      </c>
      <c r="M5100" s="598">
        <v>57164692</v>
      </c>
    </row>
    <row r="5101" spans="1:13">
      <c r="A5101" t="s">
        <v>16524</v>
      </c>
      <c r="B5101" t="s">
        <v>16475</v>
      </c>
      <c r="C5101" t="s">
        <v>15058</v>
      </c>
      <c r="D5101">
        <v>7032</v>
      </c>
      <c r="E5101" t="s">
        <v>952</v>
      </c>
      <c r="F5101" t="s">
        <v>40</v>
      </c>
      <c r="G5101" t="s">
        <v>40</v>
      </c>
      <c r="H5101" t="s">
        <v>41</v>
      </c>
      <c r="I5101" t="s">
        <v>324</v>
      </c>
      <c r="J5101" t="s">
        <v>688</v>
      </c>
      <c r="K5101" t="s">
        <v>290</v>
      </c>
      <c r="L5101" t="s">
        <v>218</v>
      </c>
      <c r="M5101" s="598">
        <v>57414935</v>
      </c>
    </row>
    <row r="5102" spans="1:13">
      <c r="A5102" t="s">
        <v>16474</v>
      </c>
      <c r="B5102" t="s">
        <v>16475</v>
      </c>
      <c r="C5102" t="s">
        <v>15058</v>
      </c>
      <c r="D5102">
        <v>7032</v>
      </c>
      <c r="E5102" t="s">
        <v>952</v>
      </c>
      <c r="F5102" t="s">
        <v>40</v>
      </c>
      <c r="G5102" t="s">
        <v>40</v>
      </c>
      <c r="H5102" t="s">
        <v>41</v>
      </c>
      <c r="I5102" t="s">
        <v>316</v>
      </c>
      <c r="J5102" t="s">
        <v>684</v>
      </c>
      <c r="K5102" t="s">
        <v>290</v>
      </c>
      <c r="L5102" t="s">
        <v>218</v>
      </c>
      <c r="M5102" s="598">
        <v>59983770</v>
      </c>
    </row>
    <row r="5103" spans="1:13">
      <c r="A5103" t="s">
        <v>16488</v>
      </c>
      <c r="B5103" t="s">
        <v>16475</v>
      </c>
      <c r="C5103" t="s">
        <v>15058</v>
      </c>
      <c r="D5103">
        <v>7032</v>
      </c>
      <c r="E5103" t="s">
        <v>952</v>
      </c>
      <c r="F5103" t="s">
        <v>40</v>
      </c>
      <c r="G5103" t="s">
        <v>40</v>
      </c>
      <c r="H5103" t="s">
        <v>41</v>
      </c>
      <c r="I5103" t="s">
        <v>318</v>
      </c>
      <c r="J5103" t="s">
        <v>685</v>
      </c>
      <c r="K5103" t="s">
        <v>290</v>
      </c>
      <c r="L5103" t="s">
        <v>218</v>
      </c>
      <c r="M5103" s="598">
        <v>59983770</v>
      </c>
    </row>
    <row r="5104" spans="1:13">
      <c r="A5104" t="s">
        <v>16500</v>
      </c>
      <c r="B5104" t="s">
        <v>16475</v>
      </c>
      <c r="C5104" t="s">
        <v>15058</v>
      </c>
      <c r="D5104">
        <v>7032</v>
      </c>
      <c r="E5104" t="s">
        <v>952</v>
      </c>
      <c r="F5104" t="s">
        <v>40</v>
      </c>
      <c r="G5104" t="s">
        <v>40</v>
      </c>
      <c r="H5104" t="s">
        <v>41</v>
      </c>
      <c r="I5104" t="s">
        <v>320</v>
      </c>
      <c r="J5104" t="s">
        <v>686</v>
      </c>
      <c r="K5104" t="s">
        <v>290</v>
      </c>
      <c r="L5104" t="s">
        <v>218</v>
      </c>
      <c r="M5104" s="598">
        <v>59983770</v>
      </c>
    </row>
    <row r="5105" spans="1:13">
      <c r="A5105" t="s">
        <v>16512</v>
      </c>
      <c r="B5105" t="s">
        <v>16475</v>
      </c>
      <c r="C5105" t="s">
        <v>15058</v>
      </c>
      <c r="D5105">
        <v>7032</v>
      </c>
      <c r="E5105" t="s">
        <v>952</v>
      </c>
      <c r="F5105" t="s">
        <v>40</v>
      </c>
      <c r="G5105" t="s">
        <v>40</v>
      </c>
      <c r="H5105" t="s">
        <v>41</v>
      </c>
      <c r="I5105" t="s">
        <v>322</v>
      </c>
      <c r="J5105" t="s">
        <v>687</v>
      </c>
      <c r="K5105" t="s">
        <v>290</v>
      </c>
      <c r="L5105" t="s">
        <v>218</v>
      </c>
      <c r="M5105" s="598">
        <v>59983770</v>
      </c>
    </row>
    <row r="5106" spans="1:13">
      <c r="A5106" t="s">
        <v>16546</v>
      </c>
      <c r="B5106" t="s">
        <v>16471</v>
      </c>
      <c r="C5106" t="s">
        <v>15058</v>
      </c>
      <c r="D5106">
        <v>7032</v>
      </c>
      <c r="E5106" t="s">
        <v>952</v>
      </c>
      <c r="F5106" t="s">
        <v>40</v>
      </c>
      <c r="G5106" t="s">
        <v>40</v>
      </c>
      <c r="H5106" t="s">
        <v>41</v>
      </c>
      <c r="I5106" t="s">
        <v>219</v>
      </c>
      <c r="J5106" t="s">
        <v>220</v>
      </c>
      <c r="K5106" t="s">
        <v>1170</v>
      </c>
      <c r="L5106" t="s">
        <v>218</v>
      </c>
      <c r="M5106" s="598">
        <v>60118853</v>
      </c>
    </row>
    <row r="5107" spans="1:13">
      <c r="A5107" t="s">
        <v>16534</v>
      </c>
      <c r="B5107" t="s">
        <v>16471</v>
      </c>
      <c r="C5107" t="s">
        <v>15058</v>
      </c>
      <c r="D5107">
        <v>7032</v>
      </c>
      <c r="E5107" t="s">
        <v>952</v>
      </c>
      <c r="F5107" t="s">
        <v>40</v>
      </c>
      <c r="G5107" t="s">
        <v>40</v>
      </c>
      <c r="H5107" t="s">
        <v>41</v>
      </c>
      <c r="I5107" t="s">
        <v>42</v>
      </c>
      <c r="J5107" t="s">
        <v>43</v>
      </c>
      <c r="K5107" t="s">
        <v>1170</v>
      </c>
      <c r="L5107" t="s">
        <v>218</v>
      </c>
      <c r="M5107" s="598">
        <v>63073014</v>
      </c>
    </row>
    <row r="5108" spans="1:13">
      <c r="A5108" t="s">
        <v>16522</v>
      </c>
      <c r="B5108" t="s">
        <v>16471</v>
      </c>
      <c r="C5108" t="s">
        <v>15058</v>
      </c>
      <c r="D5108">
        <v>7032</v>
      </c>
      <c r="E5108" t="s">
        <v>952</v>
      </c>
      <c r="F5108" t="s">
        <v>40</v>
      </c>
      <c r="G5108" t="s">
        <v>40</v>
      </c>
      <c r="H5108" t="s">
        <v>41</v>
      </c>
      <c r="I5108" t="s">
        <v>324</v>
      </c>
      <c r="J5108" t="s">
        <v>688</v>
      </c>
      <c r="K5108" t="s">
        <v>1170</v>
      </c>
      <c r="L5108" t="s">
        <v>218</v>
      </c>
      <c r="M5108" s="598">
        <v>66027174</v>
      </c>
    </row>
    <row r="5109" spans="1:13">
      <c r="A5109" t="s">
        <v>16470</v>
      </c>
      <c r="B5109" t="s">
        <v>16471</v>
      </c>
      <c r="C5109" t="s">
        <v>15058</v>
      </c>
      <c r="D5109">
        <v>7032</v>
      </c>
      <c r="E5109" t="s">
        <v>952</v>
      </c>
      <c r="F5109" t="s">
        <v>40</v>
      </c>
      <c r="G5109" t="s">
        <v>40</v>
      </c>
      <c r="H5109" t="s">
        <v>41</v>
      </c>
      <c r="I5109" t="s">
        <v>316</v>
      </c>
      <c r="J5109" t="s">
        <v>684</v>
      </c>
      <c r="K5109" t="s">
        <v>1170</v>
      </c>
      <c r="L5109" t="s">
        <v>218</v>
      </c>
      <c r="M5109" s="598">
        <v>68981336</v>
      </c>
    </row>
    <row r="5110" spans="1:13">
      <c r="A5110" t="s">
        <v>16486</v>
      </c>
      <c r="B5110" t="s">
        <v>16471</v>
      </c>
      <c r="C5110" t="s">
        <v>15058</v>
      </c>
      <c r="D5110">
        <v>7032</v>
      </c>
      <c r="E5110" t="s">
        <v>952</v>
      </c>
      <c r="F5110" t="s">
        <v>40</v>
      </c>
      <c r="G5110" t="s">
        <v>40</v>
      </c>
      <c r="H5110" t="s">
        <v>41</v>
      </c>
      <c r="I5110" t="s">
        <v>318</v>
      </c>
      <c r="J5110" t="s">
        <v>685</v>
      </c>
      <c r="K5110" t="s">
        <v>1170</v>
      </c>
      <c r="L5110" t="s">
        <v>218</v>
      </c>
      <c r="M5110" s="598">
        <v>68981336</v>
      </c>
    </row>
    <row r="5111" spans="1:13">
      <c r="A5111" t="s">
        <v>16498</v>
      </c>
      <c r="B5111" t="s">
        <v>16471</v>
      </c>
      <c r="C5111" t="s">
        <v>15058</v>
      </c>
      <c r="D5111">
        <v>7032</v>
      </c>
      <c r="E5111" t="s">
        <v>952</v>
      </c>
      <c r="F5111" t="s">
        <v>40</v>
      </c>
      <c r="G5111" t="s">
        <v>40</v>
      </c>
      <c r="H5111" t="s">
        <v>41</v>
      </c>
      <c r="I5111" t="s">
        <v>320</v>
      </c>
      <c r="J5111" t="s">
        <v>686</v>
      </c>
      <c r="K5111" t="s">
        <v>1170</v>
      </c>
      <c r="L5111" t="s">
        <v>218</v>
      </c>
      <c r="M5111" s="598">
        <v>68981336</v>
      </c>
    </row>
    <row r="5112" spans="1:13">
      <c r="A5112" t="s">
        <v>16510</v>
      </c>
      <c r="B5112" t="s">
        <v>16471</v>
      </c>
      <c r="C5112" t="s">
        <v>15058</v>
      </c>
      <c r="D5112">
        <v>7032</v>
      </c>
      <c r="E5112" t="s">
        <v>952</v>
      </c>
      <c r="F5112" t="s">
        <v>40</v>
      </c>
      <c r="G5112" t="s">
        <v>40</v>
      </c>
      <c r="H5112" t="s">
        <v>41</v>
      </c>
      <c r="I5112" t="s">
        <v>322</v>
      </c>
      <c r="J5112" t="s">
        <v>687</v>
      </c>
      <c r="K5112" t="s">
        <v>1170</v>
      </c>
      <c r="L5112" t="s">
        <v>218</v>
      </c>
      <c r="M5112" s="598">
        <v>68981336</v>
      </c>
    </row>
    <row r="5113" spans="1:13">
      <c r="A5113" t="s">
        <v>16785</v>
      </c>
      <c r="B5113" t="s">
        <v>16697</v>
      </c>
      <c r="C5113" t="s">
        <v>15058</v>
      </c>
      <c r="D5113">
        <v>7033</v>
      </c>
      <c r="E5113" t="s">
        <v>953</v>
      </c>
      <c r="F5113" t="s">
        <v>40</v>
      </c>
      <c r="G5113" t="s">
        <v>40</v>
      </c>
      <c r="H5113" t="s">
        <v>41</v>
      </c>
      <c r="I5113" t="s">
        <v>44</v>
      </c>
      <c r="J5113" t="s">
        <v>45</v>
      </c>
      <c r="K5113" t="s">
        <v>291</v>
      </c>
      <c r="L5113" t="s">
        <v>32</v>
      </c>
      <c r="M5113" s="598">
        <v>18627378</v>
      </c>
    </row>
    <row r="5114" spans="1:13">
      <c r="A5114" t="s">
        <v>16797</v>
      </c>
      <c r="B5114" t="s">
        <v>16697</v>
      </c>
      <c r="C5114" t="s">
        <v>15058</v>
      </c>
      <c r="D5114">
        <v>7033</v>
      </c>
      <c r="E5114" t="s">
        <v>953</v>
      </c>
      <c r="F5114" t="s">
        <v>40</v>
      </c>
      <c r="G5114" t="s">
        <v>40</v>
      </c>
      <c r="H5114" t="s">
        <v>41</v>
      </c>
      <c r="I5114" t="s">
        <v>46</v>
      </c>
      <c r="J5114" t="s">
        <v>47</v>
      </c>
      <c r="K5114" t="s">
        <v>291</v>
      </c>
      <c r="L5114" t="s">
        <v>32</v>
      </c>
      <c r="M5114" s="598">
        <v>18627378</v>
      </c>
    </row>
    <row r="5115" spans="1:13">
      <c r="A5115" t="s">
        <v>16809</v>
      </c>
      <c r="B5115" t="s">
        <v>16697</v>
      </c>
      <c r="C5115" t="s">
        <v>15058</v>
      </c>
      <c r="D5115">
        <v>7033</v>
      </c>
      <c r="E5115" t="s">
        <v>953</v>
      </c>
      <c r="F5115" t="s">
        <v>40</v>
      </c>
      <c r="G5115" t="s">
        <v>40</v>
      </c>
      <c r="H5115" t="s">
        <v>41</v>
      </c>
      <c r="I5115" t="s">
        <v>221</v>
      </c>
      <c r="J5115" t="s">
        <v>222</v>
      </c>
      <c r="K5115" t="s">
        <v>291</v>
      </c>
      <c r="L5115" t="s">
        <v>32</v>
      </c>
      <c r="M5115" s="598">
        <v>18627378</v>
      </c>
    </row>
    <row r="5116" spans="1:13">
      <c r="A5116" t="s">
        <v>16821</v>
      </c>
      <c r="B5116" t="s">
        <v>16697</v>
      </c>
      <c r="C5116" t="s">
        <v>15058</v>
      </c>
      <c r="D5116">
        <v>7033</v>
      </c>
      <c r="E5116" t="s">
        <v>953</v>
      </c>
      <c r="F5116" t="s">
        <v>40</v>
      </c>
      <c r="G5116" t="s">
        <v>40</v>
      </c>
      <c r="H5116" t="s">
        <v>41</v>
      </c>
      <c r="I5116" t="s">
        <v>48</v>
      </c>
      <c r="J5116" t="s">
        <v>49</v>
      </c>
      <c r="K5116" t="s">
        <v>291</v>
      </c>
      <c r="L5116" t="s">
        <v>32</v>
      </c>
      <c r="M5116" s="598">
        <v>18627378</v>
      </c>
    </row>
    <row r="5117" spans="1:13">
      <c r="A5117" t="s">
        <v>16833</v>
      </c>
      <c r="B5117" t="s">
        <v>16697</v>
      </c>
      <c r="C5117" t="s">
        <v>15058</v>
      </c>
      <c r="D5117">
        <v>7033</v>
      </c>
      <c r="E5117" t="s">
        <v>953</v>
      </c>
      <c r="F5117" t="s">
        <v>40</v>
      </c>
      <c r="G5117" t="s">
        <v>40</v>
      </c>
      <c r="H5117" t="s">
        <v>41</v>
      </c>
      <c r="I5117" t="s">
        <v>50</v>
      </c>
      <c r="J5117" t="s">
        <v>51</v>
      </c>
      <c r="K5117" t="s">
        <v>291</v>
      </c>
      <c r="L5117" t="s">
        <v>32</v>
      </c>
      <c r="M5117" s="598">
        <v>18627378</v>
      </c>
    </row>
    <row r="5118" spans="1:13">
      <c r="A5118" t="s">
        <v>16845</v>
      </c>
      <c r="B5118" t="s">
        <v>16697</v>
      </c>
      <c r="C5118" t="s">
        <v>15058</v>
      </c>
      <c r="D5118">
        <v>7033</v>
      </c>
      <c r="E5118" t="s">
        <v>953</v>
      </c>
      <c r="F5118" t="s">
        <v>40</v>
      </c>
      <c r="G5118" t="s">
        <v>40</v>
      </c>
      <c r="H5118" t="s">
        <v>41</v>
      </c>
      <c r="I5118" t="s">
        <v>223</v>
      </c>
      <c r="J5118" t="s">
        <v>56</v>
      </c>
      <c r="K5118" t="s">
        <v>291</v>
      </c>
      <c r="L5118" t="s">
        <v>32</v>
      </c>
      <c r="M5118" s="598">
        <v>18627378</v>
      </c>
    </row>
    <row r="5119" spans="1:13">
      <c r="A5119" t="s">
        <v>16857</v>
      </c>
      <c r="B5119" t="s">
        <v>16697</v>
      </c>
      <c r="C5119" t="s">
        <v>15058</v>
      </c>
      <c r="D5119">
        <v>7033</v>
      </c>
      <c r="E5119" t="s">
        <v>953</v>
      </c>
      <c r="F5119" t="s">
        <v>40</v>
      </c>
      <c r="G5119" t="s">
        <v>40</v>
      </c>
      <c r="H5119" t="s">
        <v>41</v>
      </c>
      <c r="I5119" t="s">
        <v>421</v>
      </c>
      <c r="J5119" t="s">
        <v>441</v>
      </c>
      <c r="K5119" t="s">
        <v>291</v>
      </c>
      <c r="L5119" t="s">
        <v>32</v>
      </c>
      <c r="M5119" s="598">
        <v>18627378</v>
      </c>
    </row>
    <row r="5120" spans="1:13">
      <c r="A5120" t="s">
        <v>16869</v>
      </c>
      <c r="B5120" t="s">
        <v>16697</v>
      </c>
      <c r="C5120" t="s">
        <v>15058</v>
      </c>
      <c r="D5120">
        <v>7033</v>
      </c>
      <c r="E5120" t="s">
        <v>953</v>
      </c>
      <c r="F5120" t="s">
        <v>40</v>
      </c>
      <c r="G5120" t="s">
        <v>40</v>
      </c>
      <c r="H5120" t="s">
        <v>41</v>
      </c>
      <c r="I5120" t="s">
        <v>422</v>
      </c>
      <c r="J5120" t="s">
        <v>442</v>
      </c>
      <c r="K5120" t="s">
        <v>291</v>
      </c>
      <c r="L5120" t="s">
        <v>32</v>
      </c>
      <c r="M5120" s="598">
        <v>18627378</v>
      </c>
    </row>
    <row r="5121" spans="1:13">
      <c r="A5121" t="s">
        <v>16881</v>
      </c>
      <c r="B5121" t="s">
        <v>16697</v>
      </c>
      <c r="C5121" t="s">
        <v>15058</v>
      </c>
      <c r="D5121">
        <v>7033</v>
      </c>
      <c r="E5121" t="s">
        <v>953</v>
      </c>
      <c r="F5121" t="s">
        <v>40</v>
      </c>
      <c r="G5121" t="s">
        <v>40</v>
      </c>
      <c r="H5121" t="s">
        <v>41</v>
      </c>
      <c r="I5121" t="s">
        <v>423</v>
      </c>
      <c r="J5121" t="s">
        <v>443</v>
      </c>
      <c r="K5121" t="s">
        <v>291</v>
      </c>
      <c r="L5121" t="s">
        <v>32</v>
      </c>
      <c r="M5121" s="598">
        <v>18627378</v>
      </c>
    </row>
    <row r="5122" spans="1:13">
      <c r="A5122" t="s">
        <v>16893</v>
      </c>
      <c r="B5122" t="s">
        <v>16697</v>
      </c>
      <c r="C5122" t="s">
        <v>15058</v>
      </c>
      <c r="D5122">
        <v>7033</v>
      </c>
      <c r="E5122" t="s">
        <v>953</v>
      </c>
      <c r="F5122" t="s">
        <v>40</v>
      </c>
      <c r="G5122" t="s">
        <v>40</v>
      </c>
      <c r="H5122" t="s">
        <v>41</v>
      </c>
      <c r="I5122" t="s">
        <v>424</v>
      </c>
      <c r="J5122" t="s">
        <v>444</v>
      </c>
      <c r="K5122" t="s">
        <v>291</v>
      </c>
      <c r="L5122" t="s">
        <v>32</v>
      </c>
      <c r="M5122" s="598">
        <v>18627378</v>
      </c>
    </row>
    <row r="5123" spans="1:13">
      <c r="A5123" t="s">
        <v>16905</v>
      </c>
      <c r="B5123" t="s">
        <v>16697</v>
      </c>
      <c r="C5123" t="s">
        <v>15058</v>
      </c>
      <c r="D5123">
        <v>7033</v>
      </c>
      <c r="E5123" t="s">
        <v>953</v>
      </c>
      <c r="F5123" t="s">
        <v>40</v>
      </c>
      <c r="G5123" t="s">
        <v>40</v>
      </c>
      <c r="H5123" t="s">
        <v>41</v>
      </c>
      <c r="I5123" t="s">
        <v>425</v>
      </c>
      <c r="J5123" t="s">
        <v>445</v>
      </c>
      <c r="K5123" t="s">
        <v>291</v>
      </c>
      <c r="L5123" t="s">
        <v>32</v>
      </c>
      <c r="M5123" s="598">
        <v>18627378</v>
      </c>
    </row>
    <row r="5124" spans="1:13">
      <c r="A5124" t="s">
        <v>16773</v>
      </c>
      <c r="B5124" t="s">
        <v>16697</v>
      </c>
      <c r="C5124" t="s">
        <v>15058</v>
      </c>
      <c r="D5124">
        <v>7033</v>
      </c>
      <c r="E5124" t="s">
        <v>953</v>
      </c>
      <c r="F5124" t="s">
        <v>40</v>
      </c>
      <c r="G5124" t="s">
        <v>40</v>
      </c>
      <c r="H5124" t="s">
        <v>41</v>
      </c>
      <c r="I5124" t="s">
        <v>219</v>
      </c>
      <c r="J5124" t="s">
        <v>220</v>
      </c>
      <c r="K5124" t="s">
        <v>291</v>
      </c>
      <c r="L5124" t="s">
        <v>32</v>
      </c>
      <c r="M5124" s="598">
        <v>20630379</v>
      </c>
    </row>
    <row r="5125" spans="1:13">
      <c r="A5125" t="s">
        <v>16783</v>
      </c>
      <c r="B5125" t="s">
        <v>16693</v>
      </c>
      <c r="C5125" t="s">
        <v>15058</v>
      </c>
      <c r="D5125">
        <v>7033</v>
      </c>
      <c r="E5125" t="s">
        <v>953</v>
      </c>
      <c r="F5125" t="s">
        <v>40</v>
      </c>
      <c r="G5125" t="s">
        <v>40</v>
      </c>
      <c r="H5125" t="s">
        <v>41</v>
      </c>
      <c r="I5125" t="s">
        <v>44</v>
      </c>
      <c r="J5125" t="s">
        <v>45</v>
      </c>
      <c r="K5125" t="s">
        <v>1171</v>
      </c>
      <c r="L5125" t="s">
        <v>32</v>
      </c>
      <c r="M5125" s="598">
        <v>21421485</v>
      </c>
    </row>
    <row r="5126" spans="1:13">
      <c r="A5126" t="s">
        <v>16795</v>
      </c>
      <c r="B5126" t="s">
        <v>16693</v>
      </c>
      <c r="C5126" t="s">
        <v>15058</v>
      </c>
      <c r="D5126">
        <v>7033</v>
      </c>
      <c r="E5126" t="s">
        <v>953</v>
      </c>
      <c r="F5126" t="s">
        <v>40</v>
      </c>
      <c r="G5126" t="s">
        <v>40</v>
      </c>
      <c r="H5126" t="s">
        <v>41</v>
      </c>
      <c r="I5126" t="s">
        <v>46</v>
      </c>
      <c r="J5126" t="s">
        <v>47</v>
      </c>
      <c r="K5126" t="s">
        <v>1171</v>
      </c>
      <c r="L5126" t="s">
        <v>32</v>
      </c>
      <c r="M5126" s="598">
        <v>21421485</v>
      </c>
    </row>
    <row r="5127" spans="1:13">
      <c r="A5127" t="s">
        <v>16807</v>
      </c>
      <c r="B5127" t="s">
        <v>16693</v>
      </c>
      <c r="C5127" t="s">
        <v>15058</v>
      </c>
      <c r="D5127">
        <v>7033</v>
      </c>
      <c r="E5127" t="s">
        <v>953</v>
      </c>
      <c r="F5127" t="s">
        <v>40</v>
      </c>
      <c r="G5127" t="s">
        <v>40</v>
      </c>
      <c r="H5127" t="s">
        <v>41</v>
      </c>
      <c r="I5127" t="s">
        <v>221</v>
      </c>
      <c r="J5127" t="s">
        <v>222</v>
      </c>
      <c r="K5127" t="s">
        <v>1171</v>
      </c>
      <c r="L5127" t="s">
        <v>32</v>
      </c>
      <c r="M5127" s="598">
        <v>21421485</v>
      </c>
    </row>
    <row r="5128" spans="1:13">
      <c r="A5128" t="s">
        <v>16819</v>
      </c>
      <c r="B5128" t="s">
        <v>16693</v>
      </c>
      <c r="C5128" t="s">
        <v>15058</v>
      </c>
      <c r="D5128">
        <v>7033</v>
      </c>
      <c r="E5128" t="s">
        <v>953</v>
      </c>
      <c r="F5128" t="s">
        <v>40</v>
      </c>
      <c r="G5128" t="s">
        <v>40</v>
      </c>
      <c r="H5128" t="s">
        <v>41</v>
      </c>
      <c r="I5128" t="s">
        <v>48</v>
      </c>
      <c r="J5128" t="s">
        <v>49</v>
      </c>
      <c r="K5128" t="s">
        <v>1171</v>
      </c>
      <c r="L5128" t="s">
        <v>32</v>
      </c>
      <c r="M5128" s="598">
        <v>21421485</v>
      </c>
    </row>
    <row r="5129" spans="1:13">
      <c r="A5129" t="s">
        <v>16831</v>
      </c>
      <c r="B5129" t="s">
        <v>16693</v>
      </c>
      <c r="C5129" t="s">
        <v>15058</v>
      </c>
      <c r="D5129">
        <v>7033</v>
      </c>
      <c r="E5129" t="s">
        <v>953</v>
      </c>
      <c r="F5129" t="s">
        <v>40</v>
      </c>
      <c r="G5129" t="s">
        <v>40</v>
      </c>
      <c r="H5129" t="s">
        <v>41</v>
      </c>
      <c r="I5129" t="s">
        <v>50</v>
      </c>
      <c r="J5129" t="s">
        <v>51</v>
      </c>
      <c r="K5129" t="s">
        <v>1171</v>
      </c>
      <c r="L5129" t="s">
        <v>32</v>
      </c>
      <c r="M5129" s="598">
        <v>21421485</v>
      </c>
    </row>
    <row r="5130" spans="1:13">
      <c r="A5130" t="s">
        <v>16843</v>
      </c>
      <c r="B5130" t="s">
        <v>16693</v>
      </c>
      <c r="C5130" t="s">
        <v>15058</v>
      </c>
      <c r="D5130">
        <v>7033</v>
      </c>
      <c r="E5130" t="s">
        <v>953</v>
      </c>
      <c r="F5130" t="s">
        <v>40</v>
      </c>
      <c r="G5130" t="s">
        <v>40</v>
      </c>
      <c r="H5130" t="s">
        <v>41</v>
      </c>
      <c r="I5130" t="s">
        <v>223</v>
      </c>
      <c r="J5130" t="s">
        <v>56</v>
      </c>
      <c r="K5130" t="s">
        <v>1171</v>
      </c>
      <c r="L5130" t="s">
        <v>32</v>
      </c>
      <c r="M5130" s="598">
        <v>21421485</v>
      </c>
    </row>
    <row r="5131" spans="1:13">
      <c r="A5131" t="s">
        <v>16855</v>
      </c>
      <c r="B5131" t="s">
        <v>16693</v>
      </c>
      <c r="C5131" t="s">
        <v>15058</v>
      </c>
      <c r="D5131">
        <v>7033</v>
      </c>
      <c r="E5131" t="s">
        <v>953</v>
      </c>
      <c r="F5131" t="s">
        <v>40</v>
      </c>
      <c r="G5131" t="s">
        <v>40</v>
      </c>
      <c r="H5131" t="s">
        <v>41</v>
      </c>
      <c r="I5131" t="s">
        <v>421</v>
      </c>
      <c r="J5131" t="s">
        <v>441</v>
      </c>
      <c r="K5131" t="s">
        <v>1171</v>
      </c>
      <c r="L5131" t="s">
        <v>32</v>
      </c>
      <c r="M5131" s="598">
        <v>21421485</v>
      </c>
    </row>
    <row r="5132" spans="1:13">
      <c r="A5132" t="s">
        <v>16867</v>
      </c>
      <c r="B5132" t="s">
        <v>16693</v>
      </c>
      <c r="C5132" t="s">
        <v>15058</v>
      </c>
      <c r="D5132">
        <v>7033</v>
      </c>
      <c r="E5132" t="s">
        <v>953</v>
      </c>
      <c r="F5132" t="s">
        <v>40</v>
      </c>
      <c r="G5132" t="s">
        <v>40</v>
      </c>
      <c r="H5132" t="s">
        <v>41</v>
      </c>
      <c r="I5132" t="s">
        <v>422</v>
      </c>
      <c r="J5132" t="s">
        <v>442</v>
      </c>
      <c r="K5132" t="s">
        <v>1171</v>
      </c>
      <c r="L5132" t="s">
        <v>32</v>
      </c>
      <c r="M5132" s="598">
        <v>21421485</v>
      </c>
    </row>
    <row r="5133" spans="1:13">
      <c r="A5133" t="s">
        <v>16879</v>
      </c>
      <c r="B5133" t="s">
        <v>16693</v>
      </c>
      <c r="C5133" t="s">
        <v>15058</v>
      </c>
      <c r="D5133">
        <v>7033</v>
      </c>
      <c r="E5133" t="s">
        <v>953</v>
      </c>
      <c r="F5133" t="s">
        <v>40</v>
      </c>
      <c r="G5133" t="s">
        <v>40</v>
      </c>
      <c r="H5133" t="s">
        <v>41</v>
      </c>
      <c r="I5133" t="s">
        <v>423</v>
      </c>
      <c r="J5133" t="s">
        <v>443</v>
      </c>
      <c r="K5133" t="s">
        <v>1171</v>
      </c>
      <c r="L5133" t="s">
        <v>32</v>
      </c>
      <c r="M5133" s="598">
        <v>21421485</v>
      </c>
    </row>
    <row r="5134" spans="1:13">
      <c r="A5134" t="s">
        <v>16891</v>
      </c>
      <c r="B5134" t="s">
        <v>16693</v>
      </c>
      <c r="C5134" t="s">
        <v>15058</v>
      </c>
      <c r="D5134">
        <v>7033</v>
      </c>
      <c r="E5134" t="s">
        <v>953</v>
      </c>
      <c r="F5134" t="s">
        <v>40</v>
      </c>
      <c r="G5134" t="s">
        <v>40</v>
      </c>
      <c r="H5134" t="s">
        <v>41</v>
      </c>
      <c r="I5134" t="s">
        <v>424</v>
      </c>
      <c r="J5134" t="s">
        <v>444</v>
      </c>
      <c r="K5134" t="s">
        <v>1171</v>
      </c>
      <c r="L5134" t="s">
        <v>32</v>
      </c>
      <c r="M5134" s="598">
        <v>21421485</v>
      </c>
    </row>
    <row r="5135" spans="1:13">
      <c r="A5135" t="s">
        <v>16903</v>
      </c>
      <c r="B5135" t="s">
        <v>16693</v>
      </c>
      <c r="C5135" t="s">
        <v>15058</v>
      </c>
      <c r="D5135">
        <v>7033</v>
      </c>
      <c r="E5135" t="s">
        <v>953</v>
      </c>
      <c r="F5135" t="s">
        <v>40</v>
      </c>
      <c r="G5135" t="s">
        <v>40</v>
      </c>
      <c r="H5135" t="s">
        <v>41</v>
      </c>
      <c r="I5135" t="s">
        <v>425</v>
      </c>
      <c r="J5135" t="s">
        <v>445</v>
      </c>
      <c r="K5135" t="s">
        <v>1171</v>
      </c>
      <c r="L5135" t="s">
        <v>32</v>
      </c>
      <c r="M5135" s="598">
        <v>21421485</v>
      </c>
    </row>
    <row r="5136" spans="1:13">
      <c r="A5136" t="s">
        <v>16761</v>
      </c>
      <c r="B5136" t="s">
        <v>16697</v>
      </c>
      <c r="C5136" t="s">
        <v>15058</v>
      </c>
      <c r="D5136">
        <v>7033</v>
      </c>
      <c r="E5136" t="s">
        <v>953</v>
      </c>
      <c r="F5136" t="s">
        <v>40</v>
      </c>
      <c r="G5136" t="s">
        <v>40</v>
      </c>
      <c r="H5136" t="s">
        <v>41</v>
      </c>
      <c r="I5136" t="s">
        <v>42</v>
      </c>
      <c r="J5136" t="s">
        <v>43</v>
      </c>
      <c r="K5136" t="s">
        <v>291</v>
      </c>
      <c r="L5136" t="s">
        <v>32</v>
      </c>
      <c r="M5136" s="598">
        <v>22646663</v>
      </c>
    </row>
    <row r="5137" spans="1:13">
      <c r="A5137" t="s">
        <v>16771</v>
      </c>
      <c r="B5137" t="s">
        <v>16693</v>
      </c>
      <c r="C5137" t="s">
        <v>15058</v>
      </c>
      <c r="D5137">
        <v>7033</v>
      </c>
      <c r="E5137" t="s">
        <v>953</v>
      </c>
      <c r="F5137" t="s">
        <v>40</v>
      </c>
      <c r="G5137" t="s">
        <v>40</v>
      </c>
      <c r="H5137" t="s">
        <v>41</v>
      </c>
      <c r="I5137" t="s">
        <v>219</v>
      </c>
      <c r="J5137" t="s">
        <v>220</v>
      </c>
      <c r="K5137" t="s">
        <v>1171</v>
      </c>
      <c r="L5137" t="s">
        <v>32</v>
      </c>
      <c r="M5137" s="598">
        <v>23724936</v>
      </c>
    </row>
    <row r="5138" spans="1:13">
      <c r="A5138" t="s">
        <v>16749</v>
      </c>
      <c r="B5138" t="s">
        <v>16697</v>
      </c>
      <c r="C5138" t="s">
        <v>15058</v>
      </c>
      <c r="D5138">
        <v>7033</v>
      </c>
      <c r="E5138" t="s">
        <v>953</v>
      </c>
      <c r="F5138" t="s">
        <v>40</v>
      </c>
      <c r="G5138" t="s">
        <v>40</v>
      </c>
      <c r="H5138" t="s">
        <v>41</v>
      </c>
      <c r="I5138" t="s">
        <v>324</v>
      </c>
      <c r="J5138" t="s">
        <v>688</v>
      </c>
      <c r="K5138" t="s">
        <v>291</v>
      </c>
      <c r="L5138" t="s">
        <v>32</v>
      </c>
      <c r="M5138" s="598">
        <v>24633725</v>
      </c>
    </row>
    <row r="5139" spans="1:13">
      <c r="A5139" t="s">
        <v>16759</v>
      </c>
      <c r="B5139" t="s">
        <v>16693</v>
      </c>
      <c r="C5139" t="s">
        <v>15058</v>
      </c>
      <c r="D5139">
        <v>7033</v>
      </c>
      <c r="E5139" t="s">
        <v>953</v>
      </c>
      <c r="F5139" t="s">
        <v>40</v>
      </c>
      <c r="G5139" t="s">
        <v>40</v>
      </c>
      <c r="H5139" t="s">
        <v>41</v>
      </c>
      <c r="I5139" t="s">
        <v>42</v>
      </c>
      <c r="J5139" t="s">
        <v>43</v>
      </c>
      <c r="K5139" t="s">
        <v>1171</v>
      </c>
      <c r="L5139" t="s">
        <v>32</v>
      </c>
      <c r="M5139" s="598">
        <v>26043662</v>
      </c>
    </row>
    <row r="5140" spans="1:13">
      <c r="A5140" t="s">
        <v>16696</v>
      </c>
      <c r="B5140" t="s">
        <v>16697</v>
      </c>
      <c r="C5140" t="s">
        <v>15058</v>
      </c>
      <c r="D5140">
        <v>7033</v>
      </c>
      <c r="E5140" t="s">
        <v>953</v>
      </c>
      <c r="F5140" t="s">
        <v>40</v>
      </c>
      <c r="G5140" t="s">
        <v>40</v>
      </c>
      <c r="H5140" t="s">
        <v>41</v>
      </c>
      <c r="I5140" t="s">
        <v>316</v>
      </c>
      <c r="J5140" t="s">
        <v>684</v>
      </c>
      <c r="K5140" t="s">
        <v>291</v>
      </c>
      <c r="L5140" t="s">
        <v>32</v>
      </c>
      <c r="M5140" s="598">
        <v>26634069</v>
      </c>
    </row>
    <row r="5141" spans="1:13">
      <c r="A5141" t="s">
        <v>16713</v>
      </c>
      <c r="B5141" t="s">
        <v>16697</v>
      </c>
      <c r="C5141" t="s">
        <v>15058</v>
      </c>
      <c r="D5141">
        <v>7033</v>
      </c>
      <c r="E5141" t="s">
        <v>953</v>
      </c>
      <c r="F5141" t="s">
        <v>40</v>
      </c>
      <c r="G5141" t="s">
        <v>40</v>
      </c>
      <c r="H5141" t="s">
        <v>41</v>
      </c>
      <c r="I5141" t="s">
        <v>318</v>
      </c>
      <c r="J5141" t="s">
        <v>685</v>
      </c>
      <c r="K5141" t="s">
        <v>291</v>
      </c>
      <c r="L5141" t="s">
        <v>32</v>
      </c>
      <c r="M5141" s="598">
        <v>26634069</v>
      </c>
    </row>
    <row r="5142" spans="1:13">
      <c r="A5142" t="s">
        <v>16725</v>
      </c>
      <c r="B5142" t="s">
        <v>16697</v>
      </c>
      <c r="C5142" t="s">
        <v>15058</v>
      </c>
      <c r="D5142">
        <v>7033</v>
      </c>
      <c r="E5142" t="s">
        <v>953</v>
      </c>
      <c r="F5142" t="s">
        <v>40</v>
      </c>
      <c r="G5142" t="s">
        <v>40</v>
      </c>
      <c r="H5142" t="s">
        <v>41</v>
      </c>
      <c r="I5142" t="s">
        <v>320</v>
      </c>
      <c r="J5142" t="s">
        <v>686</v>
      </c>
      <c r="K5142" t="s">
        <v>291</v>
      </c>
      <c r="L5142" t="s">
        <v>32</v>
      </c>
      <c r="M5142" s="598">
        <v>26634069</v>
      </c>
    </row>
    <row r="5143" spans="1:13">
      <c r="A5143" t="s">
        <v>16737</v>
      </c>
      <c r="B5143" t="s">
        <v>16697</v>
      </c>
      <c r="C5143" t="s">
        <v>15058</v>
      </c>
      <c r="D5143">
        <v>7033</v>
      </c>
      <c r="E5143" t="s">
        <v>953</v>
      </c>
      <c r="F5143" t="s">
        <v>40</v>
      </c>
      <c r="G5143" t="s">
        <v>40</v>
      </c>
      <c r="H5143" t="s">
        <v>41</v>
      </c>
      <c r="I5143" t="s">
        <v>322</v>
      </c>
      <c r="J5143" t="s">
        <v>687</v>
      </c>
      <c r="K5143" t="s">
        <v>291</v>
      </c>
      <c r="L5143" t="s">
        <v>32</v>
      </c>
      <c r="M5143" s="598">
        <v>26634069</v>
      </c>
    </row>
    <row r="5144" spans="1:13">
      <c r="A5144" t="s">
        <v>16747</v>
      </c>
      <c r="B5144" t="s">
        <v>16693</v>
      </c>
      <c r="C5144" t="s">
        <v>15058</v>
      </c>
      <c r="D5144">
        <v>7033</v>
      </c>
      <c r="E5144" t="s">
        <v>953</v>
      </c>
      <c r="F5144" t="s">
        <v>40</v>
      </c>
      <c r="G5144" t="s">
        <v>40</v>
      </c>
      <c r="H5144" t="s">
        <v>41</v>
      </c>
      <c r="I5144" t="s">
        <v>324</v>
      </c>
      <c r="J5144" t="s">
        <v>688</v>
      </c>
      <c r="K5144" t="s">
        <v>1171</v>
      </c>
      <c r="L5144" t="s">
        <v>32</v>
      </c>
      <c r="M5144" s="598">
        <v>28328783</v>
      </c>
    </row>
    <row r="5145" spans="1:13">
      <c r="A5145" t="s">
        <v>16781</v>
      </c>
      <c r="B5145" t="s">
        <v>16689</v>
      </c>
      <c r="C5145" t="s">
        <v>15058</v>
      </c>
      <c r="D5145">
        <v>7033</v>
      </c>
      <c r="E5145" t="s">
        <v>953</v>
      </c>
      <c r="F5145" t="s">
        <v>40</v>
      </c>
      <c r="G5145" t="s">
        <v>40</v>
      </c>
      <c r="H5145" t="s">
        <v>41</v>
      </c>
      <c r="I5145" t="s">
        <v>44</v>
      </c>
      <c r="J5145" t="s">
        <v>45</v>
      </c>
      <c r="K5145" t="s">
        <v>291</v>
      </c>
      <c r="L5145" t="s">
        <v>34</v>
      </c>
      <c r="M5145" s="598">
        <v>29128523</v>
      </c>
    </row>
    <row r="5146" spans="1:13">
      <c r="A5146" t="s">
        <v>16793</v>
      </c>
      <c r="B5146" t="s">
        <v>16689</v>
      </c>
      <c r="C5146" t="s">
        <v>15058</v>
      </c>
      <c r="D5146">
        <v>7033</v>
      </c>
      <c r="E5146" t="s">
        <v>953</v>
      </c>
      <c r="F5146" t="s">
        <v>40</v>
      </c>
      <c r="G5146" t="s">
        <v>40</v>
      </c>
      <c r="H5146" t="s">
        <v>41</v>
      </c>
      <c r="I5146" t="s">
        <v>46</v>
      </c>
      <c r="J5146" t="s">
        <v>47</v>
      </c>
      <c r="K5146" t="s">
        <v>291</v>
      </c>
      <c r="L5146" t="s">
        <v>34</v>
      </c>
      <c r="M5146" s="598">
        <v>29128523</v>
      </c>
    </row>
    <row r="5147" spans="1:13">
      <c r="A5147" t="s">
        <v>16805</v>
      </c>
      <c r="B5147" t="s">
        <v>16689</v>
      </c>
      <c r="C5147" t="s">
        <v>15058</v>
      </c>
      <c r="D5147">
        <v>7033</v>
      </c>
      <c r="E5147" t="s">
        <v>953</v>
      </c>
      <c r="F5147" t="s">
        <v>40</v>
      </c>
      <c r="G5147" t="s">
        <v>40</v>
      </c>
      <c r="H5147" t="s">
        <v>41</v>
      </c>
      <c r="I5147" t="s">
        <v>221</v>
      </c>
      <c r="J5147" t="s">
        <v>222</v>
      </c>
      <c r="K5147" t="s">
        <v>291</v>
      </c>
      <c r="L5147" t="s">
        <v>34</v>
      </c>
      <c r="M5147" s="598">
        <v>29128523</v>
      </c>
    </row>
    <row r="5148" spans="1:13">
      <c r="A5148" t="s">
        <v>16817</v>
      </c>
      <c r="B5148" t="s">
        <v>16689</v>
      </c>
      <c r="C5148" t="s">
        <v>15058</v>
      </c>
      <c r="D5148">
        <v>7033</v>
      </c>
      <c r="E5148" t="s">
        <v>953</v>
      </c>
      <c r="F5148" t="s">
        <v>40</v>
      </c>
      <c r="G5148" t="s">
        <v>40</v>
      </c>
      <c r="H5148" t="s">
        <v>41</v>
      </c>
      <c r="I5148" t="s">
        <v>48</v>
      </c>
      <c r="J5148" t="s">
        <v>49</v>
      </c>
      <c r="K5148" t="s">
        <v>291</v>
      </c>
      <c r="L5148" t="s">
        <v>34</v>
      </c>
      <c r="M5148" s="598">
        <v>29128523</v>
      </c>
    </row>
    <row r="5149" spans="1:13">
      <c r="A5149" t="s">
        <v>16829</v>
      </c>
      <c r="B5149" t="s">
        <v>16689</v>
      </c>
      <c r="C5149" t="s">
        <v>15058</v>
      </c>
      <c r="D5149">
        <v>7033</v>
      </c>
      <c r="E5149" t="s">
        <v>953</v>
      </c>
      <c r="F5149" t="s">
        <v>40</v>
      </c>
      <c r="G5149" t="s">
        <v>40</v>
      </c>
      <c r="H5149" t="s">
        <v>41</v>
      </c>
      <c r="I5149" t="s">
        <v>50</v>
      </c>
      <c r="J5149" t="s">
        <v>51</v>
      </c>
      <c r="K5149" t="s">
        <v>291</v>
      </c>
      <c r="L5149" t="s">
        <v>34</v>
      </c>
      <c r="M5149" s="598">
        <v>29128523</v>
      </c>
    </row>
    <row r="5150" spans="1:13">
      <c r="A5150" t="s">
        <v>16841</v>
      </c>
      <c r="B5150" t="s">
        <v>16689</v>
      </c>
      <c r="C5150" t="s">
        <v>15058</v>
      </c>
      <c r="D5150">
        <v>7033</v>
      </c>
      <c r="E5150" t="s">
        <v>953</v>
      </c>
      <c r="F5150" t="s">
        <v>40</v>
      </c>
      <c r="G5150" t="s">
        <v>40</v>
      </c>
      <c r="H5150" t="s">
        <v>41</v>
      </c>
      <c r="I5150" t="s">
        <v>223</v>
      </c>
      <c r="J5150" t="s">
        <v>56</v>
      </c>
      <c r="K5150" t="s">
        <v>291</v>
      </c>
      <c r="L5150" t="s">
        <v>34</v>
      </c>
      <c r="M5150" s="598">
        <v>29128523</v>
      </c>
    </row>
    <row r="5151" spans="1:13">
      <c r="A5151" t="s">
        <v>16853</v>
      </c>
      <c r="B5151" t="s">
        <v>16689</v>
      </c>
      <c r="C5151" t="s">
        <v>15058</v>
      </c>
      <c r="D5151">
        <v>7033</v>
      </c>
      <c r="E5151" t="s">
        <v>953</v>
      </c>
      <c r="F5151" t="s">
        <v>40</v>
      </c>
      <c r="G5151" t="s">
        <v>40</v>
      </c>
      <c r="H5151" t="s">
        <v>41</v>
      </c>
      <c r="I5151" t="s">
        <v>421</v>
      </c>
      <c r="J5151" t="s">
        <v>441</v>
      </c>
      <c r="K5151" t="s">
        <v>291</v>
      </c>
      <c r="L5151" t="s">
        <v>34</v>
      </c>
      <c r="M5151" s="598">
        <v>29128523</v>
      </c>
    </row>
    <row r="5152" spans="1:13">
      <c r="A5152" t="s">
        <v>16865</v>
      </c>
      <c r="B5152" t="s">
        <v>16689</v>
      </c>
      <c r="C5152" t="s">
        <v>15058</v>
      </c>
      <c r="D5152">
        <v>7033</v>
      </c>
      <c r="E5152" t="s">
        <v>953</v>
      </c>
      <c r="F5152" t="s">
        <v>40</v>
      </c>
      <c r="G5152" t="s">
        <v>40</v>
      </c>
      <c r="H5152" t="s">
        <v>41</v>
      </c>
      <c r="I5152" t="s">
        <v>422</v>
      </c>
      <c r="J5152" t="s">
        <v>442</v>
      </c>
      <c r="K5152" t="s">
        <v>291</v>
      </c>
      <c r="L5152" t="s">
        <v>34</v>
      </c>
      <c r="M5152" s="598">
        <v>29128523</v>
      </c>
    </row>
    <row r="5153" spans="1:13">
      <c r="A5153" t="s">
        <v>16877</v>
      </c>
      <c r="B5153" t="s">
        <v>16689</v>
      </c>
      <c r="C5153" t="s">
        <v>15058</v>
      </c>
      <c r="D5153">
        <v>7033</v>
      </c>
      <c r="E5153" t="s">
        <v>953</v>
      </c>
      <c r="F5153" t="s">
        <v>40</v>
      </c>
      <c r="G5153" t="s">
        <v>40</v>
      </c>
      <c r="H5153" t="s">
        <v>41</v>
      </c>
      <c r="I5153" t="s">
        <v>423</v>
      </c>
      <c r="J5153" t="s">
        <v>443</v>
      </c>
      <c r="K5153" t="s">
        <v>291</v>
      </c>
      <c r="L5153" t="s">
        <v>34</v>
      </c>
      <c r="M5153" s="598">
        <v>29128523</v>
      </c>
    </row>
    <row r="5154" spans="1:13">
      <c r="A5154" t="s">
        <v>16889</v>
      </c>
      <c r="B5154" t="s">
        <v>16689</v>
      </c>
      <c r="C5154" t="s">
        <v>15058</v>
      </c>
      <c r="D5154">
        <v>7033</v>
      </c>
      <c r="E5154" t="s">
        <v>953</v>
      </c>
      <c r="F5154" t="s">
        <v>40</v>
      </c>
      <c r="G5154" t="s">
        <v>40</v>
      </c>
      <c r="H5154" t="s">
        <v>41</v>
      </c>
      <c r="I5154" t="s">
        <v>424</v>
      </c>
      <c r="J5154" t="s">
        <v>444</v>
      </c>
      <c r="K5154" t="s">
        <v>291</v>
      </c>
      <c r="L5154" t="s">
        <v>34</v>
      </c>
      <c r="M5154" s="598">
        <v>29128523</v>
      </c>
    </row>
    <row r="5155" spans="1:13">
      <c r="A5155" t="s">
        <v>16901</v>
      </c>
      <c r="B5155" t="s">
        <v>16689</v>
      </c>
      <c r="C5155" t="s">
        <v>15058</v>
      </c>
      <c r="D5155">
        <v>7033</v>
      </c>
      <c r="E5155" t="s">
        <v>953</v>
      </c>
      <c r="F5155" t="s">
        <v>40</v>
      </c>
      <c r="G5155" t="s">
        <v>40</v>
      </c>
      <c r="H5155" t="s">
        <v>41</v>
      </c>
      <c r="I5155" t="s">
        <v>425</v>
      </c>
      <c r="J5155" t="s">
        <v>445</v>
      </c>
      <c r="K5155" t="s">
        <v>291</v>
      </c>
      <c r="L5155" t="s">
        <v>34</v>
      </c>
      <c r="M5155" s="598">
        <v>29128523</v>
      </c>
    </row>
    <row r="5156" spans="1:13">
      <c r="A5156" t="s">
        <v>16692</v>
      </c>
      <c r="B5156" t="s">
        <v>16693</v>
      </c>
      <c r="C5156" t="s">
        <v>15058</v>
      </c>
      <c r="D5156">
        <v>7033</v>
      </c>
      <c r="E5156" t="s">
        <v>953</v>
      </c>
      <c r="F5156" t="s">
        <v>40</v>
      </c>
      <c r="G5156" t="s">
        <v>40</v>
      </c>
      <c r="H5156" t="s">
        <v>41</v>
      </c>
      <c r="I5156" t="s">
        <v>316</v>
      </c>
      <c r="J5156" t="s">
        <v>684</v>
      </c>
      <c r="K5156" t="s">
        <v>1171</v>
      </c>
      <c r="L5156" t="s">
        <v>32</v>
      </c>
      <c r="M5156" s="598">
        <v>30629180</v>
      </c>
    </row>
    <row r="5157" spans="1:13">
      <c r="A5157" t="s">
        <v>16711</v>
      </c>
      <c r="B5157" t="s">
        <v>16693</v>
      </c>
      <c r="C5157" t="s">
        <v>15058</v>
      </c>
      <c r="D5157">
        <v>7033</v>
      </c>
      <c r="E5157" t="s">
        <v>953</v>
      </c>
      <c r="F5157" t="s">
        <v>40</v>
      </c>
      <c r="G5157" t="s">
        <v>40</v>
      </c>
      <c r="H5157" t="s">
        <v>41</v>
      </c>
      <c r="I5157" t="s">
        <v>318</v>
      </c>
      <c r="J5157" t="s">
        <v>685</v>
      </c>
      <c r="K5157" t="s">
        <v>1171</v>
      </c>
      <c r="L5157" t="s">
        <v>32</v>
      </c>
      <c r="M5157" s="598">
        <v>30629180</v>
      </c>
    </row>
    <row r="5158" spans="1:13">
      <c r="A5158" t="s">
        <v>16723</v>
      </c>
      <c r="B5158" t="s">
        <v>16693</v>
      </c>
      <c r="C5158" t="s">
        <v>15058</v>
      </c>
      <c r="D5158">
        <v>7033</v>
      </c>
      <c r="E5158" t="s">
        <v>953</v>
      </c>
      <c r="F5158" t="s">
        <v>40</v>
      </c>
      <c r="G5158" t="s">
        <v>40</v>
      </c>
      <c r="H5158" t="s">
        <v>41</v>
      </c>
      <c r="I5158" t="s">
        <v>320</v>
      </c>
      <c r="J5158" t="s">
        <v>686</v>
      </c>
      <c r="K5158" t="s">
        <v>1171</v>
      </c>
      <c r="L5158" t="s">
        <v>32</v>
      </c>
      <c r="M5158" s="598">
        <v>30629180</v>
      </c>
    </row>
    <row r="5159" spans="1:13">
      <c r="A5159" t="s">
        <v>16735</v>
      </c>
      <c r="B5159" t="s">
        <v>16693</v>
      </c>
      <c r="C5159" t="s">
        <v>15058</v>
      </c>
      <c r="D5159">
        <v>7033</v>
      </c>
      <c r="E5159" t="s">
        <v>953</v>
      </c>
      <c r="F5159" t="s">
        <v>40</v>
      </c>
      <c r="G5159" t="s">
        <v>40</v>
      </c>
      <c r="H5159" t="s">
        <v>41</v>
      </c>
      <c r="I5159" t="s">
        <v>322</v>
      </c>
      <c r="J5159" t="s">
        <v>687</v>
      </c>
      <c r="K5159" t="s">
        <v>1171</v>
      </c>
      <c r="L5159" t="s">
        <v>32</v>
      </c>
      <c r="M5159" s="598">
        <v>30629180</v>
      </c>
    </row>
    <row r="5160" spans="1:13">
      <c r="A5160" t="s">
        <v>16769</v>
      </c>
      <c r="B5160" t="s">
        <v>16689</v>
      </c>
      <c r="C5160" t="s">
        <v>15058</v>
      </c>
      <c r="D5160">
        <v>7033</v>
      </c>
      <c r="E5160" t="s">
        <v>953</v>
      </c>
      <c r="F5160" t="s">
        <v>40</v>
      </c>
      <c r="G5160" t="s">
        <v>40</v>
      </c>
      <c r="H5160" t="s">
        <v>41</v>
      </c>
      <c r="I5160" t="s">
        <v>219</v>
      </c>
      <c r="J5160" t="s">
        <v>220</v>
      </c>
      <c r="K5160" t="s">
        <v>291</v>
      </c>
      <c r="L5160" t="s">
        <v>34</v>
      </c>
      <c r="M5160" s="598">
        <v>32257880</v>
      </c>
    </row>
    <row r="5161" spans="1:13">
      <c r="A5161" t="s">
        <v>16779</v>
      </c>
      <c r="B5161" t="s">
        <v>16685</v>
      </c>
      <c r="C5161" t="s">
        <v>15058</v>
      </c>
      <c r="D5161">
        <v>7033</v>
      </c>
      <c r="E5161" t="s">
        <v>953</v>
      </c>
      <c r="F5161" t="s">
        <v>40</v>
      </c>
      <c r="G5161" t="s">
        <v>40</v>
      </c>
      <c r="H5161" t="s">
        <v>41</v>
      </c>
      <c r="I5161" t="s">
        <v>44</v>
      </c>
      <c r="J5161" t="s">
        <v>45</v>
      </c>
      <c r="K5161" t="s">
        <v>1171</v>
      </c>
      <c r="L5161" t="s">
        <v>34</v>
      </c>
      <c r="M5161" s="598">
        <v>33497801</v>
      </c>
    </row>
    <row r="5162" spans="1:13">
      <c r="A5162" t="s">
        <v>16791</v>
      </c>
      <c r="B5162" t="s">
        <v>16685</v>
      </c>
      <c r="C5162" t="s">
        <v>15058</v>
      </c>
      <c r="D5162">
        <v>7033</v>
      </c>
      <c r="E5162" t="s">
        <v>953</v>
      </c>
      <c r="F5162" t="s">
        <v>40</v>
      </c>
      <c r="G5162" t="s">
        <v>40</v>
      </c>
      <c r="H5162" t="s">
        <v>41</v>
      </c>
      <c r="I5162" t="s">
        <v>46</v>
      </c>
      <c r="J5162" t="s">
        <v>47</v>
      </c>
      <c r="K5162" t="s">
        <v>1171</v>
      </c>
      <c r="L5162" t="s">
        <v>34</v>
      </c>
      <c r="M5162" s="598">
        <v>33497801</v>
      </c>
    </row>
    <row r="5163" spans="1:13">
      <c r="A5163" t="s">
        <v>16803</v>
      </c>
      <c r="B5163" t="s">
        <v>16685</v>
      </c>
      <c r="C5163" t="s">
        <v>15058</v>
      </c>
      <c r="D5163">
        <v>7033</v>
      </c>
      <c r="E5163" t="s">
        <v>953</v>
      </c>
      <c r="F5163" t="s">
        <v>40</v>
      </c>
      <c r="G5163" t="s">
        <v>40</v>
      </c>
      <c r="H5163" t="s">
        <v>41</v>
      </c>
      <c r="I5163" t="s">
        <v>221</v>
      </c>
      <c r="J5163" t="s">
        <v>222</v>
      </c>
      <c r="K5163" t="s">
        <v>1171</v>
      </c>
      <c r="L5163" t="s">
        <v>34</v>
      </c>
      <c r="M5163" s="598">
        <v>33497801</v>
      </c>
    </row>
    <row r="5164" spans="1:13">
      <c r="A5164" t="s">
        <v>16815</v>
      </c>
      <c r="B5164" t="s">
        <v>16685</v>
      </c>
      <c r="C5164" t="s">
        <v>15058</v>
      </c>
      <c r="D5164">
        <v>7033</v>
      </c>
      <c r="E5164" t="s">
        <v>953</v>
      </c>
      <c r="F5164" t="s">
        <v>40</v>
      </c>
      <c r="G5164" t="s">
        <v>40</v>
      </c>
      <c r="H5164" t="s">
        <v>41</v>
      </c>
      <c r="I5164" t="s">
        <v>48</v>
      </c>
      <c r="J5164" t="s">
        <v>49</v>
      </c>
      <c r="K5164" t="s">
        <v>1171</v>
      </c>
      <c r="L5164" t="s">
        <v>34</v>
      </c>
      <c r="M5164" s="598">
        <v>33497801</v>
      </c>
    </row>
    <row r="5165" spans="1:13">
      <c r="A5165" t="s">
        <v>16827</v>
      </c>
      <c r="B5165" t="s">
        <v>16685</v>
      </c>
      <c r="C5165" t="s">
        <v>15058</v>
      </c>
      <c r="D5165">
        <v>7033</v>
      </c>
      <c r="E5165" t="s">
        <v>953</v>
      </c>
      <c r="F5165" t="s">
        <v>40</v>
      </c>
      <c r="G5165" t="s">
        <v>40</v>
      </c>
      <c r="H5165" t="s">
        <v>41</v>
      </c>
      <c r="I5165" t="s">
        <v>50</v>
      </c>
      <c r="J5165" t="s">
        <v>51</v>
      </c>
      <c r="K5165" t="s">
        <v>1171</v>
      </c>
      <c r="L5165" t="s">
        <v>34</v>
      </c>
      <c r="M5165" s="598">
        <v>33497801</v>
      </c>
    </row>
    <row r="5166" spans="1:13">
      <c r="A5166" t="s">
        <v>16839</v>
      </c>
      <c r="B5166" t="s">
        <v>16685</v>
      </c>
      <c r="C5166" t="s">
        <v>15058</v>
      </c>
      <c r="D5166">
        <v>7033</v>
      </c>
      <c r="E5166" t="s">
        <v>953</v>
      </c>
      <c r="F5166" t="s">
        <v>40</v>
      </c>
      <c r="G5166" t="s">
        <v>40</v>
      </c>
      <c r="H5166" t="s">
        <v>41</v>
      </c>
      <c r="I5166" t="s">
        <v>223</v>
      </c>
      <c r="J5166" t="s">
        <v>56</v>
      </c>
      <c r="K5166" t="s">
        <v>1171</v>
      </c>
      <c r="L5166" t="s">
        <v>34</v>
      </c>
      <c r="M5166" s="598">
        <v>33497801</v>
      </c>
    </row>
    <row r="5167" spans="1:13">
      <c r="A5167" t="s">
        <v>16851</v>
      </c>
      <c r="B5167" t="s">
        <v>16685</v>
      </c>
      <c r="C5167" t="s">
        <v>15058</v>
      </c>
      <c r="D5167">
        <v>7033</v>
      </c>
      <c r="E5167" t="s">
        <v>953</v>
      </c>
      <c r="F5167" t="s">
        <v>40</v>
      </c>
      <c r="G5167" t="s">
        <v>40</v>
      </c>
      <c r="H5167" t="s">
        <v>41</v>
      </c>
      <c r="I5167" t="s">
        <v>421</v>
      </c>
      <c r="J5167" t="s">
        <v>441</v>
      </c>
      <c r="K5167" t="s">
        <v>1171</v>
      </c>
      <c r="L5167" t="s">
        <v>34</v>
      </c>
      <c r="M5167" s="598">
        <v>33497801</v>
      </c>
    </row>
    <row r="5168" spans="1:13">
      <c r="A5168" t="s">
        <v>16863</v>
      </c>
      <c r="B5168" t="s">
        <v>16685</v>
      </c>
      <c r="C5168" t="s">
        <v>15058</v>
      </c>
      <c r="D5168">
        <v>7033</v>
      </c>
      <c r="E5168" t="s">
        <v>953</v>
      </c>
      <c r="F5168" t="s">
        <v>40</v>
      </c>
      <c r="G5168" t="s">
        <v>40</v>
      </c>
      <c r="H5168" t="s">
        <v>41</v>
      </c>
      <c r="I5168" t="s">
        <v>422</v>
      </c>
      <c r="J5168" t="s">
        <v>442</v>
      </c>
      <c r="K5168" t="s">
        <v>1171</v>
      </c>
      <c r="L5168" t="s">
        <v>34</v>
      </c>
      <c r="M5168" s="598">
        <v>33497801</v>
      </c>
    </row>
    <row r="5169" spans="1:13">
      <c r="A5169" t="s">
        <v>16875</v>
      </c>
      <c r="B5169" t="s">
        <v>16685</v>
      </c>
      <c r="C5169" t="s">
        <v>15058</v>
      </c>
      <c r="D5169">
        <v>7033</v>
      </c>
      <c r="E5169" t="s">
        <v>953</v>
      </c>
      <c r="F5169" t="s">
        <v>40</v>
      </c>
      <c r="G5169" t="s">
        <v>40</v>
      </c>
      <c r="H5169" t="s">
        <v>41</v>
      </c>
      <c r="I5169" t="s">
        <v>423</v>
      </c>
      <c r="J5169" t="s">
        <v>443</v>
      </c>
      <c r="K5169" t="s">
        <v>1171</v>
      </c>
      <c r="L5169" t="s">
        <v>34</v>
      </c>
      <c r="M5169" s="598">
        <v>33497801</v>
      </c>
    </row>
    <row r="5170" spans="1:13">
      <c r="A5170" t="s">
        <v>16887</v>
      </c>
      <c r="B5170" t="s">
        <v>16685</v>
      </c>
      <c r="C5170" t="s">
        <v>15058</v>
      </c>
      <c r="D5170">
        <v>7033</v>
      </c>
      <c r="E5170" t="s">
        <v>953</v>
      </c>
      <c r="F5170" t="s">
        <v>40</v>
      </c>
      <c r="G5170" t="s">
        <v>40</v>
      </c>
      <c r="H5170" t="s">
        <v>41</v>
      </c>
      <c r="I5170" t="s">
        <v>424</v>
      </c>
      <c r="J5170" t="s">
        <v>444</v>
      </c>
      <c r="K5170" t="s">
        <v>1171</v>
      </c>
      <c r="L5170" t="s">
        <v>34</v>
      </c>
      <c r="M5170" s="598">
        <v>33497801</v>
      </c>
    </row>
    <row r="5171" spans="1:13">
      <c r="A5171" t="s">
        <v>16899</v>
      </c>
      <c r="B5171" t="s">
        <v>16685</v>
      </c>
      <c r="C5171" t="s">
        <v>15058</v>
      </c>
      <c r="D5171">
        <v>7033</v>
      </c>
      <c r="E5171" t="s">
        <v>953</v>
      </c>
      <c r="F5171" t="s">
        <v>40</v>
      </c>
      <c r="G5171" t="s">
        <v>40</v>
      </c>
      <c r="H5171" t="s">
        <v>41</v>
      </c>
      <c r="I5171" t="s">
        <v>425</v>
      </c>
      <c r="J5171" t="s">
        <v>445</v>
      </c>
      <c r="K5171" t="s">
        <v>1171</v>
      </c>
      <c r="L5171" t="s">
        <v>34</v>
      </c>
      <c r="M5171" s="598">
        <v>33497801</v>
      </c>
    </row>
    <row r="5172" spans="1:13">
      <c r="A5172" t="s">
        <v>16784</v>
      </c>
      <c r="B5172" t="s">
        <v>16695</v>
      </c>
      <c r="C5172" t="s">
        <v>15058</v>
      </c>
      <c r="D5172">
        <v>7033</v>
      </c>
      <c r="E5172" t="s">
        <v>953</v>
      </c>
      <c r="F5172" t="s">
        <v>40</v>
      </c>
      <c r="G5172" t="s">
        <v>40</v>
      </c>
      <c r="H5172" t="s">
        <v>41</v>
      </c>
      <c r="I5172" t="s">
        <v>44</v>
      </c>
      <c r="J5172" t="s">
        <v>45</v>
      </c>
      <c r="K5172" t="s">
        <v>290</v>
      </c>
      <c r="L5172" t="s">
        <v>32</v>
      </c>
      <c r="M5172" s="598">
        <v>33870375</v>
      </c>
    </row>
    <row r="5173" spans="1:13">
      <c r="A5173" t="s">
        <v>16796</v>
      </c>
      <c r="B5173" t="s">
        <v>16695</v>
      </c>
      <c r="C5173" t="s">
        <v>15058</v>
      </c>
      <c r="D5173">
        <v>7033</v>
      </c>
      <c r="E5173" t="s">
        <v>953</v>
      </c>
      <c r="F5173" t="s">
        <v>40</v>
      </c>
      <c r="G5173" t="s">
        <v>40</v>
      </c>
      <c r="H5173" t="s">
        <v>41</v>
      </c>
      <c r="I5173" t="s">
        <v>46</v>
      </c>
      <c r="J5173" t="s">
        <v>47</v>
      </c>
      <c r="K5173" t="s">
        <v>290</v>
      </c>
      <c r="L5173" t="s">
        <v>32</v>
      </c>
      <c r="M5173" s="598">
        <v>33870375</v>
      </c>
    </row>
    <row r="5174" spans="1:13">
      <c r="A5174" t="s">
        <v>16808</v>
      </c>
      <c r="B5174" t="s">
        <v>16695</v>
      </c>
      <c r="C5174" t="s">
        <v>15058</v>
      </c>
      <c r="D5174">
        <v>7033</v>
      </c>
      <c r="E5174" t="s">
        <v>953</v>
      </c>
      <c r="F5174" t="s">
        <v>40</v>
      </c>
      <c r="G5174" t="s">
        <v>40</v>
      </c>
      <c r="H5174" t="s">
        <v>41</v>
      </c>
      <c r="I5174" t="s">
        <v>221</v>
      </c>
      <c r="J5174" t="s">
        <v>222</v>
      </c>
      <c r="K5174" t="s">
        <v>290</v>
      </c>
      <c r="L5174" t="s">
        <v>32</v>
      </c>
      <c r="M5174" s="598">
        <v>33870375</v>
      </c>
    </row>
    <row r="5175" spans="1:13">
      <c r="A5175" t="s">
        <v>16820</v>
      </c>
      <c r="B5175" t="s">
        <v>16695</v>
      </c>
      <c r="C5175" t="s">
        <v>15058</v>
      </c>
      <c r="D5175">
        <v>7033</v>
      </c>
      <c r="E5175" t="s">
        <v>953</v>
      </c>
      <c r="F5175" t="s">
        <v>40</v>
      </c>
      <c r="G5175" t="s">
        <v>40</v>
      </c>
      <c r="H5175" t="s">
        <v>41</v>
      </c>
      <c r="I5175" t="s">
        <v>48</v>
      </c>
      <c r="J5175" t="s">
        <v>49</v>
      </c>
      <c r="K5175" t="s">
        <v>290</v>
      </c>
      <c r="L5175" t="s">
        <v>32</v>
      </c>
      <c r="M5175" s="598">
        <v>33870375</v>
      </c>
    </row>
    <row r="5176" spans="1:13">
      <c r="A5176" t="s">
        <v>16832</v>
      </c>
      <c r="B5176" t="s">
        <v>16695</v>
      </c>
      <c r="C5176" t="s">
        <v>15058</v>
      </c>
      <c r="D5176">
        <v>7033</v>
      </c>
      <c r="E5176" t="s">
        <v>953</v>
      </c>
      <c r="F5176" t="s">
        <v>40</v>
      </c>
      <c r="G5176" t="s">
        <v>40</v>
      </c>
      <c r="H5176" t="s">
        <v>41</v>
      </c>
      <c r="I5176" t="s">
        <v>50</v>
      </c>
      <c r="J5176" t="s">
        <v>51</v>
      </c>
      <c r="K5176" t="s">
        <v>290</v>
      </c>
      <c r="L5176" t="s">
        <v>32</v>
      </c>
      <c r="M5176" s="598">
        <v>33870375</v>
      </c>
    </row>
    <row r="5177" spans="1:13">
      <c r="A5177" t="s">
        <v>16844</v>
      </c>
      <c r="B5177" t="s">
        <v>16695</v>
      </c>
      <c r="C5177" t="s">
        <v>15058</v>
      </c>
      <c r="D5177">
        <v>7033</v>
      </c>
      <c r="E5177" t="s">
        <v>953</v>
      </c>
      <c r="F5177" t="s">
        <v>40</v>
      </c>
      <c r="G5177" t="s">
        <v>40</v>
      </c>
      <c r="H5177" t="s">
        <v>41</v>
      </c>
      <c r="I5177" t="s">
        <v>223</v>
      </c>
      <c r="J5177" t="s">
        <v>56</v>
      </c>
      <c r="K5177" t="s">
        <v>290</v>
      </c>
      <c r="L5177" t="s">
        <v>32</v>
      </c>
      <c r="M5177" s="598">
        <v>33870375</v>
      </c>
    </row>
    <row r="5178" spans="1:13">
      <c r="A5178" t="s">
        <v>16856</v>
      </c>
      <c r="B5178" t="s">
        <v>16695</v>
      </c>
      <c r="C5178" t="s">
        <v>15058</v>
      </c>
      <c r="D5178">
        <v>7033</v>
      </c>
      <c r="E5178" t="s">
        <v>953</v>
      </c>
      <c r="F5178" t="s">
        <v>40</v>
      </c>
      <c r="G5178" t="s">
        <v>40</v>
      </c>
      <c r="H5178" t="s">
        <v>41</v>
      </c>
      <c r="I5178" t="s">
        <v>421</v>
      </c>
      <c r="J5178" t="s">
        <v>441</v>
      </c>
      <c r="K5178" t="s">
        <v>290</v>
      </c>
      <c r="L5178" t="s">
        <v>32</v>
      </c>
      <c r="M5178" s="598">
        <v>33870375</v>
      </c>
    </row>
    <row r="5179" spans="1:13">
      <c r="A5179" t="s">
        <v>16868</v>
      </c>
      <c r="B5179" t="s">
        <v>16695</v>
      </c>
      <c r="C5179" t="s">
        <v>15058</v>
      </c>
      <c r="D5179">
        <v>7033</v>
      </c>
      <c r="E5179" t="s">
        <v>953</v>
      </c>
      <c r="F5179" t="s">
        <v>40</v>
      </c>
      <c r="G5179" t="s">
        <v>40</v>
      </c>
      <c r="H5179" t="s">
        <v>41</v>
      </c>
      <c r="I5179" t="s">
        <v>422</v>
      </c>
      <c r="J5179" t="s">
        <v>442</v>
      </c>
      <c r="K5179" t="s">
        <v>290</v>
      </c>
      <c r="L5179" t="s">
        <v>32</v>
      </c>
      <c r="M5179" s="598">
        <v>33870375</v>
      </c>
    </row>
    <row r="5180" spans="1:13">
      <c r="A5180" t="s">
        <v>16880</v>
      </c>
      <c r="B5180" t="s">
        <v>16695</v>
      </c>
      <c r="C5180" t="s">
        <v>15058</v>
      </c>
      <c r="D5180">
        <v>7033</v>
      </c>
      <c r="E5180" t="s">
        <v>953</v>
      </c>
      <c r="F5180" t="s">
        <v>40</v>
      </c>
      <c r="G5180" t="s">
        <v>40</v>
      </c>
      <c r="H5180" t="s">
        <v>41</v>
      </c>
      <c r="I5180" t="s">
        <v>423</v>
      </c>
      <c r="J5180" t="s">
        <v>443</v>
      </c>
      <c r="K5180" t="s">
        <v>290</v>
      </c>
      <c r="L5180" t="s">
        <v>32</v>
      </c>
      <c r="M5180" s="598">
        <v>33870375</v>
      </c>
    </row>
    <row r="5181" spans="1:13">
      <c r="A5181" t="s">
        <v>16892</v>
      </c>
      <c r="B5181" t="s">
        <v>16695</v>
      </c>
      <c r="C5181" t="s">
        <v>15058</v>
      </c>
      <c r="D5181">
        <v>7033</v>
      </c>
      <c r="E5181" t="s">
        <v>953</v>
      </c>
      <c r="F5181" t="s">
        <v>40</v>
      </c>
      <c r="G5181" t="s">
        <v>40</v>
      </c>
      <c r="H5181" t="s">
        <v>41</v>
      </c>
      <c r="I5181" t="s">
        <v>424</v>
      </c>
      <c r="J5181" t="s">
        <v>444</v>
      </c>
      <c r="K5181" t="s">
        <v>290</v>
      </c>
      <c r="L5181" t="s">
        <v>32</v>
      </c>
      <c r="M5181" s="598">
        <v>33870375</v>
      </c>
    </row>
    <row r="5182" spans="1:13">
      <c r="A5182" t="s">
        <v>16904</v>
      </c>
      <c r="B5182" t="s">
        <v>16695</v>
      </c>
      <c r="C5182" t="s">
        <v>15058</v>
      </c>
      <c r="D5182">
        <v>7033</v>
      </c>
      <c r="E5182" t="s">
        <v>953</v>
      </c>
      <c r="F5182" t="s">
        <v>40</v>
      </c>
      <c r="G5182" t="s">
        <v>40</v>
      </c>
      <c r="H5182" t="s">
        <v>41</v>
      </c>
      <c r="I5182" t="s">
        <v>425</v>
      </c>
      <c r="J5182" t="s">
        <v>445</v>
      </c>
      <c r="K5182" t="s">
        <v>290</v>
      </c>
      <c r="L5182" t="s">
        <v>32</v>
      </c>
      <c r="M5182" s="598">
        <v>33870375</v>
      </c>
    </row>
    <row r="5183" spans="1:13">
      <c r="A5183" t="s">
        <v>16757</v>
      </c>
      <c r="B5183" t="s">
        <v>16689</v>
      </c>
      <c r="C5183" t="s">
        <v>15058</v>
      </c>
      <c r="D5183">
        <v>7033</v>
      </c>
      <c r="E5183" t="s">
        <v>953</v>
      </c>
      <c r="F5183" t="s">
        <v>40</v>
      </c>
      <c r="G5183" t="s">
        <v>40</v>
      </c>
      <c r="H5183" t="s">
        <v>41</v>
      </c>
      <c r="I5183" t="s">
        <v>42</v>
      </c>
      <c r="J5183" t="s">
        <v>43</v>
      </c>
      <c r="K5183" t="s">
        <v>291</v>
      </c>
      <c r="L5183" t="s">
        <v>34</v>
      </c>
      <c r="M5183" s="598">
        <v>35411145</v>
      </c>
    </row>
    <row r="5184" spans="1:13">
      <c r="A5184" t="s">
        <v>16789</v>
      </c>
      <c r="B5184" t="s">
        <v>16705</v>
      </c>
      <c r="C5184" t="s">
        <v>15058</v>
      </c>
      <c r="D5184">
        <v>7033</v>
      </c>
      <c r="E5184" t="s">
        <v>953</v>
      </c>
      <c r="F5184" t="s">
        <v>40</v>
      </c>
      <c r="G5184" t="s">
        <v>40</v>
      </c>
      <c r="H5184" t="s">
        <v>41</v>
      </c>
      <c r="I5184" t="s">
        <v>44</v>
      </c>
      <c r="J5184" t="s">
        <v>45</v>
      </c>
      <c r="K5184" t="s">
        <v>291</v>
      </c>
      <c r="L5184" t="s">
        <v>218</v>
      </c>
      <c r="M5184" s="598">
        <v>35565222</v>
      </c>
    </row>
    <row r="5185" spans="1:13">
      <c r="A5185" t="s">
        <v>16801</v>
      </c>
      <c r="B5185" t="s">
        <v>16705</v>
      </c>
      <c r="C5185" t="s">
        <v>15058</v>
      </c>
      <c r="D5185">
        <v>7033</v>
      </c>
      <c r="E5185" t="s">
        <v>953</v>
      </c>
      <c r="F5185" t="s">
        <v>40</v>
      </c>
      <c r="G5185" t="s">
        <v>40</v>
      </c>
      <c r="H5185" t="s">
        <v>41</v>
      </c>
      <c r="I5185" t="s">
        <v>46</v>
      </c>
      <c r="J5185" t="s">
        <v>47</v>
      </c>
      <c r="K5185" t="s">
        <v>291</v>
      </c>
      <c r="L5185" t="s">
        <v>218</v>
      </c>
      <c r="M5185" s="598">
        <v>35565222</v>
      </c>
    </row>
    <row r="5186" spans="1:13">
      <c r="A5186" t="s">
        <v>16813</v>
      </c>
      <c r="B5186" t="s">
        <v>16705</v>
      </c>
      <c r="C5186" t="s">
        <v>15058</v>
      </c>
      <c r="D5186">
        <v>7033</v>
      </c>
      <c r="E5186" t="s">
        <v>953</v>
      </c>
      <c r="F5186" t="s">
        <v>40</v>
      </c>
      <c r="G5186" t="s">
        <v>40</v>
      </c>
      <c r="H5186" t="s">
        <v>41</v>
      </c>
      <c r="I5186" t="s">
        <v>221</v>
      </c>
      <c r="J5186" t="s">
        <v>222</v>
      </c>
      <c r="K5186" t="s">
        <v>291</v>
      </c>
      <c r="L5186" t="s">
        <v>218</v>
      </c>
      <c r="M5186" s="598">
        <v>35565222</v>
      </c>
    </row>
    <row r="5187" spans="1:13">
      <c r="A5187" t="s">
        <v>16825</v>
      </c>
      <c r="B5187" t="s">
        <v>16705</v>
      </c>
      <c r="C5187" t="s">
        <v>15058</v>
      </c>
      <c r="D5187">
        <v>7033</v>
      </c>
      <c r="E5187" t="s">
        <v>953</v>
      </c>
      <c r="F5187" t="s">
        <v>40</v>
      </c>
      <c r="G5187" t="s">
        <v>40</v>
      </c>
      <c r="H5187" t="s">
        <v>41</v>
      </c>
      <c r="I5187" t="s">
        <v>48</v>
      </c>
      <c r="J5187" t="s">
        <v>49</v>
      </c>
      <c r="K5187" t="s">
        <v>291</v>
      </c>
      <c r="L5187" t="s">
        <v>218</v>
      </c>
      <c r="M5187" s="598">
        <v>35565222</v>
      </c>
    </row>
    <row r="5188" spans="1:13">
      <c r="A5188" t="s">
        <v>16837</v>
      </c>
      <c r="B5188" t="s">
        <v>16705</v>
      </c>
      <c r="C5188" t="s">
        <v>15058</v>
      </c>
      <c r="D5188">
        <v>7033</v>
      </c>
      <c r="E5188" t="s">
        <v>953</v>
      </c>
      <c r="F5188" t="s">
        <v>40</v>
      </c>
      <c r="G5188" t="s">
        <v>40</v>
      </c>
      <c r="H5188" t="s">
        <v>41</v>
      </c>
      <c r="I5188" t="s">
        <v>50</v>
      </c>
      <c r="J5188" t="s">
        <v>51</v>
      </c>
      <c r="K5188" t="s">
        <v>291</v>
      </c>
      <c r="L5188" t="s">
        <v>218</v>
      </c>
      <c r="M5188" s="598">
        <v>35565222</v>
      </c>
    </row>
    <row r="5189" spans="1:13">
      <c r="A5189" t="s">
        <v>16849</v>
      </c>
      <c r="B5189" t="s">
        <v>16705</v>
      </c>
      <c r="C5189" t="s">
        <v>15058</v>
      </c>
      <c r="D5189">
        <v>7033</v>
      </c>
      <c r="E5189" t="s">
        <v>953</v>
      </c>
      <c r="F5189" t="s">
        <v>40</v>
      </c>
      <c r="G5189" t="s">
        <v>40</v>
      </c>
      <c r="H5189" t="s">
        <v>41</v>
      </c>
      <c r="I5189" t="s">
        <v>223</v>
      </c>
      <c r="J5189" t="s">
        <v>56</v>
      </c>
      <c r="K5189" t="s">
        <v>291</v>
      </c>
      <c r="L5189" t="s">
        <v>218</v>
      </c>
      <c r="M5189" s="598">
        <v>35565222</v>
      </c>
    </row>
    <row r="5190" spans="1:13">
      <c r="A5190" t="s">
        <v>16861</v>
      </c>
      <c r="B5190" t="s">
        <v>16705</v>
      </c>
      <c r="C5190" t="s">
        <v>15058</v>
      </c>
      <c r="D5190">
        <v>7033</v>
      </c>
      <c r="E5190" t="s">
        <v>953</v>
      </c>
      <c r="F5190" t="s">
        <v>40</v>
      </c>
      <c r="G5190" t="s">
        <v>40</v>
      </c>
      <c r="H5190" t="s">
        <v>41</v>
      </c>
      <c r="I5190" t="s">
        <v>421</v>
      </c>
      <c r="J5190" t="s">
        <v>441</v>
      </c>
      <c r="K5190" t="s">
        <v>291</v>
      </c>
      <c r="L5190" t="s">
        <v>218</v>
      </c>
      <c r="M5190" s="598">
        <v>35565222</v>
      </c>
    </row>
    <row r="5191" spans="1:13">
      <c r="A5191" t="s">
        <v>16873</v>
      </c>
      <c r="B5191" t="s">
        <v>16705</v>
      </c>
      <c r="C5191" t="s">
        <v>15058</v>
      </c>
      <c r="D5191">
        <v>7033</v>
      </c>
      <c r="E5191" t="s">
        <v>953</v>
      </c>
      <c r="F5191" t="s">
        <v>40</v>
      </c>
      <c r="G5191" t="s">
        <v>40</v>
      </c>
      <c r="H5191" t="s">
        <v>41</v>
      </c>
      <c r="I5191" t="s">
        <v>422</v>
      </c>
      <c r="J5191" t="s">
        <v>442</v>
      </c>
      <c r="K5191" t="s">
        <v>291</v>
      </c>
      <c r="L5191" t="s">
        <v>218</v>
      </c>
      <c r="M5191" s="598">
        <v>35565222</v>
      </c>
    </row>
    <row r="5192" spans="1:13">
      <c r="A5192" t="s">
        <v>16885</v>
      </c>
      <c r="B5192" t="s">
        <v>16705</v>
      </c>
      <c r="C5192" t="s">
        <v>15058</v>
      </c>
      <c r="D5192">
        <v>7033</v>
      </c>
      <c r="E5192" t="s">
        <v>953</v>
      </c>
      <c r="F5192" t="s">
        <v>40</v>
      </c>
      <c r="G5192" t="s">
        <v>40</v>
      </c>
      <c r="H5192" t="s">
        <v>41</v>
      </c>
      <c r="I5192" t="s">
        <v>423</v>
      </c>
      <c r="J5192" t="s">
        <v>443</v>
      </c>
      <c r="K5192" t="s">
        <v>291</v>
      </c>
      <c r="L5192" t="s">
        <v>218</v>
      </c>
      <c r="M5192" s="598">
        <v>35565222</v>
      </c>
    </row>
    <row r="5193" spans="1:13">
      <c r="A5193" t="s">
        <v>16897</v>
      </c>
      <c r="B5193" t="s">
        <v>16705</v>
      </c>
      <c r="C5193" t="s">
        <v>15058</v>
      </c>
      <c r="D5193">
        <v>7033</v>
      </c>
      <c r="E5193" t="s">
        <v>953</v>
      </c>
      <c r="F5193" t="s">
        <v>40</v>
      </c>
      <c r="G5193" t="s">
        <v>40</v>
      </c>
      <c r="H5193" t="s">
        <v>41</v>
      </c>
      <c r="I5193" t="s">
        <v>424</v>
      </c>
      <c r="J5193" t="s">
        <v>444</v>
      </c>
      <c r="K5193" t="s">
        <v>291</v>
      </c>
      <c r="L5193" t="s">
        <v>218</v>
      </c>
      <c r="M5193" s="598">
        <v>35565222</v>
      </c>
    </row>
    <row r="5194" spans="1:13">
      <c r="A5194" t="s">
        <v>16909</v>
      </c>
      <c r="B5194" t="s">
        <v>16705</v>
      </c>
      <c r="C5194" t="s">
        <v>15058</v>
      </c>
      <c r="D5194">
        <v>7033</v>
      </c>
      <c r="E5194" t="s">
        <v>953</v>
      </c>
      <c r="F5194" t="s">
        <v>40</v>
      </c>
      <c r="G5194" t="s">
        <v>40</v>
      </c>
      <c r="H5194" t="s">
        <v>41</v>
      </c>
      <c r="I5194" t="s">
        <v>425</v>
      </c>
      <c r="J5194" t="s">
        <v>445</v>
      </c>
      <c r="K5194" t="s">
        <v>291</v>
      </c>
      <c r="L5194" t="s">
        <v>218</v>
      </c>
      <c r="M5194" s="598">
        <v>35565222</v>
      </c>
    </row>
    <row r="5195" spans="1:13">
      <c r="A5195" t="s">
        <v>16767</v>
      </c>
      <c r="B5195" t="s">
        <v>16685</v>
      </c>
      <c r="C5195" t="s">
        <v>15058</v>
      </c>
      <c r="D5195">
        <v>7033</v>
      </c>
      <c r="E5195" t="s">
        <v>953</v>
      </c>
      <c r="F5195" t="s">
        <v>40</v>
      </c>
      <c r="G5195" t="s">
        <v>40</v>
      </c>
      <c r="H5195" t="s">
        <v>41</v>
      </c>
      <c r="I5195" t="s">
        <v>219</v>
      </c>
      <c r="J5195" t="s">
        <v>220</v>
      </c>
      <c r="K5195" t="s">
        <v>1171</v>
      </c>
      <c r="L5195" t="s">
        <v>34</v>
      </c>
      <c r="M5195" s="598">
        <v>37096562</v>
      </c>
    </row>
    <row r="5196" spans="1:13">
      <c r="A5196" t="s">
        <v>16772</v>
      </c>
      <c r="B5196" t="s">
        <v>16695</v>
      </c>
      <c r="C5196" t="s">
        <v>15058</v>
      </c>
      <c r="D5196">
        <v>7033</v>
      </c>
      <c r="E5196" t="s">
        <v>953</v>
      </c>
      <c r="F5196" t="s">
        <v>40</v>
      </c>
      <c r="G5196" t="s">
        <v>40</v>
      </c>
      <c r="H5196" t="s">
        <v>41</v>
      </c>
      <c r="I5196" t="s">
        <v>219</v>
      </c>
      <c r="J5196" t="s">
        <v>220</v>
      </c>
      <c r="K5196" t="s">
        <v>290</v>
      </c>
      <c r="L5196" t="s">
        <v>32</v>
      </c>
      <c r="M5196" s="598">
        <v>37509780</v>
      </c>
    </row>
    <row r="5197" spans="1:13">
      <c r="A5197" t="s">
        <v>16745</v>
      </c>
      <c r="B5197" t="s">
        <v>16689</v>
      </c>
      <c r="C5197" t="s">
        <v>15058</v>
      </c>
      <c r="D5197">
        <v>7033</v>
      </c>
      <c r="E5197" t="s">
        <v>953</v>
      </c>
      <c r="F5197" t="s">
        <v>40</v>
      </c>
      <c r="G5197" t="s">
        <v>40</v>
      </c>
      <c r="H5197" t="s">
        <v>41</v>
      </c>
      <c r="I5197" t="s">
        <v>324</v>
      </c>
      <c r="J5197" t="s">
        <v>688</v>
      </c>
      <c r="K5197" t="s">
        <v>291</v>
      </c>
      <c r="L5197" t="s">
        <v>34</v>
      </c>
      <c r="M5197" s="598">
        <v>38519250</v>
      </c>
    </row>
    <row r="5198" spans="1:13">
      <c r="A5198" t="s">
        <v>16782</v>
      </c>
      <c r="B5198" t="s">
        <v>16691</v>
      </c>
      <c r="C5198" t="s">
        <v>15058</v>
      </c>
      <c r="D5198">
        <v>7033</v>
      </c>
      <c r="E5198" t="s">
        <v>953</v>
      </c>
      <c r="F5198" t="s">
        <v>40</v>
      </c>
      <c r="G5198" t="s">
        <v>40</v>
      </c>
      <c r="H5198" t="s">
        <v>41</v>
      </c>
      <c r="I5198" t="s">
        <v>44</v>
      </c>
      <c r="J5198" t="s">
        <v>45</v>
      </c>
      <c r="K5198" t="s">
        <v>1170</v>
      </c>
      <c r="L5198" t="s">
        <v>32</v>
      </c>
      <c r="M5198" s="598">
        <v>38950932</v>
      </c>
    </row>
    <row r="5199" spans="1:13">
      <c r="A5199" t="s">
        <v>16794</v>
      </c>
      <c r="B5199" t="s">
        <v>16691</v>
      </c>
      <c r="C5199" t="s">
        <v>15058</v>
      </c>
      <c r="D5199">
        <v>7033</v>
      </c>
      <c r="E5199" t="s">
        <v>953</v>
      </c>
      <c r="F5199" t="s">
        <v>40</v>
      </c>
      <c r="G5199" t="s">
        <v>40</v>
      </c>
      <c r="H5199" t="s">
        <v>41</v>
      </c>
      <c r="I5199" t="s">
        <v>46</v>
      </c>
      <c r="J5199" t="s">
        <v>47</v>
      </c>
      <c r="K5199" t="s">
        <v>1170</v>
      </c>
      <c r="L5199" t="s">
        <v>32</v>
      </c>
      <c r="M5199" s="598">
        <v>38950932</v>
      </c>
    </row>
    <row r="5200" spans="1:13">
      <c r="A5200" t="s">
        <v>16806</v>
      </c>
      <c r="B5200" t="s">
        <v>16691</v>
      </c>
      <c r="C5200" t="s">
        <v>15058</v>
      </c>
      <c r="D5200">
        <v>7033</v>
      </c>
      <c r="E5200" t="s">
        <v>953</v>
      </c>
      <c r="F5200" t="s">
        <v>40</v>
      </c>
      <c r="G5200" t="s">
        <v>40</v>
      </c>
      <c r="H5200" t="s">
        <v>41</v>
      </c>
      <c r="I5200" t="s">
        <v>221</v>
      </c>
      <c r="J5200" t="s">
        <v>222</v>
      </c>
      <c r="K5200" t="s">
        <v>1170</v>
      </c>
      <c r="L5200" t="s">
        <v>32</v>
      </c>
      <c r="M5200" s="598">
        <v>38950932</v>
      </c>
    </row>
    <row r="5201" spans="1:13">
      <c r="A5201" t="s">
        <v>16818</v>
      </c>
      <c r="B5201" t="s">
        <v>16691</v>
      </c>
      <c r="C5201" t="s">
        <v>15058</v>
      </c>
      <c r="D5201">
        <v>7033</v>
      </c>
      <c r="E5201" t="s">
        <v>953</v>
      </c>
      <c r="F5201" t="s">
        <v>40</v>
      </c>
      <c r="G5201" t="s">
        <v>40</v>
      </c>
      <c r="H5201" t="s">
        <v>41</v>
      </c>
      <c r="I5201" t="s">
        <v>48</v>
      </c>
      <c r="J5201" t="s">
        <v>49</v>
      </c>
      <c r="K5201" t="s">
        <v>1170</v>
      </c>
      <c r="L5201" t="s">
        <v>32</v>
      </c>
      <c r="M5201" s="598">
        <v>38950932</v>
      </c>
    </row>
    <row r="5202" spans="1:13">
      <c r="A5202" t="s">
        <v>16830</v>
      </c>
      <c r="B5202" t="s">
        <v>16691</v>
      </c>
      <c r="C5202" t="s">
        <v>15058</v>
      </c>
      <c r="D5202">
        <v>7033</v>
      </c>
      <c r="E5202" t="s">
        <v>953</v>
      </c>
      <c r="F5202" t="s">
        <v>40</v>
      </c>
      <c r="G5202" t="s">
        <v>40</v>
      </c>
      <c r="H5202" t="s">
        <v>41</v>
      </c>
      <c r="I5202" t="s">
        <v>50</v>
      </c>
      <c r="J5202" t="s">
        <v>51</v>
      </c>
      <c r="K5202" t="s">
        <v>1170</v>
      </c>
      <c r="L5202" t="s">
        <v>32</v>
      </c>
      <c r="M5202" s="598">
        <v>38950932</v>
      </c>
    </row>
    <row r="5203" spans="1:13">
      <c r="A5203" t="s">
        <v>16842</v>
      </c>
      <c r="B5203" t="s">
        <v>16691</v>
      </c>
      <c r="C5203" t="s">
        <v>15058</v>
      </c>
      <c r="D5203">
        <v>7033</v>
      </c>
      <c r="E5203" t="s">
        <v>953</v>
      </c>
      <c r="F5203" t="s">
        <v>40</v>
      </c>
      <c r="G5203" t="s">
        <v>40</v>
      </c>
      <c r="H5203" t="s">
        <v>41</v>
      </c>
      <c r="I5203" t="s">
        <v>223</v>
      </c>
      <c r="J5203" t="s">
        <v>56</v>
      </c>
      <c r="K5203" t="s">
        <v>1170</v>
      </c>
      <c r="L5203" t="s">
        <v>32</v>
      </c>
      <c r="M5203" s="598">
        <v>38950932</v>
      </c>
    </row>
    <row r="5204" spans="1:13">
      <c r="A5204" t="s">
        <v>16854</v>
      </c>
      <c r="B5204" t="s">
        <v>16691</v>
      </c>
      <c r="C5204" t="s">
        <v>15058</v>
      </c>
      <c r="D5204">
        <v>7033</v>
      </c>
      <c r="E5204" t="s">
        <v>953</v>
      </c>
      <c r="F5204" t="s">
        <v>40</v>
      </c>
      <c r="G5204" t="s">
        <v>40</v>
      </c>
      <c r="H5204" t="s">
        <v>41</v>
      </c>
      <c r="I5204" t="s">
        <v>421</v>
      </c>
      <c r="J5204" t="s">
        <v>441</v>
      </c>
      <c r="K5204" t="s">
        <v>1170</v>
      </c>
      <c r="L5204" t="s">
        <v>32</v>
      </c>
      <c r="M5204" s="598">
        <v>38950932</v>
      </c>
    </row>
    <row r="5205" spans="1:13">
      <c r="A5205" t="s">
        <v>16866</v>
      </c>
      <c r="B5205" t="s">
        <v>16691</v>
      </c>
      <c r="C5205" t="s">
        <v>15058</v>
      </c>
      <c r="D5205">
        <v>7033</v>
      </c>
      <c r="E5205" t="s">
        <v>953</v>
      </c>
      <c r="F5205" t="s">
        <v>40</v>
      </c>
      <c r="G5205" t="s">
        <v>40</v>
      </c>
      <c r="H5205" t="s">
        <v>41</v>
      </c>
      <c r="I5205" t="s">
        <v>422</v>
      </c>
      <c r="J5205" t="s">
        <v>442</v>
      </c>
      <c r="K5205" t="s">
        <v>1170</v>
      </c>
      <c r="L5205" t="s">
        <v>32</v>
      </c>
      <c r="M5205" s="598">
        <v>38950932</v>
      </c>
    </row>
    <row r="5206" spans="1:13">
      <c r="A5206" t="s">
        <v>16878</v>
      </c>
      <c r="B5206" t="s">
        <v>16691</v>
      </c>
      <c r="C5206" t="s">
        <v>15058</v>
      </c>
      <c r="D5206">
        <v>7033</v>
      </c>
      <c r="E5206" t="s">
        <v>953</v>
      </c>
      <c r="F5206" t="s">
        <v>40</v>
      </c>
      <c r="G5206" t="s">
        <v>40</v>
      </c>
      <c r="H5206" t="s">
        <v>41</v>
      </c>
      <c r="I5206" t="s">
        <v>423</v>
      </c>
      <c r="J5206" t="s">
        <v>443</v>
      </c>
      <c r="K5206" t="s">
        <v>1170</v>
      </c>
      <c r="L5206" t="s">
        <v>32</v>
      </c>
      <c r="M5206" s="598">
        <v>38950932</v>
      </c>
    </row>
    <row r="5207" spans="1:13">
      <c r="A5207" t="s">
        <v>16890</v>
      </c>
      <c r="B5207" t="s">
        <v>16691</v>
      </c>
      <c r="C5207" t="s">
        <v>15058</v>
      </c>
      <c r="D5207">
        <v>7033</v>
      </c>
      <c r="E5207" t="s">
        <v>953</v>
      </c>
      <c r="F5207" t="s">
        <v>40</v>
      </c>
      <c r="G5207" t="s">
        <v>40</v>
      </c>
      <c r="H5207" t="s">
        <v>41</v>
      </c>
      <c r="I5207" t="s">
        <v>424</v>
      </c>
      <c r="J5207" t="s">
        <v>444</v>
      </c>
      <c r="K5207" t="s">
        <v>1170</v>
      </c>
      <c r="L5207" t="s">
        <v>32</v>
      </c>
      <c r="M5207" s="598">
        <v>38950932</v>
      </c>
    </row>
    <row r="5208" spans="1:13">
      <c r="A5208" t="s">
        <v>16902</v>
      </c>
      <c r="B5208" t="s">
        <v>16691</v>
      </c>
      <c r="C5208" t="s">
        <v>15058</v>
      </c>
      <c r="D5208">
        <v>7033</v>
      </c>
      <c r="E5208" t="s">
        <v>953</v>
      </c>
      <c r="F5208" t="s">
        <v>40</v>
      </c>
      <c r="G5208" t="s">
        <v>40</v>
      </c>
      <c r="H5208" t="s">
        <v>41</v>
      </c>
      <c r="I5208" t="s">
        <v>425</v>
      </c>
      <c r="J5208" t="s">
        <v>445</v>
      </c>
      <c r="K5208" t="s">
        <v>1170</v>
      </c>
      <c r="L5208" t="s">
        <v>32</v>
      </c>
      <c r="M5208" s="598">
        <v>38950932</v>
      </c>
    </row>
    <row r="5209" spans="1:13">
      <c r="A5209" t="s">
        <v>16777</v>
      </c>
      <c r="B5209" t="s">
        <v>16705</v>
      </c>
      <c r="C5209" t="s">
        <v>15058</v>
      </c>
      <c r="D5209">
        <v>7033</v>
      </c>
      <c r="E5209" t="s">
        <v>953</v>
      </c>
      <c r="F5209" t="s">
        <v>40</v>
      </c>
      <c r="G5209" t="s">
        <v>40</v>
      </c>
      <c r="H5209" t="s">
        <v>41</v>
      </c>
      <c r="I5209" t="s">
        <v>219</v>
      </c>
      <c r="J5209" t="s">
        <v>220</v>
      </c>
      <c r="K5209" t="s">
        <v>291</v>
      </c>
      <c r="L5209" t="s">
        <v>218</v>
      </c>
      <c r="M5209" s="598">
        <v>39385269</v>
      </c>
    </row>
    <row r="5210" spans="1:13">
      <c r="A5210" t="s">
        <v>16755</v>
      </c>
      <c r="B5210" t="s">
        <v>16685</v>
      </c>
      <c r="C5210" t="s">
        <v>15058</v>
      </c>
      <c r="D5210">
        <v>7033</v>
      </c>
      <c r="E5210" t="s">
        <v>953</v>
      </c>
      <c r="F5210" t="s">
        <v>40</v>
      </c>
      <c r="G5210" t="s">
        <v>40</v>
      </c>
      <c r="H5210" t="s">
        <v>41</v>
      </c>
      <c r="I5210" t="s">
        <v>42</v>
      </c>
      <c r="J5210" t="s">
        <v>43</v>
      </c>
      <c r="K5210" t="s">
        <v>1171</v>
      </c>
      <c r="L5210" t="s">
        <v>34</v>
      </c>
      <c r="M5210" s="598">
        <v>40722817</v>
      </c>
    </row>
    <row r="5211" spans="1:13">
      <c r="A5211" t="s">
        <v>16787</v>
      </c>
      <c r="B5211" t="s">
        <v>16701</v>
      </c>
      <c r="C5211" t="s">
        <v>15058</v>
      </c>
      <c r="D5211">
        <v>7033</v>
      </c>
      <c r="E5211" t="s">
        <v>953</v>
      </c>
      <c r="F5211" t="s">
        <v>40</v>
      </c>
      <c r="G5211" t="s">
        <v>40</v>
      </c>
      <c r="H5211" t="s">
        <v>41</v>
      </c>
      <c r="I5211" t="s">
        <v>44</v>
      </c>
      <c r="J5211" t="s">
        <v>45</v>
      </c>
      <c r="K5211" t="s">
        <v>1171</v>
      </c>
      <c r="L5211" t="s">
        <v>218</v>
      </c>
      <c r="M5211" s="598">
        <v>40900005</v>
      </c>
    </row>
    <row r="5212" spans="1:13">
      <c r="A5212" t="s">
        <v>16799</v>
      </c>
      <c r="B5212" t="s">
        <v>16701</v>
      </c>
      <c r="C5212" t="s">
        <v>15058</v>
      </c>
      <c r="D5212">
        <v>7033</v>
      </c>
      <c r="E5212" t="s">
        <v>953</v>
      </c>
      <c r="F5212" t="s">
        <v>40</v>
      </c>
      <c r="G5212" t="s">
        <v>40</v>
      </c>
      <c r="H5212" t="s">
        <v>41</v>
      </c>
      <c r="I5212" t="s">
        <v>46</v>
      </c>
      <c r="J5212" t="s">
        <v>47</v>
      </c>
      <c r="K5212" t="s">
        <v>1171</v>
      </c>
      <c r="L5212" t="s">
        <v>218</v>
      </c>
      <c r="M5212" s="598">
        <v>40900005</v>
      </c>
    </row>
    <row r="5213" spans="1:13">
      <c r="A5213" t="s">
        <v>16811</v>
      </c>
      <c r="B5213" t="s">
        <v>16701</v>
      </c>
      <c r="C5213" t="s">
        <v>15058</v>
      </c>
      <c r="D5213">
        <v>7033</v>
      </c>
      <c r="E5213" t="s">
        <v>953</v>
      </c>
      <c r="F5213" t="s">
        <v>40</v>
      </c>
      <c r="G5213" t="s">
        <v>40</v>
      </c>
      <c r="H5213" t="s">
        <v>41</v>
      </c>
      <c r="I5213" t="s">
        <v>221</v>
      </c>
      <c r="J5213" t="s">
        <v>222</v>
      </c>
      <c r="K5213" t="s">
        <v>1171</v>
      </c>
      <c r="L5213" t="s">
        <v>218</v>
      </c>
      <c r="M5213" s="598">
        <v>40900005</v>
      </c>
    </row>
    <row r="5214" spans="1:13">
      <c r="A5214" t="s">
        <v>16823</v>
      </c>
      <c r="B5214" t="s">
        <v>16701</v>
      </c>
      <c r="C5214" t="s">
        <v>15058</v>
      </c>
      <c r="D5214">
        <v>7033</v>
      </c>
      <c r="E5214" t="s">
        <v>953</v>
      </c>
      <c r="F5214" t="s">
        <v>40</v>
      </c>
      <c r="G5214" t="s">
        <v>40</v>
      </c>
      <c r="H5214" t="s">
        <v>41</v>
      </c>
      <c r="I5214" t="s">
        <v>48</v>
      </c>
      <c r="J5214" t="s">
        <v>49</v>
      </c>
      <c r="K5214" t="s">
        <v>1171</v>
      </c>
      <c r="L5214" t="s">
        <v>218</v>
      </c>
      <c r="M5214" s="598">
        <v>40900005</v>
      </c>
    </row>
    <row r="5215" spans="1:13">
      <c r="A5215" t="s">
        <v>16835</v>
      </c>
      <c r="B5215" t="s">
        <v>16701</v>
      </c>
      <c r="C5215" t="s">
        <v>15058</v>
      </c>
      <c r="D5215">
        <v>7033</v>
      </c>
      <c r="E5215" t="s">
        <v>953</v>
      </c>
      <c r="F5215" t="s">
        <v>40</v>
      </c>
      <c r="G5215" t="s">
        <v>40</v>
      </c>
      <c r="H5215" t="s">
        <v>41</v>
      </c>
      <c r="I5215" t="s">
        <v>50</v>
      </c>
      <c r="J5215" t="s">
        <v>51</v>
      </c>
      <c r="K5215" t="s">
        <v>1171</v>
      </c>
      <c r="L5215" t="s">
        <v>218</v>
      </c>
      <c r="M5215" s="598">
        <v>40900005</v>
      </c>
    </row>
    <row r="5216" spans="1:13">
      <c r="A5216" t="s">
        <v>16847</v>
      </c>
      <c r="B5216" t="s">
        <v>16701</v>
      </c>
      <c r="C5216" t="s">
        <v>15058</v>
      </c>
      <c r="D5216">
        <v>7033</v>
      </c>
      <c r="E5216" t="s">
        <v>953</v>
      </c>
      <c r="F5216" t="s">
        <v>40</v>
      </c>
      <c r="G5216" t="s">
        <v>40</v>
      </c>
      <c r="H5216" t="s">
        <v>41</v>
      </c>
      <c r="I5216" t="s">
        <v>223</v>
      </c>
      <c r="J5216" t="s">
        <v>56</v>
      </c>
      <c r="K5216" t="s">
        <v>1171</v>
      </c>
      <c r="L5216" t="s">
        <v>218</v>
      </c>
      <c r="M5216" s="598">
        <v>40900005</v>
      </c>
    </row>
    <row r="5217" spans="1:13">
      <c r="A5217" t="s">
        <v>16859</v>
      </c>
      <c r="B5217" t="s">
        <v>16701</v>
      </c>
      <c r="C5217" t="s">
        <v>15058</v>
      </c>
      <c r="D5217">
        <v>7033</v>
      </c>
      <c r="E5217" t="s">
        <v>953</v>
      </c>
      <c r="F5217" t="s">
        <v>40</v>
      </c>
      <c r="G5217" t="s">
        <v>40</v>
      </c>
      <c r="H5217" t="s">
        <v>41</v>
      </c>
      <c r="I5217" t="s">
        <v>421</v>
      </c>
      <c r="J5217" t="s">
        <v>441</v>
      </c>
      <c r="K5217" t="s">
        <v>1171</v>
      </c>
      <c r="L5217" t="s">
        <v>218</v>
      </c>
      <c r="M5217" s="598">
        <v>40900005</v>
      </c>
    </row>
    <row r="5218" spans="1:13">
      <c r="A5218" t="s">
        <v>16871</v>
      </c>
      <c r="B5218" t="s">
        <v>16701</v>
      </c>
      <c r="C5218" t="s">
        <v>15058</v>
      </c>
      <c r="D5218">
        <v>7033</v>
      </c>
      <c r="E5218" t="s">
        <v>953</v>
      </c>
      <c r="F5218" t="s">
        <v>40</v>
      </c>
      <c r="G5218" t="s">
        <v>40</v>
      </c>
      <c r="H5218" t="s">
        <v>41</v>
      </c>
      <c r="I5218" t="s">
        <v>422</v>
      </c>
      <c r="J5218" t="s">
        <v>442</v>
      </c>
      <c r="K5218" t="s">
        <v>1171</v>
      </c>
      <c r="L5218" t="s">
        <v>218</v>
      </c>
      <c r="M5218" s="598">
        <v>40900005</v>
      </c>
    </row>
    <row r="5219" spans="1:13">
      <c r="A5219" t="s">
        <v>16883</v>
      </c>
      <c r="B5219" t="s">
        <v>16701</v>
      </c>
      <c r="C5219" t="s">
        <v>15058</v>
      </c>
      <c r="D5219">
        <v>7033</v>
      </c>
      <c r="E5219" t="s">
        <v>953</v>
      </c>
      <c r="F5219" t="s">
        <v>40</v>
      </c>
      <c r="G5219" t="s">
        <v>40</v>
      </c>
      <c r="H5219" t="s">
        <v>41</v>
      </c>
      <c r="I5219" t="s">
        <v>423</v>
      </c>
      <c r="J5219" t="s">
        <v>443</v>
      </c>
      <c r="K5219" t="s">
        <v>1171</v>
      </c>
      <c r="L5219" t="s">
        <v>218</v>
      </c>
      <c r="M5219" s="598">
        <v>40900005</v>
      </c>
    </row>
    <row r="5220" spans="1:13">
      <c r="A5220" t="s">
        <v>16895</v>
      </c>
      <c r="B5220" t="s">
        <v>16701</v>
      </c>
      <c r="C5220" t="s">
        <v>15058</v>
      </c>
      <c r="D5220">
        <v>7033</v>
      </c>
      <c r="E5220" t="s">
        <v>953</v>
      </c>
      <c r="F5220" t="s">
        <v>40</v>
      </c>
      <c r="G5220" t="s">
        <v>40</v>
      </c>
      <c r="H5220" t="s">
        <v>41</v>
      </c>
      <c r="I5220" t="s">
        <v>424</v>
      </c>
      <c r="J5220" t="s">
        <v>444</v>
      </c>
      <c r="K5220" t="s">
        <v>1171</v>
      </c>
      <c r="L5220" t="s">
        <v>218</v>
      </c>
      <c r="M5220" s="598">
        <v>40900005</v>
      </c>
    </row>
    <row r="5221" spans="1:13">
      <c r="A5221" t="s">
        <v>16907</v>
      </c>
      <c r="B5221" t="s">
        <v>16701</v>
      </c>
      <c r="C5221" t="s">
        <v>15058</v>
      </c>
      <c r="D5221">
        <v>7033</v>
      </c>
      <c r="E5221" t="s">
        <v>953</v>
      </c>
      <c r="F5221" t="s">
        <v>40</v>
      </c>
      <c r="G5221" t="s">
        <v>40</v>
      </c>
      <c r="H5221" t="s">
        <v>41</v>
      </c>
      <c r="I5221" t="s">
        <v>425</v>
      </c>
      <c r="J5221" t="s">
        <v>445</v>
      </c>
      <c r="K5221" t="s">
        <v>1171</v>
      </c>
      <c r="L5221" t="s">
        <v>218</v>
      </c>
      <c r="M5221" s="598">
        <v>40900005</v>
      </c>
    </row>
    <row r="5222" spans="1:13">
      <c r="A5222" t="s">
        <v>16760</v>
      </c>
      <c r="B5222" t="s">
        <v>16695</v>
      </c>
      <c r="C5222" t="s">
        <v>15058</v>
      </c>
      <c r="D5222">
        <v>7033</v>
      </c>
      <c r="E5222" t="s">
        <v>953</v>
      </c>
      <c r="F5222" t="s">
        <v>40</v>
      </c>
      <c r="G5222" t="s">
        <v>40</v>
      </c>
      <c r="H5222" t="s">
        <v>41</v>
      </c>
      <c r="I5222" t="s">
        <v>42</v>
      </c>
      <c r="J5222" t="s">
        <v>43</v>
      </c>
      <c r="K5222" t="s">
        <v>290</v>
      </c>
      <c r="L5222" t="s">
        <v>32</v>
      </c>
      <c r="M5222" s="598">
        <v>41175750</v>
      </c>
    </row>
    <row r="5223" spans="1:13">
      <c r="A5223" t="s">
        <v>16688</v>
      </c>
      <c r="B5223" t="s">
        <v>16689</v>
      </c>
      <c r="C5223" t="s">
        <v>15058</v>
      </c>
      <c r="D5223">
        <v>7033</v>
      </c>
      <c r="E5223" t="s">
        <v>953</v>
      </c>
      <c r="F5223" t="s">
        <v>40</v>
      </c>
      <c r="G5223" t="s">
        <v>40</v>
      </c>
      <c r="H5223" t="s">
        <v>41</v>
      </c>
      <c r="I5223" t="s">
        <v>316</v>
      </c>
      <c r="J5223" t="s">
        <v>684</v>
      </c>
      <c r="K5223" t="s">
        <v>291</v>
      </c>
      <c r="L5223" t="s">
        <v>34</v>
      </c>
      <c r="M5223" s="598">
        <v>41648607</v>
      </c>
    </row>
    <row r="5224" spans="1:13">
      <c r="A5224" t="s">
        <v>16709</v>
      </c>
      <c r="B5224" t="s">
        <v>16689</v>
      </c>
      <c r="C5224" t="s">
        <v>15058</v>
      </c>
      <c r="D5224">
        <v>7033</v>
      </c>
      <c r="E5224" t="s">
        <v>953</v>
      </c>
      <c r="F5224" t="s">
        <v>40</v>
      </c>
      <c r="G5224" t="s">
        <v>40</v>
      </c>
      <c r="H5224" t="s">
        <v>41</v>
      </c>
      <c r="I5224" t="s">
        <v>318</v>
      </c>
      <c r="J5224" t="s">
        <v>685</v>
      </c>
      <c r="K5224" t="s">
        <v>291</v>
      </c>
      <c r="L5224" t="s">
        <v>34</v>
      </c>
      <c r="M5224" s="598">
        <v>41648607</v>
      </c>
    </row>
    <row r="5225" spans="1:13">
      <c r="A5225" t="s">
        <v>16721</v>
      </c>
      <c r="B5225" t="s">
        <v>16689</v>
      </c>
      <c r="C5225" t="s">
        <v>15058</v>
      </c>
      <c r="D5225">
        <v>7033</v>
      </c>
      <c r="E5225" t="s">
        <v>953</v>
      </c>
      <c r="F5225" t="s">
        <v>40</v>
      </c>
      <c r="G5225" t="s">
        <v>40</v>
      </c>
      <c r="H5225" t="s">
        <v>41</v>
      </c>
      <c r="I5225" t="s">
        <v>320</v>
      </c>
      <c r="J5225" t="s">
        <v>686</v>
      </c>
      <c r="K5225" t="s">
        <v>291</v>
      </c>
      <c r="L5225" t="s">
        <v>34</v>
      </c>
      <c r="M5225" s="598">
        <v>41648607</v>
      </c>
    </row>
    <row r="5226" spans="1:13">
      <c r="A5226" t="s">
        <v>16733</v>
      </c>
      <c r="B5226" t="s">
        <v>16689</v>
      </c>
      <c r="C5226" t="s">
        <v>15058</v>
      </c>
      <c r="D5226">
        <v>7033</v>
      </c>
      <c r="E5226" t="s">
        <v>953</v>
      </c>
      <c r="F5226" t="s">
        <v>40</v>
      </c>
      <c r="G5226" t="s">
        <v>40</v>
      </c>
      <c r="H5226" t="s">
        <v>41</v>
      </c>
      <c r="I5226" t="s">
        <v>322</v>
      </c>
      <c r="J5226" t="s">
        <v>687</v>
      </c>
      <c r="K5226" t="s">
        <v>291</v>
      </c>
      <c r="L5226" t="s">
        <v>34</v>
      </c>
      <c r="M5226" s="598">
        <v>41648607</v>
      </c>
    </row>
    <row r="5227" spans="1:13">
      <c r="A5227" t="s">
        <v>16770</v>
      </c>
      <c r="B5227" t="s">
        <v>16691</v>
      </c>
      <c r="C5227" t="s">
        <v>15058</v>
      </c>
      <c r="D5227">
        <v>7033</v>
      </c>
      <c r="E5227" t="s">
        <v>953</v>
      </c>
      <c r="F5227" t="s">
        <v>40</v>
      </c>
      <c r="G5227" t="s">
        <v>40</v>
      </c>
      <c r="H5227" t="s">
        <v>41</v>
      </c>
      <c r="I5227" t="s">
        <v>219</v>
      </c>
      <c r="J5227" t="s">
        <v>220</v>
      </c>
      <c r="K5227" t="s">
        <v>1170</v>
      </c>
      <c r="L5227" t="s">
        <v>32</v>
      </c>
      <c r="M5227" s="598">
        <v>43136247</v>
      </c>
    </row>
    <row r="5228" spans="1:13">
      <c r="A5228" t="s">
        <v>16765</v>
      </c>
      <c r="B5228" t="s">
        <v>16705</v>
      </c>
      <c r="C5228" t="s">
        <v>15058</v>
      </c>
      <c r="D5228">
        <v>7033</v>
      </c>
      <c r="E5228" t="s">
        <v>953</v>
      </c>
      <c r="F5228" t="s">
        <v>40</v>
      </c>
      <c r="G5228" t="s">
        <v>40</v>
      </c>
      <c r="H5228" t="s">
        <v>41</v>
      </c>
      <c r="I5228" t="s">
        <v>42</v>
      </c>
      <c r="J5228" t="s">
        <v>43</v>
      </c>
      <c r="K5228" t="s">
        <v>291</v>
      </c>
      <c r="L5228" t="s">
        <v>218</v>
      </c>
      <c r="M5228" s="598">
        <v>43234538</v>
      </c>
    </row>
    <row r="5229" spans="1:13">
      <c r="A5229" t="s">
        <v>16743</v>
      </c>
      <c r="B5229" t="s">
        <v>16685</v>
      </c>
      <c r="C5229" t="s">
        <v>15058</v>
      </c>
      <c r="D5229">
        <v>7033</v>
      </c>
      <c r="E5229" t="s">
        <v>953</v>
      </c>
      <c r="F5229" t="s">
        <v>40</v>
      </c>
      <c r="G5229" t="s">
        <v>40</v>
      </c>
      <c r="H5229" t="s">
        <v>41</v>
      </c>
      <c r="I5229" t="s">
        <v>324</v>
      </c>
      <c r="J5229" t="s">
        <v>688</v>
      </c>
      <c r="K5229" t="s">
        <v>1171</v>
      </c>
      <c r="L5229" t="s">
        <v>34</v>
      </c>
      <c r="M5229" s="598">
        <v>44297138</v>
      </c>
    </row>
    <row r="5230" spans="1:13">
      <c r="A5230" t="s">
        <v>16748</v>
      </c>
      <c r="B5230" t="s">
        <v>16695</v>
      </c>
      <c r="C5230" t="s">
        <v>15058</v>
      </c>
      <c r="D5230">
        <v>7033</v>
      </c>
      <c r="E5230" t="s">
        <v>953</v>
      </c>
      <c r="F5230" t="s">
        <v>40</v>
      </c>
      <c r="G5230" t="s">
        <v>40</v>
      </c>
      <c r="H5230" t="s">
        <v>41</v>
      </c>
      <c r="I5230" t="s">
        <v>324</v>
      </c>
      <c r="J5230" t="s">
        <v>688</v>
      </c>
      <c r="K5230" t="s">
        <v>290</v>
      </c>
      <c r="L5230" t="s">
        <v>32</v>
      </c>
      <c r="M5230" s="598">
        <v>44788590</v>
      </c>
    </row>
    <row r="5231" spans="1:13">
      <c r="A5231" t="s">
        <v>16775</v>
      </c>
      <c r="B5231" t="s">
        <v>16701</v>
      </c>
      <c r="C5231" t="s">
        <v>15058</v>
      </c>
      <c r="D5231">
        <v>7033</v>
      </c>
      <c r="E5231" t="s">
        <v>953</v>
      </c>
      <c r="F5231" t="s">
        <v>40</v>
      </c>
      <c r="G5231" t="s">
        <v>40</v>
      </c>
      <c r="H5231" t="s">
        <v>41</v>
      </c>
      <c r="I5231" t="s">
        <v>219</v>
      </c>
      <c r="J5231" t="s">
        <v>220</v>
      </c>
      <c r="K5231" t="s">
        <v>1171</v>
      </c>
      <c r="L5231" t="s">
        <v>218</v>
      </c>
      <c r="M5231" s="598">
        <v>45293060</v>
      </c>
    </row>
    <row r="5232" spans="1:13">
      <c r="A5232" t="s">
        <v>16753</v>
      </c>
      <c r="B5232" t="s">
        <v>16705</v>
      </c>
      <c r="C5232" t="s">
        <v>15058</v>
      </c>
      <c r="D5232">
        <v>7033</v>
      </c>
      <c r="E5232" t="s">
        <v>953</v>
      </c>
      <c r="F5232" t="s">
        <v>40</v>
      </c>
      <c r="G5232" t="s">
        <v>40</v>
      </c>
      <c r="H5232" t="s">
        <v>41</v>
      </c>
      <c r="I5232" t="s">
        <v>324</v>
      </c>
      <c r="J5232" t="s">
        <v>688</v>
      </c>
      <c r="K5232" t="s">
        <v>291</v>
      </c>
      <c r="L5232" t="s">
        <v>218</v>
      </c>
      <c r="M5232" s="598">
        <v>47028020</v>
      </c>
    </row>
    <row r="5233" spans="1:13">
      <c r="A5233" t="s">
        <v>16758</v>
      </c>
      <c r="B5233" t="s">
        <v>16691</v>
      </c>
      <c r="C5233" t="s">
        <v>15058</v>
      </c>
      <c r="D5233">
        <v>7033</v>
      </c>
      <c r="E5233" t="s">
        <v>953</v>
      </c>
      <c r="F5233" t="s">
        <v>40</v>
      </c>
      <c r="G5233" t="s">
        <v>40</v>
      </c>
      <c r="H5233" t="s">
        <v>41</v>
      </c>
      <c r="I5233" t="s">
        <v>42</v>
      </c>
      <c r="J5233" t="s">
        <v>43</v>
      </c>
      <c r="K5233" t="s">
        <v>1170</v>
      </c>
      <c r="L5233" t="s">
        <v>32</v>
      </c>
      <c r="M5233" s="598">
        <v>47352113</v>
      </c>
    </row>
    <row r="5234" spans="1:13">
      <c r="A5234" t="s">
        <v>16684</v>
      </c>
      <c r="B5234" t="s">
        <v>16685</v>
      </c>
      <c r="C5234" t="s">
        <v>15058</v>
      </c>
      <c r="D5234">
        <v>7033</v>
      </c>
      <c r="E5234" t="s">
        <v>953</v>
      </c>
      <c r="F5234" t="s">
        <v>40</v>
      </c>
      <c r="G5234" t="s">
        <v>40</v>
      </c>
      <c r="H5234" t="s">
        <v>41</v>
      </c>
      <c r="I5234" t="s">
        <v>316</v>
      </c>
      <c r="J5234" t="s">
        <v>684</v>
      </c>
      <c r="K5234" t="s">
        <v>1171</v>
      </c>
      <c r="L5234" t="s">
        <v>34</v>
      </c>
      <c r="M5234" s="598">
        <v>47895899</v>
      </c>
    </row>
    <row r="5235" spans="1:13">
      <c r="A5235" t="s">
        <v>16707</v>
      </c>
      <c r="B5235" t="s">
        <v>16685</v>
      </c>
      <c r="C5235" t="s">
        <v>15058</v>
      </c>
      <c r="D5235">
        <v>7033</v>
      </c>
      <c r="E5235" t="s">
        <v>953</v>
      </c>
      <c r="F5235" t="s">
        <v>40</v>
      </c>
      <c r="G5235" t="s">
        <v>40</v>
      </c>
      <c r="H5235" t="s">
        <v>41</v>
      </c>
      <c r="I5235" t="s">
        <v>318</v>
      </c>
      <c r="J5235" t="s">
        <v>685</v>
      </c>
      <c r="K5235" t="s">
        <v>1171</v>
      </c>
      <c r="L5235" t="s">
        <v>34</v>
      </c>
      <c r="M5235" s="598">
        <v>47895899</v>
      </c>
    </row>
    <row r="5236" spans="1:13">
      <c r="A5236" t="s">
        <v>16719</v>
      </c>
      <c r="B5236" t="s">
        <v>16685</v>
      </c>
      <c r="C5236" t="s">
        <v>15058</v>
      </c>
      <c r="D5236">
        <v>7033</v>
      </c>
      <c r="E5236" t="s">
        <v>953</v>
      </c>
      <c r="F5236" t="s">
        <v>40</v>
      </c>
      <c r="G5236" t="s">
        <v>40</v>
      </c>
      <c r="H5236" t="s">
        <v>41</v>
      </c>
      <c r="I5236" t="s">
        <v>320</v>
      </c>
      <c r="J5236" t="s">
        <v>686</v>
      </c>
      <c r="K5236" t="s">
        <v>1171</v>
      </c>
      <c r="L5236" t="s">
        <v>34</v>
      </c>
      <c r="M5236" s="598">
        <v>47895899</v>
      </c>
    </row>
    <row r="5237" spans="1:13">
      <c r="A5237" t="s">
        <v>16731</v>
      </c>
      <c r="B5237" t="s">
        <v>16685</v>
      </c>
      <c r="C5237" t="s">
        <v>15058</v>
      </c>
      <c r="D5237">
        <v>7033</v>
      </c>
      <c r="E5237" t="s">
        <v>953</v>
      </c>
      <c r="F5237" t="s">
        <v>40</v>
      </c>
      <c r="G5237" t="s">
        <v>40</v>
      </c>
      <c r="H5237" t="s">
        <v>41</v>
      </c>
      <c r="I5237" t="s">
        <v>322</v>
      </c>
      <c r="J5237" t="s">
        <v>687</v>
      </c>
      <c r="K5237" t="s">
        <v>1171</v>
      </c>
      <c r="L5237" t="s">
        <v>34</v>
      </c>
      <c r="M5237" s="598">
        <v>47895899</v>
      </c>
    </row>
    <row r="5238" spans="1:13">
      <c r="A5238" t="s">
        <v>16694</v>
      </c>
      <c r="B5238" t="s">
        <v>16695</v>
      </c>
      <c r="C5238" t="s">
        <v>15058</v>
      </c>
      <c r="D5238">
        <v>7033</v>
      </c>
      <c r="E5238" t="s">
        <v>953</v>
      </c>
      <c r="F5238" t="s">
        <v>40</v>
      </c>
      <c r="G5238" t="s">
        <v>40</v>
      </c>
      <c r="H5238" t="s">
        <v>41</v>
      </c>
      <c r="I5238" t="s">
        <v>316</v>
      </c>
      <c r="J5238" t="s">
        <v>684</v>
      </c>
      <c r="K5238" t="s">
        <v>290</v>
      </c>
      <c r="L5238" t="s">
        <v>32</v>
      </c>
      <c r="M5238" s="598">
        <v>48427995</v>
      </c>
    </row>
    <row r="5239" spans="1:13">
      <c r="A5239" t="s">
        <v>16712</v>
      </c>
      <c r="B5239" t="s">
        <v>16695</v>
      </c>
      <c r="C5239" t="s">
        <v>15058</v>
      </c>
      <c r="D5239">
        <v>7033</v>
      </c>
      <c r="E5239" t="s">
        <v>953</v>
      </c>
      <c r="F5239" t="s">
        <v>40</v>
      </c>
      <c r="G5239" t="s">
        <v>40</v>
      </c>
      <c r="H5239" t="s">
        <v>41</v>
      </c>
      <c r="I5239" t="s">
        <v>318</v>
      </c>
      <c r="J5239" t="s">
        <v>685</v>
      </c>
      <c r="K5239" t="s">
        <v>290</v>
      </c>
      <c r="L5239" t="s">
        <v>32</v>
      </c>
      <c r="M5239" s="598">
        <v>48427995</v>
      </c>
    </row>
    <row r="5240" spans="1:13">
      <c r="A5240" t="s">
        <v>16724</v>
      </c>
      <c r="B5240" t="s">
        <v>16695</v>
      </c>
      <c r="C5240" t="s">
        <v>15058</v>
      </c>
      <c r="D5240">
        <v>7033</v>
      </c>
      <c r="E5240" t="s">
        <v>953</v>
      </c>
      <c r="F5240" t="s">
        <v>40</v>
      </c>
      <c r="G5240" t="s">
        <v>40</v>
      </c>
      <c r="H5240" t="s">
        <v>41</v>
      </c>
      <c r="I5240" t="s">
        <v>320</v>
      </c>
      <c r="J5240" t="s">
        <v>686</v>
      </c>
      <c r="K5240" t="s">
        <v>290</v>
      </c>
      <c r="L5240" t="s">
        <v>32</v>
      </c>
      <c r="M5240" s="598">
        <v>48427995</v>
      </c>
    </row>
    <row r="5241" spans="1:13">
      <c r="A5241" t="s">
        <v>16736</v>
      </c>
      <c r="B5241" t="s">
        <v>16695</v>
      </c>
      <c r="C5241" t="s">
        <v>15058</v>
      </c>
      <c r="D5241">
        <v>7033</v>
      </c>
      <c r="E5241" t="s">
        <v>953</v>
      </c>
      <c r="F5241" t="s">
        <v>40</v>
      </c>
      <c r="G5241" t="s">
        <v>40</v>
      </c>
      <c r="H5241" t="s">
        <v>41</v>
      </c>
      <c r="I5241" t="s">
        <v>322</v>
      </c>
      <c r="J5241" t="s">
        <v>687</v>
      </c>
      <c r="K5241" t="s">
        <v>290</v>
      </c>
      <c r="L5241" t="s">
        <v>32</v>
      </c>
      <c r="M5241" s="598">
        <v>48427995</v>
      </c>
    </row>
    <row r="5242" spans="1:13">
      <c r="A5242" t="s">
        <v>16763</v>
      </c>
      <c r="B5242" t="s">
        <v>16701</v>
      </c>
      <c r="C5242" t="s">
        <v>15058</v>
      </c>
      <c r="D5242">
        <v>7033</v>
      </c>
      <c r="E5242" t="s">
        <v>953</v>
      </c>
      <c r="F5242" t="s">
        <v>40</v>
      </c>
      <c r="G5242" t="s">
        <v>40</v>
      </c>
      <c r="H5242" t="s">
        <v>41</v>
      </c>
      <c r="I5242" t="s">
        <v>42</v>
      </c>
      <c r="J5242" t="s">
        <v>43</v>
      </c>
      <c r="K5242" t="s">
        <v>1171</v>
      </c>
      <c r="L5242" t="s">
        <v>218</v>
      </c>
      <c r="M5242" s="598">
        <v>49719718</v>
      </c>
    </row>
    <row r="5243" spans="1:13">
      <c r="A5243" t="s">
        <v>16704</v>
      </c>
      <c r="B5243" t="s">
        <v>16705</v>
      </c>
      <c r="C5243" t="s">
        <v>15058</v>
      </c>
      <c r="D5243">
        <v>7033</v>
      </c>
      <c r="E5243" t="s">
        <v>953</v>
      </c>
      <c r="F5243" t="s">
        <v>40</v>
      </c>
      <c r="G5243" t="s">
        <v>40</v>
      </c>
      <c r="H5243" t="s">
        <v>41</v>
      </c>
      <c r="I5243" t="s">
        <v>316</v>
      </c>
      <c r="J5243" t="s">
        <v>684</v>
      </c>
      <c r="K5243" t="s">
        <v>291</v>
      </c>
      <c r="L5243" t="s">
        <v>218</v>
      </c>
      <c r="M5243" s="598">
        <v>50850723</v>
      </c>
    </row>
    <row r="5244" spans="1:13">
      <c r="A5244" t="s">
        <v>16717</v>
      </c>
      <c r="B5244" t="s">
        <v>16705</v>
      </c>
      <c r="C5244" t="s">
        <v>15058</v>
      </c>
      <c r="D5244">
        <v>7033</v>
      </c>
      <c r="E5244" t="s">
        <v>953</v>
      </c>
      <c r="F5244" t="s">
        <v>40</v>
      </c>
      <c r="G5244" t="s">
        <v>40</v>
      </c>
      <c r="H5244" t="s">
        <v>41</v>
      </c>
      <c r="I5244" t="s">
        <v>318</v>
      </c>
      <c r="J5244" t="s">
        <v>685</v>
      </c>
      <c r="K5244" t="s">
        <v>291</v>
      </c>
      <c r="L5244" t="s">
        <v>218</v>
      </c>
      <c r="M5244" s="598">
        <v>50850723</v>
      </c>
    </row>
    <row r="5245" spans="1:13">
      <c r="A5245" t="s">
        <v>16729</v>
      </c>
      <c r="B5245" t="s">
        <v>16705</v>
      </c>
      <c r="C5245" t="s">
        <v>15058</v>
      </c>
      <c r="D5245">
        <v>7033</v>
      </c>
      <c r="E5245" t="s">
        <v>953</v>
      </c>
      <c r="F5245" t="s">
        <v>40</v>
      </c>
      <c r="G5245" t="s">
        <v>40</v>
      </c>
      <c r="H5245" t="s">
        <v>41</v>
      </c>
      <c r="I5245" t="s">
        <v>320</v>
      </c>
      <c r="J5245" t="s">
        <v>686</v>
      </c>
      <c r="K5245" t="s">
        <v>291</v>
      </c>
      <c r="L5245" t="s">
        <v>218</v>
      </c>
      <c r="M5245" s="598">
        <v>50850723</v>
      </c>
    </row>
    <row r="5246" spans="1:13">
      <c r="A5246" t="s">
        <v>16741</v>
      </c>
      <c r="B5246" t="s">
        <v>16705</v>
      </c>
      <c r="C5246" t="s">
        <v>15058</v>
      </c>
      <c r="D5246">
        <v>7033</v>
      </c>
      <c r="E5246" t="s">
        <v>953</v>
      </c>
      <c r="F5246" t="s">
        <v>40</v>
      </c>
      <c r="G5246" t="s">
        <v>40</v>
      </c>
      <c r="H5246" t="s">
        <v>41</v>
      </c>
      <c r="I5246" t="s">
        <v>322</v>
      </c>
      <c r="J5246" t="s">
        <v>687</v>
      </c>
      <c r="K5246" t="s">
        <v>291</v>
      </c>
      <c r="L5246" t="s">
        <v>218</v>
      </c>
      <c r="M5246" s="598">
        <v>50850723</v>
      </c>
    </row>
    <row r="5247" spans="1:13">
      <c r="A5247" t="s">
        <v>16780</v>
      </c>
      <c r="B5247" t="s">
        <v>16687</v>
      </c>
      <c r="C5247" t="s">
        <v>15058</v>
      </c>
      <c r="D5247">
        <v>7033</v>
      </c>
      <c r="E5247" t="s">
        <v>953</v>
      </c>
      <c r="F5247" t="s">
        <v>40</v>
      </c>
      <c r="G5247" t="s">
        <v>40</v>
      </c>
      <c r="H5247" t="s">
        <v>41</v>
      </c>
      <c r="I5247" t="s">
        <v>44</v>
      </c>
      <c r="J5247" t="s">
        <v>45</v>
      </c>
      <c r="K5247" t="s">
        <v>290</v>
      </c>
      <c r="L5247" t="s">
        <v>34</v>
      </c>
      <c r="M5247" s="598">
        <v>51142938</v>
      </c>
    </row>
    <row r="5248" spans="1:13">
      <c r="A5248" t="s">
        <v>16792</v>
      </c>
      <c r="B5248" t="s">
        <v>16687</v>
      </c>
      <c r="C5248" t="s">
        <v>15058</v>
      </c>
      <c r="D5248">
        <v>7033</v>
      </c>
      <c r="E5248" t="s">
        <v>953</v>
      </c>
      <c r="F5248" t="s">
        <v>40</v>
      </c>
      <c r="G5248" t="s">
        <v>40</v>
      </c>
      <c r="H5248" t="s">
        <v>41</v>
      </c>
      <c r="I5248" t="s">
        <v>46</v>
      </c>
      <c r="J5248" t="s">
        <v>47</v>
      </c>
      <c r="K5248" t="s">
        <v>290</v>
      </c>
      <c r="L5248" t="s">
        <v>34</v>
      </c>
      <c r="M5248" s="598">
        <v>51142938</v>
      </c>
    </row>
    <row r="5249" spans="1:13">
      <c r="A5249" t="s">
        <v>16804</v>
      </c>
      <c r="B5249" t="s">
        <v>16687</v>
      </c>
      <c r="C5249" t="s">
        <v>15058</v>
      </c>
      <c r="D5249">
        <v>7033</v>
      </c>
      <c r="E5249" t="s">
        <v>953</v>
      </c>
      <c r="F5249" t="s">
        <v>40</v>
      </c>
      <c r="G5249" t="s">
        <v>40</v>
      </c>
      <c r="H5249" t="s">
        <v>41</v>
      </c>
      <c r="I5249" t="s">
        <v>221</v>
      </c>
      <c r="J5249" t="s">
        <v>222</v>
      </c>
      <c r="K5249" t="s">
        <v>290</v>
      </c>
      <c r="L5249" t="s">
        <v>34</v>
      </c>
      <c r="M5249" s="598">
        <v>51142938</v>
      </c>
    </row>
    <row r="5250" spans="1:13">
      <c r="A5250" t="s">
        <v>16816</v>
      </c>
      <c r="B5250" t="s">
        <v>16687</v>
      </c>
      <c r="C5250" t="s">
        <v>15058</v>
      </c>
      <c r="D5250">
        <v>7033</v>
      </c>
      <c r="E5250" t="s">
        <v>953</v>
      </c>
      <c r="F5250" t="s">
        <v>40</v>
      </c>
      <c r="G5250" t="s">
        <v>40</v>
      </c>
      <c r="H5250" t="s">
        <v>41</v>
      </c>
      <c r="I5250" t="s">
        <v>48</v>
      </c>
      <c r="J5250" t="s">
        <v>49</v>
      </c>
      <c r="K5250" t="s">
        <v>290</v>
      </c>
      <c r="L5250" t="s">
        <v>34</v>
      </c>
      <c r="M5250" s="598">
        <v>51142938</v>
      </c>
    </row>
    <row r="5251" spans="1:13">
      <c r="A5251" t="s">
        <v>16828</v>
      </c>
      <c r="B5251" t="s">
        <v>16687</v>
      </c>
      <c r="C5251" t="s">
        <v>15058</v>
      </c>
      <c r="D5251">
        <v>7033</v>
      </c>
      <c r="E5251" t="s">
        <v>953</v>
      </c>
      <c r="F5251" t="s">
        <v>40</v>
      </c>
      <c r="G5251" t="s">
        <v>40</v>
      </c>
      <c r="H5251" t="s">
        <v>41</v>
      </c>
      <c r="I5251" t="s">
        <v>50</v>
      </c>
      <c r="J5251" t="s">
        <v>51</v>
      </c>
      <c r="K5251" t="s">
        <v>290</v>
      </c>
      <c r="L5251" t="s">
        <v>34</v>
      </c>
      <c r="M5251" s="598">
        <v>51142938</v>
      </c>
    </row>
    <row r="5252" spans="1:13">
      <c r="A5252" t="s">
        <v>16840</v>
      </c>
      <c r="B5252" t="s">
        <v>16687</v>
      </c>
      <c r="C5252" t="s">
        <v>15058</v>
      </c>
      <c r="D5252">
        <v>7033</v>
      </c>
      <c r="E5252" t="s">
        <v>953</v>
      </c>
      <c r="F5252" t="s">
        <v>40</v>
      </c>
      <c r="G5252" t="s">
        <v>40</v>
      </c>
      <c r="H5252" t="s">
        <v>41</v>
      </c>
      <c r="I5252" t="s">
        <v>223</v>
      </c>
      <c r="J5252" t="s">
        <v>56</v>
      </c>
      <c r="K5252" t="s">
        <v>290</v>
      </c>
      <c r="L5252" t="s">
        <v>34</v>
      </c>
      <c r="M5252" s="598">
        <v>51142938</v>
      </c>
    </row>
    <row r="5253" spans="1:13">
      <c r="A5253" t="s">
        <v>16852</v>
      </c>
      <c r="B5253" t="s">
        <v>16687</v>
      </c>
      <c r="C5253" t="s">
        <v>15058</v>
      </c>
      <c r="D5253">
        <v>7033</v>
      </c>
      <c r="E5253" t="s">
        <v>953</v>
      </c>
      <c r="F5253" t="s">
        <v>40</v>
      </c>
      <c r="G5253" t="s">
        <v>40</v>
      </c>
      <c r="H5253" t="s">
        <v>41</v>
      </c>
      <c r="I5253" t="s">
        <v>421</v>
      </c>
      <c r="J5253" t="s">
        <v>441</v>
      </c>
      <c r="K5253" t="s">
        <v>290</v>
      </c>
      <c r="L5253" t="s">
        <v>34</v>
      </c>
      <c r="M5253" s="598">
        <v>51142938</v>
      </c>
    </row>
    <row r="5254" spans="1:13">
      <c r="A5254" t="s">
        <v>16864</v>
      </c>
      <c r="B5254" t="s">
        <v>16687</v>
      </c>
      <c r="C5254" t="s">
        <v>15058</v>
      </c>
      <c r="D5254">
        <v>7033</v>
      </c>
      <c r="E5254" t="s">
        <v>953</v>
      </c>
      <c r="F5254" t="s">
        <v>40</v>
      </c>
      <c r="G5254" t="s">
        <v>40</v>
      </c>
      <c r="H5254" t="s">
        <v>41</v>
      </c>
      <c r="I5254" t="s">
        <v>422</v>
      </c>
      <c r="J5254" t="s">
        <v>442</v>
      </c>
      <c r="K5254" t="s">
        <v>290</v>
      </c>
      <c r="L5254" t="s">
        <v>34</v>
      </c>
      <c r="M5254" s="598">
        <v>51142938</v>
      </c>
    </row>
    <row r="5255" spans="1:13">
      <c r="A5255" t="s">
        <v>16876</v>
      </c>
      <c r="B5255" t="s">
        <v>16687</v>
      </c>
      <c r="C5255" t="s">
        <v>15058</v>
      </c>
      <c r="D5255">
        <v>7033</v>
      </c>
      <c r="E5255" t="s">
        <v>953</v>
      </c>
      <c r="F5255" t="s">
        <v>40</v>
      </c>
      <c r="G5255" t="s">
        <v>40</v>
      </c>
      <c r="H5255" t="s">
        <v>41</v>
      </c>
      <c r="I5255" t="s">
        <v>423</v>
      </c>
      <c r="J5255" t="s">
        <v>443</v>
      </c>
      <c r="K5255" t="s">
        <v>290</v>
      </c>
      <c r="L5255" t="s">
        <v>34</v>
      </c>
      <c r="M5255" s="598">
        <v>51142938</v>
      </c>
    </row>
    <row r="5256" spans="1:13">
      <c r="A5256" t="s">
        <v>16888</v>
      </c>
      <c r="B5256" t="s">
        <v>16687</v>
      </c>
      <c r="C5256" t="s">
        <v>15058</v>
      </c>
      <c r="D5256">
        <v>7033</v>
      </c>
      <c r="E5256" t="s">
        <v>953</v>
      </c>
      <c r="F5256" t="s">
        <v>40</v>
      </c>
      <c r="G5256" t="s">
        <v>40</v>
      </c>
      <c r="H5256" t="s">
        <v>41</v>
      </c>
      <c r="I5256" t="s">
        <v>424</v>
      </c>
      <c r="J5256" t="s">
        <v>444</v>
      </c>
      <c r="K5256" t="s">
        <v>290</v>
      </c>
      <c r="L5256" t="s">
        <v>34</v>
      </c>
      <c r="M5256" s="598">
        <v>51142938</v>
      </c>
    </row>
    <row r="5257" spans="1:13">
      <c r="A5257" t="s">
        <v>16900</v>
      </c>
      <c r="B5257" t="s">
        <v>16687</v>
      </c>
      <c r="C5257" t="s">
        <v>15058</v>
      </c>
      <c r="D5257">
        <v>7033</v>
      </c>
      <c r="E5257" t="s">
        <v>953</v>
      </c>
      <c r="F5257" t="s">
        <v>40</v>
      </c>
      <c r="G5257" t="s">
        <v>40</v>
      </c>
      <c r="H5257" t="s">
        <v>41</v>
      </c>
      <c r="I5257" t="s">
        <v>425</v>
      </c>
      <c r="J5257" t="s">
        <v>445</v>
      </c>
      <c r="K5257" t="s">
        <v>290</v>
      </c>
      <c r="L5257" t="s">
        <v>34</v>
      </c>
      <c r="M5257" s="598">
        <v>51142938</v>
      </c>
    </row>
    <row r="5258" spans="1:13">
      <c r="A5258" t="s">
        <v>16746</v>
      </c>
      <c r="B5258" t="s">
        <v>16691</v>
      </c>
      <c r="C5258" t="s">
        <v>15058</v>
      </c>
      <c r="D5258">
        <v>7033</v>
      </c>
      <c r="E5258" t="s">
        <v>953</v>
      </c>
      <c r="F5258" t="s">
        <v>40</v>
      </c>
      <c r="G5258" t="s">
        <v>40</v>
      </c>
      <c r="H5258" t="s">
        <v>41</v>
      </c>
      <c r="I5258" t="s">
        <v>324</v>
      </c>
      <c r="J5258" t="s">
        <v>688</v>
      </c>
      <c r="K5258" t="s">
        <v>1170</v>
      </c>
      <c r="L5258" t="s">
        <v>32</v>
      </c>
      <c r="M5258" s="598">
        <v>51506879</v>
      </c>
    </row>
    <row r="5259" spans="1:13">
      <c r="A5259" t="s">
        <v>16751</v>
      </c>
      <c r="B5259" t="s">
        <v>16701</v>
      </c>
      <c r="C5259" t="s">
        <v>15058</v>
      </c>
      <c r="D5259">
        <v>7033</v>
      </c>
      <c r="E5259" t="s">
        <v>953</v>
      </c>
      <c r="F5259" t="s">
        <v>40</v>
      </c>
      <c r="G5259" t="s">
        <v>40</v>
      </c>
      <c r="H5259" t="s">
        <v>41</v>
      </c>
      <c r="I5259" t="s">
        <v>324</v>
      </c>
      <c r="J5259" t="s">
        <v>688</v>
      </c>
      <c r="K5259" t="s">
        <v>1171</v>
      </c>
      <c r="L5259" t="s">
        <v>218</v>
      </c>
      <c r="M5259" s="598">
        <v>54082223</v>
      </c>
    </row>
    <row r="5260" spans="1:13">
      <c r="A5260" t="s">
        <v>16690</v>
      </c>
      <c r="B5260" t="s">
        <v>16691</v>
      </c>
      <c r="C5260" t="s">
        <v>15058</v>
      </c>
      <c r="D5260">
        <v>7033</v>
      </c>
      <c r="E5260" t="s">
        <v>953</v>
      </c>
      <c r="F5260" t="s">
        <v>40</v>
      </c>
      <c r="G5260" t="s">
        <v>40</v>
      </c>
      <c r="H5260" t="s">
        <v>41</v>
      </c>
      <c r="I5260" t="s">
        <v>316</v>
      </c>
      <c r="J5260" t="s">
        <v>684</v>
      </c>
      <c r="K5260" t="s">
        <v>1170</v>
      </c>
      <c r="L5260" t="s">
        <v>32</v>
      </c>
      <c r="M5260" s="598">
        <v>55692195</v>
      </c>
    </row>
    <row r="5261" spans="1:13">
      <c r="A5261" t="s">
        <v>16710</v>
      </c>
      <c r="B5261" t="s">
        <v>16691</v>
      </c>
      <c r="C5261" t="s">
        <v>15058</v>
      </c>
      <c r="D5261">
        <v>7033</v>
      </c>
      <c r="E5261" t="s">
        <v>953</v>
      </c>
      <c r="F5261" t="s">
        <v>40</v>
      </c>
      <c r="G5261" t="s">
        <v>40</v>
      </c>
      <c r="H5261" t="s">
        <v>41</v>
      </c>
      <c r="I5261" t="s">
        <v>318</v>
      </c>
      <c r="J5261" t="s">
        <v>685</v>
      </c>
      <c r="K5261" t="s">
        <v>1170</v>
      </c>
      <c r="L5261" t="s">
        <v>32</v>
      </c>
      <c r="M5261" s="598">
        <v>55692195</v>
      </c>
    </row>
    <row r="5262" spans="1:13">
      <c r="A5262" t="s">
        <v>16722</v>
      </c>
      <c r="B5262" t="s">
        <v>16691</v>
      </c>
      <c r="C5262" t="s">
        <v>15058</v>
      </c>
      <c r="D5262">
        <v>7033</v>
      </c>
      <c r="E5262" t="s">
        <v>953</v>
      </c>
      <c r="F5262" t="s">
        <v>40</v>
      </c>
      <c r="G5262" t="s">
        <v>40</v>
      </c>
      <c r="H5262" t="s">
        <v>41</v>
      </c>
      <c r="I5262" t="s">
        <v>320</v>
      </c>
      <c r="J5262" t="s">
        <v>686</v>
      </c>
      <c r="K5262" t="s">
        <v>1170</v>
      </c>
      <c r="L5262" t="s">
        <v>32</v>
      </c>
      <c r="M5262" s="598">
        <v>55692195</v>
      </c>
    </row>
    <row r="5263" spans="1:13">
      <c r="A5263" t="s">
        <v>16734</v>
      </c>
      <c r="B5263" t="s">
        <v>16691</v>
      </c>
      <c r="C5263" t="s">
        <v>15058</v>
      </c>
      <c r="D5263">
        <v>7033</v>
      </c>
      <c r="E5263" t="s">
        <v>953</v>
      </c>
      <c r="F5263" t="s">
        <v>40</v>
      </c>
      <c r="G5263" t="s">
        <v>40</v>
      </c>
      <c r="H5263" t="s">
        <v>41</v>
      </c>
      <c r="I5263" t="s">
        <v>322</v>
      </c>
      <c r="J5263" t="s">
        <v>687</v>
      </c>
      <c r="K5263" t="s">
        <v>1170</v>
      </c>
      <c r="L5263" t="s">
        <v>32</v>
      </c>
      <c r="M5263" s="598">
        <v>55692195</v>
      </c>
    </row>
    <row r="5264" spans="1:13">
      <c r="A5264" t="s">
        <v>16768</v>
      </c>
      <c r="B5264" t="s">
        <v>16687</v>
      </c>
      <c r="C5264" t="s">
        <v>15058</v>
      </c>
      <c r="D5264">
        <v>7033</v>
      </c>
      <c r="E5264" t="s">
        <v>953</v>
      </c>
      <c r="F5264" t="s">
        <v>40</v>
      </c>
      <c r="G5264" t="s">
        <v>40</v>
      </c>
      <c r="H5264" t="s">
        <v>41</v>
      </c>
      <c r="I5264" t="s">
        <v>219</v>
      </c>
      <c r="J5264" t="s">
        <v>220</v>
      </c>
      <c r="K5264" t="s">
        <v>290</v>
      </c>
      <c r="L5264" t="s">
        <v>34</v>
      </c>
      <c r="M5264" s="598">
        <v>56639237</v>
      </c>
    </row>
    <row r="5265" spans="1:13">
      <c r="A5265" t="s">
        <v>16700</v>
      </c>
      <c r="B5265" t="s">
        <v>16701</v>
      </c>
      <c r="C5265" t="s">
        <v>15058</v>
      </c>
      <c r="D5265">
        <v>7033</v>
      </c>
      <c r="E5265" t="s">
        <v>953</v>
      </c>
      <c r="F5265" t="s">
        <v>40</v>
      </c>
      <c r="G5265" t="s">
        <v>40</v>
      </c>
      <c r="H5265" t="s">
        <v>41</v>
      </c>
      <c r="I5265" t="s">
        <v>316</v>
      </c>
      <c r="J5265" t="s">
        <v>684</v>
      </c>
      <c r="K5265" t="s">
        <v>1171</v>
      </c>
      <c r="L5265" t="s">
        <v>218</v>
      </c>
      <c r="M5265" s="598">
        <v>58478332</v>
      </c>
    </row>
    <row r="5266" spans="1:13">
      <c r="A5266" t="s">
        <v>16715</v>
      </c>
      <c r="B5266" t="s">
        <v>16701</v>
      </c>
      <c r="C5266" t="s">
        <v>15058</v>
      </c>
      <c r="D5266">
        <v>7033</v>
      </c>
      <c r="E5266" t="s">
        <v>953</v>
      </c>
      <c r="F5266" t="s">
        <v>40</v>
      </c>
      <c r="G5266" t="s">
        <v>40</v>
      </c>
      <c r="H5266" t="s">
        <v>41</v>
      </c>
      <c r="I5266" t="s">
        <v>318</v>
      </c>
      <c r="J5266" t="s">
        <v>685</v>
      </c>
      <c r="K5266" t="s">
        <v>1171</v>
      </c>
      <c r="L5266" t="s">
        <v>218</v>
      </c>
      <c r="M5266" s="598">
        <v>58478332</v>
      </c>
    </row>
    <row r="5267" spans="1:13">
      <c r="A5267" t="s">
        <v>16727</v>
      </c>
      <c r="B5267" t="s">
        <v>16701</v>
      </c>
      <c r="C5267" t="s">
        <v>15058</v>
      </c>
      <c r="D5267">
        <v>7033</v>
      </c>
      <c r="E5267" t="s">
        <v>953</v>
      </c>
      <c r="F5267" t="s">
        <v>40</v>
      </c>
      <c r="G5267" t="s">
        <v>40</v>
      </c>
      <c r="H5267" t="s">
        <v>41</v>
      </c>
      <c r="I5267" t="s">
        <v>320</v>
      </c>
      <c r="J5267" t="s">
        <v>686</v>
      </c>
      <c r="K5267" t="s">
        <v>1171</v>
      </c>
      <c r="L5267" t="s">
        <v>218</v>
      </c>
      <c r="M5267" s="598">
        <v>58478332</v>
      </c>
    </row>
    <row r="5268" spans="1:13">
      <c r="A5268" t="s">
        <v>16739</v>
      </c>
      <c r="B5268" t="s">
        <v>16701</v>
      </c>
      <c r="C5268" t="s">
        <v>15058</v>
      </c>
      <c r="D5268">
        <v>7033</v>
      </c>
      <c r="E5268" t="s">
        <v>953</v>
      </c>
      <c r="F5268" t="s">
        <v>40</v>
      </c>
      <c r="G5268" t="s">
        <v>40</v>
      </c>
      <c r="H5268" t="s">
        <v>41</v>
      </c>
      <c r="I5268" t="s">
        <v>322</v>
      </c>
      <c r="J5268" t="s">
        <v>687</v>
      </c>
      <c r="K5268" t="s">
        <v>1171</v>
      </c>
      <c r="L5268" t="s">
        <v>218</v>
      </c>
      <c r="M5268" s="598">
        <v>58478332</v>
      </c>
    </row>
    <row r="5269" spans="1:13">
      <c r="A5269" t="s">
        <v>16778</v>
      </c>
      <c r="B5269" t="s">
        <v>16683</v>
      </c>
      <c r="C5269" t="s">
        <v>15058</v>
      </c>
      <c r="D5269">
        <v>7033</v>
      </c>
      <c r="E5269" t="s">
        <v>953</v>
      </c>
      <c r="F5269" t="s">
        <v>40</v>
      </c>
      <c r="G5269" t="s">
        <v>40</v>
      </c>
      <c r="H5269" t="s">
        <v>41</v>
      </c>
      <c r="I5269" t="s">
        <v>44</v>
      </c>
      <c r="J5269" t="s">
        <v>45</v>
      </c>
      <c r="K5269" t="s">
        <v>1170</v>
      </c>
      <c r="L5269" t="s">
        <v>34</v>
      </c>
      <c r="M5269" s="598">
        <v>58814379</v>
      </c>
    </row>
    <row r="5270" spans="1:13">
      <c r="A5270" t="s">
        <v>16790</v>
      </c>
      <c r="B5270" t="s">
        <v>16683</v>
      </c>
      <c r="C5270" t="s">
        <v>15058</v>
      </c>
      <c r="D5270">
        <v>7033</v>
      </c>
      <c r="E5270" t="s">
        <v>953</v>
      </c>
      <c r="F5270" t="s">
        <v>40</v>
      </c>
      <c r="G5270" t="s">
        <v>40</v>
      </c>
      <c r="H5270" t="s">
        <v>41</v>
      </c>
      <c r="I5270" t="s">
        <v>46</v>
      </c>
      <c r="J5270" t="s">
        <v>47</v>
      </c>
      <c r="K5270" t="s">
        <v>1170</v>
      </c>
      <c r="L5270" t="s">
        <v>34</v>
      </c>
      <c r="M5270" s="598">
        <v>58814379</v>
      </c>
    </row>
    <row r="5271" spans="1:13">
      <c r="A5271" t="s">
        <v>16802</v>
      </c>
      <c r="B5271" t="s">
        <v>16683</v>
      </c>
      <c r="C5271" t="s">
        <v>15058</v>
      </c>
      <c r="D5271">
        <v>7033</v>
      </c>
      <c r="E5271" t="s">
        <v>953</v>
      </c>
      <c r="F5271" t="s">
        <v>40</v>
      </c>
      <c r="G5271" t="s">
        <v>40</v>
      </c>
      <c r="H5271" t="s">
        <v>41</v>
      </c>
      <c r="I5271" t="s">
        <v>221</v>
      </c>
      <c r="J5271" t="s">
        <v>222</v>
      </c>
      <c r="K5271" t="s">
        <v>1170</v>
      </c>
      <c r="L5271" t="s">
        <v>34</v>
      </c>
      <c r="M5271" s="598">
        <v>58814379</v>
      </c>
    </row>
    <row r="5272" spans="1:13">
      <c r="A5272" t="s">
        <v>16814</v>
      </c>
      <c r="B5272" t="s">
        <v>16683</v>
      </c>
      <c r="C5272" t="s">
        <v>15058</v>
      </c>
      <c r="D5272">
        <v>7033</v>
      </c>
      <c r="E5272" t="s">
        <v>953</v>
      </c>
      <c r="F5272" t="s">
        <v>40</v>
      </c>
      <c r="G5272" t="s">
        <v>40</v>
      </c>
      <c r="H5272" t="s">
        <v>41</v>
      </c>
      <c r="I5272" t="s">
        <v>48</v>
      </c>
      <c r="J5272" t="s">
        <v>49</v>
      </c>
      <c r="K5272" t="s">
        <v>1170</v>
      </c>
      <c r="L5272" t="s">
        <v>34</v>
      </c>
      <c r="M5272" s="598">
        <v>58814379</v>
      </c>
    </row>
    <row r="5273" spans="1:13">
      <c r="A5273" t="s">
        <v>16826</v>
      </c>
      <c r="B5273" t="s">
        <v>16683</v>
      </c>
      <c r="C5273" t="s">
        <v>15058</v>
      </c>
      <c r="D5273">
        <v>7033</v>
      </c>
      <c r="E5273" t="s">
        <v>953</v>
      </c>
      <c r="F5273" t="s">
        <v>40</v>
      </c>
      <c r="G5273" t="s">
        <v>40</v>
      </c>
      <c r="H5273" t="s">
        <v>41</v>
      </c>
      <c r="I5273" t="s">
        <v>50</v>
      </c>
      <c r="J5273" t="s">
        <v>51</v>
      </c>
      <c r="K5273" t="s">
        <v>1170</v>
      </c>
      <c r="L5273" t="s">
        <v>34</v>
      </c>
      <c r="M5273" s="598">
        <v>58814379</v>
      </c>
    </row>
    <row r="5274" spans="1:13">
      <c r="A5274" t="s">
        <v>16838</v>
      </c>
      <c r="B5274" t="s">
        <v>16683</v>
      </c>
      <c r="C5274" t="s">
        <v>15058</v>
      </c>
      <c r="D5274">
        <v>7033</v>
      </c>
      <c r="E5274" t="s">
        <v>953</v>
      </c>
      <c r="F5274" t="s">
        <v>40</v>
      </c>
      <c r="G5274" t="s">
        <v>40</v>
      </c>
      <c r="H5274" t="s">
        <v>41</v>
      </c>
      <c r="I5274" t="s">
        <v>223</v>
      </c>
      <c r="J5274" t="s">
        <v>56</v>
      </c>
      <c r="K5274" t="s">
        <v>1170</v>
      </c>
      <c r="L5274" t="s">
        <v>34</v>
      </c>
      <c r="M5274" s="598">
        <v>58814379</v>
      </c>
    </row>
    <row r="5275" spans="1:13">
      <c r="A5275" t="s">
        <v>16850</v>
      </c>
      <c r="B5275" t="s">
        <v>16683</v>
      </c>
      <c r="C5275" t="s">
        <v>15058</v>
      </c>
      <c r="D5275">
        <v>7033</v>
      </c>
      <c r="E5275" t="s">
        <v>953</v>
      </c>
      <c r="F5275" t="s">
        <v>40</v>
      </c>
      <c r="G5275" t="s">
        <v>40</v>
      </c>
      <c r="H5275" t="s">
        <v>41</v>
      </c>
      <c r="I5275" t="s">
        <v>421</v>
      </c>
      <c r="J5275" t="s">
        <v>441</v>
      </c>
      <c r="K5275" t="s">
        <v>1170</v>
      </c>
      <c r="L5275" t="s">
        <v>34</v>
      </c>
      <c r="M5275" s="598">
        <v>58814379</v>
      </c>
    </row>
    <row r="5276" spans="1:13">
      <c r="A5276" t="s">
        <v>16862</v>
      </c>
      <c r="B5276" t="s">
        <v>16683</v>
      </c>
      <c r="C5276" t="s">
        <v>15058</v>
      </c>
      <c r="D5276">
        <v>7033</v>
      </c>
      <c r="E5276" t="s">
        <v>953</v>
      </c>
      <c r="F5276" t="s">
        <v>40</v>
      </c>
      <c r="G5276" t="s">
        <v>40</v>
      </c>
      <c r="H5276" t="s">
        <v>41</v>
      </c>
      <c r="I5276" t="s">
        <v>422</v>
      </c>
      <c r="J5276" t="s">
        <v>442</v>
      </c>
      <c r="K5276" t="s">
        <v>1170</v>
      </c>
      <c r="L5276" t="s">
        <v>34</v>
      </c>
      <c r="M5276" s="598">
        <v>58814379</v>
      </c>
    </row>
    <row r="5277" spans="1:13">
      <c r="A5277" t="s">
        <v>16874</v>
      </c>
      <c r="B5277" t="s">
        <v>16683</v>
      </c>
      <c r="C5277" t="s">
        <v>15058</v>
      </c>
      <c r="D5277">
        <v>7033</v>
      </c>
      <c r="E5277" t="s">
        <v>953</v>
      </c>
      <c r="F5277" t="s">
        <v>40</v>
      </c>
      <c r="G5277" t="s">
        <v>40</v>
      </c>
      <c r="H5277" t="s">
        <v>41</v>
      </c>
      <c r="I5277" t="s">
        <v>423</v>
      </c>
      <c r="J5277" t="s">
        <v>443</v>
      </c>
      <c r="K5277" t="s">
        <v>1170</v>
      </c>
      <c r="L5277" t="s">
        <v>34</v>
      </c>
      <c r="M5277" s="598">
        <v>58814379</v>
      </c>
    </row>
    <row r="5278" spans="1:13">
      <c r="A5278" t="s">
        <v>16886</v>
      </c>
      <c r="B5278" t="s">
        <v>16683</v>
      </c>
      <c r="C5278" t="s">
        <v>15058</v>
      </c>
      <c r="D5278">
        <v>7033</v>
      </c>
      <c r="E5278" t="s">
        <v>953</v>
      </c>
      <c r="F5278" t="s">
        <v>40</v>
      </c>
      <c r="G5278" t="s">
        <v>40</v>
      </c>
      <c r="H5278" t="s">
        <v>41</v>
      </c>
      <c r="I5278" t="s">
        <v>424</v>
      </c>
      <c r="J5278" t="s">
        <v>444</v>
      </c>
      <c r="K5278" t="s">
        <v>1170</v>
      </c>
      <c r="L5278" t="s">
        <v>34</v>
      </c>
      <c r="M5278" s="598">
        <v>58814379</v>
      </c>
    </row>
    <row r="5279" spans="1:13">
      <c r="A5279" t="s">
        <v>16898</v>
      </c>
      <c r="B5279" t="s">
        <v>16683</v>
      </c>
      <c r="C5279" t="s">
        <v>15058</v>
      </c>
      <c r="D5279">
        <v>7033</v>
      </c>
      <c r="E5279" t="s">
        <v>953</v>
      </c>
      <c r="F5279" t="s">
        <v>40</v>
      </c>
      <c r="G5279" t="s">
        <v>40</v>
      </c>
      <c r="H5279" t="s">
        <v>41</v>
      </c>
      <c r="I5279" t="s">
        <v>425</v>
      </c>
      <c r="J5279" t="s">
        <v>445</v>
      </c>
      <c r="K5279" t="s">
        <v>1170</v>
      </c>
      <c r="L5279" t="s">
        <v>34</v>
      </c>
      <c r="M5279" s="598">
        <v>58814379</v>
      </c>
    </row>
    <row r="5280" spans="1:13">
      <c r="A5280" t="s">
        <v>16756</v>
      </c>
      <c r="B5280" t="s">
        <v>16687</v>
      </c>
      <c r="C5280" t="s">
        <v>15058</v>
      </c>
      <c r="D5280">
        <v>7033</v>
      </c>
      <c r="E5280" t="s">
        <v>953</v>
      </c>
      <c r="F5280" t="s">
        <v>40</v>
      </c>
      <c r="G5280" t="s">
        <v>40</v>
      </c>
      <c r="H5280" t="s">
        <v>41</v>
      </c>
      <c r="I5280" t="s">
        <v>42</v>
      </c>
      <c r="J5280" t="s">
        <v>43</v>
      </c>
      <c r="K5280" t="s">
        <v>290</v>
      </c>
      <c r="L5280" t="s">
        <v>34</v>
      </c>
      <c r="M5280" s="598">
        <v>62175383</v>
      </c>
    </row>
    <row r="5281" spans="1:13">
      <c r="A5281" t="s">
        <v>16788</v>
      </c>
      <c r="B5281" t="s">
        <v>16703</v>
      </c>
      <c r="C5281" t="s">
        <v>15058</v>
      </c>
      <c r="D5281">
        <v>7033</v>
      </c>
      <c r="E5281" t="s">
        <v>953</v>
      </c>
      <c r="F5281" t="s">
        <v>40</v>
      </c>
      <c r="G5281" t="s">
        <v>40</v>
      </c>
      <c r="H5281" t="s">
        <v>41</v>
      </c>
      <c r="I5281" t="s">
        <v>44</v>
      </c>
      <c r="J5281" t="s">
        <v>45</v>
      </c>
      <c r="K5281" t="s">
        <v>290</v>
      </c>
      <c r="L5281" t="s">
        <v>218</v>
      </c>
      <c r="M5281" s="598">
        <v>62998898</v>
      </c>
    </row>
    <row r="5282" spans="1:13">
      <c r="A5282" t="s">
        <v>16800</v>
      </c>
      <c r="B5282" t="s">
        <v>16703</v>
      </c>
      <c r="C5282" t="s">
        <v>15058</v>
      </c>
      <c r="D5282">
        <v>7033</v>
      </c>
      <c r="E5282" t="s">
        <v>953</v>
      </c>
      <c r="F5282" t="s">
        <v>40</v>
      </c>
      <c r="G5282" t="s">
        <v>40</v>
      </c>
      <c r="H5282" t="s">
        <v>41</v>
      </c>
      <c r="I5282" t="s">
        <v>46</v>
      </c>
      <c r="J5282" t="s">
        <v>47</v>
      </c>
      <c r="K5282" t="s">
        <v>290</v>
      </c>
      <c r="L5282" t="s">
        <v>218</v>
      </c>
      <c r="M5282" s="598">
        <v>62998898</v>
      </c>
    </row>
    <row r="5283" spans="1:13">
      <c r="A5283" t="s">
        <v>16812</v>
      </c>
      <c r="B5283" t="s">
        <v>16703</v>
      </c>
      <c r="C5283" t="s">
        <v>15058</v>
      </c>
      <c r="D5283">
        <v>7033</v>
      </c>
      <c r="E5283" t="s">
        <v>953</v>
      </c>
      <c r="F5283" t="s">
        <v>40</v>
      </c>
      <c r="G5283" t="s">
        <v>40</v>
      </c>
      <c r="H5283" t="s">
        <v>41</v>
      </c>
      <c r="I5283" t="s">
        <v>221</v>
      </c>
      <c r="J5283" t="s">
        <v>222</v>
      </c>
      <c r="K5283" t="s">
        <v>290</v>
      </c>
      <c r="L5283" t="s">
        <v>218</v>
      </c>
      <c r="M5283" s="598">
        <v>62998898</v>
      </c>
    </row>
    <row r="5284" spans="1:13">
      <c r="A5284" t="s">
        <v>16824</v>
      </c>
      <c r="B5284" t="s">
        <v>16703</v>
      </c>
      <c r="C5284" t="s">
        <v>15058</v>
      </c>
      <c r="D5284">
        <v>7033</v>
      </c>
      <c r="E5284" t="s">
        <v>953</v>
      </c>
      <c r="F5284" t="s">
        <v>40</v>
      </c>
      <c r="G5284" t="s">
        <v>40</v>
      </c>
      <c r="H5284" t="s">
        <v>41</v>
      </c>
      <c r="I5284" t="s">
        <v>48</v>
      </c>
      <c r="J5284" t="s">
        <v>49</v>
      </c>
      <c r="K5284" t="s">
        <v>290</v>
      </c>
      <c r="L5284" t="s">
        <v>218</v>
      </c>
      <c r="M5284" s="598">
        <v>62998898</v>
      </c>
    </row>
    <row r="5285" spans="1:13">
      <c r="A5285" t="s">
        <v>16836</v>
      </c>
      <c r="B5285" t="s">
        <v>16703</v>
      </c>
      <c r="C5285" t="s">
        <v>15058</v>
      </c>
      <c r="D5285">
        <v>7033</v>
      </c>
      <c r="E5285" t="s">
        <v>953</v>
      </c>
      <c r="F5285" t="s">
        <v>40</v>
      </c>
      <c r="G5285" t="s">
        <v>40</v>
      </c>
      <c r="H5285" t="s">
        <v>41</v>
      </c>
      <c r="I5285" t="s">
        <v>50</v>
      </c>
      <c r="J5285" t="s">
        <v>51</v>
      </c>
      <c r="K5285" t="s">
        <v>290</v>
      </c>
      <c r="L5285" t="s">
        <v>218</v>
      </c>
      <c r="M5285" s="598">
        <v>62998898</v>
      </c>
    </row>
    <row r="5286" spans="1:13">
      <c r="A5286" t="s">
        <v>16848</v>
      </c>
      <c r="B5286" t="s">
        <v>16703</v>
      </c>
      <c r="C5286" t="s">
        <v>15058</v>
      </c>
      <c r="D5286">
        <v>7033</v>
      </c>
      <c r="E5286" t="s">
        <v>953</v>
      </c>
      <c r="F5286" t="s">
        <v>40</v>
      </c>
      <c r="G5286" t="s">
        <v>40</v>
      </c>
      <c r="H5286" t="s">
        <v>41</v>
      </c>
      <c r="I5286" t="s">
        <v>223</v>
      </c>
      <c r="J5286" t="s">
        <v>56</v>
      </c>
      <c r="K5286" t="s">
        <v>290</v>
      </c>
      <c r="L5286" t="s">
        <v>218</v>
      </c>
      <c r="M5286" s="598">
        <v>62998898</v>
      </c>
    </row>
    <row r="5287" spans="1:13">
      <c r="A5287" t="s">
        <v>16860</v>
      </c>
      <c r="B5287" t="s">
        <v>16703</v>
      </c>
      <c r="C5287" t="s">
        <v>15058</v>
      </c>
      <c r="D5287">
        <v>7033</v>
      </c>
      <c r="E5287" t="s">
        <v>953</v>
      </c>
      <c r="F5287" t="s">
        <v>40</v>
      </c>
      <c r="G5287" t="s">
        <v>40</v>
      </c>
      <c r="H5287" t="s">
        <v>41</v>
      </c>
      <c r="I5287" t="s">
        <v>421</v>
      </c>
      <c r="J5287" t="s">
        <v>441</v>
      </c>
      <c r="K5287" t="s">
        <v>290</v>
      </c>
      <c r="L5287" t="s">
        <v>218</v>
      </c>
      <c r="M5287" s="598">
        <v>62998898</v>
      </c>
    </row>
    <row r="5288" spans="1:13">
      <c r="A5288" t="s">
        <v>16872</v>
      </c>
      <c r="B5288" t="s">
        <v>16703</v>
      </c>
      <c r="C5288" t="s">
        <v>15058</v>
      </c>
      <c r="D5288">
        <v>7033</v>
      </c>
      <c r="E5288" t="s">
        <v>953</v>
      </c>
      <c r="F5288" t="s">
        <v>40</v>
      </c>
      <c r="G5288" t="s">
        <v>40</v>
      </c>
      <c r="H5288" t="s">
        <v>41</v>
      </c>
      <c r="I5288" t="s">
        <v>422</v>
      </c>
      <c r="J5288" t="s">
        <v>442</v>
      </c>
      <c r="K5288" t="s">
        <v>290</v>
      </c>
      <c r="L5288" t="s">
        <v>218</v>
      </c>
      <c r="M5288" s="598">
        <v>62998898</v>
      </c>
    </row>
    <row r="5289" spans="1:13">
      <c r="A5289" t="s">
        <v>16884</v>
      </c>
      <c r="B5289" t="s">
        <v>16703</v>
      </c>
      <c r="C5289" t="s">
        <v>15058</v>
      </c>
      <c r="D5289">
        <v>7033</v>
      </c>
      <c r="E5289" t="s">
        <v>953</v>
      </c>
      <c r="F5289" t="s">
        <v>40</v>
      </c>
      <c r="G5289" t="s">
        <v>40</v>
      </c>
      <c r="H5289" t="s">
        <v>41</v>
      </c>
      <c r="I5289" t="s">
        <v>423</v>
      </c>
      <c r="J5289" t="s">
        <v>443</v>
      </c>
      <c r="K5289" t="s">
        <v>290</v>
      </c>
      <c r="L5289" t="s">
        <v>218</v>
      </c>
      <c r="M5289" s="598">
        <v>62998898</v>
      </c>
    </row>
    <row r="5290" spans="1:13">
      <c r="A5290" t="s">
        <v>16896</v>
      </c>
      <c r="B5290" t="s">
        <v>16703</v>
      </c>
      <c r="C5290" t="s">
        <v>15058</v>
      </c>
      <c r="D5290">
        <v>7033</v>
      </c>
      <c r="E5290" t="s">
        <v>953</v>
      </c>
      <c r="F5290" t="s">
        <v>40</v>
      </c>
      <c r="G5290" t="s">
        <v>40</v>
      </c>
      <c r="H5290" t="s">
        <v>41</v>
      </c>
      <c r="I5290" t="s">
        <v>424</v>
      </c>
      <c r="J5290" t="s">
        <v>444</v>
      </c>
      <c r="K5290" t="s">
        <v>290</v>
      </c>
      <c r="L5290" t="s">
        <v>218</v>
      </c>
      <c r="M5290" s="598">
        <v>62998898</v>
      </c>
    </row>
    <row r="5291" spans="1:13">
      <c r="A5291" t="s">
        <v>16908</v>
      </c>
      <c r="B5291" t="s">
        <v>16703</v>
      </c>
      <c r="C5291" t="s">
        <v>15058</v>
      </c>
      <c r="D5291">
        <v>7033</v>
      </c>
      <c r="E5291" t="s">
        <v>953</v>
      </c>
      <c r="F5291" t="s">
        <v>40</v>
      </c>
      <c r="G5291" t="s">
        <v>40</v>
      </c>
      <c r="H5291" t="s">
        <v>41</v>
      </c>
      <c r="I5291" t="s">
        <v>425</v>
      </c>
      <c r="J5291" t="s">
        <v>445</v>
      </c>
      <c r="K5291" t="s">
        <v>290</v>
      </c>
      <c r="L5291" t="s">
        <v>218</v>
      </c>
      <c r="M5291" s="598">
        <v>62998898</v>
      </c>
    </row>
    <row r="5292" spans="1:13">
      <c r="A5292" t="s">
        <v>16766</v>
      </c>
      <c r="B5292" t="s">
        <v>16683</v>
      </c>
      <c r="C5292" t="s">
        <v>15058</v>
      </c>
      <c r="D5292">
        <v>7033</v>
      </c>
      <c r="E5292" t="s">
        <v>953</v>
      </c>
      <c r="F5292" t="s">
        <v>40</v>
      </c>
      <c r="G5292" t="s">
        <v>40</v>
      </c>
      <c r="H5292" t="s">
        <v>41</v>
      </c>
      <c r="I5292" t="s">
        <v>219</v>
      </c>
      <c r="J5292" t="s">
        <v>220</v>
      </c>
      <c r="K5292" t="s">
        <v>1170</v>
      </c>
      <c r="L5292" t="s">
        <v>34</v>
      </c>
      <c r="M5292" s="598">
        <v>65135122</v>
      </c>
    </row>
    <row r="5293" spans="1:13">
      <c r="A5293" t="s">
        <v>16744</v>
      </c>
      <c r="B5293" t="s">
        <v>16687</v>
      </c>
      <c r="C5293" t="s">
        <v>15058</v>
      </c>
      <c r="D5293">
        <v>7033</v>
      </c>
      <c r="E5293" t="s">
        <v>953</v>
      </c>
      <c r="F5293" t="s">
        <v>40</v>
      </c>
      <c r="G5293" t="s">
        <v>40</v>
      </c>
      <c r="H5293" t="s">
        <v>41</v>
      </c>
      <c r="I5293" t="s">
        <v>324</v>
      </c>
      <c r="J5293" t="s">
        <v>688</v>
      </c>
      <c r="K5293" t="s">
        <v>290</v>
      </c>
      <c r="L5293" t="s">
        <v>34</v>
      </c>
      <c r="M5293" s="598">
        <v>67631834</v>
      </c>
    </row>
    <row r="5294" spans="1:13">
      <c r="A5294" t="s">
        <v>16776</v>
      </c>
      <c r="B5294" t="s">
        <v>16703</v>
      </c>
      <c r="C5294" t="s">
        <v>15058</v>
      </c>
      <c r="D5294">
        <v>7033</v>
      </c>
      <c r="E5294" t="s">
        <v>953</v>
      </c>
      <c r="F5294" t="s">
        <v>40</v>
      </c>
      <c r="G5294" t="s">
        <v>40</v>
      </c>
      <c r="H5294" t="s">
        <v>41</v>
      </c>
      <c r="I5294" t="s">
        <v>219</v>
      </c>
      <c r="J5294" t="s">
        <v>220</v>
      </c>
      <c r="K5294" t="s">
        <v>290</v>
      </c>
      <c r="L5294" t="s">
        <v>218</v>
      </c>
      <c r="M5294" s="598">
        <v>69767660</v>
      </c>
    </row>
    <row r="5295" spans="1:13">
      <c r="A5295" t="s">
        <v>16754</v>
      </c>
      <c r="B5295" t="s">
        <v>16683</v>
      </c>
      <c r="C5295" t="s">
        <v>15058</v>
      </c>
      <c r="D5295">
        <v>7033</v>
      </c>
      <c r="E5295" t="s">
        <v>953</v>
      </c>
      <c r="F5295" t="s">
        <v>40</v>
      </c>
      <c r="G5295" t="s">
        <v>40</v>
      </c>
      <c r="H5295" t="s">
        <v>41</v>
      </c>
      <c r="I5295" t="s">
        <v>42</v>
      </c>
      <c r="J5295" t="s">
        <v>43</v>
      </c>
      <c r="K5295" t="s">
        <v>1170</v>
      </c>
      <c r="L5295" t="s">
        <v>34</v>
      </c>
      <c r="M5295" s="598">
        <v>71501690</v>
      </c>
    </row>
    <row r="5296" spans="1:13">
      <c r="A5296" t="s">
        <v>16786</v>
      </c>
      <c r="B5296" t="s">
        <v>16699</v>
      </c>
      <c r="C5296" t="s">
        <v>15058</v>
      </c>
      <c r="D5296">
        <v>7033</v>
      </c>
      <c r="E5296" t="s">
        <v>953</v>
      </c>
      <c r="F5296" t="s">
        <v>40</v>
      </c>
      <c r="G5296" t="s">
        <v>40</v>
      </c>
      <c r="H5296" t="s">
        <v>41</v>
      </c>
      <c r="I5296" t="s">
        <v>44</v>
      </c>
      <c r="J5296" t="s">
        <v>45</v>
      </c>
      <c r="K5296" t="s">
        <v>1170</v>
      </c>
      <c r="L5296" t="s">
        <v>218</v>
      </c>
      <c r="M5296" s="598">
        <v>72448732</v>
      </c>
    </row>
    <row r="5297" spans="1:13">
      <c r="A5297" t="s">
        <v>16798</v>
      </c>
      <c r="B5297" t="s">
        <v>16699</v>
      </c>
      <c r="C5297" t="s">
        <v>15058</v>
      </c>
      <c r="D5297">
        <v>7033</v>
      </c>
      <c r="E5297" t="s">
        <v>953</v>
      </c>
      <c r="F5297" t="s">
        <v>40</v>
      </c>
      <c r="G5297" t="s">
        <v>40</v>
      </c>
      <c r="H5297" t="s">
        <v>41</v>
      </c>
      <c r="I5297" t="s">
        <v>46</v>
      </c>
      <c r="J5297" t="s">
        <v>47</v>
      </c>
      <c r="K5297" t="s">
        <v>1170</v>
      </c>
      <c r="L5297" t="s">
        <v>218</v>
      </c>
      <c r="M5297" s="598">
        <v>72448732</v>
      </c>
    </row>
    <row r="5298" spans="1:13">
      <c r="A5298" t="s">
        <v>16810</v>
      </c>
      <c r="B5298" t="s">
        <v>16699</v>
      </c>
      <c r="C5298" t="s">
        <v>15058</v>
      </c>
      <c r="D5298">
        <v>7033</v>
      </c>
      <c r="E5298" t="s">
        <v>953</v>
      </c>
      <c r="F5298" t="s">
        <v>40</v>
      </c>
      <c r="G5298" t="s">
        <v>40</v>
      </c>
      <c r="H5298" t="s">
        <v>41</v>
      </c>
      <c r="I5298" t="s">
        <v>221</v>
      </c>
      <c r="J5298" t="s">
        <v>222</v>
      </c>
      <c r="K5298" t="s">
        <v>1170</v>
      </c>
      <c r="L5298" t="s">
        <v>218</v>
      </c>
      <c r="M5298" s="598">
        <v>72448732</v>
      </c>
    </row>
    <row r="5299" spans="1:13">
      <c r="A5299" t="s">
        <v>16822</v>
      </c>
      <c r="B5299" t="s">
        <v>16699</v>
      </c>
      <c r="C5299" t="s">
        <v>15058</v>
      </c>
      <c r="D5299">
        <v>7033</v>
      </c>
      <c r="E5299" t="s">
        <v>953</v>
      </c>
      <c r="F5299" t="s">
        <v>40</v>
      </c>
      <c r="G5299" t="s">
        <v>40</v>
      </c>
      <c r="H5299" t="s">
        <v>41</v>
      </c>
      <c r="I5299" t="s">
        <v>48</v>
      </c>
      <c r="J5299" t="s">
        <v>49</v>
      </c>
      <c r="K5299" t="s">
        <v>1170</v>
      </c>
      <c r="L5299" t="s">
        <v>218</v>
      </c>
      <c r="M5299" s="598">
        <v>72448732</v>
      </c>
    </row>
    <row r="5300" spans="1:13">
      <c r="A5300" t="s">
        <v>16834</v>
      </c>
      <c r="B5300" t="s">
        <v>16699</v>
      </c>
      <c r="C5300" t="s">
        <v>15058</v>
      </c>
      <c r="D5300">
        <v>7033</v>
      </c>
      <c r="E5300" t="s">
        <v>953</v>
      </c>
      <c r="F5300" t="s">
        <v>40</v>
      </c>
      <c r="G5300" t="s">
        <v>40</v>
      </c>
      <c r="H5300" t="s">
        <v>41</v>
      </c>
      <c r="I5300" t="s">
        <v>50</v>
      </c>
      <c r="J5300" t="s">
        <v>51</v>
      </c>
      <c r="K5300" t="s">
        <v>1170</v>
      </c>
      <c r="L5300" t="s">
        <v>218</v>
      </c>
      <c r="M5300" s="598">
        <v>72448732</v>
      </c>
    </row>
    <row r="5301" spans="1:13">
      <c r="A5301" t="s">
        <v>16846</v>
      </c>
      <c r="B5301" t="s">
        <v>16699</v>
      </c>
      <c r="C5301" t="s">
        <v>15058</v>
      </c>
      <c r="D5301">
        <v>7033</v>
      </c>
      <c r="E5301" t="s">
        <v>953</v>
      </c>
      <c r="F5301" t="s">
        <v>40</v>
      </c>
      <c r="G5301" t="s">
        <v>40</v>
      </c>
      <c r="H5301" t="s">
        <v>41</v>
      </c>
      <c r="I5301" t="s">
        <v>223</v>
      </c>
      <c r="J5301" t="s">
        <v>56</v>
      </c>
      <c r="K5301" t="s">
        <v>1170</v>
      </c>
      <c r="L5301" t="s">
        <v>218</v>
      </c>
      <c r="M5301" s="598">
        <v>72448732</v>
      </c>
    </row>
    <row r="5302" spans="1:13">
      <c r="A5302" t="s">
        <v>16858</v>
      </c>
      <c r="B5302" t="s">
        <v>16699</v>
      </c>
      <c r="C5302" t="s">
        <v>15058</v>
      </c>
      <c r="D5302">
        <v>7033</v>
      </c>
      <c r="E5302" t="s">
        <v>953</v>
      </c>
      <c r="F5302" t="s">
        <v>40</v>
      </c>
      <c r="G5302" t="s">
        <v>40</v>
      </c>
      <c r="H5302" t="s">
        <v>41</v>
      </c>
      <c r="I5302" t="s">
        <v>421</v>
      </c>
      <c r="J5302" t="s">
        <v>441</v>
      </c>
      <c r="K5302" t="s">
        <v>1170</v>
      </c>
      <c r="L5302" t="s">
        <v>218</v>
      </c>
      <c r="M5302" s="598">
        <v>72448732</v>
      </c>
    </row>
    <row r="5303" spans="1:13">
      <c r="A5303" t="s">
        <v>16870</v>
      </c>
      <c r="B5303" t="s">
        <v>16699</v>
      </c>
      <c r="C5303" t="s">
        <v>15058</v>
      </c>
      <c r="D5303">
        <v>7033</v>
      </c>
      <c r="E5303" t="s">
        <v>953</v>
      </c>
      <c r="F5303" t="s">
        <v>40</v>
      </c>
      <c r="G5303" t="s">
        <v>40</v>
      </c>
      <c r="H5303" t="s">
        <v>41</v>
      </c>
      <c r="I5303" t="s">
        <v>422</v>
      </c>
      <c r="J5303" t="s">
        <v>442</v>
      </c>
      <c r="K5303" t="s">
        <v>1170</v>
      </c>
      <c r="L5303" t="s">
        <v>218</v>
      </c>
      <c r="M5303" s="598">
        <v>72448732</v>
      </c>
    </row>
    <row r="5304" spans="1:13">
      <c r="A5304" t="s">
        <v>16882</v>
      </c>
      <c r="B5304" t="s">
        <v>16699</v>
      </c>
      <c r="C5304" t="s">
        <v>15058</v>
      </c>
      <c r="D5304">
        <v>7033</v>
      </c>
      <c r="E5304" t="s">
        <v>953</v>
      </c>
      <c r="F5304" t="s">
        <v>40</v>
      </c>
      <c r="G5304" t="s">
        <v>40</v>
      </c>
      <c r="H5304" t="s">
        <v>41</v>
      </c>
      <c r="I5304" t="s">
        <v>423</v>
      </c>
      <c r="J5304" t="s">
        <v>443</v>
      </c>
      <c r="K5304" t="s">
        <v>1170</v>
      </c>
      <c r="L5304" t="s">
        <v>218</v>
      </c>
      <c r="M5304" s="598">
        <v>72448732</v>
      </c>
    </row>
    <row r="5305" spans="1:13">
      <c r="A5305" t="s">
        <v>16894</v>
      </c>
      <c r="B5305" t="s">
        <v>16699</v>
      </c>
      <c r="C5305" t="s">
        <v>15058</v>
      </c>
      <c r="D5305">
        <v>7033</v>
      </c>
      <c r="E5305" t="s">
        <v>953</v>
      </c>
      <c r="F5305" t="s">
        <v>40</v>
      </c>
      <c r="G5305" t="s">
        <v>40</v>
      </c>
      <c r="H5305" t="s">
        <v>41</v>
      </c>
      <c r="I5305" t="s">
        <v>424</v>
      </c>
      <c r="J5305" t="s">
        <v>444</v>
      </c>
      <c r="K5305" t="s">
        <v>1170</v>
      </c>
      <c r="L5305" t="s">
        <v>218</v>
      </c>
      <c r="M5305" s="598">
        <v>72448732</v>
      </c>
    </row>
    <row r="5306" spans="1:13">
      <c r="A5306" t="s">
        <v>16906</v>
      </c>
      <c r="B5306" t="s">
        <v>16699</v>
      </c>
      <c r="C5306" t="s">
        <v>15058</v>
      </c>
      <c r="D5306">
        <v>7033</v>
      </c>
      <c r="E5306" t="s">
        <v>953</v>
      </c>
      <c r="F5306" t="s">
        <v>40</v>
      </c>
      <c r="G5306" t="s">
        <v>40</v>
      </c>
      <c r="H5306" t="s">
        <v>41</v>
      </c>
      <c r="I5306" t="s">
        <v>425</v>
      </c>
      <c r="J5306" t="s">
        <v>445</v>
      </c>
      <c r="K5306" t="s">
        <v>1170</v>
      </c>
      <c r="L5306" t="s">
        <v>218</v>
      </c>
      <c r="M5306" s="598">
        <v>72448732</v>
      </c>
    </row>
    <row r="5307" spans="1:13">
      <c r="A5307" t="s">
        <v>16686</v>
      </c>
      <c r="B5307" t="s">
        <v>16687</v>
      </c>
      <c r="C5307" t="s">
        <v>15058</v>
      </c>
      <c r="D5307">
        <v>7033</v>
      </c>
      <c r="E5307" t="s">
        <v>953</v>
      </c>
      <c r="F5307" t="s">
        <v>40</v>
      </c>
      <c r="G5307" t="s">
        <v>40</v>
      </c>
      <c r="H5307" t="s">
        <v>41</v>
      </c>
      <c r="I5307" t="s">
        <v>316</v>
      </c>
      <c r="J5307" t="s">
        <v>684</v>
      </c>
      <c r="K5307" t="s">
        <v>290</v>
      </c>
      <c r="L5307" t="s">
        <v>34</v>
      </c>
      <c r="M5307" s="598">
        <v>73125476</v>
      </c>
    </row>
    <row r="5308" spans="1:13">
      <c r="A5308" t="s">
        <v>16708</v>
      </c>
      <c r="B5308" t="s">
        <v>16687</v>
      </c>
      <c r="C5308" t="s">
        <v>15058</v>
      </c>
      <c r="D5308">
        <v>7033</v>
      </c>
      <c r="E5308" t="s">
        <v>953</v>
      </c>
      <c r="F5308" t="s">
        <v>40</v>
      </c>
      <c r="G5308" t="s">
        <v>40</v>
      </c>
      <c r="H5308" t="s">
        <v>41</v>
      </c>
      <c r="I5308" t="s">
        <v>318</v>
      </c>
      <c r="J5308" t="s">
        <v>685</v>
      </c>
      <c r="K5308" t="s">
        <v>290</v>
      </c>
      <c r="L5308" t="s">
        <v>34</v>
      </c>
      <c r="M5308" s="598">
        <v>73125476</v>
      </c>
    </row>
    <row r="5309" spans="1:13">
      <c r="A5309" t="s">
        <v>16720</v>
      </c>
      <c r="B5309" t="s">
        <v>16687</v>
      </c>
      <c r="C5309" t="s">
        <v>15058</v>
      </c>
      <c r="D5309">
        <v>7033</v>
      </c>
      <c r="E5309" t="s">
        <v>953</v>
      </c>
      <c r="F5309" t="s">
        <v>40</v>
      </c>
      <c r="G5309" t="s">
        <v>40</v>
      </c>
      <c r="H5309" t="s">
        <v>41</v>
      </c>
      <c r="I5309" t="s">
        <v>320</v>
      </c>
      <c r="J5309" t="s">
        <v>686</v>
      </c>
      <c r="K5309" t="s">
        <v>290</v>
      </c>
      <c r="L5309" t="s">
        <v>34</v>
      </c>
      <c r="M5309" s="598">
        <v>73125476</v>
      </c>
    </row>
    <row r="5310" spans="1:13">
      <c r="A5310" t="s">
        <v>16732</v>
      </c>
      <c r="B5310" t="s">
        <v>16687</v>
      </c>
      <c r="C5310" t="s">
        <v>15058</v>
      </c>
      <c r="D5310">
        <v>7033</v>
      </c>
      <c r="E5310" t="s">
        <v>953</v>
      </c>
      <c r="F5310" t="s">
        <v>40</v>
      </c>
      <c r="G5310" t="s">
        <v>40</v>
      </c>
      <c r="H5310" t="s">
        <v>41</v>
      </c>
      <c r="I5310" t="s">
        <v>322</v>
      </c>
      <c r="J5310" t="s">
        <v>687</v>
      </c>
      <c r="K5310" t="s">
        <v>290</v>
      </c>
      <c r="L5310" t="s">
        <v>34</v>
      </c>
      <c r="M5310" s="598">
        <v>73125476</v>
      </c>
    </row>
    <row r="5311" spans="1:13">
      <c r="A5311" t="s">
        <v>16764</v>
      </c>
      <c r="B5311" t="s">
        <v>16703</v>
      </c>
      <c r="C5311" t="s">
        <v>15058</v>
      </c>
      <c r="D5311">
        <v>7033</v>
      </c>
      <c r="E5311" t="s">
        <v>953</v>
      </c>
      <c r="F5311" t="s">
        <v>40</v>
      </c>
      <c r="G5311" t="s">
        <v>40</v>
      </c>
      <c r="H5311" t="s">
        <v>41</v>
      </c>
      <c r="I5311" t="s">
        <v>42</v>
      </c>
      <c r="J5311" t="s">
        <v>43</v>
      </c>
      <c r="K5311" t="s">
        <v>290</v>
      </c>
      <c r="L5311" t="s">
        <v>218</v>
      </c>
      <c r="M5311" s="598">
        <v>76586895</v>
      </c>
    </row>
    <row r="5312" spans="1:13">
      <c r="A5312" t="s">
        <v>16742</v>
      </c>
      <c r="B5312" t="s">
        <v>16683</v>
      </c>
      <c r="C5312" t="s">
        <v>15058</v>
      </c>
      <c r="D5312">
        <v>7033</v>
      </c>
      <c r="E5312" t="s">
        <v>953</v>
      </c>
      <c r="F5312" t="s">
        <v>40</v>
      </c>
      <c r="G5312" t="s">
        <v>40</v>
      </c>
      <c r="H5312" t="s">
        <v>41</v>
      </c>
      <c r="I5312" t="s">
        <v>324</v>
      </c>
      <c r="J5312" t="s">
        <v>688</v>
      </c>
      <c r="K5312" t="s">
        <v>1170</v>
      </c>
      <c r="L5312" t="s">
        <v>34</v>
      </c>
      <c r="M5312" s="598">
        <v>77776609</v>
      </c>
    </row>
    <row r="5313" spans="1:13">
      <c r="A5313" t="s">
        <v>16774</v>
      </c>
      <c r="B5313" t="s">
        <v>16699</v>
      </c>
      <c r="C5313" t="s">
        <v>15058</v>
      </c>
      <c r="D5313">
        <v>7033</v>
      </c>
      <c r="E5313" t="s">
        <v>953</v>
      </c>
      <c r="F5313" t="s">
        <v>40</v>
      </c>
      <c r="G5313" t="s">
        <v>40</v>
      </c>
      <c r="H5313" t="s">
        <v>41</v>
      </c>
      <c r="I5313" t="s">
        <v>219</v>
      </c>
      <c r="J5313" t="s">
        <v>220</v>
      </c>
      <c r="K5313" t="s">
        <v>1170</v>
      </c>
      <c r="L5313" t="s">
        <v>218</v>
      </c>
      <c r="M5313" s="598">
        <v>80232809</v>
      </c>
    </row>
    <row r="5314" spans="1:13">
      <c r="A5314" t="s">
        <v>16752</v>
      </c>
      <c r="B5314" t="s">
        <v>16703</v>
      </c>
      <c r="C5314" t="s">
        <v>15058</v>
      </c>
      <c r="D5314">
        <v>7033</v>
      </c>
      <c r="E5314" t="s">
        <v>953</v>
      </c>
      <c r="F5314" t="s">
        <v>40</v>
      </c>
      <c r="G5314" t="s">
        <v>40</v>
      </c>
      <c r="H5314" t="s">
        <v>41</v>
      </c>
      <c r="I5314" t="s">
        <v>324</v>
      </c>
      <c r="J5314" t="s">
        <v>688</v>
      </c>
      <c r="K5314" t="s">
        <v>290</v>
      </c>
      <c r="L5314" t="s">
        <v>218</v>
      </c>
      <c r="M5314" s="598">
        <v>83307840</v>
      </c>
    </row>
    <row r="5315" spans="1:13">
      <c r="A5315" t="s">
        <v>16682</v>
      </c>
      <c r="B5315" t="s">
        <v>16683</v>
      </c>
      <c r="C5315" t="s">
        <v>15058</v>
      </c>
      <c r="D5315">
        <v>7033</v>
      </c>
      <c r="E5315" t="s">
        <v>953</v>
      </c>
      <c r="F5315" t="s">
        <v>40</v>
      </c>
      <c r="G5315" t="s">
        <v>40</v>
      </c>
      <c r="H5315" t="s">
        <v>41</v>
      </c>
      <c r="I5315" t="s">
        <v>316</v>
      </c>
      <c r="J5315" t="s">
        <v>684</v>
      </c>
      <c r="K5315" t="s">
        <v>1170</v>
      </c>
      <c r="L5315" t="s">
        <v>34</v>
      </c>
      <c r="M5315" s="598">
        <v>84094297</v>
      </c>
    </row>
    <row r="5316" spans="1:13">
      <c r="A5316" t="s">
        <v>16706</v>
      </c>
      <c r="B5316" t="s">
        <v>16683</v>
      </c>
      <c r="C5316" t="s">
        <v>15058</v>
      </c>
      <c r="D5316">
        <v>7033</v>
      </c>
      <c r="E5316" t="s">
        <v>953</v>
      </c>
      <c r="F5316" t="s">
        <v>40</v>
      </c>
      <c r="G5316" t="s">
        <v>40</v>
      </c>
      <c r="H5316" t="s">
        <v>41</v>
      </c>
      <c r="I5316" t="s">
        <v>318</v>
      </c>
      <c r="J5316" t="s">
        <v>685</v>
      </c>
      <c r="K5316" t="s">
        <v>1170</v>
      </c>
      <c r="L5316" t="s">
        <v>34</v>
      </c>
      <c r="M5316" s="598">
        <v>84094297</v>
      </c>
    </row>
    <row r="5317" spans="1:13">
      <c r="A5317" t="s">
        <v>16718</v>
      </c>
      <c r="B5317" t="s">
        <v>16683</v>
      </c>
      <c r="C5317" t="s">
        <v>15058</v>
      </c>
      <c r="D5317">
        <v>7033</v>
      </c>
      <c r="E5317" t="s">
        <v>953</v>
      </c>
      <c r="F5317" t="s">
        <v>40</v>
      </c>
      <c r="G5317" t="s">
        <v>40</v>
      </c>
      <c r="H5317" t="s">
        <v>41</v>
      </c>
      <c r="I5317" t="s">
        <v>320</v>
      </c>
      <c r="J5317" t="s">
        <v>686</v>
      </c>
      <c r="K5317" t="s">
        <v>1170</v>
      </c>
      <c r="L5317" t="s">
        <v>34</v>
      </c>
      <c r="M5317" s="598">
        <v>84094297</v>
      </c>
    </row>
    <row r="5318" spans="1:13">
      <c r="A5318" t="s">
        <v>16730</v>
      </c>
      <c r="B5318" t="s">
        <v>16683</v>
      </c>
      <c r="C5318" t="s">
        <v>15058</v>
      </c>
      <c r="D5318">
        <v>7033</v>
      </c>
      <c r="E5318" t="s">
        <v>953</v>
      </c>
      <c r="F5318" t="s">
        <v>40</v>
      </c>
      <c r="G5318" t="s">
        <v>40</v>
      </c>
      <c r="H5318" t="s">
        <v>41</v>
      </c>
      <c r="I5318" t="s">
        <v>322</v>
      </c>
      <c r="J5318" t="s">
        <v>687</v>
      </c>
      <c r="K5318" t="s">
        <v>1170</v>
      </c>
      <c r="L5318" t="s">
        <v>34</v>
      </c>
      <c r="M5318" s="598">
        <v>84094297</v>
      </c>
    </row>
    <row r="5319" spans="1:13">
      <c r="A5319" t="s">
        <v>16762</v>
      </c>
      <c r="B5319" t="s">
        <v>16699</v>
      </c>
      <c r="C5319" t="s">
        <v>15058</v>
      </c>
      <c r="D5319">
        <v>7033</v>
      </c>
      <c r="E5319" t="s">
        <v>953</v>
      </c>
      <c r="F5319" t="s">
        <v>40</v>
      </c>
      <c r="G5319" t="s">
        <v>40</v>
      </c>
      <c r="H5319" t="s">
        <v>41</v>
      </c>
      <c r="I5319" t="s">
        <v>42</v>
      </c>
      <c r="J5319" t="s">
        <v>43</v>
      </c>
      <c r="K5319" t="s">
        <v>1170</v>
      </c>
      <c r="L5319" t="s">
        <v>218</v>
      </c>
      <c r="M5319" s="598">
        <v>88074930</v>
      </c>
    </row>
    <row r="5320" spans="1:13">
      <c r="A5320" t="s">
        <v>16702</v>
      </c>
      <c r="B5320" t="s">
        <v>16703</v>
      </c>
      <c r="C5320" t="s">
        <v>15058</v>
      </c>
      <c r="D5320">
        <v>7033</v>
      </c>
      <c r="E5320" t="s">
        <v>953</v>
      </c>
      <c r="F5320" t="s">
        <v>40</v>
      </c>
      <c r="G5320" t="s">
        <v>40</v>
      </c>
      <c r="H5320" t="s">
        <v>41</v>
      </c>
      <c r="I5320" t="s">
        <v>316</v>
      </c>
      <c r="J5320" t="s">
        <v>684</v>
      </c>
      <c r="K5320" t="s">
        <v>290</v>
      </c>
      <c r="L5320" t="s">
        <v>218</v>
      </c>
      <c r="M5320" s="598">
        <v>90076602</v>
      </c>
    </row>
    <row r="5321" spans="1:13">
      <c r="A5321" t="s">
        <v>16716</v>
      </c>
      <c r="B5321" t="s">
        <v>16703</v>
      </c>
      <c r="C5321" t="s">
        <v>15058</v>
      </c>
      <c r="D5321">
        <v>7033</v>
      </c>
      <c r="E5321" t="s">
        <v>953</v>
      </c>
      <c r="F5321" t="s">
        <v>40</v>
      </c>
      <c r="G5321" t="s">
        <v>40</v>
      </c>
      <c r="H5321" t="s">
        <v>41</v>
      </c>
      <c r="I5321" t="s">
        <v>318</v>
      </c>
      <c r="J5321" t="s">
        <v>685</v>
      </c>
      <c r="K5321" t="s">
        <v>290</v>
      </c>
      <c r="L5321" t="s">
        <v>218</v>
      </c>
      <c r="M5321" s="598">
        <v>90076602</v>
      </c>
    </row>
    <row r="5322" spans="1:13">
      <c r="A5322" t="s">
        <v>16728</v>
      </c>
      <c r="B5322" t="s">
        <v>16703</v>
      </c>
      <c r="C5322" t="s">
        <v>15058</v>
      </c>
      <c r="D5322">
        <v>7033</v>
      </c>
      <c r="E5322" t="s">
        <v>953</v>
      </c>
      <c r="F5322" t="s">
        <v>40</v>
      </c>
      <c r="G5322" t="s">
        <v>40</v>
      </c>
      <c r="H5322" t="s">
        <v>41</v>
      </c>
      <c r="I5322" t="s">
        <v>320</v>
      </c>
      <c r="J5322" t="s">
        <v>686</v>
      </c>
      <c r="K5322" t="s">
        <v>290</v>
      </c>
      <c r="L5322" t="s">
        <v>218</v>
      </c>
      <c r="M5322" s="598">
        <v>90076602</v>
      </c>
    </row>
    <row r="5323" spans="1:13">
      <c r="A5323" t="s">
        <v>16740</v>
      </c>
      <c r="B5323" t="s">
        <v>16703</v>
      </c>
      <c r="C5323" t="s">
        <v>15058</v>
      </c>
      <c r="D5323">
        <v>7033</v>
      </c>
      <c r="E5323" t="s">
        <v>953</v>
      </c>
      <c r="F5323" t="s">
        <v>40</v>
      </c>
      <c r="G5323" t="s">
        <v>40</v>
      </c>
      <c r="H5323" t="s">
        <v>41</v>
      </c>
      <c r="I5323" t="s">
        <v>322</v>
      </c>
      <c r="J5323" t="s">
        <v>687</v>
      </c>
      <c r="K5323" t="s">
        <v>290</v>
      </c>
      <c r="L5323" t="s">
        <v>218</v>
      </c>
      <c r="M5323" s="598">
        <v>90076602</v>
      </c>
    </row>
    <row r="5324" spans="1:13">
      <c r="A5324" t="s">
        <v>16750</v>
      </c>
      <c r="B5324" t="s">
        <v>16699</v>
      </c>
      <c r="C5324" t="s">
        <v>15058</v>
      </c>
      <c r="D5324">
        <v>7033</v>
      </c>
      <c r="E5324" t="s">
        <v>953</v>
      </c>
      <c r="F5324" t="s">
        <v>40</v>
      </c>
      <c r="G5324" t="s">
        <v>40</v>
      </c>
      <c r="H5324" t="s">
        <v>41</v>
      </c>
      <c r="I5324" t="s">
        <v>324</v>
      </c>
      <c r="J5324" t="s">
        <v>688</v>
      </c>
      <c r="K5324" t="s">
        <v>1170</v>
      </c>
      <c r="L5324" t="s">
        <v>218</v>
      </c>
      <c r="M5324" s="598">
        <v>95804016</v>
      </c>
    </row>
    <row r="5325" spans="1:13">
      <c r="A5325" t="s">
        <v>16698</v>
      </c>
      <c r="B5325" t="s">
        <v>16699</v>
      </c>
      <c r="C5325" t="s">
        <v>15058</v>
      </c>
      <c r="D5325">
        <v>7033</v>
      </c>
      <c r="E5325" t="s">
        <v>953</v>
      </c>
      <c r="F5325" t="s">
        <v>40</v>
      </c>
      <c r="G5325" t="s">
        <v>40</v>
      </c>
      <c r="H5325" t="s">
        <v>41</v>
      </c>
      <c r="I5325" t="s">
        <v>316</v>
      </c>
      <c r="J5325" t="s">
        <v>684</v>
      </c>
      <c r="K5325" t="s">
        <v>1170</v>
      </c>
      <c r="L5325" t="s">
        <v>218</v>
      </c>
      <c r="M5325" s="598">
        <v>103588092</v>
      </c>
    </row>
    <row r="5326" spans="1:13">
      <c r="A5326" t="s">
        <v>16714</v>
      </c>
      <c r="B5326" t="s">
        <v>16699</v>
      </c>
      <c r="C5326" t="s">
        <v>15058</v>
      </c>
      <c r="D5326">
        <v>7033</v>
      </c>
      <c r="E5326" t="s">
        <v>953</v>
      </c>
      <c r="F5326" t="s">
        <v>40</v>
      </c>
      <c r="G5326" t="s">
        <v>40</v>
      </c>
      <c r="H5326" t="s">
        <v>41</v>
      </c>
      <c r="I5326" t="s">
        <v>318</v>
      </c>
      <c r="J5326" t="s">
        <v>685</v>
      </c>
      <c r="K5326" t="s">
        <v>1170</v>
      </c>
      <c r="L5326" t="s">
        <v>218</v>
      </c>
      <c r="M5326" s="598">
        <v>103588092</v>
      </c>
    </row>
    <row r="5327" spans="1:13">
      <c r="A5327" t="s">
        <v>16726</v>
      </c>
      <c r="B5327" t="s">
        <v>16699</v>
      </c>
      <c r="C5327" t="s">
        <v>15058</v>
      </c>
      <c r="D5327">
        <v>7033</v>
      </c>
      <c r="E5327" t="s">
        <v>953</v>
      </c>
      <c r="F5327" t="s">
        <v>40</v>
      </c>
      <c r="G5327" t="s">
        <v>40</v>
      </c>
      <c r="H5327" t="s">
        <v>41</v>
      </c>
      <c r="I5327" t="s">
        <v>320</v>
      </c>
      <c r="J5327" t="s">
        <v>686</v>
      </c>
      <c r="K5327" t="s">
        <v>1170</v>
      </c>
      <c r="L5327" t="s">
        <v>218</v>
      </c>
      <c r="M5327" s="598">
        <v>103588092</v>
      </c>
    </row>
    <row r="5328" spans="1:13">
      <c r="A5328" t="s">
        <v>16738</v>
      </c>
      <c r="B5328" t="s">
        <v>16699</v>
      </c>
      <c r="C5328" t="s">
        <v>15058</v>
      </c>
      <c r="D5328">
        <v>7033</v>
      </c>
      <c r="E5328" t="s">
        <v>953</v>
      </c>
      <c r="F5328" t="s">
        <v>40</v>
      </c>
      <c r="G5328" t="s">
        <v>40</v>
      </c>
      <c r="H5328" t="s">
        <v>41</v>
      </c>
      <c r="I5328" t="s">
        <v>322</v>
      </c>
      <c r="J5328" t="s">
        <v>687</v>
      </c>
      <c r="K5328" t="s">
        <v>1170</v>
      </c>
      <c r="L5328" t="s">
        <v>218</v>
      </c>
      <c r="M5328" s="598">
        <v>103588092</v>
      </c>
    </row>
    <row r="5329" spans="1:13">
      <c r="A5329" t="s">
        <v>17242</v>
      </c>
      <c r="B5329" t="s">
        <v>17154</v>
      </c>
      <c r="C5329" t="s">
        <v>15058</v>
      </c>
      <c r="D5329">
        <v>7034</v>
      </c>
      <c r="E5329" t="s">
        <v>17140</v>
      </c>
      <c r="F5329" t="s">
        <v>40</v>
      </c>
      <c r="G5329" t="s">
        <v>40</v>
      </c>
      <c r="H5329" t="s">
        <v>41</v>
      </c>
      <c r="I5329" t="s">
        <v>44</v>
      </c>
      <c r="J5329" t="s">
        <v>45</v>
      </c>
      <c r="K5329" t="s">
        <v>291</v>
      </c>
      <c r="L5329" t="s">
        <v>32</v>
      </c>
      <c r="M5329" s="598">
        <v>16197720</v>
      </c>
    </row>
    <row r="5330" spans="1:13">
      <c r="A5330" t="s">
        <v>17254</v>
      </c>
      <c r="B5330" t="s">
        <v>17154</v>
      </c>
      <c r="C5330" t="s">
        <v>15058</v>
      </c>
      <c r="D5330">
        <v>7034</v>
      </c>
      <c r="E5330" t="s">
        <v>17140</v>
      </c>
      <c r="F5330" t="s">
        <v>40</v>
      </c>
      <c r="G5330" t="s">
        <v>40</v>
      </c>
      <c r="H5330" t="s">
        <v>41</v>
      </c>
      <c r="I5330" t="s">
        <v>46</v>
      </c>
      <c r="J5330" t="s">
        <v>47</v>
      </c>
      <c r="K5330" t="s">
        <v>291</v>
      </c>
      <c r="L5330" t="s">
        <v>32</v>
      </c>
      <c r="M5330" s="598">
        <v>16197720</v>
      </c>
    </row>
    <row r="5331" spans="1:13">
      <c r="A5331" t="s">
        <v>17266</v>
      </c>
      <c r="B5331" t="s">
        <v>17154</v>
      </c>
      <c r="C5331" t="s">
        <v>15058</v>
      </c>
      <c r="D5331">
        <v>7034</v>
      </c>
      <c r="E5331" t="s">
        <v>17140</v>
      </c>
      <c r="F5331" t="s">
        <v>40</v>
      </c>
      <c r="G5331" t="s">
        <v>40</v>
      </c>
      <c r="H5331" t="s">
        <v>41</v>
      </c>
      <c r="I5331" t="s">
        <v>221</v>
      </c>
      <c r="J5331" t="s">
        <v>222</v>
      </c>
      <c r="K5331" t="s">
        <v>291</v>
      </c>
      <c r="L5331" t="s">
        <v>32</v>
      </c>
      <c r="M5331" s="598">
        <v>16197720</v>
      </c>
    </row>
    <row r="5332" spans="1:13">
      <c r="A5332" t="s">
        <v>17278</v>
      </c>
      <c r="B5332" t="s">
        <v>17154</v>
      </c>
      <c r="C5332" t="s">
        <v>15058</v>
      </c>
      <c r="D5332">
        <v>7034</v>
      </c>
      <c r="E5332" t="s">
        <v>17140</v>
      </c>
      <c r="F5332" t="s">
        <v>40</v>
      </c>
      <c r="G5332" t="s">
        <v>40</v>
      </c>
      <c r="H5332" t="s">
        <v>41</v>
      </c>
      <c r="I5332" t="s">
        <v>48</v>
      </c>
      <c r="J5332" t="s">
        <v>49</v>
      </c>
      <c r="K5332" t="s">
        <v>291</v>
      </c>
      <c r="L5332" t="s">
        <v>32</v>
      </c>
      <c r="M5332" s="598">
        <v>16197720</v>
      </c>
    </row>
    <row r="5333" spans="1:13">
      <c r="A5333" t="s">
        <v>17290</v>
      </c>
      <c r="B5333" t="s">
        <v>17154</v>
      </c>
      <c r="C5333" t="s">
        <v>15058</v>
      </c>
      <c r="D5333">
        <v>7034</v>
      </c>
      <c r="E5333" t="s">
        <v>17140</v>
      </c>
      <c r="F5333" t="s">
        <v>40</v>
      </c>
      <c r="G5333" t="s">
        <v>40</v>
      </c>
      <c r="H5333" t="s">
        <v>41</v>
      </c>
      <c r="I5333" t="s">
        <v>50</v>
      </c>
      <c r="J5333" t="s">
        <v>51</v>
      </c>
      <c r="K5333" t="s">
        <v>291</v>
      </c>
      <c r="L5333" t="s">
        <v>32</v>
      </c>
      <c r="M5333" s="598">
        <v>16197720</v>
      </c>
    </row>
    <row r="5334" spans="1:13">
      <c r="A5334" t="s">
        <v>17302</v>
      </c>
      <c r="B5334" t="s">
        <v>17154</v>
      </c>
      <c r="C5334" t="s">
        <v>15058</v>
      </c>
      <c r="D5334">
        <v>7034</v>
      </c>
      <c r="E5334" t="s">
        <v>17140</v>
      </c>
      <c r="F5334" t="s">
        <v>40</v>
      </c>
      <c r="G5334" t="s">
        <v>40</v>
      </c>
      <c r="H5334" t="s">
        <v>41</v>
      </c>
      <c r="I5334" t="s">
        <v>223</v>
      </c>
      <c r="J5334" t="s">
        <v>56</v>
      </c>
      <c r="K5334" t="s">
        <v>291</v>
      </c>
      <c r="L5334" t="s">
        <v>32</v>
      </c>
      <c r="M5334" s="598">
        <v>16197720</v>
      </c>
    </row>
    <row r="5335" spans="1:13">
      <c r="A5335" t="s">
        <v>17314</v>
      </c>
      <c r="B5335" t="s">
        <v>17154</v>
      </c>
      <c r="C5335" t="s">
        <v>15058</v>
      </c>
      <c r="D5335">
        <v>7034</v>
      </c>
      <c r="E5335" t="s">
        <v>17140</v>
      </c>
      <c r="F5335" t="s">
        <v>40</v>
      </c>
      <c r="G5335" t="s">
        <v>40</v>
      </c>
      <c r="H5335" t="s">
        <v>41</v>
      </c>
      <c r="I5335" t="s">
        <v>421</v>
      </c>
      <c r="J5335" t="s">
        <v>441</v>
      </c>
      <c r="K5335" t="s">
        <v>291</v>
      </c>
      <c r="L5335" t="s">
        <v>32</v>
      </c>
      <c r="M5335" s="598">
        <v>16197720</v>
      </c>
    </row>
    <row r="5336" spans="1:13">
      <c r="A5336" t="s">
        <v>17326</v>
      </c>
      <c r="B5336" t="s">
        <v>17154</v>
      </c>
      <c r="C5336" t="s">
        <v>15058</v>
      </c>
      <c r="D5336">
        <v>7034</v>
      </c>
      <c r="E5336" t="s">
        <v>17140</v>
      </c>
      <c r="F5336" t="s">
        <v>40</v>
      </c>
      <c r="G5336" t="s">
        <v>40</v>
      </c>
      <c r="H5336" t="s">
        <v>41</v>
      </c>
      <c r="I5336" t="s">
        <v>422</v>
      </c>
      <c r="J5336" t="s">
        <v>442</v>
      </c>
      <c r="K5336" t="s">
        <v>291</v>
      </c>
      <c r="L5336" t="s">
        <v>32</v>
      </c>
      <c r="M5336" s="598">
        <v>16197720</v>
      </c>
    </row>
    <row r="5337" spans="1:13">
      <c r="A5337" t="s">
        <v>17338</v>
      </c>
      <c r="B5337" t="s">
        <v>17154</v>
      </c>
      <c r="C5337" t="s">
        <v>15058</v>
      </c>
      <c r="D5337">
        <v>7034</v>
      </c>
      <c r="E5337" t="s">
        <v>17140</v>
      </c>
      <c r="F5337" t="s">
        <v>40</v>
      </c>
      <c r="G5337" t="s">
        <v>40</v>
      </c>
      <c r="H5337" t="s">
        <v>41</v>
      </c>
      <c r="I5337" t="s">
        <v>423</v>
      </c>
      <c r="J5337" t="s">
        <v>443</v>
      </c>
      <c r="K5337" t="s">
        <v>291</v>
      </c>
      <c r="L5337" t="s">
        <v>32</v>
      </c>
      <c r="M5337" s="598">
        <v>16197720</v>
      </c>
    </row>
    <row r="5338" spans="1:13">
      <c r="A5338" t="s">
        <v>17350</v>
      </c>
      <c r="B5338" t="s">
        <v>17154</v>
      </c>
      <c r="C5338" t="s">
        <v>15058</v>
      </c>
      <c r="D5338">
        <v>7034</v>
      </c>
      <c r="E5338" t="s">
        <v>17140</v>
      </c>
      <c r="F5338" t="s">
        <v>40</v>
      </c>
      <c r="G5338" t="s">
        <v>40</v>
      </c>
      <c r="H5338" t="s">
        <v>41</v>
      </c>
      <c r="I5338" t="s">
        <v>424</v>
      </c>
      <c r="J5338" t="s">
        <v>444</v>
      </c>
      <c r="K5338" t="s">
        <v>291</v>
      </c>
      <c r="L5338" t="s">
        <v>32</v>
      </c>
      <c r="M5338" s="598">
        <v>16197720</v>
      </c>
    </row>
    <row r="5339" spans="1:13">
      <c r="A5339" t="s">
        <v>17362</v>
      </c>
      <c r="B5339" t="s">
        <v>17154</v>
      </c>
      <c r="C5339" t="s">
        <v>15058</v>
      </c>
      <c r="D5339">
        <v>7034</v>
      </c>
      <c r="E5339" t="s">
        <v>17140</v>
      </c>
      <c r="F5339" t="s">
        <v>40</v>
      </c>
      <c r="G5339" t="s">
        <v>40</v>
      </c>
      <c r="H5339" t="s">
        <v>41</v>
      </c>
      <c r="I5339" t="s">
        <v>425</v>
      </c>
      <c r="J5339" t="s">
        <v>445</v>
      </c>
      <c r="K5339" t="s">
        <v>291</v>
      </c>
      <c r="L5339" t="s">
        <v>32</v>
      </c>
      <c r="M5339" s="598">
        <v>16197720</v>
      </c>
    </row>
    <row r="5340" spans="1:13">
      <c r="A5340" t="s">
        <v>17230</v>
      </c>
      <c r="B5340" t="s">
        <v>17154</v>
      </c>
      <c r="C5340" t="s">
        <v>15058</v>
      </c>
      <c r="D5340">
        <v>7034</v>
      </c>
      <c r="E5340" t="s">
        <v>17140</v>
      </c>
      <c r="F5340" t="s">
        <v>40</v>
      </c>
      <c r="G5340" t="s">
        <v>40</v>
      </c>
      <c r="H5340" t="s">
        <v>41</v>
      </c>
      <c r="I5340" t="s">
        <v>219</v>
      </c>
      <c r="J5340" t="s">
        <v>220</v>
      </c>
      <c r="K5340" t="s">
        <v>291</v>
      </c>
      <c r="L5340" t="s">
        <v>32</v>
      </c>
      <c r="M5340" s="598">
        <v>17939460</v>
      </c>
    </row>
    <row r="5341" spans="1:13">
      <c r="A5341" t="s">
        <v>17240</v>
      </c>
      <c r="B5341" t="s">
        <v>17150</v>
      </c>
      <c r="C5341" t="s">
        <v>15058</v>
      </c>
      <c r="D5341">
        <v>7034</v>
      </c>
      <c r="E5341" t="s">
        <v>17140</v>
      </c>
      <c r="F5341" t="s">
        <v>40</v>
      </c>
      <c r="G5341" t="s">
        <v>40</v>
      </c>
      <c r="H5341" t="s">
        <v>41</v>
      </c>
      <c r="I5341" t="s">
        <v>44</v>
      </c>
      <c r="J5341" t="s">
        <v>45</v>
      </c>
      <c r="K5341" t="s">
        <v>1171</v>
      </c>
      <c r="L5341" t="s">
        <v>32</v>
      </c>
      <c r="M5341" s="598">
        <v>18627378</v>
      </c>
    </row>
    <row r="5342" spans="1:13">
      <c r="A5342" t="s">
        <v>17252</v>
      </c>
      <c r="B5342" t="s">
        <v>17150</v>
      </c>
      <c r="C5342" t="s">
        <v>15058</v>
      </c>
      <c r="D5342">
        <v>7034</v>
      </c>
      <c r="E5342" t="s">
        <v>17140</v>
      </c>
      <c r="F5342" t="s">
        <v>40</v>
      </c>
      <c r="G5342" t="s">
        <v>40</v>
      </c>
      <c r="H5342" t="s">
        <v>41</v>
      </c>
      <c r="I5342" t="s">
        <v>46</v>
      </c>
      <c r="J5342" t="s">
        <v>47</v>
      </c>
      <c r="K5342" t="s">
        <v>1171</v>
      </c>
      <c r="L5342" t="s">
        <v>32</v>
      </c>
      <c r="M5342" s="598">
        <v>18627378</v>
      </c>
    </row>
    <row r="5343" spans="1:13">
      <c r="A5343" t="s">
        <v>17264</v>
      </c>
      <c r="B5343" t="s">
        <v>17150</v>
      </c>
      <c r="C5343" t="s">
        <v>15058</v>
      </c>
      <c r="D5343">
        <v>7034</v>
      </c>
      <c r="E5343" t="s">
        <v>17140</v>
      </c>
      <c r="F5343" t="s">
        <v>40</v>
      </c>
      <c r="G5343" t="s">
        <v>40</v>
      </c>
      <c r="H5343" t="s">
        <v>41</v>
      </c>
      <c r="I5343" t="s">
        <v>221</v>
      </c>
      <c r="J5343" t="s">
        <v>222</v>
      </c>
      <c r="K5343" t="s">
        <v>1171</v>
      </c>
      <c r="L5343" t="s">
        <v>32</v>
      </c>
      <c r="M5343" s="598">
        <v>18627378</v>
      </c>
    </row>
    <row r="5344" spans="1:13">
      <c r="A5344" t="s">
        <v>17276</v>
      </c>
      <c r="B5344" t="s">
        <v>17150</v>
      </c>
      <c r="C5344" t="s">
        <v>15058</v>
      </c>
      <c r="D5344">
        <v>7034</v>
      </c>
      <c r="E5344" t="s">
        <v>17140</v>
      </c>
      <c r="F5344" t="s">
        <v>40</v>
      </c>
      <c r="G5344" t="s">
        <v>40</v>
      </c>
      <c r="H5344" t="s">
        <v>41</v>
      </c>
      <c r="I5344" t="s">
        <v>48</v>
      </c>
      <c r="J5344" t="s">
        <v>49</v>
      </c>
      <c r="K5344" t="s">
        <v>1171</v>
      </c>
      <c r="L5344" t="s">
        <v>32</v>
      </c>
      <c r="M5344" s="598">
        <v>18627378</v>
      </c>
    </row>
    <row r="5345" spans="1:13">
      <c r="A5345" t="s">
        <v>17288</v>
      </c>
      <c r="B5345" t="s">
        <v>17150</v>
      </c>
      <c r="C5345" t="s">
        <v>15058</v>
      </c>
      <c r="D5345">
        <v>7034</v>
      </c>
      <c r="E5345" t="s">
        <v>17140</v>
      </c>
      <c r="F5345" t="s">
        <v>40</v>
      </c>
      <c r="G5345" t="s">
        <v>40</v>
      </c>
      <c r="H5345" t="s">
        <v>41</v>
      </c>
      <c r="I5345" t="s">
        <v>50</v>
      </c>
      <c r="J5345" t="s">
        <v>51</v>
      </c>
      <c r="K5345" t="s">
        <v>1171</v>
      </c>
      <c r="L5345" t="s">
        <v>32</v>
      </c>
      <c r="M5345" s="598">
        <v>18627378</v>
      </c>
    </row>
    <row r="5346" spans="1:13">
      <c r="A5346" t="s">
        <v>17300</v>
      </c>
      <c r="B5346" t="s">
        <v>17150</v>
      </c>
      <c r="C5346" t="s">
        <v>15058</v>
      </c>
      <c r="D5346">
        <v>7034</v>
      </c>
      <c r="E5346" t="s">
        <v>17140</v>
      </c>
      <c r="F5346" t="s">
        <v>40</v>
      </c>
      <c r="G5346" t="s">
        <v>40</v>
      </c>
      <c r="H5346" t="s">
        <v>41</v>
      </c>
      <c r="I5346" t="s">
        <v>223</v>
      </c>
      <c r="J5346" t="s">
        <v>56</v>
      </c>
      <c r="K5346" t="s">
        <v>1171</v>
      </c>
      <c r="L5346" t="s">
        <v>32</v>
      </c>
      <c r="M5346" s="598">
        <v>18627378</v>
      </c>
    </row>
    <row r="5347" spans="1:13">
      <c r="A5347" t="s">
        <v>17312</v>
      </c>
      <c r="B5347" t="s">
        <v>17150</v>
      </c>
      <c r="C5347" t="s">
        <v>15058</v>
      </c>
      <c r="D5347">
        <v>7034</v>
      </c>
      <c r="E5347" t="s">
        <v>17140</v>
      </c>
      <c r="F5347" t="s">
        <v>40</v>
      </c>
      <c r="G5347" t="s">
        <v>40</v>
      </c>
      <c r="H5347" t="s">
        <v>41</v>
      </c>
      <c r="I5347" t="s">
        <v>421</v>
      </c>
      <c r="J5347" t="s">
        <v>441</v>
      </c>
      <c r="K5347" t="s">
        <v>1171</v>
      </c>
      <c r="L5347" t="s">
        <v>32</v>
      </c>
      <c r="M5347" s="598">
        <v>18627378</v>
      </c>
    </row>
    <row r="5348" spans="1:13">
      <c r="A5348" t="s">
        <v>17324</v>
      </c>
      <c r="B5348" t="s">
        <v>17150</v>
      </c>
      <c r="C5348" t="s">
        <v>15058</v>
      </c>
      <c r="D5348">
        <v>7034</v>
      </c>
      <c r="E5348" t="s">
        <v>17140</v>
      </c>
      <c r="F5348" t="s">
        <v>40</v>
      </c>
      <c r="G5348" t="s">
        <v>40</v>
      </c>
      <c r="H5348" t="s">
        <v>41</v>
      </c>
      <c r="I5348" t="s">
        <v>422</v>
      </c>
      <c r="J5348" t="s">
        <v>442</v>
      </c>
      <c r="K5348" t="s">
        <v>1171</v>
      </c>
      <c r="L5348" t="s">
        <v>32</v>
      </c>
      <c r="M5348" s="598">
        <v>18627378</v>
      </c>
    </row>
    <row r="5349" spans="1:13">
      <c r="A5349" t="s">
        <v>17336</v>
      </c>
      <c r="B5349" t="s">
        <v>17150</v>
      </c>
      <c r="C5349" t="s">
        <v>15058</v>
      </c>
      <c r="D5349">
        <v>7034</v>
      </c>
      <c r="E5349" t="s">
        <v>17140</v>
      </c>
      <c r="F5349" t="s">
        <v>40</v>
      </c>
      <c r="G5349" t="s">
        <v>40</v>
      </c>
      <c r="H5349" t="s">
        <v>41</v>
      </c>
      <c r="I5349" t="s">
        <v>423</v>
      </c>
      <c r="J5349" t="s">
        <v>443</v>
      </c>
      <c r="K5349" t="s">
        <v>1171</v>
      </c>
      <c r="L5349" t="s">
        <v>32</v>
      </c>
      <c r="M5349" s="598">
        <v>18627378</v>
      </c>
    </row>
    <row r="5350" spans="1:13">
      <c r="A5350" t="s">
        <v>17348</v>
      </c>
      <c r="B5350" t="s">
        <v>17150</v>
      </c>
      <c r="C5350" t="s">
        <v>15058</v>
      </c>
      <c r="D5350">
        <v>7034</v>
      </c>
      <c r="E5350" t="s">
        <v>17140</v>
      </c>
      <c r="F5350" t="s">
        <v>40</v>
      </c>
      <c r="G5350" t="s">
        <v>40</v>
      </c>
      <c r="H5350" t="s">
        <v>41</v>
      </c>
      <c r="I5350" t="s">
        <v>424</v>
      </c>
      <c r="J5350" t="s">
        <v>444</v>
      </c>
      <c r="K5350" t="s">
        <v>1171</v>
      </c>
      <c r="L5350" t="s">
        <v>32</v>
      </c>
      <c r="M5350" s="598">
        <v>18627378</v>
      </c>
    </row>
    <row r="5351" spans="1:13">
      <c r="A5351" t="s">
        <v>17360</v>
      </c>
      <c r="B5351" t="s">
        <v>17150</v>
      </c>
      <c r="C5351" t="s">
        <v>15058</v>
      </c>
      <c r="D5351">
        <v>7034</v>
      </c>
      <c r="E5351" t="s">
        <v>17140</v>
      </c>
      <c r="F5351" t="s">
        <v>40</v>
      </c>
      <c r="G5351" t="s">
        <v>40</v>
      </c>
      <c r="H5351" t="s">
        <v>41</v>
      </c>
      <c r="I5351" t="s">
        <v>425</v>
      </c>
      <c r="J5351" t="s">
        <v>445</v>
      </c>
      <c r="K5351" t="s">
        <v>1171</v>
      </c>
      <c r="L5351" t="s">
        <v>32</v>
      </c>
      <c r="M5351" s="598">
        <v>18627378</v>
      </c>
    </row>
    <row r="5352" spans="1:13">
      <c r="A5352" t="s">
        <v>17218</v>
      </c>
      <c r="B5352" t="s">
        <v>17154</v>
      </c>
      <c r="C5352" t="s">
        <v>15058</v>
      </c>
      <c r="D5352">
        <v>7034</v>
      </c>
      <c r="E5352" t="s">
        <v>17140</v>
      </c>
      <c r="F5352" t="s">
        <v>40</v>
      </c>
      <c r="G5352" t="s">
        <v>40</v>
      </c>
      <c r="H5352" t="s">
        <v>41</v>
      </c>
      <c r="I5352" t="s">
        <v>42</v>
      </c>
      <c r="J5352" t="s">
        <v>43</v>
      </c>
      <c r="K5352" t="s">
        <v>291</v>
      </c>
      <c r="L5352" t="s">
        <v>32</v>
      </c>
      <c r="M5352" s="598">
        <v>19692750</v>
      </c>
    </row>
    <row r="5353" spans="1:13">
      <c r="A5353" t="s">
        <v>17228</v>
      </c>
      <c r="B5353" t="s">
        <v>17150</v>
      </c>
      <c r="C5353" t="s">
        <v>15058</v>
      </c>
      <c r="D5353">
        <v>7034</v>
      </c>
      <c r="E5353" t="s">
        <v>17140</v>
      </c>
      <c r="F5353" t="s">
        <v>40</v>
      </c>
      <c r="G5353" t="s">
        <v>40</v>
      </c>
      <c r="H5353" t="s">
        <v>41</v>
      </c>
      <c r="I5353" t="s">
        <v>219</v>
      </c>
      <c r="J5353" t="s">
        <v>220</v>
      </c>
      <c r="K5353" t="s">
        <v>1171</v>
      </c>
      <c r="L5353" t="s">
        <v>32</v>
      </c>
      <c r="M5353" s="598">
        <v>20630379</v>
      </c>
    </row>
    <row r="5354" spans="1:13">
      <c r="A5354" t="s">
        <v>17206</v>
      </c>
      <c r="B5354" t="s">
        <v>17154</v>
      </c>
      <c r="C5354" t="s">
        <v>15058</v>
      </c>
      <c r="D5354">
        <v>7034</v>
      </c>
      <c r="E5354" t="s">
        <v>17140</v>
      </c>
      <c r="F5354" t="s">
        <v>40</v>
      </c>
      <c r="G5354" t="s">
        <v>40</v>
      </c>
      <c r="H5354" t="s">
        <v>41</v>
      </c>
      <c r="I5354" t="s">
        <v>324</v>
      </c>
      <c r="J5354" t="s">
        <v>688</v>
      </c>
      <c r="K5354" t="s">
        <v>291</v>
      </c>
      <c r="L5354" t="s">
        <v>32</v>
      </c>
      <c r="M5354" s="598">
        <v>21420630</v>
      </c>
    </row>
    <row r="5355" spans="1:13">
      <c r="A5355" t="s">
        <v>17216</v>
      </c>
      <c r="B5355" t="s">
        <v>17150</v>
      </c>
      <c r="C5355" t="s">
        <v>15058</v>
      </c>
      <c r="D5355">
        <v>7034</v>
      </c>
      <c r="E5355" t="s">
        <v>17140</v>
      </c>
      <c r="F5355" t="s">
        <v>40</v>
      </c>
      <c r="G5355" t="s">
        <v>40</v>
      </c>
      <c r="H5355" t="s">
        <v>41</v>
      </c>
      <c r="I5355" t="s">
        <v>42</v>
      </c>
      <c r="J5355" t="s">
        <v>43</v>
      </c>
      <c r="K5355" t="s">
        <v>1171</v>
      </c>
      <c r="L5355" t="s">
        <v>32</v>
      </c>
      <c r="M5355" s="598">
        <v>22646663</v>
      </c>
    </row>
    <row r="5356" spans="1:13">
      <c r="A5356" t="s">
        <v>17153</v>
      </c>
      <c r="B5356" t="s">
        <v>17154</v>
      </c>
      <c r="C5356" t="s">
        <v>15058</v>
      </c>
      <c r="D5356">
        <v>7034</v>
      </c>
      <c r="E5356" t="s">
        <v>17140</v>
      </c>
      <c r="F5356" t="s">
        <v>40</v>
      </c>
      <c r="G5356" t="s">
        <v>40</v>
      </c>
      <c r="H5356" t="s">
        <v>41</v>
      </c>
      <c r="I5356" t="s">
        <v>316</v>
      </c>
      <c r="J5356" t="s">
        <v>684</v>
      </c>
      <c r="K5356" t="s">
        <v>291</v>
      </c>
      <c r="L5356" t="s">
        <v>32</v>
      </c>
      <c r="M5356" s="598">
        <v>23160060</v>
      </c>
    </row>
    <row r="5357" spans="1:13">
      <c r="A5357" t="s">
        <v>17170</v>
      </c>
      <c r="B5357" t="s">
        <v>17154</v>
      </c>
      <c r="C5357" t="s">
        <v>15058</v>
      </c>
      <c r="D5357">
        <v>7034</v>
      </c>
      <c r="E5357" t="s">
        <v>17140</v>
      </c>
      <c r="F5357" t="s">
        <v>40</v>
      </c>
      <c r="G5357" t="s">
        <v>40</v>
      </c>
      <c r="H5357" t="s">
        <v>41</v>
      </c>
      <c r="I5357" t="s">
        <v>318</v>
      </c>
      <c r="J5357" t="s">
        <v>685</v>
      </c>
      <c r="K5357" t="s">
        <v>291</v>
      </c>
      <c r="L5357" t="s">
        <v>32</v>
      </c>
      <c r="M5357" s="598">
        <v>23160060</v>
      </c>
    </row>
    <row r="5358" spans="1:13">
      <c r="A5358" t="s">
        <v>17182</v>
      </c>
      <c r="B5358" t="s">
        <v>17154</v>
      </c>
      <c r="C5358" t="s">
        <v>15058</v>
      </c>
      <c r="D5358">
        <v>7034</v>
      </c>
      <c r="E5358" t="s">
        <v>17140</v>
      </c>
      <c r="F5358" t="s">
        <v>40</v>
      </c>
      <c r="G5358" t="s">
        <v>40</v>
      </c>
      <c r="H5358" t="s">
        <v>41</v>
      </c>
      <c r="I5358" t="s">
        <v>320</v>
      </c>
      <c r="J5358" t="s">
        <v>686</v>
      </c>
      <c r="K5358" t="s">
        <v>291</v>
      </c>
      <c r="L5358" t="s">
        <v>32</v>
      </c>
      <c r="M5358" s="598">
        <v>23160060</v>
      </c>
    </row>
    <row r="5359" spans="1:13">
      <c r="A5359" t="s">
        <v>17194</v>
      </c>
      <c r="B5359" t="s">
        <v>17154</v>
      </c>
      <c r="C5359" t="s">
        <v>15058</v>
      </c>
      <c r="D5359">
        <v>7034</v>
      </c>
      <c r="E5359" t="s">
        <v>17140</v>
      </c>
      <c r="F5359" t="s">
        <v>40</v>
      </c>
      <c r="G5359" t="s">
        <v>40</v>
      </c>
      <c r="H5359" t="s">
        <v>41</v>
      </c>
      <c r="I5359" t="s">
        <v>322</v>
      </c>
      <c r="J5359" t="s">
        <v>687</v>
      </c>
      <c r="K5359" t="s">
        <v>291</v>
      </c>
      <c r="L5359" t="s">
        <v>32</v>
      </c>
      <c r="M5359" s="598">
        <v>23160060</v>
      </c>
    </row>
    <row r="5360" spans="1:13">
      <c r="A5360" t="s">
        <v>17204</v>
      </c>
      <c r="B5360" t="s">
        <v>17150</v>
      </c>
      <c r="C5360" t="s">
        <v>15058</v>
      </c>
      <c r="D5360">
        <v>7034</v>
      </c>
      <c r="E5360" t="s">
        <v>17140</v>
      </c>
      <c r="F5360" t="s">
        <v>40</v>
      </c>
      <c r="G5360" t="s">
        <v>40</v>
      </c>
      <c r="H5360" t="s">
        <v>41</v>
      </c>
      <c r="I5360" t="s">
        <v>324</v>
      </c>
      <c r="J5360" t="s">
        <v>688</v>
      </c>
      <c r="K5360" t="s">
        <v>1171</v>
      </c>
      <c r="L5360" t="s">
        <v>32</v>
      </c>
      <c r="M5360" s="598">
        <v>24633725</v>
      </c>
    </row>
    <row r="5361" spans="1:13">
      <c r="A5361" t="s">
        <v>17238</v>
      </c>
      <c r="B5361" t="s">
        <v>17146</v>
      </c>
      <c r="C5361" t="s">
        <v>15058</v>
      </c>
      <c r="D5361">
        <v>7034</v>
      </c>
      <c r="E5361" t="s">
        <v>17140</v>
      </c>
      <c r="F5361" t="s">
        <v>40</v>
      </c>
      <c r="G5361" t="s">
        <v>40</v>
      </c>
      <c r="H5361" t="s">
        <v>41</v>
      </c>
      <c r="I5361" t="s">
        <v>44</v>
      </c>
      <c r="J5361" t="s">
        <v>45</v>
      </c>
      <c r="K5361" t="s">
        <v>291</v>
      </c>
      <c r="L5361" t="s">
        <v>34</v>
      </c>
      <c r="M5361" s="598">
        <v>25329150</v>
      </c>
    </row>
    <row r="5362" spans="1:13">
      <c r="A5362" t="s">
        <v>17250</v>
      </c>
      <c r="B5362" t="s">
        <v>17146</v>
      </c>
      <c r="C5362" t="s">
        <v>15058</v>
      </c>
      <c r="D5362">
        <v>7034</v>
      </c>
      <c r="E5362" t="s">
        <v>17140</v>
      </c>
      <c r="F5362" t="s">
        <v>40</v>
      </c>
      <c r="G5362" t="s">
        <v>40</v>
      </c>
      <c r="H5362" t="s">
        <v>41</v>
      </c>
      <c r="I5362" t="s">
        <v>46</v>
      </c>
      <c r="J5362" t="s">
        <v>47</v>
      </c>
      <c r="K5362" t="s">
        <v>291</v>
      </c>
      <c r="L5362" t="s">
        <v>34</v>
      </c>
      <c r="M5362" s="598">
        <v>25329150</v>
      </c>
    </row>
    <row r="5363" spans="1:13">
      <c r="A5363" t="s">
        <v>17262</v>
      </c>
      <c r="B5363" t="s">
        <v>17146</v>
      </c>
      <c r="C5363" t="s">
        <v>15058</v>
      </c>
      <c r="D5363">
        <v>7034</v>
      </c>
      <c r="E5363" t="s">
        <v>17140</v>
      </c>
      <c r="F5363" t="s">
        <v>40</v>
      </c>
      <c r="G5363" t="s">
        <v>40</v>
      </c>
      <c r="H5363" t="s">
        <v>41</v>
      </c>
      <c r="I5363" t="s">
        <v>221</v>
      </c>
      <c r="J5363" t="s">
        <v>222</v>
      </c>
      <c r="K5363" t="s">
        <v>291</v>
      </c>
      <c r="L5363" t="s">
        <v>34</v>
      </c>
      <c r="M5363" s="598">
        <v>25329150</v>
      </c>
    </row>
    <row r="5364" spans="1:13">
      <c r="A5364" t="s">
        <v>17274</v>
      </c>
      <c r="B5364" t="s">
        <v>17146</v>
      </c>
      <c r="C5364" t="s">
        <v>15058</v>
      </c>
      <c r="D5364">
        <v>7034</v>
      </c>
      <c r="E5364" t="s">
        <v>17140</v>
      </c>
      <c r="F5364" t="s">
        <v>40</v>
      </c>
      <c r="G5364" t="s">
        <v>40</v>
      </c>
      <c r="H5364" t="s">
        <v>41</v>
      </c>
      <c r="I5364" t="s">
        <v>48</v>
      </c>
      <c r="J5364" t="s">
        <v>49</v>
      </c>
      <c r="K5364" t="s">
        <v>291</v>
      </c>
      <c r="L5364" t="s">
        <v>34</v>
      </c>
      <c r="M5364" s="598">
        <v>25329150</v>
      </c>
    </row>
    <row r="5365" spans="1:13">
      <c r="A5365" t="s">
        <v>17286</v>
      </c>
      <c r="B5365" t="s">
        <v>17146</v>
      </c>
      <c r="C5365" t="s">
        <v>15058</v>
      </c>
      <c r="D5365">
        <v>7034</v>
      </c>
      <c r="E5365" t="s">
        <v>17140</v>
      </c>
      <c r="F5365" t="s">
        <v>40</v>
      </c>
      <c r="G5365" t="s">
        <v>40</v>
      </c>
      <c r="H5365" t="s">
        <v>41</v>
      </c>
      <c r="I5365" t="s">
        <v>50</v>
      </c>
      <c r="J5365" t="s">
        <v>51</v>
      </c>
      <c r="K5365" t="s">
        <v>291</v>
      </c>
      <c r="L5365" t="s">
        <v>34</v>
      </c>
      <c r="M5365" s="598">
        <v>25329150</v>
      </c>
    </row>
    <row r="5366" spans="1:13">
      <c r="A5366" t="s">
        <v>17298</v>
      </c>
      <c r="B5366" t="s">
        <v>17146</v>
      </c>
      <c r="C5366" t="s">
        <v>15058</v>
      </c>
      <c r="D5366">
        <v>7034</v>
      </c>
      <c r="E5366" t="s">
        <v>17140</v>
      </c>
      <c r="F5366" t="s">
        <v>40</v>
      </c>
      <c r="G5366" t="s">
        <v>40</v>
      </c>
      <c r="H5366" t="s">
        <v>41</v>
      </c>
      <c r="I5366" t="s">
        <v>223</v>
      </c>
      <c r="J5366" t="s">
        <v>56</v>
      </c>
      <c r="K5366" t="s">
        <v>291</v>
      </c>
      <c r="L5366" t="s">
        <v>34</v>
      </c>
      <c r="M5366" s="598">
        <v>25329150</v>
      </c>
    </row>
    <row r="5367" spans="1:13">
      <c r="A5367" t="s">
        <v>17310</v>
      </c>
      <c r="B5367" t="s">
        <v>17146</v>
      </c>
      <c r="C5367" t="s">
        <v>15058</v>
      </c>
      <c r="D5367">
        <v>7034</v>
      </c>
      <c r="E5367" t="s">
        <v>17140</v>
      </c>
      <c r="F5367" t="s">
        <v>40</v>
      </c>
      <c r="G5367" t="s">
        <v>40</v>
      </c>
      <c r="H5367" t="s">
        <v>41</v>
      </c>
      <c r="I5367" t="s">
        <v>421</v>
      </c>
      <c r="J5367" t="s">
        <v>441</v>
      </c>
      <c r="K5367" t="s">
        <v>291</v>
      </c>
      <c r="L5367" t="s">
        <v>34</v>
      </c>
      <c r="M5367" s="598">
        <v>25329150</v>
      </c>
    </row>
    <row r="5368" spans="1:13">
      <c r="A5368" t="s">
        <v>17322</v>
      </c>
      <c r="B5368" t="s">
        <v>17146</v>
      </c>
      <c r="C5368" t="s">
        <v>15058</v>
      </c>
      <c r="D5368">
        <v>7034</v>
      </c>
      <c r="E5368" t="s">
        <v>17140</v>
      </c>
      <c r="F5368" t="s">
        <v>40</v>
      </c>
      <c r="G5368" t="s">
        <v>40</v>
      </c>
      <c r="H5368" t="s">
        <v>41</v>
      </c>
      <c r="I5368" t="s">
        <v>422</v>
      </c>
      <c r="J5368" t="s">
        <v>442</v>
      </c>
      <c r="K5368" t="s">
        <v>291</v>
      </c>
      <c r="L5368" t="s">
        <v>34</v>
      </c>
      <c r="M5368" s="598">
        <v>25329150</v>
      </c>
    </row>
    <row r="5369" spans="1:13">
      <c r="A5369" t="s">
        <v>17334</v>
      </c>
      <c r="B5369" t="s">
        <v>17146</v>
      </c>
      <c r="C5369" t="s">
        <v>15058</v>
      </c>
      <c r="D5369">
        <v>7034</v>
      </c>
      <c r="E5369" t="s">
        <v>17140</v>
      </c>
      <c r="F5369" t="s">
        <v>40</v>
      </c>
      <c r="G5369" t="s">
        <v>40</v>
      </c>
      <c r="H5369" t="s">
        <v>41</v>
      </c>
      <c r="I5369" t="s">
        <v>423</v>
      </c>
      <c r="J5369" t="s">
        <v>443</v>
      </c>
      <c r="K5369" t="s">
        <v>291</v>
      </c>
      <c r="L5369" t="s">
        <v>34</v>
      </c>
      <c r="M5369" s="598">
        <v>25329150</v>
      </c>
    </row>
    <row r="5370" spans="1:13">
      <c r="A5370" t="s">
        <v>17346</v>
      </c>
      <c r="B5370" t="s">
        <v>17146</v>
      </c>
      <c r="C5370" t="s">
        <v>15058</v>
      </c>
      <c r="D5370">
        <v>7034</v>
      </c>
      <c r="E5370" t="s">
        <v>17140</v>
      </c>
      <c r="F5370" t="s">
        <v>40</v>
      </c>
      <c r="G5370" t="s">
        <v>40</v>
      </c>
      <c r="H5370" t="s">
        <v>41</v>
      </c>
      <c r="I5370" t="s">
        <v>424</v>
      </c>
      <c r="J5370" t="s">
        <v>444</v>
      </c>
      <c r="K5370" t="s">
        <v>291</v>
      </c>
      <c r="L5370" t="s">
        <v>34</v>
      </c>
      <c r="M5370" s="598">
        <v>25329150</v>
      </c>
    </row>
    <row r="5371" spans="1:13">
      <c r="A5371" t="s">
        <v>17358</v>
      </c>
      <c r="B5371" t="s">
        <v>17146</v>
      </c>
      <c r="C5371" t="s">
        <v>15058</v>
      </c>
      <c r="D5371">
        <v>7034</v>
      </c>
      <c r="E5371" t="s">
        <v>17140</v>
      </c>
      <c r="F5371" t="s">
        <v>40</v>
      </c>
      <c r="G5371" t="s">
        <v>40</v>
      </c>
      <c r="H5371" t="s">
        <v>41</v>
      </c>
      <c r="I5371" t="s">
        <v>425</v>
      </c>
      <c r="J5371" t="s">
        <v>445</v>
      </c>
      <c r="K5371" t="s">
        <v>291</v>
      </c>
      <c r="L5371" t="s">
        <v>34</v>
      </c>
      <c r="M5371" s="598">
        <v>25329150</v>
      </c>
    </row>
    <row r="5372" spans="1:13">
      <c r="A5372" t="s">
        <v>17149</v>
      </c>
      <c r="B5372" t="s">
        <v>17150</v>
      </c>
      <c r="C5372" t="s">
        <v>15058</v>
      </c>
      <c r="D5372">
        <v>7034</v>
      </c>
      <c r="E5372" t="s">
        <v>17140</v>
      </c>
      <c r="F5372" t="s">
        <v>40</v>
      </c>
      <c r="G5372" t="s">
        <v>40</v>
      </c>
      <c r="H5372" t="s">
        <v>41</v>
      </c>
      <c r="I5372" t="s">
        <v>316</v>
      </c>
      <c r="J5372" t="s">
        <v>684</v>
      </c>
      <c r="K5372" t="s">
        <v>1171</v>
      </c>
      <c r="L5372" t="s">
        <v>32</v>
      </c>
      <c r="M5372" s="598">
        <v>26634069</v>
      </c>
    </row>
    <row r="5373" spans="1:13">
      <c r="A5373" t="s">
        <v>17168</v>
      </c>
      <c r="B5373" t="s">
        <v>17150</v>
      </c>
      <c r="C5373" t="s">
        <v>15058</v>
      </c>
      <c r="D5373">
        <v>7034</v>
      </c>
      <c r="E5373" t="s">
        <v>17140</v>
      </c>
      <c r="F5373" t="s">
        <v>40</v>
      </c>
      <c r="G5373" t="s">
        <v>40</v>
      </c>
      <c r="H5373" t="s">
        <v>41</v>
      </c>
      <c r="I5373" t="s">
        <v>318</v>
      </c>
      <c r="J5373" t="s">
        <v>685</v>
      </c>
      <c r="K5373" t="s">
        <v>1171</v>
      </c>
      <c r="L5373" t="s">
        <v>32</v>
      </c>
      <c r="M5373" s="598">
        <v>26634069</v>
      </c>
    </row>
    <row r="5374" spans="1:13">
      <c r="A5374" t="s">
        <v>17180</v>
      </c>
      <c r="B5374" t="s">
        <v>17150</v>
      </c>
      <c r="C5374" t="s">
        <v>15058</v>
      </c>
      <c r="D5374">
        <v>7034</v>
      </c>
      <c r="E5374" t="s">
        <v>17140</v>
      </c>
      <c r="F5374" t="s">
        <v>40</v>
      </c>
      <c r="G5374" t="s">
        <v>40</v>
      </c>
      <c r="H5374" t="s">
        <v>41</v>
      </c>
      <c r="I5374" t="s">
        <v>320</v>
      </c>
      <c r="J5374" t="s">
        <v>686</v>
      </c>
      <c r="K5374" t="s">
        <v>1171</v>
      </c>
      <c r="L5374" t="s">
        <v>32</v>
      </c>
      <c r="M5374" s="598">
        <v>26634069</v>
      </c>
    </row>
    <row r="5375" spans="1:13">
      <c r="A5375" t="s">
        <v>17192</v>
      </c>
      <c r="B5375" t="s">
        <v>17150</v>
      </c>
      <c r="C5375" t="s">
        <v>15058</v>
      </c>
      <c r="D5375">
        <v>7034</v>
      </c>
      <c r="E5375" t="s">
        <v>17140</v>
      </c>
      <c r="F5375" t="s">
        <v>40</v>
      </c>
      <c r="G5375" t="s">
        <v>40</v>
      </c>
      <c r="H5375" t="s">
        <v>41</v>
      </c>
      <c r="I5375" t="s">
        <v>322</v>
      </c>
      <c r="J5375" t="s">
        <v>687</v>
      </c>
      <c r="K5375" t="s">
        <v>1171</v>
      </c>
      <c r="L5375" t="s">
        <v>32</v>
      </c>
      <c r="M5375" s="598">
        <v>26634069</v>
      </c>
    </row>
    <row r="5376" spans="1:13">
      <c r="A5376" t="s">
        <v>17226</v>
      </c>
      <c r="B5376" t="s">
        <v>17146</v>
      </c>
      <c r="C5376" t="s">
        <v>15058</v>
      </c>
      <c r="D5376">
        <v>7034</v>
      </c>
      <c r="E5376" t="s">
        <v>17140</v>
      </c>
      <c r="F5376" t="s">
        <v>40</v>
      </c>
      <c r="G5376" t="s">
        <v>40</v>
      </c>
      <c r="H5376" t="s">
        <v>41</v>
      </c>
      <c r="I5376" t="s">
        <v>219</v>
      </c>
      <c r="J5376" t="s">
        <v>220</v>
      </c>
      <c r="K5376" t="s">
        <v>291</v>
      </c>
      <c r="L5376" t="s">
        <v>34</v>
      </c>
      <c r="M5376" s="598">
        <v>28050330</v>
      </c>
    </row>
    <row r="5377" spans="1:13">
      <c r="A5377" t="s">
        <v>17236</v>
      </c>
      <c r="B5377" t="s">
        <v>17142</v>
      </c>
      <c r="C5377" t="s">
        <v>15058</v>
      </c>
      <c r="D5377">
        <v>7034</v>
      </c>
      <c r="E5377" t="s">
        <v>17140</v>
      </c>
      <c r="F5377" t="s">
        <v>40</v>
      </c>
      <c r="G5377" t="s">
        <v>40</v>
      </c>
      <c r="H5377" t="s">
        <v>41</v>
      </c>
      <c r="I5377" t="s">
        <v>44</v>
      </c>
      <c r="J5377" t="s">
        <v>45</v>
      </c>
      <c r="K5377" t="s">
        <v>1171</v>
      </c>
      <c r="L5377" t="s">
        <v>34</v>
      </c>
      <c r="M5377" s="598">
        <v>29128523</v>
      </c>
    </row>
    <row r="5378" spans="1:13">
      <c r="A5378" t="s">
        <v>17248</v>
      </c>
      <c r="B5378" t="s">
        <v>17142</v>
      </c>
      <c r="C5378" t="s">
        <v>15058</v>
      </c>
      <c r="D5378">
        <v>7034</v>
      </c>
      <c r="E5378" t="s">
        <v>17140</v>
      </c>
      <c r="F5378" t="s">
        <v>40</v>
      </c>
      <c r="G5378" t="s">
        <v>40</v>
      </c>
      <c r="H5378" t="s">
        <v>41</v>
      </c>
      <c r="I5378" t="s">
        <v>46</v>
      </c>
      <c r="J5378" t="s">
        <v>47</v>
      </c>
      <c r="K5378" t="s">
        <v>1171</v>
      </c>
      <c r="L5378" t="s">
        <v>34</v>
      </c>
      <c r="M5378" s="598">
        <v>29128523</v>
      </c>
    </row>
    <row r="5379" spans="1:13">
      <c r="A5379" t="s">
        <v>17260</v>
      </c>
      <c r="B5379" t="s">
        <v>17142</v>
      </c>
      <c r="C5379" t="s">
        <v>15058</v>
      </c>
      <c r="D5379">
        <v>7034</v>
      </c>
      <c r="E5379" t="s">
        <v>17140</v>
      </c>
      <c r="F5379" t="s">
        <v>40</v>
      </c>
      <c r="G5379" t="s">
        <v>40</v>
      </c>
      <c r="H5379" t="s">
        <v>41</v>
      </c>
      <c r="I5379" t="s">
        <v>221</v>
      </c>
      <c r="J5379" t="s">
        <v>222</v>
      </c>
      <c r="K5379" t="s">
        <v>1171</v>
      </c>
      <c r="L5379" t="s">
        <v>34</v>
      </c>
      <c r="M5379" s="598">
        <v>29128523</v>
      </c>
    </row>
    <row r="5380" spans="1:13">
      <c r="A5380" t="s">
        <v>17272</v>
      </c>
      <c r="B5380" t="s">
        <v>17142</v>
      </c>
      <c r="C5380" t="s">
        <v>15058</v>
      </c>
      <c r="D5380">
        <v>7034</v>
      </c>
      <c r="E5380" t="s">
        <v>17140</v>
      </c>
      <c r="F5380" t="s">
        <v>40</v>
      </c>
      <c r="G5380" t="s">
        <v>40</v>
      </c>
      <c r="H5380" t="s">
        <v>41</v>
      </c>
      <c r="I5380" t="s">
        <v>48</v>
      </c>
      <c r="J5380" t="s">
        <v>49</v>
      </c>
      <c r="K5380" t="s">
        <v>1171</v>
      </c>
      <c r="L5380" t="s">
        <v>34</v>
      </c>
      <c r="M5380" s="598">
        <v>29128523</v>
      </c>
    </row>
    <row r="5381" spans="1:13">
      <c r="A5381" t="s">
        <v>17284</v>
      </c>
      <c r="B5381" t="s">
        <v>17142</v>
      </c>
      <c r="C5381" t="s">
        <v>15058</v>
      </c>
      <c r="D5381">
        <v>7034</v>
      </c>
      <c r="E5381" t="s">
        <v>17140</v>
      </c>
      <c r="F5381" t="s">
        <v>40</v>
      </c>
      <c r="G5381" t="s">
        <v>40</v>
      </c>
      <c r="H5381" t="s">
        <v>41</v>
      </c>
      <c r="I5381" t="s">
        <v>50</v>
      </c>
      <c r="J5381" t="s">
        <v>51</v>
      </c>
      <c r="K5381" t="s">
        <v>1171</v>
      </c>
      <c r="L5381" t="s">
        <v>34</v>
      </c>
      <c r="M5381" s="598">
        <v>29128523</v>
      </c>
    </row>
    <row r="5382" spans="1:13">
      <c r="A5382" t="s">
        <v>17296</v>
      </c>
      <c r="B5382" t="s">
        <v>17142</v>
      </c>
      <c r="C5382" t="s">
        <v>15058</v>
      </c>
      <c r="D5382">
        <v>7034</v>
      </c>
      <c r="E5382" t="s">
        <v>17140</v>
      </c>
      <c r="F5382" t="s">
        <v>40</v>
      </c>
      <c r="G5382" t="s">
        <v>40</v>
      </c>
      <c r="H5382" t="s">
        <v>41</v>
      </c>
      <c r="I5382" t="s">
        <v>223</v>
      </c>
      <c r="J5382" t="s">
        <v>56</v>
      </c>
      <c r="K5382" t="s">
        <v>1171</v>
      </c>
      <c r="L5382" t="s">
        <v>34</v>
      </c>
      <c r="M5382" s="598">
        <v>29128523</v>
      </c>
    </row>
    <row r="5383" spans="1:13">
      <c r="A5383" t="s">
        <v>17308</v>
      </c>
      <c r="B5383" t="s">
        <v>17142</v>
      </c>
      <c r="C5383" t="s">
        <v>15058</v>
      </c>
      <c r="D5383">
        <v>7034</v>
      </c>
      <c r="E5383" t="s">
        <v>17140</v>
      </c>
      <c r="F5383" t="s">
        <v>40</v>
      </c>
      <c r="G5383" t="s">
        <v>40</v>
      </c>
      <c r="H5383" t="s">
        <v>41</v>
      </c>
      <c r="I5383" t="s">
        <v>421</v>
      </c>
      <c r="J5383" t="s">
        <v>441</v>
      </c>
      <c r="K5383" t="s">
        <v>1171</v>
      </c>
      <c r="L5383" t="s">
        <v>34</v>
      </c>
      <c r="M5383" s="598">
        <v>29128523</v>
      </c>
    </row>
    <row r="5384" spans="1:13">
      <c r="A5384" t="s">
        <v>17320</v>
      </c>
      <c r="B5384" t="s">
        <v>17142</v>
      </c>
      <c r="C5384" t="s">
        <v>15058</v>
      </c>
      <c r="D5384">
        <v>7034</v>
      </c>
      <c r="E5384" t="s">
        <v>17140</v>
      </c>
      <c r="F5384" t="s">
        <v>40</v>
      </c>
      <c r="G5384" t="s">
        <v>40</v>
      </c>
      <c r="H5384" t="s">
        <v>41</v>
      </c>
      <c r="I5384" t="s">
        <v>422</v>
      </c>
      <c r="J5384" t="s">
        <v>442</v>
      </c>
      <c r="K5384" t="s">
        <v>1171</v>
      </c>
      <c r="L5384" t="s">
        <v>34</v>
      </c>
      <c r="M5384" s="598">
        <v>29128523</v>
      </c>
    </row>
    <row r="5385" spans="1:13">
      <c r="A5385" t="s">
        <v>17332</v>
      </c>
      <c r="B5385" t="s">
        <v>17142</v>
      </c>
      <c r="C5385" t="s">
        <v>15058</v>
      </c>
      <c r="D5385">
        <v>7034</v>
      </c>
      <c r="E5385" t="s">
        <v>17140</v>
      </c>
      <c r="F5385" t="s">
        <v>40</v>
      </c>
      <c r="G5385" t="s">
        <v>40</v>
      </c>
      <c r="H5385" t="s">
        <v>41</v>
      </c>
      <c r="I5385" t="s">
        <v>423</v>
      </c>
      <c r="J5385" t="s">
        <v>443</v>
      </c>
      <c r="K5385" t="s">
        <v>1171</v>
      </c>
      <c r="L5385" t="s">
        <v>34</v>
      </c>
      <c r="M5385" s="598">
        <v>29128523</v>
      </c>
    </row>
    <row r="5386" spans="1:13">
      <c r="A5386" t="s">
        <v>17344</v>
      </c>
      <c r="B5386" t="s">
        <v>17142</v>
      </c>
      <c r="C5386" t="s">
        <v>15058</v>
      </c>
      <c r="D5386">
        <v>7034</v>
      </c>
      <c r="E5386" t="s">
        <v>17140</v>
      </c>
      <c r="F5386" t="s">
        <v>40</v>
      </c>
      <c r="G5386" t="s">
        <v>40</v>
      </c>
      <c r="H5386" t="s">
        <v>41</v>
      </c>
      <c r="I5386" t="s">
        <v>424</v>
      </c>
      <c r="J5386" t="s">
        <v>444</v>
      </c>
      <c r="K5386" t="s">
        <v>1171</v>
      </c>
      <c r="L5386" t="s">
        <v>34</v>
      </c>
      <c r="M5386" s="598">
        <v>29128523</v>
      </c>
    </row>
    <row r="5387" spans="1:13">
      <c r="A5387" t="s">
        <v>17356</v>
      </c>
      <c r="B5387" t="s">
        <v>17142</v>
      </c>
      <c r="C5387" t="s">
        <v>15058</v>
      </c>
      <c r="D5387">
        <v>7034</v>
      </c>
      <c r="E5387" t="s">
        <v>17140</v>
      </c>
      <c r="F5387" t="s">
        <v>40</v>
      </c>
      <c r="G5387" t="s">
        <v>40</v>
      </c>
      <c r="H5387" t="s">
        <v>41</v>
      </c>
      <c r="I5387" t="s">
        <v>425</v>
      </c>
      <c r="J5387" t="s">
        <v>445</v>
      </c>
      <c r="K5387" t="s">
        <v>1171</v>
      </c>
      <c r="L5387" t="s">
        <v>34</v>
      </c>
      <c r="M5387" s="598">
        <v>29128523</v>
      </c>
    </row>
    <row r="5388" spans="1:13">
      <c r="A5388" t="s">
        <v>17241</v>
      </c>
      <c r="B5388" t="s">
        <v>17152</v>
      </c>
      <c r="C5388" t="s">
        <v>15058</v>
      </c>
      <c r="D5388">
        <v>7034</v>
      </c>
      <c r="E5388" t="s">
        <v>17140</v>
      </c>
      <c r="F5388" t="s">
        <v>40</v>
      </c>
      <c r="G5388" t="s">
        <v>40</v>
      </c>
      <c r="H5388" t="s">
        <v>41</v>
      </c>
      <c r="I5388" t="s">
        <v>44</v>
      </c>
      <c r="J5388" t="s">
        <v>45</v>
      </c>
      <c r="K5388" t="s">
        <v>290</v>
      </c>
      <c r="L5388" t="s">
        <v>32</v>
      </c>
      <c r="M5388" s="598">
        <v>29452500</v>
      </c>
    </row>
    <row r="5389" spans="1:13">
      <c r="A5389" t="s">
        <v>17253</v>
      </c>
      <c r="B5389" t="s">
        <v>17152</v>
      </c>
      <c r="C5389" t="s">
        <v>15058</v>
      </c>
      <c r="D5389">
        <v>7034</v>
      </c>
      <c r="E5389" t="s">
        <v>17140</v>
      </c>
      <c r="F5389" t="s">
        <v>40</v>
      </c>
      <c r="G5389" t="s">
        <v>40</v>
      </c>
      <c r="H5389" t="s">
        <v>41</v>
      </c>
      <c r="I5389" t="s">
        <v>46</v>
      </c>
      <c r="J5389" t="s">
        <v>47</v>
      </c>
      <c r="K5389" t="s">
        <v>290</v>
      </c>
      <c r="L5389" t="s">
        <v>32</v>
      </c>
      <c r="M5389" s="598">
        <v>29452500</v>
      </c>
    </row>
    <row r="5390" spans="1:13">
      <c r="A5390" t="s">
        <v>17265</v>
      </c>
      <c r="B5390" t="s">
        <v>17152</v>
      </c>
      <c r="C5390" t="s">
        <v>15058</v>
      </c>
      <c r="D5390">
        <v>7034</v>
      </c>
      <c r="E5390" t="s">
        <v>17140</v>
      </c>
      <c r="F5390" t="s">
        <v>40</v>
      </c>
      <c r="G5390" t="s">
        <v>40</v>
      </c>
      <c r="H5390" t="s">
        <v>41</v>
      </c>
      <c r="I5390" t="s">
        <v>221</v>
      </c>
      <c r="J5390" t="s">
        <v>222</v>
      </c>
      <c r="K5390" t="s">
        <v>290</v>
      </c>
      <c r="L5390" t="s">
        <v>32</v>
      </c>
      <c r="M5390" s="598">
        <v>29452500</v>
      </c>
    </row>
    <row r="5391" spans="1:13">
      <c r="A5391" t="s">
        <v>17277</v>
      </c>
      <c r="B5391" t="s">
        <v>17152</v>
      </c>
      <c r="C5391" t="s">
        <v>15058</v>
      </c>
      <c r="D5391">
        <v>7034</v>
      </c>
      <c r="E5391" t="s">
        <v>17140</v>
      </c>
      <c r="F5391" t="s">
        <v>40</v>
      </c>
      <c r="G5391" t="s">
        <v>40</v>
      </c>
      <c r="H5391" t="s">
        <v>41</v>
      </c>
      <c r="I5391" t="s">
        <v>48</v>
      </c>
      <c r="J5391" t="s">
        <v>49</v>
      </c>
      <c r="K5391" t="s">
        <v>290</v>
      </c>
      <c r="L5391" t="s">
        <v>32</v>
      </c>
      <c r="M5391" s="598">
        <v>29452500</v>
      </c>
    </row>
    <row r="5392" spans="1:13">
      <c r="A5392" t="s">
        <v>17289</v>
      </c>
      <c r="B5392" t="s">
        <v>17152</v>
      </c>
      <c r="C5392" t="s">
        <v>15058</v>
      </c>
      <c r="D5392">
        <v>7034</v>
      </c>
      <c r="E5392" t="s">
        <v>17140</v>
      </c>
      <c r="F5392" t="s">
        <v>40</v>
      </c>
      <c r="G5392" t="s">
        <v>40</v>
      </c>
      <c r="H5392" t="s">
        <v>41</v>
      </c>
      <c r="I5392" t="s">
        <v>50</v>
      </c>
      <c r="J5392" t="s">
        <v>51</v>
      </c>
      <c r="K5392" t="s">
        <v>290</v>
      </c>
      <c r="L5392" t="s">
        <v>32</v>
      </c>
      <c r="M5392" s="598">
        <v>29452500</v>
      </c>
    </row>
    <row r="5393" spans="1:13">
      <c r="A5393" t="s">
        <v>17301</v>
      </c>
      <c r="B5393" t="s">
        <v>17152</v>
      </c>
      <c r="C5393" t="s">
        <v>15058</v>
      </c>
      <c r="D5393">
        <v>7034</v>
      </c>
      <c r="E5393" t="s">
        <v>17140</v>
      </c>
      <c r="F5393" t="s">
        <v>40</v>
      </c>
      <c r="G5393" t="s">
        <v>40</v>
      </c>
      <c r="H5393" t="s">
        <v>41</v>
      </c>
      <c r="I5393" t="s">
        <v>223</v>
      </c>
      <c r="J5393" t="s">
        <v>56</v>
      </c>
      <c r="K5393" t="s">
        <v>290</v>
      </c>
      <c r="L5393" t="s">
        <v>32</v>
      </c>
      <c r="M5393" s="598">
        <v>29452500</v>
      </c>
    </row>
    <row r="5394" spans="1:13">
      <c r="A5394" t="s">
        <v>17313</v>
      </c>
      <c r="B5394" t="s">
        <v>17152</v>
      </c>
      <c r="C5394" t="s">
        <v>15058</v>
      </c>
      <c r="D5394">
        <v>7034</v>
      </c>
      <c r="E5394" t="s">
        <v>17140</v>
      </c>
      <c r="F5394" t="s">
        <v>40</v>
      </c>
      <c r="G5394" t="s">
        <v>40</v>
      </c>
      <c r="H5394" t="s">
        <v>41</v>
      </c>
      <c r="I5394" t="s">
        <v>421</v>
      </c>
      <c r="J5394" t="s">
        <v>441</v>
      </c>
      <c r="K5394" t="s">
        <v>290</v>
      </c>
      <c r="L5394" t="s">
        <v>32</v>
      </c>
      <c r="M5394" s="598">
        <v>29452500</v>
      </c>
    </row>
    <row r="5395" spans="1:13">
      <c r="A5395" t="s">
        <v>17325</v>
      </c>
      <c r="B5395" t="s">
        <v>17152</v>
      </c>
      <c r="C5395" t="s">
        <v>15058</v>
      </c>
      <c r="D5395">
        <v>7034</v>
      </c>
      <c r="E5395" t="s">
        <v>17140</v>
      </c>
      <c r="F5395" t="s">
        <v>40</v>
      </c>
      <c r="G5395" t="s">
        <v>40</v>
      </c>
      <c r="H5395" t="s">
        <v>41</v>
      </c>
      <c r="I5395" t="s">
        <v>422</v>
      </c>
      <c r="J5395" t="s">
        <v>442</v>
      </c>
      <c r="K5395" t="s">
        <v>290</v>
      </c>
      <c r="L5395" t="s">
        <v>32</v>
      </c>
      <c r="M5395" s="598">
        <v>29452500</v>
      </c>
    </row>
    <row r="5396" spans="1:13">
      <c r="A5396" t="s">
        <v>17337</v>
      </c>
      <c r="B5396" t="s">
        <v>17152</v>
      </c>
      <c r="C5396" t="s">
        <v>15058</v>
      </c>
      <c r="D5396">
        <v>7034</v>
      </c>
      <c r="E5396" t="s">
        <v>17140</v>
      </c>
      <c r="F5396" t="s">
        <v>40</v>
      </c>
      <c r="G5396" t="s">
        <v>40</v>
      </c>
      <c r="H5396" t="s">
        <v>41</v>
      </c>
      <c r="I5396" t="s">
        <v>423</v>
      </c>
      <c r="J5396" t="s">
        <v>443</v>
      </c>
      <c r="K5396" t="s">
        <v>290</v>
      </c>
      <c r="L5396" t="s">
        <v>32</v>
      </c>
      <c r="M5396" s="598">
        <v>29452500</v>
      </c>
    </row>
    <row r="5397" spans="1:13">
      <c r="A5397" t="s">
        <v>17349</v>
      </c>
      <c r="B5397" t="s">
        <v>17152</v>
      </c>
      <c r="C5397" t="s">
        <v>15058</v>
      </c>
      <c r="D5397">
        <v>7034</v>
      </c>
      <c r="E5397" t="s">
        <v>17140</v>
      </c>
      <c r="F5397" t="s">
        <v>40</v>
      </c>
      <c r="G5397" t="s">
        <v>40</v>
      </c>
      <c r="H5397" t="s">
        <v>41</v>
      </c>
      <c r="I5397" t="s">
        <v>424</v>
      </c>
      <c r="J5397" t="s">
        <v>444</v>
      </c>
      <c r="K5397" t="s">
        <v>290</v>
      </c>
      <c r="L5397" t="s">
        <v>32</v>
      </c>
      <c r="M5397" s="598">
        <v>29452500</v>
      </c>
    </row>
    <row r="5398" spans="1:13">
      <c r="A5398" t="s">
        <v>17361</v>
      </c>
      <c r="B5398" t="s">
        <v>17152</v>
      </c>
      <c r="C5398" t="s">
        <v>15058</v>
      </c>
      <c r="D5398">
        <v>7034</v>
      </c>
      <c r="E5398" t="s">
        <v>17140</v>
      </c>
      <c r="F5398" t="s">
        <v>40</v>
      </c>
      <c r="G5398" t="s">
        <v>40</v>
      </c>
      <c r="H5398" t="s">
        <v>41</v>
      </c>
      <c r="I5398" t="s">
        <v>425</v>
      </c>
      <c r="J5398" t="s">
        <v>445</v>
      </c>
      <c r="K5398" t="s">
        <v>290</v>
      </c>
      <c r="L5398" t="s">
        <v>32</v>
      </c>
      <c r="M5398" s="598">
        <v>29452500</v>
      </c>
    </row>
    <row r="5399" spans="1:13">
      <c r="A5399" t="s">
        <v>17214</v>
      </c>
      <c r="B5399" t="s">
        <v>17146</v>
      </c>
      <c r="C5399" t="s">
        <v>15058</v>
      </c>
      <c r="D5399">
        <v>7034</v>
      </c>
      <c r="E5399" t="s">
        <v>17140</v>
      </c>
      <c r="F5399" t="s">
        <v>40</v>
      </c>
      <c r="G5399" t="s">
        <v>40</v>
      </c>
      <c r="H5399" t="s">
        <v>41</v>
      </c>
      <c r="I5399" t="s">
        <v>42</v>
      </c>
      <c r="J5399" t="s">
        <v>43</v>
      </c>
      <c r="K5399" t="s">
        <v>291</v>
      </c>
      <c r="L5399" t="s">
        <v>34</v>
      </c>
      <c r="M5399" s="598">
        <v>30792300</v>
      </c>
    </row>
    <row r="5400" spans="1:13">
      <c r="A5400" t="s">
        <v>17246</v>
      </c>
      <c r="B5400" t="s">
        <v>17162</v>
      </c>
      <c r="C5400" t="s">
        <v>15058</v>
      </c>
      <c r="D5400">
        <v>7034</v>
      </c>
      <c r="E5400" t="s">
        <v>17140</v>
      </c>
      <c r="F5400" t="s">
        <v>40</v>
      </c>
      <c r="G5400" t="s">
        <v>40</v>
      </c>
      <c r="H5400" t="s">
        <v>41</v>
      </c>
      <c r="I5400" t="s">
        <v>44</v>
      </c>
      <c r="J5400" t="s">
        <v>45</v>
      </c>
      <c r="K5400" t="s">
        <v>291</v>
      </c>
      <c r="L5400" t="s">
        <v>218</v>
      </c>
      <c r="M5400" s="598">
        <v>30926280</v>
      </c>
    </row>
    <row r="5401" spans="1:13">
      <c r="A5401" t="s">
        <v>17258</v>
      </c>
      <c r="B5401" t="s">
        <v>17162</v>
      </c>
      <c r="C5401" t="s">
        <v>15058</v>
      </c>
      <c r="D5401">
        <v>7034</v>
      </c>
      <c r="E5401" t="s">
        <v>17140</v>
      </c>
      <c r="F5401" t="s">
        <v>40</v>
      </c>
      <c r="G5401" t="s">
        <v>40</v>
      </c>
      <c r="H5401" t="s">
        <v>41</v>
      </c>
      <c r="I5401" t="s">
        <v>46</v>
      </c>
      <c r="J5401" t="s">
        <v>47</v>
      </c>
      <c r="K5401" t="s">
        <v>291</v>
      </c>
      <c r="L5401" t="s">
        <v>218</v>
      </c>
      <c r="M5401" s="598">
        <v>30926280</v>
      </c>
    </row>
    <row r="5402" spans="1:13">
      <c r="A5402" t="s">
        <v>17270</v>
      </c>
      <c r="B5402" t="s">
        <v>17162</v>
      </c>
      <c r="C5402" t="s">
        <v>15058</v>
      </c>
      <c r="D5402">
        <v>7034</v>
      </c>
      <c r="E5402" t="s">
        <v>17140</v>
      </c>
      <c r="F5402" t="s">
        <v>40</v>
      </c>
      <c r="G5402" t="s">
        <v>40</v>
      </c>
      <c r="H5402" t="s">
        <v>41</v>
      </c>
      <c r="I5402" t="s">
        <v>221</v>
      </c>
      <c r="J5402" t="s">
        <v>222</v>
      </c>
      <c r="K5402" t="s">
        <v>291</v>
      </c>
      <c r="L5402" t="s">
        <v>218</v>
      </c>
      <c r="M5402" s="598">
        <v>30926280</v>
      </c>
    </row>
    <row r="5403" spans="1:13">
      <c r="A5403" t="s">
        <v>17282</v>
      </c>
      <c r="B5403" t="s">
        <v>17162</v>
      </c>
      <c r="C5403" t="s">
        <v>15058</v>
      </c>
      <c r="D5403">
        <v>7034</v>
      </c>
      <c r="E5403" t="s">
        <v>17140</v>
      </c>
      <c r="F5403" t="s">
        <v>40</v>
      </c>
      <c r="G5403" t="s">
        <v>40</v>
      </c>
      <c r="H5403" t="s">
        <v>41</v>
      </c>
      <c r="I5403" t="s">
        <v>48</v>
      </c>
      <c r="J5403" t="s">
        <v>49</v>
      </c>
      <c r="K5403" t="s">
        <v>291</v>
      </c>
      <c r="L5403" t="s">
        <v>218</v>
      </c>
      <c r="M5403" s="598">
        <v>30926280</v>
      </c>
    </row>
    <row r="5404" spans="1:13">
      <c r="A5404" t="s">
        <v>17294</v>
      </c>
      <c r="B5404" t="s">
        <v>17162</v>
      </c>
      <c r="C5404" t="s">
        <v>15058</v>
      </c>
      <c r="D5404">
        <v>7034</v>
      </c>
      <c r="E5404" t="s">
        <v>17140</v>
      </c>
      <c r="F5404" t="s">
        <v>40</v>
      </c>
      <c r="G5404" t="s">
        <v>40</v>
      </c>
      <c r="H5404" t="s">
        <v>41</v>
      </c>
      <c r="I5404" t="s">
        <v>50</v>
      </c>
      <c r="J5404" t="s">
        <v>51</v>
      </c>
      <c r="K5404" t="s">
        <v>291</v>
      </c>
      <c r="L5404" t="s">
        <v>218</v>
      </c>
      <c r="M5404" s="598">
        <v>30926280</v>
      </c>
    </row>
    <row r="5405" spans="1:13">
      <c r="A5405" t="s">
        <v>17306</v>
      </c>
      <c r="B5405" t="s">
        <v>17162</v>
      </c>
      <c r="C5405" t="s">
        <v>15058</v>
      </c>
      <c r="D5405">
        <v>7034</v>
      </c>
      <c r="E5405" t="s">
        <v>17140</v>
      </c>
      <c r="F5405" t="s">
        <v>40</v>
      </c>
      <c r="G5405" t="s">
        <v>40</v>
      </c>
      <c r="H5405" t="s">
        <v>41</v>
      </c>
      <c r="I5405" t="s">
        <v>223</v>
      </c>
      <c r="J5405" t="s">
        <v>56</v>
      </c>
      <c r="K5405" t="s">
        <v>291</v>
      </c>
      <c r="L5405" t="s">
        <v>218</v>
      </c>
      <c r="M5405" s="598">
        <v>30926280</v>
      </c>
    </row>
    <row r="5406" spans="1:13">
      <c r="A5406" t="s">
        <v>17318</v>
      </c>
      <c r="B5406" t="s">
        <v>17162</v>
      </c>
      <c r="C5406" t="s">
        <v>15058</v>
      </c>
      <c r="D5406">
        <v>7034</v>
      </c>
      <c r="E5406" t="s">
        <v>17140</v>
      </c>
      <c r="F5406" t="s">
        <v>40</v>
      </c>
      <c r="G5406" t="s">
        <v>40</v>
      </c>
      <c r="H5406" t="s">
        <v>41</v>
      </c>
      <c r="I5406" t="s">
        <v>421</v>
      </c>
      <c r="J5406" t="s">
        <v>441</v>
      </c>
      <c r="K5406" t="s">
        <v>291</v>
      </c>
      <c r="L5406" t="s">
        <v>218</v>
      </c>
      <c r="M5406" s="598">
        <v>30926280</v>
      </c>
    </row>
    <row r="5407" spans="1:13">
      <c r="A5407" t="s">
        <v>17330</v>
      </c>
      <c r="B5407" t="s">
        <v>17162</v>
      </c>
      <c r="C5407" t="s">
        <v>15058</v>
      </c>
      <c r="D5407">
        <v>7034</v>
      </c>
      <c r="E5407" t="s">
        <v>17140</v>
      </c>
      <c r="F5407" t="s">
        <v>40</v>
      </c>
      <c r="G5407" t="s">
        <v>40</v>
      </c>
      <c r="H5407" t="s">
        <v>41</v>
      </c>
      <c r="I5407" t="s">
        <v>422</v>
      </c>
      <c r="J5407" t="s">
        <v>442</v>
      </c>
      <c r="K5407" t="s">
        <v>291</v>
      </c>
      <c r="L5407" t="s">
        <v>218</v>
      </c>
      <c r="M5407" s="598">
        <v>30926280</v>
      </c>
    </row>
    <row r="5408" spans="1:13">
      <c r="A5408" t="s">
        <v>17342</v>
      </c>
      <c r="B5408" t="s">
        <v>17162</v>
      </c>
      <c r="C5408" t="s">
        <v>15058</v>
      </c>
      <c r="D5408">
        <v>7034</v>
      </c>
      <c r="E5408" t="s">
        <v>17140</v>
      </c>
      <c r="F5408" t="s">
        <v>40</v>
      </c>
      <c r="G5408" t="s">
        <v>40</v>
      </c>
      <c r="H5408" t="s">
        <v>41</v>
      </c>
      <c r="I5408" t="s">
        <v>423</v>
      </c>
      <c r="J5408" t="s">
        <v>443</v>
      </c>
      <c r="K5408" t="s">
        <v>291</v>
      </c>
      <c r="L5408" t="s">
        <v>218</v>
      </c>
      <c r="M5408" s="598">
        <v>30926280</v>
      </c>
    </row>
    <row r="5409" spans="1:13">
      <c r="A5409" t="s">
        <v>17354</v>
      </c>
      <c r="B5409" t="s">
        <v>17162</v>
      </c>
      <c r="C5409" t="s">
        <v>15058</v>
      </c>
      <c r="D5409">
        <v>7034</v>
      </c>
      <c r="E5409" t="s">
        <v>17140</v>
      </c>
      <c r="F5409" t="s">
        <v>40</v>
      </c>
      <c r="G5409" t="s">
        <v>40</v>
      </c>
      <c r="H5409" t="s">
        <v>41</v>
      </c>
      <c r="I5409" t="s">
        <v>424</v>
      </c>
      <c r="J5409" t="s">
        <v>444</v>
      </c>
      <c r="K5409" t="s">
        <v>291</v>
      </c>
      <c r="L5409" t="s">
        <v>218</v>
      </c>
      <c r="M5409" s="598">
        <v>30926280</v>
      </c>
    </row>
    <row r="5410" spans="1:13">
      <c r="A5410" t="s">
        <v>17366</v>
      </c>
      <c r="B5410" t="s">
        <v>17162</v>
      </c>
      <c r="C5410" t="s">
        <v>15058</v>
      </c>
      <c r="D5410">
        <v>7034</v>
      </c>
      <c r="E5410" t="s">
        <v>17140</v>
      </c>
      <c r="F5410" t="s">
        <v>40</v>
      </c>
      <c r="G5410" t="s">
        <v>40</v>
      </c>
      <c r="H5410" t="s">
        <v>41</v>
      </c>
      <c r="I5410" t="s">
        <v>425</v>
      </c>
      <c r="J5410" t="s">
        <v>445</v>
      </c>
      <c r="K5410" t="s">
        <v>291</v>
      </c>
      <c r="L5410" t="s">
        <v>218</v>
      </c>
      <c r="M5410" s="598">
        <v>30926280</v>
      </c>
    </row>
    <row r="5411" spans="1:13">
      <c r="A5411" t="s">
        <v>17224</v>
      </c>
      <c r="B5411" t="s">
        <v>17142</v>
      </c>
      <c r="C5411" t="s">
        <v>15058</v>
      </c>
      <c r="D5411">
        <v>7034</v>
      </c>
      <c r="E5411" t="s">
        <v>17140</v>
      </c>
      <c r="F5411" t="s">
        <v>40</v>
      </c>
      <c r="G5411" t="s">
        <v>40</v>
      </c>
      <c r="H5411" t="s">
        <v>41</v>
      </c>
      <c r="I5411" t="s">
        <v>219</v>
      </c>
      <c r="J5411" t="s">
        <v>220</v>
      </c>
      <c r="K5411" t="s">
        <v>1171</v>
      </c>
      <c r="L5411" t="s">
        <v>34</v>
      </c>
      <c r="M5411" s="598">
        <v>32257880</v>
      </c>
    </row>
    <row r="5412" spans="1:13">
      <c r="A5412" t="s">
        <v>17229</v>
      </c>
      <c r="B5412" t="s">
        <v>17152</v>
      </c>
      <c r="C5412" t="s">
        <v>15058</v>
      </c>
      <c r="D5412">
        <v>7034</v>
      </c>
      <c r="E5412" t="s">
        <v>17140</v>
      </c>
      <c r="F5412" t="s">
        <v>40</v>
      </c>
      <c r="G5412" t="s">
        <v>40</v>
      </c>
      <c r="H5412" t="s">
        <v>41</v>
      </c>
      <c r="I5412" t="s">
        <v>219</v>
      </c>
      <c r="J5412" t="s">
        <v>220</v>
      </c>
      <c r="K5412" t="s">
        <v>290</v>
      </c>
      <c r="L5412" t="s">
        <v>32</v>
      </c>
      <c r="M5412" s="598">
        <v>32617200</v>
      </c>
    </row>
    <row r="5413" spans="1:13">
      <c r="A5413" t="s">
        <v>17202</v>
      </c>
      <c r="B5413" t="s">
        <v>17146</v>
      </c>
      <c r="C5413" t="s">
        <v>15058</v>
      </c>
      <c r="D5413">
        <v>7034</v>
      </c>
      <c r="E5413" t="s">
        <v>17140</v>
      </c>
      <c r="F5413" t="s">
        <v>40</v>
      </c>
      <c r="G5413" t="s">
        <v>40</v>
      </c>
      <c r="H5413" t="s">
        <v>41</v>
      </c>
      <c r="I5413" t="s">
        <v>324</v>
      </c>
      <c r="J5413" t="s">
        <v>688</v>
      </c>
      <c r="K5413" t="s">
        <v>291</v>
      </c>
      <c r="L5413" t="s">
        <v>34</v>
      </c>
      <c r="M5413" s="598">
        <v>33495000</v>
      </c>
    </row>
    <row r="5414" spans="1:13">
      <c r="A5414" t="s">
        <v>17239</v>
      </c>
      <c r="B5414" t="s">
        <v>17148</v>
      </c>
      <c r="C5414" t="s">
        <v>15058</v>
      </c>
      <c r="D5414">
        <v>7034</v>
      </c>
      <c r="E5414" t="s">
        <v>17140</v>
      </c>
      <c r="F5414" t="s">
        <v>40</v>
      </c>
      <c r="G5414" t="s">
        <v>40</v>
      </c>
      <c r="H5414" t="s">
        <v>41</v>
      </c>
      <c r="I5414" t="s">
        <v>44</v>
      </c>
      <c r="J5414" t="s">
        <v>45</v>
      </c>
      <c r="K5414" t="s">
        <v>1170</v>
      </c>
      <c r="L5414" t="s">
        <v>32</v>
      </c>
      <c r="M5414" s="598">
        <v>33870375</v>
      </c>
    </row>
    <row r="5415" spans="1:13">
      <c r="A5415" t="s">
        <v>17251</v>
      </c>
      <c r="B5415" t="s">
        <v>17148</v>
      </c>
      <c r="C5415" t="s">
        <v>15058</v>
      </c>
      <c r="D5415">
        <v>7034</v>
      </c>
      <c r="E5415" t="s">
        <v>17140</v>
      </c>
      <c r="F5415" t="s">
        <v>40</v>
      </c>
      <c r="G5415" t="s">
        <v>40</v>
      </c>
      <c r="H5415" t="s">
        <v>41</v>
      </c>
      <c r="I5415" t="s">
        <v>46</v>
      </c>
      <c r="J5415" t="s">
        <v>47</v>
      </c>
      <c r="K5415" t="s">
        <v>1170</v>
      </c>
      <c r="L5415" t="s">
        <v>32</v>
      </c>
      <c r="M5415" s="598">
        <v>33870375</v>
      </c>
    </row>
    <row r="5416" spans="1:13">
      <c r="A5416" t="s">
        <v>17263</v>
      </c>
      <c r="B5416" t="s">
        <v>17148</v>
      </c>
      <c r="C5416" t="s">
        <v>15058</v>
      </c>
      <c r="D5416">
        <v>7034</v>
      </c>
      <c r="E5416" t="s">
        <v>17140</v>
      </c>
      <c r="F5416" t="s">
        <v>40</v>
      </c>
      <c r="G5416" t="s">
        <v>40</v>
      </c>
      <c r="H5416" t="s">
        <v>41</v>
      </c>
      <c r="I5416" t="s">
        <v>221</v>
      </c>
      <c r="J5416" t="s">
        <v>222</v>
      </c>
      <c r="K5416" t="s">
        <v>1170</v>
      </c>
      <c r="L5416" t="s">
        <v>32</v>
      </c>
      <c r="M5416" s="598">
        <v>33870375</v>
      </c>
    </row>
    <row r="5417" spans="1:13">
      <c r="A5417" t="s">
        <v>17275</v>
      </c>
      <c r="B5417" t="s">
        <v>17148</v>
      </c>
      <c r="C5417" t="s">
        <v>15058</v>
      </c>
      <c r="D5417">
        <v>7034</v>
      </c>
      <c r="E5417" t="s">
        <v>17140</v>
      </c>
      <c r="F5417" t="s">
        <v>40</v>
      </c>
      <c r="G5417" t="s">
        <v>40</v>
      </c>
      <c r="H5417" t="s">
        <v>41</v>
      </c>
      <c r="I5417" t="s">
        <v>48</v>
      </c>
      <c r="J5417" t="s">
        <v>49</v>
      </c>
      <c r="K5417" t="s">
        <v>1170</v>
      </c>
      <c r="L5417" t="s">
        <v>32</v>
      </c>
      <c r="M5417" s="598">
        <v>33870375</v>
      </c>
    </row>
    <row r="5418" spans="1:13">
      <c r="A5418" t="s">
        <v>17287</v>
      </c>
      <c r="B5418" t="s">
        <v>17148</v>
      </c>
      <c r="C5418" t="s">
        <v>15058</v>
      </c>
      <c r="D5418">
        <v>7034</v>
      </c>
      <c r="E5418" t="s">
        <v>17140</v>
      </c>
      <c r="F5418" t="s">
        <v>40</v>
      </c>
      <c r="G5418" t="s">
        <v>40</v>
      </c>
      <c r="H5418" t="s">
        <v>41</v>
      </c>
      <c r="I5418" t="s">
        <v>50</v>
      </c>
      <c r="J5418" t="s">
        <v>51</v>
      </c>
      <c r="K5418" t="s">
        <v>1170</v>
      </c>
      <c r="L5418" t="s">
        <v>32</v>
      </c>
      <c r="M5418" s="598">
        <v>33870375</v>
      </c>
    </row>
    <row r="5419" spans="1:13">
      <c r="A5419" t="s">
        <v>17299</v>
      </c>
      <c r="B5419" t="s">
        <v>17148</v>
      </c>
      <c r="C5419" t="s">
        <v>15058</v>
      </c>
      <c r="D5419">
        <v>7034</v>
      </c>
      <c r="E5419" t="s">
        <v>17140</v>
      </c>
      <c r="F5419" t="s">
        <v>40</v>
      </c>
      <c r="G5419" t="s">
        <v>40</v>
      </c>
      <c r="H5419" t="s">
        <v>41</v>
      </c>
      <c r="I5419" t="s">
        <v>223</v>
      </c>
      <c r="J5419" t="s">
        <v>56</v>
      </c>
      <c r="K5419" t="s">
        <v>1170</v>
      </c>
      <c r="L5419" t="s">
        <v>32</v>
      </c>
      <c r="M5419" s="598">
        <v>33870375</v>
      </c>
    </row>
    <row r="5420" spans="1:13">
      <c r="A5420" t="s">
        <v>17311</v>
      </c>
      <c r="B5420" t="s">
        <v>17148</v>
      </c>
      <c r="C5420" t="s">
        <v>15058</v>
      </c>
      <c r="D5420">
        <v>7034</v>
      </c>
      <c r="E5420" t="s">
        <v>17140</v>
      </c>
      <c r="F5420" t="s">
        <v>40</v>
      </c>
      <c r="G5420" t="s">
        <v>40</v>
      </c>
      <c r="H5420" t="s">
        <v>41</v>
      </c>
      <c r="I5420" t="s">
        <v>421</v>
      </c>
      <c r="J5420" t="s">
        <v>441</v>
      </c>
      <c r="K5420" t="s">
        <v>1170</v>
      </c>
      <c r="L5420" t="s">
        <v>32</v>
      </c>
      <c r="M5420" s="598">
        <v>33870375</v>
      </c>
    </row>
    <row r="5421" spans="1:13">
      <c r="A5421" t="s">
        <v>17323</v>
      </c>
      <c r="B5421" t="s">
        <v>17148</v>
      </c>
      <c r="C5421" t="s">
        <v>15058</v>
      </c>
      <c r="D5421">
        <v>7034</v>
      </c>
      <c r="E5421" t="s">
        <v>17140</v>
      </c>
      <c r="F5421" t="s">
        <v>40</v>
      </c>
      <c r="G5421" t="s">
        <v>40</v>
      </c>
      <c r="H5421" t="s">
        <v>41</v>
      </c>
      <c r="I5421" t="s">
        <v>422</v>
      </c>
      <c r="J5421" t="s">
        <v>442</v>
      </c>
      <c r="K5421" t="s">
        <v>1170</v>
      </c>
      <c r="L5421" t="s">
        <v>32</v>
      </c>
      <c r="M5421" s="598">
        <v>33870375</v>
      </c>
    </row>
    <row r="5422" spans="1:13">
      <c r="A5422" t="s">
        <v>17335</v>
      </c>
      <c r="B5422" t="s">
        <v>17148</v>
      </c>
      <c r="C5422" t="s">
        <v>15058</v>
      </c>
      <c r="D5422">
        <v>7034</v>
      </c>
      <c r="E5422" t="s">
        <v>17140</v>
      </c>
      <c r="F5422" t="s">
        <v>40</v>
      </c>
      <c r="G5422" t="s">
        <v>40</v>
      </c>
      <c r="H5422" t="s">
        <v>41</v>
      </c>
      <c r="I5422" t="s">
        <v>423</v>
      </c>
      <c r="J5422" t="s">
        <v>443</v>
      </c>
      <c r="K5422" t="s">
        <v>1170</v>
      </c>
      <c r="L5422" t="s">
        <v>32</v>
      </c>
      <c r="M5422" s="598">
        <v>33870375</v>
      </c>
    </row>
    <row r="5423" spans="1:13">
      <c r="A5423" t="s">
        <v>17347</v>
      </c>
      <c r="B5423" t="s">
        <v>17148</v>
      </c>
      <c r="C5423" t="s">
        <v>15058</v>
      </c>
      <c r="D5423">
        <v>7034</v>
      </c>
      <c r="E5423" t="s">
        <v>17140</v>
      </c>
      <c r="F5423" t="s">
        <v>40</v>
      </c>
      <c r="G5423" t="s">
        <v>40</v>
      </c>
      <c r="H5423" t="s">
        <v>41</v>
      </c>
      <c r="I5423" t="s">
        <v>424</v>
      </c>
      <c r="J5423" t="s">
        <v>444</v>
      </c>
      <c r="K5423" t="s">
        <v>1170</v>
      </c>
      <c r="L5423" t="s">
        <v>32</v>
      </c>
      <c r="M5423" s="598">
        <v>33870375</v>
      </c>
    </row>
    <row r="5424" spans="1:13">
      <c r="A5424" t="s">
        <v>17359</v>
      </c>
      <c r="B5424" t="s">
        <v>17148</v>
      </c>
      <c r="C5424" t="s">
        <v>15058</v>
      </c>
      <c r="D5424">
        <v>7034</v>
      </c>
      <c r="E5424" t="s">
        <v>17140</v>
      </c>
      <c r="F5424" t="s">
        <v>40</v>
      </c>
      <c r="G5424" t="s">
        <v>40</v>
      </c>
      <c r="H5424" t="s">
        <v>41</v>
      </c>
      <c r="I5424" t="s">
        <v>425</v>
      </c>
      <c r="J5424" t="s">
        <v>445</v>
      </c>
      <c r="K5424" t="s">
        <v>1170</v>
      </c>
      <c r="L5424" t="s">
        <v>32</v>
      </c>
      <c r="M5424" s="598">
        <v>33870375</v>
      </c>
    </row>
    <row r="5425" spans="1:13">
      <c r="A5425" t="s">
        <v>17234</v>
      </c>
      <c r="B5425" t="s">
        <v>17162</v>
      </c>
      <c r="C5425" t="s">
        <v>15058</v>
      </c>
      <c r="D5425">
        <v>7034</v>
      </c>
      <c r="E5425" t="s">
        <v>17140</v>
      </c>
      <c r="F5425" t="s">
        <v>40</v>
      </c>
      <c r="G5425" t="s">
        <v>40</v>
      </c>
      <c r="H5425" t="s">
        <v>41</v>
      </c>
      <c r="I5425" t="s">
        <v>219</v>
      </c>
      <c r="J5425" t="s">
        <v>220</v>
      </c>
      <c r="K5425" t="s">
        <v>291</v>
      </c>
      <c r="L5425" t="s">
        <v>218</v>
      </c>
      <c r="M5425" s="598">
        <v>34248060</v>
      </c>
    </row>
    <row r="5426" spans="1:13">
      <c r="A5426" t="s">
        <v>17212</v>
      </c>
      <c r="B5426" t="s">
        <v>17142</v>
      </c>
      <c r="C5426" t="s">
        <v>15058</v>
      </c>
      <c r="D5426">
        <v>7034</v>
      </c>
      <c r="E5426" t="s">
        <v>17140</v>
      </c>
      <c r="F5426" t="s">
        <v>40</v>
      </c>
      <c r="G5426" t="s">
        <v>40</v>
      </c>
      <c r="H5426" t="s">
        <v>41</v>
      </c>
      <c r="I5426" t="s">
        <v>42</v>
      </c>
      <c r="J5426" t="s">
        <v>43</v>
      </c>
      <c r="K5426" t="s">
        <v>1171</v>
      </c>
      <c r="L5426" t="s">
        <v>34</v>
      </c>
      <c r="M5426" s="598">
        <v>35411145</v>
      </c>
    </row>
    <row r="5427" spans="1:13">
      <c r="A5427" t="s">
        <v>17244</v>
      </c>
      <c r="B5427" t="s">
        <v>17158</v>
      </c>
      <c r="C5427" t="s">
        <v>15058</v>
      </c>
      <c r="D5427">
        <v>7034</v>
      </c>
      <c r="E5427" t="s">
        <v>17140</v>
      </c>
      <c r="F5427" t="s">
        <v>40</v>
      </c>
      <c r="G5427" t="s">
        <v>40</v>
      </c>
      <c r="H5427" t="s">
        <v>41</v>
      </c>
      <c r="I5427" t="s">
        <v>44</v>
      </c>
      <c r="J5427" t="s">
        <v>45</v>
      </c>
      <c r="K5427" t="s">
        <v>1171</v>
      </c>
      <c r="L5427" t="s">
        <v>218</v>
      </c>
      <c r="M5427" s="598">
        <v>35565222</v>
      </c>
    </row>
    <row r="5428" spans="1:13">
      <c r="A5428" t="s">
        <v>17256</v>
      </c>
      <c r="B5428" t="s">
        <v>17158</v>
      </c>
      <c r="C5428" t="s">
        <v>15058</v>
      </c>
      <c r="D5428">
        <v>7034</v>
      </c>
      <c r="E5428" t="s">
        <v>17140</v>
      </c>
      <c r="F5428" t="s">
        <v>40</v>
      </c>
      <c r="G5428" t="s">
        <v>40</v>
      </c>
      <c r="H5428" t="s">
        <v>41</v>
      </c>
      <c r="I5428" t="s">
        <v>46</v>
      </c>
      <c r="J5428" t="s">
        <v>47</v>
      </c>
      <c r="K5428" t="s">
        <v>1171</v>
      </c>
      <c r="L5428" t="s">
        <v>218</v>
      </c>
      <c r="M5428" s="598">
        <v>35565222</v>
      </c>
    </row>
    <row r="5429" spans="1:13">
      <c r="A5429" t="s">
        <v>17268</v>
      </c>
      <c r="B5429" t="s">
        <v>17158</v>
      </c>
      <c r="C5429" t="s">
        <v>15058</v>
      </c>
      <c r="D5429">
        <v>7034</v>
      </c>
      <c r="E5429" t="s">
        <v>17140</v>
      </c>
      <c r="F5429" t="s">
        <v>40</v>
      </c>
      <c r="G5429" t="s">
        <v>40</v>
      </c>
      <c r="H5429" t="s">
        <v>41</v>
      </c>
      <c r="I5429" t="s">
        <v>221</v>
      </c>
      <c r="J5429" t="s">
        <v>222</v>
      </c>
      <c r="K5429" t="s">
        <v>1171</v>
      </c>
      <c r="L5429" t="s">
        <v>218</v>
      </c>
      <c r="M5429" s="598">
        <v>35565222</v>
      </c>
    </row>
    <row r="5430" spans="1:13">
      <c r="A5430" t="s">
        <v>17280</v>
      </c>
      <c r="B5430" t="s">
        <v>17158</v>
      </c>
      <c r="C5430" t="s">
        <v>15058</v>
      </c>
      <c r="D5430">
        <v>7034</v>
      </c>
      <c r="E5430" t="s">
        <v>17140</v>
      </c>
      <c r="F5430" t="s">
        <v>40</v>
      </c>
      <c r="G5430" t="s">
        <v>40</v>
      </c>
      <c r="H5430" t="s">
        <v>41</v>
      </c>
      <c r="I5430" t="s">
        <v>48</v>
      </c>
      <c r="J5430" t="s">
        <v>49</v>
      </c>
      <c r="K5430" t="s">
        <v>1171</v>
      </c>
      <c r="L5430" t="s">
        <v>218</v>
      </c>
      <c r="M5430" s="598">
        <v>35565222</v>
      </c>
    </row>
    <row r="5431" spans="1:13">
      <c r="A5431" t="s">
        <v>17292</v>
      </c>
      <c r="B5431" t="s">
        <v>17158</v>
      </c>
      <c r="C5431" t="s">
        <v>15058</v>
      </c>
      <c r="D5431">
        <v>7034</v>
      </c>
      <c r="E5431" t="s">
        <v>17140</v>
      </c>
      <c r="F5431" t="s">
        <v>40</v>
      </c>
      <c r="G5431" t="s">
        <v>40</v>
      </c>
      <c r="H5431" t="s">
        <v>41</v>
      </c>
      <c r="I5431" t="s">
        <v>50</v>
      </c>
      <c r="J5431" t="s">
        <v>51</v>
      </c>
      <c r="K5431" t="s">
        <v>1171</v>
      </c>
      <c r="L5431" t="s">
        <v>218</v>
      </c>
      <c r="M5431" s="598">
        <v>35565222</v>
      </c>
    </row>
    <row r="5432" spans="1:13">
      <c r="A5432" t="s">
        <v>17304</v>
      </c>
      <c r="B5432" t="s">
        <v>17158</v>
      </c>
      <c r="C5432" t="s">
        <v>15058</v>
      </c>
      <c r="D5432">
        <v>7034</v>
      </c>
      <c r="E5432" t="s">
        <v>17140</v>
      </c>
      <c r="F5432" t="s">
        <v>40</v>
      </c>
      <c r="G5432" t="s">
        <v>40</v>
      </c>
      <c r="H5432" t="s">
        <v>41</v>
      </c>
      <c r="I5432" t="s">
        <v>223</v>
      </c>
      <c r="J5432" t="s">
        <v>56</v>
      </c>
      <c r="K5432" t="s">
        <v>1171</v>
      </c>
      <c r="L5432" t="s">
        <v>218</v>
      </c>
      <c r="M5432" s="598">
        <v>35565222</v>
      </c>
    </row>
    <row r="5433" spans="1:13">
      <c r="A5433" t="s">
        <v>17316</v>
      </c>
      <c r="B5433" t="s">
        <v>17158</v>
      </c>
      <c r="C5433" t="s">
        <v>15058</v>
      </c>
      <c r="D5433">
        <v>7034</v>
      </c>
      <c r="E5433" t="s">
        <v>17140</v>
      </c>
      <c r="F5433" t="s">
        <v>40</v>
      </c>
      <c r="G5433" t="s">
        <v>40</v>
      </c>
      <c r="H5433" t="s">
        <v>41</v>
      </c>
      <c r="I5433" t="s">
        <v>421</v>
      </c>
      <c r="J5433" t="s">
        <v>441</v>
      </c>
      <c r="K5433" t="s">
        <v>1171</v>
      </c>
      <c r="L5433" t="s">
        <v>218</v>
      </c>
      <c r="M5433" s="598">
        <v>35565222</v>
      </c>
    </row>
    <row r="5434" spans="1:13">
      <c r="A5434" t="s">
        <v>17328</v>
      </c>
      <c r="B5434" t="s">
        <v>17158</v>
      </c>
      <c r="C5434" t="s">
        <v>15058</v>
      </c>
      <c r="D5434">
        <v>7034</v>
      </c>
      <c r="E5434" t="s">
        <v>17140</v>
      </c>
      <c r="F5434" t="s">
        <v>40</v>
      </c>
      <c r="G5434" t="s">
        <v>40</v>
      </c>
      <c r="H5434" t="s">
        <v>41</v>
      </c>
      <c r="I5434" t="s">
        <v>422</v>
      </c>
      <c r="J5434" t="s">
        <v>442</v>
      </c>
      <c r="K5434" t="s">
        <v>1171</v>
      </c>
      <c r="L5434" t="s">
        <v>218</v>
      </c>
      <c r="M5434" s="598">
        <v>35565222</v>
      </c>
    </row>
    <row r="5435" spans="1:13">
      <c r="A5435" t="s">
        <v>17340</v>
      </c>
      <c r="B5435" t="s">
        <v>17158</v>
      </c>
      <c r="C5435" t="s">
        <v>15058</v>
      </c>
      <c r="D5435">
        <v>7034</v>
      </c>
      <c r="E5435" t="s">
        <v>17140</v>
      </c>
      <c r="F5435" t="s">
        <v>40</v>
      </c>
      <c r="G5435" t="s">
        <v>40</v>
      </c>
      <c r="H5435" t="s">
        <v>41</v>
      </c>
      <c r="I5435" t="s">
        <v>423</v>
      </c>
      <c r="J5435" t="s">
        <v>443</v>
      </c>
      <c r="K5435" t="s">
        <v>1171</v>
      </c>
      <c r="L5435" t="s">
        <v>218</v>
      </c>
      <c r="M5435" s="598">
        <v>35565222</v>
      </c>
    </row>
    <row r="5436" spans="1:13">
      <c r="A5436" t="s">
        <v>17352</v>
      </c>
      <c r="B5436" t="s">
        <v>17158</v>
      </c>
      <c r="C5436" t="s">
        <v>15058</v>
      </c>
      <c r="D5436">
        <v>7034</v>
      </c>
      <c r="E5436" t="s">
        <v>17140</v>
      </c>
      <c r="F5436" t="s">
        <v>40</v>
      </c>
      <c r="G5436" t="s">
        <v>40</v>
      </c>
      <c r="H5436" t="s">
        <v>41</v>
      </c>
      <c r="I5436" t="s">
        <v>424</v>
      </c>
      <c r="J5436" t="s">
        <v>444</v>
      </c>
      <c r="K5436" t="s">
        <v>1171</v>
      </c>
      <c r="L5436" t="s">
        <v>218</v>
      </c>
      <c r="M5436" s="598">
        <v>35565222</v>
      </c>
    </row>
    <row r="5437" spans="1:13">
      <c r="A5437" t="s">
        <v>17364</v>
      </c>
      <c r="B5437" t="s">
        <v>17158</v>
      </c>
      <c r="C5437" t="s">
        <v>15058</v>
      </c>
      <c r="D5437">
        <v>7034</v>
      </c>
      <c r="E5437" t="s">
        <v>17140</v>
      </c>
      <c r="F5437" t="s">
        <v>40</v>
      </c>
      <c r="G5437" t="s">
        <v>40</v>
      </c>
      <c r="H5437" t="s">
        <v>41</v>
      </c>
      <c r="I5437" t="s">
        <v>425</v>
      </c>
      <c r="J5437" t="s">
        <v>445</v>
      </c>
      <c r="K5437" t="s">
        <v>1171</v>
      </c>
      <c r="L5437" t="s">
        <v>218</v>
      </c>
      <c r="M5437" s="598">
        <v>35565222</v>
      </c>
    </row>
    <row r="5438" spans="1:13">
      <c r="A5438" t="s">
        <v>17217</v>
      </c>
      <c r="B5438" t="s">
        <v>17152</v>
      </c>
      <c r="C5438" t="s">
        <v>15058</v>
      </c>
      <c r="D5438">
        <v>7034</v>
      </c>
      <c r="E5438" t="s">
        <v>17140</v>
      </c>
      <c r="F5438" t="s">
        <v>40</v>
      </c>
      <c r="G5438" t="s">
        <v>40</v>
      </c>
      <c r="H5438" t="s">
        <v>41</v>
      </c>
      <c r="I5438" t="s">
        <v>42</v>
      </c>
      <c r="J5438" t="s">
        <v>43</v>
      </c>
      <c r="K5438" t="s">
        <v>290</v>
      </c>
      <c r="L5438" t="s">
        <v>32</v>
      </c>
      <c r="M5438" s="598">
        <v>35805000</v>
      </c>
    </row>
    <row r="5439" spans="1:13">
      <c r="A5439" t="s">
        <v>17145</v>
      </c>
      <c r="B5439" t="s">
        <v>17146</v>
      </c>
      <c r="C5439" t="s">
        <v>15058</v>
      </c>
      <c r="D5439">
        <v>7034</v>
      </c>
      <c r="E5439" t="s">
        <v>17140</v>
      </c>
      <c r="F5439" t="s">
        <v>40</v>
      </c>
      <c r="G5439" t="s">
        <v>40</v>
      </c>
      <c r="H5439" t="s">
        <v>41</v>
      </c>
      <c r="I5439" t="s">
        <v>316</v>
      </c>
      <c r="J5439" t="s">
        <v>684</v>
      </c>
      <c r="K5439" t="s">
        <v>291</v>
      </c>
      <c r="L5439" t="s">
        <v>34</v>
      </c>
      <c r="M5439" s="598">
        <v>36216180</v>
      </c>
    </row>
    <row r="5440" spans="1:13">
      <c r="A5440" t="s">
        <v>17166</v>
      </c>
      <c r="B5440" t="s">
        <v>17146</v>
      </c>
      <c r="C5440" t="s">
        <v>15058</v>
      </c>
      <c r="D5440">
        <v>7034</v>
      </c>
      <c r="E5440" t="s">
        <v>17140</v>
      </c>
      <c r="F5440" t="s">
        <v>40</v>
      </c>
      <c r="G5440" t="s">
        <v>40</v>
      </c>
      <c r="H5440" t="s">
        <v>41</v>
      </c>
      <c r="I5440" t="s">
        <v>318</v>
      </c>
      <c r="J5440" t="s">
        <v>685</v>
      </c>
      <c r="K5440" t="s">
        <v>291</v>
      </c>
      <c r="L5440" t="s">
        <v>34</v>
      </c>
      <c r="M5440" s="598">
        <v>36216180</v>
      </c>
    </row>
    <row r="5441" spans="1:13">
      <c r="A5441" t="s">
        <v>17178</v>
      </c>
      <c r="B5441" t="s">
        <v>17146</v>
      </c>
      <c r="C5441" t="s">
        <v>15058</v>
      </c>
      <c r="D5441">
        <v>7034</v>
      </c>
      <c r="E5441" t="s">
        <v>17140</v>
      </c>
      <c r="F5441" t="s">
        <v>40</v>
      </c>
      <c r="G5441" t="s">
        <v>40</v>
      </c>
      <c r="H5441" t="s">
        <v>41</v>
      </c>
      <c r="I5441" t="s">
        <v>320</v>
      </c>
      <c r="J5441" t="s">
        <v>686</v>
      </c>
      <c r="K5441" t="s">
        <v>291</v>
      </c>
      <c r="L5441" t="s">
        <v>34</v>
      </c>
      <c r="M5441" s="598">
        <v>36216180</v>
      </c>
    </row>
    <row r="5442" spans="1:13">
      <c r="A5442" t="s">
        <v>17190</v>
      </c>
      <c r="B5442" t="s">
        <v>17146</v>
      </c>
      <c r="C5442" t="s">
        <v>15058</v>
      </c>
      <c r="D5442">
        <v>7034</v>
      </c>
      <c r="E5442" t="s">
        <v>17140</v>
      </c>
      <c r="F5442" t="s">
        <v>40</v>
      </c>
      <c r="G5442" t="s">
        <v>40</v>
      </c>
      <c r="H5442" t="s">
        <v>41</v>
      </c>
      <c r="I5442" t="s">
        <v>322</v>
      </c>
      <c r="J5442" t="s">
        <v>687</v>
      </c>
      <c r="K5442" t="s">
        <v>291</v>
      </c>
      <c r="L5442" t="s">
        <v>34</v>
      </c>
      <c r="M5442" s="598">
        <v>36216180</v>
      </c>
    </row>
    <row r="5443" spans="1:13">
      <c r="A5443" t="s">
        <v>17227</v>
      </c>
      <c r="B5443" t="s">
        <v>17148</v>
      </c>
      <c r="C5443" t="s">
        <v>15058</v>
      </c>
      <c r="D5443">
        <v>7034</v>
      </c>
      <c r="E5443" t="s">
        <v>17140</v>
      </c>
      <c r="F5443" t="s">
        <v>40</v>
      </c>
      <c r="G5443" t="s">
        <v>40</v>
      </c>
      <c r="H5443" t="s">
        <v>41</v>
      </c>
      <c r="I5443" t="s">
        <v>219</v>
      </c>
      <c r="J5443" t="s">
        <v>220</v>
      </c>
      <c r="K5443" t="s">
        <v>1170</v>
      </c>
      <c r="L5443" t="s">
        <v>32</v>
      </c>
      <c r="M5443" s="598">
        <v>37509780</v>
      </c>
    </row>
    <row r="5444" spans="1:13">
      <c r="A5444" t="s">
        <v>17222</v>
      </c>
      <c r="B5444" t="s">
        <v>17162</v>
      </c>
      <c r="C5444" t="s">
        <v>15058</v>
      </c>
      <c r="D5444">
        <v>7034</v>
      </c>
      <c r="E5444" t="s">
        <v>17140</v>
      </c>
      <c r="F5444" t="s">
        <v>40</v>
      </c>
      <c r="G5444" t="s">
        <v>40</v>
      </c>
      <c r="H5444" t="s">
        <v>41</v>
      </c>
      <c r="I5444" t="s">
        <v>42</v>
      </c>
      <c r="J5444" t="s">
        <v>43</v>
      </c>
      <c r="K5444" t="s">
        <v>291</v>
      </c>
      <c r="L5444" t="s">
        <v>218</v>
      </c>
      <c r="M5444" s="598">
        <v>37595250</v>
      </c>
    </row>
    <row r="5445" spans="1:13">
      <c r="A5445" t="s">
        <v>17200</v>
      </c>
      <c r="B5445" t="s">
        <v>17142</v>
      </c>
      <c r="C5445" t="s">
        <v>15058</v>
      </c>
      <c r="D5445">
        <v>7034</v>
      </c>
      <c r="E5445" t="s">
        <v>17140</v>
      </c>
      <c r="F5445" t="s">
        <v>40</v>
      </c>
      <c r="G5445" t="s">
        <v>40</v>
      </c>
      <c r="H5445" t="s">
        <v>41</v>
      </c>
      <c r="I5445" t="s">
        <v>324</v>
      </c>
      <c r="J5445" t="s">
        <v>688</v>
      </c>
      <c r="K5445" t="s">
        <v>1171</v>
      </c>
      <c r="L5445" t="s">
        <v>34</v>
      </c>
      <c r="M5445" s="598">
        <v>38519250</v>
      </c>
    </row>
    <row r="5446" spans="1:13">
      <c r="A5446" t="s">
        <v>17205</v>
      </c>
      <c r="B5446" t="s">
        <v>17152</v>
      </c>
      <c r="C5446" t="s">
        <v>15058</v>
      </c>
      <c r="D5446">
        <v>7034</v>
      </c>
      <c r="E5446" t="s">
        <v>17140</v>
      </c>
      <c r="F5446" t="s">
        <v>40</v>
      </c>
      <c r="G5446" t="s">
        <v>40</v>
      </c>
      <c r="H5446" t="s">
        <v>41</v>
      </c>
      <c r="I5446" t="s">
        <v>324</v>
      </c>
      <c r="J5446" t="s">
        <v>688</v>
      </c>
      <c r="K5446" t="s">
        <v>290</v>
      </c>
      <c r="L5446" t="s">
        <v>32</v>
      </c>
      <c r="M5446" s="598">
        <v>38946600</v>
      </c>
    </row>
    <row r="5447" spans="1:13">
      <c r="A5447" t="s">
        <v>17232</v>
      </c>
      <c r="B5447" t="s">
        <v>17158</v>
      </c>
      <c r="C5447" t="s">
        <v>15058</v>
      </c>
      <c r="D5447">
        <v>7034</v>
      </c>
      <c r="E5447" t="s">
        <v>17140</v>
      </c>
      <c r="F5447" t="s">
        <v>40</v>
      </c>
      <c r="G5447" t="s">
        <v>40</v>
      </c>
      <c r="H5447" t="s">
        <v>41</v>
      </c>
      <c r="I5447" t="s">
        <v>219</v>
      </c>
      <c r="J5447" t="s">
        <v>220</v>
      </c>
      <c r="K5447" t="s">
        <v>1171</v>
      </c>
      <c r="L5447" t="s">
        <v>218</v>
      </c>
      <c r="M5447" s="598">
        <v>39385269</v>
      </c>
    </row>
    <row r="5448" spans="1:13">
      <c r="A5448" t="s">
        <v>17210</v>
      </c>
      <c r="B5448" t="s">
        <v>17162</v>
      </c>
      <c r="C5448" t="s">
        <v>15058</v>
      </c>
      <c r="D5448">
        <v>7034</v>
      </c>
      <c r="E5448" t="s">
        <v>17140</v>
      </c>
      <c r="F5448" t="s">
        <v>40</v>
      </c>
      <c r="G5448" t="s">
        <v>40</v>
      </c>
      <c r="H5448" t="s">
        <v>41</v>
      </c>
      <c r="I5448" t="s">
        <v>324</v>
      </c>
      <c r="J5448" t="s">
        <v>688</v>
      </c>
      <c r="K5448" t="s">
        <v>291</v>
      </c>
      <c r="L5448" t="s">
        <v>218</v>
      </c>
      <c r="M5448" s="598">
        <v>40893930</v>
      </c>
    </row>
    <row r="5449" spans="1:13">
      <c r="A5449" t="s">
        <v>17215</v>
      </c>
      <c r="B5449" t="s">
        <v>17148</v>
      </c>
      <c r="C5449" t="s">
        <v>15058</v>
      </c>
      <c r="D5449">
        <v>7034</v>
      </c>
      <c r="E5449" t="s">
        <v>17140</v>
      </c>
      <c r="F5449" t="s">
        <v>40</v>
      </c>
      <c r="G5449" t="s">
        <v>40</v>
      </c>
      <c r="H5449" t="s">
        <v>41</v>
      </c>
      <c r="I5449" t="s">
        <v>42</v>
      </c>
      <c r="J5449" t="s">
        <v>43</v>
      </c>
      <c r="K5449" t="s">
        <v>1170</v>
      </c>
      <c r="L5449" t="s">
        <v>32</v>
      </c>
      <c r="M5449" s="598">
        <v>41175750</v>
      </c>
    </row>
    <row r="5450" spans="1:13">
      <c r="A5450" t="s">
        <v>17141</v>
      </c>
      <c r="B5450" t="s">
        <v>17142</v>
      </c>
      <c r="C5450" t="s">
        <v>15058</v>
      </c>
      <c r="D5450">
        <v>7034</v>
      </c>
      <c r="E5450" t="s">
        <v>17140</v>
      </c>
      <c r="F5450" t="s">
        <v>40</v>
      </c>
      <c r="G5450" t="s">
        <v>40</v>
      </c>
      <c r="H5450" t="s">
        <v>41</v>
      </c>
      <c r="I5450" t="s">
        <v>316</v>
      </c>
      <c r="J5450" t="s">
        <v>684</v>
      </c>
      <c r="K5450" t="s">
        <v>1171</v>
      </c>
      <c r="L5450" t="s">
        <v>34</v>
      </c>
      <c r="M5450" s="598">
        <v>41648607</v>
      </c>
    </row>
    <row r="5451" spans="1:13">
      <c r="A5451" t="s">
        <v>17164</v>
      </c>
      <c r="B5451" t="s">
        <v>17142</v>
      </c>
      <c r="C5451" t="s">
        <v>15058</v>
      </c>
      <c r="D5451">
        <v>7034</v>
      </c>
      <c r="E5451" t="s">
        <v>17140</v>
      </c>
      <c r="F5451" t="s">
        <v>40</v>
      </c>
      <c r="G5451" t="s">
        <v>40</v>
      </c>
      <c r="H5451" t="s">
        <v>41</v>
      </c>
      <c r="I5451" t="s">
        <v>318</v>
      </c>
      <c r="J5451" t="s">
        <v>685</v>
      </c>
      <c r="K5451" t="s">
        <v>1171</v>
      </c>
      <c r="L5451" t="s">
        <v>34</v>
      </c>
      <c r="M5451" s="598">
        <v>41648607</v>
      </c>
    </row>
    <row r="5452" spans="1:13">
      <c r="A5452" t="s">
        <v>17176</v>
      </c>
      <c r="B5452" t="s">
        <v>17142</v>
      </c>
      <c r="C5452" t="s">
        <v>15058</v>
      </c>
      <c r="D5452">
        <v>7034</v>
      </c>
      <c r="E5452" t="s">
        <v>17140</v>
      </c>
      <c r="F5452" t="s">
        <v>40</v>
      </c>
      <c r="G5452" t="s">
        <v>40</v>
      </c>
      <c r="H5452" t="s">
        <v>41</v>
      </c>
      <c r="I5452" t="s">
        <v>320</v>
      </c>
      <c r="J5452" t="s">
        <v>686</v>
      </c>
      <c r="K5452" t="s">
        <v>1171</v>
      </c>
      <c r="L5452" t="s">
        <v>34</v>
      </c>
      <c r="M5452" s="598">
        <v>41648607</v>
      </c>
    </row>
    <row r="5453" spans="1:13">
      <c r="A5453" t="s">
        <v>17188</v>
      </c>
      <c r="B5453" t="s">
        <v>17142</v>
      </c>
      <c r="C5453" t="s">
        <v>15058</v>
      </c>
      <c r="D5453">
        <v>7034</v>
      </c>
      <c r="E5453" t="s">
        <v>17140</v>
      </c>
      <c r="F5453" t="s">
        <v>40</v>
      </c>
      <c r="G5453" t="s">
        <v>40</v>
      </c>
      <c r="H5453" t="s">
        <v>41</v>
      </c>
      <c r="I5453" t="s">
        <v>322</v>
      </c>
      <c r="J5453" t="s">
        <v>687</v>
      </c>
      <c r="K5453" t="s">
        <v>1171</v>
      </c>
      <c r="L5453" t="s">
        <v>34</v>
      </c>
      <c r="M5453" s="598">
        <v>41648607</v>
      </c>
    </row>
    <row r="5454" spans="1:13">
      <c r="A5454" t="s">
        <v>17151</v>
      </c>
      <c r="B5454" t="s">
        <v>17152</v>
      </c>
      <c r="C5454" t="s">
        <v>15058</v>
      </c>
      <c r="D5454">
        <v>7034</v>
      </c>
      <c r="E5454" t="s">
        <v>17140</v>
      </c>
      <c r="F5454" t="s">
        <v>40</v>
      </c>
      <c r="G5454" t="s">
        <v>40</v>
      </c>
      <c r="H5454" t="s">
        <v>41</v>
      </c>
      <c r="I5454" t="s">
        <v>316</v>
      </c>
      <c r="J5454" t="s">
        <v>684</v>
      </c>
      <c r="K5454" t="s">
        <v>290</v>
      </c>
      <c r="L5454" t="s">
        <v>32</v>
      </c>
      <c r="M5454" s="598">
        <v>42111300</v>
      </c>
    </row>
    <row r="5455" spans="1:13">
      <c r="A5455" t="s">
        <v>17169</v>
      </c>
      <c r="B5455" t="s">
        <v>17152</v>
      </c>
      <c r="C5455" t="s">
        <v>15058</v>
      </c>
      <c r="D5455">
        <v>7034</v>
      </c>
      <c r="E5455" t="s">
        <v>17140</v>
      </c>
      <c r="F5455" t="s">
        <v>40</v>
      </c>
      <c r="G5455" t="s">
        <v>40</v>
      </c>
      <c r="H5455" t="s">
        <v>41</v>
      </c>
      <c r="I5455" t="s">
        <v>318</v>
      </c>
      <c r="J5455" t="s">
        <v>685</v>
      </c>
      <c r="K5455" t="s">
        <v>290</v>
      </c>
      <c r="L5455" t="s">
        <v>32</v>
      </c>
      <c r="M5455" s="598">
        <v>42111300</v>
      </c>
    </row>
    <row r="5456" spans="1:13">
      <c r="A5456" t="s">
        <v>17181</v>
      </c>
      <c r="B5456" t="s">
        <v>17152</v>
      </c>
      <c r="C5456" t="s">
        <v>15058</v>
      </c>
      <c r="D5456">
        <v>7034</v>
      </c>
      <c r="E5456" t="s">
        <v>17140</v>
      </c>
      <c r="F5456" t="s">
        <v>40</v>
      </c>
      <c r="G5456" t="s">
        <v>40</v>
      </c>
      <c r="H5456" t="s">
        <v>41</v>
      </c>
      <c r="I5456" t="s">
        <v>320</v>
      </c>
      <c r="J5456" t="s">
        <v>686</v>
      </c>
      <c r="K5456" t="s">
        <v>290</v>
      </c>
      <c r="L5456" t="s">
        <v>32</v>
      </c>
      <c r="M5456" s="598">
        <v>42111300</v>
      </c>
    </row>
    <row r="5457" spans="1:13">
      <c r="A5457" t="s">
        <v>17193</v>
      </c>
      <c r="B5457" t="s">
        <v>17152</v>
      </c>
      <c r="C5457" t="s">
        <v>15058</v>
      </c>
      <c r="D5457">
        <v>7034</v>
      </c>
      <c r="E5457" t="s">
        <v>17140</v>
      </c>
      <c r="F5457" t="s">
        <v>40</v>
      </c>
      <c r="G5457" t="s">
        <v>40</v>
      </c>
      <c r="H5457" t="s">
        <v>41</v>
      </c>
      <c r="I5457" t="s">
        <v>322</v>
      </c>
      <c r="J5457" t="s">
        <v>687</v>
      </c>
      <c r="K5457" t="s">
        <v>290</v>
      </c>
      <c r="L5457" t="s">
        <v>32</v>
      </c>
      <c r="M5457" s="598">
        <v>42111300</v>
      </c>
    </row>
    <row r="5458" spans="1:13">
      <c r="A5458" t="s">
        <v>17220</v>
      </c>
      <c r="B5458" t="s">
        <v>17158</v>
      </c>
      <c r="C5458" t="s">
        <v>15058</v>
      </c>
      <c r="D5458">
        <v>7034</v>
      </c>
      <c r="E5458" t="s">
        <v>17140</v>
      </c>
      <c r="F5458" t="s">
        <v>40</v>
      </c>
      <c r="G5458" t="s">
        <v>40</v>
      </c>
      <c r="H5458" t="s">
        <v>41</v>
      </c>
      <c r="I5458" t="s">
        <v>42</v>
      </c>
      <c r="J5458" t="s">
        <v>43</v>
      </c>
      <c r="K5458" t="s">
        <v>1171</v>
      </c>
      <c r="L5458" t="s">
        <v>218</v>
      </c>
      <c r="M5458" s="598">
        <v>43234538</v>
      </c>
    </row>
    <row r="5459" spans="1:13">
      <c r="A5459" t="s">
        <v>17161</v>
      </c>
      <c r="B5459" t="s">
        <v>17162</v>
      </c>
      <c r="C5459" t="s">
        <v>15058</v>
      </c>
      <c r="D5459">
        <v>7034</v>
      </c>
      <c r="E5459" t="s">
        <v>17140</v>
      </c>
      <c r="F5459" t="s">
        <v>40</v>
      </c>
      <c r="G5459" t="s">
        <v>40</v>
      </c>
      <c r="H5459" t="s">
        <v>41</v>
      </c>
      <c r="I5459" t="s">
        <v>316</v>
      </c>
      <c r="J5459" t="s">
        <v>684</v>
      </c>
      <c r="K5459" t="s">
        <v>291</v>
      </c>
      <c r="L5459" t="s">
        <v>218</v>
      </c>
      <c r="M5459" s="598">
        <v>44218020</v>
      </c>
    </row>
    <row r="5460" spans="1:13">
      <c r="A5460" t="s">
        <v>17174</v>
      </c>
      <c r="B5460" t="s">
        <v>17162</v>
      </c>
      <c r="C5460" t="s">
        <v>15058</v>
      </c>
      <c r="D5460">
        <v>7034</v>
      </c>
      <c r="E5460" t="s">
        <v>17140</v>
      </c>
      <c r="F5460" t="s">
        <v>40</v>
      </c>
      <c r="G5460" t="s">
        <v>40</v>
      </c>
      <c r="H5460" t="s">
        <v>41</v>
      </c>
      <c r="I5460" t="s">
        <v>318</v>
      </c>
      <c r="J5460" t="s">
        <v>685</v>
      </c>
      <c r="K5460" t="s">
        <v>291</v>
      </c>
      <c r="L5460" t="s">
        <v>218</v>
      </c>
      <c r="M5460" s="598">
        <v>44218020</v>
      </c>
    </row>
    <row r="5461" spans="1:13">
      <c r="A5461" t="s">
        <v>17186</v>
      </c>
      <c r="B5461" t="s">
        <v>17162</v>
      </c>
      <c r="C5461" t="s">
        <v>15058</v>
      </c>
      <c r="D5461">
        <v>7034</v>
      </c>
      <c r="E5461" t="s">
        <v>17140</v>
      </c>
      <c r="F5461" t="s">
        <v>40</v>
      </c>
      <c r="G5461" t="s">
        <v>40</v>
      </c>
      <c r="H5461" t="s">
        <v>41</v>
      </c>
      <c r="I5461" t="s">
        <v>320</v>
      </c>
      <c r="J5461" t="s">
        <v>686</v>
      </c>
      <c r="K5461" t="s">
        <v>291</v>
      </c>
      <c r="L5461" t="s">
        <v>218</v>
      </c>
      <c r="M5461" s="598">
        <v>44218020</v>
      </c>
    </row>
    <row r="5462" spans="1:13">
      <c r="A5462" t="s">
        <v>17198</v>
      </c>
      <c r="B5462" t="s">
        <v>17162</v>
      </c>
      <c r="C5462" t="s">
        <v>15058</v>
      </c>
      <c r="D5462">
        <v>7034</v>
      </c>
      <c r="E5462" t="s">
        <v>17140</v>
      </c>
      <c r="F5462" t="s">
        <v>40</v>
      </c>
      <c r="G5462" t="s">
        <v>40</v>
      </c>
      <c r="H5462" t="s">
        <v>41</v>
      </c>
      <c r="I5462" t="s">
        <v>322</v>
      </c>
      <c r="J5462" t="s">
        <v>687</v>
      </c>
      <c r="K5462" t="s">
        <v>291</v>
      </c>
      <c r="L5462" t="s">
        <v>218</v>
      </c>
      <c r="M5462" s="598">
        <v>44218020</v>
      </c>
    </row>
    <row r="5463" spans="1:13">
      <c r="A5463" t="s">
        <v>17237</v>
      </c>
      <c r="B5463" t="s">
        <v>17144</v>
      </c>
      <c r="C5463" t="s">
        <v>15058</v>
      </c>
      <c r="D5463">
        <v>7034</v>
      </c>
      <c r="E5463" t="s">
        <v>17140</v>
      </c>
      <c r="F5463" t="s">
        <v>40</v>
      </c>
      <c r="G5463" t="s">
        <v>40</v>
      </c>
      <c r="H5463" t="s">
        <v>41</v>
      </c>
      <c r="I5463" t="s">
        <v>44</v>
      </c>
      <c r="J5463" t="s">
        <v>45</v>
      </c>
      <c r="K5463" t="s">
        <v>290</v>
      </c>
      <c r="L5463" t="s">
        <v>34</v>
      </c>
      <c r="M5463" s="598">
        <v>44472120</v>
      </c>
    </row>
    <row r="5464" spans="1:13">
      <c r="A5464" t="s">
        <v>17249</v>
      </c>
      <c r="B5464" t="s">
        <v>17144</v>
      </c>
      <c r="C5464" t="s">
        <v>15058</v>
      </c>
      <c r="D5464">
        <v>7034</v>
      </c>
      <c r="E5464" t="s">
        <v>17140</v>
      </c>
      <c r="F5464" t="s">
        <v>40</v>
      </c>
      <c r="G5464" t="s">
        <v>40</v>
      </c>
      <c r="H5464" t="s">
        <v>41</v>
      </c>
      <c r="I5464" t="s">
        <v>46</v>
      </c>
      <c r="J5464" t="s">
        <v>47</v>
      </c>
      <c r="K5464" t="s">
        <v>290</v>
      </c>
      <c r="L5464" t="s">
        <v>34</v>
      </c>
      <c r="M5464" s="598">
        <v>44472120</v>
      </c>
    </row>
    <row r="5465" spans="1:13">
      <c r="A5465" t="s">
        <v>17261</v>
      </c>
      <c r="B5465" t="s">
        <v>17144</v>
      </c>
      <c r="C5465" t="s">
        <v>15058</v>
      </c>
      <c r="D5465">
        <v>7034</v>
      </c>
      <c r="E5465" t="s">
        <v>17140</v>
      </c>
      <c r="F5465" t="s">
        <v>40</v>
      </c>
      <c r="G5465" t="s">
        <v>40</v>
      </c>
      <c r="H5465" t="s">
        <v>41</v>
      </c>
      <c r="I5465" t="s">
        <v>221</v>
      </c>
      <c r="J5465" t="s">
        <v>222</v>
      </c>
      <c r="K5465" t="s">
        <v>290</v>
      </c>
      <c r="L5465" t="s">
        <v>34</v>
      </c>
      <c r="M5465" s="598">
        <v>44472120</v>
      </c>
    </row>
    <row r="5466" spans="1:13">
      <c r="A5466" t="s">
        <v>17273</v>
      </c>
      <c r="B5466" t="s">
        <v>17144</v>
      </c>
      <c r="C5466" t="s">
        <v>15058</v>
      </c>
      <c r="D5466">
        <v>7034</v>
      </c>
      <c r="E5466" t="s">
        <v>17140</v>
      </c>
      <c r="F5466" t="s">
        <v>40</v>
      </c>
      <c r="G5466" t="s">
        <v>40</v>
      </c>
      <c r="H5466" t="s">
        <v>41</v>
      </c>
      <c r="I5466" t="s">
        <v>48</v>
      </c>
      <c r="J5466" t="s">
        <v>49</v>
      </c>
      <c r="K5466" t="s">
        <v>290</v>
      </c>
      <c r="L5466" t="s">
        <v>34</v>
      </c>
      <c r="M5466" s="598">
        <v>44472120</v>
      </c>
    </row>
    <row r="5467" spans="1:13">
      <c r="A5467" t="s">
        <v>17285</v>
      </c>
      <c r="B5467" t="s">
        <v>17144</v>
      </c>
      <c r="C5467" t="s">
        <v>15058</v>
      </c>
      <c r="D5467">
        <v>7034</v>
      </c>
      <c r="E5467" t="s">
        <v>17140</v>
      </c>
      <c r="F5467" t="s">
        <v>40</v>
      </c>
      <c r="G5467" t="s">
        <v>40</v>
      </c>
      <c r="H5467" t="s">
        <v>41</v>
      </c>
      <c r="I5467" t="s">
        <v>50</v>
      </c>
      <c r="J5467" t="s">
        <v>51</v>
      </c>
      <c r="K5467" t="s">
        <v>290</v>
      </c>
      <c r="L5467" t="s">
        <v>34</v>
      </c>
      <c r="M5467" s="598">
        <v>44472120</v>
      </c>
    </row>
    <row r="5468" spans="1:13">
      <c r="A5468" t="s">
        <v>17297</v>
      </c>
      <c r="B5468" t="s">
        <v>17144</v>
      </c>
      <c r="C5468" t="s">
        <v>15058</v>
      </c>
      <c r="D5468">
        <v>7034</v>
      </c>
      <c r="E5468" t="s">
        <v>17140</v>
      </c>
      <c r="F5468" t="s">
        <v>40</v>
      </c>
      <c r="G5468" t="s">
        <v>40</v>
      </c>
      <c r="H5468" t="s">
        <v>41</v>
      </c>
      <c r="I5468" t="s">
        <v>223</v>
      </c>
      <c r="J5468" t="s">
        <v>56</v>
      </c>
      <c r="K5468" t="s">
        <v>290</v>
      </c>
      <c r="L5468" t="s">
        <v>34</v>
      </c>
      <c r="M5468" s="598">
        <v>44472120</v>
      </c>
    </row>
    <row r="5469" spans="1:13">
      <c r="A5469" t="s">
        <v>17309</v>
      </c>
      <c r="B5469" t="s">
        <v>17144</v>
      </c>
      <c r="C5469" t="s">
        <v>15058</v>
      </c>
      <c r="D5469">
        <v>7034</v>
      </c>
      <c r="E5469" t="s">
        <v>17140</v>
      </c>
      <c r="F5469" t="s">
        <v>40</v>
      </c>
      <c r="G5469" t="s">
        <v>40</v>
      </c>
      <c r="H5469" t="s">
        <v>41</v>
      </c>
      <c r="I5469" t="s">
        <v>421</v>
      </c>
      <c r="J5469" t="s">
        <v>441</v>
      </c>
      <c r="K5469" t="s">
        <v>290</v>
      </c>
      <c r="L5469" t="s">
        <v>34</v>
      </c>
      <c r="M5469" s="598">
        <v>44472120</v>
      </c>
    </row>
    <row r="5470" spans="1:13">
      <c r="A5470" t="s">
        <v>17321</v>
      </c>
      <c r="B5470" t="s">
        <v>17144</v>
      </c>
      <c r="C5470" t="s">
        <v>15058</v>
      </c>
      <c r="D5470">
        <v>7034</v>
      </c>
      <c r="E5470" t="s">
        <v>17140</v>
      </c>
      <c r="F5470" t="s">
        <v>40</v>
      </c>
      <c r="G5470" t="s">
        <v>40</v>
      </c>
      <c r="H5470" t="s">
        <v>41</v>
      </c>
      <c r="I5470" t="s">
        <v>422</v>
      </c>
      <c r="J5470" t="s">
        <v>442</v>
      </c>
      <c r="K5470" t="s">
        <v>290</v>
      </c>
      <c r="L5470" t="s">
        <v>34</v>
      </c>
      <c r="M5470" s="598">
        <v>44472120</v>
      </c>
    </row>
    <row r="5471" spans="1:13">
      <c r="A5471" t="s">
        <v>17333</v>
      </c>
      <c r="B5471" t="s">
        <v>17144</v>
      </c>
      <c r="C5471" t="s">
        <v>15058</v>
      </c>
      <c r="D5471">
        <v>7034</v>
      </c>
      <c r="E5471" t="s">
        <v>17140</v>
      </c>
      <c r="F5471" t="s">
        <v>40</v>
      </c>
      <c r="G5471" t="s">
        <v>40</v>
      </c>
      <c r="H5471" t="s">
        <v>41</v>
      </c>
      <c r="I5471" t="s">
        <v>423</v>
      </c>
      <c r="J5471" t="s">
        <v>443</v>
      </c>
      <c r="K5471" t="s">
        <v>290</v>
      </c>
      <c r="L5471" t="s">
        <v>34</v>
      </c>
      <c r="M5471" s="598">
        <v>44472120</v>
      </c>
    </row>
    <row r="5472" spans="1:13">
      <c r="A5472" t="s">
        <v>17345</v>
      </c>
      <c r="B5472" t="s">
        <v>17144</v>
      </c>
      <c r="C5472" t="s">
        <v>15058</v>
      </c>
      <c r="D5472">
        <v>7034</v>
      </c>
      <c r="E5472" t="s">
        <v>17140</v>
      </c>
      <c r="F5472" t="s">
        <v>40</v>
      </c>
      <c r="G5472" t="s">
        <v>40</v>
      </c>
      <c r="H5472" t="s">
        <v>41</v>
      </c>
      <c r="I5472" t="s">
        <v>424</v>
      </c>
      <c r="J5472" t="s">
        <v>444</v>
      </c>
      <c r="K5472" t="s">
        <v>290</v>
      </c>
      <c r="L5472" t="s">
        <v>34</v>
      </c>
      <c r="M5472" s="598">
        <v>44472120</v>
      </c>
    </row>
    <row r="5473" spans="1:13">
      <c r="A5473" t="s">
        <v>17357</v>
      </c>
      <c r="B5473" t="s">
        <v>17144</v>
      </c>
      <c r="C5473" t="s">
        <v>15058</v>
      </c>
      <c r="D5473">
        <v>7034</v>
      </c>
      <c r="E5473" t="s">
        <v>17140</v>
      </c>
      <c r="F5473" t="s">
        <v>40</v>
      </c>
      <c r="G5473" t="s">
        <v>40</v>
      </c>
      <c r="H5473" t="s">
        <v>41</v>
      </c>
      <c r="I5473" t="s">
        <v>425</v>
      </c>
      <c r="J5473" t="s">
        <v>445</v>
      </c>
      <c r="K5473" t="s">
        <v>290</v>
      </c>
      <c r="L5473" t="s">
        <v>34</v>
      </c>
      <c r="M5473" s="598">
        <v>44472120</v>
      </c>
    </row>
    <row r="5474" spans="1:13">
      <c r="A5474" t="s">
        <v>17203</v>
      </c>
      <c r="B5474" t="s">
        <v>17148</v>
      </c>
      <c r="C5474" t="s">
        <v>15058</v>
      </c>
      <c r="D5474">
        <v>7034</v>
      </c>
      <c r="E5474" t="s">
        <v>17140</v>
      </c>
      <c r="F5474" t="s">
        <v>40</v>
      </c>
      <c r="G5474" t="s">
        <v>40</v>
      </c>
      <c r="H5474" t="s">
        <v>41</v>
      </c>
      <c r="I5474" t="s">
        <v>324</v>
      </c>
      <c r="J5474" t="s">
        <v>688</v>
      </c>
      <c r="K5474" t="s">
        <v>1170</v>
      </c>
      <c r="L5474" t="s">
        <v>32</v>
      </c>
      <c r="M5474" s="598">
        <v>44788590</v>
      </c>
    </row>
    <row r="5475" spans="1:13">
      <c r="A5475" t="s">
        <v>17208</v>
      </c>
      <c r="B5475" t="s">
        <v>17158</v>
      </c>
      <c r="C5475" t="s">
        <v>15058</v>
      </c>
      <c r="D5475">
        <v>7034</v>
      </c>
      <c r="E5475" t="s">
        <v>17140</v>
      </c>
      <c r="F5475" t="s">
        <v>40</v>
      </c>
      <c r="G5475" t="s">
        <v>40</v>
      </c>
      <c r="H5475" t="s">
        <v>41</v>
      </c>
      <c r="I5475" t="s">
        <v>324</v>
      </c>
      <c r="J5475" t="s">
        <v>688</v>
      </c>
      <c r="K5475" t="s">
        <v>1171</v>
      </c>
      <c r="L5475" t="s">
        <v>218</v>
      </c>
      <c r="M5475" s="598">
        <v>47028020</v>
      </c>
    </row>
    <row r="5476" spans="1:13">
      <c r="A5476" t="s">
        <v>17147</v>
      </c>
      <c r="B5476" t="s">
        <v>17148</v>
      </c>
      <c r="C5476" t="s">
        <v>15058</v>
      </c>
      <c r="D5476">
        <v>7034</v>
      </c>
      <c r="E5476" t="s">
        <v>17140</v>
      </c>
      <c r="F5476" t="s">
        <v>40</v>
      </c>
      <c r="G5476" t="s">
        <v>40</v>
      </c>
      <c r="H5476" t="s">
        <v>41</v>
      </c>
      <c r="I5476" t="s">
        <v>316</v>
      </c>
      <c r="J5476" t="s">
        <v>684</v>
      </c>
      <c r="K5476" t="s">
        <v>1170</v>
      </c>
      <c r="L5476" t="s">
        <v>32</v>
      </c>
      <c r="M5476" s="598">
        <v>48427995</v>
      </c>
    </row>
    <row r="5477" spans="1:13">
      <c r="A5477" t="s">
        <v>17167</v>
      </c>
      <c r="B5477" t="s">
        <v>17148</v>
      </c>
      <c r="C5477" t="s">
        <v>15058</v>
      </c>
      <c r="D5477">
        <v>7034</v>
      </c>
      <c r="E5477" t="s">
        <v>17140</v>
      </c>
      <c r="F5477" t="s">
        <v>40</v>
      </c>
      <c r="G5477" t="s">
        <v>40</v>
      </c>
      <c r="H5477" t="s">
        <v>41</v>
      </c>
      <c r="I5477" t="s">
        <v>318</v>
      </c>
      <c r="J5477" t="s">
        <v>685</v>
      </c>
      <c r="K5477" t="s">
        <v>1170</v>
      </c>
      <c r="L5477" t="s">
        <v>32</v>
      </c>
      <c r="M5477" s="598">
        <v>48427995</v>
      </c>
    </row>
    <row r="5478" spans="1:13">
      <c r="A5478" t="s">
        <v>17179</v>
      </c>
      <c r="B5478" t="s">
        <v>17148</v>
      </c>
      <c r="C5478" t="s">
        <v>15058</v>
      </c>
      <c r="D5478">
        <v>7034</v>
      </c>
      <c r="E5478" t="s">
        <v>17140</v>
      </c>
      <c r="F5478" t="s">
        <v>40</v>
      </c>
      <c r="G5478" t="s">
        <v>40</v>
      </c>
      <c r="H5478" t="s">
        <v>41</v>
      </c>
      <c r="I5478" t="s">
        <v>320</v>
      </c>
      <c r="J5478" t="s">
        <v>686</v>
      </c>
      <c r="K5478" t="s">
        <v>1170</v>
      </c>
      <c r="L5478" t="s">
        <v>32</v>
      </c>
      <c r="M5478" s="598">
        <v>48427995</v>
      </c>
    </row>
    <row r="5479" spans="1:13">
      <c r="A5479" t="s">
        <v>17191</v>
      </c>
      <c r="B5479" t="s">
        <v>17148</v>
      </c>
      <c r="C5479" t="s">
        <v>15058</v>
      </c>
      <c r="D5479">
        <v>7034</v>
      </c>
      <c r="E5479" t="s">
        <v>17140</v>
      </c>
      <c r="F5479" t="s">
        <v>40</v>
      </c>
      <c r="G5479" t="s">
        <v>40</v>
      </c>
      <c r="H5479" t="s">
        <v>41</v>
      </c>
      <c r="I5479" t="s">
        <v>322</v>
      </c>
      <c r="J5479" t="s">
        <v>687</v>
      </c>
      <c r="K5479" t="s">
        <v>1170</v>
      </c>
      <c r="L5479" t="s">
        <v>32</v>
      </c>
      <c r="M5479" s="598">
        <v>48427995</v>
      </c>
    </row>
    <row r="5480" spans="1:13">
      <c r="A5480" t="s">
        <v>17225</v>
      </c>
      <c r="B5480" t="s">
        <v>17144</v>
      </c>
      <c r="C5480" t="s">
        <v>15058</v>
      </c>
      <c r="D5480">
        <v>7034</v>
      </c>
      <c r="E5480" t="s">
        <v>17140</v>
      </c>
      <c r="F5480" t="s">
        <v>40</v>
      </c>
      <c r="G5480" t="s">
        <v>40</v>
      </c>
      <c r="H5480" t="s">
        <v>41</v>
      </c>
      <c r="I5480" t="s">
        <v>219</v>
      </c>
      <c r="J5480" t="s">
        <v>220</v>
      </c>
      <c r="K5480" t="s">
        <v>290</v>
      </c>
      <c r="L5480" t="s">
        <v>34</v>
      </c>
      <c r="M5480" s="598">
        <v>49251510</v>
      </c>
    </row>
    <row r="5481" spans="1:13">
      <c r="A5481" t="s">
        <v>17157</v>
      </c>
      <c r="B5481" t="s">
        <v>17158</v>
      </c>
      <c r="C5481" t="s">
        <v>15058</v>
      </c>
      <c r="D5481">
        <v>7034</v>
      </c>
      <c r="E5481" t="s">
        <v>17140</v>
      </c>
      <c r="F5481" t="s">
        <v>40</v>
      </c>
      <c r="G5481" t="s">
        <v>40</v>
      </c>
      <c r="H5481" t="s">
        <v>41</v>
      </c>
      <c r="I5481" t="s">
        <v>316</v>
      </c>
      <c r="J5481" t="s">
        <v>684</v>
      </c>
      <c r="K5481" t="s">
        <v>1171</v>
      </c>
      <c r="L5481" t="s">
        <v>218</v>
      </c>
      <c r="M5481" s="598">
        <v>50850723</v>
      </c>
    </row>
    <row r="5482" spans="1:13">
      <c r="A5482" t="s">
        <v>17172</v>
      </c>
      <c r="B5482" t="s">
        <v>17158</v>
      </c>
      <c r="C5482" t="s">
        <v>15058</v>
      </c>
      <c r="D5482">
        <v>7034</v>
      </c>
      <c r="E5482" t="s">
        <v>17140</v>
      </c>
      <c r="F5482" t="s">
        <v>40</v>
      </c>
      <c r="G5482" t="s">
        <v>40</v>
      </c>
      <c r="H5482" t="s">
        <v>41</v>
      </c>
      <c r="I5482" t="s">
        <v>318</v>
      </c>
      <c r="J5482" t="s">
        <v>685</v>
      </c>
      <c r="K5482" t="s">
        <v>1171</v>
      </c>
      <c r="L5482" t="s">
        <v>218</v>
      </c>
      <c r="M5482" s="598">
        <v>50850723</v>
      </c>
    </row>
    <row r="5483" spans="1:13">
      <c r="A5483" t="s">
        <v>17184</v>
      </c>
      <c r="B5483" t="s">
        <v>17158</v>
      </c>
      <c r="C5483" t="s">
        <v>15058</v>
      </c>
      <c r="D5483">
        <v>7034</v>
      </c>
      <c r="E5483" t="s">
        <v>17140</v>
      </c>
      <c r="F5483" t="s">
        <v>40</v>
      </c>
      <c r="G5483" t="s">
        <v>40</v>
      </c>
      <c r="H5483" t="s">
        <v>41</v>
      </c>
      <c r="I5483" t="s">
        <v>320</v>
      </c>
      <c r="J5483" t="s">
        <v>686</v>
      </c>
      <c r="K5483" t="s">
        <v>1171</v>
      </c>
      <c r="L5483" t="s">
        <v>218</v>
      </c>
      <c r="M5483" s="598">
        <v>50850723</v>
      </c>
    </row>
    <row r="5484" spans="1:13">
      <c r="A5484" t="s">
        <v>17196</v>
      </c>
      <c r="B5484" t="s">
        <v>17158</v>
      </c>
      <c r="C5484" t="s">
        <v>15058</v>
      </c>
      <c r="D5484">
        <v>7034</v>
      </c>
      <c r="E5484" t="s">
        <v>17140</v>
      </c>
      <c r="F5484" t="s">
        <v>40</v>
      </c>
      <c r="G5484" t="s">
        <v>40</v>
      </c>
      <c r="H5484" t="s">
        <v>41</v>
      </c>
      <c r="I5484" t="s">
        <v>322</v>
      </c>
      <c r="J5484" t="s">
        <v>687</v>
      </c>
      <c r="K5484" t="s">
        <v>1171</v>
      </c>
      <c r="L5484" t="s">
        <v>218</v>
      </c>
      <c r="M5484" s="598">
        <v>50850723</v>
      </c>
    </row>
    <row r="5485" spans="1:13">
      <c r="A5485" t="s">
        <v>17235</v>
      </c>
      <c r="B5485" t="s">
        <v>17139</v>
      </c>
      <c r="C5485" t="s">
        <v>15058</v>
      </c>
      <c r="D5485">
        <v>7034</v>
      </c>
      <c r="E5485" t="s">
        <v>17140</v>
      </c>
      <c r="F5485" t="s">
        <v>40</v>
      </c>
      <c r="G5485" t="s">
        <v>40</v>
      </c>
      <c r="H5485" t="s">
        <v>41</v>
      </c>
      <c r="I5485" t="s">
        <v>44</v>
      </c>
      <c r="J5485" t="s">
        <v>45</v>
      </c>
      <c r="K5485" t="s">
        <v>1170</v>
      </c>
      <c r="L5485" t="s">
        <v>34</v>
      </c>
      <c r="M5485" s="598">
        <v>51142938</v>
      </c>
    </row>
    <row r="5486" spans="1:13">
      <c r="A5486" t="s">
        <v>17247</v>
      </c>
      <c r="B5486" t="s">
        <v>17139</v>
      </c>
      <c r="C5486" t="s">
        <v>15058</v>
      </c>
      <c r="D5486">
        <v>7034</v>
      </c>
      <c r="E5486" t="s">
        <v>17140</v>
      </c>
      <c r="F5486" t="s">
        <v>40</v>
      </c>
      <c r="G5486" t="s">
        <v>40</v>
      </c>
      <c r="H5486" t="s">
        <v>41</v>
      </c>
      <c r="I5486" t="s">
        <v>46</v>
      </c>
      <c r="J5486" t="s">
        <v>47</v>
      </c>
      <c r="K5486" t="s">
        <v>1170</v>
      </c>
      <c r="L5486" t="s">
        <v>34</v>
      </c>
      <c r="M5486" s="598">
        <v>51142938</v>
      </c>
    </row>
    <row r="5487" spans="1:13">
      <c r="A5487" t="s">
        <v>17259</v>
      </c>
      <c r="B5487" t="s">
        <v>17139</v>
      </c>
      <c r="C5487" t="s">
        <v>15058</v>
      </c>
      <c r="D5487">
        <v>7034</v>
      </c>
      <c r="E5487" t="s">
        <v>17140</v>
      </c>
      <c r="F5487" t="s">
        <v>40</v>
      </c>
      <c r="G5487" t="s">
        <v>40</v>
      </c>
      <c r="H5487" t="s">
        <v>41</v>
      </c>
      <c r="I5487" t="s">
        <v>221</v>
      </c>
      <c r="J5487" t="s">
        <v>222</v>
      </c>
      <c r="K5487" t="s">
        <v>1170</v>
      </c>
      <c r="L5487" t="s">
        <v>34</v>
      </c>
      <c r="M5487" s="598">
        <v>51142938</v>
      </c>
    </row>
    <row r="5488" spans="1:13">
      <c r="A5488" t="s">
        <v>17271</v>
      </c>
      <c r="B5488" t="s">
        <v>17139</v>
      </c>
      <c r="C5488" t="s">
        <v>15058</v>
      </c>
      <c r="D5488">
        <v>7034</v>
      </c>
      <c r="E5488" t="s">
        <v>17140</v>
      </c>
      <c r="F5488" t="s">
        <v>40</v>
      </c>
      <c r="G5488" t="s">
        <v>40</v>
      </c>
      <c r="H5488" t="s">
        <v>41</v>
      </c>
      <c r="I5488" t="s">
        <v>48</v>
      </c>
      <c r="J5488" t="s">
        <v>49</v>
      </c>
      <c r="K5488" t="s">
        <v>1170</v>
      </c>
      <c r="L5488" t="s">
        <v>34</v>
      </c>
      <c r="M5488" s="598">
        <v>51142938</v>
      </c>
    </row>
    <row r="5489" spans="1:13">
      <c r="A5489" t="s">
        <v>17283</v>
      </c>
      <c r="B5489" t="s">
        <v>17139</v>
      </c>
      <c r="C5489" t="s">
        <v>15058</v>
      </c>
      <c r="D5489">
        <v>7034</v>
      </c>
      <c r="E5489" t="s">
        <v>17140</v>
      </c>
      <c r="F5489" t="s">
        <v>40</v>
      </c>
      <c r="G5489" t="s">
        <v>40</v>
      </c>
      <c r="H5489" t="s">
        <v>41</v>
      </c>
      <c r="I5489" t="s">
        <v>50</v>
      </c>
      <c r="J5489" t="s">
        <v>51</v>
      </c>
      <c r="K5489" t="s">
        <v>1170</v>
      </c>
      <c r="L5489" t="s">
        <v>34</v>
      </c>
      <c r="M5489" s="598">
        <v>51142938</v>
      </c>
    </row>
    <row r="5490" spans="1:13">
      <c r="A5490" t="s">
        <v>17295</v>
      </c>
      <c r="B5490" t="s">
        <v>17139</v>
      </c>
      <c r="C5490" t="s">
        <v>15058</v>
      </c>
      <c r="D5490">
        <v>7034</v>
      </c>
      <c r="E5490" t="s">
        <v>17140</v>
      </c>
      <c r="F5490" t="s">
        <v>40</v>
      </c>
      <c r="G5490" t="s">
        <v>40</v>
      </c>
      <c r="H5490" t="s">
        <v>41</v>
      </c>
      <c r="I5490" t="s">
        <v>223</v>
      </c>
      <c r="J5490" t="s">
        <v>56</v>
      </c>
      <c r="K5490" t="s">
        <v>1170</v>
      </c>
      <c r="L5490" t="s">
        <v>34</v>
      </c>
      <c r="M5490" s="598">
        <v>51142938</v>
      </c>
    </row>
    <row r="5491" spans="1:13">
      <c r="A5491" t="s">
        <v>17307</v>
      </c>
      <c r="B5491" t="s">
        <v>17139</v>
      </c>
      <c r="C5491" t="s">
        <v>15058</v>
      </c>
      <c r="D5491">
        <v>7034</v>
      </c>
      <c r="E5491" t="s">
        <v>17140</v>
      </c>
      <c r="F5491" t="s">
        <v>40</v>
      </c>
      <c r="G5491" t="s">
        <v>40</v>
      </c>
      <c r="H5491" t="s">
        <v>41</v>
      </c>
      <c r="I5491" t="s">
        <v>421</v>
      </c>
      <c r="J5491" t="s">
        <v>441</v>
      </c>
      <c r="K5491" t="s">
        <v>1170</v>
      </c>
      <c r="L5491" t="s">
        <v>34</v>
      </c>
      <c r="M5491" s="598">
        <v>51142938</v>
      </c>
    </row>
    <row r="5492" spans="1:13">
      <c r="A5492" t="s">
        <v>17319</v>
      </c>
      <c r="B5492" t="s">
        <v>17139</v>
      </c>
      <c r="C5492" t="s">
        <v>15058</v>
      </c>
      <c r="D5492">
        <v>7034</v>
      </c>
      <c r="E5492" t="s">
        <v>17140</v>
      </c>
      <c r="F5492" t="s">
        <v>40</v>
      </c>
      <c r="G5492" t="s">
        <v>40</v>
      </c>
      <c r="H5492" t="s">
        <v>41</v>
      </c>
      <c r="I5492" t="s">
        <v>422</v>
      </c>
      <c r="J5492" t="s">
        <v>442</v>
      </c>
      <c r="K5492" t="s">
        <v>1170</v>
      </c>
      <c r="L5492" t="s">
        <v>34</v>
      </c>
      <c r="M5492" s="598">
        <v>51142938</v>
      </c>
    </row>
    <row r="5493" spans="1:13">
      <c r="A5493" t="s">
        <v>17331</v>
      </c>
      <c r="B5493" t="s">
        <v>17139</v>
      </c>
      <c r="C5493" t="s">
        <v>15058</v>
      </c>
      <c r="D5493">
        <v>7034</v>
      </c>
      <c r="E5493" t="s">
        <v>17140</v>
      </c>
      <c r="F5493" t="s">
        <v>40</v>
      </c>
      <c r="G5493" t="s">
        <v>40</v>
      </c>
      <c r="H5493" t="s">
        <v>41</v>
      </c>
      <c r="I5493" t="s">
        <v>423</v>
      </c>
      <c r="J5493" t="s">
        <v>443</v>
      </c>
      <c r="K5493" t="s">
        <v>1170</v>
      </c>
      <c r="L5493" t="s">
        <v>34</v>
      </c>
      <c r="M5493" s="598">
        <v>51142938</v>
      </c>
    </row>
    <row r="5494" spans="1:13">
      <c r="A5494" t="s">
        <v>17343</v>
      </c>
      <c r="B5494" t="s">
        <v>17139</v>
      </c>
      <c r="C5494" t="s">
        <v>15058</v>
      </c>
      <c r="D5494">
        <v>7034</v>
      </c>
      <c r="E5494" t="s">
        <v>17140</v>
      </c>
      <c r="F5494" t="s">
        <v>40</v>
      </c>
      <c r="G5494" t="s">
        <v>40</v>
      </c>
      <c r="H5494" t="s">
        <v>41</v>
      </c>
      <c r="I5494" t="s">
        <v>424</v>
      </c>
      <c r="J5494" t="s">
        <v>444</v>
      </c>
      <c r="K5494" t="s">
        <v>1170</v>
      </c>
      <c r="L5494" t="s">
        <v>34</v>
      </c>
      <c r="M5494" s="598">
        <v>51142938</v>
      </c>
    </row>
    <row r="5495" spans="1:13">
      <c r="A5495" t="s">
        <v>17355</v>
      </c>
      <c r="B5495" t="s">
        <v>17139</v>
      </c>
      <c r="C5495" t="s">
        <v>15058</v>
      </c>
      <c r="D5495">
        <v>7034</v>
      </c>
      <c r="E5495" t="s">
        <v>17140</v>
      </c>
      <c r="F5495" t="s">
        <v>40</v>
      </c>
      <c r="G5495" t="s">
        <v>40</v>
      </c>
      <c r="H5495" t="s">
        <v>41</v>
      </c>
      <c r="I5495" t="s">
        <v>425</v>
      </c>
      <c r="J5495" t="s">
        <v>445</v>
      </c>
      <c r="K5495" t="s">
        <v>1170</v>
      </c>
      <c r="L5495" t="s">
        <v>34</v>
      </c>
      <c r="M5495" s="598">
        <v>51142938</v>
      </c>
    </row>
    <row r="5496" spans="1:13">
      <c r="A5496" t="s">
        <v>17213</v>
      </c>
      <c r="B5496" t="s">
        <v>17144</v>
      </c>
      <c r="C5496" t="s">
        <v>15058</v>
      </c>
      <c r="D5496">
        <v>7034</v>
      </c>
      <c r="E5496" t="s">
        <v>17140</v>
      </c>
      <c r="F5496" t="s">
        <v>40</v>
      </c>
      <c r="G5496" t="s">
        <v>40</v>
      </c>
      <c r="H5496" t="s">
        <v>41</v>
      </c>
      <c r="I5496" t="s">
        <v>42</v>
      </c>
      <c r="J5496" t="s">
        <v>43</v>
      </c>
      <c r="K5496" t="s">
        <v>290</v>
      </c>
      <c r="L5496" t="s">
        <v>34</v>
      </c>
      <c r="M5496" s="598">
        <v>54065550</v>
      </c>
    </row>
    <row r="5497" spans="1:13">
      <c r="A5497" t="s">
        <v>17245</v>
      </c>
      <c r="B5497" t="s">
        <v>17160</v>
      </c>
      <c r="C5497" t="s">
        <v>15058</v>
      </c>
      <c r="D5497">
        <v>7034</v>
      </c>
      <c r="E5497" t="s">
        <v>17140</v>
      </c>
      <c r="F5497" t="s">
        <v>40</v>
      </c>
      <c r="G5497" t="s">
        <v>40</v>
      </c>
      <c r="H5497" t="s">
        <v>41</v>
      </c>
      <c r="I5497" t="s">
        <v>44</v>
      </c>
      <c r="J5497" t="s">
        <v>45</v>
      </c>
      <c r="K5497" t="s">
        <v>290</v>
      </c>
      <c r="L5497" t="s">
        <v>218</v>
      </c>
      <c r="M5497" s="598">
        <v>54781650</v>
      </c>
    </row>
    <row r="5498" spans="1:13">
      <c r="A5498" t="s">
        <v>17257</v>
      </c>
      <c r="B5498" t="s">
        <v>17160</v>
      </c>
      <c r="C5498" t="s">
        <v>15058</v>
      </c>
      <c r="D5498">
        <v>7034</v>
      </c>
      <c r="E5498" t="s">
        <v>17140</v>
      </c>
      <c r="F5498" t="s">
        <v>40</v>
      </c>
      <c r="G5498" t="s">
        <v>40</v>
      </c>
      <c r="H5498" t="s">
        <v>41</v>
      </c>
      <c r="I5498" t="s">
        <v>46</v>
      </c>
      <c r="J5498" t="s">
        <v>47</v>
      </c>
      <c r="K5498" t="s">
        <v>290</v>
      </c>
      <c r="L5498" t="s">
        <v>218</v>
      </c>
      <c r="M5498" s="598">
        <v>54781650</v>
      </c>
    </row>
    <row r="5499" spans="1:13">
      <c r="A5499" t="s">
        <v>17269</v>
      </c>
      <c r="B5499" t="s">
        <v>17160</v>
      </c>
      <c r="C5499" t="s">
        <v>15058</v>
      </c>
      <c r="D5499">
        <v>7034</v>
      </c>
      <c r="E5499" t="s">
        <v>17140</v>
      </c>
      <c r="F5499" t="s">
        <v>40</v>
      </c>
      <c r="G5499" t="s">
        <v>40</v>
      </c>
      <c r="H5499" t="s">
        <v>41</v>
      </c>
      <c r="I5499" t="s">
        <v>221</v>
      </c>
      <c r="J5499" t="s">
        <v>222</v>
      </c>
      <c r="K5499" t="s">
        <v>290</v>
      </c>
      <c r="L5499" t="s">
        <v>218</v>
      </c>
      <c r="M5499" s="598">
        <v>54781650</v>
      </c>
    </row>
    <row r="5500" spans="1:13">
      <c r="A5500" t="s">
        <v>17281</v>
      </c>
      <c r="B5500" t="s">
        <v>17160</v>
      </c>
      <c r="C5500" t="s">
        <v>15058</v>
      </c>
      <c r="D5500">
        <v>7034</v>
      </c>
      <c r="E5500" t="s">
        <v>17140</v>
      </c>
      <c r="F5500" t="s">
        <v>40</v>
      </c>
      <c r="G5500" t="s">
        <v>40</v>
      </c>
      <c r="H5500" t="s">
        <v>41</v>
      </c>
      <c r="I5500" t="s">
        <v>48</v>
      </c>
      <c r="J5500" t="s">
        <v>49</v>
      </c>
      <c r="K5500" t="s">
        <v>290</v>
      </c>
      <c r="L5500" t="s">
        <v>218</v>
      </c>
      <c r="M5500" s="598">
        <v>54781650</v>
      </c>
    </row>
    <row r="5501" spans="1:13">
      <c r="A5501" t="s">
        <v>17293</v>
      </c>
      <c r="B5501" t="s">
        <v>17160</v>
      </c>
      <c r="C5501" t="s">
        <v>15058</v>
      </c>
      <c r="D5501">
        <v>7034</v>
      </c>
      <c r="E5501" t="s">
        <v>17140</v>
      </c>
      <c r="F5501" t="s">
        <v>40</v>
      </c>
      <c r="G5501" t="s">
        <v>40</v>
      </c>
      <c r="H5501" t="s">
        <v>41</v>
      </c>
      <c r="I5501" t="s">
        <v>50</v>
      </c>
      <c r="J5501" t="s">
        <v>51</v>
      </c>
      <c r="K5501" t="s">
        <v>290</v>
      </c>
      <c r="L5501" t="s">
        <v>218</v>
      </c>
      <c r="M5501" s="598">
        <v>54781650</v>
      </c>
    </row>
    <row r="5502" spans="1:13">
      <c r="A5502" t="s">
        <v>17305</v>
      </c>
      <c r="B5502" t="s">
        <v>17160</v>
      </c>
      <c r="C5502" t="s">
        <v>15058</v>
      </c>
      <c r="D5502">
        <v>7034</v>
      </c>
      <c r="E5502" t="s">
        <v>17140</v>
      </c>
      <c r="F5502" t="s">
        <v>40</v>
      </c>
      <c r="G5502" t="s">
        <v>40</v>
      </c>
      <c r="H5502" t="s">
        <v>41</v>
      </c>
      <c r="I5502" t="s">
        <v>223</v>
      </c>
      <c r="J5502" t="s">
        <v>56</v>
      </c>
      <c r="K5502" t="s">
        <v>290</v>
      </c>
      <c r="L5502" t="s">
        <v>218</v>
      </c>
      <c r="M5502" s="598">
        <v>54781650</v>
      </c>
    </row>
    <row r="5503" spans="1:13">
      <c r="A5503" t="s">
        <v>17317</v>
      </c>
      <c r="B5503" t="s">
        <v>17160</v>
      </c>
      <c r="C5503" t="s">
        <v>15058</v>
      </c>
      <c r="D5503">
        <v>7034</v>
      </c>
      <c r="E5503" t="s">
        <v>17140</v>
      </c>
      <c r="F5503" t="s">
        <v>40</v>
      </c>
      <c r="G5503" t="s">
        <v>40</v>
      </c>
      <c r="H5503" t="s">
        <v>41</v>
      </c>
      <c r="I5503" t="s">
        <v>421</v>
      </c>
      <c r="J5503" t="s">
        <v>441</v>
      </c>
      <c r="K5503" t="s">
        <v>290</v>
      </c>
      <c r="L5503" t="s">
        <v>218</v>
      </c>
      <c r="M5503" s="598">
        <v>54781650</v>
      </c>
    </row>
    <row r="5504" spans="1:13">
      <c r="A5504" t="s">
        <v>17329</v>
      </c>
      <c r="B5504" t="s">
        <v>17160</v>
      </c>
      <c r="C5504" t="s">
        <v>15058</v>
      </c>
      <c r="D5504">
        <v>7034</v>
      </c>
      <c r="E5504" t="s">
        <v>17140</v>
      </c>
      <c r="F5504" t="s">
        <v>40</v>
      </c>
      <c r="G5504" t="s">
        <v>40</v>
      </c>
      <c r="H5504" t="s">
        <v>41</v>
      </c>
      <c r="I5504" t="s">
        <v>422</v>
      </c>
      <c r="J5504" t="s">
        <v>442</v>
      </c>
      <c r="K5504" t="s">
        <v>290</v>
      </c>
      <c r="L5504" t="s">
        <v>218</v>
      </c>
      <c r="M5504" s="598">
        <v>54781650</v>
      </c>
    </row>
    <row r="5505" spans="1:13">
      <c r="A5505" t="s">
        <v>17341</v>
      </c>
      <c r="B5505" t="s">
        <v>17160</v>
      </c>
      <c r="C5505" t="s">
        <v>15058</v>
      </c>
      <c r="D5505">
        <v>7034</v>
      </c>
      <c r="E5505" t="s">
        <v>17140</v>
      </c>
      <c r="F5505" t="s">
        <v>40</v>
      </c>
      <c r="G5505" t="s">
        <v>40</v>
      </c>
      <c r="H5505" t="s">
        <v>41</v>
      </c>
      <c r="I5505" t="s">
        <v>423</v>
      </c>
      <c r="J5505" t="s">
        <v>443</v>
      </c>
      <c r="K5505" t="s">
        <v>290</v>
      </c>
      <c r="L5505" t="s">
        <v>218</v>
      </c>
      <c r="M5505" s="598">
        <v>54781650</v>
      </c>
    </row>
    <row r="5506" spans="1:13">
      <c r="A5506" t="s">
        <v>17353</v>
      </c>
      <c r="B5506" t="s">
        <v>17160</v>
      </c>
      <c r="C5506" t="s">
        <v>15058</v>
      </c>
      <c r="D5506">
        <v>7034</v>
      </c>
      <c r="E5506" t="s">
        <v>17140</v>
      </c>
      <c r="F5506" t="s">
        <v>40</v>
      </c>
      <c r="G5506" t="s">
        <v>40</v>
      </c>
      <c r="H5506" t="s">
        <v>41</v>
      </c>
      <c r="I5506" t="s">
        <v>424</v>
      </c>
      <c r="J5506" t="s">
        <v>444</v>
      </c>
      <c r="K5506" t="s">
        <v>290</v>
      </c>
      <c r="L5506" t="s">
        <v>218</v>
      </c>
      <c r="M5506" s="598">
        <v>54781650</v>
      </c>
    </row>
    <row r="5507" spans="1:13">
      <c r="A5507" t="s">
        <v>17365</v>
      </c>
      <c r="B5507" t="s">
        <v>17160</v>
      </c>
      <c r="C5507" t="s">
        <v>15058</v>
      </c>
      <c r="D5507">
        <v>7034</v>
      </c>
      <c r="E5507" t="s">
        <v>17140</v>
      </c>
      <c r="F5507" t="s">
        <v>40</v>
      </c>
      <c r="G5507" t="s">
        <v>40</v>
      </c>
      <c r="H5507" t="s">
        <v>41</v>
      </c>
      <c r="I5507" t="s">
        <v>425</v>
      </c>
      <c r="J5507" t="s">
        <v>445</v>
      </c>
      <c r="K5507" t="s">
        <v>290</v>
      </c>
      <c r="L5507" t="s">
        <v>218</v>
      </c>
      <c r="M5507" s="598">
        <v>54781650</v>
      </c>
    </row>
    <row r="5508" spans="1:13">
      <c r="A5508" t="s">
        <v>17223</v>
      </c>
      <c r="B5508" t="s">
        <v>17139</v>
      </c>
      <c r="C5508" t="s">
        <v>15058</v>
      </c>
      <c r="D5508">
        <v>7034</v>
      </c>
      <c r="E5508" t="s">
        <v>17140</v>
      </c>
      <c r="F5508" t="s">
        <v>40</v>
      </c>
      <c r="G5508" t="s">
        <v>40</v>
      </c>
      <c r="H5508" t="s">
        <v>41</v>
      </c>
      <c r="I5508" t="s">
        <v>219</v>
      </c>
      <c r="J5508" t="s">
        <v>220</v>
      </c>
      <c r="K5508" t="s">
        <v>1170</v>
      </c>
      <c r="L5508" t="s">
        <v>34</v>
      </c>
      <c r="M5508" s="598">
        <v>56639237</v>
      </c>
    </row>
    <row r="5509" spans="1:13">
      <c r="A5509" t="s">
        <v>17201</v>
      </c>
      <c r="B5509" t="s">
        <v>17144</v>
      </c>
      <c r="C5509" t="s">
        <v>15058</v>
      </c>
      <c r="D5509">
        <v>7034</v>
      </c>
      <c r="E5509" t="s">
        <v>17140</v>
      </c>
      <c r="F5509" t="s">
        <v>40</v>
      </c>
      <c r="G5509" t="s">
        <v>40</v>
      </c>
      <c r="H5509" t="s">
        <v>41</v>
      </c>
      <c r="I5509" t="s">
        <v>324</v>
      </c>
      <c r="J5509" t="s">
        <v>688</v>
      </c>
      <c r="K5509" t="s">
        <v>290</v>
      </c>
      <c r="L5509" t="s">
        <v>34</v>
      </c>
      <c r="M5509" s="598">
        <v>58810290</v>
      </c>
    </row>
    <row r="5510" spans="1:13">
      <c r="A5510" t="s">
        <v>17233</v>
      </c>
      <c r="B5510" t="s">
        <v>17160</v>
      </c>
      <c r="C5510" t="s">
        <v>15058</v>
      </c>
      <c r="D5510">
        <v>7034</v>
      </c>
      <c r="E5510" t="s">
        <v>17140</v>
      </c>
      <c r="F5510" t="s">
        <v>40</v>
      </c>
      <c r="G5510" t="s">
        <v>40</v>
      </c>
      <c r="H5510" t="s">
        <v>41</v>
      </c>
      <c r="I5510" t="s">
        <v>219</v>
      </c>
      <c r="J5510" t="s">
        <v>220</v>
      </c>
      <c r="K5510" t="s">
        <v>290</v>
      </c>
      <c r="L5510" t="s">
        <v>218</v>
      </c>
      <c r="M5510" s="598">
        <v>60667530</v>
      </c>
    </row>
    <row r="5511" spans="1:13">
      <c r="A5511" t="s">
        <v>17211</v>
      </c>
      <c r="B5511" t="s">
        <v>17139</v>
      </c>
      <c r="C5511" t="s">
        <v>15058</v>
      </c>
      <c r="D5511">
        <v>7034</v>
      </c>
      <c r="E5511" t="s">
        <v>17140</v>
      </c>
      <c r="F5511" t="s">
        <v>40</v>
      </c>
      <c r="G5511" t="s">
        <v>40</v>
      </c>
      <c r="H5511" t="s">
        <v>41</v>
      </c>
      <c r="I5511" t="s">
        <v>42</v>
      </c>
      <c r="J5511" t="s">
        <v>43</v>
      </c>
      <c r="K5511" t="s">
        <v>1170</v>
      </c>
      <c r="L5511" t="s">
        <v>34</v>
      </c>
      <c r="M5511" s="598">
        <v>62175383</v>
      </c>
    </row>
    <row r="5512" spans="1:13">
      <c r="A5512" t="s">
        <v>17243</v>
      </c>
      <c r="B5512" t="s">
        <v>17156</v>
      </c>
      <c r="C5512" t="s">
        <v>15058</v>
      </c>
      <c r="D5512">
        <v>7034</v>
      </c>
      <c r="E5512" t="s">
        <v>17140</v>
      </c>
      <c r="F5512" t="s">
        <v>40</v>
      </c>
      <c r="G5512" t="s">
        <v>40</v>
      </c>
      <c r="H5512" t="s">
        <v>41</v>
      </c>
      <c r="I5512" t="s">
        <v>44</v>
      </c>
      <c r="J5512" t="s">
        <v>45</v>
      </c>
      <c r="K5512" t="s">
        <v>1170</v>
      </c>
      <c r="L5512" t="s">
        <v>218</v>
      </c>
      <c r="M5512" s="598">
        <v>62998898</v>
      </c>
    </row>
    <row r="5513" spans="1:13">
      <c r="A5513" t="s">
        <v>17255</v>
      </c>
      <c r="B5513" t="s">
        <v>17156</v>
      </c>
      <c r="C5513" t="s">
        <v>15058</v>
      </c>
      <c r="D5513">
        <v>7034</v>
      </c>
      <c r="E5513" t="s">
        <v>17140</v>
      </c>
      <c r="F5513" t="s">
        <v>40</v>
      </c>
      <c r="G5513" t="s">
        <v>40</v>
      </c>
      <c r="H5513" t="s">
        <v>41</v>
      </c>
      <c r="I5513" t="s">
        <v>46</v>
      </c>
      <c r="J5513" t="s">
        <v>47</v>
      </c>
      <c r="K5513" t="s">
        <v>1170</v>
      </c>
      <c r="L5513" t="s">
        <v>218</v>
      </c>
      <c r="M5513" s="598">
        <v>62998898</v>
      </c>
    </row>
    <row r="5514" spans="1:13">
      <c r="A5514" t="s">
        <v>17267</v>
      </c>
      <c r="B5514" t="s">
        <v>17156</v>
      </c>
      <c r="C5514" t="s">
        <v>15058</v>
      </c>
      <c r="D5514">
        <v>7034</v>
      </c>
      <c r="E5514" t="s">
        <v>17140</v>
      </c>
      <c r="F5514" t="s">
        <v>40</v>
      </c>
      <c r="G5514" t="s">
        <v>40</v>
      </c>
      <c r="H5514" t="s">
        <v>41</v>
      </c>
      <c r="I5514" t="s">
        <v>221</v>
      </c>
      <c r="J5514" t="s">
        <v>222</v>
      </c>
      <c r="K5514" t="s">
        <v>1170</v>
      </c>
      <c r="L5514" t="s">
        <v>218</v>
      </c>
      <c r="M5514" s="598">
        <v>62998898</v>
      </c>
    </row>
    <row r="5515" spans="1:13">
      <c r="A5515" t="s">
        <v>17279</v>
      </c>
      <c r="B5515" t="s">
        <v>17156</v>
      </c>
      <c r="C5515" t="s">
        <v>15058</v>
      </c>
      <c r="D5515">
        <v>7034</v>
      </c>
      <c r="E5515" t="s">
        <v>17140</v>
      </c>
      <c r="F5515" t="s">
        <v>40</v>
      </c>
      <c r="G5515" t="s">
        <v>40</v>
      </c>
      <c r="H5515" t="s">
        <v>41</v>
      </c>
      <c r="I5515" t="s">
        <v>48</v>
      </c>
      <c r="J5515" t="s">
        <v>49</v>
      </c>
      <c r="K5515" t="s">
        <v>1170</v>
      </c>
      <c r="L5515" t="s">
        <v>218</v>
      </c>
      <c r="M5515" s="598">
        <v>62998898</v>
      </c>
    </row>
    <row r="5516" spans="1:13">
      <c r="A5516" t="s">
        <v>17291</v>
      </c>
      <c r="B5516" t="s">
        <v>17156</v>
      </c>
      <c r="C5516" t="s">
        <v>15058</v>
      </c>
      <c r="D5516">
        <v>7034</v>
      </c>
      <c r="E5516" t="s">
        <v>17140</v>
      </c>
      <c r="F5516" t="s">
        <v>40</v>
      </c>
      <c r="G5516" t="s">
        <v>40</v>
      </c>
      <c r="H5516" t="s">
        <v>41</v>
      </c>
      <c r="I5516" t="s">
        <v>50</v>
      </c>
      <c r="J5516" t="s">
        <v>51</v>
      </c>
      <c r="K5516" t="s">
        <v>1170</v>
      </c>
      <c r="L5516" t="s">
        <v>218</v>
      </c>
      <c r="M5516" s="598">
        <v>62998898</v>
      </c>
    </row>
    <row r="5517" spans="1:13">
      <c r="A5517" t="s">
        <v>17303</v>
      </c>
      <c r="B5517" t="s">
        <v>17156</v>
      </c>
      <c r="C5517" t="s">
        <v>15058</v>
      </c>
      <c r="D5517">
        <v>7034</v>
      </c>
      <c r="E5517" t="s">
        <v>17140</v>
      </c>
      <c r="F5517" t="s">
        <v>40</v>
      </c>
      <c r="G5517" t="s">
        <v>40</v>
      </c>
      <c r="H5517" t="s">
        <v>41</v>
      </c>
      <c r="I5517" t="s">
        <v>223</v>
      </c>
      <c r="J5517" t="s">
        <v>56</v>
      </c>
      <c r="K5517" t="s">
        <v>1170</v>
      </c>
      <c r="L5517" t="s">
        <v>218</v>
      </c>
      <c r="M5517" s="598">
        <v>62998898</v>
      </c>
    </row>
    <row r="5518" spans="1:13">
      <c r="A5518" t="s">
        <v>17315</v>
      </c>
      <c r="B5518" t="s">
        <v>17156</v>
      </c>
      <c r="C5518" t="s">
        <v>15058</v>
      </c>
      <c r="D5518">
        <v>7034</v>
      </c>
      <c r="E5518" t="s">
        <v>17140</v>
      </c>
      <c r="F5518" t="s">
        <v>40</v>
      </c>
      <c r="G5518" t="s">
        <v>40</v>
      </c>
      <c r="H5518" t="s">
        <v>41</v>
      </c>
      <c r="I5518" t="s">
        <v>421</v>
      </c>
      <c r="J5518" t="s">
        <v>441</v>
      </c>
      <c r="K5518" t="s">
        <v>1170</v>
      </c>
      <c r="L5518" t="s">
        <v>218</v>
      </c>
      <c r="M5518" s="598">
        <v>62998898</v>
      </c>
    </row>
    <row r="5519" spans="1:13">
      <c r="A5519" t="s">
        <v>17327</v>
      </c>
      <c r="B5519" t="s">
        <v>17156</v>
      </c>
      <c r="C5519" t="s">
        <v>15058</v>
      </c>
      <c r="D5519">
        <v>7034</v>
      </c>
      <c r="E5519" t="s">
        <v>17140</v>
      </c>
      <c r="F5519" t="s">
        <v>40</v>
      </c>
      <c r="G5519" t="s">
        <v>40</v>
      </c>
      <c r="H5519" t="s">
        <v>41</v>
      </c>
      <c r="I5519" t="s">
        <v>422</v>
      </c>
      <c r="J5519" t="s">
        <v>442</v>
      </c>
      <c r="K5519" t="s">
        <v>1170</v>
      </c>
      <c r="L5519" t="s">
        <v>218</v>
      </c>
      <c r="M5519" s="598">
        <v>62998898</v>
      </c>
    </row>
    <row r="5520" spans="1:13">
      <c r="A5520" t="s">
        <v>17339</v>
      </c>
      <c r="B5520" t="s">
        <v>17156</v>
      </c>
      <c r="C5520" t="s">
        <v>15058</v>
      </c>
      <c r="D5520">
        <v>7034</v>
      </c>
      <c r="E5520" t="s">
        <v>17140</v>
      </c>
      <c r="F5520" t="s">
        <v>40</v>
      </c>
      <c r="G5520" t="s">
        <v>40</v>
      </c>
      <c r="H5520" t="s">
        <v>41</v>
      </c>
      <c r="I5520" t="s">
        <v>423</v>
      </c>
      <c r="J5520" t="s">
        <v>443</v>
      </c>
      <c r="K5520" t="s">
        <v>1170</v>
      </c>
      <c r="L5520" t="s">
        <v>218</v>
      </c>
      <c r="M5520" s="598">
        <v>62998898</v>
      </c>
    </row>
    <row r="5521" spans="1:13">
      <c r="A5521" t="s">
        <v>17351</v>
      </c>
      <c r="B5521" t="s">
        <v>17156</v>
      </c>
      <c r="C5521" t="s">
        <v>15058</v>
      </c>
      <c r="D5521">
        <v>7034</v>
      </c>
      <c r="E5521" t="s">
        <v>17140</v>
      </c>
      <c r="F5521" t="s">
        <v>40</v>
      </c>
      <c r="G5521" t="s">
        <v>40</v>
      </c>
      <c r="H5521" t="s">
        <v>41</v>
      </c>
      <c r="I5521" t="s">
        <v>424</v>
      </c>
      <c r="J5521" t="s">
        <v>444</v>
      </c>
      <c r="K5521" t="s">
        <v>1170</v>
      </c>
      <c r="L5521" t="s">
        <v>218</v>
      </c>
      <c r="M5521" s="598">
        <v>62998898</v>
      </c>
    </row>
    <row r="5522" spans="1:13">
      <c r="A5522" t="s">
        <v>17363</v>
      </c>
      <c r="B5522" t="s">
        <v>17156</v>
      </c>
      <c r="C5522" t="s">
        <v>15058</v>
      </c>
      <c r="D5522">
        <v>7034</v>
      </c>
      <c r="E5522" t="s">
        <v>17140</v>
      </c>
      <c r="F5522" t="s">
        <v>40</v>
      </c>
      <c r="G5522" t="s">
        <v>40</v>
      </c>
      <c r="H5522" t="s">
        <v>41</v>
      </c>
      <c r="I5522" t="s">
        <v>425</v>
      </c>
      <c r="J5522" t="s">
        <v>445</v>
      </c>
      <c r="K5522" t="s">
        <v>1170</v>
      </c>
      <c r="L5522" t="s">
        <v>218</v>
      </c>
      <c r="M5522" s="598">
        <v>62998898</v>
      </c>
    </row>
    <row r="5523" spans="1:13">
      <c r="A5523" t="s">
        <v>17143</v>
      </c>
      <c r="B5523" t="s">
        <v>17144</v>
      </c>
      <c r="C5523" t="s">
        <v>15058</v>
      </c>
      <c r="D5523">
        <v>7034</v>
      </c>
      <c r="E5523" t="s">
        <v>17140</v>
      </c>
      <c r="F5523" t="s">
        <v>40</v>
      </c>
      <c r="G5523" t="s">
        <v>40</v>
      </c>
      <c r="H5523" t="s">
        <v>41</v>
      </c>
      <c r="I5523" t="s">
        <v>316</v>
      </c>
      <c r="J5523" t="s">
        <v>684</v>
      </c>
      <c r="K5523" t="s">
        <v>290</v>
      </c>
      <c r="L5523" t="s">
        <v>34</v>
      </c>
      <c r="M5523" s="598">
        <v>63587370</v>
      </c>
    </row>
    <row r="5524" spans="1:13">
      <c r="A5524" t="s">
        <v>17165</v>
      </c>
      <c r="B5524" t="s">
        <v>17144</v>
      </c>
      <c r="C5524" t="s">
        <v>15058</v>
      </c>
      <c r="D5524">
        <v>7034</v>
      </c>
      <c r="E5524" t="s">
        <v>17140</v>
      </c>
      <c r="F5524" t="s">
        <v>40</v>
      </c>
      <c r="G5524" t="s">
        <v>40</v>
      </c>
      <c r="H5524" t="s">
        <v>41</v>
      </c>
      <c r="I5524" t="s">
        <v>318</v>
      </c>
      <c r="J5524" t="s">
        <v>685</v>
      </c>
      <c r="K5524" t="s">
        <v>290</v>
      </c>
      <c r="L5524" t="s">
        <v>34</v>
      </c>
      <c r="M5524" s="598">
        <v>63587370</v>
      </c>
    </row>
    <row r="5525" spans="1:13">
      <c r="A5525" t="s">
        <v>17177</v>
      </c>
      <c r="B5525" t="s">
        <v>17144</v>
      </c>
      <c r="C5525" t="s">
        <v>15058</v>
      </c>
      <c r="D5525">
        <v>7034</v>
      </c>
      <c r="E5525" t="s">
        <v>17140</v>
      </c>
      <c r="F5525" t="s">
        <v>40</v>
      </c>
      <c r="G5525" t="s">
        <v>40</v>
      </c>
      <c r="H5525" t="s">
        <v>41</v>
      </c>
      <c r="I5525" t="s">
        <v>320</v>
      </c>
      <c r="J5525" t="s">
        <v>686</v>
      </c>
      <c r="K5525" t="s">
        <v>290</v>
      </c>
      <c r="L5525" t="s">
        <v>34</v>
      </c>
      <c r="M5525" s="598">
        <v>63587370</v>
      </c>
    </row>
    <row r="5526" spans="1:13">
      <c r="A5526" t="s">
        <v>17189</v>
      </c>
      <c r="B5526" t="s">
        <v>17144</v>
      </c>
      <c r="C5526" t="s">
        <v>15058</v>
      </c>
      <c r="D5526">
        <v>7034</v>
      </c>
      <c r="E5526" t="s">
        <v>17140</v>
      </c>
      <c r="F5526" t="s">
        <v>40</v>
      </c>
      <c r="G5526" t="s">
        <v>40</v>
      </c>
      <c r="H5526" t="s">
        <v>41</v>
      </c>
      <c r="I5526" t="s">
        <v>322</v>
      </c>
      <c r="J5526" t="s">
        <v>687</v>
      </c>
      <c r="K5526" t="s">
        <v>290</v>
      </c>
      <c r="L5526" t="s">
        <v>34</v>
      </c>
      <c r="M5526" s="598">
        <v>63587370</v>
      </c>
    </row>
    <row r="5527" spans="1:13">
      <c r="A5527" t="s">
        <v>17221</v>
      </c>
      <c r="B5527" t="s">
        <v>17160</v>
      </c>
      <c r="C5527" t="s">
        <v>15058</v>
      </c>
      <c r="D5527">
        <v>7034</v>
      </c>
      <c r="E5527" t="s">
        <v>17140</v>
      </c>
      <c r="F5527" t="s">
        <v>40</v>
      </c>
      <c r="G5527" t="s">
        <v>40</v>
      </c>
      <c r="H5527" t="s">
        <v>41</v>
      </c>
      <c r="I5527" t="s">
        <v>42</v>
      </c>
      <c r="J5527" t="s">
        <v>43</v>
      </c>
      <c r="K5527" t="s">
        <v>290</v>
      </c>
      <c r="L5527" t="s">
        <v>218</v>
      </c>
      <c r="M5527" s="598">
        <v>66597300</v>
      </c>
    </row>
    <row r="5528" spans="1:13">
      <c r="A5528" t="s">
        <v>17199</v>
      </c>
      <c r="B5528" t="s">
        <v>17139</v>
      </c>
      <c r="C5528" t="s">
        <v>15058</v>
      </c>
      <c r="D5528">
        <v>7034</v>
      </c>
      <c r="E5528" t="s">
        <v>17140</v>
      </c>
      <c r="F5528" t="s">
        <v>40</v>
      </c>
      <c r="G5528" t="s">
        <v>40</v>
      </c>
      <c r="H5528" t="s">
        <v>41</v>
      </c>
      <c r="I5528" t="s">
        <v>324</v>
      </c>
      <c r="J5528" t="s">
        <v>688</v>
      </c>
      <c r="K5528" t="s">
        <v>1170</v>
      </c>
      <c r="L5528" t="s">
        <v>34</v>
      </c>
      <c r="M5528" s="598">
        <v>67631834</v>
      </c>
    </row>
    <row r="5529" spans="1:13">
      <c r="A5529" t="s">
        <v>17231</v>
      </c>
      <c r="B5529" t="s">
        <v>17156</v>
      </c>
      <c r="C5529" t="s">
        <v>15058</v>
      </c>
      <c r="D5529">
        <v>7034</v>
      </c>
      <c r="E5529" t="s">
        <v>17140</v>
      </c>
      <c r="F5529" t="s">
        <v>40</v>
      </c>
      <c r="G5529" t="s">
        <v>40</v>
      </c>
      <c r="H5529" t="s">
        <v>41</v>
      </c>
      <c r="I5529" t="s">
        <v>219</v>
      </c>
      <c r="J5529" t="s">
        <v>220</v>
      </c>
      <c r="K5529" t="s">
        <v>1170</v>
      </c>
      <c r="L5529" t="s">
        <v>218</v>
      </c>
      <c r="M5529" s="598">
        <v>69767660</v>
      </c>
    </row>
    <row r="5530" spans="1:13">
      <c r="A5530" t="s">
        <v>17209</v>
      </c>
      <c r="B5530" t="s">
        <v>17160</v>
      </c>
      <c r="C5530" t="s">
        <v>15058</v>
      </c>
      <c r="D5530">
        <v>7034</v>
      </c>
      <c r="E5530" t="s">
        <v>17140</v>
      </c>
      <c r="F5530" t="s">
        <v>40</v>
      </c>
      <c r="G5530" t="s">
        <v>40</v>
      </c>
      <c r="H5530" t="s">
        <v>41</v>
      </c>
      <c r="I5530" t="s">
        <v>324</v>
      </c>
      <c r="J5530" t="s">
        <v>688</v>
      </c>
      <c r="K5530" t="s">
        <v>290</v>
      </c>
      <c r="L5530" t="s">
        <v>218</v>
      </c>
      <c r="M5530" s="598">
        <v>72441600</v>
      </c>
    </row>
    <row r="5531" spans="1:13">
      <c r="A5531" t="s">
        <v>17138</v>
      </c>
      <c r="B5531" t="s">
        <v>17139</v>
      </c>
      <c r="C5531" t="s">
        <v>15058</v>
      </c>
      <c r="D5531">
        <v>7034</v>
      </c>
      <c r="E5531" t="s">
        <v>17140</v>
      </c>
      <c r="F5531" t="s">
        <v>40</v>
      </c>
      <c r="G5531" t="s">
        <v>40</v>
      </c>
      <c r="H5531" t="s">
        <v>41</v>
      </c>
      <c r="I5531" t="s">
        <v>316</v>
      </c>
      <c r="J5531" t="s">
        <v>684</v>
      </c>
      <c r="K5531" t="s">
        <v>1170</v>
      </c>
      <c r="L5531" t="s">
        <v>34</v>
      </c>
      <c r="M5531" s="598">
        <v>73125476</v>
      </c>
    </row>
    <row r="5532" spans="1:13">
      <c r="A5532" t="s">
        <v>17163</v>
      </c>
      <c r="B5532" t="s">
        <v>17139</v>
      </c>
      <c r="C5532" t="s">
        <v>15058</v>
      </c>
      <c r="D5532">
        <v>7034</v>
      </c>
      <c r="E5532" t="s">
        <v>17140</v>
      </c>
      <c r="F5532" t="s">
        <v>40</v>
      </c>
      <c r="G5532" t="s">
        <v>40</v>
      </c>
      <c r="H5532" t="s">
        <v>41</v>
      </c>
      <c r="I5532" t="s">
        <v>318</v>
      </c>
      <c r="J5532" t="s">
        <v>685</v>
      </c>
      <c r="K5532" t="s">
        <v>1170</v>
      </c>
      <c r="L5532" t="s">
        <v>34</v>
      </c>
      <c r="M5532" s="598">
        <v>73125476</v>
      </c>
    </row>
    <row r="5533" spans="1:13">
      <c r="A5533" t="s">
        <v>17175</v>
      </c>
      <c r="B5533" t="s">
        <v>17139</v>
      </c>
      <c r="C5533" t="s">
        <v>15058</v>
      </c>
      <c r="D5533">
        <v>7034</v>
      </c>
      <c r="E5533" t="s">
        <v>17140</v>
      </c>
      <c r="F5533" t="s">
        <v>40</v>
      </c>
      <c r="G5533" t="s">
        <v>40</v>
      </c>
      <c r="H5533" t="s">
        <v>41</v>
      </c>
      <c r="I5533" t="s">
        <v>320</v>
      </c>
      <c r="J5533" t="s">
        <v>686</v>
      </c>
      <c r="K5533" t="s">
        <v>1170</v>
      </c>
      <c r="L5533" t="s">
        <v>34</v>
      </c>
      <c r="M5533" s="598">
        <v>73125476</v>
      </c>
    </row>
    <row r="5534" spans="1:13">
      <c r="A5534" t="s">
        <v>17187</v>
      </c>
      <c r="B5534" t="s">
        <v>17139</v>
      </c>
      <c r="C5534" t="s">
        <v>15058</v>
      </c>
      <c r="D5534">
        <v>7034</v>
      </c>
      <c r="E5534" t="s">
        <v>17140</v>
      </c>
      <c r="F5534" t="s">
        <v>40</v>
      </c>
      <c r="G5534" t="s">
        <v>40</v>
      </c>
      <c r="H5534" t="s">
        <v>41</v>
      </c>
      <c r="I5534" t="s">
        <v>322</v>
      </c>
      <c r="J5534" t="s">
        <v>687</v>
      </c>
      <c r="K5534" t="s">
        <v>1170</v>
      </c>
      <c r="L5534" t="s">
        <v>34</v>
      </c>
      <c r="M5534" s="598">
        <v>73125476</v>
      </c>
    </row>
    <row r="5535" spans="1:13">
      <c r="A5535" t="s">
        <v>17219</v>
      </c>
      <c r="B5535" t="s">
        <v>17156</v>
      </c>
      <c r="C5535" t="s">
        <v>15058</v>
      </c>
      <c r="D5535">
        <v>7034</v>
      </c>
      <c r="E5535" t="s">
        <v>17140</v>
      </c>
      <c r="F5535" t="s">
        <v>40</v>
      </c>
      <c r="G5535" t="s">
        <v>40</v>
      </c>
      <c r="H5535" t="s">
        <v>41</v>
      </c>
      <c r="I5535" t="s">
        <v>42</v>
      </c>
      <c r="J5535" t="s">
        <v>43</v>
      </c>
      <c r="K5535" t="s">
        <v>1170</v>
      </c>
      <c r="L5535" t="s">
        <v>218</v>
      </c>
      <c r="M5535" s="598">
        <v>76586895</v>
      </c>
    </row>
    <row r="5536" spans="1:13">
      <c r="A5536" t="s">
        <v>17159</v>
      </c>
      <c r="B5536" t="s">
        <v>17160</v>
      </c>
      <c r="C5536" t="s">
        <v>15058</v>
      </c>
      <c r="D5536">
        <v>7034</v>
      </c>
      <c r="E5536" t="s">
        <v>17140</v>
      </c>
      <c r="F5536" t="s">
        <v>40</v>
      </c>
      <c r="G5536" t="s">
        <v>40</v>
      </c>
      <c r="H5536" t="s">
        <v>41</v>
      </c>
      <c r="I5536" t="s">
        <v>316</v>
      </c>
      <c r="J5536" t="s">
        <v>684</v>
      </c>
      <c r="K5536" t="s">
        <v>290</v>
      </c>
      <c r="L5536" t="s">
        <v>218</v>
      </c>
      <c r="M5536" s="598">
        <v>78327480</v>
      </c>
    </row>
    <row r="5537" spans="1:13">
      <c r="A5537" t="s">
        <v>17173</v>
      </c>
      <c r="B5537" t="s">
        <v>17160</v>
      </c>
      <c r="C5537" t="s">
        <v>15058</v>
      </c>
      <c r="D5537">
        <v>7034</v>
      </c>
      <c r="E5537" t="s">
        <v>17140</v>
      </c>
      <c r="F5537" t="s">
        <v>40</v>
      </c>
      <c r="G5537" t="s">
        <v>40</v>
      </c>
      <c r="H5537" t="s">
        <v>41</v>
      </c>
      <c r="I5537" t="s">
        <v>318</v>
      </c>
      <c r="J5537" t="s">
        <v>685</v>
      </c>
      <c r="K5537" t="s">
        <v>290</v>
      </c>
      <c r="L5537" t="s">
        <v>218</v>
      </c>
      <c r="M5537" s="598">
        <v>78327480</v>
      </c>
    </row>
    <row r="5538" spans="1:13">
      <c r="A5538" t="s">
        <v>17185</v>
      </c>
      <c r="B5538" t="s">
        <v>17160</v>
      </c>
      <c r="C5538" t="s">
        <v>15058</v>
      </c>
      <c r="D5538">
        <v>7034</v>
      </c>
      <c r="E5538" t="s">
        <v>17140</v>
      </c>
      <c r="F5538" t="s">
        <v>40</v>
      </c>
      <c r="G5538" t="s">
        <v>40</v>
      </c>
      <c r="H5538" t="s">
        <v>41</v>
      </c>
      <c r="I5538" t="s">
        <v>320</v>
      </c>
      <c r="J5538" t="s">
        <v>686</v>
      </c>
      <c r="K5538" t="s">
        <v>290</v>
      </c>
      <c r="L5538" t="s">
        <v>218</v>
      </c>
      <c r="M5538" s="598">
        <v>78327480</v>
      </c>
    </row>
    <row r="5539" spans="1:13">
      <c r="A5539" t="s">
        <v>17197</v>
      </c>
      <c r="B5539" t="s">
        <v>17160</v>
      </c>
      <c r="C5539" t="s">
        <v>15058</v>
      </c>
      <c r="D5539">
        <v>7034</v>
      </c>
      <c r="E5539" t="s">
        <v>17140</v>
      </c>
      <c r="F5539" t="s">
        <v>40</v>
      </c>
      <c r="G5539" t="s">
        <v>40</v>
      </c>
      <c r="H5539" t="s">
        <v>41</v>
      </c>
      <c r="I5539" t="s">
        <v>322</v>
      </c>
      <c r="J5539" t="s">
        <v>687</v>
      </c>
      <c r="K5539" t="s">
        <v>290</v>
      </c>
      <c r="L5539" t="s">
        <v>218</v>
      </c>
      <c r="M5539" s="598">
        <v>78327480</v>
      </c>
    </row>
    <row r="5540" spans="1:13">
      <c r="A5540" t="s">
        <v>17207</v>
      </c>
      <c r="B5540" t="s">
        <v>17156</v>
      </c>
      <c r="C5540" t="s">
        <v>15058</v>
      </c>
      <c r="D5540">
        <v>7034</v>
      </c>
      <c r="E5540" t="s">
        <v>17140</v>
      </c>
      <c r="F5540" t="s">
        <v>40</v>
      </c>
      <c r="G5540" t="s">
        <v>40</v>
      </c>
      <c r="H5540" t="s">
        <v>41</v>
      </c>
      <c r="I5540" t="s">
        <v>324</v>
      </c>
      <c r="J5540" t="s">
        <v>688</v>
      </c>
      <c r="K5540" t="s">
        <v>1170</v>
      </c>
      <c r="L5540" t="s">
        <v>218</v>
      </c>
      <c r="M5540" s="598">
        <v>83307840</v>
      </c>
    </row>
    <row r="5541" spans="1:13">
      <c r="A5541" t="s">
        <v>17155</v>
      </c>
      <c r="B5541" t="s">
        <v>17156</v>
      </c>
      <c r="C5541" t="s">
        <v>15058</v>
      </c>
      <c r="D5541">
        <v>7034</v>
      </c>
      <c r="E5541" t="s">
        <v>17140</v>
      </c>
      <c r="F5541" t="s">
        <v>40</v>
      </c>
      <c r="G5541" t="s">
        <v>40</v>
      </c>
      <c r="H5541" t="s">
        <v>41</v>
      </c>
      <c r="I5541" t="s">
        <v>316</v>
      </c>
      <c r="J5541" t="s">
        <v>684</v>
      </c>
      <c r="K5541" t="s">
        <v>1170</v>
      </c>
      <c r="L5541" t="s">
        <v>218</v>
      </c>
      <c r="M5541" s="598">
        <v>90076602</v>
      </c>
    </row>
    <row r="5542" spans="1:13">
      <c r="A5542" t="s">
        <v>17171</v>
      </c>
      <c r="B5542" t="s">
        <v>17156</v>
      </c>
      <c r="C5542" t="s">
        <v>15058</v>
      </c>
      <c r="D5542">
        <v>7034</v>
      </c>
      <c r="E5542" t="s">
        <v>17140</v>
      </c>
      <c r="F5542" t="s">
        <v>40</v>
      </c>
      <c r="G5542" t="s">
        <v>40</v>
      </c>
      <c r="H5542" t="s">
        <v>41</v>
      </c>
      <c r="I5542" t="s">
        <v>318</v>
      </c>
      <c r="J5542" t="s">
        <v>685</v>
      </c>
      <c r="K5542" t="s">
        <v>1170</v>
      </c>
      <c r="L5542" t="s">
        <v>218</v>
      </c>
      <c r="M5542" s="598">
        <v>90076602</v>
      </c>
    </row>
    <row r="5543" spans="1:13">
      <c r="A5543" t="s">
        <v>17183</v>
      </c>
      <c r="B5543" t="s">
        <v>17156</v>
      </c>
      <c r="C5543" t="s">
        <v>15058</v>
      </c>
      <c r="D5543">
        <v>7034</v>
      </c>
      <c r="E5543" t="s">
        <v>17140</v>
      </c>
      <c r="F5543" t="s">
        <v>40</v>
      </c>
      <c r="G5543" t="s">
        <v>40</v>
      </c>
      <c r="H5543" t="s">
        <v>41</v>
      </c>
      <c r="I5543" t="s">
        <v>320</v>
      </c>
      <c r="J5543" t="s">
        <v>686</v>
      </c>
      <c r="K5543" t="s">
        <v>1170</v>
      </c>
      <c r="L5543" t="s">
        <v>218</v>
      </c>
      <c r="M5543" s="598">
        <v>90076602</v>
      </c>
    </row>
    <row r="5544" spans="1:13">
      <c r="A5544" t="s">
        <v>17195</v>
      </c>
      <c r="B5544" t="s">
        <v>17156</v>
      </c>
      <c r="C5544" t="s">
        <v>15058</v>
      </c>
      <c r="D5544">
        <v>7034</v>
      </c>
      <c r="E5544" t="s">
        <v>17140</v>
      </c>
      <c r="F5544" t="s">
        <v>40</v>
      </c>
      <c r="G5544" t="s">
        <v>40</v>
      </c>
      <c r="H5544" t="s">
        <v>41</v>
      </c>
      <c r="I5544" t="s">
        <v>322</v>
      </c>
      <c r="J5544" t="s">
        <v>687</v>
      </c>
      <c r="K5544" t="s">
        <v>1170</v>
      </c>
      <c r="L5544" t="s">
        <v>218</v>
      </c>
      <c r="M5544" s="598">
        <v>90076602</v>
      </c>
    </row>
    <row r="5545" spans="1:13">
      <c r="A5545" t="s">
        <v>16989</v>
      </c>
      <c r="B5545" t="s">
        <v>16925</v>
      </c>
      <c r="C5545" t="s">
        <v>15287</v>
      </c>
      <c r="D5545">
        <v>7035</v>
      </c>
      <c r="E5545" t="s">
        <v>1123</v>
      </c>
      <c r="F5545" t="s">
        <v>689</v>
      </c>
      <c r="G5545" t="s">
        <v>689</v>
      </c>
      <c r="H5545" t="s">
        <v>41</v>
      </c>
      <c r="I5545" t="s">
        <v>42</v>
      </c>
      <c r="J5545" t="s">
        <v>695</v>
      </c>
      <c r="K5545" t="s">
        <v>291</v>
      </c>
      <c r="L5545" t="s">
        <v>32</v>
      </c>
      <c r="M5545" s="598">
        <v>665811300</v>
      </c>
    </row>
    <row r="5546" spans="1:13">
      <c r="A5546" t="s">
        <v>17001</v>
      </c>
      <c r="B5546" t="s">
        <v>16925</v>
      </c>
      <c r="C5546" t="s">
        <v>15287</v>
      </c>
      <c r="D5546">
        <v>7035</v>
      </c>
      <c r="E5546" t="s">
        <v>1123</v>
      </c>
      <c r="F5546" t="s">
        <v>689</v>
      </c>
      <c r="G5546" t="s">
        <v>689</v>
      </c>
      <c r="H5546" t="s">
        <v>41</v>
      </c>
      <c r="I5546" t="s">
        <v>219</v>
      </c>
      <c r="J5546" t="s">
        <v>696</v>
      </c>
      <c r="K5546" t="s">
        <v>291</v>
      </c>
      <c r="L5546" t="s">
        <v>32</v>
      </c>
      <c r="M5546" s="598">
        <v>665811300</v>
      </c>
    </row>
    <row r="5547" spans="1:13">
      <c r="A5547" t="s">
        <v>17013</v>
      </c>
      <c r="B5547" t="s">
        <v>16925</v>
      </c>
      <c r="C5547" t="s">
        <v>15287</v>
      </c>
      <c r="D5547">
        <v>7035</v>
      </c>
      <c r="E5547" t="s">
        <v>1123</v>
      </c>
      <c r="F5547" t="s">
        <v>689</v>
      </c>
      <c r="G5547" t="s">
        <v>689</v>
      </c>
      <c r="H5547" t="s">
        <v>41</v>
      </c>
      <c r="I5547" t="s">
        <v>44</v>
      </c>
      <c r="J5547" t="s">
        <v>697</v>
      </c>
      <c r="K5547" t="s">
        <v>291</v>
      </c>
      <c r="L5547" t="s">
        <v>32</v>
      </c>
      <c r="M5547" s="598">
        <v>665811300</v>
      </c>
    </row>
    <row r="5548" spans="1:13">
      <c r="A5548" t="s">
        <v>17025</v>
      </c>
      <c r="B5548" t="s">
        <v>16925</v>
      </c>
      <c r="C5548" t="s">
        <v>15287</v>
      </c>
      <c r="D5548">
        <v>7035</v>
      </c>
      <c r="E5548" t="s">
        <v>1123</v>
      </c>
      <c r="F5548" t="s">
        <v>689</v>
      </c>
      <c r="G5548" t="s">
        <v>689</v>
      </c>
      <c r="H5548" t="s">
        <v>41</v>
      </c>
      <c r="I5548" t="s">
        <v>46</v>
      </c>
      <c r="J5548" t="s">
        <v>698</v>
      </c>
      <c r="K5548" t="s">
        <v>291</v>
      </c>
      <c r="L5548" t="s">
        <v>32</v>
      </c>
      <c r="M5548" s="598">
        <v>665811300</v>
      </c>
    </row>
    <row r="5549" spans="1:13">
      <c r="A5549" t="s">
        <v>17037</v>
      </c>
      <c r="B5549" t="s">
        <v>16925</v>
      </c>
      <c r="C5549" t="s">
        <v>15287</v>
      </c>
      <c r="D5549">
        <v>7035</v>
      </c>
      <c r="E5549" t="s">
        <v>1123</v>
      </c>
      <c r="F5549" t="s">
        <v>689</v>
      </c>
      <c r="G5549" t="s">
        <v>689</v>
      </c>
      <c r="H5549" t="s">
        <v>41</v>
      </c>
      <c r="I5549" t="s">
        <v>221</v>
      </c>
      <c r="J5549" t="s">
        <v>699</v>
      </c>
      <c r="K5549" t="s">
        <v>291</v>
      </c>
      <c r="L5549" t="s">
        <v>32</v>
      </c>
      <c r="M5549" s="598">
        <v>665811300</v>
      </c>
    </row>
    <row r="5550" spans="1:13">
      <c r="A5550" t="s">
        <v>17049</v>
      </c>
      <c r="B5550" t="s">
        <v>16925</v>
      </c>
      <c r="C5550" t="s">
        <v>15287</v>
      </c>
      <c r="D5550">
        <v>7035</v>
      </c>
      <c r="E5550" t="s">
        <v>1123</v>
      </c>
      <c r="F5550" t="s">
        <v>689</v>
      </c>
      <c r="G5550" t="s">
        <v>689</v>
      </c>
      <c r="H5550" t="s">
        <v>41</v>
      </c>
      <c r="I5550" t="s">
        <v>48</v>
      </c>
      <c r="J5550" t="s">
        <v>700</v>
      </c>
      <c r="K5550" t="s">
        <v>291</v>
      </c>
      <c r="L5550" t="s">
        <v>32</v>
      </c>
      <c r="M5550" s="598">
        <v>665811300</v>
      </c>
    </row>
    <row r="5551" spans="1:13">
      <c r="A5551" t="s">
        <v>17061</v>
      </c>
      <c r="B5551" t="s">
        <v>16925</v>
      </c>
      <c r="C5551" t="s">
        <v>15287</v>
      </c>
      <c r="D5551">
        <v>7035</v>
      </c>
      <c r="E5551" t="s">
        <v>1123</v>
      </c>
      <c r="F5551" t="s">
        <v>689</v>
      </c>
      <c r="G5551" t="s">
        <v>689</v>
      </c>
      <c r="H5551" t="s">
        <v>41</v>
      </c>
      <c r="I5551" t="s">
        <v>50</v>
      </c>
      <c r="J5551" t="s">
        <v>701</v>
      </c>
      <c r="K5551" t="s">
        <v>291</v>
      </c>
      <c r="L5551" t="s">
        <v>32</v>
      </c>
      <c r="M5551" s="598">
        <v>665811300</v>
      </c>
    </row>
    <row r="5552" spans="1:13">
      <c r="A5552" t="s">
        <v>17073</v>
      </c>
      <c r="B5552" t="s">
        <v>16925</v>
      </c>
      <c r="C5552" t="s">
        <v>15287</v>
      </c>
      <c r="D5552">
        <v>7035</v>
      </c>
      <c r="E5552" t="s">
        <v>1123</v>
      </c>
      <c r="F5552" t="s">
        <v>689</v>
      </c>
      <c r="G5552" t="s">
        <v>689</v>
      </c>
      <c r="H5552" t="s">
        <v>41</v>
      </c>
      <c r="I5552" t="s">
        <v>223</v>
      </c>
      <c r="J5552" t="s">
        <v>702</v>
      </c>
      <c r="K5552" t="s">
        <v>291</v>
      </c>
      <c r="L5552" t="s">
        <v>32</v>
      </c>
      <c r="M5552" s="598">
        <v>665811300</v>
      </c>
    </row>
    <row r="5553" spans="1:13">
      <c r="A5553" t="s">
        <v>17085</v>
      </c>
      <c r="B5553" t="s">
        <v>16925</v>
      </c>
      <c r="C5553" t="s">
        <v>15287</v>
      </c>
      <c r="D5553">
        <v>7035</v>
      </c>
      <c r="E5553" t="s">
        <v>1123</v>
      </c>
      <c r="F5553" t="s">
        <v>689</v>
      </c>
      <c r="G5553" t="s">
        <v>689</v>
      </c>
      <c r="H5553" t="s">
        <v>41</v>
      </c>
      <c r="I5553" t="s">
        <v>421</v>
      </c>
      <c r="J5553" t="s">
        <v>703</v>
      </c>
      <c r="K5553" t="s">
        <v>291</v>
      </c>
      <c r="L5553" t="s">
        <v>32</v>
      </c>
      <c r="M5553" s="598">
        <v>665811300</v>
      </c>
    </row>
    <row r="5554" spans="1:13">
      <c r="A5554" t="s">
        <v>17097</v>
      </c>
      <c r="B5554" t="s">
        <v>16925</v>
      </c>
      <c r="C5554" t="s">
        <v>15287</v>
      </c>
      <c r="D5554">
        <v>7035</v>
      </c>
      <c r="E5554" t="s">
        <v>1123</v>
      </c>
      <c r="F5554" t="s">
        <v>689</v>
      </c>
      <c r="G5554" t="s">
        <v>689</v>
      </c>
      <c r="H5554" t="s">
        <v>41</v>
      </c>
      <c r="I5554" t="s">
        <v>422</v>
      </c>
      <c r="J5554" t="s">
        <v>704</v>
      </c>
      <c r="K5554" t="s">
        <v>291</v>
      </c>
      <c r="L5554" t="s">
        <v>32</v>
      </c>
      <c r="M5554" s="598">
        <v>665811300</v>
      </c>
    </row>
    <row r="5555" spans="1:13">
      <c r="A5555" t="s">
        <v>17109</v>
      </c>
      <c r="B5555" t="s">
        <v>16925</v>
      </c>
      <c r="C5555" t="s">
        <v>15287</v>
      </c>
      <c r="D5555">
        <v>7035</v>
      </c>
      <c r="E5555" t="s">
        <v>1123</v>
      </c>
      <c r="F5555" t="s">
        <v>689</v>
      </c>
      <c r="G5555" t="s">
        <v>689</v>
      </c>
      <c r="H5555" t="s">
        <v>41</v>
      </c>
      <c r="I5555" t="s">
        <v>423</v>
      </c>
      <c r="J5555" t="s">
        <v>705</v>
      </c>
      <c r="K5555" t="s">
        <v>291</v>
      </c>
      <c r="L5555" t="s">
        <v>32</v>
      </c>
      <c r="M5555" s="598">
        <v>665811300</v>
      </c>
    </row>
    <row r="5556" spans="1:13">
      <c r="A5556" t="s">
        <v>17121</v>
      </c>
      <c r="B5556" t="s">
        <v>16925</v>
      </c>
      <c r="C5556" t="s">
        <v>15287</v>
      </c>
      <c r="D5556">
        <v>7035</v>
      </c>
      <c r="E5556" t="s">
        <v>1123</v>
      </c>
      <c r="F5556" t="s">
        <v>689</v>
      </c>
      <c r="G5556" t="s">
        <v>689</v>
      </c>
      <c r="H5556" t="s">
        <v>41</v>
      </c>
      <c r="I5556" t="s">
        <v>424</v>
      </c>
      <c r="J5556" t="s">
        <v>706</v>
      </c>
      <c r="K5556" t="s">
        <v>291</v>
      </c>
      <c r="L5556" t="s">
        <v>32</v>
      </c>
      <c r="M5556" s="598">
        <v>665811300</v>
      </c>
    </row>
    <row r="5557" spans="1:13">
      <c r="A5557" t="s">
        <v>17133</v>
      </c>
      <c r="B5557" t="s">
        <v>16925</v>
      </c>
      <c r="C5557" t="s">
        <v>15287</v>
      </c>
      <c r="D5557">
        <v>7035</v>
      </c>
      <c r="E5557" t="s">
        <v>1123</v>
      </c>
      <c r="F5557" t="s">
        <v>689</v>
      </c>
      <c r="G5557" t="s">
        <v>689</v>
      </c>
      <c r="H5557" t="s">
        <v>41</v>
      </c>
      <c r="I5557" t="s">
        <v>425</v>
      </c>
      <c r="J5557" t="s">
        <v>707</v>
      </c>
      <c r="K5557" t="s">
        <v>291</v>
      </c>
      <c r="L5557" t="s">
        <v>32</v>
      </c>
      <c r="M5557" s="598">
        <v>665811300</v>
      </c>
    </row>
    <row r="5558" spans="1:13">
      <c r="A5558" t="s">
        <v>16977</v>
      </c>
      <c r="B5558" t="s">
        <v>16925</v>
      </c>
      <c r="C5558" t="s">
        <v>15287</v>
      </c>
      <c r="D5558">
        <v>7035</v>
      </c>
      <c r="E5558" t="s">
        <v>1123</v>
      </c>
      <c r="F5558" t="s">
        <v>689</v>
      </c>
      <c r="G5558" t="s">
        <v>689</v>
      </c>
      <c r="H5558" t="s">
        <v>41</v>
      </c>
      <c r="I5558" t="s">
        <v>324</v>
      </c>
      <c r="J5558" t="s">
        <v>694</v>
      </c>
      <c r="K5558" t="s">
        <v>291</v>
      </c>
      <c r="L5558" t="s">
        <v>32</v>
      </c>
      <c r="M5558" s="598">
        <v>722891400</v>
      </c>
    </row>
    <row r="5559" spans="1:13">
      <c r="A5559" t="s">
        <v>16987</v>
      </c>
      <c r="B5559" t="s">
        <v>16921</v>
      </c>
      <c r="C5559" t="s">
        <v>15287</v>
      </c>
      <c r="D5559">
        <v>7035</v>
      </c>
      <c r="E5559" t="s">
        <v>1123</v>
      </c>
      <c r="F5559" t="s">
        <v>689</v>
      </c>
      <c r="G5559" t="s">
        <v>689</v>
      </c>
      <c r="H5559" t="s">
        <v>41</v>
      </c>
      <c r="I5559" t="s">
        <v>42</v>
      </c>
      <c r="J5559" t="s">
        <v>695</v>
      </c>
      <c r="K5559" t="s">
        <v>1171</v>
      </c>
      <c r="L5559" t="s">
        <v>32</v>
      </c>
      <c r="M5559" s="598">
        <v>765682995</v>
      </c>
    </row>
    <row r="5560" spans="1:13">
      <c r="A5560" t="s">
        <v>16999</v>
      </c>
      <c r="B5560" t="s">
        <v>16921</v>
      </c>
      <c r="C5560" t="s">
        <v>15287</v>
      </c>
      <c r="D5560">
        <v>7035</v>
      </c>
      <c r="E5560" t="s">
        <v>1123</v>
      </c>
      <c r="F5560" t="s">
        <v>689</v>
      </c>
      <c r="G5560" t="s">
        <v>689</v>
      </c>
      <c r="H5560" t="s">
        <v>41</v>
      </c>
      <c r="I5560" t="s">
        <v>219</v>
      </c>
      <c r="J5560" t="s">
        <v>696</v>
      </c>
      <c r="K5560" t="s">
        <v>1171</v>
      </c>
      <c r="L5560" t="s">
        <v>32</v>
      </c>
      <c r="M5560" s="598">
        <v>765682995</v>
      </c>
    </row>
    <row r="5561" spans="1:13">
      <c r="A5561" t="s">
        <v>17011</v>
      </c>
      <c r="B5561" t="s">
        <v>16921</v>
      </c>
      <c r="C5561" t="s">
        <v>15287</v>
      </c>
      <c r="D5561">
        <v>7035</v>
      </c>
      <c r="E5561" t="s">
        <v>1123</v>
      </c>
      <c r="F5561" t="s">
        <v>689</v>
      </c>
      <c r="G5561" t="s">
        <v>689</v>
      </c>
      <c r="H5561" t="s">
        <v>41</v>
      </c>
      <c r="I5561" t="s">
        <v>44</v>
      </c>
      <c r="J5561" t="s">
        <v>697</v>
      </c>
      <c r="K5561" t="s">
        <v>1171</v>
      </c>
      <c r="L5561" t="s">
        <v>32</v>
      </c>
      <c r="M5561" s="598">
        <v>765682995</v>
      </c>
    </row>
    <row r="5562" spans="1:13">
      <c r="A5562" t="s">
        <v>17023</v>
      </c>
      <c r="B5562" t="s">
        <v>16921</v>
      </c>
      <c r="C5562" t="s">
        <v>15287</v>
      </c>
      <c r="D5562">
        <v>7035</v>
      </c>
      <c r="E5562" t="s">
        <v>1123</v>
      </c>
      <c r="F5562" t="s">
        <v>689</v>
      </c>
      <c r="G5562" t="s">
        <v>689</v>
      </c>
      <c r="H5562" t="s">
        <v>41</v>
      </c>
      <c r="I5562" t="s">
        <v>46</v>
      </c>
      <c r="J5562" t="s">
        <v>698</v>
      </c>
      <c r="K5562" t="s">
        <v>1171</v>
      </c>
      <c r="L5562" t="s">
        <v>32</v>
      </c>
      <c r="M5562" s="598">
        <v>765682995</v>
      </c>
    </row>
    <row r="5563" spans="1:13">
      <c r="A5563" t="s">
        <v>17035</v>
      </c>
      <c r="B5563" t="s">
        <v>16921</v>
      </c>
      <c r="C5563" t="s">
        <v>15287</v>
      </c>
      <c r="D5563">
        <v>7035</v>
      </c>
      <c r="E5563" t="s">
        <v>1123</v>
      </c>
      <c r="F5563" t="s">
        <v>689</v>
      </c>
      <c r="G5563" t="s">
        <v>689</v>
      </c>
      <c r="H5563" t="s">
        <v>41</v>
      </c>
      <c r="I5563" t="s">
        <v>221</v>
      </c>
      <c r="J5563" t="s">
        <v>699</v>
      </c>
      <c r="K5563" t="s">
        <v>1171</v>
      </c>
      <c r="L5563" t="s">
        <v>32</v>
      </c>
      <c r="M5563" s="598">
        <v>765682995</v>
      </c>
    </row>
    <row r="5564" spans="1:13">
      <c r="A5564" t="s">
        <v>17047</v>
      </c>
      <c r="B5564" t="s">
        <v>16921</v>
      </c>
      <c r="C5564" t="s">
        <v>15287</v>
      </c>
      <c r="D5564">
        <v>7035</v>
      </c>
      <c r="E5564" t="s">
        <v>1123</v>
      </c>
      <c r="F5564" t="s">
        <v>689</v>
      </c>
      <c r="G5564" t="s">
        <v>689</v>
      </c>
      <c r="H5564" t="s">
        <v>41</v>
      </c>
      <c r="I5564" t="s">
        <v>48</v>
      </c>
      <c r="J5564" t="s">
        <v>700</v>
      </c>
      <c r="K5564" t="s">
        <v>1171</v>
      </c>
      <c r="L5564" t="s">
        <v>32</v>
      </c>
      <c r="M5564" s="598">
        <v>765682995</v>
      </c>
    </row>
    <row r="5565" spans="1:13">
      <c r="A5565" t="s">
        <v>17059</v>
      </c>
      <c r="B5565" t="s">
        <v>16921</v>
      </c>
      <c r="C5565" t="s">
        <v>15287</v>
      </c>
      <c r="D5565">
        <v>7035</v>
      </c>
      <c r="E5565" t="s">
        <v>1123</v>
      </c>
      <c r="F5565" t="s">
        <v>689</v>
      </c>
      <c r="G5565" t="s">
        <v>689</v>
      </c>
      <c r="H5565" t="s">
        <v>41</v>
      </c>
      <c r="I5565" t="s">
        <v>50</v>
      </c>
      <c r="J5565" t="s">
        <v>701</v>
      </c>
      <c r="K5565" t="s">
        <v>1171</v>
      </c>
      <c r="L5565" t="s">
        <v>32</v>
      </c>
      <c r="M5565" s="598">
        <v>765682995</v>
      </c>
    </row>
    <row r="5566" spans="1:13">
      <c r="A5566" t="s">
        <v>17071</v>
      </c>
      <c r="B5566" t="s">
        <v>16921</v>
      </c>
      <c r="C5566" t="s">
        <v>15287</v>
      </c>
      <c r="D5566">
        <v>7035</v>
      </c>
      <c r="E5566" t="s">
        <v>1123</v>
      </c>
      <c r="F5566" t="s">
        <v>689</v>
      </c>
      <c r="G5566" t="s">
        <v>689</v>
      </c>
      <c r="H5566" t="s">
        <v>41</v>
      </c>
      <c r="I5566" t="s">
        <v>223</v>
      </c>
      <c r="J5566" t="s">
        <v>702</v>
      </c>
      <c r="K5566" t="s">
        <v>1171</v>
      </c>
      <c r="L5566" t="s">
        <v>32</v>
      </c>
      <c r="M5566" s="598">
        <v>765682995</v>
      </c>
    </row>
    <row r="5567" spans="1:13">
      <c r="A5567" t="s">
        <v>17083</v>
      </c>
      <c r="B5567" t="s">
        <v>16921</v>
      </c>
      <c r="C5567" t="s">
        <v>15287</v>
      </c>
      <c r="D5567">
        <v>7035</v>
      </c>
      <c r="E5567" t="s">
        <v>1123</v>
      </c>
      <c r="F5567" t="s">
        <v>689</v>
      </c>
      <c r="G5567" t="s">
        <v>689</v>
      </c>
      <c r="H5567" t="s">
        <v>41</v>
      </c>
      <c r="I5567" t="s">
        <v>421</v>
      </c>
      <c r="J5567" t="s">
        <v>703</v>
      </c>
      <c r="K5567" t="s">
        <v>1171</v>
      </c>
      <c r="L5567" t="s">
        <v>32</v>
      </c>
      <c r="M5567" s="598">
        <v>765682995</v>
      </c>
    </row>
    <row r="5568" spans="1:13">
      <c r="A5568" t="s">
        <v>17095</v>
      </c>
      <c r="B5568" t="s">
        <v>16921</v>
      </c>
      <c r="C5568" t="s">
        <v>15287</v>
      </c>
      <c r="D5568">
        <v>7035</v>
      </c>
      <c r="E5568" t="s">
        <v>1123</v>
      </c>
      <c r="F5568" t="s">
        <v>689</v>
      </c>
      <c r="G5568" t="s">
        <v>689</v>
      </c>
      <c r="H5568" t="s">
        <v>41</v>
      </c>
      <c r="I5568" t="s">
        <v>422</v>
      </c>
      <c r="J5568" t="s">
        <v>704</v>
      </c>
      <c r="K5568" t="s">
        <v>1171</v>
      </c>
      <c r="L5568" t="s">
        <v>32</v>
      </c>
      <c r="M5568" s="598">
        <v>765682995</v>
      </c>
    </row>
    <row r="5569" spans="1:13">
      <c r="A5569" t="s">
        <v>17107</v>
      </c>
      <c r="B5569" t="s">
        <v>16921</v>
      </c>
      <c r="C5569" t="s">
        <v>15287</v>
      </c>
      <c r="D5569">
        <v>7035</v>
      </c>
      <c r="E5569" t="s">
        <v>1123</v>
      </c>
      <c r="F5569" t="s">
        <v>689</v>
      </c>
      <c r="G5569" t="s">
        <v>689</v>
      </c>
      <c r="H5569" t="s">
        <v>41</v>
      </c>
      <c r="I5569" t="s">
        <v>423</v>
      </c>
      <c r="J5569" t="s">
        <v>705</v>
      </c>
      <c r="K5569" t="s">
        <v>1171</v>
      </c>
      <c r="L5569" t="s">
        <v>32</v>
      </c>
      <c r="M5569" s="598">
        <v>765682995</v>
      </c>
    </row>
    <row r="5570" spans="1:13">
      <c r="A5570" t="s">
        <v>17119</v>
      </c>
      <c r="B5570" t="s">
        <v>16921</v>
      </c>
      <c r="C5570" t="s">
        <v>15287</v>
      </c>
      <c r="D5570">
        <v>7035</v>
      </c>
      <c r="E5570" t="s">
        <v>1123</v>
      </c>
      <c r="F5570" t="s">
        <v>689</v>
      </c>
      <c r="G5570" t="s">
        <v>689</v>
      </c>
      <c r="H5570" t="s">
        <v>41</v>
      </c>
      <c r="I5570" t="s">
        <v>424</v>
      </c>
      <c r="J5570" t="s">
        <v>706</v>
      </c>
      <c r="K5570" t="s">
        <v>1171</v>
      </c>
      <c r="L5570" t="s">
        <v>32</v>
      </c>
      <c r="M5570" s="598">
        <v>765682995</v>
      </c>
    </row>
    <row r="5571" spans="1:13">
      <c r="A5571" t="s">
        <v>17131</v>
      </c>
      <c r="B5571" t="s">
        <v>16921</v>
      </c>
      <c r="C5571" t="s">
        <v>15287</v>
      </c>
      <c r="D5571">
        <v>7035</v>
      </c>
      <c r="E5571" t="s">
        <v>1123</v>
      </c>
      <c r="F5571" t="s">
        <v>689</v>
      </c>
      <c r="G5571" t="s">
        <v>689</v>
      </c>
      <c r="H5571" t="s">
        <v>41</v>
      </c>
      <c r="I5571" t="s">
        <v>425</v>
      </c>
      <c r="J5571" t="s">
        <v>707</v>
      </c>
      <c r="K5571" t="s">
        <v>1171</v>
      </c>
      <c r="L5571" t="s">
        <v>32</v>
      </c>
      <c r="M5571" s="598">
        <v>765682995</v>
      </c>
    </row>
    <row r="5572" spans="1:13">
      <c r="A5572" t="s">
        <v>16965</v>
      </c>
      <c r="B5572" t="s">
        <v>16925</v>
      </c>
      <c r="C5572" t="s">
        <v>15287</v>
      </c>
      <c r="D5572">
        <v>7035</v>
      </c>
      <c r="E5572" t="s">
        <v>1123</v>
      </c>
      <c r="F5572" t="s">
        <v>689</v>
      </c>
      <c r="G5572" t="s">
        <v>689</v>
      </c>
      <c r="H5572" t="s">
        <v>41</v>
      </c>
      <c r="I5572" t="s">
        <v>322</v>
      </c>
      <c r="J5572" t="s">
        <v>693</v>
      </c>
      <c r="K5572" t="s">
        <v>291</v>
      </c>
      <c r="L5572" t="s">
        <v>32</v>
      </c>
      <c r="M5572" s="598">
        <v>779948400</v>
      </c>
    </row>
    <row r="5573" spans="1:13">
      <c r="A5573" t="s">
        <v>16975</v>
      </c>
      <c r="B5573" t="s">
        <v>16921</v>
      </c>
      <c r="C5573" t="s">
        <v>15287</v>
      </c>
      <c r="D5573">
        <v>7035</v>
      </c>
      <c r="E5573" t="s">
        <v>1123</v>
      </c>
      <c r="F5573" t="s">
        <v>689</v>
      </c>
      <c r="G5573" t="s">
        <v>689</v>
      </c>
      <c r="H5573" t="s">
        <v>41</v>
      </c>
      <c r="I5573" t="s">
        <v>324</v>
      </c>
      <c r="J5573" t="s">
        <v>694</v>
      </c>
      <c r="K5573" t="s">
        <v>1171</v>
      </c>
      <c r="L5573" t="s">
        <v>32</v>
      </c>
      <c r="M5573" s="598">
        <v>831325110</v>
      </c>
    </row>
    <row r="5574" spans="1:13">
      <c r="A5574" t="s">
        <v>16953</v>
      </c>
      <c r="B5574" t="s">
        <v>16925</v>
      </c>
      <c r="C5574" t="s">
        <v>15287</v>
      </c>
      <c r="D5574">
        <v>7035</v>
      </c>
      <c r="E5574" t="s">
        <v>1123</v>
      </c>
      <c r="F5574" t="s">
        <v>689</v>
      </c>
      <c r="G5574" t="s">
        <v>689</v>
      </c>
      <c r="H5574" t="s">
        <v>41</v>
      </c>
      <c r="I5574" t="s">
        <v>320</v>
      </c>
      <c r="J5574" t="s">
        <v>692</v>
      </c>
      <c r="K5574" t="s">
        <v>291</v>
      </c>
      <c r="L5574" t="s">
        <v>32</v>
      </c>
      <c r="M5574" s="598">
        <v>837028500</v>
      </c>
    </row>
    <row r="5575" spans="1:13">
      <c r="A5575" t="s">
        <v>16941</v>
      </c>
      <c r="B5575" t="s">
        <v>16925</v>
      </c>
      <c r="C5575" t="s">
        <v>15287</v>
      </c>
      <c r="D5575">
        <v>7035</v>
      </c>
      <c r="E5575" t="s">
        <v>1123</v>
      </c>
      <c r="F5575" t="s">
        <v>689</v>
      </c>
      <c r="G5575" t="s">
        <v>689</v>
      </c>
      <c r="H5575" t="s">
        <v>41</v>
      </c>
      <c r="I5575" t="s">
        <v>318</v>
      </c>
      <c r="J5575" t="s">
        <v>691</v>
      </c>
      <c r="K5575" t="s">
        <v>291</v>
      </c>
      <c r="L5575" t="s">
        <v>32</v>
      </c>
      <c r="M5575" s="598">
        <v>894085500</v>
      </c>
    </row>
    <row r="5576" spans="1:13">
      <c r="A5576" t="s">
        <v>16963</v>
      </c>
      <c r="B5576" t="s">
        <v>16921</v>
      </c>
      <c r="C5576" t="s">
        <v>15287</v>
      </c>
      <c r="D5576">
        <v>7035</v>
      </c>
      <c r="E5576" t="s">
        <v>1123</v>
      </c>
      <c r="F5576" t="s">
        <v>689</v>
      </c>
      <c r="G5576" t="s">
        <v>689</v>
      </c>
      <c r="H5576" t="s">
        <v>41</v>
      </c>
      <c r="I5576" t="s">
        <v>322</v>
      </c>
      <c r="J5576" t="s">
        <v>693</v>
      </c>
      <c r="K5576" t="s">
        <v>1171</v>
      </c>
      <c r="L5576" t="s">
        <v>32</v>
      </c>
      <c r="M5576" s="598">
        <v>896940660</v>
      </c>
    </row>
    <row r="5577" spans="1:13">
      <c r="A5577" t="s">
        <v>16924</v>
      </c>
      <c r="B5577" t="s">
        <v>16925</v>
      </c>
      <c r="C5577" t="s">
        <v>15287</v>
      </c>
      <c r="D5577">
        <v>7035</v>
      </c>
      <c r="E5577" t="s">
        <v>1123</v>
      </c>
      <c r="F5577" t="s">
        <v>689</v>
      </c>
      <c r="G5577" t="s">
        <v>689</v>
      </c>
      <c r="H5577" t="s">
        <v>41</v>
      </c>
      <c r="I5577" t="s">
        <v>316</v>
      </c>
      <c r="J5577" t="s">
        <v>690</v>
      </c>
      <c r="K5577" t="s">
        <v>291</v>
      </c>
      <c r="L5577" t="s">
        <v>32</v>
      </c>
      <c r="M5577" s="598">
        <v>951165600</v>
      </c>
    </row>
    <row r="5578" spans="1:13">
      <c r="A5578" t="s">
        <v>16951</v>
      </c>
      <c r="B5578" t="s">
        <v>16921</v>
      </c>
      <c r="C5578" t="s">
        <v>15287</v>
      </c>
      <c r="D5578">
        <v>7035</v>
      </c>
      <c r="E5578" t="s">
        <v>1123</v>
      </c>
      <c r="F5578" t="s">
        <v>689</v>
      </c>
      <c r="G5578" t="s">
        <v>689</v>
      </c>
      <c r="H5578" t="s">
        <v>41</v>
      </c>
      <c r="I5578" t="s">
        <v>320</v>
      </c>
      <c r="J5578" t="s">
        <v>692</v>
      </c>
      <c r="K5578" t="s">
        <v>1171</v>
      </c>
      <c r="L5578" t="s">
        <v>32</v>
      </c>
      <c r="M5578" s="598">
        <v>962582775</v>
      </c>
    </row>
    <row r="5579" spans="1:13">
      <c r="A5579" t="s">
        <v>16939</v>
      </c>
      <c r="B5579" t="s">
        <v>16921</v>
      </c>
      <c r="C5579" t="s">
        <v>15287</v>
      </c>
      <c r="D5579">
        <v>7035</v>
      </c>
      <c r="E5579" t="s">
        <v>1123</v>
      </c>
      <c r="F5579" t="s">
        <v>689</v>
      </c>
      <c r="G5579" t="s">
        <v>689</v>
      </c>
      <c r="H5579" t="s">
        <v>41</v>
      </c>
      <c r="I5579" t="s">
        <v>318</v>
      </c>
      <c r="J5579" t="s">
        <v>691</v>
      </c>
      <c r="K5579" t="s">
        <v>1171</v>
      </c>
      <c r="L5579" t="s">
        <v>32</v>
      </c>
      <c r="M5579" s="598">
        <v>1028198325</v>
      </c>
    </row>
    <row r="5580" spans="1:13">
      <c r="A5580" t="s">
        <v>16985</v>
      </c>
      <c r="B5580" t="s">
        <v>16917</v>
      </c>
      <c r="C5580" t="s">
        <v>15287</v>
      </c>
      <c r="D5580">
        <v>7035</v>
      </c>
      <c r="E5580" t="s">
        <v>1123</v>
      </c>
      <c r="F5580" t="s">
        <v>689</v>
      </c>
      <c r="G5580" t="s">
        <v>689</v>
      </c>
      <c r="H5580" t="s">
        <v>41</v>
      </c>
      <c r="I5580" t="s">
        <v>42</v>
      </c>
      <c r="J5580" t="s">
        <v>695</v>
      </c>
      <c r="K5580" t="s">
        <v>291</v>
      </c>
      <c r="L5580" t="s">
        <v>34</v>
      </c>
      <c r="M5580" s="598">
        <v>1041093900</v>
      </c>
    </row>
    <row r="5581" spans="1:13">
      <c r="A5581" t="s">
        <v>16997</v>
      </c>
      <c r="B5581" t="s">
        <v>16917</v>
      </c>
      <c r="C5581" t="s">
        <v>15287</v>
      </c>
      <c r="D5581">
        <v>7035</v>
      </c>
      <c r="E5581" t="s">
        <v>1123</v>
      </c>
      <c r="F5581" t="s">
        <v>689</v>
      </c>
      <c r="G5581" t="s">
        <v>689</v>
      </c>
      <c r="H5581" t="s">
        <v>41</v>
      </c>
      <c r="I5581" t="s">
        <v>219</v>
      </c>
      <c r="J5581" t="s">
        <v>696</v>
      </c>
      <c r="K5581" t="s">
        <v>291</v>
      </c>
      <c r="L5581" t="s">
        <v>34</v>
      </c>
      <c r="M5581" s="598">
        <v>1041093900</v>
      </c>
    </row>
    <row r="5582" spans="1:13">
      <c r="A5582" t="s">
        <v>17009</v>
      </c>
      <c r="B5582" t="s">
        <v>16917</v>
      </c>
      <c r="C5582" t="s">
        <v>15287</v>
      </c>
      <c r="D5582">
        <v>7035</v>
      </c>
      <c r="E5582" t="s">
        <v>1123</v>
      </c>
      <c r="F5582" t="s">
        <v>689</v>
      </c>
      <c r="G5582" t="s">
        <v>689</v>
      </c>
      <c r="H5582" t="s">
        <v>41</v>
      </c>
      <c r="I5582" t="s">
        <v>44</v>
      </c>
      <c r="J5582" t="s">
        <v>697</v>
      </c>
      <c r="K5582" t="s">
        <v>291</v>
      </c>
      <c r="L5582" t="s">
        <v>34</v>
      </c>
      <c r="M5582" s="598">
        <v>1041093900</v>
      </c>
    </row>
    <row r="5583" spans="1:13">
      <c r="A5583" t="s">
        <v>17021</v>
      </c>
      <c r="B5583" t="s">
        <v>16917</v>
      </c>
      <c r="C5583" t="s">
        <v>15287</v>
      </c>
      <c r="D5583">
        <v>7035</v>
      </c>
      <c r="E5583" t="s">
        <v>1123</v>
      </c>
      <c r="F5583" t="s">
        <v>689</v>
      </c>
      <c r="G5583" t="s">
        <v>689</v>
      </c>
      <c r="H5583" t="s">
        <v>41</v>
      </c>
      <c r="I5583" t="s">
        <v>46</v>
      </c>
      <c r="J5583" t="s">
        <v>698</v>
      </c>
      <c r="K5583" t="s">
        <v>291</v>
      </c>
      <c r="L5583" t="s">
        <v>34</v>
      </c>
      <c r="M5583" s="598">
        <v>1041093900</v>
      </c>
    </row>
    <row r="5584" spans="1:13">
      <c r="A5584" t="s">
        <v>17033</v>
      </c>
      <c r="B5584" t="s">
        <v>16917</v>
      </c>
      <c r="C5584" t="s">
        <v>15287</v>
      </c>
      <c r="D5584">
        <v>7035</v>
      </c>
      <c r="E5584" t="s">
        <v>1123</v>
      </c>
      <c r="F5584" t="s">
        <v>689</v>
      </c>
      <c r="G5584" t="s">
        <v>689</v>
      </c>
      <c r="H5584" t="s">
        <v>41</v>
      </c>
      <c r="I5584" t="s">
        <v>221</v>
      </c>
      <c r="J5584" t="s">
        <v>699</v>
      </c>
      <c r="K5584" t="s">
        <v>291</v>
      </c>
      <c r="L5584" t="s">
        <v>34</v>
      </c>
      <c r="M5584" s="598">
        <v>1041093900</v>
      </c>
    </row>
    <row r="5585" spans="1:13">
      <c r="A5585" t="s">
        <v>17045</v>
      </c>
      <c r="B5585" t="s">
        <v>16917</v>
      </c>
      <c r="C5585" t="s">
        <v>15287</v>
      </c>
      <c r="D5585">
        <v>7035</v>
      </c>
      <c r="E5585" t="s">
        <v>1123</v>
      </c>
      <c r="F5585" t="s">
        <v>689</v>
      </c>
      <c r="G5585" t="s">
        <v>689</v>
      </c>
      <c r="H5585" t="s">
        <v>41</v>
      </c>
      <c r="I5585" t="s">
        <v>48</v>
      </c>
      <c r="J5585" t="s">
        <v>700</v>
      </c>
      <c r="K5585" t="s">
        <v>291</v>
      </c>
      <c r="L5585" t="s">
        <v>34</v>
      </c>
      <c r="M5585" s="598">
        <v>1041093900</v>
      </c>
    </row>
    <row r="5586" spans="1:13">
      <c r="A5586" t="s">
        <v>17057</v>
      </c>
      <c r="B5586" t="s">
        <v>16917</v>
      </c>
      <c r="C5586" t="s">
        <v>15287</v>
      </c>
      <c r="D5586">
        <v>7035</v>
      </c>
      <c r="E5586" t="s">
        <v>1123</v>
      </c>
      <c r="F5586" t="s">
        <v>689</v>
      </c>
      <c r="G5586" t="s">
        <v>689</v>
      </c>
      <c r="H5586" t="s">
        <v>41</v>
      </c>
      <c r="I5586" t="s">
        <v>50</v>
      </c>
      <c r="J5586" t="s">
        <v>701</v>
      </c>
      <c r="K5586" t="s">
        <v>291</v>
      </c>
      <c r="L5586" t="s">
        <v>34</v>
      </c>
      <c r="M5586" s="598">
        <v>1041093900</v>
      </c>
    </row>
    <row r="5587" spans="1:13">
      <c r="A5587" t="s">
        <v>17069</v>
      </c>
      <c r="B5587" t="s">
        <v>16917</v>
      </c>
      <c r="C5587" t="s">
        <v>15287</v>
      </c>
      <c r="D5587">
        <v>7035</v>
      </c>
      <c r="E5587" t="s">
        <v>1123</v>
      </c>
      <c r="F5587" t="s">
        <v>689</v>
      </c>
      <c r="G5587" t="s">
        <v>689</v>
      </c>
      <c r="H5587" t="s">
        <v>41</v>
      </c>
      <c r="I5587" t="s">
        <v>223</v>
      </c>
      <c r="J5587" t="s">
        <v>702</v>
      </c>
      <c r="K5587" t="s">
        <v>291</v>
      </c>
      <c r="L5587" t="s">
        <v>34</v>
      </c>
      <c r="M5587" s="598">
        <v>1041093900</v>
      </c>
    </row>
    <row r="5588" spans="1:13">
      <c r="A5588" t="s">
        <v>17081</v>
      </c>
      <c r="B5588" t="s">
        <v>16917</v>
      </c>
      <c r="C5588" t="s">
        <v>15287</v>
      </c>
      <c r="D5588">
        <v>7035</v>
      </c>
      <c r="E5588" t="s">
        <v>1123</v>
      </c>
      <c r="F5588" t="s">
        <v>689</v>
      </c>
      <c r="G5588" t="s">
        <v>689</v>
      </c>
      <c r="H5588" t="s">
        <v>41</v>
      </c>
      <c r="I5588" t="s">
        <v>421</v>
      </c>
      <c r="J5588" t="s">
        <v>703</v>
      </c>
      <c r="K5588" t="s">
        <v>291</v>
      </c>
      <c r="L5588" t="s">
        <v>34</v>
      </c>
      <c r="M5588" s="598">
        <v>1041093900</v>
      </c>
    </row>
    <row r="5589" spans="1:13">
      <c r="A5589" t="s">
        <v>17093</v>
      </c>
      <c r="B5589" t="s">
        <v>16917</v>
      </c>
      <c r="C5589" t="s">
        <v>15287</v>
      </c>
      <c r="D5589">
        <v>7035</v>
      </c>
      <c r="E5589" t="s">
        <v>1123</v>
      </c>
      <c r="F5589" t="s">
        <v>689</v>
      </c>
      <c r="G5589" t="s">
        <v>689</v>
      </c>
      <c r="H5589" t="s">
        <v>41</v>
      </c>
      <c r="I5589" t="s">
        <v>422</v>
      </c>
      <c r="J5589" t="s">
        <v>704</v>
      </c>
      <c r="K5589" t="s">
        <v>291</v>
      </c>
      <c r="L5589" t="s">
        <v>34</v>
      </c>
      <c r="M5589" s="598">
        <v>1041093900</v>
      </c>
    </row>
    <row r="5590" spans="1:13">
      <c r="A5590" t="s">
        <v>17105</v>
      </c>
      <c r="B5590" t="s">
        <v>16917</v>
      </c>
      <c r="C5590" t="s">
        <v>15287</v>
      </c>
      <c r="D5590">
        <v>7035</v>
      </c>
      <c r="E5590" t="s">
        <v>1123</v>
      </c>
      <c r="F5590" t="s">
        <v>689</v>
      </c>
      <c r="G5590" t="s">
        <v>689</v>
      </c>
      <c r="H5590" t="s">
        <v>41</v>
      </c>
      <c r="I5590" t="s">
        <v>423</v>
      </c>
      <c r="J5590" t="s">
        <v>705</v>
      </c>
      <c r="K5590" t="s">
        <v>291</v>
      </c>
      <c r="L5590" t="s">
        <v>34</v>
      </c>
      <c r="M5590" s="598">
        <v>1041093900</v>
      </c>
    </row>
    <row r="5591" spans="1:13">
      <c r="A5591" t="s">
        <v>17117</v>
      </c>
      <c r="B5591" t="s">
        <v>16917</v>
      </c>
      <c r="C5591" t="s">
        <v>15287</v>
      </c>
      <c r="D5591">
        <v>7035</v>
      </c>
      <c r="E5591" t="s">
        <v>1123</v>
      </c>
      <c r="F5591" t="s">
        <v>689</v>
      </c>
      <c r="G5591" t="s">
        <v>689</v>
      </c>
      <c r="H5591" t="s">
        <v>41</v>
      </c>
      <c r="I5591" t="s">
        <v>424</v>
      </c>
      <c r="J5591" t="s">
        <v>706</v>
      </c>
      <c r="K5591" t="s">
        <v>291</v>
      </c>
      <c r="L5591" t="s">
        <v>34</v>
      </c>
      <c r="M5591" s="598">
        <v>1041093900</v>
      </c>
    </row>
    <row r="5592" spans="1:13">
      <c r="A5592" t="s">
        <v>17129</v>
      </c>
      <c r="B5592" t="s">
        <v>16917</v>
      </c>
      <c r="C5592" t="s">
        <v>15287</v>
      </c>
      <c r="D5592">
        <v>7035</v>
      </c>
      <c r="E5592" t="s">
        <v>1123</v>
      </c>
      <c r="F5592" t="s">
        <v>689</v>
      </c>
      <c r="G5592" t="s">
        <v>689</v>
      </c>
      <c r="H5592" t="s">
        <v>41</v>
      </c>
      <c r="I5592" t="s">
        <v>425</v>
      </c>
      <c r="J5592" t="s">
        <v>707</v>
      </c>
      <c r="K5592" t="s">
        <v>291</v>
      </c>
      <c r="L5592" t="s">
        <v>34</v>
      </c>
      <c r="M5592" s="598">
        <v>1041093900</v>
      </c>
    </row>
    <row r="5593" spans="1:13">
      <c r="A5593" t="s">
        <v>16920</v>
      </c>
      <c r="B5593" t="s">
        <v>16921</v>
      </c>
      <c r="C5593" t="s">
        <v>15287</v>
      </c>
      <c r="D5593">
        <v>7035</v>
      </c>
      <c r="E5593" t="s">
        <v>1123</v>
      </c>
      <c r="F5593" t="s">
        <v>689</v>
      </c>
      <c r="G5593" t="s">
        <v>689</v>
      </c>
      <c r="H5593" t="s">
        <v>41</v>
      </c>
      <c r="I5593" t="s">
        <v>316</v>
      </c>
      <c r="J5593" t="s">
        <v>690</v>
      </c>
      <c r="K5593" t="s">
        <v>1171</v>
      </c>
      <c r="L5593" t="s">
        <v>32</v>
      </c>
      <c r="M5593" s="598">
        <v>1093840440</v>
      </c>
    </row>
    <row r="5594" spans="1:13">
      <c r="A5594" t="s">
        <v>16973</v>
      </c>
      <c r="B5594" t="s">
        <v>16917</v>
      </c>
      <c r="C5594" t="s">
        <v>15287</v>
      </c>
      <c r="D5594">
        <v>7035</v>
      </c>
      <c r="E5594" t="s">
        <v>1123</v>
      </c>
      <c r="F5594" t="s">
        <v>689</v>
      </c>
      <c r="G5594" t="s">
        <v>689</v>
      </c>
      <c r="H5594" t="s">
        <v>41</v>
      </c>
      <c r="I5594" t="s">
        <v>324</v>
      </c>
      <c r="J5594" t="s">
        <v>694</v>
      </c>
      <c r="K5594" t="s">
        <v>291</v>
      </c>
      <c r="L5594" t="s">
        <v>34</v>
      </c>
      <c r="M5594" s="598">
        <v>1130329200</v>
      </c>
    </row>
    <row r="5595" spans="1:13">
      <c r="A5595" t="s">
        <v>16983</v>
      </c>
      <c r="B5595" t="s">
        <v>16913</v>
      </c>
      <c r="C5595" t="s">
        <v>15287</v>
      </c>
      <c r="D5595">
        <v>7035</v>
      </c>
      <c r="E5595" t="s">
        <v>1123</v>
      </c>
      <c r="F5595" t="s">
        <v>689</v>
      </c>
      <c r="G5595" t="s">
        <v>689</v>
      </c>
      <c r="H5595" t="s">
        <v>41</v>
      </c>
      <c r="I5595" t="s">
        <v>42</v>
      </c>
      <c r="J5595" t="s">
        <v>695</v>
      </c>
      <c r="K5595" t="s">
        <v>1171</v>
      </c>
      <c r="L5595" t="s">
        <v>34</v>
      </c>
      <c r="M5595" s="598">
        <v>1197257985</v>
      </c>
    </row>
    <row r="5596" spans="1:13">
      <c r="A5596" t="s">
        <v>16995</v>
      </c>
      <c r="B5596" t="s">
        <v>16913</v>
      </c>
      <c r="C5596" t="s">
        <v>15287</v>
      </c>
      <c r="D5596">
        <v>7035</v>
      </c>
      <c r="E5596" t="s">
        <v>1123</v>
      </c>
      <c r="F5596" t="s">
        <v>689</v>
      </c>
      <c r="G5596" t="s">
        <v>689</v>
      </c>
      <c r="H5596" t="s">
        <v>41</v>
      </c>
      <c r="I5596" t="s">
        <v>219</v>
      </c>
      <c r="J5596" t="s">
        <v>696</v>
      </c>
      <c r="K5596" t="s">
        <v>1171</v>
      </c>
      <c r="L5596" t="s">
        <v>34</v>
      </c>
      <c r="M5596" s="598">
        <v>1197257985</v>
      </c>
    </row>
    <row r="5597" spans="1:13">
      <c r="A5597" t="s">
        <v>17007</v>
      </c>
      <c r="B5597" t="s">
        <v>16913</v>
      </c>
      <c r="C5597" t="s">
        <v>15287</v>
      </c>
      <c r="D5597">
        <v>7035</v>
      </c>
      <c r="E5597" t="s">
        <v>1123</v>
      </c>
      <c r="F5597" t="s">
        <v>689</v>
      </c>
      <c r="G5597" t="s">
        <v>689</v>
      </c>
      <c r="H5597" t="s">
        <v>41</v>
      </c>
      <c r="I5597" t="s">
        <v>44</v>
      </c>
      <c r="J5597" t="s">
        <v>697</v>
      </c>
      <c r="K5597" t="s">
        <v>1171</v>
      </c>
      <c r="L5597" t="s">
        <v>34</v>
      </c>
      <c r="M5597" s="598">
        <v>1197257985</v>
      </c>
    </row>
    <row r="5598" spans="1:13">
      <c r="A5598" t="s">
        <v>17019</v>
      </c>
      <c r="B5598" t="s">
        <v>16913</v>
      </c>
      <c r="C5598" t="s">
        <v>15287</v>
      </c>
      <c r="D5598">
        <v>7035</v>
      </c>
      <c r="E5598" t="s">
        <v>1123</v>
      </c>
      <c r="F5598" t="s">
        <v>689</v>
      </c>
      <c r="G5598" t="s">
        <v>689</v>
      </c>
      <c r="H5598" t="s">
        <v>41</v>
      </c>
      <c r="I5598" t="s">
        <v>46</v>
      </c>
      <c r="J5598" t="s">
        <v>698</v>
      </c>
      <c r="K5598" t="s">
        <v>1171</v>
      </c>
      <c r="L5598" t="s">
        <v>34</v>
      </c>
      <c r="M5598" s="598">
        <v>1197257985</v>
      </c>
    </row>
    <row r="5599" spans="1:13">
      <c r="A5599" t="s">
        <v>17031</v>
      </c>
      <c r="B5599" t="s">
        <v>16913</v>
      </c>
      <c r="C5599" t="s">
        <v>15287</v>
      </c>
      <c r="D5599">
        <v>7035</v>
      </c>
      <c r="E5599" t="s">
        <v>1123</v>
      </c>
      <c r="F5599" t="s">
        <v>689</v>
      </c>
      <c r="G5599" t="s">
        <v>689</v>
      </c>
      <c r="H5599" t="s">
        <v>41</v>
      </c>
      <c r="I5599" t="s">
        <v>221</v>
      </c>
      <c r="J5599" t="s">
        <v>699</v>
      </c>
      <c r="K5599" t="s">
        <v>1171</v>
      </c>
      <c r="L5599" t="s">
        <v>34</v>
      </c>
      <c r="M5599" s="598">
        <v>1197257985</v>
      </c>
    </row>
    <row r="5600" spans="1:13">
      <c r="A5600" t="s">
        <v>17043</v>
      </c>
      <c r="B5600" t="s">
        <v>16913</v>
      </c>
      <c r="C5600" t="s">
        <v>15287</v>
      </c>
      <c r="D5600">
        <v>7035</v>
      </c>
      <c r="E5600" t="s">
        <v>1123</v>
      </c>
      <c r="F5600" t="s">
        <v>689</v>
      </c>
      <c r="G5600" t="s">
        <v>689</v>
      </c>
      <c r="H5600" t="s">
        <v>41</v>
      </c>
      <c r="I5600" t="s">
        <v>48</v>
      </c>
      <c r="J5600" t="s">
        <v>700</v>
      </c>
      <c r="K5600" t="s">
        <v>1171</v>
      </c>
      <c r="L5600" t="s">
        <v>34</v>
      </c>
      <c r="M5600" s="598">
        <v>1197257985</v>
      </c>
    </row>
    <row r="5601" spans="1:13">
      <c r="A5601" t="s">
        <v>17055</v>
      </c>
      <c r="B5601" t="s">
        <v>16913</v>
      </c>
      <c r="C5601" t="s">
        <v>15287</v>
      </c>
      <c r="D5601">
        <v>7035</v>
      </c>
      <c r="E5601" t="s">
        <v>1123</v>
      </c>
      <c r="F5601" t="s">
        <v>689</v>
      </c>
      <c r="G5601" t="s">
        <v>689</v>
      </c>
      <c r="H5601" t="s">
        <v>41</v>
      </c>
      <c r="I5601" t="s">
        <v>50</v>
      </c>
      <c r="J5601" t="s">
        <v>701</v>
      </c>
      <c r="K5601" t="s">
        <v>1171</v>
      </c>
      <c r="L5601" t="s">
        <v>34</v>
      </c>
      <c r="M5601" s="598">
        <v>1197257985</v>
      </c>
    </row>
    <row r="5602" spans="1:13">
      <c r="A5602" t="s">
        <v>17067</v>
      </c>
      <c r="B5602" t="s">
        <v>16913</v>
      </c>
      <c r="C5602" t="s">
        <v>15287</v>
      </c>
      <c r="D5602">
        <v>7035</v>
      </c>
      <c r="E5602" t="s">
        <v>1123</v>
      </c>
      <c r="F5602" t="s">
        <v>689</v>
      </c>
      <c r="G5602" t="s">
        <v>689</v>
      </c>
      <c r="H5602" t="s">
        <v>41</v>
      </c>
      <c r="I5602" t="s">
        <v>223</v>
      </c>
      <c r="J5602" t="s">
        <v>702</v>
      </c>
      <c r="K5602" t="s">
        <v>1171</v>
      </c>
      <c r="L5602" t="s">
        <v>34</v>
      </c>
      <c r="M5602" s="598">
        <v>1197257985</v>
      </c>
    </row>
    <row r="5603" spans="1:13">
      <c r="A5603" t="s">
        <v>17079</v>
      </c>
      <c r="B5603" t="s">
        <v>16913</v>
      </c>
      <c r="C5603" t="s">
        <v>15287</v>
      </c>
      <c r="D5603">
        <v>7035</v>
      </c>
      <c r="E5603" t="s">
        <v>1123</v>
      </c>
      <c r="F5603" t="s">
        <v>689</v>
      </c>
      <c r="G5603" t="s">
        <v>689</v>
      </c>
      <c r="H5603" t="s">
        <v>41</v>
      </c>
      <c r="I5603" t="s">
        <v>421</v>
      </c>
      <c r="J5603" t="s">
        <v>703</v>
      </c>
      <c r="K5603" t="s">
        <v>1171</v>
      </c>
      <c r="L5603" t="s">
        <v>34</v>
      </c>
      <c r="M5603" s="598">
        <v>1197257985</v>
      </c>
    </row>
    <row r="5604" spans="1:13">
      <c r="A5604" t="s">
        <v>17091</v>
      </c>
      <c r="B5604" t="s">
        <v>16913</v>
      </c>
      <c r="C5604" t="s">
        <v>15287</v>
      </c>
      <c r="D5604">
        <v>7035</v>
      </c>
      <c r="E5604" t="s">
        <v>1123</v>
      </c>
      <c r="F5604" t="s">
        <v>689</v>
      </c>
      <c r="G5604" t="s">
        <v>689</v>
      </c>
      <c r="H5604" t="s">
        <v>41</v>
      </c>
      <c r="I5604" t="s">
        <v>422</v>
      </c>
      <c r="J5604" t="s">
        <v>704</v>
      </c>
      <c r="K5604" t="s">
        <v>1171</v>
      </c>
      <c r="L5604" t="s">
        <v>34</v>
      </c>
      <c r="M5604" s="598">
        <v>1197257985</v>
      </c>
    </row>
    <row r="5605" spans="1:13">
      <c r="A5605" t="s">
        <v>17103</v>
      </c>
      <c r="B5605" t="s">
        <v>16913</v>
      </c>
      <c r="C5605" t="s">
        <v>15287</v>
      </c>
      <c r="D5605">
        <v>7035</v>
      </c>
      <c r="E5605" t="s">
        <v>1123</v>
      </c>
      <c r="F5605" t="s">
        <v>689</v>
      </c>
      <c r="G5605" t="s">
        <v>689</v>
      </c>
      <c r="H5605" t="s">
        <v>41</v>
      </c>
      <c r="I5605" t="s">
        <v>423</v>
      </c>
      <c r="J5605" t="s">
        <v>705</v>
      </c>
      <c r="K5605" t="s">
        <v>1171</v>
      </c>
      <c r="L5605" t="s">
        <v>34</v>
      </c>
      <c r="M5605" s="598">
        <v>1197257985</v>
      </c>
    </row>
    <row r="5606" spans="1:13">
      <c r="A5606" t="s">
        <v>17115</v>
      </c>
      <c r="B5606" t="s">
        <v>16913</v>
      </c>
      <c r="C5606" t="s">
        <v>15287</v>
      </c>
      <c r="D5606">
        <v>7035</v>
      </c>
      <c r="E5606" t="s">
        <v>1123</v>
      </c>
      <c r="F5606" t="s">
        <v>689</v>
      </c>
      <c r="G5606" t="s">
        <v>689</v>
      </c>
      <c r="H5606" t="s">
        <v>41</v>
      </c>
      <c r="I5606" t="s">
        <v>424</v>
      </c>
      <c r="J5606" t="s">
        <v>706</v>
      </c>
      <c r="K5606" t="s">
        <v>1171</v>
      </c>
      <c r="L5606" t="s">
        <v>34</v>
      </c>
      <c r="M5606" s="598">
        <v>1197257985</v>
      </c>
    </row>
    <row r="5607" spans="1:13">
      <c r="A5607" t="s">
        <v>17127</v>
      </c>
      <c r="B5607" t="s">
        <v>16913</v>
      </c>
      <c r="C5607" t="s">
        <v>15287</v>
      </c>
      <c r="D5607">
        <v>7035</v>
      </c>
      <c r="E5607" t="s">
        <v>1123</v>
      </c>
      <c r="F5607" t="s">
        <v>689</v>
      </c>
      <c r="G5607" t="s">
        <v>689</v>
      </c>
      <c r="H5607" t="s">
        <v>41</v>
      </c>
      <c r="I5607" t="s">
        <v>425</v>
      </c>
      <c r="J5607" t="s">
        <v>707</v>
      </c>
      <c r="K5607" t="s">
        <v>1171</v>
      </c>
      <c r="L5607" t="s">
        <v>34</v>
      </c>
      <c r="M5607" s="598">
        <v>1197257985</v>
      </c>
    </row>
    <row r="5608" spans="1:13">
      <c r="A5608" t="s">
        <v>16988</v>
      </c>
      <c r="B5608" t="s">
        <v>16923</v>
      </c>
      <c r="C5608" t="s">
        <v>15287</v>
      </c>
      <c r="D5608">
        <v>7035</v>
      </c>
      <c r="E5608" t="s">
        <v>1123</v>
      </c>
      <c r="F5608" t="s">
        <v>689</v>
      </c>
      <c r="G5608" t="s">
        <v>689</v>
      </c>
      <c r="H5608" t="s">
        <v>41</v>
      </c>
      <c r="I5608" t="s">
        <v>42</v>
      </c>
      <c r="J5608" t="s">
        <v>695</v>
      </c>
      <c r="K5608" t="s">
        <v>290</v>
      </c>
      <c r="L5608" t="s">
        <v>32</v>
      </c>
      <c r="M5608" s="598">
        <v>1210578600</v>
      </c>
    </row>
    <row r="5609" spans="1:13">
      <c r="A5609" t="s">
        <v>17000</v>
      </c>
      <c r="B5609" t="s">
        <v>16923</v>
      </c>
      <c r="C5609" t="s">
        <v>15287</v>
      </c>
      <c r="D5609">
        <v>7035</v>
      </c>
      <c r="E5609" t="s">
        <v>1123</v>
      </c>
      <c r="F5609" t="s">
        <v>689</v>
      </c>
      <c r="G5609" t="s">
        <v>689</v>
      </c>
      <c r="H5609" t="s">
        <v>41</v>
      </c>
      <c r="I5609" t="s">
        <v>219</v>
      </c>
      <c r="J5609" t="s">
        <v>696</v>
      </c>
      <c r="K5609" t="s">
        <v>290</v>
      </c>
      <c r="L5609" t="s">
        <v>32</v>
      </c>
      <c r="M5609" s="598">
        <v>1210578600</v>
      </c>
    </row>
    <row r="5610" spans="1:13">
      <c r="A5610" t="s">
        <v>17012</v>
      </c>
      <c r="B5610" t="s">
        <v>16923</v>
      </c>
      <c r="C5610" t="s">
        <v>15287</v>
      </c>
      <c r="D5610">
        <v>7035</v>
      </c>
      <c r="E5610" t="s">
        <v>1123</v>
      </c>
      <c r="F5610" t="s">
        <v>689</v>
      </c>
      <c r="G5610" t="s">
        <v>689</v>
      </c>
      <c r="H5610" t="s">
        <v>41</v>
      </c>
      <c r="I5610" t="s">
        <v>44</v>
      </c>
      <c r="J5610" t="s">
        <v>697</v>
      </c>
      <c r="K5610" t="s">
        <v>290</v>
      </c>
      <c r="L5610" t="s">
        <v>32</v>
      </c>
      <c r="M5610" s="598">
        <v>1210578600</v>
      </c>
    </row>
    <row r="5611" spans="1:13">
      <c r="A5611" t="s">
        <v>17024</v>
      </c>
      <c r="B5611" t="s">
        <v>16923</v>
      </c>
      <c r="C5611" t="s">
        <v>15287</v>
      </c>
      <c r="D5611">
        <v>7035</v>
      </c>
      <c r="E5611" t="s">
        <v>1123</v>
      </c>
      <c r="F5611" t="s">
        <v>689</v>
      </c>
      <c r="G5611" t="s">
        <v>689</v>
      </c>
      <c r="H5611" t="s">
        <v>41</v>
      </c>
      <c r="I5611" t="s">
        <v>46</v>
      </c>
      <c r="J5611" t="s">
        <v>698</v>
      </c>
      <c r="K5611" t="s">
        <v>290</v>
      </c>
      <c r="L5611" t="s">
        <v>32</v>
      </c>
      <c r="M5611" s="598">
        <v>1210578600</v>
      </c>
    </row>
    <row r="5612" spans="1:13">
      <c r="A5612" t="s">
        <v>17036</v>
      </c>
      <c r="B5612" t="s">
        <v>16923</v>
      </c>
      <c r="C5612" t="s">
        <v>15287</v>
      </c>
      <c r="D5612">
        <v>7035</v>
      </c>
      <c r="E5612" t="s">
        <v>1123</v>
      </c>
      <c r="F5612" t="s">
        <v>689</v>
      </c>
      <c r="G5612" t="s">
        <v>689</v>
      </c>
      <c r="H5612" t="s">
        <v>41</v>
      </c>
      <c r="I5612" t="s">
        <v>221</v>
      </c>
      <c r="J5612" t="s">
        <v>699</v>
      </c>
      <c r="K5612" t="s">
        <v>290</v>
      </c>
      <c r="L5612" t="s">
        <v>32</v>
      </c>
      <c r="M5612" s="598">
        <v>1210578600</v>
      </c>
    </row>
    <row r="5613" spans="1:13">
      <c r="A5613" t="s">
        <v>17048</v>
      </c>
      <c r="B5613" t="s">
        <v>16923</v>
      </c>
      <c r="C5613" t="s">
        <v>15287</v>
      </c>
      <c r="D5613">
        <v>7035</v>
      </c>
      <c r="E5613" t="s">
        <v>1123</v>
      </c>
      <c r="F5613" t="s">
        <v>689</v>
      </c>
      <c r="G5613" t="s">
        <v>689</v>
      </c>
      <c r="H5613" t="s">
        <v>41</v>
      </c>
      <c r="I5613" t="s">
        <v>48</v>
      </c>
      <c r="J5613" t="s">
        <v>700</v>
      </c>
      <c r="K5613" t="s">
        <v>290</v>
      </c>
      <c r="L5613" t="s">
        <v>32</v>
      </c>
      <c r="M5613" s="598">
        <v>1210578600</v>
      </c>
    </row>
    <row r="5614" spans="1:13">
      <c r="A5614" t="s">
        <v>17060</v>
      </c>
      <c r="B5614" t="s">
        <v>16923</v>
      </c>
      <c r="C5614" t="s">
        <v>15287</v>
      </c>
      <c r="D5614">
        <v>7035</v>
      </c>
      <c r="E5614" t="s">
        <v>1123</v>
      </c>
      <c r="F5614" t="s">
        <v>689</v>
      </c>
      <c r="G5614" t="s">
        <v>689</v>
      </c>
      <c r="H5614" t="s">
        <v>41</v>
      </c>
      <c r="I5614" t="s">
        <v>50</v>
      </c>
      <c r="J5614" t="s">
        <v>701</v>
      </c>
      <c r="K5614" t="s">
        <v>290</v>
      </c>
      <c r="L5614" t="s">
        <v>32</v>
      </c>
      <c r="M5614" s="598">
        <v>1210578600</v>
      </c>
    </row>
    <row r="5615" spans="1:13">
      <c r="A5615" t="s">
        <v>17072</v>
      </c>
      <c r="B5615" t="s">
        <v>16923</v>
      </c>
      <c r="C5615" t="s">
        <v>15287</v>
      </c>
      <c r="D5615">
        <v>7035</v>
      </c>
      <c r="E5615" t="s">
        <v>1123</v>
      </c>
      <c r="F5615" t="s">
        <v>689</v>
      </c>
      <c r="G5615" t="s">
        <v>689</v>
      </c>
      <c r="H5615" t="s">
        <v>41</v>
      </c>
      <c r="I5615" t="s">
        <v>223</v>
      </c>
      <c r="J5615" t="s">
        <v>702</v>
      </c>
      <c r="K5615" t="s">
        <v>290</v>
      </c>
      <c r="L5615" t="s">
        <v>32</v>
      </c>
      <c r="M5615" s="598">
        <v>1210578600</v>
      </c>
    </row>
    <row r="5616" spans="1:13">
      <c r="A5616" t="s">
        <v>17084</v>
      </c>
      <c r="B5616" t="s">
        <v>16923</v>
      </c>
      <c r="C5616" t="s">
        <v>15287</v>
      </c>
      <c r="D5616">
        <v>7035</v>
      </c>
      <c r="E5616" t="s">
        <v>1123</v>
      </c>
      <c r="F5616" t="s">
        <v>689</v>
      </c>
      <c r="G5616" t="s">
        <v>689</v>
      </c>
      <c r="H5616" t="s">
        <v>41</v>
      </c>
      <c r="I5616" t="s">
        <v>421</v>
      </c>
      <c r="J5616" t="s">
        <v>703</v>
      </c>
      <c r="K5616" t="s">
        <v>290</v>
      </c>
      <c r="L5616" t="s">
        <v>32</v>
      </c>
      <c r="M5616" s="598">
        <v>1210578600</v>
      </c>
    </row>
    <row r="5617" spans="1:13">
      <c r="A5617" t="s">
        <v>17096</v>
      </c>
      <c r="B5617" t="s">
        <v>16923</v>
      </c>
      <c r="C5617" t="s">
        <v>15287</v>
      </c>
      <c r="D5617">
        <v>7035</v>
      </c>
      <c r="E5617" t="s">
        <v>1123</v>
      </c>
      <c r="F5617" t="s">
        <v>689</v>
      </c>
      <c r="G5617" t="s">
        <v>689</v>
      </c>
      <c r="H5617" t="s">
        <v>41</v>
      </c>
      <c r="I5617" t="s">
        <v>422</v>
      </c>
      <c r="J5617" t="s">
        <v>704</v>
      </c>
      <c r="K5617" t="s">
        <v>290</v>
      </c>
      <c r="L5617" t="s">
        <v>32</v>
      </c>
      <c r="M5617" s="598">
        <v>1210578600</v>
      </c>
    </row>
    <row r="5618" spans="1:13">
      <c r="A5618" t="s">
        <v>17108</v>
      </c>
      <c r="B5618" t="s">
        <v>16923</v>
      </c>
      <c r="C5618" t="s">
        <v>15287</v>
      </c>
      <c r="D5618">
        <v>7035</v>
      </c>
      <c r="E5618" t="s">
        <v>1123</v>
      </c>
      <c r="F5618" t="s">
        <v>689</v>
      </c>
      <c r="G5618" t="s">
        <v>689</v>
      </c>
      <c r="H5618" t="s">
        <v>41</v>
      </c>
      <c r="I5618" t="s">
        <v>423</v>
      </c>
      <c r="J5618" t="s">
        <v>705</v>
      </c>
      <c r="K5618" t="s">
        <v>290</v>
      </c>
      <c r="L5618" t="s">
        <v>32</v>
      </c>
      <c r="M5618" s="598">
        <v>1210578600</v>
      </c>
    </row>
    <row r="5619" spans="1:13">
      <c r="A5619" t="s">
        <v>17120</v>
      </c>
      <c r="B5619" t="s">
        <v>16923</v>
      </c>
      <c r="C5619" t="s">
        <v>15287</v>
      </c>
      <c r="D5619">
        <v>7035</v>
      </c>
      <c r="E5619" t="s">
        <v>1123</v>
      </c>
      <c r="F5619" t="s">
        <v>689</v>
      </c>
      <c r="G5619" t="s">
        <v>689</v>
      </c>
      <c r="H5619" t="s">
        <v>41</v>
      </c>
      <c r="I5619" t="s">
        <v>424</v>
      </c>
      <c r="J5619" t="s">
        <v>706</v>
      </c>
      <c r="K5619" t="s">
        <v>290</v>
      </c>
      <c r="L5619" t="s">
        <v>32</v>
      </c>
      <c r="M5619" s="598">
        <v>1210578600</v>
      </c>
    </row>
    <row r="5620" spans="1:13">
      <c r="A5620" t="s">
        <v>17132</v>
      </c>
      <c r="B5620" t="s">
        <v>16923</v>
      </c>
      <c r="C5620" t="s">
        <v>15287</v>
      </c>
      <c r="D5620">
        <v>7035</v>
      </c>
      <c r="E5620" t="s">
        <v>1123</v>
      </c>
      <c r="F5620" t="s">
        <v>689</v>
      </c>
      <c r="G5620" t="s">
        <v>689</v>
      </c>
      <c r="H5620" t="s">
        <v>41</v>
      </c>
      <c r="I5620" t="s">
        <v>425</v>
      </c>
      <c r="J5620" t="s">
        <v>707</v>
      </c>
      <c r="K5620" t="s">
        <v>290</v>
      </c>
      <c r="L5620" t="s">
        <v>32</v>
      </c>
      <c r="M5620" s="598">
        <v>1210578600</v>
      </c>
    </row>
    <row r="5621" spans="1:13">
      <c r="A5621" t="s">
        <v>16961</v>
      </c>
      <c r="B5621" t="s">
        <v>16917</v>
      </c>
      <c r="C5621" t="s">
        <v>15287</v>
      </c>
      <c r="D5621">
        <v>7035</v>
      </c>
      <c r="E5621" t="s">
        <v>1123</v>
      </c>
      <c r="F5621" t="s">
        <v>689</v>
      </c>
      <c r="G5621" t="s">
        <v>689</v>
      </c>
      <c r="H5621" t="s">
        <v>41</v>
      </c>
      <c r="I5621" t="s">
        <v>322</v>
      </c>
      <c r="J5621" t="s">
        <v>693</v>
      </c>
      <c r="K5621" t="s">
        <v>291</v>
      </c>
      <c r="L5621" t="s">
        <v>34</v>
      </c>
      <c r="M5621" s="598">
        <v>1219564500</v>
      </c>
    </row>
    <row r="5622" spans="1:13">
      <c r="A5622" t="s">
        <v>16993</v>
      </c>
      <c r="B5622" t="s">
        <v>16933</v>
      </c>
      <c r="C5622" t="s">
        <v>15287</v>
      </c>
      <c r="D5622">
        <v>7035</v>
      </c>
      <c r="E5622" t="s">
        <v>1123</v>
      </c>
      <c r="F5622" t="s">
        <v>689</v>
      </c>
      <c r="G5622" t="s">
        <v>689</v>
      </c>
      <c r="H5622" t="s">
        <v>41</v>
      </c>
      <c r="I5622" t="s">
        <v>42</v>
      </c>
      <c r="J5622" t="s">
        <v>695</v>
      </c>
      <c r="K5622" t="s">
        <v>291</v>
      </c>
      <c r="L5622" t="s">
        <v>218</v>
      </c>
      <c r="M5622" s="598">
        <v>1271100600</v>
      </c>
    </row>
    <row r="5623" spans="1:13">
      <c r="A5623" t="s">
        <v>17005</v>
      </c>
      <c r="B5623" t="s">
        <v>16933</v>
      </c>
      <c r="C5623" t="s">
        <v>15287</v>
      </c>
      <c r="D5623">
        <v>7035</v>
      </c>
      <c r="E5623" t="s">
        <v>1123</v>
      </c>
      <c r="F5623" t="s">
        <v>689</v>
      </c>
      <c r="G5623" t="s">
        <v>689</v>
      </c>
      <c r="H5623" t="s">
        <v>41</v>
      </c>
      <c r="I5623" t="s">
        <v>219</v>
      </c>
      <c r="J5623" t="s">
        <v>696</v>
      </c>
      <c r="K5623" t="s">
        <v>291</v>
      </c>
      <c r="L5623" t="s">
        <v>218</v>
      </c>
      <c r="M5623" s="598">
        <v>1271100600</v>
      </c>
    </row>
    <row r="5624" spans="1:13">
      <c r="A5624" t="s">
        <v>17017</v>
      </c>
      <c r="B5624" t="s">
        <v>16933</v>
      </c>
      <c r="C5624" t="s">
        <v>15287</v>
      </c>
      <c r="D5624">
        <v>7035</v>
      </c>
      <c r="E5624" t="s">
        <v>1123</v>
      </c>
      <c r="F5624" t="s">
        <v>689</v>
      </c>
      <c r="G5624" t="s">
        <v>689</v>
      </c>
      <c r="H5624" t="s">
        <v>41</v>
      </c>
      <c r="I5624" t="s">
        <v>44</v>
      </c>
      <c r="J5624" t="s">
        <v>697</v>
      </c>
      <c r="K5624" t="s">
        <v>291</v>
      </c>
      <c r="L5624" t="s">
        <v>218</v>
      </c>
      <c r="M5624" s="598">
        <v>1271100600</v>
      </c>
    </row>
    <row r="5625" spans="1:13">
      <c r="A5625" t="s">
        <v>17029</v>
      </c>
      <c r="B5625" t="s">
        <v>16933</v>
      </c>
      <c r="C5625" t="s">
        <v>15287</v>
      </c>
      <c r="D5625">
        <v>7035</v>
      </c>
      <c r="E5625" t="s">
        <v>1123</v>
      </c>
      <c r="F5625" t="s">
        <v>689</v>
      </c>
      <c r="G5625" t="s">
        <v>689</v>
      </c>
      <c r="H5625" t="s">
        <v>41</v>
      </c>
      <c r="I5625" t="s">
        <v>46</v>
      </c>
      <c r="J5625" t="s">
        <v>698</v>
      </c>
      <c r="K5625" t="s">
        <v>291</v>
      </c>
      <c r="L5625" t="s">
        <v>218</v>
      </c>
      <c r="M5625" s="598">
        <v>1271100600</v>
      </c>
    </row>
    <row r="5626" spans="1:13">
      <c r="A5626" t="s">
        <v>17041</v>
      </c>
      <c r="B5626" t="s">
        <v>16933</v>
      </c>
      <c r="C5626" t="s">
        <v>15287</v>
      </c>
      <c r="D5626">
        <v>7035</v>
      </c>
      <c r="E5626" t="s">
        <v>1123</v>
      </c>
      <c r="F5626" t="s">
        <v>689</v>
      </c>
      <c r="G5626" t="s">
        <v>689</v>
      </c>
      <c r="H5626" t="s">
        <v>41</v>
      </c>
      <c r="I5626" t="s">
        <v>221</v>
      </c>
      <c r="J5626" t="s">
        <v>699</v>
      </c>
      <c r="K5626" t="s">
        <v>291</v>
      </c>
      <c r="L5626" t="s">
        <v>218</v>
      </c>
      <c r="M5626" s="598">
        <v>1271100600</v>
      </c>
    </row>
    <row r="5627" spans="1:13">
      <c r="A5627" t="s">
        <v>17053</v>
      </c>
      <c r="B5627" t="s">
        <v>16933</v>
      </c>
      <c r="C5627" t="s">
        <v>15287</v>
      </c>
      <c r="D5627">
        <v>7035</v>
      </c>
      <c r="E5627" t="s">
        <v>1123</v>
      </c>
      <c r="F5627" t="s">
        <v>689</v>
      </c>
      <c r="G5627" t="s">
        <v>689</v>
      </c>
      <c r="H5627" t="s">
        <v>41</v>
      </c>
      <c r="I5627" t="s">
        <v>48</v>
      </c>
      <c r="J5627" t="s">
        <v>700</v>
      </c>
      <c r="K5627" t="s">
        <v>291</v>
      </c>
      <c r="L5627" t="s">
        <v>218</v>
      </c>
      <c r="M5627" s="598">
        <v>1271100600</v>
      </c>
    </row>
    <row r="5628" spans="1:13">
      <c r="A5628" t="s">
        <v>17065</v>
      </c>
      <c r="B5628" t="s">
        <v>16933</v>
      </c>
      <c r="C5628" t="s">
        <v>15287</v>
      </c>
      <c r="D5628">
        <v>7035</v>
      </c>
      <c r="E5628" t="s">
        <v>1123</v>
      </c>
      <c r="F5628" t="s">
        <v>689</v>
      </c>
      <c r="G5628" t="s">
        <v>689</v>
      </c>
      <c r="H5628" t="s">
        <v>41</v>
      </c>
      <c r="I5628" t="s">
        <v>50</v>
      </c>
      <c r="J5628" t="s">
        <v>701</v>
      </c>
      <c r="K5628" t="s">
        <v>291</v>
      </c>
      <c r="L5628" t="s">
        <v>218</v>
      </c>
      <c r="M5628" s="598">
        <v>1271100600</v>
      </c>
    </row>
    <row r="5629" spans="1:13">
      <c r="A5629" t="s">
        <v>17077</v>
      </c>
      <c r="B5629" t="s">
        <v>16933</v>
      </c>
      <c r="C5629" t="s">
        <v>15287</v>
      </c>
      <c r="D5629">
        <v>7035</v>
      </c>
      <c r="E5629" t="s">
        <v>1123</v>
      </c>
      <c r="F5629" t="s">
        <v>689</v>
      </c>
      <c r="G5629" t="s">
        <v>689</v>
      </c>
      <c r="H5629" t="s">
        <v>41</v>
      </c>
      <c r="I5629" t="s">
        <v>223</v>
      </c>
      <c r="J5629" t="s">
        <v>702</v>
      </c>
      <c r="K5629" t="s">
        <v>291</v>
      </c>
      <c r="L5629" t="s">
        <v>218</v>
      </c>
      <c r="M5629" s="598">
        <v>1271100600</v>
      </c>
    </row>
    <row r="5630" spans="1:13">
      <c r="A5630" t="s">
        <v>17089</v>
      </c>
      <c r="B5630" t="s">
        <v>16933</v>
      </c>
      <c r="C5630" t="s">
        <v>15287</v>
      </c>
      <c r="D5630">
        <v>7035</v>
      </c>
      <c r="E5630" t="s">
        <v>1123</v>
      </c>
      <c r="F5630" t="s">
        <v>689</v>
      </c>
      <c r="G5630" t="s">
        <v>689</v>
      </c>
      <c r="H5630" t="s">
        <v>41</v>
      </c>
      <c r="I5630" t="s">
        <v>421</v>
      </c>
      <c r="J5630" t="s">
        <v>703</v>
      </c>
      <c r="K5630" t="s">
        <v>291</v>
      </c>
      <c r="L5630" t="s">
        <v>218</v>
      </c>
      <c r="M5630" s="598">
        <v>1271100600</v>
      </c>
    </row>
    <row r="5631" spans="1:13">
      <c r="A5631" t="s">
        <v>17101</v>
      </c>
      <c r="B5631" t="s">
        <v>16933</v>
      </c>
      <c r="C5631" t="s">
        <v>15287</v>
      </c>
      <c r="D5631">
        <v>7035</v>
      </c>
      <c r="E5631" t="s">
        <v>1123</v>
      </c>
      <c r="F5631" t="s">
        <v>689</v>
      </c>
      <c r="G5631" t="s">
        <v>689</v>
      </c>
      <c r="H5631" t="s">
        <v>41</v>
      </c>
      <c r="I5631" t="s">
        <v>422</v>
      </c>
      <c r="J5631" t="s">
        <v>704</v>
      </c>
      <c r="K5631" t="s">
        <v>291</v>
      </c>
      <c r="L5631" t="s">
        <v>218</v>
      </c>
      <c r="M5631" s="598">
        <v>1271100600</v>
      </c>
    </row>
    <row r="5632" spans="1:13">
      <c r="A5632" t="s">
        <v>17113</v>
      </c>
      <c r="B5632" t="s">
        <v>16933</v>
      </c>
      <c r="C5632" t="s">
        <v>15287</v>
      </c>
      <c r="D5632">
        <v>7035</v>
      </c>
      <c r="E5632" t="s">
        <v>1123</v>
      </c>
      <c r="F5632" t="s">
        <v>689</v>
      </c>
      <c r="G5632" t="s">
        <v>689</v>
      </c>
      <c r="H5632" t="s">
        <v>41</v>
      </c>
      <c r="I5632" t="s">
        <v>423</v>
      </c>
      <c r="J5632" t="s">
        <v>705</v>
      </c>
      <c r="K5632" t="s">
        <v>291</v>
      </c>
      <c r="L5632" t="s">
        <v>218</v>
      </c>
      <c r="M5632" s="598">
        <v>1271100600</v>
      </c>
    </row>
    <row r="5633" spans="1:13">
      <c r="A5633" t="s">
        <v>17125</v>
      </c>
      <c r="B5633" t="s">
        <v>16933</v>
      </c>
      <c r="C5633" t="s">
        <v>15287</v>
      </c>
      <c r="D5633">
        <v>7035</v>
      </c>
      <c r="E5633" t="s">
        <v>1123</v>
      </c>
      <c r="F5633" t="s">
        <v>689</v>
      </c>
      <c r="G5633" t="s">
        <v>689</v>
      </c>
      <c r="H5633" t="s">
        <v>41</v>
      </c>
      <c r="I5633" t="s">
        <v>424</v>
      </c>
      <c r="J5633" t="s">
        <v>706</v>
      </c>
      <c r="K5633" t="s">
        <v>291</v>
      </c>
      <c r="L5633" t="s">
        <v>218</v>
      </c>
      <c r="M5633" s="598">
        <v>1271100600</v>
      </c>
    </row>
    <row r="5634" spans="1:13">
      <c r="A5634" t="s">
        <v>17137</v>
      </c>
      <c r="B5634" t="s">
        <v>16933</v>
      </c>
      <c r="C5634" t="s">
        <v>15287</v>
      </c>
      <c r="D5634">
        <v>7035</v>
      </c>
      <c r="E5634" t="s">
        <v>1123</v>
      </c>
      <c r="F5634" t="s">
        <v>689</v>
      </c>
      <c r="G5634" t="s">
        <v>689</v>
      </c>
      <c r="H5634" t="s">
        <v>41</v>
      </c>
      <c r="I5634" t="s">
        <v>425</v>
      </c>
      <c r="J5634" t="s">
        <v>707</v>
      </c>
      <c r="K5634" t="s">
        <v>291</v>
      </c>
      <c r="L5634" t="s">
        <v>218</v>
      </c>
      <c r="M5634" s="598">
        <v>1271100600</v>
      </c>
    </row>
    <row r="5635" spans="1:13">
      <c r="A5635" t="s">
        <v>16971</v>
      </c>
      <c r="B5635" t="s">
        <v>16913</v>
      </c>
      <c r="C5635" t="s">
        <v>15287</v>
      </c>
      <c r="D5635">
        <v>7035</v>
      </c>
      <c r="E5635" t="s">
        <v>1123</v>
      </c>
      <c r="F5635" t="s">
        <v>689</v>
      </c>
      <c r="G5635" t="s">
        <v>689</v>
      </c>
      <c r="H5635" t="s">
        <v>41</v>
      </c>
      <c r="I5635" t="s">
        <v>324</v>
      </c>
      <c r="J5635" t="s">
        <v>694</v>
      </c>
      <c r="K5635" t="s">
        <v>1171</v>
      </c>
      <c r="L5635" t="s">
        <v>34</v>
      </c>
      <c r="M5635" s="598">
        <v>1299878580</v>
      </c>
    </row>
    <row r="5636" spans="1:13">
      <c r="A5636" t="s">
        <v>16949</v>
      </c>
      <c r="B5636" t="s">
        <v>16917</v>
      </c>
      <c r="C5636" t="s">
        <v>15287</v>
      </c>
      <c r="D5636">
        <v>7035</v>
      </c>
      <c r="E5636" t="s">
        <v>1123</v>
      </c>
      <c r="F5636" t="s">
        <v>689</v>
      </c>
      <c r="G5636" t="s">
        <v>689</v>
      </c>
      <c r="H5636" t="s">
        <v>41</v>
      </c>
      <c r="I5636" t="s">
        <v>320</v>
      </c>
      <c r="J5636" t="s">
        <v>692</v>
      </c>
      <c r="K5636" t="s">
        <v>291</v>
      </c>
      <c r="L5636" t="s">
        <v>34</v>
      </c>
      <c r="M5636" s="598">
        <v>1308799800</v>
      </c>
    </row>
    <row r="5637" spans="1:13">
      <c r="A5637" t="s">
        <v>16976</v>
      </c>
      <c r="B5637" t="s">
        <v>16923</v>
      </c>
      <c r="C5637" t="s">
        <v>15287</v>
      </c>
      <c r="D5637">
        <v>7035</v>
      </c>
      <c r="E5637" t="s">
        <v>1123</v>
      </c>
      <c r="F5637" t="s">
        <v>689</v>
      </c>
      <c r="G5637" t="s">
        <v>689</v>
      </c>
      <c r="H5637" t="s">
        <v>41</v>
      </c>
      <c r="I5637" t="s">
        <v>324</v>
      </c>
      <c r="J5637" t="s">
        <v>694</v>
      </c>
      <c r="K5637" t="s">
        <v>290</v>
      </c>
      <c r="L5637" t="s">
        <v>32</v>
      </c>
      <c r="M5637" s="598">
        <v>1314343800</v>
      </c>
    </row>
    <row r="5638" spans="1:13">
      <c r="A5638" t="s">
        <v>16981</v>
      </c>
      <c r="B5638" t="s">
        <v>16933</v>
      </c>
      <c r="C5638" t="s">
        <v>15287</v>
      </c>
      <c r="D5638">
        <v>7035</v>
      </c>
      <c r="E5638" t="s">
        <v>1123</v>
      </c>
      <c r="F5638" t="s">
        <v>689</v>
      </c>
      <c r="G5638" t="s">
        <v>689</v>
      </c>
      <c r="H5638" t="s">
        <v>41</v>
      </c>
      <c r="I5638" t="s">
        <v>324</v>
      </c>
      <c r="J5638" t="s">
        <v>694</v>
      </c>
      <c r="K5638" t="s">
        <v>291</v>
      </c>
      <c r="L5638" t="s">
        <v>218</v>
      </c>
      <c r="M5638" s="598">
        <v>1380063300</v>
      </c>
    </row>
    <row r="5639" spans="1:13">
      <c r="A5639" t="s">
        <v>16986</v>
      </c>
      <c r="B5639" t="s">
        <v>16919</v>
      </c>
      <c r="C5639" t="s">
        <v>15287</v>
      </c>
      <c r="D5639">
        <v>7035</v>
      </c>
      <c r="E5639" t="s">
        <v>1123</v>
      </c>
      <c r="F5639" t="s">
        <v>689</v>
      </c>
      <c r="G5639" t="s">
        <v>689</v>
      </c>
      <c r="H5639" t="s">
        <v>41</v>
      </c>
      <c r="I5639" t="s">
        <v>42</v>
      </c>
      <c r="J5639" t="s">
        <v>695</v>
      </c>
      <c r="K5639" t="s">
        <v>1170</v>
      </c>
      <c r="L5639" t="s">
        <v>32</v>
      </c>
      <c r="M5639" s="598">
        <v>1392165390</v>
      </c>
    </row>
    <row r="5640" spans="1:13">
      <c r="A5640" t="s">
        <v>16998</v>
      </c>
      <c r="B5640" t="s">
        <v>16919</v>
      </c>
      <c r="C5640" t="s">
        <v>15287</v>
      </c>
      <c r="D5640">
        <v>7035</v>
      </c>
      <c r="E5640" t="s">
        <v>1123</v>
      </c>
      <c r="F5640" t="s">
        <v>689</v>
      </c>
      <c r="G5640" t="s">
        <v>689</v>
      </c>
      <c r="H5640" t="s">
        <v>41</v>
      </c>
      <c r="I5640" t="s">
        <v>219</v>
      </c>
      <c r="J5640" t="s">
        <v>696</v>
      </c>
      <c r="K5640" t="s">
        <v>1170</v>
      </c>
      <c r="L5640" t="s">
        <v>32</v>
      </c>
      <c r="M5640" s="598">
        <v>1392165390</v>
      </c>
    </row>
    <row r="5641" spans="1:13">
      <c r="A5641" t="s">
        <v>17010</v>
      </c>
      <c r="B5641" t="s">
        <v>16919</v>
      </c>
      <c r="C5641" t="s">
        <v>15287</v>
      </c>
      <c r="D5641">
        <v>7035</v>
      </c>
      <c r="E5641" t="s">
        <v>1123</v>
      </c>
      <c r="F5641" t="s">
        <v>689</v>
      </c>
      <c r="G5641" t="s">
        <v>689</v>
      </c>
      <c r="H5641" t="s">
        <v>41</v>
      </c>
      <c r="I5641" t="s">
        <v>44</v>
      </c>
      <c r="J5641" t="s">
        <v>697</v>
      </c>
      <c r="K5641" t="s">
        <v>1170</v>
      </c>
      <c r="L5641" t="s">
        <v>32</v>
      </c>
      <c r="M5641" s="598">
        <v>1392165390</v>
      </c>
    </row>
    <row r="5642" spans="1:13">
      <c r="A5642" t="s">
        <v>17022</v>
      </c>
      <c r="B5642" t="s">
        <v>16919</v>
      </c>
      <c r="C5642" t="s">
        <v>15287</v>
      </c>
      <c r="D5642">
        <v>7035</v>
      </c>
      <c r="E5642" t="s">
        <v>1123</v>
      </c>
      <c r="F5642" t="s">
        <v>689</v>
      </c>
      <c r="G5642" t="s">
        <v>689</v>
      </c>
      <c r="H5642" t="s">
        <v>41</v>
      </c>
      <c r="I5642" t="s">
        <v>46</v>
      </c>
      <c r="J5642" t="s">
        <v>698</v>
      </c>
      <c r="K5642" t="s">
        <v>1170</v>
      </c>
      <c r="L5642" t="s">
        <v>32</v>
      </c>
      <c r="M5642" s="598">
        <v>1392165390</v>
      </c>
    </row>
    <row r="5643" spans="1:13">
      <c r="A5643" t="s">
        <v>17034</v>
      </c>
      <c r="B5643" t="s">
        <v>16919</v>
      </c>
      <c r="C5643" t="s">
        <v>15287</v>
      </c>
      <c r="D5643">
        <v>7035</v>
      </c>
      <c r="E5643" t="s">
        <v>1123</v>
      </c>
      <c r="F5643" t="s">
        <v>689</v>
      </c>
      <c r="G5643" t="s">
        <v>689</v>
      </c>
      <c r="H5643" t="s">
        <v>41</v>
      </c>
      <c r="I5643" t="s">
        <v>221</v>
      </c>
      <c r="J5643" t="s">
        <v>699</v>
      </c>
      <c r="K5643" t="s">
        <v>1170</v>
      </c>
      <c r="L5643" t="s">
        <v>32</v>
      </c>
      <c r="M5643" s="598">
        <v>1392165390</v>
      </c>
    </row>
    <row r="5644" spans="1:13">
      <c r="A5644" t="s">
        <v>17046</v>
      </c>
      <c r="B5644" t="s">
        <v>16919</v>
      </c>
      <c r="C5644" t="s">
        <v>15287</v>
      </c>
      <c r="D5644">
        <v>7035</v>
      </c>
      <c r="E5644" t="s">
        <v>1123</v>
      </c>
      <c r="F5644" t="s">
        <v>689</v>
      </c>
      <c r="G5644" t="s">
        <v>689</v>
      </c>
      <c r="H5644" t="s">
        <v>41</v>
      </c>
      <c r="I5644" t="s">
        <v>48</v>
      </c>
      <c r="J5644" t="s">
        <v>700</v>
      </c>
      <c r="K5644" t="s">
        <v>1170</v>
      </c>
      <c r="L5644" t="s">
        <v>32</v>
      </c>
      <c r="M5644" s="598">
        <v>1392165390</v>
      </c>
    </row>
    <row r="5645" spans="1:13">
      <c r="A5645" t="s">
        <v>17058</v>
      </c>
      <c r="B5645" t="s">
        <v>16919</v>
      </c>
      <c r="C5645" t="s">
        <v>15287</v>
      </c>
      <c r="D5645">
        <v>7035</v>
      </c>
      <c r="E5645" t="s">
        <v>1123</v>
      </c>
      <c r="F5645" t="s">
        <v>689</v>
      </c>
      <c r="G5645" t="s">
        <v>689</v>
      </c>
      <c r="H5645" t="s">
        <v>41</v>
      </c>
      <c r="I5645" t="s">
        <v>50</v>
      </c>
      <c r="J5645" t="s">
        <v>701</v>
      </c>
      <c r="K5645" t="s">
        <v>1170</v>
      </c>
      <c r="L5645" t="s">
        <v>32</v>
      </c>
      <c r="M5645" s="598">
        <v>1392165390</v>
      </c>
    </row>
    <row r="5646" spans="1:13">
      <c r="A5646" t="s">
        <v>17070</v>
      </c>
      <c r="B5646" t="s">
        <v>16919</v>
      </c>
      <c r="C5646" t="s">
        <v>15287</v>
      </c>
      <c r="D5646">
        <v>7035</v>
      </c>
      <c r="E5646" t="s">
        <v>1123</v>
      </c>
      <c r="F5646" t="s">
        <v>689</v>
      </c>
      <c r="G5646" t="s">
        <v>689</v>
      </c>
      <c r="H5646" t="s">
        <v>41</v>
      </c>
      <c r="I5646" t="s">
        <v>223</v>
      </c>
      <c r="J5646" t="s">
        <v>702</v>
      </c>
      <c r="K5646" t="s">
        <v>1170</v>
      </c>
      <c r="L5646" t="s">
        <v>32</v>
      </c>
      <c r="M5646" s="598">
        <v>1392165390</v>
      </c>
    </row>
    <row r="5647" spans="1:13">
      <c r="A5647" t="s">
        <v>17082</v>
      </c>
      <c r="B5647" t="s">
        <v>16919</v>
      </c>
      <c r="C5647" t="s">
        <v>15287</v>
      </c>
      <c r="D5647">
        <v>7035</v>
      </c>
      <c r="E5647" t="s">
        <v>1123</v>
      </c>
      <c r="F5647" t="s">
        <v>689</v>
      </c>
      <c r="G5647" t="s">
        <v>689</v>
      </c>
      <c r="H5647" t="s">
        <v>41</v>
      </c>
      <c r="I5647" t="s">
        <v>421</v>
      </c>
      <c r="J5647" t="s">
        <v>703</v>
      </c>
      <c r="K5647" t="s">
        <v>1170</v>
      </c>
      <c r="L5647" t="s">
        <v>32</v>
      </c>
      <c r="M5647" s="598">
        <v>1392165390</v>
      </c>
    </row>
    <row r="5648" spans="1:13">
      <c r="A5648" t="s">
        <v>17094</v>
      </c>
      <c r="B5648" t="s">
        <v>16919</v>
      </c>
      <c r="C5648" t="s">
        <v>15287</v>
      </c>
      <c r="D5648">
        <v>7035</v>
      </c>
      <c r="E5648" t="s">
        <v>1123</v>
      </c>
      <c r="F5648" t="s">
        <v>689</v>
      </c>
      <c r="G5648" t="s">
        <v>689</v>
      </c>
      <c r="H5648" t="s">
        <v>41</v>
      </c>
      <c r="I5648" t="s">
        <v>422</v>
      </c>
      <c r="J5648" t="s">
        <v>704</v>
      </c>
      <c r="K5648" t="s">
        <v>1170</v>
      </c>
      <c r="L5648" t="s">
        <v>32</v>
      </c>
      <c r="M5648" s="598">
        <v>1392165390</v>
      </c>
    </row>
    <row r="5649" spans="1:13">
      <c r="A5649" t="s">
        <v>17106</v>
      </c>
      <c r="B5649" t="s">
        <v>16919</v>
      </c>
      <c r="C5649" t="s">
        <v>15287</v>
      </c>
      <c r="D5649">
        <v>7035</v>
      </c>
      <c r="E5649" t="s">
        <v>1123</v>
      </c>
      <c r="F5649" t="s">
        <v>689</v>
      </c>
      <c r="G5649" t="s">
        <v>689</v>
      </c>
      <c r="H5649" t="s">
        <v>41</v>
      </c>
      <c r="I5649" t="s">
        <v>423</v>
      </c>
      <c r="J5649" t="s">
        <v>705</v>
      </c>
      <c r="K5649" t="s">
        <v>1170</v>
      </c>
      <c r="L5649" t="s">
        <v>32</v>
      </c>
      <c r="M5649" s="598">
        <v>1392165390</v>
      </c>
    </row>
    <row r="5650" spans="1:13">
      <c r="A5650" t="s">
        <v>17118</v>
      </c>
      <c r="B5650" t="s">
        <v>16919</v>
      </c>
      <c r="C5650" t="s">
        <v>15287</v>
      </c>
      <c r="D5650">
        <v>7035</v>
      </c>
      <c r="E5650" t="s">
        <v>1123</v>
      </c>
      <c r="F5650" t="s">
        <v>689</v>
      </c>
      <c r="G5650" t="s">
        <v>689</v>
      </c>
      <c r="H5650" t="s">
        <v>41</v>
      </c>
      <c r="I5650" t="s">
        <v>424</v>
      </c>
      <c r="J5650" t="s">
        <v>706</v>
      </c>
      <c r="K5650" t="s">
        <v>1170</v>
      </c>
      <c r="L5650" t="s">
        <v>32</v>
      </c>
      <c r="M5650" s="598">
        <v>1392165390</v>
      </c>
    </row>
    <row r="5651" spans="1:13">
      <c r="A5651" t="s">
        <v>17130</v>
      </c>
      <c r="B5651" t="s">
        <v>16919</v>
      </c>
      <c r="C5651" t="s">
        <v>15287</v>
      </c>
      <c r="D5651">
        <v>7035</v>
      </c>
      <c r="E5651" t="s">
        <v>1123</v>
      </c>
      <c r="F5651" t="s">
        <v>689</v>
      </c>
      <c r="G5651" t="s">
        <v>689</v>
      </c>
      <c r="H5651" t="s">
        <v>41</v>
      </c>
      <c r="I5651" t="s">
        <v>425</v>
      </c>
      <c r="J5651" t="s">
        <v>707</v>
      </c>
      <c r="K5651" t="s">
        <v>1170</v>
      </c>
      <c r="L5651" t="s">
        <v>32</v>
      </c>
      <c r="M5651" s="598">
        <v>1392165390</v>
      </c>
    </row>
    <row r="5652" spans="1:13">
      <c r="A5652" t="s">
        <v>16937</v>
      </c>
      <c r="B5652" t="s">
        <v>16917</v>
      </c>
      <c r="C5652" t="s">
        <v>15287</v>
      </c>
      <c r="D5652">
        <v>7035</v>
      </c>
      <c r="E5652" t="s">
        <v>1123</v>
      </c>
      <c r="F5652" t="s">
        <v>689</v>
      </c>
      <c r="G5652" t="s">
        <v>689</v>
      </c>
      <c r="H5652" t="s">
        <v>41</v>
      </c>
      <c r="I5652" t="s">
        <v>318</v>
      </c>
      <c r="J5652" t="s">
        <v>691</v>
      </c>
      <c r="K5652" t="s">
        <v>291</v>
      </c>
      <c r="L5652" t="s">
        <v>34</v>
      </c>
      <c r="M5652" s="598">
        <v>1398035100</v>
      </c>
    </row>
    <row r="5653" spans="1:13">
      <c r="A5653" t="s">
        <v>16959</v>
      </c>
      <c r="B5653" t="s">
        <v>16913</v>
      </c>
      <c r="C5653" t="s">
        <v>15287</v>
      </c>
      <c r="D5653">
        <v>7035</v>
      </c>
      <c r="E5653" t="s">
        <v>1123</v>
      </c>
      <c r="F5653" t="s">
        <v>689</v>
      </c>
      <c r="G5653" t="s">
        <v>689</v>
      </c>
      <c r="H5653" t="s">
        <v>41</v>
      </c>
      <c r="I5653" t="s">
        <v>322</v>
      </c>
      <c r="J5653" t="s">
        <v>693</v>
      </c>
      <c r="K5653" t="s">
        <v>1171</v>
      </c>
      <c r="L5653" t="s">
        <v>34</v>
      </c>
      <c r="M5653" s="598">
        <v>1402499175</v>
      </c>
    </row>
    <row r="5654" spans="1:13">
      <c r="A5654" t="s">
        <v>16964</v>
      </c>
      <c r="B5654" t="s">
        <v>16923</v>
      </c>
      <c r="C5654" t="s">
        <v>15287</v>
      </c>
      <c r="D5654">
        <v>7035</v>
      </c>
      <c r="E5654" t="s">
        <v>1123</v>
      </c>
      <c r="F5654" t="s">
        <v>689</v>
      </c>
      <c r="G5654" t="s">
        <v>689</v>
      </c>
      <c r="H5654" t="s">
        <v>41</v>
      </c>
      <c r="I5654" t="s">
        <v>322</v>
      </c>
      <c r="J5654" t="s">
        <v>693</v>
      </c>
      <c r="K5654" t="s">
        <v>290</v>
      </c>
      <c r="L5654" t="s">
        <v>32</v>
      </c>
      <c r="M5654" s="598">
        <v>1418085900</v>
      </c>
    </row>
    <row r="5655" spans="1:13">
      <c r="A5655" t="s">
        <v>16991</v>
      </c>
      <c r="B5655" t="s">
        <v>16929</v>
      </c>
      <c r="C5655" t="s">
        <v>15287</v>
      </c>
      <c r="D5655">
        <v>7035</v>
      </c>
      <c r="E5655" t="s">
        <v>1123</v>
      </c>
      <c r="F5655" t="s">
        <v>689</v>
      </c>
      <c r="G5655" t="s">
        <v>689</v>
      </c>
      <c r="H5655" t="s">
        <v>41</v>
      </c>
      <c r="I5655" t="s">
        <v>42</v>
      </c>
      <c r="J5655" t="s">
        <v>695</v>
      </c>
      <c r="K5655" t="s">
        <v>1171</v>
      </c>
      <c r="L5655" t="s">
        <v>218</v>
      </c>
      <c r="M5655" s="598">
        <v>1461765690</v>
      </c>
    </row>
    <row r="5656" spans="1:13">
      <c r="A5656" t="s">
        <v>17003</v>
      </c>
      <c r="B5656" t="s">
        <v>16929</v>
      </c>
      <c r="C5656" t="s">
        <v>15287</v>
      </c>
      <c r="D5656">
        <v>7035</v>
      </c>
      <c r="E5656" t="s">
        <v>1123</v>
      </c>
      <c r="F5656" t="s">
        <v>689</v>
      </c>
      <c r="G5656" t="s">
        <v>689</v>
      </c>
      <c r="H5656" t="s">
        <v>41</v>
      </c>
      <c r="I5656" t="s">
        <v>219</v>
      </c>
      <c r="J5656" t="s">
        <v>696</v>
      </c>
      <c r="K5656" t="s">
        <v>1171</v>
      </c>
      <c r="L5656" t="s">
        <v>218</v>
      </c>
      <c r="M5656" s="598">
        <v>1461765690</v>
      </c>
    </row>
    <row r="5657" spans="1:13">
      <c r="A5657" t="s">
        <v>17015</v>
      </c>
      <c r="B5657" t="s">
        <v>16929</v>
      </c>
      <c r="C5657" t="s">
        <v>15287</v>
      </c>
      <c r="D5657">
        <v>7035</v>
      </c>
      <c r="E5657" t="s">
        <v>1123</v>
      </c>
      <c r="F5657" t="s">
        <v>689</v>
      </c>
      <c r="G5657" t="s">
        <v>689</v>
      </c>
      <c r="H5657" t="s">
        <v>41</v>
      </c>
      <c r="I5657" t="s">
        <v>44</v>
      </c>
      <c r="J5657" t="s">
        <v>697</v>
      </c>
      <c r="K5657" t="s">
        <v>1171</v>
      </c>
      <c r="L5657" t="s">
        <v>218</v>
      </c>
      <c r="M5657" s="598">
        <v>1461765690</v>
      </c>
    </row>
    <row r="5658" spans="1:13">
      <c r="A5658" t="s">
        <v>17027</v>
      </c>
      <c r="B5658" t="s">
        <v>16929</v>
      </c>
      <c r="C5658" t="s">
        <v>15287</v>
      </c>
      <c r="D5658">
        <v>7035</v>
      </c>
      <c r="E5658" t="s">
        <v>1123</v>
      </c>
      <c r="F5658" t="s">
        <v>689</v>
      </c>
      <c r="G5658" t="s">
        <v>689</v>
      </c>
      <c r="H5658" t="s">
        <v>41</v>
      </c>
      <c r="I5658" t="s">
        <v>46</v>
      </c>
      <c r="J5658" t="s">
        <v>698</v>
      </c>
      <c r="K5658" t="s">
        <v>1171</v>
      </c>
      <c r="L5658" t="s">
        <v>218</v>
      </c>
      <c r="M5658" s="598">
        <v>1461765690</v>
      </c>
    </row>
    <row r="5659" spans="1:13">
      <c r="A5659" t="s">
        <v>17039</v>
      </c>
      <c r="B5659" t="s">
        <v>16929</v>
      </c>
      <c r="C5659" t="s">
        <v>15287</v>
      </c>
      <c r="D5659">
        <v>7035</v>
      </c>
      <c r="E5659" t="s">
        <v>1123</v>
      </c>
      <c r="F5659" t="s">
        <v>689</v>
      </c>
      <c r="G5659" t="s">
        <v>689</v>
      </c>
      <c r="H5659" t="s">
        <v>41</v>
      </c>
      <c r="I5659" t="s">
        <v>221</v>
      </c>
      <c r="J5659" t="s">
        <v>699</v>
      </c>
      <c r="K5659" t="s">
        <v>1171</v>
      </c>
      <c r="L5659" t="s">
        <v>218</v>
      </c>
      <c r="M5659" s="598">
        <v>1461765690</v>
      </c>
    </row>
    <row r="5660" spans="1:13">
      <c r="A5660" t="s">
        <v>17051</v>
      </c>
      <c r="B5660" t="s">
        <v>16929</v>
      </c>
      <c r="C5660" t="s">
        <v>15287</v>
      </c>
      <c r="D5660">
        <v>7035</v>
      </c>
      <c r="E5660" t="s">
        <v>1123</v>
      </c>
      <c r="F5660" t="s">
        <v>689</v>
      </c>
      <c r="G5660" t="s">
        <v>689</v>
      </c>
      <c r="H5660" t="s">
        <v>41</v>
      </c>
      <c r="I5660" t="s">
        <v>48</v>
      </c>
      <c r="J5660" t="s">
        <v>700</v>
      </c>
      <c r="K5660" t="s">
        <v>1171</v>
      </c>
      <c r="L5660" t="s">
        <v>218</v>
      </c>
      <c r="M5660" s="598">
        <v>1461765690</v>
      </c>
    </row>
    <row r="5661" spans="1:13">
      <c r="A5661" t="s">
        <v>17063</v>
      </c>
      <c r="B5661" t="s">
        <v>16929</v>
      </c>
      <c r="C5661" t="s">
        <v>15287</v>
      </c>
      <c r="D5661">
        <v>7035</v>
      </c>
      <c r="E5661" t="s">
        <v>1123</v>
      </c>
      <c r="F5661" t="s">
        <v>689</v>
      </c>
      <c r="G5661" t="s">
        <v>689</v>
      </c>
      <c r="H5661" t="s">
        <v>41</v>
      </c>
      <c r="I5661" t="s">
        <v>50</v>
      </c>
      <c r="J5661" t="s">
        <v>701</v>
      </c>
      <c r="K5661" t="s">
        <v>1171</v>
      </c>
      <c r="L5661" t="s">
        <v>218</v>
      </c>
      <c r="M5661" s="598">
        <v>1461765690</v>
      </c>
    </row>
    <row r="5662" spans="1:13">
      <c r="A5662" t="s">
        <v>17075</v>
      </c>
      <c r="B5662" t="s">
        <v>16929</v>
      </c>
      <c r="C5662" t="s">
        <v>15287</v>
      </c>
      <c r="D5662">
        <v>7035</v>
      </c>
      <c r="E5662" t="s">
        <v>1123</v>
      </c>
      <c r="F5662" t="s">
        <v>689</v>
      </c>
      <c r="G5662" t="s">
        <v>689</v>
      </c>
      <c r="H5662" t="s">
        <v>41</v>
      </c>
      <c r="I5662" t="s">
        <v>223</v>
      </c>
      <c r="J5662" t="s">
        <v>702</v>
      </c>
      <c r="K5662" t="s">
        <v>1171</v>
      </c>
      <c r="L5662" t="s">
        <v>218</v>
      </c>
      <c r="M5662" s="598">
        <v>1461765690</v>
      </c>
    </row>
    <row r="5663" spans="1:13">
      <c r="A5663" t="s">
        <v>17087</v>
      </c>
      <c r="B5663" t="s">
        <v>16929</v>
      </c>
      <c r="C5663" t="s">
        <v>15287</v>
      </c>
      <c r="D5663">
        <v>7035</v>
      </c>
      <c r="E5663" t="s">
        <v>1123</v>
      </c>
      <c r="F5663" t="s">
        <v>689</v>
      </c>
      <c r="G5663" t="s">
        <v>689</v>
      </c>
      <c r="H5663" t="s">
        <v>41</v>
      </c>
      <c r="I5663" t="s">
        <v>421</v>
      </c>
      <c r="J5663" t="s">
        <v>703</v>
      </c>
      <c r="K5663" t="s">
        <v>1171</v>
      </c>
      <c r="L5663" t="s">
        <v>218</v>
      </c>
      <c r="M5663" s="598">
        <v>1461765690</v>
      </c>
    </row>
    <row r="5664" spans="1:13">
      <c r="A5664" t="s">
        <v>17099</v>
      </c>
      <c r="B5664" t="s">
        <v>16929</v>
      </c>
      <c r="C5664" t="s">
        <v>15287</v>
      </c>
      <c r="D5664">
        <v>7035</v>
      </c>
      <c r="E5664" t="s">
        <v>1123</v>
      </c>
      <c r="F5664" t="s">
        <v>689</v>
      </c>
      <c r="G5664" t="s">
        <v>689</v>
      </c>
      <c r="H5664" t="s">
        <v>41</v>
      </c>
      <c r="I5664" t="s">
        <v>422</v>
      </c>
      <c r="J5664" t="s">
        <v>704</v>
      </c>
      <c r="K5664" t="s">
        <v>1171</v>
      </c>
      <c r="L5664" t="s">
        <v>218</v>
      </c>
      <c r="M5664" s="598">
        <v>1461765690</v>
      </c>
    </row>
    <row r="5665" spans="1:13">
      <c r="A5665" t="s">
        <v>17111</v>
      </c>
      <c r="B5665" t="s">
        <v>16929</v>
      </c>
      <c r="C5665" t="s">
        <v>15287</v>
      </c>
      <c r="D5665">
        <v>7035</v>
      </c>
      <c r="E5665" t="s">
        <v>1123</v>
      </c>
      <c r="F5665" t="s">
        <v>689</v>
      </c>
      <c r="G5665" t="s">
        <v>689</v>
      </c>
      <c r="H5665" t="s">
        <v>41</v>
      </c>
      <c r="I5665" t="s">
        <v>423</v>
      </c>
      <c r="J5665" t="s">
        <v>705</v>
      </c>
      <c r="K5665" t="s">
        <v>1171</v>
      </c>
      <c r="L5665" t="s">
        <v>218</v>
      </c>
      <c r="M5665" s="598">
        <v>1461765690</v>
      </c>
    </row>
    <row r="5666" spans="1:13">
      <c r="A5666" t="s">
        <v>17123</v>
      </c>
      <c r="B5666" t="s">
        <v>16929</v>
      </c>
      <c r="C5666" t="s">
        <v>15287</v>
      </c>
      <c r="D5666">
        <v>7035</v>
      </c>
      <c r="E5666" t="s">
        <v>1123</v>
      </c>
      <c r="F5666" t="s">
        <v>689</v>
      </c>
      <c r="G5666" t="s">
        <v>689</v>
      </c>
      <c r="H5666" t="s">
        <v>41</v>
      </c>
      <c r="I5666" t="s">
        <v>424</v>
      </c>
      <c r="J5666" t="s">
        <v>706</v>
      </c>
      <c r="K5666" t="s">
        <v>1171</v>
      </c>
      <c r="L5666" t="s">
        <v>218</v>
      </c>
      <c r="M5666" s="598">
        <v>1461765690</v>
      </c>
    </row>
    <row r="5667" spans="1:13">
      <c r="A5667" t="s">
        <v>17135</v>
      </c>
      <c r="B5667" t="s">
        <v>16929</v>
      </c>
      <c r="C5667" t="s">
        <v>15287</v>
      </c>
      <c r="D5667">
        <v>7035</v>
      </c>
      <c r="E5667" t="s">
        <v>1123</v>
      </c>
      <c r="F5667" t="s">
        <v>689</v>
      </c>
      <c r="G5667" t="s">
        <v>689</v>
      </c>
      <c r="H5667" t="s">
        <v>41</v>
      </c>
      <c r="I5667" t="s">
        <v>425</v>
      </c>
      <c r="J5667" t="s">
        <v>707</v>
      </c>
      <c r="K5667" t="s">
        <v>1171</v>
      </c>
      <c r="L5667" t="s">
        <v>218</v>
      </c>
      <c r="M5667" s="598">
        <v>1461765690</v>
      </c>
    </row>
    <row r="5668" spans="1:13">
      <c r="A5668" t="s">
        <v>16916</v>
      </c>
      <c r="B5668" t="s">
        <v>16917</v>
      </c>
      <c r="C5668" t="s">
        <v>15287</v>
      </c>
      <c r="D5668">
        <v>7035</v>
      </c>
      <c r="E5668" t="s">
        <v>1123</v>
      </c>
      <c r="F5668" t="s">
        <v>689</v>
      </c>
      <c r="G5668" t="s">
        <v>689</v>
      </c>
      <c r="H5668" t="s">
        <v>41</v>
      </c>
      <c r="I5668" t="s">
        <v>316</v>
      </c>
      <c r="J5668" t="s">
        <v>690</v>
      </c>
      <c r="K5668" t="s">
        <v>291</v>
      </c>
      <c r="L5668" t="s">
        <v>34</v>
      </c>
      <c r="M5668" s="598">
        <v>1487270400</v>
      </c>
    </row>
    <row r="5669" spans="1:13">
      <c r="A5669" t="s">
        <v>16969</v>
      </c>
      <c r="B5669" t="s">
        <v>16933</v>
      </c>
      <c r="C5669" t="s">
        <v>15287</v>
      </c>
      <c r="D5669">
        <v>7035</v>
      </c>
      <c r="E5669" t="s">
        <v>1123</v>
      </c>
      <c r="F5669" t="s">
        <v>689</v>
      </c>
      <c r="G5669" t="s">
        <v>689</v>
      </c>
      <c r="H5669" t="s">
        <v>41</v>
      </c>
      <c r="I5669" t="s">
        <v>322</v>
      </c>
      <c r="J5669" t="s">
        <v>693</v>
      </c>
      <c r="K5669" t="s">
        <v>291</v>
      </c>
      <c r="L5669" t="s">
        <v>218</v>
      </c>
      <c r="M5669" s="598">
        <v>1488979800</v>
      </c>
    </row>
    <row r="5670" spans="1:13">
      <c r="A5670" t="s">
        <v>16947</v>
      </c>
      <c r="B5670" t="s">
        <v>16913</v>
      </c>
      <c r="C5670" t="s">
        <v>15287</v>
      </c>
      <c r="D5670">
        <v>7035</v>
      </c>
      <c r="E5670" t="s">
        <v>1123</v>
      </c>
      <c r="F5670" t="s">
        <v>689</v>
      </c>
      <c r="G5670" t="s">
        <v>689</v>
      </c>
      <c r="H5670" t="s">
        <v>41</v>
      </c>
      <c r="I5670" t="s">
        <v>320</v>
      </c>
      <c r="J5670" t="s">
        <v>692</v>
      </c>
      <c r="K5670" t="s">
        <v>1171</v>
      </c>
      <c r="L5670" t="s">
        <v>34</v>
      </c>
      <c r="M5670" s="598">
        <v>1505119770</v>
      </c>
    </row>
    <row r="5671" spans="1:13">
      <c r="A5671" t="s">
        <v>16974</v>
      </c>
      <c r="B5671" t="s">
        <v>16919</v>
      </c>
      <c r="C5671" t="s">
        <v>15287</v>
      </c>
      <c r="D5671">
        <v>7035</v>
      </c>
      <c r="E5671" t="s">
        <v>1123</v>
      </c>
      <c r="F5671" t="s">
        <v>689</v>
      </c>
      <c r="G5671" t="s">
        <v>689</v>
      </c>
      <c r="H5671" t="s">
        <v>41</v>
      </c>
      <c r="I5671" t="s">
        <v>324</v>
      </c>
      <c r="J5671" t="s">
        <v>694</v>
      </c>
      <c r="K5671" t="s">
        <v>1170</v>
      </c>
      <c r="L5671" t="s">
        <v>32</v>
      </c>
      <c r="M5671" s="598">
        <v>1511495370</v>
      </c>
    </row>
    <row r="5672" spans="1:13">
      <c r="A5672" t="s">
        <v>16952</v>
      </c>
      <c r="B5672" t="s">
        <v>16923</v>
      </c>
      <c r="C5672" t="s">
        <v>15287</v>
      </c>
      <c r="D5672">
        <v>7035</v>
      </c>
      <c r="E5672" t="s">
        <v>1123</v>
      </c>
      <c r="F5672" t="s">
        <v>689</v>
      </c>
      <c r="G5672" t="s">
        <v>689</v>
      </c>
      <c r="H5672" t="s">
        <v>41</v>
      </c>
      <c r="I5672" t="s">
        <v>320</v>
      </c>
      <c r="J5672" t="s">
        <v>692</v>
      </c>
      <c r="K5672" t="s">
        <v>290</v>
      </c>
      <c r="L5672" t="s">
        <v>32</v>
      </c>
      <c r="M5672" s="598">
        <v>1521851100</v>
      </c>
    </row>
    <row r="5673" spans="1:13">
      <c r="A5673" t="s">
        <v>16979</v>
      </c>
      <c r="B5673" t="s">
        <v>16929</v>
      </c>
      <c r="C5673" t="s">
        <v>15287</v>
      </c>
      <c r="D5673">
        <v>7035</v>
      </c>
      <c r="E5673" t="s">
        <v>1123</v>
      </c>
      <c r="F5673" t="s">
        <v>689</v>
      </c>
      <c r="G5673" t="s">
        <v>689</v>
      </c>
      <c r="H5673" t="s">
        <v>41</v>
      </c>
      <c r="I5673" t="s">
        <v>324</v>
      </c>
      <c r="J5673" t="s">
        <v>694</v>
      </c>
      <c r="K5673" t="s">
        <v>1171</v>
      </c>
      <c r="L5673" t="s">
        <v>218</v>
      </c>
      <c r="M5673" s="598">
        <v>1587072795</v>
      </c>
    </row>
    <row r="5674" spans="1:13">
      <c r="A5674" t="s">
        <v>16957</v>
      </c>
      <c r="B5674" t="s">
        <v>16933</v>
      </c>
      <c r="C5674" t="s">
        <v>15287</v>
      </c>
      <c r="D5674">
        <v>7035</v>
      </c>
      <c r="E5674" t="s">
        <v>1123</v>
      </c>
      <c r="F5674" t="s">
        <v>689</v>
      </c>
      <c r="G5674" t="s">
        <v>689</v>
      </c>
      <c r="H5674" t="s">
        <v>41</v>
      </c>
      <c r="I5674" t="s">
        <v>320</v>
      </c>
      <c r="J5674" t="s">
        <v>692</v>
      </c>
      <c r="K5674" t="s">
        <v>291</v>
      </c>
      <c r="L5674" t="s">
        <v>218</v>
      </c>
      <c r="M5674" s="598">
        <v>1597942500</v>
      </c>
    </row>
    <row r="5675" spans="1:13">
      <c r="A5675" t="s">
        <v>16935</v>
      </c>
      <c r="B5675" t="s">
        <v>16913</v>
      </c>
      <c r="C5675" t="s">
        <v>15287</v>
      </c>
      <c r="D5675">
        <v>7035</v>
      </c>
      <c r="E5675" t="s">
        <v>1123</v>
      </c>
      <c r="F5675" t="s">
        <v>689</v>
      </c>
      <c r="G5675" t="s">
        <v>689</v>
      </c>
      <c r="H5675" t="s">
        <v>41</v>
      </c>
      <c r="I5675" t="s">
        <v>318</v>
      </c>
      <c r="J5675" t="s">
        <v>691</v>
      </c>
      <c r="K5675" t="s">
        <v>1171</v>
      </c>
      <c r="L5675" t="s">
        <v>34</v>
      </c>
      <c r="M5675" s="598">
        <v>1607740365</v>
      </c>
    </row>
    <row r="5676" spans="1:13">
      <c r="A5676" t="s">
        <v>16940</v>
      </c>
      <c r="B5676" t="s">
        <v>16923</v>
      </c>
      <c r="C5676" t="s">
        <v>15287</v>
      </c>
      <c r="D5676">
        <v>7035</v>
      </c>
      <c r="E5676" t="s">
        <v>1123</v>
      </c>
      <c r="F5676" t="s">
        <v>689</v>
      </c>
      <c r="G5676" t="s">
        <v>689</v>
      </c>
      <c r="H5676" t="s">
        <v>41</v>
      </c>
      <c r="I5676" t="s">
        <v>318</v>
      </c>
      <c r="J5676" t="s">
        <v>691</v>
      </c>
      <c r="K5676" t="s">
        <v>290</v>
      </c>
      <c r="L5676" t="s">
        <v>32</v>
      </c>
      <c r="M5676" s="598">
        <v>1625616300</v>
      </c>
    </row>
    <row r="5677" spans="1:13">
      <c r="A5677" t="s">
        <v>16962</v>
      </c>
      <c r="B5677" t="s">
        <v>16919</v>
      </c>
      <c r="C5677" t="s">
        <v>15287</v>
      </c>
      <c r="D5677">
        <v>7035</v>
      </c>
      <c r="E5677" t="s">
        <v>1123</v>
      </c>
      <c r="F5677" t="s">
        <v>689</v>
      </c>
      <c r="G5677" t="s">
        <v>689</v>
      </c>
      <c r="H5677" t="s">
        <v>41</v>
      </c>
      <c r="I5677" t="s">
        <v>322</v>
      </c>
      <c r="J5677" t="s">
        <v>693</v>
      </c>
      <c r="K5677" t="s">
        <v>1170</v>
      </c>
      <c r="L5677" t="s">
        <v>32</v>
      </c>
      <c r="M5677" s="598">
        <v>1630798785</v>
      </c>
    </row>
    <row r="5678" spans="1:13">
      <c r="A5678" t="s">
        <v>16945</v>
      </c>
      <c r="B5678" t="s">
        <v>16933</v>
      </c>
      <c r="C5678" t="s">
        <v>15287</v>
      </c>
      <c r="D5678">
        <v>7035</v>
      </c>
      <c r="E5678" t="s">
        <v>1123</v>
      </c>
      <c r="F5678" t="s">
        <v>689</v>
      </c>
      <c r="G5678" t="s">
        <v>689</v>
      </c>
      <c r="H5678" t="s">
        <v>41</v>
      </c>
      <c r="I5678" t="s">
        <v>318</v>
      </c>
      <c r="J5678" t="s">
        <v>691</v>
      </c>
      <c r="K5678" t="s">
        <v>291</v>
      </c>
      <c r="L5678" t="s">
        <v>218</v>
      </c>
      <c r="M5678" s="598">
        <v>1706905200</v>
      </c>
    </row>
    <row r="5679" spans="1:13">
      <c r="A5679" t="s">
        <v>16912</v>
      </c>
      <c r="B5679" t="s">
        <v>16913</v>
      </c>
      <c r="C5679" t="s">
        <v>15287</v>
      </c>
      <c r="D5679">
        <v>7035</v>
      </c>
      <c r="E5679" t="s">
        <v>1123</v>
      </c>
      <c r="F5679" t="s">
        <v>689</v>
      </c>
      <c r="G5679" t="s">
        <v>689</v>
      </c>
      <c r="H5679" t="s">
        <v>41</v>
      </c>
      <c r="I5679" t="s">
        <v>316</v>
      </c>
      <c r="J5679" t="s">
        <v>690</v>
      </c>
      <c r="K5679" t="s">
        <v>1171</v>
      </c>
      <c r="L5679" t="s">
        <v>34</v>
      </c>
      <c r="M5679" s="598">
        <v>1710360960</v>
      </c>
    </row>
    <row r="5680" spans="1:13">
      <c r="A5680" t="s">
        <v>16967</v>
      </c>
      <c r="B5680" t="s">
        <v>16929</v>
      </c>
      <c r="C5680" t="s">
        <v>15287</v>
      </c>
      <c r="D5680">
        <v>7035</v>
      </c>
      <c r="E5680" t="s">
        <v>1123</v>
      </c>
      <c r="F5680" t="s">
        <v>689</v>
      </c>
      <c r="G5680" t="s">
        <v>689</v>
      </c>
      <c r="H5680" t="s">
        <v>41</v>
      </c>
      <c r="I5680" t="s">
        <v>322</v>
      </c>
      <c r="J5680" t="s">
        <v>693</v>
      </c>
      <c r="K5680" t="s">
        <v>1171</v>
      </c>
      <c r="L5680" t="s">
        <v>218</v>
      </c>
      <c r="M5680" s="598">
        <v>1712326770</v>
      </c>
    </row>
    <row r="5681" spans="1:13">
      <c r="A5681" t="s">
        <v>16922</v>
      </c>
      <c r="B5681" t="s">
        <v>16923</v>
      </c>
      <c r="C5681" t="s">
        <v>15287</v>
      </c>
      <c r="D5681">
        <v>7035</v>
      </c>
      <c r="E5681" t="s">
        <v>1123</v>
      </c>
      <c r="F5681" t="s">
        <v>689</v>
      </c>
      <c r="G5681" t="s">
        <v>689</v>
      </c>
      <c r="H5681" t="s">
        <v>41</v>
      </c>
      <c r="I5681" t="s">
        <v>316</v>
      </c>
      <c r="J5681" t="s">
        <v>690</v>
      </c>
      <c r="K5681" t="s">
        <v>290</v>
      </c>
      <c r="L5681" t="s">
        <v>32</v>
      </c>
      <c r="M5681" s="598">
        <v>1729381500</v>
      </c>
    </row>
    <row r="5682" spans="1:13">
      <c r="A5682" t="s">
        <v>16950</v>
      </c>
      <c r="B5682" t="s">
        <v>16919</v>
      </c>
      <c r="C5682" t="s">
        <v>15287</v>
      </c>
      <c r="D5682">
        <v>7035</v>
      </c>
      <c r="E5682" t="s">
        <v>1123</v>
      </c>
      <c r="F5682" t="s">
        <v>689</v>
      </c>
      <c r="G5682" t="s">
        <v>689</v>
      </c>
      <c r="H5682" t="s">
        <v>41</v>
      </c>
      <c r="I5682" t="s">
        <v>320</v>
      </c>
      <c r="J5682" t="s">
        <v>692</v>
      </c>
      <c r="K5682" t="s">
        <v>1170</v>
      </c>
      <c r="L5682" t="s">
        <v>32</v>
      </c>
      <c r="M5682" s="598">
        <v>1750128765</v>
      </c>
    </row>
    <row r="5683" spans="1:13">
      <c r="A5683" t="s">
        <v>16932</v>
      </c>
      <c r="B5683" t="s">
        <v>16933</v>
      </c>
      <c r="C5683" t="s">
        <v>15287</v>
      </c>
      <c r="D5683">
        <v>7035</v>
      </c>
      <c r="E5683" t="s">
        <v>1123</v>
      </c>
      <c r="F5683" t="s">
        <v>689</v>
      </c>
      <c r="G5683" t="s">
        <v>689</v>
      </c>
      <c r="H5683" t="s">
        <v>41</v>
      </c>
      <c r="I5683" t="s">
        <v>316</v>
      </c>
      <c r="J5683" t="s">
        <v>690</v>
      </c>
      <c r="K5683" t="s">
        <v>291</v>
      </c>
      <c r="L5683" t="s">
        <v>218</v>
      </c>
      <c r="M5683" s="598">
        <v>1815844800</v>
      </c>
    </row>
    <row r="5684" spans="1:13">
      <c r="A5684" t="s">
        <v>16984</v>
      </c>
      <c r="B5684" t="s">
        <v>16915</v>
      </c>
      <c r="C5684" t="s">
        <v>15287</v>
      </c>
      <c r="D5684">
        <v>7035</v>
      </c>
      <c r="E5684" t="s">
        <v>1123</v>
      </c>
      <c r="F5684" t="s">
        <v>689</v>
      </c>
      <c r="G5684" t="s">
        <v>689</v>
      </c>
      <c r="H5684" t="s">
        <v>41</v>
      </c>
      <c r="I5684" t="s">
        <v>42</v>
      </c>
      <c r="J5684" t="s">
        <v>695</v>
      </c>
      <c r="K5684" t="s">
        <v>290</v>
      </c>
      <c r="L5684" t="s">
        <v>34</v>
      </c>
      <c r="M5684" s="598">
        <v>1827972300</v>
      </c>
    </row>
    <row r="5685" spans="1:13">
      <c r="A5685" t="s">
        <v>16996</v>
      </c>
      <c r="B5685" t="s">
        <v>16915</v>
      </c>
      <c r="C5685" t="s">
        <v>15287</v>
      </c>
      <c r="D5685">
        <v>7035</v>
      </c>
      <c r="E5685" t="s">
        <v>1123</v>
      </c>
      <c r="F5685" t="s">
        <v>689</v>
      </c>
      <c r="G5685" t="s">
        <v>689</v>
      </c>
      <c r="H5685" t="s">
        <v>41</v>
      </c>
      <c r="I5685" t="s">
        <v>219</v>
      </c>
      <c r="J5685" t="s">
        <v>696</v>
      </c>
      <c r="K5685" t="s">
        <v>290</v>
      </c>
      <c r="L5685" t="s">
        <v>34</v>
      </c>
      <c r="M5685" s="598">
        <v>1827972300</v>
      </c>
    </row>
    <row r="5686" spans="1:13">
      <c r="A5686" t="s">
        <v>17008</v>
      </c>
      <c r="B5686" t="s">
        <v>16915</v>
      </c>
      <c r="C5686" t="s">
        <v>15287</v>
      </c>
      <c r="D5686">
        <v>7035</v>
      </c>
      <c r="E5686" t="s">
        <v>1123</v>
      </c>
      <c r="F5686" t="s">
        <v>689</v>
      </c>
      <c r="G5686" t="s">
        <v>689</v>
      </c>
      <c r="H5686" t="s">
        <v>41</v>
      </c>
      <c r="I5686" t="s">
        <v>44</v>
      </c>
      <c r="J5686" t="s">
        <v>697</v>
      </c>
      <c r="K5686" t="s">
        <v>290</v>
      </c>
      <c r="L5686" t="s">
        <v>34</v>
      </c>
      <c r="M5686" s="598">
        <v>1827972300</v>
      </c>
    </row>
    <row r="5687" spans="1:13">
      <c r="A5687" t="s">
        <v>17020</v>
      </c>
      <c r="B5687" t="s">
        <v>16915</v>
      </c>
      <c r="C5687" t="s">
        <v>15287</v>
      </c>
      <c r="D5687">
        <v>7035</v>
      </c>
      <c r="E5687" t="s">
        <v>1123</v>
      </c>
      <c r="F5687" t="s">
        <v>689</v>
      </c>
      <c r="G5687" t="s">
        <v>689</v>
      </c>
      <c r="H5687" t="s">
        <v>41</v>
      </c>
      <c r="I5687" t="s">
        <v>46</v>
      </c>
      <c r="J5687" t="s">
        <v>698</v>
      </c>
      <c r="K5687" t="s">
        <v>290</v>
      </c>
      <c r="L5687" t="s">
        <v>34</v>
      </c>
      <c r="M5687" s="598">
        <v>1827972300</v>
      </c>
    </row>
    <row r="5688" spans="1:13">
      <c r="A5688" t="s">
        <v>17032</v>
      </c>
      <c r="B5688" t="s">
        <v>16915</v>
      </c>
      <c r="C5688" t="s">
        <v>15287</v>
      </c>
      <c r="D5688">
        <v>7035</v>
      </c>
      <c r="E5688" t="s">
        <v>1123</v>
      </c>
      <c r="F5688" t="s">
        <v>689</v>
      </c>
      <c r="G5688" t="s">
        <v>689</v>
      </c>
      <c r="H5688" t="s">
        <v>41</v>
      </c>
      <c r="I5688" t="s">
        <v>221</v>
      </c>
      <c r="J5688" t="s">
        <v>699</v>
      </c>
      <c r="K5688" t="s">
        <v>290</v>
      </c>
      <c r="L5688" t="s">
        <v>34</v>
      </c>
      <c r="M5688" s="598">
        <v>1827972300</v>
      </c>
    </row>
    <row r="5689" spans="1:13">
      <c r="A5689" t="s">
        <v>17044</v>
      </c>
      <c r="B5689" t="s">
        <v>16915</v>
      </c>
      <c r="C5689" t="s">
        <v>15287</v>
      </c>
      <c r="D5689">
        <v>7035</v>
      </c>
      <c r="E5689" t="s">
        <v>1123</v>
      </c>
      <c r="F5689" t="s">
        <v>689</v>
      </c>
      <c r="G5689" t="s">
        <v>689</v>
      </c>
      <c r="H5689" t="s">
        <v>41</v>
      </c>
      <c r="I5689" t="s">
        <v>48</v>
      </c>
      <c r="J5689" t="s">
        <v>700</v>
      </c>
      <c r="K5689" t="s">
        <v>290</v>
      </c>
      <c r="L5689" t="s">
        <v>34</v>
      </c>
      <c r="M5689" s="598">
        <v>1827972300</v>
      </c>
    </row>
    <row r="5690" spans="1:13">
      <c r="A5690" t="s">
        <v>17056</v>
      </c>
      <c r="B5690" t="s">
        <v>16915</v>
      </c>
      <c r="C5690" t="s">
        <v>15287</v>
      </c>
      <c r="D5690">
        <v>7035</v>
      </c>
      <c r="E5690" t="s">
        <v>1123</v>
      </c>
      <c r="F5690" t="s">
        <v>689</v>
      </c>
      <c r="G5690" t="s">
        <v>689</v>
      </c>
      <c r="H5690" t="s">
        <v>41</v>
      </c>
      <c r="I5690" t="s">
        <v>50</v>
      </c>
      <c r="J5690" t="s">
        <v>701</v>
      </c>
      <c r="K5690" t="s">
        <v>290</v>
      </c>
      <c r="L5690" t="s">
        <v>34</v>
      </c>
      <c r="M5690" s="598">
        <v>1827972300</v>
      </c>
    </row>
    <row r="5691" spans="1:13">
      <c r="A5691" t="s">
        <v>17068</v>
      </c>
      <c r="B5691" t="s">
        <v>16915</v>
      </c>
      <c r="C5691" t="s">
        <v>15287</v>
      </c>
      <c r="D5691">
        <v>7035</v>
      </c>
      <c r="E5691" t="s">
        <v>1123</v>
      </c>
      <c r="F5691" t="s">
        <v>689</v>
      </c>
      <c r="G5691" t="s">
        <v>689</v>
      </c>
      <c r="H5691" t="s">
        <v>41</v>
      </c>
      <c r="I5691" t="s">
        <v>223</v>
      </c>
      <c r="J5691" t="s">
        <v>702</v>
      </c>
      <c r="K5691" t="s">
        <v>290</v>
      </c>
      <c r="L5691" t="s">
        <v>34</v>
      </c>
      <c r="M5691" s="598">
        <v>1827972300</v>
      </c>
    </row>
    <row r="5692" spans="1:13">
      <c r="A5692" t="s">
        <v>17080</v>
      </c>
      <c r="B5692" t="s">
        <v>16915</v>
      </c>
      <c r="C5692" t="s">
        <v>15287</v>
      </c>
      <c r="D5692">
        <v>7035</v>
      </c>
      <c r="E5692" t="s">
        <v>1123</v>
      </c>
      <c r="F5692" t="s">
        <v>689</v>
      </c>
      <c r="G5692" t="s">
        <v>689</v>
      </c>
      <c r="H5692" t="s">
        <v>41</v>
      </c>
      <c r="I5692" t="s">
        <v>421</v>
      </c>
      <c r="J5692" t="s">
        <v>703</v>
      </c>
      <c r="K5692" t="s">
        <v>290</v>
      </c>
      <c r="L5692" t="s">
        <v>34</v>
      </c>
      <c r="M5692" s="598">
        <v>1827972300</v>
      </c>
    </row>
    <row r="5693" spans="1:13">
      <c r="A5693" t="s">
        <v>17092</v>
      </c>
      <c r="B5693" t="s">
        <v>16915</v>
      </c>
      <c r="C5693" t="s">
        <v>15287</v>
      </c>
      <c r="D5693">
        <v>7035</v>
      </c>
      <c r="E5693" t="s">
        <v>1123</v>
      </c>
      <c r="F5693" t="s">
        <v>689</v>
      </c>
      <c r="G5693" t="s">
        <v>689</v>
      </c>
      <c r="H5693" t="s">
        <v>41</v>
      </c>
      <c r="I5693" t="s">
        <v>422</v>
      </c>
      <c r="J5693" t="s">
        <v>704</v>
      </c>
      <c r="K5693" t="s">
        <v>290</v>
      </c>
      <c r="L5693" t="s">
        <v>34</v>
      </c>
      <c r="M5693" s="598">
        <v>1827972300</v>
      </c>
    </row>
    <row r="5694" spans="1:13">
      <c r="A5694" t="s">
        <v>17104</v>
      </c>
      <c r="B5694" t="s">
        <v>16915</v>
      </c>
      <c r="C5694" t="s">
        <v>15287</v>
      </c>
      <c r="D5694">
        <v>7035</v>
      </c>
      <c r="E5694" t="s">
        <v>1123</v>
      </c>
      <c r="F5694" t="s">
        <v>689</v>
      </c>
      <c r="G5694" t="s">
        <v>689</v>
      </c>
      <c r="H5694" t="s">
        <v>41</v>
      </c>
      <c r="I5694" t="s">
        <v>423</v>
      </c>
      <c r="J5694" t="s">
        <v>705</v>
      </c>
      <c r="K5694" t="s">
        <v>290</v>
      </c>
      <c r="L5694" t="s">
        <v>34</v>
      </c>
      <c r="M5694" s="598">
        <v>1827972300</v>
      </c>
    </row>
    <row r="5695" spans="1:13">
      <c r="A5695" t="s">
        <v>17116</v>
      </c>
      <c r="B5695" t="s">
        <v>16915</v>
      </c>
      <c r="C5695" t="s">
        <v>15287</v>
      </c>
      <c r="D5695">
        <v>7035</v>
      </c>
      <c r="E5695" t="s">
        <v>1123</v>
      </c>
      <c r="F5695" t="s">
        <v>689</v>
      </c>
      <c r="G5695" t="s">
        <v>689</v>
      </c>
      <c r="H5695" t="s">
        <v>41</v>
      </c>
      <c r="I5695" t="s">
        <v>424</v>
      </c>
      <c r="J5695" t="s">
        <v>706</v>
      </c>
      <c r="K5695" t="s">
        <v>290</v>
      </c>
      <c r="L5695" t="s">
        <v>34</v>
      </c>
      <c r="M5695" s="598">
        <v>1827972300</v>
      </c>
    </row>
    <row r="5696" spans="1:13">
      <c r="A5696" t="s">
        <v>17128</v>
      </c>
      <c r="B5696" t="s">
        <v>16915</v>
      </c>
      <c r="C5696" t="s">
        <v>15287</v>
      </c>
      <c r="D5696">
        <v>7035</v>
      </c>
      <c r="E5696" t="s">
        <v>1123</v>
      </c>
      <c r="F5696" t="s">
        <v>689</v>
      </c>
      <c r="G5696" t="s">
        <v>689</v>
      </c>
      <c r="H5696" t="s">
        <v>41</v>
      </c>
      <c r="I5696" t="s">
        <v>425</v>
      </c>
      <c r="J5696" t="s">
        <v>707</v>
      </c>
      <c r="K5696" t="s">
        <v>290</v>
      </c>
      <c r="L5696" t="s">
        <v>34</v>
      </c>
      <c r="M5696" s="598">
        <v>1827972300</v>
      </c>
    </row>
    <row r="5697" spans="1:13">
      <c r="A5697" t="s">
        <v>16955</v>
      </c>
      <c r="B5697" t="s">
        <v>16929</v>
      </c>
      <c r="C5697" t="s">
        <v>15287</v>
      </c>
      <c r="D5697">
        <v>7035</v>
      </c>
      <c r="E5697" t="s">
        <v>1123</v>
      </c>
      <c r="F5697" t="s">
        <v>689</v>
      </c>
      <c r="G5697" t="s">
        <v>689</v>
      </c>
      <c r="H5697" t="s">
        <v>41</v>
      </c>
      <c r="I5697" t="s">
        <v>320</v>
      </c>
      <c r="J5697" t="s">
        <v>692</v>
      </c>
      <c r="K5697" t="s">
        <v>1171</v>
      </c>
      <c r="L5697" t="s">
        <v>218</v>
      </c>
      <c r="M5697" s="598">
        <v>1837633875</v>
      </c>
    </row>
    <row r="5698" spans="1:13">
      <c r="A5698" t="s">
        <v>16938</v>
      </c>
      <c r="B5698" t="s">
        <v>16919</v>
      </c>
      <c r="C5698" t="s">
        <v>15287</v>
      </c>
      <c r="D5698">
        <v>7035</v>
      </c>
      <c r="E5698" t="s">
        <v>1123</v>
      </c>
      <c r="F5698" t="s">
        <v>689</v>
      </c>
      <c r="G5698" t="s">
        <v>689</v>
      </c>
      <c r="H5698" t="s">
        <v>41</v>
      </c>
      <c r="I5698" t="s">
        <v>318</v>
      </c>
      <c r="J5698" t="s">
        <v>691</v>
      </c>
      <c r="K5698" t="s">
        <v>1170</v>
      </c>
      <c r="L5698" t="s">
        <v>32</v>
      </c>
      <c r="M5698" s="598">
        <v>1869458745</v>
      </c>
    </row>
    <row r="5699" spans="1:13">
      <c r="A5699" t="s">
        <v>16943</v>
      </c>
      <c r="B5699" t="s">
        <v>16929</v>
      </c>
      <c r="C5699" t="s">
        <v>15287</v>
      </c>
      <c r="D5699">
        <v>7035</v>
      </c>
      <c r="E5699" t="s">
        <v>1123</v>
      </c>
      <c r="F5699" t="s">
        <v>689</v>
      </c>
      <c r="G5699" t="s">
        <v>689</v>
      </c>
      <c r="H5699" t="s">
        <v>41</v>
      </c>
      <c r="I5699" t="s">
        <v>318</v>
      </c>
      <c r="J5699" t="s">
        <v>691</v>
      </c>
      <c r="K5699" t="s">
        <v>1171</v>
      </c>
      <c r="L5699" t="s">
        <v>218</v>
      </c>
      <c r="M5699" s="598">
        <v>1962940980</v>
      </c>
    </row>
    <row r="5700" spans="1:13">
      <c r="A5700" t="s">
        <v>16972</v>
      </c>
      <c r="B5700" t="s">
        <v>16915</v>
      </c>
      <c r="C5700" t="s">
        <v>15287</v>
      </c>
      <c r="D5700">
        <v>7035</v>
      </c>
      <c r="E5700" t="s">
        <v>1123</v>
      </c>
      <c r="F5700" t="s">
        <v>689</v>
      </c>
      <c r="G5700" t="s">
        <v>689</v>
      </c>
      <c r="H5700" t="s">
        <v>41</v>
      </c>
      <c r="I5700" t="s">
        <v>324</v>
      </c>
      <c r="J5700" t="s">
        <v>694</v>
      </c>
      <c r="K5700" t="s">
        <v>290</v>
      </c>
      <c r="L5700" t="s">
        <v>34</v>
      </c>
      <c r="M5700" s="598">
        <v>1984659600</v>
      </c>
    </row>
    <row r="5701" spans="1:13">
      <c r="A5701" t="s">
        <v>16918</v>
      </c>
      <c r="B5701" t="s">
        <v>16919</v>
      </c>
      <c r="C5701" t="s">
        <v>15287</v>
      </c>
      <c r="D5701">
        <v>7035</v>
      </c>
      <c r="E5701" t="s">
        <v>1123</v>
      </c>
      <c r="F5701" t="s">
        <v>689</v>
      </c>
      <c r="G5701" t="s">
        <v>689</v>
      </c>
      <c r="H5701" t="s">
        <v>41</v>
      </c>
      <c r="I5701" t="s">
        <v>316</v>
      </c>
      <c r="J5701" t="s">
        <v>690</v>
      </c>
      <c r="K5701" t="s">
        <v>1170</v>
      </c>
      <c r="L5701" t="s">
        <v>32</v>
      </c>
      <c r="M5701" s="598">
        <v>1988788725</v>
      </c>
    </row>
    <row r="5702" spans="1:13">
      <c r="A5702" t="s">
        <v>16928</v>
      </c>
      <c r="B5702" t="s">
        <v>16929</v>
      </c>
      <c r="C5702" t="s">
        <v>15287</v>
      </c>
      <c r="D5702">
        <v>7035</v>
      </c>
      <c r="E5702" t="s">
        <v>1123</v>
      </c>
      <c r="F5702" t="s">
        <v>689</v>
      </c>
      <c r="G5702" t="s">
        <v>689</v>
      </c>
      <c r="H5702" t="s">
        <v>41</v>
      </c>
      <c r="I5702" t="s">
        <v>316</v>
      </c>
      <c r="J5702" t="s">
        <v>690</v>
      </c>
      <c r="K5702" t="s">
        <v>1171</v>
      </c>
      <c r="L5702" t="s">
        <v>218</v>
      </c>
      <c r="M5702" s="598">
        <v>2088221520</v>
      </c>
    </row>
    <row r="5703" spans="1:13">
      <c r="A5703" t="s">
        <v>16982</v>
      </c>
      <c r="B5703" t="s">
        <v>16911</v>
      </c>
      <c r="C5703" t="s">
        <v>15287</v>
      </c>
      <c r="D5703">
        <v>7035</v>
      </c>
      <c r="E5703" t="s">
        <v>1123</v>
      </c>
      <c r="F5703" t="s">
        <v>689</v>
      </c>
      <c r="G5703" t="s">
        <v>689</v>
      </c>
      <c r="H5703" t="s">
        <v>41</v>
      </c>
      <c r="I5703" t="s">
        <v>42</v>
      </c>
      <c r="J5703" t="s">
        <v>695</v>
      </c>
      <c r="K5703" t="s">
        <v>1170</v>
      </c>
      <c r="L5703" t="s">
        <v>34</v>
      </c>
      <c r="M5703" s="598">
        <v>2102168145</v>
      </c>
    </row>
    <row r="5704" spans="1:13">
      <c r="A5704" t="s">
        <v>16994</v>
      </c>
      <c r="B5704" t="s">
        <v>16911</v>
      </c>
      <c r="C5704" t="s">
        <v>15287</v>
      </c>
      <c r="D5704">
        <v>7035</v>
      </c>
      <c r="E5704" t="s">
        <v>1123</v>
      </c>
      <c r="F5704" t="s">
        <v>689</v>
      </c>
      <c r="G5704" t="s">
        <v>689</v>
      </c>
      <c r="H5704" t="s">
        <v>41</v>
      </c>
      <c r="I5704" t="s">
        <v>219</v>
      </c>
      <c r="J5704" t="s">
        <v>696</v>
      </c>
      <c r="K5704" t="s">
        <v>1170</v>
      </c>
      <c r="L5704" t="s">
        <v>34</v>
      </c>
      <c r="M5704" s="598">
        <v>2102168145</v>
      </c>
    </row>
    <row r="5705" spans="1:13">
      <c r="A5705" t="s">
        <v>17006</v>
      </c>
      <c r="B5705" t="s">
        <v>16911</v>
      </c>
      <c r="C5705" t="s">
        <v>15287</v>
      </c>
      <c r="D5705">
        <v>7035</v>
      </c>
      <c r="E5705" t="s">
        <v>1123</v>
      </c>
      <c r="F5705" t="s">
        <v>689</v>
      </c>
      <c r="G5705" t="s">
        <v>689</v>
      </c>
      <c r="H5705" t="s">
        <v>41</v>
      </c>
      <c r="I5705" t="s">
        <v>44</v>
      </c>
      <c r="J5705" t="s">
        <v>697</v>
      </c>
      <c r="K5705" t="s">
        <v>1170</v>
      </c>
      <c r="L5705" t="s">
        <v>34</v>
      </c>
      <c r="M5705" s="598">
        <v>2102168145</v>
      </c>
    </row>
    <row r="5706" spans="1:13">
      <c r="A5706" t="s">
        <v>17018</v>
      </c>
      <c r="B5706" t="s">
        <v>16911</v>
      </c>
      <c r="C5706" t="s">
        <v>15287</v>
      </c>
      <c r="D5706">
        <v>7035</v>
      </c>
      <c r="E5706" t="s">
        <v>1123</v>
      </c>
      <c r="F5706" t="s">
        <v>689</v>
      </c>
      <c r="G5706" t="s">
        <v>689</v>
      </c>
      <c r="H5706" t="s">
        <v>41</v>
      </c>
      <c r="I5706" t="s">
        <v>46</v>
      </c>
      <c r="J5706" t="s">
        <v>698</v>
      </c>
      <c r="K5706" t="s">
        <v>1170</v>
      </c>
      <c r="L5706" t="s">
        <v>34</v>
      </c>
      <c r="M5706" s="598">
        <v>2102168145</v>
      </c>
    </row>
    <row r="5707" spans="1:13">
      <c r="A5707" t="s">
        <v>17030</v>
      </c>
      <c r="B5707" t="s">
        <v>16911</v>
      </c>
      <c r="C5707" t="s">
        <v>15287</v>
      </c>
      <c r="D5707">
        <v>7035</v>
      </c>
      <c r="E5707" t="s">
        <v>1123</v>
      </c>
      <c r="F5707" t="s">
        <v>689</v>
      </c>
      <c r="G5707" t="s">
        <v>689</v>
      </c>
      <c r="H5707" t="s">
        <v>41</v>
      </c>
      <c r="I5707" t="s">
        <v>221</v>
      </c>
      <c r="J5707" t="s">
        <v>699</v>
      </c>
      <c r="K5707" t="s">
        <v>1170</v>
      </c>
      <c r="L5707" t="s">
        <v>34</v>
      </c>
      <c r="M5707" s="598">
        <v>2102168145</v>
      </c>
    </row>
    <row r="5708" spans="1:13">
      <c r="A5708" t="s">
        <v>17042</v>
      </c>
      <c r="B5708" t="s">
        <v>16911</v>
      </c>
      <c r="C5708" t="s">
        <v>15287</v>
      </c>
      <c r="D5708">
        <v>7035</v>
      </c>
      <c r="E5708" t="s">
        <v>1123</v>
      </c>
      <c r="F5708" t="s">
        <v>689</v>
      </c>
      <c r="G5708" t="s">
        <v>689</v>
      </c>
      <c r="H5708" t="s">
        <v>41</v>
      </c>
      <c r="I5708" t="s">
        <v>48</v>
      </c>
      <c r="J5708" t="s">
        <v>700</v>
      </c>
      <c r="K5708" t="s">
        <v>1170</v>
      </c>
      <c r="L5708" t="s">
        <v>34</v>
      </c>
      <c r="M5708" s="598">
        <v>2102168145</v>
      </c>
    </row>
    <row r="5709" spans="1:13">
      <c r="A5709" t="s">
        <v>17054</v>
      </c>
      <c r="B5709" t="s">
        <v>16911</v>
      </c>
      <c r="C5709" t="s">
        <v>15287</v>
      </c>
      <c r="D5709">
        <v>7035</v>
      </c>
      <c r="E5709" t="s">
        <v>1123</v>
      </c>
      <c r="F5709" t="s">
        <v>689</v>
      </c>
      <c r="G5709" t="s">
        <v>689</v>
      </c>
      <c r="H5709" t="s">
        <v>41</v>
      </c>
      <c r="I5709" t="s">
        <v>50</v>
      </c>
      <c r="J5709" t="s">
        <v>701</v>
      </c>
      <c r="K5709" t="s">
        <v>1170</v>
      </c>
      <c r="L5709" t="s">
        <v>34</v>
      </c>
      <c r="M5709" s="598">
        <v>2102168145</v>
      </c>
    </row>
    <row r="5710" spans="1:13">
      <c r="A5710" t="s">
        <v>17066</v>
      </c>
      <c r="B5710" t="s">
        <v>16911</v>
      </c>
      <c r="C5710" t="s">
        <v>15287</v>
      </c>
      <c r="D5710">
        <v>7035</v>
      </c>
      <c r="E5710" t="s">
        <v>1123</v>
      </c>
      <c r="F5710" t="s">
        <v>689</v>
      </c>
      <c r="G5710" t="s">
        <v>689</v>
      </c>
      <c r="H5710" t="s">
        <v>41</v>
      </c>
      <c r="I5710" t="s">
        <v>223</v>
      </c>
      <c r="J5710" t="s">
        <v>702</v>
      </c>
      <c r="K5710" t="s">
        <v>1170</v>
      </c>
      <c r="L5710" t="s">
        <v>34</v>
      </c>
      <c r="M5710" s="598">
        <v>2102168145</v>
      </c>
    </row>
    <row r="5711" spans="1:13">
      <c r="A5711" t="s">
        <v>17078</v>
      </c>
      <c r="B5711" t="s">
        <v>16911</v>
      </c>
      <c r="C5711" t="s">
        <v>15287</v>
      </c>
      <c r="D5711">
        <v>7035</v>
      </c>
      <c r="E5711" t="s">
        <v>1123</v>
      </c>
      <c r="F5711" t="s">
        <v>689</v>
      </c>
      <c r="G5711" t="s">
        <v>689</v>
      </c>
      <c r="H5711" t="s">
        <v>41</v>
      </c>
      <c r="I5711" t="s">
        <v>421</v>
      </c>
      <c r="J5711" t="s">
        <v>703</v>
      </c>
      <c r="K5711" t="s">
        <v>1170</v>
      </c>
      <c r="L5711" t="s">
        <v>34</v>
      </c>
      <c r="M5711" s="598">
        <v>2102168145</v>
      </c>
    </row>
    <row r="5712" spans="1:13">
      <c r="A5712" t="s">
        <v>17090</v>
      </c>
      <c r="B5712" t="s">
        <v>16911</v>
      </c>
      <c r="C5712" t="s">
        <v>15287</v>
      </c>
      <c r="D5712">
        <v>7035</v>
      </c>
      <c r="E5712" t="s">
        <v>1123</v>
      </c>
      <c r="F5712" t="s">
        <v>689</v>
      </c>
      <c r="G5712" t="s">
        <v>689</v>
      </c>
      <c r="H5712" t="s">
        <v>41</v>
      </c>
      <c r="I5712" t="s">
        <v>422</v>
      </c>
      <c r="J5712" t="s">
        <v>704</v>
      </c>
      <c r="K5712" t="s">
        <v>1170</v>
      </c>
      <c r="L5712" t="s">
        <v>34</v>
      </c>
      <c r="M5712" s="598">
        <v>2102168145</v>
      </c>
    </row>
    <row r="5713" spans="1:13">
      <c r="A5713" t="s">
        <v>17102</v>
      </c>
      <c r="B5713" t="s">
        <v>16911</v>
      </c>
      <c r="C5713" t="s">
        <v>15287</v>
      </c>
      <c r="D5713">
        <v>7035</v>
      </c>
      <c r="E5713" t="s">
        <v>1123</v>
      </c>
      <c r="F5713" t="s">
        <v>689</v>
      </c>
      <c r="G5713" t="s">
        <v>689</v>
      </c>
      <c r="H5713" t="s">
        <v>41</v>
      </c>
      <c r="I5713" t="s">
        <v>423</v>
      </c>
      <c r="J5713" t="s">
        <v>705</v>
      </c>
      <c r="K5713" t="s">
        <v>1170</v>
      </c>
      <c r="L5713" t="s">
        <v>34</v>
      </c>
      <c r="M5713" s="598">
        <v>2102168145</v>
      </c>
    </row>
    <row r="5714" spans="1:13">
      <c r="A5714" t="s">
        <v>17114</v>
      </c>
      <c r="B5714" t="s">
        <v>16911</v>
      </c>
      <c r="C5714" t="s">
        <v>15287</v>
      </c>
      <c r="D5714">
        <v>7035</v>
      </c>
      <c r="E5714" t="s">
        <v>1123</v>
      </c>
      <c r="F5714" t="s">
        <v>689</v>
      </c>
      <c r="G5714" t="s">
        <v>689</v>
      </c>
      <c r="H5714" t="s">
        <v>41</v>
      </c>
      <c r="I5714" t="s">
        <v>424</v>
      </c>
      <c r="J5714" t="s">
        <v>706</v>
      </c>
      <c r="K5714" t="s">
        <v>1170</v>
      </c>
      <c r="L5714" t="s">
        <v>34</v>
      </c>
      <c r="M5714" s="598">
        <v>2102168145</v>
      </c>
    </row>
    <row r="5715" spans="1:13">
      <c r="A5715" t="s">
        <v>17126</v>
      </c>
      <c r="B5715" t="s">
        <v>16911</v>
      </c>
      <c r="C5715" t="s">
        <v>15287</v>
      </c>
      <c r="D5715">
        <v>7035</v>
      </c>
      <c r="E5715" t="s">
        <v>1123</v>
      </c>
      <c r="F5715" t="s">
        <v>689</v>
      </c>
      <c r="G5715" t="s">
        <v>689</v>
      </c>
      <c r="H5715" t="s">
        <v>41</v>
      </c>
      <c r="I5715" t="s">
        <v>425</v>
      </c>
      <c r="J5715" t="s">
        <v>707</v>
      </c>
      <c r="K5715" t="s">
        <v>1170</v>
      </c>
      <c r="L5715" t="s">
        <v>34</v>
      </c>
      <c r="M5715" s="598">
        <v>2102168145</v>
      </c>
    </row>
    <row r="5716" spans="1:13">
      <c r="A5716" t="s">
        <v>16960</v>
      </c>
      <c r="B5716" t="s">
        <v>16915</v>
      </c>
      <c r="C5716" t="s">
        <v>15287</v>
      </c>
      <c r="D5716">
        <v>7035</v>
      </c>
      <c r="E5716" t="s">
        <v>1123</v>
      </c>
      <c r="F5716" t="s">
        <v>689</v>
      </c>
      <c r="G5716" t="s">
        <v>689</v>
      </c>
      <c r="H5716" t="s">
        <v>41</v>
      </c>
      <c r="I5716" t="s">
        <v>322</v>
      </c>
      <c r="J5716" t="s">
        <v>693</v>
      </c>
      <c r="K5716" t="s">
        <v>290</v>
      </c>
      <c r="L5716" t="s">
        <v>34</v>
      </c>
      <c r="M5716" s="598">
        <v>2141300700</v>
      </c>
    </row>
    <row r="5717" spans="1:13">
      <c r="A5717" t="s">
        <v>16992</v>
      </c>
      <c r="B5717" t="s">
        <v>16931</v>
      </c>
      <c r="C5717" t="s">
        <v>15287</v>
      </c>
      <c r="D5717">
        <v>7035</v>
      </c>
      <c r="E5717" t="s">
        <v>1123</v>
      </c>
      <c r="F5717" t="s">
        <v>689</v>
      </c>
      <c r="G5717" t="s">
        <v>689</v>
      </c>
      <c r="H5717" t="s">
        <v>41</v>
      </c>
      <c r="I5717" t="s">
        <v>42</v>
      </c>
      <c r="J5717" t="s">
        <v>695</v>
      </c>
      <c r="K5717" t="s">
        <v>290</v>
      </c>
      <c r="L5717" t="s">
        <v>218</v>
      </c>
      <c r="M5717" s="598">
        <v>2251672500</v>
      </c>
    </row>
    <row r="5718" spans="1:13">
      <c r="A5718" t="s">
        <v>17004</v>
      </c>
      <c r="B5718" t="s">
        <v>16931</v>
      </c>
      <c r="C5718" t="s">
        <v>15287</v>
      </c>
      <c r="D5718">
        <v>7035</v>
      </c>
      <c r="E5718" t="s">
        <v>1123</v>
      </c>
      <c r="F5718" t="s">
        <v>689</v>
      </c>
      <c r="G5718" t="s">
        <v>689</v>
      </c>
      <c r="H5718" t="s">
        <v>41</v>
      </c>
      <c r="I5718" t="s">
        <v>219</v>
      </c>
      <c r="J5718" t="s">
        <v>696</v>
      </c>
      <c r="K5718" t="s">
        <v>290</v>
      </c>
      <c r="L5718" t="s">
        <v>218</v>
      </c>
      <c r="M5718" s="598">
        <v>2251672500</v>
      </c>
    </row>
    <row r="5719" spans="1:13">
      <c r="A5719" t="s">
        <v>17016</v>
      </c>
      <c r="B5719" t="s">
        <v>16931</v>
      </c>
      <c r="C5719" t="s">
        <v>15287</v>
      </c>
      <c r="D5719">
        <v>7035</v>
      </c>
      <c r="E5719" t="s">
        <v>1123</v>
      </c>
      <c r="F5719" t="s">
        <v>689</v>
      </c>
      <c r="G5719" t="s">
        <v>689</v>
      </c>
      <c r="H5719" t="s">
        <v>41</v>
      </c>
      <c r="I5719" t="s">
        <v>44</v>
      </c>
      <c r="J5719" t="s">
        <v>697</v>
      </c>
      <c r="K5719" t="s">
        <v>290</v>
      </c>
      <c r="L5719" t="s">
        <v>218</v>
      </c>
      <c r="M5719" s="598">
        <v>2251672500</v>
      </c>
    </row>
    <row r="5720" spans="1:13">
      <c r="A5720" t="s">
        <v>17028</v>
      </c>
      <c r="B5720" t="s">
        <v>16931</v>
      </c>
      <c r="C5720" t="s">
        <v>15287</v>
      </c>
      <c r="D5720">
        <v>7035</v>
      </c>
      <c r="E5720" t="s">
        <v>1123</v>
      </c>
      <c r="F5720" t="s">
        <v>689</v>
      </c>
      <c r="G5720" t="s">
        <v>689</v>
      </c>
      <c r="H5720" t="s">
        <v>41</v>
      </c>
      <c r="I5720" t="s">
        <v>46</v>
      </c>
      <c r="J5720" t="s">
        <v>698</v>
      </c>
      <c r="K5720" t="s">
        <v>290</v>
      </c>
      <c r="L5720" t="s">
        <v>218</v>
      </c>
      <c r="M5720" s="598">
        <v>2251672500</v>
      </c>
    </row>
    <row r="5721" spans="1:13">
      <c r="A5721" t="s">
        <v>17040</v>
      </c>
      <c r="B5721" t="s">
        <v>16931</v>
      </c>
      <c r="C5721" t="s">
        <v>15287</v>
      </c>
      <c r="D5721">
        <v>7035</v>
      </c>
      <c r="E5721" t="s">
        <v>1123</v>
      </c>
      <c r="F5721" t="s">
        <v>689</v>
      </c>
      <c r="G5721" t="s">
        <v>689</v>
      </c>
      <c r="H5721" t="s">
        <v>41</v>
      </c>
      <c r="I5721" t="s">
        <v>221</v>
      </c>
      <c r="J5721" t="s">
        <v>699</v>
      </c>
      <c r="K5721" t="s">
        <v>290</v>
      </c>
      <c r="L5721" t="s">
        <v>218</v>
      </c>
      <c r="M5721" s="598">
        <v>2251672500</v>
      </c>
    </row>
    <row r="5722" spans="1:13">
      <c r="A5722" t="s">
        <v>17052</v>
      </c>
      <c r="B5722" t="s">
        <v>16931</v>
      </c>
      <c r="C5722" t="s">
        <v>15287</v>
      </c>
      <c r="D5722">
        <v>7035</v>
      </c>
      <c r="E5722" t="s">
        <v>1123</v>
      </c>
      <c r="F5722" t="s">
        <v>689</v>
      </c>
      <c r="G5722" t="s">
        <v>689</v>
      </c>
      <c r="H5722" t="s">
        <v>41</v>
      </c>
      <c r="I5722" t="s">
        <v>48</v>
      </c>
      <c r="J5722" t="s">
        <v>700</v>
      </c>
      <c r="K5722" t="s">
        <v>290</v>
      </c>
      <c r="L5722" t="s">
        <v>218</v>
      </c>
      <c r="M5722" s="598">
        <v>2251672500</v>
      </c>
    </row>
    <row r="5723" spans="1:13">
      <c r="A5723" t="s">
        <v>17064</v>
      </c>
      <c r="B5723" t="s">
        <v>16931</v>
      </c>
      <c r="C5723" t="s">
        <v>15287</v>
      </c>
      <c r="D5723">
        <v>7035</v>
      </c>
      <c r="E5723" t="s">
        <v>1123</v>
      </c>
      <c r="F5723" t="s">
        <v>689</v>
      </c>
      <c r="G5723" t="s">
        <v>689</v>
      </c>
      <c r="H5723" t="s">
        <v>41</v>
      </c>
      <c r="I5723" t="s">
        <v>50</v>
      </c>
      <c r="J5723" t="s">
        <v>701</v>
      </c>
      <c r="K5723" t="s">
        <v>290</v>
      </c>
      <c r="L5723" t="s">
        <v>218</v>
      </c>
      <c r="M5723" s="598">
        <v>2251672500</v>
      </c>
    </row>
    <row r="5724" spans="1:13">
      <c r="A5724" t="s">
        <v>17076</v>
      </c>
      <c r="B5724" t="s">
        <v>16931</v>
      </c>
      <c r="C5724" t="s">
        <v>15287</v>
      </c>
      <c r="D5724">
        <v>7035</v>
      </c>
      <c r="E5724" t="s">
        <v>1123</v>
      </c>
      <c r="F5724" t="s">
        <v>689</v>
      </c>
      <c r="G5724" t="s">
        <v>689</v>
      </c>
      <c r="H5724" t="s">
        <v>41</v>
      </c>
      <c r="I5724" t="s">
        <v>223</v>
      </c>
      <c r="J5724" t="s">
        <v>702</v>
      </c>
      <c r="K5724" t="s">
        <v>290</v>
      </c>
      <c r="L5724" t="s">
        <v>218</v>
      </c>
      <c r="M5724" s="598">
        <v>2251672500</v>
      </c>
    </row>
    <row r="5725" spans="1:13">
      <c r="A5725" t="s">
        <v>17088</v>
      </c>
      <c r="B5725" t="s">
        <v>16931</v>
      </c>
      <c r="C5725" t="s">
        <v>15287</v>
      </c>
      <c r="D5725">
        <v>7035</v>
      </c>
      <c r="E5725" t="s">
        <v>1123</v>
      </c>
      <c r="F5725" t="s">
        <v>689</v>
      </c>
      <c r="G5725" t="s">
        <v>689</v>
      </c>
      <c r="H5725" t="s">
        <v>41</v>
      </c>
      <c r="I5725" t="s">
        <v>421</v>
      </c>
      <c r="J5725" t="s">
        <v>703</v>
      </c>
      <c r="K5725" t="s">
        <v>290</v>
      </c>
      <c r="L5725" t="s">
        <v>218</v>
      </c>
      <c r="M5725" s="598">
        <v>2251672500</v>
      </c>
    </row>
    <row r="5726" spans="1:13">
      <c r="A5726" t="s">
        <v>17100</v>
      </c>
      <c r="B5726" t="s">
        <v>16931</v>
      </c>
      <c r="C5726" t="s">
        <v>15287</v>
      </c>
      <c r="D5726">
        <v>7035</v>
      </c>
      <c r="E5726" t="s">
        <v>1123</v>
      </c>
      <c r="F5726" t="s">
        <v>689</v>
      </c>
      <c r="G5726" t="s">
        <v>689</v>
      </c>
      <c r="H5726" t="s">
        <v>41</v>
      </c>
      <c r="I5726" t="s">
        <v>422</v>
      </c>
      <c r="J5726" t="s">
        <v>704</v>
      </c>
      <c r="K5726" t="s">
        <v>290</v>
      </c>
      <c r="L5726" t="s">
        <v>218</v>
      </c>
      <c r="M5726" s="598">
        <v>2251672500</v>
      </c>
    </row>
    <row r="5727" spans="1:13">
      <c r="A5727" t="s">
        <v>17112</v>
      </c>
      <c r="B5727" t="s">
        <v>16931</v>
      </c>
      <c r="C5727" t="s">
        <v>15287</v>
      </c>
      <c r="D5727">
        <v>7035</v>
      </c>
      <c r="E5727" t="s">
        <v>1123</v>
      </c>
      <c r="F5727" t="s">
        <v>689</v>
      </c>
      <c r="G5727" t="s">
        <v>689</v>
      </c>
      <c r="H5727" t="s">
        <v>41</v>
      </c>
      <c r="I5727" t="s">
        <v>423</v>
      </c>
      <c r="J5727" t="s">
        <v>705</v>
      </c>
      <c r="K5727" t="s">
        <v>290</v>
      </c>
      <c r="L5727" t="s">
        <v>218</v>
      </c>
      <c r="M5727" s="598">
        <v>2251672500</v>
      </c>
    </row>
    <row r="5728" spans="1:13">
      <c r="A5728" t="s">
        <v>17124</v>
      </c>
      <c r="B5728" t="s">
        <v>16931</v>
      </c>
      <c r="C5728" t="s">
        <v>15287</v>
      </c>
      <c r="D5728">
        <v>7035</v>
      </c>
      <c r="E5728" t="s">
        <v>1123</v>
      </c>
      <c r="F5728" t="s">
        <v>689</v>
      </c>
      <c r="G5728" t="s">
        <v>689</v>
      </c>
      <c r="H5728" t="s">
        <v>41</v>
      </c>
      <c r="I5728" t="s">
        <v>424</v>
      </c>
      <c r="J5728" t="s">
        <v>706</v>
      </c>
      <c r="K5728" t="s">
        <v>290</v>
      </c>
      <c r="L5728" t="s">
        <v>218</v>
      </c>
      <c r="M5728" s="598">
        <v>2251672500</v>
      </c>
    </row>
    <row r="5729" spans="1:13">
      <c r="A5729" t="s">
        <v>17136</v>
      </c>
      <c r="B5729" t="s">
        <v>16931</v>
      </c>
      <c r="C5729" t="s">
        <v>15287</v>
      </c>
      <c r="D5729">
        <v>7035</v>
      </c>
      <c r="E5729" t="s">
        <v>1123</v>
      </c>
      <c r="F5729" t="s">
        <v>689</v>
      </c>
      <c r="G5729" t="s">
        <v>689</v>
      </c>
      <c r="H5729" t="s">
        <v>41</v>
      </c>
      <c r="I5729" t="s">
        <v>425</v>
      </c>
      <c r="J5729" t="s">
        <v>707</v>
      </c>
      <c r="K5729" t="s">
        <v>290</v>
      </c>
      <c r="L5729" t="s">
        <v>218</v>
      </c>
      <c r="M5729" s="598">
        <v>2251672500</v>
      </c>
    </row>
    <row r="5730" spans="1:13">
      <c r="A5730" t="s">
        <v>16970</v>
      </c>
      <c r="B5730" t="s">
        <v>16911</v>
      </c>
      <c r="C5730" t="s">
        <v>15287</v>
      </c>
      <c r="D5730">
        <v>7035</v>
      </c>
      <c r="E5730" t="s">
        <v>1123</v>
      </c>
      <c r="F5730" t="s">
        <v>689</v>
      </c>
      <c r="G5730" t="s">
        <v>689</v>
      </c>
      <c r="H5730" t="s">
        <v>41</v>
      </c>
      <c r="I5730" t="s">
        <v>324</v>
      </c>
      <c r="J5730" t="s">
        <v>694</v>
      </c>
      <c r="K5730" t="s">
        <v>1170</v>
      </c>
      <c r="L5730" t="s">
        <v>34</v>
      </c>
      <c r="M5730" s="598">
        <v>2282358540</v>
      </c>
    </row>
    <row r="5731" spans="1:13">
      <c r="A5731" t="s">
        <v>16948</v>
      </c>
      <c r="B5731" t="s">
        <v>16915</v>
      </c>
      <c r="C5731" t="s">
        <v>15287</v>
      </c>
      <c r="D5731">
        <v>7035</v>
      </c>
      <c r="E5731" t="s">
        <v>1123</v>
      </c>
      <c r="F5731" t="s">
        <v>689</v>
      </c>
      <c r="G5731" t="s">
        <v>689</v>
      </c>
      <c r="H5731" t="s">
        <v>41</v>
      </c>
      <c r="I5731" t="s">
        <v>320</v>
      </c>
      <c r="J5731" t="s">
        <v>692</v>
      </c>
      <c r="K5731" t="s">
        <v>290</v>
      </c>
      <c r="L5731" t="s">
        <v>34</v>
      </c>
      <c r="M5731" s="598">
        <v>2297988000</v>
      </c>
    </row>
    <row r="5732" spans="1:13">
      <c r="A5732" t="s">
        <v>16980</v>
      </c>
      <c r="B5732" t="s">
        <v>16931</v>
      </c>
      <c r="C5732" t="s">
        <v>15287</v>
      </c>
      <c r="D5732">
        <v>7035</v>
      </c>
      <c r="E5732" t="s">
        <v>1123</v>
      </c>
      <c r="F5732" t="s">
        <v>689</v>
      </c>
      <c r="G5732" t="s">
        <v>689</v>
      </c>
      <c r="H5732" t="s">
        <v>41</v>
      </c>
      <c r="I5732" t="s">
        <v>324</v>
      </c>
      <c r="J5732" t="s">
        <v>694</v>
      </c>
      <c r="K5732" t="s">
        <v>290</v>
      </c>
      <c r="L5732" t="s">
        <v>218</v>
      </c>
      <c r="M5732" s="598">
        <v>2444673000</v>
      </c>
    </row>
    <row r="5733" spans="1:13">
      <c r="A5733" t="s">
        <v>16936</v>
      </c>
      <c r="B5733" t="s">
        <v>16915</v>
      </c>
      <c r="C5733" t="s">
        <v>15287</v>
      </c>
      <c r="D5733">
        <v>7035</v>
      </c>
      <c r="E5733" t="s">
        <v>1123</v>
      </c>
      <c r="F5733" t="s">
        <v>689</v>
      </c>
      <c r="G5733" t="s">
        <v>689</v>
      </c>
      <c r="H5733" t="s">
        <v>41</v>
      </c>
      <c r="I5733" t="s">
        <v>318</v>
      </c>
      <c r="J5733" t="s">
        <v>691</v>
      </c>
      <c r="K5733" t="s">
        <v>290</v>
      </c>
      <c r="L5733" t="s">
        <v>34</v>
      </c>
      <c r="M5733" s="598">
        <v>2454675300</v>
      </c>
    </row>
    <row r="5734" spans="1:13">
      <c r="A5734" t="s">
        <v>16958</v>
      </c>
      <c r="B5734" t="s">
        <v>16911</v>
      </c>
      <c r="C5734" t="s">
        <v>15287</v>
      </c>
      <c r="D5734">
        <v>7035</v>
      </c>
      <c r="E5734" t="s">
        <v>1123</v>
      </c>
      <c r="F5734" t="s">
        <v>689</v>
      </c>
      <c r="G5734" t="s">
        <v>689</v>
      </c>
      <c r="H5734" t="s">
        <v>41</v>
      </c>
      <c r="I5734" t="s">
        <v>322</v>
      </c>
      <c r="J5734" t="s">
        <v>693</v>
      </c>
      <c r="K5734" t="s">
        <v>1170</v>
      </c>
      <c r="L5734" t="s">
        <v>34</v>
      </c>
      <c r="M5734" s="598">
        <v>2462495805</v>
      </c>
    </row>
    <row r="5735" spans="1:13">
      <c r="A5735" t="s">
        <v>16990</v>
      </c>
      <c r="B5735" t="s">
        <v>16927</v>
      </c>
      <c r="C5735" t="s">
        <v>15287</v>
      </c>
      <c r="D5735">
        <v>7035</v>
      </c>
      <c r="E5735" t="s">
        <v>1123</v>
      </c>
      <c r="F5735" t="s">
        <v>689</v>
      </c>
      <c r="G5735" t="s">
        <v>689</v>
      </c>
      <c r="H5735" t="s">
        <v>41</v>
      </c>
      <c r="I5735" t="s">
        <v>42</v>
      </c>
      <c r="J5735" t="s">
        <v>695</v>
      </c>
      <c r="K5735" t="s">
        <v>1170</v>
      </c>
      <c r="L5735" t="s">
        <v>218</v>
      </c>
      <c r="M5735" s="598">
        <v>2589423375</v>
      </c>
    </row>
    <row r="5736" spans="1:13">
      <c r="A5736" t="s">
        <v>17002</v>
      </c>
      <c r="B5736" t="s">
        <v>16927</v>
      </c>
      <c r="C5736" t="s">
        <v>15287</v>
      </c>
      <c r="D5736">
        <v>7035</v>
      </c>
      <c r="E5736" t="s">
        <v>1123</v>
      </c>
      <c r="F5736" t="s">
        <v>689</v>
      </c>
      <c r="G5736" t="s">
        <v>689</v>
      </c>
      <c r="H5736" t="s">
        <v>41</v>
      </c>
      <c r="I5736" t="s">
        <v>219</v>
      </c>
      <c r="J5736" t="s">
        <v>696</v>
      </c>
      <c r="K5736" t="s">
        <v>1170</v>
      </c>
      <c r="L5736" t="s">
        <v>218</v>
      </c>
      <c r="M5736" s="598">
        <v>2589423375</v>
      </c>
    </row>
    <row r="5737" spans="1:13">
      <c r="A5737" t="s">
        <v>17014</v>
      </c>
      <c r="B5737" t="s">
        <v>16927</v>
      </c>
      <c r="C5737" t="s">
        <v>15287</v>
      </c>
      <c r="D5737">
        <v>7035</v>
      </c>
      <c r="E5737" t="s">
        <v>1123</v>
      </c>
      <c r="F5737" t="s">
        <v>689</v>
      </c>
      <c r="G5737" t="s">
        <v>689</v>
      </c>
      <c r="H5737" t="s">
        <v>41</v>
      </c>
      <c r="I5737" t="s">
        <v>44</v>
      </c>
      <c r="J5737" t="s">
        <v>697</v>
      </c>
      <c r="K5737" t="s">
        <v>1170</v>
      </c>
      <c r="L5737" t="s">
        <v>218</v>
      </c>
      <c r="M5737" s="598">
        <v>2589423375</v>
      </c>
    </row>
    <row r="5738" spans="1:13">
      <c r="A5738" t="s">
        <v>17026</v>
      </c>
      <c r="B5738" t="s">
        <v>16927</v>
      </c>
      <c r="C5738" t="s">
        <v>15287</v>
      </c>
      <c r="D5738">
        <v>7035</v>
      </c>
      <c r="E5738" t="s">
        <v>1123</v>
      </c>
      <c r="F5738" t="s">
        <v>689</v>
      </c>
      <c r="G5738" t="s">
        <v>689</v>
      </c>
      <c r="H5738" t="s">
        <v>41</v>
      </c>
      <c r="I5738" t="s">
        <v>46</v>
      </c>
      <c r="J5738" t="s">
        <v>698</v>
      </c>
      <c r="K5738" t="s">
        <v>1170</v>
      </c>
      <c r="L5738" t="s">
        <v>218</v>
      </c>
      <c r="M5738" s="598">
        <v>2589423375</v>
      </c>
    </row>
    <row r="5739" spans="1:13">
      <c r="A5739" t="s">
        <v>17038</v>
      </c>
      <c r="B5739" t="s">
        <v>16927</v>
      </c>
      <c r="C5739" t="s">
        <v>15287</v>
      </c>
      <c r="D5739">
        <v>7035</v>
      </c>
      <c r="E5739" t="s">
        <v>1123</v>
      </c>
      <c r="F5739" t="s">
        <v>689</v>
      </c>
      <c r="G5739" t="s">
        <v>689</v>
      </c>
      <c r="H5739" t="s">
        <v>41</v>
      </c>
      <c r="I5739" t="s">
        <v>221</v>
      </c>
      <c r="J5739" t="s">
        <v>699</v>
      </c>
      <c r="K5739" t="s">
        <v>1170</v>
      </c>
      <c r="L5739" t="s">
        <v>218</v>
      </c>
      <c r="M5739" s="598">
        <v>2589423375</v>
      </c>
    </row>
    <row r="5740" spans="1:13">
      <c r="A5740" t="s">
        <v>17050</v>
      </c>
      <c r="B5740" t="s">
        <v>16927</v>
      </c>
      <c r="C5740" t="s">
        <v>15287</v>
      </c>
      <c r="D5740">
        <v>7035</v>
      </c>
      <c r="E5740" t="s">
        <v>1123</v>
      </c>
      <c r="F5740" t="s">
        <v>689</v>
      </c>
      <c r="G5740" t="s">
        <v>689</v>
      </c>
      <c r="H5740" t="s">
        <v>41</v>
      </c>
      <c r="I5740" t="s">
        <v>48</v>
      </c>
      <c r="J5740" t="s">
        <v>700</v>
      </c>
      <c r="K5740" t="s">
        <v>1170</v>
      </c>
      <c r="L5740" t="s">
        <v>218</v>
      </c>
      <c r="M5740" s="598">
        <v>2589423375</v>
      </c>
    </row>
    <row r="5741" spans="1:13">
      <c r="A5741" t="s">
        <v>17062</v>
      </c>
      <c r="B5741" t="s">
        <v>16927</v>
      </c>
      <c r="C5741" t="s">
        <v>15287</v>
      </c>
      <c r="D5741">
        <v>7035</v>
      </c>
      <c r="E5741" t="s">
        <v>1123</v>
      </c>
      <c r="F5741" t="s">
        <v>689</v>
      </c>
      <c r="G5741" t="s">
        <v>689</v>
      </c>
      <c r="H5741" t="s">
        <v>41</v>
      </c>
      <c r="I5741" t="s">
        <v>50</v>
      </c>
      <c r="J5741" t="s">
        <v>701</v>
      </c>
      <c r="K5741" t="s">
        <v>1170</v>
      </c>
      <c r="L5741" t="s">
        <v>218</v>
      </c>
      <c r="M5741" s="598">
        <v>2589423375</v>
      </c>
    </row>
    <row r="5742" spans="1:13">
      <c r="A5742" t="s">
        <v>17074</v>
      </c>
      <c r="B5742" t="s">
        <v>16927</v>
      </c>
      <c r="C5742" t="s">
        <v>15287</v>
      </c>
      <c r="D5742">
        <v>7035</v>
      </c>
      <c r="E5742" t="s">
        <v>1123</v>
      </c>
      <c r="F5742" t="s">
        <v>689</v>
      </c>
      <c r="G5742" t="s">
        <v>689</v>
      </c>
      <c r="H5742" t="s">
        <v>41</v>
      </c>
      <c r="I5742" t="s">
        <v>223</v>
      </c>
      <c r="J5742" t="s">
        <v>702</v>
      </c>
      <c r="K5742" t="s">
        <v>1170</v>
      </c>
      <c r="L5742" t="s">
        <v>218</v>
      </c>
      <c r="M5742" s="598">
        <v>2589423375</v>
      </c>
    </row>
    <row r="5743" spans="1:13">
      <c r="A5743" t="s">
        <v>17086</v>
      </c>
      <c r="B5743" t="s">
        <v>16927</v>
      </c>
      <c r="C5743" t="s">
        <v>15287</v>
      </c>
      <c r="D5743">
        <v>7035</v>
      </c>
      <c r="E5743" t="s">
        <v>1123</v>
      </c>
      <c r="F5743" t="s">
        <v>689</v>
      </c>
      <c r="G5743" t="s">
        <v>689</v>
      </c>
      <c r="H5743" t="s">
        <v>41</v>
      </c>
      <c r="I5743" t="s">
        <v>421</v>
      </c>
      <c r="J5743" t="s">
        <v>703</v>
      </c>
      <c r="K5743" t="s">
        <v>1170</v>
      </c>
      <c r="L5743" t="s">
        <v>218</v>
      </c>
      <c r="M5743" s="598">
        <v>2589423375</v>
      </c>
    </row>
    <row r="5744" spans="1:13">
      <c r="A5744" t="s">
        <v>17098</v>
      </c>
      <c r="B5744" t="s">
        <v>16927</v>
      </c>
      <c r="C5744" t="s">
        <v>15287</v>
      </c>
      <c r="D5744">
        <v>7035</v>
      </c>
      <c r="E5744" t="s">
        <v>1123</v>
      </c>
      <c r="F5744" t="s">
        <v>689</v>
      </c>
      <c r="G5744" t="s">
        <v>689</v>
      </c>
      <c r="H5744" t="s">
        <v>41</v>
      </c>
      <c r="I5744" t="s">
        <v>422</v>
      </c>
      <c r="J5744" t="s">
        <v>704</v>
      </c>
      <c r="K5744" t="s">
        <v>1170</v>
      </c>
      <c r="L5744" t="s">
        <v>218</v>
      </c>
      <c r="M5744" s="598">
        <v>2589423375</v>
      </c>
    </row>
    <row r="5745" spans="1:13">
      <c r="A5745" t="s">
        <v>17110</v>
      </c>
      <c r="B5745" t="s">
        <v>16927</v>
      </c>
      <c r="C5745" t="s">
        <v>15287</v>
      </c>
      <c r="D5745">
        <v>7035</v>
      </c>
      <c r="E5745" t="s">
        <v>1123</v>
      </c>
      <c r="F5745" t="s">
        <v>689</v>
      </c>
      <c r="G5745" t="s">
        <v>689</v>
      </c>
      <c r="H5745" t="s">
        <v>41</v>
      </c>
      <c r="I5745" t="s">
        <v>423</v>
      </c>
      <c r="J5745" t="s">
        <v>705</v>
      </c>
      <c r="K5745" t="s">
        <v>1170</v>
      </c>
      <c r="L5745" t="s">
        <v>218</v>
      </c>
      <c r="M5745" s="598">
        <v>2589423375</v>
      </c>
    </row>
    <row r="5746" spans="1:13">
      <c r="A5746" t="s">
        <v>17122</v>
      </c>
      <c r="B5746" t="s">
        <v>16927</v>
      </c>
      <c r="C5746" t="s">
        <v>15287</v>
      </c>
      <c r="D5746">
        <v>7035</v>
      </c>
      <c r="E5746" t="s">
        <v>1123</v>
      </c>
      <c r="F5746" t="s">
        <v>689</v>
      </c>
      <c r="G5746" t="s">
        <v>689</v>
      </c>
      <c r="H5746" t="s">
        <v>41</v>
      </c>
      <c r="I5746" t="s">
        <v>424</v>
      </c>
      <c r="J5746" t="s">
        <v>706</v>
      </c>
      <c r="K5746" t="s">
        <v>1170</v>
      </c>
      <c r="L5746" t="s">
        <v>218</v>
      </c>
      <c r="M5746" s="598">
        <v>2589423375</v>
      </c>
    </row>
    <row r="5747" spans="1:13">
      <c r="A5747" t="s">
        <v>17134</v>
      </c>
      <c r="B5747" t="s">
        <v>16927</v>
      </c>
      <c r="C5747" t="s">
        <v>15287</v>
      </c>
      <c r="D5747">
        <v>7035</v>
      </c>
      <c r="E5747" t="s">
        <v>1123</v>
      </c>
      <c r="F5747" t="s">
        <v>689</v>
      </c>
      <c r="G5747" t="s">
        <v>689</v>
      </c>
      <c r="H5747" t="s">
        <v>41</v>
      </c>
      <c r="I5747" t="s">
        <v>425</v>
      </c>
      <c r="J5747" t="s">
        <v>707</v>
      </c>
      <c r="K5747" t="s">
        <v>1170</v>
      </c>
      <c r="L5747" t="s">
        <v>218</v>
      </c>
      <c r="M5747" s="598">
        <v>2589423375</v>
      </c>
    </row>
    <row r="5748" spans="1:13">
      <c r="A5748" t="s">
        <v>16914</v>
      </c>
      <c r="B5748" t="s">
        <v>16915</v>
      </c>
      <c r="C5748" t="s">
        <v>15287</v>
      </c>
      <c r="D5748">
        <v>7035</v>
      </c>
      <c r="E5748" t="s">
        <v>1123</v>
      </c>
      <c r="F5748" t="s">
        <v>689</v>
      </c>
      <c r="G5748" t="s">
        <v>689</v>
      </c>
      <c r="H5748" t="s">
        <v>41</v>
      </c>
      <c r="I5748" t="s">
        <v>316</v>
      </c>
      <c r="J5748" t="s">
        <v>690</v>
      </c>
      <c r="K5748" t="s">
        <v>290</v>
      </c>
      <c r="L5748" t="s">
        <v>34</v>
      </c>
      <c r="M5748" s="598">
        <v>2611362600</v>
      </c>
    </row>
    <row r="5749" spans="1:13">
      <c r="A5749" t="s">
        <v>16968</v>
      </c>
      <c r="B5749" t="s">
        <v>16931</v>
      </c>
      <c r="C5749" t="s">
        <v>15287</v>
      </c>
      <c r="D5749">
        <v>7035</v>
      </c>
      <c r="E5749" t="s">
        <v>1123</v>
      </c>
      <c r="F5749" t="s">
        <v>689</v>
      </c>
      <c r="G5749" t="s">
        <v>689</v>
      </c>
      <c r="H5749" t="s">
        <v>41</v>
      </c>
      <c r="I5749" t="s">
        <v>322</v>
      </c>
      <c r="J5749" t="s">
        <v>693</v>
      </c>
      <c r="K5749" t="s">
        <v>290</v>
      </c>
      <c r="L5749" t="s">
        <v>218</v>
      </c>
      <c r="M5749" s="598">
        <v>2637650400</v>
      </c>
    </row>
    <row r="5750" spans="1:13">
      <c r="A5750" t="s">
        <v>16946</v>
      </c>
      <c r="B5750" t="s">
        <v>16911</v>
      </c>
      <c r="C5750" t="s">
        <v>15287</v>
      </c>
      <c r="D5750">
        <v>7035</v>
      </c>
      <c r="E5750" t="s">
        <v>1123</v>
      </c>
      <c r="F5750" t="s">
        <v>689</v>
      </c>
      <c r="G5750" t="s">
        <v>689</v>
      </c>
      <c r="H5750" t="s">
        <v>41</v>
      </c>
      <c r="I5750" t="s">
        <v>320</v>
      </c>
      <c r="J5750" t="s">
        <v>692</v>
      </c>
      <c r="K5750" t="s">
        <v>1170</v>
      </c>
      <c r="L5750" t="s">
        <v>34</v>
      </c>
      <c r="M5750" s="598">
        <v>2642686200</v>
      </c>
    </row>
    <row r="5751" spans="1:13">
      <c r="A5751" t="s">
        <v>16978</v>
      </c>
      <c r="B5751" t="s">
        <v>16927</v>
      </c>
      <c r="C5751" t="s">
        <v>15287</v>
      </c>
      <c r="D5751">
        <v>7035</v>
      </c>
      <c r="E5751" t="s">
        <v>1123</v>
      </c>
      <c r="F5751" t="s">
        <v>689</v>
      </c>
      <c r="G5751" t="s">
        <v>689</v>
      </c>
      <c r="H5751" t="s">
        <v>41</v>
      </c>
      <c r="I5751" t="s">
        <v>324</v>
      </c>
      <c r="J5751" t="s">
        <v>694</v>
      </c>
      <c r="K5751" t="s">
        <v>1170</v>
      </c>
      <c r="L5751" t="s">
        <v>218</v>
      </c>
      <c r="M5751" s="598">
        <v>2811373950</v>
      </c>
    </row>
    <row r="5752" spans="1:13">
      <c r="A5752" t="s">
        <v>16934</v>
      </c>
      <c r="B5752" t="s">
        <v>16911</v>
      </c>
      <c r="C5752" t="s">
        <v>15287</v>
      </c>
      <c r="D5752">
        <v>7035</v>
      </c>
      <c r="E5752" t="s">
        <v>1123</v>
      </c>
      <c r="F5752" t="s">
        <v>689</v>
      </c>
      <c r="G5752" t="s">
        <v>689</v>
      </c>
      <c r="H5752" t="s">
        <v>41</v>
      </c>
      <c r="I5752" t="s">
        <v>318</v>
      </c>
      <c r="J5752" t="s">
        <v>691</v>
      </c>
      <c r="K5752" t="s">
        <v>1170</v>
      </c>
      <c r="L5752" t="s">
        <v>34</v>
      </c>
      <c r="M5752" s="598">
        <v>2822876595</v>
      </c>
    </row>
    <row r="5753" spans="1:13">
      <c r="A5753" t="s">
        <v>16956</v>
      </c>
      <c r="B5753" t="s">
        <v>16931</v>
      </c>
      <c r="C5753" t="s">
        <v>15287</v>
      </c>
      <c r="D5753">
        <v>7035</v>
      </c>
      <c r="E5753" t="s">
        <v>1123</v>
      </c>
      <c r="F5753" t="s">
        <v>689</v>
      </c>
      <c r="G5753" t="s">
        <v>689</v>
      </c>
      <c r="H5753" t="s">
        <v>41</v>
      </c>
      <c r="I5753" t="s">
        <v>320</v>
      </c>
      <c r="J5753" t="s">
        <v>692</v>
      </c>
      <c r="K5753" t="s">
        <v>290</v>
      </c>
      <c r="L5753" t="s">
        <v>218</v>
      </c>
      <c r="M5753" s="598">
        <v>2830650900</v>
      </c>
    </row>
    <row r="5754" spans="1:13">
      <c r="A5754" t="s">
        <v>16910</v>
      </c>
      <c r="B5754" t="s">
        <v>16911</v>
      </c>
      <c r="C5754" t="s">
        <v>15287</v>
      </c>
      <c r="D5754">
        <v>7035</v>
      </c>
      <c r="E5754" t="s">
        <v>1123</v>
      </c>
      <c r="F5754" t="s">
        <v>689</v>
      </c>
      <c r="G5754" t="s">
        <v>689</v>
      </c>
      <c r="H5754" t="s">
        <v>41</v>
      </c>
      <c r="I5754" t="s">
        <v>316</v>
      </c>
      <c r="J5754" t="s">
        <v>690</v>
      </c>
      <c r="K5754" t="s">
        <v>1170</v>
      </c>
      <c r="L5754" t="s">
        <v>34</v>
      </c>
      <c r="M5754" s="598">
        <v>3003066990</v>
      </c>
    </row>
    <row r="5755" spans="1:13">
      <c r="A5755" t="s">
        <v>16944</v>
      </c>
      <c r="B5755" t="s">
        <v>16931</v>
      </c>
      <c r="C5755" t="s">
        <v>15287</v>
      </c>
      <c r="D5755">
        <v>7035</v>
      </c>
      <c r="E5755" t="s">
        <v>1123</v>
      </c>
      <c r="F5755" t="s">
        <v>689</v>
      </c>
      <c r="G5755" t="s">
        <v>689</v>
      </c>
      <c r="H5755" t="s">
        <v>41</v>
      </c>
      <c r="I5755" t="s">
        <v>318</v>
      </c>
      <c r="J5755" t="s">
        <v>691</v>
      </c>
      <c r="K5755" t="s">
        <v>290</v>
      </c>
      <c r="L5755" t="s">
        <v>218</v>
      </c>
      <c r="M5755" s="598">
        <v>3023651400</v>
      </c>
    </row>
    <row r="5756" spans="1:13">
      <c r="A5756" t="s">
        <v>16966</v>
      </c>
      <c r="B5756" t="s">
        <v>16927</v>
      </c>
      <c r="C5756" t="s">
        <v>15287</v>
      </c>
      <c r="D5756">
        <v>7035</v>
      </c>
      <c r="E5756" t="s">
        <v>1123</v>
      </c>
      <c r="F5756" t="s">
        <v>689</v>
      </c>
      <c r="G5756" t="s">
        <v>689</v>
      </c>
      <c r="H5756" t="s">
        <v>41</v>
      </c>
      <c r="I5756" t="s">
        <v>322</v>
      </c>
      <c r="J5756" t="s">
        <v>693</v>
      </c>
      <c r="K5756" t="s">
        <v>1170</v>
      </c>
      <c r="L5756" t="s">
        <v>218</v>
      </c>
      <c r="M5756" s="598">
        <v>3033297960</v>
      </c>
    </row>
    <row r="5757" spans="1:13">
      <c r="A5757" t="s">
        <v>16930</v>
      </c>
      <c r="B5757" t="s">
        <v>16931</v>
      </c>
      <c r="C5757" t="s">
        <v>15287</v>
      </c>
      <c r="D5757">
        <v>7035</v>
      </c>
      <c r="E5757" t="s">
        <v>1123</v>
      </c>
      <c r="F5757" t="s">
        <v>689</v>
      </c>
      <c r="G5757" t="s">
        <v>689</v>
      </c>
      <c r="H5757" t="s">
        <v>41</v>
      </c>
      <c r="I5757" t="s">
        <v>316</v>
      </c>
      <c r="J5757" t="s">
        <v>690</v>
      </c>
      <c r="K5757" t="s">
        <v>290</v>
      </c>
      <c r="L5757" t="s">
        <v>218</v>
      </c>
      <c r="M5757" s="598">
        <v>3216651900</v>
      </c>
    </row>
    <row r="5758" spans="1:13">
      <c r="A5758" t="s">
        <v>16954</v>
      </c>
      <c r="B5758" t="s">
        <v>16927</v>
      </c>
      <c r="C5758" t="s">
        <v>15287</v>
      </c>
      <c r="D5758">
        <v>7035</v>
      </c>
      <c r="E5758" t="s">
        <v>1123</v>
      </c>
      <c r="F5758" t="s">
        <v>689</v>
      </c>
      <c r="G5758" t="s">
        <v>689</v>
      </c>
      <c r="H5758" t="s">
        <v>41</v>
      </c>
      <c r="I5758" t="s">
        <v>320</v>
      </c>
      <c r="J5758" t="s">
        <v>692</v>
      </c>
      <c r="K5758" t="s">
        <v>1170</v>
      </c>
      <c r="L5758" t="s">
        <v>218</v>
      </c>
      <c r="M5758" s="598">
        <v>3255248535</v>
      </c>
    </row>
    <row r="5759" spans="1:13">
      <c r="A5759" t="s">
        <v>16942</v>
      </c>
      <c r="B5759" t="s">
        <v>16927</v>
      </c>
      <c r="C5759" t="s">
        <v>15287</v>
      </c>
      <c r="D5759">
        <v>7035</v>
      </c>
      <c r="E5759" t="s">
        <v>1123</v>
      </c>
      <c r="F5759" t="s">
        <v>689</v>
      </c>
      <c r="G5759" t="s">
        <v>689</v>
      </c>
      <c r="H5759" t="s">
        <v>41</v>
      </c>
      <c r="I5759" t="s">
        <v>318</v>
      </c>
      <c r="J5759" t="s">
        <v>691</v>
      </c>
      <c r="K5759" t="s">
        <v>1170</v>
      </c>
      <c r="L5759" t="s">
        <v>218</v>
      </c>
      <c r="M5759" s="598">
        <v>3477199110</v>
      </c>
    </row>
    <row r="5760" spans="1:13">
      <c r="A5760" t="s">
        <v>16926</v>
      </c>
      <c r="B5760" t="s">
        <v>16927</v>
      </c>
      <c r="C5760" t="s">
        <v>15287</v>
      </c>
      <c r="D5760">
        <v>7035</v>
      </c>
      <c r="E5760" t="s">
        <v>1123</v>
      </c>
      <c r="F5760" t="s">
        <v>689</v>
      </c>
      <c r="G5760" t="s">
        <v>689</v>
      </c>
      <c r="H5760" t="s">
        <v>41</v>
      </c>
      <c r="I5760" t="s">
        <v>316</v>
      </c>
      <c r="J5760" t="s">
        <v>690</v>
      </c>
      <c r="K5760" t="s">
        <v>1170</v>
      </c>
      <c r="L5760" t="s">
        <v>218</v>
      </c>
      <c r="M5760" s="598">
        <v>3699149685</v>
      </c>
    </row>
    <row r="5761" spans="1:13">
      <c r="A5761" s="647" t="s">
        <v>6106</v>
      </c>
      <c r="B5761" s="647" t="s">
        <v>1658</v>
      </c>
      <c r="C5761" s="647" t="s">
        <v>613</v>
      </c>
      <c r="D5761" s="668">
        <v>7037</v>
      </c>
      <c r="E5761" s="647" t="s">
        <v>817</v>
      </c>
      <c r="F5761" s="647" t="s">
        <v>624</v>
      </c>
      <c r="G5761" s="647" t="s">
        <v>298</v>
      </c>
      <c r="H5761" s="647" t="s">
        <v>622</v>
      </c>
      <c r="I5761" s="647" t="s">
        <v>219</v>
      </c>
      <c r="J5761" s="647" t="s">
        <v>626</v>
      </c>
      <c r="K5761" s="647" t="s">
        <v>197</v>
      </c>
      <c r="L5761" s="647" t="s">
        <v>32</v>
      </c>
      <c r="M5761" s="682">
        <v>24024000</v>
      </c>
    </row>
    <row r="5762" spans="1:13">
      <c r="A5762" s="647" t="s">
        <v>6107</v>
      </c>
      <c r="B5762" s="647" t="s">
        <v>1658</v>
      </c>
      <c r="C5762" s="647" t="s">
        <v>613</v>
      </c>
      <c r="D5762" s="668">
        <v>7037</v>
      </c>
      <c r="E5762" s="647" t="s">
        <v>817</v>
      </c>
      <c r="F5762" s="647" t="s">
        <v>624</v>
      </c>
      <c r="G5762" s="647" t="s">
        <v>298</v>
      </c>
      <c r="H5762" s="647" t="s">
        <v>622</v>
      </c>
      <c r="I5762" s="647" t="s">
        <v>44</v>
      </c>
      <c r="J5762" s="647" t="s">
        <v>627</v>
      </c>
      <c r="K5762" s="647" t="s">
        <v>197</v>
      </c>
      <c r="L5762" s="647" t="s">
        <v>32</v>
      </c>
      <c r="M5762" s="682">
        <v>24024000</v>
      </c>
    </row>
    <row r="5763" spans="1:13">
      <c r="A5763" s="647" t="s">
        <v>6105</v>
      </c>
      <c r="B5763" s="647" t="s">
        <v>1658</v>
      </c>
      <c r="C5763" s="647" t="s">
        <v>613</v>
      </c>
      <c r="D5763" s="668">
        <v>7037</v>
      </c>
      <c r="E5763" s="647" t="s">
        <v>817</v>
      </c>
      <c r="F5763" s="647" t="s">
        <v>624</v>
      </c>
      <c r="G5763" s="647" t="s">
        <v>298</v>
      </c>
      <c r="H5763" s="647" t="s">
        <v>622</v>
      </c>
      <c r="I5763" s="647" t="s">
        <v>42</v>
      </c>
      <c r="J5763" s="647" t="s">
        <v>625</v>
      </c>
      <c r="K5763" s="647" t="s">
        <v>197</v>
      </c>
      <c r="L5763" s="647" t="s">
        <v>32</v>
      </c>
      <c r="M5763" s="682">
        <v>27442800</v>
      </c>
    </row>
    <row r="5764" spans="1:13">
      <c r="A5764" s="647" t="s">
        <v>6109</v>
      </c>
      <c r="B5764" s="647" t="s">
        <v>1659</v>
      </c>
      <c r="C5764" s="647" t="s">
        <v>613</v>
      </c>
      <c r="D5764" s="668">
        <v>7039</v>
      </c>
      <c r="E5764" s="647" t="s">
        <v>729</v>
      </c>
      <c r="F5764" s="647" t="s">
        <v>624</v>
      </c>
      <c r="G5764" s="647" t="s">
        <v>298</v>
      </c>
      <c r="H5764" s="647" t="s">
        <v>622</v>
      </c>
      <c r="I5764" s="647" t="s">
        <v>219</v>
      </c>
      <c r="J5764" s="647" t="s">
        <v>626</v>
      </c>
      <c r="K5764" s="647" t="s">
        <v>197</v>
      </c>
      <c r="L5764" s="647" t="s">
        <v>32</v>
      </c>
      <c r="M5764" s="682">
        <v>48024900</v>
      </c>
    </row>
    <row r="5765" spans="1:13">
      <c r="A5765" s="647" t="s">
        <v>6110</v>
      </c>
      <c r="B5765" s="647" t="s">
        <v>1659</v>
      </c>
      <c r="C5765" s="647" t="s">
        <v>613</v>
      </c>
      <c r="D5765" s="668">
        <v>7039</v>
      </c>
      <c r="E5765" s="647" t="s">
        <v>729</v>
      </c>
      <c r="F5765" s="647" t="s">
        <v>624</v>
      </c>
      <c r="G5765" s="647" t="s">
        <v>298</v>
      </c>
      <c r="H5765" s="647" t="s">
        <v>622</v>
      </c>
      <c r="I5765" s="647" t="s">
        <v>44</v>
      </c>
      <c r="J5765" s="647" t="s">
        <v>627</v>
      </c>
      <c r="K5765" s="647" t="s">
        <v>197</v>
      </c>
      <c r="L5765" s="647" t="s">
        <v>32</v>
      </c>
      <c r="M5765" s="682">
        <v>48024900</v>
      </c>
    </row>
    <row r="5766" spans="1:13">
      <c r="A5766" s="647" t="s">
        <v>6108</v>
      </c>
      <c r="B5766" s="647" t="s">
        <v>1659</v>
      </c>
      <c r="C5766" s="647" t="s">
        <v>613</v>
      </c>
      <c r="D5766" s="668">
        <v>7039</v>
      </c>
      <c r="E5766" s="647" t="s">
        <v>729</v>
      </c>
      <c r="F5766" s="647" t="s">
        <v>624</v>
      </c>
      <c r="G5766" s="647" t="s">
        <v>298</v>
      </c>
      <c r="H5766" s="647" t="s">
        <v>622</v>
      </c>
      <c r="I5766" s="647" t="s">
        <v>42</v>
      </c>
      <c r="J5766" s="647" t="s">
        <v>625</v>
      </c>
      <c r="K5766" s="647" t="s">
        <v>197</v>
      </c>
      <c r="L5766" s="647" t="s">
        <v>32</v>
      </c>
      <c r="M5766" s="682">
        <v>54885600</v>
      </c>
    </row>
    <row r="5767" spans="1:13">
      <c r="A5767" s="650" t="s">
        <v>6098</v>
      </c>
      <c r="B5767" s="650" t="s">
        <v>1656</v>
      </c>
      <c r="C5767" s="650" t="s">
        <v>613</v>
      </c>
      <c r="D5767" s="668">
        <v>7041</v>
      </c>
      <c r="E5767" s="650" t="s">
        <v>838</v>
      </c>
      <c r="F5767" s="650" t="s">
        <v>624</v>
      </c>
      <c r="G5767" s="650" t="s">
        <v>298</v>
      </c>
      <c r="H5767" s="650" t="s">
        <v>622</v>
      </c>
      <c r="I5767" s="650" t="s">
        <v>42</v>
      </c>
      <c r="J5767" s="650" t="s">
        <v>625</v>
      </c>
      <c r="K5767" s="650" t="s">
        <v>197</v>
      </c>
      <c r="L5767" s="650" t="s">
        <v>32</v>
      </c>
      <c r="M5767" s="685">
        <v>140263200</v>
      </c>
    </row>
    <row r="5768" spans="1:13">
      <c r="A5768" s="650" t="s">
        <v>6097</v>
      </c>
      <c r="B5768" s="650" t="s">
        <v>1656</v>
      </c>
      <c r="C5768" s="650" t="s">
        <v>613</v>
      </c>
      <c r="D5768" s="668">
        <v>7041</v>
      </c>
      <c r="E5768" s="650" t="s">
        <v>838</v>
      </c>
      <c r="F5768" s="650" t="s">
        <v>624</v>
      </c>
      <c r="G5768" s="650" t="s">
        <v>298</v>
      </c>
      <c r="H5768" s="650" t="s">
        <v>622</v>
      </c>
      <c r="I5768" s="650" t="s">
        <v>324</v>
      </c>
      <c r="J5768" s="650" t="s">
        <v>673</v>
      </c>
      <c r="K5768" s="650" t="s">
        <v>197</v>
      </c>
      <c r="L5768" s="650" t="s">
        <v>32</v>
      </c>
      <c r="M5768" s="685">
        <v>280526400</v>
      </c>
    </row>
    <row r="5769" spans="1:13">
      <c r="A5769" s="650" t="s">
        <v>6096</v>
      </c>
      <c r="B5769" s="650" t="s">
        <v>1656</v>
      </c>
      <c r="C5769" s="650" t="s">
        <v>613</v>
      </c>
      <c r="D5769" s="668">
        <v>7041</v>
      </c>
      <c r="E5769" s="650" t="s">
        <v>838</v>
      </c>
      <c r="F5769" s="650" t="s">
        <v>624</v>
      </c>
      <c r="G5769" s="650" t="s">
        <v>298</v>
      </c>
      <c r="H5769" s="650" t="s">
        <v>622</v>
      </c>
      <c r="I5769" s="650" t="s">
        <v>322</v>
      </c>
      <c r="J5769" s="650" t="s">
        <v>791</v>
      </c>
      <c r="K5769" s="650" t="s">
        <v>197</v>
      </c>
      <c r="L5769" s="650" t="s">
        <v>32</v>
      </c>
      <c r="M5769" s="685">
        <v>350658000</v>
      </c>
    </row>
    <row r="5770" spans="1:13">
      <c r="A5770" s="650" t="s">
        <v>6095</v>
      </c>
      <c r="B5770" s="650" t="s">
        <v>1656</v>
      </c>
      <c r="C5770" s="650" t="s">
        <v>613</v>
      </c>
      <c r="D5770" s="668">
        <v>7041</v>
      </c>
      <c r="E5770" s="650" t="s">
        <v>838</v>
      </c>
      <c r="F5770" s="650" t="s">
        <v>624</v>
      </c>
      <c r="G5770" s="650" t="s">
        <v>298</v>
      </c>
      <c r="H5770" s="650" t="s">
        <v>622</v>
      </c>
      <c r="I5770" s="650" t="s">
        <v>320</v>
      </c>
      <c r="J5770" s="650" t="s">
        <v>790</v>
      </c>
      <c r="K5770" s="650" t="s">
        <v>197</v>
      </c>
      <c r="L5770" s="650" t="s">
        <v>32</v>
      </c>
      <c r="M5770" s="685">
        <v>473388300</v>
      </c>
    </row>
    <row r="5771" spans="1:13">
      <c r="A5771" s="650" t="s">
        <v>6094</v>
      </c>
      <c r="B5771" s="650" t="s">
        <v>1656</v>
      </c>
      <c r="C5771" s="650" t="s">
        <v>613</v>
      </c>
      <c r="D5771" s="668">
        <v>7041</v>
      </c>
      <c r="E5771" s="650" t="s">
        <v>838</v>
      </c>
      <c r="F5771" s="650" t="s">
        <v>624</v>
      </c>
      <c r="G5771" s="650" t="s">
        <v>298</v>
      </c>
      <c r="H5771" s="650" t="s">
        <v>622</v>
      </c>
      <c r="I5771" s="650" t="s">
        <v>318</v>
      </c>
      <c r="J5771" s="650" t="s">
        <v>789</v>
      </c>
      <c r="K5771" s="650" t="s">
        <v>197</v>
      </c>
      <c r="L5771" s="650" t="s">
        <v>32</v>
      </c>
      <c r="M5771" s="685">
        <v>701316000</v>
      </c>
    </row>
    <row r="5772" spans="1:13">
      <c r="A5772" s="650" t="s">
        <v>6093</v>
      </c>
      <c r="B5772" s="650" t="s">
        <v>1656</v>
      </c>
      <c r="C5772" s="650" t="s">
        <v>613</v>
      </c>
      <c r="D5772" s="668">
        <v>7041</v>
      </c>
      <c r="E5772" s="650" t="s">
        <v>838</v>
      </c>
      <c r="F5772" s="650" t="s">
        <v>624</v>
      </c>
      <c r="G5772" s="650" t="s">
        <v>298</v>
      </c>
      <c r="H5772" s="650" t="s">
        <v>622</v>
      </c>
      <c r="I5772" s="650" t="s">
        <v>316</v>
      </c>
      <c r="J5772" s="650" t="s">
        <v>788</v>
      </c>
      <c r="K5772" s="650" t="s">
        <v>197</v>
      </c>
      <c r="L5772" s="650" t="s">
        <v>32</v>
      </c>
      <c r="M5772" s="685">
        <v>1402632000</v>
      </c>
    </row>
    <row r="5773" spans="1:13">
      <c r="A5773" s="250" t="s">
        <v>6118</v>
      </c>
      <c r="B5773" s="250" t="s">
        <v>1660</v>
      </c>
      <c r="C5773" s="250" t="s">
        <v>613</v>
      </c>
      <c r="D5773" s="161">
        <v>7042</v>
      </c>
      <c r="E5773" s="250" t="s">
        <v>849</v>
      </c>
      <c r="F5773" s="250" t="s">
        <v>624</v>
      </c>
      <c r="G5773" s="250" t="s">
        <v>298</v>
      </c>
      <c r="H5773" s="250" t="s">
        <v>622</v>
      </c>
      <c r="I5773" s="250" t="s">
        <v>44</v>
      </c>
      <c r="J5773" s="250" t="s">
        <v>627</v>
      </c>
      <c r="K5773" s="250" t="s">
        <v>197</v>
      </c>
      <c r="L5773" s="250" t="s">
        <v>32</v>
      </c>
      <c r="M5773" s="437">
        <v>8801100</v>
      </c>
    </row>
    <row r="5774" spans="1:13">
      <c r="A5774" s="250" t="s">
        <v>6117</v>
      </c>
      <c r="B5774" s="250" t="s">
        <v>1660</v>
      </c>
      <c r="C5774" s="250" t="s">
        <v>613</v>
      </c>
      <c r="D5774" s="161">
        <v>7042</v>
      </c>
      <c r="E5774" s="250" t="s">
        <v>849</v>
      </c>
      <c r="F5774" s="250" t="s">
        <v>624</v>
      </c>
      <c r="G5774" s="250" t="s">
        <v>298</v>
      </c>
      <c r="H5774" s="250" t="s">
        <v>622</v>
      </c>
      <c r="I5774" s="250" t="s">
        <v>219</v>
      </c>
      <c r="J5774" s="250" t="s">
        <v>626</v>
      </c>
      <c r="K5774" s="250" t="s">
        <v>197</v>
      </c>
      <c r="L5774" s="250" t="s">
        <v>32</v>
      </c>
      <c r="M5774" s="437">
        <v>11596200</v>
      </c>
    </row>
    <row r="5775" spans="1:13">
      <c r="A5775" s="250" t="s">
        <v>6116</v>
      </c>
      <c r="B5775" s="250" t="s">
        <v>1660</v>
      </c>
      <c r="C5775" s="250" t="s">
        <v>613</v>
      </c>
      <c r="D5775" s="161">
        <v>7042</v>
      </c>
      <c r="E5775" s="250" t="s">
        <v>849</v>
      </c>
      <c r="F5775" s="250" t="s">
        <v>624</v>
      </c>
      <c r="G5775" s="250" t="s">
        <v>298</v>
      </c>
      <c r="H5775" s="250" t="s">
        <v>622</v>
      </c>
      <c r="I5775" s="250" t="s">
        <v>42</v>
      </c>
      <c r="J5775" s="250" t="s">
        <v>625</v>
      </c>
      <c r="K5775" s="250" t="s">
        <v>197</v>
      </c>
      <c r="L5775" s="250" t="s">
        <v>32</v>
      </c>
      <c r="M5775" s="437">
        <v>17556000</v>
      </c>
    </row>
    <row r="5776" spans="1:13">
      <c r="A5776" s="250" t="s">
        <v>6115</v>
      </c>
      <c r="B5776" s="250" t="s">
        <v>1660</v>
      </c>
      <c r="C5776" s="250" t="s">
        <v>613</v>
      </c>
      <c r="D5776" s="161">
        <v>7042</v>
      </c>
      <c r="E5776" s="250" t="s">
        <v>849</v>
      </c>
      <c r="F5776" s="250" t="s">
        <v>624</v>
      </c>
      <c r="G5776" s="250" t="s">
        <v>298</v>
      </c>
      <c r="H5776" s="250" t="s">
        <v>622</v>
      </c>
      <c r="I5776" s="250" t="s">
        <v>324</v>
      </c>
      <c r="J5776" s="250" t="s">
        <v>673</v>
      </c>
      <c r="K5776" s="250" t="s">
        <v>197</v>
      </c>
      <c r="L5776" s="250" t="s">
        <v>32</v>
      </c>
      <c r="M5776" s="437">
        <v>35112000</v>
      </c>
    </row>
    <row r="5777" spans="1:13">
      <c r="A5777" s="250" t="s">
        <v>6114</v>
      </c>
      <c r="B5777" s="250" t="s">
        <v>1660</v>
      </c>
      <c r="C5777" s="250" t="s">
        <v>613</v>
      </c>
      <c r="D5777" s="161">
        <v>7042</v>
      </c>
      <c r="E5777" s="250" t="s">
        <v>849</v>
      </c>
      <c r="F5777" s="250" t="s">
        <v>624</v>
      </c>
      <c r="G5777" s="250" t="s">
        <v>298</v>
      </c>
      <c r="H5777" s="250" t="s">
        <v>622</v>
      </c>
      <c r="I5777" s="250" t="s">
        <v>322</v>
      </c>
      <c r="J5777" s="250" t="s">
        <v>791</v>
      </c>
      <c r="K5777" s="250" t="s">
        <v>197</v>
      </c>
      <c r="L5777" s="250" t="s">
        <v>32</v>
      </c>
      <c r="M5777" s="437">
        <v>43913100</v>
      </c>
    </row>
    <row r="5778" spans="1:13">
      <c r="A5778" s="250" t="s">
        <v>6113</v>
      </c>
      <c r="B5778" s="250" t="s">
        <v>1660</v>
      </c>
      <c r="C5778" s="250" t="s">
        <v>613</v>
      </c>
      <c r="D5778" s="161">
        <v>7042</v>
      </c>
      <c r="E5778" s="250" t="s">
        <v>849</v>
      </c>
      <c r="F5778" s="250" t="s">
        <v>624</v>
      </c>
      <c r="G5778" s="250" t="s">
        <v>298</v>
      </c>
      <c r="H5778" s="250" t="s">
        <v>622</v>
      </c>
      <c r="I5778" s="250" t="s">
        <v>320</v>
      </c>
      <c r="J5778" s="250" t="s">
        <v>790</v>
      </c>
      <c r="K5778" s="250" t="s">
        <v>197</v>
      </c>
      <c r="L5778" s="250" t="s">
        <v>32</v>
      </c>
      <c r="M5778" s="437">
        <v>59713500</v>
      </c>
    </row>
    <row r="5779" spans="1:13">
      <c r="A5779" s="250" t="s">
        <v>6112</v>
      </c>
      <c r="B5779" s="250" t="s">
        <v>1660</v>
      </c>
      <c r="C5779" s="250" t="s">
        <v>613</v>
      </c>
      <c r="D5779" s="161">
        <v>7042</v>
      </c>
      <c r="E5779" s="250" t="s">
        <v>849</v>
      </c>
      <c r="F5779" s="250" t="s">
        <v>624</v>
      </c>
      <c r="G5779" s="250" t="s">
        <v>298</v>
      </c>
      <c r="H5779" s="250" t="s">
        <v>622</v>
      </c>
      <c r="I5779" s="250" t="s">
        <v>318</v>
      </c>
      <c r="J5779" s="250" t="s">
        <v>789</v>
      </c>
      <c r="K5779" s="250" t="s">
        <v>197</v>
      </c>
      <c r="L5779" s="250" t="s">
        <v>32</v>
      </c>
      <c r="M5779" s="437">
        <v>87803100</v>
      </c>
    </row>
    <row r="5780" spans="1:13">
      <c r="A5780" s="250" t="s">
        <v>6111</v>
      </c>
      <c r="B5780" s="250" t="s">
        <v>1660</v>
      </c>
      <c r="C5780" s="250" t="s">
        <v>613</v>
      </c>
      <c r="D5780" s="161">
        <v>7042</v>
      </c>
      <c r="E5780" s="250" t="s">
        <v>849</v>
      </c>
      <c r="F5780" s="250" t="s">
        <v>624</v>
      </c>
      <c r="G5780" s="250" t="s">
        <v>298</v>
      </c>
      <c r="H5780" s="250" t="s">
        <v>622</v>
      </c>
      <c r="I5780" s="250" t="s">
        <v>316</v>
      </c>
      <c r="J5780" s="250" t="s">
        <v>788</v>
      </c>
      <c r="K5780" s="250" t="s">
        <v>197</v>
      </c>
      <c r="L5780" s="250" t="s">
        <v>32</v>
      </c>
      <c r="M5780" s="437">
        <v>175606200</v>
      </c>
    </row>
    <row r="5781" spans="1:13">
      <c r="A5781" s="250" t="s">
        <v>6124</v>
      </c>
      <c r="B5781" s="250" t="s">
        <v>1661</v>
      </c>
      <c r="C5781" s="250" t="s">
        <v>613</v>
      </c>
      <c r="D5781" s="161">
        <v>7043</v>
      </c>
      <c r="E5781" s="250" t="s">
        <v>850</v>
      </c>
      <c r="F5781" s="250" t="s">
        <v>624</v>
      </c>
      <c r="G5781" s="250" t="s">
        <v>298</v>
      </c>
      <c r="H5781" s="250" t="s">
        <v>622</v>
      </c>
      <c r="I5781" s="250" t="s">
        <v>42</v>
      </c>
      <c r="J5781" s="250" t="s">
        <v>625</v>
      </c>
      <c r="K5781" s="250" t="s">
        <v>197</v>
      </c>
      <c r="L5781" s="250" t="s">
        <v>32</v>
      </c>
      <c r="M5781" s="437">
        <v>280965300</v>
      </c>
    </row>
    <row r="5782" spans="1:13">
      <c r="A5782" s="250" t="s">
        <v>6123</v>
      </c>
      <c r="B5782" s="250" t="s">
        <v>1661</v>
      </c>
      <c r="C5782" s="250" t="s">
        <v>613</v>
      </c>
      <c r="D5782" s="161">
        <v>7043</v>
      </c>
      <c r="E5782" s="250" t="s">
        <v>850</v>
      </c>
      <c r="F5782" s="250" t="s">
        <v>624</v>
      </c>
      <c r="G5782" s="250" t="s">
        <v>298</v>
      </c>
      <c r="H5782" s="250" t="s">
        <v>622</v>
      </c>
      <c r="I5782" s="250" t="s">
        <v>324</v>
      </c>
      <c r="J5782" s="250" t="s">
        <v>673</v>
      </c>
      <c r="K5782" s="250" t="s">
        <v>197</v>
      </c>
      <c r="L5782" s="250" t="s">
        <v>32</v>
      </c>
      <c r="M5782" s="437">
        <v>561907500</v>
      </c>
    </row>
    <row r="5783" spans="1:13">
      <c r="A5783" s="250" t="s">
        <v>6122</v>
      </c>
      <c r="B5783" s="250" t="s">
        <v>1661</v>
      </c>
      <c r="C5783" s="250" t="s">
        <v>613</v>
      </c>
      <c r="D5783" s="161">
        <v>7043</v>
      </c>
      <c r="E5783" s="250" t="s">
        <v>850</v>
      </c>
      <c r="F5783" s="250" t="s">
        <v>624</v>
      </c>
      <c r="G5783" s="250" t="s">
        <v>298</v>
      </c>
      <c r="H5783" s="250" t="s">
        <v>622</v>
      </c>
      <c r="I5783" s="250" t="s">
        <v>322</v>
      </c>
      <c r="J5783" s="250" t="s">
        <v>791</v>
      </c>
      <c r="K5783" s="250" t="s">
        <v>197</v>
      </c>
      <c r="L5783" s="250" t="s">
        <v>32</v>
      </c>
      <c r="M5783" s="437">
        <v>702378600</v>
      </c>
    </row>
    <row r="5784" spans="1:13">
      <c r="A5784" s="250" t="s">
        <v>6121</v>
      </c>
      <c r="B5784" s="250" t="s">
        <v>1661</v>
      </c>
      <c r="C5784" s="250" t="s">
        <v>613</v>
      </c>
      <c r="D5784" s="161">
        <v>7043</v>
      </c>
      <c r="E5784" s="250" t="s">
        <v>850</v>
      </c>
      <c r="F5784" s="250" t="s">
        <v>624</v>
      </c>
      <c r="G5784" s="250" t="s">
        <v>298</v>
      </c>
      <c r="H5784" s="250" t="s">
        <v>622</v>
      </c>
      <c r="I5784" s="250" t="s">
        <v>320</v>
      </c>
      <c r="J5784" s="250" t="s">
        <v>790</v>
      </c>
      <c r="K5784" s="250" t="s">
        <v>197</v>
      </c>
      <c r="L5784" s="250" t="s">
        <v>32</v>
      </c>
      <c r="M5784" s="437">
        <v>948231900</v>
      </c>
    </row>
    <row r="5785" spans="1:13">
      <c r="A5785" s="250" t="s">
        <v>6120</v>
      </c>
      <c r="B5785" s="250" t="s">
        <v>1661</v>
      </c>
      <c r="C5785" s="250" t="s">
        <v>613</v>
      </c>
      <c r="D5785" s="161">
        <v>7043</v>
      </c>
      <c r="E5785" s="250" t="s">
        <v>850</v>
      </c>
      <c r="F5785" s="250" t="s">
        <v>624</v>
      </c>
      <c r="G5785" s="250" t="s">
        <v>298</v>
      </c>
      <c r="H5785" s="250" t="s">
        <v>622</v>
      </c>
      <c r="I5785" s="250" t="s">
        <v>318</v>
      </c>
      <c r="J5785" s="250" t="s">
        <v>789</v>
      </c>
      <c r="K5785" s="250" t="s">
        <v>197</v>
      </c>
      <c r="L5785" s="250" t="s">
        <v>32</v>
      </c>
      <c r="M5785" s="437">
        <v>1404803400</v>
      </c>
    </row>
    <row r="5786" spans="1:13">
      <c r="A5786" s="250" t="s">
        <v>6119</v>
      </c>
      <c r="B5786" s="250" t="s">
        <v>1661</v>
      </c>
      <c r="C5786" s="250" t="s">
        <v>613</v>
      </c>
      <c r="D5786" s="161">
        <v>7043</v>
      </c>
      <c r="E5786" s="250" t="s">
        <v>850</v>
      </c>
      <c r="F5786" s="250" t="s">
        <v>624</v>
      </c>
      <c r="G5786" s="250" t="s">
        <v>298</v>
      </c>
      <c r="H5786" s="250" t="s">
        <v>622</v>
      </c>
      <c r="I5786" s="250" t="s">
        <v>316</v>
      </c>
      <c r="J5786" s="250" t="s">
        <v>788</v>
      </c>
      <c r="K5786" s="250" t="s">
        <v>197</v>
      </c>
      <c r="L5786" s="250" t="s">
        <v>32</v>
      </c>
      <c r="M5786" s="437">
        <v>2809560600</v>
      </c>
    </row>
    <row r="5787" spans="1:13">
      <c r="A5787" s="250" t="s">
        <v>6130</v>
      </c>
      <c r="B5787" s="250" t="s">
        <v>1662</v>
      </c>
      <c r="C5787" s="250" t="s">
        <v>613</v>
      </c>
      <c r="D5787" s="161">
        <v>7044</v>
      </c>
      <c r="E5787" s="250" t="s">
        <v>851</v>
      </c>
      <c r="F5787" s="250" t="s">
        <v>624</v>
      </c>
      <c r="G5787" s="250" t="s">
        <v>298</v>
      </c>
      <c r="H5787" s="250" t="s">
        <v>622</v>
      </c>
      <c r="I5787" s="250" t="s">
        <v>42</v>
      </c>
      <c r="J5787" s="250" t="s">
        <v>625</v>
      </c>
      <c r="K5787" s="250" t="s">
        <v>197</v>
      </c>
      <c r="L5787" s="250" t="s">
        <v>32</v>
      </c>
      <c r="M5787" s="437">
        <v>105359100</v>
      </c>
    </row>
    <row r="5788" spans="1:13">
      <c r="A5788" s="250" t="s">
        <v>6129</v>
      </c>
      <c r="B5788" s="250" t="s">
        <v>1662</v>
      </c>
      <c r="C5788" s="250" t="s">
        <v>613</v>
      </c>
      <c r="D5788" s="161">
        <v>7044</v>
      </c>
      <c r="E5788" s="250" t="s">
        <v>851</v>
      </c>
      <c r="F5788" s="250" t="s">
        <v>624</v>
      </c>
      <c r="G5788" s="250" t="s">
        <v>298</v>
      </c>
      <c r="H5788" s="250" t="s">
        <v>622</v>
      </c>
      <c r="I5788" s="250" t="s">
        <v>324</v>
      </c>
      <c r="J5788" s="250" t="s">
        <v>673</v>
      </c>
      <c r="K5788" s="250" t="s">
        <v>197</v>
      </c>
      <c r="L5788" s="250" t="s">
        <v>32</v>
      </c>
      <c r="M5788" s="437">
        <v>210718200</v>
      </c>
    </row>
    <row r="5789" spans="1:13">
      <c r="A5789" s="250" t="s">
        <v>6128</v>
      </c>
      <c r="B5789" s="250" t="s">
        <v>1662</v>
      </c>
      <c r="C5789" s="250" t="s">
        <v>613</v>
      </c>
      <c r="D5789" s="161">
        <v>7044</v>
      </c>
      <c r="E5789" s="250" t="s">
        <v>851</v>
      </c>
      <c r="F5789" s="250" t="s">
        <v>624</v>
      </c>
      <c r="G5789" s="250" t="s">
        <v>298</v>
      </c>
      <c r="H5789" s="250" t="s">
        <v>622</v>
      </c>
      <c r="I5789" s="250" t="s">
        <v>322</v>
      </c>
      <c r="J5789" s="250" t="s">
        <v>791</v>
      </c>
      <c r="K5789" s="250" t="s">
        <v>197</v>
      </c>
      <c r="L5789" s="250" t="s">
        <v>32</v>
      </c>
      <c r="M5789" s="437">
        <v>263409300</v>
      </c>
    </row>
    <row r="5790" spans="1:13">
      <c r="A5790" s="250" t="s">
        <v>6127</v>
      </c>
      <c r="B5790" s="250" t="s">
        <v>1662</v>
      </c>
      <c r="C5790" s="250" t="s">
        <v>613</v>
      </c>
      <c r="D5790" s="161">
        <v>7044</v>
      </c>
      <c r="E5790" s="250" t="s">
        <v>851</v>
      </c>
      <c r="F5790" s="250" t="s">
        <v>624</v>
      </c>
      <c r="G5790" s="250" t="s">
        <v>298</v>
      </c>
      <c r="H5790" s="250" t="s">
        <v>622</v>
      </c>
      <c r="I5790" s="250" t="s">
        <v>320</v>
      </c>
      <c r="J5790" s="250" t="s">
        <v>790</v>
      </c>
      <c r="K5790" s="250" t="s">
        <v>197</v>
      </c>
      <c r="L5790" s="250" t="s">
        <v>32</v>
      </c>
      <c r="M5790" s="437">
        <v>351189300</v>
      </c>
    </row>
    <row r="5791" spans="1:13">
      <c r="A5791" s="250" t="s">
        <v>6126</v>
      </c>
      <c r="B5791" s="250" t="s">
        <v>1662</v>
      </c>
      <c r="C5791" s="250" t="s">
        <v>613</v>
      </c>
      <c r="D5791" s="161">
        <v>7044</v>
      </c>
      <c r="E5791" s="250" t="s">
        <v>851</v>
      </c>
      <c r="F5791" s="250" t="s">
        <v>624</v>
      </c>
      <c r="G5791" s="250" t="s">
        <v>298</v>
      </c>
      <c r="H5791" s="250" t="s">
        <v>622</v>
      </c>
      <c r="I5791" s="250" t="s">
        <v>318</v>
      </c>
      <c r="J5791" s="250" t="s">
        <v>789</v>
      </c>
      <c r="K5791" s="250" t="s">
        <v>197</v>
      </c>
      <c r="L5791" s="250" t="s">
        <v>32</v>
      </c>
      <c r="M5791" s="437">
        <v>526795500</v>
      </c>
    </row>
    <row r="5792" spans="1:13">
      <c r="A5792" s="250" t="s">
        <v>6125</v>
      </c>
      <c r="B5792" s="250" t="s">
        <v>1662</v>
      </c>
      <c r="C5792" s="250" t="s">
        <v>613</v>
      </c>
      <c r="D5792" s="161">
        <v>7044</v>
      </c>
      <c r="E5792" s="250" t="s">
        <v>851</v>
      </c>
      <c r="F5792" s="250" t="s">
        <v>624</v>
      </c>
      <c r="G5792" s="250" t="s">
        <v>298</v>
      </c>
      <c r="H5792" s="250" t="s">
        <v>622</v>
      </c>
      <c r="I5792" s="250" t="s">
        <v>316</v>
      </c>
      <c r="J5792" s="250" t="s">
        <v>788</v>
      </c>
      <c r="K5792" s="250" t="s">
        <v>197</v>
      </c>
      <c r="L5792" s="250" t="s">
        <v>32</v>
      </c>
      <c r="M5792" s="437">
        <v>1053567900</v>
      </c>
    </row>
    <row r="5793" spans="1:13">
      <c r="A5793" s="250" t="s">
        <v>6104</v>
      </c>
      <c r="B5793" s="250" t="s">
        <v>1657</v>
      </c>
      <c r="C5793" s="250" t="s">
        <v>613</v>
      </c>
      <c r="D5793" s="161">
        <v>7045</v>
      </c>
      <c r="E5793" s="250" t="s">
        <v>870</v>
      </c>
      <c r="F5793" s="250" t="s">
        <v>624</v>
      </c>
      <c r="G5793" s="250" t="s">
        <v>298</v>
      </c>
      <c r="H5793" s="250" t="s">
        <v>622</v>
      </c>
      <c r="I5793" s="250" t="s">
        <v>42</v>
      </c>
      <c r="J5793" s="250" t="s">
        <v>625</v>
      </c>
      <c r="K5793" s="250" t="s">
        <v>197</v>
      </c>
      <c r="L5793" s="250" t="s">
        <v>32</v>
      </c>
      <c r="M5793" s="437">
        <v>94825500</v>
      </c>
    </row>
    <row r="5794" spans="1:13">
      <c r="A5794" s="250" t="s">
        <v>6103</v>
      </c>
      <c r="B5794" s="250" t="s">
        <v>1657</v>
      </c>
      <c r="C5794" s="250" t="s">
        <v>613</v>
      </c>
      <c r="D5794" s="161">
        <v>7045</v>
      </c>
      <c r="E5794" s="250" t="s">
        <v>870</v>
      </c>
      <c r="F5794" s="250" t="s">
        <v>624</v>
      </c>
      <c r="G5794" s="250" t="s">
        <v>298</v>
      </c>
      <c r="H5794" s="250" t="s">
        <v>622</v>
      </c>
      <c r="I5794" s="250" t="s">
        <v>324</v>
      </c>
      <c r="J5794" s="250" t="s">
        <v>673</v>
      </c>
      <c r="K5794" s="250" t="s">
        <v>197</v>
      </c>
      <c r="L5794" s="250" t="s">
        <v>32</v>
      </c>
      <c r="M5794" s="437">
        <v>189627900</v>
      </c>
    </row>
    <row r="5795" spans="1:13">
      <c r="A5795" s="250" t="s">
        <v>6102</v>
      </c>
      <c r="B5795" s="250" t="s">
        <v>1657</v>
      </c>
      <c r="C5795" s="250" t="s">
        <v>613</v>
      </c>
      <c r="D5795" s="161">
        <v>7045</v>
      </c>
      <c r="E5795" s="250" t="s">
        <v>870</v>
      </c>
      <c r="F5795" s="250" t="s">
        <v>624</v>
      </c>
      <c r="G5795" s="250" t="s">
        <v>298</v>
      </c>
      <c r="H5795" s="250" t="s">
        <v>622</v>
      </c>
      <c r="I5795" s="250" t="s">
        <v>322</v>
      </c>
      <c r="J5795" s="250" t="s">
        <v>791</v>
      </c>
      <c r="K5795" s="250" t="s">
        <v>197</v>
      </c>
      <c r="L5795" s="250" t="s">
        <v>32</v>
      </c>
      <c r="M5795" s="437">
        <v>237052200</v>
      </c>
    </row>
    <row r="5796" spans="1:13">
      <c r="A5796" s="250" t="s">
        <v>6101</v>
      </c>
      <c r="B5796" s="250" t="s">
        <v>1657</v>
      </c>
      <c r="C5796" s="250" t="s">
        <v>613</v>
      </c>
      <c r="D5796" s="161">
        <v>7045</v>
      </c>
      <c r="E5796" s="250" t="s">
        <v>870</v>
      </c>
      <c r="F5796" s="250" t="s">
        <v>624</v>
      </c>
      <c r="G5796" s="250" t="s">
        <v>298</v>
      </c>
      <c r="H5796" s="250" t="s">
        <v>622</v>
      </c>
      <c r="I5796" s="250" t="s">
        <v>320</v>
      </c>
      <c r="J5796" s="250" t="s">
        <v>790</v>
      </c>
      <c r="K5796" s="250" t="s">
        <v>197</v>
      </c>
      <c r="L5796" s="250" t="s">
        <v>32</v>
      </c>
      <c r="M5796" s="437">
        <v>316077300</v>
      </c>
    </row>
    <row r="5797" spans="1:13">
      <c r="A5797" s="250" t="s">
        <v>6100</v>
      </c>
      <c r="B5797" s="250" t="s">
        <v>1657</v>
      </c>
      <c r="C5797" s="250" t="s">
        <v>613</v>
      </c>
      <c r="D5797" s="161">
        <v>7045</v>
      </c>
      <c r="E5797" s="250" t="s">
        <v>870</v>
      </c>
      <c r="F5797" s="250" t="s">
        <v>624</v>
      </c>
      <c r="G5797" s="250" t="s">
        <v>298</v>
      </c>
      <c r="H5797" s="250" t="s">
        <v>622</v>
      </c>
      <c r="I5797" s="250" t="s">
        <v>318</v>
      </c>
      <c r="J5797" s="250" t="s">
        <v>789</v>
      </c>
      <c r="K5797" s="250" t="s">
        <v>197</v>
      </c>
      <c r="L5797" s="250" t="s">
        <v>32</v>
      </c>
      <c r="M5797" s="437">
        <v>474127500</v>
      </c>
    </row>
    <row r="5798" spans="1:13">
      <c r="A5798" s="250" t="s">
        <v>6099</v>
      </c>
      <c r="B5798" s="250" t="s">
        <v>1657</v>
      </c>
      <c r="C5798" s="250" t="s">
        <v>613</v>
      </c>
      <c r="D5798" s="161">
        <v>7045</v>
      </c>
      <c r="E5798" s="250" t="s">
        <v>870</v>
      </c>
      <c r="F5798" s="250" t="s">
        <v>624</v>
      </c>
      <c r="G5798" s="250" t="s">
        <v>298</v>
      </c>
      <c r="H5798" s="250" t="s">
        <v>622</v>
      </c>
      <c r="I5798" s="250" t="s">
        <v>316</v>
      </c>
      <c r="J5798" s="250" t="s">
        <v>788</v>
      </c>
      <c r="K5798" s="250" t="s">
        <v>197</v>
      </c>
      <c r="L5798" s="250" t="s">
        <v>32</v>
      </c>
      <c r="M5798" s="437">
        <v>948231900</v>
      </c>
    </row>
    <row r="5799" spans="1:13" ht="12.9">
      <c r="A5799" s="661" t="s">
        <v>149</v>
      </c>
      <c r="B5799" s="661" t="s">
        <v>149</v>
      </c>
      <c r="C5799" s="663" t="s">
        <v>609</v>
      </c>
      <c r="D5799" s="231">
        <v>8000</v>
      </c>
      <c r="E5799" s="663" t="s">
        <v>1198</v>
      </c>
      <c r="F5799" s="663" t="s">
        <v>149</v>
      </c>
      <c r="G5799" s="663" t="s">
        <v>149</v>
      </c>
      <c r="H5799" s="663" t="s">
        <v>149</v>
      </c>
      <c r="I5799" s="663" t="s">
        <v>42</v>
      </c>
      <c r="J5799" s="663" t="s">
        <v>149</v>
      </c>
      <c r="K5799" s="663" t="s">
        <v>149</v>
      </c>
      <c r="L5799" s="663" t="s">
        <v>149</v>
      </c>
      <c r="M5799" s="687"/>
    </row>
    <row r="5800" spans="1:13">
      <c r="A5800" s="645" t="s">
        <v>6391</v>
      </c>
      <c r="B5800" s="651" t="s">
        <v>1796</v>
      </c>
      <c r="C5800" s="645" t="s">
        <v>610</v>
      </c>
      <c r="D5800" s="231">
        <v>8001</v>
      </c>
      <c r="E5800" s="645" t="s">
        <v>617</v>
      </c>
      <c r="F5800" s="645" t="s">
        <v>611</v>
      </c>
      <c r="G5800" s="645" t="s">
        <v>298</v>
      </c>
      <c r="H5800" s="645" t="s">
        <v>41</v>
      </c>
      <c r="I5800" s="645" t="s">
        <v>316</v>
      </c>
      <c r="J5800" s="645" t="s">
        <v>612</v>
      </c>
      <c r="K5800" s="645" t="s">
        <v>198</v>
      </c>
      <c r="L5800" s="645" t="s">
        <v>32</v>
      </c>
      <c r="M5800" s="680">
        <v>56710500</v>
      </c>
    </row>
    <row r="5801" spans="1:13">
      <c r="A5801" s="660" t="s">
        <v>6392</v>
      </c>
      <c r="B5801" s="660" t="s">
        <v>1797</v>
      </c>
      <c r="C5801" s="660" t="s">
        <v>610</v>
      </c>
      <c r="D5801" s="231">
        <v>8001</v>
      </c>
      <c r="E5801" s="660" t="s">
        <v>617</v>
      </c>
      <c r="F5801" s="660" t="s">
        <v>611</v>
      </c>
      <c r="G5801" s="660" t="s">
        <v>298</v>
      </c>
      <c r="H5801" s="660" t="s">
        <v>41</v>
      </c>
      <c r="I5801" s="660" t="s">
        <v>316</v>
      </c>
      <c r="J5801" s="660" t="s">
        <v>612</v>
      </c>
      <c r="K5801" s="660" t="s">
        <v>197</v>
      </c>
      <c r="L5801" s="660" t="s">
        <v>32</v>
      </c>
      <c r="M5801" s="687">
        <v>56710500</v>
      </c>
    </row>
    <row r="5802" spans="1:13">
      <c r="A5802" s="645" t="s">
        <v>6393</v>
      </c>
      <c r="B5802" s="651" t="s">
        <v>1798</v>
      </c>
      <c r="C5802" s="645" t="s">
        <v>613</v>
      </c>
      <c r="D5802" s="672">
        <v>8003</v>
      </c>
      <c r="E5802" s="645" t="s">
        <v>618</v>
      </c>
      <c r="F5802" s="645" t="s">
        <v>298</v>
      </c>
      <c r="G5802" s="645" t="s">
        <v>298</v>
      </c>
      <c r="H5802" s="645" t="s">
        <v>41</v>
      </c>
      <c r="I5802" s="645" t="s">
        <v>316</v>
      </c>
      <c r="J5802" s="645" t="s">
        <v>298</v>
      </c>
      <c r="K5802" s="645" t="s">
        <v>198</v>
      </c>
      <c r="L5802" s="645" t="s">
        <v>32</v>
      </c>
      <c r="M5802" s="680">
        <v>771447600</v>
      </c>
    </row>
    <row r="5803" spans="1:13">
      <c r="A5803" s="660" t="s">
        <v>6394</v>
      </c>
      <c r="B5803" s="660" t="s">
        <v>1799</v>
      </c>
      <c r="C5803" s="660" t="s">
        <v>613</v>
      </c>
      <c r="D5803" s="672">
        <v>8003</v>
      </c>
      <c r="E5803" s="660" t="s">
        <v>618</v>
      </c>
      <c r="F5803" s="660" t="s">
        <v>298</v>
      </c>
      <c r="G5803" s="660" t="s">
        <v>298</v>
      </c>
      <c r="H5803" s="660" t="s">
        <v>41</v>
      </c>
      <c r="I5803" s="660" t="s">
        <v>316</v>
      </c>
      <c r="J5803" s="660" t="s">
        <v>298</v>
      </c>
      <c r="K5803" s="660" t="s">
        <v>197</v>
      </c>
      <c r="L5803" s="660" t="s">
        <v>32</v>
      </c>
      <c r="M5803" s="687">
        <v>771447600</v>
      </c>
    </row>
    <row r="5804" spans="1:13">
      <c r="A5804" s="645" t="s">
        <v>6395</v>
      </c>
      <c r="B5804" s="651" t="s">
        <v>1800</v>
      </c>
      <c r="C5804" s="645" t="s">
        <v>613</v>
      </c>
      <c r="D5804" s="671">
        <v>8005</v>
      </c>
      <c r="E5804" s="645" t="s">
        <v>619</v>
      </c>
      <c r="F5804" s="645" t="s">
        <v>615</v>
      </c>
      <c r="G5804" s="645" t="s">
        <v>298</v>
      </c>
      <c r="H5804" s="645" t="s">
        <v>41</v>
      </c>
      <c r="I5804" s="645" t="s">
        <v>316</v>
      </c>
      <c r="J5804" s="645" t="s">
        <v>616</v>
      </c>
      <c r="K5804" s="645" t="s">
        <v>198</v>
      </c>
      <c r="L5804" s="645" t="s">
        <v>32</v>
      </c>
      <c r="M5804" s="680">
        <v>462877800</v>
      </c>
    </row>
    <row r="5805" spans="1:13">
      <c r="A5805" s="659" t="s">
        <v>6396</v>
      </c>
      <c r="B5805" s="659" t="s">
        <v>1801</v>
      </c>
      <c r="C5805" s="659" t="s">
        <v>613</v>
      </c>
      <c r="D5805" s="671">
        <v>8005</v>
      </c>
      <c r="E5805" s="659" t="s">
        <v>619</v>
      </c>
      <c r="F5805" s="659" t="s">
        <v>615</v>
      </c>
      <c r="G5805" s="659" t="s">
        <v>298</v>
      </c>
      <c r="H5805" s="659" t="s">
        <v>41</v>
      </c>
      <c r="I5805" s="659" t="s">
        <v>316</v>
      </c>
      <c r="J5805" s="659" t="s">
        <v>616</v>
      </c>
      <c r="K5805" s="659" t="s">
        <v>197</v>
      </c>
      <c r="L5805" s="659" t="s">
        <v>32</v>
      </c>
      <c r="M5805" s="687">
        <v>462877800</v>
      </c>
    </row>
    <row r="5806" spans="1:13">
      <c r="A5806" s="645" t="s">
        <v>6414</v>
      </c>
      <c r="B5806" s="651" t="s">
        <v>1802</v>
      </c>
      <c r="C5806" s="645" t="s">
        <v>613</v>
      </c>
      <c r="D5806" s="666">
        <v>8016</v>
      </c>
      <c r="E5806" s="645" t="s">
        <v>672</v>
      </c>
      <c r="F5806" s="645" t="s">
        <v>624</v>
      </c>
      <c r="G5806" s="645" t="s">
        <v>298</v>
      </c>
      <c r="H5806" s="645" t="s">
        <v>41</v>
      </c>
      <c r="I5806" s="645" t="s">
        <v>425</v>
      </c>
      <c r="J5806" s="645" t="s">
        <v>683</v>
      </c>
      <c r="K5806" s="645" t="s">
        <v>198</v>
      </c>
      <c r="L5806" s="645" t="s">
        <v>32</v>
      </c>
      <c r="M5806" s="680">
        <v>3026100</v>
      </c>
    </row>
    <row r="5807" spans="1:13">
      <c r="A5807" s="645" t="s">
        <v>6413</v>
      </c>
      <c r="B5807" s="651" t="s">
        <v>1802</v>
      </c>
      <c r="C5807" s="645" t="s">
        <v>613</v>
      </c>
      <c r="D5807" s="666">
        <v>8016</v>
      </c>
      <c r="E5807" s="645" t="s">
        <v>672</v>
      </c>
      <c r="F5807" s="645" t="s">
        <v>624</v>
      </c>
      <c r="G5807" s="645" t="s">
        <v>298</v>
      </c>
      <c r="H5807" s="645" t="s">
        <v>41</v>
      </c>
      <c r="I5807" s="645" t="s">
        <v>424</v>
      </c>
      <c r="J5807" s="645" t="s">
        <v>682</v>
      </c>
      <c r="K5807" s="645" t="s">
        <v>198</v>
      </c>
      <c r="L5807" s="645" t="s">
        <v>32</v>
      </c>
      <c r="M5807" s="680">
        <v>3465000</v>
      </c>
    </row>
    <row r="5808" spans="1:13">
      <c r="A5808" s="645" t="s">
        <v>6412</v>
      </c>
      <c r="B5808" s="651" t="s">
        <v>1802</v>
      </c>
      <c r="C5808" s="645" t="s">
        <v>613</v>
      </c>
      <c r="D5808" s="666">
        <v>8016</v>
      </c>
      <c r="E5808" s="645" t="s">
        <v>672</v>
      </c>
      <c r="F5808" s="645" t="s">
        <v>624</v>
      </c>
      <c r="G5808" s="645" t="s">
        <v>298</v>
      </c>
      <c r="H5808" s="645" t="s">
        <v>41</v>
      </c>
      <c r="I5808" s="645" t="s">
        <v>423</v>
      </c>
      <c r="J5808" s="645" t="s">
        <v>681</v>
      </c>
      <c r="K5808" s="645" t="s">
        <v>198</v>
      </c>
      <c r="L5808" s="645" t="s">
        <v>32</v>
      </c>
      <c r="M5808" s="680">
        <v>4458300</v>
      </c>
    </row>
    <row r="5809" spans="1:13">
      <c r="A5809" s="645" t="s">
        <v>6411</v>
      </c>
      <c r="B5809" s="651" t="s">
        <v>1802</v>
      </c>
      <c r="C5809" s="645" t="s">
        <v>613</v>
      </c>
      <c r="D5809" s="666">
        <v>8016</v>
      </c>
      <c r="E5809" s="645" t="s">
        <v>672</v>
      </c>
      <c r="F5809" s="645" t="s">
        <v>624</v>
      </c>
      <c r="G5809" s="645" t="s">
        <v>298</v>
      </c>
      <c r="H5809" s="645" t="s">
        <v>41</v>
      </c>
      <c r="I5809" s="645" t="s">
        <v>422</v>
      </c>
      <c r="J5809" s="645" t="s">
        <v>680</v>
      </c>
      <c r="K5809" s="645" t="s">
        <v>198</v>
      </c>
      <c r="L5809" s="645" t="s">
        <v>32</v>
      </c>
      <c r="M5809" s="680">
        <v>5382300</v>
      </c>
    </row>
    <row r="5810" spans="1:13">
      <c r="A5810" s="645" t="s">
        <v>6410</v>
      </c>
      <c r="B5810" s="651" t="s">
        <v>1802</v>
      </c>
      <c r="C5810" s="645" t="s">
        <v>613</v>
      </c>
      <c r="D5810" s="666">
        <v>8016</v>
      </c>
      <c r="E5810" s="645" t="s">
        <v>672</v>
      </c>
      <c r="F5810" s="645" t="s">
        <v>624</v>
      </c>
      <c r="G5810" s="645" t="s">
        <v>298</v>
      </c>
      <c r="H5810" s="645" t="s">
        <v>41</v>
      </c>
      <c r="I5810" s="645" t="s">
        <v>421</v>
      </c>
      <c r="J5810" s="645" t="s">
        <v>679</v>
      </c>
      <c r="K5810" s="645" t="s">
        <v>198</v>
      </c>
      <c r="L5810" s="645" t="s">
        <v>32</v>
      </c>
      <c r="M5810" s="680">
        <v>6167700</v>
      </c>
    </row>
    <row r="5811" spans="1:13">
      <c r="A5811" s="645" t="s">
        <v>6409</v>
      </c>
      <c r="B5811" s="651" t="s">
        <v>1802</v>
      </c>
      <c r="C5811" s="645" t="s">
        <v>613</v>
      </c>
      <c r="D5811" s="666">
        <v>8016</v>
      </c>
      <c r="E5811" s="645" t="s">
        <v>672</v>
      </c>
      <c r="F5811" s="645" t="s">
        <v>624</v>
      </c>
      <c r="G5811" s="645" t="s">
        <v>298</v>
      </c>
      <c r="H5811" s="645" t="s">
        <v>41</v>
      </c>
      <c r="I5811" s="645" t="s">
        <v>223</v>
      </c>
      <c r="J5811" s="645" t="s">
        <v>678</v>
      </c>
      <c r="K5811" s="645" t="s">
        <v>198</v>
      </c>
      <c r="L5811" s="645" t="s">
        <v>32</v>
      </c>
      <c r="M5811" s="680">
        <v>7322700</v>
      </c>
    </row>
    <row r="5812" spans="1:13">
      <c r="A5812" s="645" t="s">
        <v>6408</v>
      </c>
      <c r="B5812" s="651" t="s">
        <v>1802</v>
      </c>
      <c r="C5812" s="645" t="s">
        <v>613</v>
      </c>
      <c r="D5812" s="666">
        <v>8016</v>
      </c>
      <c r="E5812" s="645" t="s">
        <v>672</v>
      </c>
      <c r="F5812" s="645" t="s">
        <v>624</v>
      </c>
      <c r="G5812" s="645" t="s">
        <v>298</v>
      </c>
      <c r="H5812" s="645" t="s">
        <v>41</v>
      </c>
      <c r="I5812" s="645" t="s">
        <v>50</v>
      </c>
      <c r="J5812" s="645" t="s">
        <v>677</v>
      </c>
      <c r="K5812" s="645" t="s">
        <v>198</v>
      </c>
      <c r="L5812" s="645" t="s">
        <v>32</v>
      </c>
      <c r="M5812" s="680">
        <v>7900200</v>
      </c>
    </row>
    <row r="5813" spans="1:13">
      <c r="A5813" s="645" t="s">
        <v>6407</v>
      </c>
      <c r="B5813" s="651" t="s">
        <v>1802</v>
      </c>
      <c r="C5813" s="645" t="s">
        <v>613</v>
      </c>
      <c r="D5813" s="666">
        <v>8016</v>
      </c>
      <c r="E5813" s="645" t="s">
        <v>672</v>
      </c>
      <c r="F5813" s="645" t="s">
        <v>624</v>
      </c>
      <c r="G5813" s="645" t="s">
        <v>298</v>
      </c>
      <c r="H5813" s="645" t="s">
        <v>41</v>
      </c>
      <c r="I5813" s="645" t="s">
        <v>48</v>
      </c>
      <c r="J5813" s="645" t="s">
        <v>676</v>
      </c>
      <c r="K5813" s="645" t="s">
        <v>198</v>
      </c>
      <c r="L5813" s="645" t="s">
        <v>32</v>
      </c>
      <c r="M5813" s="680">
        <v>8477700</v>
      </c>
    </row>
    <row r="5814" spans="1:13">
      <c r="A5814" s="645" t="s">
        <v>6406</v>
      </c>
      <c r="B5814" s="651" t="s">
        <v>1802</v>
      </c>
      <c r="C5814" s="645" t="s">
        <v>613</v>
      </c>
      <c r="D5814" s="666">
        <v>8016</v>
      </c>
      <c r="E5814" s="645" t="s">
        <v>672</v>
      </c>
      <c r="F5814" s="645" t="s">
        <v>624</v>
      </c>
      <c r="G5814" s="645" t="s">
        <v>298</v>
      </c>
      <c r="H5814" s="645" t="s">
        <v>41</v>
      </c>
      <c r="I5814" s="645" t="s">
        <v>221</v>
      </c>
      <c r="J5814" s="645" t="s">
        <v>675</v>
      </c>
      <c r="K5814" s="645" t="s">
        <v>198</v>
      </c>
      <c r="L5814" s="645" t="s">
        <v>32</v>
      </c>
      <c r="M5814" s="680">
        <v>9447900</v>
      </c>
    </row>
    <row r="5815" spans="1:13">
      <c r="A5815" s="645" t="s">
        <v>6405</v>
      </c>
      <c r="B5815" s="651" t="s">
        <v>1802</v>
      </c>
      <c r="C5815" s="645" t="s">
        <v>613</v>
      </c>
      <c r="D5815" s="666">
        <v>8016</v>
      </c>
      <c r="E5815" s="645" t="s">
        <v>672</v>
      </c>
      <c r="F5815" s="645" t="s">
        <v>624</v>
      </c>
      <c r="G5815" s="645" t="s">
        <v>298</v>
      </c>
      <c r="H5815" s="645" t="s">
        <v>41</v>
      </c>
      <c r="I5815" s="645" t="s">
        <v>46</v>
      </c>
      <c r="J5815" s="645" t="s">
        <v>674</v>
      </c>
      <c r="K5815" s="645" t="s">
        <v>198</v>
      </c>
      <c r="L5815" s="645" t="s">
        <v>32</v>
      </c>
      <c r="M5815" s="680">
        <v>12173700</v>
      </c>
    </row>
    <row r="5816" spans="1:13">
      <c r="A5816" s="645" t="s">
        <v>6404</v>
      </c>
      <c r="B5816" s="651" t="s">
        <v>1802</v>
      </c>
      <c r="C5816" s="645" t="s">
        <v>613</v>
      </c>
      <c r="D5816" s="666">
        <v>8016</v>
      </c>
      <c r="E5816" s="645" t="s">
        <v>672</v>
      </c>
      <c r="F5816" s="645" t="s">
        <v>624</v>
      </c>
      <c r="G5816" s="645" t="s">
        <v>298</v>
      </c>
      <c r="H5816" s="645" t="s">
        <v>41</v>
      </c>
      <c r="I5816" s="645" t="s">
        <v>44</v>
      </c>
      <c r="J5816" s="645" t="s">
        <v>627</v>
      </c>
      <c r="K5816" s="645" t="s">
        <v>198</v>
      </c>
      <c r="L5816" s="645" t="s">
        <v>32</v>
      </c>
      <c r="M5816" s="680">
        <v>13120800</v>
      </c>
    </row>
    <row r="5817" spans="1:13">
      <c r="A5817" s="645" t="s">
        <v>6403</v>
      </c>
      <c r="B5817" s="651" t="s">
        <v>1802</v>
      </c>
      <c r="C5817" s="645" t="s">
        <v>613</v>
      </c>
      <c r="D5817" s="666">
        <v>8016</v>
      </c>
      <c r="E5817" s="645" t="s">
        <v>672</v>
      </c>
      <c r="F5817" s="645" t="s">
        <v>624</v>
      </c>
      <c r="G5817" s="645" t="s">
        <v>298</v>
      </c>
      <c r="H5817" s="645" t="s">
        <v>41</v>
      </c>
      <c r="I5817" s="645" t="s">
        <v>219</v>
      </c>
      <c r="J5817" s="645" t="s">
        <v>626</v>
      </c>
      <c r="K5817" s="645" t="s">
        <v>198</v>
      </c>
      <c r="L5817" s="645" t="s">
        <v>32</v>
      </c>
      <c r="M5817" s="680">
        <v>14483700</v>
      </c>
    </row>
    <row r="5818" spans="1:13">
      <c r="A5818" s="645" t="s">
        <v>6402</v>
      </c>
      <c r="B5818" s="651" t="s">
        <v>1802</v>
      </c>
      <c r="C5818" s="645" t="s">
        <v>613</v>
      </c>
      <c r="D5818" s="666">
        <v>8016</v>
      </c>
      <c r="E5818" s="645" t="s">
        <v>672</v>
      </c>
      <c r="F5818" s="645" t="s">
        <v>624</v>
      </c>
      <c r="G5818" s="645" t="s">
        <v>298</v>
      </c>
      <c r="H5818" s="645" t="s">
        <v>41</v>
      </c>
      <c r="I5818" s="645" t="s">
        <v>42</v>
      </c>
      <c r="J5818" s="645" t="s">
        <v>625</v>
      </c>
      <c r="K5818" s="645" t="s">
        <v>198</v>
      </c>
      <c r="L5818" s="645" t="s">
        <v>32</v>
      </c>
      <c r="M5818" s="680">
        <v>15823500</v>
      </c>
    </row>
    <row r="5819" spans="1:13">
      <c r="A5819" s="645" t="s">
        <v>6401</v>
      </c>
      <c r="B5819" s="651" t="s">
        <v>1802</v>
      </c>
      <c r="C5819" s="645" t="s">
        <v>613</v>
      </c>
      <c r="D5819" s="666">
        <v>8016</v>
      </c>
      <c r="E5819" s="645" t="s">
        <v>672</v>
      </c>
      <c r="F5819" s="645" t="s">
        <v>624</v>
      </c>
      <c r="G5819" s="645" t="s">
        <v>298</v>
      </c>
      <c r="H5819" s="645" t="s">
        <v>41</v>
      </c>
      <c r="I5819" s="645" t="s">
        <v>324</v>
      </c>
      <c r="J5819" s="645" t="s">
        <v>673</v>
      </c>
      <c r="K5819" s="645" t="s">
        <v>198</v>
      </c>
      <c r="L5819" s="645" t="s">
        <v>32</v>
      </c>
      <c r="M5819" s="680">
        <v>19288500</v>
      </c>
    </row>
    <row r="5820" spans="1:13">
      <c r="A5820" s="645" t="s">
        <v>6397</v>
      </c>
      <c r="B5820" s="651" t="s">
        <v>1802</v>
      </c>
      <c r="C5820" s="645" t="s">
        <v>613</v>
      </c>
      <c r="D5820" s="666">
        <v>8016</v>
      </c>
      <c r="E5820" s="645" t="s">
        <v>672</v>
      </c>
      <c r="F5820" s="645" t="s">
        <v>624</v>
      </c>
      <c r="G5820" s="645" t="s">
        <v>298</v>
      </c>
      <c r="H5820" s="645" t="s">
        <v>41</v>
      </c>
      <c r="I5820" s="645" t="s">
        <v>316</v>
      </c>
      <c r="J5820" s="645" t="s">
        <v>788</v>
      </c>
      <c r="K5820" s="645" t="s">
        <v>198</v>
      </c>
      <c r="L5820" s="645" t="s">
        <v>32</v>
      </c>
      <c r="M5820" s="680">
        <v>23146200</v>
      </c>
    </row>
    <row r="5821" spans="1:13">
      <c r="A5821" s="645" t="s">
        <v>6398</v>
      </c>
      <c r="B5821" s="651" t="s">
        <v>1802</v>
      </c>
      <c r="C5821" s="645" t="s">
        <v>613</v>
      </c>
      <c r="D5821" s="666">
        <v>8016</v>
      </c>
      <c r="E5821" s="645" t="s">
        <v>672</v>
      </c>
      <c r="F5821" s="645" t="s">
        <v>624</v>
      </c>
      <c r="G5821" s="645" t="s">
        <v>298</v>
      </c>
      <c r="H5821" s="645" t="s">
        <v>41</v>
      </c>
      <c r="I5821" s="645" t="s">
        <v>318</v>
      </c>
      <c r="J5821" s="645" t="s">
        <v>789</v>
      </c>
      <c r="K5821" s="645" t="s">
        <v>198</v>
      </c>
      <c r="L5821" s="645" t="s">
        <v>32</v>
      </c>
      <c r="M5821" s="680">
        <v>23146200</v>
      </c>
    </row>
    <row r="5822" spans="1:13">
      <c r="A5822" s="645" t="s">
        <v>6399</v>
      </c>
      <c r="B5822" s="651" t="s">
        <v>1802</v>
      </c>
      <c r="C5822" s="645" t="s">
        <v>613</v>
      </c>
      <c r="D5822" s="666">
        <v>8016</v>
      </c>
      <c r="E5822" s="645" t="s">
        <v>672</v>
      </c>
      <c r="F5822" s="645" t="s">
        <v>624</v>
      </c>
      <c r="G5822" s="645" t="s">
        <v>298</v>
      </c>
      <c r="H5822" s="645" t="s">
        <v>41</v>
      </c>
      <c r="I5822" s="645" t="s">
        <v>320</v>
      </c>
      <c r="J5822" s="645" t="s">
        <v>790</v>
      </c>
      <c r="K5822" s="645" t="s">
        <v>198</v>
      </c>
      <c r="L5822" s="645" t="s">
        <v>32</v>
      </c>
      <c r="M5822" s="680">
        <v>23146200</v>
      </c>
    </row>
    <row r="5823" spans="1:13">
      <c r="A5823" s="645" t="s">
        <v>6400</v>
      </c>
      <c r="B5823" s="651" t="s">
        <v>1802</v>
      </c>
      <c r="C5823" s="645" t="s">
        <v>613</v>
      </c>
      <c r="D5823" s="666">
        <v>8016</v>
      </c>
      <c r="E5823" s="645" t="s">
        <v>672</v>
      </c>
      <c r="F5823" s="645" t="s">
        <v>624</v>
      </c>
      <c r="G5823" s="645" t="s">
        <v>298</v>
      </c>
      <c r="H5823" s="645" t="s">
        <v>41</v>
      </c>
      <c r="I5823" s="645" t="s">
        <v>322</v>
      </c>
      <c r="J5823" s="645" t="s">
        <v>791</v>
      </c>
      <c r="K5823" s="645" t="s">
        <v>198</v>
      </c>
      <c r="L5823" s="645" t="s">
        <v>32</v>
      </c>
      <c r="M5823" s="680">
        <v>23146200</v>
      </c>
    </row>
    <row r="5824" spans="1:13">
      <c r="A5824" s="651" t="s">
        <v>6324</v>
      </c>
      <c r="B5824" s="651" t="s">
        <v>1759</v>
      </c>
      <c r="C5824" s="651" t="s">
        <v>610</v>
      </c>
      <c r="D5824" s="670">
        <v>8017</v>
      </c>
      <c r="E5824" s="651" t="s">
        <v>866</v>
      </c>
      <c r="F5824" s="651" t="s">
        <v>611</v>
      </c>
      <c r="G5824" s="651" t="s">
        <v>298</v>
      </c>
      <c r="H5824" s="651" t="s">
        <v>41</v>
      </c>
      <c r="I5824" s="651" t="s">
        <v>425</v>
      </c>
      <c r="J5824" s="651" t="s">
        <v>865</v>
      </c>
      <c r="K5824" s="651" t="s">
        <v>198</v>
      </c>
      <c r="L5824" s="651" t="s">
        <v>32</v>
      </c>
      <c r="M5824" s="686">
        <v>150150</v>
      </c>
    </row>
    <row r="5825" spans="1:13">
      <c r="A5825" s="651" t="s">
        <v>6323</v>
      </c>
      <c r="B5825" s="651" t="s">
        <v>1759</v>
      </c>
      <c r="C5825" s="651" t="s">
        <v>610</v>
      </c>
      <c r="D5825" s="670">
        <v>8017</v>
      </c>
      <c r="E5825" s="651" t="s">
        <v>866</v>
      </c>
      <c r="F5825" s="651" t="s">
        <v>611</v>
      </c>
      <c r="G5825" s="651" t="s">
        <v>298</v>
      </c>
      <c r="H5825" s="651" t="s">
        <v>41</v>
      </c>
      <c r="I5825" s="651" t="s">
        <v>424</v>
      </c>
      <c r="J5825" s="651" t="s">
        <v>864</v>
      </c>
      <c r="K5825" s="651" t="s">
        <v>198</v>
      </c>
      <c r="L5825" s="651" t="s">
        <v>32</v>
      </c>
      <c r="M5825" s="686">
        <v>180180</v>
      </c>
    </row>
    <row r="5826" spans="1:13">
      <c r="A5826" s="651" t="s">
        <v>6322</v>
      </c>
      <c r="B5826" s="651" t="s">
        <v>1759</v>
      </c>
      <c r="C5826" s="651" t="s">
        <v>610</v>
      </c>
      <c r="D5826" s="670">
        <v>8017</v>
      </c>
      <c r="E5826" s="651" t="s">
        <v>866</v>
      </c>
      <c r="F5826" s="651" t="s">
        <v>611</v>
      </c>
      <c r="G5826" s="651" t="s">
        <v>298</v>
      </c>
      <c r="H5826" s="651" t="s">
        <v>41</v>
      </c>
      <c r="I5826" s="651" t="s">
        <v>423</v>
      </c>
      <c r="J5826" s="651" t="s">
        <v>863</v>
      </c>
      <c r="K5826" s="651" t="s">
        <v>198</v>
      </c>
      <c r="L5826" s="651" t="s">
        <v>32</v>
      </c>
      <c r="M5826" s="686">
        <v>191730</v>
      </c>
    </row>
    <row r="5827" spans="1:13">
      <c r="A5827" s="651" t="s">
        <v>6321</v>
      </c>
      <c r="B5827" s="651" t="s">
        <v>1759</v>
      </c>
      <c r="C5827" s="651" t="s">
        <v>610</v>
      </c>
      <c r="D5827" s="670">
        <v>8017</v>
      </c>
      <c r="E5827" s="651" t="s">
        <v>866</v>
      </c>
      <c r="F5827" s="651" t="s">
        <v>611</v>
      </c>
      <c r="G5827" s="651" t="s">
        <v>298</v>
      </c>
      <c r="H5827" s="651" t="s">
        <v>41</v>
      </c>
      <c r="I5827" s="651" t="s">
        <v>422</v>
      </c>
      <c r="J5827" s="651" t="s">
        <v>862</v>
      </c>
      <c r="K5827" s="651" t="s">
        <v>198</v>
      </c>
      <c r="L5827" s="651" t="s">
        <v>32</v>
      </c>
      <c r="M5827" s="686">
        <v>214830</v>
      </c>
    </row>
    <row r="5828" spans="1:13">
      <c r="A5828" s="651" t="s">
        <v>6320</v>
      </c>
      <c r="B5828" s="651" t="s">
        <v>1759</v>
      </c>
      <c r="C5828" s="651" t="s">
        <v>610</v>
      </c>
      <c r="D5828" s="670">
        <v>8017</v>
      </c>
      <c r="E5828" s="651" t="s">
        <v>866</v>
      </c>
      <c r="F5828" s="651" t="s">
        <v>611</v>
      </c>
      <c r="G5828" s="651" t="s">
        <v>298</v>
      </c>
      <c r="H5828" s="651" t="s">
        <v>41</v>
      </c>
      <c r="I5828" s="651" t="s">
        <v>421</v>
      </c>
      <c r="J5828" s="651" t="s">
        <v>861</v>
      </c>
      <c r="K5828" s="651" t="s">
        <v>198</v>
      </c>
      <c r="L5828" s="651" t="s">
        <v>32</v>
      </c>
      <c r="M5828" s="686">
        <v>226380</v>
      </c>
    </row>
    <row r="5829" spans="1:13">
      <c r="A5829" s="651" t="s">
        <v>6318</v>
      </c>
      <c r="B5829" s="651" t="s">
        <v>1759</v>
      </c>
      <c r="C5829" s="651" t="s">
        <v>610</v>
      </c>
      <c r="D5829" s="670">
        <v>8017</v>
      </c>
      <c r="E5829" s="651" t="s">
        <v>866</v>
      </c>
      <c r="F5829" s="651" t="s">
        <v>611</v>
      </c>
      <c r="G5829" s="651" t="s">
        <v>298</v>
      </c>
      <c r="H5829" s="651" t="s">
        <v>41</v>
      </c>
      <c r="I5829" s="651" t="s">
        <v>50</v>
      </c>
      <c r="J5829" s="651" t="s">
        <v>875</v>
      </c>
      <c r="K5829" s="651" t="s">
        <v>198</v>
      </c>
      <c r="L5829" s="651" t="s">
        <v>32</v>
      </c>
      <c r="M5829" s="686">
        <v>247170</v>
      </c>
    </row>
    <row r="5830" spans="1:13">
      <c r="A5830" s="651" t="s">
        <v>6319</v>
      </c>
      <c r="B5830" s="651" t="s">
        <v>1759</v>
      </c>
      <c r="C5830" s="651" t="s">
        <v>610</v>
      </c>
      <c r="D5830" s="670">
        <v>8017</v>
      </c>
      <c r="E5830" s="651" t="s">
        <v>866</v>
      </c>
      <c r="F5830" s="651" t="s">
        <v>611</v>
      </c>
      <c r="G5830" s="651" t="s">
        <v>298</v>
      </c>
      <c r="H5830" s="651" t="s">
        <v>41</v>
      </c>
      <c r="I5830" s="651" t="s">
        <v>223</v>
      </c>
      <c r="J5830" s="651" t="s">
        <v>876</v>
      </c>
      <c r="K5830" s="651" t="s">
        <v>198</v>
      </c>
      <c r="L5830" s="651" t="s">
        <v>32</v>
      </c>
      <c r="M5830" s="686">
        <v>247170</v>
      </c>
    </row>
    <row r="5831" spans="1:13">
      <c r="A5831" s="651" t="s">
        <v>6317</v>
      </c>
      <c r="B5831" s="651" t="s">
        <v>1759</v>
      </c>
      <c r="C5831" s="651" t="s">
        <v>610</v>
      </c>
      <c r="D5831" s="670">
        <v>8017</v>
      </c>
      <c r="E5831" s="651" t="s">
        <v>866</v>
      </c>
      <c r="F5831" s="651" t="s">
        <v>611</v>
      </c>
      <c r="G5831" s="651" t="s">
        <v>298</v>
      </c>
      <c r="H5831" s="651" t="s">
        <v>41</v>
      </c>
      <c r="I5831" s="651" t="s">
        <v>48</v>
      </c>
      <c r="J5831" s="651" t="s">
        <v>874</v>
      </c>
      <c r="K5831" s="651" t="s">
        <v>198</v>
      </c>
      <c r="L5831" s="651" t="s">
        <v>32</v>
      </c>
      <c r="M5831" s="686">
        <v>263340</v>
      </c>
    </row>
    <row r="5832" spans="1:13">
      <c r="A5832" s="647" t="s">
        <v>6387</v>
      </c>
      <c r="B5832" s="647" t="s">
        <v>1792</v>
      </c>
      <c r="C5832" s="647" t="s">
        <v>613</v>
      </c>
      <c r="D5832" s="668">
        <v>8018</v>
      </c>
      <c r="E5832" s="647" t="s">
        <v>839</v>
      </c>
      <c r="F5832" s="647" t="s">
        <v>624</v>
      </c>
      <c r="G5832" s="647" t="s">
        <v>298</v>
      </c>
      <c r="H5832" s="647" t="s">
        <v>41</v>
      </c>
      <c r="I5832" s="647" t="s">
        <v>425</v>
      </c>
      <c r="J5832" s="647" t="s">
        <v>683</v>
      </c>
      <c r="K5832" s="647" t="s">
        <v>198</v>
      </c>
      <c r="L5832" s="647" t="s">
        <v>32</v>
      </c>
      <c r="M5832" s="682">
        <v>288750</v>
      </c>
    </row>
    <row r="5833" spans="1:13">
      <c r="A5833" s="647" t="s">
        <v>6388</v>
      </c>
      <c r="B5833" s="647" t="s">
        <v>1793</v>
      </c>
      <c r="C5833" s="647" t="s">
        <v>613</v>
      </c>
      <c r="D5833" s="668">
        <v>8018</v>
      </c>
      <c r="E5833" s="647" t="s">
        <v>839</v>
      </c>
      <c r="F5833" s="647" t="s">
        <v>624</v>
      </c>
      <c r="G5833" s="647" t="s">
        <v>298</v>
      </c>
      <c r="H5833" s="647" t="s">
        <v>41</v>
      </c>
      <c r="I5833" s="647" t="s">
        <v>425</v>
      </c>
      <c r="J5833" s="647" t="s">
        <v>683</v>
      </c>
      <c r="K5833" s="647" t="s">
        <v>197</v>
      </c>
      <c r="L5833" s="647" t="s">
        <v>32</v>
      </c>
      <c r="M5833" s="682">
        <v>321090</v>
      </c>
    </row>
    <row r="5834" spans="1:13">
      <c r="A5834" s="647" t="s">
        <v>6381</v>
      </c>
      <c r="B5834" s="647" t="s">
        <v>1792</v>
      </c>
      <c r="C5834" s="647" t="s">
        <v>613</v>
      </c>
      <c r="D5834" s="668">
        <v>8018</v>
      </c>
      <c r="E5834" s="647" t="s">
        <v>839</v>
      </c>
      <c r="F5834" s="647" t="s">
        <v>624</v>
      </c>
      <c r="G5834" s="647" t="s">
        <v>298</v>
      </c>
      <c r="H5834" s="647" t="s">
        <v>41</v>
      </c>
      <c r="I5834" s="647" t="s">
        <v>424</v>
      </c>
      <c r="J5834" s="647" t="s">
        <v>682</v>
      </c>
      <c r="K5834" s="647" t="s">
        <v>198</v>
      </c>
      <c r="L5834" s="647" t="s">
        <v>32</v>
      </c>
      <c r="M5834" s="682">
        <v>344190</v>
      </c>
    </row>
    <row r="5835" spans="1:13">
      <c r="A5835" s="647" t="s">
        <v>6375</v>
      </c>
      <c r="B5835" s="647" t="s">
        <v>1792</v>
      </c>
      <c r="C5835" s="647" t="s">
        <v>613</v>
      </c>
      <c r="D5835" s="668">
        <v>8018</v>
      </c>
      <c r="E5835" s="647" t="s">
        <v>839</v>
      </c>
      <c r="F5835" s="647" t="s">
        <v>624</v>
      </c>
      <c r="G5835" s="647" t="s">
        <v>298</v>
      </c>
      <c r="H5835" s="647" t="s">
        <v>41</v>
      </c>
      <c r="I5835" s="647" t="s">
        <v>423</v>
      </c>
      <c r="J5835" s="647" t="s">
        <v>681</v>
      </c>
      <c r="K5835" s="647" t="s">
        <v>198</v>
      </c>
      <c r="L5835" s="647" t="s">
        <v>32</v>
      </c>
      <c r="M5835" s="682">
        <v>367290</v>
      </c>
    </row>
    <row r="5836" spans="1:13">
      <c r="A5836" s="647" t="s">
        <v>6382</v>
      </c>
      <c r="B5836" s="647" t="s">
        <v>1793</v>
      </c>
      <c r="C5836" s="647" t="s">
        <v>613</v>
      </c>
      <c r="D5836" s="668">
        <v>8018</v>
      </c>
      <c r="E5836" s="647" t="s">
        <v>839</v>
      </c>
      <c r="F5836" s="647" t="s">
        <v>624</v>
      </c>
      <c r="G5836" s="647" t="s">
        <v>298</v>
      </c>
      <c r="H5836" s="647" t="s">
        <v>41</v>
      </c>
      <c r="I5836" s="647" t="s">
        <v>424</v>
      </c>
      <c r="J5836" s="647" t="s">
        <v>682</v>
      </c>
      <c r="K5836" s="647" t="s">
        <v>197</v>
      </c>
      <c r="L5836" s="647" t="s">
        <v>32</v>
      </c>
      <c r="M5836" s="682">
        <v>383460</v>
      </c>
    </row>
    <row r="5837" spans="1:13">
      <c r="A5837" s="647" t="s">
        <v>6369</v>
      </c>
      <c r="B5837" s="647" t="s">
        <v>1792</v>
      </c>
      <c r="C5837" s="647" t="s">
        <v>613</v>
      </c>
      <c r="D5837" s="668">
        <v>8018</v>
      </c>
      <c r="E5837" s="647" t="s">
        <v>839</v>
      </c>
      <c r="F5837" s="647" t="s">
        <v>624</v>
      </c>
      <c r="G5837" s="647" t="s">
        <v>298</v>
      </c>
      <c r="H5837" s="647" t="s">
        <v>41</v>
      </c>
      <c r="I5837" s="647" t="s">
        <v>422</v>
      </c>
      <c r="J5837" s="647" t="s">
        <v>680</v>
      </c>
      <c r="K5837" s="647" t="s">
        <v>198</v>
      </c>
      <c r="L5837" s="647" t="s">
        <v>32</v>
      </c>
      <c r="M5837" s="682">
        <v>408870</v>
      </c>
    </row>
    <row r="5838" spans="1:13">
      <c r="A5838" s="647" t="s">
        <v>6376</v>
      </c>
      <c r="B5838" s="647" t="s">
        <v>1793</v>
      </c>
      <c r="C5838" s="647" t="s">
        <v>613</v>
      </c>
      <c r="D5838" s="668">
        <v>8018</v>
      </c>
      <c r="E5838" s="647" t="s">
        <v>839</v>
      </c>
      <c r="F5838" s="647" t="s">
        <v>624</v>
      </c>
      <c r="G5838" s="647" t="s">
        <v>298</v>
      </c>
      <c r="H5838" s="647" t="s">
        <v>41</v>
      </c>
      <c r="I5838" s="647" t="s">
        <v>423</v>
      </c>
      <c r="J5838" s="647" t="s">
        <v>681</v>
      </c>
      <c r="K5838" s="647" t="s">
        <v>197</v>
      </c>
      <c r="L5838" s="647" t="s">
        <v>32</v>
      </c>
      <c r="M5838" s="682">
        <v>408870</v>
      </c>
    </row>
    <row r="5839" spans="1:13">
      <c r="A5839" s="647" t="s">
        <v>6363</v>
      </c>
      <c r="B5839" s="647" t="s">
        <v>1792</v>
      </c>
      <c r="C5839" s="647" t="s">
        <v>613</v>
      </c>
      <c r="D5839" s="668">
        <v>8018</v>
      </c>
      <c r="E5839" s="647" t="s">
        <v>839</v>
      </c>
      <c r="F5839" s="647" t="s">
        <v>624</v>
      </c>
      <c r="G5839" s="647" t="s">
        <v>298</v>
      </c>
      <c r="H5839" s="647" t="s">
        <v>41</v>
      </c>
      <c r="I5839" s="647" t="s">
        <v>421</v>
      </c>
      <c r="J5839" s="647" t="s">
        <v>679</v>
      </c>
      <c r="K5839" s="647" t="s">
        <v>198</v>
      </c>
      <c r="L5839" s="647" t="s">
        <v>32</v>
      </c>
      <c r="M5839" s="682">
        <v>431970</v>
      </c>
    </row>
    <row r="5840" spans="1:13">
      <c r="A5840" s="647" t="s">
        <v>6370</v>
      </c>
      <c r="B5840" s="647" t="s">
        <v>1793</v>
      </c>
      <c r="C5840" s="647" t="s">
        <v>613</v>
      </c>
      <c r="D5840" s="668">
        <v>8018</v>
      </c>
      <c r="E5840" s="647" t="s">
        <v>839</v>
      </c>
      <c r="F5840" s="647" t="s">
        <v>624</v>
      </c>
      <c r="G5840" s="647" t="s">
        <v>298</v>
      </c>
      <c r="H5840" s="647" t="s">
        <v>41</v>
      </c>
      <c r="I5840" s="647" t="s">
        <v>422</v>
      </c>
      <c r="J5840" s="647" t="s">
        <v>680</v>
      </c>
      <c r="K5840" s="647" t="s">
        <v>197</v>
      </c>
      <c r="L5840" s="647" t="s">
        <v>32</v>
      </c>
      <c r="M5840" s="682">
        <v>452760</v>
      </c>
    </row>
    <row r="5841" spans="1:13">
      <c r="A5841" s="647" t="s">
        <v>6357</v>
      </c>
      <c r="B5841" s="647" t="s">
        <v>1792</v>
      </c>
      <c r="C5841" s="647" t="s">
        <v>613</v>
      </c>
      <c r="D5841" s="668">
        <v>8018</v>
      </c>
      <c r="E5841" s="647" t="s">
        <v>839</v>
      </c>
      <c r="F5841" s="647" t="s">
        <v>624</v>
      </c>
      <c r="G5841" s="647" t="s">
        <v>298</v>
      </c>
      <c r="H5841" s="647" t="s">
        <v>41</v>
      </c>
      <c r="I5841" s="647" t="s">
        <v>223</v>
      </c>
      <c r="J5841" s="647" t="s">
        <v>678</v>
      </c>
      <c r="K5841" s="647" t="s">
        <v>198</v>
      </c>
      <c r="L5841" s="647" t="s">
        <v>32</v>
      </c>
      <c r="M5841" s="682">
        <v>471240</v>
      </c>
    </row>
    <row r="5842" spans="1:13">
      <c r="A5842" s="647" t="s">
        <v>6364</v>
      </c>
      <c r="B5842" s="647" t="s">
        <v>1793</v>
      </c>
      <c r="C5842" s="647" t="s">
        <v>613</v>
      </c>
      <c r="D5842" s="668">
        <v>8018</v>
      </c>
      <c r="E5842" s="647" t="s">
        <v>839</v>
      </c>
      <c r="F5842" s="647" t="s">
        <v>624</v>
      </c>
      <c r="G5842" s="647" t="s">
        <v>298</v>
      </c>
      <c r="H5842" s="647" t="s">
        <v>41</v>
      </c>
      <c r="I5842" s="647" t="s">
        <v>421</v>
      </c>
      <c r="J5842" s="647" t="s">
        <v>679</v>
      </c>
      <c r="K5842" s="647" t="s">
        <v>197</v>
      </c>
      <c r="L5842" s="647" t="s">
        <v>32</v>
      </c>
      <c r="M5842" s="682">
        <v>480480</v>
      </c>
    </row>
    <row r="5843" spans="1:13">
      <c r="A5843" s="647" t="s">
        <v>6385</v>
      </c>
      <c r="B5843" s="647" t="s">
        <v>1790</v>
      </c>
      <c r="C5843" s="647" t="s">
        <v>613</v>
      </c>
      <c r="D5843" s="668">
        <v>8018</v>
      </c>
      <c r="E5843" s="647" t="s">
        <v>839</v>
      </c>
      <c r="F5843" s="647" t="s">
        <v>624</v>
      </c>
      <c r="G5843" s="647" t="s">
        <v>298</v>
      </c>
      <c r="H5843" s="647" t="s">
        <v>41</v>
      </c>
      <c r="I5843" s="647" t="s">
        <v>425</v>
      </c>
      <c r="J5843" s="647" t="s">
        <v>683</v>
      </c>
      <c r="K5843" s="647" t="s">
        <v>198</v>
      </c>
      <c r="L5843" s="647" t="s">
        <v>34</v>
      </c>
      <c r="M5843" s="682">
        <v>519750</v>
      </c>
    </row>
    <row r="5844" spans="1:13">
      <c r="A5844" s="647" t="s">
        <v>6358</v>
      </c>
      <c r="B5844" s="647" t="s">
        <v>1793</v>
      </c>
      <c r="C5844" s="647" t="s">
        <v>613</v>
      </c>
      <c r="D5844" s="668">
        <v>8018</v>
      </c>
      <c r="E5844" s="647" t="s">
        <v>839</v>
      </c>
      <c r="F5844" s="647" t="s">
        <v>624</v>
      </c>
      <c r="G5844" s="647" t="s">
        <v>298</v>
      </c>
      <c r="H5844" s="647" t="s">
        <v>41</v>
      </c>
      <c r="I5844" s="647" t="s">
        <v>223</v>
      </c>
      <c r="J5844" s="647" t="s">
        <v>678</v>
      </c>
      <c r="K5844" s="647" t="s">
        <v>197</v>
      </c>
      <c r="L5844" s="647" t="s">
        <v>32</v>
      </c>
      <c r="M5844" s="682">
        <v>524370</v>
      </c>
    </row>
    <row r="5845" spans="1:13">
      <c r="A5845" s="647" t="s">
        <v>6386</v>
      </c>
      <c r="B5845" s="647" t="s">
        <v>1791</v>
      </c>
      <c r="C5845" s="647" t="s">
        <v>613</v>
      </c>
      <c r="D5845" s="668">
        <v>8018</v>
      </c>
      <c r="E5845" s="647" t="s">
        <v>839</v>
      </c>
      <c r="F5845" s="647" t="s">
        <v>624</v>
      </c>
      <c r="G5845" s="647" t="s">
        <v>298</v>
      </c>
      <c r="H5845" s="647" t="s">
        <v>41</v>
      </c>
      <c r="I5845" s="647" t="s">
        <v>425</v>
      </c>
      <c r="J5845" s="647" t="s">
        <v>683</v>
      </c>
      <c r="K5845" s="647" t="s">
        <v>197</v>
      </c>
      <c r="L5845" s="647" t="s">
        <v>34</v>
      </c>
      <c r="M5845" s="682">
        <v>575190</v>
      </c>
    </row>
    <row r="5846" spans="1:13">
      <c r="A5846" s="647" t="s">
        <v>6379</v>
      </c>
      <c r="B5846" s="647" t="s">
        <v>1790</v>
      </c>
      <c r="C5846" s="647" t="s">
        <v>613</v>
      </c>
      <c r="D5846" s="668">
        <v>8018</v>
      </c>
      <c r="E5846" s="647" t="s">
        <v>839</v>
      </c>
      <c r="F5846" s="647" t="s">
        <v>624</v>
      </c>
      <c r="G5846" s="647" t="s">
        <v>298</v>
      </c>
      <c r="H5846" s="647" t="s">
        <v>41</v>
      </c>
      <c r="I5846" s="647" t="s">
        <v>424</v>
      </c>
      <c r="J5846" s="647" t="s">
        <v>682</v>
      </c>
      <c r="K5846" s="647" t="s">
        <v>198</v>
      </c>
      <c r="L5846" s="647" t="s">
        <v>34</v>
      </c>
      <c r="M5846" s="682">
        <v>619080</v>
      </c>
    </row>
    <row r="5847" spans="1:13">
      <c r="A5847" s="647" t="s">
        <v>6373</v>
      </c>
      <c r="B5847" s="647" t="s">
        <v>1790</v>
      </c>
      <c r="C5847" s="647" t="s">
        <v>613</v>
      </c>
      <c r="D5847" s="668">
        <v>8018</v>
      </c>
      <c r="E5847" s="647" t="s">
        <v>839</v>
      </c>
      <c r="F5847" s="647" t="s">
        <v>624</v>
      </c>
      <c r="G5847" s="647" t="s">
        <v>298</v>
      </c>
      <c r="H5847" s="647" t="s">
        <v>41</v>
      </c>
      <c r="I5847" s="647" t="s">
        <v>423</v>
      </c>
      <c r="J5847" s="647" t="s">
        <v>681</v>
      </c>
      <c r="K5847" s="647" t="s">
        <v>198</v>
      </c>
      <c r="L5847" s="647" t="s">
        <v>34</v>
      </c>
      <c r="M5847" s="682">
        <v>662970</v>
      </c>
    </row>
    <row r="5848" spans="1:13">
      <c r="A5848" s="647" t="s">
        <v>6380</v>
      </c>
      <c r="B5848" s="647" t="s">
        <v>1791</v>
      </c>
      <c r="C5848" s="647" t="s">
        <v>613</v>
      </c>
      <c r="D5848" s="668">
        <v>8018</v>
      </c>
      <c r="E5848" s="647" t="s">
        <v>839</v>
      </c>
      <c r="F5848" s="647" t="s">
        <v>624</v>
      </c>
      <c r="G5848" s="647" t="s">
        <v>298</v>
      </c>
      <c r="H5848" s="647" t="s">
        <v>41</v>
      </c>
      <c r="I5848" s="647" t="s">
        <v>424</v>
      </c>
      <c r="J5848" s="647" t="s">
        <v>682</v>
      </c>
      <c r="K5848" s="647" t="s">
        <v>197</v>
      </c>
      <c r="L5848" s="647" t="s">
        <v>34</v>
      </c>
      <c r="M5848" s="682">
        <v>688380</v>
      </c>
    </row>
    <row r="5849" spans="1:13">
      <c r="A5849" s="647" t="s">
        <v>6367</v>
      </c>
      <c r="B5849" s="647" t="s">
        <v>1790</v>
      </c>
      <c r="C5849" s="647" t="s">
        <v>613</v>
      </c>
      <c r="D5849" s="668">
        <v>8018</v>
      </c>
      <c r="E5849" s="647" t="s">
        <v>839</v>
      </c>
      <c r="F5849" s="647" t="s">
        <v>624</v>
      </c>
      <c r="G5849" s="647" t="s">
        <v>298</v>
      </c>
      <c r="H5849" s="647" t="s">
        <v>41</v>
      </c>
      <c r="I5849" s="647" t="s">
        <v>422</v>
      </c>
      <c r="J5849" s="647" t="s">
        <v>680</v>
      </c>
      <c r="K5849" s="647" t="s">
        <v>198</v>
      </c>
      <c r="L5849" s="647" t="s">
        <v>34</v>
      </c>
      <c r="M5849" s="682">
        <v>734580</v>
      </c>
    </row>
    <row r="5850" spans="1:13">
      <c r="A5850" s="647" t="s">
        <v>6389</v>
      </c>
      <c r="B5850" s="647" t="s">
        <v>1794</v>
      </c>
      <c r="C5850" s="647" t="s">
        <v>613</v>
      </c>
      <c r="D5850" s="668">
        <v>8018</v>
      </c>
      <c r="E5850" s="647" t="s">
        <v>839</v>
      </c>
      <c r="F5850" s="647" t="s">
        <v>624</v>
      </c>
      <c r="G5850" s="647" t="s">
        <v>298</v>
      </c>
      <c r="H5850" s="647" t="s">
        <v>41</v>
      </c>
      <c r="I5850" s="647" t="s">
        <v>425</v>
      </c>
      <c r="J5850" s="647" t="s">
        <v>683</v>
      </c>
      <c r="K5850" s="647" t="s">
        <v>198</v>
      </c>
      <c r="L5850" s="647" t="s">
        <v>218</v>
      </c>
      <c r="M5850" s="682">
        <v>734580</v>
      </c>
    </row>
    <row r="5851" spans="1:13">
      <c r="A5851" s="647" t="s">
        <v>6374</v>
      </c>
      <c r="B5851" s="647" t="s">
        <v>1791</v>
      </c>
      <c r="C5851" s="647" t="s">
        <v>613</v>
      </c>
      <c r="D5851" s="668">
        <v>8018</v>
      </c>
      <c r="E5851" s="647" t="s">
        <v>839</v>
      </c>
      <c r="F5851" s="647" t="s">
        <v>624</v>
      </c>
      <c r="G5851" s="647" t="s">
        <v>298</v>
      </c>
      <c r="H5851" s="647" t="s">
        <v>41</v>
      </c>
      <c r="I5851" s="647" t="s">
        <v>423</v>
      </c>
      <c r="J5851" s="647" t="s">
        <v>681</v>
      </c>
      <c r="K5851" s="647" t="s">
        <v>197</v>
      </c>
      <c r="L5851" s="647" t="s">
        <v>34</v>
      </c>
      <c r="M5851" s="682">
        <v>736890</v>
      </c>
    </row>
    <row r="5852" spans="1:13">
      <c r="A5852" s="647" t="s">
        <v>6361</v>
      </c>
      <c r="B5852" s="647" t="s">
        <v>1790</v>
      </c>
      <c r="C5852" s="647" t="s">
        <v>613</v>
      </c>
      <c r="D5852" s="668">
        <v>8018</v>
      </c>
      <c r="E5852" s="647" t="s">
        <v>839</v>
      </c>
      <c r="F5852" s="647" t="s">
        <v>624</v>
      </c>
      <c r="G5852" s="647" t="s">
        <v>298</v>
      </c>
      <c r="H5852" s="647" t="s">
        <v>41</v>
      </c>
      <c r="I5852" s="647" t="s">
        <v>421</v>
      </c>
      <c r="J5852" s="647" t="s">
        <v>679</v>
      </c>
      <c r="K5852" s="647" t="s">
        <v>198</v>
      </c>
      <c r="L5852" s="647" t="s">
        <v>34</v>
      </c>
      <c r="M5852" s="682">
        <v>778470</v>
      </c>
    </row>
    <row r="5853" spans="1:13">
      <c r="A5853" s="647" t="s">
        <v>6368</v>
      </c>
      <c r="B5853" s="647" t="s">
        <v>1791</v>
      </c>
      <c r="C5853" s="647" t="s">
        <v>613</v>
      </c>
      <c r="D5853" s="668">
        <v>8018</v>
      </c>
      <c r="E5853" s="647" t="s">
        <v>839</v>
      </c>
      <c r="F5853" s="647" t="s">
        <v>624</v>
      </c>
      <c r="G5853" s="647" t="s">
        <v>298</v>
      </c>
      <c r="H5853" s="647" t="s">
        <v>41</v>
      </c>
      <c r="I5853" s="647" t="s">
        <v>422</v>
      </c>
      <c r="J5853" s="647" t="s">
        <v>680</v>
      </c>
      <c r="K5853" s="647" t="s">
        <v>197</v>
      </c>
      <c r="L5853" s="647" t="s">
        <v>34</v>
      </c>
      <c r="M5853" s="682">
        <v>815430</v>
      </c>
    </row>
    <row r="5854" spans="1:13">
      <c r="A5854" s="647" t="s">
        <v>6390</v>
      </c>
      <c r="B5854" s="647" t="s">
        <v>1795</v>
      </c>
      <c r="C5854" s="647" t="s">
        <v>613</v>
      </c>
      <c r="D5854" s="668">
        <v>8018</v>
      </c>
      <c r="E5854" s="647" t="s">
        <v>839</v>
      </c>
      <c r="F5854" s="647" t="s">
        <v>624</v>
      </c>
      <c r="G5854" s="647" t="s">
        <v>298</v>
      </c>
      <c r="H5854" s="647" t="s">
        <v>41</v>
      </c>
      <c r="I5854" s="647" t="s">
        <v>425</v>
      </c>
      <c r="J5854" s="647" t="s">
        <v>683</v>
      </c>
      <c r="K5854" s="647" t="s">
        <v>197</v>
      </c>
      <c r="L5854" s="647" t="s">
        <v>218</v>
      </c>
      <c r="M5854" s="682">
        <v>815430</v>
      </c>
    </row>
    <row r="5855" spans="1:13">
      <c r="A5855" s="647" t="s">
        <v>6355</v>
      </c>
      <c r="B5855" s="647" t="s">
        <v>1790</v>
      </c>
      <c r="C5855" s="647" t="s">
        <v>613</v>
      </c>
      <c r="D5855" s="668">
        <v>8018</v>
      </c>
      <c r="E5855" s="647" t="s">
        <v>839</v>
      </c>
      <c r="F5855" s="647" t="s">
        <v>624</v>
      </c>
      <c r="G5855" s="647" t="s">
        <v>298</v>
      </c>
      <c r="H5855" s="647" t="s">
        <v>41</v>
      </c>
      <c r="I5855" s="647" t="s">
        <v>223</v>
      </c>
      <c r="J5855" s="647" t="s">
        <v>678</v>
      </c>
      <c r="K5855" s="647" t="s">
        <v>198</v>
      </c>
      <c r="L5855" s="647" t="s">
        <v>34</v>
      </c>
      <c r="M5855" s="682">
        <v>850080</v>
      </c>
    </row>
    <row r="5856" spans="1:13">
      <c r="A5856" s="647" t="s">
        <v>6362</v>
      </c>
      <c r="B5856" s="647" t="s">
        <v>1791</v>
      </c>
      <c r="C5856" s="647" t="s">
        <v>613</v>
      </c>
      <c r="D5856" s="668">
        <v>8018</v>
      </c>
      <c r="E5856" s="647" t="s">
        <v>839</v>
      </c>
      <c r="F5856" s="647" t="s">
        <v>624</v>
      </c>
      <c r="G5856" s="647" t="s">
        <v>298</v>
      </c>
      <c r="H5856" s="647" t="s">
        <v>41</v>
      </c>
      <c r="I5856" s="647" t="s">
        <v>421</v>
      </c>
      <c r="J5856" s="647" t="s">
        <v>679</v>
      </c>
      <c r="K5856" s="647" t="s">
        <v>197</v>
      </c>
      <c r="L5856" s="647" t="s">
        <v>34</v>
      </c>
      <c r="M5856" s="682">
        <v>863940</v>
      </c>
    </row>
    <row r="5857" spans="1:13">
      <c r="A5857" s="647" t="s">
        <v>6383</v>
      </c>
      <c r="B5857" s="647" t="s">
        <v>1794</v>
      </c>
      <c r="C5857" s="647" t="s">
        <v>613</v>
      </c>
      <c r="D5857" s="668">
        <v>8018</v>
      </c>
      <c r="E5857" s="647" t="s">
        <v>839</v>
      </c>
      <c r="F5857" s="647" t="s">
        <v>624</v>
      </c>
      <c r="G5857" s="647" t="s">
        <v>298</v>
      </c>
      <c r="H5857" s="647" t="s">
        <v>41</v>
      </c>
      <c r="I5857" s="647" t="s">
        <v>424</v>
      </c>
      <c r="J5857" s="647" t="s">
        <v>682</v>
      </c>
      <c r="K5857" s="647" t="s">
        <v>198</v>
      </c>
      <c r="L5857" s="647" t="s">
        <v>218</v>
      </c>
      <c r="M5857" s="682">
        <v>877800</v>
      </c>
    </row>
    <row r="5858" spans="1:13">
      <c r="A5858" s="647" t="s">
        <v>6377</v>
      </c>
      <c r="B5858" s="647" t="s">
        <v>1794</v>
      </c>
      <c r="C5858" s="647" t="s">
        <v>613</v>
      </c>
      <c r="D5858" s="668">
        <v>8018</v>
      </c>
      <c r="E5858" s="647" t="s">
        <v>839</v>
      </c>
      <c r="F5858" s="647" t="s">
        <v>624</v>
      </c>
      <c r="G5858" s="647" t="s">
        <v>298</v>
      </c>
      <c r="H5858" s="647" t="s">
        <v>41</v>
      </c>
      <c r="I5858" s="647" t="s">
        <v>423</v>
      </c>
      <c r="J5858" s="647" t="s">
        <v>681</v>
      </c>
      <c r="K5858" s="647" t="s">
        <v>198</v>
      </c>
      <c r="L5858" s="647" t="s">
        <v>218</v>
      </c>
      <c r="M5858" s="682">
        <v>937860</v>
      </c>
    </row>
    <row r="5859" spans="1:13">
      <c r="A5859" s="647" t="s">
        <v>6356</v>
      </c>
      <c r="B5859" s="647" t="s">
        <v>1791</v>
      </c>
      <c r="C5859" s="647" t="s">
        <v>613</v>
      </c>
      <c r="D5859" s="668">
        <v>8018</v>
      </c>
      <c r="E5859" s="647" t="s">
        <v>839</v>
      </c>
      <c r="F5859" s="647" t="s">
        <v>624</v>
      </c>
      <c r="G5859" s="647" t="s">
        <v>298</v>
      </c>
      <c r="H5859" s="647" t="s">
        <v>41</v>
      </c>
      <c r="I5859" s="647" t="s">
        <v>223</v>
      </c>
      <c r="J5859" s="647" t="s">
        <v>678</v>
      </c>
      <c r="K5859" s="647" t="s">
        <v>197</v>
      </c>
      <c r="L5859" s="647" t="s">
        <v>34</v>
      </c>
      <c r="M5859" s="682">
        <v>944790</v>
      </c>
    </row>
    <row r="5860" spans="1:13">
      <c r="A5860" s="647" t="s">
        <v>6384</v>
      </c>
      <c r="B5860" s="647" t="s">
        <v>1795</v>
      </c>
      <c r="C5860" s="647" t="s">
        <v>613</v>
      </c>
      <c r="D5860" s="668">
        <v>8018</v>
      </c>
      <c r="E5860" s="647" t="s">
        <v>839</v>
      </c>
      <c r="F5860" s="647" t="s">
        <v>624</v>
      </c>
      <c r="G5860" s="647" t="s">
        <v>298</v>
      </c>
      <c r="H5860" s="647" t="s">
        <v>41</v>
      </c>
      <c r="I5860" s="647" t="s">
        <v>424</v>
      </c>
      <c r="J5860" s="647" t="s">
        <v>682</v>
      </c>
      <c r="K5860" s="647" t="s">
        <v>197</v>
      </c>
      <c r="L5860" s="647" t="s">
        <v>218</v>
      </c>
      <c r="M5860" s="682">
        <v>974820</v>
      </c>
    </row>
    <row r="5861" spans="1:13">
      <c r="A5861" s="647" t="s">
        <v>6371</v>
      </c>
      <c r="B5861" s="647" t="s">
        <v>1794</v>
      </c>
      <c r="C5861" s="647" t="s">
        <v>613</v>
      </c>
      <c r="D5861" s="668">
        <v>8018</v>
      </c>
      <c r="E5861" s="647" t="s">
        <v>839</v>
      </c>
      <c r="F5861" s="647" t="s">
        <v>624</v>
      </c>
      <c r="G5861" s="647" t="s">
        <v>298</v>
      </c>
      <c r="H5861" s="647" t="s">
        <v>41</v>
      </c>
      <c r="I5861" s="647" t="s">
        <v>422</v>
      </c>
      <c r="J5861" s="647" t="s">
        <v>680</v>
      </c>
      <c r="K5861" s="647" t="s">
        <v>198</v>
      </c>
      <c r="L5861" s="647" t="s">
        <v>218</v>
      </c>
      <c r="M5861" s="682">
        <v>1041810</v>
      </c>
    </row>
    <row r="5862" spans="1:13">
      <c r="A5862" s="647" t="s">
        <v>6378</v>
      </c>
      <c r="B5862" s="647" t="s">
        <v>1795</v>
      </c>
      <c r="C5862" s="647" t="s">
        <v>613</v>
      </c>
      <c r="D5862" s="668">
        <v>8018</v>
      </c>
      <c r="E5862" s="647" t="s">
        <v>839</v>
      </c>
      <c r="F5862" s="647" t="s">
        <v>624</v>
      </c>
      <c r="G5862" s="647" t="s">
        <v>298</v>
      </c>
      <c r="H5862" s="647" t="s">
        <v>41</v>
      </c>
      <c r="I5862" s="647" t="s">
        <v>423</v>
      </c>
      <c r="J5862" s="647" t="s">
        <v>681</v>
      </c>
      <c r="K5862" s="647" t="s">
        <v>197</v>
      </c>
      <c r="L5862" s="647" t="s">
        <v>218</v>
      </c>
      <c r="M5862" s="682">
        <v>1044120</v>
      </c>
    </row>
    <row r="5863" spans="1:13">
      <c r="A5863" s="647" t="s">
        <v>6365</v>
      </c>
      <c r="B5863" s="647" t="s">
        <v>1794</v>
      </c>
      <c r="C5863" s="647" t="s">
        <v>613</v>
      </c>
      <c r="D5863" s="668">
        <v>8018</v>
      </c>
      <c r="E5863" s="647" t="s">
        <v>839</v>
      </c>
      <c r="F5863" s="647" t="s">
        <v>624</v>
      </c>
      <c r="G5863" s="647" t="s">
        <v>298</v>
      </c>
      <c r="H5863" s="647" t="s">
        <v>41</v>
      </c>
      <c r="I5863" s="647" t="s">
        <v>421</v>
      </c>
      <c r="J5863" s="647" t="s">
        <v>679</v>
      </c>
      <c r="K5863" s="647" t="s">
        <v>198</v>
      </c>
      <c r="L5863" s="647" t="s">
        <v>218</v>
      </c>
      <c r="M5863" s="682">
        <v>1101870</v>
      </c>
    </row>
    <row r="5864" spans="1:13">
      <c r="A5864" s="647" t="s">
        <v>6372</v>
      </c>
      <c r="B5864" s="647" t="s">
        <v>1795</v>
      </c>
      <c r="C5864" s="647" t="s">
        <v>613</v>
      </c>
      <c r="D5864" s="668">
        <v>8018</v>
      </c>
      <c r="E5864" s="647" t="s">
        <v>839</v>
      </c>
      <c r="F5864" s="647" t="s">
        <v>624</v>
      </c>
      <c r="G5864" s="647" t="s">
        <v>298</v>
      </c>
      <c r="H5864" s="647" t="s">
        <v>41</v>
      </c>
      <c r="I5864" s="647" t="s">
        <v>422</v>
      </c>
      <c r="J5864" s="647" t="s">
        <v>680</v>
      </c>
      <c r="K5864" s="647" t="s">
        <v>197</v>
      </c>
      <c r="L5864" s="647" t="s">
        <v>218</v>
      </c>
      <c r="M5864" s="682">
        <v>1157310</v>
      </c>
    </row>
    <row r="5865" spans="1:13">
      <c r="A5865" s="647" t="s">
        <v>6359</v>
      </c>
      <c r="B5865" s="647" t="s">
        <v>1794</v>
      </c>
      <c r="C5865" s="647" t="s">
        <v>613</v>
      </c>
      <c r="D5865" s="668">
        <v>8018</v>
      </c>
      <c r="E5865" s="647" t="s">
        <v>839</v>
      </c>
      <c r="F5865" s="647" t="s">
        <v>624</v>
      </c>
      <c r="G5865" s="647" t="s">
        <v>298</v>
      </c>
      <c r="H5865" s="647" t="s">
        <v>41</v>
      </c>
      <c r="I5865" s="647" t="s">
        <v>223</v>
      </c>
      <c r="J5865" s="647" t="s">
        <v>678</v>
      </c>
      <c r="K5865" s="647" t="s">
        <v>198</v>
      </c>
      <c r="L5865" s="647" t="s">
        <v>218</v>
      </c>
      <c r="M5865" s="682">
        <v>1203510</v>
      </c>
    </row>
    <row r="5866" spans="1:13">
      <c r="A5866" s="647" t="s">
        <v>6366</v>
      </c>
      <c r="B5866" s="647" t="s">
        <v>1795</v>
      </c>
      <c r="C5866" s="647" t="s">
        <v>613</v>
      </c>
      <c r="D5866" s="668">
        <v>8018</v>
      </c>
      <c r="E5866" s="647" t="s">
        <v>839</v>
      </c>
      <c r="F5866" s="647" t="s">
        <v>624</v>
      </c>
      <c r="G5866" s="647" t="s">
        <v>298</v>
      </c>
      <c r="H5866" s="647" t="s">
        <v>41</v>
      </c>
      <c r="I5866" s="647" t="s">
        <v>421</v>
      </c>
      <c r="J5866" s="647" t="s">
        <v>679</v>
      </c>
      <c r="K5866" s="647" t="s">
        <v>197</v>
      </c>
      <c r="L5866" s="647" t="s">
        <v>218</v>
      </c>
      <c r="M5866" s="682">
        <v>1224300</v>
      </c>
    </row>
    <row r="5867" spans="1:13">
      <c r="A5867" s="647" t="s">
        <v>6360</v>
      </c>
      <c r="B5867" s="647" t="s">
        <v>1795</v>
      </c>
      <c r="C5867" s="647" t="s">
        <v>613</v>
      </c>
      <c r="D5867" s="668">
        <v>8018</v>
      </c>
      <c r="E5867" s="647" t="s">
        <v>839</v>
      </c>
      <c r="F5867" s="647" t="s">
        <v>624</v>
      </c>
      <c r="G5867" s="647" t="s">
        <v>298</v>
      </c>
      <c r="H5867" s="647" t="s">
        <v>41</v>
      </c>
      <c r="I5867" s="647" t="s">
        <v>223</v>
      </c>
      <c r="J5867" s="647" t="s">
        <v>678</v>
      </c>
      <c r="K5867" s="647" t="s">
        <v>197</v>
      </c>
      <c r="L5867" s="647" t="s">
        <v>218</v>
      </c>
      <c r="M5867" s="682">
        <v>1337490</v>
      </c>
    </row>
    <row r="5868" spans="1:13">
      <c r="A5868" t="s">
        <v>14659</v>
      </c>
      <c r="B5868" t="s">
        <v>14578</v>
      </c>
      <c r="C5868" t="s">
        <v>1158</v>
      </c>
      <c r="D5868" s="664">
        <v>8021</v>
      </c>
      <c r="E5868" t="s">
        <v>787</v>
      </c>
      <c r="F5868" t="s">
        <v>242</v>
      </c>
      <c r="G5868" t="s">
        <v>242</v>
      </c>
      <c r="H5868" t="s">
        <v>41</v>
      </c>
      <c r="I5868" t="s">
        <v>425</v>
      </c>
      <c r="J5868" t="s">
        <v>435</v>
      </c>
      <c r="K5868" t="s">
        <v>887</v>
      </c>
      <c r="L5868" t="s">
        <v>32</v>
      </c>
      <c r="M5868" s="598">
        <v>452298</v>
      </c>
    </row>
    <row r="5869" spans="1:13">
      <c r="A5869" t="s">
        <v>14660</v>
      </c>
      <c r="B5869" t="s">
        <v>14580</v>
      </c>
      <c r="C5869" t="s">
        <v>1158</v>
      </c>
      <c r="D5869" s="664">
        <v>8021</v>
      </c>
      <c r="E5869" t="s">
        <v>787</v>
      </c>
      <c r="F5869" t="s">
        <v>242</v>
      </c>
      <c r="G5869" t="s">
        <v>242</v>
      </c>
      <c r="H5869" t="s">
        <v>41</v>
      </c>
      <c r="I5869" t="s">
        <v>425</v>
      </c>
      <c r="J5869" t="s">
        <v>435</v>
      </c>
      <c r="K5869" t="s">
        <v>886</v>
      </c>
      <c r="L5869" t="s">
        <v>32</v>
      </c>
      <c r="M5869" s="598">
        <v>503118</v>
      </c>
    </row>
    <row r="5870" spans="1:13">
      <c r="A5870" t="s">
        <v>14653</v>
      </c>
      <c r="B5870" t="s">
        <v>14578</v>
      </c>
      <c r="C5870" t="s">
        <v>1158</v>
      </c>
      <c r="D5870" s="664">
        <v>8021</v>
      </c>
      <c r="E5870" t="s">
        <v>787</v>
      </c>
      <c r="F5870" t="s">
        <v>242</v>
      </c>
      <c r="G5870" t="s">
        <v>242</v>
      </c>
      <c r="H5870" t="s">
        <v>41</v>
      </c>
      <c r="I5870" t="s">
        <v>424</v>
      </c>
      <c r="J5870" t="s">
        <v>434</v>
      </c>
      <c r="K5870" t="s">
        <v>887</v>
      </c>
      <c r="L5870" t="s">
        <v>32</v>
      </c>
      <c r="M5870" s="598">
        <v>541233</v>
      </c>
    </row>
    <row r="5871" spans="1:13">
      <c r="A5871" t="s">
        <v>14647</v>
      </c>
      <c r="B5871" t="s">
        <v>14578</v>
      </c>
      <c r="C5871" t="s">
        <v>1158</v>
      </c>
      <c r="D5871" s="664">
        <v>8021</v>
      </c>
      <c r="E5871" t="s">
        <v>787</v>
      </c>
      <c r="F5871" t="s">
        <v>242</v>
      </c>
      <c r="G5871" t="s">
        <v>242</v>
      </c>
      <c r="H5871" t="s">
        <v>41</v>
      </c>
      <c r="I5871" t="s">
        <v>423</v>
      </c>
      <c r="J5871" t="s">
        <v>433</v>
      </c>
      <c r="K5871" t="s">
        <v>887</v>
      </c>
      <c r="L5871" t="s">
        <v>32</v>
      </c>
      <c r="M5871" s="598">
        <v>579348</v>
      </c>
    </row>
    <row r="5872" spans="1:13">
      <c r="A5872" t="s">
        <v>14654</v>
      </c>
      <c r="B5872" t="s">
        <v>14580</v>
      </c>
      <c r="C5872" t="s">
        <v>1158</v>
      </c>
      <c r="D5872" s="664">
        <v>8021</v>
      </c>
      <c r="E5872" t="s">
        <v>787</v>
      </c>
      <c r="F5872" t="s">
        <v>242</v>
      </c>
      <c r="G5872" t="s">
        <v>242</v>
      </c>
      <c r="H5872" t="s">
        <v>41</v>
      </c>
      <c r="I5872" t="s">
        <v>424</v>
      </c>
      <c r="J5872" t="s">
        <v>434</v>
      </c>
      <c r="K5872" t="s">
        <v>886</v>
      </c>
      <c r="L5872" t="s">
        <v>32</v>
      </c>
      <c r="M5872" s="598">
        <v>602217</v>
      </c>
    </row>
    <row r="5873" spans="1:13">
      <c r="A5873" t="s">
        <v>14641</v>
      </c>
      <c r="B5873" t="s">
        <v>14578</v>
      </c>
      <c r="C5873" t="s">
        <v>1158</v>
      </c>
      <c r="D5873" s="664">
        <v>8021</v>
      </c>
      <c r="E5873" t="s">
        <v>787</v>
      </c>
      <c r="F5873" t="s">
        <v>242</v>
      </c>
      <c r="G5873" t="s">
        <v>242</v>
      </c>
      <c r="H5873" t="s">
        <v>41</v>
      </c>
      <c r="I5873" t="s">
        <v>422</v>
      </c>
      <c r="J5873" t="s">
        <v>432</v>
      </c>
      <c r="K5873" t="s">
        <v>887</v>
      </c>
      <c r="L5873" t="s">
        <v>32</v>
      </c>
      <c r="M5873" s="598">
        <v>640332</v>
      </c>
    </row>
    <row r="5874" spans="1:13">
      <c r="A5874" t="s">
        <v>14648</v>
      </c>
      <c r="B5874" t="s">
        <v>14580</v>
      </c>
      <c r="C5874" t="s">
        <v>1158</v>
      </c>
      <c r="D5874" s="664">
        <v>8021</v>
      </c>
      <c r="E5874" t="s">
        <v>787</v>
      </c>
      <c r="F5874" t="s">
        <v>242</v>
      </c>
      <c r="G5874" t="s">
        <v>242</v>
      </c>
      <c r="H5874" t="s">
        <v>41</v>
      </c>
      <c r="I5874" t="s">
        <v>423</v>
      </c>
      <c r="J5874" t="s">
        <v>433</v>
      </c>
      <c r="K5874" t="s">
        <v>886</v>
      </c>
      <c r="L5874" t="s">
        <v>32</v>
      </c>
      <c r="M5874" s="598">
        <v>642873</v>
      </c>
    </row>
    <row r="5875" spans="1:13">
      <c r="A5875" t="s">
        <v>14635</v>
      </c>
      <c r="B5875" t="s">
        <v>14578</v>
      </c>
      <c r="C5875" t="s">
        <v>1158</v>
      </c>
      <c r="D5875" s="664">
        <v>8021</v>
      </c>
      <c r="E5875" t="s">
        <v>787</v>
      </c>
      <c r="F5875" t="s">
        <v>242</v>
      </c>
      <c r="G5875" t="s">
        <v>242</v>
      </c>
      <c r="H5875" t="s">
        <v>41</v>
      </c>
      <c r="I5875" t="s">
        <v>421</v>
      </c>
      <c r="J5875" t="s">
        <v>431</v>
      </c>
      <c r="K5875" t="s">
        <v>887</v>
      </c>
      <c r="L5875" t="s">
        <v>32</v>
      </c>
      <c r="M5875" s="598">
        <v>678447</v>
      </c>
    </row>
    <row r="5876" spans="1:13">
      <c r="A5876" t="s">
        <v>14642</v>
      </c>
      <c r="B5876" t="s">
        <v>14580</v>
      </c>
      <c r="C5876" t="s">
        <v>1158</v>
      </c>
      <c r="D5876" s="664">
        <v>8021</v>
      </c>
      <c r="E5876" t="s">
        <v>787</v>
      </c>
      <c r="F5876" t="s">
        <v>242</v>
      </c>
      <c r="G5876" t="s">
        <v>242</v>
      </c>
      <c r="H5876" t="s">
        <v>41</v>
      </c>
      <c r="I5876" t="s">
        <v>422</v>
      </c>
      <c r="J5876" t="s">
        <v>432</v>
      </c>
      <c r="K5876" t="s">
        <v>886</v>
      </c>
      <c r="L5876" t="s">
        <v>32</v>
      </c>
      <c r="M5876" s="598">
        <v>714021</v>
      </c>
    </row>
    <row r="5877" spans="1:13">
      <c r="A5877" t="s">
        <v>14623</v>
      </c>
      <c r="B5877" t="s">
        <v>14578</v>
      </c>
      <c r="C5877" t="s">
        <v>1158</v>
      </c>
      <c r="D5877" s="664">
        <v>8021</v>
      </c>
      <c r="E5877" t="s">
        <v>787</v>
      </c>
      <c r="F5877" t="s">
        <v>242</v>
      </c>
      <c r="G5877" t="s">
        <v>242</v>
      </c>
      <c r="H5877" t="s">
        <v>41</v>
      </c>
      <c r="I5877" t="s">
        <v>50</v>
      </c>
      <c r="J5877" t="s">
        <v>179</v>
      </c>
      <c r="K5877" t="s">
        <v>887</v>
      </c>
      <c r="L5877" t="s">
        <v>32</v>
      </c>
      <c r="M5877" s="598">
        <v>741972</v>
      </c>
    </row>
    <row r="5878" spans="1:13">
      <c r="A5878" t="s">
        <v>14629</v>
      </c>
      <c r="B5878" t="s">
        <v>14578</v>
      </c>
      <c r="C5878" t="s">
        <v>1158</v>
      </c>
      <c r="D5878" s="664">
        <v>8021</v>
      </c>
      <c r="E5878" t="s">
        <v>787</v>
      </c>
      <c r="F5878" t="s">
        <v>242</v>
      </c>
      <c r="G5878" t="s">
        <v>242</v>
      </c>
      <c r="H5878" t="s">
        <v>41</v>
      </c>
      <c r="I5878" t="s">
        <v>223</v>
      </c>
      <c r="J5878" t="s">
        <v>181</v>
      </c>
      <c r="K5878" t="s">
        <v>887</v>
      </c>
      <c r="L5878" t="s">
        <v>32</v>
      </c>
      <c r="M5878" s="598">
        <v>741972</v>
      </c>
    </row>
    <row r="5879" spans="1:13">
      <c r="A5879" t="s">
        <v>14636</v>
      </c>
      <c r="B5879" t="s">
        <v>14580</v>
      </c>
      <c r="C5879" t="s">
        <v>1158</v>
      </c>
      <c r="D5879" s="664">
        <v>8021</v>
      </c>
      <c r="E5879" t="s">
        <v>787</v>
      </c>
      <c r="F5879" t="s">
        <v>242</v>
      </c>
      <c r="G5879" t="s">
        <v>242</v>
      </c>
      <c r="H5879" t="s">
        <v>41</v>
      </c>
      <c r="I5879" t="s">
        <v>421</v>
      </c>
      <c r="J5879" t="s">
        <v>431</v>
      </c>
      <c r="K5879" t="s">
        <v>886</v>
      </c>
      <c r="L5879" t="s">
        <v>32</v>
      </c>
      <c r="M5879" s="598">
        <v>754677</v>
      </c>
    </row>
    <row r="5880" spans="1:13">
      <c r="A5880" t="s">
        <v>14617</v>
      </c>
      <c r="B5880" t="s">
        <v>14578</v>
      </c>
      <c r="C5880" t="s">
        <v>1158</v>
      </c>
      <c r="D5880" s="664">
        <v>8021</v>
      </c>
      <c r="E5880" t="s">
        <v>787</v>
      </c>
      <c r="F5880" t="s">
        <v>242</v>
      </c>
      <c r="G5880" t="s">
        <v>242</v>
      </c>
      <c r="H5880" t="s">
        <v>41</v>
      </c>
      <c r="I5880" t="s">
        <v>48</v>
      </c>
      <c r="J5880" t="s">
        <v>177</v>
      </c>
      <c r="K5880" t="s">
        <v>887</v>
      </c>
      <c r="L5880" t="s">
        <v>32</v>
      </c>
      <c r="M5880" s="598">
        <v>792792</v>
      </c>
    </row>
    <row r="5881" spans="1:13">
      <c r="A5881" t="s">
        <v>14657</v>
      </c>
      <c r="B5881" t="s">
        <v>14574</v>
      </c>
      <c r="C5881" t="s">
        <v>1158</v>
      </c>
      <c r="D5881" s="664">
        <v>8021</v>
      </c>
      <c r="E5881" t="s">
        <v>787</v>
      </c>
      <c r="F5881" t="s">
        <v>242</v>
      </c>
      <c r="G5881" t="s">
        <v>242</v>
      </c>
      <c r="H5881" t="s">
        <v>41</v>
      </c>
      <c r="I5881" t="s">
        <v>425</v>
      </c>
      <c r="J5881" t="s">
        <v>435</v>
      </c>
      <c r="K5881" t="s">
        <v>887</v>
      </c>
      <c r="L5881" t="s">
        <v>34</v>
      </c>
      <c r="M5881" s="598">
        <v>815661</v>
      </c>
    </row>
    <row r="5882" spans="1:13">
      <c r="A5882" t="s">
        <v>14624</v>
      </c>
      <c r="B5882" t="s">
        <v>14580</v>
      </c>
      <c r="C5882" t="s">
        <v>1158</v>
      </c>
      <c r="D5882" s="664">
        <v>8021</v>
      </c>
      <c r="E5882" t="s">
        <v>787</v>
      </c>
      <c r="F5882" t="s">
        <v>242</v>
      </c>
      <c r="G5882" t="s">
        <v>242</v>
      </c>
      <c r="H5882" t="s">
        <v>41</v>
      </c>
      <c r="I5882" t="s">
        <v>50</v>
      </c>
      <c r="J5882" t="s">
        <v>179</v>
      </c>
      <c r="K5882" t="s">
        <v>886</v>
      </c>
      <c r="L5882" t="s">
        <v>32</v>
      </c>
      <c r="M5882" s="598">
        <v>825825</v>
      </c>
    </row>
    <row r="5883" spans="1:13">
      <c r="A5883" t="s">
        <v>14630</v>
      </c>
      <c r="B5883" t="s">
        <v>14580</v>
      </c>
      <c r="C5883" t="s">
        <v>1158</v>
      </c>
      <c r="D5883" s="664">
        <v>8021</v>
      </c>
      <c r="E5883" t="s">
        <v>787</v>
      </c>
      <c r="F5883" t="s">
        <v>242</v>
      </c>
      <c r="G5883" t="s">
        <v>242</v>
      </c>
      <c r="H5883" t="s">
        <v>41</v>
      </c>
      <c r="I5883" t="s">
        <v>223</v>
      </c>
      <c r="J5883" t="s">
        <v>181</v>
      </c>
      <c r="K5883" t="s">
        <v>886</v>
      </c>
      <c r="L5883" t="s">
        <v>32</v>
      </c>
      <c r="M5883" s="598">
        <v>825825</v>
      </c>
    </row>
    <row r="5884" spans="1:13">
      <c r="A5884" t="s">
        <v>14611</v>
      </c>
      <c r="B5884" t="s">
        <v>14578</v>
      </c>
      <c r="C5884" t="s">
        <v>1158</v>
      </c>
      <c r="D5884" s="664">
        <v>8021</v>
      </c>
      <c r="E5884" t="s">
        <v>787</v>
      </c>
      <c r="F5884" t="s">
        <v>242</v>
      </c>
      <c r="G5884" t="s">
        <v>242</v>
      </c>
      <c r="H5884" t="s">
        <v>41</v>
      </c>
      <c r="I5884" t="s">
        <v>221</v>
      </c>
      <c r="J5884" t="s">
        <v>175</v>
      </c>
      <c r="K5884" t="s">
        <v>887</v>
      </c>
      <c r="L5884" t="s">
        <v>32</v>
      </c>
      <c r="M5884" s="598">
        <v>843612</v>
      </c>
    </row>
    <row r="5885" spans="1:13">
      <c r="A5885" t="s">
        <v>14605</v>
      </c>
      <c r="B5885" t="s">
        <v>14578</v>
      </c>
      <c r="C5885" t="s">
        <v>1158</v>
      </c>
      <c r="D5885" s="664">
        <v>8021</v>
      </c>
      <c r="E5885" t="s">
        <v>787</v>
      </c>
      <c r="F5885" t="s">
        <v>242</v>
      </c>
      <c r="G5885" t="s">
        <v>242</v>
      </c>
      <c r="H5885" t="s">
        <v>41</v>
      </c>
      <c r="I5885" t="s">
        <v>46</v>
      </c>
      <c r="J5885" t="s">
        <v>173</v>
      </c>
      <c r="K5885" t="s">
        <v>887</v>
      </c>
      <c r="L5885" t="s">
        <v>32</v>
      </c>
      <c r="M5885" s="598">
        <v>881727</v>
      </c>
    </row>
    <row r="5886" spans="1:13">
      <c r="A5886" t="s">
        <v>14618</v>
      </c>
      <c r="B5886" t="s">
        <v>14580</v>
      </c>
      <c r="C5886" t="s">
        <v>1158</v>
      </c>
      <c r="D5886" s="664">
        <v>8021</v>
      </c>
      <c r="E5886" t="s">
        <v>787</v>
      </c>
      <c r="F5886" t="s">
        <v>242</v>
      </c>
      <c r="G5886" t="s">
        <v>242</v>
      </c>
      <c r="H5886" t="s">
        <v>41</v>
      </c>
      <c r="I5886" t="s">
        <v>48</v>
      </c>
      <c r="J5886" t="s">
        <v>177</v>
      </c>
      <c r="K5886" t="s">
        <v>886</v>
      </c>
      <c r="L5886" t="s">
        <v>32</v>
      </c>
      <c r="M5886" s="598">
        <v>881727</v>
      </c>
    </row>
    <row r="5887" spans="1:13">
      <c r="A5887" t="s">
        <v>14658</v>
      </c>
      <c r="B5887" t="s">
        <v>14576</v>
      </c>
      <c r="C5887" t="s">
        <v>1158</v>
      </c>
      <c r="D5887" s="664">
        <v>8021</v>
      </c>
      <c r="E5887" t="s">
        <v>787</v>
      </c>
      <c r="F5887" t="s">
        <v>242</v>
      </c>
      <c r="G5887" t="s">
        <v>242</v>
      </c>
      <c r="H5887" t="s">
        <v>41</v>
      </c>
      <c r="I5887" t="s">
        <v>425</v>
      </c>
      <c r="J5887" t="s">
        <v>435</v>
      </c>
      <c r="K5887" t="s">
        <v>886</v>
      </c>
      <c r="L5887" t="s">
        <v>34</v>
      </c>
      <c r="M5887" s="598">
        <v>904596</v>
      </c>
    </row>
    <row r="5888" spans="1:13">
      <c r="A5888" t="s">
        <v>14587</v>
      </c>
      <c r="B5888" t="s">
        <v>14578</v>
      </c>
      <c r="C5888" t="s">
        <v>1158</v>
      </c>
      <c r="D5888" s="664">
        <v>8021</v>
      </c>
      <c r="E5888" t="s">
        <v>787</v>
      </c>
      <c r="F5888" t="s">
        <v>242</v>
      </c>
      <c r="G5888" t="s">
        <v>242</v>
      </c>
      <c r="H5888" t="s">
        <v>41</v>
      </c>
      <c r="I5888" t="s">
        <v>42</v>
      </c>
      <c r="J5888" t="s">
        <v>60</v>
      </c>
      <c r="K5888" t="s">
        <v>887</v>
      </c>
      <c r="L5888" t="s">
        <v>32</v>
      </c>
      <c r="M5888" s="598">
        <v>930006</v>
      </c>
    </row>
    <row r="5889" spans="1:13">
      <c r="A5889" t="s">
        <v>14593</v>
      </c>
      <c r="B5889" t="s">
        <v>14578</v>
      </c>
      <c r="C5889" t="s">
        <v>1158</v>
      </c>
      <c r="D5889" s="664">
        <v>8021</v>
      </c>
      <c r="E5889" t="s">
        <v>787</v>
      </c>
      <c r="F5889" t="s">
        <v>242</v>
      </c>
      <c r="G5889" t="s">
        <v>242</v>
      </c>
      <c r="H5889" t="s">
        <v>41</v>
      </c>
      <c r="I5889" t="s">
        <v>219</v>
      </c>
      <c r="J5889" t="s">
        <v>62</v>
      </c>
      <c r="K5889" t="s">
        <v>887</v>
      </c>
      <c r="L5889" t="s">
        <v>32</v>
      </c>
      <c r="M5889" s="598">
        <v>930006</v>
      </c>
    </row>
    <row r="5890" spans="1:13">
      <c r="A5890" t="s">
        <v>14599</v>
      </c>
      <c r="B5890" t="s">
        <v>14578</v>
      </c>
      <c r="C5890" t="s">
        <v>1158</v>
      </c>
      <c r="D5890" s="664">
        <v>8021</v>
      </c>
      <c r="E5890" t="s">
        <v>787</v>
      </c>
      <c r="F5890" t="s">
        <v>242</v>
      </c>
      <c r="G5890" t="s">
        <v>242</v>
      </c>
      <c r="H5890" t="s">
        <v>41</v>
      </c>
      <c r="I5890" t="s">
        <v>44</v>
      </c>
      <c r="J5890" t="s">
        <v>171</v>
      </c>
      <c r="K5890" t="s">
        <v>887</v>
      </c>
      <c r="L5890" t="s">
        <v>32</v>
      </c>
      <c r="M5890" s="598">
        <v>930006</v>
      </c>
    </row>
    <row r="5891" spans="1:13">
      <c r="A5891" t="s">
        <v>14612</v>
      </c>
      <c r="B5891" t="s">
        <v>14580</v>
      </c>
      <c r="C5891" t="s">
        <v>1158</v>
      </c>
      <c r="D5891" s="664">
        <v>8021</v>
      </c>
      <c r="E5891" t="s">
        <v>787</v>
      </c>
      <c r="F5891" t="s">
        <v>242</v>
      </c>
      <c r="G5891" t="s">
        <v>242</v>
      </c>
      <c r="H5891" t="s">
        <v>41</v>
      </c>
      <c r="I5891" t="s">
        <v>221</v>
      </c>
      <c r="J5891" t="s">
        <v>175</v>
      </c>
      <c r="K5891" t="s">
        <v>886</v>
      </c>
      <c r="L5891" t="s">
        <v>32</v>
      </c>
      <c r="M5891" s="598">
        <v>937629</v>
      </c>
    </row>
    <row r="5892" spans="1:13">
      <c r="A5892" t="s">
        <v>14651</v>
      </c>
      <c r="B5892" t="s">
        <v>14574</v>
      </c>
      <c r="C5892" t="s">
        <v>1158</v>
      </c>
      <c r="D5892" s="664">
        <v>8021</v>
      </c>
      <c r="E5892" t="s">
        <v>787</v>
      </c>
      <c r="F5892" t="s">
        <v>242</v>
      </c>
      <c r="G5892" t="s">
        <v>242</v>
      </c>
      <c r="H5892" t="s">
        <v>41</v>
      </c>
      <c r="I5892" t="s">
        <v>424</v>
      </c>
      <c r="J5892" t="s">
        <v>434</v>
      </c>
      <c r="K5892" t="s">
        <v>887</v>
      </c>
      <c r="L5892" t="s">
        <v>34</v>
      </c>
      <c r="M5892" s="598">
        <v>973203</v>
      </c>
    </row>
    <row r="5893" spans="1:13">
      <c r="A5893" t="s">
        <v>14606</v>
      </c>
      <c r="B5893" t="s">
        <v>14580</v>
      </c>
      <c r="C5893" t="s">
        <v>1158</v>
      </c>
      <c r="D5893" s="664">
        <v>8021</v>
      </c>
      <c r="E5893" t="s">
        <v>787</v>
      </c>
      <c r="F5893" t="s">
        <v>242</v>
      </c>
      <c r="G5893" t="s">
        <v>242</v>
      </c>
      <c r="H5893" t="s">
        <v>41</v>
      </c>
      <c r="I5893" t="s">
        <v>46</v>
      </c>
      <c r="J5893" t="s">
        <v>173</v>
      </c>
      <c r="K5893" t="s">
        <v>886</v>
      </c>
      <c r="L5893" t="s">
        <v>32</v>
      </c>
      <c r="M5893" s="598">
        <v>978285</v>
      </c>
    </row>
    <row r="5894" spans="1:13">
      <c r="A5894" t="s">
        <v>14577</v>
      </c>
      <c r="B5894" t="s">
        <v>14578</v>
      </c>
      <c r="C5894" t="s">
        <v>1158</v>
      </c>
      <c r="D5894" s="664">
        <v>8021</v>
      </c>
      <c r="E5894" t="s">
        <v>787</v>
      </c>
      <c r="F5894" t="s">
        <v>242</v>
      </c>
      <c r="G5894" t="s">
        <v>242</v>
      </c>
      <c r="H5894" t="s">
        <v>41</v>
      </c>
      <c r="I5894" t="s">
        <v>324</v>
      </c>
      <c r="J5894" t="s">
        <v>786</v>
      </c>
      <c r="K5894" t="s">
        <v>887</v>
      </c>
      <c r="L5894" t="s">
        <v>32</v>
      </c>
      <c r="M5894" s="598">
        <v>980826</v>
      </c>
    </row>
    <row r="5895" spans="1:13">
      <c r="A5895" t="s">
        <v>14588</v>
      </c>
      <c r="B5895" t="s">
        <v>14580</v>
      </c>
      <c r="C5895" t="s">
        <v>1158</v>
      </c>
      <c r="D5895" s="664">
        <v>8021</v>
      </c>
      <c r="E5895" t="s">
        <v>787</v>
      </c>
      <c r="F5895" t="s">
        <v>242</v>
      </c>
      <c r="G5895" t="s">
        <v>242</v>
      </c>
      <c r="H5895" t="s">
        <v>41</v>
      </c>
      <c r="I5895" t="s">
        <v>42</v>
      </c>
      <c r="J5895" t="s">
        <v>60</v>
      </c>
      <c r="K5895" t="s">
        <v>886</v>
      </c>
      <c r="L5895" t="s">
        <v>32</v>
      </c>
      <c r="M5895" s="598">
        <v>1034187</v>
      </c>
    </row>
    <row r="5896" spans="1:13">
      <c r="A5896" t="s">
        <v>14594</v>
      </c>
      <c r="B5896" t="s">
        <v>14580</v>
      </c>
      <c r="C5896" t="s">
        <v>1158</v>
      </c>
      <c r="D5896" s="664">
        <v>8021</v>
      </c>
      <c r="E5896" t="s">
        <v>787</v>
      </c>
      <c r="F5896" t="s">
        <v>242</v>
      </c>
      <c r="G5896" t="s">
        <v>242</v>
      </c>
      <c r="H5896" t="s">
        <v>41</v>
      </c>
      <c r="I5896" t="s">
        <v>219</v>
      </c>
      <c r="J5896" t="s">
        <v>62</v>
      </c>
      <c r="K5896" t="s">
        <v>886</v>
      </c>
      <c r="L5896" t="s">
        <v>32</v>
      </c>
      <c r="M5896" s="598">
        <v>1034187</v>
      </c>
    </row>
    <row r="5897" spans="1:13">
      <c r="A5897" t="s">
        <v>14600</v>
      </c>
      <c r="B5897" t="s">
        <v>14580</v>
      </c>
      <c r="C5897" t="s">
        <v>1158</v>
      </c>
      <c r="D5897" s="664">
        <v>8021</v>
      </c>
      <c r="E5897" t="s">
        <v>787</v>
      </c>
      <c r="F5897" t="s">
        <v>242</v>
      </c>
      <c r="G5897" t="s">
        <v>242</v>
      </c>
      <c r="H5897" t="s">
        <v>41</v>
      </c>
      <c r="I5897" t="s">
        <v>44</v>
      </c>
      <c r="J5897" t="s">
        <v>171</v>
      </c>
      <c r="K5897" t="s">
        <v>886</v>
      </c>
      <c r="L5897" t="s">
        <v>32</v>
      </c>
      <c r="M5897" s="598">
        <v>1034187</v>
      </c>
    </row>
    <row r="5898" spans="1:13">
      <c r="A5898" t="s">
        <v>14645</v>
      </c>
      <c r="B5898" t="s">
        <v>14574</v>
      </c>
      <c r="C5898" t="s">
        <v>1158</v>
      </c>
      <c r="D5898" s="664">
        <v>8021</v>
      </c>
      <c r="E5898" t="s">
        <v>787</v>
      </c>
      <c r="F5898" t="s">
        <v>242</v>
      </c>
      <c r="G5898" t="s">
        <v>242</v>
      </c>
      <c r="H5898" t="s">
        <v>41</v>
      </c>
      <c r="I5898" t="s">
        <v>423</v>
      </c>
      <c r="J5898" t="s">
        <v>433</v>
      </c>
      <c r="K5898" t="s">
        <v>887</v>
      </c>
      <c r="L5898" t="s">
        <v>34</v>
      </c>
      <c r="M5898" s="598">
        <v>1041810</v>
      </c>
    </row>
    <row r="5899" spans="1:13">
      <c r="A5899" t="s">
        <v>14652</v>
      </c>
      <c r="B5899" t="s">
        <v>14576</v>
      </c>
      <c r="C5899" t="s">
        <v>1158</v>
      </c>
      <c r="D5899" s="664">
        <v>8021</v>
      </c>
      <c r="E5899" t="s">
        <v>787</v>
      </c>
      <c r="F5899" t="s">
        <v>242</v>
      </c>
      <c r="G5899" t="s">
        <v>242</v>
      </c>
      <c r="H5899" t="s">
        <v>41</v>
      </c>
      <c r="I5899" t="s">
        <v>424</v>
      </c>
      <c r="J5899" t="s">
        <v>434</v>
      </c>
      <c r="K5899" t="s">
        <v>886</v>
      </c>
      <c r="L5899" t="s">
        <v>34</v>
      </c>
      <c r="M5899" s="598">
        <v>1082466</v>
      </c>
    </row>
    <row r="5900" spans="1:13">
      <c r="A5900" t="s">
        <v>14579</v>
      </c>
      <c r="B5900" t="s">
        <v>14580</v>
      </c>
      <c r="C5900" t="s">
        <v>1158</v>
      </c>
      <c r="D5900" s="664">
        <v>8021</v>
      </c>
      <c r="E5900" t="s">
        <v>787</v>
      </c>
      <c r="F5900" t="s">
        <v>242</v>
      </c>
      <c r="G5900" t="s">
        <v>242</v>
      </c>
      <c r="H5900" t="s">
        <v>41</v>
      </c>
      <c r="I5900" t="s">
        <v>324</v>
      </c>
      <c r="J5900" t="s">
        <v>786</v>
      </c>
      <c r="K5900" t="s">
        <v>886</v>
      </c>
      <c r="L5900" t="s">
        <v>32</v>
      </c>
      <c r="M5900" s="598">
        <v>1090089</v>
      </c>
    </row>
    <row r="5901" spans="1:13">
      <c r="A5901" t="s">
        <v>14639</v>
      </c>
      <c r="B5901" t="s">
        <v>14574</v>
      </c>
      <c r="C5901" t="s">
        <v>1158</v>
      </c>
      <c r="D5901" s="664">
        <v>8021</v>
      </c>
      <c r="E5901" t="s">
        <v>787</v>
      </c>
      <c r="F5901" t="s">
        <v>242</v>
      </c>
      <c r="G5901" t="s">
        <v>242</v>
      </c>
      <c r="H5901" t="s">
        <v>41</v>
      </c>
      <c r="I5901" t="s">
        <v>422</v>
      </c>
      <c r="J5901" t="s">
        <v>432</v>
      </c>
      <c r="K5901" t="s">
        <v>887</v>
      </c>
      <c r="L5901" t="s">
        <v>34</v>
      </c>
      <c r="M5901" s="598">
        <v>1153614</v>
      </c>
    </row>
    <row r="5902" spans="1:13">
      <c r="A5902" t="s">
        <v>14661</v>
      </c>
      <c r="B5902" t="s">
        <v>14582</v>
      </c>
      <c r="C5902" t="s">
        <v>1158</v>
      </c>
      <c r="D5902" s="664">
        <v>8021</v>
      </c>
      <c r="E5902" t="s">
        <v>787</v>
      </c>
      <c r="F5902" t="s">
        <v>242</v>
      </c>
      <c r="G5902" t="s">
        <v>242</v>
      </c>
      <c r="H5902" t="s">
        <v>41</v>
      </c>
      <c r="I5902" t="s">
        <v>425</v>
      </c>
      <c r="J5902" t="s">
        <v>435</v>
      </c>
      <c r="K5902" t="s">
        <v>887</v>
      </c>
      <c r="L5902" t="s">
        <v>218</v>
      </c>
      <c r="M5902" s="598">
        <v>1153614</v>
      </c>
    </row>
    <row r="5903" spans="1:13">
      <c r="A5903" t="s">
        <v>14646</v>
      </c>
      <c r="B5903" t="s">
        <v>14576</v>
      </c>
      <c r="C5903" t="s">
        <v>1158</v>
      </c>
      <c r="D5903" s="664">
        <v>8021</v>
      </c>
      <c r="E5903" t="s">
        <v>787</v>
      </c>
      <c r="F5903" t="s">
        <v>242</v>
      </c>
      <c r="G5903" t="s">
        <v>242</v>
      </c>
      <c r="H5903" t="s">
        <v>41</v>
      </c>
      <c r="I5903" t="s">
        <v>423</v>
      </c>
      <c r="J5903" t="s">
        <v>433</v>
      </c>
      <c r="K5903" t="s">
        <v>886</v>
      </c>
      <c r="L5903" t="s">
        <v>34</v>
      </c>
      <c r="M5903" s="598">
        <v>1156155</v>
      </c>
    </row>
    <row r="5904" spans="1:13">
      <c r="A5904" t="s">
        <v>14633</v>
      </c>
      <c r="B5904" t="s">
        <v>14574</v>
      </c>
      <c r="C5904" t="s">
        <v>1158</v>
      </c>
      <c r="D5904" s="664">
        <v>8021</v>
      </c>
      <c r="E5904" t="s">
        <v>787</v>
      </c>
      <c r="F5904" t="s">
        <v>242</v>
      </c>
      <c r="G5904" t="s">
        <v>242</v>
      </c>
      <c r="H5904" t="s">
        <v>41</v>
      </c>
      <c r="I5904" t="s">
        <v>421</v>
      </c>
      <c r="J5904" t="s">
        <v>431</v>
      </c>
      <c r="K5904" t="s">
        <v>887</v>
      </c>
      <c r="L5904" t="s">
        <v>34</v>
      </c>
      <c r="M5904" s="598">
        <v>1222221</v>
      </c>
    </row>
    <row r="5905" spans="1:13">
      <c r="A5905" t="s">
        <v>14640</v>
      </c>
      <c r="B5905" t="s">
        <v>14576</v>
      </c>
      <c r="C5905" t="s">
        <v>1158</v>
      </c>
      <c r="D5905" s="664">
        <v>8021</v>
      </c>
      <c r="E5905" t="s">
        <v>787</v>
      </c>
      <c r="F5905" t="s">
        <v>242</v>
      </c>
      <c r="G5905" t="s">
        <v>242</v>
      </c>
      <c r="H5905" t="s">
        <v>41</v>
      </c>
      <c r="I5905" t="s">
        <v>422</v>
      </c>
      <c r="J5905" t="s">
        <v>432</v>
      </c>
      <c r="K5905" t="s">
        <v>886</v>
      </c>
      <c r="L5905" t="s">
        <v>34</v>
      </c>
      <c r="M5905" s="598">
        <v>1283205</v>
      </c>
    </row>
    <row r="5906" spans="1:13">
      <c r="A5906" t="s">
        <v>14662</v>
      </c>
      <c r="B5906" t="s">
        <v>14584</v>
      </c>
      <c r="C5906" t="s">
        <v>1158</v>
      </c>
      <c r="D5906" s="664">
        <v>8021</v>
      </c>
      <c r="E5906" t="s">
        <v>787</v>
      </c>
      <c r="F5906" t="s">
        <v>242</v>
      </c>
      <c r="G5906" t="s">
        <v>242</v>
      </c>
      <c r="H5906" t="s">
        <v>41</v>
      </c>
      <c r="I5906" t="s">
        <v>425</v>
      </c>
      <c r="J5906" t="s">
        <v>435</v>
      </c>
      <c r="K5906" t="s">
        <v>886</v>
      </c>
      <c r="L5906" t="s">
        <v>218</v>
      </c>
      <c r="M5906" s="598">
        <v>1283205</v>
      </c>
    </row>
    <row r="5907" spans="1:13">
      <c r="A5907" t="s">
        <v>14621</v>
      </c>
      <c r="B5907" t="s">
        <v>14574</v>
      </c>
      <c r="C5907" t="s">
        <v>1158</v>
      </c>
      <c r="D5907" s="664">
        <v>8021</v>
      </c>
      <c r="E5907" t="s">
        <v>787</v>
      </c>
      <c r="F5907" t="s">
        <v>242</v>
      </c>
      <c r="G5907" t="s">
        <v>242</v>
      </c>
      <c r="H5907" t="s">
        <v>41</v>
      </c>
      <c r="I5907" t="s">
        <v>50</v>
      </c>
      <c r="J5907" t="s">
        <v>179</v>
      </c>
      <c r="K5907" t="s">
        <v>887</v>
      </c>
      <c r="L5907" t="s">
        <v>34</v>
      </c>
      <c r="M5907" s="598">
        <v>1336566</v>
      </c>
    </row>
    <row r="5908" spans="1:13">
      <c r="A5908" t="s">
        <v>14627</v>
      </c>
      <c r="B5908" t="s">
        <v>14574</v>
      </c>
      <c r="C5908" t="s">
        <v>1158</v>
      </c>
      <c r="D5908" s="664">
        <v>8021</v>
      </c>
      <c r="E5908" t="s">
        <v>787</v>
      </c>
      <c r="F5908" t="s">
        <v>242</v>
      </c>
      <c r="G5908" t="s">
        <v>242</v>
      </c>
      <c r="H5908" t="s">
        <v>41</v>
      </c>
      <c r="I5908" t="s">
        <v>223</v>
      </c>
      <c r="J5908" t="s">
        <v>181</v>
      </c>
      <c r="K5908" t="s">
        <v>887</v>
      </c>
      <c r="L5908" t="s">
        <v>34</v>
      </c>
      <c r="M5908" s="598">
        <v>1336566</v>
      </c>
    </row>
    <row r="5909" spans="1:13">
      <c r="A5909" t="s">
        <v>14634</v>
      </c>
      <c r="B5909" t="s">
        <v>14576</v>
      </c>
      <c r="C5909" t="s">
        <v>1158</v>
      </c>
      <c r="D5909" s="664">
        <v>8021</v>
      </c>
      <c r="E5909" t="s">
        <v>787</v>
      </c>
      <c r="F5909" t="s">
        <v>242</v>
      </c>
      <c r="G5909" t="s">
        <v>242</v>
      </c>
      <c r="H5909" t="s">
        <v>41</v>
      </c>
      <c r="I5909" t="s">
        <v>421</v>
      </c>
      <c r="J5909" t="s">
        <v>431</v>
      </c>
      <c r="K5909" t="s">
        <v>886</v>
      </c>
      <c r="L5909" t="s">
        <v>34</v>
      </c>
      <c r="M5909" s="598">
        <v>1359435</v>
      </c>
    </row>
    <row r="5910" spans="1:13">
      <c r="A5910" t="s">
        <v>14655</v>
      </c>
      <c r="B5910" t="s">
        <v>14582</v>
      </c>
      <c r="C5910" t="s">
        <v>1158</v>
      </c>
      <c r="D5910" s="664">
        <v>8021</v>
      </c>
      <c r="E5910" t="s">
        <v>787</v>
      </c>
      <c r="F5910" t="s">
        <v>242</v>
      </c>
      <c r="G5910" t="s">
        <v>242</v>
      </c>
      <c r="H5910" t="s">
        <v>41</v>
      </c>
      <c r="I5910" t="s">
        <v>424</v>
      </c>
      <c r="J5910" t="s">
        <v>434</v>
      </c>
      <c r="K5910" t="s">
        <v>887</v>
      </c>
      <c r="L5910" t="s">
        <v>218</v>
      </c>
      <c r="M5910" s="598">
        <v>1379763</v>
      </c>
    </row>
    <row r="5911" spans="1:13">
      <c r="A5911" t="s">
        <v>14615</v>
      </c>
      <c r="B5911" t="s">
        <v>14574</v>
      </c>
      <c r="C5911" t="s">
        <v>1158</v>
      </c>
      <c r="D5911" s="664">
        <v>8021</v>
      </c>
      <c r="E5911" t="s">
        <v>787</v>
      </c>
      <c r="F5911" t="s">
        <v>242</v>
      </c>
      <c r="G5911" t="s">
        <v>242</v>
      </c>
      <c r="H5911" t="s">
        <v>41</v>
      </c>
      <c r="I5911" t="s">
        <v>48</v>
      </c>
      <c r="J5911" t="s">
        <v>177</v>
      </c>
      <c r="K5911" t="s">
        <v>887</v>
      </c>
      <c r="L5911" t="s">
        <v>34</v>
      </c>
      <c r="M5911" s="598">
        <v>1425501</v>
      </c>
    </row>
    <row r="5912" spans="1:13">
      <c r="A5912" t="s">
        <v>14649</v>
      </c>
      <c r="B5912" t="s">
        <v>14582</v>
      </c>
      <c r="C5912" t="s">
        <v>1158</v>
      </c>
      <c r="D5912" s="664">
        <v>8021</v>
      </c>
      <c r="E5912" t="s">
        <v>787</v>
      </c>
      <c r="F5912" t="s">
        <v>242</v>
      </c>
      <c r="G5912" t="s">
        <v>242</v>
      </c>
      <c r="H5912" t="s">
        <v>41</v>
      </c>
      <c r="I5912" t="s">
        <v>423</v>
      </c>
      <c r="J5912" t="s">
        <v>433</v>
      </c>
      <c r="K5912" t="s">
        <v>887</v>
      </c>
      <c r="L5912" t="s">
        <v>218</v>
      </c>
      <c r="M5912" s="598">
        <v>1476321</v>
      </c>
    </row>
    <row r="5913" spans="1:13">
      <c r="A5913" t="s">
        <v>14622</v>
      </c>
      <c r="B5913" t="s">
        <v>14576</v>
      </c>
      <c r="C5913" t="s">
        <v>1158</v>
      </c>
      <c r="D5913" s="664">
        <v>8021</v>
      </c>
      <c r="E5913" t="s">
        <v>787</v>
      </c>
      <c r="F5913" t="s">
        <v>242</v>
      </c>
      <c r="G5913" t="s">
        <v>242</v>
      </c>
      <c r="H5913" t="s">
        <v>41</v>
      </c>
      <c r="I5913" t="s">
        <v>50</v>
      </c>
      <c r="J5913" t="s">
        <v>179</v>
      </c>
      <c r="K5913" t="s">
        <v>886</v>
      </c>
      <c r="L5913" t="s">
        <v>34</v>
      </c>
      <c r="M5913" s="598">
        <v>1483944</v>
      </c>
    </row>
    <row r="5914" spans="1:13">
      <c r="A5914" t="s">
        <v>14628</v>
      </c>
      <c r="B5914" t="s">
        <v>14576</v>
      </c>
      <c r="C5914" t="s">
        <v>1158</v>
      </c>
      <c r="D5914" s="664">
        <v>8021</v>
      </c>
      <c r="E5914" t="s">
        <v>787</v>
      </c>
      <c r="F5914" t="s">
        <v>242</v>
      </c>
      <c r="G5914" t="s">
        <v>242</v>
      </c>
      <c r="H5914" t="s">
        <v>41</v>
      </c>
      <c r="I5914" t="s">
        <v>223</v>
      </c>
      <c r="J5914" t="s">
        <v>181</v>
      </c>
      <c r="K5914" t="s">
        <v>886</v>
      </c>
      <c r="L5914" t="s">
        <v>34</v>
      </c>
      <c r="M5914" s="598">
        <v>1483944</v>
      </c>
    </row>
    <row r="5915" spans="1:13">
      <c r="A5915" t="s">
        <v>14609</v>
      </c>
      <c r="B5915" t="s">
        <v>14574</v>
      </c>
      <c r="C5915" t="s">
        <v>1158</v>
      </c>
      <c r="D5915" s="664">
        <v>8021</v>
      </c>
      <c r="E5915" t="s">
        <v>787</v>
      </c>
      <c r="F5915" t="s">
        <v>242</v>
      </c>
      <c r="G5915" t="s">
        <v>242</v>
      </c>
      <c r="H5915" t="s">
        <v>41</v>
      </c>
      <c r="I5915" t="s">
        <v>221</v>
      </c>
      <c r="J5915" t="s">
        <v>175</v>
      </c>
      <c r="K5915" t="s">
        <v>887</v>
      </c>
      <c r="L5915" t="s">
        <v>34</v>
      </c>
      <c r="M5915" s="598">
        <v>1516977</v>
      </c>
    </row>
    <row r="5916" spans="1:13">
      <c r="A5916" t="s">
        <v>14656</v>
      </c>
      <c r="B5916" t="s">
        <v>14584</v>
      </c>
      <c r="C5916" t="s">
        <v>1158</v>
      </c>
      <c r="D5916" s="664">
        <v>8021</v>
      </c>
      <c r="E5916" t="s">
        <v>787</v>
      </c>
      <c r="F5916" t="s">
        <v>242</v>
      </c>
      <c r="G5916" t="s">
        <v>242</v>
      </c>
      <c r="H5916" t="s">
        <v>41</v>
      </c>
      <c r="I5916" t="s">
        <v>424</v>
      </c>
      <c r="J5916" t="s">
        <v>434</v>
      </c>
      <c r="K5916" t="s">
        <v>886</v>
      </c>
      <c r="L5916" t="s">
        <v>218</v>
      </c>
      <c r="M5916" s="598">
        <v>1532223</v>
      </c>
    </row>
    <row r="5917" spans="1:13">
      <c r="A5917" t="s">
        <v>14603</v>
      </c>
      <c r="B5917" t="s">
        <v>14574</v>
      </c>
      <c r="C5917" t="s">
        <v>1158</v>
      </c>
      <c r="D5917" s="664">
        <v>8021</v>
      </c>
      <c r="E5917" t="s">
        <v>787</v>
      </c>
      <c r="F5917" t="s">
        <v>242</v>
      </c>
      <c r="G5917" t="s">
        <v>242</v>
      </c>
      <c r="H5917" t="s">
        <v>41</v>
      </c>
      <c r="I5917" t="s">
        <v>46</v>
      </c>
      <c r="J5917" t="s">
        <v>173</v>
      </c>
      <c r="K5917" t="s">
        <v>887</v>
      </c>
      <c r="L5917" t="s">
        <v>34</v>
      </c>
      <c r="M5917" s="598">
        <v>1585584</v>
      </c>
    </row>
    <row r="5918" spans="1:13">
      <c r="A5918" t="s">
        <v>14616</v>
      </c>
      <c r="B5918" t="s">
        <v>14576</v>
      </c>
      <c r="C5918" t="s">
        <v>1158</v>
      </c>
      <c r="D5918" s="664">
        <v>8021</v>
      </c>
      <c r="E5918" t="s">
        <v>787</v>
      </c>
      <c r="F5918" t="s">
        <v>242</v>
      </c>
      <c r="G5918" t="s">
        <v>242</v>
      </c>
      <c r="H5918" t="s">
        <v>41</v>
      </c>
      <c r="I5918" t="s">
        <v>48</v>
      </c>
      <c r="J5918" t="s">
        <v>177</v>
      </c>
      <c r="K5918" t="s">
        <v>886</v>
      </c>
      <c r="L5918" t="s">
        <v>34</v>
      </c>
      <c r="M5918" s="598">
        <v>1585584</v>
      </c>
    </row>
    <row r="5919" spans="1:13">
      <c r="A5919" t="s">
        <v>14643</v>
      </c>
      <c r="B5919" t="s">
        <v>14582</v>
      </c>
      <c r="C5919" t="s">
        <v>1158</v>
      </c>
      <c r="D5919" s="664">
        <v>8021</v>
      </c>
      <c r="E5919" t="s">
        <v>787</v>
      </c>
      <c r="F5919" t="s">
        <v>242</v>
      </c>
      <c r="G5919" t="s">
        <v>242</v>
      </c>
      <c r="H5919" t="s">
        <v>41</v>
      </c>
      <c r="I5919" t="s">
        <v>422</v>
      </c>
      <c r="J5919" t="s">
        <v>432</v>
      </c>
      <c r="K5919" t="s">
        <v>887</v>
      </c>
      <c r="L5919" t="s">
        <v>218</v>
      </c>
      <c r="M5919" s="598">
        <v>1636404</v>
      </c>
    </row>
    <row r="5920" spans="1:13">
      <c r="A5920" t="s">
        <v>14650</v>
      </c>
      <c r="B5920" t="s">
        <v>14584</v>
      </c>
      <c r="C5920" t="s">
        <v>1158</v>
      </c>
      <c r="D5920" s="664">
        <v>8021</v>
      </c>
      <c r="E5920" t="s">
        <v>787</v>
      </c>
      <c r="F5920" t="s">
        <v>242</v>
      </c>
      <c r="G5920" t="s">
        <v>242</v>
      </c>
      <c r="H5920" t="s">
        <v>41</v>
      </c>
      <c r="I5920" t="s">
        <v>423</v>
      </c>
      <c r="J5920" t="s">
        <v>433</v>
      </c>
      <c r="K5920" t="s">
        <v>886</v>
      </c>
      <c r="L5920" t="s">
        <v>218</v>
      </c>
      <c r="M5920" s="598">
        <v>1638945</v>
      </c>
    </row>
    <row r="5921" spans="1:13">
      <c r="A5921" t="s">
        <v>14585</v>
      </c>
      <c r="B5921" t="s">
        <v>14574</v>
      </c>
      <c r="C5921" t="s">
        <v>1158</v>
      </c>
      <c r="D5921" s="664">
        <v>8021</v>
      </c>
      <c r="E5921" t="s">
        <v>787</v>
      </c>
      <c r="F5921" t="s">
        <v>242</v>
      </c>
      <c r="G5921" t="s">
        <v>242</v>
      </c>
      <c r="H5921" t="s">
        <v>41</v>
      </c>
      <c r="I5921" t="s">
        <v>42</v>
      </c>
      <c r="J5921" t="s">
        <v>60</v>
      </c>
      <c r="K5921" t="s">
        <v>887</v>
      </c>
      <c r="L5921" t="s">
        <v>34</v>
      </c>
      <c r="M5921" s="598">
        <v>1674519</v>
      </c>
    </row>
    <row r="5922" spans="1:13">
      <c r="A5922" t="s">
        <v>14591</v>
      </c>
      <c r="B5922" t="s">
        <v>14574</v>
      </c>
      <c r="C5922" t="s">
        <v>1158</v>
      </c>
      <c r="D5922" s="664">
        <v>8021</v>
      </c>
      <c r="E5922" t="s">
        <v>787</v>
      </c>
      <c r="F5922" t="s">
        <v>242</v>
      </c>
      <c r="G5922" t="s">
        <v>242</v>
      </c>
      <c r="H5922" t="s">
        <v>41</v>
      </c>
      <c r="I5922" t="s">
        <v>219</v>
      </c>
      <c r="J5922" t="s">
        <v>62</v>
      </c>
      <c r="K5922" t="s">
        <v>887</v>
      </c>
      <c r="L5922" t="s">
        <v>34</v>
      </c>
      <c r="M5922" s="598">
        <v>1674519</v>
      </c>
    </row>
    <row r="5923" spans="1:13">
      <c r="A5923" t="s">
        <v>14597</v>
      </c>
      <c r="B5923" t="s">
        <v>14574</v>
      </c>
      <c r="C5923" t="s">
        <v>1158</v>
      </c>
      <c r="D5923" s="664">
        <v>8021</v>
      </c>
      <c r="E5923" t="s">
        <v>787</v>
      </c>
      <c r="F5923" t="s">
        <v>242</v>
      </c>
      <c r="G5923" t="s">
        <v>242</v>
      </c>
      <c r="H5923" t="s">
        <v>41</v>
      </c>
      <c r="I5923" t="s">
        <v>44</v>
      </c>
      <c r="J5923" t="s">
        <v>171</v>
      </c>
      <c r="K5923" t="s">
        <v>887</v>
      </c>
      <c r="L5923" t="s">
        <v>34</v>
      </c>
      <c r="M5923" s="598">
        <v>1674519</v>
      </c>
    </row>
    <row r="5924" spans="1:13">
      <c r="A5924" t="s">
        <v>14610</v>
      </c>
      <c r="B5924" t="s">
        <v>14576</v>
      </c>
      <c r="C5924" t="s">
        <v>1158</v>
      </c>
      <c r="D5924" s="664">
        <v>8021</v>
      </c>
      <c r="E5924" t="s">
        <v>787</v>
      </c>
      <c r="F5924" t="s">
        <v>242</v>
      </c>
      <c r="G5924" t="s">
        <v>242</v>
      </c>
      <c r="H5924" t="s">
        <v>41</v>
      </c>
      <c r="I5924" t="s">
        <v>221</v>
      </c>
      <c r="J5924" t="s">
        <v>175</v>
      </c>
      <c r="K5924" t="s">
        <v>886</v>
      </c>
      <c r="L5924" t="s">
        <v>34</v>
      </c>
      <c r="M5924" s="598">
        <v>1684683</v>
      </c>
    </row>
    <row r="5925" spans="1:13">
      <c r="A5925" t="s">
        <v>14637</v>
      </c>
      <c r="B5925" t="s">
        <v>14582</v>
      </c>
      <c r="C5925" t="s">
        <v>1158</v>
      </c>
      <c r="D5925" s="664">
        <v>8021</v>
      </c>
      <c r="E5925" t="s">
        <v>787</v>
      </c>
      <c r="F5925" t="s">
        <v>242</v>
      </c>
      <c r="G5925" t="s">
        <v>242</v>
      </c>
      <c r="H5925" t="s">
        <v>41</v>
      </c>
      <c r="I5925" t="s">
        <v>421</v>
      </c>
      <c r="J5925" t="s">
        <v>431</v>
      </c>
      <c r="K5925" t="s">
        <v>887</v>
      </c>
      <c r="L5925" t="s">
        <v>218</v>
      </c>
      <c r="M5925" s="598">
        <v>1732962</v>
      </c>
    </row>
    <row r="5926" spans="1:13">
      <c r="A5926" t="s">
        <v>14604</v>
      </c>
      <c r="B5926" t="s">
        <v>14576</v>
      </c>
      <c r="C5926" t="s">
        <v>1158</v>
      </c>
      <c r="D5926" s="664">
        <v>8021</v>
      </c>
      <c r="E5926" t="s">
        <v>787</v>
      </c>
      <c r="F5926" t="s">
        <v>242</v>
      </c>
      <c r="G5926" t="s">
        <v>242</v>
      </c>
      <c r="H5926" t="s">
        <v>41</v>
      </c>
      <c r="I5926" t="s">
        <v>46</v>
      </c>
      <c r="J5926" t="s">
        <v>173</v>
      </c>
      <c r="K5926" t="s">
        <v>886</v>
      </c>
      <c r="L5926" t="s">
        <v>34</v>
      </c>
      <c r="M5926" s="598">
        <v>1760913</v>
      </c>
    </row>
    <row r="5927" spans="1:13">
      <c r="A5927" t="s">
        <v>14573</v>
      </c>
      <c r="B5927" t="s">
        <v>14574</v>
      </c>
      <c r="C5927" t="s">
        <v>1158</v>
      </c>
      <c r="D5927" s="664">
        <v>8021</v>
      </c>
      <c r="E5927" t="s">
        <v>787</v>
      </c>
      <c r="F5927" t="s">
        <v>242</v>
      </c>
      <c r="G5927" t="s">
        <v>242</v>
      </c>
      <c r="H5927" t="s">
        <v>41</v>
      </c>
      <c r="I5927" t="s">
        <v>324</v>
      </c>
      <c r="J5927" t="s">
        <v>786</v>
      </c>
      <c r="K5927" t="s">
        <v>887</v>
      </c>
      <c r="L5927" t="s">
        <v>34</v>
      </c>
      <c r="M5927" s="598">
        <v>1765995</v>
      </c>
    </row>
    <row r="5928" spans="1:13">
      <c r="A5928" t="s">
        <v>14644</v>
      </c>
      <c r="B5928" t="s">
        <v>14584</v>
      </c>
      <c r="C5928" t="s">
        <v>1158</v>
      </c>
      <c r="D5928" s="664">
        <v>8021</v>
      </c>
      <c r="E5928" t="s">
        <v>787</v>
      </c>
      <c r="F5928" t="s">
        <v>242</v>
      </c>
      <c r="G5928" t="s">
        <v>242</v>
      </c>
      <c r="H5928" t="s">
        <v>41</v>
      </c>
      <c r="I5928" t="s">
        <v>422</v>
      </c>
      <c r="J5928" t="s">
        <v>432</v>
      </c>
      <c r="K5928" t="s">
        <v>886</v>
      </c>
      <c r="L5928" t="s">
        <v>218</v>
      </c>
      <c r="M5928" s="598">
        <v>1816815</v>
      </c>
    </row>
    <row r="5929" spans="1:13">
      <c r="A5929" t="s">
        <v>14586</v>
      </c>
      <c r="B5929" t="s">
        <v>14576</v>
      </c>
      <c r="C5929" t="s">
        <v>1158</v>
      </c>
      <c r="D5929" s="664">
        <v>8021</v>
      </c>
      <c r="E5929" t="s">
        <v>787</v>
      </c>
      <c r="F5929" t="s">
        <v>242</v>
      </c>
      <c r="G5929" t="s">
        <v>242</v>
      </c>
      <c r="H5929" t="s">
        <v>41</v>
      </c>
      <c r="I5929" t="s">
        <v>42</v>
      </c>
      <c r="J5929" t="s">
        <v>60</v>
      </c>
      <c r="K5929" t="s">
        <v>886</v>
      </c>
      <c r="L5929" t="s">
        <v>34</v>
      </c>
      <c r="M5929" s="598">
        <v>1862553</v>
      </c>
    </row>
    <row r="5930" spans="1:13">
      <c r="A5930" t="s">
        <v>14592</v>
      </c>
      <c r="B5930" t="s">
        <v>14576</v>
      </c>
      <c r="C5930" t="s">
        <v>1158</v>
      </c>
      <c r="D5930" s="664">
        <v>8021</v>
      </c>
      <c r="E5930" t="s">
        <v>787</v>
      </c>
      <c r="F5930" t="s">
        <v>242</v>
      </c>
      <c r="G5930" t="s">
        <v>242</v>
      </c>
      <c r="H5930" t="s">
        <v>41</v>
      </c>
      <c r="I5930" t="s">
        <v>219</v>
      </c>
      <c r="J5930" t="s">
        <v>62</v>
      </c>
      <c r="K5930" t="s">
        <v>886</v>
      </c>
      <c r="L5930" t="s">
        <v>34</v>
      </c>
      <c r="M5930" s="598">
        <v>1862553</v>
      </c>
    </row>
    <row r="5931" spans="1:13">
      <c r="A5931" t="s">
        <v>14598</v>
      </c>
      <c r="B5931" t="s">
        <v>14576</v>
      </c>
      <c r="C5931" t="s">
        <v>1158</v>
      </c>
      <c r="D5931" s="664">
        <v>8021</v>
      </c>
      <c r="E5931" t="s">
        <v>787</v>
      </c>
      <c r="F5931" t="s">
        <v>242</v>
      </c>
      <c r="G5931" t="s">
        <v>242</v>
      </c>
      <c r="H5931" t="s">
        <v>41</v>
      </c>
      <c r="I5931" t="s">
        <v>44</v>
      </c>
      <c r="J5931" t="s">
        <v>171</v>
      </c>
      <c r="K5931" t="s">
        <v>886</v>
      </c>
      <c r="L5931" t="s">
        <v>34</v>
      </c>
      <c r="M5931" s="598">
        <v>1862553</v>
      </c>
    </row>
    <row r="5932" spans="1:13">
      <c r="A5932" t="s">
        <v>14625</v>
      </c>
      <c r="B5932" t="s">
        <v>14582</v>
      </c>
      <c r="C5932" t="s">
        <v>1158</v>
      </c>
      <c r="D5932" s="664">
        <v>8021</v>
      </c>
      <c r="E5932" t="s">
        <v>787</v>
      </c>
      <c r="F5932" t="s">
        <v>242</v>
      </c>
      <c r="G5932" t="s">
        <v>242</v>
      </c>
      <c r="H5932" t="s">
        <v>41</v>
      </c>
      <c r="I5932" t="s">
        <v>50</v>
      </c>
      <c r="J5932" t="s">
        <v>179</v>
      </c>
      <c r="K5932" t="s">
        <v>887</v>
      </c>
      <c r="L5932" t="s">
        <v>218</v>
      </c>
      <c r="M5932" s="598">
        <v>1893045</v>
      </c>
    </row>
    <row r="5933" spans="1:13">
      <c r="A5933" t="s">
        <v>14631</v>
      </c>
      <c r="B5933" t="s">
        <v>14582</v>
      </c>
      <c r="C5933" t="s">
        <v>1158</v>
      </c>
      <c r="D5933" s="664">
        <v>8021</v>
      </c>
      <c r="E5933" t="s">
        <v>787</v>
      </c>
      <c r="F5933" t="s">
        <v>242</v>
      </c>
      <c r="G5933" t="s">
        <v>242</v>
      </c>
      <c r="H5933" t="s">
        <v>41</v>
      </c>
      <c r="I5933" t="s">
        <v>223</v>
      </c>
      <c r="J5933" t="s">
        <v>181</v>
      </c>
      <c r="K5933" t="s">
        <v>887</v>
      </c>
      <c r="L5933" t="s">
        <v>218</v>
      </c>
      <c r="M5933" s="598">
        <v>1893045</v>
      </c>
    </row>
    <row r="5934" spans="1:13">
      <c r="A5934" t="s">
        <v>14638</v>
      </c>
      <c r="B5934" t="s">
        <v>14584</v>
      </c>
      <c r="C5934" t="s">
        <v>1158</v>
      </c>
      <c r="D5934" s="664">
        <v>8021</v>
      </c>
      <c r="E5934" t="s">
        <v>787</v>
      </c>
      <c r="F5934" t="s">
        <v>242</v>
      </c>
      <c r="G5934" t="s">
        <v>242</v>
      </c>
      <c r="H5934" t="s">
        <v>41</v>
      </c>
      <c r="I5934" t="s">
        <v>421</v>
      </c>
      <c r="J5934" t="s">
        <v>431</v>
      </c>
      <c r="K5934" t="s">
        <v>886</v>
      </c>
      <c r="L5934" t="s">
        <v>218</v>
      </c>
      <c r="M5934" s="598">
        <v>1923537</v>
      </c>
    </row>
    <row r="5935" spans="1:13">
      <c r="A5935" t="s">
        <v>14575</v>
      </c>
      <c r="B5935" t="s">
        <v>14576</v>
      </c>
      <c r="C5935" t="s">
        <v>1158</v>
      </c>
      <c r="D5935" s="664">
        <v>8021</v>
      </c>
      <c r="E5935" t="s">
        <v>787</v>
      </c>
      <c r="F5935" t="s">
        <v>242</v>
      </c>
      <c r="G5935" t="s">
        <v>242</v>
      </c>
      <c r="H5935" t="s">
        <v>41</v>
      </c>
      <c r="I5935" t="s">
        <v>324</v>
      </c>
      <c r="J5935" t="s">
        <v>786</v>
      </c>
      <c r="K5935" t="s">
        <v>886</v>
      </c>
      <c r="L5935" t="s">
        <v>34</v>
      </c>
      <c r="M5935" s="598">
        <v>1961652</v>
      </c>
    </row>
    <row r="5936" spans="1:13">
      <c r="A5936" t="s">
        <v>14619</v>
      </c>
      <c r="B5936" t="s">
        <v>14582</v>
      </c>
      <c r="C5936" t="s">
        <v>1158</v>
      </c>
      <c r="D5936" s="664">
        <v>8021</v>
      </c>
      <c r="E5936" t="s">
        <v>787</v>
      </c>
      <c r="F5936" t="s">
        <v>242</v>
      </c>
      <c r="G5936" t="s">
        <v>242</v>
      </c>
      <c r="H5936" t="s">
        <v>41</v>
      </c>
      <c r="I5936" t="s">
        <v>48</v>
      </c>
      <c r="J5936" t="s">
        <v>177</v>
      </c>
      <c r="K5936" t="s">
        <v>887</v>
      </c>
      <c r="L5936" t="s">
        <v>218</v>
      </c>
      <c r="M5936" s="598">
        <v>2020095</v>
      </c>
    </row>
    <row r="5937" spans="1:13">
      <c r="A5937" t="s">
        <v>14626</v>
      </c>
      <c r="B5937" t="s">
        <v>14584</v>
      </c>
      <c r="C5937" t="s">
        <v>1158</v>
      </c>
      <c r="D5937" s="664">
        <v>8021</v>
      </c>
      <c r="E5937" t="s">
        <v>787</v>
      </c>
      <c r="F5937" t="s">
        <v>242</v>
      </c>
      <c r="G5937" t="s">
        <v>242</v>
      </c>
      <c r="H5937" t="s">
        <v>41</v>
      </c>
      <c r="I5937" t="s">
        <v>50</v>
      </c>
      <c r="J5937" t="s">
        <v>179</v>
      </c>
      <c r="K5937" t="s">
        <v>886</v>
      </c>
      <c r="L5937" t="s">
        <v>218</v>
      </c>
      <c r="M5937" s="598">
        <v>2101407</v>
      </c>
    </row>
    <row r="5938" spans="1:13">
      <c r="A5938" t="s">
        <v>14632</v>
      </c>
      <c r="B5938" t="s">
        <v>14584</v>
      </c>
      <c r="C5938" t="s">
        <v>1158</v>
      </c>
      <c r="D5938" s="664">
        <v>8021</v>
      </c>
      <c r="E5938" t="s">
        <v>787</v>
      </c>
      <c r="F5938" t="s">
        <v>242</v>
      </c>
      <c r="G5938" t="s">
        <v>242</v>
      </c>
      <c r="H5938" t="s">
        <v>41</v>
      </c>
      <c r="I5938" t="s">
        <v>223</v>
      </c>
      <c r="J5938" t="s">
        <v>181</v>
      </c>
      <c r="K5938" t="s">
        <v>886</v>
      </c>
      <c r="L5938" t="s">
        <v>218</v>
      </c>
      <c r="M5938" s="598">
        <v>2101407</v>
      </c>
    </row>
    <row r="5939" spans="1:13">
      <c r="A5939" t="s">
        <v>14613</v>
      </c>
      <c r="B5939" t="s">
        <v>14582</v>
      </c>
      <c r="C5939" t="s">
        <v>1158</v>
      </c>
      <c r="D5939" s="664">
        <v>8021</v>
      </c>
      <c r="E5939" t="s">
        <v>787</v>
      </c>
      <c r="F5939" t="s">
        <v>242</v>
      </c>
      <c r="G5939" t="s">
        <v>242</v>
      </c>
      <c r="H5939" t="s">
        <v>41</v>
      </c>
      <c r="I5939" t="s">
        <v>221</v>
      </c>
      <c r="J5939" t="s">
        <v>175</v>
      </c>
      <c r="K5939" t="s">
        <v>887</v>
      </c>
      <c r="L5939" t="s">
        <v>218</v>
      </c>
      <c r="M5939" s="598">
        <v>2149686</v>
      </c>
    </row>
    <row r="5940" spans="1:13">
      <c r="A5940" t="s">
        <v>14607</v>
      </c>
      <c r="B5940" t="s">
        <v>14582</v>
      </c>
      <c r="C5940" t="s">
        <v>1158</v>
      </c>
      <c r="D5940" s="664">
        <v>8021</v>
      </c>
      <c r="E5940" t="s">
        <v>787</v>
      </c>
      <c r="F5940" t="s">
        <v>242</v>
      </c>
      <c r="G5940" t="s">
        <v>242</v>
      </c>
      <c r="H5940" t="s">
        <v>41</v>
      </c>
      <c r="I5940" t="s">
        <v>46</v>
      </c>
      <c r="J5940" t="s">
        <v>173</v>
      </c>
      <c r="K5940" t="s">
        <v>887</v>
      </c>
      <c r="L5940" t="s">
        <v>218</v>
      </c>
      <c r="M5940" s="598">
        <v>2246244</v>
      </c>
    </row>
    <row r="5941" spans="1:13">
      <c r="A5941" t="s">
        <v>14620</v>
      </c>
      <c r="B5941" t="s">
        <v>14584</v>
      </c>
      <c r="C5941" t="s">
        <v>1158</v>
      </c>
      <c r="D5941" s="664">
        <v>8021</v>
      </c>
      <c r="E5941" t="s">
        <v>787</v>
      </c>
      <c r="F5941" t="s">
        <v>242</v>
      </c>
      <c r="G5941" t="s">
        <v>242</v>
      </c>
      <c r="H5941" t="s">
        <v>41</v>
      </c>
      <c r="I5941" t="s">
        <v>48</v>
      </c>
      <c r="J5941" t="s">
        <v>177</v>
      </c>
      <c r="K5941" t="s">
        <v>886</v>
      </c>
      <c r="L5941" t="s">
        <v>218</v>
      </c>
      <c r="M5941" s="598">
        <v>2246244</v>
      </c>
    </row>
    <row r="5942" spans="1:13">
      <c r="A5942" t="s">
        <v>14589</v>
      </c>
      <c r="B5942" t="s">
        <v>14582</v>
      </c>
      <c r="C5942" t="s">
        <v>1158</v>
      </c>
      <c r="D5942" s="664">
        <v>8021</v>
      </c>
      <c r="E5942" t="s">
        <v>787</v>
      </c>
      <c r="F5942" t="s">
        <v>242</v>
      </c>
      <c r="G5942" t="s">
        <v>242</v>
      </c>
      <c r="H5942" t="s">
        <v>41</v>
      </c>
      <c r="I5942" t="s">
        <v>42</v>
      </c>
      <c r="J5942" t="s">
        <v>60</v>
      </c>
      <c r="K5942" t="s">
        <v>887</v>
      </c>
      <c r="L5942" t="s">
        <v>218</v>
      </c>
      <c r="M5942" s="598">
        <v>2373294</v>
      </c>
    </row>
    <row r="5943" spans="1:13">
      <c r="A5943" t="s">
        <v>14595</v>
      </c>
      <c r="B5943" t="s">
        <v>14582</v>
      </c>
      <c r="C5943" t="s">
        <v>1158</v>
      </c>
      <c r="D5943" s="664">
        <v>8021</v>
      </c>
      <c r="E5943" t="s">
        <v>787</v>
      </c>
      <c r="F5943" t="s">
        <v>242</v>
      </c>
      <c r="G5943" t="s">
        <v>242</v>
      </c>
      <c r="H5943" t="s">
        <v>41</v>
      </c>
      <c r="I5943" t="s">
        <v>219</v>
      </c>
      <c r="J5943" t="s">
        <v>62</v>
      </c>
      <c r="K5943" t="s">
        <v>887</v>
      </c>
      <c r="L5943" t="s">
        <v>218</v>
      </c>
      <c r="M5943" s="598">
        <v>2373294</v>
      </c>
    </row>
    <row r="5944" spans="1:13">
      <c r="A5944" t="s">
        <v>14601</v>
      </c>
      <c r="B5944" t="s">
        <v>14582</v>
      </c>
      <c r="C5944" t="s">
        <v>1158</v>
      </c>
      <c r="D5944" s="664">
        <v>8021</v>
      </c>
      <c r="E5944" t="s">
        <v>787</v>
      </c>
      <c r="F5944" t="s">
        <v>242</v>
      </c>
      <c r="G5944" t="s">
        <v>242</v>
      </c>
      <c r="H5944" t="s">
        <v>41</v>
      </c>
      <c r="I5944" t="s">
        <v>44</v>
      </c>
      <c r="J5944" t="s">
        <v>171</v>
      </c>
      <c r="K5944" t="s">
        <v>887</v>
      </c>
      <c r="L5944" t="s">
        <v>218</v>
      </c>
      <c r="M5944" s="598">
        <v>2373294</v>
      </c>
    </row>
    <row r="5945" spans="1:13">
      <c r="A5945" t="s">
        <v>14614</v>
      </c>
      <c r="B5945" t="s">
        <v>14584</v>
      </c>
      <c r="C5945" t="s">
        <v>1158</v>
      </c>
      <c r="D5945" s="664">
        <v>8021</v>
      </c>
      <c r="E5945" t="s">
        <v>787</v>
      </c>
      <c r="F5945" t="s">
        <v>242</v>
      </c>
      <c r="G5945" t="s">
        <v>242</v>
      </c>
      <c r="H5945" t="s">
        <v>41</v>
      </c>
      <c r="I5945" t="s">
        <v>221</v>
      </c>
      <c r="J5945" t="s">
        <v>175</v>
      </c>
      <c r="K5945" t="s">
        <v>886</v>
      </c>
      <c r="L5945" t="s">
        <v>218</v>
      </c>
      <c r="M5945" s="598">
        <v>2388540</v>
      </c>
    </row>
    <row r="5946" spans="1:13">
      <c r="A5946" t="s">
        <v>14608</v>
      </c>
      <c r="B5946" t="s">
        <v>14584</v>
      </c>
      <c r="C5946" t="s">
        <v>1158</v>
      </c>
      <c r="D5946" s="664">
        <v>8021</v>
      </c>
      <c r="E5946" t="s">
        <v>787</v>
      </c>
      <c r="F5946" t="s">
        <v>242</v>
      </c>
      <c r="G5946" t="s">
        <v>242</v>
      </c>
      <c r="H5946" t="s">
        <v>41</v>
      </c>
      <c r="I5946" t="s">
        <v>46</v>
      </c>
      <c r="J5946" t="s">
        <v>173</v>
      </c>
      <c r="K5946" t="s">
        <v>886</v>
      </c>
      <c r="L5946" t="s">
        <v>218</v>
      </c>
      <c r="M5946" s="598">
        <v>2495262</v>
      </c>
    </row>
    <row r="5947" spans="1:13">
      <c r="A5947" t="s">
        <v>14581</v>
      </c>
      <c r="B5947" t="s">
        <v>14582</v>
      </c>
      <c r="C5947" t="s">
        <v>1158</v>
      </c>
      <c r="D5947" s="664">
        <v>8021</v>
      </c>
      <c r="E5947" t="s">
        <v>787</v>
      </c>
      <c r="F5947" t="s">
        <v>242</v>
      </c>
      <c r="G5947" t="s">
        <v>242</v>
      </c>
      <c r="H5947" t="s">
        <v>41</v>
      </c>
      <c r="I5947" t="s">
        <v>324</v>
      </c>
      <c r="J5947" t="s">
        <v>786</v>
      </c>
      <c r="K5947" t="s">
        <v>887</v>
      </c>
      <c r="L5947" t="s">
        <v>218</v>
      </c>
      <c r="M5947" s="598">
        <v>2502885</v>
      </c>
    </row>
    <row r="5948" spans="1:13">
      <c r="A5948" t="s">
        <v>14590</v>
      </c>
      <c r="B5948" t="s">
        <v>14584</v>
      </c>
      <c r="C5948" t="s">
        <v>1158</v>
      </c>
      <c r="D5948" s="664">
        <v>8021</v>
      </c>
      <c r="E5948" t="s">
        <v>787</v>
      </c>
      <c r="F5948" t="s">
        <v>242</v>
      </c>
      <c r="G5948" t="s">
        <v>242</v>
      </c>
      <c r="H5948" t="s">
        <v>41</v>
      </c>
      <c r="I5948" t="s">
        <v>42</v>
      </c>
      <c r="J5948" t="s">
        <v>60</v>
      </c>
      <c r="K5948" t="s">
        <v>886</v>
      </c>
      <c r="L5948" t="s">
        <v>218</v>
      </c>
      <c r="M5948" s="598">
        <v>2642640</v>
      </c>
    </row>
    <row r="5949" spans="1:13">
      <c r="A5949" t="s">
        <v>14596</v>
      </c>
      <c r="B5949" t="s">
        <v>14584</v>
      </c>
      <c r="C5949" t="s">
        <v>1158</v>
      </c>
      <c r="D5949" s="664">
        <v>8021</v>
      </c>
      <c r="E5949" t="s">
        <v>787</v>
      </c>
      <c r="F5949" t="s">
        <v>242</v>
      </c>
      <c r="G5949" t="s">
        <v>242</v>
      </c>
      <c r="H5949" t="s">
        <v>41</v>
      </c>
      <c r="I5949" t="s">
        <v>219</v>
      </c>
      <c r="J5949" t="s">
        <v>62</v>
      </c>
      <c r="K5949" t="s">
        <v>886</v>
      </c>
      <c r="L5949" t="s">
        <v>218</v>
      </c>
      <c r="M5949" s="598">
        <v>2642640</v>
      </c>
    </row>
    <row r="5950" spans="1:13">
      <c r="A5950" t="s">
        <v>14602</v>
      </c>
      <c r="B5950" t="s">
        <v>14584</v>
      </c>
      <c r="C5950" t="s">
        <v>1158</v>
      </c>
      <c r="D5950" s="664">
        <v>8021</v>
      </c>
      <c r="E5950" t="s">
        <v>787</v>
      </c>
      <c r="F5950" t="s">
        <v>242</v>
      </c>
      <c r="G5950" t="s">
        <v>242</v>
      </c>
      <c r="H5950" t="s">
        <v>41</v>
      </c>
      <c r="I5950" t="s">
        <v>44</v>
      </c>
      <c r="J5950" t="s">
        <v>171</v>
      </c>
      <c r="K5950" t="s">
        <v>886</v>
      </c>
      <c r="L5950" t="s">
        <v>218</v>
      </c>
      <c r="M5950" s="598">
        <v>2642640</v>
      </c>
    </row>
    <row r="5951" spans="1:13">
      <c r="A5951" t="s">
        <v>14583</v>
      </c>
      <c r="B5951" t="s">
        <v>14584</v>
      </c>
      <c r="C5951" t="s">
        <v>1158</v>
      </c>
      <c r="D5951" s="664">
        <v>8021</v>
      </c>
      <c r="E5951" t="s">
        <v>787</v>
      </c>
      <c r="F5951" t="s">
        <v>242</v>
      </c>
      <c r="G5951" t="s">
        <v>242</v>
      </c>
      <c r="H5951" t="s">
        <v>41</v>
      </c>
      <c r="I5951" t="s">
        <v>324</v>
      </c>
      <c r="J5951" t="s">
        <v>786</v>
      </c>
      <c r="K5951" t="s">
        <v>886</v>
      </c>
      <c r="L5951" t="s">
        <v>218</v>
      </c>
      <c r="M5951" s="598">
        <v>2769690</v>
      </c>
    </row>
    <row r="5952" spans="1:13">
      <c r="A5952" s="646" t="s">
        <v>6313</v>
      </c>
      <c r="B5952" s="646" t="s">
        <v>1755</v>
      </c>
      <c r="C5952" s="646" t="s">
        <v>610</v>
      </c>
      <c r="D5952" s="667">
        <v>8022</v>
      </c>
      <c r="E5952" s="646" t="s">
        <v>878</v>
      </c>
      <c r="F5952" s="646" t="s">
        <v>298</v>
      </c>
      <c r="G5952" s="646" t="s">
        <v>298</v>
      </c>
      <c r="H5952" s="646" t="s">
        <v>41</v>
      </c>
      <c r="I5952" s="646" t="s">
        <v>425</v>
      </c>
      <c r="J5952" s="646" t="s">
        <v>298</v>
      </c>
      <c r="K5952" s="646" t="s">
        <v>198</v>
      </c>
      <c r="L5952" s="646" t="s">
        <v>32</v>
      </c>
      <c r="M5952" s="681">
        <v>180180</v>
      </c>
    </row>
    <row r="5953" spans="1:13">
      <c r="A5953" s="646" t="s">
        <v>6314</v>
      </c>
      <c r="B5953" s="646" t="s">
        <v>1756</v>
      </c>
      <c r="C5953" s="646" t="s">
        <v>610</v>
      </c>
      <c r="D5953" s="667">
        <v>8022</v>
      </c>
      <c r="E5953" s="646" t="s">
        <v>878</v>
      </c>
      <c r="F5953" s="646" t="s">
        <v>298</v>
      </c>
      <c r="G5953" s="646" t="s">
        <v>298</v>
      </c>
      <c r="H5953" s="646" t="s">
        <v>41</v>
      </c>
      <c r="I5953" s="646" t="s">
        <v>425</v>
      </c>
      <c r="J5953" s="646" t="s">
        <v>298</v>
      </c>
      <c r="K5953" s="646" t="s">
        <v>197</v>
      </c>
      <c r="L5953" s="646" t="s">
        <v>32</v>
      </c>
      <c r="M5953" s="681">
        <v>200970</v>
      </c>
    </row>
    <row r="5954" spans="1:13">
      <c r="A5954" s="646" t="s">
        <v>6307</v>
      </c>
      <c r="B5954" s="646" t="s">
        <v>1755</v>
      </c>
      <c r="C5954" s="646" t="s">
        <v>610</v>
      </c>
      <c r="D5954" s="667">
        <v>8022</v>
      </c>
      <c r="E5954" s="646" t="s">
        <v>878</v>
      </c>
      <c r="F5954" s="646" t="s">
        <v>298</v>
      </c>
      <c r="G5954" s="646" t="s">
        <v>298</v>
      </c>
      <c r="H5954" s="646" t="s">
        <v>41</v>
      </c>
      <c r="I5954" s="646" t="s">
        <v>424</v>
      </c>
      <c r="J5954" s="646" t="s">
        <v>298</v>
      </c>
      <c r="K5954" s="646" t="s">
        <v>198</v>
      </c>
      <c r="L5954" s="646" t="s">
        <v>32</v>
      </c>
      <c r="M5954" s="681">
        <v>217140</v>
      </c>
    </row>
    <row r="5955" spans="1:13">
      <c r="A5955" s="646" t="s">
        <v>6301</v>
      </c>
      <c r="B5955" s="646" t="s">
        <v>1755</v>
      </c>
      <c r="C5955" s="646" t="s">
        <v>610</v>
      </c>
      <c r="D5955" s="667">
        <v>8022</v>
      </c>
      <c r="E5955" s="646" t="s">
        <v>878</v>
      </c>
      <c r="F5955" s="646" t="s">
        <v>298</v>
      </c>
      <c r="G5955" s="646" t="s">
        <v>298</v>
      </c>
      <c r="H5955" s="646" t="s">
        <v>41</v>
      </c>
      <c r="I5955" s="646" t="s">
        <v>423</v>
      </c>
      <c r="J5955" s="646" t="s">
        <v>298</v>
      </c>
      <c r="K5955" s="646" t="s">
        <v>198</v>
      </c>
      <c r="L5955" s="646" t="s">
        <v>32</v>
      </c>
      <c r="M5955" s="681">
        <v>231000</v>
      </c>
    </row>
    <row r="5956" spans="1:13">
      <c r="A5956" s="646" t="s">
        <v>6308</v>
      </c>
      <c r="B5956" s="646" t="s">
        <v>1756</v>
      </c>
      <c r="C5956" s="646" t="s">
        <v>610</v>
      </c>
      <c r="D5956" s="667">
        <v>8022</v>
      </c>
      <c r="E5956" s="646" t="s">
        <v>878</v>
      </c>
      <c r="F5956" s="646" t="s">
        <v>298</v>
      </c>
      <c r="G5956" s="646" t="s">
        <v>298</v>
      </c>
      <c r="H5956" s="646" t="s">
        <v>41</v>
      </c>
      <c r="I5956" s="646" t="s">
        <v>424</v>
      </c>
      <c r="J5956" s="646" t="s">
        <v>298</v>
      </c>
      <c r="K5956" s="646" t="s">
        <v>197</v>
      </c>
      <c r="L5956" s="646" t="s">
        <v>32</v>
      </c>
      <c r="M5956" s="681">
        <v>242550</v>
      </c>
    </row>
    <row r="5957" spans="1:13">
      <c r="A5957" s="646" t="s">
        <v>6295</v>
      </c>
      <c r="B5957" s="646" t="s">
        <v>1755</v>
      </c>
      <c r="C5957" s="646" t="s">
        <v>610</v>
      </c>
      <c r="D5957" s="667">
        <v>8022</v>
      </c>
      <c r="E5957" s="646" t="s">
        <v>878</v>
      </c>
      <c r="F5957" s="646" t="s">
        <v>298</v>
      </c>
      <c r="G5957" s="646" t="s">
        <v>298</v>
      </c>
      <c r="H5957" s="646" t="s">
        <v>41</v>
      </c>
      <c r="I5957" s="646" t="s">
        <v>422</v>
      </c>
      <c r="J5957" s="646" t="s">
        <v>298</v>
      </c>
      <c r="K5957" s="646" t="s">
        <v>198</v>
      </c>
      <c r="L5957" s="646" t="s">
        <v>32</v>
      </c>
      <c r="M5957" s="681">
        <v>256410</v>
      </c>
    </row>
    <row r="5958" spans="1:13">
      <c r="A5958" s="646" t="s">
        <v>6302</v>
      </c>
      <c r="B5958" s="646" t="s">
        <v>1756</v>
      </c>
      <c r="C5958" s="646" t="s">
        <v>610</v>
      </c>
      <c r="D5958" s="667">
        <v>8022</v>
      </c>
      <c r="E5958" s="646" t="s">
        <v>878</v>
      </c>
      <c r="F5958" s="646" t="s">
        <v>298</v>
      </c>
      <c r="G5958" s="646" t="s">
        <v>298</v>
      </c>
      <c r="H5958" s="646" t="s">
        <v>41</v>
      </c>
      <c r="I5958" s="646" t="s">
        <v>423</v>
      </c>
      <c r="J5958" s="646" t="s">
        <v>298</v>
      </c>
      <c r="K5958" s="646" t="s">
        <v>197</v>
      </c>
      <c r="L5958" s="646" t="s">
        <v>32</v>
      </c>
      <c r="M5958" s="681">
        <v>256410</v>
      </c>
    </row>
    <row r="5959" spans="1:13">
      <c r="A5959" s="646" t="s">
        <v>6289</v>
      </c>
      <c r="B5959" s="646" t="s">
        <v>1755</v>
      </c>
      <c r="C5959" s="646" t="s">
        <v>610</v>
      </c>
      <c r="D5959" s="667">
        <v>8022</v>
      </c>
      <c r="E5959" s="646" t="s">
        <v>878</v>
      </c>
      <c r="F5959" s="646" t="s">
        <v>298</v>
      </c>
      <c r="G5959" s="646" t="s">
        <v>298</v>
      </c>
      <c r="H5959" s="646" t="s">
        <v>41</v>
      </c>
      <c r="I5959" s="646" t="s">
        <v>421</v>
      </c>
      <c r="J5959" s="646" t="s">
        <v>298</v>
      </c>
      <c r="K5959" s="646" t="s">
        <v>198</v>
      </c>
      <c r="L5959" s="646" t="s">
        <v>32</v>
      </c>
      <c r="M5959" s="681">
        <v>272580</v>
      </c>
    </row>
    <row r="5960" spans="1:13">
      <c r="A5960" s="646" t="s">
        <v>6296</v>
      </c>
      <c r="B5960" s="646" t="s">
        <v>1756</v>
      </c>
      <c r="C5960" s="646" t="s">
        <v>610</v>
      </c>
      <c r="D5960" s="667">
        <v>8022</v>
      </c>
      <c r="E5960" s="646" t="s">
        <v>878</v>
      </c>
      <c r="F5960" s="646" t="s">
        <v>298</v>
      </c>
      <c r="G5960" s="646" t="s">
        <v>298</v>
      </c>
      <c r="H5960" s="646" t="s">
        <v>41</v>
      </c>
      <c r="I5960" s="646" t="s">
        <v>422</v>
      </c>
      <c r="J5960" s="646" t="s">
        <v>298</v>
      </c>
      <c r="K5960" s="646" t="s">
        <v>197</v>
      </c>
      <c r="L5960" s="646" t="s">
        <v>32</v>
      </c>
      <c r="M5960" s="681">
        <v>284130</v>
      </c>
    </row>
    <row r="5961" spans="1:13">
      <c r="A5961" s="646" t="s">
        <v>6277</v>
      </c>
      <c r="B5961" s="646" t="s">
        <v>1755</v>
      </c>
      <c r="C5961" s="646" t="s">
        <v>610</v>
      </c>
      <c r="D5961" s="667">
        <v>8022</v>
      </c>
      <c r="E5961" s="646" t="s">
        <v>878</v>
      </c>
      <c r="F5961" s="646" t="s">
        <v>298</v>
      </c>
      <c r="G5961" s="646" t="s">
        <v>298</v>
      </c>
      <c r="H5961" s="646" t="s">
        <v>41</v>
      </c>
      <c r="I5961" s="646" t="s">
        <v>50</v>
      </c>
      <c r="J5961" s="646" t="s">
        <v>298</v>
      </c>
      <c r="K5961" s="646" t="s">
        <v>198</v>
      </c>
      <c r="L5961" s="646" t="s">
        <v>32</v>
      </c>
      <c r="M5961" s="681">
        <v>297990</v>
      </c>
    </row>
    <row r="5962" spans="1:13">
      <c r="A5962" s="646" t="s">
        <v>6283</v>
      </c>
      <c r="B5962" s="646" t="s">
        <v>1755</v>
      </c>
      <c r="C5962" s="646" t="s">
        <v>610</v>
      </c>
      <c r="D5962" s="667">
        <v>8022</v>
      </c>
      <c r="E5962" s="646" t="s">
        <v>878</v>
      </c>
      <c r="F5962" s="646" t="s">
        <v>298</v>
      </c>
      <c r="G5962" s="646" t="s">
        <v>298</v>
      </c>
      <c r="H5962" s="646" t="s">
        <v>41</v>
      </c>
      <c r="I5962" s="646" t="s">
        <v>223</v>
      </c>
      <c r="J5962" s="646" t="s">
        <v>298</v>
      </c>
      <c r="K5962" s="646" t="s">
        <v>198</v>
      </c>
      <c r="L5962" s="646" t="s">
        <v>32</v>
      </c>
      <c r="M5962" s="681">
        <v>297990</v>
      </c>
    </row>
    <row r="5963" spans="1:13">
      <c r="A5963" s="646" t="s">
        <v>6290</v>
      </c>
      <c r="B5963" s="646" t="s">
        <v>1756</v>
      </c>
      <c r="C5963" s="646" t="s">
        <v>610</v>
      </c>
      <c r="D5963" s="667">
        <v>8022</v>
      </c>
      <c r="E5963" s="646" t="s">
        <v>878</v>
      </c>
      <c r="F5963" s="646" t="s">
        <v>298</v>
      </c>
      <c r="G5963" s="646" t="s">
        <v>298</v>
      </c>
      <c r="H5963" s="646" t="s">
        <v>41</v>
      </c>
      <c r="I5963" s="646" t="s">
        <v>421</v>
      </c>
      <c r="J5963" s="646" t="s">
        <v>298</v>
      </c>
      <c r="K5963" s="646" t="s">
        <v>197</v>
      </c>
      <c r="L5963" s="646" t="s">
        <v>32</v>
      </c>
      <c r="M5963" s="681">
        <v>302610</v>
      </c>
    </row>
    <row r="5964" spans="1:13">
      <c r="A5964" s="646" t="s">
        <v>6271</v>
      </c>
      <c r="B5964" s="646" t="s">
        <v>1755</v>
      </c>
      <c r="C5964" s="646" t="s">
        <v>610</v>
      </c>
      <c r="D5964" s="667">
        <v>8022</v>
      </c>
      <c r="E5964" s="646" t="s">
        <v>878</v>
      </c>
      <c r="F5964" s="646" t="s">
        <v>298</v>
      </c>
      <c r="G5964" s="646" t="s">
        <v>298</v>
      </c>
      <c r="H5964" s="646" t="s">
        <v>41</v>
      </c>
      <c r="I5964" s="646" t="s">
        <v>48</v>
      </c>
      <c r="J5964" s="646" t="s">
        <v>298</v>
      </c>
      <c r="K5964" s="646" t="s">
        <v>198</v>
      </c>
      <c r="L5964" s="646" t="s">
        <v>32</v>
      </c>
      <c r="M5964" s="681">
        <v>318780</v>
      </c>
    </row>
    <row r="5965" spans="1:13">
      <c r="A5965" s="646" t="s">
        <v>6311</v>
      </c>
      <c r="B5965" s="646" t="s">
        <v>1753</v>
      </c>
      <c r="C5965" s="646" t="s">
        <v>610</v>
      </c>
      <c r="D5965" s="667">
        <v>8022</v>
      </c>
      <c r="E5965" s="646" t="s">
        <v>878</v>
      </c>
      <c r="F5965" s="646" t="s">
        <v>298</v>
      </c>
      <c r="G5965" s="646" t="s">
        <v>298</v>
      </c>
      <c r="H5965" s="646" t="s">
        <v>41</v>
      </c>
      <c r="I5965" s="646" t="s">
        <v>425</v>
      </c>
      <c r="J5965" s="646" t="s">
        <v>298</v>
      </c>
      <c r="K5965" s="646" t="s">
        <v>198</v>
      </c>
      <c r="L5965" s="646" t="s">
        <v>34</v>
      </c>
      <c r="M5965" s="681">
        <v>325710</v>
      </c>
    </row>
    <row r="5966" spans="1:13">
      <c r="A5966" s="646" t="s">
        <v>6278</v>
      </c>
      <c r="B5966" s="646" t="s">
        <v>1756</v>
      </c>
      <c r="C5966" s="646" t="s">
        <v>610</v>
      </c>
      <c r="D5966" s="667">
        <v>8022</v>
      </c>
      <c r="E5966" s="646" t="s">
        <v>878</v>
      </c>
      <c r="F5966" s="646" t="s">
        <v>298</v>
      </c>
      <c r="G5966" s="646" t="s">
        <v>298</v>
      </c>
      <c r="H5966" s="646" t="s">
        <v>41</v>
      </c>
      <c r="I5966" s="646" t="s">
        <v>50</v>
      </c>
      <c r="J5966" s="646" t="s">
        <v>298</v>
      </c>
      <c r="K5966" s="646" t="s">
        <v>197</v>
      </c>
      <c r="L5966" s="646" t="s">
        <v>32</v>
      </c>
      <c r="M5966" s="681">
        <v>330330</v>
      </c>
    </row>
    <row r="5967" spans="1:13">
      <c r="A5967" s="646" t="s">
        <v>6284</v>
      </c>
      <c r="B5967" s="646" t="s">
        <v>1756</v>
      </c>
      <c r="C5967" s="646" t="s">
        <v>610</v>
      </c>
      <c r="D5967" s="667">
        <v>8022</v>
      </c>
      <c r="E5967" s="646" t="s">
        <v>878</v>
      </c>
      <c r="F5967" s="646" t="s">
        <v>298</v>
      </c>
      <c r="G5967" s="646" t="s">
        <v>298</v>
      </c>
      <c r="H5967" s="646" t="s">
        <v>41</v>
      </c>
      <c r="I5967" s="646" t="s">
        <v>223</v>
      </c>
      <c r="J5967" s="646" t="s">
        <v>298</v>
      </c>
      <c r="K5967" s="646" t="s">
        <v>197</v>
      </c>
      <c r="L5967" s="646" t="s">
        <v>32</v>
      </c>
      <c r="M5967" s="681">
        <v>330330</v>
      </c>
    </row>
    <row r="5968" spans="1:13">
      <c r="A5968" s="646" t="s">
        <v>6272</v>
      </c>
      <c r="B5968" s="646" t="s">
        <v>1756</v>
      </c>
      <c r="C5968" s="646" t="s">
        <v>610</v>
      </c>
      <c r="D5968" s="667">
        <v>8022</v>
      </c>
      <c r="E5968" s="646" t="s">
        <v>878</v>
      </c>
      <c r="F5968" s="646" t="s">
        <v>298</v>
      </c>
      <c r="G5968" s="646" t="s">
        <v>298</v>
      </c>
      <c r="H5968" s="646" t="s">
        <v>41</v>
      </c>
      <c r="I5968" s="646" t="s">
        <v>48</v>
      </c>
      <c r="J5968" s="646" t="s">
        <v>298</v>
      </c>
      <c r="K5968" s="646" t="s">
        <v>197</v>
      </c>
      <c r="L5968" s="646" t="s">
        <v>32</v>
      </c>
      <c r="M5968" s="681">
        <v>353430</v>
      </c>
    </row>
    <row r="5969" spans="1:13">
      <c r="A5969" s="646" t="s">
        <v>6312</v>
      </c>
      <c r="B5969" s="646" t="s">
        <v>1754</v>
      </c>
      <c r="C5969" s="646" t="s">
        <v>610</v>
      </c>
      <c r="D5969" s="667">
        <v>8022</v>
      </c>
      <c r="E5969" s="646" t="s">
        <v>878</v>
      </c>
      <c r="F5969" s="646" t="s">
        <v>298</v>
      </c>
      <c r="G5969" s="646" t="s">
        <v>298</v>
      </c>
      <c r="H5969" s="646" t="s">
        <v>41</v>
      </c>
      <c r="I5969" s="646" t="s">
        <v>425</v>
      </c>
      <c r="J5969" s="646" t="s">
        <v>298</v>
      </c>
      <c r="K5969" s="646" t="s">
        <v>197</v>
      </c>
      <c r="L5969" s="646" t="s">
        <v>34</v>
      </c>
      <c r="M5969" s="681">
        <v>362670</v>
      </c>
    </row>
    <row r="5970" spans="1:13">
      <c r="A5970" s="646" t="s">
        <v>6305</v>
      </c>
      <c r="B5970" s="646" t="s">
        <v>1753</v>
      </c>
      <c r="C5970" s="646" t="s">
        <v>610</v>
      </c>
      <c r="D5970" s="667">
        <v>8022</v>
      </c>
      <c r="E5970" s="646" t="s">
        <v>878</v>
      </c>
      <c r="F5970" s="646" t="s">
        <v>298</v>
      </c>
      <c r="G5970" s="646" t="s">
        <v>298</v>
      </c>
      <c r="H5970" s="646" t="s">
        <v>41</v>
      </c>
      <c r="I5970" s="646" t="s">
        <v>424</v>
      </c>
      <c r="J5970" s="646" t="s">
        <v>298</v>
      </c>
      <c r="K5970" s="646" t="s">
        <v>198</v>
      </c>
      <c r="L5970" s="646" t="s">
        <v>34</v>
      </c>
      <c r="M5970" s="681">
        <v>388080</v>
      </c>
    </row>
    <row r="5971" spans="1:13">
      <c r="A5971" s="646" t="s">
        <v>6299</v>
      </c>
      <c r="B5971" s="646" t="s">
        <v>1753</v>
      </c>
      <c r="C5971" s="646" t="s">
        <v>610</v>
      </c>
      <c r="D5971" s="667">
        <v>8022</v>
      </c>
      <c r="E5971" s="646" t="s">
        <v>878</v>
      </c>
      <c r="F5971" s="646" t="s">
        <v>298</v>
      </c>
      <c r="G5971" s="646" t="s">
        <v>298</v>
      </c>
      <c r="H5971" s="646" t="s">
        <v>41</v>
      </c>
      <c r="I5971" s="646" t="s">
        <v>423</v>
      </c>
      <c r="J5971" s="646" t="s">
        <v>298</v>
      </c>
      <c r="K5971" s="646" t="s">
        <v>198</v>
      </c>
      <c r="L5971" s="646" t="s">
        <v>34</v>
      </c>
      <c r="M5971" s="681">
        <v>415800</v>
      </c>
    </row>
    <row r="5972" spans="1:13">
      <c r="A5972" s="646" t="s">
        <v>6306</v>
      </c>
      <c r="B5972" s="646" t="s">
        <v>1754</v>
      </c>
      <c r="C5972" s="646" t="s">
        <v>610</v>
      </c>
      <c r="D5972" s="667">
        <v>8022</v>
      </c>
      <c r="E5972" s="646" t="s">
        <v>878</v>
      </c>
      <c r="F5972" s="646" t="s">
        <v>298</v>
      </c>
      <c r="G5972" s="646" t="s">
        <v>298</v>
      </c>
      <c r="H5972" s="646" t="s">
        <v>41</v>
      </c>
      <c r="I5972" s="646" t="s">
        <v>424</v>
      </c>
      <c r="J5972" s="646" t="s">
        <v>298</v>
      </c>
      <c r="K5972" s="646" t="s">
        <v>197</v>
      </c>
      <c r="L5972" s="646" t="s">
        <v>34</v>
      </c>
      <c r="M5972" s="681">
        <v>431970</v>
      </c>
    </row>
    <row r="5973" spans="1:13">
      <c r="A5973" s="646" t="s">
        <v>6293</v>
      </c>
      <c r="B5973" s="646" t="s">
        <v>1753</v>
      </c>
      <c r="C5973" s="646" t="s">
        <v>610</v>
      </c>
      <c r="D5973" s="667">
        <v>8022</v>
      </c>
      <c r="E5973" s="646" t="s">
        <v>878</v>
      </c>
      <c r="F5973" s="646" t="s">
        <v>298</v>
      </c>
      <c r="G5973" s="646" t="s">
        <v>298</v>
      </c>
      <c r="H5973" s="646" t="s">
        <v>41</v>
      </c>
      <c r="I5973" s="646" t="s">
        <v>422</v>
      </c>
      <c r="J5973" s="646" t="s">
        <v>298</v>
      </c>
      <c r="K5973" s="646" t="s">
        <v>198</v>
      </c>
      <c r="L5973" s="646" t="s">
        <v>34</v>
      </c>
      <c r="M5973" s="681">
        <v>462000</v>
      </c>
    </row>
    <row r="5974" spans="1:13">
      <c r="A5974" s="646" t="s">
        <v>6300</v>
      </c>
      <c r="B5974" s="646" t="s">
        <v>1754</v>
      </c>
      <c r="C5974" s="646" t="s">
        <v>610</v>
      </c>
      <c r="D5974" s="667">
        <v>8022</v>
      </c>
      <c r="E5974" s="646" t="s">
        <v>878</v>
      </c>
      <c r="F5974" s="646" t="s">
        <v>298</v>
      </c>
      <c r="G5974" s="646" t="s">
        <v>298</v>
      </c>
      <c r="H5974" s="646" t="s">
        <v>41</v>
      </c>
      <c r="I5974" s="646" t="s">
        <v>423</v>
      </c>
      <c r="J5974" s="646" t="s">
        <v>298</v>
      </c>
      <c r="K5974" s="646" t="s">
        <v>197</v>
      </c>
      <c r="L5974" s="646" t="s">
        <v>34</v>
      </c>
      <c r="M5974" s="681">
        <v>462000</v>
      </c>
    </row>
    <row r="5975" spans="1:13">
      <c r="A5975" s="646" t="s">
        <v>6315</v>
      </c>
      <c r="B5975" s="646" t="s">
        <v>1757</v>
      </c>
      <c r="C5975" s="646" t="s">
        <v>610</v>
      </c>
      <c r="D5975" s="667">
        <v>8022</v>
      </c>
      <c r="E5975" s="646" t="s">
        <v>878</v>
      </c>
      <c r="F5975" s="646" t="s">
        <v>298</v>
      </c>
      <c r="G5975" s="646" t="s">
        <v>298</v>
      </c>
      <c r="H5975" s="646" t="s">
        <v>41</v>
      </c>
      <c r="I5975" s="646" t="s">
        <v>425</v>
      </c>
      <c r="J5975" s="646" t="s">
        <v>298</v>
      </c>
      <c r="K5975" s="646" t="s">
        <v>198</v>
      </c>
      <c r="L5975" s="646" t="s">
        <v>218</v>
      </c>
      <c r="M5975" s="681">
        <v>462000</v>
      </c>
    </row>
    <row r="5976" spans="1:13">
      <c r="A5976" s="646" t="s">
        <v>6287</v>
      </c>
      <c r="B5976" s="646" t="s">
        <v>1753</v>
      </c>
      <c r="C5976" s="646" t="s">
        <v>610</v>
      </c>
      <c r="D5976" s="667">
        <v>8022</v>
      </c>
      <c r="E5976" s="646" t="s">
        <v>878</v>
      </c>
      <c r="F5976" s="646" t="s">
        <v>298</v>
      </c>
      <c r="G5976" s="646" t="s">
        <v>298</v>
      </c>
      <c r="H5976" s="646" t="s">
        <v>41</v>
      </c>
      <c r="I5976" s="646" t="s">
        <v>421</v>
      </c>
      <c r="J5976" s="646" t="s">
        <v>298</v>
      </c>
      <c r="K5976" s="646" t="s">
        <v>198</v>
      </c>
      <c r="L5976" s="646" t="s">
        <v>34</v>
      </c>
      <c r="M5976" s="681">
        <v>487410</v>
      </c>
    </row>
    <row r="5977" spans="1:13">
      <c r="A5977" s="646" t="s">
        <v>6294</v>
      </c>
      <c r="B5977" s="646" t="s">
        <v>1754</v>
      </c>
      <c r="C5977" s="646" t="s">
        <v>610</v>
      </c>
      <c r="D5977" s="667">
        <v>8022</v>
      </c>
      <c r="E5977" s="646" t="s">
        <v>878</v>
      </c>
      <c r="F5977" s="646" t="s">
        <v>298</v>
      </c>
      <c r="G5977" s="646" t="s">
        <v>298</v>
      </c>
      <c r="H5977" s="646" t="s">
        <v>41</v>
      </c>
      <c r="I5977" s="646" t="s">
        <v>422</v>
      </c>
      <c r="J5977" s="646" t="s">
        <v>298</v>
      </c>
      <c r="K5977" s="646" t="s">
        <v>197</v>
      </c>
      <c r="L5977" s="646" t="s">
        <v>34</v>
      </c>
      <c r="M5977" s="681">
        <v>512820</v>
      </c>
    </row>
    <row r="5978" spans="1:13">
      <c r="A5978" s="646" t="s">
        <v>6316</v>
      </c>
      <c r="B5978" s="646" t="s">
        <v>1758</v>
      </c>
      <c r="C5978" s="646" t="s">
        <v>610</v>
      </c>
      <c r="D5978" s="667">
        <v>8022</v>
      </c>
      <c r="E5978" s="646" t="s">
        <v>878</v>
      </c>
      <c r="F5978" s="646" t="s">
        <v>298</v>
      </c>
      <c r="G5978" s="646" t="s">
        <v>298</v>
      </c>
      <c r="H5978" s="646" t="s">
        <v>41</v>
      </c>
      <c r="I5978" s="646" t="s">
        <v>425</v>
      </c>
      <c r="J5978" s="646" t="s">
        <v>298</v>
      </c>
      <c r="K5978" s="646" t="s">
        <v>197</v>
      </c>
      <c r="L5978" s="646" t="s">
        <v>218</v>
      </c>
      <c r="M5978" s="681">
        <v>512820</v>
      </c>
    </row>
    <row r="5979" spans="1:13">
      <c r="A5979" s="646" t="s">
        <v>6275</v>
      </c>
      <c r="B5979" s="646" t="s">
        <v>1753</v>
      </c>
      <c r="C5979" s="646" t="s">
        <v>610</v>
      </c>
      <c r="D5979" s="667">
        <v>8022</v>
      </c>
      <c r="E5979" s="646" t="s">
        <v>878</v>
      </c>
      <c r="F5979" s="646" t="s">
        <v>298</v>
      </c>
      <c r="G5979" s="646" t="s">
        <v>298</v>
      </c>
      <c r="H5979" s="646" t="s">
        <v>41</v>
      </c>
      <c r="I5979" s="646" t="s">
        <v>50</v>
      </c>
      <c r="J5979" s="646" t="s">
        <v>298</v>
      </c>
      <c r="K5979" s="646" t="s">
        <v>198</v>
      </c>
      <c r="L5979" s="646" t="s">
        <v>34</v>
      </c>
      <c r="M5979" s="681">
        <v>533610</v>
      </c>
    </row>
    <row r="5980" spans="1:13">
      <c r="A5980" s="646" t="s">
        <v>6281</v>
      </c>
      <c r="B5980" s="646" t="s">
        <v>1753</v>
      </c>
      <c r="C5980" s="646" t="s">
        <v>610</v>
      </c>
      <c r="D5980" s="667">
        <v>8022</v>
      </c>
      <c r="E5980" s="646" t="s">
        <v>878</v>
      </c>
      <c r="F5980" s="646" t="s">
        <v>298</v>
      </c>
      <c r="G5980" s="646" t="s">
        <v>298</v>
      </c>
      <c r="H5980" s="646" t="s">
        <v>41</v>
      </c>
      <c r="I5980" s="646" t="s">
        <v>223</v>
      </c>
      <c r="J5980" s="646" t="s">
        <v>298</v>
      </c>
      <c r="K5980" s="646" t="s">
        <v>198</v>
      </c>
      <c r="L5980" s="646" t="s">
        <v>34</v>
      </c>
      <c r="M5980" s="681">
        <v>533610</v>
      </c>
    </row>
    <row r="5981" spans="1:13">
      <c r="A5981" s="646" t="s">
        <v>6288</v>
      </c>
      <c r="B5981" s="646" t="s">
        <v>1754</v>
      </c>
      <c r="C5981" s="646" t="s">
        <v>610</v>
      </c>
      <c r="D5981" s="667">
        <v>8022</v>
      </c>
      <c r="E5981" s="646" t="s">
        <v>878</v>
      </c>
      <c r="F5981" s="646" t="s">
        <v>298</v>
      </c>
      <c r="G5981" s="646" t="s">
        <v>298</v>
      </c>
      <c r="H5981" s="646" t="s">
        <v>41</v>
      </c>
      <c r="I5981" s="646" t="s">
        <v>421</v>
      </c>
      <c r="J5981" s="646" t="s">
        <v>298</v>
      </c>
      <c r="K5981" s="646" t="s">
        <v>197</v>
      </c>
      <c r="L5981" s="646" t="s">
        <v>34</v>
      </c>
      <c r="M5981" s="681">
        <v>542850</v>
      </c>
    </row>
    <row r="5982" spans="1:13">
      <c r="A5982" s="646" t="s">
        <v>6309</v>
      </c>
      <c r="B5982" s="646" t="s">
        <v>1757</v>
      </c>
      <c r="C5982" s="646" t="s">
        <v>610</v>
      </c>
      <c r="D5982" s="667">
        <v>8022</v>
      </c>
      <c r="E5982" s="646" t="s">
        <v>878</v>
      </c>
      <c r="F5982" s="646" t="s">
        <v>298</v>
      </c>
      <c r="G5982" s="646" t="s">
        <v>298</v>
      </c>
      <c r="H5982" s="646" t="s">
        <v>41</v>
      </c>
      <c r="I5982" s="646" t="s">
        <v>424</v>
      </c>
      <c r="J5982" s="646" t="s">
        <v>298</v>
      </c>
      <c r="K5982" s="646" t="s">
        <v>198</v>
      </c>
      <c r="L5982" s="646" t="s">
        <v>218</v>
      </c>
      <c r="M5982" s="681">
        <v>552090</v>
      </c>
    </row>
    <row r="5983" spans="1:13">
      <c r="A5983" s="646" t="s">
        <v>6269</v>
      </c>
      <c r="B5983" s="646" t="s">
        <v>1753</v>
      </c>
      <c r="C5983" s="646" t="s">
        <v>610</v>
      </c>
      <c r="D5983" s="667">
        <v>8022</v>
      </c>
      <c r="E5983" s="646" t="s">
        <v>878</v>
      </c>
      <c r="F5983" s="646" t="s">
        <v>298</v>
      </c>
      <c r="G5983" s="646" t="s">
        <v>298</v>
      </c>
      <c r="H5983" s="646" t="s">
        <v>41</v>
      </c>
      <c r="I5983" s="646" t="s">
        <v>48</v>
      </c>
      <c r="J5983" s="646" t="s">
        <v>298</v>
      </c>
      <c r="K5983" s="646" t="s">
        <v>198</v>
      </c>
      <c r="L5983" s="646" t="s">
        <v>34</v>
      </c>
      <c r="M5983" s="681">
        <v>572880</v>
      </c>
    </row>
    <row r="5984" spans="1:13">
      <c r="A5984" s="646" t="s">
        <v>6303</v>
      </c>
      <c r="B5984" s="646" t="s">
        <v>1757</v>
      </c>
      <c r="C5984" s="646" t="s">
        <v>610</v>
      </c>
      <c r="D5984" s="667">
        <v>8022</v>
      </c>
      <c r="E5984" s="646" t="s">
        <v>878</v>
      </c>
      <c r="F5984" s="646" t="s">
        <v>298</v>
      </c>
      <c r="G5984" s="646" t="s">
        <v>298</v>
      </c>
      <c r="H5984" s="646" t="s">
        <v>41</v>
      </c>
      <c r="I5984" s="646" t="s">
        <v>423</v>
      </c>
      <c r="J5984" s="646" t="s">
        <v>298</v>
      </c>
      <c r="K5984" s="646" t="s">
        <v>198</v>
      </c>
      <c r="L5984" s="646" t="s">
        <v>218</v>
      </c>
      <c r="M5984" s="681">
        <v>589050</v>
      </c>
    </row>
    <row r="5985" spans="1:13">
      <c r="A5985" s="646" t="s">
        <v>6276</v>
      </c>
      <c r="B5985" s="646" t="s">
        <v>1754</v>
      </c>
      <c r="C5985" s="646" t="s">
        <v>610</v>
      </c>
      <c r="D5985" s="667">
        <v>8022</v>
      </c>
      <c r="E5985" s="646" t="s">
        <v>878</v>
      </c>
      <c r="F5985" s="646" t="s">
        <v>298</v>
      </c>
      <c r="G5985" s="646" t="s">
        <v>298</v>
      </c>
      <c r="H5985" s="646" t="s">
        <v>41</v>
      </c>
      <c r="I5985" s="646" t="s">
        <v>50</v>
      </c>
      <c r="J5985" s="646" t="s">
        <v>298</v>
      </c>
      <c r="K5985" s="646" t="s">
        <v>197</v>
      </c>
      <c r="L5985" s="646" t="s">
        <v>34</v>
      </c>
      <c r="M5985" s="681">
        <v>593670</v>
      </c>
    </row>
    <row r="5986" spans="1:13">
      <c r="A5986" s="646" t="s">
        <v>6282</v>
      </c>
      <c r="B5986" s="646" t="s">
        <v>1754</v>
      </c>
      <c r="C5986" s="646" t="s">
        <v>610</v>
      </c>
      <c r="D5986" s="667">
        <v>8022</v>
      </c>
      <c r="E5986" s="646" t="s">
        <v>878</v>
      </c>
      <c r="F5986" s="646" t="s">
        <v>298</v>
      </c>
      <c r="G5986" s="646" t="s">
        <v>298</v>
      </c>
      <c r="H5986" s="646" t="s">
        <v>41</v>
      </c>
      <c r="I5986" s="646" t="s">
        <v>223</v>
      </c>
      <c r="J5986" s="646" t="s">
        <v>298</v>
      </c>
      <c r="K5986" s="646" t="s">
        <v>197</v>
      </c>
      <c r="L5986" s="646" t="s">
        <v>34</v>
      </c>
      <c r="M5986" s="681">
        <v>593670</v>
      </c>
    </row>
    <row r="5987" spans="1:13">
      <c r="A5987" s="646" t="s">
        <v>6310</v>
      </c>
      <c r="B5987" s="646" t="s">
        <v>1758</v>
      </c>
      <c r="C5987" s="646" t="s">
        <v>610</v>
      </c>
      <c r="D5987" s="667">
        <v>8022</v>
      </c>
      <c r="E5987" s="646" t="s">
        <v>878</v>
      </c>
      <c r="F5987" s="646" t="s">
        <v>298</v>
      </c>
      <c r="G5987" s="646" t="s">
        <v>298</v>
      </c>
      <c r="H5987" s="646" t="s">
        <v>41</v>
      </c>
      <c r="I5987" s="646" t="s">
        <v>424</v>
      </c>
      <c r="J5987" s="646" t="s">
        <v>298</v>
      </c>
      <c r="K5987" s="646" t="s">
        <v>197</v>
      </c>
      <c r="L5987" s="646" t="s">
        <v>218</v>
      </c>
      <c r="M5987" s="681">
        <v>612150</v>
      </c>
    </row>
    <row r="5988" spans="1:13">
      <c r="A5988" s="646" t="s">
        <v>6270</v>
      </c>
      <c r="B5988" s="646" t="s">
        <v>1754</v>
      </c>
      <c r="C5988" s="646" t="s">
        <v>610</v>
      </c>
      <c r="D5988" s="667">
        <v>8022</v>
      </c>
      <c r="E5988" s="646" t="s">
        <v>878</v>
      </c>
      <c r="F5988" s="646" t="s">
        <v>298</v>
      </c>
      <c r="G5988" s="646" t="s">
        <v>298</v>
      </c>
      <c r="H5988" s="646" t="s">
        <v>41</v>
      </c>
      <c r="I5988" s="646" t="s">
        <v>48</v>
      </c>
      <c r="J5988" s="646" t="s">
        <v>298</v>
      </c>
      <c r="K5988" s="646" t="s">
        <v>197</v>
      </c>
      <c r="L5988" s="646" t="s">
        <v>34</v>
      </c>
      <c r="M5988" s="681">
        <v>632940</v>
      </c>
    </row>
    <row r="5989" spans="1:13">
      <c r="A5989" s="646" t="s">
        <v>6297</v>
      </c>
      <c r="B5989" s="646" t="s">
        <v>1757</v>
      </c>
      <c r="C5989" s="646" t="s">
        <v>610</v>
      </c>
      <c r="D5989" s="667">
        <v>8022</v>
      </c>
      <c r="E5989" s="646" t="s">
        <v>878</v>
      </c>
      <c r="F5989" s="646" t="s">
        <v>298</v>
      </c>
      <c r="G5989" s="646" t="s">
        <v>298</v>
      </c>
      <c r="H5989" s="646" t="s">
        <v>41</v>
      </c>
      <c r="I5989" s="646" t="s">
        <v>422</v>
      </c>
      <c r="J5989" s="646" t="s">
        <v>298</v>
      </c>
      <c r="K5989" s="646" t="s">
        <v>198</v>
      </c>
      <c r="L5989" s="646" t="s">
        <v>218</v>
      </c>
      <c r="M5989" s="681">
        <v>653730</v>
      </c>
    </row>
    <row r="5990" spans="1:13">
      <c r="A5990" s="646" t="s">
        <v>6304</v>
      </c>
      <c r="B5990" s="646" t="s">
        <v>1758</v>
      </c>
      <c r="C5990" s="646" t="s">
        <v>610</v>
      </c>
      <c r="D5990" s="667">
        <v>8022</v>
      </c>
      <c r="E5990" s="646" t="s">
        <v>878</v>
      </c>
      <c r="F5990" s="646" t="s">
        <v>298</v>
      </c>
      <c r="G5990" s="646" t="s">
        <v>298</v>
      </c>
      <c r="H5990" s="646" t="s">
        <v>41</v>
      </c>
      <c r="I5990" s="646" t="s">
        <v>423</v>
      </c>
      <c r="J5990" s="646" t="s">
        <v>298</v>
      </c>
      <c r="K5990" s="646" t="s">
        <v>197</v>
      </c>
      <c r="L5990" s="646" t="s">
        <v>218</v>
      </c>
      <c r="M5990" s="681">
        <v>656040</v>
      </c>
    </row>
    <row r="5991" spans="1:13">
      <c r="A5991" s="646" t="s">
        <v>6291</v>
      </c>
      <c r="B5991" s="646" t="s">
        <v>1757</v>
      </c>
      <c r="C5991" s="646" t="s">
        <v>610</v>
      </c>
      <c r="D5991" s="667">
        <v>8022</v>
      </c>
      <c r="E5991" s="646" t="s">
        <v>878</v>
      </c>
      <c r="F5991" s="646" t="s">
        <v>298</v>
      </c>
      <c r="G5991" s="646" t="s">
        <v>298</v>
      </c>
      <c r="H5991" s="646" t="s">
        <v>41</v>
      </c>
      <c r="I5991" s="646" t="s">
        <v>421</v>
      </c>
      <c r="J5991" s="646" t="s">
        <v>298</v>
      </c>
      <c r="K5991" s="646" t="s">
        <v>198</v>
      </c>
      <c r="L5991" s="646" t="s">
        <v>218</v>
      </c>
      <c r="M5991" s="681">
        <v>693000</v>
      </c>
    </row>
    <row r="5992" spans="1:13">
      <c r="A5992" s="646" t="s">
        <v>6298</v>
      </c>
      <c r="B5992" s="646" t="s">
        <v>1758</v>
      </c>
      <c r="C5992" s="646" t="s">
        <v>610</v>
      </c>
      <c r="D5992" s="667">
        <v>8022</v>
      </c>
      <c r="E5992" s="646" t="s">
        <v>878</v>
      </c>
      <c r="F5992" s="646" t="s">
        <v>298</v>
      </c>
      <c r="G5992" s="646" t="s">
        <v>298</v>
      </c>
      <c r="H5992" s="646" t="s">
        <v>41</v>
      </c>
      <c r="I5992" s="646" t="s">
        <v>422</v>
      </c>
      <c r="J5992" s="646" t="s">
        <v>298</v>
      </c>
      <c r="K5992" s="646" t="s">
        <v>197</v>
      </c>
      <c r="L5992" s="646" t="s">
        <v>218</v>
      </c>
      <c r="M5992" s="681">
        <v>727650</v>
      </c>
    </row>
    <row r="5993" spans="1:13">
      <c r="A5993" s="646" t="s">
        <v>6279</v>
      </c>
      <c r="B5993" s="646" t="s">
        <v>1757</v>
      </c>
      <c r="C5993" s="646" t="s">
        <v>610</v>
      </c>
      <c r="D5993" s="667">
        <v>8022</v>
      </c>
      <c r="E5993" s="646" t="s">
        <v>878</v>
      </c>
      <c r="F5993" s="646" t="s">
        <v>298</v>
      </c>
      <c r="G5993" s="646" t="s">
        <v>298</v>
      </c>
      <c r="H5993" s="646" t="s">
        <v>41</v>
      </c>
      <c r="I5993" s="646" t="s">
        <v>50</v>
      </c>
      <c r="J5993" s="646" t="s">
        <v>298</v>
      </c>
      <c r="K5993" s="646" t="s">
        <v>198</v>
      </c>
      <c r="L5993" s="646" t="s">
        <v>218</v>
      </c>
      <c r="M5993" s="681">
        <v>757680</v>
      </c>
    </row>
    <row r="5994" spans="1:13">
      <c r="A5994" s="646" t="s">
        <v>6285</v>
      </c>
      <c r="B5994" s="646" t="s">
        <v>1757</v>
      </c>
      <c r="C5994" s="646" t="s">
        <v>610</v>
      </c>
      <c r="D5994" s="667">
        <v>8022</v>
      </c>
      <c r="E5994" s="646" t="s">
        <v>878</v>
      </c>
      <c r="F5994" s="646" t="s">
        <v>298</v>
      </c>
      <c r="G5994" s="646" t="s">
        <v>298</v>
      </c>
      <c r="H5994" s="646" t="s">
        <v>41</v>
      </c>
      <c r="I5994" s="646" t="s">
        <v>223</v>
      </c>
      <c r="J5994" s="646" t="s">
        <v>298</v>
      </c>
      <c r="K5994" s="646" t="s">
        <v>198</v>
      </c>
      <c r="L5994" s="646" t="s">
        <v>218</v>
      </c>
      <c r="M5994" s="681">
        <v>757680</v>
      </c>
    </row>
    <row r="5995" spans="1:13">
      <c r="A5995" s="646" t="s">
        <v>6292</v>
      </c>
      <c r="B5995" s="646" t="s">
        <v>1758</v>
      </c>
      <c r="C5995" s="646" t="s">
        <v>610</v>
      </c>
      <c r="D5995" s="667">
        <v>8022</v>
      </c>
      <c r="E5995" s="646" t="s">
        <v>878</v>
      </c>
      <c r="F5995" s="646" t="s">
        <v>298</v>
      </c>
      <c r="G5995" s="646" t="s">
        <v>298</v>
      </c>
      <c r="H5995" s="646" t="s">
        <v>41</v>
      </c>
      <c r="I5995" s="646" t="s">
        <v>421</v>
      </c>
      <c r="J5995" s="646" t="s">
        <v>298</v>
      </c>
      <c r="K5995" s="646" t="s">
        <v>197</v>
      </c>
      <c r="L5995" s="646" t="s">
        <v>218</v>
      </c>
      <c r="M5995" s="681">
        <v>769230</v>
      </c>
    </row>
    <row r="5996" spans="1:13">
      <c r="A5996" s="646" t="s">
        <v>6273</v>
      </c>
      <c r="B5996" s="646" t="s">
        <v>1757</v>
      </c>
      <c r="C5996" s="646" t="s">
        <v>610</v>
      </c>
      <c r="D5996" s="667">
        <v>8022</v>
      </c>
      <c r="E5996" s="646" t="s">
        <v>878</v>
      </c>
      <c r="F5996" s="646" t="s">
        <v>298</v>
      </c>
      <c r="G5996" s="646" t="s">
        <v>298</v>
      </c>
      <c r="H5996" s="646" t="s">
        <v>41</v>
      </c>
      <c r="I5996" s="646" t="s">
        <v>48</v>
      </c>
      <c r="J5996" s="646" t="s">
        <v>298</v>
      </c>
      <c r="K5996" s="646" t="s">
        <v>198</v>
      </c>
      <c r="L5996" s="646" t="s">
        <v>218</v>
      </c>
      <c r="M5996" s="681">
        <v>808500</v>
      </c>
    </row>
    <row r="5997" spans="1:13">
      <c r="A5997" s="646" t="s">
        <v>6280</v>
      </c>
      <c r="B5997" s="646" t="s">
        <v>1758</v>
      </c>
      <c r="C5997" s="646" t="s">
        <v>610</v>
      </c>
      <c r="D5997" s="667">
        <v>8022</v>
      </c>
      <c r="E5997" s="646" t="s">
        <v>878</v>
      </c>
      <c r="F5997" s="646" t="s">
        <v>298</v>
      </c>
      <c r="G5997" s="646" t="s">
        <v>298</v>
      </c>
      <c r="H5997" s="646" t="s">
        <v>41</v>
      </c>
      <c r="I5997" s="646" t="s">
        <v>50</v>
      </c>
      <c r="J5997" s="646" t="s">
        <v>298</v>
      </c>
      <c r="K5997" s="646" t="s">
        <v>197</v>
      </c>
      <c r="L5997" s="646" t="s">
        <v>218</v>
      </c>
      <c r="M5997" s="681">
        <v>840840</v>
      </c>
    </row>
    <row r="5998" spans="1:13">
      <c r="A5998" s="646" t="s">
        <v>6286</v>
      </c>
      <c r="B5998" s="646" t="s">
        <v>1758</v>
      </c>
      <c r="C5998" s="646" t="s">
        <v>610</v>
      </c>
      <c r="D5998" s="667">
        <v>8022</v>
      </c>
      <c r="E5998" s="646" t="s">
        <v>878</v>
      </c>
      <c r="F5998" s="646" t="s">
        <v>298</v>
      </c>
      <c r="G5998" s="646" t="s">
        <v>298</v>
      </c>
      <c r="H5998" s="646" t="s">
        <v>41</v>
      </c>
      <c r="I5998" s="646" t="s">
        <v>223</v>
      </c>
      <c r="J5998" s="646" t="s">
        <v>298</v>
      </c>
      <c r="K5998" s="646" t="s">
        <v>197</v>
      </c>
      <c r="L5998" s="646" t="s">
        <v>218</v>
      </c>
      <c r="M5998" s="681">
        <v>840840</v>
      </c>
    </row>
    <row r="5999" spans="1:13">
      <c r="A5999" s="646" t="s">
        <v>6274</v>
      </c>
      <c r="B5999" s="646" t="s">
        <v>1758</v>
      </c>
      <c r="C5999" s="646" t="s">
        <v>610</v>
      </c>
      <c r="D5999" s="667">
        <v>8022</v>
      </c>
      <c r="E5999" s="646" t="s">
        <v>878</v>
      </c>
      <c r="F5999" s="646" t="s">
        <v>298</v>
      </c>
      <c r="G5999" s="646" t="s">
        <v>298</v>
      </c>
      <c r="H5999" s="646" t="s">
        <v>41</v>
      </c>
      <c r="I5999" s="646" t="s">
        <v>48</v>
      </c>
      <c r="J5999" s="646" t="s">
        <v>298</v>
      </c>
      <c r="K5999" s="646" t="s">
        <v>197</v>
      </c>
      <c r="L5999" s="646" t="s">
        <v>218</v>
      </c>
      <c r="M5999" s="681">
        <v>896280</v>
      </c>
    </row>
    <row r="6000" spans="1:13">
      <c r="A6000" s="642" t="s">
        <v>6234</v>
      </c>
      <c r="B6000" s="642" t="s">
        <v>1736</v>
      </c>
      <c r="C6000" s="642" t="s">
        <v>920</v>
      </c>
      <c r="D6000" s="665">
        <v>8023</v>
      </c>
      <c r="E6000" s="642" t="s">
        <v>921</v>
      </c>
      <c r="F6000" s="642" t="s">
        <v>242</v>
      </c>
      <c r="G6000" s="642" t="s">
        <v>298</v>
      </c>
      <c r="H6000" s="642" t="s">
        <v>41</v>
      </c>
      <c r="I6000" s="642" t="s">
        <v>425</v>
      </c>
      <c r="J6000" s="642" t="s">
        <v>435</v>
      </c>
      <c r="K6000" s="642" t="s">
        <v>198</v>
      </c>
      <c r="L6000" s="642" t="s">
        <v>32</v>
      </c>
      <c r="M6000" s="677">
        <v>515130</v>
      </c>
    </row>
    <row r="6001" spans="1:13">
      <c r="A6001" s="642" t="s">
        <v>6231</v>
      </c>
      <c r="B6001" s="642" t="s">
        <v>1736</v>
      </c>
      <c r="C6001" s="642" t="s">
        <v>920</v>
      </c>
      <c r="D6001" s="665">
        <v>8023</v>
      </c>
      <c r="E6001" s="642" t="s">
        <v>921</v>
      </c>
      <c r="F6001" s="642" t="s">
        <v>242</v>
      </c>
      <c r="G6001" s="642" t="s">
        <v>298</v>
      </c>
      <c r="H6001" s="642" t="s">
        <v>41</v>
      </c>
      <c r="I6001" s="642" t="s">
        <v>424</v>
      </c>
      <c r="J6001" s="642" t="s">
        <v>434</v>
      </c>
      <c r="K6001" s="642" t="s">
        <v>198</v>
      </c>
      <c r="L6001" s="642" t="s">
        <v>32</v>
      </c>
      <c r="M6001" s="677">
        <v>607530</v>
      </c>
    </row>
    <row r="6002" spans="1:13">
      <c r="A6002" s="642" t="s">
        <v>6228</v>
      </c>
      <c r="B6002" s="642" t="s">
        <v>1736</v>
      </c>
      <c r="C6002" s="642" t="s">
        <v>920</v>
      </c>
      <c r="D6002" s="665">
        <v>8023</v>
      </c>
      <c r="E6002" s="642" t="s">
        <v>921</v>
      </c>
      <c r="F6002" s="642" t="s">
        <v>242</v>
      </c>
      <c r="G6002" s="642" t="s">
        <v>298</v>
      </c>
      <c r="H6002" s="642" t="s">
        <v>41</v>
      </c>
      <c r="I6002" s="642" t="s">
        <v>423</v>
      </c>
      <c r="J6002" s="642" t="s">
        <v>433</v>
      </c>
      <c r="K6002" s="642" t="s">
        <v>198</v>
      </c>
      <c r="L6002" s="642" t="s">
        <v>32</v>
      </c>
      <c r="M6002" s="677">
        <v>683760</v>
      </c>
    </row>
    <row r="6003" spans="1:13">
      <c r="A6003" s="642" t="s">
        <v>6225</v>
      </c>
      <c r="B6003" s="642" t="s">
        <v>1736</v>
      </c>
      <c r="C6003" s="642" t="s">
        <v>920</v>
      </c>
      <c r="D6003" s="665">
        <v>8023</v>
      </c>
      <c r="E6003" s="642" t="s">
        <v>921</v>
      </c>
      <c r="F6003" s="642" t="s">
        <v>242</v>
      </c>
      <c r="G6003" s="642" t="s">
        <v>298</v>
      </c>
      <c r="H6003" s="642" t="s">
        <v>41</v>
      </c>
      <c r="I6003" s="642" t="s">
        <v>422</v>
      </c>
      <c r="J6003" s="642" t="s">
        <v>432</v>
      </c>
      <c r="K6003" s="642" t="s">
        <v>198</v>
      </c>
      <c r="L6003" s="642" t="s">
        <v>32</v>
      </c>
      <c r="M6003" s="677">
        <v>729960</v>
      </c>
    </row>
    <row r="6004" spans="1:13">
      <c r="A6004" s="642" t="s">
        <v>6222</v>
      </c>
      <c r="B6004" s="642" t="s">
        <v>1736</v>
      </c>
      <c r="C6004" s="642" t="s">
        <v>920</v>
      </c>
      <c r="D6004" s="665">
        <v>8023</v>
      </c>
      <c r="E6004" s="642" t="s">
        <v>921</v>
      </c>
      <c r="F6004" s="642" t="s">
        <v>242</v>
      </c>
      <c r="G6004" s="642" t="s">
        <v>298</v>
      </c>
      <c r="H6004" s="642" t="s">
        <v>41</v>
      </c>
      <c r="I6004" s="642" t="s">
        <v>421</v>
      </c>
      <c r="J6004" s="642" t="s">
        <v>431</v>
      </c>
      <c r="K6004" s="642" t="s">
        <v>198</v>
      </c>
      <c r="L6004" s="642" t="s">
        <v>32</v>
      </c>
      <c r="M6004" s="677">
        <v>820050</v>
      </c>
    </row>
    <row r="6005" spans="1:13">
      <c r="A6005" s="642" t="s">
        <v>6233</v>
      </c>
      <c r="B6005" s="642" t="s">
        <v>1735</v>
      </c>
      <c r="C6005" s="642" t="s">
        <v>920</v>
      </c>
      <c r="D6005" s="665">
        <v>8023</v>
      </c>
      <c r="E6005" s="642" t="s">
        <v>921</v>
      </c>
      <c r="F6005" s="642" t="s">
        <v>242</v>
      </c>
      <c r="G6005" s="642" t="s">
        <v>298</v>
      </c>
      <c r="H6005" s="642" t="s">
        <v>41</v>
      </c>
      <c r="I6005" s="642" t="s">
        <v>425</v>
      </c>
      <c r="J6005" s="642" t="s">
        <v>435</v>
      </c>
      <c r="K6005" s="642" t="s">
        <v>198</v>
      </c>
      <c r="L6005" s="642" t="s">
        <v>34</v>
      </c>
      <c r="M6005" s="677">
        <v>930930</v>
      </c>
    </row>
    <row r="6006" spans="1:13">
      <c r="A6006" s="642" t="s">
        <v>6219</v>
      </c>
      <c r="B6006" s="642" t="s">
        <v>1736</v>
      </c>
      <c r="C6006" s="642" t="s">
        <v>920</v>
      </c>
      <c r="D6006" s="665">
        <v>8023</v>
      </c>
      <c r="E6006" s="642" t="s">
        <v>921</v>
      </c>
      <c r="F6006" s="642" t="s">
        <v>242</v>
      </c>
      <c r="G6006" s="642" t="s">
        <v>298</v>
      </c>
      <c r="H6006" s="642" t="s">
        <v>41</v>
      </c>
      <c r="I6006" s="642" t="s">
        <v>223</v>
      </c>
      <c r="J6006" s="642" t="s">
        <v>181</v>
      </c>
      <c r="K6006" s="642" t="s">
        <v>198</v>
      </c>
      <c r="L6006" s="642" t="s">
        <v>32</v>
      </c>
      <c r="M6006" s="677">
        <v>1064910</v>
      </c>
    </row>
    <row r="6007" spans="1:13">
      <c r="A6007" s="642" t="s">
        <v>6230</v>
      </c>
      <c r="B6007" s="642" t="s">
        <v>1735</v>
      </c>
      <c r="C6007" s="642" t="s">
        <v>920</v>
      </c>
      <c r="D6007" s="665">
        <v>8023</v>
      </c>
      <c r="E6007" s="642" t="s">
        <v>921</v>
      </c>
      <c r="F6007" s="642" t="s">
        <v>242</v>
      </c>
      <c r="G6007" s="642" t="s">
        <v>298</v>
      </c>
      <c r="H6007" s="642" t="s">
        <v>41</v>
      </c>
      <c r="I6007" s="642" t="s">
        <v>424</v>
      </c>
      <c r="J6007" s="642" t="s">
        <v>434</v>
      </c>
      <c r="K6007" s="642" t="s">
        <v>198</v>
      </c>
      <c r="L6007" s="642" t="s">
        <v>34</v>
      </c>
      <c r="M6007" s="677">
        <v>1094940</v>
      </c>
    </row>
    <row r="6008" spans="1:13">
      <c r="A6008" s="642" t="s">
        <v>6227</v>
      </c>
      <c r="B6008" s="642" t="s">
        <v>1735</v>
      </c>
      <c r="C6008" s="642" t="s">
        <v>920</v>
      </c>
      <c r="D6008" s="665">
        <v>8023</v>
      </c>
      <c r="E6008" s="642" t="s">
        <v>921</v>
      </c>
      <c r="F6008" s="642" t="s">
        <v>242</v>
      </c>
      <c r="G6008" s="642" t="s">
        <v>298</v>
      </c>
      <c r="H6008" s="642" t="s">
        <v>41</v>
      </c>
      <c r="I6008" s="642" t="s">
        <v>423</v>
      </c>
      <c r="J6008" s="642" t="s">
        <v>433</v>
      </c>
      <c r="K6008" s="642" t="s">
        <v>198</v>
      </c>
      <c r="L6008" s="642" t="s">
        <v>34</v>
      </c>
      <c r="M6008" s="677">
        <v>1233540</v>
      </c>
    </row>
    <row r="6009" spans="1:13">
      <c r="A6009" s="642" t="s">
        <v>6224</v>
      </c>
      <c r="B6009" s="642" t="s">
        <v>1735</v>
      </c>
      <c r="C6009" s="642" t="s">
        <v>920</v>
      </c>
      <c r="D6009" s="665">
        <v>8023</v>
      </c>
      <c r="E6009" s="642" t="s">
        <v>921</v>
      </c>
      <c r="F6009" s="642" t="s">
        <v>242</v>
      </c>
      <c r="G6009" s="642" t="s">
        <v>298</v>
      </c>
      <c r="H6009" s="642" t="s">
        <v>41</v>
      </c>
      <c r="I6009" s="642" t="s">
        <v>422</v>
      </c>
      <c r="J6009" s="642" t="s">
        <v>432</v>
      </c>
      <c r="K6009" s="642" t="s">
        <v>198</v>
      </c>
      <c r="L6009" s="642" t="s">
        <v>34</v>
      </c>
      <c r="M6009" s="677">
        <v>1314390</v>
      </c>
    </row>
    <row r="6010" spans="1:13">
      <c r="A6010" s="642" t="s">
        <v>6235</v>
      </c>
      <c r="B6010" s="642" t="s">
        <v>1737</v>
      </c>
      <c r="C6010" s="642" t="s">
        <v>920</v>
      </c>
      <c r="D6010" s="665">
        <v>8023</v>
      </c>
      <c r="E6010" s="642" t="s">
        <v>921</v>
      </c>
      <c r="F6010" s="642" t="s">
        <v>242</v>
      </c>
      <c r="G6010" s="642" t="s">
        <v>298</v>
      </c>
      <c r="H6010" s="642" t="s">
        <v>41</v>
      </c>
      <c r="I6010" s="642" t="s">
        <v>425</v>
      </c>
      <c r="J6010" s="642" t="s">
        <v>435</v>
      </c>
      <c r="K6010" s="642" t="s">
        <v>198</v>
      </c>
      <c r="L6010" s="642" t="s">
        <v>218</v>
      </c>
      <c r="M6010" s="677">
        <v>1319010</v>
      </c>
    </row>
    <row r="6011" spans="1:13">
      <c r="A6011" s="642" t="s">
        <v>6216</v>
      </c>
      <c r="B6011" s="642" t="s">
        <v>1736</v>
      </c>
      <c r="C6011" s="642" t="s">
        <v>920</v>
      </c>
      <c r="D6011" s="665">
        <v>8023</v>
      </c>
      <c r="E6011" s="642" t="s">
        <v>921</v>
      </c>
      <c r="F6011" s="642" t="s">
        <v>242</v>
      </c>
      <c r="G6011" s="642" t="s">
        <v>298</v>
      </c>
      <c r="H6011" s="642" t="s">
        <v>41</v>
      </c>
      <c r="I6011" s="642" t="s">
        <v>50</v>
      </c>
      <c r="J6011" s="642" t="s">
        <v>179</v>
      </c>
      <c r="K6011" s="642" t="s">
        <v>198</v>
      </c>
      <c r="L6011" s="642" t="s">
        <v>32</v>
      </c>
      <c r="M6011" s="677">
        <v>1429890</v>
      </c>
    </row>
    <row r="6012" spans="1:13">
      <c r="A6012" s="642" t="s">
        <v>6221</v>
      </c>
      <c r="B6012" s="642" t="s">
        <v>1735</v>
      </c>
      <c r="C6012" s="642" t="s">
        <v>920</v>
      </c>
      <c r="D6012" s="665">
        <v>8023</v>
      </c>
      <c r="E6012" s="642" t="s">
        <v>921</v>
      </c>
      <c r="F6012" s="642" t="s">
        <v>242</v>
      </c>
      <c r="G6012" s="642" t="s">
        <v>298</v>
      </c>
      <c r="H6012" s="642" t="s">
        <v>41</v>
      </c>
      <c r="I6012" s="642" t="s">
        <v>421</v>
      </c>
      <c r="J6012" s="642" t="s">
        <v>431</v>
      </c>
      <c r="K6012" s="642" t="s">
        <v>198</v>
      </c>
      <c r="L6012" s="642" t="s">
        <v>34</v>
      </c>
      <c r="M6012" s="677">
        <v>1478400</v>
      </c>
    </row>
    <row r="6013" spans="1:13">
      <c r="A6013" s="642" t="s">
        <v>6213</v>
      </c>
      <c r="B6013" s="642" t="s">
        <v>1736</v>
      </c>
      <c r="C6013" s="642" t="s">
        <v>920</v>
      </c>
      <c r="D6013" s="665">
        <v>8023</v>
      </c>
      <c r="E6013" s="642" t="s">
        <v>921</v>
      </c>
      <c r="F6013" s="642" t="s">
        <v>242</v>
      </c>
      <c r="G6013" s="642" t="s">
        <v>298</v>
      </c>
      <c r="H6013" s="642" t="s">
        <v>41</v>
      </c>
      <c r="I6013" s="642" t="s">
        <v>48</v>
      </c>
      <c r="J6013" s="642" t="s">
        <v>177</v>
      </c>
      <c r="K6013" s="642" t="s">
        <v>198</v>
      </c>
      <c r="L6013" s="642" t="s">
        <v>32</v>
      </c>
      <c r="M6013" s="677">
        <v>1506120</v>
      </c>
    </row>
    <row r="6014" spans="1:13">
      <c r="A6014" s="642" t="s">
        <v>6232</v>
      </c>
      <c r="B6014" s="642" t="s">
        <v>1737</v>
      </c>
      <c r="C6014" s="642" t="s">
        <v>920</v>
      </c>
      <c r="D6014" s="665">
        <v>8023</v>
      </c>
      <c r="E6014" s="642" t="s">
        <v>921</v>
      </c>
      <c r="F6014" s="642" t="s">
        <v>242</v>
      </c>
      <c r="G6014" s="642" t="s">
        <v>298</v>
      </c>
      <c r="H6014" s="642" t="s">
        <v>41</v>
      </c>
      <c r="I6014" s="642" t="s">
        <v>424</v>
      </c>
      <c r="J6014" s="642" t="s">
        <v>434</v>
      </c>
      <c r="K6014" s="642" t="s">
        <v>198</v>
      </c>
      <c r="L6014" s="642" t="s">
        <v>218</v>
      </c>
      <c r="M6014" s="677">
        <v>1550010</v>
      </c>
    </row>
    <row r="6015" spans="1:13">
      <c r="A6015" s="642" t="s">
        <v>6229</v>
      </c>
      <c r="B6015" s="642" t="s">
        <v>1737</v>
      </c>
      <c r="C6015" s="642" t="s">
        <v>920</v>
      </c>
      <c r="D6015" s="665">
        <v>8023</v>
      </c>
      <c r="E6015" s="642" t="s">
        <v>921</v>
      </c>
      <c r="F6015" s="642" t="s">
        <v>242</v>
      </c>
      <c r="G6015" s="642" t="s">
        <v>298</v>
      </c>
      <c r="H6015" s="642" t="s">
        <v>41</v>
      </c>
      <c r="I6015" s="642" t="s">
        <v>423</v>
      </c>
      <c r="J6015" s="642" t="s">
        <v>433</v>
      </c>
      <c r="K6015" s="642" t="s">
        <v>198</v>
      </c>
      <c r="L6015" s="642" t="s">
        <v>218</v>
      </c>
      <c r="M6015" s="677">
        <v>1746360</v>
      </c>
    </row>
    <row r="6016" spans="1:13">
      <c r="A6016" s="642" t="s">
        <v>6226</v>
      </c>
      <c r="B6016" s="642" t="s">
        <v>1737</v>
      </c>
      <c r="C6016" s="642" t="s">
        <v>920</v>
      </c>
      <c r="D6016" s="665">
        <v>8023</v>
      </c>
      <c r="E6016" s="642" t="s">
        <v>921</v>
      </c>
      <c r="F6016" s="642" t="s">
        <v>242</v>
      </c>
      <c r="G6016" s="642" t="s">
        <v>298</v>
      </c>
      <c r="H6016" s="642" t="s">
        <v>41</v>
      </c>
      <c r="I6016" s="642" t="s">
        <v>422</v>
      </c>
      <c r="J6016" s="642" t="s">
        <v>432</v>
      </c>
      <c r="K6016" s="642" t="s">
        <v>198</v>
      </c>
      <c r="L6016" s="642" t="s">
        <v>218</v>
      </c>
      <c r="M6016" s="677">
        <v>1861860</v>
      </c>
    </row>
    <row r="6017" spans="1:13">
      <c r="A6017" s="642" t="s">
        <v>6218</v>
      </c>
      <c r="B6017" s="642" t="s">
        <v>1735</v>
      </c>
      <c r="C6017" s="642" t="s">
        <v>920</v>
      </c>
      <c r="D6017" s="665">
        <v>8023</v>
      </c>
      <c r="E6017" s="642" t="s">
        <v>921</v>
      </c>
      <c r="F6017" s="642" t="s">
        <v>242</v>
      </c>
      <c r="G6017" s="642" t="s">
        <v>298</v>
      </c>
      <c r="H6017" s="642" t="s">
        <v>41</v>
      </c>
      <c r="I6017" s="642" t="s">
        <v>223</v>
      </c>
      <c r="J6017" s="642" t="s">
        <v>181</v>
      </c>
      <c r="K6017" s="642" t="s">
        <v>198</v>
      </c>
      <c r="L6017" s="642" t="s">
        <v>34</v>
      </c>
      <c r="M6017" s="677">
        <v>1914990</v>
      </c>
    </row>
    <row r="6018" spans="1:13">
      <c r="A6018" s="642" t="s">
        <v>6223</v>
      </c>
      <c r="B6018" s="642" t="s">
        <v>1737</v>
      </c>
      <c r="C6018" s="642" t="s">
        <v>920</v>
      </c>
      <c r="D6018" s="665">
        <v>8023</v>
      </c>
      <c r="E6018" s="642" t="s">
        <v>921</v>
      </c>
      <c r="F6018" s="642" t="s">
        <v>242</v>
      </c>
      <c r="G6018" s="642" t="s">
        <v>298</v>
      </c>
      <c r="H6018" s="642" t="s">
        <v>41</v>
      </c>
      <c r="I6018" s="642" t="s">
        <v>421</v>
      </c>
      <c r="J6018" s="642" t="s">
        <v>431</v>
      </c>
      <c r="K6018" s="642" t="s">
        <v>198</v>
      </c>
      <c r="L6018" s="642" t="s">
        <v>218</v>
      </c>
      <c r="M6018" s="677">
        <v>2092860</v>
      </c>
    </row>
    <row r="6019" spans="1:13">
      <c r="A6019" s="642" t="s">
        <v>6215</v>
      </c>
      <c r="B6019" s="642" t="s">
        <v>1735</v>
      </c>
      <c r="C6019" s="642" t="s">
        <v>920</v>
      </c>
      <c r="D6019" s="665">
        <v>8023</v>
      </c>
      <c r="E6019" s="642" t="s">
        <v>921</v>
      </c>
      <c r="F6019" s="642" t="s">
        <v>242</v>
      </c>
      <c r="G6019" s="642" t="s">
        <v>298</v>
      </c>
      <c r="H6019" s="642" t="s">
        <v>41</v>
      </c>
      <c r="I6019" s="642" t="s">
        <v>50</v>
      </c>
      <c r="J6019" s="642" t="s">
        <v>179</v>
      </c>
      <c r="K6019" s="642" t="s">
        <v>198</v>
      </c>
      <c r="L6019" s="642" t="s">
        <v>34</v>
      </c>
      <c r="M6019" s="677">
        <v>2564100</v>
      </c>
    </row>
    <row r="6020" spans="1:13">
      <c r="A6020" s="642" t="s">
        <v>6212</v>
      </c>
      <c r="B6020" s="642" t="s">
        <v>1735</v>
      </c>
      <c r="C6020" s="642" t="s">
        <v>920</v>
      </c>
      <c r="D6020" s="665">
        <v>8023</v>
      </c>
      <c r="E6020" s="642" t="s">
        <v>921</v>
      </c>
      <c r="F6020" s="642" t="s">
        <v>242</v>
      </c>
      <c r="G6020" s="642" t="s">
        <v>298</v>
      </c>
      <c r="H6020" s="642" t="s">
        <v>41</v>
      </c>
      <c r="I6020" s="642" t="s">
        <v>48</v>
      </c>
      <c r="J6020" s="642" t="s">
        <v>177</v>
      </c>
      <c r="K6020" s="642" t="s">
        <v>198</v>
      </c>
      <c r="L6020" s="642" t="s">
        <v>34</v>
      </c>
      <c r="M6020" s="677">
        <v>2702700</v>
      </c>
    </row>
    <row r="6021" spans="1:13">
      <c r="A6021" s="642" t="s">
        <v>6220</v>
      </c>
      <c r="B6021" s="642" t="s">
        <v>1737</v>
      </c>
      <c r="C6021" s="642" t="s">
        <v>920</v>
      </c>
      <c r="D6021" s="665">
        <v>8023</v>
      </c>
      <c r="E6021" s="642" t="s">
        <v>921</v>
      </c>
      <c r="F6021" s="642" t="s">
        <v>242</v>
      </c>
      <c r="G6021" s="642" t="s">
        <v>298</v>
      </c>
      <c r="H6021" s="642" t="s">
        <v>41</v>
      </c>
      <c r="I6021" s="642" t="s">
        <v>223</v>
      </c>
      <c r="J6021" s="642" t="s">
        <v>181</v>
      </c>
      <c r="K6021" s="642" t="s">
        <v>198</v>
      </c>
      <c r="L6021" s="642" t="s">
        <v>218</v>
      </c>
      <c r="M6021" s="677">
        <v>2702700</v>
      </c>
    </row>
    <row r="6022" spans="1:13">
      <c r="A6022" s="642" t="s">
        <v>6217</v>
      </c>
      <c r="B6022" s="642" t="s">
        <v>1737</v>
      </c>
      <c r="C6022" s="642" t="s">
        <v>920</v>
      </c>
      <c r="D6022" s="665">
        <v>8023</v>
      </c>
      <c r="E6022" s="642" t="s">
        <v>921</v>
      </c>
      <c r="F6022" s="642" t="s">
        <v>242</v>
      </c>
      <c r="G6022" s="642" t="s">
        <v>298</v>
      </c>
      <c r="H6022" s="642" t="s">
        <v>41</v>
      </c>
      <c r="I6022" s="642" t="s">
        <v>50</v>
      </c>
      <c r="J6022" s="642" t="s">
        <v>179</v>
      </c>
      <c r="K6022" s="642" t="s">
        <v>198</v>
      </c>
      <c r="L6022" s="642" t="s">
        <v>218</v>
      </c>
      <c r="M6022" s="677">
        <v>3649800</v>
      </c>
    </row>
    <row r="6023" spans="1:13">
      <c r="A6023" s="642" t="s">
        <v>6214</v>
      </c>
      <c r="B6023" s="642" t="s">
        <v>1737</v>
      </c>
      <c r="C6023" s="642" t="s">
        <v>920</v>
      </c>
      <c r="D6023" s="665">
        <v>8023</v>
      </c>
      <c r="E6023" s="642" t="s">
        <v>921</v>
      </c>
      <c r="F6023" s="642" t="s">
        <v>242</v>
      </c>
      <c r="G6023" s="642" t="s">
        <v>298</v>
      </c>
      <c r="H6023" s="642" t="s">
        <v>41</v>
      </c>
      <c r="I6023" s="642" t="s">
        <v>48</v>
      </c>
      <c r="J6023" s="642" t="s">
        <v>177</v>
      </c>
      <c r="K6023" s="642" t="s">
        <v>198</v>
      </c>
      <c r="L6023" s="642" t="s">
        <v>218</v>
      </c>
      <c r="M6023" s="677">
        <v>3834600</v>
      </c>
    </row>
    <row r="6024" spans="1:13">
      <c r="A6024" s="642" t="s">
        <v>6249</v>
      </c>
      <c r="B6024" s="642" t="s">
        <v>1739</v>
      </c>
      <c r="C6024" s="642" t="s">
        <v>920</v>
      </c>
      <c r="D6024" s="665">
        <v>8024</v>
      </c>
      <c r="E6024" s="642" t="s">
        <v>922</v>
      </c>
      <c r="F6024" s="642" t="s">
        <v>242</v>
      </c>
      <c r="G6024" s="642" t="s">
        <v>298</v>
      </c>
      <c r="H6024" s="642" t="s">
        <v>41</v>
      </c>
      <c r="I6024" s="642" t="s">
        <v>425</v>
      </c>
      <c r="J6024" s="642" t="s">
        <v>435</v>
      </c>
      <c r="K6024" s="642" t="s">
        <v>198</v>
      </c>
      <c r="L6024" s="642" t="s">
        <v>32</v>
      </c>
      <c r="M6024" s="677">
        <v>725340</v>
      </c>
    </row>
    <row r="6025" spans="1:13">
      <c r="A6025" s="642" t="s">
        <v>6246</v>
      </c>
      <c r="B6025" s="642" t="s">
        <v>1739</v>
      </c>
      <c r="C6025" s="642" t="s">
        <v>920</v>
      </c>
      <c r="D6025" s="665">
        <v>8024</v>
      </c>
      <c r="E6025" s="642" t="s">
        <v>922</v>
      </c>
      <c r="F6025" s="642" t="s">
        <v>242</v>
      </c>
      <c r="G6025" s="642" t="s">
        <v>298</v>
      </c>
      <c r="H6025" s="642" t="s">
        <v>41</v>
      </c>
      <c r="I6025" s="642" t="s">
        <v>424</v>
      </c>
      <c r="J6025" s="642" t="s">
        <v>434</v>
      </c>
      <c r="K6025" s="642" t="s">
        <v>198</v>
      </c>
      <c r="L6025" s="642" t="s">
        <v>32</v>
      </c>
      <c r="M6025" s="677">
        <v>863940</v>
      </c>
    </row>
    <row r="6026" spans="1:13">
      <c r="A6026" s="642" t="s">
        <v>6243</v>
      </c>
      <c r="B6026" s="642" t="s">
        <v>1739</v>
      </c>
      <c r="C6026" s="642" t="s">
        <v>920</v>
      </c>
      <c r="D6026" s="665">
        <v>8024</v>
      </c>
      <c r="E6026" s="642" t="s">
        <v>922</v>
      </c>
      <c r="F6026" s="642" t="s">
        <v>242</v>
      </c>
      <c r="G6026" s="642" t="s">
        <v>298</v>
      </c>
      <c r="H6026" s="642" t="s">
        <v>41</v>
      </c>
      <c r="I6026" s="642" t="s">
        <v>423</v>
      </c>
      <c r="J6026" s="642" t="s">
        <v>433</v>
      </c>
      <c r="K6026" s="642" t="s">
        <v>198</v>
      </c>
      <c r="L6026" s="642" t="s">
        <v>32</v>
      </c>
      <c r="M6026" s="677">
        <v>1055670</v>
      </c>
    </row>
    <row r="6027" spans="1:13">
      <c r="A6027" s="642" t="s">
        <v>6240</v>
      </c>
      <c r="B6027" s="642" t="s">
        <v>1739</v>
      </c>
      <c r="C6027" s="642" t="s">
        <v>920</v>
      </c>
      <c r="D6027" s="665">
        <v>8024</v>
      </c>
      <c r="E6027" s="642" t="s">
        <v>922</v>
      </c>
      <c r="F6027" s="642" t="s">
        <v>242</v>
      </c>
      <c r="G6027" s="642" t="s">
        <v>298</v>
      </c>
      <c r="H6027" s="642" t="s">
        <v>41</v>
      </c>
      <c r="I6027" s="642" t="s">
        <v>422</v>
      </c>
      <c r="J6027" s="642" t="s">
        <v>432</v>
      </c>
      <c r="K6027" s="642" t="s">
        <v>198</v>
      </c>
      <c r="L6027" s="642" t="s">
        <v>32</v>
      </c>
      <c r="M6027" s="677">
        <v>1245090</v>
      </c>
    </row>
    <row r="6028" spans="1:13">
      <c r="A6028" s="642" t="s">
        <v>6248</v>
      </c>
      <c r="B6028" s="642" t="s">
        <v>1738</v>
      </c>
      <c r="C6028" s="642" t="s">
        <v>920</v>
      </c>
      <c r="D6028" s="665">
        <v>8024</v>
      </c>
      <c r="E6028" s="642" t="s">
        <v>922</v>
      </c>
      <c r="F6028" s="642" t="s">
        <v>242</v>
      </c>
      <c r="G6028" s="642" t="s">
        <v>298</v>
      </c>
      <c r="H6028" s="642" t="s">
        <v>41</v>
      </c>
      <c r="I6028" s="642" t="s">
        <v>425</v>
      </c>
      <c r="J6028" s="642" t="s">
        <v>435</v>
      </c>
      <c r="K6028" s="642" t="s">
        <v>198</v>
      </c>
      <c r="L6028" s="642" t="s">
        <v>34</v>
      </c>
      <c r="M6028" s="677">
        <v>1309770</v>
      </c>
    </row>
    <row r="6029" spans="1:13">
      <c r="A6029" s="642" t="s">
        <v>6245</v>
      </c>
      <c r="B6029" s="642" t="s">
        <v>1738</v>
      </c>
      <c r="C6029" s="642" t="s">
        <v>920</v>
      </c>
      <c r="D6029" s="665">
        <v>8024</v>
      </c>
      <c r="E6029" s="642" t="s">
        <v>922</v>
      </c>
      <c r="F6029" s="642" t="s">
        <v>242</v>
      </c>
      <c r="G6029" s="642" t="s">
        <v>298</v>
      </c>
      <c r="H6029" s="642" t="s">
        <v>41</v>
      </c>
      <c r="I6029" s="642" t="s">
        <v>424</v>
      </c>
      <c r="J6029" s="642" t="s">
        <v>434</v>
      </c>
      <c r="K6029" s="642" t="s">
        <v>198</v>
      </c>
      <c r="L6029" s="642" t="s">
        <v>34</v>
      </c>
      <c r="M6029" s="677">
        <v>1563870</v>
      </c>
    </row>
    <row r="6030" spans="1:13">
      <c r="A6030" s="642" t="s">
        <v>6237</v>
      </c>
      <c r="B6030" s="642" t="s">
        <v>1739</v>
      </c>
      <c r="C6030" s="642" t="s">
        <v>920</v>
      </c>
      <c r="D6030" s="665">
        <v>8024</v>
      </c>
      <c r="E6030" s="642" t="s">
        <v>922</v>
      </c>
      <c r="F6030" s="642" t="s">
        <v>242</v>
      </c>
      <c r="G6030" s="642" t="s">
        <v>298</v>
      </c>
      <c r="H6030" s="642" t="s">
        <v>41</v>
      </c>
      <c r="I6030" s="642" t="s">
        <v>421</v>
      </c>
      <c r="J6030" s="642" t="s">
        <v>431</v>
      </c>
      <c r="K6030" s="642" t="s">
        <v>198</v>
      </c>
      <c r="L6030" s="642" t="s">
        <v>32</v>
      </c>
      <c r="M6030" s="677">
        <v>1614690</v>
      </c>
    </row>
    <row r="6031" spans="1:13">
      <c r="A6031" s="642" t="s">
        <v>6250</v>
      </c>
      <c r="B6031" s="642" t="s">
        <v>1740</v>
      </c>
      <c r="C6031" s="642" t="s">
        <v>920</v>
      </c>
      <c r="D6031" s="665">
        <v>8024</v>
      </c>
      <c r="E6031" s="642" t="s">
        <v>922</v>
      </c>
      <c r="F6031" s="642" t="s">
        <v>242</v>
      </c>
      <c r="G6031" s="642" t="s">
        <v>298</v>
      </c>
      <c r="H6031" s="642" t="s">
        <v>41</v>
      </c>
      <c r="I6031" s="642" t="s">
        <v>425</v>
      </c>
      <c r="J6031" s="642" t="s">
        <v>435</v>
      </c>
      <c r="K6031" s="642" t="s">
        <v>198</v>
      </c>
      <c r="L6031" s="642" t="s">
        <v>218</v>
      </c>
      <c r="M6031" s="677">
        <v>1868790</v>
      </c>
    </row>
    <row r="6032" spans="1:13">
      <c r="A6032" s="642" t="s">
        <v>6242</v>
      </c>
      <c r="B6032" s="642" t="s">
        <v>1738</v>
      </c>
      <c r="C6032" s="642" t="s">
        <v>920</v>
      </c>
      <c r="D6032" s="665">
        <v>8024</v>
      </c>
      <c r="E6032" s="642" t="s">
        <v>922</v>
      </c>
      <c r="F6032" s="642" t="s">
        <v>242</v>
      </c>
      <c r="G6032" s="642" t="s">
        <v>298</v>
      </c>
      <c r="H6032" s="642" t="s">
        <v>41</v>
      </c>
      <c r="I6032" s="642" t="s">
        <v>423</v>
      </c>
      <c r="J6032" s="642" t="s">
        <v>433</v>
      </c>
      <c r="K6032" s="642" t="s">
        <v>198</v>
      </c>
      <c r="L6032" s="642" t="s">
        <v>34</v>
      </c>
      <c r="M6032" s="677">
        <v>1894200</v>
      </c>
    </row>
    <row r="6033" spans="1:13">
      <c r="A6033" s="642" t="s">
        <v>6247</v>
      </c>
      <c r="B6033" s="642" t="s">
        <v>1740</v>
      </c>
      <c r="C6033" s="642" t="s">
        <v>920</v>
      </c>
      <c r="D6033" s="665">
        <v>8024</v>
      </c>
      <c r="E6033" s="642" t="s">
        <v>922</v>
      </c>
      <c r="F6033" s="642" t="s">
        <v>242</v>
      </c>
      <c r="G6033" s="642" t="s">
        <v>298</v>
      </c>
      <c r="H6033" s="642" t="s">
        <v>41</v>
      </c>
      <c r="I6033" s="642" t="s">
        <v>424</v>
      </c>
      <c r="J6033" s="642" t="s">
        <v>434</v>
      </c>
      <c r="K6033" s="642" t="s">
        <v>198</v>
      </c>
      <c r="L6033" s="642" t="s">
        <v>218</v>
      </c>
      <c r="M6033" s="677">
        <v>2210670</v>
      </c>
    </row>
    <row r="6034" spans="1:13">
      <c r="A6034" s="642" t="s">
        <v>6239</v>
      </c>
      <c r="B6034" s="642" t="s">
        <v>1738</v>
      </c>
      <c r="C6034" s="642" t="s">
        <v>920</v>
      </c>
      <c r="D6034" s="665">
        <v>8024</v>
      </c>
      <c r="E6034" s="642" t="s">
        <v>922</v>
      </c>
      <c r="F6034" s="642" t="s">
        <v>242</v>
      </c>
      <c r="G6034" s="642" t="s">
        <v>298</v>
      </c>
      <c r="H6034" s="642" t="s">
        <v>41</v>
      </c>
      <c r="I6034" s="642" t="s">
        <v>422</v>
      </c>
      <c r="J6034" s="642" t="s">
        <v>432</v>
      </c>
      <c r="K6034" s="642" t="s">
        <v>198</v>
      </c>
      <c r="L6034" s="642" t="s">
        <v>34</v>
      </c>
      <c r="M6034" s="677">
        <v>2249940</v>
      </c>
    </row>
    <row r="6035" spans="1:13">
      <c r="A6035" s="642" t="s">
        <v>6244</v>
      </c>
      <c r="B6035" s="642" t="s">
        <v>1740</v>
      </c>
      <c r="C6035" s="642" t="s">
        <v>920</v>
      </c>
      <c r="D6035" s="665">
        <v>8024</v>
      </c>
      <c r="E6035" s="642" t="s">
        <v>922</v>
      </c>
      <c r="F6035" s="642" t="s">
        <v>242</v>
      </c>
      <c r="G6035" s="642" t="s">
        <v>298</v>
      </c>
      <c r="H6035" s="642" t="s">
        <v>41</v>
      </c>
      <c r="I6035" s="642" t="s">
        <v>423</v>
      </c>
      <c r="J6035" s="642" t="s">
        <v>433</v>
      </c>
      <c r="K6035" s="642" t="s">
        <v>198</v>
      </c>
      <c r="L6035" s="642" t="s">
        <v>218</v>
      </c>
      <c r="M6035" s="677">
        <v>2679600</v>
      </c>
    </row>
    <row r="6036" spans="1:13">
      <c r="A6036" s="642" t="s">
        <v>6236</v>
      </c>
      <c r="B6036" s="642" t="s">
        <v>1738</v>
      </c>
      <c r="C6036" s="642" t="s">
        <v>920</v>
      </c>
      <c r="D6036" s="665">
        <v>8024</v>
      </c>
      <c r="E6036" s="642" t="s">
        <v>922</v>
      </c>
      <c r="F6036" s="642" t="s">
        <v>242</v>
      </c>
      <c r="G6036" s="642" t="s">
        <v>298</v>
      </c>
      <c r="H6036" s="642" t="s">
        <v>41</v>
      </c>
      <c r="I6036" s="642" t="s">
        <v>421</v>
      </c>
      <c r="J6036" s="642" t="s">
        <v>431</v>
      </c>
      <c r="K6036" s="642" t="s">
        <v>198</v>
      </c>
      <c r="L6036" s="642" t="s">
        <v>34</v>
      </c>
      <c r="M6036" s="677">
        <v>2887500</v>
      </c>
    </row>
    <row r="6037" spans="1:13">
      <c r="A6037" s="642" t="s">
        <v>6241</v>
      </c>
      <c r="B6037" s="642" t="s">
        <v>1740</v>
      </c>
      <c r="C6037" s="642" t="s">
        <v>920</v>
      </c>
      <c r="D6037" s="665">
        <v>8024</v>
      </c>
      <c r="E6037" s="642" t="s">
        <v>922</v>
      </c>
      <c r="F6037" s="642" t="s">
        <v>242</v>
      </c>
      <c r="G6037" s="642" t="s">
        <v>298</v>
      </c>
      <c r="H6037" s="642" t="s">
        <v>41</v>
      </c>
      <c r="I6037" s="642" t="s">
        <v>422</v>
      </c>
      <c r="J6037" s="642" t="s">
        <v>432</v>
      </c>
      <c r="K6037" s="642" t="s">
        <v>198</v>
      </c>
      <c r="L6037" s="642" t="s">
        <v>218</v>
      </c>
      <c r="M6037" s="677">
        <v>3187800</v>
      </c>
    </row>
    <row r="6038" spans="1:13">
      <c r="A6038" s="642" t="s">
        <v>6238</v>
      </c>
      <c r="B6038" s="642" t="s">
        <v>1740</v>
      </c>
      <c r="C6038" s="642" t="s">
        <v>920</v>
      </c>
      <c r="D6038" s="665">
        <v>8024</v>
      </c>
      <c r="E6038" s="642" t="s">
        <v>922</v>
      </c>
      <c r="F6038" s="642" t="s">
        <v>242</v>
      </c>
      <c r="G6038" s="642" t="s">
        <v>298</v>
      </c>
      <c r="H6038" s="642" t="s">
        <v>41</v>
      </c>
      <c r="I6038" s="642" t="s">
        <v>421</v>
      </c>
      <c r="J6038" s="642" t="s">
        <v>431</v>
      </c>
      <c r="K6038" s="642" t="s">
        <v>198</v>
      </c>
      <c r="L6038" s="642" t="s">
        <v>218</v>
      </c>
      <c r="M6038" s="677">
        <v>4111800</v>
      </c>
    </row>
    <row r="6039" spans="1:13">
      <c r="A6039" s="642" t="s">
        <v>6255</v>
      </c>
      <c r="B6039" s="642" t="s">
        <v>1742</v>
      </c>
      <c r="C6039" s="642" t="s">
        <v>920</v>
      </c>
      <c r="D6039" s="665">
        <v>8025</v>
      </c>
      <c r="E6039" s="642" t="s">
        <v>923</v>
      </c>
      <c r="F6039" s="642" t="s">
        <v>242</v>
      </c>
      <c r="G6039" s="642" t="s">
        <v>298</v>
      </c>
      <c r="H6039" s="642" t="s">
        <v>41</v>
      </c>
      <c r="I6039" s="642" t="s">
        <v>425</v>
      </c>
      <c r="J6039" s="642" t="s">
        <v>435</v>
      </c>
      <c r="K6039" s="642" t="s">
        <v>198</v>
      </c>
      <c r="L6039" s="642" t="s">
        <v>32</v>
      </c>
      <c r="M6039" s="677">
        <v>674520</v>
      </c>
    </row>
    <row r="6040" spans="1:13">
      <c r="A6040" s="642" t="s">
        <v>6252</v>
      </c>
      <c r="B6040" s="642" t="s">
        <v>1742</v>
      </c>
      <c r="C6040" s="642" t="s">
        <v>920</v>
      </c>
      <c r="D6040" s="665">
        <v>8025</v>
      </c>
      <c r="E6040" s="642" t="s">
        <v>923</v>
      </c>
      <c r="F6040" s="642" t="s">
        <v>242</v>
      </c>
      <c r="G6040" s="642" t="s">
        <v>298</v>
      </c>
      <c r="H6040" s="642" t="s">
        <v>41</v>
      </c>
      <c r="I6040" s="642" t="s">
        <v>424</v>
      </c>
      <c r="J6040" s="642" t="s">
        <v>434</v>
      </c>
      <c r="K6040" s="642" t="s">
        <v>198</v>
      </c>
      <c r="L6040" s="642" t="s">
        <v>32</v>
      </c>
      <c r="M6040" s="677">
        <v>787710</v>
      </c>
    </row>
    <row r="6041" spans="1:13">
      <c r="A6041" s="642" t="s">
        <v>6254</v>
      </c>
      <c r="B6041" s="642" t="s">
        <v>1741</v>
      </c>
      <c r="C6041" s="642" t="s">
        <v>920</v>
      </c>
      <c r="D6041" s="665">
        <v>8025</v>
      </c>
      <c r="E6041" s="642" t="s">
        <v>923</v>
      </c>
      <c r="F6041" s="642" t="s">
        <v>242</v>
      </c>
      <c r="G6041" s="642" t="s">
        <v>298</v>
      </c>
      <c r="H6041" s="642" t="s">
        <v>41</v>
      </c>
      <c r="I6041" s="642" t="s">
        <v>425</v>
      </c>
      <c r="J6041" s="642" t="s">
        <v>435</v>
      </c>
      <c r="K6041" s="642" t="s">
        <v>198</v>
      </c>
      <c r="L6041" s="642" t="s">
        <v>34</v>
      </c>
      <c r="M6041" s="677">
        <v>1208130</v>
      </c>
    </row>
    <row r="6042" spans="1:13">
      <c r="A6042" s="642" t="s">
        <v>6251</v>
      </c>
      <c r="B6042" s="642" t="s">
        <v>1741</v>
      </c>
      <c r="C6042" s="642" t="s">
        <v>920</v>
      </c>
      <c r="D6042" s="665">
        <v>8025</v>
      </c>
      <c r="E6042" s="642" t="s">
        <v>923</v>
      </c>
      <c r="F6042" s="642" t="s">
        <v>242</v>
      </c>
      <c r="G6042" s="642" t="s">
        <v>298</v>
      </c>
      <c r="H6042" s="642" t="s">
        <v>41</v>
      </c>
      <c r="I6042" s="642" t="s">
        <v>424</v>
      </c>
      <c r="J6042" s="642" t="s">
        <v>434</v>
      </c>
      <c r="K6042" s="642" t="s">
        <v>198</v>
      </c>
      <c r="L6042" s="642" t="s">
        <v>34</v>
      </c>
      <c r="M6042" s="677">
        <v>1422960</v>
      </c>
    </row>
    <row r="6043" spans="1:13">
      <c r="A6043" s="642" t="s">
        <v>6256</v>
      </c>
      <c r="B6043" s="642" t="s">
        <v>1743</v>
      </c>
      <c r="C6043" s="642" t="s">
        <v>920</v>
      </c>
      <c r="D6043" s="665">
        <v>8025</v>
      </c>
      <c r="E6043" s="642" t="s">
        <v>923</v>
      </c>
      <c r="F6043" s="642" t="s">
        <v>242</v>
      </c>
      <c r="G6043" s="642" t="s">
        <v>298</v>
      </c>
      <c r="H6043" s="642" t="s">
        <v>41</v>
      </c>
      <c r="I6043" s="642" t="s">
        <v>425</v>
      </c>
      <c r="J6043" s="642" t="s">
        <v>435</v>
      </c>
      <c r="K6043" s="642" t="s">
        <v>198</v>
      </c>
      <c r="L6043" s="642" t="s">
        <v>218</v>
      </c>
      <c r="M6043" s="677">
        <v>1702470</v>
      </c>
    </row>
    <row r="6044" spans="1:13">
      <c r="A6044" s="642" t="s">
        <v>6253</v>
      </c>
      <c r="B6044" s="642" t="s">
        <v>1743</v>
      </c>
      <c r="C6044" s="642" t="s">
        <v>920</v>
      </c>
      <c r="D6044" s="665">
        <v>8025</v>
      </c>
      <c r="E6044" s="642" t="s">
        <v>923</v>
      </c>
      <c r="F6044" s="642" t="s">
        <v>242</v>
      </c>
      <c r="G6044" s="642" t="s">
        <v>298</v>
      </c>
      <c r="H6044" s="642" t="s">
        <v>41</v>
      </c>
      <c r="I6044" s="642" t="s">
        <v>424</v>
      </c>
      <c r="J6044" s="642" t="s">
        <v>434</v>
      </c>
      <c r="K6044" s="642" t="s">
        <v>198</v>
      </c>
      <c r="L6044" s="642" t="s">
        <v>218</v>
      </c>
      <c r="M6044" s="677">
        <v>2021250</v>
      </c>
    </row>
    <row r="6045" spans="1:13">
      <c r="A6045" s="642" t="s">
        <v>6261</v>
      </c>
      <c r="B6045" s="642" t="s">
        <v>1745</v>
      </c>
      <c r="C6045" s="642" t="s">
        <v>920</v>
      </c>
      <c r="D6045" s="665">
        <v>8026</v>
      </c>
      <c r="E6045" s="642" t="s">
        <v>924</v>
      </c>
      <c r="F6045" s="642" t="s">
        <v>242</v>
      </c>
      <c r="G6045" s="642" t="s">
        <v>298</v>
      </c>
      <c r="H6045" s="642" t="s">
        <v>622</v>
      </c>
      <c r="I6045" s="642" t="s">
        <v>425</v>
      </c>
      <c r="J6045" s="642" t="s">
        <v>435</v>
      </c>
      <c r="K6045" s="642" t="s">
        <v>198</v>
      </c>
      <c r="L6045" s="642" t="s">
        <v>32</v>
      </c>
      <c r="M6045" s="677">
        <v>279510</v>
      </c>
    </row>
    <row r="6046" spans="1:13">
      <c r="A6046" s="642" t="s">
        <v>6260</v>
      </c>
      <c r="B6046" s="642" t="s">
        <v>1744</v>
      </c>
      <c r="C6046" s="642" t="s">
        <v>920</v>
      </c>
      <c r="D6046" s="665">
        <v>8026</v>
      </c>
      <c r="E6046" s="642" t="s">
        <v>924</v>
      </c>
      <c r="F6046" s="642" t="s">
        <v>242</v>
      </c>
      <c r="G6046" s="642" t="s">
        <v>298</v>
      </c>
      <c r="H6046" s="642" t="s">
        <v>622</v>
      </c>
      <c r="I6046" s="642" t="s">
        <v>425</v>
      </c>
      <c r="J6046" s="642" t="s">
        <v>435</v>
      </c>
      <c r="K6046" s="642" t="s">
        <v>198</v>
      </c>
      <c r="L6046" s="642" t="s">
        <v>34</v>
      </c>
      <c r="M6046" s="677">
        <v>496650</v>
      </c>
    </row>
    <row r="6047" spans="1:13">
      <c r="A6047" s="642" t="s">
        <v>6262</v>
      </c>
      <c r="B6047" s="642" t="s">
        <v>1746</v>
      </c>
      <c r="C6047" s="642" t="s">
        <v>920</v>
      </c>
      <c r="D6047" s="665">
        <v>8026</v>
      </c>
      <c r="E6047" s="642" t="s">
        <v>924</v>
      </c>
      <c r="F6047" s="642" t="s">
        <v>242</v>
      </c>
      <c r="G6047" s="642" t="s">
        <v>298</v>
      </c>
      <c r="H6047" s="642" t="s">
        <v>622</v>
      </c>
      <c r="I6047" s="642" t="s">
        <v>425</v>
      </c>
      <c r="J6047" s="642" t="s">
        <v>435</v>
      </c>
      <c r="K6047" s="642" t="s">
        <v>198</v>
      </c>
      <c r="L6047" s="642" t="s">
        <v>218</v>
      </c>
      <c r="M6047" s="677">
        <v>699930</v>
      </c>
    </row>
    <row r="6048" spans="1:13">
      <c r="A6048" s="642" t="s">
        <v>6258</v>
      </c>
      <c r="B6048" s="642" t="s">
        <v>1745</v>
      </c>
      <c r="C6048" s="642" t="s">
        <v>920</v>
      </c>
      <c r="D6048" s="665">
        <v>8026</v>
      </c>
      <c r="E6048" s="642" t="s">
        <v>924</v>
      </c>
      <c r="F6048" s="642" t="s">
        <v>242</v>
      </c>
      <c r="G6048" s="642" t="s">
        <v>298</v>
      </c>
      <c r="H6048" s="642" t="s">
        <v>622</v>
      </c>
      <c r="I6048" s="642" t="s">
        <v>424</v>
      </c>
      <c r="J6048" s="642" t="s">
        <v>434</v>
      </c>
      <c r="K6048" s="642" t="s">
        <v>198</v>
      </c>
      <c r="L6048" s="642" t="s">
        <v>32</v>
      </c>
      <c r="M6048" s="677">
        <v>852390</v>
      </c>
    </row>
    <row r="6049" spans="1:13">
      <c r="A6049" s="642" t="s">
        <v>6257</v>
      </c>
      <c r="B6049" s="642" t="s">
        <v>1744</v>
      </c>
      <c r="C6049" s="642" t="s">
        <v>920</v>
      </c>
      <c r="D6049" s="665">
        <v>8026</v>
      </c>
      <c r="E6049" s="642" t="s">
        <v>924</v>
      </c>
      <c r="F6049" s="642" t="s">
        <v>242</v>
      </c>
      <c r="G6049" s="642" t="s">
        <v>298</v>
      </c>
      <c r="H6049" s="642" t="s">
        <v>622</v>
      </c>
      <c r="I6049" s="642" t="s">
        <v>424</v>
      </c>
      <c r="J6049" s="642" t="s">
        <v>434</v>
      </c>
      <c r="K6049" s="642" t="s">
        <v>198</v>
      </c>
      <c r="L6049" s="642" t="s">
        <v>34</v>
      </c>
      <c r="M6049" s="677">
        <v>1538460</v>
      </c>
    </row>
    <row r="6050" spans="1:13">
      <c r="A6050" s="642" t="s">
        <v>6259</v>
      </c>
      <c r="B6050" s="642" t="s">
        <v>1746</v>
      </c>
      <c r="C6050" s="642" t="s">
        <v>920</v>
      </c>
      <c r="D6050" s="665">
        <v>8026</v>
      </c>
      <c r="E6050" s="642" t="s">
        <v>924</v>
      </c>
      <c r="F6050" s="642" t="s">
        <v>242</v>
      </c>
      <c r="G6050" s="642" t="s">
        <v>298</v>
      </c>
      <c r="H6050" s="642" t="s">
        <v>622</v>
      </c>
      <c r="I6050" s="642" t="s">
        <v>424</v>
      </c>
      <c r="J6050" s="642" t="s">
        <v>434</v>
      </c>
      <c r="K6050" s="642" t="s">
        <v>198</v>
      </c>
      <c r="L6050" s="642" t="s">
        <v>218</v>
      </c>
      <c r="M6050" s="677">
        <v>2173710</v>
      </c>
    </row>
    <row r="6051" spans="1:13" ht="12.9">
      <c r="A6051" s="661" t="s">
        <v>149</v>
      </c>
      <c r="B6051" s="661" t="s">
        <v>149</v>
      </c>
      <c r="C6051" s="663" t="s">
        <v>794</v>
      </c>
      <c r="D6051" s="673">
        <v>8050</v>
      </c>
      <c r="E6051" s="663" t="s">
        <v>620</v>
      </c>
      <c r="F6051" s="663" t="s">
        <v>149</v>
      </c>
      <c r="G6051" s="663" t="s">
        <v>149</v>
      </c>
      <c r="H6051" s="663" t="s">
        <v>149</v>
      </c>
      <c r="I6051" s="663" t="s">
        <v>42</v>
      </c>
      <c r="J6051" s="663" t="s">
        <v>149</v>
      </c>
      <c r="K6051" s="663" t="s">
        <v>149</v>
      </c>
      <c r="L6051" s="663" t="s">
        <v>149</v>
      </c>
      <c r="M6051" s="687"/>
    </row>
    <row r="6052" spans="1:13">
      <c r="A6052" s="649" t="s">
        <v>5523</v>
      </c>
      <c r="B6052" s="649" t="s">
        <v>1526</v>
      </c>
      <c r="C6052" s="649" t="s">
        <v>610</v>
      </c>
      <c r="D6052" s="669">
        <v>8051</v>
      </c>
      <c r="E6052" s="649" t="s">
        <v>871</v>
      </c>
      <c r="F6052" s="649" t="s">
        <v>40</v>
      </c>
      <c r="G6052" s="649" t="s">
        <v>298</v>
      </c>
      <c r="H6052" s="649" t="s">
        <v>622</v>
      </c>
      <c r="I6052" s="649" t="s">
        <v>425</v>
      </c>
      <c r="J6052" s="649" t="s">
        <v>445</v>
      </c>
      <c r="K6052" s="649" t="s">
        <v>198</v>
      </c>
      <c r="L6052" s="649" t="s">
        <v>32</v>
      </c>
      <c r="M6052" s="684">
        <v>1131900</v>
      </c>
    </row>
    <row r="6053" spans="1:13">
      <c r="A6053" s="649" t="s">
        <v>5520</v>
      </c>
      <c r="B6053" s="649" t="s">
        <v>1526</v>
      </c>
      <c r="C6053" s="649" t="s">
        <v>610</v>
      </c>
      <c r="D6053" s="669">
        <v>8051</v>
      </c>
      <c r="E6053" s="649" t="s">
        <v>871</v>
      </c>
      <c r="F6053" s="649" t="s">
        <v>40</v>
      </c>
      <c r="G6053" s="649" t="s">
        <v>298</v>
      </c>
      <c r="H6053" s="649" t="s">
        <v>622</v>
      </c>
      <c r="I6053" s="649" t="s">
        <v>424</v>
      </c>
      <c r="J6053" s="649" t="s">
        <v>444</v>
      </c>
      <c r="K6053" s="649" t="s">
        <v>198</v>
      </c>
      <c r="L6053" s="649" t="s">
        <v>32</v>
      </c>
      <c r="M6053" s="684">
        <v>1513050</v>
      </c>
    </row>
    <row r="6054" spans="1:13">
      <c r="A6054" s="649" t="s">
        <v>5517</v>
      </c>
      <c r="B6054" s="649" t="s">
        <v>1526</v>
      </c>
      <c r="C6054" s="649" t="s">
        <v>610</v>
      </c>
      <c r="D6054" s="669">
        <v>8051</v>
      </c>
      <c r="E6054" s="649" t="s">
        <v>871</v>
      </c>
      <c r="F6054" s="649" t="s">
        <v>40</v>
      </c>
      <c r="G6054" s="649" t="s">
        <v>298</v>
      </c>
      <c r="H6054" s="649" t="s">
        <v>622</v>
      </c>
      <c r="I6054" s="649" t="s">
        <v>423</v>
      </c>
      <c r="J6054" s="649" t="s">
        <v>443</v>
      </c>
      <c r="K6054" s="649" t="s">
        <v>198</v>
      </c>
      <c r="L6054" s="649" t="s">
        <v>32</v>
      </c>
      <c r="M6054" s="684">
        <v>1880340</v>
      </c>
    </row>
    <row r="6055" spans="1:13">
      <c r="A6055" s="649" t="s">
        <v>5522</v>
      </c>
      <c r="B6055" s="649" t="s">
        <v>1525</v>
      </c>
      <c r="C6055" s="649" t="s">
        <v>610</v>
      </c>
      <c r="D6055" s="669">
        <v>8051</v>
      </c>
      <c r="E6055" s="649" t="s">
        <v>871</v>
      </c>
      <c r="F6055" s="649" t="s">
        <v>40</v>
      </c>
      <c r="G6055" s="649" t="s">
        <v>298</v>
      </c>
      <c r="H6055" s="649" t="s">
        <v>622</v>
      </c>
      <c r="I6055" s="649" t="s">
        <v>425</v>
      </c>
      <c r="J6055" s="649" t="s">
        <v>445</v>
      </c>
      <c r="K6055" s="649" t="s">
        <v>198</v>
      </c>
      <c r="L6055" s="649" t="s">
        <v>34</v>
      </c>
      <c r="M6055" s="684">
        <v>2032800</v>
      </c>
    </row>
    <row r="6056" spans="1:13">
      <c r="A6056" s="649" t="s">
        <v>5508</v>
      </c>
      <c r="B6056" s="649" t="s">
        <v>1526</v>
      </c>
      <c r="C6056" s="649" t="s">
        <v>610</v>
      </c>
      <c r="D6056" s="669">
        <v>8051</v>
      </c>
      <c r="E6056" s="649" t="s">
        <v>871</v>
      </c>
      <c r="F6056" s="649" t="s">
        <v>40</v>
      </c>
      <c r="G6056" s="649" t="s">
        <v>298</v>
      </c>
      <c r="H6056" s="649" t="s">
        <v>622</v>
      </c>
      <c r="I6056" s="649" t="s">
        <v>223</v>
      </c>
      <c r="J6056" s="649" t="s">
        <v>56</v>
      </c>
      <c r="K6056" s="649" t="s">
        <v>198</v>
      </c>
      <c r="L6056" s="649" t="s">
        <v>32</v>
      </c>
      <c r="M6056" s="684">
        <v>2261490</v>
      </c>
    </row>
    <row r="6057" spans="1:13">
      <c r="A6057" s="649" t="s">
        <v>5511</v>
      </c>
      <c r="B6057" s="649" t="s">
        <v>1526</v>
      </c>
      <c r="C6057" s="649" t="s">
        <v>610</v>
      </c>
      <c r="D6057" s="669">
        <v>8051</v>
      </c>
      <c r="E6057" s="649" t="s">
        <v>871</v>
      </c>
      <c r="F6057" s="649" t="s">
        <v>40</v>
      </c>
      <c r="G6057" s="649" t="s">
        <v>298</v>
      </c>
      <c r="H6057" s="649" t="s">
        <v>622</v>
      </c>
      <c r="I6057" s="649" t="s">
        <v>421</v>
      </c>
      <c r="J6057" s="649" t="s">
        <v>441</v>
      </c>
      <c r="K6057" s="649" t="s">
        <v>198</v>
      </c>
      <c r="L6057" s="649" t="s">
        <v>32</v>
      </c>
      <c r="M6057" s="684">
        <v>2261490</v>
      </c>
    </row>
    <row r="6058" spans="1:13">
      <c r="A6058" s="649" t="s">
        <v>5514</v>
      </c>
      <c r="B6058" s="649" t="s">
        <v>1526</v>
      </c>
      <c r="C6058" s="649" t="s">
        <v>610</v>
      </c>
      <c r="D6058" s="669">
        <v>8051</v>
      </c>
      <c r="E6058" s="649" t="s">
        <v>871</v>
      </c>
      <c r="F6058" s="649" t="s">
        <v>40</v>
      </c>
      <c r="G6058" s="649" t="s">
        <v>298</v>
      </c>
      <c r="H6058" s="649" t="s">
        <v>622</v>
      </c>
      <c r="I6058" s="649" t="s">
        <v>422</v>
      </c>
      <c r="J6058" s="649" t="s">
        <v>442</v>
      </c>
      <c r="K6058" s="649" t="s">
        <v>198</v>
      </c>
      <c r="L6058" s="649" t="s">
        <v>32</v>
      </c>
      <c r="M6058" s="684">
        <v>2261490</v>
      </c>
    </row>
    <row r="6059" spans="1:13">
      <c r="A6059" s="649" t="s">
        <v>5519</v>
      </c>
      <c r="B6059" s="649" t="s">
        <v>1525</v>
      </c>
      <c r="C6059" s="649" t="s">
        <v>610</v>
      </c>
      <c r="D6059" s="669">
        <v>8051</v>
      </c>
      <c r="E6059" s="649" t="s">
        <v>871</v>
      </c>
      <c r="F6059" s="649" t="s">
        <v>40</v>
      </c>
      <c r="G6059" s="649" t="s">
        <v>298</v>
      </c>
      <c r="H6059" s="649" t="s">
        <v>622</v>
      </c>
      <c r="I6059" s="649" t="s">
        <v>424</v>
      </c>
      <c r="J6059" s="649" t="s">
        <v>444</v>
      </c>
      <c r="K6059" s="649" t="s">
        <v>198</v>
      </c>
      <c r="L6059" s="649" t="s">
        <v>34</v>
      </c>
      <c r="M6059" s="684">
        <v>2725800</v>
      </c>
    </row>
    <row r="6060" spans="1:13">
      <c r="A6060" s="649" t="s">
        <v>5524</v>
      </c>
      <c r="B6060" s="649" t="s">
        <v>1527</v>
      </c>
      <c r="C6060" s="649" t="s">
        <v>610</v>
      </c>
      <c r="D6060" s="669">
        <v>8051</v>
      </c>
      <c r="E6060" s="649" t="s">
        <v>871</v>
      </c>
      <c r="F6060" s="649" t="s">
        <v>40</v>
      </c>
      <c r="G6060" s="649" t="s">
        <v>298</v>
      </c>
      <c r="H6060" s="649" t="s">
        <v>622</v>
      </c>
      <c r="I6060" s="649" t="s">
        <v>425</v>
      </c>
      <c r="J6060" s="649" t="s">
        <v>445</v>
      </c>
      <c r="K6060" s="649" t="s">
        <v>198</v>
      </c>
      <c r="L6060" s="649" t="s">
        <v>218</v>
      </c>
      <c r="M6060" s="684">
        <v>2887500</v>
      </c>
    </row>
    <row r="6061" spans="1:13">
      <c r="A6061" s="649" t="s">
        <v>5516</v>
      </c>
      <c r="B6061" s="649" t="s">
        <v>1525</v>
      </c>
      <c r="C6061" s="649" t="s">
        <v>610</v>
      </c>
      <c r="D6061" s="669">
        <v>8051</v>
      </c>
      <c r="E6061" s="649" t="s">
        <v>871</v>
      </c>
      <c r="F6061" s="649" t="s">
        <v>40</v>
      </c>
      <c r="G6061" s="649" t="s">
        <v>298</v>
      </c>
      <c r="H6061" s="649" t="s">
        <v>622</v>
      </c>
      <c r="I6061" s="649" t="s">
        <v>423</v>
      </c>
      <c r="J6061" s="649" t="s">
        <v>443</v>
      </c>
      <c r="K6061" s="649" t="s">
        <v>198</v>
      </c>
      <c r="L6061" s="649" t="s">
        <v>34</v>
      </c>
      <c r="M6061" s="684">
        <v>3395700</v>
      </c>
    </row>
    <row r="6062" spans="1:13">
      <c r="A6062" s="649" t="s">
        <v>5521</v>
      </c>
      <c r="B6062" s="649" t="s">
        <v>1527</v>
      </c>
      <c r="C6062" s="649" t="s">
        <v>610</v>
      </c>
      <c r="D6062" s="669">
        <v>8051</v>
      </c>
      <c r="E6062" s="649" t="s">
        <v>871</v>
      </c>
      <c r="F6062" s="649" t="s">
        <v>40</v>
      </c>
      <c r="G6062" s="649" t="s">
        <v>298</v>
      </c>
      <c r="H6062" s="649" t="s">
        <v>622</v>
      </c>
      <c r="I6062" s="649" t="s">
        <v>424</v>
      </c>
      <c r="J6062" s="649" t="s">
        <v>444</v>
      </c>
      <c r="K6062" s="649" t="s">
        <v>198</v>
      </c>
      <c r="L6062" s="649" t="s">
        <v>218</v>
      </c>
      <c r="M6062" s="684">
        <v>3857700</v>
      </c>
    </row>
    <row r="6063" spans="1:13">
      <c r="A6063" s="649" t="s">
        <v>5507</v>
      </c>
      <c r="B6063" s="649" t="s">
        <v>1525</v>
      </c>
      <c r="C6063" s="649" t="s">
        <v>610</v>
      </c>
      <c r="D6063" s="669">
        <v>8051</v>
      </c>
      <c r="E6063" s="649" t="s">
        <v>871</v>
      </c>
      <c r="F6063" s="649" t="s">
        <v>40</v>
      </c>
      <c r="G6063" s="649" t="s">
        <v>298</v>
      </c>
      <c r="H6063" s="649" t="s">
        <v>622</v>
      </c>
      <c r="I6063" s="649" t="s">
        <v>223</v>
      </c>
      <c r="J6063" s="649" t="s">
        <v>56</v>
      </c>
      <c r="K6063" s="649" t="s">
        <v>198</v>
      </c>
      <c r="L6063" s="649" t="s">
        <v>34</v>
      </c>
      <c r="M6063" s="684">
        <v>4088700</v>
      </c>
    </row>
    <row r="6064" spans="1:13">
      <c r="A6064" s="649" t="s">
        <v>5510</v>
      </c>
      <c r="B6064" s="649" t="s">
        <v>1525</v>
      </c>
      <c r="C6064" s="649" t="s">
        <v>610</v>
      </c>
      <c r="D6064" s="669">
        <v>8051</v>
      </c>
      <c r="E6064" s="649" t="s">
        <v>871</v>
      </c>
      <c r="F6064" s="649" t="s">
        <v>40</v>
      </c>
      <c r="G6064" s="649" t="s">
        <v>298</v>
      </c>
      <c r="H6064" s="649" t="s">
        <v>622</v>
      </c>
      <c r="I6064" s="649" t="s">
        <v>421</v>
      </c>
      <c r="J6064" s="649" t="s">
        <v>441</v>
      </c>
      <c r="K6064" s="649" t="s">
        <v>198</v>
      </c>
      <c r="L6064" s="649" t="s">
        <v>34</v>
      </c>
      <c r="M6064" s="684">
        <v>4088700</v>
      </c>
    </row>
    <row r="6065" spans="1:13">
      <c r="A6065" s="649" t="s">
        <v>5513</v>
      </c>
      <c r="B6065" s="649" t="s">
        <v>1525</v>
      </c>
      <c r="C6065" s="649" t="s">
        <v>610</v>
      </c>
      <c r="D6065" s="669">
        <v>8051</v>
      </c>
      <c r="E6065" s="649" t="s">
        <v>871</v>
      </c>
      <c r="F6065" s="649" t="s">
        <v>40</v>
      </c>
      <c r="G6065" s="649" t="s">
        <v>298</v>
      </c>
      <c r="H6065" s="649" t="s">
        <v>622</v>
      </c>
      <c r="I6065" s="649" t="s">
        <v>422</v>
      </c>
      <c r="J6065" s="649" t="s">
        <v>442</v>
      </c>
      <c r="K6065" s="649" t="s">
        <v>198</v>
      </c>
      <c r="L6065" s="649" t="s">
        <v>34</v>
      </c>
      <c r="M6065" s="684">
        <v>4088700</v>
      </c>
    </row>
    <row r="6066" spans="1:13">
      <c r="A6066" s="649" t="s">
        <v>5518</v>
      </c>
      <c r="B6066" s="649" t="s">
        <v>1527</v>
      </c>
      <c r="C6066" s="649" t="s">
        <v>610</v>
      </c>
      <c r="D6066" s="669">
        <v>8051</v>
      </c>
      <c r="E6066" s="649" t="s">
        <v>871</v>
      </c>
      <c r="F6066" s="649" t="s">
        <v>40</v>
      </c>
      <c r="G6066" s="649" t="s">
        <v>298</v>
      </c>
      <c r="H6066" s="649" t="s">
        <v>622</v>
      </c>
      <c r="I6066" s="649" t="s">
        <v>423</v>
      </c>
      <c r="J6066" s="649" t="s">
        <v>443</v>
      </c>
      <c r="K6066" s="649" t="s">
        <v>198</v>
      </c>
      <c r="L6066" s="649" t="s">
        <v>218</v>
      </c>
      <c r="M6066" s="684">
        <v>4804800</v>
      </c>
    </row>
    <row r="6067" spans="1:13">
      <c r="A6067" s="649" t="s">
        <v>5509</v>
      </c>
      <c r="B6067" s="649" t="s">
        <v>1527</v>
      </c>
      <c r="C6067" s="649" t="s">
        <v>610</v>
      </c>
      <c r="D6067" s="669">
        <v>8051</v>
      </c>
      <c r="E6067" s="649" t="s">
        <v>871</v>
      </c>
      <c r="F6067" s="649" t="s">
        <v>40</v>
      </c>
      <c r="G6067" s="649" t="s">
        <v>298</v>
      </c>
      <c r="H6067" s="649" t="s">
        <v>622</v>
      </c>
      <c r="I6067" s="649" t="s">
        <v>223</v>
      </c>
      <c r="J6067" s="649" t="s">
        <v>56</v>
      </c>
      <c r="K6067" s="649" t="s">
        <v>198</v>
      </c>
      <c r="L6067" s="649" t="s">
        <v>218</v>
      </c>
      <c r="M6067" s="684">
        <v>5775000</v>
      </c>
    </row>
    <row r="6068" spans="1:13">
      <c r="A6068" s="649" t="s">
        <v>5512</v>
      </c>
      <c r="B6068" s="649" t="s">
        <v>1527</v>
      </c>
      <c r="C6068" s="649" t="s">
        <v>610</v>
      </c>
      <c r="D6068" s="669">
        <v>8051</v>
      </c>
      <c r="E6068" s="649" t="s">
        <v>871</v>
      </c>
      <c r="F6068" s="649" t="s">
        <v>40</v>
      </c>
      <c r="G6068" s="649" t="s">
        <v>298</v>
      </c>
      <c r="H6068" s="649" t="s">
        <v>622</v>
      </c>
      <c r="I6068" s="649" t="s">
        <v>421</v>
      </c>
      <c r="J6068" s="649" t="s">
        <v>441</v>
      </c>
      <c r="K6068" s="649" t="s">
        <v>198</v>
      </c>
      <c r="L6068" s="649" t="s">
        <v>218</v>
      </c>
      <c r="M6068" s="684">
        <v>5775000</v>
      </c>
    </row>
    <row r="6069" spans="1:13">
      <c r="A6069" s="649" t="s">
        <v>5515</v>
      </c>
      <c r="B6069" s="649" t="s">
        <v>1527</v>
      </c>
      <c r="C6069" s="649" t="s">
        <v>610</v>
      </c>
      <c r="D6069" s="669">
        <v>8051</v>
      </c>
      <c r="E6069" s="649" t="s">
        <v>871</v>
      </c>
      <c r="F6069" s="649" t="s">
        <v>40</v>
      </c>
      <c r="G6069" s="649" t="s">
        <v>298</v>
      </c>
      <c r="H6069" s="649" t="s">
        <v>622</v>
      </c>
      <c r="I6069" s="649" t="s">
        <v>422</v>
      </c>
      <c r="J6069" s="649" t="s">
        <v>442</v>
      </c>
      <c r="K6069" s="649" t="s">
        <v>198</v>
      </c>
      <c r="L6069" s="649" t="s">
        <v>218</v>
      </c>
      <c r="M6069" s="684">
        <v>5775000</v>
      </c>
    </row>
    <row r="6070" spans="1:13">
      <c r="A6070" s="649" t="s">
        <v>5541</v>
      </c>
      <c r="B6070" s="649" t="s">
        <v>1529</v>
      </c>
      <c r="C6070" s="649" t="s">
        <v>610</v>
      </c>
      <c r="D6070" s="669">
        <v>8052</v>
      </c>
      <c r="E6070" s="649" t="s">
        <v>872</v>
      </c>
      <c r="F6070" s="649" t="s">
        <v>40</v>
      </c>
      <c r="G6070" s="649" t="s">
        <v>298</v>
      </c>
      <c r="H6070" s="649" t="s">
        <v>622</v>
      </c>
      <c r="I6070" s="649" t="s">
        <v>425</v>
      </c>
      <c r="J6070" s="649" t="s">
        <v>445</v>
      </c>
      <c r="K6070" s="649" t="s">
        <v>198</v>
      </c>
      <c r="L6070" s="649" t="s">
        <v>32</v>
      </c>
      <c r="M6070" s="684">
        <v>2261490</v>
      </c>
    </row>
    <row r="6071" spans="1:13">
      <c r="A6071" s="649" t="s">
        <v>5538</v>
      </c>
      <c r="B6071" s="649" t="s">
        <v>1529</v>
      </c>
      <c r="C6071" s="649" t="s">
        <v>610</v>
      </c>
      <c r="D6071" s="669">
        <v>8052</v>
      </c>
      <c r="E6071" s="649" t="s">
        <v>872</v>
      </c>
      <c r="F6071" s="649" t="s">
        <v>40</v>
      </c>
      <c r="G6071" s="649" t="s">
        <v>298</v>
      </c>
      <c r="H6071" s="649" t="s">
        <v>622</v>
      </c>
      <c r="I6071" s="649" t="s">
        <v>424</v>
      </c>
      <c r="J6071" s="649" t="s">
        <v>444</v>
      </c>
      <c r="K6071" s="649" t="s">
        <v>198</v>
      </c>
      <c r="L6071" s="649" t="s">
        <v>32</v>
      </c>
      <c r="M6071" s="684">
        <v>3026100</v>
      </c>
    </row>
    <row r="6072" spans="1:13">
      <c r="A6072" s="649" t="s">
        <v>5535</v>
      </c>
      <c r="B6072" s="649" t="s">
        <v>1529</v>
      </c>
      <c r="C6072" s="649" t="s">
        <v>610</v>
      </c>
      <c r="D6072" s="669">
        <v>8052</v>
      </c>
      <c r="E6072" s="649" t="s">
        <v>872</v>
      </c>
      <c r="F6072" s="649" t="s">
        <v>40</v>
      </c>
      <c r="G6072" s="649" t="s">
        <v>298</v>
      </c>
      <c r="H6072" s="649" t="s">
        <v>622</v>
      </c>
      <c r="I6072" s="649" t="s">
        <v>423</v>
      </c>
      <c r="J6072" s="649" t="s">
        <v>443</v>
      </c>
      <c r="K6072" s="649" t="s">
        <v>198</v>
      </c>
      <c r="L6072" s="649" t="s">
        <v>32</v>
      </c>
      <c r="M6072" s="684">
        <v>3765300</v>
      </c>
    </row>
    <row r="6073" spans="1:13">
      <c r="A6073" s="649" t="s">
        <v>5540</v>
      </c>
      <c r="B6073" s="649" t="s">
        <v>1528</v>
      </c>
      <c r="C6073" s="649" t="s">
        <v>610</v>
      </c>
      <c r="D6073" s="669">
        <v>8052</v>
      </c>
      <c r="E6073" s="649" t="s">
        <v>872</v>
      </c>
      <c r="F6073" s="649" t="s">
        <v>40</v>
      </c>
      <c r="G6073" s="649" t="s">
        <v>298</v>
      </c>
      <c r="H6073" s="649" t="s">
        <v>622</v>
      </c>
      <c r="I6073" s="649" t="s">
        <v>425</v>
      </c>
      <c r="J6073" s="649" t="s">
        <v>445</v>
      </c>
      <c r="K6073" s="649" t="s">
        <v>198</v>
      </c>
      <c r="L6073" s="649" t="s">
        <v>34</v>
      </c>
      <c r="M6073" s="684">
        <v>4088700</v>
      </c>
    </row>
    <row r="6074" spans="1:13">
      <c r="A6074" s="649" t="s">
        <v>5526</v>
      </c>
      <c r="B6074" s="649" t="s">
        <v>1529</v>
      </c>
      <c r="C6074" s="649" t="s">
        <v>610</v>
      </c>
      <c r="D6074" s="669">
        <v>8052</v>
      </c>
      <c r="E6074" s="649" t="s">
        <v>872</v>
      </c>
      <c r="F6074" s="649" t="s">
        <v>40</v>
      </c>
      <c r="G6074" s="649" t="s">
        <v>298</v>
      </c>
      <c r="H6074" s="649" t="s">
        <v>622</v>
      </c>
      <c r="I6074" s="649" t="s">
        <v>223</v>
      </c>
      <c r="J6074" s="649" t="s">
        <v>56</v>
      </c>
      <c r="K6074" s="649" t="s">
        <v>198</v>
      </c>
      <c r="L6074" s="649" t="s">
        <v>32</v>
      </c>
      <c r="M6074" s="684">
        <v>4527600</v>
      </c>
    </row>
    <row r="6075" spans="1:13">
      <c r="A6075" s="649" t="s">
        <v>5529</v>
      </c>
      <c r="B6075" s="649" t="s">
        <v>1529</v>
      </c>
      <c r="C6075" s="649" t="s">
        <v>610</v>
      </c>
      <c r="D6075" s="669">
        <v>8052</v>
      </c>
      <c r="E6075" s="649" t="s">
        <v>872</v>
      </c>
      <c r="F6075" s="649" t="s">
        <v>40</v>
      </c>
      <c r="G6075" s="649" t="s">
        <v>298</v>
      </c>
      <c r="H6075" s="649" t="s">
        <v>622</v>
      </c>
      <c r="I6075" s="649" t="s">
        <v>421</v>
      </c>
      <c r="J6075" s="649" t="s">
        <v>441</v>
      </c>
      <c r="K6075" s="649" t="s">
        <v>198</v>
      </c>
      <c r="L6075" s="649" t="s">
        <v>32</v>
      </c>
      <c r="M6075" s="684">
        <v>4527600</v>
      </c>
    </row>
    <row r="6076" spans="1:13">
      <c r="A6076" s="649" t="s">
        <v>5532</v>
      </c>
      <c r="B6076" s="649" t="s">
        <v>1529</v>
      </c>
      <c r="C6076" s="649" t="s">
        <v>610</v>
      </c>
      <c r="D6076" s="669">
        <v>8052</v>
      </c>
      <c r="E6076" s="649" t="s">
        <v>872</v>
      </c>
      <c r="F6076" s="649" t="s">
        <v>40</v>
      </c>
      <c r="G6076" s="649" t="s">
        <v>298</v>
      </c>
      <c r="H6076" s="649" t="s">
        <v>622</v>
      </c>
      <c r="I6076" s="649" t="s">
        <v>422</v>
      </c>
      <c r="J6076" s="649" t="s">
        <v>442</v>
      </c>
      <c r="K6076" s="649" t="s">
        <v>198</v>
      </c>
      <c r="L6076" s="649" t="s">
        <v>32</v>
      </c>
      <c r="M6076" s="684">
        <v>4527600</v>
      </c>
    </row>
    <row r="6077" spans="1:13">
      <c r="A6077" s="649" t="s">
        <v>5537</v>
      </c>
      <c r="B6077" s="649" t="s">
        <v>1528</v>
      </c>
      <c r="C6077" s="649" t="s">
        <v>610</v>
      </c>
      <c r="D6077" s="669">
        <v>8052</v>
      </c>
      <c r="E6077" s="649" t="s">
        <v>872</v>
      </c>
      <c r="F6077" s="649" t="s">
        <v>40</v>
      </c>
      <c r="G6077" s="649" t="s">
        <v>298</v>
      </c>
      <c r="H6077" s="649" t="s">
        <v>622</v>
      </c>
      <c r="I6077" s="649" t="s">
        <v>424</v>
      </c>
      <c r="J6077" s="649" t="s">
        <v>444</v>
      </c>
      <c r="K6077" s="649" t="s">
        <v>198</v>
      </c>
      <c r="L6077" s="649" t="s">
        <v>34</v>
      </c>
      <c r="M6077" s="684">
        <v>5428500</v>
      </c>
    </row>
    <row r="6078" spans="1:13">
      <c r="A6078" s="649" t="s">
        <v>5542</v>
      </c>
      <c r="B6078" s="649" t="s">
        <v>1530</v>
      </c>
      <c r="C6078" s="649" t="s">
        <v>610</v>
      </c>
      <c r="D6078" s="669">
        <v>8052</v>
      </c>
      <c r="E6078" s="649" t="s">
        <v>872</v>
      </c>
      <c r="F6078" s="649" t="s">
        <v>40</v>
      </c>
      <c r="G6078" s="649" t="s">
        <v>298</v>
      </c>
      <c r="H6078" s="649" t="s">
        <v>622</v>
      </c>
      <c r="I6078" s="649" t="s">
        <v>425</v>
      </c>
      <c r="J6078" s="649" t="s">
        <v>445</v>
      </c>
      <c r="K6078" s="649" t="s">
        <v>198</v>
      </c>
      <c r="L6078" s="649" t="s">
        <v>218</v>
      </c>
      <c r="M6078" s="684">
        <v>5775000</v>
      </c>
    </row>
    <row r="6079" spans="1:13">
      <c r="A6079" s="649" t="s">
        <v>5534</v>
      </c>
      <c r="B6079" s="649" t="s">
        <v>1528</v>
      </c>
      <c r="C6079" s="649" t="s">
        <v>610</v>
      </c>
      <c r="D6079" s="669">
        <v>8052</v>
      </c>
      <c r="E6079" s="649" t="s">
        <v>872</v>
      </c>
      <c r="F6079" s="649" t="s">
        <v>40</v>
      </c>
      <c r="G6079" s="649" t="s">
        <v>298</v>
      </c>
      <c r="H6079" s="649" t="s">
        <v>622</v>
      </c>
      <c r="I6079" s="649" t="s">
        <v>423</v>
      </c>
      <c r="J6079" s="649" t="s">
        <v>443</v>
      </c>
      <c r="K6079" s="649" t="s">
        <v>198</v>
      </c>
      <c r="L6079" s="649" t="s">
        <v>34</v>
      </c>
      <c r="M6079" s="684">
        <v>6791400</v>
      </c>
    </row>
    <row r="6080" spans="1:13">
      <c r="A6080" s="649" t="s">
        <v>5539</v>
      </c>
      <c r="B6080" s="649" t="s">
        <v>1530</v>
      </c>
      <c r="C6080" s="649" t="s">
        <v>610</v>
      </c>
      <c r="D6080" s="669">
        <v>8052</v>
      </c>
      <c r="E6080" s="649" t="s">
        <v>872</v>
      </c>
      <c r="F6080" s="649" t="s">
        <v>40</v>
      </c>
      <c r="G6080" s="649" t="s">
        <v>298</v>
      </c>
      <c r="H6080" s="649" t="s">
        <v>622</v>
      </c>
      <c r="I6080" s="649" t="s">
        <v>424</v>
      </c>
      <c r="J6080" s="649" t="s">
        <v>444</v>
      </c>
      <c r="K6080" s="649" t="s">
        <v>198</v>
      </c>
      <c r="L6080" s="649" t="s">
        <v>218</v>
      </c>
      <c r="M6080" s="684">
        <v>7692300</v>
      </c>
    </row>
    <row r="6081" spans="1:13">
      <c r="A6081" s="649" t="s">
        <v>5525</v>
      </c>
      <c r="B6081" s="649" t="s">
        <v>1528</v>
      </c>
      <c r="C6081" s="649" t="s">
        <v>610</v>
      </c>
      <c r="D6081" s="669">
        <v>8052</v>
      </c>
      <c r="E6081" s="649" t="s">
        <v>872</v>
      </c>
      <c r="F6081" s="649" t="s">
        <v>40</v>
      </c>
      <c r="G6081" s="649" t="s">
        <v>298</v>
      </c>
      <c r="H6081" s="649" t="s">
        <v>622</v>
      </c>
      <c r="I6081" s="649" t="s">
        <v>223</v>
      </c>
      <c r="J6081" s="649" t="s">
        <v>56</v>
      </c>
      <c r="K6081" s="649" t="s">
        <v>198</v>
      </c>
      <c r="L6081" s="649" t="s">
        <v>34</v>
      </c>
      <c r="M6081" s="684">
        <v>8154300</v>
      </c>
    </row>
    <row r="6082" spans="1:13">
      <c r="A6082" s="649" t="s">
        <v>5528</v>
      </c>
      <c r="B6082" s="649" t="s">
        <v>1528</v>
      </c>
      <c r="C6082" s="649" t="s">
        <v>610</v>
      </c>
      <c r="D6082" s="669">
        <v>8052</v>
      </c>
      <c r="E6082" s="649" t="s">
        <v>872</v>
      </c>
      <c r="F6082" s="649" t="s">
        <v>40</v>
      </c>
      <c r="G6082" s="649" t="s">
        <v>298</v>
      </c>
      <c r="H6082" s="649" t="s">
        <v>622</v>
      </c>
      <c r="I6082" s="649" t="s">
        <v>421</v>
      </c>
      <c r="J6082" s="649" t="s">
        <v>441</v>
      </c>
      <c r="K6082" s="649" t="s">
        <v>198</v>
      </c>
      <c r="L6082" s="649" t="s">
        <v>34</v>
      </c>
      <c r="M6082" s="684">
        <v>8154300</v>
      </c>
    </row>
    <row r="6083" spans="1:13">
      <c r="A6083" s="649" t="s">
        <v>5531</v>
      </c>
      <c r="B6083" s="649" t="s">
        <v>1528</v>
      </c>
      <c r="C6083" s="649" t="s">
        <v>610</v>
      </c>
      <c r="D6083" s="669">
        <v>8052</v>
      </c>
      <c r="E6083" s="649" t="s">
        <v>872</v>
      </c>
      <c r="F6083" s="649" t="s">
        <v>40</v>
      </c>
      <c r="G6083" s="649" t="s">
        <v>298</v>
      </c>
      <c r="H6083" s="649" t="s">
        <v>622</v>
      </c>
      <c r="I6083" s="649" t="s">
        <v>422</v>
      </c>
      <c r="J6083" s="649" t="s">
        <v>442</v>
      </c>
      <c r="K6083" s="649" t="s">
        <v>198</v>
      </c>
      <c r="L6083" s="649" t="s">
        <v>34</v>
      </c>
      <c r="M6083" s="684">
        <v>8154300</v>
      </c>
    </row>
    <row r="6084" spans="1:13">
      <c r="A6084" s="649" t="s">
        <v>5536</v>
      </c>
      <c r="B6084" s="649" t="s">
        <v>1530</v>
      </c>
      <c r="C6084" s="649" t="s">
        <v>610</v>
      </c>
      <c r="D6084" s="669">
        <v>8052</v>
      </c>
      <c r="E6084" s="649" t="s">
        <v>872</v>
      </c>
      <c r="F6084" s="649" t="s">
        <v>40</v>
      </c>
      <c r="G6084" s="649" t="s">
        <v>298</v>
      </c>
      <c r="H6084" s="649" t="s">
        <v>622</v>
      </c>
      <c r="I6084" s="649" t="s">
        <v>423</v>
      </c>
      <c r="J6084" s="649" t="s">
        <v>443</v>
      </c>
      <c r="K6084" s="649" t="s">
        <v>198</v>
      </c>
      <c r="L6084" s="649" t="s">
        <v>218</v>
      </c>
      <c r="M6084" s="684">
        <v>9609600</v>
      </c>
    </row>
    <row r="6085" spans="1:13">
      <c r="A6085" s="649" t="s">
        <v>5527</v>
      </c>
      <c r="B6085" s="649" t="s">
        <v>1530</v>
      </c>
      <c r="C6085" s="649" t="s">
        <v>610</v>
      </c>
      <c r="D6085" s="669">
        <v>8052</v>
      </c>
      <c r="E6085" s="649" t="s">
        <v>872</v>
      </c>
      <c r="F6085" s="649" t="s">
        <v>40</v>
      </c>
      <c r="G6085" s="649" t="s">
        <v>298</v>
      </c>
      <c r="H6085" s="649" t="s">
        <v>622</v>
      </c>
      <c r="I6085" s="649" t="s">
        <v>223</v>
      </c>
      <c r="J6085" s="649" t="s">
        <v>56</v>
      </c>
      <c r="K6085" s="649" t="s">
        <v>198</v>
      </c>
      <c r="L6085" s="649" t="s">
        <v>218</v>
      </c>
      <c r="M6085" s="684">
        <v>11550000</v>
      </c>
    </row>
    <row r="6086" spans="1:13">
      <c r="A6086" s="649" t="s">
        <v>5530</v>
      </c>
      <c r="B6086" s="649" t="s">
        <v>1530</v>
      </c>
      <c r="C6086" s="649" t="s">
        <v>610</v>
      </c>
      <c r="D6086" s="669">
        <v>8052</v>
      </c>
      <c r="E6086" s="649" t="s">
        <v>872</v>
      </c>
      <c r="F6086" s="649" t="s">
        <v>40</v>
      </c>
      <c r="G6086" s="649" t="s">
        <v>298</v>
      </c>
      <c r="H6086" s="649" t="s">
        <v>622</v>
      </c>
      <c r="I6086" s="649" t="s">
        <v>421</v>
      </c>
      <c r="J6086" s="649" t="s">
        <v>441</v>
      </c>
      <c r="K6086" s="649" t="s">
        <v>198</v>
      </c>
      <c r="L6086" s="649" t="s">
        <v>218</v>
      </c>
      <c r="M6086" s="684">
        <v>11550000</v>
      </c>
    </row>
    <row r="6087" spans="1:13">
      <c r="A6087" s="649" t="s">
        <v>5533</v>
      </c>
      <c r="B6087" s="649" t="s">
        <v>1530</v>
      </c>
      <c r="C6087" s="649" t="s">
        <v>610</v>
      </c>
      <c r="D6087" s="669">
        <v>8052</v>
      </c>
      <c r="E6087" s="649" t="s">
        <v>872</v>
      </c>
      <c r="F6087" s="649" t="s">
        <v>40</v>
      </c>
      <c r="G6087" s="649" t="s">
        <v>298</v>
      </c>
      <c r="H6087" s="649" t="s">
        <v>622</v>
      </c>
      <c r="I6087" s="649" t="s">
        <v>422</v>
      </c>
      <c r="J6087" s="649" t="s">
        <v>442</v>
      </c>
      <c r="K6087" s="649" t="s">
        <v>198</v>
      </c>
      <c r="L6087" s="649" t="s">
        <v>218</v>
      </c>
      <c r="M6087" s="684">
        <v>11550000</v>
      </c>
    </row>
    <row r="6088" spans="1:13">
      <c r="A6088" s="250" t="s">
        <v>5503</v>
      </c>
      <c r="B6088" s="250" t="s">
        <v>1521</v>
      </c>
      <c r="C6088" s="250" t="s">
        <v>920</v>
      </c>
      <c r="D6088" s="161">
        <v>8053</v>
      </c>
      <c r="E6088" s="250" t="s">
        <v>1199</v>
      </c>
      <c r="F6088" s="250" t="s">
        <v>298</v>
      </c>
      <c r="G6088" s="250" t="s">
        <v>298</v>
      </c>
      <c r="H6088" s="250" t="s">
        <v>622</v>
      </c>
      <c r="I6088" s="250" t="s">
        <v>425</v>
      </c>
      <c r="J6088" s="250" t="s">
        <v>298</v>
      </c>
      <c r="K6088" s="250" t="s">
        <v>198</v>
      </c>
      <c r="L6088" s="250" t="s">
        <v>32</v>
      </c>
      <c r="M6088" s="437">
        <v>1716330</v>
      </c>
    </row>
    <row r="6089" spans="1:13">
      <c r="A6089" s="250" t="s">
        <v>5503</v>
      </c>
      <c r="B6089" s="250" t="s">
        <v>1521</v>
      </c>
      <c r="C6089" s="250" t="s">
        <v>920</v>
      </c>
      <c r="D6089" s="161">
        <v>8053</v>
      </c>
      <c r="E6089" s="250" t="s">
        <v>1199</v>
      </c>
      <c r="F6089" s="250" t="s">
        <v>298</v>
      </c>
      <c r="G6089" s="250" t="s">
        <v>298</v>
      </c>
      <c r="H6089" s="250" t="s">
        <v>622</v>
      </c>
      <c r="I6089" s="250" t="s">
        <v>425</v>
      </c>
      <c r="J6089" s="250" t="s">
        <v>298</v>
      </c>
      <c r="K6089" s="250" t="s">
        <v>198</v>
      </c>
      <c r="L6089" s="250" t="s">
        <v>32</v>
      </c>
      <c r="M6089" s="437">
        <v>1716330</v>
      </c>
    </row>
    <row r="6090" spans="1:13">
      <c r="A6090" s="250" t="s">
        <v>5504</v>
      </c>
      <c r="B6090" s="250" t="s">
        <v>1522</v>
      </c>
      <c r="C6090" s="250" t="s">
        <v>920</v>
      </c>
      <c r="D6090" s="161">
        <v>8053</v>
      </c>
      <c r="E6090" s="250" t="s">
        <v>1199</v>
      </c>
      <c r="F6090" s="250" t="s">
        <v>298</v>
      </c>
      <c r="G6090" s="250" t="s">
        <v>298</v>
      </c>
      <c r="H6090" s="250" t="s">
        <v>622</v>
      </c>
      <c r="I6090" s="250" t="s">
        <v>425</v>
      </c>
      <c r="J6090" s="250" t="s">
        <v>298</v>
      </c>
      <c r="K6090" s="250" t="s">
        <v>197</v>
      </c>
      <c r="L6090" s="250" t="s">
        <v>32</v>
      </c>
      <c r="M6090" s="437">
        <v>1716330</v>
      </c>
    </row>
    <row r="6091" spans="1:13">
      <c r="A6091" s="250" t="s">
        <v>5504</v>
      </c>
      <c r="B6091" s="250" t="s">
        <v>1522</v>
      </c>
      <c r="C6091" s="250" t="s">
        <v>920</v>
      </c>
      <c r="D6091" s="161">
        <v>8053</v>
      </c>
      <c r="E6091" s="250" t="s">
        <v>1199</v>
      </c>
      <c r="F6091" s="250" t="s">
        <v>298</v>
      </c>
      <c r="G6091" s="250" t="s">
        <v>298</v>
      </c>
      <c r="H6091" s="250" t="s">
        <v>622</v>
      </c>
      <c r="I6091" s="250" t="s">
        <v>425</v>
      </c>
      <c r="J6091" s="250" t="s">
        <v>298</v>
      </c>
      <c r="K6091" s="250" t="s">
        <v>197</v>
      </c>
      <c r="L6091" s="250" t="s">
        <v>32</v>
      </c>
      <c r="M6091" s="437">
        <v>1716330</v>
      </c>
    </row>
    <row r="6092" spans="1:13">
      <c r="A6092" s="250" t="s">
        <v>5497</v>
      </c>
      <c r="B6092" s="250" t="s">
        <v>1521</v>
      </c>
      <c r="C6092" s="250" t="s">
        <v>920</v>
      </c>
      <c r="D6092" s="161">
        <v>8053</v>
      </c>
      <c r="E6092" s="250" t="s">
        <v>1199</v>
      </c>
      <c r="F6092" s="250" t="s">
        <v>298</v>
      </c>
      <c r="G6092" s="250" t="s">
        <v>298</v>
      </c>
      <c r="H6092" s="250" t="s">
        <v>622</v>
      </c>
      <c r="I6092" s="250" t="s">
        <v>424</v>
      </c>
      <c r="J6092" s="250" t="s">
        <v>298</v>
      </c>
      <c r="K6092" s="250" t="s">
        <v>198</v>
      </c>
      <c r="L6092" s="250" t="s">
        <v>32</v>
      </c>
      <c r="M6092" s="437">
        <v>1778700</v>
      </c>
    </row>
    <row r="6093" spans="1:13">
      <c r="A6093" s="250" t="s">
        <v>5497</v>
      </c>
      <c r="B6093" s="250" t="s">
        <v>1521</v>
      </c>
      <c r="C6093" s="250" t="s">
        <v>920</v>
      </c>
      <c r="D6093" s="161">
        <v>8053</v>
      </c>
      <c r="E6093" s="250" t="s">
        <v>1199</v>
      </c>
      <c r="F6093" s="250" t="s">
        <v>298</v>
      </c>
      <c r="G6093" s="250" t="s">
        <v>298</v>
      </c>
      <c r="H6093" s="250" t="s">
        <v>622</v>
      </c>
      <c r="I6093" s="250" t="s">
        <v>424</v>
      </c>
      <c r="J6093" s="250" t="s">
        <v>298</v>
      </c>
      <c r="K6093" s="250" t="s">
        <v>198</v>
      </c>
      <c r="L6093" s="250" t="s">
        <v>32</v>
      </c>
      <c r="M6093" s="437">
        <v>1778700</v>
      </c>
    </row>
    <row r="6094" spans="1:13">
      <c r="A6094" s="250" t="s">
        <v>5498</v>
      </c>
      <c r="B6094" s="250" t="s">
        <v>1522</v>
      </c>
      <c r="C6094" s="250" t="s">
        <v>920</v>
      </c>
      <c r="D6094" s="161">
        <v>8053</v>
      </c>
      <c r="E6094" s="250" t="s">
        <v>1199</v>
      </c>
      <c r="F6094" s="250" t="s">
        <v>298</v>
      </c>
      <c r="G6094" s="250" t="s">
        <v>298</v>
      </c>
      <c r="H6094" s="250" t="s">
        <v>622</v>
      </c>
      <c r="I6094" s="250" t="s">
        <v>424</v>
      </c>
      <c r="J6094" s="250" t="s">
        <v>298</v>
      </c>
      <c r="K6094" s="250" t="s">
        <v>197</v>
      </c>
      <c r="L6094" s="250" t="s">
        <v>32</v>
      </c>
      <c r="M6094" s="437">
        <v>1778700</v>
      </c>
    </row>
    <row r="6095" spans="1:13">
      <c r="A6095" s="250" t="s">
        <v>5498</v>
      </c>
      <c r="B6095" s="250" t="s">
        <v>1522</v>
      </c>
      <c r="C6095" s="250" t="s">
        <v>920</v>
      </c>
      <c r="D6095" s="161">
        <v>8053</v>
      </c>
      <c r="E6095" s="250" t="s">
        <v>1199</v>
      </c>
      <c r="F6095" s="250" t="s">
        <v>298</v>
      </c>
      <c r="G6095" s="250" t="s">
        <v>298</v>
      </c>
      <c r="H6095" s="250" t="s">
        <v>622</v>
      </c>
      <c r="I6095" s="250" t="s">
        <v>424</v>
      </c>
      <c r="J6095" s="250" t="s">
        <v>298</v>
      </c>
      <c r="K6095" s="250" t="s">
        <v>197</v>
      </c>
      <c r="L6095" s="250" t="s">
        <v>32</v>
      </c>
      <c r="M6095" s="437">
        <v>1778700</v>
      </c>
    </row>
    <row r="6096" spans="1:13">
      <c r="A6096" s="250" t="s">
        <v>5491</v>
      </c>
      <c r="B6096" s="250" t="s">
        <v>1521</v>
      </c>
      <c r="C6096" s="250" t="s">
        <v>920</v>
      </c>
      <c r="D6096" s="161">
        <v>8053</v>
      </c>
      <c r="E6096" s="250" t="s">
        <v>1199</v>
      </c>
      <c r="F6096" s="250" t="s">
        <v>298</v>
      </c>
      <c r="G6096" s="250" t="s">
        <v>298</v>
      </c>
      <c r="H6096" s="250" t="s">
        <v>622</v>
      </c>
      <c r="I6096" s="250" t="s">
        <v>423</v>
      </c>
      <c r="J6096" s="250" t="s">
        <v>298</v>
      </c>
      <c r="K6096" s="250" t="s">
        <v>198</v>
      </c>
      <c r="L6096" s="250" t="s">
        <v>32</v>
      </c>
      <c r="M6096" s="437">
        <v>1854930</v>
      </c>
    </row>
    <row r="6097" spans="1:13">
      <c r="A6097" s="250" t="s">
        <v>5491</v>
      </c>
      <c r="B6097" s="250" t="s">
        <v>1521</v>
      </c>
      <c r="C6097" s="250" t="s">
        <v>920</v>
      </c>
      <c r="D6097" s="161">
        <v>8053</v>
      </c>
      <c r="E6097" s="250" t="s">
        <v>1199</v>
      </c>
      <c r="F6097" s="250" t="s">
        <v>298</v>
      </c>
      <c r="G6097" s="250" t="s">
        <v>298</v>
      </c>
      <c r="H6097" s="250" t="s">
        <v>622</v>
      </c>
      <c r="I6097" s="250" t="s">
        <v>423</v>
      </c>
      <c r="J6097" s="250" t="s">
        <v>298</v>
      </c>
      <c r="K6097" s="250" t="s">
        <v>198</v>
      </c>
      <c r="L6097" s="250" t="s">
        <v>32</v>
      </c>
      <c r="M6097" s="437">
        <v>1854930</v>
      </c>
    </row>
    <row r="6098" spans="1:13">
      <c r="A6098" s="250" t="s">
        <v>5492</v>
      </c>
      <c r="B6098" s="250" t="s">
        <v>1522</v>
      </c>
      <c r="C6098" s="250" t="s">
        <v>920</v>
      </c>
      <c r="D6098" s="161">
        <v>8053</v>
      </c>
      <c r="E6098" s="250" t="s">
        <v>1199</v>
      </c>
      <c r="F6098" s="250" t="s">
        <v>298</v>
      </c>
      <c r="G6098" s="250" t="s">
        <v>298</v>
      </c>
      <c r="H6098" s="250" t="s">
        <v>622</v>
      </c>
      <c r="I6098" s="250" t="s">
        <v>423</v>
      </c>
      <c r="J6098" s="250" t="s">
        <v>298</v>
      </c>
      <c r="K6098" s="250" t="s">
        <v>197</v>
      </c>
      <c r="L6098" s="250" t="s">
        <v>32</v>
      </c>
      <c r="M6098" s="437">
        <v>1854930</v>
      </c>
    </row>
    <row r="6099" spans="1:13">
      <c r="A6099" s="250" t="s">
        <v>5492</v>
      </c>
      <c r="B6099" s="250" t="s">
        <v>1522</v>
      </c>
      <c r="C6099" s="250" t="s">
        <v>920</v>
      </c>
      <c r="D6099" s="161">
        <v>8053</v>
      </c>
      <c r="E6099" s="250" t="s">
        <v>1199</v>
      </c>
      <c r="F6099" s="250" t="s">
        <v>298</v>
      </c>
      <c r="G6099" s="250" t="s">
        <v>298</v>
      </c>
      <c r="H6099" s="250" t="s">
        <v>622</v>
      </c>
      <c r="I6099" s="250" t="s">
        <v>423</v>
      </c>
      <c r="J6099" s="250" t="s">
        <v>298</v>
      </c>
      <c r="K6099" s="250" t="s">
        <v>197</v>
      </c>
      <c r="L6099" s="250" t="s">
        <v>32</v>
      </c>
      <c r="M6099" s="437">
        <v>1854930</v>
      </c>
    </row>
    <row r="6100" spans="1:13">
      <c r="A6100" s="250" t="s">
        <v>5485</v>
      </c>
      <c r="B6100" s="250" t="s">
        <v>1521</v>
      </c>
      <c r="C6100" s="250" t="s">
        <v>920</v>
      </c>
      <c r="D6100" s="161">
        <v>8053</v>
      </c>
      <c r="E6100" s="250" t="s">
        <v>1199</v>
      </c>
      <c r="F6100" s="250" t="s">
        <v>298</v>
      </c>
      <c r="G6100" s="250" t="s">
        <v>298</v>
      </c>
      <c r="H6100" s="250" t="s">
        <v>622</v>
      </c>
      <c r="I6100" s="250" t="s">
        <v>422</v>
      </c>
      <c r="J6100" s="250" t="s">
        <v>298</v>
      </c>
      <c r="K6100" s="250" t="s">
        <v>198</v>
      </c>
      <c r="L6100" s="250" t="s">
        <v>32</v>
      </c>
      <c r="M6100" s="437">
        <v>1919610</v>
      </c>
    </row>
    <row r="6101" spans="1:13">
      <c r="A6101" s="250" t="s">
        <v>5485</v>
      </c>
      <c r="B6101" s="250" t="s">
        <v>1521</v>
      </c>
      <c r="C6101" s="250" t="s">
        <v>920</v>
      </c>
      <c r="D6101" s="161">
        <v>8053</v>
      </c>
      <c r="E6101" s="250" t="s">
        <v>1199</v>
      </c>
      <c r="F6101" s="250" t="s">
        <v>298</v>
      </c>
      <c r="G6101" s="250" t="s">
        <v>298</v>
      </c>
      <c r="H6101" s="250" t="s">
        <v>622</v>
      </c>
      <c r="I6101" s="250" t="s">
        <v>422</v>
      </c>
      <c r="J6101" s="250" t="s">
        <v>298</v>
      </c>
      <c r="K6101" s="250" t="s">
        <v>198</v>
      </c>
      <c r="L6101" s="250" t="s">
        <v>32</v>
      </c>
      <c r="M6101" s="437">
        <v>1919610</v>
      </c>
    </row>
    <row r="6102" spans="1:13">
      <c r="A6102" s="250" t="s">
        <v>5486</v>
      </c>
      <c r="B6102" s="250" t="s">
        <v>1522</v>
      </c>
      <c r="C6102" s="250" t="s">
        <v>920</v>
      </c>
      <c r="D6102" s="161">
        <v>8053</v>
      </c>
      <c r="E6102" s="250" t="s">
        <v>1199</v>
      </c>
      <c r="F6102" s="250" t="s">
        <v>298</v>
      </c>
      <c r="G6102" s="250" t="s">
        <v>298</v>
      </c>
      <c r="H6102" s="250" t="s">
        <v>622</v>
      </c>
      <c r="I6102" s="250" t="s">
        <v>422</v>
      </c>
      <c r="J6102" s="250" t="s">
        <v>298</v>
      </c>
      <c r="K6102" s="250" t="s">
        <v>197</v>
      </c>
      <c r="L6102" s="250" t="s">
        <v>32</v>
      </c>
      <c r="M6102" s="437">
        <v>1919610</v>
      </c>
    </row>
    <row r="6103" spans="1:13">
      <c r="A6103" s="250" t="s">
        <v>5486</v>
      </c>
      <c r="B6103" s="250" t="s">
        <v>1522</v>
      </c>
      <c r="C6103" s="250" t="s">
        <v>920</v>
      </c>
      <c r="D6103" s="161">
        <v>8053</v>
      </c>
      <c r="E6103" s="250" t="s">
        <v>1199</v>
      </c>
      <c r="F6103" s="250" t="s">
        <v>298</v>
      </c>
      <c r="G6103" s="250" t="s">
        <v>298</v>
      </c>
      <c r="H6103" s="250" t="s">
        <v>622</v>
      </c>
      <c r="I6103" s="250" t="s">
        <v>422</v>
      </c>
      <c r="J6103" s="250" t="s">
        <v>298</v>
      </c>
      <c r="K6103" s="250" t="s">
        <v>197</v>
      </c>
      <c r="L6103" s="250" t="s">
        <v>32</v>
      </c>
      <c r="M6103" s="437">
        <v>1919610</v>
      </c>
    </row>
    <row r="6104" spans="1:13">
      <c r="A6104" s="250" t="s">
        <v>5479</v>
      </c>
      <c r="B6104" s="250" t="s">
        <v>1521</v>
      </c>
      <c r="C6104" s="250" t="s">
        <v>920</v>
      </c>
      <c r="D6104" s="161">
        <v>8053</v>
      </c>
      <c r="E6104" s="250" t="s">
        <v>1199</v>
      </c>
      <c r="F6104" s="250" t="s">
        <v>298</v>
      </c>
      <c r="G6104" s="250" t="s">
        <v>298</v>
      </c>
      <c r="H6104" s="250" t="s">
        <v>622</v>
      </c>
      <c r="I6104" s="250" t="s">
        <v>421</v>
      </c>
      <c r="J6104" s="250" t="s">
        <v>298</v>
      </c>
      <c r="K6104" s="250" t="s">
        <v>198</v>
      </c>
      <c r="L6104" s="250" t="s">
        <v>32</v>
      </c>
      <c r="M6104" s="437">
        <v>1995840</v>
      </c>
    </row>
    <row r="6105" spans="1:13">
      <c r="A6105" s="250" t="s">
        <v>5479</v>
      </c>
      <c r="B6105" s="250" t="s">
        <v>1521</v>
      </c>
      <c r="C6105" s="250" t="s">
        <v>920</v>
      </c>
      <c r="D6105" s="161">
        <v>8053</v>
      </c>
      <c r="E6105" s="250" t="s">
        <v>1199</v>
      </c>
      <c r="F6105" s="250" t="s">
        <v>298</v>
      </c>
      <c r="G6105" s="250" t="s">
        <v>298</v>
      </c>
      <c r="H6105" s="250" t="s">
        <v>622</v>
      </c>
      <c r="I6105" s="250" t="s">
        <v>421</v>
      </c>
      <c r="J6105" s="250" t="s">
        <v>298</v>
      </c>
      <c r="K6105" s="250" t="s">
        <v>198</v>
      </c>
      <c r="L6105" s="250" t="s">
        <v>32</v>
      </c>
      <c r="M6105" s="437">
        <v>1995840</v>
      </c>
    </row>
    <row r="6106" spans="1:13">
      <c r="A6106" s="250" t="s">
        <v>5480</v>
      </c>
      <c r="B6106" s="250" t="s">
        <v>1522</v>
      </c>
      <c r="C6106" s="250" t="s">
        <v>920</v>
      </c>
      <c r="D6106" s="161">
        <v>8053</v>
      </c>
      <c r="E6106" s="250" t="s">
        <v>1199</v>
      </c>
      <c r="F6106" s="250" t="s">
        <v>298</v>
      </c>
      <c r="G6106" s="250" t="s">
        <v>298</v>
      </c>
      <c r="H6106" s="250" t="s">
        <v>622</v>
      </c>
      <c r="I6106" s="250" t="s">
        <v>421</v>
      </c>
      <c r="J6106" s="250" t="s">
        <v>298</v>
      </c>
      <c r="K6106" s="250" t="s">
        <v>197</v>
      </c>
      <c r="L6106" s="250" t="s">
        <v>32</v>
      </c>
      <c r="M6106" s="437">
        <v>1995840</v>
      </c>
    </row>
    <row r="6107" spans="1:13">
      <c r="A6107" s="250" t="s">
        <v>5480</v>
      </c>
      <c r="B6107" s="250" t="s">
        <v>1522</v>
      </c>
      <c r="C6107" s="250" t="s">
        <v>920</v>
      </c>
      <c r="D6107" s="161">
        <v>8053</v>
      </c>
      <c r="E6107" s="250" t="s">
        <v>1199</v>
      </c>
      <c r="F6107" s="250" t="s">
        <v>298</v>
      </c>
      <c r="G6107" s="250" t="s">
        <v>298</v>
      </c>
      <c r="H6107" s="250" t="s">
        <v>622</v>
      </c>
      <c r="I6107" s="250" t="s">
        <v>421</v>
      </c>
      <c r="J6107" s="250" t="s">
        <v>298</v>
      </c>
      <c r="K6107" s="250" t="s">
        <v>197</v>
      </c>
      <c r="L6107" s="250" t="s">
        <v>32</v>
      </c>
      <c r="M6107" s="437">
        <v>1995840</v>
      </c>
    </row>
    <row r="6108" spans="1:13">
      <c r="A6108" s="250" t="s">
        <v>5473</v>
      </c>
      <c r="B6108" s="250" t="s">
        <v>1521</v>
      </c>
      <c r="C6108" s="250" t="s">
        <v>920</v>
      </c>
      <c r="D6108" s="161">
        <v>8053</v>
      </c>
      <c r="E6108" s="250" t="s">
        <v>1199</v>
      </c>
      <c r="F6108" s="250" t="s">
        <v>298</v>
      </c>
      <c r="G6108" s="250" t="s">
        <v>298</v>
      </c>
      <c r="H6108" s="250" t="s">
        <v>622</v>
      </c>
      <c r="I6108" s="250" t="s">
        <v>223</v>
      </c>
      <c r="J6108" s="250" t="s">
        <v>298</v>
      </c>
      <c r="K6108" s="250" t="s">
        <v>198</v>
      </c>
      <c r="L6108" s="250" t="s">
        <v>32</v>
      </c>
      <c r="M6108" s="437">
        <v>2058210</v>
      </c>
    </row>
    <row r="6109" spans="1:13">
      <c r="A6109" s="250" t="s">
        <v>5473</v>
      </c>
      <c r="B6109" s="250" t="s">
        <v>1521</v>
      </c>
      <c r="C6109" s="250" t="s">
        <v>920</v>
      </c>
      <c r="D6109" s="161">
        <v>8053</v>
      </c>
      <c r="E6109" s="250" t="s">
        <v>1199</v>
      </c>
      <c r="F6109" s="250" t="s">
        <v>298</v>
      </c>
      <c r="G6109" s="250" t="s">
        <v>298</v>
      </c>
      <c r="H6109" s="250" t="s">
        <v>622</v>
      </c>
      <c r="I6109" s="250" t="s">
        <v>223</v>
      </c>
      <c r="J6109" s="250" t="s">
        <v>298</v>
      </c>
      <c r="K6109" s="250" t="s">
        <v>198</v>
      </c>
      <c r="L6109" s="250" t="s">
        <v>32</v>
      </c>
      <c r="M6109" s="437">
        <v>2058210</v>
      </c>
    </row>
    <row r="6110" spans="1:13">
      <c r="A6110" s="250" t="s">
        <v>5474</v>
      </c>
      <c r="B6110" s="250" t="s">
        <v>1522</v>
      </c>
      <c r="C6110" s="250" t="s">
        <v>920</v>
      </c>
      <c r="D6110" s="161">
        <v>8053</v>
      </c>
      <c r="E6110" s="250" t="s">
        <v>1199</v>
      </c>
      <c r="F6110" s="250" t="s">
        <v>298</v>
      </c>
      <c r="G6110" s="250" t="s">
        <v>298</v>
      </c>
      <c r="H6110" s="250" t="s">
        <v>622</v>
      </c>
      <c r="I6110" s="250" t="s">
        <v>223</v>
      </c>
      <c r="J6110" s="250" t="s">
        <v>298</v>
      </c>
      <c r="K6110" s="250" t="s">
        <v>197</v>
      </c>
      <c r="L6110" s="250" t="s">
        <v>32</v>
      </c>
      <c r="M6110" s="437">
        <v>2058210</v>
      </c>
    </row>
    <row r="6111" spans="1:13">
      <c r="A6111" s="250" t="s">
        <v>5474</v>
      </c>
      <c r="B6111" s="250" t="s">
        <v>1522</v>
      </c>
      <c r="C6111" s="250" t="s">
        <v>920</v>
      </c>
      <c r="D6111" s="161">
        <v>8053</v>
      </c>
      <c r="E6111" s="250" t="s">
        <v>1199</v>
      </c>
      <c r="F6111" s="250" t="s">
        <v>298</v>
      </c>
      <c r="G6111" s="250" t="s">
        <v>298</v>
      </c>
      <c r="H6111" s="250" t="s">
        <v>622</v>
      </c>
      <c r="I6111" s="250" t="s">
        <v>223</v>
      </c>
      <c r="J6111" s="250" t="s">
        <v>298</v>
      </c>
      <c r="K6111" s="250" t="s">
        <v>197</v>
      </c>
      <c r="L6111" s="250" t="s">
        <v>32</v>
      </c>
      <c r="M6111" s="437">
        <v>2058210</v>
      </c>
    </row>
    <row r="6112" spans="1:13">
      <c r="A6112" s="250" t="s">
        <v>5467</v>
      </c>
      <c r="B6112" s="250" t="s">
        <v>1521</v>
      </c>
      <c r="C6112" s="250" t="s">
        <v>920</v>
      </c>
      <c r="D6112" s="161">
        <v>8053</v>
      </c>
      <c r="E6112" s="250" t="s">
        <v>1199</v>
      </c>
      <c r="F6112" s="250" t="s">
        <v>298</v>
      </c>
      <c r="G6112" s="250" t="s">
        <v>298</v>
      </c>
      <c r="H6112" s="250" t="s">
        <v>622</v>
      </c>
      <c r="I6112" s="250" t="s">
        <v>50</v>
      </c>
      <c r="J6112" s="250" t="s">
        <v>298</v>
      </c>
      <c r="K6112" s="250" t="s">
        <v>198</v>
      </c>
      <c r="L6112" s="250" t="s">
        <v>32</v>
      </c>
      <c r="M6112" s="437">
        <v>2199120</v>
      </c>
    </row>
    <row r="6113" spans="1:13">
      <c r="A6113" s="250" t="s">
        <v>5468</v>
      </c>
      <c r="B6113" s="250" t="s">
        <v>1522</v>
      </c>
      <c r="C6113" s="250" t="s">
        <v>920</v>
      </c>
      <c r="D6113" s="161">
        <v>8053</v>
      </c>
      <c r="E6113" s="250" t="s">
        <v>1199</v>
      </c>
      <c r="F6113" s="250" t="s">
        <v>298</v>
      </c>
      <c r="G6113" s="250" t="s">
        <v>298</v>
      </c>
      <c r="H6113" s="250" t="s">
        <v>622</v>
      </c>
      <c r="I6113" s="250" t="s">
        <v>50</v>
      </c>
      <c r="J6113" s="250" t="s">
        <v>298</v>
      </c>
      <c r="K6113" s="250" t="s">
        <v>197</v>
      </c>
      <c r="L6113" s="250" t="s">
        <v>32</v>
      </c>
      <c r="M6113" s="437">
        <v>2199120</v>
      </c>
    </row>
    <row r="6114" spans="1:13">
      <c r="A6114" s="250" t="s">
        <v>5501</v>
      </c>
      <c r="B6114" s="250" t="s">
        <v>1519</v>
      </c>
      <c r="C6114" s="250" t="s">
        <v>920</v>
      </c>
      <c r="D6114" s="161">
        <v>8053</v>
      </c>
      <c r="E6114" s="250" t="s">
        <v>1199</v>
      </c>
      <c r="F6114" s="250" t="s">
        <v>298</v>
      </c>
      <c r="G6114" s="250" t="s">
        <v>298</v>
      </c>
      <c r="H6114" s="250" t="s">
        <v>622</v>
      </c>
      <c r="I6114" s="250" t="s">
        <v>425</v>
      </c>
      <c r="J6114" s="250" t="s">
        <v>298</v>
      </c>
      <c r="K6114" s="250" t="s">
        <v>198</v>
      </c>
      <c r="L6114" s="250" t="s">
        <v>34</v>
      </c>
      <c r="M6114" s="437">
        <v>3441900</v>
      </c>
    </row>
    <row r="6115" spans="1:13">
      <c r="A6115" s="250" t="s">
        <v>5501</v>
      </c>
      <c r="B6115" s="250" t="s">
        <v>1519</v>
      </c>
      <c r="C6115" s="250" t="s">
        <v>920</v>
      </c>
      <c r="D6115" s="161">
        <v>8053</v>
      </c>
      <c r="E6115" s="250" t="s">
        <v>1199</v>
      </c>
      <c r="F6115" s="250" t="s">
        <v>298</v>
      </c>
      <c r="G6115" s="250" t="s">
        <v>298</v>
      </c>
      <c r="H6115" s="250" t="s">
        <v>622</v>
      </c>
      <c r="I6115" s="250" t="s">
        <v>425</v>
      </c>
      <c r="J6115" s="250" t="s">
        <v>298</v>
      </c>
      <c r="K6115" s="250" t="s">
        <v>198</v>
      </c>
      <c r="L6115" s="250" t="s">
        <v>34</v>
      </c>
      <c r="M6115" s="437">
        <v>3441900</v>
      </c>
    </row>
    <row r="6116" spans="1:13">
      <c r="A6116" s="250" t="s">
        <v>5502</v>
      </c>
      <c r="B6116" s="250" t="s">
        <v>1520</v>
      </c>
      <c r="C6116" s="250" t="s">
        <v>920</v>
      </c>
      <c r="D6116" s="161">
        <v>8053</v>
      </c>
      <c r="E6116" s="250" t="s">
        <v>1199</v>
      </c>
      <c r="F6116" s="250" t="s">
        <v>298</v>
      </c>
      <c r="G6116" s="250" t="s">
        <v>298</v>
      </c>
      <c r="H6116" s="250" t="s">
        <v>622</v>
      </c>
      <c r="I6116" s="250" t="s">
        <v>425</v>
      </c>
      <c r="J6116" s="250" t="s">
        <v>298</v>
      </c>
      <c r="K6116" s="250" t="s">
        <v>197</v>
      </c>
      <c r="L6116" s="250" t="s">
        <v>34</v>
      </c>
      <c r="M6116" s="437">
        <v>3441900</v>
      </c>
    </row>
    <row r="6117" spans="1:13">
      <c r="A6117" s="250" t="s">
        <v>5502</v>
      </c>
      <c r="B6117" s="250" t="s">
        <v>1520</v>
      </c>
      <c r="C6117" s="250" t="s">
        <v>920</v>
      </c>
      <c r="D6117" s="161">
        <v>8053</v>
      </c>
      <c r="E6117" s="250" t="s">
        <v>1199</v>
      </c>
      <c r="F6117" s="250" t="s">
        <v>298</v>
      </c>
      <c r="G6117" s="250" t="s">
        <v>298</v>
      </c>
      <c r="H6117" s="250" t="s">
        <v>622</v>
      </c>
      <c r="I6117" s="250" t="s">
        <v>425</v>
      </c>
      <c r="J6117" s="250" t="s">
        <v>298</v>
      </c>
      <c r="K6117" s="250" t="s">
        <v>197</v>
      </c>
      <c r="L6117" s="250" t="s">
        <v>34</v>
      </c>
      <c r="M6117" s="437">
        <v>3441900</v>
      </c>
    </row>
    <row r="6118" spans="1:13">
      <c r="A6118" s="250" t="s">
        <v>5495</v>
      </c>
      <c r="B6118" s="250" t="s">
        <v>1519</v>
      </c>
      <c r="C6118" s="250" t="s">
        <v>920</v>
      </c>
      <c r="D6118" s="161">
        <v>8053</v>
      </c>
      <c r="E6118" s="250" t="s">
        <v>1199</v>
      </c>
      <c r="F6118" s="250" t="s">
        <v>298</v>
      </c>
      <c r="G6118" s="250" t="s">
        <v>298</v>
      </c>
      <c r="H6118" s="250" t="s">
        <v>622</v>
      </c>
      <c r="I6118" s="250" t="s">
        <v>424</v>
      </c>
      <c r="J6118" s="250" t="s">
        <v>298</v>
      </c>
      <c r="K6118" s="250" t="s">
        <v>198</v>
      </c>
      <c r="L6118" s="250" t="s">
        <v>34</v>
      </c>
      <c r="M6118" s="437">
        <v>3580500</v>
      </c>
    </row>
    <row r="6119" spans="1:13">
      <c r="A6119" s="250" t="s">
        <v>5495</v>
      </c>
      <c r="B6119" s="250" t="s">
        <v>1519</v>
      </c>
      <c r="C6119" s="250" t="s">
        <v>920</v>
      </c>
      <c r="D6119" s="161">
        <v>8053</v>
      </c>
      <c r="E6119" s="250" t="s">
        <v>1199</v>
      </c>
      <c r="F6119" s="250" t="s">
        <v>298</v>
      </c>
      <c r="G6119" s="250" t="s">
        <v>298</v>
      </c>
      <c r="H6119" s="250" t="s">
        <v>622</v>
      </c>
      <c r="I6119" s="250" t="s">
        <v>424</v>
      </c>
      <c r="J6119" s="250" t="s">
        <v>298</v>
      </c>
      <c r="K6119" s="250" t="s">
        <v>198</v>
      </c>
      <c r="L6119" s="250" t="s">
        <v>34</v>
      </c>
      <c r="M6119" s="437">
        <v>3580500</v>
      </c>
    </row>
    <row r="6120" spans="1:13">
      <c r="A6120" s="250" t="s">
        <v>5496</v>
      </c>
      <c r="B6120" s="250" t="s">
        <v>1520</v>
      </c>
      <c r="C6120" s="250" t="s">
        <v>920</v>
      </c>
      <c r="D6120" s="161">
        <v>8053</v>
      </c>
      <c r="E6120" s="250" t="s">
        <v>1199</v>
      </c>
      <c r="F6120" s="250" t="s">
        <v>298</v>
      </c>
      <c r="G6120" s="250" t="s">
        <v>298</v>
      </c>
      <c r="H6120" s="250" t="s">
        <v>622</v>
      </c>
      <c r="I6120" s="250" t="s">
        <v>424</v>
      </c>
      <c r="J6120" s="250" t="s">
        <v>298</v>
      </c>
      <c r="K6120" s="250" t="s">
        <v>197</v>
      </c>
      <c r="L6120" s="250" t="s">
        <v>34</v>
      </c>
      <c r="M6120" s="437">
        <v>3580500</v>
      </c>
    </row>
    <row r="6121" spans="1:13">
      <c r="A6121" s="250" t="s">
        <v>5496</v>
      </c>
      <c r="B6121" s="250" t="s">
        <v>1520</v>
      </c>
      <c r="C6121" s="250" t="s">
        <v>920</v>
      </c>
      <c r="D6121" s="161">
        <v>8053</v>
      </c>
      <c r="E6121" s="250" t="s">
        <v>1199</v>
      </c>
      <c r="F6121" s="250" t="s">
        <v>298</v>
      </c>
      <c r="G6121" s="250" t="s">
        <v>298</v>
      </c>
      <c r="H6121" s="250" t="s">
        <v>622</v>
      </c>
      <c r="I6121" s="250" t="s">
        <v>424</v>
      </c>
      <c r="J6121" s="250" t="s">
        <v>298</v>
      </c>
      <c r="K6121" s="250" t="s">
        <v>197</v>
      </c>
      <c r="L6121" s="250" t="s">
        <v>34</v>
      </c>
      <c r="M6121" s="437">
        <v>3580500</v>
      </c>
    </row>
    <row r="6122" spans="1:13">
      <c r="A6122" s="250" t="s">
        <v>5489</v>
      </c>
      <c r="B6122" s="250" t="s">
        <v>1519</v>
      </c>
      <c r="C6122" s="250" t="s">
        <v>920</v>
      </c>
      <c r="D6122" s="161">
        <v>8053</v>
      </c>
      <c r="E6122" s="250" t="s">
        <v>1199</v>
      </c>
      <c r="F6122" s="250" t="s">
        <v>298</v>
      </c>
      <c r="G6122" s="250" t="s">
        <v>298</v>
      </c>
      <c r="H6122" s="250" t="s">
        <v>622</v>
      </c>
      <c r="I6122" s="250" t="s">
        <v>423</v>
      </c>
      <c r="J6122" s="250" t="s">
        <v>298</v>
      </c>
      <c r="K6122" s="250" t="s">
        <v>198</v>
      </c>
      <c r="L6122" s="250" t="s">
        <v>34</v>
      </c>
      <c r="M6122" s="437">
        <v>3719100</v>
      </c>
    </row>
    <row r="6123" spans="1:13">
      <c r="A6123" s="250" t="s">
        <v>5489</v>
      </c>
      <c r="B6123" s="250" t="s">
        <v>1519</v>
      </c>
      <c r="C6123" s="250" t="s">
        <v>920</v>
      </c>
      <c r="D6123" s="161">
        <v>8053</v>
      </c>
      <c r="E6123" s="250" t="s">
        <v>1199</v>
      </c>
      <c r="F6123" s="250" t="s">
        <v>298</v>
      </c>
      <c r="G6123" s="250" t="s">
        <v>298</v>
      </c>
      <c r="H6123" s="250" t="s">
        <v>622</v>
      </c>
      <c r="I6123" s="250" t="s">
        <v>423</v>
      </c>
      <c r="J6123" s="250" t="s">
        <v>298</v>
      </c>
      <c r="K6123" s="250" t="s">
        <v>198</v>
      </c>
      <c r="L6123" s="250" t="s">
        <v>34</v>
      </c>
      <c r="M6123" s="437">
        <v>3719100</v>
      </c>
    </row>
    <row r="6124" spans="1:13">
      <c r="A6124" s="250" t="s">
        <v>5490</v>
      </c>
      <c r="B6124" s="250" t="s">
        <v>1520</v>
      </c>
      <c r="C6124" s="250" t="s">
        <v>920</v>
      </c>
      <c r="D6124" s="161">
        <v>8053</v>
      </c>
      <c r="E6124" s="250" t="s">
        <v>1199</v>
      </c>
      <c r="F6124" s="250" t="s">
        <v>298</v>
      </c>
      <c r="G6124" s="250" t="s">
        <v>298</v>
      </c>
      <c r="H6124" s="250" t="s">
        <v>622</v>
      </c>
      <c r="I6124" s="250" t="s">
        <v>423</v>
      </c>
      <c r="J6124" s="250" t="s">
        <v>298</v>
      </c>
      <c r="K6124" s="250" t="s">
        <v>197</v>
      </c>
      <c r="L6124" s="250" t="s">
        <v>34</v>
      </c>
      <c r="M6124" s="437">
        <v>3719100</v>
      </c>
    </row>
    <row r="6125" spans="1:13">
      <c r="A6125" s="250" t="s">
        <v>5490</v>
      </c>
      <c r="B6125" s="250" t="s">
        <v>1520</v>
      </c>
      <c r="C6125" s="250" t="s">
        <v>920</v>
      </c>
      <c r="D6125" s="161">
        <v>8053</v>
      </c>
      <c r="E6125" s="250" t="s">
        <v>1199</v>
      </c>
      <c r="F6125" s="250" t="s">
        <v>298</v>
      </c>
      <c r="G6125" s="250" t="s">
        <v>298</v>
      </c>
      <c r="H6125" s="250" t="s">
        <v>622</v>
      </c>
      <c r="I6125" s="250" t="s">
        <v>423</v>
      </c>
      <c r="J6125" s="250" t="s">
        <v>298</v>
      </c>
      <c r="K6125" s="250" t="s">
        <v>197</v>
      </c>
      <c r="L6125" s="250" t="s">
        <v>34</v>
      </c>
      <c r="M6125" s="437">
        <v>3719100</v>
      </c>
    </row>
    <row r="6126" spans="1:13">
      <c r="A6126" s="250" t="s">
        <v>5483</v>
      </c>
      <c r="B6126" s="250" t="s">
        <v>1519</v>
      </c>
      <c r="C6126" s="250" t="s">
        <v>920</v>
      </c>
      <c r="D6126" s="161">
        <v>8053</v>
      </c>
      <c r="E6126" s="250" t="s">
        <v>1199</v>
      </c>
      <c r="F6126" s="250" t="s">
        <v>298</v>
      </c>
      <c r="G6126" s="250" t="s">
        <v>298</v>
      </c>
      <c r="H6126" s="250" t="s">
        <v>622</v>
      </c>
      <c r="I6126" s="250" t="s">
        <v>422</v>
      </c>
      <c r="J6126" s="250" t="s">
        <v>298</v>
      </c>
      <c r="K6126" s="250" t="s">
        <v>198</v>
      </c>
      <c r="L6126" s="250" t="s">
        <v>34</v>
      </c>
      <c r="M6126" s="437">
        <v>3834600</v>
      </c>
    </row>
    <row r="6127" spans="1:13">
      <c r="A6127" s="250" t="s">
        <v>5483</v>
      </c>
      <c r="B6127" s="250" t="s">
        <v>1519</v>
      </c>
      <c r="C6127" s="250" t="s">
        <v>920</v>
      </c>
      <c r="D6127" s="161">
        <v>8053</v>
      </c>
      <c r="E6127" s="250" t="s">
        <v>1199</v>
      </c>
      <c r="F6127" s="250" t="s">
        <v>298</v>
      </c>
      <c r="G6127" s="250" t="s">
        <v>298</v>
      </c>
      <c r="H6127" s="250" t="s">
        <v>622</v>
      </c>
      <c r="I6127" s="250" t="s">
        <v>422</v>
      </c>
      <c r="J6127" s="250" t="s">
        <v>298</v>
      </c>
      <c r="K6127" s="250" t="s">
        <v>198</v>
      </c>
      <c r="L6127" s="250" t="s">
        <v>34</v>
      </c>
      <c r="M6127" s="437">
        <v>3834600</v>
      </c>
    </row>
    <row r="6128" spans="1:13">
      <c r="A6128" s="250" t="s">
        <v>5484</v>
      </c>
      <c r="B6128" s="250" t="s">
        <v>1520</v>
      </c>
      <c r="C6128" s="250" t="s">
        <v>920</v>
      </c>
      <c r="D6128" s="161">
        <v>8053</v>
      </c>
      <c r="E6128" s="250" t="s">
        <v>1199</v>
      </c>
      <c r="F6128" s="250" t="s">
        <v>298</v>
      </c>
      <c r="G6128" s="250" t="s">
        <v>298</v>
      </c>
      <c r="H6128" s="250" t="s">
        <v>622</v>
      </c>
      <c r="I6128" s="250" t="s">
        <v>422</v>
      </c>
      <c r="J6128" s="250" t="s">
        <v>298</v>
      </c>
      <c r="K6128" s="250" t="s">
        <v>197</v>
      </c>
      <c r="L6128" s="250" t="s">
        <v>34</v>
      </c>
      <c r="M6128" s="437">
        <v>3834600</v>
      </c>
    </row>
    <row r="6129" spans="1:13">
      <c r="A6129" s="250" t="s">
        <v>5484</v>
      </c>
      <c r="B6129" s="250" t="s">
        <v>1520</v>
      </c>
      <c r="C6129" s="250" t="s">
        <v>920</v>
      </c>
      <c r="D6129" s="161">
        <v>8053</v>
      </c>
      <c r="E6129" s="250" t="s">
        <v>1199</v>
      </c>
      <c r="F6129" s="250" t="s">
        <v>298</v>
      </c>
      <c r="G6129" s="250" t="s">
        <v>298</v>
      </c>
      <c r="H6129" s="250" t="s">
        <v>622</v>
      </c>
      <c r="I6129" s="250" t="s">
        <v>422</v>
      </c>
      <c r="J6129" s="250" t="s">
        <v>298</v>
      </c>
      <c r="K6129" s="250" t="s">
        <v>197</v>
      </c>
      <c r="L6129" s="250" t="s">
        <v>34</v>
      </c>
      <c r="M6129" s="437">
        <v>3834600</v>
      </c>
    </row>
    <row r="6130" spans="1:13">
      <c r="A6130" s="250" t="s">
        <v>5477</v>
      </c>
      <c r="B6130" s="250" t="s">
        <v>1519</v>
      </c>
      <c r="C6130" s="250" t="s">
        <v>920</v>
      </c>
      <c r="D6130" s="161">
        <v>8053</v>
      </c>
      <c r="E6130" s="250" t="s">
        <v>1199</v>
      </c>
      <c r="F6130" s="250" t="s">
        <v>298</v>
      </c>
      <c r="G6130" s="250" t="s">
        <v>298</v>
      </c>
      <c r="H6130" s="250" t="s">
        <v>622</v>
      </c>
      <c r="I6130" s="250" t="s">
        <v>421</v>
      </c>
      <c r="J6130" s="250" t="s">
        <v>298</v>
      </c>
      <c r="K6130" s="250" t="s">
        <v>198</v>
      </c>
      <c r="L6130" s="250" t="s">
        <v>34</v>
      </c>
      <c r="M6130" s="437">
        <v>3973200</v>
      </c>
    </row>
    <row r="6131" spans="1:13">
      <c r="A6131" s="250" t="s">
        <v>5477</v>
      </c>
      <c r="B6131" s="250" t="s">
        <v>1519</v>
      </c>
      <c r="C6131" s="250" t="s">
        <v>920</v>
      </c>
      <c r="D6131" s="161">
        <v>8053</v>
      </c>
      <c r="E6131" s="250" t="s">
        <v>1199</v>
      </c>
      <c r="F6131" s="250" t="s">
        <v>298</v>
      </c>
      <c r="G6131" s="250" t="s">
        <v>298</v>
      </c>
      <c r="H6131" s="250" t="s">
        <v>622</v>
      </c>
      <c r="I6131" s="250" t="s">
        <v>421</v>
      </c>
      <c r="J6131" s="250" t="s">
        <v>298</v>
      </c>
      <c r="K6131" s="250" t="s">
        <v>198</v>
      </c>
      <c r="L6131" s="250" t="s">
        <v>34</v>
      </c>
      <c r="M6131" s="437">
        <v>3973200</v>
      </c>
    </row>
    <row r="6132" spans="1:13">
      <c r="A6132" s="250" t="s">
        <v>5478</v>
      </c>
      <c r="B6132" s="250" t="s">
        <v>1520</v>
      </c>
      <c r="C6132" s="250" t="s">
        <v>920</v>
      </c>
      <c r="D6132" s="161">
        <v>8053</v>
      </c>
      <c r="E6132" s="250" t="s">
        <v>1199</v>
      </c>
      <c r="F6132" s="250" t="s">
        <v>298</v>
      </c>
      <c r="G6132" s="250" t="s">
        <v>298</v>
      </c>
      <c r="H6132" s="250" t="s">
        <v>622</v>
      </c>
      <c r="I6132" s="250" t="s">
        <v>421</v>
      </c>
      <c r="J6132" s="250" t="s">
        <v>298</v>
      </c>
      <c r="K6132" s="250" t="s">
        <v>197</v>
      </c>
      <c r="L6132" s="250" t="s">
        <v>34</v>
      </c>
      <c r="M6132" s="437">
        <v>3973200</v>
      </c>
    </row>
    <row r="6133" spans="1:13">
      <c r="A6133" s="250" t="s">
        <v>5478</v>
      </c>
      <c r="B6133" s="250" t="s">
        <v>1520</v>
      </c>
      <c r="C6133" s="250" t="s">
        <v>920</v>
      </c>
      <c r="D6133" s="161">
        <v>8053</v>
      </c>
      <c r="E6133" s="250" t="s">
        <v>1199</v>
      </c>
      <c r="F6133" s="250" t="s">
        <v>298</v>
      </c>
      <c r="G6133" s="250" t="s">
        <v>298</v>
      </c>
      <c r="H6133" s="250" t="s">
        <v>622</v>
      </c>
      <c r="I6133" s="250" t="s">
        <v>421</v>
      </c>
      <c r="J6133" s="250" t="s">
        <v>298</v>
      </c>
      <c r="K6133" s="250" t="s">
        <v>197</v>
      </c>
      <c r="L6133" s="250" t="s">
        <v>34</v>
      </c>
      <c r="M6133" s="437">
        <v>3973200</v>
      </c>
    </row>
    <row r="6134" spans="1:13">
      <c r="A6134" s="250" t="s">
        <v>5471</v>
      </c>
      <c r="B6134" s="250" t="s">
        <v>1519</v>
      </c>
      <c r="C6134" s="250" t="s">
        <v>920</v>
      </c>
      <c r="D6134" s="161">
        <v>8053</v>
      </c>
      <c r="E6134" s="250" t="s">
        <v>1199</v>
      </c>
      <c r="F6134" s="250" t="s">
        <v>298</v>
      </c>
      <c r="G6134" s="250" t="s">
        <v>298</v>
      </c>
      <c r="H6134" s="250" t="s">
        <v>622</v>
      </c>
      <c r="I6134" s="250" t="s">
        <v>223</v>
      </c>
      <c r="J6134" s="250" t="s">
        <v>298</v>
      </c>
      <c r="K6134" s="250" t="s">
        <v>198</v>
      </c>
      <c r="L6134" s="250" t="s">
        <v>34</v>
      </c>
      <c r="M6134" s="437">
        <v>4111800</v>
      </c>
    </row>
    <row r="6135" spans="1:13">
      <c r="A6135" s="250" t="s">
        <v>5471</v>
      </c>
      <c r="B6135" s="250" t="s">
        <v>1519</v>
      </c>
      <c r="C6135" s="250" t="s">
        <v>920</v>
      </c>
      <c r="D6135" s="161">
        <v>8053</v>
      </c>
      <c r="E6135" s="250" t="s">
        <v>1199</v>
      </c>
      <c r="F6135" s="250" t="s">
        <v>298</v>
      </c>
      <c r="G6135" s="250" t="s">
        <v>298</v>
      </c>
      <c r="H6135" s="250" t="s">
        <v>622</v>
      </c>
      <c r="I6135" s="250" t="s">
        <v>223</v>
      </c>
      <c r="J6135" s="250" t="s">
        <v>298</v>
      </c>
      <c r="K6135" s="250" t="s">
        <v>198</v>
      </c>
      <c r="L6135" s="250" t="s">
        <v>34</v>
      </c>
      <c r="M6135" s="437">
        <v>4111800</v>
      </c>
    </row>
    <row r="6136" spans="1:13">
      <c r="A6136" s="250" t="s">
        <v>5472</v>
      </c>
      <c r="B6136" s="250" t="s">
        <v>1520</v>
      </c>
      <c r="C6136" s="250" t="s">
        <v>920</v>
      </c>
      <c r="D6136" s="161">
        <v>8053</v>
      </c>
      <c r="E6136" s="250" t="s">
        <v>1199</v>
      </c>
      <c r="F6136" s="250" t="s">
        <v>298</v>
      </c>
      <c r="G6136" s="250" t="s">
        <v>298</v>
      </c>
      <c r="H6136" s="250" t="s">
        <v>622</v>
      </c>
      <c r="I6136" s="250" t="s">
        <v>223</v>
      </c>
      <c r="J6136" s="250" t="s">
        <v>298</v>
      </c>
      <c r="K6136" s="250" t="s">
        <v>197</v>
      </c>
      <c r="L6136" s="250" t="s">
        <v>34</v>
      </c>
      <c r="M6136" s="437">
        <v>4111800</v>
      </c>
    </row>
    <row r="6137" spans="1:13">
      <c r="A6137" s="250" t="s">
        <v>5472</v>
      </c>
      <c r="B6137" s="250" t="s">
        <v>1520</v>
      </c>
      <c r="C6137" s="250" t="s">
        <v>920</v>
      </c>
      <c r="D6137" s="161">
        <v>8053</v>
      </c>
      <c r="E6137" s="250" t="s">
        <v>1199</v>
      </c>
      <c r="F6137" s="250" t="s">
        <v>298</v>
      </c>
      <c r="G6137" s="250" t="s">
        <v>298</v>
      </c>
      <c r="H6137" s="250" t="s">
        <v>622</v>
      </c>
      <c r="I6137" s="250" t="s">
        <v>223</v>
      </c>
      <c r="J6137" s="250" t="s">
        <v>298</v>
      </c>
      <c r="K6137" s="250" t="s">
        <v>197</v>
      </c>
      <c r="L6137" s="250" t="s">
        <v>34</v>
      </c>
      <c r="M6137" s="437">
        <v>4111800</v>
      </c>
    </row>
    <row r="6138" spans="1:13">
      <c r="A6138" s="250" t="s">
        <v>5465</v>
      </c>
      <c r="B6138" s="250" t="s">
        <v>1519</v>
      </c>
      <c r="C6138" s="250" t="s">
        <v>920</v>
      </c>
      <c r="D6138" s="161">
        <v>8053</v>
      </c>
      <c r="E6138" s="250" t="s">
        <v>1199</v>
      </c>
      <c r="F6138" s="250" t="s">
        <v>298</v>
      </c>
      <c r="G6138" s="250" t="s">
        <v>298</v>
      </c>
      <c r="H6138" s="250" t="s">
        <v>622</v>
      </c>
      <c r="I6138" s="250" t="s">
        <v>50</v>
      </c>
      <c r="J6138" s="250" t="s">
        <v>298</v>
      </c>
      <c r="K6138" s="250" t="s">
        <v>198</v>
      </c>
      <c r="L6138" s="250" t="s">
        <v>34</v>
      </c>
      <c r="M6138" s="437">
        <v>4389000</v>
      </c>
    </row>
    <row r="6139" spans="1:13">
      <c r="A6139" s="250" t="s">
        <v>5466</v>
      </c>
      <c r="B6139" s="250" t="s">
        <v>1520</v>
      </c>
      <c r="C6139" s="250" t="s">
        <v>920</v>
      </c>
      <c r="D6139" s="161">
        <v>8053</v>
      </c>
      <c r="E6139" s="250" t="s">
        <v>1199</v>
      </c>
      <c r="F6139" s="250" t="s">
        <v>298</v>
      </c>
      <c r="G6139" s="250" t="s">
        <v>298</v>
      </c>
      <c r="H6139" s="250" t="s">
        <v>622</v>
      </c>
      <c r="I6139" s="250" t="s">
        <v>50</v>
      </c>
      <c r="J6139" s="250" t="s">
        <v>298</v>
      </c>
      <c r="K6139" s="250" t="s">
        <v>197</v>
      </c>
      <c r="L6139" s="250" t="s">
        <v>34</v>
      </c>
      <c r="M6139" s="437">
        <v>4389000</v>
      </c>
    </row>
    <row r="6140" spans="1:13">
      <c r="A6140" s="250" t="s">
        <v>5505</v>
      </c>
      <c r="B6140" s="250" t="s">
        <v>1523</v>
      </c>
      <c r="C6140" s="250" t="s">
        <v>920</v>
      </c>
      <c r="D6140" s="161">
        <v>8053</v>
      </c>
      <c r="E6140" s="250" t="s">
        <v>1199</v>
      </c>
      <c r="F6140" s="250" t="s">
        <v>298</v>
      </c>
      <c r="G6140" s="250" t="s">
        <v>298</v>
      </c>
      <c r="H6140" s="250" t="s">
        <v>622</v>
      </c>
      <c r="I6140" s="250" t="s">
        <v>425</v>
      </c>
      <c r="J6140" s="250" t="s">
        <v>298</v>
      </c>
      <c r="K6140" s="250" t="s">
        <v>198</v>
      </c>
      <c r="L6140" s="250" t="s">
        <v>218</v>
      </c>
      <c r="M6140" s="437">
        <v>5151300</v>
      </c>
    </row>
    <row r="6141" spans="1:13">
      <c r="A6141" s="250" t="s">
        <v>5505</v>
      </c>
      <c r="B6141" s="250" t="s">
        <v>1523</v>
      </c>
      <c r="C6141" s="250" t="s">
        <v>920</v>
      </c>
      <c r="D6141" s="161">
        <v>8053</v>
      </c>
      <c r="E6141" s="250" t="s">
        <v>1199</v>
      </c>
      <c r="F6141" s="250" t="s">
        <v>298</v>
      </c>
      <c r="G6141" s="250" t="s">
        <v>298</v>
      </c>
      <c r="H6141" s="250" t="s">
        <v>622</v>
      </c>
      <c r="I6141" s="250" t="s">
        <v>425</v>
      </c>
      <c r="J6141" s="250" t="s">
        <v>298</v>
      </c>
      <c r="K6141" s="250" t="s">
        <v>198</v>
      </c>
      <c r="L6141" s="250" t="s">
        <v>218</v>
      </c>
      <c r="M6141" s="437">
        <v>5151300</v>
      </c>
    </row>
    <row r="6142" spans="1:13">
      <c r="A6142" s="250" t="s">
        <v>5506</v>
      </c>
      <c r="B6142" s="250" t="s">
        <v>1524</v>
      </c>
      <c r="C6142" s="250" t="s">
        <v>920</v>
      </c>
      <c r="D6142" s="161">
        <v>8053</v>
      </c>
      <c r="E6142" s="250" t="s">
        <v>1199</v>
      </c>
      <c r="F6142" s="250" t="s">
        <v>298</v>
      </c>
      <c r="G6142" s="250" t="s">
        <v>298</v>
      </c>
      <c r="H6142" s="250" t="s">
        <v>622</v>
      </c>
      <c r="I6142" s="250" t="s">
        <v>425</v>
      </c>
      <c r="J6142" s="250" t="s">
        <v>298</v>
      </c>
      <c r="K6142" s="250" t="s">
        <v>197</v>
      </c>
      <c r="L6142" s="250" t="s">
        <v>218</v>
      </c>
      <c r="M6142" s="437">
        <v>5151300</v>
      </c>
    </row>
    <row r="6143" spans="1:13">
      <c r="A6143" s="250" t="s">
        <v>5506</v>
      </c>
      <c r="B6143" s="250" t="s">
        <v>1524</v>
      </c>
      <c r="C6143" s="250" t="s">
        <v>920</v>
      </c>
      <c r="D6143" s="161">
        <v>8053</v>
      </c>
      <c r="E6143" s="250" t="s">
        <v>1199</v>
      </c>
      <c r="F6143" s="250" t="s">
        <v>298</v>
      </c>
      <c r="G6143" s="250" t="s">
        <v>298</v>
      </c>
      <c r="H6143" s="250" t="s">
        <v>622</v>
      </c>
      <c r="I6143" s="250" t="s">
        <v>425</v>
      </c>
      <c r="J6143" s="250" t="s">
        <v>298</v>
      </c>
      <c r="K6143" s="250" t="s">
        <v>197</v>
      </c>
      <c r="L6143" s="250" t="s">
        <v>218</v>
      </c>
      <c r="M6143" s="437">
        <v>5151300</v>
      </c>
    </row>
    <row r="6144" spans="1:13">
      <c r="A6144" s="250" t="s">
        <v>5499</v>
      </c>
      <c r="B6144" s="250" t="s">
        <v>1523</v>
      </c>
      <c r="C6144" s="250" t="s">
        <v>920</v>
      </c>
      <c r="D6144" s="161">
        <v>8053</v>
      </c>
      <c r="E6144" s="250" t="s">
        <v>1199</v>
      </c>
      <c r="F6144" s="250" t="s">
        <v>298</v>
      </c>
      <c r="G6144" s="250" t="s">
        <v>298</v>
      </c>
      <c r="H6144" s="250" t="s">
        <v>622</v>
      </c>
      <c r="I6144" s="250" t="s">
        <v>424</v>
      </c>
      <c r="J6144" s="250" t="s">
        <v>298</v>
      </c>
      <c r="K6144" s="250" t="s">
        <v>198</v>
      </c>
      <c r="L6144" s="250" t="s">
        <v>218</v>
      </c>
      <c r="M6144" s="437">
        <v>5359200</v>
      </c>
    </row>
    <row r="6145" spans="1:13">
      <c r="A6145" s="250" t="s">
        <v>5499</v>
      </c>
      <c r="B6145" s="250" t="s">
        <v>1523</v>
      </c>
      <c r="C6145" s="250" t="s">
        <v>920</v>
      </c>
      <c r="D6145" s="161">
        <v>8053</v>
      </c>
      <c r="E6145" s="250" t="s">
        <v>1199</v>
      </c>
      <c r="F6145" s="250" t="s">
        <v>298</v>
      </c>
      <c r="G6145" s="250" t="s">
        <v>298</v>
      </c>
      <c r="H6145" s="250" t="s">
        <v>622</v>
      </c>
      <c r="I6145" s="250" t="s">
        <v>424</v>
      </c>
      <c r="J6145" s="250" t="s">
        <v>298</v>
      </c>
      <c r="K6145" s="250" t="s">
        <v>198</v>
      </c>
      <c r="L6145" s="250" t="s">
        <v>218</v>
      </c>
      <c r="M6145" s="437">
        <v>5359200</v>
      </c>
    </row>
    <row r="6146" spans="1:13">
      <c r="A6146" s="250" t="s">
        <v>5500</v>
      </c>
      <c r="B6146" s="250" t="s">
        <v>1524</v>
      </c>
      <c r="C6146" s="250" t="s">
        <v>920</v>
      </c>
      <c r="D6146" s="161">
        <v>8053</v>
      </c>
      <c r="E6146" s="250" t="s">
        <v>1199</v>
      </c>
      <c r="F6146" s="250" t="s">
        <v>298</v>
      </c>
      <c r="G6146" s="250" t="s">
        <v>298</v>
      </c>
      <c r="H6146" s="250" t="s">
        <v>622</v>
      </c>
      <c r="I6146" s="250" t="s">
        <v>424</v>
      </c>
      <c r="J6146" s="250" t="s">
        <v>298</v>
      </c>
      <c r="K6146" s="250" t="s">
        <v>197</v>
      </c>
      <c r="L6146" s="250" t="s">
        <v>218</v>
      </c>
      <c r="M6146" s="437">
        <v>5359200</v>
      </c>
    </row>
    <row r="6147" spans="1:13">
      <c r="A6147" s="250" t="s">
        <v>5500</v>
      </c>
      <c r="B6147" s="250" t="s">
        <v>1524</v>
      </c>
      <c r="C6147" s="250" t="s">
        <v>920</v>
      </c>
      <c r="D6147" s="161">
        <v>8053</v>
      </c>
      <c r="E6147" s="250" t="s">
        <v>1199</v>
      </c>
      <c r="F6147" s="250" t="s">
        <v>298</v>
      </c>
      <c r="G6147" s="250" t="s">
        <v>298</v>
      </c>
      <c r="H6147" s="250" t="s">
        <v>622</v>
      </c>
      <c r="I6147" s="250" t="s">
        <v>424</v>
      </c>
      <c r="J6147" s="250" t="s">
        <v>298</v>
      </c>
      <c r="K6147" s="250" t="s">
        <v>197</v>
      </c>
      <c r="L6147" s="250" t="s">
        <v>218</v>
      </c>
      <c r="M6147" s="437">
        <v>5359200</v>
      </c>
    </row>
    <row r="6148" spans="1:13">
      <c r="A6148" s="250" t="s">
        <v>5493</v>
      </c>
      <c r="B6148" s="250" t="s">
        <v>1523</v>
      </c>
      <c r="C6148" s="250" t="s">
        <v>920</v>
      </c>
      <c r="D6148" s="161">
        <v>8053</v>
      </c>
      <c r="E6148" s="250" t="s">
        <v>1199</v>
      </c>
      <c r="F6148" s="250" t="s">
        <v>298</v>
      </c>
      <c r="G6148" s="250" t="s">
        <v>298</v>
      </c>
      <c r="H6148" s="250" t="s">
        <v>622</v>
      </c>
      <c r="I6148" s="250" t="s">
        <v>423</v>
      </c>
      <c r="J6148" s="250" t="s">
        <v>298</v>
      </c>
      <c r="K6148" s="250" t="s">
        <v>198</v>
      </c>
      <c r="L6148" s="250" t="s">
        <v>218</v>
      </c>
      <c r="M6148" s="437">
        <v>5544000</v>
      </c>
    </row>
    <row r="6149" spans="1:13">
      <c r="A6149" s="250" t="s">
        <v>5493</v>
      </c>
      <c r="B6149" s="250" t="s">
        <v>1523</v>
      </c>
      <c r="C6149" s="250" t="s">
        <v>920</v>
      </c>
      <c r="D6149" s="161">
        <v>8053</v>
      </c>
      <c r="E6149" s="250" t="s">
        <v>1199</v>
      </c>
      <c r="F6149" s="250" t="s">
        <v>298</v>
      </c>
      <c r="G6149" s="250" t="s">
        <v>298</v>
      </c>
      <c r="H6149" s="250" t="s">
        <v>622</v>
      </c>
      <c r="I6149" s="250" t="s">
        <v>423</v>
      </c>
      <c r="J6149" s="250" t="s">
        <v>298</v>
      </c>
      <c r="K6149" s="250" t="s">
        <v>198</v>
      </c>
      <c r="L6149" s="250" t="s">
        <v>218</v>
      </c>
      <c r="M6149" s="437">
        <v>5544000</v>
      </c>
    </row>
    <row r="6150" spans="1:13">
      <c r="A6150" s="250" t="s">
        <v>5494</v>
      </c>
      <c r="B6150" s="250" t="s">
        <v>1524</v>
      </c>
      <c r="C6150" s="250" t="s">
        <v>920</v>
      </c>
      <c r="D6150" s="161">
        <v>8053</v>
      </c>
      <c r="E6150" s="250" t="s">
        <v>1199</v>
      </c>
      <c r="F6150" s="250" t="s">
        <v>298</v>
      </c>
      <c r="G6150" s="250" t="s">
        <v>298</v>
      </c>
      <c r="H6150" s="250" t="s">
        <v>622</v>
      </c>
      <c r="I6150" s="250" t="s">
        <v>423</v>
      </c>
      <c r="J6150" s="250" t="s">
        <v>298</v>
      </c>
      <c r="K6150" s="250" t="s">
        <v>197</v>
      </c>
      <c r="L6150" s="250" t="s">
        <v>218</v>
      </c>
      <c r="M6150" s="437">
        <v>5544000</v>
      </c>
    </row>
    <row r="6151" spans="1:13">
      <c r="A6151" s="250" t="s">
        <v>5494</v>
      </c>
      <c r="B6151" s="250" t="s">
        <v>1524</v>
      </c>
      <c r="C6151" s="250" t="s">
        <v>920</v>
      </c>
      <c r="D6151" s="161">
        <v>8053</v>
      </c>
      <c r="E6151" s="250" t="s">
        <v>1199</v>
      </c>
      <c r="F6151" s="250" t="s">
        <v>298</v>
      </c>
      <c r="G6151" s="250" t="s">
        <v>298</v>
      </c>
      <c r="H6151" s="250" t="s">
        <v>622</v>
      </c>
      <c r="I6151" s="250" t="s">
        <v>423</v>
      </c>
      <c r="J6151" s="250" t="s">
        <v>298</v>
      </c>
      <c r="K6151" s="250" t="s">
        <v>197</v>
      </c>
      <c r="L6151" s="250" t="s">
        <v>218</v>
      </c>
      <c r="M6151" s="437">
        <v>5544000</v>
      </c>
    </row>
    <row r="6152" spans="1:13">
      <c r="A6152" s="250" t="s">
        <v>5487</v>
      </c>
      <c r="B6152" s="250" t="s">
        <v>1523</v>
      </c>
      <c r="C6152" s="250" t="s">
        <v>920</v>
      </c>
      <c r="D6152" s="161">
        <v>8053</v>
      </c>
      <c r="E6152" s="250" t="s">
        <v>1199</v>
      </c>
      <c r="F6152" s="250" t="s">
        <v>298</v>
      </c>
      <c r="G6152" s="250" t="s">
        <v>298</v>
      </c>
      <c r="H6152" s="250" t="s">
        <v>622</v>
      </c>
      <c r="I6152" s="250" t="s">
        <v>422</v>
      </c>
      <c r="J6152" s="250" t="s">
        <v>298</v>
      </c>
      <c r="K6152" s="250" t="s">
        <v>198</v>
      </c>
      <c r="L6152" s="250" t="s">
        <v>218</v>
      </c>
      <c r="M6152" s="437">
        <v>5775000</v>
      </c>
    </row>
    <row r="6153" spans="1:13">
      <c r="A6153" s="250" t="s">
        <v>5487</v>
      </c>
      <c r="B6153" s="250" t="s">
        <v>1523</v>
      </c>
      <c r="C6153" s="250" t="s">
        <v>920</v>
      </c>
      <c r="D6153" s="161">
        <v>8053</v>
      </c>
      <c r="E6153" s="250" t="s">
        <v>1199</v>
      </c>
      <c r="F6153" s="250" t="s">
        <v>298</v>
      </c>
      <c r="G6153" s="250" t="s">
        <v>298</v>
      </c>
      <c r="H6153" s="250" t="s">
        <v>622</v>
      </c>
      <c r="I6153" s="250" t="s">
        <v>422</v>
      </c>
      <c r="J6153" s="250" t="s">
        <v>298</v>
      </c>
      <c r="K6153" s="250" t="s">
        <v>198</v>
      </c>
      <c r="L6153" s="250" t="s">
        <v>218</v>
      </c>
      <c r="M6153" s="437">
        <v>5775000</v>
      </c>
    </row>
    <row r="6154" spans="1:13">
      <c r="A6154" s="250" t="s">
        <v>5488</v>
      </c>
      <c r="B6154" s="250" t="s">
        <v>1524</v>
      </c>
      <c r="C6154" s="250" t="s">
        <v>920</v>
      </c>
      <c r="D6154" s="161">
        <v>8053</v>
      </c>
      <c r="E6154" s="250" t="s">
        <v>1199</v>
      </c>
      <c r="F6154" s="250" t="s">
        <v>298</v>
      </c>
      <c r="G6154" s="250" t="s">
        <v>298</v>
      </c>
      <c r="H6154" s="250" t="s">
        <v>622</v>
      </c>
      <c r="I6154" s="250" t="s">
        <v>422</v>
      </c>
      <c r="J6154" s="250" t="s">
        <v>298</v>
      </c>
      <c r="K6154" s="250" t="s">
        <v>197</v>
      </c>
      <c r="L6154" s="250" t="s">
        <v>218</v>
      </c>
      <c r="M6154" s="437">
        <v>5775000</v>
      </c>
    </row>
    <row r="6155" spans="1:13">
      <c r="A6155" s="250" t="s">
        <v>5488</v>
      </c>
      <c r="B6155" s="250" t="s">
        <v>1524</v>
      </c>
      <c r="C6155" s="250" t="s">
        <v>920</v>
      </c>
      <c r="D6155" s="161">
        <v>8053</v>
      </c>
      <c r="E6155" s="250" t="s">
        <v>1199</v>
      </c>
      <c r="F6155" s="250" t="s">
        <v>298</v>
      </c>
      <c r="G6155" s="250" t="s">
        <v>298</v>
      </c>
      <c r="H6155" s="250" t="s">
        <v>622</v>
      </c>
      <c r="I6155" s="250" t="s">
        <v>422</v>
      </c>
      <c r="J6155" s="250" t="s">
        <v>298</v>
      </c>
      <c r="K6155" s="250" t="s">
        <v>197</v>
      </c>
      <c r="L6155" s="250" t="s">
        <v>218</v>
      </c>
      <c r="M6155" s="437">
        <v>5775000</v>
      </c>
    </row>
    <row r="6156" spans="1:13">
      <c r="A6156" s="250" t="s">
        <v>5481</v>
      </c>
      <c r="B6156" s="250" t="s">
        <v>1523</v>
      </c>
      <c r="C6156" s="250" t="s">
        <v>920</v>
      </c>
      <c r="D6156" s="161">
        <v>8053</v>
      </c>
      <c r="E6156" s="250" t="s">
        <v>1199</v>
      </c>
      <c r="F6156" s="250" t="s">
        <v>298</v>
      </c>
      <c r="G6156" s="250" t="s">
        <v>298</v>
      </c>
      <c r="H6156" s="250" t="s">
        <v>622</v>
      </c>
      <c r="I6156" s="250" t="s">
        <v>421</v>
      </c>
      <c r="J6156" s="250" t="s">
        <v>298</v>
      </c>
      <c r="K6156" s="250" t="s">
        <v>198</v>
      </c>
      <c r="L6156" s="250" t="s">
        <v>218</v>
      </c>
      <c r="M6156" s="437">
        <v>5982900</v>
      </c>
    </row>
    <row r="6157" spans="1:13">
      <c r="A6157" s="250" t="s">
        <v>5481</v>
      </c>
      <c r="B6157" s="250" t="s">
        <v>1523</v>
      </c>
      <c r="C6157" s="250" t="s">
        <v>920</v>
      </c>
      <c r="D6157" s="161">
        <v>8053</v>
      </c>
      <c r="E6157" s="250" t="s">
        <v>1199</v>
      </c>
      <c r="F6157" s="250" t="s">
        <v>298</v>
      </c>
      <c r="G6157" s="250" t="s">
        <v>298</v>
      </c>
      <c r="H6157" s="250" t="s">
        <v>622</v>
      </c>
      <c r="I6157" s="250" t="s">
        <v>421</v>
      </c>
      <c r="J6157" s="250" t="s">
        <v>298</v>
      </c>
      <c r="K6157" s="250" t="s">
        <v>198</v>
      </c>
      <c r="L6157" s="250" t="s">
        <v>218</v>
      </c>
      <c r="M6157" s="437">
        <v>5982900</v>
      </c>
    </row>
    <row r="6158" spans="1:13">
      <c r="A6158" s="250" t="s">
        <v>5482</v>
      </c>
      <c r="B6158" s="250" t="s">
        <v>1524</v>
      </c>
      <c r="C6158" s="250" t="s">
        <v>920</v>
      </c>
      <c r="D6158" s="161">
        <v>8053</v>
      </c>
      <c r="E6158" s="250" t="s">
        <v>1199</v>
      </c>
      <c r="F6158" s="250" t="s">
        <v>298</v>
      </c>
      <c r="G6158" s="250" t="s">
        <v>298</v>
      </c>
      <c r="H6158" s="250" t="s">
        <v>622</v>
      </c>
      <c r="I6158" s="250" t="s">
        <v>421</v>
      </c>
      <c r="J6158" s="250" t="s">
        <v>298</v>
      </c>
      <c r="K6158" s="250" t="s">
        <v>197</v>
      </c>
      <c r="L6158" s="250" t="s">
        <v>218</v>
      </c>
      <c r="M6158" s="437">
        <v>5982900</v>
      </c>
    </row>
    <row r="6159" spans="1:13">
      <c r="A6159" s="250" t="s">
        <v>5482</v>
      </c>
      <c r="B6159" s="250" t="s">
        <v>1524</v>
      </c>
      <c r="C6159" s="250" t="s">
        <v>920</v>
      </c>
      <c r="D6159" s="161">
        <v>8053</v>
      </c>
      <c r="E6159" s="250" t="s">
        <v>1199</v>
      </c>
      <c r="F6159" s="250" t="s">
        <v>298</v>
      </c>
      <c r="G6159" s="250" t="s">
        <v>298</v>
      </c>
      <c r="H6159" s="250" t="s">
        <v>622</v>
      </c>
      <c r="I6159" s="250" t="s">
        <v>421</v>
      </c>
      <c r="J6159" s="250" t="s">
        <v>298</v>
      </c>
      <c r="K6159" s="250" t="s">
        <v>197</v>
      </c>
      <c r="L6159" s="250" t="s">
        <v>218</v>
      </c>
      <c r="M6159" s="437">
        <v>5982900</v>
      </c>
    </row>
    <row r="6160" spans="1:13">
      <c r="A6160" s="250" t="s">
        <v>5475</v>
      </c>
      <c r="B6160" s="250" t="s">
        <v>1523</v>
      </c>
      <c r="C6160" s="250" t="s">
        <v>920</v>
      </c>
      <c r="D6160" s="161">
        <v>8053</v>
      </c>
      <c r="E6160" s="250" t="s">
        <v>1199</v>
      </c>
      <c r="F6160" s="250" t="s">
        <v>298</v>
      </c>
      <c r="G6160" s="250" t="s">
        <v>298</v>
      </c>
      <c r="H6160" s="250" t="s">
        <v>622</v>
      </c>
      <c r="I6160" s="250" t="s">
        <v>223</v>
      </c>
      <c r="J6160" s="250" t="s">
        <v>298</v>
      </c>
      <c r="K6160" s="250" t="s">
        <v>198</v>
      </c>
      <c r="L6160" s="250" t="s">
        <v>218</v>
      </c>
      <c r="M6160" s="437">
        <v>6167700</v>
      </c>
    </row>
    <row r="6161" spans="1:13">
      <c r="A6161" s="250" t="s">
        <v>5475</v>
      </c>
      <c r="B6161" s="250" t="s">
        <v>1523</v>
      </c>
      <c r="C6161" s="250" t="s">
        <v>920</v>
      </c>
      <c r="D6161" s="161">
        <v>8053</v>
      </c>
      <c r="E6161" s="250" t="s">
        <v>1199</v>
      </c>
      <c r="F6161" s="250" t="s">
        <v>298</v>
      </c>
      <c r="G6161" s="250" t="s">
        <v>298</v>
      </c>
      <c r="H6161" s="250" t="s">
        <v>622</v>
      </c>
      <c r="I6161" s="250" t="s">
        <v>223</v>
      </c>
      <c r="J6161" s="250" t="s">
        <v>298</v>
      </c>
      <c r="K6161" s="250" t="s">
        <v>198</v>
      </c>
      <c r="L6161" s="250" t="s">
        <v>218</v>
      </c>
      <c r="M6161" s="437">
        <v>6167700</v>
      </c>
    </row>
    <row r="6162" spans="1:13">
      <c r="A6162" s="250" t="s">
        <v>5476</v>
      </c>
      <c r="B6162" s="250" t="s">
        <v>1524</v>
      </c>
      <c r="C6162" s="250" t="s">
        <v>920</v>
      </c>
      <c r="D6162" s="161">
        <v>8053</v>
      </c>
      <c r="E6162" s="250" t="s">
        <v>1199</v>
      </c>
      <c r="F6162" s="250" t="s">
        <v>298</v>
      </c>
      <c r="G6162" s="250" t="s">
        <v>298</v>
      </c>
      <c r="H6162" s="250" t="s">
        <v>622</v>
      </c>
      <c r="I6162" s="250" t="s">
        <v>223</v>
      </c>
      <c r="J6162" s="250" t="s">
        <v>298</v>
      </c>
      <c r="K6162" s="250" t="s">
        <v>197</v>
      </c>
      <c r="L6162" s="250" t="s">
        <v>218</v>
      </c>
      <c r="M6162" s="437">
        <v>6167700</v>
      </c>
    </row>
    <row r="6163" spans="1:13">
      <c r="A6163" s="250" t="s">
        <v>5476</v>
      </c>
      <c r="B6163" s="250" t="s">
        <v>1524</v>
      </c>
      <c r="C6163" s="250" t="s">
        <v>920</v>
      </c>
      <c r="D6163" s="161">
        <v>8053</v>
      </c>
      <c r="E6163" s="250" t="s">
        <v>1199</v>
      </c>
      <c r="F6163" s="250" t="s">
        <v>298</v>
      </c>
      <c r="G6163" s="250" t="s">
        <v>298</v>
      </c>
      <c r="H6163" s="250" t="s">
        <v>622</v>
      </c>
      <c r="I6163" s="250" t="s">
        <v>223</v>
      </c>
      <c r="J6163" s="250" t="s">
        <v>298</v>
      </c>
      <c r="K6163" s="250" t="s">
        <v>197</v>
      </c>
      <c r="L6163" s="250" t="s">
        <v>218</v>
      </c>
      <c r="M6163" s="437">
        <v>6167700</v>
      </c>
    </row>
    <row r="6164" spans="1:13">
      <c r="A6164" s="250" t="s">
        <v>5469</v>
      </c>
      <c r="B6164" s="250" t="s">
        <v>1523</v>
      </c>
      <c r="C6164" s="250" t="s">
        <v>920</v>
      </c>
      <c r="D6164" s="161">
        <v>8053</v>
      </c>
      <c r="E6164" s="250" t="s">
        <v>1199</v>
      </c>
      <c r="F6164" s="250" t="s">
        <v>298</v>
      </c>
      <c r="G6164" s="250" t="s">
        <v>298</v>
      </c>
      <c r="H6164" s="250" t="s">
        <v>622</v>
      </c>
      <c r="I6164" s="250" t="s">
        <v>50</v>
      </c>
      <c r="J6164" s="250" t="s">
        <v>298</v>
      </c>
      <c r="K6164" s="250" t="s">
        <v>198</v>
      </c>
      <c r="L6164" s="250" t="s">
        <v>218</v>
      </c>
      <c r="M6164" s="437">
        <v>6583500</v>
      </c>
    </row>
    <row r="6165" spans="1:13">
      <c r="A6165" s="250" t="s">
        <v>5470</v>
      </c>
      <c r="B6165" s="250" t="s">
        <v>1524</v>
      </c>
      <c r="C6165" s="250" t="s">
        <v>920</v>
      </c>
      <c r="D6165" s="161">
        <v>8053</v>
      </c>
      <c r="E6165" s="250" t="s">
        <v>1199</v>
      </c>
      <c r="F6165" s="250" t="s">
        <v>298</v>
      </c>
      <c r="G6165" s="250" t="s">
        <v>298</v>
      </c>
      <c r="H6165" s="250" t="s">
        <v>622</v>
      </c>
      <c r="I6165" s="250" t="s">
        <v>50</v>
      </c>
      <c r="J6165" s="250" t="s">
        <v>298</v>
      </c>
      <c r="K6165" s="250" t="s">
        <v>197</v>
      </c>
      <c r="L6165" s="250" t="s">
        <v>218</v>
      </c>
      <c r="M6165" s="437">
        <v>6583500</v>
      </c>
    </row>
    <row r="6166" spans="1:13">
      <c r="A6166" t="s">
        <v>14859</v>
      </c>
      <c r="B6166" t="s">
        <v>14796</v>
      </c>
      <c r="C6166" t="s">
        <v>1268</v>
      </c>
      <c r="D6166" s="161">
        <v>8054</v>
      </c>
      <c r="E6166" t="s">
        <v>14792</v>
      </c>
      <c r="F6166" t="s">
        <v>40</v>
      </c>
      <c r="G6166" t="s">
        <v>40</v>
      </c>
      <c r="H6166" t="s">
        <v>622</v>
      </c>
      <c r="I6166" t="s">
        <v>425</v>
      </c>
      <c r="J6166" t="s">
        <v>445</v>
      </c>
      <c r="K6166" t="s">
        <v>198</v>
      </c>
      <c r="L6166" t="s">
        <v>32</v>
      </c>
      <c r="M6166" s="598">
        <v>2750000</v>
      </c>
    </row>
    <row r="6167" spans="1:13">
      <c r="A6167" t="s">
        <v>14860</v>
      </c>
      <c r="B6167" t="s">
        <v>14798</v>
      </c>
      <c r="C6167" t="s">
        <v>1268</v>
      </c>
      <c r="D6167" s="161">
        <v>8054</v>
      </c>
      <c r="E6167" t="s">
        <v>14792</v>
      </c>
      <c r="F6167" t="s">
        <v>40</v>
      </c>
      <c r="G6167" t="s">
        <v>40</v>
      </c>
      <c r="H6167" t="s">
        <v>622</v>
      </c>
      <c r="I6167" t="s">
        <v>425</v>
      </c>
      <c r="J6167" t="s">
        <v>445</v>
      </c>
      <c r="K6167" t="s">
        <v>197</v>
      </c>
      <c r="L6167" t="s">
        <v>32</v>
      </c>
      <c r="M6167" s="598">
        <v>2750000</v>
      </c>
    </row>
    <row r="6168" spans="1:13">
      <c r="A6168" t="s">
        <v>14853</v>
      </c>
      <c r="B6168" t="s">
        <v>14796</v>
      </c>
      <c r="C6168" t="s">
        <v>1268</v>
      </c>
      <c r="D6168" s="161">
        <v>8054</v>
      </c>
      <c r="E6168" t="s">
        <v>14792</v>
      </c>
      <c r="F6168" t="s">
        <v>40</v>
      </c>
      <c r="G6168" t="s">
        <v>40</v>
      </c>
      <c r="H6168" t="s">
        <v>622</v>
      </c>
      <c r="I6168" t="s">
        <v>424</v>
      </c>
      <c r="J6168" t="s">
        <v>444</v>
      </c>
      <c r="K6168" t="s">
        <v>198</v>
      </c>
      <c r="L6168" t="s">
        <v>32</v>
      </c>
      <c r="M6168" s="598">
        <v>2860000</v>
      </c>
    </row>
    <row r="6169" spans="1:13">
      <c r="A6169" t="s">
        <v>14854</v>
      </c>
      <c r="B6169" t="s">
        <v>14798</v>
      </c>
      <c r="C6169" t="s">
        <v>1268</v>
      </c>
      <c r="D6169" s="161">
        <v>8054</v>
      </c>
      <c r="E6169" t="s">
        <v>14792</v>
      </c>
      <c r="F6169" t="s">
        <v>40</v>
      </c>
      <c r="G6169" t="s">
        <v>40</v>
      </c>
      <c r="H6169" t="s">
        <v>622</v>
      </c>
      <c r="I6169" t="s">
        <v>424</v>
      </c>
      <c r="J6169" t="s">
        <v>444</v>
      </c>
      <c r="K6169" t="s">
        <v>197</v>
      </c>
      <c r="L6169" t="s">
        <v>32</v>
      </c>
      <c r="M6169" s="598">
        <v>2860000</v>
      </c>
    </row>
    <row r="6170" spans="1:13">
      <c r="A6170" t="s">
        <v>14847</v>
      </c>
      <c r="B6170" t="s">
        <v>14796</v>
      </c>
      <c r="C6170" t="s">
        <v>1268</v>
      </c>
      <c r="D6170" s="161">
        <v>8054</v>
      </c>
      <c r="E6170" t="s">
        <v>14792</v>
      </c>
      <c r="F6170" t="s">
        <v>40</v>
      </c>
      <c r="G6170" t="s">
        <v>40</v>
      </c>
      <c r="H6170" t="s">
        <v>622</v>
      </c>
      <c r="I6170" t="s">
        <v>423</v>
      </c>
      <c r="J6170" t="s">
        <v>443</v>
      </c>
      <c r="K6170" t="s">
        <v>198</v>
      </c>
      <c r="L6170" t="s">
        <v>32</v>
      </c>
      <c r="M6170" s="598">
        <v>2970000</v>
      </c>
    </row>
    <row r="6171" spans="1:13">
      <c r="A6171" t="s">
        <v>14848</v>
      </c>
      <c r="B6171" t="s">
        <v>14798</v>
      </c>
      <c r="C6171" t="s">
        <v>1268</v>
      </c>
      <c r="D6171" s="161">
        <v>8054</v>
      </c>
      <c r="E6171" t="s">
        <v>14792</v>
      </c>
      <c r="F6171" t="s">
        <v>40</v>
      </c>
      <c r="G6171" t="s">
        <v>40</v>
      </c>
      <c r="H6171" t="s">
        <v>622</v>
      </c>
      <c r="I6171" t="s">
        <v>423</v>
      </c>
      <c r="J6171" t="s">
        <v>443</v>
      </c>
      <c r="K6171" t="s">
        <v>197</v>
      </c>
      <c r="L6171" t="s">
        <v>32</v>
      </c>
      <c r="M6171" s="598">
        <v>2970000</v>
      </c>
    </row>
    <row r="6172" spans="1:13">
      <c r="A6172" t="s">
        <v>14841</v>
      </c>
      <c r="B6172" t="s">
        <v>14796</v>
      </c>
      <c r="C6172" t="s">
        <v>1268</v>
      </c>
      <c r="D6172" s="161">
        <v>8054</v>
      </c>
      <c r="E6172" t="s">
        <v>14792</v>
      </c>
      <c r="F6172" t="s">
        <v>40</v>
      </c>
      <c r="G6172" t="s">
        <v>40</v>
      </c>
      <c r="H6172" t="s">
        <v>622</v>
      </c>
      <c r="I6172" t="s">
        <v>422</v>
      </c>
      <c r="J6172" t="s">
        <v>442</v>
      </c>
      <c r="K6172" t="s">
        <v>198</v>
      </c>
      <c r="L6172" t="s">
        <v>32</v>
      </c>
      <c r="M6172" s="598">
        <v>3080000</v>
      </c>
    </row>
    <row r="6173" spans="1:13">
      <c r="A6173" t="s">
        <v>14842</v>
      </c>
      <c r="B6173" t="s">
        <v>14798</v>
      </c>
      <c r="C6173" t="s">
        <v>1268</v>
      </c>
      <c r="D6173" s="161">
        <v>8054</v>
      </c>
      <c r="E6173" t="s">
        <v>14792</v>
      </c>
      <c r="F6173" t="s">
        <v>40</v>
      </c>
      <c r="G6173" t="s">
        <v>40</v>
      </c>
      <c r="H6173" t="s">
        <v>622</v>
      </c>
      <c r="I6173" t="s">
        <v>422</v>
      </c>
      <c r="J6173" t="s">
        <v>442</v>
      </c>
      <c r="K6173" t="s">
        <v>197</v>
      </c>
      <c r="L6173" t="s">
        <v>32</v>
      </c>
      <c r="M6173" s="598">
        <v>3080000</v>
      </c>
    </row>
    <row r="6174" spans="1:13">
      <c r="A6174" t="s">
        <v>14835</v>
      </c>
      <c r="B6174" t="s">
        <v>14796</v>
      </c>
      <c r="C6174" t="s">
        <v>1268</v>
      </c>
      <c r="D6174" s="161">
        <v>8054</v>
      </c>
      <c r="E6174" t="s">
        <v>14792</v>
      </c>
      <c r="F6174" t="s">
        <v>40</v>
      </c>
      <c r="G6174" t="s">
        <v>40</v>
      </c>
      <c r="H6174" t="s">
        <v>622</v>
      </c>
      <c r="I6174" t="s">
        <v>421</v>
      </c>
      <c r="J6174" t="s">
        <v>441</v>
      </c>
      <c r="K6174" t="s">
        <v>198</v>
      </c>
      <c r="L6174" t="s">
        <v>32</v>
      </c>
      <c r="M6174" s="598">
        <v>3190000</v>
      </c>
    </row>
    <row r="6175" spans="1:13">
      <c r="A6175" t="s">
        <v>14836</v>
      </c>
      <c r="B6175" t="s">
        <v>14798</v>
      </c>
      <c r="C6175" t="s">
        <v>1268</v>
      </c>
      <c r="D6175" s="161">
        <v>8054</v>
      </c>
      <c r="E6175" t="s">
        <v>14792</v>
      </c>
      <c r="F6175" t="s">
        <v>40</v>
      </c>
      <c r="G6175" t="s">
        <v>40</v>
      </c>
      <c r="H6175" t="s">
        <v>622</v>
      </c>
      <c r="I6175" t="s">
        <v>421</v>
      </c>
      <c r="J6175" t="s">
        <v>441</v>
      </c>
      <c r="K6175" t="s">
        <v>197</v>
      </c>
      <c r="L6175" t="s">
        <v>32</v>
      </c>
      <c r="M6175" s="598">
        <v>3190000</v>
      </c>
    </row>
    <row r="6176" spans="1:13">
      <c r="A6176" t="s">
        <v>14829</v>
      </c>
      <c r="B6176" t="s">
        <v>14796</v>
      </c>
      <c r="C6176" t="s">
        <v>1268</v>
      </c>
      <c r="D6176" s="161">
        <v>8054</v>
      </c>
      <c r="E6176" t="s">
        <v>14792</v>
      </c>
      <c r="F6176" t="s">
        <v>40</v>
      </c>
      <c r="G6176" t="s">
        <v>40</v>
      </c>
      <c r="H6176" t="s">
        <v>622</v>
      </c>
      <c r="I6176" t="s">
        <v>223</v>
      </c>
      <c r="J6176" t="s">
        <v>56</v>
      </c>
      <c r="K6176" t="s">
        <v>198</v>
      </c>
      <c r="L6176" t="s">
        <v>32</v>
      </c>
      <c r="M6176" s="598">
        <v>3300000</v>
      </c>
    </row>
    <row r="6177" spans="1:13">
      <c r="A6177" t="s">
        <v>14830</v>
      </c>
      <c r="B6177" t="s">
        <v>14798</v>
      </c>
      <c r="C6177" t="s">
        <v>1268</v>
      </c>
      <c r="D6177" s="161">
        <v>8054</v>
      </c>
      <c r="E6177" t="s">
        <v>14792</v>
      </c>
      <c r="F6177" t="s">
        <v>40</v>
      </c>
      <c r="G6177" t="s">
        <v>40</v>
      </c>
      <c r="H6177" t="s">
        <v>622</v>
      </c>
      <c r="I6177" t="s">
        <v>223</v>
      </c>
      <c r="J6177" t="s">
        <v>56</v>
      </c>
      <c r="K6177" t="s">
        <v>197</v>
      </c>
      <c r="L6177" t="s">
        <v>32</v>
      </c>
      <c r="M6177" s="598">
        <v>3300000</v>
      </c>
    </row>
    <row r="6178" spans="1:13">
      <c r="A6178" t="s">
        <v>14823</v>
      </c>
      <c r="B6178" t="s">
        <v>14796</v>
      </c>
      <c r="C6178" t="s">
        <v>1268</v>
      </c>
      <c r="D6178" s="161">
        <v>8054</v>
      </c>
      <c r="E6178" t="s">
        <v>14792</v>
      </c>
      <c r="F6178" t="s">
        <v>40</v>
      </c>
      <c r="G6178" t="s">
        <v>40</v>
      </c>
      <c r="H6178" t="s">
        <v>622</v>
      </c>
      <c r="I6178" t="s">
        <v>50</v>
      </c>
      <c r="J6178" t="s">
        <v>51</v>
      </c>
      <c r="K6178" t="s">
        <v>198</v>
      </c>
      <c r="L6178" t="s">
        <v>32</v>
      </c>
      <c r="M6178" s="598">
        <v>3520000</v>
      </c>
    </row>
    <row r="6179" spans="1:13">
      <c r="A6179" t="s">
        <v>14824</v>
      </c>
      <c r="B6179" t="s">
        <v>14798</v>
      </c>
      <c r="C6179" t="s">
        <v>1268</v>
      </c>
      <c r="D6179" s="161">
        <v>8054</v>
      </c>
      <c r="E6179" t="s">
        <v>14792</v>
      </c>
      <c r="F6179" t="s">
        <v>40</v>
      </c>
      <c r="G6179" t="s">
        <v>40</v>
      </c>
      <c r="H6179" t="s">
        <v>622</v>
      </c>
      <c r="I6179" t="s">
        <v>50</v>
      </c>
      <c r="J6179" t="s">
        <v>51</v>
      </c>
      <c r="K6179" t="s">
        <v>197</v>
      </c>
      <c r="L6179" t="s">
        <v>32</v>
      </c>
      <c r="M6179" s="598">
        <v>3520000</v>
      </c>
    </row>
    <row r="6180" spans="1:13">
      <c r="A6180" t="s">
        <v>14817</v>
      </c>
      <c r="B6180" t="s">
        <v>14796</v>
      </c>
      <c r="C6180" t="s">
        <v>1268</v>
      </c>
      <c r="D6180" s="161">
        <v>8054</v>
      </c>
      <c r="E6180" t="s">
        <v>14792</v>
      </c>
      <c r="F6180" t="s">
        <v>40</v>
      </c>
      <c r="G6180" t="s">
        <v>40</v>
      </c>
      <c r="H6180" t="s">
        <v>622</v>
      </c>
      <c r="I6180" t="s">
        <v>48</v>
      </c>
      <c r="J6180" t="s">
        <v>49</v>
      </c>
      <c r="K6180" t="s">
        <v>198</v>
      </c>
      <c r="L6180" t="s">
        <v>32</v>
      </c>
      <c r="M6180" s="598">
        <v>3850000</v>
      </c>
    </row>
    <row r="6181" spans="1:13">
      <c r="A6181" t="s">
        <v>14818</v>
      </c>
      <c r="B6181" t="s">
        <v>14798</v>
      </c>
      <c r="C6181" t="s">
        <v>1268</v>
      </c>
      <c r="D6181" s="161">
        <v>8054</v>
      </c>
      <c r="E6181" t="s">
        <v>14792</v>
      </c>
      <c r="F6181" t="s">
        <v>40</v>
      </c>
      <c r="G6181" t="s">
        <v>40</v>
      </c>
      <c r="H6181" t="s">
        <v>622</v>
      </c>
      <c r="I6181" t="s">
        <v>48</v>
      </c>
      <c r="J6181" t="s">
        <v>49</v>
      </c>
      <c r="K6181" t="s">
        <v>197</v>
      </c>
      <c r="L6181" t="s">
        <v>32</v>
      </c>
      <c r="M6181" s="598">
        <v>3850000</v>
      </c>
    </row>
    <row r="6182" spans="1:13">
      <c r="A6182" t="s">
        <v>14811</v>
      </c>
      <c r="B6182" t="s">
        <v>14796</v>
      </c>
      <c r="C6182" t="s">
        <v>1268</v>
      </c>
      <c r="D6182" s="161">
        <v>8054</v>
      </c>
      <c r="E6182" t="s">
        <v>14792</v>
      </c>
      <c r="F6182" t="s">
        <v>40</v>
      </c>
      <c r="G6182" t="s">
        <v>40</v>
      </c>
      <c r="H6182" t="s">
        <v>622</v>
      </c>
      <c r="I6182" t="s">
        <v>221</v>
      </c>
      <c r="J6182" t="s">
        <v>222</v>
      </c>
      <c r="K6182" t="s">
        <v>198</v>
      </c>
      <c r="L6182" t="s">
        <v>32</v>
      </c>
      <c r="M6182" s="598">
        <v>4290000</v>
      </c>
    </row>
    <row r="6183" spans="1:13">
      <c r="A6183" t="s">
        <v>14812</v>
      </c>
      <c r="B6183" t="s">
        <v>14798</v>
      </c>
      <c r="C6183" t="s">
        <v>1268</v>
      </c>
      <c r="D6183" s="161">
        <v>8054</v>
      </c>
      <c r="E6183" t="s">
        <v>14792</v>
      </c>
      <c r="F6183" t="s">
        <v>40</v>
      </c>
      <c r="G6183" t="s">
        <v>40</v>
      </c>
      <c r="H6183" t="s">
        <v>622</v>
      </c>
      <c r="I6183" t="s">
        <v>221</v>
      </c>
      <c r="J6183" t="s">
        <v>222</v>
      </c>
      <c r="K6183" t="s">
        <v>197</v>
      </c>
      <c r="L6183" t="s">
        <v>32</v>
      </c>
      <c r="M6183" s="598">
        <v>4290000</v>
      </c>
    </row>
    <row r="6184" spans="1:13">
      <c r="A6184" t="s">
        <v>14805</v>
      </c>
      <c r="B6184" t="s">
        <v>14796</v>
      </c>
      <c r="C6184" t="s">
        <v>1268</v>
      </c>
      <c r="D6184" s="161">
        <v>8054</v>
      </c>
      <c r="E6184" t="s">
        <v>14792</v>
      </c>
      <c r="F6184" t="s">
        <v>40</v>
      </c>
      <c r="G6184" t="s">
        <v>40</v>
      </c>
      <c r="H6184" t="s">
        <v>622</v>
      </c>
      <c r="I6184" t="s">
        <v>46</v>
      </c>
      <c r="J6184" t="s">
        <v>47</v>
      </c>
      <c r="K6184" t="s">
        <v>198</v>
      </c>
      <c r="L6184" t="s">
        <v>32</v>
      </c>
      <c r="M6184" s="598">
        <v>4840000</v>
      </c>
    </row>
    <row r="6185" spans="1:13">
      <c r="A6185" t="s">
        <v>14806</v>
      </c>
      <c r="B6185" t="s">
        <v>14798</v>
      </c>
      <c r="C6185" t="s">
        <v>1268</v>
      </c>
      <c r="D6185" s="161">
        <v>8054</v>
      </c>
      <c r="E6185" t="s">
        <v>14792</v>
      </c>
      <c r="F6185" t="s">
        <v>40</v>
      </c>
      <c r="G6185" t="s">
        <v>40</v>
      </c>
      <c r="H6185" t="s">
        <v>622</v>
      </c>
      <c r="I6185" t="s">
        <v>46</v>
      </c>
      <c r="J6185" t="s">
        <v>47</v>
      </c>
      <c r="K6185" t="s">
        <v>197</v>
      </c>
      <c r="L6185" t="s">
        <v>32</v>
      </c>
      <c r="M6185" s="598">
        <v>4840000</v>
      </c>
    </row>
    <row r="6186" spans="1:13">
      <c r="A6186" t="s">
        <v>14795</v>
      </c>
      <c r="B6186" t="s">
        <v>14796</v>
      </c>
      <c r="C6186" t="s">
        <v>1268</v>
      </c>
      <c r="D6186" s="161">
        <v>8054</v>
      </c>
      <c r="E6186" t="s">
        <v>14792</v>
      </c>
      <c r="F6186" t="s">
        <v>40</v>
      </c>
      <c r="G6186" t="s">
        <v>40</v>
      </c>
      <c r="H6186" t="s">
        <v>622</v>
      </c>
      <c r="I6186" t="s">
        <v>44</v>
      </c>
      <c r="J6186" t="s">
        <v>45</v>
      </c>
      <c r="K6186" t="s">
        <v>198</v>
      </c>
      <c r="L6186" t="s">
        <v>32</v>
      </c>
      <c r="M6186" s="598">
        <v>5500000</v>
      </c>
    </row>
    <row r="6187" spans="1:13">
      <c r="A6187" t="s">
        <v>14797</v>
      </c>
      <c r="B6187" t="s">
        <v>14798</v>
      </c>
      <c r="C6187" t="s">
        <v>1268</v>
      </c>
      <c r="D6187" s="161">
        <v>8054</v>
      </c>
      <c r="E6187" t="s">
        <v>14792</v>
      </c>
      <c r="F6187" t="s">
        <v>40</v>
      </c>
      <c r="G6187" t="s">
        <v>40</v>
      </c>
      <c r="H6187" t="s">
        <v>622</v>
      </c>
      <c r="I6187" t="s">
        <v>44</v>
      </c>
      <c r="J6187" t="s">
        <v>45</v>
      </c>
      <c r="K6187" t="s">
        <v>197</v>
      </c>
      <c r="L6187" t="s">
        <v>32</v>
      </c>
      <c r="M6187" s="598">
        <v>5500000</v>
      </c>
    </row>
    <row r="6188" spans="1:13">
      <c r="A6188" t="s">
        <v>14857</v>
      </c>
      <c r="B6188" t="s">
        <v>14791</v>
      </c>
      <c r="C6188" t="s">
        <v>1268</v>
      </c>
      <c r="D6188" s="161">
        <v>8054</v>
      </c>
      <c r="E6188" t="s">
        <v>14792</v>
      </c>
      <c r="F6188" t="s">
        <v>40</v>
      </c>
      <c r="G6188" t="s">
        <v>40</v>
      </c>
      <c r="H6188" t="s">
        <v>622</v>
      </c>
      <c r="I6188" t="s">
        <v>425</v>
      </c>
      <c r="J6188" t="s">
        <v>445</v>
      </c>
      <c r="K6188" t="s">
        <v>198</v>
      </c>
      <c r="L6188" t="s">
        <v>34</v>
      </c>
      <c r="M6188" s="598">
        <v>5500000</v>
      </c>
    </row>
    <row r="6189" spans="1:13">
      <c r="A6189" t="s">
        <v>14858</v>
      </c>
      <c r="B6189" t="s">
        <v>14794</v>
      </c>
      <c r="C6189" t="s">
        <v>1268</v>
      </c>
      <c r="D6189" s="161">
        <v>8054</v>
      </c>
      <c r="E6189" t="s">
        <v>14792</v>
      </c>
      <c r="F6189" t="s">
        <v>40</v>
      </c>
      <c r="G6189" t="s">
        <v>40</v>
      </c>
      <c r="H6189" t="s">
        <v>622</v>
      </c>
      <c r="I6189" t="s">
        <v>425</v>
      </c>
      <c r="J6189" t="s">
        <v>445</v>
      </c>
      <c r="K6189" t="s">
        <v>197</v>
      </c>
      <c r="L6189" t="s">
        <v>34</v>
      </c>
      <c r="M6189" s="598">
        <v>5500000</v>
      </c>
    </row>
    <row r="6190" spans="1:13">
      <c r="A6190" t="s">
        <v>14851</v>
      </c>
      <c r="B6190" t="s">
        <v>14791</v>
      </c>
      <c r="C6190" t="s">
        <v>1268</v>
      </c>
      <c r="D6190" s="161">
        <v>8054</v>
      </c>
      <c r="E6190" t="s">
        <v>14792</v>
      </c>
      <c r="F6190" t="s">
        <v>40</v>
      </c>
      <c r="G6190" t="s">
        <v>40</v>
      </c>
      <c r="H6190" t="s">
        <v>622</v>
      </c>
      <c r="I6190" t="s">
        <v>424</v>
      </c>
      <c r="J6190" t="s">
        <v>444</v>
      </c>
      <c r="K6190" t="s">
        <v>198</v>
      </c>
      <c r="L6190" t="s">
        <v>34</v>
      </c>
      <c r="M6190" s="598">
        <v>5720000</v>
      </c>
    </row>
    <row r="6191" spans="1:13">
      <c r="A6191" t="s">
        <v>14852</v>
      </c>
      <c r="B6191" t="s">
        <v>14794</v>
      </c>
      <c r="C6191" t="s">
        <v>1268</v>
      </c>
      <c r="D6191" s="161">
        <v>8054</v>
      </c>
      <c r="E6191" t="s">
        <v>14792</v>
      </c>
      <c r="F6191" t="s">
        <v>40</v>
      </c>
      <c r="G6191" t="s">
        <v>40</v>
      </c>
      <c r="H6191" t="s">
        <v>622</v>
      </c>
      <c r="I6191" t="s">
        <v>424</v>
      </c>
      <c r="J6191" t="s">
        <v>444</v>
      </c>
      <c r="K6191" t="s">
        <v>197</v>
      </c>
      <c r="L6191" t="s">
        <v>34</v>
      </c>
      <c r="M6191" s="598">
        <v>5720000</v>
      </c>
    </row>
    <row r="6192" spans="1:13">
      <c r="A6192" t="s">
        <v>14845</v>
      </c>
      <c r="B6192" t="s">
        <v>14791</v>
      </c>
      <c r="C6192" t="s">
        <v>1268</v>
      </c>
      <c r="D6192" s="161">
        <v>8054</v>
      </c>
      <c r="E6192" t="s">
        <v>14792</v>
      </c>
      <c r="F6192" t="s">
        <v>40</v>
      </c>
      <c r="G6192" t="s">
        <v>40</v>
      </c>
      <c r="H6192" t="s">
        <v>622</v>
      </c>
      <c r="I6192" t="s">
        <v>423</v>
      </c>
      <c r="J6192" t="s">
        <v>443</v>
      </c>
      <c r="K6192" t="s">
        <v>198</v>
      </c>
      <c r="L6192" t="s">
        <v>34</v>
      </c>
      <c r="M6192" s="598">
        <v>5940000</v>
      </c>
    </row>
    <row r="6193" spans="1:13">
      <c r="A6193" t="s">
        <v>14846</v>
      </c>
      <c r="B6193" t="s">
        <v>14794</v>
      </c>
      <c r="C6193" t="s">
        <v>1268</v>
      </c>
      <c r="D6193" s="161">
        <v>8054</v>
      </c>
      <c r="E6193" t="s">
        <v>14792</v>
      </c>
      <c r="F6193" t="s">
        <v>40</v>
      </c>
      <c r="G6193" t="s">
        <v>40</v>
      </c>
      <c r="H6193" t="s">
        <v>622</v>
      </c>
      <c r="I6193" t="s">
        <v>423</v>
      </c>
      <c r="J6193" t="s">
        <v>443</v>
      </c>
      <c r="K6193" t="s">
        <v>197</v>
      </c>
      <c r="L6193" t="s">
        <v>34</v>
      </c>
      <c r="M6193" s="598">
        <v>5940000</v>
      </c>
    </row>
    <row r="6194" spans="1:13">
      <c r="A6194" t="s">
        <v>14839</v>
      </c>
      <c r="B6194" t="s">
        <v>14791</v>
      </c>
      <c r="C6194" t="s">
        <v>1268</v>
      </c>
      <c r="D6194" s="161">
        <v>8054</v>
      </c>
      <c r="E6194" t="s">
        <v>14792</v>
      </c>
      <c r="F6194" t="s">
        <v>40</v>
      </c>
      <c r="G6194" t="s">
        <v>40</v>
      </c>
      <c r="H6194" t="s">
        <v>622</v>
      </c>
      <c r="I6194" t="s">
        <v>422</v>
      </c>
      <c r="J6194" t="s">
        <v>442</v>
      </c>
      <c r="K6194" t="s">
        <v>198</v>
      </c>
      <c r="L6194" t="s">
        <v>34</v>
      </c>
      <c r="M6194" s="598">
        <v>6160000</v>
      </c>
    </row>
    <row r="6195" spans="1:13">
      <c r="A6195" t="s">
        <v>14840</v>
      </c>
      <c r="B6195" t="s">
        <v>14794</v>
      </c>
      <c r="C6195" t="s">
        <v>1268</v>
      </c>
      <c r="D6195" s="161">
        <v>8054</v>
      </c>
      <c r="E6195" t="s">
        <v>14792</v>
      </c>
      <c r="F6195" t="s">
        <v>40</v>
      </c>
      <c r="G6195" t="s">
        <v>40</v>
      </c>
      <c r="H6195" t="s">
        <v>622</v>
      </c>
      <c r="I6195" t="s">
        <v>422</v>
      </c>
      <c r="J6195" t="s">
        <v>442</v>
      </c>
      <c r="K6195" t="s">
        <v>197</v>
      </c>
      <c r="L6195" t="s">
        <v>34</v>
      </c>
      <c r="M6195" s="598">
        <v>6160000</v>
      </c>
    </row>
    <row r="6196" spans="1:13">
      <c r="A6196" t="s">
        <v>14833</v>
      </c>
      <c r="B6196" t="s">
        <v>14791</v>
      </c>
      <c r="C6196" t="s">
        <v>1268</v>
      </c>
      <c r="D6196" s="161">
        <v>8054</v>
      </c>
      <c r="E6196" t="s">
        <v>14792</v>
      </c>
      <c r="F6196" t="s">
        <v>40</v>
      </c>
      <c r="G6196" t="s">
        <v>40</v>
      </c>
      <c r="H6196" t="s">
        <v>622</v>
      </c>
      <c r="I6196" t="s">
        <v>421</v>
      </c>
      <c r="J6196" t="s">
        <v>441</v>
      </c>
      <c r="K6196" t="s">
        <v>198</v>
      </c>
      <c r="L6196" t="s">
        <v>34</v>
      </c>
      <c r="M6196" s="598">
        <v>6380000</v>
      </c>
    </row>
    <row r="6197" spans="1:13">
      <c r="A6197" t="s">
        <v>14834</v>
      </c>
      <c r="B6197" t="s">
        <v>14794</v>
      </c>
      <c r="C6197" t="s">
        <v>1268</v>
      </c>
      <c r="D6197" s="161">
        <v>8054</v>
      </c>
      <c r="E6197" t="s">
        <v>14792</v>
      </c>
      <c r="F6197" t="s">
        <v>40</v>
      </c>
      <c r="G6197" t="s">
        <v>40</v>
      </c>
      <c r="H6197" t="s">
        <v>622</v>
      </c>
      <c r="I6197" t="s">
        <v>421</v>
      </c>
      <c r="J6197" t="s">
        <v>441</v>
      </c>
      <c r="K6197" t="s">
        <v>197</v>
      </c>
      <c r="L6197" t="s">
        <v>34</v>
      </c>
      <c r="M6197" s="598">
        <v>6380000</v>
      </c>
    </row>
    <row r="6198" spans="1:13">
      <c r="A6198" t="s">
        <v>14827</v>
      </c>
      <c r="B6198" t="s">
        <v>14791</v>
      </c>
      <c r="C6198" t="s">
        <v>1268</v>
      </c>
      <c r="D6198" s="161">
        <v>8054</v>
      </c>
      <c r="E6198" t="s">
        <v>14792</v>
      </c>
      <c r="F6198" t="s">
        <v>40</v>
      </c>
      <c r="G6198" t="s">
        <v>40</v>
      </c>
      <c r="H6198" t="s">
        <v>622</v>
      </c>
      <c r="I6198" t="s">
        <v>223</v>
      </c>
      <c r="J6198" t="s">
        <v>56</v>
      </c>
      <c r="K6198" t="s">
        <v>198</v>
      </c>
      <c r="L6198" t="s">
        <v>34</v>
      </c>
      <c r="M6198" s="598">
        <v>6600000</v>
      </c>
    </row>
    <row r="6199" spans="1:13">
      <c r="A6199" t="s">
        <v>14828</v>
      </c>
      <c r="B6199" t="s">
        <v>14794</v>
      </c>
      <c r="C6199" t="s">
        <v>1268</v>
      </c>
      <c r="D6199" s="161">
        <v>8054</v>
      </c>
      <c r="E6199" t="s">
        <v>14792</v>
      </c>
      <c r="F6199" t="s">
        <v>40</v>
      </c>
      <c r="G6199" t="s">
        <v>40</v>
      </c>
      <c r="H6199" t="s">
        <v>622</v>
      </c>
      <c r="I6199" t="s">
        <v>223</v>
      </c>
      <c r="J6199" t="s">
        <v>56</v>
      </c>
      <c r="K6199" t="s">
        <v>197</v>
      </c>
      <c r="L6199" t="s">
        <v>34</v>
      </c>
      <c r="M6199" s="598">
        <v>6600000</v>
      </c>
    </row>
    <row r="6200" spans="1:13">
      <c r="A6200" t="s">
        <v>14821</v>
      </c>
      <c r="B6200" t="s">
        <v>14791</v>
      </c>
      <c r="C6200" t="s">
        <v>1268</v>
      </c>
      <c r="D6200" s="161">
        <v>8054</v>
      </c>
      <c r="E6200" t="s">
        <v>14792</v>
      </c>
      <c r="F6200" t="s">
        <v>40</v>
      </c>
      <c r="G6200" t="s">
        <v>40</v>
      </c>
      <c r="H6200" t="s">
        <v>622</v>
      </c>
      <c r="I6200" t="s">
        <v>50</v>
      </c>
      <c r="J6200" t="s">
        <v>51</v>
      </c>
      <c r="K6200" t="s">
        <v>198</v>
      </c>
      <c r="L6200" t="s">
        <v>34</v>
      </c>
      <c r="M6200" s="598">
        <v>7040000</v>
      </c>
    </row>
    <row r="6201" spans="1:13">
      <c r="A6201" t="s">
        <v>14822</v>
      </c>
      <c r="B6201" t="s">
        <v>14794</v>
      </c>
      <c r="C6201" t="s">
        <v>1268</v>
      </c>
      <c r="D6201" s="161">
        <v>8054</v>
      </c>
      <c r="E6201" t="s">
        <v>14792</v>
      </c>
      <c r="F6201" t="s">
        <v>40</v>
      </c>
      <c r="G6201" t="s">
        <v>40</v>
      </c>
      <c r="H6201" t="s">
        <v>622</v>
      </c>
      <c r="I6201" t="s">
        <v>50</v>
      </c>
      <c r="J6201" t="s">
        <v>51</v>
      </c>
      <c r="K6201" t="s">
        <v>197</v>
      </c>
      <c r="L6201" t="s">
        <v>34</v>
      </c>
      <c r="M6201" s="598">
        <v>7040000</v>
      </c>
    </row>
    <row r="6202" spans="1:13">
      <c r="A6202" t="s">
        <v>14815</v>
      </c>
      <c r="B6202" t="s">
        <v>14791</v>
      </c>
      <c r="C6202" t="s">
        <v>1268</v>
      </c>
      <c r="D6202" s="161">
        <v>8054</v>
      </c>
      <c r="E6202" t="s">
        <v>14792</v>
      </c>
      <c r="F6202" t="s">
        <v>40</v>
      </c>
      <c r="G6202" t="s">
        <v>40</v>
      </c>
      <c r="H6202" t="s">
        <v>622</v>
      </c>
      <c r="I6202" t="s">
        <v>48</v>
      </c>
      <c r="J6202" t="s">
        <v>49</v>
      </c>
      <c r="K6202" t="s">
        <v>198</v>
      </c>
      <c r="L6202" t="s">
        <v>34</v>
      </c>
      <c r="M6202" s="598">
        <v>7700000</v>
      </c>
    </row>
    <row r="6203" spans="1:13">
      <c r="A6203" t="s">
        <v>14816</v>
      </c>
      <c r="B6203" t="s">
        <v>14794</v>
      </c>
      <c r="C6203" t="s">
        <v>1268</v>
      </c>
      <c r="D6203" s="161">
        <v>8054</v>
      </c>
      <c r="E6203" t="s">
        <v>14792</v>
      </c>
      <c r="F6203" t="s">
        <v>40</v>
      </c>
      <c r="G6203" t="s">
        <v>40</v>
      </c>
      <c r="H6203" t="s">
        <v>622</v>
      </c>
      <c r="I6203" t="s">
        <v>48</v>
      </c>
      <c r="J6203" t="s">
        <v>49</v>
      </c>
      <c r="K6203" t="s">
        <v>197</v>
      </c>
      <c r="L6203" t="s">
        <v>34</v>
      </c>
      <c r="M6203" s="598">
        <v>7700000</v>
      </c>
    </row>
    <row r="6204" spans="1:13">
      <c r="A6204" t="s">
        <v>14861</v>
      </c>
      <c r="B6204" t="s">
        <v>14800</v>
      </c>
      <c r="C6204" t="s">
        <v>1268</v>
      </c>
      <c r="D6204" s="161">
        <v>8054</v>
      </c>
      <c r="E6204" t="s">
        <v>14792</v>
      </c>
      <c r="F6204" t="s">
        <v>40</v>
      </c>
      <c r="G6204" t="s">
        <v>40</v>
      </c>
      <c r="H6204" t="s">
        <v>622</v>
      </c>
      <c r="I6204" t="s">
        <v>425</v>
      </c>
      <c r="J6204" t="s">
        <v>445</v>
      </c>
      <c r="K6204" t="s">
        <v>198</v>
      </c>
      <c r="L6204" t="s">
        <v>218</v>
      </c>
      <c r="M6204" s="598">
        <v>8250000</v>
      </c>
    </row>
    <row r="6205" spans="1:13">
      <c r="A6205" t="s">
        <v>14862</v>
      </c>
      <c r="B6205" t="s">
        <v>14802</v>
      </c>
      <c r="C6205" t="s">
        <v>1268</v>
      </c>
      <c r="D6205" s="161">
        <v>8054</v>
      </c>
      <c r="E6205" t="s">
        <v>14792</v>
      </c>
      <c r="F6205" t="s">
        <v>40</v>
      </c>
      <c r="G6205" t="s">
        <v>40</v>
      </c>
      <c r="H6205" t="s">
        <v>622</v>
      </c>
      <c r="I6205" t="s">
        <v>425</v>
      </c>
      <c r="J6205" t="s">
        <v>445</v>
      </c>
      <c r="K6205" t="s">
        <v>197</v>
      </c>
      <c r="L6205" t="s">
        <v>218</v>
      </c>
      <c r="M6205" s="598">
        <v>8250000</v>
      </c>
    </row>
    <row r="6206" spans="1:13">
      <c r="A6206" t="s">
        <v>14809</v>
      </c>
      <c r="B6206" t="s">
        <v>14791</v>
      </c>
      <c r="C6206" t="s">
        <v>1268</v>
      </c>
      <c r="D6206" s="161">
        <v>8054</v>
      </c>
      <c r="E6206" t="s">
        <v>14792</v>
      </c>
      <c r="F6206" t="s">
        <v>40</v>
      </c>
      <c r="G6206" t="s">
        <v>40</v>
      </c>
      <c r="H6206" t="s">
        <v>622</v>
      </c>
      <c r="I6206" t="s">
        <v>221</v>
      </c>
      <c r="J6206" t="s">
        <v>222</v>
      </c>
      <c r="K6206" t="s">
        <v>198</v>
      </c>
      <c r="L6206" t="s">
        <v>34</v>
      </c>
      <c r="M6206" s="598">
        <v>8580000</v>
      </c>
    </row>
    <row r="6207" spans="1:13">
      <c r="A6207" t="s">
        <v>14810</v>
      </c>
      <c r="B6207" t="s">
        <v>14794</v>
      </c>
      <c r="C6207" t="s">
        <v>1268</v>
      </c>
      <c r="D6207" s="161">
        <v>8054</v>
      </c>
      <c r="E6207" t="s">
        <v>14792</v>
      </c>
      <c r="F6207" t="s">
        <v>40</v>
      </c>
      <c r="G6207" t="s">
        <v>40</v>
      </c>
      <c r="H6207" t="s">
        <v>622</v>
      </c>
      <c r="I6207" t="s">
        <v>221</v>
      </c>
      <c r="J6207" t="s">
        <v>222</v>
      </c>
      <c r="K6207" t="s">
        <v>197</v>
      </c>
      <c r="L6207" t="s">
        <v>34</v>
      </c>
      <c r="M6207" s="598">
        <v>8580000</v>
      </c>
    </row>
    <row r="6208" spans="1:13">
      <c r="A6208" t="s">
        <v>14855</v>
      </c>
      <c r="B6208" t="s">
        <v>14800</v>
      </c>
      <c r="C6208" t="s">
        <v>1268</v>
      </c>
      <c r="D6208" s="161">
        <v>8054</v>
      </c>
      <c r="E6208" t="s">
        <v>14792</v>
      </c>
      <c r="F6208" t="s">
        <v>40</v>
      </c>
      <c r="G6208" t="s">
        <v>40</v>
      </c>
      <c r="H6208" t="s">
        <v>622</v>
      </c>
      <c r="I6208" t="s">
        <v>424</v>
      </c>
      <c r="J6208" t="s">
        <v>444</v>
      </c>
      <c r="K6208" t="s">
        <v>198</v>
      </c>
      <c r="L6208" t="s">
        <v>218</v>
      </c>
      <c r="M6208" s="598">
        <v>8580000</v>
      </c>
    </row>
    <row r="6209" spans="1:13">
      <c r="A6209" t="s">
        <v>14856</v>
      </c>
      <c r="B6209" t="s">
        <v>14802</v>
      </c>
      <c r="C6209" t="s">
        <v>1268</v>
      </c>
      <c r="D6209" s="161">
        <v>8054</v>
      </c>
      <c r="E6209" t="s">
        <v>14792</v>
      </c>
      <c r="F6209" t="s">
        <v>40</v>
      </c>
      <c r="G6209" t="s">
        <v>40</v>
      </c>
      <c r="H6209" t="s">
        <v>622</v>
      </c>
      <c r="I6209" t="s">
        <v>424</v>
      </c>
      <c r="J6209" t="s">
        <v>444</v>
      </c>
      <c r="K6209" t="s">
        <v>197</v>
      </c>
      <c r="L6209" t="s">
        <v>218</v>
      </c>
      <c r="M6209" s="598">
        <v>8580000</v>
      </c>
    </row>
    <row r="6210" spans="1:13">
      <c r="A6210" t="s">
        <v>14849</v>
      </c>
      <c r="B6210" t="s">
        <v>14800</v>
      </c>
      <c r="C6210" t="s">
        <v>1268</v>
      </c>
      <c r="D6210" s="161">
        <v>8054</v>
      </c>
      <c r="E6210" t="s">
        <v>14792</v>
      </c>
      <c r="F6210" t="s">
        <v>40</v>
      </c>
      <c r="G6210" t="s">
        <v>40</v>
      </c>
      <c r="H6210" t="s">
        <v>622</v>
      </c>
      <c r="I6210" t="s">
        <v>423</v>
      </c>
      <c r="J6210" t="s">
        <v>443</v>
      </c>
      <c r="K6210" t="s">
        <v>198</v>
      </c>
      <c r="L6210" t="s">
        <v>218</v>
      </c>
      <c r="M6210" s="598">
        <v>8910000</v>
      </c>
    </row>
    <row r="6211" spans="1:13">
      <c r="A6211" t="s">
        <v>14850</v>
      </c>
      <c r="B6211" t="s">
        <v>14802</v>
      </c>
      <c r="C6211" t="s">
        <v>1268</v>
      </c>
      <c r="D6211" s="161">
        <v>8054</v>
      </c>
      <c r="E6211" t="s">
        <v>14792</v>
      </c>
      <c r="F6211" t="s">
        <v>40</v>
      </c>
      <c r="G6211" t="s">
        <v>40</v>
      </c>
      <c r="H6211" t="s">
        <v>622</v>
      </c>
      <c r="I6211" t="s">
        <v>423</v>
      </c>
      <c r="J6211" t="s">
        <v>443</v>
      </c>
      <c r="K6211" t="s">
        <v>197</v>
      </c>
      <c r="L6211" t="s">
        <v>218</v>
      </c>
      <c r="M6211" s="598">
        <v>8910000</v>
      </c>
    </row>
    <row r="6212" spans="1:13">
      <c r="A6212" t="s">
        <v>14843</v>
      </c>
      <c r="B6212" t="s">
        <v>14800</v>
      </c>
      <c r="C6212" t="s">
        <v>1268</v>
      </c>
      <c r="D6212" s="161">
        <v>8054</v>
      </c>
      <c r="E6212" t="s">
        <v>14792</v>
      </c>
      <c r="F6212" t="s">
        <v>40</v>
      </c>
      <c r="G6212" t="s">
        <v>40</v>
      </c>
      <c r="H6212" t="s">
        <v>622</v>
      </c>
      <c r="I6212" t="s">
        <v>422</v>
      </c>
      <c r="J6212" t="s">
        <v>442</v>
      </c>
      <c r="K6212" t="s">
        <v>198</v>
      </c>
      <c r="L6212" t="s">
        <v>218</v>
      </c>
      <c r="M6212" s="598">
        <v>9240000</v>
      </c>
    </row>
    <row r="6213" spans="1:13">
      <c r="A6213" t="s">
        <v>14844</v>
      </c>
      <c r="B6213" t="s">
        <v>14802</v>
      </c>
      <c r="C6213" t="s">
        <v>1268</v>
      </c>
      <c r="D6213" s="161">
        <v>8054</v>
      </c>
      <c r="E6213" t="s">
        <v>14792</v>
      </c>
      <c r="F6213" t="s">
        <v>40</v>
      </c>
      <c r="G6213" t="s">
        <v>40</v>
      </c>
      <c r="H6213" t="s">
        <v>622</v>
      </c>
      <c r="I6213" t="s">
        <v>422</v>
      </c>
      <c r="J6213" t="s">
        <v>442</v>
      </c>
      <c r="K6213" t="s">
        <v>197</v>
      </c>
      <c r="L6213" t="s">
        <v>218</v>
      </c>
      <c r="M6213" s="598">
        <v>9240000</v>
      </c>
    </row>
    <row r="6214" spans="1:13">
      <c r="A6214" t="s">
        <v>14837</v>
      </c>
      <c r="B6214" t="s">
        <v>14800</v>
      </c>
      <c r="C6214" t="s">
        <v>1268</v>
      </c>
      <c r="D6214" s="161">
        <v>8054</v>
      </c>
      <c r="E6214" t="s">
        <v>14792</v>
      </c>
      <c r="F6214" t="s">
        <v>40</v>
      </c>
      <c r="G6214" t="s">
        <v>40</v>
      </c>
      <c r="H6214" t="s">
        <v>622</v>
      </c>
      <c r="I6214" t="s">
        <v>421</v>
      </c>
      <c r="J6214" t="s">
        <v>441</v>
      </c>
      <c r="K6214" t="s">
        <v>198</v>
      </c>
      <c r="L6214" t="s">
        <v>218</v>
      </c>
      <c r="M6214" s="598">
        <v>9570000</v>
      </c>
    </row>
    <row r="6215" spans="1:13">
      <c r="A6215" t="s">
        <v>14838</v>
      </c>
      <c r="B6215" t="s">
        <v>14802</v>
      </c>
      <c r="C6215" t="s">
        <v>1268</v>
      </c>
      <c r="D6215" s="161">
        <v>8054</v>
      </c>
      <c r="E6215" t="s">
        <v>14792</v>
      </c>
      <c r="F6215" t="s">
        <v>40</v>
      </c>
      <c r="G6215" t="s">
        <v>40</v>
      </c>
      <c r="H6215" t="s">
        <v>622</v>
      </c>
      <c r="I6215" t="s">
        <v>421</v>
      </c>
      <c r="J6215" t="s">
        <v>441</v>
      </c>
      <c r="K6215" t="s">
        <v>197</v>
      </c>
      <c r="L6215" t="s">
        <v>218</v>
      </c>
      <c r="M6215" s="598">
        <v>9570000</v>
      </c>
    </row>
    <row r="6216" spans="1:13">
      <c r="A6216" t="s">
        <v>14803</v>
      </c>
      <c r="B6216" t="s">
        <v>14791</v>
      </c>
      <c r="C6216" t="s">
        <v>1268</v>
      </c>
      <c r="D6216" s="161">
        <v>8054</v>
      </c>
      <c r="E6216" t="s">
        <v>14792</v>
      </c>
      <c r="F6216" t="s">
        <v>40</v>
      </c>
      <c r="G6216" t="s">
        <v>40</v>
      </c>
      <c r="H6216" t="s">
        <v>622</v>
      </c>
      <c r="I6216" t="s">
        <v>46</v>
      </c>
      <c r="J6216" t="s">
        <v>47</v>
      </c>
      <c r="K6216" t="s">
        <v>198</v>
      </c>
      <c r="L6216" t="s">
        <v>34</v>
      </c>
      <c r="M6216" s="598">
        <v>9680000</v>
      </c>
    </row>
    <row r="6217" spans="1:13">
      <c r="A6217" t="s">
        <v>14804</v>
      </c>
      <c r="B6217" t="s">
        <v>14794</v>
      </c>
      <c r="C6217" t="s">
        <v>1268</v>
      </c>
      <c r="D6217" s="161">
        <v>8054</v>
      </c>
      <c r="E6217" t="s">
        <v>14792</v>
      </c>
      <c r="F6217" t="s">
        <v>40</v>
      </c>
      <c r="G6217" t="s">
        <v>40</v>
      </c>
      <c r="H6217" t="s">
        <v>622</v>
      </c>
      <c r="I6217" t="s">
        <v>46</v>
      </c>
      <c r="J6217" t="s">
        <v>47</v>
      </c>
      <c r="K6217" t="s">
        <v>197</v>
      </c>
      <c r="L6217" t="s">
        <v>34</v>
      </c>
      <c r="M6217" s="598">
        <v>9680000</v>
      </c>
    </row>
    <row r="6218" spans="1:13">
      <c r="A6218" t="s">
        <v>14831</v>
      </c>
      <c r="B6218" t="s">
        <v>14800</v>
      </c>
      <c r="C6218" t="s">
        <v>1268</v>
      </c>
      <c r="D6218" s="161">
        <v>8054</v>
      </c>
      <c r="E6218" t="s">
        <v>14792</v>
      </c>
      <c r="F6218" t="s">
        <v>40</v>
      </c>
      <c r="G6218" t="s">
        <v>40</v>
      </c>
      <c r="H6218" t="s">
        <v>622</v>
      </c>
      <c r="I6218" t="s">
        <v>223</v>
      </c>
      <c r="J6218" t="s">
        <v>56</v>
      </c>
      <c r="K6218" t="s">
        <v>198</v>
      </c>
      <c r="L6218" t="s">
        <v>218</v>
      </c>
      <c r="M6218" s="598">
        <v>9900000</v>
      </c>
    </row>
    <row r="6219" spans="1:13">
      <c r="A6219" t="s">
        <v>14832</v>
      </c>
      <c r="B6219" t="s">
        <v>14802</v>
      </c>
      <c r="C6219" t="s">
        <v>1268</v>
      </c>
      <c r="D6219" s="161">
        <v>8054</v>
      </c>
      <c r="E6219" t="s">
        <v>14792</v>
      </c>
      <c r="F6219" t="s">
        <v>40</v>
      </c>
      <c r="G6219" t="s">
        <v>40</v>
      </c>
      <c r="H6219" t="s">
        <v>622</v>
      </c>
      <c r="I6219" t="s">
        <v>223</v>
      </c>
      <c r="J6219" t="s">
        <v>56</v>
      </c>
      <c r="K6219" t="s">
        <v>197</v>
      </c>
      <c r="L6219" t="s">
        <v>218</v>
      </c>
      <c r="M6219" s="598">
        <v>9900000</v>
      </c>
    </row>
    <row r="6220" spans="1:13">
      <c r="A6220" t="s">
        <v>14825</v>
      </c>
      <c r="B6220" t="s">
        <v>14800</v>
      </c>
      <c r="C6220" t="s">
        <v>1268</v>
      </c>
      <c r="D6220" s="161">
        <v>8054</v>
      </c>
      <c r="E6220" t="s">
        <v>14792</v>
      </c>
      <c r="F6220" t="s">
        <v>40</v>
      </c>
      <c r="G6220" t="s">
        <v>40</v>
      </c>
      <c r="H6220" t="s">
        <v>622</v>
      </c>
      <c r="I6220" t="s">
        <v>50</v>
      </c>
      <c r="J6220" t="s">
        <v>51</v>
      </c>
      <c r="K6220" t="s">
        <v>198</v>
      </c>
      <c r="L6220" t="s">
        <v>218</v>
      </c>
      <c r="M6220" s="598">
        <v>10560000</v>
      </c>
    </row>
    <row r="6221" spans="1:13">
      <c r="A6221" t="s">
        <v>14826</v>
      </c>
      <c r="B6221" t="s">
        <v>14802</v>
      </c>
      <c r="C6221" t="s">
        <v>1268</v>
      </c>
      <c r="D6221" s="161">
        <v>8054</v>
      </c>
      <c r="E6221" t="s">
        <v>14792</v>
      </c>
      <c r="F6221" t="s">
        <v>40</v>
      </c>
      <c r="G6221" t="s">
        <v>40</v>
      </c>
      <c r="H6221" t="s">
        <v>622</v>
      </c>
      <c r="I6221" t="s">
        <v>50</v>
      </c>
      <c r="J6221" t="s">
        <v>51</v>
      </c>
      <c r="K6221" t="s">
        <v>197</v>
      </c>
      <c r="L6221" t="s">
        <v>218</v>
      </c>
      <c r="M6221" s="598">
        <v>10560000</v>
      </c>
    </row>
    <row r="6222" spans="1:13">
      <c r="A6222" t="s">
        <v>14790</v>
      </c>
      <c r="B6222" t="s">
        <v>14791</v>
      </c>
      <c r="C6222" t="s">
        <v>1268</v>
      </c>
      <c r="D6222" s="161">
        <v>8054</v>
      </c>
      <c r="E6222" t="s">
        <v>14792</v>
      </c>
      <c r="F6222" t="s">
        <v>40</v>
      </c>
      <c r="G6222" t="s">
        <v>40</v>
      </c>
      <c r="H6222" t="s">
        <v>622</v>
      </c>
      <c r="I6222" t="s">
        <v>44</v>
      </c>
      <c r="J6222" t="s">
        <v>45</v>
      </c>
      <c r="K6222" t="s">
        <v>198</v>
      </c>
      <c r="L6222" t="s">
        <v>34</v>
      </c>
      <c r="M6222" s="598">
        <v>11000000</v>
      </c>
    </row>
    <row r="6223" spans="1:13">
      <c r="A6223" t="s">
        <v>14793</v>
      </c>
      <c r="B6223" t="s">
        <v>14794</v>
      </c>
      <c r="C6223" t="s">
        <v>1268</v>
      </c>
      <c r="D6223" s="161">
        <v>8054</v>
      </c>
      <c r="E6223" t="s">
        <v>14792</v>
      </c>
      <c r="F6223" t="s">
        <v>40</v>
      </c>
      <c r="G6223" t="s">
        <v>40</v>
      </c>
      <c r="H6223" t="s">
        <v>622</v>
      </c>
      <c r="I6223" t="s">
        <v>44</v>
      </c>
      <c r="J6223" t="s">
        <v>45</v>
      </c>
      <c r="K6223" t="s">
        <v>197</v>
      </c>
      <c r="L6223" t="s">
        <v>34</v>
      </c>
      <c r="M6223" s="598">
        <v>11000000</v>
      </c>
    </row>
    <row r="6224" spans="1:13">
      <c r="A6224" t="s">
        <v>14819</v>
      </c>
      <c r="B6224" t="s">
        <v>14800</v>
      </c>
      <c r="C6224" t="s">
        <v>1268</v>
      </c>
      <c r="D6224" s="161">
        <v>8054</v>
      </c>
      <c r="E6224" t="s">
        <v>14792</v>
      </c>
      <c r="F6224" t="s">
        <v>40</v>
      </c>
      <c r="G6224" t="s">
        <v>40</v>
      </c>
      <c r="H6224" t="s">
        <v>622</v>
      </c>
      <c r="I6224" t="s">
        <v>48</v>
      </c>
      <c r="J6224" t="s">
        <v>49</v>
      </c>
      <c r="K6224" t="s">
        <v>198</v>
      </c>
      <c r="L6224" t="s">
        <v>218</v>
      </c>
      <c r="M6224" s="598">
        <v>11550000</v>
      </c>
    </row>
    <row r="6225" spans="1:13">
      <c r="A6225" t="s">
        <v>14820</v>
      </c>
      <c r="B6225" t="s">
        <v>14802</v>
      </c>
      <c r="C6225" t="s">
        <v>1268</v>
      </c>
      <c r="D6225" s="161">
        <v>8054</v>
      </c>
      <c r="E6225" t="s">
        <v>14792</v>
      </c>
      <c r="F6225" t="s">
        <v>40</v>
      </c>
      <c r="G6225" t="s">
        <v>40</v>
      </c>
      <c r="H6225" t="s">
        <v>622</v>
      </c>
      <c r="I6225" t="s">
        <v>48</v>
      </c>
      <c r="J6225" t="s">
        <v>49</v>
      </c>
      <c r="K6225" t="s">
        <v>197</v>
      </c>
      <c r="L6225" t="s">
        <v>218</v>
      </c>
      <c r="M6225" s="598">
        <v>11550000</v>
      </c>
    </row>
    <row r="6226" spans="1:13">
      <c r="A6226" t="s">
        <v>14813</v>
      </c>
      <c r="B6226" t="s">
        <v>14800</v>
      </c>
      <c r="C6226" t="s">
        <v>1268</v>
      </c>
      <c r="D6226" s="161">
        <v>8054</v>
      </c>
      <c r="E6226" t="s">
        <v>14792</v>
      </c>
      <c r="F6226" t="s">
        <v>40</v>
      </c>
      <c r="G6226" t="s">
        <v>40</v>
      </c>
      <c r="H6226" t="s">
        <v>622</v>
      </c>
      <c r="I6226" t="s">
        <v>221</v>
      </c>
      <c r="J6226" t="s">
        <v>222</v>
      </c>
      <c r="K6226" t="s">
        <v>198</v>
      </c>
      <c r="L6226" t="s">
        <v>218</v>
      </c>
      <c r="M6226" s="598">
        <v>12870000</v>
      </c>
    </row>
    <row r="6227" spans="1:13">
      <c r="A6227" t="s">
        <v>14814</v>
      </c>
      <c r="B6227" t="s">
        <v>14802</v>
      </c>
      <c r="C6227" t="s">
        <v>1268</v>
      </c>
      <c r="D6227" s="161">
        <v>8054</v>
      </c>
      <c r="E6227" t="s">
        <v>14792</v>
      </c>
      <c r="F6227" t="s">
        <v>40</v>
      </c>
      <c r="G6227" t="s">
        <v>40</v>
      </c>
      <c r="H6227" t="s">
        <v>622</v>
      </c>
      <c r="I6227" t="s">
        <v>221</v>
      </c>
      <c r="J6227" t="s">
        <v>222</v>
      </c>
      <c r="K6227" t="s">
        <v>197</v>
      </c>
      <c r="L6227" t="s">
        <v>218</v>
      </c>
      <c r="M6227" s="598">
        <v>12870000</v>
      </c>
    </row>
    <row r="6228" spans="1:13">
      <c r="A6228" t="s">
        <v>14807</v>
      </c>
      <c r="B6228" t="s">
        <v>14800</v>
      </c>
      <c r="C6228" t="s">
        <v>1268</v>
      </c>
      <c r="D6228" s="161">
        <v>8054</v>
      </c>
      <c r="E6228" t="s">
        <v>14792</v>
      </c>
      <c r="F6228" t="s">
        <v>40</v>
      </c>
      <c r="G6228" t="s">
        <v>40</v>
      </c>
      <c r="H6228" t="s">
        <v>622</v>
      </c>
      <c r="I6228" t="s">
        <v>46</v>
      </c>
      <c r="J6228" t="s">
        <v>47</v>
      </c>
      <c r="K6228" t="s">
        <v>198</v>
      </c>
      <c r="L6228" t="s">
        <v>218</v>
      </c>
      <c r="M6228" s="598">
        <v>14520000</v>
      </c>
    </row>
    <row r="6229" spans="1:13">
      <c r="A6229" t="s">
        <v>14808</v>
      </c>
      <c r="B6229" t="s">
        <v>14802</v>
      </c>
      <c r="C6229" t="s">
        <v>1268</v>
      </c>
      <c r="D6229" s="161">
        <v>8054</v>
      </c>
      <c r="E6229" t="s">
        <v>14792</v>
      </c>
      <c r="F6229" t="s">
        <v>40</v>
      </c>
      <c r="G6229" t="s">
        <v>40</v>
      </c>
      <c r="H6229" t="s">
        <v>622</v>
      </c>
      <c r="I6229" t="s">
        <v>46</v>
      </c>
      <c r="J6229" t="s">
        <v>47</v>
      </c>
      <c r="K6229" t="s">
        <v>197</v>
      </c>
      <c r="L6229" t="s">
        <v>218</v>
      </c>
      <c r="M6229" s="598">
        <v>14520000</v>
      </c>
    </row>
    <row r="6230" spans="1:13">
      <c r="A6230" t="s">
        <v>14799</v>
      </c>
      <c r="B6230" t="s">
        <v>14800</v>
      </c>
      <c r="C6230" t="s">
        <v>1268</v>
      </c>
      <c r="D6230" s="161">
        <v>8054</v>
      </c>
      <c r="E6230" t="s">
        <v>14792</v>
      </c>
      <c r="F6230" t="s">
        <v>40</v>
      </c>
      <c r="G6230" t="s">
        <v>40</v>
      </c>
      <c r="H6230" t="s">
        <v>622</v>
      </c>
      <c r="I6230" t="s">
        <v>44</v>
      </c>
      <c r="J6230" t="s">
        <v>45</v>
      </c>
      <c r="K6230" t="s">
        <v>198</v>
      </c>
      <c r="L6230" t="s">
        <v>218</v>
      </c>
      <c r="M6230" s="598">
        <v>16500000</v>
      </c>
    </row>
    <row r="6231" spans="1:13">
      <c r="A6231" t="s">
        <v>14801</v>
      </c>
      <c r="B6231" t="s">
        <v>14802</v>
      </c>
      <c r="C6231" t="s">
        <v>1268</v>
      </c>
      <c r="D6231" s="161">
        <v>8054</v>
      </c>
      <c r="E6231" t="s">
        <v>14792</v>
      </c>
      <c r="F6231" t="s">
        <v>40</v>
      </c>
      <c r="G6231" t="s">
        <v>40</v>
      </c>
      <c r="H6231" t="s">
        <v>622</v>
      </c>
      <c r="I6231" t="s">
        <v>44</v>
      </c>
      <c r="J6231" t="s">
        <v>45</v>
      </c>
      <c r="K6231" t="s">
        <v>197</v>
      </c>
      <c r="L6231" t="s">
        <v>218</v>
      </c>
      <c r="M6231" s="598">
        <v>16500000</v>
      </c>
    </row>
    <row r="6232" spans="1:13" ht="12.9">
      <c r="A6232" s="661" t="s">
        <v>149</v>
      </c>
      <c r="B6232" s="661" t="s">
        <v>149</v>
      </c>
      <c r="C6232" s="663" t="s">
        <v>623</v>
      </c>
      <c r="D6232" s="231">
        <v>8100</v>
      </c>
      <c r="E6232" s="663" t="s">
        <v>667</v>
      </c>
      <c r="F6232" s="663" t="s">
        <v>149</v>
      </c>
      <c r="G6232" s="663" t="s">
        <v>149</v>
      </c>
      <c r="H6232" s="663" t="s">
        <v>149</v>
      </c>
      <c r="I6232" s="663" t="s">
        <v>42</v>
      </c>
      <c r="J6232" s="663" t="s">
        <v>149</v>
      </c>
      <c r="K6232" s="663" t="s">
        <v>149</v>
      </c>
      <c r="L6232" s="663" t="s">
        <v>149</v>
      </c>
      <c r="M6232" s="687"/>
    </row>
    <row r="6233" spans="1:13">
      <c r="A6233" s="652" t="s">
        <v>6043</v>
      </c>
      <c r="B6233" s="652" t="s">
        <v>1649</v>
      </c>
      <c r="C6233" s="652" t="s">
        <v>613</v>
      </c>
      <c r="D6233" s="231">
        <v>8101</v>
      </c>
      <c r="E6233" s="652" t="s">
        <v>628</v>
      </c>
      <c r="F6233" s="652" t="s">
        <v>624</v>
      </c>
      <c r="G6233" s="652" t="s">
        <v>298</v>
      </c>
      <c r="H6233" s="652" t="s">
        <v>622</v>
      </c>
      <c r="I6233" s="652" t="s">
        <v>219</v>
      </c>
      <c r="J6233" s="652" t="s">
        <v>626</v>
      </c>
      <c r="K6233" s="652" t="s">
        <v>642</v>
      </c>
      <c r="L6233" s="652" t="s">
        <v>32</v>
      </c>
      <c r="M6233" s="687">
        <v>69415500</v>
      </c>
    </row>
    <row r="6234" spans="1:13">
      <c r="A6234" s="652" t="s">
        <v>6044</v>
      </c>
      <c r="B6234" s="652" t="s">
        <v>1649</v>
      </c>
      <c r="C6234" s="652" t="s">
        <v>613</v>
      </c>
      <c r="D6234" s="231">
        <v>8101</v>
      </c>
      <c r="E6234" s="652" t="s">
        <v>628</v>
      </c>
      <c r="F6234" s="652" t="s">
        <v>624</v>
      </c>
      <c r="G6234" s="652" t="s">
        <v>298</v>
      </c>
      <c r="H6234" s="652" t="s">
        <v>622</v>
      </c>
      <c r="I6234" s="652" t="s">
        <v>44</v>
      </c>
      <c r="J6234" s="652" t="s">
        <v>627</v>
      </c>
      <c r="K6234" s="652" t="s">
        <v>642</v>
      </c>
      <c r="L6234" s="652" t="s">
        <v>32</v>
      </c>
      <c r="M6234" s="687">
        <v>69415500</v>
      </c>
    </row>
    <row r="6235" spans="1:13">
      <c r="A6235" s="652" t="s">
        <v>6042</v>
      </c>
      <c r="B6235" s="652" t="s">
        <v>1649</v>
      </c>
      <c r="C6235" s="652" t="s">
        <v>613</v>
      </c>
      <c r="D6235" s="231">
        <v>8101</v>
      </c>
      <c r="E6235" s="652" t="s">
        <v>628</v>
      </c>
      <c r="F6235" s="652" t="s">
        <v>624</v>
      </c>
      <c r="G6235" s="652" t="s">
        <v>298</v>
      </c>
      <c r="H6235" s="652" t="s">
        <v>622</v>
      </c>
      <c r="I6235" s="652" t="s">
        <v>42</v>
      </c>
      <c r="J6235" s="652" t="s">
        <v>625</v>
      </c>
      <c r="K6235" s="652" t="s">
        <v>642</v>
      </c>
      <c r="L6235" s="652" t="s">
        <v>32</v>
      </c>
      <c r="M6235" s="687">
        <v>77154000</v>
      </c>
    </row>
    <row r="6236" spans="1:13">
      <c r="A6236" s="650" t="s">
        <v>6041</v>
      </c>
      <c r="B6236" s="650" t="s">
        <v>1649</v>
      </c>
      <c r="C6236" s="652" t="s">
        <v>613</v>
      </c>
      <c r="D6236" s="231">
        <v>8101</v>
      </c>
      <c r="E6236" s="652" t="s">
        <v>628</v>
      </c>
      <c r="F6236" s="652" t="s">
        <v>624</v>
      </c>
      <c r="G6236" s="652" t="s">
        <v>298</v>
      </c>
      <c r="H6236" s="652" t="s">
        <v>622</v>
      </c>
      <c r="I6236" s="650" t="s">
        <v>324</v>
      </c>
      <c r="J6236" s="650" t="s">
        <v>673</v>
      </c>
      <c r="K6236" s="652" t="s">
        <v>642</v>
      </c>
      <c r="L6236" s="652" t="s">
        <v>32</v>
      </c>
      <c r="M6236" s="685">
        <v>154515900</v>
      </c>
    </row>
    <row r="6237" spans="1:13">
      <c r="A6237" s="650" t="s">
        <v>6040</v>
      </c>
      <c r="B6237" s="650" t="s">
        <v>1649</v>
      </c>
      <c r="C6237" s="652" t="s">
        <v>613</v>
      </c>
      <c r="D6237" s="231">
        <v>8101</v>
      </c>
      <c r="E6237" s="652" t="s">
        <v>628</v>
      </c>
      <c r="F6237" s="652" t="s">
        <v>624</v>
      </c>
      <c r="G6237" s="652" t="s">
        <v>298</v>
      </c>
      <c r="H6237" s="652" t="s">
        <v>622</v>
      </c>
      <c r="I6237" s="650" t="s">
        <v>322</v>
      </c>
      <c r="J6237" s="650" t="s">
        <v>791</v>
      </c>
      <c r="K6237" s="652" t="s">
        <v>642</v>
      </c>
      <c r="L6237" s="652" t="s">
        <v>32</v>
      </c>
      <c r="M6237" s="685">
        <v>193162200</v>
      </c>
    </row>
    <row r="6238" spans="1:13">
      <c r="A6238" s="650" t="s">
        <v>6039</v>
      </c>
      <c r="B6238" s="650" t="s">
        <v>1649</v>
      </c>
      <c r="C6238" s="652" t="s">
        <v>613</v>
      </c>
      <c r="D6238" s="231">
        <v>8101</v>
      </c>
      <c r="E6238" s="652" t="s">
        <v>628</v>
      </c>
      <c r="F6238" s="652" t="s">
        <v>624</v>
      </c>
      <c r="G6238" s="652" t="s">
        <v>298</v>
      </c>
      <c r="H6238" s="652" t="s">
        <v>622</v>
      </c>
      <c r="I6238" s="650" t="s">
        <v>320</v>
      </c>
      <c r="J6238" s="650" t="s">
        <v>790</v>
      </c>
      <c r="K6238" s="652" t="s">
        <v>642</v>
      </c>
      <c r="L6238" s="652" t="s">
        <v>32</v>
      </c>
      <c r="M6238" s="685">
        <v>258835500</v>
      </c>
    </row>
    <row r="6239" spans="1:13">
      <c r="A6239" s="650" t="s">
        <v>6038</v>
      </c>
      <c r="B6239" s="650" t="s">
        <v>1649</v>
      </c>
      <c r="C6239" s="652" t="s">
        <v>613</v>
      </c>
      <c r="D6239" s="231">
        <v>8101</v>
      </c>
      <c r="E6239" s="652" t="s">
        <v>628</v>
      </c>
      <c r="F6239" s="652" t="s">
        <v>624</v>
      </c>
      <c r="G6239" s="652" t="s">
        <v>298</v>
      </c>
      <c r="H6239" s="652" t="s">
        <v>622</v>
      </c>
      <c r="I6239" s="650" t="s">
        <v>318</v>
      </c>
      <c r="J6239" s="650" t="s">
        <v>789</v>
      </c>
      <c r="K6239" s="652" t="s">
        <v>642</v>
      </c>
      <c r="L6239" s="652" t="s">
        <v>32</v>
      </c>
      <c r="M6239" s="685">
        <v>386301300</v>
      </c>
    </row>
    <row r="6240" spans="1:13">
      <c r="A6240" s="650" t="s">
        <v>6037</v>
      </c>
      <c r="B6240" s="650" t="s">
        <v>1649</v>
      </c>
      <c r="C6240" s="652" t="s">
        <v>613</v>
      </c>
      <c r="D6240" s="231">
        <v>8101</v>
      </c>
      <c r="E6240" s="652" t="s">
        <v>628</v>
      </c>
      <c r="F6240" s="652" t="s">
        <v>624</v>
      </c>
      <c r="G6240" s="652" t="s">
        <v>298</v>
      </c>
      <c r="H6240" s="652" t="s">
        <v>622</v>
      </c>
      <c r="I6240" s="650" t="s">
        <v>316</v>
      </c>
      <c r="J6240" s="650" t="s">
        <v>788</v>
      </c>
      <c r="K6240" s="652" t="s">
        <v>642</v>
      </c>
      <c r="L6240" s="652" t="s">
        <v>32</v>
      </c>
      <c r="M6240" s="685">
        <v>772625700</v>
      </c>
    </row>
    <row r="6241" spans="1:13">
      <c r="A6241" s="652" t="s">
        <v>6051</v>
      </c>
      <c r="B6241" s="652" t="s">
        <v>1650</v>
      </c>
      <c r="C6241" s="652" t="s">
        <v>613</v>
      </c>
      <c r="D6241" s="231">
        <v>8102</v>
      </c>
      <c r="E6241" s="652" t="s">
        <v>629</v>
      </c>
      <c r="F6241" s="652" t="s">
        <v>624</v>
      </c>
      <c r="G6241" s="652" t="s">
        <v>298</v>
      </c>
      <c r="H6241" s="652" t="s">
        <v>622</v>
      </c>
      <c r="I6241" s="652" t="s">
        <v>219</v>
      </c>
      <c r="J6241" s="652" t="s">
        <v>626</v>
      </c>
      <c r="K6241" s="652" t="s">
        <v>642</v>
      </c>
      <c r="L6241" s="652" t="s">
        <v>32</v>
      </c>
      <c r="M6241" s="687">
        <v>93716700</v>
      </c>
    </row>
    <row r="6242" spans="1:13">
      <c r="A6242" s="652" t="s">
        <v>6052</v>
      </c>
      <c r="B6242" s="652" t="s">
        <v>1650</v>
      </c>
      <c r="C6242" s="652" t="s">
        <v>613</v>
      </c>
      <c r="D6242" s="231">
        <v>8102</v>
      </c>
      <c r="E6242" s="652" t="s">
        <v>629</v>
      </c>
      <c r="F6242" s="652" t="s">
        <v>624</v>
      </c>
      <c r="G6242" s="652" t="s">
        <v>298</v>
      </c>
      <c r="H6242" s="652" t="s">
        <v>622</v>
      </c>
      <c r="I6242" s="652" t="s">
        <v>44</v>
      </c>
      <c r="J6242" s="652" t="s">
        <v>627</v>
      </c>
      <c r="K6242" s="652" t="s">
        <v>642</v>
      </c>
      <c r="L6242" s="652" t="s">
        <v>32</v>
      </c>
      <c r="M6242" s="687">
        <v>93716700</v>
      </c>
    </row>
    <row r="6243" spans="1:13">
      <c r="A6243" s="652" t="s">
        <v>6050</v>
      </c>
      <c r="B6243" s="652" t="s">
        <v>1650</v>
      </c>
      <c r="C6243" s="652" t="s">
        <v>613</v>
      </c>
      <c r="D6243" s="231">
        <v>8102</v>
      </c>
      <c r="E6243" s="652" t="s">
        <v>629</v>
      </c>
      <c r="F6243" s="652" t="s">
        <v>624</v>
      </c>
      <c r="G6243" s="652" t="s">
        <v>298</v>
      </c>
      <c r="H6243" s="652" t="s">
        <v>622</v>
      </c>
      <c r="I6243" s="652" t="s">
        <v>42</v>
      </c>
      <c r="J6243" s="652" t="s">
        <v>625</v>
      </c>
      <c r="K6243" s="652" t="s">
        <v>642</v>
      </c>
      <c r="L6243" s="652" t="s">
        <v>32</v>
      </c>
      <c r="M6243" s="687">
        <v>104157900</v>
      </c>
    </row>
    <row r="6244" spans="1:13">
      <c r="A6244" s="591" t="s">
        <v>6049</v>
      </c>
      <c r="B6244" s="591" t="s">
        <v>1650</v>
      </c>
      <c r="C6244" s="591" t="s">
        <v>613</v>
      </c>
      <c r="D6244" s="231">
        <v>8102</v>
      </c>
      <c r="E6244" s="652" t="s">
        <v>629</v>
      </c>
      <c r="F6244" s="591" t="s">
        <v>624</v>
      </c>
      <c r="G6244" s="652" t="s">
        <v>298</v>
      </c>
      <c r="H6244" s="591" t="s">
        <v>622</v>
      </c>
      <c r="I6244" s="591" t="s">
        <v>324</v>
      </c>
      <c r="J6244" s="591" t="s">
        <v>673</v>
      </c>
      <c r="K6244" s="652" t="s">
        <v>642</v>
      </c>
      <c r="L6244" s="591" t="s">
        <v>32</v>
      </c>
      <c r="M6244" s="610">
        <v>203765100</v>
      </c>
    </row>
    <row r="6245" spans="1:13">
      <c r="A6245" s="591" t="s">
        <v>6048</v>
      </c>
      <c r="B6245" s="591" t="s">
        <v>1650</v>
      </c>
      <c r="C6245" s="591" t="s">
        <v>613</v>
      </c>
      <c r="D6245" s="231">
        <v>8102</v>
      </c>
      <c r="E6245" s="652" t="s">
        <v>629</v>
      </c>
      <c r="F6245" s="591" t="s">
        <v>624</v>
      </c>
      <c r="G6245" s="652" t="s">
        <v>298</v>
      </c>
      <c r="H6245" s="591" t="s">
        <v>622</v>
      </c>
      <c r="I6245" s="591" t="s">
        <v>322</v>
      </c>
      <c r="J6245" s="591" t="s">
        <v>791</v>
      </c>
      <c r="K6245" s="652" t="s">
        <v>642</v>
      </c>
      <c r="L6245" s="591" t="s">
        <v>32</v>
      </c>
      <c r="M6245" s="610">
        <v>254677500</v>
      </c>
    </row>
    <row r="6246" spans="1:13">
      <c r="A6246" s="591" t="s">
        <v>6047</v>
      </c>
      <c r="B6246" s="591" t="s">
        <v>1650</v>
      </c>
      <c r="C6246" s="591" t="s">
        <v>613</v>
      </c>
      <c r="D6246" s="231">
        <v>8102</v>
      </c>
      <c r="E6246" s="652" t="s">
        <v>629</v>
      </c>
      <c r="F6246" s="591" t="s">
        <v>624</v>
      </c>
      <c r="G6246" s="652" t="s">
        <v>298</v>
      </c>
      <c r="H6246" s="591" t="s">
        <v>622</v>
      </c>
      <c r="I6246" s="591" t="s">
        <v>320</v>
      </c>
      <c r="J6246" s="591" t="s">
        <v>790</v>
      </c>
      <c r="K6246" s="652" t="s">
        <v>642</v>
      </c>
      <c r="L6246" s="591" t="s">
        <v>32</v>
      </c>
      <c r="M6246" s="610">
        <v>339616200</v>
      </c>
    </row>
    <row r="6247" spans="1:13">
      <c r="A6247" s="591" t="s">
        <v>6046</v>
      </c>
      <c r="B6247" s="591" t="s">
        <v>1650</v>
      </c>
      <c r="C6247" s="591" t="s">
        <v>613</v>
      </c>
      <c r="D6247" s="231">
        <v>8102</v>
      </c>
      <c r="E6247" s="652" t="s">
        <v>629</v>
      </c>
      <c r="F6247" s="591" t="s">
        <v>624</v>
      </c>
      <c r="G6247" s="652" t="s">
        <v>298</v>
      </c>
      <c r="H6247" s="591" t="s">
        <v>622</v>
      </c>
      <c r="I6247" s="591" t="s">
        <v>318</v>
      </c>
      <c r="J6247" s="591" t="s">
        <v>789</v>
      </c>
      <c r="K6247" s="652" t="s">
        <v>642</v>
      </c>
      <c r="L6247" s="591" t="s">
        <v>32</v>
      </c>
      <c r="M6247" s="610">
        <v>509424300</v>
      </c>
    </row>
    <row r="6248" spans="1:13">
      <c r="A6248" s="591" t="s">
        <v>6045</v>
      </c>
      <c r="B6248" s="591" t="s">
        <v>1650</v>
      </c>
      <c r="C6248" s="591" t="s">
        <v>613</v>
      </c>
      <c r="D6248" s="231">
        <v>8102</v>
      </c>
      <c r="E6248" s="652" t="s">
        <v>629</v>
      </c>
      <c r="F6248" s="591" t="s">
        <v>624</v>
      </c>
      <c r="G6248" s="652" t="s">
        <v>298</v>
      </c>
      <c r="H6248" s="591" t="s">
        <v>622</v>
      </c>
      <c r="I6248" s="591" t="s">
        <v>316</v>
      </c>
      <c r="J6248" s="591" t="s">
        <v>788</v>
      </c>
      <c r="K6248" s="652" t="s">
        <v>642</v>
      </c>
      <c r="L6248" s="591" t="s">
        <v>32</v>
      </c>
      <c r="M6248" s="610">
        <v>1018825500</v>
      </c>
    </row>
    <row r="6249" spans="1:13">
      <c r="A6249" s="652" t="s">
        <v>6059</v>
      </c>
      <c r="B6249" s="652" t="s">
        <v>1651</v>
      </c>
      <c r="C6249" s="652" t="s">
        <v>613</v>
      </c>
      <c r="D6249" s="231">
        <v>8103</v>
      </c>
      <c r="E6249" s="652" t="s">
        <v>630</v>
      </c>
      <c r="F6249" s="652" t="s">
        <v>624</v>
      </c>
      <c r="G6249" s="652" t="s">
        <v>298</v>
      </c>
      <c r="H6249" s="652" t="s">
        <v>622</v>
      </c>
      <c r="I6249" s="652" t="s">
        <v>219</v>
      </c>
      <c r="J6249" s="652" t="s">
        <v>626</v>
      </c>
      <c r="K6249" s="652" t="s">
        <v>642</v>
      </c>
      <c r="L6249" s="652" t="s">
        <v>32</v>
      </c>
      <c r="M6249" s="687">
        <v>93716700</v>
      </c>
    </row>
    <row r="6250" spans="1:13">
      <c r="A6250" s="652" t="s">
        <v>6060</v>
      </c>
      <c r="B6250" s="652" t="s">
        <v>1651</v>
      </c>
      <c r="C6250" s="652" t="s">
        <v>613</v>
      </c>
      <c r="D6250" s="231">
        <v>8103</v>
      </c>
      <c r="E6250" s="652" t="s">
        <v>630</v>
      </c>
      <c r="F6250" s="652" t="s">
        <v>624</v>
      </c>
      <c r="G6250" s="652" t="s">
        <v>298</v>
      </c>
      <c r="H6250" s="652" t="s">
        <v>622</v>
      </c>
      <c r="I6250" s="652" t="s">
        <v>44</v>
      </c>
      <c r="J6250" s="652" t="s">
        <v>627</v>
      </c>
      <c r="K6250" s="652" t="s">
        <v>642</v>
      </c>
      <c r="L6250" s="652" t="s">
        <v>32</v>
      </c>
      <c r="M6250" s="687">
        <v>93716700</v>
      </c>
    </row>
    <row r="6251" spans="1:13">
      <c r="A6251" s="652" t="s">
        <v>6058</v>
      </c>
      <c r="B6251" s="652" t="s">
        <v>1651</v>
      </c>
      <c r="C6251" s="652" t="s">
        <v>613</v>
      </c>
      <c r="D6251" s="231">
        <v>8103</v>
      </c>
      <c r="E6251" s="652" t="s">
        <v>630</v>
      </c>
      <c r="F6251" s="652" t="s">
        <v>624</v>
      </c>
      <c r="G6251" s="652" t="s">
        <v>298</v>
      </c>
      <c r="H6251" s="652" t="s">
        <v>622</v>
      </c>
      <c r="I6251" s="652" t="s">
        <v>42</v>
      </c>
      <c r="J6251" s="652" t="s">
        <v>625</v>
      </c>
      <c r="K6251" s="652" t="s">
        <v>642</v>
      </c>
      <c r="L6251" s="652" t="s">
        <v>32</v>
      </c>
      <c r="M6251" s="687">
        <v>104157900</v>
      </c>
    </row>
    <row r="6252" spans="1:13">
      <c r="A6252" s="591" t="s">
        <v>6057</v>
      </c>
      <c r="B6252" s="591" t="s">
        <v>1651</v>
      </c>
      <c r="C6252" s="591" t="s">
        <v>613</v>
      </c>
      <c r="D6252" s="231">
        <v>8103</v>
      </c>
      <c r="E6252" s="652" t="s">
        <v>630</v>
      </c>
      <c r="F6252" s="591" t="s">
        <v>624</v>
      </c>
      <c r="G6252" s="652" t="s">
        <v>298</v>
      </c>
      <c r="H6252" s="591" t="s">
        <v>622</v>
      </c>
      <c r="I6252" s="591" t="s">
        <v>324</v>
      </c>
      <c r="J6252" s="591" t="s">
        <v>673</v>
      </c>
      <c r="K6252" s="652" t="s">
        <v>642</v>
      </c>
      <c r="L6252" s="591" t="s">
        <v>32</v>
      </c>
      <c r="M6252" s="610">
        <v>203765100</v>
      </c>
    </row>
    <row r="6253" spans="1:13">
      <c r="A6253" s="591" t="s">
        <v>6056</v>
      </c>
      <c r="B6253" s="591" t="s">
        <v>1651</v>
      </c>
      <c r="C6253" s="591" t="s">
        <v>613</v>
      </c>
      <c r="D6253" s="231">
        <v>8103</v>
      </c>
      <c r="E6253" s="652" t="s">
        <v>630</v>
      </c>
      <c r="F6253" s="591" t="s">
        <v>624</v>
      </c>
      <c r="G6253" s="652" t="s">
        <v>298</v>
      </c>
      <c r="H6253" s="591" t="s">
        <v>622</v>
      </c>
      <c r="I6253" s="591" t="s">
        <v>322</v>
      </c>
      <c r="J6253" s="591" t="s">
        <v>791</v>
      </c>
      <c r="K6253" s="652" t="s">
        <v>642</v>
      </c>
      <c r="L6253" s="591" t="s">
        <v>32</v>
      </c>
      <c r="M6253" s="610">
        <v>254677500</v>
      </c>
    </row>
    <row r="6254" spans="1:13">
      <c r="A6254" s="591" t="s">
        <v>6055</v>
      </c>
      <c r="B6254" s="591" t="s">
        <v>1651</v>
      </c>
      <c r="C6254" s="591" t="s">
        <v>613</v>
      </c>
      <c r="D6254" s="231">
        <v>8103</v>
      </c>
      <c r="E6254" s="652" t="s">
        <v>630</v>
      </c>
      <c r="F6254" s="591" t="s">
        <v>624</v>
      </c>
      <c r="G6254" s="652" t="s">
        <v>298</v>
      </c>
      <c r="H6254" s="591" t="s">
        <v>622</v>
      </c>
      <c r="I6254" s="591" t="s">
        <v>320</v>
      </c>
      <c r="J6254" s="591" t="s">
        <v>790</v>
      </c>
      <c r="K6254" s="652" t="s">
        <v>642</v>
      </c>
      <c r="L6254" s="591" t="s">
        <v>32</v>
      </c>
      <c r="M6254" s="610">
        <v>339616200</v>
      </c>
    </row>
    <row r="6255" spans="1:13">
      <c r="A6255" s="591" t="s">
        <v>6054</v>
      </c>
      <c r="B6255" s="591" t="s">
        <v>1651</v>
      </c>
      <c r="C6255" s="591" t="s">
        <v>613</v>
      </c>
      <c r="D6255" s="231">
        <v>8103</v>
      </c>
      <c r="E6255" s="652" t="s">
        <v>630</v>
      </c>
      <c r="F6255" s="591" t="s">
        <v>624</v>
      </c>
      <c r="G6255" s="652" t="s">
        <v>298</v>
      </c>
      <c r="H6255" s="591" t="s">
        <v>622</v>
      </c>
      <c r="I6255" s="591" t="s">
        <v>318</v>
      </c>
      <c r="J6255" s="591" t="s">
        <v>789</v>
      </c>
      <c r="K6255" s="652" t="s">
        <v>642</v>
      </c>
      <c r="L6255" s="591" t="s">
        <v>32</v>
      </c>
      <c r="M6255" s="610">
        <v>509424300</v>
      </c>
    </row>
    <row r="6256" spans="1:13">
      <c r="A6256" s="591" t="s">
        <v>6053</v>
      </c>
      <c r="B6256" s="591" t="s">
        <v>1651</v>
      </c>
      <c r="C6256" s="591" t="s">
        <v>613</v>
      </c>
      <c r="D6256" s="231">
        <v>8103</v>
      </c>
      <c r="E6256" s="652" t="s">
        <v>630</v>
      </c>
      <c r="F6256" s="591" t="s">
        <v>624</v>
      </c>
      <c r="G6256" s="652" t="s">
        <v>298</v>
      </c>
      <c r="H6256" s="591" t="s">
        <v>622</v>
      </c>
      <c r="I6256" s="591" t="s">
        <v>316</v>
      </c>
      <c r="J6256" s="591" t="s">
        <v>788</v>
      </c>
      <c r="K6256" s="652" t="s">
        <v>642</v>
      </c>
      <c r="L6256" s="591" t="s">
        <v>32</v>
      </c>
      <c r="M6256" s="610">
        <v>1018825500</v>
      </c>
    </row>
    <row r="6257" spans="1:13">
      <c r="A6257" s="652" t="s">
        <v>6067</v>
      </c>
      <c r="B6257" s="652" t="s">
        <v>1652</v>
      </c>
      <c r="C6257" s="652" t="s">
        <v>613</v>
      </c>
      <c r="D6257" s="231">
        <v>8104</v>
      </c>
      <c r="E6257" s="652" t="s">
        <v>631</v>
      </c>
      <c r="F6257" s="652" t="s">
        <v>624</v>
      </c>
      <c r="G6257" s="652" t="s">
        <v>298</v>
      </c>
      <c r="H6257" s="652" t="s">
        <v>622</v>
      </c>
      <c r="I6257" s="652" t="s">
        <v>219</v>
      </c>
      <c r="J6257" s="652" t="s">
        <v>626</v>
      </c>
      <c r="K6257" s="652" t="s">
        <v>642</v>
      </c>
      <c r="L6257" s="652" t="s">
        <v>32</v>
      </c>
      <c r="M6257" s="687">
        <v>93716700</v>
      </c>
    </row>
    <row r="6258" spans="1:13">
      <c r="A6258" s="652" t="s">
        <v>6068</v>
      </c>
      <c r="B6258" s="652" t="s">
        <v>1652</v>
      </c>
      <c r="C6258" s="652" t="s">
        <v>613</v>
      </c>
      <c r="D6258" s="231">
        <v>8104</v>
      </c>
      <c r="E6258" s="652" t="s">
        <v>631</v>
      </c>
      <c r="F6258" s="652" t="s">
        <v>624</v>
      </c>
      <c r="G6258" s="652" t="s">
        <v>298</v>
      </c>
      <c r="H6258" s="652" t="s">
        <v>622</v>
      </c>
      <c r="I6258" s="652" t="s">
        <v>44</v>
      </c>
      <c r="J6258" s="652" t="s">
        <v>627</v>
      </c>
      <c r="K6258" s="652" t="s">
        <v>642</v>
      </c>
      <c r="L6258" s="652" t="s">
        <v>32</v>
      </c>
      <c r="M6258" s="687">
        <v>93716700</v>
      </c>
    </row>
    <row r="6259" spans="1:13">
      <c r="A6259" s="652" t="s">
        <v>6066</v>
      </c>
      <c r="B6259" s="652" t="s">
        <v>1652</v>
      </c>
      <c r="C6259" s="652" t="s">
        <v>613</v>
      </c>
      <c r="D6259" s="231">
        <v>8104</v>
      </c>
      <c r="E6259" s="652" t="s">
        <v>631</v>
      </c>
      <c r="F6259" s="652" t="s">
        <v>624</v>
      </c>
      <c r="G6259" s="652" t="s">
        <v>298</v>
      </c>
      <c r="H6259" s="652" t="s">
        <v>622</v>
      </c>
      <c r="I6259" s="652" t="s">
        <v>42</v>
      </c>
      <c r="J6259" s="652" t="s">
        <v>625</v>
      </c>
      <c r="K6259" s="652" t="s">
        <v>642</v>
      </c>
      <c r="L6259" s="652" t="s">
        <v>32</v>
      </c>
      <c r="M6259" s="687">
        <v>104157900</v>
      </c>
    </row>
    <row r="6260" spans="1:13">
      <c r="A6260" s="591" t="s">
        <v>6065</v>
      </c>
      <c r="B6260" s="591" t="s">
        <v>1652</v>
      </c>
      <c r="C6260" s="591" t="s">
        <v>613</v>
      </c>
      <c r="D6260" s="231">
        <v>8104</v>
      </c>
      <c r="E6260" s="652" t="s">
        <v>631</v>
      </c>
      <c r="F6260" s="591" t="s">
        <v>624</v>
      </c>
      <c r="G6260" s="652" t="s">
        <v>298</v>
      </c>
      <c r="H6260" s="591" t="s">
        <v>622</v>
      </c>
      <c r="I6260" s="591" t="s">
        <v>324</v>
      </c>
      <c r="J6260" s="591" t="s">
        <v>673</v>
      </c>
      <c r="K6260" s="652" t="s">
        <v>642</v>
      </c>
      <c r="L6260" s="591" t="s">
        <v>32</v>
      </c>
      <c r="M6260" s="610">
        <v>203765100</v>
      </c>
    </row>
    <row r="6261" spans="1:13">
      <c r="A6261" s="591" t="s">
        <v>6064</v>
      </c>
      <c r="B6261" s="591" t="s">
        <v>1652</v>
      </c>
      <c r="C6261" s="591" t="s">
        <v>613</v>
      </c>
      <c r="D6261" s="231">
        <v>8104</v>
      </c>
      <c r="E6261" s="652" t="s">
        <v>631</v>
      </c>
      <c r="F6261" s="591" t="s">
        <v>624</v>
      </c>
      <c r="G6261" s="652" t="s">
        <v>298</v>
      </c>
      <c r="H6261" s="591" t="s">
        <v>622</v>
      </c>
      <c r="I6261" s="591" t="s">
        <v>322</v>
      </c>
      <c r="J6261" s="591" t="s">
        <v>791</v>
      </c>
      <c r="K6261" s="652" t="s">
        <v>642</v>
      </c>
      <c r="L6261" s="591" t="s">
        <v>32</v>
      </c>
      <c r="M6261" s="610">
        <v>254677500</v>
      </c>
    </row>
    <row r="6262" spans="1:13">
      <c r="A6262" s="591" t="s">
        <v>6063</v>
      </c>
      <c r="B6262" s="591" t="s">
        <v>1652</v>
      </c>
      <c r="C6262" s="591" t="s">
        <v>613</v>
      </c>
      <c r="D6262" s="231">
        <v>8104</v>
      </c>
      <c r="E6262" s="652" t="s">
        <v>631</v>
      </c>
      <c r="F6262" s="591" t="s">
        <v>624</v>
      </c>
      <c r="G6262" s="652" t="s">
        <v>298</v>
      </c>
      <c r="H6262" s="591" t="s">
        <v>622</v>
      </c>
      <c r="I6262" s="591" t="s">
        <v>320</v>
      </c>
      <c r="J6262" s="591" t="s">
        <v>790</v>
      </c>
      <c r="K6262" s="652" t="s">
        <v>642</v>
      </c>
      <c r="L6262" s="591" t="s">
        <v>32</v>
      </c>
      <c r="M6262" s="610">
        <v>339616200</v>
      </c>
    </row>
    <row r="6263" spans="1:13">
      <c r="A6263" s="591" t="s">
        <v>6062</v>
      </c>
      <c r="B6263" s="591" t="s">
        <v>1652</v>
      </c>
      <c r="C6263" s="591" t="s">
        <v>613</v>
      </c>
      <c r="D6263" s="231">
        <v>8104</v>
      </c>
      <c r="E6263" s="652" t="s">
        <v>631</v>
      </c>
      <c r="F6263" s="591" t="s">
        <v>624</v>
      </c>
      <c r="G6263" s="652" t="s">
        <v>298</v>
      </c>
      <c r="H6263" s="591" t="s">
        <v>622</v>
      </c>
      <c r="I6263" s="591" t="s">
        <v>318</v>
      </c>
      <c r="J6263" s="591" t="s">
        <v>789</v>
      </c>
      <c r="K6263" s="652" t="s">
        <v>642</v>
      </c>
      <c r="L6263" s="591" t="s">
        <v>32</v>
      </c>
      <c r="M6263" s="610">
        <v>509424300</v>
      </c>
    </row>
    <row r="6264" spans="1:13">
      <c r="A6264" s="591" t="s">
        <v>6061</v>
      </c>
      <c r="B6264" s="591" t="s">
        <v>1652</v>
      </c>
      <c r="C6264" s="591" t="s">
        <v>613</v>
      </c>
      <c r="D6264" s="231">
        <v>8104</v>
      </c>
      <c r="E6264" s="652" t="s">
        <v>631</v>
      </c>
      <c r="F6264" s="591" t="s">
        <v>624</v>
      </c>
      <c r="G6264" s="652" t="s">
        <v>298</v>
      </c>
      <c r="H6264" s="591" t="s">
        <v>622</v>
      </c>
      <c r="I6264" s="591" t="s">
        <v>316</v>
      </c>
      <c r="J6264" s="591" t="s">
        <v>788</v>
      </c>
      <c r="K6264" s="652" t="s">
        <v>642</v>
      </c>
      <c r="L6264" s="591" t="s">
        <v>32</v>
      </c>
      <c r="M6264" s="610">
        <v>1018825500</v>
      </c>
    </row>
    <row r="6265" spans="1:13">
      <c r="A6265" s="652" t="s">
        <v>6075</v>
      </c>
      <c r="B6265" s="652" t="s">
        <v>1653</v>
      </c>
      <c r="C6265" s="652" t="s">
        <v>613</v>
      </c>
      <c r="D6265" s="231">
        <v>8105</v>
      </c>
      <c r="E6265" s="652" t="s">
        <v>632</v>
      </c>
      <c r="F6265" s="652" t="s">
        <v>624</v>
      </c>
      <c r="G6265" s="652" t="s">
        <v>298</v>
      </c>
      <c r="H6265" s="652" t="s">
        <v>622</v>
      </c>
      <c r="I6265" s="652" t="s">
        <v>219</v>
      </c>
      <c r="J6265" s="652" t="s">
        <v>626</v>
      </c>
      <c r="K6265" s="652" t="s">
        <v>642</v>
      </c>
      <c r="L6265" s="652" t="s">
        <v>32</v>
      </c>
      <c r="M6265" s="687">
        <v>138877200</v>
      </c>
    </row>
    <row r="6266" spans="1:13">
      <c r="A6266" s="652" t="s">
        <v>6076</v>
      </c>
      <c r="B6266" s="652" t="s">
        <v>1653</v>
      </c>
      <c r="C6266" s="652" t="s">
        <v>613</v>
      </c>
      <c r="D6266" s="231">
        <v>8105</v>
      </c>
      <c r="E6266" s="652" t="s">
        <v>632</v>
      </c>
      <c r="F6266" s="652" t="s">
        <v>624</v>
      </c>
      <c r="G6266" s="652" t="s">
        <v>298</v>
      </c>
      <c r="H6266" s="652" t="s">
        <v>622</v>
      </c>
      <c r="I6266" s="652" t="s">
        <v>44</v>
      </c>
      <c r="J6266" s="652" t="s">
        <v>627</v>
      </c>
      <c r="K6266" s="652" t="s">
        <v>642</v>
      </c>
      <c r="L6266" s="652" t="s">
        <v>32</v>
      </c>
      <c r="M6266" s="687">
        <v>138877200</v>
      </c>
    </row>
    <row r="6267" spans="1:13">
      <c r="A6267" s="652" t="s">
        <v>6074</v>
      </c>
      <c r="B6267" s="652" t="s">
        <v>1653</v>
      </c>
      <c r="C6267" s="652" t="s">
        <v>613</v>
      </c>
      <c r="D6267" s="231">
        <v>8105</v>
      </c>
      <c r="E6267" s="652" t="s">
        <v>632</v>
      </c>
      <c r="F6267" s="652" t="s">
        <v>624</v>
      </c>
      <c r="G6267" s="652" t="s">
        <v>298</v>
      </c>
      <c r="H6267" s="652" t="s">
        <v>622</v>
      </c>
      <c r="I6267" s="652" t="s">
        <v>42</v>
      </c>
      <c r="J6267" s="652" t="s">
        <v>625</v>
      </c>
      <c r="K6267" s="652" t="s">
        <v>642</v>
      </c>
      <c r="L6267" s="652" t="s">
        <v>32</v>
      </c>
      <c r="M6267" s="687">
        <v>154284900</v>
      </c>
    </row>
    <row r="6268" spans="1:13">
      <c r="A6268" s="591" t="s">
        <v>6073</v>
      </c>
      <c r="B6268" s="591" t="s">
        <v>1653</v>
      </c>
      <c r="C6268" s="591" t="s">
        <v>613</v>
      </c>
      <c r="D6268" s="231">
        <v>8105</v>
      </c>
      <c r="E6268" s="652" t="s">
        <v>632</v>
      </c>
      <c r="F6268" s="591" t="s">
        <v>624</v>
      </c>
      <c r="G6268" s="652" t="s">
        <v>298</v>
      </c>
      <c r="H6268" s="591" t="s">
        <v>622</v>
      </c>
      <c r="I6268" s="591" t="s">
        <v>324</v>
      </c>
      <c r="J6268" s="591" t="s">
        <v>673</v>
      </c>
      <c r="K6268" s="652" t="s">
        <v>642</v>
      </c>
      <c r="L6268" s="591" t="s">
        <v>32</v>
      </c>
      <c r="M6268" s="610">
        <v>301870800</v>
      </c>
    </row>
    <row r="6269" spans="1:13">
      <c r="A6269" s="591" t="s">
        <v>6072</v>
      </c>
      <c r="B6269" s="591" t="s">
        <v>1653</v>
      </c>
      <c r="C6269" s="591" t="s">
        <v>613</v>
      </c>
      <c r="D6269" s="231">
        <v>8105</v>
      </c>
      <c r="E6269" s="652" t="s">
        <v>632</v>
      </c>
      <c r="F6269" s="591" t="s">
        <v>624</v>
      </c>
      <c r="G6269" s="652" t="s">
        <v>298</v>
      </c>
      <c r="H6269" s="591" t="s">
        <v>622</v>
      </c>
      <c r="I6269" s="591" t="s">
        <v>322</v>
      </c>
      <c r="J6269" s="591" t="s">
        <v>791</v>
      </c>
      <c r="K6269" s="652" t="s">
        <v>642</v>
      </c>
      <c r="L6269" s="591" t="s">
        <v>32</v>
      </c>
      <c r="M6269" s="610">
        <v>377338500</v>
      </c>
    </row>
    <row r="6270" spans="1:13">
      <c r="A6270" s="591" t="s">
        <v>6071</v>
      </c>
      <c r="B6270" s="591" t="s">
        <v>1653</v>
      </c>
      <c r="C6270" s="591" t="s">
        <v>613</v>
      </c>
      <c r="D6270" s="231">
        <v>8105</v>
      </c>
      <c r="E6270" s="652" t="s">
        <v>632</v>
      </c>
      <c r="F6270" s="591" t="s">
        <v>624</v>
      </c>
      <c r="G6270" s="652" t="s">
        <v>298</v>
      </c>
      <c r="H6270" s="591" t="s">
        <v>622</v>
      </c>
      <c r="I6270" s="591" t="s">
        <v>320</v>
      </c>
      <c r="J6270" s="591" t="s">
        <v>790</v>
      </c>
      <c r="K6270" s="652" t="s">
        <v>642</v>
      </c>
      <c r="L6270" s="591" t="s">
        <v>32</v>
      </c>
      <c r="M6270" s="610">
        <v>509424300</v>
      </c>
    </row>
    <row r="6271" spans="1:13">
      <c r="A6271" s="591" t="s">
        <v>6070</v>
      </c>
      <c r="B6271" s="591" t="s">
        <v>1653</v>
      </c>
      <c r="C6271" s="591" t="s">
        <v>613</v>
      </c>
      <c r="D6271" s="231">
        <v>8105</v>
      </c>
      <c r="E6271" s="652" t="s">
        <v>632</v>
      </c>
      <c r="F6271" s="591" t="s">
        <v>624</v>
      </c>
      <c r="G6271" s="652" t="s">
        <v>298</v>
      </c>
      <c r="H6271" s="591" t="s">
        <v>622</v>
      </c>
      <c r="I6271" s="591" t="s">
        <v>318</v>
      </c>
      <c r="J6271" s="591" t="s">
        <v>789</v>
      </c>
      <c r="K6271" s="652" t="s">
        <v>642</v>
      </c>
      <c r="L6271" s="591" t="s">
        <v>32</v>
      </c>
      <c r="M6271" s="610">
        <v>754677000</v>
      </c>
    </row>
    <row r="6272" spans="1:13">
      <c r="A6272" s="591" t="s">
        <v>6069</v>
      </c>
      <c r="B6272" s="591" t="s">
        <v>1653</v>
      </c>
      <c r="C6272" s="591" t="s">
        <v>613</v>
      </c>
      <c r="D6272" s="231">
        <v>8105</v>
      </c>
      <c r="E6272" s="652" t="s">
        <v>632</v>
      </c>
      <c r="F6272" s="591" t="s">
        <v>624</v>
      </c>
      <c r="G6272" s="652" t="s">
        <v>298</v>
      </c>
      <c r="H6272" s="591" t="s">
        <v>622</v>
      </c>
      <c r="I6272" s="591" t="s">
        <v>316</v>
      </c>
      <c r="J6272" s="591" t="s">
        <v>788</v>
      </c>
      <c r="K6272" s="652" t="s">
        <v>642</v>
      </c>
      <c r="L6272" s="591" t="s">
        <v>32</v>
      </c>
      <c r="M6272" s="610">
        <v>1509354000</v>
      </c>
    </row>
    <row r="6273" spans="1:13">
      <c r="A6273" s="652" t="s">
        <v>6083</v>
      </c>
      <c r="B6273" s="652" t="s">
        <v>1654</v>
      </c>
      <c r="C6273" s="652" t="s">
        <v>613</v>
      </c>
      <c r="D6273" s="231">
        <v>8106</v>
      </c>
      <c r="E6273" s="652" t="s">
        <v>633</v>
      </c>
      <c r="F6273" s="652" t="s">
        <v>624</v>
      </c>
      <c r="G6273" s="652" t="s">
        <v>298</v>
      </c>
      <c r="H6273" s="652" t="s">
        <v>622</v>
      </c>
      <c r="I6273" s="652" t="s">
        <v>219</v>
      </c>
      <c r="J6273" s="652" t="s">
        <v>626</v>
      </c>
      <c r="K6273" s="652" t="s">
        <v>642</v>
      </c>
      <c r="L6273" s="652" t="s">
        <v>32</v>
      </c>
      <c r="M6273" s="687">
        <v>138877200</v>
      </c>
    </row>
    <row r="6274" spans="1:13">
      <c r="A6274" s="652" t="s">
        <v>6084</v>
      </c>
      <c r="B6274" s="652" t="s">
        <v>1654</v>
      </c>
      <c r="C6274" s="652" t="s">
        <v>613</v>
      </c>
      <c r="D6274" s="231">
        <v>8106</v>
      </c>
      <c r="E6274" s="652" t="s">
        <v>633</v>
      </c>
      <c r="F6274" s="652" t="s">
        <v>624</v>
      </c>
      <c r="G6274" s="652" t="s">
        <v>298</v>
      </c>
      <c r="H6274" s="652" t="s">
        <v>622</v>
      </c>
      <c r="I6274" s="652" t="s">
        <v>44</v>
      </c>
      <c r="J6274" s="652" t="s">
        <v>627</v>
      </c>
      <c r="K6274" s="652" t="s">
        <v>642</v>
      </c>
      <c r="L6274" s="652" t="s">
        <v>32</v>
      </c>
      <c r="M6274" s="687">
        <v>138877200</v>
      </c>
    </row>
    <row r="6275" spans="1:13">
      <c r="A6275" s="652" t="s">
        <v>6082</v>
      </c>
      <c r="B6275" s="652" t="s">
        <v>1654</v>
      </c>
      <c r="C6275" s="652" t="s">
        <v>613</v>
      </c>
      <c r="D6275" s="231">
        <v>8106</v>
      </c>
      <c r="E6275" s="652" t="s">
        <v>633</v>
      </c>
      <c r="F6275" s="652" t="s">
        <v>624</v>
      </c>
      <c r="G6275" s="652" t="s">
        <v>298</v>
      </c>
      <c r="H6275" s="652" t="s">
        <v>622</v>
      </c>
      <c r="I6275" s="652" t="s">
        <v>42</v>
      </c>
      <c r="J6275" s="652" t="s">
        <v>625</v>
      </c>
      <c r="K6275" s="652" t="s">
        <v>642</v>
      </c>
      <c r="L6275" s="652" t="s">
        <v>32</v>
      </c>
      <c r="M6275" s="687">
        <v>154284900</v>
      </c>
    </row>
    <row r="6276" spans="1:13">
      <c r="A6276" s="591" t="s">
        <v>6081</v>
      </c>
      <c r="B6276" s="591" t="s">
        <v>1654</v>
      </c>
      <c r="C6276" s="591" t="s">
        <v>613</v>
      </c>
      <c r="D6276" s="231">
        <v>8106</v>
      </c>
      <c r="E6276" s="652" t="s">
        <v>633</v>
      </c>
      <c r="F6276" s="591" t="s">
        <v>624</v>
      </c>
      <c r="G6276" s="652" t="s">
        <v>298</v>
      </c>
      <c r="H6276" s="591" t="s">
        <v>622</v>
      </c>
      <c r="I6276" s="591" t="s">
        <v>324</v>
      </c>
      <c r="J6276" s="591" t="s">
        <v>673</v>
      </c>
      <c r="K6276" s="652" t="s">
        <v>642</v>
      </c>
      <c r="L6276" s="591" t="s">
        <v>32</v>
      </c>
      <c r="M6276" s="610">
        <v>301870800</v>
      </c>
    </row>
    <row r="6277" spans="1:13">
      <c r="A6277" s="591" t="s">
        <v>6080</v>
      </c>
      <c r="B6277" s="591" t="s">
        <v>1654</v>
      </c>
      <c r="C6277" s="591" t="s">
        <v>613</v>
      </c>
      <c r="D6277" s="231">
        <v>8106</v>
      </c>
      <c r="E6277" s="652" t="s">
        <v>633</v>
      </c>
      <c r="F6277" s="591" t="s">
        <v>624</v>
      </c>
      <c r="G6277" s="652" t="s">
        <v>298</v>
      </c>
      <c r="H6277" s="591" t="s">
        <v>622</v>
      </c>
      <c r="I6277" s="591" t="s">
        <v>322</v>
      </c>
      <c r="J6277" s="591" t="s">
        <v>791</v>
      </c>
      <c r="K6277" s="652" t="s">
        <v>642</v>
      </c>
      <c r="L6277" s="591" t="s">
        <v>32</v>
      </c>
      <c r="M6277" s="610">
        <v>377338500</v>
      </c>
    </row>
    <row r="6278" spans="1:13">
      <c r="A6278" s="591" t="s">
        <v>6079</v>
      </c>
      <c r="B6278" s="591" t="s">
        <v>1654</v>
      </c>
      <c r="C6278" s="591" t="s">
        <v>613</v>
      </c>
      <c r="D6278" s="231">
        <v>8106</v>
      </c>
      <c r="E6278" s="652" t="s">
        <v>633</v>
      </c>
      <c r="F6278" s="591" t="s">
        <v>624</v>
      </c>
      <c r="G6278" s="652" t="s">
        <v>298</v>
      </c>
      <c r="H6278" s="591" t="s">
        <v>622</v>
      </c>
      <c r="I6278" s="591" t="s">
        <v>320</v>
      </c>
      <c r="J6278" s="591" t="s">
        <v>790</v>
      </c>
      <c r="K6278" s="652" t="s">
        <v>642</v>
      </c>
      <c r="L6278" s="591" t="s">
        <v>32</v>
      </c>
      <c r="M6278" s="610">
        <v>509424300</v>
      </c>
    </row>
    <row r="6279" spans="1:13">
      <c r="A6279" s="591" t="s">
        <v>6078</v>
      </c>
      <c r="B6279" s="591" t="s">
        <v>1654</v>
      </c>
      <c r="C6279" s="591" t="s">
        <v>613</v>
      </c>
      <c r="D6279" s="231">
        <v>8106</v>
      </c>
      <c r="E6279" s="652" t="s">
        <v>633</v>
      </c>
      <c r="F6279" s="591" t="s">
        <v>624</v>
      </c>
      <c r="G6279" s="652" t="s">
        <v>298</v>
      </c>
      <c r="H6279" s="591" t="s">
        <v>622</v>
      </c>
      <c r="I6279" s="591" t="s">
        <v>318</v>
      </c>
      <c r="J6279" s="591" t="s">
        <v>789</v>
      </c>
      <c r="K6279" s="652" t="s">
        <v>642</v>
      </c>
      <c r="L6279" s="591" t="s">
        <v>32</v>
      </c>
      <c r="M6279" s="610">
        <v>754677000</v>
      </c>
    </row>
    <row r="6280" spans="1:13">
      <c r="A6280" s="591" t="s">
        <v>6077</v>
      </c>
      <c r="B6280" s="591" t="s">
        <v>1654</v>
      </c>
      <c r="C6280" s="591" t="s">
        <v>613</v>
      </c>
      <c r="D6280" s="231">
        <v>8106</v>
      </c>
      <c r="E6280" s="652" t="s">
        <v>633</v>
      </c>
      <c r="F6280" s="591" t="s">
        <v>624</v>
      </c>
      <c r="G6280" s="652" t="s">
        <v>298</v>
      </c>
      <c r="H6280" s="591" t="s">
        <v>622</v>
      </c>
      <c r="I6280" s="591" t="s">
        <v>316</v>
      </c>
      <c r="J6280" s="591" t="s">
        <v>788</v>
      </c>
      <c r="K6280" s="652" t="s">
        <v>642</v>
      </c>
      <c r="L6280" s="591" t="s">
        <v>32</v>
      </c>
      <c r="M6280" s="610">
        <v>1509354000</v>
      </c>
    </row>
    <row r="6281" spans="1:13">
      <c r="A6281" s="652" t="s">
        <v>6091</v>
      </c>
      <c r="B6281" s="652" t="s">
        <v>1655</v>
      </c>
      <c r="C6281" s="652" t="s">
        <v>613</v>
      </c>
      <c r="D6281" s="231">
        <v>8108</v>
      </c>
      <c r="E6281" s="652" t="s">
        <v>634</v>
      </c>
      <c r="F6281" s="652" t="s">
        <v>624</v>
      </c>
      <c r="G6281" s="652" t="s">
        <v>298</v>
      </c>
      <c r="H6281" s="652" t="s">
        <v>622</v>
      </c>
      <c r="I6281" s="652" t="s">
        <v>219</v>
      </c>
      <c r="J6281" s="652" t="s">
        <v>626</v>
      </c>
      <c r="K6281" s="674" t="s">
        <v>642</v>
      </c>
      <c r="L6281" s="652" t="s">
        <v>32</v>
      </c>
      <c r="M6281" s="687">
        <v>24301200</v>
      </c>
    </row>
    <row r="6282" spans="1:13">
      <c r="A6282" s="652" t="s">
        <v>6092</v>
      </c>
      <c r="B6282" s="652" t="s">
        <v>1655</v>
      </c>
      <c r="C6282" s="652" t="s">
        <v>613</v>
      </c>
      <c r="D6282" s="231">
        <v>8108</v>
      </c>
      <c r="E6282" s="652" t="s">
        <v>634</v>
      </c>
      <c r="F6282" s="652" t="s">
        <v>624</v>
      </c>
      <c r="G6282" s="652" t="s">
        <v>298</v>
      </c>
      <c r="H6282" s="652" t="s">
        <v>622</v>
      </c>
      <c r="I6282" s="652" t="s">
        <v>44</v>
      </c>
      <c r="J6282" s="652" t="s">
        <v>627</v>
      </c>
      <c r="K6282" s="652" t="s">
        <v>642</v>
      </c>
      <c r="L6282" s="652" t="s">
        <v>32</v>
      </c>
      <c r="M6282" s="687">
        <v>24301200</v>
      </c>
    </row>
    <row r="6283" spans="1:13">
      <c r="A6283" s="652" t="s">
        <v>6090</v>
      </c>
      <c r="B6283" s="652" t="s">
        <v>1655</v>
      </c>
      <c r="C6283" s="652" t="s">
        <v>613</v>
      </c>
      <c r="D6283" s="231">
        <v>8108</v>
      </c>
      <c r="E6283" s="652" t="s">
        <v>634</v>
      </c>
      <c r="F6283" s="652" t="s">
        <v>624</v>
      </c>
      <c r="G6283" s="652" t="s">
        <v>298</v>
      </c>
      <c r="H6283" s="652" t="s">
        <v>622</v>
      </c>
      <c r="I6283" s="652" t="s">
        <v>42</v>
      </c>
      <c r="J6283" s="652" t="s">
        <v>625</v>
      </c>
      <c r="K6283" s="652" t="s">
        <v>642</v>
      </c>
      <c r="L6283" s="652" t="s">
        <v>32</v>
      </c>
      <c r="M6283" s="687">
        <v>27003900</v>
      </c>
    </row>
    <row r="6284" spans="1:13">
      <c r="A6284" s="657" t="s">
        <v>6089</v>
      </c>
      <c r="B6284" s="657" t="s">
        <v>1655</v>
      </c>
      <c r="C6284" s="652" t="s">
        <v>613</v>
      </c>
      <c r="D6284" s="231">
        <v>8108</v>
      </c>
      <c r="E6284" s="652" t="s">
        <v>634</v>
      </c>
      <c r="F6284" s="657" t="s">
        <v>624</v>
      </c>
      <c r="G6284" s="657" t="s">
        <v>298</v>
      </c>
      <c r="H6284" s="657" t="s">
        <v>622</v>
      </c>
      <c r="I6284" s="657" t="s">
        <v>324</v>
      </c>
      <c r="J6284" s="657" t="s">
        <v>673</v>
      </c>
      <c r="K6284" s="652" t="s">
        <v>642</v>
      </c>
      <c r="L6284" s="652" t="s">
        <v>32</v>
      </c>
      <c r="M6284" s="693">
        <v>54077100</v>
      </c>
    </row>
    <row r="6285" spans="1:13">
      <c r="A6285" s="657" t="s">
        <v>6088</v>
      </c>
      <c r="B6285" s="657" t="s">
        <v>1655</v>
      </c>
      <c r="C6285" s="652" t="s">
        <v>613</v>
      </c>
      <c r="D6285" s="231">
        <v>8108</v>
      </c>
      <c r="E6285" s="652" t="s">
        <v>634</v>
      </c>
      <c r="F6285" s="657" t="s">
        <v>624</v>
      </c>
      <c r="G6285" s="657" t="s">
        <v>298</v>
      </c>
      <c r="H6285" s="657" t="s">
        <v>622</v>
      </c>
      <c r="I6285" s="657" t="s">
        <v>322</v>
      </c>
      <c r="J6285" s="657" t="s">
        <v>791</v>
      </c>
      <c r="K6285" s="652" t="s">
        <v>642</v>
      </c>
      <c r="L6285" s="652" t="s">
        <v>32</v>
      </c>
      <c r="M6285" s="693">
        <v>67613700</v>
      </c>
    </row>
    <row r="6286" spans="1:13">
      <c r="A6286" s="657" t="s">
        <v>6087</v>
      </c>
      <c r="B6286" s="657" t="s">
        <v>1655</v>
      </c>
      <c r="C6286" s="652" t="s">
        <v>613</v>
      </c>
      <c r="D6286" s="231">
        <v>8108</v>
      </c>
      <c r="E6286" s="652" t="s">
        <v>634</v>
      </c>
      <c r="F6286" s="657" t="s">
        <v>624</v>
      </c>
      <c r="G6286" s="657" t="s">
        <v>298</v>
      </c>
      <c r="H6286" s="657" t="s">
        <v>622</v>
      </c>
      <c r="I6286" s="657" t="s">
        <v>320</v>
      </c>
      <c r="J6286" s="657" t="s">
        <v>790</v>
      </c>
      <c r="K6286" s="652" t="s">
        <v>642</v>
      </c>
      <c r="L6286" s="652" t="s">
        <v>32</v>
      </c>
      <c r="M6286" s="693">
        <v>90783000</v>
      </c>
    </row>
    <row r="6287" spans="1:13">
      <c r="A6287" s="657" t="s">
        <v>6086</v>
      </c>
      <c r="B6287" s="657" t="s">
        <v>1655</v>
      </c>
      <c r="C6287" s="652" t="s">
        <v>613</v>
      </c>
      <c r="D6287" s="231">
        <v>8108</v>
      </c>
      <c r="E6287" s="652" t="s">
        <v>634</v>
      </c>
      <c r="F6287" s="657" t="s">
        <v>624</v>
      </c>
      <c r="G6287" s="657" t="s">
        <v>298</v>
      </c>
      <c r="H6287" s="657" t="s">
        <v>622</v>
      </c>
      <c r="I6287" s="657" t="s">
        <v>318</v>
      </c>
      <c r="J6287" s="657" t="s">
        <v>789</v>
      </c>
      <c r="K6287" s="652" t="s">
        <v>642</v>
      </c>
      <c r="L6287" s="652" t="s">
        <v>32</v>
      </c>
      <c r="M6287" s="693">
        <v>135204300</v>
      </c>
    </row>
    <row r="6288" spans="1:13">
      <c r="A6288" s="657" t="s">
        <v>6085</v>
      </c>
      <c r="B6288" s="657" t="s">
        <v>1655</v>
      </c>
      <c r="C6288" s="652" t="s">
        <v>613</v>
      </c>
      <c r="D6288" s="231">
        <v>8108</v>
      </c>
      <c r="E6288" s="652" t="s">
        <v>634</v>
      </c>
      <c r="F6288" s="657" t="s">
        <v>624</v>
      </c>
      <c r="G6288" s="657" t="s">
        <v>298</v>
      </c>
      <c r="H6288" s="657" t="s">
        <v>622</v>
      </c>
      <c r="I6288" s="657" t="s">
        <v>316</v>
      </c>
      <c r="J6288" s="657" t="s">
        <v>788</v>
      </c>
      <c r="K6288" s="652" t="s">
        <v>642</v>
      </c>
      <c r="L6288" s="652" t="s">
        <v>32</v>
      </c>
      <c r="M6288" s="693">
        <v>270408600</v>
      </c>
    </row>
    <row r="6289" spans="1:13" ht="12.9">
      <c r="A6289" s="661" t="s">
        <v>149</v>
      </c>
      <c r="B6289" s="661" t="s">
        <v>149</v>
      </c>
      <c r="C6289" s="663" t="s">
        <v>635</v>
      </c>
      <c r="D6289" s="231">
        <v>9600</v>
      </c>
      <c r="E6289" s="663" t="s">
        <v>665</v>
      </c>
      <c r="F6289" s="663" t="s">
        <v>149</v>
      </c>
      <c r="G6289" s="663" t="s">
        <v>298</v>
      </c>
      <c r="H6289" s="663" t="s">
        <v>149</v>
      </c>
      <c r="I6289" s="663" t="s">
        <v>42</v>
      </c>
      <c r="J6289" s="663" t="s">
        <v>149</v>
      </c>
      <c r="K6289" s="663" t="s">
        <v>149</v>
      </c>
      <c r="L6289" s="663" t="s">
        <v>149</v>
      </c>
      <c r="M6289" s="687"/>
    </row>
    <row r="6290" spans="1:13">
      <c r="A6290" s="235" t="s">
        <v>5949</v>
      </c>
      <c r="B6290" s="235" t="s">
        <v>1561</v>
      </c>
      <c r="C6290" s="235" t="s">
        <v>610</v>
      </c>
      <c r="D6290" s="590">
        <v>9612</v>
      </c>
      <c r="E6290" s="235" t="s">
        <v>840</v>
      </c>
      <c r="F6290" s="235" t="s">
        <v>611</v>
      </c>
      <c r="G6290" s="235" t="s">
        <v>298</v>
      </c>
      <c r="H6290" s="235" t="s">
        <v>41</v>
      </c>
      <c r="I6290" s="235" t="s">
        <v>636</v>
      </c>
      <c r="J6290" s="235" t="s">
        <v>612</v>
      </c>
      <c r="K6290" s="235" t="s">
        <v>198</v>
      </c>
      <c r="L6290" s="235" t="s">
        <v>32</v>
      </c>
      <c r="M6290" s="692">
        <v>2932960800</v>
      </c>
    </row>
    <row r="6291" spans="1:13">
      <c r="A6291" s="235" t="s">
        <v>5950</v>
      </c>
      <c r="B6291" s="235" t="s">
        <v>1562</v>
      </c>
      <c r="C6291" s="235" t="s">
        <v>610</v>
      </c>
      <c r="D6291" s="590">
        <v>9612</v>
      </c>
      <c r="E6291" s="235" t="s">
        <v>840</v>
      </c>
      <c r="F6291" s="235" t="s">
        <v>611</v>
      </c>
      <c r="G6291" s="235" t="s">
        <v>298</v>
      </c>
      <c r="H6291" s="235" t="s">
        <v>41</v>
      </c>
      <c r="I6291" s="235" t="s">
        <v>636</v>
      </c>
      <c r="J6291" s="235" t="s">
        <v>612</v>
      </c>
      <c r="K6291" s="235" t="s">
        <v>197</v>
      </c>
      <c r="L6291" s="235" t="s">
        <v>32</v>
      </c>
      <c r="M6291" s="692">
        <v>3087315000</v>
      </c>
    </row>
    <row r="6292" spans="1:13">
      <c r="A6292" s="235" t="s">
        <v>5947</v>
      </c>
      <c r="B6292" s="235" t="s">
        <v>1559</v>
      </c>
      <c r="C6292" s="235" t="s">
        <v>610</v>
      </c>
      <c r="D6292" s="590">
        <v>9612</v>
      </c>
      <c r="E6292" s="235" t="s">
        <v>840</v>
      </c>
      <c r="F6292" s="235" t="s">
        <v>611</v>
      </c>
      <c r="G6292" s="235" t="s">
        <v>298</v>
      </c>
      <c r="H6292" s="235" t="s">
        <v>41</v>
      </c>
      <c r="I6292" s="235" t="s">
        <v>636</v>
      </c>
      <c r="J6292" s="235" t="s">
        <v>612</v>
      </c>
      <c r="K6292" s="235" t="s">
        <v>198</v>
      </c>
      <c r="L6292" s="235" t="s">
        <v>34</v>
      </c>
      <c r="M6292" s="692">
        <v>5279320200</v>
      </c>
    </row>
    <row r="6293" spans="1:13">
      <c r="A6293" s="235" t="s">
        <v>5948</v>
      </c>
      <c r="B6293" s="235" t="s">
        <v>1560</v>
      </c>
      <c r="C6293" s="235" t="s">
        <v>610</v>
      </c>
      <c r="D6293" s="590">
        <v>9612</v>
      </c>
      <c r="E6293" s="235" t="s">
        <v>840</v>
      </c>
      <c r="F6293" s="235" t="s">
        <v>611</v>
      </c>
      <c r="G6293" s="235" t="s">
        <v>298</v>
      </c>
      <c r="H6293" s="235" t="s">
        <v>41</v>
      </c>
      <c r="I6293" s="235" t="s">
        <v>636</v>
      </c>
      <c r="J6293" s="235" t="s">
        <v>612</v>
      </c>
      <c r="K6293" s="235" t="s">
        <v>197</v>
      </c>
      <c r="L6293" s="235" t="s">
        <v>34</v>
      </c>
      <c r="M6293" s="692">
        <v>5557167000</v>
      </c>
    </row>
    <row r="6294" spans="1:13">
      <c r="A6294" s="235" t="s">
        <v>5951</v>
      </c>
      <c r="B6294" s="235" t="s">
        <v>1563</v>
      </c>
      <c r="C6294" s="235" t="s">
        <v>610</v>
      </c>
      <c r="D6294" s="590">
        <v>9612</v>
      </c>
      <c r="E6294" s="235" t="s">
        <v>840</v>
      </c>
      <c r="F6294" s="235" t="s">
        <v>611</v>
      </c>
      <c r="G6294" s="235" t="s">
        <v>298</v>
      </c>
      <c r="H6294" s="235" t="s">
        <v>41</v>
      </c>
      <c r="I6294" s="235" t="s">
        <v>636</v>
      </c>
      <c r="J6294" s="235" t="s">
        <v>612</v>
      </c>
      <c r="K6294" s="235" t="s">
        <v>198</v>
      </c>
      <c r="L6294" s="235" t="s">
        <v>218</v>
      </c>
      <c r="M6294" s="692">
        <v>7479017700</v>
      </c>
    </row>
    <row r="6295" spans="1:13">
      <c r="A6295" s="235" t="s">
        <v>5952</v>
      </c>
      <c r="B6295" s="235" t="s">
        <v>1564</v>
      </c>
      <c r="C6295" s="235" t="s">
        <v>610</v>
      </c>
      <c r="D6295" s="590">
        <v>9612</v>
      </c>
      <c r="E6295" s="235" t="s">
        <v>840</v>
      </c>
      <c r="F6295" s="235" t="s">
        <v>611</v>
      </c>
      <c r="G6295" s="235" t="s">
        <v>298</v>
      </c>
      <c r="H6295" s="235" t="s">
        <v>41</v>
      </c>
      <c r="I6295" s="235" t="s">
        <v>636</v>
      </c>
      <c r="J6295" s="235" t="s">
        <v>612</v>
      </c>
      <c r="K6295" s="235" t="s">
        <v>197</v>
      </c>
      <c r="L6295" s="235" t="s">
        <v>218</v>
      </c>
      <c r="M6295" s="692">
        <v>7872664800</v>
      </c>
    </row>
    <row r="6296" spans="1:13">
      <c r="A6296" s="250" t="s">
        <v>6146</v>
      </c>
      <c r="B6296" s="250" t="s">
        <v>1669</v>
      </c>
      <c r="C6296" s="250" t="s">
        <v>920</v>
      </c>
      <c r="D6296" s="161">
        <v>9613</v>
      </c>
      <c r="E6296" s="250" t="s">
        <v>1182</v>
      </c>
      <c r="F6296" s="250" t="s">
        <v>298</v>
      </c>
      <c r="G6296" s="250" t="s">
        <v>298</v>
      </c>
      <c r="H6296" s="250" t="s">
        <v>41</v>
      </c>
      <c r="I6296" s="250" t="s">
        <v>322</v>
      </c>
      <c r="J6296" s="250" t="s">
        <v>298</v>
      </c>
      <c r="K6296" s="250" t="s">
        <v>371</v>
      </c>
      <c r="L6296" s="250" t="s">
        <v>34</v>
      </c>
      <c r="M6296" s="437">
        <v>608869800</v>
      </c>
    </row>
    <row r="6297" spans="1:13">
      <c r="A6297" s="250" t="s">
        <v>6147</v>
      </c>
      <c r="B6297" s="250" t="s">
        <v>1670</v>
      </c>
      <c r="C6297" s="250" t="s">
        <v>920</v>
      </c>
      <c r="D6297" s="161">
        <v>9613</v>
      </c>
      <c r="E6297" s="250" t="s">
        <v>1182</v>
      </c>
      <c r="F6297" s="250" t="s">
        <v>298</v>
      </c>
      <c r="G6297" s="250" t="s">
        <v>298</v>
      </c>
      <c r="H6297" s="250" t="s">
        <v>41</v>
      </c>
      <c r="I6297" s="250" t="s">
        <v>322</v>
      </c>
      <c r="J6297" s="250" t="s">
        <v>298</v>
      </c>
      <c r="K6297" s="250" t="s">
        <v>371</v>
      </c>
      <c r="L6297" s="250" t="s">
        <v>32</v>
      </c>
      <c r="M6297" s="437">
        <v>608869800</v>
      </c>
    </row>
    <row r="6298" spans="1:13">
      <c r="A6298" s="250" t="s">
        <v>6148</v>
      </c>
      <c r="B6298" s="250" t="s">
        <v>1671</v>
      </c>
      <c r="C6298" s="250" t="s">
        <v>920</v>
      </c>
      <c r="D6298" s="161">
        <v>9613</v>
      </c>
      <c r="E6298" s="250" t="s">
        <v>1182</v>
      </c>
      <c r="F6298" s="250" t="s">
        <v>298</v>
      </c>
      <c r="G6298" s="250" t="s">
        <v>298</v>
      </c>
      <c r="H6298" s="250" t="s">
        <v>41</v>
      </c>
      <c r="I6298" s="250" t="s">
        <v>322</v>
      </c>
      <c r="J6298" s="250" t="s">
        <v>298</v>
      </c>
      <c r="K6298" s="250" t="s">
        <v>371</v>
      </c>
      <c r="L6298" s="250" t="s">
        <v>218</v>
      </c>
      <c r="M6298" s="437">
        <v>608869800</v>
      </c>
    </row>
    <row r="6299" spans="1:13">
      <c r="A6299" s="250" t="s">
        <v>6143</v>
      </c>
      <c r="B6299" s="250" t="s">
        <v>1669</v>
      </c>
      <c r="C6299" s="250" t="s">
        <v>920</v>
      </c>
      <c r="D6299" s="161">
        <v>9613</v>
      </c>
      <c r="E6299" s="250" t="s">
        <v>1182</v>
      </c>
      <c r="F6299" s="250" t="s">
        <v>298</v>
      </c>
      <c r="G6299" s="250" t="s">
        <v>298</v>
      </c>
      <c r="H6299" s="250" t="s">
        <v>41</v>
      </c>
      <c r="I6299" s="250" t="s">
        <v>320</v>
      </c>
      <c r="J6299" s="250" t="s">
        <v>298</v>
      </c>
      <c r="K6299" s="250" t="s">
        <v>371</v>
      </c>
      <c r="L6299" s="250" t="s">
        <v>34</v>
      </c>
      <c r="M6299" s="437">
        <v>628897500</v>
      </c>
    </row>
    <row r="6300" spans="1:13">
      <c r="A6300" s="250" t="s">
        <v>6144</v>
      </c>
      <c r="B6300" s="250" t="s">
        <v>1670</v>
      </c>
      <c r="C6300" s="250" t="s">
        <v>920</v>
      </c>
      <c r="D6300" s="161">
        <v>9613</v>
      </c>
      <c r="E6300" s="250" t="s">
        <v>1182</v>
      </c>
      <c r="F6300" s="250" t="s">
        <v>298</v>
      </c>
      <c r="G6300" s="250" t="s">
        <v>298</v>
      </c>
      <c r="H6300" s="250" t="s">
        <v>41</v>
      </c>
      <c r="I6300" s="250" t="s">
        <v>320</v>
      </c>
      <c r="J6300" s="250" t="s">
        <v>298</v>
      </c>
      <c r="K6300" s="250" t="s">
        <v>371</v>
      </c>
      <c r="L6300" s="250" t="s">
        <v>32</v>
      </c>
      <c r="M6300" s="437">
        <v>628897500</v>
      </c>
    </row>
    <row r="6301" spans="1:13">
      <c r="A6301" s="250" t="s">
        <v>6145</v>
      </c>
      <c r="B6301" s="250" t="s">
        <v>1671</v>
      </c>
      <c r="C6301" s="250" t="s">
        <v>920</v>
      </c>
      <c r="D6301" s="161">
        <v>9613</v>
      </c>
      <c r="E6301" s="250" t="s">
        <v>1182</v>
      </c>
      <c r="F6301" s="250" t="s">
        <v>298</v>
      </c>
      <c r="G6301" s="250" t="s">
        <v>298</v>
      </c>
      <c r="H6301" s="250" t="s">
        <v>41</v>
      </c>
      <c r="I6301" s="250" t="s">
        <v>320</v>
      </c>
      <c r="J6301" s="250" t="s">
        <v>298</v>
      </c>
      <c r="K6301" s="250" t="s">
        <v>371</v>
      </c>
      <c r="L6301" s="250" t="s">
        <v>218</v>
      </c>
      <c r="M6301" s="437">
        <v>628897500</v>
      </c>
    </row>
    <row r="6302" spans="1:13">
      <c r="A6302" s="250" t="s">
        <v>6140</v>
      </c>
      <c r="B6302" s="250" t="s">
        <v>1669</v>
      </c>
      <c r="C6302" s="250" t="s">
        <v>920</v>
      </c>
      <c r="D6302" s="161">
        <v>9613</v>
      </c>
      <c r="E6302" s="250" t="s">
        <v>1182</v>
      </c>
      <c r="F6302" s="250" t="s">
        <v>298</v>
      </c>
      <c r="G6302" s="250" t="s">
        <v>298</v>
      </c>
      <c r="H6302" s="250" t="s">
        <v>41</v>
      </c>
      <c r="I6302" s="250" t="s">
        <v>318</v>
      </c>
      <c r="J6302" s="250" t="s">
        <v>298</v>
      </c>
      <c r="K6302" s="250" t="s">
        <v>371</v>
      </c>
      <c r="L6302" s="250" t="s">
        <v>34</v>
      </c>
      <c r="M6302" s="437">
        <v>651766500</v>
      </c>
    </row>
    <row r="6303" spans="1:13">
      <c r="A6303" s="250" t="s">
        <v>6141</v>
      </c>
      <c r="B6303" s="250" t="s">
        <v>1670</v>
      </c>
      <c r="C6303" s="250" t="s">
        <v>920</v>
      </c>
      <c r="D6303" s="161">
        <v>9613</v>
      </c>
      <c r="E6303" s="250" t="s">
        <v>1182</v>
      </c>
      <c r="F6303" s="250" t="s">
        <v>298</v>
      </c>
      <c r="G6303" s="250" t="s">
        <v>298</v>
      </c>
      <c r="H6303" s="250" t="s">
        <v>41</v>
      </c>
      <c r="I6303" s="250" t="s">
        <v>318</v>
      </c>
      <c r="J6303" s="250" t="s">
        <v>298</v>
      </c>
      <c r="K6303" s="250" t="s">
        <v>371</v>
      </c>
      <c r="L6303" s="250" t="s">
        <v>32</v>
      </c>
      <c r="M6303" s="437">
        <v>651766500</v>
      </c>
    </row>
    <row r="6304" spans="1:13">
      <c r="A6304" s="250" t="s">
        <v>6142</v>
      </c>
      <c r="B6304" s="250" t="s">
        <v>1671</v>
      </c>
      <c r="C6304" s="250" t="s">
        <v>920</v>
      </c>
      <c r="D6304" s="161">
        <v>9613</v>
      </c>
      <c r="E6304" s="250" t="s">
        <v>1182</v>
      </c>
      <c r="F6304" s="250" t="s">
        <v>298</v>
      </c>
      <c r="G6304" s="250" t="s">
        <v>298</v>
      </c>
      <c r="H6304" s="250" t="s">
        <v>41</v>
      </c>
      <c r="I6304" s="250" t="s">
        <v>318</v>
      </c>
      <c r="J6304" s="250" t="s">
        <v>298</v>
      </c>
      <c r="K6304" s="250" t="s">
        <v>371</v>
      </c>
      <c r="L6304" s="250" t="s">
        <v>218</v>
      </c>
      <c r="M6304" s="437">
        <v>651766500</v>
      </c>
    </row>
    <row r="6305" spans="1:13">
      <c r="A6305" s="250" t="s">
        <v>6137</v>
      </c>
      <c r="B6305" s="250" t="s">
        <v>1669</v>
      </c>
      <c r="C6305" s="250" t="s">
        <v>920</v>
      </c>
      <c r="D6305" s="161">
        <v>9613</v>
      </c>
      <c r="E6305" s="250" t="s">
        <v>1182</v>
      </c>
      <c r="F6305" s="250" t="s">
        <v>298</v>
      </c>
      <c r="G6305" s="250" t="s">
        <v>298</v>
      </c>
      <c r="H6305" s="250" t="s">
        <v>41</v>
      </c>
      <c r="I6305" s="250" t="s">
        <v>316</v>
      </c>
      <c r="J6305" s="250" t="s">
        <v>298</v>
      </c>
      <c r="K6305" s="250" t="s">
        <v>371</v>
      </c>
      <c r="L6305" s="250" t="s">
        <v>34</v>
      </c>
      <c r="M6305" s="437">
        <v>686070000</v>
      </c>
    </row>
    <row r="6306" spans="1:13">
      <c r="A6306" s="250" t="s">
        <v>6138</v>
      </c>
      <c r="B6306" s="250" t="s">
        <v>1670</v>
      </c>
      <c r="C6306" s="250" t="s">
        <v>920</v>
      </c>
      <c r="D6306" s="161">
        <v>9613</v>
      </c>
      <c r="E6306" s="250" t="s">
        <v>1182</v>
      </c>
      <c r="F6306" s="250" t="s">
        <v>298</v>
      </c>
      <c r="G6306" s="250" t="s">
        <v>298</v>
      </c>
      <c r="H6306" s="250" t="s">
        <v>41</v>
      </c>
      <c r="I6306" s="250" t="s">
        <v>316</v>
      </c>
      <c r="J6306" s="250" t="s">
        <v>298</v>
      </c>
      <c r="K6306" s="250" t="s">
        <v>371</v>
      </c>
      <c r="L6306" s="250" t="s">
        <v>32</v>
      </c>
      <c r="M6306" s="437">
        <v>686070000</v>
      </c>
    </row>
    <row r="6307" spans="1:13">
      <c r="A6307" s="250" t="s">
        <v>6139</v>
      </c>
      <c r="B6307" s="250" t="s">
        <v>1671</v>
      </c>
      <c r="C6307" s="250" t="s">
        <v>920</v>
      </c>
      <c r="D6307" s="161">
        <v>9613</v>
      </c>
      <c r="E6307" s="250" t="s">
        <v>1182</v>
      </c>
      <c r="F6307" s="250" t="s">
        <v>298</v>
      </c>
      <c r="G6307" s="250" t="s">
        <v>298</v>
      </c>
      <c r="H6307" s="250" t="s">
        <v>41</v>
      </c>
      <c r="I6307" s="250" t="s">
        <v>316</v>
      </c>
      <c r="J6307" s="250" t="s">
        <v>298</v>
      </c>
      <c r="K6307" s="250" t="s">
        <v>371</v>
      </c>
      <c r="L6307" s="250" t="s">
        <v>218</v>
      </c>
      <c r="M6307" s="437">
        <v>686070000</v>
      </c>
    </row>
    <row r="6308" spans="1:13">
      <c r="A6308" s="600" t="s">
        <v>6133</v>
      </c>
      <c r="B6308" s="600" t="s">
        <v>1665</v>
      </c>
      <c r="C6308" s="600" t="s">
        <v>920</v>
      </c>
      <c r="D6308" s="590">
        <v>9614</v>
      </c>
      <c r="E6308" s="600" t="s">
        <v>925</v>
      </c>
      <c r="F6308" s="600" t="s">
        <v>611</v>
      </c>
      <c r="G6308" s="600" t="s">
        <v>298</v>
      </c>
      <c r="H6308" s="600" t="s">
        <v>41</v>
      </c>
      <c r="I6308" s="600" t="s">
        <v>316</v>
      </c>
      <c r="J6308" s="600" t="s">
        <v>612</v>
      </c>
      <c r="K6308" s="600" t="s">
        <v>198</v>
      </c>
      <c r="L6308" s="600" t="s">
        <v>32</v>
      </c>
      <c r="M6308" s="607">
        <v>2202007500</v>
      </c>
    </row>
    <row r="6309" spans="1:13">
      <c r="A6309" s="600" t="s">
        <v>6134</v>
      </c>
      <c r="B6309" s="600" t="s">
        <v>1666</v>
      </c>
      <c r="C6309" s="600" t="s">
        <v>920</v>
      </c>
      <c r="D6309" s="590">
        <v>9614</v>
      </c>
      <c r="E6309" s="600" t="s">
        <v>925</v>
      </c>
      <c r="F6309" s="600" t="s">
        <v>611</v>
      </c>
      <c r="G6309" s="600" t="s">
        <v>298</v>
      </c>
      <c r="H6309" s="600" t="s">
        <v>41</v>
      </c>
      <c r="I6309" s="600" t="s">
        <v>316</v>
      </c>
      <c r="J6309" s="600" t="s">
        <v>612</v>
      </c>
      <c r="K6309" s="600" t="s">
        <v>197</v>
      </c>
      <c r="L6309" s="600" t="s">
        <v>32</v>
      </c>
      <c r="M6309" s="607">
        <v>2317900200</v>
      </c>
    </row>
    <row r="6310" spans="1:13">
      <c r="A6310" s="600" t="s">
        <v>6131</v>
      </c>
      <c r="B6310" s="600" t="s">
        <v>1663</v>
      </c>
      <c r="C6310" s="600" t="s">
        <v>920</v>
      </c>
      <c r="D6310" s="590">
        <v>9614</v>
      </c>
      <c r="E6310" s="600" t="s">
        <v>925</v>
      </c>
      <c r="F6310" s="600" t="s">
        <v>611</v>
      </c>
      <c r="G6310" s="600" t="s">
        <v>298</v>
      </c>
      <c r="H6310" s="600" t="s">
        <v>41</v>
      </c>
      <c r="I6310" s="600" t="s">
        <v>316</v>
      </c>
      <c r="J6310" s="600" t="s">
        <v>612</v>
      </c>
      <c r="K6310" s="600" t="s">
        <v>198</v>
      </c>
      <c r="L6310" s="600" t="s">
        <v>34</v>
      </c>
      <c r="M6310" s="607">
        <v>3963613500</v>
      </c>
    </row>
    <row r="6311" spans="1:13">
      <c r="A6311" s="600" t="s">
        <v>6132</v>
      </c>
      <c r="B6311" s="600" t="s">
        <v>1664</v>
      </c>
      <c r="C6311" s="600" t="s">
        <v>920</v>
      </c>
      <c r="D6311" s="590">
        <v>9614</v>
      </c>
      <c r="E6311" s="600" t="s">
        <v>925</v>
      </c>
      <c r="F6311" s="600" t="s">
        <v>611</v>
      </c>
      <c r="G6311" s="600" t="s">
        <v>298</v>
      </c>
      <c r="H6311" s="600" t="s">
        <v>41</v>
      </c>
      <c r="I6311" s="600" t="s">
        <v>316</v>
      </c>
      <c r="J6311" s="600" t="s">
        <v>612</v>
      </c>
      <c r="K6311" s="600" t="s">
        <v>197</v>
      </c>
      <c r="L6311" s="600" t="s">
        <v>34</v>
      </c>
      <c r="M6311" s="607">
        <v>4172206500</v>
      </c>
    </row>
    <row r="6312" spans="1:13">
      <c r="A6312" s="600" t="s">
        <v>6135</v>
      </c>
      <c r="B6312" s="600" t="s">
        <v>1667</v>
      </c>
      <c r="C6312" s="600" t="s">
        <v>920</v>
      </c>
      <c r="D6312" s="590">
        <v>9614</v>
      </c>
      <c r="E6312" s="600" t="s">
        <v>925</v>
      </c>
      <c r="F6312" s="600" t="s">
        <v>611</v>
      </c>
      <c r="G6312" s="600" t="s">
        <v>298</v>
      </c>
      <c r="H6312" s="600" t="s">
        <v>41</v>
      </c>
      <c r="I6312" s="600" t="s">
        <v>316</v>
      </c>
      <c r="J6312" s="600" t="s">
        <v>612</v>
      </c>
      <c r="K6312" s="600" t="s">
        <v>198</v>
      </c>
      <c r="L6312" s="600" t="s">
        <v>218</v>
      </c>
      <c r="M6312" s="607">
        <v>5615101800</v>
      </c>
    </row>
    <row r="6313" spans="1:13">
      <c r="A6313" s="600" t="s">
        <v>6136</v>
      </c>
      <c r="B6313" s="600" t="s">
        <v>1668</v>
      </c>
      <c r="C6313" s="600" t="s">
        <v>920</v>
      </c>
      <c r="D6313" s="590">
        <v>9614</v>
      </c>
      <c r="E6313" s="600" t="s">
        <v>925</v>
      </c>
      <c r="F6313" s="600" t="s">
        <v>611</v>
      </c>
      <c r="G6313" s="600" t="s">
        <v>298</v>
      </c>
      <c r="H6313" s="600" t="s">
        <v>41</v>
      </c>
      <c r="I6313" s="600" t="s">
        <v>316</v>
      </c>
      <c r="J6313" s="600" t="s">
        <v>612</v>
      </c>
      <c r="K6313" s="600" t="s">
        <v>197</v>
      </c>
      <c r="L6313" s="600" t="s">
        <v>218</v>
      </c>
      <c r="M6313" s="607">
        <v>5910620100</v>
      </c>
    </row>
    <row r="6314" spans="1:13">
      <c r="A6314" s="602" t="s">
        <v>6163</v>
      </c>
      <c r="B6314" s="602" t="s">
        <v>1686</v>
      </c>
      <c r="C6314" s="602" t="s">
        <v>610</v>
      </c>
      <c r="D6314" s="590">
        <v>9662</v>
      </c>
      <c r="E6314" s="602" t="s">
        <v>671</v>
      </c>
      <c r="F6314" s="605" t="s">
        <v>611</v>
      </c>
      <c r="G6314" s="602" t="s">
        <v>298</v>
      </c>
      <c r="H6314" s="605" t="s">
        <v>41</v>
      </c>
      <c r="I6314" s="602" t="s">
        <v>636</v>
      </c>
      <c r="J6314" s="602" t="s">
        <v>612</v>
      </c>
      <c r="K6314" s="602" t="s">
        <v>198</v>
      </c>
      <c r="L6314" s="602" t="s">
        <v>32</v>
      </c>
      <c r="M6314" s="609">
        <v>1909330500</v>
      </c>
    </row>
    <row r="6315" spans="1:13">
      <c r="A6315" s="602" t="s">
        <v>6164</v>
      </c>
      <c r="B6315" s="602" t="s">
        <v>1687</v>
      </c>
      <c r="C6315" s="602" t="s">
        <v>610</v>
      </c>
      <c r="D6315" s="590">
        <v>9662</v>
      </c>
      <c r="E6315" s="602" t="s">
        <v>671</v>
      </c>
      <c r="F6315" s="605" t="s">
        <v>611</v>
      </c>
      <c r="G6315" s="602" t="s">
        <v>298</v>
      </c>
      <c r="H6315" s="605" t="s">
        <v>41</v>
      </c>
      <c r="I6315" s="602" t="s">
        <v>636</v>
      </c>
      <c r="J6315" s="602" t="s">
        <v>612</v>
      </c>
      <c r="K6315" s="602" t="s">
        <v>197</v>
      </c>
      <c r="L6315" s="602" t="s">
        <v>32</v>
      </c>
      <c r="M6315" s="609">
        <v>1996117200</v>
      </c>
    </row>
    <row r="6316" spans="1:13">
      <c r="A6316" s="602" t="s">
        <v>6161</v>
      </c>
      <c r="B6316" s="602" t="s">
        <v>1684</v>
      </c>
      <c r="C6316" s="602" t="s">
        <v>610</v>
      </c>
      <c r="D6316" s="590">
        <v>9662</v>
      </c>
      <c r="E6316" s="602" t="s">
        <v>671</v>
      </c>
      <c r="F6316" s="605" t="s">
        <v>611</v>
      </c>
      <c r="G6316" s="602" t="s">
        <v>298</v>
      </c>
      <c r="H6316" s="605" t="s">
        <v>41</v>
      </c>
      <c r="I6316" s="602" t="s">
        <v>636</v>
      </c>
      <c r="J6316" s="602" t="s">
        <v>612</v>
      </c>
      <c r="K6316" s="602" t="s">
        <v>198</v>
      </c>
      <c r="L6316" s="602" t="s">
        <v>34</v>
      </c>
      <c r="M6316" s="609">
        <v>3490802700</v>
      </c>
    </row>
    <row r="6317" spans="1:13">
      <c r="A6317" s="602" t="s">
        <v>6162</v>
      </c>
      <c r="B6317" s="602" t="s">
        <v>1685</v>
      </c>
      <c r="C6317" s="602" t="s">
        <v>610</v>
      </c>
      <c r="D6317" s="590">
        <v>9662</v>
      </c>
      <c r="E6317" s="602" t="s">
        <v>671</v>
      </c>
      <c r="F6317" s="605" t="s">
        <v>611</v>
      </c>
      <c r="G6317" s="602" t="s">
        <v>298</v>
      </c>
      <c r="H6317" s="605" t="s">
        <v>41</v>
      </c>
      <c r="I6317" s="602" t="s">
        <v>636</v>
      </c>
      <c r="J6317" s="602" t="s">
        <v>612</v>
      </c>
      <c r="K6317" s="602" t="s">
        <v>197</v>
      </c>
      <c r="L6317" s="602" t="s">
        <v>34</v>
      </c>
      <c r="M6317" s="609">
        <v>3664376100</v>
      </c>
    </row>
    <row r="6318" spans="1:13">
      <c r="A6318" s="602" t="s">
        <v>6165</v>
      </c>
      <c r="B6318" s="602" t="s">
        <v>1688</v>
      </c>
      <c r="C6318" s="602" t="s">
        <v>610</v>
      </c>
      <c r="D6318" s="590">
        <v>9662</v>
      </c>
      <c r="E6318" s="602" t="s">
        <v>671</v>
      </c>
      <c r="F6318" s="605" t="s">
        <v>611</v>
      </c>
      <c r="G6318" s="602" t="s">
        <v>298</v>
      </c>
      <c r="H6318" s="605" t="s">
        <v>41</v>
      </c>
      <c r="I6318" s="602" t="s">
        <v>636</v>
      </c>
      <c r="J6318" s="602" t="s">
        <v>612</v>
      </c>
      <c r="K6318" s="602" t="s">
        <v>198</v>
      </c>
      <c r="L6318" s="602" t="s">
        <v>218</v>
      </c>
      <c r="M6318" s="609">
        <v>4836978300</v>
      </c>
    </row>
    <row r="6319" spans="1:13">
      <c r="A6319" s="602" t="s">
        <v>6166</v>
      </c>
      <c r="B6319" s="602" t="s">
        <v>1689</v>
      </c>
      <c r="C6319" s="602" t="s">
        <v>610</v>
      </c>
      <c r="D6319" s="590">
        <v>9662</v>
      </c>
      <c r="E6319" s="602" t="s">
        <v>671</v>
      </c>
      <c r="F6319" s="605" t="s">
        <v>611</v>
      </c>
      <c r="G6319" s="602" t="s">
        <v>298</v>
      </c>
      <c r="H6319" s="605" t="s">
        <v>41</v>
      </c>
      <c r="I6319" s="602" t="s">
        <v>636</v>
      </c>
      <c r="J6319" s="602" t="s">
        <v>612</v>
      </c>
      <c r="K6319" s="602" t="s">
        <v>197</v>
      </c>
      <c r="L6319" s="602" t="s">
        <v>218</v>
      </c>
      <c r="M6319" s="609">
        <v>5091563400</v>
      </c>
    </row>
    <row r="6320" spans="1:13">
      <c r="A6320" s="602" t="s">
        <v>6169</v>
      </c>
      <c r="B6320" s="602" t="s">
        <v>1692</v>
      </c>
      <c r="C6320" s="602" t="s">
        <v>610</v>
      </c>
      <c r="D6320" s="590">
        <v>9664</v>
      </c>
      <c r="E6320" s="602" t="s">
        <v>752</v>
      </c>
      <c r="F6320" s="605" t="s">
        <v>611</v>
      </c>
      <c r="G6320" s="602" t="s">
        <v>298</v>
      </c>
      <c r="H6320" s="605" t="s">
        <v>41</v>
      </c>
      <c r="I6320" s="602" t="s">
        <v>636</v>
      </c>
      <c r="J6320" s="602" t="s">
        <v>298</v>
      </c>
      <c r="K6320" s="602" t="s">
        <v>198</v>
      </c>
      <c r="L6320" s="602" t="s">
        <v>32</v>
      </c>
      <c r="M6320" s="609">
        <v>916076700</v>
      </c>
    </row>
    <row r="6321" spans="1:13">
      <c r="A6321" s="602" t="s">
        <v>6170</v>
      </c>
      <c r="B6321" s="602" t="s">
        <v>1693</v>
      </c>
      <c r="C6321" s="602" t="s">
        <v>610</v>
      </c>
      <c r="D6321" s="590">
        <v>9664</v>
      </c>
      <c r="E6321" s="602" t="s">
        <v>752</v>
      </c>
      <c r="F6321" s="605" t="s">
        <v>611</v>
      </c>
      <c r="G6321" s="602" t="s">
        <v>298</v>
      </c>
      <c r="H6321" s="605" t="s">
        <v>41</v>
      </c>
      <c r="I6321" s="602" t="s">
        <v>636</v>
      </c>
      <c r="J6321" s="602" t="s">
        <v>298</v>
      </c>
      <c r="K6321" s="602" t="s">
        <v>197</v>
      </c>
      <c r="L6321" s="602" t="s">
        <v>32</v>
      </c>
      <c r="M6321" s="609">
        <v>964309500</v>
      </c>
    </row>
    <row r="6322" spans="1:13">
      <c r="A6322" s="602" t="s">
        <v>6167</v>
      </c>
      <c r="B6322" s="602" t="s">
        <v>1690</v>
      </c>
      <c r="C6322" s="602" t="s">
        <v>610</v>
      </c>
      <c r="D6322" s="590">
        <v>9664</v>
      </c>
      <c r="E6322" s="602" t="s">
        <v>752</v>
      </c>
      <c r="F6322" s="605" t="s">
        <v>611</v>
      </c>
      <c r="G6322" s="602" t="s">
        <v>298</v>
      </c>
      <c r="H6322" s="605" t="s">
        <v>41</v>
      </c>
      <c r="I6322" s="602" t="s">
        <v>636</v>
      </c>
      <c r="J6322" s="602" t="s">
        <v>298</v>
      </c>
      <c r="K6322" s="602" t="s">
        <v>198</v>
      </c>
      <c r="L6322" s="602" t="s">
        <v>34</v>
      </c>
      <c r="M6322" s="609">
        <v>1648947300</v>
      </c>
    </row>
    <row r="6323" spans="1:13">
      <c r="A6323" s="602" t="s">
        <v>6168</v>
      </c>
      <c r="B6323" s="602" t="s">
        <v>1691</v>
      </c>
      <c r="C6323" s="602" t="s">
        <v>610</v>
      </c>
      <c r="D6323" s="590">
        <v>9664</v>
      </c>
      <c r="E6323" s="602" t="s">
        <v>752</v>
      </c>
      <c r="F6323" s="605" t="s">
        <v>611</v>
      </c>
      <c r="G6323" s="602" t="s">
        <v>298</v>
      </c>
      <c r="H6323" s="605" t="s">
        <v>41</v>
      </c>
      <c r="I6323" s="602" t="s">
        <v>636</v>
      </c>
      <c r="J6323" s="602" t="s">
        <v>298</v>
      </c>
      <c r="K6323" s="602" t="s">
        <v>197</v>
      </c>
      <c r="L6323" s="602" t="s">
        <v>34</v>
      </c>
      <c r="M6323" s="609">
        <v>1735757100</v>
      </c>
    </row>
    <row r="6324" spans="1:13">
      <c r="A6324" s="602" t="s">
        <v>6171</v>
      </c>
      <c r="B6324" s="602" t="s">
        <v>1694</v>
      </c>
      <c r="C6324" s="602" t="s">
        <v>610</v>
      </c>
      <c r="D6324" s="590">
        <v>9664</v>
      </c>
      <c r="E6324" s="602" t="s">
        <v>752</v>
      </c>
      <c r="F6324" s="605" t="s">
        <v>611</v>
      </c>
      <c r="G6324" s="602" t="s">
        <v>298</v>
      </c>
      <c r="H6324" s="605" t="s">
        <v>41</v>
      </c>
      <c r="I6324" s="602" t="s">
        <v>636</v>
      </c>
      <c r="J6324" s="602" t="s">
        <v>298</v>
      </c>
      <c r="K6324" s="602" t="s">
        <v>198</v>
      </c>
      <c r="L6324" s="602" t="s">
        <v>218</v>
      </c>
      <c r="M6324" s="609">
        <v>2336033700</v>
      </c>
    </row>
    <row r="6325" spans="1:13">
      <c r="A6325" s="602" t="s">
        <v>6172</v>
      </c>
      <c r="B6325" s="602" t="s">
        <v>1695</v>
      </c>
      <c r="C6325" s="602" t="s">
        <v>610</v>
      </c>
      <c r="D6325" s="590">
        <v>9664</v>
      </c>
      <c r="E6325" s="602" t="s">
        <v>752</v>
      </c>
      <c r="F6325" s="605" t="s">
        <v>611</v>
      </c>
      <c r="G6325" s="602" t="s">
        <v>298</v>
      </c>
      <c r="H6325" s="605" t="s">
        <v>41</v>
      </c>
      <c r="I6325" s="602" t="s">
        <v>636</v>
      </c>
      <c r="J6325" s="602" t="s">
        <v>298</v>
      </c>
      <c r="K6325" s="602" t="s">
        <v>197</v>
      </c>
      <c r="L6325" s="602" t="s">
        <v>218</v>
      </c>
      <c r="M6325" s="609">
        <v>2458971900</v>
      </c>
    </row>
    <row r="6326" spans="1:13">
      <c r="A6326" s="602" t="s">
        <v>6175</v>
      </c>
      <c r="B6326" s="602" t="s">
        <v>1698</v>
      </c>
      <c r="C6326" s="602" t="s">
        <v>610</v>
      </c>
      <c r="D6326" s="590">
        <v>9665</v>
      </c>
      <c r="E6326" s="602" t="s">
        <v>753</v>
      </c>
      <c r="F6326" s="605" t="s">
        <v>611</v>
      </c>
      <c r="G6326" s="602" t="s">
        <v>298</v>
      </c>
      <c r="H6326" s="605" t="s">
        <v>41</v>
      </c>
      <c r="I6326" s="602" t="s">
        <v>636</v>
      </c>
      <c r="J6326" s="602" t="s">
        <v>298</v>
      </c>
      <c r="K6326" s="602" t="s">
        <v>198</v>
      </c>
      <c r="L6326" s="602" t="s">
        <v>32</v>
      </c>
      <c r="M6326" s="609">
        <v>1648947300</v>
      </c>
    </row>
    <row r="6327" spans="1:13">
      <c r="A6327" s="602" t="s">
        <v>6176</v>
      </c>
      <c r="B6327" s="602" t="s">
        <v>1699</v>
      </c>
      <c r="C6327" s="602" t="s">
        <v>610</v>
      </c>
      <c r="D6327" s="590">
        <v>9665</v>
      </c>
      <c r="E6327" s="602" t="s">
        <v>753</v>
      </c>
      <c r="F6327" s="605" t="s">
        <v>611</v>
      </c>
      <c r="G6327" s="602" t="s">
        <v>298</v>
      </c>
      <c r="H6327" s="605" t="s">
        <v>41</v>
      </c>
      <c r="I6327" s="602" t="s">
        <v>636</v>
      </c>
      <c r="J6327" s="602" t="s">
        <v>298</v>
      </c>
      <c r="K6327" s="602" t="s">
        <v>197</v>
      </c>
      <c r="L6327" s="602" t="s">
        <v>32</v>
      </c>
      <c r="M6327" s="609">
        <v>1735757100</v>
      </c>
    </row>
    <row r="6328" spans="1:13">
      <c r="A6328" s="602" t="s">
        <v>6173</v>
      </c>
      <c r="B6328" s="602" t="s">
        <v>1696</v>
      </c>
      <c r="C6328" s="602" t="s">
        <v>610</v>
      </c>
      <c r="D6328" s="590">
        <v>9665</v>
      </c>
      <c r="E6328" s="602" t="s">
        <v>753</v>
      </c>
      <c r="F6328" s="605" t="s">
        <v>611</v>
      </c>
      <c r="G6328" s="602" t="s">
        <v>298</v>
      </c>
      <c r="H6328" s="605" t="s">
        <v>41</v>
      </c>
      <c r="I6328" s="602" t="s">
        <v>636</v>
      </c>
      <c r="J6328" s="602" t="s">
        <v>298</v>
      </c>
      <c r="K6328" s="602" t="s">
        <v>198</v>
      </c>
      <c r="L6328" s="602" t="s">
        <v>34</v>
      </c>
      <c r="M6328" s="609">
        <v>2968142100</v>
      </c>
    </row>
    <row r="6329" spans="1:13">
      <c r="A6329" s="602" t="s">
        <v>6174</v>
      </c>
      <c r="B6329" s="602" t="s">
        <v>1697</v>
      </c>
      <c r="C6329" s="602" t="s">
        <v>610</v>
      </c>
      <c r="D6329" s="590">
        <v>9665</v>
      </c>
      <c r="E6329" s="602" t="s">
        <v>753</v>
      </c>
      <c r="F6329" s="605" t="s">
        <v>611</v>
      </c>
      <c r="G6329" s="602" t="s">
        <v>298</v>
      </c>
      <c r="H6329" s="605" t="s">
        <v>41</v>
      </c>
      <c r="I6329" s="602" t="s">
        <v>636</v>
      </c>
      <c r="J6329" s="602" t="s">
        <v>298</v>
      </c>
      <c r="K6329" s="602" t="s">
        <v>197</v>
      </c>
      <c r="L6329" s="602" t="s">
        <v>34</v>
      </c>
      <c r="M6329" s="609">
        <v>3124367400</v>
      </c>
    </row>
    <row r="6330" spans="1:13">
      <c r="A6330" s="602" t="s">
        <v>6177</v>
      </c>
      <c r="B6330" s="602" t="s">
        <v>1700</v>
      </c>
      <c r="C6330" s="602" t="s">
        <v>610</v>
      </c>
      <c r="D6330" s="590">
        <v>9665</v>
      </c>
      <c r="E6330" s="602" t="s">
        <v>753</v>
      </c>
      <c r="F6330" s="605" t="s">
        <v>611</v>
      </c>
      <c r="G6330" s="602" t="s">
        <v>298</v>
      </c>
      <c r="H6330" s="605" t="s">
        <v>41</v>
      </c>
      <c r="I6330" s="602" t="s">
        <v>636</v>
      </c>
      <c r="J6330" s="602" t="s">
        <v>298</v>
      </c>
      <c r="K6330" s="602" t="s">
        <v>198</v>
      </c>
      <c r="L6330" s="602" t="s">
        <v>218</v>
      </c>
      <c r="M6330" s="609">
        <v>4214040600</v>
      </c>
    </row>
    <row r="6331" spans="1:13">
      <c r="A6331" s="602" t="s">
        <v>6178</v>
      </c>
      <c r="B6331" s="602" t="s">
        <v>1701</v>
      </c>
      <c r="C6331" s="602" t="s">
        <v>610</v>
      </c>
      <c r="D6331" s="590">
        <v>9665</v>
      </c>
      <c r="E6331" s="602" t="s">
        <v>753</v>
      </c>
      <c r="F6331" s="605" t="s">
        <v>611</v>
      </c>
      <c r="G6331" s="602" t="s">
        <v>298</v>
      </c>
      <c r="H6331" s="605" t="s">
        <v>41</v>
      </c>
      <c r="I6331" s="602" t="s">
        <v>636</v>
      </c>
      <c r="J6331" s="602" t="s">
        <v>298</v>
      </c>
      <c r="K6331" s="602" t="s">
        <v>197</v>
      </c>
      <c r="L6331" s="602" t="s">
        <v>218</v>
      </c>
      <c r="M6331" s="609">
        <v>4435823700</v>
      </c>
    </row>
    <row r="6332" spans="1:13">
      <c r="A6332" s="602" t="s">
        <v>6327</v>
      </c>
      <c r="B6332" s="602" t="s">
        <v>1762</v>
      </c>
      <c r="C6332" s="602" t="s">
        <v>610</v>
      </c>
      <c r="D6332" s="590">
        <v>9667</v>
      </c>
      <c r="E6332" s="602" t="s">
        <v>637</v>
      </c>
      <c r="F6332" s="605" t="s">
        <v>611</v>
      </c>
      <c r="G6332" s="602" t="s">
        <v>298</v>
      </c>
      <c r="H6332" s="605" t="s">
        <v>41</v>
      </c>
      <c r="I6332" s="602" t="s">
        <v>636</v>
      </c>
      <c r="J6332" s="602" t="s">
        <v>612</v>
      </c>
      <c r="K6332" s="602" t="s">
        <v>198</v>
      </c>
      <c r="L6332" s="602" t="s">
        <v>32</v>
      </c>
      <c r="M6332" s="609">
        <v>732870600</v>
      </c>
    </row>
    <row r="6333" spans="1:13">
      <c r="A6333" s="602" t="s">
        <v>6328</v>
      </c>
      <c r="B6333" s="602" t="s">
        <v>1763</v>
      </c>
      <c r="C6333" s="602" t="s">
        <v>610</v>
      </c>
      <c r="D6333" s="590">
        <v>9667</v>
      </c>
      <c r="E6333" s="602" t="s">
        <v>637</v>
      </c>
      <c r="F6333" s="605" t="s">
        <v>611</v>
      </c>
      <c r="G6333" s="602" t="s">
        <v>298</v>
      </c>
      <c r="H6333" s="605" t="s">
        <v>41</v>
      </c>
      <c r="I6333" s="602" t="s">
        <v>636</v>
      </c>
      <c r="J6333" s="602" t="s">
        <v>612</v>
      </c>
      <c r="K6333" s="602" t="s">
        <v>197</v>
      </c>
      <c r="L6333" s="602" t="s">
        <v>32</v>
      </c>
      <c r="M6333" s="609">
        <v>771447600</v>
      </c>
    </row>
    <row r="6334" spans="1:13">
      <c r="A6334" s="602" t="s">
        <v>6325</v>
      </c>
      <c r="B6334" s="602" t="s">
        <v>1760</v>
      </c>
      <c r="C6334" s="602" t="s">
        <v>610</v>
      </c>
      <c r="D6334" s="590">
        <v>9667</v>
      </c>
      <c r="E6334" s="602" t="s">
        <v>637</v>
      </c>
      <c r="F6334" s="605" t="s">
        <v>611</v>
      </c>
      <c r="G6334" s="602" t="s">
        <v>298</v>
      </c>
      <c r="H6334" s="605" t="s">
        <v>41</v>
      </c>
      <c r="I6334" s="602" t="s">
        <v>636</v>
      </c>
      <c r="J6334" s="602" t="s">
        <v>612</v>
      </c>
      <c r="K6334" s="602" t="s">
        <v>198</v>
      </c>
      <c r="L6334" s="602" t="s">
        <v>34</v>
      </c>
      <c r="M6334" s="609">
        <v>1300876500</v>
      </c>
    </row>
    <row r="6335" spans="1:13">
      <c r="A6335" s="602" t="s">
        <v>6326</v>
      </c>
      <c r="B6335" s="602" t="s">
        <v>1761</v>
      </c>
      <c r="C6335" s="602" t="s">
        <v>610</v>
      </c>
      <c r="D6335" s="590">
        <v>9667</v>
      </c>
      <c r="E6335" s="602" t="s">
        <v>637</v>
      </c>
      <c r="F6335" s="605" t="s">
        <v>611</v>
      </c>
      <c r="G6335" s="602" t="s">
        <v>298</v>
      </c>
      <c r="H6335" s="605" t="s">
        <v>41</v>
      </c>
      <c r="I6335" s="602" t="s">
        <v>636</v>
      </c>
      <c r="J6335" s="602" t="s">
        <v>612</v>
      </c>
      <c r="K6335" s="602" t="s">
        <v>197</v>
      </c>
      <c r="L6335" s="602" t="s">
        <v>34</v>
      </c>
      <c r="M6335" s="609">
        <v>1369321800</v>
      </c>
    </row>
    <row r="6336" spans="1:13">
      <c r="A6336" s="602" t="s">
        <v>6329</v>
      </c>
      <c r="B6336" s="602" t="s">
        <v>1764</v>
      </c>
      <c r="C6336" s="602" t="s">
        <v>610</v>
      </c>
      <c r="D6336" s="590">
        <v>9667</v>
      </c>
      <c r="E6336" s="602" t="s">
        <v>637</v>
      </c>
      <c r="F6336" s="605" t="s">
        <v>611</v>
      </c>
      <c r="G6336" s="602" t="s">
        <v>298</v>
      </c>
      <c r="H6336" s="605" t="s">
        <v>41</v>
      </c>
      <c r="I6336" s="602" t="s">
        <v>636</v>
      </c>
      <c r="J6336" s="602" t="s">
        <v>612</v>
      </c>
      <c r="K6336" s="602" t="s">
        <v>198</v>
      </c>
      <c r="L6336" s="602" t="s">
        <v>218</v>
      </c>
      <c r="M6336" s="609">
        <v>1832199600</v>
      </c>
    </row>
    <row r="6337" spans="1:13">
      <c r="A6337" s="602" t="s">
        <v>6330</v>
      </c>
      <c r="B6337" s="602" t="s">
        <v>1765</v>
      </c>
      <c r="C6337" s="602" t="s">
        <v>610</v>
      </c>
      <c r="D6337" s="590">
        <v>9667</v>
      </c>
      <c r="E6337" s="602" t="s">
        <v>637</v>
      </c>
      <c r="F6337" s="605" t="s">
        <v>611</v>
      </c>
      <c r="G6337" s="602" t="s">
        <v>298</v>
      </c>
      <c r="H6337" s="605" t="s">
        <v>41</v>
      </c>
      <c r="I6337" s="602" t="s">
        <v>636</v>
      </c>
      <c r="J6337" s="602" t="s">
        <v>612</v>
      </c>
      <c r="K6337" s="602" t="s">
        <v>197</v>
      </c>
      <c r="L6337" s="602" t="s">
        <v>218</v>
      </c>
      <c r="M6337" s="609">
        <v>1928619000</v>
      </c>
    </row>
    <row r="6338" spans="1:13">
      <c r="A6338" s="602" t="s">
        <v>6333</v>
      </c>
      <c r="B6338" s="602" t="s">
        <v>1768</v>
      </c>
      <c r="C6338" s="602" t="s">
        <v>610</v>
      </c>
      <c r="D6338" s="590">
        <v>9671</v>
      </c>
      <c r="E6338" s="602" t="s">
        <v>638</v>
      </c>
      <c r="F6338" s="605" t="s">
        <v>611</v>
      </c>
      <c r="G6338" s="602" t="s">
        <v>298</v>
      </c>
      <c r="H6338" s="605" t="s">
        <v>41</v>
      </c>
      <c r="I6338" s="602" t="s">
        <v>636</v>
      </c>
      <c r="J6338" s="602" t="s">
        <v>612</v>
      </c>
      <c r="K6338" s="602" t="s">
        <v>198</v>
      </c>
      <c r="L6338" s="602" t="s">
        <v>32</v>
      </c>
      <c r="M6338" s="609">
        <v>1272879300</v>
      </c>
    </row>
    <row r="6339" spans="1:13">
      <c r="A6339" s="602" t="s">
        <v>6334</v>
      </c>
      <c r="B6339" s="602" t="s">
        <v>1769</v>
      </c>
      <c r="C6339" s="602" t="s">
        <v>610</v>
      </c>
      <c r="D6339" s="590">
        <v>9671</v>
      </c>
      <c r="E6339" s="602" t="s">
        <v>638</v>
      </c>
      <c r="F6339" s="605" t="s">
        <v>611</v>
      </c>
      <c r="G6339" s="602" t="s">
        <v>298</v>
      </c>
      <c r="H6339" s="605" t="s">
        <v>41</v>
      </c>
      <c r="I6339" s="602" t="s">
        <v>636</v>
      </c>
      <c r="J6339" s="602" t="s">
        <v>612</v>
      </c>
      <c r="K6339" s="602" t="s">
        <v>197</v>
      </c>
      <c r="L6339" s="602" t="s">
        <v>32</v>
      </c>
      <c r="M6339" s="609">
        <v>1330744800</v>
      </c>
    </row>
    <row r="6340" spans="1:13">
      <c r="A6340" s="602" t="s">
        <v>6331</v>
      </c>
      <c r="B6340" s="602" t="s">
        <v>1766</v>
      </c>
      <c r="C6340" s="602" t="s">
        <v>610</v>
      </c>
      <c r="D6340" s="590">
        <v>9671</v>
      </c>
      <c r="E6340" s="602" t="s">
        <v>638</v>
      </c>
      <c r="F6340" s="605" t="s">
        <v>611</v>
      </c>
      <c r="G6340" s="602" t="s">
        <v>298</v>
      </c>
      <c r="H6340" s="605" t="s">
        <v>41</v>
      </c>
      <c r="I6340" s="602" t="s">
        <v>636</v>
      </c>
      <c r="J6340" s="602" t="s">
        <v>612</v>
      </c>
      <c r="K6340" s="602" t="s">
        <v>198</v>
      </c>
      <c r="L6340" s="602" t="s">
        <v>34</v>
      </c>
      <c r="M6340" s="609">
        <v>2275765800</v>
      </c>
    </row>
    <row r="6341" spans="1:13">
      <c r="A6341" s="602" t="s">
        <v>6332</v>
      </c>
      <c r="B6341" s="602" t="s">
        <v>1767</v>
      </c>
      <c r="C6341" s="602" t="s">
        <v>610</v>
      </c>
      <c r="D6341" s="590">
        <v>9671</v>
      </c>
      <c r="E6341" s="602" t="s">
        <v>638</v>
      </c>
      <c r="F6341" s="605" t="s">
        <v>611</v>
      </c>
      <c r="G6341" s="602" t="s">
        <v>298</v>
      </c>
      <c r="H6341" s="605" t="s">
        <v>41</v>
      </c>
      <c r="I6341" s="602" t="s">
        <v>636</v>
      </c>
      <c r="J6341" s="602" t="s">
        <v>612</v>
      </c>
      <c r="K6341" s="602" t="s">
        <v>197</v>
      </c>
      <c r="L6341" s="602" t="s">
        <v>34</v>
      </c>
      <c r="M6341" s="609">
        <v>2395354500</v>
      </c>
    </row>
    <row r="6342" spans="1:13">
      <c r="A6342" s="602" t="s">
        <v>6335</v>
      </c>
      <c r="B6342" s="602" t="s">
        <v>1770</v>
      </c>
      <c r="C6342" s="602" t="s">
        <v>610</v>
      </c>
      <c r="D6342" s="590">
        <v>9671</v>
      </c>
      <c r="E6342" s="602" t="s">
        <v>638</v>
      </c>
      <c r="F6342" s="605" t="s">
        <v>611</v>
      </c>
      <c r="G6342" s="602" t="s">
        <v>298</v>
      </c>
      <c r="H6342" s="605" t="s">
        <v>41</v>
      </c>
      <c r="I6342" s="602" t="s">
        <v>636</v>
      </c>
      <c r="J6342" s="602" t="s">
        <v>612</v>
      </c>
      <c r="K6342" s="602" t="s">
        <v>198</v>
      </c>
      <c r="L6342" s="602" t="s">
        <v>218</v>
      </c>
      <c r="M6342" s="609">
        <v>3240075300</v>
      </c>
    </row>
    <row r="6343" spans="1:13">
      <c r="A6343" s="602" t="s">
        <v>6336</v>
      </c>
      <c r="B6343" s="602" t="s">
        <v>1771</v>
      </c>
      <c r="C6343" s="602" t="s">
        <v>610</v>
      </c>
      <c r="D6343" s="590">
        <v>9671</v>
      </c>
      <c r="E6343" s="602" t="s">
        <v>638</v>
      </c>
      <c r="F6343" s="605" t="s">
        <v>611</v>
      </c>
      <c r="G6343" s="602" t="s">
        <v>298</v>
      </c>
      <c r="H6343" s="605" t="s">
        <v>41</v>
      </c>
      <c r="I6343" s="602" t="s">
        <v>636</v>
      </c>
      <c r="J6343" s="602" t="s">
        <v>612</v>
      </c>
      <c r="K6343" s="602" t="s">
        <v>197</v>
      </c>
      <c r="L6343" s="602" t="s">
        <v>218</v>
      </c>
      <c r="M6343" s="609">
        <v>3393413100</v>
      </c>
    </row>
    <row r="6344" spans="1:13">
      <c r="A6344" s="601" t="s">
        <v>6339</v>
      </c>
      <c r="B6344" s="601" t="s">
        <v>1774</v>
      </c>
      <c r="C6344" s="601" t="s">
        <v>610</v>
      </c>
      <c r="D6344" s="590">
        <v>9672</v>
      </c>
      <c r="E6344" s="601" t="s">
        <v>639</v>
      </c>
      <c r="F6344" s="605" t="s">
        <v>611</v>
      </c>
      <c r="G6344" s="601" t="s">
        <v>298</v>
      </c>
      <c r="H6344" s="605" t="s">
        <v>41</v>
      </c>
      <c r="I6344" s="601" t="s">
        <v>636</v>
      </c>
      <c r="J6344" s="601" t="s">
        <v>612</v>
      </c>
      <c r="K6344" s="601" t="s">
        <v>198</v>
      </c>
      <c r="L6344" s="601" t="s">
        <v>32</v>
      </c>
      <c r="M6344" s="608">
        <v>1909330500</v>
      </c>
    </row>
    <row r="6345" spans="1:13">
      <c r="A6345" s="601" t="s">
        <v>6340</v>
      </c>
      <c r="B6345" s="601" t="s">
        <v>1775</v>
      </c>
      <c r="C6345" s="601" t="s">
        <v>610</v>
      </c>
      <c r="D6345" s="590">
        <v>9672</v>
      </c>
      <c r="E6345" s="601" t="s">
        <v>639</v>
      </c>
      <c r="F6345" s="605" t="s">
        <v>611</v>
      </c>
      <c r="G6345" s="601" t="s">
        <v>298</v>
      </c>
      <c r="H6345" s="605" t="s">
        <v>41</v>
      </c>
      <c r="I6345" s="601" t="s">
        <v>636</v>
      </c>
      <c r="J6345" s="601" t="s">
        <v>612</v>
      </c>
      <c r="K6345" s="601" t="s">
        <v>197</v>
      </c>
      <c r="L6345" s="601" t="s">
        <v>32</v>
      </c>
      <c r="M6345" s="608">
        <v>1996117200</v>
      </c>
    </row>
    <row r="6346" spans="1:13">
      <c r="A6346" s="601" t="s">
        <v>6337</v>
      </c>
      <c r="B6346" s="601" t="s">
        <v>1772</v>
      </c>
      <c r="C6346" s="601" t="s">
        <v>610</v>
      </c>
      <c r="D6346" s="590">
        <v>9672</v>
      </c>
      <c r="E6346" s="601" t="s">
        <v>639</v>
      </c>
      <c r="F6346" s="605" t="s">
        <v>611</v>
      </c>
      <c r="G6346" s="601" t="s">
        <v>298</v>
      </c>
      <c r="H6346" s="605" t="s">
        <v>41</v>
      </c>
      <c r="I6346" s="601" t="s">
        <v>636</v>
      </c>
      <c r="J6346" s="601" t="s">
        <v>612</v>
      </c>
      <c r="K6346" s="601" t="s">
        <v>198</v>
      </c>
      <c r="L6346" s="601" t="s">
        <v>34</v>
      </c>
      <c r="M6346" s="608">
        <v>3490802700</v>
      </c>
    </row>
    <row r="6347" spans="1:13">
      <c r="A6347" s="601" t="s">
        <v>6338</v>
      </c>
      <c r="B6347" s="601" t="s">
        <v>1773</v>
      </c>
      <c r="C6347" s="601" t="s">
        <v>610</v>
      </c>
      <c r="D6347" s="590">
        <v>9672</v>
      </c>
      <c r="E6347" s="601" t="s">
        <v>639</v>
      </c>
      <c r="F6347" s="605" t="s">
        <v>611</v>
      </c>
      <c r="G6347" s="601" t="s">
        <v>298</v>
      </c>
      <c r="H6347" s="605" t="s">
        <v>41</v>
      </c>
      <c r="I6347" s="601" t="s">
        <v>636</v>
      </c>
      <c r="J6347" s="601" t="s">
        <v>612</v>
      </c>
      <c r="K6347" s="601" t="s">
        <v>197</v>
      </c>
      <c r="L6347" s="601" t="s">
        <v>34</v>
      </c>
      <c r="M6347" s="608">
        <v>3664376100</v>
      </c>
    </row>
    <row r="6348" spans="1:13">
      <c r="A6348" s="601" t="s">
        <v>6341</v>
      </c>
      <c r="B6348" s="601" t="s">
        <v>1776</v>
      </c>
      <c r="C6348" s="601" t="s">
        <v>610</v>
      </c>
      <c r="D6348" s="590">
        <v>9672</v>
      </c>
      <c r="E6348" s="601" t="s">
        <v>639</v>
      </c>
      <c r="F6348" s="605" t="s">
        <v>611</v>
      </c>
      <c r="G6348" s="601" t="s">
        <v>298</v>
      </c>
      <c r="H6348" s="605" t="s">
        <v>41</v>
      </c>
      <c r="I6348" s="601" t="s">
        <v>636</v>
      </c>
      <c r="J6348" s="601" t="s">
        <v>612</v>
      </c>
      <c r="K6348" s="601" t="s">
        <v>198</v>
      </c>
      <c r="L6348" s="601" t="s">
        <v>218</v>
      </c>
      <c r="M6348" s="608">
        <v>4836978300</v>
      </c>
    </row>
    <row r="6349" spans="1:13">
      <c r="A6349" s="601" t="s">
        <v>6342</v>
      </c>
      <c r="B6349" s="601" t="s">
        <v>1777</v>
      </c>
      <c r="C6349" s="601" t="s">
        <v>610</v>
      </c>
      <c r="D6349" s="590">
        <v>9672</v>
      </c>
      <c r="E6349" s="601" t="s">
        <v>639</v>
      </c>
      <c r="F6349" s="605" t="s">
        <v>611</v>
      </c>
      <c r="G6349" s="601" t="s">
        <v>298</v>
      </c>
      <c r="H6349" s="605" t="s">
        <v>41</v>
      </c>
      <c r="I6349" s="601" t="s">
        <v>636</v>
      </c>
      <c r="J6349" s="601" t="s">
        <v>612</v>
      </c>
      <c r="K6349" s="601" t="s">
        <v>197</v>
      </c>
      <c r="L6349" s="601" t="s">
        <v>218</v>
      </c>
      <c r="M6349" s="608">
        <v>5091563400</v>
      </c>
    </row>
    <row r="6350" spans="1:13">
      <c r="A6350" s="601" t="s">
        <v>6345</v>
      </c>
      <c r="B6350" s="601" t="s">
        <v>1780</v>
      </c>
      <c r="C6350" s="601" t="s">
        <v>610</v>
      </c>
      <c r="D6350" s="590">
        <v>9673</v>
      </c>
      <c r="E6350" s="601" t="s">
        <v>640</v>
      </c>
      <c r="F6350" s="605" t="s">
        <v>611</v>
      </c>
      <c r="G6350" s="601" t="s">
        <v>298</v>
      </c>
      <c r="H6350" s="605" t="s">
        <v>41</v>
      </c>
      <c r="I6350" s="601" t="s">
        <v>636</v>
      </c>
      <c r="J6350" s="601" t="s">
        <v>612</v>
      </c>
      <c r="K6350" s="601" t="s">
        <v>198</v>
      </c>
      <c r="L6350" s="601" t="s">
        <v>32</v>
      </c>
      <c r="M6350" s="608">
        <v>732870600</v>
      </c>
    </row>
    <row r="6351" spans="1:13">
      <c r="A6351" s="601" t="s">
        <v>6346</v>
      </c>
      <c r="B6351" s="601" t="s">
        <v>1781</v>
      </c>
      <c r="C6351" s="601" t="s">
        <v>610</v>
      </c>
      <c r="D6351" s="590">
        <v>9673</v>
      </c>
      <c r="E6351" s="601" t="s">
        <v>640</v>
      </c>
      <c r="F6351" s="605" t="s">
        <v>611</v>
      </c>
      <c r="G6351" s="601" t="s">
        <v>298</v>
      </c>
      <c r="H6351" s="605" t="s">
        <v>41</v>
      </c>
      <c r="I6351" s="601" t="s">
        <v>636</v>
      </c>
      <c r="J6351" s="601" t="s">
        <v>612</v>
      </c>
      <c r="K6351" s="601" t="s">
        <v>197</v>
      </c>
      <c r="L6351" s="601" t="s">
        <v>32</v>
      </c>
      <c r="M6351" s="608">
        <v>771447600</v>
      </c>
    </row>
    <row r="6352" spans="1:13">
      <c r="A6352" s="601" t="s">
        <v>6343</v>
      </c>
      <c r="B6352" s="601" t="s">
        <v>1778</v>
      </c>
      <c r="C6352" s="601" t="s">
        <v>610</v>
      </c>
      <c r="D6352" s="590">
        <v>9673</v>
      </c>
      <c r="E6352" s="601" t="s">
        <v>640</v>
      </c>
      <c r="F6352" s="605" t="s">
        <v>611</v>
      </c>
      <c r="G6352" s="601" t="s">
        <v>298</v>
      </c>
      <c r="H6352" s="605" t="s">
        <v>41</v>
      </c>
      <c r="I6352" s="601" t="s">
        <v>636</v>
      </c>
      <c r="J6352" s="601" t="s">
        <v>612</v>
      </c>
      <c r="K6352" s="601" t="s">
        <v>198</v>
      </c>
      <c r="L6352" s="601" t="s">
        <v>34</v>
      </c>
      <c r="M6352" s="608">
        <v>1300876500</v>
      </c>
    </row>
    <row r="6353" spans="1:13">
      <c r="A6353" s="601" t="s">
        <v>6344</v>
      </c>
      <c r="B6353" s="601" t="s">
        <v>1779</v>
      </c>
      <c r="C6353" s="601" t="s">
        <v>610</v>
      </c>
      <c r="D6353" s="590">
        <v>9673</v>
      </c>
      <c r="E6353" s="601" t="s">
        <v>640</v>
      </c>
      <c r="F6353" s="605" t="s">
        <v>611</v>
      </c>
      <c r="G6353" s="601" t="s">
        <v>298</v>
      </c>
      <c r="H6353" s="605" t="s">
        <v>41</v>
      </c>
      <c r="I6353" s="601" t="s">
        <v>636</v>
      </c>
      <c r="J6353" s="601" t="s">
        <v>612</v>
      </c>
      <c r="K6353" s="601" t="s">
        <v>197</v>
      </c>
      <c r="L6353" s="601" t="s">
        <v>34</v>
      </c>
      <c r="M6353" s="608">
        <v>1369321800</v>
      </c>
    </row>
    <row r="6354" spans="1:13">
      <c r="A6354" s="601" t="s">
        <v>6347</v>
      </c>
      <c r="B6354" s="601" t="s">
        <v>1782</v>
      </c>
      <c r="C6354" s="601" t="s">
        <v>610</v>
      </c>
      <c r="D6354" s="590">
        <v>9673</v>
      </c>
      <c r="E6354" s="601" t="s">
        <v>640</v>
      </c>
      <c r="F6354" s="605" t="s">
        <v>611</v>
      </c>
      <c r="G6354" s="601" t="s">
        <v>298</v>
      </c>
      <c r="H6354" s="605" t="s">
        <v>41</v>
      </c>
      <c r="I6354" s="601" t="s">
        <v>636</v>
      </c>
      <c r="J6354" s="601" t="s">
        <v>612</v>
      </c>
      <c r="K6354" s="601" t="s">
        <v>198</v>
      </c>
      <c r="L6354" s="601" t="s">
        <v>218</v>
      </c>
      <c r="M6354" s="608">
        <v>1832199600</v>
      </c>
    </row>
    <row r="6355" spans="1:13">
      <c r="A6355" s="601" t="s">
        <v>6348</v>
      </c>
      <c r="B6355" s="601" t="s">
        <v>1783</v>
      </c>
      <c r="C6355" s="601" t="s">
        <v>610</v>
      </c>
      <c r="D6355" s="590">
        <v>9673</v>
      </c>
      <c r="E6355" s="601" t="s">
        <v>640</v>
      </c>
      <c r="F6355" s="605" t="s">
        <v>611</v>
      </c>
      <c r="G6355" s="601" t="s">
        <v>298</v>
      </c>
      <c r="H6355" s="605" t="s">
        <v>41</v>
      </c>
      <c r="I6355" s="601" t="s">
        <v>636</v>
      </c>
      <c r="J6355" s="601" t="s">
        <v>612</v>
      </c>
      <c r="K6355" s="601" t="s">
        <v>197</v>
      </c>
      <c r="L6355" s="601" t="s">
        <v>218</v>
      </c>
      <c r="M6355" s="608">
        <v>1928619000</v>
      </c>
    </row>
    <row r="6356" spans="1:13">
      <c r="A6356" s="601" t="s">
        <v>6351</v>
      </c>
      <c r="B6356" s="601" t="s">
        <v>1786</v>
      </c>
      <c r="C6356" s="601" t="s">
        <v>610</v>
      </c>
      <c r="D6356" s="590">
        <v>9674</v>
      </c>
      <c r="E6356" s="601" t="s">
        <v>641</v>
      </c>
      <c r="F6356" s="605" t="s">
        <v>611</v>
      </c>
      <c r="G6356" s="601" t="s">
        <v>298</v>
      </c>
      <c r="H6356" s="605" t="s">
        <v>41</v>
      </c>
      <c r="I6356" s="601" t="s">
        <v>636</v>
      </c>
      <c r="J6356" s="601" t="s">
        <v>612</v>
      </c>
      <c r="K6356" s="601" t="s">
        <v>198</v>
      </c>
      <c r="L6356" s="601" t="s">
        <v>32</v>
      </c>
      <c r="M6356" s="608">
        <v>732870600</v>
      </c>
    </row>
    <row r="6357" spans="1:13">
      <c r="A6357" s="601" t="s">
        <v>6352</v>
      </c>
      <c r="B6357" s="601" t="s">
        <v>1787</v>
      </c>
      <c r="C6357" s="601" t="s">
        <v>610</v>
      </c>
      <c r="D6357" s="590">
        <v>9674</v>
      </c>
      <c r="E6357" s="601" t="s">
        <v>641</v>
      </c>
      <c r="F6357" s="605" t="s">
        <v>611</v>
      </c>
      <c r="G6357" s="601" t="s">
        <v>298</v>
      </c>
      <c r="H6357" s="605" t="s">
        <v>41</v>
      </c>
      <c r="I6357" s="601" t="s">
        <v>636</v>
      </c>
      <c r="J6357" s="601" t="s">
        <v>612</v>
      </c>
      <c r="K6357" s="601" t="s">
        <v>197</v>
      </c>
      <c r="L6357" s="601" t="s">
        <v>32</v>
      </c>
      <c r="M6357" s="608">
        <v>771447600</v>
      </c>
    </row>
    <row r="6358" spans="1:13">
      <c r="A6358" s="601" t="s">
        <v>6349</v>
      </c>
      <c r="B6358" s="601" t="s">
        <v>1784</v>
      </c>
      <c r="C6358" s="601" t="s">
        <v>610</v>
      </c>
      <c r="D6358" s="590">
        <v>9674</v>
      </c>
      <c r="E6358" s="601" t="s">
        <v>641</v>
      </c>
      <c r="F6358" s="605" t="s">
        <v>611</v>
      </c>
      <c r="G6358" s="601" t="s">
        <v>298</v>
      </c>
      <c r="H6358" s="605" t="s">
        <v>41</v>
      </c>
      <c r="I6358" s="601" t="s">
        <v>636</v>
      </c>
      <c r="J6358" s="601" t="s">
        <v>612</v>
      </c>
      <c r="K6358" s="601" t="s">
        <v>198</v>
      </c>
      <c r="L6358" s="601" t="s">
        <v>34</v>
      </c>
      <c r="M6358" s="608">
        <v>1300876500</v>
      </c>
    </row>
    <row r="6359" spans="1:13">
      <c r="A6359" s="601" t="s">
        <v>6350</v>
      </c>
      <c r="B6359" s="601" t="s">
        <v>1785</v>
      </c>
      <c r="C6359" s="601" t="s">
        <v>610</v>
      </c>
      <c r="D6359" s="590">
        <v>9674</v>
      </c>
      <c r="E6359" s="601" t="s">
        <v>641</v>
      </c>
      <c r="F6359" s="605" t="s">
        <v>611</v>
      </c>
      <c r="G6359" s="601" t="s">
        <v>298</v>
      </c>
      <c r="H6359" s="605" t="s">
        <v>41</v>
      </c>
      <c r="I6359" s="601" t="s">
        <v>636</v>
      </c>
      <c r="J6359" s="601" t="s">
        <v>612</v>
      </c>
      <c r="K6359" s="601" t="s">
        <v>197</v>
      </c>
      <c r="L6359" s="601" t="s">
        <v>34</v>
      </c>
      <c r="M6359" s="608">
        <v>1369321800</v>
      </c>
    </row>
    <row r="6360" spans="1:13">
      <c r="A6360" s="601" t="s">
        <v>6353</v>
      </c>
      <c r="B6360" s="601" t="s">
        <v>1788</v>
      </c>
      <c r="C6360" s="601" t="s">
        <v>610</v>
      </c>
      <c r="D6360" s="590">
        <v>9674</v>
      </c>
      <c r="E6360" s="601" t="s">
        <v>641</v>
      </c>
      <c r="F6360" s="605" t="s">
        <v>611</v>
      </c>
      <c r="G6360" s="601" t="s">
        <v>298</v>
      </c>
      <c r="H6360" s="605" t="s">
        <v>41</v>
      </c>
      <c r="I6360" s="601" t="s">
        <v>636</v>
      </c>
      <c r="J6360" s="601" t="s">
        <v>612</v>
      </c>
      <c r="K6360" s="601" t="s">
        <v>198</v>
      </c>
      <c r="L6360" s="601" t="s">
        <v>218</v>
      </c>
      <c r="M6360" s="608">
        <v>1832199600</v>
      </c>
    </row>
    <row r="6361" spans="1:13">
      <c r="A6361" s="601" t="s">
        <v>6354</v>
      </c>
      <c r="B6361" s="601" t="s">
        <v>1789</v>
      </c>
      <c r="C6361" s="601" t="s">
        <v>610</v>
      </c>
      <c r="D6361" s="590">
        <v>9674</v>
      </c>
      <c r="E6361" s="601" t="s">
        <v>641</v>
      </c>
      <c r="F6361" s="605" t="s">
        <v>611</v>
      </c>
      <c r="G6361" s="601" t="s">
        <v>298</v>
      </c>
      <c r="H6361" s="605" t="s">
        <v>41</v>
      </c>
      <c r="I6361" s="601" t="s">
        <v>636</v>
      </c>
      <c r="J6361" s="601" t="s">
        <v>612</v>
      </c>
      <c r="K6361" s="601" t="s">
        <v>197</v>
      </c>
      <c r="L6361" s="601" t="s">
        <v>218</v>
      </c>
      <c r="M6361" s="608">
        <v>1928619000</v>
      </c>
    </row>
    <row r="6362" spans="1:13">
      <c r="A6362" s="591" t="s">
        <v>6181</v>
      </c>
      <c r="B6362" s="591" t="s">
        <v>1704</v>
      </c>
      <c r="C6362" s="591" t="s">
        <v>610</v>
      </c>
      <c r="D6362" s="590">
        <v>9678</v>
      </c>
      <c r="E6362" s="591" t="s">
        <v>792</v>
      </c>
      <c r="F6362" s="605" t="s">
        <v>611</v>
      </c>
      <c r="G6362" s="591" t="s">
        <v>298</v>
      </c>
      <c r="H6362" s="605" t="s">
        <v>41</v>
      </c>
      <c r="I6362" s="591" t="s">
        <v>636</v>
      </c>
      <c r="J6362" s="591" t="s">
        <v>612</v>
      </c>
      <c r="K6362" s="591" t="s">
        <v>198</v>
      </c>
      <c r="L6362" s="591" t="s">
        <v>32</v>
      </c>
      <c r="M6362" s="610">
        <v>1613119200</v>
      </c>
    </row>
    <row r="6363" spans="1:13">
      <c r="A6363" s="591" t="s">
        <v>6182</v>
      </c>
      <c r="B6363" s="591" t="s">
        <v>1705</v>
      </c>
      <c r="C6363" s="591" t="s">
        <v>610</v>
      </c>
      <c r="D6363" s="590">
        <v>9678</v>
      </c>
      <c r="E6363" s="591" t="s">
        <v>792</v>
      </c>
      <c r="F6363" s="605" t="s">
        <v>611</v>
      </c>
      <c r="G6363" s="591" t="s">
        <v>298</v>
      </c>
      <c r="H6363" s="605" t="s">
        <v>41</v>
      </c>
      <c r="I6363" s="591" t="s">
        <v>636</v>
      </c>
      <c r="J6363" s="591" t="s">
        <v>612</v>
      </c>
      <c r="K6363" s="591" t="s">
        <v>197</v>
      </c>
      <c r="L6363" s="591" t="s">
        <v>32</v>
      </c>
      <c r="M6363" s="610">
        <v>1698034800</v>
      </c>
    </row>
    <row r="6364" spans="1:13">
      <c r="A6364" s="591" t="s">
        <v>6179</v>
      </c>
      <c r="B6364" s="591" t="s">
        <v>1702</v>
      </c>
      <c r="C6364" s="591" t="s">
        <v>610</v>
      </c>
      <c r="D6364" s="590">
        <v>9678</v>
      </c>
      <c r="E6364" s="591" t="s">
        <v>792</v>
      </c>
      <c r="F6364" s="605" t="s">
        <v>611</v>
      </c>
      <c r="G6364" s="591" t="s">
        <v>298</v>
      </c>
      <c r="H6364" s="605" t="s">
        <v>41</v>
      </c>
      <c r="I6364" s="591" t="s">
        <v>636</v>
      </c>
      <c r="J6364" s="591" t="s">
        <v>612</v>
      </c>
      <c r="K6364" s="591" t="s">
        <v>198</v>
      </c>
      <c r="L6364" s="591" t="s">
        <v>34</v>
      </c>
      <c r="M6364" s="610">
        <v>2903623800</v>
      </c>
    </row>
    <row r="6365" spans="1:13">
      <c r="A6365" s="591" t="s">
        <v>6180</v>
      </c>
      <c r="B6365" s="591" t="s">
        <v>1703</v>
      </c>
      <c r="C6365" s="591" t="s">
        <v>610</v>
      </c>
      <c r="D6365" s="590">
        <v>9678</v>
      </c>
      <c r="E6365" s="591" t="s">
        <v>792</v>
      </c>
      <c r="F6365" s="605" t="s">
        <v>611</v>
      </c>
      <c r="G6365" s="591" t="s">
        <v>298</v>
      </c>
      <c r="H6365" s="605" t="s">
        <v>41</v>
      </c>
      <c r="I6365" s="591" t="s">
        <v>636</v>
      </c>
      <c r="J6365" s="591" t="s">
        <v>612</v>
      </c>
      <c r="K6365" s="591" t="s">
        <v>197</v>
      </c>
      <c r="L6365" s="591" t="s">
        <v>34</v>
      </c>
      <c r="M6365" s="610">
        <v>3056453400</v>
      </c>
    </row>
    <row r="6366" spans="1:13">
      <c r="A6366" s="591" t="s">
        <v>6183</v>
      </c>
      <c r="B6366" s="591" t="s">
        <v>1706</v>
      </c>
      <c r="C6366" s="591" t="s">
        <v>610</v>
      </c>
      <c r="D6366" s="590">
        <v>9678</v>
      </c>
      <c r="E6366" s="591" t="s">
        <v>792</v>
      </c>
      <c r="F6366" s="605" t="s">
        <v>611</v>
      </c>
      <c r="G6366" s="591" t="s">
        <v>298</v>
      </c>
      <c r="H6366" s="605" t="s">
        <v>41</v>
      </c>
      <c r="I6366" s="591" t="s">
        <v>636</v>
      </c>
      <c r="J6366" s="591" t="s">
        <v>612</v>
      </c>
      <c r="K6366" s="591" t="s">
        <v>198</v>
      </c>
      <c r="L6366" s="591" t="s">
        <v>218</v>
      </c>
      <c r="M6366" s="610">
        <v>4113463200</v>
      </c>
    </row>
    <row r="6367" spans="1:13">
      <c r="A6367" s="591" t="s">
        <v>6184</v>
      </c>
      <c r="B6367" s="591" t="s">
        <v>1707</v>
      </c>
      <c r="C6367" s="591" t="s">
        <v>610</v>
      </c>
      <c r="D6367" s="590">
        <v>9678</v>
      </c>
      <c r="E6367" s="591" t="s">
        <v>792</v>
      </c>
      <c r="F6367" s="605" t="s">
        <v>611</v>
      </c>
      <c r="G6367" s="591" t="s">
        <v>298</v>
      </c>
      <c r="H6367" s="605" t="s">
        <v>41</v>
      </c>
      <c r="I6367" s="591" t="s">
        <v>636</v>
      </c>
      <c r="J6367" s="591" t="s">
        <v>612</v>
      </c>
      <c r="K6367" s="591" t="s">
        <v>197</v>
      </c>
      <c r="L6367" s="591" t="s">
        <v>218</v>
      </c>
      <c r="M6367" s="610">
        <v>4329956400</v>
      </c>
    </row>
    <row r="6368" spans="1:13">
      <c r="A6368" s="588" t="s">
        <v>6187</v>
      </c>
      <c r="B6368" s="588" t="s">
        <v>1710</v>
      </c>
      <c r="C6368" s="588" t="s">
        <v>610</v>
      </c>
      <c r="D6368" s="590">
        <v>9679</v>
      </c>
      <c r="E6368" s="588" t="s">
        <v>793</v>
      </c>
      <c r="F6368" s="605" t="s">
        <v>611</v>
      </c>
      <c r="G6368" s="588" t="s">
        <v>298</v>
      </c>
      <c r="H6368" s="605" t="s">
        <v>41</v>
      </c>
      <c r="I6368" s="588" t="s">
        <v>636</v>
      </c>
      <c r="J6368" s="588" t="s">
        <v>612</v>
      </c>
      <c r="K6368" s="588" t="s">
        <v>198</v>
      </c>
      <c r="L6368" s="588" t="s">
        <v>32</v>
      </c>
      <c r="M6368" s="593">
        <v>1433886300</v>
      </c>
    </row>
    <row r="6369" spans="1:13">
      <c r="A6369" s="588" t="s">
        <v>6188</v>
      </c>
      <c r="B6369" s="588" t="s">
        <v>1711</v>
      </c>
      <c r="C6369" s="588" t="s">
        <v>610</v>
      </c>
      <c r="D6369" s="590">
        <v>9679</v>
      </c>
      <c r="E6369" s="588" t="s">
        <v>793</v>
      </c>
      <c r="F6369" s="605" t="s">
        <v>611</v>
      </c>
      <c r="G6369" s="588" t="s">
        <v>298</v>
      </c>
      <c r="H6369" s="605" t="s">
        <v>41</v>
      </c>
      <c r="I6369" s="588" t="s">
        <v>636</v>
      </c>
      <c r="J6369" s="588" t="s">
        <v>612</v>
      </c>
      <c r="K6369" s="588" t="s">
        <v>197</v>
      </c>
      <c r="L6369" s="588" t="s">
        <v>32</v>
      </c>
      <c r="M6369" s="593">
        <v>1509354000</v>
      </c>
    </row>
    <row r="6370" spans="1:13">
      <c r="A6370" s="588" t="s">
        <v>6185</v>
      </c>
      <c r="B6370" s="588" t="s">
        <v>1708</v>
      </c>
      <c r="C6370" s="588" t="s">
        <v>610</v>
      </c>
      <c r="D6370" s="590">
        <v>9679</v>
      </c>
      <c r="E6370" s="588" t="s">
        <v>793</v>
      </c>
      <c r="F6370" s="605" t="s">
        <v>611</v>
      </c>
      <c r="G6370" s="588" t="s">
        <v>298</v>
      </c>
      <c r="H6370" s="605" t="s">
        <v>41</v>
      </c>
      <c r="I6370" s="588" t="s">
        <v>636</v>
      </c>
      <c r="J6370" s="588" t="s">
        <v>612</v>
      </c>
      <c r="K6370" s="588" t="s">
        <v>198</v>
      </c>
      <c r="L6370" s="588" t="s">
        <v>34</v>
      </c>
      <c r="M6370" s="593">
        <v>2580986100</v>
      </c>
    </row>
    <row r="6371" spans="1:13">
      <c r="A6371" s="588" t="s">
        <v>6186</v>
      </c>
      <c r="B6371" s="588" t="s">
        <v>1709</v>
      </c>
      <c r="C6371" s="588" t="s">
        <v>610</v>
      </c>
      <c r="D6371" s="590">
        <v>9679</v>
      </c>
      <c r="E6371" s="588" t="s">
        <v>793</v>
      </c>
      <c r="F6371" s="605" t="s">
        <v>611</v>
      </c>
      <c r="G6371" s="588" t="s">
        <v>298</v>
      </c>
      <c r="H6371" s="605" t="s">
        <v>41</v>
      </c>
      <c r="I6371" s="588" t="s">
        <v>636</v>
      </c>
      <c r="J6371" s="588" t="s">
        <v>612</v>
      </c>
      <c r="K6371" s="588" t="s">
        <v>197</v>
      </c>
      <c r="L6371" s="588" t="s">
        <v>34</v>
      </c>
      <c r="M6371" s="593">
        <v>2716837200</v>
      </c>
    </row>
    <row r="6372" spans="1:13">
      <c r="A6372" s="588" t="s">
        <v>6189</v>
      </c>
      <c r="B6372" s="588" t="s">
        <v>1712</v>
      </c>
      <c r="C6372" s="588" t="s">
        <v>610</v>
      </c>
      <c r="D6372" s="590">
        <v>9679</v>
      </c>
      <c r="E6372" s="588" t="s">
        <v>793</v>
      </c>
      <c r="F6372" s="605" t="s">
        <v>611</v>
      </c>
      <c r="G6372" s="588" t="s">
        <v>298</v>
      </c>
      <c r="H6372" s="605" t="s">
        <v>41</v>
      </c>
      <c r="I6372" s="588" t="s">
        <v>636</v>
      </c>
      <c r="J6372" s="588" t="s">
        <v>612</v>
      </c>
      <c r="K6372" s="588" t="s">
        <v>198</v>
      </c>
      <c r="L6372" s="588" t="s">
        <v>218</v>
      </c>
      <c r="M6372" s="593">
        <v>3656406600</v>
      </c>
    </row>
    <row r="6373" spans="1:13">
      <c r="A6373" s="588" t="s">
        <v>6190</v>
      </c>
      <c r="B6373" s="588" t="s">
        <v>1713</v>
      </c>
      <c r="C6373" s="588" t="s">
        <v>610</v>
      </c>
      <c r="D6373" s="590">
        <v>9679</v>
      </c>
      <c r="E6373" s="588" t="s">
        <v>793</v>
      </c>
      <c r="F6373" s="605" t="s">
        <v>611</v>
      </c>
      <c r="G6373" s="588" t="s">
        <v>298</v>
      </c>
      <c r="H6373" s="605" t="s">
        <v>41</v>
      </c>
      <c r="I6373" s="588" t="s">
        <v>636</v>
      </c>
      <c r="J6373" s="588" t="s">
        <v>612</v>
      </c>
      <c r="K6373" s="588" t="s">
        <v>197</v>
      </c>
      <c r="L6373" s="588" t="s">
        <v>218</v>
      </c>
      <c r="M6373" s="593">
        <v>3848852700</v>
      </c>
    </row>
    <row r="6374" spans="1:13">
      <c r="A6374" s="604" t="s">
        <v>6193</v>
      </c>
      <c r="B6374" s="604" t="s">
        <v>1716</v>
      </c>
      <c r="C6374" s="604" t="s">
        <v>610</v>
      </c>
      <c r="D6374" s="590">
        <v>9681</v>
      </c>
      <c r="E6374" s="604" t="s">
        <v>801</v>
      </c>
      <c r="F6374" s="605" t="s">
        <v>611</v>
      </c>
      <c r="G6374" s="604" t="s">
        <v>298</v>
      </c>
      <c r="H6374" s="605" t="s">
        <v>41</v>
      </c>
      <c r="I6374" s="604" t="s">
        <v>636</v>
      </c>
      <c r="J6374" s="604" t="s">
        <v>612</v>
      </c>
      <c r="K6374" s="604" t="s">
        <v>198</v>
      </c>
      <c r="L6374" s="604" t="s">
        <v>32</v>
      </c>
      <c r="M6374" s="612">
        <v>1613119200</v>
      </c>
    </row>
    <row r="6375" spans="1:13">
      <c r="A6375" s="604" t="s">
        <v>6194</v>
      </c>
      <c r="B6375" s="604" t="s">
        <v>1717</v>
      </c>
      <c r="C6375" s="604" t="s">
        <v>610</v>
      </c>
      <c r="D6375" s="590">
        <v>9681</v>
      </c>
      <c r="E6375" s="604" t="s">
        <v>801</v>
      </c>
      <c r="F6375" s="605" t="s">
        <v>611</v>
      </c>
      <c r="G6375" s="604" t="s">
        <v>298</v>
      </c>
      <c r="H6375" s="605" t="s">
        <v>41</v>
      </c>
      <c r="I6375" s="604" t="s">
        <v>636</v>
      </c>
      <c r="J6375" s="604" t="s">
        <v>612</v>
      </c>
      <c r="K6375" s="604" t="s">
        <v>197</v>
      </c>
      <c r="L6375" s="604" t="s">
        <v>32</v>
      </c>
      <c r="M6375" s="612">
        <v>1698034800</v>
      </c>
    </row>
    <row r="6376" spans="1:13">
      <c r="A6376" s="604" t="s">
        <v>6191</v>
      </c>
      <c r="B6376" s="604" t="s">
        <v>1714</v>
      </c>
      <c r="C6376" s="604" t="s">
        <v>610</v>
      </c>
      <c r="D6376" s="590">
        <v>9681</v>
      </c>
      <c r="E6376" s="604" t="s">
        <v>801</v>
      </c>
      <c r="F6376" s="605" t="s">
        <v>611</v>
      </c>
      <c r="G6376" s="604" t="s">
        <v>298</v>
      </c>
      <c r="H6376" s="605" t="s">
        <v>41</v>
      </c>
      <c r="I6376" s="604" t="s">
        <v>636</v>
      </c>
      <c r="J6376" s="604" t="s">
        <v>612</v>
      </c>
      <c r="K6376" s="604" t="s">
        <v>198</v>
      </c>
      <c r="L6376" s="604" t="s">
        <v>34</v>
      </c>
      <c r="M6376" s="612">
        <v>2903623800</v>
      </c>
    </row>
    <row r="6377" spans="1:13">
      <c r="A6377" s="604" t="s">
        <v>6192</v>
      </c>
      <c r="B6377" s="604" t="s">
        <v>1715</v>
      </c>
      <c r="C6377" s="604" t="s">
        <v>610</v>
      </c>
      <c r="D6377" s="590">
        <v>9681</v>
      </c>
      <c r="E6377" s="604" t="s">
        <v>801</v>
      </c>
      <c r="F6377" s="605" t="s">
        <v>611</v>
      </c>
      <c r="G6377" s="604" t="s">
        <v>298</v>
      </c>
      <c r="H6377" s="605" t="s">
        <v>41</v>
      </c>
      <c r="I6377" s="604" t="s">
        <v>636</v>
      </c>
      <c r="J6377" s="604" t="s">
        <v>612</v>
      </c>
      <c r="K6377" s="604" t="s">
        <v>197</v>
      </c>
      <c r="L6377" s="604" t="s">
        <v>34</v>
      </c>
      <c r="M6377" s="612">
        <v>3056453400</v>
      </c>
    </row>
    <row r="6378" spans="1:13">
      <c r="A6378" s="604" t="s">
        <v>6195</v>
      </c>
      <c r="B6378" s="604" t="s">
        <v>1718</v>
      </c>
      <c r="C6378" s="604" t="s">
        <v>610</v>
      </c>
      <c r="D6378" s="590">
        <v>9681</v>
      </c>
      <c r="E6378" s="604" t="s">
        <v>801</v>
      </c>
      <c r="F6378" s="605" t="s">
        <v>611</v>
      </c>
      <c r="G6378" s="604" t="s">
        <v>298</v>
      </c>
      <c r="H6378" s="605" t="s">
        <v>41</v>
      </c>
      <c r="I6378" s="604" t="s">
        <v>636</v>
      </c>
      <c r="J6378" s="604" t="s">
        <v>612</v>
      </c>
      <c r="K6378" s="604" t="s">
        <v>198</v>
      </c>
      <c r="L6378" s="604" t="s">
        <v>218</v>
      </c>
      <c r="M6378" s="612">
        <v>4113463200</v>
      </c>
    </row>
    <row r="6379" spans="1:13">
      <c r="A6379" s="604" t="s">
        <v>6196</v>
      </c>
      <c r="B6379" s="604" t="s">
        <v>1719</v>
      </c>
      <c r="C6379" s="604" t="s">
        <v>610</v>
      </c>
      <c r="D6379" s="590">
        <v>9681</v>
      </c>
      <c r="E6379" s="604" t="s">
        <v>801</v>
      </c>
      <c r="F6379" s="605" t="s">
        <v>611</v>
      </c>
      <c r="G6379" s="604" t="s">
        <v>298</v>
      </c>
      <c r="H6379" s="605" t="s">
        <v>41</v>
      </c>
      <c r="I6379" s="604" t="s">
        <v>636</v>
      </c>
      <c r="J6379" s="604" t="s">
        <v>612</v>
      </c>
      <c r="K6379" s="604" t="s">
        <v>197</v>
      </c>
      <c r="L6379" s="604" t="s">
        <v>218</v>
      </c>
      <c r="M6379" s="612">
        <v>4329956400</v>
      </c>
    </row>
    <row r="6380" spans="1:13">
      <c r="A6380" s="603" t="s">
        <v>6199</v>
      </c>
      <c r="B6380" s="603" t="s">
        <v>1722</v>
      </c>
      <c r="C6380" s="603" t="s">
        <v>610</v>
      </c>
      <c r="D6380" s="590">
        <v>9682</v>
      </c>
      <c r="E6380" s="603" t="s">
        <v>816</v>
      </c>
      <c r="F6380" s="605" t="s">
        <v>611</v>
      </c>
      <c r="G6380" s="603" t="s">
        <v>298</v>
      </c>
      <c r="H6380" s="605" t="s">
        <v>41</v>
      </c>
      <c r="I6380" s="603" t="s">
        <v>636</v>
      </c>
      <c r="J6380" s="603" t="s">
        <v>612</v>
      </c>
      <c r="K6380" s="603" t="s">
        <v>198</v>
      </c>
      <c r="L6380" s="603" t="s">
        <v>32</v>
      </c>
      <c r="M6380" s="611">
        <v>1909330500</v>
      </c>
    </row>
    <row r="6381" spans="1:13">
      <c r="A6381" s="603" t="s">
        <v>6200</v>
      </c>
      <c r="B6381" s="603" t="s">
        <v>1723</v>
      </c>
      <c r="C6381" s="603" t="s">
        <v>610</v>
      </c>
      <c r="D6381" s="590">
        <v>9682</v>
      </c>
      <c r="E6381" s="603" t="s">
        <v>816</v>
      </c>
      <c r="F6381" s="605" t="s">
        <v>611</v>
      </c>
      <c r="G6381" s="603" t="s">
        <v>298</v>
      </c>
      <c r="H6381" s="605" t="s">
        <v>41</v>
      </c>
      <c r="I6381" s="603" t="s">
        <v>636</v>
      </c>
      <c r="J6381" s="603" t="s">
        <v>612</v>
      </c>
      <c r="K6381" s="603" t="s">
        <v>197</v>
      </c>
      <c r="L6381" s="603" t="s">
        <v>32</v>
      </c>
      <c r="M6381" s="611">
        <v>1996117200</v>
      </c>
    </row>
    <row r="6382" spans="1:13">
      <c r="A6382" s="603" t="s">
        <v>6197</v>
      </c>
      <c r="B6382" s="603" t="s">
        <v>1720</v>
      </c>
      <c r="C6382" s="603" t="s">
        <v>610</v>
      </c>
      <c r="D6382" s="590">
        <v>9682</v>
      </c>
      <c r="E6382" s="603" t="s">
        <v>816</v>
      </c>
      <c r="F6382" s="605" t="s">
        <v>611</v>
      </c>
      <c r="G6382" s="603" t="s">
        <v>298</v>
      </c>
      <c r="H6382" s="605" t="s">
        <v>41</v>
      </c>
      <c r="I6382" s="603" t="s">
        <v>636</v>
      </c>
      <c r="J6382" s="603" t="s">
        <v>612</v>
      </c>
      <c r="K6382" s="603" t="s">
        <v>198</v>
      </c>
      <c r="L6382" s="603" t="s">
        <v>34</v>
      </c>
      <c r="M6382" s="611">
        <v>3490802700</v>
      </c>
    </row>
    <row r="6383" spans="1:13">
      <c r="A6383" s="603" t="s">
        <v>6198</v>
      </c>
      <c r="B6383" s="603" t="s">
        <v>1721</v>
      </c>
      <c r="C6383" s="603" t="s">
        <v>610</v>
      </c>
      <c r="D6383" s="590">
        <v>9682</v>
      </c>
      <c r="E6383" s="603" t="s">
        <v>816</v>
      </c>
      <c r="F6383" s="605" t="s">
        <v>611</v>
      </c>
      <c r="G6383" s="603" t="s">
        <v>298</v>
      </c>
      <c r="H6383" s="605" t="s">
        <v>41</v>
      </c>
      <c r="I6383" s="603" t="s">
        <v>636</v>
      </c>
      <c r="J6383" s="603" t="s">
        <v>612</v>
      </c>
      <c r="K6383" s="603" t="s">
        <v>197</v>
      </c>
      <c r="L6383" s="603" t="s">
        <v>34</v>
      </c>
      <c r="M6383" s="611">
        <v>3664376100</v>
      </c>
    </row>
    <row r="6384" spans="1:13">
      <c r="A6384" s="603" t="s">
        <v>6201</v>
      </c>
      <c r="B6384" s="603" t="s">
        <v>1724</v>
      </c>
      <c r="C6384" s="603" t="s">
        <v>610</v>
      </c>
      <c r="D6384" s="590">
        <v>9682</v>
      </c>
      <c r="E6384" s="603" t="s">
        <v>816</v>
      </c>
      <c r="F6384" s="605" t="s">
        <v>611</v>
      </c>
      <c r="G6384" s="603" t="s">
        <v>298</v>
      </c>
      <c r="H6384" s="605" t="s">
        <v>41</v>
      </c>
      <c r="I6384" s="603" t="s">
        <v>636</v>
      </c>
      <c r="J6384" s="603" t="s">
        <v>612</v>
      </c>
      <c r="K6384" s="603" t="s">
        <v>198</v>
      </c>
      <c r="L6384" s="603" t="s">
        <v>218</v>
      </c>
      <c r="M6384" s="611">
        <v>4836978300</v>
      </c>
    </row>
    <row r="6385" spans="1:13">
      <c r="A6385" s="603" t="s">
        <v>6202</v>
      </c>
      <c r="B6385" s="603" t="s">
        <v>1725</v>
      </c>
      <c r="C6385" s="603" t="s">
        <v>610</v>
      </c>
      <c r="D6385" s="590">
        <v>9682</v>
      </c>
      <c r="E6385" s="603" t="s">
        <v>816</v>
      </c>
      <c r="F6385" s="605" t="s">
        <v>611</v>
      </c>
      <c r="G6385" s="603" t="s">
        <v>298</v>
      </c>
      <c r="H6385" s="605" t="s">
        <v>41</v>
      </c>
      <c r="I6385" s="603" t="s">
        <v>636</v>
      </c>
      <c r="J6385" s="603" t="s">
        <v>612</v>
      </c>
      <c r="K6385" s="603" t="s">
        <v>197</v>
      </c>
      <c r="L6385" s="603" t="s">
        <v>218</v>
      </c>
      <c r="M6385" s="611">
        <v>5091563400</v>
      </c>
    </row>
    <row r="6386" spans="1:13">
      <c r="A6386" s="250" t="s">
        <v>6208</v>
      </c>
      <c r="B6386" s="250" t="s">
        <v>1731</v>
      </c>
      <c r="C6386" s="250" t="s">
        <v>920</v>
      </c>
      <c r="D6386" s="590">
        <v>9683</v>
      </c>
      <c r="E6386" s="250" t="s">
        <v>978</v>
      </c>
      <c r="F6386" s="250" t="s">
        <v>611</v>
      </c>
      <c r="G6386" s="250" t="s">
        <v>298</v>
      </c>
      <c r="H6386" s="250" t="s">
        <v>41</v>
      </c>
      <c r="I6386" s="603" t="s">
        <v>636</v>
      </c>
      <c r="J6386" s="250" t="s">
        <v>612</v>
      </c>
      <c r="K6386" s="250" t="s">
        <v>198</v>
      </c>
      <c r="L6386" s="250" t="s">
        <v>32</v>
      </c>
      <c r="M6386" s="437">
        <v>361930800</v>
      </c>
    </row>
    <row r="6387" spans="1:13">
      <c r="A6387" s="250" t="s">
        <v>6209</v>
      </c>
      <c r="B6387" s="250" t="s">
        <v>1732</v>
      </c>
      <c r="C6387" s="250" t="s">
        <v>920</v>
      </c>
      <c r="D6387" s="590">
        <v>9683</v>
      </c>
      <c r="E6387" s="250" t="s">
        <v>978</v>
      </c>
      <c r="F6387" s="250" t="s">
        <v>611</v>
      </c>
      <c r="G6387" s="250" t="s">
        <v>298</v>
      </c>
      <c r="H6387" s="250" t="s">
        <v>41</v>
      </c>
      <c r="I6387" s="603" t="s">
        <v>636</v>
      </c>
      <c r="J6387" s="250" t="s">
        <v>612</v>
      </c>
      <c r="K6387" s="250" t="s">
        <v>197</v>
      </c>
      <c r="L6387" s="250" t="s">
        <v>32</v>
      </c>
      <c r="M6387" s="437">
        <v>380988300</v>
      </c>
    </row>
    <row r="6388" spans="1:13">
      <c r="A6388" s="250" t="s">
        <v>6206</v>
      </c>
      <c r="B6388" s="250" t="s">
        <v>1729</v>
      </c>
      <c r="C6388" s="250" t="s">
        <v>920</v>
      </c>
      <c r="D6388" s="590">
        <v>9683</v>
      </c>
      <c r="E6388" s="250" t="s">
        <v>978</v>
      </c>
      <c r="F6388" s="250" t="s">
        <v>611</v>
      </c>
      <c r="G6388" s="250" t="s">
        <v>298</v>
      </c>
      <c r="H6388" s="250" t="s">
        <v>41</v>
      </c>
      <c r="I6388" s="603" t="s">
        <v>636</v>
      </c>
      <c r="J6388" s="250" t="s">
        <v>612</v>
      </c>
      <c r="K6388" s="250" t="s">
        <v>198</v>
      </c>
      <c r="L6388" s="250" t="s">
        <v>34</v>
      </c>
      <c r="M6388" s="437">
        <v>651512400</v>
      </c>
    </row>
    <row r="6389" spans="1:13">
      <c r="A6389" s="250" t="s">
        <v>6207</v>
      </c>
      <c r="B6389" s="250" t="s">
        <v>1730</v>
      </c>
      <c r="C6389" s="250" t="s">
        <v>920</v>
      </c>
      <c r="D6389" s="590">
        <v>9683</v>
      </c>
      <c r="E6389" s="250" t="s">
        <v>978</v>
      </c>
      <c r="F6389" s="250" t="s">
        <v>611</v>
      </c>
      <c r="G6389" s="250" t="s">
        <v>298</v>
      </c>
      <c r="H6389" s="250" t="s">
        <v>41</v>
      </c>
      <c r="I6389" s="603" t="s">
        <v>636</v>
      </c>
      <c r="J6389" s="250" t="s">
        <v>612</v>
      </c>
      <c r="K6389" s="250" t="s">
        <v>197</v>
      </c>
      <c r="L6389" s="250" t="s">
        <v>34</v>
      </c>
      <c r="M6389" s="437">
        <v>685792800</v>
      </c>
    </row>
    <row r="6390" spans="1:13">
      <c r="A6390" s="250" t="s">
        <v>6210</v>
      </c>
      <c r="B6390" s="250" t="s">
        <v>1733</v>
      </c>
      <c r="C6390" s="250" t="s">
        <v>920</v>
      </c>
      <c r="D6390" s="590">
        <v>9683</v>
      </c>
      <c r="E6390" s="250" t="s">
        <v>978</v>
      </c>
      <c r="F6390" s="250" t="s">
        <v>611</v>
      </c>
      <c r="G6390" s="250" t="s">
        <v>298</v>
      </c>
      <c r="H6390" s="250" t="s">
        <v>41</v>
      </c>
      <c r="I6390" s="603" t="s">
        <v>636</v>
      </c>
      <c r="J6390" s="250" t="s">
        <v>612</v>
      </c>
      <c r="K6390" s="250" t="s">
        <v>198</v>
      </c>
      <c r="L6390" s="250" t="s">
        <v>218</v>
      </c>
      <c r="M6390" s="437">
        <v>922036500</v>
      </c>
    </row>
    <row r="6391" spans="1:13">
      <c r="A6391" s="250" t="s">
        <v>6211</v>
      </c>
      <c r="B6391" s="250" t="s">
        <v>1734</v>
      </c>
      <c r="C6391" s="250" t="s">
        <v>920</v>
      </c>
      <c r="D6391" s="590">
        <v>9683</v>
      </c>
      <c r="E6391" s="250" t="s">
        <v>978</v>
      </c>
      <c r="F6391" s="250" t="s">
        <v>611</v>
      </c>
      <c r="G6391" s="250" t="s">
        <v>298</v>
      </c>
      <c r="H6391" s="250" t="s">
        <v>41</v>
      </c>
      <c r="I6391" s="603" t="s">
        <v>636</v>
      </c>
      <c r="J6391" s="250" t="s">
        <v>612</v>
      </c>
      <c r="K6391" s="250" t="s">
        <v>197</v>
      </c>
      <c r="L6391" s="250" t="s">
        <v>218</v>
      </c>
      <c r="M6391" s="437">
        <v>971562900</v>
      </c>
    </row>
    <row r="6392" spans="1:13">
      <c r="A6392" s="250" t="s">
        <v>6265</v>
      </c>
      <c r="B6392" s="250" t="s">
        <v>1749</v>
      </c>
      <c r="C6392" s="250" t="s">
        <v>920</v>
      </c>
      <c r="D6392" s="590">
        <v>9684</v>
      </c>
      <c r="E6392" s="250" t="s">
        <v>1069</v>
      </c>
      <c r="F6392" s="250" t="s">
        <v>611</v>
      </c>
      <c r="G6392" s="250" t="s">
        <v>298</v>
      </c>
      <c r="H6392" s="250" t="s">
        <v>41</v>
      </c>
      <c r="I6392" s="235" t="s">
        <v>636</v>
      </c>
      <c r="J6392" s="250" t="s">
        <v>977</v>
      </c>
      <c r="K6392" s="250" t="s">
        <v>198</v>
      </c>
      <c r="L6392" s="250" t="s">
        <v>32</v>
      </c>
      <c r="M6392" s="437">
        <v>1107275400</v>
      </c>
    </row>
    <row r="6393" spans="1:13">
      <c r="A6393" s="250" t="s">
        <v>6266</v>
      </c>
      <c r="B6393" s="250" t="s">
        <v>1750</v>
      </c>
      <c r="C6393" s="250" t="s">
        <v>920</v>
      </c>
      <c r="D6393" s="590">
        <v>9684</v>
      </c>
      <c r="E6393" s="250" t="s">
        <v>1069</v>
      </c>
      <c r="F6393" s="250" t="s">
        <v>611</v>
      </c>
      <c r="G6393" s="250" t="s">
        <v>298</v>
      </c>
      <c r="H6393" s="250" t="s">
        <v>41</v>
      </c>
      <c r="I6393" s="235" t="s">
        <v>636</v>
      </c>
      <c r="J6393" s="250" t="s">
        <v>977</v>
      </c>
      <c r="K6393" s="250" t="s">
        <v>197</v>
      </c>
      <c r="L6393" s="250" t="s">
        <v>32</v>
      </c>
      <c r="M6393" s="437">
        <v>1165556700</v>
      </c>
    </row>
    <row r="6394" spans="1:13">
      <c r="A6394" s="250" t="s">
        <v>6263</v>
      </c>
      <c r="B6394" s="250" t="s">
        <v>1747</v>
      </c>
      <c r="C6394" s="250" t="s">
        <v>920</v>
      </c>
      <c r="D6394" s="590">
        <v>9684</v>
      </c>
      <c r="E6394" s="250" t="s">
        <v>1069</v>
      </c>
      <c r="F6394" s="250" t="s">
        <v>611</v>
      </c>
      <c r="G6394" s="250" t="s">
        <v>298</v>
      </c>
      <c r="H6394" s="250" t="s">
        <v>41</v>
      </c>
      <c r="I6394" s="235" t="s">
        <v>636</v>
      </c>
      <c r="J6394" s="250" t="s">
        <v>977</v>
      </c>
      <c r="K6394" s="250" t="s">
        <v>198</v>
      </c>
      <c r="L6394" s="250" t="s">
        <v>34</v>
      </c>
      <c r="M6394" s="437">
        <v>1993114200</v>
      </c>
    </row>
    <row r="6395" spans="1:13">
      <c r="A6395" s="409" t="s">
        <v>6264</v>
      </c>
      <c r="B6395" s="409" t="s">
        <v>1748</v>
      </c>
      <c r="C6395" s="409" t="s">
        <v>920</v>
      </c>
      <c r="D6395" s="741">
        <v>9684</v>
      </c>
      <c r="E6395" s="409" t="s">
        <v>1069</v>
      </c>
      <c r="F6395" s="409" t="s">
        <v>611</v>
      </c>
      <c r="G6395" s="409" t="s">
        <v>298</v>
      </c>
      <c r="H6395" s="409" t="s">
        <v>41</v>
      </c>
      <c r="I6395" s="235" t="s">
        <v>636</v>
      </c>
      <c r="J6395" s="409" t="s">
        <v>977</v>
      </c>
      <c r="K6395" s="409" t="s">
        <v>197</v>
      </c>
      <c r="L6395" s="409" t="s">
        <v>34</v>
      </c>
      <c r="M6395" s="414">
        <v>2098011300</v>
      </c>
    </row>
    <row r="6396" spans="1:13">
      <c r="A6396" s="409" t="s">
        <v>6267</v>
      </c>
      <c r="B6396" s="409" t="s">
        <v>1751</v>
      </c>
      <c r="C6396" s="409" t="s">
        <v>920</v>
      </c>
      <c r="D6396" s="741">
        <v>9684</v>
      </c>
      <c r="E6396" s="409" t="s">
        <v>1069</v>
      </c>
      <c r="F6396" s="409" t="s">
        <v>611</v>
      </c>
      <c r="G6396" s="409" t="s">
        <v>298</v>
      </c>
      <c r="H6396" s="409" t="s">
        <v>41</v>
      </c>
      <c r="I6396" s="235" t="s">
        <v>636</v>
      </c>
      <c r="J6396" s="409" t="s">
        <v>977</v>
      </c>
      <c r="K6396" s="409" t="s">
        <v>198</v>
      </c>
      <c r="L6396" s="409" t="s">
        <v>218</v>
      </c>
      <c r="M6396" s="414">
        <v>2823559200</v>
      </c>
    </row>
    <row r="6397" spans="1:13">
      <c r="A6397" s="409" t="s">
        <v>6268</v>
      </c>
      <c r="B6397" s="409" t="s">
        <v>1752</v>
      </c>
      <c r="C6397" s="409" t="s">
        <v>920</v>
      </c>
      <c r="D6397" s="741">
        <v>9684</v>
      </c>
      <c r="E6397" s="409" t="s">
        <v>1069</v>
      </c>
      <c r="F6397" s="409" t="s">
        <v>611</v>
      </c>
      <c r="G6397" s="409" t="s">
        <v>298</v>
      </c>
      <c r="H6397" s="409" t="s">
        <v>41</v>
      </c>
      <c r="I6397" s="235" t="s">
        <v>636</v>
      </c>
      <c r="J6397" s="409" t="s">
        <v>977</v>
      </c>
      <c r="K6397" s="409" t="s">
        <v>197</v>
      </c>
      <c r="L6397" s="409" t="s">
        <v>218</v>
      </c>
      <c r="M6397" s="414">
        <v>2972161500</v>
      </c>
    </row>
    <row r="6398" spans="1:13">
      <c r="A6398" s="739" t="s">
        <v>6151</v>
      </c>
      <c r="B6398" s="739" t="s">
        <v>1674</v>
      </c>
      <c r="C6398" s="739" t="s">
        <v>920</v>
      </c>
      <c r="D6398" s="741">
        <v>9685</v>
      </c>
      <c r="E6398" s="739" t="s">
        <v>1166</v>
      </c>
      <c r="F6398" s="739" t="s">
        <v>611</v>
      </c>
      <c r="G6398" s="739" t="s">
        <v>298</v>
      </c>
      <c r="H6398" s="739" t="s">
        <v>41</v>
      </c>
      <c r="I6398" s="235" t="s">
        <v>636</v>
      </c>
      <c r="J6398" s="739" t="s">
        <v>977</v>
      </c>
      <c r="K6398" s="739" t="s">
        <v>198</v>
      </c>
      <c r="L6398" s="739" t="s">
        <v>32</v>
      </c>
      <c r="M6398" s="748">
        <v>1236727800</v>
      </c>
    </row>
    <row r="6399" spans="1:13">
      <c r="A6399" s="739" t="s">
        <v>6152</v>
      </c>
      <c r="B6399" s="739" t="s">
        <v>1675</v>
      </c>
      <c r="C6399" s="739" t="s">
        <v>920</v>
      </c>
      <c r="D6399" s="741">
        <v>9685</v>
      </c>
      <c r="E6399" s="739" t="s">
        <v>1166</v>
      </c>
      <c r="F6399" s="739" t="s">
        <v>611</v>
      </c>
      <c r="G6399" s="739" t="s">
        <v>298</v>
      </c>
      <c r="H6399" s="739" t="s">
        <v>41</v>
      </c>
      <c r="I6399" s="235" t="s">
        <v>636</v>
      </c>
      <c r="J6399" s="739" t="s">
        <v>977</v>
      </c>
      <c r="K6399" s="739" t="s">
        <v>197</v>
      </c>
      <c r="L6399" s="739" t="s">
        <v>32</v>
      </c>
      <c r="M6399" s="748">
        <v>1301800500</v>
      </c>
    </row>
    <row r="6400" spans="1:13">
      <c r="A6400" s="739" t="s">
        <v>6149</v>
      </c>
      <c r="B6400" s="739" t="s">
        <v>1672</v>
      </c>
      <c r="C6400" s="739" t="s">
        <v>920</v>
      </c>
      <c r="D6400" s="741">
        <v>9685</v>
      </c>
      <c r="E6400" s="739" t="s">
        <v>1166</v>
      </c>
      <c r="F6400" s="739" t="s">
        <v>611</v>
      </c>
      <c r="G6400" s="739" t="s">
        <v>298</v>
      </c>
      <c r="H6400" s="739" t="s">
        <v>41</v>
      </c>
      <c r="I6400" s="235" t="s">
        <v>636</v>
      </c>
      <c r="J6400" s="739" t="s">
        <v>977</v>
      </c>
      <c r="K6400" s="739" t="s">
        <v>198</v>
      </c>
      <c r="L6400" s="739" t="s">
        <v>34</v>
      </c>
      <c r="M6400" s="748">
        <v>2226123900</v>
      </c>
    </row>
    <row r="6401" spans="1:13">
      <c r="A6401" s="739" t="s">
        <v>6150</v>
      </c>
      <c r="B6401" s="739" t="s">
        <v>1673</v>
      </c>
      <c r="C6401" s="739" t="s">
        <v>920</v>
      </c>
      <c r="D6401" s="741">
        <v>9685</v>
      </c>
      <c r="E6401" s="739" t="s">
        <v>1166</v>
      </c>
      <c r="F6401" s="739" t="s">
        <v>611</v>
      </c>
      <c r="G6401" s="739" t="s">
        <v>298</v>
      </c>
      <c r="H6401" s="739" t="s">
        <v>41</v>
      </c>
      <c r="I6401" s="235" t="s">
        <v>636</v>
      </c>
      <c r="J6401" s="739" t="s">
        <v>977</v>
      </c>
      <c r="K6401" s="739" t="s">
        <v>197</v>
      </c>
      <c r="L6401" s="739" t="s">
        <v>34</v>
      </c>
      <c r="M6401" s="748">
        <v>2343264000</v>
      </c>
    </row>
    <row r="6402" spans="1:13">
      <c r="A6402" s="739" t="s">
        <v>6153</v>
      </c>
      <c r="B6402" s="739" t="s">
        <v>1676</v>
      </c>
      <c r="C6402" s="739" t="s">
        <v>920</v>
      </c>
      <c r="D6402" s="741">
        <v>9685</v>
      </c>
      <c r="E6402" s="739" t="s">
        <v>1166</v>
      </c>
      <c r="F6402" s="739" t="s">
        <v>611</v>
      </c>
      <c r="G6402" s="739" t="s">
        <v>298</v>
      </c>
      <c r="H6402" s="739" t="s">
        <v>41</v>
      </c>
      <c r="I6402" s="235" t="s">
        <v>636</v>
      </c>
      <c r="J6402" s="739" t="s">
        <v>977</v>
      </c>
      <c r="K6402" s="739" t="s">
        <v>198</v>
      </c>
      <c r="L6402" s="739" t="s">
        <v>218</v>
      </c>
      <c r="M6402" s="748">
        <v>3160819200</v>
      </c>
    </row>
    <row r="6403" spans="1:13">
      <c r="A6403" s="739" t="s">
        <v>6154</v>
      </c>
      <c r="B6403" s="739" t="s">
        <v>1677</v>
      </c>
      <c r="C6403" s="739" t="s">
        <v>920</v>
      </c>
      <c r="D6403" s="741">
        <v>9685</v>
      </c>
      <c r="E6403" s="739" t="s">
        <v>1166</v>
      </c>
      <c r="F6403" s="739" t="s">
        <v>611</v>
      </c>
      <c r="G6403" s="739" t="s">
        <v>298</v>
      </c>
      <c r="H6403" s="739" t="s">
        <v>41</v>
      </c>
      <c r="I6403" s="235" t="s">
        <v>636</v>
      </c>
      <c r="J6403" s="739" t="s">
        <v>977</v>
      </c>
      <c r="K6403" s="739" t="s">
        <v>197</v>
      </c>
      <c r="L6403" s="739" t="s">
        <v>218</v>
      </c>
      <c r="M6403" s="748">
        <v>3319631700</v>
      </c>
    </row>
    <row r="6404" spans="1:13">
      <c r="A6404" s="739" t="s">
        <v>6033</v>
      </c>
      <c r="B6404" s="739" t="s">
        <v>1645</v>
      </c>
      <c r="C6404" s="739" t="s">
        <v>920</v>
      </c>
      <c r="D6404" s="741">
        <v>9686</v>
      </c>
      <c r="E6404" s="739" t="s">
        <v>1183</v>
      </c>
      <c r="F6404" s="739" t="s">
        <v>611</v>
      </c>
      <c r="G6404" s="739" t="s">
        <v>611</v>
      </c>
      <c r="H6404" s="739" t="s">
        <v>41</v>
      </c>
      <c r="I6404" s="235" t="s">
        <v>636</v>
      </c>
      <c r="J6404" s="739" t="s">
        <v>977</v>
      </c>
      <c r="K6404" s="739" t="s">
        <v>198</v>
      </c>
      <c r="L6404" s="739" t="s">
        <v>32</v>
      </c>
      <c r="M6404" s="748">
        <v>488842200</v>
      </c>
    </row>
    <row r="6405" spans="1:13">
      <c r="A6405" s="739" t="s">
        <v>6034</v>
      </c>
      <c r="B6405" s="739" t="s">
        <v>1646</v>
      </c>
      <c r="C6405" s="739" t="s">
        <v>920</v>
      </c>
      <c r="D6405" s="741">
        <v>9686</v>
      </c>
      <c r="E6405" s="739" t="s">
        <v>1183</v>
      </c>
      <c r="F6405" s="739" t="s">
        <v>611</v>
      </c>
      <c r="G6405" s="739" t="s">
        <v>611</v>
      </c>
      <c r="H6405" s="739" t="s">
        <v>41</v>
      </c>
      <c r="I6405" s="235" t="s">
        <v>636</v>
      </c>
      <c r="J6405" s="739" t="s">
        <v>977</v>
      </c>
      <c r="K6405" s="739" t="s">
        <v>197</v>
      </c>
      <c r="L6405" s="739" t="s">
        <v>32</v>
      </c>
      <c r="M6405" s="748">
        <v>514552500</v>
      </c>
    </row>
    <row r="6406" spans="1:13">
      <c r="A6406" s="739" t="s">
        <v>6031</v>
      </c>
      <c r="B6406" s="739" t="s">
        <v>1643</v>
      </c>
      <c r="C6406" s="739" t="s">
        <v>920</v>
      </c>
      <c r="D6406" s="741">
        <v>9686</v>
      </c>
      <c r="E6406" s="739" t="s">
        <v>1183</v>
      </c>
      <c r="F6406" s="739" t="s">
        <v>611</v>
      </c>
      <c r="G6406" s="739" t="s">
        <v>611</v>
      </c>
      <c r="H6406" s="739" t="s">
        <v>41</v>
      </c>
      <c r="I6406" s="235" t="s">
        <v>636</v>
      </c>
      <c r="J6406" s="739" t="s">
        <v>977</v>
      </c>
      <c r="K6406" s="739" t="s">
        <v>198</v>
      </c>
      <c r="L6406" s="739" t="s">
        <v>34</v>
      </c>
      <c r="M6406" s="748">
        <v>879902100</v>
      </c>
    </row>
    <row r="6407" spans="1:13">
      <c r="A6407" s="739" t="s">
        <v>6032</v>
      </c>
      <c r="B6407" s="739" t="s">
        <v>1644</v>
      </c>
      <c r="C6407" s="739" t="s">
        <v>920</v>
      </c>
      <c r="D6407" s="741">
        <v>9686</v>
      </c>
      <c r="E6407" s="739" t="s">
        <v>1183</v>
      </c>
      <c r="F6407" s="739" t="s">
        <v>611</v>
      </c>
      <c r="G6407" s="739" t="s">
        <v>611</v>
      </c>
      <c r="H6407" s="739" t="s">
        <v>41</v>
      </c>
      <c r="I6407" s="235" t="s">
        <v>636</v>
      </c>
      <c r="J6407" s="739" t="s">
        <v>977</v>
      </c>
      <c r="K6407" s="739" t="s">
        <v>197</v>
      </c>
      <c r="L6407" s="739" t="s">
        <v>34</v>
      </c>
      <c r="M6407" s="748">
        <v>926194500</v>
      </c>
    </row>
    <row r="6408" spans="1:13">
      <c r="A6408" s="739" t="s">
        <v>6035</v>
      </c>
      <c r="B6408" s="739" t="s">
        <v>1647</v>
      </c>
      <c r="C6408" s="739" t="s">
        <v>920</v>
      </c>
      <c r="D6408" s="741">
        <v>9686</v>
      </c>
      <c r="E6408" s="739" t="s">
        <v>1183</v>
      </c>
      <c r="F6408" s="739" t="s">
        <v>611</v>
      </c>
      <c r="G6408" s="739" t="s">
        <v>611</v>
      </c>
      <c r="H6408" s="739" t="s">
        <v>41</v>
      </c>
      <c r="I6408" s="235" t="s">
        <v>636</v>
      </c>
      <c r="J6408" s="739" t="s">
        <v>977</v>
      </c>
      <c r="K6408" s="739" t="s">
        <v>198</v>
      </c>
      <c r="L6408" s="739" t="s">
        <v>218</v>
      </c>
      <c r="M6408" s="748">
        <v>1246522200</v>
      </c>
    </row>
    <row r="6409" spans="1:13">
      <c r="A6409" s="739" t="s">
        <v>6036</v>
      </c>
      <c r="B6409" s="739" t="s">
        <v>1648</v>
      </c>
      <c r="C6409" s="739" t="s">
        <v>920</v>
      </c>
      <c r="D6409" s="741">
        <v>9686</v>
      </c>
      <c r="E6409" s="739" t="s">
        <v>1183</v>
      </c>
      <c r="F6409" s="739" t="s">
        <v>611</v>
      </c>
      <c r="G6409" s="739" t="s">
        <v>611</v>
      </c>
      <c r="H6409" s="739" t="s">
        <v>41</v>
      </c>
      <c r="I6409" s="235" t="s">
        <v>636</v>
      </c>
      <c r="J6409" s="739" t="s">
        <v>977</v>
      </c>
      <c r="K6409" s="739" t="s">
        <v>197</v>
      </c>
      <c r="L6409" s="739" t="s">
        <v>218</v>
      </c>
      <c r="M6409" s="748">
        <v>1312126200</v>
      </c>
    </row>
    <row r="6410" spans="1:13">
      <c r="A6410" s="739" t="s">
        <v>5973</v>
      </c>
      <c r="B6410" s="739" t="s">
        <v>1585</v>
      </c>
      <c r="C6410" s="739" t="s">
        <v>920</v>
      </c>
      <c r="D6410" s="741">
        <v>9704</v>
      </c>
      <c r="E6410" s="739" t="s">
        <v>1070</v>
      </c>
      <c r="F6410" s="739" t="s">
        <v>611</v>
      </c>
      <c r="G6410" s="739" t="s">
        <v>298</v>
      </c>
      <c r="H6410" s="739" t="s">
        <v>41</v>
      </c>
      <c r="I6410" s="235" t="s">
        <v>636</v>
      </c>
      <c r="J6410" s="739" t="s">
        <v>977</v>
      </c>
      <c r="K6410" s="739" t="s">
        <v>198</v>
      </c>
      <c r="L6410" s="739" t="s">
        <v>32</v>
      </c>
      <c r="M6410" s="748">
        <v>1107275400</v>
      </c>
    </row>
    <row r="6411" spans="1:13">
      <c r="A6411" s="739" t="s">
        <v>5974</v>
      </c>
      <c r="B6411" s="739" t="s">
        <v>1586</v>
      </c>
      <c r="C6411" s="739" t="s">
        <v>920</v>
      </c>
      <c r="D6411" s="741">
        <v>9704</v>
      </c>
      <c r="E6411" s="739" t="s">
        <v>1070</v>
      </c>
      <c r="F6411" s="739" t="s">
        <v>611</v>
      </c>
      <c r="G6411" s="739" t="s">
        <v>298</v>
      </c>
      <c r="H6411" s="739" t="s">
        <v>41</v>
      </c>
      <c r="I6411" s="235" t="s">
        <v>636</v>
      </c>
      <c r="J6411" s="739" t="s">
        <v>977</v>
      </c>
      <c r="K6411" s="739" t="s">
        <v>197</v>
      </c>
      <c r="L6411" s="739" t="s">
        <v>32</v>
      </c>
      <c r="M6411" s="748">
        <v>1165556700</v>
      </c>
    </row>
    <row r="6412" spans="1:13">
      <c r="A6412" s="409" t="s">
        <v>5971</v>
      </c>
      <c r="B6412" s="409" t="s">
        <v>1583</v>
      </c>
      <c r="C6412" s="409" t="s">
        <v>920</v>
      </c>
      <c r="D6412" s="741">
        <v>9704</v>
      </c>
      <c r="E6412" s="409" t="s">
        <v>1070</v>
      </c>
      <c r="F6412" s="409" t="s">
        <v>611</v>
      </c>
      <c r="G6412" s="409" t="s">
        <v>298</v>
      </c>
      <c r="H6412" s="409" t="s">
        <v>41</v>
      </c>
      <c r="I6412" s="235" t="s">
        <v>636</v>
      </c>
      <c r="J6412" s="409" t="s">
        <v>977</v>
      </c>
      <c r="K6412" s="409" t="s">
        <v>198</v>
      </c>
      <c r="L6412" s="409" t="s">
        <v>34</v>
      </c>
      <c r="M6412" s="414">
        <v>1993114200</v>
      </c>
    </row>
    <row r="6413" spans="1:13">
      <c r="A6413" s="409" t="s">
        <v>5972</v>
      </c>
      <c r="B6413" s="409" t="s">
        <v>1584</v>
      </c>
      <c r="C6413" s="409" t="s">
        <v>920</v>
      </c>
      <c r="D6413" s="741">
        <v>9704</v>
      </c>
      <c r="E6413" s="409" t="s">
        <v>1070</v>
      </c>
      <c r="F6413" s="409" t="s">
        <v>611</v>
      </c>
      <c r="G6413" s="409" t="s">
        <v>298</v>
      </c>
      <c r="H6413" s="409" t="s">
        <v>41</v>
      </c>
      <c r="I6413" s="235" t="s">
        <v>636</v>
      </c>
      <c r="J6413" s="409" t="s">
        <v>977</v>
      </c>
      <c r="K6413" s="409" t="s">
        <v>197</v>
      </c>
      <c r="L6413" s="409" t="s">
        <v>34</v>
      </c>
      <c r="M6413" s="414">
        <v>2098011300</v>
      </c>
    </row>
    <row r="6414" spans="1:13">
      <c r="A6414" s="409" t="s">
        <v>5975</v>
      </c>
      <c r="B6414" s="409" t="s">
        <v>1587</v>
      </c>
      <c r="C6414" s="409" t="s">
        <v>920</v>
      </c>
      <c r="D6414" s="741">
        <v>9704</v>
      </c>
      <c r="E6414" s="409" t="s">
        <v>1070</v>
      </c>
      <c r="F6414" s="409" t="s">
        <v>611</v>
      </c>
      <c r="G6414" s="409" t="s">
        <v>298</v>
      </c>
      <c r="H6414" s="409" t="s">
        <v>41</v>
      </c>
      <c r="I6414" s="235" t="s">
        <v>636</v>
      </c>
      <c r="J6414" s="409" t="s">
        <v>977</v>
      </c>
      <c r="K6414" s="409" t="s">
        <v>198</v>
      </c>
      <c r="L6414" s="409" t="s">
        <v>218</v>
      </c>
      <c r="M6414" s="414">
        <v>2823559200</v>
      </c>
    </row>
    <row r="6415" spans="1:13">
      <c r="A6415" s="409" t="s">
        <v>5976</v>
      </c>
      <c r="B6415" s="409" t="s">
        <v>1588</v>
      </c>
      <c r="C6415" s="409" t="s">
        <v>920</v>
      </c>
      <c r="D6415" s="741">
        <v>9704</v>
      </c>
      <c r="E6415" s="409" t="s">
        <v>1070</v>
      </c>
      <c r="F6415" s="409" t="s">
        <v>611</v>
      </c>
      <c r="G6415" s="409" t="s">
        <v>298</v>
      </c>
      <c r="H6415" s="409" t="s">
        <v>41</v>
      </c>
      <c r="I6415" s="235" t="s">
        <v>636</v>
      </c>
      <c r="J6415" s="409" t="s">
        <v>977</v>
      </c>
      <c r="K6415" s="409" t="s">
        <v>197</v>
      </c>
      <c r="L6415" s="409" t="s">
        <v>218</v>
      </c>
      <c r="M6415" s="414">
        <v>2972161500</v>
      </c>
    </row>
    <row r="6416" spans="1:13">
      <c r="A6416" s="409" t="s">
        <v>5979</v>
      </c>
      <c r="B6416" s="409" t="s">
        <v>1591</v>
      </c>
      <c r="C6416" s="409" t="s">
        <v>920</v>
      </c>
      <c r="D6416" s="741">
        <v>9705</v>
      </c>
      <c r="E6416" s="409" t="s">
        <v>1071</v>
      </c>
      <c r="F6416" s="409" t="s">
        <v>611</v>
      </c>
      <c r="G6416" s="409" t="s">
        <v>298</v>
      </c>
      <c r="H6416" s="409" t="s">
        <v>41</v>
      </c>
      <c r="I6416" s="235" t="s">
        <v>636</v>
      </c>
      <c r="J6416" s="409" t="s">
        <v>977</v>
      </c>
      <c r="K6416" s="409" t="s">
        <v>198</v>
      </c>
      <c r="L6416" s="409" t="s">
        <v>32</v>
      </c>
      <c r="M6416" s="414">
        <v>6274583700</v>
      </c>
    </row>
    <row r="6417" spans="1:13">
      <c r="A6417" s="409" t="s">
        <v>5980</v>
      </c>
      <c r="B6417" s="409" t="s">
        <v>1592</v>
      </c>
      <c r="C6417" s="409" t="s">
        <v>920</v>
      </c>
      <c r="D6417" s="741">
        <v>9705</v>
      </c>
      <c r="E6417" s="409" t="s">
        <v>1071</v>
      </c>
      <c r="F6417" s="409" t="s">
        <v>611</v>
      </c>
      <c r="G6417" s="409" t="s">
        <v>298</v>
      </c>
      <c r="H6417" s="409" t="s">
        <v>41</v>
      </c>
      <c r="I6417" s="235" t="s">
        <v>636</v>
      </c>
      <c r="J6417" s="409" t="s">
        <v>977</v>
      </c>
      <c r="K6417" s="409" t="s">
        <v>197</v>
      </c>
      <c r="L6417" s="409" t="s">
        <v>32</v>
      </c>
      <c r="M6417" s="414">
        <v>6604821300</v>
      </c>
    </row>
    <row r="6418" spans="1:13">
      <c r="A6418" s="409" t="s">
        <v>5977</v>
      </c>
      <c r="B6418" s="409" t="s">
        <v>1589</v>
      </c>
      <c r="C6418" s="409" t="s">
        <v>920</v>
      </c>
      <c r="D6418" s="741">
        <v>9705</v>
      </c>
      <c r="E6418" s="409" t="s">
        <v>1071</v>
      </c>
      <c r="F6418" s="409" t="s">
        <v>611</v>
      </c>
      <c r="G6418" s="409" t="s">
        <v>298</v>
      </c>
      <c r="H6418" s="409" t="s">
        <v>41</v>
      </c>
      <c r="I6418" s="235" t="s">
        <v>636</v>
      </c>
      <c r="J6418" s="409" t="s">
        <v>977</v>
      </c>
      <c r="K6418" s="409" t="s">
        <v>198</v>
      </c>
      <c r="L6418" s="409" t="s">
        <v>34</v>
      </c>
      <c r="M6418" s="414">
        <v>11294236800</v>
      </c>
    </row>
    <row r="6419" spans="1:13">
      <c r="A6419" s="409" t="s">
        <v>5978</v>
      </c>
      <c r="B6419" s="409" t="s">
        <v>1590</v>
      </c>
      <c r="C6419" s="409" t="s">
        <v>920</v>
      </c>
      <c r="D6419" s="741">
        <v>9705</v>
      </c>
      <c r="E6419" s="409" t="s">
        <v>1071</v>
      </c>
      <c r="F6419" s="409" t="s">
        <v>611</v>
      </c>
      <c r="G6419" s="409" t="s">
        <v>298</v>
      </c>
      <c r="H6419" s="409" t="s">
        <v>41</v>
      </c>
      <c r="I6419" s="235" t="s">
        <v>636</v>
      </c>
      <c r="J6419" s="409" t="s">
        <v>977</v>
      </c>
      <c r="K6419" s="409" t="s">
        <v>197</v>
      </c>
      <c r="L6419" s="409" t="s">
        <v>34</v>
      </c>
      <c r="M6419" s="414">
        <v>11888669100</v>
      </c>
    </row>
    <row r="6420" spans="1:13">
      <c r="A6420" s="409" t="s">
        <v>5981</v>
      </c>
      <c r="B6420" s="409" t="s">
        <v>1593</v>
      </c>
      <c r="C6420" s="409" t="s">
        <v>920</v>
      </c>
      <c r="D6420" s="741">
        <v>9705</v>
      </c>
      <c r="E6420" s="409" t="s">
        <v>1071</v>
      </c>
      <c r="F6420" s="409" t="s">
        <v>611</v>
      </c>
      <c r="G6420" s="409" t="s">
        <v>298</v>
      </c>
      <c r="H6420" s="409" t="s">
        <v>41</v>
      </c>
      <c r="I6420" s="235" t="s">
        <v>636</v>
      </c>
      <c r="J6420" s="409" t="s">
        <v>977</v>
      </c>
      <c r="K6420" s="409" t="s">
        <v>198</v>
      </c>
      <c r="L6420" s="409" t="s">
        <v>218</v>
      </c>
      <c r="M6420" s="414">
        <v>16000168800</v>
      </c>
    </row>
    <row r="6421" spans="1:13">
      <c r="A6421" s="409" t="s">
        <v>5982</v>
      </c>
      <c r="B6421" s="409" t="s">
        <v>1594</v>
      </c>
      <c r="C6421" s="409" t="s">
        <v>920</v>
      </c>
      <c r="D6421" s="741">
        <v>9705</v>
      </c>
      <c r="E6421" s="409" t="s">
        <v>1071</v>
      </c>
      <c r="F6421" s="409" t="s">
        <v>611</v>
      </c>
      <c r="G6421" s="409" t="s">
        <v>298</v>
      </c>
      <c r="H6421" s="409" t="s">
        <v>41</v>
      </c>
      <c r="I6421" s="235" t="s">
        <v>636</v>
      </c>
      <c r="J6421" s="409" t="s">
        <v>977</v>
      </c>
      <c r="K6421" s="409" t="s">
        <v>197</v>
      </c>
      <c r="L6421" s="409" t="s">
        <v>218</v>
      </c>
      <c r="M6421" s="414">
        <v>16842302400</v>
      </c>
    </row>
    <row r="6422" spans="1:13">
      <c r="A6422" s="409" t="s">
        <v>5985</v>
      </c>
      <c r="B6422" s="409" t="s">
        <v>1597</v>
      </c>
      <c r="C6422" s="409" t="s">
        <v>920</v>
      </c>
      <c r="D6422" s="741">
        <v>9706</v>
      </c>
      <c r="E6422" s="409" t="s">
        <v>1072</v>
      </c>
      <c r="F6422" s="409" t="s">
        <v>611</v>
      </c>
      <c r="G6422" s="409" t="s">
        <v>298</v>
      </c>
      <c r="H6422" s="409" t="s">
        <v>41</v>
      </c>
      <c r="I6422" s="235" t="s">
        <v>636</v>
      </c>
      <c r="J6422" s="409" t="s">
        <v>977</v>
      </c>
      <c r="K6422" s="409" t="s">
        <v>198</v>
      </c>
      <c r="L6422" s="409" t="s">
        <v>32</v>
      </c>
      <c r="M6422" s="414">
        <v>20300095200</v>
      </c>
    </row>
    <row r="6423" spans="1:13">
      <c r="A6423" s="409" t="s">
        <v>5986</v>
      </c>
      <c r="B6423" s="409" t="s">
        <v>1598</v>
      </c>
      <c r="C6423" s="409" t="s">
        <v>920</v>
      </c>
      <c r="D6423" s="741">
        <v>9706</v>
      </c>
      <c r="E6423" s="409" t="s">
        <v>1072</v>
      </c>
      <c r="F6423" s="409" t="s">
        <v>611</v>
      </c>
      <c r="G6423" s="409" t="s">
        <v>298</v>
      </c>
      <c r="H6423" s="409" t="s">
        <v>41</v>
      </c>
      <c r="I6423" s="235" t="s">
        <v>636</v>
      </c>
      <c r="J6423" s="409" t="s">
        <v>977</v>
      </c>
      <c r="K6423" s="409" t="s">
        <v>197</v>
      </c>
      <c r="L6423" s="409" t="s">
        <v>32</v>
      </c>
      <c r="M6423" s="414">
        <v>21368539500</v>
      </c>
    </row>
    <row r="6424" spans="1:13">
      <c r="A6424" s="409" t="s">
        <v>5983</v>
      </c>
      <c r="B6424" s="409" t="s">
        <v>1595</v>
      </c>
      <c r="C6424" s="409" t="s">
        <v>920</v>
      </c>
      <c r="D6424" s="741">
        <v>9706</v>
      </c>
      <c r="E6424" s="409" t="s">
        <v>1072</v>
      </c>
      <c r="F6424" s="409" t="s">
        <v>611</v>
      </c>
      <c r="G6424" s="409" t="s">
        <v>298</v>
      </c>
      <c r="H6424" s="409" t="s">
        <v>41</v>
      </c>
      <c r="I6424" s="235" t="s">
        <v>636</v>
      </c>
      <c r="J6424" s="409" t="s">
        <v>977</v>
      </c>
      <c r="K6424" s="409" t="s">
        <v>198</v>
      </c>
      <c r="L6424" s="409" t="s">
        <v>34</v>
      </c>
      <c r="M6424" s="414">
        <v>36540180600</v>
      </c>
    </row>
    <row r="6425" spans="1:13">
      <c r="A6425" s="409" t="s">
        <v>5984</v>
      </c>
      <c r="B6425" s="409" t="s">
        <v>1596</v>
      </c>
      <c r="C6425" s="409" t="s">
        <v>920</v>
      </c>
      <c r="D6425" s="741">
        <v>9706</v>
      </c>
      <c r="E6425" s="409" t="s">
        <v>1072</v>
      </c>
      <c r="F6425" s="409" t="s">
        <v>611</v>
      </c>
      <c r="G6425" s="409" t="s">
        <v>298</v>
      </c>
      <c r="H6425" s="409" t="s">
        <v>41</v>
      </c>
      <c r="I6425" s="235" t="s">
        <v>636</v>
      </c>
      <c r="J6425" s="409" t="s">
        <v>977</v>
      </c>
      <c r="K6425" s="409" t="s">
        <v>197</v>
      </c>
      <c r="L6425" s="409" t="s">
        <v>34</v>
      </c>
      <c r="M6425" s="414">
        <v>38463371100</v>
      </c>
    </row>
    <row r="6426" spans="1:13">
      <c r="A6426" s="409" t="s">
        <v>5987</v>
      </c>
      <c r="B6426" s="409" t="s">
        <v>1599</v>
      </c>
      <c r="C6426" s="409" t="s">
        <v>920</v>
      </c>
      <c r="D6426" s="741">
        <v>9706</v>
      </c>
      <c r="E6426" s="409" t="s">
        <v>1072</v>
      </c>
      <c r="F6426" s="409" t="s">
        <v>611</v>
      </c>
      <c r="G6426" s="409" t="s">
        <v>298</v>
      </c>
      <c r="H6426" s="409" t="s">
        <v>41</v>
      </c>
      <c r="I6426" s="235" t="s">
        <v>636</v>
      </c>
      <c r="J6426" s="409" t="s">
        <v>977</v>
      </c>
      <c r="K6426" s="409" t="s">
        <v>198</v>
      </c>
      <c r="L6426" s="409" t="s">
        <v>218</v>
      </c>
      <c r="M6426" s="414">
        <v>51765275100</v>
      </c>
    </row>
    <row r="6427" spans="1:13">
      <c r="A6427" s="409" t="s">
        <v>5988</v>
      </c>
      <c r="B6427" s="409" t="s">
        <v>1600</v>
      </c>
      <c r="C6427" s="409" t="s">
        <v>920</v>
      </c>
      <c r="D6427" s="741">
        <v>9706</v>
      </c>
      <c r="E6427" s="409" t="s">
        <v>1072</v>
      </c>
      <c r="F6427" s="409" t="s">
        <v>611</v>
      </c>
      <c r="G6427" s="409" t="s">
        <v>298</v>
      </c>
      <c r="H6427" s="409" t="s">
        <v>41</v>
      </c>
      <c r="I6427" s="235" t="s">
        <v>636</v>
      </c>
      <c r="J6427" s="409" t="s">
        <v>977</v>
      </c>
      <c r="K6427" s="409" t="s">
        <v>197</v>
      </c>
      <c r="L6427" s="409" t="s">
        <v>218</v>
      </c>
      <c r="M6427" s="414">
        <v>54489758400</v>
      </c>
    </row>
    <row r="6428" spans="1:13">
      <c r="A6428" s="409" t="s">
        <v>5991</v>
      </c>
      <c r="B6428" s="409" t="s">
        <v>1603</v>
      </c>
      <c r="C6428" s="409" t="s">
        <v>920</v>
      </c>
      <c r="D6428" s="741">
        <v>9707</v>
      </c>
      <c r="E6428" s="409" t="s">
        <v>1073</v>
      </c>
      <c r="F6428" s="409" t="s">
        <v>611</v>
      </c>
      <c r="G6428" s="409" t="s">
        <v>298</v>
      </c>
      <c r="H6428" s="409" t="s">
        <v>41</v>
      </c>
      <c r="I6428" s="235" t="s">
        <v>636</v>
      </c>
      <c r="J6428" s="409" t="s">
        <v>977</v>
      </c>
      <c r="K6428" s="409" t="s">
        <v>198</v>
      </c>
      <c r="L6428" s="409" t="s">
        <v>32</v>
      </c>
      <c r="M6428" s="414">
        <v>2768188500</v>
      </c>
    </row>
    <row r="6429" spans="1:13">
      <c r="A6429" s="409" t="s">
        <v>5992</v>
      </c>
      <c r="B6429" s="409" t="s">
        <v>1604</v>
      </c>
      <c r="C6429" s="409" t="s">
        <v>920</v>
      </c>
      <c r="D6429" s="741">
        <v>9707</v>
      </c>
      <c r="E6429" s="409" t="s">
        <v>1073</v>
      </c>
      <c r="F6429" s="409" t="s">
        <v>611</v>
      </c>
      <c r="G6429" s="409" t="s">
        <v>298</v>
      </c>
      <c r="H6429" s="409" t="s">
        <v>41</v>
      </c>
      <c r="I6429" s="235" t="s">
        <v>636</v>
      </c>
      <c r="J6429" s="409" t="s">
        <v>977</v>
      </c>
      <c r="K6429" s="409" t="s">
        <v>197</v>
      </c>
      <c r="L6429" s="409" t="s">
        <v>32</v>
      </c>
      <c r="M6429" s="414">
        <v>2913903300</v>
      </c>
    </row>
    <row r="6430" spans="1:13">
      <c r="A6430" s="409" t="s">
        <v>5989</v>
      </c>
      <c r="B6430" s="409" t="s">
        <v>1601</v>
      </c>
      <c r="C6430" s="409" t="s">
        <v>920</v>
      </c>
      <c r="D6430" s="741">
        <v>9707</v>
      </c>
      <c r="E6430" s="409" t="s">
        <v>1073</v>
      </c>
      <c r="F6430" s="409" t="s">
        <v>611</v>
      </c>
      <c r="G6430" s="409" t="s">
        <v>298</v>
      </c>
      <c r="H6430" s="409" t="s">
        <v>41</v>
      </c>
      <c r="I6430" s="235" t="s">
        <v>636</v>
      </c>
      <c r="J6430" s="409" t="s">
        <v>977</v>
      </c>
      <c r="K6430" s="409" t="s">
        <v>198</v>
      </c>
      <c r="L6430" s="409" t="s">
        <v>34</v>
      </c>
      <c r="M6430" s="414">
        <v>4982739300</v>
      </c>
    </row>
    <row r="6431" spans="1:13">
      <c r="A6431" s="409" t="s">
        <v>5990</v>
      </c>
      <c r="B6431" s="409" t="s">
        <v>1602</v>
      </c>
      <c r="C6431" s="409" t="s">
        <v>920</v>
      </c>
      <c r="D6431" s="741">
        <v>9707</v>
      </c>
      <c r="E6431" s="409" t="s">
        <v>1073</v>
      </c>
      <c r="F6431" s="409" t="s">
        <v>611</v>
      </c>
      <c r="G6431" s="409" t="s">
        <v>298</v>
      </c>
      <c r="H6431" s="409" t="s">
        <v>41</v>
      </c>
      <c r="I6431" s="235" t="s">
        <v>636</v>
      </c>
      <c r="J6431" s="409" t="s">
        <v>977</v>
      </c>
      <c r="K6431" s="409" t="s">
        <v>197</v>
      </c>
      <c r="L6431" s="409" t="s">
        <v>34</v>
      </c>
      <c r="M6431" s="414">
        <v>5245016700</v>
      </c>
    </row>
    <row r="6432" spans="1:13">
      <c r="A6432" s="409" t="s">
        <v>5993</v>
      </c>
      <c r="B6432" s="409" t="s">
        <v>1605</v>
      </c>
      <c r="C6432" s="409" t="s">
        <v>920</v>
      </c>
      <c r="D6432" s="741">
        <v>9707</v>
      </c>
      <c r="E6432" s="409" t="s">
        <v>1073</v>
      </c>
      <c r="F6432" s="409" t="s">
        <v>611</v>
      </c>
      <c r="G6432" s="409" t="s">
        <v>298</v>
      </c>
      <c r="H6432" s="409" t="s">
        <v>41</v>
      </c>
      <c r="I6432" s="235" t="s">
        <v>636</v>
      </c>
      <c r="J6432" s="409" t="s">
        <v>977</v>
      </c>
      <c r="K6432" s="409" t="s">
        <v>198</v>
      </c>
      <c r="L6432" s="409" t="s">
        <v>218</v>
      </c>
      <c r="M6432" s="414">
        <v>7058898000</v>
      </c>
    </row>
    <row r="6433" spans="1:13">
      <c r="A6433" s="409" t="s">
        <v>5994</v>
      </c>
      <c r="B6433" s="409" t="s">
        <v>1606</v>
      </c>
      <c r="C6433" s="409" t="s">
        <v>920</v>
      </c>
      <c r="D6433" s="741">
        <v>9707</v>
      </c>
      <c r="E6433" s="409" t="s">
        <v>1073</v>
      </c>
      <c r="F6433" s="409" t="s">
        <v>611</v>
      </c>
      <c r="G6433" s="409" t="s">
        <v>298</v>
      </c>
      <c r="H6433" s="409" t="s">
        <v>41</v>
      </c>
      <c r="I6433" s="235" t="s">
        <v>636</v>
      </c>
      <c r="J6433" s="409" t="s">
        <v>977</v>
      </c>
      <c r="K6433" s="409" t="s">
        <v>197</v>
      </c>
      <c r="L6433" s="409" t="s">
        <v>218</v>
      </c>
      <c r="M6433" s="414">
        <v>7430415300</v>
      </c>
    </row>
    <row r="6434" spans="1:13">
      <c r="A6434" s="409" t="s">
        <v>5997</v>
      </c>
      <c r="B6434" s="409" t="s">
        <v>1609</v>
      </c>
      <c r="C6434" s="409" t="s">
        <v>920</v>
      </c>
      <c r="D6434" s="741">
        <v>9708</v>
      </c>
      <c r="E6434" s="409" t="s">
        <v>1074</v>
      </c>
      <c r="F6434" s="409" t="s">
        <v>611</v>
      </c>
      <c r="G6434" s="409" t="s">
        <v>298</v>
      </c>
      <c r="H6434" s="409" t="s">
        <v>41</v>
      </c>
      <c r="I6434" s="235" t="s">
        <v>636</v>
      </c>
      <c r="J6434" s="409" t="s">
        <v>977</v>
      </c>
      <c r="K6434" s="409" t="s">
        <v>198</v>
      </c>
      <c r="L6434" s="409" t="s">
        <v>32</v>
      </c>
      <c r="M6434" s="414">
        <v>12918236100</v>
      </c>
    </row>
    <row r="6435" spans="1:13">
      <c r="A6435" s="409" t="s">
        <v>5998</v>
      </c>
      <c r="B6435" s="409" t="s">
        <v>1610</v>
      </c>
      <c r="C6435" s="409" t="s">
        <v>920</v>
      </c>
      <c r="D6435" s="741">
        <v>9708</v>
      </c>
      <c r="E6435" s="409" t="s">
        <v>1074</v>
      </c>
      <c r="F6435" s="409" t="s">
        <v>611</v>
      </c>
      <c r="G6435" s="409" t="s">
        <v>298</v>
      </c>
      <c r="H6435" s="409" t="s">
        <v>41</v>
      </c>
      <c r="I6435" s="235" t="s">
        <v>636</v>
      </c>
      <c r="J6435" s="409" t="s">
        <v>977</v>
      </c>
      <c r="K6435" s="409" t="s">
        <v>197</v>
      </c>
      <c r="L6435" s="409" t="s">
        <v>32</v>
      </c>
      <c r="M6435" s="414">
        <v>13598161500</v>
      </c>
    </row>
    <row r="6436" spans="1:13">
      <c r="A6436" s="409" t="s">
        <v>5995</v>
      </c>
      <c r="B6436" s="409" t="s">
        <v>1607</v>
      </c>
      <c r="C6436" s="409" t="s">
        <v>920</v>
      </c>
      <c r="D6436" s="741">
        <v>9708</v>
      </c>
      <c r="E6436" s="409" t="s">
        <v>1074</v>
      </c>
      <c r="F6436" s="409" t="s">
        <v>611</v>
      </c>
      <c r="G6436" s="409" t="s">
        <v>298</v>
      </c>
      <c r="H6436" s="409" t="s">
        <v>41</v>
      </c>
      <c r="I6436" s="235" t="s">
        <v>636</v>
      </c>
      <c r="J6436" s="409" t="s">
        <v>977</v>
      </c>
      <c r="K6436" s="409" t="s">
        <v>198</v>
      </c>
      <c r="L6436" s="409" t="s">
        <v>34</v>
      </c>
      <c r="M6436" s="414">
        <v>23252852700</v>
      </c>
    </row>
    <row r="6437" spans="1:13">
      <c r="A6437" s="409" t="s">
        <v>5996</v>
      </c>
      <c r="B6437" s="409" t="s">
        <v>1608</v>
      </c>
      <c r="C6437" s="409" t="s">
        <v>920</v>
      </c>
      <c r="D6437" s="741">
        <v>9708</v>
      </c>
      <c r="E6437" s="409" t="s">
        <v>1074</v>
      </c>
      <c r="F6437" s="409" t="s">
        <v>611</v>
      </c>
      <c r="G6437" s="409" t="s">
        <v>298</v>
      </c>
      <c r="H6437" s="409" t="s">
        <v>41</v>
      </c>
      <c r="I6437" s="235" t="s">
        <v>636</v>
      </c>
      <c r="J6437" s="409" t="s">
        <v>977</v>
      </c>
      <c r="K6437" s="409" t="s">
        <v>197</v>
      </c>
      <c r="L6437" s="409" t="s">
        <v>34</v>
      </c>
      <c r="M6437" s="414">
        <v>24476690700</v>
      </c>
    </row>
    <row r="6438" spans="1:13">
      <c r="A6438" s="409" t="s">
        <v>5999</v>
      </c>
      <c r="B6438" s="409" t="s">
        <v>1611</v>
      </c>
      <c r="C6438" s="409" t="s">
        <v>920</v>
      </c>
      <c r="D6438" s="741">
        <v>9708</v>
      </c>
      <c r="E6438" s="409" t="s">
        <v>1074</v>
      </c>
      <c r="F6438" s="409" t="s">
        <v>611</v>
      </c>
      <c r="G6438" s="409" t="s">
        <v>298</v>
      </c>
      <c r="H6438" s="409" t="s">
        <v>41</v>
      </c>
      <c r="I6438" s="235" t="s">
        <v>636</v>
      </c>
      <c r="J6438" s="409" t="s">
        <v>977</v>
      </c>
      <c r="K6438" s="409" t="s">
        <v>198</v>
      </c>
      <c r="L6438" s="409" t="s">
        <v>218</v>
      </c>
      <c r="M6438" s="414">
        <v>32941547100</v>
      </c>
    </row>
    <row r="6439" spans="1:13">
      <c r="A6439" s="409" t="s">
        <v>6000</v>
      </c>
      <c r="B6439" s="409" t="s">
        <v>1612</v>
      </c>
      <c r="C6439" s="409" t="s">
        <v>920</v>
      </c>
      <c r="D6439" s="741">
        <v>9708</v>
      </c>
      <c r="E6439" s="409" t="s">
        <v>1074</v>
      </c>
      <c r="F6439" s="409" t="s">
        <v>611</v>
      </c>
      <c r="G6439" s="409" t="s">
        <v>298</v>
      </c>
      <c r="H6439" s="409" t="s">
        <v>41</v>
      </c>
      <c r="I6439" s="235" t="s">
        <v>636</v>
      </c>
      <c r="J6439" s="409" t="s">
        <v>977</v>
      </c>
      <c r="K6439" s="409" t="s">
        <v>197</v>
      </c>
      <c r="L6439" s="409" t="s">
        <v>218</v>
      </c>
      <c r="M6439" s="414">
        <v>34675294500</v>
      </c>
    </row>
    <row r="6440" spans="1:13">
      <c r="A6440" s="409" t="s">
        <v>6003</v>
      </c>
      <c r="B6440" s="409" t="s">
        <v>1615</v>
      </c>
      <c r="C6440" s="409" t="s">
        <v>920</v>
      </c>
      <c r="D6440" s="741">
        <v>9709</v>
      </c>
      <c r="E6440" s="409" t="s">
        <v>1075</v>
      </c>
      <c r="F6440" s="409" t="s">
        <v>611</v>
      </c>
      <c r="G6440" s="409" t="s">
        <v>298</v>
      </c>
      <c r="H6440" s="409" t="s">
        <v>41</v>
      </c>
      <c r="I6440" s="235" t="s">
        <v>636</v>
      </c>
      <c r="J6440" s="409" t="s">
        <v>977</v>
      </c>
      <c r="K6440" s="409" t="s">
        <v>198</v>
      </c>
      <c r="L6440" s="409" t="s">
        <v>32</v>
      </c>
      <c r="M6440" s="414">
        <v>2509815000</v>
      </c>
    </row>
    <row r="6441" spans="1:13">
      <c r="A6441" s="409" t="s">
        <v>6004</v>
      </c>
      <c r="B6441" s="409" t="s">
        <v>1616</v>
      </c>
      <c r="C6441" s="409" t="s">
        <v>920</v>
      </c>
      <c r="D6441" s="741">
        <v>9709</v>
      </c>
      <c r="E6441" s="409" t="s">
        <v>1075</v>
      </c>
      <c r="F6441" s="409" t="s">
        <v>611</v>
      </c>
      <c r="G6441" s="409" t="s">
        <v>298</v>
      </c>
      <c r="H6441" s="409" t="s">
        <v>41</v>
      </c>
      <c r="I6441" s="235" t="s">
        <v>636</v>
      </c>
      <c r="J6441" s="409" t="s">
        <v>977</v>
      </c>
      <c r="K6441" s="409" t="s">
        <v>197</v>
      </c>
      <c r="L6441" s="409" t="s">
        <v>32</v>
      </c>
      <c r="M6441" s="414">
        <v>2641923900</v>
      </c>
    </row>
    <row r="6442" spans="1:13">
      <c r="A6442" s="409" t="s">
        <v>6001</v>
      </c>
      <c r="B6442" s="409" t="s">
        <v>1613</v>
      </c>
      <c r="C6442" s="409" t="s">
        <v>920</v>
      </c>
      <c r="D6442" s="741">
        <v>9709</v>
      </c>
      <c r="E6442" s="409" t="s">
        <v>1075</v>
      </c>
      <c r="F6442" s="409" t="s">
        <v>611</v>
      </c>
      <c r="G6442" s="409" t="s">
        <v>298</v>
      </c>
      <c r="H6442" s="409" t="s">
        <v>41</v>
      </c>
      <c r="I6442" s="235" t="s">
        <v>636</v>
      </c>
      <c r="J6442" s="409" t="s">
        <v>977</v>
      </c>
      <c r="K6442" s="409" t="s">
        <v>198</v>
      </c>
      <c r="L6442" s="409" t="s">
        <v>34</v>
      </c>
      <c r="M6442" s="414">
        <v>4517690100</v>
      </c>
    </row>
    <row r="6443" spans="1:13">
      <c r="A6443" s="409" t="s">
        <v>6002</v>
      </c>
      <c r="B6443" s="409" t="s">
        <v>1614</v>
      </c>
      <c r="C6443" s="409" t="s">
        <v>920</v>
      </c>
      <c r="D6443" s="741">
        <v>9709</v>
      </c>
      <c r="E6443" s="409" t="s">
        <v>1075</v>
      </c>
      <c r="F6443" s="409" t="s">
        <v>611</v>
      </c>
      <c r="G6443" s="409" t="s">
        <v>298</v>
      </c>
      <c r="H6443" s="409" t="s">
        <v>41</v>
      </c>
      <c r="I6443" s="235" t="s">
        <v>636</v>
      </c>
      <c r="J6443" s="409" t="s">
        <v>977</v>
      </c>
      <c r="K6443" s="409" t="s">
        <v>197</v>
      </c>
      <c r="L6443" s="409" t="s">
        <v>34</v>
      </c>
      <c r="M6443" s="414">
        <v>4755481500</v>
      </c>
    </row>
    <row r="6444" spans="1:13">
      <c r="A6444" s="409" t="s">
        <v>6005</v>
      </c>
      <c r="B6444" s="409" t="s">
        <v>1617</v>
      </c>
      <c r="C6444" s="409" t="s">
        <v>920</v>
      </c>
      <c r="D6444" s="741">
        <v>9709</v>
      </c>
      <c r="E6444" s="409" t="s">
        <v>1075</v>
      </c>
      <c r="F6444" s="409" t="s">
        <v>611</v>
      </c>
      <c r="G6444" s="409" t="s">
        <v>298</v>
      </c>
      <c r="H6444" s="409" t="s">
        <v>41</v>
      </c>
      <c r="I6444" s="235" t="s">
        <v>636</v>
      </c>
      <c r="J6444" s="409" t="s">
        <v>977</v>
      </c>
      <c r="K6444" s="409" t="s">
        <v>198</v>
      </c>
      <c r="L6444" s="409" t="s">
        <v>218</v>
      </c>
      <c r="M6444" s="414">
        <v>6400062900</v>
      </c>
    </row>
    <row r="6445" spans="1:13">
      <c r="A6445" s="409" t="s">
        <v>6006</v>
      </c>
      <c r="B6445" s="409" t="s">
        <v>1618</v>
      </c>
      <c r="C6445" s="409" t="s">
        <v>920</v>
      </c>
      <c r="D6445" s="741">
        <v>9709</v>
      </c>
      <c r="E6445" s="409" t="s">
        <v>1075</v>
      </c>
      <c r="F6445" s="409" t="s">
        <v>611</v>
      </c>
      <c r="G6445" s="409" t="s">
        <v>298</v>
      </c>
      <c r="H6445" s="409" t="s">
        <v>41</v>
      </c>
      <c r="I6445" s="235" t="s">
        <v>636</v>
      </c>
      <c r="J6445" s="409" t="s">
        <v>977</v>
      </c>
      <c r="K6445" s="409" t="s">
        <v>197</v>
      </c>
      <c r="L6445" s="409" t="s">
        <v>218</v>
      </c>
      <c r="M6445" s="414">
        <v>6736930200</v>
      </c>
    </row>
    <row r="6446" spans="1:13">
      <c r="A6446" s="409" t="s">
        <v>6009</v>
      </c>
      <c r="B6446" s="409" t="s">
        <v>1621</v>
      </c>
      <c r="C6446" s="409" t="s">
        <v>920</v>
      </c>
      <c r="D6446" s="741">
        <v>9711</v>
      </c>
      <c r="E6446" s="409" t="s">
        <v>1076</v>
      </c>
      <c r="F6446" s="409" t="s">
        <v>611</v>
      </c>
      <c r="G6446" s="409" t="s">
        <v>298</v>
      </c>
      <c r="H6446" s="409" t="s">
        <v>41</v>
      </c>
      <c r="I6446" s="235" t="s">
        <v>636</v>
      </c>
      <c r="J6446" s="409" t="s">
        <v>977</v>
      </c>
      <c r="K6446" s="409" t="s">
        <v>198</v>
      </c>
      <c r="L6446" s="409" t="s">
        <v>32</v>
      </c>
      <c r="M6446" s="414">
        <v>4133860500</v>
      </c>
    </row>
    <row r="6447" spans="1:13">
      <c r="A6447" s="409" t="s">
        <v>6010</v>
      </c>
      <c r="B6447" s="409" t="s">
        <v>1622</v>
      </c>
      <c r="C6447" s="409" t="s">
        <v>920</v>
      </c>
      <c r="D6447" s="741">
        <v>9711</v>
      </c>
      <c r="E6447" s="409" t="s">
        <v>1076</v>
      </c>
      <c r="F6447" s="409" t="s">
        <v>611</v>
      </c>
      <c r="G6447" s="409" t="s">
        <v>298</v>
      </c>
      <c r="H6447" s="409" t="s">
        <v>41</v>
      </c>
      <c r="I6447" s="235" t="s">
        <v>636</v>
      </c>
      <c r="J6447" s="409" t="s">
        <v>977</v>
      </c>
      <c r="K6447" s="409" t="s">
        <v>197</v>
      </c>
      <c r="L6447" s="409" t="s">
        <v>32</v>
      </c>
      <c r="M6447" s="414">
        <v>4351416300</v>
      </c>
    </row>
    <row r="6448" spans="1:13">
      <c r="A6448" s="409" t="s">
        <v>6007</v>
      </c>
      <c r="B6448" s="409" t="s">
        <v>1619</v>
      </c>
      <c r="C6448" s="409" t="s">
        <v>920</v>
      </c>
      <c r="D6448" s="741">
        <v>9711</v>
      </c>
      <c r="E6448" s="409" t="s">
        <v>1076</v>
      </c>
      <c r="F6448" s="409" t="s">
        <v>611</v>
      </c>
      <c r="G6448" s="409" t="s">
        <v>298</v>
      </c>
      <c r="H6448" s="409" t="s">
        <v>41</v>
      </c>
      <c r="I6448" s="235" t="s">
        <v>636</v>
      </c>
      <c r="J6448" s="409" t="s">
        <v>977</v>
      </c>
      <c r="K6448" s="409" t="s">
        <v>198</v>
      </c>
      <c r="L6448" s="409" t="s">
        <v>34</v>
      </c>
      <c r="M6448" s="414">
        <v>7440902700</v>
      </c>
    </row>
    <row r="6449" spans="1:13">
      <c r="A6449" s="409" t="s">
        <v>6008</v>
      </c>
      <c r="B6449" s="409" t="s">
        <v>1620</v>
      </c>
      <c r="C6449" s="409" t="s">
        <v>920</v>
      </c>
      <c r="D6449" s="741">
        <v>9711</v>
      </c>
      <c r="E6449" s="409" t="s">
        <v>1076</v>
      </c>
      <c r="F6449" s="409" t="s">
        <v>611</v>
      </c>
      <c r="G6449" s="409" t="s">
        <v>298</v>
      </c>
      <c r="H6449" s="409" t="s">
        <v>41</v>
      </c>
      <c r="I6449" s="235" t="s">
        <v>636</v>
      </c>
      <c r="J6449" s="409" t="s">
        <v>977</v>
      </c>
      <c r="K6449" s="409" t="s">
        <v>197</v>
      </c>
      <c r="L6449" s="409" t="s">
        <v>34</v>
      </c>
      <c r="M6449" s="414">
        <v>7832540100</v>
      </c>
    </row>
    <row r="6450" spans="1:13">
      <c r="A6450" s="409" t="s">
        <v>6011</v>
      </c>
      <c r="B6450" s="409" t="s">
        <v>1623</v>
      </c>
      <c r="C6450" s="409" t="s">
        <v>920</v>
      </c>
      <c r="D6450" s="741">
        <v>9711</v>
      </c>
      <c r="E6450" s="409" t="s">
        <v>1076</v>
      </c>
      <c r="F6450" s="409" t="s">
        <v>611</v>
      </c>
      <c r="G6450" s="409" t="s">
        <v>298</v>
      </c>
      <c r="H6450" s="409" t="s">
        <v>41</v>
      </c>
      <c r="I6450" s="235" t="s">
        <v>636</v>
      </c>
      <c r="J6450" s="409" t="s">
        <v>977</v>
      </c>
      <c r="K6450" s="409" t="s">
        <v>198</v>
      </c>
      <c r="L6450" s="409" t="s">
        <v>218</v>
      </c>
      <c r="M6450" s="414">
        <v>10541292300</v>
      </c>
    </row>
    <row r="6451" spans="1:13">
      <c r="A6451" s="409" t="s">
        <v>6012</v>
      </c>
      <c r="B6451" s="409" t="s">
        <v>1624</v>
      </c>
      <c r="C6451" s="409" t="s">
        <v>920</v>
      </c>
      <c r="D6451" s="741">
        <v>9711</v>
      </c>
      <c r="E6451" s="409" t="s">
        <v>1076</v>
      </c>
      <c r="F6451" s="409" t="s">
        <v>611</v>
      </c>
      <c r="G6451" s="409" t="s">
        <v>298</v>
      </c>
      <c r="H6451" s="409" t="s">
        <v>41</v>
      </c>
      <c r="I6451" s="235" t="s">
        <v>636</v>
      </c>
      <c r="J6451" s="409" t="s">
        <v>977</v>
      </c>
      <c r="K6451" s="409" t="s">
        <v>197</v>
      </c>
      <c r="L6451" s="409" t="s">
        <v>218</v>
      </c>
      <c r="M6451" s="414">
        <v>11096085000</v>
      </c>
    </row>
    <row r="6452" spans="1:13">
      <c r="A6452" s="409" t="s">
        <v>6015</v>
      </c>
      <c r="B6452" s="409" t="s">
        <v>1627</v>
      </c>
      <c r="C6452" s="409" t="s">
        <v>920</v>
      </c>
      <c r="D6452" s="741">
        <v>9712</v>
      </c>
      <c r="E6452" s="409" t="s">
        <v>1077</v>
      </c>
      <c r="F6452" s="409" t="s">
        <v>611</v>
      </c>
      <c r="G6452" s="409" t="s">
        <v>298</v>
      </c>
      <c r="H6452" s="409" t="s">
        <v>41</v>
      </c>
      <c r="I6452" s="235" t="s">
        <v>636</v>
      </c>
      <c r="J6452" s="409" t="s">
        <v>977</v>
      </c>
      <c r="K6452" s="409" t="s">
        <v>198</v>
      </c>
      <c r="L6452" s="409" t="s">
        <v>32</v>
      </c>
      <c r="M6452" s="414">
        <v>5757859800</v>
      </c>
    </row>
    <row r="6453" spans="1:13">
      <c r="A6453" s="409" t="s">
        <v>6016</v>
      </c>
      <c r="B6453" s="409" t="s">
        <v>1628</v>
      </c>
      <c r="C6453" s="409" t="s">
        <v>920</v>
      </c>
      <c r="D6453" s="741">
        <v>9712</v>
      </c>
      <c r="E6453" s="409" t="s">
        <v>1077</v>
      </c>
      <c r="F6453" s="409" t="s">
        <v>611</v>
      </c>
      <c r="G6453" s="409" t="s">
        <v>298</v>
      </c>
      <c r="H6453" s="409" t="s">
        <v>41</v>
      </c>
      <c r="I6453" s="235" t="s">
        <v>636</v>
      </c>
      <c r="J6453" s="409" t="s">
        <v>977</v>
      </c>
      <c r="K6453" s="409" t="s">
        <v>197</v>
      </c>
      <c r="L6453" s="409" t="s">
        <v>32</v>
      </c>
      <c r="M6453" s="414">
        <v>6060885600</v>
      </c>
    </row>
    <row r="6454" spans="1:13">
      <c r="A6454" s="409" t="s">
        <v>6013</v>
      </c>
      <c r="B6454" s="409" t="s">
        <v>1625</v>
      </c>
      <c r="C6454" s="409" t="s">
        <v>920</v>
      </c>
      <c r="D6454" s="741">
        <v>9712</v>
      </c>
      <c r="E6454" s="409" t="s">
        <v>1077</v>
      </c>
      <c r="F6454" s="409" t="s">
        <v>611</v>
      </c>
      <c r="G6454" s="409" t="s">
        <v>298</v>
      </c>
      <c r="H6454" s="409" t="s">
        <v>41</v>
      </c>
      <c r="I6454" s="235" t="s">
        <v>636</v>
      </c>
      <c r="J6454" s="409" t="s">
        <v>977</v>
      </c>
      <c r="K6454" s="409" t="s">
        <v>198</v>
      </c>
      <c r="L6454" s="409" t="s">
        <v>34</v>
      </c>
      <c r="M6454" s="414">
        <v>10364138400</v>
      </c>
    </row>
    <row r="6455" spans="1:13">
      <c r="A6455" s="409" t="s">
        <v>6014</v>
      </c>
      <c r="B6455" s="409" t="s">
        <v>1626</v>
      </c>
      <c r="C6455" s="409" t="s">
        <v>920</v>
      </c>
      <c r="D6455" s="741">
        <v>9712</v>
      </c>
      <c r="E6455" s="409" t="s">
        <v>1077</v>
      </c>
      <c r="F6455" s="409" t="s">
        <v>611</v>
      </c>
      <c r="G6455" s="409" t="s">
        <v>298</v>
      </c>
      <c r="H6455" s="409" t="s">
        <v>41</v>
      </c>
      <c r="I6455" s="235" t="s">
        <v>636</v>
      </c>
      <c r="J6455" s="409" t="s">
        <v>977</v>
      </c>
      <c r="K6455" s="409" t="s">
        <v>197</v>
      </c>
      <c r="L6455" s="409" t="s">
        <v>34</v>
      </c>
      <c r="M6455" s="414">
        <v>10909598700</v>
      </c>
    </row>
    <row r="6456" spans="1:13">
      <c r="A6456" s="409" t="s">
        <v>6017</v>
      </c>
      <c r="B6456" s="409" t="s">
        <v>1629</v>
      </c>
      <c r="C6456" s="409" t="s">
        <v>920</v>
      </c>
      <c r="D6456" s="741">
        <v>9712</v>
      </c>
      <c r="E6456" s="409" t="s">
        <v>1077</v>
      </c>
      <c r="F6456" s="409" t="s">
        <v>611</v>
      </c>
      <c r="G6456" s="409" t="s">
        <v>298</v>
      </c>
      <c r="H6456" s="409" t="s">
        <v>41</v>
      </c>
      <c r="I6456" s="235" t="s">
        <v>636</v>
      </c>
      <c r="J6456" s="409" t="s">
        <v>977</v>
      </c>
      <c r="K6456" s="409" t="s">
        <v>198</v>
      </c>
      <c r="L6456" s="409" t="s">
        <v>218</v>
      </c>
      <c r="M6456" s="414">
        <v>14682498600</v>
      </c>
    </row>
    <row r="6457" spans="1:13">
      <c r="A6457" s="409" t="s">
        <v>6018</v>
      </c>
      <c r="B6457" s="409" t="s">
        <v>1630</v>
      </c>
      <c r="C6457" s="409" t="s">
        <v>920</v>
      </c>
      <c r="D6457" s="741">
        <v>9712</v>
      </c>
      <c r="E6457" s="409" t="s">
        <v>1077</v>
      </c>
      <c r="F6457" s="409" t="s">
        <v>611</v>
      </c>
      <c r="G6457" s="409" t="s">
        <v>298</v>
      </c>
      <c r="H6457" s="409" t="s">
        <v>41</v>
      </c>
      <c r="I6457" s="235" t="s">
        <v>636</v>
      </c>
      <c r="J6457" s="409" t="s">
        <v>977</v>
      </c>
      <c r="K6457" s="409" t="s">
        <v>197</v>
      </c>
      <c r="L6457" s="409" t="s">
        <v>218</v>
      </c>
      <c r="M6457" s="414">
        <v>15455286000</v>
      </c>
    </row>
    <row r="6458" spans="1:13">
      <c r="A6458" s="409" t="s">
        <v>6021</v>
      </c>
      <c r="B6458" s="409" t="s">
        <v>1633</v>
      </c>
      <c r="C6458" s="409" t="s">
        <v>920</v>
      </c>
      <c r="D6458" s="741">
        <v>9713</v>
      </c>
      <c r="E6458" s="409" t="s">
        <v>1078</v>
      </c>
      <c r="F6458" s="409" t="s">
        <v>611</v>
      </c>
      <c r="G6458" s="409" t="s">
        <v>298</v>
      </c>
      <c r="H6458" s="409" t="s">
        <v>41</v>
      </c>
      <c r="I6458" s="235" t="s">
        <v>636</v>
      </c>
      <c r="J6458" s="409" t="s">
        <v>977</v>
      </c>
      <c r="K6458" s="409" t="s">
        <v>198</v>
      </c>
      <c r="L6458" s="409" t="s">
        <v>32</v>
      </c>
      <c r="M6458" s="414">
        <v>8526048300</v>
      </c>
    </row>
    <row r="6459" spans="1:13">
      <c r="A6459" s="409" t="s">
        <v>6022</v>
      </c>
      <c r="B6459" s="409" t="s">
        <v>1634</v>
      </c>
      <c r="C6459" s="409" t="s">
        <v>920</v>
      </c>
      <c r="D6459" s="741">
        <v>9713</v>
      </c>
      <c r="E6459" s="409" t="s">
        <v>1078</v>
      </c>
      <c r="F6459" s="409" t="s">
        <v>611</v>
      </c>
      <c r="G6459" s="409" t="s">
        <v>298</v>
      </c>
      <c r="H6459" s="409" t="s">
        <v>41</v>
      </c>
      <c r="I6459" s="235" t="s">
        <v>636</v>
      </c>
      <c r="J6459" s="409" t="s">
        <v>977</v>
      </c>
      <c r="K6459" s="409" t="s">
        <v>197</v>
      </c>
      <c r="L6459" s="409" t="s">
        <v>32</v>
      </c>
      <c r="M6459" s="414">
        <v>8974788900</v>
      </c>
    </row>
    <row r="6460" spans="1:13">
      <c r="A6460" s="409" t="s">
        <v>6019</v>
      </c>
      <c r="B6460" s="409" t="s">
        <v>1631</v>
      </c>
      <c r="C6460" s="409" t="s">
        <v>920</v>
      </c>
      <c r="D6460" s="741">
        <v>9713</v>
      </c>
      <c r="E6460" s="409" t="s">
        <v>1078</v>
      </c>
      <c r="F6460" s="409" t="s">
        <v>611</v>
      </c>
      <c r="G6460" s="409" t="s">
        <v>298</v>
      </c>
      <c r="H6460" s="409" t="s">
        <v>41</v>
      </c>
      <c r="I6460" s="235" t="s">
        <v>636</v>
      </c>
      <c r="J6460" s="409" t="s">
        <v>977</v>
      </c>
      <c r="K6460" s="409" t="s">
        <v>198</v>
      </c>
      <c r="L6460" s="409" t="s">
        <v>34</v>
      </c>
      <c r="M6460" s="414">
        <v>15346877700</v>
      </c>
    </row>
    <row r="6461" spans="1:13">
      <c r="A6461" s="409" t="s">
        <v>6020</v>
      </c>
      <c r="B6461" s="409" t="s">
        <v>1632</v>
      </c>
      <c r="C6461" s="409" t="s">
        <v>920</v>
      </c>
      <c r="D6461" s="741">
        <v>9713</v>
      </c>
      <c r="E6461" s="409" t="s">
        <v>1078</v>
      </c>
      <c r="F6461" s="409" t="s">
        <v>611</v>
      </c>
      <c r="G6461" s="409" t="s">
        <v>298</v>
      </c>
      <c r="H6461" s="409" t="s">
        <v>41</v>
      </c>
      <c r="I6461" s="235" t="s">
        <v>636</v>
      </c>
      <c r="J6461" s="409" t="s">
        <v>977</v>
      </c>
      <c r="K6461" s="409" t="s">
        <v>197</v>
      </c>
      <c r="L6461" s="409" t="s">
        <v>34</v>
      </c>
      <c r="M6461" s="414">
        <v>16154615400</v>
      </c>
    </row>
    <row r="6462" spans="1:13">
      <c r="A6462" s="409" t="s">
        <v>6023</v>
      </c>
      <c r="B6462" s="409" t="s">
        <v>1635</v>
      </c>
      <c r="C6462" s="409" t="s">
        <v>920</v>
      </c>
      <c r="D6462" s="741">
        <v>9713</v>
      </c>
      <c r="E6462" s="409" t="s">
        <v>1078</v>
      </c>
      <c r="F6462" s="409" t="s">
        <v>611</v>
      </c>
      <c r="G6462" s="409" t="s">
        <v>298</v>
      </c>
      <c r="H6462" s="409" t="s">
        <v>41</v>
      </c>
      <c r="I6462" s="235" t="s">
        <v>636</v>
      </c>
      <c r="J6462" s="409" t="s">
        <v>977</v>
      </c>
      <c r="K6462" s="409" t="s">
        <v>198</v>
      </c>
      <c r="L6462" s="409" t="s">
        <v>218</v>
      </c>
      <c r="M6462" s="414">
        <v>21741442800</v>
      </c>
    </row>
    <row r="6463" spans="1:13">
      <c r="A6463" s="409" t="s">
        <v>6024</v>
      </c>
      <c r="B6463" s="409" t="s">
        <v>1636</v>
      </c>
      <c r="C6463" s="409" t="s">
        <v>920</v>
      </c>
      <c r="D6463" s="741">
        <v>9713</v>
      </c>
      <c r="E6463" s="409" t="s">
        <v>1078</v>
      </c>
      <c r="F6463" s="409" t="s">
        <v>611</v>
      </c>
      <c r="G6463" s="409" t="s">
        <v>298</v>
      </c>
      <c r="H6463" s="409" t="s">
        <v>41</v>
      </c>
      <c r="I6463" s="235" t="s">
        <v>636</v>
      </c>
      <c r="J6463" s="409" t="s">
        <v>977</v>
      </c>
      <c r="K6463" s="409" t="s">
        <v>197</v>
      </c>
      <c r="L6463" s="409" t="s">
        <v>218</v>
      </c>
      <c r="M6463" s="414">
        <v>22885701300</v>
      </c>
    </row>
    <row r="6464" spans="1:13">
      <c r="A6464" s="409" t="s">
        <v>6027</v>
      </c>
      <c r="B6464" s="409" t="s">
        <v>1639</v>
      </c>
      <c r="C6464" s="409" t="s">
        <v>920</v>
      </c>
      <c r="D6464" s="741">
        <v>9714</v>
      </c>
      <c r="E6464" s="409" t="s">
        <v>1079</v>
      </c>
      <c r="F6464" s="409" t="s">
        <v>611</v>
      </c>
      <c r="G6464" s="409" t="s">
        <v>298</v>
      </c>
      <c r="H6464" s="409" t="s">
        <v>41</v>
      </c>
      <c r="I6464" s="235" t="s">
        <v>636</v>
      </c>
      <c r="J6464" s="409" t="s">
        <v>977</v>
      </c>
      <c r="K6464" s="409" t="s">
        <v>198</v>
      </c>
      <c r="L6464" s="409" t="s">
        <v>32</v>
      </c>
      <c r="M6464" s="414">
        <v>10334593500</v>
      </c>
    </row>
    <row r="6465" spans="1:13">
      <c r="A6465" s="409" t="s">
        <v>6028</v>
      </c>
      <c r="B6465" s="409" t="s">
        <v>1640</v>
      </c>
      <c r="C6465" s="409" t="s">
        <v>920</v>
      </c>
      <c r="D6465" s="741">
        <v>9714</v>
      </c>
      <c r="E6465" s="409" t="s">
        <v>1079</v>
      </c>
      <c r="F6465" s="409" t="s">
        <v>611</v>
      </c>
      <c r="G6465" s="409" t="s">
        <v>298</v>
      </c>
      <c r="H6465" s="409" t="s">
        <v>41</v>
      </c>
      <c r="I6465" s="235" t="s">
        <v>636</v>
      </c>
      <c r="J6465" s="409" t="s">
        <v>977</v>
      </c>
      <c r="K6465" s="409" t="s">
        <v>197</v>
      </c>
      <c r="L6465" s="409" t="s">
        <v>32</v>
      </c>
      <c r="M6465" s="414">
        <v>10878529200</v>
      </c>
    </row>
    <row r="6466" spans="1:13">
      <c r="A6466" s="409" t="s">
        <v>6025</v>
      </c>
      <c r="B6466" s="409" t="s">
        <v>1637</v>
      </c>
      <c r="C6466" s="409" t="s">
        <v>920</v>
      </c>
      <c r="D6466" s="741">
        <v>9714</v>
      </c>
      <c r="E6466" s="409" t="s">
        <v>1079</v>
      </c>
      <c r="F6466" s="409" t="s">
        <v>611</v>
      </c>
      <c r="G6466" s="409" t="s">
        <v>298</v>
      </c>
      <c r="H6466" s="409" t="s">
        <v>41</v>
      </c>
      <c r="I6466" s="235" t="s">
        <v>636</v>
      </c>
      <c r="J6466" s="409" t="s">
        <v>977</v>
      </c>
      <c r="K6466" s="409" t="s">
        <v>198</v>
      </c>
      <c r="L6466" s="409" t="s">
        <v>34</v>
      </c>
      <c r="M6466" s="414">
        <v>18602291400</v>
      </c>
    </row>
    <row r="6467" spans="1:13">
      <c r="A6467" s="409" t="s">
        <v>6026</v>
      </c>
      <c r="B6467" s="409" t="s">
        <v>1638</v>
      </c>
      <c r="C6467" s="409" t="s">
        <v>920</v>
      </c>
      <c r="D6467" s="741">
        <v>9714</v>
      </c>
      <c r="E6467" s="409" t="s">
        <v>1079</v>
      </c>
      <c r="F6467" s="409" t="s">
        <v>611</v>
      </c>
      <c r="G6467" s="409" t="s">
        <v>298</v>
      </c>
      <c r="H6467" s="409" t="s">
        <v>41</v>
      </c>
      <c r="I6467" s="235" t="s">
        <v>636</v>
      </c>
      <c r="J6467" s="409" t="s">
        <v>977</v>
      </c>
      <c r="K6467" s="409" t="s">
        <v>197</v>
      </c>
      <c r="L6467" s="409" t="s">
        <v>34</v>
      </c>
      <c r="M6467" s="414">
        <v>19581361800</v>
      </c>
    </row>
    <row r="6468" spans="1:13">
      <c r="A6468" s="409" t="s">
        <v>6029</v>
      </c>
      <c r="B6468" s="409" t="s">
        <v>1641</v>
      </c>
      <c r="C6468" s="409" t="s">
        <v>920</v>
      </c>
      <c r="D6468" s="741">
        <v>9714</v>
      </c>
      <c r="E6468" s="409" t="s">
        <v>1079</v>
      </c>
      <c r="F6468" s="409" t="s">
        <v>611</v>
      </c>
      <c r="G6468" s="409" t="s">
        <v>298</v>
      </c>
      <c r="H6468" s="409" t="s">
        <v>41</v>
      </c>
      <c r="I6468" s="235" t="s">
        <v>636</v>
      </c>
      <c r="J6468" s="409" t="s">
        <v>977</v>
      </c>
      <c r="K6468" s="409" t="s">
        <v>198</v>
      </c>
      <c r="L6468" s="409" t="s">
        <v>218</v>
      </c>
      <c r="M6468" s="414">
        <v>26353242300</v>
      </c>
    </row>
    <row r="6469" spans="1:13">
      <c r="A6469" s="409" t="s">
        <v>6030</v>
      </c>
      <c r="B6469" s="409" t="s">
        <v>1642</v>
      </c>
      <c r="C6469" s="409" t="s">
        <v>920</v>
      </c>
      <c r="D6469" s="741">
        <v>9714</v>
      </c>
      <c r="E6469" s="409" t="s">
        <v>1079</v>
      </c>
      <c r="F6469" s="409" t="s">
        <v>611</v>
      </c>
      <c r="G6469" s="409" t="s">
        <v>298</v>
      </c>
      <c r="H6469" s="409" t="s">
        <v>41</v>
      </c>
      <c r="I6469" s="235" t="s">
        <v>636</v>
      </c>
      <c r="J6469" s="409" t="s">
        <v>977</v>
      </c>
      <c r="K6469" s="409" t="s">
        <v>197</v>
      </c>
      <c r="L6469" s="409" t="s">
        <v>218</v>
      </c>
      <c r="M6469" s="414">
        <v>27740258700</v>
      </c>
    </row>
    <row r="6470" spans="1:13">
      <c r="A6470" s="739" t="s">
        <v>6157</v>
      </c>
      <c r="B6470" s="739" t="s">
        <v>1680</v>
      </c>
      <c r="C6470" s="739" t="s">
        <v>1167</v>
      </c>
      <c r="D6470" s="741">
        <v>9718</v>
      </c>
      <c r="E6470" s="739" t="s">
        <v>1168</v>
      </c>
      <c r="F6470" s="739" t="s">
        <v>611</v>
      </c>
      <c r="G6470" s="739" t="s">
        <v>298</v>
      </c>
      <c r="H6470" s="739" t="s">
        <v>41</v>
      </c>
      <c r="I6470" s="235" t="s">
        <v>636</v>
      </c>
      <c r="J6470" s="739" t="s">
        <v>977</v>
      </c>
      <c r="K6470" s="739" t="s">
        <v>198</v>
      </c>
      <c r="L6470" s="739" t="s">
        <v>32</v>
      </c>
      <c r="M6470" s="748">
        <v>2399119800</v>
      </c>
    </row>
    <row r="6471" spans="1:13">
      <c r="A6471" s="739" t="s">
        <v>6158</v>
      </c>
      <c r="B6471" s="739" t="s">
        <v>1681</v>
      </c>
      <c r="C6471" s="739" t="s">
        <v>1167</v>
      </c>
      <c r="D6471" s="741">
        <v>9718</v>
      </c>
      <c r="E6471" s="739" t="s">
        <v>1168</v>
      </c>
      <c r="F6471" s="739" t="s">
        <v>611</v>
      </c>
      <c r="G6471" s="739" t="s">
        <v>298</v>
      </c>
      <c r="H6471" s="739" t="s">
        <v>41</v>
      </c>
      <c r="I6471" s="235" t="s">
        <v>636</v>
      </c>
      <c r="J6471" s="739" t="s">
        <v>977</v>
      </c>
      <c r="K6471" s="739" t="s">
        <v>197</v>
      </c>
      <c r="L6471" s="739" t="s">
        <v>32</v>
      </c>
      <c r="M6471" s="748">
        <v>2525384400</v>
      </c>
    </row>
    <row r="6472" spans="1:13">
      <c r="A6472" s="739" t="s">
        <v>6155</v>
      </c>
      <c r="B6472" s="739" t="s">
        <v>1678</v>
      </c>
      <c r="C6472" s="739" t="s">
        <v>1167</v>
      </c>
      <c r="D6472" s="741">
        <v>9718</v>
      </c>
      <c r="E6472" s="739" t="s">
        <v>1168</v>
      </c>
      <c r="F6472" s="739" t="s">
        <v>611</v>
      </c>
      <c r="G6472" s="739" t="s">
        <v>298</v>
      </c>
      <c r="H6472" s="739" t="s">
        <v>41</v>
      </c>
      <c r="I6472" s="235" t="s">
        <v>636</v>
      </c>
      <c r="J6472" s="739" t="s">
        <v>977</v>
      </c>
      <c r="K6472" s="739" t="s">
        <v>198</v>
      </c>
      <c r="L6472" s="739" t="s">
        <v>34</v>
      </c>
      <c r="M6472" s="748">
        <v>4318383300</v>
      </c>
    </row>
    <row r="6473" spans="1:13">
      <c r="A6473" s="739" t="s">
        <v>6156</v>
      </c>
      <c r="B6473" s="739" t="s">
        <v>1679</v>
      </c>
      <c r="C6473" s="739" t="s">
        <v>1167</v>
      </c>
      <c r="D6473" s="741">
        <v>9718</v>
      </c>
      <c r="E6473" s="739" t="s">
        <v>1168</v>
      </c>
      <c r="F6473" s="739" t="s">
        <v>611</v>
      </c>
      <c r="G6473" s="739" t="s">
        <v>298</v>
      </c>
      <c r="H6473" s="739" t="s">
        <v>41</v>
      </c>
      <c r="I6473" s="235" t="s">
        <v>636</v>
      </c>
      <c r="J6473" s="739" t="s">
        <v>977</v>
      </c>
      <c r="K6473" s="739" t="s">
        <v>197</v>
      </c>
      <c r="L6473" s="739" t="s">
        <v>34</v>
      </c>
      <c r="M6473" s="748">
        <v>4545664200</v>
      </c>
    </row>
    <row r="6474" spans="1:13">
      <c r="A6474" s="739" t="s">
        <v>6159</v>
      </c>
      <c r="B6474" s="739" t="s">
        <v>1682</v>
      </c>
      <c r="C6474" s="739" t="s">
        <v>1167</v>
      </c>
      <c r="D6474" s="741">
        <v>9718</v>
      </c>
      <c r="E6474" s="739" t="s">
        <v>1168</v>
      </c>
      <c r="F6474" s="739" t="s">
        <v>611</v>
      </c>
      <c r="G6474" s="739" t="s">
        <v>298</v>
      </c>
      <c r="H6474" s="739" t="s">
        <v>41</v>
      </c>
      <c r="I6474" s="235" t="s">
        <v>636</v>
      </c>
      <c r="J6474" s="739" t="s">
        <v>977</v>
      </c>
      <c r="K6474" s="739" t="s">
        <v>198</v>
      </c>
      <c r="L6474" s="739" t="s">
        <v>218</v>
      </c>
      <c r="M6474" s="748">
        <v>6117711600</v>
      </c>
    </row>
    <row r="6475" spans="1:13">
      <c r="A6475" s="739" t="s">
        <v>6160</v>
      </c>
      <c r="B6475" s="739" t="s">
        <v>1683</v>
      </c>
      <c r="C6475" s="739" t="s">
        <v>1167</v>
      </c>
      <c r="D6475" s="741">
        <v>9718</v>
      </c>
      <c r="E6475" s="739" t="s">
        <v>1168</v>
      </c>
      <c r="F6475" s="739" t="s">
        <v>611</v>
      </c>
      <c r="G6475" s="739" t="s">
        <v>298</v>
      </c>
      <c r="H6475" s="739" t="s">
        <v>41</v>
      </c>
      <c r="I6475" s="235" t="s">
        <v>636</v>
      </c>
      <c r="J6475" s="739" t="s">
        <v>977</v>
      </c>
      <c r="K6475" s="739" t="s">
        <v>197</v>
      </c>
      <c r="L6475" s="739" t="s">
        <v>218</v>
      </c>
      <c r="M6475" s="748">
        <v>6439702500</v>
      </c>
    </row>
    <row r="6476" spans="1:13">
      <c r="A6476" s="740" t="s">
        <v>6204</v>
      </c>
      <c r="B6476" s="740" t="s">
        <v>1727</v>
      </c>
      <c r="C6476" s="740" t="s">
        <v>610</v>
      </c>
      <c r="D6476" s="744">
        <v>9719</v>
      </c>
      <c r="E6476" s="740" t="s">
        <v>815</v>
      </c>
      <c r="F6476" s="740" t="s">
        <v>611</v>
      </c>
      <c r="G6476" s="740" t="s">
        <v>298</v>
      </c>
      <c r="H6476" s="740" t="s">
        <v>41</v>
      </c>
      <c r="I6476" s="589" t="s">
        <v>636</v>
      </c>
      <c r="J6476" s="740" t="s">
        <v>612</v>
      </c>
      <c r="K6476" s="740" t="s">
        <v>197</v>
      </c>
      <c r="L6476" s="740" t="s">
        <v>32</v>
      </c>
      <c r="M6476" s="749">
        <v>3018708000</v>
      </c>
    </row>
    <row r="6477" spans="1:13">
      <c r="A6477" s="740" t="s">
        <v>6203</v>
      </c>
      <c r="B6477" s="740" t="s">
        <v>1726</v>
      </c>
      <c r="C6477" s="740" t="s">
        <v>610</v>
      </c>
      <c r="D6477" s="744">
        <v>9719</v>
      </c>
      <c r="E6477" s="740" t="s">
        <v>815</v>
      </c>
      <c r="F6477" s="740" t="s">
        <v>611</v>
      </c>
      <c r="G6477" s="740" t="s">
        <v>298</v>
      </c>
      <c r="H6477" s="740" t="s">
        <v>41</v>
      </c>
      <c r="I6477" s="589" t="s">
        <v>636</v>
      </c>
      <c r="J6477" s="740" t="s">
        <v>612</v>
      </c>
      <c r="K6477" s="740" t="s">
        <v>197</v>
      </c>
      <c r="L6477" s="740" t="s">
        <v>34</v>
      </c>
      <c r="M6477" s="749">
        <v>5433674400</v>
      </c>
    </row>
    <row r="6478" spans="1:13">
      <c r="A6478" s="740" t="s">
        <v>6205</v>
      </c>
      <c r="B6478" s="740" t="s">
        <v>1728</v>
      </c>
      <c r="C6478" s="740" t="s">
        <v>610</v>
      </c>
      <c r="D6478" s="744">
        <v>9719</v>
      </c>
      <c r="E6478" s="740" t="s">
        <v>815</v>
      </c>
      <c r="F6478" s="740" t="s">
        <v>611</v>
      </c>
      <c r="G6478" s="740" t="s">
        <v>298</v>
      </c>
      <c r="H6478" s="740" t="s">
        <v>41</v>
      </c>
      <c r="I6478" s="589" t="s">
        <v>636</v>
      </c>
      <c r="J6478" s="740" t="s">
        <v>612</v>
      </c>
      <c r="K6478" s="740" t="s">
        <v>197</v>
      </c>
      <c r="L6478" s="740" t="s">
        <v>218</v>
      </c>
      <c r="M6478" s="749">
        <v>7697705400</v>
      </c>
    </row>
    <row r="6479" spans="1:13">
      <c r="A6479" s="738" t="s">
        <v>5955</v>
      </c>
      <c r="B6479" s="738" t="s">
        <v>1567</v>
      </c>
      <c r="C6479" s="738" t="s">
        <v>920</v>
      </c>
      <c r="D6479" s="743">
        <v>9721</v>
      </c>
      <c r="E6479" s="745" t="s">
        <v>1232</v>
      </c>
      <c r="F6479" s="738" t="s">
        <v>298</v>
      </c>
      <c r="G6479" s="738" t="s">
        <v>298</v>
      </c>
      <c r="H6479" s="738" t="s">
        <v>41</v>
      </c>
      <c r="I6479" s="589" t="s">
        <v>636</v>
      </c>
      <c r="J6479" s="738" t="s">
        <v>298</v>
      </c>
      <c r="K6479" s="738" t="s">
        <v>198</v>
      </c>
      <c r="L6479" s="738" t="s">
        <v>32</v>
      </c>
      <c r="M6479" s="747">
        <v>325894800</v>
      </c>
    </row>
    <row r="6480" spans="1:13">
      <c r="A6480" s="738" t="s">
        <v>5956</v>
      </c>
      <c r="B6480" s="738" t="s">
        <v>1568</v>
      </c>
      <c r="C6480" s="738" t="s">
        <v>920</v>
      </c>
      <c r="D6480" s="743">
        <v>9721</v>
      </c>
      <c r="E6480" s="745" t="s">
        <v>1232</v>
      </c>
      <c r="F6480" s="738" t="s">
        <v>298</v>
      </c>
      <c r="G6480" s="738" t="s">
        <v>298</v>
      </c>
      <c r="H6480" s="738" t="s">
        <v>41</v>
      </c>
      <c r="I6480" s="589" t="s">
        <v>636</v>
      </c>
      <c r="J6480" s="738" t="s">
        <v>298</v>
      </c>
      <c r="K6480" s="738" t="s">
        <v>197</v>
      </c>
      <c r="L6480" s="738" t="s">
        <v>32</v>
      </c>
      <c r="M6480" s="747">
        <v>343035000</v>
      </c>
    </row>
    <row r="6481" spans="1:13">
      <c r="A6481" s="738" t="s">
        <v>5953</v>
      </c>
      <c r="B6481" s="738" t="s">
        <v>1565</v>
      </c>
      <c r="C6481" s="738" t="s">
        <v>920</v>
      </c>
      <c r="D6481" s="743">
        <v>9721</v>
      </c>
      <c r="E6481" s="745" t="s">
        <v>1232</v>
      </c>
      <c r="F6481" s="738" t="s">
        <v>298</v>
      </c>
      <c r="G6481" s="738" t="s">
        <v>298</v>
      </c>
      <c r="H6481" s="738" t="s">
        <v>41</v>
      </c>
      <c r="I6481" s="589" t="s">
        <v>636</v>
      </c>
      <c r="J6481" s="738" t="s">
        <v>298</v>
      </c>
      <c r="K6481" s="738" t="s">
        <v>198</v>
      </c>
      <c r="L6481" s="738" t="s">
        <v>34</v>
      </c>
      <c r="M6481" s="747">
        <v>586601400</v>
      </c>
    </row>
    <row r="6482" spans="1:13">
      <c r="A6482" s="738" t="s">
        <v>5954</v>
      </c>
      <c r="B6482" s="738" t="s">
        <v>1566</v>
      </c>
      <c r="C6482" s="738" t="s">
        <v>920</v>
      </c>
      <c r="D6482" s="743">
        <v>9721</v>
      </c>
      <c r="E6482" s="745" t="s">
        <v>1232</v>
      </c>
      <c r="F6482" s="738" t="s">
        <v>298</v>
      </c>
      <c r="G6482" s="738" t="s">
        <v>298</v>
      </c>
      <c r="H6482" s="738" t="s">
        <v>41</v>
      </c>
      <c r="I6482" s="589" t="s">
        <v>636</v>
      </c>
      <c r="J6482" s="738" t="s">
        <v>298</v>
      </c>
      <c r="K6482" s="738" t="s">
        <v>197</v>
      </c>
      <c r="L6482" s="738" t="s">
        <v>34</v>
      </c>
      <c r="M6482" s="747">
        <v>617463000</v>
      </c>
    </row>
    <row r="6483" spans="1:13">
      <c r="A6483" s="738" t="s">
        <v>5957</v>
      </c>
      <c r="B6483" s="738" t="s">
        <v>1569</v>
      </c>
      <c r="C6483" s="738" t="s">
        <v>920</v>
      </c>
      <c r="D6483" s="743">
        <v>9721</v>
      </c>
      <c r="E6483" s="745" t="s">
        <v>1232</v>
      </c>
      <c r="F6483" s="738" t="s">
        <v>298</v>
      </c>
      <c r="G6483" s="738" t="s">
        <v>298</v>
      </c>
      <c r="H6483" s="738" t="s">
        <v>41</v>
      </c>
      <c r="I6483" s="589" t="s">
        <v>636</v>
      </c>
      <c r="J6483" s="738" t="s">
        <v>298</v>
      </c>
      <c r="K6483" s="738" t="s">
        <v>198</v>
      </c>
      <c r="L6483" s="738" t="s">
        <v>218</v>
      </c>
      <c r="M6483" s="747">
        <v>830999400</v>
      </c>
    </row>
    <row r="6484" spans="1:13">
      <c r="A6484" s="738" t="s">
        <v>5958</v>
      </c>
      <c r="B6484" s="738" t="s">
        <v>1570</v>
      </c>
      <c r="C6484" s="738" t="s">
        <v>920</v>
      </c>
      <c r="D6484" s="743">
        <v>9721</v>
      </c>
      <c r="E6484" s="745" t="s">
        <v>1232</v>
      </c>
      <c r="F6484" s="738" t="s">
        <v>298</v>
      </c>
      <c r="G6484" s="738" t="s">
        <v>298</v>
      </c>
      <c r="H6484" s="738" t="s">
        <v>41</v>
      </c>
      <c r="I6484" s="589" t="s">
        <v>636</v>
      </c>
      <c r="J6484" s="738" t="s">
        <v>298</v>
      </c>
      <c r="K6484" s="738" t="s">
        <v>197</v>
      </c>
      <c r="L6484" s="738" t="s">
        <v>218</v>
      </c>
      <c r="M6484" s="747">
        <v>874750800</v>
      </c>
    </row>
    <row r="6485" spans="1:13">
      <c r="A6485" s="738" t="s">
        <v>5961</v>
      </c>
      <c r="B6485" s="738" t="s">
        <v>1573</v>
      </c>
      <c r="C6485" s="738" t="s">
        <v>920</v>
      </c>
      <c r="D6485" s="743">
        <v>9722</v>
      </c>
      <c r="E6485" s="745" t="s">
        <v>1233</v>
      </c>
      <c r="F6485" s="738" t="s">
        <v>298</v>
      </c>
      <c r="G6485" s="738" t="s">
        <v>298</v>
      </c>
      <c r="H6485" s="738" t="s">
        <v>41</v>
      </c>
      <c r="I6485" s="589" t="s">
        <v>636</v>
      </c>
      <c r="J6485" s="738" t="s">
        <v>298</v>
      </c>
      <c r="K6485" s="738" t="s">
        <v>198</v>
      </c>
      <c r="L6485" s="738" t="s">
        <v>32</v>
      </c>
      <c r="M6485" s="747">
        <v>651766500</v>
      </c>
    </row>
    <row r="6486" spans="1:13">
      <c r="A6486" s="738" t="s">
        <v>5962</v>
      </c>
      <c r="B6486" s="738" t="s">
        <v>1574</v>
      </c>
      <c r="C6486" s="738" t="s">
        <v>920</v>
      </c>
      <c r="D6486" s="743">
        <v>9722</v>
      </c>
      <c r="E6486" s="745" t="s">
        <v>1233</v>
      </c>
      <c r="F6486" s="738" t="s">
        <v>298</v>
      </c>
      <c r="G6486" s="738" t="s">
        <v>298</v>
      </c>
      <c r="H6486" s="738" t="s">
        <v>41</v>
      </c>
      <c r="I6486" s="589" t="s">
        <v>636</v>
      </c>
      <c r="J6486" s="738" t="s">
        <v>298</v>
      </c>
      <c r="K6486" s="738" t="s">
        <v>197</v>
      </c>
      <c r="L6486" s="738" t="s">
        <v>32</v>
      </c>
      <c r="M6486" s="747">
        <v>686070000</v>
      </c>
    </row>
    <row r="6487" spans="1:13">
      <c r="A6487" s="738" t="s">
        <v>5959</v>
      </c>
      <c r="B6487" s="738" t="s">
        <v>1571</v>
      </c>
      <c r="C6487" s="738" t="s">
        <v>920</v>
      </c>
      <c r="D6487" s="743">
        <v>9722</v>
      </c>
      <c r="E6487" s="745" t="s">
        <v>1233</v>
      </c>
      <c r="F6487" s="738" t="s">
        <v>298</v>
      </c>
      <c r="G6487" s="738" t="s">
        <v>298</v>
      </c>
      <c r="H6487" s="738" t="s">
        <v>41</v>
      </c>
      <c r="I6487" s="589" t="s">
        <v>636</v>
      </c>
      <c r="J6487" s="738" t="s">
        <v>298</v>
      </c>
      <c r="K6487" s="738" t="s">
        <v>198</v>
      </c>
      <c r="L6487" s="738" t="s">
        <v>34</v>
      </c>
      <c r="M6487" s="747">
        <v>1173179700</v>
      </c>
    </row>
    <row r="6488" spans="1:13">
      <c r="A6488" s="738" t="s">
        <v>5960</v>
      </c>
      <c r="B6488" s="738" t="s">
        <v>1572</v>
      </c>
      <c r="C6488" s="738" t="s">
        <v>920</v>
      </c>
      <c r="D6488" s="743">
        <v>9722</v>
      </c>
      <c r="E6488" s="745" t="s">
        <v>1233</v>
      </c>
      <c r="F6488" s="738" t="s">
        <v>298</v>
      </c>
      <c r="G6488" s="738" t="s">
        <v>298</v>
      </c>
      <c r="H6488" s="738" t="s">
        <v>41</v>
      </c>
      <c r="I6488" s="589" t="s">
        <v>636</v>
      </c>
      <c r="J6488" s="738" t="s">
        <v>298</v>
      </c>
      <c r="K6488" s="738" t="s">
        <v>197</v>
      </c>
      <c r="L6488" s="738" t="s">
        <v>34</v>
      </c>
      <c r="M6488" s="747">
        <v>1234926000</v>
      </c>
    </row>
    <row r="6489" spans="1:13">
      <c r="A6489" s="738" t="s">
        <v>5963</v>
      </c>
      <c r="B6489" s="738" t="s">
        <v>1575</v>
      </c>
      <c r="C6489" s="738" t="s">
        <v>920</v>
      </c>
      <c r="D6489" s="743">
        <v>9722</v>
      </c>
      <c r="E6489" s="745" t="s">
        <v>1233</v>
      </c>
      <c r="F6489" s="738" t="s">
        <v>298</v>
      </c>
      <c r="G6489" s="738" t="s">
        <v>298</v>
      </c>
      <c r="H6489" s="738" t="s">
        <v>41</v>
      </c>
      <c r="I6489" s="589" t="s">
        <v>636</v>
      </c>
      <c r="J6489" s="738" t="s">
        <v>298</v>
      </c>
      <c r="K6489" s="738" t="s">
        <v>198</v>
      </c>
      <c r="L6489" s="738" t="s">
        <v>218</v>
      </c>
      <c r="M6489" s="747">
        <v>1662021900</v>
      </c>
    </row>
    <row r="6490" spans="1:13">
      <c r="A6490" s="738" t="s">
        <v>5964</v>
      </c>
      <c r="B6490" s="738" t="s">
        <v>1576</v>
      </c>
      <c r="C6490" s="738" t="s">
        <v>920</v>
      </c>
      <c r="D6490" s="743">
        <v>9722</v>
      </c>
      <c r="E6490" s="745" t="s">
        <v>1233</v>
      </c>
      <c r="F6490" s="738" t="s">
        <v>298</v>
      </c>
      <c r="G6490" s="738" t="s">
        <v>298</v>
      </c>
      <c r="H6490" s="738" t="s">
        <v>41</v>
      </c>
      <c r="I6490" s="589" t="s">
        <v>636</v>
      </c>
      <c r="J6490" s="738" t="s">
        <v>298</v>
      </c>
      <c r="K6490" s="738" t="s">
        <v>197</v>
      </c>
      <c r="L6490" s="738" t="s">
        <v>218</v>
      </c>
      <c r="M6490" s="747">
        <v>1749478500</v>
      </c>
    </row>
    <row r="6491" spans="1:13">
      <c r="A6491" s="738" t="s">
        <v>5967</v>
      </c>
      <c r="B6491" s="738" t="s">
        <v>1579</v>
      </c>
      <c r="C6491" s="738" t="s">
        <v>920</v>
      </c>
      <c r="D6491" s="743">
        <v>9723</v>
      </c>
      <c r="E6491" s="745" t="s">
        <v>1234</v>
      </c>
      <c r="F6491" s="738" t="s">
        <v>298</v>
      </c>
      <c r="G6491" s="738" t="s">
        <v>298</v>
      </c>
      <c r="H6491" s="738" t="s">
        <v>41</v>
      </c>
      <c r="I6491" s="589" t="s">
        <v>636</v>
      </c>
      <c r="J6491" s="738" t="s">
        <v>298</v>
      </c>
      <c r="K6491" s="738" t="s">
        <v>198</v>
      </c>
      <c r="L6491" s="738" t="s">
        <v>32</v>
      </c>
      <c r="M6491" s="747">
        <v>977661300</v>
      </c>
    </row>
    <row r="6492" spans="1:13">
      <c r="A6492" s="738" t="s">
        <v>5968</v>
      </c>
      <c r="B6492" s="738" t="s">
        <v>1580</v>
      </c>
      <c r="C6492" s="738" t="s">
        <v>920</v>
      </c>
      <c r="D6492" s="743">
        <v>9723</v>
      </c>
      <c r="E6492" s="745" t="s">
        <v>1234</v>
      </c>
      <c r="F6492" s="738" t="s">
        <v>298</v>
      </c>
      <c r="G6492" s="738" t="s">
        <v>298</v>
      </c>
      <c r="H6492" s="738" t="s">
        <v>41</v>
      </c>
      <c r="I6492" s="589" t="s">
        <v>636</v>
      </c>
      <c r="J6492" s="738" t="s">
        <v>298</v>
      </c>
      <c r="K6492" s="738" t="s">
        <v>197</v>
      </c>
      <c r="L6492" s="738" t="s">
        <v>32</v>
      </c>
      <c r="M6492" s="747">
        <v>1029105000</v>
      </c>
    </row>
    <row r="6493" spans="1:13">
      <c r="A6493" s="738" t="s">
        <v>5965</v>
      </c>
      <c r="B6493" s="738" t="s">
        <v>1577</v>
      </c>
      <c r="C6493" s="738" t="s">
        <v>920</v>
      </c>
      <c r="D6493" s="743">
        <v>9723</v>
      </c>
      <c r="E6493" s="745" t="s">
        <v>1234</v>
      </c>
      <c r="F6493" s="738" t="s">
        <v>298</v>
      </c>
      <c r="G6493" s="738" t="s">
        <v>298</v>
      </c>
      <c r="H6493" s="738" t="s">
        <v>41</v>
      </c>
      <c r="I6493" s="589" t="s">
        <v>636</v>
      </c>
      <c r="J6493" s="738" t="s">
        <v>298</v>
      </c>
      <c r="K6493" s="738" t="s">
        <v>198</v>
      </c>
      <c r="L6493" s="738" t="s">
        <v>34</v>
      </c>
      <c r="M6493" s="747">
        <v>1759781100</v>
      </c>
    </row>
    <row r="6494" spans="1:13">
      <c r="A6494" s="738" t="s">
        <v>5966</v>
      </c>
      <c r="B6494" s="738" t="s">
        <v>1578</v>
      </c>
      <c r="C6494" s="738" t="s">
        <v>920</v>
      </c>
      <c r="D6494" s="743">
        <v>9723</v>
      </c>
      <c r="E6494" s="745" t="s">
        <v>1234</v>
      </c>
      <c r="F6494" s="738" t="s">
        <v>298</v>
      </c>
      <c r="G6494" s="738" t="s">
        <v>298</v>
      </c>
      <c r="H6494" s="738" t="s">
        <v>41</v>
      </c>
      <c r="I6494" s="589" t="s">
        <v>636</v>
      </c>
      <c r="J6494" s="738" t="s">
        <v>298</v>
      </c>
      <c r="K6494" s="738" t="s">
        <v>197</v>
      </c>
      <c r="L6494" s="738" t="s">
        <v>34</v>
      </c>
      <c r="M6494" s="747">
        <v>1852389000</v>
      </c>
    </row>
    <row r="6495" spans="1:13">
      <c r="A6495" s="738" t="s">
        <v>5969</v>
      </c>
      <c r="B6495" s="738" t="s">
        <v>1581</v>
      </c>
      <c r="C6495" s="738" t="s">
        <v>920</v>
      </c>
      <c r="D6495" s="743">
        <v>9723</v>
      </c>
      <c r="E6495" s="745" t="s">
        <v>1234</v>
      </c>
      <c r="F6495" s="738" t="s">
        <v>298</v>
      </c>
      <c r="G6495" s="738" t="s">
        <v>298</v>
      </c>
      <c r="H6495" s="738" t="s">
        <v>41</v>
      </c>
      <c r="I6495" s="589" t="s">
        <v>636</v>
      </c>
      <c r="J6495" s="738" t="s">
        <v>298</v>
      </c>
      <c r="K6495" s="738" t="s">
        <v>198</v>
      </c>
      <c r="L6495" s="738" t="s">
        <v>218</v>
      </c>
      <c r="M6495" s="747">
        <v>2492998200</v>
      </c>
    </row>
    <row r="6496" spans="1:13">
      <c r="A6496" s="738" t="s">
        <v>5970</v>
      </c>
      <c r="B6496" s="738" t="s">
        <v>1582</v>
      </c>
      <c r="C6496" s="738" t="s">
        <v>920</v>
      </c>
      <c r="D6496" s="743">
        <v>9723</v>
      </c>
      <c r="E6496" s="745" t="s">
        <v>1234</v>
      </c>
      <c r="F6496" s="738" t="s">
        <v>298</v>
      </c>
      <c r="G6496" s="738" t="s">
        <v>298</v>
      </c>
      <c r="H6496" s="738" t="s">
        <v>41</v>
      </c>
      <c r="I6496" s="589" t="s">
        <v>636</v>
      </c>
      <c r="J6496" s="738" t="s">
        <v>298</v>
      </c>
      <c r="K6496" s="738" t="s">
        <v>197</v>
      </c>
      <c r="L6496" s="738" t="s">
        <v>218</v>
      </c>
      <c r="M6496" s="747">
        <v>2624229300</v>
      </c>
    </row>
    <row r="6497" spans="1:13">
      <c r="A6497" s="640" t="s">
        <v>14565</v>
      </c>
      <c r="B6497" s="640" t="s">
        <v>14566</v>
      </c>
      <c r="C6497" s="640" t="s">
        <v>1271</v>
      </c>
      <c r="D6497" s="640">
        <v>9724</v>
      </c>
      <c r="E6497" s="640" t="s">
        <v>14562</v>
      </c>
      <c r="F6497" s="640" t="s">
        <v>611</v>
      </c>
      <c r="G6497" s="640" t="s">
        <v>611</v>
      </c>
      <c r="H6497" s="640" t="s">
        <v>41</v>
      </c>
      <c r="I6497" s="589" t="s">
        <v>636</v>
      </c>
      <c r="J6497" s="640" t="s">
        <v>977</v>
      </c>
      <c r="K6497" s="640" t="s">
        <v>198</v>
      </c>
      <c r="L6497" s="640" t="s">
        <v>32</v>
      </c>
      <c r="M6497" s="675">
        <v>1227875000</v>
      </c>
    </row>
    <row r="6498" spans="1:13">
      <c r="A6498" s="640" t="s">
        <v>14567</v>
      </c>
      <c r="B6498" s="640" t="s">
        <v>14568</v>
      </c>
      <c r="C6498" s="640" t="s">
        <v>1271</v>
      </c>
      <c r="D6498" s="640">
        <v>9724</v>
      </c>
      <c r="E6498" s="640" t="s">
        <v>14562</v>
      </c>
      <c r="F6498" s="640" t="s">
        <v>611</v>
      </c>
      <c r="G6498" s="640" t="s">
        <v>611</v>
      </c>
      <c r="H6498" s="640" t="s">
        <v>41</v>
      </c>
      <c r="I6498" s="589" t="s">
        <v>636</v>
      </c>
      <c r="J6498" s="640" t="s">
        <v>977</v>
      </c>
      <c r="K6498" s="640" t="s">
        <v>197</v>
      </c>
      <c r="L6498" s="640" t="s">
        <v>32</v>
      </c>
      <c r="M6498" s="675">
        <v>1292500000</v>
      </c>
    </row>
    <row r="6499" spans="1:13">
      <c r="A6499" s="640" t="s">
        <v>14560</v>
      </c>
      <c r="B6499" s="640" t="s">
        <v>14561</v>
      </c>
      <c r="C6499" s="640" t="s">
        <v>1271</v>
      </c>
      <c r="D6499" s="640">
        <v>9724</v>
      </c>
      <c r="E6499" s="640" t="s">
        <v>14562</v>
      </c>
      <c r="F6499" s="640" t="s">
        <v>611</v>
      </c>
      <c r="G6499" s="640" t="s">
        <v>611</v>
      </c>
      <c r="H6499" s="640" t="s">
        <v>41</v>
      </c>
      <c r="I6499" s="589" t="s">
        <v>636</v>
      </c>
      <c r="J6499" s="640" t="s">
        <v>977</v>
      </c>
      <c r="K6499" s="640" t="s">
        <v>198</v>
      </c>
      <c r="L6499" s="640" t="s">
        <v>34</v>
      </c>
      <c r="M6499" s="675">
        <v>2210175000</v>
      </c>
    </row>
    <row r="6500" spans="1:13">
      <c r="A6500" s="640" t="s">
        <v>14563</v>
      </c>
      <c r="B6500" s="640" t="s">
        <v>14564</v>
      </c>
      <c r="C6500" s="640" t="s">
        <v>1271</v>
      </c>
      <c r="D6500" s="640">
        <v>9724</v>
      </c>
      <c r="E6500" s="640" t="s">
        <v>14562</v>
      </c>
      <c r="F6500" s="640" t="s">
        <v>611</v>
      </c>
      <c r="G6500" s="640" t="s">
        <v>611</v>
      </c>
      <c r="H6500" s="640" t="s">
        <v>41</v>
      </c>
      <c r="I6500" s="589" t="s">
        <v>636</v>
      </c>
      <c r="J6500" s="640" t="s">
        <v>977</v>
      </c>
      <c r="K6500" s="640" t="s">
        <v>197</v>
      </c>
      <c r="L6500" s="640" t="s">
        <v>34</v>
      </c>
      <c r="M6500" s="675">
        <v>2326500000</v>
      </c>
    </row>
    <row r="6501" spans="1:13">
      <c r="A6501" s="640" t="s">
        <v>14569</v>
      </c>
      <c r="B6501" s="640" t="s">
        <v>14570</v>
      </c>
      <c r="C6501" s="640" t="s">
        <v>1271</v>
      </c>
      <c r="D6501" s="640">
        <v>9724</v>
      </c>
      <c r="E6501" s="640" t="s">
        <v>14562</v>
      </c>
      <c r="F6501" s="640" t="s">
        <v>611</v>
      </c>
      <c r="G6501" s="640" t="s">
        <v>611</v>
      </c>
      <c r="H6501" s="640" t="s">
        <v>41</v>
      </c>
      <c r="I6501" s="589" t="s">
        <v>636</v>
      </c>
      <c r="J6501" s="640" t="s">
        <v>977</v>
      </c>
      <c r="K6501" s="640" t="s">
        <v>198</v>
      </c>
      <c r="L6501" s="640" t="s">
        <v>218</v>
      </c>
      <c r="M6501" s="675">
        <v>3131081250</v>
      </c>
    </row>
    <row r="6502" spans="1:13">
      <c r="A6502" t="s">
        <v>14571</v>
      </c>
      <c r="B6502" t="s">
        <v>14572</v>
      </c>
      <c r="C6502" t="s">
        <v>1271</v>
      </c>
      <c r="D6502" s="640">
        <v>9724</v>
      </c>
      <c r="E6502" s="640" t="s">
        <v>14562</v>
      </c>
      <c r="F6502" t="s">
        <v>611</v>
      </c>
      <c r="G6502" t="s">
        <v>611</v>
      </c>
      <c r="H6502" t="s">
        <v>41</v>
      </c>
      <c r="I6502" s="589" t="s">
        <v>636</v>
      </c>
      <c r="J6502" t="s">
        <v>977</v>
      </c>
      <c r="K6502" t="s">
        <v>197</v>
      </c>
      <c r="L6502" t="s">
        <v>218</v>
      </c>
      <c r="M6502" s="598">
        <v>3295875000</v>
      </c>
    </row>
    <row r="6503" spans="1:13">
      <c r="A6503" t="s">
        <v>17631</v>
      </c>
      <c r="B6503" t="s">
        <v>17632</v>
      </c>
      <c r="C6503" t="s">
        <v>1271</v>
      </c>
      <c r="D6503">
        <v>9725</v>
      </c>
      <c r="E6503" t="s">
        <v>17633</v>
      </c>
      <c r="F6503" t="s">
        <v>611</v>
      </c>
      <c r="G6503" t="s">
        <v>611</v>
      </c>
      <c r="H6503" t="s">
        <v>41</v>
      </c>
      <c r="I6503" s="250" t="s">
        <v>636</v>
      </c>
      <c r="J6503" t="s">
        <v>977</v>
      </c>
      <c r="K6503" t="s">
        <v>198</v>
      </c>
      <c r="L6503" t="s">
        <v>34</v>
      </c>
      <c r="M6503" s="598">
        <v>799911000</v>
      </c>
    </row>
    <row r="6504" spans="1:13">
      <c r="A6504" t="s">
        <v>17634</v>
      </c>
      <c r="B6504" t="s">
        <v>17635</v>
      </c>
      <c r="C6504" t="s">
        <v>1271</v>
      </c>
      <c r="D6504">
        <v>9725</v>
      </c>
      <c r="E6504" t="s">
        <v>17633</v>
      </c>
      <c r="F6504" t="s">
        <v>611</v>
      </c>
      <c r="G6504" t="s">
        <v>611</v>
      </c>
      <c r="H6504" t="s">
        <v>41</v>
      </c>
      <c r="I6504" s="250" t="s">
        <v>636</v>
      </c>
      <c r="J6504" t="s">
        <v>977</v>
      </c>
      <c r="K6504" t="s">
        <v>197</v>
      </c>
      <c r="L6504" t="s">
        <v>34</v>
      </c>
      <c r="M6504" s="598">
        <v>841995000</v>
      </c>
    </row>
    <row r="6505" spans="1:13">
      <c r="A6505" t="s">
        <v>17636</v>
      </c>
      <c r="B6505" t="s">
        <v>17637</v>
      </c>
      <c r="C6505" t="s">
        <v>1271</v>
      </c>
      <c r="D6505">
        <v>9725</v>
      </c>
      <c r="E6505" t="s">
        <v>17633</v>
      </c>
      <c r="F6505" t="s">
        <v>611</v>
      </c>
      <c r="G6505" t="s">
        <v>611</v>
      </c>
      <c r="H6505" t="s">
        <v>41</v>
      </c>
      <c r="I6505" s="250" t="s">
        <v>636</v>
      </c>
      <c r="J6505" t="s">
        <v>977</v>
      </c>
      <c r="K6505" t="s">
        <v>198</v>
      </c>
      <c r="L6505" t="s">
        <v>32</v>
      </c>
      <c r="M6505" s="598">
        <v>444402000</v>
      </c>
    </row>
    <row r="6506" spans="1:13">
      <c r="A6506" t="s">
        <v>17638</v>
      </c>
      <c r="B6506" t="s">
        <v>17639</v>
      </c>
      <c r="C6506" t="s">
        <v>1271</v>
      </c>
      <c r="D6506">
        <v>9725</v>
      </c>
      <c r="E6506" t="s">
        <v>17633</v>
      </c>
      <c r="F6506" t="s">
        <v>611</v>
      </c>
      <c r="G6506" t="s">
        <v>611</v>
      </c>
      <c r="H6506" t="s">
        <v>41</v>
      </c>
      <c r="I6506" s="250" t="s">
        <v>636</v>
      </c>
      <c r="J6506" t="s">
        <v>977</v>
      </c>
      <c r="K6506" t="s">
        <v>197</v>
      </c>
      <c r="L6506" t="s">
        <v>32</v>
      </c>
      <c r="M6506" s="598">
        <v>467775000</v>
      </c>
    </row>
    <row r="6507" spans="1:13">
      <c r="A6507" t="s">
        <v>17640</v>
      </c>
      <c r="B6507" t="s">
        <v>17641</v>
      </c>
      <c r="C6507" t="s">
        <v>1271</v>
      </c>
      <c r="D6507">
        <v>9725</v>
      </c>
      <c r="E6507" t="s">
        <v>17633</v>
      </c>
      <c r="F6507" t="s">
        <v>611</v>
      </c>
      <c r="G6507" t="s">
        <v>611</v>
      </c>
      <c r="H6507" t="s">
        <v>41</v>
      </c>
      <c r="I6507" s="250" t="s">
        <v>636</v>
      </c>
      <c r="J6507" t="s">
        <v>977</v>
      </c>
      <c r="K6507" t="s">
        <v>198</v>
      </c>
      <c r="L6507" t="s">
        <v>218</v>
      </c>
      <c r="M6507" s="598">
        <v>1133202000</v>
      </c>
    </row>
    <row r="6508" spans="1:13">
      <c r="A6508" t="s">
        <v>17642</v>
      </c>
      <c r="B6508" t="s">
        <v>17643</v>
      </c>
      <c r="C6508" t="s">
        <v>1271</v>
      </c>
      <c r="D6508">
        <v>9725</v>
      </c>
      <c r="E6508" t="s">
        <v>17633</v>
      </c>
      <c r="F6508" t="s">
        <v>611</v>
      </c>
      <c r="G6508" t="s">
        <v>611</v>
      </c>
      <c r="H6508" t="s">
        <v>41</v>
      </c>
      <c r="I6508" s="250" t="s">
        <v>636</v>
      </c>
      <c r="J6508" t="s">
        <v>977</v>
      </c>
      <c r="K6508" t="s">
        <v>197</v>
      </c>
      <c r="L6508" t="s">
        <v>218</v>
      </c>
      <c r="M6508" s="598">
        <v>1192842000</v>
      </c>
    </row>
    <row r="6509" spans="1:13">
      <c r="A6509" t="s">
        <v>17644</v>
      </c>
      <c r="B6509" t="s">
        <v>17645</v>
      </c>
      <c r="C6509" t="s">
        <v>17646</v>
      </c>
      <c r="D6509">
        <v>9726</v>
      </c>
      <c r="E6509" t="s">
        <v>17647</v>
      </c>
      <c r="F6509" t="s">
        <v>611</v>
      </c>
      <c r="G6509" t="s">
        <v>611</v>
      </c>
      <c r="H6509" t="s">
        <v>41</v>
      </c>
      <c r="I6509" s="777" t="s">
        <v>636</v>
      </c>
      <c r="J6509" t="s">
        <v>977</v>
      </c>
      <c r="K6509" t="s">
        <v>198</v>
      </c>
      <c r="L6509" t="s">
        <v>34</v>
      </c>
      <c r="M6509" s="598">
        <v>7195503000</v>
      </c>
    </row>
    <row r="6510" spans="1:13">
      <c r="A6510" t="s">
        <v>17648</v>
      </c>
      <c r="B6510" t="s">
        <v>17649</v>
      </c>
      <c r="C6510" t="s">
        <v>17646</v>
      </c>
      <c r="D6510">
        <v>9726</v>
      </c>
      <c r="E6510" t="s">
        <v>17647</v>
      </c>
      <c r="F6510" t="s">
        <v>611</v>
      </c>
      <c r="G6510" t="s">
        <v>611</v>
      </c>
      <c r="H6510" t="s">
        <v>41</v>
      </c>
      <c r="I6510" s="777" t="s">
        <v>636</v>
      </c>
      <c r="J6510" t="s">
        <v>977</v>
      </c>
      <c r="K6510" t="s">
        <v>197</v>
      </c>
      <c r="L6510" t="s">
        <v>34</v>
      </c>
      <c r="M6510" s="598">
        <v>7574217000</v>
      </c>
    </row>
    <row r="6511" spans="1:13">
      <c r="A6511" t="s">
        <v>17650</v>
      </c>
      <c r="B6511" t="s">
        <v>17651</v>
      </c>
      <c r="C6511" t="s">
        <v>17646</v>
      </c>
      <c r="D6511">
        <v>9726</v>
      </c>
      <c r="E6511" t="s">
        <v>17647</v>
      </c>
      <c r="F6511" t="s">
        <v>611</v>
      </c>
      <c r="G6511" t="s">
        <v>611</v>
      </c>
      <c r="H6511" t="s">
        <v>41</v>
      </c>
      <c r="I6511" s="777" t="s">
        <v>636</v>
      </c>
      <c r="J6511" t="s">
        <v>977</v>
      </c>
      <c r="K6511" t="s">
        <v>198</v>
      </c>
      <c r="L6511" t="s">
        <v>32</v>
      </c>
      <c r="M6511" s="598">
        <v>3997497000</v>
      </c>
    </row>
    <row r="6512" spans="1:13">
      <c r="A6512" t="s">
        <v>17652</v>
      </c>
      <c r="B6512" t="s">
        <v>17653</v>
      </c>
      <c r="C6512" t="s">
        <v>17646</v>
      </c>
      <c r="D6512">
        <v>9726</v>
      </c>
      <c r="E6512" t="s">
        <v>17647</v>
      </c>
      <c r="F6512" t="s">
        <v>611</v>
      </c>
      <c r="G6512" t="s">
        <v>611</v>
      </c>
      <c r="H6512" t="s">
        <v>41</v>
      </c>
      <c r="I6512" s="777" t="s">
        <v>636</v>
      </c>
      <c r="J6512" t="s">
        <v>977</v>
      </c>
      <c r="K6512" t="s">
        <v>197</v>
      </c>
      <c r="L6512" t="s">
        <v>32</v>
      </c>
      <c r="M6512" s="598">
        <v>4207896000</v>
      </c>
    </row>
    <row r="6513" spans="1:13">
      <c r="A6513" t="s">
        <v>17654</v>
      </c>
      <c r="B6513" t="s">
        <v>17655</v>
      </c>
      <c r="C6513" t="s">
        <v>17646</v>
      </c>
      <c r="D6513">
        <v>9726</v>
      </c>
      <c r="E6513" t="s">
        <v>17647</v>
      </c>
      <c r="F6513" t="s">
        <v>611</v>
      </c>
      <c r="G6513" t="s">
        <v>611</v>
      </c>
      <c r="H6513" t="s">
        <v>41</v>
      </c>
      <c r="I6513" s="777" t="s">
        <v>636</v>
      </c>
      <c r="J6513" t="s">
        <v>977</v>
      </c>
      <c r="K6513" t="s">
        <v>198</v>
      </c>
      <c r="L6513" t="s">
        <v>218</v>
      </c>
      <c r="M6513" s="598">
        <v>10193631000</v>
      </c>
    </row>
    <row r="6514" spans="1:13">
      <c r="A6514" t="s">
        <v>17656</v>
      </c>
      <c r="B6514" t="s">
        <v>17657</v>
      </c>
      <c r="C6514" t="s">
        <v>17646</v>
      </c>
      <c r="D6514">
        <v>9726</v>
      </c>
      <c r="E6514" t="s">
        <v>17647</v>
      </c>
      <c r="F6514" t="s">
        <v>611</v>
      </c>
      <c r="G6514" t="s">
        <v>611</v>
      </c>
      <c r="H6514" t="s">
        <v>41</v>
      </c>
      <c r="I6514" s="777" t="s">
        <v>636</v>
      </c>
      <c r="J6514" t="s">
        <v>977</v>
      </c>
      <c r="K6514" t="s">
        <v>197</v>
      </c>
      <c r="L6514" t="s">
        <v>218</v>
      </c>
      <c r="M6514" s="598">
        <v>10730139000</v>
      </c>
    </row>
  </sheetData>
  <sheetProtection algorithmName="SHA-512" hashValue="+KGiDnTaolepu5EOaOaXCISmJsC+g91q62K7LVRb4nGWJhcFuAksEvf+kcMzuN4eBvDNY+Z5492FH7zc2vVUeA==" saltValue="bxpFnB/Mtbd791CDzaT6NA==" spinCount="100000" sheet="1" objects="1" scenarios="1" pivotTables="0"/>
  <autoFilter ref="A1:M6514" xr:uid="{00000000-0001-0000-1300-000000000000}">
    <sortState xmlns:xlrd2="http://schemas.microsoft.com/office/spreadsheetml/2017/richdata2" ref="A2:M6514">
      <sortCondition ref="D1:D6514"/>
    </sortState>
  </autoFilter>
  <phoneticPr fontId="11" type="noConversion"/>
  <conditionalFormatting sqref="A4586:A6238 B4621:M6238">
    <cfRule type="expression" dxfId="111" priority="25">
      <formula>MOD(ROW(),2)=0</formula>
    </cfRule>
    <cfRule type="expression" dxfId="110" priority="26">
      <formula>TRUE</formula>
    </cfRule>
  </conditionalFormatting>
  <conditionalFormatting sqref="A4405:C4455 E4405:M4455 A4580:H4585 J4580:M4585 B4586:C4620 A6239:M6394">
    <cfRule type="expression" dxfId="109" priority="39">
      <formula>MOD(ROW(),2)=0</formula>
    </cfRule>
    <cfRule type="expression" dxfId="108" priority="40">
      <formula>TRUE</formula>
    </cfRule>
  </conditionalFormatting>
  <conditionalFormatting sqref="A6502:C6502 F6502:M6502">
    <cfRule type="expression" dxfId="107" priority="7">
      <formula>MOD(ROW(),2)=0</formula>
    </cfRule>
    <cfRule type="expression" dxfId="106" priority="8">
      <formula>TRUE</formula>
    </cfRule>
  </conditionalFormatting>
  <conditionalFormatting sqref="A6503:H6514 J6503:M6514">
    <cfRule type="expression" dxfId="105" priority="1">
      <formula>MOD(ROW(),2)=0</formula>
    </cfRule>
    <cfRule type="expression" dxfId="104" priority="2">
      <formula>TRUE</formula>
    </cfRule>
  </conditionalFormatting>
  <conditionalFormatting sqref="E4586:M4620">
    <cfRule type="expression" dxfId="103" priority="37">
      <formula>MOD(ROW(),2)=0</formula>
    </cfRule>
    <cfRule type="expression" dxfId="102" priority="38">
      <formula>TRUE</formula>
    </cfRule>
  </conditionalFormatting>
  <conditionalFormatting sqref="I6503:I6508">
    <cfRule type="expression" dxfId="101" priority="3">
      <formula>MOD(ROW(),2)=0</formula>
    </cfRule>
    <cfRule type="expression" dxfId="100" priority="4">
      <formula>TRUE</formula>
    </cfRule>
  </conditionalFormatting>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528"/>
  <sheetViews>
    <sheetView showGridLines="0" showRowColHeaders="0" zoomScaleNormal="100" workbookViewId="0">
      <selection activeCell="D3" sqref="D3"/>
    </sheetView>
  </sheetViews>
  <sheetFormatPr defaultRowHeight="12.45"/>
  <cols>
    <col min="1" max="1" width="10.23046875" bestFit="1" customWidth="1"/>
    <col min="2" max="2" width="9.69140625" bestFit="1" customWidth="1"/>
    <col min="3" max="3" width="15" bestFit="1" customWidth="1"/>
    <col min="4" max="4" width="5" bestFit="1" customWidth="1"/>
    <col min="5" max="5" width="56.84375" bestFit="1" customWidth="1"/>
    <col min="6" max="6" width="16.4609375" bestFit="1" customWidth="1"/>
    <col min="11" max="11" width="12.15234375" bestFit="1" customWidth="1"/>
    <col min="13" max="13" width="12.84375" bestFit="1" customWidth="1"/>
  </cols>
  <sheetData>
    <row r="1" spans="1:13" ht="12.9">
      <c r="A1" s="123" t="s">
        <v>116</v>
      </c>
      <c r="B1" s="123" t="s">
        <v>117</v>
      </c>
      <c r="C1" s="163" t="s">
        <v>118</v>
      </c>
      <c r="D1" s="124" t="s">
        <v>119</v>
      </c>
      <c r="E1" s="123" t="s">
        <v>120</v>
      </c>
      <c r="F1" s="123" t="s">
        <v>121</v>
      </c>
      <c r="G1" s="123" t="s">
        <v>224</v>
      </c>
      <c r="H1" s="123" t="s">
        <v>225</v>
      </c>
      <c r="I1" s="123" t="s">
        <v>226</v>
      </c>
      <c r="J1" s="123" t="s">
        <v>227</v>
      </c>
      <c r="K1" s="123" t="s">
        <v>228</v>
      </c>
      <c r="L1" s="123" t="s">
        <v>229</v>
      </c>
      <c r="M1" s="123" t="s">
        <v>230</v>
      </c>
    </row>
    <row r="2" spans="1:13" ht="12.9">
      <c r="A2" s="123" t="s">
        <v>149</v>
      </c>
      <c r="B2" s="123" t="s">
        <v>149</v>
      </c>
      <c r="C2" s="123" t="s">
        <v>635</v>
      </c>
      <c r="D2" s="124">
        <v>8000</v>
      </c>
      <c r="E2" s="123" t="s">
        <v>635</v>
      </c>
      <c r="F2" s="123"/>
      <c r="G2" s="123" t="s">
        <v>149</v>
      </c>
      <c r="H2" s="123" t="s">
        <v>149</v>
      </c>
      <c r="I2" s="164" t="s">
        <v>30</v>
      </c>
      <c r="J2" s="123" t="s">
        <v>149</v>
      </c>
      <c r="K2" s="123" t="s">
        <v>149</v>
      </c>
      <c r="L2" s="123" t="s">
        <v>149</v>
      </c>
      <c r="M2" s="123"/>
    </row>
    <row r="3" spans="1:13">
      <c r="A3" s="536" t="s">
        <v>6922</v>
      </c>
      <c r="B3" s="536" t="s">
        <v>1896</v>
      </c>
      <c r="C3" s="536" t="s">
        <v>613</v>
      </c>
      <c r="D3" s="510">
        <v>8001</v>
      </c>
      <c r="E3" s="536" t="s">
        <v>873</v>
      </c>
      <c r="F3" s="536" t="s">
        <v>624</v>
      </c>
      <c r="G3" s="536" t="s">
        <v>298</v>
      </c>
      <c r="H3" s="536" t="s">
        <v>33</v>
      </c>
      <c r="I3" s="536" t="s">
        <v>30</v>
      </c>
      <c r="J3" s="536" t="s">
        <v>868</v>
      </c>
      <c r="K3" s="536" t="s">
        <v>197</v>
      </c>
      <c r="L3" s="536" t="s">
        <v>818</v>
      </c>
      <c r="M3" s="549">
        <v>41510700</v>
      </c>
    </row>
    <row r="4" spans="1:13">
      <c r="A4" s="537" t="s">
        <v>6934</v>
      </c>
      <c r="B4" s="537" t="s">
        <v>1895</v>
      </c>
      <c r="C4" s="537" t="s">
        <v>613</v>
      </c>
      <c r="D4" s="543">
        <v>8002</v>
      </c>
      <c r="E4" s="537" t="s">
        <v>869</v>
      </c>
      <c r="F4" s="537" t="s">
        <v>624</v>
      </c>
      <c r="G4" s="537" t="s">
        <v>298</v>
      </c>
      <c r="H4" s="537" t="s">
        <v>33</v>
      </c>
      <c r="I4" s="537" t="s">
        <v>30</v>
      </c>
      <c r="J4" s="537" t="s">
        <v>868</v>
      </c>
      <c r="K4" s="537" t="s">
        <v>197</v>
      </c>
      <c r="L4" s="537" t="s">
        <v>818</v>
      </c>
      <c r="M4" s="550">
        <v>22314600</v>
      </c>
    </row>
    <row r="5" spans="1:13">
      <c r="A5" s="538" t="s">
        <v>6904</v>
      </c>
      <c r="B5" s="538" t="s">
        <v>1897</v>
      </c>
      <c r="C5" s="538" t="s">
        <v>613</v>
      </c>
      <c r="D5" s="544">
        <v>8003</v>
      </c>
      <c r="E5" s="538" t="s">
        <v>902</v>
      </c>
      <c r="F5" s="538" t="s">
        <v>624</v>
      </c>
      <c r="G5" s="538" t="s">
        <v>298</v>
      </c>
      <c r="H5" s="538" t="s">
        <v>33</v>
      </c>
      <c r="I5" s="538" t="s">
        <v>30</v>
      </c>
      <c r="J5" s="538" t="s">
        <v>868</v>
      </c>
      <c r="K5" s="538" t="s">
        <v>197</v>
      </c>
      <c r="L5" s="538" t="s">
        <v>818</v>
      </c>
      <c r="M5" s="551">
        <v>79233000</v>
      </c>
    </row>
    <row r="6" spans="1:13">
      <c r="A6" s="539" t="s">
        <v>6927</v>
      </c>
      <c r="B6" s="539" t="s">
        <v>1893</v>
      </c>
      <c r="C6" s="539" t="s">
        <v>920</v>
      </c>
      <c r="D6" s="545">
        <v>8004</v>
      </c>
      <c r="E6" s="547" t="s">
        <v>935</v>
      </c>
      <c r="F6" s="539" t="s">
        <v>624</v>
      </c>
      <c r="G6" s="539" t="s">
        <v>298</v>
      </c>
      <c r="H6" s="539" t="s">
        <v>33</v>
      </c>
      <c r="I6" s="539" t="s">
        <v>30</v>
      </c>
      <c r="J6" s="539" t="s">
        <v>868</v>
      </c>
      <c r="K6" s="539" t="s">
        <v>197</v>
      </c>
      <c r="L6" s="539" t="s">
        <v>818</v>
      </c>
      <c r="M6" s="552">
        <v>30884700</v>
      </c>
    </row>
    <row r="7" spans="1:13">
      <c r="A7" s="295" t="s">
        <v>6921</v>
      </c>
      <c r="B7" s="295" t="s">
        <v>1888</v>
      </c>
      <c r="C7" s="295" t="s">
        <v>920</v>
      </c>
      <c r="D7" s="296">
        <v>8005</v>
      </c>
      <c r="E7" s="295" t="s">
        <v>979</v>
      </c>
      <c r="F7" s="295" t="s">
        <v>624</v>
      </c>
      <c r="G7" s="295" t="s">
        <v>298</v>
      </c>
      <c r="H7" s="295" t="s">
        <v>33</v>
      </c>
      <c r="I7" s="295" t="s">
        <v>30</v>
      </c>
      <c r="J7" s="295" t="s">
        <v>868</v>
      </c>
      <c r="K7" s="295" t="s">
        <v>197</v>
      </c>
      <c r="L7" s="295" t="s">
        <v>818</v>
      </c>
      <c r="M7" s="297">
        <v>41834100</v>
      </c>
    </row>
    <row r="8" spans="1:13">
      <c r="A8" s="508" t="s">
        <v>6932</v>
      </c>
      <c r="B8" s="508" t="s">
        <v>1889</v>
      </c>
      <c r="C8" s="508" t="s">
        <v>920</v>
      </c>
      <c r="D8" s="516">
        <v>8006</v>
      </c>
      <c r="E8" s="508" t="s">
        <v>1027</v>
      </c>
      <c r="F8" s="508" t="s">
        <v>624</v>
      </c>
      <c r="G8" s="508" t="s">
        <v>298</v>
      </c>
      <c r="H8" s="508" t="s">
        <v>33</v>
      </c>
      <c r="I8" s="508" t="s">
        <v>30</v>
      </c>
      <c r="J8" s="508" t="s">
        <v>868</v>
      </c>
      <c r="K8" s="508" t="s">
        <v>197</v>
      </c>
      <c r="L8" s="508" t="s">
        <v>818</v>
      </c>
      <c r="M8" s="523">
        <v>24370500</v>
      </c>
    </row>
    <row r="9" spans="1:13">
      <c r="A9" s="508" t="s">
        <v>6933</v>
      </c>
      <c r="B9" s="508" t="s">
        <v>1894</v>
      </c>
      <c r="C9" s="508" t="s">
        <v>920</v>
      </c>
      <c r="D9" s="516">
        <v>8007</v>
      </c>
      <c r="E9" s="508" t="s">
        <v>1028</v>
      </c>
      <c r="F9" s="508" t="s">
        <v>624</v>
      </c>
      <c r="G9" s="508" t="s">
        <v>298</v>
      </c>
      <c r="H9" s="508" t="s">
        <v>33</v>
      </c>
      <c r="I9" s="508" t="s">
        <v>30</v>
      </c>
      <c r="J9" s="508" t="s">
        <v>868</v>
      </c>
      <c r="K9" s="508" t="s">
        <v>197</v>
      </c>
      <c r="L9" s="508" t="s">
        <v>818</v>
      </c>
      <c r="M9" s="523">
        <v>23515800</v>
      </c>
    </row>
    <row r="10" spans="1:13">
      <c r="A10" s="344" t="s">
        <v>6930</v>
      </c>
      <c r="B10" s="344" t="s">
        <v>1890</v>
      </c>
      <c r="C10" s="344" t="s">
        <v>920</v>
      </c>
      <c r="D10" s="345">
        <v>8008</v>
      </c>
      <c r="E10" s="344" t="s">
        <v>1080</v>
      </c>
      <c r="F10" s="344" t="s">
        <v>624</v>
      </c>
      <c r="G10" s="344" t="s">
        <v>298</v>
      </c>
      <c r="H10" s="344" t="s">
        <v>33</v>
      </c>
      <c r="I10" s="344" t="s">
        <v>30</v>
      </c>
      <c r="J10" s="344" t="s">
        <v>868</v>
      </c>
      <c r="K10" s="344" t="s">
        <v>197</v>
      </c>
      <c r="L10" s="344" t="s">
        <v>818</v>
      </c>
      <c r="M10" s="346">
        <v>26611200</v>
      </c>
    </row>
    <row r="11" spans="1:13">
      <c r="A11" s="356" t="s">
        <v>6913</v>
      </c>
      <c r="B11" s="356" t="s">
        <v>1891</v>
      </c>
      <c r="C11" s="356" t="s">
        <v>920</v>
      </c>
      <c r="D11" s="358">
        <v>8009</v>
      </c>
      <c r="E11" s="356" t="s">
        <v>1169</v>
      </c>
      <c r="F11" s="356" t="s">
        <v>624</v>
      </c>
      <c r="G11" s="356" t="s">
        <v>298</v>
      </c>
      <c r="H11" s="356" t="s">
        <v>33</v>
      </c>
      <c r="I11" s="356" t="s">
        <v>30</v>
      </c>
      <c r="J11" s="356" t="s">
        <v>868</v>
      </c>
      <c r="K11" s="356" t="s">
        <v>197</v>
      </c>
      <c r="L11" s="356" t="s">
        <v>818</v>
      </c>
      <c r="M11" s="357">
        <v>53823000</v>
      </c>
    </row>
    <row r="12" spans="1:13">
      <c r="A12" s="441" t="s">
        <v>6925</v>
      </c>
      <c r="B12" s="441" t="s">
        <v>1892</v>
      </c>
      <c r="C12" s="441" t="s">
        <v>920</v>
      </c>
      <c r="D12" s="442">
        <v>8011</v>
      </c>
      <c r="E12" s="441" t="s">
        <v>1202</v>
      </c>
      <c r="F12" s="441" t="s">
        <v>298</v>
      </c>
      <c r="G12" s="441" t="s">
        <v>298</v>
      </c>
      <c r="H12" s="441" t="s">
        <v>33</v>
      </c>
      <c r="I12" s="441" t="s">
        <v>30</v>
      </c>
      <c r="J12" s="441" t="s">
        <v>298</v>
      </c>
      <c r="K12" s="441" t="s">
        <v>197</v>
      </c>
      <c r="L12" s="441" t="s">
        <v>818</v>
      </c>
      <c r="M12" s="443">
        <v>37745400</v>
      </c>
    </row>
    <row r="13" spans="1:13">
      <c r="A13" s="441" t="s">
        <v>14556</v>
      </c>
      <c r="B13" s="441" t="s">
        <v>14557</v>
      </c>
      <c r="C13" s="441" t="s">
        <v>14558</v>
      </c>
      <c r="D13" s="442">
        <v>8012</v>
      </c>
      <c r="E13" s="441" t="s">
        <v>14559</v>
      </c>
      <c r="F13" s="441" t="s">
        <v>624</v>
      </c>
      <c r="G13" s="441" t="s">
        <v>624</v>
      </c>
      <c r="H13" s="441" t="s">
        <v>33</v>
      </c>
      <c r="I13" s="441" t="s">
        <v>30</v>
      </c>
      <c r="J13" s="441" t="s">
        <v>868</v>
      </c>
      <c r="K13" s="441" t="s">
        <v>197</v>
      </c>
      <c r="L13" s="441" t="s">
        <v>818</v>
      </c>
      <c r="M13" s="443">
        <v>22176000</v>
      </c>
    </row>
    <row r="14" spans="1:13">
      <c r="A14" s="264" t="s">
        <v>6725</v>
      </c>
      <c r="B14" s="264" t="s">
        <v>1934</v>
      </c>
      <c r="C14" s="264" t="s">
        <v>591</v>
      </c>
      <c r="D14" s="231">
        <v>8016</v>
      </c>
      <c r="E14" s="546" t="s">
        <v>645</v>
      </c>
      <c r="F14" s="264" t="s">
        <v>605</v>
      </c>
      <c r="G14" s="264" t="s">
        <v>298</v>
      </c>
      <c r="H14" s="264" t="s">
        <v>33</v>
      </c>
      <c r="I14" s="264" t="s">
        <v>30</v>
      </c>
      <c r="J14" s="264" t="s">
        <v>643</v>
      </c>
      <c r="K14" s="264" t="s">
        <v>887</v>
      </c>
      <c r="L14" s="264" t="s">
        <v>32</v>
      </c>
      <c r="M14" s="271">
        <v>2227533000</v>
      </c>
    </row>
    <row r="15" spans="1:13">
      <c r="A15" s="264" t="s">
        <v>6695</v>
      </c>
      <c r="B15" s="264" t="s">
        <v>1933</v>
      </c>
      <c r="C15" s="264" t="s">
        <v>591</v>
      </c>
      <c r="D15" s="231">
        <v>8016</v>
      </c>
      <c r="E15" s="546" t="s">
        <v>645</v>
      </c>
      <c r="F15" s="264" t="s">
        <v>605</v>
      </c>
      <c r="G15" s="264" t="s">
        <v>298</v>
      </c>
      <c r="H15" s="264" t="s">
        <v>33</v>
      </c>
      <c r="I15" s="264" t="s">
        <v>30</v>
      </c>
      <c r="J15" s="264" t="s">
        <v>643</v>
      </c>
      <c r="K15" s="264" t="s">
        <v>886</v>
      </c>
      <c r="L15" s="264" t="s">
        <v>32</v>
      </c>
      <c r="M15" s="271">
        <v>3182232900</v>
      </c>
    </row>
    <row r="16" spans="1:13">
      <c r="A16" s="264" t="s">
        <v>6687</v>
      </c>
      <c r="B16" s="264" t="s">
        <v>1932</v>
      </c>
      <c r="C16" s="264" t="s">
        <v>591</v>
      </c>
      <c r="D16" s="231">
        <v>8016</v>
      </c>
      <c r="E16" s="546" t="s">
        <v>645</v>
      </c>
      <c r="F16" s="264" t="s">
        <v>605</v>
      </c>
      <c r="G16" s="264" t="s">
        <v>298</v>
      </c>
      <c r="H16" s="264" t="s">
        <v>33</v>
      </c>
      <c r="I16" s="264" t="s">
        <v>30</v>
      </c>
      <c r="J16" s="264" t="s">
        <v>643</v>
      </c>
      <c r="K16" s="264" t="s">
        <v>887</v>
      </c>
      <c r="L16" s="264" t="s">
        <v>34</v>
      </c>
      <c r="M16" s="271">
        <v>3341345700</v>
      </c>
    </row>
    <row r="17" spans="1:13">
      <c r="A17" s="264" t="s">
        <v>6658</v>
      </c>
      <c r="B17" s="264" t="s">
        <v>1936</v>
      </c>
      <c r="C17" s="264" t="s">
        <v>591</v>
      </c>
      <c r="D17" s="231">
        <v>8016</v>
      </c>
      <c r="E17" s="546" t="s">
        <v>645</v>
      </c>
      <c r="F17" s="264" t="s">
        <v>605</v>
      </c>
      <c r="G17" s="264" t="s">
        <v>298</v>
      </c>
      <c r="H17" s="264" t="s">
        <v>33</v>
      </c>
      <c r="I17" s="264" t="s">
        <v>30</v>
      </c>
      <c r="J17" s="264" t="s">
        <v>643</v>
      </c>
      <c r="K17" s="264" t="s">
        <v>887</v>
      </c>
      <c r="L17" s="264" t="s">
        <v>218</v>
      </c>
      <c r="M17" s="271">
        <v>4455112200</v>
      </c>
    </row>
    <row r="18" spans="1:13">
      <c r="A18" s="264" t="s">
        <v>6641</v>
      </c>
      <c r="B18" s="264" t="s">
        <v>1931</v>
      </c>
      <c r="C18" s="264" t="s">
        <v>591</v>
      </c>
      <c r="D18" s="231">
        <v>8016</v>
      </c>
      <c r="E18" s="546" t="s">
        <v>645</v>
      </c>
      <c r="F18" s="264" t="s">
        <v>605</v>
      </c>
      <c r="G18" s="264" t="s">
        <v>298</v>
      </c>
      <c r="H18" s="264" t="s">
        <v>33</v>
      </c>
      <c r="I18" s="264" t="s">
        <v>30</v>
      </c>
      <c r="J18" s="264" t="s">
        <v>643</v>
      </c>
      <c r="K18" s="264" t="s">
        <v>886</v>
      </c>
      <c r="L18" s="264" t="s">
        <v>34</v>
      </c>
      <c r="M18" s="271">
        <v>4773314700</v>
      </c>
    </row>
    <row r="19" spans="1:13">
      <c r="A19" s="264" t="s">
        <v>6613</v>
      </c>
      <c r="B19" s="264" t="s">
        <v>1935</v>
      </c>
      <c r="C19" s="264" t="s">
        <v>591</v>
      </c>
      <c r="D19" s="231">
        <v>8016</v>
      </c>
      <c r="E19" s="546" t="s">
        <v>645</v>
      </c>
      <c r="F19" s="264" t="s">
        <v>605</v>
      </c>
      <c r="G19" s="264" t="s">
        <v>298</v>
      </c>
      <c r="H19" s="264" t="s">
        <v>33</v>
      </c>
      <c r="I19" s="264" t="s">
        <v>30</v>
      </c>
      <c r="J19" s="264" t="s">
        <v>643</v>
      </c>
      <c r="K19" s="264" t="s">
        <v>886</v>
      </c>
      <c r="L19" s="264" t="s">
        <v>218</v>
      </c>
      <c r="M19" s="271">
        <v>6364442700</v>
      </c>
    </row>
    <row r="20" spans="1:13">
      <c r="A20" s="266" t="s">
        <v>6633</v>
      </c>
      <c r="B20" s="264" t="s">
        <v>1940</v>
      </c>
      <c r="C20" s="266" t="s">
        <v>591</v>
      </c>
      <c r="D20" s="528">
        <v>8017</v>
      </c>
      <c r="E20" s="534" t="s">
        <v>646</v>
      </c>
      <c r="F20" s="266" t="s">
        <v>605</v>
      </c>
      <c r="G20" s="266" t="s">
        <v>298</v>
      </c>
      <c r="H20" s="266" t="s">
        <v>33</v>
      </c>
      <c r="I20" s="266" t="s">
        <v>217</v>
      </c>
      <c r="J20" s="266" t="s">
        <v>644</v>
      </c>
      <c r="K20" s="266" t="s">
        <v>887</v>
      </c>
      <c r="L20" s="266" t="s">
        <v>32</v>
      </c>
      <c r="M20" s="271">
        <v>5197615500</v>
      </c>
    </row>
    <row r="21" spans="1:13">
      <c r="A21" s="266" t="s">
        <v>6592</v>
      </c>
      <c r="B21" s="264" t="s">
        <v>1939</v>
      </c>
      <c r="C21" s="266" t="s">
        <v>591</v>
      </c>
      <c r="D21" s="528">
        <v>8017</v>
      </c>
      <c r="E21" s="534" t="s">
        <v>646</v>
      </c>
      <c r="F21" s="266" t="s">
        <v>605</v>
      </c>
      <c r="G21" s="266" t="s">
        <v>298</v>
      </c>
      <c r="H21" s="266" t="s">
        <v>33</v>
      </c>
      <c r="I21" s="266" t="s">
        <v>217</v>
      </c>
      <c r="J21" s="266" t="s">
        <v>644</v>
      </c>
      <c r="K21" s="266" t="s">
        <v>886</v>
      </c>
      <c r="L21" s="266" t="s">
        <v>32</v>
      </c>
      <c r="M21" s="271">
        <v>7425194700</v>
      </c>
    </row>
    <row r="22" spans="1:13">
      <c r="A22" s="266" t="s">
        <v>6587</v>
      </c>
      <c r="B22" s="264" t="s">
        <v>1938</v>
      </c>
      <c r="C22" s="266" t="s">
        <v>591</v>
      </c>
      <c r="D22" s="528">
        <v>8017</v>
      </c>
      <c r="E22" s="534" t="s">
        <v>646</v>
      </c>
      <c r="F22" s="266" t="s">
        <v>605</v>
      </c>
      <c r="G22" s="266" t="s">
        <v>298</v>
      </c>
      <c r="H22" s="266" t="s">
        <v>33</v>
      </c>
      <c r="I22" s="266" t="s">
        <v>217</v>
      </c>
      <c r="J22" s="266" t="s">
        <v>644</v>
      </c>
      <c r="K22" s="266" t="s">
        <v>887</v>
      </c>
      <c r="L22" s="266" t="s">
        <v>34</v>
      </c>
      <c r="M22" s="271">
        <v>7796457900</v>
      </c>
    </row>
    <row r="23" spans="1:13">
      <c r="A23" s="266" t="s">
        <v>6551</v>
      </c>
      <c r="B23" s="264" t="s">
        <v>1942</v>
      </c>
      <c r="C23" s="266" t="s">
        <v>591</v>
      </c>
      <c r="D23" s="528">
        <v>8017</v>
      </c>
      <c r="E23" s="534" t="s">
        <v>646</v>
      </c>
      <c r="F23" s="266" t="s">
        <v>605</v>
      </c>
      <c r="G23" s="266" t="s">
        <v>298</v>
      </c>
      <c r="H23" s="266" t="s">
        <v>33</v>
      </c>
      <c r="I23" s="266" t="s">
        <v>217</v>
      </c>
      <c r="J23" s="266" t="s">
        <v>644</v>
      </c>
      <c r="K23" s="266" t="s">
        <v>887</v>
      </c>
      <c r="L23" s="266" t="s">
        <v>218</v>
      </c>
      <c r="M23" s="271">
        <v>10395254100</v>
      </c>
    </row>
    <row r="24" spans="1:13">
      <c r="A24" s="266" t="s">
        <v>6544</v>
      </c>
      <c r="B24" s="264" t="s">
        <v>1937</v>
      </c>
      <c r="C24" s="266" t="s">
        <v>591</v>
      </c>
      <c r="D24" s="528">
        <v>8017</v>
      </c>
      <c r="E24" s="534" t="s">
        <v>646</v>
      </c>
      <c r="F24" s="266" t="s">
        <v>605</v>
      </c>
      <c r="G24" s="266" t="s">
        <v>298</v>
      </c>
      <c r="H24" s="266" t="s">
        <v>33</v>
      </c>
      <c r="I24" s="266" t="s">
        <v>217</v>
      </c>
      <c r="J24" s="266" t="s">
        <v>644</v>
      </c>
      <c r="K24" s="266" t="s">
        <v>886</v>
      </c>
      <c r="L24" s="266" t="s">
        <v>34</v>
      </c>
      <c r="M24" s="271">
        <v>11137757400</v>
      </c>
    </row>
    <row r="25" spans="1:13">
      <c r="A25" s="266" t="s">
        <v>6506</v>
      </c>
      <c r="B25" s="264" t="s">
        <v>1941</v>
      </c>
      <c r="C25" s="266" t="s">
        <v>591</v>
      </c>
      <c r="D25" s="528">
        <v>8017</v>
      </c>
      <c r="E25" s="534" t="s">
        <v>646</v>
      </c>
      <c r="F25" s="266" t="s">
        <v>605</v>
      </c>
      <c r="G25" s="266" t="s">
        <v>298</v>
      </c>
      <c r="H25" s="266" t="s">
        <v>33</v>
      </c>
      <c r="I25" s="266" t="s">
        <v>217</v>
      </c>
      <c r="J25" s="266" t="s">
        <v>644</v>
      </c>
      <c r="K25" s="266" t="s">
        <v>886</v>
      </c>
      <c r="L25" s="266" t="s">
        <v>218</v>
      </c>
      <c r="M25" s="271">
        <v>14850366300</v>
      </c>
    </row>
    <row r="26" spans="1:13">
      <c r="A26" s="266" t="s">
        <v>6866</v>
      </c>
      <c r="B26" s="264" t="s">
        <v>1916</v>
      </c>
      <c r="C26" s="266" t="s">
        <v>25</v>
      </c>
      <c r="D26" s="513">
        <v>8018</v>
      </c>
      <c r="E26" s="519" t="s">
        <v>766</v>
      </c>
      <c r="F26" s="266" t="s">
        <v>754</v>
      </c>
      <c r="G26" s="266" t="s">
        <v>298</v>
      </c>
      <c r="H26" s="266" t="s">
        <v>33</v>
      </c>
      <c r="I26" s="266" t="s">
        <v>217</v>
      </c>
      <c r="J26" s="266" t="s">
        <v>755</v>
      </c>
      <c r="K26" s="266" t="s">
        <v>887</v>
      </c>
      <c r="L26" s="266" t="s">
        <v>32</v>
      </c>
      <c r="M26" s="271">
        <v>236590200</v>
      </c>
    </row>
    <row r="27" spans="1:13">
      <c r="A27" s="266" t="s">
        <v>6862</v>
      </c>
      <c r="B27" s="264" t="s">
        <v>1915</v>
      </c>
      <c r="C27" s="266" t="s">
        <v>25</v>
      </c>
      <c r="D27" s="513">
        <v>8018</v>
      </c>
      <c r="E27" s="519" t="s">
        <v>766</v>
      </c>
      <c r="F27" s="266" t="s">
        <v>754</v>
      </c>
      <c r="G27" s="266" t="s">
        <v>298</v>
      </c>
      <c r="H27" s="266" t="s">
        <v>33</v>
      </c>
      <c r="I27" s="266" t="s">
        <v>217</v>
      </c>
      <c r="J27" s="266" t="s">
        <v>755</v>
      </c>
      <c r="K27" s="266" t="s">
        <v>886</v>
      </c>
      <c r="L27" s="266" t="s">
        <v>32</v>
      </c>
      <c r="M27" s="271">
        <v>249041100</v>
      </c>
    </row>
    <row r="28" spans="1:13">
      <c r="A28" s="266" t="s">
        <v>6843</v>
      </c>
      <c r="B28" s="264" t="s">
        <v>1916</v>
      </c>
      <c r="C28" s="266" t="s">
        <v>25</v>
      </c>
      <c r="D28" s="513">
        <v>8018</v>
      </c>
      <c r="E28" s="519" t="s">
        <v>766</v>
      </c>
      <c r="F28" s="266" t="s">
        <v>754</v>
      </c>
      <c r="G28" s="266" t="s">
        <v>298</v>
      </c>
      <c r="H28" s="266" t="s">
        <v>33</v>
      </c>
      <c r="I28" s="266" t="s">
        <v>337</v>
      </c>
      <c r="J28" s="266" t="s">
        <v>756</v>
      </c>
      <c r="K28" s="266" t="s">
        <v>887</v>
      </c>
      <c r="L28" s="266" t="s">
        <v>32</v>
      </c>
      <c r="M28" s="271">
        <v>394317000</v>
      </c>
    </row>
    <row r="29" spans="1:13">
      <c r="A29" s="266" t="s">
        <v>6840</v>
      </c>
      <c r="B29" s="264" t="s">
        <v>1915</v>
      </c>
      <c r="C29" s="266" t="s">
        <v>25</v>
      </c>
      <c r="D29" s="513">
        <v>8018</v>
      </c>
      <c r="E29" s="519" t="s">
        <v>766</v>
      </c>
      <c r="F29" s="266" t="s">
        <v>754</v>
      </c>
      <c r="G29" s="266" t="s">
        <v>298</v>
      </c>
      <c r="H29" s="266" t="s">
        <v>33</v>
      </c>
      <c r="I29" s="266" t="s">
        <v>337</v>
      </c>
      <c r="J29" s="266" t="s">
        <v>756</v>
      </c>
      <c r="K29" s="266" t="s">
        <v>886</v>
      </c>
      <c r="L29" s="266" t="s">
        <v>32</v>
      </c>
      <c r="M29" s="271">
        <v>415083900</v>
      </c>
    </row>
    <row r="30" spans="1:13">
      <c r="A30" s="266" t="s">
        <v>6837</v>
      </c>
      <c r="B30" s="264" t="s">
        <v>1914</v>
      </c>
      <c r="C30" s="266" t="s">
        <v>25</v>
      </c>
      <c r="D30" s="513">
        <v>8018</v>
      </c>
      <c r="E30" s="519" t="s">
        <v>766</v>
      </c>
      <c r="F30" s="266" t="s">
        <v>754</v>
      </c>
      <c r="G30" s="266" t="s">
        <v>298</v>
      </c>
      <c r="H30" s="266" t="s">
        <v>33</v>
      </c>
      <c r="I30" s="266" t="s">
        <v>217</v>
      </c>
      <c r="J30" s="266" t="s">
        <v>755</v>
      </c>
      <c r="K30" s="266" t="s">
        <v>887</v>
      </c>
      <c r="L30" s="266" t="s">
        <v>34</v>
      </c>
      <c r="M30" s="271">
        <v>425871600</v>
      </c>
    </row>
    <row r="31" spans="1:13">
      <c r="A31" s="266" t="s">
        <v>6833</v>
      </c>
      <c r="B31" s="264" t="s">
        <v>1913</v>
      </c>
      <c r="C31" s="266" t="s">
        <v>25</v>
      </c>
      <c r="D31" s="513">
        <v>8018</v>
      </c>
      <c r="E31" s="519" t="s">
        <v>766</v>
      </c>
      <c r="F31" s="266" t="s">
        <v>754</v>
      </c>
      <c r="G31" s="266" t="s">
        <v>298</v>
      </c>
      <c r="H31" s="266" t="s">
        <v>33</v>
      </c>
      <c r="I31" s="266" t="s">
        <v>217</v>
      </c>
      <c r="J31" s="266" t="s">
        <v>755</v>
      </c>
      <c r="K31" s="266" t="s">
        <v>886</v>
      </c>
      <c r="L31" s="266" t="s">
        <v>34</v>
      </c>
      <c r="M31" s="271">
        <v>448278600</v>
      </c>
    </row>
    <row r="32" spans="1:13">
      <c r="A32" s="266" t="s">
        <v>6821</v>
      </c>
      <c r="B32" s="264" t="s">
        <v>1918</v>
      </c>
      <c r="C32" s="266" t="s">
        <v>25</v>
      </c>
      <c r="D32" s="513">
        <v>8018</v>
      </c>
      <c r="E32" s="519" t="s">
        <v>766</v>
      </c>
      <c r="F32" s="266" t="s">
        <v>754</v>
      </c>
      <c r="G32" s="266" t="s">
        <v>298</v>
      </c>
      <c r="H32" s="266" t="s">
        <v>33</v>
      </c>
      <c r="I32" s="266" t="s">
        <v>217</v>
      </c>
      <c r="J32" s="266" t="s">
        <v>755</v>
      </c>
      <c r="K32" s="266" t="s">
        <v>887</v>
      </c>
      <c r="L32" s="266" t="s">
        <v>218</v>
      </c>
      <c r="M32" s="271">
        <v>603302700</v>
      </c>
    </row>
    <row r="33" spans="1:13">
      <c r="A33" s="266" t="s">
        <v>6818</v>
      </c>
      <c r="B33" s="264" t="s">
        <v>1917</v>
      </c>
      <c r="C33" s="266" t="s">
        <v>25</v>
      </c>
      <c r="D33" s="513">
        <v>8018</v>
      </c>
      <c r="E33" s="519" t="s">
        <v>766</v>
      </c>
      <c r="F33" s="266" t="s">
        <v>754</v>
      </c>
      <c r="G33" s="266" t="s">
        <v>298</v>
      </c>
      <c r="H33" s="266" t="s">
        <v>33</v>
      </c>
      <c r="I33" s="266" t="s">
        <v>217</v>
      </c>
      <c r="J33" s="266" t="s">
        <v>755</v>
      </c>
      <c r="K33" s="266" t="s">
        <v>886</v>
      </c>
      <c r="L33" s="266" t="s">
        <v>218</v>
      </c>
      <c r="M33" s="271">
        <v>635065200</v>
      </c>
    </row>
    <row r="34" spans="1:13">
      <c r="A34" s="266" t="s">
        <v>6814</v>
      </c>
      <c r="B34" s="264" t="s">
        <v>1916</v>
      </c>
      <c r="C34" s="266" t="s">
        <v>25</v>
      </c>
      <c r="D34" s="513">
        <v>8018</v>
      </c>
      <c r="E34" s="519" t="s">
        <v>766</v>
      </c>
      <c r="F34" s="266" t="s">
        <v>754</v>
      </c>
      <c r="G34" s="266" t="s">
        <v>298</v>
      </c>
      <c r="H34" s="266" t="s">
        <v>33</v>
      </c>
      <c r="I34" s="266" t="s">
        <v>614</v>
      </c>
      <c r="J34" s="266" t="s">
        <v>757</v>
      </c>
      <c r="K34" s="266" t="s">
        <v>887</v>
      </c>
      <c r="L34" s="266" t="s">
        <v>32</v>
      </c>
      <c r="M34" s="271">
        <v>670338900</v>
      </c>
    </row>
    <row r="35" spans="1:13">
      <c r="A35" s="266" t="s">
        <v>6811</v>
      </c>
      <c r="B35" s="264" t="s">
        <v>1915</v>
      </c>
      <c r="C35" s="266" t="s">
        <v>25</v>
      </c>
      <c r="D35" s="513">
        <v>8018</v>
      </c>
      <c r="E35" s="519" t="s">
        <v>766</v>
      </c>
      <c r="F35" s="266" t="s">
        <v>754</v>
      </c>
      <c r="G35" s="266" t="s">
        <v>298</v>
      </c>
      <c r="H35" s="266" t="s">
        <v>33</v>
      </c>
      <c r="I35" s="266" t="s">
        <v>614</v>
      </c>
      <c r="J35" s="266" t="s">
        <v>757</v>
      </c>
      <c r="K35" s="266" t="s">
        <v>886</v>
      </c>
      <c r="L35" s="266" t="s">
        <v>32</v>
      </c>
      <c r="M35" s="271">
        <v>705635700</v>
      </c>
    </row>
    <row r="36" spans="1:13">
      <c r="A36" s="266" t="s">
        <v>6809</v>
      </c>
      <c r="B36" s="264" t="s">
        <v>1914</v>
      </c>
      <c r="C36" s="266" t="s">
        <v>25</v>
      </c>
      <c r="D36" s="513">
        <v>8018</v>
      </c>
      <c r="E36" s="519" t="s">
        <v>766</v>
      </c>
      <c r="F36" s="266" t="s">
        <v>754</v>
      </c>
      <c r="G36" s="266" t="s">
        <v>298</v>
      </c>
      <c r="H36" s="266" t="s">
        <v>33</v>
      </c>
      <c r="I36" s="266" t="s">
        <v>337</v>
      </c>
      <c r="J36" s="266" t="s">
        <v>756</v>
      </c>
      <c r="K36" s="266" t="s">
        <v>887</v>
      </c>
      <c r="L36" s="266" t="s">
        <v>34</v>
      </c>
      <c r="M36" s="271">
        <v>709770600</v>
      </c>
    </row>
    <row r="37" spans="1:13">
      <c r="A37" s="266" t="s">
        <v>6806</v>
      </c>
      <c r="B37" s="264" t="s">
        <v>1913</v>
      </c>
      <c r="C37" s="266" t="s">
        <v>25</v>
      </c>
      <c r="D37" s="513">
        <v>8018</v>
      </c>
      <c r="E37" s="519" t="s">
        <v>766</v>
      </c>
      <c r="F37" s="266" t="s">
        <v>754</v>
      </c>
      <c r="G37" s="266" t="s">
        <v>298</v>
      </c>
      <c r="H37" s="266" t="s">
        <v>33</v>
      </c>
      <c r="I37" s="266" t="s">
        <v>337</v>
      </c>
      <c r="J37" s="266" t="s">
        <v>756</v>
      </c>
      <c r="K37" s="266" t="s">
        <v>886</v>
      </c>
      <c r="L37" s="266" t="s">
        <v>34</v>
      </c>
      <c r="M37" s="271">
        <v>747123300</v>
      </c>
    </row>
    <row r="38" spans="1:13">
      <c r="A38" s="186" t="s">
        <v>6789</v>
      </c>
      <c r="B38" s="264" t="s">
        <v>1918</v>
      </c>
      <c r="C38" s="186" t="s">
        <v>25</v>
      </c>
      <c r="D38" s="513">
        <v>8018</v>
      </c>
      <c r="E38" s="520" t="s">
        <v>766</v>
      </c>
      <c r="F38" s="186" t="s">
        <v>754</v>
      </c>
      <c r="G38" s="186" t="s">
        <v>298</v>
      </c>
      <c r="H38" s="186" t="s">
        <v>33</v>
      </c>
      <c r="I38" s="186" t="s">
        <v>337</v>
      </c>
      <c r="J38" s="186" t="s">
        <v>756</v>
      </c>
      <c r="K38" s="186" t="s">
        <v>887</v>
      </c>
      <c r="L38" s="186" t="s">
        <v>218</v>
      </c>
      <c r="M38" s="270">
        <v>1005519900</v>
      </c>
    </row>
    <row r="39" spans="1:13">
      <c r="A39" s="186" t="s">
        <v>6786</v>
      </c>
      <c r="B39" s="264" t="s">
        <v>1917</v>
      </c>
      <c r="C39" s="186" t="s">
        <v>25</v>
      </c>
      <c r="D39" s="513">
        <v>8018</v>
      </c>
      <c r="E39" s="520" t="s">
        <v>766</v>
      </c>
      <c r="F39" s="186" t="s">
        <v>754</v>
      </c>
      <c r="G39" s="186" t="s">
        <v>298</v>
      </c>
      <c r="H39" s="186" t="s">
        <v>33</v>
      </c>
      <c r="I39" s="186" t="s">
        <v>337</v>
      </c>
      <c r="J39" s="186" t="s">
        <v>756</v>
      </c>
      <c r="K39" s="186" t="s">
        <v>886</v>
      </c>
      <c r="L39" s="186" t="s">
        <v>218</v>
      </c>
      <c r="M39" s="270">
        <v>1058418900</v>
      </c>
    </row>
    <row r="40" spans="1:13">
      <c r="A40" s="186" t="s">
        <v>6779</v>
      </c>
      <c r="B40" s="264" t="s">
        <v>1916</v>
      </c>
      <c r="C40" s="186" t="s">
        <v>25</v>
      </c>
      <c r="D40" s="513">
        <v>8018</v>
      </c>
      <c r="E40" s="520" t="s">
        <v>766</v>
      </c>
      <c r="F40" s="186" t="s">
        <v>754</v>
      </c>
      <c r="G40" s="186" t="s">
        <v>298</v>
      </c>
      <c r="H40" s="186" t="s">
        <v>33</v>
      </c>
      <c r="I40" s="186" t="s">
        <v>758</v>
      </c>
      <c r="J40" s="186" t="s">
        <v>759</v>
      </c>
      <c r="K40" s="186" t="s">
        <v>887</v>
      </c>
      <c r="L40" s="186" t="s">
        <v>32</v>
      </c>
      <c r="M40" s="270">
        <v>1182974100</v>
      </c>
    </row>
    <row r="41" spans="1:13">
      <c r="A41" s="186" t="s">
        <v>6776</v>
      </c>
      <c r="B41" s="264" t="s">
        <v>1914</v>
      </c>
      <c r="C41" s="186" t="s">
        <v>25</v>
      </c>
      <c r="D41" s="513">
        <v>8018</v>
      </c>
      <c r="E41" s="520" t="s">
        <v>766</v>
      </c>
      <c r="F41" s="186" t="s">
        <v>754</v>
      </c>
      <c r="G41" s="186" t="s">
        <v>298</v>
      </c>
      <c r="H41" s="186" t="s">
        <v>33</v>
      </c>
      <c r="I41" s="186" t="s">
        <v>614</v>
      </c>
      <c r="J41" s="186" t="s">
        <v>757</v>
      </c>
      <c r="K41" s="186" t="s">
        <v>887</v>
      </c>
      <c r="L41" s="186" t="s">
        <v>34</v>
      </c>
      <c r="M41" s="270">
        <v>1206628500</v>
      </c>
    </row>
    <row r="42" spans="1:13">
      <c r="A42" s="186" t="s">
        <v>6772</v>
      </c>
      <c r="B42" s="264" t="s">
        <v>1915</v>
      </c>
      <c r="C42" s="186" t="s">
        <v>25</v>
      </c>
      <c r="D42" s="513">
        <v>8018</v>
      </c>
      <c r="E42" s="520" t="s">
        <v>766</v>
      </c>
      <c r="F42" s="186" t="s">
        <v>754</v>
      </c>
      <c r="G42" s="186" t="s">
        <v>298</v>
      </c>
      <c r="H42" s="186" t="s">
        <v>33</v>
      </c>
      <c r="I42" s="186" t="s">
        <v>758</v>
      </c>
      <c r="J42" s="186" t="s">
        <v>759</v>
      </c>
      <c r="K42" s="186" t="s">
        <v>886</v>
      </c>
      <c r="L42" s="186" t="s">
        <v>32</v>
      </c>
      <c r="M42" s="270">
        <v>1245228600</v>
      </c>
    </row>
    <row r="43" spans="1:13">
      <c r="A43" s="186" t="s">
        <v>6769</v>
      </c>
      <c r="B43" s="264" t="s">
        <v>1913</v>
      </c>
      <c r="C43" s="186" t="s">
        <v>25</v>
      </c>
      <c r="D43" s="513">
        <v>8018</v>
      </c>
      <c r="E43" s="520" t="s">
        <v>766</v>
      </c>
      <c r="F43" s="186" t="s">
        <v>754</v>
      </c>
      <c r="G43" s="186" t="s">
        <v>298</v>
      </c>
      <c r="H43" s="186" t="s">
        <v>33</v>
      </c>
      <c r="I43" s="186" t="s">
        <v>614</v>
      </c>
      <c r="J43" s="186" t="s">
        <v>757</v>
      </c>
      <c r="K43" s="186" t="s">
        <v>886</v>
      </c>
      <c r="L43" s="186" t="s">
        <v>34</v>
      </c>
      <c r="M43" s="270">
        <v>1270130400</v>
      </c>
    </row>
    <row r="44" spans="1:13">
      <c r="A44" s="186" t="s">
        <v>6753</v>
      </c>
      <c r="B44" s="264" t="s">
        <v>1918</v>
      </c>
      <c r="C44" s="186" t="s">
        <v>25</v>
      </c>
      <c r="D44" s="513">
        <v>8018</v>
      </c>
      <c r="E44" s="520" t="s">
        <v>766</v>
      </c>
      <c r="F44" s="186" t="s">
        <v>754</v>
      </c>
      <c r="G44" s="186" t="s">
        <v>298</v>
      </c>
      <c r="H44" s="186" t="s">
        <v>33</v>
      </c>
      <c r="I44" s="186" t="s">
        <v>614</v>
      </c>
      <c r="J44" s="186" t="s">
        <v>757</v>
      </c>
      <c r="K44" s="186" t="s">
        <v>887</v>
      </c>
      <c r="L44" s="186" t="s">
        <v>218</v>
      </c>
      <c r="M44" s="270">
        <v>1709376900</v>
      </c>
    </row>
    <row r="45" spans="1:13">
      <c r="A45" s="186" t="s">
        <v>6749</v>
      </c>
      <c r="B45" s="264" t="s">
        <v>1916</v>
      </c>
      <c r="C45" s="186" t="s">
        <v>25</v>
      </c>
      <c r="D45" s="513">
        <v>8018</v>
      </c>
      <c r="E45" s="520" t="s">
        <v>766</v>
      </c>
      <c r="F45" s="186" t="s">
        <v>754</v>
      </c>
      <c r="G45" s="186" t="s">
        <v>298</v>
      </c>
      <c r="H45" s="186" t="s">
        <v>33</v>
      </c>
      <c r="I45" s="186" t="s">
        <v>760</v>
      </c>
      <c r="J45" s="186" t="s">
        <v>761</v>
      </c>
      <c r="K45" s="186" t="s">
        <v>887</v>
      </c>
      <c r="L45" s="186" t="s">
        <v>32</v>
      </c>
      <c r="M45" s="270">
        <v>1774426500</v>
      </c>
    </row>
    <row r="46" spans="1:13">
      <c r="A46" s="186" t="s">
        <v>6746</v>
      </c>
      <c r="B46" s="264" t="s">
        <v>1917</v>
      </c>
      <c r="C46" s="186" t="s">
        <v>25</v>
      </c>
      <c r="D46" s="513">
        <v>8018</v>
      </c>
      <c r="E46" s="520" t="s">
        <v>766</v>
      </c>
      <c r="F46" s="186" t="s">
        <v>754</v>
      </c>
      <c r="G46" s="186" t="s">
        <v>298</v>
      </c>
      <c r="H46" s="186" t="s">
        <v>33</v>
      </c>
      <c r="I46" s="186" t="s">
        <v>614</v>
      </c>
      <c r="J46" s="186" t="s">
        <v>757</v>
      </c>
      <c r="K46" s="186" t="s">
        <v>886</v>
      </c>
      <c r="L46" s="186" t="s">
        <v>218</v>
      </c>
      <c r="M46" s="270">
        <v>1799328300</v>
      </c>
    </row>
    <row r="47" spans="1:13">
      <c r="A47" s="186" t="s">
        <v>6740</v>
      </c>
      <c r="B47" s="264" t="s">
        <v>1915</v>
      </c>
      <c r="C47" s="186" t="s">
        <v>25</v>
      </c>
      <c r="D47" s="513">
        <v>8018</v>
      </c>
      <c r="E47" s="520" t="s">
        <v>766</v>
      </c>
      <c r="F47" s="186" t="s">
        <v>754</v>
      </c>
      <c r="G47" s="186" t="s">
        <v>298</v>
      </c>
      <c r="H47" s="186" t="s">
        <v>33</v>
      </c>
      <c r="I47" s="186" t="s">
        <v>760</v>
      </c>
      <c r="J47" s="186" t="s">
        <v>761</v>
      </c>
      <c r="K47" s="186" t="s">
        <v>886</v>
      </c>
      <c r="L47" s="186" t="s">
        <v>32</v>
      </c>
      <c r="M47" s="270">
        <v>1867842900</v>
      </c>
    </row>
    <row r="48" spans="1:13">
      <c r="A48" s="186" t="s">
        <v>6728</v>
      </c>
      <c r="B48" s="264" t="s">
        <v>1914</v>
      </c>
      <c r="C48" s="186" t="s">
        <v>25</v>
      </c>
      <c r="D48" s="513">
        <v>8018</v>
      </c>
      <c r="E48" s="520" t="s">
        <v>766</v>
      </c>
      <c r="F48" s="186" t="s">
        <v>754</v>
      </c>
      <c r="G48" s="186" t="s">
        <v>298</v>
      </c>
      <c r="H48" s="186" t="s">
        <v>33</v>
      </c>
      <c r="I48" s="186" t="s">
        <v>758</v>
      </c>
      <c r="J48" s="186" t="s">
        <v>759</v>
      </c>
      <c r="K48" s="186" t="s">
        <v>887</v>
      </c>
      <c r="L48" s="186" t="s">
        <v>34</v>
      </c>
      <c r="M48" s="270">
        <v>2129334900</v>
      </c>
    </row>
    <row r="49" spans="1:13">
      <c r="A49" s="186" t="s">
        <v>6723</v>
      </c>
      <c r="B49" s="264" t="s">
        <v>1913</v>
      </c>
      <c r="C49" s="186" t="s">
        <v>25</v>
      </c>
      <c r="D49" s="513">
        <v>8018</v>
      </c>
      <c r="E49" s="520" t="s">
        <v>766</v>
      </c>
      <c r="F49" s="186" t="s">
        <v>754</v>
      </c>
      <c r="G49" s="186" t="s">
        <v>298</v>
      </c>
      <c r="H49" s="186" t="s">
        <v>33</v>
      </c>
      <c r="I49" s="186" t="s">
        <v>758</v>
      </c>
      <c r="J49" s="186" t="s">
        <v>759</v>
      </c>
      <c r="K49" s="186" t="s">
        <v>886</v>
      </c>
      <c r="L49" s="186" t="s">
        <v>34</v>
      </c>
      <c r="M49" s="270">
        <v>2241393000</v>
      </c>
    </row>
    <row r="50" spans="1:13">
      <c r="A50" s="239" t="s">
        <v>6712</v>
      </c>
      <c r="B50" s="264" t="s">
        <v>1916</v>
      </c>
      <c r="C50" s="239" t="s">
        <v>25</v>
      </c>
      <c r="D50" s="540">
        <v>8018</v>
      </c>
      <c r="E50" s="518" t="s">
        <v>766</v>
      </c>
      <c r="F50" s="239" t="s">
        <v>754</v>
      </c>
      <c r="G50" s="239" t="s">
        <v>298</v>
      </c>
      <c r="H50" s="239" t="s">
        <v>33</v>
      </c>
      <c r="I50" s="239" t="s">
        <v>762</v>
      </c>
      <c r="J50" s="239" t="s">
        <v>763</v>
      </c>
      <c r="K50" s="239" t="s">
        <v>887</v>
      </c>
      <c r="L50" s="239" t="s">
        <v>32</v>
      </c>
      <c r="M50" s="269">
        <v>2563083600</v>
      </c>
    </row>
    <row r="51" spans="1:13">
      <c r="A51" s="239" t="s">
        <v>6708</v>
      </c>
      <c r="B51" s="264" t="s">
        <v>1915</v>
      </c>
      <c r="C51" s="239" t="s">
        <v>25</v>
      </c>
      <c r="D51" s="540">
        <v>8018</v>
      </c>
      <c r="E51" s="518" t="s">
        <v>766</v>
      </c>
      <c r="F51" s="239" t="s">
        <v>754</v>
      </c>
      <c r="G51" s="239" t="s">
        <v>298</v>
      </c>
      <c r="H51" s="239" t="s">
        <v>33</v>
      </c>
      <c r="I51" s="239" t="s">
        <v>762</v>
      </c>
      <c r="J51" s="239" t="s">
        <v>763</v>
      </c>
      <c r="K51" s="239" t="s">
        <v>886</v>
      </c>
      <c r="L51" s="239" t="s">
        <v>32</v>
      </c>
      <c r="M51" s="269">
        <v>2697987600</v>
      </c>
    </row>
    <row r="52" spans="1:13">
      <c r="A52" s="239" t="s">
        <v>6703</v>
      </c>
      <c r="B52" s="264" t="s">
        <v>1918</v>
      </c>
      <c r="C52" s="239" t="s">
        <v>25</v>
      </c>
      <c r="D52" s="540">
        <v>8018</v>
      </c>
      <c r="E52" s="518" t="s">
        <v>766</v>
      </c>
      <c r="F52" s="239" t="s">
        <v>754</v>
      </c>
      <c r="G52" s="239" t="s">
        <v>298</v>
      </c>
      <c r="H52" s="239" t="s">
        <v>33</v>
      </c>
      <c r="I52" s="239" t="s">
        <v>758</v>
      </c>
      <c r="J52" s="239" t="s">
        <v>759</v>
      </c>
      <c r="K52" s="239" t="s">
        <v>887</v>
      </c>
      <c r="L52" s="239" t="s">
        <v>218</v>
      </c>
      <c r="M52" s="269">
        <v>3016559700</v>
      </c>
    </row>
    <row r="53" spans="1:13">
      <c r="A53" s="239" t="s">
        <v>6697</v>
      </c>
      <c r="B53" s="264" t="s">
        <v>1917</v>
      </c>
      <c r="C53" s="239" t="s">
        <v>25</v>
      </c>
      <c r="D53" s="540">
        <v>8018</v>
      </c>
      <c r="E53" s="518" t="s">
        <v>766</v>
      </c>
      <c r="F53" s="239" t="s">
        <v>754</v>
      </c>
      <c r="G53" s="239" t="s">
        <v>298</v>
      </c>
      <c r="H53" s="239" t="s">
        <v>33</v>
      </c>
      <c r="I53" s="239" t="s">
        <v>758</v>
      </c>
      <c r="J53" s="239" t="s">
        <v>759</v>
      </c>
      <c r="K53" s="239" t="s">
        <v>886</v>
      </c>
      <c r="L53" s="239" t="s">
        <v>218</v>
      </c>
      <c r="M53" s="269">
        <v>3175302900</v>
      </c>
    </row>
    <row r="54" spans="1:13">
      <c r="A54" s="239" t="s">
        <v>6694</v>
      </c>
      <c r="B54" s="264" t="s">
        <v>1914</v>
      </c>
      <c r="C54" s="239" t="s">
        <v>25</v>
      </c>
      <c r="D54" s="540">
        <v>8018</v>
      </c>
      <c r="E54" s="518" t="s">
        <v>766</v>
      </c>
      <c r="F54" s="239" t="s">
        <v>754</v>
      </c>
      <c r="G54" s="239" t="s">
        <v>298</v>
      </c>
      <c r="H54" s="239" t="s">
        <v>33</v>
      </c>
      <c r="I54" s="239" t="s">
        <v>760</v>
      </c>
      <c r="J54" s="239" t="s">
        <v>761</v>
      </c>
      <c r="K54" s="239" t="s">
        <v>887</v>
      </c>
      <c r="L54" s="239" t="s">
        <v>34</v>
      </c>
      <c r="M54" s="269">
        <v>3193990800</v>
      </c>
    </row>
    <row r="55" spans="1:13">
      <c r="A55" s="239" t="s">
        <v>6686</v>
      </c>
      <c r="B55" s="264" t="s">
        <v>1913</v>
      </c>
      <c r="C55" s="239" t="s">
        <v>25</v>
      </c>
      <c r="D55" s="540">
        <v>8018</v>
      </c>
      <c r="E55" s="518" t="s">
        <v>766</v>
      </c>
      <c r="F55" s="239" t="s">
        <v>754</v>
      </c>
      <c r="G55" s="239" t="s">
        <v>298</v>
      </c>
      <c r="H55" s="239" t="s">
        <v>33</v>
      </c>
      <c r="I55" s="239" t="s">
        <v>760</v>
      </c>
      <c r="J55" s="239" t="s">
        <v>761</v>
      </c>
      <c r="K55" s="239" t="s">
        <v>886</v>
      </c>
      <c r="L55" s="239" t="s">
        <v>34</v>
      </c>
      <c r="M55" s="269">
        <v>3362089500</v>
      </c>
    </row>
    <row r="56" spans="1:13">
      <c r="A56" s="239" t="s">
        <v>6679</v>
      </c>
      <c r="B56" s="264" t="s">
        <v>1916</v>
      </c>
      <c r="C56" s="239" t="s">
        <v>25</v>
      </c>
      <c r="D56" s="540">
        <v>8018</v>
      </c>
      <c r="E56" s="518" t="s">
        <v>766</v>
      </c>
      <c r="F56" s="239" t="s">
        <v>754</v>
      </c>
      <c r="G56" s="239" t="s">
        <v>298</v>
      </c>
      <c r="H56" s="239" t="s">
        <v>33</v>
      </c>
      <c r="I56" s="239" t="s">
        <v>764</v>
      </c>
      <c r="J56" s="239" t="s">
        <v>765</v>
      </c>
      <c r="K56" s="239" t="s">
        <v>887</v>
      </c>
      <c r="L56" s="239" t="s">
        <v>32</v>
      </c>
      <c r="M56" s="269">
        <v>3746011500</v>
      </c>
    </row>
    <row r="57" spans="1:13">
      <c r="A57" s="239" t="s">
        <v>6672</v>
      </c>
      <c r="B57" s="264" t="s">
        <v>1915</v>
      </c>
      <c r="C57" s="239" t="s">
        <v>25</v>
      </c>
      <c r="D57" s="540">
        <v>8018</v>
      </c>
      <c r="E57" s="518" t="s">
        <v>766</v>
      </c>
      <c r="F57" s="239" t="s">
        <v>754</v>
      </c>
      <c r="G57" s="239" t="s">
        <v>298</v>
      </c>
      <c r="H57" s="239" t="s">
        <v>33</v>
      </c>
      <c r="I57" s="239" t="s">
        <v>764</v>
      </c>
      <c r="J57" s="239" t="s">
        <v>765</v>
      </c>
      <c r="K57" s="239" t="s">
        <v>886</v>
      </c>
      <c r="L57" s="239" t="s">
        <v>32</v>
      </c>
      <c r="M57" s="269">
        <v>3943170000</v>
      </c>
    </row>
    <row r="58" spans="1:13">
      <c r="A58" s="239" t="s">
        <v>6654</v>
      </c>
      <c r="B58" s="264" t="s">
        <v>1918</v>
      </c>
      <c r="C58" s="239" t="s">
        <v>25</v>
      </c>
      <c r="D58" s="540">
        <v>8018</v>
      </c>
      <c r="E58" s="518" t="s">
        <v>766</v>
      </c>
      <c r="F58" s="239" t="s">
        <v>754</v>
      </c>
      <c r="G58" s="239" t="s">
        <v>298</v>
      </c>
      <c r="H58" s="239" t="s">
        <v>33</v>
      </c>
      <c r="I58" s="239" t="s">
        <v>760</v>
      </c>
      <c r="J58" s="239" t="s">
        <v>761</v>
      </c>
      <c r="K58" s="239" t="s">
        <v>887</v>
      </c>
      <c r="L58" s="239" t="s">
        <v>218</v>
      </c>
      <c r="M58" s="269">
        <v>4524804900</v>
      </c>
    </row>
    <row r="59" spans="1:13">
      <c r="A59" s="239" t="s">
        <v>6650</v>
      </c>
      <c r="B59" s="264" t="s">
        <v>1914</v>
      </c>
      <c r="C59" s="239" t="s">
        <v>25</v>
      </c>
      <c r="D59" s="540">
        <v>8018</v>
      </c>
      <c r="E59" s="518" t="s">
        <v>766</v>
      </c>
      <c r="F59" s="239" t="s">
        <v>754</v>
      </c>
      <c r="G59" s="239" t="s">
        <v>298</v>
      </c>
      <c r="H59" s="239" t="s">
        <v>33</v>
      </c>
      <c r="I59" s="239" t="s">
        <v>762</v>
      </c>
      <c r="J59" s="239" t="s">
        <v>763</v>
      </c>
      <c r="K59" s="239" t="s">
        <v>887</v>
      </c>
      <c r="L59" s="239" t="s">
        <v>34</v>
      </c>
      <c r="M59" s="269">
        <v>4613532000</v>
      </c>
    </row>
    <row r="60" spans="1:13">
      <c r="A60" s="239" t="s">
        <v>6644</v>
      </c>
      <c r="B60" s="264" t="s">
        <v>1917</v>
      </c>
      <c r="C60" s="239" t="s">
        <v>25</v>
      </c>
      <c r="D60" s="540">
        <v>8018</v>
      </c>
      <c r="E60" s="518" t="s">
        <v>766</v>
      </c>
      <c r="F60" s="239" t="s">
        <v>754</v>
      </c>
      <c r="G60" s="239" t="s">
        <v>298</v>
      </c>
      <c r="H60" s="239" t="s">
        <v>33</v>
      </c>
      <c r="I60" s="239" t="s">
        <v>760</v>
      </c>
      <c r="J60" s="239" t="s">
        <v>761</v>
      </c>
      <c r="K60" s="239" t="s">
        <v>886</v>
      </c>
      <c r="L60" s="239" t="s">
        <v>218</v>
      </c>
      <c r="M60" s="269">
        <v>4762942800</v>
      </c>
    </row>
    <row r="61" spans="1:13">
      <c r="A61" s="239" t="s">
        <v>6638</v>
      </c>
      <c r="B61" s="264" t="s">
        <v>1913</v>
      </c>
      <c r="C61" s="239" t="s">
        <v>25</v>
      </c>
      <c r="D61" s="540">
        <v>8018</v>
      </c>
      <c r="E61" s="518" t="s">
        <v>766</v>
      </c>
      <c r="F61" s="239" t="s">
        <v>754</v>
      </c>
      <c r="G61" s="239" t="s">
        <v>298</v>
      </c>
      <c r="H61" s="239" t="s">
        <v>33</v>
      </c>
      <c r="I61" s="239" t="s">
        <v>762</v>
      </c>
      <c r="J61" s="239" t="s">
        <v>763</v>
      </c>
      <c r="K61" s="239" t="s">
        <v>886</v>
      </c>
      <c r="L61" s="239" t="s">
        <v>34</v>
      </c>
      <c r="M61" s="269">
        <v>4856359200</v>
      </c>
    </row>
    <row r="62" spans="1:13">
      <c r="A62" s="239" t="s">
        <v>6612</v>
      </c>
      <c r="B62" s="264" t="s">
        <v>1918</v>
      </c>
      <c r="C62" s="239" t="s">
        <v>25</v>
      </c>
      <c r="D62" s="540">
        <v>8018</v>
      </c>
      <c r="E62" s="518" t="s">
        <v>766</v>
      </c>
      <c r="F62" s="239" t="s">
        <v>754</v>
      </c>
      <c r="G62" s="239" t="s">
        <v>298</v>
      </c>
      <c r="H62" s="239" t="s">
        <v>33</v>
      </c>
      <c r="I62" s="239" t="s">
        <v>762</v>
      </c>
      <c r="J62" s="239" t="s">
        <v>763</v>
      </c>
      <c r="K62" s="239" t="s">
        <v>887</v>
      </c>
      <c r="L62" s="239" t="s">
        <v>218</v>
      </c>
      <c r="M62" s="269">
        <v>6535844700</v>
      </c>
    </row>
    <row r="63" spans="1:13">
      <c r="A63" s="239" t="s">
        <v>6608</v>
      </c>
      <c r="B63" s="264" t="s">
        <v>1914</v>
      </c>
      <c r="C63" s="239" t="s">
        <v>25</v>
      </c>
      <c r="D63" s="540">
        <v>8018</v>
      </c>
      <c r="E63" s="518" t="s">
        <v>766</v>
      </c>
      <c r="F63" s="239" t="s">
        <v>754</v>
      </c>
      <c r="G63" s="239" t="s">
        <v>298</v>
      </c>
      <c r="H63" s="239" t="s">
        <v>33</v>
      </c>
      <c r="I63" s="239" t="s">
        <v>764</v>
      </c>
      <c r="J63" s="239" t="s">
        <v>765</v>
      </c>
      <c r="K63" s="239" t="s">
        <v>887</v>
      </c>
      <c r="L63" s="239" t="s">
        <v>34</v>
      </c>
      <c r="M63" s="269">
        <v>6742843800</v>
      </c>
    </row>
    <row r="64" spans="1:13">
      <c r="A64" s="267" t="s">
        <v>6605</v>
      </c>
      <c r="B64" s="264" t="s">
        <v>1917</v>
      </c>
      <c r="C64" s="267" t="s">
        <v>25</v>
      </c>
      <c r="D64" s="513">
        <v>8018</v>
      </c>
      <c r="E64" s="519" t="s">
        <v>766</v>
      </c>
      <c r="F64" s="267" t="s">
        <v>754</v>
      </c>
      <c r="G64" s="267" t="s">
        <v>298</v>
      </c>
      <c r="H64" s="267" t="s">
        <v>33</v>
      </c>
      <c r="I64" s="239" t="s">
        <v>762</v>
      </c>
      <c r="J64" s="267" t="s">
        <v>763</v>
      </c>
      <c r="K64" s="267" t="s">
        <v>886</v>
      </c>
      <c r="L64" s="267" t="s">
        <v>218</v>
      </c>
      <c r="M64" s="273">
        <v>6879826800</v>
      </c>
    </row>
    <row r="65" spans="1:13">
      <c r="A65" s="254" t="s">
        <v>6599</v>
      </c>
      <c r="B65" s="264" t="s">
        <v>1913</v>
      </c>
      <c r="C65" s="254" t="s">
        <v>25</v>
      </c>
      <c r="D65" s="509">
        <v>8018</v>
      </c>
      <c r="E65" s="517" t="s">
        <v>766</v>
      </c>
      <c r="F65" s="254" t="s">
        <v>754</v>
      </c>
      <c r="G65" s="254" t="s">
        <v>298</v>
      </c>
      <c r="H65" s="254" t="s">
        <v>33</v>
      </c>
      <c r="I65" s="254" t="s">
        <v>764</v>
      </c>
      <c r="J65" s="254" t="s">
        <v>765</v>
      </c>
      <c r="K65" s="254" t="s">
        <v>886</v>
      </c>
      <c r="L65" s="254" t="s">
        <v>34</v>
      </c>
      <c r="M65" s="272">
        <v>7097729100</v>
      </c>
    </row>
    <row r="66" spans="1:13">
      <c r="A66" s="254" t="s">
        <v>6560</v>
      </c>
      <c r="B66" s="264" t="s">
        <v>1918</v>
      </c>
      <c r="C66" s="254" t="s">
        <v>25</v>
      </c>
      <c r="D66" s="509">
        <v>8018</v>
      </c>
      <c r="E66" s="517" t="s">
        <v>766</v>
      </c>
      <c r="F66" s="254" t="s">
        <v>754</v>
      </c>
      <c r="G66" s="254" t="s">
        <v>298</v>
      </c>
      <c r="H66" s="254" t="s">
        <v>33</v>
      </c>
      <c r="I66" s="254" t="s">
        <v>764</v>
      </c>
      <c r="J66" s="254" t="s">
        <v>765</v>
      </c>
      <c r="K66" s="254" t="s">
        <v>887</v>
      </c>
      <c r="L66" s="254" t="s">
        <v>218</v>
      </c>
      <c r="M66" s="272">
        <v>9552381300</v>
      </c>
    </row>
    <row r="67" spans="1:13">
      <c r="A67" s="254" t="s">
        <v>6556</v>
      </c>
      <c r="B67" s="264" t="s">
        <v>1917</v>
      </c>
      <c r="C67" s="254" t="s">
        <v>25</v>
      </c>
      <c r="D67" s="509">
        <v>8018</v>
      </c>
      <c r="E67" s="517" t="s">
        <v>766</v>
      </c>
      <c r="F67" s="254" t="s">
        <v>754</v>
      </c>
      <c r="G67" s="254" t="s">
        <v>298</v>
      </c>
      <c r="H67" s="254" t="s">
        <v>33</v>
      </c>
      <c r="I67" s="254" t="s">
        <v>764</v>
      </c>
      <c r="J67" s="254" t="s">
        <v>765</v>
      </c>
      <c r="K67" s="254" t="s">
        <v>886</v>
      </c>
      <c r="L67" s="254" t="s">
        <v>218</v>
      </c>
      <c r="M67" s="272">
        <v>10055129700</v>
      </c>
    </row>
    <row r="68" spans="1:13">
      <c r="A68" s="254" t="s">
        <v>6800</v>
      </c>
      <c r="B68" s="264" t="s">
        <v>1922</v>
      </c>
      <c r="C68" s="254" t="s">
        <v>591</v>
      </c>
      <c r="D68" s="541">
        <v>8019</v>
      </c>
      <c r="E68" s="254" t="s">
        <v>1081</v>
      </c>
      <c r="F68" s="533" t="s">
        <v>754</v>
      </c>
      <c r="G68" s="533" t="s">
        <v>298</v>
      </c>
      <c r="H68" s="533" t="s">
        <v>33</v>
      </c>
      <c r="I68" s="254" t="s">
        <v>758</v>
      </c>
      <c r="J68" s="254" t="s">
        <v>759</v>
      </c>
      <c r="K68" s="254" t="s">
        <v>887</v>
      </c>
      <c r="L68" s="254" t="s">
        <v>32</v>
      </c>
      <c r="M68" s="272">
        <v>794062500</v>
      </c>
    </row>
    <row r="69" spans="1:13">
      <c r="A69" s="254" t="s">
        <v>6799</v>
      </c>
      <c r="B69" s="264" t="s">
        <v>1921</v>
      </c>
      <c r="C69" s="254" t="s">
        <v>591</v>
      </c>
      <c r="D69" s="541">
        <v>8019</v>
      </c>
      <c r="E69" s="254" t="s">
        <v>1081</v>
      </c>
      <c r="F69" s="533" t="s">
        <v>754</v>
      </c>
      <c r="G69" s="533" t="s">
        <v>298</v>
      </c>
      <c r="H69" s="533" t="s">
        <v>33</v>
      </c>
      <c r="I69" s="254" t="s">
        <v>758</v>
      </c>
      <c r="J69" s="254" t="s">
        <v>759</v>
      </c>
      <c r="K69" s="254" t="s">
        <v>886</v>
      </c>
      <c r="L69" s="254" t="s">
        <v>32</v>
      </c>
      <c r="M69" s="272">
        <v>830144700</v>
      </c>
    </row>
    <row r="70" spans="1:13">
      <c r="A70" s="254" t="s">
        <v>6760</v>
      </c>
      <c r="B70" s="264" t="s">
        <v>1920</v>
      </c>
      <c r="C70" s="254" t="s">
        <v>591</v>
      </c>
      <c r="D70" s="541">
        <v>8019</v>
      </c>
      <c r="E70" s="254" t="s">
        <v>1081</v>
      </c>
      <c r="F70" s="533" t="s">
        <v>754</v>
      </c>
      <c r="G70" s="533" t="s">
        <v>298</v>
      </c>
      <c r="H70" s="533" t="s">
        <v>33</v>
      </c>
      <c r="I70" s="254" t="s">
        <v>758</v>
      </c>
      <c r="J70" s="254" t="s">
        <v>759</v>
      </c>
      <c r="K70" s="254" t="s">
        <v>887</v>
      </c>
      <c r="L70" s="254" t="s">
        <v>34</v>
      </c>
      <c r="M70" s="272">
        <v>1451742600</v>
      </c>
    </row>
    <row r="71" spans="1:13">
      <c r="A71" s="254" t="s">
        <v>6757</v>
      </c>
      <c r="B71" s="264" t="s">
        <v>1919</v>
      </c>
      <c r="C71" s="254" t="s">
        <v>591</v>
      </c>
      <c r="D71" s="541">
        <v>8019</v>
      </c>
      <c r="E71" s="254" t="s">
        <v>1081</v>
      </c>
      <c r="F71" s="533" t="s">
        <v>754</v>
      </c>
      <c r="G71" s="533" t="s">
        <v>298</v>
      </c>
      <c r="H71" s="533" t="s">
        <v>33</v>
      </c>
      <c r="I71" s="254" t="s">
        <v>758</v>
      </c>
      <c r="J71" s="254" t="s">
        <v>759</v>
      </c>
      <c r="K71" s="254" t="s">
        <v>886</v>
      </c>
      <c r="L71" s="254" t="s">
        <v>34</v>
      </c>
      <c r="M71" s="272">
        <v>1523930100</v>
      </c>
    </row>
    <row r="72" spans="1:13">
      <c r="A72" s="254" t="s">
        <v>6747</v>
      </c>
      <c r="B72" s="264" t="s">
        <v>1922</v>
      </c>
      <c r="C72" s="254" t="s">
        <v>591</v>
      </c>
      <c r="D72" s="541">
        <v>8019</v>
      </c>
      <c r="E72" s="254" t="s">
        <v>1081</v>
      </c>
      <c r="F72" s="533" t="s">
        <v>754</v>
      </c>
      <c r="G72" s="533" t="s">
        <v>298</v>
      </c>
      <c r="H72" s="533" t="s">
        <v>33</v>
      </c>
      <c r="I72" s="254" t="s">
        <v>778</v>
      </c>
      <c r="J72" s="254" t="s">
        <v>841</v>
      </c>
      <c r="K72" s="254" t="s">
        <v>887</v>
      </c>
      <c r="L72" s="254" t="s">
        <v>32</v>
      </c>
      <c r="M72" s="272">
        <v>1786623300</v>
      </c>
    </row>
    <row r="73" spans="1:13">
      <c r="A73" s="246" t="s">
        <v>6741</v>
      </c>
      <c r="B73" s="264" t="s">
        <v>1921</v>
      </c>
      <c r="C73" s="246" t="s">
        <v>591</v>
      </c>
      <c r="D73" s="541">
        <v>8019</v>
      </c>
      <c r="E73" s="254" t="s">
        <v>1081</v>
      </c>
      <c r="F73" s="533" t="s">
        <v>754</v>
      </c>
      <c r="G73" s="533" t="s">
        <v>298</v>
      </c>
      <c r="H73" s="533" t="s">
        <v>33</v>
      </c>
      <c r="I73" s="246" t="s">
        <v>778</v>
      </c>
      <c r="J73" s="246" t="s">
        <v>841</v>
      </c>
      <c r="K73" s="246" t="s">
        <v>886</v>
      </c>
      <c r="L73" s="246" t="s">
        <v>32</v>
      </c>
      <c r="M73" s="247">
        <v>1867842900</v>
      </c>
    </row>
    <row r="74" spans="1:13">
      <c r="A74" s="246" t="s">
        <v>6734</v>
      </c>
      <c r="B74" s="264" t="s">
        <v>1924</v>
      </c>
      <c r="C74" s="246" t="s">
        <v>591</v>
      </c>
      <c r="D74" s="541">
        <v>8019</v>
      </c>
      <c r="E74" s="254" t="s">
        <v>1081</v>
      </c>
      <c r="F74" s="533" t="s">
        <v>754</v>
      </c>
      <c r="G74" s="533" t="s">
        <v>298</v>
      </c>
      <c r="H74" s="533" t="s">
        <v>33</v>
      </c>
      <c r="I74" s="246" t="s">
        <v>758</v>
      </c>
      <c r="J74" s="246" t="s">
        <v>759</v>
      </c>
      <c r="K74" s="246" t="s">
        <v>887</v>
      </c>
      <c r="L74" s="246" t="s">
        <v>218</v>
      </c>
      <c r="M74" s="247">
        <v>2011617300</v>
      </c>
    </row>
    <row r="75" spans="1:13">
      <c r="A75" s="246" t="s">
        <v>6729</v>
      </c>
      <c r="B75" s="264" t="s">
        <v>1923</v>
      </c>
      <c r="C75" s="246" t="s">
        <v>591</v>
      </c>
      <c r="D75" s="541">
        <v>8019</v>
      </c>
      <c r="E75" s="254" t="s">
        <v>1081</v>
      </c>
      <c r="F75" s="533" t="s">
        <v>754</v>
      </c>
      <c r="G75" s="533" t="s">
        <v>298</v>
      </c>
      <c r="H75" s="533" t="s">
        <v>33</v>
      </c>
      <c r="I75" s="246" t="s">
        <v>758</v>
      </c>
      <c r="J75" s="246" t="s">
        <v>759</v>
      </c>
      <c r="K75" s="246" t="s">
        <v>886</v>
      </c>
      <c r="L75" s="246" t="s">
        <v>218</v>
      </c>
      <c r="M75" s="247">
        <v>2117461500</v>
      </c>
    </row>
    <row r="76" spans="1:13">
      <c r="A76" s="246" t="s">
        <v>6689</v>
      </c>
      <c r="B76" s="264" t="s">
        <v>1920</v>
      </c>
      <c r="C76" s="246" t="s">
        <v>591</v>
      </c>
      <c r="D76" s="541">
        <v>8019</v>
      </c>
      <c r="E76" s="254" t="s">
        <v>1081</v>
      </c>
      <c r="F76" s="533" t="s">
        <v>754</v>
      </c>
      <c r="G76" s="533" t="s">
        <v>298</v>
      </c>
      <c r="H76" s="533" t="s">
        <v>33</v>
      </c>
      <c r="I76" s="246" t="s">
        <v>778</v>
      </c>
      <c r="J76" s="246" t="s">
        <v>841</v>
      </c>
      <c r="K76" s="246" t="s">
        <v>887</v>
      </c>
      <c r="L76" s="246" t="s">
        <v>34</v>
      </c>
      <c r="M76" s="247">
        <v>3266432400</v>
      </c>
    </row>
    <row r="77" spans="1:13">
      <c r="A77" s="246" t="s">
        <v>6682</v>
      </c>
      <c r="B77" s="264" t="s">
        <v>1919</v>
      </c>
      <c r="C77" s="246" t="s">
        <v>591</v>
      </c>
      <c r="D77" s="541">
        <v>8019</v>
      </c>
      <c r="E77" s="254" t="s">
        <v>1081</v>
      </c>
      <c r="F77" s="533" t="s">
        <v>754</v>
      </c>
      <c r="G77" s="533" t="s">
        <v>298</v>
      </c>
      <c r="H77" s="533" t="s">
        <v>33</v>
      </c>
      <c r="I77" s="246" t="s">
        <v>778</v>
      </c>
      <c r="J77" s="246" t="s">
        <v>841</v>
      </c>
      <c r="K77" s="246" t="s">
        <v>886</v>
      </c>
      <c r="L77" s="246" t="s">
        <v>34</v>
      </c>
      <c r="M77" s="247">
        <v>3428848500</v>
      </c>
    </row>
    <row r="78" spans="1:13">
      <c r="A78" s="246" t="s">
        <v>6676</v>
      </c>
      <c r="B78" s="264" t="s">
        <v>1922</v>
      </c>
      <c r="C78" s="246" t="s">
        <v>591</v>
      </c>
      <c r="D78" s="541">
        <v>8019</v>
      </c>
      <c r="E78" s="254" t="s">
        <v>1081</v>
      </c>
      <c r="F78" s="533" t="s">
        <v>754</v>
      </c>
      <c r="G78" s="533" t="s">
        <v>298</v>
      </c>
      <c r="H78" s="533" t="s">
        <v>33</v>
      </c>
      <c r="I78" s="246" t="s">
        <v>762</v>
      </c>
      <c r="J78" s="246" t="s">
        <v>763</v>
      </c>
      <c r="K78" s="246" t="s">
        <v>887</v>
      </c>
      <c r="L78" s="246" t="s">
        <v>32</v>
      </c>
      <c r="M78" s="247">
        <v>3771744900</v>
      </c>
    </row>
    <row r="79" spans="1:13">
      <c r="A79" s="246" t="s">
        <v>6673</v>
      </c>
      <c r="B79" s="264" t="s">
        <v>1921</v>
      </c>
      <c r="C79" s="246" t="s">
        <v>591</v>
      </c>
      <c r="D79" s="541">
        <v>8019</v>
      </c>
      <c r="E79" s="254" t="s">
        <v>1081</v>
      </c>
      <c r="F79" s="533" t="s">
        <v>754</v>
      </c>
      <c r="G79" s="533" t="s">
        <v>298</v>
      </c>
      <c r="H79" s="533" t="s">
        <v>33</v>
      </c>
      <c r="I79" s="246" t="s">
        <v>762</v>
      </c>
      <c r="J79" s="246" t="s">
        <v>763</v>
      </c>
      <c r="K79" s="246" t="s">
        <v>886</v>
      </c>
      <c r="L79" s="246" t="s">
        <v>32</v>
      </c>
      <c r="M79" s="247">
        <v>3943170000</v>
      </c>
    </row>
    <row r="80" spans="1:13">
      <c r="A80" s="246" t="s">
        <v>6652</v>
      </c>
      <c r="B80" s="264" t="s">
        <v>1924</v>
      </c>
      <c r="C80" s="246" t="s">
        <v>591</v>
      </c>
      <c r="D80" s="541">
        <v>8019</v>
      </c>
      <c r="E80" s="254" t="s">
        <v>1081</v>
      </c>
      <c r="F80" s="533" t="s">
        <v>754</v>
      </c>
      <c r="G80" s="533" t="s">
        <v>298</v>
      </c>
      <c r="H80" s="533" t="s">
        <v>33</v>
      </c>
      <c r="I80" s="246" t="s">
        <v>778</v>
      </c>
      <c r="J80" s="246" t="s">
        <v>841</v>
      </c>
      <c r="K80" s="246" t="s">
        <v>887</v>
      </c>
      <c r="L80" s="246" t="s">
        <v>218</v>
      </c>
      <c r="M80" s="247">
        <v>4526098500</v>
      </c>
    </row>
    <row r="81" spans="1:13">
      <c r="A81" s="246" t="s">
        <v>6642</v>
      </c>
      <c r="B81" s="264" t="s">
        <v>1923</v>
      </c>
      <c r="C81" s="246" t="s">
        <v>591</v>
      </c>
      <c r="D81" s="541">
        <v>8019</v>
      </c>
      <c r="E81" s="254" t="s">
        <v>1081</v>
      </c>
      <c r="F81" s="533" t="s">
        <v>754</v>
      </c>
      <c r="G81" s="533" t="s">
        <v>298</v>
      </c>
      <c r="H81" s="533" t="s">
        <v>33</v>
      </c>
      <c r="I81" s="246" t="s">
        <v>778</v>
      </c>
      <c r="J81" s="246" t="s">
        <v>841</v>
      </c>
      <c r="K81" s="246" t="s">
        <v>886</v>
      </c>
      <c r="L81" s="246" t="s">
        <v>218</v>
      </c>
      <c r="M81" s="247">
        <v>4764305700</v>
      </c>
    </row>
    <row r="82" spans="1:13">
      <c r="A82" s="246" t="s">
        <v>6603</v>
      </c>
      <c r="B82" s="264" t="s">
        <v>1920</v>
      </c>
      <c r="C82" s="246" t="s">
        <v>591</v>
      </c>
      <c r="D82" s="541">
        <v>8019</v>
      </c>
      <c r="E82" s="254" t="s">
        <v>1081</v>
      </c>
      <c r="F82" s="533" t="s">
        <v>754</v>
      </c>
      <c r="G82" s="533" t="s">
        <v>298</v>
      </c>
      <c r="H82" s="533" t="s">
        <v>33</v>
      </c>
      <c r="I82" s="246" t="s">
        <v>762</v>
      </c>
      <c r="J82" s="246" t="s">
        <v>763</v>
      </c>
      <c r="K82" s="246" t="s">
        <v>887</v>
      </c>
      <c r="L82" s="246" t="s">
        <v>34</v>
      </c>
      <c r="M82" s="247">
        <v>6895812000</v>
      </c>
    </row>
    <row r="83" spans="1:13">
      <c r="A83" s="246" t="s">
        <v>6596</v>
      </c>
      <c r="B83" s="264" t="s">
        <v>1919</v>
      </c>
      <c r="C83" s="246" t="s">
        <v>591</v>
      </c>
      <c r="D83" s="541">
        <v>8019</v>
      </c>
      <c r="E83" s="254" t="s">
        <v>1081</v>
      </c>
      <c r="F83" s="533" t="s">
        <v>754</v>
      </c>
      <c r="G83" s="533" t="s">
        <v>298</v>
      </c>
      <c r="H83" s="533" t="s">
        <v>33</v>
      </c>
      <c r="I83" s="246" t="s">
        <v>762</v>
      </c>
      <c r="J83" s="246" t="s">
        <v>763</v>
      </c>
      <c r="K83" s="246" t="s">
        <v>886</v>
      </c>
      <c r="L83" s="246" t="s">
        <v>34</v>
      </c>
      <c r="M83" s="247">
        <v>7238708400</v>
      </c>
    </row>
    <row r="84" spans="1:13">
      <c r="A84" s="246" t="s">
        <v>6558</v>
      </c>
      <c r="B84" s="264" t="s">
        <v>1924</v>
      </c>
      <c r="C84" s="246" t="s">
        <v>591</v>
      </c>
      <c r="D84" s="541">
        <v>8019</v>
      </c>
      <c r="E84" s="254" t="s">
        <v>1081</v>
      </c>
      <c r="F84" s="533" t="s">
        <v>754</v>
      </c>
      <c r="G84" s="533" t="s">
        <v>298</v>
      </c>
      <c r="H84" s="533" t="s">
        <v>33</v>
      </c>
      <c r="I84" s="246" t="s">
        <v>762</v>
      </c>
      <c r="J84" s="246" t="s">
        <v>763</v>
      </c>
      <c r="K84" s="246" t="s">
        <v>887</v>
      </c>
      <c r="L84" s="246" t="s">
        <v>218</v>
      </c>
      <c r="M84" s="247">
        <v>9555084000</v>
      </c>
    </row>
    <row r="85" spans="1:13">
      <c r="A85" s="246" t="s">
        <v>6554</v>
      </c>
      <c r="B85" s="264" t="s">
        <v>1923</v>
      </c>
      <c r="C85" s="246" t="s">
        <v>591</v>
      </c>
      <c r="D85" s="541">
        <v>8019</v>
      </c>
      <c r="E85" s="254" t="s">
        <v>1081</v>
      </c>
      <c r="F85" s="533" t="s">
        <v>754</v>
      </c>
      <c r="G85" s="533" t="s">
        <v>298</v>
      </c>
      <c r="H85" s="533" t="s">
        <v>33</v>
      </c>
      <c r="I85" s="246" t="s">
        <v>762</v>
      </c>
      <c r="J85" s="246" t="s">
        <v>763</v>
      </c>
      <c r="K85" s="246" t="s">
        <v>886</v>
      </c>
      <c r="L85" s="246" t="s">
        <v>218</v>
      </c>
      <c r="M85" s="247">
        <v>10057994100</v>
      </c>
    </row>
    <row r="86" spans="1:13">
      <c r="A86" s="248" t="s">
        <v>6517</v>
      </c>
      <c r="B86" s="264" t="s">
        <v>1922</v>
      </c>
      <c r="C86" s="248" t="s">
        <v>591</v>
      </c>
      <c r="D86" s="541">
        <v>8019</v>
      </c>
      <c r="E86" s="254" t="s">
        <v>1081</v>
      </c>
      <c r="F86" s="533" t="s">
        <v>754</v>
      </c>
      <c r="G86" s="533" t="s">
        <v>298</v>
      </c>
      <c r="H86" s="533" t="s">
        <v>33</v>
      </c>
      <c r="I86" s="248" t="s">
        <v>654</v>
      </c>
      <c r="J86" s="248" t="s">
        <v>654</v>
      </c>
      <c r="K86" s="248" t="s">
        <v>887</v>
      </c>
      <c r="L86" s="248" t="s">
        <v>32</v>
      </c>
      <c r="M86" s="249">
        <v>13895897400</v>
      </c>
    </row>
    <row r="87" spans="1:13">
      <c r="A87" s="248" t="s">
        <v>6509</v>
      </c>
      <c r="B87" s="264" t="s">
        <v>1921</v>
      </c>
      <c r="C87" s="248" t="s">
        <v>591</v>
      </c>
      <c r="D87" s="541">
        <v>8019</v>
      </c>
      <c r="E87" s="254" t="s">
        <v>1081</v>
      </c>
      <c r="F87" s="533" t="s">
        <v>754</v>
      </c>
      <c r="G87" s="533" t="s">
        <v>298</v>
      </c>
      <c r="H87" s="533" t="s">
        <v>33</v>
      </c>
      <c r="I87" s="248" t="s">
        <v>654</v>
      </c>
      <c r="J87" s="248" t="s">
        <v>654</v>
      </c>
      <c r="K87" s="248" t="s">
        <v>886</v>
      </c>
      <c r="L87" s="248" t="s">
        <v>32</v>
      </c>
      <c r="M87" s="249">
        <v>14527543800</v>
      </c>
    </row>
    <row r="88" spans="1:13">
      <c r="A88" s="248" t="s">
        <v>6460</v>
      </c>
      <c r="B88" s="264" t="s">
        <v>1920</v>
      </c>
      <c r="C88" s="248" t="s">
        <v>591</v>
      </c>
      <c r="D88" s="541">
        <v>8019</v>
      </c>
      <c r="E88" s="254" t="s">
        <v>1081</v>
      </c>
      <c r="F88" s="533" t="s">
        <v>754</v>
      </c>
      <c r="G88" s="533" t="s">
        <v>298</v>
      </c>
      <c r="H88" s="533" t="s">
        <v>33</v>
      </c>
      <c r="I88" s="248" t="s">
        <v>654</v>
      </c>
      <c r="J88" s="248" t="s">
        <v>654</v>
      </c>
      <c r="K88" s="248" t="s">
        <v>887</v>
      </c>
      <c r="L88" s="248" t="s">
        <v>34</v>
      </c>
      <c r="M88" s="249">
        <v>25405634100</v>
      </c>
    </row>
    <row r="89" spans="1:13">
      <c r="A89" s="248" t="s">
        <v>6456</v>
      </c>
      <c r="B89" s="264" t="s">
        <v>1919</v>
      </c>
      <c r="C89" s="248" t="s">
        <v>591</v>
      </c>
      <c r="D89" s="541">
        <v>8019</v>
      </c>
      <c r="E89" s="254" t="s">
        <v>1081</v>
      </c>
      <c r="F89" s="533" t="s">
        <v>754</v>
      </c>
      <c r="G89" s="533" t="s">
        <v>298</v>
      </c>
      <c r="H89" s="533" t="s">
        <v>33</v>
      </c>
      <c r="I89" s="248" t="s">
        <v>654</v>
      </c>
      <c r="J89" s="248" t="s">
        <v>654</v>
      </c>
      <c r="K89" s="248" t="s">
        <v>886</v>
      </c>
      <c r="L89" s="248" t="s">
        <v>34</v>
      </c>
      <c r="M89" s="249">
        <v>26668880700</v>
      </c>
    </row>
    <row r="90" spans="1:13">
      <c r="A90" s="248" t="s">
        <v>6440</v>
      </c>
      <c r="B90" s="264" t="s">
        <v>1924</v>
      </c>
      <c r="C90" s="248" t="s">
        <v>591</v>
      </c>
      <c r="D90" s="541">
        <v>8019</v>
      </c>
      <c r="E90" s="254" t="s">
        <v>1081</v>
      </c>
      <c r="F90" s="533" t="s">
        <v>754</v>
      </c>
      <c r="G90" s="533" t="s">
        <v>298</v>
      </c>
      <c r="H90" s="533" t="s">
        <v>33</v>
      </c>
      <c r="I90" s="248" t="s">
        <v>654</v>
      </c>
      <c r="J90" s="248" t="s">
        <v>654</v>
      </c>
      <c r="K90" s="248" t="s">
        <v>887</v>
      </c>
      <c r="L90" s="248" t="s">
        <v>218</v>
      </c>
      <c r="M90" s="249">
        <v>35202944700</v>
      </c>
    </row>
    <row r="91" spans="1:13">
      <c r="A91" s="248" t="s">
        <v>6434</v>
      </c>
      <c r="B91" s="264" t="s">
        <v>1923</v>
      </c>
      <c r="C91" s="248" t="s">
        <v>591</v>
      </c>
      <c r="D91" s="541">
        <v>8019</v>
      </c>
      <c r="E91" s="254" t="s">
        <v>1081</v>
      </c>
      <c r="F91" s="533" t="s">
        <v>754</v>
      </c>
      <c r="G91" s="533" t="s">
        <v>298</v>
      </c>
      <c r="H91" s="533" t="s">
        <v>33</v>
      </c>
      <c r="I91" s="248" t="s">
        <v>654</v>
      </c>
      <c r="J91" s="248" t="s">
        <v>654</v>
      </c>
      <c r="K91" s="248" t="s">
        <v>886</v>
      </c>
      <c r="L91" s="248" t="s">
        <v>218</v>
      </c>
      <c r="M91" s="249">
        <v>37055726400</v>
      </c>
    </row>
    <row r="92" spans="1:13">
      <c r="A92" s="246" t="s">
        <v>6655</v>
      </c>
      <c r="B92" s="264" t="s">
        <v>1867</v>
      </c>
      <c r="C92" s="246" t="s">
        <v>25</v>
      </c>
      <c r="D92" s="526">
        <v>8021</v>
      </c>
      <c r="E92" s="531" t="s">
        <v>842</v>
      </c>
      <c r="F92" s="248" t="s">
        <v>754</v>
      </c>
      <c r="G92" s="248" t="s">
        <v>298</v>
      </c>
      <c r="H92" s="248" t="s">
        <v>33</v>
      </c>
      <c r="I92" s="246" t="s">
        <v>758</v>
      </c>
      <c r="J92" s="246" t="s">
        <v>759</v>
      </c>
      <c r="K92" s="246" t="s">
        <v>887</v>
      </c>
      <c r="L92" s="246" t="s">
        <v>32</v>
      </c>
      <c r="M92" s="247">
        <v>4471305300</v>
      </c>
    </row>
    <row r="93" spans="1:13">
      <c r="A93" s="246" t="s">
        <v>6647</v>
      </c>
      <c r="B93" s="264" t="s">
        <v>1866</v>
      </c>
      <c r="C93" s="246" t="s">
        <v>25</v>
      </c>
      <c r="D93" s="526">
        <v>8021</v>
      </c>
      <c r="E93" s="531" t="s">
        <v>842</v>
      </c>
      <c r="F93" s="248" t="s">
        <v>754</v>
      </c>
      <c r="G93" s="248" t="s">
        <v>298</v>
      </c>
      <c r="H93" s="248" t="s">
        <v>33</v>
      </c>
      <c r="I93" s="246" t="s">
        <v>758</v>
      </c>
      <c r="J93" s="246" t="s">
        <v>759</v>
      </c>
      <c r="K93" s="246" t="s">
        <v>886</v>
      </c>
      <c r="L93" s="246" t="s">
        <v>32</v>
      </c>
      <c r="M93" s="247">
        <v>4674516000</v>
      </c>
    </row>
    <row r="94" spans="1:13">
      <c r="A94" s="246" t="s">
        <v>6595</v>
      </c>
      <c r="B94" s="264" t="s">
        <v>1867</v>
      </c>
      <c r="C94" s="246" t="s">
        <v>25</v>
      </c>
      <c r="D94" s="526">
        <v>8021</v>
      </c>
      <c r="E94" s="531" t="s">
        <v>842</v>
      </c>
      <c r="F94" s="248" t="s">
        <v>754</v>
      </c>
      <c r="G94" s="248" t="s">
        <v>298</v>
      </c>
      <c r="H94" s="248" t="s">
        <v>33</v>
      </c>
      <c r="I94" s="246" t="s">
        <v>778</v>
      </c>
      <c r="J94" s="246" t="s">
        <v>841</v>
      </c>
      <c r="K94" s="246" t="s">
        <v>887</v>
      </c>
      <c r="L94" s="246" t="s">
        <v>32</v>
      </c>
      <c r="M94" s="247">
        <v>7316509200</v>
      </c>
    </row>
    <row r="95" spans="1:13">
      <c r="A95" s="246" t="s">
        <v>6590</v>
      </c>
      <c r="B95" s="264" t="s">
        <v>1866</v>
      </c>
      <c r="C95" s="246" t="s">
        <v>25</v>
      </c>
      <c r="D95" s="526">
        <v>8021</v>
      </c>
      <c r="E95" s="531" t="s">
        <v>842</v>
      </c>
      <c r="F95" s="248" t="s">
        <v>754</v>
      </c>
      <c r="G95" s="248" t="s">
        <v>298</v>
      </c>
      <c r="H95" s="248" t="s">
        <v>33</v>
      </c>
      <c r="I95" s="246" t="s">
        <v>778</v>
      </c>
      <c r="J95" s="246" t="s">
        <v>841</v>
      </c>
      <c r="K95" s="246" t="s">
        <v>886</v>
      </c>
      <c r="L95" s="246" t="s">
        <v>32</v>
      </c>
      <c r="M95" s="247">
        <v>7649079900</v>
      </c>
    </row>
    <row r="96" spans="1:13">
      <c r="A96" s="246" t="s">
        <v>6577</v>
      </c>
      <c r="B96" s="264" t="s">
        <v>1865</v>
      </c>
      <c r="C96" s="246" t="s">
        <v>25</v>
      </c>
      <c r="D96" s="526">
        <v>8021</v>
      </c>
      <c r="E96" s="531" t="s">
        <v>842</v>
      </c>
      <c r="F96" s="248" t="s">
        <v>754</v>
      </c>
      <c r="G96" s="248" t="s">
        <v>298</v>
      </c>
      <c r="H96" s="248" t="s">
        <v>33</v>
      </c>
      <c r="I96" s="246" t="s">
        <v>758</v>
      </c>
      <c r="J96" s="246" t="s">
        <v>759</v>
      </c>
      <c r="K96" s="246" t="s">
        <v>887</v>
      </c>
      <c r="L96" s="246" t="s">
        <v>34</v>
      </c>
      <c r="M96" s="247">
        <v>8174789700</v>
      </c>
    </row>
    <row r="97" spans="1:13">
      <c r="A97" s="246" t="s">
        <v>6572</v>
      </c>
      <c r="B97" s="264" t="s">
        <v>1864</v>
      </c>
      <c r="C97" s="246" t="s">
        <v>25</v>
      </c>
      <c r="D97" s="526">
        <v>8021</v>
      </c>
      <c r="E97" s="531" t="s">
        <v>842</v>
      </c>
      <c r="F97" s="248" t="s">
        <v>754</v>
      </c>
      <c r="G97" s="248" t="s">
        <v>298</v>
      </c>
      <c r="H97" s="248" t="s">
        <v>33</v>
      </c>
      <c r="I97" s="246" t="s">
        <v>758</v>
      </c>
      <c r="J97" s="246" t="s">
        <v>759</v>
      </c>
      <c r="K97" s="246" t="s">
        <v>886</v>
      </c>
      <c r="L97" s="246" t="s">
        <v>34</v>
      </c>
      <c r="M97" s="247">
        <v>8581257300</v>
      </c>
    </row>
    <row r="98" spans="1:13">
      <c r="A98" s="246" t="s">
        <v>6539</v>
      </c>
      <c r="B98" s="264" t="s">
        <v>1869</v>
      </c>
      <c r="C98" s="246" t="s">
        <v>25</v>
      </c>
      <c r="D98" s="526">
        <v>8021</v>
      </c>
      <c r="E98" s="531" t="s">
        <v>842</v>
      </c>
      <c r="F98" s="248" t="s">
        <v>754</v>
      </c>
      <c r="G98" s="248" t="s">
        <v>298</v>
      </c>
      <c r="H98" s="248" t="s">
        <v>33</v>
      </c>
      <c r="I98" s="246" t="s">
        <v>758</v>
      </c>
      <c r="J98" s="246" t="s">
        <v>759</v>
      </c>
      <c r="K98" s="246" t="s">
        <v>887</v>
      </c>
      <c r="L98" s="246" t="s">
        <v>218</v>
      </c>
      <c r="M98" s="247">
        <v>11327246700</v>
      </c>
    </row>
    <row r="99" spans="1:13">
      <c r="A99" s="246" t="s">
        <v>6532</v>
      </c>
      <c r="B99" s="264" t="s">
        <v>1868</v>
      </c>
      <c r="C99" s="246" t="s">
        <v>25</v>
      </c>
      <c r="D99" s="526">
        <v>8021</v>
      </c>
      <c r="E99" s="531" t="s">
        <v>842</v>
      </c>
      <c r="F99" s="248" t="s">
        <v>754</v>
      </c>
      <c r="G99" s="248" t="s">
        <v>298</v>
      </c>
      <c r="H99" s="248" t="s">
        <v>33</v>
      </c>
      <c r="I99" s="246" t="s">
        <v>758</v>
      </c>
      <c r="J99" s="246" t="s">
        <v>759</v>
      </c>
      <c r="K99" s="246" t="s">
        <v>886</v>
      </c>
      <c r="L99" s="246" t="s">
        <v>218</v>
      </c>
      <c r="M99" s="247">
        <v>11923434600</v>
      </c>
    </row>
    <row r="100" spans="1:13">
      <c r="A100" s="246" t="s">
        <v>6521</v>
      </c>
      <c r="B100" s="264" t="s">
        <v>1865</v>
      </c>
      <c r="C100" s="246" t="s">
        <v>25</v>
      </c>
      <c r="D100" s="526">
        <v>8021</v>
      </c>
      <c r="E100" s="531" t="s">
        <v>842</v>
      </c>
      <c r="F100" s="248" t="s">
        <v>754</v>
      </c>
      <c r="G100" s="248" t="s">
        <v>298</v>
      </c>
      <c r="H100" s="248" t="s">
        <v>33</v>
      </c>
      <c r="I100" s="246" t="s">
        <v>778</v>
      </c>
      <c r="J100" s="246" t="s">
        <v>841</v>
      </c>
      <c r="K100" s="246" t="s">
        <v>887</v>
      </c>
      <c r="L100" s="246" t="s">
        <v>34</v>
      </c>
      <c r="M100" s="247">
        <v>13376632500</v>
      </c>
    </row>
    <row r="101" spans="1:13">
      <c r="A101" s="246" t="s">
        <v>6514</v>
      </c>
      <c r="B101" s="264" t="s">
        <v>1864</v>
      </c>
      <c r="C101" s="246" t="s">
        <v>25</v>
      </c>
      <c r="D101" s="526">
        <v>8021</v>
      </c>
      <c r="E101" s="531" t="s">
        <v>842</v>
      </c>
      <c r="F101" s="248" t="s">
        <v>754</v>
      </c>
      <c r="G101" s="248" t="s">
        <v>298</v>
      </c>
      <c r="H101" s="248" t="s">
        <v>33</v>
      </c>
      <c r="I101" s="246" t="s">
        <v>778</v>
      </c>
      <c r="J101" s="246" t="s">
        <v>841</v>
      </c>
      <c r="K101" s="246" t="s">
        <v>886</v>
      </c>
      <c r="L101" s="246" t="s">
        <v>34</v>
      </c>
      <c r="M101" s="247">
        <v>14041773900</v>
      </c>
    </row>
    <row r="102" spans="1:13">
      <c r="A102" s="248" t="s">
        <v>6511</v>
      </c>
      <c r="B102" s="264" t="s">
        <v>1867</v>
      </c>
      <c r="C102" s="248" t="s">
        <v>25</v>
      </c>
      <c r="D102" s="526">
        <v>8021</v>
      </c>
      <c r="E102" s="531" t="s">
        <v>842</v>
      </c>
      <c r="F102" s="248" t="s">
        <v>754</v>
      </c>
      <c r="G102" s="248" t="s">
        <v>298</v>
      </c>
      <c r="H102" s="248" t="s">
        <v>33</v>
      </c>
      <c r="I102" s="248" t="s">
        <v>654</v>
      </c>
      <c r="J102" s="248" t="s">
        <v>654</v>
      </c>
      <c r="K102" s="248" t="s">
        <v>887</v>
      </c>
      <c r="L102" s="248" t="s">
        <v>32</v>
      </c>
      <c r="M102" s="249">
        <v>14226342900</v>
      </c>
    </row>
    <row r="103" spans="1:13">
      <c r="A103" s="248" t="s">
        <v>6505</v>
      </c>
      <c r="B103" s="264" t="s">
        <v>1866</v>
      </c>
      <c r="C103" s="248" t="s">
        <v>25</v>
      </c>
      <c r="D103" s="526">
        <v>8021</v>
      </c>
      <c r="E103" s="531" t="s">
        <v>842</v>
      </c>
      <c r="F103" s="248" t="s">
        <v>754</v>
      </c>
      <c r="G103" s="248" t="s">
        <v>298</v>
      </c>
      <c r="H103" s="248" t="s">
        <v>33</v>
      </c>
      <c r="I103" s="248" t="s">
        <v>654</v>
      </c>
      <c r="J103" s="248" t="s">
        <v>654</v>
      </c>
      <c r="K103" s="248" t="s">
        <v>886</v>
      </c>
      <c r="L103" s="248" t="s">
        <v>32</v>
      </c>
      <c r="M103" s="249">
        <v>14873004300</v>
      </c>
    </row>
    <row r="104" spans="1:13">
      <c r="A104" s="246" t="s">
        <v>6487</v>
      </c>
      <c r="B104" s="264" t="s">
        <v>1869</v>
      </c>
      <c r="C104" s="246" t="s">
        <v>25</v>
      </c>
      <c r="D104" s="526">
        <v>8021</v>
      </c>
      <c r="E104" s="531" t="s">
        <v>842</v>
      </c>
      <c r="F104" s="248" t="s">
        <v>754</v>
      </c>
      <c r="G104" s="248" t="s">
        <v>298</v>
      </c>
      <c r="H104" s="248" t="s">
        <v>33</v>
      </c>
      <c r="I104" s="246" t="s">
        <v>778</v>
      </c>
      <c r="J104" s="246" t="s">
        <v>841</v>
      </c>
      <c r="K104" s="246" t="s">
        <v>887</v>
      </c>
      <c r="L104" s="246" t="s">
        <v>218</v>
      </c>
      <c r="M104" s="247">
        <v>18535139700</v>
      </c>
    </row>
    <row r="105" spans="1:13">
      <c r="A105" s="246" t="s">
        <v>6481</v>
      </c>
      <c r="B105" s="264" t="s">
        <v>1868</v>
      </c>
      <c r="C105" s="246" t="s">
        <v>25</v>
      </c>
      <c r="D105" s="526">
        <v>8021</v>
      </c>
      <c r="E105" s="531" t="s">
        <v>842</v>
      </c>
      <c r="F105" s="248" t="s">
        <v>754</v>
      </c>
      <c r="G105" s="248" t="s">
        <v>298</v>
      </c>
      <c r="H105" s="248" t="s">
        <v>33</v>
      </c>
      <c r="I105" s="246" t="s">
        <v>778</v>
      </c>
      <c r="J105" s="246" t="s">
        <v>841</v>
      </c>
      <c r="K105" s="246" t="s">
        <v>886</v>
      </c>
      <c r="L105" s="246" t="s">
        <v>218</v>
      </c>
      <c r="M105" s="247">
        <v>19510652700</v>
      </c>
    </row>
    <row r="106" spans="1:13">
      <c r="A106" s="248" t="s">
        <v>6459</v>
      </c>
      <c r="B106" s="264" t="s">
        <v>1865</v>
      </c>
      <c r="C106" s="248" t="s">
        <v>25</v>
      </c>
      <c r="D106" s="526">
        <v>8021</v>
      </c>
      <c r="E106" s="531" t="s">
        <v>842</v>
      </c>
      <c r="F106" s="248" t="s">
        <v>754</v>
      </c>
      <c r="G106" s="248" t="s">
        <v>298</v>
      </c>
      <c r="H106" s="248" t="s">
        <v>33</v>
      </c>
      <c r="I106" s="248" t="s">
        <v>654</v>
      </c>
      <c r="J106" s="248" t="s">
        <v>654</v>
      </c>
      <c r="K106" s="248" t="s">
        <v>887</v>
      </c>
      <c r="L106" s="248" t="s">
        <v>34</v>
      </c>
      <c r="M106" s="249">
        <v>26009814600</v>
      </c>
    </row>
    <row r="107" spans="1:13">
      <c r="A107" s="248" t="s">
        <v>6455</v>
      </c>
      <c r="B107" s="264" t="s">
        <v>1864</v>
      </c>
      <c r="C107" s="248" t="s">
        <v>25</v>
      </c>
      <c r="D107" s="526">
        <v>8021</v>
      </c>
      <c r="E107" s="531" t="s">
        <v>842</v>
      </c>
      <c r="F107" s="248" t="s">
        <v>754</v>
      </c>
      <c r="G107" s="248" t="s">
        <v>298</v>
      </c>
      <c r="H107" s="248" t="s">
        <v>33</v>
      </c>
      <c r="I107" s="248" t="s">
        <v>654</v>
      </c>
      <c r="J107" s="248" t="s">
        <v>654</v>
      </c>
      <c r="K107" s="248" t="s">
        <v>886</v>
      </c>
      <c r="L107" s="248" t="s">
        <v>34</v>
      </c>
      <c r="M107" s="249">
        <v>27303091200</v>
      </c>
    </row>
    <row r="108" spans="1:13">
      <c r="A108" s="248" t="s">
        <v>6436</v>
      </c>
      <c r="B108" s="264" t="s">
        <v>1869</v>
      </c>
      <c r="C108" s="248" t="s">
        <v>25</v>
      </c>
      <c r="D108" s="526">
        <v>8021</v>
      </c>
      <c r="E108" s="531" t="s">
        <v>842</v>
      </c>
      <c r="F108" s="248" t="s">
        <v>754</v>
      </c>
      <c r="G108" s="248" t="s">
        <v>298</v>
      </c>
      <c r="H108" s="248" t="s">
        <v>33</v>
      </c>
      <c r="I108" s="248" t="s">
        <v>654</v>
      </c>
      <c r="J108" s="248" t="s">
        <v>654</v>
      </c>
      <c r="K108" s="248" t="s">
        <v>887</v>
      </c>
      <c r="L108" s="248" t="s">
        <v>218</v>
      </c>
      <c r="M108" s="249">
        <v>36040088700</v>
      </c>
    </row>
    <row r="109" spans="1:13">
      <c r="A109" s="248" t="s">
        <v>6433</v>
      </c>
      <c r="B109" s="264" t="s">
        <v>1868</v>
      </c>
      <c r="C109" s="248" t="s">
        <v>25</v>
      </c>
      <c r="D109" s="526">
        <v>8021</v>
      </c>
      <c r="E109" s="531" t="s">
        <v>842</v>
      </c>
      <c r="F109" s="248" t="s">
        <v>754</v>
      </c>
      <c r="G109" s="248" t="s">
        <v>298</v>
      </c>
      <c r="H109" s="248" t="s">
        <v>33</v>
      </c>
      <c r="I109" s="248" t="s">
        <v>654</v>
      </c>
      <c r="J109" s="248" t="s">
        <v>654</v>
      </c>
      <c r="K109" s="248" t="s">
        <v>886</v>
      </c>
      <c r="L109" s="248" t="s">
        <v>218</v>
      </c>
      <c r="M109" s="249">
        <v>37936945200</v>
      </c>
    </row>
    <row r="110" spans="1:13">
      <c r="A110" s="248" t="s">
        <v>6738</v>
      </c>
      <c r="B110" s="264" t="s">
        <v>1951</v>
      </c>
      <c r="C110" s="248" t="s">
        <v>1255</v>
      </c>
      <c r="D110" s="526">
        <v>8022</v>
      </c>
      <c r="E110" s="531" t="s">
        <v>1256</v>
      </c>
      <c r="F110" s="248" t="s">
        <v>648</v>
      </c>
      <c r="G110" s="248" t="s">
        <v>648</v>
      </c>
      <c r="H110" s="248" t="s">
        <v>33</v>
      </c>
      <c r="I110" s="248" t="s">
        <v>764</v>
      </c>
      <c r="J110" s="248" t="s">
        <v>1257</v>
      </c>
      <c r="K110" s="248" t="s">
        <v>198</v>
      </c>
      <c r="L110" s="248" t="s">
        <v>32</v>
      </c>
      <c r="M110" s="249">
        <v>1883989800</v>
      </c>
    </row>
    <row r="111" spans="1:13">
      <c r="A111" s="248" t="s">
        <v>6735</v>
      </c>
      <c r="B111" s="264" t="s">
        <v>1952</v>
      </c>
      <c r="C111" s="248" t="s">
        <v>1255</v>
      </c>
      <c r="D111" s="526">
        <v>8022</v>
      </c>
      <c r="E111" s="531" t="s">
        <v>1256</v>
      </c>
      <c r="F111" s="248" t="s">
        <v>648</v>
      </c>
      <c r="G111" s="248" t="s">
        <v>648</v>
      </c>
      <c r="H111" s="248" t="s">
        <v>33</v>
      </c>
      <c r="I111" s="248" t="s">
        <v>764</v>
      </c>
      <c r="J111" s="248" t="s">
        <v>1257</v>
      </c>
      <c r="K111" s="248" t="s">
        <v>197</v>
      </c>
      <c r="L111" s="248" t="s">
        <v>32</v>
      </c>
      <c r="M111" s="249">
        <v>1983135000</v>
      </c>
    </row>
    <row r="112" spans="1:13">
      <c r="A112" s="248" t="s">
        <v>6705</v>
      </c>
      <c r="B112" s="264" t="s">
        <v>1951</v>
      </c>
      <c r="C112" s="248" t="s">
        <v>1255</v>
      </c>
      <c r="D112" s="526">
        <v>8022</v>
      </c>
      <c r="E112" s="531" t="s">
        <v>1256</v>
      </c>
      <c r="F112" s="248" t="s">
        <v>648</v>
      </c>
      <c r="G112" s="248" t="s">
        <v>648</v>
      </c>
      <c r="H112" s="248" t="s">
        <v>33</v>
      </c>
      <c r="I112" s="248" t="s">
        <v>651</v>
      </c>
      <c r="J112" s="248" t="s">
        <v>652</v>
      </c>
      <c r="K112" s="248" t="s">
        <v>198</v>
      </c>
      <c r="L112" s="248" t="s">
        <v>32</v>
      </c>
      <c r="M112" s="249">
        <v>2898449400</v>
      </c>
    </row>
    <row r="113" spans="1:13">
      <c r="A113" s="248" t="s">
        <v>6700</v>
      </c>
      <c r="B113" s="264" t="s">
        <v>1952</v>
      </c>
      <c r="C113" s="248" t="s">
        <v>1255</v>
      </c>
      <c r="D113" s="526">
        <v>8022</v>
      </c>
      <c r="E113" s="531" t="s">
        <v>1256</v>
      </c>
      <c r="F113" s="248" t="s">
        <v>648</v>
      </c>
      <c r="G113" s="248" t="s">
        <v>648</v>
      </c>
      <c r="H113" s="248" t="s">
        <v>33</v>
      </c>
      <c r="I113" s="248" t="s">
        <v>651</v>
      </c>
      <c r="J113" s="248" t="s">
        <v>652</v>
      </c>
      <c r="K113" s="248" t="s">
        <v>197</v>
      </c>
      <c r="L113" s="248" t="s">
        <v>32</v>
      </c>
      <c r="M113" s="249">
        <v>3050978700</v>
      </c>
    </row>
    <row r="114" spans="1:13">
      <c r="A114" s="248" t="s">
        <v>6683</v>
      </c>
      <c r="B114" s="264" t="s">
        <v>1949</v>
      </c>
      <c r="C114" s="248" t="s">
        <v>1255</v>
      </c>
      <c r="D114" s="526">
        <v>8022</v>
      </c>
      <c r="E114" s="266" t="s">
        <v>1256</v>
      </c>
      <c r="F114" s="248" t="s">
        <v>648</v>
      </c>
      <c r="G114" s="248" t="s">
        <v>648</v>
      </c>
      <c r="H114" s="248" t="s">
        <v>33</v>
      </c>
      <c r="I114" s="248" t="s">
        <v>764</v>
      </c>
      <c r="J114" s="248" t="s">
        <v>1257</v>
      </c>
      <c r="K114" s="248" t="s">
        <v>198</v>
      </c>
      <c r="L114" s="248" t="s">
        <v>34</v>
      </c>
      <c r="M114" s="249">
        <v>3391172400</v>
      </c>
    </row>
    <row r="115" spans="1:13">
      <c r="A115" s="248" t="s">
        <v>6680</v>
      </c>
      <c r="B115" s="264" t="s">
        <v>1950</v>
      </c>
      <c r="C115" s="248" t="s">
        <v>1255</v>
      </c>
      <c r="D115" s="526">
        <v>8022</v>
      </c>
      <c r="E115" s="531" t="s">
        <v>1256</v>
      </c>
      <c r="F115" s="248" t="s">
        <v>648</v>
      </c>
      <c r="G115" s="248" t="s">
        <v>648</v>
      </c>
      <c r="H115" s="248" t="s">
        <v>33</v>
      </c>
      <c r="I115" s="248" t="s">
        <v>764</v>
      </c>
      <c r="J115" s="248" t="s">
        <v>1257</v>
      </c>
      <c r="K115" s="248" t="s">
        <v>197</v>
      </c>
      <c r="L115" s="248" t="s">
        <v>34</v>
      </c>
      <c r="M115" s="249">
        <v>3569666100</v>
      </c>
    </row>
    <row r="116" spans="1:13">
      <c r="A116" s="248" t="s">
        <v>6640</v>
      </c>
      <c r="B116" s="264" t="s">
        <v>1953</v>
      </c>
      <c r="C116" s="248" t="s">
        <v>1255</v>
      </c>
      <c r="D116" s="526">
        <v>8022</v>
      </c>
      <c r="E116" s="531" t="s">
        <v>1256</v>
      </c>
      <c r="F116" s="248" t="s">
        <v>648</v>
      </c>
      <c r="G116" s="248" t="s">
        <v>648</v>
      </c>
      <c r="H116" s="248" t="s">
        <v>33</v>
      </c>
      <c r="I116" s="248" t="s">
        <v>764</v>
      </c>
      <c r="J116" s="248" t="s">
        <v>1257</v>
      </c>
      <c r="K116" s="248" t="s">
        <v>198</v>
      </c>
      <c r="L116" s="248" t="s">
        <v>218</v>
      </c>
      <c r="M116" s="249">
        <v>4804176300</v>
      </c>
    </row>
    <row r="117" spans="1:13">
      <c r="A117" s="248" t="s">
        <v>6635</v>
      </c>
      <c r="B117" s="264" t="s">
        <v>1954</v>
      </c>
      <c r="C117" s="248" t="s">
        <v>1255</v>
      </c>
      <c r="D117" s="526">
        <v>8022</v>
      </c>
      <c r="E117" s="531" t="s">
        <v>1256</v>
      </c>
      <c r="F117" s="248" t="s">
        <v>648</v>
      </c>
      <c r="G117" s="248" t="s">
        <v>648</v>
      </c>
      <c r="H117" s="248" t="s">
        <v>33</v>
      </c>
      <c r="I117" s="248" t="s">
        <v>764</v>
      </c>
      <c r="J117" s="248" t="s">
        <v>1257</v>
      </c>
      <c r="K117" s="248" t="s">
        <v>197</v>
      </c>
      <c r="L117" s="248" t="s">
        <v>218</v>
      </c>
      <c r="M117" s="249">
        <v>5057005800</v>
      </c>
    </row>
    <row r="118" spans="1:13">
      <c r="A118" s="248" t="s">
        <v>6632</v>
      </c>
      <c r="B118" s="264" t="s">
        <v>1949</v>
      </c>
      <c r="C118" s="248" t="s">
        <v>1255</v>
      </c>
      <c r="D118" s="526">
        <v>8022</v>
      </c>
      <c r="E118" s="531" t="s">
        <v>1256</v>
      </c>
      <c r="F118" s="248" t="s">
        <v>648</v>
      </c>
      <c r="G118" s="248" t="s">
        <v>648</v>
      </c>
      <c r="H118" s="248" t="s">
        <v>33</v>
      </c>
      <c r="I118" s="248" t="s">
        <v>651</v>
      </c>
      <c r="J118" s="248" t="s">
        <v>652</v>
      </c>
      <c r="K118" s="248" t="s">
        <v>198</v>
      </c>
      <c r="L118" s="248" t="s">
        <v>34</v>
      </c>
      <c r="M118" s="249">
        <v>5217204300</v>
      </c>
    </row>
    <row r="119" spans="1:13">
      <c r="A119" s="248" t="s">
        <v>6631</v>
      </c>
      <c r="B119" s="264" t="s">
        <v>1950</v>
      </c>
      <c r="C119" s="248" t="s">
        <v>1255</v>
      </c>
      <c r="D119" s="526">
        <v>8022</v>
      </c>
      <c r="E119" s="531" t="s">
        <v>1256</v>
      </c>
      <c r="F119" s="248" t="s">
        <v>648</v>
      </c>
      <c r="G119" s="248" t="s">
        <v>648</v>
      </c>
      <c r="H119" s="248" t="s">
        <v>33</v>
      </c>
      <c r="I119" s="248" t="s">
        <v>651</v>
      </c>
      <c r="J119" s="248" t="s">
        <v>652</v>
      </c>
      <c r="K119" s="248" t="s">
        <v>197</v>
      </c>
      <c r="L119" s="248" t="s">
        <v>34</v>
      </c>
      <c r="M119" s="249">
        <v>5491770900</v>
      </c>
    </row>
    <row r="120" spans="1:13">
      <c r="A120" s="248" t="s">
        <v>6594</v>
      </c>
      <c r="B120" s="264" t="s">
        <v>1953</v>
      </c>
      <c r="C120" s="248" t="s">
        <v>1255</v>
      </c>
      <c r="D120" s="526">
        <v>8022</v>
      </c>
      <c r="E120" s="531" t="s">
        <v>1256</v>
      </c>
      <c r="F120" s="248" t="s">
        <v>648</v>
      </c>
      <c r="G120" s="248" t="s">
        <v>648</v>
      </c>
      <c r="H120" s="248" t="s">
        <v>33</v>
      </c>
      <c r="I120" s="248" t="s">
        <v>651</v>
      </c>
      <c r="J120" s="248" t="s">
        <v>652</v>
      </c>
      <c r="K120" s="248" t="s">
        <v>198</v>
      </c>
      <c r="L120" s="248" t="s">
        <v>218</v>
      </c>
      <c r="M120" s="249">
        <v>7391029800</v>
      </c>
    </row>
    <row r="121" spans="1:13">
      <c r="A121" s="248" t="s">
        <v>6588</v>
      </c>
      <c r="B121" s="264" t="s">
        <v>1954</v>
      </c>
      <c r="C121" s="248" t="s">
        <v>1255</v>
      </c>
      <c r="D121" s="526">
        <v>8022</v>
      </c>
      <c r="E121" s="531" t="s">
        <v>1256</v>
      </c>
      <c r="F121" s="248" t="s">
        <v>648</v>
      </c>
      <c r="G121" s="248" t="s">
        <v>648</v>
      </c>
      <c r="H121" s="248" t="s">
        <v>33</v>
      </c>
      <c r="I121" s="248" t="s">
        <v>651</v>
      </c>
      <c r="J121" s="248" t="s">
        <v>652</v>
      </c>
      <c r="K121" s="248" t="s">
        <v>197</v>
      </c>
      <c r="L121" s="248" t="s">
        <v>218</v>
      </c>
      <c r="M121" s="249">
        <v>7780033800</v>
      </c>
    </row>
    <row r="122" spans="1:13">
      <c r="A122" s="246" t="s">
        <v>6659</v>
      </c>
      <c r="B122" s="264" t="s">
        <v>1928</v>
      </c>
      <c r="C122" s="246" t="s">
        <v>610</v>
      </c>
      <c r="D122" s="527">
        <v>8023</v>
      </c>
      <c r="E122" s="183" t="s">
        <v>653</v>
      </c>
      <c r="F122" s="246" t="s">
        <v>648</v>
      </c>
      <c r="G122" s="246" t="s">
        <v>298</v>
      </c>
      <c r="H122" s="246" t="s">
        <v>33</v>
      </c>
      <c r="I122" s="246" t="s">
        <v>758</v>
      </c>
      <c r="J122" s="246" t="s">
        <v>649</v>
      </c>
      <c r="K122" s="246" t="s">
        <v>887</v>
      </c>
      <c r="L122" s="246" t="s">
        <v>32</v>
      </c>
      <c r="M122" s="247">
        <v>4433883300</v>
      </c>
    </row>
    <row r="123" spans="1:13">
      <c r="A123" s="246" t="s">
        <v>6648</v>
      </c>
      <c r="B123" s="264" t="s">
        <v>1927</v>
      </c>
      <c r="C123" s="246" t="s">
        <v>610</v>
      </c>
      <c r="D123" s="527">
        <v>8023</v>
      </c>
      <c r="E123" s="183" t="s">
        <v>653</v>
      </c>
      <c r="F123" s="246" t="s">
        <v>648</v>
      </c>
      <c r="G123" s="246" t="s">
        <v>298</v>
      </c>
      <c r="H123" s="246" t="s">
        <v>33</v>
      </c>
      <c r="I123" s="246" t="s">
        <v>758</v>
      </c>
      <c r="J123" s="246" t="s">
        <v>649</v>
      </c>
      <c r="K123" s="246" t="s">
        <v>886</v>
      </c>
      <c r="L123" s="246" t="s">
        <v>32</v>
      </c>
      <c r="M123" s="247">
        <v>4667262600</v>
      </c>
    </row>
    <row r="124" spans="1:13">
      <c r="A124" s="246" t="s">
        <v>6628</v>
      </c>
      <c r="B124" s="264" t="s">
        <v>1928</v>
      </c>
      <c r="C124" s="246" t="s">
        <v>610</v>
      </c>
      <c r="D124" s="527">
        <v>8023</v>
      </c>
      <c r="E124" s="183" t="s">
        <v>653</v>
      </c>
      <c r="F124" s="246" t="s">
        <v>648</v>
      </c>
      <c r="G124" s="246" t="s">
        <v>298</v>
      </c>
      <c r="H124" s="246" t="s">
        <v>33</v>
      </c>
      <c r="I124" s="246" t="s">
        <v>776</v>
      </c>
      <c r="J124" s="246" t="s">
        <v>777</v>
      </c>
      <c r="K124" s="246" t="s">
        <v>887</v>
      </c>
      <c r="L124" s="246" t="s">
        <v>32</v>
      </c>
      <c r="M124" s="247">
        <v>5542383000</v>
      </c>
    </row>
    <row r="125" spans="1:13">
      <c r="A125" s="246" t="s">
        <v>6625</v>
      </c>
      <c r="B125" s="264" t="s">
        <v>1927</v>
      </c>
      <c r="C125" s="246" t="s">
        <v>610</v>
      </c>
      <c r="D125" s="527">
        <v>8023</v>
      </c>
      <c r="E125" s="183" t="s">
        <v>653</v>
      </c>
      <c r="F125" s="246" t="s">
        <v>648</v>
      </c>
      <c r="G125" s="246" t="s">
        <v>298</v>
      </c>
      <c r="H125" s="246" t="s">
        <v>33</v>
      </c>
      <c r="I125" s="246" t="s">
        <v>776</v>
      </c>
      <c r="J125" s="246" t="s">
        <v>777</v>
      </c>
      <c r="K125" s="246" t="s">
        <v>886</v>
      </c>
      <c r="L125" s="246" t="s">
        <v>32</v>
      </c>
      <c r="M125" s="247">
        <v>5834089800</v>
      </c>
    </row>
    <row r="126" spans="1:13">
      <c r="A126" s="246" t="s">
        <v>6591</v>
      </c>
      <c r="B126" s="264" t="s">
        <v>1928</v>
      </c>
      <c r="C126" s="246" t="s">
        <v>610</v>
      </c>
      <c r="D126" s="527">
        <v>8023</v>
      </c>
      <c r="E126" s="183" t="s">
        <v>653</v>
      </c>
      <c r="F126" s="246" t="s">
        <v>648</v>
      </c>
      <c r="G126" s="246" t="s">
        <v>298</v>
      </c>
      <c r="H126" s="246" t="s">
        <v>33</v>
      </c>
      <c r="I126" s="246" t="s">
        <v>778</v>
      </c>
      <c r="J126" s="246" t="s">
        <v>779</v>
      </c>
      <c r="K126" s="246" t="s">
        <v>887</v>
      </c>
      <c r="L126" s="246" t="s">
        <v>32</v>
      </c>
      <c r="M126" s="247">
        <v>7482205500</v>
      </c>
    </row>
    <row r="127" spans="1:13">
      <c r="A127" s="246" t="s">
        <v>6582</v>
      </c>
      <c r="B127" s="264" t="s">
        <v>1927</v>
      </c>
      <c r="C127" s="246" t="s">
        <v>610</v>
      </c>
      <c r="D127" s="527">
        <v>8023</v>
      </c>
      <c r="E127" s="183" t="s">
        <v>653</v>
      </c>
      <c r="F127" s="246" t="s">
        <v>648</v>
      </c>
      <c r="G127" s="246" t="s">
        <v>298</v>
      </c>
      <c r="H127" s="246" t="s">
        <v>33</v>
      </c>
      <c r="I127" s="246" t="s">
        <v>778</v>
      </c>
      <c r="J127" s="246" t="s">
        <v>779</v>
      </c>
      <c r="K127" s="246" t="s">
        <v>886</v>
      </c>
      <c r="L127" s="246" t="s">
        <v>32</v>
      </c>
      <c r="M127" s="247">
        <v>7876014300</v>
      </c>
    </row>
    <row r="128" spans="1:13">
      <c r="A128" s="246" t="s">
        <v>6580</v>
      </c>
      <c r="B128" s="264" t="s">
        <v>1926</v>
      </c>
      <c r="C128" s="246" t="s">
        <v>610</v>
      </c>
      <c r="D128" s="527">
        <v>8023</v>
      </c>
      <c r="E128" s="183" t="s">
        <v>653</v>
      </c>
      <c r="F128" s="246" t="s">
        <v>648</v>
      </c>
      <c r="G128" s="246" t="s">
        <v>298</v>
      </c>
      <c r="H128" s="246" t="s">
        <v>33</v>
      </c>
      <c r="I128" s="246" t="s">
        <v>758</v>
      </c>
      <c r="J128" s="246" t="s">
        <v>649</v>
      </c>
      <c r="K128" s="246" t="s">
        <v>887</v>
      </c>
      <c r="L128" s="246" t="s">
        <v>34</v>
      </c>
      <c r="M128" s="247">
        <v>7981003800</v>
      </c>
    </row>
    <row r="129" spans="1:13">
      <c r="A129" s="246" t="s">
        <v>6574</v>
      </c>
      <c r="B129" s="264" t="s">
        <v>1925</v>
      </c>
      <c r="C129" s="246" t="s">
        <v>610</v>
      </c>
      <c r="D129" s="527">
        <v>8023</v>
      </c>
      <c r="E129" s="183" t="s">
        <v>653</v>
      </c>
      <c r="F129" s="246" t="s">
        <v>648</v>
      </c>
      <c r="G129" s="246" t="s">
        <v>298</v>
      </c>
      <c r="H129" s="246" t="s">
        <v>33</v>
      </c>
      <c r="I129" s="246" t="s">
        <v>758</v>
      </c>
      <c r="J129" s="246" t="s">
        <v>649</v>
      </c>
      <c r="K129" s="246" t="s">
        <v>886</v>
      </c>
      <c r="L129" s="246" t="s">
        <v>34</v>
      </c>
      <c r="M129" s="247">
        <v>8401054200</v>
      </c>
    </row>
    <row r="130" spans="1:13">
      <c r="A130" s="246" t="s">
        <v>6557</v>
      </c>
      <c r="B130" s="264" t="s">
        <v>1926</v>
      </c>
      <c r="C130" s="246" t="s">
        <v>610</v>
      </c>
      <c r="D130" s="527">
        <v>8023</v>
      </c>
      <c r="E130" s="183" t="s">
        <v>653</v>
      </c>
      <c r="F130" s="246" t="s">
        <v>648</v>
      </c>
      <c r="G130" s="246" t="s">
        <v>298</v>
      </c>
      <c r="H130" s="246" t="s">
        <v>33</v>
      </c>
      <c r="I130" s="246" t="s">
        <v>776</v>
      </c>
      <c r="J130" s="246" t="s">
        <v>777</v>
      </c>
      <c r="K130" s="246" t="s">
        <v>887</v>
      </c>
      <c r="L130" s="246" t="s">
        <v>34</v>
      </c>
      <c r="M130" s="247">
        <v>9976266300</v>
      </c>
    </row>
    <row r="131" spans="1:13">
      <c r="A131" s="246" t="s">
        <v>6550</v>
      </c>
      <c r="B131" s="264" t="s">
        <v>1925</v>
      </c>
      <c r="C131" s="246" t="s">
        <v>610</v>
      </c>
      <c r="D131" s="527">
        <v>8023</v>
      </c>
      <c r="E131" s="183" t="s">
        <v>653</v>
      </c>
      <c r="F131" s="246" t="s">
        <v>648</v>
      </c>
      <c r="G131" s="246" t="s">
        <v>298</v>
      </c>
      <c r="H131" s="246" t="s">
        <v>33</v>
      </c>
      <c r="I131" s="246" t="s">
        <v>776</v>
      </c>
      <c r="J131" s="246" t="s">
        <v>777</v>
      </c>
      <c r="K131" s="246" t="s">
        <v>886</v>
      </c>
      <c r="L131" s="246" t="s">
        <v>34</v>
      </c>
      <c r="M131" s="247">
        <v>10501352400</v>
      </c>
    </row>
    <row r="132" spans="1:13">
      <c r="A132" s="246" t="s">
        <v>6541</v>
      </c>
      <c r="B132" s="264" t="s">
        <v>1930</v>
      </c>
      <c r="C132" s="246" t="s">
        <v>610</v>
      </c>
      <c r="D132" s="527">
        <v>8023</v>
      </c>
      <c r="E132" s="183" t="s">
        <v>653</v>
      </c>
      <c r="F132" s="246" t="s">
        <v>648</v>
      </c>
      <c r="G132" s="246" t="s">
        <v>298</v>
      </c>
      <c r="H132" s="246" t="s">
        <v>33</v>
      </c>
      <c r="I132" s="246" t="s">
        <v>758</v>
      </c>
      <c r="J132" s="246" t="s">
        <v>649</v>
      </c>
      <c r="K132" s="246" t="s">
        <v>887</v>
      </c>
      <c r="L132" s="246" t="s">
        <v>218</v>
      </c>
      <c r="M132" s="247">
        <v>11306433600</v>
      </c>
    </row>
    <row r="133" spans="1:13">
      <c r="A133" s="246" t="s">
        <v>6534</v>
      </c>
      <c r="B133" s="264" t="s">
        <v>1929</v>
      </c>
      <c r="C133" s="246" t="s">
        <v>610</v>
      </c>
      <c r="D133" s="527">
        <v>8023</v>
      </c>
      <c r="E133" s="183" t="s">
        <v>653</v>
      </c>
      <c r="F133" s="246" t="s">
        <v>648</v>
      </c>
      <c r="G133" s="246" t="s">
        <v>298</v>
      </c>
      <c r="H133" s="246" t="s">
        <v>33</v>
      </c>
      <c r="I133" s="246" t="s">
        <v>758</v>
      </c>
      <c r="J133" s="246" t="s">
        <v>649</v>
      </c>
      <c r="K133" s="246" t="s">
        <v>886</v>
      </c>
      <c r="L133" s="246" t="s">
        <v>218</v>
      </c>
      <c r="M133" s="247">
        <v>11901512700</v>
      </c>
    </row>
    <row r="134" spans="1:13">
      <c r="A134" s="246" t="s">
        <v>6522</v>
      </c>
      <c r="B134" s="264" t="s">
        <v>1928</v>
      </c>
      <c r="C134" s="246" t="s">
        <v>610</v>
      </c>
      <c r="D134" s="525">
        <v>8023</v>
      </c>
      <c r="E134" s="183" t="s">
        <v>653</v>
      </c>
      <c r="F134" s="246" t="s">
        <v>648</v>
      </c>
      <c r="G134" s="246" t="s">
        <v>298</v>
      </c>
      <c r="H134" s="246" t="s">
        <v>33</v>
      </c>
      <c r="I134" s="246" t="s">
        <v>760</v>
      </c>
      <c r="J134" s="246" t="s">
        <v>650</v>
      </c>
      <c r="K134" s="246" t="s">
        <v>887</v>
      </c>
      <c r="L134" s="246" t="s">
        <v>32</v>
      </c>
      <c r="M134" s="247">
        <v>13301673000</v>
      </c>
    </row>
    <row r="135" spans="1:13">
      <c r="A135" s="246" t="s">
        <v>6520</v>
      </c>
      <c r="B135" s="264" t="s">
        <v>1926</v>
      </c>
      <c r="C135" s="246" t="s">
        <v>610</v>
      </c>
      <c r="D135" s="525">
        <v>8023</v>
      </c>
      <c r="E135" s="183" t="s">
        <v>653</v>
      </c>
      <c r="F135" s="246" t="s">
        <v>648</v>
      </c>
      <c r="G135" s="246" t="s">
        <v>298</v>
      </c>
      <c r="H135" s="246" t="s">
        <v>33</v>
      </c>
      <c r="I135" s="246" t="s">
        <v>778</v>
      </c>
      <c r="J135" s="246" t="s">
        <v>779</v>
      </c>
      <c r="K135" s="246" t="s">
        <v>887</v>
      </c>
      <c r="L135" s="246" t="s">
        <v>34</v>
      </c>
      <c r="M135" s="247">
        <v>13467969900</v>
      </c>
    </row>
    <row r="136" spans="1:13">
      <c r="A136" s="246" t="s">
        <v>6516</v>
      </c>
      <c r="B136" s="264" t="s">
        <v>1927</v>
      </c>
      <c r="C136" s="246" t="s">
        <v>610</v>
      </c>
      <c r="D136" s="525">
        <v>8023</v>
      </c>
      <c r="E136" s="183" t="s">
        <v>653</v>
      </c>
      <c r="F136" s="246" t="s">
        <v>648</v>
      </c>
      <c r="G136" s="246" t="s">
        <v>298</v>
      </c>
      <c r="H136" s="246" t="s">
        <v>33</v>
      </c>
      <c r="I136" s="246" t="s">
        <v>760</v>
      </c>
      <c r="J136" s="246" t="s">
        <v>650</v>
      </c>
      <c r="K136" s="246" t="s">
        <v>886</v>
      </c>
      <c r="L136" s="246" t="s">
        <v>32</v>
      </c>
      <c r="M136" s="247">
        <v>14001764700</v>
      </c>
    </row>
    <row r="137" spans="1:13">
      <c r="A137" s="246" t="s">
        <v>6513</v>
      </c>
      <c r="B137" s="264" t="s">
        <v>1930</v>
      </c>
      <c r="C137" s="246" t="s">
        <v>610</v>
      </c>
      <c r="D137" s="525">
        <v>8023</v>
      </c>
      <c r="E137" s="183" t="s">
        <v>653</v>
      </c>
      <c r="F137" s="246" t="s">
        <v>648</v>
      </c>
      <c r="G137" s="246" t="s">
        <v>298</v>
      </c>
      <c r="H137" s="246" t="s">
        <v>33</v>
      </c>
      <c r="I137" s="246" t="s">
        <v>776</v>
      </c>
      <c r="J137" s="246" t="s">
        <v>777</v>
      </c>
      <c r="K137" s="246" t="s">
        <v>887</v>
      </c>
      <c r="L137" s="246" t="s">
        <v>218</v>
      </c>
      <c r="M137" s="247">
        <v>14133042000</v>
      </c>
    </row>
    <row r="138" spans="1:13">
      <c r="A138" s="246" t="s">
        <v>6512</v>
      </c>
      <c r="B138" s="264" t="s">
        <v>1925</v>
      </c>
      <c r="C138" s="246" t="s">
        <v>610</v>
      </c>
      <c r="D138" s="525">
        <v>8023</v>
      </c>
      <c r="E138" s="183" t="s">
        <v>653</v>
      </c>
      <c r="F138" s="246" t="s">
        <v>648</v>
      </c>
      <c r="G138" s="246" t="s">
        <v>298</v>
      </c>
      <c r="H138" s="246" t="s">
        <v>33</v>
      </c>
      <c r="I138" s="246" t="s">
        <v>778</v>
      </c>
      <c r="J138" s="246" t="s">
        <v>779</v>
      </c>
      <c r="K138" s="246" t="s">
        <v>886</v>
      </c>
      <c r="L138" s="246" t="s">
        <v>34</v>
      </c>
      <c r="M138" s="247">
        <v>14176793400</v>
      </c>
    </row>
    <row r="139" spans="1:13">
      <c r="A139" s="246" t="s">
        <v>6504</v>
      </c>
      <c r="B139" s="264" t="s">
        <v>1929</v>
      </c>
      <c r="C139" s="246" t="s">
        <v>610</v>
      </c>
      <c r="D139" s="525">
        <v>8023</v>
      </c>
      <c r="E139" s="183" t="s">
        <v>653</v>
      </c>
      <c r="F139" s="246" t="s">
        <v>648</v>
      </c>
      <c r="G139" s="246" t="s">
        <v>298</v>
      </c>
      <c r="H139" s="246" t="s">
        <v>33</v>
      </c>
      <c r="I139" s="246" t="s">
        <v>776</v>
      </c>
      <c r="J139" s="246" t="s">
        <v>777</v>
      </c>
      <c r="K139" s="246" t="s">
        <v>886</v>
      </c>
      <c r="L139" s="246" t="s">
        <v>218</v>
      </c>
      <c r="M139" s="247">
        <v>14876885100</v>
      </c>
    </row>
    <row r="140" spans="1:13">
      <c r="A140" s="246" t="s">
        <v>6484</v>
      </c>
      <c r="B140" s="264" t="s">
        <v>1930</v>
      </c>
      <c r="C140" s="246" t="s">
        <v>610</v>
      </c>
      <c r="D140" s="529">
        <v>8023</v>
      </c>
      <c r="E140" s="183" t="s">
        <v>653</v>
      </c>
      <c r="F140" s="246" t="s">
        <v>648</v>
      </c>
      <c r="G140" s="246" t="s">
        <v>298</v>
      </c>
      <c r="H140" s="246" t="s">
        <v>33</v>
      </c>
      <c r="I140" s="246" t="s">
        <v>778</v>
      </c>
      <c r="J140" s="246" t="s">
        <v>779</v>
      </c>
      <c r="K140" s="246" t="s">
        <v>887</v>
      </c>
      <c r="L140" s="246" t="s">
        <v>218</v>
      </c>
      <c r="M140" s="247">
        <v>19079629800</v>
      </c>
    </row>
    <row r="141" spans="1:13">
      <c r="A141" s="246" t="s">
        <v>6482</v>
      </c>
      <c r="B141" s="264" t="s">
        <v>1928</v>
      </c>
      <c r="C141" s="246" t="s">
        <v>610</v>
      </c>
      <c r="D141" s="529">
        <v>8023</v>
      </c>
      <c r="E141" s="183" t="s">
        <v>653</v>
      </c>
      <c r="F141" s="246" t="s">
        <v>648</v>
      </c>
      <c r="G141" s="246" t="s">
        <v>298</v>
      </c>
      <c r="H141" s="246" t="s">
        <v>33</v>
      </c>
      <c r="I141" s="246" t="s">
        <v>762</v>
      </c>
      <c r="J141" s="246" t="s">
        <v>780</v>
      </c>
      <c r="K141" s="246" t="s">
        <v>887</v>
      </c>
      <c r="L141" s="246" t="s">
        <v>32</v>
      </c>
      <c r="M141" s="247">
        <v>19287437400</v>
      </c>
    </row>
    <row r="142" spans="1:13">
      <c r="A142" s="246" t="s">
        <v>6478</v>
      </c>
      <c r="B142" s="264" t="s">
        <v>1929</v>
      </c>
      <c r="C142" s="246" t="s">
        <v>610</v>
      </c>
      <c r="D142" s="529">
        <v>8023</v>
      </c>
      <c r="E142" s="183" t="s">
        <v>653</v>
      </c>
      <c r="F142" s="246" t="s">
        <v>648</v>
      </c>
      <c r="G142" s="246" t="s">
        <v>298</v>
      </c>
      <c r="H142" s="246" t="s">
        <v>33</v>
      </c>
      <c r="I142" s="246" t="s">
        <v>778</v>
      </c>
      <c r="J142" s="246" t="s">
        <v>779</v>
      </c>
      <c r="K142" s="246" t="s">
        <v>886</v>
      </c>
      <c r="L142" s="246" t="s">
        <v>218</v>
      </c>
      <c r="M142" s="247">
        <v>20083809900</v>
      </c>
    </row>
    <row r="143" spans="1:13">
      <c r="A143" s="246" t="s">
        <v>6477</v>
      </c>
      <c r="B143" s="264" t="s">
        <v>1927</v>
      </c>
      <c r="C143" s="246" t="s">
        <v>610</v>
      </c>
      <c r="D143" s="529">
        <v>8023</v>
      </c>
      <c r="E143" s="183" t="s">
        <v>653</v>
      </c>
      <c r="F143" s="246" t="s">
        <v>648</v>
      </c>
      <c r="G143" s="246" t="s">
        <v>298</v>
      </c>
      <c r="H143" s="246" t="s">
        <v>33</v>
      </c>
      <c r="I143" s="246" t="s">
        <v>762</v>
      </c>
      <c r="J143" s="246" t="s">
        <v>780</v>
      </c>
      <c r="K143" s="246" t="s">
        <v>886</v>
      </c>
      <c r="L143" s="246" t="s">
        <v>32</v>
      </c>
      <c r="M143" s="247">
        <v>20302566900</v>
      </c>
    </row>
    <row r="144" spans="1:13">
      <c r="A144" s="246" t="s">
        <v>6463</v>
      </c>
      <c r="B144" s="264" t="s">
        <v>1926</v>
      </c>
      <c r="C144" s="246" t="s">
        <v>610</v>
      </c>
      <c r="D144" s="529">
        <v>8023</v>
      </c>
      <c r="E144" s="183" t="s">
        <v>653</v>
      </c>
      <c r="F144" s="246" t="s">
        <v>648</v>
      </c>
      <c r="G144" s="246" t="s">
        <v>298</v>
      </c>
      <c r="H144" s="246" t="s">
        <v>33</v>
      </c>
      <c r="I144" s="246" t="s">
        <v>760</v>
      </c>
      <c r="J144" s="246" t="s">
        <v>650</v>
      </c>
      <c r="K144" s="246" t="s">
        <v>887</v>
      </c>
      <c r="L144" s="246" t="s">
        <v>34</v>
      </c>
      <c r="M144" s="247">
        <v>23943034500</v>
      </c>
    </row>
    <row r="145" spans="1:13">
      <c r="A145" s="246" t="s">
        <v>6461</v>
      </c>
      <c r="B145" s="264" t="s">
        <v>1925</v>
      </c>
      <c r="C145" s="246" t="s">
        <v>610</v>
      </c>
      <c r="D145" s="529">
        <v>8023</v>
      </c>
      <c r="E145" s="183" t="s">
        <v>653</v>
      </c>
      <c r="F145" s="246" t="s">
        <v>648</v>
      </c>
      <c r="G145" s="246" t="s">
        <v>298</v>
      </c>
      <c r="H145" s="246" t="s">
        <v>33</v>
      </c>
      <c r="I145" s="246" t="s">
        <v>760</v>
      </c>
      <c r="J145" s="246" t="s">
        <v>650</v>
      </c>
      <c r="K145" s="246" t="s">
        <v>886</v>
      </c>
      <c r="L145" s="246" t="s">
        <v>34</v>
      </c>
      <c r="M145" s="247">
        <v>25203185700</v>
      </c>
    </row>
    <row r="146" spans="1:13">
      <c r="A146" s="246" t="s">
        <v>6449</v>
      </c>
      <c r="B146" s="264" t="s">
        <v>1928</v>
      </c>
      <c r="C146" s="246" t="s">
        <v>610</v>
      </c>
      <c r="D146" s="529">
        <v>8023</v>
      </c>
      <c r="E146" s="183" t="s">
        <v>653</v>
      </c>
      <c r="F146" s="246" t="s">
        <v>648</v>
      </c>
      <c r="G146" s="246" t="s">
        <v>298</v>
      </c>
      <c r="H146" s="246" t="s">
        <v>33</v>
      </c>
      <c r="I146" s="246" t="s">
        <v>781</v>
      </c>
      <c r="J146" s="246" t="s">
        <v>782</v>
      </c>
      <c r="K146" s="246" t="s">
        <v>887</v>
      </c>
      <c r="L146" s="246" t="s">
        <v>32</v>
      </c>
      <c r="M146" s="247">
        <v>29908632600</v>
      </c>
    </row>
    <row r="147" spans="1:13">
      <c r="A147" s="246" t="s">
        <v>6447</v>
      </c>
      <c r="B147" s="264" t="s">
        <v>1927</v>
      </c>
      <c r="C147" s="246" t="s">
        <v>610</v>
      </c>
      <c r="D147" s="529">
        <v>8023</v>
      </c>
      <c r="E147" s="183" t="s">
        <v>653</v>
      </c>
      <c r="F147" s="246" t="s">
        <v>648</v>
      </c>
      <c r="G147" s="246" t="s">
        <v>298</v>
      </c>
      <c r="H147" s="246" t="s">
        <v>33</v>
      </c>
      <c r="I147" s="246" t="s">
        <v>781</v>
      </c>
      <c r="J147" s="246" t="s">
        <v>782</v>
      </c>
      <c r="K147" s="246" t="s">
        <v>886</v>
      </c>
      <c r="L147" s="246" t="s">
        <v>32</v>
      </c>
      <c r="M147" s="247">
        <v>31482782100</v>
      </c>
    </row>
    <row r="148" spans="1:13">
      <c r="A148" s="246" t="s">
        <v>6444</v>
      </c>
      <c r="B148" s="264" t="s">
        <v>1930</v>
      </c>
      <c r="C148" s="246" t="s">
        <v>610</v>
      </c>
      <c r="D148" s="529">
        <v>8023</v>
      </c>
      <c r="E148" s="183" t="s">
        <v>653</v>
      </c>
      <c r="F148" s="246" t="s">
        <v>648</v>
      </c>
      <c r="G148" s="246" t="s">
        <v>298</v>
      </c>
      <c r="H148" s="246" t="s">
        <v>33</v>
      </c>
      <c r="I148" s="246" t="s">
        <v>760</v>
      </c>
      <c r="J148" s="246" t="s">
        <v>650</v>
      </c>
      <c r="K148" s="246" t="s">
        <v>887</v>
      </c>
      <c r="L148" s="246" t="s">
        <v>218</v>
      </c>
      <c r="M148" s="247">
        <v>33919300800</v>
      </c>
    </row>
    <row r="149" spans="1:13">
      <c r="A149" s="246" t="s">
        <v>6441</v>
      </c>
      <c r="B149" s="264" t="s">
        <v>1926</v>
      </c>
      <c r="C149" s="246" t="s">
        <v>610</v>
      </c>
      <c r="D149" s="529">
        <v>8023</v>
      </c>
      <c r="E149" s="183" t="s">
        <v>653</v>
      </c>
      <c r="F149" s="246" t="s">
        <v>648</v>
      </c>
      <c r="G149" s="246" t="s">
        <v>298</v>
      </c>
      <c r="H149" s="246" t="s">
        <v>33</v>
      </c>
      <c r="I149" s="246" t="s">
        <v>762</v>
      </c>
      <c r="J149" s="246" t="s">
        <v>780</v>
      </c>
      <c r="K149" s="246" t="s">
        <v>887</v>
      </c>
      <c r="L149" s="246" t="s">
        <v>34</v>
      </c>
      <c r="M149" s="247">
        <v>34717405800</v>
      </c>
    </row>
    <row r="150" spans="1:13">
      <c r="A150" s="246" t="s">
        <v>6439</v>
      </c>
      <c r="B150" s="264" t="s">
        <v>1929</v>
      </c>
      <c r="C150" s="246" t="s">
        <v>610</v>
      </c>
      <c r="D150" s="529">
        <v>8023</v>
      </c>
      <c r="E150" s="183" t="s">
        <v>653</v>
      </c>
      <c r="F150" s="246" t="s">
        <v>648</v>
      </c>
      <c r="G150" s="246" t="s">
        <v>298</v>
      </c>
      <c r="H150" s="246" t="s">
        <v>33</v>
      </c>
      <c r="I150" s="246" t="s">
        <v>760</v>
      </c>
      <c r="J150" s="246" t="s">
        <v>650</v>
      </c>
      <c r="K150" s="246" t="s">
        <v>886</v>
      </c>
      <c r="L150" s="246" t="s">
        <v>218</v>
      </c>
      <c r="M150" s="247">
        <v>35704538100</v>
      </c>
    </row>
    <row r="151" spans="1:13">
      <c r="A151" s="246" t="s">
        <v>6435</v>
      </c>
      <c r="B151" s="264" t="s">
        <v>1925</v>
      </c>
      <c r="C151" s="246" t="s">
        <v>610</v>
      </c>
      <c r="D151" s="529">
        <v>8023</v>
      </c>
      <c r="E151" s="183" t="s">
        <v>653</v>
      </c>
      <c r="F151" s="246" t="s">
        <v>648</v>
      </c>
      <c r="G151" s="246" t="s">
        <v>298</v>
      </c>
      <c r="H151" s="246" t="s">
        <v>33</v>
      </c>
      <c r="I151" s="246" t="s">
        <v>762</v>
      </c>
      <c r="J151" s="246" t="s">
        <v>780</v>
      </c>
      <c r="K151" s="246" t="s">
        <v>886</v>
      </c>
      <c r="L151" s="246" t="s">
        <v>34</v>
      </c>
      <c r="M151" s="247">
        <v>36544638900</v>
      </c>
    </row>
    <row r="152" spans="1:13">
      <c r="A152" s="246" t="s">
        <v>6429</v>
      </c>
      <c r="B152" s="264" t="s">
        <v>1928</v>
      </c>
      <c r="C152" s="246" t="s">
        <v>610</v>
      </c>
      <c r="D152" s="529">
        <v>8023</v>
      </c>
      <c r="E152" s="183" t="s">
        <v>653</v>
      </c>
      <c r="F152" s="246" t="s">
        <v>648</v>
      </c>
      <c r="G152" s="246" t="s">
        <v>298</v>
      </c>
      <c r="H152" s="246" t="s">
        <v>33</v>
      </c>
      <c r="I152" s="246" t="s">
        <v>651</v>
      </c>
      <c r="J152" s="246" t="s">
        <v>652</v>
      </c>
      <c r="K152" s="246" t="s">
        <v>887</v>
      </c>
      <c r="L152" s="246" t="s">
        <v>32</v>
      </c>
      <c r="M152" s="247">
        <v>44338948500</v>
      </c>
    </row>
    <row r="153" spans="1:13">
      <c r="A153" s="246" t="s">
        <v>6427</v>
      </c>
      <c r="B153" s="264" t="s">
        <v>1927</v>
      </c>
      <c r="C153" s="246" t="s">
        <v>610</v>
      </c>
      <c r="D153" s="529">
        <v>8023</v>
      </c>
      <c r="E153" s="183" t="s">
        <v>653</v>
      </c>
      <c r="F153" s="246" t="s">
        <v>648</v>
      </c>
      <c r="G153" s="246" t="s">
        <v>298</v>
      </c>
      <c r="H153" s="246" t="s">
        <v>33</v>
      </c>
      <c r="I153" s="246" t="s">
        <v>651</v>
      </c>
      <c r="J153" s="246" t="s">
        <v>652</v>
      </c>
      <c r="K153" s="246" t="s">
        <v>886</v>
      </c>
      <c r="L153" s="246" t="s">
        <v>32</v>
      </c>
      <c r="M153" s="247">
        <v>46672579800</v>
      </c>
    </row>
    <row r="154" spans="1:13">
      <c r="A154" s="246" t="s">
        <v>6425</v>
      </c>
      <c r="B154" s="264" t="s">
        <v>1930</v>
      </c>
      <c r="C154" s="246" t="s">
        <v>610</v>
      </c>
      <c r="D154" s="529">
        <v>8023</v>
      </c>
      <c r="E154" s="183" t="s">
        <v>653</v>
      </c>
      <c r="F154" s="246" t="s">
        <v>648</v>
      </c>
      <c r="G154" s="246" t="s">
        <v>298</v>
      </c>
      <c r="H154" s="246" t="s">
        <v>33</v>
      </c>
      <c r="I154" s="246" t="s">
        <v>762</v>
      </c>
      <c r="J154" s="246" t="s">
        <v>780</v>
      </c>
      <c r="K154" s="246" t="s">
        <v>887</v>
      </c>
      <c r="L154" s="246" t="s">
        <v>218</v>
      </c>
      <c r="M154" s="247">
        <v>49182995400</v>
      </c>
    </row>
    <row r="155" spans="1:13">
      <c r="A155" s="246" t="s">
        <v>6423</v>
      </c>
      <c r="B155" s="264" t="s">
        <v>1929</v>
      </c>
      <c r="C155" s="246" t="s">
        <v>610</v>
      </c>
      <c r="D155" s="529">
        <v>8023</v>
      </c>
      <c r="E155" s="183" t="s">
        <v>653</v>
      </c>
      <c r="F155" s="246" t="s">
        <v>648</v>
      </c>
      <c r="G155" s="246" t="s">
        <v>298</v>
      </c>
      <c r="H155" s="246" t="s">
        <v>33</v>
      </c>
      <c r="I155" s="246" t="s">
        <v>762</v>
      </c>
      <c r="J155" s="246" t="s">
        <v>780</v>
      </c>
      <c r="K155" s="246" t="s">
        <v>886</v>
      </c>
      <c r="L155" s="246" t="s">
        <v>218</v>
      </c>
      <c r="M155" s="247">
        <v>51771558300</v>
      </c>
    </row>
    <row r="156" spans="1:13">
      <c r="A156" s="246" t="s">
        <v>6422</v>
      </c>
      <c r="B156" s="264" t="s">
        <v>1926</v>
      </c>
      <c r="C156" s="246" t="s">
        <v>610</v>
      </c>
      <c r="D156" s="529">
        <v>8023</v>
      </c>
      <c r="E156" s="183" t="s">
        <v>653</v>
      </c>
      <c r="F156" s="246" t="s">
        <v>648</v>
      </c>
      <c r="G156" s="246" t="s">
        <v>298</v>
      </c>
      <c r="H156" s="246" t="s">
        <v>33</v>
      </c>
      <c r="I156" s="246" t="s">
        <v>781</v>
      </c>
      <c r="J156" s="246" t="s">
        <v>782</v>
      </c>
      <c r="K156" s="246" t="s">
        <v>887</v>
      </c>
      <c r="L156" s="246" t="s">
        <v>34</v>
      </c>
      <c r="M156" s="247">
        <v>53835566400</v>
      </c>
    </row>
    <row r="157" spans="1:13">
      <c r="A157" s="246" t="s">
        <v>6421</v>
      </c>
      <c r="B157" s="264" t="s">
        <v>1925</v>
      </c>
      <c r="C157" s="246" t="s">
        <v>610</v>
      </c>
      <c r="D157" s="529">
        <v>8023</v>
      </c>
      <c r="E157" s="532" t="s">
        <v>653</v>
      </c>
      <c r="F157" s="246" t="s">
        <v>648</v>
      </c>
      <c r="G157" s="246" t="s">
        <v>298</v>
      </c>
      <c r="H157" s="246" t="s">
        <v>33</v>
      </c>
      <c r="I157" s="246" t="s">
        <v>781</v>
      </c>
      <c r="J157" s="246" t="s">
        <v>782</v>
      </c>
      <c r="K157" s="246" t="s">
        <v>886</v>
      </c>
      <c r="L157" s="246" t="s">
        <v>34</v>
      </c>
      <c r="M157" s="247">
        <v>56669012400</v>
      </c>
    </row>
    <row r="158" spans="1:13">
      <c r="A158" s="246" t="s">
        <v>6420</v>
      </c>
      <c r="B158" s="264" t="s">
        <v>1930</v>
      </c>
      <c r="C158" s="246" t="s">
        <v>610</v>
      </c>
      <c r="D158" s="529">
        <v>8023</v>
      </c>
      <c r="E158" s="532" t="s">
        <v>653</v>
      </c>
      <c r="F158" s="246" t="s">
        <v>648</v>
      </c>
      <c r="G158" s="246" t="s">
        <v>298</v>
      </c>
      <c r="H158" s="246" t="s">
        <v>33</v>
      </c>
      <c r="I158" s="246" t="s">
        <v>781</v>
      </c>
      <c r="J158" s="246" t="s">
        <v>782</v>
      </c>
      <c r="K158" s="246" t="s">
        <v>887</v>
      </c>
      <c r="L158" s="246" t="s">
        <v>218</v>
      </c>
      <c r="M158" s="247">
        <v>76267029300</v>
      </c>
    </row>
    <row r="159" spans="1:13">
      <c r="A159" s="246" t="s">
        <v>6419</v>
      </c>
      <c r="B159" s="264" t="s">
        <v>1926</v>
      </c>
      <c r="C159" s="246" t="s">
        <v>610</v>
      </c>
      <c r="D159" s="529">
        <v>8023</v>
      </c>
      <c r="E159" s="532" t="s">
        <v>653</v>
      </c>
      <c r="F159" s="246" t="s">
        <v>648</v>
      </c>
      <c r="G159" s="246" t="s">
        <v>298</v>
      </c>
      <c r="H159" s="246" t="s">
        <v>33</v>
      </c>
      <c r="I159" s="246" t="s">
        <v>651</v>
      </c>
      <c r="J159" s="246" t="s">
        <v>652</v>
      </c>
      <c r="K159" s="246" t="s">
        <v>887</v>
      </c>
      <c r="L159" s="246" t="s">
        <v>34</v>
      </c>
      <c r="M159" s="247">
        <v>79810107300</v>
      </c>
    </row>
    <row r="160" spans="1:13">
      <c r="A160" s="246" t="s">
        <v>6418</v>
      </c>
      <c r="B160" s="264" t="s">
        <v>1929</v>
      </c>
      <c r="C160" s="246" t="s">
        <v>610</v>
      </c>
      <c r="D160" s="529">
        <v>8023</v>
      </c>
      <c r="E160" s="532" t="s">
        <v>653</v>
      </c>
      <c r="F160" s="246" t="s">
        <v>648</v>
      </c>
      <c r="G160" s="246" t="s">
        <v>298</v>
      </c>
      <c r="H160" s="246" t="s">
        <v>33</v>
      </c>
      <c r="I160" s="246" t="s">
        <v>781</v>
      </c>
      <c r="J160" s="246" t="s">
        <v>782</v>
      </c>
      <c r="K160" s="246" t="s">
        <v>886</v>
      </c>
      <c r="L160" s="246" t="s">
        <v>218</v>
      </c>
      <c r="M160" s="247">
        <v>80281093200</v>
      </c>
    </row>
    <row r="161" spans="1:13">
      <c r="A161" s="246" t="s">
        <v>6417</v>
      </c>
      <c r="B161" s="264" t="s">
        <v>1925</v>
      </c>
      <c r="C161" s="246" t="s">
        <v>610</v>
      </c>
      <c r="D161" s="529">
        <v>8023</v>
      </c>
      <c r="E161" s="532" t="s">
        <v>653</v>
      </c>
      <c r="F161" s="246" t="s">
        <v>648</v>
      </c>
      <c r="G161" s="246" t="s">
        <v>298</v>
      </c>
      <c r="H161" s="246" t="s">
        <v>33</v>
      </c>
      <c r="I161" s="246" t="s">
        <v>651</v>
      </c>
      <c r="J161" s="246" t="s">
        <v>652</v>
      </c>
      <c r="K161" s="246" t="s">
        <v>886</v>
      </c>
      <c r="L161" s="246" t="s">
        <v>34</v>
      </c>
      <c r="M161" s="247">
        <v>84010634400</v>
      </c>
    </row>
    <row r="162" spans="1:13">
      <c r="A162" s="246" t="s">
        <v>6416</v>
      </c>
      <c r="B162" s="264" t="s">
        <v>1930</v>
      </c>
      <c r="C162" s="246" t="s">
        <v>610</v>
      </c>
      <c r="D162" s="529">
        <v>8023</v>
      </c>
      <c r="E162" s="532" t="s">
        <v>653</v>
      </c>
      <c r="F162" s="246" t="s">
        <v>648</v>
      </c>
      <c r="G162" s="246" t="s">
        <v>298</v>
      </c>
      <c r="H162" s="246" t="s">
        <v>33</v>
      </c>
      <c r="I162" s="246" t="s">
        <v>651</v>
      </c>
      <c r="J162" s="246" t="s">
        <v>652</v>
      </c>
      <c r="K162" s="246" t="s">
        <v>887</v>
      </c>
      <c r="L162" s="246" t="s">
        <v>218</v>
      </c>
      <c r="M162" s="247">
        <v>113064336000</v>
      </c>
    </row>
    <row r="163" spans="1:13">
      <c r="A163" s="246" t="s">
        <v>6415</v>
      </c>
      <c r="B163" s="264" t="s">
        <v>1929</v>
      </c>
      <c r="C163" s="246" t="s">
        <v>610</v>
      </c>
      <c r="D163" s="529">
        <v>8023</v>
      </c>
      <c r="E163" s="532" t="s">
        <v>653</v>
      </c>
      <c r="F163" s="246" t="s">
        <v>648</v>
      </c>
      <c r="G163" s="246" t="s">
        <v>298</v>
      </c>
      <c r="H163" s="246" t="s">
        <v>33</v>
      </c>
      <c r="I163" s="246" t="s">
        <v>651</v>
      </c>
      <c r="J163" s="246" t="s">
        <v>652</v>
      </c>
      <c r="K163" s="246" t="s">
        <v>886</v>
      </c>
      <c r="L163" s="246" t="s">
        <v>218</v>
      </c>
      <c r="M163" s="247">
        <v>119015080800</v>
      </c>
    </row>
    <row r="164" spans="1:13">
      <c r="A164" s="506" t="s">
        <v>6865</v>
      </c>
      <c r="B164" s="506" t="s">
        <v>1901</v>
      </c>
      <c r="C164" s="506" t="s">
        <v>920</v>
      </c>
      <c r="D164" s="512">
        <v>8024</v>
      </c>
      <c r="E164" s="506" t="s">
        <v>926</v>
      </c>
      <c r="F164" s="506" t="s">
        <v>754</v>
      </c>
      <c r="G164" s="506" t="s">
        <v>298</v>
      </c>
      <c r="H164" s="506" t="s">
        <v>33</v>
      </c>
      <c r="I164" s="506" t="s">
        <v>217</v>
      </c>
      <c r="J164" s="506" t="s">
        <v>755</v>
      </c>
      <c r="K164" s="506" t="s">
        <v>887</v>
      </c>
      <c r="L164" s="506" t="s">
        <v>32</v>
      </c>
      <c r="M164" s="521">
        <v>236590200</v>
      </c>
    </row>
    <row r="165" spans="1:13">
      <c r="A165" s="506" t="s">
        <v>6861</v>
      </c>
      <c r="B165" s="506" t="s">
        <v>1900</v>
      </c>
      <c r="C165" s="506" t="s">
        <v>920</v>
      </c>
      <c r="D165" s="512">
        <v>8024</v>
      </c>
      <c r="E165" s="506" t="s">
        <v>926</v>
      </c>
      <c r="F165" s="506" t="s">
        <v>754</v>
      </c>
      <c r="G165" s="506" t="s">
        <v>298</v>
      </c>
      <c r="H165" s="506" t="s">
        <v>33</v>
      </c>
      <c r="I165" s="506" t="s">
        <v>217</v>
      </c>
      <c r="J165" s="506" t="s">
        <v>755</v>
      </c>
      <c r="K165" s="506" t="s">
        <v>886</v>
      </c>
      <c r="L165" s="506" t="s">
        <v>32</v>
      </c>
      <c r="M165" s="521">
        <v>249041100</v>
      </c>
    </row>
    <row r="166" spans="1:13">
      <c r="A166" s="506" t="s">
        <v>6842</v>
      </c>
      <c r="B166" s="506" t="s">
        <v>1901</v>
      </c>
      <c r="C166" s="506" t="s">
        <v>920</v>
      </c>
      <c r="D166" s="512">
        <v>8024</v>
      </c>
      <c r="E166" s="506" t="s">
        <v>926</v>
      </c>
      <c r="F166" s="506" t="s">
        <v>754</v>
      </c>
      <c r="G166" s="506" t="s">
        <v>298</v>
      </c>
      <c r="H166" s="506" t="s">
        <v>33</v>
      </c>
      <c r="I166" s="506" t="s">
        <v>337</v>
      </c>
      <c r="J166" s="506" t="s">
        <v>756</v>
      </c>
      <c r="K166" s="506" t="s">
        <v>887</v>
      </c>
      <c r="L166" s="506" t="s">
        <v>32</v>
      </c>
      <c r="M166" s="521">
        <v>394317000</v>
      </c>
    </row>
    <row r="167" spans="1:13">
      <c r="A167" s="506" t="s">
        <v>6839</v>
      </c>
      <c r="B167" s="506" t="s">
        <v>1900</v>
      </c>
      <c r="C167" s="506" t="s">
        <v>920</v>
      </c>
      <c r="D167" s="512">
        <v>8024</v>
      </c>
      <c r="E167" s="506" t="s">
        <v>926</v>
      </c>
      <c r="F167" s="506" t="s">
        <v>754</v>
      </c>
      <c r="G167" s="506" t="s">
        <v>298</v>
      </c>
      <c r="H167" s="506" t="s">
        <v>33</v>
      </c>
      <c r="I167" s="506" t="s">
        <v>337</v>
      </c>
      <c r="J167" s="506" t="s">
        <v>756</v>
      </c>
      <c r="K167" s="506" t="s">
        <v>886</v>
      </c>
      <c r="L167" s="506" t="s">
        <v>32</v>
      </c>
      <c r="M167" s="521">
        <v>415083900</v>
      </c>
    </row>
    <row r="168" spans="1:13">
      <c r="A168" s="506" t="s">
        <v>6836</v>
      </c>
      <c r="B168" s="506" t="s">
        <v>1899</v>
      </c>
      <c r="C168" s="506" t="s">
        <v>920</v>
      </c>
      <c r="D168" s="512">
        <v>8024</v>
      </c>
      <c r="E168" s="506" t="s">
        <v>926</v>
      </c>
      <c r="F168" s="506" t="s">
        <v>754</v>
      </c>
      <c r="G168" s="506" t="s">
        <v>298</v>
      </c>
      <c r="H168" s="506" t="s">
        <v>33</v>
      </c>
      <c r="I168" s="506" t="s">
        <v>217</v>
      </c>
      <c r="J168" s="506" t="s">
        <v>755</v>
      </c>
      <c r="K168" s="506" t="s">
        <v>887</v>
      </c>
      <c r="L168" s="506" t="s">
        <v>34</v>
      </c>
      <c r="M168" s="521">
        <v>425871600</v>
      </c>
    </row>
    <row r="169" spans="1:13">
      <c r="A169" s="506" t="s">
        <v>6832</v>
      </c>
      <c r="B169" s="506" t="s">
        <v>1898</v>
      </c>
      <c r="C169" s="506" t="s">
        <v>920</v>
      </c>
      <c r="D169" s="512">
        <v>8024</v>
      </c>
      <c r="E169" s="506" t="s">
        <v>926</v>
      </c>
      <c r="F169" s="506" t="s">
        <v>754</v>
      </c>
      <c r="G169" s="506" t="s">
        <v>298</v>
      </c>
      <c r="H169" s="506" t="s">
        <v>33</v>
      </c>
      <c r="I169" s="506" t="s">
        <v>217</v>
      </c>
      <c r="J169" s="506" t="s">
        <v>755</v>
      </c>
      <c r="K169" s="506" t="s">
        <v>886</v>
      </c>
      <c r="L169" s="506" t="s">
        <v>34</v>
      </c>
      <c r="M169" s="521">
        <v>448278600</v>
      </c>
    </row>
    <row r="170" spans="1:13">
      <c r="A170" s="506" t="s">
        <v>6820</v>
      </c>
      <c r="B170" s="506" t="s">
        <v>1903</v>
      </c>
      <c r="C170" s="506" t="s">
        <v>920</v>
      </c>
      <c r="D170" s="512">
        <v>8024</v>
      </c>
      <c r="E170" s="506" t="s">
        <v>926</v>
      </c>
      <c r="F170" s="506" t="s">
        <v>754</v>
      </c>
      <c r="G170" s="506" t="s">
        <v>298</v>
      </c>
      <c r="H170" s="506" t="s">
        <v>33</v>
      </c>
      <c r="I170" s="506" t="s">
        <v>217</v>
      </c>
      <c r="J170" s="506" t="s">
        <v>755</v>
      </c>
      <c r="K170" s="506" t="s">
        <v>887</v>
      </c>
      <c r="L170" s="506" t="s">
        <v>218</v>
      </c>
      <c r="M170" s="521">
        <v>603302700</v>
      </c>
    </row>
    <row r="171" spans="1:13">
      <c r="A171" s="506" t="s">
        <v>6817</v>
      </c>
      <c r="B171" s="506" t="s">
        <v>1902</v>
      </c>
      <c r="C171" s="506" t="s">
        <v>920</v>
      </c>
      <c r="D171" s="512">
        <v>8024</v>
      </c>
      <c r="E171" s="506" t="s">
        <v>926</v>
      </c>
      <c r="F171" s="506" t="s">
        <v>754</v>
      </c>
      <c r="G171" s="506" t="s">
        <v>298</v>
      </c>
      <c r="H171" s="506" t="s">
        <v>33</v>
      </c>
      <c r="I171" s="506" t="s">
        <v>217</v>
      </c>
      <c r="J171" s="506" t="s">
        <v>755</v>
      </c>
      <c r="K171" s="506" t="s">
        <v>886</v>
      </c>
      <c r="L171" s="506" t="s">
        <v>218</v>
      </c>
      <c r="M171" s="521">
        <v>635065200</v>
      </c>
    </row>
    <row r="172" spans="1:13">
      <c r="A172" s="506" t="s">
        <v>6813</v>
      </c>
      <c r="B172" s="506" t="s">
        <v>1901</v>
      </c>
      <c r="C172" s="506" t="s">
        <v>920</v>
      </c>
      <c r="D172" s="512">
        <v>8024</v>
      </c>
      <c r="E172" s="506" t="s">
        <v>926</v>
      </c>
      <c r="F172" s="506" t="s">
        <v>754</v>
      </c>
      <c r="G172" s="506" t="s">
        <v>298</v>
      </c>
      <c r="H172" s="506" t="s">
        <v>33</v>
      </c>
      <c r="I172" s="506" t="s">
        <v>614</v>
      </c>
      <c r="J172" s="506" t="s">
        <v>757</v>
      </c>
      <c r="K172" s="506" t="s">
        <v>887</v>
      </c>
      <c r="L172" s="506" t="s">
        <v>32</v>
      </c>
      <c r="M172" s="521">
        <v>670338900</v>
      </c>
    </row>
    <row r="173" spans="1:13">
      <c r="A173" s="506" t="s">
        <v>6810</v>
      </c>
      <c r="B173" s="506" t="s">
        <v>1900</v>
      </c>
      <c r="C173" s="506" t="s">
        <v>920</v>
      </c>
      <c r="D173" s="512">
        <v>8024</v>
      </c>
      <c r="E173" s="506" t="s">
        <v>926</v>
      </c>
      <c r="F173" s="506" t="s">
        <v>754</v>
      </c>
      <c r="G173" s="506" t="s">
        <v>298</v>
      </c>
      <c r="H173" s="506" t="s">
        <v>33</v>
      </c>
      <c r="I173" s="506" t="s">
        <v>614</v>
      </c>
      <c r="J173" s="506" t="s">
        <v>757</v>
      </c>
      <c r="K173" s="506" t="s">
        <v>886</v>
      </c>
      <c r="L173" s="506" t="s">
        <v>32</v>
      </c>
      <c r="M173" s="521">
        <v>705635700</v>
      </c>
    </row>
    <row r="174" spans="1:13">
      <c r="A174" s="506" t="s">
        <v>6808</v>
      </c>
      <c r="B174" s="506" t="s">
        <v>1899</v>
      </c>
      <c r="C174" s="506" t="s">
        <v>920</v>
      </c>
      <c r="D174" s="512">
        <v>8024</v>
      </c>
      <c r="E174" s="506" t="s">
        <v>926</v>
      </c>
      <c r="F174" s="506" t="s">
        <v>754</v>
      </c>
      <c r="G174" s="506" t="s">
        <v>298</v>
      </c>
      <c r="H174" s="506" t="s">
        <v>33</v>
      </c>
      <c r="I174" s="506" t="s">
        <v>337</v>
      </c>
      <c r="J174" s="506" t="s">
        <v>756</v>
      </c>
      <c r="K174" s="506" t="s">
        <v>887</v>
      </c>
      <c r="L174" s="506" t="s">
        <v>34</v>
      </c>
      <c r="M174" s="521">
        <v>709770600</v>
      </c>
    </row>
    <row r="175" spans="1:13">
      <c r="A175" s="506" t="s">
        <v>6805</v>
      </c>
      <c r="B175" s="506" t="s">
        <v>1898</v>
      </c>
      <c r="C175" s="506" t="s">
        <v>920</v>
      </c>
      <c r="D175" s="512">
        <v>8024</v>
      </c>
      <c r="E175" s="506" t="s">
        <v>926</v>
      </c>
      <c r="F175" s="506" t="s">
        <v>754</v>
      </c>
      <c r="G175" s="506" t="s">
        <v>298</v>
      </c>
      <c r="H175" s="506" t="s">
        <v>33</v>
      </c>
      <c r="I175" s="506" t="s">
        <v>337</v>
      </c>
      <c r="J175" s="506" t="s">
        <v>756</v>
      </c>
      <c r="K175" s="506" t="s">
        <v>886</v>
      </c>
      <c r="L175" s="506" t="s">
        <v>34</v>
      </c>
      <c r="M175" s="521">
        <v>747123300</v>
      </c>
    </row>
    <row r="176" spans="1:13">
      <c r="A176" s="506" t="s">
        <v>6788</v>
      </c>
      <c r="B176" s="506" t="s">
        <v>1903</v>
      </c>
      <c r="C176" s="506" t="s">
        <v>920</v>
      </c>
      <c r="D176" s="512">
        <v>8024</v>
      </c>
      <c r="E176" s="506" t="s">
        <v>926</v>
      </c>
      <c r="F176" s="506" t="s">
        <v>754</v>
      </c>
      <c r="G176" s="506" t="s">
        <v>298</v>
      </c>
      <c r="H176" s="506" t="s">
        <v>33</v>
      </c>
      <c r="I176" s="506" t="s">
        <v>337</v>
      </c>
      <c r="J176" s="506" t="s">
        <v>756</v>
      </c>
      <c r="K176" s="506" t="s">
        <v>887</v>
      </c>
      <c r="L176" s="506" t="s">
        <v>218</v>
      </c>
      <c r="M176" s="521">
        <v>1005519900</v>
      </c>
    </row>
    <row r="177" spans="1:13">
      <c r="A177" s="506" t="s">
        <v>6785</v>
      </c>
      <c r="B177" s="506" t="s">
        <v>1902</v>
      </c>
      <c r="C177" s="506" t="s">
        <v>920</v>
      </c>
      <c r="D177" s="512">
        <v>8024</v>
      </c>
      <c r="E177" s="506" t="s">
        <v>926</v>
      </c>
      <c r="F177" s="506" t="s">
        <v>754</v>
      </c>
      <c r="G177" s="506" t="s">
        <v>298</v>
      </c>
      <c r="H177" s="506" t="s">
        <v>33</v>
      </c>
      <c r="I177" s="506" t="s">
        <v>337</v>
      </c>
      <c r="J177" s="506" t="s">
        <v>756</v>
      </c>
      <c r="K177" s="506" t="s">
        <v>886</v>
      </c>
      <c r="L177" s="506" t="s">
        <v>218</v>
      </c>
      <c r="M177" s="521">
        <v>1058418900</v>
      </c>
    </row>
    <row r="178" spans="1:13">
      <c r="A178" s="506" t="s">
        <v>6778</v>
      </c>
      <c r="B178" s="506" t="s">
        <v>1901</v>
      </c>
      <c r="C178" s="506" t="s">
        <v>920</v>
      </c>
      <c r="D178" s="512">
        <v>8024</v>
      </c>
      <c r="E178" s="506" t="s">
        <v>926</v>
      </c>
      <c r="F178" s="506" t="s">
        <v>754</v>
      </c>
      <c r="G178" s="506" t="s">
        <v>298</v>
      </c>
      <c r="H178" s="506" t="s">
        <v>33</v>
      </c>
      <c r="I178" s="506" t="s">
        <v>758</v>
      </c>
      <c r="J178" s="506" t="s">
        <v>759</v>
      </c>
      <c r="K178" s="506" t="s">
        <v>887</v>
      </c>
      <c r="L178" s="506" t="s">
        <v>32</v>
      </c>
      <c r="M178" s="521">
        <v>1182974100</v>
      </c>
    </row>
    <row r="179" spans="1:13">
      <c r="A179" s="506" t="s">
        <v>6775</v>
      </c>
      <c r="B179" s="506" t="s">
        <v>1899</v>
      </c>
      <c r="C179" s="506" t="s">
        <v>920</v>
      </c>
      <c r="D179" s="512">
        <v>8024</v>
      </c>
      <c r="E179" s="506" t="s">
        <v>926</v>
      </c>
      <c r="F179" s="506" t="s">
        <v>754</v>
      </c>
      <c r="G179" s="506" t="s">
        <v>298</v>
      </c>
      <c r="H179" s="506" t="s">
        <v>33</v>
      </c>
      <c r="I179" s="506" t="s">
        <v>614</v>
      </c>
      <c r="J179" s="506" t="s">
        <v>757</v>
      </c>
      <c r="K179" s="506" t="s">
        <v>887</v>
      </c>
      <c r="L179" s="506" t="s">
        <v>34</v>
      </c>
      <c r="M179" s="521">
        <v>1206628500</v>
      </c>
    </row>
    <row r="180" spans="1:13">
      <c r="A180" s="506" t="s">
        <v>6771</v>
      </c>
      <c r="B180" s="506" t="s">
        <v>1900</v>
      </c>
      <c r="C180" s="506" t="s">
        <v>920</v>
      </c>
      <c r="D180" s="512">
        <v>8024</v>
      </c>
      <c r="E180" s="506" t="s">
        <v>926</v>
      </c>
      <c r="F180" s="506" t="s">
        <v>754</v>
      </c>
      <c r="G180" s="506" t="s">
        <v>298</v>
      </c>
      <c r="H180" s="506" t="s">
        <v>33</v>
      </c>
      <c r="I180" s="506" t="s">
        <v>758</v>
      </c>
      <c r="J180" s="506" t="s">
        <v>759</v>
      </c>
      <c r="K180" s="506" t="s">
        <v>886</v>
      </c>
      <c r="L180" s="506" t="s">
        <v>32</v>
      </c>
      <c r="M180" s="521">
        <v>1245228600</v>
      </c>
    </row>
    <row r="181" spans="1:13">
      <c r="A181" s="506" t="s">
        <v>6768</v>
      </c>
      <c r="B181" s="506" t="s">
        <v>1898</v>
      </c>
      <c r="C181" s="506" t="s">
        <v>920</v>
      </c>
      <c r="D181" s="512">
        <v>8024</v>
      </c>
      <c r="E181" s="506" t="s">
        <v>926</v>
      </c>
      <c r="F181" s="506" t="s">
        <v>754</v>
      </c>
      <c r="G181" s="506" t="s">
        <v>298</v>
      </c>
      <c r="H181" s="506" t="s">
        <v>33</v>
      </c>
      <c r="I181" s="506" t="s">
        <v>614</v>
      </c>
      <c r="J181" s="506" t="s">
        <v>757</v>
      </c>
      <c r="K181" s="506" t="s">
        <v>886</v>
      </c>
      <c r="L181" s="506" t="s">
        <v>34</v>
      </c>
      <c r="M181" s="521">
        <v>1270130400</v>
      </c>
    </row>
    <row r="182" spans="1:13">
      <c r="A182" s="506" t="s">
        <v>6752</v>
      </c>
      <c r="B182" s="506" t="s">
        <v>1903</v>
      </c>
      <c r="C182" s="506" t="s">
        <v>920</v>
      </c>
      <c r="D182" s="512">
        <v>8024</v>
      </c>
      <c r="E182" s="506" t="s">
        <v>926</v>
      </c>
      <c r="F182" s="506" t="s">
        <v>754</v>
      </c>
      <c r="G182" s="506" t="s">
        <v>298</v>
      </c>
      <c r="H182" s="506" t="s">
        <v>33</v>
      </c>
      <c r="I182" s="506" t="s">
        <v>614</v>
      </c>
      <c r="J182" s="506" t="s">
        <v>757</v>
      </c>
      <c r="K182" s="506" t="s">
        <v>887</v>
      </c>
      <c r="L182" s="506" t="s">
        <v>218</v>
      </c>
      <c r="M182" s="521">
        <v>1709376900</v>
      </c>
    </row>
    <row r="183" spans="1:13">
      <c r="A183" s="506" t="s">
        <v>6748</v>
      </c>
      <c r="B183" s="506" t="s">
        <v>1901</v>
      </c>
      <c r="C183" s="506" t="s">
        <v>920</v>
      </c>
      <c r="D183" s="512">
        <v>8024</v>
      </c>
      <c r="E183" s="506" t="s">
        <v>926</v>
      </c>
      <c r="F183" s="506" t="s">
        <v>754</v>
      </c>
      <c r="G183" s="506" t="s">
        <v>298</v>
      </c>
      <c r="H183" s="506" t="s">
        <v>33</v>
      </c>
      <c r="I183" s="506" t="s">
        <v>760</v>
      </c>
      <c r="J183" s="506" t="s">
        <v>761</v>
      </c>
      <c r="K183" s="506" t="s">
        <v>887</v>
      </c>
      <c r="L183" s="506" t="s">
        <v>32</v>
      </c>
      <c r="M183" s="521">
        <v>1774426500</v>
      </c>
    </row>
    <row r="184" spans="1:13">
      <c r="A184" s="506" t="s">
        <v>6745</v>
      </c>
      <c r="B184" s="506" t="s">
        <v>1902</v>
      </c>
      <c r="C184" s="506" t="s">
        <v>920</v>
      </c>
      <c r="D184" s="512">
        <v>8024</v>
      </c>
      <c r="E184" s="506" t="s">
        <v>926</v>
      </c>
      <c r="F184" s="506" t="s">
        <v>754</v>
      </c>
      <c r="G184" s="506" t="s">
        <v>298</v>
      </c>
      <c r="H184" s="506" t="s">
        <v>33</v>
      </c>
      <c r="I184" s="506" t="s">
        <v>614</v>
      </c>
      <c r="J184" s="506" t="s">
        <v>757</v>
      </c>
      <c r="K184" s="506" t="s">
        <v>886</v>
      </c>
      <c r="L184" s="506" t="s">
        <v>218</v>
      </c>
      <c r="M184" s="521">
        <v>1799328300</v>
      </c>
    </row>
    <row r="185" spans="1:13">
      <c r="A185" s="506" t="s">
        <v>6739</v>
      </c>
      <c r="B185" s="506" t="s">
        <v>1900</v>
      </c>
      <c r="C185" s="506" t="s">
        <v>920</v>
      </c>
      <c r="D185" s="512">
        <v>8024</v>
      </c>
      <c r="E185" s="506" t="s">
        <v>926</v>
      </c>
      <c r="F185" s="506" t="s">
        <v>754</v>
      </c>
      <c r="G185" s="506" t="s">
        <v>298</v>
      </c>
      <c r="H185" s="506" t="s">
        <v>33</v>
      </c>
      <c r="I185" s="506" t="s">
        <v>760</v>
      </c>
      <c r="J185" s="506" t="s">
        <v>761</v>
      </c>
      <c r="K185" s="506" t="s">
        <v>886</v>
      </c>
      <c r="L185" s="506" t="s">
        <v>32</v>
      </c>
      <c r="M185" s="521">
        <v>1867842900</v>
      </c>
    </row>
    <row r="186" spans="1:13">
      <c r="A186" s="506" t="s">
        <v>6727</v>
      </c>
      <c r="B186" s="506" t="s">
        <v>1899</v>
      </c>
      <c r="C186" s="506" t="s">
        <v>920</v>
      </c>
      <c r="D186" s="512">
        <v>8024</v>
      </c>
      <c r="E186" s="506" t="s">
        <v>926</v>
      </c>
      <c r="F186" s="506" t="s">
        <v>754</v>
      </c>
      <c r="G186" s="506" t="s">
        <v>298</v>
      </c>
      <c r="H186" s="506" t="s">
        <v>33</v>
      </c>
      <c r="I186" s="506" t="s">
        <v>758</v>
      </c>
      <c r="J186" s="506" t="s">
        <v>759</v>
      </c>
      <c r="K186" s="506" t="s">
        <v>887</v>
      </c>
      <c r="L186" s="506" t="s">
        <v>34</v>
      </c>
      <c r="M186" s="521">
        <v>2129334900</v>
      </c>
    </row>
    <row r="187" spans="1:13">
      <c r="A187" s="506" t="s">
        <v>6722</v>
      </c>
      <c r="B187" s="506" t="s">
        <v>1898</v>
      </c>
      <c r="C187" s="506" t="s">
        <v>920</v>
      </c>
      <c r="D187" s="512">
        <v>8024</v>
      </c>
      <c r="E187" s="506" t="s">
        <v>926</v>
      </c>
      <c r="F187" s="506" t="s">
        <v>754</v>
      </c>
      <c r="G187" s="506" t="s">
        <v>298</v>
      </c>
      <c r="H187" s="506" t="s">
        <v>33</v>
      </c>
      <c r="I187" s="506" t="s">
        <v>758</v>
      </c>
      <c r="J187" s="506" t="s">
        <v>759</v>
      </c>
      <c r="K187" s="506" t="s">
        <v>886</v>
      </c>
      <c r="L187" s="506" t="s">
        <v>34</v>
      </c>
      <c r="M187" s="521">
        <v>2241393000</v>
      </c>
    </row>
    <row r="188" spans="1:13">
      <c r="A188" s="506" t="s">
        <v>6711</v>
      </c>
      <c r="B188" s="506" t="s">
        <v>1901</v>
      </c>
      <c r="C188" s="506" t="s">
        <v>920</v>
      </c>
      <c r="D188" s="512">
        <v>8024</v>
      </c>
      <c r="E188" s="506" t="s">
        <v>926</v>
      </c>
      <c r="F188" s="506" t="s">
        <v>754</v>
      </c>
      <c r="G188" s="506" t="s">
        <v>298</v>
      </c>
      <c r="H188" s="506" t="s">
        <v>33</v>
      </c>
      <c r="I188" s="506" t="s">
        <v>762</v>
      </c>
      <c r="J188" s="506" t="s">
        <v>763</v>
      </c>
      <c r="K188" s="506" t="s">
        <v>887</v>
      </c>
      <c r="L188" s="506" t="s">
        <v>32</v>
      </c>
      <c r="M188" s="521">
        <v>2563083600</v>
      </c>
    </row>
    <row r="189" spans="1:13">
      <c r="A189" s="506" t="s">
        <v>6707</v>
      </c>
      <c r="B189" s="506" t="s">
        <v>1900</v>
      </c>
      <c r="C189" s="506" t="s">
        <v>920</v>
      </c>
      <c r="D189" s="512">
        <v>8024</v>
      </c>
      <c r="E189" s="506" t="s">
        <v>926</v>
      </c>
      <c r="F189" s="506" t="s">
        <v>754</v>
      </c>
      <c r="G189" s="506" t="s">
        <v>298</v>
      </c>
      <c r="H189" s="506" t="s">
        <v>33</v>
      </c>
      <c r="I189" s="506" t="s">
        <v>762</v>
      </c>
      <c r="J189" s="506" t="s">
        <v>763</v>
      </c>
      <c r="K189" s="506" t="s">
        <v>886</v>
      </c>
      <c r="L189" s="506" t="s">
        <v>32</v>
      </c>
      <c r="M189" s="521">
        <v>2697987600</v>
      </c>
    </row>
    <row r="190" spans="1:13">
      <c r="A190" s="506" t="s">
        <v>6702</v>
      </c>
      <c r="B190" s="506" t="s">
        <v>1903</v>
      </c>
      <c r="C190" s="506" t="s">
        <v>920</v>
      </c>
      <c r="D190" s="512">
        <v>8024</v>
      </c>
      <c r="E190" s="506" t="s">
        <v>926</v>
      </c>
      <c r="F190" s="506" t="s">
        <v>754</v>
      </c>
      <c r="G190" s="506" t="s">
        <v>298</v>
      </c>
      <c r="H190" s="506" t="s">
        <v>33</v>
      </c>
      <c r="I190" s="506" t="s">
        <v>758</v>
      </c>
      <c r="J190" s="506" t="s">
        <v>759</v>
      </c>
      <c r="K190" s="506" t="s">
        <v>887</v>
      </c>
      <c r="L190" s="506" t="s">
        <v>218</v>
      </c>
      <c r="M190" s="521">
        <v>3016559700</v>
      </c>
    </row>
    <row r="191" spans="1:13">
      <c r="A191" s="506" t="s">
        <v>6696</v>
      </c>
      <c r="B191" s="506" t="s">
        <v>1902</v>
      </c>
      <c r="C191" s="506" t="s">
        <v>920</v>
      </c>
      <c r="D191" s="512">
        <v>8024</v>
      </c>
      <c r="E191" s="506" t="s">
        <v>926</v>
      </c>
      <c r="F191" s="506" t="s">
        <v>754</v>
      </c>
      <c r="G191" s="506" t="s">
        <v>298</v>
      </c>
      <c r="H191" s="506" t="s">
        <v>33</v>
      </c>
      <c r="I191" s="506" t="s">
        <v>758</v>
      </c>
      <c r="J191" s="506" t="s">
        <v>759</v>
      </c>
      <c r="K191" s="506" t="s">
        <v>886</v>
      </c>
      <c r="L191" s="506" t="s">
        <v>218</v>
      </c>
      <c r="M191" s="521">
        <v>3175302900</v>
      </c>
    </row>
    <row r="192" spans="1:13">
      <c r="A192" s="506" t="s">
        <v>6693</v>
      </c>
      <c r="B192" s="506" t="s">
        <v>1899</v>
      </c>
      <c r="C192" s="506" t="s">
        <v>920</v>
      </c>
      <c r="D192" s="512">
        <v>8024</v>
      </c>
      <c r="E192" s="506" t="s">
        <v>926</v>
      </c>
      <c r="F192" s="506" t="s">
        <v>754</v>
      </c>
      <c r="G192" s="506" t="s">
        <v>298</v>
      </c>
      <c r="H192" s="506" t="s">
        <v>33</v>
      </c>
      <c r="I192" s="506" t="s">
        <v>760</v>
      </c>
      <c r="J192" s="506" t="s">
        <v>761</v>
      </c>
      <c r="K192" s="506" t="s">
        <v>887</v>
      </c>
      <c r="L192" s="506" t="s">
        <v>34</v>
      </c>
      <c r="M192" s="521">
        <v>3193990800</v>
      </c>
    </row>
    <row r="193" spans="1:13">
      <c r="A193" s="506" t="s">
        <v>6685</v>
      </c>
      <c r="B193" s="506" t="s">
        <v>1898</v>
      </c>
      <c r="C193" s="506" t="s">
        <v>920</v>
      </c>
      <c r="D193" s="512">
        <v>8024</v>
      </c>
      <c r="E193" s="506" t="s">
        <v>926</v>
      </c>
      <c r="F193" s="506" t="s">
        <v>754</v>
      </c>
      <c r="G193" s="506" t="s">
        <v>298</v>
      </c>
      <c r="H193" s="506" t="s">
        <v>33</v>
      </c>
      <c r="I193" s="506" t="s">
        <v>760</v>
      </c>
      <c r="J193" s="506" t="s">
        <v>761</v>
      </c>
      <c r="K193" s="506" t="s">
        <v>886</v>
      </c>
      <c r="L193" s="506" t="s">
        <v>34</v>
      </c>
      <c r="M193" s="521">
        <v>3362089500</v>
      </c>
    </row>
    <row r="194" spans="1:13">
      <c r="A194" s="506" t="s">
        <v>6678</v>
      </c>
      <c r="B194" s="506" t="s">
        <v>1901</v>
      </c>
      <c r="C194" s="506" t="s">
        <v>920</v>
      </c>
      <c r="D194" s="512">
        <v>8024</v>
      </c>
      <c r="E194" s="506" t="s">
        <v>926</v>
      </c>
      <c r="F194" s="506" t="s">
        <v>754</v>
      </c>
      <c r="G194" s="506" t="s">
        <v>298</v>
      </c>
      <c r="H194" s="506" t="s">
        <v>33</v>
      </c>
      <c r="I194" s="506" t="s">
        <v>764</v>
      </c>
      <c r="J194" s="506" t="s">
        <v>765</v>
      </c>
      <c r="K194" s="506" t="s">
        <v>887</v>
      </c>
      <c r="L194" s="506" t="s">
        <v>32</v>
      </c>
      <c r="M194" s="521">
        <v>3746011500</v>
      </c>
    </row>
    <row r="195" spans="1:13">
      <c r="A195" s="506" t="s">
        <v>6671</v>
      </c>
      <c r="B195" s="506" t="s">
        <v>1900</v>
      </c>
      <c r="C195" s="506" t="s">
        <v>920</v>
      </c>
      <c r="D195" s="512">
        <v>8024</v>
      </c>
      <c r="E195" s="506" t="s">
        <v>926</v>
      </c>
      <c r="F195" s="506" t="s">
        <v>754</v>
      </c>
      <c r="G195" s="506" t="s">
        <v>298</v>
      </c>
      <c r="H195" s="506" t="s">
        <v>33</v>
      </c>
      <c r="I195" s="506" t="s">
        <v>764</v>
      </c>
      <c r="J195" s="506" t="s">
        <v>765</v>
      </c>
      <c r="K195" s="506" t="s">
        <v>886</v>
      </c>
      <c r="L195" s="506" t="s">
        <v>32</v>
      </c>
      <c r="M195" s="521">
        <v>3943170000</v>
      </c>
    </row>
    <row r="196" spans="1:13">
      <c r="A196" s="506" t="s">
        <v>6653</v>
      </c>
      <c r="B196" s="506" t="s">
        <v>1903</v>
      </c>
      <c r="C196" s="506" t="s">
        <v>920</v>
      </c>
      <c r="D196" s="512">
        <v>8024</v>
      </c>
      <c r="E196" s="506" t="s">
        <v>926</v>
      </c>
      <c r="F196" s="506" t="s">
        <v>754</v>
      </c>
      <c r="G196" s="506" t="s">
        <v>298</v>
      </c>
      <c r="H196" s="506" t="s">
        <v>33</v>
      </c>
      <c r="I196" s="506" t="s">
        <v>760</v>
      </c>
      <c r="J196" s="506" t="s">
        <v>761</v>
      </c>
      <c r="K196" s="506" t="s">
        <v>887</v>
      </c>
      <c r="L196" s="506" t="s">
        <v>218</v>
      </c>
      <c r="M196" s="521">
        <v>4524804900</v>
      </c>
    </row>
    <row r="197" spans="1:13">
      <c r="A197" s="506" t="s">
        <v>6649</v>
      </c>
      <c r="B197" s="506" t="s">
        <v>1899</v>
      </c>
      <c r="C197" s="506" t="s">
        <v>920</v>
      </c>
      <c r="D197" s="512">
        <v>8024</v>
      </c>
      <c r="E197" s="506" t="s">
        <v>926</v>
      </c>
      <c r="F197" s="506" t="s">
        <v>754</v>
      </c>
      <c r="G197" s="506" t="s">
        <v>298</v>
      </c>
      <c r="H197" s="506" t="s">
        <v>33</v>
      </c>
      <c r="I197" s="506" t="s">
        <v>762</v>
      </c>
      <c r="J197" s="506" t="s">
        <v>763</v>
      </c>
      <c r="K197" s="506" t="s">
        <v>887</v>
      </c>
      <c r="L197" s="506" t="s">
        <v>34</v>
      </c>
      <c r="M197" s="521">
        <v>4613532000</v>
      </c>
    </row>
    <row r="198" spans="1:13">
      <c r="A198" s="506" t="s">
        <v>6643</v>
      </c>
      <c r="B198" s="506" t="s">
        <v>1902</v>
      </c>
      <c r="C198" s="506" t="s">
        <v>920</v>
      </c>
      <c r="D198" s="512">
        <v>8024</v>
      </c>
      <c r="E198" s="506" t="s">
        <v>926</v>
      </c>
      <c r="F198" s="506" t="s">
        <v>754</v>
      </c>
      <c r="G198" s="506" t="s">
        <v>298</v>
      </c>
      <c r="H198" s="506" t="s">
        <v>33</v>
      </c>
      <c r="I198" s="506" t="s">
        <v>760</v>
      </c>
      <c r="J198" s="506" t="s">
        <v>761</v>
      </c>
      <c r="K198" s="506" t="s">
        <v>886</v>
      </c>
      <c r="L198" s="506" t="s">
        <v>218</v>
      </c>
      <c r="M198" s="521">
        <v>4762942800</v>
      </c>
    </row>
    <row r="199" spans="1:13">
      <c r="A199" s="506" t="s">
        <v>6637</v>
      </c>
      <c r="B199" s="506" t="s">
        <v>1898</v>
      </c>
      <c r="C199" s="506" t="s">
        <v>920</v>
      </c>
      <c r="D199" s="512">
        <v>8024</v>
      </c>
      <c r="E199" s="506" t="s">
        <v>926</v>
      </c>
      <c r="F199" s="506" t="s">
        <v>754</v>
      </c>
      <c r="G199" s="506" t="s">
        <v>298</v>
      </c>
      <c r="H199" s="506" t="s">
        <v>33</v>
      </c>
      <c r="I199" s="506" t="s">
        <v>762</v>
      </c>
      <c r="J199" s="506" t="s">
        <v>763</v>
      </c>
      <c r="K199" s="506" t="s">
        <v>886</v>
      </c>
      <c r="L199" s="506" t="s">
        <v>34</v>
      </c>
      <c r="M199" s="521">
        <v>4856359200</v>
      </c>
    </row>
    <row r="200" spans="1:13">
      <c r="A200" s="506" t="s">
        <v>6611</v>
      </c>
      <c r="B200" s="506" t="s">
        <v>1903</v>
      </c>
      <c r="C200" s="506" t="s">
        <v>920</v>
      </c>
      <c r="D200" s="512">
        <v>8024</v>
      </c>
      <c r="E200" s="506" t="s">
        <v>926</v>
      </c>
      <c r="F200" s="506" t="s">
        <v>754</v>
      </c>
      <c r="G200" s="506" t="s">
        <v>298</v>
      </c>
      <c r="H200" s="506" t="s">
        <v>33</v>
      </c>
      <c r="I200" s="506" t="s">
        <v>762</v>
      </c>
      <c r="J200" s="506" t="s">
        <v>763</v>
      </c>
      <c r="K200" s="506" t="s">
        <v>887</v>
      </c>
      <c r="L200" s="506" t="s">
        <v>218</v>
      </c>
      <c r="M200" s="521">
        <v>6535844700</v>
      </c>
    </row>
    <row r="201" spans="1:13">
      <c r="A201" s="506" t="s">
        <v>6607</v>
      </c>
      <c r="B201" s="506" t="s">
        <v>1899</v>
      </c>
      <c r="C201" s="506" t="s">
        <v>920</v>
      </c>
      <c r="D201" s="512">
        <v>8024</v>
      </c>
      <c r="E201" s="506" t="s">
        <v>926</v>
      </c>
      <c r="F201" s="506" t="s">
        <v>754</v>
      </c>
      <c r="G201" s="506" t="s">
        <v>298</v>
      </c>
      <c r="H201" s="506" t="s">
        <v>33</v>
      </c>
      <c r="I201" s="506" t="s">
        <v>764</v>
      </c>
      <c r="J201" s="506" t="s">
        <v>765</v>
      </c>
      <c r="K201" s="506" t="s">
        <v>887</v>
      </c>
      <c r="L201" s="506" t="s">
        <v>34</v>
      </c>
      <c r="M201" s="521">
        <v>6742843800</v>
      </c>
    </row>
    <row r="202" spans="1:13">
      <c r="A202" s="506" t="s">
        <v>6604</v>
      </c>
      <c r="B202" s="506" t="s">
        <v>1902</v>
      </c>
      <c r="C202" s="506" t="s">
        <v>920</v>
      </c>
      <c r="D202" s="512">
        <v>8024</v>
      </c>
      <c r="E202" s="506" t="s">
        <v>926</v>
      </c>
      <c r="F202" s="506" t="s">
        <v>754</v>
      </c>
      <c r="G202" s="506" t="s">
        <v>298</v>
      </c>
      <c r="H202" s="506" t="s">
        <v>33</v>
      </c>
      <c r="I202" s="506" t="s">
        <v>762</v>
      </c>
      <c r="J202" s="506" t="s">
        <v>763</v>
      </c>
      <c r="K202" s="506" t="s">
        <v>886</v>
      </c>
      <c r="L202" s="506" t="s">
        <v>218</v>
      </c>
      <c r="M202" s="521">
        <v>6879826800</v>
      </c>
    </row>
    <row r="203" spans="1:13">
      <c r="A203" s="506" t="s">
        <v>6598</v>
      </c>
      <c r="B203" s="506" t="s">
        <v>1898</v>
      </c>
      <c r="C203" s="506" t="s">
        <v>920</v>
      </c>
      <c r="D203" s="512">
        <v>8024</v>
      </c>
      <c r="E203" s="506" t="s">
        <v>926</v>
      </c>
      <c r="F203" s="506" t="s">
        <v>754</v>
      </c>
      <c r="G203" s="506" t="s">
        <v>298</v>
      </c>
      <c r="H203" s="506" t="s">
        <v>33</v>
      </c>
      <c r="I203" s="506" t="s">
        <v>764</v>
      </c>
      <c r="J203" s="506" t="s">
        <v>765</v>
      </c>
      <c r="K203" s="506" t="s">
        <v>886</v>
      </c>
      <c r="L203" s="506" t="s">
        <v>34</v>
      </c>
      <c r="M203" s="521">
        <v>7097729100</v>
      </c>
    </row>
    <row r="204" spans="1:13">
      <c r="A204" s="506" t="s">
        <v>6559</v>
      </c>
      <c r="B204" s="506" t="s">
        <v>1903</v>
      </c>
      <c r="C204" s="506" t="s">
        <v>920</v>
      </c>
      <c r="D204" s="512">
        <v>8024</v>
      </c>
      <c r="E204" s="506" t="s">
        <v>926</v>
      </c>
      <c r="F204" s="506" t="s">
        <v>754</v>
      </c>
      <c r="G204" s="506" t="s">
        <v>298</v>
      </c>
      <c r="H204" s="506" t="s">
        <v>33</v>
      </c>
      <c r="I204" s="506" t="s">
        <v>764</v>
      </c>
      <c r="J204" s="506" t="s">
        <v>765</v>
      </c>
      <c r="K204" s="506" t="s">
        <v>887</v>
      </c>
      <c r="L204" s="506" t="s">
        <v>218</v>
      </c>
      <c r="M204" s="521">
        <v>9552381300</v>
      </c>
    </row>
    <row r="205" spans="1:13">
      <c r="A205" s="506" t="s">
        <v>6555</v>
      </c>
      <c r="B205" s="506" t="s">
        <v>1902</v>
      </c>
      <c r="C205" s="506" t="s">
        <v>920</v>
      </c>
      <c r="D205" s="512">
        <v>8024</v>
      </c>
      <c r="E205" s="506" t="s">
        <v>926</v>
      </c>
      <c r="F205" s="506" t="s">
        <v>754</v>
      </c>
      <c r="G205" s="506" t="s">
        <v>298</v>
      </c>
      <c r="H205" s="506" t="s">
        <v>33</v>
      </c>
      <c r="I205" s="506" t="s">
        <v>764</v>
      </c>
      <c r="J205" s="506" t="s">
        <v>765</v>
      </c>
      <c r="K205" s="506" t="s">
        <v>886</v>
      </c>
      <c r="L205" s="506" t="s">
        <v>218</v>
      </c>
      <c r="M205" s="521">
        <v>10055129700</v>
      </c>
    </row>
    <row r="206" spans="1:13">
      <c r="A206" s="397" t="s">
        <v>6858</v>
      </c>
      <c r="B206" s="397" t="s">
        <v>1904</v>
      </c>
      <c r="C206" s="397" t="s">
        <v>920</v>
      </c>
      <c r="D206" s="515">
        <v>8025</v>
      </c>
      <c r="E206" s="397" t="s">
        <v>927</v>
      </c>
      <c r="F206" s="397" t="s">
        <v>298</v>
      </c>
      <c r="G206" s="397" t="s">
        <v>298</v>
      </c>
      <c r="H206" s="397" t="s">
        <v>33</v>
      </c>
      <c r="I206" s="397" t="s">
        <v>762</v>
      </c>
      <c r="J206" s="397" t="s">
        <v>298</v>
      </c>
      <c r="K206" s="397" t="s">
        <v>198</v>
      </c>
      <c r="L206" s="397" t="s">
        <v>32</v>
      </c>
      <c r="M206" s="398">
        <v>254538900</v>
      </c>
    </row>
    <row r="207" spans="1:13">
      <c r="A207" s="397" t="s">
        <v>6855</v>
      </c>
      <c r="B207" s="397" t="s">
        <v>1905</v>
      </c>
      <c r="C207" s="397" t="s">
        <v>920</v>
      </c>
      <c r="D207" s="515">
        <v>8025</v>
      </c>
      <c r="E207" s="397" t="s">
        <v>927</v>
      </c>
      <c r="F207" s="397" t="s">
        <v>298</v>
      </c>
      <c r="G207" s="397" t="s">
        <v>298</v>
      </c>
      <c r="H207" s="397" t="s">
        <v>33</v>
      </c>
      <c r="I207" s="397" t="s">
        <v>762</v>
      </c>
      <c r="J207" s="397" t="s">
        <v>298</v>
      </c>
      <c r="K207" s="397" t="s">
        <v>197</v>
      </c>
      <c r="L207" s="397" t="s">
        <v>32</v>
      </c>
      <c r="M207" s="398">
        <v>267913800</v>
      </c>
    </row>
    <row r="208" spans="1:13">
      <c r="A208" s="397" t="s">
        <v>6838</v>
      </c>
      <c r="B208" s="397" t="s">
        <v>1904</v>
      </c>
      <c r="C208" s="397" t="s">
        <v>920</v>
      </c>
      <c r="D208" s="515">
        <v>8025</v>
      </c>
      <c r="E208" s="397" t="s">
        <v>927</v>
      </c>
      <c r="F208" s="397" t="s">
        <v>298</v>
      </c>
      <c r="G208" s="397" t="s">
        <v>298</v>
      </c>
      <c r="H208" s="397" t="s">
        <v>33</v>
      </c>
      <c r="I208" s="397" t="s">
        <v>781</v>
      </c>
      <c r="J208" s="397" t="s">
        <v>298</v>
      </c>
      <c r="K208" s="397" t="s">
        <v>198</v>
      </c>
      <c r="L208" s="397" t="s">
        <v>32</v>
      </c>
      <c r="M208" s="398">
        <v>424185300</v>
      </c>
    </row>
    <row r="209" spans="1:13">
      <c r="A209" s="397" t="s">
        <v>6834</v>
      </c>
      <c r="B209" s="397" t="s">
        <v>1905</v>
      </c>
      <c r="C209" s="397" t="s">
        <v>920</v>
      </c>
      <c r="D209" s="515">
        <v>8025</v>
      </c>
      <c r="E209" s="397" t="s">
        <v>927</v>
      </c>
      <c r="F209" s="397" t="s">
        <v>298</v>
      </c>
      <c r="G209" s="397" t="s">
        <v>298</v>
      </c>
      <c r="H209" s="397" t="s">
        <v>33</v>
      </c>
      <c r="I209" s="397" t="s">
        <v>781</v>
      </c>
      <c r="J209" s="397" t="s">
        <v>298</v>
      </c>
      <c r="K209" s="397" t="s">
        <v>197</v>
      </c>
      <c r="L209" s="397" t="s">
        <v>32</v>
      </c>
      <c r="M209" s="398">
        <v>446523000</v>
      </c>
    </row>
    <row r="210" spans="1:13">
      <c r="A210" s="397" t="s">
        <v>6807</v>
      </c>
      <c r="B210" s="397" t="s">
        <v>1904</v>
      </c>
      <c r="C210" s="397" t="s">
        <v>920</v>
      </c>
      <c r="D210" s="515">
        <v>8025</v>
      </c>
      <c r="E210" s="397" t="s">
        <v>927</v>
      </c>
      <c r="F210" s="397" t="s">
        <v>298</v>
      </c>
      <c r="G210" s="397" t="s">
        <v>298</v>
      </c>
      <c r="H210" s="397" t="s">
        <v>33</v>
      </c>
      <c r="I210" s="397" t="s">
        <v>764</v>
      </c>
      <c r="J210" s="397" t="s">
        <v>298</v>
      </c>
      <c r="K210" s="397" t="s">
        <v>198</v>
      </c>
      <c r="L210" s="397" t="s">
        <v>32</v>
      </c>
      <c r="M210" s="398">
        <v>721135800</v>
      </c>
    </row>
    <row r="211" spans="1:13">
      <c r="A211" s="397" t="s">
        <v>6803</v>
      </c>
      <c r="B211" s="397" t="s">
        <v>1905</v>
      </c>
      <c r="C211" s="397" t="s">
        <v>920</v>
      </c>
      <c r="D211" s="515">
        <v>8025</v>
      </c>
      <c r="E211" s="397" t="s">
        <v>927</v>
      </c>
      <c r="F211" s="397" t="s">
        <v>298</v>
      </c>
      <c r="G211" s="397" t="s">
        <v>298</v>
      </c>
      <c r="H211" s="397" t="s">
        <v>33</v>
      </c>
      <c r="I211" s="397" t="s">
        <v>764</v>
      </c>
      <c r="J211" s="397" t="s">
        <v>298</v>
      </c>
      <c r="K211" s="397" t="s">
        <v>197</v>
      </c>
      <c r="L211" s="397" t="s">
        <v>32</v>
      </c>
      <c r="M211" s="398">
        <v>759089100</v>
      </c>
    </row>
    <row r="212" spans="1:13">
      <c r="A212" s="397" t="s">
        <v>6767</v>
      </c>
      <c r="B212" s="397" t="s">
        <v>1904</v>
      </c>
      <c r="C212" s="397" t="s">
        <v>920</v>
      </c>
      <c r="D212" s="515">
        <v>8025</v>
      </c>
      <c r="E212" s="397" t="s">
        <v>927</v>
      </c>
      <c r="F212" s="397" t="s">
        <v>298</v>
      </c>
      <c r="G212" s="397" t="s">
        <v>298</v>
      </c>
      <c r="H212" s="397" t="s">
        <v>33</v>
      </c>
      <c r="I212" s="397" t="s">
        <v>651</v>
      </c>
      <c r="J212" s="397" t="s">
        <v>298</v>
      </c>
      <c r="K212" s="397" t="s">
        <v>198</v>
      </c>
      <c r="L212" s="397" t="s">
        <v>32</v>
      </c>
      <c r="M212" s="398">
        <v>1272602100</v>
      </c>
    </row>
    <row r="213" spans="1:13">
      <c r="A213" s="397" t="s">
        <v>6764</v>
      </c>
      <c r="B213" s="397" t="s">
        <v>1905</v>
      </c>
      <c r="C213" s="397" t="s">
        <v>920</v>
      </c>
      <c r="D213" s="515">
        <v>8025</v>
      </c>
      <c r="E213" s="397" t="s">
        <v>927</v>
      </c>
      <c r="F213" s="397" t="s">
        <v>298</v>
      </c>
      <c r="G213" s="397" t="s">
        <v>298</v>
      </c>
      <c r="H213" s="397" t="s">
        <v>33</v>
      </c>
      <c r="I213" s="397" t="s">
        <v>651</v>
      </c>
      <c r="J213" s="397" t="s">
        <v>298</v>
      </c>
      <c r="K213" s="397" t="s">
        <v>197</v>
      </c>
      <c r="L213" s="397" t="s">
        <v>32</v>
      </c>
      <c r="M213" s="398">
        <v>1339592100</v>
      </c>
    </row>
    <row r="214" spans="1:13">
      <c r="A214" s="524" t="s">
        <v>6662</v>
      </c>
      <c r="B214" s="524" t="s">
        <v>1945</v>
      </c>
      <c r="C214" s="524" t="s">
        <v>920</v>
      </c>
      <c r="D214" s="530">
        <v>8026</v>
      </c>
      <c r="E214" s="524" t="s">
        <v>934</v>
      </c>
      <c r="F214" s="524" t="s">
        <v>605</v>
      </c>
      <c r="G214" s="524" t="s">
        <v>298</v>
      </c>
      <c r="H214" s="524" t="s">
        <v>33</v>
      </c>
      <c r="I214" s="524" t="s">
        <v>30</v>
      </c>
      <c r="J214" s="524" t="s">
        <v>643</v>
      </c>
      <c r="K214" s="524" t="s">
        <v>198</v>
      </c>
      <c r="L214" s="524" t="s">
        <v>32</v>
      </c>
      <c r="M214" s="535">
        <v>4267032000</v>
      </c>
    </row>
    <row r="215" spans="1:13">
      <c r="A215" s="524" t="s">
        <v>6657</v>
      </c>
      <c r="B215" s="524" t="s">
        <v>1946</v>
      </c>
      <c r="C215" s="524" t="s">
        <v>920</v>
      </c>
      <c r="D215" s="530">
        <v>8026</v>
      </c>
      <c r="E215" s="524" t="s">
        <v>934</v>
      </c>
      <c r="F215" s="524" t="s">
        <v>605</v>
      </c>
      <c r="G215" s="524" t="s">
        <v>298</v>
      </c>
      <c r="H215" s="524" t="s">
        <v>33</v>
      </c>
      <c r="I215" s="524" t="s">
        <v>30</v>
      </c>
      <c r="J215" s="524" t="s">
        <v>643</v>
      </c>
      <c r="K215" s="524" t="s">
        <v>197</v>
      </c>
      <c r="L215" s="524" t="s">
        <v>32</v>
      </c>
      <c r="M215" s="535">
        <v>4460979600</v>
      </c>
    </row>
    <row r="216" spans="1:13">
      <c r="A216" s="524" t="s">
        <v>6586</v>
      </c>
      <c r="B216" s="524" t="s">
        <v>1943</v>
      </c>
      <c r="C216" s="524" t="s">
        <v>920</v>
      </c>
      <c r="D216" s="530">
        <v>8026</v>
      </c>
      <c r="E216" s="524" t="s">
        <v>934</v>
      </c>
      <c r="F216" s="524" t="s">
        <v>605</v>
      </c>
      <c r="G216" s="524" t="s">
        <v>298</v>
      </c>
      <c r="H216" s="524" t="s">
        <v>33</v>
      </c>
      <c r="I216" s="524" t="s">
        <v>30</v>
      </c>
      <c r="J216" s="524" t="s">
        <v>643</v>
      </c>
      <c r="K216" s="524" t="s">
        <v>198</v>
      </c>
      <c r="L216" s="524" t="s">
        <v>34</v>
      </c>
      <c r="M216" s="535">
        <v>7801332000</v>
      </c>
    </row>
    <row r="217" spans="1:13">
      <c r="A217" s="524" t="s">
        <v>6579</v>
      </c>
      <c r="B217" s="524" t="s">
        <v>1945</v>
      </c>
      <c r="C217" s="524" t="s">
        <v>920</v>
      </c>
      <c r="D217" s="530">
        <v>8026</v>
      </c>
      <c r="E217" s="524" t="s">
        <v>934</v>
      </c>
      <c r="F217" s="524" t="s">
        <v>605</v>
      </c>
      <c r="G217" s="524" t="s">
        <v>298</v>
      </c>
      <c r="H217" s="524" t="s">
        <v>33</v>
      </c>
      <c r="I217" s="524" t="s">
        <v>932</v>
      </c>
      <c r="J217" s="524" t="s">
        <v>933</v>
      </c>
      <c r="K217" s="524" t="s">
        <v>198</v>
      </c>
      <c r="L217" s="524" t="s">
        <v>32</v>
      </c>
      <c r="M217" s="535">
        <v>8107337700</v>
      </c>
    </row>
    <row r="218" spans="1:13">
      <c r="A218" s="524" t="s">
        <v>6576</v>
      </c>
      <c r="B218" s="524" t="s">
        <v>1944</v>
      </c>
      <c r="C218" s="524" t="s">
        <v>920</v>
      </c>
      <c r="D218" s="530">
        <v>8026</v>
      </c>
      <c r="E218" s="524" t="s">
        <v>934</v>
      </c>
      <c r="F218" s="524" t="s">
        <v>605</v>
      </c>
      <c r="G218" s="524" t="s">
        <v>298</v>
      </c>
      <c r="H218" s="524" t="s">
        <v>33</v>
      </c>
      <c r="I218" s="524" t="s">
        <v>30</v>
      </c>
      <c r="J218" s="524" t="s">
        <v>643</v>
      </c>
      <c r="K218" s="524" t="s">
        <v>197</v>
      </c>
      <c r="L218" s="524" t="s">
        <v>34</v>
      </c>
      <c r="M218" s="535">
        <v>8189227200</v>
      </c>
    </row>
    <row r="219" spans="1:13">
      <c r="A219" s="524" t="s">
        <v>6573</v>
      </c>
      <c r="B219" s="524" t="s">
        <v>1946</v>
      </c>
      <c r="C219" s="524" t="s">
        <v>920</v>
      </c>
      <c r="D219" s="530">
        <v>8026</v>
      </c>
      <c r="E219" s="524" t="s">
        <v>934</v>
      </c>
      <c r="F219" s="524" t="s">
        <v>605</v>
      </c>
      <c r="G219" s="524" t="s">
        <v>298</v>
      </c>
      <c r="H219" s="524" t="s">
        <v>33</v>
      </c>
      <c r="I219" s="524" t="s">
        <v>932</v>
      </c>
      <c r="J219" s="524" t="s">
        <v>933</v>
      </c>
      <c r="K219" s="524" t="s">
        <v>197</v>
      </c>
      <c r="L219" s="524" t="s">
        <v>32</v>
      </c>
      <c r="M219" s="535">
        <v>8475852000</v>
      </c>
    </row>
    <row r="220" spans="1:13">
      <c r="A220" s="524" t="s">
        <v>6549</v>
      </c>
      <c r="B220" s="524" t="s">
        <v>1947</v>
      </c>
      <c r="C220" s="524" t="s">
        <v>920</v>
      </c>
      <c r="D220" s="530">
        <v>8026</v>
      </c>
      <c r="E220" s="524" t="s">
        <v>934</v>
      </c>
      <c r="F220" s="524" t="s">
        <v>605</v>
      </c>
      <c r="G220" s="524" t="s">
        <v>298</v>
      </c>
      <c r="H220" s="524" t="s">
        <v>33</v>
      </c>
      <c r="I220" s="524" t="s">
        <v>30</v>
      </c>
      <c r="J220" s="524" t="s">
        <v>643</v>
      </c>
      <c r="K220" s="524" t="s">
        <v>198</v>
      </c>
      <c r="L220" s="524" t="s">
        <v>218</v>
      </c>
      <c r="M220" s="535">
        <v>10809806700</v>
      </c>
    </row>
    <row r="221" spans="1:13">
      <c r="A221" s="524" t="s">
        <v>6538</v>
      </c>
      <c r="B221" s="524" t="s">
        <v>1948</v>
      </c>
      <c r="C221" s="524" t="s">
        <v>920</v>
      </c>
      <c r="D221" s="530">
        <v>8026</v>
      </c>
      <c r="E221" s="524" t="s">
        <v>934</v>
      </c>
      <c r="F221" s="524" t="s">
        <v>605</v>
      </c>
      <c r="G221" s="524" t="s">
        <v>298</v>
      </c>
      <c r="H221" s="524" t="s">
        <v>33</v>
      </c>
      <c r="I221" s="524" t="s">
        <v>30</v>
      </c>
      <c r="J221" s="524" t="s">
        <v>643</v>
      </c>
      <c r="K221" s="524" t="s">
        <v>197</v>
      </c>
      <c r="L221" s="524" t="s">
        <v>218</v>
      </c>
      <c r="M221" s="535">
        <v>11378736600</v>
      </c>
    </row>
    <row r="222" spans="1:13">
      <c r="A222" s="524" t="s">
        <v>6533</v>
      </c>
      <c r="B222" s="524" t="s">
        <v>1945</v>
      </c>
      <c r="C222" s="524" t="s">
        <v>920</v>
      </c>
      <c r="D222" s="530">
        <v>8026</v>
      </c>
      <c r="E222" s="524" t="s">
        <v>934</v>
      </c>
      <c r="F222" s="524" t="s">
        <v>605</v>
      </c>
      <c r="G222" s="524" t="s">
        <v>298</v>
      </c>
      <c r="H222" s="524" t="s">
        <v>33</v>
      </c>
      <c r="I222" s="524" t="s">
        <v>35</v>
      </c>
      <c r="J222" s="524" t="s">
        <v>928</v>
      </c>
      <c r="K222" s="524" t="s">
        <v>198</v>
      </c>
      <c r="L222" s="524" t="s">
        <v>32</v>
      </c>
      <c r="M222" s="535">
        <v>11905000800</v>
      </c>
    </row>
    <row r="223" spans="1:13">
      <c r="A223" s="524" t="s">
        <v>6528</v>
      </c>
      <c r="B223" s="524" t="s">
        <v>1946</v>
      </c>
      <c r="C223" s="524" t="s">
        <v>920</v>
      </c>
      <c r="D223" s="530">
        <v>8026</v>
      </c>
      <c r="E223" s="524" t="s">
        <v>934</v>
      </c>
      <c r="F223" s="524" t="s">
        <v>605</v>
      </c>
      <c r="G223" s="524" t="s">
        <v>298</v>
      </c>
      <c r="H223" s="524" t="s">
        <v>33</v>
      </c>
      <c r="I223" s="524" t="s">
        <v>35</v>
      </c>
      <c r="J223" s="524" t="s">
        <v>928</v>
      </c>
      <c r="K223" s="524" t="s">
        <v>197</v>
      </c>
      <c r="L223" s="524" t="s">
        <v>32</v>
      </c>
      <c r="M223" s="535">
        <v>12446118300</v>
      </c>
    </row>
    <row r="224" spans="1:13">
      <c r="A224" s="524" t="s">
        <v>6507</v>
      </c>
      <c r="B224" s="524" t="s">
        <v>1943</v>
      </c>
      <c r="C224" s="524" t="s">
        <v>920</v>
      </c>
      <c r="D224" s="530">
        <v>8026</v>
      </c>
      <c r="E224" s="524" t="s">
        <v>934</v>
      </c>
      <c r="F224" s="524" t="s">
        <v>605</v>
      </c>
      <c r="G224" s="524" t="s">
        <v>298</v>
      </c>
      <c r="H224" s="524" t="s">
        <v>33</v>
      </c>
      <c r="I224" s="524" t="s">
        <v>932</v>
      </c>
      <c r="J224" s="524" t="s">
        <v>933</v>
      </c>
      <c r="K224" s="524" t="s">
        <v>198</v>
      </c>
      <c r="L224" s="524" t="s">
        <v>34</v>
      </c>
      <c r="M224" s="535">
        <v>14822507700</v>
      </c>
    </row>
    <row r="225" spans="1:13">
      <c r="A225" s="524" t="s">
        <v>6502</v>
      </c>
      <c r="B225" s="524" t="s">
        <v>1945</v>
      </c>
      <c r="C225" s="524" t="s">
        <v>920</v>
      </c>
      <c r="D225" s="530">
        <v>8026</v>
      </c>
      <c r="E225" s="524" t="s">
        <v>934</v>
      </c>
      <c r="F225" s="524" t="s">
        <v>605</v>
      </c>
      <c r="G225" s="524" t="s">
        <v>298</v>
      </c>
      <c r="H225" s="524" t="s">
        <v>33</v>
      </c>
      <c r="I225" s="524" t="s">
        <v>930</v>
      </c>
      <c r="J225" s="524" t="s">
        <v>931</v>
      </c>
      <c r="K225" s="524" t="s">
        <v>198</v>
      </c>
      <c r="L225" s="524" t="s">
        <v>32</v>
      </c>
      <c r="M225" s="535">
        <v>15361292100</v>
      </c>
    </row>
    <row r="226" spans="1:13">
      <c r="A226" s="524" t="s">
        <v>6501</v>
      </c>
      <c r="B226" s="524" t="s">
        <v>1944</v>
      </c>
      <c r="C226" s="524" t="s">
        <v>920</v>
      </c>
      <c r="D226" s="530">
        <v>8026</v>
      </c>
      <c r="E226" s="524" t="s">
        <v>934</v>
      </c>
      <c r="F226" s="524" t="s">
        <v>605</v>
      </c>
      <c r="G226" s="524" t="s">
        <v>298</v>
      </c>
      <c r="H226" s="524" t="s">
        <v>33</v>
      </c>
      <c r="I226" s="524" t="s">
        <v>932</v>
      </c>
      <c r="J226" s="524" t="s">
        <v>933</v>
      </c>
      <c r="K226" s="524" t="s">
        <v>197</v>
      </c>
      <c r="L226" s="524" t="s">
        <v>34</v>
      </c>
      <c r="M226" s="535">
        <v>15559559400</v>
      </c>
    </row>
    <row r="227" spans="1:13">
      <c r="A227" s="524" t="s">
        <v>6498</v>
      </c>
      <c r="B227" s="524" t="s">
        <v>1946</v>
      </c>
      <c r="C227" s="524" t="s">
        <v>920</v>
      </c>
      <c r="D227" s="530">
        <v>8026</v>
      </c>
      <c r="E227" s="524" t="s">
        <v>934</v>
      </c>
      <c r="F227" s="524" t="s">
        <v>605</v>
      </c>
      <c r="G227" s="524" t="s">
        <v>298</v>
      </c>
      <c r="H227" s="524" t="s">
        <v>33</v>
      </c>
      <c r="I227" s="524" t="s">
        <v>930</v>
      </c>
      <c r="J227" s="524" t="s">
        <v>931</v>
      </c>
      <c r="K227" s="524" t="s">
        <v>197</v>
      </c>
      <c r="L227" s="524" t="s">
        <v>32</v>
      </c>
      <c r="M227" s="535">
        <v>16059535800</v>
      </c>
    </row>
    <row r="228" spans="1:13">
      <c r="A228" s="524" t="s">
        <v>6486</v>
      </c>
      <c r="B228" s="524" t="s">
        <v>1945</v>
      </c>
      <c r="C228" s="524" t="s">
        <v>920</v>
      </c>
      <c r="D228" s="530">
        <v>8026</v>
      </c>
      <c r="E228" s="524" t="s">
        <v>934</v>
      </c>
      <c r="F228" s="524" t="s">
        <v>605</v>
      </c>
      <c r="G228" s="524" t="s">
        <v>298</v>
      </c>
      <c r="H228" s="524" t="s">
        <v>33</v>
      </c>
      <c r="I228" s="524" t="s">
        <v>37</v>
      </c>
      <c r="J228" s="524" t="s">
        <v>929</v>
      </c>
      <c r="K228" s="524" t="s">
        <v>198</v>
      </c>
      <c r="L228" s="524" t="s">
        <v>32</v>
      </c>
      <c r="M228" s="535">
        <v>18774917700</v>
      </c>
    </row>
    <row r="229" spans="1:13">
      <c r="A229" s="524" t="s">
        <v>6480</v>
      </c>
      <c r="B229" s="524" t="s">
        <v>1946</v>
      </c>
      <c r="C229" s="524" t="s">
        <v>920</v>
      </c>
      <c r="D229" s="530">
        <v>8026</v>
      </c>
      <c r="E229" s="524" t="s">
        <v>934</v>
      </c>
      <c r="F229" s="524" t="s">
        <v>605</v>
      </c>
      <c r="G229" s="524" t="s">
        <v>298</v>
      </c>
      <c r="H229" s="524" t="s">
        <v>33</v>
      </c>
      <c r="I229" s="524" t="s">
        <v>37</v>
      </c>
      <c r="J229" s="524" t="s">
        <v>929</v>
      </c>
      <c r="K229" s="524" t="s">
        <v>197</v>
      </c>
      <c r="L229" s="524" t="s">
        <v>32</v>
      </c>
      <c r="M229" s="535">
        <v>19628301000</v>
      </c>
    </row>
    <row r="230" spans="1:13">
      <c r="A230" s="524" t="s">
        <v>6475</v>
      </c>
      <c r="B230" s="524" t="s">
        <v>1947</v>
      </c>
      <c r="C230" s="524" t="s">
        <v>920</v>
      </c>
      <c r="D230" s="530">
        <v>8026</v>
      </c>
      <c r="E230" s="524" t="s">
        <v>934</v>
      </c>
      <c r="F230" s="524" t="s">
        <v>605</v>
      </c>
      <c r="G230" s="524" t="s">
        <v>298</v>
      </c>
      <c r="H230" s="524" t="s">
        <v>33</v>
      </c>
      <c r="I230" s="524" t="s">
        <v>932</v>
      </c>
      <c r="J230" s="524" t="s">
        <v>933</v>
      </c>
      <c r="K230" s="524" t="s">
        <v>198</v>
      </c>
      <c r="L230" s="524" t="s">
        <v>218</v>
      </c>
      <c r="M230" s="535">
        <v>20538602700</v>
      </c>
    </row>
    <row r="231" spans="1:13">
      <c r="A231" s="524" t="s">
        <v>6473</v>
      </c>
      <c r="B231" s="524" t="s">
        <v>1948</v>
      </c>
      <c r="C231" s="524" t="s">
        <v>920</v>
      </c>
      <c r="D231" s="530">
        <v>8026</v>
      </c>
      <c r="E231" s="524" t="s">
        <v>934</v>
      </c>
      <c r="F231" s="524" t="s">
        <v>605</v>
      </c>
      <c r="G231" s="524" t="s">
        <v>298</v>
      </c>
      <c r="H231" s="524" t="s">
        <v>33</v>
      </c>
      <c r="I231" s="524" t="s">
        <v>932</v>
      </c>
      <c r="J231" s="524" t="s">
        <v>933</v>
      </c>
      <c r="K231" s="524" t="s">
        <v>197</v>
      </c>
      <c r="L231" s="524" t="s">
        <v>218</v>
      </c>
      <c r="M231" s="535">
        <v>21619590300</v>
      </c>
    </row>
    <row r="232" spans="1:13">
      <c r="A232" s="524" t="s">
        <v>6472</v>
      </c>
      <c r="B232" s="524" t="s">
        <v>1943</v>
      </c>
      <c r="C232" s="524" t="s">
        <v>920</v>
      </c>
      <c r="D232" s="530">
        <v>8026</v>
      </c>
      <c r="E232" s="524" t="s">
        <v>934</v>
      </c>
      <c r="F232" s="524" t="s">
        <v>605</v>
      </c>
      <c r="G232" s="524" t="s">
        <v>298</v>
      </c>
      <c r="H232" s="524" t="s">
        <v>33</v>
      </c>
      <c r="I232" s="524" t="s">
        <v>35</v>
      </c>
      <c r="J232" s="524" t="s">
        <v>928</v>
      </c>
      <c r="K232" s="524" t="s">
        <v>198</v>
      </c>
      <c r="L232" s="524" t="s">
        <v>34</v>
      </c>
      <c r="M232" s="535">
        <v>21765697800</v>
      </c>
    </row>
    <row r="233" spans="1:13">
      <c r="A233" s="524" t="s">
        <v>6467</v>
      </c>
      <c r="B233" s="524" t="s">
        <v>1944</v>
      </c>
      <c r="C233" s="524" t="s">
        <v>920</v>
      </c>
      <c r="D233" s="530">
        <v>8026</v>
      </c>
      <c r="E233" s="524" t="s">
        <v>934</v>
      </c>
      <c r="F233" s="524" t="s">
        <v>605</v>
      </c>
      <c r="G233" s="524" t="s">
        <v>298</v>
      </c>
      <c r="H233" s="524" t="s">
        <v>33</v>
      </c>
      <c r="I233" s="524" t="s">
        <v>35</v>
      </c>
      <c r="J233" s="524" t="s">
        <v>928</v>
      </c>
      <c r="K233" s="524" t="s">
        <v>197</v>
      </c>
      <c r="L233" s="524" t="s">
        <v>34</v>
      </c>
      <c r="M233" s="535">
        <v>22847979000</v>
      </c>
    </row>
    <row r="234" spans="1:13">
      <c r="A234" s="524" t="s">
        <v>6453</v>
      </c>
      <c r="B234" s="524" t="s">
        <v>1943</v>
      </c>
      <c r="C234" s="524" t="s">
        <v>920</v>
      </c>
      <c r="D234" s="530">
        <v>8026</v>
      </c>
      <c r="E234" s="524" t="s">
        <v>934</v>
      </c>
      <c r="F234" s="524" t="s">
        <v>605</v>
      </c>
      <c r="G234" s="524" t="s">
        <v>298</v>
      </c>
      <c r="H234" s="524" t="s">
        <v>33</v>
      </c>
      <c r="I234" s="524" t="s">
        <v>930</v>
      </c>
      <c r="J234" s="524" t="s">
        <v>931</v>
      </c>
      <c r="K234" s="524" t="s">
        <v>198</v>
      </c>
      <c r="L234" s="524" t="s">
        <v>34</v>
      </c>
      <c r="M234" s="535">
        <v>28084795200</v>
      </c>
    </row>
    <row r="235" spans="1:13">
      <c r="A235" s="524" t="s">
        <v>6451</v>
      </c>
      <c r="B235" s="524" t="s">
        <v>1944</v>
      </c>
      <c r="C235" s="524" t="s">
        <v>920</v>
      </c>
      <c r="D235" s="530">
        <v>8026</v>
      </c>
      <c r="E235" s="524" t="s">
        <v>934</v>
      </c>
      <c r="F235" s="524" t="s">
        <v>605</v>
      </c>
      <c r="G235" s="524" t="s">
        <v>298</v>
      </c>
      <c r="H235" s="524" t="s">
        <v>33</v>
      </c>
      <c r="I235" s="524" t="s">
        <v>930</v>
      </c>
      <c r="J235" s="524" t="s">
        <v>931</v>
      </c>
      <c r="K235" s="524" t="s">
        <v>197</v>
      </c>
      <c r="L235" s="524" t="s">
        <v>34</v>
      </c>
      <c r="M235" s="535">
        <v>29481259500</v>
      </c>
    </row>
    <row r="236" spans="1:13">
      <c r="A236" s="524" t="s">
        <v>6448</v>
      </c>
      <c r="B236" s="524" t="s">
        <v>1947</v>
      </c>
      <c r="C236" s="524" t="s">
        <v>920</v>
      </c>
      <c r="D236" s="530">
        <v>8026</v>
      </c>
      <c r="E236" s="524" t="s">
        <v>934</v>
      </c>
      <c r="F236" s="524" t="s">
        <v>605</v>
      </c>
      <c r="G236" s="524" t="s">
        <v>298</v>
      </c>
      <c r="H236" s="524" t="s">
        <v>33</v>
      </c>
      <c r="I236" s="524" t="s">
        <v>35</v>
      </c>
      <c r="J236" s="524" t="s">
        <v>928</v>
      </c>
      <c r="K236" s="524" t="s">
        <v>198</v>
      </c>
      <c r="L236" s="524" t="s">
        <v>218</v>
      </c>
      <c r="M236" s="535">
        <v>30159336900</v>
      </c>
    </row>
    <row r="237" spans="1:13">
      <c r="A237" s="524" t="s">
        <v>6445</v>
      </c>
      <c r="B237" s="524" t="s">
        <v>1948</v>
      </c>
      <c r="C237" s="524" t="s">
        <v>920</v>
      </c>
      <c r="D237" s="530">
        <v>8026</v>
      </c>
      <c r="E237" s="524" t="s">
        <v>934</v>
      </c>
      <c r="F237" s="524" t="s">
        <v>605</v>
      </c>
      <c r="G237" s="524" t="s">
        <v>298</v>
      </c>
      <c r="H237" s="524" t="s">
        <v>33</v>
      </c>
      <c r="I237" s="524" t="s">
        <v>35</v>
      </c>
      <c r="J237" s="524" t="s">
        <v>928</v>
      </c>
      <c r="K237" s="524" t="s">
        <v>197</v>
      </c>
      <c r="L237" s="524" t="s">
        <v>218</v>
      </c>
      <c r="M237" s="535">
        <v>31746676500</v>
      </c>
    </row>
    <row r="238" spans="1:13">
      <c r="A238" s="524" t="s">
        <v>6443</v>
      </c>
      <c r="B238" s="524" t="s">
        <v>1943</v>
      </c>
      <c r="C238" s="524" t="s">
        <v>920</v>
      </c>
      <c r="D238" s="530">
        <v>8026</v>
      </c>
      <c r="E238" s="524" t="s">
        <v>934</v>
      </c>
      <c r="F238" s="524" t="s">
        <v>605</v>
      </c>
      <c r="G238" s="524" t="s">
        <v>298</v>
      </c>
      <c r="H238" s="524" t="s">
        <v>33</v>
      </c>
      <c r="I238" s="524" t="s">
        <v>37</v>
      </c>
      <c r="J238" s="524" t="s">
        <v>929</v>
      </c>
      <c r="K238" s="524" t="s">
        <v>198</v>
      </c>
      <c r="L238" s="524" t="s">
        <v>34</v>
      </c>
      <c r="M238" s="535">
        <v>34325837700</v>
      </c>
    </row>
    <row r="239" spans="1:13">
      <c r="A239" s="524" t="s">
        <v>6437</v>
      </c>
      <c r="B239" s="524" t="s">
        <v>1944</v>
      </c>
      <c r="C239" s="524" t="s">
        <v>920</v>
      </c>
      <c r="D239" s="530">
        <v>8026</v>
      </c>
      <c r="E239" s="524" t="s">
        <v>934</v>
      </c>
      <c r="F239" s="524" t="s">
        <v>605</v>
      </c>
      <c r="G239" s="524" t="s">
        <v>298</v>
      </c>
      <c r="H239" s="524" t="s">
        <v>33</v>
      </c>
      <c r="I239" s="524" t="s">
        <v>37</v>
      </c>
      <c r="J239" s="524" t="s">
        <v>929</v>
      </c>
      <c r="K239" s="524" t="s">
        <v>197</v>
      </c>
      <c r="L239" s="524" t="s">
        <v>34</v>
      </c>
      <c r="M239" s="535">
        <v>36032650500</v>
      </c>
    </row>
    <row r="240" spans="1:13">
      <c r="A240" s="524" t="s">
        <v>6431</v>
      </c>
      <c r="B240" s="524" t="s">
        <v>1947</v>
      </c>
      <c r="C240" s="524" t="s">
        <v>920</v>
      </c>
      <c r="D240" s="530">
        <v>8026</v>
      </c>
      <c r="E240" s="524" t="s">
        <v>934</v>
      </c>
      <c r="F240" s="524" t="s">
        <v>605</v>
      </c>
      <c r="G240" s="524" t="s">
        <v>298</v>
      </c>
      <c r="H240" s="524" t="s">
        <v>33</v>
      </c>
      <c r="I240" s="524" t="s">
        <v>930</v>
      </c>
      <c r="J240" s="524" t="s">
        <v>931</v>
      </c>
      <c r="K240" s="524" t="s">
        <v>198</v>
      </c>
      <c r="L240" s="524" t="s">
        <v>218</v>
      </c>
      <c r="M240" s="535">
        <v>38915253300</v>
      </c>
    </row>
    <row r="241" spans="1:13">
      <c r="A241" s="524" t="s">
        <v>6430</v>
      </c>
      <c r="B241" s="524" t="s">
        <v>1948</v>
      </c>
      <c r="C241" s="524" t="s">
        <v>920</v>
      </c>
      <c r="D241" s="530">
        <v>8026</v>
      </c>
      <c r="E241" s="524" t="s">
        <v>934</v>
      </c>
      <c r="F241" s="524" t="s">
        <v>605</v>
      </c>
      <c r="G241" s="524" t="s">
        <v>298</v>
      </c>
      <c r="H241" s="524" t="s">
        <v>33</v>
      </c>
      <c r="I241" s="524" t="s">
        <v>930</v>
      </c>
      <c r="J241" s="524" t="s">
        <v>931</v>
      </c>
      <c r="K241" s="524" t="s">
        <v>197</v>
      </c>
      <c r="L241" s="524" t="s">
        <v>218</v>
      </c>
      <c r="M241" s="535">
        <v>40963437900</v>
      </c>
    </row>
    <row r="242" spans="1:13">
      <c r="A242" s="524" t="s">
        <v>6426</v>
      </c>
      <c r="B242" s="524" t="s">
        <v>1947</v>
      </c>
      <c r="C242" s="524" t="s">
        <v>920</v>
      </c>
      <c r="D242" s="530">
        <v>8026</v>
      </c>
      <c r="E242" s="524" t="s">
        <v>934</v>
      </c>
      <c r="F242" s="524" t="s">
        <v>605</v>
      </c>
      <c r="G242" s="524" t="s">
        <v>298</v>
      </c>
      <c r="H242" s="524" t="s">
        <v>33</v>
      </c>
      <c r="I242" s="524" t="s">
        <v>37</v>
      </c>
      <c r="J242" s="524" t="s">
        <v>929</v>
      </c>
      <c r="K242" s="524" t="s">
        <v>198</v>
      </c>
      <c r="L242" s="524" t="s">
        <v>218</v>
      </c>
      <c r="M242" s="535">
        <v>47563107900</v>
      </c>
    </row>
    <row r="243" spans="1:13">
      <c r="A243" s="524" t="s">
        <v>6424</v>
      </c>
      <c r="B243" s="524" t="s">
        <v>1948</v>
      </c>
      <c r="C243" s="524" t="s">
        <v>920</v>
      </c>
      <c r="D243" s="530">
        <v>8026</v>
      </c>
      <c r="E243" s="524" t="s">
        <v>934</v>
      </c>
      <c r="F243" s="524" t="s">
        <v>605</v>
      </c>
      <c r="G243" s="524" t="s">
        <v>298</v>
      </c>
      <c r="H243" s="524" t="s">
        <v>33</v>
      </c>
      <c r="I243" s="524" t="s">
        <v>37</v>
      </c>
      <c r="J243" s="524" t="s">
        <v>929</v>
      </c>
      <c r="K243" s="524" t="s">
        <v>197</v>
      </c>
      <c r="L243" s="524" t="s">
        <v>218</v>
      </c>
      <c r="M243" s="535">
        <v>50066408700</v>
      </c>
    </row>
    <row r="244" spans="1:13">
      <c r="A244" s="246" t="s">
        <v>6914</v>
      </c>
      <c r="B244" s="246" t="s">
        <v>1878</v>
      </c>
      <c r="C244" s="246" t="s">
        <v>920</v>
      </c>
      <c r="D244" s="268">
        <v>8027</v>
      </c>
      <c r="E244" s="239" t="s">
        <v>1179</v>
      </c>
      <c r="F244" s="246" t="s">
        <v>298</v>
      </c>
      <c r="G244" s="246" t="s">
        <v>298</v>
      </c>
      <c r="H244" s="246" t="s">
        <v>33</v>
      </c>
      <c r="I244" s="246" t="s">
        <v>614</v>
      </c>
      <c r="J244" s="246" t="s">
        <v>298</v>
      </c>
      <c r="K244" s="246" t="s">
        <v>198</v>
      </c>
      <c r="L244" s="246" t="s">
        <v>32</v>
      </c>
      <c r="M244" s="247">
        <v>52136700</v>
      </c>
    </row>
    <row r="245" spans="1:13">
      <c r="A245" s="246" t="s">
        <v>6912</v>
      </c>
      <c r="B245" s="246" t="s">
        <v>1879</v>
      </c>
      <c r="C245" s="246" t="s">
        <v>920</v>
      </c>
      <c r="D245" s="268">
        <v>8027</v>
      </c>
      <c r="E245" s="239" t="s">
        <v>1179</v>
      </c>
      <c r="F245" s="246" t="s">
        <v>298</v>
      </c>
      <c r="G245" s="246" t="s">
        <v>298</v>
      </c>
      <c r="H245" s="246" t="s">
        <v>33</v>
      </c>
      <c r="I245" s="246" t="s">
        <v>614</v>
      </c>
      <c r="J245" s="246" t="s">
        <v>298</v>
      </c>
      <c r="K245" s="246" t="s">
        <v>197</v>
      </c>
      <c r="L245" s="246" t="s">
        <v>32</v>
      </c>
      <c r="M245" s="247">
        <v>54885600</v>
      </c>
    </row>
    <row r="246" spans="1:13">
      <c r="A246" s="246" t="s">
        <v>6905</v>
      </c>
      <c r="B246" s="246" t="s">
        <v>1878</v>
      </c>
      <c r="C246" s="246" t="s">
        <v>920</v>
      </c>
      <c r="D246" s="268">
        <v>8027</v>
      </c>
      <c r="E246" s="239" t="s">
        <v>1179</v>
      </c>
      <c r="F246" s="246" t="s">
        <v>298</v>
      </c>
      <c r="G246" s="246" t="s">
        <v>298</v>
      </c>
      <c r="H246" s="246" t="s">
        <v>33</v>
      </c>
      <c r="I246" s="246" t="s">
        <v>758</v>
      </c>
      <c r="J246" s="246" t="s">
        <v>298</v>
      </c>
      <c r="K246" s="246" t="s">
        <v>198</v>
      </c>
      <c r="L246" s="246" t="s">
        <v>32</v>
      </c>
      <c r="M246" s="247">
        <v>78216600</v>
      </c>
    </row>
    <row r="247" spans="1:13">
      <c r="A247" s="246" t="s">
        <v>6903</v>
      </c>
      <c r="B247" s="246" t="s">
        <v>1879</v>
      </c>
      <c r="C247" s="246" t="s">
        <v>920</v>
      </c>
      <c r="D247" s="268">
        <v>8027</v>
      </c>
      <c r="E247" s="239" t="s">
        <v>1179</v>
      </c>
      <c r="F247" s="246" t="s">
        <v>298</v>
      </c>
      <c r="G247" s="246" t="s">
        <v>298</v>
      </c>
      <c r="H247" s="246" t="s">
        <v>33</v>
      </c>
      <c r="I247" s="246" t="s">
        <v>758</v>
      </c>
      <c r="J247" s="246" t="s">
        <v>298</v>
      </c>
      <c r="K247" s="246" t="s">
        <v>197</v>
      </c>
      <c r="L247" s="246" t="s">
        <v>32</v>
      </c>
      <c r="M247" s="247">
        <v>82328400</v>
      </c>
    </row>
    <row r="248" spans="1:13">
      <c r="A248" s="246" t="s">
        <v>6900</v>
      </c>
      <c r="B248" s="246" t="s">
        <v>1876</v>
      </c>
      <c r="C248" s="246" t="s">
        <v>920</v>
      </c>
      <c r="D248" s="268">
        <v>8027</v>
      </c>
      <c r="E248" s="239" t="s">
        <v>1179</v>
      </c>
      <c r="F248" s="246" t="s">
        <v>298</v>
      </c>
      <c r="G248" s="246" t="s">
        <v>298</v>
      </c>
      <c r="H248" s="246" t="s">
        <v>33</v>
      </c>
      <c r="I248" s="246" t="s">
        <v>614</v>
      </c>
      <c r="J248" s="246" t="s">
        <v>298</v>
      </c>
      <c r="K248" s="246" t="s">
        <v>198</v>
      </c>
      <c r="L248" s="246" t="s">
        <v>34</v>
      </c>
      <c r="M248" s="247">
        <v>93855300</v>
      </c>
    </row>
    <row r="249" spans="1:13">
      <c r="A249" s="246" t="s">
        <v>6898</v>
      </c>
      <c r="B249" s="246" t="s">
        <v>1878</v>
      </c>
      <c r="C249" s="246" t="s">
        <v>920</v>
      </c>
      <c r="D249" s="268">
        <v>8027</v>
      </c>
      <c r="E249" s="239" t="s">
        <v>1179</v>
      </c>
      <c r="F249" s="246" t="s">
        <v>298</v>
      </c>
      <c r="G249" s="246" t="s">
        <v>298</v>
      </c>
      <c r="H249" s="246" t="s">
        <v>33</v>
      </c>
      <c r="I249" s="246" t="s">
        <v>776</v>
      </c>
      <c r="J249" s="246" t="s">
        <v>298</v>
      </c>
      <c r="K249" s="246" t="s">
        <v>198</v>
      </c>
      <c r="L249" s="246" t="s">
        <v>32</v>
      </c>
      <c r="M249" s="247">
        <v>97782300</v>
      </c>
    </row>
    <row r="250" spans="1:13">
      <c r="A250" s="246" t="s">
        <v>6897</v>
      </c>
      <c r="B250" s="246" t="s">
        <v>1877</v>
      </c>
      <c r="C250" s="246" t="s">
        <v>920</v>
      </c>
      <c r="D250" s="268">
        <v>8027</v>
      </c>
      <c r="E250" s="239" t="s">
        <v>1179</v>
      </c>
      <c r="F250" s="246" t="s">
        <v>298</v>
      </c>
      <c r="G250" s="246" t="s">
        <v>298</v>
      </c>
      <c r="H250" s="246" t="s">
        <v>33</v>
      </c>
      <c r="I250" s="246" t="s">
        <v>614</v>
      </c>
      <c r="J250" s="246" t="s">
        <v>298</v>
      </c>
      <c r="K250" s="246" t="s">
        <v>197</v>
      </c>
      <c r="L250" s="246" t="s">
        <v>34</v>
      </c>
      <c r="M250" s="247">
        <v>98798700</v>
      </c>
    </row>
    <row r="251" spans="1:13">
      <c r="A251" s="246" t="s">
        <v>6894</v>
      </c>
      <c r="B251" s="246" t="s">
        <v>1879</v>
      </c>
      <c r="C251" s="246" t="s">
        <v>920</v>
      </c>
      <c r="D251" s="268">
        <v>8027</v>
      </c>
      <c r="E251" s="239" t="s">
        <v>1179</v>
      </c>
      <c r="F251" s="246" t="s">
        <v>298</v>
      </c>
      <c r="G251" s="246" t="s">
        <v>298</v>
      </c>
      <c r="H251" s="246" t="s">
        <v>33</v>
      </c>
      <c r="I251" s="246" t="s">
        <v>776</v>
      </c>
      <c r="J251" s="246" t="s">
        <v>298</v>
      </c>
      <c r="K251" s="246" t="s">
        <v>197</v>
      </c>
      <c r="L251" s="246" t="s">
        <v>32</v>
      </c>
      <c r="M251" s="247">
        <v>102910500</v>
      </c>
    </row>
    <row r="252" spans="1:13">
      <c r="A252" s="401" t="s">
        <v>6888</v>
      </c>
      <c r="B252" s="401" t="s">
        <v>1878</v>
      </c>
      <c r="C252" s="401" t="s">
        <v>920</v>
      </c>
      <c r="D252" s="268">
        <v>8027</v>
      </c>
      <c r="E252" s="404" t="s">
        <v>1179</v>
      </c>
      <c r="F252" s="401" t="s">
        <v>298</v>
      </c>
      <c r="G252" s="401" t="s">
        <v>298</v>
      </c>
      <c r="H252" s="401" t="s">
        <v>33</v>
      </c>
      <c r="I252" s="401" t="s">
        <v>778</v>
      </c>
      <c r="J252" s="401" t="s">
        <v>298</v>
      </c>
      <c r="K252" s="401" t="s">
        <v>198</v>
      </c>
      <c r="L252" s="401" t="s">
        <v>32</v>
      </c>
      <c r="M252" s="405">
        <v>130353300</v>
      </c>
    </row>
    <row r="253" spans="1:13">
      <c r="A253" s="246" t="s">
        <v>6886</v>
      </c>
      <c r="B253" s="246" t="s">
        <v>1880</v>
      </c>
      <c r="C253" s="246" t="s">
        <v>920</v>
      </c>
      <c r="D253" s="268">
        <v>8027</v>
      </c>
      <c r="E253" s="239" t="s">
        <v>1179</v>
      </c>
      <c r="F253" s="246" t="s">
        <v>298</v>
      </c>
      <c r="G253" s="246" t="s">
        <v>298</v>
      </c>
      <c r="H253" s="246" t="s">
        <v>33</v>
      </c>
      <c r="I253" s="246" t="s">
        <v>614</v>
      </c>
      <c r="J253" s="246" t="s">
        <v>298</v>
      </c>
      <c r="K253" s="246" t="s">
        <v>198</v>
      </c>
      <c r="L253" s="246" t="s">
        <v>218</v>
      </c>
      <c r="M253" s="247">
        <v>132963600</v>
      </c>
    </row>
    <row r="254" spans="1:13">
      <c r="A254" s="401" t="s">
        <v>6884</v>
      </c>
      <c r="B254" s="401" t="s">
        <v>1879</v>
      </c>
      <c r="C254" s="401" t="s">
        <v>920</v>
      </c>
      <c r="D254" s="268">
        <v>8027</v>
      </c>
      <c r="E254" s="404" t="s">
        <v>1179</v>
      </c>
      <c r="F254" s="401" t="s">
        <v>298</v>
      </c>
      <c r="G254" s="401" t="s">
        <v>298</v>
      </c>
      <c r="H254" s="401" t="s">
        <v>33</v>
      </c>
      <c r="I254" s="401" t="s">
        <v>778</v>
      </c>
      <c r="J254" s="401" t="s">
        <v>298</v>
      </c>
      <c r="K254" s="401" t="s">
        <v>197</v>
      </c>
      <c r="L254" s="401" t="s">
        <v>32</v>
      </c>
      <c r="M254" s="405">
        <v>137214000</v>
      </c>
    </row>
    <row r="255" spans="1:13">
      <c r="A255" s="411" t="s">
        <v>6883</v>
      </c>
      <c r="B255" s="411" t="s">
        <v>1881</v>
      </c>
      <c r="C255" s="411" t="s">
        <v>920</v>
      </c>
      <c r="D255" s="268">
        <v>8027</v>
      </c>
      <c r="E255" s="411" t="s">
        <v>1179</v>
      </c>
      <c r="F255" s="411" t="s">
        <v>298</v>
      </c>
      <c r="G255" s="411" t="s">
        <v>298</v>
      </c>
      <c r="H255" s="411" t="s">
        <v>33</v>
      </c>
      <c r="I255" s="411" t="s">
        <v>614</v>
      </c>
      <c r="J255" s="411" t="s">
        <v>298</v>
      </c>
      <c r="K255" s="411" t="s">
        <v>197</v>
      </c>
      <c r="L255" s="411" t="s">
        <v>218</v>
      </c>
      <c r="M255" s="416">
        <v>139962900</v>
      </c>
    </row>
    <row r="256" spans="1:13">
      <c r="A256" s="411" t="s">
        <v>6882</v>
      </c>
      <c r="B256" s="411" t="s">
        <v>1876</v>
      </c>
      <c r="C256" s="411" t="s">
        <v>920</v>
      </c>
      <c r="D256" s="268">
        <v>8027</v>
      </c>
      <c r="E256" s="411" t="s">
        <v>1179</v>
      </c>
      <c r="F256" s="411" t="s">
        <v>298</v>
      </c>
      <c r="G256" s="411" t="s">
        <v>298</v>
      </c>
      <c r="H256" s="411" t="s">
        <v>33</v>
      </c>
      <c r="I256" s="411" t="s">
        <v>758</v>
      </c>
      <c r="J256" s="411" t="s">
        <v>298</v>
      </c>
      <c r="K256" s="411" t="s">
        <v>198</v>
      </c>
      <c r="L256" s="411" t="s">
        <v>34</v>
      </c>
      <c r="M256" s="416">
        <v>140771400</v>
      </c>
    </row>
    <row r="257" spans="1:13">
      <c r="A257" s="411" t="s">
        <v>6881</v>
      </c>
      <c r="B257" s="411" t="s">
        <v>1877</v>
      </c>
      <c r="C257" s="411" t="s">
        <v>920</v>
      </c>
      <c r="D257" s="268">
        <v>8027</v>
      </c>
      <c r="E257" s="411" t="s">
        <v>1179</v>
      </c>
      <c r="F257" s="411" t="s">
        <v>298</v>
      </c>
      <c r="G257" s="411" t="s">
        <v>298</v>
      </c>
      <c r="H257" s="411" t="s">
        <v>33</v>
      </c>
      <c r="I257" s="411" t="s">
        <v>758</v>
      </c>
      <c r="J257" s="411" t="s">
        <v>298</v>
      </c>
      <c r="K257" s="411" t="s">
        <v>197</v>
      </c>
      <c r="L257" s="411" t="s">
        <v>34</v>
      </c>
      <c r="M257" s="416">
        <v>148186500</v>
      </c>
    </row>
    <row r="258" spans="1:13">
      <c r="A258" s="411" t="s">
        <v>6877</v>
      </c>
      <c r="B258" s="411" t="s">
        <v>1876</v>
      </c>
      <c r="C258" s="411" t="s">
        <v>920</v>
      </c>
      <c r="D258" s="268">
        <v>8027</v>
      </c>
      <c r="E258" s="411" t="s">
        <v>1179</v>
      </c>
      <c r="F258" s="411" t="s">
        <v>298</v>
      </c>
      <c r="G258" s="411" t="s">
        <v>298</v>
      </c>
      <c r="H258" s="411" t="s">
        <v>33</v>
      </c>
      <c r="I258" s="411" t="s">
        <v>776</v>
      </c>
      <c r="J258" s="411" t="s">
        <v>298</v>
      </c>
      <c r="K258" s="411" t="s">
        <v>198</v>
      </c>
      <c r="L258" s="411" t="s">
        <v>34</v>
      </c>
      <c r="M258" s="416">
        <v>175998900</v>
      </c>
    </row>
    <row r="259" spans="1:13">
      <c r="A259" s="411" t="s">
        <v>6875</v>
      </c>
      <c r="B259" s="411" t="s">
        <v>1877</v>
      </c>
      <c r="C259" s="411" t="s">
        <v>920</v>
      </c>
      <c r="D259" s="268">
        <v>8027</v>
      </c>
      <c r="E259" s="411" t="s">
        <v>1179</v>
      </c>
      <c r="F259" s="411" t="s">
        <v>298</v>
      </c>
      <c r="G259" s="411" t="s">
        <v>298</v>
      </c>
      <c r="H259" s="411" t="s">
        <v>33</v>
      </c>
      <c r="I259" s="411" t="s">
        <v>776</v>
      </c>
      <c r="J259" s="411" t="s">
        <v>298</v>
      </c>
      <c r="K259" s="411" t="s">
        <v>197</v>
      </c>
      <c r="L259" s="411" t="s">
        <v>34</v>
      </c>
      <c r="M259" s="416">
        <v>185238900</v>
      </c>
    </row>
    <row r="260" spans="1:13">
      <c r="A260" s="411" t="s">
        <v>6873</v>
      </c>
      <c r="B260" s="411" t="s">
        <v>1880</v>
      </c>
      <c r="C260" s="411" t="s">
        <v>920</v>
      </c>
      <c r="D260" s="268">
        <v>8027</v>
      </c>
      <c r="E260" s="411" t="s">
        <v>1179</v>
      </c>
      <c r="F260" s="411" t="s">
        <v>298</v>
      </c>
      <c r="G260" s="411" t="s">
        <v>298</v>
      </c>
      <c r="H260" s="411" t="s">
        <v>33</v>
      </c>
      <c r="I260" s="411" t="s">
        <v>758</v>
      </c>
      <c r="J260" s="411" t="s">
        <v>298</v>
      </c>
      <c r="K260" s="411" t="s">
        <v>198</v>
      </c>
      <c r="L260" s="411" t="s">
        <v>218</v>
      </c>
      <c r="M260" s="416">
        <v>199445400</v>
      </c>
    </row>
    <row r="261" spans="1:13">
      <c r="A261" s="411" t="s">
        <v>6871</v>
      </c>
      <c r="B261" s="411" t="s">
        <v>1881</v>
      </c>
      <c r="C261" s="411" t="s">
        <v>920</v>
      </c>
      <c r="D261" s="268">
        <v>8027</v>
      </c>
      <c r="E261" s="411" t="s">
        <v>1179</v>
      </c>
      <c r="F261" s="411" t="s">
        <v>298</v>
      </c>
      <c r="G261" s="411" t="s">
        <v>298</v>
      </c>
      <c r="H261" s="411" t="s">
        <v>33</v>
      </c>
      <c r="I261" s="411" t="s">
        <v>758</v>
      </c>
      <c r="J261" s="411" t="s">
        <v>298</v>
      </c>
      <c r="K261" s="411" t="s">
        <v>197</v>
      </c>
      <c r="L261" s="411" t="s">
        <v>218</v>
      </c>
      <c r="M261" s="416">
        <v>209932800</v>
      </c>
    </row>
    <row r="262" spans="1:13">
      <c r="A262" s="399" t="s">
        <v>6870</v>
      </c>
      <c r="B262" s="399" t="s">
        <v>1878</v>
      </c>
      <c r="C262" s="399" t="s">
        <v>920</v>
      </c>
      <c r="D262" s="268">
        <v>8027</v>
      </c>
      <c r="E262" s="399" t="s">
        <v>1179</v>
      </c>
      <c r="F262" s="399" t="s">
        <v>298</v>
      </c>
      <c r="G262" s="399" t="s">
        <v>298</v>
      </c>
      <c r="H262" s="399" t="s">
        <v>33</v>
      </c>
      <c r="I262" s="399" t="s">
        <v>760</v>
      </c>
      <c r="J262" s="399" t="s">
        <v>298</v>
      </c>
      <c r="K262" s="399" t="s">
        <v>198</v>
      </c>
      <c r="L262" s="399" t="s">
        <v>32</v>
      </c>
      <c r="M262" s="400">
        <v>211827000</v>
      </c>
    </row>
    <row r="263" spans="1:13">
      <c r="A263" s="399" t="s">
        <v>6869</v>
      </c>
      <c r="B263" s="399" t="s">
        <v>1879</v>
      </c>
      <c r="C263" s="399" t="s">
        <v>920</v>
      </c>
      <c r="D263" s="268">
        <v>8027</v>
      </c>
      <c r="E263" s="399" t="s">
        <v>1179</v>
      </c>
      <c r="F263" s="399" t="s">
        <v>298</v>
      </c>
      <c r="G263" s="399" t="s">
        <v>298</v>
      </c>
      <c r="H263" s="399" t="s">
        <v>33</v>
      </c>
      <c r="I263" s="399" t="s">
        <v>760</v>
      </c>
      <c r="J263" s="399" t="s">
        <v>298</v>
      </c>
      <c r="K263" s="399" t="s">
        <v>197</v>
      </c>
      <c r="L263" s="399" t="s">
        <v>32</v>
      </c>
      <c r="M263" s="400">
        <v>222984300</v>
      </c>
    </row>
    <row r="264" spans="1:13">
      <c r="A264" s="399" t="s">
        <v>6867</v>
      </c>
      <c r="B264" s="399" t="s">
        <v>1876</v>
      </c>
      <c r="C264" s="399" t="s">
        <v>920</v>
      </c>
      <c r="D264" s="268">
        <v>8027</v>
      </c>
      <c r="E264" s="399" t="s">
        <v>1179</v>
      </c>
      <c r="F264" s="399" t="s">
        <v>298</v>
      </c>
      <c r="G264" s="399" t="s">
        <v>298</v>
      </c>
      <c r="H264" s="399" t="s">
        <v>33</v>
      </c>
      <c r="I264" s="399" t="s">
        <v>778</v>
      </c>
      <c r="J264" s="399" t="s">
        <v>298</v>
      </c>
      <c r="K264" s="399" t="s">
        <v>198</v>
      </c>
      <c r="L264" s="399" t="s">
        <v>34</v>
      </c>
      <c r="M264" s="400">
        <v>234626700</v>
      </c>
    </row>
    <row r="265" spans="1:13">
      <c r="A265" s="399" t="s">
        <v>6863</v>
      </c>
      <c r="B265" s="399" t="s">
        <v>1877</v>
      </c>
      <c r="C265" s="399" t="s">
        <v>920</v>
      </c>
      <c r="D265" s="268">
        <v>8027</v>
      </c>
      <c r="E265" s="399" t="s">
        <v>1179</v>
      </c>
      <c r="F265" s="399" t="s">
        <v>298</v>
      </c>
      <c r="G265" s="399" t="s">
        <v>298</v>
      </c>
      <c r="H265" s="399" t="s">
        <v>33</v>
      </c>
      <c r="I265" s="399" t="s">
        <v>778</v>
      </c>
      <c r="J265" s="399" t="s">
        <v>298</v>
      </c>
      <c r="K265" s="399" t="s">
        <v>197</v>
      </c>
      <c r="L265" s="399" t="s">
        <v>34</v>
      </c>
      <c r="M265" s="400">
        <v>246985200</v>
      </c>
    </row>
    <row r="266" spans="1:13">
      <c r="A266" s="411" t="s">
        <v>6859</v>
      </c>
      <c r="B266" s="411" t="s">
        <v>1880</v>
      </c>
      <c r="C266" s="411" t="s">
        <v>920</v>
      </c>
      <c r="D266" s="268">
        <v>8027</v>
      </c>
      <c r="E266" s="411" t="s">
        <v>1179</v>
      </c>
      <c r="F266" s="411" t="s">
        <v>298</v>
      </c>
      <c r="G266" s="411" t="s">
        <v>298</v>
      </c>
      <c r="H266" s="411" t="s">
        <v>33</v>
      </c>
      <c r="I266" s="411" t="s">
        <v>776</v>
      </c>
      <c r="J266" s="411" t="s">
        <v>298</v>
      </c>
      <c r="K266" s="411" t="s">
        <v>198</v>
      </c>
      <c r="L266" s="411" t="s">
        <v>218</v>
      </c>
      <c r="M266" s="416">
        <v>249295200</v>
      </c>
    </row>
    <row r="267" spans="1:13">
      <c r="A267" s="411" t="s">
        <v>6856</v>
      </c>
      <c r="B267" s="411" t="s">
        <v>1881</v>
      </c>
      <c r="C267" s="411" t="s">
        <v>920</v>
      </c>
      <c r="D267" s="268">
        <v>8027</v>
      </c>
      <c r="E267" s="411" t="s">
        <v>1179</v>
      </c>
      <c r="F267" s="411" t="s">
        <v>298</v>
      </c>
      <c r="G267" s="411" t="s">
        <v>298</v>
      </c>
      <c r="H267" s="411" t="s">
        <v>33</v>
      </c>
      <c r="I267" s="411" t="s">
        <v>776</v>
      </c>
      <c r="J267" s="411" t="s">
        <v>298</v>
      </c>
      <c r="K267" s="411" t="s">
        <v>197</v>
      </c>
      <c r="L267" s="411" t="s">
        <v>218</v>
      </c>
      <c r="M267" s="416">
        <v>262439100</v>
      </c>
    </row>
    <row r="268" spans="1:13">
      <c r="A268" s="399" t="s">
        <v>6854</v>
      </c>
      <c r="B268" s="399" t="s">
        <v>1878</v>
      </c>
      <c r="C268" s="399" t="s">
        <v>920</v>
      </c>
      <c r="D268" s="268">
        <v>8027</v>
      </c>
      <c r="E268" s="399" t="s">
        <v>1179</v>
      </c>
      <c r="F268" s="399" t="s">
        <v>298</v>
      </c>
      <c r="G268" s="399" t="s">
        <v>298</v>
      </c>
      <c r="H268" s="399" t="s">
        <v>33</v>
      </c>
      <c r="I268" s="399" t="s">
        <v>762</v>
      </c>
      <c r="J268" s="399" t="s">
        <v>298</v>
      </c>
      <c r="K268" s="399" t="s">
        <v>198</v>
      </c>
      <c r="L268" s="399" t="s">
        <v>32</v>
      </c>
      <c r="M268" s="400">
        <v>293277600</v>
      </c>
    </row>
    <row r="269" spans="1:13">
      <c r="A269" s="399" t="s">
        <v>6853</v>
      </c>
      <c r="B269" s="399" t="s">
        <v>1879</v>
      </c>
      <c r="C269" s="399" t="s">
        <v>920</v>
      </c>
      <c r="D269" s="268">
        <v>8027</v>
      </c>
      <c r="E269" s="399" t="s">
        <v>1179</v>
      </c>
      <c r="F269" s="399" t="s">
        <v>298</v>
      </c>
      <c r="G269" s="399" t="s">
        <v>298</v>
      </c>
      <c r="H269" s="399" t="s">
        <v>33</v>
      </c>
      <c r="I269" s="399" t="s">
        <v>762</v>
      </c>
      <c r="J269" s="399" t="s">
        <v>298</v>
      </c>
      <c r="K269" s="399" t="s">
        <v>197</v>
      </c>
      <c r="L269" s="399" t="s">
        <v>32</v>
      </c>
      <c r="M269" s="400">
        <v>308731500</v>
      </c>
    </row>
    <row r="270" spans="1:13">
      <c r="A270" s="399" t="s">
        <v>6850</v>
      </c>
      <c r="B270" s="399" t="s">
        <v>1880</v>
      </c>
      <c r="C270" s="399" t="s">
        <v>920</v>
      </c>
      <c r="D270" s="268">
        <v>8027</v>
      </c>
      <c r="E270" s="399" t="s">
        <v>1179</v>
      </c>
      <c r="F270" s="399" t="s">
        <v>298</v>
      </c>
      <c r="G270" s="399" t="s">
        <v>298</v>
      </c>
      <c r="H270" s="399" t="s">
        <v>33</v>
      </c>
      <c r="I270" s="399" t="s">
        <v>778</v>
      </c>
      <c r="J270" s="399" t="s">
        <v>298</v>
      </c>
      <c r="K270" s="399" t="s">
        <v>198</v>
      </c>
      <c r="L270" s="399" t="s">
        <v>218</v>
      </c>
      <c r="M270" s="400">
        <v>332062500</v>
      </c>
    </row>
    <row r="271" spans="1:13">
      <c r="A271" s="399" t="s">
        <v>6847</v>
      </c>
      <c r="B271" s="399" t="s">
        <v>1881</v>
      </c>
      <c r="C271" s="399" t="s">
        <v>920</v>
      </c>
      <c r="D271" s="268">
        <v>8027</v>
      </c>
      <c r="E271" s="399" t="s">
        <v>1179</v>
      </c>
      <c r="F271" s="399" t="s">
        <v>298</v>
      </c>
      <c r="G271" s="399" t="s">
        <v>298</v>
      </c>
      <c r="H271" s="399" t="s">
        <v>33</v>
      </c>
      <c r="I271" s="399" t="s">
        <v>778</v>
      </c>
      <c r="J271" s="399" t="s">
        <v>298</v>
      </c>
      <c r="K271" s="399" t="s">
        <v>197</v>
      </c>
      <c r="L271" s="399" t="s">
        <v>218</v>
      </c>
      <c r="M271" s="400">
        <v>349895700</v>
      </c>
    </row>
    <row r="272" spans="1:13">
      <c r="A272" s="399" t="s">
        <v>6844</v>
      </c>
      <c r="B272" s="399" t="s">
        <v>1876</v>
      </c>
      <c r="C272" s="399" t="s">
        <v>920</v>
      </c>
      <c r="D272" s="268">
        <v>8027</v>
      </c>
      <c r="E272" s="399" t="s">
        <v>1179</v>
      </c>
      <c r="F272" s="399" t="s">
        <v>298</v>
      </c>
      <c r="G272" s="399" t="s">
        <v>298</v>
      </c>
      <c r="H272" s="399" t="s">
        <v>33</v>
      </c>
      <c r="I272" s="399" t="s">
        <v>760</v>
      </c>
      <c r="J272" s="399" t="s">
        <v>298</v>
      </c>
      <c r="K272" s="399" t="s">
        <v>198</v>
      </c>
      <c r="L272" s="399" t="s">
        <v>34</v>
      </c>
      <c r="M272" s="400">
        <v>381288600</v>
      </c>
    </row>
    <row r="273" spans="1:13">
      <c r="A273" s="399" t="s">
        <v>6841</v>
      </c>
      <c r="B273" s="399" t="s">
        <v>1877</v>
      </c>
      <c r="C273" s="399" t="s">
        <v>920</v>
      </c>
      <c r="D273" s="268">
        <v>8027</v>
      </c>
      <c r="E273" s="399" t="s">
        <v>1179</v>
      </c>
      <c r="F273" s="399" t="s">
        <v>298</v>
      </c>
      <c r="G273" s="399" t="s">
        <v>298</v>
      </c>
      <c r="H273" s="399" t="s">
        <v>33</v>
      </c>
      <c r="I273" s="399" t="s">
        <v>760</v>
      </c>
      <c r="J273" s="399" t="s">
        <v>298</v>
      </c>
      <c r="K273" s="399" t="s">
        <v>197</v>
      </c>
      <c r="L273" s="399" t="s">
        <v>34</v>
      </c>
      <c r="M273" s="400">
        <v>401362500</v>
      </c>
    </row>
    <row r="274" spans="1:13">
      <c r="A274" s="399" t="s">
        <v>6835</v>
      </c>
      <c r="B274" s="399" t="s">
        <v>1878</v>
      </c>
      <c r="C274" s="399" t="s">
        <v>920</v>
      </c>
      <c r="D274" s="268">
        <v>8027</v>
      </c>
      <c r="E274" s="399" t="s">
        <v>1179</v>
      </c>
      <c r="F274" s="399" t="s">
        <v>298</v>
      </c>
      <c r="G274" s="399" t="s">
        <v>298</v>
      </c>
      <c r="H274" s="399" t="s">
        <v>33</v>
      </c>
      <c r="I274" s="399" t="s">
        <v>781</v>
      </c>
      <c r="J274" s="399" t="s">
        <v>298</v>
      </c>
      <c r="K274" s="399" t="s">
        <v>198</v>
      </c>
      <c r="L274" s="399" t="s">
        <v>32</v>
      </c>
      <c r="M274" s="400">
        <v>439939500</v>
      </c>
    </row>
    <row r="275" spans="1:13">
      <c r="A275" s="399" t="s">
        <v>6831</v>
      </c>
      <c r="B275" s="399" t="s">
        <v>1879</v>
      </c>
      <c r="C275" s="399" t="s">
        <v>920</v>
      </c>
      <c r="D275" s="268">
        <v>8027</v>
      </c>
      <c r="E275" s="399" t="s">
        <v>1179</v>
      </c>
      <c r="F275" s="399" t="s">
        <v>298</v>
      </c>
      <c r="G275" s="399" t="s">
        <v>298</v>
      </c>
      <c r="H275" s="399" t="s">
        <v>33</v>
      </c>
      <c r="I275" s="399" t="s">
        <v>781</v>
      </c>
      <c r="J275" s="399" t="s">
        <v>298</v>
      </c>
      <c r="K275" s="399" t="s">
        <v>197</v>
      </c>
      <c r="L275" s="399" t="s">
        <v>32</v>
      </c>
      <c r="M275" s="400">
        <v>463108800</v>
      </c>
    </row>
    <row r="276" spans="1:13">
      <c r="A276" s="399" t="s">
        <v>6826</v>
      </c>
      <c r="B276" s="399" t="s">
        <v>1876</v>
      </c>
      <c r="C276" s="399" t="s">
        <v>920</v>
      </c>
      <c r="D276" s="268">
        <v>8027</v>
      </c>
      <c r="E276" s="399" t="s">
        <v>1179</v>
      </c>
      <c r="F276" s="399" t="s">
        <v>298</v>
      </c>
      <c r="G276" s="399" t="s">
        <v>298</v>
      </c>
      <c r="H276" s="399" t="s">
        <v>33</v>
      </c>
      <c r="I276" s="399" t="s">
        <v>762</v>
      </c>
      <c r="J276" s="399" t="s">
        <v>298</v>
      </c>
      <c r="K276" s="399" t="s">
        <v>198</v>
      </c>
      <c r="L276" s="399" t="s">
        <v>34</v>
      </c>
      <c r="M276" s="400">
        <v>527927400</v>
      </c>
    </row>
    <row r="277" spans="1:13">
      <c r="A277" s="399" t="s">
        <v>6825</v>
      </c>
      <c r="B277" s="399" t="s">
        <v>1880</v>
      </c>
      <c r="C277" s="399" t="s">
        <v>920</v>
      </c>
      <c r="D277" s="268">
        <v>8027</v>
      </c>
      <c r="E277" s="399" t="s">
        <v>1179</v>
      </c>
      <c r="F277" s="399" t="s">
        <v>298</v>
      </c>
      <c r="G277" s="399" t="s">
        <v>298</v>
      </c>
      <c r="H277" s="399" t="s">
        <v>33</v>
      </c>
      <c r="I277" s="399" t="s">
        <v>760</v>
      </c>
      <c r="J277" s="399" t="s">
        <v>298</v>
      </c>
      <c r="K277" s="399" t="s">
        <v>198</v>
      </c>
      <c r="L277" s="399" t="s">
        <v>218</v>
      </c>
      <c r="M277" s="400">
        <v>539616000</v>
      </c>
    </row>
    <row r="278" spans="1:13">
      <c r="A278" s="399" t="s">
        <v>6824</v>
      </c>
      <c r="B278" s="399" t="s">
        <v>1877</v>
      </c>
      <c r="C278" s="399" t="s">
        <v>920</v>
      </c>
      <c r="D278" s="268">
        <v>8027</v>
      </c>
      <c r="E278" s="399" t="s">
        <v>1179</v>
      </c>
      <c r="F278" s="399" t="s">
        <v>298</v>
      </c>
      <c r="G278" s="399" t="s">
        <v>298</v>
      </c>
      <c r="H278" s="399" t="s">
        <v>33</v>
      </c>
      <c r="I278" s="399" t="s">
        <v>762</v>
      </c>
      <c r="J278" s="399" t="s">
        <v>298</v>
      </c>
      <c r="K278" s="399" t="s">
        <v>197</v>
      </c>
      <c r="L278" s="399" t="s">
        <v>34</v>
      </c>
      <c r="M278" s="400">
        <v>555716700</v>
      </c>
    </row>
    <row r="279" spans="1:13">
      <c r="A279" s="399" t="s">
        <v>6823</v>
      </c>
      <c r="B279" s="399" t="s">
        <v>1881</v>
      </c>
      <c r="C279" s="399" t="s">
        <v>920</v>
      </c>
      <c r="D279" s="268">
        <v>8027</v>
      </c>
      <c r="E279" s="399" t="s">
        <v>1179</v>
      </c>
      <c r="F279" s="399" t="s">
        <v>298</v>
      </c>
      <c r="G279" s="399" t="s">
        <v>298</v>
      </c>
      <c r="H279" s="399" t="s">
        <v>33</v>
      </c>
      <c r="I279" s="399" t="s">
        <v>760</v>
      </c>
      <c r="J279" s="399" t="s">
        <v>298</v>
      </c>
      <c r="K279" s="399" t="s">
        <v>197</v>
      </c>
      <c r="L279" s="399" t="s">
        <v>218</v>
      </c>
      <c r="M279" s="400">
        <v>568583400</v>
      </c>
    </row>
    <row r="280" spans="1:13">
      <c r="A280" s="474" t="s">
        <v>6816</v>
      </c>
      <c r="B280" s="474" t="s">
        <v>1878</v>
      </c>
      <c r="C280" s="474" t="s">
        <v>920</v>
      </c>
      <c r="D280" s="268">
        <v>8027</v>
      </c>
      <c r="E280" s="474" t="s">
        <v>1179</v>
      </c>
      <c r="F280" s="474" t="s">
        <v>298</v>
      </c>
      <c r="G280" s="474" t="s">
        <v>298</v>
      </c>
      <c r="H280" s="474" t="s">
        <v>33</v>
      </c>
      <c r="I280" s="474" t="s">
        <v>764</v>
      </c>
      <c r="J280" s="474" t="s">
        <v>298</v>
      </c>
      <c r="K280" s="474" t="s">
        <v>198</v>
      </c>
      <c r="L280" s="474" t="s">
        <v>32</v>
      </c>
      <c r="M280" s="475">
        <v>651766500</v>
      </c>
    </row>
    <row r="281" spans="1:13">
      <c r="A281" s="474" t="s">
        <v>6812</v>
      </c>
      <c r="B281" s="474" t="s">
        <v>1879</v>
      </c>
      <c r="C281" s="474" t="s">
        <v>920</v>
      </c>
      <c r="D281" s="268">
        <v>8027</v>
      </c>
      <c r="E281" s="474" t="s">
        <v>1179</v>
      </c>
      <c r="F281" s="474" t="s">
        <v>298</v>
      </c>
      <c r="G281" s="474" t="s">
        <v>298</v>
      </c>
      <c r="H281" s="474" t="s">
        <v>33</v>
      </c>
      <c r="I281" s="474" t="s">
        <v>764</v>
      </c>
      <c r="J281" s="474" t="s">
        <v>298</v>
      </c>
      <c r="K281" s="474" t="s">
        <v>197</v>
      </c>
      <c r="L281" s="474" t="s">
        <v>32</v>
      </c>
      <c r="M281" s="475">
        <v>686070000</v>
      </c>
    </row>
    <row r="282" spans="1:13">
      <c r="A282" s="474" t="s">
        <v>6804</v>
      </c>
      <c r="B282" s="474" t="s">
        <v>1880</v>
      </c>
      <c r="C282" s="474" t="s">
        <v>920</v>
      </c>
      <c r="D282" s="268">
        <v>8027</v>
      </c>
      <c r="E282" s="474" t="s">
        <v>1179</v>
      </c>
      <c r="F282" s="474" t="s">
        <v>298</v>
      </c>
      <c r="G282" s="474" t="s">
        <v>298</v>
      </c>
      <c r="H282" s="474" t="s">
        <v>33</v>
      </c>
      <c r="I282" s="474" t="s">
        <v>762</v>
      </c>
      <c r="J282" s="474" t="s">
        <v>298</v>
      </c>
      <c r="K282" s="474" t="s">
        <v>198</v>
      </c>
      <c r="L282" s="474" t="s">
        <v>218</v>
      </c>
      <c r="M282" s="475">
        <v>747123300</v>
      </c>
    </row>
    <row r="283" spans="1:13">
      <c r="A283" s="474" t="s">
        <v>6802</v>
      </c>
      <c r="B283" s="474" t="s">
        <v>1881</v>
      </c>
      <c r="C283" s="474" t="s">
        <v>920</v>
      </c>
      <c r="D283" s="268">
        <v>8027</v>
      </c>
      <c r="E283" s="474" t="s">
        <v>1179</v>
      </c>
      <c r="F283" s="474" t="s">
        <v>298</v>
      </c>
      <c r="G283" s="474" t="s">
        <v>298</v>
      </c>
      <c r="H283" s="474" t="s">
        <v>33</v>
      </c>
      <c r="I283" s="474" t="s">
        <v>762</v>
      </c>
      <c r="J283" s="474" t="s">
        <v>298</v>
      </c>
      <c r="K283" s="474" t="s">
        <v>197</v>
      </c>
      <c r="L283" s="474" t="s">
        <v>218</v>
      </c>
      <c r="M283" s="475">
        <v>787248000</v>
      </c>
    </row>
    <row r="284" spans="1:13">
      <c r="A284" s="474" t="s">
        <v>6801</v>
      </c>
      <c r="B284" s="474" t="s">
        <v>1876</v>
      </c>
      <c r="C284" s="474" t="s">
        <v>920</v>
      </c>
      <c r="D284" s="268">
        <v>8027</v>
      </c>
      <c r="E284" s="474" t="s">
        <v>1179</v>
      </c>
      <c r="F284" s="474" t="s">
        <v>298</v>
      </c>
      <c r="G284" s="474" t="s">
        <v>298</v>
      </c>
      <c r="H284" s="474" t="s">
        <v>33</v>
      </c>
      <c r="I284" s="474" t="s">
        <v>781</v>
      </c>
      <c r="J284" s="474" t="s">
        <v>298</v>
      </c>
      <c r="K284" s="474" t="s">
        <v>198</v>
      </c>
      <c r="L284" s="474" t="s">
        <v>34</v>
      </c>
      <c r="M284" s="475">
        <v>791914200</v>
      </c>
    </row>
    <row r="285" spans="1:13">
      <c r="A285" s="474" t="s">
        <v>6797</v>
      </c>
      <c r="B285" s="474" t="s">
        <v>1877</v>
      </c>
      <c r="C285" s="474" t="s">
        <v>920</v>
      </c>
      <c r="D285" s="268">
        <v>8027</v>
      </c>
      <c r="E285" s="474" t="s">
        <v>1179</v>
      </c>
      <c r="F285" s="474" t="s">
        <v>298</v>
      </c>
      <c r="G285" s="474" t="s">
        <v>298</v>
      </c>
      <c r="H285" s="474" t="s">
        <v>33</v>
      </c>
      <c r="I285" s="474" t="s">
        <v>781</v>
      </c>
      <c r="J285" s="474" t="s">
        <v>298</v>
      </c>
      <c r="K285" s="474" t="s">
        <v>197</v>
      </c>
      <c r="L285" s="474" t="s">
        <v>34</v>
      </c>
      <c r="M285" s="475">
        <v>833586600</v>
      </c>
    </row>
    <row r="286" spans="1:13">
      <c r="A286" s="474" t="s">
        <v>6790</v>
      </c>
      <c r="B286" s="474" t="s">
        <v>1878</v>
      </c>
      <c r="C286" s="474" t="s">
        <v>920</v>
      </c>
      <c r="D286" s="268">
        <v>8027</v>
      </c>
      <c r="E286" s="474" t="s">
        <v>1179</v>
      </c>
      <c r="F286" s="474" t="s">
        <v>298</v>
      </c>
      <c r="G286" s="474" t="s">
        <v>298</v>
      </c>
      <c r="H286" s="474" t="s">
        <v>33</v>
      </c>
      <c r="I286" s="474" t="s">
        <v>651</v>
      </c>
      <c r="J286" s="474" t="s">
        <v>298</v>
      </c>
      <c r="K286" s="474" t="s">
        <v>198</v>
      </c>
      <c r="L286" s="474" t="s">
        <v>32</v>
      </c>
      <c r="M286" s="475">
        <v>977661300</v>
      </c>
    </row>
    <row r="287" spans="1:13">
      <c r="A287" s="474" t="s">
        <v>6787</v>
      </c>
      <c r="B287" s="474" t="s">
        <v>1879</v>
      </c>
      <c r="C287" s="474" t="s">
        <v>920</v>
      </c>
      <c r="D287" s="268">
        <v>8027</v>
      </c>
      <c r="E287" s="474" t="s">
        <v>1179</v>
      </c>
      <c r="F287" s="474" t="s">
        <v>298</v>
      </c>
      <c r="G287" s="474" t="s">
        <v>298</v>
      </c>
      <c r="H287" s="474" t="s">
        <v>33</v>
      </c>
      <c r="I287" s="474" t="s">
        <v>651</v>
      </c>
      <c r="J287" s="474" t="s">
        <v>298</v>
      </c>
      <c r="K287" s="474" t="s">
        <v>197</v>
      </c>
      <c r="L287" s="474" t="s">
        <v>32</v>
      </c>
      <c r="M287" s="475">
        <v>1029105000</v>
      </c>
    </row>
    <row r="288" spans="1:13">
      <c r="A288" s="474" t="s">
        <v>6783</v>
      </c>
      <c r="B288" s="474" t="s">
        <v>1880</v>
      </c>
      <c r="C288" s="474" t="s">
        <v>920</v>
      </c>
      <c r="D288" s="268">
        <v>8027</v>
      </c>
      <c r="E288" s="474" t="s">
        <v>1179</v>
      </c>
      <c r="F288" s="474" t="s">
        <v>298</v>
      </c>
      <c r="G288" s="474" t="s">
        <v>298</v>
      </c>
      <c r="H288" s="474" t="s">
        <v>33</v>
      </c>
      <c r="I288" s="474" t="s">
        <v>781</v>
      </c>
      <c r="J288" s="474" t="s">
        <v>298</v>
      </c>
      <c r="K288" s="474" t="s">
        <v>198</v>
      </c>
      <c r="L288" s="474" t="s">
        <v>218</v>
      </c>
      <c r="M288" s="475">
        <v>1120673400</v>
      </c>
    </row>
    <row r="289" spans="1:13">
      <c r="A289" s="474" t="s">
        <v>6781</v>
      </c>
      <c r="B289" s="474" t="s">
        <v>1876</v>
      </c>
      <c r="C289" s="474" t="s">
        <v>920</v>
      </c>
      <c r="D289" s="268">
        <v>8027</v>
      </c>
      <c r="E289" s="474" t="s">
        <v>1179</v>
      </c>
      <c r="F289" s="474" t="s">
        <v>298</v>
      </c>
      <c r="G289" s="474" t="s">
        <v>298</v>
      </c>
      <c r="H289" s="474" t="s">
        <v>33</v>
      </c>
      <c r="I289" s="474" t="s">
        <v>764</v>
      </c>
      <c r="J289" s="474" t="s">
        <v>298</v>
      </c>
      <c r="K289" s="474" t="s">
        <v>198</v>
      </c>
      <c r="L289" s="474" t="s">
        <v>34</v>
      </c>
      <c r="M289" s="475">
        <v>1173179700</v>
      </c>
    </row>
    <row r="290" spans="1:13">
      <c r="A290" s="474" t="s">
        <v>6780</v>
      </c>
      <c r="B290" s="474" t="s">
        <v>1881</v>
      </c>
      <c r="C290" s="474" t="s">
        <v>920</v>
      </c>
      <c r="D290" s="268">
        <v>8027</v>
      </c>
      <c r="E290" s="474" t="s">
        <v>1179</v>
      </c>
      <c r="F290" s="474" t="s">
        <v>298</v>
      </c>
      <c r="G290" s="474" t="s">
        <v>298</v>
      </c>
      <c r="H290" s="474" t="s">
        <v>33</v>
      </c>
      <c r="I290" s="474" t="s">
        <v>781</v>
      </c>
      <c r="J290" s="474" t="s">
        <v>298</v>
      </c>
      <c r="K290" s="474" t="s">
        <v>197</v>
      </c>
      <c r="L290" s="474" t="s">
        <v>218</v>
      </c>
      <c r="M290" s="475">
        <v>1180895100</v>
      </c>
    </row>
    <row r="291" spans="1:13">
      <c r="A291" s="474" t="s">
        <v>6773</v>
      </c>
      <c r="B291" s="474" t="s">
        <v>1877</v>
      </c>
      <c r="C291" s="474" t="s">
        <v>920</v>
      </c>
      <c r="D291" s="268">
        <v>8027</v>
      </c>
      <c r="E291" s="474" t="s">
        <v>1179</v>
      </c>
      <c r="F291" s="474" t="s">
        <v>298</v>
      </c>
      <c r="G291" s="474" t="s">
        <v>298</v>
      </c>
      <c r="H291" s="474" t="s">
        <v>33</v>
      </c>
      <c r="I291" s="474" t="s">
        <v>764</v>
      </c>
      <c r="J291" s="474" t="s">
        <v>298</v>
      </c>
      <c r="K291" s="474" t="s">
        <v>197</v>
      </c>
      <c r="L291" s="474" t="s">
        <v>34</v>
      </c>
      <c r="M291" s="475">
        <v>1234926000</v>
      </c>
    </row>
    <row r="292" spans="1:13">
      <c r="A292" s="474" t="s">
        <v>6755</v>
      </c>
      <c r="B292" s="474" t="s">
        <v>1880</v>
      </c>
      <c r="C292" s="474" t="s">
        <v>920</v>
      </c>
      <c r="D292" s="268">
        <v>8027</v>
      </c>
      <c r="E292" s="474" t="s">
        <v>1179</v>
      </c>
      <c r="F292" s="474" t="s">
        <v>298</v>
      </c>
      <c r="G292" s="474" t="s">
        <v>298</v>
      </c>
      <c r="H292" s="474" t="s">
        <v>33</v>
      </c>
      <c r="I292" s="474" t="s">
        <v>764</v>
      </c>
      <c r="J292" s="474" t="s">
        <v>298</v>
      </c>
      <c r="K292" s="474" t="s">
        <v>198</v>
      </c>
      <c r="L292" s="474" t="s">
        <v>218</v>
      </c>
      <c r="M292" s="475">
        <v>1660289400</v>
      </c>
    </row>
    <row r="293" spans="1:13">
      <c r="A293" s="474" t="s">
        <v>6751</v>
      </c>
      <c r="B293" s="474" t="s">
        <v>1881</v>
      </c>
      <c r="C293" s="474" t="s">
        <v>920</v>
      </c>
      <c r="D293" s="268">
        <v>8027</v>
      </c>
      <c r="E293" s="474" t="s">
        <v>1179</v>
      </c>
      <c r="F293" s="474" t="s">
        <v>298</v>
      </c>
      <c r="G293" s="474" t="s">
        <v>298</v>
      </c>
      <c r="H293" s="474" t="s">
        <v>33</v>
      </c>
      <c r="I293" s="474" t="s">
        <v>764</v>
      </c>
      <c r="J293" s="474" t="s">
        <v>298</v>
      </c>
      <c r="K293" s="474" t="s">
        <v>197</v>
      </c>
      <c r="L293" s="474" t="s">
        <v>218</v>
      </c>
      <c r="M293" s="475">
        <v>1749478500</v>
      </c>
    </row>
    <row r="294" spans="1:13">
      <c r="A294" s="474" t="s">
        <v>6750</v>
      </c>
      <c r="B294" s="474" t="s">
        <v>1876</v>
      </c>
      <c r="C294" s="474" t="s">
        <v>920</v>
      </c>
      <c r="D294" s="268">
        <v>8027</v>
      </c>
      <c r="E294" s="474" t="s">
        <v>1179</v>
      </c>
      <c r="F294" s="474" t="s">
        <v>298</v>
      </c>
      <c r="G294" s="474" t="s">
        <v>298</v>
      </c>
      <c r="H294" s="474" t="s">
        <v>33</v>
      </c>
      <c r="I294" s="474" t="s">
        <v>651</v>
      </c>
      <c r="J294" s="474" t="s">
        <v>298</v>
      </c>
      <c r="K294" s="474" t="s">
        <v>198</v>
      </c>
      <c r="L294" s="474" t="s">
        <v>34</v>
      </c>
      <c r="M294" s="475">
        <v>1759781100</v>
      </c>
    </row>
    <row r="295" spans="1:13">
      <c r="A295" s="474" t="s">
        <v>6742</v>
      </c>
      <c r="B295" s="474" t="s">
        <v>1877</v>
      </c>
      <c r="C295" s="474" t="s">
        <v>920</v>
      </c>
      <c r="D295" s="268">
        <v>8027</v>
      </c>
      <c r="E295" s="474" t="s">
        <v>1179</v>
      </c>
      <c r="F295" s="474" t="s">
        <v>298</v>
      </c>
      <c r="G295" s="474" t="s">
        <v>298</v>
      </c>
      <c r="H295" s="474" t="s">
        <v>33</v>
      </c>
      <c r="I295" s="474" t="s">
        <v>651</v>
      </c>
      <c r="J295" s="474" t="s">
        <v>298</v>
      </c>
      <c r="K295" s="474" t="s">
        <v>197</v>
      </c>
      <c r="L295" s="474" t="s">
        <v>34</v>
      </c>
      <c r="M295" s="475">
        <v>1852389000</v>
      </c>
    </row>
    <row r="296" spans="1:13">
      <c r="A296" s="474" t="s">
        <v>6716</v>
      </c>
      <c r="B296" s="474" t="s">
        <v>1880</v>
      </c>
      <c r="C296" s="474" t="s">
        <v>920</v>
      </c>
      <c r="D296" s="268">
        <v>8027</v>
      </c>
      <c r="E296" s="474" t="s">
        <v>1179</v>
      </c>
      <c r="F296" s="474" t="s">
        <v>298</v>
      </c>
      <c r="G296" s="474" t="s">
        <v>298</v>
      </c>
      <c r="H296" s="474" t="s">
        <v>33</v>
      </c>
      <c r="I296" s="474" t="s">
        <v>651</v>
      </c>
      <c r="J296" s="474" t="s">
        <v>298</v>
      </c>
      <c r="K296" s="474" t="s">
        <v>198</v>
      </c>
      <c r="L296" s="474" t="s">
        <v>218</v>
      </c>
      <c r="M296" s="475">
        <v>2490434100</v>
      </c>
    </row>
    <row r="297" spans="1:13">
      <c r="A297" s="474" t="s">
        <v>6710</v>
      </c>
      <c r="B297" s="474" t="s">
        <v>1881</v>
      </c>
      <c r="C297" s="474" t="s">
        <v>920</v>
      </c>
      <c r="D297" s="268">
        <v>8027</v>
      </c>
      <c r="E297" s="474" t="s">
        <v>1179</v>
      </c>
      <c r="F297" s="474" t="s">
        <v>298</v>
      </c>
      <c r="G297" s="474" t="s">
        <v>298</v>
      </c>
      <c r="H297" s="474" t="s">
        <v>33</v>
      </c>
      <c r="I297" s="474" t="s">
        <v>651</v>
      </c>
      <c r="J297" s="474" t="s">
        <v>298</v>
      </c>
      <c r="K297" s="474" t="s">
        <v>197</v>
      </c>
      <c r="L297" s="474" t="s">
        <v>218</v>
      </c>
      <c r="M297" s="475">
        <v>2624229300</v>
      </c>
    </row>
    <row r="298" spans="1:13">
      <c r="A298" s="411" t="s">
        <v>6931</v>
      </c>
      <c r="B298" s="411" t="s">
        <v>1884</v>
      </c>
      <c r="C298" s="411" t="s">
        <v>920</v>
      </c>
      <c r="D298" s="268">
        <v>8028</v>
      </c>
      <c r="E298" s="411" t="s">
        <v>1180</v>
      </c>
      <c r="F298" s="411" t="s">
        <v>298</v>
      </c>
      <c r="G298" s="411" t="s">
        <v>298</v>
      </c>
      <c r="H298" s="411" t="s">
        <v>33</v>
      </c>
      <c r="I298" s="411" t="s">
        <v>614</v>
      </c>
      <c r="J298" s="411" t="s">
        <v>298</v>
      </c>
      <c r="K298" s="411" t="s">
        <v>198</v>
      </c>
      <c r="L298" s="411" t="s">
        <v>32</v>
      </c>
      <c r="M298" s="416">
        <v>26079900</v>
      </c>
    </row>
    <row r="299" spans="1:13">
      <c r="A299" s="411" t="s">
        <v>6929</v>
      </c>
      <c r="B299" s="411" t="s">
        <v>1885</v>
      </c>
      <c r="C299" s="411" t="s">
        <v>920</v>
      </c>
      <c r="D299" s="268">
        <v>8028</v>
      </c>
      <c r="E299" s="411" t="s">
        <v>1180</v>
      </c>
      <c r="F299" s="411" t="s">
        <v>298</v>
      </c>
      <c r="G299" s="411" t="s">
        <v>298</v>
      </c>
      <c r="H299" s="411" t="s">
        <v>33</v>
      </c>
      <c r="I299" s="411" t="s">
        <v>614</v>
      </c>
      <c r="J299" s="411" t="s">
        <v>298</v>
      </c>
      <c r="K299" s="411" t="s">
        <v>197</v>
      </c>
      <c r="L299" s="411" t="s">
        <v>32</v>
      </c>
      <c r="M299" s="416">
        <v>27442800</v>
      </c>
    </row>
    <row r="300" spans="1:13">
      <c r="A300" s="411" t="s">
        <v>6924</v>
      </c>
      <c r="B300" s="411" t="s">
        <v>1884</v>
      </c>
      <c r="C300" s="411" t="s">
        <v>920</v>
      </c>
      <c r="D300" s="268">
        <v>8028</v>
      </c>
      <c r="E300" s="411" t="s">
        <v>1180</v>
      </c>
      <c r="F300" s="411" t="s">
        <v>298</v>
      </c>
      <c r="G300" s="411" t="s">
        <v>298</v>
      </c>
      <c r="H300" s="411" t="s">
        <v>33</v>
      </c>
      <c r="I300" s="411" t="s">
        <v>758</v>
      </c>
      <c r="J300" s="411" t="s">
        <v>298</v>
      </c>
      <c r="K300" s="411" t="s">
        <v>198</v>
      </c>
      <c r="L300" s="411" t="s">
        <v>32</v>
      </c>
      <c r="M300" s="416">
        <v>39108300</v>
      </c>
    </row>
    <row r="301" spans="1:13">
      <c r="A301" s="411" t="s">
        <v>6923</v>
      </c>
      <c r="B301" s="411" t="s">
        <v>1885</v>
      </c>
      <c r="C301" s="411" t="s">
        <v>920</v>
      </c>
      <c r="D301" s="268">
        <v>8028</v>
      </c>
      <c r="E301" s="411" t="s">
        <v>1180</v>
      </c>
      <c r="F301" s="411" t="s">
        <v>298</v>
      </c>
      <c r="G301" s="411" t="s">
        <v>298</v>
      </c>
      <c r="H301" s="411" t="s">
        <v>33</v>
      </c>
      <c r="I301" s="411" t="s">
        <v>758</v>
      </c>
      <c r="J301" s="411" t="s">
        <v>298</v>
      </c>
      <c r="K301" s="411" t="s">
        <v>197</v>
      </c>
      <c r="L301" s="411" t="s">
        <v>32</v>
      </c>
      <c r="M301" s="416">
        <v>41164200</v>
      </c>
    </row>
    <row r="302" spans="1:13">
      <c r="A302" s="411" t="s">
        <v>6919</v>
      </c>
      <c r="B302" s="411" t="s">
        <v>1882</v>
      </c>
      <c r="C302" s="411" t="s">
        <v>920</v>
      </c>
      <c r="D302" s="268">
        <v>8028</v>
      </c>
      <c r="E302" s="411" t="s">
        <v>1180</v>
      </c>
      <c r="F302" s="411" t="s">
        <v>298</v>
      </c>
      <c r="G302" s="411" t="s">
        <v>298</v>
      </c>
      <c r="H302" s="411" t="s">
        <v>33</v>
      </c>
      <c r="I302" s="411" t="s">
        <v>614</v>
      </c>
      <c r="J302" s="411" t="s">
        <v>298</v>
      </c>
      <c r="K302" s="411" t="s">
        <v>198</v>
      </c>
      <c r="L302" s="411" t="s">
        <v>34</v>
      </c>
      <c r="M302" s="416">
        <v>46939200</v>
      </c>
    </row>
    <row r="303" spans="1:13">
      <c r="A303" s="411" t="s">
        <v>6917</v>
      </c>
      <c r="B303" s="411" t="s">
        <v>1884</v>
      </c>
      <c r="C303" s="411" t="s">
        <v>920</v>
      </c>
      <c r="D303" s="268">
        <v>8028</v>
      </c>
      <c r="E303" s="411" t="s">
        <v>1180</v>
      </c>
      <c r="F303" s="411" t="s">
        <v>298</v>
      </c>
      <c r="G303" s="411" t="s">
        <v>298</v>
      </c>
      <c r="H303" s="411" t="s">
        <v>33</v>
      </c>
      <c r="I303" s="411" t="s">
        <v>776</v>
      </c>
      <c r="J303" s="411" t="s">
        <v>298</v>
      </c>
      <c r="K303" s="411" t="s">
        <v>198</v>
      </c>
      <c r="L303" s="411" t="s">
        <v>32</v>
      </c>
      <c r="M303" s="416">
        <v>48879600</v>
      </c>
    </row>
    <row r="304" spans="1:13">
      <c r="A304" s="411" t="s">
        <v>6916</v>
      </c>
      <c r="B304" s="411" t="s">
        <v>1883</v>
      </c>
      <c r="C304" s="411" t="s">
        <v>920</v>
      </c>
      <c r="D304" s="268">
        <v>8028</v>
      </c>
      <c r="E304" s="411" t="s">
        <v>1180</v>
      </c>
      <c r="F304" s="411" t="s">
        <v>298</v>
      </c>
      <c r="G304" s="411" t="s">
        <v>298</v>
      </c>
      <c r="H304" s="411" t="s">
        <v>33</v>
      </c>
      <c r="I304" s="411" t="s">
        <v>614</v>
      </c>
      <c r="J304" s="411" t="s">
        <v>298</v>
      </c>
      <c r="K304" s="411" t="s">
        <v>197</v>
      </c>
      <c r="L304" s="411" t="s">
        <v>34</v>
      </c>
      <c r="M304" s="416">
        <v>49387800</v>
      </c>
    </row>
    <row r="305" spans="1:13">
      <c r="A305" s="411" t="s">
        <v>6915</v>
      </c>
      <c r="B305" s="411" t="s">
        <v>1885</v>
      </c>
      <c r="C305" s="411" t="s">
        <v>920</v>
      </c>
      <c r="D305" s="268">
        <v>8028</v>
      </c>
      <c r="E305" s="411" t="s">
        <v>1180</v>
      </c>
      <c r="F305" s="411" t="s">
        <v>298</v>
      </c>
      <c r="G305" s="411" t="s">
        <v>298</v>
      </c>
      <c r="H305" s="411" t="s">
        <v>33</v>
      </c>
      <c r="I305" s="411" t="s">
        <v>776</v>
      </c>
      <c r="J305" s="411" t="s">
        <v>298</v>
      </c>
      <c r="K305" s="411" t="s">
        <v>197</v>
      </c>
      <c r="L305" s="411" t="s">
        <v>32</v>
      </c>
      <c r="M305" s="416">
        <v>51466800</v>
      </c>
    </row>
    <row r="306" spans="1:13">
      <c r="A306" s="399" t="s">
        <v>6911</v>
      </c>
      <c r="B306" s="399" t="s">
        <v>1884</v>
      </c>
      <c r="C306" s="399" t="s">
        <v>920</v>
      </c>
      <c r="D306" s="268">
        <v>8028</v>
      </c>
      <c r="E306" s="399" t="s">
        <v>1180</v>
      </c>
      <c r="F306" s="399" t="s">
        <v>298</v>
      </c>
      <c r="G306" s="399" t="s">
        <v>298</v>
      </c>
      <c r="H306" s="399" t="s">
        <v>33</v>
      </c>
      <c r="I306" s="399" t="s">
        <v>778</v>
      </c>
      <c r="J306" s="399" t="s">
        <v>298</v>
      </c>
      <c r="K306" s="399" t="s">
        <v>198</v>
      </c>
      <c r="L306" s="399" t="s">
        <v>32</v>
      </c>
      <c r="M306" s="400">
        <v>65188200</v>
      </c>
    </row>
    <row r="307" spans="1:13">
      <c r="A307" s="411" t="s">
        <v>6910</v>
      </c>
      <c r="B307" s="411" t="s">
        <v>1886</v>
      </c>
      <c r="C307" s="411" t="s">
        <v>920</v>
      </c>
      <c r="D307" s="268">
        <v>8028</v>
      </c>
      <c r="E307" s="411" t="s">
        <v>1180</v>
      </c>
      <c r="F307" s="411" t="s">
        <v>298</v>
      </c>
      <c r="G307" s="411" t="s">
        <v>298</v>
      </c>
      <c r="H307" s="411" t="s">
        <v>33</v>
      </c>
      <c r="I307" s="411" t="s">
        <v>614</v>
      </c>
      <c r="J307" s="411" t="s">
        <v>298</v>
      </c>
      <c r="K307" s="411" t="s">
        <v>198</v>
      </c>
      <c r="L307" s="411" t="s">
        <v>218</v>
      </c>
      <c r="M307" s="416">
        <v>66481800</v>
      </c>
    </row>
    <row r="308" spans="1:13">
      <c r="A308" s="399" t="s">
        <v>6909</v>
      </c>
      <c r="B308" s="399" t="s">
        <v>1885</v>
      </c>
      <c r="C308" s="399" t="s">
        <v>920</v>
      </c>
      <c r="D308" s="268">
        <v>8028</v>
      </c>
      <c r="E308" s="399" t="s">
        <v>1180</v>
      </c>
      <c r="F308" s="399" t="s">
        <v>298</v>
      </c>
      <c r="G308" s="399" t="s">
        <v>298</v>
      </c>
      <c r="H308" s="399" t="s">
        <v>33</v>
      </c>
      <c r="I308" s="399" t="s">
        <v>778</v>
      </c>
      <c r="J308" s="399" t="s">
        <v>298</v>
      </c>
      <c r="K308" s="399" t="s">
        <v>197</v>
      </c>
      <c r="L308" s="399" t="s">
        <v>32</v>
      </c>
      <c r="M308" s="400">
        <v>68607000</v>
      </c>
    </row>
    <row r="309" spans="1:13">
      <c r="A309" s="411" t="s">
        <v>6908</v>
      </c>
      <c r="B309" s="411" t="s">
        <v>1887</v>
      </c>
      <c r="C309" s="411" t="s">
        <v>920</v>
      </c>
      <c r="D309" s="268">
        <v>8028</v>
      </c>
      <c r="E309" s="411" t="s">
        <v>1180</v>
      </c>
      <c r="F309" s="411" t="s">
        <v>298</v>
      </c>
      <c r="G309" s="411" t="s">
        <v>298</v>
      </c>
      <c r="H309" s="411" t="s">
        <v>33</v>
      </c>
      <c r="I309" s="411" t="s">
        <v>614</v>
      </c>
      <c r="J309" s="411" t="s">
        <v>298</v>
      </c>
      <c r="K309" s="411" t="s">
        <v>197</v>
      </c>
      <c r="L309" s="411" t="s">
        <v>218</v>
      </c>
      <c r="M309" s="416">
        <v>69969900</v>
      </c>
    </row>
    <row r="310" spans="1:13">
      <c r="A310" s="411" t="s">
        <v>6907</v>
      </c>
      <c r="B310" s="411" t="s">
        <v>1882</v>
      </c>
      <c r="C310" s="411" t="s">
        <v>920</v>
      </c>
      <c r="D310" s="268">
        <v>8028</v>
      </c>
      <c r="E310" s="411" t="s">
        <v>1180</v>
      </c>
      <c r="F310" s="411" t="s">
        <v>298</v>
      </c>
      <c r="G310" s="411" t="s">
        <v>298</v>
      </c>
      <c r="H310" s="411" t="s">
        <v>33</v>
      </c>
      <c r="I310" s="411" t="s">
        <v>758</v>
      </c>
      <c r="J310" s="411" t="s">
        <v>298</v>
      </c>
      <c r="K310" s="411" t="s">
        <v>198</v>
      </c>
      <c r="L310" s="411" t="s">
        <v>34</v>
      </c>
      <c r="M310" s="416">
        <v>70385700</v>
      </c>
    </row>
    <row r="311" spans="1:13">
      <c r="A311" s="411" t="s">
        <v>6906</v>
      </c>
      <c r="B311" s="411" t="s">
        <v>1883</v>
      </c>
      <c r="C311" s="411" t="s">
        <v>920</v>
      </c>
      <c r="D311" s="268">
        <v>8028</v>
      </c>
      <c r="E311" s="411" t="s">
        <v>1180</v>
      </c>
      <c r="F311" s="411" t="s">
        <v>298</v>
      </c>
      <c r="G311" s="411" t="s">
        <v>298</v>
      </c>
      <c r="H311" s="411" t="s">
        <v>33</v>
      </c>
      <c r="I311" s="411" t="s">
        <v>758</v>
      </c>
      <c r="J311" s="411" t="s">
        <v>298</v>
      </c>
      <c r="K311" s="411" t="s">
        <v>197</v>
      </c>
      <c r="L311" s="411" t="s">
        <v>34</v>
      </c>
      <c r="M311" s="416">
        <v>74104800</v>
      </c>
    </row>
    <row r="312" spans="1:13">
      <c r="A312" s="411" t="s">
        <v>6902</v>
      </c>
      <c r="B312" s="411" t="s">
        <v>1882</v>
      </c>
      <c r="C312" s="411" t="s">
        <v>920</v>
      </c>
      <c r="D312" s="268">
        <v>8028</v>
      </c>
      <c r="E312" s="411" t="s">
        <v>1180</v>
      </c>
      <c r="F312" s="411" t="s">
        <v>298</v>
      </c>
      <c r="G312" s="411" t="s">
        <v>298</v>
      </c>
      <c r="H312" s="411" t="s">
        <v>33</v>
      </c>
      <c r="I312" s="411" t="s">
        <v>776</v>
      </c>
      <c r="J312" s="411" t="s">
        <v>298</v>
      </c>
      <c r="K312" s="411" t="s">
        <v>198</v>
      </c>
      <c r="L312" s="411" t="s">
        <v>34</v>
      </c>
      <c r="M312" s="416">
        <v>87987900</v>
      </c>
    </row>
    <row r="313" spans="1:13">
      <c r="A313" s="411" t="s">
        <v>6901</v>
      </c>
      <c r="B313" s="411" t="s">
        <v>1883</v>
      </c>
      <c r="C313" s="411" t="s">
        <v>920</v>
      </c>
      <c r="D313" s="268">
        <v>8028</v>
      </c>
      <c r="E313" s="411" t="s">
        <v>1180</v>
      </c>
      <c r="F313" s="411" t="s">
        <v>298</v>
      </c>
      <c r="G313" s="411" t="s">
        <v>298</v>
      </c>
      <c r="H313" s="411" t="s">
        <v>33</v>
      </c>
      <c r="I313" s="411" t="s">
        <v>776</v>
      </c>
      <c r="J313" s="411" t="s">
        <v>298</v>
      </c>
      <c r="K313" s="411" t="s">
        <v>197</v>
      </c>
      <c r="L313" s="411" t="s">
        <v>34</v>
      </c>
      <c r="M313" s="416">
        <v>92631000</v>
      </c>
    </row>
    <row r="314" spans="1:13">
      <c r="A314" s="399" t="s">
        <v>6899</v>
      </c>
      <c r="B314" s="399" t="s">
        <v>1884</v>
      </c>
      <c r="C314" s="399" t="s">
        <v>920</v>
      </c>
      <c r="D314" s="268">
        <v>8028</v>
      </c>
      <c r="E314" s="399" t="s">
        <v>1180</v>
      </c>
      <c r="F314" s="399" t="s">
        <v>298</v>
      </c>
      <c r="G314" s="399" t="s">
        <v>298</v>
      </c>
      <c r="H314" s="399" t="s">
        <v>33</v>
      </c>
      <c r="I314" s="399" t="s">
        <v>760</v>
      </c>
      <c r="J314" s="399" t="s">
        <v>298</v>
      </c>
      <c r="K314" s="399" t="s">
        <v>198</v>
      </c>
      <c r="L314" s="399" t="s">
        <v>32</v>
      </c>
      <c r="M314" s="400">
        <v>97782300</v>
      </c>
    </row>
    <row r="315" spans="1:13">
      <c r="A315" s="411" t="s">
        <v>6896</v>
      </c>
      <c r="B315" s="411" t="s">
        <v>1886</v>
      </c>
      <c r="C315" s="411" t="s">
        <v>920</v>
      </c>
      <c r="D315" s="268">
        <v>8028</v>
      </c>
      <c r="E315" s="411" t="s">
        <v>1180</v>
      </c>
      <c r="F315" s="411" t="s">
        <v>298</v>
      </c>
      <c r="G315" s="411" t="s">
        <v>298</v>
      </c>
      <c r="H315" s="411" t="s">
        <v>33</v>
      </c>
      <c r="I315" s="411" t="s">
        <v>758</v>
      </c>
      <c r="J315" s="411" t="s">
        <v>298</v>
      </c>
      <c r="K315" s="411" t="s">
        <v>198</v>
      </c>
      <c r="L315" s="411" t="s">
        <v>218</v>
      </c>
      <c r="M315" s="416">
        <v>99699600</v>
      </c>
    </row>
    <row r="316" spans="1:13">
      <c r="A316" s="399" t="s">
        <v>6895</v>
      </c>
      <c r="B316" s="399" t="s">
        <v>1885</v>
      </c>
      <c r="C316" s="399" t="s">
        <v>920</v>
      </c>
      <c r="D316" s="268">
        <v>8028</v>
      </c>
      <c r="E316" s="399" t="s">
        <v>1180</v>
      </c>
      <c r="F316" s="399" t="s">
        <v>298</v>
      </c>
      <c r="G316" s="399" t="s">
        <v>298</v>
      </c>
      <c r="H316" s="399" t="s">
        <v>33</v>
      </c>
      <c r="I316" s="399" t="s">
        <v>760</v>
      </c>
      <c r="J316" s="399" t="s">
        <v>298</v>
      </c>
      <c r="K316" s="399" t="s">
        <v>197</v>
      </c>
      <c r="L316" s="399" t="s">
        <v>32</v>
      </c>
      <c r="M316" s="400">
        <v>102910500</v>
      </c>
    </row>
    <row r="317" spans="1:13">
      <c r="A317" s="411" t="s">
        <v>6893</v>
      </c>
      <c r="B317" s="411" t="s">
        <v>1887</v>
      </c>
      <c r="C317" s="411" t="s">
        <v>920</v>
      </c>
      <c r="D317" s="268">
        <v>8028</v>
      </c>
      <c r="E317" s="411" t="s">
        <v>1180</v>
      </c>
      <c r="F317" s="411" t="s">
        <v>298</v>
      </c>
      <c r="G317" s="411" t="s">
        <v>298</v>
      </c>
      <c r="H317" s="411" t="s">
        <v>33</v>
      </c>
      <c r="I317" s="411" t="s">
        <v>758</v>
      </c>
      <c r="J317" s="411" t="s">
        <v>298</v>
      </c>
      <c r="K317" s="411" t="s">
        <v>197</v>
      </c>
      <c r="L317" s="411" t="s">
        <v>218</v>
      </c>
      <c r="M317" s="416">
        <v>104966400</v>
      </c>
    </row>
    <row r="318" spans="1:13">
      <c r="A318" s="399" t="s">
        <v>6892</v>
      </c>
      <c r="B318" s="399" t="s">
        <v>1882</v>
      </c>
      <c r="C318" s="399" t="s">
        <v>920</v>
      </c>
      <c r="D318" s="268">
        <v>8028</v>
      </c>
      <c r="E318" s="399" t="s">
        <v>1180</v>
      </c>
      <c r="F318" s="399" t="s">
        <v>298</v>
      </c>
      <c r="G318" s="399" t="s">
        <v>298</v>
      </c>
      <c r="H318" s="399" t="s">
        <v>33</v>
      </c>
      <c r="I318" s="399" t="s">
        <v>778</v>
      </c>
      <c r="J318" s="399" t="s">
        <v>298</v>
      </c>
      <c r="K318" s="399" t="s">
        <v>198</v>
      </c>
      <c r="L318" s="399" t="s">
        <v>34</v>
      </c>
      <c r="M318" s="400">
        <v>117324900</v>
      </c>
    </row>
    <row r="319" spans="1:13">
      <c r="A319" s="399" t="s">
        <v>6891</v>
      </c>
      <c r="B319" s="399" t="s">
        <v>1883</v>
      </c>
      <c r="C319" s="399" t="s">
        <v>920</v>
      </c>
      <c r="D319" s="268">
        <v>8028</v>
      </c>
      <c r="E319" s="399" t="s">
        <v>1180</v>
      </c>
      <c r="F319" s="399" t="s">
        <v>298</v>
      </c>
      <c r="G319" s="399" t="s">
        <v>298</v>
      </c>
      <c r="H319" s="399" t="s">
        <v>33</v>
      </c>
      <c r="I319" s="399" t="s">
        <v>778</v>
      </c>
      <c r="J319" s="399" t="s">
        <v>298</v>
      </c>
      <c r="K319" s="399" t="s">
        <v>197</v>
      </c>
      <c r="L319" s="399" t="s">
        <v>34</v>
      </c>
      <c r="M319" s="400">
        <v>123492600</v>
      </c>
    </row>
    <row r="320" spans="1:13">
      <c r="A320" s="411" t="s">
        <v>6890</v>
      </c>
      <c r="B320" s="411" t="s">
        <v>1886</v>
      </c>
      <c r="C320" s="411" t="s">
        <v>920</v>
      </c>
      <c r="D320" s="268">
        <v>8028</v>
      </c>
      <c r="E320" s="411" t="s">
        <v>1180</v>
      </c>
      <c r="F320" s="411" t="s">
        <v>298</v>
      </c>
      <c r="G320" s="411" t="s">
        <v>298</v>
      </c>
      <c r="H320" s="411" t="s">
        <v>33</v>
      </c>
      <c r="I320" s="411" t="s">
        <v>776</v>
      </c>
      <c r="J320" s="411" t="s">
        <v>298</v>
      </c>
      <c r="K320" s="411" t="s">
        <v>198</v>
      </c>
      <c r="L320" s="411" t="s">
        <v>218</v>
      </c>
      <c r="M320" s="416">
        <v>124670700</v>
      </c>
    </row>
    <row r="321" spans="1:13">
      <c r="A321" s="399" t="s">
        <v>6889</v>
      </c>
      <c r="B321" s="399" t="s">
        <v>1884</v>
      </c>
      <c r="C321" s="399" t="s">
        <v>920</v>
      </c>
      <c r="D321" s="268">
        <v>8028</v>
      </c>
      <c r="E321" s="399" t="s">
        <v>1180</v>
      </c>
      <c r="F321" s="399" t="s">
        <v>298</v>
      </c>
      <c r="G321" s="399" t="s">
        <v>298</v>
      </c>
      <c r="H321" s="399" t="s">
        <v>33</v>
      </c>
      <c r="I321" s="399" t="s">
        <v>762</v>
      </c>
      <c r="J321" s="399" t="s">
        <v>298</v>
      </c>
      <c r="K321" s="399" t="s">
        <v>198</v>
      </c>
      <c r="L321" s="399" t="s">
        <v>32</v>
      </c>
      <c r="M321" s="400">
        <v>130353300</v>
      </c>
    </row>
    <row r="322" spans="1:13">
      <c r="A322" s="411" t="s">
        <v>6887</v>
      </c>
      <c r="B322" s="411" t="s">
        <v>1887</v>
      </c>
      <c r="C322" s="411" t="s">
        <v>920</v>
      </c>
      <c r="D322" s="268">
        <v>8028</v>
      </c>
      <c r="E322" s="411" t="s">
        <v>1180</v>
      </c>
      <c r="F322" s="411" t="s">
        <v>298</v>
      </c>
      <c r="G322" s="411" t="s">
        <v>298</v>
      </c>
      <c r="H322" s="411" t="s">
        <v>33</v>
      </c>
      <c r="I322" s="411" t="s">
        <v>776</v>
      </c>
      <c r="J322" s="411" t="s">
        <v>298</v>
      </c>
      <c r="K322" s="411" t="s">
        <v>197</v>
      </c>
      <c r="L322" s="411" t="s">
        <v>218</v>
      </c>
      <c r="M322" s="416">
        <v>131208000</v>
      </c>
    </row>
    <row r="323" spans="1:13">
      <c r="A323" s="399" t="s">
        <v>6885</v>
      </c>
      <c r="B323" s="399" t="s">
        <v>1885</v>
      </c>
      <c r="C323" s="399" t="s">
        <v>920</v>
      </c>
      <c r="D323" s="268">
        <v>8028</v>
      </c>
      <c r="E323" s="399" t="s">
        <v>1180</v>
      </c>
      <c r="F323" s="399" t="s">
        <v>298</v>
      </c>
      <c r="G323" s="399" t="s">
        <v>298</v>
      </c>
      <c r="H323" s="399" t="s">
        <v>33</v>
      </c>
      <c r="I323" s="399" t="s">
        <v>762</v>
      </c>
      <c r="J323" s="399" t="s">
        <v>298</v>
      </c>
      <c r="K323" s="399" t="s">
        <v>197</v>
      </c>
      <c r="L323" s="399" t="s">
        <v>32</v>
      </c>
      <c r="M323" s="400">
        <v>137214000</v>
      </c>
    </row>
    <row r="324" spans="1:13">
      <c r="A324" s="399" t="s">
        <v>6880</v>
      </c>
      <c r="B324" s="399" t="s">
        <v>1886</v>
      </c>
      <c r="C324" s="399" t="s">
        <v>920</v>
      </c>
      <c r="D324" s="268">
        <v>8028</v>
      </c>
      <c r="E324" s="399" t="s">
        <v>1180</v>
      </c>
      <c r="F324" s="399" t="s">
        <v>298</v>
      </c>
      <c r="G324" s="399" t="s">
        <v>298</v>
      </c>
      <c r="H324" s="399" t="s">
        <v>33</v>
      </c>
      <c r="I324" s="399" t="s">
        <v>778</v>
      </c>
      <c r="J324" s="399" t="s">
        <v>298</v>
      </c>
      <c r="K324" s="399" t="s">
        <v>198</v>
      </c>
      <c r="L324" s="399" t="s">
        <v>218</v>
      </c>
      <c r="M324" s="400">
        <v>166019700</v>
      </c>
    </row>
    <row r="325" spans="1:13">
      <c r="A325" s="399" t="s">
        <v>6879</v>
      </c>
      <c r="B325" s="399" t="s">
        <v>1887</v>
      </c>
      <c r="C325" s="399" t="s">
        <v>920</v>
      </c>
      <c r="D325" s="268">
        <v>8028</v>
      </c>
      <c r="E325" s="399" t="s">
        <v>1180</v>
      </c>
      <c r="F325" s="399" t="s">
        <v>298</v>
      </c>
      <c r="G325" s="399" t="s">
        <v>298</v>
      </c>
      <c r="H325" s="399" t="s">
        <v>33</v>
      </c>
      <c r="I325" s="399" t="s">
        <v>778</v>
      </c>
      <c r="J325" s="399" t="s">
        <v>298</v>
      </c>
      <c r="K325" s="399" t="s">
        <v>197</v>
      </c>
      <c r="L325" s="399" t="s">
        <v>218</v>
      </c>
      <c r="M325" s="400">
        <v>174959400</v>
      </c>
    </row>
    <row r="326" spans="1:13">
      <c r="A326" s="399" t="s">
        <v>6878</v>
      </c>
      <c r="B326" s="399" t="s">
        <v>1882</v>
      </c>
      <c r="C326" s="399" t="s">
        <v>920</v>
      </c>
      <c r="D326" s="268">
        <v>8028</v>
      </c>
      <c r="E326" s="399" t="s">
        <v>1180</v>
      </c>
      <c r="F326" s="399" t="s">
        <v>298</v>
      </c>
      <c r="G326" s="399" t="s">
        <v>298</v>
      </c>
      <c r="H326" s="399" t="s">
        <v>33</v>
      </c>
      <c r="I326" s="399" t="s">
        <v>760</v>
      </c>
      <c r="J326" s="399" t="s">
        <v>298</v>
      </c>
      <c r="K326" s="399" t="s">
        <v>198</v>
      </c>
      <c r="L326" s="399" t="s">
        <v>34</v>
      </c>
      <c r="M326" s="400">
        <v>175998900</v>
      </c>
    </row>
    <row r="327" spans="1:13">
      <c r="A327" s="399" t="s">
        <v>6876</v>
      </c>
      <c r="B327" s="399" t="s">
        <v>1883</v>
      </c>
      <c r="C327" s="399" t="s">
        <v>920</v>
      </c>
      <c r="D327" s="268">
        <v>8028</v>
      </c>
      <c r="E327" s="399" t="s">
        <v>1180</v>
      </c>
      <c r="F327" s="399" t="s">
        <v>298</v>
      </c>
      <c r="G327" s="399" t="s">
        <v>298</v>
      </c>
      <c r="H327" s="399" t="s">
        <v>33</v>
      </c>
      <c r="I327" s="399" t="s">
        <v>760</v>
      </c>
      <c r="J327" s="399" t="s">
        <v>298</v>
      </c>
      <c r="K327" s="399" t="s">
        <v>197</v>
      </c>
      <c r="L327" s="399" t="s">
        <v>34</v>
      </c>
      <c r="M327" s="400">
        <v>185238900</v>
      </c>
    </row>
    <row r="328" spans="1:13">
      <c r="A328" s="399" t="s">
        <v>6874</v>
      </c>
      <c r="B328" s="399" t="s">
        <v>1884</v>
      </c>
      <c r="C328" s="399" t="s">
        <v>920</v>
      </c>
      <c r="D328" s="268">
        <v>8028</v>
      </c>
      <c r="E328" s="399" t="s">
        <v>1180</v>
      </c>
      <c r="F328" s="399" t="s">
        <v>298</v>
      </c>
      <c r="G328" s="399" t="s">
        <v>298</v>
      </c>
      <c r="H328" s="399" t="s">
        <v>33</v>
      </c>
      <c r="I328" s="399" t="s">
        <v>781</v>
      </c>
      <c r="J328" s="399" t="s">
        <v>298</v>
      </c>
      <c r="K328" s="399" t="s">
        <v>198</v>
      </c>
      <c r="L328" s="399" t="s">
        <v>32</v>
      </c>
      <c r="M328" s="400">
        <v>195541500</v>
      </c>
    </row>
    <row r="329" spans="1:13">
      <c r="A329" s="399" t="s">
        <v>6872</v>
      </c>
      <c r="B329" s="399" t="s">
        <v>1885</v>
      </c>
      <c r="C329" s="399" t="s">
        <v>920</v>
      </c>
      <c r="D329" s="268">
        <v>8028</v>
      </c>
      <c r="E329" s="399" t="s">
        <v>1180</v>
      </c>
      <c r="F329" s="399" t="s">
        <v>298</v>
      </c>
      <c r="G329" s="399" t="s">
        <v>298</v>
      </c>
      <c r="H329" s="399" t="s">
        <v>33</v>
      </c>
      <c r="I329" s="399" t="s">
        <v>781</v>
      </c>
      <c r="J329" s="399" t="s">
        <v>298</v>
      </c>
      <c r="K329" s="399" t="s">
        <v>197</v>
      </c>
      <c r="L329" s="399" t="s">
        <v>32</v>
      </c>
      <c r="M329" s="400">
        <v>205821000</v>
      </c>
    </row>
    <row r="330" spans="1:13">
      <c r="A330" s="399" t="s">
        <v>6868</v>
      </c>
      <c r="B330" s="399" t="s">
        <v>1882</v>
      </c>
      <c r="C330" s="399" t="s">
        <v>920</v>
      </c>
      <c r="D330" s="268">
        <v>8028</v>
      </c>
      <c r="E330" s="399" t="s">
        <v>1180</v>
      </c>
      <c r="F330" s="399" t="s">
        <v>298</v>
      </c>
      <c r="G330" s="399" t="s">
        <v>298</v>
      </c>
      <c r="H330" s="399" t="s">
        <v>33</v>
      </c>
      <c r="I330" s="399" t="s">
        <v>762</v>
      </c>
      <c r="J330" s="399" t="s">
        <v>298</v>
      </c>
      <c r="K330" s="399" t="s">
        <v>198</v>
      </c>
      <c r="L330" s="399" t="s">
        <v>34</v>
      </c>
      <c r="M330" s="400">
        <v>234626700</v>
      </c>
    </row>
    <row r="331" spans="1:13">
      <c r="A331" s="399" t="s">
        <v>6864</v>
      </c>
      <c r="B331" s="399" t="s">
        <v>1883</v>
      </c>
      <c r="C331" s="399" t="s">
        <v>920</v>
      </c>
      <c r="D331" s="268">
        <v>8028</v>
      </c>
      <c r="E331" s="399" t="s">
        <v>1180</v>
      </c>
      <c r="F331" s="399" t="s">
        <v>298</v>
      </c>
      <c r="G331" s="399" t="s">
        <v>298</v>
      </c>
      <c r="H331" s="399" t="s">
        <v>33</v>
      </c>
      <c r="I331" s="399" t="s">
        <v>762</v>
      </c>
      <c r="J331" s="399" t="s">
        <v>298</v>
      </c>
      <c r="K331" s="399" t="s">
        <v>197</v>
      </c>
      <c r="L331" s="399" t="s">
        <v>34</v>
      </c>
      <c r="M331" s="400">
        <v>246985200</v>
      </c>
    </row>
    <row r="332" spans="1:13">
      <c r="A332" s="399" t="s">
        <v>6860</v>
      </c>
      <c r="B332" s="399" t="s">
        <v>1886</v>
      </c>
      <c r="C332" s="399" t="s">
        <v>920</v>
      </c>
      <c r="D332" s="268">
        <v>8028</v>
      </c>
      <c r="E332" s="399" t="s">
        <v>1180</v>
      </c>
      <c r="F332" s="399" t="s">
        <v>298</v>
      </c>
      <c r="G332" s="399" t="s">
        <v>298</v>
      </c>
      <c r="H332" s="399" t="s">
        <v>33</v>
      </c>
      <c r="I332" s="399" t="s">
        <v>760</v>
      </c>
      <c r="J332" s="399" t="s">
        <v>298</v>
      </c>
      <c r="K332" s="399" t="s">
        <v>198</v>
      </c>
      <c r="L332" s="399" t="s">
        <v>218</v>
      </c>
      <c r="M332" s="400">
        <v>249041100</v>
      </c>
    </row>
    <row r="333" spans="1:13">
      <c r="A333" s="399" t="s">
        <v>6857</v>
      </c>
      <c r="B333" s="399" t="s">
        <v>1887</v>
      </c>
      <c r="C333" s="399" t="s">
        <v>920</v>
      </c>
      <c r="D333" s="268">
        <v>8028</v>
      </c>
      <c r="E333" s="399" t="s">
        <v>1180</v>
      </c>
      <c r="F333" s="399" t="s">
        <v>298</v>
      </c>
      <c r="G333" s="399" t="s">
        <v>298</v>
      </c>
      <c r="H333" s="399" t="s">
        <v>33</v>
      </c>
      <c r="I333" s="399" t="s">
        <v>760</v>
      </c>
      <c r="J333" s="399" t="s">
        <v>298</v>
      </c>
      <c r="K333" s="399" t="s">
        <v>197</v>
      </c>
      <c r="L333" s="399" t="s">
        <v>218</v>
      </c>
      <c r="M333" s="400">
        <v>262439100</v>
      </c>
    </row>
    <row r="334" spans="1:13">
      <c r="A334" s="474" t="s">
        <v>6852</v>
      </c>
      <c r="B334" s="474" t="s">
        <v>1884</v>
      </c>
      <c r="C334" s="474" t="s">
        <v>920</v>
      </c>
      <c r="D334" s="268">
        <v>8028</v>
      </c>
      <c r="E334" s="474" t="s">
        <v>1180</v>
      </c>
      <c r="F334" s="474" t="s">
        <v>298</v>
      </c>
      <c r="G334" s="474" t="s">
        <v>298</v>
      </c>
      <c r="H334" s="474" t="s">
        <v>33</v>
      </c>
      <c r="I334" s="474" t="s">
        <v>764</v>
      </c>
      <c r="J334" s="474" t="s">
        <v>298</v>
      </c>
      <c r="K334" s="474" t="s">
        <v>198</v>
      </c>
      <c r="L334" s="474" t="s">
        <v>32</v>
      </c>
      <c r="M334" s="475">
        <v>325894800</v>
      </c>
    </row>
    <row r="335" spans="1:13">
      <c r="A335" s="474" t="s">
        <v>6851</v>
      </c>
      <c r="B335" s="474" t="s">
        <v>1886</v>
      </c>
      <c r="C335" s="474" t="s">
        <v>920</v>
      </c>
      <c r="D335" s="268">
        <v>8028</v>
      </c>
      <c r="E335" s="474" t="s">
        <v>1180</v>
      </c>
      <c r="F335" s="474" t="s">
        <v>298</v>
      </c>
      <c r="G335" s="474" t="s">
        <v>298</v>
      </c>
      <c r="H335" s="474" t="s">
        <v>33</v>
      </c>
      <c r="I335" s="474" t="s">
        <v>762</v>
      </c>
      <c r="J335" s="474" t="s">
        <v>298</v>
      </c>
      <c r="K335" s="474" t="s">
        <v>198</v>
      </c>
      <c r="L335" s="474" t="s">
        <v>218</v>
      </c>
      <c r="M335" s="475">
        <v>332062500</v>
      </c>
    </row>
    <row r="336" spans="1:13">
      <c r="A336" s="474" t="s">
        <v>6849</v>
      </c>
      <c r="B336" s="474" t="s">
        <v>1885</v>
      </c>
      <c r="C336" s="474" t="s">
        <v>920</v>
      </c>
      <c r="D336" s="268">
        <v>8028</v>
      </c>
      <c r="E336" s="474" t="s">
        <v>1180</v>
      </c>
      <c r="F336" s="474" t="s">
        <v>298</v>
      </c>
      <c r="G336" s="474" t="s">
        <v>298</v>
      </c>
      <c r="H336" s="474" t="s">
        <v>33</v>
      </c>
      <c r="I336" s="474" t="s">
        <v>764</v>
      </c>
      <c r="J336" s="474" t="s">
        <v>298</v>
      </c>
      <c r="K336" s="474" t="s">
        <v>197</v>
      </c>
      <c r="L336" s="474" t="s">
        <v>32</v>
      </c>
      <c r="M336" s="475">
        <v>343035000</v>
      </c>
    </row>
    <row r="337" spans="1:13">
      <c r="A337" s="474" t="s">
        <v>6848</v>
      </c>
      <c r="B337" s="474" t="s">
        <v>1887</v>
      </c>
      <c r="C337" s="474" t="s">
        <v>920</v>
      </c>
      <c r="D337" s="268">
        <v>8028</v>
      </c>
      <c r="E337" s="474" t="s">
        <v>1180</v>
      </c>
      <c r="F337" s="474" t="s">
        <v>298</v>
      </c>
      <c r="G337" s="474" t="s">
        <v>298</v>
      </c>
      <c r="H337" s="474" t="s">
        <v>33</v>
      </c>
      <c r="I337" s="474" t="s">
        <v>762</v>
      </c>
      <c r="J337" s="474" t="s">
        <v>298</v>
      </c>
      <c r="K337" s="474" t="s">
        <v>197</v>
      </c>
      <c r="L337" s="474" t="s">
        <v>218</v>
      </c>
      <c r="M337" s="475">
        <v>349895700</v>
      </c>
    </row>
    <row r="338" spans="1:13">
      <c r="A338" s="474" t="s">
        <v>6846</v>
      </c>
      <c r="B338" s="474" t="s">
        <v>1882</v>
      </c>
      <c r="C338" s="474" t="s">
        <v>920</v>
      </c>
      <c r="D338" s="268">
        <v>8028</v>
      </c>
      <c r="E338" s="474" t="s">
        <v>1180</v>
      </c>
      <c r="F338" s="474" t="s">
        <v>298</v>
      </c>
      <c r="G338" s="474" t="s">
        <v>298</v>
      </c>
      <c r="H338" s="474" t="s">
        <v>33</v>
      </c>
      <c r="I338" s="474" t="s">
        <v>781</v>
      </c>
      <c r="J338" s="474" t="s">
        <v>298</v>
      </c>
      <c r="K338" s="474" t="s">
        <v>198</v>
      </c>
      <c r="L338" s="474" t="s">
        <v>34</v>
      </c>
      <c r="M338" s="475">
        <v>351951600</v>
      </c>
    </row>
    <row r="339" spans="1:13">
      <c r="A339" s="474" t="s">
        <v>6845</v>
      </c>
      <c r="B339" s="474" t="s">
        <v>1883</v>
      </c>
      <c r="C339" s="474" t="s">
        <v>920</v>
      </c>
      <c r="D339" s="268">
        <v>8028</v>
      </c>
      <c r="E339" s="474" t="s">
        <v>1180</v>
      </c>
      <c r="F339" s="474" t="s">
        <v>298</v>
      </c>
      <c r="G339" s="474" t="s">
        <v>298</v>
      </c>
      <c r="H339" s="474" t="s">
        <v>33</v>
      </c>
      <c r="I339" s="474" t="s">
        <v>781</v>
      </c>
      <c r="J339" s="474" t="s">
        <v>298</v>
      </c>
      <c r="K339" s="474" t="s">
        <v>197</v>
      </c>
      <c r="L339" s="474" t="s">
        <v>34</v>
      </c>
      <c r="M339" s="475">
        <v>370477800</v>
      </c>
    </row>
    <row r="340" spans="1:13">
      <c r="A340" s="474" t="s">
        <v>6830</v>
      </c>
      <c r="B340" s="474" t="s">
        <v>1884</v>
      </c>
      <c r="C340" s="474" t="s">
        <v>920</v>
      </c>
      <c r="D340" s="268">
        <v>8028</v>
      </c>
      <c r="E340" s="474" t="s">
        <v>1180</v>
      </c>
      <c r="F340" s="474" t="s">
        <v>298</v>
      </c>
      <c r="G340" s="474" t="s">
        <v>298</v>
      </c>
      <c r="H340" s="474" t="s">
        <v>33</v>
      </c>
      <c r="I340" s="474" t="s">
        <v>651</v>
      </c>
      <c r="J340" s="474" t="s">
        <v>298</v>
      </c>
      <c r="K340" s="474" t="s">
        <v>198</v>
      </c>
      <c r="L340" s="474" t="s">
        <v>32</v>
      </c>
      <c r="M340" s="475">
        <v>488842200</v>
      </c>
    </row>
    <row r="341" spans="1:13">
      <c r="A341" s="474" t="s">
        <v>6829</v>
      </c>
      <c r="B341" s="474" t="s">
        <v>1886</v>
      </c>
      <c r="C341" s="474" t="s">
        <v>920</v>
      </c>
      <c r="D341" s="268">
        <v>8028</v>
      </c>
      <c r="E341" s="474" t="s">
        <v>1180</v>
      </c>
      <c r="F341" s="474" t="s">
        <v>298</v>
      </c>
      <c r="G341" s="474" t="s">
        <v>298</v>
      </c>
      <c r="H341" s="474" t="s">
        <v>33</v>
      </c>
      <c r="I341" s="474" t="s">
        <v>781</v>
      </c>
      <c r="J341" s="474" t="s">
        <v>298</v>
      </c>
      <c r="K341" s="474" t="s">
        <v>198</v>
      </c>
      <c r="L341" s="474" t="s">
        <v>218</v>
      </c>
      <c r="M341" s="475">
        <v>498082200</v>
      </c>
    </row>
    <row r="342" spans="1:13">
      <c r="A342" s="474" t="s">
        <v>6828</v>
      </c>
      <c r="B342" s="474" t="s">
        <v>1885</v>
      </c>
      <c r="C342" s="474" t="s">
        <v>920</v>
      </c>
      <c r="D342" s="268">
        <v>8028</v>
      </c>
      <c r="E342" s="474" t="s">
        <v>1180</v>
      </c>
      <c r="F342" s="474" t="s">
        <v>298</v>
      </c>
      <c r="G342" s="474" t="s">
        <v>298</v>
      </c>
      <c r="H342" s="474" t="s">
        <v>33</v>
      </c>
      <c r="I342" s="474" t="s">
        <v>651</v>
      </c>
      <c r="J342" s="474" t="s">
        <v>298</v>
      </c>
      <c r="K342" s="474" t="s">
        <v>197</v>
      </c>
      <c r="L342" s="474" t="s">
        <v>32</v>
      </c>
      <c r="M342" s="475">
        <v>514552500</v>
      </c>
    </row>
    <row r="343" spans="1:13">
      <c r="A343" s="474" t="s">
        <v>6827</v>
      </c>
      <c r="B343" s="474" t="s">
        <v>1887</v>
      </c>
      <c r="C343" s="474" t="s">
        <v>920</v>
      </c>
      <c r="D343" s="268">
        <v>8028</v>
      </c>
      <c r="E343" s="474" t="s">
        <v>1180</v>
      </c>
      <c r="F343" s="474" t="s">
        <v>298</v>
      </c>
      <c r="G343" s="474" t="s">
        <v>298</v>
      </c>
      <c r="H343" s="474" t="s">
        <v>33</v>
      </c>
      <c r="I343" s="474" t="s">
        <v>781</v>
      </c>
      <c r="J343" s="474" t="s">
        <v>298</v>
      </c>
      <c r="K343" s="474" t="s">
        <v>197</v>
      </c>
      <c r="L343" s="474" t="s">
        <v>218</v>
      </c>
      <c r="M343" s="475">
        <v>524855100</v>
      </c>
    </row>
    <row r="344" spans="1:13">
      <c r="A344" s="474" t="s">
        <v>6822</v>
      </c>
      <c r="B344" s="474" t="s">
        <v>1882</v>
      </c>
      <c r="C344" s="474" t="s">
        <v>920</v>
      </c>
      <c r="D344" s="268">
        <v>8028</v>
      </c>
      <c r="E344" s="474" t="s">
        <v>1180</v>
      </c>
      <c r="F344" s="474" t="s">
        <v>298</v>
      </c>
      <c r="G344" s="474" t="s">
        <v>298</v>
      </c>
      <c r="H344" s="474" t="s">
        <v>33</v>
      </c>
      <c r="I344" s="474" t="s">
        <v>764</v>
      </c>
      <c r="J344" s="474" t="s">
        <v>298</v>
      </c>
      <c r="K344" s="474" t="s">
        <v>198</v>
      </c>
      <c r="L344" s="474" t="s">
        <v>34</v>
      </c>
      <c r="M344" s="475">
        <v>586601400</v>
      </c>
    </row>
    <row r="345" spans="1:13">
      <c r="A345" s="474" t="s">
        <v>6819</v>
      </c>
      <c r="B345" s="474" t="s">
        <v>1883</v>
      </c>
      <c r="C345" s="474" t="s">
        <v>920</v>
      </c>
      <c r="D345" s="268">
        <v>8028</v>
      </c>
      <c r="E345" s="474" t="s">
        <v>1180</v>
      </c>
      <c r="F345" s="474" t="s">
        <v>298</v>
      </c>
      <c r="G345" s="474" t="s">
        <v>298</v>
      </c>
      <c r="H345" s="474" t="s">
        <v>33</v>
      </c>
      <c r="I345" s="474" t="s">
        <v>764</v>
      </c>
      <c r="J345" s="474" t="s">
        <v>298</v>
      </c>
      <c r="K345" s="474" t="s">
        <v>197</v>
      </c>
      <c r="L345" s="474" t="s">
        <v>34</v>
      </c>
      <c r="M345" s="475">
        <v>617463000</v>
      </c>
    </row>
    <row r="346" spans="1:13">
      <c r="A346" s="474" t="s">
        <v>6798</v>
      </c>
      <c r="B346" s="474" t="s">
        <v>1886</v>
      </c>
      <c r="C346" s="474" t="s">
        <v>920</v>
      </c>
      <c r="D346" s="268">
        <v>8028</v>
      </c>
      <c r="E346" s="474" t="s">
        <v>1180</v>
      </c>
      <c r="F346" s="474" t="s">
        <v>298</v>
      </c>
      <c r="G346" s="474" t="s">
        <v>298</v>
      </c>
      <c r="H346" s="474" t="s">
        <v>33</v>
      </c>
      <c r="I346" s="474" t="s">
        <v>764</v>
      </c>
      <c r="J346" s="474" t="s">
        <v>298</v>
      </c>
      <c r="K346" s="474" t="s">
        <v>198</v>
      </c>
      <c r="L346" s="474" t="s">
        <v>218</v>
      </c>
      <c r="M346" s="475">
        <v>830144700</v>
      </c>
    </row>
    <row r="347" spans="1:13">
      <c r="A347" s="474" t="s">
        <v>6795</v>
      </c>
      <c r="B347" s="474" t="s">
        <v>1887</v>
      </c>
      <c r="C347" s="474" t="s">
        <v>920</v>
      </c>
      <c r="D347" s="268">
        <v>8028</v>
      </c>
      <c r="E347" s="474" t="s">
        <v>1180</v>
      </c>
      <c r="F347" s="474" t="s">
        <v>298</v>
      </c>
      <c r="G347" s="474" t="s">
        <v>298</v>
      </c>
      <c r="H347" s="474" t="s">
        <v>33</v>
      </c>
      <c r="I347" s="474" t="s">
        <v>764</v>
      </c>
      <c r="J347" s="474" t="s">
        <v>298</v>
      </c>
      <c r="K347" s="474" t="s">
        <v>197</v>
      </c>
      <c r="L347" s="474" t="s">
        <v>218</v>
      </c>
      <c r="M347" s="475">
        <v>874750800</v>
      </c>
    </row>
    <row r="348" spans="1:13">
      <c r="A348" s="474" t="s">
        <v>6794</v>
      </c>
      <c r="B348" s="474" t="s">
        <v>1882</v>
      </c>
      <c r="C348" s="474" t="s">
        <v>920</v>
      </c>
      <c r="D348" s="268">
        <v>8028</v>
      </c>
      <c r="E348" s="474" t="s">
        <v>1180</v>
      </c>
      <c r="F348" s="474" t="s">
        <v>298</v>
      </c>
      <c r="G348" s="474" t="s">
        <v>298</v>
      </c>
      <c r="H348" s="474" t="s">
        <v>33</v>
      </c>
      <c r="I348" s="474" t="s">
        <v>651</v>
      </c>
      <c r="J348" s="474" t="s">
        <v>298</v>
      </c>
      <c r="K348" s="474" t="s">
        <v>198</v>
      </c>
      <c r="L348" s="474" t="s">
        <v>34</v>
      </c>
      <c r="M348" s="475">
        <v>879902100</v>
      </c>
    </row>
    <row r="349" spans="1:13">
      <c r="A349" s="474" t="s">
        <v>6792</v>
      </c>
      <c r="B349" s="474" t="s">
        <v>1883</v>
      </c>
      <c r="C349" s="474" t="s">
        <v>920</v>
      </c>
      <c r="D349" s="268">
        <v>8028</v>
      </c>
      <c r="E349" s="474" t="s">
        <v>1180</v>
      </c>
      <c r="F349" s="474" t="s">
        <v>298</v>
      </c>
      <c r="G349" s="474" t="s">
        <v>298</v>
      </c>
      <c r="H349" s="474" t="s">
        <v>33</v>
      </c>
      <c r="I349" s="474" t="s">
        <v>651</v>
      </c>
      <c r="J349" s="474" t="s">
        <v>298</v>
      </c>
      <c r="K349" s="474" t="s">
        <v>197</v>
      </c>
      <c r="L349" s="474" t="s">
        <v>34</v>
      </c>
      <c r="M349" s="475">
        <v>926194500</v>
      </c>
    </row>
    <row r="350" spans="1:13">
      <c r="A350" s="474" t="s">
        <v>6770</v>
      </c>
      <c r="B350" s="474" t="s">
        <v>1886</v>
      </c>
      <c r="C350" s="474" t="s">
        <v>920</v>
      </c>
      <c r="D350" s="268">
        <v>8028</v>
      </c>
      <c r="E350" s="474" t="s">
        <v>1180</v>
      </c>
      <c r="F350" s="474" t="s">
        <v>298</v>
      </c>
      <c r="G350" s="474" t="s">
        <v>298</v>
      </c>
      <c r="H350" s="474" t="s">
        <v>33</v>
      </c>
      <c r="I350" s="474" t="s">
        <v>651</v>
      </c>
      <c r="J350" s="474" t="s">
        <v>298</v>
      </c>
      <c r="K350" s="474" t="s">
        <v>198</v>
      </c>
      <c r="L350" s="474" t="s">
        <v>218</v>
      </c>
      <c r="M350" s="475">
        <v>1245228600</v>
      </c>
    </row>
    <row r="351" spans="1:13">
      <c r="A351" s="474" t="s">
        <v>6765</v>
      </c>
      <c r="B351" s="474" t="s">
        <v>1887</v>
      </c>
      <c r="C351" s="474" t="s">
        <v>920</v>
      </c>
      <c r="D351" s="268">
        <v>8028</v>
      </c>
      <c r="E351" s="474" t="s">
        <v>1180</v>
      </c>
      <c r="F351" s="474" t="s">
        <v>298</v>
      </c>
      <c r="G351" s="474" t="s">
        <v>298</v>
      </c>
      <c r="H351" s="474" t="s">
        <v>33</v>
      </c>
      <c r="I351" s="474" t="s">
        <v>651</v>
      </c>
      <c r="J351" s="474" t="s">
        <v>298</v>
      </c>
      <c r="K351" s="474" t="s">
        <v>197</v>
      </c>
      <c r="L351" s="474" t="s">
        <v>218</v>
      </c>
      <c r="M351" s="475">
        <v>1312126200</v>
      </c>
    </row>
    <row r="352" spans="1:13">
      <c r="A352" s="507" t="s">
        <v>6766</v>
      </c>
      <c r="B352" s="507" t="s">
        <v>1872</v>
      </c>
      <c r="C352" s="507" t="s">
        <v>920</v>
      </c>
      <c r="D352" s="514">
        <v>8029</v>
      </c>
      <c r="E352" s="507" t="s">
        <v>1235</v>
      </c>
      <c r="F352" s="507" t="s">
        <v>298</v>
      </c>
      <c r="G352" s="507" t="s">
        <v>298</v>
      </c>
      <c r="H352" s="507" t="s">
        <v>33</v>
      </c>
      <c r="I352" s="507" t="s">
        <v>614</v>
      </c>
      <c r="J352" s="507" t="s">
        <v>298</v>
      </c>
      <c r="K352" s="507" t="s">
        <v>198</v>
      </c>
      <c r="L352" s="507" t="s">
        <v>32</v>
      </c>
      <c r="M352" s="522">
        <v>1274565600</v>
      </c>
    </row>
    <row r="353" spans="1:13">
      <c r="A353" s="507" t="s">
        <v>6763</v>
      </c>
      <c r="B353" s="507" t="s">
        <v>1873</v>
      </c>
      <c r="C353" s="507" t="s">
        <v>920</v>
      </c>
      <c r="D353" s="514">
        <v>8029</v>
      </c>
      <c r="E353" s="507" t="s">
        <v>1235</v>
      </c>
      <c r="F353" s="507" t="s">
        <v>298</v>
      </c>
      <c r="G353" s="507" t="s">
        <v>298</v>
      </c>
      <c r="H353" s="507" t="s">
        <v>33</v>
      </c>
      <c r="I353" s="507" t="s">
        <v>614</v>
      </c>
      <c r="J353" s="507" t="s">
        <v>298</v>
      </c>
      <c r="K353" s="507" t="s">
        <v>197</v>
      </c>
      <c r="L353" s="507" t="s">
        <v>32</v>
      </c>
      <c r="M353" s="522">
        <v>1341648000</v>
      </c>
    </row>
    <row r="354" spans="1:13">
      <c r="A354" s="507" t="s">
        <v>6737</v>
      </c>
      <c r="B354" s="507" t="s">
        <v>1872</v>
      </c>
      <c r="C354" s="507" t="s">
        <v>920</v>
      </c>
      <c r="D354" s="514">
        <v>8029</v>
      </c>
      <c r="E354" s="507" t="s">
        <v>1235</v>
      </c>
      <c r="F354" s="507" t="s">
        <v>298</v>
      </c>
      <c r="G354" s="507" t="s">
        <v>298</v>
      </c>
      <c r="H354" s="507" t="s">
        <v>33</v>
      </c>
      <c r="I354" s="507" t="s">
        <v>758</v>
      </c>
      <c r="J354" s="507" t="s">
        <v>298</v>
      </c>
      <c r="K354" s="507" t="s">
        <v>198</v>
      </c>
      <c r="L354" s="507" t="s">
        <v>32</v>
      </c>
      <c r="M354" s="522">
        <v>1911848400</v>
      </c>
    </row>
    <row r="355" spans="1:13">
      <c r="A355" s="507" t="s">
        <v>6733</v>
      </c>
      <c r="B355" s="507" t="s">
        <v>1873</v>
      </c>
      <c r="C355" s="507" t="s">
        <v>920</v>
      </c>
      <c r="D355" s="514">
        <v>8029</v>
      </c>
      <c r="E355" s="507" t="s">
        <v>1235</v>
      </c>
      <c r="F355" s="507" t="s">
        <v>298</v>
      </c>
      <c r="G355" s="507" t="s">
        <v>298</v>
      </c>
      <c r="H355" s="507" t="s">
        <v>33</v>
      </c>
      <c r="I355" s="507" t="s">
        <v>758</v>
      </c>
      <c r="J355" s="507" t="s">
        <v>298</v>
      </c>
      <c r="K355" s="507" t="s">
        <v>197</v>
      </c>
      <c r="L355" s="507" t="s">
        <v>32</v>
      </c>
      <c r="M355" s="522">
        <v>2012472000</v>
      </c>
    </row>
    <row r="356" spans="1:13">
      <c r="A356" s="507" t="s">
        <v>6724</v>
      </c>
      <c r="B356" s="507" t="s">
        <v>1872</v>
      </c>
      <c r="C356" s="507" t="s">
        <v>920</v>
      </c>
      <c r="D356" s="514">
        <v>8029</v>
      </c>
      <c r="E356" s="507" t="s">
        <v>1235</v>
      </c>
      <c r="F356" s="507" t="s">
        <v>298</v>
      </c>
      <c r="G356" s="507" t="s">
        <v>298</v>
      </c>
      <c r="H356" s="507" t="s">
        <v>33</v>
      </c>
      <c r="I356" s="507" t="s">
        <v>776</v>
      </c>
      <c r="J356" s="507" t="s">
        <v>298</v>
      </c>
      <c r="K356" s="507" t="s">
        <v>198</v>
      </c>
      <c r="L356" s="507" t="s">
        <v>32</v>
      </c>
      <c r="M356" s="522">
        <v>2230489800</v>
      </c>
    </row>
    <row r="357" spans="1:13">
      <c r="A357" s="507" t="s">
        <v>6720</v>
      </c>
      <c r="B357" s="507" t="s">
        <v>1873</v>
      </c>
      <c r="C357" s="507" t="s">
        <v>920</v>
      </c>
      <c r="D357" s="514">
        <v>8029</v>
      </c>
      <c r="E357" s="507" t="s">
        <v>1235</v>
      </c>
      <c r="F357" s="507" t="s">
        <v>298</v>
      </c>
      <c r="G357" s="507" t="s">
        <v>298</v>
      </c>
      <c r="H357" s="507" t="s">
        <v>33</v>
      </c>
      <c r="I357" s="507" t="s">
        <v>776</v>
      </c>
      <c r="J357" s="507" t="s">
        <v>298</v>
      </c>
      <c r="K357" s="507" t="s">
        <v>197</v>
      </c>
      <c r="L357" s="507" t="s">
        <v>32</v>
      </c>
      <c r="M357" s="522">
        <v>2347884000</v>
      </c>
    </row>
    <row r="358" spans="1:13">
      <c r="A358" s="507" t="s">
        <v>6713</v>
      </c>
      <c r="B358" s="507" t="s">
        <v>1870</v>
      </c>
      <c r="C358" s="507" t="s">
        <v>920</v>
      </c>
      <c r="D358" s="514">
        <v>8029</v>
      </c>
      <c r="E358" s="507" t="s">
        <v>1235</v>
      </c>
      <c r="F358" s="507" t="s">
        <v>298</v>
      </c>
      <c r="G358" s="507" t="s">
        <v>298</v>
      </c>
      <c r="H358" s="507" t="s">
        <v>33</v>
      </c>
      <c r="I358" s="507" t="s">
        <v>614</v>
      </c>
      <c r="J358" s="507" t="s">
        <v>298</v>
      </c>
      <c r="K358" s="507" t="s">
        <v>198</v>
      </c>
      <c r="L358" s="507" t="s">
        <v>34</v>
      </c>
      <c r="M358" s="522">
        <v>2549131200</v>
      </c>
    </row>
    <row r="359" spans="1:13">
      <c r="A359" s="507" t="s">
        <v>6709</v>
      </c>
      <c r="B359" s="507" t="s">
        <v>1871</v>
      </c>
      <c r="C359" s="507" t="s">
        <v>920</v>
      </c>
      <c r="D359" s="514">
        <v>8029</v>
      </c>
      <c r="E359" s="507" t="s">
        <v>1235</v>
      </c>
      <c r="F359" s="507" t="s">
        <v>298</v>
      </c>
      <c r="G359" s="507" t="s">
        <v>298</v>
      </c>
      <c r="H359" s="507" t="s">
        <v>33</v>
      </c>
      <c r="I359" s="507" t="s">
        <v>614</v>
      </c>
      <c r="J359" s="507" t="s">
        <v>298</v>
      </c>
      <c r="K359" s="507" t="s">
        <v>197</v>
      </c>
      <c r="L359" s="507" t="s">
        <v>34</v>
      </c>
      <c r="M359" s="522">
        <v>2683296000</v>
      </c>
    </row>
    <row r="360" spans="1:13">
      <c r="A360" s="507" t="s">
        <v>6706</v>
      </c>
      <c r="B360" s="507" t="s">
        <v>1872</v>
      </c>
      <c r="C360" s="507" t="s">
        <v>920</v>
      </c>
      <c r="D360" s="514">
        <v>8029</v>
      </c>
      <c r="E360" s="507" t="s">
        <v>1235</v>
      </c>
      <c r="F360" s="507" t="s">
        <v>298</v>
      </c>
      <c r="G360" s="507" t="s">
        <v>298</v>
      </c>
      <c r="H360" s="507" t="s">
        <v>33</v>
      </c>
      <c r="I360" s="507" t="s">
        <v>778</v>
      </c>
      <c r="J360" s="507" t="s">
        <v>298</v>
      </c>
      <c r="K360" s="507" t="s">
        <v>198</v>
      </c>
      <c r="L360" s="507" t="s">
        <v>32</v>
      </c>
      <c r="M360" s="522">
        <v>2867772600</v>
      </c>
    </row>
    <row r="361" spans="1:13">
      <c r="A361" s="507" t="s">
        <v>6701</v>
      </c>
      <c r="B361" s="507" t="s">
        <v>1873</v>
      </c>
      <c r="C361" s="507" t="s">
        <v>920</v>
      </c>
      <c r="D361" s="514">
        <v>8029</v>
      </c>
      <c r="E361" s="507" t="s">
        <v>1235</v>
      </c>
      <c r="F361" s="507" t="s">
        <v>298</v>
      </c>
      <c r="G361" s="507" t="s">
        <v>298</v>
      </c>
      <c r="H361" s="507" t="s">
        <v>33</v>
      </c>
      <c r="I361" s="507" t="s">
        <v>778</v>
      </c>
      <c r="J361" s="507" t="s">
        <v>298</v>
      </c>
      <c r="K361" s="507" t="s">
        <v>197</v>
      </c>
      <c r="L361" s="507" t="s">
        <v>32</v>
      </c>
      <c r="M361" s="522">
        <v>3018708000</v>
      </c>
    </row>
    <row r="362" spans="1:13">
      <c r="A362" s="507" t="s">
        <v>6674</v>
      </c>
      <c r="B362" s="507" t="s">
        <v>1874</v>
      </c>
      <c r="C362" s="507" t="s">
        <v>920</v>
      </c>
      <c r="D362" s="514">
        <v>8029</v>
      </c>
      <c r="E362" s="507" t="s">
        <v>1235</v>
      </c>
      <c r="F362" s="507" t="s">
        <v>298</v>
      </c>
      <c r="G362" s="507" t="s">
        <v>298</v>
      </c>
      <c r="H362" s="507" t="s">
        <v>33</v>
      </c>
      <c r="I362" s="507" t="s">
        <v>614</v>
      </c>
      <c r="J362" s="507" t="s">
        <v>298</v>
      </c>
      <c r="K362" s="507" t="s">
        <v>198</v>
      </c>
      <c r="L362" s="507" t="s">
        <v>218</v>
      </c>
      <c r="M362" s="522">
        <v>3823696800</v>
      </c>
    </row>
    <row r="363" spans="1:13">
      <c r="A363" s="507" t="s">
        <v>6675</v>
      </c>
      <c r="B363" s="507" t="s">
        <v>1870</v>
      </c>
      <c r="C363" s="507" t="s">
        <v>920</v>
      </c>
      <c r="D363" s="514">
        <v>8029</v>
      </c>
      <c r="E363" s="507" t="s">
        <v>1235</v>
      </c>
      <c r="F363" s="507" t="s">
        <v>298</v>
      </c>
      <c r="G363" s="507" t="s">
        <v>298</v>
      </c>
      <c r="H363" s="507" t="s">
        <v>33</v>
      </c>
      <c r="I363" s="507" t="s">
        <v>758</v>
      </c>
      <c r="J363" s="507" t="s">
        <v>298</v>
      </c>
      <c r="K363" s="507" t="s">
        <v>198</v>
      </c>
      <c r="L363" s="507" t="s">
        <v>34</v>
      </c>
      <c r="M363" s="522">
        <v>3823696800</v>
      </c>
    </row>
    <row r="364" spans="1:13">
      <c r="A364" s="507" t="s">
        <v>6669</v>
      </c>
      <c r="B364" s="507" t="s">
        <v>1875</v>
      </c>
      <c r="C364" s="507" t="s">
        <v>920</v>
      </c>
      <c r="D364" s="514">
        <v>8029</v>
      </c>
      <c r="E364" s="507" t="s">
        <v>1235</v>
      </c>
      <c r="F364" s="507" t="s">
        <v>298</v>
      </c>
      <c r="G364" s="507" t="s">
        <v>298</v>
      </c>
      <c r="H364" s="507" t="s">
        <v>33</v>
      </c>
      <c r="I364" s="507" t="s">
        <v>614</v>
      </c>
      <c r="J364" s="507" t="s">
        <v>298</v>
      </c>
      <c r="K364" s="507" t="s">
        <v>197</v>
      </c>
      <c r="L364" s="507" t="s">
        <v>218</v>
      </c>
      <c r="M364" s="522">
        <v>4024944000</v>
      </c>
    </row>
    <row r="365" spans="1:13">
      <c r="A365" s="507" t="s">
        <v>6670</v>
      </c>
      <c r="B365" s="507" t="s">
        <v>1871</v>
      </c>
      <c r="C365" s="507" t="s">
        <v>920</v>
      </c>
      <c r="D365" s="514">
        <v>8029</v>
      </c>
      <c r="E365" s="507" t="s">
        <v>1235</v>
      </c>
      <c r="F365" s="507" t="s">
        <v>298</v>
      </c>
      <c r="G365" s="507" t="s">
        <v>298</v>
      </c>
      <c r="H365" s="507" t="s">
        <v>33</v>
      </c>
      <c r="I365" s="507" t="s">
        <v>758</v>
      </c>
      <c r="J365" s="507" t="s">
        <v>298</v>
      </c>
      <c r="K365" s="507" t="s">
        <v>197</v>
      </c>
      <c r="L365" s="507" t="s">
        <v>34</v>
      </c>
      <c r="M365" s="522">
        <v>4024944000</v>
      </c>
    </row>
    <row r="366" spans="1:13">
      <c r="A366" s="507" t="s">
        <v>6656</v>
      </c>
      <c r="B366" s="507" t="s">
        <v>1870</v>
      </c>
      <c r="C366" s="507" t="s">
        <v>920</v>
      </c>
      <c r="D366" s="514">
        <v>8029</v>
      </c>
      <c r="E366" s="507" t="s">
        <v>1235</v>
      </c>
      <c r="F366" s="507" t="s">
        <v>298</v>
      </c>
      <c r="G366" s="507" t="s">
        <v>298</v>
      </c>
      <c r="H366" s="507" t="s">
        <v>33</v>
      </c>
      <c r="I366" s="507" t="s">
        <v>776</v>
      </c>
      <c r="J366" s="507" t="s">
        <v>298</v>
      </c>
      <c r="K366" s="507" t="s">
        <v>198</v>
      </c>
      <c r="L366" s="507" t="s">
        <v>34</v>
      </c>
      <c r="M366" s="522">
        <v>4460979600</v>
      </c>
    </row>
    <row r="367" spans="1:13">
      <c r="A367" s="507" t="s">
        <v>6646</v>
      </c>
      <c r="B367" s="507" t="s">
        <v>1871</v>
      </c>
      <c r="C367" s="507" t="s">
        <v>920</v>
      </c>
      <c r="D367" s="514">
        <v>8029</v>
      </c>
      <c r="E367" s="507" t="s">
        <v>1235</v>
      </c>
      <c r="F367" s="507" t="s">
        <v>298</v>
      </c>
      <c r="G367" s="507" t="s">
        <v>298</v>
      </c>
      <c r="H367" s="507" t="s">
        <v>33</v>
      </c>
      <c r="I367" s="507" t="s">
        <v>776</v>
      </c>
      <c r="J367" s="507" t="s">
        <v>298</v>
      </c>
      <c r="K367" s="507" t="s">
        <v>197</v>
      </c>
      <c r="L367" s="507" t="s">
        <v>34</v>
      </c>
      <c r="M367" s="522">
        <v>4695768000</v>
      </c>
    </row>
    <row r="368" spans="1:13">
      <c r="A368" s="507" t="s">
        <v>6626</v>
      </c>
      <c r="B368" s="507" t="s">
        <v>1874</v>
      </c>
      <c r="C368" s="507" t="s">
        <v>920</v>
      </c>
      <c r="D368" s="514">
        <v>8029</v>
      </c>
      <c r="E368" s="507" t="s">
        <v>1235</v>
      </c>
      <c r="F368" s="507" t="s">
        <v>298</v>
      </c>
      <c r="G368" s="507" t="s">
        <v>298</v>
      </c>
      <c r="H368" s="507" t="s">
        <v>33</v>
      </c>
      <c r="I368" s="507" t="s">
        <v>758</v>
      </c>
      <c r="J368" s="507" t="s">
        <v>298</v>
      </c>
      <c r="K368" s="507" t="s">
        <v>198</v>
      </c>
      <c r="L368" s="507" t="s">
        <v>218</v>
      </c>
      <c r="M368" s="522">
        <v>5735545200</v>
      </c>
    </row>
    <row r="369" spans="1:13">
      <c r="A369" s="507" t="s">
        <v>6627</v>
      </c>
      <c r="B369" s="507" t="s">
        <v>1870</v>
      </c>
      <c r="C369" s="507" t="s">
        <v>920</v>
      </c>
      <c r="D369" s="514">
        <v>8029</v>
      </c>
      <c r="E369" s="507" t="s">
        <v>1235</v>
      </c>
      <c r="F369" s="507" t="s">
        <v>298</v>
      </c>
      <c r="G369" s="507" t="s">
        <v>298</v>
      </c>
      <c r="H369" s="507" t="s">
        <v>33</v>
      </c>
      <c r="I369" s="507" t="s">
        <v>778</v>
      </c>
      <c r="J369" s="507" t="s">
        <v>298</v>
      </c>
      <c r="K369" s="507" t="s">
        <v>198</v>
      </c>
      <c r="L369" s="507" t="s">
        <v>34</v>
      </c>
      <c r="M369" s="522">
        <v>5735545200</v>
      </c>
    </row>
    <row r="370" spans="1:13">
      <c r="A370" s="507" t="s">
        <v>6620</v>
      </c>
      <c r="B370" s="507" t="s">
        <v>1875</v>
      </c>
      <c r="C370" s="507" t="s">
        <v>920</v>
      </c>
      <c r="D370" s="514">
        <v>8029</v>
      </c>
      <c r="E370" s="507" t="s">
        <v>1235</v>
      </c>
      <c r="F370" s="507" t="s">
        <v>298</v>
      </c>
      <c r="G370" s="507" t="s">
        <v>298</v>
      </c>
      <c r="H370" s="507" t="s">
        <v>33</v>
      </c>
      <c r="I370" s="507" t="s">
        <v>758</v>
      </c>
      <c r="J370" s="507" t="s">
        <v>298</v>
      </c>
      <c r="K370" s="507" t="s">
        <v>197</v>
      </c>
      <c r="L370" s="507" t="s">
        <v>218</v>
      </c>
      <c r="M370" s="522">
        <v>6037416000</v>
      </c>
    </row>
    <row r="371" spans="1:13">
      <c r="A371" s="507" t="s">
        <v>6621</v>
      </c>
      <c r="B371" s="507" t="s">
        <v>1871</v>
      </c>
      <c r="C371" s="507" t="s">
        <v>920</v>
      </c>
      <c r="D371" s="514">
        <v>8029</v>
      </c>
      <c r="E371" s="507" t="s">
        <v>1235</v>
      </c>
      <c r="F371" s="507" t="s">
        <v>298</v>
      </c>
      <c r="G371" s="507" t="s">
        <v>298</v>
      </c>
      <c r="H371" s="507" t="s">
        <v>33</v>
      </c>
      <c r="I371" s="507" t="s">
        <v>778</v>
      </c>
      <c r="J371" s="507" t="s">
        <v>298</v>
      </c>
      <c r="K371" s="507" t="s">
        <v>197</v>
      </c>
      <c r="L371" s="507" t="s">
        <v>34</v>
      </c>
      <c r="M371" s="522">
        <v>6037416000</v>
      </c>
    </row>
    <row r="372" spans="1:13">
      <c r="A372" s="507" t="s">
        <v>6609</v>
      </c>
      <c r="B372" s="507" t="s">
        <v>1874</v>
      </c>
      <c r="C372" s="507" t="s">
        <v>920</v>
      </c>
      <c r="D372" s="514">
        <v>8029</v>
      </c>
      <c r="E372" s="507" t="s">
        <v>1235</v>
      </c>
      <c r="F372" s="507" t="s">
        <v>298</v>
      </c>
      <c r="G372" s="507" t="s">
        <v>298</v>
      </c>
      <c r="H372" s="507" t="s">
        <v>33</v>
      </c>
      <c r="I372" s="507" t="s">
        <v>776</v>
      </c>
      <c r="J372" s="507" t="s">
        <v>298</v>
      </c>
      <c r="K372" s="507" t="s">
        <v>198</v>
      </c>
      <c r="L372" s="507" t="s">
        <v>218</v>
      </c>
      <c r="M372" s="522">
        <v>6691469400</v>
      </c>
    </row>
    <row r="373" spans="1:13">
      <c r="A373" s="507" t="s">
        <v>6602</v>
      </c>
      <c r="B373" s="507" t="s">
        <v>1875</v>
      </c>
      <c r="C373" s="507" t="s">
        <v>920</v>
      </c>
      <c r="D373" s="514">
        <v>8029</v>
      </c>
      <c r="E373" s="507" t="s">
        <v>1235</v>
      </c>
      <c r="F373" s="507" t="s">
        <v>298</v>
      </c>
      <c r="G373" s="507" t="s">
        <v>298</v>
      </c>
      <c r="H373" s="507" t="s">
        <v>33</v>
      </c>
      <c r="I373" s="507" t="s">
        <v>776</v>
      </c>
      <c r="J373" s="507" t="s">
        <v>298</v>
      </c>
      <c r="K373" s="507" t="s">
        <v>197</v>
      </c>
      <c r="L373" s="507" t="s">
        <v>218</v>
      </c>
      <c r="M373" s="522">
        <v>7043652000</v>
      </c>
    </row>
    <row r="374" spans="1:13">
      <c r="A374" s="507" t="s">
        <v>6571</v>
      </c>
      <c r="B374" s="507" t="s">
        <v>1874</v>
      </c>
      <c r="C374" s="507" t="s">
        <v>920</v>
      </c>
      <c r="D374" s="514">
        <v>8029</v>
      </c>
      <c r="E374" s="507" t="s">
        <v>1235</v>
      </c>
      <c r="F374" s="507" t="s">
        <v>298</v>
      </c>
      <c r="G374" s="507" t="s">
        <v>298</v>
      </c>
      <c r="H374" s="507" t="s">
        <v>33</v>
      </c>
      <c r="I374" s="507" t="s">
        <v>778</v>
      </c>
      <c r="J374" s="507" t="s">
        <v>298</v>
      </c>
      <c r="K374" s="507" t="s">
        <v>198</v>
      </c>
      <c r="L374" s="507" t="s">
        <v>218</v>
      </c>
      <c r="M374" s="522">
        <v>8603317800</v>
      </c>
    </row>
    <row r="375" spans="1:13">
      <c r="A375" s="507" t="s">
        <v>6569</v>
      </c>
      <c r="B375" s="507" t="s">
        <v>1875</v>
      </c>
      <c r="C375" s="507" t="s">
        <v>920</v>
      </c>
      <c r="D375" s="514">
        <v>8029</v>
      </c>
      <c r="E375" s="507" t="s">
        <v>1235</v>
      </c>
      <c r="F375" s="507" t="s">
        <v>298</v>
      </c>
      <c r="G375" s="507" t="s">
        <v>298</v>
      </c>
      <c r="H375" s="507" t="s">
        <v>33</v>
      </c>
      <c r="I375" s="507" t="s">
        <v>778</v>
      </c>
      <c r="J375" s="507" t="s">
        <v>298</v>
      </c>
      <c r="K375" s="507" t="s">
        <v>197</v>
      </c>
      <c r="L375" s="507" t="s">
        <v>218</v>
      </c>
      <c r="M375" s="522">
        <v>9056124000</v>
      </c>
    </row>
    <row r="376" spans="1:13" ht="12.9">
      <c r="A376" s="490" t="s">
        <v>149</v>
      </c>
      <c r="B376" s="490" t="s">
        <v>149</v>
      </c>
      <c r="C376" s="492" t="s">
        <v>609</v>
      </c>
      <c r="D376" s="511">
        <v>8100</v>
      </c>
      <c r="E376" s="492" t="s">
        <v>609</v>
      </c>
      <c r="F376" s="492" t="s">
        <v>149</v>
      </c>
      <c r="G376" s="492" t="s">
        <v>149</v>
      </c>
      <c r="H376" s="492" t="s">
        <v>149</v>
      </c>
      <c r="I376" s="548" t="s">
        <v>30</v>
      </c>
      <c r="J376" s="492" t="s">
        <v>149</v>
      </c>
      <c r="K376" s="492" t="s">
        <v>149</v>
      </c>
      <c r="L376" s="492" t="s">
        <v>149</v>
      </c>
      <c r="M376" s="408"/>
    </row>
    <row r="377" spans="1:13">
      <c r="A377" s="403" t="s">
        <v>6937</v>
      </c>
      <c r="B377" s="403" t="s">
        <v>1912</v>
      </c>
      <c r="C377" s="403" t="s">
        <v>610</v>
      </c>
      <c r="D377" s="542">
        <v>8101</v>
      </c>
      <c r="E377" s="403" t="s">
        <v>866</v>
      </c>
      <c r="F377" s="403" t="s">
        <v>611</v>
      </c>
      <c r="G377" s="403" t="s">
        <v>298</v>
      </c>
      <c r="H377" s="403" t="s">
        <v>33</v>
      </c>
      <c r="I377" s="403" t="s">
        <v>614</v>
      </c>
      <c r="J377" s="403" t="s">
        <v>877</v>
      </c>
      <c r="K377" s="403" t="s">
        <v>198</v>
      </c>
      <c r="L377" s="403" t="s">
        <v>32</v>
      </c>
      <c r="M377" s="407">
        <v>14044800</v>
      </c>
    </row>
    <row r="378" spans="1:13">
      <c r="A378" s="402" t="s">
        <v>6936</v>
      </c>
      <c r="B378" s="402" t="s">
        <v>1908</v>
      </c>
      <c r="C378" s="402" t="s">
        <v>610</v>
      </c>
      <c r="D378" s="268">
        <v>8102</v>
      </c>
      <c r="E378" s="402" t="s">
        <v>878</v>
      </c>
      <c r="F378" s="402" t="s">
        <v>298</v>
      </c>
      <c r="G378" s="402" t="s">
        <v>298</v>
      </c>
      <c r="H378" s="402" t="s">
        <v>33</v>
      </c>
      <c r="I378" s="402" t="s">
        <v>614</v>
      </c>
      <c r="J378" s="505" t="s">
        <v>654</v>
      </c>
      <c r="K378" s="402" t="s">
        <v>198</v>
      </c>
      <c r="L378" s="402" t="s">
        <v>32</v>
      </c>
      <c r="M378" s="406">
        <v>16839900</v>
      </c>
    </row>
    <row r="379" spans="1:13">
      <c r="A379" s="402" t="s">
        <v>6935</v>
      </c>
      <c r="B379" s="402" t="s">
        <v>1909</v>
      </c>
      <c r="C379" s="402" t="s">
        <v>610</v>
      </c>
      <c r="D379" s="268">
        <v>8102</v>
      </c>
      <c r="E379" s="402" t="s">
        <v>878</v>
      </c>
      <c r="F379" s="402" t="s">
        <v>298</v>
      </c>
      <c r="G379" s="402" t="s">
        <v>298</v>
      </c>
      <c r="H379" s="402" t="s">
        <v>33</v>
      </c>
      <c r="I379" s="402" t="s">
        <v>614</v>
      </c>
      <c r="J379" s="505" t="s">
        <v>654</v>
      </c>
      <c r="K379" s="402" t="s">
        <v>197</v>
      </c>
      <c r="L379" s="402" t="s">
        <v>32</v>
      </c>
      <c r="M379" s="406">
        <v>18734100</v>
      </c>
    </row>
    <row r="380" spans="1:13">
      <c r="A380" s="402" t="s">
        <v>6928</v>
      </c>
      <c r="B380" s="402" t="s">
        <v>1906</v>
      </c>
      <c r="C380" s="402" t="s">
        <v>610</v>
      </c>
      <c r="D380" s="268">
        <v>8102</v>
      </c>
      <c r="E380" s="402" t="s">
        <v>878</v>
      </c>
      <c r="F380" s="402" t="s">
        <v>298</v>
      </c>
      <c r="G380" s="402" t="s">
        <v>298</v>
      </c>
      <c r="H380" s="402" t="s">
        <v>33</v>
      </c>
      <c r="I380" s="402" t="s">
        <v>614</v>
      </c>
      <c r="J380" s="505" t="s">
        <v>654</v>
      </c>
      <c r="K380" s="402" t="s">
        <v>198</v>
      </c>
      <c r="L380" s="402" t="s">
        <v>34</v>
      </c>
      <c r="M380" s="406">
        <v>30330300</v>
      </c>
    </row>
    <row r="381" spans="1:13">
      <c r="A381" s="402" t="s">
        <v>6926</v>
      </c>
      <c r="B381" s="402" t="s">
        <v>1907</v>
      </c>
      <c r="C381" s="402" t="s">
        <v>610</v>
      </c>
      <c r="D381" s="268">
        <v>8102</v>
      </c>
      <c r="E381" s="402" t="s">
        <v>878</v>
      </c>
      <c r="F381" s="402" t="s">
        <v>298</v>
      </c>
      <c r="G381" s="402" t="s">
        <v>298</v>
      </c>
      <c r="H381" s="402" t="s">
        <v>33</v>
      </c>
      <c r="I381" s="402" t="s">
        <v>614</v>
      </c>
      <c r="J381" s="505" t="s">
        <v>654</v>
      </c>
      <c r="K381" s="402" t="s">
        <v>197</v>
      </c>
      <c r="L381" s="402" t="s">
        <v>34</v>
      </c>
      <c r="M381" s="406">
        <v>33726000</v>
      </c>
    </row>
    <row r="382" spans="1:13">
      <c r="A382" s="402" t="s">
        <v>6920</v>
      </c>
      <c r="B382" s="402" t="s">
        <v>1910</v>
      </c>
      <c r="C382" s="402" t="s">
        <v>610</v>
      </c>
      <c r="D382" s="268">
        <v>8102</v>
      </c>
      <c r="E382" s="402" t="s">
        <v>878</v>
      </c>
      <c r="F382" s="402" t="s">
        <v>298</v>
      </c>
      <c r="G382" s="402" t="s">
        <v>298</v>
      </c>
      <c r="H382" s="402" t="s">
        <v>33</v>
      </c>
      <c r="I382" s="402" t="s">
        <v>614</v>
      </c>
      <c r="J382" s="505" t="s">
        <v>654</v>
      </c>
      <c r="K382" s="402" t="s">
        <v>198</v>
      </c>
      <c r="L382" s="402" t="s">
        <v>218</v>
      </c>
      <c r="M382" s="406">
        <v>42966000</v>
      </c>
    </row>
    <row r="383" spans="1:13">
      <c r="A383" s="402" t="s">
        <v>6918</v>
      </c>
      <c r="B383" s="402" t="s">
        <v>1911</v>
      </c>
      <c r="C383" s="402" t="s">
        <v>610</v>
      </c>
      <c r="D383" s="268">
        <v>8102</v>
      </c>
      <c r="E383" s="402" t="s">
        <v>878</v>
      </c>
      <c r="F383" s="402"/>
      <c r="G383" s="402" t="s">
        <v>298</v>
      </c>
      <c r="H383" s="402" t="s">
        <v>33</v>
      </c>
      <c r="I383" s="402" t="s">
        <v>614</v>
      </c>
      <c r="J383" s="505" t="s">
        <v>654</v>
      </c>
      <c r="K383" s="402" t="s">
        <v>197</v>
      </c>
      <c r="L383" s="402" t="s">
        <v>218</v>
      </c>
      <c r="M383" s="406">
        <v>47747700</v>
      </c>
    </row>
    <row r="384" spans="1:13">
      <c r="A384" s="409" t="s">
        <v>149</v>
      </c>
      <c r="B384" s="409" t="s">
        <v>149</v>
      </c>
      <c r="C384" s="409" t="s">
        <v>604</v>
      </c>
      <c r="D384" s="412">
        <v>9000</v>
      </c>
      <c r="E384" s="413" t="s">
        <v>666</v>
      </c>
      <c r="F384" s="409" t="s">
        <v>149</v>
      </c>
      <c r="G384" s="409" t="s">
        <v>149</v>
      </c>
      <c r="H384" s="409" t="s">
        <v>149</v>
      </c>
      <c r="I384" s="548" t="s">
        <v>30</v>
      </c>
      <c r="J384" s="409" t="s">
        <v>149</v>
      </c>
      <c r="K384" s="409" t="s">
        <v>149</v>
      </c>
      <c r="L384" s="409" t="s">
        <v>149</v>
      </c>
      <c r="M384" s="414"/>
    </row>
    <row r="385" spans="1:13">
      <c r="A385" s="451" t="s">
        <v>6815</v>
      </c>
      <c r="B385" s="451" t="s">
        <v>1855</v>
      </c>
      <c r="C385" s="451" t="s">
        <v>920</v>
      </c>
      <c r="D385" s="452">
        <v>9001</v>
      </c>
      <c r="E385" s="451" t="s">
        <v>1215</v>
      </c>
      <c r="F385" s="451" t="s">
        <v>298</v>
      </c>
      <c r="G385" s="451" t="s">
        <v>298</v>
      </c>
      <c r="H385" s="451" t="s">
        <v>33</v>
      </c>
      <c r="I385" s="451" t="s">
        <v>30</v>
      </c>
      <c r="J385" s="451" t="s">
        <v>298</v>
      </c>
      <c r="K385" s="451" t="s">
        <v>887</v>
      </c>
      <c r="L385" s="451" t="s">
        <v>32</v>
      </c>
      <c r="M385" s="453">
        <v>660336600</v>
      </c>
    </row>
    <row r="386" spans="1:13">
      <c r="A386" s="451" t="s">
        <v>6793</v>
      </c>
      <c r="B386" s="451" t="s">
        <v>1853</v>
      </c>
      <c r="C386" s="451" t="s">
        <v>920</v>
      </c>
      <c r="D386" s="452">
        <v>9001</v>
      </c>
      <c r="E386" s="451" t="s">
        <v>1215</v>
      </c>
      <c r="F386" s="451" t="s">
        <v>298</v>
      </c>
      <c r="G386" s="451" t="s">
        <v>298</v>
      </c>
      <c r="H386" s="451" t="s">
        <v>33</v>
      </c>
      <c r="I386" s="451" t="s">
        <v>30</v>
      </c>
      <c r="J386" s="451" t="s">
        <v>298</v>
      </c>
      <c r="K386" s="451" t="s">
        <v>887</v>
      </c>
      <c r="L386" s="451" t="s">
        <v>34</v>
      </c>
      <c r="M386" s="453">
        <v>919772700</v>
      </c>
    </row>
    <row r="387" spans="1:13">
      <c r="A387" s="451" t="s">
        <v>6791</v>
      </c>
      <c r="B387" s="451" t="s">
        <v>1854</v>
      </c>
      <c r="C387" s="451" t="s">
        <v>920</v>
      </c>
      <c r="D387" s="452">
        <v>9001</v>
      </c>
      <c r="E387" s="451" t="s">
        <v>1215</v>
      </c>
      <c r="F387" s="451" t="s">
        <v>298</v>
      </c>
      <c r="G387" s="451" t="s">
        <v>298</v>
      </c>
      <c r="H387" s="451" t="s">
        <v>33</v>
      </c>
      <c r="I387" s="451" t="s">
        <v>30</v>
      </c>
      <c r="J387" s="451" t="s">
        <v>298</v>
      </c>
      <c r="K387" s="451" t="s">
        <v>886</v>
      </c>
      <c r="L387" s="451" t="s">
        <v>32</v>
      </c>
      <c r="M387" s="453">
        <v>943357800</v>
      </c>
    </row>
    <row r="388" spans="1:13">
      <c r="A388" s="451" t="s">
        <v>6784</v>
      </c>
      <c r="B388" s="451" t="s">
        <v>1857</v>
      </c>
      <c r="C388" s="451" t="s">
        <v>920</v>
      </c>
      <c r="D388" s="452">
        <v>9001</v>
      </c>
      <c r="E388" s="451" t="s">
        <v>1215</v>
      </c>
      <c r="F388" s="451" t="s">
        <v>298</v>
      </c>
      <c r="G388" s="451" t="s">
        <v>298</v>
      </c>
      <c r="H388" s="451" t="s">
        <v>33</v>
      </c>
      <c r="I388" s="451" t="s">
        <v>30</v>
      </c>
      <c r="J388" s="451" t="s">
        <v>298</v>
      </c>
      <c r="K388" s="451" t="s">
        <v>887</v>
      </c>
      <c r="L388" s="451" t="s">
        <v>218</v>
      </c>
      <c r="M388" s="453">
        <v>1103718000</v>
      </c>
    </row>
    <row r="389" spans="1:13">
      <c r="A389" s="451" t="s">
        <v>6782</v>
      </c>
      <c r="B389" s="451" t="s">
        <v>1855</v>
      </c>
      <c r="C389" s="451" t="s">
        <v>920</v>
      </c>
      <c r="D389" s="452">
        <v>9001</v>
      </c>
      <c r="E389" s="451" t="s">
        <v>1215</v>
      </c>
      <c r="F389" s="451" t="s">
        <v>298</v>
      </c>
      <c r="G389" s="451" t="s">
        <v>298</v>
      </c>
      <c r="H389" s="451" t="s">
        <v>33</v>
      </c>
      <c r="I389" s="451" t="s">
        <v>932</v>
      </c>
      <c r="J389" s="451" t="s">
        <v>298</v>
      </c>
      <c r="K389" s="451" t="s">
        <v>887</v>
      </c>
      <c r="L389" s="451" t="s">
        <v>32</v>
      </c>
      <c r="M389" s="453">
        <v>1162207200</v>
      </c>
    </row>
    <row r="390" spans="1:13">
      <c r="A390" s="451" t="s">
        <v>6762</v>
      </c>
      <c r="B390" s="451" t="s">
        <v>1852</v>
      </c>
      <c r="C390" s="451" t="s">
        <v>920</v>
      </c>
      <c r="D390" s="452">
        <v>9001</v>
      </c>
      <c r="E390" s="451" t="s">
        <v>1215</v>
      </c>
      <c r="F390" s="451" t="s">
        <v>298</v>
      </c>
      <c r="G390" s="451" t="s">
        <v>298</v>
      </c>
      <c r="H390" s="451" t="s">
        <v>33</v>
      </c>
      <c r="I390" s="451" t="s">
        <v>30</v>
      </c>
      <c r="J390" s="451" t="s">
        <v>298</v>
      </c>
      <c r="K390" s="451" t="s">
        <v>886</v>
      </c>
      <c r="L390" s="451" t="s">
        <v>34</v>
      </c>
      <c r="M390" s="453">
        <v>1415036700</v>
      </c>
    </row>
    <row r="391" spans="1:13">
      <c r="A391" s="451" t="s">
        <v>6756</v>
      </c>
      <c r="B391" s="451" t="s">
        <v>1853</v>
      </c>
      <c r="C391" s="451" t="s">
        <v>920</v>
      </c>
      <c r="D391" s="452">
        <v>9001</v>
      </c>
      <c r="E391" s="451" t="s">
        <v>1215</v>
      </c>
      <c r="F391" s="451" t="s">
        <v>298</v>
      </c>
      <c r="G391" s="451" t="s">
        <v>298</v>
      </c>
      <c r="H391" s="451" t="s">
        <v>33</v>
      </c>
      <c r="I391" s="451" t="s">
        <v>932</v>
      </c>
      <c r="J391" s="451" t="s">
        <v>298</v>
      </c>
      <c r="K391" s="451" t="s">
        <v>887</v>
      </c>
      <c r="L391" s="451" t="s">
        <v>34</v>
      </c>
      <c r="M391" s="453">
        <v>1618801800</v>
      </c>
    </row>
    <row r="392" spans="1:13">
      <c r="A392" s="451" t="s">
        <v>6754</v>
      </c>
      <c r="B392" s="451" t="s">
        <v>1854</v>
      </c>
      <c r="C392" s="451" t="s">
        <v>920</v>
      </c>
      <c r="D392" s="452">
        <v>9001</v>
      </c>
      <c r="E392" s="451" t="s">
        <v>1215</v>
      </c>
      <c r="F392" s="451" t="s">
        <v>298</v>
      </c>
      <c r="G392" s="451" t="s">
        <v>298</v>
      </c>
      <c r="H392" s="451" t="s">
        <v>33</v>
      </c>
      <c r="I392" s="451" t="s">
        <v>932</v>
      </c>
      <c r="J392" s="451" t="s">
        <v>298</v>
      </c>
      <c r="K392" s="451" t="s">
        <v>886</v>
      </c>
      <c r="L392" s="451" t="s">
        <v>32</v>
      </c>
      <c r="M392" s="453">
        <v>1660289400</v>
      </c>
    </row>
    <row r="393" spans="1:13">
      <c r="A393" s="451" t="s">
        <v>6743</v>
      </c>
      <c r="B393" s="451" t="s">
        <v>1856</v>
      </c>
      <c r="C393" s="451" t="s">
        <v>920</v>
      </c>
      <c r="D393" s="452">
        <v>9001</v>
      </c>
      <c r="E393" s="451" t="s">
        <v>1215</v>
      </c>
      <c r="F393" s="451" t="s">
        <v>298</v>
      </c>
      <c r="G393" s="451" t="s">
        <v>298</v>
      </c>
      <c r="H393" s="451" t="s">
        <v>33</v>
      </c>
      <c r="I393" s="451" t="s">
        <v>30</v>
      </c>
      <c r="J393" s="451" t="s">
        <v>298</v>
      </c>
      <c r="K393" s="451" t="s">
        <v>886</v>
      </c>
      <c r="L393" s="451" t="s">
        <v>218</v>
      </c>
      <c r="M393" s="453">
        <v>1839522300</v>
      </c>
    </row>
    <row r="394" spans="1:13">
      <c r="A394" s="451" t="s">
        <v>6736</v>
      </c>
      <c r="B394" s="451" t="s">
        <v>1857</v>
      </c>
      <c r="C394" s="451" t="s">
        <v>920</v>
      </c>
      <c r="D394" s="452">
        <v>9001</v>
      </c>
      <c r="E394" s="451" t="s">
        <v>1215</v>
      </c>
      <c r="F394" s="451" t="s">
        <v>298</v>
      </c>
      <c r="G394" s="451" t="s">
        <v>298</v>
      </c>
      <c r="H394" s="451" t="s">
        <v>33</v>
      </c>
      <c r="I394" s="451" t="s">
        <v>932</v>
      </c>
      <c r="J394" s="451" t="s">
        <v>298</v>
      </c>
      <c r="K394" s="451" t="s">
        <v>887</v>
      </c>
      <c r="L394" s="451" t="s">
        <v>218</v>
      </c>
      <c r="M394" s="453">
        <v>1942548300</v>
      </c>
    </row>
    <row r="395" spans="1:13">
      <c r="A395" s="451" t="s">
        <v>6721</v>
      </c>
      <c r="B395" s="451" t="s">
        <v>1855</v>
      </c>
      <c r="C395" s="451" t="s">
        <v>920</v>
      </c>
      <c r="D395" s="452">
        <v>9001</v>
      </c>
      <c r="E395" s="451" t="s">
        <v>1215</v>
      </c>
      <c r="F395" s="451" t="s">
        <v>298</v>
      </c>
      <c r="G395" s="451" t="s">
        <v>298</v>
      </c>
      <c r="H395" s="451" t="s">
        <v>33</v>
      </c>
      <c r="I395" s="451" t="s">
        <v>930</v>
      </c>
      <c r="J395" s="451" t="s">
        <v>298</v>
      </c>
      <c r="K395" s="451" t="s">
        <v>887</v>
      </c>
      <c r="L395" s="451" t="s">
        <v>32</v>
      </c>
      <c r="M395" s="453">
        <v>2245158300</v>
      </c>
    </row>
    <row r="396" spans="1:13">
      <c r="A396" s="451" t="s">
        <v>6715</v>
      </c>
      <c r="B396" s="451" t="s">
        <v>1852</v>
      </c>
      <c r="C396" s="451" t="s">
        <v>920</v>
      </c>
      <c r="D396" s="452">
        <v>9001</v>
      </c>
      <c r="E396" s="451" t="s">
        <v>1215</v>
      </c>
      <c r="F396" s="451" t="s">
        <v>298</v>
      </c>
      <c r="G396" s="451" t="s">
        <v>298</v>
      </c>
      <c r="H396" s="451" t="s">
        <v>33</v>
      </c>
      <c r="I396" s="451" t="s">
        <v>932</v>
      </c>
      <c r="J396" s="451" t="s">
        <v>298</v>
      </c>
      <c r="K396" s="451" t="s">
        <v>886</v>
      </c>
      <c r="L396" s="451" t="s">
        <v>34</v>
      </c>
      <c r="M396" s="453">
        <v>2490434100</v>
      </c>
    </row>
    <row r="397" spans="1:13">
      <c r="A397" s="451" t="s">
        <v>6698</v>
      </c>
      <c r="B397" s="451" t="s">
        <v>1853</v>
      </c>
      <c r="C397" s="451" t="s">
        <v>920</v>
      </c>
      <c r="D397" s="452">
        <v>9001</v>
      </c>
      <c r="E397" s="451" t="s">
        <v>1215</v>
      </c>
      <c r="F397" s="451" t="s">
        <v>298</v>
      </c>
      <c r="G397" s="451" t="s">
        <v>298</v>
      </c>
      <c r="H397" s="451" t="s">
        <v>33</v>
      </c>
      <c r="I397" s="451" t="s">
        <v>930</v>
      </c>
      <c r="J397" s="451" t="s">
        <v>298</v>
      </c>
      <c r="K397" s="451" t="s">
        <v>887</v>
      </c>
      <c r="L397" s="451" t="s">
        <v>34</v>
      </c>
      <c r="M397" s="453">
        <v>3127208700</v>
      </c>
    </row>
    <row r="398" spans="1:13">
      <c r="A398" s="451" t="s">
        <v>6692</v>
      </c>
      <c r="B398" s="451" t="s">
        <v>1854</v>
      </c>
      <c r="C398" s="451" t="s">
        <v>920</v>
      </c>
      <c r="D398" s="452">
        <v>9001</v>
      </c>
      <c r="E398" s="451" t="s">
        <v>1215</v>
      </c>
      <c r="F398" s="451" t="s">
        <v>298</v>
      </c>
      <c r="G398" s="451" t="s">
        <v>298</v>
      </c>
      <c r="H398" s="451" t="s">
        <v>33</v>
      </c>
      <c r="I398" s="451" t="s">
        <v>930</v>
      </c>
      <c r="J398" s="451" t="s">
        <v>298</v>
      </c>
      <c r="K398" s="451" t="s">
        <v>886</v>
      </c>
      <c r="L398" s="451" t="s">
        <v>32</v>
      </c>
      <c r="M398" s="453">
        <v>3207388800</v>
      </c>
    </row>
    <row r="399" spans="1:13">
      <c r="A399" s="451" t="s">
        <v>6690</v>
      </c>
      <c r="B399" s="451" t="s">
        <v>1856</v>
      </c>
      <c r="C399" s="451" t="s">
        <v>920</v>
      </c>
      <c r="D399" s="452">
        <v>9001</v>
      </c>
      <c r="E399" s="451" t="s">
        <v>1215</v>
      </c>
      <c r="F399" s="451" t="s">
        <v>298</v>
      </c>
      <c r="G399" s="451" t="s">
        <v>298</v>
      </c>
      <c r="H399" s="451" t="s">
        <v>33</v>
      </c>
      <c r="I399" s="451" t="s">
        <v>932</v>
      </c>
      <c r="J399" s="451" t="s">
        <v>298</v>
      </c>
      <c r="K399" s="451" t="s">
        <v>886</v>
      </c>
      <c r="L399" s="451" t="s">
        <v>218</v>
      </c>
      <c r="M399" s="453">
        <v>3237557400</v>
      </c>
    </row>
    <row r="400" spans="1:13">
      <c r="A400" s="451" t="s">
        <v>6688</v>
      </c>
      <c r="B400" s="451" t="s">
        <v>1855</v>
      </c>
      <c r="C400" s="451" t="s">
        <v>920</v>
      </c>
      <c r="D400" s="452">
        <v>9001</v>
      </c>
      <c r="E400" s="451" t="s">
        <v>1215</v>
      </c>
      <c r="F400" s="451" t="s">
        <v>298</v>
      </c>
      <c r="G400" s="451" t="s">
        <v>298</v>
      </c>
      <c r="H400" s="451" t="s">
        <v>33</v>
      </c>
      <c r="I400" s="451" t="s">
        <v>1212</v>
      </c>
      <c r="J400" s="451" t="s">
        <v>298</v>
      </c>
      <c r="K400" s="451" t="s">
        <v>887</v>
      </c>
      <c r="L400" s="451" t="s">
        <v>32</v>
      </c>
      <c r="M400" s="453">
        <v>3301706100</v>
      </c>
    </row>
    <row r="401" spans="1:13">
      <c r="A401" s="451" t="s">
        <v>6677</v>
      </c>
      <c r="B401" s="451" t="s">
        <v>1857</v>
      </c>
      <c r="C401" s="451" t="s">
        <v>920</v>
      </c>
      <c r="D401" s="452">
        <v>9001</v>
      </c>
      <c r="E401" s="451" t="s">
        <v>1215</v>
      </c>
      <c r="F401" s="451" t="s">
        <v>298</v>
      </c>
      <c r="G401" s="451" t="s">
        <v>298</v>
      </c>
      <c r="H401" s="451" t="s">
        <v>33</v>
      </c>
      <c r="I401" s="451" t="s">
        <v>930</v>
      </c>
      <c r="J401" s="451" t="s">
        <v>298</v>
      </c>
      <c r="K401" s="451" t="s">
        <v>887</v>
      </c>
      <c r="L401" s="451" t="s">
        <v>218</v>
      </c>
      <c r="M401" s="453">
        <v>3752618100</v>
      </c>
    </row>
    <row r="402" spans="1:13">
      <c r="A402" s="451" t="s">
        <v>6663</v>
      </c>
      <c r="B402" s="451" t="s">
        <v>1855</v>
      </c>
      <c r="C402" s="451" t="s">
        <v>920</v>
      </c>
      <c r="D402" s="452">
        <v>9001</v>
      </c>
      <c r="E402" s="451" t="s">
        <v>1215</v>
      </c>
      <c r="F402" s="451" t="s">
        <v>298</v>
      </c>
      <c r="G402" s="451" t="s">
        <v>298</v>
      </c>
      <c r="H402" s="451" t="s">
        <v>33</v>
      </c>
      <c r="I402" s="451" t="s">
        <v>1213</v>
      </c>
      <c r="J402" s="451" t="s">
        <v>298</v>
      </c>
      <c r="K402" s="451" t="s">
        <v>887</v>
      </c>
      <c r="L402" s="451" t="s">
        <v>32</v>
      </c>
      <c r="M402" s="453">
        <v>4226191200</v>
      </c>
    </row>
    <row r="403" spans="1:13">
      <c r="A403" s="451" t="s">
        <v>6651</v>
      </c>
      <c r="B403" s="451" t="s">
        <v>1853</v>
      </c>
      <c r="C403" s="451" t="s">
        <v>920</v>
      </c>
      <c r="D403" s="452">
        <v>9001</v>
      </c>
      <c r="E403" s="451" t="s">
        <v>1215</v>
      </c>
      <c r="F403" s="451" t="s">
        <v>298</v>
      </c>
      <c r="G403" s="451" t="s">
        <v>298</v>
      </c>
      <c r="H403" s="451" t="s">
        <v>33</v>
      </c>
      <c r="I403" s="451" t="s">
        <v>1212</v>
      </c>
      <c r="J403" s="451" t="s">
        <v>298</v>
      </c>
      <c r="K403" s="451" t="s">
        <v>887</v>
      </c>
      <c r="L403" s="451" t="s">
        <v>34</v>
      </c>
      <c r="M403" s="453">
        <v>4598840400</v>
      </c>
    </row>
    <row r="404" spans="1:13">
      <c r="A404" s="451" t="s">
        <v>6645</v>
      </c>
      <c r="B404" s="451" t="s">
        <v>1854</v>
      </c>
      <c r="C404" s="451" t="s">
        <v>920</v>
      </c>
      <c r="D404" s="452">
        <v>9001</v>
      </c>
      <c r="E404" s="451" t="s">
        <v>1215</v>
      </c>
      <c r="F404" s="451" t="s">
        <v>298</v>
      </c>
      <c r="G404" s="451" t="s">
        <v>298</v>
      </c>
      <c r="H404" s="451" t="s">
        <v>33</v>
      </c>
      <c r="I404" s="451" t="s">
        <v>1212</v>
      </c>
      <c r="J404" s="451" t="s">
        <v>298</v>
      </c>
      <c r="K404" s="451" t="s">
        <v>886</v>
      </c>
      <c r="L404" s="451" t="s">
        <v>32</v>
      </c>
      <c r="M404" s="453">
        <v>4716742800</v>
      </c>
    </row>
    <row r="405" spans="1:13">
      <c r="A405" s="451" t="s">
        <v>6639</v>
      </c>
      <c r="B405" s="451" t="s">
        <v>1852</v>
      </c>
      <c r="C405" s="451" t="s">
        <v>920</v>
      </c>
      <c r="D405" s="452">
        <v>9001</v>
      </c>
      <c r="E405" s="451" t="s">
        <v>1215</v>
      </c>
      <c r="F405" s="451" t="s">
        <v>298</v>
      </c>
      <c r="G405" s="451" t="s">
        <v>298</v>
      </c>
      <c r="H405" s="451" t="s">
        <v>33</v>
      </c>
      <c r="I405" s="451" t="s">
        <v>930</v>
      </c>
      <c r="J405" s="451" t="s">
        <v>298</v>
      </c>
      <c r="K405" s="451" t="s">
        <v>886</v>
      </c>
      <c r="L405" s="451" t="s">
        <v>34</v>
      </c>
      <c r="M405" s="453">
        <v>4811083200</v>
      </c>
    </row>
    <row r="406" spans="1:13">
      <c r="A406" s="451" t="s">
        <v>6629</v>
      </c>
      <c r="B406" s="451" t="s">
        <v>1857</v>
      </c>
      <c r="C406" s="451" t="s">
        <v>920</v>
      </c>
      <c r="D406" s="452">
        <v>9001</v>
      </c>
      <c r="E406" s="451" t="s">
        <v>1215</v>
      </c>
      <c r="F406" s="451" t="s">
        <v>298</v>
      </c>
      <c r="G406" s="451" t="s">
        <v>298</v>
      </c>
      <c r="H406" s="451" t="s">
        <v>33</v>
      </c>
      <c r="I406" s="451" t="s">
        <v>1212</v>
      </c>
      <c r="J406" s="451" t="s">
        <v>298</v>
      </c>
      <c r="K406" s="451" t="s">
        <v>887</v>
      </c>
      <c r="L406" s="451" t="s">
        <v>218</v>
      </c>
      <c r="M406" s="453">
        <v>5518566900</v>
      </c>
    </row>
    <row r="407" spans="1:13">
      <c r="A407" s="451" t="s">
        <v>6624</v>
      </c>
      <c r="B407" s="451" t="s">
        <v>1853</v>
      </c>
      <c r="C407" s="451" t="s">
        <v>920</v>
      </c>
      <c r="D407" s="452">
        <v>9001</v>
      </c>
      <c r="E407" s="451" t="s">
        <v>1215</v>
      </c>
      <c r="F407" s="451" t="s">
        <v>298</v>
      </c>
      <c r="G407" s="451" t="s">
        <v>298</v>
      </c>
      <c r="H407" s="451" t="s">
        <v>33</v>
      </c>
      <c r="I407" s="451" t="s">
        <v>1213</v>
      </c>
      <c r="J407" s="451" t="s">
        <v>298</v>
      </c>
      <c r="K407" s="451" t="s">
        <v>887</v>
      </c>
      <c r="L407" s="451" t="s">
        <v>34</v>
      </c>
      <c r="M407" s="453">
        <v>5886480600</v>
      </c>
    </row>
    <row r="408" spans="1:13">
      <c r="A408" s="451" t="s">
        <v>6622</v>
      </c>
      <c r="B408" s="451" t="s">
        <v>1855</v>
      </c>
      <c r="C408" s="451" t="s">
        <v>920</v>
      </c>
      <c r="D408" s="452">
        <v>9001</v>
      </c>
      <c r="E408" s="451" t="s">
        <v>1215</v>
      </c>
      <c r="F408" s="451" t="s">
        <v>298</v>
      </c>
      <c r="G408" s="451" t="s">
        <v>298</v>
      </c>
      <c r="H408" s="451" t="s">
        <v>33</v>
      </c>
      <c r="I408" s="451" t="s">
        <v>1214</v>
      </c>
      <c r="J408" s="451" t="s">
        <v>298</v>
      </c>
      <c r="K408" s="451" t="s">
        <v>887</v>
      </c>
      <c r="L408" s="451" t="s">
        <v>32</v>
      </c>
      <c r="M408" s="453">
        <v>6022308600</v>
      </c>
    </row>
    <row r="409" spans="1:13">
      <c r="A409" s="451" t="s">
        <v>6619</v>
      </c>
      <c r="B409" s="451" t="s">
        <v>1854</v>
      </c>
      <c r="C409" s="451" t="s">
        <v>920</v>
      </c>
      <c r="D409" s="452">
        <v>9001</v>
      </c>
      <c r="E409" s="451" t="s">
        <v>1215</v>
      </c>
      <c r="F409" s="451" t="s">
        <v>298</v>
      </c>
      <c r="G409" s="451" t="s">
        <v>298</v>
      </c>
      <c r="H409" s="451" t="s">
        <v>33</v>
      </c>
      <c r="I409" s="451" t="s">
        <v>1213</v>
      </c>
      <c r="J409" s="451" t="s">
        <v>298</v>
      </c>
      <c r="K409" s="451" t="s">
        <v>886</v>
      </c>
      <c r="L409" s="451" t="s">
        <v>32</v>
      </c>
      <c r="M409" s="453">
        <v>6037416000</v>
      </c>
    </row>
    <row r="410" spans="1:13">
      <c r="A410" s="451" t="s">
        <v>6615</v>
      </c>
      <c r="B410" s="451" t="s">
        <v>1856</v>
      </c>
      <c r="C410" s="451" t="s">
        <v>920</v>
      </c>
      <c r="D410" s="452">
        <v>9001</v>
      </c>
      <c r="E410" s="451" t="s">
        <v>1215</v>
      </c>
      <c r="F410" s="451" t="s">
        <v>298</v>
      </c>
      <c r="G410" s="451" t="s">
        <v>298</v>
      </c>
      <c r="H410" s="451" t="s">
        <v>33</v>
      </c>
      <c r="I410" s="451" t="s">
        <v>930</v>
      </c>
      <c r="J410" s="451" t="s">
        <v>298</v>
      </c>
      <c r="K410" s="451" t="s">
        <v>886</v>
      </c>
      <c r="L410" s="451" t="s">
        <v>218</v>
      </c>
      <c r="M410" s="453">
        <v>6254394300</v>
      </c>
    </row>
    <row r="411" spans="1:13">
      <c r="A411" s="451" t="s">
        <v>6601</v>
      </c>
      <c r="B411" s="451" t="s">
        <v>1857</v>
      </c>
      <c r="C411" s="451" t="s">
        <v>920</v>
      </c>
      <c r="D411" s="452">
        <v>9001</v>
      </c>
      <c r="E411" s="451" t="s">
        <v>1215</v>
      </c>
      <c r="F411" s="451" t="s">
        <v>298</v>
      </c>
      <c r="G411" s="451" t="s">
        <v>298</v>
      </c>
      <c r="H411" s="451" t="s">
        <v>33</v>
      </c>
      <c r="I411" s="451" t="s">
        <v>1213</v>
      </c>
      <c r="J411" s="451" t="s">
        <v>298</v>
      </c>
      <c r="K411" s="451" t="s">
        <v>887</v>
      </c>
      <c r="L411" s="451" t="s">
        <v>218</v>
      </c>
      <c r="M411" s="453">
        <v>7063772100</v>
      </c>
    </row>
    <row r="412" spans="1:13">
      <c r="A412" s="451" t="s">
        <v>6600</v>
      </c>
      <c r="B412" s="451" t="s">
        <v>1852</v>
      </c>
      <c r="C412" s="451" t="s">
        <v>920</v>
      </c>
      <c r="D412" s="452">
        <v>9001</v>
      </c>
      <c r="E412" s="451" t="s">
        <v>1215</v>
      </c>
      <c r="F412" s="451" t="s">
        <v>298</v>
      </c>
      <c r="G412" s="451" t="s">
        <v>298</v>
      </c>
      <c r="H412" s="451" t="s">
        <v>33</v>
      </c>
      <c r="I412" s="451" t="s">
        <v>1212</v>
      </c>
      <c r="J412" s="451" t="s">
        <v>298</v>
      </c>
      <c r="K412" s="451" t="s">
        <v>886</v>
      </c>
      <c r="L412" s="451" t="s">
        <v>34</v>
      </c>
      <c r="M412" s="453">
        <v>7075114200</v>
      </c>
    </row>
    <row r="413" spans="1:13">
      <c r="A413" s="451" t="s">
        <v>6581</v>
      </c>
      <c r="B413" s="451" t="s">
        <v>1855</v>
      </c>
      <c r="C413" s="451" t="s">
        <v>920</v>
      </c>
      <c r="D413" s="452">
        <v>9001</v>
      </c>
      <c r="E413" s="451" t="s">
        <v>1215</v>
      </c>
      <c r="F413" s="451" t="s">
        <v>298</v>
      </c>
      <c r="G413" s="451" t="s">
        <v>298</v>
      </c>
      <c r="H413" s="451" t="s">
        <v>33</v>
      </c>
      <c r="I413" s="451" t="s">
        <v>1211</v>
      </c>
      <c r="J413" s="451" t="s">
        <v>298</v>
      </c>
      <c r="K413" s="451" t="s">
        <v>887</v>
      </c>
      <c r="L413" s="451" t="s">
        <v>32</v>
      </c>
      <c r="M413" s="453">
        <v>7924085400</v>
      </c>
    </row>
    <row r="414" spans="1:13">
      <c r="A414" s="451" t="s">
        <v>6575</v>
      </c>
      <c r="B414" s="451" t="s">
        <v>1853</v>
      </c>
      <c r="C414" s="451" t="s">
        <v>920</v>
      </c>
      <c r="D414" s="452">
        <v>9001</v>
      </c>
      <c r="E414" s="451" t="s">
        <v>1215</v>
      </c>
      <c r="F414" s="451" t="s">
        <v>298</v>
      </c>
      <c r="G414" s="451" t="s">
        <v>298</v>
      </c>
      <c r="H414" s="451" t="s">
        <v>33</v>
      </c>
      <c r="I414" s="451" t="s">
        <v>1214</v>
      </c>
      <c r="J414" s="451" t="s">
        <v>298</v>
      </c>
      <c r="K414" s="451" t="s">
        <v>887</v>
      </c>
      <c r="L414" s="451" t="s">
        <v>34</v>
      </c>
      <c r="M414" s="453">
        <v>8388256800</v>
      </c>
    </row>
    <row r="415" spans="1:13">
      <c r="A415" s="451" t="s">
        <v>6570</v>
      </c>
      <c r="B415" s="451" t="s">
        <v>1854</v>
      </c>
      <c r="C415" s="451" t="s">
        <v>920</v>
      </c>
      <c r="D415" s="452">
        <v>9001</v>
      </c>
      <c r="E415" s="451" t="s">
        <v>1215</v>
      </c>
      <c r="F415" s="451" t="s">
        <v>298</v>
      </c>
      <c r="G415" s="451" t="s">
        <v>298</v>
      </c>
      <c r="H415" s="451" t="s">
        <v>33</v>
      </c>
      <c r="I415" s="451" t="s">
        <v>1214</v>
      </c>
      <c r="J415" s="451" t="s">
        <v>298</v>
      </c>
      <c r="K415" s="451" t="s">
        <v>886</v>
      </c>
      <c r="L415" s="451" t="s">
        <v>32</v>
      </c>
      <c r="M415" s="453">
        <v>8603317800</v>
      </c>
    </row>
    <row r="416" spans="1:13">
      <c r="A416" s="451" t="s">
        <v>6568</v>
      </c>
      <c r="B416" s="451" t="s">
        <v>1852</v>
      </c>
      <c r="C416" s="451" t="s">
        <v>920</v>
      </c>
      <c r="D416" s="452">
        <v>9001</v>
      </c>
      <c r="E416" s="451" t="s">
        <v>1215</v>
      </c>
      <c r="F416" s="451" t="s">
        <v>298</v>
      </c>
      <c r="G416" s="451" t="s">
        <v>298</v>
      </c>
      <c r="H416" s="451" t="s">
        <v>33</v>
      </c>
      <c r="I416" s="451" t="s">
        <v>1213</v>
      </c>
      <c r="J416" s="451" t="s">
        <v>298</v>
      </c>
      <c r="K416" s="451" t="s">
        <v>886</v>
      </c>
      <c r="L416" s="451" t="s">
        <v>34</v>
      </c>
      <c r="M416" s="453">
        <v>9056124000</v>
      </c>
    </row>
    <row r="417" spans="1:13">
      <c r="A417" s="451" t="s">
        <v>6564</v>
      </c>
      <c r="B417" s="451" t="s">
        <v>1856</v>
      </c>
      <c r="C417" s="451" t="s">
        <v>920</v>
      </c>
      <c r="D417" s="452">
        <v>9001</v>
      </c>
      <c r="E417" s="451" t="s">
        <v>1215</v>
      </c>
      <c r="F417" s="451" t="s">
        <v>298</v>
      </c>
      <c r="G417" s="451" t="s">
        <v>298</v>
      </c>
      <c r="H417" s="451" t="s">
        <v>33</v>
      </c>
      <c r="I417" s="451" t="s">
        <v>1212</v>
      </c>
      <c r="J417" s="451" t="s">
        <v>298</v>
      </c>
      <c r="K417" s="451" t="s">
        <v>886</v>
      </c>
      <c r="L417" s="451" t="s">
        <v>218</v>
      </c>
      <c r="M417" s="453">
        <v>9197634600</v>
      </c>
    </row>
    <row r="418" spans="1:13">
      <c r="A418" s="451" t="s">
        <v>6561</v>
      </c>
      <c r="B418" s="451" t="s">
        <v>1855</v>
      </c>
      <c r="C418" s="451" t="s">
        <v>920</v>
      </c>
      <c r="D418" s="452">
        <v>9001</v>
      </c>
      <c r="E418" s="451" t="s">
        <v>1215</v>
      </c>
      <c r="F418" s="451" t="s">
        <v>298</v>
      </c>
      <c r="G418" s="451" t="s">
        <v>298</v>
      </c>
      <c r="H418" s="451" t="s">
        <v>33</v>
      </c>
      <c r="I418" s="451" t="s">
        <v>337</v>
      </c>
      <c r="J418" s="451" t="s">
        <v>298</v>
      </c>
      <c r="K418" s="451" t="s">
        <v>887</v>
      </c>
      <c r="L418" s="451" t="s">
        <v>32</v>
      </c>
      <c r="M418" s="453">
        <v>9508907100</v>
      </c>
    </row>
    <row r="419" spans="1:13">
      <c r="A419" s="451" t="s">
        <v>6553</v>
      </c>
      <c r="B419" s="451" t="s">
        <v>1857</v>
      </c>
      <c r="C419" s="451" t="s">
        <v>920</v>
      </c>
      <c r="D419" s="452">
        <v>9001</v>
      </c>
      <c r="E419" s="451" t="s">
        <v>1215</v>
      </c>
      <c r="F419" s="451" t="s">
        <v>298</v>
      </c>
      <c r="G419" s="451" t="s">
        <v>298</v>
      </c>
      <c r="H419" s="451" t="s">
        <v>33</v>
      </c>
      <c r="I419" s="451" t="s">
        <v>1214</v>
      </c>
      <c r="J419" s="451" t="s">
        <v>298</v>
      </c>
      <c r="K419" s="451" t="s">
        <v>887</v>
      </c>
      <c r="L419" s="451" t="s">
        <v>218</v>
      </c>
      <c r="M419" s="453">
        <v>10065871200</v>
      </c>
    </row>
    <row r="420" spans="1:13">
      <c r="A420" s="451" t="s">
        <v>6545</v>
      </c>
      <c r="B420" s="451" t="s">
        <v>1853</v>
      </c>
      <c r="C420" s="451" t="s">
        <v>920</v>
      </c>
      <c r="D420" s="452">
        <v>9001</v>
      </c>
      <c r="E420" s="451" t="s">
        <v>1215</v>
      </c>
      <c r="F420" s="451" t="s">
        <v>298</v>
      </c>
      <c r="G420" s="451" t="s">
        <v>298</v>
      </c>
      <c r="H420" s="451" t="s">
        <v>33</v>
      </c>
      <c r="I420" s="451" t="s">
        <v>1211</v>
      </c>
      <c r="J420" s="451" t="s">
        <v>298</v>
      </c>
      <c r="K420" s="451" t="s">
        <v>887</v>
      </c>
      <c r="L420" s="451" t="s">
        <v>34</v>
      </c>
      <c r="M420" s="453">
        <v>11037156900</v>
      </c>
    </row>
    <row r="421" spans="1:13">
      <c r="A421" s="451" t="s">
        <v>6540</v>
      </c>
      <c r="B421" s="451" t="s">
        <v>1854</v>
      </c>
      <c r="C421" s="451" t="s">
        <v>920</v>
      </c>
      <c r="D421" s="452">
        <v>9001</v>
      </c>
      <c r="E421" s="451" t="s">
        <v>1215</v>
      </c>
      <c r="F421" s="451" t="s">
        <v>298</v>
      </c>
      <c r="G421" s="451" t="s">
        <v>298</v>
      </c>
      <c r="H421" s="451" t="s">
        <v>33</v>
      </c>
      <c r="I421" s="451" t="s">
        <v>1211</v>
      </c>
      <c r="J421" s="451" t="s">
        <v>298</v>
      </c>
      <c r="K421" s="451" t="s">
        <v>886</v>
      </c>
      <c r="L421" s="451" t="s">
        <v>32</v>
      </c>
      <c r="M421" s="453">
        <v>11320155000</v>
      </c>
    </row>
    <row r="422" spans="1:13">
      <c r="A422" s="451" t="s">
        <v>6536</v>
      </c>
      <c r="B422" s="451" t="s">
        <v>1856</v>
      </c>
      <c r="C422" s="451" t="s">
        <v>920</v>
      </c>
      <c r="D422" s="452">
        <v>9001</v>
      </c>
      <c r="E422" s="451" t="s">
        <v>1215</v>
      </c>
      <c r="F422" s="451" t="s">
        <v>298</v>
      </c>
      <c r="G422" s="451" t="s">
        <v>298</v>
      </c>
      <c r="H422" s="451" t="s">
        <v>33</v>
      </c>
      <c r="I422" s="451" t="s">
        <v>1213</v>
      </c>
      <c r="J422" s="451" t="s">
        <v>298</v>
      </c>
      <c r="K422" s="451" t="s">
        <v>886</v>
      </c>
      <c r="L422" s="451" t="s">
        <v>218</v>
      </c>
      <c r="M422" s="453">
        <v>11772961200</v>
      </c>
    </row>
    <row r="423" spans="1:13">
      <c r="A423" s="451" t="s">
        <v>6527</v>
      </c>
      <c r="B423" s="451" t="s">
        <v>1852</v>
      </c>
      <c r="C423" s="451" t="s">
        <v>920</v>
      </c>
      <c r="D423" s="452">
        <v>9001</v>
      </c>
      <c r="E423" s="451" t="s">
        <v>1215</v>
      </c>
      <c r="F423" s="451" t="s">
        <v>298</v>
      </c>
      <c r="G423" s="451" t="s">
        <v>298</v>
      </c>
      <c r="H423" s="451" t="s">
        <v>33</v>
      </c>
      <c r="I423" s="451" t="s">
        <v>1214</v>
      </c>
      <c r="J423" s="451" t="s">
        <v>298</v>
      </c>
      <c r="K423" s="451" t="s">
        <v>886</v>
      </c>
      <c r="L423" s="451" t="s">
        <v>34</v>
      </c>
      <c r="M423" s="453">
        <v>12904999800</v>
      </c>
    </row>
    <row r="424" spans="1:13">
      <c r="A424" s="451" t="s">
        <v>6524</v>
      </c>
      <c r="B424" s="451" t="s">
        <v>1857</v>
      </c>
      <c r="C424" s="451" t="s">
        <v>920</v>
      </c>
      <c r="D424" s="452">
        <v>9001</v>
      </c>
      <c r="E424" s="451" t="s">
        <v>1215</v>
      </c>
      <c r="F424" s="451" t="s">
        <v>298</v>
      </c>
      <c r="G424" s="451" t="s">
        <v>298</v>
      </c>
      <c r="H424" s="451" t="s">
        <v>33</v>
      </c>
      <c r="I424" s="451" t="s">
        <v>1211</v>
      </c>
      <c r="J424" s="451" t="s">
        <v>298</v>
      </c>
      <c r="K424" s="451" t="s">
        <v>887</v>
      </c>
      <c r="L424" s="451" t="s">
        <v>218</v>
      </c>
      <c r="M424" s="453">
        <v>13244546700</v>
      </c>
    </row>
    <row r="425" spans="1:13">
      <c r="A425" s="451" t="s">
        <v>6523</v>
      </c>
      <c r="B425" s="451" t="s">
        <v>1853</v>
      </c>
      <c r="C425" s="451" t="s">
        <v>920</v>
      </c>
      <c r="D425" s="452">
        <v>9001</v>
      </c>
      <c r="E425" s="451" t="s">
        <v>1215</v>
      </c>
      <c r="F425" s="451" t="s">
        <v>298</v>
      </c>
      <c r="G425" s="451" t="s">
        <v>298</v>
      </c>
      <c r="H425" s="451" t="s">
        <v>33</v>
      </c>
      <c r="I425" s="451" t="s">
        <v>337</v>
      </c>
      <c r="J425" s="451" t="s">
        <v>298</v>
      </c>
      <c r="K425" s="451" t="s">
        <v>887</v>
      </c>
      <c r="L425" s="451" t="s">
        <v>34</v>
      </c>
      <c r="M425" s="453">
        <v>13244616000</v>
      </c>
    </row>
    <row r="426" spans="1:13">
      <c r="A426" s="451" t="s">
        <v>6519</v>
      </c>
      <c r="B426" s="451" t="s">
        <v>1854</v>
      </c>
      <c r="C426" s="451" t="s">
        <v>920</v>
      </c>
      <c r="D426" s="452">
        <v>9001</v>
      </c>
      <c r="E426" s="451" t="s">
        <v>1215</v>
      </c>
      <c r="F426" s="451" t="s">
        <v>298</v>
      </c>
      <c r="G426" s="451" t="s">
        <v>298</v>
      </c>
      <c r="H426" s="451" t="s">
        <v>33</v>
      </c>
      <c r="I426" s="451" t="s">
        <v>337</v>
      </c>
      <c r="J426" s="451" t="s">
        <v>298</v>
      </c>
      <c r="K426" s="451" t="s">
        <v>886</v>
      </c>
      <c r="L426" s="451" t="s">
        <v>32</v>
      </c>
      <c r="M426" s="453">
        <v>13584186000</v>
      </c>
    </row>
    <row r="427" spans="1:13">
      <c r="A427" s="451" t="s">
        <v>6499</v>
      </c>
      <c r="B427" s="451" t="s">
        <v>1857</v>
      </c>
      <c r="C427" s="451" t="s">
        <v>920</v>
      </c>
      <c r="D427" s="452">
        <v>9001</v>
      </c>
      <c r="E427" s="451" t="s">
        <v>1215</v>
      </c>
      <c r="F427" s="451" t="s">
        <v>298</v>
      </c>
      <c r="G427" s="451" t="s">
        <v>298</v>
      </c>
      <c r="H427" s="451" t="s">
        <v>33</v>
      </c>
      <c r="I427" s="451" t="s">
        <v>337</v>
      </c>
      <c r="J427" s="451" t="s">
        <v>298</v>
      </c>
      <c r="K427" s="451" t="s">
        <v>887</v>
      </c>
      <c r="L427" s="451" t="s">
        <v>218</v>
      </c>
      <c r="M427" s="453">
        <v>15893469900</v>
      </c>
    </row>
    <row r="428" spans="1:13">
      <c r="A428" s="451" t="s">
        <v>6495</v>
      </c>
      <c r="B428" s="451" t="s">
        <v>1856</v>
      </c>
      <c r="C428" s="451" t="s">
        <v>920</v>
      </c>
      <c r="D428" s="452">
        <v>9001</v>
      </c>
      <c r="E428" s="451" t="s">
        <v>1215</v>
      </c>
      <c r="F428" s="451" t="s">
        <v>298</v>
      </c>
      <c r="G428" s="451" t="s">
        <v>298</v>
      </c>
      <c r="H428" s="451" t="s">
        <v>33</v>
      </c>
      <c r="I428" s="451" t="s">
        <v>1214</v>
      </c>
      <c r="J428" s="451" t="s">
        <v>298</v>
      </c>
      <c r="K428" s="451" t="s">
        <v>886</v>
      </c>
      <c r="L428" s="451" t="s">
        <v>218</v>
      </c>
      <c r="M428" s="453">
        <v>16776467400</v>
      </c>
    </row>
    <row r="429" spans="1:13">
      <c r="A429" s="451" t="s">
        <v>6492</v>
      </c>
      <c r="B429" s="451" t="s">
        <v>1852</v>
      </c>
      <c r="C429" s="451" t="s">
        <v>920</v>
      </c>
      <c r="D429" s="452">
        <v>9001</v>
      </c>
      <c r="E429" s="451" t="s">
        <v>1215</v>
      </c>
      <c r="F429" s="451" t="s">
        <v>298</v>
      </c>
      <c r="G429" s="451" t="s">
        <v>298</v>
      </c>
      <c r="H429" s="451" t="s">
        <v>33</v>
      </c>
      <c r="I429" s="451" t="s">
        <v>1211</v>
      </c>
      <c r="J429" s="451" t="s">
        <v>298</v>
      </c>
      <c r="K429" s="451" t="s">
        <v>886</v>
      </c>
      <c r="L429" s="451" t="s">
        <v>34</v>
      </c>
      <c r="M429" s="453">
        <v>16980255600</v>
      </c>
    </row>
    <row r="430" spans="1:13">
      <c r="A430" s="451" t="s">
        <v>6476</v>
      </c>
      <c r="B430" s="451" t="s">
        <v>1852</v>
      </c>
      <c r="C430" s="451" t="s">
        <v>920</v>
      </c>
      <c r="D430" s="452">
        <v>9001</v>
      </c>
      <c r="E430" s="451" t="s">
        <v>1215</v>
      </c>
      <c r="F430" s="451" t="s">
        <v>298</v>
      </c>
      <c r="G430" s="451" t="s">
        <v>298</v>
      </c>
      <c r="H430" s="451" t="s">
        <v>33</v>
      </c>
      <c r="I430" s="451" t="s">
        <v>337</v>
      </c>
      <c r="J430" s="451" t="s">
        <v>298</v>
      </c>
      <c r="K430" s="451" t="s">
        <v>886</v>
      </c>
      <c r="L430" s="451" t="s">
        <v>34</v>
      </c>
      <c r="M430" s="453">
        <v>20376302100</v>
      </c>
    </row>
    <row r="431" spans="1:13">
      <c r="A431" s="451" t="s">
        <v>6469</v>
      </c>
      <c r="B431" s="451" t="s">
        <v>1856</v>
      </c>
      <c r="C431" s="451" t="s">
        <v>920</v>
      </c>
      <c r="D431" s="452">
        <v>9001</v>
      </c>
      <c r="E431" s="451" t="s">
        <v>1215</v>
      </c>
      <c r="F431" s="451" t="s">
        <v>298</v>
      </c>
      <c r="G431" s="451" t="s">
        <v>298</v>
      </c>
      <c r="H431" s="451" t="s">
        <v>33</v>
      </c>
      <c r="I431" s="451" t="s">
        <v>1211</v>
      </c>
      <c r="J431" s="451" t="s">
        <v>298</v>
      </c>
      <c r="K431" s="451" t="s">
        <v>886</v>
      </c>
      <c r="L431" s="451" t="s">
        <v>218</v>
      </c>
      <c r="M431" s="453">
        <v>22074313800</v>
      </c>
    </row>
    <row r="432" spans="1:13">
      <c r="A432" s="451" t="s">
        <v>6458</v>
      </c>
      <c r="B432" s="451" t="s">
        <v>1856</v>
      </c>
      <c r="C432" s="451" t="s">
        <v>920</v>
      </c>
      <c r="D432" s="452">
        <v>9001</v>
      </c>
      <c r="E432" s="451" t="s">
        <v>1215</v>
      </c>
      <c r="F432" s="451" t="s">
        <v>298</v>
      </c>
      <c r="G432" s="451" t="s">
        <v>298</v>
      </c>
      <c r="H432" s="451" t="s">
        <v>33</v>
      </c>
      <c r="I432" s="451" t="s">
        <v>337</v>
      </c>
      <c r="J432" s="451" t="s">
        <v>298</v>
      </c>
      <c r="K432" s="451" t="s">
        <v>886</v>
      </c>
      <c r="L432" s="451" t="s">
        <v>218</v>
      </c>
      <c r="M432" s="453">
        <v>26489139600</v>
      </c>
    </row>
    <row r="433" spans="1:13">
      <c r="A433" s="451" t="s">
        <v>6759</v>
      </c>
      <c r="B433" s="451" t="s">
        <v>1849</v>
      </c>
      <c r="C433" s="451" t="s">
        <v>920</v>
      </c>
      <c r="D433" s="452">
        <v>9002</v>
      </c>
      <c r="E433" s="451" t="s">
        <v>1210</v>
      </c>
      <c r="F433" s="451" t="s">
        <v>298</v>
      </c>
      <c r="G433" s="451" t="s">
        <v>298</v>
      </c>
      <c r="H433" s="451" t="s">
        <v>33</v>
      </c>
      <c r="I433" s="451" t="s">
        <v>30</v>
      </c>
      <c r="J433" s="451" t="s">
        <v>298</v>
      </c>
      <c r="K433" s="451" t="s">
        <v>887</v>
      </c>
      <c r="L433" s="451" t="s">
        <v>32</v>
      </c>
      <c r="M433" s="453">
        <v>1452735900</v>
      </c>
    </row>
    <row r="434" spans="1:13">
      <c r="A434" s="451" t="s">
        <v>6732</v>
      </c>
      <c r="B434" s="451" t="s">
        <v>1847</v>
      </c>
      <c r="C434" s="451" t="s">
        <v>920</v>
      </c>
      <c r="D434" s="452">
        <v>9002</v>
      </c>
      <c r="E434" s="451" t="s">
        <v>1210</v>
      </c>
      <c r="F434" s="451" t="s">
        <v>298</v>
      </c>
      <c r="G434" s="451" t="s">
        <v>298</v>
      </c>
      <c r="H434" s="451" t="s">
        <v>33</v>
      </c>
      <c r="I434" s="451" t="s">
        <v>30</v>
      </c>
      <c r="J434" s="451" t="s">
        <v>298</v>
      </c>
      <c r="K434" s="451" t="s">
        <v>887</v>
      </c>
      <c r="L434" s="451" t="s">
        <v>34</v>
      </c>
      <c r="M434" s="453">
        <v>2023467600</v>
      </c>
    </row>
    <row r="435" spans="1:13">
      <c r="A435" s="451" t="s">
        <v>6731</v>
      </c>
      <c r="B435" s="451" t="s">
        <v>1848</v>
      </c>
      <c r="C435" s="451" t="s">
        <v>920</v>
      </c>
      <c r="D435" s="452">
        <v>9002</v>
      </c>
      <c r="E435" s="451" t="s">
        <v>1210</v>
      </c>
      <c r="F435" s="451" t="s">
        <v>298</v>
      </c>
      <c r="G435" s="451" t="s">
        <v>298</v>
      </c>
      <c r="H435" s="451" t="s">
        <v>33</v>
      </c>
      <c r="I435" s="451" t="s">
        <v>30</v>
      </c>
      <c r="J435" s="451" t="s">
        <v>298</v>
      </c>
      <c r="K435" s="451" t="s">
        <v>886</v>
      </c>
      <c r="L435" s="451" t="s">
        <v>32</v>
      </c>
      <c r="M435" s="453">
        <v>2075373300</v>
      </c>
    </row>
    <row r="436" spans="1:13">
      <c r="A436" s="451" t="s">
        <v>6718</v>
      </c>
      <c r="B436" s="451" t="s">
        <v>1849</v>
      </c>
      <c r="C436" s="451" t="s">
        <v>920</v>
      </c>
      <c r="D436" s="452">
        <v>9002</v>
      </c>
      <c r="E436" s="451" t="s">
        <v>1210</v>
      </c>
      <c r="F436" s="451" t="s">
        <v>298</v>
      </c>
      <c r="G436" s="451" t="s">
        <v>298</v>
      </c>
      <c r="H436" s="451" t="s">
        <v>33</v>
      </c>
      <c r="I436" s="451" t="s">
        <v>932</v>
      </c>
      <c r="J436" s="451" t="s">
        <v>298</v>
      </c>
      <c r="K436" s="451" t="s">
        <v>887</v>
      </c>
      <c r="L436" s="451" t="s">
        <v>32</v>
      </c>
      <c r="M436" s="453">
        <v>2422127400</v>
      </c>
    </row>
    <row r="437" spans="1:13">
      <c r="A437" s="451" t="s">
        <v>6717</v>
      </c>
      <c r="B437" s="451" t="s">
        <v>1851</v>
      </c>
      <c r="C437" s="451" t="s">
        <v>920</v>
      </c>
      <c r="D437" s="452">
        <v>9002</v>
      </c>
      <c r="E437" s="451" t="s">
        <v>1210</v>
      </c>
      <c r="F437" s="451" t="s">
        <v>298</v>
      </c>
      <c r="G437" s="451" t="s">
        <v>298</v>
      </c>
      <c r="H437" s="451" t="s">
        <v>33</v>
      </c>
      <c r="I437" s="451" t="s">
        <v>30</v>
      </c>
      <c r="J437" s="451" t="s">
        <v>298</v>
      </c>
      <c r="K437" s="451" t="s">
        <v>887</v>
      </c>
      <c r="L437" s="451" t="s">
        <v>218</v>
      </c>
      <c r="M437" s="453">
        <v>2428179600</v>
      </c>
    </row>
    <row r="438" spans="1:13">
      <c r="A438" s="451" t="s">
        <v>6699</v>
      </c>
      <c r="B438" s="451" t="s">
        <v>1846</v>
      </c>
      <c r="C438" s="451" t="s">
        <v>920</v>
      </c>
      <c r="D438" s="452">
        <v>9002</v>
      </c>
      <c r="E438" s="451" t="s">
        <v>1210</v>
      </c>
      <c r="F438" s="451" t="s">
        <v>298</v>
      </c>
      <c r="G438" s="451" t="s">
        <v>298</v>
      </c>
      <c r="H438" s="451" t="s">
        <v>33</v>
      </c>
      <c r="I438" s="451" t="s">
        <v>30</v>
      </c>
      <c r="J438" s="451" t="s">
        <v>298</v>
      </c>
      <c r="K438" s="451" t="s">
        <v>886</v>
      </c>
      <c r="L438" s="451" t="s">
        <v>34</v>
      </c>
      <c r="M438" s="453">
        <v>3113048400</v>
      </c>
    </row>
    <row r="439" spans="1:13">
      <c r="A439" s="451" t="s">
        <v>6684</v>
      </c>
      <c r="B439" s="451" t="s">
        <v>1847</v>
      </c>
      <c r="C439" s="451" t="s">
        <v>920</v>
      </c>
      <c r="D439" s="452">
        <v>9002</v>
      </c>
      <c r="E439" s="451" t="s">
        <v>1210</v>
      </c>
      <c r="F439" s="451" t="s">
        <v>298</v>
      </c>
      <c r="G439" s="451" t="s">
        <v>298</v>
      </c>
      <c r="H439" s="451" t="s">
        <v>33</v>
      </c>
      <c r="I439" s="451" t="s">
        <v>932</v>
      </c>
      <c r="J439" s="451" t="s">
        <v>298</v>
      </c>
      <c r="K439" s="451" t="s">
        <v>887</v>
      </c>
      <c r="L439" s="451" t="s">
        <v>34</v>
      </c>
      <c r="M439" s="453">
        <v>3373685700</v>
      </c>
    </row>
    <row r="440" spans="1:13">
      <c r="A440" s="451" t="s">
        <v>6681</v>
      </c>
      <c r="B440" s="451" t="s">
        <v>1848</v>
      </c>
      <c r="C440" s="451" t="s">
        <v>920</v>
      </c>
      <c r="D440" s="452">
        <v>9002</v>
      </c>
      <c r="E440" s="451" t="s">
        <v>1210</v>
      </c>
      <c r="F440" s="451" t="s">
        <v>298</v>
      </c>
      <c r="G440" s="451" t="s">
        <v>298</v>
      </c>
      <c r="H440" s="451" t="s">
        <v>33</v>
      </c>
      <c r="I440" s="451" t="s">
        <v>932</v>
      </c>
      <c r="J440" s="451" t="s">
        <v>298</v>
      </c>
      <c r="K440" s="451" t="s">
        <v>886</v>
      </c>
      <c r="L440" s="451" t="s">
        <v>32</v>
      </c>
      <c r="M440" s="453">
        <v>3460172100</v>
      </c>
    </row>
    <row r="441" spans="1:13">
      <c r="A441" s="451" t="s">
        <v>6668</v>
      </c>
      <c r="B441" s="451" t="s">
        <v>1850</v>
      </c>
      <c r="C441" s="451" t="s">
        <v>920</v>
      </c>
      <c r="D441" s="452">
        <v>9002</v>
      </c>
      <c r="E441" s="451" t="s">
        <v>1210</v>
      </c>
      <c r="F441" s="451" t="s">
        <v>298</v>
      </c>
      <c r="G441" s="451" t="s">
        <v>298</v>
      </c>
      <c r="H441" s="451" t="s">
        <v>33</v>
      </c>
      <c r="I441" s="451" t="s">
        <v>30</v>
      </c>
      <c r="J441" s="451" t="s">
        <v>298</v>
      </c>
      <c r="K441" s="451" t="s">
        <v>886</v>
      </c>
      <c r="L441" s="451" t="s">
        <v>218</v>
      </c>
      <c r="M441" s="453">
        <v>4046958300</v>
      </c>
    </row>
    <row r="442" spans="1:13">
      <c r="A442" s="451" t="s">
        <v>6667</v>
      </c>
      <c r="B442" s="451" t="s">
        <v>1851</v>
      </c>
      <c r="C442" s="451" t="s">
        <v>920</v>
      </c>
      <c r="D442" s="452">
        <v>9002</v>
      </c>
      <c r="E442" s="451" t="s">
        <v>1210</v>
      </c>
      <c r="F442" s="451" t="s">
        <v>298</v>
      </c>
      <c r="G442" s="451" t="s">
        <v>298</v>
      </c>
      <c r="H442" s="451" t="s">
        <v>33</v>
      </c>
      <c r="I442" s="451" t="s">
        <v>932</v>
      </c>
      <c r="J442" s="451" t="s">
        <v>298</v>
      </c>
      <c r="K442" s="451" t="s">
        <v>887</v>
      </c>
      <c r="L442" s="451" t="s">
        <v>218</v>
      </c>
      <c r="M442" s="453">
        <v>4048413600</v>
      </c>
    </row>
    <row r="443" spans="1:13">
      <c r="A443" s="451" t="s">
        <v>6660</v>
      </c>
      <c r="B443" s="451" t="s">
        <v>1849</v>
      </c>
      <c r="C443" s="451" t="s">
        <v>920</v>
      </c>
      <c r="D443" s="452">
        <v>9002</v>
      </c>
      <c r="E443" s="451" t="s">
        <v>1210</v>
      </c>
      <c r="F443" s="451" t="s">
        <v>298</v>
      </c>
      <c r="G443" s="451" t="s">
        <v>298</v>
      </c>
      <c r="H443" s="451" t="s">
        <v>33</v>
      </c>
      <c r="I443" s="451" t="s">
        <v>930</v>
      </c>
      <c r="J443" s="451" t="s">
        <v>298</v>
      </c>
      <c r="K443" s="451" t="s">
        <v>887</v>
      </c>
      <c r="L443" s="451" t="s">
        <v>32</v>
      </c>
      <c r="M443" s="453">
        <v>4424296800</v>
      </c>
    </row>
    <row r="444" spans="1:13">
      <c r="A444" s="451" t="s">
        <v>6634</v>
      </c>
      <c r="B444" s="451" t="s">
        <v>1846</v>
      </c>
      <c r="C444" s="451" t="s">
        <v>920</v>
      </c>
      <c r="D444" s="452">
        <v>9002</v>
      </c>
      <c r="E444" s="451" t="s">
        <v>1210</v>
      </c>
      <c r="F444" s="451" t="s">
        <v>298</v>
      </c>
      <c r="G444" s="451" t="s">
        <v>298</v>
      </c>
      <c r="H444" s="451" t="s">
        <v>33</v>
      </c>
      <c r="I444" s="451" t="s">
        <v>932</v>
      </c>
      <c r="J444" s="451" t="s">
        <v>298</v>
      </c>
      <c r="K444" s="451" t="s">
        <v>886</v>
      </c>
      <c r="L444" s="451" t="s">
        <v>34</v>
      </c>
      <c r="M444" s="453">
        <v>5190292800</v>
      </c>
    </row>
    <row r="445" spans="1:13">
      <c r="A445" s="451" t="s">
        <v>6617</v>
      </c>
      <c r="B445" s="451" t="s">
        <v>1847</v>
      </c>
      <c r="C445" s="451" t="s">
        <v>920</v>
      </c>
      <c r="D445" s="452">
        <v>9002</v>
      </c>
      <c r="E445" s="451" t="s">
        <v>1210</v>
      </c>
      <c r="F445" s="451" t="s">
        <v>298</v>
      </c>
      <c r="G445" s="451" t="s">
        <v>298</v>
      </c>
      <c r="H445" s="451" t="s">
        <v>33</v>
      </c>
      <c r="I445" s="451" t="s">
        <v>930</v>
      </c>
      <c r="J445" s="451" t="s">
        <v>298</v>
      </c>
      <c r="K445" s="451" t="s">
        <v>887</v>
      </c>
      <c r="L445" s="451" t="s">
        <v>34</v>
      </c>
      <c r="M445" s="453">
        <v>6162410100</v>
      </c>
    </row>
    <row r="446" spans="1:13">
      <c r="A446" s="451" t="s">
        <v>6614</v>
      </c>
      <c r="B446" s="451" t="s">
        <v>1848</v>
      </c>
      <c r="C446" s="451" t="s">
        <v>920</v>
      </c>
      <c r="D446" s="452">
        <v>9002</v>
      </c>
      <c r="E446" s="451" t="s">
        <v>1210</v>
      </c>
      <c r="F446" s="451" t="s">
        <v>298</v>
      </c>
      <c r="G446" s="451" t="s">
        <v>298</v>
      </c>
      <c r="H446" s="451" t="s">
        <v>33</v>
      </c>
      <c r="I446" s="451" t="s">
        <v>930</v>
      </c>
      <c r="J446" s="451" t="s">
        <v>298</v>
      </c>
      <c r="K446" s="451" t="s">
        <v>886</v>
      </c>
      <c r="L446" s="451" t="s">
        <v>32</v>
      </c>
      <c r="M446" s="453">
        <v>6320437200</v>
      </c>
    </row>
    <row r="447" spans="1:13">
      <c r="A447" s="451" t="s">
        <v>6610</v>
      </c>
      <c r="B447" s="451" t="s">
        <v>1849</v>
      </c>
      <c r="C447" s="451" t="s">
        <v>920</v>
      </c>
      <c r="D447" s="452">
        <v>9002</v>
      </c>
      <c r="E447" s="451" t="s">
        <v>1210</v>
      </c>
      <c r="F447" s="451" t="s">
        <v>298</v>
      </c>
      <c r="G447" s="451" t="s">
        <v>298</v>
      </c>
      <c r="H447" s="451" t="s">
        <v>33</v>
      </c>
      <c r="I447" s="451" t="s">
        <v>1212</v>
      </c>
      <c r="J447" s="451" t="s">
        <v>298</v>
      </c>
      <c r="K447" s="451" t="s">
        <v>887</v>
      </c>
      <c r="L447" s="451" t="s">
        <v>32</v>
      </c>
      <c r="M447" s="453">
        <v>6550582500</v>
      </c>
    </row>
    <row r="448" spans="1:13">
      <c r="A448" s="451" t="s">
        <v>6606</v>
      </c>
      <c r="B448" s="451" t="s">
        <v>1850</v>
      </c>
      <c r="C448" s="451" t="s">
        <v>920</v>
      </c>
      <c r="D448" s="452">
        <v>9002</v>
      </c>
      <c r="E448" s="451" t="s">
        <v>1210</v>
      </c>
      <c r="F448" s="451" t="s">
        <v>298</v>
      </c>
      <c r="G448" s="451" t="s">
        <v>298</v>
      </c>
      <c r="H448" s="451" t="s">
        <v>33</v>
      </c>
      <c r="I448" s="451" t="s">
        <v>932</v>
      </c>
      <c r="J448" s="451" t="s">
        <v>298</v>
      </c>
      <c r="K448" s="451" t="s">
        <v>886</v>
      </c>
      <c r="L448" s="451" t="s">
        <v>218</v>
      </c>
      <c r="M448" s="453">
        <v>6747371400</v>
      </c>
    </row>
    <row r="449" spans="1:13">
      <c r="A449" s="451" t="s">
        <v>6593</v>
      </c>
      <c r="B449" s="451" t="s">
        <v>1851</v>
      </c>
      <c r="C449" s="451" t="s">
        <v>920</v>
      </c>
      <c r="D449" s="452">
        <v>9002</v>
      </c>
      <c r="E449" s="451" t="s">
        <v>1210</v>
      </c>
      <c r="F449" s="451" t="s">
        <v>298</v>
      </c>
      <c r="G449" s="451" t="s">
        <v>298</v>
      </c>
      <c r="H449" s="451" t="s">
        <v>33</v>
      </c>
      <c r="I449" s="451" t="s">
        <v>930</v>
      </c>
      <c r="J449" s="451" t="s">
        <v>298</v>
      </c>
      <c r="K449" s="451" t="s">
        <v>887</v>
      </c>
      <c r="L449" s="451" t="s">
        <v>218</v>
      </c>
      <c r="M449" s="453">
        <v>7394887500</v>
      </c>
    </row>
    <row r="450" spans="1:13">
      <c r="A450" s="451" t="s">
        <v>6583</v>
      </c>
      <c r="B450" s="451" t="s">
        <v>1849</v>
      </c>
      <c r="C450" s="451" t="s">
        <v>920</v>
      </c>
      <c r="D450" s="452">
        <v>9002</v>
      </c>
      <c r="E450" s="451" t="s">
        <v>1210</v>
      </c>
      <c r="F450" s="451" t="s">
        <v>298</v>
      </c>
      <c r="G450" s="451" t="s">
        <v>298</v>
      </c>
      <c r="H450" s="451" t="s">
        <v>33</v>
      </c>
      <c r="I450" s="451" t="s">
        <v>1213</v>
      </c>
      <c r="J450" s="451" t="s">
        <v>298</v>
      </c>
      <c r="K450" s="451" t="s">
        <v>887</v>
      </c>
      <c r="L450" s="451" t="s">
        <v>32</v>
      </c>
      <c r="M450" s="453">
        <v>7871255700</v>
      </c>
    </row>
    <row r="451" spans="1:13">
      <c r="A451" s="451" t="s">
        <v>6567</v>
      </c>
      <c r="B451" s="451" t="s">
        <v>1847</v>
      </c>
      <c r="C451" s="451" t="s">
        <v>920</v>
      </c>
      <c r="D451" s="452">
        <v>9002</v>
      </c>
      <c r="E451" s="451" t="s">
        <v>1210</v>
      </c>
      <c r="F451" s="451" t="s">
        <v>298</v>
      </c>
      <c r="G451" s="451" t="s">
        <v>298</v>
      </c>
      <c r="H451" s="451" t="s">
        <v>33</v>
      </c>
      <c r="I451" s="451" t="s">
        <v>1212</v>
      </c>
      <c r="J451" s="451" t="s">
        <v>298</v>
      </c>
      <c r="K451" s="451" t="s">
        <v>887</v>
      </c>
      <c r="L451" s="451" t="s">
        <v>34</v>
      </c>
      <c r="M451" s="453">
        <v>9124061100</v>
      </c>
    </row>
    <row r="452" spans="1:13">
      <c r="A452" s="451" t="s">
        <v>6563</v>
      </c>
      <c r="B452" s="451" t="s">
        <v>1848</v>
      </c>
      <c r="C452" s="451" t="s">
        <v>920</v>
      </c>
      <c r="D452" s="452">
        <v>9002</v>
      </c>
      <c r="E452" s="451" t="s">
        <v>1210</v>
      </c>
      <c r="F452" s="451" t="s">
        <v>298</v>
      </c>
      <c r="G452" s="451" t="s">
        <v>298</v>
      </c>
      <c r="H452" s="451" t="s">
        <v>33</v>
      </c>
      <c r="I452" s="451" t="s">
        <v>1212</v>
      </c>
      <c r="J452" s="451" t="s">
        <v>298</v>
      </c>
      <c r="K452" s="451" t="s">
        <v>886</v>
      </c>
      <c r="L452" s="451" t="s">
        <v>32</v>
      </c>
      <c r="M452" s="453">
        <v>9357994800</v>
      </c>
    </row>
    <row r="453" spans="1:13">
      <c r="A453" s="451" t="s">
        <v>6562</v>
      </c>
      <c r="B453" s="451" t="s">
        <v>1846</v>
      </c>
      <c r="C453" s="451" t="s">
        <v>920</v>
      </c>
      <c r="D453" s="452">
        <v>9002</v>
      </c>
      <c r="E453" s="451" t="s">
        <v>1210</v>
      </c>
      <c r="F453" s="451" t="s">
        <v>298</v>
      </c>
      <c r="G453" s="451" t="s">
        <v>298</v>
      </c>
      <c r="H453" s="451" t="s">
        <v>33</v>
      </c>
      <c r="I453" s="451" t="s">
        <v>930</v>
      </c>
      <c r="J453" s="451" t="s">
        <v>298</v>
      </c>
      <c r="K453" s="451" t="s">
        <v>886</v>
      </c>
      <c r="L453" s="451" t="s">
        <v>34</v>
      </c>
      <c r="M453" s="453">
        <v>9480655800</v>
      </c>
    </row>
    <row r="454" spans="1:13">
      <c r="A454" s="451" t="s">
        <v>6547</v>
      </c>
      <c r="B454" s="451" t="s">
        <v>1851</v>
      </c>
      <c r="C454" s="451" t="s">
        <v>920</v>
      </c>
      <c r="D454" s="452">
        <v>9002</v>
      </c>
      <c r="E454" s="451" t="s">
        <v>1210</v>
      </c>
      <c r="F454" s="451" t="s">
        <v>298</v>
      </c>
      <c r="G454" s="451" t="s">
        <v>298</v>
      </c>
      <c r="H454" s="451" t="s">
        <v>33</v>
      </c>
      <c r="I454" s="451" t="s">
        <v>1212</v>
      </c>
      <c r="J454" s="451" t="s">
        <v>298</v>
      </c>
      <c r="K454" s="451" t="s">
        <v>887</v>
      </c>
      <c r="L454" s="451" t="s">
        <v>218</v>
      </c>
      <c r="M454" s="453">
        <v>10948845600</v>
      </c>
    </row>
    <row r="455" spans="1:13">
      <c r="A455" s="451" t="s">
        <v>6546</v>
      </c>
      <c r="B455" s="451" t="s">
        <v>1847</v>
      </c>
      <c r="C455" s="451" t="s">
        <v>920</v>
      </c>
      <c r="D455" s="452">
        <v>9002</v>
      </c>
      <c r="E455" s="451" t="s">
        <v>1210</v>
      </c>
      <c r="F455" s="451" t="s">
        <v>298</v>
      </c>
      <c r="G455" s="451" t="s">
        <v>298</v>
      </c>
      <c r="H455" s="451" t="s">
        <v>33</v>
      </c>
      <c r="I455" s="451" t="s">
        <v>1213</v>
      </c>
      <c r="J455" s="451" t="s">
        <v>298</v>
      </c>
      <c r="K455" s="451" t="s">
        <v>887</v>
      </c>
      <c r="L455" s="451" t="s">
        <v>34</v>
      </c>
      <c r="M455" s="453">
        <v>10963583400</v>
      </c>
    </row>
    <row r="456" spans="1:13">
      <c r="A456" s="451" t="s">
        <v>6542</v>
      </c>
      <c r="B456" s="451" t="s">
        <v>1848</v>
      </c>
      <c r="C456" s="451" t="s">
        <v>920</v>
      </c>
      <c r="D456" s="452">
        <v>9002</v>
      </c>
      <c r="E456" s="451" t="s">
        <v>1210</v>
      </c>
      <c r="F456" s="451" t="s">
        <v>298</v>
      </c>
      <c r="G456" s="451" t="s">
        <v>298</v>
      </c>
      <c r="H456" s="451" t="s">
        <v>33</v>
      </c>
      <c r="I456" s="451" t="s">
        <v>1213</v>
      </c>
      <c r="J456" s="451" t="s">
        <v>298</v>
      </c>
      <c r="K456" s="451" t="s">
        <v>886</v>
      </c>
      <c r="L456" s="451" t="s">
        <v>32</v>
      </c>
      <c r="M456" s="453">
        <v>11244687300</v>
      </c>
    </row>
    <row r="457" spans="1:13">
      <c r="A457" s="451" t="s">
        <v>6537</v>
      </c>
      <c r="B457" s="451" t="s">
        <v>1849</v>
      </c>
      <c r="C457" s="451" t="s">
        <v>920</v>
      </c>
      <c r="D457" s="452">
        <v>9002</v>
      </c>
      <c r="E457" s="451" t="s">
        <v>1210</v>
      </c>
      <c r="F457" s="451" t="s">
        <v>298</v>
      </c>
      <c r="G457" s="451" t="s">
        <v>298</v>
      </c>
      <c r="H457" s="451" t="s">
        <v>33</v>
      </c>
      <c r="I457" s="451" t="s">
        <v>1214</v>
      </c>
      <c r="J457" s="451" t="s">
        <v>298</v>
      </c>
      <c r="K457" s="451" t="s">
        <v>887</v>
      </c>
      <c r="L457" s="451" t="s">
        <v>32</v>
      </c>
      <c r="M457" s="453">
        <v>11394837300</v>
      </c>
    </row>
    <row r="458" spans="1:13">
      <c r="A458" s="451" t="s">
        <v>6530</v>
      </c>
      <c r="B458" s="451" t="s">
        <v>1850</v>
      </c>
      <c r="C458" s="451" t="s">
        <v>920</v>
      </c>
      <c r="D458" s="452">
        <v>9002</v>
      </c>
      <c r="E458" s="451" t="s">
        <v>1210</v>
      </c>
      <c r="F458" s="451" t="s">
        <v>298</v>
      </c>
      <c r="G458" s="451" t="s">
        <v>298</v>
      </c>
      <c r="H458" s="451" t="s">
        <v>33</v>
      </c>
      <c r="I458" s="451" t="s">
        <v>930</v>
      </c>
      <c r="J458" s="451" t="s">
        <v>298</v>
      </c>
      <c r="K458" s="451" t="s">
        <v>886</v>
      </c>
      <c r="L458" s="451" t="s">
        <v>218</v>
      </c>
      <c r="M458" s="453">
        <v>12324820200</v>
      </c>
    </row>
    <row r="459" spans="1:13">
      <c r="A459" s="451" t="s">
        <v>6525</v>
      </c>
      <c r="B459" s="451" t="s">
        <v>1851</v>
      </c>
      <c r="C459" s="451" t="s">
        <v>920</v>
      </c>
      <c r="D459" s="452">
        <v>9002</v>
      </c>
      <c r="E459" s="451" t="s">
        <v>1210</v>
      </c>
      <c r="F459" s="451" t="s">
        <v>298</v>
      </c>
      <c r="G459" s="451" t="s">
        <v>298</v>
      </c>
      <c r="H459" s="451" t="s">
        <v>33</v>
      </c>
      <c r="I459" s="451" t="s">
        <v>1213</v>
      </c>
      <c r="J459" s="451" t="s">
        <v>298</v>
      </c>
      <c r="K459" s="451" t="s">
        <v>887</v>
      </c>
      <c r="L459" s="451" t="s">
        <v>218</v>
      </c>
      <c r="M459" s="453">
        <v>13156258500</v>
      </c>
    </row>
    <row r="460" spans="1:13">
      <c r="A460" s="451" t="s">
        <v>6518</v>
      </c>
      <c r="B460" s="451" t="s">
        <v>1849</v>
      </c>
      <c r="C460" s="451" t="s">
        <v>920</v>
      </c>
      <c r="D460" s="452">
        <v>9002</v>
      </c>
      <c r="E460" s="451" t="s">
        <v>1210</v>
      </c>
      <c r="F460" s="451" t="s">
        <v>298</v>
      </c>
      <c r="G460" s="451" t="s">
        <v>298</v>
      </c>
      <c r="H460" s="451" t="s">
        <v>33</v>
      </c>
      <c r="I460" s="451" t="s">
        <v>1211</v>
      </c>
      <c r="J460" s="451" t="s">
        <v>298</v>
      </c>
      <c r="K460" s="451" t="s">
        <v>887</v>
      </c>
      <c r="L460" s="451" t="s">
        <v>32</v>
      </c>
      <c r="M460" s="453">
        <v>13787904900</v>
      </c>
    </row>
    <row r="461" spans="1:13">
      <c r="A461" s="451" t="s">
        <v>6515</v>
      </c>
      <c r="B461" s="451" t="s">
        <v>1846</v>
      </c>
      <c r="C461" s="451" t="s">
        <v>920</v>
      </c>
      <c r="D461" s="452">
        <v>9002</v>
      </c>
      <c r="E461" s="451" t="s">
        <v>1210</v>
      </c>
      <c r="F461" s="451" t="s">
        <v>298</v>
      </c>
      <c r="G461" s="451" t="s">
        <v>298</v>
      </c>
      <c r="H461" s="451" t="s">
        <v>33</v>
      </c>
      <c r="I461" s="451" t="s">
        <v>1212</v>
      </c>
      <c r="J461" s="451" t="s">
        <v>298</v>
      </c>
      <c r="K461" s="451" t="s">
        <v>886</v>
      </c>
      <c r="L461" s="451" t="s">
        <v>34</v>
      </c>
      <c r="M461" s="453">
        <v>14037015300</v>
      </c>
    </row>
    <row r="462" spans="1:13">
      <c r="A462" s="451" t="s">
        <v>6500</v>
      </c>
      <c r="B462" s="451" t="s">
        <v>1847</v>
      </c>
      <c r="C462" s="451" t="s">
        <v>920</v>
      </c>
      <c r="D462" s="452">
        <v>9002</v>
      </c>
      <c r="E462" s="451" t="s">
        <v>1210</v>
      </c>
      <c r="F462" s="451" t="s">
        <v>298</v>
      </c>
      <c r="G462" s="451" t="s">
        <v>298</v>
      </c>
      <c r="H462" s="451" t="s">
        <v>33</v>
      </c>
      <c r="I462" s="451" t="s">
        <v>1214</v>
      </c>
      <c r="J462" s="451" t="s">
        <v>298</v>
      </c>
      <c r="K462" s="451" t="s">
        <v>887</v>
      </c>
      <c r="L462" s="451" t="s">
        <v>34</v>
      </c>
      <c r="M462" s="453">
        <v>15871432500</v>
      </c>
    </row>
    <row r="463" spans="1:13">
      <c r="A463" s="451" t="s">
        <v>6497</v>
      </c>
      <c r="B463" s="451" t="s">
        <v>1848</v>
      </c>
      <c r="C463" s="451" t="s">
        <v>920</v>
      </c>
      <c r="D463" s="452">
        <v>9002</v>
      </c>
      <c r="E463" s="451" t="s">
        <v>1210</v>
      </c>
      <c r="F463" s="451" t="s">
        <v>298</v>
      </c>
      <c r="G463" s="451" t="s">
        <v>298</v>
      </c>
      <c r="H463" s="451" t="s">
        <v>33</v>
      </c>
      <c r="I463" s="451" t="s">
        <v>1214</v>
      </c>
      <c r="J463" s="451" t="s">
        <v>298</v>
      </c>
      <c r="K463" s="451" t="s">
        <v>886</v>
      </c>
      <c r="L463" s="451" t="s">
        <v>32</v>
      </c>
      <c r="M463" s="453">
        <v>16278385200</v>
      </c>
    </row>
    <row r="464" spans="1:13">
      <c r="A464" s="451" t="s">
        <v>6496</v>
      </c>
      <c r="B464" s="451" t="s">
        <v>1849</v>
      </c>
      <c r="C464" s="451" t="s">
        <v>920</v>
      </c>
      <c r="D464" s="452">
        <v>9002</v>
      </c>
      <c r="E464" s="451" t="s">
        <v>1210</v>
      </c>
      <c r="F464" s="451" t="s">
        <v>298</v>
      </c>
      <c r="G464" s="451" t="s">
        <v>298</v>
      </c>
      <c r="H464" s="451" t="s">
        <v>33</v>
      </c>
      <c r="I464" s="451" t="s">
        <v>337</v>
      </c>
      <c r="J464" s="451" t="s">
        <v>298</v>
      </c>
      <c r="K464" s="451" t="s">
        <v>887</v>
      </c>
      <c r="L464" s="451" t="s">
        <v>32</v>
      </c>
      <c r="M464" s="453">
        <v>16719826200</v>
      </c>
    </row>
    <row r="465" spans="1:13">
      <c r="A465" s="451" t="s">
        <v>6493</v>
      </c>
      <c r="B465" s="451" t="s">
        <v>1846</v>
      </c>
      <c r="C465" s="451" t="s">
        <v>920</v>
      </c>
      <c r="D465" s="452">
        <v>9002</v>
      </c>
      <c r="E465" s="451" t="s">
        <v>1210</v>
      </c>
      <c r="F465" s="451" t="s">
        <v>298</v>
      </c>
      <c r="G465" s="451" t="s">
        <v>298</v>
      </c>
      <c r="H465" s="451" t="s">
        <v>33</v>
      </c>
      <c r="I465" s="451" t="s">
        <v>1213</v>
      </c>
      <c r="J465" s="451" t="s">
        <v>298</v>
      </c>
      <c r="K465" s="451" t="s">
        <v>886</v>
      </c>
      <c r="L465" s="451" t="s">
        <v>34</v>
      </c>
      <c r="M465" s="453">
        <v>16867065600</v>
      </c>
    </row>
    <row r="466" spans="1:13">
      <c r="A466" s="451" t="s">
        <v>6488</v>
      </c>
      <c r="B466" s="451" t="s">
        <v>1850</v>
      </c>
      <c r="C466" s="451" t="s">
        <v>920</v>
      </c>
      <c r="D466" s="452">
        <v>9002</v>
      </c>
      <c r="E466" s="451" t="s">
        <v>1210</v>
      </c>
      <c r="F466" s="451" t="s">
        <v>298</v>
      </c>
      <c r="G466" s="451" t="s">
        <v>298</v>
      </c>
      <c r="H466" s="451" t="s">
        <v>33</v>
      </c>
      <c r="I466" s="451" t="s">
        <v>1212</v>
      </c>
      <c r="J466" s="451" t="s">
        <v>298</v>
      </c>
      <c r="K466" s="451" t="s">
        <v>886</v>
      </c>
      <c r="L466" s="451" t="s">
        <v>218</v>
      </c>
      <c r="M466" s="453">
        <v>18248099100</v>
      </c>
    </row>
    <row r="467" spans="1:13">
      <c r="A467" s="451" t="s">
        <v>6485</v>
      </c>
      <c r="B467" s="451" t="s">
        <v>1851</v>
      </c>
      <c r="C467" s="451" t="s">
        <v>920</v>
      </c>
      <c r="D467" s="452">
        <v>9002</v>
      </c>
      <c r="E467" s="451" t="s">
        <v>1210</v>
      </c>
      <c r="F467" s="451" t="s">
        <v>298</v>
      </c>
      <c r="G467" s="451" t="s">
        <v>298</v>
      </c>
      <c r="H467" s="451" t="s">
        <v>33</v>
      </c>
      <c r="I467" s="451" t="s">
        <v>1214</v>
      </c>
      <c r="J467" s="451" t="s">
        <v>298</v>
      </c>
      <c r="K467" s="451" t="s">
        <v>887</v>
      </c>
      <c r="L467" s="451" t="s">
        <v>218</v>
      </c>
      <c r="M467" s="453">
        <v>19045695900</v>
      </c>
    </row>
    <row r="468" spans="1:13">
      <c r="A468" s="451" t="s">
        <v>6483</v>
      </c>
      <c r="B468" s="451" t="s">
        <v>1847</v>
      </c>
      <c r="C468" s="451" t="s">
        <v>920</v>
      </c>
      <c r="D468" s="452">
        <v>9002</v>
      </c>
      <c r="E468" s="451" t="s">
        <v>1210</v>
      </c>
      <c r="F468" s="451" t="s">
        <v>298</v>
      </c>
      <c r="G468" s="451" t="s">
        <v>298</v>
      </c>
      <c r="H468" s="451" t="s">
        <v>33</v>
      </c>
      <c r="I468" s="451" t="s">
        <v>1211</v>
      </c>
      <c r="J468" s="451" t="s">
        <v>298</v>
      </c>
      <c r="K468" s="451" t="s">
        <v>887</v>
      </c>
      <c r="L468" s="451" t="s">
        <v>34</v>
      </c>
      <c r="M468" s="453">
        <v>19204670100</v>
      </c>
    </row>
    <row r="469" spans="1:13">
      <c r="A469" s="451" t="s">
        <v>6479</v>
      </c>
      <c r="B469" s="451" t="s">
        <v>1848</v>
      </c>
      <c r="C469" s="451" t="s">
        <v>920</v>
      </c>
      <c r="D469" s="452">
        <v>9002</v>
      </c>
      <c r="E469" s="451" t="s">
        <v>1210</v>
      </c>
      <c r="F469" s="451" t="s">
        <v>298</v>
      </c>
      <c r="G469" s="451" t="s">
        <v>298</v>
      </c>
      <c r="H469" s="451" t="s">
        <v>33</v>
      </c>
      <c r="I469" s="451" t="s">
        <v>1211</v>
      </c>
      <c r="J469" s="451" t="s">
        <v>298</v>
      </c>
      <c r="K469" s="451" t="s">
        <v>886</v>
      </c>
      <c r="L469" s="451" t="s">
        <v>32</v>
      </c>
      <c r="M469" s="453">
        <v>19697069700</v>
      </c>
    </row>
    <row r="470" spans="1:13">
      <c r="A470" s="451" t="s">
        <v>6470</v>
      </c>
      <c r="B470" s="451" t="s">
        <v>1850</v>
      </c>
      <c r="C470" s="451" t="s">
        <v>920</v>
      </c>
      <c r="D470" s="452">
        <v>9002</v>
      </c>
      <c r="E470" s="451" t="s">
        <v>1210</v>
      </c>
      <c r="F470" s="451" t="s">
        <v>298</v>
      </c>
      <c r="G470" s="451" t="s">
        <v>298</v>
      </c>
      <c r="H470" s="451" t="s">
        <v>33</v>
      </c>
      <c r="I470" s="451" t="s">
        <v>1213</v>
      </c>
      <c r="J470" s="451" t="s">
        <v>298</v>
      </c>
      <c r="K470" s="451" t="s">
        <v>886</v>
      </c>
      <c r="L470" s="451" t="s">
        <v>218</v>
      </c>
      <c r="M470" s="453">
        <v>21927120600</v>
      </c>
    </row>
    <row r="471" spans="1:13">
      <c r="A471" s="451" t="s">
        <v>6466</v>
      </c>
      <c r="B471" s="451" t="s">
        <v>1851</v>
      </c>
      <c r="C471" s="451" t="s">
        <v>920</v>
      </c>
      <c r="D471" s="452">
        <v>9002</v>
      </c>
      <c r="E471" s="451" t="s">
        <v>1210</v>
      </c>
      <c r="F471" s="451" t="s">
        <v>298</v>
      </c>
      <c r="G471" s="451" t="s">
        <v>298</v>
      </c>
      <c r="H471" s="451" t="s">
        <v>33</v>
      </c>
      <c r="I471" s="451" t="s">
        <v>1211</v>
      </c>
      <c r="J471" s="451" t="s">
        <v>298</v>
      </c>
      <c r="K471" s="451" t="s">
        <v>887</v>
      </c>
      <c r="L471" s="451" t="s">
        <v>218</v>
      </c>
      <c r="M471" s="453">
        <v>23045553300</v>
      </c>
    </row>
    <row r="472" spans="1:13">
      <c r="A472" s="451" t="s">
        <v>6465</v>
      </c>
      <c r="B472" s="451" t="s">
        <v>1847</v>
      </c>
      <c r="C472" s="451" t="s">
        <v>920</v>
      </c>
      <c r="D472" s="452">
        <v>9002</v>
      </c>
      <c r="E472" s="451" t="s">
        <v>1210</v>
      </c>
      <c r="F472" s="451" t="s">
        <v>298</v>
      </c>
      <c r="G472" s="451" t="s">
        <v>298</v>
      </c>
      <c r="H472" s="451" t="s">
        <v>33</v>
      </c>
      <c r="I472" s="451" t="s">
        <v>337</v>
      </c>
      <c r="J472" s="451" t="s">
        <v>298</v>
      </c>
      <c r="K472" s="451" t="s">
        <v>887</v>
      </c>
      <c r="L472" s="451" t="s">
        <v>34</v>
      </c>
      <c r="M472" s="453">
        <v>23288426700</v>
      </c>
    </row>
    <row r="473" spans="1:13">
      <c r="A473" s="451" t="s">
        <v>6464</v>
      </c>
      <c r="B473" s="451" t="s">
        <v>1848</v>
      </c>
      <c r="C473" s="451" t="s">
        <v>920</v>
      </c>
      <c r="D473" s="452">
        <v>9002</v>
      </c>
      <c r="E473" s="451" t="s">
        <v>1210</v>
      </c>
      <c r="F473" s="451" t="s">
        <v>298</v>
      </c>
      <c r="G473" s="451" t="s">
        <v>298</v>
      </c>
      <c r="H473" s="451" t="s">
        <v>33</v>
      </c>
      <c r="I473" s="451" t="s">
        <v>337</v>
      </c>
      <c r="J473" s="451" t="s">
        <v>298</v>
      </c>
      <c r="K473" s="451" t="s">
        <v>886</v>
      </c>
      <c r="L473" s="451" t="s">
        <v>32</v>
      </c>
      <c r="M473" s="453">
        <v>23885538600</v>
      </c>
    </row>
    <row r="474" spans="1:13">
      <c r="A474" s="451" t="s">
        <v>6462</v>
      </c>
      <c r="B474" s="451" t="s">
        <v>1846</v>
      </c>
      <c r="C474" s="451" t="s">
        <v>920</v>
      </c>
      <c r="D474" s="452">
        <v>9002</v>
      </c>
      <c r="E474" s="451" t="s">
        <v>1210</v>
      </c>
      <c r="F474" s="451" t="s">
        <v>298</v>
      </c>
      <c r="G474" s="451" t="s">
        <v>298</v>
      </c>
      <c r="H474" s="451" t="s">
        <v>33</v>
      </c>
      <c r="I474" s="451" t="s">
        <v>1214</v>
      </c>
      <c r="J474" s="451" t="s">
        <v>298</v>
      </c>
      <c r="K474" s="451" t="s">
        <v>886</v>
      </c>
      <c r="L474" s="451" t="s">
        <v>34</v>
      </c>
      <c r="M474" s="453">
        <v>24417624000</v>
      </c>
    </row>
    <row r="475" spans="1:13">
      <c r="A475" s="451" t="s">
        <v>6454</v>
      </c>
      <c r="B475" s="451" t="s">
        <v>1851</v>
      </c>
      <c r="C475" s="451" t="s">
        <v>920</v>
      </c>
      <c r="D475" s="452">
        <v>9002</v>
      </c>
      <c r="E475" s="451" t="s">
        <v>1210</v>
      </c>
      <c r="F475" s="451" t="s">
        <v>298</v>
      </c>
      <c r="G475" s="451" t="s">
        <v>298</v>
      </c>
      <c r="H475" s="451" t="s">
        <v>33</v>
      </c>
      <c r="I475" s="451" t="s">
        <v>337</v>
      </c>
      <c r="J475" s="451" t="s">
        <v>298</v>
      </c>
      <c r="K475" s="451" t="s">
        <v>887</v>
      </c>
      <c r="L475" s="451" t="s">
        <v>218</v>
      </c>
      <c r="M475" s="453">
        <v>27946056600</v>
      </c>
    </row>
    <row r="476" spans="1:13">
      <c r="A476" s="451" t="s">
        <v>6450</v>
      </c>
      <c r="B476" s="451" t="s">
        <v>1846</v>
      </c>
      <c r="C476" s="451" t="s">
        <v>920</v>
      </c>
      <c r="D476" s="452">
        <v>9002</v>
      </c>
      <c r="E476" s="451" t="s">
        <v>1210</v>
      </c>
      <c r="F476" s="451" t="s">
        <v>298</v>
      </c>
      <c r="G476" s="451" t="s">
        <v>298</v>
      </c>
      <c r="H476" s="451" t="s">
        <v>33</v>
      </c>
      <c r="I476" s="451" t="s">
        <v>1211</v>
      </c>
      <c r="J476" s="451" t="s">
        <v>298</v>
      </c>
      <c r="K476" s="451" t="s">
        <v>886</v>
      </c>
      <c r="L476" s="451" t="s">
        <v>34</v>
      </c>
      <c r="M476" s="453">
        <v>29545662300</v>
      </c>
    </row>
    <row r="477" spans="1:13">
      <c r="A477" s="451" t="s">
        <v>6446</v>
      </c>
      <c r="B477" s="451" t="s">
        <v>1850</v>
      </c>
      <c r="C477" s="451" t="s">
        <v>920</v>
      </c>
      <c r="D477" s="452">
        <v>9002</v>
      </c>
      <c r="E477" s="451" t="s">
        <v>1210</v>
      </c>
      <c r="F477" s="451" t="s">
        <v>298</v>
      </c>
      <c r="G477" s="451" t="s">
        <v>298</v>
      </c>
      <c r="H477" s="451" t="s">
        <v>33</v>
      </c>
      <c r="I477" s="451" t="s">
        <v>1214</v>
      </c>
      <c r="J477" s="451" t="s">
        <v>298</v>
      </c>
      <c r="K477" s="451" t="s">
        <v>886</v>
      </c>
      <c r="L477" s="451" t="s">
        <v>218</v>
      </c>
      <c r="M477" s="453">
        <v>31742841900</v>
      </c>
    </row>
    <row r="478" spans="1:13">
      <c r="A478" s="451" t="s">
        <v>6438</v>
      </c>
      <c r="B478" s="451" t="s">
        <v>1846</v>
      </c>
      <c r="C478" s="451" t="s">
        <v>920</v>
      </c>
      <c r="D478" s="452">
        <v>9002</v>
      </c>
      <c r="E478" s="451" t="s">
        <v>1210</v>
      </c>
      <c r="F478" s="451" t="s">
        <v>298</v>
      </c>
      <c r="G478" s="451" t="s">
        <v>298</v>
      </c>
      <c r="H478" s="451" t="s">
        <v>33</v>
      </c>
      <c r="I478" s="451" t="s">
        <v>337</v>
      </c>
      <c r="J478" s="451" t="s">
        <v>298</v>
      </c>
      <c r="K478" s="451" t="s">
        <v>886</v>
      </c>
      <c r="L478" s="451" t="s">
        <v>34</v>
      </c>
      <c r="M478" s="453">
        <v>35828331000</v>
      </c>
    </row>
    <row r="479" spans="1:13">
      <c r="A479" s="451" t="s">
        <v>6432</v>
      </c>
      <c r="B479" s="451" t="s">
        <v>1850</v>
      </c>
      <c r="C479" s="451" t="s">
        <v>920</v>
      </c>
      <c r="D479" s="452">
        <v>9002</v>
      </c>
      <c r="E479" s="451" t="s">
        <v>1210</v>
      </c>
      <c r="F479" s="451" t="s">
        <v>298</v>
      </c>
      <c r="G479" s="451" t="s">
        <v>298</v>
      </c>
      <c r="H479" s="451" t="s">
        <v>33</v>
      </c>
      <c r="I479" s="451" t="s">
        <v>1211</v>
      </c>
      <c r="J479" s="451" t="s">
        <v>298</v>
      </c>
      <c r="K479" s="451" t="s">
        <v>886</v>
      </c>
      <c r="L479" s="451" t="s">
        <v>218</v>
      </c>
      <c r="M479" s="453">
        <v>38409270900</v>
      </c>
    </row>
    <row r="480" spans="1:13">
      <c r="A480" s="451" t="s">
        <v>6428</v>
      </c>
      <c r="B480" s="451" t="s">
        <v>1850</v>
      </c>
      <c r="C480" s="451" t="s">
        <v>920</v>
      </c>
      <c r="D480" s="452">
        <v>9002</v>
      </c>
      <c r="E480" s="451" t="s">
        <v>1210</v>
      </c>
      <c r="F480" s="451" t="s">
        <v>298</v>
      </c>
      <c r="G480" s="451" t="s">
        <v>298</v>
      </c>
      <c r="H480" s="451" t="s">
        <v>33</v>
      </c>
      <c r="I480" s="451" t="s">
        <v>337</v>
      </c>
      <c r="J480" s="451" t="s">
        <v>298</v>
      </c>
      <c r="K480" s="451" t="s">
        <v>886</v>
      </c>
      <c r="L480" s="451" t="s">
        <v>218</v>
      </c>
      <c r="M480" s="453">
        <v>46576761000</v>
      </c>
    </row>
    <row r="481" spans="1:13">
      <c r="A481" s="451" t="s">
        <v>6796</v>
      </c>
      <c r="B481" s="451" t="s">
        <v>1861</v>
      </c>
      <c r="C481" s="451" t="s">
        <v>920</v>
      </c>
      <c r="D481" s="452">
        <v>9003</v>
      </c>
      <c r="E481" s="451" t="s">
        <v>1216</v>
      </c>
      <c r="F481" s="451" t="s">
        <v>298</v>
      </c>
      <c r="G481" s="451" t="s">
        <v>298</v>
      </c>
      <c r="H481" s="451" t="s">
        <v>33</v>
      </c>
      <c r="I481" s="451" t="s">
        <v>30</v>
      </c>
      <c r="J481" s="451" t="s">
        <v>298</v>
      </c>
      <c r="K481" s="451" t="s">
        <v>887</v>
      </c>
      <c r="L481" s="451" t="s">
        <v>32</v>
      </c>
      <c r="M481" s="453">
        <v>858442200</v>
      </c>
    </row>
    <row r="482" spans="1:13">
      <c r="A482" s="451" t="s">
        <v>6777</v>
      </c>
      <c r="B482" s="451" t="s">
        <v>1859</v>
      </c>
      <c r="C482" s="451" t="s">
        <v>920</v>
      </c>
      <c r="D482" s="452">
        <v>9003</v>
      </c>
      <c r="E482" s="451" t="s">
        <v>1216</v>
      </c>
      <c r="F482" s="451" t="s">
        <v>298</v>
      </c>
      <c r="G482" s="451" t="s">
        <v>298</v>
      </c>
      <c r="H482" s="451" t="s">
        <v>33</v>
      </c>
      <c r="I482" s="451" t="s">
        <v>30</v>
      </c>
      <c r="J482" s="451" t="s">
        <v>298</v>
      </c>
      <c r="K482" s="451" t="s">
        <v>887</v>
      </c>
      <c r="L482" s="451" t="s">
        <v>34</v>
      </c>
      <c r="M482" s="453">
        <v>1195702200</v>
      </c>
    </row>
    <row r="483" spans="1:13">
      <c r="A483" s="451" t="s">
        <v>6774</v>
      </c>
      <c r="B483" s="451" t="s">
        <v>1860</v>
      </c>
      <c r="C483" s="451" t="s">
        <v>920</v>
      </c>
      <c r="D483" s="452">
        <v>9003</v>
      </c>
      <c r="E483" s="451" t="s">
        <v>1216</v>
      </c>
      <c r="F483" s="451" t="s">
        <v>298</v>
      </c>
      <c r="G483" s="451" t="s">
        <v>298</v>
      </c>
      <c r="H483" s="451" t="s">
        <v>33</v>
      </c>
      <c r="I483" s="451" t="s">
        <v>30</v>
      </c>
      <c r="J483" s="451" t="s">
        <v>298</v>
      </c>
      <c r="K483" s="451" t="s">
        <v>886</v>
      </c>
      <c r="L483" s="451" t="s">
        <v>32</v>
      </c>
      <c r="M483" s="453">
        <v>1226355900</v>
      </c>
    </row>
    <row r="484" spans="1:13">
      <c r="A484" s="451" t="s">
        <v>6761</v>
      </c>
      <c r="B484" s="451" t="s">
        <v>1863</v>
      </c>
      <c r="C484" s="451" t="s">
        <v>920</v>
      </c>
      <c r="D484" s="452">
        <v>9003</v>
      </c>
      <c r="E484" s="451" t="s">
        <v>1216</v>
      </c>
      <c r="F484" s="451" t="s">
        <v>298</v>
      </c>
      <c r="G484" s="451" t="s">
        <v>298</v>
      </c>
      <c r="H484" s="451" t="s">
        <v>33</v>
      </c>
      <c r="I484" s="451" t="s">
        <v>30</v>
      </c>
      <c r="J484" s="451" t="s">
        <v>298</v>
      </c>
      <c r="K484" s="451" t="s">
        <v>887</v>
      </c>
      <c r="L484" s="451" t="s">
        <v>218</v>
      </c>
      <c r="M484" s="453">
        <v>1434833400</v>
      </c>
    </row>
    <row r="485" spans="1:13">
      <c r="A485" s="451" t="s">
        <v>6758</v>
      </c>
      <c r="B485" s="451" t="s">
        <v>1861</v>
      </c>
      <c r="C485" s="451" t="s">
        <v>920</v>
      </c>
      <c r="D485" s="452">
        <v>9003</v>
      </c>
      <c r="E485" s="451" t="s">
        <v>1216</v>
      </c>
      <c r="F485" s="451" t="s">
        <v>298</v>
      </c>
      <c r="G485" s="451" t="s">
        <v>298</v>
      </c>
      <c r="H485" s="451" t="s">
        <v>33</v>
      </c>
      <c r="I485" s="451" t="s">
        <v>932</v>
      </c>
      <c r="J485" s="451" t="s">
        <v>298</v>
      </c>
      <c r="K485" s="451" t="s">
        <v>887</v>
      </c>
      <c r="L485" s="451" t="s">
        <v>32</v>
      </c>
      <c r="M485" s="453">
        <v>1510855500</v>
      </c>
    </row>
    <row r="486" spans="1:13">
      <c r="A486" s="451" t="s">
        <v>6744</v>
      </c>
      <c r="B486" s="451" t="s">
        <v>1858</v>
      </c>
      <c r="C486" s="451" t="s">
        <v>920</v>
      </c>
      <c r="D486" s="452">
        <v>9003</v>
      </c>
      <c r="E486" s="451" t="s">
        <v>1216</v>
      </c>
      <c r="F486" s="451" t="s">
        <v>298</v>
      </c>
      <c r="G486" s="451" t="s">
        <v>298</v>
      </c>
      <c r="H486" s="451" t="s">
        <v>33</v>
      </c>
      <c r="I486" s="451" t="s">
        <v>30</v>
      </c>
      <c r="J486" s="451" t="s">
        <v>298</v>
      </c>
      <c r="K486" s="451" t="s">
        <v>886</v>
      </c>
      <c r="L486" s="451" t="s">
        <v>34</v>
      </c>
      <c r="M486" s="453">
        <v>1839522300</v>
      </c>
    </row>
    <row r="487" spans="1:13">
      <c r="A487" s="451" t="s">
        <v>6730</v>
      </c>
      <c r="B487" s="451" t="s">
        <v>1859</v>
      </c>
      <c r="C487" s="451" t="s">
        <v>920</v>
      </c>
      <c r="D487" s="452">
        <v>9003</v>
      </c>
      <c r="E487" s="451" t="s">
        <v>1216</v>
      </c>
      <c r="F487" s="451" t="s">
        <v>298</v>
      </c>
      <c r="G487" s="451" t="s">
        <v>298</v>
      </c>
      <c r="H487" s="451" t="s">
        <v>33</v>
      </c>
      <c r="I487" s="451" t="s">
        <v>932</v>
      </c>
      <c r="J487" s="451" t="s">
        <v>298</v>
      </c>
      <c r="K487" s="451" t="s">
        <v>887</v>
      </c>
      <c r="L487" s="451" t="s">
        <v>34</v>
      </c>
      <c r="M487" s="453">
        <v>2104433100</v>
      </c>
    </row>
    <row r="488" spans="1:13">
      <c r="A488" s="451" t="s">
        <v>6726</v>
      </c>
      <c r="B488" s="451" t="s">
        <v>1860</v>
      </c>
      <c r="C488" s="451" t="s">
        <v>920</v>
      </c>
      <c r="D488" s="452">
        <v>9003</v>
      </c>
      <c r="E488" s="451" t="s">
        <v>1216</v>
      </c>
      <c r="F488" s="451" t="s">
        <v>298</v>
      </c>
      <c r="G488" s="451" t="s">
        <v>298</v>
      </c>
      <c r="H488" s="451" t="s">
        <v>33</v>
      </c>
      <c r="I488" s="451" t="s">
        <v>932</v>
      </c>
      <c r="J488" s="451" t="s">
        <v>298</v>
      </c>
      <c r="K488" s="451" t="s">
        <v>886</v>
      </c>
      <c r="L488" s="451" t="s">
        <v>32</v>
      </c>
      <c r="M488" s="453">
        <v>2158371600</v>
      </c>
    </row>
    <row r="489" spans="1:13">
      <c r="A489" s="451" t="s">
        <v>6719</v>
      </c>
      <c r="B489" s="451" t="s">
        <v>1862</v>
      </c>
      <c r="C489" s="451" t="s">
        <v>920</v>
      </c>
      <c r="D489" s="452">
        <v>9003</v>
      </c>
      <c r="E489" s="451" t="s">
        <v>1216</v>
      </c>
      <c r="F489" s="451" t="s">
        <v>298</v>
      </c>
      <c r="G489" s="451" t="s">
        <v>298</v>
      </c>
      <c r="H489" s="451" t="s">
        <v>33</v>
      </c>
      <c r="I489" s="451" t="s">
        <v>30</v>
      </c>
      <c r="J489" s="451" t="s">
        <v>298</v>
      </c>
      <c r="K489" s="451" t="s">
        <v>886</v>
      </c>
      <c r="L489" s="451" t="s">
        <v>218</v>
      </c>
      <c r="M489" s="453">
        <v>2391381300</v>
      </c>
    </row>
    <row r="490" spans="1:13">
      <c r="A490" s="451" t="s">
        <v>6714</v>
      </c>
      <c r="B490" s="451" t="s">
        <v>1863</v>
      </c>
      <c r="C490" s="451" t="s">
        <v>920</v>
      </c>
      <c r="D490" s="452">
        <v>9003</v>
      </c>
      <c r="E490" s="451" t="s">
        <v>1216</v>
      </c>
      <c r="F490" s="451" t="s">
        <v>298</v>
      </c>
      <c r="G490" s="451" t="s">
        <v>298</v>
      </c>
      <c r="H490" s="451" t="s">
        <v>33</v>
      </c>
      <c r="I490" s="451" t="s">
        <v>932</v>
      </c>
      <c r="J490" s="451" t="s">
        <v>298</v>
      </c>
      <c r="K490" s="451" t="s">
        <v>887</v>
      </c>
      <c r="L490" s="451" t="s">
        <v>218</v>
      </c>
      <c r="M490" s="453">
        <v>2525292000</v>
      </c>
    </row>
    <row r="491" spans="1:13">
      <c r="A491" s="451" t="s">
        <v>6704</v>
      </c>
      <c r="B491" s="451" t="s">
        <v>1861</v>
      </c>
      <c r="C491" s="451" t="s">
        <v>920</v>
      </c>
      <c r="D491" s="452">
        <v>9003</v>
      </c>
      <c r="E491" s="451" t="s">
        <v>1216</v>
      </c>
      <c r="F491" s="451" t="s">
        <v>298</v>
      </c>
      <c r="G491" s="451" t="s">
        <v>298</v>
      </c>
      <c r="H491" s="451" t="s">
        <v>33</v>
      </c>
      <c r="I491" s="451" t="s">
        <v>930</v>
      </c>
      <c r="J491" s="451" t="s">
        <v>298</v>
      </c>
      <c r="K491" s="451" t="s">
        <v>887</v>
      </c>
      <c r="L491" s="451" t="s">
        <v>32</v>
      </c>
      <c r="M491" s="453">
        <v>2918685000</v>
      </c>
    </row>
    <row r="492" spans="1:13">
      <c r="A492" s="451" t="s">
        <v>6691</v>
      </c>
      <c r="B492" s="451" t="s">
        <v>1858</v>
      </c>
      <c r="C492" s="451" t="s">
        <v>920</v>
      </c>
      <c r="D492" s="452">
        <v>9003</v>
      </c>
      <c r="E492" s="451" t="s">
        <v>1216</v>
      </c>
      <c r="F492" s="451" t="s">
        <v>298</v>
      </c>
      <c r="G492" s="451" t="s">
        <v>298</v>
      </c>
      <c r="H492" s="451" t="s">
        <v>33</v>
      </c>
      <c r="I492" s="451" t="s">
        <v>932</v>
      </c>
      <c r="J492" s="451" t="s">
        <v>298</v>
      </c>
      <c r="K492" s="451" t="s">
        <v>886</v>
      </c>
      <c r="L492" s="451" t="s">
        <v>34</v>
      </c>
      <c r="M492" s="453">
        <v>3237557400</v>
      </c>
    </row>
    <row r="493" spans="1:13">
      <c r="A493" s="451" t="s">
        <v>6666</v>
      </c>
      <c r="B493" s="451" t="s">
        <v>1859</v>
      </c>
      <c r="C493" s="451" t="s">
        <v>920</v>
      </c>
      <c r="D493" s="452">
        <v>9003</v>
      </c>
      <c r="E493" s="451" t="s">
        <v>1216</v>
      </c>
      <c r="F493" s="451" t="s">
        <v>298</v>
      </c>
      <c r="G493" s="451" t="s">
        <v>298</v>
      </c>
      <c r="H493" s="451" t="s">
        <v>33</v>
      </c>
      <c r="I493" s="451" t="s">
        <v>930</v>
      </c>
      <c r="J493" s="451" t="s">
        <v>298</v>
      </c>
      <c r="K493" s="451" t="s">
        <v>887</v>
      </c>
      <c r="L493" s="451" t="s">
        <v>34</v>
      </c>
      <c r="M493" s="453">
        <v>4065345900</v>
      </c>
    </row>
    <row r="494" spans="1:13">
      <c r="A494" s="451" t="s">
        <v>6665</v>
      </c>
      <c r="B494" s="451" t="s">
        <v>1860</v>
      </c>
      <c r="C494" s="451" t="s">
        <v>920</v>
      </c>
      <c r="D494" s="452">
        <v>9003</v>
      </c>
      <c r="E494" s="451" t="s">
        <v>1216</v>
      </c>
      <c r="F494" s="451" t="s">
        <v>298</v>
      </c>
      <c r="G494" s="451" t="s">
        <v>298</v>
      </c>
      <c r="H494" s="451" t="s">
        <v>33</v>
      </c>
      <c r="I494" s="451" t="s">
        <v>930</v>
      </c>
      <c r="J494" s="451" t="s">
        <v>298</v>
      </c>
      <c r="K494" s="451" t="s">
        <v>886</v>
      </c>
      <c r="L494" s="451" t="s">
        <v>32</v>
      </c>
      <c r="M494" s="453">
        <v>4169573100</v>
      </c>
    </row>
    <row r="495" spans="1:13">
      <c r="A495" s="451" t="s">
        <v>6664</v>
      </c>
      <c r="B495" s="451" t="s">
        <v>1862</v>
      </c>
      <c r="C495" s="451" t="s">
        <v>920</v>
      </c>
      <c r="D495" s="452">
        <v>9003</v>
      </c>
      <c r="E495" s="451" t="s">
        <v>1216</v>
      </c>
      <c r="F495" s="451" t="s">
        <v>298</v>
      </c>
      <c r="G495" s="451" t="s">
        <v>298</v>
      </c>
      <c r="H495" s="451" t="s">
        <v>33</v>
      </c>
      <c r="I495" s="451" t="s">
        <v>932</v>
      </c>
      <c r="J495" s="451" t="s">
        <v>298</v>
      </c>
      <c r="K495" s="451" t="s">
        <v>886</v>
      </c>
      <c r="L495" s="451" t="s">
        <v>218</v>
      </c>
      <c r="M495" s="453">
        <v>4208843100</v>
      </c>
    </row>
    <row r="496" spans="1:13">
      <c r="A496" s="451" t="s">
        <v>6661</v>
      </c>
      <c r="B496" s="451" t="s">
        <v>1861</v>
      </c>
      <c r="C496" s="451" t="s">
        <v>920</v>
      </c>
      <c r="D496" s="452">
        <v>9003</v>
      </c>
      <c r="E496" s="451" t="s">
        <v>1216</v>
      </c>
      <c r="F496" s="451" t="s">
        <v>298</v>
      </c>
      <c r="G496" s="451" t="s">
        <v>298</v>
      </c>
      <c r="H496" s="451" t="s">
        <v>33</v>
      </c>
      <c r="I496" s="451" t="s">
        <v>1212</v>
      </c>
      <c r="J496" s="451" t="s">
        <v>298</v>
      </c>
      <c r="K496" s="451" t="s">
        <v>887</v>
      </c>
      <c r="L496" s="451" t="s">
        <v>32</v>
      </c>
      <c r="M496" s="453">
        <v>4292211000</v>
      </c>
    </row>
    <row r="497" spans="1:13">
      <c r="A497" s="451" t="s">
        <v>6636</v>
      </c>
      <c r="B497" s="451" t="s">
        <v>1863</v>
      </c>
      <c r="C497" s="451" t="s">
        <v>920</v>
      </c>
      <c r="D497" s="452">
        <v>9003</v>
      </c>
      <c r="E497" s="451" t="s">
        <v>1216</v>
      </c>
      <c r="F497" s="451" t="s">
        <v>298</v>
      </c>
      <c r="G497" s="451" t="s">
        <v>298</v>
      </c>
      <c r="H497" s="451" t="s">
        <v>33</v>
      </c>
      <c r="I497" s="451" t="s">
        <v>930</v>
      </c>
      <c r="J497" s="451" t="s">
        <v>298</v>
      </c>
      <c r="K497" s="451" t="s">
        <v>887</v>
      </c>
      <c r="L497" s="451" t="s">
        <v>218</v>
      </c>
      <c r="M497" s="453">
        <v>4878419700</v>
      </c>
    </row>
    <row r="498" spans="1:13">
      <c r="A498" s="451" t="s">
        <v>6630</v>
      </c>
      <c r="B498" s="451" t="s">
        <v>1861</v>
      </c>
      <c r="C498" s="451" t="s">
        <v>920</v>
      </c>
      <c r="D498" s="452">
        <v>9003</v>
      </c>
      <c r="E498" s="451" t="s">
        <v>1216</v>
      </c>
      <c r="F498" s="451" t="s">
        <v>298</v>
      </c>
      <c r="G498" s="451" t="s">
        <v>298</v>
      </c>
      <c r="H498" s="451" t="s">
        <v>33</v>
      </c>
      <c r="I498" s="451" t="s">
        <v>1213</v>
      </c>
      <c r="J498" s="451" t="s">
        <v>298</v>
      </c>
      <c r="K498" s="451" t="s">
        <v>887</v>
      </c>
      <c r="L498" s="451" t="s">
        <v>32</v>
      </c>
      <c r="M498" s="453">
        <v>5494034700</v>
      </c>
    </row>
    <row r="499" spans="1:13">
      <c r="A499" s="451" t="s">
        <v>6623</v>
      </c>
      <c r="B499" s="451" t="s">
        <v>1859</v>
      </c>
      <c r="C499" s="451" t="s">
        <v>920</v>
      </c>
      <c r="D499" s="452">
        <v>9003</v>
      </c>
      <c r="E499" s="451" t="s">
        <v>1216</v>
      </c>
      <c r="F499" s="451" t="s">
        <v>298</v>
      </c>
      <c r="G499" s="451" t="s">
        <v>298</v>
      </c>
      <c r="H499" s="451" t="s">
        <v>33</v>
      </c>
      <c r="I499" s="451" t="s">
        <v>1212</v>
      </c>
      <c r="J499" s="451" t="s">
        <v>298</v>
      </c>
      <c r="K499" s="451" t="s">
        <v>887</v>
      </c>
      <c r="L499" s="451" t="s">
        <v>34</v>
      </c>
      <c r="M499" s="453">
        <v>5978464800</v>
      </c>
    </row>
    <row r="500" spans="1:13">
      <c r="A500" s="451" t="s">
        <v>6618</v>
      </c>
      <c r="B500" s="451" t="s">
        <v>1860</v>
      </c>
      <c r="C500" s="451" t="s">
        <v>920</v>
      </c>
      <c r="D500" s="452">
        <v>9003</v>
      </c>
      <c r="E500" s="451" t="s">
        <v>1216</v>
      </c>
      <c r="F500" s="451" t="s">
        <v>298</v>
      </c>
      <c r="G500" s="451" t="s">
        <v>298</v>
      </c>
      <c r="H500" s="451" t="s">
        <v>33</v>
      </c>
      <c r="I500" s="451" t="s">
        <v>1212</v>
      </c>
      <c r="J500" s="451" t="s">
        <v>298</v>
      </c>
      <c r="K500" s="451" t="s">
        <v>886</v>
      </c>
      <c r="L500" s="451" t="s">
        <v>32</v>
      </c>
      <c r="M500" s="453">
        <v>6131733300</v>
      </c>
    </row>
    <row r="501" spans="1:13">
      <c r="A501" s="451" t="s">
        <v>6616</v>
      </c>
      <c r="B501" s="451" t="s">
        <v>1858</v>
      </c>
      <c r="C501" s="451" t="s">
        <v>920</v>
      </c>
      <c r="D501" s="452">
        <v>9003</v>
      </c>
      <c r="E501" s="451" t="s">
        <v>1216</v>
      </c>
      <c r="F501" s="451" t="s">
        <v>298</v>
      </c>
      <c r="G501" s="451" t="s">
        <v>298</v>
      </c>
      <c r="H501" s="451" t="s">
        <v>33</v>
      </c>
      <c r="I501" s="451" t="s">
        <v>930</v>
      </c>
      <c r="J501" s="451" t="s">
        <v>298</v>
      </c>
      <c r="K501" s="451" t="s">
        <v>886</v>
      </c>
      <c r="L501" s="451" t="s">
        <v>34</v>
      </c>
      <c r="M501" s="453">
        <v>6254394300</v>
      </c>
    </row>
    <row r="502" spans="1:13">
      <c r="A502" s="451" t="s">
        <v>6597</v>
      </c>
      <c r="B502" s="451" t="s">
        <v>1863</v>
      </c>
      <c r="C502" s="451" t="s">
        <v>920</v>
      </c>
      <c r="D502" s="452">
        <v>9003</v>
      </c>
      <c r="E502" s="451" t="s">
        <v>1216</v>
      </c>
      <c r="F502" s="451" t="s">
        <v>298</v>
      </c>
      <c r="G502" s="451" t="s">
        <v>298</v>
      </c>
      <c r="H502" s="451" t="s">
        <v>33</v>
      </c>
      <c r="I502" s="451" t="s">
        <v>1212</v>
      </c>
      <c r="J502" s="451" t="s">
        <v>298</v>
      </c>
      <c r="K502" s="451" t="s">
        <v>887</v>
      </c>
      <c r="L502" s="451" t="s">
        <v>218</v>
      </c>
      <c r="M502" s="453">
        <v>7174143900</v>
      </c>
    </row>
    <row r="503" spans="1:13">
      <c r="A503" s="451" t="s">
        <v>6589</v>
      </c>
      <c r="B503" s="451" t="s">
        <v>1859</v>
      </c>
      <c r="C503" s="451" t="s">
        <v>920</v>
      </c>
      <c r="D503" s="452">
        <v>9003</v>
      </c>
      <c r="E503" s="451" t="s">
        <v>1216</v>
      </c>
      <c r="F503" s="451" t="s">
        <v>298</v>
      </c>
      <c r="G503" s="451" t="s">
        <v>298</v>
      </c>
      <c r="H503" s="451" t="s">
        <v>33</v>
      </c>
      <c r="I503" s="451" t="s">
        <v>1213</v>
      </c>
      <c r="J503" s="451" t="s">
        <v>298</v>
      </c>
      <c r="K503" s="451" t="s">
        <v>887</v>
      </c>
      <c r="L503" s="451" t="s">
        <v>34</v>
      </c>
      <c r="M503" s="453">
        <v>7652429400</v>
      </c>
    </row>
    <row r="504" spans="1:13">
      <c r="A504" s="451" t="s">
        <v>6585</v>
      </c>
      <c r="B504" s="451" t="s">
        <v>1861</v>
      </c>
      <c r="C504" s="451" t="s">
        <v>920</v>
      </c>
      <c r="D504" s="452">
        <v>9003</v>
      </c>
      <c r="E504" s="451" t="s">
        <v>1216</v>
      </c>
      <c r="F504" s="451" t="s">
        <v>298</v>
      </c>
      <c r="G504" s="451" t="s">
        <v>298</v>
      </c>
      <c r="H504" s="451" t="s">
        <v>33</v>
      </c>
      <c r="I504" s="451" t="s">
        <v>1214</v>
      </c>
      <c r="J504" s="451" t="s">
        <v>298</v>
      </c>
      <c r="K504" s="451" t="s">
        <v>887</v>
      </c>
      <c r="L504" s="451" t="s">
        <v>32</v>
      </c>
      <c r="M504" s="453">
        <v>7829005800</v>
      </c>
    </row>
    <row r="505" spans="1:13">
      <c r="A505" s="451" t="s">
        <v>6584</v>
      </c>
      <c r="B505" s="451" t="s">
        <v>1860</v>
      </c>
      <c r="C505" s="451" t="s">
        <v>920</v>
      </c>
      <c r="D505" s="452">
        <v>9003</v>
      </c>
      <c r="E505" s="451" t="s">
        <v>1216</v>
      </c>
      <c r="F505" s="451" t="s">
        <v>298</v>
      </c>
      <c r="G505" s="451" t="s">
        <v>298</v>
      </c>
      <c r="H505" s="451" t="s">
        <v>33</v>
      </c>
      <c r="I505" s="451" t="s">
        <v>1213</v>
      </c>
      <c r="J505" s="451" t="s">
        <v>298</v>
      </c>
      <c r="K505" s="451" t="s">
        <v>886</v>
      </c>
      <c r="L505" s="451" t="s">
        <v>32</v>
      </c>
      <c r="M505" s="453">
        <v>7848640800</v>
      </c>
    </row>
    <row r="506" spans="1:13">
      <c r="A506" s="451" t="s">
        <v>6578</v>
      </c>
      <c r="B506" s="451" t="s">
        <v>1862</v>
      </c>
      <c r="C506" s="451" t="s">
        <v>920</v>
      </c>
      <c r="D506" s="452">
        <v>9003</v>
      </c>
      <c r="E506" s="451" t="s">
        <v>1216</v>
      </c>
      <c r="F506" s="451" t="s">
        <v>298</v>
      </c>
      <c r="G506" s="451" t="s">
        <v>298</v>
      </c>
      <c r="H506" s="451" t="s">
        <v>33</v>
      </c>
      <c r="I506" s="451" t="s">
        <v>930</v>
      </c>
      <c r="J506" s="451" t="s">
        <v>298</v>
      </c>
      <c r="K506" s="451" t="s">
        <v>886</v>
      </c>
      <c r="L506" s="451" t="s">
        <v>218</v>
      </c>
      <c r="M506" s="453">
        <v>8130691800</v>
      </c>
    </row>
    <row r="507" spans="1:13">
      <c r="A507" s="451" t="s">
        <v>6566</v>
      </c>
      <c r="B507" s="451" t="s">
        <v>1863</v>
      </c>
      <c r="C507" s="451" t="s">
        <v>920</v>
      </c>
      <c r="D507" s="452">
        <v>9003</v>
      </c>
      <c r="E507" s="451" t="s">
        <v>1216</v>
      </c>
      <c r="F507" s="451" t="s">
        <v>298</v>
      </c>
      <c r="G507" s="451" t="s">
        <v>298</v>
      </c>
      <c r="H507" s="451" t="s">
        <v>33</v>
      </c>
      <c r="I507" s="451" t="s">
        <v>1213</v>
      </c>
      <c r="J507" s="451" t="s">
        <v>298</v>
      </c>
      <c r="K507" s="451" t="s">
        <v>887</v>
      </c>
      <c r="L507" s="451" t="s">
        <v>218</v>
      </c>
      <c r="M507" s="453">
        <v>9182896800</v>
      </c>
    </row>
    <row r="508" spans="1:13">
      <c r="A508" s="451" t="s">
        <v>6565</v>
      </c>
      <c r="B508" s="451" t="s">
        <v>1858</v>
      </c>
      <c r="C508" s="451" t="s">
        <v>920</v>
      </c>
      <c r="D508" s="452">
        <v>9003</v>
      </c>
      <c r="E508" s="451" t="s">
        <v>1216</v>
      </c>
      <c r="F508" s="451" t="s">
        <v>298</v>
      </c>
      <c r="G508" s="451" t="s">
        <v>298</v>
      </c>
      <c r="H508" s="451" t="s">
        <v>33</v>
      </c>
      <c r="I508" s="451" t="s">
        <v>1212</v>
      </c>
      <c r="J508" s="451" t="s">
        <v>298</v>
      </c>
      <c r="K508" s="451" t="s">
        <v>886</v>
      </c>
      <c r="L508" s="451" t="s">
        <v>34</v>
      </c>
      <c r="M508" s="453">
        <v>9197634600</v>
      </c>
    </row>
    <row r="509" spans="1:13">
      <c r="A509" s="451" t="s">
        <v>6552</v>
      </c>
      <c r="B509" s="451" t="s">
        <v>1861</v>
      </c>
      <c r="C509" s="451" t="s">
        <v>920</v>
      </c>
      <c r="D509" s="452">
        <v>9003</v>
      </c>
      <c r="E509" s="451" t="s">
        <v>1216</v>
      </c>
      <c r="F509" s="451" t="s">
        <v>298</v>
      </c>
      <c r="G509" s="451" t="s">
        <v>298</v>
      </c>
      <c r="H509" s="451" t="s">
        <v>33</v>
      </c>
      <c r="I509" s="451" t="s">
        <v>1211</v>
      </c>
      <c r="J509" s="451" t="s">
        <v>298</v>
      </c>
      <c r="K509" s="451" t="s">
        <v>887</v>
      </c>
      <c r="L509" s="451" t="s">
        <v>32</v>
      </c>
      <c r="M509" s="453">
        <v>10301306400</v>
      </c>
    </row>
    <row r="510" spans="1:13">
      <c r="A510" s="451" t="s">
        <v>6548</v>
      </c>
      <c r="B510" s="451" t="s">
        <v>1859</v>
      </c>
      <c r="C510" s="451" t="s">
        <v>920</v>
      </c>
      <c r="D510" s="452">
        <v>9003</v>
      </c>
      <c r="E510" s="451" t="s">
        <v>1216</v>
      </c>
      <c r="F510" s="451" t="s">
        <v>298</v>
      </c>
      <c r="G510" s="451" t="s">
        <v>298</v>
      </c>
      <c r="H510" s="451" t="s">
        <v>33</v>
      </c>
      <c r="I510" s="451" t="s">
        <v>1214</v>
      </c>
      <c r="J510" s="451" t="s">
        <v>298</v>
      </c>
      <c r="K510" s="451" t="s">
        <v>887</v>
      </c>
      <c r="L510" s="451" t="s">
        <v>34</v>
      </c>
      <c r="M510" s="453">
        <v>10904724600</v>
      </c>
    </row>
    <row r="511" spans="1:13">
      <c r="A511" s="451" t="s">
        <v>6543</v>
      </c>
      <c r="B511" s="451" t="s">
        <v>1860</v>
      </c>
      <c r="C511" s="451" t="s">
        <v>920</v>
      </c>
      <c r="D511" s="452">
        <v>9003</v>
      </c>
      <c r="E511" s="451" t="s">
        <v>1216</v>
      </c>
      <c r="F511" s="451" t="s">
        <v>298</v>
      </c>
      <c r="G511" s="451" t="s">
        <v>298</v>
      </c>
      <c r="H511" s="451" t="s">
        <v>33</v>
      </c>
      <c r="I511" s="451" t="s">
        <v>1214</v>
      </c>
      <c r="J511" s="451" t="s">
        <v>298</v>
      </c>
      <c r="K511" s="451" t="s">
        <v>886</v>
      </c>
      <c r="L511" s="451" t="s">
        <v>32</v>
      </c>
      <c r="M511" s="453">
        <v>11184303900</v>
      </c>
    </row>
    <row r="512" spans="1:13">
      <c r="A512" s="451" t="s">
        <v>6535</v>
      </c>
      <c r="B512" s="451" t="s">
        <v>1858</v>
      </c>
      <c r="C512" s="451" t="s">
        <v>920</v>
      </c>
      <c r="D512" s="452">
        <v>9003</v>
      </c>
      <c r="E512" s="451" t="s">
        <v>1216</v>
      </c>
      <c r="F512" s="451" t="s">
        <v>298</v>
      </c>
      <c r="G512" s="451" t="s">
        <v>298</v>
      </c>
      <c r="H512" s="451" t="s">
        <v>33</v>
      </c>
      <c r="I512" s="451" t="s">
        <v>1213</v>
      </c>
      <c r="J512" s="451" t="s">
        <v>298</v>
      </c>
      <c r="K512" s="451" t="s">
        <v>886</v>
      </c>
      <c r="L512" s="451" t="s">
        <v>34</v>
      </c>
      <c r="M512" s="453">
        <v>11772984300</v>
      </c>
    </row>
    <row r="513" spans="1:13">
      <c r="A513" s="451" t="s">
        <v>6531</v>
      </c>
      <c r="B513" s="451" t="s">
        <v>1862</v>
      </c>
      <c r="C513" s="451" t="s">
        <v>920</v>
      </c>
      <c r="D513" s="452">
        <v>9003</v>
      </c>
      <c r="E513" s="451" t="s">
        <v>1216</v>
      </c>
      <c r="F513" s="451" t="s">
        <v>298</v>
      </c>
      <c r="G513" s="451" t="s">
        <v>298</v>
      </c>
      <c r="H513" s="451" t="s">
        <v>33</v>
      </c>
      <c r="I513" s="451" t="s">
        <v>1212</v>
      </c>
      <c r="J513" s="451" t="s">
        <v>298</v>
      </c>
      <c r="K513" s="451" t="s">
        <v>886</v>
      </c>
      <c r="L513" s="451" t="s">
        <v>218</v>
      </c>
      <c r="M513" s="453">
        <v>11956906500</v>
      </c>
    </row>
    <row r="514" spans="1:13">
      <c r="A514" s="451" t="s">
        <v>6529</v>
      </c>
      <c r="B514" s="451" t="s">
        <v>1861</v>
      </c>
      <c r="C514" s="451" t="s">
        <v>920</v>
      </c>
      <c r="D514" s="452">
        <v>9003</v>
      </c>
      <c r="E514" s="451" t="s">
        <v>1216</v>
      </c>
      <c r="F514" s="451" t="s">
        <v>298</v>
      </c>
      <c r="G514" s="451" t="s">
        <v>298</v>
      </c>
      <c r="H514" s="451" t="s">
        <v>33</v>
      </c>
      <c r="I514" s="451" t="s">
        <v>337</v>
      </c>
      <c r="J514" s="451" t="s">
        <v>298</v>
      </c>
      <c r="K514" s="451" t="s">
        <v>887</v>
      </c>
      <c r="L514" s="451" t="s">
        <v>32</v>
      </c>
      <c r="M514" s="453">
        <v>12361595400</v>
      </c>
    </row>
    <row r="515" spans="1:13">
      <c r="A515" s="451" t="s">
        <v>6526</v>
      </c>
      <c r="B515" s="451" t="s">
        <v>1863</v>
      </c>
      <c r="C515" s="451" t="s">
        <v>920</v>
      </c>
      <c r="D515" s="452">
        <v>9003</v>
      </c>
      <c r="E515" s="451" t="s">
        <v>1216</v>
      </c>
      <c r="F515" s="451" t="s">
        <v>298</v>
      </c>
      <c r="G515" s="451" t="s">
        <v>298</v>
      </c>
      <c r="H515" s="451" t="s">
        <v>33</v>
      </c>
      <c r="I515" s="451" t="s">
        <v>1214</v>
      </c>
      <c r="J515" s="451" t="s">
        <v>298</v>
      </c>
      <c r="K515" s="451" t="s">
        <v>887</v>
      </c>
      <c r="L515" s="451" t="s">
        <v>218</v>
      </c>
      <c r="M515" s="453">
        <v>13085641800</v>
      </c>
    </row>
    <row r="516" spans="1:13">
      <c r="A516" s="451" t="s">
        <v>6510</v>
      </c>
      <c r="B516" s="451" t="s">
        <v>1859</v>
      </c>
      <c r="C516" s="451" t="s">
        <v>920</v>
      </c>
      <c r="D516" s="452">
        <v>9003</v>
      </c>
      <c r="E516" s="451" t="s">
        <v>1216</v>
      </c>
      <c r="F516" s="451" t="s">
        <v>298</v>
      </c>
      <c r="G516" s="451" t="s">
        <v>298</v>
      </c>
      <c r="H516" s="451" t="s">
        <v>33</v>
      </c>
      <c r="I516" s="451" t="s">
        <v>1211</v>
      </c>
      <c r="J516" s="451" t="s">
        <v>298</v>
      </c>
      <c r="K516" s="451" t="s">
        <v>887</v>
      </c>
      <c r="L516" s="451" t="s">
        <v>34</v>
      </c>
      <c r="M516" s="453">
        <v>14348310900</v>
      </c>
    </row>
    <row r="517" spans="1:13">
      <c r="A517" s="451" t="s">
        <v>6508</v>
      </c>
      <c r="B517" s="451" t="s">
        <v>1860</v>
      </c>
      <c r="C517" s="451" t="s">
        <v>920</v>
      </c>
      <c r="D517" s="452">
        <v>9003</v>
      </c>
      <c r="E517" s="451" t="s">
        <v>1216</v>
      </c>
      <c r="F517" s="451" t="s">
        <v>298</v>
      </c>
      <c r="G517" s="451" t="s">
        <v>298</v>
      </c>
      <c r="H517" s="451" t="s">
        <v>33</v>
      </c>
      <c r="I517" s="451" t="s">
        <v>1211</v>
      </c>
      <c r="J517" s="451" t="s">
        <v>298</v>
      </c>
      <c r="K517" s="451" t="s">
        <v>886</v>
      </c>
      <c r="L517" s="451" t="s">
        <v>32</v>
      </c>
      <c r="M517" s="453">
        <v>14716201500</v>
      </c>
    </row>
    <row r="518" spans="1:13">
      <c r="A518" s="451" t="s">
        <v>6503</v>
      </c>
      <c r="B518" s="451" t="s">
        <v>1862</v>
      </c>
      <c r="C518" s="451" t="s">
        <v>920</v>
      </c>
      <c r="D518" s="452">
        <v>9003</v>
      </c>
      <c r="E518" s="451" t="s">
        <v>1216</v>
      </c>
      <c r="F518" s="451" t="s">
        <v>298</v>
      </c>
      <c r="G518" s="451" t="s">
        <v>298</v>
      </c>
      <c r="H518" s="451" t="s">
        <v>33</v>
      </c>
      <c r="I518" s="451" t="s">
        <v>1213</v>
      </c>
      <c r="J518" s="451" t="s">
        <v>298</v>
      </c>
      <c r="K518" s="451" t="s">
        <v>886</v>
      </c>
      <c r="L518" s="451" t="s">
        <v>218</v>
      </c>
      <c r="M518" s="453">
        <v>15304858800</v>
      </c>
    </row>
    <row r="519" spans="1:13">
      <c r="A519" s="451" t="s">
        <v>6494</v>
      </c>
      <c r="B519" s="451" t="s">
        <v>1858</v>
      </c>
      <c r="C519" s="451" t="s">
        <v>920</v>
      </c>
      <c r="D519" s="452">
        <v>9003</v>
      </c>
      <c r="E519" s="451" t="s">
        <v>1216</v>
      </c>
      <c r="F519" s="451" t="s">
        <v>298</v>
      </c>
      <c r="G519" s="451" t="s">
        <v>298</v>
      </c>
      <c r="H519" s="451" t="s">
        <v>33</v>
      </c>
      <c r="I519" s="451" t="s">
        <v>1214</v>
      </c>
      <c r="J519" s="451" t="s">
        <v>298</v>
      </c>
      <c r="K519" s="451" t="s">
        <v>886</v>
      </c>
      <c r="L519" s="451" t="s">
        <v>34</v>
      </c>
      <c r="M519" s="453">
        <v>16776490500</v>
      </c>
    </row>
    <row r="520" spans="1:13">
      <c r="A520" s="451" t="s">
        <v>6491</v>
      </c>
      <c r="B520" s="451" t="s">
        <v>1863</v>
      </c>
      <c r="C520" s="451" t="s">
        <v>920</v>
      </c>
      <c r="D520" s="452">
        <v>9003</v>
      </c>
      <c r="E520" s="451" t="s">
        <v>1216</v>
      </c>
      <c r="F520" s="451" t="s">
        <v>298</v>
      </c>
      <c r="G520" s="451" t="s">
        <v>298</v>
      </c>
      <c r="H520" s="451" t="s">
        <v>33</v>
      </c>
      <c r="I520" s="451" t="s">
        <v>1211</v>
      </c>
      <c r="J520" s="451" t="s">
        <v>298</v>
      </c>
      <c r="K520" s="451" t="s">
        <v>887</v>
      </c>
      <c r="L520" s="451" t="s">
        <v>218</v>
      </c>
      <c r="M520" s="453">
        <v>17217954600</v>
      </c>
    </row>
    <row r="521" spans="1:13">
      <c r="A521" s="451" t="s">
        <v>6490</v>
      </c>
      <c r="B521" s="451" t="s">
        <v>1859</v>
      </c>
      <c r="C521" s="451" t="s">
        <v>920</v>
      </c>
      <c r="D521" s="452">
        <v>9003</v>
      </c>
      <c r="E521" s="451" t="s">
        <v>1216</v>
      </c>
      <c r="F521" s="451" t="s">
        <v>298</v>
      </c>
      <c r="G521" s="451" t="s">
        <v>298</v>
      </c>
      <c r="H521" s="451" t="s">
        <v>33</v>
      </c>
      <c r="I521" s="451" t="s">
        <v>337</v>
      </c>
      <c r="J521" s="451" t="s">
        <v>298</v>
      </c>
      <c r="K521" s="451" t="s">
        <v>887</v>
      </c>
      <c r="L521" s="451" t="s">
        <v>34</v>
      </c>
      <c r="M521" s="453">
        <v>17218000800</v>
      </c>
    </row>
    <row r="522" spans="1:13">
      <c r="A522" s="451" t="s">
        <v>6489</v>
      </c>
      <c r="B522" s="451" t="s">
        <v>1860</v>
      </c>
      <c r="C522" s="451" t="s">
        <v>920</v>
      </c>
      <c r="D522" s="452">
        <v>9003</v>
      </c>
      <c r="E522" s="451" t="s">
        <v>1216</v>
      </c>
      <c r="F522" s="451" t="s">
        <v>298</v>
      </c>
      <c r="G522" s="451" t="s">
        <v>298</v>
      </c>
      <c r="H522" s="451" t="s">
        <v>33</v>
      </c>
      <c r="I522" s="451" t="s">
        <v>337</v>
      </c>
      <c r="J522" s="451" t="s">
        <v>298</v>
      </c>
      <c r="K522" s="451" t="s">
        <v>886</v>
      </c>
      <c r="L522" s="451" t="s">
        <v>32</v>
      </c>
      <c r="M522" s="453">
        <v>17659441800</v>
      </c>
    </row>
    <row r="523" spans="1:13">
      <c r="A523" s="451" t="s">
        <v>6474</v>
      </c>
      <c r="B523" s="451" t="s">
        <v>1863</v>
      </c>
      <c r="C523" s="451" t="s">
        <v>920</v>
      </c>
      <c r="D523" s="452">
        <v>9003</v>
      </c>
      <c r="E523" s="451" t="s">
        <v>1216</v>
      </c>
      <c r="F523" s="451" t="s">
        <v>298</v>
      </c>
      <c r="G523" s="451" t="s">
        <v>298</v>
      </c>
      <c r="H523" s="451" t="s">
        <v>33</v>
      </c>
      <c r="I523" s="451" t="s">
        <v>337</v>
      </c>
      <c r="J523" s="451" t="s">
        <v>298</v>
      </c>
      <c r="K523" s="451" t="s">
        <v>887</v>
      </c>
      <c r="L523" s="451" t="s">
        <v>218</v>
      </c>
      <c r="M523" s="453">
        <v>20661540900</v>
      </c>
    </row>
    <row r="524" spans="1:13">
      <c r="A524" s="451" t="s">
        <v>6471</v>
      </c>
      <c r="B524" s="451" t="s">
        <v>1862</v>
      </c>
      <c r="C524" s="451" t="s">
        <v>920</v>
      </c>
      <c r="D524" s="452">
        <v>9003</v>
      </c>
      <c r="E524" s="451" t="s">
        <v>1216</v>
      </c>
      <c r="F524" s="451" t="s">
        <v>298</v>
      </c>
      <c r="G524" s="451" t="s">
        <v>298</v>
      </c>
      <c r="H524" s="451" t="s">
        <v>33</v>
      </c>
      <c r="I524" s="451" t="s">
        <v>1214</v>
      </c>
      <c r="J524" s="451" t="s">
        <v>298</v>
      </c>
      <c r="K524" s="451" t="s">
        <v>886</v>
      </c>
      <c r="L524" s="451" t="s">
        <v>218</v>
      </c>
      <c r="M524" s="453">
        <v>21809403000</v>
      </c>
    </row>
    <row r="525" spans="1:13">
      <c r="A525" s="451" t="s">
        <v>6468</v>
      </c>
      <c r="B525" s="451" t="s">
        <v>1858</v>
      </c>
      <c r="C525" s="451" t="s">
        <v>920</v>
      </c>
      <c r="D525" s="452">
        <v>9003</v>
      </c>
      <c r="E525" s="451" t="s">
        <v>1216</v>
      </c>
      <c r="F525" s="451" t="s">
        <v>298</v>
      </c>
      <c r="G525" s="451" t="s">
        <v>298</v>
      </c>
      <c r="H525" s="451" t="s">
        <v>33</v>
      </c>
      <c r="I525" s="451" t="s">
        <v>1211</v>
      </c>
      <c r="J525" s="451" t="s">
        <v>298</v>
      </c>
      <c r="K525" s="451" t="s">
        <v>886</v>
      </c>
      <c r="L525" s="451" t="s">
        <v>34</v>
      </c>
      <c r="M525" s="453">
        <v>22074336900</v>
      </c>
    </row>
    <row r="526" spans="1:13">
      <c r="A526" s="451" t="s">
        <v>6457</v>
      </c>
      <c r="B526" s="451" t="s">
        <v>1858</v>
      </c>
      <c r="C526" s="451" t="s">
        <v>920</v>
      </c>
      <c r="D526" s="452">
        <v>9003</v>
      </c>
      <c r="E526" s="451" t="s">
        <v>1216</v>
      </c>
      <c r="F526" s="451" t="s">
        <v>298</v>
      </c>
      <c r="G526" s="451" t="s">
        <v>298</v>
      </c>
      <c r="H526" s="451" t="s">
        <v>33</v>
      </c>
      <c r="I526" s="451" t="s">
        <v>337</v>
      </c>
      <c r="J526" s="451" t="s">
        <v>298</v>
      </c>
      <c r="K526" s="451" t="s">
        <v>886</v>
      </c>
      <c r="L526" s="451" t="s">
        <v>34</v>
      </c>
      <c r="M526" s="453">
        <v>26489185800</v>
      </c>
    </row>
    <row r="527" spans="1:13">
      <c r="A527" s="451" t="s">
        <v>6452</v>
      </c>
      <c r="B527" s="451" t="s">
        <v>1862</v>
      </c>
      <c r="C527" s="451" t="s">
        <v>920</v>
      </c>
      <c r="D527" s="452">
        <v>9003</v>
      </c>
      <c r="E527" s="451" t="s">
        <v>1216</v>
      </c>
      <c r="F527" s="451" t="s">
        <v>298</v>
      </c>
      <c r="G527" s="451" t="s">
        <v>298</v>
      </c>
      <c r="H527" s="451" t="s">
        <v>33</v>
      </c>
      <c r="I527" s="451" t="s">
        <v>1211</v>
      </c>
      <c r="J527" s="451" t="s">
        <v>298</v>
      </c>
      <c r="K527" s="451" t="s">
        <v>886</v>
      </c>
      <c r="L527" s="451" t="s">
        <v>218</v>
      </c>
      <c r="M527" s="453">
        <v>28696575600</v>
      </c>
    </row>
    <row r="528" spans="1:13">
      <c r="A528" s="451" t="s">
        <v>6442</v>
      </c>
      <c r="B528" s="451" t="s">
        <v>1862</v>
      </c>
      <c r="C528" s="451" t="s">
        <v>920</v>
      </c>
      <c r="D528" s="452">
        <v>9003</v>
      </c>
      <c r="E528" s="451" t="s">
        <v>1216</v>
      </c>
      <c r="F528" s="451" t="s">
        <v>298</v>
      </c>
      <c r="G528" s="451" t="s">
        <v>298</v>
      </c>
      <c r="H528" s="451" t="s">
        <v>33</v>
      </c>
      <c r="I528" s="451" t="s">
        <v>337</v>
      </c>
      <c r="J528" s="451" t="s">
        <v>298</v>
      </c>
      <c r="K528" s="451" t="s">
        <v>886</v>
      </c>
      <c r="L528" s="451" t="s">
        <v>218</v>
      </c>
      <c r="M528" s="453">
        <v>34435886100</v>
      </c>
    </row>
  </sheetData>
  <sheetProtection algorithmName="SHA-512" hashValue="/dZYuMdLLU27B795bm50WafPzov8UNrYyIoBLRTqVymDPkLfsktHJ7kpdRajlyzYlj97P5Luf6UZxTZpli/gRQ==" saltValue="/D9xh5MSFC8D/7QgSlBKUg==" spinCount="100000" sheet="1" objects="1" scenarios="1" pivotTables="0"/>
  <autoFilter ref="A1:M528" xr:uid="{00000000-0001-0000-1400-000000000000}">
    <sortState xmlns:xlrd2="http://schemas.microsoft.com/office/spreadsheetml/2017/richdata2" ref="A2:M528">
      <sortCondition ref="D1:D528"/>
    </sortState>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022"/>
  <sheetViews>
    <sheetView showGridLines="0" showRowColHeaders="0" zoomScaleNormal="100" workbookViewId="0">
      <selection activeCell="D3" sqref="D3"/>
    </sheetView>
  </sheetViews>
  <sheetFormatPr defaultColWidth="9.15234375" defaultRowHeight="12.45"/>
  <cols>
    <col min="1" max="1" width="10.23046875" bestFit="1" customWidth="1"/>
    <col min="2" max="2" width="9.69140625" bestFit="1" customWidth="1"/>
    <col min="3" max="3" width="15" bestFit="1" customWidth="1"/>
    <col min="5" max="5" width="53.23046875" bestFit="1" customWidth="1"/>
    <col min="9" max="9" width="12.53515625" bestFit="1" customWidth="1"/>
    <col min="13" max="13" width="12.4609375" bestFit="1" customWidth="1"/>
  </cols>
  <sheetData>
    <row r="1" spans="1:13" ht="12.9">
      <c r="A1" s="123" t="s">
        <v>116</v>
      </c>
      <c r="B1" s="123" t="s">
        <v>117</v>
      </c>
      <c r="C1" s="163" t="s">
        <v>118</v>
      </c>
      <c r="D1" s="124" t="s">
        <v>119</v>
      </c>
      <c r="E1" s="123" t="s">
        <v>120</v>
      </c>
      <c r="F1" s="123" t="s">
        <v>121</v>
      </c>
      <c r="G1" s="123" t="s">
        <v>224</v>
      </c>
      <c r="H1" s="123" t="s">
        <v>225</v>
      </c>
      <c r="I1" s="123" t="s">
        <v>226</v>
      </c>
      <c r="J1" s="123" t="s">
        <v>227</v>
      </c>
      <c r="K1" s="123" t="s">
        <v>228</v>
      </c>
      <c r="L1" s="123" t="s">
        <v>229</v>
      </c>
      <c r="M1" s="123" t="s">
        <v>230</v>
      </c>
    </row>
    <row r="2" spans="1:13" ht="12.9">
      <c r="A2" s="438" t="s">
        <v>149</v>
      </c>
      <c r="B2" s="438" t="s">
        <v>149</v>
      </c>
      <c r="C2" s="438" t="s">
        <v>1187</v>
      </c>
      <c r="D2" s="439">
        <v>2000</v>
      </c>
      <c r="E2" s="438" t="s">
        <v>1187</v>
      </c>
      <c r="F2" s="438"/>
      <c r="G2" s="438" t="s">
        <v>149</v>
      </c>
      <c r="H2" s="438" t="s">
        <v>149</v>
      </c>
      <c r="I2" s="438" t="s">
        <v>42</v>
      </c>
      <c r="J2" s="438" t="s">
        <v>149</v>
      </c>
      <c r="K2" s="438" t="s">
        <v>149</v>
      </c>
      <c r="L2" s="438" t="s">
        <v>149</v>
      </c>
      <c r="M2" s="440"/>
    </row>
    <row r="3" spans="1:13">
      <c r="A3" s="431" t="s">
        <v>7495</v>
      </c>
      <c r="B3" s="431" t="s">
        <v>1992</v>
      </c>
      <c r="C3" s="431" t="s">
        <v>920</v>
      </c>
      <c r="D3" s="432">
        <v>2002</v>
      </c>
      <c r="E3" s="431" t="s">
        <v>1189</v>
      </c>
      <c r="F3" s="431" t="s">
        <v>298</v>
      </c>
      <c r="G3" s="431" t="s">
        <v>298</v>
      </c>
      <c r="H3" s="431" t="s">
        <v>41</v>
      </c>
      <c r="I3" s="431" t="s">
        <v>425</v>
      </c>
      <c r="J3" s="431" t="s">
        <v>298</v>
      </c>
      <c r="K3" s="431" t="s">
        <v>821</v>
      </c>
      <c r="L3" s="431" t="s">
        <v>822</v>
      </c>
      <c r="M3" s="433">
        <v>50820</v>
      </c>
    </row>
    <row r="4" spans="1:13">
      <c r="A4" s="431" t="s">
        <v>7487</v>
      </c>
      <c r="B4" s="431" t="s">
        <v>1992</v>
      </c>
      <c r="C4" s="431" t="s">
        <v>920</v>
      </c>
      <c r="D4" s="432">
        <v>2002</v>
      </c>
      <c r="E4" s="431" t="s">
        <v>1189</v>
      </c>
      <c r="F4" s="431" t="s">
        <v>298</v>
      </c>
      <c r="G4" s="431" t="s">
        <v>298</v>
      </c>
      <c r="H4" s="431" t="s">
        <v>41</v>
      </c>
      <c r="I4" s="431" t="s">
        <v>424</v>
      </c>
      <c r="J4" s="431" t="s">
        <v>298</v>
      </c>
      <c r="K4" s="431" t="s">
        <v>821</v>
      </c>
      <c r="L4" s="431" t="s">
        <v>822</v>
      </c>
      <c r="M4" s="433">
        <v>53361</v>
      </c>
    </row>
    <row r="5" spans="1:13">
      <c r="A5" s="431" t="s">
        <v>7494</v>
      </c>
      <c r="B5" s="431" t="s">
        <v>1991</v>
      </c>
      <c r="C5" s="431" t="s">
        <v>920</v>
      </c>
      <c r="D5" s="432">
        <v>2002</v>
      </c>
      <c r="E5" s="431" t="s">
        <v>1189</v>
      </c>
      <c r="F5" s="431" t="s">
        <v>298</v>
      </c>
      <c r="G5" s="431" t="s">
        <v>298</v>
      </c>
      <c r="H5" s="431" t="s">
        <v>41</v>
      </c>
      <c r="I5" s="431" t="s">
        <v>425</v>
      </c>
      <c r="J5" s="431" t="s">
        <v>298</v>
      </c>
      <c r="K5" s="431" t="s">
        <v>890</v>
      </c>
      <c r="L5" s="431" t="s">
        <v>822</v>
      </c>
      <c r="M5" s="433">
        <v>55902</v>
      </c>
    </row>
    <row r="6" spans="1:13">
      <c r="A6" s="431" t="s">
        <v>7486</v>
      </c>
      <c r="B6" s="431" t="s">
        <v>1991</v>
      </c>
      <c r="C6" s="431" t="s">
        <v>920</v>
      </c>
      <c r="D6" s="432">
        <v>2002</v>
      </c>
      <c r="E6" s="431" t="s">
        <v>1189</v>
      </c>
      <c r="F6" s="431" t="s">
        <v>298</v>
      </c>
      <c r="G6" s="431" t="s">
        <v>298</v>
      </c>
      <c r="H6" s="431" t="s">
        <v>41</v>
      </c>
      <c r="I6" s="431" t="s">
        <v>424</v>
      </c>
      <c r="J6" s="431" t="s">
        <v>298</v>
      </c>
      <c r="K6" s="431" t="s">
        <v>890</v>
      </c>
      <c r="L6" s="431" t="s">
        <v>822</v>
      </c>
      <c r="M6" s="433">
        <v>58443</v>
      </c>
    </row>
    <row r="7" spans="1:13">
      <c r="A7" s="431" t="s">
        <v>7479</v>
      </c>
      <c r="B7" s="431" t="s">
        <v>1992</v>
      </c>
      <c r="C7" s="431" t="s">
        <v>920</v>
      </c>
      <c r="D7" s="432">
        <v>2002</v>
      </c>
      <c r="E7" s="431" t="s">
        <v>1189</v>
      </c>
      <c r="F7" s="431" t="s">
        <v>298</v>
      </c>
      <c r="G7" s="431" t="s">
        <v>298</v>
      </c>
      <c r="H7" s="431" t="s">
        <v>41</v>
      </c>
      <c r="I7" s="431" t="s">
        <v>423</v>
      </c>
      <c r="J7" s="431" t="s">
        <v>298</v>
      </c>
      <c r="K7" s="431" t="s">
        <v>821</v>
      </c>
      <c r="L7" s="431" t="s">
        <v>822</v>
      </c>
      <c r="M7" s="433">
        <v>63525</v>
      </c>
    </row>
    <row r="8" spans="1:13">
      <c r="A8" s="431" t="s">
        <v>7471</v>
      </c>
      <c r="B8" s="431" t="s">
        <v>1992</v>
      </c>
      <c r="C8" s="431" t="s">
        <v>920</v>
      </c>
      <c r="D8" s="432">
        <v>2002</v>
      </c>
      <c r="E8" s="431" t="s">
        <v>1189</v>
      </c>
      <c r="F8" s="431" t="s">
        <v>298</v>
      </c>
      <c r="G8" s="431" t="s">
        <v>298</v>
      </c>
      <c r="H8" s="431" t="s">
        <v>41</v>
      </c>
      <c r="I8" s="431" t="s">
        <v>422</v>
      </c>
      <c r="J8" s="431" t="s">
        <v>298</v>
      </c>
      <c r="K8" s="431" t="s">
        <v>821</v>
      </c>
      <c r="L8" s="431" t="s">
        <v>822</v>
      </c>
      <c r="M8" s="433">
        <v>68607</v>
      </c>
    </row>
    <row r="9" spans="1:13">
      <c r="A9" s="431" t="s">
        <v>7478</v>
      </c>
      <c r="B9" s="431" t="s">
        <v>1991</v>
      </c>
      <c r="C9" s="431" t="s">
        <v>920</v>
      </c>
      <c r="D9" s="432">
        <v>2002</v>
      </c>
      <c r="E9" s="431" t="s">
        <v>1189</v>
      </c>
      <c r="F9" s="431" t="s">
        <v>298</v>
      </c>
      <c r="G9" s="431" t="s">
        <v>298</v>
      </c>
      <c r="H9" s="431" t="s">
        <v>41</v>
      </c>
      <c r="I9" s="431" t="s">
        <v>423</v>
      </c>
      <c r="J9" s="431" t="s">
        <v>298</v>
      </c>
      <c r="K9" s="431" t="s">
        <v>890</v>
      </c>
      <c r="L9" s="431" t="s">
        <v>822</v>
      </c>
      <c r="M9" s="433">
        <v>71148</v>
      </c>
    </row>
    <row r="10" spans="1:13">
      <c r="A10" s="431" t="s">
        <v>7470</v>
      </c>
      <c r="B10" s="431" t="s">
        <v>1991</v>
      </c>
      <c r="C10" s="431" t="s">
        <v>920</v>
      </c>
      <c r="D10" s="432">
        <v>2002</v>
      </c>
      <c r="E10" s="431" t="s">
        <v>1189</v>
      </c>
      <c r="F10" s="431" t="s">
        <v>298</v>
      </c>
      <c r="G10" s="431" t="s">
        <v>298</v>
      </c>
      <c r="H10" s="431" t="s">
        <v>41</v>
      </c>
      <c r="I10" s="431" t="s">
        <v>422</v>
      </c>
      <c r="J10" s="431" t="s">
        <v>298</v>
      </c>
      <c r="K10" s="431" t="s">
        <v>890</v>
      </c>
      <c r="L10" s="431" t="s">
        <v>822</v>
      </c>
      <c r="M10" s="433">
        <v>76230</v>
      </c>
    </row>
    <row r="11" spans="1:13">
      <c r="A11" s="431" t="s">
        <v>7463</v>
      </c>
      <c r="B11" s="431" t="s">
        <v>1992</v>
      </c>
      <c r="C11" s="431" t="s">
        <v>920</v>
      </c>
      <c r="D11" s="432">
        <v>2002</v>
      </c>
      <c r="E11" s="431" t="s">
        <v>1189</v>
      </c>
      <c r="F11" s="431" t="s">
        <v>298</v>
      </c>
      <c r="G11" s="431" t="s">
        <v>298</v>
      </c>
      <c r="H11" s="431" t="s">
        <v>41</v>
      </c>
      <c r="I11" s="431" t="s">
        <v>421</v>
      </c>
      <c r="J11" s="431" t="s">
        <v>298</v>
      </c>
      <c r="K11" s="431" t="s">
        <v>821</v>
      </c>
      <c r="L11" s="431" t="s">
        <v>822</v>
      </c>
      <c r="M11" s="433">
        <v>81312</v>
      </c>
    </row>
    <row r="12" spans="1:13">
      <c r="A12" s="431" t="s">
        <v>7462</v>
      </c>
      <c r="B12" s="431" t="s">
        <v>1991</v>
      </c>
      <c r="C12" s="431" t="s">
        <v>920</v>
      </c>
      <c r="D12" s="432">
        <v>2002</v>
      </c>
      <c r="E12" s="431" t="s">
        <v>1189</v>
      </c>
      <c r="F12" s="431" t="s">
        <v>298</v>
      </c>
      <c r="G12" s="431" t="s">
        <v>298</v>
      </c>
      <c r="H12" s="431" t="s">
        <v>41</v>
      </c>
      <c r="I12" s="431" t="s">
        <v>421</v>
      </c>
      <c r="J12" s="431" t="s">
        <v>298</v>
      </c>
      <c r="K12" s="431" t="s">
        <v>890</v>
      </c>
      <c r="L12" s="431" t="s">
        <v>822</v>
      </c>
      <c r="M12" s="433">
        <v>88935</v>
      </c>
    </row>
    <row r="13" spans="1:13">
      <c r="A13" s="431" t="s">
        <v>7455</v>
      </c>
      <c r="B13" s="431" t="s">
        <v>1992</v>
      </c>
      <c r="C13" s="431" t="s">
        <v>920</v>
      </c>
      <c r="D13" s="432">
        <v>2002</v>
      </c>
      <c r="E13" s="431" t="s">
        <v>1189</v>
      </c>
      <c r="F13" s="431" t="s">
        <v>298</v>
      </c>
      <c r="G13" s="431" t="s">
        <v>298</v>
      </c>
      <c r="H13" s="431" t="s">
        <v>41</v>
      </c>
      <c r="I13" s="431" t="s">
        <v>223</v>
      </c>
      <c r="J13" s="431" t="s">
        <v>298</v>
      </c>
      <c r="K13" s="431" t="s">
        <v>821</v>
      </c>
      <c r="L13" s="431" t="s">
        <v>822</v>
      </c>
      <c r="M13" s="433">
        <v>91476</v>
      </c>
    </row>
    <row r="14" spans="1:13">
      <c r="A14" s="431" t="s">
        <v>7439</v>
      </c>
      <c r="B14" s="431" t="s">
        <v>1992</v>
      </c>
      <c r="C14" s="431" t="s">
        <v>920</v>
      </c>
      <c r="D14" s="432">
        <v>2002</v>
      </c>
      <c r="E14" s="431" t="s">
        <v>1189</v>
      </c>
      <c r="F14" s="431" t="s">
        <v>298</v>
      </c>
      <c r="G14" s="431" t="s">
        <v>298</v>
      </c>
      <c r="H14" s="431" t="s">
        <v>41</v>
      </c>
      <c r="I14" s="431" t="s">
        <v>48</v>
      </c>
      <c r="J14" s="431" t="s">
        <v>298</v>
      </c>
      <c r="K14" s="431" t="s">
        <v>821</v>
      </c>
      <c r="L14" s="431" t="s">
        <v>822</v>
      </c>
      <c r="M14" s="433">
        <v>101640</v>
      </c>
    </row>
    <row r="15" spans="1:13">
      <c r="A15" s="431" t="s">
        <v>7447</v>
      </c>
      <c r="B15" s="431" t="s">
        <v>1992</v>
      </c>
      <c r="C15" s="431" t="s">
        <v>920</v>
      </c>
      <c r="D15" s="432">
        <v>2002</v>
      </c>
      <c r="E15" s="431" t="s">
        <v>1189</v>
      </c>
      <c r="F15" s="431" t="s">
        <v>298</v>
      </c>
      <c r="G15" s="431" t="s">
        <v>298</v>
      </c>
      <c r="H15" s="431" t="s">
        <v>41</v>
      </c>
      <c r="I15" s="431" t="s">
        <v>50</v>
      </c>
      <c r="J15" s="431" t="s">
        <v>298</v>
      </c>
      <c r="K15" s="431" t="s">
        <v>821</v>
      </c>
      <c r="L15" s="431" t="s">
        <v>822</v>
      </c>
      <c r="M15" s="433">
        <v>101640</v>
      </c>
    </row>
    <row r="16" spans="1:13">
      <c r="A16" s="431" t="s">
        <v>7454</v>
      </c>
      <c r="B16" s="431" t="s">
        <v>1991</v>
      </c>
      <c r="C16" s="431" t="s">
        <v>920</v>
      </c>
      <c r="D16" s="432">
        <v>2002</v>
      </c>
      <c r="E16" s="431" t="s">
        <v>1189</v>
      </c>
      <c r="F16" s="431" t="s">
        <v>298</v>
      </c>
      <c r="G16" s="431" t="s">
        <v>298</v>
      </c>
      <c r="H16" s="431" t="s">
        <v>41</v>
      </c>
      <c r="I16" s="431" t="s">
        <v>223</v>
      </c>
      <c r="J16" s="431" t="s">
        <v>298</v>
      </c>
      <c r="K16" s="431" t="s">
        <v>890</v>
      </c>
      <c r="L16" s="431" t="s">
        <v>822</v>
      </c>
      <c r="M16" s="433">
        <v>101640</v>
      </c>
    </row>
    <row r="17" spans="1:13">
      <c r="A17" s="431" t="s">
        <v>7438</v>
      </c>
      <c r="B17" s="431" t="s">
        <v>1991</v>
      </c>
      <c r="C17" s="431" t="s">
        <v>920</v>
      </c>
      <c r="D17" s="432">
        <v>2002</v>
      </c>
      <c r="E17" s="431" t="s">
        <v>1189</v>
      </c>
      <c r="F17" s="431" t="s">
        <v>298</v>
      </c>
      <c r="G17" s="431" t="s">
        <v>298</v>
      </c>
      <c r="H17" s="431" t="s">
        <v>41</v>
      </c>
      <c r="I17" s="431" t="s">
        <v>48</v>
      </c>
      <c r="J17" s="431" t="s">
        <v>298</v>
      </c>
      <c r="K17" s="431" t="s">
        <v>890</v>
      </c>
      <c r="L17" s="431" t="s">
        <v>822</v>
      </c>
      <c r="M17" s="433">
        <v>111804</v>
      </c>
    </row>
    <row r="18" spans="1:13">
      <c r="A18" s="431" t="s">
        <v>7446</v>
      </c>
      <c r="B18" s="431" t="s">
        <v>1991</v>
      </c>
      <c r="C18" s="431" t="s">
        <v>920</v>
      </c>
      <c r="D18" s="432">
        <v>2002</v>
      </c>
      <c r="E18" s="431" t="s">
        <v>1189</v>
      </c>
      <c r="F18" s="431" t="s">
        <v>298</v>
      </c>
      <c r="G18" s="431" t="s">
        <v>298</v>
      </c>
      <c r="H18" s="431" t="s">
        <v>41</v>
      </c>
      <c r="I18" s="431" t="s">
        <v>50</v>
      </c>
      <c r="J18" s="431" t="s">
        <v>298</v>
      </c>
      <c r="K18" s="431" t="s">
        <v>890</v>
      </c>
      <c r="L18" s="431" t="s">
        <v>822</v>
      </c>
      <c r="M18" s="433">
        <v>111804</v>
      </c>
    </row>
    <row r="19" spans="1:13">
      <c r="A19" s="431" t="s">
        <v>7431</v>
      </c>
      <c r="B19" s="431" t="s">
        <v>1992</v>
      </c>
      <c r="C19" s="431" t="s">
        <v>920</v>
      </c>
      <c r="D19" s="432">
        <v>2002</v>
      </c>
      <c r="E19" s="431" t="s">
        <v>1189</v>
      </c>
      <c r="F19" s="431" t="s">
        <v>298</v>
      </c>
      <c r="G19" s="431" t="s">
        <v>298</v>
      </c>
      <c r="H19" s="431" t="s">
        <v>41</v>
      </c>
      <c r="I19" s="431" t="s">
        <v>221</v>
      </c>
      <c r="J19" s="431" t="s">
        <v>298</v>
      </c>
      <c r="K19" s="431" t="s">
        <v>821</v>
      </c>
      <c r="L19" s="431" t="s">
        <v>822</v>
      </c>
      <c r="M19" s="433">
        <v>114345</v>
      </c>
    </row>
    <row r="20" spans="1:13">
      <c r="A20" s="431" t="s">
        <v>7430</v>
      </c>
      <c r="B20" s="431" t="s">
        <v>1991</v>
      </c>
      <c r="C20" s="431" t="s">
        <v>920</v>
      </c>
      <c r="D20" s="432">
        <v>2002</v>
      </c>
      <c r="E20" s="431" t="s">
        <v>1189</v>
      </c>
      <c r="F20" s="431" t="s">
        <v>298</v>
      </c>
      <c r="G20" s="431" t="s">
        <v>298</v>
      </c>
      <c r="H20" s="431" t="s">
        <v>41</v>
      </c>
      <c r="I20" s="431" t="s">
        <v>221</v>
      </c>
      <c r="J20" s="431" t="s">
        <v>298</v>
      </c>
      <c r="K20" s="431" t="s">
        <v>890</v>
      </c>
      <c r="L20" s="431" t="s">
        <v>822</v>
      </c>
      <c r="M20" s="433">
        <v>127050</v>
      </c>
    </row>
    <row r="21" spans="1:13">
      <c r="A21" s="431" t="s">
        <v>7423</v>
      </c>
      <c r="B21" s="431" t="s">
        <v>1992</v>
      </c>
      <c r="C21" s="431" t="s">
        <v>920</v>
      </c>
      <c r="D21" s="432">
        <v>2002</v>
      </c>
      <c r="E21" s="431" t="s">
        <v>1189</v>
      </c>
      <c r="F21" s="431" t="s">
        <v>298</v>
      </c>
      <c r="G21" s="431" t="s">
        <v>298</v>
      </c>
      <c r="H21" s="431" t="s">
        <v>41</v>
      </c>
      <c r="I21" s="431" t="s">
        <v>46</v>
      </c>
      <c r="J21" s="431" t="s">
        <v>298</v>
      </c>
      <c r="K21" s="431" t="s">
        <v>821</v>
      </c>
      <c r="L21" s="431" t="s">
        <v>822</v>
      </c>
      <c r="M21" s="433">
        <v>129591</v>
      </c>
    </row>
    <row r="22" spans="1:13">
      <c r="A22" s="431" t="s">
        <v>7391</v>
      </c>
      <c r="B22" s="431" t="s">
        <v>1992</v>
      </c>
      <c r="C22" s="431" t="s">
        <v>920</v>
      </c>
      <c r="D22" s="432">
        <v>2002</v>
      </c>
      <c r="E22" s="431" t="s">
        <v>1189</v>
      </c>
      <c r="F22" s="431" t="s">
        <v>298</v>
      </c>
      <c r="G22" s="431" t="s">
        <v>298</v>
      </c>
      <c r="H22" s="431" t="s">
        <v>41</v>
      </c>
      <c r="I22" s="431" t="s">
        <v>324</v>
      </c>
      <c r="J22" s="431" t="s">
        <v>298</v>
      </c>
      <c r="K22" s="431" t="s">
        <v>821</v>
      </c>
      <c r="L22" s="431" t="s">
        <v>822</v>
      </c>
      <c r="M22" s="433">
        <v>139755</v>
      </c>
    </row>
    <row r="23" spans="1:13">
      <c r="A23" s="431" t="s">
        <v>7399</v>
      </c>
      <c r="B23" s="431" t="s">
        <v>1992</v>
      </c>
      <c r="C23" s="431" t="s">
        <v>920</v>
      </c>
      <c r="D23" s="432">
        <v>2002</v>
      </c>
      <c r="E23" s="431" t="s">
        <v>1189</v>
      </c>
      <c r="F23" s="431" t="s">
        <v>298</v>
      </c>
      <c r="G23" s="431" t="s">
        <v>298</v>
      </c>
      <c r="H23" s="431" t="s">
        <v>41</v>
      </c>
      <c r="I23" s="431" t="s">
        <v>42</v>
      </c>
      <c r="J23" s="431" t="s">
        <v>298</v>
      </c>
      <c r="K23" s="431" t="s">
        <v>821</v>
      </c>
      <c r="L23" s="431" t="s">
        <v>822</v>
      </c>
      <c r="M23" s="433">
        <v>139755</v>
      </c>
    </row>
    <row r="24" spans="1:13">
      <c r="A24" s="431" t="s">
        <v>7407</v>
      </c>
      <c r="B24" s="431" t="s">
        <v>1992</v>
      </c>
      <c r="C24" s="431" t="s">
        <v>920</v>
      </c>
      <c r="D24" s="432">
        <v>2002</v>
      </c>
      <c r="E24" s="431" t="s">
        <v>1189</v>
      </c>
      <c r="F24" s="431" t="s">
        <v>298</v>
      </c>
      <c r="G24" s="431" t="s">
        <v>298</v>
      </c>
      <c r="H24" s="431" t="s">
        <v>41</v>
      </c>
      <c r="I24" s="431" t="s">
        <v>219</v>
      </c>
      <c r="J24" s="431" t="s">
        <v>298</v>
      </c>
      <c r="K24" s="431" t="s">
        <v>821</v>
      </c>
      <c r="L24" s="431" t="s">
        <v>822</v>
      </c>
      <c r="M24" s="433">
        <v>139755</v>
      </c>
    </row>
    <row r="25" spans="1:13">
      <c r="A25" s="431" t="s">
        <v>7415</v>
      </c>
      <c r="B25" s="431" t="s">
        <v>1992</v>
      </c>
      <c r="C25" s="431" t="s">
        <v>920</v>
      </c>
      <c r="D25" s="432">
        <v>2002</v>
      </c>
      <c r="E25" s="431" t="s">
        <v>1189</v>
      </c>
      <c r="F25" s="431" t="s">
        <v>298</v>
      </c>
      <c r="G25" s="431" t="s">
        <v>298</v>
      </c>
      <c r="H25" s="431" t="s">
        <v>41</v>
      </c>
      <c r="I25" s="431" t="s">
        <v>44</v>
      </c>
      <c r="J25" s="431" t="s">
        <v>298</v>
      </c>
      <c r="K25" s="431" t="s">
        <v>821</v>
      </c>
      <c r="L25" s="431" t="s">
        <v>822</v>
      </c>
      <c r="M25" s="433">
        <v>139755</v>
      </c>
    </row>
    <row r="26" spans="1:13">
      <c r="A26" s="615" t="s">
        <v>14997</v>
      </c>
      <c r="B26" s="615" t="s">
        <v>1992</v>
      </c>
      <c r="C26" s="431" t="s">
        <v>920</v>
      </c>
      <c r="D26" s="432">
        <v>2002</v>
      </c>
      <c r="E26" s="431" t="s">
        <v>1189</v>
      </c>
      <c r="F26" s="431" t="s">
        <v>298</v>
      </c>
      <c r="G26" s="431" t="s">
        <v>298</v>
      </c>
      <c r="H26" s="431" t="s">
        <v>41</v>
      </c>
      <c r="I26" s="615" t="s">
        <v>316</v>
      </c>
      <c r="J26" s="431" t="s">
        <v>298</v>
      </c>
      <c r="K26" s="615" t="s">
        <v>821</v>
      </c>
      <c r="L26" s="615" t="s">
        <v>822</v>
      </c>
      <c r="M26" s="634">
        <v>139755</v>
      </c>
    </row>
    <row r="27" spans="1:13">
      <c r="A27" s="615" t="s">
        <v>15005</v>
      </c>
      <c r="B27" s="615" t="s">
        <v>1992</v>
      </c>
      <c r="C27" s="431" t="s">
        <v>920</v>
      </c>
      <c r="D27" s="432">
        <v>2002</v>
      </c>
      <c r="E27" s="431" t="s">
        <v>1189</v>
      </c>
      <c r="F27" s="431" t="s">
        <v>298</v>
      </c>
      <c r="G27" s="431" t="s">
        <v>298</v>
      </c>
      <c r="H27" s="431" t="s">
        <v>41</v>
      </c>
      <c r="I27" s="615" t="s">
        <v>318</v>
      </c>
      <c r="J27" s="431" t="s">
        <v>298</v>
      </c>
      <c r="K27" s="615" t="s">
        <v>821</v>
      </c>
      <c r="L27" s="615" t="s">
        <v>822</v>
      </c>
      <c r="M27" s="634">
        <v>139755</v>
      </c>
    </row>
    <row r="28" spans="1:13">
      <c r="A28" s="615" t="s">
        <v>15013</v>
      </c>
      <c r="B28" s="615" t="s">
        <v>1992</v>
      </c>
      <c r="C28" s="431" t="s">
        <v>920</v>
      </c>
      <c r="D28" s="432">
        <v>2002</v>
      </c>
      <c r="E28" s="431" t="s">
        <v>1189</v>
      </c>
      <c r="F28" s="431" t="s">
        <v>298</v>
      </c>
      <c r="G28" s="431" t="s">
        <v>298</v>
      </c>
      <c r="H28" s="431" t="s">
        <v>41</v>
      </c>
      <c r="I28" s="615" t="s">
        <v>320</v>
      </c>
      <c r="J28" s="431" t="s">
        <v>298</v>
      </c>
      <c r="K28" s="615" t="s">
        <v>821</v>
      </c>
      <c r="L28" s="615" t="s">
        <v>822</v>
      </c>
      <c r="M28" s="634">
        <v>139755</v>
      </c>
    </row>
    <row r="29" spans="1:13">
      <c r="A29" s="615" t="s">
        <v>15021</v>
      </c>
      <c r="B29" s="615" t="s">
        <v>1992</v>
      </c>
      <c r="C29" s="431" t="s">
        <v>920</v>
      </c>
      <c r="D29" s="432">
        <v>2002</v>
      </c>
      <c r="E29" s="431" t="s">
        <v>1189</v>
      </c>
      <c r="F29" s="431" t="s">
        <v>298</v>
      </c>
      <c r="G29" s="431" t="s">
        <v>298</v>
      </c>
      <c r="H29" s="431" t="s">
        <v>41</v>
      </c>
      <c r="I29" s="615" t="s">
        <v>322</v>
      </c>
      <c r="J29" s="431" t="s">
        <v>298</v>
      </c>
      <c r="K29" s="615" t="s">
        <v>821</v>
      </c>
      <c r="L29" s="615" t="s">
        <v>822</v>
      </c>
      <c r="M29" s="634">
        <v>139755</v>
      </c>
    </row>
    <row r="30" spans="1:13">
      <c r="A30" s="431" t="s">
        <v>7422</v>
      </c>
      <c r="B30" s="431" t="s">
        <v>1991</v>
      </c>
      <c r="C30" s="431" t="s">
        <v>920</v>
      </c>
      <c r="D30" s="432">
        <v>2002</v>
      </c>
      <c r="E30" s="431" t="s">
        <v>1189</v>
      </c>
      <c r="F30" s="431" t="s">
        <v>298</v>
      </c>
      <c r="G30" s="431" t="s">
        <v>298</v>
      </c>
      <c r="H30" s="431" t="s">
        <v>41</v>
      </c>
      <c r="I30" s="431" t="s">
        <v>46</v>
      </c>
      <c r="J30" s="431" t="s">
        <v>298</v>
      </c>
      <c r="K30" s="431" t="s">
        <v>890</v>
      </c>
      <c r="L30" s="431" t="s">
        <v>822</v>
      </c>
      <c r="M30" s="433">
        <v>142296</v>
      </c>
    </row>
    <row r="31" spans="1:13">
      <c r="A31" s="431" t="s">
        <v>7390</v>
      </c>
      <c r="B31" s="431" t="s">
        <v>1991</v>
      </c>
      <c r="C31" s="431" t="s">
        <v>920</v>
      </c>
      <c r="D31" s="432">
        <v>2002</v>
      </c>
      <c r="E31" s="431" t="s">
        <v>1189</v>
      </c>
      <c r="F31" s="431" t="s">
        <v>298</v>
      </c>
      <c r="G31" s="431" t="s">
        <v>298</v>
      </c>
      <c r="H31" s="431" t="s">
        <v>41</v>
      </c>
      <c r="I31" s="431" t="s">
        <v>324</v>
      </c>
      <c r="J31" s="431" t="s">
        <v>298</v>
      </c>
      <c r="K31" s="431" t="s">
        <v>890</v>
      </c>
      <c r="L31" s="431" t="s">
        <v>822</v>
      </c>
      <c r="M31" s="433">
        <v>152460</v>
      </c>
    </row>
    <row r="32" spans="1:13">
      <c r="A32" s="431" t="s">
        <v>7398</v>
      </c>
      <c r="B32" s="431" t="s">
        <v>1991</v>
      </c>
      <c r="C32" s="431" t="s">
        <v>920</v>
      </c>
      <c r="D32" s="432">
        <v>2002</v>
      </c>
      <c r="E32" s="431" t="s">
        <v>1189</v>
      </c>
      <c r="F32" s="431" t="s">
        <v>298</v>
      </c>
      <c r="G32" s="431" t="s">
        <v>298</v>
      </c>
      <c r="H32" s="431" t="s">
        <v>41</v>
      </c>
      <c r="I32" s="431" t="s">
        <v>42</v>
      </c>
      <c r="J32" s="431" t="s">
        <v>298</v>
      </c>
      <c r="K32" s="431" t="s">
        <v>890</v>
      </c>
      <c r="L32" s="431" t="s">
        <v>822</v>
      </c>
      <c r="M32" s="433">
        <v>152460</v>
      </c>
    </row>
    <row r="33" spans="1:13">
      <c r="A33" s="431" t="s">
        <v>7406</v>
      </c>
      <c r="B33" s="431" t="s">
        <v>1991</v>
      </c>
      <c r="C33" s="431" t="s">
        <v>920</v>
      </c>
      <c r="D33" s="432">
        <v>2002</v>
      </c>
      <c r="E33" s="431" t="s">
        <v>1189</v>
      </c>
      <c r="F33" s="431" t="s">
        <v>298</v>
      </c>
      <c r="G33" s="431" t="s">
        <v>298</v>
      </c>
      <c r="H33" s="431" t="s">
        <v>41</v>
      </c>
      <c r="I33" s="431" t="s">
        <v>219</v>
      </c>
      <c r="J33" s="431" t="s">
        <v>298</v>
      </c>
      <c r="K33" s="431" t="s">
        <v>890</v>
      </c>
      <c r="L33" s="431" t="s">
        <v>822</v>
      </c>
      <c r="M33" s="433">
        <v>152460</v>
      </c>
    </row>
    <row r="34" spans="1:13">
      <c r="A34" s="431" t="s">
        <v>7414</v>
      </c>
      <c r="B34" s="431" t="s">
        <v>1991</v>
      </c>
      <c r="C34" s="431" t="s">
        <v>920</v>
      </c>
      <c r="D34" s="432">
        <v>2002</v>
      </c>
      <c r="E34" s="431" t="s">
        <v>1189</v>
      </c>
      <c r="F34" s="431" t="s">
        <v>298</v>
      </c>
      <c r="G34" s="431" t="s">
        <v>298</v>
      </c>
      <c r="H34" s="431" t="s">
        <v>41</v>
      </c>
      <c r="I34" s="431" t="s">
        <v>44</v>
      </c>
      <c r="J34" s="431" t="s">
        <v>298</v>
      </c>
      <c r="K34" s="431" t="s">
        <v>890</v>
      </c>
      <c r="L34" s="431" t="s">
        <v>822</v>
      </c>
      <c r="M34" s="433">
        <v>152460</v>
      </c>
    </row>
    <row r="35" spans="1:13">
      <c r="A35" s="615" t="s">
        <v>14996</v>
      </c>
      <c r="B35" s="615" t="s">
        <v>1991</v>
      </c>
      <c r="C35" s="431" t="s">
        <v>920</v>
      </c>
      <c r="D35" s="432">
        <v>2002</v>
      </c>
      <c r="E35" s="431" t="s">
        <v>1189</v>
      </c>
      <c r="F35" s="431" t="s">
        <v>298</v>
      </c>
      <c r="G35" s="431" t="s">
        <v>298</v>
      </c>
      <c r="H35" s="431" t="s">
        <v>41</v>
      </c>
      <c r="I35" s="615" t="s">
        <v>316</v>
      </c>
      <c r="J35" s="431" t="s">
        <v>298</v>
      </c>
      <c r="K35" s="615" t="s">
        <v>890</v>
      </c>
      <c r="L35" s="615" t="s">
        <v>822</v>
      </c>
      <c r="M35" s="634">
        <v>152460</v>
      </c>
    </row>
    <row r="36" spans="1:13">
      <c r="A36" s="615" t="s">
        <v>15004</v>
      </c>
      <c r="B36" s="615" t="s">
        <v>1991</v>
      </c>
      <c r="C36" s="431" t="s">
        <v>920</v>
      </c>
      <c r="D36" s="432">
        <v>2002</v>
      </c>
      <c r="E36" s="431" t="s">
        <v>1189</v>
      </c>
      <c r="F36" s="431" t="s">
        <v>298</v>
      </c>
      <c r="G36" s="431" t="s">
        <v>298</v>
      </c>
      <c r="H36" s="431" t="s">
        <v>41</v>
      </c>
      <c r="I36" s="615" t="s">
        <v>318</v>
      </c>
      <c r="J36" s="431" t="s">
        <v>298</v>
      </c>
      <c r="K36" s="615" t="s">
        <v>890</v>
      </c>
      <c r="L36" s="615" t="s">
        <v>822</v>
      </c>
      <c r="M36" s="634">
        <v>152460</v>
      </c>
    </row>
    <row r="37" spans="1:13">
      <c r="A37" s="615" t="s">
        <v>15012</v>
      </c>
      <c r="B37" s="615" t="s">
        <v>1991</v>
      </c>
      <c r="C37" s="431" t="s">
        <v>920</v>
      </c>
      <c r="D37" s="432">
        <v>2002</v>
      </c>
      <c r="E37" s="431" t="s">
        <v>1189</v>
      </c>
      <c r="F37" s="431" t="s">
        <v>298</v>
      </c>
      <c r="G37" s="431" t="s">
        <v>298</v>
      </c>
      <c r="H37" s="431" t="s">
        <v>41</v>
      </c>
      <c r="I37" s="615" t="s">
        <v>320</v>
      </c>
      <c r="J37" s="431" t="s">
        <v>298</v>
      </c>
      <c r="K37" s="615" t="s">
        <v>890</v>
      </c>
      <c r="L37" s="615" t="s">
        <v>822</v>
      </c>
      <c r="M37" s="634">
        <v>152460</v>
      </c>
    </row>
    <row r="38" spans="1:13">
      <c r="A38" s="615" t="s">
        <v>15020</v>
      </c>
      <c r="B38" s="615" t="s">
        <v>1991</v>
      </c>
      <c r="C38" s="431" t="s">
        <v>920</v>
      </c>
      <c r="D38" s="432">
        <v>2002</v>
      </c>
      <c r="E38" s="431" t="s">
        <v>1189</v>
      </c>
      <c r="F38" s="431" t="s">
        <v>298</v>
      </c>
      <c r="G38" s="431" t="s">
        <v>298</v>
      </c>
      <c r="H38" s="431" t="s">
        <v>41</v>
      </c>
      <c r="I38" s="615" t="s">
        <v>322</v>
      </c>
      <c r="J38" s="431" t="s">
        <v>298</v>
      </c>
      <c r="K38" s="615" t="s">
        <v>890</v>
      </c>
      <c r="L38" s="615" t="s">
        <v>822</v>
      </c>
      <c r="M38" s="634">
        <v>152460</v>
      </c>
    </row>
    <row r="39" spans="1:13">
      <c r="A39" s="431" t="s">
        <v>7493</v>
      </c>
      <c r="B39" s="431" t="s">
        <v>1990</v>
      </c>
      <c r="C39" s="431" t="s">
        <v>920</v>
      </c>
      <c r="D39" s="432">
        <v>2002</v>
      </c>
      <c r="E39" s="431" t="s">
        <v>1189</v>
      </c>
      <c r="F39" s="431" t="s">
        <v>298</v>
      </c>
      <c r="G39" s="431" t="s">
        <v>298</v>
      </c>
      <c r="H39" s="431" t="s">
        <v>41</v>
      </c>
      <c r="I39" s="431" t="s">
        <v>425</v>
      </c>
      <c r="J39" s="431" t="s">
        <v>298</v>
      </c>
      <c r="K39" s="431" t="s">
        <v>821</v>
      </c>
      <c r="L39" s="431" t="s">
        <v>32</v>
      </c>
      <c r="M39" s="433">
        <v>508200</v>
      </c>
    </row>
    <row r="40" spans="1:13">
      <c r="A40" s="431" t="s">
        <v>7485</v>
      </c>
      <c r="B40" s="431" t="s">
        <v>1990</v>
      </c>
      <c r="C40" s="431" t="s">
        <v>920</v>
      </c>
      <c r="D40" s="432">
        <v>2002</v>
      </c>
      <c r="E40" s="431" t="s">
        <v>1189</v>
      </c>
      <c r="F40" s="431" t="s">
        <v>298</v>
      </c>
      <c r="G40" s="431" t="s">
        <v>298</v>
      </c>
      <c r="H40" s="431" t="s">
        <v>41</v>
      </c>
      <c r="I40" s="431" t="s">
        <v>424</v>
      </c>
      <c r="J40" s="431" t="s">
        <v>298</v>
      </c>
      <c r="K40" s="431" t="s">
        <v>821</v>
      </c>
      <c r="L40" s="431" t="s">
        <v>32</v>
      </c>
      <c r="M40" s="433">
        <v>533610</v>
      </c>
    </row>
    <row r="41" spans="1:13">
      <c r="A41" s="431" t="s">
        <v>7492</v>
      </c>
      <c r="B41" s="431" t="s">
        <v>1989</v>
      </c>
      <c r="C41" s="431" t="s">
        <v>920</v>
      </c>
      <c r="D41" s="432">
        <v>2002</v>
      </c>
      <c r="E41" s="431" t="s">
        <v>1189</v>
      </c>
      <c r="F41" s="431" t="s">
        <v>298</v>
      </c>
      <c r="G41" s="431" t="s">
        <v>298</v>
      </c>
      <c r="H41" s="431" t="s">
        <v>41</v>
      </c>
      <c r="I41" s="431" t="s">
        <v>425</v>
      </c>
      <c r="J41" s="431" t="s">
        <v>298</v>
      </c>
      <c r="K41" s="431" t="s">
        <v>890</v>
      </c>
      <c r="L41" s="431" t="s">
        <v>32</v>
      </c>
      <c r="M41" s="433">
        <v>559020</v>
      </c>
    </row>
    <row r="42" spans="1:13">
      <c r="A42" s="431" t="s">
        <v>7484</v>
      </c>
      <c r="B42" s="431" t="s">
        <v>1989</v>
      </c>
      <c r="C42" s="431" t="s">
        <v>920</v>
      </c>
      <c r="D42" s="432">
        <v>2002</v>
      </c>
      <c r="E42" s="431" t="s">
        <v>1189</v>
      </c>
      <c r="F42" s="431" t="s">
        <v>298</v>
      </c>
      <c r="G42" s="431" t="s">
        <v>298</v>
      </c>
      <c r="H42" s="431" t="s">
        <v>41</v>
      </c>
      <c r="I42" s="431" t="s">
        <v>424</v>
      </c>
      <c r="J42" s="431" t="s">
        <v>298</v>
      </c>
      <c r="K42" s="431" t="s">
        <v>890</v>
      </c>
      <c r="L42" s="431" t="s">
        <v>32</v>
      </c>
      <c r="M42" s="433">
        <v>586740</v>
      </c>
    </row>
    <row r="43" spans="1:13">
      <c r="A43" s="431" t="s">
        <v>7477</v>
      </c>
      <c r="B43" s="431" t="s">
        <v>1990</v>
      </c>
      <c r="C43" s="431" t="s">
        <v>920</v>
      </c>
      <c r="D43" s="432">
        <v>2002</v>
      </c>
      <c r="E43" s="431" t="s">
        <v>1189</v>
      </c>
      <c r="F43" s="431" t="s">
        <v>298</v>
      </c>
      <c r="G43" s="431" t="s">
        <v>298</v>
      </c>
      <c r="H43" s="431" t="s">
        <v>41</v>
      </c>
      <c r="I43" s="431" t="s">
        <v>423</v>
      </c>
      <c r="J43" s="431" t="s">
        <v>298</v>
      </c>
      <c r="K43" s="431" t="s">
        <v>821</v>
      </c>
      <c r="L43" s="431" t="s">
        <v>32</v>
      </c>
      <c r="M43" s="433">
        <v>635250</v>
      </c>
    </row>
    <row r="44" spans="1:13">
      <c r="A44" s="431" t="s">
        <v>7469</v>
      </c>
      <c r="B44" s="431" t="s">
        <v>1990</v>
      </c>
      <c r="C44" s="431" t="s">
        <v>920</v>
      </c>
      <c r="D44" s="432">
        <v>2002</v>
      </c>
      <c r="E44" s="431" t="s">
        <v>1189</v>
      </c>
      <c r="F44" s="431" t="s">
        <v>298</v>
      </c>
      <c r="G44" s="431" t="s">
        <v>298</v>
      </c>
      <c r="H44" s="431" t="s">
        <v>41</v>
      </c>
      <c r="I44" s="431" t="s">
        <v>422</v>
      </c>
      <c r="J44" s="431" t="s">
        <v>298</v>
      </c>
      <c r="K44" s="431" t="s">
        <v>821</v>
      </c>
      <c r="L44" s="431" t="s">
        <v>32</v>
      </c>
      <c r="M44" s="433">
        <v>686070</v>
      </c>
    </row>
    <row r="45" spans="1:13">
      <c r="A45" s="431" t="s">
        <v>7476</v>
      </c>
      <c r="B45" s="431" t="s">
        <v>1989</v>
      </c>
      <c r="C45" s="431" t="s">
        <v>920</v>
      </c>
      <c r="D45" s="432">
        <v>2002</v>
      </c>
      <c r="E45" s="431" t="s">
        <v>1189</v>
      </c>
      <c r="F45" s="431" t="s">
        <v>298</v>
      </c>
      <c r="G45" s="431" t="s">
        <v>298</v>
      </c>
      <c r="H45" s="431" t="s">
        <v>41</v>
      </c>
      <c r="I45" s="431" t="s">
        <v>423</v>
      </c>
      <c r="J45" s="431" t="s">
        <v>298</v>
      </c>
      <c r="K45" s="431" t="s">
        <v>890</v>
      </c>
      <c r="L45" s="431" t="s">
        <v>32</v>
      </c>
      <c r="M45" s="433">
        <v>699930</v>
      </c>
    </row>
    <row r="46" spans="1:13">
      <c r="A46" s="431" t="s">
        <v>7468</v>
      </c>
      <c r="B46" s="431" t="s">
        <v>1989</v>
      </c>
      <c r="C46" s="431" t="s">
        <v>920</v>
      </c>
      <c r="D46" s="432">
        <v>2002</v>
      </c>
      <c r="E46" s="431" t="s">
        <v>1189</v>
      </c>
      <c r="F46" s="431" t="s">
        <v>298</v>
      </c>
      <c r="G46" s="431" t="s">
        <v>298</v>
      </c>
      <c r="H46" s="431" t="s">
        <v>41</v>
      </c>
      <c r="I46" s="431" t="s">
        <v>422</v>
      </c>
      <c r="J46" s="431" t="s">
        <v>298</v>
      </c>
      <c r="K46" s="431" t="s">
        <v>890</v>
      </c>
      <c r="L46" s="431" t="s">
        <v>32</v>
      </c>
      <c r="M46" s="433">
        <v>755370</v>
      </c>
    </row>
    <row r="47" spans="1:13">
      <c r="A47" s="431" t="s">
        <v>7491</v>
      </c>
      <c r="B47" s="431" t="s">
        <v>1988</v>
      </c>
      <c r="C47" s="431" t="s">
        <v>920</v>
      </c>
      <c r="D47" s="432">
        <v>2002</v>
      </c>
      <c r="E47" s="431" t="s">
        <v>1189</v>
      </c>
      <c r="F47" s="431" t="s">
        <v>298</v>
      </c>
      <c r="G47" s="431" t="s">
        <v>298</v>
      </c>
      <c r="H47" s="431" t="s">
        <v>41</v>
      </c>
      <c r="I47" s="431" t="s">
        <v>425</v>
      </c>
      <c r="J47" s="431" t="s">
        <v>298</v>
      </c>
      <c r="K47" s="431" t="s">
        <v>821</v>
      </c>
      <c r="L47" s="431" t="s">
        <v>34</v>
      </c>
      <c r="M47" s="433">
        <v>762300</v>
      </c>
    </row>
    <row r="48" spans="1:13">
      <c r="A48" s="431" t="s">
        <v>7483</v>
      </c>
      <c r="B48" s="431" t="s">
        <v>1988</v>
      </c>
      <c r="C48" s="431" t="s">
        <v>920</v>
      </c>
      <c r="D48" s="432">
        <v>2002</v>
      </c>
      <c r="E48" s="431" t="s">
        <v>1189</v>
      </c>
      <c r="F48" s="431" t="s">
        <v>298</v>
      </c>
      <c r="G48" s="431" t="s">
        <v>298</v>
      </c>
      <c r="H48" s="431" t="s">
        <v>41</v>
      </c>
      <c r="I48" s="431" t="s">
        <v>424</v>
      </c>
      <c r="J48" s="431" t="s">
        <v>298</v>
      </c>
      <c r="K48" s="431" t="s">
        <v>821</v>
      </c>
      <c r="L48" s="431" t="s">
        <v>34</v>
      </c>
      <c r="M48" s="433">
        <v>801570</v>
      </c>
    </row>
    <row r="49" spans="1:13">
      <c r="A49" s="431" t="s">
        <v>7461</v>
      </c>
      <c r="B49" s="431" t="s">
        <v>1990</v>
      </c>
      <c r="C49" s="431" t="s">
        <v>920</v>
      </c>
      <c r="D49" s="432">
        <v>2002</v>
      </c>
      <c r="E49" s="431" t="s">
        <v>1189</v>
      </c>
      <c r="F49" s="431" t="s">
        <v>298</v>
      </c>
      <c r="G49" s="431" t="s">
        <v>298</v>
      </c>
      <c r="H49" s="431" t="s">
        <v>41</v>
      </c>
      <c r="I49" s="431" t="s">
        <v>421</v>
      </c>
      <c r="J49" s="431" t="s">
        <v>298</v>
      </c>
      <c r="K49" s="431" t="s">
        <v>821</v>
      </c>
      <c r="L49" s="431" t="s">
        <v>32</v>
      </c>
      <c r="M49" s="433">
        <v>813120</v>
      </c>
    </row>
    <row r="50" spans="1:13">
      <c r="A50" s="431" t="s">
        <v>7490</v>
      </c>
      <c r="B50" s="431" t="s">
        <v>1987</v>
      </c>
      <c r="C50" s="431" t="s">
        <v>920</v>
      </c>
      <c r="D50" s="432">
        <v>2002</v>
      </c>
      <c r="E50" s="431" t="s">
        <v>1189</v>
      </c>
      <c r="F50" s="431" t="s">
        <v>298</v>
      </c>
      <c r="G50" s="431" t="s">
        <v>298</v>
      </c>
      <c r="H50" s="431" t="s">
        <v>41</v>
      </c>
      <c r="I50" s="431" t="s">
        <v>425</v>
      </c>
      <c r="J50" s="431" t="s">
        <v>298</v>
      </c>
      <c r="K50" s="431" t="s">
        <v>890</v>
      </c>
      <c r="L50" s="431" t="s">
        <v>34</v>
      </c>
      <c r="M50" s="433">
        <v>838530</v>
      </c>
    </row>
    <row r="51" spans="1:13">
      <c r="A51" s="431" t="s">
        <v>7482</v>
      </c>
      <c r="B51" s="431" t="s">
        <v>1987</v>
      </c>
      <c r="C51" s="431" t="s">
        <v>920</v>
      </c>
      <c r="D51" s="432">
        <v>2002</v>
      </c>
      <c r="E51" s="431" t="s">
        <v>1189</v>
      </c>
      <c r="F51" s="431" t="s">
        <v>298</v>
      </c>
      <c r="G51" s="431" t="s">
        <v>298</v>
      </c>
      <c r="H51" s="431" t="s">
        <v>41</v>
      </c>
      <c r="I51" s="431" t="s">
        <v>424</v>
      </c>
      <c r="J51" s="431" t="s">
        <v>298</v>
      </c>
      <c r="K51" s="431" t="s">
        <v>890</v>
      </c>
      <c r="L51" s="431" t="s">
        <v>34</v>
      </c>
      <c r="M51" s="433">
        <v>880110</v>
      </c>
    </row>
    <row r="52" spans="1:13">
      <c r="A52" s="431" t="s">
        <v>7460</v>
      </c>
      <c r="B52" s="431" t="s">
        <v>1989</v>
      </c>
      <c r="C52" s="431" t="s">
        <v>920</v>
      </c>
      <c r="D52" s="432">
        <v>2002</v>
      </c>
      <c r="E52" s="431" t="s">
        <v>1189</v>
      </c>
      <c r="F52" s="431" t="s">
        <v>298</v>
      </c>
      <c r="G52" s="431" t="s">
        <v>298</v>
      </c>
      <c r="H52" s="431" t="s">
        <v>41</v>
      </c>
      <c r="I52" s="431" t="s">
        <v>421</v>
      </c>
      <c r="J52" s="431" t="s">
        <v>298</v>
      </c>
      <c r="K52" s="431" t="s">
        <v>890</v>
      </c>
      <c r="L52" s="431" t="s">
        <v>32</v>
      </c>
      <c r="M52" s="433">
        <v>893970</v>
      </c>
    </row>
    <row r="53" spans="1:13">
      <c r="A53" s="431" t="s">
        <v>7453</v>
      </c>
      <c r="B53" s="431" t="s">
        <v>1990</v>
      </c>
      <c r="C53" s="431" t="s">
        <v>920</v>
      </c>
      <c r="D53" s="432">
        <v>2002</v>
      </c>
      <c r="E53" s="431" t="s">
        <v>1189</v>
      </c>
      <c r="F53" s="431" t="s">
        <v>298</v>
      </c>
      <c r="G53" s="431" t="s">
        <v>298</v>
      </c>
      <c r="H53" s="431" t="s">
        <v>41</v>
      </c>
      <c r="I53" s="431" t="s">
        <v>223</v>
      </c>
      <c r="J53" s="431" t="s">
        <v>298</v>
      </c>
      <c r="K53" s="431" t="s">
        <v>821</v>
      </c>
      <c r="L53" s="431" t="s">
        <v>32</v>
      </c>
      <c r="M53" s="433">
        <v>914760</v>
      </c>
    </row>
    <row r="54" spans="1:13">
      <c r="A54" s="431" t="s">
        <v>7497</v>
      </c>
      <c r="B54" s="431" t="s">
        <v>1994</v>
      </c>
      <c r="C54" s="431" t="s">
        <v>920</v>
      </c>
      <c r="D54" s="432">
        <v>2002</v>
      </c>
      <c r="E54" s="431" t="s">
        <v>1189</v>
      </c>
      <c r="F54" s="431" t="s">
        <v>298</v>
      </c>
      <c r="G54" s="431" t="s">
        <v>298</v>
      </c>
      <c r="H54" s="431" t="s">
        <v>41</v>
      </c>
      <c r="I54" s="431" t="s">
        <v>425</v>
      </c>
      <c r="J54" s="431" t="s">
        <v>298</v>
      </c>
      <c r="K54" s="431" t="s">
        <v>821</v>
      </c>
      <c r="L54" s="431" t="s">
        <v>218</v>
      </c>
      <c r="M54" s="433">
        <v>940170</v>
      </c>
    </row>
    <row r="55" spans="1:13">
      <c r="A55" s="431" t="s">
        <v>7475</v>
      </c>
      <c r="B55" s="431" t="s">
        <v>1988</v>
      </c>
      <c r="C55" s="431" t="s">
        <v>920</v>
      </c>
      <c r="D55" s="432">
        <v>2002</v>
      </c>
      <c r="E55" s="431" t="s">
        <v>1189</v>
      </c>
      <c r="F55" s="431" t="s">
        <v>298</v>
      </c>
      <c r="G55" s="431" t="s">
        <v>298</v>
      </c>
      <c r="H55" s="431" t="s">
        <v>41</v>
      </c>
      <c r="I55" s="431" t="s">
        <v>423</v>
      </c>
      <c r="J55" s="431" t="s">
        <v>298</v>
      </c>
      <c r="K55" s="431" t="s">
        <v>821</v>
      </c>
      <c r="L55" s="431" t="s">
        <v>34</v>
      </c>
      <c r="M55" s="433">
        <v>954030</v>
      </c>
    </row>
    <row r="56" spans="1:13">
      <c r="A56" s="431" t="s">
        <v>7489</v>
      </c>
      <c r="B56" s="431" t="s">
        <v>1994</v>
      </c>
      <c r="C56" s="431" t="s">
        <v>920</v>
      </c>
      <c r="D56" s="432">
        <v>2002</v>
      </c>
      <c r="E56" s="431" t="s">
        <v>1189</v>
      </c>
      <c r="F56" s="431" t="s">
        <v>298</v>
      </c>
      <c r="G56" s="431" t="s">
        <v>298</v>
      </c>
      <c r="H56" s="431" t="s">
        <v>41</v>
      </c>
      <c r="I56" s="431" t="s">
        <v>424</v>
      </c>
      <c r="J56" s="431" t="s">
        <v>298</v>
      </c>
      <c r="K56" s="431" t="s">
        <v>821</v>
      </c>
      <c r="L56" s="431" t="s">
        <v>218</v>
      </c>
      <c r="M56" s="433">
        <v>986370</v>
      </c>
    </row>
    <row r="57" spans="1:13">
      <c r="A57" s="431" t="s">
        <v>7452</v>
      </c>
      <c r="B57" s="431" t="s">
        <v>1989</v>
      </c>
      <c r="C57" s="431" t="s">
        <v>920</v>
      </c>
      <c r="D57" s="432">
        <v>2002</v>
      </c>
      <c r="E57" s="431" t="s">
        <v>1189</v>
      </c>
      <c r="F57" s="431" t="s">
        <v>298</v>
      </c>
      <c r="G57" s="431" t="s">
        <v>298</v>
      </c>
      <c r="H57" s="431" t="s">
        <v>41</v>
      </c>
      <c r="I57" s="431" t="s">
        <v>223</v>
      </c>
      <c r="J57" s="431" t="s">
        <v>298</v>
      </c>
      <c r="K57" s="431" t="s">
        <v>890</v>
      </c>
      <c r="L57" s="431" t="s">
        <v>32</v>
      </c>
      <c r="M57" s="433">
        <v>1007160</v>
      </c>
    </row>
    <row r="58" spans="1:13">
      <c r="A58" s="431" t="s">
        <v>7437</v>
      </c>
      <c r="B58" s="431" t="s">
        <v>1990</v>
      </c>
      <c r="C58" s="431" t="s">
        <v>920</v>
      </c>
      <c r="D58" s="432">
        <v>2002</v>
      </c>
      <c r="E58" s="431" t="s">
        <v>1189</v>
      </c>
      <c r="F58" s="431" t="s">
        <v>298</v>
      </c>
      <c r="G58" s="431" t="s">
        <v>298</v>
      </c>
      <c r="H58" s="431" t="s">
        <v>41</v>
      </c>
      <c r="I58" s="431" t="s">
        <v>48</v>
      </c>
      <c r="J58" s="431" t="s">
        <v>298</v>
      </c>
      <c r="K58" s="431" t="s">
        <v>821</v>
      </c>
      <c r="L58" s="431" t="s">
        <v>32</v>
      </c>
      <c r="M58" s="433">
        <v>1016400</v>
      </c>
    </row>
    <row r="59" spans="1:13">
      <c r="A59" s="431" t="s">
        <v>7445</v>
      </c>
      <c r="B59" s="431" t="s">
        <v>1990</v>
      </c>
      <c r="C59" s="431" t="s">
        <v>920</v>
      </c>
      <c r="D59" s="432">
        <v>2002</v>
      </c>
      <c r="E59" s="431" t="s">
        <v>1189</v>
      </c>
      <c r="F59" s="431" t="s">
        <v>298</v>
      </c>
      <c r="G59" s="431" t="s">
        <v>298</v>
      </c>
      <c r="H59" s="431" t="s">
        <v>41</v>
      </c>
      <c r="I59" s="431" t="s">
        <v>50</v>
      </c>
      <c r="J59" s="431" t="s">
        <v>298</v>
      </c>
      <c r="K59" s="431" t="s">
        <v>821</v>
      </c>
      <c r="L59" s="431" t="s">
        <v>32</v>
      </c>
      <c r="M59" s="433">
        <v>1016400</v>
      </c>
    </row>
    <row r="60" spans="1:13">
      <c r="A60" s="431" t="s">
        <v>7467</v>
      </c>
      <c r="B60" s="431" t="s">
        <v>1988</v>
      </c>
      <c r="C60" s="431" t="s">
        <v>920</v>
      </c>
      <c r="D60" s="432">
        <v>2002</v>
      </c>
      <c r="E60" s="431" t="s">
        <v>1189</v>
      </c>
      <c r="F60" s="431" t="s">
        <v>298</v>
      </c>
      <c r="G60" s="431" t="s">
        <v>298</v>
      </c>
      <c r="H60" s="431" t="s">
        <v>41</v>
      </c>
      <c r="I60" s="431" t="s">
        <v>422</v>
      </c>
      <c r="J60" s="431" t="s">
        <v>298</v>
      </c>
      <c r="K60" s="431" t="s">
        <v>821</v>
      </c>
      <c r="L60" s="431" t="s">
        <v>34</v>
      </c>
      <c r="M60" s="433">
        <v>1030260</v>
      </c>
    </row>
    <row r="61" spans="1:13">
      <c r="A61" s="431" t="s">
        <v>7496</v>
      </c>
      <c r="B61" s="431" t="s">
        <v>1993</v>
      </c>
      <c r="C61" s="431" t="s">
        <v>920</v>
      </c>
      <c r="D61" s="432">
        <v>2002</v>
      </c>
      <c r="E61" s="431" t="s">
        <v>1189</v>
      </c>
      <c r="F61" s="431" t="s">
        <v>298</v>
      </c>
      <c r="G61" s="431" t="s">
        <v>298</v>
      </c>
      <c r="H61" s="431" t="s">
        <v>41</v>
      </c>
      <c r="I61" s="431" t="s">
        <v>425</v>
      </c>
      <c r="J61" s="431" t="s">
        <v>298</v>
      </c>
      <c r="K61" s="431" t="s">
        <v>890</v>
      </c>
      <c r="L61" s="431" t="s">
        <v>218</v>
      </c>
      <c r="M61" s="433">
        <v>1034880</v>
      </c>
    </row>
    <row r="62" spans="1:13">
      <c r="A62" s="431" t="s">
        <v>7474</v>
      </c>
      <c r="B62" s="431" t="s">
        <v>1987</v>
      </c>
      <c r="C62" s="431" t="s">
        <v>920</v>
      </c>
      <c r="D62" s="432">
        <v>2002</v>
      </c>
      <c r="E62" s="431" t="s">
        <v>1189</v>
      </c>
      <c r="F62" s="431" t="s">
        <v>298</v>
      </c>
      <c r="G62" s="431" t="s">
        <v>298</v>
      </c>
      <c r="H62" s="431" t="s">
        <v>41</v>
      </c>
      <c r="I62" s="431" t="s">
        <v>423</v>
      </c>
      <c r="J62" s="431" t="s">
        <v>298</v>
      </c>
      <c r="K62" s="431" t="s">
        <v>890</v>
      </c>
      <c r="L62" s="431" t="s">
        <v>34</v>
      </c>
      <c r="M62" s="433">
        <v>1046430</v>
      </c>
    </row>
    <row r="63" spans="1:13">
      <c r="A63" s="431" t="s">
        <v>7488</v>
      </c>
      <c r="B63" s="431" t="s">
        <v>1993</v>
      </c>
      <c r="C63" s="431" t="s">
        <v>920</v>
      </c>
      <c r="D63" s="432">
        <v>2002</v>
      </c>
      <c r="E63" s="431" t="s">
        <v>1189</v>
      </c>
      <c r="F63" s="431" t="s">
        <v>298</v>
      </c>
      <c r="G63" s="431" t="s">
        <v>298</v>
      </c>
      <c r="H63" s="431" t="s">
        <v>41</v>
      </c>
      <c r="I63" s="431" t="s">
        <v>424</v>
      </c>
      <c r="J63" s="431" t="s">
        <v>298</v>
      </c>
      <c r="K63" s="431" t="s">
        <v>890</v>
      </c>
      <c r="L63" s="431" t="s">
        <v>218</v>
      </c>
      <c r="M63" s="433">
        <v>1085700</v>
      </c>
    </row>
    <row r="64" spans="1:13">
      <c r="A64" s="431" t="s">
        <v>7436</v>
      </c>
      <c r="B64" s="431" t="s">
        <v>1989</v>
      </c>
      <c r="C64" s="431" t="s">
        <v>920</v>
      </c>
      <c r="D64" s="432">
        <v>2002</v>
      </c>
      <c r="E64" s="431" t="s">
        <v>1189</v>
      </c>
      <c r="F64" s="431" t="s">
        <v>298</v>
      </c>
      <c r="G64" s="431" t="s">
        <v>298</v>
      </c>
      <c r="H64" s="431" t="s">
        <v>41</v>
      </c>
      <c r="I64" s="431" t="s">
        <v>48</v>
      </c>
      <c r="J64" s="431" t="s">
        <v>298</v>
      </c>
      <c r="K64" s="431" t="s">
        <v>890</v>
      </c>
      <c r="L64" s="431" t="s">
        <v>32</v>
      </c>
      <c r="M64" s="433">
        <v>1118040</v>
      </c>
    </row>
    <row r="65" spans="1:13">
      <c r="A65" s="431" t="s">
        <v>7444</v>
      </c>
      <c r="B65" s="431" t="s">
        <v>1989</v>
      </c>
      <c r="C65" s="431" t="s">
        <v>920</v>
      </c>
      <c r="D65" s="432">
        <v>2002</v>
      </c>
      <c r="E65" s="431" t="s">
        <v>1189</v>
      </c>
      <c r="F65" s="431" t="s">
        <v>298</v>
      </c>
      <c r="G65" s="431" t="s">
        <v>298</v>
      </c>
      <c r="H65" s="431" t="s">
        <v>41</v>
      </c>
      <c r="I65" s="431" t="s">
        <v>50</v>
      </c>
      <c r="J65" s="431" t="s">
        <v>298</v>
      </c>
      <c r="K65" s="431" t="s">
        <v>890</v>
      </c>
      <c r="L65" s="431" t="s">
        <v>32</v>
      </c>
      <c r="M65" s="433">
        <v>1118040</v>
      </c>
    </row>
    <row r="66" spans="1:13">
      <c r="A66" s="431" t="s">
        <v>7466</v>
      </c>
      <c r="B66" s="431" t="s">
        <v>1987</v>
      </c>
      <c r="C66" s="431" t="s">
        <v>920</v>
      </c>
      <c r="D66" s="432">
        <v>2002</v>
      </c>
      <c r="E66" s="431" t="s">
        <v>1189</v>
      </c>
      <c r="F66" s="431" t="s">
        <v>298</v>
      </c>
      <c r="G66" s="431" t="s">
        <v>298</v>
      </c>
      <c r="H66" s="431" t="s">
        <v>41</v>
      </c>
      <c r="I66" s="431" t="s">
        <v>422</v>
      </c>
      <c r="J66" s="431" t="s">
        <v>298</v>
      </c>
      <c r="K66" s="431" t="s">
        <v>890</v>
      </c>
      <c r="L66" s="431" t="s">
        <v>34</v>
      </c>
      <c r="M66" s="433">
        <v>1134210</v>
      </c>
    </row>
    <row r="67" spans="1:13">
      <c r="A67" s="431" t="s">
        <v>7429</v>
      </c>
      <c r="B67" s="431" t="s">
        <v>1990</v>
      </c>
      <c r="C67" s="431" t="s">
        <v>920</v>
      </c>
      <c r="D67" s="432">
        <v>2002</v>
      </c>
      <c r="E67" s="431" t="s">
        <v>1189</v>
      </c>
      <c r="F67" s="431" t="s">
        <v>298</v>
      </c>
      <c r="G67" s="431" t="s">
        <v>298</v>
      </c>
      <c r="H67" s="431" t="s">
        <v>41</v>
      </c>
      <c r="I67" s="431" t="s">
        <v>221</v>
      </c>
      <c r="J67" s="431" t="s">
        <v>298</v>
      </c>
      <c r="K67" s="431" t="s">
        <v>821</v>
      </c>
      <c r="L67" s="431" t="s">
        <v>32</v>
      </c>
      <c r="M67" s="433">
        <v>1143450</v>
      </c>
    </row>
    <row r="68" spans="1:13">
      <c r="A68" s="431" t="s">
        <v>7481</v>
      </c>
      <c r="B68" s="431" t="s">
        <v>1994</v>
      </c>
      <c r="C68" s="431" t="s">
        <v>920</v>
      </c>
      <c r="D68" s="432">
        <v>2002</v>
      </c>
      <c r="E68" s="431" t="s">
        <v>1189</v>
      </c>
      <c r="F68" s="431" t="s">
        <v>298</v>
      </c>
      <c r="G68" s="431" t="s">
        <v>298</v>
      </c>
      <c r="H68" s="431" t="s">
        <v>41</v>
      </c>
      <c r="I68" s="431" t="s">
        <v>423</v>
      </c>
      <c r="J68" s="431" t="s">
        <v>298</v>
      </c>
      <c r="K68" s="431" t="s">
        <v>821</v>
      </c>
      <c r="L68" s="431" t="s">
        <v>218</v>
      </c>
      <c r="M68" s="433">
        <v>1173480</v>
      </c>
    </row>
    <row r="69" spans="1:13">
      <c r="A69" s="431" t="s">
        <v>7459</v>
      </c>
      <c r="B69" s="431" t="s">
        <v>1988</v>
      </c>
      <c r="C69" s="431" t="s">
        <v>920</v>
      </c>
      <c r="D69" s="432">
        <v>2002</v>
      </c>
      <c r="E69" s="431" t="s">
        <v>1189</v>
      </c>
      <c r="F69" s="431" t="s">
        <v>298</v>
      </c>
      <c r="G69" s="431" t="s">
        <v>298</v>
      </c>
      <c r="H69" s="431" t="s">
        <v>41</v>
      </c>
      <c r="I69" s="431" t="s">
        <v>421</v>
      </c>
      <c r="J69" s="431" t="s">
        <v>298</v>
      </c>
      <c r="K69" s="431" t="s">
        <v>821</v>
      </c>
      <c r="L69" s="431" t="s">
        <v>34</v>
      </c>
      <c r="M69" s="433">
        <v>1219680</v>
      </c>
    </row>
    <row r="70" spans="1:13">
      <c r="A70" s="431" t="s">
        <v>7428</v>
      </c>
      <c r="B70" s="431" t="s">
        <v>1989</v>
      </c>
      <c r="C70" s="431" t="s">
        <v>920</v>
      </c>
      <c r="D70" s="432">
        <v>2002</v>
      </c>
      <c r="E70" s="431" t="s">
        <v>1189</v>
      </c>
      <c r="F70" s="431" t="s">
        <v>298</v>
      </c>
      <c r="G70" s="431" t="s">
        <v>298</v>
      </c>
      <c r="H70" s="431" t="s">
        <v>41</v>
      </c>
      <c r="I70" s="431" t="s">
        <v>221</v>
      </c>
      <c r="J70" s="431" t="s">
        <v>298</v>
      </c>
      <c r="K70" s="431" t="s">
        <v>890</v>
      </c>
      <c r="L70" s="431" t="s">
        <v>32</v>
      </c>
      <c r="M70" s="433">
        <v>1258950</v>
      </c>
    </row>
    <row r="71" spans="1:13">
      <c r="A71" s="431" t="s">
        <v>7473</v>
      </c>
      <c r="B71" s="431" t="s">
        <v>1994</v>
      </c>
      <c r="C71" s="431" t="s">
        <v>920</v>
      </c>
      <c r="D71" s="432">
        <v>2002</v>
      </c>
      <c r="E71" s="431" t="s">
        <v>1189</v>
      </c>
      <c r="F71" s="431" t="s">
        <v>298</v>
      </c>
      <c r="G71" s="431" t="s">
        <v>298</v>
      </c>
      <c r="H71" s="431" t="s">
        <v>41</v>
      </c>
      <c r="I71" s="431" t="s">
        <v>422</v>
      </c>
      <c r="J71" s="431" t="s">
        <v>298</v>
      </c>
      <c r="K71" s="431" t="s">
        <v>821</v>
      </c>
      <c r="L71" s="431" t="s">
        <v>218</v>
      </c>
      <c r="M71" s="433">
        <v>1270500</v>
      </c>
    </row>
    <row r="72" spans="1:13">
      <c r="A72" s="431" t="s">
        <v>7480</v>
      </c>
      <c r="B72" s="431" t="s">
        <v>1993</v>
      </c>
      <c r="C72" s="431" t="s">
        <v>920</v>
      </c>
      <c r="D72" s="432">
        <v>2002</v>
      </c>
      <c r="E72" s="431" t="s">
        <v>1189</v>
      </c>
      <c r="F72" s="431" t="s">
        <v>298</v>
      </c>
      <c r="G72" s="431" t="s">
        <v>298</v>
      </c>
      <c r="H72" s="431" t="s">
        <v>41</v>
      </c>
      <c r="I72" s="431" t="s">
        <v>423</v>
      </c>
      <c r="J72" s="431" t="s">
        <v>298</v>
      </c>
      <c r="K72" s="431" t="s">
        <v>890</v>
      </c>
      <c r="L72" s="431" t="s">
        <v>218</v>
      </c>
      <c r="M72" s="433">
        <v>1293600</v>
      </c>
    </row>
    <row r="73" spans="1:13">
      <c r="A73" s="431" t="s">
        <v>7421</v>
      </c>
      <c r="B73" s="431" t="s">
        <v>1990</v>
      </c>
      <c r="C73" s="431" t="s">
        <v>920</v>
      </c>
      <c r="D73" s="432">
        <v>2002</v>
      </c>
      <c r="E73" s="431" t="s">
        <v>1189</v>
      </c>
      <c r="F73" s="431" t="s">
        <v>298</v>
      </c>
      <c r="G73" s="431" t="s">
        <v>298</v>
      </c>
      <c r="H73" s="431" t="s">
        <v>41</v>
      </c>
      <c r="I73" s="431" t="s">
        <v>46</v>
      </c>
      <c r="J73" s="431" t="s">
        <v>298</v>
      </c>
      <c r="K73" s="431" t="s">
        <v>821</v>
      </c>
      <c r="L73" s="431" t="s">
        <v>32</v>
      </c>
      <c r="M73" s="433">
        <v>1295910</v>
      </c>
    </row>
    <row r="74" spans="1:13">
      <c r="A74" s="431" t="s">
        <v>7458</v>
      </c>
      <c r="B74" s="431" t="s">
        <v>1987</v>
      </c>
      <c r="C74" s="431" t="s">
        <v>920</v>
      </c>
      <c r="D74" s="432">
        <v>2002</v>
      </c>
      <c r="E74" s="431" t="s">
        <v>1189</v>
      </c>
      <c r="F74" s="431" t="s">
        <v>298</v>
      </c>
      <c r="G74" s="431" t="s">
        <v>298</v>
      </c>
      <c r="H74" s="431" t="s">
        <v>41</v>
      </c>
      <c r="I74" s="431" t="s">
        <v>421</v>
      </c>
      <c r="J74" s="431" t="s">
        <v>298</v>
      </c>
      <c r="K74" s="431" t="s">
        <v>890</v>
      </c>
      <c r="L74" s="431" t="s">
        <v>34</v>
      </c>
      <c r="M74" s="433">
        <v>1342110</v>
      </c>
    </row>
    <row r="75" spans="1:13">
      <c r="A75" s="431" t="s">
        <v>7451</v>
      </c>
      <c r="B75" s="431" t="s">
        <v>1988</v>
      </c>
      <c r="C75" s="431" t="s">
        <v>920</v>
      </c>
      <c r="D75" s="432">
        <v>2002</v>
      </c>
      <c r="E75" s="431" t="s">
        <v>1189</v>
      </c>
      <c r="F75" s="431" t="s">
        <v>298</v>
      </c>
      <c r="G75" s="431" t="s">
        <v>298</v>
      </c>
      <c r="H75" s="431" t="s">
        <v>41</v>
      </c>
      <c r="I75" s="431" t="s">
        <v>223</v>
      </c>
      <c r="J75" s="431" t="s">
        <v>298</v>
      </c>
      <c r="K75" s="431" t="s">
        <v>821</v>
      </c>
      <c r="L75" s="431" t="s">
        <v>34</v>
      </c>
      <c r="M75" s="433">
        <v>1372140</v>
      </c>
    </row>
    <row r="76" spans="1:13">
      <c r="A76" s="431" t="s">
        <v>7472</v>
      </c>
      <c r="B76" s="431" t="s">
        <v>1993</v>
      </c>
      <c r="C76" s="431" t="s">
        <v>920</v>
      </c>
      <c r="D76" s="432">
        <v>2002</v>
      </c>
      <c r="E76" s="431" t="s">
        <v>1189</v>
      </c>
      <c r="F76" s="431" t="s">
        <v>298</v>
      </c>
      <c r="G76" s="431" t="s">
        <v>298</v>
      </c>
      <c r="H76" s="431" t="s">
        <v>41</v>
      </c>
      <c r="I76" s="431" t="s">
        <v>422</v>
      </c>
      <c r="J76" s="431" t="s">
        <v>298</v>
      </c>
      <c r="K76" s="431" t="s">
        <v>890</v>
      </c>
      <c r="L76" s="431" t="s">
        <v>218</v>
      </c>
      <c r="M76" s="433">
        <v>1395240</v>
      </c>
    </row>
    <row r="77" spans="1:13">
      <c r="A77" s="431" t="s">
        <v>7389</v>
      </c>
      <c r="B77" s="431" t="s">
        <v>1990</v>
      </c>
      <c r="C77" s="431" t="s">
        <v>920</v>
      </c>
      <c r="D77" s="432">
        <v>2002</v>
      </c>
      <c r="E77" s="431" t="s">
        <v>1189</v>
      </c>
      <c r="F77" s="431" t="s">
        <v>298</v>
      </c>
      <c r="G77" s="431" t="s">
        <v>298</v>
      </c>
      <c r="H77" s="431" t="s">
        <v>41</v>
      </c>
      <c r="I77" s="431" t="s">
        <v>324</v>
      </c>
      <c r="J77" s="431" t="s">
        <v>298</v>
      </c>
      <c r="K77" s="431" t="s">
        <v>821</v>
      </c>
      <c r="L77" s="431" t="s">
        <v>32</v>
      </c>
      <c r="M77" s="433">
        <v>1397550</v>
      </c>
    </row>
    <row r="78" spans="1:13">
      <c r="A78" s="431" t="s">
        <v>7397</v>
      </c>
      <c r="B78" s="431" t="s">
        <v>1990</v>
      </c>
      <c r="C78" s="431" t="s">
        <v>920</v>
      </c>
      <c r="D78" s="432">
        <v>2002</v>
      </c>
      <c r="E78" s="431" t="s">
        <v>1189</v>
      </c>
      <c r="F78" s="431" t="s">
        <v>298</v>
      </c>
      <c r="G78" s="431" t="s">
        <v>298</v>
      </c>
      <c r="H78" s="431" t="s">
        <v>41</v>
      </c>
      <c r="I78" s="431" t="s">
        <v>42</v>
      </c>
      <c r="J78" s="431" t="s">
        <v>298</v>
      </c>
      <c r="K78" s="431" t="s">
        <v>821</v>
      </c>
      <c r="L78" s="431" t="s">
        <v>32</v>
      </c>
      <c r="M78" s="433">
        <v>1397550</v>
      </c>
    </row>
    <row r="79" spans="1:13">
      <c r="A79" s="431" t="s">
        <v>7405</v>
      </c>
      <c r="B79" s="431" t="s">
        <v>1990</v>
      </c>
      <c r="C79" s="431" t="s">
        <v>920</v>
      </c>
      <c r="D79" s="432">
        <v>2002</v>
      </c>
      <c r="E79" s="431" t="s">
        <v>1189</v>
      </c>
      <c r="F79" s="431" t="s">
        <v>298</v>
      </c>
      <c r="G79" s="431" t="s">
        <v>298</v>
      </c>
      <c r="H79" s="431" t="s">
        <v>41</v>
      </c>
      <c r="I79" s="431" t="s">
        <v>219</v>
      </c>
      <c r="J79" s="431" t="s">
        <v>298</v>
      </c>
      <c r="K79" s="431" t="s">
        <v>821</v>
      </c>
      <c r="L79" s="431" t="s">
        <v>32</v>
      </c>
      <c r="M79" s="433">
        <v>1397550</v>
      </c>
    </row>
    <row r="80" spans="1:13">
      <c r="A80" s="431" t="s">
        <v>7413</v>
      </c>
      <c r="B80" s="431" t="s">
        <v>1990</v>
      </c>
      <c r="C80" s="431" t="s">
        <v>920</v>
      </c>
      <c r="D80" s="432">
        <v>2002</v>
      </c>
      <c r="E80" s="431" t="s">
        <v>1189</v>
      </c>
      <c r="F80" s="431" t="s">
        <v>298</v>
      </c>
      <c r="G80" s="431" t="s">
        <v>298</v>
      </c>
      <c r="H80" s="431" t="s">
        <v>41</v>
      </c>
      <c r="I80" s="431" t="s">
        <v>44</v>
      </c>
      <c r="J80" s="431" t="s">
        <v>298</v>
      </c>
      <c r="K80" s="431" t="s">
        <v>821</v>
      </c>
      <c r="L80" s="431" t="s">
        <v>32</v>
      </c>
      <c r="M80" s="433">
        <v>1397550</v>
      </c>
    </row>
    <row r="81" spans="1:13">
      <c r="A81" s="615" t="s">
        <v>14995</v>
      </c>
      <c r="B81" s="615" t="s">
        <v>1990</v>
      </c>
      <c r="C81" s="431" t="s">
        <v>920</v>
      </c>
      <c r="D81" s="432">
        <v>2002</v>
      </c>
      <c r="E81" s="431" t="s">
        <v>1189</v>
      </c>
      <c r="F81" s="431" t="s">
        <v>298</v>
      </c>
      <c r="G81" s="431" t="s">
        <v>298</v>
      </c>
      <c r="H81" s="431" t="s">
        <v>41</v>
      </c>
      <c r="I81" s="615" t="s">
        <v>316</v>
      </c>
      <c r="J81" s="431" t="s">
        <v>298</v>
      </c>
      <c r="K81" s="615" t="s">
        <v>821</v>
      </c>
      <c r="L81" s="615" t="s">
        <v>32</v>
      </c>
      <c r="M81" s="634">
        <v>1397550</v>
      </c>
    </row>
    <row r="82" spans="1:13">
      <c r="A82" s="615" t="s">
        <v>15003</v>
      </c>
      <c r="B82" s="615" t="s">
        <v>1990</v>
      </c>
      <c r="C82" s="431" t="s">
        <v>920</v>
      </c>
      <c r="D82" s="432">
        <v>2002</v>
      </c>
      <c r="E82" s="431" t="s">
        <v>1189</v>
      </c>
      <c r="F82" s="431" t="s">
        <v>298</v>
      </c>
      <c r="G82" s="431" t="s">
        <v>298</v>
      </c>
      <c r="H82" s="431" t="s">
        <v>41</v>
      </c>
      <c r="I82" s="615" t="s">
        <v>318</v>
      </c>
      <c r="J82" s="431" t="s">
        <v>298</v>
      </c>
      <c r="K82" s="615" t="s">
        <v>821</v>
      </c>
      <c r="L82" s="615" t="s">
        <v>32</v>
      </c>
      <c r="M82" s="634">
        <v>1397550</v>
      </c>
    </row>
    <row r="83" spans="1:13">
      <c r="A83" s="615" t="s">
        <v>15011</v>
      </c>
      <c r="B83" s="615" t="s">
        <v>1990</v>
      </c>
      <c r="C83" s="431" t="s">
        <v>920</v>
      </c>
      <c r="D83" s="432">
        <v>2002</v>
      </c>
      <c r="E83" s="431" t="s">
        <v>1189</v>
      </c>
      <c r="F83" s="431" t="s">
        <v>298</v>
      </c>
      <c r="G83" s="431" t="s">
        <v>298</v>
      </c>
      <c r="H83" s="431" t="s">
        <v>41</v>
      </c>
      <c r="I83" s="615" t="s">
        <v>320</v>
      </c>
      <c r="J83" s="431" t="s">
        <v>298</v>
      </c>
      <c r="K83" s="615" t="s">
        <v>821</v>
      </c>
      <c r="L83" s="615" t="s">
        <v>32</v>
      </c>
      <c r="M83" s="634">
        <v>1397550</v>
      </c>
    </row>
    <row r="84" spans="1:13">
      <c r="A84" s="615" t="s">
        <v>15019</v>
      </c>
      <c r="B84" s="615" t="s">
        <v>1990</v>
      </c>
      <c r="C84" s="431" t="s">
        <v>920</v>
      </c>
      <c r="D84" s="432">
        <v>2002</v>
      </c>
      <c r="E84" s="431" t="s">
        <v>1189</v>
      </c>
      <c r="F84" s="431" t="s">
        <v>298</v>
      </c>
      <c r="G84" s="431" t="s">
        <v>298</v>
      </c>
      <c r="H84" s="431" t="s">
        <v>41</v>
      </c>
      <c r="I84" s="615" t="s">
        <v>322</v>
      </c>
      <c r="J84" s="431" t="s">
        <v>298</v>
      </c>
      <c r="K84" s="615" t="s">
        <v>821</v>
      </c>
      <c r="L84" s="615" t="s">
        <v>32</v>
      </c>
      <c r="M84" s="634">
        <v>1397550</v>
      </c>
    </row>
    <row r="85" spans="1:13">
      <c r="A85" s="431" t="s">
        <v>7420</v>
      </c>
      <c r="B85" s="431" t="s">
        <v>1989</v>
      </c>
      <c r="C85" s="431" t="s">
        <v>920</v>
      </c>
      <c r="D85" s="432">
        <v>2002</v>
      </c>
      <c r="E85" s="431" t="s">
        <v>1189</v>
      </c>
      <c r="F85" s="431" t="s">
        <v>298</v>
      </c>
      <c r="G85" s="431" t="s">
        <v>298</v>
      </c>
      <c r="H85" s="431" t="s">
        <v>41</v>
      </c>
      <c r="I85" s="431" t="s">
        <v>46</v>
      </c>
      <c r="J85" s="431" t="s">
        <v>298</v>
      </c>
      <c r="K85" s="431" t="s">
        <v>890</v>
      </c>
      <c r="L85" s="431" t="s">
        <v>32</v>
      </c>
      <c r="M85" s="433">
        <v>1425270</v>
      </c>
    </row>
    <row r="86" spans="1:13">
      <c r="A86" s="431" t="s">
        <v>7465</v>
      </c>
      <c r="B86" s="431" t="s">
        <v>1994</v>
      </c>
      <c r="C86" s="431" t="s">
        <v>920</v>
      </c>
      <c r="D86" s="432">
        <v>2002</v>
      </c>
      <c r="E86" s="431" t="s">
        <v>1189</v>
      </c>
      <c r="F86" s="431" t="s">
        <v>298</v>
      </c>
      <c r="G86" s="431" t="s">
        <v>298</v>
      </c>
      <c r="H86" s="431" t="s">
        <v>41</v>
      </c>
      <c r="I86" s="431" t="s">
        <v>421</v>
      </c>
      <c r="J86" s="431" t="s">
        <v>298</v>
      </c>
      <c r="K86" s="431" t="s">
        <v>821</v>
      </c>
      <c r="L86" s="431" t="s">
        <v>218</v>
      </c>
      <c r="M86" s="433">
        <v>1503810</v>
      </c>
    </row>
    <row r="87" spans="1:13">
      <c r="A87" s="431" t="s">
        <v>7450</v>
      </c>
      <c r="B87" s="431" t="s">
        <v>1987</v>
      </c>
      <c r="C87" s="431" t="s">
        <v>920</v>
      </c>
      <c r="D87" s="432">
        <v>2002</v>
      </c>
      <c r="E87" s="431" t="s">
        <v>1189</v>
      </c>
      <c r="F87" s="431" t="s">
        <v>298</v>
      </c>
      <c r="G87" s="431" t="s">
        <v>298</v>
      </c>
      <c r="H87" s="431" t="s">
        <v>41</v>
      </c>
      <c r="I87" s="431" t="s">
        <v>223</v>
      </c>
      <c r="J87" s="431" t="s">
        <v>298</v>
      </c>
      <c r="K87" s="431" t="s">
        <v>890</v>
      </c>
      <c r="L87" s="431" t="s">
        <v>34</v>
      </c>
      <c r="M87" s="433">
        <v>1508430</v>
      </c>
    </row>
    <row r="88" spans="1:13">
      <c r="A88" s="431" t="s">
        <v>7435</v>
      </c>
      <c r="B88" s="431" t="s">
        <v>1988</v>
      </c>
      <c r="C88" s="431" t="s">
        <v>920</v>
      </c>
      <c r="D88" s="432">
        <v>2002</v>
      </c>
      <c r="E88" s="431" t="s">
        <v>1189</v>
      </c>
      <c r="F88" s="431" t="s">
        <v>298</v>
      </c>
      <c r="G88" s="431" t="s">
        <v>298</v>
      </c>
      <c r="H88" s="431" t="s">
        <v>41</v>
      </c>
      <c r="I88" s="431" t="s">
        <v>48</v>
      </c>
      <c r="J88" s="431" t="s">
        <v>298</v>
      </c>
      <c r="K88" s="431" t="s">
        <v>821</v>
      </c>
      <c r="L88" s="431" t="s">
        <v>34</v>
      </c>
      <c r="M88" s="433">
        <v>1524600</v>
      </c>
    </row>
    <row r="89" spans="1:13">
      <c r="A89" s="431" t="s">
        <v>7443</v>
      </c>
      <c r="B89" s="431" t="s">
        <v>1988</v>
      </c>
      <c r="C89" s="431" t="s">
        <v>920</v>
      </c>
      <c r="D89" s="432">
        <v>2002</v>
      </c>
      <c r="E89" s="431" t="s">
        <v>1189</v>
      </c>
      <c r="F89" s="431" t="s">
        <v>298</v>
      </c>
      <c r="G89" s="431" t="s">
        <v>298</v>
      </c>
      <c r="H89" s="431" t="s">
        <v>41</v>
      </c>
      <c r="I89" s="431" t="s">
        <v>50</v>
      </c>
      <c r="J89" s="431" t="s">
        <v>298</v>
      </c>
      <c r="K89" s="431" t="s">
        <v>821</v>
      </c>
      <c r="L89" s="431" t="s">
        <v>34</v>
      </c>
      <c r="M89" s="433">
        <v>1524600</v>
      </c>
    </row>
    <row r="90" spans="1:13">
      <c r="A90" s="431" t="s">
        <v>7388</v>
      </c>
      <c r="B90" s="431" t="s">
        <v>1989</v>
      </c>
      <c r="C90" s="431" t="s">
        <v>920</v>
      </c>
      <c r="D90" s="432">
        <v>2002</v>
      </c>
      <c r="E90" s="431" t="s">
        <v>1189</v>
      </c>
      <c r="F90" s="431" t="s">
        <v>298</v>
      </c>
      <c r="G90" s="431" t="s">
        <v>298</v>
      </c>
      <c r="H90" s="431" t="s">
        <v>41</v>
      </c>
      <c r="I90" s="431" t="s">
        <v>324</v>
      </c>
      <c r="J90" s="431" t="s">
        <v>298</v>
      </c>
      <c r="K90" s="431" t="s">
        <v>890</v>
      </c>
      <c r="L90" s="431" t="s">
        <v>32</v>
      </c>
      <c r="M90" s="433">
        <v>1538460</v>
      </c>
    </row>
    <row r="91" spans="1:13">
      <c r="A91" s="431" t="s">
        <v>7396</v>
      </c>
      <c r="B91" s="431" t="s">
        <v>1989</v>
      </c>
      <c r="C91" s="431" t="s">
        <v>920</v>
      </c>
      <c r="D91" s="432">
        <v>2002</v>
      </c>
      <c r="E91" s="431" t="s">
        <v>1189</v>
      </c>
      <c r="F91" s="431" t="s">
        <v>298</v>
      </c>
      <c r="G91" s="431" t="s">
        <v>298</v>
      </c>
      <c r="H91" s="431" t="s">
        <v>41</v>
      </c>
      <c r="I91" s="431" t="s">
        <v>42</v>
      </c>
      <c r="J91" s="431" t="s">
        <v>298</v>
      </c>
      <c r="K91" s="431" t="s">
        <v>890</v>
      </c>
      <c r="L91" s="431" t="s">
        <v>32</v>
      </c>
      <c r="M91" s="433">
        <v>1538460</v>
      </c>
    </row>
    <row r="92" spans="1:13">
      <c r="A92" s="431" t="s">
        <v>7404</v>
      </c>
      <c r="B92" s="431" t="s">
        <v>1989</v>
      </c>
      <c r="C92" s="431" t="s">
        <v>920</v>
      </c>
      <c r="D92" s="432">
        <v>2002</v>
      </c>
      <c r="E92" s="431" t="s">
        <v>1189</v>
      </c>
      <c r="F92" s="431" t="s">
        <v>298</v>
      </c>
      <c r="G92" s="431" t="s">
        <v>298</v>
      </c>
      <c r="H92" s="431" t="s">
        <v>41</v>
      </c>
      <c r="I92" s="431" t="s">
        <v>219</v>
      </c>
      <c r="J92" s="431" t="s">
        <v>298</v>
      </c>
      <c r="K92" s="431" t="s">
        <v>890</v>
      </c>
      <c r="L92" s="431" t="s">
        <v>32</v>
      </c>
      <c r="M92" s="433">
        <v>1538460</v>
      </c>
    </row>
    <row r="93" spans="1:13">
      <c r="A93" s="431" t="s">
        <v>7412</v>
      </c>
      <c r="B93" s="431" t="s">
        <v>1989</v>
      </c>
      <c r="C93" s="431" t="s">
        <v>920</v>
      </c>
      <c r="D93" s="432">
        <v>2002</v>
      </c>
      <c r="E93" s="431" t="s">
        <v>1189</v>
      </c>
      <c r="F93" s="431" t="s">
        <v>298</v>
      </c>
      <c r="G93" s="431" t="s">
        <v>298</v>
      </c>
      <c r="H93" s="431" t="s">
        <v>41</v>
      </c>
      <c r="I93" s="431" t="s">
        <v>44</v>
      </c>
      <c r="J93" s="431" t="s">
        <v>298</v>
      </c>
      <c r="K93" s="431" t="s">
        <v>890</v>
      </c>
      <c r="L93" s="431" t="s">
        <v>32</v>
      </c>
      <c r="M93" s="433">
        <v>1538460</v>
      </c>
    </row>
    <row r="94" spans="1:13">
      <c r="A94" s="615" t="s">
        <v>14994</v>
      </c>
      <c r="B94" s="615" t="s">
        <v>1989</v>
      </c>
      <c r="C94" s="431" t="s">
        <v>920</v>
      </c>
      <c r="D94" s="432">
        <v>2002</v>
      </c>
      <c r="E94" s="431" t="s">
        <v>1189</v>
      </c>
      <c r="F94" s="431" t="s">
        <v>298</v>
      </c>
      <c r="G94" s="431" t="s">
        <v>298</v>
      </c>
      <c r="H94" s="431" t="s">
        <v>41</v>
      </c>
      <c r="I94" s="615" t="s">
        <v>316</v>
      </c>
      <c r="J94" s="431" t="s">
        <v>298</v>
      </c>
      <c r="K94" s="615" t="s">
        <v>890</v>
      </c>
      <c r="L94" s="615" t="s">
        <v>32</v>
      </c>
      <c r="M94" s="634">
        <v>1538460</v>
      </c>
    </row>
    <row r="95" spans="1:13">
      <c r="A95" s="615" t="s">
        <v>15002</v>
      </c>
      <c r="B95" s="615" t="s">
        <v>1989</v>
      </c>
      <c r="C95" s="431" t="s">
        <v>920</v>
      </c>
      <c r="D95" s="432">
        <v>2002</v>
      </c>
      <c r="E95" s="431" t="s">
        <v>1189</v>
      </c>
      <c r="F95" s="431" t="s">
        <v>298</v>
      </c>
      <c r="G95" s="431" t="s">
        <v>298</v>
      </c>
      <c r="H95" s="431" t="s">
        <v>41</v>
      </c>
      <c r="I95" s="615" t="s">
        <v>318</v>
      </c>
      <c r="J95" s="431" t="s">
        <v>298</v>
      </c>
      <c r="K95" s="615" t="s">
        <v>890</v>
      </c>
      <c r="L95" s="615" t="s">
        <v>32</v>
      </c>
      <c r="M95" s="634">
        <v>1538460</v>
      </c>
    </row>
    <row r="96" spans="1:13">
      <c r="A96" s="615" t="s">
        <v>15010</v>
      </c>
      <c r="B96" s="615" t="s">
        <v>1989</v>
      </c>
      <c r="C96" s="431" t="s">
        <v>920</v>
      </c>
      <c r="D96" s="432">
        <v>2002</v>
      </c>
      <c r="E96" s="431" t="s">
        <v>1189</v>
      </c>
      <c r="F96" s="431" t="s">
        <v>298</v>
      </c>
      <c r="G96" s="431" t="s">
        <v>298</v>
      </c>
      <c r="H96" s="431" t="s">
        <v>41</v>
      </c>
      <c r="I96" s="615" t="s">
        <v>320</v>
      </c>
      <c r="J96" s="431" t="s">
        <v>298</v>
      </c>
      <c r="K96" s="615" t="s">
        <v>890</v>
      </c>
      <c r="L96" s="615" t="s">
        <v>32</v>
      </c>
      <c r="M96" s="634">
        <v>1538460</v>
      </c>
    </row>
    <row r="97" spans="1:13">
      <c r="A97" s="615" t="s">
        <v>15018</v>
      </c>
      <c r="B97" s="615" t="s">
        <v>1989</v>
      </c>
      <c r="C97" s="431" t="s">
        <v>920</v>
      </c>
      <c r="D97" s="432">
        <v>2002</v>
      </c>
      <c r="E97" s="431" t="s">
        <v>1189</v>
      </c>
      <c r="F97" s="431" t="s">
        <v>298</v>
      </c>
      <c r="G97" s="431" t="s">
        <v>298</v>
      </c>
      <c r="H97" s="431" t="s">
        <v>41</v>
      </c>
      <c r="I97" s="615" t="s">
        <v>322</v>
      </c>
      <c r="J97" s="431" t="s">
        <v>298</v>
      </c>
      <c r="K97" s="615" t="s">
        <v>890</v>
      </c>
      <c r="L97" s="615" t="s">
        <v>32</v>
      </c>
      <c r="M97" s="634">
        <v>1538460</v>
      </c>
    </row>
    <row r="98" spans="1:13">
      <c r="A98" s="431" t="s">
        <v>7464</v>
      </c>
      <c r="B98" s="431" t="s">
        <v>1993</v>
      </c>
      <c r="C98" s="431" t="s">
        <v>920</v>
      </c>
      <c r="D98" s="432">
        <v>2002</v>
      </c>
      <c r="E98" s="431" t="s">
        <v>1189</v>
      </c>
      <c r="F98" s="431" t="s">
        <v>298</v>
      </c>
      <c r="G98" s="431" t="s">
        <v>298</v>
      </c>
      <c r="H98" s="431" t="s">
        <v>41</v>
      </c>
      <c r="I98" s="431" t="s">
        <v>421</v>
      </c>
      <c r="J98" s="431" t="s">
        <v>298</v>
      </c>
      <c r="K98" s="431" t="s">
        <v>890</v>
      </c>
      <c r="L98" s="431" t="s">
        <v>218</v>
      </c>
      <c r="M98" s="433">
        <v>1653960</v>
      </c>
    </row>
    <row r="99" spans="1:13">
      <c r="A99" s="431" t="s">
        <v>7434</v>
      </c>
      <c r="B99" s="431" t="s">
        <v>1987</v>
      </c>
      <c r="C99" s="431" t="s">
        <v>920</v>
      </c>
      <c r="D99" s="432">
        <v>2002</v>
      </c>
      <c r="E99" s="431" t="s">
        <v>1189</v>
      </c>
      <c r="F99" s="431" t="s">
        <v>298</v>
      </c>
      <c r="G99" s="431" t="s">
        <v>298</v>
      </c>
      <c r="H99" s="431" t="s">
        <v>41</v>
      </c>
      <c r="I99" s="431" t="s">
        <v>48</v>
      </c>
      <c r="J99" s="431" t="s">
        <v>298</v>
      </c>
      <c r="K99" s="431" t="s">
        <v>890</v>
      </c>
      <c r="L99" s="431" t="s">
        <v>34</v>
      </c>
      <c r="M99" s="433">
        <v>1677060</v>
      </c>
    </row>
    <row r="100" spans="1:13">
      <c r="A100" s="431" t="s">
        <v>7442</v>
      </c>
      <c r="B100" s="431" t="s">
        <v>1987</v>
      </c>
      <c r="C100" s="431" t="s">
        <v>920</v>
      </c>
      <c r="D100" s="432">
        <v>2002</v>
      </c>
      <c r="E100" s="431" t="s">
        <v>1189</v>
      </c>
      <c r="F100" s="431" t="s">
        <v>298</v>
      </c>
      <c r="G100" s="431" t="s">
        <v>298</v>
      </c>
      <c r="H100" s="431" t="s">
        <v>41</v>
      </c>
      <c r="I100" s="431" t="s">
        <v>50</v>
      </c>
      <c r="J100" s="431" t="s">
        <v>298</v>
      </c>
      <c r="K100" s="431" t="s">
        <v>890</v>
      </c>
      <c r="L100" s="431" t="s">
        <v>34</v>
      </c>
      <c r="M100" s="433">
        <v>1677060</v>
      </c>
    </row>
    <row r="101" spans="1:13">
      <c r="A101" s="431" t="s">
        <v>7457</v>
      </c>
      <c r="B101" s="431" t="s">
        <v>1994</v>
      </c>
      <c r="C101" s="431" t="s">
        <v>920</v>
      </c>
      <c r="D101" s="432">
        <v>2002</v>
      </c>
      <c r="E101" s="431" t="s">
        <v>1189</v>
      </c>
      <c r="F101" s="431" t="s">
        <v>298</v>
      </c>
      <c r="G101" s="431" t="s">
        <v>298</v>
      </c>
      <c r="H101" s="431" t="s">
        <v>41</v>
      </c>
      <c r="I101" s="431" t="s">
        <v>223</v>
      </c>
      <c r="J101" s="431" t="s">
        <v>298</v>
      </c>
      <c r="K101" s="431" t="s">
        <v>821</v>
      </c>
      <c r="L101" s="431" t="s">
        <v>218</v>
      </c>
      <c r="M101" s="433">
        <v>1693230</v>
      </c>
    </row>
    <row r="102" spans="1:13">
      <c r="A102" s="431" t="s">
        <v>7427</v>
      </c>
      <c r="B102" s="431" t="s">
        <v>1988</v>
      </c>
      <c r="C102" s="431" t="s">
        <v>920</v>
      </c>
      <c r="D102" s="432">
        <v>2002</v>
      </c>
      <c r="E102" s="431" t="s">
        <v>1189</v>
      </c>
      <c r="F102" s="431" t="s">
        <v>298</v>
      </c>
      <c r="G102" s="431" t="s">
        <v>298</v>
      </c>
      <c r="H102" s="431" t="s">
        <v>41</v>
      </c>
      <c r="I102" s="431" t="s">
        <v>221</v>
      </c>
      <c r="J102" s="431" t="s">
        <v>298</v>
      </c>
      <c r="K102" s="431" t="s">
        <v>821</v>
      </c>
      <c r="L102" s="431" t="s">
        <v>34</v>
      </c>
      <c r="M102" s="433">
        <v>1716330</v>
      </c>
    </row>
    <row r="103" spans="1:13">
      <c r="A103" s="431" t="s">
        <v>7456</v>
      </c>
      <c r="B103" s="431" t="s">
        <v>1993</v>
      </c>
      <c r="C103" s="431" t="s">
        <v>920</v>
      </c>
      <c r="D103" s="432">
        <v>2002</v>
      </c>
      <c r="E103" s="431" t="s">
        <v>1189</v>
      </c>
      <c r="F103" s="431" t="s">
        <v>298</v>
      </c>
      <c r="G103" s="431" t="s">
        <v>298</v>
      </c>
      <c r="H103" s="431" t="s">
        <v>41</v>
      </c>
      <c r="I103" s="431" t="s">
        <v>223</v>
      </c>
      <c r="J103" s="431" t="s">
        <v>298</v>
      </c>
      <c r="K103" s="431" t="s">
        <v>890</v>
      </c>
      <c r="L103" s="431" t="s">
        <v>218</v>
      </c>
      <c r="M103" s="433">
        <v>1861860</v>
      </c>
    </row>
    <row r="104" spans="1:13">
      <c r="A104" s="431" t="s">
        <v>7441</v>
      </c>
      <c r="B104" s="431" t="s">
        <v>1994</v>
      </c>
      <c r="C104" s="431" t="s">
        <v>920</v>
      </c>
      <c r="D104" s="432">
        <v>2002</v>
      </c>
      <c r="E104" s="431" t="s">
        <v>1189</v>
      </c>
      <c r="F104" s="431" t="s">
        <v>298</v>
      </c>
      <c r="G104" s="431" t="s">
        <v>298</v>
      </c>
      <c r="H104" s="431" t="s">
        <v>41</v>
      </c>
      <c r="I104" s="431" t="s">
        <v>48</v>
      </c>
      <c r="J104" s="431" t="s">
        <v>298</v>
      </c>
      <c r="K104" s="431" t="s">
        <v>821</v>
      </c>
      <c r="L104" s="431" t="s">
        <v>218</v>
      </c>
      <c r="M104" s="433">
        <v>1880340</v>
      </c>
    </row>
    <row r="105" spans="1:13">
      <c r="A105" s="431" t="s">
        <v>7449</v>
      </c>
      <c r="B105" s="431" t="s">
        <v>1994</v>
      </c>
      <c r="C105" s="431" t="s">
        <v>920</v>
      </c>
      <c r="D105" s="432">
        <v>2002</v>
      </c>
      <c r="E105" s="431" t="s">
        <v>1189</v>
      </c>
      <c r="F105" s="431" t="s">
        <v>298</v>
      </c>
      <c r="G105" s="431" t="s">
        <v>298</v>
      </c>
      <c r="H105" s="431" t="s">
        <v>41</v>
      </c>
      <c r="I105" s="431" t="s">
        <v>50</v>
      </c>
      <c r="J105" s="431" t="s">
        <v>298</v>
      </c>
      <c r="K105" s="431" t="s">
        <v>821</v>
      </c>
      <c r="L105" s="431" t="s">
        <v>218</v>
      </c>
      <c r="M105" s="433">
        <v>1880340</v>
      </c>
    </row>
    <row r="106" spans="1:13">
      <c r="A106" s="431" t="s">
        <v>7426</v>
      </c>
      <c r="B106" s="431" t="s">
        <v>1987</v>
      </c>
      <c r="C106" s="431" t="s">
        <v>920</v>
      </c>
      <c r="D106" s="432">
        <v>2002</v>
      </c>
      <c r="E106" s="431" t="s">
        <v>1189</v>
      </c>
      <c r="F106" s="431" t="s">
        <v>298</v>
      </c>
      <c r="G106" s="431" t="s">
        <v>298</v>
      </c>
      <c r="H106" s="431" t="s">
        <v>41</v>
      </c>
      <c r="I106" s="431" t="s">
        <v>221</v>
      </c>
      <c r="J106" s="431" t="s">
        <v>298</v>
      </c>
      <c r="K106" s="431" t="s">
        <v>890</v>
      </c>
      <c r="L106" s="431" t="s">
        <v>34</v>
      </c>
      <c r="M106" s="433">
        <v>1884960</v>
      </c>
    </row>
    <row r="107" spans="1:13">
      <c r="A107" s="431" t="s">
        <v>7419</v>
      </c>
      <c r="B107" s="431" t="s">
        <v>1988</v>
      </c>
      <c r="C107" s="431" t="s">
        <v>920</v>
      </c>
      <c r="D107" s="432">
        <v>2002</v>
      </c>
      <c r="E107" s="431" t="s">
        <v>1189</v>
      </c>
      <c r="F107" s="431" t="s">
        <v>298</v>
      </c>
      <c r="G107" s="431" t="s">
        <v>298</v>
      </c>
      <c r="H107" s="431" t="s">
        <v>41</v>
      </c>
      <c r="I107" s="431" t="s">
        <v>46</v>
      </c>
      <c r="J107" s="431" t="s">
        <v>298</v>
      </c>
      <c r="K107" s="431" t="s">
        <v>821</v>
      </c>
      <c r="L107" s="431" t="s">
        <v>34</v>
      </c>
      <c r="M107" s="433">
        <v>1945020</v>
      </c>
    </row>
    <row r="108" spans="1:13">
      <c r="A108" s="431" t="s">
        <v>7440</v>
      </c>
      <c r="B108" s="431" t="s">
        <v>1993</v>
      </c>
      <c r="C108" s="431" t="s">
        <v>920</v>
      </c>
      <c r="D108" s="432">
        <v>2002</v>
      </c>
      <c r="E108" s="431" t="s">
        <v>1189</v>
      </c>
      <c r="F108" s="431" t="s">
        <v>298</v>
      </c>
      <c r="G108" s="431" t="s">
        <v>298</v>
      </c>
      <c r="H108" s="431" t="s">
        <v>41</v>
      </c>
      <c r="I108" s="431" t="s">
        <v>48</v>
      </c>
      <c r="J108" s="431" t="s">
        <v>298</v>
      </c>
      <c r="K108" s="431" t="s">
        <v>890</v>
      </c>
      <c r="L108" s="431" t="s">
        <v>218</v>
      </c>
      <c r="M108" s="433">
        <v>2067450</v>
      </c>
    </row>
    <row r="109" spans="1:13">
      <c r="A109" s="431" t="s">
        <v>7448</v>
      </c>
      <c r="B109" s="431" t="s">
        <v>1993</v>
      </c>
      <c r="C109" s="431" t="s">
        <v>920</v>
      </c>
      <c r="D109" s="432">
        <v>2002</v>
      </c>
      <c r="E109" s="431" t="s">
        <v>1189</v>
      </c>
      <c r="F109" s="431" t="s">
        <v>298</v>
      </c>
      <c r="G109" s="431" t="s">
        <v>298</v>
      </c>
      <c r="H109" s="431" t="s">
        <v>41</v>
      </c>
      <c r="I109" s="431" t="s">
        <v>50</v>
      </c>
      <c r="J109" s="431" t="s">
        <v>298</v>
      </c>
      <c r="K109" s="431" t="s">
        <v>890</v>
      </c>
      <c r="L109" s="431" t="s">
        <v>218</v>
      </c>
      <c r="M109" s="433">
        <v>2067450</v>
      </c>
    </row>
    <row r="110" spans="1:13">
      <c r="A110" s="431" t="s">
        <v>7387</v>
      </c>
      <c r="B110" s="431" t="s">
        <v>1988</v>
      </c>
      <c r="C110" s="431" t="s">
        <v>920</v>
      </c>
      <c r="D110" s="432">
        <v>2002</v>
      </c>
      <c r="E110" s="431" t="s">
        <v>1189</v>
      </c>
      <c r="F110" s="431" t="s">
        <v>298</v>
      </c>
      <c r="G110" s="431" t="s">
        <v>298</v>
      </c>
      <c r="H110" s="431" t="s">
        <v>41</v>
      </c>
      <c r="I110" s="431" t="s">
        <v>324</v>
      </c>
      <c r="J110" s="431" t="s">
        <v>298</v>
      </c>
      <c r="K110" s="431" t="s">
        <v>821</v>
      </c>
      <c r="L110" s="431" t="s">
        <v>34</v>
      </c>
      <c r="M110" s="433">
        <v>2097480</v>
      </c>
    </row>
    <row r="111" spans="1:13">
      <c r="A111" s="431" t="s">
        <v>7395</v>
      </c>
      <c r="B111" s="431" t="s">
        <v>1988</v>
      </c>
      <c r="C111" s="431" t="s">
        <v>920</v>
      </c>
      <c r="D111" s="432">
        <v>2002</v>
      </c>
      <c r="E111" s="431" t="s">
        <v>1189</v>
      </c>
      <c r="F111" s="431" t="s">
        <v>298</v>
      </c>
      <c r="G111" s="431" t="s">
        <v>298</v>
      </c>
      <c r="H111" s="431" t="s">
        <v>41</v>
      </c>
      <c r="I111" s="431" t="s">
        <v>42</v>
      </c>
      <c r="J111" s="431" t="s">
        <v>298</v>
      </c>
      <c r="K111" s="431" t="s">
        <v>821</v>
      </c>
      <c r="L111" s="431" t="s">
        <v>34</v>
      </c>
      <c r="M111" s="433">
        <v>2097480</v>
      </c>
    </row>
    <row r="112" spans="1:13">
      <c r="A112" s="431" t="s">
        <v>7403</v>
      </c>
      <c r="B112" s="431" t="s">
        <v>1988</v>
      </c>
      <c r="C112" s="431" t="s">
        <v>920</v>
      </c>
      <c r="D112" s="432">
        <v>2002</v>
      </c>
      <c r="E112" s="431" t="s">
        <v>1189</v>
      </c>
      <c r="F112" s="431" t="s">
        <v>298</v>
      </c>
      <c r="G112" s="431" t="s">
        <v>298</v>
      </c>
      <c r="H112" s="431" t="s">
        <v>41</v>
      </c>
      <c r="I112" s="431" t="s">
        <v>219</v>
      </c>
      <c r="J112" s="431" t="s">
        <v>298</v>
      </c>
      <c r="K112" s="431" t="s">
        <v>821</v>
      </c>
      <c r="L112" s="431" t="s">
        <v>34</v>
      </c>
      <c r="M112" s="433">
        <v>2097480</v>
      </c>
    </row>
    <row r="113" spans="1:13">
      <c r="A113" s="431" t="s">
        <v>7411</v>
      </c>
      <c r="B113" s="431" t="s">
        <v>1988</v>
      </c>
      <c r="C113" s="431" t="s">
        <v>920</v>
      </c>
      <c r="D113" s="432">
        <v>2002</v>
      </c>
      <c r="E113" s="431" t="s">
        <v>1189</v>
      </c>
      <c r="F113" s="431" t="s">
        <v>298</v>
      </c>
      <c r="G113" s="431" t="s">
        <v>298</v>
      </c>
      <c r="H113" s="431" t="s">
        <v>41</v>
      </c>
      <c r="I113" s="431" t="s">
        <v>44</v>
      </c>
      <c r="J113" s="431" t="s">
        <v>298</v>
      </c>
      <c r="K113" s="431" t="s">
        <v>821</v>
      </c>
      <c r="L113" s="431" t="s">
        <v>34</v>
      </c>
      <c r="M113" s="433">
        <v>2097480</v>
      </c>
    </row>
    <row r="114" spans="1:13">
      <c r="A114" s="615" t="s">
        <v>14993</v>
      </c>
      <c r="B114" s="615" t="s">
        <v>1988</v>
      </c>
      <c r="C114" s="431" t="s">
        <v>920</v>
      </c>
      <c r="D114" s="432">
        <v>2002</v>
      </c>
      <c r="E114" s="431" t="s">
        <v>1189</v>
      </c>
      <c r="F114" s="431" t="s">
        <v>298</v>
      </c>
      <c r="G114" s="431" t="s">
        <v>298</v>
      </c>
      <c r="H114" s="431" t="s">
        <v>41</v>
      </c>
      <c r="I114" s="615" t="s">
        <v>316</v>
      </c>
      <c r="J114" s="431" t="s">
        <v>298</v>
      </c>
      <c r="K114" s="615" t="s">
        <v>821</v>
      </c>
      <c r="L114" s="615" t="s">
        <v>34</v>
      </c>
      <c r="M114" s="634">
        <v>2097480</v>
      </c>
    </row>
    <row r="115" spans="1:13">
      <c r="A115" s="615" t="s">
        <v>15001</v>
      </c>
      <c r="B115" s="615" t="s">
        <v>1988</v>
      </c>
      <c r="C115" s="431" t="s">
        <v>920</v>
      </c>
      <c r="D115" s="432">
        <v>2002</v>
      </c>
      <c r="E115" s="431" t="s">
        <v>1189</v>
      </c>
      <c r="F115" s="431" t="s">
        <v>298</v>
      </c>
      <c r="G115" s="431" t="s">
        <v>298</v>
      </c>
      <c r="H115" s="431" t="s">
        <v>41</v>
      </c>
      <c r="I115" s="615" t="s">
        <v>318</v>
      </c>
      <c r="J115" s="431" t="s">
        <v>298</v>
      </c>
      <c r="K115" s="615" t="s">
        <v>821</v>
      </c>
      <c r="L115" s="615" t="s">
        <v>34</v>
      </c>
      <c r="M115" s="634">
        <v>2097480</v>
      </c>
    </row>
    <row r="116" spans="1:13">
      <c r="A116" s="615" t="s">
        <v>15009</v>
      </c>
      <c r="B116" s="615" t="s">
        <v>1988</v>
      </c>
      <c r="C116" s="431" t="s">
        <v>920</v>
      </c>
      <c r="D116" s="432">
        <v>2002</v>
      </c>
      <c r="E116" s="431" t="s">
        <v>1189</v>
      </c>
      <c r="F116" s="431" t="s">
        <v>298</v>
      </c>
      <c r="G116" s="431" t="s">
        <v>298</v>
      </c>
      <c r="H116" s="431" t="s">
        <v>41</v>
      </c>
      <c r="I116" s="615" t="s">
        <v>320</v>
      </c>
      <c r="J116" s="431" t="s">
        <v>298</v>
      </c>
      <c r="K116" s="615" t="s">
        <v>821</v>
      </c>
      <c r="L116" s="615" t="s">
        <v>34</v>
      </c>
      <c r="M116" s="634">
        <v>2097480</v>
      </c>
    </row>
    <row r="117" spans="1:13">
      <c r="A117" s="615" t="s">
        <v>15017</v>
      </c>
      <c r="B117" s="615" t="s">
        <v>1988</v>
      </c>
      <c r="C117" s="431" t="s">
        <v>920</v>
      </c>
      <c r="D117" s="432">
        <v>2002</v>
      </c>
      <c r="E117" s="431" t="s">
        <v>1189</v>
      </c>
      <c r="F117" s="431" t="s">
        <v>298</v>
      </c>
      <c r="G117" s="431" t="s">
        <v>298</v>
      </c>
      <c r="H117" s="431" t="s">
        <v>41</v>
      </c>
      <c r="I117" s="615" t="s">
        <v>322</v>
      </c>
      <c r="J117" s="431" t="s">
        <v>298</v>
      </c>
      <c r="K117" s="615" t="s">
        <v>821</v>
      </c>
      <c r="L117" s="615" t="s">
        <v>34</v>
      </c>
      <c r="M117" s="634">
        <v>2097480</v>
      </c>
    </row>
    <row r="118" spans="1:13">
      <c r="A118" s="431" t="s">
        <v>7433</v>
      </c>
      <c r="B118" s="431" t="s">
        <v>1994</v>
      </c>
      <c r="C118" s="431" t="s">
        <v>920</v>
      </c>
      <c r="D118" s="432">
        <v>2002</v>
      </c>
      <c r="E118" s="431" t="s">
        <v>1189</v>
      </c>
      <c r="F118" s="431" t="s">
        <v>298</v>
      </c>
      <c r="G118" s="431" t="s">
        <v>298</v>
      </c>
      <c r="H118" s="431" t="s">
        <v>41</v>
      </c>
      <c r="I118" s="431" t="s">
        <v>221</v>
      </c>
      <c r="J118" s="431" t="s">
        <v>298</v>
      </c>
      <c r="K118" s="431" t="s">
        <v>821</v>
      </c>
      <c r="L118" s="431" t="s">
        <v>218</v>
      </c>
      <c r="M118" s="433">
        <v>2113650</v>
      </c>
    </row>
    <row r="119" spans="1:13">
      <c r="A119" s="431" t="s">
        <v>7418</v>
      </c>
      <c r="B119" s="431" t="s">
        <v>1987</v>
      </c>
      <c r="C119" s="431" t="s">
        <v>920</v>
      </c>
      <c r="D119" s="432">
        <v>2002</v>
      </c>
      <c r="E119" s="431" t="s">
        <v>1189</v>
      </c>
      <c r="F119" s="431" t="s">
        <v>298</v>
      </c>
      <c r="G119" s="431" t="s">
        <v>298</v>
      </c>
      <c r="H119" s="431" t="s">
        <v>41</v>
      </c>
      <c r="I119" s="431" t="s">
        <v>46</v>
      </c>
      <c r="J119" s="431" t="s">
        <v>298</v>
      </c>
      <c r="K119" s="431" t="s">
        <v>890</v>
      </c>
      <c r="L119" s="431" t="s">
        <v>34</v>
      </c>
      <c r="M119" s="433">
        <v>2136750</v>
      </c>
    </row>
    <row r="120" spans="1:13">
      <c r="A120" s="431" t="s">
        <v>7386</v>
      </c>
      <c r="B120" s="431" t="s">
        <v>1987</v>
      </c>
      <c r="C120" s="431" t="s">
        <v>920</v>
      </c>
      <c r="D120" s="432">
        <v>2002</v>
      </c>
      <c r="E120" s="431" t="s">
        <v>1189</v>
      </c>
      <c r="F120" s="431" t="s">
        <v>298</v>
      </c>
      <c r="G120" s="431" t="s">
        <v>298</v>
      </c>
      <c r="H120" s="431" t="s">
        <v>41</v>
      </c>
      <c r="I120" s="431" t="s">
        <v>324</v>
      </c>
      <c r="J120" s="431" t="s">
        <v>298</v>
      </c>
      <c r="K120" s="431" t="s">
        <v>890</v>
      </c>
      <c r="L120" s="431" t="s">
        <v>34</v>
      </c>
      <c r="M120" s="433">
        <v>2310000</v>
      </c>
    </row>
    <row r="121" spans="1:13">
      <c r="A121" s="431" t="s">
        <v>7394</v>
      </c>
      <c r="B121" s="431" t="s">
        <v>1987</v>
      </c>
      <c r="C121" s="431" t="s">
        <v>920</v>
      </c>
      <c r="D121" s="432">
        <v>2002</v>
      </c>
      <c r="E121" s="431" t="s">
        <v>1189</v>
      </c>
      <c r="F121" s="431" t="s">
        <v>298</v>
      </c>
      <c r="G121" s="431" t="s">
        <v>298</v>
      </c>
      <c r="H121" s="431" t="s">
        <v>41</v>
      </c>
      <c r="I121" s="431" t="s">
        <v>42</v>
      </c>
      <c r="J121" s="431" t="s">
        <v>298</v>
      </c>
      <c r="K121" s="431" t="s">
        <v>890</v>
      </c>
      <c r="L121" s="431" t="s">
        <v>34</v>
      </c>
      <c r="M121" s="433">
        <v>2310000</v>
      </c>
    </row>
    <row r="122" spans="1:13">
      <c r="A122" s="431" t="s">
        <v>7402</v>
      </c>
      <c r="B122" s="431" t="s">
        <v>1987</v>
      </c>
      <c r="C122" s="431" t="s">
        <v>920</v>
      </c>
      <c r="D122" s="432">
        <v>2002</v>
      </c>
      <c r="E122" s="431" t="s">
        <v>1189</v>
      </c>
      <c r="F122" s="431" t="s">
        <v>298</v>
      </c>
      <c r="G122" s="431" t="s">
        <v>298</v>
      </c>
      <c r="H122" s="431" t="s">
        <v>41</v>
      </c>
      <c r="I122" s="431" t="s">
        <v>219</v>
      </c>
      <c r="J122" s="431" t="s">
        <v>298</v>
      </c>
      <c r="K122" s="431" t="s">
        <v>890</v>
      </c>
      <c r="L122" s="431" t="s">
        <v>34</v>
      </c>
      <c r="M122" s="433">
        <v>2310000</v>
      </c>
    </row>
    <row r="123" spans="1:13">
      <c r="A123" s="431" t="s">
        <v>7410</v>
      </c>
      <c r="B123" s="431" t="s">
        <v>1987</v>
      </c>
      <c r="C123" s="431" t="s">
        <v>920</v>
      </c>
      <c r="D123" s="432">
        <v>2002</v>
      </c>
      <c r="E123" s="431" t="s">
        <v>1189</v>
      </c>
      <c r="F123" s="431" t="s">
        <v>298</v>
      </c>
      <c r="G123" s="431" t="s">
        <v>298</v>
      </c>
      <c r="H123" s="431" t="s">
        <v>41</v>
      </c>
      <c r="I123" s="431" t="s">
        <v>44</v>
      </c>
      <c r="J123" s="431" t="s">
        <v>298</v>
      </c>
      <c r="K123" s="431" t="s">
        <v>890</v>
      </c>
      <c r="L123" s="431" t="s">
        <v>34</v>
      </c>
      <c r="M123" s="433">
        <v>2310000</v>
      </c>
    </row>
    <row r="124" spans="1:13">
      <c r="A124" s="615" t="s">
        <v>14992</v>
      </c>
      <c r="B124" s="615" t="s">
        <v>1987</v>
      </c>
      <c r="C124" s="431" t="s">
        <v>920</v>
      </c>
      <c r="D124" s="432">
        <v>2002</v>
      </c>
      <c r="E124" s="431" t="s">
        <v>1189</v>
      </c>
      <c r="F124" s="431" t="s">
        <v>298</v>
      </c>
      <c r="G124" s="431" t="s">
        <v>298</v>
      </c>
      <c r="H124" s="431" t="s">
        <v>41</v>
      </c>
      <c r="I124" s="615" t="s">
        <v>316</v>
      </c>
      <c r="J124" s="431" t="s">
        <v>298</v>
      </c>
      <c r="K124" s="615" t="s">
        <v>890</v>
      </c>
      <c r="L124" s="615" t="s">
        <v>34</v>
      </c>
      <c r="M124" s="634">
        <v>2310000</v>
      </c>
    </row>
    <row r="125" spans="1:13">
      <c r="A125" s="615" t="s">
        <v>15000</v>
      </c>
      <c r="B125" s="615" t="s">
        <v>1987</v>
      </c>
      <c r="C125" s="431" t="s">
        <v>920</v>
      </c>
      <c r="D125" s="432">
        <v>2002</v>
      </c>
      <c r="E125" s="431" t="s">
        <v>1189</v>
      </c>
      <c r="F125" s="431" t="s">
        <v>298</v>
      </c>
      <c r="G125" s="431" t="s">
        <v>298</v>
      </c>
      <c r="H125" s="431" t="s">
        <v>41</v>
      </c>
      <c r="I125" s="615" t="s">
        <v>318</v>
      </c>
      <c r="J125" s="431" t="s">
        <v>298</v>
      </c>
      <c r="K125" s="615" t="s">
        <v>890</v>
      </c>
      <c r="L125" s="615" t="s">
        <v>34</v>
      </c>
      <c r="M125" s="634">
        <v>2310000</v>
      </c>
    </row>
    <row r="126" spans="1:13">
      <c r="A126" s="615" t="s">
        <v>15008</v>
      </c>
      <c r="B126" s="615" t="s">
        <v>1987</v>
      </c>
      <c r="C126" s="431" t="s">
        <v>920</v>
      </c>
      <c r="D126" s="432">
        <v>2002</v>
      </c>
      <c r="E126" s="431" t="s">
        <v>1189</v>
      </c>
      <c r="F126" s="431" t="s">
        <v>298</v>
      </c>
      <c r="G126" s="431" t="s">
        <v>298</v>
      </c>
      <c r="H126" s="431" t="s">
        <v>41</v>
      </c>
      <c r="I126" s="615" t="s">
        <v>320</v>
      </c>
      <c r="J126" s="431" t="s">
        <v>298</v>
      </c>
      <c r="K126" s="615" t="s">
        <v>890</v>
      </c>
      <c r="L126" s="615" t="s">
        <v>34</v>
      </c>
      <c r="M126" s="634">
        <v>2310000</v>
      </c>
    </row>
    <row r="127" spans="1:13">
      <c r="A127" s="615" t="s">
        <v>15016</v>
      </c>
      <c r="B127" s="615" t="s">
        <v>1987</v>
      </c>
      <c r="C127" s="431" t="s">
        <v>920</v>
      </c>
      <c r="D127" s="432">
        <v>2002</v>
      </c>
      <c r="E127" s="431" t="s">
        <v>1189</v>
      </c>
      <c r="F127" s="431" t="s">
        <v>298</v>
      </c>
      <c r="G127" s="431" t="s">
        <v>298</v>
      </c>
      <c r="H127" s="431" t="s">
        <v>41</v>
      </c>
      <c r="I127" s="615" t="s">
        <v>322</v>
      </c>
      <c r="J127" s="431" t="s">
        <v>298</v>
      </c>
      <c r="K127" s="615" t="s">
        <v>890</v>
      </c>
      <c r="L127" s="615" t="s">
        <v>34</v>
      </c>
      <c r="M127" s="634">
        <v>2310000</v>
      </c>
    </row>
    <row r="128" spans="1:13">
      <c r="A128" s="431" t="s">
        <v>7432</v>
      </c>
      <c r="B128" s="431" t="s">
        <v>1993</v>
      </c>
      <c r="C128" s="431" t="s">
        <v>920</v>
      </c>
      <c r="D128" s="432">
        <v>2002</v>
      </c>
      <c r="E128" s="431" t="s">
        <v>1189</v>
      </c>
      <c r="F128" s="431" t="s">
        <v>298</v>
      </c>
      <c r="G128" s="431" t="s">
        <v>298</v>
      </c>
      <c r="H128" s="431" t="s">
        <v>41</v>
      </c>
      <c r="I128" s="431" t="s">
        <v>221</v>
      </c>
      <c r="J128" s="431" t="s">
        <v>298</v>
      </c>
      <c r="K128" s="431" t="s">
        <v>890</v>
      </c>
      <c r="L128" s="431" t="s">
        <v>218</v>
      </c>
      <c r="M128" s="433">
        <v>2333100</v>
      </c>
    </row>
    <row r="129" spans="1:13">
      <c r="A129" s="431" t="s">
        <v>7425</v>
      </c>
      <c r="B129" s="431" t="s">
        <v>1994</v>
      </c>
      <c r="C129" s="431" t="s">
        <v>920</v>
      </c>
      <c r="D129" s="432">
        <v>2002</v>
      </c>
      <c r="E129" s="431" t="s">
        <v>1189</v>
      </c>
      <c r="F129" s="431" t="s">
        <v>298</v>
      </c>
      <c r="G129" s="431" t="s">
        <v>298</v>
      </c>
      <c r="H129" s="431" t="s">
        <v>41</v>
      </c>
      <c r="I129" s="431" t="s">
        <v>46</v>
      </c>
      <c r="J129" s="431" t="s">
        <v>298</v>
      </c>
      <c r="K129" s="431" t="s">
        <v>821</v>
      </c>
      <c r="L129" s="431" t="s">
        <v>218</v>
      </c>
      <c r="M129" s="433">
        <v>2402400</v>
      </c>
    </row>
    <row r="130" spans="1:13">
      <c r="A130" s="431" t="s">
        <v>7393</v>
      </c>
      <c r="B130" s="431" t="s">
        <v>1994</v>
      </c>
      <c r="C130" s="431" t="s">
        <v>920</v>
      </c>
      <c r="D130" s="432">
        <v>2002</v>
      </c>
      <c r="E130" s="431" t="s">
        <v>1189</v>
      </c>
      <c r="F130" s="431" t="s">
        <v>298</v>
      </c>
      <c r="G130" s="431" t="s">
        <v>298</v>
      </c>
      <c r="H130" s="431" t="s">
        <v>41</v>
      </c>
      <c r="I130" s="431" t="s">
        <v>324</v>
      </c>
      <c r="J130" s="431" t="s">
        <v>298</v>
      </c>
      <c r="K130" s="431" t="s">
        <v>821</v>
      </c>
      <c r="L130" s="431" t="s">
        <v>218</v>
      </c>
      <c r="M130" s="433">
        <v>2587200</v>
      </c>
    </row>
    <row r="131" spans="1:13">
      <c r="A131" s="431" t="s">
        <v>7401</v>
      </c>
      <c r="B131" s="431" t="s">
        <v>1994</v>
      </c>
      <c r="C131" s="431" t="s">
        <v>920</v>
      </c>
      <c r="D131" s="432">
        <v>2002</v>
      </c>
      <c r="E131" s="431" t="s">
        <v>1189</v>
      </c>
      <c r="F131" s="431" t="s">
        <v>298</v>
      </c>
      <c r="G131" s="431" t="s">
        <v>298</v>
      </c>
      <c r="H131" s="431" t="s">
        <v>41</v>
      </c>
      <c r="I131" s="431" t="s">
        <v>42</v>
      </c>
      <c r="J131" s="431" t="s">
        <v>298</v>
      </c>
      <c r="K131" s="431" t="s">
        <v>821</v>
      </c>
      <c r="L131" s="431" t="s">
        <v>218</v>
      </c>
      <c r="M131" s="433">
        <v>2587200</v>
      </c>
    </row>
    <row r="132" spans="1:13">
      <c r="A132" s="431" t="s">
        <v>7409</v>
      </c>
      <c r="B132" s="431" t="s">
        <v>1994</v>
      </c>
      <c r="C132" s="431" t="s">
        <v>920</v>
      </c>
      <c r="D132" s="432">
        <v>2002</v>
      </c>
      <c r="E132" s="431" t="s">
        <v>1189</v>
      </c>
      <c r="F132" s="431" t="s">
        <v>298</v>
      </c>
      <c r="G132" s="431" t="s">
        <v>298</v>
      </c>
      <c r="H132" s="431" t="s">
        <v>41</v>
      </c>
      <c r="I132" s="431" t="s">
        <v>219</v>
      </c>
      <c r="J132" s="431" t="s">
        <v>298</v>
      </c>
      <c r="K132" s="431" t="s">
        <v>821</v>
      </c>
      <c r="L132" s="431" t="s">
        <v>218</v>
      </c>
      <c r="M132" s="433">
        <v>2587200</v>
      </c>
    </row>
    <row r="133" spans="1:13">
      <c r="A133" s="431" t="s">
        <v>7417</v>
      </c>
      <c r="B133" s="431" t="s">
        <v>1994</v>
      </c>
      <c r="C133" s="431" t="s">
        <v>920</v>
      </c>
      <c r="D133" s="432">
        <v>2002</v>
      </c>
      <c r="E133" s="431" t="s">
        <v>1189</v>
      </c>
      <c r="F133" s="431" t="s">
        <v>298</v>
      </c>
      <c r="G133" s="431" t="s">
        <v>298</v>
      </c>
      <c r="H133" s="431" t="s">
        <v>41</v>
      </c>
      <c r="I133" s="431" t="s">
        <v>44</v>
      </c>
      <c r="J133" s="431" t="s">
        <v>298</v>
      </c>
      <c r="K133" s="431" t="s">
        <v>821</v>
      </c>
      <c r="L133" s="431" t="s">
        <v>218</v>
      </c>
      <c r="M133" s="433">
        <v>2587200</v>
      </c>
    </row>
    <row r="134" spans="1:13">
      <c r="A134" s="615" t="s">
        <v>14999</v>
      </c>
      <c r="B134" s="615" t="s">
        <v>1994</v>
      </c>
      <c r="C134" s="431" t="s">
        <v>920</v>
      </c>
      <c r="D134" s="432">
        <v>2002</v>
      </c>
      <c r="E134" s="431" t="s">
        <v>1189</v>
      </c>
      <c r="F134" s="431" t="s">
        <v>298</v>
      </c>
      <c r="G134" s="431" t="s">
        <v>298</v>
      </c>
      <c r="H134" s="431" t="s">
        <v>41</v>
      </c>
      <c r="I134" s="615" t="s">
        <v>316</v>
      </c>
      <c r="J134" s="431" t="s">
        <v>298</v>
      </c>
      <c r="K134" s="615" t="s">
        <v>821</v>
      </c>
      <c r="L134" s="615" t="s">
        <v>218</v>
      </c>
      <c r="M134" s="634">
        <v>2587200</v>
      </c>
    </row>
    <row r="135" spans="1:13">
      <c r="A135" s="615" t="s">
        <v>15007</v>
      </c>
      <c r="B135" s="615" t="s">
        <v>1994</v>
      </c>
      <c r="C135" s="431" t="s">
        <v>920</v>
      </c>
      <c r="D135" s="432">
        <v>2002</v>
      </c>
      <c r="E135" s="431" t="s">
        <v>1189</v>
      </c>
      <c r="F135" s="431" t="s">
        <v>298</v>
      </c>
      <c r="G135" s="431" t="s">
        <v>298</v>
      </c>
      <c r="H135" s="431" t="s">
        <v>41</v>
      </c>
      <c r="I135" s="615" t="s">
        <v>318</v>
      </c>
      <c r="J135" s="431" t="s">
        <v>298</v>
      </c>
      <c r="K135" s="615" t="s">
        <v>821</v>
      </c>
      <c r="L135" s="615" t="s">
        <v>218</v>
      </c>
      <c r="M135" s="634">
        <v>2587200</v>
      </c>
    </row>
    <row r="136" spans="1:13">
      <c r="A136" s="615" t="s">
        <v>15015</v>
      </c>
      <c r="B136" s="615" t="s">
        <v>1994</v>
      </c>
      <c r="C136" s="431" t="s">
        <v>920</v>
      </c>
      <c r="D136" s="432">
        <v>2002</v>
      </c>
      <c r="E136" s="431" t="s">
        <v>1189</v>
      </c>
      <c r="F136" s="431" t="s">
        <v>298</v>
      </c>
      <c r="G136" s="431" t="s">
        <v>298</v>
      </c>
      <c r="H136" s="431" t="s">
        <v>41</v>
      </c>
      <c r="I136" s="615" t="s">
        <v>320</v>
      </c>
      <c r="J136" s="431" t="s">
        <v>298</v>
      </c>
      <c r="K136" s="615" t="s">
        <v>821</v>
      </c>
      <c r="L136" s="615" t="s">
        <v>218</v>
      </c>
      <c r="M136" s="634">
        <v>2587200</v>
      </c>
    </row>
    <row r="137" spans="1:13">
      <c r="A137" s="615" t="s">
        <v>15023</v>
      </c>
      <c r="B137" s="615" t="s">
        <v>1994</v>
      </c>
      <c r="C137" s="431" t="s">
        <v>920</v>
      </c>
      <c r="D137" s="432">
        <v>2002</v>
      </c>
      <c r="E137" s="431" t="s">
        <v>1189</v>
      </c>
      <c r="F137" s="431" t="s">
        <v>298</v>
      </c>
      <c r="G137" s="431" t="s">
        <v>298</v>
      </c>
      <c r="H137" s="431" t="s">
        <v>41</v>
      </c>
      <c r="I137" s="615" t="s">
        <v>322</v>
      </c>
      <c r="J137" s="431" t="s">
        <v>298</v>
      </c>
      <c r="K137" s="615" t="s">
        <v>821</v>
      </c>
      <c r="L137" s="615" t="s">
        <v>218</v>
      </c>
      <c r="M137" s="634">
        <v>2587200</v>
      </c>
    </row>
    <row r="138" spans="1:13">
      <c r="A138" s="431" t="s">
        <v>7424</v>
      </c>
      <c r="B138" s="431" t="s">
        <v>1993</v>
      </c>
      <c r="C138" s="431" t="s">
        <v>920</v>
      </c>
      <c r="D138" s="432">
        <v>2002</v>
      </c>
      <c r="E138" s="431" t="s">
        <v>1189</v>
      </c>
      <c r="F138" s="431" t="s">
        <v>298</v>
      </c>
      <c r="G138" s="431" t="s">
        <v>298</v>
      </c>
      <c r="H138" s="431" t="s">
        <v>41</v>
      </c>
      <c r="I138" s="431" t="s">
        <v>46</v>
      </c>
      <c r="J138" s="431" t="s">
        <v>298</v>
      </c>
      <c r="K138" s="431" t="s">
        <v>890</v>
      </c>
      <c r="L138" s="431" t="s">
        <v>218</v>
      </c>
      <c r="M138" s="433">
        <v>2633400</v>
      </c>
    </row>
    <row r="139" spans="1:13">
      <c r="A139" s="431" t="s">
        <v>7392</v>
      </c>
      <c r="B139" s="431" t="s">
        <v>1993</v>
      </c>
      <c r="C139" s="431" t="s">
        <v>920</v>
      </c>
      <c r="D139" s="432">
        <v>2002</v>
      </c>
      <c r="E139" s="431" t="s">
        <v>1189</v>
      </c>
      <c r="F139" s="431" t="s">
        <v>298</v>
      </c>
      <c r="G139" s="431" t="s">
        <v>298</v>
      </c>
      <c r="H139" s="431" t="s">
        <v>41</v>
      </c>
      <c r="I139" s="431" t="s">
        <v>324</v>
      </c>
      <c r="J139" s="431" t="s">
        <v>298</v>
      </c>
      <c r="K139" s="431" t="s">
        <v>890</v>
      </c>
      <c r="L139" s="431" t="s">
        <v>218</v>
      </c>
      <c r="M139" s="433">
        <v>2841300</v>
      </c>
    </row>
    <row r="140" spans="1:13">
      <c r="A140" s="431" t="s">
        <v>7400</v>
      </c>
      <c r="B140" s="431" t="s">
        <v>1993</v>
      </c>
      <c r="C140" s="431" t="s">
        <v>920</v>
      </c>
      <c r="D140" s="432">
        <v>2002</v>
      </c>
      <c r="E140" s="431" t="s">
        <v>1189</v>
      </c>
      <c r="F140" s="431" t="s">
        <v>298</v>
      </c>
      <c r="G140" s="431" t="s">
        <v>298</v>
      </c>
      <c r="H140" s="431" t="s">
        <v>41</v>
      </c>
      <c r="I140" s="431" t="s">
        <v>42</v>
      </c>
      <c r="J140" s="431" t="s">
        <v>298</v>
      </c>
      <c r="K140" s="431" t="s">
        <v>890</v>
      </c>
      <c r="L140" s="431" t="s">
        <v>218</v>
      </c>
      <c r="M140" s="433">
        <v>2841300</v>
      </c>
    </row>
    <row r="141" spans="1:13">
      <c r="A141" s="431" t="s">
        <v>7408</v>
      </c>
      <c r="B141" s="431" t="s">
        <v>1993</v>
      </c>
      <c r="C141" s="431" t="s">
        <v>920</v>
      </c>
      <c r="D141" s="432">
        <v>2002</v>
      </c>
      <c r="E141" s="431" t="s">
        <v>1189</v>
      </c>
      <c r="F141" s="431" t="s">
        <v>298</v>
      </c>
      <c r="G141" s="431" t="s">
        <v>298</v>
      </c>
      <c r="H141" s="431" t="s">
        <v>41</v>
      </c>
      <c r="I141" s="431" t="s">
        <v>219</v>
      </c>
      <c r="J141" s="431" t="s">
        <v>298</v>
      </c>
      <c r="K141" s="431" t="s">
        <v>890</v>
      </c>
      <c r="L141" s="431" t="s">
        <v>218</v>
      </c>
      <c r="M141" s="433">
        <v>2841300</v>
      </c>
    </row>
    <row r="142" spans="1:13">
      <c r="A142" s="431" t="s">
        <v>7416</v>
      </c>
      <c r="B142" s="431" t="s">
        <v>1993</v>
      </c>
      <c r="C142" s="431" t="s">
        <v>920</v>
      </c>
      <c r="D142" s="432">
        <v>2002</v>
      </c>
      <c r="E142" s="431" t="s">
        <v>1189</v>
      </c>
      <c r="F142" s="431" t="s">
        <v>298</v>
      </c>
      <c r="G142" s="431" t="s">
        <v>298</v>
      </c>
      <c r="H142" s="431" t="s">
        <v>41</v>
      </c>
      <c r="I142" s="431" t="s">
        <v>44</v>
      </c>
      <c r="J142" s="431" t="s">
        <v>298</v>
      </c>
      <c r="K142" s="431" t="s">
        <v>890</v>
      </c>
      <c r="L142" s="431" t="s">
        <v>218</v>
      </c>
      <c r="M142" s="433">
        <v>2841300</v>
      </c>
    </row>
    <row r="143" spans="1:13">
      <c r="A143" s="615" t="s">
        <v>14998</v>
      </c>
      <c r="B143" s="615" t="s">
        <v>1993</v>
      </c>
      <c r="C143" s="431" t="s">
        <v>920</v>
      </c>
      <c r="D143" s="432">
        <v>2002</v>
      </c>
      <c r="E143" s="431" t="s">
        <v>1189</v>
      </c>
      <c r="F143" s="431" t="s">
        <v>298</v>
      </c>
      <c r="G143" s="431" t="s">
        <v>298</v>
      </c>
      <c r="H143" s="431" t="s">
        <v>41</v>
      </c>
      <c r="I143" s="615" t="s">
        <v>316</v>
      </c>
      <c r="J143" s="431" t="s">
        <v>298</v>
      </c>
      <c r="K143" s="615" t="s">
        <v>890</v>
      </c>
      <c r="L143" s="615" t="s">
        <v>218</v>
      </c>
      <c r="M143" s="634">
        <v>2841300</v>
      </c>
    </row>
    <row r="144" spans="1:13">
      <c r="A144" s="615" t="s">
        <v>15006</v>
      </c>
      <c r="B144" s="615" t="s">
        <v>1993</v>
      </c>
      <c r="C144" s="431" t="s">
        <v>920</v>
      </c>
      <c r="D144" s="432">
        <v>2002</v>
      </c>
      <c r="E144" s="431" t="s">
        <v>1189</v>
      </c>
      <c r="F144" s="431" t="s">
        <v>298</v>
      </c>
      <c r="G144" s="431" t="s">
        <v>298</v>
      </c>
      <c r="H144" s="431" t="s">
        <v>41</v>
      </c>
      <c r="I144" s="615" t="s">
        <v>318</v>
      </c>
      <c r="J144" s="431" t="s">
        <v>298</v>
      </c>
      <c r="K144" s="615" t="s">
        <v>890</v>
      </c>
      <c r="L144" s="615" t="s">
        <v>218</v>
      </c>
      <c r="M144" s="634">
        <v>2841300</v>
      </c>
    </row>
    <row r="145" spans="1:13">
      <c r="A145" s="615" t="s">
        <v>15014</v>
      </c>
      <c r="B145" s="615" t="s">
        <v>1993</v>
      </c>
      <c r="C145" s="431" t="s">
        <v>920</v>
      </c>
      <c r="D145" s="432">
        <v>2002</v>
      </c>
      <c r="E145" s="431" t="s">
        <v>1189</v>
      </c>
      <c r="F145" s="431" t="s">
        <v>298</v>
      </c>
      <c r="G145" s="431" t="s">
        <v>298</v>
      </c>
      <c r="H145" s="431" t="s">
        <v>41</v>
      </c>
      <c r="I145" s="615" t="s">
        <v>320</v>
      </c>
      <c r="J145" s="431" t="s">
        <v>298</v>
      </c>
      <c r="K145" s="615" t="s">
        <v>890</v>
      </c>
      <c r="L145" s="615" t="s">
        <v>218</v>
      </c>
      <c r="M145" s="634">
        <v>2841300</v>
      </c>
    </row>
    <row r="146" spans="1:13">
      <c r="A146" s="615" t="s">
        <v>15022</v>
      </c>
      <c r="B146" s="615" t="s">
        <v>1993</v>
      </c>
      <c r="C146" s="431" t="s">
        <v>920</v>
      </c>
      <c r="D146" s="432">
        <v>2002</v>
      </c>
      <c r="E146" s="431" t="s">
        <v>1189</v>
      </c>
      <c r="F146" s="431" t="s">
        <v>298</v>
      </c>
      <c r="G146" s="431" t="s">
        <v>298</v>
      </c>
      <c r="H146" s="431" t="s">
        <v>41</v>
      </c>
      <c r="I146" s="615" t="s">
        <v>322</v>
      </c>
      <c r="J146" s="431" t="s">
        <v>298</v>
      </c>
      <c r="K146" s="615" t="s">
        <v>890</v>
      </c>
      <c r="L146" s="615" t="s">
        <v>218</v>
      </c>
      <c r="M146" s="634">
        <v>2841300</v>
      </c>
    </row>
    <row r="147" spans="1:13">
      <c r="A147" s="431" t="s">
        <v>7607</v>
      </c>
      <c r="B147" s="431" t="s">
        <v>2000</v>
      </c>
      <c r="C147" s="431" t="s">
        <v>920</v>
      </c>
      <c r="D147" s="432">
        <v>2003</v>
      </c>
      <c r="E147" s="431" t="s">
        <v>1190</v>
      </c>
      <c r="F147" s="431" t="s">
        <v>298</v>
      </c>
      <c r="G147" s="431" t="s">
        <v>298</v>
      </c>
      <c r="H147" s="431" t="s">
        <v>41</v>
      </c>
      <c r="I147" s="431" t="s">
        <v>425</v>
      </c>
      <c r="J147" s="431" t="s">
        <v>298</v>
      </c>
      <c r="K147" s="431" t="s">
        <v>821</v>
      </c>
      <c r="L147" s="431" t="s">
        <v>822</v>
      </c>
      <c r="M147" s="433">
        <v>86394</v>
      </c>
    </row>
    <row r="148" spans="1:13">
      <c r="A148" s="431" t="s">
        <v>7599</v>
      </c>
      <c r="B148" s="431" t="s">
        <v>2000</v>
      </c>
      <c r="C148" s="431" t="s">
        <v>920</v>
      </c>
      <c r="D148" s="432">
        <v>2003</v>
      </c>
      <c r="E148" s="431" t="s">
        <v>1190</v>
      </c>
      <c r="F148" s="431" t="s">
        <v>298</v>
      </c>
      <c r="G148" s="431" t="s">
        <v>298</v>
      </c>
      <c r="H148" s="431" t="s">
        <v>41</v>
      </c>
      <c r="I148" s="431" t="s">
        <v>424</v>
      </c>
      <c r="J148" s="431" t="s">
        <v>298</v>
      </c>
      <c r="K148" s="431" t="s">
        <v>821</v>
      </c>
      <c r="L148" s="431" t="s">
        <v>822</v>
      </c>
      <c r="M148" s="433">
        <v>91476</v>
      </c>
    </row>
    <row r="149" spans="1:13">
      <c r="A149" s="431" t="s">
        <v>7606</v>
      </c>
      <c r="B149" s="431" t="s">
        <v>1999</v>
      </c>
      <c r="C149" s="431" t="s">
        <v>920</v>
      </c>
      <c r="D149" s="432">
        <v>2003</v>
      </c>
      <c r="E149" s="431" t="s">
        <v>1190</v>
      </c>
      <c r="F149" s="431" t="s">
        <v>298</v>
      </c>
      <c r="G149" s="431" t="s">
        <v>298</v>
      </c>
      <c r="H149" s="431" t="s">
        <v>41</v>
      </c>
      <c r="I149" s="431" t="s">
        <v>425</v>
      </c>
      <c r="J149" s="431" t="s">
        <v>298</v>
      </c>
      <c r="K149" s="431" t="s">
        <v>890</v>
      </c>
      <c r="L149" s="431" t="s">
        <v>822</v>
      </c>
      <c r="M149" s="433">
        <v>94017</v>
      </c>
    </row>
    <row r="150" spans="1:13">
      <c r="A150" s="431" t="s">
        <v>7598</v>
      </c>
      <c r="B150" s="431" t="s">
        <v>1999</v>
      </c>
      <c r="C150" s="431" t="s">
        <v>920</v>
      </c>
      <c r="D150" s="432">
        <v>2003</v>
      </c>
      <c r="E150" s="431" t="s">
        <v>1190</v>
      </c>
      <c r="F150" s="431" t="s">
        <v>298</v>
      </c>
      <c r="G150" s="431" t="s">
        <v>298</v>
      </c>
      <c r="H150" s="431" t="s">
        <v>41</v>
      </c>
      <c r="I150" s="431" t="s">
        <v>424</v>
      </c>
      <c r="J150" s="431" t="s">
        <v>298</v>
      </c>
      <c r="K150" s="431" t="s">
        <v>890</v>
      </c>
      <c r="L150" s="431" t="s">
        <v>822</v>
      </c>
      <c r="M150" s="433">
        <v>101640</v>
      </c>
    </row>
    <row r="151" spans="1:13">
      <c r="A151" s="431" t="s">
        <v>7591</v>
      </c>
      <c r="B151" s="431" t="s">
        <v>2000</v>
      </c>
      <c r="C151" s="431" t="s">
        <v>920</v>
      </c>
      <c r="D151" s="432">
        <v>2003</v>
      </c>
      <c r="E151" s="431" t="s">
        <v>1190</v>
      </c>
      <c r="F151" s="431" t="s">
        <v>298</v>
      </c>
      <c r="G151" s="431" t="s">
        <v>298</v>
      </c>
      <c r="H151" s="431" t="s">
        <v>41</v>
      </c>
      <c r="I151" s="431" t="s">
        <v>423</v>
      </c>
      <c r="J151" s="431" t="s">
        <v>298</v>
      </c>
      <c r="K151" s="431" t="s">
        <v>821</v>
      </c>
      <c r="L151" s="431" t="s">
        <v>822</v>
      </c>
      <c r="M151" s="433">
        <v>104181</v>
      </c>
    </row>
    <row r="152" spans="1:13">
      <c r="A152" s="431" t="s">
        <v>7583</v>
      </c>
      <c r="B152" s="431" t="s">
        <v>2000</v>
      </c>
      <c r="C152" s="431" t="s">
        <v>920</v>
      </c>
      <c r="D152" s="432">
        <v>2003</v>
      </c>
      <c r="E152" s="431" t="s">
        <v>1190</v>
      </c>
      <c r="F152" s="431" t="s">
        <v>298</v>
      </c>
      <c r="G152" s="431" t="s">
        <v>298</v>
      </c>
      <c r="H152" s="431" t="s">
        <v>41</v>
      </c>
      <c r="I152" s="431" t="s">
        <v>422</v>
      </c>
      <c r="J152" s="431" t="s">
        <v>298</v>
      </c>
      <c r="K152" s="431" t="s">
        <v>821</v>
      </c>
      <c r="L152" s="431" t="s">
        <v>822</v>
      </c>
      <c r="M152" s="433">
        <v>114345</v>
      </c>
    </row>
    <row r="153" spans="1:13">
      <c r="A153" s="431" t="s">
        <v>7590</v>
      </c>
      <c r="B153" s="431" t="s">
        <v>1999</v>
      </c>
      <c r="C153" s="431" t="s">
        <v>920</v>
      </c>
      <c r="D153" s="432">
        <v>2003</v>
      </c>
      <c r="E153" s="431" t="s">
        <v>1190</v>
      </c>
      <c r="F153" s="431" t="s">
        <v>298</v>
      </c>
      <c r="G153" s="431" t="s">
        <v>298</v>
      </c>
      <c r="H153" s="431" t="s">
        <v>41</v>
      </c>
      <c r="I153" s="431" t="s">
        <v>423</v>
      </c>
      <c r="J153" s="431" t="s">
        <v>298</v>
      </c>
      <c r="K153" s="431" t="s">
        <v>890</v>
      </c>
      <c r="L153" s="431" t="s">
        <v>822</v>
      </c>
      <c r="M153" s="433">
        <v>114345</v>
      </c>
    </row>
    <row r="154" spans="1:13">
      <c r="A154" s="431" t="s">
        <v>7582</v>
      </c>
      <c r="B154" s="431" t="s">
        <v>1999</v>
      </c>
      <c r="C154" s="431" t="s">
        <v>920</v>
      </c>
      <c r="D154" s="432">
        <v>2003</v>
      </c>
      <c r="E154" s="431" t="s">
        <v>1190</v>
      </c>
      <c r="F154" s="431" t="s">
        <v>298</v>
      </c>
      <c r="G154" s="431" t="s">
        <v>298</v>
      </c>
      <c r="H154" s="431" t="s">
        <v>41</v>
      </c>
      <c r="I154" s="431" t="s">
        <v>422</v>
      </c>
      <c r="J154" s="431" t="s">
        <v>298</v>
      </c>
      <c r="K154" s="431" t="s">
        <v>890</v>
      </c>
      <c r="L154" s="431" t="s">
        <v>822</v>
      </c>
      <c r="M154" s="433">
        <v>127050</v>
      </c>
    </row>
    <row r="155" spans="1:13">
      <c r="A155" s="431" t="s">
        <v>7575</v>
      </c>
      <c r="B155" s="431" t="s">
        <v>2000</v>
      </c>
      <c r="C155" s="431" t="s">
        <v>920</v>
      </c>
      <c r="D155" s="432">
        <v>2003</v>
      </c>
      <c r="E155" s="431" t="s">
        <v>1190</v>
      </c>
      <c r="F155" s="431" t="s">
        <v>298</v>
      </c>
      <c r="G155" s="431" t="s">
        <v>298</v>
      </c>
      <c r="H155" s="431" t="s">
        <v>41</v>
      </c>
      <c r="I155" s="431" t="s">
        <v>421</v>
      </c>
      <c r="J155" s="431" t="s">
        <v>298</v>
      </c>
      <c r="K155" s="431" t="s">
        <v>821</v>
      </c>
      <c r="L155" s="431" t="s">
        <v>822</v>
      </c>
      <c r="M155" s="433">
        <v>129591</v>
      </c>
    </row>
    <row r="156" spans="1:13">
      <c r="A156" s="431" t="s">
        <v>7567</v>
      </c>
      <c r="B156" s="431" t="s">
        <v>2000</v>
      </c>
      <c r="C156" s="431" t="s">
        <v>920</v>
      </c>
      <c r="D156" s="432">
        <v>2003</v>
      </c>
      <c r="E156" s="431" t="s">
        <v>1190</v>
      </c>
      <c r="F156" s="431" t="s">
        <v>298</v>
      </c>
      <c r="G156" s="431" t="s">
        <v>298</v>
      </c>
      <c r="H156" s="431" t="s">
        <v>41</v>
      </c>
      <c r="I156" s="431" t="s">
        <v>223</v>
      </c>
      <c r="J156" s="431" t="s">
        <v>298</v>
      </c>
      <c r="K156" s="431" t="s">
        <v>821</v>
      </c>
      <c r="L156" s="431" t="s">
        <v>822</v>
      </c>
      <c r="M156" s="433">
        <v>142296</v>
      </c>
    </row>
    <row r="157" spans="1:13">
      <c r="A157" s="431" t="s">
        <v>7574</v>
      </c>
      <c r="B157" s="431" t="s">
        <v>1999</v>
      </c>
      <c r="C157" s="431" t="s">
        <v>920</v>
      </c>
      <c r="D157" s="432">
        <v>2003</v>
      </c>
      <c r="E157" s="431" t="s">
        <v>1190</v>
      </c>
      <c r="F157" s="431" t="s">
        <v>298</v>
      </c>
      <c r="G157" s="431" t="s">
        <v>298</v>
      </c>
      <c r="H157" s="431" t="s">
        <v>41</v>
      </c>
      <c r="I157" s="431" t="s">
        <v>421</v>
      </c>
      <c r="J157" s="431" t="s">
        <v>298</v>
      </c>
      <c r="K157" s="431" t="s">
        <v>890</v>
      </c>
      <c r="L157" s="431" t="s">
        <v>822</v>
      </c>
      <c r="M157" s="433">
        <v>142296</v>
      </c>
    </row>
    <row r="158" spans="1:13">
      <c r="A158" s="431" t="s">
        <v>7551</v>
      </c>
      <c r="B158" s="431" t="s">
        <v>2000</v>
      </c>
      <c r="C158" s="431" t="s">
        <v>920</v>
      </c>
      <c r="D158" s="432">
        <v>2003</v>
      </c>
      <c r="E158" s="431" t="s">
        <v>1190</v>
      </c>
      <c r="F158" s="431" t="s">
        <v>298</v>
      </c>
      <c r="G158" s="431" t="s">
        <v>298</v>
      </c>
      <c r="H158" s="431" t="s">
        <v>41</v>
      </c>
      <c r="I158" s="431" t="s">
        <v>48</v>
      </c>
      <c r="J158" s="431" t="s">
        <v>298</v>
      </c>
      <c r="K158" s="431" t="s">
        <v>821</v>
      </c>
      <c r="L158" s="431" t="s">
        <v>822</v>
      </c>
      <c r="M158" s="433">
        <v>157542</v>
      </c>
    </row>
    <row r="159" spans="1:13">
      <c r="A159" s="431" t="s">
        <v>7559</v>
      </c>
      <c r="B159" s="431" t="s">
        <v>2000</v>
      </c>
      <c r="C159" s="431" t="s">
        <v>920</v>
      </c>
      <c r="D159" s="432">
        <v>2003</v>
      </c>
      <c r="E159" s="431" t="s">
        <v>1190</v>
      </c>
      <c r="F159" s="431" t="s">
        <v>298</v>
      </c>
      <c r="G159" s="431" t="s">
        <v>298</v>
      </c>
      <c r="H159" s="431" t="s">
        <v>41</v>
      </c>
      <c r="I159" s="431" t="s">
        <v>50</v>
      </c>
      <c r="J159" s="431" t="s">
        <v>298</v>
      </c>
      <c r="K159" s="431" t="s">
        <v>821</v>
      </c>
      <c r="L159" s="431" t="s">
        <v>822</v>
      </c>
      <c r="M159" s="433">
        <v>157542</v>
      </c>
    </row>
    <row r="160" spans="1:13">
      <c r="A160" s="431" t="s">
        <v>7566</v>
      </c>
      <c r="B160" s="431" t="s">
        <v>1999</v>
      </c>
      <c r="C160" s="431" t="s">
        <v>920</v>
      </c>
      <c r="D160" s="432">
        <v>2003</v>
      </c>
      <c r="E160" s="431" t="s">
        <v>1190</v>
      </c>
      <c r="F160" s="431" t="s">
        <v>298</v>
      </c>
      <c r="G160" s="431" t="s">
        <v>298</v>
      </c>
      <c r="H160" s="431" t="s">
        <v>41</v>
      </c>
      <c r="I160" s="431" t="s">
        <v>223</v>
      </c>
      <c r="J160" s="431" t="s">
        <v>298</v>
      </c>
      <c r="K160" s="431" t="s">
        <v>890</v>
      </c>
      <c r="L160" s="431" t="s">
        <v>822</v>
      </c>
      <c r="M160" s="433">
        <v>157542</v>
      </c>
    </row>
    <row r="161" spans="1:13">
      <c r="A161" s="431" t="s">
        <v>7550</v>
      </c>
      <c r="B161" s="431" t="s">
        <v>1999</v>
      </c>
      <c r="C161" s="431" t="s">
        <v>920</v>
      </c>
      <c r="D161" s="432">
        <v>2003</v>
      </c>
      <c r="E161" s="431" t="s">
        <v>1190</v>
      </c>
      <c r="F161" s="431" t="s">
        <v>298</v>
      </c>
      <c r="G161" s="431" t="s">
        <v>298</v>
      </c>
      <c r="H161" s="431" t="s">
        <v>41</v>
      </c>
      <c r="I161" s="431" t="s">
        <v>48</v>
      </c>
      <c r="J161" s="431" t="s">
        <v>298</v>
      </c>
      <c r="K161" s="431" t="s">
        <v>890</v>
      </c>
      <c r="L161" s="431" t="s">
        <v>822</v>
      </c>
      <c r="M161" s="433">
        <v>172788</v>
      </c>
    </row>
    <row r="162" spans="1:13">
      <c r="A162" s="431" t="s">
        <v>7558</v>
      </c>
      <c r="B162" s="431" t="s">
        <v>1999</v>
      </c>
      <c r="C162" s="431" t="s">
        <v>920</v>
      </c>
      <c r="D162" s="432">
        <v>2003</v>
      </c>
      <c r="E162" s="431" t="s">
        <v>1190</v>
      </c>
      <c r="F162" s="431" t="s">
        <v>298</v>
      </c>
      <c r="G162" s="431" t="s">
        <v>298</v>
      </c>
      <c r="H162" s="431" t="s">
        <v>41</v>
      </c>
      <c r="I162" s="431" t="s">
        <v>50</v>
      </c>
      <c r="J162" s="431" t="s">
        <v>298</v>
      </c>
      <c r="K162" s="431" t="s">
        <v>890</v>
      </c>
      <c r="L162" s="431" t="s">
        <v>822</v>
      </c>
      <c r="M162" s="433">
        <v>172788</v>
      </c>
    </row>
    <row r="163" spans="1:13">
      <c r="A163" s="431" t="s">
        <v>7543</v>
      </c>
      <c r="B163" s="431" t="s">
        <v>2000</v>
      </c>
      <c r="C163" s="431" t="s">
        <v>920</v>
      </c>
      <c r="D163" s="432">
        <v>2003</v>
      </c>
      <c r="E163" s="431" t="s">
        <v>1190</v>
      </c>
      <c r="F163" s="431" t="s">
        <v>298</v>
      </c>
      <c r="G163" s="431" t="s">
        <v>298</v>
      </c>
      <c r="H163" s="431" t="s">
        <v>41</v>
      </c>
      <c r="I163" s="431" t="s">
        <v>221</v>
      </c>
      <c r="J163" s="431" t="s">
        <v>298</v>
      </c>
      <c r="K163" s="431" t="s">
        <v>821</v>
      </c>
      <c r="L163" s="431" t="s">
        <v>822</v>
      </c>
      <c r="M163" s="433">
        <v>175329</v>
      </c>
    </row>
    <row r="164" spans="1:13">
      <c r="A164" s="431" t="s">
        <v>7542</v>
      </c>
      <c r="B164" s="431" t="s">
        <v>1999</v>
      </c>
      <c r="C164" s="431" t="s">
        <v>920</v>
      </c>
      <c r="D164" s="432">
        <v>2003</v>
      </c>
      <c r="E164" s="431" t="s">
        <v>1190</v>
      </c>
      <c r="F164" s="431" t="s">
        <v>298</v>
      </c>
      <c r="G164" s="431" t="s">
        <v>298</v>
      </c>
      <c r="H164" s="431" t="s">
        <v>41</v>
      </c>
      <c r="I164" s="431" t="s">
        <v>221</v>
      </c>
      <c r="J164" s="431" t="s">
        <v>298</v>
      </c>
      <c r="K164" s="431" t="s">
        <v>890</v>
      </c>
      <c r="L164" s="431" t="s">
        <v>822</v>
      </c>
      <c r="M164" s="433">
        <v>193116</v>
      </c>
    </row>
    <row r="165" spans="1:13">
      <c r="A165" s="431" t="s">
        <v>7535</v>
      </c>
      <c r="B165" s="431" t="s">
        <v>2000</v>
      </c>
      <c r="C165" s="431" t="s">
        <v>920</v>
      </c>
      <c r="D165" s="432">
        <v>2003</v>
      </c>
      <c r="E165" s="431" t="s">
        <v>1190</v>
      </c>
      <c r="F165" s="431" t="s">
        <v>298</v>
      </c>
      <c r="G165" s="431" t="s">
        <v>298</v>
      </c>
      <c r="H165" s="431" t="s">
        <v>41</v>
      </c>
      <c r="I165" s="431" t="s">
        <v>46</v>
      </c>
      <c r="J165" s="431" t="s">
        <v>298</v>
      </c>
      <c r="K165" s="431" t="s">
        <v>821</v>
      </c>
      <c r="L165" s="431" t="s">
        <v>822</v>
      </c>
      <c r="M165" s="433">
        <v>198198</v>
      </c>
    </row>
    <row r="166" spans="1:13">
      <c r="A166" s="431" t="s">
        <v>7503</v>
      </c>
      <c r="B166" s="431" t="s">
        <v>2000</v>
      </c>
      <c r="C166" s="431" t="s">
        <v>920</v>
      </c>
      <c r="D166" s="432">
        <v>2003</v>
      </c>
      <c r="E166" s="431" t="s">
        <v>1190</v>
      </c>
      <c r="F166" s="431" t="s">
        <v>298</v>
      </c>
      <c r="G166" s="431" t="s">
        <v>298</v>
      </c>
      <c r="H166" s="431" t="s">
        <v>41</v>
      </c>
      <c r="I166" s="431" t="s">
        <v>324</v>
      </c>
      <c r="J166" s="431" t="s">
        <v>298</v>
      </c>
      <c r="K166" s="431" t="s">
        <v>821</v>
      </c>
      <c r="L166" s="431" t="s">
        <v>822</v>
      </c>
      <c r="M166" s="433">
        <v>218526</v>
      </c>
    </row>
    <row r="167" spans="1:13">
      <c r="A167" s="431" t="s">
        <v>7511</v>
      </c>
      <c r="B167" s="431" t="s">
        <v>2000</v>
      </c>
      <c r="C167" s="431" t="s">
        <v>920</v>
      </c>
      <c r="D167" s="432">
        <v>2003</v>
      </c>
      <c r="E167" s="431" t="s">
        <v>1190</v>
      </c>
      <c r="F167" s="431" t="s">
        <v>298</v>
      </c>
      <c r="G167" s="431" t="s">
        <v>298</v>
      </c>
      <c r="H167" s="431" t="s">
        <v>41</v>
      </c>
      <c r="I167" s="431" t="s">
        <v>42</v>
      </c>
      <c r="J167" s="431" t="s">
        <v>298</v>
      </c>
      <c r="K167" s="431" t="s">
        <v>821</v>
      </c>
      <c r="L167" s="431" t="s">
        <v>822</v>
      </c>
      <c r="M167" s="433">
        <v>218526</v>
      </c>
    </row>
    <row r="168" spans="1:13">
      <c r="A168" s="431" t="s">
        <v>7519</v>
      </c>
      <c r="B168" s="431" t="s">
        <v>2000</v>
      </c>
      <c r="C168" s="431" t="s">
        <v>920</v>
      </c>
      <c r="D168" s="432">
        <v>2003</v>
      </c>
      <c r="E168" s="431" t="s">
        <v>1190</v>
      </c>
      <c r="F168" s="431" t="s">
        <v>298</v>
      </c>
      <c r="G168" s="431" t="s">
        <v>298</v>
      </c>
      <c r="H168" s="431" t="s">
        <v>41</v>
      </c>
      <c r="I168" s="431" t="s">
        <v>219</v>
      </c>
      <c r="J168" s="431" t="s">
        <v>298</v>
      </c>
      <c r="K168" s="431" t="s">
        <v>821</v>
      </c>
      <c r="L168" s="431" t="s">
        <v>822</v>
      </c>
      <c r="M168" s="433">
        <v>218526</v>
      </c>
    </row>
    <row r="169" spans="1:13">
      <c r="A169" s="431" t="s">
        <v>7527</v>
      </c>
      <c r="B169" s="431" t="s">
        <v>2000</v>
      </c>
      <c r="C169" s="431" t="s">
        <v>920</v>
      </c>
      <c r="D169" s="432">
        <v>2003</v>
      </c>
      <c r="E169" s="431" t="s">
        <v>1190</v>
      </c>
      <c r="F169" s="431" t="s">
        <v>298</v>
      </c>
      <c r="G169" s="431" t="s">
        <v>298</v>
      </c>
      <c r="H169" s="431" t="s">
        <v>41</v>
      </c>
      <c r="I169" s="431" t="s">
        <v>44</v>
      </c>
      <c r="J169" s="431" t="s">
        <v>298</v>
      </c>
      <c r="K169" s="431" t="s">
        <v>821</v>
      </c>
      <c r="L169" s="431" t="s">
        <v>822</v>
      </c>
      <c r="M169" s="433">
        <v>218526</v>
      </c>
    </row>
    <row r="170" spans="1:13">
      <c r="A170" s="431" t="s">
        <v>7534</v>
      </c>
      <c r="B170" s="431" t="s">
        <v>1999</v>
      </c>
      <c r="C170" s="431" t="s">
        <v>920</v>
      </c>
      <c r="D170" s="432">
        <v>2003</v>
      </c>
      <c r="E170" s="431" t="s">
        <v>1190</v>
      </c>
      <c r="F170" s="431" t="s">
        <v>298</v>
      </c>
      <c r="G170" s="431" t="s">
        <v>298</v>
      </c>
      <c r="H170" s="431" t="s">
        <v>41</v>
      </c>
      <c r="I170" s="431" t="s">
        <v>46</v>
      </c>
      <c r="J170" s="431" t="s">
        <v>298</v>
      </c>
      <c r="K170" s="431" t="s">
        <v>890</v>
      </c>
      <c r="L170" s="431" t="s">
        <v>822</v>
      </c>
      <c r="M170" s="433">
        <v>218526</v>
      </c>
    </row>
    <row r="171" spans="1:13">
      <c r="A171" s="615" t="s">
        <v>15029</v>
      </c>
      <c r="B171" s="615" t="s">
        <v>2000</v>
      </c>
      <c r="C171" s="431" t="s">
        <v>920</v>
      </c>
      <c r="D171" s="432">
        <v>2003</v>
      </c>
      <c r="E171" s="431" t="s">
        <v>1190</v>
      </c>
      <c r="F171" s="431" t="s">
        <v>298</v>
      </c>
      <c r="G171" s="431" t="s">
        <v>298</v>
      </c>
      <c r="H171" s="431" t="s">
        <v>41</v>
      </c>
      <c r="I171" s="615" t="s">
        <v>316</v>
      </c>
      <c r="J171" s="431" t="s">
        <v>298</v>
      </c>
      <c r="K171" s="615" t="s">
        <v>821</v>
      </c>
      <c r="L171" s="615" t="s">
        <v>822</v>
      </c>
      <c r="M171" s="634">
        <v>218526</v>
      </c>
    </row>
    <row r="172" spans="1:13">
      <c r="A172" s="615" t="s">
        <v>15037</v>
      </c>
      <c r="B172" s="615" t="s">
        <v>2000</v>
      </c>
      <c r="C172" s="431" t="s">
        <v>920</v>
      </c>
      <c r="D172" s="432">
        <v>2003</v>
      </c>
      <c r="E172" s="431" t="s">
        <v>1190</v>
      </c>
      <c r="F172" s="431" t="s">
        <v>298</v>
      </c>
      <c r="G172" s="431" t="s">
        <v>298</v>
      </c>
      <c r="H172" s="431" t="s">
        <v>41</v>
      </c>
      <c r="I172" s="615" t="s">
        <v>318</v>
      </c>
      <c r="J172" s="431" t="s">
        <v>298</v>
      </c>
      <c r="K172" s="615" t="s">
        <v>821</v>
      </c>
      <c r="L172" s="615" t="s">
        <v>822</v>
      </c>
      <c r="M172" s="634">
        <v>218526</v>
      </c>
    </row>
    <row r="173" spans="1:13">
      <c r="A173" s="615" t="s">
        <v>15045</v>
      </c>
      <c r="B173" s="615" t="s">
        <v>2000</v>
      </c>
      <c r="C173" s="431" t="s">
        <v>920</v>
      </c>
      <c r="D173" s="432">
        <v>2003</v>
      </c>
      <c r="E173" s="431" t="s">
        <v>1190</v>
      </c>
      <c r="F173" s="431" t="s">
        <v>298</v>
      </c>
      <c r="G173" s="431" t="s">
        <v>298</v>
      </c>
      <c r="H173" s="431" t="s">
        <v>41</v>
      </c>
      <c r="I173" s="615" t="s">
        <v>320</v>
      </c>
      <c r="J173" s="431" t="s">
        <v>298</v>
      </c>
      <c r="K173" s="615" t="s">
        <v>821</v>
      </c>
      <c r="L173" s="615" t="s">
        <v>822</v>
      </c>
      <c r="M173" s="634">
        <v>218526</v>
      </c>
    </row>
    <row r="174" spans="1:13">
      <c r="A174" s="615" t="s">
        <v>15053</v>
      </c>
      <c r="B174" s="615" t="s">
        <v>2000</v>
      </c>
      <c r="C174" s="431" t="s">
        <v>920</v>
      </c>
      <c r="D174" s="432">
        <v>2003</v>
      </c>
      <c r="E174" s="431" t="s">
        <v>1190</v>
      </c>
      <c r="F174" s="431" t="s">
        <v>298</v>
      </c>
      <c r="G174" s="431" t="s">
        <v>298</v>
      </c>
      <c r="H174" s="431" t="s">
        <v>41</v>
      </c>
      <c r="I174" s="615" t="s">
        <v>322</v>
      </c>
      <c r="J174" s="431" t="s">
        <v>298</v>
      </c>
      <c r="K174" s="615" t="s">
        <v>821</v>
      </c>
      <c r="L174" s="615" t="s">
        <v>822</v>
      </c>
      <c r="M174" s="634">
        <v>218526</v>
      </c>
    </row>
    <row r="175" spans="1:13">
      <c r="A175" s="431" t="s">
        <v>7502</v>
      </c>
      <c r="B175" s="431" t="s">
        <v>1999</v>
      </c>
      <c r="C175" s="431" t="s">
        <v>920</v>
      </c>
      <c r="D175" s="432">
        <v>2003</v>
      </c>
      <c r="E175" s="431" t="s">
        <v>1190</v>
      </c>
      <c r="F175" s="431" t="s">
        <v>298</v>
      </c>
      <c r="G175" s="431" t="s">
        <v>298</v>
      </c>
      <c r="H175" s="431" t="s">
        <v>41</v>
      </c>
      <c r="I175" s="431" t="s">
        <v>324</v>
      </c>
      <c r="J175" s="431" t="s">
        <v>298</v>
      </c>
      <c r="K175" s="431" t="s">
        <v>890</v>
      </c>
      <c r="L175" s="431" t="s">
        <v>822</v>
      </c>
      <c r="M175" s="433">
        <v>241395</v>
      </c>
    </row>
    <row r="176" spans="1:13">
      <c r="A176" s="431" t="s">
        <v>7510</v>
      </c>
      <c r="B176" s="431" t="s">
        <v>1999</v>
      </c>
      <c r="C176" s="431" t="s">
        <v>920</v>
      </c>
      <c r="D176" s="432">
        <v>2003</v>
      </c>
      <c r="E176" s="431" t="s">
        <v>1190</v>
      </c>
      <c r="F176" s="431" t="s">
        <v>298</v>
      </c>
      <c r="G176" s="431" t="s">
        <v>298</v>
      </c>
      <c r="H176" s="431" t="s">
        <v>41</v>
      </c>
      <c r="I176" s="431" t="s">
        <v>42</v>
      </c>
      <c r="J176" s="431" t="s">
        <v>298</v>
      </c>
      <c r="K176" s="431" t="s">
        <v>890</v>
      </c>
      <c r="L176" s="431" t="s">
        <v>822</v>
      </c>
      <c r="M176" s="433">
        <v>241395</v>
      </c>
    </row>
    <row r="177" spans="1:13">
      <c r="A177" s="431" t="s">
        <v>7518</v>
      </c>
      <c r="B177" s="431" t="s">
        <v>1999</v>
      </c>
      <c r="C177" s="431" t="s">
        <v>920</v>
      </c>
      <c r="D177" s="432">
        <v>2003</v>
      </c>
      <c r="E177" s="431" t="s">
        <v>1190</v>
      </c>
      <c r="F177" s="431" t="s">
        <v>298</v>
      </c>
      <c r="G177" s="431" t="s">
        <v>298</v>
      </c>
      <c r="H177" s="431" t="s">
        <v>41</v>
      </c>
      <c r="I177" s="431" t="s">
        <v>219</v>
      </c>
      <c r="J177" s="431" t="s">
        <v>298</v>
      </c>
      <c r="K177" s="431" t="s">
        <v>890</v>
      </c>
      <c r="L177" s="431" t="s">
        <v>822</v>
      </c>
      <c r="M177" s="433">
        <v>241395</v>
      </c>
    </row>
    <row r="178" spans="1:13">
      <c r="A178" s="431" t="s">
        <v>7526</v>
      </c>
      <c r="B178" s="431" t="s">
        <v>1999</v>
      </c>
      <c r="C178" s="431" t="s">
        <v>920</v>
      </c>
      <c r="D178" s="432">
        <v>2003</v>
      </c>
      <c r="E178" s="431" t="s">
        <v>1190</v>
      </c>
      <c r="F178" s="431" t="s">
        <v>298</v>
      </c>
      <c r="G178" s="431" t="s">
        <v>298</v>
      </c>
      <c r="H178" s="431" t="s">
        <v>41</v>
      </c>
      <c r="I178" s="431" t="s">
        <v>44</v>
      </c>
      <c r="J178" s="431" t="s">
        <v>298</v>
      </c>
      <c r="K178" s="431" t="s">
        <v>890</v>
      </c>
      <c r="L178" s="431" t="s">
        <v>822</v>
      </c>
      <c r="M178" s="433">
        <v>241395</v>
      </c>
    </row>
    <row r="179" spans="1:13">
      <c r="A179" s="615" t="s">
        <v>15028</v>
      </c>
      <c r="B179" s="615" t="s">
        <v>1999</v>
      </c>
      <c r="C179" s="431" t="s">
        <v>920</v>
      </c>
      <c r="D179" s="432">
        <v>2003</v>
      </c>
      <c r="E179" s="431" t="s">
        <v>1190</v>
      </c>
      <c r="F179" s="431" t="s">
        <v>298</v>
      </c>
      <c r="G179" s="431" t="s">
        <v>298</v>
      </c>
      <c r="H179" s="431" t="s">
        <v>41</v>
      </c>
      <c r="I179" s="615" t="s">
        <v>316</v>
      </c>
      <c r="J179" s="431" t="s">
        <v>298</v>
      </c>
      <c r="K179" s="615" t="s">
        <v>890</v>
      </c>
      <c r="L179" s="615" t="s">
        <v>822</v>
      </c>
      <c r="M179" s="634">
        <v>241395</v>
      </c>
    </row>
    <row r="180" spans="1:13">
      <c r="A180" s="615" t="s">
        <v>15036</v>
      </c>
      <c r="B180" s="615" t="s">
        <v>1999</v>
      </c>
      <c r="C180" s="431" t="s">
        <v>920</v>
      </c>
      <c r="D180" s="432">
        <v>2003</v>
      </c>
      <c r="E180" s="431" t="s">
        <v>1190</v>
      </c>
      <c r="F180" s="431" t="s">
        <v>298</v>
      </c>
      <c r="G180" s="431" t="s">
        <v>298</v>
      </c>
      <c r="H180" s="431" t="s">
        <v>41</v>
      </c>
      <c r="I180" s="615" t="s">
        <v>318</v>
      </c>
      <c r="J180" s="431" t="s">
        <v>298</v>
      </c>
      <c r="K180" s="615" t="s">
        <v>890</v>
      </c>
      <c r="L180" s="615" t="s">
        <v>822</v>
      </c>
      <c r="M180" s="634">
        <v>241395</v>
      </c>
    </row>
    <row r="181" spans="1:13">
      <c r="A181" s="615" t="s">
        <v>15044</v>
      </c>
      <c r="B181" s="615" t="s">
        <v>1999</v>
      </c>
      <c r="C181" s="431" t="s">
        <v>920</v>
      </c>
      <c r="D181" s="432">
        <v>2003</v>
      </c>
      <c r="E181" s="431" t="s">
        <v>1190</v>
      </c>
      <c r="F181" s="431" t="s">
        <v>298</v>
      </c>
      <c r="G181" s="431" t="s">
        <v>298</v>
      </c>
      <c r="H181" s="431" t="s">
        <v>41</v>
      </c>
      <c r="I181" s="615" t="s">
        <v>320</v>
      </c>
      <c r="J181" s="431" t="s">
        <v>298</v>
      </c>
      <c r="K181" s="615" t="s">
        <v>890</v>
      </c>
      <c r="L181" s="615" t="s">
        <v>822</v>
      </c>
      <c r="M181" s="634">
        <v>241395</v>
      </c>
    </row>
    <row r="182" spans="1:13">
      <c r="A182" s="615" t="s">
        <v>15052</v>
      </c>
      <c r="B182" s="615" t="s">
        <v>1999</v>
      </c>
      <c r="C182" s="431" t="s">
        <v>920</v>
      </c>
      <c r="D182" s="432">
        <v>2003</v>
      </c>
      <c r="E182" s="431" t="s">
        <v>1190</v>
      </c>
      <c r="F182" s="431" t="s">
        <v>298</v>
      </c>
      <c r="G182" s="431" t="s">
        <v>298</v>
      </c>
      <c r="H182" s="431" t="s">
        <v>41</v>
      </c>
      <c r="I182" s="615" t="s">
        <v>322</v>
      </c>
      <c r="J182" s="431" t="s">
        <v>298</v>
      </c>
      <c r="K182" s="615" t="s">
        <v>890</v>
      </c>
      <c r="L182" s="615" t="s">
        <v>822</v>
      </c>
      <c r="M182" s="634">
        <v>241395</v>
      </c>
    </row>
    <row r="183" spans="1:13">
      <c r="A183" s="431" t="s">
        <v>7605</v>
      </c>
      <c r="B183" s="431" t="s">
        <v>1998</v>
      </c>
      <c r="C183" s="431" t="s">
        <v>920</v>
      </c>
      <c r="D183" s="432">
        <v>2003</v>
      </c>
      <c r="E183" s="431" t="s">
        <v>1190</v>
      </c>
      <c r="F183" s="431" t="s">
        <v>298</v>
      </c>
      <c r="G183" s="431" t="s">
        <v>298</v>
      </c>
      <c r="H183" s="431" t="s">
        <v>41</v>
      </c>
      <c r="I183" s="431" t="s">
        <v>425</v>
      </c>
      <c r="J183" s="431" t="s">
        <v>298</v>
      </c>
      <c r="K183" s="431" t="s">
        <v>821</v>
      </c>
      <c r="L183" s="431" t="s">
        <v>32</v>
      </c>
      <c r="M183" s="433">
        <v>863940</v>
      </c>
    </row>
    <row r="184" spans="1:13">
      <c r="A184" s="431" t="s">
        <v>7597</v>
      </c>
      <c r="B184" s="431" t="s">
        <v>1998</v>
      </c>
      <c r="C184" s="431" t="s">
        <v>920</v>
      </c>
      <c r="D184" s="432">
        <v>2003</v>
      </c>
      <c r="E184" s="431" t="s">
        <v>1190</v>
      </c>
      <c r="F184" s="431" t="s">
        <v>298</v>
      </c>
      <c r="G184" s="431" t="s">
        <v>298</v>
      </c>
      <c r="H184" s="431" t="s">
        <v>41</v>
      </c>
      <c r="I184" s="431" t="s">
        <v>424</v>
      </c>
      <c r="J184" s="431" t="s">
        <v>298</v>
      </c>
      <c r="K184" s="431" t="s">
        <v>821</v>
      </c>
      <c r="L184" s="431" t="s">
        <v>32</v>
      </c>
      <c r="M184" s="433">
        <v>914760</v>
      </c>
    </row>
    <row r="185" spans="1:13">
      <c r="A185" s="431" t="s">
        <v>7604</v>
      </c>
      <c r="B185" s="431" t="s">
        <v>1997</v>
      </c>
      <c r="C185" s="431" t="s">
        <v>920</v>
      </c>
      <c r="D185" s="432">
        <v>2003</v>
      </c>
      <c r="E185" s="431" t="s">
        <v>1190</v>
      </c>
      <c r="F185" s="431" t="s">
        <v>298</v>
      </c>
      <c r="G185" s="431" t="s">
        <v>298</v>
      </c>
      <c r="H185" s="431" t="s">
        <v>41</v>
      </c>
      <c r="I185" s="431" t="s">
        <v>425</v>
      </c>
      <c r="J185" s="431" t="s">
        <v>298</v>
      </c>
      <c r="K185" s="431" t="s">
        <v>890</v>
      </c>
      <c r="L185" s="431" t="s">
        <v>32</v>
      </c>
      <c r="M185" s="433">
        <v>949410</v>
      </c>
    </row>
    <row r="186" spans="1:13">
      <c r="A186" s="431" t="s">
        <v>7596</v>
      </c>
      <c r="B186" s="431" t="s">
        <v>1997</v>
      </c>
      <c r="C186" s="431" t="s">
        <v>920</v>
      </c>
      <c r="D186" s="432">
        <v>2003</v>
      </c>
      <c r="E186" s="431" t="s">
        <v>1190</v>
      </c>
      <c r="F186" s="431" t="s">
        <v>298</v>
      </c>
      <c r="G186" s="431" t="s">
        <v>298</v>
      </c>
      <c r="H186" s="431" t="s">
        <v>41</v>
      </c>
      <c r="I186" s="431" t="s">
        <v>424</v>
      </c>
      <c r="J186" s="431" t="s">
        <v>298</v>
      </c>
      <c r="K186" s="431" t="s">
        <v>890</v>
      </c>
      <c r="L186" s="431" t="s">
        <v>32</v>
      </c>
      <c r="M186" s="433">
        <v>1007160</v>
      </c>
    </row>
    <row r="187" spans="1:13">
      <c r="A187" s="431" t="s">
        <v>7589</v>
      </c>
      <c r="B187" s="431" t="s">
        <v>1998</v>
      </c>
      <c r="C187" s="431" t="s">
        <v>920</v>
      </c>
      <c r="D187" s="432">
        <v>2003</v>
      </c>
      <c r="E187" s="431" t="s">
        <v>1190</v>
      </c>
      <c r="F187" s="431" t="s">
        <v>298</v>
      </c>
      <c r="G187" s="431" t="s">
        <v>298</v>
      </c>
      <c r="H187" s="431" t="s">
        <v>41</v>
      </c>
      <c r="I187" s="431" t="s">
        <v>423</v>
      </c>
      <c r="J187" s="431" t="s">
        <v>298</v>
      </c>
      <c r="K187" s="431" t="s">
        <v>821</v>
      </c>
      <c r="L187" s="431" t="s">
        <v>32</v>
      </c>
      <c r="M187" s="433">
        <v>1041810</v>
      </c>
    </row>
    <row r="188" spans="1:13">
      <c r="A188" s="431" t="s">
        <v>7581</v>
      </c>
      <c r="B188" s="431" t="s">
        <v>1998</v>
      </c>
      <c r="C188" s="431" t="s">
        <v>920</v>
      </c>
      <c r="D188" s="432">
        <v>2003</v>
      </c>
      <c r="E188" s="431" t="s">
        <v>1190</v>
      </c>
      <c r="F188" s="431" t="s">
        <v>298</v>
      </c>
      <c r="G188" s="431" t="s">
        <v>298</v>
      </c>
      <c r="H188" s="431" t="s">
        <v>41</v>
      </c>
      <c r="I188" s="431" t="s">
        <v>422</v>
      </c>
      <c r="J188" s="431" t="s">
        <v>298</v>
      </c>
      <c r="K188" s="431" t="s">
        <v>821</v>
      </c>
      <c r="L188" s="431" t="s">
        <v>32</v>
      </c>
      <c r="M188" s="433">
        <v>1143450</v>
      </c>
    </row>
    <row r="189" spans="1:13">
      <c r="A189" s="431" t="s">
        <v>7588</v>
      </c>
      <c r="B189" s="431" t="s">
        <v>1997</v>
      </c>
      <c r="C189" s="431" t="s">
        <v>920</v>
      </c>
      <c r="D189" s="432">
        <v>2003</v>
      </c>
      <c r="E189" s="431" t="s">
        <v>1190</v>
      </c>
      <c r="F189" s="431" t="s">
        <v>298</v>
      </c>
      <c r="G189" s="431" t="s">
        <v>298</v>
      </c>
      <c r="H189" s="431" t="s">
        <v>41</v>
      </c>
      <c r="I189" s="431" t="s">
        <v>423</v>
      </c>
      <c r="J189" s="431" t="s">
        <v>298</v>
      </c>
      <c r="K189" s="431" t="s">
        <v>890</v>
      </c>
      <c r="L189" s="431" t="s">
        <v>32</v>
      </c>
      <c r="M189" s="433">
        <v>1145760</v>
      </c>
    </row>
    <row r="190" spans="1:13">
      <c r="A190" s="431" t="s">
        <v>7580</v>
      </c>
      <c r="B190" s="431" t="s">
        <v>1997</v>
      </c>
      <c r="C190" s="431" t="s">
        <v>920</v>
      </c>
      <c r="D190" s="432">
        <v>2003</v>
      </c>
      <c r="E190" s="431" t="s">
        <v>1190</v>
      </c>
      <c r="F190" s="431" t="s">
        <v>298</v>
      </c>
      <c r="G190" s="431" t="s">
        <v>298</v>
      </c>
      <c r="H190" s="431" t="s">
        <v>41</v>
      </c>
      <c r="I190" s="431" t="s">
        <v>422</v>
      </c>
      <c r="J190" s="431" t="s">
        <v>298</v>
      </c>
      <c r="K190" s="431" t="s">
        <v>890</v>
      </c>
      <c r="L190" s="431" t="s">
        <v>32</v>
      </c>
      <c r="M190" s="433">
        <v>1258950</v>
      </c>
    </row>
    <row r="191" spans="1:13">
      <c r="A191" s="431" t="s">
        <v>7573</v>
      </c>
      <c r="B191" s="431" t="s">
        <v>1998</v>
      </c>
      <c r="C191" s="431" t="s">
        <v>920</v>
      </c>
      <c r="D191" s="432">
        <v>2003</v>
      </c>
      <c r="E191" s="431" t="s">
        <v>1190</v>
      </c>
      <c r="F191" s="431" t="s">
        <v>298</v>
      </c>
      <c r="G191" s="431" t="s">
        <v>298</v>
      </c>
      <c r="H191" s="431" t="s">
        <v>41</v>
      </c>
      <c r="I191" s="431" t="s">
        <v>421</v>
      </c>
      <c r="J191" s="431" t="s">
        <v>298</v>
      </c>
      <c r="K191" s="431" t="s">
        <v>821</v>
      </c>
      <c r="L191" s="431" t="s">
        <v>32</v>
      </c>
      <c r="M191" s="433">
        <v>1295910</v>
      </c>
    </row>
    <row r="192" spans="1:13">
      <c r="A192" s="431" t="s">
        <v>7603</v>
      </c>
      <c r="B192" s="431" t="s">
        <v>1996</v>
      </c>
      <c r="C192" s="431" t="s">
        <v>920</v>
      </c>
      <c r="D192" s="432">
        <v>2003</v>
      </c>
      <c r="E192" s="431" t="s">
        <v>1190</v>
      </c>
      <c r="F192" s="431" t="s">
        <v>298</v>
      </c>
      <c r="G192" s="431" t="s">
        <v>298</v>
      </c>
      <c r="H192" s="431" t="s">
        <v>41</v>
      </c>
      <c r="I192" s="431" t="s">
        <v>425</v>
      </c>
      <c r="J192" s="431" t="s">
        <v>298</v>
      </c>
      <c r="K192" s="431" t="s">
        <v>821</v>
      </c>
      <c r="L192" s="431" t="s">
        <v>34</v>
      </c>
      <c r="M192" s="433">
        <v>1295910</v>
      </c>
    </row>
    <row r="193" spans="1:13">
      <c r="A193" s="431" t="s">
        <v>7595</v>
      </c>
      <c r="B193" s="431" t="s">
        <v>1996</v>
      </c>
      <c r="C193" s="431" t="s">
        <v>920</v>
      </c>
      <c r="D193" s="432">
        <v>2003</v>
      </c>
      <c r="E193" s="431" t="s">
        <v>1190</v>
      </c>
      <c r="F193" s="431" t="s">
        <v>298</v>
      </c>
      <c r="G193" s="431" t="s">
        <v>298</v>
      </c>
      <c r="H193" s="431" t="s">
        <v>41</v>
      </c>
      <c r="I193" s="431" t="s">
        <v>424</v>
      </c>
      <c r="J193" s="431" t="s">
        <v>298</v>
      </c>
      <c r="K193" s="431" t="s">
        <v>821</v>
      </c>
      <c r="L193" s="431" t="s">
        <v>34</v>
      </c>
      <c r="M193" s="433">
        <v>1372140</v>
      </c>
    </row>
    <row r="194" spans="1:13">
      <c r="A194" s="431" t="s">
        <v>7565</v>
      </c>
      <c r="B194" s="431" t="s">
        <v>1998</v>
      </c>
      <c r="C194" s="431" t="s">
        <v>920</v>
      </c>
      <c r="D194" s="432">
        <v>2003</v>
      </c>
      <c r="E194" s="431" t="s">
        <v>1190</v>
      </c>
      <c r="F194" s="431" t="s">
        <v>298</v>
      </c>
      <c r="G194" s="431" t="s">
        <v>298</v>
      </c>
      <c r="H194" s="431" t="s">
        <v>41</v>
      </c>
      <c r="I194" s="431" t="s">
        <v>223</v>
      </c>
      <c r="J194" s="431" t="s">
        <v>298</v>
      </c>
      <c r="K194" s="431" t="s">
        <v>821</v>
      </c>
      <c r="L194" s="431" t="s">
        <v>32</v>
      </c>
      <c r="M194" s="433">
        <v>1422960</v>
      </c>
    </row>
    <row r="195" spans="1:13">
      <c r="A195" s="431" t="s">
        <v>7572</v>
      </c>
      <c r="B195" s="431" t="s">
        <v>1997</v>
      </c>
      <c r="C195" s="431" t="s">
        <v>920</v>
      </c>
      <c r="D195" s="432">
        <v>2003</v>
      </c>
      <c r="E195" s="431" t="s">
        <v>1190</v>
      </c>
      <c r="F195" s="431" t="s">
        <v>298</v>
      </c>
      <c r="G195" s="431" t="s">
        <v>298</v>
      </c>
      <c r="H195" s="431" t="s">
        <v>41</v>
      </c>
      <c r="I195" s="431" t="s">
        <v>421</v>
      </c>
      <c r="J195" s="431" t="s">
        <v>298</v>
      </c>
      <c r="K195" s="431" t="s">
        <v>890</v>
      </c>
      <c r="L195" s="431" t="s">
        <v>32</v>
      </c>
      <c r="M195" s="433">
        <v>1425270</v>
      </c>
    </row>
    <row r="196" spans="1:13">
      <c r="A196" s="431" t="s">
        <v>7602</v>
      </c>
      <c r="B196" s="431" t="s">
        <v>1995</v>
      </c>
      <c r="C196" s="431" t="s">
        <v>920</v>
      </c>
      <c r="D196" s="432">
        <v>2003</v>
      </c>
      <c r="E196" s="431" t="s">
        <v>1190</v>
      </c>
      <c r="F196" s="431" t="s">
        <v>298</v>
      </c>
      <c r="G196" s="431" t="s">
        <v>298</v>
      </c>
      <c r="H196" s="431" t="s">
        <v>41</v>
      </c>
      <c r="I196" s="431" t="s">
        <v>425</v>
      </c>
      <c r="J196" s="431" t="s">
        <v>298</v>
      </c>
      <c r="K196" s="431" t="s">
        <v>890</v>
      </c>
      <c r="L196" s="431" t="s">
        <v>34</v>
      </c>
      <c r="M196" s="433">
        <v>1425270</v>
      </c>
    </row>
    <row r="197" spans="1:13">
      <c r="A197" s="431" t="s">
        <v>7594</v>
      </c>
      <c r="B197" s="431" t="s">
        <v>1995</v>
      </c>
      <c r="C197" s="431" t="s">
        <v>920</v>
      </c>
      <c r="D197" s="432">
        <v>2003</v>
      </c>
      <c r="E197" s="431" t="s">
        <v>1190</v>
      </c>
      <c r="F197" s="431" t="s">
        <v>298</v>
      </c>
      <c r="G197" s="431" t="s">
        <v>298</v>
      </c>
      <c r="H197" s="431" t="s">
        <v>41</v>
      </c>
      <c r="I197" s="431" t="s">
        <v>424</v>
      </c>
      <c r="J197" s="431" t="s">
        <v>298</v>
      </c>
      <c r="K197" s="431" t="s">
        <v>890</v>
      </c>
      <c r="L197" s="431" t="s">
        <v>34</v>
      </c>
      <c r="M197" s="433">
        <v>1508430</v>
      </c>
    </row>
    <row r="198" spans="1:13">
      <c r="A198" s="431" t="s">
        <v>7587</v>
      </c>
      <c r="B198" s="431" t="s">
        <v>1996</v>
      </c>
      <c r="C198" s="431" t="s">
        <v>920</v>
      </c>
      <c r="D198" s="432">
        <v>2003</v>
      </c>
      <c r="E198" s="431" t="s">
        <v>1190</v>
      </c>
      <c r="F198" s="431" t="s">
        <v>298</v>
      </c>
      <c r="G198" s="431" t="s">
        <v>298</v>
      </c>
      <c r="H198" s="431" t="s">
        <v>41</v>
      </c>
      <c r="I198" s="431" t="s">
        <v>423</v>
      </c>
      <c r="J198" s="431" t="s">
        <v>298</v>
      </c>
      <c r="K198" s="431" t="s">
        <v>821</v>
      </c>
      <c r="L198" s="431" t="s">
        <v>34</v>
      </c>
      <c r="M198" s="433">
        <v>1563870</v>
      </c>
    </row>
    <row r="199" spans="1:13">
      <c r="A199" s="431" t="s">
        <v>7564</v>
      </c>
      <c r="B199" s="431" t="s">
        <v>1997</v>
      </c>
      <c r="C199" s="431" t="s">
        <v>920</v>
      </c>
      <c r="D199" s="432">
        <v>2003</v>
      </c>
      <c r="E199" s="431" t="s">
        <v>1190</v>
      </c>
      <c r="F199" s="431" t="s">
        <v>298</v>
      </c>
      <c r="G199" s="431" t="s">
        <v>298</v>
      </c>
      <c r="H199" s="431" t="s">
        <v>41</v>
      </c>
      <c r="I199" s="431" t="s">
        <v>223</v>
      </c>
      <c r="J199" s="431" t="s">
        <v>298</v>
      </c>
      <c r="K199" s="431" t="s">
        <v>890</v>
      </c>
      <c r="L199" s="431" t="s">
        <v>32</v>
      </c>
      <c r="M199" s="433">
        <v>1566180</v>
      </c>
    </row>
    <row r="200" spans="1:13">
      <c r="A200" s="431" t="s">
        <v>7549</v>
      </c>
      <c r="B200" s="431" t="s">
        <v>1998</v>
      </c>
      <c r="C200" s="431" t="s">
        <v>920</v>
      </c>
      <c r="D200" s="432">
        <v>2003</v>
      </c>
      <c r="E200" s="431" t="s">
        <v>1190</v>
      </c>
      <c r="F200" s="431" t="s">
        <v>298</v>
      </c>
      <c r="G200" s="431" t="s">
        <v>298</v>
      </c>
      <c r="H200" s="431" t="s">
        <v>41</v>
      </c>
      <c r="I200" s="431" t="s">
        <v>48</v>
      </c>
      <c r="J200" s="431" t="s">
        <v>298</v>
      </c>
      <c r="K200" s="431" t="s">
        <v>821</v>
      </c>
      <c r="L200" s="431" t="s">
        <v>32</v>
      </c>
      <c r="M200" s="433">
        <v>1575420</v>
      </c>
    </row>
    <row r="201" spans="1:13">
      <c r="A201" s="431" t="s">
        <v>7557</v>
      </c>
      <c r="B201" s="431" t="s">
        <v>1998</v>
      </c>
      <c r="C201" s="431" t="s">
        <v>920</v>
      </c>
      <c r="D201" s="432">
        <v>2003</v>
      </c>
      <c r="E201" s="431" t="s">
        <v>1190</v>
      </c>
      <c r="F201" s="431" t="s">
        <v>298</v>
      </c>
      <c r="G201" s="431" t="s">
        <v>298</v>
      </c>
      <c r="H201" s="431" t="s">
        <v>41</v>
      </c>
      <c r="I201" s="431" t="s">
        <v>50</v>
      </c>
      <c r="J201" s="431" t="s">
        <v>298</v>
      </c>
      <c r="K201" s="431" t="s">
        <v>821</v>
      </c>
      <c r="L201" s="431" t="s">
        <v>32</v>
      </c>
      <c r="M201" s="433">
        <v>1575420</v>
      </c>
    </row>
    <row r="202" spans="1:13">
      <c r="A202" s="431" t="s">
        <v>7609</v>
      </c>
      <c r="B202" s="431" t="s">
        <v>2002</v>
      </c>
      <c r="C202" s="431" t="s">
        <v>920</v>
      </c>
      <c r="D202" s="432">
        <v>2003</v>
      </c>
      <c r="E202" s="431" t="s">
        <v>1190</v>
      </c>
      <c r="F202" s="431" t="s">
        <v>298</v>
      </c>
      <c r="G202" s="431" t="s">
        <v>298</v>
      </c>
      <c r="H202" s="431" t="s">
        <v>41</v>
      </c>
      <c r="I202" s="431" t="s">
        <v>425</v>
      </c>
      <c r="J202" s="431" t="s">
        <v>298</v>
      </c>
      <c r="K202" s="431" t="s">
        <v>821</v>
      </c>
      <c r="L202" s="431" t="s">
        <v>218</v>
      </c>
      <c r="M202" s="433">
        <v>1598520</v>
      </c>
    </row>
    <row r="203" spans="1:13">
      <c r="A203" s="431" t="s">
        <v>7601</v>
      </c>
      <c r="B203" s="431" t="s">
        <v>2002</v>
      </c>
      <c r="C203" s="431" t="s">
        <v>920</v>
      </c>
      <c r="D203" s="432">
        <v>2003</v>
      </c>
      <c r="E203" s="431" t="s">
        <v>1190</v>
      </c>
      <c r="F203" s="431" t="s">
        <v>298</v>
      </c>
      <c r="G203" s="431" t="s">
        <v>298</v>
      </c>
      <c r="H203" s="431" t="s">
        <v>41</v>
      </c>
      <c r="I203" s="431" t="s">
        <v>424</v>
      </c>
      <c r="J203" s="431" t="s">
        <v>298</v>
      </c>
      <c r="K203" s="431" t="s">
        <v>821</v>
      </c>
      <c r="L203" s="431" t="s">
        <v>218</v>
      </c>
      <c r="M203" s="433">
        <v>1693230</v>
      </c>
    </row>
    <row r="204" spans="1:13">
      <c r="A204" s="431" t="s">
        <v>7579</v>
      </c>
      <c r="B204" s="431" t="s">
        <v>1996</v>
      </c>
      <c r="C204" s="431" t="s">
        <v>920</v>
      </c>
      <c r="D204" s="432">
        <v>2003</v>
      </c>
      <c r="E204" s="431" t="s">
        <v>1190</v>
      </c>
      <c r="F204" s="431" t="s">
        <v>298</v>
      </c>
      <c r="G204" s="431" t="s">
        <v>298</v>
      </c>
      <c r="H204" s="431" t="s">
        <v>41</v>
      </c>
      <c r="I204" s="431" t="s">
        <v>422</v>
      </c>
      <c r="J204" s="431" t="s">
        <v>298</v>
      </c>
      <c r="K204" s="431" t="s">
        <v>821</v>
      </c>
      <c r="L204" s="431" t="s">
        <v>34</v>
      </c>
      <c r="M204" s="433">
        <v>1716330</v>
      </c>
    </row>
    <row r="205" spans="1:13">
      <c r="A205" s="431" t="s">
        <v>7586</v>
      </c>
      <c r="B205" s="431" t="s">
        <v>1995</v>
      </c>
      <c r="C205" s="431" t="s">
        <v>920</v>
      </c>
      <c r="D205" s="432">
        <v>2003</v>
      </c>
      <c r="E205" s="431" t="s">
        <v>1190</v>
      </c>
      <c r="F205" s="431" t="s">
        <v>298</v>
      </c>
      <c r="G205" s="431" t="s">
        <v>298</v>
      </c>
      <c r="H205" s="431" t="s">
        <v>41</v>
      </c>
      <c r="I205" s="431" t="s">
        <v>423</v>
      </c>
      <c r="J205" s="431" t="s">
        <v>298</v>
      </c>
      <c r="K205" s="431" t="s">
        <v>890</v>
      </c>
      <c r="L205" s="431" t="s">
        <v>34</v>
      </c>
      <c r="M205" s="433">
        <v>1718640</v>
      </c>
    </row>
    <row r="206" spans="1:13">
      <c r="A206" s="431" t="s">
        <v>7548</v>
      </c>
      <c r="B206" s="431" t="s">
        <v>1997</v>
      </c>
      <c r="C206" s="431" t="s">
        <v>920</v>
      </c>
      <c r="D206" s="432">
        <v>2003</v>
      </c>
      <c r="E206" s="431" t="s">
        <v>1190</v>
      </c>
      <c r="F206" s="431" t="s">
        <v>298</v>
      </c>
      <c r="G206" s="431" t="s">
        <v>298</v>
      </c>
      <c r="H206" s="431" t="s">
        <v>41</v>
      </c>
      <c r="I206" s="431" t="s">
        <v>48</v>
      </c>
      <c r="J206" s="431" t="s">
        <v>298</v>
      </c>
      <c r="K206" s="431" t="s">
        <v>890</v>
      </c>
      <c r="L206" s="431" t="s">
        <v>32</v>
      </c>
      <c r="M206" s="433">
        <v>1732500</v>
      </c>
    </row>
    <row r="207" spans="1:13">
      <c r="A207" s="431" t="s">
        <v>7556</v>
      </c>
      <c r="B207" s="431" t="s">
        <v>1997</v>
      </c>
      <c r="C207" s="431" t="s">
        <v>920</v>
      </c>
      <c r="D207" s="432">
        <v>2003</v>
      </c>
      <c r="E207" s="431" t="s">
        <v>1190</v>
      </c>
      <c r="F207" s="431" t="s">
        <v>298</v>
      </c>
      <c r="G207" s="431" t="s">
        <v>298</v>
      </c>
      <c r="H207" s="431" t="s">
        <v>41</v>
      </c>
      <c r="I207" s="431" t="s">
        <v>50</v>
      </c>
      <c r="J207" s="431" t="s">
        <v>298</v>
      </c>
      <c r="K207" s="431" t="s">
        <v>890</v>
      </c>
      <c r="L207" s="431" t="s">
        <v>32</v>
      </c>
      <c r="M207" s="433">
        <v>1732500</v>
      </c>
    </row>
    <row r="208" spans="1:13">
      <c r="A208" s="431" t="s">
        <v>7541</v>
      </c>
      <c r="B208" s="431" t="s">
        <v>1998</v>
      </c>
      <c r="C208" s="431" t="s">
        <v>920</v>
      </c>
      <c r="D208" s="432">
        <v>2003</v>
      </c>
      <c r="E208" s="431" t="s">
        <v>1190</v>
      </c>
      <c r="F208" s="431" t="s">
        <v>298</v>
      </c>
      <c r="G208" s="431" t="s">
        <v>298</v>
      </c>
      <c r="H208" s="431" t="s">
        <v>41</v>
      </c>
      <c r="I208" s="431" t="s">
        <v>221</v>
      </c>
      <c r="J208" s="431" t="s">
        <v>298</v>
      </c>
      <c r="K208" s="431" t="s">
        <v>821</v>
      </c>
      <c r="L208" s="431" t="s">
        <v>32</v>
      </c>
      <c r="M208" s="433">
        <v>1753290</v>
      </c>
    </row>
    <row r="209" spans="1:13">
      <c r="A209" s="431" t="s">
        <v>7608</v>
      </c>
      <c r="B209" s="431" t="s">
        <v>2001</v>
      </c>
      <c r="C209" s="431" t="s">
        <v>920</v>
      </c>
      <c r="D209" s="432">
        <v>2003</v>
      </c>
      <c r="E209" s="431" t="s">
        <v>1190</v>
      </c>
      <c r="F209" s="431" t="s">
        <v>298</v>
      </c>
      <c r="G209" s="431" t="s">
        <v>298</v>
      </c>
      <c r="H209" s="431" t="s">
        <v>41</v>
      </c>
      <c r="I209" s="431" t="s">
        <v>425</v>
      </c>
      <c r="J209" s="431" t="s">
        <v>298</v>
      </c>
      <c r="K209" s="431" t="s">
        <v>890</v>
      </c>
      <c r="L209" s="431" t="s">
        <v>218</v>
      </c>
      <c r="M209" s="433">
        <v>1757910</v>
      </c>
    </row>
    <row r="210" spans="1:13">
      <c r="A210" s="431" t="s">
        <v>7600</v>
      </c>
      <c r="B210" s="431" t="s">
        <v>2001</v>
      </c>
      <c r="C210" s="431" t="s">
        <v>920</v>
      </c>
      <c r="D210" s="432">
        <v>2003</v>
      </c>
      <c r="E210" s="431" t="s">
        <v>1190</v>
      </c>
      <c r="F210" s="431" t="s">
        <v>298</v>
      </c>
      <c r="G210" s="431" t="s">
        <v>298</v>
      </c>
      <c r="H210" s="431" t="s">
        <v>41</v>
      </c>
      <c r="I210" s="431" t="s">
        <v>424</v>
      </c>
      <c r="J210" s="431" t="s">
        <v>298</v>
      </c>
      <c r="K210" s="431" t="s">
        <v>890</v>
      </c>
      <c r="L210" s="431" t="s">
        <v>218</v>
      </c>
      <c r="M210" s="433">
        <v>1861860</v>
      </c>
    </row>
    <row r="211" spans="1:13">
      <c r="A211" s="431" t="s">
        <v>7578</v>
      </c>
      <c r="B211" s="431" t="s">
        <v>1995</v>
      </c>
      <c r="C211" s="431" t="s">
        <v>920</v>
      </c>
      <c r="D211" s="432">
        <v>2003</v>
      </c>
      <c r="E211" s="431" t="s">
        <v>1190</v>
      </c>
      <c r="F211" s="431" t="s">
        <v>298</v>
      </c>
      <c r="G211" s="431" t="s">
        <v>298</v>
      </c>
      <c r="H211" s="431" t="s">
        <v>41</v>
      </c>
      <c r="I211" s="431" t="s">
        <v>422</v>
      </c>
      <c r="J211" s="431" t="s">
        <v>298</v>
      </c>
      <c r="K211" s="431" t="s">
        <v>890</v>
      </c>
      <c r="L211" s="431" t="s">
        <v>34</v>
      </c>
      <c r="M211" s="433">
        <v>1884960</v>
      </c>
    </row>
    <row r="212" spans="1:13">
      <c r="A212" s="431" t="s">
        <v>7540</v>
      </c>
      <c r="B212" s="431" t="s">
        <v>1997</v>
      </c>
      <c r="C212" s="431" t="s">
        <v>920</v>
      </c>
      <c r="D212" s="432">
        <v>2003</v>
      </c>
      <c r="E212" s="431" t="s">
        <v>1190</v>
      </c>
      <c r="F212" s="431" t="s">
        <v>298</v>
      </c>
      <c r="G212" s="431" t="s">
        <v>298</v>
      </c>
      <c r="H212" s="431" t="s">
        <v>41</v>
      </c>
      <c r="I212" s="431" t="s">
        <v>221</v>
      </c>
      <c r="J212" s="431" t="s">
        <v>298</v>
      </c>
      <c r="K212" s="431" t="s">
        <v>890</v>
      </c>
      <c r="L212" s="431" t="s">
        <v>32</v>
      </c>
      <c r="M212" s="433">
        <v>1928850</v>
      </c>
    </row>
    <row r="213" spans="1:13">
      <c r="A213" s="431" t="s">
        <v>7593</v>
      </c>
      <c r="B213" s="431" t="s">
        <v>2002</v>
      </c>
      <c r="C213" s="431" t="s">
        <v>920</v>
      </c>
      <c r="D213" s="432">
        <v>2003</v>
      </c>
      <c r="E213" s="431" t="s">
        <v>1190</v>
      </c>
      <c r="F213" s="431" t="s">
        <v>298</v>
      </c>
      <c r="G213" s="431" t="s">
        <v>298</v>
      </c>
      <c r="H213" s="431" t="s">
        <v>41</v>
      </c>
      <c r="I213" s="431" t="s">
        <v>423</v>
      </c>
      <c r="J213" s="431" t="s">
        <v>298</v>
      </c>
      <c r="K213" s="431" t="s">
        <v>821</v>
      </c>
      <c r="L213" s="431" t="s">
        <v>218</v>
      </c>
      <c r="M213" s="433">
        <v>1928850</v>
      </c>
    </row>
    <row r="214" spans="1:13">
      <c r="A214" s="431" t="s">
        <v>7571</v>
      </c>
      <c r="B214" s="431" t="s">
        <v>1996</v>
      </c>
      <c r="C214" s="431" t="s">
        <v>920</v>
      </c>
      <c r="D214" s="432">
        <v>2003</v>
      </c>
      <c r="E214" s="431" t="s">
        <v>1190</v>
      </c>
      <c r="F214" s="431" t="s">
        <v>298</v>
      </c>
      <c r="G214" s="431" t="s">
        <v>298</v>
      </c>
      <c r="H214" s="431" t="s">
        <v>41</v>
      </c>
      <c r="I214" s="431" t="s">
        <v>421</v>
      </c>
      <c r="J214" s="431" t="s">
        <v>298</v>
      </c>
      <c r="K214" s="431" t="s">
        <v>821</v>
      </c>
      <c r="L214" s="431" t="s">
        <v>34</v>
      </c>
      <c r="M214" s="433">
        <v>1945020</v>
      </c>
    </row>
    <row r="215" spans="1:13">
      <c r="A215" s="431" t="s">
        <v>7533</v>
      </c>
      <c r="B215" s="431" t="s">
        <v>1998</v>
      </c>
      <c r="C215" s="431" t="s">
        <v>920</v>
      </c>
      <c r="D215" s="432">
        <v>2003</v>
      </c>
      <c r="E215" s="431" t="s">
        <v>1190</v>
      </c>
      <c r="F215" s="431" t="s">
        <v>298</v>
      </c>
      <c r="G215" s="431" t="s">
        <v>298</v>
      </c>
      <c r="H215" s="431" t="s">
        <v>41</v>
      </c>
      <c r="I215" s="431" t="s">
        <v>46</v>
      </c>
      <c r="J215" s="431" t="s">
        <v>298</v>
      </c>
      <c r="K215" s="431" t="s">
        <v>821</v>
      </c>
      <c r="L215" s="431" t="s">
        <v>32</v>
      </c>
      <c r="M215" s="433">
        <v>1981980</v>
      </c>
    </row>
    <row r="216" spans="1:13">
      <c r="A216" s="431" t="s">
        <v>7585</v>
      </c>
      <c r="B216" s="431" t="s">
        <v>2002</v>
      </c>
      <c r="C216" s="431" t="s">
        <v>920</v>
      </c>
      <c r="D216" s="432">
        <v>2003</v>
      </c>
      <c r="E216" s="431" t="s">
        <v>1190</v>
      </c>
      <c r="F216" s="431" t="s">
        <v>298</v>
      </c>
      <c r="G216" s="431" t="s">
        <v>298</v>
      </c>
      <c r="H216" s="431" t="s">
        <v>41</v>
      </c>
      <c r="I216" s="431" t="s">
        <v>422</v>
      </c>
      <c r="J216" s="431" t="s">
        <v>298</v>
      </c>
      <c r="K216" s="431" t="s">
        <v>821</v>
      </c>
      <c r="L216" s="431" t="s">
        <v>218</v>
      </c>
      <c r="M216" s="433">
        <v>2113650</v>
      </c>
    </row>
    <row r="217" spans="1:13">
      <c r="A217" s="431" t="s">
        <v>7592</v>
      </c>
      <c r="B217" s="431" t="s">
        <v>2001</v>
      </c>
      <c r="C217" s="431" t="s">
        <v>920</v>
      </c>
      <c r="D217" s="432">
        <v>2003</v>
      </c>
      <c r="E217" s="431" t="s">
        <v>1190</v>
      </c>
      <c r="F217" s="431" t="s">
        <v>298</v>
      </c>
      <c r="G217" s="431" t="s">
        <v>298</v>
      </c>
      <c r="H217" s="431" t="s">
        <v>41</v>
      </c>
      <c r="I217" s="431" t="s">
        <v>423</v>
      </c>
      <c r="J217" s="431" t="s">
        <v>298</v>
      </c>
      <c r="K217" s="431" t="s">
        <v>890</v>
      </c>
      <c r="L217" s="431" t="s">
        <v>218</v>
      </c>
      <c r="M217" s="433">
        <v>2118270</v>
      </c>
    </row>
    <row r="218" spans="1:13">
      <c r="A218" s="431" t="s">
        <v>7563</v>
      </c>
      <c r="B218" s="431" t="s">
        <v>1996</v>
      </c>
      <c r="C218" s="431" t="s">
        <v>920</v>
      </c>
      <c r="D218" s="432">
        <v>2003</v>
      </c>
      <c r="E218" s="431" t="s">
        <v>1190</v>
      </c>
      <c r="F218" s="431" t="s">
        <v>298</v>
      </c>
      <c r="G218" s="431" t="s">
        <v>298</v>
      </c>
      <c r="H218" s="431" t="s">
        <v>41</v>
      </c>
      <c r="I218" s="431" t="s">
        <v>223</v>
      </c>
      <c r="J218" s="431" t="s">
        <v>298</v>
      </c>
      <c r="K218" s="431" t="s">
        <v>821</v>
      </c>
      <c r="L218" s="431" t="s">
        <v>34</v>
      </c>
      <c r="M218" s="433">
        <v>2134440</v>
      </c>
    </row>
    <row r="219" spans="1:13">
      <c r="A219" s="431" t="s">
        <v>7570</v>
      </c>
      <c r="B219" s="431" t="s">
        <v>1995</v>
      </c>
      <c r="C219" s="431" t="s">
        <v>920</v>
      </c>
      <c r="D219" s="432">
        <v>2003</v>
      </c>
      <c r="E219" s="431" t="s">
        <v>1190</v>
      </c>
      <c r="F219" s="431" t="s">
        <v>298</v>
      </c>
      <c r="G219" s="431" t="s">
        <v>298</v>
      </c>
      <c r="H219" s="431" t="s">
        <v>41</v>
      </c>
      <c r="I219" s="431" t="s">
        <v>421</v>
      </c>
      <c r="J219" s="431" t="s">
        <v>298</v>
      </c>
      <c r="K219" s="431" t="s">
        <v>890</v>
      </c>
      <c r="L219" s="431" t="s">
        <v>34</v>
      </c>
      <c r="M219" s="433">
        <v>2136750</v>
      </c>
    </row>
    <row r="220" spans="1:13">
      <c r="A220" s="431" t="s">
        <v>7532</v>
      </c>
      <c r="B220" s="431" t="s">
        <v>1997</v>
      </c>
      <c r="C220" s="431" t="s">
        <v>920</v>
      </c>
      <c r="D220" s="432">
        <v>2003</v>
      </c>
      <c r="E220" s="431" t="s">
        <v>1190</v>
      </c>
      <c r="F220" s="431" t="s">
        <v>298</v>
      </c>
      <c r="G220" s="431" t="s">
        <v>298</v>
      </c>
      <c r="H220" s="431" t="s">
        <v>41</v>
      </c>
      <c r="I220" s="431" t="s">
        <v>46</v>
      </c>
      <c r="J220" s="431" t="s">
        <v>298</v>
      </c>
      <c r="K220" s="431" t="s">
        <v>890</v>
      </c>
      <c r="L220" s="431" t="s">
        <v>32</v>
      </c>
      <c r="M220" s="433">
        <v>2180640</v>
      </c>
    </row>
    <row r="221" spans="1:13">
      <c r="A221" s="431" t="s">
        <v>7501</v>
      </c>
      <c r="B221" s="431" t="s">
        <v>1998</v>
      </c>
      <c r="C221" s="431" t="s">
        <v>920</v>
      </c>
      <c r="D221" s="432">
        <v>2003</v>
      </c>
      <c r="E221" s="431" t="s">
        <v>1190</v>
      </c>
      <c r="F221" s="431" t="s">
        <v>298</v>
      </c>
      <c r="G221" s="431" t="s">
        <v>298</v>
      </c>
      <c r="H221" s="431" t="s">
        <v>41</v>
      </c>
      <c r="I221" s="431" t="s">
        <v>324</v>
      </c>
      <c r="J221" s="431" t="s">
        <v>298</v>
      </c>
      <c r="K221" s="431" t="s">
        <v>821</v>
      </c>
      <c r="L221" s="431" t="s">
        <v>32</v>
      </c>
      <c r="M221" s="433">
        <v>2185260</v>
      </c>
    </row>
    <row r="222" spans="1:13">
      <c r="A222" s="431" t="s">
        <v>7509</v>
      </c>
      <c r="B222" s="431" t="s">
        <v>1998</v>
      </c>
      <c r="C222" s="431" t="s">
        <v>920</v>
      </c>
      <c r="D222" s="432">
        <v>2003</v>
      </c>
      <c r="E222" s="431" t="s">
        <v>1190</v>
      </c>
      <c r="F222" s="431" t="s">
        <v>298</v>
      </c>
      <c r="G222" s="431" t="s">
        <v>298</v>
      </c>
      <c r="H222" s="431" t="s">
        <v>41</v>
      </c>
      <c r="I222" s="431" t="s">
        <v>42</v>
      </c>
      <c r="J222" s="431" t="s">
        <v>298</v>
      </c>
      <c r="K222" s="431" t="s">
        <v>821</v>
      </c>
      <c r="L222" s="431" t="s">
        <v>32</v>
      </c>
      <c r="M222" s="433">
        <v>2185260</v>
      </c>
    </row>
    <row r="223" spans="1:13">
      <c r="A223" s="431" t="s">
        <v>7517</v>
      </c>
      <c r="B223" s="431" t="s">
        <v>1998</v>
      </c>
      <c r="C223" s="431" t="s">
        <v>920</v>
      </c>
      <c r="D223" s="432">
        <v>2003</v>
      </c>
      <c r="E223" s="431" t="s">
        <v>1190</v>
      </c>
      <c r="F223" s="431" t="s">
        <v>298</v>
      </c>
      <c r="G223" s="431" t="s">
        <v>298</v>
      </c>
      <c r="H223" s="431" t="s">
        <v>41</v>
      </c>
      <c r="I223" s="431" t="s">
        <v>219</v>
      </c>
      <c r="J223" s="431" t="s">
        <v>298</v>
      </c>
      <c r="K223" s="431" t="s">
        <v>821</v>
      </c>
      <c r="L223" s="431" t="s">
        <v>32</v>
      </c>
      <c r="M223" s="433">
        <v>2185260</v>
      </c>
    </row>
    <row r="224" spans="1:13">
      <c r="A224" s="431" t="s">
        <v>7525</v>
      </c>
      <c r="B224" s="431" t="s">
        <v>1998</v>
      </c>
      <c r="C224" s="431" t="s">
        <v>920</v>
      </c>
      <c r="D224" s="432">
        <v>2003</v>
      </c>
      <c r="E224" s="431" t="s">
        <v>1190</v>
      </c>
      <c r="F224" s="431" t="s">
        <v>298</v>
      </c>
      <c r="G224" s="431" t="s">
        <v>298</v>
      </c>
      <c r="H224" s="431" t="s">
        <v>41</v>
      </c>
      <c r="I224" s="431" t="s">
        <v>44</v>
      </c>
      <c r="J224" s="431" t="s">
        <v>298</v>
      </c>
      <c r="K224" s="431" t="s">
        <v>821</v>
      </c>
      <c r="L224" s="431" t="s">
        <v>32</v>
      </c>
      <c r="M224" s="433">
        <v>2185260</v>
      </c>
    </row>
    <row r="225" spans="1:13">
      <c r="A225" s="615" t="s">
        <v>15027</v>
      </c>
      <c r="B225" s="615" t="s">
        <v>1998</v>
      </c>
      <c r="C225" s="431" t="s">
        <v>920</v>
      </c>
      <c r="D225" s="432">
        <v>2003</v>
      </c>
      <c r="E225" s="431" t="s">
        <v>1190</v>
      </c>
      <c r="F225" s="431" t="s">
        <v>298</v>
      </c>
      <c r="G225" s="431" t="s">
        <v>298</v>
      </c>
      <c r="H225" s="431" t="s">
        <v>41</v>
      </c>
      <c r="I225" s="615" t="s">
        <v>316</v>
      </c>
      <c r="J225" s="431" t="s">
        <v>298</v>
      </c>
      <c r="K225" s="615" t="s">
        <v>821</v>
      </c>
      <c r="L225" s="615" t="s">
        <v>32</v>
      </c>
      <c r="M225" s="634">
        <v>2185260</v>
      </c>
    </row>
    <row r="226" spans="1:13">
      <c r="A226" s="615" t="s">
        <v>15035</v>
      </c>
      <c r="B226" s="615" t="s">
        <v>1998</v>
      </c>
      <c r="C226" s="431" t="s">
        <v>920</v>
      </c>
      <c r="D226" s="432">
        <v>2003</v>
      </c>
      <c r="E226" s="431" t="s">
        <v>1190</v>
      </c>
      <c r="F226" s="431" t="s">
        <v>298</v>
      </c>
      <c r="G226" s="431" t="s">
        <v>298</v>
      </c>
      <c r="H226" s="431" t="s">
        <v>41</v>
      </c>
      <c r="I226" s="615" t="s">
        <v>318</v>
      </c>
      <c r="J226" s="431" t="s">
        <v>298</v>
      </c>
      <c r="K226" s="615" t="s">
        <v>821</v>
      </c>
      <c r="L226" s="615" t="s">
        <v>32</v>
      </c>
      <c r="M226" s="634">
        <v>2185260</v>
      </c>
    </row>
    <row r="227" spans="1:13">
      <c r="A227" s="615" t="s">
        <v>15043</v>
      </c>
      <c r="B227" s="615" t="s">
        <v>1998</v>
      </c>
      <c r="C227" s="431" t="s">
        <v>920</v>
      </c>
      <c r="D227" s="432">
        <v>2003</v>
      </c>
      <c r="E227" s="431" t="s">
        <v>1190</v>
      </c>
      <c r="F227" s="431" t="s">
        <v>298</v>
      </c>
      <c r="G227" s="431" t="s">
        <v>298</v>
      </c>
      <c r="H227" s="431" t="s">
        <v>41</v>
      </c>
      <c r="I227" s="615" t="s">
        <v>320</v>
      </c>
      <c r="J227" s="431" t="s">
        <v>298</v>
      </c>
      <c r="K227" s="615" t="s">
        <v>821</v>
      </c>
      <c r="L227" s="615" t="s">
        <v>32</v>
      </c>
      <c r="M227" s="634">
        <v>2185260</v>
      </c>
    </row>
    <row r="228" spans="1:13">
      <c r="A228" s="615" t="s">
        <v>15051</v>
      </c>
      <c r="B228" s="615" t="s">
        <v>1998</v>
      </c>
      <c r="C228" s="431" t="s">
        <v>920</v>
      </c>
      <c r="D228" s="432">
        <v>2003</v>
      </c>
      <c r="E228" s="431" t="s">
        <v>1190</v>
      </c>
      <c r="F228" s="431" t="s">
        <v>298</v>
      </c>
      <c r="G228" s="431" t="s">
        <v>298</v>
      </c>
      <c r="H228" s="431" t="s">
        <v>41</v>
      </c>
      <c r="I228" s="615" t="s">
        <v>322</v>
      </c>
      <c r="J228" s="431" t="s">
        <v>298</v>
      </c>
      <c r="K228" s="615" t="s">
        <v>821</v>
      </c>
      <c r="L228" s="615" t="s">
        <v>32</v>
      </c>
      <c r="M228" s="634">
        <v>2185260</v>
      </c>
    </row>
    <row r="229" spans="1:13">
      <c r="A229" s="431" t="s">
        <v>7584</v>
      </c>
      <c r="B229" s="431" t="s">
        <v>2001</v>
      </c>
      <c r="C229" s="431" t="s">
        <v>920</v>
      </c>
      <c r="D229" s="432">
        <v>2003</v>
      </c>
      <c r="E229" s="431" t="s">
        <v>1190</v>
      </c>
      <c r="F229" s="431" t="s">
        <v>298</v>
      </c>
      <c r="G229" s="431" t="s">
        <v>298</v>
      </c>
      <c r="H229" s="431" t="s">
        <v>41</v>
      </c>
      <c r="I229" s="431" t="s">
        <v>422</v>
      </c>
      <c r="J229" s="431" t="s">
        <v>298</v>
      </c>
      <c r="K229" s="431" t="s">
        <v>890</v>
      </c>
      <c r="L229" s="431" t="s">
        <v>218</v>
      </c>
      <c r="M229" s="433">
        <v>2333100</v>
      </c>
    </row>
    <row r="230" spans="1:13">
      <c r="A230" s="431" t="s">
        <v>7547</v>
      </c>
      <c r="B230" s="431" t="s">
        <v>1996</v>
      </c>
      <c r="C230" s="431" t="s">
        <v>920</v>
      </c>
      <c r="D230" s="432">
        <v>2003</v>
      </c>
      <c r="E230" s="431" t="s">
        <v>1190</v>
      </c>
      <c r="F230" s="431" t="s">
        <v>298</v>
      </c>
      <c r="G230" s="431" t="s">
        <v>298</v>
      </c>
      <c r="H230" s="431" t="s">
        <v>41</v>
      </c>
      <c r="I230" s="431" t="s">
        <v>48</v>
      </c>
      <c r="J230" s="431" t="s">
        <v>298</v>
      </c>
      <c r="K230" s="431" t="s">
        <v>821</v>
      </c>
      <c r="L230" s="431" t="s">
        <v>34</v>
      </c>
      <c r="M230" s="433">
        <v>2356200</v>
      </c>
    </row>
    <row r="231" spans="1:13">
      <c r="A231" s="431" t="s">
        <v>7555</v>
      </c>
      <c r="B231" s="431" t="s">
        <v>1996</v>
      </c>
      <c r="C231" s="431" t="s">
        <v>920</v>
      </c>
      <c r="D231" s="432">
        <v>2003</v>
      </c>
      <c r="E231" s="431" t="s">
        <v>1190</v>
      </c>
      <c r="F231" s="431" t="s">
        <v>298</v>
      </c>
      <c r="G231" s="431" t="s">
        <v>298</v>
      </c>
      <c r="H231" s="431" t="s">
        <v>41</v>
      </c>
      <c r="I231" s="431" t="s">
        <v>50</v>
      </c>
      <c r="J231" s="431" t="s">
        <v>298</v>
      </c>
      <c r="K231" s="431" t="s">
        <v>821</v>
      </c>
      <c r="L231" s="431" t="s">
        <v>34</v>
      </c>
      <c r="M231" s="433">
        <v>2356200</v>
      </c>
    </row>
    <row r="232" spans="1:13">
      <c r="A232" s="431" t="s">
        <v>7562</v>
      </c>
      <c r="B232" s="431" t="s">
        <v>1995</v>
      </c>
      <c r="C232" s="431" t="s">
        <v>920</v>
      </c>
      <c r="D232" s="432">
        <v>2003</v>
      </c>
      <c r="E232" s="431" t="s">
        <v>1190</v>
      </c>
      <c r="F232" s="431" t="s">
        <v>298</v>
      </c>
      <c r="G232" s="431" t="s">
        <v>298</v>
      </c>
      <c r="H232" s="431" t="s">
        <v>41</v>
      </c>
      <c r="I232" s="431" t="s">
        <v>223</v>
      </c>
      <c r="J232" s="431" t="s">
        <v>298</v>
      </c>
      <c r="K232" s="431" t="s">
        <v>890</v>
      </c>
      <c r="L232" s="431" t="s">
        <v>34</v>
      </c>
      <c r="M232" s="433">
        <v>2356200</v>
      </c>
    </row>
    <row r="233" spans="1:13">
      <c r="A233" s="431" t="s">
        <v>7500</v>
      </c>
      <c r="B233" s="431" t="s">
        <v>1997</v>
      </c>
      <c r="C233" s="431" t="s">
        <v>920</v>
      </c>
      <c r="D233" s="432">
        <v>2003</v>
      </c>
      <c r="E233" s="431" t="s">
        <v>1190</v>
      </c>
      <c r="F233" s="431" t="s">
        <v>298</v>
      </c>
      <c r="G233" s="431" t="s">
        <v>298</v>
      </c>
      <c r="H233" s="431" t="s">
        <v>41</v>
      </c>
      <c r="I233" s="431" t="s">
        <v>324</v>
      </c>
      <c r="J233" s="431" t="s">
        <v>298</v>
      </c>
      <c r="K233" s="431" t="s">
        <v>890</v>
      </c>
      <c r="L233" s="431" t="s">
        <v>32</v>
      </c>
      <c r="M233" s="433">
        <v>2402400</v>
      </c>
    </row>
    <row r="234" spans="1:13">
      <c r="A234" s="431" t="s">
        <v>7508</v>
      </c>
      <c r="B234" s="431" t="s">
        <v>1997</v>
      </c>
      <c r="C234" s="431" t="s">
        <v>920</v>
      </c>
      <c r="D234" s="432">
        <v>2003</v>
      </c>
      <c r="E234" s="431" t="s">
        <v>1190</v>
      </c>
      <c r="F234" s="431" t="s">
        <v>298</v>
      </c>
      <c r="G234" s="431" t="s">
        <v>298</v>
      </c>
      <c r="H234" s="431" t="s">
        <v>41</v>
      </c>
      <c r="I234" s="431" t="s">
        <v>42</v>
      </c>
      <c r="J234" s="431" t="s">
        <v>298</v>
      </c>
      <c r="K234" s="431" t="s">
        <v>890</v>
      </c>
      <c r="L234" s="431" t="s">
        <v>32</v>
      </c>
      <c r="M234" s="433">
        <v>2402400</v>
      </c>
    </row>
    <row r="235" spans="1:13">
      <c r="A235" s="431" t="s">
        <v>7516</v>
      </c>
      <c r="B235" s="431" t="s">
        <v>1997</v>
      </c>
      <c r="C235" s="431" t="s">
        <v>920</v>
      </c>
      <c r="D235" s="432">
        <v>2003</v>
      </c>
      <c r="E235" s="431" t="s">
        <v>1190</v>
      </c>
      <c r="F235" s="431" t="s">
        <v>298</v>
      </c>
      <c r="G235" s="431" t="s">
        <v>298</v>
      </c>
      <c r="H235" s="431" t="s">
        <v>41</v>
      </c>
      <c r="I235" s="431" t="s">
        <v>219</v>
      </c>
      <c r="J235" s="431" t="s">
        <v>298</v>
      </c>
      <c r="K235" s="431" t="s">
        <v>890</v>
      </c>
      <c r="L235" s="431" t="s">
        <v>32</v>
      </c>
      <c r="M235" s="433">
        <v>2402400</v>
      </c>
    </row>
    <row r="236" spans="1:13">
      <c r="A236" s="431" t="s">
        <v>7524</v>
      </c>
      <c r="B236" s="431" t="s">
        <v>1997</v>
      </c>
      <c r="C236" s="431" t="s">
        <v>920</v>
      </c>
      <c r="D236" s="432">
        <v>2003</v>
      </c>
      <c r="E236" s="431" t="s">
        <v>1190</v>
      </c>
      <c r="F236" s="431" t="s">
        <v>298</v>
      </c>
      <c r="G236" s="431" t="s">
        <v>298</v>
      </c>
      <c r="H236" s="431" t="s">
        <v>41</v>
      </c>
      <c r="I236" s="431" t="s">
        <v>44</v>
      </c>
      <c r="J236" s="431" t="s">
        <v>298</v>
      </c>
      <c r="K236" s="431" t="s">
        <v>890</v>
      </c>
      <c r="L236" s="431" t="s">
        <v>32</v>
      </c>
      <c r="M236" s="433">
        <v>2402400</v>
      </c>
    </row>
    <row r="237" spans="1:13">
      <c r="A237" s="431" t="s">
        <v>7577</v>
      </c>
      <c r="B237" s="431" t="s">
        <v>2002</v>
      </c>
      <c r="C237" s="431" t="s">
        <v>920</v>
      </c>
      <c r="D237" s="432">
        <v>2003</v>
      </c>
      <c r="E237" s="431" t="s">
        <v>1190</v>
      </c>
      <c r="F237" s="431" t="s">
        <v>298</v>
      </c>
      <c r="G237" s="431" t="s">
        <v>298</v>
      </c>
      <c r="H237" s="431" t="s">
        <v>41</v>
      </c>
      <c r="I237" s="431" t="s">
        <v>421</v>
      </c>
      <c r="J237" s="431" t="s">
        <v>298</v>
      </c>
      <c r="K237" s="431" t="s">
        <v>821</v>
      </c>
      <c r="L237" s="431" t="s">
        <v>218</v>
      </c>
      <c r="M237" s="433">
        <v>2402400</v>
      </c>
    </row>
    <row r="238" spans="1:13">
      <c r="A238" s="615" t="s">
        <v>15026</v>
      </c>
      <c r="B238" s="615" t="s">
        <v>1997</v>
      </c>
      <c r="C238" s="431" t="s">
        <v>920</v>
      </c>
      <c r="D238" s="432">
        <v>2003</v>
      </c>
      <c r="E238" s="431" t="s">
        <v>1190</v>
      </c>
      <c r="F238" s="431" t="s">
        <v>298</v>
      </c>
      <c r="G238" s="431" t="s">
        <v>298</v>
      </c>
      <c r="H238" s="431" t="s">
        <v>41</v>
      </c>
      <c r="I238" s="615" t="s">
        <v>316</v>
      </c>
      <c r="J238" s="431" t="s">
        <v>298</v>
      </c>
      <c r="K238" s="615" t="s">
        <v>890</v>
      </c>
      <c r="L238" s="615" t="s">
        <v>32</v>
      </c>
      <c r="M238" s="634">
        <v>2402400</v>
      </c>
    </row>
    <row r="239" spans="1:13">
      <c r="A239" s="615" t="s">
        <v>15034</v>
      </c>
      <c r="B239" s="615" t="s">
        <v>1997</v>
      </c>
      <c r="C239" s="431" t="s">
        <v>920</v>
      </c>
      <c r="D239" s="432">
        <v>2003</v>
      </c>
      <c r="E239" s="431" t="s">
        <v>1190</v>
      </c>
      <c r="F239" s="431" t="s">
        <v>298</v>
      </c>
      <c r="G239" s="431" t="s">
        <v>298</v>
      </c>
      <c r="H239" s="431" t="s">
        <v>41</v>
      </c>
      <c r="I239" s="615" t="s">
        <v>318</v>
      </c>
      <c r="J239" s="431" t="s">
        <v>298</v>
      </c>
      <c r="K239" s="615" t="s">
        <v>890</v>
      </c>
      <c r="L239" s="615" t="s">
        <v>32</v>
      </c>
      <c r="M239" s="634">
        <v>2402400</v>
      </c>
    </row>
    <row r="240" spans="1:13">
      <c r="A240" s="615" t="s">
        <v>15042</v>
      </c>
      <c r="B240" s="615" t="s">
        <v>1997</v>
      </c>
      <c r="C240" s="431" t="s">
        <v>920</v>
      </c>
      <c r="D240" s="432">
        <v>2003</v>
      </c>
      <c r="E240" s="431" t="s">
        <v>1190</v>
      </c>
      <c r="F240" s="431" t="s">
        <v>298</v>
      </c>
      <c r="G240" s="431" t="s">
        <v>298</v>
      </c>
      <c r="H240" s="431" t="s">
        <v>41</v>
      </c>
      <c r="I240" s="615" t="s">
        <v>320</v>
      </c>
      <c r="J240" s="431" t="s">
        <v>298</v>
      </c>
      <c r="K240" s="615" t="s">
        <v>890</v>
      </c>
      <c r="L240" s="615" t="s">
        <v>32</v>
      </c>
      <c r="M240" s="634">
        <v>2402400</v>
      </c>
    </row>
    <row r="241" spans="1:13">
      <c r="A241" s="615" t="s">
        <v>15050</v>
      </c>
      <c r="B241" s="615" t="s">
        <v>1997</v>
      </c>
      <c r="C241" s="431" t="s">
        <v>920</v>
      </c>
      <c r="D241" s="432">
        <v>2003</v>
      </c>
      <c r="E241" s="431" t="s">
        <v>1190</v>
      </c>
      <c r="F241" s="431" t="s">
        <v>298</v>
      </c>
      <c r="G241" s="431" t="s">
        <v>298</v>
      </c>
      <c r="H241" s="431" t="s">
        <v>41</v>
      </c>
      <c r="I241" s="615" t="s">
        <v>322</v>
      </c>
      <c r="J241" s="431" t="s">
        <v>298</v>
      </c>
      <c r="K241" s="615" t="s">
        <v>890</v>
      </c>
      <c r="L241" s="615" t="s">
        <v>32</v>
      </c>
      <c r="M241" s="634">
        <v>2402400</v>
      </c>
    </row>
    <row r="242" spans="1:13">
      <c r="A242" s="431" t="s">
        <v>7546</v>
      </c>
      <c r="B242" s="431" t="s">
        <v>1995</v>
      </c>
      <c r="C242" s="431" t="s">
        <v>920</v>
      </c>
      <c r="D242" s="432">
        <v>2003</v>
      </c>
      <c r="E242" s="431" t="s">
        <v>1190</v>
      </c>
      <c r="F242" s="431" t="s">
        <v>298</v>
      </c>
      <c r="G242" s="431" t="s">
        <v>298</v>
      </c>
      <c r="H242" s="431" t="s">
        <v>41</v>
      </c>
      <c r="I242" s="431" t="s">
        <v>48</v>
      </c>
      <c r="J242" s="431" t="s">
        <v>298</v>
      </c>
      <c r="K242" s="431" t="s">
        <v>890</v>
      </c>
      <c r="L242" s="431" t="s">
        <v>34</v>
      </c>
      <c r="M242" s="433">
        <v>2610300</v>
      </c>
    </row>
    <row r="243" spans="1:13">
      <c r="A243" s="431" t="s">
        <v>7554</v>
      </c>
      <c r="B243" s="431" t="s">
        <v>1995</v>
      </c>
      <c r="C243" s="431" t="s">
        <v>920</v>
      </c>
      <c r="D243" s="432">
        <v>2003</v>
      </c>
      <c r="E243" s="431" t="s">
        <v>1190</v>
      </c>
      <c r="F243" s="431" t="s">
        <v>298</v>
      </c>
      <c r="G243" s="431" t="s">
        <v>298</v>
      </c>
      <c r="H243" s="431" t="s">
        <v>41</v>
      </c>
      <c r="I243" s="431" t="s">
        <v>50</v>
      </c>
      <c r="J243" s="431" t="s">
        <v>298</v>
      </c>
      <c r="K243" s="431" t="s">
        <v>890</v>
      </c>
      <c r="L243" s="431" t="s">
        <v>34</v>
      </c>
      <c r="M243" s="433">
        <v>2610300</v>
      </c>
    </row>
    <row r="244" spans="1:13">
      <c r="A244" s="431" t="s">
        <v>7539</v>
      </c>
      <c r="B244" s="431" t="s">
        <v>1996</v>
      </c>
      <c r="C244" s="431" t="s">
        <v>920</v>
      </c>
      <c r="D244" s="432">
        <v>2003</v>
      </c>
      <c r="E244" s="431" t="s">
        <v>1190</v>
      </c>
      <c r="F244" s="431" t="s">
        <v>298</v>
      </c>
      <c r="G244" s="431" t="s">
        <v>298</v>
      </c>
      <c r="H244" s="431" t="s">
        <v>41</v>
      </c>
      <c r="I244" s="431" t="s">
        <v>221</v>
      </c>
      <c r="J244" s="431" t="s">
        <v>298</v>
      </c>
      <c r="K244" s="431" t="s">
        <v>821</v>
      </c>
      <c r="L244" s="431" t="s">
        <v>34</v>
      </c>
      <c r="M244" s="433">
        <v>2633400</v>
      </c>
    </row>
    <row r="245" spans="1:13">
      <c r="A245" s="431" t="s">
        <v>7569</v>
      </c>
      <c r="B245" s="431" t="s">
        <v>2002</v>
      </c>
      <c r="C245" s="431" t="s">
        <v>920</v>
      </c>
      <c r="D245" s="432">
        <v>2003</v>
      </c>
      <c r="E245" s="431" t="s">
        <v>1190</v>
      </c>
      <c r="F245" s="431" t="s">
        <v>298</v>
      </c>
      <c r="G245" s="431" t="s">
        <v>298</v>
      </c>
      <c r="H245" s="431" t="s">
        <v>41</v>
      </c>
      <c r="I245" s="431" t="s">
        <v>223</v>
      </c>
      <c r="J245" s="431" t="s">
        <v>298</v>
      </c>
      <c r="K245" s="431" t="s">
        <v>821</v>
      </c>
      <c r="L245" s="431" t="s">
        <v>218</v>
      </c>
      <c r="M245" s="433">
        <v>2633400</v>
      </c>
    </row>
    <row r="246" spans="1:13">
      <c r="A246" s="431" t="s">
        <v>7576</v>
      </c>
      <c r="B246" s="431" t="s">
        <v>2001</v>
      </c>
      <c r="C246" s="431" t="s">
        <v>920</v>
      </c>
      <c r="D246" s="432">
        <v>2003</v>
      </c>
      <c r="E246" s="431" t="s">
        <v>1190</v>
      </c>
      <c r="F246" s="431" t="s">
        <v>298</v>
      </c>
      <c r="G246" s="431" t="s">
        <v>298</v>
      </c>
      <c r="H246" s="431" t="s">
        <v>41</v>
      </c>
      <c r="I246" s="431" t="s">
        <v>421</v>
      </c>
      <c r="J246" s="431" t="s">
        <v>298</v>
      </c>
      <c r="K246" s="431" t="s">
        <v>890</v>
      </c>
      <c r="L246" s="431" t="s">
        <v>218</v>
      </c>
      <c r="M246" s="433">
        <v>2633400</v>
      </c>
    </row>
    <row r="247" spans="1:13">
      <c r="A247" s="431" t="s">
        <v>7538</v>
      </c>
      <c r="B247" s="431" t="s">
        <v>1995</v>
      </c>
      <c r="C247" s="431" t="s">
        <v>920</v>
      </c>
      <c r="D247" s="432">
        <v>2003</v>
      </c>
      <c r="E247" s="431" t="s">
        <v>1190</v>
      </c>
      <c r="F247" s="431" t="s">
        <v>298</v>
      </c>
      <c r="G247" s="431" t="s">
        <v>298</v>
      </c>
      <c r="H247" s="431" t="s">
        <v>41</v>
      </c>
      <c r="I247" s="431" t="s">
        <v>221</v>
      </c>
      <c r="J247" s="431" t="s">
        <v>298</v>
      </c>
      <c r="K247" s="431" t="s">
        <v>890</v>
      </c>
      <c r="L247" s="431" t="s">
        <v>34</v>
      </c>
      <c r="M247" s="433">
        <v>2887500</v>
      </c>
    </row>
    <row r="248" spans="1:13">
      <c r="A248" s="431" t="s">
        <v>7568</v>
      </c>
      <c r="B248" s="431" t="s">
        <v>2001</v>
      </c>
      <c r="C248" s="431" t="s">
        <v>920</v>
      </c>
      <c r="D248" s="432">
        <v>2003</v>
      </c>
      <c r="E248" s="431" t="s">
        <v>1190</v>
      </c>
      <c r="F248" s="431" t="s">
        <v>298</v>
      </c>
      <c r="G248" s="431" t="s">
        <v>298</v>
      </c>
      <c r="H248" s="431" t="s">
        <v>41</v>
      </c>
      <c r="I248" s="431" t="s">
        <v>223</v>
      </c>
      <c r="J248" s="431" t="s">
        <v>298</v>
      </c>
      <c r="K248" s="431" t="s">
        <v>890</v>
      </c>
      <c r="L248" s="431" t="s">
        <v>218</v>
      </c>
      <c r="M248" s="433">
        <v>2887500</v>
      </c>
    </row>
    <row r="249" spans="1:13">
      <c r="A249" s="431" t="s">
        <v>7553</v>
      </c>
      <c r="B249" s="431" t="s">
        <v>2002</v>
      </c>
      <c r="C249" s="431" t="s">
        <v>920</v>
      </c>
      <c r="D249" s="432">
        <v>2003</v>
      </c>
      <c r="E249" s="431" t="s">
        <v>1190</v>
      </c>
      <c r="F249" s="431" t="s">
        <v>298</v>
      </c>
      <c r="G249" s="431" t="s">
        <v>298</v>
      </c>
      <c r="H249" s="431" t="s">
        <v>41</v>
      </c>
      <c r="I249" s="431" t="s">
        <v>48</v>
      </c>
      <c r="J249" s="431" t="s">
        <v>298</v>
      </c>
      <c r="K249" s="431" t="s">
        <v>821</v>
      </c>
      <c r="L249" s="431" t="s">
        <v>218</v>
      </c>
      <c r="M249" s="433">
        <v>2910600</v>
      </c>
    </row>
    <row r="250" spans="1:13">
      <c r="A250" s="431" t="s">
        <v>7561</v>
      </c>
      <c r="B250" s="431" t="s">
        <v>2002</v>
      </c>
      <c r="C250" s="431" t="s">
        <v>920</v>
      </c>
      <c r="D250" s="432">
        <v>2003</v>
      </c>
      <c r="E250" s="431" t="s">
        <v>1190</v>
      </c>
      <c r="F250" s="431" t="s">
        <v>298</v>
      </c>
      <c r="G250" s="431" t="s">
        <v>298</v>
      </c>
      <c r="H250" s="431" t="s">
        <v>41</v>
      </c>
      <c r="I250" s="431" t="s">
        <v>50</v>
      </c>
      <c r="J250" s="431" t="s">
        <v>298</v>
      </c>
      <c r="K250" s="431" t="s">
        <v>821</v>
      </c>
      <c r="L250" s="431" t="s">
        <v>218</v>
      </c>
      <c r="M250" s="433">
        <v>2910600</v>
      </c>
    </row>
    <row r="251" spans="1:13">
      <c r="A251" s="431" t="s">
        <v>7531</v>
      </c>
      <c r="B251" s="431" t="s">
        <v>1996</v>
      </c>
      <c r="C251" s="431" t="s">
        <v>920</v>
      </c>
      <c r="D251" s="432">
        <v>2003</v>
      </c>
      <c r="E251" s="431" t="s">
        <v>1190</v>
      </c>
      <c r="F251" s="431" t="s">
        <v>298</v>
      </c>
      <c r="G251" s="431" t="s">
        <v>298</v>
      </c>
      <c r="H251" s="431" t="s">
        <v>41</v>
      </c>
      <c r="I251" s="431" t="s">
        <v>46</v>
      </c>
      <c r="J251" s="431" t="s">
        <v>298</v>
      </c>
      <c r="K251" s="431" t="s">
        <v>821</v>
      </c>
      <c r="L251" s="431" t="s">
        <v>34</v>
      </c>
      <c r="M251" s="433">
        <v>2979900</v>
      </c>
    </row>
    <row r="252" spans="1:13">
      <c r="A252" s="431" t="s">
        <v>7552</v>
      </c>
      <c r="B252" s="431" t="s">
        <v>2001</v>
      </c>
      <c r="C252" s="431" t="s">
        <v>920</v>
      </c>
      <c r="D252" s="432">
        <v>2003</v>
      </c>
      <c r="E252" s="431" t="s">
        <v>1190</v>
      </c>
      <c r="F252" s="431" t="s">
        <v>298</v>
      </c>
      <c r="G252" s="431" t="s">
        <v>298</v>
      </c>
      <c r="H252" s="431" t="s">
        <v>41</v>
      </c>
      <c r="I252" s="431" t="s">
        <v>48</v>
      </c>
      <c r="J252" s="431" t="s">
        <v>298</v>
      </c>
      <c r="K252" s="431" t="s">
        <v>890</v>
      </c>
      <c r="L252" s="431" t="s">
        <v>218</v>
      </c>
      <c r="M252" s="433">
        <v>3210900</v>
      </c>
    </row>
    <row r="253" spans="1:13">
      <c r="A253" s="431" t="s">
        <v>7560</v>
      </c>
      <c r="B253" s="431" t="s">
        <v>2001</v>
      </c>
      <c r="C253" s="431" t="s">
        <v>920</v>
      </c>
      <c r="D253" s="432">
        <v>2003</v>
      </c>
      <c r="E253" s="431" t="s">
        <v>1190</v>
      </c>
      <c r="F253" s="431" t="s">
        <v>298</v>
      </c>
      <c r="G253" s="431" t="s">
        <v>298</v>
      </c>
      <c r="H253" s="431" t="s">
        <v>41</v>
      </c>
      <c r="I253" s="431" t="s">
        <v>50</v>
      </c>
      <c r="J253" s="431" t="s">
        <v>298</v>
      </c>
      <c r="K253" s="431" t="s">
        <v>890</v>
      </c>
      <c r="L253" s="431" t="s">
        <v>218</v>
      </c>
      <c r="M253" s="433">
        <v>3210900</v>
      </c>
    </row>
    <row r="254" spans="1:13">
      <c r="A254" s="431" t="s">
        <v>7545</v>
      </c>
      <c r="B254" s="431" t="s">
        <v>2002</v>
      </c>
      <c r="C254" s="431" t="s">
        <v>920</v>
      </c>
      <c r="D254" s="432">
        <v>2003</v>
      </c>
      <c r="E254" s="431" t="s">
        <v>1190</v>
      </c>
      <c r="F254" s="431" t="s">
        <v>298</v>
      </c>
      <c r="G254" s="431" t="s">
        <v>298</v>
      </c>
      <c r="H254" s="431" t="s">
        <v>41</v>
      </c>
      <c r="I254" s="431" t="s">
        <v>221</v>
      </c>
      <c r="J254" s="431" t="s">
        <v>298</v>
      </c>
      <c r="K254" s="431" t="s">
        <v>821</v>
      </c>
      <c r="L254" s="431" t="s">
        <v>218</v>
      </c>
      <c r="M254" s="433">
        <v>3234000</v>
      </c>
    </row>
    <row r="255" spans="1:13">
      <c r="A255" s="431" t="s">
        <v>7499</v>
      </c>
      <c r="B255" s="431" t="s">
        <v>1996</v>
      </c>
      <c r="C255" s="431" t="s">
        <v>920</v>
      </c>
      <c r="D255" s="432">
        <v>2003</v>
      </c>
      <c r="E255" s="431" t="s">
        <v>1190</v>
      </c>
      <c r="F255" s="431" t="s">
        <v>298</v>
      </c>
      <c r="G255" s="431" t="s">
        <v>298</v>
      </c>
      <c r="H255" s="431" t="s">
        <v>41</v>
      </c>
      <c r="I255" s="431" t="s">
        <v>324</v>
      </c>
      <c r="J255" s="431" t="s">
        <v>298</v>
      </c>
      <c r="K255" s="431" t="s">
        <v>821</v>
      </c>
      <c r="L255" s="431" t="s">
        <v>34</v>
      </c>
      <c r="M255" s="433">
        <v>3280200</v>
      </c>
    </row>
    <row r="256" spans="1:13">
      <c r="A256" s="431" t="s">
        <v>7507</v>
      </c>
      <c r="B256" s="431" t="s">
        <v>1996</v>
      </c>
      <c r="C256" s="431" t="s">
        <v>920</v>
      </c>
      <c r="D256" s="432">
        <v>2003</v>
      </c>
      <c r="E256" s="431" t="s">
        <v>1190</v>
      </c>
      <c r="F256" s="431" t="s">
        <v>298</v>
      </c>
      <c r="G256" s="431" t="s">
        <v>298</v>
      </c>
      <c r="H256" s="431" t="s">
        <v>41</v>
      </c>
      <c r="I256" s="431" t="s">
        <v>42</v>
      </c>
      <c r="J256" s="431" t="s">
        <v>298</v>
      </c>
      <c r="K256" s="431" t="s">
        <v>821</v>
      </c>
      <c r="L256" s="431" t="s">
        <v>34</v>
      </c>
      <c r="M256" s="433">
        <v>3280200</v>
      </c>
    </row>
    <row r="257" spans="1:13">
      <c r="A257" s="431" t="s">
        <v>7515</v>
      </c>
      <c r="B257" s="431" t="s">
        <v>1996</v>
      </c>
      <c r="C257" s="431" t="s">
        <v>920</v>
      </c>
      <c r="D257" s="432">
        <v>2003</v>
      </c>
      <c r="E257" s="431" t="s">
        <v>1190</v>
      </c>
      <c r="F257" s="431" t="s">
        <v>298</v>
      </c>
      <c r="G257" s="431" t="s">
        <v>298</v>
      </c>
      <c r="H257" s="431" t="s">
        <v>41</v>
      </c>
      <c r="I257" s="431" t="s">
        <v>219</v>
      </c>
      <c r="J257" s="431" t="s">
        <v>298</v>
      </c>
      <c r="K257" s="431" t="s">
        <v>821</v>
      </c>
      <c r="L257" s="431" t="s">
        <v>34</v>
      </c>
      <c r="M257" s="433">
        <v>3280200</v>
      </c>
    </row>
    <row r="258" spans="1:13">
      <c r="A258" s="431" t="s">
        <v>7523</v>
      </c>
      <c r="B258" s="431" t="s">
        <v>1996</v>
      </c>
      <c r="C258" s="431" t="s">
        <v>920</v>
      </c>
      <c r="D258" s="432">
        <v>2003</v>
      </c>
      <c r="E258" s="431" t="s">
        <v>1190</v>
      </c>
      <c r="F258" s="431" t="s">
        <v>298</v>
      </c>
      <c r="G258" s="431" t="s">
        <v>298</v>
      </c>
      <c r="H258" s="431" t="s">
        <v>41</v>
      </c>
      <c r="I258" s="431" t="s">
        <v>44</v>
      </c>
      <c r="J258" s="431" t="s">
        <v>298</v>
      </c>
      <c r="K258" s="431" t="s">
        <v>821</v>
      </c>
      <c r="L258" s="431" t="s">
        <v>34</v>
      </c>
      <c r="M258" s="433">
        <v>3280200</v>
      </c>
    </row>
    <row r="259" spans="1:13">
      <c r="A259" s="431" t="s">
        <v>7530</v>
      </c>
      <c r="B259" s="431" t="s">
        <v>1995</v>
      </c>
      <c r="C259" s="431" t="s">
        <v>920</v>
      </c>
      <c r="D259" s="432">
        <v>2003</v>
      </c>
      <c r="E259" s="431" t="s">
        <v>1190</v>
      </c>
      <c r="F259" s="431" t="s">
        <v>298</v>
      </c>
      <c r="G259" s="431" t="s">
        <v>298</v>
      </c>
      <c r="H259" s="431" t="s">
        <v>41</v>
      </c>
      <c r="I259" s="431" t="s">
        <v>46</v>
      </c>
      <c r="J259" s="431" t="s">
        <v>298</v>
      </c>
      <c r="K259" s="431" t="s">
        <v>890</v>
      </c>
      <c r="L259" s="431" t="s">
        <v>34</v>
      </c>
      <c r="M259" s="433">
        <v>3280200</v>
      </c>
    </row>
    <row r="260" spans="1:13">
      <c r="A260" s="615" t="s">
        <v>15025</v>
      </c>
      <c r="B260" s="615" t="s">
        <v>1996</v>
      </c>
      <c r="C260" s="431" t="s">
        <v>920</v>
      </c>
      <c r="D260" s="432">
        <v>2003</v>
      </c>
      <c r="E260" s="431" t="s">
        <v>1190</v>
      </c>
      <c r="F260" s="431" t="s">
        <v>298</v>
      </c>
      <c r="G260" s="431" t="s">
        <v>298</v>
      </c>
      <c r="H260" s="431" t="s">
        <v>41</v>
      </c>
      <c r="I260" s="615" t="s">
        <v>316</v>
      </c>
      <c r="J260" s="431" t="s">
        <v>298</v>
      </c>
      <c r="K260" s="615" t="s">
        <v>821</v>
      </c>
      <c r="L260" s="615" t="s">
        <v>34</v>
      </c>
      <c r="M260" s="634">
        <v>3280200</v>
      </c>
    </row>
    <row r="261" spans="1:13">
      <c r="A261" s="615" t="s">
        <v>15033</v>
      </c>
      <c r="B261" s="615" t="s">
        <v>1996</v>
      </c>
      <c r="C261" s="431" t="s">
        <v>920</v>
      </c>
      <c r="D261" s="432">
        <v>2003</v>
      </c>
      <c r="E261" s="431" t="s">
        <v>1190</v>
      </c>
      <c r="F261" s="431" t="s">
        <v>298</v>
      </c>
      <c r="G261" s="431" t="s">
        <v>298</v>
      </c>
      <c r="H261" s="431" t="s">
        <v>41</v>
      </c>
      <c r="I261" s="615" t="s">
        <v>318</v>
      </c>
      <c r="J261" s="431" t="s">
        <v>298</v>
      </c>
      <c r="K261" s="615" t="s">
        <v>821</v>
      </c>
      <c r="L261" s="615" t="s">
        <v>34</v>
      </c>
      <c r="M261" s="634">
        <v>3280200</v>
      </c>
    </row>
    <row r="262" spans="1:13">
      <c r="A262" s="615" t="s">
        <v>15041</v>
      </c>
      <c r="B262" s="615" t="s">
        <v>1996</v>
      </c>
      <c r="C262" s="431" t="s">
        <v>920</v>
      </c>
      <c r="D262" s="432">
        <v>2003</v>
      </c>
      <c r="E262" s="431" t="s">
        <v>1190</v>
      </c>
      <c r="F262" s="431" t="s">
        <v>298</v>
      </c>
      <c r="G262" s="431" t="s">
        <v>298</v>
      </c>
      <c r="H262" s="431" t="s">
        <v>41</v>
      </c>
      <c r="I262" s="615" t="s">
        <v>320</v>
      </c>
      <c r="J262" s="431" t="s">
        <v>298</v>
      </c>
      <c r="K262" s="615" t="s">
        <v>821</v>
      </c>
      <c r="L262" s="615" t="s">
        <v>34</v>
      </c>
      <c r="M262" s="634">
        <v>3280200</v>
      </c>
    </row>
    <row r="263" spans="1:13">
      <c r="A263" s="615" t="s">
        <v>15049</v>
      </c>
      <c r="B263" s="615" t="s">
        <v>1996</v>
      </c>
      <c r="C263" s="431" t="s">
        <v>920</v>
      </c>
      <c r="D263" s="432">
        <v>2003</v>
      </c>
      <c r="E263" s="431" t="s">
        <v>1190</v>
      </c>
      <c r="F263" s="431" t="s">
        <v>298</v>
      </c>
      <c r="G263" s="431" t="s">
        <v>298</v>
      </c>
      <c r="H263" s="431" t="s">
        <v>41</v>
      </c>
      <c r="I263" s="615" t="s">
        <v>322</v>
      </c>
      <c r="J263" s="431" t="s">
        <v>298</v>
      </c>
      <c r="K263" s="615" t="s">
        <v>821</v>
      </c>
      <c r="L263" s="615" t="s">
        <v>34</v>
      </c>
      <c r="M263" s="634">
        <v>3280200</v>
      </c>
    </row>
    <row r="264" spans="1:13">
      <c r="A264" s="431" t="s">
        <v>7544</v>
      </c>
      <c r="B264" s="431" t="s">
        <v>2001</v>
      </c>
      <c r="C264" s="431" t="s">
        <v>920</v>
      </c>
      <c r="D264" s="432">
        <v>2003</v>
      </c>
      <c r="E264" s="431" t="s">
        <v>1190</v>
      </c>
      <c r="F264" s="431" t="s">
        <v>298</v>
      </c>
      <c r="G264" s="431" t="s">
        <v>298</v>
      </c>
      <c r="H264" s="431" t="s">
        <v>41</v>
      </c>
      <c r="I264" s="431" t="s">
        <v>221</v>
      </c>
      <c r="J264" s="431" t="s">
        <v>298</v>
      </c>
      <c r="K264" s="431" t="s">
        <v>890</v>
      </c>
      <c r="L264" s="431" t="s">
        <v>218</v>
      </c>
      <c r="M264" s="433">
        <v>3557400</v>
      </c>
    </row>
    <row r="265" spans="1:13">
      <c r="A265" s="431" t="s">
        <v>7498</v>
      </c>
      <c r="B265" s="431" t="s">
        <v>1995</v>
      </c>
      <c r="C265" s="431" t="s">
        <v>920</v>
      </c>
      <c r="D265" s="432">
        <v>2003</v>
      </c>
      <c r="E265" s="431" t="s">
        <v>1190</v>
      </c>
      <c r="F265" s="431" t="s">
        <v>298</v>
      </c>
      <c r="G265" s="431" t="s">
        <v>298</v>
      </c>
      <c r="H265" s="431" t="s">
        <v>41</v>
      </c>
      <c r="I265" s="431" t="s">
        <v>324</v>
      </c>
      <c r="J265" s="431" t="s">
        <v>298</v>
      </c>
      <c r="K265" s="431" t="s">
        <v>890</v>
      </c>
      <c r="L265" s="431" t="s">
        <v>34</v>
      </c>
      <c r="M265" s="433">
        <v>3603600</v>
      </c>
    </row>
    <row r="266" spans="1:13">
      <c r="A266" s="431" t="s">
        <v>7506</v>
      </c>
      <c r="B266" s="431" t="s">
        <v>1995</v>
      </c>
      <c r="C266" s="431" t="s">
        <v>920</v>
      </c>
      <c r="D266" s="432">
        <v>2003</v>
      </c>
      <c r="E266" s="431" t="s">
        <v>1190</v>
      </c>
      <c r="F266" s="431" t="s">
        <v>298</v>
      </c>
      <c r="G266" s="431" t="s">
        <v>298</v>
      </c>
      <c r="H266" s="431" t="s">
        <v>41</v>
      </c>
      <c r="I266" s="431" t="s">
        <v>42</v>
      </c>
      <c r="J266" s="431" t="s">
        <v>298</v>
      </c>
      <c r="K266" s="431" t="s">
        <v>890</v>
      </c>
      <c r="L266" s="431" t="s">
        <v>34</v>
      </c>
      <c r="M266" s="433">
        <v>3603600</v>
      </c>
    </row>
    <row r="267" spans="1:13">
      <c r="A267" s="431" t="s">
        <v>7514</v>
      </c>
      <c r="B267" s="431" t="s">
        <v>1995</v>
      </c>
      <c r="C267" s="431" t="s">
        <v>920</v>
      </c>
      <c r="D267" s="432">
        <v>2003</v>
      </c>
      <c r="E267" s="431" t="s">
        <v>1190</v>
      </c>
      <c r="F267" s="431" t="s">
        <v>298</v>
      </c>
      <c r="G267" s="431" t="s">
        <v>298</v>
      </c>
      <c r="H267" s="431" t="s">
        <v>41</v>
      </c>
      <c r="I267" s="431" t="s">
        <v>219</v>
      </c>
      <c r="J267" s="431" t="s">
        <v>298</v>
      </c>
      <c r="K267" s="431" t="s">
        <v>890</v>
      </c>
      <c r="L267" s="431" t="s">
        <v>34</v>
      </c>
      <c r="M267" s="433">
        <v>3603600</v>
      </c>
    </row>
    <row r="268" spans="1:13">
      <c r="A268" s="431" t="s">
        <v>7522</v>
      </c>
      <c r="B268" s="431" t="s">
        <v>1995</v>
      </c>
      <c r="C268" s="431" t="s">
        <v>920</v>
      </c>
      <c r="D268" s="432">
        <v>2003</v>
      </c>
      <c r="E268" s="431" t="s">
        <v>1190</v>
      </c>
      <c r="F268" s="431" t="s">
        <v>298</v>
      </c>
      <c r="G268" s="431" t="s">
        <v>298</v>
      </c>
      <c r="H268" s="431" t="s">
        <v>41</v>
      </c>
      <c r="I268" s="431" t="s">
        <v>44</v>
      </c>
      <c r="J268" s="431" t="s">
        <v>298</v>
      </c>
      <c r="K268" s="431" t="s">
        <v>890</v>
      </c>
      <c r="L268" s="431" t="s">
        <v>34</v>
      </c>
      <c r="M268" s="433">
        <v>3603600</v>
      </c>
    </row>
    <row r="269" spans="1:13">
      <c r="A269" s="615" t="s">
        <v>15024</v>
      </c>
      <c r="B269" s="615" t="s">
        <v>1995</v>
      </c>
      <c r="C269" s="431" t="s">
        <v>920</v>
      </c>
      <c r="D269" s="432">
        <v>2003</v>
      </c>
      <c r="E269" s="431" t="s">
        <v>1190</v>
      </c>
      <c r="F269" s="431" t="s">
        <v>298</v>
      </c>
      <c r="G269" s="431" t="s">
        <v>298</v>
      </c>
      <c r="H269" s="431" t="s">
        <v>41</v>
      </c>
      <c r="I269" s="615" t="s">
        <v>316</v>
      </c>
      <c r="J269" s="431" t="s">
        <v>298</v>
      </c>
      <c r="K269" s="615" t="s">
        <v>890</v>
      </c>
      <c r="L269" s="615" t="s">
        <v>34</v>
      </c>
      <c r="M269" s="634">
        <v>3603600</v>
      </c>
    </row>
    <row r="270" spans="1:13">
      <c r="A270" s="615" t="s">
        <v>15032</v>
      </c>
      <c r="B270" s="615" t="s">
        <v>1995</v>
      </c>
      <c r="C270" s="431" t="s">
        <v>920</v>
      </c>
      <c r="D270" s="432">
        <v>2003</v>
      </c>
      <c r="E270" s="431" t="s">
        <v>1190</v>
      </c>
      <c r="F270" s="431" t="s">
        <v>298</v>
      </c>
      <c r="G270" s="431" t="s">
        <v>298</v>
      </c>
      <c r="H270" s="431" t="s">
        <v>41</v>
      </c>
      <c r="I270" s="615" t="s">
        <v>318</v>
      </c>
      <c r="J270" s="431" t="s">
        <v>298</v>
      </c>
      <c r="K270" s="615" t="s">
        <v>890</v>
      </c>
      <c r="L270" s="615" t="s">
        <v>34</v>
      </c>
      <c r="M270" s="634">
        <v>3603600</v>
      </c>
    </row>
    <row r="271" spans="1:13">
      <c r="A271" s="615" t="s">
        <v>15040</v>
      </c>
      <c r="B271" s="615" t="s">
        <v>1995</v>
      </c>
      <c r="C271" s="431" t="s">
        <v>920</v>
      </c>
      <c r="D271" s="432">
        <v>2003</v>
      </c>
      <c r="E271" s="431" t="s">
        <v>1190</v>
      </c>
      <c r="F271" s="431" t="s">
        <v>298</v>
      </c>
      <c r="G271" s="431" t="s">
        <v>298</v>
      </c>
      <c r="H271" s="431" t="s">
        <v>41</v>
      </c>
      <c r="I271" s="615" t="s">
        <v>320</v>
      </c>
      <c r="J271" s="431" t="s">
        <v>298</v>
      </c>
      <c r="K271" s="615" t="s">
        <v>890</v>
      </c>
      <c r="L271" s="615" t="s">
        <v>34</v>
      </c>
      <c r="M271" s="634">
        <v>3603600</v>
      </c>
    </row>
    <row r="272" spans="1:13">
      <c r="A272" s="615" t="s">
        <v>15048</v>
      </c>
      <c r="B272" s="615" t="s">
        <v>1995</v>
      </c>
      <c r="C272" s="431" t="s">
        <v>920</v>
      </c>
      <c r="D272" s="432">
        <v>2003</v>
      </c>
      <c r="E272" s="431" t="s">
        <v>1190</v>
      </c>
      <c r="F272" s="431" t="s">
        <v>298</v>
      </c>
      <c r="G272" s="431" t="s">
        <v>298</v>
      </c>
      <c r="H272" s="431" t="s">
        <v>41</v>
      </c>
      <c r="I272" s="615" t="s">
        <v>322</v>
      </c>
      <c r="J272" s="431" t="s">
        <v>298</v>
      </c>
      <c r="K272" s="615" t="s">
        <v>890</v>
      </c>
      <c r="L272" s="615" t="s">
        <v>34</v>
      </c>
      <c r="M272" s="634">
        <v>3603600</v>
      </c>
    </row>
    <row r="273" spans="1:13">
      <c r="A273" s="431" t="s">
        <v>7537</v>
      </c>
      <c r="B273" s="431" t="s">
        <v>2002</v>
      </c>
      <c r="C273" s="431" t="s">
        <v>920</v>
      </c>
      <c r="D273" s="432">
        <v>2003</v>
      </c>
      <c r="E273" s="431" t="s">
        <v>1190</v>
      </c>
      <c r="F273" s="431" t="s">
        <v>298</v>
      </c>
      <c r="G273" s="431" t="s">
        <v>298</v>
      </c>
      <c r="H273" s="431" t="s">
        <v>41</v>
      </c>
      <c r="I273" s="431" t="s">
        <v>46</v>
      </c>
      <c r="J273" s="431" t="s">
        <v>298</v>
      </c>
      <c r="K273" s="431" t="s">
        <v>821</v>
      </c>
      <c r="L273" s="431" t="s">
        <v>218</v>
      </c>
      <c r="M273" s="433">
        <v>3672900</v>
      </c>
    </row>
    <row r="274" spans="1:13">
      <c r="A274" s="431" t="s">
        <v>7505</v>
      </c>
      <c r="B274" s="431" t="s">
        <v>2002</v>
      </c>
      <c r="C274" s="431" t="s">
        <v>920</v>
      </c>
      <c r="D274" s="432">
        <v>2003</v>
      </c>
      <c r="E274" s="431" t="s">
        <v>1190</v>
      </c>
      <c r="F274" s="431" t="s">
        <v>298</v>
      </c>
      <c r="G274" s="431" t="s">
        <v>298</v>
      </c>
      <c r="H274" s="431" t="s">
        <v>41</v>
      </c>
      <c r="I274" s="431" t="s">
        <v>324</v>
      </c>
      <c r="J274" s="431" t="s">
        <v>298</v>
      </c>
      <c r="K274" s="431" t="s">
        <v>821</v>
      </c>
      <c r="L274" s="431" t="s">
        <v>218</v>
      </c>
      <c r="M274" s="433">
        <v>4042500</v>
      </c>
    </row>
    <row r="275" spans="1:13">
      <c r="A275" s="431" t="s">
        <v>7513</v>
      </c>
      <c r="B275" s="431" t="s">
        <v>2002</v>
      </c>
      <c r="C275" s="431" t="s">
        <v>920</v>
      </c>
      <c r="D275" s="432">
        <v>2003</v>
      </c>
      <c r="E275" s="431" t="s">
        <v>1190</v>
      </c>
      <c r="F275" s="431" t="s">
        <v>298</v>
      </c>
      <c r="G275" s="431" t="s">
        <v>298</v>
      </c>
      <c r="H275" s="431" t="s">
        <v>41</v>
      </c>
      <c r="I275" s="431" t="s">
        <v>42</v>
      </c>
      <c r="J275" s="431" t="s">
        <v>298</v>
      </c>
      <c r="K275" s="431" t="s">
        <v>821</v>
      </c>
      <c r="L275" s="431" t="s">
        <v>218</v>
      </c>
      <c r="M275" s="433">
        <v>4042500</v>
      </c>
    </row>
    <row r="276" spans="1:13">
      <c r="A276" s="431" t="s">
        <v>7521</v>
      </c>
      <c r="B276" s="431" t="s">
        <v>2002</v>
      </c>
      <c r="C276" s="431" t="s">
        <v>920</v>
      </c>
      <c r="D276" s="432">
        <v>2003</v>
      </c>
      <c r="E276" s="431" t="s">
        <v>1190</v>
      </c>
      <c r="F276" s="431" t="s">
        <v>298</v>
      </c>
      <c r="G276" s="431" t="s">
        <v>298</v>
      </c>
      <c r="H276" s="431" t="s">
        <v>41</v>
      </c>
      <c r="I276" s="431" t="s">
        <v>219</v>
      </c>
      <c r="J276" s="431" t="s">
        <v>298</v>
      </c>
      <c r="K276" s="431" t="s">
        <v>821</v>
      </c>
      <c r="L276" s="431" t="s">
        <v>218</v>
      </c>
      <c r="M276" s="433">
        <v>4042500</v>
      </c>
    </row>
    <row r="277" spans="1:13">
      <c r="A277" s="431" t="s">
        <v>7529</v>
      </c>
      <c r="B277" s="431" t="s">
        <v>2002</v>
      </c>
      <c r="C277" s="431" t="s">
        <v>920</v>
      </c>
      <c r="D277" s="432">
        <v>2003</v>
      </c>
      <c r="E277" s="431" t="s">
        <v>1190</v>
      </c>
      <c r="F277" s="431" t="s">
        <v>298</v>
      </c>
      <c r="G277" s="431" t="s">
        <v>298</v>
      </c>
      <c r="H277" s="431" t="s">
        <v>41</v>
      </c>
      <c r="I277" s="431" t="s">
        <v>44</v>
      </c>
      <c r="J277" s="431" t="s">
        <v>298</v>
      </c>
      <c r="K277" s="431" t="s">
        <v>821</v>
      </c>
      <c r="L277" s="431" t="s">
        <v>218</v>
      </c>
      <c r="M277" s="433">
        <v>4042500</v>
      </c>
    </row>
    <row r="278" spans="1:13">
      <c r="A278" s="431" t="s">
        <v>7536</v>
      </c>
      <c r="B278" s="431" t="s">
        <v>2001</v>
      </c>
      <c r="C278" s="431" t="s">
        <v>920</v>
      </c>
      <c r="D278" s="432">
        <v>2003</v>
      </c>
      <c r="E278" s="431" t="s">
        <v>1190</v>
      </c>
      <c r="F278" s="431" t="s">
        <v>298</v>
      </c>
      <c r="G278" s="431" t="s">
        <v>298</v>
      </c>
      <c r="H278" s="431" t="s">
        <v>41</v>
      </c>
      <c r="I278" s="431" t="s">
        <v>46</v>
      </c>
      <c r="J278" s="431" t="s">
        <v>298</v>
      </c>
      <c r="K278" s="431" t="s">
        <v>890</v>
      </c>
      <c r="L278" s="431" t="s">
        <v>218</v>
      </c>
      <c r="M278" s="433">
        <v>4042500</v>
      </c>
    </row>
    <row r="279" spans="1:13">
      <c r="A279" s="615" t="s">
        <v>15031</v>
      </c>
      <c r="B279" s="615" t="s">
        <v>2002</v>
      </c>
      <c r="C279" s="431" t="s">
        <v>920</v>
      </c>
      <c r="D279" s="432">
        <v>2003</v>
      </c>
      <c r="E279" s="431" t="s">
        <v>1190</v>
      </c>
      <c r="F279" s="431" t="s">
        <v>298</v>
      </c>
      <c r="G279" s="431" t="s">
        <v>298</v>
      </c>
      <c r="H279" s="431" t="s">
        <v>41</v>
      </c>
      <c r="I279" s="615" t="s">
        <v>316</v>
      </c>
      <c r="J279" s="431" t="s">
        <v>298</v>
      </c>
      <c r="K279" s="615" t="s">
        <v>821</v>
      </c>
      <c r="L279" s="615" t="s">
        <v>218</v>
      </c>
      <c r="M279" s="634">
        <v>4042500</v>
      </c>
    </row>
    <row r="280" spans="1:13">
      <c r="A280" s="615" t="s">
        <v>15039</v>
      </c>
      <c r="B280" s="615" t="s">
        <v>2002</v>
      </c>
      <c r="C280" s="431" t="s">
        <v>920</v>
      </c>
      <c r="D280" s="432">
        <v>2003</v>
      </c>
      <c r="E280" s="431" t="s">
        <v>1190</v>
      </c>
      <c r="F280" s="431" t="s">
        <v>298</v>
      </c>
      <c r="G280" s="431" t="s">
        <v>298</v>
      </c>
      <c r="H280" s="431" t="s">
        <v>41</v>
      </c>
      <c r="I280" s="615" t="s">
        <v>318</v>
      </c>
      <c r="J280" s="431" t="s">
        <v>298</v>
      </c>
      <c r="K280" s="615" t="s">
        <v>821</v>
      </c>
      <c r="L280" s="615" t="s">
        <v>218</v>
      </c>
      <c r="M280" s="634">
        <v>4042500</v>
      </c>
    </row>
    <row r="281" spans="1:13">
      <c r="A281" s="615" t="s">
        <v>15047</v>
      </c>
      <c r="B281" s="615" t="s">
        <v>2002</v>
      </c>
      <c r="C281" s="431" t="s">
        <v>920</v>
      </c>
      <c r="D281" s="432">
        <v>2003</v>
      </c>
      <c r="E281" s="431" t="s">
        <v>1190</v>
      </c>
      <c r="F281" s="431" t="s">
        <v>298</v>
      </c>
      <c r="G281" s="431" t="s">
        <v>298</v>
      </c>
      <c r="H281" s="431" t="s">
        <v>41</v>
      </c>
      <c r="I281" s="615" t="s">
        <v>320</v>
      </c>
      <c r="J281" s="431" t="s">
        <v>298</v>
      </c>
      <c r="K281" s="615" t="s">
        <v>821</v>
      </c>
      <c r="L281" s="615" t="s">
        <v>218</v>
      </c>
      <c r="M281" s="634">
        <v>4042500</v>
      </c>
    </row>
    <row r="282" spans="1:13">
      <c r="A282" s="615" t="s">
        <v>15055</v>
      </c>
      <c r="B282" s="615" t="s">
        <v>2002</v>
      </c>
      <c r="C282" s="431" t="s">
        <v>920</v>
      </c>
      <c r="D282" s="432">
        <v>2003</v>
      </c>
      <c r="E282" s="431" t="s">
        <v>1190</v>
      </c>
      <c r="F282" s="431" t="s">
        <v>298</v>
      </c>
      <c r="G282" s="431" t="s">
        <v>298</v>
      </c>
      <c r="H282" s="431" t="s">
        <v>41</v>
      </c>
      <c r="I282" s="615" t="s">
        <v>322</v>
      </c>
      <c r="J282" s="431" t="s">
        <v>298</v>
      </c>
      <c r="K282" s="615" t="s">
        <v>821</v>
      </c>
      <c r="L282" s="615" t="s">
        <v>218</v>
      </c>
      <c r="M282" s="634">
        <v>4042500</v>
      </c>
    </row>
    <row r="283" spans="1:13">
      <c r="A283" s="431" t="s">
        <v>7504</v>
      </c>
      <c r="B283" s="431" t="s">
        <v>2001</v>
      </c>
      <c r="C283" s="431" t="s">
        <v>920</v>
      </c>
      <c r="D283" s="432">
        <v>2003</v>
      </c>
      <c r="E283" s="431" t="s">
        <v>1190</v>
      </c>
      <c r="F283" s="431" t="s">
        <v>298</v>
      </c>
      <c r="G283" s="431" t="s">
        <v>298</v>
      </c>
      <c r="H283" s="431" t="s">
        <v>41</v>
      </c>
      <c r="I283" s="431" t="s">
        <v>324</v>
      </c>
      <c r="J283" s="431" t="s">
        <v>298</v>
      </c>
      <c r="K283" s="431" t="s">
        <v>890</v>
      </c>
      <c r="L283" s="431" t="s">
        <v>218</v>
      </c>
      <c r="M283" s="433">
        <v>4458300</v>
      </c>
    </row>
    <row r="284" spans="1:13">
      <c r="A284" s="431" t="s">
        <v>7512</v>
      </c>
      <c r="B284" s="431" t="s">
        <v>2001</v>
      </c>
      <c r="C284" s="431" t="s">
        <v>920</v>
      </c>
      <c r="D284" s="432">
        <v>2003</v>
      </c>
      <c r="E284" s="431" t="s">
        <v>1190</v>
      </c>
      <c r="F284" s="431" t="s">
        <v>298</v>
      </c>
      <c r="G284" s="431" t="s">
        <v>298</v>
      </c>
      <c r="H284" s="431" t="s">
        <v>41</v>
      </c>
      <c r="I284" s="431" t="s">
        <v>42</v>
      </c>
      <c r="J284" s="431" t="s">
        <v>298</v>
      </c>
      <c r="K284" s="431" t="s">
        <v>890</v>
      </c>
      <c r="L284" s="431" t="s">
        <v>218</v>
      </c>
      <c r="M284" s="433">
        <v>4458300</v>
      </c>
    </row>
    <row r="285" spans="1:13">
      <c r="A285" s="431" t="s">
        <v>7520</v>
      </c>
      <c r="B285" s="431" t="s">
        <v>2001</v>
      </c>
      <c r="C285" s="431" t="s">
        <v>920</v>
      </c>
      <c r="D285" s="432">
        <v>2003</v>
      </c>
      <c r="E285" s="431" t="s">
        <v>1190</v>
      </c>
      <c r="F285" s="431" t="s">
        <v>298</v>
      </c>
      <c r="G285" s="431" t="s">
        <v>298</v>
      </c>
      <c r="H285" s="431" t="s">
        <v>41</v>
      </c>
      <c r="I285" s="431" t="s">
        <v>219</v>
      </c>
      <c r="J285" s="431" t="s">
        <v>298</v>
      </c>
      <c r="K285" s="431" t="s">
        <v>890</v>
      </c>
      <c r="L285" s="431" t="s">
        <v>218</v>
      </c>
      <c r="M285" s="433">
        <v>4458300</v>
      </c>
    </row>
    <row r="286" spans="1:13">
      <c r="A286" s="431" t="s">
        <v>7528</v>
      </c>
      <c r="B286" s="431" t="s">
        <v>2001</v>
      </c>
      <c r="C286" s="431" t="s">
        <v>920</v>
      </c>
      <c r="D286" s="432">
        <v>2003</v>
      </c>
      <c r="E286" s="431" t="s">
        <v>1190</v>
      </c>
      <c r="F286" s="431" t="s">
        <v>298</v>
      </c>
      <c r="G286" s="431" t="s">
        <v>298</v>
      </c>
      <c r="H286" s="431" t="s">
        <v>41</v>
      </c>
      <c r="I286" s="431" t="s">
        <v>44</v>
      </c>
      <c r="J286" s="431" t="s">
        <v>298</v>
      </c>
      <c r="K286" s="431" t="s">
        <v>890</v>
      </c>
      <c r="L286" s="431" t="s">
        <v>218</v>
      </c>
      <c r="M286" s="433">
        <v>4458300</v>
      </c>
    </row>
    <row r="287" spans="1:13">
      <c r="A287" s="615" t="s">
        <v>15030</v>
      </c>
      <c r="B287" s="615" t="s">
        <v>2001</v>
      </c>
      <c r="C287" s="431" t="s">
        <v>920</v>
      </c>
      <c r="D287" s="432">
        <v>2003</v>
      </c>
      <c r="E287" s="431" t="s">
        <v>1190</v>
      </c>
      <c r="F287" s="431" t="s">
        <v>298</v>
      </c>
      <c r="G287" s="431" t="s">
        <v>298</v>
      </c>
      <c r="H287" s="431" t="s">
        <v>41</v>
      </c>
      <c r="I287" s="615" t="s">
        <v>316</v>
      </c>
      <c r="J287" s="431" t="s">
        <v>298</v>
      </c>
      <c r="K287" s="615" t="s">
        <v>890</v>
      </c>
      <c r="L287" s="615" t="s">
        <v>218</v>
      </c>
      <c r="M287" s="634">
        <v>4458300</v>
      </c>
    </row>
    <row r="288" spans="1:13">
      <c r="A288" s="615" t="s">
        <v>15038</v>
      </c>
      <c r="B288" s="615" t="s">
        <v>2001</v>
      </c>
      <c r="C288" s="431" t="s">
        <v>920</v>
      </c>
      <c r="D288" s="432">
        <v>2003</v>
      </c>
      <c r="E288" s="431" t="s">
        <v>1190</v>
      </c>
      <c r="F288" s="431" t="s">
        <v>298</v>
      </c>
      <c r="G288" s="431" t="s">
        <v>298</v>
      </c>
      <c r="H288" s="431" t="s">
        <v>41</v>
      </c>
      <c r="I288" s="615" t="s">
        <v>318</v>
      </c>
      <c r="J288" s="431" t="s">
        <v>298</v>
      </c>
      <c r="K288" s="615" t="s">
        <v>890</v>
      </c>
      <c r="L288" s="615" t="s">
        <v>218</v>
      </c>
      <c r="M288" s="634">
        <v>4458300</v>
      </c>
    </row>
    <row r="289" spans="1:13">
      <c r="A289" s="615" t="s">
        <v>15046</v>
      </c>
      <c r="B289" s="615" t="s">
        <v>2001</v>
      </c>
      <c r="C289" s="431" t="s">
        <v>920</v>
      </c>
      <c r="D289" s="432">
        <v>2003</v>
      </c>
      <c r="E289" s="431" t="s">
        <v>1190</v>
      </c>
      <c r="F289" s="431" t="s">
        <v>298</v>
      </c>
      <c r="G289" s="431" t="s">
        <v>298</v>
      </c>
      <c r="H289" s="431" t="s">
        <v>41</v>
      </c>
      <c r="I289" s="615" t="s">
        <v>320</v>
      </c>
      <c r="J289" s="431" t="s">
        <v>298</v>
      </c>
      <c r="K289" s="615" t="s">
        <v>890</v>
      </c>
      <c r="L289" s="615" t="s">
        <v>218</v>
      </c>
      <c r="M289" s="634">
        <v>4458300</v>
      </c>
    </row>
    <row r="290" spans="1:13">
      <c r="A290" s="615" t="s">
        <v>15054</v>
      </c>
      <c r="B290" s="615" t="s">
        <v>2001</v>
      </c>
      <c r="C290" s="431" t="s">
        <v>920</v>
      </c>
      <c r="D290" s="432">
        <v>2003</v>
      </c>
      <c r="E290" s="431" t="s">
        <v>1190</v>
      </c>
      <c r="F290" s="431" t="s">
        <v>298</v>
      </c>
      <c r="G290" s="431" t="s">
        <v>298</v>
      </c>
      <c r="H290" s="431" t="s">
        <v>41</v>
      </c>
      <c r="I290" s="615" t="s">
        <v>322</v>
      </c>
      <c r="J290" s="431" t="s">
        <v>298</v>
      </c>
      <c r="K290" s="615" t="s">
        <v>890</v>
      </c>
      <c r="L290" s="615" t="s">
        <v>218</v>
      </c>
      <c r="M290" s="634">
        <v>4458300</v>
      </c>
    </row>
    <row r="291" spans="1:13">
      <c r="A291" s="431" t="s">
        <v>7632</v>
      </c>
      <c r="B291" s="431" t="s">
        <v>2005</v>
      </c>
      <c r="C291" s="431" t="s">
        <v>1236</v>
      </c>
      <c r="D291" s="432">
        <v>2004</v>
      </c>
      <c r="E291" s="431" t="s">
        <v>1188</v>
      </c>
      <c r="F291" s="431" t="s">
        <v>242</v>
      </c>
      <c r="G291" s="431" t="s">
        <v>242</v>
      </c>
      <c r="H291" s="431" t="s">
        <v>41</v>
      </c>
      <c r="I291" s="431" t="s">
        <v>425</v>
      </c>
      <c r="J291" s="431" t="s">
        <v>435</v>
      </c>
      <c r="K291" s="431" t="s">
        <v>890</v>
      </c>
      <c r="L291" s="431" t="s">
        <v>822</v>
      </c>
      <c r="M291" s="433">
        <v>263109</v>
      </c>
    </row>
    <row r="292" spans="1:13">
      <c r="A292" s="431" t="s">
        <v>7628</v>
      </c>
      <c r="B292" s="431" t="s">
        <v>2005</v>
      </c>
      <c r="C292" s="431" t="s">
        <v>1236</v>
      </c>
      <c r="D292" s="432">
        <v>2004</v>
      </c>
      <c r="E292" s="431" t="s">
        <v>1188</v>
      </c>
      <c r="F292" s="431" t="s">
        <v>242</v>
      </c>
      <c r="G292" s="431" t="s">
        <v>242</v>
      </c>
      <c r="H292" s="431" t="s">
        <v>41</v>
      </c>
      <c r="I292" s="431" t="s">
        <v>424</v>
      </c>
      <c r="J292" s="431" t="s">
        <v>434</v>
      </c>
      <c r="K292" s="431" t="s">
        <v>890</v>
      </c>
      <c r="L292" s="431" t="s">
        <v>822</v>
      </c>
      <c r="M292" s="433">
        <v>265650</v>
      </c>
    </row>
    <row r="293" spans="1:13">
      <c r="A293" s="431" t="s">
        <v>7624</v>
      </c>
      <c r="B293" s="431" t="s">
        <v>2005</v>
      </c>
      <c r="C293" s="431" t="s">
        <v>1236</v>
      </c>
      <c r="D293" s="432">
        <v>2004</v>
      </c>
      <c r="E293" s="431" t="s">
        <v>1188</v>
      </c>
      <c r="F293" s="431" t="s">
        <v>242</v>
      </c>
      <c r="G293" s="431" t="s">
        <v>242</v>
      </c>
      <c r="H293" s="431" t="s">
        <v>41</v>
      </c>
      <c r="I293" s="431" t="s">
        <v>423</v>
      </c>
      <c r="J293" s="431" t="s">
        <v>433</v>
      </c>
      <c r="K293" s="431" t="s">
        <v>890</v>
      </c>
      <c r="L293" s="431" t="s">
        <v>822</v>
      </c>
      <c r="M293" s="433">
        <v>270732</v>
      </c>
    </row>
    <row r="294" spans="1:13">
      <c r="A294" s="431" t="s">
        <v>7620</v>
      </c>
      <c r="B294" s="431" t="s">
        <v>2005</v>
      </c>
      <c r="C294" s="431" t="s">
        <v>1236</v>
      </c>
      <c r="D294" s="432">
        <v>2004</v>
      </c>
      <c r="E294" s="431" t="s">
        <v>1188</v>
      </c>
      <c r="F294" s="431" t="s">
        <v>242</v>
      </c>
      <c r="G294" s="431" t="s">
        <v>242</v>
      </c>
      <c r="H294" s="431" t="s">
        <v>41</v>
      </c>
      <c r="I294" s="431" t="s">
        <v>422</v>
      </c>
      <c r="J294" s="431" t="s">
        <v>432</v>
      </c>
      <c r="K294" s="431" t="s">
        <v>890</v>
      </c>
      <c r="L294" s="431" t="s">
        <v>822</v>
      </c>
      <c r="M294" s="433">
        <v>279510</v>
      </c>
    </row>
    <row r="295" spans="1:13">
      <c r="A295" s="431" t="s">
        <v>7616</v>
      </c>
      <c r="B295" s="431" t="s">
        <v>2005</v>
      </c>
      <c r="C295" s="431" t="s">
        <v>1236</v>
      </c>
      <c r="D295" s="432">
        <v>2004</v>
      </c>
      <c r="E295" s="431" t="s">
        <v>1188</v>
      </c>
      <c r="F295" s="431" t="s">
        <v>242</v>
      </c>
      <c r="G295" s="431" t="s">
        <v>242</v>
      </c>
      <c r="H295" s="431" t="s">
        <v>41</v>
      </c>
      <c r="I295" s="431" t="s">
        <v>421</v>
      </c>
      <c r="J295" s="431" t="s">
        <v>431</v>
      </c>
      <c r="K295" s="431" t="s">
        <v>890</v>
      </c>
      <c r="L295" s="431" t="s">
        <v>822</v>
      </c>
      <c r="M295" s="433">
        <v>334257</v>
      </c>
    </row>
    <row r="296" spans="1:13">
      <c r="A296" s="431" t="s">
        <v>7612</v>
      </c>
      <c r="B296" s="431" t="s">
        <v>2005</v>
      </c>
      <c r="C296" s="431" t="s">
        <v>1236</v>
      </c>
      <c r="D296" s="432">
        <v>2004</v>
      </c>
      <c r="E296" s="431" t="s">
        <v>1188</v>
      </c>
      <c r="F296" s="431" t="s">
        <v>242</v>
      </c>
      <c r="G296" s="431" t="s">
        <v>242</v>
      </c>
      <c r="H296" s="431" t="s">
        <v>41</v>
      </c>
      <c r="I296" s="431" t="s">
        <v>223</v>
      </c>
      <c r="J296" s="431" t="s">
        <v>181</v>
      </c>
      <c r="K296" s="431" t="s">
        <v>890</v>
      </c>
      <c r="L296" s="431" t="s">
        <v>822</v>
      </c>
      <c r="M296" s="433">
        <v>443520</v>
      </c>
    </row>
    <row r="297" spans="1:13">
      <c r="A297" s="431" t="s">
        <v>7631</v>
      </c>
      <c r="B297" s="431" t="s">
        <v>2004</v>
      </c>
      <c r="C297" s="431" t="s">
        <v>1236</v>
      </c>
      <c r="D297" s="432">
        <v>2004</v>
      </c>
      <c r="E297" s="431" t="s">
        <v>1188</v>
      </c>
      <c r="F297" s="431" t="s">
        <v>242</v>
      </c>
      <c r="G297" s="431" t="s">
        <v>242</v>
      </c>
      <c r="H297" s="431" t="s">
        <v>41</v>
      </c>
      <c r="I297" s="431" t="s">
        <v>425</v>
      </c>
      <c r="J297" s="431" t="s">
        <v>435</v>
      </c>
      <c r="K297" s="431" t="s">
        <v>890</v>
      </c>
      <c r="L297" s="431" t="s">
        <v>32</v>
      </c>
      <c r="M297" s="433">
        <v>2633400</v>
      </c>
    </row>
    <row r="298" spans="1:13">
      <c r="A298" s="431" t="s">
        <v>7627</v>
      </c>
      <c r="B298" s="431" t="s">
        <v>2004</v>
      </c>
      <c r="C298" s="431" t="s">
        <v>1236</v>
      </c>
      <c r="D298" s="432">
        <v>2004</v>
      </c>
      <c r="E298" s="431" t="s">
        <v>1188</v>
      </c>
      <c r="F298" s="431" t="s">
        <v>242</v>
      </c>
      <c r="G298" s="431" t="s">
        <v>242</v>
      </c>
      <c r="H298" s="431" t="s">
        <v>41</v>
      </c>
      <c r="I298" s="431" t="s">
        <v>424</v>
      </c>
      <c r="J298" s="431" t="s">
        <v>434</v>
      </c>
      <c r="K298" s="431" t="s">
        <v>890</v>
      </c>
      <c r="L298" s="431" t="s">
        <v>32</v>
      </c>
      <c r="M298" s="433">
        <v>2656500</v>
      </c>
    </row>
    <row r="299" spans="1:13">
      <c r="A299" s="431" t="s">
        <v>7623</v>
      </c>
      <c r="B299" s="431" t="s">
        <v>2004</v>
      </c>
      <c r="C299" s="431" t="s">
        <v>1236</v>
      </c>
      <c r="D299" s="432">
        <v>2004</v>
      </c>
      <c r="E299" s="431" t="s">
        <v>1188</v>
      </c>
      <c r="F299" s="431" t="s">
        <v>242</v>
      </c>
      <c r="G299" s="431" t="s">
        <v>242</v>
      </c>
      <c r="H299" s="431" t="s">
        <v>41</v>
      </c>
      <c r="I299" s="431" t="s">
        <v>423</v>
      </c>
      <c r="J299" s="431" t="s">
        <v>433</v>
      </c>
      <c r="K299" s="431" t="s">
        <v>890</v>
      </c>
      <c r="L299" s="431" t="s">
        <v>32</v>
      </c>
      <c r="M299" s="433">
        <v>2702700</v>
      </c>
    </row>
    <row r="300" spans="1:13">
      <c r="A300" s="431" t="s">
        <v>7619</v>
      </c>
      <c r="B300" s="431" t="s">
        <v>2004</v>
      </c>
      <c r="C300" s="431" t="s">
        <v>1236</v>
      </c>
      <c r="D300" s="432">
        <v>2004</v>
      </c>
      <c r="E300" s="431" t="s">
        <v>1188</v>
      </c>
      <c r="F300" s="431" t="s">
        <v>242</v>
      </c>
      <c r="G300" s="431" t="s">
        <v>242</v>
      </c>
      <c r="H300" s="431" t="s">
        <v>41</v>
      </c>
      <c r="I300" s="431" t="s">
        <v>422</v>
      </c>
      <c r="J300" s="431" t="s">
        <v>432</v>
      </c>
      <c r="K300" s="431" t="s">
        <v>890</v>
      </c>
      <c r="L300" s="431" t="s">
        <v>32</v>
      </c>
      <c r="M300" s="433">
        <v>2795100</v>
      </c>
    </row>
    <row r="301" spans="1:13">
      <c r="A301" s="431" t="s">
        <v>7615</v>
      </c>
      <c r="B301" s="431" t="s">
        <v>2004</v>
      </c>
      <c r="C301" s="431" t="s">
        <v>1236</v>
      </c>
      <c r="D301" s="432">
        <v>2004</v>
      </c>
      <c r="E301" s="431" t="s">
        <v>1188</v>
      </c>
      <c r="F301" s="431" t="s">
        <v>242</v>
      </c>
      <c r="G301" s="431" t="s">
        <v>242</v>
      </c>
      <c r="H301" s="431" t="s">
        <v>41</v>
      </c>
      <c r="I301" s="431" t="s">
        <v>421</v>
      </c>
      <c r="J301" s="431" t="s">
        <v>431</v>
      </c>
      <c r="K301" s="431" t="s">
        <v>890</v>
      </c>
      <c r="L301" s="431" t="s">
        <v>32</v>
      </c>
      <c r="M301" s="433">
        <v>3349500</v>
      </c>
    </row>
    <row r="302" spans="1:13">
      <c r="A302" s="431" t="s">
        <v>7630</v>
      </c>
      <c r="B302" s="431" t="s">
        <v>2003</v>
      </c>
      <c r="C302" s="431" t="s">
        <v>1236</v>
      </c>
      <c r="D302" s="432">
        <v>2004</v>
      </c>
      <c r="E302" s="431" t="s">
        <v>1188</v>
      </c>
      <c r="F302" s="431" t="s">
        <v>242</v>
      </c>
      <c r="G302" s="431" t="s">
        <v>242</v>
      </c>
      <c r="H302" s="431" t="s">
        <v>41</v>
      </c>
      <c r="I302" s="431" t="s">
        <v>425</v>
      </c>
      <c r="J302" s="431" t="s">
        <v>435</v>
      </c>
      <c r="K302" s="431" t="s">
        <v>890</v>
      </c>
      <c r="L302" s="431" t="s">
        <v>34</v>
      </c>
      <c r="M302" s="433">
        <v>4204200</v>
      </c>
    </row>
    <row r="303" spans="1:13">
      <c r="A303" s="431" t="s">
        <v>7626</v>
      </c>
      <c r="B303" s="431" t="s">
        <v>2003</v>
      </c>
      <c r="C303" s="431" t="s">
        <v>1236</v>
      </c>
      <c r="D303" s="432">
        <v>2004</v>
      </c>
      <c r="E303" s="431" t="s">
        <v>1188</v>
      </c>
      <c r="F303" s="431" t="s">
        <v>242</v>
      </c>
      <c r="G303" s="431" t="s">
        <v>242</v>
      </c>
      <c r="H303" s="431" t="s">
        <v>41</v>
      </c>
      <c r="I303" s="431" t="s">
        <v>424</v>
      </c>
      <c r="J303" s="431" t="s">
        <v>434</v>
      </c>
      <c r="K303" s="431" t="s">
        <v>890</v>
      </c>
      <c r="L303" s="431" t="s">
        <v>34</v>
      </c>
      <c r="M303" s="433">
        <v>4250400</v>
      </c>
    </row>
    <row r="304" spans="1:13">
      <c r="A304" s="431" t="s">
        <v>7622</v>
      </c>
      <c r="B304" s="431" t="s">
        <v>2003</v>
      </c>
      <c r="C304" s="431" t="s">
        <v>1236</v>
      </c>
      <c r="D304" s="432">
        <v>2004</v>
      </c>
      <c r="E304" s="431" t="s">
        <v>1188</v>
      </c>
      <c r="F304" s="431" t="s">
        <v>242</v>
      </c>
      <c r="G304" s="431" t="s">
        <v>242</v>
      </c>
      <c r="H304" s="431" t="s">
        <v>41</v>
      </c>
      <c r="I304" s="431" t="s">
        <v>423</v>
      </c>
      <c r="J304" s="431" t="s">
        <v>433</v>
      </c>
      <c r="K304" s="431" t="s">
        <v>890</v>
      </c>
      <c r="L304" s="431" t="s">
        <v>34</v>
      </c>
      <c r="M304" s="433">
        <v>4342800</v>
      </c>
    </row>
    <row r="305" spans="1:13">
      <c r="A305" s="431" t="s">
        <v>7611</v>
      </c>
      <c r="B305" s="431" t="s">
        <v>2004</v>
      </c>
      <c r="C305" s="431" t="s">
        <v>1236</v>
      </c>
      <c r="D305" s="432">
        <v>2004</v>
      </c>
      <c r="E305" s="431" t="s">
        <v>1188</v>
      </c>
      <c r="F305" s="431" t="s">
        <v>242</v>
      </c>
      <c r="G305" s="431" t="s">
        <v>242</v>
      </c>
      <c r="H305" s="431" t="s">
        <v>41</v>
      </c>
      <c r="I305" s="431" t="s">
        <v>223</v>
      </c>
      <c r="J305" s="431" t="s">
        <v>181</v>
      </c>
      <c r="K305" s="431" t="s">
        <v>890</v>
      </c>
      <c r="L305" s="431" t="s">
        <v>32</v>
      </c>
      <c r="M305" s="433">
        <v>4435200</v>
      </c>
    </row>
    <row r="306" spans="1:13">
      <c r="A306" s="431" t="s">
        <v>7618</v>
      </c>
      <c r="B306" s="431" t="s">
        <v>2003</v>
      </c>
      <c r="C306" s="431" t="s">
        <v>1236</v>
      </c>
      <c r="D306" s="432">
        <v>2004</v>
      </c>
      <c r="E306" s="431" t="s">
        <v>1188</v>
      </c>
      <c r="F306" s="431" t="s">
        <v>242</v>
      </c>
      <c r="G306" s="431" t="s">
        <v>242</v>
      </c>
      <c r="H306" s="431" t="s">
        <v>41</v>
      </c>
      <c r="I306" s="431" t="s">
        <v>422</v>
      </c>
      <c r="J306" s="431" t="s">
        <v>432</v>
      </c>
      <c r="K306" s="431" t="s">
        <v>890</v>
      </c>
      <c r="L306" s="431" t="s">
        <v>34</v>
      </c>
      <c r="M306" s="433">
        <v>4481400</v>
      </c>
    </row>
    <row r="307" spans="1:13">
      <c r="A307" s="431" t="s">
        <v>7614</v>
      </c>
      <c r="B307" s="431" t="s">
        <v>2003</v>
      </c>
      <c r="C307" s="431" t="s">
        <v>1236</v>
      </c>
      <c r="D307" s="432">
        <v>2004</v>
      </c>
      <c r="E307" s="431" t="s">
        <v>1188</v>
      </c>
      <c r="F307" s="431" t="s">
        <v>242</v>
      </c>
      <c r="G307" s="431" t="s">
        <v>242</v>
      </c>
      <c r="H307" s="431" t="s">
        <v>41</v>
      </c>
      <c r="I307" s="431" t="s">
        <v>421</v>
      </c>
      <c r="J307" s="431" t="s">
        <v>431</v>
      </c>
      <c r="K307" s="431" t="s">
        <v>890</v>
      </c>
      <c r="L307" s="431" t="s">
        <v>34</v>
      </c>
      <c r="M307" s="433">
        <v>5359200</v>
      </c>
    </row>
    <row r="308" spans="1:13">
      <c r="A308" s="431" t="s">
        <v>7633</v>
      </c>
      <c r="B308" s="431" t="s">
        <v>2006</v>
      </c>
      <c r="C308" s="431" t="s">
        <v>1236</v>
      </c>
      <c r="D308" s="432">
        <v>2004</v>
      </c>
      <c r="E308" s="431" t="s">
        <v>1188</v>
      </c>
      <c r="F308" s="431" t="s">
        <v>242</v>
      </c>
      <c r="G308" s="431" t="s">
        <v>242</v>
      </c>
      <c r="H308" s="431" t="s">
        <v>41</v>
      </c>
      <c r="I308" s="431" t="s">
        <v>425</v>
      </c>
      <c r="J308" s="431" t="s">
        <v>435</v>
      </c>
      <c r="K308" s="431" t="s">
        <v>890</v>
      </c>
      <c r="L308" s="431" t="s">
        <v>218</v>
      </c>
      <c r="M308" s="433">
        <v>5913600</v>
      </c>
    </row>
    <row r="309" spans="1:13">
      <c r="A309" s="431" t="s">
        <v>7629</v>
      </c>
      <c r="B309" s="431" t="s">
        <v>2006</v>
      </c>
      <c r="C309" s="431" t="s">
        <v>1236</v>
      </c>
      <c r="D309" s="432">
        <v>2004</v>
      </c>
      <c r="E309" s="431" t="s">
        <v>1188</v>
      </c>
      <c r="F309" s="431" t="s">
        <v>242</v>
      </c>
      <c r="G309" s="431" t="s">
        <v>242</v>
      </c>
      <c r="H309" s="431" t="s">
        <v>41</v>
      </c>
      <c r="I309" s="431" t="s">
        <v>424</v>
      </c>
      <c r="J309" s="431" t="s">
        <v>434</v>
      </c>
      <c r="K309" s="431" t="s">
        <v>890</v>
      </c>
      <c r="L309" s="431" t="s">
        <v>218</v>
      </c>
      <c r="M309" s="433">
        <v>5982900</v>
      </c>
    </row>
    <row r="310" spans="1:13">
      <c r="A310" s="431" t="s">
        <v>7625</v>
      </c>
      <c r="B310" s="431" t="s">
        <v>2006</v>
      </c>
      <c r="C310" s="431" t="s">
        <v>1236</v>
      </c>
      <c r="D310" s="432">
        <v>2004</v>
      </c>
      <c r="E310" s="431" t="s">
        <v>1188</v>
      </c>
      <c r="F310" s="431" t="s">
        <v>242</v>
      </c>
      <c r="G310" s="431" t="s">
        <v>242</v>
      </c>
      <c r="H310" s="431" t="s">
        <v>41</v>
      </c>
      <c r="I310" s="431" t="s">
        <v>423</v>
      </c>
      <c r="J310" s="431" t="s">
        <v>433</v>
      </c>
      <c r="K310" s="431" t="s">
        <v>890</v>
      </c>
      <c r="L310" s="431" t="s">
        <v>218</v>
      </c>
      <c r="M310" s="433">
        <v>6098400</v>
      </c>
    </row>
    <row r="311" spans="1:13">
      <c r="A311" s="431" t="s">
        <v>7621</v>
      </c>
      <c r="B311" s="431" t="s">
        <v>2006</v>
      </c>
      <c r="C311" s="431" t="s">
        <v>1236</v>
      </c>
      <c r="D311" s="432">
        <v>2004</v>
      </c>
      <c r="E311" s="431" t="s">
        <v>1188</v>
      </c>
      <c r="F311" s="431" t="s">
        <v>242</v>
      </c>
      <c r="G311" s="431" t="s">
        <v>242</v>
      </c>
      <c r="H311" s="431" t="s">
        <v>41</v>
      </c>
      <c r="I311" s="431" t="s">
        <v>422</v>
      </c>
      <c r="J311" s="431" t="s">
        <v>432</v>
      </c>
      <c r="K311" s="431" t="s">
        <v>890</v>
      </c>
      <c r="L311" s="431" t="s">
        <v>218</v>
      </c>
      <c r="M311" s="433">
        <v>6283200</v>
      </c>
    </row>
    <row r="312" spans="1:13">
      <c r="A312" s="431" t="s">
        <v>7610</v>
      </c>
      <c r="B312" s="431" t="s">
        <v>2003</v>
      </c>
      <c r="C312" s="431" t="s">
        <v>1236</v>
      </c>
      <c r="D312" s="432">
        <v>2004</v>
      </c>
      <c r="E312" s="431" t="s">
        <v>1188</v>
      </c>
      <c r="F312" s="431" t="s">
        <v>242</v>
      </c>
      <c r="G312" s="431" t="s">
        <v>242</v>
      </c>
      <c r="H312" s="431" t="s">
        <v>41</v>
      </c>
      <c r="I312" s="431" t="s">
        <v>223</v>
      </c>
      <c r="J312" s="431" t="s">
        <v>181</v>
      </c>
      <c r="K312" s="431" t="s">
        <v>890</v>
      </c>
      <c r="L312" s="431" t="s">
        <v>34</v>
      </c>
      <c r="M312" s="433">
        <v>7091700</v>
      </c>
    </row>
    <row r="313" spans="1:13">
      <c r="A313" s="431" t="s">
        <v>7617</v>
      </c>
      <c r="B313" s="431" t="s">
        <v>2006</v>
      </c>
      <c r="C313" s="431" t="s">
        <v>1236</v>
      </c>
      <c r="D313" s="432">
        <v>2004</v>
      </c>
      <c r="E313" s="431" t="s">
        <v>1188</v>
      </c>
      <c r="F313" s="431" t="s">
        <v>242</v>
      </c>
      <c r="G313" s="431" t="s">
        <v>242</v>
      </c>
      <c r="H313" s="431" t="s">
        <v>41</v>
      </c>
      <c r="I313" s="431" t="s">
        <v>421</v>
      </c>
      <c r="J313" s="431" t="s">
        <v>431</v>
      </c>
      <c r="K313" s="431" t="s">
        <v>890</v>
      </c>
      <c r="L313" s="431" t="s">
        <v>218</v>
      </c>
      <c r="M313" s="433">
        <v>7530600</v>
      </c>
    </row>
    <row r="314" spans="1:13">
      <c r="A314" s="431" t="s">
        <v>7613</v>
      </c>
      <c r="B314" s="431" t="s">
        <v>2006</v>
      </c>
      <c r="C314" s="431" t="s">
        <v>1236</v>
      </c>
      <c r="D314" s="432">
        <v>2004</v>
      </c>
      <c r="E314" s="431" t="s">
        <v>1188</v>
      </c>
      <c r="F314" s="431" t="s">
        <v>242</v>
      </c>
      <c r="G314" s="431" t="s">
        <v>242</v>
      </c>
      <c r="H314" s="431" t="s">
        <v>41</v>
      </c>
      <c r="I314" s="431" t="s">
        <v>223</v>
      </c>
      <c r="J314" s="431" t="s">
        <v>181</v>
      </c>
      <c r="K314" s="431" t="s">
        <v>890</v>
      </c>
      <c r="L314" s="431" t="s">
        <v>218</v>
      </c>
      <c r="M314" s="433">
        <v>9979200</v>
      </c>
    </row>
    <row r="315" spans="1:13">
      <c r="A315" s="431" t="s">
        <v>7743</v>
      </c>
      <c r="B315" s="431" t="s">
        <v>2012</v>
      </c>
      <c r="C315" s="431" t="s">
        <v>1260</v>
      </c>
      <c r="D315" s="432">
        <v>2005</v>
      </c>
      <c r="E315" s="431" t="s">
        <v>1261</v>
      </c>
      <c r="F315" s="431" t="s">
        <v>242</v>
      </c>
      <c r="G315" s="431" t="s">
        <v>242</v>
      </c>
      <c r="H315" s="431" t="s">
        <v>41</v>
      </c>
      <c r="I315" s="431" t="s">
        <v>425</v>
      </c>
      <c r="J315" s="431" t="s">
        <v>435</v>
      </c>
      <c r="K315" s="431" t="s">
        <v>821</v>
      </c>
      <c r="L315" s="431" t="s">
        <v>822</v>
      </c>
      <c r="M315" s="433">
        <v>112266</v>
      </c>
    </row>
    <row r="316" spans="1:13">
      <c r="A316" s="431" t="s">
        <v>7735</v>
      </c>
      <c r="B316" s="431" t="s">
        <v>2012</v>
      </c>
      <c r="C316" s="431" t="s">
        <v>1260</v>
      </c>
      <c r="D316" s="432">
        <v>2005</v>
      </c>
      <c r="E316" s="431" t="s">
        <v>1261</v>
      </c>
      <c r="F316" s="431" t="s">
        <v>242</v>
      </c>
      <c r="G316" s="431" t="s">
        <v>242</v>
      </c>
      <c r="H316" s="431" t="s">
        <v>41</v>
      </c>
      <c r="I316" s="431" t="s">
        <v>424</v>
      </c>
      <c r="J316" s="431" t="s">
        <v>434</v>
      </c>
      <c r="K316" s="431" t="s">
        <v>821</v>
      </c>
      <c r="L316" s="431" t="s">
        <v>822</v>
      </c>
      <c r="M316" s="433">
        <v>118965</v>
      </c>
    </row>
    <row r="317" spans="1:13">
      <c r="A317" s="431" t="s">
        <v>7742</v>
      </c>
      <c r="B317" s="431" t="s">
        <v>2011</v>
      </c>
      <c r="C317" s="431" t="s">
        <v>1260</v>
      </c>
      <c r="D317" s="432">
        <v>2005</v>
      </c>
      <c r="E317" s="431" t="s">
        <v>1261</v>
      </c>
      <c r="F317" s="431" t="s">
        <v>242</v>
      </c>
      <c r="G317" s="431" t="s">
        <v>242</v>
      </c>
      <c r="H317" s="431" t="s">
        <v>41</v>
      </c>
      <c r="I317" s="431" t="s">
        <v>425</v>
      </c>
      <c r="J317" s="431" t="s">
        <v>435</v>
      </c>
      <c r="K317" s="431" t="s">
        <v>890</v>
      </c>
      <c r="L317" s="431" t="s">
        <v>822</v>
      </c>
      <c r="M317" s="433">
        <v>122199</v>
      </c>
    </row>
    <row r="318" spans="1:13">
      <c r="A318" s="431" t="s">
        <v>7734</v>
      </c>
      <c r="B318" s="431" t="s">
        <v>2011</v>
      </c>
      <c r="C318" s="431" t="s">
        <v>1260</v>
      </c>
      <c r="D318" s="432">
        <v>2005</v>
      </c>
      <c r="E318" s="431" t="s">
        <v>1261</v>
      </c>
      <c r="F318" s="431" t="s">
        <v>242</v>
      </c>
      <c r="G318" s="431" t="s">
        <v>242</v>
      </c>
      <c r="H318" s="431" t="s">
        <v>41</v>
      </c>
      <c r="I318" s="431" t="s">
        <v>424</v>
      </c>
      <c r="J318" s="431" t="s">
        <v>434</v>
      </c>
      <c r="K318" s="431" t="s">
        <v>890</v>
      </c>
      <c r="L318" s="431" t="s">
        <v>822</v>
      </c>
      <c r="M318" s="433">
        <v>132132</v>
      </c>
    </row>
    <row r="319" spans="1:13">
      <c r="A319" s="431" t="s">
        <v>7727</v>
      </c>
      <c r="B319" s="431" t="s">
        <v>2012</v>
      </c>
      <c r="C319" s="431" t="s">
        <v>1260</v>
      </c>
      <c r="D319" s="432">
        <v>2005</v>
      </c>
      <c r="E319" s="431" t="s">
        <v>1261</v>
      </c>
      <c r="F319" s="431" t="s">
        <v>242</v>
      </c>
      <c r="G319" s="431" t="s">
        <v>242</v>
      </c>
      <c r="H319" s="431" t="s">
        <v>41</v>
      </c>
      <c r="I319" s="431" t="s">
        <v>423</v>
      </c>
      <c r="J319" s="431" t="s">
        <v>433</v>
      </c>
      <c r="K319" s="431" t="s">
        <v>821</v>
      </c>
      <c r="L319" s="431" t="s">
        <v>822</v>
      </c>
      <c r="M319" s="433">
        <v>135366</v>
      </c>
    </row>
    <row r="320" spans="1:13">
      <c r="A320" s="431" t="s">
        <v>7719</v>
      </c>
      <c r="B320" s="431" t="s">
        <v>2012</v>
      </c>
      <c r="C320" s="431" t="s">
        <v>1260</v>
      </c>
      <c r="D320" s="432">
        <v>2005</v>
      </c>
      <c r="E320" s="431" t="s">
        <v>1261</v>
      </c>
      <c r="F320" s="431" t="s">
        <v>242</v>
      </c>
      <c r="G320" s="431" t="s">
        <v>242</v>
      </c>
      <c r="H320" s="431" t="s">
        <v>41</v>
      </c>
      <c r="I320" s="431" t="s">
        <v>422</v>
      </c>
      <c r="J320" s="431" t="s">
        <v>432</v>
      </c>
      <c r="K320" s="431" t="s">
        <v>821</v>
      </c>
      <c r="L320" s="431" t="s">
        <v>822</v>
      </c>
      <c r="M320" s="433">
        <v>148764</v>
      </c>
    </row>
    <row r="321" spans="1:13">
      <c r="A321" s="431" t="s">
        <v>7726</v>
      </c>
      <c r="B321" s="431" t="s">
        <v>2011</v>
      </c>
      <c r="C321" s="431" t="s">
        <v>1260</v>
      </c>
      <c r="D321" s="432">
        <v>2005</v>
      </c>
      <c r="E321" s="431" t="s">
        <v>1261</v>
      </c>
      <c r="F321" s="431" t="s">
        <v>242</v>
      </c>
      <c r="G321" s="431" t="s">
        <v>242</v>
      </c>
      <c r="H321" s="431" t="s">
        <v>41</v>
      </c>
      <c r="I321" s="431" t="s">
        <v>423</v>
      </c>
      <c r="J321" s="431" t="s">
        <v>433</v>
      </c>
      <c r="K321" s="431" t="s">
        <v>890</v>
      </c>
      <c r="L321" s="431" t="s">
        <v>822</v>
      </c>
      <c r="M321" s="433">
        <v>148764</v>
      </c>
    </row>
    <row r="322" spans="1:13">
      <c r="A322" s="431" t="s">
        <v>7718</v>
      </c>
      <c r="B322" s="431" t="s">
        <v>2011</v>
      </c>
      <c r="C322" s="431" t="s">
        <v>1260</v>
      </c>
      <c r="D322" s="432">
        <v>2005</v>
      </c>
      <c r="E322" s="431" t="s">
        <v>1261</v>
      </c>
      <c r="F322" s="431" t="s">
        <v>242</v>
      </c>
      <c r="G322" s="431" t="s">
        <v>242</v>
      </c>
      <c r="H322" s="431" t="s">
        <v>41</v>
      </c>
      <c r="I322" s="431" t="s">
        <v>422</v>
      </c>
      <c r="J322" s="431" t="s">
        <v>432</v>
      </c>
      <c r="K322" s="431" t="s">
        <v>890</v>
      </c>
      <c r="L322" s="431" t="s">
        <v>822</v>
      </c>
      <c r="M322" s="433">
        <v>165165</v>
      </c>
    </row>
    <row r="323" spans="1:13">
      <c r="A323" s="431" t="s">
        <v>7711</v>
      </c>
      <c r="B323" s="431" t="s">
        <v>2012</v>
      </c>
      <c r="C323" s="431" t="s">
        <v>1260</v>
      </c>
      <c r="D323" s="432">
        <v>2005</v>
      </c>
      <c r="E323" s="431" t="s">
        <v>1261</v>
      </c>
      <c r="F323" s="431" t="s">
        <v>242</v>
      </c>
      <c r="G323" s="431" t="s">
        <v>242</v>
      </c>
      <c r="H323" s="431" t="s">
        <v>41</v>
      </c>
      <c r="I323" s="431" t="s">
        <v>421</v>
      </c>
      <c r="J323" s="431" t="s">
        <v>431</v>
      </c>
      <c r="K323" s="431" t="s">
        <v>821</v>
      </c>
      <c r="L323" s="431" t="s">
        <v>822</v>
      </c>
      <c r="M323" s="433">
        <v>168399</v>
      </c>
    </row>
    <row r="324" spans="1:13">
      <c r="A324" s="431" t="s">
        <v>7703</v>
      </c>
      <c r="B324" s="431" t="s">
        <v>2012</v>
      </c>
      <c r="C324" s="431" t="s">
        <v>1260</v>
      </c>
      <c r="D324" s="432">
        <v>2005</v>
      </c>
      <c r="E324" s="431" t="s">
        <v>1261</v>
      </c>
      <c r="F324" s="431" t="s">
        <v>242</v>
      </c>
      <c r="G324" s="431" t="s">
        <v>242</v>
      </c>
      <c r="H324" s="431" t="s">
        <v>41</v>
      </c>
      <c r="I324" s="431" t="s">
        <v>223</v>
      </c>
      <c r="J324" s="431" t="s">
        <v>181</v>
      </c>
      <c r="K324" s="431" t="s">
        <v>821</v>
      </c>
      <c r="L324" s="431" t="s">
        <v>822</v>
      </c>
      <c r="M324" s="433">
        <v>185031</v>
      </c>
    </row>
    <row r="325" spans="1:13">
      <c r="A325" s="431" t="s">
        <v>7710</v>
      </c>
      <c r="B325" s="431" t="s">
        <v>2011</v>
      </c>
      <c r="C325" s="431" t="s">
        <v>1260</v>
      </c>
      <c r="D325" s="432">
        <v>2005</v>
      </c>
      <c r="E325" s="431" t="s">
        <v>1261</v>
      </c>
      <c r="F325" s="431" t="s">
        <v>242</v>
      </c>
      <c r="G325" s="431" t="s">
        <v>242</v>
      </c>
      <c r="H325" s="431" t="s">
        <v>41</v>
      </c>
      <c r="I325" s="431" t="s">
        <v>421</v>
      </c>
      <c r="J325" s="431" t="s">
        <v>431</v>
      </c>
      <c r="K325" s="431" t="s">
        <v>890</v>
      </c>
      <c r="L325" s="431" t="s">
        <v>822</v>
      </c>
      <c r="M325" s="433">
        <v>185031</v>
      </c>
    </row>
    <row r="326" spans="1:13">
      <c r="A326" s="431" t="s">
        <v>7687</v>
      </c>
      <c r="B326" s="431" t="s">
        <v>2012</v>
      </c>
      <c r="C326" s="431" t="s">
        <v>1260</v>
      </c>
      <c r="D326" s="432">
        <v>2005</v>
      </c>
      <c r="E326" s="431" t="s">
        <v>1261</v>
      </c>
      <c r="F326" s="431" t="s">
        <v>242</v>
      </c>
      <c r="G326" s="431" t="s">
        <v>242</v>
      </c>
      <c r="H326" s="431" t="s">
        <v>41</v>
      </c>
      <c r="I326" s="431" t="s">
        <v>48</v>
      </c>
      <c r="J326" s="431" t="s">
        <v>177</v>
      </c>
      <c r="K326" s="431" t="s">
        <v>821</v>
      </c>
      <c r="L326" s="431" t="s">
        <v>822</v>
      </c>
      <c r="M326" s="433">
        <v>204897</v>
      </c>
    </row>
    <row r="327" spans="1:13">
      <c r="A327" s="431" t="s">
        <v>7695</v>
      </c>
      <c r="B327" s="431" t="s">
        <v>2012</v>
      </c>
      <c r="C327" s="431" t="s">
        <v>1260</v>
      </c>
      <c r="D327" s="432">
        <v>2005</v>
      </c>
      <c r="E327" s="431" t="s">
        <v>1261</v>
      </c>
      <c r="F327" s="431" t="s">
        <v>242</v>
      </c>
      <c r="G327" s="431" t="s">
        <v>242</v>
      </c>
      <c r="H327" s="431" t="s">
        <v>41</v>
      </c>
      <c r="I327" s="431" t="s">
        <v>50</v>
      </c>
      <c r="J327" s="431" t="s">
        <v>179</v>
      </c>
      <c r="K327" s="431" t="s">
        <v>821</v>
      </c>
      <c r="L327" s="431" t="s">
        <v>822</v>
      </c>
      <c r="M327" s="433">
        <v>204897</v>
      </c>
    </row>
    <row r="328" spans="1:13">
      <c r="A328" s="431" t="s">
        <v>7702</v>
      </c>
      <c r="B328" s="431" t="s">
        <v>2011</v>
      </c>
      <c r="C328" s="431" t="s">
        <v>1260</v>
      </c>
      <c r="D328" s="432">
        <v>2005</v>
      </c>
      <c r="E328" s="431" t="s">
        <v>1261</v>
      </c>
      <c r="F328" s="431" t="s">
        <v>242</v>
      </c>
      <c r="G328" s="431" t="s">
        <v>242</v>
      </c>
      <c r="H328" s="431" t="s">
        <v>41</v>
      </c>
      <c r="I328" s="431" t="s">
        <v>223</v>
      </c>
      <c r="J328" s="431" t="s">
        <v>181</v>
      </c>
      <c r="K328" s="431" t="s">
        <v>890</v>
      </c>
      <c r="L328" s="431" t="s">
        <v>822</v>
      </c>
      <c r="M328" s="433">
        <v>204897</v>
      </c>
    </row>
    <row r="329" spans="1:13">
      <c r="A329" s="431" t="s">
        <v>7686</v>
      </c>
      <c r="B329" s="431" t="s">
        <v>2011</v>
      </c>
      <c r="C329" s="431" t="s">
        <v>1260</v>
      </c>
      <c r="D329" s="432">
        <v>2005</v>
      </c>
      <c r="E329" s="431" t="s">
        <v>1261</v>
      </c>
      <c r="F329" s="431" t="s">
        <v>242</v>
      </c>
      <c r="G329" s="431" t="s">
        <v>242</v>
      </c>
      <c r="H329" s="431" t="s">
        <v>41</v>
      </c>
      <c r="I329" s="431" t="s">
        <v>48</v>
      </c>
      <c r="J329" s="431" t="s">
        <v>177</v>
      </c>
      <c r="K329" s="431" t="s">
        <v>890</v>
      </c>
      <c r="L329" s="431" t="s">
        <v>822</v>
      </c>
      <c r="M329" s="433">
        <v>224532</v>
      </c>
    </row>
    <row r="330" spans="1:13">
      <c r="A330" s="431" t="s">
        <v>7694</v>
      </c>
      <c r="B330" s="431" t="s">
        <v>2011</v>
      </c>
      <c r="C330" s="431" t="s">
        <v>1260</v>
      </c>
      <c r="D330" s="432">
        <v>2005</v>
      </c>
      <c r="E330" s="431" t="s">
        <v>1261</v>
      </c>
      <c r="F330" s="431" t="s">
        <v>242</v>
      </c>
      <c r="G330" s="431" t="s">
        <v>242</v>
      </c>
      <c r="H330" s="431" t="s">
        <v>41</v>
      </c>
      <c r="I330" s="431" t="s">
        <v>50</v>
      </c>
      <c r="J330" s="431" t="s">
        <v>179</v>
      </c>
      <c r="K330" s="431" t="s">
        <v>890</v>
      </c>
      <c r="L330" s="431" t="s">
        <v>822</v>
      </c>
      <c r="M330" s="433">
        <v>224532</v>
      </c>
    </row>
    <row r="331" spans="1:13">
      <c r="A331" s="431" t="s">
        <v>7679</v>
      </c>
      <c r="B331" s="431" t="s">
        <v>2012</v>
      </c>
      <c r="C331" s="431" t="s">
        <v>1260</v>
      </c>
      <c r="D331" s="432">
        <v>2005</v>
      </c>
      <c r="E331" s="431" t="s">
        <v>1261</v>
      </c>
      <c r="F331" s="431" t="s">
        <v>242</v>
      </c>
      <c r="G331" s="431" t="s">
        <v>242</v>
      </c>
      <c r="H331" s="431" t="s">
        <v>41</v>
      </c>
      <c r="I331" s="431" t="s">
        <v>221</v>
      </c>
      <c r="J331" s="431" t="s">
        <v>175</v>
      </c>
      <c r="K331" s="431" t="s">
        <v>821</v>
      </c>
      <c r="L331" s="431" t="s">
        <v>822</v>
      </c>
      <c r="M331" s="433">
        <v>227997</v>
      </c>
    </row>
    <row r="332" spans="1:13">
      <c r="A332" s="431" t="s">
        <v>7678</v>
      </c>
      <c r="B332" s="431" t="s">
        <v>2011</v>
      </c>
      <c r="C332" s="431" t="s">
        <v>1260</v>
      </c>
      <c r="D332" s="432">
        <v>2005</v>
      </c>
      <c r="E332" s="431" t="s">
        <v>1261</v>
      </c>
      <c r="F332" s="431" t="s">
        <v>242</v>
      </c>
      <c r="G332" s="431" t="s">
        <v>242</v>
      </c>
      <c r="H332" s="431" t="s">
        <v>41</v>
      </c>
      <c r="I332" s="431" t="s">
        <v>221</v>
      </c>
      <c r="J332" s="431" t="s">
        <v>175</v>
      </c>
      <c r="K332" s="431" t="s">
        <v>890</v>
      </c>
      <c r="L332" s="431" t="s">
        <v>822</v>
      </c>
      <c r="M332" s="433">
        <v>251097</v>
      </c>
    </row>
    <row r="333" spans="1:13">
      <c r="A333" s="431" t="s">
        <v>7671</v>
      </c>
      <c r="B333" s="431" t="s">
        <v>2012</v>
      </c>
      <c r="C333" s="431" t="s">
        <v>1260</v>
      </c>
      <c r="D333" s="432">
        <v>2005</v>
      </c>
      <c r="E333" s="431" t="s">
        <v>1261</v>
      </c>
      <c r="F333" s="431" t="s">
        <v>242</v>
      </c>
      <c r="G333" s="431" t="s">
        <v>242</v>
      </c>
      <c r="H333" s="431" t="s">
        <v>41</v>
      </c>
      <c r="I333" s="431" t="s">
        <v>46</v>
      </c>
      <c r="J333" s="431" t="s">
        <v>173</v>
      </c>
      <c r="K333" s="431" t="s">
        <v>821</v>
      </c>
      <c r="L333" s="431" t="s">
        <v>822</v>
      </c>
      <c r="M333" s="433">
        <v>257565</v>
      </c>
    </row>
    <row r="334" spans="1:13">
      <c r="A334" s="431" t="s">
        <v>7639</v>
      </c>
      <c r="B334" s="431" t="s">
        <v>2012</v>
      </c>
      <c r="C334" s="431" t="s">
        <v>1260</v>
      </c>
      <c r="D334" s="432">
        <v>2005</v>
      </c>
      <c r="E334" s="431" t="s">
        <v>1261</v>
      </c>
      <c r="F334" s="431" t="s">
        <v>242</v>
      </c>
      <c r="G334" s="431" t="s">
        <v>242</v>
      </c>
      <c r="H334" s="431" t="s">
        <v>41</v>
      </c>
      <c r="I334" s="431" t="s">
        <v>324</v>
      </c>
      <c r="J334" s="431" t="s">
        <v>786</v>
      </c>
      <c r="K334" s="431" t="s">
        <v>821</v>
      </c>
      <c r="L334" s="431" t="s">
        <v>822</v>
      </c>
      <c r="M334" s="433">
        <v>284130</v>
      </c>
    </row>
    <row r="335" spans="1:13">
      <c r="A335" s="431" t="s">
        <v>7647</v>
      </c>
      <c r="B335" s="431" t="s">
        <v>2012</v>
      </c>
      <c r="C335" s="431" t="s">
        <v>1260</v>
      </c>
      <c r="D335" s="432">
        <v>2005</v>
      </c>
      <c r="E335" s="431" t="s">
        <v>1261</v>
      </c>
      <c r="F335" s="431" t="s">
        <v>242</v>
      </c>
      <c r="G335" s="431" t="s">
        <v>242</v>
      </c>
      <c r="H335" s="431" t="s">
        <v>41</v>
      </c>
      <c r="I335" s="431" t="s">
        <v>42</v>
      </c>
      <c r="J335" s="431" t="s">
        <v>60</v>
      </c>
      <c r="K335" s="431" t="s">
        <v>821</v>
      </c>
      <c r="L335" s="431" t="s">
        <v>822</v>
      </c>
      <c r="M335" s="433">
        <v>284130</v>
      </c>
    </row>
    <row r="336" spans="1:13">
      <c r="A336" s="431" t="s">
        <v>7655</v>
      </c>
      <c r="B336" s="431" t="s">
        <v>2012</v>
      </c>
      <c r="C336" s="431" t="s">
        <v>1260</v>
      </c>
      <c r="D336" s="432">
        <v>2005</v>
      </c>
      <c r="E336" s="431" t="s">
        <v>1261</v>
      </c>
      <c r="F336" s="431" t="s">
        <v>242</v>
      </c>
      <c r="G336" s="431" t="s">
        <v>242</v>
      </c>
      <c r="H336" s="431" t="s">
        <v>41</v>
      </c>
      <c r="I336" s="431" t="s">
        <v>219</v>
      </c>
      <c r="J336" s="431" t="s">
        <v>62</v>
      </c>
      <c r="K336" s="431" t="s">
        <v>821</v>
      </c>
      <c r="L336" s="431" t="s">
        <v>822</v>
      </c>
      <c r="M336" s="433">
        <v>284130</v>
      </c>
    </row>
    <row r="337" spans="1:13">
      <c r="A337" s="431" t="s">
        <v>7663</v>
      </c>
      <c r="B337" s="431" t="s">
        <v>2012</v>
      </c>
      <c r="C337" s="431" t="s">
        <v>1260</v>
      </c>
      <c r="D337" s="432">
        <v>2005</v>
      </c>
      <c r="E337" s="431" t="s">
        <v>1261</v>
      </c>
      <c r="F337" s="431" t="s">
        <v>242</v>
      </c>
      <c r="G337" s="431" t="s">
        <v>242</v>
      </c>
      <c r="H337" s="431" t="s">
        <v>41</v>
      </c>
      <c r="I337" s="431" t="s">
        <v>44</v>
      </c>
      <c r="J337" s="431" t="s">
        <v>171</v>
      </c>
      <c r="K337" s="431" t="s">
        <v>821</v>
      </c>
      <c r="L337" s="431" t="s">
        <v>822</v>
      </c>
      <c r="M337" s="433">
        <v>284130</v>
      </c>
    </row>
    <row r="338" spans="1:13">
      <c r="A338" s="431" t="s">
        <v>7670</v>
      </c>
      <c r="B338" s="431" t="s">
        <v>2011</v>
      </c>
      <c r="C338" s="431" t="s">
        <v>1260</v>
      </c>
      <c r="D338" s="432">
        <v>2005</v>
      </c>
      <c r="E338" s="431" t="s">
        <v>1261</v>
      </c>
      <c r="F338" s="431" t="s">
        <v>242</v>
      </c>
      <c r="G338" s="431" t="s">
        <v>242</v>
      </c>
      <c r="H338" s="431" t="s">
        <v>41</v>
      </c>
      <c r="I338" s="431" t="s">
        <v>46</v>
      </c>
      <c r="J338" s="431" t="s">
        <v>173</v>
      </c>
      <c r="K338" s="431" t="s">
        <v>890</v>
      </c>
      <c r="L338" s="431" t="s">
        <v>822</v>
      </c>
      <c r="M338" s="433">
        <v>284130</v>
      </c>
    </row>
    <row r="339" spans="1:13">
      <c r="A339" s="431" t="s">
        <v>7638</v>
      </c>
      <c r="B339" s="431" t="s">
        <v>2011</v>
      </c>
      <c r="C339" s="431" t="s">
        <v>1260</v>
      </c>
      <c r="D339" s="432">
        <v>2005</v>
      </c>
      <c r="E339" s="431" t="s">
        <v>1261</v>
      </c>
      <c r="F339" s="431" t="s">
        <v>242</v>
      </c>
      <c r="G339" s="431" t="s">
        <v>242</v>
      </c>
      <c r="H339" s="431" t="s">
        <v>41</v>
      </c>
      <c r="I339" s="431" t="s">
        <v>324</v>
      </c>
      <c r="J339" s="431" t="s">
        <v>786</v>
      </c>
      <c r="K339" s="431" t="s">
        <v>890</v>
      </c>
      <c r="L339" s="431" t="s">
        <v>822</v>
      </c>
      <c r="M339" s="433">
        <v>313929</v>
      </c>
    </row>
    <row r="340" spans="1:13">
      <c r="A340" s="431" t="s">
        <v>7646</v>
      </c>
      <c r="B340" s="431" t="s">
        <v>2011</v>
      </c>
      <c r="C340" s="431" t="s">
        <v>1260</v>
      </c>
      <c r="D340" s="432">
        <v>2005</v>
      </c>
      <c r="E340" s="431" t="s">
        <v>1261</v>
      </c>
      <c r="F340" s="431" t="s">
        <v>242</v>
      </c>
      <c r="G340" s="431" t="s">
        <v>242</v>
      </c>
      <c r="H340" s="431" t="s">
        <v>41</v>
      </c>
      <c r="I340" s="431" t="s">
        <v>42</v>
      </c>
      <c r="J340" s="431" t="s">
        <v>60</v>
      </c>
      <c r="K340" s="431" t="s">
        <v>890</v>
      </c>
      <c r="L340" s="431" t="s">
        <v>822</v>
      </c>
      <c r="M340" s="433">
        <v>313929</v>
      </c>
    </row>
    <row r="341" spans="1:13">
      <c r="A341" s="431" t="s">
        <v>7654</v>
      </c>
      <c r="B341" s="431" t="s">
        <v>2011</v>
      </c>
      <c r="C341" s="431" t="s">
        <v>1260</v>
      </c>
      <c r="D341" s="432">
        <v>2005</v>
      </c>
      <c r="E341" s="431" t="s">
        <v>1261</v>
      </c>
      <c r="F341" s="431" t="s">
        <v>242</v>
      </c>
      <c r="G341" s="431" t="s">
        <v>242</v>
      </c>
      <c r="H341" s="431" t="s">
        <v>41</v>
      </c>
      <c r="I341" s="431" t="s">
        <v>219</v>
      </c>
      <c r="J341" s="431" t="s">
        <v>62</v>
      </c>
      <c r="K341" s="431" t="s">
        <v>890</v>
      </c>
      <c r="L341" s="431" t="s">
        <v>822</v>
      </c>
      <c r="M341" s="433">
        <v>313929</v>
      </c>
    </row>
    <row r="342" spans="1:13">
      <c r="A342" s="431" t="s">
        <v>7662</v>
      </c>
      <c r="B342" s="431" t="s">
        <v>2011</v>
      </c>
      <c r="C342" s="431" t="s">
        <v>1260</v>
      </c>
      <c r="D342" s="432">
        <v>2005</v>
      </c>
      <c r="E342" s="431" t="s">
        <v>1261</v>
      </c>
      <c r="F342" s="431" t="s">
        <v>242</v>
      </c>
      <c r="G342" s="431" t="s">
        <v>242</v>
      </c>
      <c r="H342" s="431" t="s">
        <v>41</v>
      </c>
      <c r="I342" s="431" t="s">
        <v>44</v>
      </c>
      <c r="J342" s="431" t="s">
        <v>171</v>
      </c>
      <c r="K342" s="431" t="s">
        <v>890</v>
      </c>
      <c r="L342" s="431" t="s">
        <v>822</v>
      </c>
      <c r="M342" s="433">
        <v>313929</v>
      </c>
    </row>
    <row r="343" spans="1:13">
      <c r="A343" s="431" t="s">
        <v>7741</v>
      </c>
      <c r="B343" s="431" t="s">
        <v>2010</v>
      </c>
      <c r="C343" s="431" t="s">
        <v>1260</v>
      </c>
      <c r="D343" s="432">
        <v>2005</v>
      </c>
      <c r="E343" s="431" t="s">
        <v>1261</v>
      </c>
      <c r="F343" s="431" t="s">
        <v>242</v>
      </c>
      <c r="G343" s="431" t="s">
        <v>242</v>
      </c>
      <c r="H343" s="431" t="s">
        <v>41</v>
      </c>
      <c r="I343" s="431" t="s">
        <v>425</v>
      </c>
      <c r="J343" s="431" t="s">
        <v>435</v>
      </c>
      <c r="K343" s="431" t="s">
        <v>821</v>
      </c>
      <c r="L343" s="431" t="s">
        <v>32</v>
      </c>
      <c r="M343" s="433">
        <v>1122660</v>
      </c>
    </row>
    <row r="344" spans="1:13">
      <c r="A344" s="431" t="s">
        <v>7733</v>
      </c>
      <c r="B344" s="431" t="s">
        <v>2010</v>
      </c>
      <c r="C344" s="431" t="s">
        <v>1260</v>
      </c>
      <c r="D344" s="432">
        <v>2005</v>
      </c>
      <c r="E344" s="431" t="s">
        <v>1261</v>
      </c>
      <c r="F344" s="431" t="s">
        <v>242</v>
      </c>
      <c r="G344" s="431" t="s">
        <v>242</v>
      </c>
      <c r="H344" s="431" t="s">
        <v>41</v>
      </c>
      <c r="I344" s="431" t="s">
        <v>424</v>
      </c>
      <c r="J344" s="431" t="s">
        <v>434</v>
      </c>
      <c r="K344" s="431" t="s">
        <v>821</v>
      </c>
      <c r="L344" s="431" t="s">
        <v>32</v>
      </c>
      <c r="M344" s="433">
        <v>1189650</v>
      </c>
    </row>
    <row r="345" spans="1:13">
      <c r="A345" s="431" t="s">
        <v>7740</v>
      </c>
      <c r="B345" s="431" t="s">
        <v>2009</v>
      </c>
      <c r="C345" s="431" t="s">
        <v>1260</v>
      </c>
      <c r="D345" s="432">
        <v>2005</v>
      </c>
      <c r="E345" s="431" t="s">
        <v>1261</v>
      </c>
      <c r="F345" s="431" t="s">
        <v>242</v>
      </c>
      <c r="G345" s="431" t="s">
        <v>242</v>
      </c>
      <c r="H345" s="431" t="s">
        <v>41</v>
      </c>
      <c r="I345" s="431" t="s">
        <v>425</v>
      </c>
      <c r="J345" s="431" t="s">
        <v>435</v>
      </c>
      <c r="K345" s="431" t="s">
        <v>890</v>
      </c>
      <c r="L345" s="431" t="s">
        <v>32</v>
      </c>
      <c r="M345" s="433">
        <v>1233540</v>
      </c>
    </row>
    <row r="346" spans="1:13">
      <c r="A346" s="431" t="s">
        <v>7732</v>
      </c>
      <c r="B346" s="431" t="s">
        <v>2009</v>
      </c>
      <c r="C346" s="431" t="s">
        <v>1260</v>
      </c>
      <c r="D346" s="432">
        <v>2005</v>
      </c>
      <c r="E346" s="431" t="s">
        <v>1261</v>
      </c>
      <c r="F346" s="431" t="s">
        <v>242</v>
      </c>
      <c r="G346" s="431" t="s">
        <v>242</v>
      </c>
      <c r="H346" s="431" t="s">
        <v>41</v>
      </c>
      <c r="I346" s="431" t="s">
        <v>424</v>
      </c>
      <c r="J346" s="431" t="s">
        <v>434</v>
      </c>
      <c r="K346" s="431" t="s">
        <v>890</v>
      </c>
      <c r="L346" s="431" t="s">
        <v>32</v>
      </c>
      <c r="M346" s="433">
        <v>1309770</v>
      </c>
    </row>
    <row r="347" spans="1:13">
      <c r="A347" s="431" t="s">
        <v>7725</v>
      </c>
      <c r="B347" s="431" t="s">
        <v>2010</v>
      </c>
      <c r="C347" s="431" t="s">
        <v>1260</v>
      </c>
      <c r="D347" s="432">
        <v>2005</v>
      </c>
      <c r="E347" s="431" t="s">
        <v>1261</v>
      </c>
      <c r="F347" s="431" t="s">
        <v>242</v>
      </c>
      <c r="G347" s="431" t="s">
        <v>242</v>
      </c>
      <c r="H347" s="431" t="s">
        <v>41</v>
      </c>
      <c r="I347" s="431" t="s">
        <v>423</v>
      </c>
      <c r="J347" s="431" t="s">
        <v>433</v>
      </c>
      <c r="K347" s="431" t="s">
        <v>821</v>
      </c>
      <c r="L347" s="431" t="s">
        <v>32</v>
      </c>
      <c r="M347" s="433">
        <v>1353660</v>
      </c>
    </row>
    <row r="348" spans="1:13">
      <c r="A348" s="431" t="s">
        <v>7717</v>
      </c>
      <c r="B348" s="431" t="s">
        <v>2010</v>
      </c>
      <c r="C348" s="431" t="s">
        <v>1260</v>
      </c>
      <c r="D348" s="432">
        <v>2005</v>
      </c>
      <c r="E348" s="431" t="s">
        <v>1261</v>
      </c>
      <c r="F348" s="431" t="s">
        <v>242</v>
      </c>
      <c r="G348" s="431" t="s">
        <v>242</v>
      </c>
      <c r="H348" s="431" t="s">
        <v>41</v>
      </c>
      <c r="I348" s="431" t="s">
        <v>422</v>
      </c>
      <c r="J348" s="431" t="s">
        <v>432</v>
      </c>
      <c r="K348" s="431" t="s">
        <v>821</v>
      </c>
      <c r="L348" s="431" t="s">
        <v>32</v>
      </c>
      <c r="M348" s="433">
        <v>1487640</v>
      </c>
    </row>
    <row r="349" spans="1:13">
      <c r="A349" s="431" t="s">
        <v>7724</v>
      </c>
      <c r="B349" s="431" t="s">
        <v>2009</v>
      </c>
      <c r="C349" s="431" t="s">
        <v>1260</v>
      </c>
      <c r="D349" s="432">
        <v>2005</v>
      </c>
      <c r="E349" s="431" t="s">
        <v>1261</v>
      </c>
      <c r="F349" s="431" t="s">
        <v>242</v>
      </c>
      <c r="G349" s="431" t="s">
        <v>242</v>
      </c>
      <c r="H349" s="431" t="s">
        <v>41</v>
      </c>
      <c r="I349" s="431" t="s">
        <v>423</v>
      </c>
      <c r="J349" s="431" t="s">
        <v>433</v>
      </c>
      <c r="K349" s="431" t="s">
        <v>890</v>
      </c>
      <c r="L349" s="431" t="s">
        <v>32</v>
      </c>
      <c r="M349" s="433">
        <v>1489950</v>
      </c>
    </row>
    <row r="350" spans="1:13">
      <c r="A350" s="431" t="s">
        <v>7716</v>
      </c>
      <c r="B350" s="431" t="s">
        <v>2009</v>
      </c>
      <c r="C350" s="431" t="s">
        <v>1260</v>
      </c>
      <c r="D350" s="432">
        <v>2005</v>
      </c>
      <c r="E350" s="431" t="s">
        <v>1261</v>
      </c>
      <c r="F350" s="431" t="s">
        <v>242</v>
      </c>
      <c r="G350" s="431" t="s">
        <v>242</v>
      </c>
      <c r="H350" s="431" t="s">
        <v>41</v>
      </c>
      <c r="I350" s="431" t="s">
        <v>422</v>
      </c>
      <c r="J350" s="431" t="s">
        <v>432</v>
      </c>
      <c r="K350" s="431" t="s">
        <v>890</v>
      </c>
      <c r="L350" s="431" t="s">
        <v>32</v>
      </c>
      <c r="M350" s="433">
        <v>1637790</v>
      </c>
    </row>
    <row r="351" spans="1:13">
      <c r="A351" s="431" t="s">
        <v>7709</v>
      </c>
      <c r="B351" s="431" t="s">
        <v>2010</v>
      </c>
      <c r="C351" s="431" t="s">
        <v>1260</v>
      </c>
      <c r="D351" s="432">
        <v>2005</v>
      </c>
      <c r="E351" s="431" t="s">
        <v>1261</v>
      </c>
      <c r="F351" s="431" t="s">
        <v>242</v>
      </c>
      <c r="G351" s="431" t="s">
        <v>242</v>
      </c>
      <c r="H351" s="431" t="s">
        <v>41</v>
      </c>
      <c r="I351" s="431" t="s">
        <v>421</v>
      </c>
      <c r="J351" s="431" t="s">
        <v>431</v>
      </c>
      <c r="K351" s="431" t="s">
        <v>821</v>
      </c>
      <c r="L351" s="431" t="s">
        <v>32</v>
      </c>
      <c r="M351" s="433">
        <v>1683990</v>
      </c>
    </row>
    <row r="352" spans="1:13">
      <c r="A352" s="431" t="s">
        <v>7739</v>
      </c>
      <c r="B352" s="431" t="s">
        <v>2008</v>
      </c>
      <c r="C352" s="431" t="s">
        <v>1260</v>
      </c>
      <c r="D352" s="432">
        <v>2005</v>
      </c>
      <c r="E352" s="431" t="s">
        <v>1261</v>
      </c>
      <c r="F352" s="431" t="s">
        <v>242</v>
      </c>
      <c r="G352" s="431" t="s">
        <v>242</v>
      </c>
      <c r="H352" s="431" t="s">
        <v>41</v>
      </c>
      <c r="I352" s="431" t="s">
        <v>425</v>
      </c>
      <c r="J352" s="431" t="s">
        <v>435</v>
      </c>
      <c r="K352" s="431" t="s">
        <v>821</v>
      </c>
      <c r="L352" s="431" t="s">
        <v>34</v>
      </c>
      <c r="M352" s="433">
        <v>1683990</v>
      </c>
    </row>
    <row r="353" spans="1:13">
      <c r="A353" s="431" t="s">
        <v>7731</v>
      </c>
      <c r="B353" s="431" t="s">
        <v>2008</v>
      </c>
      <c r="C353" s="431" t="s">
        <v>1260</v>
      </c>
      <c r="D353" s="432">
        <v>2005</v>
      </c>
      <c r="E353" s="431" t="s">
        <v>1261</v>
      </c>
      <c r="F353" s="431" t="s">
        <v>242</v>
      </c>
      <c r="G353" s="431" t="s">
        <v>242</v>
      </c>
      <c r="H353" s="431" t="s">
        <v>41</v>
      </c>
      <c r="I353" s="431" t="s">
        <v>424</v>
      </c>
      <c r="J353" s="431" t="s">
        <v>434</v>
      </c>
      <c r="K353" s="431" t="s">
        <v>821</v>
      </c>
      <c r="L353" s="431" t="s">
        <v>34</v>
      </c>
      <c r="M353" s="433">
        <v>1778700</v>
      </c>
    </row>
    <row r="354" spans="1:13">
      <c r="A354" s="431" t="s">
        <v>7701</v>
      </c>
      <c r="B354" s="431" t="s">
        <v>2010</v>
      </c>
      <c r="C354" s="431" t="s">
        <v>1260</v>
      </c>
      <c r="D354" s="432">
        <v>2005</v>
      </c>
      <c r="E354" s="431" t="s">
        <v>1261</v>
      </c>
      <c r="F354" s="431" t="s">
        <v>242</v>
      </c>
      <c r="G354" s="431" t="s">
        <v>242</v>
      </c>
      <c r="H354" s="431" t="s">
        <v>41</v>
      </c>
      <c r="I354" s="431" t="s">
        <v>223</v>
      </c>
      <c r="J354" s="431" t="s">
        <v>181</v>
      </c>
      <c r="K354" s="431" t="s">
        <v>821</v>
      </c>
      <c r="L354" s="431" t="s">
        <v>32</v>
      </c>
      <c r="M354" s="433">
        <v>1848000</v>
      </c>
    </row>
    <row r="355" spans="1:13">
      <c r="A355" s="431" t="s">
        <v>7708</v>
      </c>
      <c r="B355" s="431" t="s">
        <v>2009</v>
      </c>
      <c r="C355" s="431" t="s">
        <v>1260</v>
      </c>
      <c r="D355" s="432">
        <v>2005</v>
      </c>
      <c r="E355" s="431" t="s">
        <v>1261</v>
      </c>
      <c r="F355" s="431" t="s">
        <v>242</v>
      </c>
      <c r="G355" s="431" t="s">
        <v>242</v>
      </c>
      <c r="H355" s="431" t="s">
        <v>41</v>
      </c>
      <c r="I355" s="431" t="s">
        <v>421</v>
      </c>
      <c r="J355" s="431" t="s">
        <v>431</v>
      </c>
      <c r="K355" s="431" t="s">
        <v>890</v>
      </c>
      <c r="L355" s="431" t="s">
        <v>32</v>
      </c>
      <c r="M355" s="433">
        <v>1848000</v>
      </c>
    </row>
    <row r="356" spans="1:13">
      <c r="A356" s="431" t="s">
        <v>7738</v>
      </c>
      <c r="B356" s="431" t="s">
        <v>2007</v>
      </c>
      <c r="C356" s="431" t="s">
        <v>1260</v>
      </c>
      <c r="D356" s="432">
        <v>2005</v>
      </c>
      <c r="E356" s="431" t="s">
        <v>1261</v>
      </c>
      <c r="F356" s="431" t="s">
        <v>242</v>
      </c>
      <c r="G356" s="431" t="s">
        <v>242</v>
      </c>
      <c r="H356" s="431" t="s">
        <v>41</v>
      </c>
      <c r="I356" s="431" t="s">
        <v>425</v>
      </c>
      <c r="J356" s="431" t="s">
        <v>435</v>
      </c>
      <c r="K356" s="431" t="s">
        <v>890</v>
      </c>
      <c r="L356" s="431" t="s">
        <v>34</v>
      </c>
      <c r="M356" s="433">
        <v>1848000</v>
      </c>
    </row>
    <row r="357" spans="1:13">
      <c r="A357" s="431" t="s">
        <v>7730</v>
      </c>
      <c r="B357" s="431" t="s">
        <v>2007</v>
      </c>
      <c r="C357" s="431" t="s">
        <v>1260</v>
      </c>
      <c r="D357" s="432">
        <v>2005</v>
      </c>
      <c r="E357" s="431" t="s">
        <v>1261</v>
      </c>
      <c r="F357" s="431" t="s">
        <v>242</v>
      </c>
      <c r="G357" s="431" t="s">
        <v>242</v>
      </c>
      <c r="H357" s="431" t="s">
        <v>41</v>
      </c>
      <c r="I357" s="431" t="s">
        <v>424</v>
      </c>
      <c r="J357" s="431" t="s">
        <v>434</v>
      </c>
      <c r="K357" s="431" t="s">
        <v>890</v>
      </c>
      <c r="L357" s="431" t="s">
        <v>34</v>
      </c>
      <c r="M357" s="433">
        <v>1963500</v>
      </c>
    </row>
    <row r="358" spans="1:13">
      <c r="A358" s="431" t="s">
        <v>7700</v>
      </c>
      <c r="B358" s="431" t="s">
        <v>2009</v>
      </c>
      <c r="C358" s="431" t="s">
        <v>1260</v>
      </c>
      <c r="D358" s="432">
        <v>2005</v>
      </c>
      <c r="E358" s="431" t="s">
        <v>1261</v>
      </c>
      <c r="F358" s="431" t="s">
        <v>242</v>
      </c>
      <c r="G358" s="431" t="s">
        <v>242</v>
      </c>
      <c r="H358" s="431" t="s">
        <v>41</v>
      </c>
      <c r="I358" s="431" t="s">
        <v>223</v>
      </c>
      <c r="J358" s="431" t="s">
        <v>181</v>
      </c>
      <c r="K358" s="431" t="s">
        <v>890</v>
      </c>
      <c r="L358" s="431" t="s">
        <v>32</v>
      </c>
      <c r="M358" s="433">
        <v>2032800</v>
      </c>
    </row>
    <row r="359" spans="1:13">
      <c r="A359" s="431" t="s">
        <v>7723</v>
      </c>
      <c r="B359" s="431" t="s">
        <v>2008</v>
      </c>
      <c r="C359" s="431" t="s">
        <v>1260</v>
      </c>
      <c r="D359" s="432">
        <v>2005</v>
      </c>
      <c r="E359" s="431" t="s">
        <v>1261</v>
      </c>
      <c r="F359" s="431" t="s">
        <v>242</v>
      </c>
      <c r="G359" s="431" t="s">
        <v>242</v>
      </c>
      <c r="H359" s="431" t="s">
        <v>41</v>
      </c>
      <c r="I359" s="431" t="s">
        <v>423</v>
      </c>
      <c r="J359" s="431" t="s">
        <v>433</v>
      </c>
      <c r="K359" s="431" t="s">
        <v>821</v>
      </c>
      <c r="L359" s="431" t="s">
        <v>34</v>
      </c>
      <c r="M359" s="433">
        <v>2032800</v>
      </c>
    </row>
    <row r="360" spans="1:13">
      <c r="A360" s="431" t="s">
        <v>7685</v>
      </c>
      <c r="B360" s="431" t="s">
        <v>2010</v>
      </c>
      <c r="C360" s="431" t="s">
        <v>1260</v>
      </c>
      <c r="D360" s="432">
        <v>2005</v>
      </c>
      <c r="E360" s="431" t="s">
        <v>1261</v>
      </c>
      <c r="F360" s="431" t="s">
        <v>242</v>
      </c>
      <c r="G360" s="431" t="s">
        <v>242</v>
      </c>
      <c r="H360" s="431" t="s">
        <v>41</v>
      </c>
      <c r="I360" s="431" t="s">
        <v>48</v>
      </c>
      <c r="J360" s="431" t="s">
        <v>177</v>
      </c>
      <c r="K360" s="431" t="s">
        <v>821</v>
      </c>
      <c r="L360" s="431" t="s">
        <v>32</v>
      </c>
      <c r="M360" s="433">
        <v>2055900</v>
      </c>
    </row>
    <row r="361" spans="1:13">
      <c r="A361" s="431" t="s">
        <v>7693</v>
      </c>
      <c r="B361" s="431" t="s">
        <v>2010</v>
      </c>
      <c r="C361" s="431" t="s">
        <v>1260</v>
      </c>
      <c r="D361" s="432">
        <v>2005</v>
      </c>
      <c r="E361" s="431" t="s">
        <v>1261</v>
      </c>
      <c r="F361" s="431" t="s">
        <v>242</v>
      </c>
      <c r="G361" s="431" t="s">
        <v>242</v>
      </c>
      <c r="H361" s="431" t="s">
        <v>41</v>
      </c>
      <c r="I361" s="431" t="s">
        <v>50</v>
      </c>
      <c r="J361" s="431" t="s">
        <v>179</v>
      </c>
      <c r="K361" s="431" t="s">
        <v>821</v>
      </c>
      <c r="L361" s="431" t="s">
        <v>32</v>
      </c>
      <c r="M361" s="433">
        <v>2055900</v>
      </c>
    </row>
    <row r="362" spans="1:13">
      <c r="A362" s="431" t="s">
        <v>7745</v>
      </c>
      <c r="B362" s="431" t="s">
        <v>2014</v>
      </c>
      <c r="C362" s="431" t="s">
        <v>1260</v>
      </c>
      <c r="D362" s="432">
        <v>2005</v>
      </c>
      <c r="E362" s="431" t="s">
        <v>1261</v>
      </c>
      <c r="F362" s="431" t="s">
        <v>242</v>
      </c>
      <c r="G362" s="431" t="s">
        <v>242</v>
      </c>
      <c r="H362" s="431" t="s">
        <v>41</v>
      </c>
      <c r="I362" s="431" t="s">
        <v>425</v>
      </c>
      <c r="J362" s="431" t="s">
        <v>435</v>
      </c>
      <c r="K362" s="431" t="s">
        <v>821</v>
      </c>
      <c r="L362" s="431" t="s">
        <v>218</v>
      </c>
      <c r="M362" s="433">
        <v>2079000</v>
      </c>
    </row>
    <row r="363" spans="1:13">
      <c r="A363" s="431" t="s">
        <v>7737</v>
      </c>
      <c r="B363" s="431" t="s">
        <v>2014</v>
      </c>
      <c r="C363" s="431" t="s">
        <v>1260</v>
      </c>
      <c r="D363" s="432">
        <v>2005</v>
      </c>
      <c r="E363" s="431" t="s">
        <v>1261</v>
      </c>
      <c r="F363" s="431" t="s">
        <v>242</v>
      </c>
      <c r="G363" s="431" t="s">
        <v>242</v>
      </c>
      <c r="H363" s="431" t="s">
        <v>41</v>
      </c>
      <c r="I363" s="431" t="s">
        <v>424</v>
      </c>
      <c r="J363" s="431" t="s">
        <v>434</v>
      </c>
      <c r="K363" s="431" t="s">
        <v>821</v>
      </c>
      <c r="L363" s="431" t="s">
        <v>218</v>
      </c>
      <c r="M363" s="433">
        <v>2194500</v>
      </c>
    </row>
    <row r="364" spans="1:13">
      <c r="A364" s="431" t="s">
        <v>7715</v>
      </c>
      <c r="B364" s="431" t="s">
        <v>2008</v>
      </c>
      <c r="C364" s="431" t="s">
        <v>1260</v>
      </c>
      <c r="D364" s="432">
        <v>2005</v>
      </c>
      <c r="E364" s="431" t="s">
        <v>1261</v>
      </c>
      <c r="F364" s="431" t="s">
        <v>242</v>
      </c>
      <c r="G364" s="431" t="s">
        <v>242</v>
      </c>
      <c r="H364" s="431" t="s">
        <v>41</v>
      </c>
      <c r="I364" s="431" t="s">
        <v>422</v>
      </c>
      <c r="J364" s="431" t="s">
        <v>432</v>
      </c>
      <c r="K364" s="431" t="s">
        <v>821</v>
      </c>
      <c r="L364" s="431" t="s">
        <v>34</v>
      </c>
      <c r="M364" s="433">
        <v>2240700</v>
      </c>
    </row>
    <row r="365" spans="1:13">
      <c r="A365" s="431" t="s">
        <v>7722</v>
      </c>
      <c r="B365" s="431" t="s">
        <v>2007</v>
      </c>
      <c r="C365" s="431" t="s">
        <v>1260</v>
      </c>
      <c r="D365" s="432">
        <v>2005</v>
      </c>
      <c r="E365" s="431" t="s">
        <v>1261</v>
      </c>
      <c r="F365" s="431" t="s">
        <v>242</v>
      </c>
      <c r="G365" s="431" t="s">
        <v>242</v>
      </c>
      <c r="H365" s="431" t="s">
        <v>41</v>
      </c>
      <c r="I365" s="431" t="s">
        <v>423</v>
      </c>
      <c r="J365" s="431" t="s">
        <v>433</v>
      </c>
      <c r="K365" s="431" t="s">
        <v>890</v>
      </c>
      <c r="L365" s="431" t="s">
        <v>34</v>
      </c>
      <c r="M365" s="433">
        <v>2240700</v>
      </c>
    </row>
    <row r="366" spans="1:13">
      <c r="A366" s="431" t="s">
        <v>7684</v>
      </c>
      <c r="B366" s="431" t="s">
        <v>2009</v>
      </c>
      <c r="C366" s="431" t="s">
        <v>1260</v>
      </c>
      <c r="D366" s="432">
        <v>2005</v>
      </c>
      <c r="E366" s="431" t="s">
        <v>1261</v>
      </c>
      <c r="F366" s="431" t="s">
        <v>242</v>
      </c>
      <c r="G366" s="431" t="s">
        <v>242</v>
      </c>
      <c r="H366" s="431" t="s">
        <v>41</v>
      </c>
      <c r="I366" s="431" t="s">
        <v>48</v>
      </c>
      <c r="J366" s="431" t="s">
        <v>177</v>
      </c>
      <c r="K366" s="431" t="s">
        <v>890</v>
      </c>
      <c r="L366" s="431" t="s">
        <v>32</v>
      </c>
      <c r="M366" s="433">
        <v>2263800</v>
      </c>
    </row>
    <row r="367" spans="1:13">
      <c r="A367" s="431" t="s">
        <v>7692</v>
      </c>
      <c r="B367" s="431" t="s">
        <v>2009</v>
      </c>
      <c r="C367" s="431" t="s">
        <v>1260</v>
      </c>
      <c r="D367" s="432">
        <v>2005</v>
      </c>
      <c r="E367" s="431" t="s">
        <v>1261</v>
      </c>
      <c r="F367" s="431" t="s">
        <v>242</v>
      </c>
      <c r="G367" s="431" t="s">
        <v>242</v>
      </c>
      <c r="H367" s="431" t="s">
        <v>41</v>
      </c>
      <c r="I367" s="431" t="s">
        <v>50</v>
      </c>
      <c r="J367" s="431" t="s">
        <v>179</v>
      </c>
      <c r="K367" s="431" t="s">
        <v>890</v>
      </c>
      <c r="L367" s="431" t="s">
        <v>32</v>
      </c>
      <c r="M367" s="433">
        <v>2263800</v>
      </c>
    </row>
    <row r="368" spans="1:13">
      <c r="A368" s="431" t="s">
        <v>7677</v>
      </c>
      <c r="B368" s="431" t="s">
        <v>2010</v>
      </c>
      <c r="C368" s="431" t="s">
        <v>1260</v>
      </c>
      <c r="D368" s="432">
        <v>2005</v>
      </c>
      <c r="E368" s="431" t="s">
        <v>1261</v>
      </c>
      <c r="F368" s="431" t="s">
        <v>242</v>
      </c>
      <c r="G368" s="431" t="s">
        <v>242</v>
      </c>
      <c r="H368" s="431" t="s">
        <v>41</v>
      </c>
      <c r="I368" s="431" t="s">
        <v>221</v>
      </c>
      <c r="J368" s="431" t="s">
        <v>175</v>
      </c>
      <c r="K368" s="431" t="s">
        <v>821</v>
      </c>
      <c r="L368" s="431" t="s">
        <v>32</v>
      </c>
      <c r="M368" s="433">
        <v>2286900</v>
      </c>
    </row>
    <row r="369" spans="1:13">
      <c r="A369" s="431" t="s">
        <v>7744</v>
      </c>
      <c r="B369" s="431" t="s">
        <v>2013</v>
      </c>
      <c r="C369" s="431" t="s">
        <v>1260</v>
      </c>
      <c r="D369" s="432">
        <v>2005</v>
      </c>
      <c r="E369" s="431" t="s">
        <v>1261</v>
      </c>
      <c r="F369" s="431" t="s">
        <v>242</v>
      </c>
      <c r="G369" s="431" t="s">
        <v>242</v>
      </c>
      <c r="H369" s="431" t="s">
        <v>41</v>
      </c>
      <c r="I369" s="431" t="s">
        <v>425</v>
      </c>
      <c r="J369" s="431" t="s">
        <v>435</v>
      </c>
      <c r="K369" s="431" t="s">
        <v>890</v>
      </c>
      <c r="L369" s="431" t="s">
        <v>218</v>
      </c>
      <c r="M369" s="433">
        <v>2286900</v>
      </c>
    </row>
    <row r="370" spans="1:13">
      <c r="A370" s="431" t="s">
        <v>7736</v>
      </c>
      <c r="B370" s="431" t="s">
        <v>2013</v>
      </c>
      <c r="C370" s="431" t="s">
        <v>1260</v>
      </c>
      <c r="D370" s="432">
        <v>2005</v>
      </c>
      <c r="E370" s="431" t="s">
        <v>1261</v>
      </c>
      <c r="F370" s="431" t="s">
        <v>242</v>
      </c>
      <c r="G370" s="431" t="s">
        <v>242</v>
      </c>
      <c r="H370" s="431" t="s">
        <v>41</v>
      </c>
      <c r="I370" s="431" t="s">
        <v>424</v>
      </c>
      <c r="J370" s="431" t="s">
        <v>434</v>
      </c>
      <c r="K370" s="431" t="s">
        <v>890</v>
      </c>
      <c r="L370" s="431" t="s">
        <v>218</v>
      </c>
      <c r="M370" s="433">
        <v>2425500</v>
      </c>
    </row>
    <row r="371" spans="1:13">
      <c r="A371" s="431" t="s">
        <v>7714</v>
      </c>
      <c r="B371" s="431" t="s">
        <v>2007</v>
      </c>
      <c r="C371" s="431" t="s">
        <v>1260</v>
      </c>
      <c r="D371" s="432">
        <v>2005</v>
      </c>
      <c r="E371" s="431" t="s">
        <v>1261</v>
      </c>
      <c r="F371" s="431" t="s">
        <v>242</v>
      </c>
      <c r="G371" s="431" t="s">
        <v>242</v>
      </c>
      <c r="H371" s="431" t="s">
        <v>41</v>
      </c>
      <c r="I371" s="431" t="s">
        <v>422</v>
      </c>
      <c r="J371" s="431" t="s">
        <v>432</v>
      </c>
      <c r="K371" s="431" t="s">
        <v>890</v>
      </c>
      <c r="L371" s="431" t="s">
        <v>34</v>
      </c>
      <c r="M371" s="433">
        <v>2448600</v>
      </c>
    </row>
    <row r="372" spans="1:13">
      <c r="A372" s="431" t="s">
        <v>7676</v>
      </c>
      <c r="B372" s="431" t="s">
        <v>2009</v>
      </c>
      <c r="C372" s="431" t="s">
        <v>1260</v>
      </c>
      <c r="D372" s="432">
        <v>2005</v>
      </c>
      <c r="E372" s="431" t="s">
        <v>1261</v>
      </c>
      <c r="F372" s="431" t="s">
        <v>242</v>
      </c>
      <c r="G372" s="431" t="s">
        <v>242</v>
      </c>
      <c r="H372" s="431" t="s">
        <v>41</v>
      </c>
      <c r="I372" s="431" t="s">
        <v>221</v>
      </c>
      <c r="J372" s="431" t="s">
        <v>175</v>
      </c>
      <c r="K372" s="431" t="s">
        <v>890</v>
      </c>
      <c r="L372" s="431" t="s">
        <v>32</v>
      </c>
      <c r="M372" s="433">
        <v>2517900</v>
      </c>
    </row>
    <row r="373" spans="1:13">
      <c r="A373" s="431" t="s">
        <v>7707</v>
      </c>
      <c r="B373" s="431" t="s">
        <v>2008</v>
      </c>
      <c r="C373" s="431" t="s">
        <v>1260</v>
      </c>
      <c r="D373" s="432">
        <v>2005</v>
      </c>
      <c r="E373" s="431" t="s">
        <v>1261</v>
      </c>
      <c r="F373" s="431" t="s">
        <v>242</v>
      </c>
      <c r="G373" s="431" t="s">
        <v>242</v>
      </c>
      <c r="H373" s="431" t="s">
        <v>41</v>
      </c>
      <c r="I373" s="431" t="s">
        <v>421</v>
      </c>
      <c r="J373" s="431" t="s">
        <v>431</v>
      </c>
      <c r="K373" s="431" t="s">
        <v>821</v>
      </c>
      <c r="L373" s="431" t="s">
        <v>34</v>
      </c>
      <c r="M373" s="433">
        <v>2517900</v>
      </c>
    </row>
    <row r="374" spans="1:13">
      <c r="A374" s="431" t="s">
        <v>7729</v>
      </c>
      <c r="B374" s="431" t="s">
        <v>2014</v>
      </c>
      <c r="C374" s="431" t="s">
        <v>1260</v>
      </c>
      <c r="D374" s="432">
        <v>2005</v>
      </c>
      <c r="E374" s="431" t="s">
        <v>1261</v>
      </c>
      <c r="F374" s="431" t="s">
        <v>242</v>
      </c>
      <c r="G374" s="431" t="s">
        <v>242</v>
      </c>
      <c r="H374" s="431" t="s">
        <v>41</v>
      </c>
      <c r="I374" s="431" t="s">
        <v>423</v>
      </c>
      <c r="J374" s="431" t="s">
        <v>433</v>
      </c>
      <c r="K374" s="431" t="s">
        <v>821</v>
      </c>
      <c r="L374" s="431" t="s">
        <v>218</v>
      </c>
      <c r="M374" s="433">
        <v>2517900</v>
      </c>
    </row>
    <row r="375" spans="1:13">
      <c r="A375" s="431" t="s">
        <v>7669</v>
      </c>
      <c r="B375" s="431" t="s">
        <v>2010</v>
      </c>
      <c r="C375" s="431" t="s">
        <v>1260</v>
      </c>
      <c r="D375" s="432">
        <v>2005</v>
      </c>
      <c r="E375" s="431" t="s">
        <v>1261</v>
      </c>
      <c r="F375" s="431" t="s">
        <v>242</v>
      </c>
      <c r="G375" s="431" t="s">
        <v>242</v>
      </c>
      <c r="H375" s="431" t="s">
        <v>41</v>
      </c>
      <c r="I375" s="431" t="s">
        <v>46</v>
      </c>
      <c r="J375" s="431" t="s">
        <v>173</v>
      </c>
      <c r="K375" s="431" t="s">
        <v>821</v>
      </c>
      <c r="L375" s="431" t="s">
        <v>32</v>
      </c>
      <c r="M375" s="433">
        <v>2587200</v>
      </c>
    </row>
    <row r="376" spans="1:13">
      <c r="A376" s="431" t="s">
        <v>7721</v>
      </c>
      <c r="B376" s="431" t="s">
        <v>2014</v>
      </c>
      <c r="C376" s="431" t="s">
        <v>1260</v>
      </c>
      <c r="D376" s="432">
        <v>2005</v>
      </c>
      <c r="E376" s="431" t="s">
        <v>1261</v>
      </c>
      <c r="F376" s="431" t="s">
        <v>242</v>
      </c>
      <c r="G376" s="431" t="s">
        <v>242</v>
      </c>
      <c r="H376" s="431" t="s">
        <v>41</v>
      </c>
      <c r="I376" s="431" t="s">
        <v>422</v>
      </c>
      <c r="J376" s="431" t="s">
        <v>432</v>
      </c>
      <c r="K376" s="431" t="s">
        <v>821</v>
      </c>
      <c r="L376" s="431" t="s">
        <v>218</v>
      </c>
      <c r="M376" s="433">
        <v>2748900</v>
      </c>
    </row>
    <row r="377" spans="1:13">
      <c r="A377" s="431" t="s">
        <v>7728</v>
      </c>
      <c r="B377" s="431" t="s">
        <v>2013</v>
      </c>
      <c r="C377" s="431" t="s">
        <v>1260</v>
      </c>
      <c r="D377" s="432">
        <v>2005</v>
      </c>
      <c r="E377" s="431" t="s">
        <v>1261</v>
      </c>
      <c r="F377" s="431" t="s">
        <v>242</v>
      </c>
      <c r="G377" s="431" t="s">
        <v>242</v>
      </c>
      <c r="H377" s="431" t="s">
        <v>41</v>
      </c>
      <c r="I377" s="431" t="s">
        <v>423</v>
      </c>
      <c r="J377" s="431" t="s">
        <v>433</v>
      </c>
      <c r="K377" s="431" t="s">
        <v>890</v>
      </c>
      <c r="L377" s="431" t="s">
        <v>218</v>
      </c>
      <c r="M377" s="433">
        <v>2748900</v>
      </c>
    </row>
    <row r="378" spans="1:13">
      <c r="A378" s="431" t="s">
        <v>7699</v>
      </c>
      <c r="B378" s="431" t="s">
        <v>2008</v>
      </c>
      <c r="C378" s="431" t="s">
        <v>1260</v>
      </c>
      <c r="D378" s="432">
        <v>2005</v>
      </c>
      <c r="E378" s="431" t="s">
        <v>1261</v>
      </c>
      <c r="F378" s="431" t="s">
        <v>242</v>
      </c>
      <c r="G378" s="431" t="s">
        <v>242</v>
      </c>
      <c r="H378" s="431" t="s">
        <v>41</v>
      </c>
      <c r="I378" s="431" t="s">
        <v>223</v>
      </c>
      <c r="J378" s="431" t="s">
        <v>181</v>
      </c>
      <c r="K378" s="431" t="s">
        <v>821</v>
      </c>
      <c r="L378" s="431" t="s">
        <v>34</v>
      </c>
      <c r="M378" s="433">
        <v>2772000</v>
      </c>
    </row>
    <row r="379" spans="1:13">
      <c r="A379" s="431" t="s">
        <v>7706</v>
      </c>
      <c r="B379" s="431" t="s">
        <v>2007</v>
      </c>
      <c r="C379" s="431" t="s">
        <v>1260</v>
      </c>
      <c r="D379" s="432">
        <v>2005</v>
      </c>
      <c r="E379" s="431" t="s">
        <v>1261</v>
      </c>
      <c r="F379" s="431" t="s">
        <v>242</v>
      </c>
      <c r="G379" s="431" t="s">
        <v>242</v>
      </c>
      <c r="H379" s="431" t="s">
        <v>41</v>
      </c>
      <c r="I379" s="431" t="s">
        <v>421</v>
      </c>
      <c r="J379" s="431" t="s">
        <v>431</v>
      </c>
      <c r="K379" s="431" t="s">
        <v>890</v>
      </c>
      <c r="L379" s="431" t="s">
        <v>34</v>
      </c>
      <c r="M379" s="433">
        <v>2772000</v>
      </c>
    </row>
    <row r="380" spans="1:13">
      <c r="A380" s="431" t="s">
        <v>7637</v>
      </c>
      <c r="B380" s="431" t="s">
        <v>2010</v>
      </c>
      <c r="C380" s="431" t="s">
        <v>1260</v>
      </c>
      <c r="D380" s="432">
        <v>2005</v>
      </c>
      <c r="E380" s="431" t="s">
        <v>1261</v>
      </c>
      <c r="F380" s="431" t="s">
        <v>242</v>
      </c>
      <c r="G380" s="431" t="s">
        <v>242</v>
      </c>
      <c r="H380" s="431" t="s">
        <v>41</v>
      </c>
      <c r="I380" s="431" t="s">
        <v>324</v>
      </c>
      <c r="J380" s="431" t="s">
        <v>786</v>
      </c>
      <c r="K380" s="431" t="s">
        <v>821</v>
      </c>
      <c r="L380" s="431" t="s">
        <v>32</v>
      </c>
      <c r="M380" s="433">
        <v>2841300</v>
      </c>
    </row>
    <row r="381" spans="1:13">
      <c r="A381" s="431" t="s">
        <v>7645</v>
      </c>
      <c r="B381" s="431" t="s">
        <v>2010</v>
      </c>
      <c r="C381" s="431" t="s">
        <v>1260</v>
      </c>
      <c r="D381" s="432">
        <v>2005</v>
      </c>
      <c r="E381" s="431" t="s">
        <v>1261</v>
      </c>
      <c r="F381" s="431" t="s">
        <v>242</v>
      </c>
      <c r="G381" s="431" t="s">
        <v>242</v>
      </c>
      <c r="H381" s="431" t="s">
        <v>41</v>
      </c>
      <c r="I381" s="431" t="s">
        <v>42</v>
      </c>
      <c r="J381" s="431" t="s">
        <v>60</v>
      </c>
      <c r="K381" s="431" t="s">
        <v>821</v>
      </c>
      <c r="L381" s="431" t="s">
        <v>32</v>
      </c>
      <c r="M381" s="433">
        <v>2841300</v>
      </c>
    </row>
    <row r="382" spans="1:13">
      <c r="A382" s="431" t="s">
        <v>7653</v>
      </c>
      <c r="B382" s="431" t="s">
        <v>2010</v>
      </c>
      <c r="C382" s="431" t="s">
        <v>1260</v>
      </c>
      <c r="D382" s="432">
        <v>2005</v>
      </c>
      <c r="E382" s="431" t="s">
        <v>1261</v>
      </c>
      <c r="F382" s="431" t="s">
        <v>242</v>
      </c>
      <c r="G382" s="431" t="s">
        <v>242</v>
      </c>
      <c r="H382" s="431" t="s">
        <v>41</v>
      </c>
      <c r="I382" s="431" t="s">
        <v>219</v>
      </c>
      <c r="J382" s="431" t="s">
        <v>62</v>
      </c>
      <c r="K382" s="431" t="s">
        <v>821</v>
      </c>
      <c r="L382" s="431" t="s">
        <v>32</v>
      </c>
      <c r="M382" s="433">
        <v>2841300</v>
      </c>
    </row>
    <row r="383" spans="1:13">
      <c r="A383" s="431" t="s">
        <v>7661</v>
      </c>
      <c r="B383" s="431" t="s">
        <v>2010</v>
      </c>
      <c r="C383" s="431" t="s">
        <v>1260</v>
      </c>
      <c r="D383" s="432">
        <v>2005</v>
      </c>
      <c r="E383" s="431" t="s">
        <v>1261</v>
      </c>
      <c r="F383" s="431" t="s">
        <v>242</v>
      </c>
      <c r="G383" s="431" t="s">
        <v>242</v>
      </c>
      <c r="H383" s="431" t="s">
        <v>41</v>
      </c>
      <c r="I383" s="431" t="s">
        <v>44</v>
      </c>
      <c r="J383" s="431" t="s">
        <v>171</v>
      </c>
      <c r="K383" s="431" t="s">
        <v>821</v>
      </c>
      <c r="L383" s="431" t="s">
        <v>32</v>
      </c>
      <c r="M383" s="433">
        <v>2841300</v>
      </c>
    </row>
    <row r="384" spans="1:13">
      <c r="A384" s="431" t="s">
        <v>7668</v>
      </c>
      <c r="B384" s="431" t="s">
        <v>2009</v>
      </c>
      <c r="C384" s="431" t="s">
        <v>1260</v>
      </c>
      <c r="D384" s="432">
        <v>2005</v>
      </c>
      <c r="E384" s="431" t="s">
        <v>1261</v>
      </c>
      <c r="F384" s="431" t="s">
        <v>242</v>
      </c>
      <c r="G384" s="431" t="s">
        <v>242</v>
      </c>
      <c r="H384" s="431" t="s">
        <v>41</v>
      </c>
      <c r="I384" s="431" t="s">
        <v>46</v>
      </c>
      <c r="J384" s="431" t="s">
        <v>173</v>
      </c>
      <c r="K384" s="431" t="s">
        <v>890</v>
      </c>
      <c r="L384" s="431" t="s">
        <v>32</v>
      </c>
      <c r="M384" s="433">
        <v>2841300</v>
      </c>
    </row>
    <row r="385" spans="1:13">
      <c r="A385" s="431" t="s">
        <v>7720</v>
      </c>
      <c r="B385" s="431" t="s">
        <v>2013</v>
      </c>
      <c r="C385" s="431" t="s">
        <v>1260</v>
      </c>
      <c r="D385" s="432">
        <v>2005</v>
      </c>
      <c r="E385" s="431" t="s">
        <v>1261</v>
      </c>
      <c r="F385" s="431" t="s">
        <v>242</v>
      </c>
      <c r="G385" s="431" t="s">
        <v>242</v>
      </c>
      <c r="H385" s="431" t="s">
        <v>41</v>
      </c>
      <c r="I385" s="431" t="s">
        <v>422</v>
      </c>
      <c r="J385" s="431" t="s">
        <v>432</v>
      </c>
      <c r="K385" s="431" t="s">
        <v>890</v>
      </c>
      <c r="L385" s="431" t="s">
        <v>218</v>
      </c>
      <c r="M385" s="433">
        <v>3026100</v>
      </c>
    </row>
    <row r="386" spans="1:13">
      <c r="A386" s="431" t="s">
        <v>7683</v>
      </c>
      <c r="B386" s="431" t="s">
        <v>2008</v>
      </c>
      <c r="C386" s="431" t="s">
        <v>1260</v>
      </c>
      <c r="D386" s="432">
        <v>2005</v>
      </c>
      <c r="E386" s="431" t="s">
        <v>1261</v>
      </c>
      <c r="F386" s="431" t="s">
        <v>242</v>
      </c>
      <c r="G386" s="431" t="s">
        <v>242</v>
      </c>
      <c r="H386" s="431" t="s">
        <v>41</v>
      </c>
      <c r="I386" s="431" t="s">
        <v>48</v>
      </c>
      <c r="J386" s="431" t="s">
        <v>177</v>
      </c>
      <c r="K386" s="431" t="s">
        <v>821</v>
      </c>
      <c r="L386" s="431" t="s">
        <v>34</v>
      </c>
      <c r="M386" s="433">
        <v>3072300</v>
      </c>
    </row>
    <row r="387" spans="1:13">
      <c r="A387" s="431" t="s">
        <v>7691</v>
      </c>
      <c r="B387" s="431" t="s">
        <v>2008</v>
      </c>
      <c r="C387" s="431" t="s">
        <v>1260</v>
      </c>
      <c r="D387" s="432">
        <v>2005</v>
      </c>
      <c r="E387" s="431" t="s">
        <v>1261</v>
      </c>
      <c r="F387" s="431" t="s">
        <v>242</v>
      </c>
      <c r="G387" s="431" t="s">
        <v>242</v>
      </c>
      <c r="H387" s="431" t="s">
        <v>41</v>
      </c>
      <c r="I387" s="431" t="s">
        <v>50</v>
      </c>
      <c r="J387" s="431" t="s">
        <v>179</v>
      </c>
      <c r="K387" s="431" t="s">
        <v>821</v>
      </c>
      <c r="L387" s="431" t="s">
        <v>34</v>
      </c>
      <c r="M387" s="433">
        <v>3072300</v>
      </c>
    </row>
    <row r="388" spans="1:13">
      <c r="A388" s="431" t="s">
        <v>7698</v>
      </c>
      <c r="B388" s="431" t="s">
        <v>2007</v>
      </c>
      <c r="C388" s="431" t="s">
        <v>1260</v>
      </c>
      <c r="D388" s="432">
        <v>2005</v>
      </c>
      <c r="E388" s="431" t="s">
        <v>1261</v>
      </c>
      <c r="F388" s="431" t="s">
        <v>242</v>
      </c>
      <c r="G388" s="431" t="s">
        <v>242</v>
      </c>
      <c r="H388" s="431" t="s">
        <v>41</v>
      </c>
      <c r="I388" s="431" t="s">
        <v>223</v>
      </c>
      <c r="J388" s="431" t="s">
        <v>181</v>
      </c>
      <c r="K388" s="431" t="s">
        <v>890</v>
      </c>
      <c r="L388" s="431" t="s">
        <v>34</v>
      </c>
      <c r="M388" s="433">
        <v>3072300</v>
      </c>
    </row>
    <row r="389" spans="1:13">
      <c r="A389" s="431" t="s">
        <v>7636</v>
      </c>
      <c r="B389" s="431" t="s">
        <v>2009</v>
      </c>
      <c r="C389" s="431" t="s">
        <v>1260</v>
      </c>
      <c r="D389" s="432">
        <v>2005</v>
      </c>
      <c r="E389" s="431" t="s">
        <v>1261</v>
      </c>
      <c r="F389" s="431" t="s">
        <v>242</v>
      </c>
      <c r="G389" s="431" t="s">
        <v>242</v>
      </c>
      <c r="H389" s="431" t="s">
        <v>41</v>
      </c>
      <c r="I389" s="431" t="s">
        <v>324</v>
      </c>
      <c r="J389" s="431" t="s">
        <v>786</v>
      </c>
      <c r="K389" s="431" t="s">
        <v>890</v>
      </c>
      <c r="L389" s="431" t="s">
        <v>32</v>
      </c>
      <c r="M389" s="433">
        <v>3118500</v>
      </c>
    </row>
    <row r="390" spans="1:13">
      <c r="A390" s="431" t="s">
        <v>7644</v>
      </c>
      <c r="B390" s="431" t="s">
        <v>2009</v>
      </c>
      <c r="C390" s="431" t="s">
        <v>1260</v>
      </c>
      <c r="D390" s="432">
        <v>2005</v>
      </c>
      <c r="E390" s="431" t="s">
        <v>1261</v>
      </c>
      <c r="F390" s="431" t="s">
        <v>242</v>
      </c>
      <c r="G390" s="431" t="s">
        <v>242</v>
      </c>
      <c r="H390" s="431" t="s">
        <v>41</v>
      </c>
      <c r="I390" s="431" t="s">
        <v>42</v>
      </c>
      <c r="J390" s="431" t="s">
        <v>60</v>
      </c>
      <c r="K390" s="431" t="s">
        <v>890</v>
      </c>
      <c r="L390" s="431" t="s">
        <v>32</v>
      </c>
      <c r="M390" s="433">
        <v>3118500</v>
      </c>
    </row>
    <row r="391" spans="1:13">
      <c r="A391" s="431" t="s">
        <v>7652</v>
      </c>
      <c r="B391" s="431" t="s">
        <v>2009</v>
      </c>
      <c r="C391" s="431" t="s">
        <v>1260</v>
      </c>
      <c r="D391" s="432">
        <v>2005</v>
      </c>
      <c r="E391" s="431" t="s">
        <v>1261</v>
      </c>
      <c r="F391" s="431" t="s">
        <v>242</v>
      </c>
      <c r="G391" s="431" t="s">
        <v>242</v>
      </c>
      <c r="H391" s="431" t="s">
        <v>41</v>
      </c>
      <c r="I391" s="431" t="s">
        <v>219</v>
      </c>
      <c r="J391" s="431" t="s">
        <v>62</v>
      </c>
      <c r="K391" s="431" t="s">
        <v>890</v>
      </c>
      <c r="L391" s="431" t="s">
        <v>32</v>
      </c>
      <c r="M391" s="433">
        <v>3118500</v>
      </c>
    </row>
    <row r="392" spans="1:13">
      <c r="A392" s="431" t="s">
        <v>7660</v>
      </c>
      <c r="B392" s="431" t="s">
        <v>2009</v>
      </c>
      <c r="C392" s="431" t="s">
        <v>1260</v>
      </c>
      <c r="D392" s="432">
        <v>2005</v>
      </c>
      <c r="E392" s="431" t="s">
        <v>1261</v>
      </c>
      <c r="F392" s="431" t="s">
        <v>242</v>
      </c>
      <c r="G392" s="431" t="s">
        <v>242</v>
      </c>
      <c r="H392" s="431" t="s">
        <v>41</v>
      </c>
      <c r="I392" s="431" t="s">
        <v>44</v>
      </c>
      <c r="J392" s="431" t="s">
        <v>171</v>
      </c>
      <c r="K392" s="431" t="s">
        <v>890</v>
      </c>
      <c r="L392" s="431" t="s">
        <v>32</v>
      </c>
      <c r="M392" s="433">
        <v>3118500</v>
      </c>
    </row>
    <row r="393" spans="1:13">
      <c r="A393" s="431" t="s">
        <v>7713</v>
      </c>
      <c r="B393" s="431" t="s">
        <v>2014</v>
      </c>
      <c r="C393" s="431" t="s">
        <v>1260</v>
      </c>
      <c r="D393" s="432">
        <v>2005</v>
      </c>
      <c r="E393" s="431" t="s">
        <v>1261</v>
      </c>
      <c r="F393" s="431" t="s">
        <v>242</v>
      </c>
      <c r="G393" s="431" t="s">
        <v>242</v>
      </c>
      <c r="H393" s="431" t="s">
        <v>41</v>
      </c>
      <c r="I393" s="431" t="s">
        <v>421</v>
      </c>
      <c r="J393" s="431" t="s">
        <v>431</v>
      </c>
      <c r="K393" s="431" t="s">
        <v>821</v>
      </c>
      <c r="L393" s="431" t="s">
        <v>218</v>
      </c>
      <c r="M393" s="433">
        <v>3118500</v>
      </c>
    </row>
    <row r="394" spans="1:13">
      <c r="A394" s="431" t="s">
        <v>7682</v>
      </c>
      <c r="B394" s="431" t="s">
        <v>2007</v>
      </c>
      <c r="C394" s="431" t="s">
        <v>1260</v>
      </c>
      <c r="D394" s="432">
        <v>2005</v>
      </c>
      <c r="E394" s="431" t="s">
        <v>1261</v>
      </c>
      <c r="F394" s="431" t="s">
        <v>242</v>
      </c>
      <c r="G394" s="431" t="s">
        <v>242</v>
      </c>
      <c r="H394" s="431" t="s">
        <v>41</v>
      </c>
      <c r="I394" s="431" t="s">
        <v>48</v>
      </c>
      <c r="J394" s="431" t="s">
        <v>177</v>
      </c>
      <c r="K394" s="431" t="s">
        <v>890</v>
      </c>
      <c r="L394" s="431" t="s">
        <v>34</v>
      </c>
      <c r="M394" s="433">
        <v>3395700</v>
      </c>
    </row>
    <row r="395" spans="1:13">
      <c r="A395" s="431" t="s">
        <v>7690</v>
      </c>
      <c r="B395" s="431" t="s">
        <v>2007</v>
      </c>
      <c r="C395" s="431" t="s">
        <v>1260</v>
      </c>
      <c r="D395" s="432">
        <v>2005</v>
      </c>
      <c r="E395" s="431" t="s">
        <v>1261</v>
      </c>
      <c r="F395" s="431" t="s">
        <v>242</v>
      </c>
      <c r="G395" s="431" t="s">
        <v>242</v>
      </c>
      <c r="H395" s="431" t="s">
        <v>41</v>
      </c>
      <c r="I395" s="431" t="s">
        <v>50</v>
      </c>
      <c r="J395" s="431" t="s">
        <v>179</v>
      </c>
      <c r="K395" s="431" t="s">
        <v>890</v>
      </c>
      <c r="L395" s="431" t="s">
        <v>34</v>
      </c>
      <c r="M395" s="433">
        <v>3395700</v>
      </c>
    </row>
    <row r="396" spans="1:13">
      <c r="A396" s="431" t="s">
        <v>7675</v>
      </c>
      <c r="B396" s="431" t="s">
        <v>2008</v>
      </c>
      <c r="C396" s="431" t="s">
        <v>1260</v>
      </c>
      <c r="D396" s="432">
        <v>2005</v>
      </c>
      <c r="E396" s="431" t="s">
        <v>1261</v>
      </c>
      <c r="F396" s="431" t="s">
        <v>242</v>
      </c>
      <c r="G396" s="431" t="s">
        <v>242</v>
      </c>
      <c r="H396" s="431" t="s">
        <v>41</v>
      </c>
      <c r="I396" s="431" t="s">
        <v>221</v>
      </c>
      <c r="J396" s="431" t="s">
        <v>175</v>
      </c>
      <c r="K396" s="431" t="s">
        <v>821</v>
      </c>
      <c r="L396" s="431" t="s">
        <v>34</v>
      </c>
      <c r="M396" s="433">
        <v>3418800</v>
      </c>
    </row>
    <row r="397" spans="1:13">
      <c r="A397" s="431" t="s">
        <v>7705</v>
      </c>
      <c r="B397" s="431" t="s">
        <v>2014</v>
      </c>
      <c r="C397" s="431" t="s">
        <v>1260</v>
      </c>
      <c r="D397" s="432">
        <v>2005</v>
      </c>
      <c r="E397" s="431" t="s">
        <v>1261</v>
      </c>
      <c r="F397" s="431" t="s">
        <v>242</v>
      </c>
      <c r="G397" s="431" t="s">
        <v>242</v>
      </c>
      <c r="H397" s="431" t="s">
        <v>41</v>
      </c>
      <c r="I397" s="431" t="s">
        <v>223</v>
      </c>
      <c r="J397" s="431" t="s">
        <v>181</v>
      </c>
      <c r="K397" s="431" t="s">
        <v>821</v>
      </c>
      <c r="L397" s="431" t="s">
        <v>218</v>
      </c>
      <c r="M397" s="433">
        <v>3418800</v>
      </c>
    </row>
    <row r="398" spans="1:13">
      <c r="A398" s="431" t="s">
        <v>7712</v>
      </c>
      <c r="B398" s="431" t="s">
        <v>2013</v>
      </c>
      <c r="C398" s="431" t="s">
        <v>1260</v>
      </c>
      <c r="D398" s="432">
        <v>2005</v>
      </c>
      <c r="E398" s="431" t="s">
        <v>1261</v>
      </c>
      <c r="F398" s="431" t="s">
        <v>242</v>
      </c>
      <c r="G398" s="431" t="s">
        <v>242</v>
      </c>
      <c r="H398" s="431" t="s">
        <v>41</v>
      </c>
      <c r="I398" s="431" t="s">
        <v>421</v>
      </c>
      <c r="J398" s="431" t="s">
        <v>431</v>
      </c>
      <c r="K398" s="431" t="s">
        <v>890</v>
      </c>
      <c r="L398" s="431" t="s">
        <v>218</v>
      </c>
      <c r="M398" s="433">
        <v>3418800</v>
      </c>
    </row>
    <row r="399" spans="1:13">
      <c r="A399" s="431" t="s">
        <v>7674</v>
      </c>
      <c r="B399" s="431" t="s">
        <v>2007</v>
      </c>
      <c r="C399" s="431" t="s">
        <v>1260</v>
      </c>
      <c r="D399" s="432">
        <v>2005</v>
      </c>
      <c r="E399" s="431" t="s">
        <v>1261</v>
      </c>
      <c r="F399" s="431" t="s">
        <v>242</v>
      </c>
      <c r="G399" s="431" t="s">
        <v>242</v>
      </c>
      <c r="H399" s="431" t="s">
        <v>41</v>
      </c>
      <c r="I399" s="431" t="s">
        <v>221</v>
      </c>
      <c r="J399" s="431" t="s">
        <v>175</v>
      </c>
      <c r="K399" s="431" t="s">
        <v>890</v>
      </c>
      <c r="L399" s="431" t="s">
        <v>34</v>
      </c>
      <c r="M399" s="433">
        <v>3765300</v>
      </c>
    </row>
    <row r="400" spans="1:13">
      <c r="A400" s="431" t="s">
        <v>7704</v>
      </c>
      <c r="B400" s="431" t="s">
        <v>2013</v>
      </c>
      <c r="C400" s="431" t="s">
        <v>1260</v>
      </c>
      <c r="D400" s="432">
        <v>2005</v>
      </c>
      <c r="E400" s="431" t="s">
        <v>1261</v>
      </c>
      <c r="F400" s="431" t="s">
        <v>242</v>
      </c>
      <c r="G400" s="431" t="s">
        <v>242</v>
      </c>
      <c r="H400" s="431" t="s">
        <v>41</v>
      </c>
      <c r="I400" s="431" t="s">
        <v>223</v>
      </c>
      <c r="J400" s="431" t="s">
        <v>181</v>
      </c>
      <c r="K400" s="431" t="s">
        <v>890</v>
      </c>
      <c r="L400" s="431" t="s">
        <v>218</v>
      </c>
      <c r="M400" s="433">
        <v>3765300</v>
      </c>
    </row>
    <row r="401" spans="1:13">
      <c r="A401" s="431" t="s">
        <v>7689</v>
      </c>
      <c r="B401" s="431" t="s">
        <v>2014</v>
      </c>
      <c r="C401" s="431" t="s">
        <v>1260</v>
      </c>
      <c r="D401" s="432">
        <v>2005</v>
      </c>
      <c r="E401" s="431" t="s">
        <v>1261</v>
      </c>
      <c r="F401" s="431" t="s">
        <v>242</v>
      </c>
      <c r="G401" s="431" t="s">
        <v>242</v>
      </c>
      <c r="H401" s="431" t="s">
        <v>41</v>
      </c>
      <c r="I401" s="431" t="s">
        <v>48</v>
      </c>
      <c r="J401" s="431" t="s">
        <v>177</v>
      </c>
      <c r="K401" s="431" t="s">
        <v>821</v>
      </c>
      <c r="L401" s="431" t="s">
        <v>218</v>
      </c>
      <c r="M401" s="433">
        <v>3788400</v>
      </c>
    </row>
    <row r="402" spans="1:13">
      <c r="A402" s="431" t="s">
        <v>7697</v>
      </c>
      <c r="B402" s="431" t="s">
        <v>2014</v>
      </c>
      <c r="C402" s="431" t="s">
        <v>1260</v>
      </c>
      <c r="D402" s="432">
        <v>2005</v>
      </c>
      <c r="E402" s="431" t="s">
        <v>1261</v>
      </c>
      <c r="F402" s="431" t="s">
        <v>242</v>
      </c>
      <c r="G402" s="431" t="s">
        <v>242</v>
      </c>
      <c r="H402" s="431" t="s">
        <v>41</v>
      </c>
      <c r="I402" s="431" t="s">
        <v>50</v>
      </c>
      <c r="J402" s="431" t="s">
        <v>179</v>
      </c>
      <c r="K402" s="431" t="s">
        <v>821</v>
      </c>
      <c r="L402" s="431" t="s">
        <v>218</v>
      </c>
      <c r="M402" s="433">
        <v>3788400</v>
      </c>
    </row>
    <row r="403" spans="1:13">
      <c r="A403" s="431" t="s">
        <v>7667</v>
      </c>
      <c r="B403" s="431" t="s">
        <v>2008</v>
      </c>
      <c r="C403" s="431" t="s">
        <v>1260</v>
      </c>
      <c r="D403" s="432">
        <v>2005</v>
      </c>
      <c r="E403" s="431" t="s">
        <v>1261</v>
      </c>
      <c r="F403" s="431" t="s">
        <v>242</v>
      </c>
      <c r="G403" s="431" t="s">
        <v>242</v>
      </c>
      <c r="H403" s="431" t="s">
        <v>41</v>
      </c>
      <c r="I403" s="431" t="s">
        <v>46</v>
      </c>
      <c r="J403" s="431" t="s">
        <v>173</v>
      </c>
      <c r="K403" s="431" t="s">
        <v>821</v>
      </c>
      <c r="L403" s="431" t="s">
        <v>34</v>
      </c>
      <c r="M403" s="433">
        <v>3880800</v>
      </c>
    </row>
    <row r="404" spans="1:13">
      <c r="A404" s="431" t="s">
        <v>7688</v>
      </c>
      <c r="B404" s="431" t="s">
        <v>2013</v>
      </c>
      <c r="C404" s="431" t="s">
        <v>1260</v>
      </c>
      <c r="D404" s="432">
        <v>2005</v>
      </c>
      <c r="E404" s="431" t="s">
        <v>1261</v>
      </c>
      <c r="F404" s="431" t="s">
        <v>242</v>
      </c>
      <c r="G404" s="431" t="s">
        <v>242</v>
      </c>
      <c r="H404" s="431" t="s">
        <v>41</v>
      </c>
      <c r="I404" s="431" t="s">
        <v>48</v>
      </c>
      <c r="J404" s="431" t="s">
        <v>177</v>
      </c>
      <c r="K404" s="431" t="s">
        <v>890</v>
      </c>
      <c r="L404" s="431" t="s">
        <v>218</v>
      </c>
      <c r="M404" s="433">
        <v>4181100</v>
      </c>
    </row>
    <row r="405" spans="1:13">
      <c r="A405" s="431" t="s">
        <v>7696</v>
      </c>
      <c r="B405" s="431" t="s">
        <v>2013</v>
      </c>
      <c r="C405" s="431" t="s">
        <v>1260</v>
      </c>
      <c r="D405" s="432">
        <v>2005</v>
      </c>
      <c r="E405" s="431" t="s">
        <v>1261</v>
      </c>
      <c r="F405" s="431" t="s">
        <v>242</v>
      </c>
      <c r="G405" s="431" t="s">
        <v>242</v>
      </c>
      <c r="H405" s="431" t="s">
        <v>41</v>
      </c>
      <c r="I405" s="431" t="s">
        <v>50</v>
      </c>
      <c r="J405" s="431" t="s">
        <v>179</v>
      </c>
      <c r="K405" s="431" t="s">
        <v>890</v>
      </c>
      <c r="L405" s="431" t="s">
        <v>218</v>
      </c>
      <c r="M405" s="433">
        <v>4181100</v>
      </c>
    </row>
    <row r="406" spans="1:13">
      <c r="A406" s="431" t="s">
        <v>7681</v>
      </c>
      <c r="B406" s="431" t="s">
        <v>2014</v>
      </c>
      <c r="C406" s="431" t="s">
        <v>1260</v>
      </c>
      <c r="D406" s="432">
        <v>2005</v>
      </c>
      <c r="E406" s="431" t="s">
        <v>1261</v>
      </c>
      <c r="F406" s="431" t="s">
        <v>242</v>
      </c>
      <c r="G406" s="431" t="s">
        <v>242</v>
      </c>
      <c r="H406" s="431" t="s">
        <v>41</v>
      </c>
      <c r="I406" s="431" t="s">
        <v>221</v>
      </c>
      <c r="J406" s="431" t="s">
        <v>175</v>
      </c>
      <c r="K406" s="431" t="s">
        <v>821</v>
      </c>
      <c r="L406" s="431" t="s">
        <v>218</v>
      </c>
      <c r="M406" s="433">
        <v>4204200</v>
      </c>
    </row>
    <row r="407" spans="1:13">
      <c r="A407" s="431" t="s">
        <v>7635</v>
      </c>
      <c r="B407" s="431" t="s">
        <v>2008</v>
      </c>
      <c r="C407" s="431" t="s">
        <v>1260</v>
      </c>
      <c r="D407" s="432">
        <v>2005</v>
      </c>
      <c r="E407" s="431" t="s">
        <v>1261</v>
      </c>
      <c r="F407" s="431" t="s">
        <v>242</v>
      </c>
      <c r="G407" s="431" t="s">
        <v>242</v>
      </c>
      <c r="H407" s="431" t="s">
        <v>41</v>
      </c>
      <c r="I407" s="431" t="s">
        <v>324</v>
      </c>
      <c r="J407" s="431" t="s">
        <v>786</v>
      </c>
      <c r="K407" s="431" t="s">
        <v>821</v>
      </c>
      <c r="L407" s="431" t="s">
        <v>34</v>
      </c>
      <c r="M407" s="433">
        <v>4273500</v>
      </c>
    </row>
    <row r="408" spans="1:13">
      <c r="A408" s="431" t="s">
        <v>7643</v>
      </c>
      <c r="B408" s="431" t="s">
        <v>2008</v>
      </c>
      <c r="C408" s="431" t="s">
        <v>1260</v>
      </c>
      <c r="D408" s="432">
        <v>2005</v>
      </c>
      <c r="E408" s="431" t="s">
        <v>1261</v>
      </c>
      <c r="F408" s="431" t="s">
        <v>242</v>
      </c>
      <c r="G408" s="431" t="s">
        <v>242</v>
      </c>
      <c r="H408" s="431" t="s">
        <v>41</v>
      </c>
      <c r="I408" s="431" t="s">
        <v>42</v>
      </c>
      <c r="J408" s="431" t="s">
        <v>60</v>
      </c>
      <c r="K408" s="431" t="s">
        <v>821</v>
      </c>
      <c r="L408" s="431" t="s">
        <v>34</v>
      </c>
      <c r="M408" s="433">
        <v>4273500</v>
      </c>
    </row>
    <row r="409" spans="1:13">
      <c r="A409" s="431" t="s">
        <v>7651</v>
      </c>
      <c r="B409" s="431" t="s">
        <v>2008</v>
      </c>
      <c r="C409" s="431" t="s">
        <v>1260</v>
      </c>
      <c r="D409" s="432">
        <v>2005</v>
      </c>
      <c r="E409" s="431" t="s">
        <v>1261</v>
      </c>
      <c r="F409" s="431" t="s">
        <v>242</v>
      </c>
      <c r="G409" s="431" t="s">
        <v>242</v>
      </c>
      <c r="H409" s="431" t="s">
        <v>41</v>
      </c>
      <c r="I409" s="431" t="s">
        <v>219</v>
      </c>
      <c r="J409" s="431" t="s">
        <v>62</v>
      </c>
      <c r="K409" s="431" t="s">
        <v>821</v>
      </c>
      <c r="L409" s="431" t="s">
        <v>34</v>
      </c>
      <c r="M409" s="433">
        <v>4273500</v>
      </c>
    </row>
    <row r="410" spans="1:13">
      <c r="A410" s="431" t="s">
        <v>7659</v>
      </c>
      <c r="B410" s="431" t="s">
        <v>2008</v>
      </c>
      <c r="C410" s="431" t="s">
        <v>1260</v>
      </c>
      <c r="D410" s="432">
        <v>2005</v>
      </c>
      <c r="E410" s="431" t="s">
        <v>1261</v>
      </c>
      <c r="F410" s="431" t="s">
        <v>242</v>
      </c>
      <c r="G410" s="431" t="s">
        <v>242</v>
      </c>
      <c r="H410" s="431" t="s">
        <v>41</v>
      </c>
      <c r="I410" s="431" t="s">
        <v>44</v>
      </c>
      <c r="J410" s="431" t="s">
        <v>171</v>
      </c>
      <c r="K410" s="431" t="s">
        <v>821</v>
      </c>
      <c r="L410" s="431" t="s">
        <v>34</v>
      </c>
      <c r="M410" s="433">
        <v>4273500</v>
      </c>
    </row>
    <row r="411" spans="1:13">
      <c r="A411" s="431" t="s">
        <v>7666</v>
      </c>
      <c r="B411" s="431" t="s">
        <v>2007</v>
      </c>
      <c r="C411" s="431" t="s">
        <v>1260</v>
      </c>
      <c r="D411" s="432">
        <v>2005</v>
      </c>
      <c r="E411" s="431" t="s">
        <v>1261</v>
      </c>
      <c r="F411" s="431" t="s">
        <v>242</v>
      </c>
      <c r="G411" s="431" t="s">
        <v>242</v>
      </c>
      <c r="H411" s="431" t="s">
        <v>41</v>
      </c>
      <c r="I411" s="431" t="s">
        <v>46</v>
      </c>
      <c r="J411" s="431" t="s">
        <v>173</v>
      </c>
      <c r="K411" s="431" t="s">
        <v>890</v>
      </c>
      <c r="L411" s="431" t="s">
        <v>34</v>
      </c>
      <c r="M411" s="433">
        <v>4273500</v>
      </c>
    </row>
    <row r="412" spans="1:13">
      <c r="A412" s="431" t="s">
        <v>7680</v>
      </c>
      <c r="B412" s="431" t="s">
        <v>2013</v>
      </c>
      <c r="C412" s="431" t="s">
        <v>1260</v>
      </c>
      <c r="D412" s="432">
        <v>2005</v>
      </c>
      <c r="E412" s="431" t="s">
        <v>1261</v>
      </c>
      <c r="F412" s="431" t="s">
        <v>242</v>
      </c>
      <c r="G412" s="431" t="s">
        <v>242</v>
      </c>
      <c r="H412" s="431" t="s">
        <v>41</v>
      </c>
      <c r="I412" s="431" t="s">
        <v>221</v>
      </c>
      <c r="J412" s="431" t="s">
        <v>175</v>
      </c>
      <c r="K412" s="431" t="s">
        <v>890</v>
      </c>
      <c r="L412" s="431" t="s">
        <v>218</v>
      </c>
      <c r="M412" s="433">
        <v>4620000</v>
      </c>
    </row>
    <row r="413" spans="1:13">
      <c r="A413" s="431" t="s">
        <v>7634</v>
      </c>
      <c r="B413" s="431" t="s">
        <v>2007</v>
      </c>
      <c r="C413" s="431" t="s">
        <v>1260</v>
      </c>
      <c r="D413" s="432">
        <v>2005</v>
      </c>
      <c r="E413" s="431" t="s">
        <v>1261</v>
      </c>
      <c r="F413" s="431" t="s">
        <v>242</v>
      </c>
      <c r="G413" s="431" t="s">
        <v>242</v>
      </c>
      <c r="H413" s="431" t="s">
        <v>41</v>
      </c>
      <c r="I413" s="431" t="s">
        <v>324</v>
      </c>
      <c r="J413" s="431" t="s">
        <v>786</v>
      </c>
      <c r="K413" s="431" t="s">
        <v>890</v>
      </c>
      <c r="L413" s="431" t="s">
        <v>34</v>
      </c>
      <c r="M413" s="433">
        <v>4689300</v>
      </c>
    </row>
    <row r="414" spans="1:13">
      <c r="A414" s="431" t="s">
        <v>7642</v>
      </c>
      <c r="B414" s="431" t="s">
        <v>2007</v>
      </c>
      <c r="C414" s="431" t="s">
        <v>1260</v>
      </c>
      <c r="D414" s="432">
        <v>2005</v>
      </c>
      <c r="E414" s="431" t="s">
        <v>1261</v>
      </c>
      <c r="F414" s="431" t="s">
        <v>242</v>
      </c>
      <c r="G414" s="431" t="s">
        <v>242</v>
      </c>
      <c r="H414" s="431" t="s">
        <v>41</v>
      </c>
      <c r="I414" s="431" t="s">
        <v>42</v>
      </c>
      <c r="J414" s="431" t="s">
        <v>60</v>
      </c>
      <c r="K414" s="431" t="s">
        <v>890</v>
      </c>
      <c r="L414" s="431" t="s">
        <v>34</v>
      </c>
      <c r="M414" s="433">
        <v>4689300</v>
      </c>
    </row>
    <row r="415" spans="1:13">
      <c r="A415" s="431" t="s">
        <v>7650</v>
      </c>
      <c r="B415" s="431" t="s">
        <v>2007</v>
      </c>
      <c r="C415" s="431" t="s">
        <v>1260</v>
      </c>
      <c r="D415" s="432">
        <v>2005</v>
      </c>
      <c r="E415" s="431" t="s">
        <v>1261</v>
      </c>
      <c r="F415" s="431" t="s">
        <v>242</v>
      </c>
      <c r="G415" s="431" t="s">
        <v>242</v>
      </c>
      <c r="H415" s="431" t="s">
        <v>41</v>
      </c>
      <c r="I415" s="431" t="s">
        <v>219</v>
      </c>
      <c r="J415" s="431" t="s">
        <v>62</v>
      </c>
      <c r="K415" s="431" t="s">
        <v>890</v>
      </c>
      <c r="L415" s="431" t="s">
        <v>34</v>
      </c>
      <c r="M415" s="433">
        <v>4689300</v>
      </c>
    </row>
    <row r="416" spans="1:13">
      <c r="A416" s="431" t="s">
        <v>7658</v>
      </c>
      <c r="B416" s="431" t="s">
        <v>2007</v>
      </c>
      <c r="C416" s="431" t="s">
        <v>1260</v>
      </c>
      <c r="D416" s="432">
        <v>2005</v>
      </c>
      <c r="E416" s="431" t="s">
        <v>1261</v>
      </c>
      <c r="F416" s="431" t="s">
        <v>242</v>
      </c>
      <c r="G416" s="431" t="s">
        <v>242</v>
      </c>
      <c r="H416" s="431" t="s">
        <v>41</v>
      </c>
      <c r="I416" s="431" t="s">
        <v>44</v>
      </c>
      <c r="J416" s="431" t="s">
        <v>171</v>
      </c>
      <c r="K416" s="431" t="s">
        <v>890</v>
      </c>
      <c r="L416" s="431" t="s">
        <v>34</v>
      </c>
      <c r="M416" s="433">
        <v>4689300</v>
      </c>
    </row>
    <row r="417" spans="1:13">
      <c r="A417" s="431" t="s">
        <v>7673</v>
      </c>
      <c r="B417" s="431" t="s">
        <v>2014</v>
      </c>
      <c r="C417" s="431" t="s">
        <v>1260</v>
      </c>
      <c r="D417" s="432">
        <v>2005</v>
      </c>
      <c r="E417" s="431" t="s">
        <v>1261</v>
      </c>
      <c r="F417" s="431" t="s">
        <v>242</v>
      </c>
      <c r="G417" s="431" t="s">
        <v>242</v>
      </c>
      <c r="H417" s="431" t="s">
        <v>41</v>
      </c>
      <c r="I417" s="431" t="s">
        <v>46</v>
      </c>
      <c r="J417" s="431" t="s">
        <v>173</v>
      </c>
      <c r="K417" s="431" t="s">
        <v>821</v>
      </c>
      <c r="L417" s="431" t="s">
        <v>218</v>
      </c>
      <c r="M417" s="433">
        <v>4781700</v>
      </c>
    </row>
    <row r="418" spans="1:13">
      <c r="A418" s="431" t="s">
        <v>7641</v>
      </c>
      <c r="B418" s="431" t="s">
        <v>2014</v>
      </c>
      <c r="C418" s="431" t="s">
        <v>1260</v>
      </c>
      <c r="D418" s="432">
        <v>2005</v>
      </c>
      <c r="E418" s="431" t="s">
        <v>1261</v>
      </c>
      <c r="F418" s="431" t="s">
        <v>242</v>
      </c>
      <c r="G418" s="431" t="s">
        <v>242</v>
      </c>
      <c r="H418" s="431" t="s">
        <v>41</v>
      </c>
      <c r="I418" s="431" t="s">
        <v>324</v>
      </c>
      <c r="J418" s="431" t="s">
        <v>786</v>
      </c>
      <c r="K418" s="431" t="s">
        <v>821</v>
      </c>
      <c r="L418" s="431" t="s">
        <v>218</v>
      </c>
      <c r="M418" s="433">
        <v>5266800</v>
      </c>
    </row>
    <row r="419" spans="1:13">
      <c r="A419" s="431" t="s">
        <v>7649</v>
      </c>
      <c r="B419" s="431" t="s">
        <v>2014</v>
      </c>
      <c r="C419" s="431" t="s">
        <v>1260</v>
      </c>
      <c r="D419" s="432">
        <v>2005</v>
      </c>
      <c r="E419" s="431" t="s">
        <v>1261</v>
      </c>
      <c r="F419" s="431" t="s">
        <v>242</v>
      </c>
      <c r="G419" s="431" t="s">
        <v>242</v>
      </c>
      <c r="H419" s="431" t="s">
        <v>41</v>
      </c>
      <c r="I419" s="431" t="s">
        <v>42</v>
      </c>
      <c r="J419" s="431" t="s">
        <v>60</v>
      </c>
      <c r="K419" s="431" t="s">
        <v>821</v>
      </c>
      <c r="L419" s="431" t="s">
        <v>218</v>
      </c>
      <c r="M419" s="433">
        <v>5266800</v>
      </c>
    </row>
    <row r="420" spans="1:13">
      <c r="A420" s="431" t="s">
        <v>7657</v>
      </c>
      <c r="B420" s="431" t="s">
        <v>2014</v>
      </c>
      <c r="C420" s="431" t="s">
        <v>1260</v>
      </c>
      <c r="D420" s="432">
        <v>2005</v>
      </c>
      <c r="E420" s="431" t="s">
        <v>1261</v>
      </c>
      <c r="F420" s="431" t="s">
        <v>242</v>
      </c>
      <c r="G420" s="431" t="s">
        <v>242</v>
      </c>
      <c r="H420" s="431" t="s">
        <v>41</v>
      </c>
      <c r="I420" s="431" t="s">
        <v>219</v>
      </c>
      <c r="J420" s="431" t="s">
        <v>62</v>
      </c>
      <c r="K420" s="431" t="s">
        <v>821</v>
      </c>
      <c r="L420" s="431" t="s">
        <v>218</v>
      </c>
      <c r="M420" s="433">
        <v>5266800</v>
      </c>
    </row>
    <row r="421" spans="1:13">
      <c r="A421" s="431" t="s">
        <v>7665</v>
      </c>
      <c r="B421" s="431" t="s">
        <v>2014</v>
      </c>
      <c r="C421" s="431" t="s">
        <v>1260</v>
      </c>
      <c r="D421" s="432">
        <v>2005</v>
      </c>
      <c r="E421" s="431" t="s">
        <v>1261</v>
      </c>
      <c r="F421" s="431" t="s">
        <v>242</v>
      </c>
      <c r="G421" s="431" t="s">
        <v>242</v>
      </c>
      <c r="H421" s="431" t="s">
        <v>41</v>
      </c>
      <c r="I421" s="431" t="s">
        <v>44</v>
      </c>
      <c r="J421" s="431" t="s">
        <v>171</v>
      </c>
      <c r="K421" s="431" t="s">
        <v>821</v>
      </c>
      <c r="L421" s="431" t="s">
        <v>218</v>
      </c>
      <c r="M421" s="433">
        <v>5266800</v>
      </c>
    </row>
    <row r="422" spans="1:13">
      <c r="A422" s="431" t="s">
        <v>7672</v>
      </c>
      <c r="B422" s="431" t="s">
        <v>2013</v>
      </c>
      <c r="C422" s="431" t="s">
        <v>1260</v>
      </c>
      <c r="D422" s="432">
        <v>2005</v>
      </c>
      <c r="E422" s="431" t="s">
        <v>1261</v>
      </c>
      <c r="F422" s="431" t="s">
        <v>242</v>
      </c>
      <c r="G422" s="431" t="s">
        <v>242</v>
      </c>
      <c r="H422" s="431" t="s">
        <v>41</v>
      </c>
      <c r="I422" s="431" t="s">
        <v>46</v>
      </c>
      <c r="J422" s="431" t="s">
        <v>173</v>
      </c>
      <c r="K422" s="431" t="s">
        <v>890</v>
      </c>
      <c r="L422" s="431" t="s">
        <v>218</v>
      </c>
      <c r="M422" s="433">
        <v>5266800</v>
      </c>
    </row>
    <row r="423" spans="1:13">
      <c r="A423" s="431" t="s">
        <v>7640</v>
      </c>
      <c r="B423" s="431" t="s">
        <v>2013</v>
      </c>
      <c r="C423" s="431" t="s">
        <v>1260</v>
      </c>
      <c r="D423" s="432">
        <v>2005</v>
      </c>
      <c r="E423" s="431" t="s">
        <v>1261</v>
      </c>
      <c r="F423" s="431" t="s">
        <v>242</v>
      </c>
      <c r="G423" s="431" t="s">
        <v>242</v>
      </c>
      <c r="H423" s="431" t="s">
        <v>41</v>
      </c>
      <c r="I423" s="431" t="s">
        <v>324</v>
      </c>
      <c r="J423" s="431" t="s">
        <v>786</v>
      </c>
      <c r="K423" s="431" t="s">
        <v>890</v>
      </c>
      <c r="L423" s="431" t="s">
        <v>218</v>
      </c>
      <c r="M423" s="433">
        <v>5798100</v>
      </c>
    </row>
    <row r="424" spans="1:13">
      <c r="A424" s="431" t="s">
        <v>7648</v>
      </c>
      <c r="B424" s="431" t="s">
        <v>2013</v>
      </c>
      <c r="C424" s="431" t="s">
        <v>1260</v>
      </c>
      <c r="D424" s="432">
        <v>2005</v>
      </c>
      <c r="E424" s="431" t="s">
        <v>1261</v>
      </c>
      <c r="F424" s="431" t="s">
        <v>242</v>
      </c>
      <c r="G424" s="431" t="s">
        <v>242</v>
      </c>
      <c r="H424" s="431" t="s">
        <v>41</v>
      </c>
      <c r="I424" s="431" t="s">
        <v>42</v>
      </c>
      <c r="J424" s="431" t="s">
        <v>60</v>
      </c>
      <c r="K424" s="431" t="s">
        <v>890</v>
      </c>
      <c r="L424" s="431" t="s">
        <v>218</v>
      </c>
      <c r="M424" s="433">
        <v>5798100</v>
      </c>
    </row>
    <row r="425" spans="1:13">
      <c r="A425" s="431" t="s">
        <v>7656</v>
      </c>
      <c r="B425" s="431" t="s">
        <v>2013</v>
      </c>
      <c r="C425" s="431" t="s">
        <v>1260</v>
      </c>
      <c r="D425" s="432">
        <v>2005</v>
      </c>
      <c r="E425" s="431" t="s">
        <v>1261</v>
      </c>
      <c r="F425" s="431" t="s">
        <v>242</v>
      </c>
      <c r="G425" s="431" t="s">
        <v>242</v>
      </c>
      <c r="H425" s="431" t="s">
        <v>41</v>
      </c>
      <c r="I425" s="431" t="s">
        <v>219</v>
      </c>
      <c r="J425" s="431" t="s">
        <v>62</v>
      </c>
      <c r="K425" s="431" t="s">
        <v>890</v>
      </c>
      <c r="L425" s="431" t="s">
        <v>218</v>
      </c>
      <c r="M425" s="433">
        <v>5798100</v>
      </c>
    </row>
    <row r="426" spans="1:13">
      <c r="A426" s="431" t="s">
        <v>7664</v>
      </c>
      <c r="B426" s="431" t="s">
        <v>2013</v>
      </c>
      <c r="C426" s="431" t="s">
        <v>1260</v>
      </c>
      <c r="D426" s="432">
        <v>2005</v>
      </c>
      <c r="E426" s="431" t="s">
        <v>1261</v>
      </c>
      <c r="F426" s="431" t="s">
        <v>242</v>
      </c>
      <c r="G426" s="431" t="s">
        <v>242</v>
      </c>
      <c r="H426" s="431" t="s">
        <v>41</v>
      </c>
      <c r="I426" s="431" t="s">
        <v>44</v>
      </c>
      <c r="J426" s="431" t="s">
        <v>171</v>
      </c>
      <c r="K426" s="431" t="s">
        <v>890</v>
      </c>
      <c r="L426" s="431" t="s">
        <v>218</v>
      </c>
      <c r="M426" s="433">
        <v>5798100</v>
      </c>
    </row>
    <row r="427" spans="1:13">
      <c r="A427" t="s">
        <v>17711</v>
      </c>
      <c r="B427" t="s">
        <v>17669</v>
      </c>
      <c r="C427" t="s">
        <v>1239</v>
      </c>
      <c r="D427">
        <v>2006</v>
      </c>
      <c r="E427" t="s">
        <v>1200</v>
      </c>
      <c r="F427" t="s">
        <v>242</v>
      </c>
      <c r="G427" t="s">
        <v>242</v>
      </c>
      <c r="H427" t="s">
        <v>41</v>
      </c>
      <c r="I427" t="s">
        <v>425</v>
      </c>
      <c r="J427" t="s">
        <v>435</v>
      </c>
      <c r="K427" t="s">
        <v>821</v>
      </c>
      <c r="L427" t="s">
        <v>822</v>
      </c>
      <c r="M427" s="598">
        <v>283503</v>
      </c>
    </row>
    <row r="428" spans="1:13">
      <c r="A428" t="s">
        <v>17703</v>
      </c>
      <c r="B428" t="s">
        <v>17669</v>
      </c>
      <c r="C428" t="s">
        <v>1239</v>
      </c>
      <c r="D428">
        <v>2006</v>
      </c>
      <c r="E428" t="s">
        <v>1200</v>
      </c>
      <c r="F428" t="s">
        <v>242</v>
      </c>
      <c r="G428" t="s">
        <v>242</v>
      </c>
      <c r="H428" t="s">
        <v>41</v>
      </c>
      <c r="I428" t="s">
        <v>424</v>
      </c>
      <c r="J428" t="s">
        <v>434</v>
      </c>
      <c r="K428" t="s">
        <v>821</v>
      </c>
      <c r="L428" t="s">
        <v>822</v>
      </c>
      <c r="M428" s="598">
        <v>288750</v>
      </c>
    </row>
    <row r="429" spans="1:13">
      <c r="A429" t="s">
        <v>17695</v>
      </c>
      <c r="B429" t="s">
        <v>17669</v>
      </c>
      <c r="C429" t="s">
        <v>1239</v>
      </c>
      <c r="D429">
        <v>2006</v>
      </c>
      <c r="E429" t="s">
        <v>1200</v>
      </c>
      <c r="F429" t="s">
        <v>242</v>
      </c>
      <c r="G429" t="s">
        <v>242</v>
      </c>
      <c r="H429" t="s">
        <v>41</v>
      </c>
      <c r="I429" t="s">
        <v>423</v>
      </c>
      <c r="J429" t="s">
        <v>433</v>
      </c>
      <c r="K429" t="s">
        <v>821</v>
      </c>
      <c r="L429" t="s">
        <v>822</v>
      </c>
      <c r="M429" s="598">
        <v>293997</v>
      </c>
    </row>
    <row r="430" spans="1:13">
      <c r="A430" t="s">
        <v>17687</v>
      </c>
      <c r="B430" t="s">
        <v>17669</v>
      </c>
      <c r="C430" t="s">
        <v>1239</v>
      </c>
      <c r="D430">
        <v>2006</v>
      </c>
      <c r="E430" t="s">
        <v>1200</v>
      </c>
      <c r="F430" t="s">
        <v>242</v>
      </c>
      <c r="G430" t="s">
        <v>242</v>
      </c>
      <c r="H430" t="s">
        <v>41</v>
      </c>
      <c r="I430" t="s">
        <v>422</v>
      </c>
      <c r="J430" t="s">
        <v>432</v>
      </c>
      <c r="K430" t="s">
        <v>821</v>
      </c>
      <c r="L430" t="s">
        <v>822</v>
      </c>
      <c r="M430" s="598">
        <v>302753</v>
      </c>
    </row>
    <row r="431" spans="1:13">
      <c r="A431" t="s">
        <v>17710</v>
      </c>
      <c r="B431" t="s">
        <v>17667</v>
      </c>
      <c r="C431" t="s">
        <v>1239</v>
      </c>
      <c r="D431">
        <v>2006</v>
      </c>
      <c r="E431" t="s">
        <v>1200</v>
      </c>
      <c r="F431" t="s">
        <v>242</v>
      </c>
      <c r="G431" t="s">
        <v>242</v>
      </c>
      <c r="H431" t="s">
        <v>41</v>
      </c>
      <c r="I431" t="s">
        <v>425</v>
      </c>
      <c r="J431" t="s">
        <v>435</v>
      </c>
      <c r="K431" t="s">
        <v>890</v>
      </c>
      <c r="L431" t="s">
        <v>822</v>
      </c>
      <c r="M431" s="598">
        <v>340197</v>
      </c>
    </row>
    <row r="432" spans="1:13">
      <c r="A432" t="s">
        <v>17702</v>
      </c>
      <c r="B432" t="s">
        <v>17667</v>
      </c>
      <c r="C432" t="s">
        <v>1239</v>
      </c>
      <c r="D432">
        <v>2006</v>
      </c>
      <c r="E432" t="s">
        <v>1200</v>
      </c>
      <c r="F432" t="s">
        <v>242</v>
      </c>
      <c r="G432" t="s">
        <v>242</v>
      </c>
      <c r="H432" t="s">
        <v>41</v>
      </c>
      <c r="I432" t="s">
        <v>424</v>
      </c>
      <c r="J432" t="s">
        <v>434</v>
      </c>
      <c r="K432" t="s">
        <v>890</v>
      </c>
      <c r="L432" t="s">
        <v>822</v>
      </c>
      <c r="M432" s="598">
        <v>346500</v>
      </c>
    </row>
    <row r="433" spans="1:13">
      <c r="A433" t="s">
        <v>17694</v>
      </c>
      <c r="B433" t="s">
        <v>17667</v>
      </c>
      <c r="C433" t="s">
        <v>1239</v>
      </c>
      <c r="D433">
        <v>2006</v>
      </c>
      <c r="E433" t="s">
        <v>1200</v>
      </c>
      <c r="F433" t="s">
        <v>242</v>
      </c>
      <c r="G433" t="s">
        <v>242</v>
      </c>
      <c r="H433" t="s">
        <v>41</v>
      </c>
      <c r="I433" t="s">
        <v>423</v>
      </c>
      <c r="J433" t="s">
        <v>433</v>
      </c>
      <c r="K433" t="s">
        <v>890</v>
      </c>
      <c r="L433" t="s">
        <v>822</v>
      </c>
      <c r="M433" s="598">
        <v>352803</v>
      </c>
    </row>
    <row r="434" spans="1:13">
      <c r="A434" t="s">
        <v>17679</v>
      </c>
      <c r="B434" t="s">
        <v>17669</v>
      </c>
      <c r="C434" t="s">
        <v>1239</v>
      </c>
      <c r="D434">
        <v>2006</v>
      </c>
      <c r="E434" t="s">
        <v>1200</v>
      </c>
      <c r="F434" t="s">
        <v>242</v>
      </c>
      <c r="G434" t="s">
        <v>242</v>
      </c>
      <c r="H434" t="s">
        <v>41</v>
      </c>
      <c r="I434" t="s">
        <v>421</v>
      </c>
      <c r="J434" t="s">
        <v>431</v>
      </c>
      <c r="K434" t="s">
        <v>821</v>
      </c>
      <c r="L434" t="s">
        <v>822</v>
      </c>
      <c r="M434" s="598">
        <v>360503</v>
      </c>
    </row>
    <row r="435" spans="1:13">
      <c r="A435" t="s">
        <v>17686</v>
      </c>
      <c r="B435" t="s">
        <v>17667</v>
      </c>
      <c r="C435" t="s">
        <v>1239</v>
      </c>
      <c r="D435">
        <v>2006</v>
      </c>
      <c r="E435" t="s">
        <v>1200</v>
      </c>
      <c r="F435" t="s">
        <v>242</v>
      </c>
      <c r="G435" t="s">
        <v>242</v>
      </c>
      <c r="H435" t="s">
        <v>41</v>
      </c>
      <c r="I435" t="s">
        <v>422</v>
      </c>
      <c r="J435" t="s">
        <v>432</v>
      </c>
      <c r="K435" t="s">
        <v>890</v>
      </c>
      <c r="L435" t="s">
        <v>822</v>
      </c>
      <c r="M435" s="598">
        <v>363297</v>
      </c>
    </row>
    <row r="436" spans="1:13">
      <c r="A436" t="s">
        <v>17678</v>
      </c>
      <c r="B436" t="s">
        <v>17667</v>
      </c>
      <c r="C436" t="s">
        <v>1239</v>
      </c>
      <c r="D436">
        <v>2006</v>
      </c>
      <c r="E436" t="s">
        <v>1200</v>
      </c>
      <c r="F436" t="s">
        <v>242</v>
      </c>
      <c r="G436" t="s">
        <v>242</v>
      </c>
      <c r="H436" t="s">
        <v>41</v>
      </c>
      <c r="I436" t="s">
        <v>421</v>
      </c>
      <c r="J436" t="s">
        <v>431</v>
      </c>
      <c r="K436" t="s">
        <v>890</v>
      </c>
      <c r="L436" t="s">
        <v>822</v>
      </c>
      <c r="M436" s="598">
        <v>432597</v>
      </c>
    </row>
    <row r="437" spans="1:13">
      <c r="A437" t="s">
        <v>17668</v>
      </c>
      <c r="B437" t="s">
        <v>17669</v>
      </c>
      <c r="C437" t="s">
        <v>1239</v>
      </c>
      <c r="D437">
        <v>2006</v>
      </c>
      <c r="E437" t="s">
        <v>1200</v>
      </c>
      <c r="F437" t="s">
        <v>242</v>
      </c>
      <c r="G437" t="s">
        <v>242</v>
      </c>
      <c r="H437" t="s">
        <v>41</v>
      </c>
      <c r="I437" t="s">
        <v>223</v>
      </c>
      <c r="J437" t="s">
        <v>181</v>
      </c>
      <c r="K437" t="s">
        <v>821</v>
      </c>
      <c r="L437" t="s">
        <v>822</v>
      </c>
      <c r="M437" s="598">
        <v>481250</v>
      </c>
    </row>
    <row r="438" spans="1:13">
      <c r="A438" t="s">
        <v>17666</v>
      </c>
      <c r="B438" t="s">
        <v>17667</v>
      </c>
      <c r="C438" t="s">
        <v>1239</v>
      </c>
      <c r="D438">
        <v>2006</v>
      </c>
      <c r="E438" t="s">
        <v>1200</v>
      </c>
      <c r="F438" t="s">
        <v>242</v>
      </c>
      <c r="G438" t="s">
        <v>242</v>
      </c>
      <c r="H438" t="s">
        <v>41</v>
      </c>
      <c r="I438" t="s">
        <v>223</v>
      </c>
      <c r="J438" t="s">
        <v>181</v>
      </c>
      <c r="K438" t="s">
        <v>890</v>
      </c>
      <c r="L438" t="s">
        <v>822</v>
      </c>
      <c r="M438" s="598">
        <v>577500</v>
      </c>
    </row>
    <row r="439" spans="1:13">
      <c r="A439" t="s">
        <v>17709</v>
      </c>
      <c r="B439" t="s">
        <v>17665</v>
      </c>
      <c r="C439" t="s">
        <v>1239</v>
      </c>
      <c r="D439">
        <v>2006</v>
      </c>
      <c r="E439" t="s">
        <v>1200</v>
      </c>
      <c r="F439" t="s">
        <v>242</v>
      </c>
      <c r="G439" t="s">
        <v>242</v>
      </c>
      <c r="H439" t="s">
        <v>41</v>
      </c>
      <c r="I439" t="s">
        <v>425</v>
      </c>
      <c r="J439" t="s">
        <v>435</v>
      </c>
      <c r="K439" t="s">
        <v>821</v>
      </c>
      <c r="L439" t="s">
        <v>32</v>
      </c>
      <c r="M439" s="598">
        <v>3118500</v>
      </c>
    </row>
    <row r="440" spans="1:13">
      <c r="A440" t="s">
        <v>17701</v>
      </c>
      <c r="B440" t="s">
        <v>17665</v>
      </c>
      <c r="C440" t="s">
        <v>1239</v>
      </c>
      <c r="D440">
        <v>2006</v>
      </c>
      <c r="E440" t="s">
        <v>1200</v>
      </c>
      <c r="F440" t="s">
        <v>242</v>
      </c>
      <c r="G440" t="s">
        <v>242</v>
      </c>
      <c r="H440" t="s">
        <v>41</v>
      </c>
      <c r="I440" t="s">
        <v>424</v>
      </c>
      <c r="J440" t="s">
        <v>434</v>
      </c>
      <c r="K440" t="s">
        <v>821</v>
      </c>
      <c r="L440" t="s">
        <v>32</v>
      </c>
      <c r="M440" s="598">
        <v>3176250</v>
      </c>
    </row>
    <row r="441" spans="1:13">
      <c r="A441" t="s">
        <v>17693</v>
      </c>
      <c r="B441" t="s">
        <v>17665</v>
      </c>
      <c r="C441" t="s">
        <v>1239</v>
      </c>
      <c r="D441">
        <v>2006</v>
      </c>
      <c r="E441" t="s">
        <v>1200</v>
      </c>
      <c r="F441" t="s">
        <v>242</v>
      </c>
      <c r="G441" t="s">
        <v>242</v>
      </c>
      <c r="H441" t="s">
        <v>41</v>
      </c>
      <c r="I441" t="s">
        <v>423</v>
      </c>
      <c r="J441" t="s">
        <v>433</v>
      </c>
      <c r="K441" t="s">
        <v>821</v>
      </c>
      <c r="L441" t="s">
        <v>32</v>
      </c>
      <c r="M441" s="598">
        <v>3234000</v>
      </c>
    </row>
    <row r="442" spans="1:13">
      <c r="A442" t="s">
        <v>17685</v>
      </c>
      <c r="B442" t="s">
        <v>17665</v>
      </c>
      <c r="C442" t="s">
        <v>1239</v>
      </c>
      <c r="D442">
        <v>2006</v>
      </c>
      <c r="E442" t="s">
        <v>1200</v>
      </c>
      <c r="F442" t="s">
        <v>242</v>
      </c>
      <c r="G442" t="s">
        <v>242</v>
      </c>
      <c r="H442" t="s">
        <v>41</v>
      </c>
      <c r="I442" t="s">
        <v>422</v>
      </c>
      <c r="J442" t="s">
        <v>432</v>
      </c>
      <c r="K442" t="s">
        <v>821</v>
      </c>
      <c r="L442" t="s">
        <v>32</v>
      </c>
      <c r="M442" s="598">
        <v>3330250</v>
      </c>
    </row>
    <row r="443" spans="1:13">
      <c r="A443" t="s">
        <v>17708</v>
      </c>
      <c r="B443" t="s">
        <v>17663</v>
      </c>
      <c r="C443" t="s">
        <v>1239</v>
      </c>
      <c r="D443">
        <v>2006</v>
      </c>
      <c r="E443" t="s">
        <v>1200</v>
      </c>
      <c r="F443" t="s">
        <v>242</v>
      </c>
      <c r="G443" t="s">
        <v>242</v>
      </c>
      <c r="H443" t="s">
        <v>41</v>
      </c>
      <c r="I443" t="s">
        <v>425</v>
      </c>
      <c r="J443" t="s">
        <v>435</v>
      </c>
      <c r="K443" t="s">
        <v>890</v>
      </c>
      <c r="L443" t="s">
        <v>32</v>
      </c>
      <c r="M443" s="598">
        <v>3742200</v>
      </c>
    </row>
    <row r="444" spans="1:13">
      <c r="A444" t="s">
        <v>17700</v>
      </c>
      <c r="B444" t="s">
        <v>17663</v>
      </c>
      <c r="C444" t="s">
        <v>1239</v>
      </c>
      <c r="D444">
        <v>2006</v>
      </c>
      <c r="E444" t="s">
        <v>1200</v>
      </c>
      <c r="F444" t="s">
        <v>242</v>
      </c>
      <c r="G444" t="s">
        <v>242</v>
      </c>
      <c r="H444" t="s">
        <v>41</v>
      </c>
      <c r="I444" t="s">
        <v>424</v>
      </c>
      <c r="J444" t="s">
        <v>434</v>
      </c>
      <c r="K444" t="s">
        <v>890</v>
      </c>
      <c r="L444" t="s">
        <v>32</v>
      </c>
      <c r="M444" s="598">
        <v>3811500</v>
      </c>
    </row>
    <row r="445" spans="1:13">
      <c r="A445" t="s">
        <v>17692</v>
      </c>
      <c r="B445" t="s">
        <v>17663</v>
      </c>
      <c r="C445" t="s">
        <v>1239</v>
      </c>
      <c r="D445">
        <v>2006</v>
      </c>
      <c r="E445" t="s">
        <v>1200</v>
      </c>
      <c r="F445" t="s">
        <v>242</v>
      </c>
      <c r="G445" t="s">
        <v>242</v>
      </c>
      <c r="H445" t="s">
        <v>41</v>
      </c>
      <c r="I445" t="s">
        <v>423</v>
      </c>
      <c r="J445" t="s">
        <v>433</v>
      </c>
      <c r="K445" t="s">
        <v>890</v>
      </c>
      <c r="L445" t="s">
        <v>32</v>
      </c>
      <c r="M445" s="598">
        <v>3880800</v>
      </c>
    </row>
    <row r="446" spans="1:13">
      <c r="A446" t="s">
        <v>17677</v>
      </c>
      <c r="B446" t="s">
        <v>17665</v>
      </c>
      <c r="C446" t="s">
        <v>1239</v>
      </c>
      <c r="D446">
        <v>2006</v>
      </c>
      <c r="E446" t="s">
        <v>1200</v>
      </c>
      <c r="F446" t="s">
        <v>242</v>
      </c>
      <c r="G446" t="s">
        <v>242</v>
      </c>
      <c r="H446" t="s">
        <v>41</v>
      </c>
      <c r="I446" t="s">
        <v>421</v>
      </c>
      <c r="J446" t="s">
        <v>431</v>
      </c>
      <c r="K446" t="s">
        <v>821</v>
      </c>
      <c r="L446" t="s">
        <v>32</v>
      </c>
      <c r="M446" s="598">
        <v>3965500</v>
      </c>
    </row>
    <row r="447" spans="1:13">
      <c r="A447" t="s">
        <v>17684</v>
      </c>
      <c r="B447" t="s">
        <v>17663</v>
      </c>
      <c r="C447" t="s">
        <v>1239</v>
      </c>
      <c r="D447">
        <v>2006</v>
      </c>
      <c r="E447" t="s">
        <v>1200</v>
      </c>
      <c r="F447" t="s">
        <v>242</v>
      </c>
      <c r="G447" t="s">
        <v>242</v>
      </c>
      <c r="H447" t="s">
        <v>41</v>
      </c>
      <c r="I447" t="s">
        <v>422</v>
      </c>
      <c r="J447" t="s">
        <v>432</v>
      </c>
      <c r="K447" t="s">
        <v>890</v>
      </c>
      <c r="L447" t="s">
        <v>32</v>
      </c>
      <c r="M447" s="598">
        <v>3996300</v>
      </c>
    </row>
    <row r="448" spans="1:13">
      <c r="A448" t="s">
        <v>17707</v>
      </c>
      <c r="B448" t="s">
        <v>17661</v>
      </c>
      <c r="C448" t="s">
        <v>1239</v>
      </c>
      <c r="D448">
        <v>2006</v>
      </c>
      <c r="E448" t="s">
        <v>1200</v>
      </c>
      <c r="F448" t="s">
        <v>242</v>
      </c>
      <c r="G448" t="s">
        <v>242</v>
      </c>
      <c r="H448" t="s">
        <v>41</v>
      </c>
      <c r="I448" t="s">
        <v>425</v>
      </c>
      <c r="J448" t="s">
        <v>435</v>
      </c>
      <c r="K448" t="s">
        <v>821</v>
      </c>
      <c r="L448" t="s">
        <v>34</v>
      </c>
      <c r="M448" s="598">
        <v>4677750</v>
      </c>
    </row>
    <row r="449" spans="1:13">
      <c r="A449" t="s">
        <v>17676</v>
      </c>
      <c r="B449" t="s">
        <v>17663</v>
      </c>
      <c r="C449" t="s">
        <v>1239</v>
      </c>
      <c r="D449">
        <v>2006</v>
      </c>
      <c r="E449" t="s">
        <v>1200</v>
      </c>
      <c r="F449" t="s">
        <v>242</v>
      </c>
      <c r="G449" t="s">
        <v>242</v>
      </c>
      <c r="H449" t="s">
        <v>41</v>
      </c>
      <c r="I449" t="s">
        <v>421</v>
      </c>
      <c r="J449" t="s">
        <v>431</v>
      </c>
      <c r="K449" t="s">
        <v>890</v>
      </c>
      <c r="L449" t="s">
        <v>32</v>
      </c>
      <c r="M449" s="598">
        <v>4758600</v>
      </c>
    </row>
    <row r="450" spans="1:13">
      <c r="A450" t="s">
        <v>17699</v>
      </c>
      <c r="B450" t="s">
        <v>17661</v>
      </c>
      <c r="C450" t="s">
        <v>1239</v>
      </c>
      <c r="D450">
        <v>2006</v>
      </c>
      <c r="E450" t="s">
        <v>1200</v>
      </c>
      <c r="F450" t="s">
        <v>242</v>
      </c>
      <c r="G450" t="s">
        <v>242</v>
      </c>
      <c r="H450" t="s">
        <v>41</v>
      </c>
      <c r="I450" t="s">
        <v>424</v>
      </c>
      <c r="J450" t="s">
        <v>434</v>
      </c>
      <c r="K450" t="s">
        <v>821</v>
      </c>
      <c r="L450" t="s">
        <v>34</v>
      </c>
      <c r="M450" s="598">
        <v>4793250</v>
      </c>
    </row>
    <row r="451" spans="1:13">
      <c r="A451" t="s">
        <v>17691</v>
      </c>
      <c r="B451" t="s">
        <v>17661</v>
      </c>
      <c r="C451" t="s">
        <v>1239</v>
      </c>
      <c r="D451">
        <v>2006</v>
      </c>
      <c r="E451" t="s">
        <v>1200</v>
      </c>
      <c r="F451" t="s">
        <v>242</v>
      </c>
      <c r="G451" t="s">
        <v>242</v>
      </c>
      <c r="H451" t="s">
        <v>41</v>
      </c>
      <c r="I451" t="s">
        <v>423</v>
      </c>
      <c r="J451" t="s">
        <v>433</v>
      </c>
      <c r="K451" t="s">
        <v>821</v>
      </c>
      <c r="L451" t="s">
        <v>34</v>
      </c>
      <c r="M451" s="598">
        <v>4851000</v>
      </c>
    </row>
    <row r="452" spans="1:13">
      <c r="A452" t="s">
        <v>17683</v>
      </c>
      <c r="B452" t="s">
        <v>17661</v>
      </c>
      <c r="C452" t="s">
        <v>1239</v>
      </c>
      <c r="D452">
        <v>2006</v>
      </c>
      <c r="E452" t="s">
        <v>1200</v>
      </c>
      <c r="F452" t="s">
        <v>242</v>
      </c>
      <c r="G452" t="s">
        <v>242</v>
      </c>
      <c r="H452" t="s">
        <v>41</v>
      </c>
      <c r="I452" t="s">
        <v>422</v>
      </c>
      <c r="J452" t="s">
        <v>432</v>
      </c>
      <c r="K452" t="s">
        <v>821</v>
      </c>
      <c r="L452" t="s">
        <v>34</v>
      </c>
      <c r="M452" s="598">
        <v>4985750</v>
      </c>
    </row>
    <row r="453" spans="1:13">
      <c r="A453" t="s">
        <v>17664</v>
      </c>
      <c r="B453" t="s">
        <v>17665</v>
      </c>
      <c r="C453" t="s">
        <v>1239</v>
      </c>
      <c r="D453">
        <v>2006</v>
      </c>
      <c r="E453" t="s">
        <v>1200</v>
      </c>
      <c r="F453" t="s">
        <v>242</v>
      </c>
      <c r="G453" t="s">
        <v>242</v>
      </c>
      <c r="H453" t="s">
        <v>41</v>
      </c>
      <c r="I453" t="s">
        <v>223</v>
      </c>
      <c r="J453" t="s">
        <v>181</v>
      </c>
      <c r="K453" t="s">
        <v>821</v>
      </c>
      <c r="L453" t="s">
        <v>32</v>
      </c>
      <c r="M453" s="598">
        <v>5293750</v>
      </c>
    </row>
    <row r="454" spans="1:13">
      <c r="A454" t="s">
        <v>17706</v>
      </c>
      <c r="B454" t="s">
        <v>17659</v>
      </c>
      <c r="C454" t="s">
        <v>1239</v>
      </c>
      <c r="D454">
        <v>2006</v>
      </c>
      <c r="E454" t="s">
        <v>1200</v>
      </c>
      <c r="F454" t="s">
        <v>242</v>
      </c>
      <c r="G454" t="s">
        <v>242</v>
      </c>
      <c r="H454" t="s">
        <v>41</v>
      </c>
      <c r="I454" t="s">
        <v>425</v>
      </c>
      <c r="J454" t="s">
        <v>435</v>
      </c>
      <c r="K454" t="s">
        <v>890</v>
      </c>
      <c r="L454" t="s">
        <v>34</v>
      </c>
      <c r="M454" s="598">
        <v>5613300</v>
      </c>
    </row>
    <row r="455" spans="1:13">
      <c r="A455" t="s">
        <v>17698</v>
      </c>
      <c r="B455" t="s">
        <v>17659</v>
      </c>
      <c r="C455" t="s">
        <v>1239</v>
      </c>
      <c r="D455">
        <v>2006</v>
      </c>
      <c r="E455" t="s">
        <v>1200</v>
      </c>
      <c r="F455" t="s">
        <v>242</v>
      </c>
      <c r="G455" t="s">
        <v>242</v>
      </c>
      <c r="H455" t="s">
        <v>41</v>
      </c>
      <c r="I455" t="s">
        <v>424</v>
      </c>
      <c r="J455" t="s">
        <v>434</v>
      </c>
      <c r="K455" t="s">
        <v>890</v>
      </c>
      <c r="L455" t="s">
        <v>34</v>
      </c>
      <c r="M455" s="598">
        <v>5751900</v>
      </c>
    </row>
    <row r="456" spans="1:13">
      <c r="A456" t="s">
        <v>17713</v>
      </c>
      <c r="B456" t="s">
        <v>17673</v>
      </c>
      <c r="C456" t="s">
        <v>1239</v>
      </c>
      <c r="D456">
        <v>2006</v>
      </c>
      <c r="E456" t="s">
        <v>1200</v>
      </c>
      <c r="F456" t="s">
        <v>242</v>
      </c>
      <c r="G456" t="s">
        <v>242</v>
      </c>
      <c r="H456" t="s">
        <v>41</v>
      </c>
      <c r="I456" t="s">
        <v>425</v>
      </c>
      <c r="J456" t="s">
        <v>435</v>
      </c>
      <c r="K456" t="s">
        <v>821</v>
      </c>
      <c r="L456" t="s">
        <v>218</v>
      </c>
      <c r="M456" s="598">
        <v>5775000</v>
      </c>
    </row>
    <row r="457" spans="1:13">
      <c r="A457" t="s">
        <v>17690</v>
      </c>
      <c r="B457" t="s">
        <v>17659</v>
      </c>
      <c r="C457" t="s">
        <v>1239</v>
      </c>
      <c r="D457">
        <v>2006</v>
      </c>
      <c r="E457" t="s">
        <v>1200</v>
      </c>
      <c r="F457" t="s">
        <v>242</v>
      </c>
      <c r="G457" t="s">
        <v>242</v>
      </c>
      <c r="H457" t="s">
        <v>41</v>
      </c>
      <c r="I457" t="s">
        <v>423</v>
      </c>
      <c r="J457" t="s">
        <v>433</v>
      </c>
      <c r="K457" t="s">
        <v>890</v>
      </c>
      <c r="L457" t="s">
        <v>34</v>
      </c>
      <c r="M457" s="598">
        <v>5821200</v>
      </c>
    </row>
    <row r="458" spans="1:13">
      <c r="A458" t="s">
        <v>17705</v>
      </c>
      <c r="B458" t="s">
        <v>17673</v>
      </c>
      <c r="C458" t="s">
        <v>1239</v>
      </c>
      <c r="D458">
        <v>2006</v>
      </c>
      <c r="E458" t="s">
        <v>1200</v>
      </c>
      <c r="F458" t="s">
        <v>242</v>
      </c>
      <c r="G458" t="s">
        <v>242</v>
      </c>
      <c r="H458" t="s">
        <v>41</v>
      </c>
      <c r="I458" t="s">
        <v>424</v>
      </c>
      <c r="J458" t="s">
        <v>434</v>
      </c>
      <c r="K458" t="s">
        <v>821</v>
      </c>
      <c r="L458" t="s">
        <v>218</v>
      </c>
      <c r="M458" s="598">
        <v>5871250</v>
      </c>
    </row>
    <row r="459" spans="1:13">
      <c r="A459" t="s">
        <v>17675</v>
      </c>
      <c r="B459" t="s">
        <v>17661</v>
      </c>
      <c r="C459" t="s">
        <v>1239</v>
      </c>
      <c r="D459">
        <v>2006</v>
      </c>
      <c r="E459" t="s">
        <v>1200</v>
      </c>
      <c r="F459" t="s">
        <v>242</v>
      </c>
      <c r="G459" t="s">
        <v>242</v>
      </c>
      <c r="H459" t="s">
        <v>41</v>
      </c>
      <c r="I459" t="s">
        <v>421</v>
      </c>
      <c r="J459" t="s">
        <v>431</v>
      </c>
      <c r="K459" t="s">
        <v>821</v>
      </c>
      <c r="L459" t="s">
        <v>34</v>
      </c>
      <c r="M459" s="598">
        <v>5967500</v>
      </c>
    </row>
    <row r="460" spans="1:13">
      <c r="A460" t="s">
        <v>17697</v>
      </c>
      <c r="B460" t="s">
        <v>17673</v>
      </c>
      <c r="C460" t="s">
        <v>1239</v>
      </c>
      <c r="D460">
        <v>2006</v>
      </c>
      <c r="E460" t="s">
        <v>1200</v>
      </c>
      <c r="F460" t="s">
        <v>242</v>
      </c>
      <c r="G460" t="s">
        <v>242</v>
      </c>
      <c r="H460" t="s">
        <v>41</v>
      </c>
      <c r="I460" t="s">
        <v>423</v>
      </c>
      <c r="J460" t="s">
        <v>433</v>
      </c>
      <c r="K460" t="s">
        <v>821</v>
      </c>
      <c r="L460" t="s">
        <v>218</v>
      </c>
      <c r="M460" s="598">
        <v>5967500</v>
      </c>
    </row>
    <row r="461" spans="1:13">
      <c r="A461" t="s">
        <v>17682</v>
      </c>
      <c r="B461" t="s">
        <v>17659</v>
      </c>
      <c r="C461" t="s">
        <v>1239</v>
      </c>
      <c r="D461">
        <v>2006</v>
      </c>
      <c r="E461" t="s">
        <v>1200</v>
      </c>
      <c r="F461" t="s">
        <v>242</v>
      </c>
      <c r="G461" t="s">
        <v>242</v>
      </c>
      <c r="H461" t="s">
        <v>41</v>
      </c>
      <c r="I461" t="s">
        <v>422</v>
      </c>
      <c r="J461" t="s">
        <v>432</v>
      </c>
      <c r="K461" t="s">
        <v>890</v>
      </c>
      <c r="L461" t="s">
        <v>34</v>
      </c>
      <c r="M461" s="598">
        <v>5982900</v>
      </c>
    </row>
    <row r="462" spans="1:13">
      <c r="A462" t="s">
        <v>17689</v>
      </c>
      <c r="B462" t="s">
        <v>17673</v>
      </c>
      <c r="C462" t="s">
        <v>1239</v>
      </c>
      <c r="D462">
        <v>2006</v>
      </c>
      <c r="E462" t="s">
        <v>1200</v>
      </c>
      <c r="F462" t="s">
        <v>242</v>
      </c>
      <c r="G462" t="s">
        <v>242</v>
      </c>
      <c r="H462" t="s">
        <v>41</v>
      </c>
      <c r="I462" t="s">
        <v>422</v>
      </c>
      <c r="J462" t="s">
        <v>432</v>
      </c>
      <c r="K462" t="s">
        <v>821</v>
      </c>
      <c r="L462" t="s">
        <v>218</v>
      </c>
      <c r="M462" s="598">
        <v>6179250</v>
      </c>
    </row>
    <row r="463" spans="1:13">
      <c r="A463" t="s">
        <v>17662</v>
      </c>
      <c r="B463" t="s">
        <v>17663</v>
      </c>
      <c r="C463" t="s">
        <v>1239</v>
      </c>
      <c r="D463">
        <v>2006</v>
      </c>
      <c r="E463" t="s">
        <v>1200</v>
      </c>
      <c r="F463" t="s">
        <v>242</v>
      </c>
      <c r="G463" t="s">
        <v>242</v>
      </c>
      <c r="H463" t="s">
        <v>41</v>
      </c>
      <c r="I463" t="s">
        <v>223</v>
      </c>
      <c r="J463" t="s">
        <v>181</v>
      </c>
      <c r="K463" t="s">
        <v>890</v>
      </c>
      <c r="L463" t="s">
        <v>32</v>
      </c>
      <c r="M463" s="598">
        <v>6352500</v>
      </c>
    </row>
    <row r="464" spans="1:13">
      <c r="A464" t="s">
        <v>17712</v>
      </c>
      <c r="B464" t="s">
        <v>17671</v>
      </c>
      <c r="C464" t="s">
        <v>1239</v>
      </c>
      <c r="D464">
        <v>2006</v>
      </c>
      <c r="E464" t="s">
        <v>1200</v>
      </c>
      <c r="F464" t="s">
        <v>242</v>
      </c>
      <c r="G464" t="s">
        <v>242</v>
      </c>
      <c r="H464" t="s">
        <v>41</v>
      </c>
      <c r="I464" t="s">
        <v>425</v>
      </c>
      <c r="J464" t="s">
        <v>435</v>
      </c>
      <c r="K464" t="s">
        <v>890</v>
      </c>
      <c r="L464" t="s">
        <v>218</v>
      </c>
      <c r="M464" s="598">
        <v>6930000</v>
      </c>
    </row>
    <row r="465" spans="1:13">
      <c r="A465" t="s">
        <v>17704</v>
      </c>
      <c r="B465" t="s">
        <v>17671</v>
      </c>
      <c r="C465" t="s">
        <v>1239</v>
      </c>
      <c r="D465">
        <v>2006</v>
      </c>
      <c r="E465" t="s">
        <v>1200</v>
      </c>
      <c r="F465" t="s">
        <v>242</v>
      </c>
      <c r="G465" t="s">
        <v>242</v>
      </c>
      <c r="H465" t="s">
        <v>41</v>
      </c>
      <c r="I465" t="s">
        <v>424</v>
      </c>
      <c r="J465" t="s">
        <v>434</v>
      </c>
      <c r="K465" t="s">
        <v>890</v>
      </c>
      <c r="L465" t="s">
        <v>218</v>
      </c>
      <c r="M465" s="598">
        <v>7045500</v>
      </c>
    </row>
    <row r="466" spans="1:13">
      <c r="A466" t="s">
        <v>17674</v>
      </c>
      <c r="B466" t="s">
        <v>17659</v>
      </c>
      <c r="C466" t="s">
        <v>1239</v>
      </c>
      <c r="D466">
        <v>2006</v>
      </c>
      <c r="E466" t="s">
        <v>1200</v>
      </c>
      <c r="F466" t="s">
        <v>242</v>
      </c>
      <c r="G466" t="s">
        <v>242</v>
      </c>
      <c r="H466" t="s">
        <v>41</v>
      </c>
      <c r="I466" t="s">
        <v>421</v>
      </c>
      <c r="J466" t="s">
        <v>431</v>
      </c>
      <c r="K466" t="s">
        <v>890</v>
      </c>
      <c r="L466" t="s">
        <v>34</v>
      </c>
      <c r="M466" s="598">
        <v>7161000</v>
      </c>
    </row>
    <row r="467" spans="1:13">
      <c r="A467" t="s">
        <v>17696</v>
      </c>
      <c r="B467" t="s">
        <v>17671</v>
      </c>
      <c r="C467" t="s">
        <v>1239</v>
      </c>
      <c r="D467">
        <v>2006</v>
      </c>
      <c r="E467" t="s">
        <v>1200</v>
      </c>
      <c r="F467" t="s">
        <v>242</v>
      </c>
      <c r="G467" t="s">
        <v>242</v>
      </c>
      <c r="H467" t="s">
        <v>41</v>
      </c>
      <c r="I467" t="s">
        <v>423</v>
      </c>
      <c r="J467" t="s">
        <v>433</v>
      </c>
      <c r="K467" t="s">
        <v>890</v>
      </c>
      <c r="L467" t="s">
        <v>218</v>
      </c>
      <c r="M467" s="598">
        <v>7161000</v>
      </c>
    </row>
    <row r="468" spans="1:13">
      <c r="A468" t="s">
        <v>17681</v>
      </c>
      <c r="B468" t="s">
        <v>17673</v>
      </c>
      <c r="C468" t="s">
        <v>1239</v>
      </c>
      <c r="D468">
        <v>2006</v>
      </c>
      <c r="E468" t="s">
        <v>1200</v>
      </c>
      <c r="F468" t="s">
        <v>242</v>
      </c>
      <c r="G468" t="s">
        <v>242</v>
      </c>
      <c r="H468" t="s">
        <v>41</v>
      </c>
      <c r="I468" t="s">
        <v>421</v>
      </c>
      <c r="J468" t="s">
        <v>431</v>
      </c>
      <c r="K468" t="s">
        <v>821</v>
      </c>
      <c r="L468" t="s">
        <v>218</v>
      </c>
      <c r="M468" s="598">
        <v>7353500</v>
      </c>
    </row>
    <row r="469" spans="1:13">
      <c r="A469" t="s">
        <v>17688</v>
      </c>
      <c r="B469" t="s">
        <v>17671</v>
      </c>
      <c r="C469" t="s">
        <v>1239</v>
      </c>
      <c r="D469">
        <v>2006</v>
      </c>
      <c r="E469" t="s">
        <v>1200</v>
      </c>
      <c r="F469" t="s">
        <v>242</v>
      </c>
      <c r="G469" t="s">
        <v>242</v>
      </c>
      <c r="H469" t="s">
        <v>41</v>
      </c>
      <c r="I469" t="s">
        <v>422</v>
      </c>
      <c r="J469" t="s">
        <v>432</v>
      </c>
      <c r="K469" t="s">
        <v>890</v>
      </c>
      <c r="L469" t="s">
        <v>218</v>
      </c>
      <c r="M469" s="598">
        <v>7415100</v>
      </c>
    </row>
    <row r="470" spans="1:13">
      <c r="A470" t="s">
        <v>17660</v>
      </c>
      <c r="B470" t="s">
        <v>17661</v>
      </c>
      <c r="C470" t="s">
        <v>1239</v>
      </c>
      <c r="D470">
        <v>2006</v>
      </c>
      <c r="E470" t="s">
        <v>1200</v>
      </c>
      <c r="F470" t="s">
        <v>242</v>
      </c>
      <c r="G470" t="s">
        <v>242</v>
      </c>
      <c r="H470" t="s">
        <v>41</v>
      </c>
      <c r="I470" t="s">
        <v>223</v>
      </c>
      <c r="J470" t="s">
        <v>181</v>
      </c>
      <c r="K470" t="s">
        <v>821</v>
      </c>
      <c r="L470" t="s">
        <v>34</v>
      </c>
      <c r="M470" s="598">
        <v>7911750</v>
      </c>
    </row>
    <row r="471" spans="1:13">
      <c r="A471" t="s">
        <v>17680</v>
      </c>
      <c r="B471" t="s">
        <v>17671</v>
      </c>
      <c r="C471" t="s">
        <v>1239</v>
      </c>
      <c r="D471">
        <v>2006</v>
      </c>
      <c r="E471" t="s">
        <v>1200</v>
      </c>
      <c r="F471" t="s">
        <v>242</v>
      </c>
      <c r="G471" t="s">
        <v>242</v>
      </c>
      <c r="H471" t="s">
        <v>41</v>
      </c>
      <c r="I471" t="s">
        <v>421</v>
      </c>
      <c r="J471" t="s">
        <v>431</v>
      </c>
      <c r="K471" t="s">
        <v>890</v>
      </c>
      <c r="L471" t="s">
        <v>218</v>
      </c>
      <c r="M471" s="598">
        <v>8824200</v>
      </c>
    </row>
    <row r="472" spans="1:13">
      <c r="A472" t="s">
        <v>17658</v>
      </c>
      <c r="B472" t="s">
        <v>17659</v>
      </c>
      <c r="C472" t="s">
        <v>1239</v>
      </c>
      <c r="D472">
        <v>2006</v>
      </c>
      <c r="E472" t="s">
        <v>1200</v>
      </c>
      <c r="F472" t="s">
        <v>242</v>
      </c>
      <c r="G472" t="s">
        <v>242</v>
      </c>
      <c r="H472" t="s">
        <v>41</v>
      </c>
      <c r="I472" t="s">
        <v>223</v>
      </c>
      <c r="J472" t="s">
        <v>181</v>
      </c>
      <c r="K472" t="s">
        <v>890</v>
      </c>
      <c r="L472" t="s">
        <v>34</v>
      </c>
      <c r="M472" s="598">
        <v>9494100</v>
      </c>
    </row>
    <row r="473" spans="1:13">
      <c r="A473" t="s">
        <v>17672</v>
      </c>
      <c r="B473" t="s">
        <v>17673</v>
      </c>
      <c r="C473" t="s">
        <v>1239</v>
      </c>
      <c r="D473">
        <v>2006</v>
      </c>
      <c r="E473" t="s">
        <v>1200</v>
      </c>
      <c r="F473" t="s">
        <v>242</v>
      </c>
      <c r="G473" t="s">
        <v>242</v>
      </c>
      <c r="H473" t="s">
        <v>41</v>
      </c>
      <c r="I473" t="s">
        <v>223</v>
      </c>
      <c r="J473" t="s">
        <v>181</v>
      </c>
      <c r="K473" t="s">
        <v>821</v>
      </c>
      <c r="L473" t="s">
        <v>218</v>
      </c>
      <c r="M473" s="598">
        <v>9759750</v>
      </c>
    </row>
    <row r="474" spans="1:13">
      <c r="A474" t="s">
        <v>17670</v>
      </c>
      <c r="B474" t="s">
        <v>17671</v>
      </c>
      <c r="C474" t="s">
        <v>1239</v>
      </c>
      <c r="D474">
        <v>2006</v>
      </c>
      <c r="E474" t="s">
        <v>1200</v>
      </c>
      <c r="F474" t="s">
        <v>242</v>
      </c>
      <c r="G474" t="s">
        <v>242</v>
      </c>
      <c r="H474" t="s">
        <v>41</v>
      </c>
      <c r="I474" t="s">
        <v>223</v>
      </c>
      <c r="J474" t="s">
        <v>181</v>
      </c>
      <c r="K474" t="s">
        <v>890</v>
      </c>
      <c r="L474" t="s">
        <v>218</v>
      </c>
      <c r="M474" s="598">
        <v>11711700</v>
      </c>
    </row>
    <row r="475" spans="1:13">
      <c r="A475" t="s">
        <v>17767</v>
      </c>
      <c r="B475" t="s">
        <v>17725</v>
      </c>
      <c r="C475" t="s">
        <v>1239</v>
      </c>
      <c r="D475">
        <v>2007</v>
      </c>
      <c r="E475" t="s">
        <v>1205</v>
      </c>
      <c r="F475" t="s">
        <v>242</v>
      </c>
      <c r="G475" t="s">
        <v>242</v>
      </c>
      <c r="H475" t="s">
        <v>41</v>
      </c>
      <c r="I475" t="s">
        <v>425</v>
      </c>
      <c r="J475" t="s">
        <v>435</v>
      </c>
      <c r="K475" t="s">
        <v>821</v>
      </c>
      <c r="L475" t="s">
        <v>822</v>
      </c>
      <c r="M475" s="598">
        <v>109197</v>
      </c>
    </row>
    <row r="476" spans="1:13">
      <c r="A476" t="s">
        <v>17759</v>
      </c>
      <c r="B476" t="s">
        <v>17725</v>
      </c>
      <c r="C476" t="s">
        <v>1239</v>
      </c>
      <c r="D476">
        <v>2007</v>
      </c>
      <c r="E476" t="s">
        <v>1205</v>
      </c>
      <c r="F476" t="s">
        <v>242</v>
      </c>
      <c r="G476" t="s">
        <v>242</v>
      </c>
      <c r="H476" t="s">
        <v>41</v>
      </c>
      <c r="I476" t="s">
        <v>424</v>
      </c>
      <c r="J476" t="s">
        <v>434</v>
      </c>
      <c r="K476" t="s">
        <v>821</v>
      </c>
      <c r="L476" t="s">
        <v>822</v>
      </c>
      <c r="M476" s="598">
        <v>109901</v>
      </c>
    </row>
    <row r="477" spans="1:13">
      <c r="A477" t="s">
        <v>17751</v>
      </c>
      <c r="B477" t="s">
        <v>17725</v>
      </c>
      <c r="C477" t="s">
        <v>1239</v>
      </c>
      <c r="D477">
        <v>2007</v>
      </c>
      <c r="E477" t="s">
        <v>1205</v>
      </c>
      <c r="F477" t="s">
        <v>242</v>
      </c>
      <c r="G477" t="s">
        <v>242</v>
      </c>
      <c r="H477" t="s">
        <v>41</v>
      </c>
      <c r="I477" t="s">
        <v>423</v>
      </c>
      <c r="J477" t="s">
        <v>433</v>
      </c>
      <c r="K477" t="s">
        <v>821</v>
      </c>
      <c r="L477" t="s">
        <v>822</v>
      </c>
      <c r="M477" s="598">
        <v>112178</v>
      </c>
    </row>
    <row r="478" spans="1:13">
      <c r="A478" t="s">
        <v>17743</v>
      </c>
      <c r="B478" t="s">
        <v>17725</v>
      </c>
      <c r="C478" t="s">
        <v>1239</v>
      </c>
      <c r="D478">
        <v>2007</v>
      </c>
      <c r="E478" t="s">
        <v>1205</v>
      </c>
      <c r="F478" t="s">
        <v>242</v>
      </c>
      <c r="G478" t="s">
        <v>242</v>
      </c>
      <c r="H478" t="s">
        <v>41</v>
      </c>
      <c r="I478" t="s">
        <v>422</v>
      </c>
      <c r="J478" t="s">
        <v>432</v>
      </c>
      <c r="K478" t="s">
        <v>821</v>
      </c>
      <c r="L478" t="s">
        <v>822</v>
      </c>
      <c r="M478" s="598">
        <v>115676</v>
      </c>
    </row>
    <row r="479" spans="1:13">
      <c r="A479" t="s">
        <v>17766</v>
      </c>
      <c r="B479" t="s">
        <v>17723</v>
      </c>
      <c r="C479" t="s">
        <v>1239</v>
      </c>
      <c r="D479">
        <v>2007</v>
      </c>
      <c r="E479" t="s">
        <v>1205</v>
      </c>
      <c r="F479" t="s">
        <v>242</v>
      </c>
      <c r="G479" t="s">
        <v>242</v>
      </c>
      <c r="H479" t="s">
        <v>41</v>
      </c>
      <c r="I479" t="s">
        <v>425</v>
      </c>
      <c r="J479" t="s">
        <v>435</v>
      </c>
      <c r="K479" t="s">
        <v>890</v>
      </c>
      <c r="L479" t="s">
        <v>822</v>
      </c>
      <c r="M479" s="598">
        <v>131043</v>
      </c>
    </row>
    <row r="480" spans="1:13">
      <c r="A480" t="s">
        <v>17758</v>
      </c>
      <c r="B480" t="s">
        <v>17723</v>
      </c>
      <c r="C480" t="s">
        <v>1239</v>
      </c>
      <c r="D480">
        <v>2007</v>
      </c>
      <c r="E480" t="s">
        <v>1205</v>
      </c>
      <c r="F480" t="s">
        <v>242</v>
      </c>
      <c r="G480" t="s">
        <v>242</v>
      </c>
      <c r="H480" t="s">
        <v>41</v>
      </c>
      <c r="I480" t="s">
        <v>424</v>
      </c>
      <c r="J480" t="s">
        <v>434</v>
      </c>
      <c r="K480" t="s">
        <v>890</v>
      </c>
      <c r="L480" t="s">
        <v>822</v>
      </c>
      <c r="M480" s="598">
        <v>131879</v>
      </c>
    </row>
    <row r="481" spans="1:13">
      <c r="A481" t="s">
        <v>17750</v>
      </c>
      <c r="B481" t="s">
        <v>17723</v>
      </c>
      <c r="C481" t="s">
        <v>1239</v>
      </c>
      <c r="D481">
        <v>2007</v>
      </c>
      <c r="E481" t="s">
        <v>1205</v>
      </c>
      <c r="F481" t="s">
        <v>242</v>
      </c>
      <c r="G481" t="s">
        <v>242</v>
      </c>
      <c r="H481" t="s">
        <v>41</v>
      </c>
      <c r="I481" t="s">
        <v>423</v>
      </c>
      <c r="J481" t="s">
        <v>433</v>
      </c>
      <c r="K481" t="s">
        <v>890</v>
      </c>
      <c r="L481" t="s">
        <v>822</v>
      </c>
      <c r="M481" s="598">
        <v>134607</v>
      </c>
    </row>
    <row r="482" spans="1:13">
      <c r="A482" t="s">
        <v>17735</v>
      </c>
      <c r="B482" t="s">
        <v>17725</v>
      </c>
      <c r="C482" t="s">
        <v>1239</v>
      </c>
      <c r="D482">
        <v>2007</v>
      </c>
      <c r="E482" t="s">
        <v>1205</v>
      </c>
      <c r="F482" t="s">
        <v>242</v>
      </c>
      <c r="G482" t="s">
        <v>242</v>
      </c>
      <c r="H482" t="s">
        <v>41</v>
      </c>
      <c r="I482" t="s">
        <v>421</v>
      </c>
      <c r="J482" t="s">
        <v>431</v>
      </c>
      <c r="K482" t="s">
        <v>821</v>
      </c>
      <c r="L482" t="s">
        <v>822</v>
      </c>
      <c r="M482" s="598">
        <v>138424</v>
      </c>
    </row>
    <row r="483" spans="1:13">
      <c r="A483" t="s">
        <v>17742</v>
      </c>
      <c r="B483" t="s">
        <v>17723</v>
      </c>
      <c r="C483" t="s">
        <v>1239</v>
      </c>
      <c r="D483">
        <v>2007</v>
      </c>
      <c r="E483" t="s">
        <v>1205</v>
      </c>
      <c r="F483" t="s">
        <v>242</v>
      </c>
      <c r="G483" t="s">
        <v>242</v>
      </c>
      <c r="H483" t="s">
        <v>41</v>
      </c>
      <c r="I483" t="s">
        <v>422</v>
      </c>
      <c r="J483" t="s">
        <v>432</v>
      </c>
      <c r="K483" t="s">
        <v>890</v>
      </c>
      <c r="L483" t="s">
        <v>822</v>
      </c>
      <c r="M483" s="598">
        <v>138809</v>
      </c>
    </row>
    <row r="484" spans="1:13">
      <c r="A484" t="s">
        <v>17734</v>
      </c>
      <c r="B484" t="s">
        <v>17723</v>
      </c>
      <c r="C484" t="s">
        <v>1239</v>
      </c>
      <c r="D484">
        <v>2007</v>
      </c>
      <c r="E484" t="s">
        <v>1205</v>
      </c>
      <c r="F484" t="s">
        <v>242</v>
      </c>
      <c r="G484" t="s">
        <v>242</v>
      </c>
      <c r="H484" t="s">
        <v>41</v>
      </c>
      <c r="I484" t="s">
        <v>421</v>
      </c>
      <c r="J484" t="s">
        <v>431</v>
      </c>
      <c r="K484" t="s">
        <v>890</v>
      </c>
      <c r="L484" t="s">
        <v>822</v>
      </c>
      <c r="M484" s="598">
        <v>166111</v>
      </c>
    </row>
    <row r="485" spans="1:13">
      <c r="A485" t="s">
        <v>17724</v>
      </c>
      <c r="B485" t="s">
        <v>17725</v>
      </c>
      <c r="C485" t="s">
        <v>1239</v>
      </c>
      <c r="D485">
        <v>2007</v>
      </c>
      <c r="E485" t="s">
        <v>1205</v>
      </c>
      <c r="F485" t="s">
        <v>242</v>
      </c>
      <c r="G485" t="s">
        <v>242</v>
      </c>
      <c r="H485" t="s">
        <v>41</v>
      </c>
      <c r="I485" t="s">
        <v>223</v>
      </c>
      <c r="J485" t="s">
        <v>181</v>
      </c>
      <c r="K485" t="s">
        <v>821</v>
      </c>
      <c r="L485" t="s">
        <v>822</v>
      </c>
      <c r="M485" s="598">
        <v>183755</v>
      </c>
    </row>
    <row r="486" spans="1:13">
      <c r="A486" t="s">
        <v>17722</v>
      </c>
      <c r="B486" t="s">
        <v>17723</v>
      </c>
      <c r="C486" t="s">
        <v>1239</v>
      </c>
      <c r="D486">
        <v>2007</v>
      </c>
      <c r="E486" t="s">
        <v>1205</v>
      </c>
      <c r="F486" t="s">
        <v>242</v>
      </c>
      <c r="G486" t="s">
        <v>242</v>
      </c>
      <c r="H486" t="s">
        <v>41</v>
      </c>
      <c r="I486" t="s">
        <v>223</v>
      </c>
      <c r="J486" t="s">
        <v>181</v>
      </c>
      <c r="K486" t="s">
        <v>890</v>
      </c>
      <c r="L486" t="s">
        <v>822</v>
      </c>
      <c r="M486" s="598">
        <v>220495</v>
      </c>
    </row>
    <row r="487" spans="1:13">
      <c r="A487" t="s">
        <v>17765</v>
      </c>
      <c r="B487" t="s">
        <v>17721</v>
      </c>
      <c r="C487" t="s">
        <v>1239</v>
      </c>
      <c r="D487">
        <v>2007</v>
      </c>
      <c r="E487" t="s">
        <v>1205</v>
      </c>
      <c r="F487" t="s">
        <v>242</v>
      </c>
      <c r="G487" t="s">
        <v>242</v>
      </c>
      <c r="H487" t="s">
        <v>41</v>
      </c>
      <c r="I487" t="s">
        <v>425</v>
      </c>
      <c r="J487" t="s">
        <v>435</v>
      </c>
      <c r="K487" t="s">
        <v>821</v>
      </c>
      <c r="L487" t="s">
        <v>32</v>
      </c>
      <c r="M487" s="598">
        <v>1201200</v>
      </c>
    </row>
    <row r="488" spans="1:13">
      <c r="A488" t="s">
        <v>17757</v>
      </c>
      <c r="B488" t="s">
        <v>17721</v>
      </c>
      <c r="C488" t="s">
        <v>1239</v>
      </c>
      <c r="D488">
        <v>2007</v>
      </c>
      <c r="E488" t="s">
        <v>1205</v>
      </c>
      <c r="F488" t="s">
        <v>242</v>
      </c>
      <c r="G488" t="s">
        <v>242</v>
      </c>
      <c r="H488" t="s">
        <v>41</v>
      </c>
      <c r="I488" t="s">
        <v>424</v>
      </c>
      <c r="J488" t="s">
        <v>434</v>
      </c>
      <c r="K488" t="s">
        <v>821</v>
      </c>
      <c r="L488" t="s">
        <v>32</v>
      </c>
      <c r="M488" s="598">
        <v>1208900</v>
      </c>
    </row>
    <row r="489" spans="1:13">
      <c r="A489" t="s">
        <v>17749</v>
      </c>
      <c r="B489" t="s">
        <v>17721</v>
      </c>
      <c r="C489" t="s">
        <v>1239</v>
      </c>
      <c r="D489">
        <v>2007</v>
      </c>
      <c r="E489" t="s">
        <v>1205</v>
      </c>
      <c r="F489" t="s">
        <v>242</v>
      </c>
      <c r="G489" t="s">
        <v>242</v>
      </c>
      <c r="H489" t="s">
        <v>41</v>
      </c>
      <c r="I489" t="s">
        <v>423</v>
      </c>
      <c r="J489" t="s">
        <v>433</v>
      </c>
      <c r="K489" t="s">
        <v>821</v>
      </c>
      <c r="L489" t="s">
        <v>32</v>
      </c>
      <c r="M489" s="598">
        <v>1233925</v>
      </c>
    </row>
    <row r="490" spans="1:13">
      <c r="A490" t="s">
        <v>17741</v>
      </c>
      <c r="B490" t="s">
        <v>17721</v>
      </c>
      <c r="C490" t="s">
        <v>1239</v>
      </c>
      <c r="D490">
        <v>2007</v>
      </c>
      <c r="E490" t="s">
        <v>1205</v>
      </c>
      <c r="F490" t="s">
        <v>242</v>
      </c>
      <c r="G490" t="s">
        <v>242</v>
      </c>
      <c r="H490" t="s">
        <v>41</v>
      </c>
      <c r="I490" t="s">
        <v>422</v>
      </c>
      <c r="J490" t="s">
        <v>432</v>
      </c>
      <c r="K490" t="s">
        <v>821</v>
      </c>
      <c r="L490" t="s">
        <v>32</v>
      </c>
      <c r="M490" s="598">
        <v>1272425</v>
      </c>
    </row>
    <row r="491" spans="1:13">
      <c r="A491" t="s">
        <v>17764</v>
      </c>
      <c r="B491" t="s">
        <v>17719</v>
      </c>
      <c r="C491" t="s">
        <v>1239</v>
      </c>
      <c r="D491">
        <v>2007</v>
      </c>
      <c r="E491" t="s">
        <v>1205</v>
      </c>
      <c r="F491" t="s">
        <v>242</v>
      </c>
      <c r="G491" t="s">
        <v>242</v>
      </c>
      <c r="H491" t="s">
        <v>41</v>
      </c>
      <c r="I491" t="s">
        <v>425</v>
      </c>
      <c r="J491" t="s">
        <v>435</v>
      </c>
      <c r="K491" t="s">
        <v>890</v>
      </c>
      <c r="L491" t="s">
        <v>32</v>
      </c>
      <c r="M491" s="598">
        <v>1441440</v>
      </c>
    </row>
    <row r="492" spans="1:13">
      <c r="A492" t="s">
        <v>17756</v>
      </c>
      <c r="B492" t="s">
        <v>17719</v>
      </c>
      <c r="C492" t="s">
        <v>1239</v>
      </c>
      <c r="D492">
        <v>2007</v>
      </c>
      <c r="E492" t="s">
        <v>1205</v>
      </c>
      <c r="F492" t="s">
        <v>242</v>
      </c>
      <c r="G492" t="s">
        <v>242</v>
      </c>
      <c r="H492" t="s">
        <v>41</v>
      </c>
      <c r="I492" t="s">
        <v>424</v>
      </c>
      <c r="J492" t="s">
        <v>434</v>
      </c>
      <c r="K492" t="s">
        <v>890</v>
      </c>
      <c r="L492" t="s">
        <v>32</v>
      </c>
      <c r="M492" s="598">
        <v>1450680</v>
      </c>
    </row>
    <row r="493" spans="1:13">
      <c r="A493" t="s">
        <v>17748</v>
      </c>
      <c r="B493" t="s">
        <v>17719</v>
      </c>
      <c r="C493" t="s">
        <v>1239</v>
      </c>
      <c r="D493">
        <v>2007</v>
      </c>
      <c r="E493" t="s">
        <v>1205</v>
      </c>
      <c r="F493" t="s">
        <v>242</v>
      </c>
      <c r="G493" t="s">
        <v>242</v>
      </c>
      <c r="H493" t="s">
        <v>41</v>
      </c>
      <c r="I493" t="s">
        <v>423</v>
      </c>
      <c r="J493" t="s">
        <v>433</v>
      </c>
      <c r="K493" t="s">
        <v>890</v>
      </c>
      <c r="L493" t="s">
        <v>32</v>
      </c>
      <c r="M493" s="598">
        <v>1480710</v>
      </c>
    </row>
    <row r="494" spans="1:13">
      <c r="A494" t="s">
        <v>17733</v>
      </c>
      <c r="B494" t="s">
        <v>17721</v>
      </c>
      <c r="C494" t="s">
        <v>1239</v>
      </c>
      <c r="D494">
        <v>2007</v>
      </c>
      <c r="E494" t="s">
        <v>1205</v>
      </c>
      <c r="F494" t="s">
        <v>242</v>
      </c>
      <c r="G494" t="s">
        <v>242</v>
      </c>
      <c r="H494" t="s">
        <v>41</v>
      </c>
      <c r="I494" t="s">
        <v>421</v>
      </c>
      <c r="J494" t="s">
        <v>431</v>
      </c>
      <c r="K494" t="s">
        <v>821</v>
      </c>
      <c r="L494" t="s">
        <v>32</v>
      </c>
      <c r="M494" s="598">
        <v>1522675</v>
      </c>
    </row>
    <row r="495" spans="1:13">
      <c r="A495" t="s">
        <v>17740</v>
      </c>
      <c r="B495" t="s">
        <v>17719</v>
      </c>
      <c r="C495" t="s">
        <v>1239</v>
      </c>
      <c r="D495">
        <v>2007</v>
      </c>
      <c r="E495" t="s">
        <v>1205</v>
      </c>
      <c r="F495" t="s">
        <v>242</v>
      </c>
      <c r="G495" t="s">
        <v>242</v>
      </c>
      <c r="H495" t="s">
        <v>41</v>
      </c>
      <c r="I495" t="s">
        <v>422</v>
      </c>
      <c r="J495" t="s">
        <v>432</v>
      </c>
      <c r="K495" t="s">
        <v>890</v>
      </c>
      <c r="L495" t="s">
        <v>32</v>
      </c>
      <c r="M495" s="598">
        <v>1526910</v>
      </c>
    </row>
    <row r="496" spans="1:13">
      <c r="A496" t="s">
        <v>17732</v>
      </c>
      <c r="B496" t="s">
        <v>17719</v>
      </c>
      <c r="C496" t="s">
        <v>1239</v>
      </c>
      <c r="D496">
        <v>2007</v>
      </c>
      <c r="E496" t="s">
        <v>1205</v>
      </c>
      <c r="F496" t="s">
        <v>242</v>
      </c>
      <c r="G496" t="s">
        <v>242</v>
      </c>
      <c r="H496" t="s">
        <v>41</v>
      </c>
      <c r="I496" t="s">
        <v>421</v>
      </c>
      <c r="J496" t="s">
        <v>431</v>
      </c>
      <c r="K496" t="s">
        <v>890</v>
      </c>
      <c r="L496" t="s">
        <v>32</v>
      </c>
      <c r="M496" s="598">
        <v>1827210</v>
      </c>
    </row>
    <row r="497" spans="1:13">
      <c r="A497" t="s">
        <v>17755</v>
      </c>
      <c r="B497" t="s">
        <v>17717</v>
      </c>
      <c r="C497" t="s">
        <v>1239</v>
      </c>
      <c r="D497">
        <v>2007</v>
      </c>
      <c r="E497" t="s">
        <v>1205</v>
      </c>
      <c r="F497" t="s">
        <v>242</v>
      </c>
      <c r="G497" t="s">
        <v>242</v>
      </c>
      <c r="H497" t="s">
        <v>41</v>
      </c>
      <c r="I497" t="s">
        <v>424</v>
      </c>
      <c r="J497" t="s">
        <v>434</v>
      </c>
      <c r="K497" t="s">
        <v>821</v>
      </c>
      <c r="L497" t="s">
        <v>34</v>
      </c>
      <c r="M497" s="598">
        <v>1925000</v>
      </c>
    </row>
    <row r="498" spans="1:13">
      <c r="A498" t="s">
        <v>17763</v>
      </c>
      <c r="B498" t="s">
        <v>17717</v>
      </c>
      <c r="C498" t="s">
        <v>1239</v>
      </c>
      <c r="D498">
        <v>2007</v>
      </c>
      <c r="E498" t="s">
        <v>1205</v>
      </c>
      <c r="F498" t="s">
        <v>242</v>
      </c>
      <c r="G498" t="s">
        <v>242</v>
      </c>
      <c r="H498" t="s">
        <v>41</v>
      </c>
      <c r="I498" t="s">
        <v>425</v>
      </c>
      <c r="J498" t="s">
        <v>435</v>
      </c>
      <c r="K498" t="s">
        <v>821</v>
      </c>
      <c r="L498" t="s">
        <v>34</v>
      </c>
      <c r="M498" s="598">
        <v>1925000</v>
      </c>
    </row>
    <row r="499" spans="1:13">
      <c r="A499" t="s">
        <v>17747</v>
      </c>
      <c r="B499" t="s">
        <v>17717</v>
      </c>
      <c r="C499" t="s">
        <v>1239</v>
      </c>
      <c r="D499">
        <v>2007</v>
      </c>
      <c r="E499" t="s">
        <v>1205</v>
      </c>
      <c r="F499" t="s">
        <v>242</v>
      </c>
      <c r="G499" t="s">
        <v>242</v>
      </c>
      <c r="H499" t="s">
        <v>41</v>
      </c>
      <c r="I499" t="s">
        <v>423</v>
      </c>
      <c r="J499" t="s">
        <v>433</v>
      </c>
      <c r="K499" t="s">
        <v>821</v>
      </c>
      <c r="L499" t="s">
        <v>34</v>
      </c>
      <c r="M499" s="598">
        <v>1982750</v>
      </c>
    </row>
    <row r="500" spans="1:13">
      <c r="A500" t="s">
        <v>17720</v>
      </c>
      <c r="B500" t="s">
        <v>17721</v>
      </c>
      <c r="C500" t="s">
        <v>1239</v>
      </c>
      <c r="D500">
        <v>2007</v>
      </c>
      <c r="E500" t="s">
        <v>1205</v>
      </c>
      <c r="F500" t="s">
        <v>242</v>
      </c>
      <c r="G500" t="s">
        <v>242</v>
      </c>
      <c r="H500" t="s">
        <v>41</v>
      </c>
      <c r="I500" t="s">
        <v>223</v>
      </c>
      <c r="J500" t="s">
        <v>181</v>
      </c>
      <c r="K500" t="s">
        <v>821</v>
      </c>
      <c r="L500" t="s">
        <v>32</v>
      </c>
      <c r="M500" s="598">
        <v>2021250</v>
      </c>
    </row>
    <row r="501" spans="1:13">
      <c r="A501" t="s">
        <v>17739</v>
      </c>
      <c r="B501" t="s">
        <v>17717</v>
      </c>
      <c r="C501" t="s">
        <v>1239</v>
      </c>
      <c r="D501">
        <v>2007</v>
      </c>
      <c r="E501" t="s">
        <v>1205</v>
      </c>
      <c r="F501" t="s">
        <v>242</v>
      </c>
      <c r="G501" t="s">
        <v>242</v>
      </c>
      <c r="H501" t="s">
        <v>41</v>
      </c>
      <c r="I501" t="s">
        <v>422</v>
      </c>
      <c r="J501" t="s">
        <v>432</v>
      </c>
      <c r="K501" t="s">
        <v>821</v>
      </c>
      <c r="L501" t="s">
        <v>34</v>
      </c>
      <c r="M501" s="598">
        <v>2040500</v>
      </c>
    </row>
    <row r="502" spans="1:13">
      <c r="A502" t="s">
        <v>17754</v>
      </c>
      <c r="B502" t="s">
        <v>17715</v>
      </c>
      <c r="C502" t="s">
        <v>1239</v>
      </c>
      <c r="D502">
        <v>2007</v>
      </c>
      <c r="E502" t="s">
        <v>1205</v>
      </c>
      <c r="F502" t="s">
        <v>242</v>
      </c>
      <c r="G502" t="s">
        <v>242</v>
      </c>
      <c r="H502" t="s">
        <v>41</v>
      </c>
      <c r="I502" t="s">
        <v>424</v>
      </c>
      <c r="J502" t="s">
        <v>434</v>
      </c>
      <c r="K502" t="s">
        <v>890</v>
      </c>
      <c r="L502" t="s">
        <v>34</v>
      </c>
      <c r="M502" s="598">
        <v>2310000</v>
      </c>
    </row>
    <row r="503" spans="1:13">
      <c r="A503" t="s">
        <v>17762</v>
      </c>
      <c r="B503" t="s">
        <v>17715</v>
      </c>
      <c r="C503" t="s">
        <v>1239</v>
      </c>
      <c r="D503">
        <v>2007</v>
      </c>
      <c r="E503" t="s">
        <v>1205</v>
      </c>
      <c r="F503" t="s">
        <v>242</v>
      </c>
      <c r="G503" t="s">
        <v>242</v>
      </c>
      <c r="H503" t="s">
        <v>41</v>
      </c>
      <c r="I503" t="s">
        <v>425</v>
      </c>
      <c r="J503" t="s">
        <v>435</v>
      </c>
      <c r="K503" t="s">
        <v>890</v>
      </c>
      <c r="L503" t="s">
        <v>34</v>
      </c>
      <c r="M503" s="598">
        <v>2310000</v>
      </c>
    </row>
    <row r="504" spans="1:13">
      <c r="A504" t="s">
        <v>17746</v>
      </c>
      <c r="B504" t="s">
        <v>17715</v>
      </c>
      <c r="C504" t="s">
        <v>1239</v>
      </c>
      <c r="D504">
        <v>2007</v>
      </c>
      <c r="E504" t="s">
        <v>1205</v>
      </c>
      <c r="F504" t="s">
        <v>242</v>
      </c>
      <c r="G504" t="s">
        <v>242</v>
      </c>
      <c r="H504" t="s">
        <v>41</v>
      </c>
      <c r="I504" t="s">
        <v>423</v>
      </c>
      <c r="J504" t="s">
        <v>433</v>
      </c>
      <c r="K504" t="s">
        <v>890</v>
      </c>
      <c r="L504" t="s">
        <v>34</v>
      </c>
      <c r="M504" s="598">
        <v>2379300</v>
      </c>
    </row>
    <row r="505" spans="1:13">
      <c r="A505" t="s">
        <v>17718</v>
      </c>
      <c r="B505" t="s">
        <v>17719</v>
      </c>
      <c r="C505" t="s">
        <v>1239</v>
      </c>
      <c r="D505">
        <v>2007</v>
      </c>
      <c r="E505" t="s">
        <v>1205</v>
      </c>
      <c r="F505" t="s">
        <v>242</v>
      </c>
      <c r="G505" t="s">
        <v>242</v>
      </c>
      <c r="H505" t="s">
        <v>41</v>
      </c>
      <c r="I505" t="s">
        <v>223</v>
      </c>
      <c r="J505" t="s">
        <v>181</v>
      </c>
      <c r="K505" t="s">
        <v>890</v>
      </c>
      <c r="L505" t="s">
        <v>32</v>
      </c>
      <c r="M505" s="598">
        <v>2425500</v>
      </c>
    </row>
    <row r="506" spans="1:13">
      <c r="A506" t="s">
        <v>17731</v>
      </c>
      <c r="B506" t="s">
        <v>17717</v>
      </c>
      <c r="C506" t="s">
        <v>1239</v>
      </c>
      <c r="D506">
        <v>2007</v>
      </c>
      <c r="E506" t="s">
        <v>1205</v>
      </c>
      <c r="F506" t="s">
        <v>242</v>
      </c>
      <c r="G506" t="s">
        <v>242</v>
      </c>
      <c r="H506" t="s">
        <v>41</v>
      </c>
      <c r="I506" t="s">
        <v>421</v>
      </c>
      <c r="J506" t="s">
        <v>431</v>
      </c>
      <c r="K506" t="s">
        <v>821</v>
      </c>
      <c r="L506" t="s">
        <v>34</v>
      </c>
      <c r="M506" s="598">
        <v>2444750</v>
      </c>
    </row>
    <row r="507" spans="1:13">
      <c r="A507" t="s">
        <v>17738</v>
      </c>
      <c r="B507" t="s">
        <v>17715</v>
      </c>
      <c r="C507" t="s">
        <v>1239</v>
      </c>
      <c r="D507">
        <v>2007</v>
      </c>
      <c r="E507" t="s">
        <v>1205</v>
      </c>
      <c r="F507" t="s">
        <v>242</v>
      </c>
      <c r="G507" t="s">
        <v>242</v>
      </c>
      <c r="H507" t="s">
        <v>41</v>
      </c>
      <c r="I507" t="s">
        <v>422</v>
      </c>
      <c r="J507" t="s">
        <v>432</v>
      </c>
      <c r="K507" t="s">
        <v>890</v>
      </c>
      <c r="L507" t="s">
        <v>34</v>
      </c>
      <c r="M507" s="598">
        <v>2448600</v>
      </c>
    </row>
    <row r="508" spans="1:13">
      <c r="A508" t="s">
        <v>17769</v>
      </c>
      <c r="B508" t="s">
        <v>17729</v>
      </c>
      <c r="C508" t="s">
        <v>1239</v>
      </c>
      <c r="D508">
        <v>2007</v>
      </c>
      <c r="E508" t="s">
        <v>1205</v>
      </c>
      <c r="F508" t="s">
        <v>242</v>
      </c>
      <c r="G508" t="s">
        <v>242</v>
      </c>
      <c r="H508" t="s">
        <v>41</v>
      </c>
      <c r="I508" t="s">
        <v>425</v>
      </c>
      <c r="J508" t="s">
        <v>435</v>
      </c>
      <c r="K508" t="s">
        <v>821</v>
      </c>
      <c r="L508" t="s">
        <v>218</v>
      </c>
      <c r="M508" s="598">
        <v>2752750</v>
      </c>
    </row>
    <row r="509" spans="1:13">
      <c r="A509" t="s">
        <v>17761</v>
      </c>
      <c r="B509" t="s">
        <v>17729</v>
      </c>
      <c r="C509" t="s">
        <v>1239</v>
      </c>
      <c r="D509">
        <v>2007</v>
      </c>
      <c r="E509" t="s">
        <v>1205</v>
      </c>
      <c r="F509" t="s">
        <v>242</v>
      </c>
      <c r="G509" t="s">
        <v>242</v>
      </c>
      <c r="H509" t="s">
        <v>41</v>
      </c>
      <c r="I509" t="s">
        <v>424</v>
      </c>
      <c r="J509" t="s">
        <v>434</v>
      </c>
      <c r="K509" t="s">
        <v>821</v>
      </c>
      <c r="L509" t="s">
        <v>218</v>
      </c>
      <c r="M509" s="598">
        <v>2772000</v>
      </c>
    </row>
    <row r="510" spans="1:13">
      <c r="A510" t="s">
        <v>17753</v>
      </c>
      <c r="B510" t="s">
        <v>17729</v>
      </c>
      <c r="C510" t="s">
        <v>1239</v>
      </c>
      <c r="D510">
        <v>2007</v>
      </c>
      <c r="E510" t="s">
        <v>1205</v>
      </c>
      <c r="F510" t="s">
        <v>242</v>
      </c>
      <c r="G510" t="s">
        <v>242</v>
      </c>
      <c r="H510" t="s">
        <v>41</v>
      </c>
      <c r="I510" t="s">
        <v>423</v>
      </c>
      <c r="J510" t="s">
        <v>433</v>
      </c>
      <c r="K510" t="s">
        <v>821</v>
      </c>
      <c r="L510" t="s">
        <v>218</v>
      </c>
      <c r="M510" s="598">
        <v>2849000</v>
      </c>
    </row>
    <row r="511" spans="1:13">
      <c r="A511" t="s">
        <v>17745</v>
      </c>
      <c r="B511" t="s">
        <v>17729</v>
      </c>
      <c r="C511" t="s">
        <v>1239</v>
      </c>
      <c r="D511">
        <v>2007</v>
      </c>
      <c r="E511" t="s">
        <v>1205</v>
      </c>
      <c r="F511" t="s">
        <v>242</v>
      </c>
      <c r="G511" t="s">
        <v>242</v>
      </c>
      <c r="H511" t="s">
        <v>41</v>
      </c>
      <c r="I511" t="s">
        <v>422</v>
      </c>
      <c r="J511" t="s">
        <v>432</v>
      </c>
      <c r="K511" t="s">
        <v>821</v>
      </c>
      <c r="L511" t="s">
        <v>218</v>
      </c>
      <c r="M511" s="598">
        <v>2926000</v>
      </c>
    </row>
    <row r="512" spans="1:13">
      <c r="A512" t="s">
        <v>17730</v>
      </c>
      <c r="B512" t="s">
        <v>17715</v>
      </c>
      <c r="C512" t="s">
        <v>1239</v>
      </c>
      <c r="D512">
        <v>2007</v>
      </c>
      <c r="E512" t="s">
        <v>1205</v>
      </c>
      <c r="F512" t="s">
        <v>242</v>
      </c>
      <c r="G512" t="s">
        <v>242</v>
      </c>
      <c r="H512" t="s">
        <v>41</v>
      </c>
      <c r="I512" t="s">
        <v>421</v>
      </c>
      <c r="J512" t="s">
        <v>431</v>
      </c>
      <c r="K512" t="s">
        <v>890</v>
      </c>
      <c r="L512" t="s">
        <v>34</v>
      </c>
      <c r="M512" s="598">
        <v>2933700</v>
      </c>
    </row>
    <row r="513" spans="1:13">
      <c r="A513" t="s">
        <v>17716</v>
      </c>
      <c r="B513" t="s">
        <v>17717</v>
      </c>
      <c r="C513" t="s">
        <v>1239</v>
      </c>
      <c r="D513">
        <v>2007</v>
      </c>
      <c r="E513" t="s">
        <v>1205</v>
      </c>
      <c r="F513" t="s">
        <v>242</v>
      </c>
      <c r="G513" t="s">
        <v>242</v>
      </c>
      <c r="H513" t="s">
        <v>41</v>
      </c>
      <c r="I513" t="s">
        <v>223</v>
      </c>
      <c r="J513" t="s">
        <v>181</v>
      </c>
      <c r="K513" t="s">
        <v>821</v>
      </c>
      <c r="L513" t="s">
        <v>34</v>
      </c>
      <c r="M513" s="598">
        <v>3234000</v>
      </c>
    </row>
    <row r="514" spans="1:13">
      <c r="A514" t="s">
        <v>17768</v>
      </c>
      <c r="B514" t="s">
        <v>17727</v>
      </c>
      <c r="C514" t="s">
        <v>1239</v>
      </c>
      <c r="D514">
        <v>2007</v>
      </c>
      <c r="E514" t="s">
        <v>1205</v>
      </c>
      <c r="F514" t="s">
        <v>242</v>
      </c>
      <c r="G514" t="s">
        <v>242</v>
      </c>
      <c r="H514" t="s">
        <v>41</v>
      </c>
      <c r="I514" t="s">
        <v>425</v>
      </c>
      <c r="J514" t="s">
        <v>435</v>
      </c>
      <c r="K514" t="s">
        <v>890</v>
      </c>
      <c r="L514" t="s">
        <v>218</v>
      </c>
      <c r="M514" s="598">
        <v>3303300</v>
      </c>
    </row>
    <row r="515" spans="1:13">
      <c r="A515" t="s">
        <v>17760</v>
      </c>
      <c r="B515" t="s">
        <v>17727</v>
      </c>
      <c r="C515" t="s">
        <v>1239</v>
      </c>
      <c r="D515">
        <v>2007</v>
      </c>
      <c r="E515" t="s">
        <v>1205</v>
      </c>
      <c r="F515" t="s">
        <v>242</v>
      </c>
      <c r="G515" t="s">
        <v>242</v>
      </c>
      <c r="H515" t="s">
        <v>41</v>
      </c>
      <c r="I515" t="s">
        <v>424</v>
      </c>
      <c r="J515" t="s">
        <v>434</v>
      </c>
      <c r="K515" t="s">
        <v>890</v>
      </c>
      <c r="L515" t="s">
        <v>218</v>
      </c>
      <c r="M515" s="598">
        <v>3326400</v>
      </c>
    </row>
    <row r="516" spans="1:13">
      <c r="A516" t="s">
        <v>17752</v>
      </c>
      <c r="B516" t="s">
        <v>17727</v>
      </c>
      <c r="C516" t="s">
        <v>1239</v>
      </c>
      <c r="D516">
        <v>2007</v>
      </c>
      <c r="E516" t="s">
        <v>1205</v>
      </c>
      <c r="F516" t="s">
        <v>242</v>
      </c>
      <c r="G516" t="s">
        <v>242</v>
      </c>
      <c r="H516" t="s">
        <v>41</v>
      </c>
      <c r="I516" t="s">
        <v>423</v>
      </c>
      <c r="J516" t="s">
        <v>433</v>
      </c>
      <c r="K516" t="s">
        <v>890</v>
      </c>
      <c r="L516" t="s">
        <v>218</v>
      </c>
      <c r="M516" s="598">
        <v>3418800</v>
      </c>
    </row>
    <row r="517" spans="1:13">
      <c r="A517" t="s">
        <v>17737</v>
      </c>
      <c r="B517" t="s">
        <v>17729</v>
      </c>
      <c r="C517" t="s">
        <v>1239</v>
      </c>
      <c r="D517">
        <v>2007</v>
      </c>
      <c r="E517" t="s">
        <v>1205</v>
      </c>
      <c r="F517" t="s">
        <v>242</v>
      </c>
      <c r="G517" t="s">
        <v>242</v>
      </c>
      <c r="H517" t="s">
        <v>41</v>
      </c>
      <c r="I517" t="s">
        <v>421</v>
      </c>
      <c r="J517" t="s">
        <v>431</v>
      </c>
      <c r="K517" t="s">
        <v>821</v>
      </c>
      <c r="L517" t="s">
        <v>218</v>
      </c>
      <c r="M517" s="598">
        <v>3503500</v>
      </c>
    </row>
    <row r="518" spans="1:13">
      <c r="A518" t="s">
        <v>17744</v>
      </c>
      <c r="B518" t="s">
        <v>17727</v>
      </c>
      <c r="C518" t="s">
        <v>1239</v>
      </c>
      <c r="D518">
        <v>2007</v>
      </c>
      <c r="E518" t="s">
        <v>1205</v>
      </c>
      <c r="F518" t="s">
        <v>242</v>
      </c>
      <c r="G518" t="s">
        <v>242</v>
      </c>
      <c r="H518" t="s">
        <v>41</v>
      </c>
      <c r="I518" t="s">
        <v>422</v>
      </c>
      <c r="J518" t="s">
        <v>432</v>
      </c>
      <c r="K518" t="s">
        <v>890</v>
      </c>
      <c r="L518" t="s">
        <v>218</v>
      </c>
      <c r="M518" s="598">
        <v>3511200</v>
      </c>
    </row>
    <row r="519" spans="1:13">
      <c r="A519" t="s">
        <v>17714</v>
      </c>
      <c r="B519" t="s">
        <v>17715</v>
      </c>
      <c r="C519" t="s">
        <v>1239</v>
      </c>
      <c r="D519">
        <v>2007</v>
      </c>
      <c r="E519" t="s">
        <v>1205</v>
      </c>
      <c r="F519" t="s">
        <v>242</v>
      </c>
      <c r="G519" t="s">
        <v>242</v>
      </c>
      <c r="H519" t="s">
        <v>41</v>
      </c>
      <c r="I519" t="s">
        <v>223</v>
      </c>
      <c r="J519" t="s">
        <v>181</v>
      </c>
      <c r="K519" t="s">
        <v>890</v>
      </c>
      <c r="L519" t="s">
        <v>34</v>
      </c>
      <c r="M519" s="598">
        <v>3880800</v>
      </c>
    </row>
    <row r="520" spans="1:13">
      <c r="A520" t="s">
        <v>17736</v>
      </c>
      <c r="B520" t="s">
        <v>17727</v>
      </c>
      <c r="C520" t="s">
        <v>1239</v>
      </c>
      <c r="D520">
        <v>2007</v>
      </c>
      <c r="E520" t="s">
        <v>1205</v>
      </c>
      <c r="F520" t="s">
        <v>242</v>
      </c>
      <c r="G520" t="s">
        <v>242</v>
      </c>
      <c r="H520" t="s">
        <v>41</v>
      </c>
      <c r="I520" t="s">
        <v>421</v>
      </c>
      <c r="J520" t="s">
        <v>431</v>
      </c>
      <c r="K520" t="s">
        <v>890</v>
      </c>
      <c r="L520" t="s">
        <v>218</v>
      </c>
      <c r="M520" s="598">
        <v>4204200</v>
      </c>
    </row>
    <row r="521" spans="1:13">
      <c r="A521" t="s">
        <v>17728</v>
      </c>
      <c r="B521" t="s">
        <v>17729</v>
      </c>
      <c r="C521" t="s">
        <v>1239</v>
      </c>
      <c r="D521">
        <v>2007</v>
      </c>
      <c r="E521" t="s">
        <v>1205</v>
      </c>
      <c r="F521" t="s">
        <v>242</v>
      </c>
      <c r="G521" t="s">
        <v>242</v>
      </c>
      <c r="H521" t="s">
        <v>41</v>
      </c>
      <c r="I521" t="s">
        <v>223</v>
      </c>
      <c r="J521" t="s">
        <v>181</v>
      </c>
      <c r="K521" t="s">
        <v>821</v>
      </c>
      <c r="L521" t="s">
        <v>218</v>
      </c>
      <c r="M521" s="598">
        <v>4639250</v>
      </c>
    </row>
    <row r="522" spans="1:13">
      <c r="A522" t="s">
        <v>17726</v>
      </c>
      <c r="B522" t="s">
        <v>17727</v>
      </c>
      <c r="C522" t="s">
        <v>1239</v>
      </c>
      <c r="D522">
        <v>2007</v>
      </c>
      <c r="E522" t="s">
        <v>1205</v>
      </c>
      <c r="F522" t="s">
        <v>242</v>
      </c>
      <c r="G522" t="s">
        <v>242</v>
      </c>
      <c r="H522" t="s">
        <v>41</v>
      </c>
      <c r="I522" t="s">
        <v>223</v>
      </c>
      <c r="J522" t="s">
        <v>181</v>
      </c>
      <c r="K522" t="s">
        <v>890</v>
      </c>
      <c r="L522" t="s">
        <v>218</v>
      </c>
      <c r="M522" s="598">
        <v>5567100</v>
      </c>
    </row>
    <row r="523" spans="1:13">
      <c r="A523" s="431" t="s">
        <v>7799</v>
      </c>
      <c r="B523" s="431" t="s">
        <v>2020</v>
      </c>
      <c r="C523" s="431" t="s">
        <v>1268</v>
      </c>
      <c r="D523" s="432">
        <v>2008</v>
      </c>
      <c r="E523" s="431" t="s">
        <v>1269</v>
      </c>
      <c r="F523" s="431" t="s">
        <v>242</v>
      </c>
      <c r="G523" s="431" t="s">
        <v>242</v>
      </c>
      <c r="H523" s="431" t="s">
        <v>41</v>
      </c>
      <c r="I523" s="431" t="s">
        <v>425</v>
      </c>
      <c r="J523" s="431" t="s">
        <v>435</v>
      </c>
      <c r="K523" s="431" t="s">
        <v>821</v>
      </c>
      <c r="L523" s="431" t="s">
        <v>822</v>
      </c>
      <c r="M523" s="433">
        <v>245322</v>
      </c>
    </row>
    <row r="524" spans="1:13">
      <c r="A524" s="431" t="s">
        <v>7791</v>
      </c>
      <c r="B524" s="431" t="s">
        <v>2020</v>
      </c>
      <c r="C524" s="431" t="s">
        <v>1268</v>
      </c>
      <c r="D524" s="432">
        <v>2008</v>
      </c>
      <c r="E524" s="431" t="s">
        <v>1269</v>
      </c>
      <c r="F524" s="431" t="s">
        <v>242</v>
      </c>
      <c r="G524" s="431" t="s">
        <v>242</v>
      </c>
      <c r="H524" s="431" t="s">
        <v>41</v>
      </c>
      <c r="I524" s="431" t="s">
        <v>424</v>
      </c>
      <c r="J524" s="431" t="s">
        <v>434</v>
      </c>
      <c r="K524" s="431" t="s">
        <v>821</v>
      </c>
      <c r="L524" s="431" t="s">
        <v>822</v>
      </c>
      <c r="M524" s="433">
        <v>251097</v>
      </c>
    </row>
    <row r="525" spans="1:13">
      <c r="A525" s="431" t="s">
        <v>7783</v>
      </c>
      <c r="B525" s="431" t="s">
        <v>2020</v>
      </c>
      <c r="C525" s="431" t="s">
        <v>1268</v>
      </c>
      <c r="D525" s="432">
        <v>2008</v>
      </c>
      <c r="E525" s="431" t="s">
        <v>1269</v>
      </c>
      <c r="F525" s="431" t="s">
        <v>242</v>
      </c>
      <c r="G525" s="431" t="s">
        <v>242</v>
      </c>
      <c r="H525" s="431" t="s">
        <v>41</v>
      </c>
      <c r="I525" s="431" t="s">
        <v>423</v>
      </c>
      <c r="J525" s="431" t="s">
        <v>433</v>
      </c>
      <c r="K525" s="431" t="s">
        <v>821</v>
      </c>
      <c r="L525" s="431" t="s">
        <v>822</v>
      </c>
      <c r="M525" s="433">
        <v>259875</v>
      </c>
    </row>
    <row r="526" spans="1:13">
      <c r="A526" s="431" t="s">
        <v>7775</v>
      </c>
      <c r="B526" s="431" t="s">
        <v>2020</v>
      </c>
      <c r="C526" s="431" t="s">
        <v>1268</v>
      </c>
      <c r="D526" s="432">
        <v>2008</v>
      </c>
      <c r="E526" s="431" t="s">
        <v>1269</v>
      </c>
      <c r="F526" s="431" t="s">
        <v>242</v>
      </c>
      <c r="G526" s="431" t="s">
        <v>242</v>
      </c>
      <c r="H526" s="431" t="s">
        <v>41</v>
      </c>
      <c r="I526" s="431" t="s">
        <v>422</v>
      </c>
      <c r="J526" s="431" t="s">
        <v>432</v>
      </c>
      <c r="K526" s="431" t="s">
        <v>821</v>
      </c>
      <c r="L526" s="431" t="s">
        <v>822</v>
      </c>
      <c r="M526" s="433">
        <v>269115</v>
      </c>
    </row>
    <row r="527" spans="1:13">
      <c r="A527" s="431" t="s">
        <v>7798</v>
      </c>
      <c r="B527" s="431" t="s">
        <v>2019</v>
      </c>
      <c r="C527" s="431" t="s">
        <v>1268</v>
      </c>
      <c r="D527" s="432">
        <v>2008</v>
      </c>
      <c r="E527" s="431" t="s">
        <v>1269</v>
      </c>
      <c r="F527" s="431" t="s">
        <v>242</v>
      </c>
      <c r="G527" s="431" t="s">
        <v>242</v>
      </c>
      <c r="H527" s="431" t="s">
        <v>41</v>
      </c>
      <c r="I527" s="431" t="s">
        <v>425</v>
      </c>
      <c r="J527" s="431" t="s">
        <v>435</v>
      </c>
      <c r="K527" s="431" t="s">
        <v>890</v>
      </c>
      <c r="L527" s="431" t="s">
        <v>822</v>
      </c>
      <c r="M527" s="433">
        <v>269808</v>
      </c>
    </row>
    <row r="528" spans="1:13">
      <c r="A528" s="431" t="s">
        <v>7790</v>
      </c>
      <c r="B528" s="431" t="s">
        <v>2019</v>
      </c>
      <c r="C528" s="431" t="s">
        <v>1268</v>
      </c>
      <c r="D528" s="432">
        <v>2008</v>
      </c>
      <c r="E528" s="431" t="s">
        <v>1269</v>
      </c>
      <c r="F528" s="431" t="s">
        <v>242</v>
      </c>
      <c r="G528" s="431" t="s">
        <v>242</v>
      </c>
      <c r="H528" s="431" t="s">
        <v>41</v>
      </c>
      <c r="I528" s="431" t="s">
        <v>424</v>
      </c>
      <c r="J528" s="431" t="s">
        <v>434</v>
      </c>
      <c r="K528" s="431" t="s">
        <v>890</v>
      </c>
      <c r="L528" s="431" t="s">
        <v>822</v>
      </c>
      <c r="M528" s="433">
        <v>276045</v>
      </c>
    </row>
    <row r="529" spans="1:13">
      <c r="A529" s="431" t="s">
        <v>7767</v>
      </c>
      <c r="B529" s="431" t="s">
        <v>2020</v>
      </c>
      <c r="C529" s="431" t="s">
        <v>1268</v>
      </c>
      <c r="D529" s="432">
        <v>2008</v>
      </c>
      <c r="E529" s="431" t="s">
        <v>1269</v>
      </c>
      <c r="F529" s="431" t="s">
        <v>242</v>
      </c>
      <c r="G529" s="431" t="s">
        <v>242</v>
      </c>
      <c r="H529" s="431" t="s">
        <v>41</v>
      </c>
      <c r="I529" s="431" t="s">
        <v>421</v>
      </c>
      <c r="J529" s="431" t="s">
        <v>431</v>
      </c>
      <c r="K529" s="431" t="s">
        <v>821</v>
      </c>
      <c r="L529" s="431" t="s">
        <v>822</v>
      </c>
      <c r="M529" s="433">
        <v>284130</v>
      </c>
    </row>
    <row r="530" spans="1:13">
      <c r="A530" s="431" t="s">
        <v>7782</v>
      </c>
      <c r="B530" s="431" t="s">
        <v>2019</v>
      </c>
      <c r="C530" s="431" t="s">
        <v>1268</v>
      </c>
      <c r="D530" s="432">
        <v>2008</v>
      </c>
      <c r="E530" s="431" t="s">
        <v>1269</v>
      </c>
      <c r="F530" s="431" t="s">
        <v>242</v>
      </c>
      <c r="G530" s="431" t="s">
        <v>242</v>
      </c>
      <c r="H530" s="431" t="s">
        <v>41</v>
      </c>
      <c r="I530" s="431" t="s">
        <v>423</v>
      </c>
      <c r="J530" s="431" t="s">
        <v>433</v>
      </c>
      <c r="K530" s="431" t="s">
        <v>890</v>
      </c>
      <c r="L530" s="431" t="s">
        <v>822</v>
      </c>
      <c r="M530" s="433">
        <v>286209</v>
      </c>
    </row>
    <row r="531" spans="1:13">
      <c r="A531" s="431" t="s">
        <v>7774</v>
      </c>
      <c r="B531" s="431" t="s">
        <v>2019</v>
      </c>
      <c r="C531" s="431" t="s">
        <v>1268</v>
      </c>
      <c r="D531" s="432">
        <v>2008</v>
      </c>
      <c r="E531" s="431" t="s">
        <v>1269</v>
      </c>
      <c r="F531" s="431" t="s">
        <v>242</v>
      </c>
      <c r="G531" s="431" t="s">
        <v>242</v>
      </c>
      <c r="H531" s="431" t="s">
        <v>41</v>
      </c>
      <c r="I531" s="431" t="s">
        <v>422</v>
      </c>
      <c r="J531" s="431" t="s">
        <v>432</v>
      </c>
      <c r="K531" s="431" t="s">
        <v>890</v>
      </c>
      <c r="L531" s="431" t="s">
        <v>822</v>
      </c>
      <c r="M531" s="433">
        <v>295911</v>
      </c>
    </row>
    <row r="532" spans="1:13">
      <c r="A532" s="431" t="s">
        <v>7759</v>
      </c>
      <c r="B532" s="431" t="s">
        <v>2020</v>
      </c>
      <c r="C532" s="431" t="s">
        <v>1268</v>
      </c>
      <c r="D532" s="432">
        <v>2008</v>
      </c>
      <c r="E532" s="431" t="s">
        <v>1269</v>
      </c>
      <c r="F532" s="431" t="s">
        <v>242</v>
      </c>
      <c r="G532" s="431" t="s">
        <v>242</v>
      </c>
      <c r="H532" s="431" t="s">
        <v>41</v>
      </c>
      <c r="I532" s="431" t="s">
        <v>223</v>
      </c>
      <c r="J532" s="431" t="s">
        <v>181</v>
      </c>
      <c r="K532" s="431" t="s">
        <v>821</v>
      </c>
      <c r="L532" s="431" t="s">
        <v>822</v>
      </c>
      <c r="M532" s="433">
        <v>298914</v>
      </c>
    </row>
    <row r="533" spans="1:13">
      <c r="A533" s="431" t="s">
        <v>7766</v>
      </c>
      <c r="B533" s="431" t="s">
        <v>2019</v>
      </c>
      <c r="C533" s="431" t="s">
        <v>1268</v>
      </c>
      <c r="D533" s="432">
        <v>2008</v>
      </c>
      <c r="E533" s="431" t="s">
        <v>1269</v>
      </c>
      <c r="F533" s="431" t="s">
        <v>242</v>
      </c>
      <c r="G533" s="431" t="s">
        <v>242</v>
      </c>
      <c r="H533" s="431" t="s">
        <v>41</v>
      </c>
      <c r="I533" s="431" t="s">
        <v>421</v>
      </c>
      <c r="J533" s="431" t="s">
        <v>431</v>
      </c>
      <c r="K533" s="431" t="s">
        <v>890</v>
      </c>
      <c r="L533" s="431" t="s">
        <v>822</v>
      </c>
      <c r="M533" s="433">
        <v>312312</v>
      </c>
    </row>
    <row r="534" spans="1:13">
      <c r="A534" s="431" t="s">
        <v>7751</v>
      </c>
      <c r="B534" s="431" t="s">
        <v>2020</v>
      </c>
      <c r="C534" s="431" t="s">
        <v>1268</v>
      </c>
      <c r="D534" s="432">
        <v>2008</v>
      </c>
      <c r="E534" s="431" t="s">
        <v>1269</v>
      </c>
      <c r="F534" s="431" t="s">
        <v>242</v>
      </c>
      <c r="G534" s="431" t="s">
        <v>242</v>
      </c>
      <c r="H534" s="431" t="s">
        <v>41</v>
      </c>
      <c r="I534" s="431" t="s">
        <v>50</v>
      </c>
      <c r="J534" s="431" t="s">
        <v>179</v>
      </c>
      <c r="K534" s="431" t="s">
        <v>821</v>
      </c>
      <c r="L534" s="431" t="s">
        <v>822</v>
      </c>
      <c r="M534" s="433">
        <v>314160</v>
      </c>
    </row>
    <row r="535" spans="1:13">
      <c r="A535" s="431" t="s">
        <v>7758</v>
      </c>
      <c r="B535" s="431" t="s">
        <v>2019</v>
      </c>
      <c r="C535" s="431" t="s">
        <v>1268</v>
      </c>
      <c r="D535" s="432">
        <v>2008</v>
      </c>
      <c r="E535" s="431" t="s">
        <v>1269</v>
      </c>
      <c r="F535" s="431" t="s">
        <v>242</v>
      </c>
      <c r="G535" s="431" t="s">
        <v>242</v>
      </c>
      <c r="H535" s="431" t="s">
        <v>41</v>
      </c>
      <c r="I535" s="431" t="s">
        <v>223</v>
      </c>
      <c r="J535" s="431" t="s">
        <v>181</v>
      </c>
      <c r="K535" s="431" t="s">
        <v>890</v>
      </c>
      <c r="L535" s="431" t="s">
        <v>822</v>
      </c>
      <c r="M535" s="433">
        <v>328944</v>
      </c>
    </row>
    <row r="536" spans="1:13">
      <c r="A536" s="616" t="s">
        <v>7750</v>
      </c>
      <c r="B536" s="616" t="s">
        <v>2019</v>
      </c>
      <c r="C536" s="616" t="s">
        <v>1268</v>
      </c>
      <c r="D536" s="432">
        <v>2008</v>
      </c>
      <c r="E536" s="616" t="s">
        <v>1269</v>
      </c>
      <c r="F536" s="616" t="s">
        <v>242</v>
      </c>
      <c r="G536" s="616" t="s">
        <v>242</v>
      </c>
      <c r="H536" s="616" t="s">
        <v>41</v>
      </c>
      <c r="I536" s="616" t="s">
        <v>50</v>
      </c>
      <c r="J536" s="616" t="s">
        <v>179</v>
      </c>
      <c r="K536" s="616" t="s">
        <v>890</v>
      </c>
      <c r="L536" s="616" t="s">
        <v>822</v>
      </c>
      <c r="M536" s="635">
        <v>345576</v>
      </c>
    </row>
    <row r="537" spans="1:13">
      <c r="A537" s="616" t="s">
        <v>7797</v>
      </c>
      <c r="B537" s="616" t="s">
        <v>2018</v>
      </c>
      <c r="C537" s="616" t="s">
        <v>1268</v>
      </c>
      <c r="D537" s="432">
        <v>2008</v>
      </c>
      <c r="E537" s="616" t="s">
        <v>1269</v>
      </c>
      <c r="F537" s="616" t="s">
        <v>242</v>
      </c>
      <c r="G537" s="616" t="s">
        <v>242</v>
      </c>
      <c r="H537" s="616" t="s">
        <v>41</v>
      </c>
      <c r="I537" s="616" t="s">
        <v>425</v>
      </c>
      <c r="J537" s="616" t="s">
        <v>435</v>
      </c>
      <c r="K537" s="616" t="s">
        <v>821</v>
      </c>
      <c r="L537" s="616" t="s">
        <v>32</v>
      </c>
      <c r="M537" s="635">
        <v>2448600</v>
      </c>
    </row>
    <row r="538" spans="1:13">
      <c r="A538" s="616" t="s">
        <v>7789</v>
      </c>
      <c r="B538" s="616" t="s">
        <v>2018</v>
      </c>
      <c r="C538" s="616" t="s">
        <v>1268</v>
      </c>
      <c r="D538" s="432">
        <v>2008</v>
      </c>
      <c r="E538" s="616" t="s">
        <v>1269</v>
      </c>
      <c r="F538" s="616" t="s">
        <v>242</v>
      </c>
      <c r="G538" s="616" t="s">
        <v>242</v>
      </c>
      <c r="H538" s="616" t="s">
        <v>41</v>
      </c>
      <c r="I538" s="616" t="s">
        <v>424</v>
      </c>
      <c r="J538" s="616" t="s">
        <v>434</v>
      </c>
      <c r="K538" s="616" t="s">
        <v>821</v>
      </c>
      <c r="L538" s="616" t="s">
        <v>32</v>
      </c>
      <c r="M538" s="635">
        <v>2517900</v>
      </c>
    </row>
    <row r="539" spans="1:13">
      <c r="A539" s="616" t="s">
        <v>7781</v>
      </c>
      <c r="B539" s="616" t="s">
        <v>2018</v>
      </c>
      <c r="C539" s="616" t="s">
        <v>1268</v>
      </c>
      <c r="D539" s="432">
        <v>2008</v>
      </c>
      <c r="E539" s="616" t="s">
        <v>1269</v>
      </c>
      <c r="F539" s="616" t="s">
        <v>242</v>
      </c>
      <c r="G539" s="616" t="s">
        <v>242</v>
      </c>
      <c r="H539" s="616" t="s">
        <v>41</v>
      </c>
      <c r="I539" s="616" t="s">
        <v>423</v>
      </c>
      <c r="J539" s="616" t="s">
        <v>433</v>
      </c>
      <c r="K539" s="616" t="s">
        <v>821</v>
      </c>
      <c r="L539" s="616" t="s">
        <v>32</v>
      </c>
      <c r="M539" s="635">
        <v>2610300</v>
      </c>
    </row>
    <row r="540" spans="1:13">
      <c r="A540" s="616" t="s">
        <v>7773</v>
      </c>
      <c r="B540" s="616" t="s">
        <v>2018</v>
      </c>
      <c r="C540" s="616" t="s">
        <v>1268</v>
      </c>
      <c r="D540" s="432">
        <v>2008</v>
      </c>
      <c r="E540" s="616" t="s">
        <v>1269</v>
      </c>
      <c r="F540" s="616" t="s">
        <v>242</v>
      </c>
      <c r="G540" s="616" t="s">
        <v>242</v>
      </c>
      <c r="H540" s="616" t="s">
        <v>41</v>
      </c>
      <c r="I540" s="616" t="s">
        <v>422</v>
      </c>
      <c r="J540" s="616" t="s">
        <v>432</v>
      </c>
      <c r="K540" s="616" t="s">
        <v>821</v>
      </c>
      <c r="L540" s="616" t="s">
        <v>32</v>
      </c>
      <c r="M540" s="635">
        <v>2679600</v>
      </c>
    </row>
    <row r="541" spans="1:13">
      <c r="A541" s="616" t="s">
        <v>7796</v>
      </c>
      <c r="B541" s="616" t="s">
        <v>2017</v>
      </c>
      <c r="C541" s="616" t="s">
        <v>1268</v>
      </c>
      <c r="D541" s="432">
        <v>2008</v>
      </c>
      <c r="E541" s="616" t="s">
        <v>1269</v>
      </c>
      <c r="F541" s="616" t="s">
        <v>242</v>
      </c>
      <c r="G541" s="616" t="s">
        <v>242</v>
      </c>
      <c r="H541" s="616" t="s">
        <v>41</v>
      </c>
      <c r="I541" s="616" t="s">
        <v>425</v>
      </c>
      <c r="J541" s="616" t="s">
        <v>435</v>
      </c>
      <c r="K541" s="616" t="s">
        <v>890</v>
      </c>
      <c r="L541" s="616" t="s">
        <v>32</v>
      </c>
      <c r="M541" s="635">
        <v>2702700</v>
      </c>
    </row>
    <row r="542" spans="1:13">
      <c r="A542" s="616" t="s">
        <v>7788</v>
      </c>
      <c r="B542" s="616" t="s">
        <v>2017</v>
      </c>
      <c r="C542" s="616" t="s">
        <v>1268</v>
      </c>
      <c r="D542" s="432">
        <v>2008</v>
      </c>
      <c r="E542" s="616" t="s">
        <v>1269</v>
      </c>
      <c r="F542" s="616" t="s">
        <v>242</v>
      </c>
      <c r="G542" s="616" t="s">
        <v>242</v>
      </c>
      <c r="H542" s="616" t="s">
        <v>41</v>
      </c>
      <c r="I542" s="616" t="s">
        <v>424</v>
      </c>
      <c r="J542" s="616" t="s">
        <v>434</v>
      </c>
      <c r="K542" s="616" t="s">
        <v>890</v>
      </c>
      <c r="L542" s="616" t="s">
        <v>32</v>
      </c>
      <c r="M542" s="635">
        <v>2772000</v>
      </c>
    </row>
    <row r="543" spans="1:13">
      <c r="A543" s="616" t="s">
        <v>7765</v>
      </c>
      <c r="B543" s="616" t="s">
        <v>2018</v>
      </c>
      <c r="C543" s="616" t="s">
        <v>1268</v>
      </c>
      <c r="D543" s="432">
        <v>2008</v>
      </c>
      <c r="E543" s="616" t="s">
        <v>1269</v>
      </c>
      <c r="F543" s="616" t="s">
        <v>242</v>
      </c>
      <c r="G543" s="616" t="s">
        <v>242</v>
      </c>
      <c r="H543" s="616" t="s">
        <v>41</v>
      </c>
      <c r="I543" s="616" t="s">
        <v>421</v>
      </c>
      <c r="J543" s="616" t="s">
        <v>431</v>
      </c>
      <c r="K543" s="616" t="s">
        <v>821</v>
      </c>
      <c r="L543" s="616" t="s">
        <v>32</v>
      </c>
      <c r="M543" s="635">
        <v>2841300</v>
      </c>
    </row>
    <row r="544" spans="1:13">
      <c r="A544" s="616" t="s">
        <v>7780</v>
      </c>
      <c r="B544" s="616" t="s">
        <v>2017</v>
      </c>
      <c r="C544" s="616" t="s">
        <v>1268</v>
      </c>
      <c r="D544" s="432">
        <v>2008</v>
      </c>
      <c r="E544" s="616" t="s">
        <v>1269</v>
      </c>
      <c r="F544" s="616" t="s">
        <v>242</v>
      </c>
      <c r="G544" s="616" t="s">
        <v>242</v>
      </c>
      <c r="H544" s="616" t="s">
        <v>41</v>
      </c>
      <c r="I544" s="616" t="s">
        <v>423</v>
      </c>
      <c r="J544" s="616" t="s">
        <v>433</v>
      </c>
      <c r="K544" s="616" t="s">
        <v>890</v>
      </c>
      <c r="L544" s="616" t="s">
        <v>32</v>
      </c>
      <c r="M544" s="635">
        <v>2864400</v>
      </c>
    </row>
    <row r="545" spans="1:13">
      <c r="A545" s="616" t="s">
        <v>7772</v>
      </c>
      <c r="B545" s="616" t="s">
        <v>2017</v>
      </c>
      <c r="C545" s="616" t="s">
        <v>1268</v>
      </c>
      <c r="D545" s="432">
        <v>2008</v>
      </c>
      <c r="E545" s="616" t="s">
        <v>1269</v>
      </c>
      <c r="F545" s="616" t="s">
        <v>242</v>
      </c>
      <c r="G545" s="616" t="s">
        <v>242</v>
      </c>
      <c r="H545" s="616" t="s">
        <v>41</v>
      </c>
      <c r="I545" s="616" t="s">
        <v>422</v>
      </c>
      <c r="J545" s="616" t="s">
        <v>432</v>
      </c>
      <c r="K545" s="616" t="s">
        <v>890</v>
      </c>
      <c r="L545" s="616" t="s">
        <v>32</v>
      </c>
      <c r="M545" s="635">
        <v>2956800</v>
      </c>
    </row>
    <row r="546" spans="1:13">
      <c r="A546" s="616" t="s">
        <v>7757</v>
      </c>
      <c r="B546" s="616" t="s">
        <v>2018</v>
      </c>
      <c r="C546" s="616" t="s">
        <v>1268</v>
      </c>
      <c r="D546" s="432">
        <v>2008</v>
      </c>
      <c r="E546" s="616" t="s">
        <v>1269</v>
      </c>
      <c r="F546" s="616" t="s">
        <v>242</v>
      </c>
      <c r="G546" s="616" t="s">
        <v>242</v>
      </c>
      <c r="H546" s="616" t="s">
        <v>41</v>
      </c>
      <c r="I546" s="616" t="s">
        <v>223</v>
      </c>
      <c r="J546" s="616" t="s">
        <v>181</v>
      </c>
      <c r="K546" s="616" t="s">
        <v>821</v>
      </c>
      <c r="L546" s="616" t="s">
        <v>32</v>
      </c>
      <c r="M546" s="635">
        <v>2979900</v>
      </c>
    </row>
    <row r="547" spans="1:13">
      <c r="A547" s="616" t="s">
        <v>7764</v>
      </c>
      <c r="B547" s="616" t="s">
        <v>2017</v>
      </c>
      <c r="C547" s="616" t="s">
        <v>1268</v>
      </c>
      <c r="D547" s="432">
        <v>2008</v>
      </c>
      <c r="E547" s="616" t="s">
        <v>1269</v>
      </c>
      <c r="F547" s="616" t="s">
        <v>242</v>
      </c>
      <c r="G547" s="616" t="s">
        <v>242</v>
      </c>
      <c r="H547" s="616" t="s">
        <v>41</v>
      </c>
      <c r="I547" s="616" t="s">
        <v>421</v>
      </c>
      <c r="J547" s="616" t="s">
        <v>431</v>
      </c>
      <c r="K547" s="616" t="s">
        <v>890</v>
      </c>
      <c r="L547" s="616" t="s">
        <v>32</v>
      </c>
      <c r="M547" s="635">
        <v>3118500</v>
      </c>
    </row>
    <row r="548" spans="1:13">
      <c r="A548" s="616" t="s">
        <v>7749</v>
      </c>
      <c r="B548" s="616" t="s">
        <v>2018</v>
      </c>
      <c r="C548" s="616" t="s">
        <v>1268</v>
      </c>
      <c r="D548" s="432">
        <v>2008</v>
      </c>
      <c r="E548" s="616" t="s">
        <v>1269</v>
      </c>
      <c r="F548" s="616" t="s">
        <v>242</v>
      </c>
      <c r="G548" s="616" t="s">
        <v>242</v>
      </c>
      <c r="H548" s="616" t="s">
        <v>41</v>
      </c>
      <c r="I548" s="616" t="s">
        <v>50</v>
      </c>
      <c r="J548" s="616" t="s">
        <v>179</v>
      </c>
      <c r="K548" s="616" t="s">
        <v>821</v>
      </c>
      <c r="L548" s="616" t="s">
        <v>32</v>
      </c>
      <c r="M548" s="635">
        <v>3141600</v>
      </c>
    </row>
    <row r="549" spans="1:13">
      <c r="A549" s="616" t="s">
        <v>7756</v>
      </c>
      <c r="B549" s="616" t="s">
        <v>2017</v>
      </c>
      <c r="C549" s="616" t="s">
        <v>1268</v>
      </c>
      <c r="D549" s="432">
        <v>2008</v>
      </c>
      <c r="E549" s="616" t="s">
        <v>1269</v>
      </c>
      <c r="F549" s="616" t="s">
        <v>242</v>
      </c>
      <c r="G549" s="616" t="s">
        <v>242</v>
      </c>
      <c r="H549" s="616" t="s">
        <v>41</v>
      </c>
      <c r="I549" s="616" t="s">
        <v>223</v>
      </c>
      <c r="J549" s="616" t="s">
        <v>181</v>
      </c>
      <c r="K549" s="616" t="s">
        <v>890</v>
      </c>
      <c r="L549" s="616" t="s">
        <v>32</v>
      </c>
      <c r="M549" s="635">
        <v>3280200</v>
      </c>
    </row>
    <row r="550" spans="1:13">
      <c r="A550" s="616" t="s">
        <v>7748</v>
      </c>
      <c r="B550" s="616" t="s">
        <v>2017</v>
      </c>
      <c r="C550" s="616" t="s">
        <v>1268</v>
      </c>
      <c r="D550" s="432">
        <v>2008</v>
      </c>
      <c r="E550" s="616" t="s">
        <v>1269</v>
      </c>
      <c r="F550" s="616" t="s">
        <v>242</v>
      </c>
      <c r="G550" s="616" t="s">
        <v>242</v>
      </c>
      <c r="H550" s="616" t="s">
        <v>41</v>
      </c>
      <c r="I550" s="616" t="s">
        <v>50</v>
      </c>
      <c r="J550" s="616" t="s">
        <v>179</v>
      </c>
      <c r="K550" s="616" t="s">
        <v>890</v>
      </c>
      <c r="L550" s="616" t="s">
        <v>32</v>
      </c>
      <c r="M550" s="635">
        <v>3465000</v>
      </c>
    </row>
    <row r="551" spans="1:13">
      <c r="A551" s="616" t="s">
        <v>7795</v>
      </c>
      <c r="B551" s="616" t="s">
        <v>2016</v>
      </c>
      <c r="C551" s="616" t="s">
        <v>1268</v>
      </c>
      <c r="D551" s="432">
        <v>2008</v>
      </c>
      <c r="E551" s="616" t="s">
        <v>1269</v>
      </c>
      <c r="F551" s="616" t="s">
        <v>242</v>
      </c>
      <c r="G551" s="616" t="s">
        <v>242</v>
      </c>
      <c r="H551" s="616" t="s">
        <v>41</v>
      </c>
      <c r="I551" s="616" t="s">
        <v>425</v>
      </c>
      <c r="J551" s="616" t="s">
        <v>435</v>
      </c>
      <c r="K551" s="616" t="s">
        <v>821</v>
      </c>
      <c r="L551" s="616" t="s">
        <v>34</v>
      </c>
      <c r="M551" s="635">
        <v>4666200</v>
      </c>
    </row>
    <row r="552" spans="1:13">
      <c r="A552" s="616" t="s">
        <v>7787</v>
      </c>
      <c r="B552" s="616" t="s">
        <v>2016</v>
      </c>
      <c r="C552" s="616" t="s">
        <v>1268</v>
      </c>
      <c r="D552" s="432">
        <v>2008</v>
      </c>
      <c r="E552" s="616" t="s">
        <v>1269</v>
      </c>
      <c r="F552" s="616" t="s">
        <v>242</v>
      </c>
      <c r="G552" s="616" t="s">
        <v>242</v>
      </c>
      <c r="H552" s="616" t="s">
        <v>41</v>
      </c>
      <c r="I552" s="616" t="s">
        <v>424</v>
      </c>
      <c r="J552" s="616" t="s">
        <v>434</v>
      </c>
      <c r="K552" s="616" t="s">
        <v>821</v>
      </c>
      <c r="L552" s="616" t="s">
        <v>34</v>
      </c>
      <c r="M552" s="635">
        <v>4781700</v>
      </c>
    </row>
    <row r="553" spans="1:13">
      <c r="A553" s="616" t="s">
        <v>7779</v>
      </c>
      <c r="B553" s="616" t="s">
        <v>2016</v>
      </c>
      <c r="C553" s="616" t="s">
        <v>1268</v>
      </c>
      <c r="D553" s="432">
        <v>2008</v>
      </c>
      <c r="E553" s="616" t="s">
        <v>1269</v>
      </c>
      <c r="F553" s="616" t="s">
        <v>242</v>
      </c>
      <c r="G553" s="616" t="s">
        <v>242</v>
      </c>
      <c r="H553" s="616" t="s">
        <v>41</v>
      </c>
      <c r="I553" s="616" t="s">
        <v>423</v>
      </c>
      <c r="J553" s="616" t="s">
        <v>433</v>
      </c>
      <c r="K553" s="616" t="s">
        <v>821</v>
      </c>
      <c r="L553" s="616" t="s">
        <v>34</v>
      </c>
      <c r="M553" s="635">
        <v>4920300</v>
      </c>
    </row>
    <row r="554" spans="1:13">
      <c r="A554" s="616" t="s">
        <v>7771</v>
      </c>
      <c r="B554" s="616" t="s">
        <v>2016</v>
      </c>
      <c r="C554" s="616" t="s">
        <v>1268</v>
      </c>
      <c r="D554" s="432">
        <v>2008</v>
      </c>
      <c r="E554" s="616" t="s">
        <v>1269</v>
      </c>
      <c r="F554" s="616" t="s">
        <v>242</v>
      </c>
      <c r="G554" s="616" t="s">
        <v>242</v>
      </c>
      <c r="H554" s="616" t="s">
        <v>41</v>
      </c>
      <c r="I554" s="616" t="s">
        <v>422</v>
      </c>
      <c r="J554" s="616" t="s">
        <v>432</v>
      </c>
      <c r="K554" s="616" t="s">
        <v>821</v>
      </c>
      <c r="L554" s="616" t="s">
        <v>34</v>
      </c>
      <c r="M554" s="635">
        <v>5082000</v>
      </c>
    </row>
    <row r="555" spans="1:13">
      <c r="A555" s="616" t="s">
        <v>7794</v>
      </c>
      <c r="B555" s="616" t="s">
        <v>2015</v>
      </c>
      <c r="C555" s="616" t="s">
        <v>1268</v>
      </c>
      <c r="D555" s="432">
        <v>2008</v>
      </c>
      <c r="E555" s="616" t="s">
        <v>1269</v>
      </c>
      <c r="F555" s="616" t="s">
        <v>242</v>
      </c>
      <c r="G555" s="616" t="s">
        <v>242</v>
      </c>
      <c r="H555" s="616" t="s">
        <v>41</v>
      </c>
      <c r="I555" s="616" t="s">
        <v>425</v>
      </c>
      <c r="J555" s="616" t="s">
        <v>435</v>
      </c>
      <c r="K555" s="616" t="s">
        <v>890</v>
      </c>
      <c r="L555" s="616" t="s">
        <v>34</v>
      </c>
      <c r="M555" s="635">
        <v>5128200</v>
      </c>
    </row>
    <row r="556" spans="1:13">
      <c r="A556" s="616" t="s">
        <v>7786</v>
      </c>
      <c r="B556" s="616" t="s">
        <v>2015</v>
      </c>
      <c r="C556" s="616" t="s">
        <v>1268</v>
      </c>
      <c r="D556" s="432">
        <v>2008</v>
      </c>
      <c r="E556" s="616" t="s">
        <v>1269</v>
      </c>
      <c r="F556" s="616" t="s">
        <v>242</v>
      </c>
      <c r="G556" s="616" t="s">
        <v>242</v>
      </c>
      <c r="H556" s="616" t="s">
        <v>41</v>
      </c>
      <c r="I556" s="616" t="s">
        <v>424</v>
      </c>
      <c r="J556" s="616" t="s">
        <v>434</v>
      </c>
      <c r="K556" s="616" t="s">
        <v>890</v>
      </c>
      <c r="L556" s="616" t="s">
        <v>34</v>
      </c>
      <c r="M556" s="635">
        <v>5243700</v>
      </c>
    </row>
    <row r="557" spans="1:13">
      <c r="A557" s="616" t="s">
        <v>7763</v>
      </c>
      <c r="B557" s="616" t="s">
        <v>2016</v>
      </c>
      <c r="C557" s="616" t="s">
        <v>1268</v>
      </c>
      <c r="D557" s="432">
        <v>2008</v>
      </c>
      <c r="E557" s="616" t="s">
        <v>1269</v>
      </c>
      <c r="F557" s="616" t="s">
        <v>242</v>
      </c>
      <c r="G557" s="616" t="s">
        <v>242</v>
      </c>
      <c r="H557" s="616" t="s">
        <v>41</v>
      </c>
      <c r="I557" s="616" t="s">
        <v>421</v>
      </c>
      <c r="J557" s="616" t="s">
        <v>431</v>
      </c>
      <c r="K557" s="616" t="s">
        <v>821</v>
      </c>
      <c r="L557" s="616" t="s">
        <v>34</v>
      </c>
      <c r="M557" s="635">
        <v>5359200</v>
      </c>
    </row>
    <row r="558" spans="1:13">
      <c r="A558" s="616" t="s">
        <v>7778</v>
      </c>
      <c r="B558" s="616" t="s">
        <v>2015</v>
      </c>
      <c r="C558" s="616" t="s">
        <v>1268</v>
      </c>
      <c r="D558" s="432">
        <v>2008</v>
      </c>
      <c r="E558" s="616" t="s">
        <v>1269</v>
      </c>
      <c r="F558" s="616" t="s">
        <v>242</v>
      </c>
      <c r="G558" s="616" t="s">
        <v>242</v>
      </c>
      <c r="H558" s="616" t="s">
        <v>41</v>
      </c>
      <c r="I558" s="616" t="s">
        <v>423</v>
      </c>
      <c r="J558" s="616" t="s">
        <v>433</v>
      </c>
      <c r="K558" s="616" t="s">
        <v>890</v>
      </c>
      <c r="L558" s="616" t="s">
        <v>34</v>
      </c>
      <c r="M558" s="635">
        <v>5405400</v>
      </c>
    </row>
    <row r="559" spans="1:13">
      <c r="A559" s="616" t="s">
        <v>7770</v>
      </c>
      <c r="B559" s="616" t="s">
        <v>2015</v>
      </c>
      <c r="C559" s="616" t="s">
        <v>1268</v>
      </c>
      <c r="D559" s="432">
        <v>2008</v>
      </c>
      <c r="E559" s="616" t="s">
        <v>1269</v>
      </c>
      <c r="F559" s="616" t="s">
        <v>242</v>
      </c>
      <c r="G559" s="616" t="s">
        <v>242</v>
      </c>
      <c r="H559" s="616" t="s">
        <v>41</v>
      </c>
      <c r="I559" s="616" t="s">
        <v>422</v>
      </c>
      <c r="J559" s="616" t="s">
        <v>432</v>
      </c>
      <c r="K559" s="616" t="s">
        <v>890</v>
      </c>
      <c r="L559" s="616" t="s">
        <v>34</v>
      </c>
      <c r="M559" s="635">
        <v>5590200</v>
      </c>
    </row>
    <row r="560" spans="1:13">
      <c r="A560" s="616" t="s">
        <v>7755</v>
      </c>
      <c r="B560" s="616" t="s">
        <v>2016</v>
      </c>
      <c r="C560" s="616" t="s">
        <v>1268</v>
      </c>
      <c r="D560" s="432">
        <v>2008</v>
      </c>
      <c r="E560" s="616" t="s">
        <v>1269</v>
      </c>
      <c r="F560" s="616" t="s">
        <v>242</v>
      </c>
      <c r="G560" s="616" t="s">
        <v>242</v>
      </c>
      <c r="H560" s="616" t="s">
        <v>41</v>
      </c>
      <c r="I560" s="616" t="s">
        <v>223</v>
      </c>
      <c r="J560" s="616" t="s">
        <v>181</v>
      </c>
      <c r="K560" s="616" t="s">
        <v>821</v>
      </c>
      <c r="L560" s="616" t="s">
        <v>34</v>
      </c>
      <c r="M560" s="635">
        <v>5636400</v>
      </c>
    </row>
    <row r="561" spans="1:13">
      <c r="A561" s="616" t="s">
        <v>7762</v>
      </c>
      <c r="B561" s="616" t="s">
        <v>2015</v>
      </c>
      <c r="C561" s="616" t="s">
        <v>1268</v>
      </c>
      <c r="D561" s="432">
        <v>2008</v>
      </c>
      <c r="E561" s="616" t="s">
        <v>1269</v>
      </c>
      <c r="F561" s="616" t="s">
        <v>242</v>
      </c>
      <c r="G561" s="616" t="s">
        <v>242</v>
      </c>
      <c r="H561" s="616" t="s">
        <v>41</v>
      </c>
      <c r="I561" s="616" t="s">
        <v>421</v>
      </c>
      <c r="J561" s="616" t="s">
        <v>431</v>
      </c>
      <c r="K561" s="616" t="s">
        <v>890</v>
      </c>
      <c r="L561" s="616" t="s">
        <v>34</v>
      </c>
      <c r="M561" s="635">
        <v>5890500</v>
      </c>
    </row>
    <row r="562" spans="1:13">
      <c r="A562" s="616" t="s">
        <v>7747</v>
      </c>
      <c r="B562" s="616" t="s">
        <v>2016</v>
      </c>
      <c r="C562" s="616" t="s">
        <v>1268</v>
      </c>
      <c r="D562" s="432">
        <v>2008</v>
      </c>
      <c r="E562" s="616" t="s">
        <v>1269</v>
      </c>
      <c r="F562" s="616" t="s">
        <v>242</v>
      </c>
      <c r="G562" s="616" t="s">
        <v>242</v>
      </c>
      <c r="H562" s="616" t="s">
        <v>41</v>
      </c>
      <c r="I562" s="616" t="s">
        <v>50</v>
      </c>
      <c r="J562" s="616" t="s">
        <v>179</v>
      </c>
      <c r="K562" s="616" t="s">
        <v>821</v>
      </c>
      <c r="L562" s="616" t="s">
        <v>34</v>
      </c>
      <c r="M562" s="635">
        <v>5913600</v>
      </c>
    </row>
    <row r="563" spans="1:13">
      <c r="A563" s="616" t="s">
        <v>7754</v>
      </c>
      <c r="B563" s="616" t="s">
        <v>2015</v>
      </c>
      <c r="C563" s="616" t="s">
        <v>1268</v>
      </c>
      <c r="D563" s="432">
        <v>2008</v>
      </c>
      <c r="E563" s="616" t="s">
        <v>1269</v>
      </c>
      <c r="F563" s="616" t="s">
        <v>242</v>
      </c>
      <c r="G563" s="616" t="s">
        <v>242</v>
      </c>
      <c r="H563" s="616" t="s">
        <v>41</v>
      </c>
      <c r="I563" s="616" t="s">
        <v>223</v>
      </c>
      <c r="J563" s="616" t="s">
        <v>181</v>
      </c>
      <c r="K563" s="616" t="s">
        <v>890</v>
      </c>
      <c r="L563" s="616" t="s">
        <v>34</v>
      </c>
      <c r="M563" s="635">
        <v>6190800</v>
      </c>
    </row>
    <row r="564" spans="1:13">
      <c r="A564" s="616" t="s">
        <v>7746</v>
      </c>
      <c r="B564" s="616" t="s">
        <v>2015</v>
      </c>
      <c r="C564" s="616" t="s">
        <v>1268</v>
      </c>
      <c r="D564" s="432">
        <v>2008</v>
      </c>
      <c r="E564" s="616" t="s">
        <v>1269</v>
      </c>
      <c r="F564" s="616" t="s">
        <v>242</v>
      </c>
      <c r="G564" s="616" t="s">
        <v>242</v>
      </c>
      <c r="H564" s="616" t="s">
        <v>41</v>
      </c>
      <c r="I564" s="616" t="s">
        <v>50</v>
      </c>
      <c r="J564" s="616" t="s">
        <v>179</v>
      </c>
      <c r="K564" s="616" t="s">
        <v>890</v>
      </c>
      <c r="L564" s="616" t="s">
        <v>34</v>
      </c>
      <c r="M564" s="635">
        <v>6491100</v>
      </c>
    </row>
    <row r="565" spans="1:13">
      <c r="A565" s="616" t="s">
        <v>7801</v>
      </c>
      <c r="B565" s="616" t="s">
        <v>2022</v>
      </c>
      <c r="C565" s="616" t="s">
        <v>1268</v>
      </c>
      <c r="D565" s="432">
        <v>2008</v>
      </c>
      <c r="E565" s="616" t="s">
        <v>1269</v>
      </c>
      <c r="F565" s="616" t="s">
        <v>242</v>
      </c>
      <c r="G565" s="616" t="s">
        <v>242</v>
      </c>
      <c r="H565" s="616" t="s">
        <v>41</v>
      </c>
      <c r="I565" s="616" t="s">
        <v>425</v>
      </c>
      <c r="J565" s="616" t="s">
        <v>435</v>
      </c>
      <c r="K565" s="616" t="s">
        <v>821</v>
      </c>
      <c r="L565" s="616" t="s">
        <v>218</v>
      </c>
      <c r="M565" s="635">
        <v>6814500</v>
      </c>
    </row>
    <row r="566" spans="1:13">
      <c r="A566" s="616" t="s">
        <v>7793</v>
      </c>
      <c r="B566" s="616" t="s">
        <v>2022</v>
      </c>
      <c r="C566" s="616" t="s">
        <v>1268</v>
      </c>
      <c r="D566" s="432">
        <v>2008</v>
      </c>
      <c r="E566" s="616" t="s">
        <v>1269</v>
      </c>
      <c r="F566" s="616" t="s">
        <v>242</v>
      </c>
      <c r="G566" s="616" t="s">
        <v>242</v>
      </c>
      <c r="H566" s="616" t="s">
        <v>41</v>
      </c>
      <c r="I566" s="616" t="s">
        <v>424</v>
      </c>
      <c r="J566" s="616" t="s">
        <v>434</v>
      </c>
      <c r="K566" s="616" t="s">
        <v>821</v>
      </c>
      <c r="L566" s="616" t="s">
        <v>218</v>
      </c>
      <c r="M566" s="635">
        <v>6953100</v>
      </c>
    </row>
    <row r="567" spans="1:13">
      <c r="A567" s="616" t="s">
        <v>7785</v>
      </c>
      <c r="B567" s="616" t="s">
        <v>2022</v>
      </c>
      <c r="C567" s="616" t="s">
        <v>1268</v>
      </c>
      <c r="D567" s="432">
        <v>2008</v>
      </c>
      <c r="E567" s="616" t="s">
        <v>1269</v>
      </c>
      <c r="F567" s="616" t="s">
        <v>242</v>
      </c>
      <c r="G567" s="616" t="s">
        <v>242</v>
      </c>
      <c r="H567" s="616" t="s">
        <v>41</v>
      </c>
      <c r="I567" s="616" t="s">
        <v>423</v>
      </c>
      <c r="J567" s="616" t="s">
        <v>433</v>
      </c>
      <c r="K567" s="616" t="s">
        <v>821</v>
      </c>
      <c r="L567" s="616" t="s">
        <v>218</v>
      </c>
      <c r="M567" s="635">
        <v>7161000</v>
      </c>
    </row>
    <row r="568" spans="1:13">
      <c r="A568" s="616" t="s">
        <v>7777</v>
      </c>
      <c r="B568" s="616" t="s">
        <v>2022</v>
      </c>
      <c r="C568" s="616" t="s">
        <v>1268</v>
      </c>
      <c r="D568" s="432">
        <v>2008</v>
      </c>
      <c r="E568" s="616" t="s">
        <v>1269</v>
      </c>
      <c r="F568" s="616" t="s">
        <v>242</v>
      </c>
      <c r="G568" s="616" t="s">
        <v>242</v>
      </c>
      <c r="H568" s="616" t="s">
        <v>41</v>
      </c>
      <c r="I568" s="616" t="s">
        <v>422</v>
      </c>
      <c r="J568" s="616" t="s">
        <v>432</v>
      </c>
      <c r="K568" s="616" t="s">
        <v>821</v>
      </c>
      <c r="L568" s="616" t="s">
        <v>218</v>
      </c>
      <c r="M568" s="635">
        <v>7392000</v>
      </c>
    </row>
    <row r="569" spans="1:13">
      <c r="A569" s="616" t="s">
        <v>7800</v>
      </c>
      <c r="B569" s="616" t="s">
        <v>2021</v>
      </c>
      <c r="C569" s="616" t="s">
        <v>1268</v>
      </c>
      <c r="D569" s="432">
        <v>2008</v>
      </c>
      <c r="E569" s="616" t="s">
        <v>1269</v>
      </c>
      <c r="F569" s="616" t="s">
        <v>242</v>
      </c>
      <c r="G569" s="616" t="s">
        <v>242</v>
      </c>
      <c r="H569" s="616" t="s">
        <v>41</v>
      </c>
      <c r="I569" s="616" t="s">
        <v>425</v>
      </c>
      <c r="J569" s="616" t="s">
        <v>435</v>
      </c>
      <c r="K569" s="616" t="s">
        <v>890</v>
      </c>
      <c r="L569" s="616" t="s">
        <v>218</v>
      </c>
      <c r="M569" s="635">
        <v>7484400</v>
      </c>
    </row>
    <row r="570" spans="1:13">
      <c r="A570" s="616" t="s">
        <v>7792</v>
      </c>
      <c r="B570" s="616" t="s">
        <v>2021</v>
      </c>
      <c r="C570" s="616" t="s">
        <v>1268</v>
      </c>
      <c r="D570" s="432">
        <v>2008</v>
      </c>
      <c r="E570" s="616" t="s">
        <v>1269</v>
      </c>
      <c r="F570" s="616" t="s">
        <v>242</v>
      </c>
      <c r="G570" s="616" t="s">
        <v>242</v>
      </c>
      <c r="H570" s="616" t="s">
        <v>41</v>
      </c>
      <c r="I570" s="616" t="s">
        <v>424</v>
      </c>
      <c r="J570" s="616" t="s">
        <v>434</v>
      </c>
      <c r="K570" s="616" t="s">
        <v>890</v>
      </c>
      <c r="L570" s="616" t="s">
        <v>218</v>
      </c>
      <c r="M570" s="635">
        <v>7646100</v>
      </c>
    </row>
    <row r="571" spans="1:13">
      <c r="A571" s="616" t="s">
        <v>7769</v>
      </c>
      <c r="B571" s="616" t="s">
        <v>2022</v>
      </c>
      <c r="C571" s="616" t="s">
        <v>1268</v>
      </c>
      <c r="D571" s="432">
        <v>2008</v>
      </c>
      <c r="E571" s="616" t="s">
        <v>1269</v>
      </c>
      <c r="F571" s="616" t="s">
        <v>242</v>
      </c>
      <c r="G571" s="616" t="s">
        <v>242</v>
      </c>
      <c r="H571" s="616" t="s">
        <v>41</v>
      </c>
      <c r="I571" s="616" t="s">
        <v>421</v>
      </c>
      <c r="J571" s="616" t="s">
        <v>431</v>
      </c>
      <c r="K571" s="616" t="s">
        <v>821</v>
      </c>
      <c r="L571" s="616" t="s">
        <v>218</v>
      </c>
      <c r="M571" s="635">
        <v>7761600</v>
      </c>
    </row>
    <row r="572" spans="1:13">
      <c r="A572" s="616" t="s">
        <v>7784</v>
      </c>
      <c r="B572" s="616" t="s">
        <v>2021</v>
      </c>
      <c r="C572" s="616" t="s">
        <v>1268</v>
      </c>
      <c r="D572" s="432">
        <v>2008</v>
      </c>
      <c r="E572" s="616" t="s">
        <v>1269</v>
      </c>
      <c r="F572" s="616" t="s">
        <v>242</v>
      </c>
      <c r="G572" s="616" t="s">
        <v>242</v>
      </c>
      <c r="H572" s="616" t="s">
        <v>41</v>
      </c>
      <c r="I572" s="616" t="s">
        <v>423</v>
      </c>
      <c r="J572" s="616" t="s">
        <v>433</v>
      </c>
      <c r="K572" s="616" t="s">
        <v>890</v>
      </c>
      <c r="L572" s="616" t="s">
        <v>218</v>
      </c>
      <c r="M572" s="635">
        <v>7877100</v>
      </c>
    </row>
    <row r="573" spans="1:13">
      <c r="A573" s="616" t="s">
        <v>7776</v>
      </c>
      <c r="B573" s="616" t="s">
        <v>2021</v>
      </c>
      <c r="C573" s="616" t="s">
        <v>1268</v>
      </c>
      <c r="D573" s="432">
        <v>2008</v>
      </c>
      <c r="E573" s="616" t="s">
        <v>1269</v>
      </c>
      <c r="F573" s="616" t="s">
        <v>242</v>
      </c>
      <c r="G573" s="616" t="s">
        <v>242</v>
      </c>
      <c r="H573" s="616" t="s">
        <v>41</v>
      </c>
      <c r="I573" s="616" t="s">
        <v>422</v>
      </c>
      <c r="J573" s="616" t="s">
        <v>432</v>
      </c>
      <c r="K573" s="616" t="s">
        <v>890</v>
      </c>
      <c r="L573" s="616" t="s">
        <v>218</v>
      </c>
      <c r="M573" s="635">
        <v>8131200</v>
      </c>
    </row>
    <row r="574" spans="1:13">
      <c r="A574" s="616" t="s">
        <v>7761</v>
      </c>
      <c r="B574" s="616" t="s">
        <v>2022</v>
      </c>
      <c r="C574" s="616" t="s">
        <v>1268</v>
      </c>
      <c r="D574" s="432">
        <v>2008</v>
      </c>
      <c r="E574" s="616" t="s">
        <v>1269</v>
      </c>
      <c r="F574" s="616" t="s">
        <v>242</v>
      </c>
      <c r="G574" s="616" t="s">
        <v>242</v>
      </c>
      <c r="H574" s="616" t="s">
        <v>41</v>
      </c>
      <c r="I574" s="616" t="s">
        <v>223</v>
      </c>
      <c r="J574" s="616" t="s">
        <v>181</v>
      </c>
      <c r="K574" s="616" t="s">
        <v>821</v>
      </c>
      <c r="L574" s="616" t="s">
        <v>218</v>
      </c>
      <c r="M574" s="635">
        <v>8154300</v>
      </c>
    </row>
    <row r="575" spans="1:13">
      <c r="A575" s="616" t="s">
        <v>7753</v>
      </c>
      <c r="B575" s="616" t="s">
        <v>2022</v>
      </c>
      <c r="C575" s="616" t="s">
        <v>1268</v>
      </c>
      <c r="D575" s="432">
        <v>2008</v>
      </c>
      <c r="E575" s="616" t="s">
        <v>1269</v>
      </c>
      <c r="F575" s="616" t="s">
        <v>242</v>
      </c>
      <c r="G575" s="616" t="s">
        <v>242</v>
      </c>
      <c r="H575" s="616" t="s">
        <v>41</v>
      </c>
      <c r="I575" s="616" t="s">
        <v>50</v>
      </c>
      <c r="J575" s="616" t="s">
        <v>179</v>
      </c>
      <c r="K575" s="616" t="s">
        <v>821</v>
      </c>
      <c r="L575" s="616" t="s">
        <v>218</v>
      </c>
      <c r="M575" s="635">
        <v>8547000</v>
      </c>
    </row>
    <row r="576" spans="1:13">
      <c r="A576" s="616" t="s">
        <v>7768</v>
      </c>
      <c r="B576" s="616" t="s">
        <v>2021</v>
      </c>
      <c r="C576" s="616" t="s">
        <v>1268</v>
      </c>
      <c r="D576" s="432">
        <v>2008</v>
      </c>
      <c r="E576" s="616" t="s">
        <v>1269</v>
      </c>
      <c r="F576" s="616" t="s">
        <v>242</v>
      </c>
      <c r="G576" s="616" t="s">
        <v>242</v>
      </c>
      <c r="H576" s="616" t="s">
        <v>41</v>
      </c>
      <c r="I576" s="616" t="s">
        <v>421</v>
      </c>
      <c r="J576" s="616" t="s">
        <v>431</v>
      </c>
      <c r="K576" s="616" t="s">
        <v>890</v>
      </c>
      <c r="L576" s="616" t="s">
        <v>218</v>
      </c>
      <c r="M576" s="635">
        <v>8547000</v>
      </c>
    </row>
    <row r="577" spans="1:13">
      <c r="A577" s="616" t="s">
        <v>7760</v>
      </c>
      <c r="B577" s="616" t="s">
        <v>2021</v>
      </c>
      <c r="C577" s="616" t="s">
        <v>1268</v>
      </c>
      <c r="D577" s="432">
        <v>2008</v>
      </c>
      <c r="E577" s="616" t="s">
        <v>1269</v>
      </c>
      <c r="F577" s="616" t="s">
        <v>242</v>
      </c>
      <c r="G577" s="616" t="s">
        <v>242</v>
      </c>
      <c r="H577" s="616" t="s">
        <v>41</v>
      </c>
      <c r="I577" s="616" t="s">
        <v>223</v>
      </c>
      <c r="J577" s="616" t="s">
        <v>181</v>
      </c>
      <c r="K577" s="616" t="s">
        <v>890</v>
      </c>
      <c r="L577" s="616" t="s">
        <v>218</v>
      </c>
      <c r="M577" s="635">
        <v>8985900</v>
      </c>
    </row>
    <row r="578" spans="1:13">
      <c r="A578" s="616" t="s">
        <v>7752</v>
      </c>
      <c r="B578" s="616" t="s">
        <v>2021</v>
      </c>
      <c r="C578" s="616" t="s">
        <v>1268</v>
      </c>
      <c r="D578" s="432">
        <v>2008</v>
      </c>
      <c r="E578" s="616" t="s">
        <v>1269</v>
      </c>
      <c r="F578" s="616" t="s">
        <v>242</v>
      </c>
      <c r="G578" s="616" t="s">
        <v>242</v>
      </c>
      <c r="H578" s="616" t="s">
        <v>41</v>
      </c>
      <c r="I578" s="616" t="s">
        <v>50</v>
      </c>
      <c r="J578" s="616" t="s">
        <v>179</v>
      </c>
      <c r="K578" s="616" t="s">
        <v>890</v>
      </c>
      <c r="L578" s="616" t="s">
        <v>218</v>
      </c>
      <c r="M578" s="635">
        <v>9401700</v>
      </c>
    </row>
    <row r="579" spans="1:13">
      <c r="A579" s="616" t="s">
        <v>149</v>
      </c>
      <c r="B579" s="616" t="s">
        <v>149</v>
      </c>
      <c r="C579" s="616" t="s">
        <v>585</v>
      </c>
      <c r="D579" s="625">
        <v>3000</v>
      </c>
      <c r="E579" s="616" t="s">
        <v>585</v>
      </c>
      <c r="F579" s="616" t="s">
        <v>149</v>
      </c>
      <c r="G579" s="616" t="s">
        <v>149</v>
      </c>
      <c r="H579" s="616" t="s">
        <v>149</v>
      </c>
      <c r="I579" s="616" t="s">
        <v>42</v>
      </c>
      <c r="J579" s="616" t="s">
        <v>149</v>
      </c>
      <c r="K579" s="616" t="s">
        <v>149</v>
      </c>
      <c r="L579" s="616" t="s">
        <v>149</v>
      </c>
      <c r="M579" s="635"/>
    </row>
    <row r="580" spans="1:13">
      <c r="A580" s="616" t="s">
        <v>8952</v>
      </c>
      <c r="B580" s="616" t="s">
        <v>2101</v>
      </c>
      <c r="C580" s="616" t="s">
        <v>25</v>
      </c>
      <c r="D580" s="625">
        <v>3001</v>
      </c>
      <c r="E580" s="616" t="s">
        <v>814</v>
      </c>
      <c r="F580" s="616" t="s">
        <v>559</v>
      </c>
      <c r="G580" s="616" t="s">
        <v>298</v>
      </c>
      <c r="H580" s="616" t="s">
        <v>41</v>
      </c>
      <c r="I580" s="616" t="s">
        <v>46</v>
      </c>
      <c r="J580" s="616" t="s">
        <v>590</v>
      </c>
      <c r="K580" s="616" t="s">
        <v>821</v>
      </c>
      <c r="L580" s="616" t="s">
        <v>822</v>
      </c>
      <c r="M580" s="635">
        <v>101640</v>
      </c>
    </row>
    <row r="581" spans="1:13">
      <c r="A581" s="616" t="s">
        <v>8940</v>
      </c>
      <c r="B581" s="616" t="s">
        <v>2101</v>
      </c>
      <c r="C581" s="616" t="s">
        <v>25</v>
      </c>
      <c r="D581" s="625">
        <v>3001</v>
      </c>
      <c r="E581" s="616" t="s">
        <v>814</v>
      </c>
      <c r="F581" s="616" t="s">
        <v>559</v>
      </c>
      <c r="G581" s="616" t="s">
        <v>298</v>
      </c>
      <c r="H581" s="616" t="s">
        <v>41</v>
      </c>
      <c r="I581" s="616" t="s">
        <v>42</v>
      </c>
      <c r="J581" s="616" t="s">
        <v>587</v>
      </c>
      <c r="K581" s="616" t="s">
        <v>821</v>
      </c>
      <c r="L581" s="616" t="s">
        <v>822</v>
      </c>
      <c r="M581" s="635">
        <v>114345</v>
      </c>
    </row>
    <row r="582" spans="1:13">
      <c r="A582" s="616" t="s">
        <v>8944</v>
      </c>
      <c r="B582" s="616" t="s">
        <v>2101</v>
      </c>
      <c r="C582" s="616" t="s">
        <v>25</v>
      </c>
      <c r="D582" s="625">
        <v>3001</v>
      </c>
      <c r="E582" s="616" t="s">
        <v>814</v>
      </c>
      <c r="F582" s="616" t="s">
        <v>559</v>
      </c>
      <c r="G582" s="616" t="s">
        <v>298</v>
      </c>
      <c r="H582" s="616" t="s">
        <v>41</v>
      </c>
      <c r="I582" s="616" t="s">
        <v>219</v>
      </c>
      <c r="J582" s="616" t="s">
        <v>588</v>
      </c>
      <c r="K582" s="616" t="s">
        <v>821</v>
      </c>
      <c r="L582" s="616" t="s">
        <v>822</v>
      </c>
      <c r="M582" s="635">
        <v>114345</v>
      </c>
    </row>
    <row r="583" spans="1:13">
      <c r="A583" s="616" t="s">
        <v>8948</v>
      </c>
      <c r="B583" s="616" t="s">
        <v>2101</v>
      </c>
      <c r="C583" s="616" t="s">
        <v>25</v>
      </c>
      <c r="D583" s="625">
        <v>3001</v>
      </c>
      <c r="E583" s="616" t="s">
        <v>814</v>
      </c>
      <c r="F583" s="616" t="s">
        <v>559</v>
      </c>
      <c r="G583" s="616" t="s">
        <v>298</v>
      </c>
      <c r="H583" s="616" t="s">
        <v>41</v>
      </c>
      <c r="I583" s="616" t="s">
        <v>44</v>
      </c>
      <c r="J583" s="616" t="s">
        <v>589</v>
      </c>
      <c r="K583" s="616" t="s">
        <v>821</v>
      </c>
      <c r="L583" s="616" t="s">
        <v>822</v>
      </c>
      <c r="M583" s="635">
        <v>114345</v>
      </c>
    </row>
    <row r="584" spans="1:13">
      <c r="A584" s="616" t="s">
        <v>8936</v>
      </c>
      <c r="B584" s="616" t="s">
        <v>2101</v>
      </c>
      <c r="C584" s="616" t="s">
        <v>25</v>
      </c>
      <c r="D584" s="625">
        <v>3001</v>
      </c>
      <c r="E584" s="616" t="s">
        <v>814</v>
      </c>
      <c r="F584" s="616" t="s">
        <v>559</v>
      </c>
      <c r="G584" s="616" t="s">
        <v>298</v>
      </c>
      <c r="H584" s="616" t="s">
        <v>41</v>
      </c>
      <c r="I584" s="616" t="s">
        <v>324</v>
      </c>
      <c r="J584" s="616" t="s">
        <v>586</v>
      </c>
      <c r="K584" s="616" t="s">
        <v>821</v>
      </c>
      <c r="L584" s="616" t="s">
        <v>822</v>
      </c>
      <c r="M584" s="635">
        <v>190575</v>
      </c>
    </row>
    <row r="585" spans="1:13">
      <c r="A585" s="618" t="s">
        <v>8951</v>
      </c>
      <c r="B585" s="618" t="s">
        <v>2100</v>
      </c>
      <c r="C585" s="618" t="s">
        <v>25</v>
      </c>
      <c r="D585" s="627">
        <v>3001</v>
      </c>
      <c r="E585" s="618" t="s">
        <v>814</v>
      </c>
      <c r="F585" s="618" t="s">
        <v>559</v>
      </c>
      <c r="G585" s="618" t="s">
        <v>298</v>
      </c>
      <c r="H585" s="618" t="s">
        <v>41</v>
      </c>
      <c r="I585" s="618" t="s">
        <v>46</v>
      </c>
      <c r="J585" s="618" t="s">
        <v>590</v>
      </c>
      <c r="K585" s="618" t="s">
        <v>821</v>
      </c>
      <c r="L585" s="618" t="s">
        <v>32</v>
      </c>
      <c r="M585" s="637">
        <v>1106490</v>
      </c>
    </row>
    <row r="586" spans="1:13">
      <c r="A586" s="618" t="s">
        <v>8939</v>
      </c>
      <c r="B586" s="618" t="s">
        <v>2100</v>
      </c>
      <c r="C586" s="618" t="s">
        <v>25</v>
      </c>
      <c r="D586" s="627">
        <v>3001</v>
      </c>
      <c r="E586" s="618" t="s">
        <v>814</v>
      </c>
      <c r="F586" s="618" t="s">
        <v>559</v>
      </c>
      <c r="G586" s="618" t="s">
        <v>298</v>
      </c>
      <c r="H586" s="618" t="s">
        <v>41</v>
      </c>
      <c r="I586" s="618" t="s">
        <v>42</v>
      </c>
      <c r="J586" s="618" t="s">
        <v>587</v>
      </c>
      <c r="K586" s="618" t="s">
        <v>821</v>
      </c>
      <c r="L586" s="618" t="s">
        <v>32</v>
      </c>
      <c r="M586" s="637">
        <v>1233540</v>
      </c>
    </row>
    <row r="587" spans="1:13">
      <c r="A587" s="618" t="s">
        <v>8943</v>
      </c>
      <c r="B587" s="618" t="s">
        <v>2100</v>
      </c>
      <c r="C587" s="618" t="s">
        <v>25</v>
      </c>
      <c r="D587" s="627">
        <v>3001</v>
      </c>
      <c r="E587" s="618" t="s">
        <v>814</v>
      </c>
      <c r="F587" s="618" t="s">
        <v>559</v>
      </c>
      <c r="G587" s="618" t="s">
        <v>298</v>
      </c>
      <c r="H587" s="618" t="s">
        <v>41</v>
      </c>
      <c r="I587" s="618" t="s">
        <v>219</v>
      </c>
      <c r="J587" s="618" t="s">
        <v>588</v>
      </c>
      <c r="K587" s="618" t="s">
        <v>821</v>
      </c>
      <c r="L587" s="618" t="s">
        <v>32</v>
      </c>
      <c r="M587" s="637">
        <v>1233540</v>
      </c>
    </row>
    <row r="588" spans="1:13">
      <c r="A588" s="618" t="s">
        <v>8947</v>
      </c>
      <c r="B588" s="618" t="s">
        <v>2100</v>
      </c>
      <c r="C588" s="618" t="s">
        <v>25</v>
      </c>
      <c r="D588" s="627">
        <v>3001</v>
      </c>
      <c r="E588" s="618" t="s">
        <v>814</v>
      </c>
      <c r="F588" s="618" t="s">
        <v>559</v>
      </c>
      <c r="G588" s="618" t="s">
        <v>298</v>
      </c>
      <c r="H588" s="618" t="s">
        <v>41</v>
      </c>
      <c r="I588" s="618" t="s">
        <v>44</v>
      </c>
      <c r="J588" s="618" t="s">
        <v>589</v>
      </c>
      <c r="K588" s="618" t="s">
        <v>821</v>
      </c>
      <c r="L588" s="618" t="s">
        <v>32</v>
      </c>
      <c r="M588" s="637">
        <v>1233540</v>
      </c>
    </row>
    <row r="589" spans="1:13">
      <c r="A589" s="618" t="s">
        <v>8950</v>
      </c>
      <c r="B589" s="618" t="s">
        <v>2099</v>
      </c>
      <c r="C589" s="618" t="s">
        <v>562</v>
      </c>
      <c r="D589" s="627">
        <v>3001</v>
      </c>
      <c r="E589" s="618" t="s">
        <v>814</v>
      </c>
      <c r="F589" s="618" t="s">
        <v>559</v>
      </c>
      <c r="G589" s="618" t="s">
        <v>298</v>
      </c>
      <c r="H589" s="618" t="s">
        <v>41</v>
      </c>
      <c r="I589" s="618" t="s">
        <v>46</v>
      </c>
      <c r="J589" s="618" t="s">
        <v>590</v>
      </c>
      <c r="K589" s="618" t="s">
        <v>821</v>
      </c>
      <c r="L589" s="618" t="s">
        <v>34</v>
      </c>
      <c r="M589" s="637">
        <v>1513050</v>
      </c>
    </row>
    <row r="590" spans="1:13">
      <c r="A590" s="618" t="s">
        <v>8938</v>
      </c>
      <c r="B590" s="618" t="s">
        <v>2099</v>
      </c>
      <c r="C590" s="618" t="s">
        <v>562</v>
      </c>
      <c r="D590" s="627">
        <v>3001</v>
      </c>
      <c r="E590" s="618" t="s">
        <v>814</v>
      </c>
      <c r="F590" s="618" t="s">
        <v>559</v>
      </c>
      <c r="G590" s="618" t="s">
        <v>298</v>
      </c>
      <c r="H590" s="618" t="s">
        <v>41</v>
      </c>
      <c r="I590" s="618" t="s">
        <v>42</v>
      </c>
      <c r="J590" s="618" t="s">
        <v>587</v>
      </c>
      <c r="K590" s="618" t="s">
        <v>821</v>
      </c>
      <c r="L590" s="618" t="s">
        <v>34</v>
      </c>
      <c r="M590" s="637">
        <v>1677060</v>
      </c>
    </row>
    <row r="591" spans="1:13">
      <c r="A591" s="618" t="s">
        <v>8942</v>
      </c>
      <c r="B591" s="618" t="s">
        <v>2099</v>
      </c>
      <c r="C591" s="618" t="s">
        <v>562</v>
      </c>
      <c r="D591" s="627">
        <v>3001</v>
      </c>
      <c r="E591" s="618" t="s">
        <v>814</v>
      </c>
      <c r="F591" s="618" t="s">
        <v>559</v>
      </c>
      <c r="G591" s="618" t="s">
        <v>298</v>
      </c>
      <c r="H591" s="618" t="s">
        <v>41</v>
      </c>
      <c r="I591" s="618" t="s">
        <v>219</v>
      </c>
      <c r="J591" s="618" t="s">
        <v>588</v>
      </c>
      <c r="K591" s="618" t="s">
        <v>821</v>
      </c>
      <c r="L591" s="618" t="s">
        <v>34</v>
      </c>
      <c r="M591" s="637">
        <v>1677060</v>
      </c>
    </row>
    <row r="592" spans="1:13">
      <c r="A592" s="618" t="s">
        <v>8946</v>
      </c>
      <c r="B592" s="618" t="s">
        <v>2099</v>
      </c>
      <c r="C592" s="618" t="s">
        <v>562</v>
      </c>
      <c r="D592" s="627">
        <v>3001</v>
      </c>
      <c r="E592" s="618" t="s">
        <v>814</v>
      </c>
      <c r="F592" s="618" t="s">
        <v>559</v>
      </c>
      <c r="G592" s="618" t="s">
        <v>298</v>
      </c>
      <c r="H592" s="618" t="s">
        <v>41</v>
      </c>
      <c r="I592" s="618" t="s">
        <v>44</v>
      </c>
      <c r="J592" s="618" t="s">
        <v>589</v>
      </c>
      <c r="K592" s="618" t="s">
        <v>821</v>
      </c>
      <c r="L592" s="618" t="s">
        <v>34</v>
      </c>
      <c r="M592" s="637">
        <v>1677060</v>
      </c>
    </row>
    <row r="593" spans="1:13">
      <c r="A593" s="618" t="s">
        <v>8953</v>
      </c>
      <c r="B593" s="618" t="s">
        <v>2102</v>
      </c>
      <c r="C593" s="618" t="s">
        <v>562</v>
      </c>
      <c r="D593" s="627">
        <v>3001</v>
      </c>
      <c r="E593" s="618" t="s">
        <v>814</v>
      </c>
      <c r="F593" s="618" t="s">
        <v>559</v>
      </c>
      <c r="G593" s="618" t="s">
        <v>298</v>
      </c>
      <c r="H593" s="618" t="s">
        <v>41</v>
      </c>
      <c r="I593" s="618" t="s">
        <v>46</v>
      </c>
      <c r="J593" s="618" t="s">
        <v>590</v>
      </c>
      <c r="K593" s="618" t="s">
        <v>821</v>
      </c>
      <c r="L593" s="618" t="s">
        <v>218</v>
      </c>
      <c r="M593" s="637">
        <v>1868790</v>
      </c>
    </row>
    <row r="594" spans="1:13">
      <c r="A594" s="618" t="s">
        <v>8941</v>
      </c>
      <c r="B594" s="618" t="s">
        <v>2102</v>
      </c>
      <c r="C594" s="618" t="s">
        <v>562</v>
      </c>
      <c r="D594" s="627">
        <v>3001</v>
      </c>
      <c r="E594" s="618" t="s">
        <v>814</v>
      </c>
      <c r="F594" s="618" t="s">
        <v>559</v>
      </c>
      <c r="G594" s="618" t="s">
        <v>298</v>
      </c>
      <c r="H594" s="618" t="s">
        <v>41</v>
      </c>
      <c r="I594" s="618" t="s">
        <v>42</v>
      </c>
      <c r="J594" s="618" t="s">
        <v>587</v>
      </c>
      <c r="K594" s="618" t="s">
        <v>821</v>
      </c>
      <c r="L594" s="618" t="s">
        <v>218</v>
      </c>
      <c r="M594" s="637">
        <v>2072070</v>
      </c>
    </row>
    <row r="595" spans="1:13">
      <c r="A595" s="618" t="s">
        <v>8945</v>
      </c>
      <c r="B595" s="618" t="s">
        <v>2102</v>
      </c>
      <c r="C595" s="618" t="s">
        <v>562</v>
      </c>
      <c r="D595" s="627">
        <v>3001</v>
      </c>
      <c r="E595" s="618" t="s">
        <v>814</v>
      </c>
      <c r="F595" s="618" t="s">
        <v>559</v>
      </c>
      <c r="G595" s="618" t="s">
        <v>298</v>
      </c>
      <c r="H595" s="618" t="s">
        <v>41</v>
      </c>
      <c r="I595" s="618" t="s">
        <v>219</v>
      </c>
      <c r="J595" s="618" t="s">
        <v>588</v>
      </c>
      <c r="K595" s="618" t="s">
        <v>821</v>
      </c>
      <c r="L595" s="618" t="s">
        <v>218</v>
      </c>
      <c r="M595" s="637">
        <v>2072070</v>
      </c>
    </row>
    <row r="596" spans="1:13">
      <c r="A596" s="618" t="s">
        <v>8949</v>
      </c>
      <c r="B596" s="618" t="s">
        <v>2102</v>
      </c>
      <c r="C596" s="618" t="s">
        <v>562</v>
      </c>
      <c r="D596" s="627">
        <v>3001</v>
      </c>
      <c r="E596" s="618" t="s">
        <v>814</v>
      </c>
      <c r="F596" s="618" t="s">
        <v>559</v>
      </c>
      <c r="G596" s="618" t="s">
        <v>298</v>
      </c>
      <c r="H596" s="618" t="s">
        <v>41</v>
      </c>
      <c r="I596" s="618" t="s">
        <v>44</v>
      </c>
      <c r="J596" s="618" t="s">
        <v>589</v>
      </c>
      <c r="K596" s="618" t="s">
        <v>821</v>
      </c>
      <c r="L596" s="618" t="s">
        <v>218</v>
      </c>
      <c r="M596" s="637">
        <v>2072070</v>
      </c>
    </row>
    <row r="597" spans="1:13">
      <c r="A597" s="618" t="s">
        <v>8935</v>
      </c>
      <c r="B597" s="618" t="s">
        <v>2100</v>
      </c>
      <c r="C597" s="618" t="s">
        <v>25</v>
      </c>
      <c r="D597" s="627">
        <v>3001</v>
      </c>
      <c r="E597" s="618" t="s">
        <v>814</v>
      </c>
      <c r="F597" s="618" t="s">
        <v>559</v>
      </c>
      <c r="G597" s="618" t="s">
        <v>298</v>
      </c>
      <c r="H597" s="618" t="s">
        <v>41</v>
      </c>
      <c r="I597" s="618" t="s">
        <v>324</v>
      </c>
      <c r="J597" s="618" t="s">
        <v>586</v>
      </c>
      <c r="K597" s="618" t="s">
        <v>821</v>
      </c>
      <c r="L597" s="618" t="s">
        <v>32</v>
      </c>
      <c r="M597" s="637">
        <v>2122890</v>
      </c>
    </row>
    <row r="598" spans="1:13">
      <c r="A598" s="618" t="s">
        <v>8934</v>
      </c>
      <c r="B598" s="618" t="s">
        <v>2099</v>
      </c>
      <c r="C598" s="618" t="s">
        <v>562</v>
      </c>
      <c r="D598" s="627">
        <v>3001</v>
      </c>
      <c r="E598" s="618" t="s">
        <v>814</v>
      </c>
      <c r="F598" s="618" t="s">
        <v>559</v>
      </c>
      <c r="G598" s="618" t="s">
        <v>298</v>
      </c>
      <c r="H598" s="618" t="s">
        <v>41</v>
      </c>
      <c r="I598" s="618" t="s">
        <v>324</v>
      </c>
      <c r="J598" s="618" t="s">
        <v>586</v>
      </c>
      <c r="K598" s="618" t="s">
        <v>821</v>
      </c>
      <c r="L598" s="618" t="s">
        <v>34</v>
      </c>
      <c r="M598" s="637">
        <v>2887500</v>
      </c>
    </row>
    <row r="599" spans="1:13">
      <c r="A599" s="618" t="s">
        <v>8937</v>
      </c>
      <c r="B599" s="618" t="s">
        <v>2102</v>
      </c>
      <c r="C599" s="618" t="s">
        <v>562</v>
      </c>
      <c r="D599" s="627">
        <v>3001</v>
      </c>
      <c r="E599" s="618" t="s">
        <v>814</v>
      </c>
      <c r="F599" s="618" t="s">
        <v>559</v>
      </c>
      <c r="G599" s="618" t="s">
        <v>298</v>
      </c>
      <c r="H599" s="618" t="s">
        <v>41</v>
      </c>
      <c r="I599" s="618" t="s">
        <v>324</v>
      </c>
      <c r="J599" s="618" t="s">
        <v>586</v>
      </c>
      <c r="K599" s="618" t="s">
        <v>821</v>
      </c>
      <c r="L599" s="618" t="s">
        <v>218</v>
      </c>
      <c r="M599" s="637">
        <v>3580500</v>
      </c>
    </row>
    <row r="600" spans="1:13" ht="12.9">
      <c r="A600" s="621" t="s">
        <v>149</v>
      </c>
      <c r="B600" s="621" t="s">
        <v>149</v>
      </c>
      <c r="C600" s="621" t="s">
        <v>338</v>
      </c>
      <c r="D600" s="630">
        <v>4010</v>
      </c>
      <c r="E600" s="621" t="s">
        <v>338</v>
      </c>
      <c r="F600" s="621" t="s">
        <v>149</v>
      </c>
      <c r="G600" s="621" t="s">
        <v>149</v>
      </c>
      <c r="H600" s="621" t="s">
        <v>149</v>
      </c>
      <c r="I600" s="621" t="s">
        <v>42</v>
      </c>
      <c r="J600" s="621" t="s">
        <v>149</v>
      </c>
      <c r="K600" s="621" t="s">
        <v>149</v>
      </c>
      <c r="L600" s="621" t="s">
        <v>149</v>
      </c>
      <c r="M600" s="621" t="s">
        <v>149</v>
      </c>
    </row>
    <row r="601" spans="1:13">
      <c r="A601" s="553" t="s">
        <v>9253</v>
      </c>
      <c r="B601" s="553" t="s">
        <v>2120</v>
      </c>
      <c r="C601" s="553" t="s">
        <v>245</v>
      </c>
      <c r="D601" s="567">
        <v>4021</v>
      </c>
      <c r="E601" s="572" t="s">
        <v>913</v>
      </c>
      <c r="F601" s="553" t="s">
        <v>40</v>
      </c>
      <c r="G601" s="553" t="s">
        <v>298</v>
      </c>
      <c r="H601" s="553" t="s">
        <v>622</v>
      </c>
      <c r="I601" s="553" t="s">
        <v>425</v>
      </c>
      <c r="J601" s="553" t="s">
        <v>445</v>
      </c>
      <c r="K601" s="553" t="s">
        <v>821</v>
      </c>
      <c r="L601" s="553" t="s">
        <v>822</v>
      </c>
      <c r="M601" s="573">
        <v>33033</v>
      </c>
    </row>
    <row r="602" spans="1:13">
      <c r="A602" s="553" t="s">
        <v>9251</v>
      </c>
      <c r="B602" s="553" t="s">
        <v>2120</v>
      </c>
      <c r="C602" s="553" t="s">
        <v>245</v>
      </c>
      <c r="D602" s="626">
        <v>4021</v>
      </c>
      <c r="E602" s="632" t="s">
        <v>913</v>
      </c>
      <c r="F602" s="553" t="s">
        <v>40</v>
      </c>
      <c r="G602" s="553" t="s">
        <v>298</v>
      </c>
      <c r="H602" s="553" t="s">
        <v>622</v>
      </c>
      <c r="I602" s="553" t="s">
        <v>424</v>
      </c>
      <c r="J602" s="553" t="s">
        <v>444</v>
      </c>
      <c r="K602" s="553" t="s">
        <v>821</v>
      </c>
      <c r="L602" s="553" t="s">
        <v>822</v>
      </c>
      <c r="M602" s="573">
        <v>35574</v>
      </c>
    </row>
    <row r="603" spans="1:13">
      <c r="A603" s="553" t="s">
        <v>9249</v>
      </c>
      <c r="B603" s="553" t="s">
        <v>2120</v>
      </c>
      <c r="C603" s="553" t="s">
        <v>245</v>
      </c>
      <c r="D603" s="626">
        <v>4021</v>
      </c>
      <c r="E603" s="632" t="s">
        <v>913</v>
      </c>
      <c r="F603" s="553" t="s">
        <v>40</v>
      </c>
      <c r="G603" s="553" t="s">
        <v>298</v>
      </c>
      <c r="H603" s="553" t="s">
        <v>622</v>
      </c>
      <c r="I603" s="553" t="s">
        <v>423</v>
      </c>
      <c r="J603" s="553" t="s">
        <v>443</v>
      </c>
      <c r="K603" s="553" t="s">
        <v>821</v>
      </c>
      <c r="L603" s="553" t="s">
        <v>822</v>
      </c>
      <c r="M603" s="573">
        <v>38115</v>
      </c>
    </row>
    <row r="604" spans="1:13">
      <c r="A604" s="553" t="s">
        <v>9247</v>
      </c>
      <c r="B604" s="553" t="s">
        <v>2120</v>
      </c>
      <c r="C604" s="553" t="s">
        <v>245</v>
      </c>
      <c r="D604" s="626">
        <v>4021</v>
      </c>
      <c r="E604" s="632" t="s">
        <v>913</v>
      </c>
      <c r="F604" s="553" t="s">
        <v>40</v>
      </c>
      <c r="G604" s="553" t="s">
        <v>298</v>
      </c>
      <c r="H604" s="553" t="s">
        <v>622</v>
      </c>
      <c r="I604" s="553" t="s">
        <v>422</v>
      </c>
      <c r="J604" s="553" t="s">
        <v>442</v>
      </c>
      <c r="K604" s="553" t="s">
        <v>821</v>
      </c>
      <c r="L604" s="553" t="s">
        <v>822</v>
      </c>
      <c r="M604" s="573">
        <v>43197</v>
      </c>
    </row>
    <row r="605" spans="1:13">
      <c r="A605" s="553" t="s">
        <v>9245</v>
      </c>
      <c r="B605" s="553" t="s">
        <v>2120</v>
      </c>
      <c r="C605" s="553" t="s">
        <v>245</v>
      </c>
      <c r="D605" s="626">
        <v>4021</v>
      </c>
      <c r="E605" s="632" t="s">
        <v>913</v>
      </c>
      <c r="F605" s="553" t="s">
        <v>40</v>
      </c>
      <c r="G605" s="553" t="s">
        <v>298</v>
      </c>
      <c r="H605" s="553" t="s">
        <v>622</v>
      </c>
      <c r="I605" s="553" t="s">
        <v>421</v>
      </c>
      <c r="J605" s="553" t="s">
        <v>441</v>
      </c>
      <c r="K605" s="553" t="s">
        <v>821</v>
      </c>
      <c r="L605" s="553" t="s">
        <v>822</v>
      </c>
      <c r="M605" s="573">
        <v>45738</v>
      </c>
    </row>
    <row r="606" spans="1:13">
      <c r="A606" s="553" t="s">
        <v>9243</v>
      </c>
      <c r="B606" s="553" t="s">
        <v>2120</v>
      </c>
      <c r="C606" s="553" t="s">
        <v>245</v>
      </c>
      <c r="D606" s="626">
        <v>4021</v>
      </c>
      <c r="E606" s="632" t="s">
        <v>913</v>
      </c>
      <c r="F606" s="553" t="s">
        <v>40</v>
      </c>
      <c r="G606" s="553" t="s">
        <v>298</v>
      </c>
      <c r="H606" s="553" t="s">
        <v>622</v>
      </c>
      <c r="I606" s="553" t="s">
        <v>223</v>
      </c>
      <c r="J606" s="553" t="s">
        <v>56</v>
      </c>
      <c r="K606" s="553" t="s">
        <v>821</v>
      </c>
      <c r="L606" s="553" t="s">
        <v>822</v>
      </c>
      <c r="M606" s="573">
        <v>48279</v>
      </c>
    </row>
    <row r="607" spans="1:13">
      <c r="A607" s="553" t="s">
        <v>9252</v>
      </c>
      <c r="B607" s="553" t="s">
        <v>2119</v>
      </c>
      <c r="C607" s="553" t="s">
        <v>245</v>
      </c>
      <c r="D607" s="626">
        <v>4021</v>
      </c>
      <c r="E607" s="632" t="s">
        <v>913</v>
      </c>
      <c r="F607" s="553" t="s">
        <v>40</v>
      </c>
      <c r="G607" s="553" t="s">
        <v>298</v>
      </c>
      <c r="H607" s="553" t="s">
        <v>622</v>
      </c>
      <c r="I607" s="553" t="s">
        <v>425</v>
      </c>
      <c r="J607" s="553" t="s">
        <v>445</v>
      </c>
      <c r="K607" s="553" t="s">
        <v>821</v>
      </c>
      <c r="L607" s="553" t="s">
        <v>32</v>
      </c>
      <c r="M607" s="573">
        <v>334950</v>
      </c>
    </row>
    <row r="608" spans="1:13">
      <c r="A608" s="553" t="s">
        <v>9250</v>
      </c>
      <c r="B608" s="553" t="s">
        <v>2119</v>
      </c>
      <c r="C608" s="553" t="s">
        <v>245</v>
      </c>
      <c r="D608" s="626">
        <v>4021</v>
      </c>
      <c r="E608" s="632" t="s">
        <v>913</v>
      </c>
      <c r="F608" s="553" t="s">
        <v>40</v>
      </c>
      <c r="G608" s="553" t="s">
        <v>298</v>
      </c>
      <c r="H608" s="553" t="s">
        <v>622</v>
      </c>
      <c r="I608" s="553" t="s">
        <v>424</v>
      </c>
      <c r="J608" s="553" t="s">
        <v>444</v>
      </c>
      <c r="K608" s="553" t="s">
        <v>821</v>
      </c>
      <c r="L608" s="553" t="s">
        <v>32</v>
      </c>
      <c r="M608" s="573">
        <v>351120</v>
      </c>
    </row>
    <row r="609" spans="1:13">
      <c r="A609" s="553" t="s">
        <v>9248</v>
      </c>
      <c r="B609" s="553" t="s">
        <v>2119</v>
      </c>
      <c r="C609" s="553" t="s">
        <v>245</v>
      </c>
      <c r="D609" s="626">
        <v>4021</v>
      </c>
      <c r="E609" s="632" t="s">
        <v>913</v>
      </c>
      <c r="F609" s="553" t="s">
        <v>40</v>
      </c>
      <c r="G609" s="553" t="s">
        <v>298</v>
      </c>
      <c r="H609" s="553" t="s">
        <v>622</v>
      </c>
      <c r="I609" s="553" t="s">
        <v>423</v>
      </c>
      <c r="J609" s="553" t="s">
        <v>443</v>
      </c>
      <c r="K609" s="553" t="s">
        <v>821</v>
      </c>
      <c r="L609" s="553" t="s">
        <v>32</v>
      </c>
      <c r="M609" s="573">
        <v>385770</v>
      </c>
    </row>
    <row r="610" spans="1:13">
      <c r="A610" s="553" t="s">
        <v>9246</v>
      </c>
      <c r="B610" s="553" t="s">
        <v>2119</v>
      </c>
      <c r="C610" s="553" t="s">
        <v>245</v>
      </c>
      <c r="D610" s="626">
        <v>4021</v>
      </c>
      <c r="E610" s="632" t="s">
        <v>913</v>
      </c>
      <c r="F610" s="553" t="s">
        <v>40</v>
      </c>
      <c r="G610" s="553" t="s">
        <v>298</v>
      </c>
      <c r="H610" s="553" t="s">
        <v>622</v>
      </c>
      <c r="I610" s="553" t="s">
        <v>422</v>
      </c>
      <c r="J610" s="553" t="s">
        <v>442</v>
      </c>
      <c r="K610" s="553" t="s">
        <v>821</v>
      </c>
      <c r="L610" s="553" t="s">
        <v>32</v>
      </c>
      <c r="M610" s="573">
        <v>429660</v>
      </c>
    </row>
    <row r="611" spans="1:13">
      <c r="A611" s="553" t="s">
        <v>9244</v>
      </c>
      <c r="B611" s="553" t="s">
        <v>2119</v>
      </c>
      <c r="C611" s="553" t="s">
        <v>245</v>
      </c>
      <c r="D611" s="626">
        <v>4021</v>
      </c>
      <c r="E611" s="632" t="s">
        <v>913</v>
      </c>
      <c r="F611" s="553" t="s">
        <v>40</v>
      </c>
      <c r="G611" s="553" t="s">
        <v>298</v>
      </c>
      <c r="H611" s="553" t="s">
        <v>622</v>
      </c>
      <c r="I611" s="553" t="s">
        <v>421</v>
      </c>
      <c r="J611" s="553" t="s">
        <v>441</v>
      </c>
      <c r="K611" s="553" t="s">
        <v>821</v>
      </c>
      <c r="L611" s="553" t="s">
        <v>32</v>
      </c>
      <c r="M611" s="573">
        <v>448140</v>
      </c>
    </row>
    <row r="612" spans="1:13">
      <c r="A612" s="553" t="s">
        <v>9242</v>
      </c>
      <c r="B612" s="553" t="s">
        <v>2119</v>
      </c>
      <c r="C612" s="553" t="s">
        <v>245</v>
      </c>
      <c r="D612" s="626">
        <v>4021</v>
      </c>
      <c r="E612" s="632" t="s">
        <v>913</v>
      </c>
      <c r="F612" s="553" t="s">
        <v>40</v>
      </c>
      <c r="G612" s="553" t="s">
        <v>298</v>
      </c>
      <c r="H612" s="553" t="s">
        <v>622</v>
      </c>
      <c r="I612" s="553" t="s">
        <v>223</v>
      </c>
      <c r="J612" s="553" t="s">
        <v>56</v>
      </c>
      <c r="K612" s="553" t="s">
        <v>821</v>
      </c>
      <c r="L612" s="553" t="s">
        <v>32</v>
      </c>
      <c r="M612" s="573">
        <v>482790</v>
      </c>
    </row>
    <row r="613" spans="1:13">
      <c r="A613" s="553" t="s">
        <v>9265</v>
      </c>
      <c r="B613" s="553" t="s">
        <v>2122</v>
      </c>
      <c r="C613" s="553" t="s">
        <v>245</v>
      </c>
      <c r="D613" s="626">
        <v>4022</v>
      </c>
      <c r="E613" s="632" t="s">
        <v>914</v>
      </c>
      <c r="F613" s="553" t="s">
        <v>40</v>
      </c>
      <c r="G613" s="553" t="s">
        <v>298</v>
      </c>
      <c r="H613" s="553" t="s">
        <v>622</v>
      </c>
      <c r="I613" s="553" t="s">
        <v>425</v>
      </c>
      <c r="J613" s="553" t="s">
        <v>445</v>
      </c>
      <c r="K613" s="553" t="s">
        <v>821</v>
      </c>
      <c r="L613" s="553" t="s">
        <v>822</v>
      </c>
      <c r="M613" s="573">
        <v>45738</v>
      </c>
    </row>
    <row r="614" spans="1:13">
      <c r="A614" s="553" t="s">
        <v>9263</v>
      </c>
      <c r="B614" s="553" t="s">
        <v>2122</v>
      </c>
      <c r="C614" s="553" t="s">
        <v>245</v>
      </c>
      <c r="D614" s="626">
        <v>4022</v>
      </c>
      <c r="E614" s="632" t="s">
        <v>914</v>
      </c>
      <c r="F614" s="553" t="s">
        <v>40</v>
      </c>
      <c r="G614" s="553" t="s">
        <v>298</v>
      </c>
      <c r="H614" s="553" t="s">
        <v>622</v>
      </c>
      <c r="I614" s="553" t="s">
        <v>424</v>
      </c>
      <c r="J614" s="553" t="s">
        <v>444</v>
      </c>
      <c r="K614" s="553" t="s">
        <v>821</v>
      </c>
      <c r="L614" s="553" t="s">
        <v>822</v>
      </c>
      <c r="M614" s="573">
        <v>48279</v>
      </c>
    </row>
    <row r="615" spans="1:13">
      <c r="A615" s="553" t="s">
        <v>9261</v>
      </c>
      <c r="B615" s="553" t="s">
        <v>2122</v>
      </c>
      <c r="C615" s="553" t="s">
        <v>245</v>
      </c>
      <c r="D615" s="626">
        <v>4022</v>
      </c>
      <c r="E615" s="632" t="s">
        <v>914</v>
      </c>
      <c r="F615" s="553" t="s">
        <v>40</v>
      </c>
      <c r="G615" s="553" t="s">
        <v>298</v>
      </c>
      <c r="H615" s="553" t="s">
        <v>622</v>
      </c>
      <c r="I615" s="553" t="s">
        <v>423</v>
      </c>
      <c r="J615" s="553" t="s">
        <v>443</v>
      </c>
      <c r="K615" s="553" t="s">
        <v>821</v>
      </c>
      <c r="L615" s="553" t="s">
        <v>822</v>
      </c>
      <c r="M615" s="573">
        <v>55902</v>
      </c>
    </row>
    <row r="616" spans="1:13">
      <c r="A616" s="553" t="s">
        <v>9259</v>
      </c>
      <c r="B616" s="553" t="s">
        <v>2122</v>
      </c>
      <c r="C616" s="553" t="s">
        <v>245</v>
      </c>
      <c r="D616" s="626">
        <v>4022</v>
      </c>
      <c r="E616" s="632" t="s">
        <v>914</v>
      </c>
      <c r="F616" s="553" t="s">
        <v>40</v>
      </c>
      <c r="G616" s="553" t="s">
        <v>298</v>
      </c>
      <c r="H616" s="553" t="s">
        <v>622</v>
      </c>
      <c r="I616" s="553" t="s">
        <v>422</v>
      </c>
      <c r="J616" s="553" t="s">
        <v>442</v>
      </c>
      <c r="K616" s="553" t="s">
        <v>821</v>
      </c>
      <c r="L616" s="553" t="s">
        <v>822</v>
      </c>
      <c r="M616" s="573">
        <v>58443</v>
      </c>
    </row>
    <row r="617" spans="1:13">
      <c r="A617" s="553" t="s">
        <v>9257</v>
      </c>
      <c r="B617" s="553" t="s">
        <v>2122</v>
      </c>
      <c r="C617" s="553" t="s">
        <v>245</v>
      </c>
      <c r="D617" s="626">
        <v>4022</v>
      </c>
      <c r="E617" s="632" t="s">
        <v>914</v>
      </c>
      <c r="F617" s="553" t="s">
        <v>40</v>
      </c>
      <c r="G617" s="553" t="s">
        <v>298</v>
      </c>
      <c r="H617" s="553" t="s">
        <v>622</v>
      </c>
      <c r="I617" s="553" t="s">
        <v>421</v>
      </c>
      <c r="J617" s="553" t="s">
        <v>441</v>
      </c>
      <c r="K617" s="553" t="s">
        <v>821</v>
      </c>
      <c r="L617" s="553" t="s">
        <v>822</v>
      </c>
      <c r="M617" s="573">
        <v>60984</v>
      </c>
    </row>
    <row r="618" spans="1:13">
      <c r="A618" s="553" t="s">
        <v>9255</v>
      </c>
      <c r="B618" s="553" t="s">
        <v>2122</v>
      </c>
      <c r="C618" s="553" t="s">
        <v>245</v>
      </c>
      <c r="D618" s="626">
        <v>4022</v>
      </c>
      <c r="E618" s="632" t="s">
        <v>914</v>
      </c>
      <c r="F618" s="553" t="s">
        <v>40</v>
      </c>
      <c r="G618" s="553" t="s">
        <v>298</v>
      </c>
      <c r="H618" s="553" t="s">
        <v>622</v>
      </c>
      <c r="I618" s="553" t="s">
        <v>223</v>
      </c>
      <c r="J618" s="553" t="s">
        <v>56</v>
      </c>
      <c r="K618" s="553" t="s">
        <v>821</v>
      </c>
      <c r="L618" s="553" t="s">
        <v>822</v>
      </c>
      <c r="M618" s="573">
        <v>68607</v>
      </c>
    </row>
    <row r="619" spans="1:13">
      <c r="A619" s="553" t="s">
        <v>9264</v>
      </c>
      <c r="B619" s="553" t="s">
        <v>2121</v>
      </c>
      <c r="C619" s="553" t="s">
        <v>245</v>
      </c>
      <c r="D619" s="626">
        <v>4022</v>
      </c>
      <c r="E619" s="632" t="s">
        <v>914</v>
      </c>
      <c r="F619" s="553" t="s">
        <v>40</v>
      </c>
      <c r="G619" s="553" t="s">
        <v>298</v>
      </c>
      <c r="H619" s="553" t="s">
        <v>622</v>
      </c>
      <c r="I619" s="553" t="s">
        <v>425</v>
      </c>
      <c r="J619" s="553" t="s">
        <v>445</v>
      </c>
      <c r="K619" s="553" t="s">
        <v>821</v>
      </c>
      <c r="L619" s="553" t="s">
        <v>32</v>
      </c>
      <c r="M619" s="573">
        <v>471240</v>
      </c>
    </row>
    <row r="620" spans="1:13">
      <c r="A620" s="553" t="s">
        <v>9262</v>
      </c>
      <c r="B620" s="553" t="s">
        <v>2121</v>
      </c>
      <c r="C620" s="553" t="s">
        <v>245</v>
      </c>
      <c r="D620" s="626">
        <v>4022</v>
      </c>
      <c r="E620" s="632" t="s">
        <v>914</v>
      </c>
      <c r="F620" s="553" t="s">
        <v>40</v>
      </c>
      <c r="G620" s="553" t="s">
        <v>298</v>
      </c>
      <c r="H620" s="553" t="s">
        <v>622</v>
      </c>
      <c r="I620" s="553" t="s">
        <v>424</v>
      </c>
      <c r="J620" s="553" t="s">
        <v>444</v>
      </c>
      <c r="K620" s="553" t="s">
        <v>821</v>
      </c>
      <c r="L620" s="553" t="s">
        <v>32</v>
      </c>
      <c r="M620" s="573">
        <v>496650</v>
      </c>
    </row>
    <row r="621" spans="1:13">
      <c r="A621" s="553" t="s">
        <v>9260</v>
      </c>
      <c r="B621" s="553" t="s">
        <v>2121</v>
      </c>
      <c r="C621" s="553" t="s">
        <v>245</v>
      </c>
      <c r="D621" s="626">
        <v>4022</v>
      </c>
      <c r="E621" s="632" t="s">
        <v>914</v>
      </c>
      <c r="F621" s="553" t="s">
        <v>40</v>
      </c>
      <c r="G621" s="553" t="s">
        <v>298</v>
      </c>
      <c r="H621" s="553" t="s">
        <v>622</v>
      </c>
      <c r="I621" s="553" t="s">
        <v>423</v>
      </c>
      <c r="J621" s="553" t="s">
        <v>443</v>
      </c>
      <c r="K621" s="553" t="s">
        <v>821</v>
      </c>
      <c r="L621" s="553" t="s">
        <v>32</v>
      </c>
      <c r="M621" s="573">
        <v>559020</v>
      </c>
    </row>
    <row r="622" spans="1:13">
      <c r="A622" s="553" t="s">
        <v>9258</v>
      </c>
      <c r="B622" s="553" t="s">
        <v>2121</v>
      </c>
      <c r="C622" s="553" t="s">
        <v>245</v>
      </c>
      <c r="D622" s="626">
        <v>4022</v>
      </c>
      <c r="E622" s="632" t="s">
        <v>914</v>
      </c>
      <c r="F622" s="553" t="s">
        <v>40</v>
      </c>
      <c r="G622" s="553" t="s">
        <v>298</v>
      </c>
      <c r="H622" s="553" t="s">
        <v>622</v>
      </c>
      <c r="I622" s="553" t="s">
        <v>422</v>
      </c>
      <c r="J622" s="553" t="s">
        <v>442</v>
      </c>
      <c r="K622" s="553" t="s">
        <v>821</v>
      </c>
      <c r="L622" s="553" t="s">
        <v>32</v>
      </c>
      <c r="M622" s="573">
        <v>593670</v>
      </c>
    </row>
    <row r="623" spans="1:13">
      <c r="A623" s="553" t="s">
        <v>9256</v>
      </c>
      <c r="B623" s="553" t="s">
        <v>2121</v>
      </c>
      <c r="C623" s="553" t="s">
        <v>245</v>
      </c>
      <c r="D623" s="626">
        <v>4022</v>
      </c>
      <c r="E623" s="632" t="s">
        <v>914</v>
      </c>
      <c r="F623" s="553" t="s">
        <v>40</v>
      </c>
      <c r="G623" s="553" t="s">
        <v>298</v>
      </c>
      <c r="H623" s="553" t="s">
        <v>622</v>
      </c>
      <c r="I623" s="553" t="s">
        <v>421</v>
      </c>
      <c r="J623" s="553" t="s">
        <v>441</v>
      </c>
      <c r="K623" s="553" t="s">
        <v>821</v>
      </c>
      <c r="L623" s="553" t="s">
        <v>32</v>
      </c>
      <c r="M623" s="573">
        <v>619080</v>
      </c>
    </row>
    <row r="624" spans="1:13">
      <c r="A624" s="553" t="s">
        <v>9254</v>
      </c>
      <c r="B624" s="553" t="s">
        <v>2121</v>
      </c>
      <c r="C624" s="553" t="s">
        <v>245</v>
      </c>
      <c r="D624" s="626">
        <v>4022</v>
      </c>
      <c r="E624" s="632" t="s">
        <v>914</v>
      </c>
      <c r="F624" s="553" t="s">
        <v>40</v>
      </c>
      <c r="G624" s="553" t="s">
        <v>298</v>
      </c>
      <c r="H624" s="553" t="s">
        <v>622</v>
      </c>
      <c r="I624" s="553" t="s">
        <v>223</v>
      </c>
      <c r="J624" s="553" t="s">
        <v>56</v>
      </c>
      <c r="K624" s="553" t="s">
        <v>821</v>
      </c>
      <c r="L624" s="553" t="s">
        <v>32</v>
      </c>
      <c r="M624" s="573">
        <v>681450</v>
      </c>
    </row>
    <row r="625" spans="1:13" ht="12.9">
      <c r="A625" s="563" t="s">
        <v>149</v>
      </c>
      <c r="B625" s="563" t="s">
        <v>149</v>
      </c>
      <c r="C625" s="564" t="s">
        <v>303</v>
      </c>
      <c r="D625" s="631">
        <v>4510</v>
      </c>
      <c r="E625" s="633" t="s">
        <v>303</v>
      </c>
      <c r="F625" s="564" t="s">
        <v>298</v>
      </c>
      <c r="G625" s="564" t="s">
        <v>149</v>
      </c>
      <c r="H625" s="564" t="s">
        <v>149</v>
      </c>
      <c r="I625" s="564" t="s">
        <v>42</v>
      </c>
      <c r="J625" s="564" t="s">
        <v>149</v>
      </c>
      <c r="K625" s="564" t="s">
        <v>149</v>
      </c>
      <c r="L625" s="564" t="s">
        <v>149</v>
      </c>
      <c r="M625" s="563" t="s">
        <v>149</v>
      </c>
    </row>
    <row r="626" spans="1:13">
      <c r="A626" s="279" t="s">
        <v>8723</v>
      </c>
      <c r="B626" s="279" t="s">
        <v>2078</v>
      </c>
      <c r="C626" s="279" t="s">
        <v>248</v>
      </c>
      <c r="D626" s="230">
        <v>4511</v>
      </c>
      <c r="E626" s="229" t="s">
        <v>727</v>
      </c>
      <c r="F626" s="279" t="s">
        <v>168</v>
      </c>
      <c r="G626" s="279" t="s">
        <v>298</v>
      </c>
      <c r="H626" s="279" t="s">
        <v>41</v>
      </c>
      <c r="I626" s="279" t="s">
        <v>425</v>
      </c>
      <c r="J626" s="279" t="s">
        <v>450</v>
      </c>
      <c r="K626" s="279" t="s">
        <v>821</v>
      </c>
      <c r="L626" s="279" t="s">
        <v>822</v>
      </c>
      <c r="M626" s="280">
        <v>40656</v>
      </c>
    </row>
    <row r="627" spans="1:13">
      <c r="A627" s="279" t="s">
        <v>8715</v>
      </c>
      <c r="B627" s="279" t="s">
        <v>2078</v>
      </c>
      <c r="C627" s="279" t="s">
        <v>248</v>
      </c>
      <c r="D627" s="230">
        <v>4511</v>
      </c>
      <c r="E627" s="229" t="s">
        <v>727</v>
      </c>
      <c r="F627" s="279" t="s">
        <v>168</v>
      </c>
      <c r="G627" s="279" t="s">
        <v>298</v>
      </c>
      <c r="H627" s="279" t="s">
        <v>41</v>
      </c>
      <c r="I627" s="279" t="s">
        <v>424</v>
      </c>
      <c r="J627" s="279" t="s">
        <v>449</v>
      </c>
      <c r="K627" s="279" t="s">
        <v>821</v>
      </c>
      <c r="L627" s="279" t="s">
        <v>822</v>
      </c>
      <c r="M627" s="280">
        <v>44583</v>
      </c>
    </row>
    <row r="628" spans="1:13">
      <c r="A628" s="277" t="s">
        <v>8722</v>
      </c>
      <c r="B628" s="277" t="s">
        <v>2077</v>
      </c>
      <c r="C628" s="277" t="s">
        <v>248</v>
      </c>
      <c r="D628" s="230">
        <v>4511</v>
      </c>
      <c r="E628" s="229" t="s">
        <v>727</v>
      </c>
      <c r="F628" s="277" t="s">
        <v>168</v>
      </c>
      <c r="G628" s="277" t="s">
        <v>298</v>
      </c>
      <c r="H628" s="277" t="s">
        <v>41</v>
      </c>
      <c r="I628" s="277" t="s">
        <v>425</v>
      </c>
      <c r="J628" s="277" t="s">
        <v>450</v>
      </c>
      <c r="K628" s="277" t="s">
        <v>890</v>
      </c>
      <c r="L628" s="277" t="s">
        <v>822</v>
      </c>
      <c r="M628" s="278">
        <v>44814</v>
      </c>
    </row>
    <row r="629" spans="1:13">
      <c r="A629" s="279" t="s">
        <v>8707</v>
      </c>
      <c r="B629" s="279" t="s">
        <v>2078</v>
      </c>
      <c r="C629" s="279" t="s">
        <v>248</v>
      </c>
      <c r="D629" s="230">
        <v>4511</v>
      </c>
      <c r="E629" s="229" t="s">
        <v>727</v>
      </c>
      <c r="F629" s="279" t="s">
        <v>168</v>
      </c>
      <c r="G629" s="279" t="s">
        <v>298</v>
      </c>
      <c r="H629" s="279" t="s">
        <v>41</v>
      </c>
      <c r="I629" s="279" t="s">
        <v>423</v>
      </c>
      <c r="J629" s="279" t="s">
        <v>448</v>
      </c>
      <c r="K629" s="279" t="s">
        <v>821</v>
      </c>
      <c r="L629" s="279" t="s">
        <v>822</v>
      </c>
      <c r="M629" s="280">
        <v>48279</v>
      </c>
    </row>
    <row r="630" spans="1:13">
      <c r="A630" s="277" t="s">
        <v>8714</v>
      </c>
      <c r="B630" s="277" t="s">
        <v>2077</v>
      </c>
      <c r="C630" s="277" t="s">
        <v>248</v>
      </c>
      <c r="D630" s="230">
        <v>4511</v>
      </c>
      <c r="E630" s="229" t="s">
        <v>727</v>
      </c>
      <c r="F630" s="277" t="s">
        <v>168</v>
      </c>
      <c r="G630" s="277" t="s">
        <v>298</v>
      </c>
      <c r="H630" s="277" t="s">
        <v>41</v>
      </c>
      <c r="I630" s="277" t="s">
        <v>424</v>
      </c>
      <c r="J630" s="277" t="s">
        <v>449</v>
      </c>
      <c r="K630" s="277" t="s">
        <v>890</v>
      </c>
      <c r="L630" s="277" t="s">
        <v>822</v>
      </c>
      <c r="M630" s="278">
        <v>48741</v>
      </c>
    </row>
    <row r="631" spans="1:13">
      <c r="A631" s="277" t="s">
        <v>8706</v>
      </c>
      <c r="B631" s="277" t="s">
        <v>2077</v>
      </c>
      <c r="C631" s="277" t="s">
        <v>248</v>
      </c>
      <c r="D631" s="230">
        <v>4511</v>
      </c>
      <c r="E631" s="229" t="s">
        <v>727</v>
      </c>
      <c r="F631" s="277" t="s">
        <v>168</v>
      </c>
      <c r="G631" s="277" t="s">
        <v>298</v>
      </c>
      <c r="H631" s="277" t="s">
        <v>41</v>
      </c>
      <c r="I631" s="277" t="s">
        <v>423</v>
      </c>
      <c r="J631" s="277" t="s">
        <v>448</v>
      </c>
      <c r="K631" s="277" t="s">
        <v>890</v>
      </c>
      <c r="L631" s="277" t="s">
        <v>822</v>
      </c>
      <c r="M631" s="278">
        <v>53130</v>
      </c>
    </row>
    <row r="632" spans="1:13">
      <c r="A632" s="279" t="s">
        <v>8699</v>
      </c>
      <c r="B632" s="279" t="s">
        <v>2078</v>
      </c>
      <c r="C632" s="279" t="s">
        <v>248</v>
      </c>
      <c r="D632" s="230">
        <v>4511</v>
      </c>
      <c r="E632" s="229" t="s">
        <v>727</v>
      </c>
      <c r="F632" s="279" t="s">
        <v>168</v>
      </c>
      <c r="G632" s="279" t="s">
        <v>298</v>
      </c>
      <c r="H632" s="279" t="s">
        <v>41</v>
      </c>
      <c r="I632" s="279" t="s">
        <v>422</v>
      </c>
      <c r="J632" s="279" t="s">
        <v>447</v>
      </c>
      <c r="K632" s="279" t="s">
        <v>821</v>
      </c>
      <c r="L632" s="279" t="s">
        <v>822</v>
      </c>
      <c r="M632" s="280">
        <v>53361</v>
      </c>
    </row>
    <row r="633" spans="1:13">
      <c r="A633" s="277" t="s">
        <v>8698</v>
      </c>
      <c r="B633" s="277" t="s">
        <v>2077</v>
      </c>
      <c r="C633" s="277" t="s">
        <v>248</v>
      </c>
      <c r="D633" s="230">
        <v>4511</v>
      </c>
      <c r="E633" s="229" t="s">
        <v>727</v>
      </c>
      <c r="F633" s="277" t="s">
        <v>168</v>
      </c>
      <c r="G633" s="277" t="s">
        <v>298</v>
      </c>
      <c r="H633" s="277" t="s">
        <v>41</v>
      </c>
      <c r="I633" s="277" t="s">
        <v>422</v>
      </c>
      <c r="J633" s="277" t="s">
        <v>447</v>
      </c>
      <c r="K633" s="277" t="s">
        <v>890</v>
      </c>
      <c r="L633" s="277" t="s">
        <v>822</v>
      </c>
      <c r="M633" s="278">
        <v>58674</v>
      </c>
    </row>
    <row r="634" spans="1:13">
      <c r="A634" s="279" t="s">
        <v>8675</v>
      </c>
      <c r="B634" s="279" t="s">
        <v>2078</v>
      </c>
      <c r="C634" s="279" t="s">
        <v>248</v>
      </c>
      <c r="D634" s="230">
        <v>4511</v>
      </c>
      <c r="E634" s="229" t="s">
        <v>727</v>
      </c>
      <c r="F634" s="279" t="s">
        <v>168</v>
      </c>
      <c r="G634" s="279" t="s">
        <v>298</v>
      </c>
      <c r="H634" s="279" t="s">
        <v>41</v>
      </c>
      <c r="I634" s="279" t="s">
        <v>50</v>
      </c>
      <c r="J634" s="279" t="s">
        <v>178</v>
      </c>
      <c r="K634" s="279" t="s">
        <v>821</v>
      </c>
      <c r="L634" s="279" t="s">
        <v>822</v>
      </c>
      <c r="M634" s="280">
        <v>63525</v>
      </c>
    </row>
    <row r="635" spans="1:13">
      <c r="A635" s="279" t="s">
        <v>8683</v>
      </c>
      <c r="B635" s="279" t="s">
        <v>2078</v>
      </c>
      <c r="C635" s="279" t="s">
        <v>248</v>
      </c>
      <c r="D635" s="230">
        <v>4511</v>
      </c>
      <c r="E635" s="229" t="s">
        <v>727</v>
      </c>
      <c r="F635" s="279" t="s">
        <v>168</v>
      </c>
      <c r="G635" s="279" t="s">
        <v>298</v>
      </c>
      <c r="H635" s="279" t="s">
        <v>41</v>
      </c>
      <c r="I635" s="279" t="s">
        <v>223</v>
      </c>
      <c r="J635" s="279" t="s">
        <v>180</v>
      </c>
      <c r="K635" s="279" t="s">
        <v>821</v>
      </c>
      <c r="L635" s="279" t="s">
        <v>822</v>
      </c>
      <c r="M635" s="280">
        <v>63525</v>
      </c>
    </row>
    <row r="636" spans="1:13">
      <c r="A636" s="279" t="s">
        <v>8691</v>
      </c>
      <c r="B636" s="279" t="s">
        <v>2078</v>
      </c>
      <c r="C636" s="279" t="s">
        <v>248</v>
      </c>
      <c r="D636" s="230">
        <v>4511</v>
      </c>
      <c r="E636" s="229" t="s">
        <v>727</v>
      </c>
      <c r="F636" s="279" t="s">
        <v>168</v>
      </c>
      <c r="G636" s="279" t="s">
        <v>298</v>
      </c>
      <c r="H636" s="279" t="s">
        <v>41</v>
      </c>
      <c r="I636" s="279" t="s">
        <v>421</v>
      </c>
      <c r="J636" s="279" t="s">
        <v>446</v>
      </c>
      <c r="K636" s="279" t="s">
        <v>821</v>
      </c>
      <c r="L636" s="279" t="s">
        <v>822</v>
      </c>
      <c r="M636" s="280">
        <v>63525</v>
      </c>
    </row>
    <row r="637" spans="1:13">
      <c r="A637" s="277" t="s">
        <v>8674</v>
      </c>
      <c r="B637" s="277" t="s">
        <v>2077</v>
      </c>
      <c r="C637" s="277" t="s">
        <v>248</v>
      </c>
      <c r="D637" s="230">
        <v>4511</v>
      </c>
      <c r="E637" s="229" t="s">
        <v>727</v>
      </c>
      <c r="F637" s="277" t="s">
        <v>168</v>
      </c>
      <c r="G637" s="277" t="s">
        <v>298</v>
      </c>
      <c r="H637" s="277" t="s">
        <v>41</v>
      </c>
      <c r="I637" s="277" t="s">
        <v>50</v>
      </c>
      <c r="J637" s="277" t="s">
        <v>178</v>
      </c>
      <c r="K637" s="277" t="s">
        <v>890</v>
      </c>
      <c r="L637" s="277" t="s">
        <v>822</v>
      </c>
      <c r="M637" s="278">
        <v>69993</v>
      </c>
    </row>
    <row r="638" spans="1:13">
      <c r="A638" s="277" t="s">
        <v>8682</v>
      </c>
      <c r="B638" s="277" t="s">
        <v>2077</v>
      </c>
      <c r="C638" s="277" t="s">
        <v>248</v>
      </c>
      <c r="D638" s="230">
        <v>4511</v>
      </c>
      <c r="E638" s="229" t="s">
        <v>727</v>
      </c>
      <c r="F638" s="277" t="s">
        <v>168</v>
      </c>
      <c r="G638" s="277" t="s">
        <v>298</v>
      </c>
      <c r="H638" s="277" t="s">
        <v>41</v>
      </c>
      <c r="I638" s="277" t="s">
        <v>223</v>
      </c>
      <c r="J638" s="277" t="s">
        <v>180</v>
      </c>
      <c r="K638" s="277" t="s">
        <v>890</v>
      </c>
      <c r="L638" s="277" t="s">
        <v>822</v>
      </c>
      <c r="M638" s="278">
        <v>69993</v>
      </c>
    </row>
    <row r="639" spans="1:13">
      <c r="A639" s="277" t="s">
        <v>8690</v>
      </c>
      <c r="B639" s="277" t="s">
        <v>2077</v>
      </c>
      <c r="C639" s="277" t="s">
        <v>248</v>
      </c>
      <c r="D639" s="230">
        <v>4511</v>
      </c>
      <c r="E639" s="229" t="s">
        <v>727</v>
      </c>
      <c r="F639" s="277" t="s">
        <v>168</v>
      </c>
      <c r="G639" s="277" t="s">
        <v>298</v>
      </c>
      <c r="H639" s="277" t="s">
        <v>41</v>
      </c>
      <c r="I639" s="277" t="s">
        <v>421</v>
      </c>
      <c r="J639" s="277" t="s">
        <v>446</v>
      </c>
      <c r="K639" s="277" t="s">
        <v>890</v>
      </c>
      <c r="L639" s="277" t="s">
        <v>822</v>
      </c>
      <c r="M639" s="278">
        <v>69993</v>
      </c>
    </row>
    <row r="640" spans="1:13">
      <c r="A640" s="279" t="s">
        <v>8659</v>
      </c>
      <c r="B640" s="279" t="s">
        <v>2078</v>
      </c>
      <c r="C640" s="279" t="s">
        <v>248</v>
      </c>
      <c r="D640" s="230">
        <v>4511</v>
      </c>
      <c r="E640" s="229" t="s">
        <v>727</v>
      </c>
      <c r="F640" s="279" t="s">
        <v>168</v>
      </c>
      <c r="G640" s="279" t="s">
        <v>298</v>
      </c>
      <c r="H640" s="279" t="s">
        <v>41</v>
      </c>
      <c r="I640" s="279" t="s">
        <v>221</v>
      </c>
      <c r="J640" s="279" t="s">
        <v>174</v>
      </c>
      <c r="K640" s="279" t="s">
        <v>821</v>
      </c>
      <c r="L640" s="279" t="s">
        <v>822</v>
      </c>
      <c r="M640" s="280">
        <v>77616</v>
      </c>
    </row>
    <row r="641" spans="1:13">
      <c r="A641" s="279" t="s">
        <v>8667</v>
      </c>
      <c r="B641" s="279" t="s">
        <v>2078</v>
      </c>
      <c r="C641" s="279" t="s">
        <v>248</v>
      </c>
      <c r="D641" s="230">
        <v>4511</v>
      </c>
      <c r="E641" s="229" t="s">
        <v>727</v>
      </c>
      <c r="F641" s="279" t="s">
        <v>168</v>
      </c>
      <c r="G641" s="279" t="s">
        <v>298</v>
      </c>
      <c r="H641" s="279" t="s">
        <v>41</v>
      </c>
      <c r="I641" s="279" t="s">
        <v>48</v>
      </c>
      <c r="J641" s="279" t="s">
        <v>176</v>
      </c>
      <c r="K641" s="279" t="s">
        <v>821</v>
      </c>
      <c r="L641" s="279" t="s">
        <v>822</v>
      </c>
      <c r="M641" s="280">
        <v>77616</v>
      </c>
    </row>
    <row r="642" spans="1:13">
      <c r="A642" s="277" t="s">
        <v>8658</v>
      </c>
      <c r="B642" s="277" t="s">
        <v>2077</v>
      </c>
      <c r="C642" s="277" t="s">
        <v>248</v>
      </c>
      <c r="D642" s="230">
        <v>4511</v>
      </c>
      <c r="E642" s="229" t="s">
        <v>727</v>
      </c>
      <c r="F642" s="277" t="s">
        <v>168</v>
      </c>
      <c r="G642" s="277" t="s">
        <v>298</v>
      </c>
      <c r="H642" s="277" t="s">
        <v>41</v>
      </c>
      <c r="I642" s="277" t="s">
        <v>221</v>
      </c>
      <c r="J642" s="277" t="s">
        <v>174</v>
      </c>
      <c r="K642" s="277" t="s">
        <v>890</v>
      </c>
      <c r="L642" s="277" t="s">
        <v>822</v>
      </c>
      <c r="M642" s="278">
        <v>85470</v>
      </c>
    </row>
    <row r="643" spans="1:13">
      <c r="A643" s="277" t="s">
        <v>8666</v>
      </c>
      <c r="B643" s="277" t="s">
        <v>2077</v>
      </c>
      <c r="C643" s="277" t="s">
        <v>248</v>
      </c>
      <c r="D643" s="230">
        <v>4511</v>
      </c>
      <c r="E643" s="229" t="s">
        <v>727</v>
      </c>
      <c r="F643" s="277" t="s">
        <v>168</v>
      </c>
      <c r="G643" s="277" t="s">
        <v>298</v>
      </c>
      <c r="H643" s="277" t="s">
        <v>41</v>
      </c>
      <c r="I643" s="277" t="s">
        <v>48</v>
      </c>
      <c r="J643" s="277" t="s">
        <v>176</v>
      </c>
      <c r="K643" s="277" t="s">
        <v>890</v>
      </c>
      <c r="L643" s="277" t="s">
        <v>822</v>
      </c>
      <c r="M643" s="278">
        <v>85470</v>
      </c>
    </row>
    <row r="644" spans="1:13">
      <c r="A644" s="555" t="s">
        <v>8621</v>
      </c>
      <c r="B644" s="555" t="s">
        <v>2078</v>
      </c>
      <c r="C644" s="555" t="s">
        <v>248</v>
      </c>
      <c r="D644" s="230">
        <v>4511</v>
      </c>
      <c r="E644" s="229" t="s">
        <v>727</v>
      </c>
      <c r="F644" s="555" t="s">
        <v>168</v>
      </c>
      <c r="G644" s="555" t="s">
        <v>298</v>
      </c>
      <c r="H644" s="555" t="s">
        <v>41</v>
      </c>
      <c r="I644" s="555" t="s">
        <v>324</v>
      </c>
      <c r="J644" s="555" t="s">
        <v>847</v>
      </c>
      <c r="K644" s="555" t="s">
        <v>821</v>
      </c>
      <c r="L644" s="555" t="s">
        <v>822</v>
      </c>
      <c r="M644" s="575">
        <v>88935</v>
      </c>
    </row>
    <row r="645" spans="1:13">
      <c r="A645" s="279" t="s">
        <v>8627</v>
      </c>
      <c r="B645" s="279" t="s">
        <v>2078</v>
      </c>
      <c r="C645" s="279" t="s">
        <v>248</v>
      </c>
      <c r="D645" s="230">
        <v>4511</v>
      </c>
      <c r="E645" s="229" t="s">
        <v>727</v>
      </c>
      <c r="F645" s="279" t="s">
        <v>168</v>
      </c>
      <c r="G645" s="279" t="s">
        <v>298</v>
      </c>
      <c r="H645" s="279" t="s">
        <v>41</v>
      </c>
      <c r="I645" s="279" t="s">
        <v>42</v>
      </c>
      <c r="J645" s="279" t="s">
        <v>169</v>
      </c>
      <c r="K645" s="279" t="s">
        <v>821</v>
      </c>
      <c r="L645" s="279" t="s">
        <v>822</v>
      </c>
      <c r="M645" s="280">
        <v>88935</v>
      </c>
    </row>
    <row r="646" spans="1:13">
      <c r="A646" s="279" t="s">
        <v>8635</v>
      </c>
      <c r="B646" s="279" t="s">
        <v>2078</v>
      </c>
      <c r="C646" s="279" t="s">
        <v>248</v>
      </c>
      <c r="D646" s="230">
        <v>4511</v>
      </c>
      <c r="E646" s="229" t="s">
        <v>727</v>
      </c>
      <c r="F646" s="279" t="s">
        <v>168</v>
      </c>
      <c r="G646" s="279" t="s">
        <v>298</v>
      </c>
      <c r="H646" s="279" t="s">
        <v>41</v>
      </c>
      <c r="I646" s="279" t="s">
        <v>219</v>
      </c>
      <c r="J646" s="279" t="s">
        <v>61</v>
      </c>
      <c r="K646" s="279" t="s">
        <v>821</v>
      </c>
      <c r="L646" s="279" t="s">
        <v>822</v>
      </c>
      <c r="M646" s="280">
        <v>88935</v>
      </c>
    </row>
    <row r="647" spans="1:13">
      <c r="A647" s="279" t="s">
        <v>8643</v>
      </c>
      <c r="B647" s="279" t="s">
        <v>2078</v>
      </c>
      <c r="C647" s="279" t="s">
        <v>248</v>
      </c>
      <c r="D647" s="230">
        <v>4511</v>
      </c>
      <c r="E647" s="229" t="s">
        <v>727</v>
      </c>
      <c r="F647" s="279" t="s">
        <v>168</v>
      </c>
      <c r="G647" s="279" t="s">
        <v>298</v>
      </c>
      <c r="H647" s="279" t="s">
        <v>41</v>
      </c>
      <c r="I647" s="279" t="s">
        <v>44</v>
      </c>
      <c r="J647" s="279" t="s">
        <v>170</v>
      </c>
      <c r="K647" s="279" t="s">
        <v>821</v>
      </c>
      <c r="L647" s="279" t="s">
        <v>822</v>
      </c>
      <c r="M647" s="280">
        <v>88935</v>
      </c>
    </row>
    <row r="648" spans="1:13">
      <c r="A648" s="279" t="s">
        <v>8651</v>
      </c>
      <c r="B648" s="279" t="s">
        <v>2078</v>
      </c>
      <c r="C648" s="279" t="s">
        <v>248</v>
      </c>
      <c r="D648" s="230">
        <v>4511</v>
      </c>
      <c r="E648" s="229" t="s">
        <v>727</v>
      </c>
      <c r="F648" s="279" t="s">
        <v>168</v>
      </c>
      <c r="G648" s="279" t="s">
        <v>298</v>
      </c>
      <c r="H648" s="279" t="s">
        <v>41</v>
      </c>
      <c r="I648" s="279" t="s">
        <v>46</v>
      </c>
      <c r="J648" s="279" t="s">
        <v>172</v>
      </c>
      <c r="K648" s="279" t="s">
        <v>821</v>
      </c>
      <c r="L648" s="279" t="s">
        <v>822</v>
      </c>
      <c r="M648" s="280">
        <v>88935</v>
      </c>
    </row>
    <row r="649" spans="1:13">
      <c r="A649" s="277" t="s">
        <v>8620</v>
      </c>
      <c r="B649" s="277" t="s">
        <v>2077</v>
      </c>
      <c r="C649" s="277" t="s">
        <v>248</v>
      </c>
      <c r="D649" s="230">
        <v>4511</v>
      </c>
      <c r="E649" s="229" t="s">
        <v>727</v>
      </c>
      <c r="F649" s="277" t="s">
        <v>168</v>
      </c>
      <c r="G649" s="277" t="s">
        <v>298</v>
      </c>
      <c r="H649" s="277" t="s">
        <v>41</v>
      </c>
      <c r="I649" s="277" t="s">
        <v>324</v>
      </c>
      <c r="J649" s="277" t="s">
        <v>847</v>
      </c>
      <c r="K649" s="277" t="s">
        <v>890</v>
      </c>
      <c r="L649" s="277" t="s">
        <v>822</v>
      </c>
      <c r="M649" s="278">
        <v>97944</v>
      </c>
    </row>
    <row r="650" spans="1:13">
      <c r="A650" s="277" t="s">
        <v>8626</v>
      </c>
      <c r="B650" s="277" t="s">
        <v>2077</v>
      </c>
      <c r="C650" s="277" t="s">
        <v>248</v>
      </c>
      <c r="D650" s="230">
        <v>4511</v>
      </c>
      <c r="E650" s="229" t="s">
        <v>727</v>
      </c>
      <c r="F650" s="277" t="s">
        <v>168</v>
      </c>
      <c r="G650" s="277" t="s">
        <v>298</v>
      </c>
      <c r="H650" s="277" t="s">
        <v>41</v>
      </c>
      <c r="I650" s="277" t="s">
        <v>42</v>
      </c>
      <c r="J650" s="277" t="s">
        <v>169</v>
      </c>
      <c r="K650" s="277" t="s">
        <v>890</v>
      </c>
      <c r="L650" s="277" t="s">
        <v>822</v>
      </c>
      <c r="M650" s="278">
        <v>97944</v>
      </c>
    </row>
    <row r="651" spans="1:13">
      <c r="A651" s="277" t="s">
        <v>8634</v>
      </c>
      <c r="B651" s="277" t="s">
        <v>2077</v>
      </c>
      <c r="C651" s="277" t="s">
        <v>248</v>
      </c>
      <c r="D651" s="230">
        <v>4511</v>
      </c>
      <c r="E651" s="229" t="s">
        <v>727</v>
      </c>
      <c r="F651" s="277" t="s">
        <v>168</v>
      </c>
      <c r="G651" s="277" t="s">
        <v>298</v>
      </c>
      <c r="H651" s="277" t="s">
        <v>41</v>
      </c>
      <c r="I651" s="277" t="s">
        <v>219</v>
      </c>
      <c r="J651" s="277" t="s">
        <v>61</v>
      </c>
      <c r="K651" s="277" t="s">
        <v>890</v>
      </c>
      <c r="L651" s="277" t="s">
        <v>822</v>
      </c>
      <c r="M651" s="278">
        <v>97944</v>
      </c>
    </row>
    <row r="652" spans="1:13">
      <c r="A652" s="277" t="s">
        <v>8642</v>
      </c>
      <c r="B652" s="277" t="s">
        <v>2077</v>
      </c>
      <c r="C652" s="277" t="s">
        <v>248</v>
      </c>
      <c r="D652" s="230">
        <v>4511</v>
      </c>
      <c r="E652" s="229" t="s">
        <v>727</v>
      </c>
      <c r="F652" s="277" t="s">
        <v>168</v>
      </c>
      <c r="G652" s="277" t="s">
        <v>298</v>
      </c>
      <c r="H652" s="277" t="s">
        <v>41</v>
      </c>
      <c r="I652" s="277" t="s">
        <v>44</v>
      </c>
      <c r="J652" s="277" t="s">
        <v>170</v>
      </c>
      <c r="K652" s="277" t="s">
        <v>890</v>
      </c>
      <c r="L652" s="277" t="s">
        <v>822</v>
      </c>
      <c r="M652" s="278">
        <v>97944</v>
      </c>
    </row>
    <row r="653" spans="1:13">
      <c r="A653" s="277" t="s">
        <v>8650</v>
      </c>
      <c r="B653" s="277" t="s">
        <v>2077</v>
      </c>
      <c r="C653" s="277" t="s">
        <v>248</v>
      </c>
      <c r="D653" s="230">
        <v>4511</v>
      </c>
      <c r="E653" s="229" t="s">
        <v>727</v>
      </c>
      <c r="F653" s="277" t="s">
        <v>168</v>
      </c>
      <c r="G653" s="277" t="s">
        <v>298</v>
      </c>
      <c r="H653" s="277" t="s">
        <v>41</v>
      </c>
      <c r="I653" s="277" t="s">
        <v>46</v>
      </c>
      <c r="J653" s="277" t="s">
        <v>172</v>
      </c>
      <c r="K653" s="277" t="s">
        <v>890</v>
      </c>
      <c r="L653" s="277" t="s">
        <v>822</v>
      </c>
      <c r="M653" s="278">
        <v>97944</v>
      </c>
    </row>
    <row r="654" spans="1:13">
      <c r="A654" s="279" t="s">
        <v>8721</v>
      </c>
      <c r="B654" s="279" t="s">
        <v>2076</v>
      </c>
      <c r="C654" s="279" t="s">
        <v>248</v>
      </c>
      <c r="D654" s="230">
        <v>4511</v>
      </c>
      <c r="E654" s="229" t="s">
        <v>727</v>
      </c>
      <c r="F654" s="279" t="s">
        <v>168</v>
      </c>
      <c r="G654" s="279" t="s">
        <v>298</v>
      </c>
      <c r="H654" s="279" t="s">
        <v>41</v>
      </c>
      <c r="I654" s="279" t="s">
        <v>425</v>
      </c>
      <c r="J654" s="279" t="s">
        <v>450</v>
      </c>
      <c r="K654" s="279" t="s">
        <v>821</v>
      </c>
      <c r="L654" s="279" t="s">
        <v>32</v>
      </c>
      <c r="M654" s="280">
        <v>448140</v>
      </c>
    </row>
    <row r="655" spans="1:13">
      <c r="A655" s="279" t="s">
        <v>8713</v>
      </c>
      <c r="B655" s="279" t="s">
        <v>2076</v>
      </c>
      <c r="C655" s="279" t="s">
        <v>248</v>
      </c>
      <c r="D655" s="230">
        <v>4511</v>
      </c>
      <c r="E655" s="229" t="s">
        <v>727</v>
      </c>
      <c r="F655" s="279" t="s">
        <v>168</v>
      </c>
      <c r="G655" s="279" t="s">
        <v>298</v>
      </c>
      <c r="H655" s="279" t="s">
        <v>41</v>
      </c>
      <c r="I655" s="279" t="s">
        <v>424</v>
      </c>
      <c r="J655" s="279" t="s">
        <v>449</v>
      </c>
      <c r="K655" s="279" t="s">
        <v>821</v>
      </c>
      <c r="L655" s="279" t="s">
        <v>32</v>
      </c>
      <c r="M655" s="280">
        <v>489720</v>
      </c>
    </row>
    <row r="656" spans="1:13">
      <c r="A656" s="277" t="s">
        <v>8720</v>
      </c>
      <c r="B656" s="277" t="s">
        <v>2075</v>
      </c>
      <c r="C656" s="277" t="s">
        <v>248</v>
      </c>
      <c r="D656" s="230">
        <v>4511</v>
      </c>
      <c r="E656" s="229" t="s">
        <v>727</v>
      </c>
      <c r="F656" s="277" t="s">
        <v>168</v>
      </c>
      <c r="G656" s="277" t="s">
        <v>298</v>
      </c>
      <c r="H656" s="277" t="s">
        <v>41</v>
      </c>
      <c r="I656" s="277" t="s">
        <v>425</v>
      </c>
      <c r="J656" s="277" t="s">
        <v>450</v>
      </c>
      <c r="K656" s="277" t="s">
        <v>890</v>
      </c>
      <c r="L656" s="277" t="s">
        <v>32</v>
      </c>
      <c r="M656" s="278">
        <v>492030</v>
      </c>
    </row>
    <row r="657" spans="1:13">
      <c r="A657" s="279" t="s">
        <v>8705</v>
      </c>
      <c r="B657" s="279" t="s">
        <v>2076</v>
      </c>
      <c r="C657" s="279" t="s">
        <v>248</v>
      </c>
      <c r="D657" s="230">
        <v>4511</v>
      </c>
      <c r="E657" s="229" t="s">
        <v>727</v>
      </c>
      <c r="F657" s="279" t="s">
        <v>168</v>
      </c>
      <c r="G657" s="279" t="s">
        <v>298</v>
      </c>
      <c r="H657" s="279" t="s">
        <v>41</v>
      </c>
      <c r="I657" s="279" t="s">
        <v>423</v>
      </c>
      <c r="J657" s="279" t="s">
        <v>448</v>
      </c>
      <c r="K657" s="279" t="s">
        <v>821</v>
      </c>
      <c r="L657" s="279" t="s">
        <v>32</v>
      </c>
      <c r="M657" s="280">
        <v>531300</v>
      </c>
    </row>
    <row r="658" spans="1:13">
      <c r="A658" s="277" t="s">
        <v>8712</v>
      </c>
      <c r="B658" s="277" t="s">
        <v>2075</v>
      </c>
      <c r="C658" s="277" t="s">
        <v>248</v>
      </c>
      <c r="D658" s="230">
        <v>4511</v>
      </c>
      <c r="E658" s="229" t="s">
        <v>727</v>
      </c>
      <c r="F658" s="277" t="s">
        <v>168</v>
      </c>
      <c r="G658" s="277" t="s">
        <v>298</v>
      </c>
      <c r="H658" s="277" t="s">
        <v>41</v>
      </c>
      <c r="I658" s="277" t="s">
        <v>424</v>
      </c>
      <c r="J658" s="277" t="s">
        <v>449</v>
      </c>
      <c r="K658" s="277" t="s">
        <v>890</v>
      </c>
      <c r="L658" s="277" t="s">
        <v>32</v>
      </c>
      <c r="M658" s="278">
        <v>538230</v>
      </c>
    </row>
    <row r="659" spans="1:13">
      <c r="A659" s="277" t="s">
        <v>8704</v>
      </c>
      <c r="B659" s="277" t="s">
        <v>2075</v>
      </c>
      <c r="C659" s="277" t="s">
        <v>248</v>
      </c>
      <c r="D659" s="230">
        <v>4511</v>
      </c>
      <c r="E659" s="229" t="s">
        <v>727</v>
      </c>
      <c r="F659" s="277" t="s">
        <v>168</v>
      </c>
      <c r="G659" s="277" t="s">
        <v>298</v>
      </c>
      <c r="H659" s="277" t="s">
        <v>41</v>
      </c>
      <c r="I659" s="277" t="s">
        <v>423</v>
      </c>
      <c r="J659" s="277" t="s">
        <v>448</v>
      </c>
      <c r="K659" s="277" t="s">
        <v>890</v>
      </c>
      <c r="L659" s="277" t="s">
        <v>32</v>
      </c>
      <c r="M659" s="278">
        <v>584430</v>
      </c>
    </row>
    <row r="660" spans="1:13">
      <c r="A660" s="279" t="s">
        <v>8697</v>
      </c>
      <c r="B660" s="279" t="s">
        <v>2076</v>
      </c>
      <c r="C660" s="279" t="s">
        <v>248</v>
      </c>
      <c r="D660" s="230">
        <v>4511</v>
      </c>
      <c r="E660" s="229" t="s">
        <v>727</v>
      </c>
      <c r="F660" s="279" t="s">
        <v>168</v>
      </c>
      <c r="G660" s="279" t="s">
        <v>298</v>
      </c>
      <c r="H660" s="279" t="s">
        <v>41</v>
      </c>
      <c r="I660" s="279" t="s">
        <v>422</v>
      </c>
      <c r="J660" s="279" t="s">
        <v>447</v>
      </c>
      <c r="K660" s="279" t="s">
        <v>821</v>
      </c>
      <c r="L660" s="279" t="s">
        <v>32</v>
      </c>
      <c r="M660" s="280">
        <v>586740</v>
      </c>
    </row>
    <row r="661" spans="1:13">
      <c r="A661" s="364" t="s">
        <v>8719</v>
      </c>
      <c r="B661" s="364" t="s">
        <v>2080</v>
      </c>
      <c r="C661" s="364" t="s">
        <v>1164</v>
      </c>
      <c r="D661" s="379">
        <v>4511</v>
      </c>
      <c r="E661" s="365" t="s">
        <v>727</v>
      </c>
      <c r="F661" s="364" t="s">
        <v>168</v>
      </c>
      <c r="G661" s="364" t="s">
        <v>298</v>
      </c>
      <c r="H661" s="364" t="s">
        <v>41</v>
      </c>
      <c r="I661" s="364" t="s">
        <v>425</v>
      </c>
      <c r="J661" s="364" t="s">
        <v>450</v>
      </c>
      <c r="K661" s="364" t="s">
        <v>821</v>
      </c>
      <c r="L661" s="364" t="s">
        <v>34</v>
      </c>
      <c r="M661" s="386">
        <v>609840</v>
      </c>
    </row>
    <row r="662" spans="1:13">
      <c r="A662" s="277" t="s">
        <v>8696</v>
      </c>
      <c r="B662" s="277" t="s">
        <v>2075</v>
      </c>
      <c r="C662" s="277" t="s">
        <v>248</v>
      </c>
      <c r="D662" s="230">
        <v>4511</v>
      </c>
      <c r="E662" s="229" t="s">
        <v>727</v>
      </c>
      <c r="F662" s="277" t="s">
        <v>168</v>
      </c>
      <c r="G662" s="277" t="s">
        <v>298</v>
      </c>
      <c r="H662" s="277" t="s">
        <v>41</v>
      </c>
      <c r="I662" s="277" t="s">
        <v>422</v>
      </c>
      <c r="J662" s="277" t="s">
        <v>447</v>
      </c>
      <c r="K662" s="277" t="s">
        <v>890</v>
      </c>
      <c r="L662" s="277" t="s">
        <v>32</v>
      </c>
      <c r="M662" s="278">
        <v>646800</v>
      </c>
    </row>
    <row r="663" spans="1:13">
      <c r="A663" s="364" t="s">
        <v>8711</v>
      </c>
      <c r="B663" s="364" t="s">
        <v>2080</v>
      </c>
      <c r="C663" s="364" t="s">
        <v>1164</v>
      </c>
      <c r="D663" s="379">
        <v>4511</v>
      </c>
      <c r="E663" s="365" t="s">
        <v>727</v>
      </c>
      <c r="F663" s="364" t="s">
        <v>168</v>
      </c>
      <c r="G663" s="364" t="s">
        <v>298</v>
      </c>
      <c r="H663" s="364" t="s">
        <v>41</v>
      </c>
      <c r="I663" s="364" t="s">
        <v>424</v>
      </c>
      <c r="J663" s="364" t="s">
        <v>449</v>
      </c>
      <c r="K663" s="364" t="s">
        <v>821</v>
      </c>
      <c r="L663" s="364" t="s">
        <v>34</v>
      </c>
      <c r="M663" s="386">
        <v>667590</v>
      </c>
    </row>
    <row r="664" spans="1:13">
      <c r="A664" s="364" t="s">
        <v>8718</v>
      </c>
      <c r="B664" s="364" t="s">
        <v>2079</v>
      </c>
      <c r="C664" s="364" t="s">
        <v>1164</v>
      </c>
      <c r="D664" s="379">
        <v>4511</v>
      </c>
      <c r="E664" s="365" t="s">
        <v>727</v>
      </c>
      <c r="F664" s="364" t="s">
        <v>168</v>
      </c>
      <c r="G664" s="364" t="s">
        <v>298</v>
      </c>
      <c r="H664" s="364" t="s">
        <v>41</v>
      </c>
      <c r="I664" s="364" t="s">
        <v>425</v>
      </c>
      <c r="J664" s="364" t="s">
        <v>450</v>
      </c>
      <c r="K664" s="364" t="s">
        <v>890</v>
      </c>
      <c r="L664" s="364" t="s">
        <v>34</v>
      </c>
      <c r="M664" s="386">
        <v>669900</v>
      </c>
    </row>
    <row r="665" spans="1:13">
      <c r="A665" s="279" t="s">
        <v>8673</v>
      </c>
      <c r="B665" s="279" t="s">
        <v>2076</v>
      </c>
      <c r="C665" s="279" t="s">
        <v>248</v>
      </c>
      <c r="D665" s="230">
        <v>4511</v>
      </c>
      <c r="E665" s="229" t="s">
        <v>727</v>
      </c>
      <c r="F665" s="279" t="s">
        <v>168</v>
      </c>
      <c r="G665" s="279" t="s">
        <v>298</v>
      </c>
      <c r="H665" s="279" t="s">
        <v>41</v>
      </c>
      <c r="I665" s="279" t="s">
        <v>50</v>
      </c>
      <c r="J665" s="279" t="s">
        <v>178</v>
      </c>
      <c r="K665" s="279" t="s">
        <v>821</v>
      </c>
      <c r="L665" s="279" t="s">
        <v>32</v>
      </c>
      <c r="M665" s="280">
        <v>699930</v>
      </c>
    </row>
    <row r="666" spans="1:13">
      <c r="A666" s="279" t="s">
        <v>8681</v>
      </c>
      <c r="B666" s="279" t="s">
        <v>2076</v>
      </c>
      <c r="C666" s="279" t="s">
        <v>248</v>
      </c>
      <c r="D666" s="230">
        <v>4511</v>
      </c>
      <c r="E666" s="229" t="s">
        <v>727</v>
      </c>
      <c r="F666" s="279" t="s">
        <v>168</v>
      </c>
      <c r="G666" s="279" t="s">
        <v>298</v>
      </c>
      <c r="H666" s="279" t="s">
        <v>41</v>
      </c>
      <c r="I666" s="279" t="s">
        <v>223</v>
      </c>
      <c r="J666" s="279" t="s">
        <v>180</v>
      </c>
      <c r="K666" s="279" t="s">
        <v>821</v>
      </c>
      <c r="L666" s="279" t="s">
        <v>32</v>
      </c>
      <c r="M666" s="280">
        <v>699930</v>
      </c>
    </row>
    <row r="667" spans="1:13">
      <c r="A667" s="279" t="s">
        <v>8689</v>
      </c>
      <c r="B667" s="279" t="s">
        <v>2076</v>
      </c>
      <c r="C667" s="279" t="s">
        <v>248</v>
      </c>
      <c r="D667" s="230">
        <v>4511</v>
      </c>
      <c r="E667" s="229" t="s">
        <v>727</v>
      </c>
      <c r="F667" s="279" t="s">
        <v>168</v>
      </c>
      <c r="G667" s="279" t="s">
        <v>298</v>
      </c>
      <c r="H667" s="279" t="s">
        <v>41</v>
      </c>
      <c r="I667" s="279" t="s">
        <v>421</v>
      </c>
      <c r="J667" s="279" t="s">
        <v>446</v>
      </c>
      <c r="K667" s="279" t="s">
        <v>821</v>
      </c>
      <c r="L667" s="279" t="s">
        <v>32</v>
      </c>
      <c r="M667" s="280">
        <v>699930</v>
      </c>
    </row>
    <row r="668" spans="1:13">
      <c r="A668" s="364" t="s">
        <v>8703</v>
      </c>
      <c r="B668" s="364" t="s">
        <v>2080</v>
      </c>
      <c r="C668" s="364" t="s">
        <v>1164</v>
      </c>
      <c r="D668" s="379">
        <v>4511</v>
      </c>
      <c r="E668" s="365" t="s">
        <v>727</v>
      </c>
      <c r="F668" s="364" t="s">
        <v>168</v>
      </c>
      <c r="G668" s="364" t="s">
        <v>298</v>
      </c>
      <c r="H668" s="364" t="s">
        <v>41</v>
      </c>
      <c r="I668" s="364" t="s">
        <v>423</v>
      </c>
      <c r="J668" s="364" t="s">
        <v>448</v>
      </c>
      <c r="K668" s="364" t="s">
        <v>821</v>
      </c>
      <c r="L668" s="364" t="s">
        <v>34</v>
      </c>
      <c r="M668" s="386">
        <v>725340</v>
      </c>
    </row>
    <row r="669" spans="1:13">
      <c r="A669" s="364" t="s">
        <v>8710</v>
      </c>
      <c r="B669" s="364" t="s">
        <v>2079</v>
      </c>
      <c r="C669" s="364" t="s">
        <v>1164</v>
      </c>
      <c r="D669" s="379">
        <v>4511</v>
      </c>
      <c r="E669" s="365" t="s">
        <v>727</v>
      </c>
      <c r="F669" s="364" t="s">
        <v>168</v>
      </c>
      <c r="G669" s="364" t="s">
        <v>298</v>
      </c>
      <c r="H669" s="364" t="s">
        <v>41</v>
      </c>
      <c r="I669" s="364" t="s">
        <v>424</v>
      </c>
      <c r="J669" s="364" t="s">
        <v>449</v>
      </c>
      <c r="K669" s="364" t="s">
        <v>890</v>
      </c>
      <c r="L669" s="364" t="s">
        <v>34</v>
      </c>
      <c r="M669" s="386">
        <v>734580</v>
      </c>
    </row>
    <row r="670" spans="1:13">
      <c r="A670" s="364" t="s">
        <v>8725</v>
      </c>
      <c r="B670" s="364" t="s">
        <v>2082</v>
      </c>
      <c r="C670" s="364" t="s">
        <v>1164</v>
      </c>
      <c r="D670" s="379">
        <v>4511</v>
      </c>
      <c r="E670" s="365" t="s">
        <v>727</v>
      </c>
      <c r="F670" s="364" t="s">
        <v>168</v>
      </c>
      <c r="G670" s="364" t="s">
        <v>298</v>
      </c>
      <c r="H670" s="364" t="s">
        <v>41</v>
      </c>
      <c r="I670" s="364" t="s">
        <v>425</v>
      </c>
      <c r="J670" s="364" t="s">
        <v>450</v>
      </c>
      <c r="K670" s="364" t="s">
        <v>821</v>
      </c>
      <c r="L670" s="364" t="s">
        <v>218</v>
      </c>
      <c r="M670" s="386">
        <v>753060</v>
      </c>
    </row>
    <row r="671" spans="1:13">
      <c r="A671" s="277" t="s">
        <v>8672</v>
      </c>
      <c r="B671" s="277" t="s">
        <v>2075</v>
      </c>
      <c r="C671" s="277" t="s">
        <v>248</v>
      </c>
      <c r="D671" s="230">
        <v>4511</v>
      </c>
      <c r="E671" s="229" t="s">
        <v>727</v>
      </c>
      <c r="F671" s="277" t="s">
        <v>168</v>
      </c>
      <c r="G671" s="277" t="s">
        <v>298</v>
      </c>
      <c r="H671" s="277" t="s">
        <v>41</v>
      </c>
      <c r="I671" s="277" t="s">
        <v>50</v>
      </c>
      <c r="J671" s="277" t="s">
        <v>178</v>
      </c>
      <c r="K671" s="277" t="s">
        <v>890</v>
      </c>
      <c r="L671" s="277" t="s">
        <v>32</v>
      </c>
      <c r="M671" s="278">
        <v>769230</v>
      </c>
    </row>
    <row r="672" spans="1:13">
      <c r="A672" s="277" t="s">
        <v>8680</v>
      </c>
      <c r="B672" s="277" t="s">
        <v>2075</v>
      </c>
      <c r="C672" s="277" t="s">
        <v>248</v>
      </c>
      <c r="D672" s="230">
        <v>4511</v>
      </c>
      <c r="E672" s="229" t="s">
        <v>727</v>
      </c>
      <c r="F672" s="277" t="s">
        <v>168</v>
      </c>
      <c r="G672" s="277" t="s">
        <v>298</v>
      </c>
      <c r="H672" s="277" t="s">
        <v>41</v>
      </c>
      <c r="I672" s="277" t="s">
        <v>223</v>
      </c>
      <c r="J672" s="277" t="s">
        <v>180</v>
      </c>
      <c r="K672" s="277" t="s">
        <v>890</v>
      </c>
      <c r="L672" s="277" t="s">
        <v>32</v>
      </c>
      <c r="M672" s="278">
        <v>769230</v>
      </c>
    </row>
    <row r="673" spans="1:13">
      <c r="A673" s="277" t="s">
        <v>8688</v>
      </c>
      <c r="B673" s="277" t="s">
        <v>2075</v>
      </c>
      <c r="C673" s="277" t="s">
        <v>248</v>
      </c>
      <c r="D673" s="230">
        <v>4511</v>
      </c>
      <c r="E673" s="229" t="s">
        <v>727</v>
      </c>
      <c r="F673" s="277" t="s">
        <v>168</v>
      </c>
      <c r="G673" s="277" t="s">
        <v>298</v>
      </c>
      <c r="H673" s="277" t="s">
        <v>41</v>
      </c>
      <c r="I673" s="277" t="s">
        <v>421</v>
      </c>
      <c r="J673" s="277" t="s">
        <v>446</v>
      </c>
      <c r="K673" s="277" t="s">
        <v>890</v>
      </c>
      <c r="L673" s="277" t="s">
        <v>32</v>
      </c>
      <c r="M673" s="278">
        <v>769230</v>
      </c>
    </row>
    <row r="674" spans="1:13">
      <c r="A674" s="364" t="s">
        <v>8702</v>
      </c>
      <c r="B674" s="364" t="s">
        <v>2079</v>
      </c>
      <c r="C674" s="364" t="s">
        <v>1164</v>
      </c>
      <c r="D674" s="385">
        <v>4511</v>
      </c>
      <c r="E674" s="376" t="s">
        <v>727</v>
      </c>
      <c r="F674" s="364" t="s">
        <v>168</v>
      </c>
      <c r="G674" s="364" t="s">
        <v>298</v>
      </c>
      <c r="H674" s="364" t="s">
        <v>41</v>
      </c>
      <c r="I674" s="364" t="s">
        <v>423</v>
      </c>
      <c r="J674" s="364" t="s">
        <v>448</v>
      </c>
      <c r="K674" s="364" t="s">
        <v>890</v>
      </c>
      <c r="L674" s="364" t="s">
        <v>34</v>
      </c>
      <c r="M674" s="386">
        <v>796950</v>
      </c>
    </row>
    <row r="675" spans="1:13">
      <c r="A675" s="364" t="s">
        <v>8695</v>
      </c>
      <c r="B675" s="364" t="s">
        <v>2080</v>
      </c>
      <c r="C675" s="364" t="s">
        <v>1164</v>
      </c>
      <c r="D675" s="385">
        <v>4511</v>
      </c>
      <c r="E675" s="376" t="s">
        <v>727</v>
      </c>
      <c r="F675" s="364" t="s">
        <v>168</v>
      </c>
      <c r="G675" s="364" t="s">
        <v>298</v>
      </c>
      <c r="H675" s="364" t="s">
        <v>41</v>
      </c>
      <c r="I675" s="364" t="s">
        <v>422</v>
      </c>
      <c r="J675" s="364" t="s">
        <v>447</v>
      </c>
      <c r="K675" s="364" t="s">
        <v>821</v>
      </c>
      <c r="L675" s="364" t="s">
        <v>34</v>
      </c>
      <c r="M675" s="386">
        <v>801570</v>
      </c>
    </row>
    <row r="676" spans="1:13">
      <c r="A676" s="364" t="s">
        <v>8717</v>
      </c>
      <c r="B676" s="364" t="s">
        <v>2082</v>
      </c>
      <c r="C676" s="364" t="s">
        <v>1164</v>
      </c>
      <c r="D676" s="385">
        <v>4511</v>
      </c>
      <c r="E676" s="376" t="s">
        <v>727</v>
      </c>
      <c r="F676" s="364" t="s">
        <v>168</v>
      </c>
      <c r="G676" s="364" t="s">
        <v>298</v>
      </c>
      <c r="H676" s="364" t="s">
        <v>41</v>
      </c>
      <c r="I676" s="364" t="s">
        <v>424</v>
      </c>
      <c r="J676" s="364" t="s">
        <v>449</v>
      </c>
      <c r="K676" s="364" t="s">
        <v>821</v>
      </c>
      <c r="L676" s="364" t="s">
        <v>218</v>
      </c>
      <c r="M676" s="386">
        <v>822360</v>
      </c>
    </row>
    <row r="677" spans="1:13">
      <c r="A677" s="364" t="s">
        <v>8724</v>
      </c>
      <c r="B677" s="364" t="s">
        <v>2081</v>
      </c>
      <c r="C677" s="364" t="s">
        <v>1164</v>
      </c>
      <c r="D677" s="385">
        <v>4511</v>
      </c>
      <c r="E677" s="376" t="s">
        <v>727</v>
      </c>
      <c r="F677" s="364" t="s">
        <v>168</v>
      </c>
      <c r="G677" s="364" t="s">
        <v>298</v>
      </c>
      <c r="H677" s="364" t="s">
        <v>41</v>
      </c>
      <c r="I677" s="364" t="s">
        <v>425</v>
      </c>
      <c r="J677" s="364" t="s">
        <v>450</v>
      </c>
      <c r="K677" s="364" t="s">
        <v>890</v>
      </c>
      <c r="L677" s="364" t="s">
        <v>218</v>
      </c>
      <c r="M677" s="386">
        <v>826980</v>
      </c>
    </row>
    <row r="678" spans="1:13">
      <c r="A678" s="279" t="s">
        <v>8657</v>
      </c>
      <c r="B678" s="279" t="s">
        <v>2076</v>
      </c>
      <c r="C678" s="279" t="s">
        <v>248</v>
      </c>
      <c r="D678" s="565">
        <v>4511</v>
      </c>
      <c r="E678" s="557" t="s">
        <v>727</v>
      </c>
      <c r="F678" s="279" t="s">
        <v>168</v>
      </c>
      <c r="G678" s="279" t="s">
        <v>298</v>
      </c>
      <c r="H678" s="279" t="s">
        <v>41</v>
      </c>
      <c r="I678" s="279" t="s">
        <v>221</v>
      </c>
      <c r="J678" s="279" t="s">
        <v>174</v>
      </c>
      <c r="K678" s="279" t="s">
        <v>821</v>
      </c>
      <c r="L678" s="279" t="s">
        <v>32</v>
      </c>
      <c r="M678" s="280">
        <v>852390</v>
      </c>
    </row>
    <row r="679" spans="1:13">
      <c r="A679" s="279" t="s">
        <v>8665</v>
      </c>
      <c r="B679" s="279" t="s">
        <v>2076</v>
      </c>
      <c r="C679" s="279" t="s">
        <v>248</v>
      </c>
      <c r="D679" s="565">
        <v>4511</v>
      </c>
      <c r="E679" s="557" t="s">
        <v>727</v>
      </c>
      <c r="F679" s="279" t="s">
        <v>168</v>
      </c>
      <c r="G679" s="279" t="s">
        <v>298</v>
      </c>
      <c r="H679" s="279" t="s">
        <v>41</v>
      </c>
      <c r="I679" s="279" t="s">
        <v>48</v>
      </c>
      <c r="J679" s="279" t="s">
        <v>176</v>
      </c>
      <c r="K679" s="279" t="s">
        <v>821</v>
      </c>
      <c r="L679" s="279" t="s">
        <v>32</v>
      </c>
      <c r="M679" s="280">
        <v>852390</v>
      </c>
    </row>
    <row r="680" spans="1:13">
      <c r="A680" s="364" t="s">
        <v>8694</v>
      </c>
      <c r="B680" s="364" t="s">
        <v>2079</v>
      </c>
      <c r="C680" s="364" t="s">
        <v>1164</v>
      </c>
      <c r="D680" s="385">
        <v>4511</v>
      </c>
      <c r="E680" s="376" t="s">
        <v>727</v>
      </c>
      <c r="F680" s="364" t="s">
        <v>168</v>
      </c>
      <c r="G680" s="364" t="s">
        <v>298</v>
      </c>
      <c r="H680" s="364" t="s">
        <v>41</v>
      </c>
      <c r="I680" s="364" t="s">
        <v>422</v>
      </c>
      <c r="J680" s="364" t="s">
        <v>447</v>
      </c>
      <c r="K680" s="364" t="s">
        <v>890</v>
      </c>
      <c r="L680" s="364" t="s">
        <v>34</v>
      </c>
      <c r="M680" s="386">
        <v>880110</v>
      </c>
    </row>
    <row r="681" spans="1:13">
      <c r="A681" s="364" t="s">
        <v>8709</v>
      </c>
      <c r="B681" s="364" t="s">
        <v>2082</v>
      </c>
      <c r="C681" s="364" t="s">
        <v>1164</v>
      </c>
      <c r="D681" s="385">
        <v>4511</v>
      </c>
      <c r="E681" s="376" t="s">
        <v>727</v>
      </c>
      <c r="F681" s="364" t="s">
        <v>168</v>
      </c>
      <c r="G681" s="364" t="s">
        <v>298</v>
      </c>
      <c r="H681" s="364" t="s">
        <v>41</v>
      </c>
      <c r="I681" s="364" t="s">
        <v>423</v>
      </c>
      <c r="J681" s="364" t="s">
        <v>448</v>
      </c>
      <c r="K681" s="364" t="s">
        <v>821</v>
      </c>
      <c r="L681" s="364" t="s">
        <v>218</v>
      </c>
      <c r="M681" s="386">
        <v>893970</v>
      </c>
    </row>
    <row r="682" spans="1:13">
      <c r="A682" s="364" t="s">
        <v>8716</v>
      </c>
      <c r="B682" s="364" t="s">
        <v>2081</v>
      </c>
      <c r="C682" s="364" t="s">
        <v>1164</v>
      </c>
      <c r="D682" s="385">
        <v>4511</v>
      </c>
      <c r="E682" s="376" t="s">
        <v>727</v>
      </c>
      <c r="F682" s="364" t="s">
        <v>168</v>
      </c>
      <c r="G682" s="364" t="s">
        <v>298</v>
      </c>
      <c r="H682" s="364" t="s">
        <v>41</v>
      </c>
      <c r="I682" s="364" t="s">
        <v>424</v>
      </c>
      <c r="J682" s="364" t="s">
        <v>449</v>
      </c>
      <c r="K682" s="364" t="s">
        <v>890</v>
      </c>
      <c r="L682" s="364" t="s">
        <v>218</v>
      </c>
      <c r="M682" s="386">
        <v>905520</v>
      </c>
    </row>
    <row r="683" spans="1:13">
      <c r="A683" s="277" t="s">
        <v>8656</v>
      </c>
      <c r="B683" s="277" t="s">
        <v>2075</v>
      </c>
      <c r="C683" s="277" t="s">
        <v>248</v>
      </c>
      <c r="D683" s="565">
        <v>4511</v>
      </c>
      <c r="E683" s="557" t="s">
        <v>727</v>
      </c>
      <c r="F683" s="277" t="s">
        <v>168</v>
      </c>
      <c r="G683" s="277" t="s">
        <v>298</v>
      </c>
      <c r="H683" s="277" t="s">
        <v>41</v>
      </c>
      <c r="I683" s="277" t="s">
        <v>221</v>
      </c>
      <c r="J683" s="277" t="s">
        <v>174</v>
      </c>
      <c r="K683" s="277" t="s">
        <v>890</v>
      </c>
      <c r="L683" s="277" t="s">
        <v>32</v>
      </c>
      <c r="M683" s="278">
        <v>937860</v>
      </c>
    </row>
    <row r="684" spans="1:13">
      <c r="A684" s="277" t="s">
        <v>8664</v>
      </c>
      <c r="B684" s="277" t="s">
        <v>2075</v>
      </c>
      <c r="C684" s="277" t="s">
        <v>248</v>
      </c>
      <c r="D684" s="565">
        <v>4511</v>
      </c>
      <c r="E684" s="557" t="s">
        <v>727</v>
      </c>
      <c r="F684" s="277" t="s">
        <v>168</v>
      </c>
      <c r="G684" s="277" t="s">
        <v>298</v>
      </c>
      <c r="H684" s="277" t="s">
        <v>41</v>
      </c>
      <c r="I684" s="277" t="s">
        <v>48</v>
      </c>
      <c r="J684" s="277" t="s">
        <v>176</v>
      </c>
      <c r="K684" s="277" t="s">
        <v>890</v>
      </c>
      <c r="L684" s="277" t="s">
        <v>32</v>
      </c>
      <c r="M684" s="278">
        <v>937860</v>
      </c>
    </row>
    <row r="685" spans="1:13">
      <c r="A685" s="364" t="s">
        <v>8671</v>
      </c>
      <c r="B685" s="364" t="s">
        <v>2080</v>
      </c>
      <c r="C685" s="364" t="s">
        <v>1164</v>
      </c>
      <c r="D685" s="385">
        <v>4511</v>
      </c>
      <c r="E685" s="376" t="s">
        <v>727</v>
      </c>
      <c r="F685" s="364" t="s">
        <v>168</v>
      </c>
      <c r="G685" s="364" t="s">
        <v>298</v>
      </c>
      <c r="H685" s="364" t="s">
        <v>41</v>
      </c>
      <c r="I685" s="364" t="s">
        <v>50</v>
      </c>
      <c r="J685" s="364" t="s">
        <v>178</v>
      </c>
      <c r="K685" s="364" t="s">
        <v>821</v>
      </c>
      <c r="L685" s="364" t="s">
        <v>34</v>
      </c>
      <c r="M685" s="386">
        <v>954030</v>
      </c>
    </row>
    <row r="686" spans="1:13">
      <c r="A686" s="364" t="s">
        <v>8679</v>
      </c>
      <c r="B686" s="364" t="s">
        <v>2080</v>
      </c>
      <c r="C686" s="364" t="s">
        <v>1164</v>
      </c>
      <c r="D686" s="385">
        <v>4511</v>
      </c>
      <c r="E686" s="376" t="s">
        <v>727</v>
      </c>
      <c r="F686" s="364" t="s">
        <v>168</v>
      </c>
      <c r="G686" s="364" t="s">
        <v>298</v>
      </c>
      <c r="H686" s="364" t="s">
        <v>41</v>
      </c>
      <c r="I686" s="364" t="s">
        <v>223</v>
      </c>
      <c r="J686" s="364" t="s">
        <v>180</v>
      </c>
      <c r="K686" s="364" t="s">
        <v>821</v>
      </c>
      <c r="L686" s="364" t="s">
        <v>34</v>
      </c>
      <c r="M686" s="386">
        <v>954030</v>
      </c>
    </row>
    <row r="687" spans="1:13">
      <c r="A687" s="364" t="s">
        <v>8687</v>
      </c>
      <c r="B687" s="364" t="s">
        <v>2080</v>
      </c>
      <c r="C687" s="364" t="s">
        <v>1164</v>
      </c>
      <c r="D687" s="385">
        <v>4511</v>
      </c>
      <c r="E687" s="376" t="s">
        <v>727</v>
      </c>
      <c r="F687" s="364" t="s">
        <v>168</v>
      </c>
      <c r="G687" s="364" t="s">
        <v>298</v>
      </c>
      <c r="H687" s="364" t="s">
        <v>41</v>
      </c>
      <c r="I687" s="364" t="s">
        <v>421</v>
      </c>
      <c r="J687" s="364" t="s">
        <v>446</v>
      </c>
      <c r="K687" s="364" t="s">
        <v>821</v>
      </c>
      <c r="L687" s="364" t="s">
        <v>34</v>
      </c>
      <c r="M687" s="386">
        <v>954030</v>
      </c>
    </row>
    <row r="688" spans="1:13">
      <c r="A688" s="555" t="s">
        <v>8619</v>
      </c>
      <c r="B688" s="555" t="s">
        <v>2076</v>
      </c>
      <c r="C688" s="555" t="s">
        <v>248</v>
      </c>
      <c r="D688" s="565">
        <v>4511</v>
      </c>
      <c r="E688" s="557" t="s">
        <v>727</v>
      </c>
      <c r="F688" s="555" t="s">
        <v>168</v>
      </c>
      <c r="G688" s="555" t="s">
        <v>298</v>
      </c>
      <c r="H688" s="555" t="s">
        <v>41</v>
      </c>
      <c r="I688" s="555" t="s">
        <v>324</v>
      </c>
      <c r="J688" s="555" t="s">
        <v>847</v>
      </c>
      <c r="K688" s="555" t="s">
        <v>821</v>
      </c>
      <c r="L688" s="555" t="s">
        <v>32</v>
      </c>
      <c r="M688" s="575">
        <v>979440</v>
      </c>
    </row>
    <row r="689" spans="1:13">
      <c r="A689" s="279" t="s">
        <v>8625</v>
      </c>
      <c r="B689" s="279" t="s">
        <v>2076</v>
      </c>
      <c r="C689" s="279" t="s">
        <v>248</v>
      </c>
      <c r="D689" s="565">
        <v>4511</v>
      </c>
      <c r="E689" s="557" t="s">
        <v>727</v>
      </c>
      <c r="F689" s="279" t="s">
        <v>168</v>
      </c>
      <c r="G689" s="279" t="s">
        <v>298</v>
      </c>
      <c r="H689" s="279" t="s">
        <v>41</v>
      </c>
      <c r="I689" s="279" t="s">
        <v>42</v>
      </c>
      <c r="J689" s="279" t="s">
        <v>169</v>
      </c>
      <c r="K689" s="279" t="s">
        <v>821</v>
      </c>
      <c r="L689" s="279" t="s">
        <v>32</v>
      </c>
      <c r="M689" s="280">
        <v>979440</v>
      </c>
    </row>
    <row r="690" spans="1:13">
      <c r="A690" s="279" t="s">
        <v>8633</v>
      </c>
      <c r="B690" s="279" t="s">
        <v>2076</v>
      </c>
      <c r="C690" s="279" t="s">
        <v>248</v>
      </c>
      <c r="D690" s="565">
        <v>4511</v>
      </c>
      <c r="E690" s="557" t="s">
        <v>727</v>
      </c>
      <c r="F690" s="279" t="s">
        <v>168</v>
      </c>
      <c r="G690" s="279" t="s">
        <v>298</v>
      </c>
      <c r="H690" s="279" t="s">
        <v>41</v>
      </c>
      <c r="I690" s="279" t="s">
        <v>219</v>
      </c>
      <c r="J690" s="279" t="s">
        <v>61</v>
      </c>
      <c r="K690" s="279" t="s">
        <v>821</v>
      </c>
      <c r="L690" s="279" t="s">
        <v>32</v>
      </c>
      <c r="M690" s="280">
        <v>979440</v>
      </c>
    </row>
    <row r="691" spans="1:13">
      <c r="A691" s="279" t="s">
        <v>8641</v>
      </c>
      <c r="B691" s="279" t="s">
        <v>2076</v>
      </c>
      <c r="C691" s="279" t="s">
        <v>248</v>
      </c>
      <c r="D691" s="565">
        <v>4511</v>
      </c>
      <c r="E691" s="557" t="s">
        <v>727</v>
      </c>
      <c r="F691" s="279" t="s">
        <v>168</v>
      </c>
      <c r="G691" s="279" t="s">
        <v>298</v>
      </c>
      <c r="H691" s="279" t="s">
        <v>41</v>
      </c>
      <c r="I691" s="279" t="s">
        <v>44</v>
      </c>
      <c r="J691" s="279" t="s">
        <v>170</v>
      </c>
      <c r="K691" s="279" t="s">
        <v>821</v>
      </c>
      <c r="L691" s="279" t="s">
        <v>32</v>
      </c>
      <c r="M691" s="280">
        <v>979440</v>
      </c>
    </row>
    <row r="692" spans="1:13">
      <c r="A692" s="279" t="s">
        <v>8649</v>
      </c>
      <c r="B692" s="279" t="s">
        <v>2076</v>
      </c>
      <c r="C692" s="279" t="s">
        <v>248</v>
      </c>
      <c r="D692" s="565">
        <v>4511</v>
      </c>
      <c r="E692" s="557" t="s">
        <v>727</v>
      </c>
      <c r="F692" s="279" t="s">
        <v>168</v>
      </c>
      <c r="G692" s="279" t="s">
        <v>298</v>
      </c>
      <c r="H692" s="279" t="s">
        <v>41</v>
      </c>
      <c r="I692" s="279" t="s">
        <v>46</v>
      </c>
      <c r="J692" s="279" t="s">
        <v>172</v>
      </c>
      <c r="K692" s="279" t="s">
        <v>821</v>
      </c>
      <c r="L692" s="279" t="s">
        <v>32</v>
      </c>
      <c r="M692" s="280">
        <v>979440</v>
      </c>
    </row>
    <row r="693" spans="1:13">
      <c r="A693" s="364" t="s">
        <v>8708</v>
      </c>
      <c r="B693" s="364" t="s">
        <v>2081</v>
      </c>
      <c r="C693" s="364" t="s">
        <v>1164</v>
      </c>
      <c r="D693" s="385">
        <v>4511</v>
      </c>
      <c r="E693" s="376" t="s">
        <v>727</v>
      </c>
      <c r="F693" s="364" t="s">
        <v>168</v>
      </c>
      <c r="G693" s="364" t="s">
        <v>298</v>
      </c>
      <c r="H693" s="364" t="s">
        <v>41</v>
      </c>
      <c r="I693" s="364" t="s">
        <v>423</v>
      </c>
      <c r="J693" s="364" t="s">
        <v>448</v>
      </c>
      <c r="K693" s="364" t="s">
        <v>890</v>
      </c>
      <c r="L693" s="364" t="s">
        <v>218</v>
      </c>
      <c r="M693" s="386">
        <v>981750</v>
      </c>
    </row>
    <row r="694" spans="1:13">
      <c r="A694" s="364" t="s">
        <v>8701</v>
      </c>
      <c r="B694" s="364" t="s">
        <v>2082</v>
      </c>
      <c r="C694" s="364" t="s">
        <v>1164</v>
      </c>
      <c r="D694" s="385">
        <v>4511</v>
      </c>
      <c r="E694" s="376" t="s">
        <v>727</v>
      </c>
      <c r="F694" s="364" t="s">
        <v>168</v>
      </c>
      <c r="G694" s="364" t="s">
        <v>298</v>
      </c>
      <c r="H694" s="364" t="s">
        <v>41</v>
      </c>
      <c r="I694" s="364" t="s">
        <v>422</v>
      </c>
      <c r="J694" s="364" t="s">
        <v>447</v>
      </c>
      <c r="K694" s="364" t="s">
        <v>821</v>
      </c>
      <c r="L694" s="364" t="s">
        <v>218</v>
      </c>
      <c r="M694" s="386">
        <v>986370</v>
      </c>
    </row>
    <row r="695" spans="1:13">
      <c r="A695" s="364" t="s">
        <v>8670</v>
      </c>
      <c r="B695" s="364" t="s">
        <v>2079</v>
      </c>
      <c r="C695" s="364" t="s">
        <v>1164</v>
      </c>
      <c r="D695" s="385">
        <v>4511</v>
      </c>
      <c r="E695" s="376" t="s">
        <v>727</v>
      </c>
      <c r="F695" s="364" t="s">
        <v>168</v>
      </c>
      <c r="G695" s="364" t="s">
        <v>298</v>
      </c>
      <c r="H695" s="364" t="s">
        <v>41</v>
      </c>
      <c r="I695" s="364" t="s">
        <v>50</v>
      </c>
      <c r="J695" s="364" t="s">
        <v>178</v>
      </c>
      <c r="K695" s="364" t="s">
        <v>890</v>
      </c>
      <c r="L695" s="364" t="s">
        <v>34</v>
      </c>
      <c r="M695" s="386">
        <v>1048740</v>
      </c>
    </row>
    <row r="696" spans="1:13">
      <c r="A696" s="364" t="s">
        <v>8678</v>
      </c>
      <c r="B696" s="364" t="s">
        <v>2079</v>
      </c>
      <c r="C696" s="364" t="s">
        <v>1164</v>
      </c>
      <c r="D696" s="385">
        <v>4511</v>
      </c>
      <c r="E696" s="376" t="s">
        <v>727</v>
      </c>
      <c r="F696" s="364" t="s">
        <v>168</v>
      </c>
      <c r="G696" s="364" t="s">
        <v>298</v>
      </c>
      <c r="H696" s="364" t="s">
        <v>41</v>
      </c>
      <c r="I696" s="364" t="s">
        <v>223</v>
      </c>
      <c r="J696" s="364" t="s">
        <v>180</v>
      </c>
      <c r="K696" s="364" t="s">
        <v>890</v>
      </c>
      <c r="L696" s="364" t="s">
        <v>34</v>
      </c>
      <c r="M696" s="386">
        <v>1048740</v>
      </c>
    </row>
    <row r="697" spans="1:13">
      <c r="A697" s="364" t="s">
        <v>8686</v>
      </c>
      <c r="B697" s="364" t="s">
        <v>2079</v>
      </c>
      <c r="C697" s="364" t="s">
        <v>1164</v>
      </c>
      <c r="D697" s="385">
        <v>4511</v>
      </c>
      <c r="E697" s="376" t="s">
        <v>727</v>
      </c>
      <c r="F697" s="364" t="s">
        <v>168</v>
      </c>
      <c r="G697" s="364" t="s">
        <v>298</v>
      </c>
      <c r="H697" s="364" t="s">
        <v>41</v>
      </c>
      <c r="I697" s="364" t="s">
        <v>421</v>
      </c>
      <c r="J697" s="364" t="s">
        <v>446</v>
      </c>
      <c r="K697" s="364" t="s">
        <v>890</v>
      </c>
      <c r="L697" s="364" t="s">
        <v>34</v>
      </c>
      <c r="M697" s="386">
        <v>1048740</v>
      </c>
    </row>
    <row r="698" spans="1:13">
      <c r="A698" s="277" t="s">
        <v>8618</v>
      </c>
      <c r="B698" s="277" t="s">
        <v>2075</v>
      </c>
      <c r="C698" s="277" t="s">
        <v>248</v>
      </c>
      <c r="D698" s="565">
        <v>4511</v>
      </c>
      <c r="E698" s="557" t="s">
        <v>727</v>
      </c>
      <c r="F698" s="277" t="s">
        <v>168</v>
      </c>
      <c r="G698" s="277" t="s">
        <v>298</v>
      </c>
      <c r="H698" s="277" t="s">
        <v>41</v>
      </c>
      <c r="I698" s="277" t="s">
        <v>324</v>
      </c>
      <c r="J698" s="277" t="s">
        <v>847</v>
      </c>
      <c r="K698" s="277" t="s">
        <v>890</v>
      </c>
      <c r="L698" s="277" t="s">
        <v>32</v>
      </c>
      <c r="M698" s="278">
        <v>1076460</v>
      </c>
    </row>
    <row r="699" spans="1:13">
      <c r="A699" s="277" t="s">
        <v>8624</v>
      </c>
      <c r="B699" s="277" t="s">
        <v>2075</v>
      </c>
      <c r="C699" s="277" t="s">
        <v>248</v>
      </c>
      <c r="D699" s="565">
        <v>4511</v>
      </c>
      <c r="E699" s="557" t="s">
        <v>727</v>
      </c>
      <c r="F699" s="277" t="s">
        <v>168</v>
      </c>
      <c r="G699" s="277" t="s">
        <v>298</v>
      </c>
      <c r="H699" s="277" t="s">
        <v>41</v>
      </c>
      <c r="I699" s="277" t="s">
        <v>42</v>
      </c>
      <c r="J699" s="277" t="s">
        <v>169</v>
      </c>
      <c r="K699" s="277" t="s">
        <v>890</v>
      </c>
      <c r="L699" s="277" t="s">
        <v>32</v>
      </c>
      <c r="M699" s="278">
        <v>1076460</v>
      </c>
    </row>
    <row r="700" spans="1:13">
      <c r="A700" s="277" t="s">
        <v>8632</v>
      </c>
      <c r="B700" s="277" t="s">
        <v>2075</v>
      </c>
      <c r="C700" s="277" t="s">
        <v>248</v>
      </c>
      <c r="D700" s="565">
        <v>4511</v>
      </c>
      <c r="E700" s="557" t="s">
        <v>727</v>
      </c>
      <c r="F700" s="277" t="s">
        <v>168</v>
      </c>
      <c r="G700" s="277" t="s">
        <v>298</v>
      </c>
      <c r="H700" s="277" t="s">
        <v>41</v>
      </c>
      <c r="I700" s="277" t="s">
        <v>219</v>
      </c>
      <c r="J700" s="277" t="s">
        <v>61</v>
      </c>
      <c r="K700" s="277" t="s">
        <v>890</v>
      </c>
      <c r="L700" s="277" t="s">
        <v>32</v>
      </c>
      <c r="M700" s="278">
        <v>1076460</v>
      </c>
    </row>
    <row r="701" spans="1:13">
      <c r="A701" s="277" t="s">
        <v>8640</v>
      </c>
      <c r="B701" s="277" t="s">
        <v>2075</v>
      </c>
      <c r="C701" s="277" t="s">
        <v>248</v>
      </c>
      <c r="D701" s="565">
        <v>4511</v>
      </c>
      <c r="E701" s="557" t="s">
        <v>727</v>
      </c>
      <c r="F701" s="277" t="s">
        <v>168</v>
      </c>
      <c r="G701" s="277" t="s">
        <v>298</v>
      </c>
      <c r="H701" s="277" t="s">
        <v>41</v>
      </c>
      <c r="I701" s="277" t="s">
        <v>44</v>
      </c>
      <c r="J701" s="277" t="s">
        <v>170</v>
      </c>
      <c r="K701" s="277" t="s">
        <v>890</v>
      </c>
      <c r="L701" s="277" t="s">
        <v>32</v>
      </c>
      <c r="M701" s="278">
        <v>1076460</v>
      </c>
    </row>
    <row r="702" spans="1:13">
      <c r="A702" s="277" t="s">
        <v>8648</v>
      </c>
      <c r="B702" s="277" t="s">
        <v>2075</v>
      </c>
      <c r="C702" s="277" t="s">
        <v>248</v>
      </c>
      <c r="D702" s="565">
        <v>4511</v>
      </c>
      <c r="E702" s="557" t="s">
        <v>727</v>
      </c>
      <c r="F702" s="277" t="s">
        <v>168</v>
      </c>
      <c r="G702" s="277" t="s">
        <v>298</v>
      </c>
      <c r="H702" s="277" t="s">
        <v>41</v>
      </c>
      <c r="I702" s="277" t="s">
        <v>46</v>
      </c>
      <c r="J702" s="277" t="s">
        <v>172</v>
      </c>
      <c r="K702" s="277" t="s">
        <v>890</v>
      </c>
      <c r="L702" s="277" t="s">
        <v>32</v>
      </c>
      <c r="M702" s="278">
        <v>1076460</v>
      </c>
    </row>
    <row r="703" spans="1:13">
      <c r="A703" s="364" t="s">
        <v>8700</v>
      </c>
      <c r="B703" s="364" t="s">
        <v>2081</v>
      </c>
      <c r="C703" s="364" t="s">
        <v>1164</v>
      </c>
      <c r="D703" s="385">
        <v>4511</v>
      </c>
      <c r="E703" s="376" t="s">
        <v>727</v>
      </c>
      <c r="F703" s="364" t="s">
        <v>168</v>
      </c>
      <c r="G703" s="364" t="s">
        <v>298</v>
      </c>
      <c r="H703" s="364" t="s">
        <v>41</v>
      </c>
      <c r="I703" s="364" t="s">
        <v>422</v>
      </c>
      <c r="J703" s="364" t="s">
        <v>447</v>
      </c>
      <c r="K703" s="364" t="s">
        <v>890</v>
      </c>
      <c r="L703" s="364" t="s">
        <v>218</v>
      </c>
      <c r="M703" s="386">
        <v>1085700</v>
      </c>
    </row>
    <row r="704" spans="1:13">
      <c r="A704" s="364" t="s">
        <v>8655</v>
      </c>
      <c r="B704" s="364" t="s">
        <v>2080</v>
      </c>
      <c r="C704" s="364" t="s">
        <v>1164</v>
      </c>
      <c r="D704" s="385">
        <v>4511</v>
      </c>
      <c r="E704" s="376" t="s">
        <v>727</v>
      </c>
      <c r="F704" s="364" t="s">
        <v>168</v>
      </c>
      <c r="G704" s="364" t="s">
        <v>298</v>
      </c>
      <c r="H704" s="364" t="s">
        <v>41</v>
      </c>
      <c r="I704" s="364" t="s">
        <v>221</v>
      </c>
      <c r="J704" s="364" t="s">
        <v>174</v>
      </c>
      <c r="K704" s="364" t="s">
        <v>821</v>
      </c>
      <c r="L704" s="364" t="s">
        <v>34</v>
      </c>
      <c r="M704" s="386">
        <v>1161930</v>
      </c>
    </row>
    <row r="705" spans="1:13">
      <c r="A705" s="364" t="s">
        <v>8663</v>
      </c>
      <c r="B705" s="364" t="s">
        <v>2080</v>
      </c>
      <c r="C705" s="364" t="s">
        <v>1164</v>
      </c>
      <c r="D705" s="385">
        <v>4511</v>
      </c>
      <c r="E705" s="376" t="s">
        <v>727</v>
      </c>
      <c r="F705" s="364" t="s">
        <v>168</v>
      </c>
      <c r="G705" s="364" t="s">
        <v>298</v>
      </c>
      <c r="H705" s="364" t="s">
        <v>41</v>
      </c>
      <c r="I705" s="364" t="s">
        <v>48</v>
      </c>
      <c r="J705" s="364" t="s">
        <v>176</v>
      </c>
      <c r="K705" s="364" t="s">
        <v>821</v>
      </c>
      <c r="L705" s="364" t="s">
        <v>34</v>
      </c>
      <c r="M705" s="386">
        <v>1161930</v>
      </c>
    </row>
    <row r="706" spans="1:13">
      <c r="A706" s="364" t="s">
        <v>8677</v>
      </c>
      <c r="B706" s="364" t="s">
        <v>2082</v>
      </c>
      <c r="C706" s="364" t="s">
        <v>1164</v>
      </c>
      <c r="D706" s="385">
        <v>4511</v>
      </c>
      <c r="E706" s="376" t="s">
        <v>727</v>
      </c>
      <c r="F706" s="364" t="s">
        <v>168</v>
      </c>
      <c r="G706" s="364" t="s">
        <v>298</v>
      </c>
      <c r="H706" s="364" t="s">
        <v>41</v>
      </c>
      <c r="I706" s="364" t="s">
        <v>50</v>
      </c>
      <c r="J706" s="364" t="s">
        <v>178</v>
      </c>
      <c r="K706" s="364" t="s">
        <v>821</v>
      </c>
      <c r="L706" s="364" t="s">
        <v>218</v>
      </c>
      <c r="M706" s="386">
        <v>1175790</v>
      </c>
    </row>
    <row r="707" spans="1:13">
      <c r="A707" s="364" t="s">
        <v>8685</v>
      </c>
      <c r="B707" s="364" t="s">
        <v>2082</v>
      </c>
      <c r="C707" s="364" t="s">
        <v>1164</v>
      </c>
      <c r="D707" s="385">
        <v>4511</v>
      </c>
      <c r="E707" s="376" t="s">
        <v>727</v>
      </c>
      <c r="F707" s="364" t="s">
        <v>168</v>
      </c>
      <c r="G707" s="364" t="s">
        <v>298</v>
      </c>
      <c r="H707" s="364" t="s">
        <v>41</v>
      </c>
      <c r="I707" s="364" t="s">
        <v>223</v>
      </c>
      <c r="J707" s="364" t="s">
        <v>180</v>
      </c>
      <c r="K707" s="364" t="s">
        <v>821</v>
      </c>
      <c r="L707" s="364" t="s">
        <v>218</v>
      </c>
      <c r="M707" s="386">
        <v>1175790</v>
      </c>
    </row>
    <row r="708" spans="1:13">
      <c r="A708" s="364" t="s">
        <v>8693</v>
      </c>
      <c r="B708" s="364" t="s">
        <v>2082</v>
      </c>
      <c r="C708" s="364" t="s">
        <v>1164</v>
      </c>
      <c r="D708" s="385">
        <v>4511</v>
      </c>
      <c r="E708" s="376" t="s">
        <v>727</v>
      </c>
      <c r="F708" s="364" t="s">
        <v>168</v>
      </c>
      <c r="G708" s="364" t="s">
        <v>298</v>
      </c>
      <c r="H708" s="364" t="s">
        <v>41</v>
      </c>
      <c r="I708" s="364" t="s">
        <v>421</v>
      </c>
      <c r="J708" s="364" t="s">
        <v>446</v>
      </c>
      <c r="K708" s="364" t="s">
        <v>821</v>
      </c>
      <c r="L708" s="364" t="s">
        <v>218</v>
      </c>
      <c r="M708" s="386">
        <v>1175790</v>
      </c>
    </row>
    <row r="709" spans="1:13">
      <c r="A709" s="364" t="s">
        <v>8654</v>
      </c>
      <c r="B709" s="364" t="s">
        <v>2079</v>
      </c>
      <c r="C709" s="364" t="s">
        <v>1164</v>
      </c>
      <c r="D709" s="385">
        <v>4511</v>
      </c>
      <c r="E709" s="376" t="s">
        <v>727</v>
      </c>
      <c r="F709" s="364" t="s">
        <v>168</v>
      </c>
      <c r="G709" s="364" t="s">
        <v>298</v>
      </c>
      <c r="H709" s="364" t="s">
        <v>41</v>
      </c>
      <c r="I709" s="364" t="s">
        <v>221</v>
      </c>
      <c r="J709" s="364" t="s">
        <v>174</v>
      </c>
      <c r="K709" s="364" t="s">
        <v>890</v>
      </c>
      <c r="L709" s="364" t="s">
        <v>34</v>
      </c>
      <c r="M709" s="386">
        <v>1279740</v>
      </c>
    </row>
    <row r="710" spans="1:13">
      <c r="A710" s="364" t="s">
        <v>8662</v>
      </c>
      <c r="B710" s="364" t="s">
        <v>2079</v>
      </c>
      <c r="C710" s="364" t="s">
        <v>1164</v>
      </c>
      <c r="D710" s="385">
        <v>4511</v>
      </c>
      <c r="E710" s="376" t="s">
        <v>727</v>
      </c>
      <c r="F710" s="364" t="s">
        <v>168</v>
      </c>
      <c r="G710" s="364" t="s">
        <v>298</v>
      </c>
      <c r="H710" s="364" t="s">
        <v>41</v>
      </c>
      <c r="I710" s="364" t="s">
        <v>48</v>
      </c>
      <c r="J710" s="364" t="s">
        <v>176</v>
      </c>
      <c r="K710" s="364" t="s">
        <v>890</v>
      </c>
      <c r="L710" s="364" t="s">
        <v>34</v>
      </c>
      <c r="M710" s="386">
        <v>1279740</v>
      </c>
    </row>
    <row r="711" spans="1:13">
      <c r="A711" s="364" t="s">
        <v>8676</v>
      </c>
      <c r="B711" s="364" t="s">
        <v>2081</v>
      </c>
      <c r="C711" s="364" t="s">
        <v>1164</v>
      </c>
      <c r="D711" s="385">
        <v>4511</v>
      </c>
      <c r="E711" s="376" t="s">
        <v>727</v>
      </c>
      <c r="F711" s="364" t="s">
        <v>168</v>
      </c>
      <c r="G711" s="364" t="s">
        <v>298</v>
      </c>
      <c r="H711" s="364" t="s">
        <v>41</v>
      </c>
      <c r="I711" s="364" t="s">
        <v>50</v>
      </c>
      <c r="J711" s="364" t="s">
        <v>178</v>
      </c>
      <c r="K711" s="364" t="s">
        <v>890</v>
      </c>
      <c r="L711" s="364" t="s">
        <v>218</v>
      </c>
      <c r="M711" s="386">
        <v>1293600</v>
      </c>
    </row>
    <row r="712" spans="1:13">
      <c r="A712" s="364" t="s">
        <v>8684</v>
      </c>
      <c r="B712" s="364" t="s">
        <v>2081</v>
      </c>
      <c r="C712" s="364" t="s">
        <v>1164</v>
      </c>
      <c r="D712" s="385">
        <v>4511</v>
      </c>
      <c r="E712" s="376" t="s">
        <v>727</v>
      </c>
      <c r="F712" s="364" t="s">
        <v>168</v>
      </c>
      <c r="G712" s="364" t="s">
        <v>298</v>
      </c>
      <c r="H712" s="364" t="s">
        <v>41</v>
      </c>
      <c r="I712" s="364" t="s">
        <v>223</v>
      </c>
      <c r="J712" s="364" t="s">
        <v>180</v>
      </c>
      <c r="K712" s="364" t="s">
        <v>890</v>
      </c>
      <c r="L712" s="364" t="s">
        <v>218</v>
      </c>
      <c r="M712" s="386">
        <v>1293600</v>
      </c>
    </row>
    <row r="713" spans="1:13">
      <c r="A713" s="364" t="s">
        <v>8692</v>
      </c>
      <c r="B713" s="364" t="s">
        <v>2081</v>
      </c>
      <c r="C713" s="364" t="s">
        <v>1164</v>
      </c>
      <c r="D713" s="385">
        <v>4511</v>
      </c>
      <c r="E713" s="376" t="s">
        <v>727</v>
      </c>
      <c r="F713" s="364" t="s">
        <v>168</v>
      </c>
      <c r="G713" s="364" t="s">
        <v>298</v>
      </c>
      <c r="H713" s="364" t="s">
        <v>41</v>
      </c>
      <c r="I713" s="364" t="s">
        <v>421</v>
      </c>
      <c r="J713" s="364" t="s">
        <v>446</v>
      </c>
      <c r="K713" s="364" t="s">
        <v>890</v>
      </c>
      <c r="L713" s="364" t="s">
        <v>218</v>
      </c>
      <c r="M713" s="386">
        <v>1293600</v>
      </c>
    </row>
    <row r="714" spans="1:13">
      <c r="A714" s="364" t="s">
        <v>8623</v>
      </c>
      <c r="B714" s="364" t="s">
        <v>2080</v>
      </c>
      <c r="C714" s="364" t="s">
        <v>1164</v>
      </c>
      <c r="D714" s="385">
        <v>4511</v>
      </c>
      <c r="E714" s="376" t="s">
        <v>727</v>
      </c>
      <c r="F714" s="364" t="s">
        <v>168</v>
      </c>
      <c r="G714" s="364" t="s">
        <v>298</v>
      </c>
      <c r="H714" s="364" t="s">
        <v>41</v>
      </c>
      <c r="I714" s="364" t="s">
        <v>42</v>
      </c>
      <c r="J714" s="364" t="s">
        <v>169</v>
      </c>
      <c r="K714" s="364" t="s">
        <v>821</v>
      </c>
      <c r="L714" s="364" t="s">
        <v>34</v>
      </c>
      <c r="M714" s="386">
        <v>1335180</v>
      </c>
    </row>
    <row r="715" spans="1:13">
      <c r="A715" s="364" t="s">
        <v>8631</v>
      </c>
      <c r="B715" s="364" t="s">
        <v>2080</v>
      </c>
      <c r="C715" s="364" t="s">
        <v>1164</v>
      </c>
      <c r="D715" s="385">
        <v>4511</v>
      </c>
      <c r="E715" s="376" t="s">
        <v>727</v>
      </c>
      <c r="F715" s="364" t="s">
        <v>168</v>
      </c>
      <c r="G715" s="364" t="s">
        <v>298</v>
      </c>
      <c r="H715" s="364" t="s">
        <v>41</v>
      </c>
      <c r="I715" s="364" t="s">
        <v>219</v>
      </c>
      <c r="J715" s="364" t="s">
        <v>61</v>
      </c>
      <c r="K715" s="364" t="s">
        <v>821</v>
      </c>
      <c r="L715" s="364" t="s">
        <v>34</v>
      </c>
      <c r="M715" s="386">
        <v>1335180</v>
      </c>
    </row>
    <row r="716" spans="1:13">
      <c r="A716" s="364" t="s">
        <v>8639</v>
      </c>
      <c r="B716" s="364" t="s">
        <v>2080</v>
      </c>
      <c r="C716" s="364" t="s">
        <v>1164</v>
      </c>
      <c r="D716" s="385">
        <v>4511</v>
      </c>
      <c r="E716" s="376" t="s">
        <v>727</v>
      </c>
      <c r="F716" s="364" t="s">
        <v>168</v>
      </c>
      <c r="G716" s="364" t="s">
        <v>298</v>
      </c>
      <c r="H716" s="364" t="s">
        <v>41</v>
      </c>
      <c r="I716" s="364" t="s">
        <v>44</v>
      </c>
      <c r="J716" s="364" t="s">
        <v>170</v>
      </c>
      <c r="K716" s="364" t="s">
        <v>821</v>
      </c>
      <c r="L716" s="364" t="s">
        <v>34</v>
      </c>
      <c r="M716" s="386">
        <v>1335180</v>
      </c>
    </row>
    <row r="717" spans="1:13">
      <c r="A717" s="364" t="s">
        <v>8647</v>
      </c>
      <c r="B717" s="364" t="s">
        <v>2080</v>
      </c>
      <c r="C717" s="364" t="s">
        <v>1164</v>
      </c>
      <c r="D717" s="385">
        <v>4511</v>
      </c>
      <c r="E717" s="376" t="s">
        <v>727</v>
      </c>
      <c r="F717" s="364" t="s">
        <v>168</v>
      </c>
      <c r="G717" s="364" t="s">
        <v>298</v>
      </c>
      <c r="H717" s="364" t="s">
        <v>41</v>
      </c>
      <c r="I717" s="364" t="s">
        <v>46</v>
      </c>
      <c r="J717" s="364" t="s">
        <v>172</v>
      </c>
      <c r="K717" s="364" t="s">
        <v>821</v>
      </c>
      <c r="L717" s="364" t="s">
        <v>34</v>
      </c>
      <c r="M717" s="386">
        <v>1335180</v>
      </c>
    </row>
    <row r="718" spans="1:13">
      <c r="A718" s="364" t="s">
        <v>8661</v>
      </c>
      <c r="B718" s="364" t="s">
        <v>2082</v>
      </c>
      <c r="C718" s="364" t="s">
        <v>1164</v>
      </c>
      <c r="D718" s="385">
        <v>4511</v>
      </c>
      <c r="E718" s="376" t="s">
        <v>727</v>
      </c>
      <c r="F718" s="364" t="s">
        <v>168</v>
      </c>
      <c r="G718" s="364" t="s">
        <v>298</v>
      </c>
      <c r="H718" s="364" t="s">
        <v>41</v>
      </c>
      <c r="I718" s="364" t="s">
        <v>221</v>
      </c>
      <c r="J718" s="364" t="s">
        <v>174</v>
      </c>
      <c r="K718" s="364" t="s">
        <v>821</v>
      </c>
      <c r="L718" s="364" t="s">
        <v>218</v>
      </c>
      <c r="M718" s="386">
        <v>1434510</v>
      </c>
    </row>
    <row r="719" spans="1:13">
      <c r="A719" s="364" t="s">
        <v>8669</v>
      </c>
      <c r="B719" s="364" t="s">
        <v>2082</v>
      </c>
      <c r="C719" s="364" t="s">
        <v>1164</v>
      </c>
      <c r="D719" s="385">
        <v>4511</v>
      </c>
      <c r="E719" s="376" t="s">
        <v>727</v>
      </c>
      <c r="F719" s="364" t="s">
        <v>168</v>
      </c>
      <c r="G719" s="364" t="s">
        <v>298</v>
      </c>
      <c r="H719" s="364" t="s">
        <v>41</v>
      </c>
      <c r="I719" s="364" t="s">
        <v>48</v>
      </c>
      <c r="J719" s="364" t="s">
        <v>176</v>
      </c>
      <c r="K719" s="364" t="s">
        <v>821</v>
      </c>
      <c r="L719" s="364" t="s">
        <v>218</v>
      </c>
      <c r="M719" s="386">
        <v>1434510</v>
      </c>
    </row>
    <row r="720" spans="1:13">
      <c r="A720" s="364" t="s">
        <v>8622</v>
      </c>
      <c r="B720" s="364" t="s">
        <v>2079</v>
      </c>
      <c r="C720" s="364" t="s">
        <v>1164</v>
      </c>
      <c r="D720" s="385">
        <v>4511</v>
      </c>
      <c r="E720" s="376" t="s">
        <v>727</v>
      </c>
      <c r="F720" s="364" t="s">
        <v>168</v>
      </c>
      <c r="G720" s="364" t="s">
        <v>298</v>
      </c>
      <c r="H720" s="364" t="s">
        <v>41</v>
      </c>
      <c r="I720" s="364" t="s">
        <v>42</v>
      </c>
      <c r="J720" s="364" t="s">
        <v>169</v>
      </c>
      <c r="K720" s="364" t="s">
        <v>890</v>
      </c>
      <c r="L720" s="364" t="s">
        <v>34</v>
      </c>
      <c r="M720" s="386">
        <v>1466850</v>
      </c>
    </row>
    <row r="721" spans="1:13">
      <c r="A721" s="364" t="s">
        <v>8630</v>
      </c>
      <c r="B721" s="364" t="s">
        <v>2079</v>
      </c>
      <c r="C721" s="364" t="s">
        <v>1164</v>
      </c>
      <c r="D721" s="385">
        <v>4511</v>
      </c>
      <c r="E721" s="376" t="s">
        <v>727</v>
      </c>
      <c r="F721" s="364" t="s">
        <v>168</v>
      </c>
      <c r="G721" s="364" t="s">
        <v>298</v>
      </c>
      <c r="H721" s="364" t="s">
        <v>41</v>
      </c>
      <c r="I721" s="364" t="s">
        <v>219</v>
      </c>
      <c r="J721" s="364" t="s">
        <v>61</v>
      </c>
      <c r="K721" s="364" t="s">
        <v>890</v>
      </c>
      <c r="L721" s="364" t="s">
        <v>34</v>
      </c>
      <c r="M721" s="386">
        <v>1466850</v>
      </c>
    </row>
    <row r="722" spans="1:13">
      <c r="A722" s="364" t="s">
        <v>8638</v>
      </c>
      <c r="B722" s="364" t="s">
        <v>2079</v>
      </c>
      <c r="C722" s="364" t="s">
        <v>1164</v>
      </c>
      <c r="D722" s="385">
        <v>4511</v>
      </c>
      <c r="E722" s="376" t="s">
        <v>727</v>
      </c>
      <c r="F722" s="364" t="s">
        <v>168</v>
      </c>
      <c r="G722" s="364" t="s">
        <v>298</v>
      </c>
      <c r="H722" s="364" t="s">
        <v>41</v>
      </c>
      <c r="I722" s="364" t="s">
        <v>44</v>
      </c>
      <c r="J722" s="364" t="s">
        <v>170</v>
      </c>
      <c r="K722" s="364" t="s">
        <v>890</v>
      </c>
      <c r="L722" s="364" t="s">
        <v>34</v>
      </c>
      <c r="M722" s="386">
        <v>1466850</v>
      </c>
    </row>
    <row r="723" spans="1:13">
      <c r="A723" s="364" t="s">
        <v>8646</v>
      </c>
      <c r="B723" s="364" t="s">
        <v>2079</v>
      </c>
      <c r="C723" s="364" t="s">
        <v>1164</v>
      </c>
      <c r="D723" s="385">
        <v>4511</v>
      </c>
      <c r="E723" s="376" t="s">
        <v>727</v>
      </c>
      <c r="F723" s="364" t="s">
        <v>168</v>
      </c>
      <c r="G723" s="364" t="s">
        <v>298</v>
      </c>
      <c r="H723" s="364" t="s">
        <v>41</v>
      </c>
      <c r="I723" s="364" t="s">
        <v>46</v>
      </c>
      <c r="J723" s="364" t="s">
        <v>172</v>
      </c>
      <c r="K723" s="364" t="s">
        <v>890</v>
      </c>
      <c r="L723" s="364" t="s">
        <v>34</v>
      </c>
      <c r="M723" s="386">
        <v>1466850</v>
      </c>
    </row>
    <row r="724" spans="1:13">
      <c r="A724" s="364" t="s">
        <v>8660</v>
      </c>
      <c r="B724" s="364" t="s">
        <v>2081</v>
      </c>
      <c r="C724" s="364" t="s">
        <v>1164</v>
      </c>
      <c r="D724" s="385">
        <v>4511</v>
      </c>
      <c r="E724" s="376" t="s">
        <v>727</v>
      </c>
      <c r="F724" s="364" t="s">
        <v>168</v>
      </c>
      <c r="G724" s="364" t="s">
        <v>298</v>
      </c>
      <c r="H724" s="364" t="s">
        <v>41</v>
      </c>
      <c r="I724" s="364" t="s">
        <v>221</v>
      </c>
      <c r="J724" s="364" t="s">
        <v>174</v>
      </c>
      <c r="K724" s="364" t="s">
        <v>890</v>
      </c>
      <c r="L724" s="364" t="s">
        <v>218</v>
      </c>
      <c r="M724" s="386">
        <v>1577730</v>
      </c>
    </row>
    <row r="725" spans="1:13">
      <c r="A725" s="364" t="s">
        <v>8668</v>
      </c>
      <c r="B725" s="364" t="s">
        <v>2081</v>
      </c>
      <c r="C725" s="364" t="s">
        <v>1164</v>
      </c>
      <c r="D725" s="385">
        <v>4511</v>
      </c>
      <c r="E725" s="376" t="s">
        <v>727</v>
      </c>
      <c r="F725" s="364" t="s">
        <v>168</v>
      </c>
      <c r="G725" s="364" t="s">
        <v>298</v>
      </c>
      <c r="H725" s="364" t="s">
        <v>41</v>
      </c>
      <c r="I725" s="364" t="s">
        <v>48</v>
      </c>
      <c r="J725" s="364" t="s">
        <v>176</v>
      </c>
      <c r="K725" s="364" t="s">
        <v>890</v>
      </c>
      <c r="L725" s="364" t="s">
        <v>218</v>
      </c>
      <c r="M725" s="386">
        <v>1577730</v>
      </c>
    </row>
    <row r="726" spans="1:13">
      <c r="A726" s="364" t="s">
        <v>8629</v>
      </c>
      <c r="B726" s="364" t="s">
        <v>2082</v>
      </c>
      <c r="C726" s="364" t="s">
        <v>1164</v>
      </c>
      <c r="D726" s="385">
        <v>4511</v>
      </c>
      <c r="E726" s="376" t="s">
        <v>727</v>
      </c>
      <c r="F726" s="364" t="s">
        <v>168</v>
      </c>
      <c r="G726" s="364" t="s">
        <v>298</v>
      </c>
      <c r="H726" s="364" t="s">
        <v>41</v>
      </c>
      <c r="I726" s="364" t="s">
        <v>42</v>
      </c>
      <c r="J726" s="364" t="s">
        <v>169</v>
      </c>
      <c r="K726" s="364" t="s">
        <v>821</v>
      </c>
      <c r="L726" s="364" t="s">
        <v>218</v>
      </c>
      <c r="M726" s="386">
        <v>1644720</v>
      </c>
    </row>
    <row r="727" spans="1:13">
      <c r="A727" s="364" t="s">
        <v>8637</v>
      </c>
      <c r="B727" s="364" t="s">
        <v>2082</v>
      </c>
      <c r="C727" s="364" t="s">
        <v>1164</v>
      </c>
      <c r="D727" s="385">
        <v>4511</v>
      </c>
      <c r="E727" s="376" t="s">
        <v>727</v>
      </c>
      <c r="F727" s="364" t="s">
        <v>168</v>
      </c>
      <c r="G727" s="364" t="s">
        <v>298</v>
      </c>
      <c r="H727" s="364" t="s">
        <v>41</v>
      </c>
      <c r="I727" s="364" t="s">
        <v>219</v>
      </c>
      <c r="J727" s="364" t="s">
        <v>61</v>
      </c>
      <c r="K727" s="364" t="s">
        <v>821</v>
      </c>
      <c r="L727" s="364" t="s">
        <v>218</v>
      </c>
      <c r="M727" s="386">
        <v>1644720</v>
      </c>
    </row>
    <row r="728" spans="1:13">
      <c r="A728" s="364" t="s">
        <v>8645</v>
      </c>
      <c r="B728" s="364" t="s">
        <v>2082</v>
      </c>
      <c r="C728" s="364" t="s">
        <v>1164</v>
      </c>
      <c r="D728" s="385">
        <v>4511</v>
      </c>
      <c r="E728" s="376" t="s">
        <v>727</v>
      </c>
      <c r="F728" s="364" t="s">
        <v>168</v>
      </c>
      <c r="G728" s="364" t="s">
        <v>298</v>
      </c>
      <c r="H728" s="364" t="s">
        <v>41</v>
      </c>
      <c r="I728" s="364" t="s">
        <v>44</v>
      </c>
      <c r="J728" s="364" t="s">
        <v>170</v>
      </c>
      <c r="K728" s="364" t="s">
        <v>821</v>
      </c>
      <c r="L728" s="364" t="s">
        <v>218</v>
      </c>
      <c r="M728" s="386">
        <v>1644720</v>
      </c>
    </row>
    <row r="729" spans="1:13">
      <c r="A729" s="364" t="s">
        <v>8653</v>
      </c>
      <c r="B729" s="364" t="s">
        <v>2082</v>
      </c>
      <c r="C729" s="364" t="s">
        <v>1164</v>
      </c>
      <c r="D729" s="385">
        <v>4511</v>
      </c>
      <c r="E729" s="376" t="s">
        <v>727</v>
      </c>
      <c r="F729" s="364" t="s">
        <v>168</v>
      </c>
      <c r="G729" s="364" t="s">
        <v>298</v>
      </c>
      <c r="H729" s="364" t="s">
        <v>41</v>
      </c>
      <c r="I729" s="364" t="s">
        <v>46</v>
      </c>
      <c r="J729" s="364" t="s">
        <v>172</v>
      </c>
      <c r="K729" s="364" t="s">
        <v>821</v>
      </c>
      <c r="L729" s="364" t="s">
        <v>218</v>
      </c>
      <c r="M729" s="386">
        <v>1644720</v>
      </c>
    </row>
    <row r="730" spans="1:13">
      <c r="A730" s="364" t="s">
        <v>8628</v>
      </c>
      <c r="B730" s="364" t="s">
        <v>2081</v>
      </c>
      <c r="C730" s="364" t="s">
        <v>1164</v>
      </c>
      <c r="D730" s="385">
        <v>4511</v>
      </c>
      <c r="E730" s="376" t="s">
        <v>727</v>
      </c>
      <c r="F730" s="364" t="s">
        <v>168</v>
      </c>
      <c r="G730" s="364" t="s">
        <v>298</v>
      </c>
      <c r="H730" s="364" t="s">
        <v>41</v>
      </c>
      <c r="I730" s="364" t="s">
        <v>42</v>
      </c>
      <c r="J730" s="364" t="s">
        <v>169</v>
      </c>
      <c r="K730" s="364" t="s">
        <v>890</v>
      </c>
      <c r="L730" s="364" t="s">
        <v>218</v>
      </c>
      <c r="M730" s="386">
        <v>1811040</v>
      </c>
    </row>
    <row r="731" spans="1:13">
      <c r="A731" s="364" t="s">
        <v>8636</v>
      </c>
      <c r="B731" s="364" t="s">
        <v>2081</v>
      </c>
      <c r="C731" s="364" t="s">
        <v>1164</v>
      </c>
      <c r="D731" s="385">
        <v>4511</v>
      </c>
      <c r="E731" s="376" t="s">
        <v>727</v>
      </c>
      <c r="F731" s="364" t="s">
        <v>168</v>
      </c>
      <c r="G731" s="364" t="s">
        <v>298</v>
      </c>
      <c r="H731" s="364" t="s">
        <v>41</v>
      </c>
      <c r="I731" s="364" t="s">
        <v>219</v>
      </c>
      <c r="J731" s="364" t="s">
        <v>61</v>
      </c>
      <c r="K731" s="364" t="s">
        <v>890</v>
      </c>
      <c r="L731" s="364" t="s">
        <v>218</v>
      </c>
      <c r="M731" s="386">
        <v>1811040</v>
      </c>
    </row>
    <row r="732" spans="1:13">
      <c r="A732" s="364" t="s">
        <v>8644</v>
      </c>
      <c r="B732" s="364" t="s">
        <v>2081</v>
      </c>
      <c r="C732" s="364" t="s">
        <v>1164</v>
      </c>
      <c r="D732" s="385">
        <v>4511</v>
      </c>
      <c r="E732" s="376" t="s">
        <v>727</v>
      </c>
      <c r="F732" s="364" t="s">
        <v>168</v>
      </c>
      <c r="G732" s="364" t="s">
        <v>298</v>
      </c>
      <c r="H732" s="364" t="s">
        <v>41</v>
      </c>
      <c r="I732" s="364" t="s">
        <v>44</v>
      </c>
      <c r="J732" s="364" t="s">
        <v>170</v>
      </c>
      <c r="K732" s="364" t="s">
        <v>890</v>
      </c>
      <c r="L732" s="364" t="s">
        <v>218</v>
      </c>
      <c r="M732" s="386">
        <v>1811040</v>
      </c>
    </row>
    <row r="733" spans="1:13">
      <c r="A733" s="364" t="s">
        <v>8652</v>
      </c>
      <c r="B733" s="364" t="s">
        <v>2081</v>
      </c>
      <c r="C733" s="364" t="s">
        <v>1164</v>
      </c>
      <c r="D733" s="385">
        <v>4511</v>
      </c>
      <c r="E733" s="376" t="s">
        <v>727</v>
      </c>
      <c r="F733" s="364" t="s">
        <v>168</v>
      </c>
      <c r="G733" s="364" t="s">
        <v>298</v>
      </c>
      <c r="H733" s="364" t="s">
        <v>41</v>
      </c>
      <c r="I733" s="364" t="s">
        <v>46</v>
      </c>
      <c r="J733" s="364" t="s">
        <v>172</v>
      </c>
      <c r="K733" s="364" t="s">
        <v>890</v>
      </c>
      <c r="L733" s="364" t="s">
        <v>218</v>
      </c>
      <c r="M733" s="386">
        <v>1811040</v>
      </c>
    </row>
    <row r="734" spans="1:13">
      <c r="A734" s="279" t="s">
        <v>8827</v>
      </c>
      <c r="B734" s="279" t="s">
        <v>2088</v>
      </c>
      <c r="C734" s="279" t="s">
        <v>248</v>
      </c>
      <c r="D734" s="565">
        <v>4512</v>
      </c>
      <c r="E734" s="557" t="s">
        <v>59</v>
      </c>
      <c r="F734" s="279" t="s">
        <v>823</v>
      </c>
      <c r="G734" s="279" t="s">
        <v>242</v>
      </c>
      <c r="H734" s="279" t="s">
        <v>41</v>
      </c>
      <c r="I734" s="279" t="s">
        <v>425</v>
      </c>
      <c r="J734" s="279" t="s">
        <v>836</v>
      </c>
      <c r="K734" s="279" t="s">
        <v>821</v>
      </c>
      <c r="L734" s="279" t="s">
        <v>822</v>
      </c>
      <c r="M734" s="280">
        <v>34706.300000000003</v>
      </c>
    </row>
    <row r="735" spans="1:13">
      <c r="A735" s="279" t="s">
        <v>8819</v>
      </c>
      <c r="B735" s="279" t="s">
        <v>2088</v>
      </c>
      <c r="C735" s="279" t="s">
        <v>248</v>
      </c>
      <c r="D735" s="565">
        <v>4512</v>
      </c>
      <c r="E735" s="557" t="s">
        <v>59</v>
      </c>
      <c r="F735" s="279" t="s">
        <v>823</v>
      </c>
      <c r="G735" s="279" t="s">
        <v>242</v>
      </c>
      <c r="H735" s="279" t="s">
        <v>41</v>
      </c>
      <c r="I735" s="279" t="s">
        <v>424</v>
      </c>
      <c r="J735" s="279" t="s">
        <v>835</v>
      </c>
      <c r="K735" s="279" t="s">
        <v>821</v>
      </c>
      <c r="L735" s="279" t="s">
        <v>822</v>
      </c>
      <c r="M735" s="280">
        <v>38176.9</v>
      </c>
    </row>
    <row r="736" spans="1:13">
      <c r="A736" s="277" t="s">
        <v>8826</v>
      </c>
      <c r="B736" s="277" t="s">
        <v>2087</v>
      </c>
      <c r="C736" s="279" t="s">
        <v>248</v>
      </c>
      <c r="D736" s="570">
        <v>4512</v>
      </c>
      <c r="E736" s="558" t="s">
        <v>59</v>
      </c>
      <c r="F736" s="279" t="s">
        <v>823</v>
      </c>
      <c r="G736" s="279" t="s">
        <v>242</v>
      </c>
      <c r="H736" s="279" t="s">
        <v>41</v>
      </c>
      <c r="I736" s="277" t="s">
        <v>425</v>
      </c>
      <c r="J736" s="277" t="s">
        <v>836</v>
      </c>
      <c r="K736" s="277" t="s">
        <v>890</v>
      </c>
      <c r="L736" s="277" t="s">
        <v>822</v>
      </c>
      <c r="M736" s="278">
        <v>38218.300000000003</v>
      </c>
    </row>
    <row r="737" spans="1:13">
      <c r="A737" s="277" t="s">
        <v>8818</v>
      </c>
      <c r="B737" s="277" t="s">
        <v>2087</v>
      </c>
      <c r="C737" s="279" t="s">
        <v>248</v>
      </c>
      <c r="D737" s="570">
        <v>4512</v>
      </c>
      <c r="E737" s="558" t="s">
        <v>59</v>
      </c>
      <c r="F737" s="279" t="s">
        <v>823</v>
      </c>
      <c r="G737" s="279" t="s">
        <v>242</v>
      </c>
      <c r="H737" s="279" t="s">
        <v>41</v>
      </c>
      <c r="I737" s="277" t="s">
        <v>424</v>
      </c>
      <c r="J737" s="277" t="s">
        <v>835</v>
      </c>
      <c r="K737" s="277" t="s">
        <v>890</v>
      </c>
      <c r="L737" s="277" t="s">
        <v>822</v>
      </c>
      <c r="M737" s="278">
        <v>42040</v>
      </c>
    </row>
    <row r="738" spans="1:13">
      <c r="A738" s="279" t="s">
        <v>8811</v>
      </c>
      <c r="B738" s="279" t="s">
        <v>2088</v>
      </c>
      <c r="C738" s="279" t="s">
        <v>248</v>
      </c>
      <c r="D738" s="570">
        <v>4512</v>
      </c>
      <c r="E738" s="558" t="s">
        <v>59</v>
      </c>
      <c r="F738" s="279" t="s">
        <v>823</v>
      </c>
      <c r="G738" s="279" t="s">
        <v>242</v>
      </c>
      <c r="H738" s="279" t="s">
        <v>41</v>
      </c>
      <c r="I738" s="279" t="s">
        <v>423</v>
      </c>
      <c r="J738" s="279" t="s">
        <v>834</v>
      </c>
      <c r="K738" s="279" t="s">
        <v>821</v>
      </c>
      <c r="L738" s="279" t="s">
        <v>822</v>
      </c>
      <c r="M738" s="280">
        <v>42594.1</v>
      </c>
    </row>
    <row r="739" spans="1:13">
      <c r="A739" s="279" t="s">
        <v>8803</v>
      </c>
      <c r="B739" s="279" t="s">
        <v>2088</v>
      </c>
      <c r="C739" s="279" t="s">
        <v>248</v>
      </c>
      <c r="D739" s="570">
        <v>4512</v>
      </c>
      <c r="E739" s="558" t="s">
        <v>59</v>
      </c>
      <c r="F739" s="279" t="s">
        <v>823</v>
      </c>
      <c r="G739" s="279" t="s">
        <v>242</v>
      </c>
      <c r="H739" s="279" t="s">
        <v>41</v>
      </c>
      <c r="I739" s="279" t="s">
        <v>422</v>
      </c>
      <c r="J739" s="279" t="s">
        <v>833</v>
      </c>
      <c r="K739" s="279" t="s">
        <v>821</v>
      </c>
      <c r="L739" s="279" t="s">
        <v>822</v>
      </c>
      <c r="M739" s="280">
        <v>46853.5</v>
      </c>
    </row>
    <row r="740" spans="1:13">
      <c r="A740" s="277" t="s">
        <v>8810</v>
      </c>
      <c r="B740" s="277" t="s">
        <v>2087</v>
      </c>
      <c r="C740" s="279" t="s">
        <v>248</v>
      </c>
      <c r="D740" s="570">
        <v>4512</v>
      </c>
      <c r="E740" s="558" t="s">
        <v>59</v>
      </c>
      <c r="F740" s="279" t="s">
        <v>823</v>
      </c>
      <c r="G740" s="279" t="s">
        <v>242</v>
      </c>
      <c r="H740" s="279" t="s">
        <v>41</v>
      </c>
      <c r="I740" s="277" t="s">
        <v>423</v>
      </c>
      <c r="J740" s="277" t="s">
        <v>834</v>
      </c>
      <c r="K740" s="277" t="s">
        <v>890</v>
      </c>
      <c r="L740" s="277" t="s">
        <v>822</v>
      </c>
      <c r="M740" s="278">
        <v>46904.2</v>
      </c>
    </row>
    <row r="741" spans="1:13">
      <c r="A741" s="277" t="s">
        <v>8802</v>
      </c>
      <c r="B741" s="277" t="s">
        <v>2087</v>
      </c>
      <c r="C741" s="279" t="s">
        <v>248</v>
      </c>
      <c r="D741" s="570">
        <v>4512</v>
      </c>
      <c r="E741" s="558" t="s">
        <v>59</v>
      </c>
      <c r="F741" s="279" t="s">
        <v>823</v>
      </c>
      <c r="G741" s="279" t="s">
        <v>242</v>
      </c>
      <c r="H741" s="279" t="s">
        <v>41</v>
      </c>
      <c r="I741" s="277" t="s">
        <v>422</v>
      </c>
      <c r="J741" s="277" t="s">
        <v>833</v>
      </c>
      <c r="K741" s="277" t="s">
        <v>890</v>
      </c>
      <c r="L741" s="277" t="s">
        <v>822</v>
      </c>
      <c r="M741" s="278">
        <v>51594.6</v>
      </c>
    </row>
    <row r="742" spans="1:13">
      <c r="A742" s="279" t="s">
        <v>8795</v>
      </c>
      <c r="B742" s="279" t="s">
        <v>2088</v>
      </c>
      <c r="C742" s="279" t="s">
        <v>248</v>
      </c>
      <c r="D742" s="570">
        <v>4512</v>
      </c>
      <c r="E742" s="558" t="s">
        <v>59</v>
      </c>
      <c r="F742" s="279" t="s">
        <v>823</v>
      </c>
      <c r="G742" s="279" t="s">
        <v>242</v>
      </c>
      <c r="H742" s="279" t="s">
        <v>41</v>
      </c>
      <c r="I742" s="279" t="s">
        <v>421</v>
      </c>
      <c r="J742" s="279" t="s">
        <v>832</v>
      </c>
      <c r="K742" s="279" t="s">
        <v>821</v>
      </c>
      <c r="L742" s="279" t="s">
        <v>822</v>
      </c>
      <c r="M742" s="280">
        <v>52059.5</v>
      </c>
    </row>
    <row r="743" spans="1:13">
      <c r="A743" s="277" t="s">
        <v>8794</v>
      </c>
      <c r="B743" s="277" t="s">
        <v>2087</v>
      </c>
      <c r="C743" s="279" t="s">
        <v>248</v>
      </c>
      <c r="D743" s="570">
        <v>4512</v>
      </c>
      <c r="E743" s="558" t="s">
        <v>59</v>
      </c>
      <c r="F743" s="279" t="s">
        <v>823</v>
      </c>
      <c r="G743" s="279" t="s">
        <v>242</v>
      </c>
      <c r="H743" s="279" t="s">
        <v>41</v>
      </c>
      <c r="I743" s="277" t="s">
        <v>421</v>
      </c>
      <c r="J743" s="277" t="s">
        <v>832</v>
      </c>
      <c r="K743" s="277" t="s">
        <v>890</v>
      </c>
      <c r="L743" s="277" t="s">
        <v>822</v>
      </c>
      <c r="M743" s="278">
        <v>57327.4</v>
      </c>
    </row>
    <row r="744" spans="1:13">
      <c r="A744" s="279" t="s">
        <v>8787</v>
      </c>
      <c r="B744" s="279" t="s">
        <v>2088</v>
      </c>
      <c r="C744" s="279" t="s">
        <v>248</v>
      </c>
      <c r="D744" s="570">
        <v>4512</v>
      </c>
      <c r="E744" s="558" t="s">
        <v>59</v>
      </c>
      <c r="F744" s="279" t="s">
        <v>823</v>
      </c>
      <c r="G744" s="279" t="s">
        <v>242</v>
      </c>
      <c r="H744" s="279" t="s">
        <v>41</v>
      </c>
      <c r="I744" s="279" t="s">
        <v>223</v>
      </c>
      <c r="J744" s="279" t="s">
        <v>831</v>
      </c>
      <c r="K744" s="279" t="s">
        <v>821</v>
      </c>
      <c r="L744" s="279" t="s">
        <v>822</v>
      </c>
      <c r="M744" s="280">
        <v>58212</v>
      </c>
    </row>
    <row r="745" spans="1:13">
      <c r="A745" s="277" t="s">
        <v>8786</v>
      </c>
      <c r="B745" s="277" t="s">
        <v>2087</v>
      </c>
      <c r="C745" s="279" t="s">
        <v>248</v>
      </c>
      <c r="D745" s="570">
        <v>4512</v>
      </c>
      <c r="E745" s="558" t="s">
        <v>59</v>
      </c>
      <c r="F745" s="279" t="s">
        <v>823</v>
      </c>
      <c r="G745" s="279" t="s">
        <v>242</v>
      </c>
      <c r="H745" s="279" t="s">
        <v>41</v>
      </c>
      <c r="I745" s="277" t="s">
        <v>223</v>
      </c>
      <c r="J745" s="277" t="s">
        <v>831</v>
      </c>
      <c r="K745" s="277" t="s">
        <v>890</v>
      </c>
      <c r="L745" s="277" t="s">
        <v>822</v>
      </c>
      <c r="M745" s="278">
        <v>64103</v>
      </c>
    </row>
    <row r="746" spans="1:13">
      <c r="A746" s="279" t="s">
        <v>8771</v>
      </c>
      <c r="B746" s="279" t="s">
        <v>2088</v>
      </c>
      <c r="C746" s="279" t="s">
        <v>248</v>
      </c>
      <c r="D746" s="570">
        <v>4512</v>
      </c>
      <c r="E746" s="558" t="s">
        <v>59</v>
      </c>
      <c r="F746" s="279" t="s">
        <v>823</v>
      </c>
      <c r="G746" s="279" t="s">
        <v>242</v>
      </c>
      <c r="H746" s="279" t="s">
        <v>41</v>
      </c>
      <c r="I746" s="279" t="s">
        <v>48</v>
      </c>
      <c r="J746" s="279" t="s">
        <v>829</v>
      </c>
      <c r="K746" s="279" t="s">
        <v>821</v>
      </c>
      <c r="L746" s="279" t="s">
        <v>822</v>
      </c>
      <c r="M746" s="280">
        <v>65153.2</v>
      </c>
    </row>
    <row r="747" spans="1:13">
      <c r="A747" s="279" t="s">
        <v>8779</v>
      </c>
      <c r="B747" s="279" t="s">
        <v>2088</v>
      </c>
      <c r="C747" s="279" t="s">
        <v>248</v>
      </c>
      <c r="D747" s="570">
        <v>4512</v>
      </c>
      <c r="E747" s="558" t="s">
        <v>59</v>
      </c>
      <c r="F747" s="279" t="s">
        <v>823</v>
      </c>
      <c r="G747" s="279" t="s">
        <v>242</v>
      </c>
      <c r="H747" s="279" t="s">
        <v>41</v>
      </c>
      <c r="I747" s="279" t="s">
        <v>50</v>
      </c>
      <c r="J747" s="279" t="s">
        <v>830</v>
      </c>
      <c r="K747" s="279" t="s">
        <v>821</v>
      </c>
      <c r="L747" s="279" t="s">
        <v>822</v>
      </c>
      <c r="M747" s="280">
        <v>65153.2</v>
      </c>
    </row>
    <row r="748" spans="1:13">
      <c r="A748" s="277" t="s">
        <v>8770</v>
      </c>
      <c r="B748" s="277" t="s">
        <v>2087</v>
      </c>
      <c r="C748" s="279" t="s">
        <v>248</v>
      </c>
      <c r="D748" s="570">
        <v>4512</v>
      </c>
      <c r="E748" s="558" t="s">
        <v>59</v>
      </c>
      <c r="F748" s="279" t="s">
        <v>823</v>
      </c>
      <c r="G748" s="279" t="s">
        <v>242</v>
      </c>
      <c r="H748" s="279" t="s">
        <v>41</v>
      </c>
      <c r="I748" s="277" t="s">
        <v>48</v>
      </c>
      <c r="J748" s="277" t="s">
        <v>829</v>
      </c>
      <c r="K748" s="277" t="s">
        <v>890</v>
      </c>
      <c r="L748" s="277" t="s">
        <v>822</v>
      </c>
      <c r="M748" s="278">
        <v>71746.100000000006</v>
      </c>
    </row>
    <row r="749" spans="1:13">
      <c r="A749" s="277" t="s">
        <v>8778</v>
      </c>
      <c r="B749" s="277" t="s">
        <v>2087</v>
      </c>
      <c r="C749" s="279" t="s">
        <v>248</v>
      </c>
      <c r="D749" s="570">
        <v>4512</v>
      </c>
      <c r="E749" s="558" t="s">
        <v>59</v>
      </c>
      <c r="F749" s="279" t="s">
        <v>823</v>
      </c>
      <c r="G749" s="279" t="s">
        <v>242</v>
      </c>
      <c r="H749" s="279" t="s">
        <v>41</v>
      </c>
      <c r="I749" s="277" t="s">
        <v>50</v>
      </c>
      <c r="J749" s="277" t="s">
        <v>830</v>
      </c>
      <c r="K749" s="277" t="s">
        <v>890</v>
      </c>
      <c r="L749" s="277" t="s">
        <v>822</v>
      </c>
      <c r="M749" s="278">
        <v>71746.100000000006</v>
      </c>
    </row>
    <row r="750" spans="1:13">
      <c r="A750" s="279" t="s">
        <v>8763</v>
      </c>
      <c r="B750" s="279" t="s">
        <v>2088</v>
      </c>
      <c r="C750" s="279" t="s">
        <v>248</v>
      </c>
      <c r="D750" s="570">
        <v>4512</v>
      </c>
      <c r="E750" s="558" t="s">
        <v>59</v>
      </c>
      <c r="F750" s="279" t="s">
        <v>823</v>
      </c>
      <c r="G750" s="279" t="s">
        <v>242</v>
      </c>
      <c r="H750" s="279" t="s">
        <v>41</v>
      </c>
      <c r="I750" s="279" t="s">
        <v>221</v>
      </c>
      <c r="J750" s="279" t="s">
        <v>828</v>
      </c>
      <c r="K750" s="279" t="s">
        <v>821</v>
      </c>
      <c r="L750" s="279" t="s">
        <v>822</v>
      </c>
      <c r="M750" s="280">
        <v>72094.399999999994</v>
      </c>
    </row>
    <row r="751" spans="1:13">
      <c r="A751" s="277" t="s">
        <v>8762</v>
      </c>
      <c r="B751" s="277" t="s">
        <v>2087</v>
      </c>
      <c r="C751" s="279" t="s">
        <v>248</v>
      </c>
      <c r="D751" s="570">
        <v>4512</v>
      </c>
      <c r="E751" s="558" t="s">
        <v>59</v>
      </c>
      <c r="F751" s="279" t="s">
        <v>823</v>
      </c>
      <c r="G751" s="279" t="s">
        <v>242</v>
      </c>
      <c r="H751" s="279" t="s">
        <v>41</v>
      </c>
      <c r="I751" s="277" t="s">
        <v>221</v>
      </c>
      <c r="J751" s="277" t="s">
        <v>828</v>
      </c>
      <c r="K751" s="277" t="s">
        <v>890</v>
      </c>
      <c r="L751" s="277" t="s">
        <v>822</v>
      </c>
      <c r="M751" s="278">
        <v>79389.8</v>
      </c>
    </row>
    <row r="752" spans="1:13">
      <c r="A752" s="279" t="s">
        <v>8755</v>
      </c>
      <c r="B752" s="279" t="s">
        <v>2088</v>
      </c>
      <c r="C752" s="279" t="s">
        <v>248</v>
      </c>
      <c r="D752" s="570">
        <v>4512</v>
      </c>
      <c r="E752" s="558" t="s">
        <v>59</v>
      </c>
      <c r="F752" s="279" t="s">
        <v>823</v>
      </c>
      <c r="G752" s="279" t="s">
        <v>242</v>
      </c>
      <c r="H752" s="279" t="s">
        <v>41</v>
      </c>
      <c r="I752" s="279" t="s">
        <v>46</v>
      </c>
      <c r="J752" s="279" t="s">
        <v>827</v>
      </c>
      <c r="K752" s="279" t="s">
        <v>821</v>
      </c>
      <c r="L752" s="279" t="s">
        <v>822</v>
      </c>
      <c r="M752" s="280">
        <v>80771</v>
      </c>
    </row>
    <row r="753" spans="1:13">
      <c r="A753" s="277" t="s">
        <v>8754</v>
      </c>
      <c r="B753" s="277" t="s">
        <v>2087</v>
      </c>
      <c r="C753" s="279" t="s">
        <v>248</v>
      </c>
      <c r="D753" s="570">
        <v>4512</v>
      </c>
      <c r="E753" s="558" t="s">
        <v>59</v>
      </c>
      <c r="F753" s="279" t="s">
        <v>823</v>
      </c>
      <c r="G753" s="279" t="s">
        <v>242</v>
      </c>
      <c r="H753" s="279" t="s">
        <v>41</v>
      </c>
      <c r="I753" s="277" t="s">
        <v>46</v>
      </c>
      <c r="J753" s="277" t="s">
        <v>827</v>
      </c>
      <c r="K753" s="277" t="s">
        <v>890</v>
      </c>
      <c r="L753" s="277" t="s">
        <v>822</v>
      </c>
      <c r="M753" s="278">
        <v>88944.4</v>
      </c>
    </row>
    <row r="754" spans="1:13">
      <c r="A754" s="279" t="s">
        <v>8731</v>
      </c>
      <c r="B754" s="279" t="s">
        <v>2088</v>
      </c>
      <c r="C754" s="279" t="s">
        <v>248</v>
      </c>
      <c r="D754" s="570">
        <v>4512</v>
      </c>
      <c r="E754" s="558" t="s">
        <v>59</v>
      </c>
      <c r="F754" s="279" t="s">
        <v>823</v>
      </c>
      <c r="G754" s="279" t="s">
        <v>242</v>
      </c>
      <c r="H754" s="279" t="s">
        <v>41</v>
      </c>
      <c r="I754" s="279" t="s">
        <v>42</v>
      </c>
      <c r="J754" s="279" t="s">
        <v>824</v>
      </c>
      <c r="K754" s="279" t="s">
        <v>821</v>
      </c>
      <c r="L754" s="279" t="s">
        <v>822</v>
      </c>
      <c r="M754" s="280">
        <v>89448</v>
      </c>
    </row>
    <row r="755" spans="1:13">
      <c r="A755" s="279" t="s">
        <v>8739</v>
      </c>
      <c r="B755" s="279" t="s">
        <v>2088</v>
      </c>
      <c r="C755" s="279" t="s">
        <v>248</v>
      </c>
      <c r="D755" s="570">
        <v>4512</v>
      </c>
      <c r="E755" s="558" t="s">
        <v>59</v>
      </c>
      <c r="F755" s="279" t="s">
        <v>823</v>
      </c>
      <c r="G755" s="279" t="s">
        <v>242</v>
      </c>
      <c r="H755" s="279" t="s">
        <v>41</v>
      </c>
      <c r="I755" s="279" t="s">
        <v>219</v>
      </c>
      <c r="J755" s="279" t="s">
        <v>825</v>
      </c>
      <c r="K755" s="279" t="s">
        <v>821</v>
      </c>
      <c r="L755" s="279" t="s">
        <v>822</v>
      </c>
      <c r="M755" s="280">
        <v>89448</v>
      </c>
    </row>
    <row r="756" spans="1:13">
      <c r="A756" s="279" t="s">
        <v>8747</v>
      </c>
      <c r="B756" s="279" t="s">
        <v>2088</v>
      </c>
      <c r="C756" s="279" t="s">
        <v>248</v>
      </c>
      <c r="D756" s="570">
        <v>4512</v>
      </c>
      <c r="E756" s="558" t="s">
        <v>59</v>
      </c>
      <c r="F756" s="279" t="s">
        <v>823</v>
      </c>
      <c r="G756" s="279" t="s">
        <v>242</v>
      </c>
      <c r="H756" s="279" t="s">
        <v>41</v>
      </c>
      <c r="I756" s="279" t="s">
        <v>44</v>
      </c>
      <c r="J756" s="279" t="s">
        <v>826</v>
      </c>
      <c r="K756" s="279" t="s">
        <v>821</v>
      </c>
      <c r="L756" s="279" t="s">
        <v>822</v>
      </c>
      <c r="M756" s="280">
        <v>89448</v>
      </c>
    </row>
    <row r="757" spans="1:13">
      <c r="A757" s="277" t="s">
        <v>8730</v>
      </c>
      <c r="B757" s="277" t="s">
        <v>2087</v>
      </c>
      <c r="C757" s="279" t="s">
        <v>248</v>
      </c>
      <c r="D757" s="570">
        <v>4512</v>
      </c>
      <c r="E757" s="558" t="s">
        <v>59</v>
      </c>
      <c r="F757" s="279" t="s">
        <v>823</v>
      </c>
      <c r="G757" s="279" t="s">
        <v>242</v>
      </c>
      <c r="H757" s="279" t="s">
        <v>41</v>
      </c>
      <c r="I757" s="277" t="s">
        <v>42</v>
      </c>
      <c r="J757" s="277" t="s">
        <v>824</v>
      </c>
      <c r="K757" s="277" t="s">
        <v>890</v>
      </c>
      <c r="L757" s="277" t="s">
        <v>822</v>
      </c>
      <c r="M757" s="278">
        <v>98499</v>
      </c>
    </row>
    <row r="758" spans="1:13">
      <c r="A758" s="277" t="s">
        <v>8738</v>
      </c>
      <c r="B758" s="277" t="s">
        <v>2087</v>
      </c>
      <c r="C758" s="279" t="s">
        <v>248</v>
      </c>
      <c r="D758" s="570">
        <v>4512</v>
      </c>
      <c r="E758" s="558" t="s">
        <v>59</v>
      </c>
      <c r="F758" s="279" t="s">
        <v>823</v>
      </c>
      <c r="G758" s="279" t="s">
        <v>242</v>
      </c>
      <c r="H758" s="279" t="s">
        <v>41</v>
      </c>
      <c r="I758" s="277" t="s">
        <v>219</v>
      </c>
      <c r="J758" s="277" t="s">
        <v>825</v>
      </c>
      <c r="K758" s="277" t="s">
        <v>890</v>
      </c>
      <c r="L758" s="277" t="s">
        <v>822</v>
      </c>
      <c r="M758" s="278">
        <v>98499</v>
      </c>
    </row>
    <row r="759" spans="1:13">
      <c r="A759" s="277" t="s">
        <v>8746</v>
      </c>
      <c r="B759" s="277" t="s">
        <v>2087</v>
      </c>
      <c r="C759" s="279" t="s">
        <v>248</v>
      </c>
      <c r="D759" s="570">
        <v>4512</v>
      </c>
      <c r="E759" s="558" t="s">
        <v>59</v>
      </c>
      <c r="F759" s="279" t="s">
        <v>823</v>
      </c>
      <c r="G759" s="279" t="s">
        <v>242</v>
      </c>
      <c r="H759" s="279" t="s">
        <v>41</v>
      </c>
      <c r="I759" s="277" t="s">
        <v>44</v>
      </c>
      <c r="J759" s="277" t="s">
        <v>826</v>
      </c>
      <c r="K759" s="277" t="s">
        <v>890</v>
      </c>
      <c r="L759" s="277" t="s">
        <v>822</v>
      </c>
      <c r="M759" s="278">
        <v>98499</v>
      </c>
    </row>
    <row r="760" spans="1:13">
      <c r="A760" s="279" t="s">
        <v>8825</v>
      </c>
      <c r="B760" s="279" t="s">
        <v>2086</v>
      </c>
      <c r="C760" s="279" t="s">
        <v>248</v>
      </c>
      <c r="D760" s="570">
        <v>4512</v>
      </c>
      <c r="E760" s="558" t="s">
        <v>59</v>
      </c>
      <c r="F760" s="279" t="s">
        <v>823</v>
      </c>
      <c r="G760" s="279" t="s">
        <v>242</v>
      </c>
      <c r="H760" s="279" t="s">
        <v>41</v>
      </c>
      <c r="I760" s="279" t="s">
        <v>425</v>
      </c>
      <c r="J760" s="279" t="s">
        <v>836</v>
      </c>
      <c r="K760" s="279" t="s">
        <v>821</v>
      </c>
      <c r="L760" s="279" t="s">
        <v>32</v>
      </c>
      <c r="M760" s="280">
        <v>381150</v>
      </c>
    </row>
    <row r="761" spans="1:13">
      <c r="A761" s="279" t="s">
        <v>8817</v>
      </c>
      <c r="B761" s="279" t="s">
        <v>2086</v>
      </c>
      <c r="C761" s="279" t="s">
        <v>248</v>
      </c>
      <c r="D761" s="570">
        <v>4512</v>
      </c>
      <c r="E761" s="558" t="s">
        <v>59</v>
      </c>
      <c r="F761" s="279" t="s">
        <v>823</v>
      </c>
      <c r="G761" s="279" t="s">
        <v>242</v>
      </c>
      <c r="H761" s="279" t="s">
        <v>41</v>
      </c>
      <c r="I761" s="279" t="s">
        <v>424</v>
      </c>
      <c r="J761" s="279" t="s">
        <v>835</v>
      </c>
      <c r="K761" s="279" t="s">
        <v>821</v>
      </c>
      <c r="L761" s="279" t="s">
        <v>32</v>
      </c>
      <c r="M761" s="280">
        <v>419265</v>
      </c>
    </row>
    <row r="762" spans="1:13">
      <c r="A762" s="277" t="s">
        <v>8824</v>
      </c>
      <c r="B762" s="277" t="s">
        <v>2085</v>
      </c>
      <c r="C762" s="279" t="s">
        <v>248</v>
      </c>
      <c r="D762" s="420">
        <v>4512</v>
      </c>
      <c r="E762" s="418" t="s">
        <v>59</v>
      </c>
      <c r="F762" s="279" t="s">
        <v>823</v>
      </c>
      <c r="G762" s="279" t="s">
        <v>242</v>
      </c>
      <c r="H762" s="279" t="s">
        <v>41</v>
      </c>
      <c r="I762" s="277" t="s">
        <v>425</v>
      </c>
      <c r="J762" s="277" t="s">
        <v>836</v>
      </c>
      <c r="K762" s="277" t="s">
        <v>890</v>
      </c>
      <c r="L762" s="277" t="s">
        <v>32</v>
      </c>
      <c r="M762" s="278">
        <v>419368.3</v>
      </c>
    </row>
    <row r="763" spans="1:13">
      <c r="A763" s="277" t="s">
        <v>8816</v>
      </c>
      <c r="B763" s="277" t="s">
        <v>2085</v>
      </c>
      <c r="C763" s="279" t="s">
        <v>248</v>
      </c>
      <c r="D763" s="420">
        <v>4512</v>
      </c>
      <c r="E763" s="418" t="s">
        <v>59</v>
      </c>
      <c r="F763" s="279" t="s">
        <v>823</v>
      </c>
      <c r="G763" s="279" t="s">
        <v>242</v>
      </c>
      <c r="H763" s="279" t="s">
        <v>41</v>
      </c>
      <c r="I763" s="277" t="s">
        <v>424</v>
      </c>
      <c r="J763" s="277" t="s">
        <v>835</v>
      </c>
      <c r="K763" s="277" t="s">
        <v>890</v>
      </c>
      <c r="L763" s="277" t="s">
        <v>32</v>
      </c>
      <c r="M763" s="278">
        <v>461305</v>
      </c>
    </row>
    <row r="764" spans="1:13">
      <c r="A764" s="279" t="s">
        <v>8809</v>
      </c>
      <c r="B764" s="279" t="s">
        <v>2086</v>
      </c>
      <c r="C764" s="279" t="s">
        <v>248</v>
      </c>
      <c r="D764" s="420">
        <v>4512</v>
      </c>
      <c r="E764" s="418" t="s">
        <v>59</v>
      </c>
      <c r="F764" s="279" t="s">
        <v>823</v>
      </c>
      <c r="G764" s="279" t="s">
        <v>242</v>
      </c>
      <c r="H764" s="279" t="s">
        <v>41</v>
      </c>
      <c r="I764" s="279" t="s">
        <v>423</v>
      </c>
      <c r="J764" s="279" t="s">
        <v>834</v>
      </c>
      <c r="K764" s="279" t="s">
        <v>821</v>
      </c>
      <c r="L764" s="279" t="s">
        <v>32</v>
      </c>
      <c r="M764" s="280">
        <v>467775</v>
      </c>
    </row>
    <row r="765" spans="1:13">
      <c r="A765" s="279" t="s">
        <v>8801</v>
      </c>
      <c r="B765" s="279" t="s">
        <v>2086</v>
      </c>
      <c r="C765" s="279" t="s">
        <v>248</v>
      </c>
      <c r="D765" s="420">
        <v>4512</v>
      </c>
      <c r="E765" s="418" t="s">
        <v>59</v>
      </c>
      <c r="F765" s="279" t="s">
        <v>823</v>
      </c>
      <c r="G765" s="279" t="s">
        <v>242</v>
      </c>
      <c r="H765" s="279" t="s">
        <v>41</v>
      </c>
      <c r="I765" s="279" t="s">
        <v>422</v>
      </c>
      <c r="J765" s="279" t="s">
        <v>833</v>
      </c>
      <c r="K765" s="279" t="s">
        <v>821</v>
      </c>
      <c r="L765" s="279" t="s">
        <v>32</v>
      </c>
      <c r="M765" s="280">
        <v>514553</v>
      </c>
    </row>
    <row r="766" spans="1:13">
      <c r="A766" s="277" t="s">
        <v>8808</v>
      </c>
      <c r="B766" s="277" t="s">
        <v>2085</v>
      </c>
      <c r="C766" s="279" t="s">
        <v>248</v>
      </c>
      <c r="D766" s="420">
        <v>4512</v>
      </c>
      <c r="E766" s="418" t="s">
        <v>59</v>
      </c>
      <c r="F766" s="279" t="s">
        <v>823</v>
      </c>
      <c r="G766" s="279" t="s">
        <v>242</v>
      </c>
      <c r="H766" s="279" t="s">
        <v>41</v>
      </c>
      <c r="I766" s="277" t="s">
        <v>423</v>
      </c>
      <c r="J766" s="277" t="s">
        <v>834</v>
      </c>
      <c r="K766" s="277" t="s">
        <v>890</v>
      </c>
      <c r="L766" s="277" t="s">
        <v>32</v>
      </c>
      <c r="M766" s="278">
        <v>514679.2</v>
      </c>
    </row>
    <row r="767" spans="1:13">
      <c r="A767" s="364" t="s">
        <v>8823</v>
      </c>
      <c r="B767" s="364" t="s">
        <v>2084</v>
      </c>
      <c r="C767" s="364" t="s">
        <v>1163</v>
      </c>
      <c r="D767" s="380">
        <v>4512</v>
      </c>
      <c r="E767" s="372" t="s">
        <v>59</v>
      </c>
      <c r="F767" s="364" t="s">
        <v>823</v>
      </c>
      <c r="G767" s="364" t="s">
        <v>242</v>
      </c>
      <c r="H767" s="364" t="s">
        <v>41</v>
      </c>
      <c r="I767" s="364" t="s">
        <v>425</v>
      </c>
      <c r="J767" s="364" t="s">
        <v>836</v>
      </c>
      <c r="K767" s="364" t="s">
        <v>821</v>
      </c>
      <c r="L767" s="364" t="s">
        <v>34</v>
      </c>
      <c r="M767" s="386">
        <v>519562.1</v>
      </c>
    </row>
    <row r="768" spans="1:13">
      <c r="A768" s="277" t="s">
        <v>8800</v>
      </c>
      <c r="B768" s="277" t="s">
        <v>2085</v>
      </c>
      <c r="C768" s="279" t="s">
        <v>248</v>
      </c>
      <c r="D768" s="420">
        <v>4512</v>
      </c>
      <c r="E768" s="418" t="s">
        <v>59</v>
      </c>
      <c r="F768" s="279" t="s">
        <v>823</v>
      </c>
      <c r="G768" s="279" t="s">
        <v>242</v>
      </c>
      <c r="H768" s="279" t="s">
        <v>41</v>
      </c>
      <c r="I768" s="277" t="s">
        <v>422</v>
      </c>
      <c r="J768" s="277" t="s">
        <v>833</v>
      </c>
      <c r="K768" s="277" t="s">
        <v>890</v>
      </c>
      <c r="L768" s="277" t="s">
        <v>32</v>
      </c>
      <c r="M768" s="278">
        <v>566147.1</v>
      </c>
    </row>
    <row r="769" spans="1:13">
      <c r="A769" s="364" t="s">
        <v>8815</v>
      </c>
      <c r="B769" s="364" t="s">
        <v>2084</v>
      </c>
      <c r="C769" s="364" t="s">
        <v>1163</v>
      </c>
      <c r="D769" s="380">
        <v>4512</v>
      </c>
      <c r="E769" s="372" t="s">
        <v>59</v>
      </c>
      <c r="F769" s="364" t="s">
        <v>823</v>
      </c>
      <c r="G769" s="364" t="s">
        <v>242</v>
      </c>
      <c r="H769" s="364" t="s">
        <v>41</v>
      </c>
      <c r="I769" s="364" t="s">
        <v>424</v>
      </c>
      <c r="J769" s="364" t="s">
        <v>835</v>
      </c>
      <c r="K769" s="364" t="s">
        <v>821</v>
      </c>
      <c r="L769" s="364" t="s">
        <v>34</v>
      </c>
      <c r="M769" s="386">
        <v>571518.30000000005</v>
      </c>
    </row>
    <row r="770" spans="1:13">
      <c r="A770" s="279" t="s">
        <v>8793</v>
      </c>
      <c r="B770" s="279" t="s">
        <v>2086</v>
      </c>
      <c r="C770" s="279" t="s">
        <v>248</v>
      </c>
      <c r="D770" s="420">
        <v>4512</v>
      </c>
      <c r="E770" s="418" t="s">
        <v>59</v>
      </c>
      <c r="F770" s="279" t="s">
        <v>823</v>
      </c>
      <c r="G770" s="279" t="s">
        <v>242</v>
      </c>
      <c r="H770" s="279" t="s">
        <v>41</v>
      </c>
      <c r="I770" s="279" t="s">
        <v>421</v>
      </c>
      <c r="J770" s="279" t="s">
        <v>832</v>
      </c>
      <c r="K770" s="279" t="s">
        <v>821</v>
      </c>
      <c r="L770" s="279" t="s">
        <v>32</v>
      </c>
      <c r="M770" s="280">
        <v>571725</v>
      </c>
    </row>
    <row r="771" spans="1:13">
      <c r="A771" s="364" t="s">
        <v>8822</v>
      </c>
      <c r="B771" s="364" t="s">
        <v>2083</v>
      </c>
      <c r="C771" s="364" t="s">
        <v>1163</v>
      </c>
      <c r="D771" s="380">
        <v>4512</v>
      </c>
      <c r="E771" s="372" t="s">
        <v>59</v>
      </c>
      <c r="F771" s="364" t="s">
        <v>823</v>
      </c>
      <c r="G771" s="364" t="s">
        <v>242</v>
      </c>
      <c r="H771" s="364" t="s">
        <v>41</v>
      </c>
      <c r="I771" s="364" t="s">
        <v>425</v>
      </c>
      <c r="J771" s="364" t="s">
        <v>836</v>
      </c>
      <c r="K771" s="364" t="s">
        <v>890</v>
      </c>
      <c r="L771" s="364" t="s">
        <v>34</v>
      </c>
      <c r="M771" s="386">
        <v>572241.5</v>
      </c>
    </row>
    <row r="772" spans="1:13">
      <c r="A772" s="277" t="s">
        <v>8792</v>
      </c>
      <c r="B772" s="277" t="s">
        <v>2085</v>
      </c>
      <c r="C772" s="279" t="s">
        <v>248</v>
      </c>
      <c r="D772" s="420">
        <v>4512</v>
      </c>
      <c r="E772" s="418" t="s">
        <v>59</v>
      </c>
      <c r="F772" s="279" t="s">
        <v>823</v>
      </c>
      <c r="G772" s="279" t="s">
        <v>242</v>
      </c>
      <c r="H772" s="279" t="s">
        <v>41</v>
      </c>
      <c r="I772" s="277" t="s">
        <v>421</v>
      </c>
      <c r="J772" s="277" t="s">
        <v>832</v>
      </c>
      <c r="K772" s="277" t="s">
        <v>890</v>
      </c>
      <c r="L772" s="277" t="s">
        <v>32</v>
      </c>
      <c r="M772" s="278">
        <v>629052.4</v>
      </c>
    </row>
    <row r="773" spans="1:13">
      <c r="A773" s="364" t="s">
        <v>8814</v>
      </c>
      <c r="B773" s="364" t="s">
        <v>2083</v>
      </c>
      <c r="C773" s="364" t="s">
        <v>1163</v>
      </c>
      <c r="D773" s="380">
        <v>4512</v>
      </c>
      <c r="E773" s="372" t="s">
        <v>59</v>
      </c>
      <c r="F773" s="364" t="s">
        <v>823</v>
      </c>
      <c r="G773" s="364" t="s">
        <v>242</v>
      </c>
      <c r="H773" s="364" t="s">
        <v>41</v>
      </c>
      <c r="I773" s="364" t="s">
        <v>424</v>
      </c>
      <c r="J773" s="364" t="s">
        <v>835</v>
      </c>
      <c r="K773" s="364" t="s">
        <v>890</v>
      </c>
      <c r="L773" s="364" t="s">
        <v>34</v>
      </c>
      <c r="M773" s="386">
        <v>629465.5</v>
      </c>
    </row>
    <row r="774" spans="1:13">
      <c r="A774" s="364" t="s">
        <v>8807</v>
      </c>
      <c r="B774" s="364" t="s">
        <v>2084</v>
      </c>
      <c r="C774" s="364" t="s">
        <v>1163</v>
      </c>
      <c r="D774" s="380">
        <v>4512</v>
      </c>
      <c r="E774" s="372" t="s">
        <v>59</v>
      </c>
      <c r="F774" s="364" t="s">
        <v>823</v>
      </c>
      <c r="G774" s="364" t="s">
        <v>242</v>
      </c>
      <c r="H774" s="364" t="s">
        <v>41</v>
      </c>
      <c r="I774" s="364" t="s">
        <v>423</v>
      </c>
      <c r="J774" s="364" t="s">
        <v>834</v>
      </c>
      <c r="K774" s="364" t="s">
        <v>821</v>
      </c>
      <c r="L774" s="364" t="s">
        <v>34</v>
      </c>
      <c r="M774" s="386">
        <v>637644.5</v>
      </c>
    </row>
    <row r="775" spans="1:13">
      <c r="A775" s="279" t="s">
        <v>8785</v>
      </c>
      <c r="B775" s="279" t="s">
        <v>2086</v>
      </c>
      <c r="C775" s="279" t="s">
        <v>248</v>
      </c>
      <c r="D775" s="420">
        <v>4512</v>
      </c>
      <c r="E775" s="418" t="s">
        <v>59</v>
      </c>
      <c r="F775" s="279" t="s">
        <v>823</v>
      </c>
      <c r="G775" s="279" t="s">
        <v>242</v>
      </c>
      <c r="H775" s="279" t="s">
        <v>41</v>
      </c>
      <c r="I775" s="279" t="s">
        <v>223</v>
      </c>
      <c r="J775" s="279" t="s">
        <v>831</v>
      </c>
      <c r="K775" s="279" t="s">
        <v>821</v>
      </c>
      <c r="L775" s="279" t="s">
        <v>32</v>
      </c>
      <c r="M775" s="280">
        <v>639293</v>
      </c>
    </row>
    <row r="776" spans="1:13">
      <c r="A776" s="364" t="s">
        <v>8829</v>
      </c>
      <c r="B776" s="364" t="s">
        <v>2090</v>
      </c>
      <c r="C776" s="364" t="s">
        <v>1163</v>
      </c>
      <c r="D776" s="380">
        <v>4512</v>
      </c>
      <c r="E776" s="372" t="s">
        <v>59</v>
      </c>
      <c r="F776" s="364" t="s">
        <v>823</v>
      </c>
      <c r="G776" s="364" t="s">
        <v>242</v>
      </c>
      <c r="H776" s="364" t="s">
        <v>41</v>
      </c>
      <c r="I776" s="364" t="s">
        <v>425</v>
      </c>
      <c r="J776" s="364" t="s">
        <v>836</v>
      </c>
      <c r="K776" s="364" t="s">
        <v>821</v>
      </c>
      <c r="L776" s="364" t="s">
        <v>218</v>
      </c>
      <c r="M776" s="386">
        <v>641447.5</v>
      </c>
    </row>
    <row r="777" spans="1:13">
      <c r="A777" s="364" t="s">
        <v>8799</v>
      </c>
      <c r="B777" s="364" t="s">
        <v>2084</v>
      </c>
      <c r="C777" s="364" t="s">
        <v>1163</v>
      </c>
      <c r="D777" s="380">
        <v>4512</v>
      </c>
      <c r="E777" s="372" t="s">
        <v>59</v>
      </c>
      <c r="F777" s="364" t="s">
        <v>823</v>
      </c>
      <c r="G777" s="364" t="s">
        <v>242</v>
      </c>
      <c r="H777" s="364" t="s">
        <v>41</v>
      </c>
      <c r="I777" s="364" t="s">
        <v>422</v>
      </c>
      <c r="J777" s="364" t="s">
        <v>833</v>
      </c>
      <c r="K777" s="364" t="s">
        <v>821</v>
      </c>
      <c r="L777" s="364" t="s">
        <v>34</v>
      </c>
      <c r="M777" s="386">
        <v>701409</v>
      </c>
    </row>
    <row r="778" spans="1:13">
      <c r="A778" s="364" t="s">
        <v>8806</v>
      </c>
      <c r="B778" s="364" t="s">
        <v>2083</v>
      </c>
      <c r="C778" s="364" t="s">
        <v>1163</v>
      </c>
      <c r="D778" s="380">
        <v>4512</v>
      </c>
      <c r="E778" s="372" t="s">
        <v>59</v>
      </c>
      <c r="F778" s="364" t="s">
        <v>823</v>
      </c>
      <c r="G778" s="364" t="s">
        <v>242</v>
      </c>
      <c r="H778" s="364" t="s">
        <v>41</v>
      </c>
      <c r="I778" s="364" t="s">
        <v>423</v>
      </c>
      <c r="J778" s="364" t="s">
        <v>834</v>
      </c>
      <c r="K778" s="364" t="s">
        <v>890</v>
      </c>
      <c r="L778" s="364" t="s">
        <v>34</v>
      </c>
      <c r="M778" s="386">
        <v>702296.3</v>
      </c>
    </row>
    <row r="779" spans="1:13">
      <c r="A779" s="277" t="s">
        <v>8784</v>
      </c>
      <c r="B779" s="277" t="s">
        <v>2085</v>
      </c>
      <c r="C779" s="279" t="s">
        <v>248</v>
      </c>
      <c r="D779" s="420">
        <v>4512</v>
      </c>
      <c r="E779" s="418" t="s">
        <v>59</v>
      </c>
      <c r="F779" s="279" t="s">
        <v>823</v>
      </c>
      <c r="G779" s="279" t="s">
        <v>242</v>
      </c>
      <c r="H779" s="279" t="s">
        <v>41</v>
      </c>
      <c r="I779" s="277" t="s">
        <v>223</v>
      </c>
      <c r="J779" s="277" t="s">
        <v>831</v>
      </c>
      <c r="K779" s="277" t="s">
        <v>890</v>
      </c>
      <c r="L779" s="277" t="s">
        <v>32</v>
      </c>
      <c r="M779" s="278">
        <v>703395</v>
      </c>
    </row>
    <row r="780" spans="1:13">
      <c r="A780" s="364" t="s">
        <v>8828</v>
      </c>
      <c r="B780" s="364" t="s">
        <v>2089</v>
      </c>
      <c r="C780" s="364" t="s">
        <v>1163</v>
      </c>
      <c r="D780" s="380">
        <v>4512</v>
      </c>
      <c r="E780" s="372" t="s">
        <v>59</v>
      </c>
      <c r="F780" s="364" t="s">
        <v>823</v>
      </c>
      <c r="G780" s="364" t="s">
        <v>242</v>
      </c>
      <c r="H780" s="364" t="s">
        <v>41</v>
      </c>
      <c r="I780" s="364" t="s">
        <v>425</v>
      </c>
      <c r="J780" s="364" t="s">
        <v>836</v>
      </c>
      <c r="K780" s="364" t="s">
        <v>890</v>
      </c>
      <c r="L780" s="364" t="s">
        <v>218</v>
      </c>
      <c r="M780" s="386">
        <v>705489</v>
      </c>
    </row>
    <row r="781" spans="1:13">
      <c r="A781" s="364" t="s">
        <v>8821</v>
      </c>
      <c r="B781" s="364" t="s">
        <v>2090</v>
      </c>
      <c r="C781" s="364" t="s">
        <v>1163</v>
      </c>
      <c r="D781" s="380">
        <v>4512</v>
      </c>
      <c r="E781" s="372" t="s">
        <v>59</v>
      </c>
      <c r="F781" s="364" t="s">
        <v>823</v>
      </c>
      <c r="G781" s="364" t="s">
        <v>242</v>
      </c>
      <c r="H781" s="364" t="s">
        <v>41</v>
      </c>
      <c r="I781" s="364" t="s">
        <v>424</v>
      </c>
      <c r="J781" s="364" t="s">
        <v>835</v>
      </c>
      <c r="K781" s="364" t="s">
        <v>821</v>
      </c>
      <c r="L781" s="364" t="s">
        <v>218</v>
      </c>
      <c r="M781" s="386">
        <v>705592.3</v>
      </c>
    </row>
    <row r="782" spans="1:13">
      <c r="A782" s="279" t="s">
        <v>8769</v>
      </c>
      <c r="B782" s="279" t="s">
        <v>2086</v>
      </c>
      <c r="C782" s="279" t="s">
        <v>248</v>
      </c>
      <c r="D782" s="420">
        <v>4512</v>
      </c>
      <c r="E782" s="418" t="s">
        <v>59</v>
      </c>
      <c r="F782" s="279" t="s">
        <v>823</v>
      </c>
      <c r="G782" s="279" t="s">
        <v>242</v>
      </c>
      <c r="H782" s="279" t="s">
        <v>41</v>
      </c>
      <c r="I782" s="279" t="s">
        <v>48</v>
      </c>
      <c r="J782" s="279" t="s">
        <v>829</v>
      </c>
      <c r="K782" s="279" t="s">
        <v>821</v>
      </c>
      <c r="L782" s="279" t="s">
        <v>32</v>
      </c>
      <c r="M782" s="280">
        <v>715523</v>
      </c>
    </row>
    <row r="783" spans="1:13">
      <c r="A783" s="279" t="s">
        <v>8777</v>
      </c>
      <c r="B783" s="279" t="s">
        <v>2086</v>
      </c>
      <c r="C783" s="279" t="s">
        <v>248</v>
      </c>
      <c r="D783" s="420">
        <v>4512</v>
      </c>
      <c r="E783" s="418" t="s">
        <v>59</v>
      </c>
      <c r="F783" s="279" t="s">
        <v>823</v>
      </c>
      <c r="G783" s="279" t="s">
        <v>242</v>
      </c>
      <c r="H783" s="279" t="s">
        <v>41</v>
      </c>
      <c r="I783" s="279" t="s">
        <v>50</v>
      </c>
      <c r="J783" s="279" t="s">
        <v>830</v>
      </c>
      <c r="K783" s="279" t="s">
        <v>821</v>
      </c>
      <c r="L783" s="279" t="s">
        <v>32</v>
      </c>
      <c r="M783" s="280">
        <v>715523</v>
      </c>
    </row>
    <row r="784" spans="1:13">
      <c r="A784" s="364" t="s">
        <v>8798</v>
      </c>
      <c r="B784" s="364" t="s">
        <v>2083</v>
      </c>
      <c r="C784" s="364" t="s">
        <v>1163</v>
      </c>
      <c r="D784" s="380">
        <v>4512</v>
      </c>
      <c r="E784" s="372" t="s">
        <v>59</v>
      </c>
      <c r="F784" s="364" t="s">
        <v>823</v>
      </c>
      <c r="G784" s="364" t="s">
        <v>242</v>
      </c>
      <c r="H784" s="364" t="s">
        <v>41</v>
      </c>
      <c r="I784" s="364" t="s">
        <v>422</v>
      </c>
      <c r="J784" s="364" t="s">
        <v>833</v>
      </c>
      <c r="K784" s="364" t="s">
        <v>890</v>
      </c>
      <c r="L784" s="364" t="s">
        <v>34</v>
      </c>
      <c r="M784" s="386">
        <v>772525.9</v>
      </c>
    </row>
    <row r="785" spans="1:13">
      <c r="A785" s="364" t="s">
        <v>8820</v>
      </c>
      <c r="B785" s="364" t="s">
        <v>2089</v>
      </c>
      <c r="C785" s="364" t="s">
        <v>1163</v>
      </c>
      <c r="D785" s="380">
        <v>4512</v>
      </c>
      <c r="E785" s="372" t="s">
        <v>59</v>
      </c>
      <c r="F785" s="364" t="s">
        <v>823</v>
      </c>
      <c r="G785" s="364" t="s">
        <v>242</v>
      </c>
      <c r="H785" s="364" t="s">
        <v>41</v>
      </c>
      <c r="I785" s="364" t="s">
        <v>424</v>
      </c>
      <c r="J785" s="364" t="s">
        <v>835</v>
      </c>
      <c r="K785" s="364" t="s">
        <v>890</v>
      </c>
      <c r="L785" s="364" t="s">
        <v>218</v>
      </c>
      <c r="M785" s="386">
        <v>776038</v>
      </c>
    </row>
    <row r="786" spans="1:13">
      <c r="A786" s="364" t="s">
        <v>8791</v>
      </c>
      <c r="B786" s="364" t="s">
        <v>2084</v>
      </c>
      <c r="C786" s="364" t="s">
        <v>1163</v>
      </c>
      <c r="D786" s="380">
        <v>4512</v>
      </c>
      <c r="E786" s="372" t="s">
        <v>59</v>
      </c>
      <c r="F786" s="364" t="s">
        <v>823</v>
      </c>
      <c r="G786" s="364" t="s">
        <v>242</v>
      </c>
      <c r="H786" s="364" t="s">
        <v>41</v>
      </c>
      <c r="I786" s="364" t="s">
        <v>421</v>
      </c>
      <c r="J786" s="364" t="s">
        <v>832</v>
      </c>
      <c r="K786" s="364" t="s">
        <v>821</v>
      </c>
      <c r="L786" s="364" t="s">
        <v>34</v>
      </c>
      <c r="M786" s="386">
        <v>779343.3</v>
      </c>
    </row>
    <row r="787" spans="1:13">
      <c r="A787" s="364" t="s">
        <v>8813</v>
      </c>
      <c r="B787" s="364" t="s">
        <v>2090</v>
      </c>
      <c r="C787" s="364" t="s">
        <v>1163</v>
      </c>
      <c r="D787" s="380">
        <v>4512</v>
      </c>
      <c r="E787" s="372" t="s">
        <v>59</v>
      </c>
      <c r="F787" s="364" t="s">
        <v>823</v>
      </c>
      <c r="G787" s="364" t="s">
        <v>242</v>
      </c>
      <c r="H787" s="364" t="s">
        <v>41</v>
      </c>
      <c r="I787" s="364" t="s">
        <v>423</v>
      </c>
      <c r="J787" s="364" t="s">
        <v>834</v>
      </c>
      <c r="K787" s="364" t="s">
        <v>821</v>
      </c>
      <c r="L787" s="364" t="s">
        <v>218</v>
      </c>
      <c r="M787" s="386">
        <v>787231.1</v>
      </c>
    </row>
    <row r="788" spans="1:13">
      <c r="A788" s="277" t="s">
        <v>8768</v>
      </c>
      <c r="B788" s="277" t="s">
        <v>2085</v>
      </c>
      <c r="C788" s="279" t="s">
        <v>248</v>
      </c>
      <c r="D788" s="420">
        <v>4512</v>
      </c>
      <c r="E788" s="418" t="s">
        <v>59</v>
      </c>
      <c r="F788" s="279" t="s">
        <v>823</v>
      </c>
      <c r="G788" s="279" t="s">
        <v>242</v>
      </c>
      <c r="H788" s="279" t="s">
        <v>41</v>
      </c>
      <c r="I788" s="277" t="s">
        <v>48</v>
      </c>
      <c r="J788" s="277" t="s">
        <v>829</v>
      </c>
      <c r="K788" s="277" t="s">
        <v>890</v>
      </c>
      <c r="L788" s="277" t="s">
        <v>32</v>
      </c>
      <c r="M788" s="278">
        <v>787268.6</v>
      </c>
    </row>
    <row r="789" spans="1:13">
      <c r="A789" s="277" t="s">
        <v>8776</v>
      </c>
      <c r="B789" s="277" t="s">
        <v>2085</v>
      </c>
      <c r="C789" s="279" t="s">
        <v>248</v>
      </c>
      <c r="D789" s="420">
        <v>4512</v>
      </c>
      <c r="E789" s="418" t="s">
        <v>59</v>
      </c>
      <c r="F789" s="279" t="s">
        <v>823</v>
      </c>
      <c r="G789" s="279" t="s">
        <v>242</v>
      </c>
      <c r="H789" s="279" t="s">
        <v>41</v>
      </c>
      <c r="I789" s="277" t="s">
        <v>50</v>
      </c>
      <c r="J789" s="277" t="s">
        <v>830</v>
      </c>
      <c r="K789" s="277" t="s">
        <v>890</v>
      </c>
      <c r="L789" s="277" t="s">
        <v>32</v>
      </c>
      <c r="M789" s="278">
        <v>787268.6</v>
      </c>
    </row>
    <row r="790" spans="1:13">
      <c r="A790" s="279" t="s">
        <v>8761</v>
      </c>
      <c r="B790" s="279" t="s">
        <v>2086</v>
      </c>
      <c r="C790" s="279" t="s">
        <v>248</v>
      </c>
      <c r="D790" s="420">
        <v>4512</v>
      </c>
      <c r="E790" s="418" t="s">
        <v>59</v>
      </c>
      <c r="F790" s="279" t="s">
        <v>823</v>
      </c>
      <c r="G790" s="279" t="s">
        <v>242</v>
      </c>
      <c r="H790" s="279" t="s">
        <v>41</v>
      </c>
      <c r="I790" s="279" t="s">
        <v>221</v>
      </c>
      <c r="J790" s="279" t="s">
        <v>828</v>
      </c>
      <c r="K790" s="279" t="s">
        <v>821</v>
      </c>
      <c r="L790" s="279" t="s">
        <v>32</v>
      </c>
      <c r="M790" s="280">
        <v>791753</v>
      </c>
    </row>
    <row r="791" spans="1:13">
      <c r="A791" s="364" t="s">
        <v>8790</v>
      </c>
      <c r="B791" s="364" t="s">
        <v>2083</v>
      </c>
      <c r="C791" s="364" t="s">
        <v>1163</v>
      </c>
      <c r="D791" s="380">
        <v>4512</v>
      </c>
      <c r="E791" s="372" t="s">
        <v>59</v>
      </c>
      <c r="F791" s="364" t="s">
        <v>823</v>
      </c>
      <c r="G791" s="364" t="s">
        <v>242</v>
      </c>
      <c r="H791" s="364" t="s">
        <v>41</v>
      </c>
      <c r="I791" s="364" t="s">
        <v>421</v>
      </c>
      <c r="J791" s="364" t="s">
        <v>832</v>
      </c>
      <c r="K791" s="364" t="s">
        <v>890</v>
      </c>
      <c r="L791" s="364" t="s">
        <v>34</v>
      </c>
      <c r="M791" s="386">
        <v>858362.1</v>
      </c>
    </row>
    <row r="792" spans="1:13">
      <c r="A792" s="364" t="s">
        <v>8812</v>
      </c>
      <c r="B792" s="364" t="s">
        <v>2089</v>
      </c>
      <c r="C792" s="364" t="s">
        <v>1163</v>
      </c>
      <c r="D792" s="380">
        <v>4512</v>
      </c>
      <c r="E792" s="372" t="s">
        <v>59</v>
      </c>
      <c r="F792" s="364" t="s">
        <v>823</v>
      </c>
      <c r="G792" s="364" t="s">
        <v>242</v>
      </c>
      <c r="H792" s="364" t="s">
        <v>41</v>
      </c>
      <c r="I792" s="364" t="s">
        <v>423</v>
      </c>
      <c r="J792" s="364" t="s">
        <v>834</v>
      </c>
      <c r="K792" s="364" t="s">
        <v>890</v>
      </c>
      <c r="L792" s="364" t="s">
        <v>218</v>
      </c>
      <c r="M792" s="386">
        <v>865827.4</v>
      </c>
    </row>
    <row r="793" spans="1:13">
      <c r="A793" s="364" t="s">
        <v>8805</v>
      </c>
      <c r="B793" s="364" t="s">
        <v>2090</v>
      </c>
      <c r="C793" s="364" t="s">
        <v>1163</v>
      </c>
      <c r="D793" s="380">
        <v>4512</v>
      </c>
      <c r="E793" s="372" t="s">
        <v>59</v>
      </c>
      <c r="F793" s="364" t="s">
        <v>823</v>
      </c>
      <c r="G793" s="364" t="s">
        <v>242</v>
      </c>
      <c r="H793" s="364" t="s">
        <v>41</v>
      </c>
      <c r="I793" s="364" t="s">
        <v>422</v>
      </c>
      <c r="J793" s="364" t="s">
        <v>833</v>
      </c>
      <c r="K793" s="364" t="s">
        <v>821</v>
      </c>
      <c r="L793" s="364" t="s">
        <v>218</v>
      </c>
      <c r="M793" s="386">
        <v>865954</v>
      </c>
    </row>
    <row r="794" spans="1:13">
      <c r="A794" s="277" t="s">
        <v>8760</v>
      </c>
      <c r="B794" s="277" t="s">
        <v>2085</v>
      </c>
      <c r="C794" s="279" t="s">
        <v>248</v>
      </c>
      <c r="D794" s="420">
        <v>4512</v>
      </c>
      <c r="E794" s="418" t="s">
        <v>59</v>
      </c>
      <c r="F794" s="279" t="s">
        <v>823</v>
      </c>
      <c r="G794" s="279" t="s">
        <v>242</v>
      </c>
      <c r="H794" s="279" t="s">
        <v>41</v>
      </c>
      <c r="I794" s="277" t="s">
        <v>221</v>
      </c>
      <c r="J794" s="277" t="s">
        <v>828</v>
      </c>
      <c r="K794" s="277" t="s">
        <v>890</v>
      </c>
      <c r="L794" s="277" t="s">
        <v>32</v>
      </c>
      <c r="M794" s="278">
        <v>871142.3</v>
      </c>
    </row>
    <row r="795" spans="1:13">
      <c r="A795" s="364" t="s">
        <v>8783</v>
      </c>
      <c r="B795" s="364" t="s">
        <v>2084</v>
      </c>
      <c r="C795" s="364" t="s">
        <v>1163</v>
      </c>
      <c r="D795" s="380">
        <v>4512</v>
      </c>
      <c r="E795" s="372" t="s">
        <v>59</v>
      </c>
      <c r="F795" s="364" t="s">
        <v>823</v>
      </c>
      <c r="G795" s="364" t="s">
        <v>242</v>
      </c>
      <c r="H795" s="364" t="s">
        <v>41</v>
      </c>
      <c r="I795" s="364" t="s">
        <v>223</v>
      </c>
      <c r="J795" s="364" t="s">
        <v>831</v>
      </c>
      <c r="K795" s="364" t="s">
        <v>821</v>
      </c>
      <c r="L795" s="364" t="s">
        <v>34</v>
      </c>
      <c r="M795" s="386">
        <v>871448</v>
      </c>
    </row>
    <row r="796" spans="1:13">
      <c r="A796" s="279" t="s">
        <v>8753</v>
      </c>
      <c r="B796" s="279" t="s">
        <v>2086</v>
      </c>
      <c r="C796" s="279" t="s">
        <v>248</v>
      </c>
      <c r="D796" s="420">
        <v>4512</v>
      </c>
      <c r="E796" s="418" t="s">
        <v>59</v>
      </c>
      <c r="F796" s="279" t="s">
        <v>823</v>
      </c>
      <c r="G796" s="279" t="s">
        <v>242</v>
      </c>
      <c r="H796" s="279" t="s">
        <v>41</v>
      </c>
      <c r="I796" s="279" t="s">
        <v>46</v>
      </c>
      <c r="J796" s="279" t="s">
        <v>827</v>
      </c>
      <c r="K796" s="279" t="s">
        <v>821</v>
      </c>
      <c r="L796" s="279" t="s">
        <v>32</v>
      </c>
      <c r="M796" s="280">
        <v>887040</v>
      </c>
    </row>
    <row r="797" spans="1:13">
      <c r="A797" s="364" t="s">
        <v>8804</v>
      </c>
      <c r="B797" s="364" t="s">
        <v>2089</v>
      </c>
      <c r="C797" s="364" t="s">
        <v>1163</v>
      </c>
      <c r="D797" s="380">
        <v>4512</v>
      </c>
      <c r="E797" s="372" t="s">
        <v>59</v>
      </c>
      <c r="F797" s="364" t="s">
        <v>823</v>
      </c>
      <c r="G797" s="364" t="s">
        <v>242</v>
      </c>
      <c r="H797" s="364" t="s">
        <v>41</v>
      </c>
      <c r="I797" s="364" t="s">
        <v>422</v>
      </c>
      <c r="J797" s="364" t="s">
        <v>833</v>
      </c>
      <c r="K797" s="364" t="s">
        <v>890</v>
      </c>
      <c r="L797" s="364" t="s">
        <v>218</v>
      </c>
      <c r="M797" s="386">
        <v>952410.1</v>
      </c>
    </row>
    <row r="798" spans="1:13">
      <c r="A798" s="364" t="s">
        <v>8782</v>
      </c>
      <c r="B798" s="364" t="s">
        <v>2083</v>
      </c>
      <c r="C798" s="364" t="s">
        <v>1163</v>
      </c>
      <c r="D798" s="380">
        <v>4512</v>
      </c>
      <c r="E798" s="372" t="s">
        <v>59</v>
      </c>
      <c r="F798" s="364" t="s">
        <v>823</v>
      </c>
      <c r="G798" s="364" t="s">
        <v>242</v>
      </c>
      <c r="H798" s="364" t="s">
        <v>41</v>
      </c>
      <c r="I798" s="364" t="s">
        <v>223</v>
      </c>
      <c r="J798" s="364" t="s">
        <v>831</v>
      </c>
      <c r="K798" s="364" t="s">
        <v>890</v>
      </c>
      <c r="L798" s="364" t="s">
        <v>34</v>
      </c>
      <c r="M798" s="386">
        <v>959805</v>
      </c>
    </row>
    <row r="799" spans="1:13">
      <c r="A799" s="364" t="s">
        <v>8797</v>
      </c>
      <c r="B799" s="364" t="s">
        <v>2090</v>
      </c>
      <c r="C799" s="364" t="s">
        <v>1163</v>
      </c>
      <c r="D799" s="380">
        <v>4512</v>
      </c>
      <c r="E799" s="372" t="s">
        <v>59</v>
      </c>
      <c r="F799" s="364" t="s">
        <v>823</v>
      </c>
      <c r="G799" s="364" t="s">
        <v>242</v>
      </c>
      <c r="H799" s="364" t="s">
        <v>41</v>
      </c>
      <c r="I799" s="364" t="s">
        <v>421</v>
      </c>
      <c r="J799" s="364" t="s">
        <v>832</v>
      </c>
      <c r="K799" s="364" t="s">
        <v>821</v>
      </c>
      <c r="L799" s="364" t="s">
        <v>218</v>
      </c>
      <c r="M799" s="386">
        <v>962171.3</v>
      </c>
    </row>
    <row r="800" spans="1:13">
      <c r="A800" s="364" t="s">
        <v>8767</v>
      </c>
      <c r="B800" s="364" t="s">
        <v>2084</v>
      </c>
      <c r="C800" s="364" t="s">
        <v>1163</v>
      </c>
      <c r="D800" s="380">
        <v>4512</v>
      </c>
      <c r="E800" s="372" t="s">
        <v>59</v>
      </c>
      <c r="F800" s="364" t="s">
        <v>823</v>
      </c>
      <c r="G800" s="364" t="s">
        <v>242</v>
      </c>
      <c r="H800" s="364" t="s">
        <v>41</v>
      </c>
      <c r="I800" s="364" t="s">
        <v>48</v>
      </c>
      <c r="J800" s="364" t="s">
        <v>829</v>
      </c>
      <c r="K800" s="364" t="s">
        <v>821</v>
      </c>
      <c r="L800" s="364" t="s">
        <v>34</v>
      </c>
      <c r="M800" s="386">
        <v>975359.9</v>
      </c>
    </row>
    <row r="801" spans="1:13">
      <c r="A801" s="364" t="s">
        <v>8775</v>
      </c>
      <c r="B801" s="364" t="s">
        <v>2084</v>
      </c>
      <c r="C801" s="364" t="s">
        <v>1163</v>
      </c>
      <c r="D801" s="380">
        <v>4512</v>
      </c>
      <c r="E801" s="372" t="s">
        <v>59</v>
      </c>
      <c r="F801" s="364" t="s">
        <v>823</v>
      </c>
      <c r="G801" s="364" t="s">
        <v>242</v>
      </c>
      <c r="H801" s="364" t="s">
        <v>41</v>
      </c>
      <c r="I801" s="364" t="s">
        <v>50</v>
      </c>
      <c r="J801" s="364" t="s">
        <v>830</v>
      </c>
      <c r="K801" s="364" t="s">
        <v>821</v>
      </c>
      <c r="L801" s="364" t="s">
        <v>34</v>
      </c>
      <c r="M801" s="386">
        <v>975359.9</v>
      </c>
    </row>
    <row r="802" spans="1:13">
      <c r="A802" s="277" t="s">
        <v>8752</v>
      </c>
      <c r="B802" s="277" t="s">
        <v>2085</v>
      </c>
      <c r="C802" s="279" t="s">
        <v>248</v>
      </c>
      <c r="D802" s="420">
        <v>4512</v>
      </c>
      <c r="E802" s="418" t="s">
        <v>59</v>
      </c>
      <c r="F802" s="279" t="s">
        <v>823</v>
      </c>
      <c r="G802" s="279" t="s">
        <v>242</v>
      </c>
      <c r="H802" s="279" t="s">
        <v>41</v>
      </c>
      <c r="I802" s="277" t="s">
        <v>46</v>
      </c>
      <c r="J802" s="277" t="s">
        <v>827</v>
      </c>
      <c r="K802" s="277" t="s">
        <v>890</v>
      </c>
      <c r="L802" s="277" t="s">
        <v>32</v>
      </c>
      <c r="M802" s="278">
        <v>975984.4</v>
      </c>
    </row>
    <row r="803" spans="1:13">
      <c r="A803" s="279" t="s">
        <v>8729</v>
      </c>
      <c r="B803" s="279" t="s">
        <v>2086</v>
      </c>
      <c r="C803" s="279" t="s">
        <v>248</v>
      </c>
      <c r="D803" s="420">
        <v>4512</v>
      </c>
      <c r="E803" s="418" t="s">
        <v>59</v>
      </c>
      <c r="F803" s="279" t="s">
        <v>823</v>
      </c>
      <c r="G803" s="279" t="s">
        <v>242</v>
      </c>
      <c r="H803" s="279" t="s">
        <v>41</v>
      </c>
      <c r="I803" s="279" t="s">
        <v>42</v>
      </c>
      <c r="J803" s="279" t="s">
        <v>824</v>
      </c>
      <c r="K803" s="279" t="s">
        <v>821</v>
      </c>
      <c r="L803" s="279" t="s">
        <v>32</v>
      </c>
      <c r="M803" s="280">
        <v>982328</v>
      </c>
    </row>
    <row r="804" spans="1:13">
      <c r="A804" s="279" t="s">
        <v>8737</v>
      </c>
      <c r="B804" s="279" t="s">
        <v>2086</v>
      </c>
      <c r="C804" s="279" t="s">
        <v>248</v>
      </c>
      <c r="D804" s="420">
        <v>4512</v>
      </c>
      <c r="E804" s="418" t="s">
        <v>59</v>
      </c>
      <c r="F804" s="279" t="s">
        <v>823</v>
      </c>
      <c r="G804" s="279" t="s">
        <v>242</v>
      </c>
      <c r="H804" s="279" t="s">
        <v>41</v>
      </c>
      <c r="I804" s="279" t="s">
        <v>219</v>
      </c>
      <c r="J804" s="279" t="s">
        <v>825</v>
      </c>
      <c r="K804" s="279" t="s">
        <v>821</v>
      </c>
      <c r="L804" s="279" t="s">
        <v>32</v>
      </c>
      <c r="M804" s="280">
        <v>982328</v>
      </c>
    </row>
    <row r="805" spans="1:13">
      <c r="A805" s="279" t="s">
        <v>8745</v>
      </c>
      <c r="B805" s="279" t="s">
        <v>2086</v>
      </c>
      <c r="C805" s="279" t="s">
        <v>248</v>
      </c>
      <c r="D805" s="420">
        <v>4512</v>
      </c>
      <c r="E805" s="418" t="s">
        <v>59</v>
      </c>
      <c r="F805" s="279" t="s">
        <v>823</v>
      </c>
      <c r="G805" s="279" t="s">
        <v>242</v>
      </c>
      <c r="H805" s="279" t="s">
        <v>41</v>
      </c>
      <c r="I805" s="279" t="s">
        <v>44</v>
      </c>
      <c r="J805" s="279" t="s">
        <v>826</v>
      </c>
      <c r="K805" s="279" t="s">
        <v>821</v>
      </c>
      <c r="L805" s="279" t="s">
        <v>32</v>
      </c>
      <c r="M805" s="280">
        <v>982328</v>
      </c>
    </row>
    <row r="806" spans="1:13">
      <c r="A806" s="364" t="s">
        <v>8796</v>
      </c>
      <c r="B806" s="364" t="s">
        <v>2089</v>
      </c>
      <c r="C806" s="364" t="s">
        <v>1163</v>
      </c>
      <c r="D806" s="380">
        <v>4512</v>
      </c>
      <c r="E806" s="372" t="s">
        <v>59</v>
      </c>
      <c r="F806" s="364" t="s">
        <v>823</v>
      </c>
      <c r="G806" s="364" t="s">
        <v>242</v>
      </c>
      <c r="H806" s="364" t="s">
        <v>41</v>
      </c>
      <c r="I806" s="364" t="s">
        <v>421</v>
      </c>
      <c r="J806" s="364" t="s">
        <v>832</v>
      </c>
      <c r="K806" s="364" t="s">
        <v>890</v>
      </c>
      <c r="L806" s="364" t="s">
        <v>218</v>
      </c>
      <c r="M806" s="386">
        <v>1058233.3999999999</v>
      </c>
    </row>
    <row r="807" spans="1:13">
      <c r="A807" s="364" t="s">
        <v>8766</v>
      </c>
      <c r="B807" s="364" t="s">
        <v>2083</v>
      </c>
      <c r="C807" s="364" t="s">
        <v>1163</v>
      </c>
      <c r="D807" s="380">
        <v>4512</v>
      </c>
      <c r="E807" s="372" t="s">
        <v>59</v>
      </c>
      <c r="F807" s="364" t="s">
        <v>823</v>
      </c>
      <c r="G807" s="364" t="s">
        <v>242</v>
      </c>
      <c r="H807" s="364" t="s">
        <v>41</v>
      </c>
      <c r="I807" s="364" t="s">
        <v>48</v>
      </c>
      <c r="J807" s="364" t="s">
        <v>829</v>
      </c>
      <c r="K807" s="364" t="s">
        <v>890</v>
      </c>
      <c r="L807" s="364" t="s">
        <v>34</v>
      </c>
      <c r="M807" s="386">
        <v>1074253.3</v>
      </c>
    </row>
    <row r="808" spans="1:13">
      <c r="A808" s="364" t="s">
        <v>8774</v>
      </c>
      <c r="B808" s="364" t="s">
        <v>2083</v>
      </c>
      <c r="C808" s="364" t="s">
        <v>1163</v>
      </c>
      <c r="D808" s="380">
        <v>4512</v>
      </c>
      <c r="E808" s="372" t="s">
        <v>59</v>
      </c>
      <c r="F808" s="364" t="s">
        <v>823</v>
      </c>
      <c r="G808" s="364" t="s">
        <v>242</v>
      </c>
      <c r="H808" s="364" t="s">
        <v>41</v>
      </c>
      <c r="I808" s="364" t="s">
        <v>50</v>
      </c>
      <c r="J808" s="364" t="s">
        <v>830</v>
      </c>
      <c r="K808" s="364" t="s">
        <v>890</v>
      </c>
      <c r="L808" s="364" t="s">
        <v>34</v>
      </c>
      <c r="M808" s="386">
        <v>1074253.3</v>
      </c>
    </row>
    <row r="809" spans="1:13">
      <c r="A809" s="364" t="s">
        <v>8789</v>
      </c>
      <c r="B809" s="364" t="s">
        <v>2090</v>
      </c>
      <c r="C809" s="364" t="s">
        <v>1163</v>
      </c>
      <c r="D809" s="380">
        <v>4512</v>
      </c>
      <c r="E809" s="372" t="s">
        <v>59</v>
      </c>
      <c r="F809" s="364" t="s">
        <v>823</v>
      </c>
      <c r="G809" s="364" t="s">
        <v>242</v>
      </c>
      <c r="H809" s="364" t="s">
        <v>41</v>
      </c>
      <c r="I809" s="364" t="s">
        <v>223</v>
      </c>
      <c r="J809" s="364" t="s">
        <v>831</v>
      </c>
      <c r="K809" s="364" t="s">
        <v>821</v>
      </c>
      <c r="L809" s="364" t="s">
        <v>218</v>
      </c>
      <c r="M809" s="386">
        <v>1075883</v>
      </c>
    </row>
    <row r="810" spans="1:13">
      <c r="A810" s="364" t="s">
        <v>8759</v>
      </c>
      <c r="B810" s="364" t="s">
        <v>2084</v>
      </c>
      <c r="C810" s="364" t="s">
        <v>1163</v>
      </c>
      <c r="D810" s="380">
        <v>4512</v>
      </c>
      <c r="E810" s="372" t="s">
        <v>59</v>
      </c>
      <c r="F810" s="364" t="s">
        <v>823</v>
      </c>
      <c r="G810" s="364" t="s">
        <v>242</v>
      </c>
      <c r="H810" s="364" t="s">
        <v>41</v>
      </c>
      <c r="I810" s="364" t="s">
        <v>221</v>
      </c>
      <c r="J810" s="364" t="s">
        <v>828</v>
      </c>
      <c r="K810" s="364" t="s">
        <v>821</v>
      </c>
      <c r="L810" s="364" t="s">
        <v>34</v>
      </c>
      <c r="M810" s="386">
        <v>1079272.3999999999</v>
      </c>
    </row>
    <row r="811" spans="1:13">
      <c r="A811" s="277" t="s">
        <v>8728</v>
      </c>
      <c r="B811" s="277" t="s">
        <v>2085</v>
      </c>
      <c r="C811" s="279" t="s">
        <v>248</v>
      </c>
      <c r="D811" s="420">
        <v>4512</v>
      </c>
      <c r="E811" s="418" t="s">
        <v>59</v>
      </c>
      <c r="F811" s="279" t="s">
        <v>823</v>
      </c>
      <c r="G811" s="279" t="s">
        <v>242</v>
      </c>
      <c r="H811" s="279" t="s">
        <v>41</v>
      </c>
      <c r="I811" s="277" t="s">
        <v>42</v>
      </c>
      <c r="J811" s="277" t="s">
        <v>824</v>
      </c>
      <c r="K811" s="277" t="s">
        <v>890</v>
      </c>
      <c r="L811" s="277" t="s">
        <v>32</v>
      </c>
      <c r="M811" s="278">
        <v>1080826.5</v>
      </c>
    </row>
    <row r="812" spans="1:13">
      <c r="A812" s="277" t="s">
        <v>8736</v>
      </c>
      <c r="B812" s="277" t="s">
        <v>2085</v>
      </c>
      <c r="C812" s="279" t="s">
        <v>248</v>
      </c>
      <c r="D812" s="420">
        <v>4512</v>
      </c>
      <c r="E812" s="418" t="s">
        <v>59</v>
      </c>
      <c r="F812" s="279" t="s">
        <v>823</v>
      </c>
      <c r="G812" s="279" t="s">
        <v>242</v>
      </c>
      <c r="H812" s="279" t="s">
        <v>41</v>
      </c>
      <c r="I812" s="277" t="s">
        <v>219</v>
      </c>
      <c r="J812" s="277" t="s">
        <v>825</v>
      </c>
      <c r="K812" s="277" t="s">
        <v>890</v>
      </c>
      <c r="L812" s="277" t="s">
        <v>32</v>
      </c>
      <c r="M812" s="278">
        <v>1080826.5</v>
      </c>
    </row>
    <row r="813" spans="1:13">
      <c r="A813" s="277" t="s">
        <v>8744</v>
      </c>
      <c r="B813" s="277" t="s">
        <v>2085</v>
      </c>
      <c r="C813" s="279" t="s">
        <v>248</v>
      </c>
      <c r="D813" s="421">
        <v>4512</v>
      </c>
      <c r="E813" s="419" t="s">
        <v>59</v>
      </c>
      <c r="F813" s="279" t="s">
        <v>823</v>
      </c>
      <c r="G813" s="279" t="s">
        <v>242</v>
      </c>
      <c r="H813" s="279" t="s">
        <v>41</v>
      </c>
      <c r="I813" s="277" t="s">
        <v>44</v>
      </c>
      <c r="J813" s="277" t="s">
        <v>826</v>
      </c>
      <c r="K813" s="277" t="s">
        <v>890</v>
      </c>
      <c r="L813" s="277" t="s">
        <v>32</v>
      </c>
      <c r="M813" s="278">
        <v>1080826.5</v>
      </c>
    </row>
    <row r="814" spans="1:13">
      <c r="A814" s="364" t="s">
        <v>8788</v>
      </c>
      <c r="B814" s="364" t="s">
        <v>2089</v>
      </c>
      <c r="C814" s="364" t="s">
        <v>1163</v>
      </c>
      <c r="D814" s="383">
        <v>4512</v>
      </c>
      <c r="E814" s="374" t="s">
        <v>59</v>
      </c>
      <c r="F814" s="364" t="s">
        <v>823</v>
      </c>
      <c r="G814" s="364" t="s">
        <v>242</v>
      </c>
      <c r="H814" s="364" t="s">
        <v>41</v>
      </c>
      <c r="I814" s="364" t="s">
        <v>223</v>
      </c>
      <c r="J814" s="364" t="s">
        <v>831</v>
      </c>
      <c r="K814" s="364" t="s">
        <v>890</v>
      </c>
      <c r="L814" s="364" t="s">
        <v>218</v>
      </c>
      <c r="M814" s="386">
        <v>1183298</v>
      </c>
    </row>
    <row r="815" spans="1:13">
      <c r="A815" s="364" t="s">
        <v>8758</v>
      </c>
      <c r="B815" s="364" t="s">
        <v>2083</v>
      </c>
      <c r="C815" s="364" t="s">
        <v>1163</v>
      </c>
      <c r="D815" s="383">
        <v>4512</v>
      </c>
      <c r="E815" s="374" t="s">
        <v>59</v>
      </c>
      <c r="F815" s="364" t="s">
        <v>823</v>
      </c>
      <c r="G815" s="364" t="s">
        <v>242</v>
      </c>
      <c r="H815" s="364" t="s">
        <v>41</v>
      </c>
      <c r="I815" s="364" t="s">
        <v>221</v>
      </c>
      <c r="J815" s="364" t="s">
        <v>828</v>
      </c>
      <c r="K815" s="364" t="s">
        <v>890</v>
      </c>
      <c r="L815" s="364" t="s">
        <v>34</v>
      </c>
      <c r="M815" s="386">
        <v>1188701.6000000001</v>
      </c>
    </row>
    <row r="816" spans="1:13">
      <c r="A816" s="364" t="s">
        <v>8773</v>
      </c>
      <c r="B816" s="364" t="s">
        <v>2090</v>
      </c>
      <c r="C816" s="364" t="s">
        <v>1163</v>
      </c>
      <c r="D816" s="383">
        <v>4512</v>
      </c>
      <c r="E816" s="374" t="s">
        <v>59</v>
      </c>
      <c r="F816" s="364" t="s">
        <v>823</v>
      </c>
      <c r="G816" s="364" t="s">
        <v>242</v>
      </c>
      <c r="H816" s="364" t="s">
        <v>41</v>
      </c>
      <c r="I816" s="364" t="s">
        <v>48</v>
      </c>
      <c r="J816" s="364" t="s">
        <v>829</v>
      </c>
      <c r="K816" s="364" t="s">
        <v>821</v>
      </c>
      <c r="L816" s="364" t="s">
        <v>218</v>
      </c>
      <c r="M816" s="386">
        <v>1204172</v>
      </c>
    </row>
    <row r="817" spans="1:13">
      <c r="A817" s="364" t="s">
        <v>8781</v>
      </c>
      <c r="B817" s="364" t="s">
        <v>2090</v>
      </c>
      <c r="C817" s="364" t="s">
        <v>1163</v>
      </c>
      <c r="D817" s="383">
        <v>4512</v>
      </c>
      <c r="E817" s="374" t="s">
        <v>59</v>
      </c>
      <c r="F817" s="364" t="s">
        <v>823</v>
      </c>
      <c r="G817" s="364" t="s">
        <v>242</v>
      </c>
      <c r="H817" s="364" t="s">
        <v>41</v>
      </c>
      <c r="I817" s="364" t="s">
        <v>50</v>
      </c>
      <c r="J817" s="364" t="s">
        <v>830</v>
      </c>
      <c r="K817" s="364" t="s">
        <v>821</v>
      </c>
      <c r="L817" s="364" t="s">
        <v>218</v>
      </c>
      <c r="M817" s="386">
        <v>1204172</v>
      </c>
    </row>
    <row r="818" spans="1:13">
      <c r="A818" s="364" t="s">
        <v>8751</v>
      </c>
      <c r="B818" s="364" t="s">
        <v>2084</v>
      </c>
      <c r="C818" s="364" t="s">
        <v>1163</v>
      </c>
      <c r="D818" s="383">
        <v>4512</v>
      </c>
      <c r="E818" s="374" t="s">
        <v>59</v>
      </c>
      <c r="F818" s="364" t="s">
        <v>823</v>
      </c>
      <c r="G818" s="364" t="s">
        <v>242</v>
      </c>
      <c r="H818" s="364" t="s">
        <v>41</v>
      </c>
      <c r="I818" s="364" t="s">
        <v>46</v>
      </c>
      <c r="J818" s="364" t="s">
        <v>827</v>
      </c>
      <c r="K818" s="364" t="s">
        <v>821</v>
      </c>
      <c r="L818" s="364" t="s">
        <v>34</v>
      </c>
      <c r="M818" s="386">
        <v>1209163</v>
      </c>
    </row>
    <row r="819" spans="1:13">
      <c r="A819" s="364" t="s">
        <v>8772</v>
      </c>
      <c r="B819" s="364" t="s">
        <v>2089</v>
      </c>
      <c r="C819" s="364" t="s">
        <v>1163</v>
      </c>
      <c r="D819" s="383">
        <v>4512</v>
      </c>
      <c r="E819" s="374" t="s">
        <v>59</v>
      </c>
      <c r="F819" s="364" t="s">
        <v>823</v>
      </c>
      <c r="G819" s="364" t="s">
        <v>242</v>
      </c>
      <c r="H819" s="364" t="s">
        <v>41</v>
      </c>
      <c r="I819" s="364" t="s">
        <v>48</v>
      </c>
      <c r="J819" s="364" t="s">
        <v>829</v>
      </c>
      <c r="K819" s="364" t="s">
        <v>890</v>
      </c>
      <c r="L819" s="364" t="s">
        <v>218</v>
      </c>
      <c r="M819" s="386">
        <v>1324395.3</v>
      </c>
    </row>
    <row r="820" spans="1:13">
      <c r="A820" s="364" t="s">
        <v>8780</v>
      </c>
      <c r="B820" s="364" t="s">
        <v>2089</v>
      </c>
      <c r="C820" s="364" t="s">
        <v>1163</v>
      </c>
      <c r="D820" s="383">
        <v>4512</v>
      </c>
      <c r="E820" s="374" t="s">
        <v>59</v>
      </c>
      <c r="F820" s="364" t="s">
        <v>823</v>
      </c>
      <c r="G820" s="364" t="s">
        <v>242</v>
      </c>
      <c r="H820" s="364" t="s">
        <v>41</v>
      </c>
      <c r="I820" s="364" t="s">
        <v>50</v>
      </c>
      <c r="J820" s="364" t="s">
        <v>830</v>
      </c>
      <c r="K820" s="364" t="s">
        <v>890</v>
      </c>
      <c r="L820" s="364" t="s">
        <v>218</v>
      </c>
      <c r="M820" s="386">
        <v>1324395.3</v>
      </c>
    </row>
    <row r="821" spans="1:13">
      <c r="A821" s="364" t="s">
        <v>8750</v>
      </c>
      <c r="B821" s="364" t="s">
        <v>2083</v>
      </c>
      <c r="C821" s="364" t="s">
        <v>1163</v>
      </c>
      <c r="D821" s="383">
        <v>4512</v>
      </c>
      <c r="E821" s="374" t="s">
        <v>59</v>
      </c>
      <c r="F821" s="364" t="s">
        <v>823</v>
      </c>
      <c r="G821" s="364" t="s">
        <v>242</v>
      </c>
      <c r="H821" s="364" t="s">
        <v>41</v>
      </c>
      <c r="I821" s="364" t="s">
        <v>46</v>
      </c>
      <c r="J821" s="364" t="s">
        <v>827</v>
      </c>
      <c r="K821" s="364" t="s">
        <v>890</v>
      </c>
      <c r="L821" s="364" t="s">
        <v>34</v>
      </c>
      <c r="M821" s="386">
        <v>1331761.8999999999</v>
      </c>
    </row>
    <row r="822" spans="1:13">
      <c r="A822" s="364" t="s">
        <v>8765</v>
      </c>
      <c r="B822" s="364" t="s">
        <v>2090</v>
      </c>
      <c r="C822" s="364" t="s">
        <v>1163</v>
      </c>
      <c r="D822" s="383">
        <v>4512</v>
      </c>
      <c r="E822" s="374" t="s">
        <v>59</v>
      </c>
      <c r="F822" s="364" t="s">
        <v>823</v>
      </c>
      <c r="G822" s="364" t="s">
        <v>242</v>
      </c>
      <c r="H822" s="364" t="s">
        <v>41</v>
      </c>
      <c r="I822" s="364" t="s">
        <v>221</v>
      </c>
      <c r="J822" s="364" t="s">
        <v>828</v>
      </c>
      <c r="K822" s="364" t="s">
        <v>821</v>
      </c>
      <c r="L822" s="364" t="s">
        <v>218</v>
      </c>
      <c r="M822" s="386">
        <v>1332461.5</v>
      </c>
    </row>
    <row r="823" spans="1:13">
      <c r="A823" s="364" t="s">
        <v>8727</v>
      </c>
      <c r="B823" s="364" t="s">
        <v>2084</v>
      </c>
      <c r="C823" s="364" t="s">
        <v>1163</v>
      </c>
      <c r="D823" s="383">
        <v>4512</v>
      </c>
      <c r="E823" s="374" t="s">
        <v>59</v>
      </c>
      <c r="F823" s="364" t="s">
        <v>823</v>
      </c>
      <c r="G823" s="364" t="s">
        <v>242</v>
      </c>
      <c r="H823" s="364" t="s">
        <v>41</v>
      </c>
      <c r="I823" s="364" t="s">
        <v>42</v>
      </c>
      <c r="J823" s="364" t="s">
        <v>824</v>
      </c>
      <c r="K823" s="364" t="s">
        <v>821</v>
      </c>
      <c r="L823" s="364" t="s">
        <v>34</v>
      </c>
      <c r="M823" s="386">
        <v>1339053.3999999999</v>
      </c>
    </row>
    <row r="824" spans="1:13">
      <c r="A824" s="364" t="s">
        <v>8735</v>
      </c>
      <c r="B824" s="364" t="s">
        <v>2084</v>
      </c>
      <c r="C824" s="364" t="s">
        <v>1163</v>
      </c>
      <c r="D824" s="383">
        <v>4512</v>
      </c>
      <c r="E824" s="374" t="s">
        <v>59</v>
      </c>
      <c r="F824" s="364" t="s">
        <v>823</v>
      </c>
      <c r="G824" s="364" t="s">
        <v>242</v>
      </c>
      <c r="H824" s="364" t="s">
        <v>41</v>
      </c>
      <c r="I824" s="364" t="s">
        <v>219</v>
      </c>
      <c r="J824" s="364" t="s">
        <v>825</v>
      </c>
      <c r="K824" s="364" t="s">
        <v>821</v>
      </c>
      <c r="L824" s="364" t="s">
        <v>34</v>
      </c>
      <c r="M824" s="386">
        <v>1339053.3999999999</v>
      </c>
    </row>
    <row r="825" spans="1:13">
      <c r="A825" s="364" t="s">
        <v>8743</v>
      </c>
      <c r="B825" s="364" t="s">
        <v>2084</v>
      </c>
      <c r="C825" s="364" t="s">
        <v>1163</v>
      </c>
      <c r="D825" s="383">
        <v>4512</v>
      </c>
      <c r="E825" s="374" t="s">
        <v>59</v>
      </c>
      <c r="F825" s="364" t="s">
        <v>823</v>
      </c>
      <c r="G825" s="364" t="s">
        <v>242</v>
      </c>
      <c r="H825" s="364" t="s">
        <v>41</v>
      </c>
      <c r="I825" s="364" t="s">
        <v>44</v>
      </c>
      <c r="J825" s="364" t="s">
        <v>826</v>
      </c>
      <c r="K825" s="364" t="s">
        <v>821</v>
      </c>
      <c r="L825" s="364" t="s">
        <v>34</v>
      </c>
      <c r="M825" s="386">
        <v>1339053.3999999999</v>
      </c>
    </row>
    <row r="826" spans="1:13">
      <c r="A826" s="364" t="s">
        <v>8764</v>
      </c>
      <c r="B826" s="364" t="s">
        <v>2089</v>
      </c>
      <c r="C826" s="364" t="s">
        <v>1163</v>
      </c>
      <c r="D826" s="383">
        <v>4512</v>
      </c>
      <c r="E826" s="374" t="s">
        <v>59</v>
      </c>
      <c r="F826" s="364" t="s">
        <v>823</v>
      </c>
      <c r="G826" s="364" t="s">
        <v>242</v>
      </c>
      <c r="H826" s="364" t="s">
        <v>41</v>
      </c>
      <c r="I826" s="364" t="s">
        <v>221</v>
      </c>
      <c r="J826" s="364" t="s">
        <v>828</v>
      </c>
      <c r="K826" s="364" t="s">
        <v>890</v>
      </c>
      <c r="L826" s="364" t="s">
        <v>218</v>
      </c>
      <c r="M826" s="386">
        <v>1465493</v>
      </c>
    </row>
    <row r="827" spans="1:13">
      <c r="A827" s="364" t="s">
        <v>8726</v>
      </c>
      <c r="B827" s="364" t="s">
        <v>2083</v>
      </c>
      <c r="C827" s="364" t="s">
        <v>1163</v>
      </c>
      <c r="D827" s="383">
        <v>4512</v>
      </c>
      <c r="E827" s="374" t="s">
        <v>59</v>
      </c>
      <c r="F827" s="364" t="s">
        <v>823</v>
      </c>
      <c r="G827" s="364" t="s">
        <v>242</v>
      </c>
      <c r="H827" s="364" t="s">
        <v>41</v>
      </c>
      <c r="I827" s="364" t="s">
        <v>42</v>
      </c>
      <c r="J827" s="364" t="s">
        <v>824</v>
      </c>
      <c r="K827" s="364" t="s">
        <v>890</v>
      </c>
      <c r="L827" s="364" t="s">
        <v>34</v>
      </c>
      <c r="M827" s="386">
        <v>1474822.3</v>
      </c>
    </row>
    <row r="828" spans="1:13">
      <c r="A828" s="364" t="s">
        <v>8734</v>
      </c>
      <c r="B828" s="364" t="s">
        <v>2083</v>
      </c>
      <c r="C828" s="364" t="s">
        <v>1163</v>
      </c>
      <c r="D828" s="383">
        <v>4512</v>
      </c>
      <c r="E828" s="374" t="s">
        <v>59</v>
      </c>
      <c r="F828" s="364" t="s">
        <v>823</v>
      </c>
      <c r="G828" s="364" t="s">
        <v>242</v>
      </c>
      <c r="H828" s="364" t="s">
        <v>41</v>
      </c>
      <c r="I828" s="364" t="s">
        <v>219</v>
      </c>
      <c r="J828" s="364" t="s">
        <v>825</v>
      </c>
      <c r="K828" s="364" t="s">
        <v>890</v>
      </c>
      <c r="L828" s="364" t="s">
        <v>34</v>
      </c>
      <c r="M828" s="386">
        <v>1474822.3</v>
      </c>
    </row>
    <row r="829" spans="1:13">
      <c r="A829" s="364" t="s">
        <v>8742</v>
      </c>
      <c r="B829" s="364" t="s">
        <v>2083</v>
      </c>
      <c r="C829" s="364" t="s">
        <v>1163</v>
      </c>
      <c r="D829" s="383">
        <v>4512</v>
      </c>
      <c r="E829" s="374" t="s">
        <v>59</v>
      </c>
      <c r="F829" s="364" t="s">
        <v>823</v>
      </c>
      <c r="G829" s="364" t="s">
        <v>242</v>
      </c>
      <c r="H829" s="364" t="s">
        <v>41</v>
      </c>
      <c r="I829" s="364" t="s">
        <v>44</v>
      </c>
      <c r="J829" s="364" t="s">
        <v>826</v>
      </c>
      <c r="K829" s="364" t="s">
        <v>890</v>
      </c>
      <c r="L829" s="364" t="s">
        <v>34</v>
      </c>
      <c r="M829" s="386">
        <v>1474822.3</v>
      </c>
    </row>
    <row r="830" spans="1:13">
      <c r="A830" s="364" t="s">
        <v>8757</v>
      </c>
      <c r="B830" s="364" t="s">
        <v>2090</v>
      </c>
      <c r="C830" s="364" t="s">
        <v>1163</v>
      </c>
      <c r="D830" s="383">
        <v>4512</v>
      </c>
      <c r="E830" s="374" t="s">
        <v>59</v>
      </c>
      <c r="F830" s="364" t="s">
        <v>823</v>
      </c>
      <c r="G830" s="364" t="s">
        <v>242</v>
      </c>
      <c r="H830" s="364" t="s">
        <v>41</v>
      </c>
      <c r="I830" s="364" t="s">
        <v>46</v>
      </c>
      <c r="J830" s="364" t="s">
        <v>827</v>
      </c>
      <c r="K830" s="364" t="s">
        <v>821</v>
      </c>
      <c r="L830" s="364" t="s">
        <v>218</v>
      </c>
      <c r="M830" s="386">
        <v>1492823.3</v>
      </c>
    </row>
    <row r="831" spans="1:13">
      <c r="A831" s="364" t="s">
        <v>8756</v>
      </c>
      <c r="B831" s="364" t="s">
        <v>2089</v>
      </c>
      <c r="C831" s="364" t="s">
        <v>1163</v>
      </c>
      <c r="D831" s="383">
        <v>4512</v>
      </c>
      <c r="E831" s="374" t="s">
        <v>59</v>
      </c>
      <c r="F831" s="364" t="s">
        <v>823</v>
      </c>
      <c r="G831" s="364" t="s">
        <v>242</v>
      </c>
      <c r="H831" s="364" t="s">
        <v>41</v>
      </c>
      <c r="I831" s="364" t="s">
        <v>46</v>
      </c>
      <c r="J831" s="364" t="s">
        <v>827</v>
      </c>
      <c r="K831" s="364" t="s">
        <v>890</v>
      </c>
      <c r="L831" s="364" t="s">
        <v>218</v>
      </c>
      <c r="M831" s="386">
        <v>1641865.3</v>
      </c>
    </row>
    <row r="832" spans="1:13">
      <c r="A832" s="364" t="s">
        <v>8733</v>
      </c>
      <c r="B832" s="364" t="s">
        <v>2090</v>
      </c>
      <c r="C832" s="364" t="s">
        <v>1163</v>
      </c>
      <c r="D832" s="383">
        <v>4512</v>
      </c>
      <c r="E832" s="374" t="s">
        <v>59</v>
      </c>
      <c r="F832" s="364" t="s">
        <v>823</v>
      </c>
      <c r="G832" s="364" t="s">
        <v>242</v>
      </c>
      <c r="H832" s="364" t="s">
        <v>41</v>
      </c>
      <c r="I832" s="364" t="s">
        <v>42</v>
      </c>
      <c r="J832" s="364" t="s">
        <v>824</v>
      </c>
      <c r="K832" s="364" t="s">
        <v>821</v>
      </c>
      <c r="L832" s="364" t="s">
        <v>218</v>
      </c>
      <c r="M832" s="386">
        <v>1653185.3</v>
      </c>
    </row>
    <row r="833" spans="1:13">
      <c r="A833" s="364" t="s">
        <v>8741</v>
      </c>
      <c r="B833" s="364" t="s">
        <v>2090</v>
      </c>
      <c r="C833" s="364" t="s">
        <v>1163</v>
      </c>
      <c r="D833" s="383">
        <v>4512</v>
      </c>
      <c r="E833" s="374" t="s">
        <v>59</v>
      </c>
      <c r="F833" s="364" t="s">
        <v>823</v>
      </c>
      <c r="G833" s="364" t="s">
        <v>242</v>
      </c>
      <c r="H833" s="364" t="s">
        <v>41</v>
      </c>
      <c r="I833" s="364" t="s">
        <v>219</v>
      </c>
      <c r="J833" s="364" t="s">
        <v>825</v>
      </c>
      <c r="K833" s="364" t="s">
        <v>821</v>
      </c>
      <c r="L833" s="364" t="s">
        <v>218</v>
      </c>
      <c r="M833" s="386">
        <v>1653185.3</v>
      </c>
    </row>
    <row r="834" spans="1:13">
      <c r="A834" s="364" t="s">
        <v>8749</v>
      </c>
      <c r="B834" s="364" t="s">
        <v>2090</v>
      </c>
      <c r="C834" s="364" t="s">
        <v>1163</v>
      </c>
      <c r="D834" s="383">
        <v>4512</v>
      </c>
      <c r="E834" s="374" t="s">
        <v>59</v>
      </c>
      <c r="F834" s="364" t="s">
        <v>823</v>
      </c>
      <c r="G834" s="364" t="s">
        <v>242</v>
      </c>
      <c r="H834" s="364" t="s">
        <v>41</v>
      </c>
      <c r="I834" s="364" t="s">
        <v>44</v>
      </c>
      <c r="J834" s="364" t="s">
        <v>826</v>
      </c>
      <c r="K834" s="364" t="s">
        <v>821</v>
      </c>
      <c r="L834" s="364" t="s">
        <v>218</v>
      </c>
      <c r="M834" s="386">
        <v>1653185.3</v>
      </c>
    </row>
    <row r="835" spans="1:13">
      <c r="A835" s="364" t="s">
        <v>8732</v>
      </c>
      <c r="B835" s="364" t="s">
        <v>2089</v>
      </c>
      <c r="C835" s="364" t="s">
        <v>1163</v>
      </c>
      <c r="D835" s="383">
        <v>4512</v>
      </c>
      <c r="E835" s="374" t="s">
        <v>59</v>
      </c>
      <c r="F835" s="364" t="s">
        <v>823</v>
      </c>
      <c r="G835" s="364" t="s">
        <v>242</v>
      </c>
      <c r="H835" s="364" t="s">
        <v>41</v>
      </c>
      <c r="I835" s="364" t="s">
        <v>42</v>
      </c>
      <c r="J835" s="364" t="s">
        <v>824</v>
      </c>
      <c r="K835" s="364" t="s">
        <v>890</v>
      </c>
      <c r="L835" s="364" t="s">
        <v>218</v>
      </c>
      <c r="M835" s="386">
        <v>1818237.5</v>
      </c>
    </row>
    <row r="836" spans="1:13">
      <c r="A836" s="364" t="s">
        <v>8740</v>
      </c>
      <c r="B836" s="364" t="s">
        <v>2089</v>
      </c>
      <c r="C836" s="364" t="s">
        <v>1163</v>
      </c>
      <c r="D836" s="383">
        <v>4512</v>
      </c>
      <c r="E836" s="374" t="s">
        <v>59</v>
      </c>
      <c r="F836" s="364" t="s">
        <v>823</v>
      </c>
      <c r="G836" s="364" t="s">
        <v>242</v>
      </c>
      <c r="H836" s="364" t="s">
        <v>41</v>
      </c>
      <c r="I836" s="364" t="s">
        <v>219</v>
      </c>
      <c r="J836" s="364" t="s">
        <v>825</v>
      </c>
      <c r="K836" s="364" t="s">
        <v>890</v>
      </c>
      <c r="L836" s="364" t="s">
        <v>218</v>
      </c>
      <c r="M836" s="386">
        <v>1818237.5</v>
      </c>
    </row>
    <row r="837" spans="1:13">
      <c r="A837" s="623" t="s">
        <v>8748</v>
      </c>
      <c r="B837" s="623" t="s">
        <v>2089</v>
      </c>
      <c r="C837" s="623" t="s">
        <v>1163</v>
      </c>
      <c r="D837" s="571">
        <v>4512</v>
      </c>
      <c r="E837" s="560" t="s">
        <v>59</v>
      </c>
      <c r="F837" s="623" t="s">
        <v>823</v>
      </c>
      <c r="G837" s="623" t="s">
        <v>242</v>
      </c>
      <c r="H837" s="623" t="s">
        <v>41</v>
      </c>
      <c r="I837" s="623" t="s">
        <v>44</v>
      </c>
      <c r="J837" s="623" t="s">
        <v>826</v>
      </c>
      <c r="K837" s="623" t="s">
        <v>890</v>
      </c>
      <c r="L837" s="623" t="s">
        <v>218</v>
      </c>
      <c r="M837" s="639">
        <v>1818237.5</v>
      </c>
    </row>
    <row r="838" spans="1:13">
      <c r="A838" s="613" t="s">
        <v>14917</v>
      </c>
      <c r="B838" s="613" t="s">
        <v>14868</v>
      </c>
      <c r="C838" s="613" t="s">
        <v>1163</v>
      </c>
      <c r="D838" s="613">
        <v>4513</v>
      </c>
      <c r="E838" s="613" t="s">
        <v>14665</v>
      </c>
      <c r="F838" s="613" t="s">
        <v>823</v>
      </c>
      <c r="G838" s="613" t="s">
        <v>823</v>
      </c>
      <c r="H838" s="613" t="s">
        <v>41</v>
      </c>
      <c r="I838" s="613" t="s">
        <v>425</v>
      </c>
      <c r="J838" s="613" t="s">
        <v>836</v>
      </c>
      <c r="K838" s="613" t="s">
        <v>821</v>
      </c>
      <c r="L838" s="613" t="s">
        <v>822</v>
      </c>
      <c r="M838" s="614">
        <v>45168</v>
      </c>
    </row>
    <row r="839" spans="1:13">
      <c r="A839" s="613" t="s">
        <v>14973</v>
      </c>
      <c r="B839" s="613" t="s">
        <v>14924</v>
      </c>
      <c r="C839" s="613" t="s">
        <v>1163</v>
      </c>
      <c r="D839" s="613">
        <v>4513</v>
      </c>
      <c r="E839" s="613" t="s">
        <v>14665</v>
      </c>
      <c r="F839" s="613" t="s">
        <v>823</v>
      </c>
      <c r="G839" s="613" t="s">
        <v>823</v>
      </c>
      <c r="H839" s="613" t="s">
        <v>41</v>
      </c>
      <c r="I839" s="613" t="s">
        <v>425</v>
      </c>
      <c r="J839" s="613" t="s">
        <v>836</v>
      </c>
      <c r="K839" s="613" t="s">
        <v>890</v>
      </c>
      <c r="L839" s="613" t="s">
        <v>822</v>
      </c>
      <c r="M839" s="614">
        <v>49629</v>
      </c>
    </row>
    <row r="840" spans="1:13">
      <c r="A840" s="613" t="s">
        <v>14913</v>
      </c>
      <c r="B840" s="613" t="s">
        <v>14868</v>
      </c>
      <c r="C840" s="613" t="s">
        <v>1163</v>
      </c>
      <c r="D840" s="613">
        <v>4513</v>
      </c>
      <c r="E840" s="613" t="s">
        <v>14665</v>
      </c>
      <c r="F840" s="613" t="s">
        <v>823</v>
      </c>
      <c r="G840" s="613" t="s">
        <v>823</v>
      </c>
      <c r="H840" s="613" t="s">
        <v>41</v>
      </c>
      <c r="I840" s="613" t="s">
        <v>424</v>
      </c>
      <c r="J840" s="613" t="s">
        <v>835</v>
      </c>
      <c r="K840" s="613" t="s">
        <v>821</v>
      </c>
      <c r="L840" s="613" t="s">
        <v>822</v>
      </c>
      <c r="M840" s="614">
        <v>49685</v>
      </c>
    </row>
    <row r="841" spans="1:13">
      <c r="A841" s="613" t="s">
        <v>14969</v>
      </c>
      <c r="B841" s="613" t="s">
        <v>14924</v>
      </c>
      <c r="C841" s="613" t="s">
        <v>1163</v>
      </c>
      <c r="D841" s="613">
        <v>4513</v>
      </c>
      <c r="E841" s="613" t="s">
        <v>14665</v>
      </c>
      <c r="F841" s="613" t="s">
        <v>823</v>
      </c>
      <c r="G841" s="613" t="s">
        <v>823</v>
      </c>
      <c r="H841" s="613" t="s">
        <v>41</v>
      </c>
      <c r="I841" s="613" t="s">
        <v>424</v>
      </c>
      <c r="J841" s="613" t="s">
        <v>835</v>
      </c>
      <c r="K841" s="613" t="s">
        <v>890</v>
      </c>
      <c r="L841" s="613" t="s">
        <v>822</v>
      </c>
      <c r="M841" s="614">
        <v>54592</v>
      </c>
    </row>
    <row r="842" spans="1:13">
      <c r="A842" s="613" t="s">
        <v>14909</v>
      </c>
      <c r="B842" s="613" t="s">
        <v>14868</v>
      </c>
      <c r="C842" s="613" t="s">
        <v>1163</v>
      </c>
      <c r="D842" s="613">
        <v>4513</v>
      </c>
      <c r="E842" s="613" t="s">
        <v>14665</v>
      </c>
      <c r="F842" s="613" t="s">
        <v>823</v>
      </c>
      <c r="G842" s="613" t="s">
        <v>823</v>
      </c>
      <c r="H842" s="613" t="s">
        <v>41</v>
      </c>
      <c r="I842" s="613" t="s">
        <v>423</v>
      </c>
      <c r="J842" s="613" t="s">
        <v>834</v>
      </c>
      <c r="K842" s="613" t="s">
        <v>821</v>
      </c>
      <c r="L842" s="613" t="s">
        <v>822</v>
      </c>
      <c r="M842" s="614">
        <v>55433</v>
      </c>
    </row>
    <row r="843" spans="1:13">
      <c r="A843" s="613" t="s">
        <v>14965</v>
      </c>
      <c r="B843" s="613" t="s">
        <v>14924</v>
      </c>
      <c r="C843" s="613" t="s">
        <v>1163</v>
      </c>
      <c r="D843" s="613">
        <v>4513</v>
      </c>
      <c r="E843" s="613" t="s">
        <v>14665</v>
      </c>
      <c r="F843" s="613" t="s">
        <v>823</v>
      </c>
      <c r="G843" s="613" t="s">
        <v>823</v>
      </c>
      <c r="H843" s="613" t="s">
        <v>41</v>
      </c>
      <c r="I843" s="613" t="s">
        <v>423</v>
      </c>
      <c r="J843" s="613" t="s">
        <v>834</v>
      </c>
      <c r="K843" s="613" t="s">
        <v>890</v>
      </c>
      <c r="L843" s="613" t="s">
        <v>822</v>
      </c>
      <c r="M843" s="614">
        <v>60908</v>
      </c>
    </row>
    <row r="844" spans="1:13">
      <c r="A844" s="613" t="s">
        <v>14905</v>
      </c>
      <c r="B844" s="613" t="s">
        <v>14868</v>
      </c>
      <c r="C844" s="613" t="s">
        <v>1163</v>
      </c>
      <c r="D844" s="613">
        <v>4513</v>
      </c>
      <c r="E844" s="613" t="s">
        <v>14665</v>
      </c>
      <c r="F844" s="613" t="s">
        <v>823</v>
      </c>
      <c r="G844" s="613" t="s">
        <v>823</v>
      </c>
      <c r="H844" s="613" t="s">
        <v>41</v>
      </c>
      <c r="I844" s="613" t="s">
        <v>422</v>
      </c>
      <c r="J844" s="613" t="s">
        <v>833</v>
      </c>
      <c r="K844" s="613" t="s">
        <v>821</v>
      </c>
      <c r="L844" s="613" t="s">
        <v>822</v>
      </c>
      <c r="M844" s="614">
        <v>60977</v>
      </c>
    </row>
    <row r="845" spans="1:13">
      <c r="A845" s="613" t="s">
        <v>14961</v>
      </c>
      <c r="B845" s="613" t="s">
        <v>14924</v>
      </c>
      <c r="C845" s="613" t="s">
        <v>1163</v>
      </c>
      <c r="D845" s="613">
        <v>4513</v>
      </c>
      <c r="E845" s="613" t="s">
        <v>14665</v>
      </c>
      <c r="F845" s="613" t="s">
        <v>823</v>
      </c>
      <c r="G845" s="613" t="s">
        <v>823</v>
      </c>
      <c r="H845" s="613" t="s">
        <v>41</v>
      </c>
      <c r="I845" s="613" t="s">
        <v>422</v>
      </c>
      <c r="J845" s="613" t="s">
        <v>833</v>
      </c>
      <c r="K845" s="613" t="s">
        <v>890</v>
      </c>
      <c r="L845" s="613" t="s">
        <v>822</v>
      </c>
      <c r="M845" s="614">
        <v>67000</v>
      </c>
    </row>
    <row r="846" spans="1:13">
      <c r="A846" s="613" t="s">
        <v>14901</v>
      </c>
      <c r="B846" s="613" t="s">
        <v>14868</v>
      </c>
      <c r="C846" s="613" t="s">
        <v>1163</v>
      </c>
      <c r="D846" s="613">
        <v>4513</v>
      </c>
      <c r="E846" s="613" t="s">
        <v>14665</v>
      </c>
      <c r="F846" s="613" t="s">
        <v>823</v>
      </c>
      <c r="G846" s="613" t="s">
        <v>823</v>
      </c>
      <c r="H846" s="613" t="s">
        <v>41</v>
      </c>
      <c r="I846" s="613" t="s">
        <v>421</v>
      </c>
      <c r="J846" s="613" t="s">
        <v>832</v>
      </c>
      <c r="K846" s="613" t="s">
        <v>821</v>
      </c>
      <c r="L846" s="613" t="s">
        <v>822</v>
      </c>
      <c r="M846" s="614">
        <v>67752</v>
      </c>
    </row>
    <row r="847" spans="1:13">
      <c r="A847" s="613" t="s">
        <v>14957</v>
      </c>
      <c r="B847" s="613" t="s">
        <v>14924</v>
      </c>
      <c r="C847" s="613" t="s">
        <v>1163</v>
      </c>
      <c r="D847" s="613">
        <v>4513</v>
      </c>
      <c r="E847" s="613" t="s">
        <v>14665</v>
      </c>
      <c r="F847" s="613" t="s">
        <v>823</v>
      </c>
      <c r="G847" s="613" t="s">
        <v>823</v>
      </c>
      <c r="H847" s="613" t="s">
        <v>41</v>
      </c>
      <c r="I847" s="613" t="s">
        <v>421</v>
      </c>
      <c r="J847" s="613" t="s">
        <v>832</v>
      </c>
      <c r="K847" s="613" t="s">
        <v>890</v>
      </c>
      <c r="L847" s="613" t="s">
        <v>822</v>
      </c>
      <c r="M847" s="614">
        <v>74444</v>
      </c>
    </row>
    <row r="848" spans="1:13">
      <c r="A848" s="613" t="s">
        <v>14897</v>
      </c>
      <c r="B848" s="613" t="s">
        <v>14868</v>
      </c>
      <c r="C848" s="613" t="s">
        <v>1163</v>
      </c>
      <c r="D848" s="613">
        <v>4513</v>
      </c>
      <c r="E848" s="613" t="s">
        <v>14665</v>
      </c>
      <c r="F848" s="613" t="s">
        <v>823</v>
      </c>
      <c r="G848" s="613" t="s">
        <v>823</v>
      </c>
      <c r="H848" s="613" t="s">
        <v>41</v>
      </c>
      <c r="I848" s="613" t="s">
        <v>223</v>
      </c>
      <c r="J848" s="613" t="s">
        <v>831</v>
      </c>
      <c r="K848" s="613" t="s">
        <v>821</v>
      </c>
      <c r="L848" s="613" t="s">
        <v>822</v>
      </c>
      <c r="M848" s="614">
        <v>75759</v>
      </c>
    </row>
    <row r="849" spans="1:13">
      <c r="A849" s="613" t="s">
        <v>14953</v>
      </c>
      <c r="B849" s="613" t="s">
        <v>14924</v>
      </c>
      <c r="C849" s="613" t="s">
        <v>1163</v>
      </c>
      <c r="D849" s="613">
        <v>4513</v>
      </c>
      <c r="E849" s="613" t="s">
        <v>14665</v>
      </c>
      <c r="F849" s="613" t="s">
        <v>823</v>
      </c>
      <c r="G849" s="613" t="s">
        <v>823</v>
      </c>
      <c r="H849" s="613" t="s">
        <v>41</v>
      </c>
      <c r="I849" s="613" t="s">
        <v>223</v>
      </c>
      <c r="J849" s="613" t="s">
        <v>831</v>
      </c>
      <c r="K849" s="613" t="s">
        <v>890</v>
      </c>
      <c r="L849" s="613" t="s">
        <v>822</v>
      </c>
      <c r="M849" s="614">
        <v>83241</v>
      </c>
    </row>
    <row r="850" spans="1:13">
      <c r="A850" s="613" t="s">
        <v>14889</v>
      </c>
      <c r="B850" s="613" t="s">
        <v>14868</v>
      </c>
      <c r="C850" s="613" t="s">
        <v>1163</v>
      </c>
      <c r="D850" s="613">
        <v>4513</v>
      </c>
      <c r="E850" s="613" t="s">
        <v>14665</v>
      </c>
      <c r="F850" s="613" t="s">
        <v>823</v>
      </c>
      <c r="G850" s="613" t="s">
        <v>823</v>
      </c>
      <c r="H850" s="613" t="s">
        <v>41</v>
      </c>
      <c r="I850" s="613" t="s">
        <v>48</v>
      </c>
      <c r="J850" s="613" t="s">
        <v>829</v>
      </c>
      <c r="K850" s="613" t="s">
        <v>821</v>
      </c>
      <c r="L850" s="613" t="s">
        <v>822</v>
      </c>
      <c r="M850" s="614">
        <v>84792</v>
      </c>
    </row>
    <row r="851" spans="1:13">
      <c r="A851" s="613" t="s">
        <v>14893</v>
      </c>
      <c r="B851" s="613" t="s">
        <v>14868</v>
      </c>
      <c r="C851" s="613" t="s">
        <v>1163</v>
      </c>
      <c r="D851" s="613">
        <v>4513</v>
      </c>
      <c r="E851" s="613" t="s">
        <v>14665</v>
      </c>
      <c r="F851" s="613" t="s">
        <v>823</v>
      </c>
      <c r="G851" s="613" t="s">
        <v>823</v>
      </c>
      <c r="H851" s="613" t="s">
        <v>41</v>
      </c>
      <c r="I851" s="613" t="s">
        <v>50</v>
      </c>
      <c r="J851" s="613" t="s">
        <v>830</v>
      </c>
      <c r="K851" s="613" t="s">
        <v>821</v>
      </c>
      <c r="L851" s="613" t="s">
        <v>822</v>
      </c>
      <c r="M851" s="614">
        <v>84792</v>
      </c>
    </row>
    <row r="852" spans="1:13">
      <c r="A852" s="613" t="s">
        <v>14945</v>
      </c>
      <c r="B852" s="613" t="s">
        <v>14924</v>
      </c>
      <c r="C852" s="613" t="s">
        <v>1163</v>
      </c>
      <c r="D852" s="613">
        <v>4513</v>
      </c>
      <c r="E852" s="613" t="s">
        <v>14665</v>
      </c>
      <c r="F852" s="613" t="s">
        <v>823</v>
      </c>
      <c r="G852" s="613" t="s">
        <v>823</v>
      </c>
      <c r="H852" s="613" t="s">
        <v>41</v>
      </c>
      <c r="I852" s="613" t="s">
        <v>48</v>
      </c>
      <c r="J852" s="613" t="s">
        <v>829</v>
      </c>
      <c r="K852" s="613" t="s">
        <v>890</v>
      </c>
      <c r="L852" s="613" t="s">
        <v>822</v>
      </c>
      <c r="M852" s="614">
        <v>93168</v>
      </c>
    </row>
    <row r="853" spans="1:13">
      <c r="A853" s="613" t="s">
        <v>14949</v>
      </c>
      <c r="B853" s="613" t="s">
        <v>14924</v>
      </c>
      <c r="C853" s="613" t="s">
        <v>1163</v>
      </c>
      <c r="D853" s="613">
        <v>4513</v>
      </c>
      <c r="E853" s="613" t="s">
        <v>14665</v>
      </c>
      <c r="F853" s="613" t="s">
        <v>823</v>
      </c>
      <c r="G853" s="613" t="s">
        <v>823</v>
      </c>
      <c r="H853" s="613" t="s">
        <v>41</v>
      </c>
      <c r="I853" s="613" t="s">
        <v>50</v>
      </c>
      <c r="J853" s="613" t="s">
        <v>830</v>
      </c>
      <c r="K853" s="613" t="s">
        <v>890</v>
      </c>
      <c r="L853" s="613" t="s">
        <v>822</v>
      </c>
      <c r="M853" s="614">
        <v>93168</v>
      </c>
    </row>
    <row r="854" spans="1:13">
      <c r="A854" s="613" t="s">
        <v>14885</v>
      </c>
      <c r="B854" s="613" t="s">
        <v>14868</v>
      </c>
      <c r="C854" s="613" t="s">
        <v>1163</v>
      </c>
      <c r="D854" s="613">
        <v>4513</v>
      </c>
      <c r="E854" s="613" t="s">
        <v>14665</v>
      </c>
      <c r="F854" s="613" t="s">
        <v>823</v>
      </c>
      <c r="G854" s="613" t="s">
        <v>823</v>
      </c>
      <c r="H854" s="613" t="s">
        <v>41</v>
      </c>
      <c r="I854" s="613" t="s">
        <v>221</v>
      </c>
      <c r="J854" s="613" t="s">
        <v>828</v>
      </c>
      <c r="K854" s="613" t="s">
        <v>821</v>
      </c>
      <c r="L854" s="613" t="s">
        <v>822</v>
      </c>
      <c r="M854" s="614">
        <v>93827</v>
      </c>
    </row>
    <row r="855" spans="1:13">
      <c r="A855" s="613" t="s">
        <v>14941</v>
      </c>
      <c r="B855" s="613" t="s">
        <v>14924</v>
      </c>
      <c r="C855" s="613" t="s">
        <v>1163</v>
      </c>
      <c r="D855" s="613">
        <v>4513</v>
      </c>
      <c r="E855" s="613" t="s">
        <v>14665</v>
      </c>
      <c r="F855" s="613" t="s">
        <v>823</v>
      </c>
      <c r="G855" s="613" t="s">
        <v>823</v>
      </c>
      <c r="H855" s="613" t="s">
        <v>41</v>
      </c>
      <c r="I855" s="613" t="s">
        <v>221</v>
      </c>
      <c r="J855" s="613" t="s">
        <v>828</v>
      </c>
      <c r="K855" s="613" t="s">
        <v>890</v>
      </c>
      <c r="L855" s="613" t="s">
        <v>822</v>
      </c>
      <c r="M855" s="614">
        <v>103093</v>
      </c>
    </row>
    <row r="856" spans="1:13">
      <c r="A856" s="613" t="s">
        <v>14881</v>
      </c>
      <c r="B856" s="613" t="s">
        <v>14868</v>
      </c>
      <c r="C856" s="613" t="s">
        <v>1163</v>
      </c>
      <c r="D856" s="613">
        <v>4513</v>
      </c>
      <c r="E856" s="613" t="s">
        <v>14665</v>
      </c>
      <c r="F856" s="613" t="s">
        <v>823</v>
      </c>
      <c r="G856" s="613" t="s">
        <v>823</v>
      </c>
      <c r="H856" s="613" t="s">
        <v>41</v>
      </c>
      <c r="I856" s="613" t="s">
        <v>46</v>
      </c>
      <c r="J856" s="613" t="s">
        <v>827</v>
      </c>
      <c r="K856" s="613" t="s">
        <v>821</v>
      </c>
      <c r="L856" s="613" t="s">
        <v>822</v>
      </c>
      <c r="M856" s="614">
        <v>105118</v>
      </c>
    </row>
    <row r="857" spans="1:13">
      <c r="A857" s="613" t="s">
        <v>14937</v>
      </c>
      <c r="B857" s="613" t="s">
        <v>14924</v>
      </c>
      <c r="C857" s="613" t="s">
        <v>1163</v>
      </c>
      <c r="D857" s="613">
        <v>4513</v>
      </c>
      <c r="E857" s="613" t="s">
        <v>14665</v>
      </c>
      <c r="F857" s="613" t="s">
        <v>823</v>
      </c>
      <c r="G857" s="613" t="s">
        <v>823</v>
      </c>
      <c r="H857" s="613" t="s">
        <v>41</v>
      </c>
      <c r="I857" s="613" t="s">
        <v>46</v>
      </c>
      <c r="J857" s="613" t="s">
        <v>827</v>
      </c>
      <c r="K857" s="613" t="s">
        <v>890</v>
      </c>
      <c r="L857" s="613" t="s">
        <v>822</v>
      </c>
      <c r="M857" s="614">
        <v>115501</v>
      </c>
    </row>
    <row r="858" spans="1:13">
      <c r="A858" s="613" t="s">
        <v>14867</v>
      </c>
      <c r="B858" s="613" t="s">
        <v>14868</v>
      </c>
      <c r="C858" s="613" t="s">
        <v>1163</v>
      </c>
      <c r="D858" s="613">
        <v>4513</v>
      </c>
      <c r="E858" s="613" t="s">
        <v>14665</v>
      </c>
      <c r="F858" s="613" t="s">
        <v>823</v>
      </c>
      <c r="G858" s="613" t="s">
        <v>823</v>
      </c>
      <c r="H858" s="613" t="s">
        <v>41</v>
      </c>
      <c r="I858" s="613" t="s">
        <v>42</v>
      </c>
      <c r="J858" s="613" t="s">
        <v>824</v>
      </c>
      <c r="K858" s="613" t="s">
        <v>821</v>
      </c>
      <c r="L858" s="613" t="s">
        <v>822</v>
      </c>
      <c r="M858" s="614">
        <v>116411</v>
      </c>
    </row>
    <row r="859" spans="1:13">
      <c r="A859" s="613" t="s">
        <v>14873</v>
      </c>
      <c r="B859" s="613" t="s">
        <v>14868</v>
      </c>
      <c r="C859" s="613" t="s">
        <v>1163</v>
      </c>
      <c r="D859" s="613">
        <v>4513</v>
      </c>
      <c r="E859" s="613" t="s">
        <v>14665</v>
      </c>
      <c r="F859" s="613" t="s">
        <v>823</v>
      </c>
      <c r="G859" s="613" t="s">
        <v>823</v>
      </c>
      <c r="H859" s="613" t="s">
        <v>41</v>
      </c>
      <c r="I859" s="613" t="s">
        <v>219</v>
      </c>
      <c r="J859" s="613" t="s">
        <v>825</v>
      </c>
      <c r="K859" s="613" t="s">
        <v>821</v>
      </c>
      <c r="L859" s="613" t="s">
        <v>822</v>
      </c>
      <c r="M859" s="614">
        <v>116411</v>
      </c>
    </row>
    <row r="860" spans="1:13">
      <c r="A860" s="613" t="s">
        <v>14877</v>
      </c>
      <c r="B860" s="613" t="s">
        <v>14868</v>
      </c>
      <c r="C860" s="613" t="s">
        <v>1163</v>
      </c>
      <c r="D860" s="613">
        <v>4513</v>
      </c>
      <c r="E860" s="613" t="s">
        <v>14665</v>
      </c>
      <c r="F860" s="613" t="s">
        <v>823</v>
      </c>
      <c r="G860" s="613" t="s">
        <v>823</v>
      </c>
      <c r="H860" s="613" t="s">
        <v>41</v>
      </c>
      <c r="I860" s="613" t="s">
        <v>44</v>
      </c>
      <c r="J860" s="613" t="s">
        <v>826</v>
      </c>
      <c r="K860" s="613" t="s">
        <v>821</v>
      </c>
      <c r="L860" s="613" t="s">
        <v>822</v>
      </c>
      <c r="M860" s="614">
        <v>116411</v>
      </c>
    </row>
    <row r="861" spans="1:13">
      <c r="A861" s="613" t="s">
        <v>14923</v>
      </c>
      <c r="B861" s="613" t="s">
        <v>14924</v>
      </c>
      <c r="C861" s="613" t="s">
        <v>1163</v>
      </c>
      <c r="D861" s="613">
        <v>4513</v>
      </c>
      <c r="E861" s="613" t="s">
        <v>14665</v>
      </c>
      <c r="F861" s="613" t="s">
        <v>823</v>
      </c>
      <c r="G861" s="613" t="s">
        <v>823</v>
      </c>
      <c r="H861" s="613" t="s">
        <v>41</v>
      </c>
      <c r="I861" s="613" t="s">
        <v>42</v>
      </c>
      <c r="J861" s="613" t="s">
        <v>824</v>
      </c>
      <c r="K861" s="613" t="s">
        <v>890</v>
      </c>
      <c r="L861" s="613" t="s">
        <v>822</v>
      </c>
      <c r="M861" s="614">
        <v>127908</v>
      </c>
    </row>
    <row r="862" spans="1:13">
      <c r="A862" s="613" t="s">
        <v>14929</v>
      </c>
      <c r="B862" s="613" t="s">
        <v>14924</v>
      </c>
      <c r="C862" s="613" t="s">
        <v>1163</v>
      </c>
      <c r="D862" s="613">
        <v>4513</v>
      </c>
      <c r="E862" s="613" t="s">
        <v>14665</v>
      </c>
      <c r="F862" s="613" t="s">
        <v>823</v>
      </c>
      <c r="G862" s="613" t="s">
        <v>823</v>
      </c>
      <c r="H862" s="613" t="s">
        <v>41</v>
      </c>
      <c r="I862" s="613" t="s">
        <v>219</v>
      </c>
      <c r="J862" s="613" t="s">
        <v>825</v>
      </c>
      <c r="K862" s="613" t="s">
        <v>890</v>
      </c>
      <c r="L862" s="613" t="s">
        <v>822</v>
      </c>
      <c r="M862" s="614">
        <v>127908</v>
      </c>
    </row>
    <row r="863" spans="1:13">
      <c r="A863" s="613" t="s">
        <v>14933</v>
      </c>
      <c r="B863" s="613" t="s">
        <v>14924</v>
      </c>
      <c r="C863" s="613" t="s">
        <v>1163</v>
      </c>
      <c r="D863" s="613">
        <v>4513</v>
      </c>
      <c r="E863" s="613" t="s">
        <v>14665</v>
      </c>
      <c r="F863" s="613" t="s">
        <v>823</v>
      </c>
      <c r="G863" s="613" t="s">
        <v>823</v>
      </c>
      <c r="H863" s="613" t="s">
        <v>41</v>
      </c>
      <c r="I863" s="613" t="s">
        <v>44</v>
      </c>
      <c r="J863" s="613" t="s">
        <v>826</v>
      </c>
      <c r="K863" s="613" t="s">
        <v>890</v>
      </c>
      <c r="L863" s="613" t="s">
        <v>822</v>
      </c>
      <c r="M863" s="614">
        <v>127908</v>
      </c>
    </row>
    <row r="864" spans="1:13">
      <c r="A864" s="613" t="s">
        <v>14916</v>
      </c>
      <c r="B864" s="613" t="s">
        <v>14866</v>
      </c>
      <c r="C864" s="613" t="s">
        <v>1163</v>
      </c>
      <c r="D864" s="613">
        <v>4513</v>
      </c>
      <c r="E864" s="613" t="s">
        <v>14665</v>
      </c>
      <c r="F864" s="613" t="s">
        <v>823</v>
      </c>
      <c r="G864" s="613" t="s">
        <v>823</v>
      </c>
      <c r="H864" s="613" t="s">
        <v>41</v>
      </c>
      <c r="I864" s="613" t="s">
        <v>425</v>
      </c>
      <c r="J864" s="613" t="s">
        <v>836</v>
      </c>
      <c r="K864" s="613" t="s">
        <v>821</v>
      </c>
      <c r="L864" s="613" t="s">
        <v>32</v>
      </c>
      <c r="M864" s="614">
        <v>496291</v>
      </c>
    </row>
    <row r="865" spans="1:13">
      <c r="A865" s="613" t="s">
        <v>14912</v>
      </c>
      <c r="B865" s="613" t="s">
        <v>14866</v>
      </c>
      <c r="C865" s="613" t="s">
        <v>1163</v>
      </c>
      <c r="D865" s="613">
        <v>4513</v>
      </c>
      <c r="E865" s="613" t="s">
        <v>14665</v>
      </c>
      <c r="F865" s="613" t="s">
        <v>823</v>
      </c>
      <c r="G865" s="613" t="s">
        <v>823</v>
      </c>
      <c r="H865" s="613" t="s">
        <v>41</v>
      </c>
      <c r="I865" s="613" t="s">
        <v>424</v>
      </c>
      <c r="J865" s="613" t="s">
        <v>835</v>
      </c>
      <c r="K865" s="613" t="s">
        <v>821</v>
      </c>
      <c r="L865" s="613" t="s">
        <v>32</v>
      </c>
      <c r="M865" s="614">
        <v>545921</v>
      </c>
    </row>
    <row r="866" spans="1:13">
      <c r="A866" s="613" t="s">
        <v>14972</v>
      </c>
      <c r="B866" s="613" t="s">
        <v>14922</v>
      </c>
      <c r="C866" s="613" t="s">
        <v>1163</v>
      </c>
      <c r="D866" s="613">
        <v>4513</v>
      </c>
      <c r="E866" s="613" t="s">
        <v>14665</v>
      </c>
      <c r="F866" s="613" t="s">
        <v>823</v>
      </c>
      <c r="G866" s="613" t="s">
        <v>823</v>
      </c>
      <c r="H866" s="613" t="s">
        <v>41</v>
      </c>
      <c r="I866" s="613" t="s">
        <v>425</v>
      </c>
      <c r="J866" s="613" t="s">
        <v>836</v>
      </c>
      <c r="K866" s="613" t="s">
        <v>890</v>
      </c>
      <c r="L866" s="613" t="s">
        <v>32</v>
      </c>
      <c r="M866" s="614">
        <v>546479</v>
      </c>
    </row>
    <row r="867" spans="1:13">
      <c r="A867" s="613" t="s">
        <v>14968</v>
      </c>
      <c r="B867" s="613" t="s">
        <v>14922</v>
      </c>
      <c r="C867" s="613" t="s">
        <v>1163</v>
      </c>
      <c r="D867" s="613">
        <v>4513</v>
      </c>
      <c r="E867" s="613" t="s">
        <v>14665</v>
      </c>
      <c r="F867" s="613" t="s">
        <v>823</v>
      </c>
      <c r="G867" s="613" t="s">
        <v>823</v>
      </c>
      <c r="H867" s="613" t="s">
        <v>41</v>
      </c>
      <c r="I867" s="613" t="s">
        <v>424</v>
      </c>
      <c r="J867" s="613" t="s">
        <v>835</v>
      </c>
      <c r="K867" s="613" t="s">
        <v>890</v>
      </c>
      <c r="L867" s="613" t="s">
        <v>32</v>
      </c>
      <c r="M867" s="614">
        <v>601126</v>
      </c>
    </row>
    <row r="868" spans="1:13">
      <c r="A868" s="613" t="s">
        <v>14908</v>
      </c>
      <c r="B868" s="613" t="s">
        <v>14866</v>
      </c>
      <c r="C868" s="613" t="s">
        <v>1163</v>
      </c>
      <c r="D868" s="613">
        <v>4513</v>
      </c>
      <c r="E868" s="613" t="s">
        <v>14665</v>
      </c>
      <c r="F868" s="613" t="s">
        <v>823</v>
      </c>
      <c r="G868" s="613" t="s">
        <v>823</v>
      </c>
      <c r="H868" s="613" t="s">
        <v>41</v>
      </c>
      <c r="I868" s="613" t="s">
        <v>423</v>
      </c>
      <c r="J868" s="613" t="s">
        <v>834</v>
      </c>
      <c r="K868" s="613" t="s">
        <v>821</v>
      </c>
      <c r="L868" s="613" t="s">
        <v>32</v>
      </c>
      <c r="M868" s="614">
        <v>609085</v>
      </c>
    </row>
    <row r="869" spans="1:13">
      <c r="A869" s="613" t="s">
        <v>14904</v>
      </c>
      <c r="B869" s="613" t="s">
        <v>14866</v>
      </c>
      <c r="C869" s="613" t="s">
        <v>1163</v>
      </c>
      <c r="D869" s="613">
        <v>4513</v>
      </c>
      <c r="E869" s="613" t="s">
        <v>14665</v>
      </c>
      <c r="F869" s="613" t="s">
        <v>823</v>
      </c>
      <c r="G869" s="613" t="s">
        <v>823</v>
      </c>
      <c r="H869" s="613" t="s">
        <v>41</v>
      </c>
      <c r="I869" s="613" t="s">
        <v>422</v>
      </c>
      <c r="J869" s="613" t="s">
        <v>833</v>
      </c>
      <c r="K869" s="613" t="s">
        <v>821</v>
      </c>
      <c r="L869" s="613" t="s">
        <v>32</v>
      </c>
      <c r="M869" s="614">
        <v>669994</v>
      </c>
    </row>
    <row r="870" spans="1:13">
      <c r="A870" s="613" t="s">
        <v>14964</v>
      </c>
      <c r="B870" s="613" t="s">
        <v>14922</v>
      </c>
      <c r="C870" s="613" t="s">
        <v>1163</v>
      </c>
      <c r="D870" s="613">
        <v>4513</v>
      </c>
      <c r="E870" s="613" t="s">
        <v>14665</v>
      </c>
      <c r="F870" s="613" t="s">
        <v>823</v>
      </c>
      <c r="G870" s="613" t="s">
        <v>823</v>
      </c>
      <c r="H870" s="613" t="s">
        <v>41</v>
      </c>
      <c r="I870" s="613" t="s">
        <v>423</v>
      </c>
      <c r="J870" s="613" t="s">
        <v>834</v>
      </c>
      <c r="K870" s="613" t="s">
        <v>890</v>
      </c>
      <c r="L870" s="613" t="s">
        <v>32</v>
      </c>
      <c r="M870" s="614">
        <v>670678</v>
      </c>
    </row>
    <row r="871" spans="1:13">
      <c r="A871" s="613" t="s">
        <v>14915</v>
      </c>
      <c r="B871" s="613" t="s">
        <v>14864</v>
      </c>
      <c r="C871" s="613" t="s">
        <v>1163</v>
      </c>
      <c r="D871" s="613">
        <v>4513</v>
      </c>
      <c r="E871" s="613" t="s">
        <v>14665</v>
      </c>
      <c r="F871" s="613" t="s">
        <v>823</v>
      </c>
      <c r="G871" s="613" t="s">
        <v>823</v>
      </c>
      <c r="H871" s="613" t="s">
        <v>41</v>
      </c>
      <c r="I871" s="613" t="s">
        <v>425</v>
      </c>
      <c r="J871" s="613" t="s">
        <v>836</v>
      </c>
      <c r="K871" s="613" t="s">
        <v>821</v>
      </c>
      <c r="L871" s="613" t="s">
        <v>34</v>
      </c>
      <c r="M871" s="614">
        <v>677124</v>
      </c>
    </row>
    <row r="872" spans="1:13">
      <c r="A872" s="613" t="s">
        <v>14960</v>
      </c>
      <c r="B872" s="613" t="s">
        <v>14922</v>
      </c>
      <c r="C872" s="613" t="s">
        <v>1163</v>
      </c>
      <c r="D872" s="613">
        <v>4513</v>
      </c>
      <c r="E872" s="613" t="s">
        <v>14665</v>
      </c>
      <c r="F872" s="613" t="s">
        <v>823</v>
      </c>
      <c r="G872" s="613" t="s">
        <v>823</v>
      </c>
      <c r="H872" s="613" t="s">
        <v>41</v>
      </c>
      <c r="I872" s="613" t="s">
        <v>422</v>
      </c>
      <c r="J872" s="613" t="s">
        <v>833</v>
      </c>
      <c r="K872" s="613" t="s">
        <v>890</v>
      </c>
      <c r="L872" s="613" t="s">
        <v>32</v>
      </c>
      <c r="M872" s="614">
        <v>737746</v>
      </c>
    </row>
    <row r="873" spans="1:13">
      <c r="A873" s="613" t="s">
        <v>14900</v>
      </c>
      <c r="B873" s="613" t="s">
        <v>14866</v>
      </c>
      <c r="C873" s="613" t="s">
        <v>1163</v>
      </c>
      <c r="D873" s="613">
        <v>4513</v>
      </c>
      <c r="E873" s="613" t="s">
        <v>14665</v>
      </c>
      <c r="F873" s="613" t="s">
        <v>823</v>
      </c>
      <c r="G873" s="613" t="s">
        <v>823</v>
      </c>
      <c r="H873" s="613" t="s">
        <v>41</v>
      </c>
      <c r="I873" s="613" t="s">
        <v>421</v>
      </c>
      <c r="J873" s="613" t="s">
        <v>832</v>
      </c>
      <c r="K873" s="613" t="s">
        <v>821</v>
      </c>
      <c r="L873" s="613" t="s">
        <v>32</v>
      </c>
      <c r="M873" s="614">
        <v>744437</v>
      </c>
    </row>
    <row r="874" spans="1:13">
      <c r="A874" s="613" t="s">
        <v>14911</v>
      </c>
      <c r="B874" s="613" t="s">
        <v>14864</v>
      </c>
      <c r="C874" s="613" t="s">
        <v>1163</v>
      </c>
      <c r="D874" s="613">
        <v>4513</v>
      </c>
      <c r="E874" s="613" t="s">
        <v>14665</v>
      </c>
      <c r="F874" s="613" t="s">
        <v>823</v>
      </c>
      <c r="G874" s="613" t="s">
        <v>823</v>
      </c>
      <c r="H874" s="613" t="s">
        <v>41</v>
      </c>
      <c r="I874" s="613" t="s">
        <v>424</v>
      </c>
      <c r="J874" s="613" t="s">
        <v>835</v>
      </c>
      <c r="K874" s="613" t="s">
        <v>821</v>
      </c>
      <c r="L874" s="613" t="s">
        <v>34</v>
      </c>
      <c r="M874" s="614">
        <v>744835</v>
      </c>
    </row>
    <row r="875" spans="1:13">
      <c r="A875" s="613" t="s">
        <v>14971</v>
      </c>
      <c r="B875" s="613" t="s">
        <v>14920</v>
      </c>
      <c r="C875" s="613" t="s">
        <v>1163</v>
      </c>
      <c r="D875" s="613">
        <v>4513</v>
      </c>
      <c r="E875" s="613" t="s">
        <v>14665</v>
      </c>
      <c r="F875" s="613" t="s">
        <v>823</v>
      </c>
      <c r="G875" s="613" t="s">
        <v>823</v>
      </c>
      <c r="H875" s="613" t="s">
        <v>41</v>
      </c>
      <c r="I875" s="613" t="s">
        <v>425</v>
      </c>
      <c r="J875" s="613" t="s">
        <v>836</v>
      </c>
      <c r="K875" s="613" t="s">
        <v>890</v>
      </c>
      <c r="L875" s="613" t="s">
        <v>34</v>
      </c>
      <c r="M875" s="614">
        <v>744835</v>
      </c>
    </row>
    <row r="876" spans="1:13">
      <c r="A876" s="613" t="s">
        <v>14967</v>
      </c>
      <c r="B876" s="613" t="s">
        <v>14920</v>
      </c>
      <c r="C876" s="613" t="s">
        <v>1163</v>
      </c>
      <c r="D876" s="613">
        <v>4513</v>
      </c>
      <c r="E876" s="613" t="s">
        <v>14665</v>
      </c>
      <c r="F876" s="613" t="s">
        <v>823</v>
      </c>
      <c r="G876" s="613" t="s">
        <v>823</v>
      </c>
      <c r="H876" s="613" t="s">
        <v>41</v>
      </c>
      <c r="I876" s="613" t="s">
        <v>424</v>
      </c>
      <c r="J876" s="613" t="s">
        <v>835</v>
      </c>
      <c r="K876" s="613" t="s">
        <v>890</v>
      </c>
      <c r="L876" s="613" t="s">
        <v>34</v>
      </c>
      <c r="M876" s="614">
        <v>819320</v>
      </c>
    </row>
    <row r="877" spans="1:13">
      <c r="A877" s="613" t="s">
        <v>14956</v>
      </c>
      <c r="B877" s="613" t="s">
        <v>14922</v>
      </c>
      <c r="C877" s="613" t="s">
        <v>1163</v>
      </c>
      <c r="D877" s="613">
        <v>4513</v>
      </c>
      <c r="E877" s="613" t="s">
        <v>14665</v>
      </c>
      <c r="F877" s="613" t="s">
        <v>823</v>
      </c>
      <c r="G877" s="613" t="s">
        <v>823</v>
      </c>
      <c r="H877" s="613" t="s">
        <v>41</v>
      </c>
      <c r="I877" s="613" t="s">
        <v>421</v>
      </c>
      <c r="J877" s="613" t="s">
        <v>832</v>
      </c>
      <c r="K877" s="613" t="s">
        <v>890</v>
      </c>
      <c r="L877" s="613" t="s">
        <v>32</v>
      </c>
      <c r="M877" s="614">
        <v>819718</v>
      </c>
    </row>
    <row r="878" spans="1:13">
      <c r="A878" s="613" t="s">
        <v>14907</v>
      </c>
      <c r="B878" s="613" t="s">
        <v>14864</v>
      </c>
      <c r="C878" s="613" t="s">
        <v>1163</v>
      </c>
      <c r="D878" s="613">
        <v>4513</v>
      </c>
      <c r="E878" s="613" t="s">
        <v>14665</v>
      </c>
      <c r="F878" s="613" t="s">
        <v>823</v>
      </c>
      <c r="G878" s="613" t="s">
        <v>823</v>
      </c>
      <c r="H878" s="613" t="s">
        <v>41</v>
      </c>
      <c r="I878" s="613" t="s">
        <v>423</v>
      </c>
      <c r="J878" s="613" t="s">
        <v>834</v>
      </c>
      <c r="K878" s="613" t="s">
        <v>821</v>
      </c>
      <c r="L878" s="613" t="s">
        <v>34</v>
      </c>
      <c r="M878" s="614">
        <v>831015</v>
      </c>
    </row>
    <row r="879" spans="1:13">
      <c r="A879" s="613" t="s">
        <v>14896</v>
      </c>
      <c r="B879" s="613" t="s">
        <v>14866</v>
      </c>
      <c r="C879" s="613" t="s">
        <v>1163</v>
      </c>
      <c r="D879" s="613">
        <v>4513</v>
      </c>
      <c r="E879" s="613" t="s">
        <v>14665</v>
      </c>
      <c r="F879" s="613" t="s">
        <v>823</v>
      </c>
      <c r="G879" s="613" t="s">
        <v>823</v>
      </c>
      <c r="H879" s="613" t="s">
        <v>41</v>
      </c>
      <c r="I879" s="613" t="s">
        <v>223</v>
      </c>
      <c r="J879" s="613" t="s">
        <v>831</v>
      </c>
      <c r="K879" s="613" t="s">
        <v>821</v>
      </c>
      <c r="L879" s="613" t="s">
        <v>32</v>
      </c>
      <c r="M879" s="614">
        <v>832416</v>
      </c>
    </row>
    <row r="880" spans="1:13">
      <c r="A880" s="613" t="s">
        <v>14918</v>
      </c>
      <c r="B880" s="613" t="s">
        <v>14870</v>
      </c>
      <c r="C880" s="613" t="s">
        <v>1163</v>
      </c>
      <c r="D880" s="613">
        <v>4513</v>
      </c>
      <c r="E880" s="613" t="s">
        <v>14665</v>
      </c>
      <c r="F880" s="613" t="s">
        <v>823</v>
      </c>
      <c r="G880" s="613" t="s">
        <v>823</v>
      </c>
      <c r="H880" s="613" t="s">
        <v>41</v>
      </c>
      <c r="I880" s="613" t="s">
        <v>425</v>
      </c>
      <c r="J880" s="613" t="s">
        <v>836</v>
      </c>
      <c r="K880" s="613" t="s">
        <v>821</v>
      </c>
      <c r="L880" s="613" t="s">
        <v>218</v>
      </c>
      <c r="M880" s="614">
        <v>836447</v>
      </c>
    </row>
    <row r="881" spans="1:13">
      <c r="A881" s="613" t="s">
        <v>14903</v>
      </c>
      <c r="B881" s="613" t="s">
        <v>14864</v>
      </c>
      <c r="C881" s="613" t="s">
        <v>1163</v>
      </c>
      <c r="D881" s="613">
        <v>4513</v>
      </c>
      <c r="E881" s="613" t="s">
        <v>14665</v>
      </c>
      <c r="F881" s="613" t="s">
        <v>823</v>
      </c>
      <c r="G881" s="613" t="s">
        <v>823</v>
      </c>
      <c r="H881" s="613" t="s">
        <v>41</v>
      </c>
      <c r="I881" s="613" t="s">
        <v>422</v>
      </c>
      <c r="J881" s="613" t="s">
        <v>833</v>
      </c>
      <c r="K881" s="613" t="s">
        <v>821</v>
      </c>
      <c r="L881" s="613" t="s">
        <v>34</v>
      </c>
      <c r="M881" s="614">
        <v>914117</v>
      </c>
    </row>
    <row r="882" spans="1:13">
      <c r="A882" s="613" t="s">
        <v>14963</v>
      </c>
      <c r="B882" s="613" t="s">
        <v>14920</v>
      </c>
      <c r="C882" s="613" t="s">
        <v>1163</v>
      </c>
      <c r="D882" s="613">
        <v>4513</v>
      </c>
      <c r="E882" s="613" t="s">
        <v>14665</v>
      </c>
      <c r="F882" s="613" t="s">
        <v>823</v>
      </c>
      <c r="G882" s="613" t="s">
        <v>823</v>
      </c>
      <c r="H882" s="613" t="s">
        <v>41</v>
      </c>
      <c r="I882" s="613" t="s">
        <v>423</v>
      </c>
      <c r="J882" s="613" t="s">
        <v>834</v>
      </c>
      <c r="K882" s="613" t="s">
        <v>890</v>
      </c>
      <c r="L882" s="613" t="s">
        <v>34</v>
      </c>
      <c r="M882" s="614">
        <v>914117</v>
      </c>
    </row>
    <row r="883" spans="1:13">
      <c r="A883" s="613" t="s">
        <v>14974</v>
      </c>
      <c r="B883" s="613" t="s">
        <v>14926</v>
      </c>
      <c r="C883" s="613" t="s">
        <v>1163</v>
      </c>
      <c r="D883" s="613">
        <v>4513</v>
      </c>
      <c r="E883" s="613" t="s">
        <v>14665</v>
      </c>
      <c r="F883" s="613" t="s">
        <v>823</v>
      </c>
      <c r="G883" s="613" t="s">
        <v>823</v>
      </c>
      <c r="H883" s="613" t="s">
        <v>41</v>
      </c>
      <c r="I883" s="613" t="s">
        <v>425</v>
      </c>
      <c r="J883" s="613" t="s">
        <v>836</v>
      </c>
      <c r="K883" s="613" t="s">
        <v>890</v>
      </c>
      <c r="L883" s="613" t="s">
        <v>218</v>
      </c>
      <c r="M883" s="614">
        <v>916109</v>
      </c>
    </row>
    <row r="884" spans="1:13">
      <c r="A884" s="613" t="s">
        <v>14952</v>
      </c>
      <c r="B884" s="613" t="s">
        <v>14922</v>
      </c>
      <c r="C884" s="613" t="s">
        <v>1163</v>
      </c>
      <c r="D884" s="613">
        <v>4513</v>
      </c>
      <c r="E884" s="613" t="s">
        <v>14665</v>
      </c>
      <c r="F884" s="613" t="s">
        <v>823</v>
      </c>
      <c r="G884" s="613" t="s">
        <v>823</v>
      </c>
      <c r="H884" s="613" t="s">
        <v>41</v>
      </c>
      <c r="I884" s="613" t="s">
        <v>223</v>
      </c>
      <c r="J884" s="613" t="s">
        <v>831</v>
      </c>
      <c r="K884" s="613" t="s">
        <v>890</v>
      </c>
      <c r="L884" s="613" t="s">
        <v>32</v>
      </c>
      <c r="M884" s="614">
        <v>916594</v>
      </c>
    </row>
    <row r="885" spans="1:13">
      <c r="A885" s="613" t="s">
        <v>14914</v>
      </c>
      <c r="B885" s="613" t="s">
        <v>14870</v>
      </c>
      <c r="C885" s="613" t="s">
        <v>1163</v>
      </c>
      <c r="D885" s="613">
        <v>4513</v>
      </c>
      <c r="E885" s="613" t="s">
        <v>14665</v>
      </c>
      <c r="F885" s="613" t="s">
        <v>823</v>
      </c>
      <c r="G885" s="613" t="s">
        <v>823</v>
      </c>
      <c r="H885" s="613" t="s">
        <v>41</v>
      </c>
      <c r="I885" s="613" t="s">
        <v>424</v>
      </c>
      <c r="J885" s="613" t="s">
        <v>835</v>
      </c>
      <c r="K885" s="613" t="s">
        <v>821</v>
      </c>
      <c r="L885" s="613" t="s">
        <v>218</v>
      </c>
      <c r="M885" s="614">
        <v>920092</v>
      </c>
    </row>
    <row r="886" spans="1:13">
      <c r="A886" s="613" t="s">
        <v>14888</v>
      </c>
      <c r="B886" s="613" t="s">
        <v>14866</v>
      </c>
      <c r="C886" s="613" t="s">
        <v>1163</v>
      </c>
      <c r="D886" s="613">
        <v>4513</v>
      </c>
      <c r="E886" s="613" t="s">
        <v>14665</v>
      </c>
      <c r="F886" s="613" t="s">
        <v>823</v>
      </c>
      <c r="G886" s="613" t="s">
        <v>823</v>
      </c>
      <c r="H886" s="613" t="s">
        <v>41</v>
      </c>
      <c r="I886" s="613" t="s">
        <v>48</v>
      </c>
      <c r="J886" s="613" t="s">
        <v>829</v>
      </c>
      <c r="K886" s="613" t="s">
        <v>821</v>
      </c>
      <c r="L886" s="613" t="s">
        <v>32</v>
      </c>
      <c r="M886" s="614">
        <v>931675</v>
      </c>
    </row>
    <row r="887" spans="1:13">
      <c r="A887" s="613" t="s">
        <v>14892</v>
      </c>
      <c r="B887" s="613" t="s">
        <v>14866</v>
      </c>
      <c r="C887" s="613" t="s">
        <v>1163</v>
      </c>
      <c r="D887" s="613">
        <v>4513</v>
      </c>
      <c r="E887" s="613" t="s">
        <v>14665</v>
      </c>
      <c r="F887" s="613" t="s">
        <v>823</v>
      </c>
      <c r="G887" s="613" t="s">
        <v>823</v>
      </c>
      <c r="H887" s="613" t="s">
        <v>41</v>
      </c>
      <c r="I887" s="613" t="s">
        <v>50</v>
      </c>
      <c r="J887" s="613" t="s">
        <v>830</v>
      </c>
      <c r="K887" s="613" t="s">
        <v>821</v>
      </c>
      <c r="L887" s="613" t="s">
        <v>32</v>
      </c>
      <c r="M887" s="614">
        <v>931675</v>
      </c>
    </row>
    <row r="888" spans="1:13">
      <c r="A888" s="613" t="s">
        <v>14959</v>
      </c>
      <c r="B888" s="613" t="s">
        <v>14920</v>
      </c>
      <c r="C888" s="613" t="s">
        <v>1163</v>
      </c>
      <c r="D888" s="613">
        <v>4513</v>
      </c>
      <c r="E888" s="613" t="s">
        <v>14665</v>
      </c>
      <c r="F888" s="613" t="s">
        <v>823</v>
      </c>
      <c r="G888" s="613" t="s">
        <v>823</v>
      </c>
      <c r="H888" s="613" t="s">
        <v>41</v>
      </c>
      <c r="I888" s="613" t="s">
        <v>422</v>
      </c>
      <c r="J888" s="613" t="s">
        <v>833</v>
      </c>
      <c r="K888" s="613" t="s">
        <v>890</v>
      </c>
      <c r="L888" s="613" t="s">
        <v>34</v>
      </c>
      <c r="M888" s="614">
        <v>1005529</v>
      </c>
    </row>
    <row r="889" spans="1:13">
      <c r="A889" s="613" t="s">
        <v>14970</v>
      </c>
      <c r="B889" s="613" t="s">
        <v>14926</v>
      </c>
      <c r="C889" s="613" t="s">
        <v>1163</v>
      </c>
      <c r="D889" s="613">
        <v>4513</v>
      </c>
      <c r="E889" s="613" t="s">
        <v>14665</v>
      </c>
      <c r="F889" s="613" t="s">
        <v>823</v>
      </c>
      <c r="G889" s="613" t="s">
        <v>823</v>
      </c>
      <c r="H889" s="613" t="s">
        <v>41</v>
      </c>
      <c r="I889" s="613" t="s">
        <v>424</v>
      </c>
      <c r="J889" s="613" t="s">
        <v>835</v>
      </c>
      <c r="K889" s="613" t="s">
        <v>890</v>
      </c>
      <c r="L889" s="613" t="s">
        <v>218</v>
      </c>
      <c r="M889" s="614">
        <v>1007719</v>
      </c>
    </row>
    <row r="890" spans="1:13">
      <c r="A890" s="613" t="s">
        <v>14899</v>
      </c>
      <c r="B890" s="613" t="s">
        <v>14864</v>
      </c>
      <c r="C890" s="613" t="s">
        <v>1163</v>
      </c>
      <c r="D890" s="613">
        <v>4513</v>
      </c>
      <c r="E890" s="613" t="s">
        <v>14665</v>
      </c>
      <c r="F890" s="613" t="s">
        <v>823</v>
      </c>
      <c r="G890" s="613" t="s">
        <v>823</v>
      </c>
      <c r="H890" s="613" t="s">
        <v>41</v>
      </c>
      <c r="I890" s="613" t="s">
        <v>421</v>
      </c>
      <c r="J890" s="613" t="s">
        <v>832</v>
      </c>
      <c r="K890" s="613" t="s">
        <v>821</v>
      </c>
      <c r="L890" s="613" t="s">
        <v>34</v>
      </c>
      <c r="M890" s="614">
        <v>1015685</v>
      </c>
    </row>
    <row r="891" spans="1:13">
      <c r="A891" s="613" t="s">
        <v>14944</v>
      </c>
      <c r="B891" s="613" t="s">
        <v>14922</v>
      </c>
      <c r="C891" s="613" t="s">
        <v>1163</v>
      </c>
      <c r="D891" s="613">
        <v>4513</v>
      </c>
      <c r="E891" s="613" t="s">
        <v>14665</v>
      </c>
      <c r="F891" s="613" t="s">
        <v>823</v>
      </c>
      <c r="G891" s="613" t="s">
        <v>823</v>
      </c>
      <c r="H891" s="613" t="s">
        <v>41</v>
      </c>
      <c r="I891" s="613" t="s">
        <v>48</v>
      </c>
      <c r="J891" s="613" t="s">
        <v>829</v>
      </c>
      <c r="K891" s="613" t="s">
        <v>890</v>
      </c>
      <c r="L891" s="613" t="s">
        <v>32</v>
      </c>
      <c r="M891" s="614">
        <v>1025889</v>
      </c>
    </row>
    <row r="892" spans="1:13">
      <c r="A892" s="613" t="s">
        <v>14948</v>
      </c>
      <c r="B892" s="613" t="s">
        <v>14922</v>
      </c>
      <c r="C892" s="613" t="s">
        <v>1163</v>
      </c>
      <c r="D892" s="613">
        <v>4513</v>
      </c>
      <c r="E892" s="613" t="s">
        <v>14665</v>
      </c>
      <c r="F892" s="613" t="s">
        <v>823</v>
      </c>
      <c r="G892" s="613" t="s">
        <v>823</v>
      </c>
      <c r="H892" s="613" t="s">
        <v>41</v>
      </c>
      <c r="I892" s="613" t="s">
        <v>50</v>
      </c>
      <c r="J892" s="613" t="s">
        <v>830</v>
      </c>
      <c r="K892" s="613" t="s">
        <v>890</v>
      </c>
      <c r="L892" s="613" t="s">
        <v>32</v>
      </c>
      <c r="M892" s="614">
        <v>1025889</v>
      </c>
    </row>
    <row r="893" spans="1:13">
      <c r="A893" s="613" t="s">
        <v>14910</v>
      </c>
      <c r="B893" s="613" t="s">
        <v>14870</v>
      </c>
      <c r="C893" s="613" t="s">
        <v>1163</v>
      </c>
      <c r="D893" s="613">
        <v>4513</v>
      </c>
      <c r="E893" s="613" t="s">
        <v>14665</v>
      </c>
      <c r="F893" s="613" t="s">
        <v>823</v>
      </c>
      <c r="G893" s="613" t="s">
        <v>823</v>
      </c>
      <c r="H893" s="613" t="s">
        <v>41</v>
      </c>
      <c r="I893" s="613" t="s">
        <v>423</v>
      </c>
      <c r="J893" s="613" t="s">
        <v>834</v>
      </c>
      <c r="K893" s="613" t="s">
        <v>821</v>
      </c>
      <c r="L893" s="613" t="s">
        <v>218</v>
      </c>
      <c r="M893" s="614">
        <v>1026548</v>
      </c>
    </row>
    <row r="894" spans="1:13">
      <c r="A894" s="613" t="s">
        <v>14884</v>
      </c>
      <c r="B894" s="613" t="s">
        <v>14866</v>
      </c>
      <c r="C894" s="613" t="s">
        <v>1163</v>
      </c>
      <c r="D894" s="613">
        <v>4513</v>
      </c>
      <c r="E894" s="613" t="s">
        <v>14665</v>
      </c>
      <c r="F894" s="613" t="s">
        <v>823</v>
      </c>
      <c r="G894" s="613" t="s">
        <v>823</v>
      </c>
      <c r="H894" s="613" t="s">
        <v>41</v>
      </c>
      <c r="I894" s="613" t="s">
        <v>221</v>
      </c>
      <c r="J894" s="613" t="s">
        <v>828</v>
      </c>
      <c r="K894" s="613" t="s">
        <v>821</v>
      </c>
      <c r="L894" s="613" t="s">
        <v>32</v>
      </c>
      <c r="M894" s="614">
        <v>1030933</v>
      </c>
    </row>
    <row r="895" spans="1:13">
      <c r="A895" s="613" t="s">
        <v>14955</v>
      </c>
      <c r="B895" s="613" t="s">
        <v>14920</v>
      </c>
      <c r="C895" s="613" t="s">
        <v>1163</v>
      </c>
      <c r="D895" s="613">
        <v>4513</v>
      </c>
      <c r="E895" s="613" t="s">
        <v>14665</v>
      </c>
      <c r="F895" s="613" t="s">
        <v>823</v>
      </c>
      <c r="G895" s="613" t="s">
        <v>823</v>
      </c>
      <c r="H895" s="613" t="s">
        <v>41</v>
      </c>
      <c r="I895" s="613" t="s">
        <v>421</v>
      </c>
      <c r="J895" s="613" t="s">
        <v>832</v>
      </c>
      <c r="K895" s="613" t="s">
        <v>890</v>
      </c>
      <c r="L895" s="613" t="s">
        <v>34</v>
      </c>
      <c r="M895" s="614">
        <v>1117254</v>
      </c>
    </row>
    <row r="896" spans="1:13">
      <c r="A896" s="613" t="s">
        <v>14966</v>
      </c>
      <c r="B896" s="613" t="s">
        <v>14926</v>
      </c>
      <c r="C896" s="613" t="s">
        <v>1163</v>
      </c>
      <c r="D896" s="613">
        <v>4513</v>
      </c>
      <c r="E896" s="613" t="s">
        <v>14665</v>
      </c>
      <c r="F896" s="613" t="s">
        <v>823</v>
      </c>
      <c r="G896" s="613" t="s">
        <v>823</v>
      </c>
      <c r="H896" s="613" t="s">
        <v>41</v>
      </c>
      <c r="I896" s="613" t="s">
        <v>423</v>
      </c>
      <c r="J896" s="613" t="s">
        <v>834</v>
      </c>
      <c r="K896" s="613" t="s">
        <v>890</v>
      </c>
      <c r="L896" s="613" t="s">
        <v>218</v>
      </c>
      <c r="M896" s="614">
        <v>1124314</v>
      </c>
    </row>
    <row r="897" spans="1:13">
      <c r="A897" s="613" t="s">
        <v>14906</v>
      </c>
      <c r="B897" s="613" t="s">
        <v>14870</v>
      </c>
      <c r="C897" s="613" t="s">
        <v>1163</v>
      </c>
      <c r="D897" s="613">
        <v>4513</v>
      </c>
      <c r="E897" s="613" t="s">
        <v>14665</v>
      </c>
      <c r="F897" s="613" t="s">
        <v>823</v>
      </c>
      <c r="G897" s="613" t="s">
        <v>823</v>
      </c>
      <c r="H897" s="613" t="s">
        <v>41</v>
      </c>
      <c r="I897" s="613" t="s">
        <v>422</v>
      </c>
      <c r="J897" s="613" t="s">
        <v>833</v>
      </c>
      <c r="K897" s="613" t="s">
        <v>821</v>
      </c>
      <c r="L897" s="613" t="s">
        <v>218</v>
      </c>
      <c r="M897" s="614">
        <v>1129203</v>
      </c>
    </row>
    <row r="898" spans="1:13">
      <c r="A898" s="613" t="s">
        <v>14940</v>
      </c>
      <c r="B898" s="613" t="s">
        <v>14922</v>
      </c>
      <c r="C898" s="613" t="s">
        <v>1163</v>
      </c>
      <c r="D898" s="613">
        <v>4513</v>
      </c>
      <c r="E898" s="613" t="s">
        <v>14665</v>
      </c>
      <c r="F898" s="613" t="s">
        <v>823</v>
      </c>
      <c r="G898" s="613" t="s">
        <v>823</v>
      </c>
      <c r="H898" s="613" t="s">
        <v>41</v>
      </c>
      <c r="I898" s="613" t="s">
        <v>221</v>
      </c>
      <c r="J898" s="613" t="s">
        <v>828</v>
      </c>
      <c r="K898" s="613" t="s">
        <v>890</v>
      </c>
      <c r="L898" s="613" t="s">
        <v>32</v>
      </c>
      <c r="M898" s="614">
        <v>1135185</v>
      </c>
    </row>
    <row r="899" spans="1:13">
      <c r="A899" s="613" t="s">
        <v>14895</v>
      </c>
      <c r="B899" s="613" t="s">
        <v>14864</v>
      </c>
      <c r="C899" s="613" t="s">
        <v>1163</v>
      </c>
      <c r="D899" s="613">
        <v>4513</v>
      </c>
      <c r="E899" s="613" t="s">
        <v>14665</v>
      </c>
      <c r="F899" s="613" t="s">
        <v>823</v>
      </c>
      <c r="G899" s="613" t="s">
        <v>823</v>
      </c>
      <c r="H899" s="613" t="s">
        <v>41</v>
      </c>
      <c r="I899" s="613" t="s">
        <v>223</v>
      </c>
      <c r="J899" s="613" t="s">
        <v>831</v>
      </c>
      <c r="K899" s="613" t="s">
        <v>821</v>
      </c>
      <c r="L899" s="613" t="s">
        <v>34</v>
      </c>
      <c r="M899" s="614">
        <v>1135720</v>
      </c>
    </row>
    <row r="900" spans="1:13">
      <c r="A900" s="613" t="s">
        <v>14880</v>
      </c>
      <c r="B900" s="613" t="s">
        <v>14866</v>
      </c>
      <c r="C900" s="613" t="s">
        <v>1163</v>
      </c>
      <c r="D900" s="613">
        <v>4513</v>
      </c>
      <c r="E900" s="613" t="s">
        <v>14665</v>
      </c>
      <c r="F900" s="613" t="s">
        <v>823</v>
      </c>
      <c r="G900" s="613" t="s">
        <v>823</v>
      </c>
      <c r="H900" s="613" t="s">
        <v>41</v>
      </c>
      <c r="I900" s="613" t="s">
        <v>46</v>
      </c>
      <c r="J900" s="613" t="s">
        <v>827</v>
      </c>
      <c r="K900" s="613" t="s">
        <v>821</v>
      </c>
      <c r="L900" s="613" t="s">
        <v>32</v>
      </c>
      <c r="M900" s="614">
        <v>1155006</v>
      </c>
    </row>
    <row r="901" spans="1:13">
      <c r="A901" s="613" t="s">
        <v>14962</v>
      </c>
      <c r="B901" s="613" t="s">
        <v>14926</v>
      </c>
      <c r="C901" s="613" t="s">
        <v>1163</v>
      </c>
      <c r="D901" s="613">
        <v>4513</v>
      </c>
      <c r="E901" s="613" t="s">
        <v>14665</v>
      </c>
      <c r="F901" s="613" t="s">
        <v>823</v>
      </c>
      <c r="G901" s="613" t="s">
        <v>823</v>
      </c>
      <c r="H901" s="613" t="s">
        <v>41</v>
      </c>
      <c r="I901" s="613" t="s">
        <v>422</v>
      </c>
      <c r="J901" s="613" t="s">
        <v>833</v>
      </c>
      <c r="K901" s="613" t="s">
        <v>890</v>
      </c>
      <c r="L901" s="613" t="s">
        <v>218</v>
      </c>
      <c r="M901" s="614">
        <v>1236747</v>
      </c>
    </row>
    <row r="902" spans="1:13">
      <c r="A902" s="613" t="s">
        <v>14951</v>
      </c>
      <c r="B902" s="613" t="s">
        <v>14920</v>
      </c>
      <c r="C902" s="613" t="s">
        <v>1163</v>
      </c>
      <c r="D902" s="613">
        <v>4513</v>
      </c>
      <c r="E902" s="613" t="s">
        <v>14665</v>
      </c>
      <c r="F902" s="613" t="s">
        <v>823</v>
      </c>
      <c r="G902" s="613" t="s">
        <v>823</v>
      </c>
      <c r="H902" s="613" t="s">
        <v>41</v>
      </c>
      <c r="I902" s="613" t="s">
        <v>223</v>
      </c>
      <c r="J902" s="613" t="s">
        <v>831</v>
      </c>
      <c r="K902" s="613" t="s">
        <v>890</v>
      </c>
      <c r="L902" s="613" t="s">
        <v>34</v>
      </c>
      <c r="M902" s="614">
        <v>1249293</v>
      </c>
    </row>
    <row r="903" spans="1:13">
      <c r="A903" s="613" t="s">
        <v>14902</v>
      </c>
      <c r="B903" s="613" t="s">
        <v>14870</v>
      </c>
      <c r="C903" s="613" t="s">
        <v>1163</v>
      </c>
      <c r="D903" s="613">
        <v>4513</v>
      </c>
      <c r="E903" s="613" t="s">
        <v>14665</v>
      </c>
      <c r="F903" s="613" t="s">
        <v>823</v>
      </c>
      <c r="G903" s="613" t="s">
        <v>823</v>
      </c>
      <c r="H903" s="613" t="s">
        <v>41</v>
      </c>
      <c r="I903" s="613" t="s">
        <v>421</v>
      </c>
      <c r="J903" s="613" t="s">
        <v>832</v>
      </c>
      <c r="K903" s="613" t="s">
        <v>821</v>
      </c>
      <c r="L903" s="613" t="s">
        <v>218</v>
      </c>
      <c r="M903" s="614">
        <v>1254670</v>
      </c>
    </row>
    <row r="904" spans="1:13">
      <c r="A904" s="613" t="s">
        <v>14887</v>
      </c>
      <c r="B904" s="613" t="s">
        <v>14864</v>
      </c>
      <c r="C904" s="613" t="s">
        <v>1163</v>
      </c>
      <c r="D904" s="613">
        <v>4513</v>
      </c>
      <c r="E904" s="613" t="s">
        <v>14665</v>
      </c>
      <c r="F904" s="613" t="s">
        <v>823</v>
      </c>
      <c r="G904" s="613" t="s">
        <v>823</v>
      </c>
      <c r="H904" s="613" t="s">
        <v>41</v>
      </c>
      <c r="I904" s="613" t="s">
        <v>48</v>
      </c>
      <c r="J904" s="613" t="s">
        <v>829</v>
      </c>
      <c r="K904" s="613" t="s">
        <v>821</v>
      </c>
      <c r="L904" s="613" t="s">
        <v>34</v>
      </c>
      <c r="M904" s="614">
        <v>1271146</v>
      </c>
    </row>
    <row r="905" spans="1:13">
      <c r="A905" s="613" t="s">
        <v>14891</v>
      </c>
      <c r="B905" s="613" t="s">
        <v>14864</v>
      </c>
      <c r="C905" s="613" t="s">
        <v>1163</v>
      </c>
      <c r="D905" s="613">
        <v>4513</v>
      </c>
      <c r="E905" s="613" t="s">
        <v>14665</v>
      </c>
      <c r="F905" s="613" t="s">
        <v>823</v>
      </c>
      <c r="G905" s="613" t="s">
        <v>823</v>
      </c>
      <c r="H905" s="613" t="s">
        <v>41</v>
      </c>
      <c r="I905" s="613" t="s">
        <v>50</v>
      </c>
      <c r="J905" s="613" t="s">
        <v>830</v>
      </c>
      <c r="K905" s="613" t="s">
        <v>821</v>
      </c>
      <c r="L905" s="613" t="s">
        <v>34</v>
      </c>
      <c r="M905" s="614">
        <v>1271146</v>
      </c>
    </row>
    <row r="906" spans="1:13">
      <c r="A906" s="613" t="s">
        <v>14936</v>
      </c>
      <c r="B906" s="613" t="s">
        <v>14922</v>
      </c>
      <c r="C906" s="613" t="s">
        <v>1163</v>
      </c>
      <c r="D906" s="613">
        <v>4513</v>
      </c>
      <c r="E906" s="613" t="s">
        <v>14665</v>
      </c>
      <c r="F906" s="613" t="s">
        <v>823</v>
      </c>
      <c r="G906" s="613" t="s">
        <v>823</v>
      </c>
      <c r="H906" s="613" t="s">
        <v>41</v>
      </c>
      <c r="I906" s="613" t="s">
        <v>46</v>
      </c>
      <c r="J906" s="613" t="s">
        <v>827</v>
      </c>
      <c r="K906" s="613" t="s">
        <v>890</v>
      </c>
      <c r="L906" s="613" t="s">
        <v>32</v>
      </c>
      <c r="M906" s="614">
        <v>1271805</v>
      </c>
    </row>
    <row r="907" spans="1:13">
      <c r="A907" s="613" t="s">
        <v>14865</v>
      </c>
      <c r="B907" s="613" t="s">
        <v>14866</v>
      </c>
      <c r="C907" s="613" t="s">
        <v>1163</v>
      </c>
      <c r="D907" s="613">
        <v>4513</v>
      </c>
      <c r="E907" s="613" t="s">
        <v>14665</v>
      </c>
      <c r="F907" s="613" t="s">
        <v>823</v>
      </c>
      <c r="G907" s="613" t="s">
        <v>823</v>
      </c>
      <c r="H907" s="613" t="s">
        <v>41</v>
      </c>
      <c r="I907" s="613" t="s">
        <v>42</v>
      </c>
      <c r="J907" s="613" t="s">
        <v>824</v>
      </c>
      <c r="K907" s="613" t="s">
        <v>821</v>
      </c>
      <c r="L907" s="613" t="s">
        <v>32</v>
      </c>
      <c r="M907" s="614">
        <v>1279079</v>
      </c>
    </row>
    <row r="908" spans="1:13">
      <c r="A908" s="613" t="s">
        <v>14872</v>
      </c>
      <c r="B908" s="613" t="s">
        <v>14866</v>
      </c>
      <c r="C908" s="613" t="s">
        <v>1163</v>
      </c>
      <c r="D908" s="613">
        <v>4513</v>
      </c>
      <c r="E908" s="613" t="s">
        <v>14665</v>
      </c>
      <c r="F908" s="613" t="s">
        <v>823</v>
      </c>
      <c r="G908" s="613" t="s">
        <v>823</v>
      </c>
      <c r="H908" s="613" t="s">
        <v>41</v>
      </c>
      <c r="I908" s="613" t="s">
        <v>219</v>
      </c>
      <c r="J908" s="613" t="s">
        <v>825</v>
      </c>
      <c r="K908" s="613" t="s">
        <v>821</v>
      </c>
      <c r="L908" s="613" t="s">
        <v>32</v>
      </c>
      <c r="M908" s="614">
        <v>1279079</v>
      </c>
    </row>
    <row r="909" spans="1:13">
      <c r="A909" s="613" t="s">
        <v>14876</v>
      </c>
      <c r="B909" s="613" t="s">
        <v>14866</v>
      </c>
      <c r="C909" s="613" t="s">
        <v>1163</v>
      </c>
      <c r="D909" s="613">
        <v>4513</v>
      </c>
      <c r="E909" s="613" t="s">
        <v>14665</v>
      </c>
      <c r="F909" s="613" t="s">
        <v>823</v>
      </c>
      <c r="G909" s="613" t="s">
        <v>823</v>
      </c>
      <c r="H909" s="613" t="s">
        <v>41</v>
      </c>
      <c r="I909" s="613" t="s">
        <v>44</v>
      </c>
      <c r="J909" s="613" t="s">
        <v>826</v>
      </c>
      <c r="K909" s="613" t="s">
        <v>821</v>
      </c>
      <c r="L909" s="613" t="s">
        <v>32</v>
      </c>
      <c r="M909" s="614">
        <v>1279079</v>
      </c>
    </row>
    <row r="910" spans="1:13">
      <c r="A910" t="s">
        <v>14958</v>
      </c>
      <c r="B910" t="s">
        <v>14926</v>
      </c>
      <c r="C910" t="s">
        <v>1163</v>
      </c>
      <c r="D910">
        <v>4513</v>
      </c>
      <c r="E910" t="s">
        <v>14665</v>
      </c>
      <c r="F910" t="s">
        <v>823</v>
      </c>
      <c r="G910" t="s">
        <v>823</v>
      </c>
      <c r="H910" t="s">
        <v>41</v>
      </c>
      <c r="I910" s="613" t="s">
        <v>421</v>
      </c>
      <c r="J910" t="s">
        <v>832</v>
      </c>
      <c r="K910" t="s">
        <v>890</v>
      </c>
      <c r="L910" t="s">
        <v>218</v>
      </c>
      <c r="M910" s="598">
        <v>1374162</v>
      </c>
    </row>
    <row r="911" spans="1:13">
      <c r="A911" s="617" t="s">
        <v>14943</v>
      </c>
      <c r="B911" s="617" t="s">
        <v>14920</v>
      </c>
      <c r="C911" s="617" t="s">
        <v>1163</v>
      </c>
      <c r="D911" s="617">
        <v>4513</v>
      </c>
      <c r="E911" s="617" t="s">
        <v>14665</v>
      </c>
      <c r="F911" s="617" t="s">
        <v>823</v>
      </c>
      <c r="G911" s="617" t="s">
        <v>823</v>
      </c>
      <c r="H911" s="617" t="s">
        <v>41</v>
      </c>
      <c r="I911" s="617" t="s">
        <v>48</v>
      </c>
      <c r="J911" s="617" t="s">
        <v>829</v>
      </c>
      <c r="K911" s="617" t="s">
        <v>890</v>
      </c>
      <c r="L911" s="617" t="s">
        <v>34</v>
      </c>
      <c r="M911" s="636">
        <v>1398260</v>
      </c>
    </row>
    <row r="912" spans="1:13">
      <c r="A912" s="617" t="s">
        <v>14947</v>
      </c>
      <c r="B912" s="617" t="s">
        <v>14920</v>
      </c>
      <c r="C912" s="617" t="s">
        <v>1163</v>
      </c>
      <c r="D912" s="617">
        <v>4513</v>
      </c>
      <c r="E912" s="617" t="s">
        <v>14665</v>
      </c>
      <c r="F912" s="617" t="s">
        <v>823</v>
      </c>
      <c r="G912" s="617" t="s">
        <v>823</v>
      </c>
      <c r="H912" s="617" t="s">
        <v>41</v>
      </c>
      <c r="I912" s="617" t="s">
        <v>50</v>
      </c>
      <c r="J912" s="617" t="s">
        <v>830</v>
      </c>
      <c r="K912" s="617" t="s">
        <v>890</v>
      </c>
      <c r="L912" s="617" t="s">
        <v>34</v>
      </c>
      <c r="M912" s="636">
        <v>1398260</v>
      </c>
    </row>
    <row r="913" spans="1:13">
      <c r="A913" s="617" t="s">
        <v>14898</v>
      </c>
      <c r="B913" s="617" t="s">
        <v>14870</v>
      </c>
      <c r="C913" s="617" t="s">
        <v>1163</v>
      </c>
      <c r="D913" s="617">
        <v>4513</v>
      </c>
      <c r="E913" s="617" t="s">
        <v>14665</v>
      </c>
      <c r="F913" s="617" t="s">
        <v>823</v>
      </c>
      <c r="G913" s="617" t="s">
        <v>823</v>
      </c>
      <c r="H913" s="617" t="s">
        <v>41</v>
      </c>
      <c r="I913" s="617" t="s">
        <v>223</v>
      </c>
      <c r="J913" s="617" t="s">
        <v>831</v>
      </c>
      <c r="K913" s="617" t="s">
        <v>821</v>
      </c>
      <c r="L913" s="617" t="s">
        <v>218</v>
      </c>
      <c r="M913" s="636">
        <v>1402949</v>
      </c>
    </row>
    <row r="914" spans="1:13">
      <c r="A914" s="617" t="s">
        <v>14883</v>
      </c>
      <c r="B914" s="617" t="s">
        <v>14864</v>
      </c>
      <c r="C914" s="617" t="s">
        <v>1163</v>
      </c>
      <c r="D914" s="617">
        <v>4513</v>
      </c>
      <c r="E914" s="617" t="s">
        <v>14665</v>
      </c>
      <c r="F914" s="617" t="s">
        <v>823</v>
      </c>
      <c r="G914" s="617" t="s">
        <v>823</v>
      </c>
      <c r="H914" s="617" t="s">
        <v>41</v>
      </c>
      <c r="I914" s="617" t="s">
        <v>221</v>
      </c>
      <c r="J914" s="617" t="s">
        <v>828</v>
      </c>
      <c r="K914" s="617" t="s">
        <v>821</v>
      </c>
      <c r="L914" s="617" t="s">
        <v>34</v>
      </c>
      <c r="M914" s="636">
        <v>1406570</v>
      </c>
    </row>
    <row r="915" spans="1:13">
      <c r="A915" s="617" t="s">
        <v>14921</v>
      </c>
      <c r="B915" s="617" t="s">
        <v>14922</v>
      </c>
      <c r="C915" s="617" t="s">
        <v>1163</v>
      </c>
      <c r="D915" s="617">
        <v>4513</v>
      </c>
      <c r="E915" s="617" t="s">
        <v>14665</v>
      </c>
      <c r="F915" s="617" t="s">
        <v>823</v>
      </c>
      <c r="G915" s="617" t="s">
        <v>823</v>
      </c>
      <c r="H915" s="617" t="s">
        <v>41</v>
      </c>
      <c r="I915" s="617" t="s">
        <v>42</v>
      </c>
      <c r="J915" s="617" t="s">
        <v>824</v>
      </c>
      <c r="K915" s="617" t="s">
        <v>890</v>
      </c>
      <c r="L915" s="617" t="s">
        <v>32</v>
      </c>
      <c r="M915" s="636">
        <v>1408424</v>
      </c>
    </row>
    <row r="916" spans="1:13">
      <c r="A916" s="617" t="s">
        <v>14928</v>
      </c>
      <c r="B916" s="617" t="s">
        <v>14922</v>
      </c>
      <c r="C916" s="617" t="s">
        <v>1163</v>
      </c>
      <c r="D916" s="617">
        <v>4513</v>
      </c>
      <c r="E916" s="617" t="s">
        <v>14665</v>
      </c>
      <c r="F916" s="617" t="s">
        <v>823</v>
      </c>
      <c r="G916" s="617" t="s">
        <v>823</v>
      </c>
      <c r="H916" s="617" t="s">
        <v>41</v>
      </c>
      <c r="I916" s="617" t="s">
        <v>219</v>
      </c>
      <c r="J916" s="617" t="s">
        <v>825</v>
      </c>
      <c r="K916" s="617" t="s">
        <v>890</v>
      </c>
      <c r="L916" s="617" t="s">
        <v>32</v>
      </c>
      <c r="M916" s="636">
        <v>1408424</v>
      </c>
    </row>
    <row r="917" spans="1:13">
      <c r="A917" s="617" t="s">
        <v>14932</v>
      </c>
      <c r="B917" s="617" t="s">
        <v>14922</v>
      </c>
      <c r="C917" s="617" t="s">
        <v>1163</v>
      </c>
      <c r="D917" s="617">
        <v>4513</v>
      </c>
      <c r="E917" s="617" t="s">
        <v>14665</v>
      </c>
      <c r="F917" s="617" t="s">
        <v>823</v>
      </c>
      <c r="G917" s="617" t="s">
        <v>823</v>
      </c>
      <c r="H917" s="617" t="s">
        <v>41</v>
      </c>
      <c r="I917" s="617" t="s">
        <v>44</v>
      </c>
      <c r="J917" s="617" t="s">
        <v>826</v>
      </c>
      <c r="K917" s="617" t="s">
        <v>890</v>
      </c>
      <c r="L917" s="617" t="s">
        <v>32</v>
      </c>
      <c r="M917" s="636">
        <v>1408424</v>
      </c>
    </row>
    <row r="918" spans="1:13">
      <c r="A918" s="617" t="s">
        <v>14954</v>
      </c>
      <c r="B918" s="617" t="s">
        <v>14926</v>
      </c>
      <c r="C918" s="617" t="s">
        <v>1163</v>
      </c>
      <c r="D918" s="617">
        <v>4513</v>
      </c>
      <c r="E918" s="617" t="s">
        <v>14665</v>
      </c>
      <c r="F918" s="617" t="s">
        <v>823</v>
      </c>
      <c r="G918" s="617" t="s">
        <v>823</v>
      </c>
      <c r="H918" s="617" t="s">
        <v>41</v>
      </c>
      <c r="I918" s="617" t="s">
        <v>223</v>
      </c>
      <c r="J918" s="617" t="s">
        <v>831</v>
      </c>
      <c r="K918" s="617" t="s">
        <v>890</v>
      </c>
      <c r="L918" s="617" t="s">
        <v>218</v>
      </c>
      <c r="M918" s="636">
        <v>1536564</v>
      </c>
    </row>
    <row r="919" spans="1:13">
      <c r="A919" s="617" t="s">
        <v>14939</v>
      </c>
      <c r="B919" s="617" t="s">
        <v>14920</v>
      </c>
      <c r="C919" s="617" t="s">
        <v>1163</v>
      </c>
      <c r="D919" s="617">
        <v>4513</v>
      </c>
      <c r="E919" s="617" t="s">
        <v>14665</v>
      </c>
      <c r="F919" s="617" t="s">
        <v>823</v>
      </c>
      <c r="G919" s="617" t="s">
        <v>823</v>
      </c>
      <c r="H919" s="617" t="s">
        <v>41</v>
      </c>
      <c r="I919" s="617" t="s">
        <v>221</v>
      </c>
      <c r="J919" s="617" t="s">
        <v>828</v>
      </c>
      <c r="K919" s="617" t="s">
        <v>890</v>
      </c>
      <c r="L919" s="617" t="s">
        <v>34</v>
      </c>
      <c r="M919" s="636">
        <v>1547227</v>
      </c>
    </row>
    <row r="920" spans="1:13">
      <c r="A920" s="617" t="s">
        <v>14890</v>
      </c>
      <c r="B920" s="617" t="s">
        <v>14870</v>
      </c>
      <c r="C920" s="617" t="s">
        <v>1163</v>
      </c>
      <c r="D920" s="617">
        <v>4513</v>
      </c>
      <c r="E920" s="617" t="s">
        <v>14665</v>
      </c>
      <c r="F920" s="617" t="s">
        <v>823</v>
      </c>
      <c r="G920" s="617" t="s">
        <v>823</v>
      </c>
      <c r="H920" s="617" t="s">
        <v>41</v>
      </c>
      <c r="I920" s="617" t="s">
        <v>48</v>
      </c>
      <c r="J920" s="617" t="s">
        <v>829</v>
      </c>
      <c r="K920" s="617" t="s">
        <v>821</v>
      </c>
      <c r="L920" s="617" t="s">
        <v>218</v>
      </c>
      <c r="M920" s="636">
        <v>1570238</v>
      </c>
    </row>
    <row r="921" spans="1:13">
      <c r="A921" s="617" t="s">
        <v>14894</v>
      </c>
      <c r="B921" s="617" t="s">
        <v>14870</v>
      </c>
      <c r="C921" s="617" t="s">
        <v>1163</v>
      </c>
      <c r="D921" s="617">
        <v>4513</v>
      </c>
      <c r="E921" s="617" t="s">
        <v>14665</v>
      </c>
      <c r="F921" s="617" t="s">
        <v>823</v>
      </c>
      <c r="G921" s="617" t="s">
        <v>823</v>
      </c>
      <c r="H921" s="617" t="s">
        <v>41</v>
      </c>
      <c r="I921" s="617" t="s">
        <v>50</v>
      </c>
      <c r="J921" s="617" t="s">
        <v>830</v>
      </c>
      <c r="K921" s="617" t="s">
        <v>821</v>
      </c>
      <c r="L921" s="617" t="s">
        <v>218</v>
      </c>
      <c r="M921" s="636">
        <v>1570238</v>
      </c>
    </row>
    <row r="922" spans="1:13">
      <c r="A922" s="617" t="s">
        <v>14879</v>
      </c>
      <c r="B922" s="617" t="s">
        <v>14864</v>
      </c>
      <c r="C922" s="617" t="s">
        <v>1163</v>
      </c>
      <c r="D922" s="617">
        <v>4513</v>
      </c>
      <c r="E922" s="617" t="s">
        <v>14665</v>
      </c>
      <c r="F922" s="617" t="s">
        <v>823</v>
      </c>
      <c r="G922" s="617" t="s">
        <v>823</v>
      </c>
      <c r="H922" s="617" t="s">
        <v>41</v>
      </c>
      <c r="I922" s="617" t="s">
        <v>46</v>
      </c>
      <c r="J922" s="617" t="s">
        <v>827</v>
      </c>
      <c r="K922" s="617" t="s">
        <v>821</v>
      </c>
      <c r="L922" s="617" t="s">
        <v>34</v>
      </c>
      <c r="M922" s="636">
        <v>1575851</v>
      </c>
    </row>
    <row r="923" spans="1:13">
      <c r="A923" s="617" t="s">
        <v>14946</v>
      </c>
      <c r="B923" s="617" t="s">
        <v>14926</v>
      </c>
      <c r="C923" s="617" t="s">
        <v>1163</v>
      </c>
      <c r="D923" s="617">
        <v>4513</v>
      </c>
      <c r="E923" s="617" t="s">
        <v>14665</v>
      </c>
      <c r="F923" s="617" t="s">
        <v>823</v>
      </c>
      <c r="G923" s="617" t="s">
        <v>823</v>
      </c>
      <c r="H923" s="617" t="s">
        <v>41</v>
      </c>
      <c r="I923" s="617" t="s">
        <v>48</v>
      </c>
      <c r="J923" s="617" t="s">
        <v>829</v>
      </c>
      <c r="K923" s="617" t="s">
        <v>890</v>
      </c>
      <c r="L923" s="617" t="s">
        <v>218</v>
      </c>
      <c r="M923" s="636">
        <v>1719785</v>
      </c>
    </row>
    <row r="924" spans="1:13">
      <c r="A924" s="617" t="s">
        <v>14950</v>
      </c>
      <c r="B924" s="617" t="s">
        <v>14926</v>
      </c>
      <c r="C924" s="617" t="s">
        <v>1163</v>
      </c>
      <c r="D924" s="617">
        <v>4513</v>
      </c>
      <c r="E924" s="617" t="s">
        <v>14665</v>
      </c>
      <c r="F924" s="617" t="s">
        <v>823</v>
      </c>
      <c r="G924" s="617" t="s">
        <v>823</v>
      </c>
      <c r="H924" s="617" t="s">
        <v>41</v>
      </c>
      <c r="I924" s="617" t="s">
        <v>50</v>
      </c>
      <c r="J924" s="617" t="s">
        <v>830</v>
      </c>
      <c r="K924" s="617" t="s">
        <v>890</v>
      </c>
      <c r="L924" s="617" t="s">
        <v>218</v>
      </c>
      <c r="M924" s="636">
        <v>1719785</v>
      </c>
    </row>
    <row r="925" spans="1:13">
      <c r="A925" s="617" t="s">
        <v>14935</v>
      </c>
      <c r="B925" s="617" t="s">
        <v>14920</v>
      </c>
      <c r="C925" s="617" t="s">
        <v>1163</v>
      </c>
      <c r="D925" s="617">
        <v>4513</v>
      </c>
      <c r="E925" s="617" t="s">
        <v>14665</v>
      </c>
      <c r="F925" s="617" t="s">
        <v>823</v>
      </c>
      <c r="G925" s="617" t="s">
        <v>823</v>
      </c>
      <c r="H925" s="617" t="s">
        <v>41</v>
      </c>
      <c r="I925" s="617" t="s">
        <v>46</v>
      </c>
      <c r="J925" s="617" t="s">
        <v>827</v>
      </c>
      <c r="K925" s="617" t="s">
        <v>890</v>
      </c>
      <c r="L925" s="617" t="s">
        <v>34</v>
      </c>
      <c r="M925" s="636">
        <v>1733436</v>
      </c>
    </row>
    <row r="926" spans="1:13">
      <c r="A926" s="617" t="s">
        <v>14886</v>
      </c>
      <c r="B926" s="617" t="s">
        <v>14870</v>
      </c>
      <c r="C926" s="617" t="s">
        <v>1163</v>
      </c>
      <c r="D926" s="617">
        <v>4513</v>
      </c>
      <c r="E926" s="617" t="s">
        <v>14665</v>
      </c>
      <c r="F926" s="617" t="s">
        <v>823</v>
      </c>
      <c r="G926" s="617" t="s">
        <v>823</v>
      </c>
      <c r="H926" s="617" t="s">
        <v>41</v>
      </c>
      <c r="I926" s="617" t="s">
        <v>221</v>
      </c>
      <c r="J926" s="617" t="s">
        <v>828</v>
      </c>
      <c r="K926" s="617" t="s">
        <v>821</v>
      </c>
      <c r="L926" s="617" t="s">
        <v>218</v>
      </c>
      <c r="M926" s="636">
        <v>1737528</v>
      </c>
    </row>
    <row r="927" spans="1:13">
      <c r="A927" s="617" t="s">
        <v>14863</v>
      </c>
      <c r="B927" s="617" t="s">
        <v>14864</v>
      </c>
      <c r="C927" s="617" t="s">
        <v>1163</v>
      </c>
      <c r="D927" s="617">
        <v>4513</v>
      </c>
      <c r="E927" s="617" t="s">
        <v>14665</v>
      </c>
      <c r="F927" s="617" t="s">
        <v>823</v>
      </c>
      <c r="G927" s="617" t="s">
        <v>823</v>
      </c>
      <c r="H927" s="617" t="s">
        <v>41</v>
      </c>
      <c r="I927" s="617" t="s">
        <v>42</v>
      </c>
      <c r="J927" s="617" t="s">
        <v>824</v>
      </c>
      <c r="K927" s="617" t="s">
        <v>821</v>
      </c>
      <c r="L927" s="617" t="s">
        <v>34</v>
      </c>
      <c r="M927" s="636">
        <v>1745131</v>
      </c>
    </row>
    <row r="928" spans="1:13">
      <c r="A928" s="617" t="s">
        <v>14871</v>
      </c>
      <c r="B928" s="617" t="s">
        <v>14864</v>
      </c>
      <c r="C928" s="617" t="s">
        <v>1163</v>
      </c>
      <c r="D928" s="617">
        <v>4513</v>
      </c>
      <c r="E928" s="617" t="s">
        <v>14665</v>
      </c>
      <c r="F928" s="617" t="s">
        <v>823</v>
      </c>
      <c r="G928" s="617" t="s">
        <v>823</v>
      </c>
      <c r="H928" s="617" t="s">
        <v>41</v>
      </c>
      <c r="I928" s="617" t="s">
        <v>219</v>
      </c>
      <c r="J928" s="617" t="s">
        <v>825</v>
      </c>
      <c r="K928" s="617" t="s">
        <v>821</v>
      </c>
      <c r="L928" s="617" t="s">
        <v>34</v>
      </c>
      <c r="M928" s="636">
        <v>1745131</v>
      </c>
    </row>
    <row r="929" spans="1:13">
      <c r="A929" s="617" t="s">
        <v>14875</v>
      </c>
      <c r="B929" s="617" t="s">
        <v>14864</v>
      </c>
      <c r="C929" s="617" t="s">
        <v>1163</v>
      </c>
      <c r="D929" s="617">
        <v>4513</v>
      </c>
      <c r="E929" s="617" t="s">
        <v>14665</v>
      </c>
      <c r="F929" s="617" t="s">
        <v>823</v>
      </c>
      <c r="G929" s="617" t="s">
        <v>823</v>
      </c>
      <c r="H929" s="617" t="s">
        <v>41</v>
      </c>
      <c r="I929" s="617" t="s">
        <v>44</v>
      </c>
      <c r="J929" s="617" t="s">
        <v>826</v>
      </c>
      <c r="K929" s="617" t="s">
        <v>821</v>
      </c>
      <c r="L929" s="617" t="s">
        <v>34</v>
      </c>
      <c r="M929" s="636">
        <v>1745131</v>
      </c>
    </row>
    <row r="930" spans="1:13">
      <c r="A930" s="617" t="s">
        <v>14942</v>
      </c>
      <c r="B930" s="617" t="s">
        <v>14926</v>
      </c>
      <c r="C930" s="617" t="s">
        <v>1163</v>
      </c>
      <c r="D930" s="617">
        <v>4513</v>
      </c>
      <c r="E930" s="617" t="s">
        <v>14665</v>
      </c>
      <c r="F930" s="617" t="s">
        <v>823</v>
      </c>
      <c r="G930" s="617" t="s">
        <v>823</v>
      </c>
      <c r="H930" s="617" t="s">
        <v>41</v>
      </c>
      <c r="I930" s="617" t="s">
        <v>221</v>
      </c>
      <c r="J930" s="617" t="s">
        <v>828</v>
      </c>
      <c r="K930" s="617" t="s">
        <v>890</v>
      </c>
      <c r="L930" s="617" t="s">
        <v>218</v>
      </c>
      <c r="M930" s="636">
        <v>1903007</v>
      </c>
    </row>
    <row r="931" spans="1:13">
      <c r="A931" s="617" t="s">
        <v>14919</v>
      </c>
      <c r="B931" s="617" t="s">
        <v>14920</v>
      </c>
      <c r="C931" s="617" t="s">
        <v>1163</v>
      </c>
      <c r="D931" s="617">
        <v>4513</v>
      </c>
      <c r="E931" s="617" t="s">
        <v>14665</v>
      </c>
      <c r="F931" s="617" t="s">
        <v>823</v>
      </c>
      <c r="G931" s="617" t="s">
        <v>823</v>
      </c>
      <c r="H931" s="617" t="s">
        <v>41</v>
      </c>
      <c r="I931" s="617" t="s">
        <v>42</v>
      </c>
      <c r="J931" s="617" t="s">
        <v>824</v>
      </c>
      <c r="K931" s="617" t="s">
        <v>890</v>
      </c>
      <c r="L931" s="617" t="s">
        <v>34</v>
      </c>
      <c r="M931" s="636">
        <v>1919645</v>
      </c>
    </row>
    <row r="932" spans="1:13">
      <c r="A932" s="617" t="s">
        <v>14927</v>
      </c>
      <c r="B932" s="617" t="s">
        <v>14920</v>
      </c>
      <c r="C932" s="617" t="s">
        <v>1163</v>
      </c>
      <c r="D932" s="617">
        <v>4513</v>
      </c>
      <c r="E932" s="617" t="s">
        <v>14665</v>
      </c>
      <c r="F932" s="617" t="s">
        <v>823</v>
      </c>
      <c r="G932" s="617" t="s">
        <v>823</v>
      </c>
      <c r="H932" s="617" t="s">
        <v>41</v>
      </c>
      <c r="I932" s="617" t="s">
        <v>219</v>
      </c>
      <c r="J932" s="617" t="s">
        <v>825</v>
      </c>
      <c r="K932" s="617" t="s">
        <v>890</v>
      </c>
      <c r="L932" s="617" t="s">
        <v>34</v>
      </c>
      <c r="M932" s="636">
        <v>1919645</v>
      </c>
    </row>
    <row r="933" spans="1:13">
      <c r="A933" s="617" t="s">
        <v>14931</v>
      </c>
      <c r="B933" s="617" t="s">
        <v>14920</v>
      </c>
      <c r="C933" s="617" t="s">
        <v>1163</v>
      </c>
      <c r="D933" s="617">
        <v>4513</v>
      </c>
      <c r="E933" s="617" t="s">
        <v>14665</v>
      </c>
      <c r="F933" s="617" t="s">
        <v>823</v>
      </c>
      <c r="G933" s="617" t="s">
        <v>823</v>
      </c>
      <c r="H933" s="617" t="s">
        <v>41</v>
      </c>
      <c r="I933" s="617" t="s">
        <v>44</v>
      </c>
      <c r="J933" s="617" t="s">
        <v>826</v>
      </c>
      <c r="K933" s="617" t="s">
        <v>890</v>
      </c>
      <c r="L933" s="617" t="s">
        <v>34</v>
      </c>
      <c r="M933" s="636">
        <v>1919645</v>
      </c>
    </row>
    <row r="934" spans="1:13">
      <c r="A934" s="617" t="s">
        <v>14882</v>
      </c>
      <c r="B934" s="617" t="s">
        <v>14870</v>
      </c>
      <c r="C934" s="617" t="s">
        <v>1163</v>
      </c>
      <c r="D934" s="617">
        <v>4513</v>
      </c>
      <c r="E934" s="617" t="s">
        <v>14665</v>
      </c>
      <c r="F934" s="617" t="s">
        <v>823</v>
      </c>
      <c r="G934" s="617" t="s">
        <v>823</v>
      </c>
      <c r="H934" s="617" t="s">
        <v>41</v>
      </c>
      <c r="I934" s="617" t="s">
        <v>46</v>
      </c>
      <c r="J934" s="617" t="s">
        <v>827</v>
      </c>
      <c r="K934" s="617" t="s">
        <v>821</v>
      </c>
      <c r="L934" s="617" t="s">
        <v>218</v>
      </c>
      <c r="M934" s="636">
        <v>1946639</v>
      </c>
    </row>
    <row r="935" spans="1:13">
      <c r="A935" s="617" t="s">
        <v>14938</v>
      </c>
      <c r="B935" s="617" t="s">
        <v>14926</v>
      </c>
      <c r="C935" s="617" t="s">
        <v>1163</v>
      </c>
      <c r="D935" s="617">
        <v>4513</v>
      </c>
      <c r="E935" s="617" t="s">
        <v>14665</v>
      </c>
      <c r="F935" s="617" t="s">
        <v>823</v>
      </c>
      <c r="G935" s="617" t="s">
        <v>823</v>
      </c>
      <c r="H935" s="617" t="s">
        <v>41</v>
      </c>
      <c r="I935" s="617" t="s">
        <v>46</v>
      </c>
      <c r="J935" s="617" t="s">
        <v>827</v>
      </c>
      <c r="K935" s="617" t="s">
        <v>890</v>
      </c>
      <c r="L935" s="617" t="s">
        <v>218</v>
      </c>
      <c r="M935" s="636">
        <v>2132033</v>
      </c>
    </row>
    <row r="936" spans="1:13">
      <c r="A936" s="617" t="s">
        <v>14869</v>
      </c>
      <c r="B936" s="617" t="s">
        <v>14870</v>
      </c>
      <c r="C936" s="617" t="s">
        <v>1163</v>
      </c>
      <c r="D936" s="617">
        <v>4513</v>
      </c>
      <c r="E936" s="617" t="s">
        <v>14665</v>
      </c>
      <c r="F936" s="617" t="s">
        <v>823</v>
      </c>
      <c r="G936" s="617" t="s">
        <v>823</v>
      </c>
      <c r="H936" s="617" t="s">
        <v>41</v>
      </c>
      <c r="I936" s="617" t="s">
        <v>42</v>
      </c>
      <c r="J936" s="617" t="s">
        <v>824</v>
      </c>
      <c r="K936" s="617" t="s">
        <v>821</v>
      </c>
      <c r="L936" s="617" t="s">
        <v>218</v>
      </c>
      <c r="M936" s="636">
        <v>2155751</v>
      </c>
    </row>
    <row r="937" spans="1:13">
      <c r="A937" s="617" t="s">
        <v>14874</v>
      </c>
      <c r="B937" s="617" t="s">
        <v>14870</v>
      </c>
      <c r="C937" s="617" t="s">
        <v>1163</v>
      </c>
      <c r="D937" s="617">
        <v>4513</v>
      </c>
      <c r="E937" s="617" t="s">
        <v>14665</v>
      </c>
      <c r="F937" s="617" t="s">
        <v>823</v>
      </c>
      <c r="G937" s="617" t="s">
        <v>823</v>
      </c>
      <c r="H937" s="617" t="s">
        <v>41</v>
      </c>
      <c r="I937" s="617" t="s">
        <v>219</v>
      </c>
      <c r="J937" s="617" t="s">
        <v>825</v>
      </c>
      <c r="K937" s="617" t="s">
        <v>821</v>
      </c>
      <c r="L937" s="617" t="s">
        <v>218</v>
      </c>
      <c r="M937" s="636">
        <v>2155751</v>
      </c>
    </row>
    <row r="938" spans="1:13">
      <c r="A938" s="617" t="s">
        <v>14878</v>
      </c>
      <c r="B938" s="617" t="s">
        <v>14870</v>
      </c>
      <c r="C938" s="617" t="s">
        <v>1163</v>
      </c>
      <c r="D938" s="617">
        <v>4513</v>
      </c>
      <c r="E938" s="617" t="s">
        <v>14665</v>
      </c>
      <c r="F938" s="617" t="s">
        <v>823</v>
      </c>
      <c r="G938" s="617" t="s">
        <v>823</v>
      </c>
      <c r="H938" s="617" t="s">
        <v>41</v>
      </c>
      <c r="I938" s="617" t="s">
        <v>44</v>
      </c>
      <c r="J938" s="617" t="s">
        <v>826</v>
      </c>
      <c r="K938" s="617" t="s">
        <v>821</v>
      </c>
      <c r="L938" s="617" t="s">
        <v>218</v>
      </c>
      <c r="M938" s="636">
        <v>2155751</v>
      </c>
    </row>
    <row r="939" spans="1:13">
      <c r="A939" s="617" t="s">
        <v>14925</v>
      </c>
      <c r="B939" s="617" t="s">
        <v>14926</v>
      </c>
      <c r="C939" s="617" t="s">
        <v>1163</v>
      </c>
      <c r="D939" s="617">
        <v>4513</v>
      </c>
      <c r="E939" s="617" t="s">
        <v>14665</v>
      </c>
      <c r="F939" s="617" t="s">
        <v>823</v>
      </c>
      <c r="G939" s="617" t="s">
        <v>823</v>
      </c>
      <c r="H939" s="617" t="s">
        <v>41</v>
      </c>
      <c r="I939" s="617" t="s">
        <v>42</v>
      </c>
      <c r="J939" s="617" t="s">
        <v>824</v>
      </c>
      <c r="K939" s="617" t="s">
        <v>890</v>
      </c>
      <c r="L939" s="617" t="s">
        <v>218</v>
      </c>
      <c r="M939" s="636">
        <v>2361061</v>
      </c>
    </row>
    <row r="940" spans="1:13">
      <c r="A940" s="617" t="s">
        <v>14930</v>
      </c>
      <c r="B940" s="617" t="s">
        <v>14926</v>
      </c>
      <c r="C940" s="617" t="s">
        <v>1163</v>
      </c>
      <c r="D940" s="617">
        <v>4513</v>
      </c>
      <c r="E940" s="617" t="s">
        <v>14665</v>
      </c>
      <c r="F940" s="617" t="s">
        <v>823</v>
      </c>
      <c r="G940" s="617" t="s">
        <v>823</v>
      </c>
      <c r="H940" s="617" t="s">
        <v>41</v>
      </c>
      <c r="I940" s="617" t="s">
        <v>219</v>
      </c>
      <c r="J940" s="617" t="s">
        <v>825</v>
      </c>
      <c r="K940" s="617" t="s">
        <v>890</v>
      </c>
      <c r="L940" s="617" t="s">
        <v>218</v>
      </c>
      <c r="M940" s="636">
        <v>2361061</v>
      </c>
    </row>
    <row r="941" spans="1:13">
      <c r="A941" s="617" t="s">
        <v>14934</v>
      </c>
      <c r="B941" s="617" t="s">
        <v>14926</v>
      </c>
      <c r="C941" s="617" t="s">
        <v>1163</v>
      </c>
      <c r="D941" s="617">
        <v>4513</v>
      </c>
      <c r="E941" s="617" t="s">
        <v>14665</v>
      </c>
      <c r="F941" s="617" t="s">
        <v>823</v>
      </c>
      <c r="G941" s="617" t="s">
        <v>823</v>
      </c>
      <c r="H941" s="617" t="s">
        <v>41</v>
      </c>
      <c r="I941" s="617" t="s">
        <v>44</v>
      </c>
      <c r="J941" s="617" t="s">
        <v>826</v>
      </c>
      <c r="K941" s="617" t="s">
        <v>890</v>
      </c>
      <c r="L941" s="617" t="s">
        <v>218</v>
      </c>
      <c r="M941" s="636">
        <v>2361061</v>
      </c>
    </row>
    <row r="942" spans="1:13">
      <c r="A942" s="375" t="s">
        <v>8931</v>
      </c>
      <c r="B942" s="375" t="s">
        <v>2096</v>
      </c>
      <c r="C942" s="375" t="s">
        <v>248</v>
      </c>
      <c r="D942" s="596">
        <v>4523</v>
      </c>
      <c r="E942" s="375" t="s">
        <v>39</v>
      </c>
      <c r="F942" s="375" t="s">
        <v>40</v>
      </c>
      <c r="G942" s="375" t="s">
        <v>242</v>
      </c>
      <c r="H942" s="375" t="s">
        <v>41</v>
      </c>
      <c r="I942" s="375" t="s">
        <v>425</v>
      </c>
      <c r="J942" s="375" t="s">
        <v>445</v>
      </c>
      <c r="K942" s="375" t="s">
        <v>821</v>
      </c>
      <c r="L942" s="375" t="s">
        <v>822</v>
      </c>
      <c r="M942" s="597">
        <v>26796</v>
      </c>
    </row>
    <row r="943" spans="1:13">
      <c r="A943" s="375" t="s">
        <v>8923</v>
      </c>
      <c r="B943" s="375" t="s">
        <v>2096</v>
      </c>
      <c r="C943" s="375" t="s">
        <v>248</v>
      </c>
      <c r="D943" s="596">
        <v>4523</v>
      </c>
      <c r="E943" s="375" t="s">
        <v>39</v>
      </c>
      <c r="F943" s="375" t="s">
        <v>40</v>
      </c>
      <c r="G943" s="375" t="s">
        <v>242</v>
      </c>
      <c r="H943" s="375" t="s">
        <v>41</v>
      </c>
      <c r="I943" s="375" t="s">
        <v>424</v>
      </c>
      <c r="J943" s="375" t="s">
        <v>444</v>
      </c>
      <c r="K943" s="375" t="s">
        <v>821</v>
      </c>
      <c r="L943" s="375" t="s">
        <v>822</v>
      </c>
      <c r="M943" s="597">
        <v>29337</v>
      </c>
    </row>
    <row r="944" spans="1:13">
      <c r="A944" s="366" t="s">
        <v>8930</v>
      </c>
      <c r="B944" s="366" t="s">
        <v>2095</v>
      </c>
      <c r="C944" s="366" t="s">
        <v>248</v>
      </c>
      <c r="D944" s="596">
        <v>4523</v>
      </c>
      <c r="E944" s="375" t="s">
        <v>39</v>
      </c>
      <c r="F944" s="366" t="s">
        <v>40</v>
      </c>
      <c r="G944" s="366" t="s">
        <v>242</v>
      </c>
      <c r="H944" s="366" t="s">
        <v>41</v>
      </c>
      <c r="I944" s="366" t="s">
        <v>425</v>
      </c>
      <c r="J944" s="366" t="s">
        <v>445</v>
      </c>
      <c r="K944" s="366" t="s">
        <v>890</v>
      </c>
      <c r="L944" s="366" t="s">
        <v>822</v>
      </c>
      <c r="M944" s="387">
        <v>29568</v>
      </c>
    </row>
    <row r="945" spans="1:13">
      <c r="A945" s="375" t="s">
        <v>8915</v>
      </c>
      <c r="B945" s="375" t="s">
        <v>2096</v>
      </c>
      <c r="C945" s="375" t="s">
        <v>248</v>
      </c>
      <c r="D945" s="596">
        <v>4523</v>
      </c>
      <c r="E945" s="375" t="s">
        <v>39</v>
      </c>
      <c r="F945" s="375" t="s">
        <v>40</v>
      </c>
      <c r="G945" s="375" t="s">
        <v>242</v>
      </c>
      <c r="H945" s="375" t="s">
        <v>41</v>
      </c>
      <c r="I945" s="375" t="s">
        <v>423</v>
      </c>
      <c r="J945" s="375" t="s">
        <v>443</v>
      </c>
      <c r="K945" s="375" t="s">
        <v>821</v>
      </c>
      <c r="L945" s="375" t="s">
        <v>822</v>
      </c>
      <c r="M945" s="597">
        <v>30492</v>
      </c>
    </row>
    <row r="946" spans="1:13">
      <c r="A946" s="366" t="s">
        <v>8922</v>
      </c>
      <c r="B946" s="366" t="s">
        <v>2095</v>
      </c>
      <c r="C946" s="366" t="s">
        <v>248</v>
      </c>
      <c r="D946" s="596">
        <v>4523</v>
      </c>
      <c r="E946" s="375" t="s">
        <v>39</v>
      </c>
      <c r="F946" s="366" t="s">
        <v>40</v>
      </c>
      <c r="G946" s="366" t="s">
        <v>242</v>
      </c>
      <c r="H946" s="366" t="s">
        <v>41</v>
      </c>
      <c r="I946" s="366" t="s">
        <v>424</v>
      </c>
      <c r="J946" s="366" t="s">
        <v>444</v>
      </c>
      <c r="K946" s="366" t="s">
        <v>890</v>
      </c>
      <c r="L946" s="366" t="s">
        <v>822</v>
      </c>
      <c r="M946" s="387">
        <v>32109</v>
      </c>
    </row>
    <row r="947" spans="1:13">
      <c r="A947" s="366" t="s">
        <v>8914</v>
      </c>
      <c r="B947" s="366" t="s">
        <v>2095</v>
      </c>
      <c r="C947" s="366" t="s">
        <v>248</v>
      </c>
      <c r="D947" s="596">
        <v>4523</v>
      </c>
      <c r="E947" s="375" t="s">
        <v>39</v>
      </c>
      <c r="F947" s="366" t="s">
        <v>40</v>
      </c>
      <c r="G947" s="366" t="s">
        <v>242</v>
      </c>
      <c r="H947" s="366" t="s">
        <v>41</v>
      </c>
      <c r="I947" s="366" t="s">
        <v>423</v>
      </c>
      <c r="J947" s="366" t="s">
        <v>443</v>
      </c>
      <c r="K947" s="366" t="s">
        <v>890</v>
      </c>
      <c r="L947" s="366" t="s">
        <v>822</v>
      </c>
      <c r="M947" s="387">
        <v>33495</v>
      </c>
    </row>
    <row r="948" spans="1:13">
      <c r="A948" s="375" t="s">
        <v>8907</v>
      </c>
      <c r="B948" s="375" t="s">
        <v>2096</v>
      </c>
      <c r="C948" s="375" t="s">
        <v>248</v>
      </c>
      <c r="D948" s="596">
        <v>4523</v>
      </c>
      <c r="E948" s="375" t="s">
        <v>39</v>
      </c>
      <c r="F948" s="375" t="s">
        <v>40</v>
      </c>
      <c r="G948" s="375" t="s">
        <v>242</v>
      </c>
      <c r="H948" s="375" t="s">
        <v>41</v>
      </c>
      <c r="I948" s="375" t="s">
        <v>422</v>
      </c>
      <c r="J948" s="375" t="s">
        <v>442</v>
      </c>
      <c r="K948" s="375" t="s">
        <v>821</v>
      </c>
      <c r="L948" s="375" t="s">
        <v>822</v>
      </c>
      <c r="M948" s="597">
        <v>34419</v>
      </c>
    </row>
    <row r="949" spans="1:13">
      <c r="A949" s="375" t="s">
        <v>8899</v>
      </c>
      <c r="B949" s="375" t="s">
        <v>2096</v>
      </c>
      <c r="C949" s="375" t="s">
        <v>248</v>
      </c>
      <c r="D949" s="596">
        <v>4523</v>
      </c>
      <c r="E949" s="375" t="s">
        <v>39</v>
      </c>
      <c r="F949" s="375" t="s">
        <v>40</v>
      </c>
      <c r="G949" s="375" t="s">
        <v>242</v>
      </c>
      <c r="H949" s="375" t="s">
        <v>41</v>
      </c>
      <c r="I949" s="375" t="s">
        <v>421</v>
      </c>
      <c r="J949" s="375" t="s">
        <v>441</v>
      </c>
      <c r="K949" s="375" t="s">
        <v>821</v>
      </c>
      <c r="L949" s="375" t="s">
        <v>822</v>
      </c>
      <c r="M949" s="597">
        <v>36960</v>
      </c>
    </row>
    <row r="950" spans="1:13">
      <c r="A950" s="366" t="s">
        <v>8906</v>
      </c>
      <c r="B950" s="366" t="s">
        <v>2095</v>
      </c>
      <c r="C950" s="366" t="s">
        <v>248</v>
      </c>
      <c r="D950" s="596">
        <v>4523</v>
      </c>
      <c r="E950" s="375" t="s">
        <v>39</v>
      </c>
      <c r="F950" s="366" t="s">
        <v>40</v>
      </c>
      <c r="G950" s="366" t="s">
        <v>242</v>
      </c>
      <c r="H950" s="366" t="s">
        <v>41</v>
      </c>
      <c r="I950" s="366" t="s">
        <v>422</v>
      </c>
      <c r="J950" s="366" t="s">
        <v>442</v>
      </c>
      <c r="K950" s="366" t="s">
        <v>890</v>
      </c>
      <c r="L950" s="366" t="s">
        <v>822</v>
      </c>
      <c r="M950" s="387">
        <v>37653</v>
      </c>
    </row>
    <row r="951" spans="1:13">
      <c r="A951" s="366" t="s">
        <v>8898</v>
      </c>
      <c r="B951" s="366" t="s">
        <v>2095</v>
      </c>
      <c r="C951" s="366" t="s">
        <v>248</v>
      </c>
      <c r="D951" s="596">
        <v>4523</v>
      </c>
      <c r="E951" s="375" t="s">
        <v>39</v>
      </c>
      <c r="F951" s="366" t="s">
        <v>40</v>
      </c>
      <c r="G951" s="366" t="s">
        <v>242</v>
      </c>
      <c r="H951" s="366" t="s">
        <v>41</v>
      </c>
      <c r="I951" s="366" t="s">
        <v>421</v>
      </c>
      <c r="J951" s="366" t="s">
        <v>441</v>
      </c>
      <c r="K951" s="366" t="s">
        <v>890</v>
      </c>
      <c r="L951" s="366" t="s">
        <v>822</v>
      </c>
      <c r="M951" s="387">
        <v>40656</v>
      </c>
    </row>
    <row r="952" spans="1:13">
      <c r="A952" s="375" t="s">
        <v>8891</v>
      </c>
      <c r="B952" s="375" t="s">
        <v>2096</v>
      </c>
      <c r="C952" s="375" t="s">
        <v>248</v>
      </c>
      <c r="D952" s="596">
        <v>4523</v>
      </c>
      <c r="E952" s="375" t="s">
        <v>39</v>
      </c>
      <c r="F952" s="375" t="s">
        <v>40</v>
      </c>
      <c r="G952" s="375" t="s">
        <v>242</v>
      </c>
      <c r="H952" s="375" t="s">
        <v>41</v>
      </c>
      <c r="I952" s="375" t="s">
        <v>223</v>
      </c>
      <c r="J952" s="375" t="s">
        <v>56</v>
      </c>
      <c r="K952" s="375" t="s">
        <v>821</v>
      </c>
      <c r="L952" s="375" t="s">
        <v>822</v>
      </c>
      <c r="M952" s="597">
        <v>43197</v>
      </c>
    </row>
    <row r="953" spans="1:13">
      <c r="A953" s="366" t="s">
        <v>8890</v>
      </c>
      <c r="B953" s="366" t="s">
        <v>2095</v>
      </c>
      <c r="C953" s="366" t="s">
        <v>248</v>
      </c>
      <c r="D953" s="596">
        <v>4523</v>
      </c>
      <c r="E953" s="375" t="s">
        <v>39</v>
      </c>
      <c r="F953" s="366" t="s">
        <v>40</v>
      </c>
      <c r="G953" s="366" t="s">
        <v>242</v>
      </c>
      <c r="H953" s="366" t="s">
        <v>41</v>
      </c>
      <c r="I953" s="366" t="s">
        <v>223</v>
      </c>
      <c r="J953" s="366" t="s">
        <v>56</v>
      </c>
      <c r="K953" s="366" t="s">
        <v>890</v>
      </c>
      <c r="L953" s="366" t="s">
        <v>822</v>
      </c>
      <c r="M953" s="387">
        <v>47586</v>
      </c>
    </row>
    <row r="954" spans="1:13">
      <c r="A954" s="375" t="s">
        <v>8875</v>
      </c>
      <c r="B954" s="375" t="s">
        <v>2096</v>
      </c>
      <c r="C954" s="375" t="s">
        <v>248</v>
      </c>
      <c r="D954" s="596">
        <v>4523</v>
      </c>
      <c r="E954" s="375" t="s">
        <v>39</v>
      </c>
      <c r="F954" s="375" t="s">
        <v>40</v>
      </c>
      <c r="G954" s="375" t="s">
        <v>242</v>
      </c>
      <c r="H954" s="375" t="s">
        <v>41</v>
      </c>
      <c r="I954" s="375" t="s">
        <v>48</v>
      </c>
      <c r="J954" s="375" t="s">
        <v>49</v>
      </c>
      <c r="K954" s="375" t="s">
        <v>821</v>
      </c>
      <c r="L954" s="375" t="s">
        <v>822</v>
      </c>
      <c r="M954" s="597">
        <v>48279</v>
      </c>
    </row>
    <row r="955" spans="1:13">
      <c r="A955" s="375" t="s">
        <v>8883</v>
      </c>
      <c r="B955" s="375" t="s">
        <v>2096</v>
      </c>
      <c r="C955" s="375" t="s">
        <v>248</v>
      </c>
      <c r="D955" s="596">
        <v>4523</v>
      </c>
      <c r="E955" s="375" t="s">
        <v>39</v>
      </c>
      <c r="F955" s="375" t="s">
        <v>40</v>
      </c>
      <c r="G955" s="375" t="s">
        <v>242</v>
      </c>
      <c r="H955" s="375" t="s">
        <v>41</v>
      </c>
      <c r="I955" s="375" t="s">
        <v>50</v>
      </c>
      <c r="J955" s="375" t="s">
        <v>51</v>
      </c>
      <c r="K955" s="375" t="s">
        <v>821</v>
      </c>
      <c r="L955" s="375" t="s">
        <v>822</v>
      </c>
      <c r="M955" s="597">
        <v>48279</v>
      </c>
    </row>
    <row r="956" spans="1:13">
      <c r="A956" s="366" t="s">
        <v>8874</v>
      </c>
      <c r="B956" s="366" t="s">
        <v>2095</v>
      </c>
      <c r="C956" s="366" t="s">
        <v>248</v>
      </c>
      <c r="D956" s="596">
        <v>4523</v>
      </c>
      <c r="E956" s="375" t="s">
        <v>39</v>
      </c>
      <c r="F956" s="366" t="s">
        <v>40</v>
      </c>
      <c r="G956" s="366" t="s">
        <v>242</v>
      </c>
      <c r="H956" s="366" t="s">
        <v>41</v>
      </c>
      <c r="I956" s="366" t="s">
        <v>48</v>
      </c>
      <c r="J956" s="366" t="s">
        <v>49</v>
      </c>
      <c r="K956" s="366" t="s">
        <v>890</v>
      </c>
      <c r="L956" s="366" t="s">
        <v>822</v>
      </c>
      <c r="M956" s="387">
        <v>53130</v>
      </c>
    </row>
    <row r="957" spans="1:13">
      <c r="A957" s="366" t="s">
        <v>8882</v>
      </c>
      <c r="B957" s="366" t="s">
        <v>2095</v>
      </c>
      <c r="C957" s="366" t="s">
        <v>248</v>
      </c>
      <c r="D957" s="596">
        <v>4523</v>
      </c>
      <c r="E957" s="375" t="s">
        <v>39</v>
      </c>
      <c r="F957" s="366" t="s">
        <v>40</v>
      </c>
      <c r="G957" s="366" t="s">
        <v>242</v>
      </c>
      <c r="H957" s="366" t="s">
        <v>41</v>
      </c>
      <c r="I957" s="366" t="s">
        <v>50</v>
      </c>
      <c r="J957" s="366" t="s">
        <v>51</v>
      </c>
      <c r="K957" s="366" t="s">
        <v>890</v>
      </c>
      <c r="L957" s="366" t="s">
        <v>822</v>
      </c>
      <c r="M957" s="387">
        <v>53130</v>
      </c>
    </row>
    <row r="958" spans="1:13">
      <c r="A958" s="375" t="s">
        <v>8867</v>
      </c>
      <c r="B958" s="375" t="s">
        <v>2096</v>
      </c>
      <c r="C958" s="375" t="s">
        <v>248</v>
      </c>
      <c r="D958" s="596">
        <v>4523</v>
      </c>
      <c r="E958" s="375" t="s">
        <v>39</v>
      </c>
      <c r="F958" s="375" t="s">
        <v>40</v>
      </c>
      <c r="G958" s="375" t="s">
        <v>242</v>
      </c>
      <c r="H958" s="375" t="s">
        <v>41</v>
      </c>
      <c r="I958" s="375" t="s">
        <v>221</v>
      </c>
      <c r="J958" s="375" t="s">
        <v>222</v>
      </c>
      <c r="K958" s="375" t="s">
        <v>821</v>
      </c>
      <c r="L958" s="375" t="s">
        <v>822</v>
      </c>
      <c r="M958" s="597">
        <v>53361</v>
      </c>
    </row>
    <row r="959" spans="1:13">
      <c r="A959" s="375" t="s">
        <v>8859</v>
      </c>
      <c r="B959" s="375" t="s">
        <v>2096</v>
      </c>
      <c r="C959" s="375" t="s">
        <v>248</v>
      </c>
      <c r="D959" s="596">
        <v>4523</v>
      </c>
      <c r="E959" s="375" t="s">
        <v>39</v>
      </c>
      <c r="F959" s="375" t="s">
        <v>40</v>
      </c>
      <c r="G959" s="375" t="s">
        <v>242</v>
      </c>
      <c r="H959" s="375" t="s">
        <v>41</v>
      </c>
      <c r="I959" s="375" t="s">
        <v>46</v>
      </c>
      <c r="J959" s="375" t="s">
        <v>47</v>
      </c>
      <c r="K959" s="375" t="s">
        <v>821</v>
      </c>
      <c r="L959" s="375" t="s">
        <v>822</v>
      </c>
      <c r="M959" s="597">
        <v>55902</v>
      </c>
    </row>
    <row r="960" spans="1:13">
      <c r="A960" s="375" t="s">
        <v>8835</v>
      </c>
      <c r="B960" s="375" t="s">
        <v>2096</v>
      </c>
      <c r="C960" s="375" t="s">
        <v>248</v>
      </c>
      <c r="D960" s="596">
        <v>4523</v>
      </c>
      <c r="E960" s="375" t="s">
        <v>39</v>
      </c>
      <c r="F960" s="375" t="s">
        <v>40</v>
      </c>
      <c r="G960" s="375" t="s">
        <v>242</v>
      </c>
      <c r="H960" s="375" t="s">
        <v>41</v>
      </c>
      <c r="I960" s="375" t="s">
        <v>42</v>
      </c>
      <c r="J960" s="375" t="s">
        <v>43</v>
      </c>
      <c r="K960" s="375" t="s">
        <v>821</v>
      </c>
      <c r="L960" s="375" t="s">
        <v>822</v>
      </c>
      <c r="M960" s="597">
        <v>58443</v>
      </c>
    </row>
    <row r="961" spans="1:13">
      <c r="A961" s="375" t="s">
        <v>8843</v>
      </c>
      <c r="B961" s="375" t="s">
        <v>2096</v>
      </c>
      <c r="C961" s="375" t="s">
        <v>248</v>
      </c>
      <c r="D961" s="596">
        <v>4523</v>
      </c>
      <c r="E961" s="375" t="s">
        <v>39</v>
      </c>
      <c r="F961" s="375" t="s">
        <v>40</v>
      </c>
      <c r="G961" s="375" t="s">
        <v>242</v>
      </c>
      <c r="H961" s="375" t="s">
        <v>41</v>
      </c>
      <c r="I961" s="375" t="s">
        <v>219</v>
      </c>
      <c r="J961" s="375" t="s">
        <v>220</v>
      </c>
      <c r="K961" s="375" t="s">
        <v>821</v>
      </c>
      <c r="L961" s="375" t="s">
        <v>822</v>
      </c>
      <c r="M961" s="597">
        <v>58443</v>
      </c>
    </row>
    <row r="962" spans="1:13">
      <c r="A962" s="375" t="s">
        <v>8851</v>
      </c>
      <c r="B962" s="375" t="s">
        <v>2096</v>
      </c>
      <c r="C962" s="375" t="s">
        <v>248</v>
      </c>
      <c r="D962" s="596">
        <v>4523</v>
      </c>
      <c r="E962" s="375" t="s">
        <v>39</v>
      </c>
      <c r="F962" s="375" t="s">
        <v>40</v>
      </c>
      <c r="G962" s="375" t="s">
        <v>242</v>
      </c>
      <c r="H962" s="375" t="s">
        <v>41</v>
      </c>
      <c r="I962" s="375" t="s">
        <v>44</v>
      </c>
      <c r="J962" s="375" t="s">
        <v>45</v>
      </c>
      <c r="K962" s="375" t="s">
        <v>821</v>
      </c>
      <c r="L962" s="375" t="s">
        <v>822</v>
      </c>
      <c r="M962" s="597">
        <v>58443</v>
      </c>
    </row>
    <row r="963" spans="1:13">
      <c r="A963" s="366" t="s">
        <v>8866</v>
      </c>
      <c r="B963" s="366" t="s">
        <v>2095</v>
      </c>
      <c r="C963" s="366" t="s">
        <v>248</v>
      </c>
      <c r="D963" s="596">
        <v>4523</v>
      </c>
      <c r="E963" s="375" t="s">
        <v>39</v>
      </c>
      <c r="F963" s="366" t="s">
        <v>40</v>
      </c>
      <c r="G963" s="366" t="s">
        <v>242</v>
      </c>
      <c r="H963" s="366" t="s">
        <v>41</v>
      </c>
      <c r="I963" s="366" t="s">
        <v>221</v>
      </c>
      <c r="J963" s="366" t="s">
        <v>222</v>
      </c>
      <c r="K963" s="366" t="s">
        <v>890</v>
      </c>
      <c r="L963" s="366" t="s">
        <v>822</v>
      </c>
      <c r="M963" s="387">
        <v>58674</v>
      </c>
    </row>
    <row r="964" spans="1:13">
      <c r="A964" s="366" t="s">
        <v>8858</v>
      </c>
      <c r="B964" s="366" t="s">
        <v>2095</v>
      </c>
      <c r="C964" s="366" t="s">
        <v>248</v>
      </c>
      <c r="D964" s="596">
        <v>4523</v>
      </c>
      <c r="E964" s="375" t="s">
        <v>39</v>
      </c>
      <c r="F964" s="366" t="s">
        <v>40</v>
      </c>
      <c r="G964" s="366" t="s">
        <v>242</v>
      </c>
      <c r="H964" s="366" t="s">
        <v>41</v>
      </c>
      <c r="I964" s="366" t="s">
        <v>46</v>
      </c>
      <c r="J964" s="366" t="s">
        <v>47</v>
      </c>
      <c r="K964" s="366" t="s">
        <v>890</v>
      </c>
      <c r="L964" s="366" t="s">
        <v>822</v>
      </c>
      <c r="M964" s="387">
        <v>61446</v>
      </c>
    </row>
    <row r="965" spans="1:13">
      <c r="A965" s="366" t="s">
        <v>8834</v>
      </c>
      <c r="B965" s="366" t="s">
        <v>2095</v>
      </c>
      <c r="C965" s="366" t="s">
        <v>248</v>
      </c>
      <c r="D965" s="596">
        <v>4523</v>
      </c>
      <c r="E965" s="375" t="s">
        <v>39</v>
      </c>
      <c r="F965" s="366" t="s">
        <v>40</v>
      </c>
      <c r="G965" s="366" t="s">
        <v>242</v>
      </c>
      <c r="H965" s="366" t="s">
        <v>41</v>
      </c>
      <c r="I965" s="366" t="s">
        <v>42</v>
      </c>
      <c r="J965" s="366" t="s">
        <v>43</v>
      </c>
      <c r="K965" s="366" t="s">
        <v>890</v>
      </c>
      <c r="L965" s="366" t="s">
        <v>822</v>
      </c>
      <c r="M965" s="387">
        <v>64218</v>
      </c>
    </row>
    <row r="966" spans="1:13">
      <c r="A966" s="366" t="s">
        <v>8842</v>
      </c>
      <c r="B966" s="366" t="s">
        <v>2095</v>
      </c>
      <c r="C966" s="366" t="s">
        <v>248</v>
      </c>
      <c r="D966" s="596">
        <v>4523</v>
      </c>
      <c r="E966" s="375" t="s">
        <v>39</v>
      </c>
      <c r="F966" s="366" t="s">
        <v>40</v>
      </c>
      <c r="G966" s="366" t="s">
        <v>242</v>
      </c>
      <c r="H966" s="366" t="s">
        <v>41</v>
      </c>
      <c r="I966" s="366" t="s">
        <v>219</v>
      </c>
      <c r="J966" s="366" t="s">
        <v>220</v>
      </c>
      <c r="K966" s="366" t="s">
        <v>890</v>
      </c>
      <c r="L966" s="366" t="s">
        <v>822</v>
      </c>
      <c r="M966" s="387">
        <v>64218</v>
      </c>
    </row>
    <row r="967" spans="1:13">
      <c r="A967" s="366" t="s">
        <v>8850</v>
      </c>
      <c r="B967" s="366" t="s">
        <v>2095</v>
      </c>
      <c r="C967" s="366" t="s">
        <v>248</v>
      </c>
      <c r="D967" s="596">
        <v>4523</v>
      </c>
      <c r="E967" s="375" t="s">
        <v>39</v>
      </c>
      <c r="F967" s="366" t="s">
        <v>40</v>
      </c>
      <c r="G967" s="366" t="s">
        <v>242</v>
      </c>
      <c r="H967" s="366" t="s">
        <v>41</v>
      </c>
      <c r="I967" s="366" t="s">
        <v>44</v>
      </c>
      <c r="J967" s="366" t="s">
        <v>45</v>
      </c>
      <c r="K967" s="366" t="s">
        <v>890</v>
      </c>
      <c r="L967" s="366" t="s">
        <v>822</v>
      </c>
      <c r="M967" s="387">
        <v>64218</v>
      </c>
    </row>
    <row r="968" spans="1:13">
      <c r="A968" s="375" t="s">
        <v>8929</v>
      </c>
      <c r="B968" s="375" t="s">
        <v>2094</v>
      </c>
      <c r="C968" s="375" t="s">
        <v>248</v>
      </c>
      <c r="D968" s="596">
        <v>4523</v>
      </c>
      <c r="E968" s="375" t="s">
        <v>39</v>
      </c>
      <c r="F968" s="375" t="s">
        <v>40</v>
      </c>
      <c r="G968" s="375" t="s">
        <v>242</v>
      </c>
      <c r="H968" s="375" t="s">
        <v>41</v>
      </c>
      <c r="I968" s="375" t="s">
        <v>425</v>
      </c>
      <c r="J968" s="375" t="s">
        <v>445</v>
      </c>
      <c r="K968" s="375" t="s">
        <v>821</v>
      </c>
      <c r="L968" s="375" t="s">
        <v>32</v>
      </c>
      <c r="M968" s="597">
        <v>293370</v>
      </c>
    </row>
    <row r="969" spans="1:13">
      <c r="A969" s="375" t="s">
        <v>8921</v>
      </c>
      <c r="B969" s="375" t="s">
        <v>2094</v>
      </c>
      <c r="C969" s="375" t="s">
        <v>248</v>
      </c>
      <c r="D969" s="596">
        <v>4523</v>
      </c>
      <c r="E969" s="375" t="s">
        <v>39</v>
      </c>
      <c r="F969" s="375" t="s">
        <v>40</v>
      </c>
      <c r="G969" s="375" t="s">
        <v>242</v>
      </c>
      <c r="H969" s="375" t="s">
        <v>41</v>
      </c>
      <c r="I969" s="375" t="s">
        <v>424</v>
      </c>
      <c r="J969" s="375" t="s">
        <v>444</v>
      </c>
      <c r="K969" s="375" t="s">
        <v>821</v>
      </c>
      <c r="L969" s="375" t="s">
        <v>32</v>
      </c>
      <c r="M969" s="597">
        <v>321090</v>
      </c>
    </row>
    <row r="970" spans="1:13">
      <c r="A970" s="366" t="s">
        <v>8928</v>
      </c>
      <c r="B970" s="366" t="s">
        <v>2093</v>
      </c>
      <c r="C970" s="366" t="s">
        <v>248</v>
      </c>
      <c r="D970" s="596">
        <v>4523</v>
      </c>
      <c r="E970" s="375" t="s">
        <v>39</v>
      </c>
      <c r="F970" s="366" t="s">
        <v>40</v>
      </c>
      <c r="G970" s="366" t="s">
        <v>242</v>
      </c>
      <c r="H970" s="366" t="s">
        <v>41</v>
      </c>
      <c r="I970" s="366" t="s">
        <v>425</v>
      </c>
      <c r="J970" s="366" t="s">
        <v>445</v>
      </c>
      <c r="K970" s="366" t="s">
        <v>890</v>
      </c>
      <c r="L970" s="366" t="s">
        <v>32</v>
      </c>
      <c r="M970" s="387">
        <v>323400</v>
      </c>
    </row>
    <row r="971" spans="1:13">
      <c r="A971" s="375" t="s">
        <v>8913</v>
      </c>
      <c r="B971" s="375" t="s">
        <v>2094</v>
      </c>
      <c r="C971" s="375" t="s">
        <v>248</v>
      </c>
      <c r="D971" s="596">
        <v>4523</v>
      </c>
      <c r="E971" s="375" t="s">
        <v>39</v>
      </c>
      <c r="F971" s="375" t="s">
        <v>40</v>
      </c>
      <c r="G971" s="375" t="s">
        <v>242</v>
      </c>
      <c r="H971" s="375" t="s">
        <v>41</v>
      </c>
      <c r="I971" s="375" t="s">
        <v>423</v>
      </c>
      <c r="J971" s="375" t="s">
        <v>443</v>
      </c>
      <c r="K971" s="375" t="s">
        <v>821</v>
      </c>
      <c r="L971" s="375" t="s">
        <v>32</v>
      </c>
      <c r="M971" s="597">
        <v>334950</v>
      </c>
    </row>
    <row r="972" spans="1:13">
      <c r="A972" s="366" t="s">
        <v>8920</v>
      </c>
      <c r="B972" s="366" t="s">
        <v>2093</v>
      </c>
      <c r="C972" s="366" t="s">
        <v>248</v>
      </c>
      <c r="D972" s="596">
        <v>4523</v>
      </c>
      <c r="E972" s="375" t="s">
        <v>39</v>
      </c>
      <c r="F972" s="366" t="s">
        <v>40</v>
      </c>
      <c r="G972" s="366" t="s">
        <v>242</v>
      </c>
      <c r="H972" s="366" t="s">
        <v>41</v>
      </c>
      <c r="I972" s="366" t="s">
        <v>424</v>
      </c>
      <c r="J972" s="366" t="s">
        <v>444</v>
      </c>
      <c r="K972" s="366" t="s">
        <v>890</v>
      </c>
      <c r="L972" s="366" t="s">
        <v>32</v>
      </c>
      <c r="M972" s="387">
        <v>353430</v>
      </c>
    </row>
    <row r="973" spans="1:13">
      <c r="A973" s="366" t="s">
        <v>8912</v>
      </c>
      <c r="B973" s="366" t="s">
        <v>2093</v>
      </c>
      <c r="C973" s="366" t="s">
        <v>248</v>
      </c>
      <c r="D973" s="596">
        <v>4523</v>
      </c>
      <c r="E973" s="375" t="s">
        <v>39</v>
      </c>
      <c r="F973" s="366" t="s">
        <v>40</v>
      </c>
      <c r="G973" s="366" t="s">
        <v>242</v>
      </c>
      <c r="H973" s="366" t="s">
        <v>41</v>
      </c>
      <c r="I973" s="366" t="s">
        <v>423</v>
      </c>
      <c r="J973" s="366" t="s">
        <v>443</v>
      </c>
      <c r="K973" s="366" t="s">
        <v>890</v>
      </c>
      <c r="L973" s="366" t="s">
        <v>32</v>
      </c>
      <c r="M973" s="387">
        <v>369600</v>
      </c>
    </row>
    <row r="974" spans="1:13">
      <c r="A974" s="375" t="s">
        <v>8905</v>
      </c>
      <c r="B974" s="375" t="s">
        <v>2094</v>
      </c>
      <c r="C974" s="375" t="s">
        <v>248</v>
      </c>
      <c r="D974" s="596">
        <v>4523</v>
      </c>
      <c r="E974" s="375" t="s">
        <v>39</v>
      </c>
      <c r="F974" s="375" t="s">
        <v>40</v>
      </c>
      <c r="G974" s="375" t="s">
        <v>242</v>
      </c>
      <c r="H974" s="375" t="s">
        <v>41</v>
      </c>
      <c r="I974" s="375" t="s">
        <v>422</v>
      </c>
      <c r="J974" s="375" t="s">
        <v>442</v>
      </c>
      <c r="K974" s="375" t="s">
        <v>821</v>
      </c>
      <c r="L974" s="375" t="s">
        <v>32</v>
      </c>
      <c r="M974" s="597">
        <v>376530</v>
      </c>
    </row>
    <row r="975" spans="1:13">
      <c r="A975" s="371" t="s">
        <v>8927</v>
      </c>
      <c r="B975" s="371" t="s">
        <v>2092</v>
      </c>
      <c r="C975" s="371" t="s">
        <v>1162</v>
      </c>
      <c r="D975" s="382">
        <v>4523</v>
      </c>
      <c r="E975" s="371" t="s">
        <v>39</v>
      </c>
      <c r="F975" s="371" t="s">
        <v>40</v>
      </c>
      <c r="G975" s="371" t="s">
        <v>242</v>
      </c>
      <c r="H975" s="371" t="s">
        <v>41</v>
      </c>
      <c r="I975" s="371" t="s">
        <v>425</v>
      </c>
      <c r="J975" s="371" t="s">
        <v>445</v>
      </c>
      <c r="K975" s="371" t="s">
        <v>821</v>
      </c>
      <c r="L975" s="371" t="s">
        <v>34</v>
      </c>
      <c r="M975" s="392">
        <v>399630</v>
      </c>
    </row>
    <row r="976" spans="1:13">
      <c r="A976" s="375" t="s">
        <v>8897</v>
      </c>
      <c r="B976" s="375" t="s">
        <v>2094</v>
      </c>
      <c r="C976" s="375" t="s">
        <v>248</v>
      </c>
      <c r="D976" s="596">
        <v>4523</v>
      </c>
      <c r="E976" s="375" t="s">
        <v>39</v>
      </c>
      <c r="F976" s="375" t="s">
        <v>40</v>
      </c>
      <c r="G976" s="375" t="s">
        <v>242</v>
      </c>
      <c r="H976" s="375" t="s">
        <v>41</v>
      </c>
      <c r="I976" s="375" t="s">
        <v>421</v>
      </c>
      <c r="J976" s="375" t="s">
        <v>441</v>
      </c>
      <c r="K976" s="375" t="s">
        <v>821</v>
      </c>
      <c r="L976" s="375" t="s">
        <v>32</v>
      </c>
      <c r="M976" s="597">
        <v>404250</v>
      </c>
    </row>
    <row r="977" spans="1:13">
      <c r="A977" s="366" t="s">
        <v>8904</v>
      </c>
      <c r="B977" s="366" t="s">
        <v>2093</v>
      </c>
      <c r="C977" s="366" t="s">
        <v>248</v>
      </c>
      <c r="D977" s="596">
        <v>4523</v>
      </c>
      <c r="E977" s="375" t="s">
        <v>39</v>
      </c>
      <c r="F977" s="366" t="s">
        <v>40</v>
      </c>
      <c r="G977" s="366" t="s">
        <v>242</v>
      </c>
      <c r="H977" s="366" t="s">
        <v>41</v>
      </c>
      <c r="I977" s="366" t="s">
        <v>422</v>
      </c>
      <c r="J977" s="366" t="s">
        <v>442</v>
      </c>
      <c r="K977" s="366" t="s">
        <v>890</v>
      </c>
      <c r="L977" s="366" t="s">
        <v>32</v>
      </c>
      <c r="M977" s="387">
        <v>415800</v>
      </c>
    </row>
    <row r="978" spans="1:13">
      <c r="A978" s="371" t="s">
        <v>8919</v>
      </c>
      <c r="B978" s="371" t="s">
        <v>2092</v>
      </c>
      <c r="C978" s="371" t="s">
        <v>1162</v>
      </c>
      <c r="D978" s="382">
        <v>4523</v>
      </c>
      <c r="E978" s="371" t="s">
        <v>39</v>
      </c>
      <c r="F978" s="371" t="s">
        <v>40</v>
      </c>
      <c r="G978" s="371" t="s">
        <v>242</v>
      </c>
      <c r="H978" s="371" t="s">
        <v>41</v>
      </c>
      <c r="I978" s="371" t="s">
        <v>424</v>
      </c>
      <c r="J978" s="371" t="s">
        <v>444</v>
      </c>
      <c r="K978" s="371" t="s">
        <v>821</v>
      </c>
      <c r="L978" s="371" t="s">
        <v>34</v>
      </c>
      <c r="M978" s="392">
        <v>438900</v>
      </c>
    </row>
    <row r="979" spans="1:13">
      <c r="A979" s="371" t="s">
        <v>8926</v>
      </c>
      <c r="B979" s="371" t="s">
        <v>2091</v>
      </c>
      <c r="C979" s="371" t="s">
        <v>1162</v>
      </c>
      <c r="D979" s="382">
        <v>4523</v>
      </c>
      <c r="E979" s="371" t="s">
        <v>39</v>
      </c>
      <c r="F979" s="371" t="s">
        <v>40</v>
      </c>
      <c r="G979" s="371" t="s">
        <v>242</v>
      </c>
      <c r="H979" s="371" t="s">
        <v>41</v>
      </c>
      <c r="I979" s="371" t="s">
        <v>425</v>
      </c>
      <c r="J979" s="371" t="s">
        <v>445</v>
      </c>
      <c r="K979" s="371" t="s">
        <v>890</v>
      </c>
      <c r="L979" s="371" t="s">
        <v>34</v>
      </c>
      <c r="M979" s="392">
        <v>441210</v>
      </c>
    </row>
    <row r="980" spans="1:13">
      <c r="A980" s="366" t="s">
        <v>8896</v>
      </c>
      <c r="B980" s="366" t="s">
        <v>2093</v>
      </c>
      <c r="C980" s="366" t="s">
        <v>248</v>
      </c>
      <c r="D980" s="596">
        <v>4523</v>
      </c>
      <c r="E980" s="375" t="s">
        <v>39</v>
      </c>
      <c r="F980" s="366" t="s">
        <v>40</v>
      </c>
      <c r="G980" s="366" t="s">
        <v>242</v>
      </c>
      <c r="H980" s="366" t="s">
        <v>41</v>
      </c>
      <c r="I980" s="366" t="s">
        <v>421</v>
      </c>
      <c r="J980" s="366" t="s">
        <v>441</v>
      </c>
      <c r="K980" s="366" t="s">
        <v>890</v>
      </c>
      <c r="L980" s="366" t="s">
        <v>32</v>
      </c>
      <c r="M980" s="387">
        <v>445830</v>
      </c>
    </row>
    <row r="981" spans="1:13">
      <c r="A981" s="371" t="s">
        <v>8911</v>
      </c>
      <c r="B981" s="371" t="s">
        <v>2092</v>
      </c>
      <c r="C981" s="371" t="s">
        <v>1162</v>
      </c>
      <c r="D981" s="382">
        <v>4523</v>
      </c>
      <c r="E981" s="371" t="s">
        <v>39</v>
      </c>
      <c r="F981" s="371" t="s">
        <v>40</v>
      </c>
      <c r="G981" s="371" t="s">
        <v>242</v>
      </c>
      <c r="H981" s="371" t="s">
        <v>41</v>
      </c>
      <c r="I981" s="371" t="s">
        <v>423</v>
      </c>
      <c r="J981" s="371" t="s">
        <v>443</v>
      </c>
      <c r="K981" s="371" t="s">
        <v>821</v>
      </c>
      <c r="L981" s="371" t="s">
        <v>34</v>
      </c>
      <c r="M981" s="392">
        <v>457380</v>
      </c>
    </row>
    <row r="982" spans="1:13">
      <c r="A982" s="375" t="s">
        <v>8889</v>
      </c>
      <c r="B982" s="375" t="s">
        <v>2094</v>
      </c>
      <c r="C982" s="375" t="s">
        <v>248</v>
      </c>
      <c r="D982" s="596">
        <v>4523</v>
      </c>
      <c r="E982" s="375" t="s">
        <v>39</v>
      </c>
      <c r="F982" s="375" t="s">
        <v>40</v>
      </c>
      <c r="G982" s="375" t="s">
        <v>242</v>
      </c>
      <c r="H982" s="375" t="s">
        <v>41</v>
      </c>
      <c r="I982" s="375" t="s">
        <v>223</v>
      </c>
      <c r="J982" s="375" t="s">
        <v>56</v>
      </c>
      <c r="K982" s="375" t="s">
        <v>821</v>
      </c>
      <c r="L982" s="375" t="s">
        <v>32</v>
      </c>
      <c r="M982" s="597">
        <v>475860</v>
      </c>
    </row>
    <row r="983" spans="1:13">
      <c r="A983" s="479" t="s">
        <v>8918</v>
      </c>
      <c r="B983" s="479" t="s">
        <v>2091</v>
      </c>
      <c r="C983" s="479" t="s">
        <v>1162</v>
      </c>
      <c r="D983" s="481">
        <v>4523</v>
      </c>
      <c r="E983" s="479" t="s">
        <v>39</v>
      </c>
      <c r="F983" s="479" t="s">
        <v>40</v>
      </c>
      <c r="G983" s="479" t="s">
        <v>242</v>
      </c>
      <c r="H983" s="479" t="s">
        <v>41</v>
      </c>
      <c r="I983" s="371" t="s">
        <v>424</v>
      </c>
      <c r="J983" s="479" t="s">
        <v>444</v>
      </c>
      <c r="K983" s="479" t="s">
        <v>890</v>
      </c>
      <c r="L983" s="479" t="s">
        <v>34</v>
      </c>
      <c r="M983" s="483">
        <v>482790</v>
      </c>
    </row>
    <row r="984" spans="1:13">
      <c r="A984" s="479" t="s">
        <v>8933</v>
      </c>
      <c r="B984" s="479" t="s">
        <v>2098</v>
      </c>
      <c r="C984" s="479" t="s">
        <v>1162</v>
      </c>
      <c r="D984" s="481">
        <v>4523</v>
      </c>
      <c r="E984" s="479" t="s">
        <v>39</v>
      </c>
      <c r="F984" s="479" t="s">
        <v>40</v>
      </c>
      <c r="G984" s="479" t="s">
        <v>242</v>
      </c>
      <c r="H984" s="479" t="s">
        <v>41</v>
      </c>
      <c r="I984" s="371" t="s">
        <v>425</v>
      </c>
      <c r="J984" s="479" t="s">
        <v>445</v>
      </c>
      <c r="K984" s="479" t="s">
        <v>821</v>
      </c>
      <c r="L984" s="479" t="s">
        <v>218</v>
      </c>
      <c r="M984" s="483">
        <v>494340</v>
      </c>
    </row>
    <row r="985" spans="1:13">
      <c r="A985" s="479" t="s">
        <v>8910</v>
      </c>
      <c r="B985" s="479" t="s">
        <v>2091</v>
      </c>
      <c r="C985" s="479" t="s">
        <v>1162</v>
      </c>
      <c r="D985" s="481">
        <v>4523</v>
      </c>
      <c r="E985" s="479" t="s">
        <v>39</v>
      </c>
      <c r="F985" s="479" t="s">
        <v>40</v>
      </c>
      <c r="G985" s="479" t="s">
        <v>242</v>
      </c>
      <c r="H985" s="479" t="s">
        <v>41</v>
      </c>
      <c r="I985" s="371" t="s">
        <v>423</v>
      </c>
      <c r="J985" s="479" t="s">
        <v>443</v>
      </c>
      <c r="K985" s="479" t="s">
        <v>890</v>
      </c>
      <c r="L985" s="479" t="s">
        <v>34</v>
      </c>
      <c r="M985" s="483">
        <v>503580</v>
      </c>
    </row>
    <row r="986" spans="1:13">
      <c r="A986" s="479" t="s">
        <v>8903</v>
      </c>
      <c r="B986" s="479" t="s">
        <v>2092</v>
      </c>
      <c r="C986" s="479" t="s">
        <v>1162</v>
      </c>
      <c r="D986" s="481">
        <v>4523</v>
      </c>
      <c r="E986" s="479" t="s">
        <v>39</v>
      </c>
      <c r="F986" s="479" t="s">
        <v>40</v>
      </c>
      <c r="G986" s="479" t="s">
        <v>242</v>
      </c>
      <c r="H986" s="479" t="s">
        <v>41</v>
      </c>
      <c r="I986" s="371" t="s">
        <v>422</v>
      </c>
      <c r="J986" s="479" t="s">
        <v>442</v>
      </c>
      <c r="K986" s="479" t="s">
        <v>821</v>
      </c>
      <c r="L986" s="479" t="s">
        <v>34</v>
      </c>
      <c r="M986" s="483">
        <v>515130</v>
      </c>
    </row>
    <row r="987" spans="1:13">
      <c r="A987" s="377" t="s">
        <v>8888</v>
      </c>
      <c r="B987" s="377" t="s">
        <v>2093</v>
      </c>
      <c r="C987" s="377" t="s">
        <v>248</v>
      </c>
      <c r="D987" s="629">
        <v>4523</v>
      </c>
      <c r="E987" s="620" t="s">
        <v>39</v>
      </c>
      <c r="F987" s="377" t="s">
        <v>40</v>
      </c>
      <c r="G987" s="377" t="s">
        <v>242</v>
      </c>
      <c r="H987" s="377" t="s">
        <v>41</v>
      </c>
      <c r="I987" s="366" t="s">
        <v>223</v>
      </c>
      <c r="J987" s="377" t="s">
        <v>56</v>
      </c>
      <c r="K987" s="377" t="s">
        <v>890</v>
      </c>
      <c r="L987" s="377" t="s">
        <v>32</v>
      </c>
      <c r="M987" s="394">
        <v>522060</v>
      </c>
    </row>
    <row r="988" spans="1:13">
      <c r="A988" s="620" t="s">
        <v>8873</v>
      </c>
      <c r="B988" s="620" t="s">
        <v>2094</v>
      </c>
      <c r="C988" s="620" t="s">
        <v>248</v>
      </c>
      <c r="D988" s="629">
        <v>4523</v>
      </c>
      <c r="E988" s="620" t="s">
        <v>39</v>
      </c>
      <c r="F988" s="620" t="s">
        <v>40</v>
      </c>
      <c r="G988" s="620" t="s">
        <v>242</v>
      </c>
      <c r="H988" s="620" t="s">
        <v>41</v>
      </c>
      <c r="I988" s="375" t="s">
        <v>48</v>
      </c>
      <c r="J988" s="620" t="s">
        <v>49</v>
      </c>
      <c r="K988" s="620" t="s">
        <v>821</v>
      </c>
      <c r="L988" s="620" t="s">
        <v>32</v>
      </c>
      <c r="M988" s="638">
        <v>531300</v>
      </c>
    </row>
    <row r="989" spans="1:13">
      <c r="A989" s="620" t="s">
        <v>8881</v>
      </c>
      <c r="B989" s="620" t="s">
        <v>2094</v>
      </c>
      <c r="C989" s="620" t="s">
        <v>248</v>
      </c>
      <c r="D989" s="629">
        <v>4523</v>
      </c>
      <c r="E989" s="620" t="s">
        <v>39</v>
      </c>
      <c r="F989" s="620" t="s">
        <v>40</v>
      </c>
      <c r="G989" s="620" t="s">
        <v>242</v>
      </c>
      <c r="H989" s="620" t="s">
        <v>41</v>
      </c>
      <c r="I989" s="375" t="s">
        <v>50</v>
      </c>
      <c r="J989" s="620" t="s">
        <v>51</v>
      </c>
      <c r="K989" s="620" t="s">
        <v>821</v>
      </c>
      <c r="L989" s="620" t="s">
        <v>32</v>
      </c>
      <c r="M989" s="638">
        <v>531300</v>
      </c>
    </row>
    <row r="990" spans="1:13">
      <c r="A990" s="479" t="s">
        <v>8925</v>
      </c>
      <c r="B990" s="479" t="s">
        <v>2098</v>
      </c>
      <c r="C990" s="479" t="s">
        <v>1162</v>
      </c>
      <c r="D990" s="481">
        <v>4523</v>
      </c>
      <c r="E990" s="479" t="s">
        <v>39</v>
      </c>
      <c r="F990" s="479" t="s">
        <v>40</v>
      </c>
      <c r="G990" s="479" t="s">
        <v>242</v>
      </c>
      <c r="H990" s="479" t="s">
        <v>41</v>
      </c>
      <c r="I990" s="371" t="s">
        <v>424</v>
      </c>
      <c r="J990" s="479" t="s">
        <v>444</v>
      </c>
      <c r="K990" s="479" t="s">
        <v>821</v>
      </c>
      <c r="L990" s="479" t="s">
        <v>218</v>
      </c>
      <c r="M990" s="483">
        <v>540540</v>
      </c>
    </row>
    <row r="991" spans="1:13">
      <c r="A991" s="479" t="s">
        <v>8932</v>
      </c>
      <c r="B991" s="479" t="s">
        <v>2097</v>
      </c>
      <c r="C991" s="479" t="s">
        <v>1162</v>
      </c>
      <c r="D991" s="481">
        <v>4523</v>
      </c>
      <c r="E991" s="479" t="s">
        <v>39</v>
      </c>
      <c r="F991" s="479" t="s">
        <v>40</v>
      </c>
      <c r="G991" s="479" t="s">
        <v>242</v>
      </c>
      <c r="H991" s="479" t="s">
        <v>41</v>
      </c>
      <c r="I991" s="371" t="s">
        <v>425</v>
      </c>
      <c r="J991" s="479" t="s">
        <v>445</v>
      </c>
      <c r="K991" s="479" t="s">
        <v>890</v>
      </c>
      <c r="L991" s="479" t="s">
        <v>218</v>
      </c>
      <c r="M991" s="483">
        <v>542850</v>
      </c>
    </row>
    <row r="992" spans="1:13">
      <c r="A992" s="479" t="s">
        <v>8895</v>
      </c>
      <c r="B992" s="479" t="s">
        <v>2092</v>
      </c>
      <c r="C992" s="479" t="s">
        <v>1162</v>
      </c>
      <c r="D992" s="481">
        <v>4523</v>
      </c>
      <c r="E992" s="479" t="s">
        <v>39</v>
      </c>
      <c r="F992" s="479" t="s">
        <v>40</v>
      </c>
      <c r="G992" s="479" t="s">
        <v>242</v>
      </c>
      <c r="H992" s="479" t="s">
        <v>41</v>
      </c>
      <c r="I992" s="371" t="s">
        <v>421</v>
      </c>
      <c r="J992" s="479" t="s">
        <v>441</v>
      </c>
      <c r="K992" s="479" t="s">
        <v>821</v>
      </c>
      <c r="L992" s="479" t="s">
        <v>34</v>
      </c>
      <c r="M992" s="483">
        <v>552090</v>
      </c>
    </row>
    <row r="993" spans="1:13">
      <c r="A993" s="479" t="s">
        <v>8917</v>
      </c>
      <c r="B993" s="479" t="s">
        <v>2098</v>
      </c>
      <c r="C993" s="479" t="s">
        <v>1162</v>
      </c>
      <c r="D993" s="481">
        <v>4523</v>
      </c>
      <c r="E993" s="479" t="s">
        <v>39</v>
      </c>
      <c r="F993" s="479" t="s">
        <v>40</v>
      </c>
      <c r="G993" s="479" t="s">
        <v>242</v>
      </c>
      <c r="H993" s="479" t="s">
        <v>41</v>
      </c>
      <c r="I993" s="371" t="s">
        <v>423</v>
      </c>
      <c r="J993" s="479" t="s">
        <v>443</v>
      </c>
      <c r="K993" s="479" t="s">
        <v>821</v>
      </c>
      <c r="L993" s="479" t="s">
        <v>218</v>
      </c>
      <c r="M993" s="483">
        <v>563640</v>
      </c>
    </row>
    <row r="994" spans="1:13">
      <c r="A994" s="479" t="s">
        <v>8902</v>
      </c>
      <c r="B994" s="479" t="s">
        <v>2091</v>
      </c>
      <c r="C994" s="479" t="s">
        <v>1162</v>
      </c>
      <c r="D994" s="481">
        <v>4523</v>
      </c>
      <c r="E994" s="479" t="s">
        <v>39</v>
      </c>
      <c r="F994" s="479" t="s">
        <v>40</v>
      </c>
      <c r="G994" s="479" t="s">
        <v>242</v>
      </c>
      <c r="H994" s="479" t="s">
        <v>41</v>
      </c>
      <c r="I994" s="371" t="s">
        <v>422</v>
      </c>
      <c r="J994" s="479" t="s">
        <v>442</v>
      </c>
      <c r="K994" s="479" t="s">
        <v>890</v>
      </c>
      <c r="L994" s="479" t="s">
        <v>34</v>
      </c>
      <c r="M994" s="483">
        <v>565950</v>
      </c>
    </row>
    <row r="995" spans="1:13">
      <c r="A995" s="377" t="s">
        <v>8872</v>
      </c>
      <c r="B995" s="377" t="s">
        <v>2093</v>
      </c>
      <c r="C995" s="377" t="s">
        <v>248</v>
      </c>
      <c r="D995" s="629">
        <v>4523</v>
      </c>
      <c r="E995" s="620" t="s">
        <v>39</v>
      </c>
      <c r="F995" s="377" t="s">
        <v>40</v>
      </c>
      <c r="G995" s="377" t="s">
        <v>242</v>
      </c>
      <c r="H995" s="377" t="s">
        <v>41</v>
      </c>
      <c r="I995" s="366" t="s">
        <v>48</v>
      </c>
      <c r="J995" s="377" t="s">
        <v>49</v>
      </c>
      <c r="K995" s="377" t="s">
        <v>890</v>
      </c>
      <c r="L995" s="377" t="s">
        <v>32</v>
      </c>
      <c r="M995" s="394">
        <v>584430</v>
      </c>
    </row>
    <row r="996" spans="1:13">
      <c r="A996" s="377" t="s">
        <v>8880</v>
      </c>
      <c r="B996" s="377" t="s">
        <v>2093</v>
      </c>
      <c r="C996" s="377" t="s">
        <v>248</v>
      </c>
      <c r="D996" s="629">
        <v>4523</v>
      </c>
      <c r="E996" s="620" t="s">
        <v>39</v>
      </c>
      <c r="F996" s="377" t="s">
        <v>40</v>
      </c>
      <c r="G996" s="377" t="s">
        <v>242</v>
      </c>
      <c r="H996" s="377" t="s">
        <v>41</v>
      </c>
      <c r="I996" s="366" t="s">
        <v>50</v>
      </c>
      <c r="J996" s="377" t="s">
        <v>51</v>
      </c>
      <c r="K996" s="377" t="s">
        <v>890</v>
      </c>
      <c r="L996" s="377" t="s">
        <v>32</v>
      </c>
      <c r="M996" s="394">
        <v>584430</v>
      </c>
    </row>
    <row r="997" spans="1:13">
      <c r="A997" s="620" t="s">
        <v>8865</v>
      </c>
      <c r="B997" s="620" t="s">
        <v>2094</v>
      </c>
      <c r="C997" s="620" t="s">
        <v>248</v>
      </c>
      <c r="D997" s="629">
        <v>4523</v>
      </c>
      <c r="E997" s="620" t="s">
        <v>39</v>
      </c>
      <c r="F997" s="620" t="s">
        <v>40</v>
      </c>
      <c r="G997" s="620" t="s">
        <v>242</v>
      </c>
      <c r="H997" s="620" t="s">
        <v>41</v>
      </c>
      <c r="I997" s="375" t="s">
        <v>221</v>
      </c>
      <c r="J997" s="620" t="s">
        <v>222</v>
      </c>
      <c r="K997" s="620" t="s">
        <v>821</v>
      </c>
      <c r="L997" s="620" t="s">
        <v>32</v>
      </c>
      <c r="M997" s="638">
        <v>586740</v>
      </c>
    </row>
    <row r="998" spans="1:13">
      <c r="A998" s="479" t="s">
        <v>8924</v>
      </c>
      <c r="B998" s="479" t="s">
        <v>2097</v>
      </c>
      <c r="C998" s="479" t="s">
        <v>1162</v>
      </c>
      <c r="D998" s="481">
        <v>4523</v>
      </c>
      <c r="E998" s="479" t="s">
        <v>39</v>
      </c>
      <c r="F998" s="479" t="s">
        <v>40</v>
      </c>
      <c r="G998" s="479" t="s">
        <v>242</v>
      </c>
      <c r="H998" s="479" t="s">
        <v>41</v>
      </c>
      <c r="I998" s="371" t="s">
        <v>424</v>
      </c>
      <c r="J998" s="479" t="s">
        <v>444</v>
      </c>
      <c r="K998" s="479" t="s">
        <v>890</v>
      </c>
      <c r="L998" s="479" t="s">
        <v>218</v>
      </c>
      <c r="M998" s="483">
        <v>593670</v>
      </c>
    </row>
    <row r="999" spans="1:13">
      <c r="A999" s="479" t="s">
        <v>8894</v>
      </c>
      <c r="B999" s="479" t="s">
        <v>2091</v>
      </c>
      <c r="C999" s="479" t="s">
        <v>1162</v>
      </c>
      <c r="D999" s="481">
        <v>4523</v>
      </c>
      <c r="E999" s="479" t="s">
        <v>39</v>
      </c>
      <c r="F999" s="479" t="s">
        <v>40</v>
      </c>
      <c r="G999" s="479" t="s">
        <v>242</v>
      </c>
      <c r="H999" s="479" t="s">
        <v>41</v>
      </c>
      <c r="I999" s="371" t="s">
        <v>421</v>
      </c>
      <c r="J999" s="479" t="s">
        <v>441</v>
      </c>
      <c r="K999" s="479" t="s">
        <v>890</v>
      </c>
      <c r="L999" s="479" t="s">
        <v>34</v>
      </c>
      <c r="M999" s="483">
        <v>607530</v>
      </c>
    </row>
    <row r="1000" spans="1:13">
      <c r="A1000" s="620" t="s">
        <v>8857</v>
      </c>
      <c r="B1000" s="620" t="s">
        <v>2094</v>
      </c>
      <c r="C1000" s="620" t="s">
        <v>248</v>
      </c>
      <c r="D1000" s="629">
        <v>4523</v>
      </c>
      <c r="E1000" s="620" t="s">
        <v>39</v>
      </c>
      <c r="F1000" s="620" t="s">
        <v>40</v>
      </c>
      <c r="G1000" s="620" t="s">
        <v>242</v>
      </c>
      <c r="H1000" s="620" t="s">
        <v>41</v>
      </c>
      <c r="I1000" s="375" t="s">
        <v>46</v>
      </c>
      <c r="J1000" s="620" t="s">
        <v>47</v>
      </c>
      <c r="K1000" s="620" t="s">
        <v>821</v>
      </c>
      <c r="L1000" s="620" t="s">
        <v>32</v>
      </c>
      <c r="M1000" s="638">
        <v>614460</v>
      </c>
    </row>
    <row r="1001" spans="1:13">
      <c r="A1001" s="479" t="s">
        <v>8916</v>
      </c>
      <c r="B1001" s="479" t="s">
        <v>2097</v>
      </c>
      <c r="C1001" s="479" t="s">
        <v>1162</v>
      </c>
      <c r="D1001" s="481">
        <v>4523</v>
      </c>
      <c r="E1001" s="479" t="s">
        <v>39</v>
      </c>
      <c r="F1001" s="479" t="s">
        <v>40</v>
      </c>
      <c r="G1001" s="479" t="s">
        <v>242</v>
      </c>
      <c r="H1001" s="479" t="s">
        <v>41</v>
      </c>
      <c r="I1001" s="371" t="s">
        <v>423</v>
      </c>
      <c r="J1001" s="479" t="s">
        <v>443</v>
      </c>
      <c r="K1001" s="479" t="s">
        <v>890</v>
      </c>
      <c r="L1001" s="479" t="s">
        <v>218</v>
      </c>
      <c r="M1001" s="483">
        <v>621390</v>
      </c>
    </row>
    <row r="1002" spans="1:13">
      <c r="A1002" s="479" t="s">
        <v>8909</v>
      </c>
      <c r="B1002" s="479" t="s">
        <v>2098</v>
      </c>
      <c r="C1002" s="479" t="s">
        <v>1162</v>
      </c>
      <c r="D1002" s="481">
        <v>4523</v>
      </c>
      <c r="E1002" s="479" t="s">
        <v>39</v>
      </c>
      <c r="F1002" s="479" t="s">
        <v>40</v>
      </c>
      <c r="G1002" s="479" t="s">
        <v>242</v>
      </c>
      <c r="H1002" s="479" t="s">
        <v>41</v>
      </c>
      <c r="I1002" s="371" t="s">
        <v>422</v>
      </c>
      <c r="J1002" s="479" t="s">
        <v>442</v>
      </c>
      <c r="K1002" s="479" t="s">
        <v>821</v>
      </c>
      <c r="L1002" s="479" t="s">
        <v>218</v>
      </c>
      <c r="M1002" s="483">
        <v>635250</v>
      </c>
    </row>
    <row r="1003" spans="1:13">
      <c r="A1003" s="620" t="s">
        <v>8833</v>
      </c>
      <c r="B1003" s="620" t="s">
        <v>2094</v>
      </c>
      <c r="C1003" s="620" t="s">
        <v>248</v>
      </c>
      <c r="D1003" s="629">
        <v>4523</v>
      </c>
      <c r="E1003" s="620" t="s">
        <v>39</v>
      </c>
      <c r="F1003" s="620" t="s">
        <v>40</v>
      </c>
      <c r="G1003" s="620" t="s">
        <v>242</v>
      </c>
      <c r="H1003" s="620" t="s">
        <v>41</v>
      </c>
      <c r="I1003" s="375" t="s">
        <v>42</v>
      </c>
      <c r="J1003" s="620" t="s">
        <v>43</v>
      </c>
      <c r="K1003" s="620" t="s">
        <v>821</v>
      </c>
      <c r="L1003" s="620" t="s">
        <v>32</v>
      </c>
      <c r="M1003" s="638">
        <v>642180</v>
      </c>
    </row>
    <row r="1004" spans="1:13">
      <c r="A1004" s="620" t="s">
        <v>8841</v>
      </c>
      <c r="B1004" s="620" t="s">
        <v>2094</v>
      </c>
      <c r="C1004" s="620" t="s">
        <v>248</v>
      </c>
      <c r="D1004" s="629">
        <v>4523</v>
      </c>
      <c r="E1004" s="620" t="s">
        <v>39</v>
      </c>
      <c r="F1004" s="620" t="s">
        <v>40</v>
      </c>
      <c r="G1004" s="620" t="s">
        <v>242</v>
      </c>
      <c r="H1004" s="620" t="s">
        <v>41</v>
      </c>
      <c r="I1004" s="375" t="s">
        <v>219</v>
      </c>
      <c r="J1004" s="620" t="s">
        <v>220</v>
      </c>
      <c r="K1004" s="620" t="s">
        <v>821</v>
      </c>
      <c r="L1004" s="620" t="s">
        <v>32</v>
      </c>
      <c r="M1004" s="638">
        <v>642180</v>
      </c>
    </row>
    <row r="1005" spans="1:13">
      <c r="A1005" s="620" t="s">
        <v>8849</v>
      </c>
      <c r="B1005" s="620" t="s">
        <v>2094</v>
      </c>
      <c r="C1005" s="620" t="s">
        <v>248</v>
      </c>
      <c r="D1005" s="629">
        <v>4523</v>
      </c>
      <c r="E1005" s="620" t="s">
        <v>39</v>
      </c>
      <c r="F1005" s="620" t="s">
        <v>40</v>
      </c>
      <c r="G1005" s="620" t="s">
        <v>242</v>
      </c>
      <c r="H1005" s="620" t="s">
        <v>41</v>
      </c>
      <c r="I1005" s="375" t="s">
        <v>44</v>
      </c>
      <c r="J1005" s="620" t="s">
        <v>45</v>
      </c>
      <c r="K1005" s="620" t="s">
        <v>821</v>
      </c>
      <c r="L1005" s="620" t="s">
        <v>32</v>
      </c>
      <c r="M1005" s="638">
        <v>642180</v>
      </c>
    </row>
    <row r="1006" spans="1:13">
      <c r="A1006" s="377" t="s">
        <v>8864</v>
      </c>
      <c r="B1006" s="377" t="s">
        <v>2093</v>
      </c>
      <c r="C1006" s="377" t="s">
        <v>248</v>
      </c>
      <c r="D1006" s="629">
        <v>4523</v>
      </c>
      <c r="E1006" s="620" t="s">
        <v>39</v>
      </c>
      <c r="F1006" s="377" t="s">
        <v>40</v>
      </c>
      <c r="G1006" s="377" t="s">
        <v>242</v>
      </c>
      <c r="H1006" s="377" t="s">
        <v>41</v>
      </c>
      <c r="I1006" s="366" t="s">
        <v>221</v>
      </c>
      <c r="J1006" s="377" t="s">
        <v>222</v>
      </c>
      <c r="K1006" s="377" t="s">
        <v>890</v>
      </c>
      <c r="L1006" s="377" t="s">
        <v>32</v>
      </c>
      <c r="M1006" s="394">
        <v>646800</v>
      </c>
    </row>
    <row r="1007" spans="1:13">
      <c r="A1007" s="479" t="s">
        <v>8887</v>
      </c>
      <c r="B1007" s="479" t="s">
        <v>2092</v>
      </c>
      <c r="C1007" s="479" t="s">
        <v>1162</v>
      </c>
      <c r="D1007" s="481">
        <v>4523</v>
      </c>
      <c r="E1007" s="479" t="s">
        <v>39</v>
      </c>
      <c r="F1007" s="479" t="s">
        <v>40</v>
      </c>
      <c r="G1007" s="479" t="s">
        <v>242</v>
      </c>
      <c r="H1007" s="479" t="s">
        <v>41</v>
      </c>
      <c r="I1007" s="371" t="s">
        <v>223</v>
      </c>
      <c r="J1007" s="479" t="s">
        <v>56</v>
      </c>
      <c r="K1007" s="479" t="s">
        <v>821</v>
      </c>
      <c r="L1007" s="479" t="s">
        <v>34</v>
      </c>
      <c r="M1007" s="483">
        <v>649110</v>
      </c>
    </row>
    <row r="1008" spans="1:13">
      <c r="A1008" s="377" t="s">
        <v>8856</v>
      </c>
      <c r="B1008" s="377" t="s">
        <v>2093</v>
      </c>
      <c r="C1008" s="377" t="s">
        <v>248</v>
      </c>
      <c r="D1008" s="629">
        <v>4523</v>
      </c>
      <c r="E1008" s="620" t="s">
        <v>39</v>
      </c>
      <c r="F1008" s="377" t="s">
        <v>40</v>
      </c>
      <c r="G1008" s="377" t="s">
        <v>242</v>
      </c>
      <c r="H1008" s="377" t="s">
        <v>41</v>
      </c>
      <c r="I1008" s="366" t="s">
        <v>46</v>
      </c>
      <c r="J1008" s="377" t="s">
        <v>47</v>
      </c>
      <c r="K1008" s="377" t="s">
        <v>890</v>
      </c>
      <c r="L1008" s="377" t="s">
        <v>32</v>
      </c>
      <c r="M1008" s="394">
        <v>676830</v>
      </c>
    </row>
    <row r="1009" spans="1:13">
      <c r="A1009" s="396" t="s">
        <v>8901</v>
      </c>
      <c r="B1009" s="396" t="s">
        <v>2098</v>
      </c>
      <c r="C1009" s="396" t="s">
        <v>1162</v>
      </c>
      <c r="D1009" s="482">
        <v>4523</v>
      </c>
      <c r="E1009" s="396" t="s">
        <v>39</v>
      </c>
      <c r="F1009" s="396" t="s">
        <v>40</v>
      </c>
      <c r="G1009" s="396" t="s">
        <v>242</v>
      </c>
      <c r="H1009" s="396" t="s">
        <v>41</v>
      </c>
      <c r="I1009" s="396" t="s">
        <v>421</v>
      </c>
      <c r="J1009" s="396" t="s">
        <v>441</v>
      </c>
      <c r="K1009" s="396" t="s">
        <v>821</v>
      </c>
      <c r="L1009" s="396" t="s">
        <v>218</v>
      </c>
      <c r="M1009" s="484">
        <v>681450</v>
      </c>
    </row>
    <row r="1010" spans="1:13">
      <c r="A1010" s="396" t="s">
        <v>8908</v>
      </c>
      <c r="B1010" s="396" t="s">
        <v>2097</v>
      </c>
      <c r="C1010" s="396" t="s">
        <v>1162</v>
      </c>
      <c r="D1010" s="482">
        <v>4523</v>
      </c>
      <c r="E1010" s="396" t="s">
        <v>39</v>
      </c>
      <c r="F1010" s="396" t="s">
        <v>40</v>
      </c>
      <c r="G1010" s="396" t="s">
        <v>242</v>
      </c>
      <c r="H1010" s="396" t="s">
        <v>41</v>
      </c>
      <c r="I1010" s="396" t="s">
        <v>422</v>
      </c>
      <c r="J1010" s="396" t="s">
        <v>442</v>
      </c>
      <c r="K1010" s="396" t="s">
        <v>890</v>
      </c>
      <c r="L1010" s="396" t="s">
        <v>218</v>
      </c>
      <c r="M1010" s="484">
        <v>697620</v>
      </c>
    </row>
    <row r="1011" spans="1:13">
      <c r="A1011" s="378" t="s">
        <v>8832</v>
      </c>
      <c r="B1011" s="378" t="s">
        <v>2093</v>
      </c>
      <c r="C1011" s="378" t="s">
        <v>248</v>
      </c>
      <c r="D1011" s="628">
        <v>4523</v>
      </c>
      <c r="E1011" s="622" t="s">
        <v>39</v>
      </c>
      <c r="F1011" s="378" t="s">
        <v>40</v>
      </c>
      <c r="G1011" s="378" t="s">
        <v>242</v>
      </c>
      <c r="H1011" s="378" t="s">
        <v>41</v>
      </c>
      <c r="I1011" s="378" t="s">
        <v>42</v>
      </c>
      <c r="J1011" s="378" t="s">
        <v>43</v>
      </c>
      <c r="K1011" s="378" t="s">
        <v>890</v>
      </c>
      <c r="L1011" s="378" t="s">
        <v>32</v>
      </c>
      <c r="M1011" s="395">
        <v>706860</v>
      </c>
    </row>
    <row r="1012" spans="1:13">
      <c r="A1012" s="378" t="s">
        <v>8840</v>
      </c>
      <c r="B1012" s="378" t="s">
        <v>2093</v>
      </c>
      <c r="C1012" s="378" t="s">
        <v>248</v>
      </c>
      <c r="D1012" s="628">
        <v>4523</v>
      </c>
      <c r="E1012" s="622" t="s">
        <v>39</v>
      </c>
      <c r="F1012" s="378" t="s">
        <v>40</v>
      </c>
      <c r="G1012" s="378" t="s">
        <v>242</v>
      </c>
      <c r="H1012" s="378" t="s">
        <v>41</v>
      </c>
      <c r="I1012" s="378" t="s">
        <v>219</v>
      </c>
      <c r="J1012" s="378" t="s">
        <v>220</v>
      </c>
      <c r="K1012" s="378" t="s">
        <v>890</v>
      </c>
      <c r="L1012" s="378" t="s">
        <v>32</v>
      </c>
      <c r="M1012" s="395">
        <v>706860</v>
      </c>
    </row>
    <row r="1013" spans="1:13">
      <c r="A1013" s="369" t="s">
        <v>8848</v>
      </c>
      <c r="B1013" s="369" t="s">
        <v>2093</v>
      </c>
      <c r="C1013" s="369" t="s">
        <v>248</v>
      </c>
      <c r="D1013" s="624">
        <v>4523</v>
      </c>
      <c r="E1013" s="619" t="s">
        <v>39</v>
      </c>
      <c r="F1013" s="369" t="s">
        <v>40</v>
      </c>
      <c r="G1013" s="369" t="s">
        <v>242</v>
      </c>
      <c r="H1013" s="369" t="s">
        <v>41</v>
      </c>
      <c r="I1013" s="369" t="s">
        <v>44</v>
      </c>
      <c r="J1013" s="369" t="s">
        <v>45</v>
      </c>
      <c r="K1013" s="369" t="s">
        <v>890</v>
      </c>
      <c r="L1013" s="369" t="s">
        <v>32</v>
      </c>
      <c r="M1013" s="390">
        <v>706860</v>
      </c>
    </row>
    <row r="1014" spans="1:13">
      <c r="A1014" s="373" t="s">
        <v>8886</v>
      </c>
      <c r="B1014" s="373" t="s">
        <v>2091</v>
      </c>
      <c r="C1014" s="373" t="s">
        <v>1162</v>
      </c>
      <c r="D1014" s="384">
        <v>4523</v>
      </c>
      <c r="E1014" s="373" t="s">
        <v>39</v>
      </c>
      <c r="F1014" s="373" t="s">
        <v>40</v>
      </c>
      <c r="G1014" s="373" t="s">
        <v>242</v>
      </c>
      <c r="H1014" s="373" t="s">
        <v>41</v>
      </c>
      <c r="I1014" s="373" t="s">
        <v>223</v>
      </c>
      <c r="J1014" s="373" t="s">
        <v>56</v>
      </c>
      <c r="K1014" s="373" t="s">
        <v>890</v>
      </c>
      <c r="L1014" s="373" t="s">
        <v>34</v>
      </c>
      <c r="M1014" s="393">
        <v>713790</v>
      </c>
    </row>
    <row r="1015" spans="1:13">
      <c r="A1015" s="373" t="s">
        <v>8871</v>
      </c>
      <c r="B1015" s="373" t="s">
        <v>2092</v>
      </c>
      <c r="C1015" s="373" t="s">
        <v>1162</v>
      </c>
      <c r="D1015" s="384">
        <v>4523</v>
      </c>
      <c r="E1015" s="373" t="s">
        <v>39</v>
      </c>
      <c r="F1015" s="373" t="s">
        <v>40</v>
      </c>
      <c r="G1015" s="373" t="s">
        <v>242</v>
      </c>
      <c r="H1015" s="373" t="s">
        <v>41</v>
      </c>
      <c r="I1015" s="373" t="s">
        <v>48</v>
      </c>
      <c r="J1015" s="373" t="s">
        <v>49</v>
      </c>
      <c r="K1015" s="373" t="s">
        <v>821</v>
      </c>
      <c r="L1015" s="373" t="s">
        <v>34</v>
      </c>
      <c r="M1015" s="393">
        <v>725340</v>
      </c>
    </row>
    <row r="1016" spans="1:13">
      <c r="A1016" s="373" t="s">
        <v>8879</v>
      </c>
      <c r="B1016" s="373" t="s">
        <v>2092</v>
      </c>
      <c r="C1016" s="373" t="s">
        <v>1162</v>
      </c>
      <c r="D1016" s="384">
        <v>4523</v>
      </c>
      <c r="E1016" s="373" t="s">
        <v>39</v>
      </c>
      <c r="F1016" s="373" t="s">
        <v>40</v>
      </c>
      <c r="G1016" s="373" t="s">
        <v>242</v>
      </c>
      <c r="H1016" s="373" t="s">
        <v>41</v>
      </c>
      <c r="I1016" s="373" t="s">
        <v>50</v>
      </c>
      <c r="J1016" s="373" t="s">
        <v>51</v>
      </c>
      <c r="K1016" s="373" t="s">
        <v>821</v>
      </c>
      <c r="L1016" s="373" t="s">
        <v>34</v>
      </c>
      <c r="M1016" s="393">
        <v>725340</v>
      </c>
    </row>
    <row r="1017" spans="1:13">
      <c r="A1017" s="373" t="s">
        <v>8900</v>
      </c>
      <c r="B1017" s="373" t="s">
        <v>2097</v>
      </c>
      <c r="C1017" s="373" t="s">
        <v>1162</v>
      </c>
      <c r="D1017" s="384">
        <v>4523</v>
      </c>
      <c r="E1017" s="373" t="s">
        <v>39</v>
      </c>
      <c r="F1017" s="373" t="s">
        <v>40</v>
      </c>
      <c r="G1017" s="373" t="s">
        <v>242</v>
      </c>
      <c r="H1017" s="373" t="s">
        <v>41</v>
      </c>
      <c r="I1017" s="373" t="s">
        <v>421</v>
      </c>
      <c r="J1017" s="373" t="s">
        <v>441</v>
      </c>
      <c r="K1017" s="373" t="s">
        <v>890</v>
      </c>
      <c r="L1017" s="373" t="s">
        <v>218</v>
      </c>
      <c r="M1017" s="393">
        <v>750750</v>
      </c>
    </row>
    <row r="1018" spans="1:13">
      <c r="A1018" s="373" t="s">
        <v>8870</v>
      </c>
      <c r="B1018" s="373" t="s">
        <v>2091</v>
      </c>
      <c r="C1018" s="373" t="s">
        <v>1162</v>
      </c>
      <c r="D1018" s="384">
        <v>4523</v>
      </c>
      <c r="E1018" s="373" t="s">
        <v>39</v>
      </c>
      <c r="F1018" s="373" t="s">
        <v>40</v>
      </c>
      <c r="G1018" s="373" t="s">
        <v>242</v>
      </c>
      <c r="H1018" s="373" t="s">
        <v>41</v>
      </c>
      <c r="I1018" s="373" t="s">
        <v>48</v>
      </c>
      <c r="J1018" s="373" t="s">
        <v>49</v>
      </c>
      <c r="K1018" s="373" t="s">
        <v>890</v>
      </c>
      <c r="L1018" s="373" t="s">
        <v>34</v>
      </c>
      <c r="M1018" s="393">
        <v>796950</v>
      </c>
    </row>
    <row r="1019" spans="1:13">
      <c r="A1019" s="373" t="s">
        <v>8878</v>
      </c>
      <c r="B1019" s="373" t="s">
        <v>2091</v>
      </c>
      <c r="C1019" s="373" t="s">
        <v>1162</v>
      </c>
      <c r="D1019" s="384">
        <v>4523</v>
      </c>
      <c r="E1019" s="373" t="s">
        <v>39</v>
      </c>
      <c r="F1019" s="373" t="s">
        <v>40</v>
      </c>
      <c r="G1019" s="373" t="s">
        <v>242</v>
      </c>
      <c r="H1019" s="373" t="s">
        <v>41</v>
      </c>
      <c r="I1019" s="373" t="s">
        <v>50</v>
      </c>
      <c r="J1019" s="373" t="s">
        <v>51</v>
      </c>
      <c r="K1019" s="373" t="s">
        <v>890</v>
      </c>
      <c r="L1019" s="373" t="s">
        <v>34</v>
      </c>
      <c r="M1019" s="393">
        <v>796950</v>
      </c>
    </row>
    <row r="1020" spans="1:13">
      <c r="A1020" s="373" t="s">
        <v>8893</v>
      </c>
      <c r="B1020" s="373" t="s">
        <v>2098</v>
      </c>
      <c r="C1020" s="373" t="s">
        <v>1162</v>
      </c>
      <c r="D1020" s="384">
        <v>4523</v>
      </c>
      <c r="E1020" s="373" t="s">
        <v>39</v>
      </c>
      <c r="F1020" s="373" t="s">
        <v>40</v>
      </c>
      <c r="G1020" s="373" t="s">
        <v>242</v>
      </c>
      <c r="H1020" s="373" t="s">
        <v>41</v>
      </c>
      <c r="I1020" s="373" t="s">
        <v>223</v>
      </c>
      <c r="J1020" s="373" t="s">
        <v>56</v>
      </c>
      <c r="K1020" s="373" t="s">
        <v>821</v>
      </c>
      <c r="L1020" s="373" t="s">
        <v>218</v>
      </c>
      <c r="M1020" s="393">
        <v>799260</v>
      </c>
    </row>
    <row r="1021" spans="1:13">
      <c r="A1021" s="373" t="s">
        <v>8863</v>
      </c>
      <c r="B1021" s="373" t="s">
        <v>2092</v>
      </c>
      <c r="C1021" s="373" t="s">
        <v>1162</v>
      </c>
      <c r="D1021" s="384">
        <v>4523</v>
      </c>
      <c r="E1021" s="373" t="s">
        <v>39</v>
      </c>
      <c r="F1021" s="373" t="s">
        <v>40</v>
      </c>
      <c r="G1021" s="373" t="s">
        <v>242</v>
      </c>
      <c r="H1021" s="373" t="s">
        <v>41</v>
      </c>
      <c r="I1021" s="373" t="s">
        <v>221</v>
      </c>
      <c r="J1021" s="373" t="s">
        <v>222</v>
      </c>
      <c r="K1021" s="373" t="s">
        <v>821</v>
      </c>
      <c r="L1021" s="373" t="s">
        <v>34</v>
      </c>
      <c r="M1021" s="393">
        <v>801570</v>
      </c>
    </row>
    <row r="1022" spans="1:13">
      <c r="A1022" s="373" t="s">
        <v>8855</v>
      </c>
      <c r="B1022" s="373" t="s">
        <v>2092</v>
      </c>
      <c r="C1022" s="373" t="s">
        <v>1162</v>
      </c>
      <c r="D1022" s="384">
        <v>4523</v>
      </c>
      <c r="E1022" s="373" t="s">
        <v>39</v>
      </c>
      <c r="F1022" s="373" t="s">
        <v>40</v>
      </c>
      <c r="G1022" s="373" t="s">
        <v>242</v>
      </c>
      <c r="H1022" s="373" t="s">
        <v>41</v>
      </c>
      <c r="I1022" s="373" t="s">
        <v>46</v>
      </c>
      <c r="J1022" s="373" t="s">
        <v>47</v>
      </c>
      <c r="K1022" s="373" t="s">
        <v>821</v>
      </c>
      <c r="L1022" s="373" t="s">
        <v>34</v>
      </c>
      <c r="M1022" s="393">
        <v>838530</v>
      </c>
    </row>
    <row r="1023" spans="1:13">
      <c r="A1023" s="373" t="s">
        <v>8831</v>
      </c>
      <c r="B1023" s="373" t="s">
        <v>2092</v>
      </c>
      <c r="C1023" s="373" t="s">
        <v>1162</v>
      </c>
      <c r="D1023" s="384">
        <v>4523</v>
      </c>
      <c r="E1023" s="373" t="s">
        <v>39</v>
      </c>
      <c r="F1023" s="373" t="s">
        <v>40</v>
      </c>
      <c r="G1023" s="373" t="s">
        <v>242</v>
      </c>
      <c r="H1023" s="373" t="s">
        <v>41</v>
      </c>
      <c r="I1023" s="373" t="s">
        <v>42</v>
      </c>
      <c r="J1023" s="373" t="s">
        <v>43</v>
      </c>
      <c r="K1023" s="373" t="s">
        <v>821</v>
      </c>
      <c r="L1023" s="373" t="s">
        <v>34</v>
      </c>
      <c r="M1023" s="393">
        <v>877800</v>
      </c>
    </row>
    <row r="1024" spans="1:13">
      <c r="A1024" s="373" t="s">
        <v>8839</v>
      </c>
      <c r="B1024" s="373" t="s">
        <v>2092</v>
      </c>
      <c r="C1024" s="373" t="s">
        <v>1162</v>
      </c>
      <c r="D1024" s="384">
        <v>4523</v>
      </c>
      <c r="E1024" s="373" t="s">
        <v>39</v>
      </c>
      <c r="F1024" s="373" t="s">
        <v>40</v>
      </c>
      <c r="G1024" s="373" t="s">
        <v>242</v>
      </c>
      <c r="H1024" s="373" t="s">
        <v>41</v>
      </c>
      <c r="I1024" s="373" t="s">
        <v>219</v>
      </c>
      <c r="J1024" s="373" t="s">
        <v>220</v>
      </c>
      <c r="K1024" s="373" t="s">
        <v>821</v>
      </c>
      <c r="L1024" s="373" t="s">
        <v>34</v>
      </c>
      <c r="M1024" s="393">
        <v>877800</v>
      </c>
    </row>
    <row r="1025" spans="1:13">
      <c r="A1025" s="373" t="s">
        <v>8847</v>
      </c>
      <c r="B1025" s="373" t="s">
        <v>2092</v>
      </c>
      <c r="C1025" s="373" t="s">
        <v>1162</v>
      </c>
      <c r="D1025" s="384">
        <v>4523</v>
      </c>
      <c r="E1025" s="373" t="s">
        <v>39</v>
      </c>
      <c r="F1025" s="373" t="s">
        <v>40</v>
      </c>
      <c r="G1025" s="373" t="s">
        <v>242</v>
      </c>
      <c r="H1025" s="373" t="s">
        <v>41</v>
      </c>
      <c r="I1025" s="373" t="s">
        <v>44</v>
      </c>
      <c r="J1025" s="373" t="s">
        <v>45</v>
      </c>
      <c r="K1025" s="373" t="s">
        <v>821</v>
      </c>
      <c r="L1025" s="373" t="s">
        <v>34</v>
      </c>
      <c r="M1025" s="393">
        <v>877800</v>
      </c>
    </row>
    <row r="1026" spans="1:13">
      <c r="A1026" s="373" t="s">
        <v>8862</v>
      </c>
      <c r="B1026" s="373" t="s">
        <v>2091</v>
      </c>
      <c r="C1026" s="373" t="s">
        <v>1162</v>
      </c>
      <c r="D1026" s="384">
        <v>4523</v>
      </c>
      <c r="E1026" s="373" t="s">
        <v>39</v>
      </c>
      <c r="F1026" s="373" t="s">
        <v>40</v>
      </c>
      <c r="G1026" s="373" t="s">
        <v>242</v>
      </c>
      <c r="H1026" s="373" t="s">
        <v>41</v>
      </c>
      <c r="I1026" s="373" t="s">
        <v>221</v>
      </c>
      <c r="J1026" s="373" t="s">
        <v>222</v>
      </c>
      <c r="K1026" s="373" t="s">
        <v>890</v>
      </c>
      <c r="L1026" s="373" t="s">
        <v>34</v>
      </c>
      <c r="M1026" s="393">
        <v>880110</v>
      </c>
    </row>
    <row r="1027" spans="1:13">
      <c r="A1027" s="373" t="s">
        <v>8892</v>
      </c>
      <c r="B1027" s="373" t="s">
        <v>2097</v>
      </c>
      <c r="C1027" s="373" t="s">
        <v>1162</v>
      </c>
      <c r="D1027" s="384">
        <v>4523</v>
      </c>
      <c r="E1027" s="373" t="s">
        <v>39</v>
      </c>
      <c r="F1027" s="373" t="s">
        <v>40</v>
      </c>
      <c r="G1027" s="373" t="s">
        <v>242</v>
      </c>
      <c r="H1027" s="373" t="s">
        <v>41</v>
      </c>
      <c r="I1027" s="373" t="s">
        <v>223</v>
      </c>
      <c r="J1027" s="373" t="s">
        <v>56</v>
      </c>
      <c r="K1027" s="373" t="s">
        <v>890</v>
      </c>
      <c r="L1027" s="373" t="s">
        <v>218</v>
      </c>
      <c r="M1027" s="393">
        <v>880110</v>
      </c>
    </row>
    <row r="1028" spans="1:13">
      <c r="A1028" s="373" t="s">
        <v>8877</v>
      </c>
      <c r="B1028" s="373" t="s">
        <v>2098</v>
      </c>
      <c r="C1028" s="373" t="s">
        <v>1162</v>
      </c>
      <c r="D1028" s="384">
        <v>4523</v>
      </c>
      <c r="E1028" s="373" t="s">
        <v>39</v>
      </c>
      <c r="F1028" s="373" t="s">
        <v>40</v>
      </c>
      <c r="G1028" s="373" t="s">
        <v>242</v>
      </c>
      <c r="H1028" s="373" t="s">
        <v>41</v>
      </c>
      <c r="I1028" s="373" t="s">
        <v>48</v>
      </c>
      <c r="J1028" s="373" t="s">
        <v>49</v>
      </c>
      <c r="K1028" s="373" t="s">
        <v>821</v>
      </c>
      <c r="L1028" s="373" t="s">
        <v>218</v>
      </c>
      <c r="M1028" s="393">
        <v>893970</v>
      </c>
    </row>
    <row r="1029" spans="1:13">
      <c r="A1029" s="373" t="s">
        <v>8885</v>
      </c>
      <c r="B1029" s="373" t="s">
        <v>2098</v>
      </c>
      <c r="C1029" s="373" t="s">
        <v>1162</v>
      </c>
      <c r="D1029" s="384">
        <v>4523</v>
      </c>
      <c r="E1029" s="373" t="s">
        <v>39</v>
      </c>
      <c r="F1029" s="373" t="s">
        <v>40</v>
      </c>
      <c r="G1029" s="373" t="s">
        <v>242</v>
      </c>
      <c r="H1029" s="373" t="s">
        <v>41</v>
      </c>
      <c r="I1029" s="373" t="s">
        <v>50</v>
      </c>
      <c r="J1029" s="373" t="s">
        <v>51</v>
      </c>
      <c r="K1029" s="373" t="s">
        <v>821</v>
      </c>
      <c r="L1029" s="373" t="s">
        <v>218</v>
      </c>
      <c r="M1029" s="393">
        <v>893970</v>
      </c>
    </row>
    <row r="1030" spans="1:13">
      <c r="A1030" s="373" t="s">
        <v>8854</v>
      </c>
      <c r="B1030" s="373" t="s">
        <v>2091</v>
      </c>
      <c r="C1030" s="373" t="s">
        <v>1162</v>
      </c>
      <c r="D1030" s="384">
        <v>4523</v>
      </c>
      <c r="E1030" s="373" t="s">
        <v>39</v>
      </c>
      <c r="F1030" s="373" t="s">
        <v>40</v>
      </c>
      <c r="G1030" s="373" t="s">
        <v>242</v>
      </c>
      <c r="H1030" s="373" t="s">
        <v>41</v>
      </c>
      <c r="I1030" s="373" t="s">
        <v>46</v>
      </c>
      <c r="J1030" s="373" t="s">
        <v>47</v>
      </c>
      <c r="K1030" s="373" t="s">
        <v>890</v>
      </c>
      <c r="L1030" s="373" t="s">
        <v>34</v>
      </c>
      <c r="M1030" s="393">
        <v>921690</v>
      </c>
    </row>
    <row r="1031" spans="1:13">
      <c r="A1031" s="373" t="s">
        <v>8830</v>
      </c>
      <c r="B1031" s="373" t="s">
        <v>2091</v>
      </c>
      <c r="C1031" s="373" t="s">
        <v>1162</v>
      </c>
      <c r="D1031" s="384">
        <v>4523</v>
      </c>
      <c r="E1031" s="373" t="s">
        <v>39</v>
      </c>
      <c r="F1031" s="373" t="s">
        <v>40</v>
      </c>
      <c r="G1031" s="373" t="s">
        <v>242</v>
      </c>
      <c r="H1031" s="373" t="s">
        <v>41</v>
      </c>
      <c r="I1031" s="373" t="s">
        <v>42</v>
      </c>
      <c r="J1031" s="373" t="s">
        <v>43</v>
      </c>
      <c r="K1031" s="373" t="s">
        <v>890</v>
      </c>
      <c r="L1031" s="373" t="s">
        <v>34</v>
      </c>
      <c r="M1031" s="393">
        <v>963270</v>
      </c>
    </row>
    <row r="1032" spans="1:13">
      <c r="A1032" s="373" t="s">
        <v>8838</v>
      </c>
      <c r="B1032" s="373" t="s">
        <v>2091</v>
      </c>
      <c r="C1032" s="373" t="s">
        <v>1162</v>
      </c>
      <c r="D1032" s="384">
        <v>4523</v>
      </c>
      <c r="E1032" s="373" t="s">
        <v>39</v>
      </c>
      <c r="F1032" s="373" t="s">
        <v>40</v>
      </c>
      <c r="G1032" s="373" t="s">
        <v>242</v>
      </c>
      <c r="H1032" s="373" t="s">
        <v>41</v>
      </c>
      <c r="I1032" s="373" t="s">
        <v>219</v>
      </c>
      <c r="J1032" s="373" t="s">
        <v>220</v>
      </c>
      <c r="K1032" s="373" t="s">
        <v>890</v>
      </c>
      <c r="L1032" s="373" t="s">
        <v>34</v>
      </c>
      <c r="M1032" s="393">
        <v>963270</v>
      </c>
    </row>
    <row r="1033" spans="1:13">
      <c r="A1033" s="373" t="s">
        <v>8846</v>
      </c>
      <c r="B1033" s="373" t="s">
        <v>2091</v>
      </c>
      <c r="C1033" s="373" t="s">
        <v>1162</v>
      </c>
      <c r="D1033" s="384">
        <v>4523</v>
      </c>
      <c r="E1033" s="373" t="s">
        <v>39</v>
      </c>
      <c r="F1033" s="373" t="s">
        <v>40</v>
      </c>
      <c r="G1033" s="373" t="s">
        <v>242</v>
      </c>
      <c r="H1033" s="373" t="s">
        <v>41</v>
      </c>
      <c r="I1033" s="373" t="s">
        <v>44</v>
      </c>
      <c r="J1033" s="373" t="s">
        <v>45</v>
      </c>
      <c r="K1033" s="373" t="s">
        <v>890</v>
      </c>
      <c r="L1033" s="373" t="s">
        <v>34</v>
      </c>
      <c r="M1033" s="393">
        <v>963270</v>
      </c>
    </row>
    <row r="1034" spans="1:13">
      <c r="A1034" s="373" t="s">
        <v>8876</v>
      </c>
      <c r="B1034" s="373" t="s">
        <v>2097</v>
      </c>
      <c r="C1034" s="373" t="s">
        <v>1162</v>
      </c>
      <c r="D1034" s="384">
        <v>4523</v>
      </c>
      <c r="E1034" s="373" t="s">
        <v>39</v>
      </c>
      <c r="F1034" s="373" t="s">
        <v>40</v>
      </c>
      <c r="G1034" s="373" t="s">
        <v>242</v>
      </c>
      <c r="H1034" s="373" t="s">
        <v>41</v>
      </c>
      <c r="I1034" s="373" t="s">
        <v>48</v>
      </c>
      <c r="J1034" s="373" t="s">
        <v>49</v>
      </c>
      <c r="K1034" s="373" t="s">
        <v>890</v>
      </c>
      <c r="L1034" s="373" t="s">
        <v>218</v>
      </c>
      <c r="M1034" s="393">
        <v>981750</v>
      </c>
    </row>
    <row r="1035" spans="1:13">
      <c r="A1035" s="373" t="s">
        <v>8884</v>
      </c>
      <c r="B1035" s="373" t="s">
        <v>2097</v>
      </c>
      <c r="C1035" s="373" t="s">
        <v>1162</v>
      </c>
      <c r="D1035" s="384">
        <v>4523</v>
      </c>
      <c r="E1035" s="373" t="s">
        <v>39</v>
      </c>
      <c r="F1035" s="373" t="s">
        <v>40</v>
      </c>
      <c r="G1035" s="373" t="s">
        <v>242</v>
      </c>
      <c r="H1035" s="373" t="s">
        <v>41</v>
      </c>
      <c r="I1035" s="373" t="s">
        <v>50</v>
      </c>
      <c r="J1035" s="373" t="s">
        <v>51</v>
      </c>
      <c r="K1035" s="373" t="s">
        <v>890</v>
      </c>
      <c r="L1035" s="373" t="s">
        <v>218</v>
      </c>
      <c r="M1035" s="393">
        <v>981750</v>
      </c>
    </row>
    <row r="1036" spans="1:13">
      <c r="A1036" s="373" t="s">
        <v>8869</v>
      </c>
      <c r="B1036" s="373" t="s">
        <v>2098</v>
      </c>
      <c r="C1036" s="373" t="s">
        <v>1162</v>
      </c>
      <c r="D1036" s="384">
        <v>4523</v>
      </c>
      <c r="E1036" s="373" t="s">
        <v>39</v>
      </c>
      <c r="F1036" s="373" t="s">
        <v>40</v>
      </c>
      <c r="G1036" s="373" t="s">
        <v>242</v>
      </c>
      <c r="H1036" s="373" t="s">
        <v>41</v>
      </c>
      <c r="I1036" s="373" t="s">
        <v>221</v>
      </c>
      <c r="J1036" s="373" t="s">
        <v>222</v>
      </c>
      <c r="K1036" s="373" t="s">
        <v>821</v>
      </c>
      <c r="L1036" s="373" t="s">
        <v>218</v>
      </c>
      <c r="M1036" s="393">
        <v>986370</v>
      </c>
    </row>
    <row r="1037" spans="1:13">
      <c r="A1037" s="373" t="s">
        <v>8861</v>
      </c>
      <c r="B1037" s="373" t="s">
        <v>2098</v>
      </c>
      <c r="C1037" s="373" t="s">
        <v>1162</v>
      </c>
      <c r="D1037" s="384">
        <v>4523</v>
      </c>
      <c r="E1037" s="373" t="s">
        <v>39</v>
      </c>
      <c r="F1037" s="373" t="s">
        <v>40</v>
      </c>
      <c r="G1037" s="373" t="s">
        <v>242</v>
      </c>
      <c r="H1037" s="373" t="s">
        <v>41</v>
      </c>
      <c r="I1037" s="373" t="s">
        <v>46</v>
      </c>
      <c r="J1037" s="373" t="s">
        <v>47</v>
      </c>
      <c r="K1037" s="373" t="s">
        <v>821</v>
      </c>
      <c r="L1037" s="373" t="s">
        <v>218</v>
      </c>
      <c r="M1037" s="393">
        <v>1034880</v>
      </c>
    </row>
    <row r="1038" spans="1:13">
      <c r="A1038" s="373" t="s">
        <v>8837</v>
      </c>
      <c r="B1038" s="373" t="s">
        <v>2098</v>
      </c>
      <c r="C1038" s="373" t="s">
        <v>1162</v>
      </c>
      <c r="D1038" s="384">
        <v>4523</v>
      </c>
      <c r="E1038" s="373" t="s">
        <v>39</v>
      </c>
      <c r="F1038" s="373" t="s">
        <v>40</v>
      </c>
      <c r="G1038" s="373" t="s">
        <v>242</v>
      </c>
      <c r="H1038" s="373" t="s">
        <v>41</v>
      </c>
      <c r="I1038" s="373" t="s">
        <v>42</v>
      </c>
      <c r="J1038" s="373" t="s">
        <v>43</v>
      </c>
      <c r="K1038" s="373" t="s">
        <v>821</v>
      </c>
      <c r="L1038" s="373" t="s">
        <v>218</v>
      </c>
      <c r="M1038" s="393">
        <v>1081080</v>
      </c>
    </row>
    <row r="1039" spans="1:13">
      <c r="A1039" s="373" t="s">
        <v>8845</v>
      </c>
      <c r="B1039" s="373" t="s">
        <v>2098</v>
      </c>
      <c r="C1039" s="373" t="s">
        <v>1162</v>
      </c>
      <c r="D1039" s="384">
        <v>4523</v>
      </c>
      <c r="E1039" s="373" t="s">
        <v>39</v>
      </c>
      <c r="F1039" s="373" t="s">
        <v>40</v>
      </c>
      <c r="G1039" s="373" t="s">
        <v>242</v>
      </c>
      <c r="H1039" s="373" t="s">
        <v>41</v>
      </c>
      <c r="I1039" s="373" t="s">
        <v>219</v>
      </c>
      <c r="J1039" s="373" t="s">
        <v>220</v>
      </c>
      <c r="K1039" s="373" t="s">
        <v>821</v>
      </c>
      <c r="L1039" s="373" t="s">
        <v>218</v>
      </c>
      <c r="M1039" s="393">
        <v>1081080</v>
      </c>
    </row>
    <row r="1040" spans="1:13">
      <c r="A1040" s="373" t="s">
        <v>8853</v>
      </c>
      <c r="B1040" s="373" t="s">
        <v>2098</v>
      </c>
      <c r="C1040" s="373" t="s">
        <v>1162</v>
      </c>
      <c r="D1040" s="384">
        <v>4523</v>
      </c>
      <c r="E1040" s="373" t="s">
        <v>39</v>
      </c>
      <c r="F1040" s="373" t="s">
        <v>40</v>
      </c>
      <c r="G1040" s="373" t="s">
        <v>242</v>
      </c>
      <c r="H1040" s="373" t="s">
        <v>41</v>
      </c>
      <c r="I1040" s="373" t="s">
        <v>44</v>
      </c>
      <c r="J1040" s="373" t="s">
        <v>45</v>
      </c>
      <c r="K1040" s="373" t="s">
        <v>821</v>
      </c>
      <c r="L1040" s="373" t="s">
        <v>218</v>
      </c>
      <c r="M1040" s="393">
        <v>1081080</v>
      </c>
    </row>
    <row r="1041" spans="1:13">
      <c r="A1041" s="373" t="s">
        <v>8868</v>
      </c>
      <c r="B1041" s="373" t="s">
        <v>2097</v>
      </c>
      <c r="C1041" s="373" t="s">
        <v>1162</v>
      </c>
      <c r="D1041" s="384">
        <v>4523</v>
      </c>
      <c r="E1041" s="373" t="s">
        <v>39</v>
      </c>
      <c r="F1041" s="373" t="s">
        <v>40</v>
      </c>
      <c r="G1041" s="373" t="s">
        <v>242</v>
      </c>
      <c r="H1041" s="373" t="s">
        <v>41</v>
      </c>
      <c r="I1041" s="373" t="s">
        <v>221</v>
      </c>
      <c r="J1041" s="373" t="s">
        <v>222</v>
      </c>
      <c r="K1041" s="373" t="s">
        <v>890</v>
      </c>
      <c r="L1041" s="373" t="s">
        <v>218</v>
      </c>
      <c r="M1041" s="393">
        <v>1085700</v>
      </c>
    </row>
    <row r="1042" spans="1:13">
      <c r="A1042" s="373" t="s">
        <v>8860</v>
      </c>
      <c r="B1042" s="373" t="s">
        <v>2097</v>
      </c>
      <c r="C1042" s="373" t="s">
        <v>1162</v>
      </c>
      <c r="D1042" s="384">
        <v>4523</v>
      </c>
      <c r="E1042" s="373" t="s">
        <v>39</v>
      </c>
      <c r="F1042" s="373" t="s">
        <v>40</v>
      </c>
      <c r="G1042" s="373" t="s">
        <v>242</v>
      </c>
      <c r="H1042" s="373" t="s">
        <v>41</v>
      </c>
      <c r="I1042" s="373" t="s">
        <v>46</v>
      </c>
      <c r="J1042" s="373" t="s">
        <v>47</v>
      </c>
      <c r="K1042" s="373" t="s">
        <v>890</v>
      </c>
      <c r="L1042" s="373" t="s">
        <v>218</v>
      </c>
      <c r="M1042" s="393">
        <v>1136520</v>
      </c>
    </row>
    <row r="1043" spans="1:13">
      <c r="A1043" s="373" t="s">
        <v>8836</v>
      </c>
      <c r="B1043" s="373" t="s">
        <v>2097</v>
      </c>
      <c r="C1043" s="373" t="s">
        <v>1162</v>
      </c>
      <c r="D1043" s="384">
        <v>4523</v>
      </c>
      <c r="E1043" s="373" t="s">
        <v>39</v>
      </c>
      <c r="F1043" s="373" t="s">
        <v>40</v>
      </c>
      <c r="G1043" s="373" t="s">
        <v>242</v>
      </c>
      <c r="H1043" s="373" t="s">
        <v>41</v>
      </c>
      <c r="I1043" s="373" t="s">
        <v>42</v>
      </c>
      <c r="J1043" s="373" t="s">
        <v>43</v>
      </c>
      <c r="K1043" s="373" t="s">
        <v>890</v>
      </c>
      <c r="L1043" s="373" t="s">
        <v>218</v>
      </c>
      <c r="M1043" s="393">
        <v>1189650</v>
      </c>
    </row>
    <row r="1044" spans="1:13">
      <c r="A1044" s="373" t="s">
        <v>8844</v>
      </c>
      <c r="B1044" s="373" t="s">
        <v>2097</v>
      </c>
      <c r="C1044" s="373" t="s">
        <v>1162</v>
      </c>
      <c r="D1044" s="384">
        <v>4523</v>
      </c>
      <c r="E1044" s="373" t="s">
        <v>39</v>
      </c>
      <c r="F1044" s="373" t="s">
        <v>40</v>
      </c>
      <c r="G1044" s="373" t="s">
        <v>242</v>
      </c>
      <c r="H1044" s="373" t="s">
        <v>41</v>
      </c>
      <c r="I1044" s="373" t="s">
        <v>219</v>
      </c>
      <c r="J1044" s="373" t="s">
        <v>220</v>
      </c>
      <c r="K1044" s="373" t="s">
        <v>890</v>
      </c>
      <c r="L1044" s="373" t="s">
        <v>218</v>
      </c>
      <c r="M1044" s="393">
        <v>1189650</v>
      </c>
    </row>
    <row r="1045" spans="1:13">
      <c r="A1045" s="373" t="s">
        <v>8852</v>
      </c>
      <c r="B1045" s="373" t="s">
        <v>2097</v>
      </c>
      <c r="C1045" s="373" t="s">
        <v>1162</v>
      </c>
      <c r="D1045" s="384">
        <v>4523</v>
      </c>
      <c r="E1045" s="373" t="s">
        <v>39</v>
      </c>
      <c r="F1045" s="373" t="s">
        <v>40</v>
      </c>
      <c r="G1045" s="373" t="s">
        <v>242</v>
      </c>
      <c r="H1045" s="373" t="s">
        <v>41</v>
      </c>
      <c r="I1045" s="373" t="s">
        <v>44</v>
      </c>
      <c r="J1045" s="373" t="s">
        <v>45</v>
      </c>
      <c r="K1045" s="373" t="s">
        <v>890</v>
      </c>
      <c r="L1045" s="373" t="s">
        <v>218</v>
      </c>
      <c r="M1045" s="393">
        <v>1189650</v>
      </c>
    </row>
    <row r="1046" spans="1:13">
      <c r="A1046" s="556" t="s">
        <v>8111</v>
      </c>
      <c r="B1046" s="556" t="s">
        <v>2044</v>
      </c>
      <c r="C1046" s="556" t="s">
        <v>247</v>
      </c>
      <c r="D1046" s="569">
        <v>4524</v>
      </c>
      <c r="E1046" s="556" t="s">
        <v>583</v>
      </c>
      <c r="F1046" s="556" t="s">
        <v>242</v>
      </c>
      <c r="G1046" s="556" t="s">
        <v>242</v>
      </c>
      <c r="H1046" s="556" t="s">
        <v>41</v>
      </c>
      <c r="I1046" s="556" t="s">
        <v>425</v>
      </c>
      <c r="J1046" s="556" t="s">
        <v>435</v>
      </c>
      <c r="K1046" s="556" t="s">
        <v>821</v>
      </c>
      <c r="L1046" s="556" t="s">
        <v>822</v>
      </c>
      <c r="M1046" s="576">
        <v>27951</v>
      </c>
    </row>
    <row r="1047" spans="1:13">
      <c r="A1047" s="556" t="s">
        <v>8103</v>
      </c>
      <c r="B1047" s="556" t="s">
        <v>2044</v>
      </c>
      <c r="C1047" s="556" t="s">
        <v>247</v>
      </c>
      <c r="D1047" s="569">
        <v>4524</v>
      </c>
      <c r="E1047" s="556" t="s">
        <v>583</v>
      </c>
      <c r="F1047" s="556" t="s">
        <v>242</v>
      </c>
      <c r="G1047" s="556" t="s">
        <v>242</v>
      </c>
      <c r="H1047" s="556" t="s">
        <v>41</v>
      </c>
      <c r="I1047" s="556" t="s">
        <v>424</v>
      </c>
      <c r="J1047" s="556" t="s">
        <v>434</v>
      </c>
      <c r="K1047" s="556" t="s">
        <v>821</v>
      </c>
      <c r="L1047" s="556" t="s">
        <v>822</v>
      </c>
      <c r="M1047" s="576">
        <v>30492</v>
      </c>
    </row>
    <row r="1048" spans="1:13">
      <c r="A1048" s="369" t="s">
        <v>8110</v>
      </c>
      <c r="B1048" s="369" t="s">
        <v>2043</v>
      </c>
      <c r="C1048" s="369" t="s">
        <v>247</v>
      </c>
      <c r="D1048" s="569">
        <v>4524</v>
      </c>
      <c r="E1048" s="556" t="s">
        <v>583</v>
      </c>
      <c r="F1048" s="369" t="s">
        <v>242</v>
      </c>
      <c r="G1048" s="369" t="s">
        <v>242</v>
      </c>
      <c r="H1048" s="369" t="s">
        <v>41</v>
      </c>
      <c r="I1048" s="369" t="s">
        <v>425</v>
      </c>
      <c r="J1048" s="369" t="s">
        <v>435</v>
      </c>
      <c r="K1048" s="369" t="s">
        <v>890</v>
      </c>
      <c r="L1048" s="369" t="s">
        <v>822</v>
      </c>
      <c r="M1048" s="390">
        <v>30723</v>
      </c>
    </row>
    <row r="1049" spans="1:13">
      <c r="A1049" s="369" t="s">
        <v>8102</v>
      </c>
      <c r="B1049" s="369" t="s">
        <v>2043</v>
      </c>
      <c r="C1049" s="369" t="s">
        <v>247</v>
      </c>
      <c r="D1049" s="569">
        <v>4524</v>
      </c>
      <c r="E1049" s="556" t="s">
        <v>583</v>
      </c>
      <c r="F1049" s="369" t="s">
        <v>242</v>
      </c>
      <c r="G1049" s="369" t="s">
        <v>242</v>
      </c>
      <c r="H1049" s="369" t="s">
        <v>41</v>
      </c>
      <c r="I1049" s="369" t="s">
        <v>424</v>
      </c>
      <c r="J1049" s="369" t="s">
        <v>434</v>
      </c>
      <c r="K1049" s="369" t="s">
        <v>890</v>
      </c>
      <c r="L1049" s="369" t="s">
        <v>822</v>
      </c>
      <c r="M1049" s="390">
        <v>33495</v>
      </c>
    </row>
    <row r="1050" spans="1:13">
      <c r="A1050" s="562" t="s">
        <v>8095</v>
      </c>
      <c r="B1050" s="562" t="s">
        <v>2044</v>
      </c>
      <c r="C1050" s="562" t="s">
        <v>247</v>
      </c>
      <c r="D1050" s="569">
        <v>4524</v>
      </c>
      <c r="E1050" s="562" t="s">
        <v>583</v>
      </c>
      <c r="F1050" s="562" t="s">
        <v>242</v>
      </c>
      <c r="G1050" s="562" t="s">
        <v>242</v>
      </c>
      <c r="H1050" s="562" t="s">
        <v>41</v>
      </c>
      <c r="I1050" s="561" t="s">
        <v>423</v>
      </c>
      <c r="J1050" s="562" t="s">
        <v>433</v>
      </c>
      <c r="K1050" s="562" t="s">
        <v>821</v>
      </c>
      <c r="L1050" s="562" t="s">
        <v>822</v>
      </c>
      <c r="M1050" s="577">
        <v>34419</v>
      </c>
    </row>
    <row r="1051" spans="1:13">
      <c r="A1051" s="562" t="s">
        <v>8087</v>
      </c>
      <c r="B1051" s="562" t="s">
        <v>2044</v>
      </c>
      <c r="C1051" s="562" t="s">
        <v>247</v>
      </c>
      <c r="D1051" s="569">
        <v>4524</v>
      </c>
      <c r="E1051" s="562" t="s">
        <v>583</v>
      </c>
      <c r="F1051" s="562" t="s">
        <v>242</v>
      </c>
      <c r="G1051" s="562" t="s">
        <v>242</v>
      </c>
      <c r="H1051" s="562" t="s">
        <v>41</v>
      </c>
      <c r="I1051" s="561" t="s">
        <v>422</v>
      </c>
      <c r="J1051" s="562" t="s">
        <v>432</v>
      </c>
      <c r="K1051" s="562" t="s">
        <v>821</v>
      </c>
      <c r="L1051" s="562" t="s">
        <v>822</v>
      </c>
      <c r="M1051" s="577">
        <v>36960</v>
      </c>
    </row>
    <row r="1052" spans="1:13">
      <c r="A1052" s="480" t="s">
        <v>8094</v>
      </c>
      <c r="B1052" s="480" t="s">
        <v>2043</v>
      </c>
      <c r="C1052" s="480" t="s">
        <v>247</v>
      </c>
      <c r="D1052" s="569">
        <v>4524</v>
      </c>
      <c r="E1052" s="562" t="s">
        <v>583</v>
      </c>
      <c r="F1052" s="480" t="s">
        <v>242</v>
      </c>
      <c r="G1052" s="480" t="s">
        <v>242</v>
      </c>
      <c r="H1052" s="480" t="s">
        <v>41</v>
      </c>
      <c r="I1052" s="378" t="s">
        <v>423</v>
      </c>
      <c r="J1052" s="480" t="s">
        <v>433</v>
      </c>
      <c r="K1052" s="480" t="s">
        <v>890</v>
      </c>
      <c r="L1052" s="480" t="s">
        <v>822</v>
      </c>
      <c r="M1052" s="485">
        <v>37653</v>
      </c>
    </row>
    <row r="1053" spans="1:13">
      <c r="A1053" s="480" t="s">
        <v>8086</v>
      </c>
      <c r="B1053" s="480" t="s">
        <v>2043</v>
      </c>
      <c r="C1053" s="480" t="s">
        <v>247</v>
      </c>
      <c r="D1053" s="569">
        <v>4524</v>
      </c>
      <c r="E1053" s="562" t="s">
        <v>583</v>
      </c>
      <c r="F1053" s="480" t="s">
        <v>242</v>
      </c>
      <c r="G1053" s="480" t="s">
        <v>242</v>
      </c>
      <c r="H1053" s="480" t="s">
        <v>41</v>
      </c>
      <c r="I1053" s="378" t="s">
        <v>422</v>
      </c>
      <c r="J1053" s="480" t="s">
        <v>432</v>
      </c>
      <c r="K1053" s="480" t="s">
        <v>890</v>
      </c>
      <c r="L1053" s="480" t="s">
        <v>822</v>
      </c>
      <c r="M1053" s="485">
        <v>40656</v>
      </c>
    </row>
    <row r="1054" spans="1:13">
      <c r="A1054" s="562" t="s">
        <v>8079</v>
      </c>
      <c r="B1054" s="562" t="s">
        <v>2044</v>
      </c>
      <c r="C1054" s="562" t="s">
        <v>247</v>
      </c>
      <c r="D1054" s="569">
        <v>4524</v>
      </c>
      <c r="E1054" s="562" t="s">
        <v>583</v>
      </c>
      <c r="F1054" s="562" t="s">
        <v>242</v>
      </c>
      <c r="G1054" s="562" t="s">
        <v>242</v>
      </c>
      <c r="H1054" s="562" t="s">
        <v>41</v>
      </c>
      <c r="I1054" s="561" t="s">
        <v>421</v>
      </c>
      <c r="J1054" s="562" t="s">
        <v>431</v>
      </c>
      <c r="K1054" s="562" t="s">
        <v>821</v>
      </c>
      <c r="L1054" s="562" t="s">
        <v>822</v>
      </c>
      <c r="M1054" s="577">
        <v>42042</v>
      </c>
    </row>
    <row r="1055" spans="1:13">
      <c r="A1055" s="554" t="s">
        <v>8071</v>
      </c>
      <c r="B1055" s="554" t="s">
        <v>2044</v>
      </c>
      <c r="C1055" s="554" t="s">
        <v>247</v>
      </c>
      <c r="D1055" s="568">
        <v>4524</v>
      </c>
      <c r="E1055" s="554" t="s">
        <v>583</v>
      </c>
      <c r="F1055" s="554" t="s">
        <v>242</v>
      </c>
      <c r="G1055" s="554" t="s">
        <v>242</v>
      </c>
      <c r="H1055" s="554" t="s">
        <v>41</v>
      </c>
      <c r="I1055" s="554" t="s">
        <v>223</v>
      </c>
      <c r="J1055" s="554" t="s">
        <v>181</v>
      </c>
      <c r="K1055" s="554" t="s">
        <v>821</v>
      </c>
      <c r="L1055" s="554" t="s">
        <v>822</v>
      </c>
      <c r="M1055" s="574">
        <v>45738</v>
      </c>
    </row>
    <row r="1056" spans="1:13">
      <c r="A1056" s="368" t="s">
        <v>8078</v>
      </c>
      <c r="B1056" s="368" t="s">
        <v>2043</v>
      </c>
      <c r="C1056" s="368" t="s">
        <v>247</v>
      </c>
      <c r="D1056" s="568">
        <v>4524</v>
      </c>
      <c r="E1056" s="554" t="s">
        <v>583</v>
      </c>
      <c r="F1056" s="368" t="s">
        <v>242</v>
      </c>
      <c r="G1056" s="368" t="s">
        <v>242</v>
      </c>
      <c r="H1056" s="368" t="s">
        <v>41</v>
      </c>
      <c r="I1056" s="368" t="s">
        <v>421</v>
      </c>
      <c r="J1056" s="368" t="s">
        <v>431</v>
      </c>
      <c r="K1056" s="368" t="s">
        <v>890</v>
      </c>
      <c r="L1056" s="368" t="s">
        <v>822</v>
      </c>
      <c r="M1056" s="389">
        <v>46200</v>
      </c>
    </row>
    <row r="1057" spans="1:13">
      <c r="A1057" s="368" t="s">
        <v>8070</v>
      </c>
      <c r="B1057" s="368" t="s">
        <v>2043</v>
      </c>
      <c r="C1057" s="368" t="s">
        <v>247</v>
      </c>
      <c r="D1057" s="568">
        <v>4524</v>
      </c>
      <c r="E1057" s="554" t="s">
        <v>583</v>
      </c>
      <c r="F1057" s="368" t="s">
        <v>242</v>
      </c>
      <c r="G1057" s="368" t="s">
        <v>242</v>
      </c>
      <c r="H1057" s="368" t="s">
        <v>41</v>
      </c>
      <c r="I1057" s="368" t="s">
        <v>223</v>
      </c>
      <c r="J1057" s="368" t="s">
        <v>181</v>
      </c>
      <c r="K1057" s="368" t="s">
        <v>890</v>
      </c>
      <c r="L1057" s="368" t="s">
        <v>822</v>
      </c>
      <c r="M1057" s="389">
        <v>50358</v>
      </c>
    </row>
    <row r="1058" spans="1:13">
      <c r="A1058" s="554" t="s">
        <v>8055</v>
      </c>
      <c r="B1058" s="554" t="s">
        <v>2044</v>
      </c>
      <c r="C1058" s="554" t="s">
        <v>247</v>
      </c>
      <c r="D1058" s="568">
        <v>4524</v>
      </c>
      <c r="E1058" s="554" t="s">
        <v>583</v>
      </c>
      <c r="F1058" s="554" t="s">
        <v>242</v>
      </c>
      <c r="G1058" s="554" t="s">
        <v>242</v>
      </c>
      <c r="H1058" s="554" t="s">
        <v>41</v>
      </c>
      <c r="I1058" s="554" t="s">
        <v>48</v>
      </c>
      <c r="J1058" s="554" t="s">
        <v>177</v>
      </c>
      <c r="K1058" s="554" t="s">
        <v>821</v>
      </c>
      <c r="L1058" s="554" t="s">
        <v>822</v>
      </c>
      <c r="M1058" s="574">
        <v>52206</v>
      </c>
    </row>
    <row r="1059" spans="1:13">
      <c r="A1059" s="554" t="s">
        <v>8063</v>
      </c>
      <c r="B1059" s="554" t="s">
        <v>2044</v>
      </c>
      <c r="C1059" s="554" t="s">
        <v>247</v>
      </c>
      <c r="D1059" s="568">
        <v>4524</v>
      </c>
      <c r="E1059" s="554" t="s">
        <v>583</v>
      </c>
      <c r="F1059" s="554" t="s">
        <v>242</v>
      </c>
      <c r="G1059" s="554" t="s">
        <v>242</v>
      </c>
      <c r="H1059" s="554" t="s">
        <v>41</v>
      </c>
      <c r="I1059" s="554" t="s">
        <v>50</v>
      </c>
      <c r="J1059" s="554" t="s">
        <v>179</v>
      </c>
      <c r="K1059" s="554" t="s">
        <v>821</v>
      </c>
      <c r="L1059" s="554" t="s">
        <v>822</v>
      </c>
      <c r="M1059" s="574">
        <v>52206</v>
      </c>
    </row>
    <row r="1060" spans="1:13">
      <c r="A1060" s="554" t="s">
        <v>8047</v>
      </c>
      <c r="B1060" s="554" t="s">
        <v>2044</v>
      </c>
      <c r="C1060" s="554" t="s">
        <v>247</v>
      </c>
      <c r="D1060" s="568">
        <v>4524</v>
      </c>
      <c r="E1060" s="554" t="s">
        <v>583</v>
      </c>
      <c r="F1060" s="554" t="s">
        <v>242</v>
      </c>
      <c r="G1060" s="554" t="s">
        <v>242</v>
      </c>
      <c r="H1060" s="554" t="s">
        <v>41</v>
      </c>
      <c r="I1060" s="554" t="s">
        <v>221</v>
      </c>
      <c r="J1060" s="554" t="s">
        <v>175</v>
      </c>
      <c r="K1060" s="554" t="s">
        <v>821</v>
      </c>
      <c r="L1060" s="554" t="s">
        <v>822</v>
      </c>
      <c r="M1060" s="574">
        <v>57288</v>
      </c>
    </row>
    <row r="1061" spans="1:13">
      <c r="A1061" s="368" t="s">
        <v>8054</v>
      </c>
      <c r="B1061" s="368" t="s">
        <v>2043</v>
      </c>
      <c r="C1061" s="368" t="s">
        <v>247</v>
      </c>
      <c r="D1061" s="568">
        <v>4524</v>
      </c>
      <c r="E1061" s="554" t="s">
        <v>583</v>
      </c>
      <c r="F1061" s="368" t="s">
        <v>242</v>
      </c>
      <c r="G1061" s="368" t="s">
        <v>242</v>
      </c>
      <c r="H1061" s="368" t="s">
        <v>41</v>
      </c>
      <c r="I1061" s="368" t="s">
        <v>48</v>
      </c>
      <c r="J1061" s="368" t="s">
        <v>177</v>
      </c>
      <c r="K1061" s="368" t="s">
        <v>890</v>
      </c>
      <c r="L1061" s="368" t="s">
        <v>822</v>
      </c>
      <c r="M1061" s="389">
        <v>57519</v>
      </c>
    </row>
    <row r="1062" spans="1:13">
      <c r="A1062" s="368" t="s">
        <v>8062</v>
      </c>
      <c r="B1062" s="368" t="s">
        <v>2043</v>
      </c>
      <c r="C1062" s="368" t="s">
        <v>247</v>
      </c>
      <c r="D1062" s="568">
        <v>4524</v>
      </c>
      <c r="E1062" s="554" t="s">
        <v>583</v>
      </c>
      <c r="F1062" s="368" t="s">
        <v>242</v>
      </c>
      <c r="G1062" s="368" t="s">
        <v>242</v>
      </c>
      <c r="H1062" s="368" t="s">
        <v>41</v>
      </c>
      <c r="I1062" s="368" t="s">
        <v>50</v>
      </c>
      <c r="J1062" s="368" t="s">
        <v>179</v>
      </c>
      <c r="K1062" s="368" t="s">
        <v>890</v>
      </c>
      <c r="L1062" s="368" t="s">
        <v>822</v>
      </c>
      <c r="M1062" s="389">
        <v>57519</v>
      </c>
    </row>
    <row r="1063" spans="1:13">
      <c r="A1063" s="368" t="s">
        <v>8046</v>
      </c>
      <c r="B1063" s="368" t="s">
        <v>2043</v>
      </c>
      <c r="C1063" s="368" t="s">
        <v>247</v>
      </c>
      <c r="D1063" s="568">
        <v>4524</v>
      </c>
      <c r="E1063" s="554" t="s">
        <v>583</v>
      </c>
      <c r="F1063" s="368" t="s">
        <v>242</v>
      </c>
      <c r="G1063" s="368" t="s">
        <v>242</v>
      </c>
      <c r="H1063" s="368" t="s">
        <v>41</v>
      </c>
      <c r="I1063" s="368" t="s">
        <v>221</v>
      </c>
      <c r="J1063" s="368" t="s">
        <v>175</v>
      </c>
      <c r="K1063" s="368" t="s">
        <v>890</v>
      </c>
      <c r="L1063" s="368" t="s">
        <v>822</v>
      </c>
      <c r="M1063" s="389">
        <v>63063</v>
      </c>
    </row>
    <row r="1064" spans="1:13">
      <c r="A1064" s="554" t="s">
        <v>8039</v>
      </c>
      <c r="B1064" s="554" t="s">
        <v>2044</v>
      </c>
      <c r="C1064" s="554" t="s">
        <v>247</v>
      </c>
      <c r="D1064" s="568">
        <v>4524</v>
      </c>
      <c r="E1064" s="554" t="s">
        <v>583</v>
      </c>
      <c r="F1064" s="554" t="s">
        <v>242</v>
      </c>
      <c r="G1064" s="554" t="s">
        <v>242</v>
      </c>
      <c r="H1064" s="554" t="s">
        <v>41</v>
      </c>
      <c r="I1064" s="554" t="s">
        <v>46</v>
      </c>
      <c r="J1064" s="554" t="s">
        <v>173</v>
      </c>
      <c r="K1064" s="554" t="s">
        <v>821</v>
      </c>
      <c r="L1064" s="554" t="s">
        <v>822</v>
      </c>
      <c r="M1064" s="574">
        <v>63525</v>
      </c>
    </row>
    <row r="1065" spans="1:13">
      <c r="A1065" s="368" t="s">
        <v>8038</v>
      </c>
      <c r="B1065" s="368" t="s">
        <v>2043</v>
      </c>
      <c r="C1065" s="368" t="s">
        <v>247</v>
      </c>
      <c r="D1065" s="568">
        <v>4524</v>
      </c>
      <c r="E1065" s="554" t="s">
        <v>583</v>
      </c>
      <c r="F1065" s="368" t="s">
        <v>242</v>
      </c>
      <c r="G1065" s="368" t="s">
        <v>242</v>
      </c>
      <c r="H1065" s="368" t="s">
        <v>41</v>
      </c>
      <c r="I1065" s="368" t="s">
        <v>46</v>
      </c>
      <c r="J1065" s="368" t="s">
        <v>173</v>
      </c>
      <c r="K1065" s="368" t="s">
        <v>890</v>
      </c>
      <c r="L1065" s="368" t="s">
        <v>822</v>
      </c>
      <c r="M1065" s="389">
        <v>69993</v>
      </c>
    </row>
    <row r="1066" spans="1:13">
      <c r="A1066" s="554" t="s">
        <v>8015</v>
      </c>
      <c r="B1066" s="554" t="s">
        <v>2044</v>
      </c>
      <c r="C1066" s="554" t="s">
        <v>247</v>
      </c>
      <c r="D1066" s="568">
        <v>4524</v>
      </c>
      <c r="E1066" s="554" t="s">
        <v>583</v>
      </c>
      <c r="F1066" s="554" t="s">
        <v>242</v>
      </c>
      <c r="G1066" s="554" t="s">
        <v>242</v>
      </c>
      <c r="H1066" s="554" t="s">
        <v>41</v>
      </c>
      <c r="I1066" s="554" t="s">
        <v>42</v>
      </c>
      <c r="J1066" s="554" t="s">
        <v>60</v>
      </c>
      <c r="K1066" s="554" t="s">
        <v>821</v>
      </c>
      <c r="L1066" s="554" t="s">
        <v>822</v>
      </c>
      <c r="M1066" s="574">
        <v>71148</v>
      </c>
    </row>
    <row r="1067" spans="1:13">
      <c r="A1067" s="554" t="s">
        <v>8023</v>
      </c>
      <c r="B1067" s="554" t="s">
        <v>2044</v>
      </c>
      <c r="C1067" s="554" t="s">
        <v>247</v>
      </c>
      <c r="D1067" s="568">
        <v>4524</v>
      </c>
      <c r="E1067" s="554" t="s">
        <v>583</v>
      </c>
      <c r="F1067" s="554" t="s">
        <v>242</v>
      </c>
      <c r="G1067" s="554" t="s">
        <v>242</v>
      </c>
      <c r="H1067" s="554" t="s">
        <v>41</v>
      </c>
      <c r="I1067" s="554" t="s">
        <v>219</v>
      </c>
      <c r="J1067" s="554" t="s">
        <v>62</v>
      </c>
      <c r="K1067" s="554" t="s">
        <v>821</v>
      </c>
      <c r="L1067" s="554" t="s">
        <v>822</v>
      </c>
      <c r="M1067" s="574">
        <v>71148</v>
      </c>
    </row>
    <row r="1068" spans="1:13">
      <c r="A1068" s="554" t="s">
        <v>8031</v>
      </c>
      <c r="B1068" s="554" t="s">
        <v>2044</v>
      </c>
      <c r="C1068" s="554" t="s">
        <v>247</v>
      </c>
      <c r="D1068" s="568">
        <v>4524</v>
      </c>
      <c r="E1068" s="554" t="s">
        <v>583</v>
      </c>
      <c r="F1068" s="554" t="s">
        <v>242</v>
      </c>
      <c r="G1068" s="554" t="s">
        <v>242</v>
      </c>
      <c r="H1068" s="554" t="s">
        <v>41</v>
      </c>
      <c r="I1068" s="554" t="s">
        <v>44</v>
      </c>
      <c r="J1068" s="554" t="s">
        <v>171</v>
      </c>
      <c r="K1068" s="554" t="s">
        <v>821</v>
      </c>
      <c r="L1068" s="554" t="s">
        <v>822</v>
      </c>
      <c r="M1068" s="574">
        <v>71148</v>
      </c>
    </row>
    <row r="1069" spans="1:13">
      <c r="A1069" s="368" t="s">
        <v>8014</v>
      </c>
      <c r="B1069" s="368" t="s">
        <v>2043</v>
      </c>
      <c r="C1069" s="368" t="s">
        <v>247</v>
      </c>
      <c r="D1069" s="568">
        <v>4524</v>
      </c>
      <c r="E1069" s="554" t="s">
        <v>583</v>
      </c>
      <c r="F1069" s="368" t="s">
        <v>242</v>
      </c>
      <c r="G1069" s="368" t="s">
        <v>242</v>
      </c>
      <c r="H1069" s="368" t="s">
        <v>41</v>
      </c>
      <c r="I1069" s="368" t="s">
        <v>42</v>
      </c>
      <c r="J1069" s="368" t="s">
        <v>60</v>
      </c>
      <c r="K1069" s="368" t="s">
        <v>890</v>
      </c>
      <c r="L1069" s="368" t="s">
        <v>822</v>
      </c>
      <c r="M1069" s="389">
        <v>78309</v>
      </c>
    </row>
    <row r="1070" spans="1:13">
      <c r="A1070" s="368" t="s">
        <v>8022</v>
      </c>
      <c r="B1070" s="368" t="s">
        <v>2043</v>
      </c>
      <c r="C1070" s="368" t="s">
        <v>247</v>
      </c>
      <c r="D1070" s="568">
        <v>4524</v>
      </c>
      <c r="E1070" s="554" t="s">
        <v>583</v>
      </c>
      <c r="F1070" s="368" t="s">
        <v>242</v>
      </c>
      <c r="G1070" s="368" t="s">
        <v>242</v>
      </c>
      <c r="H1070" s="368" t="s">
        <v>41</v>
      </c>
      <c r="I1070" s="368" t="s">
        <v>219</v>
      </c>
      <c r="J1070" s="368" t="s">
        <v>62</v>
      </c>
      <c r="K1070" s="368" t="s">
        <v>890</v>
      </c>
      <c r="L1070" s="368" t="s">
        <v>822</v>
      </c>
      <c r="M1070" s="389">
        <v>78309</v>
      </c>
    </row>
    <row r="1071" spans="1:13">
      <c r="A1071" s="368" t="s">
        <v>8030</v>
      </c>
      <c r="B1071" s="368" t="s">
        <v>2043</v>
      </c>
      <c r="C1071" s="368" t="s">
        <v>247</v>
      </c>
      <c r="D1071" s="568">
        <v>4524</v>
      </c>
      <c r="E1071" s="554" t="s">
        <v>583</v>
      </c>
      <c r="F1071" s="368" t="s">
        <v>242</v>
      </c>
      <c r="G1071" s="368" t="s">
        <v>242</v>
      </c>
      <c r="H1071" s="368" t="s">
        <v>41</v>
      </c>
      <c r="I1071" s="368" t="s">
        <v>44</v>
      </c>
      <c r="J1071" s="368" t="s">
        <v>171</v>
      </c>
      <c r="K1071" s="368" t="s">
        <v>890</v>
      </c>
      <c r="L1071" s="368" t="s">
        <v>822</v>
      </c>
      <c r="M1071" s="389">
        <v>78309</v>
      </c>
    </row>
    <row r="1072" spans="1:13">
      <c r="A1072" s="554" t="s">
        <v>8109</v>
      </c>
      <c r="B1072" s="554" t="s">
        <v>2042</v>
      </c>
      <c r="C1072" s="554" t="s">
        <v>247</v>
      </c>
      <c r="D1072" s="568">
        <v>4524</v>
      </c>
      <c r="E1072" s="554" t="s">
        <v>583</v>
      </c>
      <c r="F1072" s="554" t="s">
        <v>242</v>
      </c>
      <c r="G1072" s="554" t="s">
        <v>242</v>
      </c>
      <c r="H1072" s="554" t="s">
        <v>41</v>
      </c>
      <c r="I1072" s="554" t="s">
        <v>425</v>
      </c>
      <c r="J1072" s="554" t="s">
        <v>435</v>
      </c>
      <c r="K1072" s="554" t="s">
        <v>821</v>
      </c>
      <c r="L1072" s="554" t="s">
        <v>32</v>
      </c>
      <c r="M1072" s="574">
        <v>307230</v>
      </c>
    </row>
    <row r="1073" spans="1:13">
      <c r="A1073" s="554" t="s">
        <v>8101</v>
      </c>
      <c r="B1073" s="554" t="s">
        <v>2042</v>
      </c>
      <c r="C1073" s="554" t="s">
        <v>247</v>
      </c>
      <c r="D1073" s="568">
        <v>4524</v>
      </c>
      <c r="E1073" s="554" t="s">
        <v>583</v>
      </c>
      <c r="F1073" s="554" t="s">
        <v>242</v>
      </c>
      <c r="G1073" s="554" t="s">
        <v>242</v>
      </c>
      <c r="H1073" s="554" t="s">
        <v>41</v>
      </c>
      <c r="I1073" s="554" t="s">
        <v>424</v>
      </c>
      <c r="J1073" s="554" t="s">
        <v>434</v>
      </c>
      <c r="K1073" s="554" t="s">
        <v>821</v>
      </c>
      <c r="L1073" s="554" t="s">
        <v>32</v>
      </c>
      <c r="M1073" s="574">
        <v>334950</v>
      </c>
    </row>
    <row r="1074" spans="1:13">
      <c r="A1074" s="368" t="s">
        <v>8108</v>
      </c>
      <c r="B1074" s="368" t="s">
        <v>2041</v>
      </c>
      <c r="C1074" s="368" t="s">
        <v>247</v>
      </c>
      <c r="D1074" s="568">
        <v>4524</v>
      </c>
      <c r="E1074" s="554" t="s">
        <v>583</v>
      </c>
      <c r="F1074" s="368" t="s">
        <v>242</v>
      </c>
      <c r="G1074" s="368" t="s">
        <v>242</v>
      </c>
      <c r="H1074" s="368" t="s">
        <v>41</v>
      </c>
      <c r="I1074" s="368" t="s">
        <v>425</v>
      </c>
      <c r="J1074" s="368" t="s">
        <v>435</v>
      </c>
      <c r="K1074" s="368" t="s">
        <v>890</v>
      </c>
      <c r="L1074" s="368" t="s">
        <v>32</v>
      </c>
      <c r="M1074" s="389">
        <v>337260</v>
      </c>
    </row>
    <row r="1075" spans="1:13">
      <c r="A1075" s="368" t="s">
        <v>8100</v>
      </c>
      <c r="B1075" s="368" t="s">
        <v>2041</v>
      </c>
      <c r="C1075" s="368" t="s">
        <v>247</v>
      </c>
      <c r="D1075" s="568">
        <v>4524</v>
      </c>
      <c r="E1075" s="554" t="s">
        <v>583</v>
      </c>
      <c r="F1075" s="368" t="s">
        <v>242</v>
      </c>
      <c r="G1075" s="368" t="s">
        <v>242</v>
      </c>
      <c r="H1075" s="368" t="s">
        <v>41</v>
      </c>
      <c r="I1075" s="368" t="s">
        <v>424</v>
      </c>
      <c r="J1075" s="368" t="s">
        <v>434</v>
      </c>
      <c r="K1075" s="368" t="s">
        <v>890</v>
      </c>
      <c r="L1075" s="368" t="s">
        <v>32</v>
      </c>
      <c r="M1075" s="389">
        <v>369600</v>
      </c>
    </row>
    <row r="1076" spans="1:13">
      <c r="A1076" s="554" t="s">
        <v>8093</v>
      </c>
      <c r="B1076" s="554" t="s">
        <v>2042</v>
      </c>
      <c r="C1076" s="554" t="s">
        <v>247</v>
      </c>
      <c r="D1076" s="568">
        <v>4524</v>
      </c>
      <c r="E1076" s="554" t="s">
        <v>583</v>
      </c>
      <c r="F1076" s="554" t="s">
        <v>242</v>
      </c>
      <c r="G1076" s="554" t="s">
        <v>242</v>
      </c>
      <c r="H1076" s="554" t="s">
        <v>41</v>
      </c>
      <c r="I1076" s="554" t="s">
        <v>423</v>
      </c>
      <c r="J1076" s="554" t="s">
        <v>433</v>
      </c>
      <c r="K1076" s="554" t="s">
        <v>821</v>
      </c>
      <c r="L1076" s="554" t="s">
        <v>32</v>
      </c>
      <c r="M1076" s="574">
        <v>376530</v>
      </c>
    </row>
    <row r="1077" spans="1:13">
      <c r="A1077" s="554" t="s">
        <v>8085</v>
      </c>
      <c r="B1077" s="554" t="s">
        <v>2042</v>
      </c>
      <c r="C1077" s="554" t="s">
        <v>247</v>
      </c>
      <c r="D1077" s="568">
        <v>4524</v>
      </c>
      <c r="E1077" s="554" t="s">
        <v>583</v>
      </c>
      <c r="F1077" s="554" t="s">
        <v>242</v>
      </c>
      <c r="G1077" s="554" t="s">
        <v>242</v>
      </c>
      <c r="H1077" s="554" t="s">
        <v>41</v>
      </c>
      <c r="I1077" s="554" t="s">
        <v>422</v>
      </c>
      <c r="J1077" s="554" t="s">
        <v>432</v>
      </c>
      <c r="K1077" s="554" t="s">
        <v>821</v>
      </c>
      <c r="L1077" s="554" t="s">
        <v>32</v>
      </c>
      <c r="M1077" s="574">
        <v>404250</v>
      </c>
    </row>
    <row r="1078" spans="1:13">
      <c r="A1078" s="368" t="s">
        <v>8092</v>
      </c>
      <c r="B1078" s="368" t="s">
        <v>2041</v>
      </c>
      <c r="C1078" s="368" t="s">
        <v>247</v>
      </c>
      <c r="D1078" s="568">
        <v>4524</v>
      </c>
      <c r="E1078" s="554" t="s">
        <v>583</v>
      </c>
      <c r="F1078" s="368" t="s">
        <v>242</v>
      </c>
      <c r="G1078" s="368" t="s">
        <v>242</v>
      </c>
      <c r="H1078" s="368" t="s">
        <v>41</v>
      </c>
      <c r="I1078" s="368" t="s">
        <v>423</v>
      </c>
      <c r="J1078" s="368" t="s">
        <v>433</v>
      </c>
      <c r="K1078" s="368" t="s">
        <v>890</v>
      </c>
      <c r="L1078" s="368" t="s">
        <v>32</v>
      </c>
      <c r="M1078" s="389">
        <v>415800</v>
      </c>
    </row>
    <row r="1079" spans="1:13">
      <c r="A1079" s="353" t="s">
        <v>8107</v>
      </c>
      <c r="B1079" s="353" t="s">
        <v>2040</v>
      </c>
      <c r="C1079" s="353" t="s">
        <v>1165</v>
      </c>
      <c r="D1079" s="354">
        <v>4524</v>
      </c>
      <c r="E1079" s="353" t="s">
        <v>583</v>
      </c>
      <c r="F1079" s="353" t="s">
        <v>242</v>
      </c>
      <c r="G1079" s="353" t="s">
        <v>242</v>
      </c>
      <c r="H1079" s="353" t="s">
        <v>41</v>
      </c>
      <c r="I1079" s="353" t="s">
        <v>425</v>
      </c>
      <c r="J1079" s="353" t="s">
        <v>435</v>
      </c>
      <c r="K1079" s="353" t="s">
        <v>821</v>
      </c>
      <c r="L1079" s="353" t="s">
        <v>34</v>
      </c>
      <c r="M1079" s="355">
        <v>420420</v>
      </c>
    </row>
    <row r="1080" spans="1:13">
      <c r="A1080" s="368" t="s">
        <v>8084</v>
      </c>
      <c r="B1080" s="368" t="s">
        <v>2041</v>
      </c>
      <c r="C1080" s="368" t="s">
        <v>247</v>
      </c>
      <c r="D1080" s="568">
        <v>4524</v>
      </c>
      <c r="E1080" s="554" t="s">
        <v>583</v>
      </c>
      <c r="F1080" s="368" t="s">
        <v>242</v>
      </c>
      <c r="G1080" s="368" t="s">
        <v>242</v>
      </c>
      <c r="H1080" s="368" t="s">
        <v>41</v>
      </c>
      <c r="I1080" s="368" t="s">
        <v>422</v>
      </c>
      <c r="J1080" s="368" t="s">
        <v>432</v>
      </c>
      <c r="K1080" s="368" t="s">
        <v>890</v>
      </c>
      <c r="L1080" s="368" t="s">
        <v>32</v>
      </c>
      <c r="M1080" s="389">
        <v>445830</v>
      </c>
    </row>
    <row r="1081" spans="1:13">
      <c r="A1081" s="353" t="s">
        <v>8099</v>
      </c>
      <c r="B1081" s="353" t="s">
        <v>2040</v>
      </c>
      <c r="C1081" s="353" t="s">
        <v>1165</v>
      </c>
      <c r="D1081" s="354">
        <v>4524</v>
      </c>
      <c r="E1081" s="353" t="s">
        <v>583</v>
      </c>
      <c r="F1081" s="353" t="s">
        <v>242</v>
      </c>
      <c r="G1081" s="353" t="s">
        <v>242</v>
      </c>
      <c r="H1081" s="353" t="s">
        <v>41</v>
      </c>
      <c r="I1081" s="353" t="s">
        <v>424</v>
      </c>
      <c r="J1081" s="353" t="s">
        <v>434</v>
      </c>
      <c r="K1081" s="353" t="s">
        <v>821</v>
      </c>
      <c r="L1081" s="353" t="s">
        <v>34</v>
      </c>
      <c r="M1081" s="355">
        <v>457380</v>
      </c>
    </row>
    <row r="1082" spans="1:13">
      <c r="A1082" s="554" t="s">
        <v>8077</v>
      </c>
      <c r="B1082" s="554" t="s">
        <v>2042</v>
      </c>
      <c r="C1082" s="554" t="s">
        <v>247</v>
      </c>
      <c r="D1082" s="568">
        <v>4524</v>
      </c>
      <c r="E1082" s="554" t="s">
        <v>583</v>
      </c>
      <c r="F1082" s="554" t="s">
        <v>242</v>
      </c>
      <c r="G1082" s="554" t="s">
        <v>242</v>
      </c>
      <c r="H1082" s="554" t="s">
        <v>41</v>
      </c>
      <c r="I1082" s="554" t="s">
        <v>421</v>
      </c>
      <c r="J1082" s="554" t="s">
        <v>431</v>
      </c>
      <c r="K1082" s="554" t="s">
        <v>821</v>
      </c>
      <c r="L1082" s="554" t="s">
        <v>32</v>
      </c>
      <c r="M1082" s="574">
        <v>462000</v>
      </c>
    </row>
    <row r="1083" spans="1:13">
      <c r="A1083" s="353" t="s">
        <v>8106</v>
      </c>
      <c r="B1083" s="353" t="s">
        <v>2039</v>
      </c>
      <c r="C1083" s="353" t="s">
        <v>1165</v>
      </c>
      <c r="D1083" s="354">
        <v>4524</v>
      </c>
      <c r="E1083" s="353" t="s">
        <v>583</v>
      </c>
      <c r="F1083" s="353" t="s">
        <v>242</v>
      </c>
      <c r="G1083" s="353" t="s">
        <v>242</v>
      </c>
      <c r="H1083" s="353" t="s">
        <v>41</v>
      </c>
      <c r="I1083" s="353" t="s">
        <v>425</v>
      </c>
      <c r="J1083" s="353" t="s">
        <v>435</v>
      </c>
      <c r="K1083" s="353" t="s">
        <v>890</v>
      </c>
      <c r="L1083" s="353" t="s">
        <v>34</v>
      </c>
      <c r="M1083" s="355">
        <v>462000</v>
      </c>
    </row>
    <row r="1084" spans="1:13">
      <c r="A1084" s="554" t="s">
        <v>8069</v>
      </c>
      <c r="B1084" s="554" t="s">
        <v>2042</v>
      </c>
      <c r="C1084" s="554" t="s">
        <v>247</v>
      </c>
      <c r="D1084" s="568">
        <v>4524</v>
      </c>
      <c r="E1084" s="554" t="s">
        <v>583</v>
      </c>
      <c r="F1084" s="554" t="s">
        <v>242</v>
      </c>
      <c r="G1084" s="554" t="s">
        <v>242</v>
      </c>
      <c r="H1084" s="554" t="s">
        <v>41</v>
      </c>
      <c r="I1084" s="554" t="s">
        <v>223</v>
      </c>
      <c r="J1084" s="554" t="s">
        <v>181</v>
      </c>
      <c r="K1084" s="554" t="s">
        <v>821</v>
      </c>
      <c r="L1084" s="554" t="s">
        <v>32</v>
      </c>
      <c r="M1084" s="574">
        <v>503580</v>
      </c>
    </row>
    <row r="1085" spans="1:13">
      <c r="A1085" s="353" t="s">
        <v>8098</v>
      </c>
      <c r="B1085" s="353" t="s">
        <v>2039</v>
      </c>
      <c r="C1085" s="353" t="s">
        <v>1165</v>
      </c>
      <c r="D1085" s="354">
        <v>4524</v>
      </c>
      <c r="E1085" s="353" t="s">
        <v>583</v>
      </c>
      <c r="F1085" s="353" t="s">
        <v>242</v>
      </c>
      <c r="G1085" s="353" t="s">
        <v>242</v>
      </c>
      <c r="H1085" s="353" t="s">
        <v>41</v>
      </c>
      <c r="I1085" s="353" t="s">
        <v>424</v>
      </c>
      <c r="J1085" s="353" t="s">
        <v>434</v>
      </c>
      <c r="K1085" s="353" t="s">
        <v>890</v>
      </c>
      <c r="L1085" s="353" t="s">
        <v>34</v>
      </c>
      <c r="M1085" s="355">
        <v>503580</v>
      </c>
    </row>
    <row r="1086" spans="1:13">
      <c r="A1086" s="368" t="s">
        <v>8076</v>
      </c>
      <c r="B1086" s="368" t="s">
        <v>2041</v>
      </c>
      <c r="C1086" s="368" t="s">
        <v>247</v>
      </c>
      <c r="D1086" s="568">
        <v>4524</v>
      </c>
      <c r="E1086" s="554" t="s">
        <v>583</v>
      </c>
      <c r="F1086" s="368" t="s">
        <v>242</v>
      </c>
      <c r="G1086" s="368" t="s">
        <v>242</v>
      </c>
      <c r="H1086" s="368" t="s">
        <v>41</v>
      </c>
      <c r="I1086" s="368" t="s">
        <v>421</v>
      </c>
      <c r="J1086" s="368" t="s">
        <v>431</v>
      </c>
      <c r="K1086" s="368" t="s">
        <v>890</v>
      </c>
      <c r="L1086" s="368" t="s">
        <v>32</v>
      </c>
      <c r="M1086" s="389">
        <v>508200</v>
      </c>
    </row>
    <row r="1087" spans="1:13">
      <c r="A1087" s="353" t="s">
        <v>8091</v>
      </c>
      <c r="B1087" s="353" t="s">
        <v>2040</v>
      </c>
      <c r="C1087" s="353" t="s">
        <v>1165</v>
      </c>
      <c r="D1087" s="354">
        <v>4524</v>
      </c>
      <c r="E1087" s="353" t="s">
        <v>583</v>
      </c>
      <c r="F1087" s="353" t="s">
        <v>242</v>
      </c>
      <c r="G1087" s="353" t="s">
        <v>242</v>
      </c>
      <c r="H1087" s="353" t="s">
        <v>41</v>
      </c>
      <c r="I1087" s="353" t="s">
        <v>423</v>
      </c>
      <c r="J1087" s="353" t="s">
        <v>433</v>
      </c>
      <c r="K1087" s="353" t="s">
        <v>821</v>
      </c>
      <c r="L1087" s="353" t="s">
        <v>34</v>
      </c>
      <c r="M1087" s="355">
        <v>515130</v>
      </c>
    </row>
    <row r="1088" spans="1:13">
      <c r="A1088" s="353" t="s">
        <v>8113</v>
      </c>
      <c r="B1088" s="353" t="s">
        <v>2046</v>
      </c>
      <c r="C1088" s="353" t="s">
        <v>1165</v>
      </c>
      <c r="D1088" s="354">
        <v>4524</v>
      </c>
      <c r="E1088" s="353" t="s">
        <v>583</v>
      </c>
      <c r="F1088" s="353" t="s">
        <v>242</v>
      </c>
      <c r="G1088" s="353" t="s">
        <v>242</v>
      </c>
      <c r="H1088" s="353" t="s">
        <v>41</v>
      </c>
      <c r="I1088" s="353" t="s">
        <v>425</v>
      </c>
      <c r="J1088" s="353" t="s">
        <v>435</v>
      </c>
      <c r="K1088" s="353" t="s">
        <v>821</v>
      </c>
      <c r="L1088" s="353" t="s">
        <v>218</v>
      </c>
      <c r="M1088" s="355">
        <v>517440</v>
      </c>
    </row>
    <row r="1089" spans="1:13">
      <c r="A1089" s="353" t="s">
        <v>8083</v>
      </c>
      <c r="B1089" s="353" t="s">
        <v>2040</v>
      </c>
      <c r="C1089" s="353" t="s">
        <v>1165</v>
      </c>
      <c r="D1089" s="354">
        <v>4524</v>
      </c>
      <c r="E1089" s="353" t="s">
        <v>583</v>
      </c>
      <c r="F1089" s="353" t="s">
        <v>242</v>
      </c>
      <c r="G1089" s="353" t="s">
        <v>242</v>
      </c>
      <c r="H1089" s="353" t="s">
        <v>41</v>
      </c>
      <c r="I1089" s="353" t="s">
        <v>422</v>
      </c>
      <c r="J1089" s="353" t="s">
        <v>432</v>
      </c>
      <c r="K1089" s="353" t="s">
        <v>821</v>
      </c>
      <c r="L1089" s="353" t="s">
        <v>34</v>
      </c>
      <c r="M1089" s="355">
        <v>552090</v>
      </c>
    </row>
    <row r="1090" spans="1:13">
      <c r="A1090" s="368" t="s">
        <v>8068</v>
      </c>
      <c r="B1090" s="368" t="s">
        <v>2041</v>
      </c>
      <c r="C1090" s="368" t="s">
        <v>247</v>
      </c>
      <c r="D1090" s="568">
        <v>4524</v>
      </c>
      <c r="E1090" s="554" t="s">
        <v>583</v>
      </c>
      <c r="F1090" s="368" t="s">
        <v>242</v>
      </c>
      <c r="G1090" s="368" t="s">
        <v>242</v>
      </c>
      <c r="H1090" s="368" t="s">
        <v>41</v>
      </c>
      <c r="I1090" s="368" t="s">
        <v>223</v>
      </c>
      <c r="J1090" s="368" t="s">
        <v>181</v>
      </c>
      <c r="K1090" s="368" t="s">
        <v>890</v>
      </c>
      <c r="L1090" s="368" t="s">
        <v>32</v>
      </c>
      <c r="M1090" s="389">
        <v>554400</v>
      </c>
    </row>
    <row r="1091" spans="1:13">
      <c r="A1091" s="353" t="s">
        <v>8105</v>
      </c>
      <c r="B1091" s="353" t="s">
        <v>2046</v>
      </c>
      <c r="C1091" s="353" t="s">
        <v>1165</v>
      </c>
      <c r="D1091" s="354">
        <v>4524</v>
      </c>
      <c r="E1091" s="353" t="s">
        <v>583</v>
      </c>
      <c r="F1091" s="353" t="s">
        <v>242</v>
      </c>
      <c r="G1091" s="353" t="s">
        <v>242</v>
      </c>
      <c r="H1091" s="353" t="s">
        <v>41</v>
      </c>
      <c r="I1091" s="353" t="s">
        <v>424</v>
      </c>
      <c r="J1091" s="353" t="s">
        <v>434</v>
      </c>
      <c r="K1091" s="353" t="s">
        <v>821</v>
      </c>
      <c r="L1091" s="353" t="s">
        <v>218</v>
      </c>
      <c r="M1091" s="355">
        <v>563640</v>
      </c>
    </row>
    <row r="1092" spans="1:13">
      <c r="A1092" s="353" t="s">
        <v>8090</v>
      </c>
      <c r="B1092" s="353" t="s">
        <v>2039</v>
      </c>
      <c r="C1092" s="353" t="s">
        <v>1165</v>
      </c>
      <c r="D1092" s="354">
        <v>4524</v>
      </c>
      <c r="E1092" s="353" t="s">
        <v>583</v>
      </c>
      <c r="F1092" s="353" t="s">
        <v>242</v>
      </c>
      <c r="G1092" s="353" t="s">
        <v>242</v>
      </c>
      <c r="H1092" s="353" t="s">
        <v>41</v>
      </c>
      <c r="I1092" s="353" t="s">
        <v>423</v>
      </c>
      <c r="J1092" s="353" t="s">
        <v>433</v>
      </c>
      <c r="K1092" s="353" t="s">
        <v>890</v>
      </c>
      <c r="L1092" s="353" t="s">
        <v>34</v>
      </c>
      <c r="M1092" s="355">
        <v>565950</v>
      </c>
    </row>
    <row r="1093" spans="1:13">
      <c r="A1093" s="353" t="s">
        <v>8112</v>
      </c>
      <c r="B1093" s="353" t="s">
        <v>2045</v>
      </c>
      <c r="C1093" s="353" t="s">
        <v>1165</v>
      </c>
      <c r="D1093" s="354">
        <v>4524</v>
      </c>
      <c r="E1093" s="353" t="s">
        <v>583</v>
      </c>
      <c r="F1093" s="353" t="s">
        <v>242</v>
      </c>
      <c r="G1093" s="353" t="s">
        <v>242</v>
      </c>
      <c r="H1093" s="353" t="s">
        <v>41</v>
      </c>
      <c r="I1093" s="353" t="s">
        <v>425</v>
      </c>
      <c r="J1093" s="353" t="s">
        <v>435</v>
      </c>
      <c r="K1093" s="353" t="s">
        <v>890</v>
      </c>
      <c r="L1093" s="353" t="s">
        <v>218</v>
      </c>
      <c r="M1093" s="355">
        <v>568260</v>
      </c>
    </row>
    <row r="1094" spans="1:13">
      <c r="A1094" s="554" t="s">
        <v>8053</v>
      </c>
      <c r="B1094" s="554" t="s">
        <v>2042</v>
      </c>
      <c r="C1094" s="554" t="s">
        <v>247</v>
      </c>
      <c r="D1094" s="568">
        <v>4524</v>
      </c>
      <c r="E1094" s="554" t="s">
        <v>583</v>
      </c>
      <c r="F1094" s="554" t="s">
        <v>242</v>
      </c>
      <c r="G1094" s="554" t="s">
        <v>242</v>
      </c>
      <c r="H1094" s="554" t="s">
        <v>41</v>
      </c>
      <c r="I1094" s="554" t="s">
        <v>48</v>
      </c>
      <c r="J1094" s="554" t="s">
        <v>177</v>
      </c>
      <c r="K1094" s="554" t="s">
        <v>821</v>
      </c>
      <c r="L1094" s="554" t="s">
        <v>32</v>
      </c>
      <c r="M1094" s="574">
        <v>572880</v>
      </c>
    </row>
    <row r="1095" spans="1:13">
      <c r="A1095" s="554" t="s">
        <v>8061</v>
      </c>
      <c r="B1095" s="554" t="s">
        <v>2042</v>
      </c>
      <c r="C1095" s="554" t="s">
        <v>247</v>
      </c>
      <c r="D1095" s="568">
        <v>4524</v>
      </c>
      <c r="E1095" s="554" t="s">
        <v>583</v>
      </c>
      <c r="F1095" s="554" t="s">
        <v>242</v>
      </c>
      <c r="G1095" s="554" t="s">
        <v>242</v>
      </c>
      <c r="H1095" s="554" t="s">
        <v>41</v>
      </c>
      <c r="I1095" s="554" t="s">
        <v>50</v>
      </c>
      <c r="J1095" s="554" t="s">
        <v>179</v>
      </c>
      <c r="K1095" s="554" t="s">
        <v>821</v>
      </c>
      <c r="L1095" s="554" t="s">
        <v>32</v>
      </c>
      <c r="M1095" s="574">
        <v>572880</v>
      </c>
    </row>
    <row r="1096" spans="1:13">
      <c r="A1096" s="353" t="s">
        <v>8082</v>
      </c>
      <c r="B1096" s="353" t="s">
        <v>2039</v>
      </c>
      <c r="C1096" s="353" t="s">
        <v>1165</v>
      </c>
      <c r="D1096" s="354">
        <v>4524</v>
      </c>
      <c r="E1096" s="353" t="s">
        <v>583</v>
      </c>
      <c r="F1096" s="353" t="s">
        <v>242</v>
      </c>
      <c r="G1096" s="353" t="s">
        <v>242</v>
      </c>
      <c r="H1096" s="353" t="s">
        <v>41</v>
      </c>
      <c r="I1096" s="353" t="s">
        <v>422</v>
      </c>
      <c r="J1096" s="353" t="s">
        <v>432</v>
      </c>
      <c r="K1096" s="353" t="s">
        <v>890</v>
      </c>
      <c r="L1096" s="353" t="s">
        <v>34</v>
      </c>
      <c r="M1096" s="355">
        <v>607530</v>
      </c>
    </row>
    <row r="1097" spans="1:13">
      <c r="A1097" s="353" t="s">
        <v>8104</v>
      </c>
      <c r="B1097" s="353" t="s">
        <v>2045</v>
      </c>
      <c r="C1097" s="353" t="s">
        <v>1165</v>
      </c>
      <c r="D1097" s="354">
        <v>4524</v>
      </c>
      <c r="E1097" s="353" t="s">
        <v>583</v>
      </c>
      <c r="F1097" s="353" t="s">
        <v>242</v>
      </c>
      <c r="G1097" s="353" t="s">
        <v>242</v>
      </c>
      <c r="H1097" s="353" t="s">
        <v>41</v>
      </c>
      <c r="I1097" s="353" t="s">
        <v>424</v>
      </c>
      <c r="J1097" s="353" t="s">
        <v>434</v>
      </c>
      <c r="K1097" s="353" t="s">
        <v>890</v>
      </c>
      <c r="L1097" s="353" t="s">
        <v>218</v>
      </c>
      <c r="M1097" s="355">
        <v>621390</v>
      </c>
    </row>
    <row r="1098" spans="1:13">
      <c r="A1098" s="554" t="s">
        <v>8045</v>
      </c>
      <c r="B1098" s="554" t="s">
        <v>2042</v>
      </c>
      <c r="C1098" s="554" t="s">
        <v>247</v>
      </c>
      <c r="D1098" s="568">
        <v>4524</v>
      </c>
      <c r="E1098" s="554" t="s">
        <v>583</v>
      </c>
      <c r="F1098" s="554" t="s">
        <v>242</v>
      </c>
      <c r="G1098" s="554" t="s">
        <v>242</v>
      </c>
      <c r="H1098" s="554" t="s">
        <v>41</v>
      </c>
      <c r="I1098" s="554" t="s">
        <v>221</v>
      </c>
      <c r="J1098" s="554" t="s">
        <v>175</v>
      </c>
      <c r="K1098" s="554" t="s">
        <v>821</v>
      </c>
      <c r="L1098" s="554" t="s">
        <v>32</v>
      </c>
      <c r="M1098" s="574">
        <v>628320</v>
      </c>
    </row>
    <row r="1099" spans="1:13">
      <c r="A1099" s="353" t="s">
        <v>8075</v>
      </c>
      <c r="B1099" s="353" t="s">
        <v>2040</v>
      </c>
      <c r="C1099" s="353" t="s">
        <v>1165</v>
      </c>
      <c r="D1099" s="354">
        <v>4524</v>
      </c>
      <c r="E1099" s="353" t="s">
        <v>583</v>
      </c>
      <c r="F1099" s="353" t="s">
        <v>242</v>
      </c>
      <c r="G1099" s="353" t="s">
        <v>242</v>
      </c>
      <c r="H1099" s="353" t="s">
        <v>41</v>
      </c>
      <c r="I1099" s="353" t="s">
        <v>421</v>
      </c>
      <c r="J1099" s="353" t="s">
        <v>431</v>
      </c>
      <c r="K1099" s="353" t="s">
        <v>821</v>
      </c>
      <c r="L1099" s="353" t="s">
        <v>34</v>
      </c>
      <c r="M1099" s="355">
        <v>628320</v>
      </c>
    </row>
    <row r="1100" spans="1:13">
      <c r="A1100" s="368" t="s">
        <v>8052</v>
      </c>
      <c r="B1100" s="368" t="s">
        <v>2041</v>
      </c>
      <c r="C1100" s="368" t="s">
        <v>247</v>
      </c>
      <c r="D1100" s="568">
        <v>4524</v>
      </c>
      <c r="E1100" s="554" t="s">
        <v>583</v>
      </c>
      <c r="F1100" s="368" t="s">
        <v>242</v>
      </c>
      <c r="G1100" s="368" t="s">
        <v>242</v>
      </c>
      <c r="H1100" s="368" t="s">
        <v>41</v>
      </c>
      <c r="I1100" s="368" t="s">
        <v>48</v>
      </c>
      <c r="J1100" s="368" t="s">
        <v>177</v>
      </c>
      <c r="K1100" s="368" t="s">
        <v>890</v>
      </c>
      <c r="L1100" s="368" t="s">
        <v>32</v>
      </c>
      <c r="M1100" s="389">
        <v>630630</v>
      </c>
    </row>
    <row r="1101" spans="1:13">
      <c r="A1101" s="368" t="s">
        <v>8060</v>
      </c>
      <c r="B1101" s="368" t="s">
        <v>2041</v>
      </c>
      <c r="C1101" s="368" t="s">
        <v>247</v>
      </c>
      <c r="D1101" s="568">
        <v>4524</v>
      </c>
      <c r="E1101" s="554" t="s">
        <v>583</v>
      </c>
      <c r="F1101" s="368" t="s">
        <v>242</v>
      </c>
      <c r="G1101" s="368" t="s">
        <v>242</v>
      </c>
      <c r="H1101" s="368" t="s">
        <v>41</v>
      </c>
      <c r="I1101" s="368" t="s">
        <v>50</v>
      </c>
      <c r="J1101" s="368" t="s">
        <v>179</v>
      </c>
      <c r="K1101" s="368" t="s">
        <v>890</v>
      </c>
      <c r="L1101" s="368" t="s">
        <v>32</v>
      </c>
      <c r="M1101" s="389">
        <v>630630</v>
      </c>
    </row>
    <row r="1102" spans="1:13">
      <c r="A1102" s="353" t="s">
        <v>8097</v>
      </c>
      <c r="B1102" s="353" t="s">
        <v>2046</v>
      </c>
      <c r="C1102" s="353" t="s">
        <v>1165</v>
      </c>
      <c r="D1102" s="354">
        <v>4524</v>
      </c>
      <c r="E1102" s="353" t="s">
        <v>583</v>
      </c>
      <c r="F1102" s="353" t="s">
        <v>242</v>
      </c>
      <c r="G1102" s="353" t="s">
        <v>242</v>
      </c>
      <c r="H1102" s="353" t="s">
        <v>41</v>
      </c>
      <c r="I1102" s="353" t="s">
        <v>423</v>
      </c>
      <c r="J1102" s="353" t="s">
        <v>433</v>
      </c>
      <c r="K1102" s="353" t="s">
        <v>821</v>
      </c>
      <c r="L1102" s="353" t="s">
        <v>218</v>
      </c>
      <c r="M1102" s="355">
        <v>635250</v>
      </c>
    </row>
    <row r="1103" spans="1:13">
      <c r="A1103" s="353" t="s">
        <v>8089</v>
      </c>
      <c r="B1103" s="353" t="s">
        <v>2046</v>
      </c>
      <c r="C1103" s="353" t="s">
        <v>1165</v>
      </c>
      <c r="D1103" s="354">
        <v>4524</v>
      </c>
      <c r="E1103" s="353" t="s">
        <v>583</v>
      </c>
      <c r="F1103" s="353" t="s">
        <v>242</v>
      </c>
      <c r="G1103" s="353" t="s">
        <v>242</v>
      </c>
      <c r="H1103" s="353" t="s">
        <v>41</v>
      </c>
      <c r="I1103" s="353" t="s">
        <v>422</v>
      </c>
      <c r="J1103" s="353" t="s">
        <v>432</v>
      </c>
      <c r="K1103" s="353" t="s">
        <v>821</v>
      </c>
      <c r="L1103" s="353" t="s">
        <v>218</v>
      </c>
      <c r="M1103" s="355">
        <v>681450</v>
      </c>
    </row>
    <row r="1104" spans="1:13">
      <c r="A1104" s="353" t="s">
        <v>8067</v>
      </c>
      <c r="B1104" s="353" t="s">
        <v>2040</v>
      </c>
      <c r="C1104" s="353" t="s">
        <v>1165</v>
      </c>
      <c r="D1104" s="354">
        <v>4524</v>
      </c>
      <c r="E1104" s="353" t="s">
        <v>583</v>
      </c>
      <c r="F1104" s="353" t="s">
        <v>242</v>
      </c>
      <c r="G1104" s="353" t="s">
        <v>242</v>
      </c>
      <c r="H1104" s="353" t="s">
        <v>41</v>
      </c>
      <c r="I1104" s="353" t="s">
        <v>223</v>
      </c>
      <c r="J1104" s="353" t="s">
        <v>181</v>
      </c>
      <c r="K1104" s="353" t="s">
        <v>821</v>
      </c>
      <c r="L1104" s="353" t="s">
        <v>34</v>
      </c>
      <c r="M1104" s="355">
        <v>686070</v>
      </c>
    </row>
    <row r="1105" spans="1:13">
      <c r="A1105" s="368" t="s">
        <v>8044</v>
      </c>
      <c r="B1105" s="368" t="s">
        <v>2041</v>
      </c>
      <c r="C1105" s="368" t="s">
        <v>247</v>
      </c>
      <c r="D1105" s="568">
        <v>4524</v>
      </c>
      <c r="E1105" s="554" t="s">
        <v>583</v>
      </c>
      <c r="F1105" s="368" t="s">
        <v>242</v>
      </c>
      <c r="G1105" s="368" t="s">
        <v>242</v>
      </c>
      <c r="H1105" s="368" t="s">
        <v>41</v>
      </c>
      <c r="I1105" s="368" t="s">
        <v>221</v>
      </c>
      <c r="J1105" s="368" t="s">
        <v>175</v>
      </c>
      <c r="K1105" s="368" t="s">
        <v>890</v>
      </c>
      <c r="L1105" s="368" t="s">
        <v>32</v>
      </c>
      <c r="M1105" s="389">
        <v>690690</v>
      </c>
    </row>
    <row r="1106" spans="1:13">
      <c r="A1106" s="353" t="s">
        <v>8074</v>
      </c>
      <c r="B1106" s="353" t="s">
        <v>2039</v>
      </c>
      <c r="C1106" s="353" t="s">
        <v>1165</v>
      </c>
      <c r="D1106" s="354">
        <v>4524</v>
      </c>
      <c r="E1106" s="353" t="s">
        <v>583</v>
      </c>
      <c r="F1106" s="353" t="s">
        <v>242</v>
      </c>
      <c r="G1106" s="353" t="s">
        <v>242</v>
      </c>
      <c r="H1106" s="353" t="s">
        <v>41</v>
      </c>
      <c r="I1106" s="353" t="s">
        <v>421</v>
      </c>
      <c r="J1106" s="353" t="s">
        <v>431</v>
      </c>
      <c r="K1106" s="353" t="s">
        <v>890</v>
      </c>
      <c r="L1106" s="353" t="s">
        <v>34</v>
      </c>
      <c r="M1106" s="355">
        <v>690690</v>
      </c>
    </row>
    <row r="1107" spans="1:13">
      <c r="A1107" s="353" t="s">
        <v>8096</v>
      </c>
      <c r="B1107" s="353" t="s">
        <v>2045</v>
      </c>
      <c r="C1107" s="353" t="s">
        <v>1165</v>
      </c>
      <c r="D1107" s="354">
        <v>4524</v>
      </c>
      <c r="E1107" s="353" t="s">
        <v>583</v>
      </c>
      <c r="F1107" s="353" t="s">
        <v>242</v>
      </c>
      <c r="G1107" s="353" t="s">
        <v>242</v>
      </c>
      <c r="H1107" s="353" t="s">
        <v>41</v>
      </c>
      <c r="I1107" s="353" t="s">
        <v>423</v>
      </c>
      <c r="J1107" s="353" t="s">
        <v>433</v>
      </c>
      <c r="K1107" s="353" t="s">
        <v>890</v>
      </c>
      <c r="L1107" s="353" t="s">
        <v>218</v>
      </c>
      <c r="M1107" s="355">
        <v>697620</v>
      </c>
    </row>
    <row r="1108" spans="1:13">
      <c r="A1108" s="554" t="s">
        <v>8037</v>
      </c>
      <c r="B1108" s="554" t="s">
        <v>2042</v>
      </c>
      <c r="C1108" s="554" t="s">
        <v>247</v>
      </c>
      <c r="D1108" s="568">
        <v>4524</v>
      </c>
      <c r="E1108" s="554" t="s">
        <v>583</v>
      </c>
      <c r="F1108" s="554" t="s">
        <v>242</v>
      </c>
      <c r="G1108" s="554" t="s">
        <v>242</v>
      </c>
      <c r="H1108" s="554" t="s">
        <v>41</v>
      </c>
      <c r="I1108" s="554" t="s">
        <v>46</v>
      </c>
      <c r="J1108" s="554" t="s">
        <v>173</v>
      </c>
      <c r="K1108" s="554" t="s">
        <v>821</v>
      </c>
      <c r="L1108" s="554" t="s">
        <v>32</v>
      </c>
      <c r="M1108" s="574">
        <v>699930</v>
      </c>
    </row>
    <row r="1109" spans="1:13">
      <c r="A1109" s="353" t="s">
        <v>8088</v>
      </c>
      <c r="B1109" s="353" t="s">
        <v>2045</v>
      </c>
      <c r="C1109" s="353" t="s">
        <v>1165</v>
      </c>
      <c r="D1109" s="354">
        <v>4524</v>
      </c>
      <c r="E1109" s="353" t="s">
        <v>583</v>
      </c>
      <c r="F1109" s="353" t="s">
        <v>242</v>
      </c>
      <c r="G1109" s="353" t="s">
        <v>242</v>
      </c>
      <c r="H1109" s="353" t="s">
        <v>41</v>
      </c>
      <c r="I1109" s="353" t="s">
        <v>422</v>
      </c>
      <c r="J1109" s="353" t="s">
        <v>432</v>
      </c>
      <c r="K1109" s="353" t="s">
        <v>890</v>
      </c>
      <c r="L1109" s="353" t="s">
        <v>218</v>
      </c>
      <c r="M1109" s="355">
        <v>750750</v>
      </c>
    </row>
    <row r="1110" spans="1:13">
      <c r="A1110" s="353" t="s">
        <v>8066</v>
      </c>
      <c r="B1110" s="353" t="s">
        <v>2039</v>
      </c>
      <c r="C1110" s="353" t="s">
        <v>1165</v>
      </c>
      <c r="D1110" s="354">
        <v>4524</v>
      </c>
      <c r="E1110" s="353" t="s">
        <v>583</v>
      </c>
      <c r="F1110" s="353" t="s">
        <v>242</v>
      </c>
      <c r="G1110" s="353" t="s">
        <v>242</v>
      </c>
      <c r="H1110" s="353" t="s">
        <v>41</v>
      </c>
      <c r="I1110" s="353" t="s">
        <v>223</v>
      </c>
      <c r="J1110" s="353" t="s">
        <v>181</v>
      </c>
      <c r="K1110" s="353" t="s">
        <v>890</v>
      </c>
      <c r="L1110" s="353" t="s">
        <v>34</v>
      </c>
      <c r="M1110" s="355">
        <v>755370</v>
      </c>
    </row>
    <row r="1111" spans="1:13">
      <c r="A1111" s="368" t="s">
        <v>8036</v>
      </c>
      <c r="B1111" s="368" t="s">
        <v>2041</v>
      </c>
      <c r="C1111" s="368" t="s">
        <v>247</v>
      </c>
      <c r="D1111" s="568">
        <v>4524</v>
      </c>
      <c r="E1111" s="554" t="s">
        <v>583</v>
      </c>
      <c r="F1111" s="368" t="s">
        <v>242</v>
      </c>
      <c r="G1111" s="368" t="s">
        <v>242</v>
      </c>
      <c r="H1111" s="368" t="s">
        <v>41</v>
      </c>
      <c r="I1111" s="368" t="s">
        <v>46</v>
      </c>
      <c r="J1111" s="368" t="s">
        <v>173</v>
      </c>
      <c r="K1111" s="368" t="s">
        <v>890</v>
      </c>
      <c r="L1111" s="368" t="s">
        <v>32</v>
      </c>
      <c r="M1111" s="389">
        <v>769230</v>
      </c>
    </row>
    <row r="1112" spans="1:13">
      <c r="A1112" s="353" t="s">
        <v>8081</v>
      </c>
      <c r="B1112" s="353" t="s">
        <v>2046</v>
      </c>
      <c r="C1112" s="353" t="s">
        <v>1165</v>
      </c>
      <c r="D1112" s="354">
        <v>4524</v>
      </c>
      <c r="E1112" s="353" t="s">
        <v>583</v>
      </c>
      <c r="F1112" s="353" t="s">
        <v>242</v>
      </c>
      <c r="G1112" s="353" t="s">
        <v>242</v>
      </c>
      <c r="H1112" s="353" t="s">
        <v>41</v>
      </c>
      <c r="I1112" s="353" t="s">
        <v>421</v>
      </c>
      <c r="J1112" s="353" t="s">
        <v>431</v>
      </c>
      <c r="K1112" s="353" t="s">
        <v>821</v>
      </c>
      <c r="L1112" s="353" t="s">
        <v>218</v>
      </c>
      <c r="M1112" s="355">
        <v>776160</v>
      </c>
    </row>
    <row r="1113" spans="1:13">
      <c r="A1113" s="353" t="s">
        <v>8051</v>
      </c>
      <c r="B1113" s="353" t="s">
        <v>2040</v>
      </c>
      <c r="C1113" s="353" t="s">
        <v>1165</v>
      </c>
      <c r="D1113" s="354">
        <v>4524</v>
      </c>
      <c r="E1113" s="353" t="s">
        <v>583</v>
      </c>
      <c r="F1113" s="353" t="s">
        <v>242</v>
      </c>
      <c r="G1113" s="353" t="s">
        <v>242</v>
      </c>
      <c r="H1113" s="353" t="s">
        <v>41</v>
      </c>
      <c r="I1113" s="353" t="s">
        <v>48</v>
      </c>
      <c r="J1113" s="353" t="s">
        <v>177</v>
      </c>
      <c r="K1113" s="353" t="s">
        <v>821</v>
      </c>
      <c r="L1113" s="353" t="s">
        <v>34</v>
      </c>
      <c r="M1113" s="355">
        <v>780780</v>
      </c>
    </row>
    <row r="1114" spans="1:13">
      <c r="A1114" s="353" t="s">
        <v>8059</v>
      </c>
      <c r="B1114" s="353" t="s">
        <v>2040</v>
      </c>
      <c r="C1114" s="353" t="s">
        <v>1165</v>
      </c>
      <c r="D1114" s="354">
        <v>4524</v>
      </c>
      <c r="E1114" s="353" t="s">
        <v>583</v>
      </c>
      <c r="F1114" s="353" t="s">
        <v>242</v>
      </c>
      <c r="G1114" s="353" t="s">
        <v>242</v>
      </c>
      <c r="H1114" s="353" t="s">
        <v>41</v>
      </c>
      <c r="I1114" s="353" t="s">
        <v>50</v>
      </c>
      <c r="J1114" s="353" t="s">
        <v>179</v>
      </c>
      <c r="K1114" s="353" t="s">
        <v>821</v>
      </c>
      <c r="L1114" s="353" t="s">
        <v>34</v>
      </c>
      <c r="M1114" s="355">
        <v>780780</v>
      </c>
    </row>
    <row r="1115" spans="1:13">
      <c r="A1115" s="554" t="s">
        <v>8013</v>
      </c>
      <c r="B1115" s="554" t="s">
        <v>2042</v>
      </c>
      <c r="C1115" s="554" t="s">
        <v>247</v>
      </c>
      <c r="D1115" s="568">
        <v>4524</v>
      </c>
      <c r="E1115" s="554" t="s">
        <v>583</v>
      </c>
      <c r="F1115" s="554" t="s">
        <v>242</v>
      </c>
      <c r="G1115" s="554" t="s">
        <v>242</v>
      </c>
      <c r="H1115" s="554" t="s">
        <v>41</v>
      </c>
      <c r="I1115" s="554" t="s">
        <v>42</v>
      </c>
      <c r="J1115" s="554" t="s">
        <v>60</v>
      </c>
      <c r="K1115" s="554" t="s">
        <v>821</v>
      </c>
      <c r="L1115" s="554" t="s">
        <v>32</v>
      </c>
      <c r="M1115" s="574">
        <v>783090</v>
      </c>
    </row>
    <row r="1116" spans="1:13">
      <c r="A1116" s="554" t="s">
        <v>8021</v>
      </c>
      <c r="B1116" s="554" t="s">
        <v>2042</v>
      </c>
      <c r="C1116" s="554" t="s">
        <v>247</v>
      </c>
      <c r="D1116" s="568">
        <v>4524</v>
      </c>
      <c r="E1116" s="554" t="s">
        <v>583</v>
      </c>
      <c r="F1116" s="554" t="s">
        <v>242</v>
      </c>
      <c r="G1116" s="554" t="s">
        <v>242</v>
      </c>
      <c r="H1116" s="554" t="s">
        <v>41</v>
      </c>
      <c r="I1116" s="554" t="s">
        <v>219</v>
      </c>
      <c r="J1116" s="554" t="s">
        <v>62</v>
      </c>
      <c r="K1116" s="554" t="s">
        <v>821</v>
      </c>
      <c r="L1116" s="554" t="s">
        <v>32</v>
      </c>
      <c r="M1116" s="574">
        <v>783090</v>
      </c>
    </row>
    <row r="1117" spans="1:13">
      <c r="A1117" s="554" t="s">
        <v>8029</v>
      </c>
      <c r="B1117" s="554" t="s">
        <v>2042</v>
      </c>
      <c r="C1117" s="554" t="s">
        <v>247</v>
      </c>
      <c r="D1117" s="568">
        <v>4524</v>
      </c>
      <c r="E1117" s="554" t="s">
        <v>583</v>
      </c>
      <c r="F1117" s="554" t="s">
        <v>242</v>
      </c>
      <c r="G1117" s="554" t="s">
        <v>242</v>
      </c>
      <c r="H1117" s="554" t="s">
        <v>41</v>
      </c>
      <c r="I1117" s="554" t="s">
        <v>44</v>
      </c>
      <c r="J1117" s="554" t="s">
        <v>171</v>
      </c>
      <c r="K1117" s="554" t="s">
        <v>821</v>
      </c>
      <c r="L1117" s="554" t="s">
        <v>32</v>
      </c>
      <c r="M1117" s="574">
        <v>783090</v>
      </c>
    </row>
    <row r="1118" spans="1:13">
      <c r="A1118" s="353" t="s">
        <v>8073</v>
      </c>
      <c r="B1118" s="353" t="s">
        <v>2046</v>
      </c>
      <c r="C1118" s="353" t="s">
        <v>1165</v>
      </c>
      <c r="D1118" s="354">
        <v>4524</v>
      </c>
      <c r="E1118" s="353" t="s">
        <v>583</v>
      </c>
      <c r="F1118" s="353" t="s">
        <v>242</v>
      </c>
      <c r="G1118" s="353" t="s">
        <v>242</v>
      </c>
      <c r="H1118" s="353" t="s">
        <v>41</v>
      </c>
      <c r="I1118" s="353" t="s">
        <v>223</v>
      </c>
      <c r="J1118" s="353" t="s">
        <v>181</v>
      </c>
      <c r="K1118" s="353" t="s">
        <v>821</v>
      </c>
      <c r="L1118" s="353" t="s">
        <v>218</v>
      </c>
      <c r="M1118" s="355">
        <v>845460</v>
      </c>
    </row>
    <row r="1119" spans="1:13">
      <c r="A1119" s="353" t="s">
        <v>8080</v>
      </c>
      <c r="B1119" s="353" t="s">
        <v>2045</v>
      </c>
      <c r="C1119" s="353" t="s">
        <v>1165</v>
      </c>
      <c r="D1119" s="354">
        <v>4524</v>
      </c>
      <c r="E1119" s="353" t="s">
        <v>583</v>
      </c>
      <c r="F1119" s="353" t="s">
        <v>242</v>
      </c>
      <c r="G1119" s="353" t="s">
        <v>242</v>
      </c>
      <c r="H1119" s="353" t="s">
        <v>41</v>
      </c>
      <c r="I1119" s="353" t="s">
        <v>421</v>
      </c>
      <c r="J1119" s="353" t="s">
        <v>431</v>
      </c>
      <c r="K1119" s="353" t="s">
        <v>890</v>
      </c>
      <c r="L1119" s="353" t="s">
        <v>218</v>
      </c>
      <c r="M1119" s="355">
        <v>852390</v>
      </c>
    </row>
    <row r="1120" spans="1:13">
      <c r="A1120" s="353" t="s">
        <v>8043</v>
      </c>
      <c r="B1120" s="353" t="s">
        <v>2040</v>
      </c>
      <c r="C1120" s="353" t="s">
        <v>1165</v>
      </c>
      <c r="D1120" s="354">
        <v>4524</v>
      </c>
      <c r="E1120" s="353" t="s">
        <v>583</v>
      </c>
      <c r="F1120" s="353" t="s">
        <v>242</v>
      </c>
      <c r="G1120" s="353" t="s">
        <v>242</v>
      </c>
      <c r="H1120" s="353" t="s">
        <v>41</v>
      </c>
      <c r="I1120" s="353" t="s">
        <v>221</v>
      </c>
      <c r="J1120" s="353" t="s">
        <v>175</v>
      </c>
      <c r="K1120" s="353" t="s">
        <v>821</v>
      </c>
      <c r="L1120" s="353" t="s">
        <v>34</v>
      </c>
      <c r="M1120" s="355">
        <v>857010</v>
      </c>
    </row>
    <row r="1121" spans="1:13">
      <c r="A1121" s="353" t="s">
        <v>8050</v>
      </c>
      <c r="B1121" s="353" t="s">
        <v>2039</v>
      </c>
      <c r="C1121" s="353" t="s">
        <v>1165</v>
      </c>
      <c r="D1121" s="354">
        <v>4524</v>
      </c>
      <c r="E1121" s="353" t="s">
        <v>583</v>
      </c>
      <c r="F1121" s="353" t="s">
        <v>242</v>
      </c>
      <c r="G1121" s="353" t="s">
        <v>242</v>
      </c>
      <c r="H1121" s="353" t="s">
        <v>41</v>
      </c>
      <c r="I1121" s="353" t="s">
        <v>48</v>
      </c>
      <c r="J1121" s="353" t="s">
        <v>177</v>
      </c>
      <c r="K1121" s="353" t="s">
        <v>890</v>
      </c>
      <c r="L1121" s="353" t="s">
        <v>34</v>
      </c>
      <c r="M1121" s="355">
        <v>859320</v>
      </c>
    </row>
    <row r="1122" spans="1:13">
      <c r="A1122" s="353" t="s">
        <v>8058</v>
      </c>
      <c r="B1122" s="353" t="s">
        <v>2039</v>
      </c>
      <c r="C1122" s="353" t="s">
        <v>1165</v>
      </c>
      <c r="D1122" s="354">
        <v>4524</v>
      </c>
      <c r="E1122" s="353" t="s">
        <v>583</v>
      </c>
      <c r="F1122" s="353" t="s">
        <v>242</v>
      </c>
      <c r="G1122" s="353" t="s">
        <v>242</v>
      </c>
      <c r="H1122" s="353" t="s">
        <v>41</v>
      </c>
      <c r="I1122" s="353" t="s">
        <v>50</v>
      </c>
      <c r="J1122" s="353" t="s">
        <v>179</v>
      </c>
      <c r="K1122" s="353" t="s">
        <v>890</v>
      </c>
      <c r="L1122" s="353" t="s">
        <v>34</v>
      </c>
      <c r="M1122" s="355">
        <v>859320</v>
      </c>
    </row>
    <row r="1123" spans="1:13">
      <c r="A1123" s="368" t="s">
        <v>8012</v>
      </c>
      <c r="B1123" s="368" t="s">
        <v>2041</v>
      </c>
      <c r="C1123" s="368" t="s">
        <v>247</v>
      </c>
      <c r="D1123" s="568">
        <v>4524</v>
      </c>
      <c r="E1123" s="554" t="s">
        <v>583</v>
      </c>
      <c r="F1123" s="368" t="s">
        <v>242</v>
      </c>
      <c r="G1123" s="368" t="s">
        <v>242</v>
      </c>
      <c r="H1123" s="368" t="s">
        <v>41</v>
      </c>
      <c r="I1123" s="368" t="s">
        <v>42</v>
      </c>
      <c r="J1123" s="368" t="s">
        <v>60</v>
      </c>
      <c r="K1123" s="368" t="s">
        <v>890</v>
      </c>
      <c r="L1123" s="368" t="s">
        <v>32</v>
      </c>
      <c r="M1123" s="389">
        <v>861630</v>
      </c>
    </row>
    <row r="1124" spans="1:13">
      <c r="A1124" s="368" t="s">
        <v>8020</v>
      </c>
      <c r="B1124" s="368" t="s">
        <v>2041</v>
      </c>
      <c r="C1124" s="368" t="s">
        <v>247</v>
      </c>
      <c r="D1124" s="568">
        <v>4524</v>
      </c>
      <c r="E1124" s="554" t="s">
        <v>583</v>
      </c>
      <c r="F1124" s="368" t="s">
        <v>242</v>
      </c>
      <c r="G1124" s="368" t="s">
        <v>242</v>
      </c>
      <c r="H1124" s="368" t="s">
        <v>41</v>
      </c>
      <c r="I1124" s="368" t="s">
        <v>219</v>
      </c>
      <c r="J1124" s="368" t="s">
        <v>62</v>
      </c>
      <c r="K1124" s="368" t="s">
        <v>890</v>
      </c>
      <c r="L1124" s="368" t="s">
        <v>32</v>
      </c>
      <c r="M1124" s="389">
        <v>861630</v>
      </c>
    </row>
    <row r="1125" spans="1:13">
      <c r="A1125" s="368" t="s">
        <v>8028</v>
      </c>
      <c r="B1125" s="368" t="s">
        <v>2041</v>
      </c>
      <c r="C1125" s="368" t="s">
        <v>247</v>
      </c>
      <c r="D1125" s="568">
        <v>4524</v>
      </c>
      <c r="E1125" s="554" t="s">
        <v>583</v>
      </c>
      <c r="F1125" s="368" t="s">
        <v>242</v>
      </c>
      <c r="G1125" s="368" t="s">
        <v>242</v>
      </c>
      <c r="H1125" s="368" t="s">
        <v>41</v>
      </c>
      <c r="I1125" s="368" t="s">
        <v>44</v>
      </c>
      <c r="J1125" s="368" t="s">
        <v>171</v>
      </c>
      <c r="K1125" s="368" t="s">
        <v>890</v>
      </c>
      <c r="L1125" s="368" t="s">
        <v>32</v>
      </c>
      <c r="M1125" s="389">
        <v>861630</v>
      </c>
    </row>
    <row r="1126" spans="1:13">
      <c r="A1126" s="353" t="s">
        <v>8072</v>
      </c>
      <c r="B1126" s="353" t="s">
        <v>2045</v>
      </c>
      <c r="C1126" s="353" t="s">
        <v>1165</v>
      </c>
      <c r="D1126" s="354">
        <v>4524</v>
      </c>
      <c r="E1126" s="353" t="s">
        <v>583</v>
      </c>
      <c r="F1126" s="353" t="s">
        <v>242</v>
      </c>
      <c r="G1126" s="353" t="s">
        <v>242</v>
      </c>
      <c r="H1126" s="353" t="s">
        <v>41</v>
      </c>
      <c r="I1126" s="353" t="s">
        <v>223</v>
      </c>
      <c r="J1126" s="353" t="s">
        <v>181</v>
      </c>
      <c r="K1126" s="353" t="s">
        <v>890</v>
      </c>
      <c r="L1126" s="353" t="s">
        <v>218</v>
      </c>
      <c r="M1126" s="355">
        <v>930930</v>
      </c>
    </row>
    <row r="1127" spans="1:13">
      <c r="A1127" s="353" t="s">
        <v>8042</v>
      </c>
      <c r="B1127" s="353" t="s">
        <v>2039</v>
      </c>
      <c r="C1127" s="353" t="s">
        <v>1165</v>
      </c>
      <c r="D1127" s="354">
        <v>4524</v>
      </c>
      <c r="E1127" s="353" t="s">
        <v>583</v>
      </c>
      <c r="F1127" s="353" t="s">
        <v>242</v>
      </c>
      <c r="G1127" s="353" t="s">
        <v>242</v>
      </c>
      <c r="H1127" s="353" t="s">
        <v>41</v>
      </c>
      <c r="I1127" s="353" t="s">
        <v>221</v>
      </c>
      <c r="J1127" s="353" t="s">
        <v>175</v>
      </c>
      <c r="K1127" s="353" t="s">
        <v>890</v>
      </c>
      <c r="L1127" s="353" t="s">
        <v>34</v>
      </c>
      <c r="M1127" s="355">
        <v>942480</v>
      </c>
    </row>
    <row r="1128" spans="1:13">
      <c r="A1128" s="353" t="s">
        <v>8035</v>
      </c>
      <c r="B1128" s="353" t="s">
        <v>2040</v>
      </c>
      <c r="C1128" s="353" t="s">
        <v>1165</v>
      </c>
      <c r="D1128" s="354">
        <v>4524</v>
      </c>
      <c r="E1128" s="353" t="s">
        <v>583</v>
      </c>
      <c r="F1128" s="353" t="s">
        <v>242</v>
      </c>
      <c r="G1128" s="353" t="s">
        <v>242</v>
      </c>
      <c r="H1128" s="353" t="s">
        <v>41</v>
      </c>
      <c r="I1128" s="353" t="s">
        <v>46</v>
      </c>
      <c r="J1128" s="353" t="s">
        <v>173</v>
      </c>
      <c r="K1128" s="353" t="s">
        <v>821</v>
      </c>
      <c r="L1128" s="353" t="s">
        <v>34</v>
      </c>
      <c r="M1128" s="355">
        <v>954030</v>
      </c>
    </row>
    <row r="1129" spans="1:13">
      <c r="A1129" s="353" t="s">
        <v>8057</v>
      </c>
      <c r="B1129" s="353" t="s">
        <v>2046</v>
      </c>
      <c r="C1129" s="353" t="s">
        <v>1165</v>
      </c>
      <c r="D1129" s="354">
        <v>4524</v>
      </c>
      <c r="E1129" s="353" t="s">
        <v>583</v>
      </c>
      <c r="F1129" s="353" t="s">
        <v>242</v>
      </c>
      <c r="G1129" s="353" t="s">
        <v>242</v>
      </c>
      <c r="H1129" s="353" t="s">
        <v>41</v>
      </c>
      <c r="I1129" s="353" t="s">
        <v>48</v>
      </c>
      <c r="J1129" s="353" t="s">
        <v>177</v>
      </c>
      <c r="K1129" s="353" t="s">
        <v>821</v>
      </c>
      <c r="L1129" s="353" t="s">
        <v>218</v>
      </c>
      <c r="M1129" s="355">
        <v>963270</v>
      </c>
    </row>
    <row r="1130" spans="1:13">
      <c r="A1130" s="353" t="s">
        <v>8065</v>
      </c>
      <c r="B1130" s="353" t="s">
        <v>2046</v>
      </c>
      <c r="C1130" s="353" t="s">
        <v>1165</v>
      </c>
      <c r="D1130" s="354">
        <v>4524</v>
      </c>
      <c r="E1130" s="353" t="s">
        <v>583</v>
      </c>
      <c r="F1130" s="353" t="s">
        <v>242</v>
      </c>
      <c r="G1130" s="353" t="s">
        <v>242</v>
      </c>
      <c r="H1130" s="353" t="s">
        <v>41</v>
      </c>
      <c r="I1130" s="353" t="s">
        <v>50</v>
      </c>
      <c r="J1130" s="353" t="s">
        <v>179</v>
      </c>
      <c r="K1130" s="353" t="s">
        <v>821</v>
      </c>
      <c r="L1130" s="353" t="s">
        <v>218</v>
      </c>
      <c r="M1130" s="355">
        <v>963270</v>
      </c>
    </row>
    <row r="1131" spans="1:13">
      <c r="A1131" s="353" t="s">
        <v>8034</v>
      </c>
      <c r="B1131" s="353" t="s">
        <v>2039</v>
      </c>
      <c r="C1131" s="353" t="s">
        <v>1165</v>
      </c>
      <c r="D1131" s="354">
        <v>4524</v>
      </c>
      <c r="E1131" s="353" t="s">
        <v>583</v>
      </c>
      <c r="F1131" s="353" t="s">
        <v>242</v>
      </c>
      <c r="G1131" s="353" t="s">
        <v>242</v>
      </c>
      <c r="H1131" s="353" t="s">
        <v>41</v>
      </c>
      <c r="I1131" s="353" t="s">
        <v>46</v>
      </c>
      <c r="J1131" s="353" t="s">
        <v>173</v>
      </c>
      <c r="K1131" s="353" t="s">
        <v>890</v>
      </c>
      <c r="L1131" s="353" t="s">
        <v>34</v>
      </c>
      <c r="M1131" s="355">
        <v>1048740</v>
      </c>
    </row>
    <row r="1132" spans="1:13">
      <c r="A1132" s="353" t="s">
        <v>8049</v>
      </c>
      <c r="B1132" s="353" t="s">
        <v>2046</v>
      </c>
      <c r="C1132" s="353" t="s">
        <v>1165</v>
      </c>
      <c r="D1132" s="354">
        <v>4524</v>
      </c>
      <c r="E1132" s="353" t="s">
        <v>583</v>
      </c>
      <c r="F1132" s="353" t="s">
        <v>242</v>
      </c>
      <c r="G1132" s="353" t="s">
        <v>242</v>
      </c>
      <c r="H1132" s="353" t="s">
        <v>41</v>
      </c>
      <c r="I1132" s="353" t="s">
        <v>221</v>
      </c>
      <c r="J1132" s="353" t="s">
        <v>175</v>
      </c>
      <c r="K1132" s="353" t="s">
        <v>821</v>
      </c>
      <c r="L1132" s="353" t="s">
        <v>218</v>
      </c>
      <c r="M1132" s="355">
        <v>1057980</v>
      </c>
    </row>
    <row r="1133" spans="1:13">
      <c r="A1133" s="353" t="s">
        <v>8056</v>
      </c>
      <c r="B1133" s="353" t="s">
        <v>2045</v>
      </c>
      <c r="C1133" s="353" t="s">
        <v>1165</v>
      </c>
      <c r="D1133" s="354">
        <v>4524</v>
      </c>
      <c r="E1133" s="353" t="s">
        <v>583</v>
      </c>
      <c r="F1133" s="353" t="s">
        <v>242</v>
      </c>
      <c r="G1133" s="353" t="s">
        <v>242</v>
      </c>
      <c r="H1133" s="353" t="s">
        <v>41</v>
      </c>
      <c r="I1133" s="353" t="s">
        <v>48</v>
      </c>
      <c r="J1133" s="353" t="s">
        <v>177</v>
      </c>
      <c r="K1133" s="353" t="s">
        <v>890</v>
      </c>
      <c r="L1133" s="353" t="s">
        <v>218</v>
      </c>
      <c r="M1133" s="355">
        <v>1060290</v>
      </c>
    </row>
    <row r="1134" spans="1:13">
      <c r="A1134" s="353" t="s">
        <v>8064</v>
      </c>
      <c r="B1134" s="353" t="s">
        <v>2045</v>
      </c>
      <c r="C1134" s="353" t="s">
        <v>1165</v>
      </c>
      <c r="D1134" s="354">
        <v>4524</v>
      </c>
      <c r="E1134" s="353" t="s">
        <v>583</v>
      </c>
      <c r="F1134" s="353" t="s">
        <v>242</v>
      </c>
      <c r="G1134" s="353" t="s">
        <v>242</v>
      </c>
      <c r="H1134" s="353" t="s">
        <v>41</v>
      </c>
      <c r="I1134" s="353" t="s">
        <v>50</v>
      </c>
      <c r="J1134" s="353" t="s">
        <v>179</v>
      </c>
      <c r="K1134" s="353" t="s">
        <v>890</v>
      </c>
      <c r="L1134" s="353" t="s">
        <v>218</v>
      </c>
      <c r="M1134" s="355">
        <v>1060290</v>
      </c>
    </row>
    <row r="1135" spans="1:13">
      <c r="A1135" s="353" t="s">
        <v>8011</v>
      </c>
      <c r="B1135" s="353" t="s">
        <v>2040</v>
      </c>
      <c r="C1135" s="353" t="s">
        <v>1165</v>
      </c>
      <c r="D1135" s="354">
        <v>4524</v>
      </c>
      <c r="E1135" s="353" t="s">
        <v>583</v>
      </c>
      <c r="F1135" s="353" t="s">
        <v>242</v>
      </c>
      <c r="G1135" s="353" t="s">
        <v>242</v>
      </c>
      <c r="H1135" s="353" t="s">
        <v>41</v>
      </c>
      <c r="I1135" s="353" t="s">
        <v>42</v>
      </c>
      <c r="J1135" s="353" t="s">
        <v>60</v>
      </c>
      <c r="K1135" s="353" t="s">
        <v>821</v>
      </c>
      <c r="L1135" s="353" t="s">
        <v>34</v>
      </c>
      <c r="M1135" s="355">
        <v>1067220</v>
      </c>
    </row>
    <row r="1136" spans="1:13">
      <c r="A1136" s="353" t="s">
        <v>8019</v>
      </c>
      <c r="B1136" s="353" t="s">
        <v>2040</v>
      </c>
      <c r="C1136" s="353" t="s">
        <v>1165</v>
      </c>
      <c r="D1136" s="354">
        <v>4524</v>
      </c>
      <c r="E1136" s="353" t="s">
        <v>583</v>
      </c>
      <c r="F1136" s="353" t="s">
        <v>242</v>
      </c>
      <c r="G1136" s="353" t="s">
        <v>242</v>
      </c>
      <c r="H1136" s="353" t="s">
        <v>41</v>
      </c>
      <c r="I1136" s="353" t="s">
        <v>219</v>
      </c>
      <c r="J1136" s="353" t="s">
        <v>62</v>
      </c>
      <c r="K1136" s="353" t="s">
        <v>821</v>
      </c>
      <c r="L1136" s="353" t="s">
        <v>34</v>
      </c>
      <c r="M1136" s="355">
        <v>1067220</v>
      </c>
    </row>
    <row r="1137" spans="1:13">
      <c r="A1137" s="353" t="s">
        <v>8027</v>
      </c>
      <c r="B1137" s="353" t="s">
        <v>2040</v>
      </c>
      <c r="C1137" s="353" t="s">
        <v>1165</v>
      </c>
      <c r="D1137" s="354">
        <v>4524</v>
      </c>
      <c r="E1137" s="353" t="s">
        <v>583</v>
      </c>
      <c r="F1137" s="353" t="s">
        <v>242</v>
      </c>
      <c r="G1137" s="353" t="s">
        <v>242</v>
      </c>
      <c r="H1137" s="353" t="s">
        <v>41</v>
      </c>
      <c r="I1137" s="353" t="s">
        <v>44</v>
      </c>
      <c r="J1137" s="353" t="s">
        <v>171</v>
      </c>
      <c r="K1137" s="353" t="s">
        <v>821</v>
      </c>
      <c r="L1137" s="353" t="s">
        <v>34</v>
      </c>
      <c r="M1137" s="355">
        <v>1067220</v>
      </c>
    </row>
    <row r="1138" spans="1:13">
      <c r="A1138" s="353" t="s">
        <v>8048</v>
      </c>
      <c r="B1138" s="353" t="s">
        <v>2045</v>
      </c>
      <c r="C1138" s="353" t="s">
        <v>1165</v>
      </c>
      <c r="D1138" s="354">
        <v>4524</v>
      </c>
      <c r="E1138" s="353" t="s">
        <v>583</v>
      </c>
      <c r="F1138" s="353" t="s">
        <v>242</v>
      </c>
      <c r="G1138" s="353" t="s">
        <v>242</v>
      </c>
      <c r="H1138" s="353" t="s">
        <v>41</v>
      </c>
      <c r="I1138" s="353" t="s">
        <v>221</v>
      </c>
      <c r="J1138" s="353" t="s">
        <v>175</v>
      </c>
      <c r="K1138" s="353" t="s">
        <v>890</v>
      </c>
      <c r="L1138" s="353" t="s">
        <v>218</v>
      </c>
      <c r="M1138" s="355">
        <v>1164240</v>
      </c>
    </row>
    <row r="1139" spans="1:13">
      <c r="A1139" s="353" t="s">
        <v>8010</v>
      </c>
      <c r="B1139" s="353" t="s">
        <v>2039</v>
      </c>
      <c r="C1139" s="353" t="s">
        <v>1165</v>
      </c>
      <c r="D1139" s="354">
        <v>4524</v>
      </c>
      <c r="E1139" s="353" t="s">
        <v>583</v>
      </c>
      <c r="F1139" s="353" t="s">
        <v>242</v>
      </c>
      <c r="G1139" s="353" t="s">
        <v>242</v>
      </c>
      <c r="H1139" s="353" t="s">
        <v>41</v>
      </c>
      <c r="I1139" s="353" t="s">
        <v>42</v>
      </c>
      <c r="J1139" s="353" t="s">
        <v>60</v>
      </c>
      <c r="K1139" s="353" t="s">
        <v>890</v>
      </c>
      <c r="L1139" s="353" t="s">
        <v>34</v>
      </c>
      <c r="M1139" s="355">
        <v>1173480</v>
      </c>
    </row>
    <row r="1140" spans="1:13">
      <c r="A1140" s="353" t="s">
        <v>8018</v>
      </c>
      <c r="B1140" s="353" t="s">
        <v>2039</v>
      </c>
      <c r="C1140" s="353" t="s">
        <v>1165</v>
      </c>
      <c r="D1140" s="354">
        <v>4524</v>
      </c>
      <c r="E1140" s="353" t="s">
        <v>583</v>
      </c>
      <c r="F1140" s="353" t="s">
        <v>242</v>
      </c>
      <c r="G1140" s="353" t="s">
        <v>242</v>
      </c>
      <c r="H1140" s="353" t="s">
        <v>41</v>
      </c>
      <c r="I1140" s="353" t="s">
        <v>219</v>
      </c>
      <c r="J1140" s="353" t="s">
        <v>62</v>
      </c>
      <c r="K1140" s="353" t="s">
        <v>890</v>
      </c>
      <c r="L1140" s="353" t="s">
        <v>34</v>
      </c>
      <c r="M1140" s="355">
        <v>1173480</v>
      </c>
    </row>
    <row r="1141" spans="1:13">
      <c r="A1141" s="353" t="s">
        <v>8026</v>
      </c>
      <c r="B1141" s="353" t="s">
        <v>2039</v>
      </c>
      <c r="C1141" s="353" t="s">
        <v>1165</v>
      </c>
      <c r="D1141" s="354">
        <v>4524</v>
      </c>
      <c r="E1141" s="353" t="s">
        <v>583</v>
      </c>
      <c r="F1141" s="353" t="s">
        <v>242</v>
      </c>
      <c r="G1141" s="353" t="s">
        <v>242</v>
      </c>
      <c r="H1141" s="353" t="s">
        <v>41</v>
      </c>
      <c r="I1141" s="353" t="s">
        <v>44</v>
      </c>
      <c r="J1141" s="353" t="s">
        <v>171</v>
      </c>
      <c r="K1141" s="353" t="s">
        <v>890</v>
      </c>
      <c r="L1141" s="353" t="s">
        <v>34</v>
      </c>
      <c r="M1141" s="355">
        <v>1173480</v>
      </c>
    </row>
    <row r="1142" spans="1:13">
      <c r="A1142" s="353" t="s">
        <v>8041</v>
      </c>
      <c r="B1142" s="353" t="s">
        <v>2046</v>
      </c>
      <c r="C1142" s="353" t="s">
        <v>1165</v>
      </c>
      <c r="D1142" s="354">
        <v>4524</v>
      </c>
      <c r="E1142" s="353" t="s">
        <v>583</v>
      </c>
      <c r="F1142" s="353" t="s">
        <v>242</v>
      </c>
      <c r="G1142" s="353" t="s">
        <v>242</v>
      </c>
      <c r="H1142" s="353" t="s">
        <v>41</v>
      </c>
      <c r="I1142" s="353" t="s">
        <v>46</v>
      </c>
      <c r="J1142" s="353" t="s">
        <v>173</v>
      </c>
      <c r="K1142" s="353" t="s">
        <v>821</v>
      </c>
      <c r="L1142" s="353" t="s">
        <v>218</v>
      </c>
      <c r="M1142" s="355">
        <v>1175790</v>
      </c>
    </row>
    <row r="1143" spans="1:13">
      <c r="A1143" s="353" t="s">
        <v>8040</v>
      </c>
      <c r="B1143" s="353" t="s">
        <v>2045</v>
      </c>
      <c r="C1143" s="353" t="s">
        <v>1165</v>
      </c>
      <c r="D1143" s="354">
        <v>4524</v>
      </c>
      <c r="E1143" s="353" t="s">
        <v>583</v>
      </c>
      <c r="F1143" s="353" t="s">
        <v>242</v>
      </c>
      <c r="G1143" s="353" t="s">
        <v>242</v>
      </c>
      <c r="H1143" s="353" t="s">
        <v>41</v>
      </c>
      <c r="I1143" s="353" t="s">
        <v>46</v>
      </c>
      <c r="J1143" s="353" t="s">
        <v>173</v>
      </c>
      <c r="K1143" s="353" t="s">
        <v>890</v>
      </c>
      <c r="L1143" s="353" t="s">
        <v>218</v>
      </c>
      <c r="M1143" s="355">
        <v>1293600</v>
      </c>
    </row>
    <row r="1144" spans="1:13">
      <c r="A1144" s="353" t="s">
        <v>8017</v>
      </c>
      <c r="B1144" s="353" t="s">
        <v>2046</v>
      </c>
      <c r="C1144" s="353" t="s">
        <v>1165</v>
      </c>
      <c r="D1144" s="354">
        <v>4524</v>
      </c>
      <c r="E1144" s="353" t="s">
        <v>583</v>
      </c>
      <c r="F1144" s="353" t="s">
        <v>242</v>
      </c>
      <c r="G1144" s="353" t="s">
        <v>242</v>
      </c>
      <c r="H1144" s="353" t="s">
        <v>41</v>
      </c>
      <c r="I1144" s="353" t="s">
        <v>42</v>
      </c>
      <c r="J1144" s="353" t="s">
        <v>60</v>
      </c>
      <c r="K1144" s="353" t="s">
        <v>821</v>
      </c>
      <c r="L1144" s="353" t="s">
        <v>218</v>
      </c>
      <c r="M1144" s="355">
        <v>1316700</v>
      </c>
    </row>
    <row r="1145" spans="1:13">
      <c r="A1145" s="353" t="s">
        <v>8025</v>
      </c>
      <c r="B1145" s="353" t="s">
        <v>2046</v>
      </c>
      <c r="C1145" s="353" t="s">
        <v>1165</v>
      </c>
      <c r="D1145" s="354">
        <v>4524</v>
      </c>
      <c r="E1145" s="353" t="s">
        <v>583</v>
      </c>
      <c r="F1145" s="353" t="s">
        <v>242</v>
      </c>
      <c r="G1145" s="353" t="s">
        <v>242</v>
      </c>
      <c r="H1145" s="353" t="s">
        <v>41</v>
      </c>
      <c r="I1145" s="353" t="s">
        <v>219</v>
      </c>
      <c r="J1145" s="353" t="s">
        <v>62</v>
      </c>
      <c r="K1145" s="353" t="s">
        <v>821</v>
      </c>
      <c r="L1145" s="353" t="s">
        <v>218</v>
      </c>
      <c r="M1145" s="355">
        <v>1316700</v>
      </c>
    </row>
    <row r="1146" spans="1:13">
      <c r="A1146" s="353" t="s">
        <v>8033</v>
      </c>
      <c r="B1146" s="353" t="s">
        <v>2046</v>
      </c>
      <c r="C1146" s="353" t="s">
        <v>1165</v>
      </c>
      <c r="D1146" s="354">
        <v>4524</v>
      </c>
      <c r="E1146" s="353" t="s">
        <v>583</v>
      </c>
      <c r="F1146" s="353" t="s">
        <v>242</v>
      </c>
      <c r="G1146" s="353" t="s">
        <v>242</v>
      </c>
      <c r="H1146" s="353" t="s">
        <v>41</v>
      </c>
      <c r="I1146" s="353" t="s">
        <v>44</v>
      </c>
      <c r="J1146" s="353" t="s">
        <v>171</v>
      </c>
      <c r="K1146" s="353" t="s">
        <v>821</v>
      </c>
      <c r="L1146" s="353" t="s">
        <v>218</v>
      </c>
      <c r="M1146" s="355">
        <v>1316700</v>
      </c>
    </row>
    <row r="1147" spans="1:13">
      <c r="A1147" s="353" t="s">
        <v>8016</v>
      </c>
      <c r="B1147" s="353" t="s">
        <v>2045</v>
      </c>
      <c r="C1147" s="353" t="s">
        <v>1165</v>
      </c>
      <c r="D1147" s="354">
        <v>4524</v>
      </c>
      <c r="E1147" s="353" t="s">
        <v>583</v>
      </c>
      <c r="F1147" s="353" t="s">
        <v>242</v>
      </c>
      <c r="G1147" s="353" t="s">
        <v>242</v>
      </c>
      <c r="H1147" s="353" t="s">
        <v>41</v>
      </c>
      <c r="I1147" s="353" t="s">
        <v>42</v>
      </c>
      <c r="J1147" s="353" t="s">
        <v>60</v>
      </c>
      <c r="K1147" s="353" t="s">
        <v>890</v>
      </c>
      <c r="L1147" s="353" t="s">
        <v>218</v>
      </c>
      <c r="M1147" s="355">
        <v>1448370</v>
      </c>
    </row>
    <row r="1148" spans="1:13">
      <c r="A1148" s="353" t="s">
        <v>8024</v>
      </c>
      <c r="B1148" s="353" t="s">
        <v>2045</v>
      </c>
      <c r="C1148" s="353" t="s">
        <v>1165</v>
      </c>
      <c r="D1148" s="354">
        <v>4524</v>
      </c>
      <c r="E1148" s="353" t="s">
        <v>583</v>
      </c>
      <c r="F1148" s="353" t="s">
        <v>242</v>
      </c>
      <c r="G1148" s="353" t="s">
        <v>242</v>
      </c>
      <c r="H1148" s="353" t="s">
        <v>41</v>
      </c>
      <c r="I1148" s="353" t="s">
        <v>219</v>
      </c>
      <c r="J1148" s="353" t="s">
        <v>62</v>
      </c>
      <c r="K1148" s="353" t="s">
        <v>890</v>
      </c>
      <c r="L1148" s="353" t="s">
        <v>218</v>
      </c>
      <c r="M1148" s="355">
        <v>1448370</v>
      </c>
    </row>
    <row r="1149" spans="1:13">
      <c r="A1149" s="353" t="s">
        <v>8032</v>
      </c>
      <c r="B1149" s="353" t="s">
        <v>2045</v>
      </c>
      <c r="C1149" s="353" t="s">
        <v>1165</v>
      </c>
      <c r="D1149" s="354">
        <v>4524</v>
      </c>
      <c r="E1149" s="353" t="s">
        <v>583</v>
      </c>
      <c r="F1149" s="353" t="s">
        <v>242</v>
      </c>
      <c r="G1149" s="353" t="s">
        <v>242</v>
      </c>
      <c r="H1149" s="353" t="s">
        <v>41</v>
      </c>
      <c r="I1149" s="353" t="s">
        <v>44</v>
      </c>
      <c r="J1149" s="353" t="s">
        <v>171</v>
      </c>
      <c r="K1149" s="353" t="s">
        <v>890</v>
      </c>
      <c r="L1149" s="353" t="s">
        <v>218</v>
      </c>
      <c r="M1149" s="355">
        <v>1448370</v>
      </c>
    </row>
    <row r="1150" spans="1:13">
      <c r="A1150" s="554" t="s">
        <v>8175</v>
      </c>
      <c r="B1150" s="554" t="s">
        <v>2052</v>
      </c>
      <c r="C1150" s="554" t="s">
        <v>247</v>
      </c>
      <c r="D1150" s="568">
        <v>4525</v>
      </c>
      <c r="E1150" s="554" t="s">
        <v>582</v>
      </c>
      <c r="F1150" s="554" t="s">
        <v>554</v>
      </c>
      <c r="G1150" s="554" t="s">
        <v>298</v>
      </c>
      <c r="H1150" s="554" t="s">
        <v>41</v>
      </c>
      <c r="I1150" s="554" t="s">
        <v>44</v>
      </c>
      <c r="J1150" s="554" t="s">
        <v>571</v>
      </c>
      <c r="K1150" s="554" t="s">
        <v>821</v>
      </c>
      <c r="L1150" s="554" t="s">
        <v>822</v>
      </c>
      <c r="M1150" s="574">
        <v>5936700</v>
      </c>
    </row>
    <row r="1151" spans="1:13">
      <c r="A1151" s="554" t="s">
        <v>8183</v>
      </c>
      <c r="B1151" s="554" t="s">
        <v>2052</v>
      </c>
      <c r="C1151" s="554" t="s">
        <v>247</v>
      </c>
      <c r="D1151" s="568">
        <v>4525</v>
      </c>
      <c r="E1151" s="554" t="s">
        <v>582</v>
      </c>
      <c r="F1151" s="554" t="s">
        <v>554</v>
      </c>
      <c r="G1151" s="554" t="s">
        <v>298</v>
      </c>
      <c r="H1151" s="554" t="s">
        <v>41</v>
      </c>
      <c r="I1151" s="554" t="s">
        <v>46</v>
      </c>
      <c r="J1151" s="554" t="s">
        <v>572</v>
      </c>
      <c r="K1151" s="554" t="s">
        <v>821</v>
      </c>
      <c r="L1151" s="554" t="s">
        <v>822</v>
      </c>
      <c r="M1151" s="574">
        <v>5936700</v>
      </c>
    </row>
    <row r="1152" spans="1:13">
      <c r="A1152" s="554" t="s">
        <v>8191</v>
      </c>
      <c r="B1152" s="554" t="s">
        <v>2052</v>
      </c>
      <c r="C1152" s="554" t="s">
        <v>247</v>
      </c>
      <c r="D1152" s="568">
        <v>4525</v>
      </c>
      <c r="E1152" s="554" t="s">
        <v>582</v>
      </c>
      <c r="F1152" s="554" t="s">
        <v>554</v>
      </c>
      <c r="G1152" s="554" t="s">
        <v>298</v>
      </c>
      <c r="H1152" s="554" t="s">
        <v>41</v>
      </c>
      <c r="I1152" s="554" t="s">
        <v>221</v>
      </c>
      <c r="J1152" s="554" t="s">
        <v>573</v>
      </c>
      <c r="K1152" s="554" t="s">
        <v>821</v>
      </c>
      <c r="L1152" s="554" t="s">
        <v>822</v>
      </c>
      <c r="M1152" s="574">
        <v>5936700</v>
      </c>
    </row>
    <row r="1153" spans="1:13">
      <c r="A1153" s="554" t="s">
        <v>8199</v>
      </c>
      <c r="B1153" s="554" t="s">
        <v>2052</v>
      </c>
      <c r="C1153" s="554" t="s">
        <v>247</v>
      </c>
      <c r="D1153" s="568">
        <v>4525</v>
      </c>
      <c r="E1153" s="554" t="s">
        <v>582</v>
      </c>
      <c r="F1153" s="554" t="s">
        <v>554</v>
      </c>
      <c r="G1153" s="554" t="s">
        <v>298</v>
      </c>
      <c r="H1153" s="554" t="s">
        <v>41</v>
      </c>
      <c r="I1153" s="554" t="s">
        <v>48</v>
      </c>
      <c r="J1153" s="554" t="s">
        <v>574</v>
      </c>
      <c r="K1153" s="554" t="s">
        <v>821</v>
      </c>
      <c r="L1153" s="554" t="s">
        <v>822</v>
      </c>
      <c r="M1153" s="574">
        <v>5936700</v>
      </c>
    </row>
    <row r="1154" spans="1:13">
      <c r="A1154" s="554" t="s">
        <v>8207</v>
      </c>
      <c r="B1154" s="554" t="s">
        <v>2052</v>
      </c>
      <c r="C1154" s="554" t="s">
        <v>247</v>
      </c>
      <c r="D1154" s="568">
        <v>4525</v>
      </c>
      <c r="E1154" s="554" t="s">
        <v>582</v>
      </c>
      <c r="F1154" s="554" t="s">
        <v>554</v>
      </c>
      <c r="G1154" s="554" t="s">
        <v>298</v>
      </c>
      <c r="H1154" s="554" t="s">
        <v>41</v>
      </c>
      <c r="I1154" s="554" t="s">
        <v>50</v>
      </c>
      <c r="J1154" s="554" t="s">
        <v>575</v>
      </c>
      <c r="K1154" s="554" t="s">
        <v>821</v>
      </c>
      <c r="L1154" s="554" t="s">
        <v>822</v>
      </c>
      <c r="M1154" s="574">
        <v>5936700</v>
      </c>
    </row>
    <row r="1155" spans="1:13">
      <c r="A1155" s="554" t="s">
        <v>8215</v>
      </c>
      <c r="B1155" s="554" t="s">
        <v>2052</v>
      </c>
      <c r="C1155" s="554" t="s">
        <v>247</v>
      </c>
      <c r="D1155" s="568">
        <v>4525</v>
      </c>
      <c r="E1155" s="554" t="s">
        <v>582</v>
      </c>
      <c r="F1155" s="554" t="s">
        <v>554</v>
      </c>
      <c r="G1155" s="554" t="s">
        <v>298</v>
      </c>
      <c r="H1155" s="554" t="s">
        <v>41</v>
      </c>
      <c r="I1155" s="554" t="s">
        <v>223</v>
      </c>
      <c r="J1155" s="554" t="s">
        <v>576</v>
      </c>
      <c r="K1155" s="554" t="s">
        <v>821</v>
      </c>
      <c r="L1155" s="554" t="s">
        <v>822</v>
      </c>
      <c r="M1155" s="574">
        <v>5936700</v>
      </c>
    </row>
    <row r="1156" spans="1:13">
      <c r="A1156" s="554" t="s">
        <v>8223</v>
      </c>
      <c r="B1156" s="554" t="s">
        <v>2052</v>
      </c>
      <c r="C1156" s="554" t="s">
        <v>247</v>
      </c>
      <c r="D1156" s="568">
        <v>4525</v>
      </c>
      <c r="E1156" s="554" t="s">
        <v>582</v>
      </c>
      <c r="F1156" s="554" t="s">
        <v>554</v>
      </c>
      <c r="G1156" s="554" t="s">
        <v>298</v>
      </c>
      <c r="H1156" s="554" t="s">
        <v>41</v>
      </c>
      <c r="I1156" s="554" t="s">
        <v>421</v>
      </c>
      <c r="J1156" s="554" t="s">
        <v>577</v>
      </c>
      <c r="K1156" s="554" t="s">
        <v>821</v>
      </c>
      <c r="L1156" s="554" t="s">
        <v>822</v>
      </c>
      <c r="M1156" s="574">
        <v>5936700</v>
      </c>
    </row>
    <row r="1157" spans="1:13">
      <c r="A1157" s="554" t="s">
        <v>8231</v>
      </c>
      <c r="B1157" s="554" t="s">
        <v>2052</v>
      </c>
      <c r="C1157" s="554" t="s">
        <v>247</v>
      </c>
      <c r="D1157" s="568">
        <v>4525</v>
      </c>
      <c r="E1157" s="554" t="s">
        <v>582</v>
      </c>
      <c r="F1157" s="554" t="s">
        <v>554</v>
      </c>
      <c r="G1157" s="554" t="s">
        <v>298</v>
      </c>
      <c r="H1157" s="554" t="s">
        <v>41</v>
      </c>
      <c r="I1157" s="554" t="s">
        <v>422</v>
      </c>
      <c r="J1157" s="554" t="s">
        <v>578</v>
      </c>
      <c r="K1157" s="554" t="s">
        <v>821</v>
      </c>
      <c r="L1157" s="554" t="s">
        <v>822</v>
      </c>
      <c r="M1157" s="574">
        <v>5936700</v>
      </c>
    </row>
    <row r="1158" spans="1:13">
      <c r="A1158" s="554" t="s">
        <v>8239</v>
      </c>
      <c r="B1158" s="554" t="s">
        <v>2052</v>
      </c>
      <c r="C1158" s="554" t="s">
        <v>247</v>
      </c>
      <c r="D1158" s="568">
        <v>4525</v>
      </c>
      <c r="E1158" s="554" t="s">
        <v>582</v>
      </c>
      <c r="F1158" s="554" t="s">
        <v>554</v>
      </c>
      <c r="G1158" s="554" t="s">
        <v>298</v>
      </c>
      <c r="H1158" s="554" t="s">
        <v>41</v>
      </c>
      <c r="I1158" s="554" t="s">
        <v>423</v>
      </c>
      <c r="J1158" s="554" t="s">
        <v>579</v>
      </c>
      <c r="K1158" s="554" t="s">
        <v>821</v>
      </c>
      <c r="L1158" s="554" t="s">
        <v>822</v>
      </c>
      <c r="M1158" s="574">
        <v>5936700</v>
      </c>
    </row>
    <row r="1159" spans="1:13">
      <c r="A1159" s="554" t="s">
        <v>8247</v>
      </c>
      <c r="B1159" s="554" t="s">
        <v>2052</v>
      </c>
      <c r="C1159" s="554" t="s">
        <v>247</v>
      </c>
      <c r="D1159" s="568">
        <v>4525</v>
      </c>
      <c r="E1159" s="554" t="s">
        <v>582</v>
      </c>
      <c r="F1159" s="554" t="s">
        <v>554</v>
      </c>
      <c r="G1159" s="554" t="s">
        <v>298</v>
      </c>
      <c r="H1159" s="554" t="s">
        <v>41</v>
      </c>
      <c r="I1159" s="554" t="s">
        <v>424</v>
      </c>
      <c r="J1159" s="554" t="s">
        <v>580</v>
      </c>
      <c r="K1159" s="554" t="s">
        <v>821</v>
      </c>
      <c r="L1159" s="554" t="s">
        <v>822</v>
      </c>
      <c r="M1159" s="574">
        <v>5936700</v>
      </c>
    </row>
    <row r="1160" spans="1:13">
      <c r="A1160" s="554" t="s">
        <v>8255</v>
      </c>
      <c r="B1160" s="554" t="s">
        <v>2052</v>
      </c>
      <c r="C1160" s="554" t="s">
        <v>247</v>
      </c>
      <c r="D1160" s="568">
        <v>4525</v>
      </c>
      <c r="E1160" s="554" t="s">
        <v>582</v>
      </c>
      <c r="F1160" s="554" t="s">
        <v>554</v>
      </c>
      <c r="G1160" s="554" t="s">
        <v>298</v>
      </c>
      <c r="H1160" s="554" t="s">
        <v>41</v>
      </c>
      <c r="I1160" s="554" t="s">
        <v>425</v>
      </c>
      <c r="J1160" s="554" t="s">
        <v>581</v>
      </c>
      <c r="K1160" s="554" t="s">
        <v>821</v>
      </c>
      <c r="L1160" s="554" t="s">
        <v>822</v>
      </c>
      <c r="M1160" s="574">
        <v>5936700</v>
      </c>
    </row>
    <row r="1161" spans="1:13">
      <c r="A1161" s="554" t="s">
        <v>8167</v>
      </c>
      <c r="B1161" s="554" t="s">
        <v>2052</v>
      </c>
      <c r="C1161" s="554" t="s">
        <v>247</v>
      </c>
      <c r="D1161" s="568">
        <v>4525</v>
      </c>
      <c r="E1161" s="554" t="s">
        <v>582</v>
      </c>
      <c r="F1161" s="554" t="s">
        <v>554</v>
      </c>
      <c r="G1161" s="554" t="s">
        <v>298</v>
      </c>
      <c r="H1161" s="554" t="s">
        <v>41</v>
      </c>
      <c r="I1161" s="554" t="s">
        <v>219</v>
      </c>
      <c r="J1161" s="554" t="s">
        <v>570</v>
      </c>
      <c r="K1161" s="554" t="s">
        <v>821</v>
      </c>
      <c r="L1161" s="554" t="s">
        <v>822</v>
      </c>
      <c r="M1161" s="574">
        <v>6491100</v>
      </c>
    </row>
    <row r="1162" spans="1:13">
      <c r="A1162" s="368" t="s">
        <v>8174</v>
      </c>
      <c r="B1162" s="368" t="s">
        <v>2051</v>
      </c>
      <c r="C1162" s="368" t="s">
        <v>247</v>
      </c>
      <c r="D1162" s="568">
        <v>4525</v>
      </c>
      <c r="E1162" s="554" t="s">
        <v>582</v>
      </c>
      <c r="F1162" s="368" t="s">
        <v>554</v>
      </c>
      <c r="G1162" s="368" t="s">
        <v>298</v>
      </c>
      <c r="H1162" s="368" t="s">
        <v>41</v>
      </c>
      <c r="I1162" s="368" t="s">
        <v>44</v>
      </c>
      <c r="J1162" s="368" t="s">
        <v>571</v>
      </c>
      <c r="K1162" s="368" t="s">
        <v>890</v>
      </c>
      <c r="L1162" s="368" t="s">
        <v>822</v>
      </c>
      <c r="M1162" s="389">
        <v>6537300</v>
      </c>
    </row>
    <row r="1163" spans="1:13">
      <c r="A1163" s="368" t="s">
        <v>8182</v>
      </c>
      <c r="B1163" s="368" t="s">
        <v>2051</v>
      </c>
      <c r="C1163" s="368" t="s">
        <v>247</v>
      </c>
      <c r="D1163" s="568">
        <v>4525</v>
      </c>
      <c r="E1163" s="554" t="s">
        <v>582</v>
      </c>
      <c r="F1163" s="368" t="s">
        <v>554</v>
      </c>
      <c r="G1163" s="368" t="s">
        <v>298</v>
      </c>
      <c r="H1163" s="368" t="s">
        <v>41</v>
      </c>
      <c r="I1163" s="368" t="s">
        <v>46</v>
      </c>
      <c r="J1163" s="368" t="s">
        <v>572</v>
      </c>
      <c r="K1163" s="368" t="s">
        <v>890</v>
      </c>
      <c r="L1163" s="368" t="s">
        <v>822</v>
      </c>
      <c r="M1163" s="389">
        <v>6537300</v>
      </c>
    </row>
    <row r="1164" spans="1:13">
      <c r="A1164" s="368" t="s">
        <v>8190</v>
      </c>
      <c r="B1164" s="368" t="s">
        <v>2051</v>
      </c>
      <c r="C1164" s="368" t="s">
        <v>247</v>
      </c>
      <c r="D1164" s="568">
        <v>4525</v>
      </c>
      <c r="E1164" s="554" t="s">
        <v>582</v>
      </c>
      <c r="F1164" s="368" t="s">
        <v>554</v>
      </c>
      <c r="G1164" s="368" t="s">
        <v>298</v>
      </c>
      <c r="H1164" s="368" t="s">
        <v>41</v>
      </c>
      <c r="I1164" s="368" t="s">
        <v>221</v>
      </c>
      <c r="J1164" s="368" t="s">
        <v>573</v>
      </c>
      <c r="K1164" s="368" t="s">
        <v>890</v>
      </c>
      <c r="L1164" s="368" t="s">
        <v>822</v>
      </c>
      <c r="M1164" s="389">
        <v>6537300</v>
      </c>
    </row>
    <row r="1165" spans="1:13">
      <c r="A1165" s="368" t="s">
        <v>8198</v>
      </c>
      <c r="B1165" s="368" t="s">
        <v>2051</v>
      </c>
      <c r="C1165" s="368" t="s">
        <v>247</v>
      </c>
      <c r="D1165" s="568">
        <v>4525</v>
      </c>
      <c r="E1165" s="554" t="s">
        <v>582</v>
      </c>
      <c r="F1165" s="368" t="s">
        <v>554</v>
      </c>
      <c r="G1165" s="368" t="s">
        <v>298</v>
      </c>
      <c r="H1165" s="368" t="s">
        <v>41</v>
      </c>
      <c r="I1165" s="368" t="s">
        <v>48</v>
      </c>
      <c r="J1165" s="368" t="s">
        <v>574</v>
      </c>
      <c r="K1165" s="368" t="s">
        <v>890</v>
      </c>
      <c r="L1165" s="368" t="s">
        <v>822</v>
      </c>
      <c r="M1165" s="389">
        <v>6537300</v>
      </c>
    </row>
    <row r="1166" spans="1:13">
      <c r="A1166" s="368" t="s">
        <v>8206</v>
      </c>
      <c r="B1166" s="368" t="s">
        <v>2051</v>
      </c>
      <c r="C1166" s="368" t="s">
        <v>247</v>
      </c>
      <c r="D1166" s="568">
        <v>4525</v>
      </c>
      <c r="E1166" s="554" t="s">
        <v>582</v>
      </c>
      <c r="F1166" s="368" t="s">
        <v>554</v>
      </c>
      <c r="G1166" s="368" t="s">
        <v>298</v>
      </c>
      <c r="H1166" s="368" t="s">
        <v>41</v>
      </c>
      <c r="I1166" s="368" t="s">
        <v>50</v>
      </c>
      <c r="J1166" s="368" t="s">
        <v>575</v>
      </c>
      <c r="K1166" s="368" t="s">
        <v>890</v>
      </c>
      <c r="L1166" s="368" t="s">
        <v>822</v>
      </c>
      <c r="M1166" s="389">
        <v>6537300</v>
      </c>
    </row>
    <row r="1167" spans="1:13">
      <c r="A1167" s="368" t="s">
        <v>8214</v>
      </c>
      <c r="B1167" s="368" t="s">
        <v>2051</v>
      </c>
      <c r="C1167" s="368" t="s">
        <v>247</v>
      </c>
      <c r="D1167" s="568">
        <v>4525</v>
      </c>
      <c r="E1167" s="554" t="s">
        <v>582</v>
      </c>
      <c r="F1167" s="368" t="s">
        <v>554</v>
      </c>
      <c r="G1167" s="368" t="s">
        <v>298</v>
      </c>
      <c r="H1167" s="368" t="s">
        <v>41</v>
      </c>
      <c r="I1167" s="368" t="s">
        <v>223</v>
      </c>
      <c r="J1167" s="368" t="s">
        <v>576</v>
      </c>
      <c r="K1167" s="368" t="s">
        <v>890</v>
      </c>
      <c r="L1167" s="368" t="s">
        <v>822</v>
      </c>
      <c r="M1167" s="389">
        <v>6537300</v>
      </c>
    </row>
    <row r="1168" spans="1:13">
      <c r="A1168" s="368" t="s">
        <v>8222</v>
      </c>
      <c r="B1168" s="368" t="s">
        <v>2051</v>
      </c>
      <c r="C1168" s="368" t="s">
        <v>247</v>
      </c>
      <c r="D1168" s="568">
        <v>4525</v>
      </c>
      <c r="E1168" s="554" t="s">
        <v>582</v>
      </c>
      <c r="F1168" s="368" t="s">
        <v>554</v>
      </c>
      <c r="G1168" s="368" t="s">
        <v>298</v>
      </c>
      <c r="H1168" s="368" t="s">
        <v>41</v>
      </c>
      <c r="I1168" s="368" t="s">
        <v>421</v>
      </c>
      <c r="J1168" s="368" t="s">
        <v>577</v>
      </c>
      <c r="K1168" s="368" t="s">
        <v>890</v>
      </c>
      <c r="L1168" s="368" t="s">
        <v>822</v>
      </c>
      <c r="M1168" s="389">
        <v>6537300</v>
      </c>
    </row>
    <row r="1169" spans="1:13">
      <c r="A1169" s="368" t="s">
        <v>8230</v>
      </c>
      <c r="B1169" s="368" t="s">
        <v>2051</v>
      </c>
      <c r="C1169" s="368" t="s">
        <v>247</v>
      </c>
      <c r="D1169" s="568">
        <v>4525</v>
      </c>
      <c r="E1169" s="554" t="s">
        <v>582</v>
      </c>
      <c r="F1169" s="368" t="s">
        <v>554</v>
      </c>
      <c r="G1169" s="368" t="s">
        <v>298</v>
      </c>
      <c r="H1169" s="368" t="s">
        <v>41</v>
      </c>
      <c r="I1169" s="368" t="s">
        <v>422</v>
      </c>
      <c r="J1169" s="368" t="s">
        <v>578</v>
      </c>
      <c r="K1169" s="368" t="s">
        <v>890</v>
      </c>
      <c r="L1169" s="368" t="s">
        <v>822</v>
      </c>
      <c r="M1169" s="389">
        <v>6537300</v>
      </c>
    </row>
    <row r="1170" spans="1:13">
      <c r="A1170" s="368" t="s">
        <v>8238</v>
      </c>
      <c r="B1170" s="368" t="s">
        <v>2051</v>
      </c>
      <c r="C1170" s="368" t="s">
        <v>247</v>
      </c>
      <c r="D1170" s="568">
        <v>4525</v>
      </c>
      <c r="E1170" s="554" t="s">
        <v>582</v>
      </c>
      <c r="F1170" s="368" t="s">
        <v>554</v>
      </c>
      <c r="G1170" s="368" t="s">
        <v>298</v>
      </c>
      <c r="H1170" s="368" t="s">
        <v>41</v>
      </c>
      <c r="I1170" s="368" t="s">
        <v>423</v>
      </c>
      <c r="J1170" s="368" t="s">
        <v>579</v>
      </c>
      <c r="K1170" s="368" t="s">
        <v>890</v>
      </c>
      <c r="L1170" s="368" t="s">
        <v>822</v>
      </c>
      <c r="M1170" s="389">
        <v>6537300</v>
      </c>
    </row>
    <row r="1171" spans="1:13">
      <c r="A1171" s="368" t="s">
        <v>8246</v>
      </c>
      <c r="B1171" s="368" t="s">
        <v>2051</v>
      </c>
      <c r="C1171" s="368" t="s">
        <v>247</v>
      </c>
      <c r="D1171" s="568">
        <v>4525</v>
      </c>
      <c r="E1171" s="554" t="s">
        <v>582</v>
      </c>
      <c r="F1171" s="368" t="s">
        <v>554</v>
      </c>
      <c r="G1171" s="368" t="s">
        <v>298</v>
      </c>
      <c r="H1171" s="368" t="s">
        <v>41</v>
      </c>
      <c r="I1171" s="368" t="s">
        <v>424</v>
      </c>
      <c r="J1171" s="368" t="s">
        <v>580</v>
      </c>
      <c r="K1171" s="368" t="s">
        <v>890</v>
      </c>
      <c r="L1171" s="368" t="s">
        <v>822</v>
      </c>
      <c r="M1171" s="389">
        <v>6537300</v>
      </c>
    </row>
    <row r="1172" spans="1:13">
      <c r="A1172" s="368" t="s">
        <v>8254</v>
      </c>
      <c r="B1172" s="368" t="s">
        <v>2051</v>
      </c>
      <c r="C1172" s="368" t="s">
        <v>247</v>
      </c>
      <c r="D1172" s="568">
        <v>4525</v>
      </c>
      <c r="E1172" s="554" t="s">
        <v>582</v>
      </c>
      <c r="F1172" s="368" t="s">
        <v>554</v>
      </c>
      <c r="G1172" s="368" t="s">
        <v>298</v>
      </c>
      <c r="H1172" s="368" t="s">
        <v>41</v>
      </c>
      <c r="I1172" s="368" t="s">
        <v>425</v>
      </c>
      <c r="J1172" s="368" t="s">
        <v>581</v>
      </c>
      <c r="K1172" s="368" t="s">
        <v>890</v>
      </c>
      <c r="L1172" s="368" t="s">
        <v>822</v>
      </c>
      <c r="M1172" s="389">
        <v>6537300</v>
      </c>
    </row>
    <row r="1173" spans="1:13">
      <c r="A1173" s="554" t="s">
        <v>8159</v>
      </c>
      <c r="B1173" s="554" t="s">
        <v>2052</v>
      </c>
      <c r="C1173" s="554" t="s">
        <v>247</v>
      </c>
      <c r="D1173" s="568">
        <v>4525</v>
      </c>
      <c r="E1173" s="554" t="s">
        <v>582</v>
      </c>
      <c r="F1173" s="554" t="s">
        <v>554</v>
      </c>
      <c r="G1173" s="554" t="s">
        <v>298</v>
      </c>
      <c r="H1173" s="554" t="s">
        <v>41</v>
      </c>
      <c r="I1173" s="554" t="s">
        <v>42</v>
      </c>
      <c r="J1173" s="554" t="s">
        <v>569</v>
      </c>
      <c r="K1173" s="554" t="s">
        <v>821</v>
      </c>
      <c r="L1173" s="554" t="s">
        <v>822</v>
      </c>
      <c r="M1173" s="574">
        <v>7022400</v>
      </c>
    </row>
    <row r="1174" spans="1:13">
      <c r="A1174" s="368" t="s">
        <v>8166</v>
      </c>
      <c r="B1174" s="368" t="s">
        <v>2051</v>
      </c>
      <c r="C1174" s="368" t="s">
        <v>247</v>
      </c>
      <c r="D1174" s="568">
        <v>4525</v>
      </c>
      <c r="E1174" s="554" t="s">
        <v>582</v>
      </c>
      <c r="F1174" s="368" t="s">
        <v>554</v>
      </c>
      <c r="G1174" s="368" t="s">
        <v>298</v>
      </c>
      <c r="H1174" s="368" t="s">
        <v>41</v>
      </c>
      <c r="I1174" s="368" t="s">
        <v>219</v>
      </c>
      <c r="J1174" s="368" t="s">
        <v>570</v>
      </c>
      <c r="K1174" s="368" t="s">
        <v>890</v>
      </c>
      <c r="L1174" s="368" t="s">
        <v>822</v>
      </c>
      <c r="M1174" s="389">
        <v>7137900</v>
      </c>
    </row>
    <row r="1175" spans="1:13">
      <c r="A1175" s="368" t="s">
        <v>8158</v>
      </c>
      <c r="B1175" s="368" t="s">
        <v>2051</v>
      </c>
      <c r="C1175" s="368" t="s">
        <v>247</v>
      </c>
      <c r="D1175" s="568">
        <v>4525</v>
      </c>
      <c r="E1175" s="554" t="s">
        <v>582</v>
      </c>
      <c r="F1175" s="368" t="s">
        <v>554</v>
      </c>
      <c r="G1175" s="368" t="s">
        <v>298</v>
      </c>
      <c r="H1175" s="368" t="s">
        <v>41</v>
      </c>
      <c r="I1175" s="368" t="s">
        <v>42</v>
      </c>
      <c r="J1175" s="368" t="s">
        <v>569</v>
      </c>
      <c r="K1175" s="368" t="s">
        <v>890</v>
      </c>
      <c r="L1175" s="368" t="s">
        <v>822</v>
      </c>
      <c r="M1175" s="389">
        <v>7715400</v>
      </c>
    </row>
    <row r="1176" spans="1:13">
      <c r="A1176" s="554" t="s">
        <v>8151</v>
      </c>
      <c r="B1176" s="554" t="s">
        <v>2052</v>
      </c>
      <c r="C1176" s="554" t="s">
        <v>247</v>
      </c>
      <c r="D1176" s="568">
        <v>4525</v>
      </c>
      <c r="E1176" s="554" t="s">
        <v>582</v>
      </c>
      <c r="F1176" s="554" t="s">
        <v>554</v>
      </c>
      <c r="G1176" s="554" t="s">
        <v>298</v>
      </c>
      <c r="H1176" s="554" t="s">
        <v>41</v>
      </c>
      <c r="I1176" s="554" t="s">
        <v>324</v>
      </c>
      <c r="J1176" s="554" t="s">
        <v>568</v>
      </c>
      <c r="K1176" s="554" t="s">
        <v>821</v>
      </c>
      <c r="L1176" s="554" t="s">
        <v>822</v>
      </c>
      <c r="M1176" s="574">
        <v>7830900</v>
      </c>
    </row>
    <row r="1177" spans="1:13">
      <c r="A1177" s="368" t="s">
        <v>8150</v>
      </c>
      <c r="B1177" s="368" t="s">
        <v>2051</v>
      </c>
      <c r="C1177" s="368" t="s">
        <v>247</v>
      </c>
      <c r="D1177" s="568">
        <v>4525</v>
      </c>
      <c r="E1177" s="554" t="s">
        <v>582</v>
      </c>
      <c r="F1177" s="368" t="s">
        <v>554</v>
      </c>
      <c r="G1177" s="368" t="s">
        <v>298</v>
      </c>
      <c r="H1177" s="368" t="s">
        <v>41</v>
      </c>
      <c r="I1177" s="368" t="s">
        <v>324</v>
      </c>
      <c r="J1177" s="368" t="s">
        <v>568</v>
      </c>
      <c r="K1177" s="368" t="s">
        <v>890</v>
      </c>
      <c r="L1177" s="368" t="s">
        <v>822</v>
      </c>
      <c r="M1177" s="389">
        <v>8616300</v>
      </c>
    </row>
    <row r="1178" spans="1:13">
      <c r="A1178" s="554" t="s">
        <v>8119</v>
      </c>
      <c r="B1178" s="554" t="s">
        <v>2052</v>
      </c>
      <c r="C1178" s="554" t="s">
        <v>247</v>
      </c>
      <c r="D1178" s="568">
        <v>4525</v>
      </c>
      <c r="E1178" s="554" t="s">
        <v>582</v>
      </c>
      <c r="F1178" s="554" t="s">
        <v>554</v>
      </c>
      <c r="G1178" s="554" t="s">
        <v>298</v>
      </c>
      <c r="H1178" s="554" t="s">
        <v>41</v>
      </c>
      <c r="I1178" s="554" t="s">
        <v>316</v>
      </c>
      <c r="J1178" s="554" t="s">
        <v>564</v>
      </c>
      <c r="K1178" s="554" t="s">
        <v>821</v>
      </c>
      <c r="L1178" s="554" t="s">
        <v>822</v>
      </c>
      <c r="M1178" s="574">
        <v>10810800</v>
      </c>
    </row>
    <row r="1179" spans="1:13">
      <c r="A1179" s="554" t="s">
        <v>8127</v>
      </c>
      <c r="B1179" s="554" t="s">
        <v>2052</v>
      </c>
      <c r="C1179" s="554" t="s">
        <v>247</v>
      </c>
      <c r="D1179" s="568">
        <v>4525</v>
      </c>
      <c r="E1179" s="554" t="s">
        <v>582</v>
      </c>
      <c r="F1179" s="554" t="s">
        <v>554</v>
      </c>
      <c r="G1179" s="554" t="s">
        <v>298</v>
      </c>
      <c r="H1179" s="554" t="s">
        <v>41</v>
      </c>
      <c r="I1179" s="554" t="s">
        <v>318</v>
      </c>
      <c r="J1179" s="554" t="s">
        <v>565</v>
      </c>
      <c r="K1179" s="554" t="s">
        <v>821</v>
      </c>
      <c r="L1179" s="554" t="s">
        <v>822</v>
      </c>
      <c r="M1179" s="574">
        <v>10810800</v>
      </c>
    </row>
    <row r="1180" spans="1:13">
      <c r="A1180" s="554" t="s">
        <v>8135</v>
      </c>
      <c r="B1180" s="554" t="s">
        <v>2052</v>
      </c>
      <c r="C1180" s="554" t="s">
        <v>247</v>
      </c>
      <c r="D1180" s="568">
        <v>4525</v>
      </c>
      <c r="E1180" s="554" t="s">
        <v>582</v>
      </c>
      <c r="F1180" s="554" t="s">
        <v>554</v>
      </c>
      <c r="G1180" s="554" t="s">
        <v>298</v>
      </c>
      <c r="H1180" s="554" t="s">
        <v>41</v>
      </c>
      <c r="I1180" s="554" t="s">
        <v>320</v>
      </c>
      <c r="J1180" s="554" t="s">
        <v>566</v>
      </c>
      <c r="K1180" s="554" t="s">
        <v>821</v>
      </c>
      <c r="L1180" s="554" t="s">
        <v>822</v>
      </c>
      <c r="M1180" s="574">
        <v>10810800</v>
      </c>
    </row>
    <row r="1181" spans="1:13">
      <c r="A1181" s="554" t="s">
        <v>8143</v>
      </c>
      <c r="B1181" s="554" t="s">
        <v>2052</v>
      </c>
      <c r="C1181" s="554" t="s">
        <v>247</v>
      </c>
      <c r="D1181" s="568">
        <v>4525</v>
      </c>
      <c r="E1181" s="554" t="s">
        <v>582</v>
      </c>
      <c r="F1181" s="554" t="s">
        <v>554</v>
      </c>
      <c r="G1181" s="554" t="s">
        <v>298</v>
      </c>
      <c r="H1181" s="554" t="s">
        <v>41</v>
      </c>
      <c r="I1181" s="554" t="s">
        <v>322</v>
      </c>
      <c r="J1181" s="554" t="s">
        <v>567</v>
      </c>
      <c r="K1181" s="554" t="s">
        <v>821</v>
      </c>
      <c r="L1181" s="554" t="s">
        <v>822</v>
      </c>
      <c r="M1181" s="574">
        <v>10810800</v>
      </c>
    </row>
    <row r="1182" spans="1:13">
      <c r="A1182" s="368" t="s">
        <v>8118</v>
      </c>
      <c r="B1182" s="368" t="s">
        <v>2051</v>
      </c>
      <c r="C1182" s="368" t="s">
        <v>247</v>
      </c>
      <c r="D1182" s="568">
        <v>4525</v>
      </c>
      <c r="E1182" s="554" t="s">
        <v>582</v>
      </c>
      <c r="F1182" s="368" t="s">
        <v>554</v>
      </c>
      <c r="G1182" s="368" t="s">
        <v>298</v>
      </c>
      <c r="H1182" s="368" t="s">
        <v>41</v>
      </c>
      <c r="I1182" s="368" t="s">
        <v>316</v>
      </c>
      <c r="J1182" s="368" t="s">
        <v>564</v>
      </c>
      <c r="K1182" s="368" t="s">
        <v>890</v>
      </c>
      <c r="L1182" s="368" t="s">
        <v>822</v>
      </c>
      <c r="M1182" s="389">
        <v>11873400</v>
      </c>
    </row>
    <row r="1183" spans="1:13">
      <c r="A1183" s="368" t="s">
        <v>8126</v>
      </c>
      <c r="B1183" s="368" t="s">
        <v>2051</v>
      </c>
      <c r="C1183" s="368" t="s">
        <v>247</v>
      </c>
      <c r="D1183" s="568">
        <v>4525</v>
      </c>
      <c r="E1183" s="554" t="s">
        <v>582</v>
      </c>
      <c r="F1183" s="368" t="s">
        <v>554</v>
      </c>
      <c r="G1183" s="368" t="s">
        <v>298</v>
      </c>
      <c r="H1183" s="368" t="s">
        <v>41</v>
      </c>
      <c r="I1183" s="368" t="s">
        <v>318</v>
      </c>
      <c r="J1183" s="368" t="s">
        <v>565</v>
      </c>
      <c r="K1183" s="368" t="s">
        <v>890</v>
      </c>
      <c r="L1183" s="368" t="s">
        <v>822</v>
      </c>
      <c r="M1183" s="389">
        <v>11873400</v>
      </c>
    </row>
    <row r="1184" spans="1:13">
      <c r="A1184" s="368" t="s">
        <v>8134</v>
      </c>
      <c r="B1184" s="368" t="s">
        <v>2051</v>
      </c>
      <c r="C1184" s="368" t="s">
        <v>247</v>
      </c>
      <c r="D1184" s="568">
        <v>4525</v>
      </c>
      <c r="E1184" s="554" t="s">
        <v>582</v>
      </c>
      <c r="F1184" s="368" t="s">
        <v>554</v>
      </c>
      <c r="G1184" s="368" t="s">
        <v>298</v>
      </c>
      <c r="H1184" s="368" t="s">
        <v>41</v>
      </c>
      <c r="I1184" s="368" t="s">
        <v>320</v>
      </c>
      <c r="J1184" s="368" t="s">
        <v>566</v>
      </c>
      <c r="K1184" s="368" t="s">
        <v>890</v>
      </c>
      <c r="L1184" s="368" t="s">
        <v>822</v>
      </c>
      <c r="M1184" s="389">
        <v>11873400</v>
      </c>
    </row>
    <row r="1185" spans="1:13">
      <c r="A1185" s="368" t="s">
        <v>8142</v>
      </c>
      <c r="B1185" s="368" t="s">
        <v>2051</v>
      </c>
      <c r="C1185" s="368" t="s">
        <v>247</v>
      </c>
      <c r="D1185" s="568">
        <v>4525</v>
      </c>
      <c r="E1185" s="554" t="s">
        <v>582</v>
      </c>
      <c r="F1185" s="368" t="s">
        <v>554</v>
      </c>
      <c r="G1185" s="368" t="s">
        <v>298</v>
      </c>
      <c r="H1185" s="368" t="s">
        <v>41</v>
      </c>
      <c r="I1185" s="368" t="s">
        <v>322</v>
      </c>
      <c r="J1185" s="368" t="s">
        <v>567</v>
      </c>
      <c r="K1185" s="368" t="s">
        <v>890</v>
      </c>
      <c r="L1185" s="368" t="s">
        <v>822</v>
      </c>
      <c r="M1185" s="389">
        <v>11873400</v>
      </c>
    </row>
    <row r="1186" spans="1:13">
      <c r="A1186" s="554" t="s">
        <v>8173</v>
      </c>
      <c r="B1186" s="554" t="s">
        <v>2050</v>
      </c>
      <c r="C1186" s="554" t="s">
        <v>247</v>
      </c>
      <c r="D1186" s="568">
        <v>4525</v>
      </c>
      <c r="E1186" s="554" t="s">
        <v>582</v>
      </c>
      <c r="F1186" s="554" t="s">
        <v>554</v>
      </c>
      <c r="G1186" s="554" t="s">
        <v>298</v>
      </c>
      <c r="H1186" s="554" t="s">
        <v>41</v>
      </c>
      <c r="I1186" s="554" t="s">
        <v>44</v>
      </c>
      <c r="J1186" s="554" t="s">
        <v>571</v>
      </c>
      <c r="K1186" s="554" t="s">
        <v>821</v>
      </c>
      <c r="L1186" s="554" t="s">
        <v>32</v>
      </c>
      <c r="M1186" s="574">
        <v>65326800</v>
      </c>
    </row>
    <row r="1187" spans="1:13">
      <c r="A1187" s="554" t="s">
        <v>8181</v>
      </c>
      <c r="B1187" s="554" t="s">
        <v>2050</v>
      </c>
      <c r="C1187" s="554" t="s">
        <v>247</v>
      </c>
      <c r="D1187" s="568">
        <v>4525</v>
      </c>
      <c r="E1187" s="554" t="s">
        <v>582</v>
      </c>
      <c r="F1187" s="554" t="s">
        <v>554</v>
      </c>
      <c r="G1187" s="554" t="s">
        <v>298</v>
      </c>
      <c r="H1187" s="554" t="s">
        <v>41</v>
      </c>
      <c r="I1187" s="554" t="s">
        <v>46</v>
      </c>
      <c r="J1187" s="554" t="s">
        <v>572</v>
      </c>
      <c r="K1187" s="554" t="s">
        <v>821</v>
      </c>
      <c r="L1187" s="554" t="s">
        <v>32</v>
      </c>
      <c r="M1187" s="574">
        <v>65326800</v>
      </c>
    </row>
    <row r="1188" spans="1:13">
      <c r="A1188" s="554" t="s">
        <v>8189</v>
      </c>
      <c r="B1188" s="554" t="s">
        <v>2050</v>
      </c>
      <c r="C1188" s="554" t="s">
        <v>247</v>
      </c>
      <c r="D1188" s="568">
        <v>4525</v>
      </c>
      <c r="E1188" s="554" t="s">
        <v>582</v>
      </c>
      <c r="F1188" s="554" t="s">
        <v>554</v>
      </c>
      <c r="G1188" s="554" t="s">
        <v>298</v>
      </c>
      <c r="H1188" s="554" t="s">
        <v>41</v>
      </c>
      <c r="I1188" s="554" t="s">
        <v>221</v>
      </c>
      <c r="J1188" s="554" t="s">
        <v>573</v>
      </c>
      <c r="K1188" s="554" t="s">
        <v>821</v>
      </c>
      <c r="L1188" s="554" t="s">
        <v>32</v>
      </c>
      <c r="M1188" s="574">
        <v>65326800</v>
      </c>
    </row>
    <row r="1189" spans="1:13">
      <c r="A1189" s="554" t="s">
        <v>8197</v>
      </c>
      <c r="B1189" s="554" t="s">
        <v>2050</v>
      </c>
      <c r="C1189" s="554" t="s">
        <v>247</v>
      </c>
      <c r="D1189" s="568">
        <v>4525</v>
      </c>
      <c r="E1189" s="554" t="s">
        <v>582</v>
      </c>
      <c r="F1189" s="554" t="s">
        <v>554</v>
      </c>
      <c r="G1189" s="554" t="s">
        <v>298</v>
      </c>
      <c r="H1189" s="554" t="s">
        <v>41</v>
      </c>
      <c r="I1189" s="554" t="s">
        <v>48</v>
      </c>
      <c r="J1189" s="554" t="s">
        <v>574</v>
      </c>
      <c r="K1189" s="554" t="s">
        <v>821</v>
      </c>
      <c r="L1189" s="554" t="s">
        <v>32</v>
      </c>
      <c r="M1189" s="574">
        <v>65326800</v>
      </c>
    </row>
    <row r="1190" spans="1:13">
      <c r="A1190" s="554" t="s">
        <v>8205</v>
      </c>
      <c r="B1190" s="554" t="s">
        <v>2050</v>
      </c>
      <c r="C1190" s="554" t="s">
        <v>247</v>
      </c>
      <c r="D1190" s="568">
        <v>4525</v>
      </c>
      <c r="E1190" s="554" t="s">
        <v>582</v>
      </c>
      <c r="F1190" s="554" t="s">
        <v>554</v>
      </c>
      <c r="G1190" s="554" t="s">
        <v>298</v>
      </c>
      <c r="H1190" s="554" t="s">
        <v>41</v>
      </c>
      <c r="I1190" s="554" t="s">
        <v>50</v>
      </c>
      <c r="J1190" s="554" t="s">
        <v>575</v>
      </c>
      <c r="K1190" s="554" t="s">
        <v>821</v>
      </c>
      <c r="L1190" s="554" t="s">
        <v>32</v>
      </c>
      <c r="M1190" s="574">
        <v>65326800</v>
      </c>
    </row>
    <row r="1191" spans="1:13">
      <c r="A1191" s="554" t="s">
        <v>8213</v>
      </c>
      <c r="B1191" s="554" t="s">
        <v>2050</v>
      </c>
      <c r="C1191" s="554" t="s">
        <v>247</v>
      </c>
      <c r="D1191" s="568">
        <v>4525</v>
      </c>
      <c r="E1191" s="554" t="s">
        <v>582</v>
      </c>
      <c r="F1191" s="554" t="s">
        <v>554</v>
      </c>
      <c r="G1191" s="554" t="s">
        <v>298</v>
      </c>
      <c r="H1191" s="554" t="s">
        <v>41</v>
      </c>
      <c r="I1191" s="554" t="s">
        <v>223</v>
      </c>
      <c r="J1191" s="554" t="s">
        <v>576</v>
      </c>
      <c r="K1191" s="554" t="s">
        <v>821</v>
      </c>
      <c r="L1191" s="554" t="s">
        <v>32</v>
      </c>
      <c r="M1191" s="574">
        <v>65326800</v>
      </c>
    </row>
    <row r="1192" spans="1:13">
      <c r="A1192" s="554" t="s">
        <v>8221</v>
      </c>
      <c r="B1192" s="554" t="s">
        <v>2050</v>
      </c>
      <c r="C1192" s="554" t="s">
        <v>247</v>
      </c>
      <c r="D1192" s="568">
        <v>4525</v>
      </c>
      <c r="E1192" s="554" t="s">
        <v>582</v>
      </c>
      <c r="F1192" s="554" t="s">
        <v>554</v>
      </c>
      <c r="G1192" s="554" t="s">
        <v>298</v>
      </c>
      <c r="H1192" s="554" t="s">
        <v>41</v>
      </c>
      <c r="I1192" s="554" t="s">
        <v>421</v>
      </c>
      <c r="J1192" s="554" t="s">
        <v>577</v>
      </c>
      <c r="K1192" s="554" t="s">
        <v>821</v>
      </c>
      <c r="L1192" s="554" t="s">
        <v>32</v>
      </c>
      <c r="M1192" s="574">
        <v>65326800</v>
      </c>
    </row>
    <row r="1193" spans="1:13">
      <c r="A1193" s="554" t="s">
        <v>8229</v>
      </c>
      <c r="B1193" s="554" t="s">
        <v>2050</v>
      </c>
      <c r="C1193" s="554" t="s">
        <v>247</v>
      </c>
      <c r="D1193" s="568">
        <v>4525</v>
      </c>
      <c r="E1193" s="554" t="s">
        <v>582</v>
      </c>
      <c r="F1193" s="554" t="s">
        <v>554</v>
      </c>
      <c r="G1193" s="554" t="s">
        <v>298</v>
      </c>
      <c r="H1193" s="554" t="s">
        <v>41</v>
      </c>
      <c r="I1193" s="554" t="s">
        <v>422</v>
      </c>
      <c r="J1193" s="554" t="s">
        <v>578</v>
      </c>
      <c r="K1193" s="554" t="s">
        <v>821</v>
      </c>
      <c r="L1193" s="554" t="s">
        <v>32</v>
      </c>
      <c r="M1193" s="574">
        <v>65326800</v>
      </c>
    </row>
    <row r="1194" spans="1:13">
      <c r="A1194" s="554" t="s">
        <v>8237</v>
      </c>
      <c r="B1194" s="554" t="s">
        <v>2050</v>
      </c>
      <c r="C1194" s="554" t="s">
        <v>247</v>
      </c>
      <c r="D1194" s="568">
        <v>4525</v>
      </c>
      <c r="E1194" s="554" t="s">
        <v>582</v>
      </c>
      <c r="F1194" s="554" t="s">
        <v>554</v>
      </c>
      <c r="G1194" s="554" t="s">
        <v>298</v>
      </c>
      <c r="H1194" s="554" t="s">
        <v>41</v>
      </c>
      <c r="I1194" s="554" t="s">
        <v>423</v>
      </c>
      <c r="J1194" s="554" t="s">
        <v>579</v>
      </c>
      <c r="K1194" s="554" t="s">
        <v>821</v>
      </c>
      <c r="L1194" s="554" t="s">
        <v>32</v>
      </c>
      <c r="M1194" s="574">
        <v>65326800</v>
      </c>
    </row>
    <row r="1195" spans="1:13">
      <c r="A1195" s="554" t="s">
        <v>8245</v>
      </c>
      <c r="B1195" s="554" t="s">
        <v>2050</v>
      </c>
      <c r="C1195" s="554" t="s">
        <v>247</v>
      </c>
      <c r="D1195" s="568">
        <v>4525</v>
      </c>
      <c r="E1195" s="554" t="s">
        <v>582</v>
      </c>
      <c r="F1195" s="554" t="s">
        <v>554</v>
      </c>
      <c r="G1195" s="554" t="s">
        <v>298</v>
      </c>
      <c r="H1195" s="554" t="s">
        <v>41</v>
      </c>
      <c r="I1195" s="554" t="s">
        <v>424</v>
      </c>
      <c r="J1195" s="554" t="s">
        <v>580</v>
      </c>
      <c r="K1195" s="554" t="s">
        <v>821</v>
      </c>
      <c r="L1195" s="554" t="s">
        <v>32</v>
      </c>
      <c r="M1195" s="574">
        <v>65326800</v>
      </c>
    </row>
    <row r="1196" spans="1:13">
      <c r="A1196" s="554" t="s">
        <v>8253</v>
      </c>
      <c r="B1196" s="554" t="s">
        <v>2050</v>
      </c>
      <c r="C1196" s="554" t="s">
        <v>247</v>
      </c>
      <c r="D1196" s="568">
        <v>4525</v>
      </c>
      <c r="E1196" s="554" t="s">
        <v>582</v>
      </c>
      <c r="F1196" s="554" t="s">
        <v>554</v>
      </c>
      <c r="G1196" s="554" t="s">
        <v>298</v>
      </c>
      <c r="H1196" s="554" t="s">
        <v>41</v>
      </c>
      <c r="I1196" s="554" t="s">
        <v>425</v>
      </c>
      <c r="J1196" s="554" t="s">
        <v>581</v>
      </c>
      <c r="K1196" s="554" t="s">
        <v>821</v>
      </c>
      <c r="L1196" s="554" t="s">
        <v>32</v>
      </c>
      <c r="M1196" s="574">
        <v>65326800</v>
      </c>
    </row>
    <row r="1197" spans="1:13">
      <c r="A1197" s="554" t="s">
        <v>8165</v>
      </c>
      <c r="B1197" s="554" t="s">
        <v>2050</v>
      </c>
      <c r="C1197" s="554" t="s">
        <v>247</v>
      </c>
      <c r="D1197" s="568">
        <v>4525</v>
      </c>
      <c r="E1197" s="554" t="s">
        <v>582</v>
      </c>
      <c r="F1197" s="554" t="s">
        <v>554</v>
      </c>
      <c r="G1197" s="554" t="s">
        <v>298</v>
      </c>
      <c r="H1197" s="554" t="s">
        <v>41</v>
      </c>
      <c r="I1197" s="554" t="s">
        <v>219</v>
      </c>
      <c r="J1197" s="554" t="s">
        <v>570</v>
      </c>
      <c r="K1197" s="554" t="s">
        <v>821</v>
      </c>
      <c r="L1197" s="554" t="s">
        <v>32</v>
      </c>
      <c r="M1197" s="574">
        <v>71286600</v>
      </c>
    </row>
    <row r="1198" spans="1:13">
      <c r="A1198" s="368" t="s">
        <v>8172</v>
      </c>
      <c r="B1198" s="368" t="s">
        <v>2049</v>
      </c>
      <c r="C1198" s="368" t="s">
        <v>247</v>
      </c>
      <c r="D1198" s="568">
        <v>4525</v>
      </c>
      <c r="E1198" s="554" t="s">
        <v>582</v>
      </c>
      <c r="F1198" s="368" t="s">
        <v>554</v>
      </c>
      <c r="G1198" s="368" t="s">
        <v>298</v>
      </c>
      <c r="H1198" s="368" t="s">
        <v>41</v>
      </c>
      <c r="I1198" s="368" t="s">
        <v>44</v>
      </c>
      <c r="J1198" s="368" t="s">
        <v>571</v>
      </c>
      <c r="K1198" s="368" t="s">
        <v>890</v>
      </c>
      <c r="L1198" s="368" t="s">
        <v>32</v>
      </c>
      <c r="M1198" s="389">
        <v>71864100</v>
      </c>
    </row>
    <row r="1199" spans="1:13">
      <c r="A1199" s="368" t="s">
        <v>8180</v>
      </c>
      <c r="B1199" s="368" t="s">
        <v>2049</v>
      </c>
      <c r="C1199" s="368" t="s">
        <v>247</v>
      </c>
      <c r="D1199" s="568">
        <v>4525</v>
      </c>
      <c r="E1199" s="554" t="s">
        <v>582</v>
      </c>
      <c r="F1199" s="368" t="s">
        <v>554</v>
      </c>
      <c r="G1199" s="368" t="s">
        <v>298</v>
      </c>
      <c r="H1199" s="368" t="s">
        <v>41</v>
      </c>
      <c r="I1199" s="368" t="s">
        <v>46</v>
      </c>
      <c r="J1199" s="368" t="s">
        <v>572</v>
      </c>
      <c r="K1199" s="368" t="s">
        <v>890</v>
      </c>
      <c r="L1199" s="368" t="s">
        <v>32</v>
      </c>
      <c r="M1199" s="389">
        <v>71864100</v>
      </c>
    </row>
    <row r="1200" spans="1:13">
      <c r="A1200" s="368" t="s">
        <v>8188</v>
      </c>
      <c r="B1200" s="368" t="s">
        <v>2049</v>
      </c>
      <c r="C1200" s="368" t="s">
        <v>247</v>
      </c>
      <c r="D1200" s="568">
        <v>4525</v>
      </c>
      <c r="E1200" s="554" t="s">
        <v>582</v>
      </c>
      <c r="F1200" s="368" t="s">
        <v>554</v>
      </c>
      <c r="G1200" s="368" t="s">
        <v>298</v>
      </c>
      <c r="H1200" s="368" t="s">
        <v>41</v>
      </c>
      <c r="I1200" s="368" t="s">
        <v>221</v>
      </c>
      <c r="J1200" s="368" t="s">
        <v>573</v>
      </c>
      <c r="K1200" s="368" t="s">
        <v>890</v>
      </c>
      <c r="L1200" s="368" t="s">
        <v>32</v>
      </c>
      <c r="M1200" s="389">
        <v>71864100</v>
      </c>
    </row>
    <row r="1201" spans="1:13">
      <c r="A1201" s="368" t="s">
        <v>8196</v>
      </c>
      <c r="B1201" s="368" t="s">
        <v>2049</v>
      </c>
      <c r="C1201" s="368" t="s">
        <v>247</v>
      </c>
      <c r="D1201" s="568">
        <v>4525</v>
      </c>
      <c r="E1201" s="554" t="s">
        <v>582</v>
      </c>
      <c r="F1201" s="368" t="s">
        <v>554</v>
      </c>
      <c r="G1201" s="368" t="s">
        <v>298</v>
      </c>
      <c r="H1201" s="368" t="s">
        <v>41</v>
      </c>
      <c r="I1201" s="368" t="s">
        <v>48</v>
      </c>
      <c r="J1201" s="368" t="s">
        <v>574</v>
      </c>
      <c r="K1201" s="368" t="s">
        <v>890</v>
      </c>
      <c r="L1201" s="368" t="s">
        <v>32</v>
      </c>
      <c r="M1201" s="389">
        <v>71864100</v>
      </c>
    </row>
    <row r="1202" spans="1:13">
      <c r="A1202" s="368" t="s">
        <v>8204</v>
      </c>
      <c r="B1202" s="368" t="s">
        <v>2049</v>
      </c>
      <c r="C1202" s="368" t="s">
        <v>247</v>
      </c>
      <c r="D1202" s="568">
        <v>4525</v>
      </c>
      <c r="E1202" s="554" t="s">
        <v>582</v>
      </c>
      <c r="F1202" s="368" t="s">
        <v>554</v>
      </c>
      <c r="G1202" s="368" t="s">
        <v>298</v>
      </c>
      <c r="H1202" s="368" t="s">
        <v>41</v>
      </c>
      <c r="I1202" s="368" t="s">
        <v>50</v>
      </c>
      <c r="J1202" s="368" t="s">
        <v>575</v>
      </c>
      <c r="K1202" s="368" t="s">
        <v>890</v>
      </c>
      <c r="L1202" s="368" t="s">
        <v>32</v>
      </c>
      <c r="M1202" s="389">
        <v>71864100</v>
      </c>
    </row>
    <row r="1203" spans="1:13">
      <c r="A1203" s="368" t="s">
        <v>8212</v>
      </c>
      <c r="B1203" s="368" t="s">
        <v>2049</v>
      </c>
      <c r="C1203" s="368" t="s">
        <v>247</v>
      </c>
      <c r="D1203" s="568">
        <v>4525</v>
      </c>
      <c r="E1203" s="554" t="s">
        <v>582</v>
      </c>
      <c r="F1203" s="368" t="s">
        <v>554</v>
      </c>
      <c r="G1203" s="368" t="s">
        <v>298</v>
      </c>
      <c r="H1203" s="368" t="s">
        <v>41</v>
      </c>
      <c r="I1203" s="368" t="s">
        <v>223</v>
      </c>
      <c r="J1203" s="368" t="s">
        <v>576</v>
      </c>
      <c r="K1203" s="368" t="s">
        <v>890</v>
      </c>
      <c r="L1203" s="368" t="s">
        <v>32</v>
      </c>
      <c r="M1203" s="389">
        <v>71864100</v>
      </c>
    </row>
    <row r="1204" spans="1:13">
      <c r="A1204" s="368" t="s">
        <v>8220</v>
      </c>
      <c r="B1204" s="368" t="s">
        <v>2049</v>
      </c>
      <c r="C1204" s="368" t="s">
        <v>247</v>
      </c>
      <c r="D1204" s="568">
        <v>4525</v>
      </c>
      <c r="E1204" s="554" t="s">
        <v>582</v>
      </c>
      <c r="F1204" s="368" t="s">
        <v>554</v>
      </c>
      <c r="G1204" s="368" t="s">
        <v>298</v>
      </c>
      <c r="H1204" s="368" t="s">
        <v>41</v>
      </c>
      <c r="I1204" s="368" t="s">
        <v>421</v>
      </c>
      <c r="J1204" s="368" t="s">
        <v>577</v>
      </c>
      <c r="K1204" s="368" t="s">
        <v>890</v>
      </c>
      <c r="L1204" s="368" t="s">
        <v>32</v>
      </c>
      <c r="M1204" s="389">
        <v>71864100</v>
      </c>
    </row>
    <row r="1205" spans="1:13">
      <c r="A1205" s="368" t="s">
        <v>8228</v>
      </c>
      <c r="B1205" s="368" t="s">
        <v>2049</v>
      </c>
      <c r="C1205" s="368" t="s">
        <v>247</v>
      </c>
      <c r="D1205" s="568">
        <v>4525</v>
      </c>
      <c r="E1205" s="554" t="s">
        <v>582</v>
      </c>
      <c r="F1205" s="368" t="s">
        <v>554</v>
      </c>
      <c r="G1205" s="368" t="s">
        <v>298</v>
      </c>
      <c r="H1205" s="368" t="s">
        <v>41</v>
      </c>
      <c r="I1205" s="368" t="s">
        <v>422</v>
      </c>
      <c r="J1205" s="368" t="s">
        <v>578</v>
      </c>
      <c r="K1205" s="368" t="s">
        <v>890</v>
      </c>
      <c r="L1205" s="368" t="s">
        <v>32</v>
      </c>
      <c r="M1205" s="389">
        <v>71864100</v>
      </c>
    </row>
    <row r="1206" spans="1:13">
      <c r="A1206" s="368" t="s">
        <v>8236</v>
      </c>
      <c r="B1206" s="368" t="s">
        <v>2049</v>
      </c>
      <c r="C1206" s="368" t="s">
        <v>247</v>
      </c>
      <c r="D1206" s="568">
        <v>4525</v>
      </c>
      <c r="E1206" s="554" t="s">
        <v>582</v>
      </c>
      <c r="F1206" s="368" t="s">
        <v>554</v>
      </c>
      <c r="G1206" s="368" t="s">
        <v>298</v>
      </c>
      <c r="H1206" s="368" t="s">
        <v>41</v>
      </c>
      <c r="I1206" s="368" t="s">
        <v>423</v>
      </c>
      <c r="J1206" s="368" t="s">
        <v>579</v>
      </c>
      <c r="K1206" s="368" t="s">
        <v>890</v>
      </c>
      <c r="L1206" s="368" t="s">
        <v>32</v>
      </c>
      <c r="M1206" s="389">
        <v>71864100</v>
      </c>
    </row>
    <row r="1207" spans="1:13">
      <c r="A1207" s="368" t="s">
        <v>8244</v>
      </c>
      <c r="B1207" s="368" t="s">
        <v>2049</v>
      </c>
      <c r="C1207" s="368" t="s">
        <v>247</v>
      </c>
      <c r="D1207" s="568">
        <v>4525</v>
      </c>
      <c r="E1207" s="554" t="s">
        <v>582</v>
      </c>
      <c r="F1207" s="368" t="s">
        <v>554</v>
      </c>
      <c r="G1207" s="368" t="s">
        <v>298</v>
      </c>
      <c r="H1207" s="368" t="s">
        <v>41</v>
      </c>
      <c r="I1207" s="368" t="s">
        <v>424</v>
      </c>
      <c r="J1207" s="368" t="s">
        <v>580</v>
      </c>
      <c r="K1207" s="368" t="s">
        <v>890</v>
      </c>
      <c r="L1207" s="368" t="s">
        <v>32</v>
      </c>
      <c r="M1207" s="389">
        <v>71864100</v>
      </c>
    </row>
    <row r="1208" spans="1:13">
      <c r="A1208" s="368" t="s">
        <v>8252</v>
      </c>
      <c r="B1208" s="368" t="s">
        <v>2049</v>
      </c>
      <c r="C1208" s="368" t="s">
        <v>247</v>
      </c>
      <c r="D1208" s="568">
        <v>4525</v>
      </c>
      <c r="E1208" s="554" t="s">
        <v>582</v>
      </c>
      <c r="F1208" s="368" t="s">
        <v>554</v>
      </c>
      <c r="G1208" s="368" t="s">
        <v>298</v>
      </c>
      <c r="H1208" s="368" t="s">
        <v>41</v>
      </c>
      <c r="I1208" s="368" t="s">
        <v>425</v>
      </c>
      <c r="J1208" s="368" t="s">
        <v>581</v>
      </c>
      <c r="K1208" s="368" t="s">
        <v>890</v>
      </c>
      <c r="L1208" s="368" t="s">
        <v>32</v>
      </c>
      <c r="M1208" s="389">
        <v>71864100</v>
      </c>
    </row>
    <row r="1209" spans="1:13">
      <c r="A1209" s="554" t="s">
        <v>8157</v>
      </c>
      <c r="B1209" s="554" t="s">
        <v>2050</v>
      </c>
      <c r="C1209" s="554" t="s">
        <v>247</v>
      </c>
      <c r="D1209" s="568">
        <v>4525</v>
      </c>
      <c r="E1209" s="554" t="s">
        <v>582</v>
      </c>
      <c r="F1209" s="554" t="s">
        <v>554</v>
      </c>
      <c r="G1209" s="554" t="s">
        <v>298</v>
      </c>
      <c r="H1209" s="554" t="s">
        <v>41</v>
      </c>
      <c r="I1209" s="554" t="s">
        <v>42</v>
      </c>
      <c r="J1209" s="554" t="s">
        <v>569</v>
      </c>
      <c r="K1209" s="554" t="s">
        <v>821</v>
      </c>
      <c r="L1209" s="554" t="s">
        <v>32</v>
      </c>
      <c r="M1209" s="574">
        <v>77223300</v>
      </c>
    </row>
    <row r="1210" spans="1:13">
      <c r="A1210" s="368" t="s">
        <v>8164</v>
      </c>
      <c r="B1210" s="368" t="s">
        <v>2049</v>
      </c>
      <c r="C1210" s="368" t="s">
        <v>247</v>
      </c>
      <c r="D1210" s="568">
        <v>4525</v>
      </c>
      <c r="E1210" s="554" t="s">
        <v>582</v>
      </c>
      <c r="F1210" s="368" t="s">
        <v>554</v>
      </c>
      <c r="G1210" s="368" t="s">
        <v>298</v>
      </c>
      <c r="H1210" s="368" t="s">
        <v>41</v>
      </c>
      <c r="I1210" s="368" t="s">
        <v>219</v>
      </c>
      <c r="J1210" s="368" t="s">
        <v>570</v>
      </c>
      <c r="K1210" s="368" t="s">
        <v>890</v>
      </c>
      <c r="L1210" s="368" t="s">
        <v>32</v>
      </c>
      <c r="M1210" s="389">
        <v>78401400</v>
      </c>
    </row>
    <row r="1211" spans="1:13">
      <c r="A1211" s="368" t="s">
        <v>8156</v>
      </c>
      <c r="B1211" s="368" t="s">
        <v>2049</v>
      </c>
      <c r="C1211" s="368" t="s">
        <v>247</v>
      </c>
      <c r="D1211" s="568">
        <v>4525</v>
      </c>
      <c r="E1211" s="554" t="s">
        <v>582</v>
      </c>
      <c r="F1211" s="368" t="s">
        <v>554</v>
      </c>
      <c r="G1211" s="368" t="s">
        <v>298</v>
      </c>
      <c r="H1211" s="368" t="s">
        <v>41</v>
      </c>
      <c r="I1211" s="368" t="s">
        <v>42</v>
      </c>
      <c r="J1211" s="368" t="s">
        <v>569</v>
      </c>
      <c r="K1211" s="368" t="s">
        <v>890</v>
      </c>
      <c r="L1211" s="368" t="s">
        <v>32</v>
      </c>
      <c r="M1211" s="389">
        <v>84938700</v>
      </c>
    </row>
    <row r="1212" spans="1:13">
      <c r="A1212" s="554" t="s">
        <v>8149</v>
      </c>
      <c r="B1212" s="554" t="s">
        <v>2050</v>
      </c>
      <c r="C1212" s="554" t="s">
        <v>247</v>
      </c>
      <c r="D1212" s="568">
        <v>4525</v>
      </c>
      <c r="E1212" s="554" t="s">
        <v>582</v>
      </c>
      <c r="F1212" s="554" t="s">
        <v>554</v>
      </c>
      <c r="G1212" s="554" t="s">
        <v>298</v>
      </c>
      <c r="H1212" s="554" t="s">
        <v>41</v>
      </c>
      <c r="I1212" s="554" t="s">
        <v>324</v>
      </c>
      <c r="J1212" s="554" t="s">
        <v>568</v>
      </c>
      <c r="K1212" s="554" t="s">
        <v>821</v>
      </c>
      <c r="L1212" s="554" t="s">
        <v>32</v>
      </c>
      <c r="M1212" s="574">
        <v>86116800</v>
      </c>
    </row>
    <row r="1213" spans="1:13">
      <c r="A1213" s="353" t="s">
        <v>8171</v>
      </c>
      <c r="B1213" s="353" t="s">
        <v>2048</v>
      </c>
      <c r="C1213" s="353" t="s">
        <v>1165</v>
      </c>
      <c r="D1213" s="354">
        <v>4525</v>
      </c>
      <c r="E1213" s="353" t="s">
        <v>582</v>
      </c>
      <c r="F1213" s="353" t="s">
        <v>554</v>
      </c>
      <c r="G1213" s="353" t="s">
        <v>298</v>
      </c>
      <c r="H1213" s="353" t="s">
        <v>41</v>
      </c>
      <c r="I1213" s="353" t="s">
        <v>44</v>
      </c>
      <c r="J1213" s="353" t="s">
        <v>571</v>
      </c>
      <c r="K1213" s="353" t="s">
        <v>821</v>
      </c>
      <c r="L1213" s="353" t="s">
        <v>34</v>
      </c>
      <c r="M1213" s="355">
        <v>89096700</v>
      </c>
    </row>
    <row r="1214" spans="1:13">
      <c r="A1214" s="353" t="s">
        <v>8179</v>
      </c>
      <c r="B1214" s="353" t="s">
        <v>2048</v>
      </c>
      <c r="C1214" s="353" t="s">
        <v>1165</v>
      </c>
      <c r="D1214" s="354">
        <v>4525</v>
      </c>
      <c r="E1214" s="353" t="s">
        <v>582</v>
      </c>
      <c r="F1214" s="353" t="s">
        <v>554</v>
      </c>
      <c r="G1214" s="353" t="s">
        <v>298</v>
      </c>
      <c r="H1214" s="353" t="s">
        <v>41</v>
      </c>
      <c r="I1214" s="353" t="s">
        <v>46</v>
      </c>
      <c r="J1214" s="353" t="s">
        <v>572</v>
      </c>
      <c r="K1214" s="353" t="s">
        <v>821</v>
      </c>
      <c r="L1214" s="353" t="s">
        <v>34</v>
      </c>
      <c r="M1214" s="355">
        <v>89096700</v>
      </c>
    </row>
    <row r="1215" spans="1:13">
      <c r="A1215" s="353" t="s">
        <v>8187</v>
      </c>
      <c r="B1215" s="353" t="s">
        <v>2048</v>
      </c>
      <c r="C1215" s="353" t="s">
        <v>1165</v>
      </c>
      <c r="D1215" s="354">
        <v>4525</v>
      </c>
      <c r="E1215" s="353" t="s">
        <v>582</v>
      </c>
      <c r="F1215" s="353" t="s">
        <v>554</v>
      </c>
      <c r="G1215" s="353" t="s">
        <v>298</v>
      </c>
      <c r="H1215" s="353" t="s">
        <v>41</v>
      </c>
      <c r="I1215" s="353" t="s">
        <v>221</v>
      </c>
      <c r="J1215" s="353" t="s">
        <v>573</v>
      </c>
      <c r="K1215" s="353" t="s">
        <v>821</v>
      </c>
      <c r="L1215" s="353" t="s">
        <v>34</v>
      </c>
      <c r="M1215" s="355">
        <v>89096700</v>
      </c>
    </row>
    <row r="1216" spans="1:13">
      <c r="A1216" s="353" t="s">
        <v>8195</v>
      </c>
      <c r="B1216" s="353" t="s">
        <v>2048</v>
      </c>
      <c r="C1216" s="353" t="s">
        <v>1165</v>
      </c>
      <c r="D1216" s="354">
        <v>4525</v>
      </c>
      <c r="E1216" s="353" t="s">
        <v>582</v>
      </c>
      <c r="F1216" s="353" t="s">
        <v>554</v>
      </c>
      <c r="G1216" s="353" t="s">
        <v>298</v>
      </c>
      <c r="H1216" s="353" t="s">
        <v>41</v>
      </c>
      <c r="I1216" s="353" t="s">
        <v>48</v>
      </c>
      <c r="J1216" s="353" t="s">
        <v>574</v>
      </c>
      <c r="K1216" s="353" t="s">
        <v>821</v>
      </c>
      <c r="L1216" s="353" t="s">
        <v>34</v>
      </c>
      <c r="M1216" s="355">
        <v>89096700</v>
      </c>
    </row>
    <row r="1217" spans="1:13">
      <c r="A1217" s="353" t="s">
        <v>8203</v>
      </c>
      <c r="B1217" s="353" t="s">
        <v>2048</v>
      </c>
      <c r="C1217" s="353" t="s">
        <v>1165</v>
      </c>
      <c r="D1217" s="354">
        <v>4525</v>
      </c>
      <c r="E1217" s="353" t="s">
        <v>582</v>
      </c>
      <c r="F1217" s="353" t="s">
        <v>554</v>
      </c>
      <c r="G1217" s="353" t="s">
        <v>298</v>
      </c>
      <c r="H1217" s="353" t="s">
        <v>41</v>
      </c>
      <c r="I1217" s="353" t="s">
        <v>50</v>
      </c>
      <c r="J1217" s="353" t="s">
        <v>575</v>
      </c>
      <c r="K1217" s="353" t="s">
        <v>821</v>
      </c>
      <c r="L1217" s="353" t="s">
        <v>34</v>
      </c>
      <c r="M1217" s="355">
        <v>89096700</v>
      </c>
    </row>
    <row r="1218" spans="1:13">
      <c r="A1218" s="353" t="s">
        <v>8211</v>
      </c>
      <c r="B1218" s="353" t="s">
        <v>2048</v>
      </c>
      <c r="C1218" s="353" t="s">
        <v>1165</v>
      </c>
      <c r="D1218" s="354">
        <v>4525</v>
      </c>
      <c r="E1218" s="353" t="s">
        <v>582</v>
      </c>
      <c r="F1218" s="353" t="s">
        <v>554</v>
      </c>
      <c r="G1218" s="353" t="s">
        <v>298</v>
      </c>
      <c r="H1218" s="353" t="s">
        <v>41</v>
      </c>
      <c r="I1218" s="353" t="s">
        <v>223</v>
      </c>
      <c r="J1218" s="353" t="s">
        <v>576</v>
      </c>
      <c r="K1218" s="353" t="s">
        <v>821</v>
      </c>
      <c r="L1218" s="353" t="s">
        <v>34</v>
      </c>
      <c r="M1218" s="355">
        <v>89096700</v>
      </c>
    </row>
    <row r="1219" spans="1:13">
      <c r="A1219" s="353" t="s">
        <v>8219</v>
      </c>
      <c r="B1219" s="353" t="s">
        <v>2048</v>
      </c>
      <c r="C1219" s="353" t="s">
        <v>1165</v>
      </c>
      <c r="D1219" s="354">
        <v>4525</v>
      </c>
      <c r="E1219" s="353" t="s">
        <v>582</v>
      </c>
      <c r="F1219" s="353" t="s">
        <v>554</v>
      </c>
      <c r="G1219" s="353" t="s">
        <v>298</v>
      </c>
      <c r="H1219" s="353" t="s">
        <v>41</v>
      </c>
      <c r="I1219" s="353" t="s">
        <v>421</v>
      </c>
      <c r="J1219" s="353" t="s">
        <v>577</v>
      </c>
      <c r="K1219" s="353" t="s">
        <v>821</v>
      </c>
      <c r="L1219" s="353" t="s">
        <v>34</v>
      </c>
      <c r="M1219" s="355">
        <v>89096700</v>
      </c>
    </row>
    <row r="1220" spans="1:13">
      <c r="A1220" s="353" t="s">
        <v>8227</v>
      </c>
      <c r="B1220" s="353" t="s">
        <v>2048</v>
      </c>
      <c r="C1220" s="353" t="s">
        <v>1165</v>
      </c>
      <c r="D1220" s="354">
        <v>4525</v>
      </c>
      <c r="E1220" s="353" t="s">
        <v>582</v>
      </c>
      <c r="F1220" s="353" t="s">
        <v>554</v>
      </c>
      <c r="G1220" s="353" t="s">
        <v>298</v>
      </c>
      <c r="H1220" s="353" t="s">
        <v>41</v>
      </c>
      <c r="I1220" s="353" t="s">
        <v>422</v>
      </c>
      <c r="J1220" s="353" t="s">
        <v>578</v>
      </c>
      <c r="K1220" s="353" t="s">
        <v>821</v>
      </c>
      <c r="L1220" s="353" t="s">
        <v>34</v>
      </c>
      <c r="M1220" s="355">
        <v>89096700</v>
      </c>
    </row>
    <row r="1221" spans="1:13">
      <c r="A1221" s="353" t="s">
        <v>8235</v>
      </c>
      <c r="B1221" s="353" t="s">
        <v>2048</v>
      </c>
      <c r="C1221" s="353" t="s">
        <v>1165</v>
      </c>
      <c r="D1221" s="354">
        <v>4525</v>
      </c>
      <c r="E1221" s="353" t="s">
        <v>582</v>
      </c>
      <c r="F1221" s="353" t="s">
        <v>554</v>
      </c>
      <c r="G1221" s="353" t="s">
        <v>298</v>
      </c>
      <c r="H1221" s="353" t="s">
        <v>41</v>
      </c>
      <c r="I1221" s="353" t="s">
        <v>423</v>
      </c>
      <c r="J1221" s="353" t="s">
        <v>579</v>
      </c>
      <c r="K1221" s="353" t="s">
        <v>821</v>
      </c>
      <c r="L1221" s="353" t="s">
        <v>34</v>
      </c>
      <c r="M1221" s="355">
        <v>89096700</v>
      </c>
    </row>
    <row r="1222" spans="1:13">
      <c r="A1222" s="353" t="s">
        <v>8243</v>
      </c>
      <c r="B1222" s="353" t="s">
        <v>2048</v>
      </c>
      <c r="C1222" s="353" t="s">
        <v>1165</v>
      </c>
      <c r="D1222" s="354">
        <v>4525</v>
      </c>
      <c r="E1222" s="353" t="s">
        <v>582</v>
      </c>
      <c r="F1222" s="353" t="s">
        <v>554</v>
      </c>
      <c r="G1222" s="353" t="s">
        <v>298</v>
      </c>
      <c r="H1222" s="353" t="s">
        <v>41</v>
      </c>
      <c r="I1222" s="353" t="s">
        <v>424</v>
      </c>
      <c r="J1222" s="353" t="s">
        <v>580</v>
      </c>
      <c r="K1222" s="353" t="s">
        <v>821</v>
      </c>
      <c r="L1222" s="353" t="s">
        <v>34</v>
      </c>
      <c r="M1222" s="355">
        <v>89096700</v>
      </c>
    </row>
    <row r="1223" spans="1:13">
      <c r="A1223" s="353" t="s">
        <v>8251</v>
      </c>
      <c r="B1223" s="353" t="s">
        <v>2048</v>
      </c>
      <c r="C1223" s="353" t="s">
        <v>1165</v>
      </c>
      <c r="D1223" s="354">
        <v>4525</v>
      </c>
      <c r="E1223" s="353" t="s">
        <v>582</v>
      </c>
      <c r="F1223" s="353" t="s">
        <v>554</v>
      </c>
      <c r="G1223" s="353" t="s">
        <v>298</v>
      </c>
      <c r="H1223" s="353" t="s">
        <v>41</v>
      </c>
      <c r="I1223" s="353" t="s">
        <v>425</v>
      </c>
      <c r="J1223" s="353" t="s">
        <v>581</v>
      </c>
      <c r="K1223" s="353" t="s">
        <v>821</v>
      </c>
      <c r="L1223" s="353" t="s">
        <v>34</v>
      </c>
      <c r="M1223" s="355">
        <v>89096700</v>
      </c>
    </row>
    <row r="1224" spans="1:13">
      <c r="A1224" s="368" t="s">
        <v>8148</v>
      </c>
      <c r="B1224" s="368" t="s">
        <v>2049</v>
      </c>
      <c r="C1224" s="368" t="s">
        <v>247</v>
      </c>
      <c r="D1224" s="568">
        <v>4525</v>
      </c>
      <c r="E1224" s="554" t="s">
        <v>582</v>
      </c>
      <c r="F1224" s="368" t="s">
        <v>554</v>
      </c>
      <c r="G1224" s="368" t="s">
        <v>298</v>
      </c>
      <c r="H1224" s="368" t="s">
        <v>41</v>
      </c>
      <c r="I1224" s="368" t="s">
        <v>324</v>
      </c>
      <c r="J1224" s="368" t="s">
        <v>568</v>
      </c>
      <c r="K1224" s="368" t="s">
        <v>890</v>
      </c>
      <c r="L1224" s="368" t="s">
        <v>32</v>
      </c>
      <c r="M1224" s="389">
        <v>94733100</v>
      </c>
    </row>
    <row r="1225" spans="1:13">
      <c r="A1225" s="353" t="s">
        <v>8163</v>
      </c>
      <c r="B1225" s="353" t="s">
        <v>2048</v>
      </c>
      <c r="C1225" s="353" t="s">
        <v>1165</v>
      </c>
      <c r="D1225" s="354">
        <v>4525</v>
      </c>
      <c r="E1225" s="353" t="s">
        <v>582</v>
      </c>
      <c r="F1225" s="353" t="s">
        <v>554</v>
      </c>
      <c r="G1225" s="353" t="s">
        <v>298</v>
      </c>
      <c r="H1225" s="353" t="s">
        <v>41</v>
      </c>
      <c r="I1225" s="353" t="s">
        <v>219</v>
      </c>
      <c r="J1225" s="353" t="s">
        <v>570</v>
      </c>
      <c r="K1225" s="353" t="s">
        <v>821</v>
      </c>
      <c r="L1225" s="353" t="s">
        <v>34</v>
      </c>
      <c r="M1225" s="355">
        <v>97204800</v>
      </c>
    </row>
    <row r="1226" spans="1:13">
      <c r="A1226" s="353" t="s">
        <v>8170</v>
      </c>
      <c r="B1226" s="353" t="s">
        <v>2047</v>
      </c>
      <c r="C1226" s="353" t="s">
        <v>1165</v>
      </c>
      <c r="D1226" s="354">
        <v>4525</v>
      </c>
      <c r="E1226" s="353" t="s">
        <v>582</v>
      </c>
      <c r="F1226" s="353" t="s">
        <v>554</v>
      </c>
      <c r="G1226" s="353" t="s">
        <v>298</v>
      </c>
      <c r="H1226" s="353" t="s">
        <v>41</v>
      </c>
      <c r="I1226" s="353" t="s">
        <v>44</v>
      </c>
      <c r="J1226" s="353" t="s">
        <v>571</v>
      </c>
      <c r="K1226" s="353" t="s">
        <v>890</v>
      </c>
      <c r="L1226" s="353" t="s">
        <v>34</v>
      </c>
      <c r="M1226" s="355">
        <v>98013300</v>
      </c>
    </row>
    <row r="1227" spans="1:13">
      <c r="A1227" s="353" t="s">
        <v>8178</v>
      </c>
      <c r="B1227" s="353" t="s">
        <v>2047</v>
      </c>
      <c r="C1227" s="353" t="s">
        <v>1165</v>
      </c>
      <c r="D1227" s="354">
        <v>4525</v>
      </c>
      <c r="E1227" s="353" t="s">
        <v>582</v>
      </c>
      <c r="F1227" s="353" t="s">
        <v>554</v>
      </c>
      <c r="G1227" s="353" t="s">
        <v>298</v>
      </c>
      <c r="H1227" s="353" t="s">
        <v>41</v>
      </c>
      <c r="I1227" s="353" t="s">
        <v>46</v>
      </c>
      <c r="J1227" s="353" t="s">
        <v>572</v>
      </c>
      <c r="K1227" s="353" t="s">
        <v>890</v>
      </c>
      <c r="L1227" s="353" t="s">
        <v>34</v>
      </c>
      <c r="M1227" s="355">
        <v>98013300</v>
      </c>
    </row>
    <row r="1228" spans="1:13">
      <c r="A1228" s="353" t="s">
        <v>8186</v>
      </c>
      <c r="B1228" s="353" t="s">
        <v>2047</v>
      </c>
      <c r="C1228" s="353" t="s">
        <v>1165</v>
      </c>
      <c r="D1228" s="354">
        <v>4525</v>
      </c>
      <c r="E1228" s="353" t="s">
        <v>582</v>
      </c>
      <c r="F1228" s="353" t="s">
        <v>554</v>
      </c>
      <c r="G1228" s="353" t="s">
        <v>298</v>
      </c>
      <c r="H1228" s="353" t="s">
        <v>41</v>
      </c>
      <c r="I1228" s="353" t="s">
        <v>221</v>
      </c>
      <c r="J1228" s="353" t="s">
        <v>573</v>
      </c>
      <c r="K1228" s="353" t="s">
        <v>890</v>
      </c>
      <c r="L1228" s="353" t="s">
        <v>34</v>
      </c>
      <c r="M1228" s="355">
        <v>98013300</v>
      </c>
    </row>
    <row r="1229" spans="1:13">
      <c r="A1229" s="353" t="s">
        <v>8194</v>
      </c>
      <c r="B1229" s="353" t="s">
        <v>2047</v>
      </c>
      <c r="C1229" s="353" t="s">
        <v>1165</v>
      </c>
      <c r="D1229" s="354">
        <v>4525</v>
      </c>
      <c r="E1229" s="353" t="s">
        <v>582</v>
      </c>
      <c r="F1229" s="353" t="s">
        <v>554</v>
      </c>
      <c r="G1229" s="353" t="s">
        <v>298</v>
      </c>
      <c r="H1229" s="353" t="s">
        <v>41</v>
      </c>
      <c r="I1229" s="353" t="s">
        <v>48</v>
      </c>
      <c r="J1229" s="353" t="s">
        <v>574</v>
      </c>
      <c r="K1229" s="353" t="s">
        <v>890</v>
      </c>
      <c r="L1229" s="353" t="s">
        <v>34</v>
      </c>
      <c r="M1229" s="355">
        <v>98013300</v>
      </c>
    </row>
    <row r="1230" spans="1:13">
      <c r="A1230" s="353" t="s">
        <v>8202</v>
      </c>
      <c r="B1230" s="353" t="s">
        <v>2047</v>
      </c>
      <c r="C1230" s="353" t="s">
        <v>1165</v>
      </c>
      <c r="D1230" s="354">
        <v>4525</v>
      </c>
      <c r="E1230" s="353" t="s">
        <v>582</v>
      </c>
      <c r="F1230" s="353" t="s">
        <v>554</v>
      </c>
      <c r="G1230" s="353" t="s">
        <v>298</v>
      </c>
      <c r="H1230" s="353" t="s">
        <v>41</v>
      </c>
      <c r="I1230" s="353" t="s">
        <v>50</v>
      </c>
      <c r="J1230" s="353" t="s">
        <v>575</v>
      </c>
      <c r="K1230" s="353" t="s">
        <v>890</v>
      </c>
      <c r="L1230" s="353" t="s">
        <v>34</v>
      </c>
      <c r="M1230" s="355">
        <v>98013300</v>
      </c>
    </row>
    <row r="1231" spans="1:13">
      <c r="A1231" s="353" t="s">
        <v>8210</v>
      </c>
      <c r="B1231" s="353" t="s">
        <v>2047</v>
      </c>
      <c r="C1231" s="353" t="s">
        <v>1165</v>
      </c>
      <c r="D1231" s="354">
        <v>4525</v>
      </c>
      <c r="E1231" s="353" t="s">
        <v>582</v>
      </c>
      <c r="F1231" s="353" t="s">
        <v>554</v>
      </c>
      <c r="G1231" s="353" t="s">
        <v>298</v>
      </c>
      <c r="H1231" s="353" t="s">
        <v>41</v>
      </c>
      <c r="I1231" s="353" t="s">
        <v>223</v>
      </c>
      <c r="J1231" s="353" t="s">
        <v>576</v>
      </c>
      <c r="K1231" s="353" t="s">
        <v>890</v>
      </c>
      <c r="L1231" s="353" t="s">
        <v>34</v>
      </c>
      <c r="M1231" s="355">
        <v>98013300</v>
      </c>
    </row>
    <row r="1232" spans="1:13">
      <c r="A1232" s="353" t="s">
        <v>8218</v>
      </c>
      <c r="B1232" s="353" t="s">
        <v>2047</v>
      </c>
      <c r="C1232" s="353" t="s">
        <v>1165</v>
      </c>
      <c r="D1232" s="354">
        <v>4525</v>
      </c>
      <c r="E1232" s="353" t="s">
        <v>582</v>
      </c>
      <c r="F1232" s="353" t="s">
        <v>554</v>
      </c>
      <c r="G1232" s="353" t="s">
        <v>298</v>
      </c>
      <c r="H1232" s="353" t="s">
        <v>41</v>
      </c>
      <c r="I1232" s="353" t="s">
        <v>421</v>
      </c>
      <c r="J1232" s="353" t="s">
        <v>577</v>
      </c>
      <c r="K1232" s="353" t="s">
        <v>890</v>
      </c>
      <c r="L1232" s="353" t="s">
        <v>34</v>
      </c>
      <c r="M1232" s="355">
        <v>98013300</v>
      </c>
    </row>
    <row r="1233" spans="1:13">
      <c r="A1233" s="353" t="s">
        <v>8226</v>
      </c>
      <c r="B1233" s="353" t="s">
        <v>2047</v>
      </c>
      <c r="C1233" s="353" t="s">
        <v>1165</v>
      </c>
      <c r="D1233" s="354">
        <v>4525</v>
      </c>
      <c r="E1233" s="353" t="s">
        <v>582</v>
      </c>
      <c r="F1233" s="353" t="s">
        <v>554</v>
      </c>
      <c r="G1233" s="353" t="s">
        <v>298</v>
      </c>
      <c r="H1233" s="353" t="s">
        <v>41</v>
      </c>
      <c r="I1233" s="353" t="s">
        <v>422</v>
      </c>
      <c r="J1233" s="353" t="s">
        <v>578</v>
      </c>
      <c r="K1233" s="353" t="s">
        <v>890</v>
      </c>
      <c r="L1233" s="353" t="s">
        <v>34</v>
      </c>
      <c r="M1233" s="355">
        <v>98013300</v>
      </c>
    </row>
    <row r="1234" spans="1:13">
      <c r="A1234" s="353" t="s">
        <v>8234</v>
      </c>
      <c r="B1234" s="353" t="s">
        <v>2047</v>
      </c>
      <c r="C1234" s="353" t="s">
        <v>1165</v>
      </c>
      <c r="D1234" s="354">
        <v>4525</v>
      </c>
      <c r="E1234" s="353" t="s">
        <v>582</v>
      </c>
      <c r="F1234" s="353" t="s">
        <v>554</v>
      </c>
      <c r="G1234" s="353" t="s">
        <v>298</v>
      </c>
      <c r="H1234" s="353" t="s">
        <v>41</v>
      </c>
      <c r="I1234" s="353" t="s">
        <v>423</v>
      </c>
      <c r="J1234" s="353" t="s">
        <v>579</v>
      </c>
      <c r="K1234" s="353" t="s">
        <v>890</v>
      </c>
      <c r="L1234" s="353" t="s">
        <v>34</v>
      </c>
      <c r="M1234" s="355">
        <v>98013300</v>
      </c>
    </row>
    <row r="1235" spans="1:13">
      <c r="A1235" s="353" t="s">
        <v>8242</v>
      </c>
      <c r="B1235" s="353" t="s">
        <v>2047</v>
      </c>
      <c r="C1235" s="353" t="s">
        <v>1165</v>
      </c>
      <c r="D1235" s="354">
        <v>4525</v>
      </c>
      <c r="E1235" s="353" t="s">
        <v>582</v>
      </c>
      <c r="F1235" s="353" t="s">
        <v>554</v>
      </c>
      <c r="G1235" s="353" t="s">
        <v>298</v>
      </c>
      <c r="H1235" s="353" t="s">
        <v>41</v>
      </c>
      <c r="I1235" s="353" t="s">
        <v>424</v>
      </c>
      <c r="J1235" s="353" t="s">
        <v>580</v>
      </c>
      <c r="K1235" s="353" t="s">
        <v>890</v>
      </c>
      <c r="L1235" s="353" t="s">
        <v>34</v>
      </c>
      <c r="M1235" s="355">
        <v>98013300</v>
      </c>
    </row>
    <row r="1236" spans="1:13">
      <c r="A1236" s="353" t="s">
        <v>8250</v>
      </c>
      <c r="B1236" s="353" t="s">
        <v>2047</v>
      </c>
      <c r="C1236" s="353" t="s">
        <v>1165</v>
      </c>
      <c r="D1236" s="354">
        <v>4525</v>
      </c>
      <c r="E1236" s="353" t="s">
        <v>582</v>
      </c>
      <c r="F1236" s="353" t="s">
        <v>554</v>
      </c>
      <c r="G1236" s="353" t="s">
        <v>298</v>
      </c>
      <c r="H1236" s="353" t="s">
        <v>41</v>
      </c>
      <c r="I1236" s="353" t="s">
        <v>425</v>
      </c>
      <c r="J1236" s="353" t="s">
        <v>581</v>
      </c>
      <c r="K1236" s="353" t="s">
        <v>890</v>
      </c>
      <c r="L1236" s="353" t="s">
        <v>34</v>
      </c>
      <c r="M1236" s="355">
        <v>98013300</v>
      </c>
    </row>
    <row r="1237" spans="1:13">
      <c r="A1237" s="353" t="s">
        <v>8155</v>
      </c>
      <c r="B1237" s="353" t="s">
        <v>2048</v>
      </c>
      <c r="C1237" s="353" t="s">
        <v>1165</v>
      </c>
      <c r="D1237" s="354">
        <v>4525</v>
      </c>
      <c r="E1237" s="353" t="s">
        <v>582</v>
      </c>
      <c r="F1237" s="353" t="s">
        <v>554</v>
      </c>
      <c r="G1237" s="353" t="s">
        <v>298</v>
      </c>
      <c r="H1237" s="353" t="s">
        <v>41</v>
      </c>
      <c r="I1237" s="353" t="s">
        <v>42</v>
      </c>
      <c r="J1237" s="353" t="s">
        <v>569</v>
      </c>
      <c r="K1237" s="353" t="s">
        <v>821</v>
      </c>
      <c r="L1237" s="353" t="s">
        <v>34</v>
      </c>
      <c r="M1237" s="355">
        <v>105312900</v>
      </c>
    </row>
    <row r="1238" spans="1:13">
      <c r="A1238" s="353" t="s">
        <v>8162</v>
      </c>
      <c r="B1238" s="353" t="s">
        <v>2047</v>
      </c>
      <c r="C1238" s="353" t="s">
        <v>1165</v>
      </c>
      <c r="D1238" s="354">
        <v>4525</v>
      </c>
      <c r="E1238" s="353" t="s">
        <v>582</v>
      </c>
      <c r="F1238" s="353" t="s">
        <v>554</v>
      </c>
      <c r="G1238" s="353" t="s">
        <v>298</v>
      </c>
      <c r="H1238" s="353" t="s">
        <v>41</v>
      </c>
      <c r="I1238" s="353" t="s">
        <v>219</v>
      </c>
      <c r="J1238" s="353" t="s">
        <v>570</v>
      </c>
      <c r="K1238" s="353" t="s">
        <v>890</v>
      </c>
      <c r="L1238" s="353" t="s">
        <v>34</v>
      </c>
      <c r="M1238" s="355">
        <v>106906800</v>
      </c>
    </row>
    <row r="1239" spans="1:13">
      <c r="A1239" s="353" t="s">
        <v>8177</v>
      </c>
      <c r="B1239" s="353" t="s">
        <v>2054</v>
      </c>
      <c r="C1239" s="353" t="s">
        <v>1165</v>
      </c>
      <c r="D1239" s="354">
        <v>4525</v>
      </c>
      <c r="E1239" s="353" t="s">
        <v>582</v>
      </c>
      <c r="F1239" s="353" t="s">
        <v>554</v>
      </c>
      <c r="G1239" s="353" t="s">
        <v>298</v>
      </c>
      <c r="H1239" s="353" t="s">
        <v>41</v>
      </c>
      <c r="I1239" s="353" t="s">
        <v>44</v>
      </c>
      <c r="J1239" s="353" t="s">
        <v>571</v>
      </c>
      <c r="K1239" s="353" t="s">
        <v>821</v>
      </c>
      <c r="L1239" s="353" t="s">
        <v>218</v>
      </c>
      <c r="M1239" s="355">
        <v>109886700</v>
      </c>
    </row>
    <row r="1240" spans="1:13">
      <c r="A1240" s="353" t="s">
        <v>8185</v>
      </c>
      <c r="B1240" s="353" t="s">
        <v>2054</v>
      </c>
      <c r="C1240" s="353" t="s">
        <v>1165</v>
      </c>
      <c r="D1240" s="354">
        <v>4525</v>
      </c>
      <c r="E1240" s="353" t="s">
        <v>582</v>
      </c>
      <c r="F1240" s="353" t="s">
        <v>554</v>
      </c>
      <c r="G1240" s="353" t="s">
        <v>298</v>
      </c>
      <c r="H1240" s="353" t="s">
        <v>41</v>
      </c>
      <c r="I1240" s="353" t="s">
        <v>46</v>
      </c>
      <c r="J1240" s="353" t="s">
        <v>572</v>
      </c>
      <c r="K1240" s="353" t="s">
        <v>821</v>
      </c>
      <c r="L1240" s="353" t="s">
        <v>218</v>
      </c>
      <c r="M1240" s="355">
        <v>109886700</v>
      </c>
    </row>
    <row r="1241" spans="1:13">
      <c r="A1241" s="353" t="s">
        <v>8193</v>
      </c>
      <c r="B1241" s="353" t="s">
        <v>2054</v>
      </c>
      <c r="C1241" s="353" t="s">
        <v>1165</v>
      </c>
      <c r="D1241" s="354">
        <v>4525</v>
      </c>
      <c r="E1241" s="353" t="s">
        <v>582</v>
      </c>
      <c r="F1241" s="353" t="s">
        <v>554</v>
      </c>
      <c r="G1241" s="353" t="s">
        <v>298</v>
      </c>
      <c r="H1241" s="353" t="s">
        <v>41</v>
      </c>
      <c r="I1241" s="353" t="s">
        <v>221</v>
      </c>
      <c r="J1241" s="353" t="s">
        <v>573</v>
      </c>
      <c r="K1241" s="353" t="s">
        <v>821</v>
      </c>
      <c r="L1241" s="353" t="s">
        <v>218</v>
      </c>
      <c r="M1241" s="355">
        <v>109886700</v>
      </c>
    </row>
    <row r="1242" spans="1:13">
      <c r="A1242" s="353" t="s">
        <v>8201</v>
      </c>
      <c r="B1242" s="353" t="s">
        <v>2054</v>
      </c>
      <c r="C1242" s="353" t="s">
        <v>1165</v>
      </c>
      <c r="D1242" s="354">
        <v>4525</v>
      </c>
      <c r="E1242" s="353" t="s">
        <v>582</v>
      </c>
      <c r="F1242" s="353" t="s">
        <v>554</v>
      </c>
      <c r="G1242" s="353" t="s">
        <v>298</v>
      </c>
      <c r="H1242" s="353" t="s">
        <v>41</v>
      </c>
      <c r="I1242" s="353" t="s">
        <v>48</v>
      </c>
      <c r="J1242" s="353" t="s">
        <v>574</v>
      </c>
      <c r="K1242" s="353" t="s">
        <v>821</v>
      </c>
      <c r="L1242" s="353" t="s">
        <v>218</v>
      </c>
      <c r="M1242" s="355">
        <v>109886700</v>
      </c>
    </row>
    <row r="1243" spans="1:13">
      <c r="A1243" s="353" t="s">
        <v>8209</v>
      </c>
      <c r="B1243" s="353" t="s">
        <v>2054</v>
      </c>
      <c r="C1243" s="353" t="s">
        <v>1165</v>
      </c>
      <c r="D1243" s="354">
        <v>4525</v>
      </c>
      <c r="E1243" s="353" t="s">
        <v>582</v>
      </c>
      <c r="F1243" s="353" t="s">
        <v>554</v>
      </c>
      <c r="G1243" s="353" t="s">
        <v>298</v>
      </c>
      <c r="H1243" s="353" t="s">
        <v>41</v>
      </c>
      <c r="I1243" s="353" t="s">
        <v>50</v>
      </c>
      <c r="J1243" s="353" t="s">
        <v>575</v>
      </c>
      <c r="K1243" s="353" t="s">
        <v>821</v>
      </c>
      <c r="L1243" s="353" t="s">
        <v>218</v>
      </c>
      <c r="M1243" s="355">
        <v>109886700</v>
      </c>
    </row>
    <row r="1244" spans="1:13">
      <c r="A1244" s="353" t="s">
        <v>8217</v>
      </c>
      <c r="B1244" s="353" t="s">
        <v>2054</v>
      </c>
      <c r="C1244" s="353" t="s">
        <v>1165</v>
      </c>
      <c r="D1244" s="354">
        <v>4525</v>
      </c>
      <c r="E1244" s="353" t="s">
        <v>582</v>
      </c>
      <c r="F1244" s="353" t="s">
        <v>554</v>
      </c>
      <c r="G1244" s="353" t="s">
        <v>298</v>
      </c>
      <c r="H1244" s="353" t="s">
        <v>41</v>
      </c>
      <c r="I1244" s="353" t="s">
        <v>223</v>
      </c>
      <c r="J1244" s="353" t="s">
        <v>576</v>
      </c>
      <c r="K1244" s="353" t="s">
        <v>821</v>
      </c>
      <c r="L1244" s="353" t="s">
        <v>218</v>
      </c>
      <c r="M1244" s="355">
        <v>109886700</v>
      </c>
    </row>
    <row r="1245" spans="1:13">
      <c r="A1245" s="353" t="s">
        <v>8225</v>
      </c>
      <c r="B1245" s="353" t="s">
        <v>2054</v>
      </c>
      <c r="C1245" s="353" t="s">
        <v>1165</v>
      </c>
      <c r="D1245" s="354">
        <v>4525</v>
      </c>
      <c r="E1245" s="353" t="s">
        <v>582</v>
      </c>
      <c r="F1245" s="353" t="s">
        <v>554</v>
      </c>
      <c r="G1245" s="353" t="s">
        <v>298</v>
      </c>
      <c r="H1245" s="353" t="s">
        <v>41</v>
      </c>
      <c r="I1245" s="353" t="s">
        <v>421</v>
      </c>
      <c r="J1245" s="353" t="s">
        <v>577</v>
      </c>
      <c r="K1245" s="353" t="s">
        <v>821</v>
      </c>
      <c r="L1245" s="353" t="s">
        <v>218</v>
      </c>
      <c r="M1245" s="355">
        <v>109886700</v>
      </c>
    </row>
    <row r="1246" spans="1:13">
      <c r="A1246" s="353" t="s">
        <v>8233</v>
      </c>
      <c r="B1246" s="353" t="s">
        <v>2054</v>
      </c>
      <c r="C1246" s="353" t="s">
        <v>1165</v>
      </c>
      <c r="D1246" s="354">
        <v>4525</v>
      </c>
      <c r="E1246" s="353" t="s">
        <v>582</v>
      </c>
      <c r="F1246" s="353" t="s">
        <v>554</v>
      </c>
      <c r="G1246" s="353" t="s">
        <v>298</v>
      </c>
      <c r="H1246" s="353" t="s">
        <v>41</v>
      </c>
      <c r="I1246" s="353" t="s">
        <v>422</v>
      </c>
      <c r="J1246" s="353" t="s">
        <v>578</v>
      </c>
      <c r="K1246" s="353" t="s">
        <v>821</v>
      </c>
      <c r="L1246" s="353" t="s">
        <v>218</v>
      </c>
      <c r="M1246" s="355">
        <v>109886700</v>
      </c>
    </row>
    <row r="1247" spans="1:13">
      <c r="A1247" s="353" t="s">
        <v>8241</v>
      </c>
      <c r="B1247" s="353" t="s">
        <v>2054</v>
      </c>
      <c r="C1247" s="353" t="s">
        <v>1165</v>
      </c>
      <c r="D1247" s="354">
        <v>4525</v>
      </c>
      <c r="E1247" s="353" t="s">
        <v>582</v>
      </c>
      <c r="F1247" s="353" t="s">
        <v>554</v>
      </c>
      <c r="G1247" s="353" t="s">
        <v>298</v>
      </c>
      <c r="H1247" s="353" t="s">
        <v>41</v>
      </c>
      <c r="I1247" s="353" t="s">
        <v>423</v>
      </c>
      <c r="J1247" s="353" t="s">
        <v>579</v>
      </c>
      <c r="K1247" s="353" t="s">
        <v>821</v>
      </c>
      <c r="L1247" s="353" t="s">
        <v>218</v>
      </c>
      <c r="M1247" s="355">
        <v>109886700</v>
      </c>
    </row>
    <row r="1248" spans="1:13">
      <c r="A1248" s="353" t="s">
        <v>8249</v>
      </c>
      <c r="B1248" s="353" t="s">
        <v>2054</v>
      </c>
      <c r="C1248" s="353" t="s">
        <v>1165</v>
      </c>
      <c r="D1248" s="354">
        <v>4525</v>
      </c>
      <c r="E1248" s="353" t="s">
        <v>582</v>
      </c>
      <c r="F1248" s="353" t="s">
        <v>554</v>
      </c>
      <c r="G1248" s="353" t="s">
        <v>298</v>
      </c>
      <c r="H1248" s="353" t="s">
        <v>41</v>
      </c>
      <c r="I1248" s="353" t="s">
        <v>424</v>
      </c>
      <c r="J1248" s="353" t="s">
        <v>580</v>
      </c>
      <c r="K1248" s="353" t="s">
        <v>821</v>
      </c>
      <c r="L1248" s="353" t="s">
        <v>218</v>
      </c>
      <c r="M1248" s="355">
        <v>109886700</v>
      </c>
    </row>
    <row r="1249" spans="1:13">
      <c r="A1249" s="353" t="s">
        <v>8257</v>
      </c>
      <c r="B1249" s="353" t="s">
        <v>2054</v>
      </c>
      <c r="C1249" s="353" t="s">
        <v>1165</v>
      </c>
      <c r="D1249" s="354">
        <v>4525</v>
      </c>
      <c r="E1249" s="353" t="s">
        <v>582</v>
      </c>
      <c r="F1249" s="353" t="s">
        <v>554</v>
      </c>
      <c r="G1249" s="353" t="s">
        <v>298</v>
      </c>
      <c r="H1249" s="353" t="s">
        <v>41</v>
      </c>
      <c r="I1249" s="353" t="s">
        <v>425</v>
      </c>
      <c r="J1249" s="353" t="s">
        <v>581</v>
      </c>
      <c r="K1249" s="353" t="s">
        <v>821</v>
      </c>
      <c r="L1249" s="353" t="s">
        <v>218</v>
      </c>
      <c r="M1249" s="355">
        <v>109886700</v>
      </c>
    </row>
    <row r="1250" spans="1:13">
      <c r="A1250" s="353" t="s">
        <v>8154</v>
      </c>
      <c r="B1250" s="353" t="s">
        <v>2047</v>
      </c>
      <c r="C1250" s="353" t="s">
        <v>1165</v>
      </c>
      <c r="D1250" s="354">
        <v>4525</v>
      </c>
      <c r="E1250" s="353" t="s">
        <v>582</v>
      </c>
      <c r="F1250" s="353" t="s">
        <v>554</v>
      </c>
      <c r="G1250" s="353" t="s">
        <v>298</v>
      </c>
      <c r="H1250" s="353" t="s">
        <v>41</v>
      </c>
      <c r="I1250" s="353" t="s">
        <v>42</v>
      </c>
      <c r="J1250" s="353" t="s">
        <v>569</v>
      </c>
      <c r="K1250" s="353" t="s">
        <v>890</v>
      </c>
      <c r="L1250" s="353" t="s">
        <v>34</v>
      </c>
      <c r="M1250" s="355">
        <v>115846500</v>
      </c>
    </row>
    <row r="1251" spans="1:13">
      <c r="A1251" s="353" t="s">
        <v>8147</v>
      </c>
      <c r="B1251" s="353" t="s">
        <v>2048</v>
      </c>
      <c r="C1251" s="353" t="s">
        <v>1165</v>
      </c>
      <c r="D1251" s="354">
        <v>4525</v>
      </c>
      <c r="E1251" s="353" t="s">
        <v>582</v>
      </c>
      <c r="F1251" s="353" t="s">
        <v>554</v>
      </c>
      <c r="G1251" s="353" t="s">
        <v>298</v>
      </c>
      <c r="H1251" s="353" t="s">
        <v>41</v>
      </c>
      <c r="I1251" s="353" t="s">
        <v>324</v>
      </c>
      <c r="J1251" s="353" t="s">
        <v>568</v>
      </c>
      <c r="K1251" s="353" t="s">
        <v>821</v>
      </c>
      <c r="L1251" s="353" t="s">
        <v>34</v>
      </c>
      <c r="M1251" s="355">
        <v>117440400</v>
      </c>
    </row>
    <row r="1252" spans="1:13">
      <c r="A1252" s="554" t="s">
        <v>8117</v>
      </c>
      <c r="B1252" s="554" t="s">
        <v>2050</v>
      </c>
      <c r="C1252" s="554" t="s">
        <v>247</v>
      </c>
      <c r="D1252" s="568">
        <v>4525</v>
      </c>
      <c r="E1252" s="554" t="s">
        <v>582</v>
      </c>
      <c r="F1252" s="554" t="s">
        <v>554</v>
      </c>
      <c r="G1252" s="554" t="s">
        <v>298</v>
      </c>
      <c r="H1252" s="554" t="s">
        <v>41</v>
      </c>
      <c r="I1252" s="554" t="s">
        <v>316</v>
      </c>
      <c r="J1252" s="554" t="s">
        <v>564</v>
      </c>
      <c r="K1252" s="554" t="s">
        <v>821</v>
      </c>
      <c r="L1252" s="554" t="s">
        <v>32</v>
      </c>
      <c r="M1252" s="574">
        <v>118803300</v>
      </c>
    </row>
    <row r="1253" spans="1:13">
      <c r="A1253" s="554" t="s">
        <v>8125</v>
      </c>
      <c r="B1253" s="554" t="s">
        <v>2050</v>
      </c>
      <c r="C1253" s="554" t="s">
        <v>247</v>
      </c>
      <c r="D1253" s="568">
        <v>4525</v>
      </c>
      <c r="E1253" s="554" t="s">
        <v>582</v>
      </c>
      <c r="F1253" s="554" t="s">
        <v>554</v>
      </c>
      <c r="G1253" s="554" t="s">
        <v>298</v>
      </c>
      <c r="H1253" s="554" t="s">
        <v>41</v>
      </c>
      <c r="I1253" s="554" t="s">
        <v>318</v>
      </c>
      <c r="J1253" s="554" t="s">
        <v>565</v>
      </c>
      <c r="K1253" s="554" t="s">
        <v>821</v>
      </c>
      <c r="L1253" s="554" t="s">
        <v>32</v>
      </c>
      <c r="M1253" s="574">
        <v>118803300</v>
      </c>
    </row>
    <row r="1254" spans="1:13">
      <c r="A1254" s="554" t="s">
        <v>8133</v>
      </c>
      <c r="B1254" s="554" t="s">
        <v>2050</v>
      </c>
      <c r="C1254" s="554" t="s">
        <v>247</v>
      </c>
      <c r="D1254" s="568">
        <v>4525</v>
      </c>
      <c r="E1254" s="554" t="s">
        <v>582</v>
      </c>
      <c r="F1254" s="554" t="s">
        <v>554</v>
      </c>
      <c r="G1254" s="554" t="s">
        <v>298</v>
      </c>
      <c r="H1254" s="554" t="s">
        <v>41</v>
      </c>
      <c r="I1254" s="554" t="s">
        <v>320</v>
      </c>
      <c r="J1254" s="554" t="s">
        <v>566</v>
      </c>
      <c r="K1254" s="554" t="s">
        <v>821</v>
      </c>
      <c r="L1254" s="554" t="s">
        <v>32</v>
      </c>
      <c r="M1254" s="574">
        <v>118803300</v>
      </c>
    </row>
    <row r="1255" spans="1:13">
      <c r="A1255" s="554" t="s">
        <v>8141</v>
      </c>
      <c r="B1255" s="554" t="s">
        <v>2050</v>
      </c>
      <c r="C1255" s="554" t="s">
        <v>247</v>
      </c>
      <c r="D1255" s="568">
        <v>4525</v>
      </c>
      <c r="E1255" s="554" t="s">
        <v>582</v>
      </c>
      <c r="F1255" s="554" t="s">
        <v>554</v>
      </c>
      <c r="G1255" s="554" t="s">
        <v>298</v>
      </c>
      <c r="H1255" s="554" t="s">
        <v>41</v>
      </c>
      <c r="I1255" s="554" t="s">
        <v>322</v>
      </c>
      <c r="J1255" s="554" t="s">
        <v>567</v>
      </c>
      <c r="K1255" s="554" t="s">
        <v>821</v>
      </c>
      <c r="L1255" s="554" t="s">
        <v>32</v>
      </c>
      <c r="M1255" s="574">
        <v>118803300</v>
      </c>
    </row>
    <row r="1256" spans="1:13">
      <c r="A1256" s="353" t="s">
        <v>8169</v>
      </c>
      <c r="B1256" s="353" t="s">
        <v>2054</v>
      </c>
      <c r="C1256" s="353" t="s">
        <v>1165</v>
      </c>
      <c r="D1256" s="354">
        <v>4525</v>
      </c>
      <c r="E1256" s="353" t="s">
        <v>582</v>
      </c>
      <c r="F1256" s="353" t="s">
        <v>554</v>
      </c>
      <c r="G1256" s="353" t="s">
        <v>298</v>
      </c>
      <c r="H1256" s="353" t="s">
        <v>41</v>
      </c>
      <c r="I1256" s="353" t="s">
        <v>219</v>
      </c>
      <c r="J1256" s="353" t="s">
        <v>570</v>
      </c>
      <c r="K1256" s="353" t="s">
        <v>821</v>
      </c>
      <c r="L1256" s="353" t="s">
        <v>218</v>
      </c>
      <c r="M1256" s="355">
        <v>119865900</v>
      </c>
    </row>
    <row r="1257" spans="1:13">
      <c r="A1257" s="353" t="s">
        <v>8146</v>
      </c>
      <c r="B1257" s="353" t="s">
        <v>2047</v>
      </c>
      <c r="C1257" s="353" t="s">
        <v>1165</v>
      </c>
      <c r="D1257" s="354">
        <v>4525</v>
      </c>
      <c r="E1257" s="353" t="s">
        <v>582</v>
      </c>
      <c r="F1257" s="353" t="s">
        <v>554</v>
      </c>
      <c r="G1257" s="353" t="s">
        <v>298</v>
      </c>
      <c r="H1257" s="353" t="s">
        <v>41</v>
      </c>
      <c r="I1257" s="353" t="s">
        <v>324</v>
      </c>
      <c r="J1257" s="353" t="s">
        <v>568</v>
      </c>
      <c r="K1257" s="353" t="s">
        <v>890</v>
      </c>
      <c r="L1257" s="353" t="s">
        <v>34</v>
      </c>
      <c r="M1257" s="355">
        <v>129198300</v>
      </c>
    </row>
    <row r="1258" spans="1:13">
      <c r="A1258" s="353" t="s">
        <v>8161</v>
      </c>
      <c r="B1258" s="353" t="s">
        <v>2054</v>
      </c>
      <c r="C1258" s="353" t="s">
        <v>1165</v>
      </c>
      <c r="D1258" s="354">
        <v>4525</v>
      </c>
      <c r="E1258" s="353" t="s">
        <v>582</v>
      </c>
      <c r="F1258" s="353" t="s">
        <v>554</v>
      </c>
      <c r="G1258" s="353" t="s">
        <v>298</v>
      </c>
      <c r="H1258" s="353" t="s">
        <v>41</v>
      </c>
      <c r="I1258" s="353" t="s">
        <v>42</v>
      </c>
      <c r="J1258" s="353" t="s">
        <v>569</v>
      </c>
      <c r="K1258" s="353" t="s">
        <v>821</v>
      </c>
      <c r="L1258" s="353" t="s">
        <v>218</v>
      </c>
      <c r="M1258" s="355">
        <v>129891300</v>
      </c>
    </row>
    <row r="1259" spans="1:13">
      <c r="A1259" s="368" t="s">
        <v>8116</v>
      </c>
      <c r="B1259" s="368" t="s">
        <v>2049</v>
      </c>
      <c r="C1259" s="368" t="s">
        <v>247</v>
      </c>
      <c r="D1259" s="568">
        <v>4525</v>
      </c>
      <c r="E1259" s="554" t="s">
        <v>582</v>
      </c>
      <c r="F1259" s="368" t="s">
        <v>554</v>
      </c>
      <c r="G1259" s="368" t="s">
        <v>298</v>
      </c>
      <c r="H1259" s="368" t="s">
        <v>41</v>
      </c>
      <c r="I1259" s="368" t="s">
        <v>316</v>
      </c>
      <c r="J1259" s="368" t="s">
        <v>564</v>
      </c>
      <c r="K1259" s="368" t="s">
        <v>890</v>
      </c>
      <c r="L1259" s="368" t="s">
        <v>32</v>
      </c>
      <c r="M1259" s="389">
        <v>130676700</v>
      </c>
    </row>
    <row r="1260" spans="1:13">
      <c r="A1260" s="368" t="s">
        <v>8124</v>
      </c>
      <c r="B1260" s="368" t="s">
        <v>2049</v>
      </c>
      <c r="C1260" s="368" t="s">
        <v>247</v>
      </c>
      <c r="D1260" s="568">
        <v>4525</v>
      </c>
      <c r="E1260" s="554" t="s">
        <v>582</v>
      </c>
      <c r="F1260" s="368" t="s">
        <v>554</v>
      </c>
      <c r="G1260" s="368" t="s">
        <v>298</v>
      </c>
      <c r="H1260" s="368" t="s">
        <v>41</v>
      </c>
      <c r="I1260" s="368" t="s">
        <v>318</v>
      </c>
      <c r="J1260" s="368" t="s">
        <v>565</v>
      </c>
      <c r="K1260" s="368" t="s">
        <v>890</v>
      </c>
      <c r="L1260" s="368" t="s">
        <v>32</v>
      </c>
      <c r="M1260" s="389">
        <v>130676700</v>
      </c>
    </row>
    <row r="1261" spans="1:13">
      <c r="A1261" s="368" t="s">
        <v>8132</v>
      </c>
      <c r="B1261" s="368" t="s">
        <v>2049</v>
      </c>
      <c r="C1261" s="368" t="s">
        <v>247</v>
      </c>
      <c r="D1261" s="568">
        <v>4525</v>
      </c>
      <c r="E1261" s="554" t="s">
        <v>582</v>
      </c>
      <c r="F1261" s="368" t="s">
        <v>554</v>
      </c>
      <c r="G1261" s="368" t="s">
        <v>298</v>
      </c>
      <c r="H1261" s="368" t="s">
        <v>41</v>
      </c>
      <c r="I1261" s="368" t="s">
        <v>320</v>
      </c>
      <c r="J1261" s="368" t="s">
        <v>566</v>
      </c>
      <c r="K1261" s="368" t="s">
        <v>890</v>
      </c>
      <c r="L1261" s="368" t="s">
        <v>32</v>
      </c>
      <c r="M1261" s="389">
        <v>130676700</v>
      </c>
    </row>
    <row r="1262" spans="1:13">
      <c r="A1262" s="368" t="s">
        <v>8140</v>
      </c>
      <c r="B1262" s="368" t="s">
        <v>2049</v>
      </c>
      <c r="C1262" s="368" t="s">
        <v>247</v>
      </c>
      <c r="D1262" s="568">
        <v>4525</v>
      </c>
      <c r="E1262" s="554" t="s">
        <v>582</v>
      </c>
      <c r="F1262" s="368" t="s">
        <v>554</v>
      </c>
      <c r="G1262" s="368" t="s">
        <v>298</v>
      </c>
      <c r="H1262" s="368" t="s">
        <v>41</v>
      </c>
      <c r="I1262" s="368" t="s">
        <v>322</v>
      </c>
      <c r="J1262" s="368" t="s">
        <v>567</v>
      </c>
      <c r="K1262" s="368" t="s">
        <v>890</v>
      </c>
      <c r="L1262" s="368" t="s">
        <v>32</v>
      </c>
      <c r="M1262" s="389">
        <v>130676700</v>
      </c>
    </row>
    <row r="1263" spans="1:13">
      <c r="A1263" s="353" t="s">
        <v>8176</v>
      </c>
      <c r="B1263" s="353" t="s">
        <v>2053</v>
      </c>
      <c r="C1263" s="353" t="s">
        <v>1165</v>
      </c>
      <c r="D1263" s="354">
        <v>4525</v>
      </c>
      <c r="E1263" s="353" t="s">
        <v>582</v>
      </c>
      <c r="F1263" s="353" t="s">
        <v>554</v>
      </c>
      <c r="G1263" s="353" t="s">
        <v>298</v>
      </c>
      <c r="H1263" s="353" t="s">
        <v>41</v>
      </c>
      <c r="I1263" s="353" t="s">
        <v>44</v>
      </c>
      <c r="J1263" s="353" t="s">
        <v>571</v>
      </c>
      <c r="K1263" s="353" t="s">
        <v>890</v>
      </c>
      <c r="L1263" s="353" t="s">
        <v>218</v>
      </c>
      <c r="M1263" s="355">
        <v>130676700</v>
      </c>
    </row>
    <row r="1264" spans="1:13">
      <c r="A1264" s="353" t="s">
        <v>8184</v>
      </c>
      <c r="B1264" s="353" t="s">
        <v>2053</v>
      </c>
      <c r="C1264" s="353" t="s">
        <v>1165</v>
      </c>
      <c r="D1264" s="354">
        <v>4525</v>
      </c>
      <c r="E1264" s="353" t="s">
        <v>582</v>
      </c>
      <c r="F1264" s="353" t="s">
        <v>554</v>
      </c>
      <c r="G1264" s="353" t="s">
        <v>298</v>
      </c>
      <c r="H1264" s="353" t="s">
        <v>41</v>
      </c>
      <c r="I1264" s="353" t="s">
        <v>46</v>
      </c>
      <c r="J1264" s="353" t="s">
        <v>572</v>
      </c>
      <c r="K1264" s="353" t="s">
        <v>890</v>
      </c>
      <c r="L1264" s="353" t="s">
        <v>218</v>
      </c>
      <c r="M1264" s="355">
        <v>130676700</v>
      </c>
    </row>
    <row r="1265" spans="1:13">
      <c r="A1265" s="353" t="s">
        <v>8192</v>
      </c>
      <c r="B1265" s="353" t="s">
        <v>2053</v>
      </c>
      <c r="C1265" s="353" t="s">
        <v>1165</v>
      </c>
      <c r="D1265" s="354">
        <v>4525</v>
      </c>
      <c r="E1265" s="353" t="s">
        <v>582</v>
      </c>
      <c r="F1265" s="353" t="s">
        <v>554</v>
      </c>
      <c r="G1265" s="353" t="s">
        <v>298</v>
      </c>
      <c r="H1265" s="353" t="s">
        <v>41</v>
      </c>
      <c r="I1265" s="353" t="s">
        <v>221</v>
      </c>
      <c r="J1265" s="353" t="s">
        <v>573</v>
      </c>
      <c r="K1265" s="353" t="s">
        <v>890</v>
      </c>
      <c r="L1265" s="353" t="s">
        <v>218</v>
      </c>
      <c r="M1265" s="355">
        <v>130676700</v>
      </c>
    </row>
    <row r="1266" spans="1:13">
      <c r="A1266" s="353" t="s">
        <v>8200</v>
      </c>
      <c r="B1266" s="353" t="s">
        <v>2053</v>
      </c>
      <c r="C1266" s="353" t="s">
        <v>1165</v>
      </c>
      <c r="D1266" s="354">
        <v>4525</v>
      </c>
      <c r="E1266" s="353" t="s">
        <v>582</v>
      </c>
      <c r="F1266" s="353" t="s">
        <v>554</v>
      </c>
      <c r="G1266" s="353" t="s">
        <v>298</v>
      </c>
      <c r="H1266" s="353" t="s">
        <v>41</v>
      </c>
      <c r="I1266" s="353" t="s">
        <v>48</v>
      </c>
      <c r="J1266" s="353" t="s">
        <v>574</v>
      </c>
      <c r="K1266" s="353" t="s">
        <v>890</v>
      </c>
      <c r="L1266" s="353" t="s">
        <v>218</v>
      </c>
      <c r="M1266" s="355">
        <v>130676700</v>
      </c>
    </row>
    <row r="1267" spans="1:13">
      <c r="A1267" s="353" t="s">
        <v>8208</v>
      </c>
      <c r="B1267" s="353" t="s">
        <v>2053</v>
      </c>
      <c r="C1267" s="353" t="s">
        <v>1165</v>
      </c>
      <c r="D1267" s="354">
        <v>4525</v>
      </c>
      <c r="E1267" s="353" t="s">
        <v>582</v>
      </c>
      <c r="F1267" s="353" t="s">
        <v>554</v>
      </c>
      <c r="G1267" s="353" t="s">
        <v>298</v>
      </c>
      <c r="H1267" s="353" t="s">
        <v>41</v>
      </c>
      <c r="I1267" s="353" t="s">
        <v>50</v>
      </c>
      <c r="J1267" s="353" t="s">
        <v>575</v>
      </c>
      <c r="K1267" s="353" t="s">
        <v>890</v>
      </c>
      <c r="L1267" s="353" t="s">
        <v>218</v>
      </c>
      <c r="M1267" s="355">
        <v>130676700</v>
      </c>
    </row>
    <row r="1268" spans="1:13">
      <c r="A1268" s="353" t="s">
        <v>8216</v>
      </c>
      <c r="B1268" s="353" t="s">
        <v>2053</v>
      </c>
      <c r="C1268" s="353" t="s">
        <v>1165</v>
      </c>
      <c r="D1268" s="354">
        <v>4525</v>
      </c>
      <c r="E1268" s="353" t="s">
        <v>582</v>
      </c>
      <c r="F1268" s="353" t="s">
        <v>554</v>
      </c>
      <c r="G1268" s="353" t="s">
        <v>298</v>
      </c>
      <c r="H1268" s="353" t="s">
        <v>41</v>
      </c>
      <c r="I1268" s="353" t="s">
        <v>223</v>
      </c>
      <c r="J1268" s="353" t="s">
        <v>576</v>
      </c>
      <c r="K1268" s="353" t="s">
        <v>890</v>
      </c>
      <c r="L1268" s="353" t="s">
        <v>218</v>
      </c>
      <c r="M1268" s="355">
        <v>130676700</v>
      </c>
    </row>
    <row r="1269" spans="1:13">
      <c r="A1269" s="353" t="s">
        <v>8224</v>
      </c>
      <c r="B1269" s="353" t="s">
        <v>2053</v>
      </c>
      <c r="C1269" s="353" t="s">
        <v>1165</v>
      </c>
      <c r="D1269" s="354">
        <v>4525</v>
      </c>
      <c r="E1269" s="353" t="s">
        <v>582</v>
      </c>
      <c r="F1269" s="353" t="s">
        <v>554</v>
      </c>
      <c r="G1269" s="353" t="s">
        <v>298</v>
      </c>
      <c r="H1269" s="353" t="s">
        <v>41</v>
      </c>
      <c r="I1269" s="353" t="s">
        <v>421</v>
      </c>
      <c r="J1269" s="353" t="s">
        <v>577</v>
      </c>
      <c r="K1269" s="353" t="s">
        <v>890</v>
      </c>
      <c r="L1269" s="353" t="s">
        <v>218</v>
      </c>
      <c r="M1269" s="355">
        <v>130676700</v>
      </c>
    </row>
    <row r="1270" spans="1:13">
      <c r="A1270" s="353" t="s">
        <v>8232</v>
      </c>
      <c r="B1270" s="353" t="s">
        <v>2053</v>
      </c>
      <c r="C1270" s="353" t="s">
        <v>1165</v>
      </c>
      <c r="D1270" s="354">
        <v>4525</v>
      </c>
      <c r="E1270" s="353" t="s">
        <v>582</v>
      </c>
      <c r="F1270" s="353" t="s">
        <v>554</v>
      </c>
      <c r="G1270" s="353" t="s">
        <v>298</v>
      </c>
      <c r="H1270" s="353" t="s">
        <v>41</v>
      </c>
      <c r="I1270" s="353" t="s">
        <v>422</v>
      </c>
      <c r="J1270" s="353" t="s">
        <v>578</v>
      </c>
      <c r="K1270" s="353" t="s">
        <v>890</v>
      </c>
      <c r="L1270" s="353" t="s">
        <v>218</v>
      </c>
      <c r="M1270" s="355">
        <v>130676700</v>
      </c>
    </row>
    <row r="1271" spans="1:13">
      <c r="A1271" s="353" t="s">
        <v>8240</v>
      </c>
      <c r="B1271" s="353" t="s">
        <v>2053</v>
      </c>
      <c r="C1271" s="353" t="s">
        <v>1165</v>
      </c>
      <c r="D1271" s="354">
        <v>4525</v>
      </c>
      <c r="E1271" s="353" t="s">
        <v>582</v>
      </c>
      <c r="F1271" s="353" t="s">
        <v>554</v>
      </c>
      <c r="G1271" s="353" t="s">
        <v>298</v>
      </c>
      <c r="H1271" s="353" t="s">
        <v>41</v>
      </c>
      <c r="I1271" s="353" t="s">
        <v>423</v>
      </c>
      <c r="J1271" s="353" t="s">
        <v>579</v>
      </c>
      <c r="K1271" s="353" t="s">
        <v>890</v>
      </c>
      <c r="L1271" s="353" t="s">
        <v>218</v>
      </c>
      <c r="M1271" s="355">
        <v>130676700</v>
      </c>
    </row>
    <row r="1272" spans="1:13">
      <c r="A1272" s="353" t="s">
        <v>8248</v>
      </c>
      <c r="B1272" s="353" t="s">
        <v>2053</v>
      </c>
      <c r="C1272" s="353" t="s">
        <v>1165</v>
      </c>
      <c r="D1272" s="354">
        <v>4525</v>
      </c>
      <c r="E1272" s="353" t="s">
        <v>582</v>
      </c>
      <c r="F1272" s="353" t="s">
        <v>554</v>
      </c>
      <c r="G1272" s="353" t="s">
        <v>298</v>
      </c>
      <c r="H1272" s="353" t="s">
        <v>41</v>
      </c>
      <c r="I1272" s="353" t="s">
        <v>424</v>
      </c>
      <c r="J1272" s="353" t="s">
        <v>580</v>
      </c>
      <c r="K1272" s="353" t="s">
        <v>890</v>
      </c>
      <c r="L1272" s="353" t="s">
        <v>218</v>
      </c>
      <c r="M1272" s="355">
        <v>130676700</v>
      </c>
    </row>
    <row r="1273" spans="1:13">
      <c r="A1273" s="353" t="s">
        <v>8256</v>
      </c>
      <c r="B1273" s="353" t="s">
        <v>2053</v>
      </c>
      <c r="C1273" s="353" t="s">
        <v>1165</v>
      </c>
      <c r="D1273" s="354">
        <v>4525</v>
      </c>
      <c r="E1273" s="353" t="s">
        <v>582</v>
      </c>
      <c r="F1273" s="353" t="s">
        <v>554</v>
      </c>
      <c r="G1273" s="353" t="s">
        <v>298</v>
      </c>
      <c r="H1273" s="353" t="s">
        <v>41</v>
      </c>
      <c r="I1273" s="353" t="s">
        <v>425</v>
      </c>
      <c r="J1273" s="353" t="s">
        <v>581</v>
      </c>
      <c r="K1273" s="353" t="s">
        <v>890</v>
      </c>
      <c r="L1273" s="353" t="s">
        <v>218</v>
      </c>
      <c r="M1273" s="355">
        <v>130676700</v>
      </c>
    </row>
    <row r="1274" spans="1:13">
      <c r="A1274" s="353" t="s">
        <v>8168</v>
      </c>
      <c r="B1274" s="353" t="s">
        <v>2053</v>
      </c>
      <c r="C1274" s="353" t="s">
        <v>1165</v>
      </c>
      <c r="D1274" s="354">
        <v>4525</v>
      </c>
      <c r="E1274" s="353" t="s">
        <v>582</v>
      </c>
      <c r="F1274" s="353" t="s">
        <v>554</v>
      </c>
      <c r="G1274" s="353" t="s">
        <v>298</v>
      </c>
      <c r="H1274" s="353" t="s">
        <v>41</v>
      </c>
      <c r="I1274" s="353" t="s">
        <v>219</v>
      </c>
      <c r="J1274" s="353" t="s">
        <v>570</v>
      </c>
      <c r="K1274" s="353" t="s">
        <v>890</v>
      </c>
      <c r="L1274" s="353" t="s">
        <v>218</v>
      </c>
      <c r="M1274" s="355">
        <v>142550100</v>
      </c>
    </row>
    <row r="1275" spans="1:13">
      <c r="A1275" s="353" t="s">
        <v>8153</v>
      </c>
      <c r="B1275" s="353" t="s">
        <v>2054</v>
      </c>
      <c r="C1275" s="353" t="s">
        <v>1165</v>
      </c>
      <c r="D1275" s="354">
        <v>4525</v>
      </c>
      <c r="E1275" s="353" t="s">
        <v>582</v>
      </c>
      <c r="F1275" s="353" t="s">
        <v>554</v>
      </c>
      <c r="G1275" s="353" t="s">
        <v>298</v>
      </c>
      <c r="H1275" s="353" t="s">
        <v>41</v>
      </c>
      <c r="I1275" s="353" t="s">
        <v>324</v>
      </c>
      <c r="J1275" s="353" t="s">
        <v>568</v>
      </c>
      <c r="K1275" s="353" t="s">
        <v>821</v>
      </c>
      <c r="L1275" s="353" t="s">
        <v>218</v>
      </c>
      <c r="M1275" s="355">
        <v>144860100</v>
      </c>
    </row>
    <row r="1276" spans="1:13">
      <c r="A1276" s="353" t="s">
        <v>8160</v>
      </c>
      <c r="B1276" s="353" t="s">
        <v>2053</v>
      </c>
      <c r="C1276" s="353" t="s">
        <v>1165</v>
      </c>
      <c r="D1276" s="354">
        <v>4525</v>
      </c>
      <c r="E1276" s="353" t="s">
        <v>582</v>
      </c>
      <c r="F1276" s="353" t="s">
        <v>554</v>
      </c>
      <c r="G1276" s="353" t="s">
        <v>298</v>
      </c>
      <c r="H1276" s="353" t="s">
        <v>41</v>
      </c>
      <c r="I1276" s="353" t="s">
        <v>42</v>
      </c>
      <c r="J1276" s="353" t="s">
        <v>569</v>
      </c>
      <c r="K1276" s="353" t="s">
        <v>890</v>
      </c>
      <c r="L1276" s="353" t="s">
        <v>218</v>
      </c>
      <c r="M1276" s="355">
        <v>154446600</v>
      </c>
    </row>
    <row r="1277" spans="1:13">
      <c r="A1277" s="353" t="s">
        <v>8115</v>
      </c>
      <c r="B1277" s="353" t="s">
        <v>2048</v>
      </c>
      <c r="C1277" s="353" t="s">
        <v>1165</v>
      </c>
      <c r="D1277" s="354">
        <v>4525</v>
      </c>
      <c r="E1277" s="353" t="s">
        <v>582</v>
      </c>
      <c r="F1277" s="353" t="s">
        <v>554</v>
      </c>
      <c r="G1277" s="353" t="s">
        <v>298</v>
      </c>
      <c r="H1277" s="353" t="s">
        <v>41</v>
      </c>
      <c r="I1277" s="353" t="s">
        <v>316</v>
      </c>
      <c r="J1277" s="353" t="s">
        <v>564</v>
      </c>
      <c r="K1277" s="353" t="s">
        <v>821</v>
      </c>
      <c r="L1277" s="353" t="s">
        <v>34</v>
      </c>
      <c r="M1277" s="355">
        <v>162023400</v>
      </c>
    </row>
    <row r="1278" spans="1:13">
      <c r="A1278" s="353" t="s">
        <v>8123</v>
      </c>
      <c r="B1278" s="353" t="s">
        <v>2048</v>
      </c>
      <c r="C1278" s="353" t="s">
        <v>1165</v>
      </c>
      <c r="D1278" s="354">
        <v>4525</v>
      </c>
      <c r="E1278" s="353" t="s">
        <v>582</v>
      </c>
      <c r="F1278" s="353" t="s">
        <v>554</v>
      </c>
      <c r="G1278" s="353" t="s">
        <v>298</v>
      </c>
      <c r="H1278" s="353" t="s">
        <v>41</v>
      </c>
      <c r="I1278" s="353" t="s">
        <v>318</v>
      </c>
      <c r="J1278" s="353" t="s">
        <v>565</v>
      </c>
      <c r="K1278" s="353" t="s">
        <v>821</v>
      </c>
      <c r="L1278" s="353" t="s">
        <v>34</v>
      </c>
      <c r="M1278" s="355">
        <v>162023400</v>
      </c>
    </row>
    <row r="1279" spans="1:13">
      <c r="A1279" s="353" t="s">
        <v>8131</v>
      </c>
      <c r="B1279" s="353" t="s">
        <v>2048</v>
      </c>
      <c r="C1279" s="353" t="s">
        <v>1165</v>
      </c>
      <c r="D1279" s="354">
        <v>4525</v>
      </c>
      <c r="E1279" s="353" t="s">
        <v>582</v>
      </c>
      <c r="F1279" s="353" t="s">
        <v>554</v>
      </c>
      <c r="G1279" s="353" t="s">
        <v>298</v>
      </c>
      <c r="H1279" s="353" t="s">
        <v>41</v>
      </c>
      <c r="I1279" s="353" t="s">
        <v>320</v>
      </c>
      <c r="J1279" s="353" t="s">
        <v>566</v>
      </c>
      <c r="K1279" s="353" t="s">
        <v>821</v>
      </c>
      <c r="L1279" s="353" t="s">
        <v>34</v>
      </c>
      <c r="M1279" s="355">
        <v>162023400</v>
      </c>
    </row>
    <row r="1280" spans="1:13">
      <c r="A1280" s="353" t="s">
        <v>8139</v>
      </c>
      <c r="B1280" s="353" t="s">
        <v>2048</v>
      </c>
      <c r="C1280" s="353" t="s">
        <v>1165</v>
      </c>
      <c r="D1280" s="354">
        <v>4525</v>
      </c>
      <c r="E1280" s="353" t="s">
        <v>582</v>
      </c>
      <c r="F1280" s="353" t="s">
        <v>554</v>
      </c>
      <c r="G1280" s="353" t="s">
        <v>298</v>
      </c>
      <c r="H1280" s="353" t="s">
        <v>41</v>
      </c>
      <c r="I1280" s="353" t="s">
        <v>322</v>
      </c>
      <c r="J1280" s="353" t="s">
        <v>567</v>
      </c>
      <c r="K1280" s="353" t="s">
        <v>821</v>
      </c>
      <c r="L1280" s="353" t="s">
        <v>34</v>
      </c>
      <c r="M1280" s="355">
        <v>162023400</v>
      </c>
    </row>
    <row r="1281" spans="1:13">
      <c r="A1281" s="353" t="s">
        <v>8152</v>
      </c>
      <c r="B1281" s="353" t="s">
        <v>2053</v>
      </c>
      <c r="C1281" s="353" t="s">
        <v>1165</v>
      </c>
      <c r="D1281" s="354">
        <v>4525</v>
      </c>
      <c r="E1281" s="353" t="s">
        <v>582</v>
      </c>
      <c r="F1281" s="353" t="s">
        <v>554</v>
      </c>
      <c r="G1281" s="353" t="s">
        <v>298</v>
      </c>
      <c r="H1281" s="353" t="s">
        <v>41</v>
      </c>
      <c r="I1281" s="353" t="s">
        <v>324</v>
      </c>
      <c r="J1281" s="353" t="s">
        <v>568</v>
      </c>
      <c r="K1281" s="353" t="s">
        <v>890</v>
      </c>
      <c r="L1281" s="353" t="s">
        <v>218</v>
      </c>
      <c r="M1281" s="355">
        <v>172256700</v>
      </c>
    </row>
    <row r="1282" spans="1:13">
      <c r="A1282" s="353" t="s">
        <v>8114</v>
      </c>
      <c r="B1282" s="353" t="s">
        <v>2047</v>
      </c>
      <c r="C1282" s="353" t="s">
        <v>1165</v>
      </c>
      <c r="D1282" s="354">
        <v>4525</v>
      </c>
      <c r="E1282" s="353" t="s">
        <v>582</v>
      </c>
      <c r="F1282" s="353" t="s">
        <v>554</v>
      </c>
      <c r="G1282" s="353" t="s">
        <v>298</v>
      </c>
      <c r="H1282" s="353" t="s">
        <v>41</v>
      </c>
      <c r="I1282" s="353" t="s">
        <v>316</v>
      </c>
      <c r="J1282" s="353" t="s">
        <v>564</v>
      </c>
      <c r="K1282" s="353" t="s">
        <v>890</v>
      </c>
      <c r="L1282" s="353" t="s">
        <v>34</v>
      </c>
      <c r="M1282" s="355">
        <v>178216500</v>
      </c>
    </row>
    <row r="1283" spans="1:13">
      <c r="A1283" s="353" t="s">
        <v>8122</v>
      </c>
      <c r="B1283" s="353" t="s">
        <v>2047</v>
      </c>
      <c r="C1283" s="353" t="s">
        <v>1165</v>
      </c>
      <c r="D1283" s="354">
        <v>4525</v>
      </c>
      <c r="E1283" s="353" t="s">
        <v>582</v>
      </c>
      <c r="F1283" s="353" t="s">
        <v>554</v>
      </c>
      <c r="G1283" s="353" t="s">
        <v>298</v>
      </c>
      <c r="H1283" s="353" t="s">
        <v>41</v>
      </c>
      <c r="I1283" s="353" t="s">
        <v>318</v>
      </c>
      <c r="J1283" s="353" t="s">
        <v>565</v>
      </c>
      <c r="K1283" s="353" t="s">
        <v>890</v>
      </c>
      <c r="L1283" s="353" t="s">
        <v>34</v>
      </c>
      <c r="M1283" s="355">
        <v>178216500</v>
      </c>
    </row>
    <row r="1284" spans="1:13">
      <c r="A1284" s="353" t="s">
        <v>8130</v>
      </c>
      <c r="B1284" s="353" t="s">
        <v>2047</v>
      </c>
      <c r="C1284" s="353" t="s">
        <v>1165</v>
      </c>
      <c r="D1284" s="354">
        <v>4525</v>
      </c>
      <c r="E1284" s="353" t="s">
        <v>582</v>
      </c>
      <c r="F1284" s="353" t="s">
        <v>554</v>
      </c>
      <c r="G1284" s="353" t="s">
        <v>298</v>
      </c>
      <c r="H1284" s="353" t="s">
        <v>41</v>
      </c>
      <c r="I1284" s="353" t="s">
        <v>320</v>
      </c>
      <c r="J1284" s="353" t="s">
        <v>566</v>
      </c>
      <c r="K1284" s="353" t="s">
        <v>890</v>
      </c>
      <c r="L1284" s="353" t="s">
        <v>34</v>
      </c>
      <c r="M1284" s="355">
        <v>178216500</v>
      </c>
    </row>
    <row r="1285" spans="1:13">
      <c r="A1285" s="353" t="s">
        <v>8138</v>
      </c>
      <c r="B1285" s="353" t="s">
        <v>2047</v>
      </c>
      <c r="C1285" s="353" t="s">
        <v>1165</v>
      </c>
      <c r="D1285" s="354">
        <v>4525</v>
      </c>
      <c r="E1285" s="353" t="s">
        <v>582</v>
      </c>
      <c r="F1285" s="353" t="s">
        <v>554</v>
      </c>
      <c r="G1285" s="353" t="s">
        <v>298</v>
      </c>
      <c r="H1285" s="353" t="s">
        <v>41</v>
      </c>
      <c r="I1285" s="353" t="s">
        <v>322</v>
      </c>
      <c r="J1285" s="353" t="s">
        <v>567</v>
      </c>
      <c r="K1285" s="353" t="s">
        <v>890</v>
      </c>
      <c r="L1285" s="353" t="s">
        <v>34</v>
      </c>
      <c r="M1285" s="355">
        <v>178216500</v>
      </c>
    </row>
    <row r="1286" spans="1:13">
      <c r="A1286" s="353" t="s">
        <v>8121</v>
      </c>
      <c r="B1286" s="353" t="s">
        <v>2054</v>
      </c>
      <c r="C1286" s="353" t="s">
        <v>1165</v>
      </c>
      <c r="D1286" s="354">
        <v>4525</v>
      </c>
      <c r="E1286" s="353" t="s">
        <v>582</v>
      </c>
      <c r="F1286" s="353" t="s">
        <v>554</v>
      </c>
      <c r="G1286" s="353" t="s">
        <v>298</v>
      </c>
      <c r="H1286" s="353" t="s">
        <v>41</v>
      </c>
      <c r="I1286" s="353" t="s">
        <v>316</v>
      </c>
      <c r="J1286" s="353" t="s">
        <v>564</v>
      </c>
      <c r="K1286" s="353" t="s">
        <v>821</v>
      </c>
      <c r="L1286" s="353" t="s">
        <v>218</v>
      </c>
      <c r="M1286" s="355">
        <v>199815000</v>
      </c>
    </row>
    <row r="1287" spans="1:13">
      <c r="A1287" s="353" t="s">
        <v>8129</v>
      </c>
      <c r="B1287" s="353" t="s">
        <v>2054</v>
      </c>
      <c r="C1287" s="353" t="s">
        <v>1165</v>
      </c>
      <c r="D1287" s="354">
        <v>4525</v>
      </c>
      <c r="E1287" s="353" t="s">
        <v>582</v>
      </c>
      <c r="F1287" s="353" t="s">
        <v>554</v>
      </c>
      <c r="G1287" s="353" t="s">
        <v>298</v>
      </c>
      <c r="H1287" s="353" t="s">
        <v>41</v>
      </c>
      <c r="I1287" s="353" t="s">
        <v>318</v>
      </c>
      <c r="J1287" s="353" t="s">
        <v>565</v>
      </c>
      <c r="K1287" s="353" t="s">
        <v>821</v>
      </c>
      <c r="L1287" s="353" t="s">
        <v>218</v>
      </c>
      <c r="M1287" s="355">
        <v>199815000</v>
      </c>
    </row>
    <row r="1288" spans="1:13">
      <c r="A1288" s="353" t="s">
        <v>8137</v>
      </c>
      <c r="B1288" s="353" t="s">
        <v>2054</v>
      </c>
      <c r="C1288" s="353" t="s">
        <v>1165</v>
      </c>
      <c r="D1288" s="354">
        <v>4525</v>
      </c>
      <c r="E1288" s="353" t="s">
        <v>582</v>
      </c>
      <c r="F1288" s="353" t="s">
        <v>554</v>
      </c>
      <c r="G1288" s="353" t="s">
        <v>298</v>
      </c>
      <c r="H1288" s="353" t="s">
        <v>41</v>
      </c>
      <c r="I1288" s="353" t="s">
        <v>320</v>
      </c>
      <c r="J1288" s="353" t="s">
        <v>566</v>
      </c>
      <c r="K1288" s="353" t="s">
        <v>821</v>
      </c>
      <c r="L1288" s="353" t="s">
        <v>218</v>
      </c>
      <c r="M1288" s="355">
        <v>199815000</v>
      </c>
    </row>
    <row r="1289" spans="1:13">
      <c r="A1289" s="353" t="s">
        <v>8145</v>
      </c>
      <c r="B1289" s="353" t="s">
        <v>2054</v>
      </c>
      <c r="C1289" s="353" t="s">
        <v>1165</v>
      </c>
      <c r="D1289" s="354">
        <v>4525</v>
      </c>
      <c r="E1289" s="353" t="s">
        <v>582</v>
      </c>
      <c r="F1289" s="353" t="s">
        <v>554</v>
      </c>
      <c r="G1289" s="353" t="s">
        <v>298</v>
      </c>
      <c r="H1289" s="353" t="s">
        <v>41</v>
      </c>
      <c r="I1289" s="353" t="s">
        <v>322</v>
      </c>
      <c r="J1289" s="353" t="s">
        <v>567</v>
      </c>
      <c r="K1289" s="353" t="s">
        <v>821</v>
      </c>
      <c r="L1289" s="353" t="s">
        <v>218</v>
      </c>
      <c r="M1289" s="355">
        <v>199815000</v>
      </c>
    </row>
    <row r="1290" spans="1:13">
      <c r="A1290" s="353" t="s">
        <v>8120</v>
      </c>
      <c r="B1290" s="353" t="s">
        <v>2053</v>
      </c>
      <c r="C1290" s="353" t="s">
        <v>1165</v>
      </c>
      <c r="D1290" s="354">
        <v>4525</v>
      </c>
      <c r="E1290" s="353" t="s">
        <v>582</v>
      </c>
      <c r="F1290" s="353" t="s">
        <v>554</v>
      </c>
      <c r="G1290" s="353" t="s">
        <v>298</v>
      </c>
      <c r="H1290" s="353" t="s">
        <v>41</v>
      </c>
      <c r="I1290" s="353" t="s">
        <v>316</v>
      </c>
      <c r="J1290" s="353" t="s">
        <v>564</v>
      </c>
      <c r="K1290" s="353" t="s">
        <v>890</v>
      </c>
      <c r="L1290" s="353" t="s">
        <v>218</v>
      </c>
      <c r="M1290" s="355">
        <v>237606600</v>
      </c>
    </row>
    <row r="1291" spans="1:13">
      <c r="A1291" s="353" t="s">
        <v>8128</v>
      </c>
      <c r="B1291" s="353" t="s">
        <v>2053</v>
      </c>
      <c r="C1291" s="353" t="s">
        <v>1165</v>
      </c>
      <c r="D1291" s="354">
        <v>4525</v>
      </c>
      <c r="E1291" s="353" t="s">
        <v>582</v>
      </c>
      <c r="F1291" s="353" t="s">
        <v>554</v>
      </c>
      <c r="G1291" s="353" t="s">
        <v>298</v>
      </c>
      <c r="H1291" s="353" t="s">
        <v>41</v>
      </c>
      <c r="I1291" s="353" t="s">
        <v>318</v>
      </c>
      <c r="J1291" s="353" t="s">
        <v>565</v>
      </c>
      <c r="K1291" s="353" t="s">
        <v>890</v>
      </c>
      <c r="L1291" s="353" t="s">
        <v>218</v>
      </c>
      <c r="M1291" s="355">
        <v>237606600</v>
      </c>
    </row>
    <row r="1292" spans="1:13">
      <c r="A1292" s="353" t="s">
        <v>8136</v>
      </c>
      <c r="B1292" s="353" t="s">
        <v>2053</v>
      </c>
      <c r="C1292" s="353" t="s">
        <v>1165</v>
      </c>
      <c r="D1292" s="354">
        <v>4525</v>
      </c>
      <c r="E1292" s="353" t="s">
        <v>582</v>
      </c>
      <c r="F1292" s="353" t="s">
        <v>554</v>
      </c>
      <c r="G1292" s="353" t="s">
        <v>298</v>
      </c>
      <c r="H1292" s="353" t="s">
        <v>41</v>
      </c>
      <c r="I1292" s="353" t="s">
        <v>320</v>
      </c>
      <c r="J1292" s="353" t="s">
        <v>566</v>
      </c>
      <c r="K1292" s="353" t="s">
        <v>890</v>
      </c>
      <c r="L1292" s="353" t="s">
        <v>218</v>
      </c>
      <c r="M1292" s="355">
        <v>237606600</v>
      </c>
    </row>
    <row r="1293" spans="1:13">
      <c r="A1293" s="353" t="s">
        <v>8144</v>
      </c>
      <c r="B1293" s="353" t="s">
        <v>2053</v>
      </c>
      <c r="C1293" s="353" t="s">
        <v>1165</v>
      </c>
      <c r="D1293" s="354">
        <v>4525</v>
      </c>
      <c r="E1293" s="353" t="s">
        <v>582</v>
      </c>
      <c r="F1293" s="353" t="s">
        <v>554</v>
      </c>
      <c r="G1293" s="353" t="s">
        <v>298</v>
      </c>
      <c r="H1293" s="353" t="s">
        <v>41</v>
      </c>
      <c r="I1293" s="353" t="s">
        <v>322</v>
      </c>
      <c r="J1293" s="353" t="s">
        <v>567</v>
      </c>
      <c r="K1293" s="353" t="s">
        <v>890</v>
      </c>
      <c r="L1293" s="353" t="s">
        <v>218</v>
      </c>
      <c r="M1293" s="355">
        <v>237606600</v>
      </c>
    </row>
    <row r="1294" spans="1:13">
      <c r="A1294" s="367" t="s">
        <v>8007</v>
      </c>
      <c r="B1294" s="367" t="s">
        <v>2036</v>
      </c>
      <c r="C1294" s="367" t="s">
        <v>25</v>
      </c>
      <c r="D1294" s="381">
        <v>4526</v>
      </c>
      <c r="E1294" s="367" t="s">
        <v>730</v>
      </c>
      <c r="F1294" s="367" t="s">
        <v>305</v>
      </c>
      <c r="G1294" s="367" t="s">
        <v>298</v>
      </c>
      <c r="H1294" s="367" t="s">
        <v>41</v>
      </c>
      <c r="I1294" s="367" t="s">
        <v>425</v>
      </c>
      <c r="J1294" s="367" t="s">
        <v>430</v>
      </c>
      <c r="K1294" s="367" t="s">
        <v>821</v>
      </c>
      <c r="L1294" s="367" t="s">
        <v>822</v>
      </c>
      <c r="M1294" s="388">
        <v>85239</v>
      </c>
    </row>
    <row r="1295" spans="1:13">
      <c r="A1295" s="367" t="s">
        <v>7999</v>
      </c>
      <c r="B1295" s="367" t="s">
        <v>2036</v>
      </c>
      <c r="C1295" s="367" t="s">
        <v>25</v>
      </c>
      <c r="D1295" s="381">
        <v>4526</v>
      </c>
      <c r="E1295" s="367" t="s">
        <v>730</v>
      </c>
      <c r="F1295" s="367" t="s">
        <v>305</v>
      </c>
      <c r="G1295" s="367" t="s">
        <v>298</v>
      </c>
      <c r="H1295" s="367" t="s">
        <v>41</v>
      </c>
      <c r="I1295" s="367" t="s">
        <v>424</v>
      </c>
      <c r="J1295" s="367" t="s">
        <v>429</v>
      </c>
      <c r="K1295" s="367" t="s">
        <v>821</v>
      </c>
      <c r="L1295" s="367" t="s">
        <v>822</v>
      </c>
      <c r="M1295" s="388">
        <v>89628</v>
      </c>
    </row>
    <row r="1296" spans="1:13">
      <c r="A1296" s="367" t="s">
        <v>7991</v>
      </c>
      <c r="B1296" s="367" t="s">
        <v>2036</v>
      </c>
      <c r="C1296" s="367" t="s">
        <v>25</v>
      </c>
      <c r="D1296" s="381">
        <v>4526</v>
      </c>
      <c r="E1296" s="367" t="s">
        <v>730</v>
      </c>
      <c r="F1296" s="367" t="s">
        <v>305</v>
      </c>
      <c r="G1296" s="367" t="s">
        <v>298</v>
      </c>
      <c r="H1296" s="367" t="s">
        <v>41</v>
      </c>
      <c r="I1296" s="367" t="s">
        <v>423</v>
      </c>
      <c r="J1296" s="367" t="s">
        <v>428</v>
      </c>
      <c r="K1296" s="367" t="s">
        <v>821</v>
      </c>
      <c r="L1296" s="367" t="s">
        <v>822</v>
      </c>
      <c r="M1296" s="388">
        <v>95634</v>
      </c>
    </row>
    <row r="1297" spans="1:13">
      <c r="A1297" s="367" t="s">
        <v>7983</v>
      </c>
      <c r="B1297" s="367" t="s">
        <v>2036</v>
      </c>
      <c r="C1297" s="367" t="s">
        <v>25</v>
      </c>
      <c r="D1297" s="381">
        <v>4526</v>
      </c>
      <c r="E1297" s="367" t="s">
        <v>730</v>
      </c>
      <c r="F1297" s="367" t="s">
        <v>305</v>
      </c>
      <c r="G1297" s="367" t="s">
        <v>298</v>
      </c>
      <c r="H1297" s="367" t="s">
        <v>41</v>
      </c>
      <c r="I1297" s="367" t="s">
        <v>422</v>
      </c>
      <c r="J1297" s="367" t="s">
        <v>427</v>
      </c>
      <c r="K1297" s="367" t="s">
        <v>821</v>
      </c>
      <c r="L1297" s="367" t="s">
        <v>822</v>
      </c>
      <c r="M1297" s="388">
        <v>100023</v>
      </c>
    </row>
    <row r="1298" spans="1:13">
      <c r="A1298" s="368" t="s">
        <v>8006</v>
      </c>
      <c r="B1298" s="368" t="s">
        <v>2035</v>
      </c>
      <c r="C1298" s="368" t="s">
        <v>25</v>
      </c>
      <c r="D1298" s="381">
        <v>4526</v>
      </c>
      <c r="E1298" s="367" t="s">
        <v>730</v>
      </c>
      <c r="F1298" s="368" t="s">
        <v>305</v>
      </c>
      <c r="G1298" s="368" t="s">
        <v>298</v>
      </c>
      <c r="H1298" s="368" t="s">
        <v>41</v>
      </c>
      <c r="I1298" s="368" t="s">
        <v>425</v>
      </c>
      <c r="J1298" s="368" t="s">
        <v>430</v>
      </c>
      <c r="K1298" s="368" t="s">
        <v>890</v>
      </c>
      <c r="L1298" s="368" t="s">
        <v>822</v>
      </c>
      <c r="M1298" s="389">
        <v>101871</v>
      </c>
    </row>
    <row r="1299" spans="1:13">
      <c r="A1299" s="367" t="s">
        <v>7975</v>
      </c>
      <c r="B1299" s="367" t="s">
        <v>2036</v>
      </c>
      <c r="C1299" s="367" t="s">
        <v>25</v>
      </c>
      <c r="D1299" s="381">
        <v>4526</v>
      </c>
      <c r="E1299" s="367" t="s">
        <v>730</v>
      </c>
      <c r="F1299" s="367" t="s">
        <v>305</v>
      </c>
      <c r="G1299" s="367" t="s">
        <v>298</v>
      </c>
      <c r="H1299" s="367" t="s">
        <v>41</v>
      </c>
      <c r="I1299" s="367" t="s">
        <v>421</v>
      </c>
      <c r="J1299" s="367" t="s">
        <v>426</v>
      </c>
      <c r="K1299" s="367" t="s">
        <v>821</v>
      </c>
      <c r="L1299" s="367" t="s">
        <v>822</v>
      </c>
      <c r="M1299" s="388">
        <v>107184</v>
      </c>
    </row>
    <row r="1300" spans="1:13">
      <c r="A1300" s="368" t="s">
        <v>7998</v>
      </c>
      <c r="B1300" s="368" t="s">
        <v>2035</v>
      </c>
      <c r="C1300" s="368" t="s">
        <v>25</v>
      </c>
      <c r="D1300" s="381">
        <v>4526</v>
      </c>
      <c r="E1300" s="367" t="s">
        <v>730</v>
      </c>
      <c r="F1300" s="368" t="s">
        <v>305</v>
      </c>
      <c r="G1300" s="368" t="s">
        <v>298</v>
      </c>
      <c r="H1300" s="368" t="s">
        <v>41</v>
      </c>
      <c r="I1300" s="368" t="s">
        <v>424</v>
      </c>
      <c r="J1300" s="368" t="s">
        <v>429</v>
      </c>
      <c r="K1300" s="368" t="s">
        <v>890</v>
      </c>
      <c r="L1300" s="368" t="s">
        <v>822</v>
      </c>
      <c r="M1300" s="389">
        <v>107646</v>
      </c>
    </row>
    <row r="1301" spans="1:13">
      <c r="A1301" s="367" t="s">
        <v>7967</v>
      </c>
      <c r="B1301" s="367" t="s">
        <v>2036</v>
      </c>
      <c r="C1301" s="367" t="s">
        <v>25</v>
      </c>
      <c r="D1301" s="381">
        <v>4526</v>
      </c>
      <c r="E1301" s="367" t="s">
        <v>730</v>
      </c>
      <c r="F1301" s="367" t="s">
        <v>305</v>
      </c>
      <c r="G1301" s="367" t="s">
        <v>298</v>
      </c>
      <c r="H1301" s="367" t="s">
        <v>41</v>
      </c>
      <c r="I1301" s="367" t="s">
        <v>223</v>
      </c>
      <c r="J1301" s="367" t="s">
        <v>314</v>
      </c>
      <c r="K1301" s="367" t="s">
        <v>821</v>
      </c>
      <c r="L1301" s="367" t="s">
        <v>822</v>
      </c>
      <c r="M1301" s="388">
        <v>114114</v>
      </c>
    </row>
    <row r="1302" spans="1:13">
      <c r="A1302" s="368" t="s">
        <v>7990</v>
      </c>
      <c r="B1302" s="368" t="s">
        <v>2035</v>
      </c>
      <c r="C1302" s="368" t="s">
        <v>25</v>
      </c>
      <c r="D1302" s="381">
        <v>4526</v>
      </c>
      <c r="E1302" s="367" t="s">
        <v>730</v>
      </c>
      <c r="F1302" s="368" t="s">
        <v>305</v>
      </c>
      <c r="G1302" s="368" t="s">
        <v>298</v>
      </c>
      <c r="H1302" s="368" t="s">
        <v>41</v>
      </c>
      <c r="I1302" s="368" t="s">
        <v>423</v>
      </c>
      <c r="J1302" s="368" t="s">
        <v>428</v>
      </c>
      <c r="K1302" s="368" t="s">
        <v>890</v>
      </c>
      <c r="L1302" s="368" t="s">
        <v>822</v>
      </c>
      <c r="M1302" s="389">
        <v>114576</v>
      </c>
    </row>
    <row r="1303" spans="1:13">
      <c r="A1303" s="367" t="s">
        <v>7959</v>
      </c>
      <c r="B1303" s="367" t="s">
        <v>2036</v>
      </c>
      <c r="C1303" s="367" t="s">
        <v>25</v>
      </c>
      <c r="D1303" s="381">
        <v>4526</v>
      </c>
      <c r="E1303" s="367" t="s">
        <v>730</v>
      </c>
      <c r="F1303" s="367" t="s">
        <v>305</v>
      </c>
      <c r="G1303" s="367" t="s">
        <v>298</v>
      </c>
      <c r="H1303" s="367" t="s">
        <v>41</v>
      </c>
      <c r="I1303" s="367" t="s">
        <v>50</v>
      </c>
      <c r="J1303" s="367" t="s">
        <v>313</v>
      </c>
      <c r="K1303" s="367" t="s">
        <v>821</v>
      </c>
      <c r="L1303" s="367" t="s">
        <v>822</v>
      </c>
      <c r="M1303" s="388">
        <v>119889</v>
      </c>
    </row>
    <row r="1304" spans="1:13">
      <c r="A1304" s="368" t="s">
        <v>7982</v>
      </c>
      <c r="B1304" s="368" t="s">
        <v>2035</v>
      </c>
      <c r="C1304" s="368" t="s">
        <v>25</v>
      </c>
      <c r="D1304" s="381">
        <v>4526</v>
      </c>
      <c r="E1304" s="367" t="s">
        <v>730</v>
      </c>
      <c r="F1304" s="368" t="s">
        <v>305</v>
      </c>
      <c r="G1304" s="368" t="s">
        <v>298</v>
      </c>
      <c r="H1304" s="368" t="s">
        <v>41</v>
      </c>
      <c r="I1304" s="368" t="s">
        <v>422</v>
      </c>
      <c r="J1304" s="368" t="s">
        <v>427</v>
      </c>
      <c r="K1304" s="368" t="s">
        <v>890</v>
      </c>
      <c r="L1304" s="368" t="s">
        <v>822</v>
      </c>
      <c r="M1304" s="389">
        <v>120120</v>
      </c>
    </row>
    <row r="1305" spans="1:13">
      <c r="A1305" s="367" t="s">
        <v>7951</v>
      </c>
      <c r="B1305" s="367" t="s">
        <v>2036</v>
      </c>
      <c r="C1305" s="367" t="s">
        <v>25</v>
      </c>
      <c r="D1305" s="381">
        <v>4526</v>
      </c>
      <c r="E1305" s="367" t="s">
        <v>730</v>
      </c>
      <c r="F1305" s="367" t="s">
        <v>305</v>
      </c>
      <c r="G1305" s="367" t="s">
        <v>298</v>
      </c>
      <c r="H1305" s="367" t="s">
        <v>41</v>
      </c>
      <c r="I1305" s="367" t="s">
        <v>48</v>
      </c>
      <c r="J1305" s="367" t="s">
        <v>312</v>
      </c>
      <c r="K1305" s="367" t="s">
        <v>821</v>
      </c>
      <c r="L1305" s="367" t="s">
        <v>822</v>
      </c>
      <c r="M1305" s="388">
        <v>127050</v>
      </c>
    </row>
    <row r="1306" spans="1:13">
      <c r="A1306" s="368" t="s">
        <v>7974</v>
      </c>
      <c r="B1306" s="368" t="s">
        <v>2035</v>
      </c>
      <c r="C1306" s="368" t="s">
        <v>25</v>
      </c>
      <c r="D1306" s="381">
        <v>4526</v>
      </c>
      <c r="E1306" s="367" t="s">
        <v>730</v>
      </c>
      <c r="F1306" s="368" t="s">
        <v>305</v>
      </c>
      <c r="G1306" s="368" t="s">
        <v>298</v>
      </c>
      <c r="H1306" s="368" t="s">
        <v>41</v>
      </c>
      <c r="I1306" s="368" t="s">
        <v>421</v>
      </c>
      <c r="J1306" s="368" t="s">
        <v>426</v>
      </c>
      <c r="K1306" s="368" t="s">
        <v>890</v>
      </c>
      <c r="L1306" s="368" t="s">
        <v>822</v>
      </c>
      <c r="M1306" s="389">
        <v>128667</v>
      </c>
    </row>
    <row r="1307" spans="1:13">
      <c r="A1307" s="367" t="s">
        <v>7943</v>
      </c>
      <c r="B1307" s="367" t="s">
        <v>2036</v>
      </c>
      <c r="C1307" s="367" t="s">
        <v>25</v>
      </c>
      <c r="D1307" s="381">
        <v>4526</v>
      </c>
      <c r="E1307" s="367" t="s">
        <v>730</v>
      </c>
      <c r="F1307" s="367" t="s">
        <v>305</v>
      </c>
      <c r="G1307" s="367" t="s">
        <v>298</v>
      </c>
      <c r="H1307" s="367" t="s">
        <v>41</v>
      </c>
      <c r="I1307" s="367" t="s">
        <v>221</v>
      </c>
      <c r="J1307" s="367" t="s">
        <v>311</v>
      </c>
      <c r="K1307" s="367" t="s">
        <v>821</v>
      </c>
      <c r="L1307" s="367" t="s">
        <v>822</v>
      </c>
      <c r="M1307" s="388">
        <v>133980</v>
      </c>
    </row>
    <row r="1308" spans="1:13">
      <c r="A1308" s="368" t="s">
        <v>7966</v>
      </c>
      <c r="B1308" s="368" t="s">
        <v>2035</v>
      </c>
      <c r="C1308" s="368" t="s">
        <v>25</v>
      </c>
      <c r="D1308" s="381">
        <v>4526</v>
      </c>
      <c r="E1308" s="367" t="s">
        <v>730</v>
      </c>
      <c r="F1308" s="368" t="s">
        <v>305</v>
      </c>
      <c r="G1308" s="368" t="s">
        <v>298</v>
      </c>
      <c r="H1308" s="368" t="s">
        <v>41</v>
      </c>
      <c r="I1308" s="368" t="s">
        <v>223</v>
      </c>
      <c r="J1308" s="368" t="s">
        <v>314</v>
      </c>
      <c r="K1308" s="368" t="s">
        <v>890</v>
      </c>
      <c r="L1308" s="368" t="s">
        <v>822</v>
      </c>
      <c r="M1308" s="389">
        <v>136983</v>
      </c>
    </row>
    <row r="1309" spans="1:13">
      <c r="A1309" s="367" t="s">
        <v>7935</v>
      </c>
      <c r="B1309" s="367" t="s">
        <v>2036</v>
      </c>
      <c r="C1309" s="367" t="s">
        <v>25</v>
      </c>
      <c r="D1309" s="381">
        <v>4526</v>
      </c>
      <c r="E1309" s="367" t="s">
        <v>730</v>
      </c>
      <c r="F1309" s="367" t="s">
        <v>305</v>
      </c>
      <c r="G1309" s="367" t="s">
        <v>298</v>
      </c>
      <c r="H1309" s="367" t="s">
        <v>41</v>
      </c>
      <c r="I1309" s="367" t="s">
        <v>46</v>
      </c>
      <c r="J1309" s="367" t="s">
        <v>310</v>
      </c>
      <c r="K1309" s="367" t="s">
        <v>821</v>
      </c>
      <c r="L1309" s="367" t="s">
        <v>822</v>
      </c>
      <c r="M1309" s="388">
        <v>142065</v>
      </c>
    </row>
    <row r="1310" spans="1:13">
      <c r="A1310" s="368" t="s">
        <v>7958</v>
      </c>
      <c r="B1310" s="368" t="s">
        <v>2035</v>
      </c>
      <c r="C1310" s="368" t="s">
        <v>25</v>
      </c>
      <c r="D1310" s="381">
        <v>4526</v>
      </c>
      <c r="E1310" s="367" t="s">
        <v>730</v>
      </c>
      <c r="F1310" s="368" t="s">
        <v>305</v>
      </c>
      <c r="G1310" s="368" t="s">
        <v>298</v>
      </c>
      <c r="H1310" s="368" t="s">
        <v>41</v>
      </c>
      <c r="I1310" s="368" t="s">
        <v>50</v>
      </c>
      <c r="J1310" s="368" t="s">
        <v>313</v>
      </c>
      <c r="K1310" s="368" t="s">
        <v>890</v>
      </c>
      <c r="L1310" s="368" t="s">
        <v>822</v>
      </c>
      <c r="M1310" s="389">
        <v>143913</v>
      </c>
    </row>
    <row r="1311" spans="1:13">
      <c r="A1311" s="367" t="s">
        <v>7927</v>
      </c>
      <c r="B1311" s="367" t="s">
        <v>2036</v>
      </c>
      <c r="C1311" s="367" t="s">
        <v>25</v>
      </c>
      <c r="D1311" s="381">
        <v>4526</v>
      </c>
      <c r="E1311" s="367" t="s">
        <v>730</v>
      </c>
      <c r="F1311" s="367" t="s">
        <v>305</v>
      </c>
      <c r="G1311" s="367" t="s">
        <v>298</v>
      </c>
      <c r="H1311" s="367" t="s">
        <v>41</v>
      </c>
      <c r="I1311" s="367" t="s">
        <v>44</v>
      </c>
      <c r="J1311" s="367" t="s">
        <v>309</v>
      </c>
      <c r="K1311" s="367" t="s">
        <v>821</v>
      </c>
      <c r="L1311" s="367" t="s">
        <v>822</v>
      </c>
      <c r="M1311" s="388">
        <v>151536</v>
      </c>
    </row>
    <row r="1312" spans="1:13">
      <c r="A1312" s="368" t="s">
        <v>7950</v>
      </c>
      <c r="B1312" s="368" t="s">
        <v>2035</v>
      </c>
      <c r="C1312" s="368" t="s">
        <v>25</v>
      </c>
      <c r="D1312" s="381">
        <v>4526</v>
      </c>
      <c r="E1312" s="367" t="s">
        <v>730</v>
      </c>
      <c r="F1312" s="368" t="s">
        <v>305</v>
      </c>
      <c r="G1312" s="368" t="s">
        <v>298</v>
      </c>
      <c r="H1312" s="368" t="s">
        <v>41</v>
      </c>
      <c r="I1312" s="368" t="s">
        <v>48</v>
      </c>
      <c r="J1312" s="368" t="s">
        <v>312</v>
      </c>
      <c r="K1312" s="368" t="s">
        <v>890</v>
      </c>
      <c r="L1312" s="368" t="s">
        <v>822</v>
      </c>
      <c r="M1312" s="389">
        <v>152460</v>
      </c>
    </row>
    <row r="1313" spans="1:13">
      <c r="A1313" s="367" t="s">
        <v>7919</v>
      </c>
      <c r="B1313" s="367" t="s">
        <v>2036</v>
      </c>
      <c r="C1313" s="367" t="s">
        <v>25</v>
      </c>
      <c r="D1313" s="381">
        <v>4526</v>
      </c>
      <c r="E1313" s="367" t="s">
        <v>730</v>
      </c>
      <c r="F1313" s="367" t="s">
        <v>305</v>
      </c>
      <c r="G1313" s="367" t="s">
        <v>298</v>
      </c>
      <c r="H1313" s="367" t="s">
        <v>41</v>
      </c>
      <c r="I1313" s="367" t="s">
        <v>219</v>
      </c>
      <c r="J1313" s="367" t="s">
        <v>308</v>
      </c>
      <c r="K1313" s="367" t="s">
        <v>821</v>
      </c>
      <c r="L1313" s="367" t="s">
        <v>822</v>
      </c>
      <c r="M1313" s="388">
        <v>159621</v>
      </c>
    </row>
    <row r="1314" spans="1:13">
      <c r="A1314" s="368" t="s">
        <v>7942</v>
      </c>
      <c r="B1314" s="368" t="s">
        <v>2035</v>
      </c>
      <c r="C1314" s="368" t="s">
        <v>25</v>
      </c>
      <c r="D1314" s="381">
        <v>4526</v>
      </c>
      <c r="E1314" s="367" t="s">
        <v>730</v>
      </c>
      <c r="F1314" s="368" t="s">
        <v>305</v>
      </c>
      <c r="G1314" s="368" t="s">
        <v>298</v>
      </c>
      <c r="H1314" s="368" t="s">
        <v>41</v>
      </c>
      <c r="I1314" s="368" t="s">
        <v>221</v>
      </c>
      <c r="J1314" s="368" t="s">
        <v>311</v>
      </c>
      <c r="K1314" s="368" t="s">
        <v>890</v>
      </c>
      <c r="L1314" s="368" t="s">
        <v>822</v>
      </c>
      <c r="M1314" s="389">
        <v>160545</v>
      </c>
    </row>
    <row r="1315" spans="1:13">
      <c r="A1315" s="367" t="s">
        <v>7911</v>
      </c>
      <c r="B1315" s="367" t="s">
        <v>2036</v>
      </c>
      <c r="C1315" s="367" t="s">
        <v>25</v>
      </c>
      <c r="D1315" s="381">
        <v>4526</v>
      </c>
      <c r="E1315" s="367" t="s">
        <v>730</v>
      </c>
      <c r="F1315" s="367" t="s">
        <v>305</v>
      </c>
      <c r="G1315" s="367" t="s">
        <v>298</v>
      </c>
      <c r="H1315" s="367" t="s">
        <v>41</v>
      </c>
      <c r="I1315" s="367" t="s">
        <v>42</v>
      </c>
      <c r="J1315" s="367" t="s">
        <v>307</v>
      </c>
      <c r="K1315" s="367" t="s">
        <v>821</v>
      </c>
      <c r="L1315" s="367" t="s">
        <v>822</v>
      </c>
      <c r="M1315" s="388">
        <v>170016</v>
      </c>
    </row>
    <row r="1316" spans="1:13">
      <c r="A1316" s="368" t="s">
        <v>7934</v>
      </c>
      <c r="B1316" s="368" t="s">
        <v>2035</v>
      </c>
      <c r="C1316" s="368" t="s">
        <v>25</v>
      </c>
      <c r="D1316" s="381">
        <v>4526</v>
      </c>
      <c r="E1316" s="367" t="s">
        <v>730</v>
      </c>
      <c r="F1316" s="368" t="s">
        <v>305</v>
      </c>
      <c r="G1316" s="368" t="s">
        <v>298</v>
      </c>
      <c r="H1316" s="368" t="s">
        <v>41</v>
      </c>
      <c r="I1316" s="368" t="s">
        <v>46</v>
      </c>
      <c r="J1316" s="368" t="s">
        <v>310</v>
      </c>
      <c r="K1316" s="368" t="s">
        <v>890</v>
      </c>
      <c r="L1316" s="368" t="s">
        <v>822</v>
      </c>
      <c r="M1316" s="389">
        <v>170478</v>
      </c>
    </row>
    <row r="1317" spans="1:13">
      <c r="A1317" s="368" t="s">
        <v>7926</v>
      </c>
      <c r="B1317" s="368" t="s">
        <v>2035</v>
      </c>
      <c r="C1317" s="368" t="s">
        <v>25</v>
      </c>
      <c r="D1317" s="381">
        <v>4526</v>
      </c>
      <c r="E1317" s="367" t="s">
        <v>730</v>
      </c>
      <c r="F1317" s="368" t="s">
        <v>305</v>
      </c>
      <c r="G1317" s="368" t="s">
        <v>298</v>
      </c>
      <c r="H1317" s="368" t="s">
        <v>41</v>
      </c>
      <c r="I1317" s="368" t="s">
        <v>44</v>
      </c>
      <c r="J1317" s="368" t="s">
        <v>309</v>
      </c>
      <c r="K1317" s="368" t="s">
        <v>890</v>
      </c>
      <c r="L1317" s="368" t="s">
        <v>822</v>
      </c>
      <c r="M1317" s="389">
        <v>181797</v>
      </c>
    </row>
    <row r="1318" spans="1:13">
      <c r="A1318" s="368" t="s">
        <v>7918</v>
      </c>
      <c r="B1318" s="368" t="s">
        <v>2035</v>
      </c>
      <c r="C1318" s="368" t="s">
        <v>25</v>
      </c>
      <c r="D1318" s="381">
        <v>4526</v>
      </c>
      <c r="E1318" s="367" t="s">
        <v>730</v>
      </c>
      <c r="F1318" s="368" t="s">
        <v>305</v>
      </c>
      <c r="G1318" s="368" t="s">
        <v>298</v>
      </c>
      <c r="H1318" s="368" t="s">
        <v>41</v>
      </c>
      <c r="I1318" s="368" t="s">
        <v>219</v>
      </c>
      <c r="J1318" s="368" t="s">
        <v>308</v>
      </c>
      <c r="K1318" s="368" t="s">
        <v>890</v>
      </c>
      <c r="L1318" s="368" t="s">
        <v>822</v>
      </c>
      <c r="M1318" s="389">
        <v>191499</v>
      </c>
    </row>
    <row r="1319" spans="1:13">
      <c r="A1319" s="368" t="s">
        <v>7910</v>
      </c>
      <c r="B1319" s="368" t="s">
        <v>2035</v>
      </c>
      <c r="C1319" s="368" t="s">
        <v>25</v>
      </c>
      <c r="D1319" s="381">
        <v>4526</v>
      </c>
      <c r="E1319" s="367" t="s">
        <v>730</v>
      </c>
      <c r="F1319" s="368" t="s">
        <v>305</v>
      </c>
      <c r="G1319" s="368" t="s">
        <v>298</v>
      </c>
      <c r="H1319" s="368" t="s">
        <v>41</v>
      </c>
      <c r="I1319" s="368" t="s">
        <v>42</v>
      </c>
      <c r="J1319" s="368" t="s">
        <v>307</v>
      </c>
      <c r="K1319" s="368" t="s">
        <v>890</v>
      </c>
      <c r="L1319" s="368" t="s">
        <v>822</v>
      </c>
      <c r="M1319" s="389">
        <v>203973</v>
      </c>
    </row>
    <row r="1320" spans="1:13">
      <c r="A1320" s="367" t="s">
        <v>8005</v>
      </c>
      <c r="B1320" s="367" t="s">
        <v>2034</v>
      </c>
      <c r="C1320" s="367" t="s">
        <v>25</v>
      </c>
      <c r="D1320" s="381">
        <v>4526</v>
      </c>
      <c r="E1320" s="367" t="s">
        <v>730</v>
      </c>
      <c r="F1320" s="367" t="s">
        <v>305</v>
      </c>
      <c r="G1320" s="367" t="s">
        <v>298</v>
      </c>
      <c r="H1320" s="367" t="s">
        <v>41</v>
      </c>
      <c r="I1320" s="367" t="s">
        <v>425</v>
      </c>
      <c r="J1320" s="367" t="s">
        <v>430</v>
      </c>
      <c r="K1320" s="367" t="s">
        <v>821</v>
      </c>
      <c r="L1320" s="367" t="s">
        <v>32</v>
      </c>
      <c r="M1320" s="388">
        <v>1021020</v>
      </c>
    </row>
    <row r="1321" spans="1:13">
      <c r="A1321" s="367" t="s">
        <v>7997</v>
      </c>
      <c r="B1321" s="367" t="s">
        <v>2034</v>
      </c>
      <c r="C1321" s="367" t="s">
        <v>25</v>
      </c>
      <c r="D1321" s="381">
        <v>4526</v>
      </c>
      <c r="E1321" s="367" t="s">
        <v>730</v>
      </c>
      <c r="F1321" s="367" t="s">
        <v>305</v>
      </c>
      <c r="G1321" s="367" t="s">
        <v>298</v>
      </c>
      <c r="H1321" s="367" t="s">
        <v>41</v>
      </c>
      <c r="I1321" s="367" t="s">
        <v>424</v>
      </c>
      <c r="J1321" s="367" t="s">
        <v>429</v>
      </c>
      <c r="K1321" s="367" t="s">
        <v>821</v>
      </c>
      <c r="L1321" s="367" t="s">
        <v>32</v>
      </c>
      <c r="M1321" s="388">
        <v>1076460</v>
      </c>
    </row>
    <row r="1322" spans="1:13">
      <c r="A1322" s="368" t="s">
        <v>8004</v>
      </c>
      <c r="B1322" s="368" t="s">
        <v>2033</v>
      </c>
      <c r="C1322" s="368" t="s">
        <v>25</v>
      </c>
      <c r="D1322" s="381">
        <v>4526</v>
      </c>
      <c r="E1322" s="367" t="s">
        <v>730</v>
      </c>
      <c r="F1322" s="368" t="s">
        <v>305</v>
      </c>
      <c r="G1322" s="368" t="s">
        <v>298</v>
      </c>
      <c r="H1322" s="368" t="s">
        <v>41</v>
      </c>
      <c r="I1322" s="368" t="s">
        <v>425</v>
      </c>
      <c r="J1322" s="368" t="s">
        <v>430</v>
      </c>
      <c r="K1322" s="368" t="s">
        <v>890</v>
      </c>
      <c r="L1322" s="368" t="s">
        <v>32</v>
      </c>
      <c r="M1322" s="389">
        <v>1122660</v>
      </c>
    </row>
    <row r="1323" spans="1:13">
      <c r="A1323" s="367" t="s">
        <v>7989</v>
      </c>
      <c r="B1323" s="367" t="s">
        <v>2034</v>
      </c>
      <c r="C1323" s="367" t="s">
        <v>25</v>
      </c>
      <c r="D1323" s="381">
        <v>4526</v>
      </c>
      <c r="E1323" s="367" t="s">
        <v>730</v>
      </c>
      <c r="F1323" s="367" t="s">
        <v>305</v>
      </c>
      <c r="G1323" s="367" t="s">
        <v>298</v>
      </c>
      <c r="H1323" s="367" t="s">
        <v>41</v>
      </c>
      <c r="I1323" s="367" t="s">
        <v>423</v>
      </c>
      <c r="J1323" s="367" t="s">
        <v>428</v>
      </c>
      <c r="K1323" s="367" t="s">
        <v>821</v>
      </c>
      <c r="L1323" s="367" t="s">
        <v>32</v>
      </c>
      <c r="M1323" s="388">
        <v>1145760</v>
      </c>
    </row>
    <row r="1324" spans="1:13">
      <c r="A1324" s="368" t="s">
        <v>7996</v>
      </c>
      <c r="B1324" s="368" t="s">
        <v>2033</v>
      </c>
      <c r="C1324" s="368" t="s">
        <v>25</v>
      </c>
      <c r="D1324" s="381">
        <v>4526</v>
      </c>
      <c r="E1324" s="367" t="s">
        <v>730</v>
      </c>
      <c r="F1324" s="368" t="s">
        <v>305</v>
      </c>
      <c r="G1324" s="368" t="s">
        <v>298</v>
      </c>
      <c r="H1324" s="368" t="s">
        <v>41</v>
      </c>
      <c r="I1324" s="368" t="s">
        <v>424</v>
      </c>
      <c r="J1324" s="368" t="s">
        <v>429</v>
      </c>
      <c r="K1324" s="368" t="s">
        <v>890</v>
      </c>
      <c r="L1324" s="368" t="s">
        <v>32</v>
      </c>
      <c r="M1324" s="389">
        <v>1182720</v>
      </c>
    </row>
    <row r="1325" spans="1:13">
      <c r="A1325" s="367" t="s">
        <v>7981</v>
      </c>
      <c r="B1325" s="367" t="s">
        <v>2034</v>
      </c>
      <c r="C1325" s="367" t="s">
        <v>25</v>
      </c>
      <c r="D1325" s="381">
        <v>4526</v>
      </c>
      <c r="E1325" s="367" t="s">
        <v>730</v>
      </c>
      <c r="F1325" s="367" t="s">
        <v>305</v>
      </c>
      <c r="G1325" s="367" t="s">
        <v>298</v>
      </c>
      <c r="H1325" s="367" t="s">
        <v>41</v>
      </c>
      <c r="I1325" s="367" t="s">
        <v>422</v>
      </c>
      <c r="J1325" s="367" t="s">
        <v>427</v>
      </c>
      <c r="K1325" s="367" t="s">
        <v>821</v>
      </c>
      <c r="L1325" s="367" t="s">
        <v>32</v>
      </c>
      <c r="M1325" s="388">
        <v>1201200</v>
      </c>
    </row>
    <row r="1326" spans="1:13">
      <c r="A1326" s="368" t="s">
        <v>7988</v>
      </c>
      <c r="B1326" s="368" t="s">
        <v>2033</v>
      </c>
      <c r="C1326" s="368" t="s">
        <v>25</v>
      </c>
      <c r="D1326" s="381">
        <v>4526</v>
      </c>
      <c r="E1326" s="367" t="s">
        <v>730</v>
      </c>
      <c r="F1326" s="368" t="s">
        <v>305</v>
      </c>
      <c r="G1326" s="368" t="s">
        <v>298</v>
      </c>
      <c r="H1326" s="368" t="s">
        <v>41</v>
      </c>
      <c r="I1326" s="368" t="s">
        <v>423</v>
      </c>
      <c r="J1326" s="368" t="s">
        <v>428</v>
      </c>
      <c r="K1326" s="368" t="s">
        <v>890</v>
      </c>
      <c r="L1326" s="368" t="s">
        <v>32</v>
      </c>
      <c r="M1326" s="389">
        <v>1261260</v>
      </c>
    </row>
    <row r="1327" spans="1:13">
      <c r="A1327" s="367" t="s">
        <v>7973</v>
      </c>
      <c r="B1327" s="367" t="s">
        <v>2034</v>
      </c>
      <c r="C1327" s="367" t="s">
        <v>25</v>
      </c>
      <c r="D1327" s="381">
        <v>4526</v>
      </c>
      <c r="E1327" s="367" t="s">
        <v>730</v>
      </c>
      <c r="F1327" s="367" t="s">
        <v>305</v>
      </c>
      <c r="G1327" s="367" t="s">
        <v>298</v>
      </c>
      <c r="H1327" s="367" t="s">
        <v>41</v>
      </c>
      <c r="I1327" s="367" t="s">
        <v>421</v>
      </c>
      <c r="J1327" s="367" t="s">
        <v>426</v>
      </c>
      <c r="K1327" s="367" t="s">
        <v>821</v>
      </c>
      <c r="L1327" s="367" t="s">
        <v>32</v>
      </c>
      <c r="M1327" s="388">
        <v>1286670</v>
      </c>
    </row>
    <row r="1328" spans="1:13">
      <c r="A1328" s="368" t="s">
        <v>7980</v>
      </c>
      <c r="B1328" s="368" t="s">
        <v>2033</v>
      </c>
      <c r="C1328" s="368" t="s">
        <v>25</v>
      </c>
      <c r="D1328" s="381">
        <v>4526</v>
      </c>
      <c r="E1328" s="367" t="s">
        <v>730</v>
      </c>
      <c r="F1328" s="368" t="s">
        <v>305</v>
      </c>
      <c r="G1328" s="368" t="s">
        <v>298</v>
      </c>
      <c r="H1328" s="368" t="s">
        <v>41</v>
      </c>
      <c r="I1328" s="368" t="s">
        <v>422</v>
      </c>
      <c r="J1328" s="368" t="s">
        <v>427</v>
      </c>
      <c r="K1328" s="368" t="s">
        <v>890</v>
      </c>
      <c r="L1328" s="368" t="s">
        <v>32</v>
      </c>
      <c r="M1328" s="389">
        <v>1321320</v>
      </c>
    </row>
    <row r="1329" spans="1:13">
      <c r="A1329" s="367" t="s">
        <v>7965</v>
      </c>
      <c r="B1329" s="367" t="s">
        <v>2034</v>
      </c>
      <c r="C1329" s="367" t="s">
        <v>25</v>
      </c>
      <c r="D1329" s="381">
        <v>4526</v>
      </c>
      <c r="E1329" s="367" t="s">
        <v>730</v>
      </c>
      <c r="F1329" s="367" t="s">
        <v>305</v>
      </c>
      <c r="G1329" s="367" t="s">
        <v>298</v>
      </c>
      <c r="H1329" s="367" t="s">
        <v>41</v>
      </c>
      <c r="I1329" s="367" t="s">
        <v>223</v>
      </c>
      <c r="J1329" s="367" t="s">
        <v>314</v>
      </c>
      <c r="K1329" s="367" t="s">
        <v>821</v>
      </c>
      <c r="L1329" s="367" t="s">
        <v>32</v>
      </c>
      <c r="M1329" s="388">
        <v>1369830</v>
      </c>
    </row>
    <row r="1330" spans="1:13">
      <c r="A1330" s="353" t="s">
        <v>8003</v>
      </c>
      <c r="B1330" s="353" t="s">
        <v>2032</v>
      </c>
      <c r="C1330" s="353" t="s">
        <v>1160</v>
      </c>
      <c r="D1330" s="354">
        <v>4526</v>
      </c>
      <c r="E1330" s="353" t="s">
        <v>730</v>
      </c>
      <c r="F1330" s="353" t="s">
        <v>305</v>
      </c>
      <c r="G1330" s="353" t="s">
        <v>298</v>
      </c>
      <c r="H1330" s="353" t="s">
        <v>41</v>
      </c>
      <c r="I1330" s="353" t="s">
        <v>425</v>
      </c>
      <c r="J1330" s="353" t="s">
        <v>430</v>
      </c>
      <c r="K1330" s="353" t="s">
        <v>821</v>
      </c>
      <c r="L1330" s="353" t="s">
        <v>34</v>
      </c>
      <c r="M1330" s="355">
        <v>1390620</v>
      </c>
    </row>
    <row r="1331" spans="1:13">
      <c r="A1331" s="368" t="s">
        <v>7972</v>
      </c>
      <c r="B1331" s="368" t="s">
        <v>2033</v>
      </c>
      <c r="C1331" s="368" t="s">
        <v>25</v>
      </c>
      <c r="D1331" s="381">
        <v>4526</v>
      </c>
      <c r="E1331" s="367" t="s">
        <v>730</v>
      </c>
      <c r="F1331" s="368" t="s">
        <v>305</v>
      </c>
      <c r="G1331" s="368" t="s">
        <v>298</v>
      </c>
      <c r="H1331" s="368" t="s">
        <v>41</v>
      </c>
      <c r="I1331" s="368" t="s">
        <v>421</v>
      </c>
      <c r="J1331" s="368" t="s">
        <v>426</v>
      </c>
      <c r="K1331" s="368" t="s">
        <v>890</v>
      </c>
      <c r="L1331" s="368" t="s">
        <v>32</v>
      </c>
      <c r="M1331" s="389">
        <v>1413720</v>
      </c>
    </row>
    <row r="1332" spans="1:13">
      <c r="A1332" s="367" t="s">
        <v>7957</v>
      </c>
      <c r="B1332" s="367" t="s">
        <v>2034</v>
      </c>
      <c r="C1332" s="367" t="s">
        <v>25</v>
      </c>
      <c r="D1332" s="381">
        <v>4526</v>
      </c>
      <c r="E1332" s="367" t="s">
        <v>730</v>
      </c>
      <c r="F1332" s="367" t="s">
        <v>305</v>
      </c>
      <c r="G1332" s="367" t="s">
        <v>298</v>
      </c>
      <c r="H1332" s="367" t="s">
        <v>41</v>
      </c>
      <c r="I1332" s="367" t="s">
        <v>50</v>
      </c>
      <c r="J1332" s="367" t="s">
        <v>313</v>
      </c>
      <c r="K1332" s="367" t="s">
        <v>821</v>
      </c>
      <c r="L1332" s="367" t="s">
        <v>32</v>
      </c>
      <c r="M1332" s="388">
        <v>1439130</v>
      </c>
    </row>
    <row r="1333" spans="1:13">
      <c r="A1333" s="353" t="s">
        <v>7995</v>
      </c>
      <c r="B1333" s="353" t="s">
        <v>2032</v>
      </c>
      <c r="C1333" s="353" t="s">
        <v>1160</v>
      </c>
      <c r="D1333" s="354">
        <v>4526</v>
      </c>
      <c r="E1333" s="353" t="s">
        <v>730</v>
      </c>
      <c r="F1333" s="353" t="s">
        <v>305</v>
      </c>
      <c r="G1333" s="353" t="s">
        <v>298</v>
      </c>
      <c r="H1333" s="353" t="s">
        <v>41</v>
      </c>
      <c r="I1333" s="353" t="s">
        <v>424</v>
      </c>
      <c r="J1333" s="353" t="s">
        <v>429</v>
      </c>
      <c r="K1333" s="353" t="s">
        <v>821</v>
      </c>
      <c r="L1333" s="353" t="s">
        <v>34</v>
      </c>
      <c r="M1333" s="355">
        <v>1466850</v>
      </c>
    </row>
    <row r="1334" spans="1:13">
      <c r="A1334" s="368" t="s">
        <v>7964</v>
      </c>
      <c r="B1334" s="368" t="s">
        <v>2033</v>
      </c>
      <c r="C1334" s="368" t="s">
        <v>25</v>
      </c>
      <c r="D1334" s="381">
        <v>4526</v>
      </c>
      <c r="E1334" s="367" t="s">
        <v>730</v>
      </c>
      <c r="F1334" s="368" t="s">
        <v>305</v>
      </c>
      <c r="G1334" s="368" t="s">
        <v>298</v>
      </c>
      <c r="H1334" s="368" t="s">
        <v>41</v>
      </c>
      <c r="I1334" s="368" t="s">
        <v>223</v>
      </c>
      <c r="J1334" s="368" t="s">
        <v>314</v>
      </c>
      <c r="K1334" s="368" t="s">
        <v>890</v>
      </c>
      <c r="L1334" s="368" t="s">
        <v>32</v>
      </c>
      <c r="M1334" s="389">
        <v>1506120</v>
      </c>
    </row>
    <row r="1335" spans="1:13">
      <c r="A1335" s="367" t="s">
        <v>7949</v>
      </c>
      <c r="B1335" s="367" t="s">
        <v>2034</v>
      </c>
      <c r="C1335" s="367" t="s">
        <v>25</v>
      </c>
      <c r="D1335" s="381">
        <v>4526</v>
      </c>
      <c r="E1335" s="367" t="s">
        <v>730</v>
      </c>
      <c r="F1335" s="367" t="s">
        <v>305</v>
      </c>
      <c r="G1335" s="367" t="s">
        <v>298</v>
      </c>
      <c r="H1335" s="367" t="s">
        <v>41</v>
      </c>
      <c r="I1335" s="367" t="s">
        <v>48</v>
      </c>
      <c r="J1335" s="367" t="s">
        <v>312</v>
      </c>
      <c r="K1335" s="367" t="s">
        <v>821</v>
      </c>
      <c r="L1335" s="367" t="s">
        <v>32</v>
      </c>
      <c r="M1335" s="388">
        <v>1522290</v>
      </c>
    </row>
    <row r="1336" spans="1:13">
      <c r="A1336" s="353" t="s">
        <v>8002</v>
      </c>
      <c r="B1336" s="353" t="s">
        <v>2031</v>
      </c>
      <c r="C1336" s="353" t="s">
        <v>1160</v>
      </c>
      <c r="D1336" s="354">
        <v>4526</v>
      </c>
      <c r="E1336" s="353" t="s">
        <v>730</v>
      </c>
      <c r="F1336" s="353" t="s">
        <v>305</v>
      </c>
      <c r="G1336" s="353" t="s">
        <v>298</v>
      </c>
      <c r="H1336" s="353" t="s">
        <v>41</v>
      </c>
      <c r="I1336" s="353" t="s">
        <v>425</v>
      </c>
      <c r="J1336" s="353" t="s">
        <v>430</v>
      </c>
      <c r="K1336" s="353" t="s">
        <v>890</v>
      </c>
      <c r="L1336" s="353" t="s">
        <v>34</v>
      </c>
      <c r="M1336" s="355">
        <v>1529220</v>
      </c>
    </row>
    <row r="1337" spans="1:13">
      <c r="A1337" s="353" t="s">
        <v>7987</v>
      </c>
      <c r="B1337" s="353" t="s">
        <v>2032</v>
      </c>
      <c r="C1337" s="353" t="s">
        <v>1160</v>
      </c>
      <c r="D1337" s="354">
        <v>4526</v>
      </c>
      <c r="E1337" s="353" t="s">
        <v>730</v>
      </c>
      <c r="F1337" s="353" t="s">
        <v>305</v>
      </c>
      <c r="G1337" s="353" t="s">
        <v>298</v>
      </c>
      <c r="H1337" s="353" t="s">
        <v>41</v>
      </c>
      <c r="I1337" s="353" t="s">
        <v>423</v>
      </c>
      <c r="J1337" s="353" t="s">
        <v>428</v>
      </c>
      <c r="K1337" s="353" t="s">
        <v>821</v>
      </c>
      <c r="L1337" s="353" t="s">
        <v>34</v>
      </c>
      <c r="M1337" s="355">
        <v>1563870</v>
      </c>
    </row>
    <row r="1338" spans="1:13">
      <c r="A1338" s="368" t="s">
        <v>7956</v>
      </c>
      <c r="B1338" s="368" t="s">
        <v>2033</v>
      </c>
      <c r="C1338" s="368" t="s">
        <v>25</v>
      </c>
      <c r="D1338" s="381">
        <v>4526</v>
      </c>
      <c r="E1338" s="367" t="s">
        <v>730</v>
      </c>
      <c r="F1338" s="368" t="s">
        <v>305</v>
      </c>
      <c r="G1338" s="368" t="s">
        <v>298</v>
      </c>
      <c r="H1338" s="368" t="s">
        <v>41</v>
      </c>
      <c r="I1338" s="368" t="s">
        <v>50</v>
      </c>
      <c r="J1338" s="368" t="s">
        <v>313</v>
      </c>
      <c r="K1338" s="368" t="s">
        <v>890</v>
      </c>
      <c r="L1338" s="368" t="s">
        <v>32</v>
      </c>
      <c r="M1338" s="389">
        <v>1584660</v>
      </c>
    </row>
    <row r="1339" spans="1:13">
      <c r="A1339" s="367" t="s">
        <v>7941</v>
      </c>
      <c r="B1339" s="367" t="s">
        <v>2034</v>
      </c>
      <c r="C1339" s="367" t="s">
        <v>25</v>
      </c>
      <c r="D1339" s="381">
        <v>4526</v>
      </c>
      <c r="E1339" s="367" t="s">
        <v>730</v>
      </c>
      <c r="F1339" s="367" t="s">
        <v>305</v>
      </c>
      <c r="G1339" s="367" t="s">
        <v>298</v>
      </c>
      <c r="H1339" s="367" t="s">
        <v>41</v>
      </c>
      <c r="I1339" s="367" t="s">
        <v>221</v>
      </c>
      <c r="J1339" s="367" t="s">
        <v>311</v>
      </c>
      <c r="K1339" s="367" t="s">
        <v>821</v>
      </c>
      <c r="L1339" s="367" t="s">
        <v>32</v>
      </c>
      <c r="M1339" s="388">
        <v>1607760</v>
      </c>
    </row>
    <row r="1340" spans="1:13">
      <c r="A1340" s="353" t="s">
        <v>7994</v>
      </c>
      <c r="B1340" s="353" t="s">
        <v>2031</v>
      </c>
      <c r="C1340" s="353" t="s">
        <v>1160</v>
      </c>
      <c r="D1340" s="354">
        <v>4526</v>
      </c>
      <c r="E1340" s="353" t="s">
        <v>730</v>
      </c>
      <c r="F1340" s="353" t="s">
        <v>305</v>
      </c>
      <c r="G1340" s="353" t="s">
        <v>298</v>
      </c>
      <c r="H1340" s="353" t="s">
        <v>41</v>
      </c>
      <c r="I1340" s="353" t="s">
        <v>424</v>
      </c>
      <c r="J1340" s="353" t="s">
        <v>429</v>
      </c>
      <c r="K1340" s="353" t="s">
        <v>890</v>
      </c>
      <c r="L1340" s="353" t="s">
        <v>34</v>
      </c>
      <c r="M1340" s="355">
        <v>1614690</v>
      </c>
    </row>
    <row r="1341" spans="1:13">
      <c r="A1341" s="353" t="s">
        <v>7979</v>
      </c>
      <c r="B1341" s="353" t="s">
        <v>2032</v>
      </c>
      <c r="C1341" s="353" t="s">
        <v>1160</v>
      </c>
      <c r="D1341" s="354">
        <v>4526</v>
      </c>
      <c r="E1341" s="353" t="s">
        <v>730</v>
      </c>
      <c r="F1341" s="353" t="s">
        <v>305</v>
      </c>
      <c r="G1341" s="353" t="s">
        <v>298</v>
      </c>
      <c r="H1341" s="353" t="s">
        <v>41</v>
      </c>
      <c r="I1341" s="353" t="s">
        <v>422</v>
      </c>
      <c r="J1341" s="353" t="s">
        <v>427</v>
      </c>
      <c r="K1341" s="353" t="s">
        <v>821</v>
      </c>
      <c r="L1341" s="353" t="s">
        <v>34</v>
      </c>
      <c r="M1341" s="355">
        <v>1640100</v>
      </c>
    </row>
    <row r="1342" spans="1:13">
      <c r="A1342" s="368" t="s">
        <v>7948</v>
      </c>
      <c r="B1342" s="368" t="s">
        <v>2033</v>
      </c>
      <c r="C1342" s="368" t="s">
        <v>25</v>
      </c>
      <c r="D1342" s="381">
        <v>4526</v>
      </c>
      <c r="E1342" s="367" t="s">
        <v>730</v>
      </c>
      <c r="F1342" s="368" t="s">
        <v>305</v>
      </c>
      <c r="G1342" s="368" t="s">
        <v>298</v>
      </c>
      <c r="H1342" s="368" t="s">
        <v>41</v>
      </c>
      <c r="I1342" s="368" t="s">
        <v>48</v>
      </c>
      <c r="J1342" s="368" t="s">
        <v>312</v>
      </c>
      <c r="K1342" s="368" t="s">
        <v>890</v>
      </c>
      <c r="L1342" s="368" t="s">
        <v>32</v>
      </c>
      <c r="M1342" s="389">
        <v>1674750</v>
      </c>
    </row>
    <row r="1343" spans="1:13">
      <c r="A1343" s="367" t="s">
        <v>7933</v>
      </c>
      <c r="B1343" s="367" t="s">
        <v>2034</v>
      </c>
      <c r="C1343" s="367" t="s">
        <v>25</v>
      </c>
      <c r="D1343" s="381">
        <v>4526</v>
      </c>
      <c r="E1343" s="367" t="s">
        <v>730</v>
      </c>
      <c r="F1343" s="367" t="s">
        <v>305</v>
      </c>
      <c r="G1343" s="367" t="s">
        <v>298</v>
      </c>
      <c r="H1343" s="367" t="s">
        <v>41</v>
      </c>
      <c r="I1343" s="367" t="s">
        <v>46</v>
      </c>
      <c r="J1343" s="367" t="s">
        <v>310</v>
      </c>
      <c r="K1343" s="367" t="s">
        <v>821</v>
      </c>
      <c r="L1343" s="367" t="s">
        <v>32</v>
      </c>
      <c r="M1343" s="388">
        <v>1704780</v>
      </c>
    </row>
    <row r="1344" spans="1:13">
      <c r="A1344" s="353" t="s">
        <v>8009</v>
      </c>
      <c r="B1344" s="353" t="s">
        <v>2038</v>
      </c>
      <c r="C1344" s="353" t="s">
        <v>1160</v>
      </c>
      <c r="D1344" s="354">
        <v>4526</v>
      </c>
      <c r="E1344" s="353" t="s">
        <v>730</v>
      </c>
      <c r="F1344" s="353" t="s">
        <v>305</v>
      </c>
      <c r="G1344" s="353" t="s">
        <v>298</v>
      </c>
      <c r="H1344" s="353" t="s">
        <v>41</v>
      </c>
      <c r="I1344" s="353" t="s">
        <v>425</v>
      </c>
      <c r="J1344" s="353" t="s">
        <v>430</v>
      </c>
      <c r="K1344" s="353" t="s">
        <v>821</v>
      </c>
      <c r="L1344" s="353" t="s">
        <v>218</v>
      </c>
      <c r="M1344" s="355">
        <v>1716330</v>
      </c>
    </row>
    <row r="1345" spans="1:13">
      <c r="A1345" s="353" t="s">
        <v>7986</v>
      </c>
      <c r="B1345" s="353" t="s">
        <v>2031</v>
      </c>
      <c r="C1345" s="353" t="s">
        <v>1160</v>
      </c>
      <c r="D1345" s="354">
        <v>4526</v>
      </c>
      <c r="E1345" s="353" t="s">
        <v>730</v>
      </c>
      <c r="F1345" s="353" t="s">
        <v>305</v>
      </c>
      <c r="G1345" s="353" t="s">
        <v>298</v>
      </c>
      <c r="H1345" s="353" t="s">
        <v>41</v>
      </c>
      <c r="I1345" s="353" t="s">
        <v>423</v>
      </c>
      <c r="J1345" s="353" t="s">
        <v>428</v>
      </c>
      <c r="K1345" s="353" t="s">
        <v>890</v>
      </c>
      <c r="L1345" s="353" t="s">
        <v>34</v>
      </c>
      <c r="M1345" s="355">
        <v>1718640</v>
      </c>
    </row>
    <row r="1346" spans="1:13">
      <c r="A1346" s="353" t="s">
        <v>7971</v>
      </c>
      <c r="B1346" s="353" t="s">
        <v>2032</v>
      </c>
      <c r="C1346" s="353" t="s">
        <v>1160</v>
      </c>
      <c r="D1346" s="354">
        <v>4526</v>
      </c>
      <c r="E1346" s="353" t="s">
        <v>730</v>
      </c>
      <c r="F1346" s="353" t="s">
        <v>305</v>
      </c>
      <c r="G1346" s="353" t="s">
        <v>298</v>
      </c>
      <c r="H1346" s="353" t="s">
        <v>41</v>
      </c>
      <c r="I1346" s="353" t="s">
        <v>421</v>
      </c>
      <c r="J1346" s="353" t="s">
        <v>426</v>
      </c>
      <c r="K1346" s="353" t="s">
        <v>821</v>
      </c>
      <c r="L1346" s="353" t="s">
        <v>34</v>
      </c>
      <c r="M1346" s="355">
        <v>1753290</v>
      </c>
    </row>
    <row r="1347" spans="1:13">
      <c r="A1347" s="368" t="s">
        <v>7940</v>
      </c>
      <c r="B1347" s="368" t="s">
        <v>2033</v>
      </c>
      <c r="C1347" s="368" t="s">
        <v>25</v>
      </c>
      <c r="D1347" s="381">
        <v>4526</v>
      </c>
      <c r="E1347" s="367" t="s">
        <v>730</v>
      </c>
      <c r="F1347" s="368" t="s">
        <v>305</v>
      </c>
      <c r="G1347" s="368" t="s">
        <v>298</v>
      </c>
      <c r="H1347" s="368" t="s">
        <v>41</v>
      </c>
      <c r="I1347" s="368" t="s">
        <v>221</v>
      </c>
      <c r="J1347" s="368" t="s">
        <v>311</v>
      </c>
      <c r="K1347" s="368" t="s">
        <v>890</v>
      </c>
      <c r="L1347" s="368" t="s">
        <v>32</v>
      </c>
      <c r="M1347" s="389">
        <v>1767150</v>
      </c>
    </row>
    <row r="1348" spans="1:13">
      <c r="A1348" s="353" t="s">
        <v>7978</v>
      </c>
      <c r="B1348" s="353" t="s">
        <v>2031</v>
      </c>
      <c r="C1348" s="353" t="s">
        <v>1160</v>
      </c>
      <c r="D1348" s="354">
        <v>4526</v>
      </c>
      <c r="E1348" s="353" t="s">
        <v>730</v>
      </c>
      <c r="F1348" s="353" t="s">
        <v>305</v>
      </c>
      <c r="G1348" s="353" t="s">
        <v>298</v>
      </c>
      <c r="H1348" s="353" t="s">
        <v>41</v>
      </c>
      <c r="I1348" s="353" t="s">
        <v>422</v>
      </c>
      <c r="J1348" s="353" t="s">
        <v>427</v>
      </c>
      <c r="K1348" s="353" t="s">
        <v>890</v>
      </c>
      <c r="L1348" s="353" t="s">
        <v>34</v>
      </c>
      <c r="M1348" s="355">
        <v>1801800</v>
      </c>
    </row>
    <row r="1349" spans="1:13">
      <c r="A1349" s="353" t="s">
        <v>8001</v>
      </c>
      <c r="B1349" s="353" t="s">
        <v>2038</v>
      </c>
      <c r="C1349" s="353" t="s">
        <v>1160</v>
      </c>
      <c r="D1349" s="354">
        <v>4526</v>
      </c>
      <c r="E1349" s="353" t="s">
        <v>730</v>
      </c>
      <c r="F1349" s="353" t="s">
        <v>305</v>
      </c>
      <c r="G1349" s="353" t="s">
        <v>298</v>
      </c>
      <c r="H1349" s="353" t="s">
        <v>41</v>
      </c>
      <c r="I1349" s="353" t="s">
        <v>424</v>
      </c>
      <c r="J1349" s="353" t="s">
        <v>429</v>
      </c>
      <c r="K1349" s="353" t="s">
        <v>821</v>
      </c>
      <c r="L1349" s="353" t="s">
        <v>218</v>
      </c>
      <c r="M1349" s="355">
        <v>1811040</v>
      </c>
    </row>
    <row r="1350" spans="1:13">
      <c r="A1350" s="367" t="s">
        <v>7925</v>
      </c>
      <c r="B1350" s="367" t="s">
        <v>2034</v>
      </c>
      <c r="C1350" s="367" t="s">
        <v>25</v>
      </c>
      <c r="D1350" s="381">
        <v>4526</v>
      </c>
      <c r="E1350" s="367" t="s">
        <v>730</v>
      </c>
      <c r="F1350" s="367" t="s">
        <v>305</v>
      </c>
      <c r="G1350" s="367" t="s">
        <v>298</v>
      </c>
      <c r="H1350" s="367" t="s">
        <v>41</v>
      </c>
      <c r="I1350" s="367" t="s">
        <v>44</v>
      </c>
      <c r="J1350" s="367" t="s">
        <v>309</v>
      </c>
      <c r="K1350" s="367" t="s">
        <v>821</v>
      </c>
      <c r="L1350" s="367" t="s">
        <v>32</v>
      </c>
      <c r="M1350" s="388">
        <v>1817970</v>
      </c>
    </row>
    <row r="1351" spans="1:13">
      <c r="A1351" s="353" t="s">
        <v>7963</v>
      </c>
      <c r="B1351" s="353" t="s">
        <v>2032</v>
      </c>
      <c r="C1351" s="353" t="s">
        <v>1160</v>
      </c>
      <c r="D1351" s="354">
        <v>4526</v>
      </c>
      <c r="E1351" s="353" t="s">
        <v>730</v>
      </c>
      <c r="F1351" s="353" t="s">
        <v>305</v>
      </c>
      <c r="G1351" s="353" t="s">
        <v>298</v>
      </c>
      <c r="H1351" s="353" t="s">
        <v>41</v>
      </c>
      <c r="I1351" s="353" t="s">
        <v>223</v>
      </c>
      <c r="J1351" s="353" t="s">
        <v>314</v>
      </c>
      <c r="K1351" s="353" t="s">
        <v>821</v>
      </c>
      <c r="L1351" s="353" t="s">
        <v>34</v>
      </c>
      <c r="M1351" s="355">
        <v>1868790</v>
      </c>
    </row>
    <row r="1352" spans="1:13">
      <c r="A1352" s="368" t="s">
        <v>7932</v>
      </c>
      <c r="B1352" s="368" t="s">
        <v>2033</v>
      </c>
      <c r="C1352" s="368" t="s">
        <v>25</v>
      </c>
      <c r="D1352" s="381">
        <v>4526</v>
      </c>
      <c r="E1352" s="367" t="s">
        <v>730</v>
      </c>
      <c r="F1352" s="368" t="s">
        <v>305</v>
      </c>
      <c r="G1352" s="368" t="s">
        <v>298</v>
      </c>
      <c r="H1352" s="368" t="s">
        <v>41</v>
      </c>
      <c r="I1352" s="368" t="s">
        <v>46</v>
      </c>
      <c r="J1352" s="368" t="s">
        <v>310</v>
      </c>
      <c r="K1352" s="368" t="s">
        <v>890</v>
      </c>
      <c r="L1352" s="368" t="s">
        <v>32</v>
      </c>
      <c r="M1352" s="389">
        <v>1875720</v>
      </c>
    </row>
    <row r="1353" spans="1:13">
      <c r="A1353" s="353" t="s">
        <v>8008</v>
      </c>
      <c r="B1353" s="353" t="s">
        <v>2037</v>
      </c>
      <c r="C1353" s="353" t="s">
        <v>1160</v>
      </c>
      <c r="D1353" s="354">
        <v>4526</v>
      </c>
      <c r="E1353" s="353" t="s">
        <v>730</v>
      </c>
      <c r="F1353" s="353" t="s">
        <v>305</v>
      </c>
      <c r="G1353" s="353" t="s">
        <v>298</v>
      </c>
      <c r="H1353" s="353" t="s">
        <v>41</v>
      </c>
      <c r="I1353" s="353" t="s">
        <v>425</v>
      </c>
      <c r="J1353" s="353" t="s">
        <v>430</v>
      </c>
      <c r="K1353" s="353" t="s">
        <v>890</v>
      </c>
      <c r="L1353" s="353" t="s">
        <v>218</v>
      </c>
      <c r="M1353" s="355">
        <v>1887270</v>
      </c>
    </row>
    <row r="1354" spans="1:13">
      <c r="A1354" s="367" t="s">
        <v>7917</v>
      </c>
      <c r="B1354" s="367" t="s">
        <v>2034</v>
      </c>
      <c r="C1354" s="367" t="s">
        <v>25</v>
      </c>
      <c r="D1354" s="381">
        <v>4526</v>
      </c>
      <c r="E1354" s="367" t="s">
        <v>730</v>
      </c>
      <c r="F1354" s="367" t="s">
        <v>305</v>
      </c>
      <c r="G1354" s="367" t="s">
        <v>298</v>
      </c>
      <c r="H1354" s="367" t="s">
        <v>41</v>
      </c>
      <c r="I1354" s="367" t="s">
        <v>219</v>
      </c>
      <c r="J1354" s="367" t="s">
        <v>308</v>
      </c>
      <c r="K1354" s="367" t="s">
        <v>821</v>
      </c>
      <c r="L1354" s="367" t="s">
        <v>32</v>
      </c>
      <c r="M1354" s="388">
        <v>1914990</v>
      </c>
    </row>
    <row r="1355" spans="1:13">
      <c r="A1355" s="353" t="s">
        <v>7993</v>
      </c>
      <c r="B1355" s="353" t="s">
        <v>2038</v>
      </c>
      <c r="C1355" s="353" t="s">
        <v>1160</v>
      </c>
      <c r="D1355" s="354">
        <v>4526</v>
      </c>
      <c r="E1355" s="353" t="s">
        <v>730</v>
      </c>
      <c r="F1355" s="353" t="s">
        <v>305</v>
      </c>
      <c r="G1355" s="353" t="s">
        <v>298</v>
      </c>
      <c r="H1355" s="353" t="s">
        <v>41</v>
      </c>
      <c r="I1355" s="353" t="s">
        <v>423</v>
      </c>
      <c r="J1355" s="353" t="s">
        <v>428</v>
      </c>
      <c r="K1355" s="353" t="s">
        <v>821</v>
      </c>
      <c r="L1355" s="353" t="s">
        <v>218</v>
      </c>
      <c r="M1355" s="355">
        <v>1926540</v>
      </c>
    </row>
    <row r="1356" spans="1:13">
      <c r="A1356" s="353" t="s">
        <v>7970</v>
      </c>
      <c r="B1356" s="353" t="s">
        <v>2031</v>
      </c>
      <c r="C1356" s="353" t="s">
        <v>1160</v>
      </c>
      <c r="D1356" s="354">
        <v>4526</v>
      </c>
      <c r="E1356" s="353" t="s">
        <v>730</v>
      </c>
      <c r="F1356" s="353" t="s">
        <v>305</v>
      </c>
      <c r="G1356" s="353" t="s">
        <v>298</v>
      </c>
      <c r="H1356" s="353" t="s">
        <v>41</v>
      </c>
      <c r="I1356" s="353" t="s">
        <v>421</v>
      </c>
      <c r="J1356" s="353" t="s">
        <v>426</v>
      </c>
      <c r="K1356" s="353" t="s">
        <v>890</v>
      </c>
      <c r="L1356" s="353" t="s">
        <v>34</v>
      </c>
      <c r="M1356" s="355">
        <v>1928850</v>
      </c>
    </row>
    <row r="1357" spans="1:13">
      <c r="A1357" s="353" t="s">
        <v>7955</v>
      </c>
      <c r="B1357" s="353" t="s">
        <v>2032</v>
      </c>
      <c r="C1357" s="353" t="s">
        <v>1160</v>
      </c>
      <c r="D1357" s="354">
        <v>4526</v>
      </c>
      <c r="E1357" s="353" t="s">
        <v>730</v>
      </c>
      <c r="F1357" s="353" t="s">
        <v>305</v>
      </c>
      <c r="G1357" s="353" t="s">
        <v>298</v>
      </c>
      <c r="H1357" s="353" t="s">
        <v>41</v>
      </c>
      <c r="I1357" s="353" t="s">
        <v>50</v>
      </c>
      <c r="J1357" s="353" t="s">
        <v>313</v>
      </c>
      <c r="K1357" s="353" t="s">
        <v>821</v>
      </c>
      <c r="L1357" s="353" t="s">
        <v>34</v>
      </c>
      <c r="M1357" s="355">
        <v>1963500</v>
      </c>
    </row>
    <row r="1358" spans="1:13">
      <c r="A1358" s="353" t="s">
        <v>8000</v>
      </c>
      <c r="B1358" s="353" t="s">
        <v>2037</v>
      </c>
      <c r="C1358" s="353" t="s">
        <v>1160</v>
      </c>
      <c r="D1358" s="354">
        <v>4526</v>
      </c>
      <c r="E1358" s="353" t="s">
        <v>730</v>
      </c>
      <c r="F1358" s="353" t="s">
        <v>305</v>
      </c>
      <c r="G1358" s="353" t="s">
        <v>298</v>
      </c>
      <c r="H1358" s="353" t="s">
        <v>41</v>
      </c>
      <c r="I1358" s="353" t="s">
        <v>424</v>
      </c>
      <c r="J1358" s="353" t="s">
        <v>429</v>
      </c>
      <c r="K1358" s="353" t="s">
        <v>890</v>
      </c>
      <c r="L1358" s="353" t="s">
        <v>218</v>
      </c>
      <c r="M1358" s="355">
        <v>1991220</v>
      </c>
    </row>
    <row r="1359" spans="1:13">
      <c r="A1359" s="368" t="s">
        <v>7924</v>
      </c>
      <c r="B1359" s="368" t="s">
        <v>2033</v>
      </c>
      <c r="C1359" s="368" t="s">
        <v>25</v>
      </c>
      <c r="D1359" s="381">
        <v>4526</v>
      </c>
      <c r="E1359" s="367" t="s">
        <v>730</v>
      </c>
      <c r="F1359" s="368" t="s">
        <v>305</v>
      </c>
      <c r="G1359" s="368" t="s">
        <v>298</v>
      </c>
      <c r="H1359" s="368" t="s">
        <v>41</v>
      </c>
      <c r="I1359" s="368" t="s">
        <v>44</v>
      </c>
      <c r="J1359" s="368" t="s">
        <v>309</v>
      </c>
      <c r="K1359" s="368" t="s">
        <v>890</v>
      </c>
      <c r="L1359" s="368" t="s">
        <v>32</v>
      </c>
      <c r="M1359" s="389">
        <v>1998150</v>
      </c>
    </row>
    <row r="1360" spans="1:13">
      <c r="A1360" s="353" t="s">
        <v>7985</v>
      </c>
      <c r="B1360" s="353" t="s">
        <v>2038</v>
      </c>
      <c r="C1360" s="353" t="s">
        <v>1160</v>
      </c>
      <c r="D1360" s="354">
        <v>4526</v>
      </c>
      <c r="E1360" s="353" t="s">
        <v>730</v>
      </c>
      <c r="F1360" s="353" t="s">
        <v>305</v>
      </c>
      <c r="G1360" s="353" t="s">
        <v>298</v>
      </c>
      <c r="H1360" s="353" t="s">
        <v>41</v>
      </c>
      <c r="I1360" s="353" t="s">
        <v>422</v>
      </c>
      <c r="J1360" s="353" t="s">
        <v>427</v>
      </c>
      <c r="K1360" s="353" t="s">
        <v>821</v>
      </c>
      <c r="L1360" s="353" t="s">
        <v>218</v>
      </c>
      <c r="M1360" s="355">
        <v>2021250</v>
      </c>
    </row>
    <row r="1361" spans="1:13">
      <c r="A1361" s="367" t="s">
        <v>7909</v>
      </c>
      <c r="B1361" s="367" t="s">
        <v>2034</v>
      </c>
      <c r="C1361" s="367" t="s">
        <v>25</v>
      </c>
      <c r="D1361" s="381">
        <v>4526</v>
      </c>
      <c r="E1361" s="367" t="s">
        <v>730</v>
      </c>
      <c r="F1361" s="367" t="s">
        <v>305</v>
      </c>
      <c r="G1361" s="367" t="s">
        <v>298</v>
      </c>
      <c r="H1361" s="367" t="s">
        <v>41</v>
      </c>
      <c r="I1361" s="367" t="s">
        <v>42</v>
      </c>
      <c r="J1361" s="367" t="s">
        <v>307</v>
      </c>
      <c r="K1361" s="367" t="s">
        <v>821</v>
      </c>
      <c r="L1361" s="367" t="s">
        <v>32</v>
      </c>
      <c r="M1361" s="388">
        <v>2039730</v>
      </c>
    </row>
    <row r="1362" spans="1:13">
      <c r="A1362" s="353" t="s">
        <v>7962</v>
      </c>
      <c r="B1362" s="353" t="s">
        <v>2031</v>
      </c>
      <c r="C1362" s="353" t="s">
        <v>1160</v>
      </c>
      <c r="D1362" s="354">
        <v>4526</v>
      </c>
      <c r="E1362" s="353" t="s">
        <v>730</v>
      </c>
      <c r="F1362" s="353" t="s">
        <v>305</v>
      </c>
      <c r="G1362" s="353" t="s">
        <v>298</v>
      </c>
      <c r="H1362" s="353" t="s">
        <v>41</v>
      </c>
      <c r="I1362" s="353" t="s">
        <v>223</v>
      </c>
      <c r="J1362" s="353" t="s">
        <v>314</v>
      </c>
      <c r="K1362" s="353" t="s">
        <v>890</v>
      </c>
      <c r="L1362" s="353" t="s">
        <v>34</v>
      </c>
      <c r="M1362" s="355">
        <v>2053590</v>
      </c>
    </row>
    <row r="1363" spans="1:13">
      <c r="A1363" s="353" t="s">
        <v>7947</v>
      </c>
      <c r="B1363" s="353" t="s">
        <v>2032</v>
      </c>
      <c r="C1363" s="353" t="s">
        <v>1160</v>
      </c>
      <c r="D1363" s="354">
        <v>4526</v>
      </c>
      <c r="E1363" s="353" t="s">
        <v>730</v>
      </c>
      <c r="F1363" s="353" t="s">
        <v>305</v>
      </c>
      <c r="G1363" s="353" t="s">
        <v>298</v>
      </c>
      <c r="H1363" s="353" t="s">
        <v>41</v>
      </c>
      <c r="I1363" s="353" t="s">
        <v>48</v>
      </c>
      <c r="J1363" s="353" t="s">
        <v>312</v>
      </c>
      <c r="K1363" s="353" t="s">
        <v>821</v>
      </c>
      <c r="L1363" s="353" t="s">
        <v>34</v>
      </c>
      <c r="M1363" s="355">
        <v>2076690</v>
      </c>
    </row>
    <row r="1364" spans="1:13">
      <c r="A1364" s="368" t="s">
        <v>7916</v>
      </c>
      <c r="B1364" s="368" t="s">
        <v>2033</v>
      </c>
      <c r="C1364" s="368" t="s">
        <v>25</v>
      </c>
      <c r="D1364" s="381">
        <v>4526</v>
      </c>
      <c r="E1364" s="367" t="s">
        <v>730</v>
      </c>
      <c r="F1364" s="368" t="s">
        <v>305</v>
      </c>
      <c r="G1364" s="368" t="s">
        <v>298</v>
      </c>
      <c r="H1364" s="368" t="s">
        <v>41</v>
      </c>
      <c r="I1364" s="368" t="s">
        <v>219</v>
      </c>
      <c r="J1364" s="368" t="s">
        <v>308</v>
      </c>
      <c r="K1364" s="368" t="s">
        <v>890</v>
      </c>
      <c r="L1364" s="368" t="s">
        <v>32</v>
      </c>
      <c r="M1364" s="389">
        <v>2106720</v>
      </c>
    </row>
    <row r="1365" spans="1:13">
      <c r="A1365" s="353" t="s">
        <v>7992</v>
      </c>
      <c r="B1365" s="353" t="s">
        <v>2037</v>
      </c>
      <c r="C1365" s="353" t="s">
        <v>1160</v>
      </c>
      <c r="D1365" s="354">
        <v>4526</v>
      </c>
      <c r="E1365" s="353" t="s">
        <v>730</v>
      </c>
      <c r="F1365" s="353" t="s">
        <v>305</v>
      </c>
      <c r="G1365" s="353" t="s">
        <v>298</v>
      </c>
      <c r="H1365" s="353" t="s">
        <v>41</v>
      </c>
      <c r="I1365" s="353" t="s">
        <v>423</v>
      </c>
      <c r="J1365" s="353" t="s">
        <v>428</v>
      </c>
      <c r="K1365" s="353" t="s">
        <v>890</v>
      </c>
      <c r="L1365" s="353" t="s">
        <v>218</v>
      </c>
      <c r="M1365" s="355">
        <v>2120580</v>
      </c>
    </row>
    <row r="1366" spans="1:13">
      <c r="A1366" s="353" t="s">
        <v>7954</v>
      </c>
      <c r="B1366" s="353" t="s">
        <v>2031</v>
      </c>
      <c r="C1366" s="353" t="s">
        <v>1160</v>
      </c>
      <c r="D1366" s="354">
        <v>4526</v>
      </c>
      <c r="E1366" s="353" t="s">
        <v>730</v>
      </c>
      <c r="F1366" s="353" t="s">
        <v>305</v>
      </c>
      <c r="G1366" s="353" t="s">
        <v>298</v>
      </c>
      <c r="H1366" s="353" t="s">
        <v>41</v>
      </c>
      <c r="I1366" s="353" t="s">
        <v>50</v>
      </c>
      <c r="J1366" s="353" t="s">
        <v>313</v>
      </c>
      <c r="K1366" s="353" t="s">
        <v>890</v>
      </c>
      <c r="L1366" s="353" t="s">
        <v>34</v>
      </c>
      <c r="M1366" s="355">
        <v>2159850</v>
      </c>
    </row>
    <row r="1367" spans="1:13">
      <c r="A1367" s="353" t="s">
        <v>7977</v>
      </c>
      <c r="B1367" s="353" t="s">
        <v>2038</v>
      </c>
      <c r="C1367" s="353" t="s">
        <v>1160</v>
      </c>
      <c r="D1367" s="354">
        <v>4526</v>
      </c>
      <c r="E1367" s="353" t="s">
        <v>730</v>
      </c>
      <c r="F1367" s="353" t="s">
        <v>305</v>
      </c>
      <c r="G1367" s="353" t="s">
        <v>298</v>
      </c>
      <c r="H1367" s="353" t="s">
        <v>41</v>
      </c>
      <c r="I1367" s="353" t="s">
        <v>421</v>
      </c>
      <c r="J1367" s="353" t="s">
        <v>426</v>
      </c>
      <c r="K1367" s="353" t="s">
        <v>821</v>
      </c>
      <c r="L1367" s="353" t="s">
        <v>218</v>
      </c>
      <c r="M1367" s="355">
        <v>2162160</v>
      </c>
    </row>
    <row r="1368" spans="1:13">
      <c r="A1368" s="353" t="s">
        <v>7939</v>
      </c>
      <c r="B1368" s="353" t="s">
        <v>2032</v>
      </c>
      <c r="C1368" s="353" t="s">
        <v>1160</v>
      </c>
      <c r="D1368" s="354">
        <v>4526</v>
      </c>
      <c r="E1368" s="353" t="s">
        <v>730</v>
      </c>
      <c r="F1368" s="353" t="s">
        <v>305</v>
      </c>
      <c r="G1368" s="353" t="s">
        <v>298</v>
      </c>
      <c r="H1368" s="353" t="s">
        <v>41</v>
      </c>
      <c r="I1368" s="353" t="s">
        <v>221</v>
      </c>
      <c r="J1368" s="353" t="s">
        <v>311</v>
      </c>
      <c r="K1368" s="353" t="s">
        <v>821</v>
      </c>
      <c r="L1368" s="353" t="s">
        <v>34</v>
      </c>
      <c r="M1368" s="355">
        <v>2192190</v>
      </c>
    </row>
    <row r="1369" spans="1:13">
      <c r="A1369" s="353" t="s">
        <v>7984</v>
      </c>
      <c r="B1369" s="353" t="s">
        <v>2037</v>
      </c>
      <c r="C1369" s="353" t="s">
        <v>1160</v>
      </c>
      <c r="D1369" s="354">
        <v>4526</v>
      </c>
      <c r="E1369" s="353" t="s">
        <v>730</v>
      </c>
      <c r="F1369" s="353" t="s">
        <v>305</v>
      </c>
      <c r="G1369" s="353" t="s">
        <v>298</v>
      </c>
      <c r="H1369" s="353" t="s">
        <v>41</v>
      </c>
      <c r="I1369" s="353" t="s">
        <v>422</v>
      </c>
      <c r="J1369" s="353" t="s">
        <v>427</v>
      </c>
      <c r="K1369" s="353" t="s">
        <v>890</v>
      </c>
      <c r="L1369" s="353" t="s">
        <v>218</v>
      </c>
      <c r="M1369" s="355">
        <v>2224530</v>
      </c>
    </row>
    <row r="1370" spans="1:13">
      <c r="A1370" s="368" t="s">
        <v>7908</v>
      </c>
      <c r="B1370" s="368" t="s">
        <v>2033</v>
      </c>
      <c r="C1370" s="368" t="s">
        <v>25</v>
      </c>
      <c r="D1370" s="381">
        <v>4526</v>
      </c>
      <c r="E1370" s="367" t="s">
        <v>730</v>
      </c>
      <c r="F1370" s="368" t="s">
        <v>305</v>
      </c>
      <c r="G1370" s="368" t="s">
        <v>298</v>
      </c>
      <c r="H1370" s="368" t="s">
        <v>41</v>
      </c>
      <c r="I1370" s="368" t="s">
        <v>42</v>
      </c>
      <c r="J1370" s="368" t="s">
        <v>307</v>
      </c>
      <c r="K1370" s="368" t="s">
        <v>890</v>
      </c>
      <c r="L1370" s="368" t="s">
        <v>32</v>
      </c>
      <c r="M1370" s="389">
        <v>2245320</v>
      </c>
    </row>
    <row r="1371" spans="1:13">
      <c r="A1371" s="353" t="s">
        <v>7946</v>
      </c>
      <c r="B1371" s="353" t="s">
        <v>2031</v>
      </c>
      <c r="C1371" s="353" t="s">
        <v>1160</v>
      </c>
      <c r="D1371" s="354">
        <v>4526</v>
      </c>
      <c r="E1371" s="353" t="s">
        <v>730</v>
      </c>
      <c r="F1371" s="353" t="s">
        <v>305</v>
      </c>
      <c r="G1371" s="353" t="s">
        <v>298</v>
      </c>
      <c r="H1371" s="353" t="s">
        <v>41</v>
      </c>
      <c r="I1371" s="353" t="s">
        <v>48</v>
      </c>
      <c r="J1371" s="353" t="s">
        <v>312</v>
      </c>
      <c r="K1371" s="353" t="s">
        <v>890</v>
      </c>
      <c r="L1371" s="353" t="s">
        <v>34</v>
      </c>
      <c r="M1371" s="355">
        <v>2284590</v>
      </c>
    </row>
    <row r="1372" spans="1:13">
      <c r="A1372" s="353" t="s">
        <v>7969</v>
      </c>
      <c r="B1372" s="353" t="s">
        <v>2038</v>
      </c>
      <c r="C1372" s="353" t="s">
        <v>1160</v>
      </c>
      <c r="D1372" s="354">
        <v>4526</v>
      </c>
      <c r="E1372" s="353" t="s">
        <v>730</v>
      </c>
      <c r="F1372" s="353" t="s">
        <v>305</v>
      </c>
      <c r="G1372" s="353" t="s">
        <v>298</v>
      </c>
      <c r="H1372" s="353" t="s">
        <v>41</v>
      </c>
      <c r="I1372" s="353" t="s">
        <v>223</v>
      </c>
      <c r="J1372" s="353" t="s">
        <v>314</v>
      </c>
      <c r="K1372" s="353" t="s">
        <v>821</v>
      </c>
      <c r="L1372" s="353" t="s">
        <v>218</v>
      </c>
      <c r="M1372" s="355">
        <v>2310000</v>
      </c>
    </row>
    <row r="1373" spans="1:13">
      <c r="A1373" s="353" t="s">
        <v>7931</v>
      </c>
      <c r="B1373" s="353" t="s">
        <v>2032</v>
      </c>
      <c r="C1373" s="353" t="s">
        <v>1160</v>
      </c>
      <c r="D1373" s="354">
        <v>4526</v>
      </c>
      <c r="E1373" s="353" t="s">
        <v>730</v>
      </c>
      <c r="F1373" s="353" t="s">
        <v>305</v>
      </c>
      <c r="G1373" s="353" t="s">
        <v>298</v>
      </c>
      <c r="H1373" s="353" t="s">
        <v>41</v>
      </c>
      <c r="I1373" s="353" t="s">
        <v>46</v>
      </c>
      <c r="J1373" s="353" t="s">
        <v>310</v>
      </c>
      <c r="K1373" s="353" t="s">
        <v>821</v>
      </c>
      <c r="L1373" s="353" t="s">
        <v>34</v>
      </c>
      <c r="M1373" s="355">
        <v>2333100</v>
      </c>
    </row>
    <row r="1374" spans="1:13">
      <c r="A1374" s="353" t="s">
        <v>7976</v>
      </c>
      <c r="B1374" s="353" t="s">
        <v>2037</v>
      </c>
      <c r="C1374" s="353" t="s">
        <v>1160</v>
      </c>
      <c r="D1374" s="354">
        <v>4526</v>
      </c>
      <c r="E1374" s="353" t="s">
        <v>730</v>
      </c>
      <c r="F1374" s="353" t="s">
        <v>305</v>
      </c>
      <c r="G1374" s="353" t="s">
        <v>298</v>
      </c>
      <c r="H1374" s="353" t="s">
        <v>41</v>
      </c>
      <c r="I1374" s="353" t="s">
        <v>421</v>
      </c>
      <c r="J1374" s="353" t="s">
        <v>426</v>
      </c>
      <c r="K1374" s="353" t="s">
        <v>890</v>
      </c>
      <c r="L1374" s="353" t="s">
        <v>218</v>
      </c>
      <c r="M1374" s="355">
        <v>2379300</v>
      </c>
    </row>
    <row r="1375" spans="1:13">
      <c r="A1375" s="353" t="s">
        <v>7938</v>
      </c>
      <c r="B1375" s="353" t="s">
        <v>2031</v>
      </c>
      <c r="C1375" s="353" t="s">
        <v>1160</v>
      </c>
      <c r="D1375" s="354">
        <v>4526</v>
      </c>
      <c r="E1375" s="353" t="s">
        <v>730</v>
      </c>
      <c r="F1375" s="353" t="s">
        <v>305</v>
      </c>
      <c r="G1375" s="353" t="s">
        <v>298</v>
      </c>
      <c r="H1375" s="353" t="s">
        <v>41</v>
      </c>
      <c r="I1375" s="353" t="s">
        <v>221</v>
      </c>
      <c r="J1375" s="353" t="s">
        <v>311</v>
      </c>
      <c r="K1375" s="353" t="s">
        <v>890</v>
      </c>
      <c r="L1375" s="353" t="s">
        <v>34</v>
      </c>
      <c r="M1375" s="355">
        <v>2402400</v>
      </c>
    </row>
    <row r="1376" spans="1:13">
      <c r="A1376" s="353" t="s">
        <v>7961</v>
      </c>
      <c r="B1376" s="353" t="s">
        <v>2038</v>
      </c>
      <c r="C1376" s="353" t="s">
        <v>1160</v>
      </c>
      <c r="D1376" s="354">
        <v>4526</v>
      </c>
      <c r="E1376" s="353" t="s">
        <v>730</v>
      </c>
      <c r="F1376" s="353" t="s">
        <v>305</v>
      </c>
      <c r="G1376" s="353" t="s">
        <v>298</v>
      </c>
      <c r="H1376" s="353" t="s">
        <v>41</v>
      </c>
      <c r="I1376" s="353" t="s">
        <v>50</v>
      </c>
      <c r="J1376" s="353" t="s">
        <v>313</v>
      </c>
      <c r="K1376" s="353" t="s">
        <v>821</v>
      </c>
      <c r="L1376" s="353" t="s">
        <v>218</v>
      </c>
      <c r="M1376" s="355">
        <v>2425500</v>
      </c>
    </row>
    <row r="1377" spans="1:13">
      <c r="A1377" s="353" t="s">
        <v>7923</v>
      </c>
      <c r="B1377" s="353" t="s">
        <v>2032</v>
      </c>
      <c r="C1377" s="353" t="s">
        <v>1160</v>
      </c>
      <c r="D1377" s="354">
        <v>4526</v>
      </c>
      <c r="E1377" s="353" t="s">
        <v>730</v>
      </c>
      <c r="F1377" s="353" t="s">
        <v>305</v>
      </c>
      <c r="G1377" s="353" t="s">
        <v>298</v>
      </c>
      <c r="H1377" s="353" t="s">
        <v>41</v>
      </c>
      <c r="I1377" s="353" t="s">
        <v>44</v>
      </c>
      <c r="J1377" s="353" t="s">
        <v>309</v>
      </c>
      <c r="K1377" s="353" t="s">
        <v>821</v>
      </c>
      <c r="L1377" s="353" t="s">
        <v>34</v>
      </c>
      <c r="M1377" s="355">
        <v>2471700</v>
      </c>
    </row>
    <row r="1378" spans="1:13">
      <c r="A1378" s="353" t="s">
        <v>7968</v>
      </c>
      <c r="B1378" s="353" t="s">
        <v>2037</v>
      </c>
      <c r="C1378" s="353" t="s">
        <v>1160</v>
      </c>
      <c r="D1378" s="354">
        <v>4526</v>
      </c>
      <c r="E1378" s="353" t="s">
        <v>730</v>
      </c>
      <c r="F1378" s="353" t="s">
        <v>305</v>
      </c>
      <c r="G1378" s="353" t="s">
        <v>298</v>
      </c>
      <c r="H1378" s="353" t="s">
        <v>41</v>
      </c>
      <c r="I1378" s="353" t="s">
        <v>223</v>
      </c>
      <c r="J1378" s="353" t="s">
        <v>314</v>
      </c>
      <c r="K1378" s="353" t="s">
        <v>890</v>
      </c>
      <c r="L1378" s="353" t="s">
        <v>218</v>
      </c>
      <c r="M1378" s="355">
        <v>2541000</v>
      </c>
    </row>
    <row r="1379" spans="1:13">
      <c r="A1379" s="353" t="s">
        <v>7930</v>
      </c>
      <c r="B1379" s="353" t="s">
        <v>2031</v>
      </c>
      <c r="C1379" s="353" t="s">
        <v>1160</v>
      </c>
      <c r="D1379" s="354">
        <v>4526</v>
      </c>
      <c r="E1379" s="353" t="s">
        <v>730</v>
      </c>
      <c r="F1379" s="353" t="s">
        <v>305</v>
      </c>
      <c r="G1379" s="353" t="s">
        <v>298</v>
      </c>
      <c r="H1379" s="353" t="s">
        <v>41</v>
      </c>
      <c r="I1379" s="353" t="s">
        <v>46</v>
      </c>
      <c r="J1379" s="353" t="s">
        <v>310</v>
      </c>
      <c r="K1379" s="353" t="s">
        <v>890</v>
      </c>
      <c r="L1379" s="353" t="s">
        <v>34</v>
      </c>
      <c r="M1379" s="355">
        <v>2564100</v>
      </c>
    </row>
    <row r="1380" spans="1:13">
      <c r="A1380" s="353" t="s">
        <v>7953</v>
      </c>
      <c r="B1380" s="353" t="s">
        <v>2038</v>
      </c>
      <c r="C1380" s="353" t="s">
        <v>1160</v>
      </c>
      <c r="D1380" s="354">
        <v>4526</v>
      </c>
      <c r="E1380" s="353" t="s">
        <v>730</v>
      </c>
      <c r="F1380" s="353" t="s">
        <v>305</v>
      </c>
      <c r="G1380" s="353" t="s">
        <v>298</v>
      </c>
      <c r="H1380" s="353" t="s">
        <v>41</v>
      </c>
      <c r="I1380" s="353" t="s">
        <v>48</v>
      </c>
      <c r="J1380" s="353" t="s">
        <v>312</v>
      </c>
      <c r="K1380" s="353" t="s">
        <v>821</v>
      </c>
      <c r="L1380" s="353" t="s">
        <v>218</v>
      </c>
      <c r="M1380" s="355">
        <v>2564100</v>
      </c>
    </row>
    <row r="1381" spans="1:13">
      <c r="A1381" s="353" t="s">
        <v>7915</v>
      </c>
      <c r="B1381" s="353" t="s">
        <v>2032</v>
      </c>
      <c r="C1381" s="353" t="s">
        <v>1160</v>
      </c>
      <c r="D1381" s="354">
        <v>4526</v>
      </c>
      <c r="E1381" s="353" t="s">
        <v>730</v>
      </c>
      <c r="F1381" s="353" t="s">
        <v>305</v>
      </c>
      <c r="G1381" s="353" t="s">
        <v>298</v>
      </c>
      <c r="H1381" s="353" t="s">
        <v>41</v>
      </c>
      <c r="I1381" s="353" t="s">
        <v>219</v>
      </c>
      <c r="J1381" s="353" t="s">
        <v>308</v>
      </c>
      <c r="K1381" s="353" t="s">
        <v>821</v>
      </c>
      <c r="L1381" s="353" t="s">
        <v>34</v>
      </c>
      <c r="M1381" s="355">
        <v>2610300</v>
      </c>
    </row>
    <row r="1382" spans="1:13">
      <c r="A1382" s="353" t="s">
        <v>7960</v>
      </c>
      <c r="B1382" s="353" t="s">
        <v>2037</v>
      </c>
      <c r="C1382" s="353" t="s">
        <v>1160</v>
      </c>
      <c r="D1382" s="354">
        <v>4526</v>
      </c>
      <c r="E1382" s="353" t="s">
        <v>730</v>
      </c>
      <c r="F1382" s="353" t="s">
        <v>305</v>
      </c>
      <c r="G1382" s="353" t="s">
        <v>298</v>
      </c>
      <c r="H1382" s="353" t="s">
        <v>41</v>
      </c>
      <c r="I1382" s="353" t="s">
        <v>50</v>
      </c>
      <c r="J1382" s="353" t="s">
        <v>313</v>
      </c>
      <c r="K1382" s="353" t="s">
        <v>890</v>
      </c>
      <c r="L1382" s="353" t="s">
        <v>218</v>
      </c>
      <c r="M1382" s="355">
        <v>2656500</v>
      </c>
    </row>
    <row r="1383" spans="1:13">
      <c r="A1383" s="353" t="s">
        <v>7945</v>
      </c>
      <c r="B1383" s="353" t="s">
        <v>2038</v>
      </c>
      <c r="C1383" s="353" t="s">
        <v>1160</v>
      </c>
      <c r="D1383" s="354">
        <v>4526</v>
      </c>
      <c r="E1383" s="353" t="s">
        <v>730</v>
      </c>
      <c r="F1383" s="353" t="s">
        <v>305</v>
      </c>
      <c r="G1383" s="353" t="s">
        <v>298</v>
      </c>
      <c r="H1383" s="353" t="s">
        <v>41</v>
      </c>
      <c r="I1383" s="353" t="s">
        <v>221</v>
      </c>
      <c r="J1383" s="353" t="s">
        <v>311</v>
      </c>
      <c r="K1383" s="353" t="s">
        <v>821</v>
      </c>
      <c r="L1383" s="353" t="s">
        <v>218</v>
      </c>
      <c r="M1383" s="355">
        <v>2702700</v>
      </c>
    </row>
    <row r="1384" spans="1:13">
      <c r="A1384" s="353" t="s">
        <v>7922</v>
      </c>
      <c r="B1384" s="353" t="s">
        <v>2031</v>
      </c>
      <c r="C1384" s="353" t="s">
        <v>1160</v>
      </c>
      <c r="D1384" s="354">
        <v>4526</v>
      </c>
      <c r="E1384" s="353" t="s">
        <v>730</v>
      </c>
      <c r="F1384" s="353" t="s">
        <v>305</v>
      </c>
      <c r="G1384" s="353" t="s">
        <v>298</v>
      </c>
      <c r="H1384" s="353" t="s">
        <v>41</v>
      </c>
      <c r="I1384" s="353" t="s">
        <v>44</v>
      </c>
      <c r="J1384" s="353" t="s">
        <v>309</v>
      </c>
      <c r="K1384" s="353" t="s">
        <v>890</v>
      </c>
      <c r="L1384" s="353" t="s">
        <v>34</v>
      </c>
      <c r="M1384" s="355">
        <v>2725800</v>
      </c>
    </row>
    <row r="1385" spans="1:13">
      <c r="A1385" s="353" t="s">
        <v>7907</v>
      </c>
      <c r="B1385" s="353" t="s">
        <v>2032</v>
      </c>
      <c r="C1385" s="353" t="s">
        <v>1160</v>
      </c>
      <c r="D1385" s="354">
        <v>4526</v>
      </c>
      <c r="E1385" s="353" t="s">
        <v>730</v>
      </c>
      <c r="F1385" s="353" t="s">
        <v>305</v>
      </c>
      <c r="G1385" s="353" t="s">
        <v>298</v>
      </c>
      <c r="H1385" s="353" t="s">
        <v>41</v>
      </c>
      <c r="I1385" s="353" t="s">
        <v>42</v>
      </c>
      <c r="J1385" s="353" t="s">
        <v>307</v>
      </c>
      <c r="K1385" s="353" t="s">
        <v>821</v>
      </c>
      <c r="L1385" s="353" t="s">
        <v>34</v>
      </c>
      <c r="M1385" s="355">
        <v>2772000</v>
      </c>
    </row>
    <row r="1386" spans="1:13">
      <c r="A1386" s="353" t="s">
        <v>7952</v>
      </c>
      <c r="B1386" s="353" t="s">
        <v>2037</v>
      </c>
      <c r="C1386" s="353" t="s">
        <v>1160</v>
      </c>
      <c r="D1386" s="354">
        <v>4526</v>
      </c>
      <c r="E1386" s="353" t="s">
        <v>730</v>
      </c>
      <c r="F1386" s="353" t="s">
        <v>305</v>
      </c>
      <c r="G1386" s="353" t="s">
        <v>298</v>
      </c>
      <c r="H1386" s="353" t="s">
        <v>41</v>
      </c>
      <c r="I1386" s="353" t="s">
        <v>48</v>
      </c>
      <c r="J1386" s="353" t="s">
        <v>312</v>
      </c>
      <c r="K1386" s="353" t="s">
        <v>890</v>
      </c>
      <c r="L1386" s="353" t="s">
        <v>218</v>
      </c>
      <c r="M1386" s="355">
        <v>2818200</v>
      </c>
    </row>
    <row r="1387" spans="1:13">
      <c r="A1387" s="353" t="s">
        <v>7914</v>
      </c>
      <c r="B1387" s="353" t="s">
        <v>2031</v>
      </c>
      <c r="C1387" s="353" t="s">
        <v>1160</v>
      </c>
      <c r="D1387" s="354">
        <v>4526</v>
      </c>
      <c r="E1387" s="353" t="s">
        <v>730</v>
      </c>
      <c r="F1387" s="353" t="s">
        <v>305</v>
      </c>
      <c r="G1387" s="353" t="s">
        <v>298</v>
      </c>
      <c r="H1387" s="353" t="s">
        <v>41</v>
      </c>
      <c r="I1387" s="353" t="s">
        <v>219</v>
      </c>
      <c r="J1387" s="353" t="s">
        <v>308</v>
      </c>
      <c r="K1387" s="353" t="s">
        <v>890</v>
      </c>
      <c r="L1387" s="353" t="s">
        <v>34</v>
      </c>
      <c r="M1387" s="355">
        <v>2864400</v>
      </c>
    </row>
    <row r="1388" spans="1:13">
      <c r="A1388" s="353" t="s">
        <v>7937</v>
      </c>
      <c r="B1388" s="353" t="s">
        <v>2038</v>
      </c>
      <c r="C1388" s="353" t="s">
        <v>1160</v>
      </c>
      <c r="D1388" s="354">
        <v>4526</v>
      </c>
      <c r="E1388" s="353" t="s">
        <v>730</v>
      </c>
      <c r="F1388" s="353" t="s">
        <v>305</v>
      </c>
      <c r="G1388" s="353" t="s">
        <v>298</v>
      </c>
      <c r="H1388" s="353" t="s">
        <v>41</v>
      </c>
      <c r="I1388" s="353" t="s">
        <v>46</v>
      </c>
      <c r="J1388" s="353" t="s">
        <v>310</v>
      </c>
      <c r="K1388" s="353" t="s">
        <v>821</v>
      </c>
      <c r="L1388" s="353" t="s">
        <v>218</v>
      </c>
      <c r="M1388" s="355">
        <v>2864400</v>
      </c>
    </row>
    <row r="1389" spans="1:13">
      <c r="A1389" s="353" t="s">
        <v>7944</v>
      </c>
      <c r="B1389" s="353" t="s">
        <v>2037</v>
      </c>
      <c r="C1389" s="353" t="s">
        <v>1160</v>
      </c>
      <c r="D1389" s="354">
        <v>4526</v>
      </c>
      <c r="E1389" s="353" t="s">
        <v>730</v>
      </c>
      <c r="F1389" s="353" t="s">
        <v>305</v>
      </c>
      <c r="G1389" s="353" t="s">
        <v>298</v>
      </c>
      <c r="H1389" s="353" t="s">
        <v>41</v>
      </c>
      <c r="I1389" s="353" t="s">
        <v>221</v>
      </c>
      <c r="J1389" s="353" t="s">
        <v>311</v>
      </c>
      <c r="K1389" s="353" t="s">
        <v>890</v>
      </c>
      <c r="L1389" s="353" t="s">
        <v>218</v>
      </c>
      <c r="M1389" s="355">
        <v>2979900</v>
      </c>
    </row>
    <row r="1390" spans="1:13">
      <c r="A1390" s="353" t="s">
        <v>7906</v>
      </c>
      <c r="B1390" s="353" t="s">
        <v>2031</v>
      </c>
      <c r="C1390" s="353" t="s">
        <v>1160</v>
      </c>
      <c r="D1390" s="354">
        <v>4526</v>
      </c>
      <c r="E1390" s="353" t="s">
        <v>730</v>
      </c>
      <c r="F1390" s="353" t="s">
        <v>305</v>
      </c>
      <c r="G1390" s="353" t="s">
        <v>298</v>
      </c>
      <c r="H1390" s="353" t="s">
        <v>41</v>
      </c>
      <c r="I1390" s="353" t="s">
        <v>42</v>
      </c>
      <c r="J1390" s="353" t="s">
        <v>307</v>
      </c>
      <c r="K1390" s="353" t="s">
        <v>890</v>
      </c>
      <c r="L1390" s="353" t="s">
        <v>34</v>
      </c>
      <c r="M1390" s="355">
        <v>3049200</v>
      </c>
    </row>
    <row r="1391" spans="1:13">
      <c r="A1391" s="353" t="s">
        <v>7929</v>
      </c>
      <c r="B1391" s="353" t="s">
        <v>2038</v>
      </c>
      <c r="C1391" s="353" t="s">
        <v>1160</v>
      </c>
      <c r="D1391" s="354">
        <v>4526</v>
      </c>
      <c r="E1391" s="353" t="s">
        <v>730</v>
      </c>
      <c r="F1391" s="353" t="s">
        <v>305</v>
      </c>
      <c r="G1391" s="353" t="s">
        <v>298</v>
      </c>
      <c r="H1391" s="353" t="s">
        <v>41</v>
      </c>
      <c r="I1391" s="353" t="s">
        <v>44</v>
      </c>
      <c r="J1391" s="353" t="s">
        <v>309</v>
      </c>
      <c r="K1391" s="353" t="s">
        <v>821</v>
      </c>
      <c r="L1391" s="353" t="s">
        <v>218</v>
      </c>
      <c r="M1391" s="355">
        <v>3049200</v>
      </c>
    </row>
    <row r="1392" spans="1:13">
      <c r="A1392" s="353" t="s">
        <v>7936</v>
      </c>
      <c r="B1392" s="353" t="s">
        <v>2037</v>
      </c>
      <c r="C1392" s="353" t="s">
        <v>1160</v>
      </c>
      <c r="D1392" s="354">
        <v>4526</v>
      </c>
      <c r="E1392" s="353" t="s">
        <v>730</v>
      </c>
      <c r="F1392" s="353" t="s">
        <v>305</v>
      </c>
      <c r="G1392" s="353" t="s">
        <v>298</v>
      </c>
      <c r="H1392" s="353" t="s">
        <v>41</v>
      </c>
      <c r="I1392" s="353" t="s">
        <v>46</v>
      </c>
      <c r="J1392" s="353" t="s">
        <v>310</v>
      </c>
      <c r="K1392" s="353" t="s">
        <v>890</v>
      </c>
      <c r="L1392" s="353" t="s">
        <v>218</v>
      </c>
      <c r="M1392" s="355">
        <v>3164700</v>
      </c>
    </row>
    <row r="1393" spans="1:13">
      <c r="A1393" s="353" t="s">
        <v>7921</v>
      </c>
      <c r="B1393" s="353" t="s">
        <v>2038</v>
      </c>
      <c r="C1393" s="353" t="s">
        <v>1160</v>
      </c>
      <c r="D1393" s="354">
        <v>4526</v>
      </c>
      <c r="E1393" s="353" t="s">
        <v>730</v>
      </c>
      <c r="F1393" s="353" t="s">
        <v>305</v>
      </c>
      <c r="G1393" s="353" t="s">
        <v>298</v>
      </c>
      <c r="H1393" s="353" t="s">
        <v>41</v>
      </c>
      <c r="I1393" s="353" t="s">
        <v>219</v>
      </c>
      <c r="J1393" s="353" t="s">
        <v>308</v>
      </c>
      <c r="K1393" s="353" t="s">
        <v>821</v>
      </c>
      <c r="L1393" s="353" t="s">
        <v>218</v>
      </c>
      <c r="M1393" s="355">
        <v>3210900</v>
      </c>
    </row>
    <row r="1394" spans="1:13">
      <c r="A1394" s="353" t="s">
        <v>7928</v>
      </c>
      <c r="B1394" s="353" t="s">
        <v>2037</v>
      </c>
      <c r="C1394" s="353" t="s">
        <v>1160</v>
      </c>
      <c r="D1394" s="354">
        <v>4526</v>
      </c>
      <c r="E1394" s="353" t="s">
        <v>730</v>
      </c>
      <c r="F1394" s="353" t="s">
        <v>305</v>
      </c>
      <c r="G1394" s="353" t="s">
        <v>298</v>
      </c>
      <c r="H1394" s="353" t="s">
        <v>41</v>
      </c>
      <c r="I1394" s="353" t="s">
        <v>44</v>
      </c>
      <c r="J1394" s="353" t="s">
        <v>309</v>
      </c>
      <c r="K1394" s="353" t="s">
        <v>890</v>
      </c>
      <c r="L1394" s="353" t="s">
        <v>218</v>
      </c>
      <c r="M1394" s="355">
        <v>3372600</v>
      </c>
    </row>
    <row r="1395" spans="1:13">
      <c r="A1395" s="353" t="s">
        <v>7913</v>
      </c>
      <c r="B1395" s="353" t="s">
        <v>2038</v>
      </c>
      <c r="C1395" s="353" t="s">
        <v>1160</v>
      </c>
      <c r="D1395" s="354">
        <v>4526</v>
      </c>
      <c r="E1395" s="353" t="s">
        <v>730</v>
      </c>
      <c r="F1395" s="353" t="s">
        <v>305</v>
      </c>
      <c r="G1395" s="353" t="s">
        <v>298</v>
      </c>
      <c r="H1395" s="353" t="s">
        <v>41</v>
      </c>
      <c r="I1395" s="353" t="s">
        <v>42</v>
      </c>
      <c r="J1395" s="353" t="s">
        <v>307</v>
      </c>
      <c r="K1395" s="353" t="s">
        <v>821</v>
      </c>
      <c r="L1395" s="353" t="s">
        <v>218</v>
      </c>
      <c r="M1395" s="355">
        <v>3441900</v>
      </c>
    </row>
    <row r="1396" spans="1:13">
      <c r="A1396" s="353" t="s">
        <v>7920</v>
      </c>
      <c r="B1396" s="353" t="s">
        <v>2037</v>
      </c>
      <c r="C1396" s="353" t="s">
        <v>1160</v>
      </c>
      <c r="D1396" s="354">
        <v>4526</v>
      </c>
      <c r="E1396" s="353" t="s">
        <v>730</v>
      </c>
      <c r="F1396" s="353" t="s">
        <v>305</v>
      </c>
      <c r="G1396" s="353" t="s">
        <v>298</v>
      </c>
      <c r="H1396" s="353" t="s">
        <v>41</v>
      </c>
      <c r="I1396" s="353" t="s">
        <v>219</v>
      </c>
      <c r="J1396" s="353" t="s">
        <v>308</v>
      </c>
      <c r="K1396" s="353" t="s">
        <v>890</v>
      </c>
      <c r="L1396" s="353" t="s">
        <v>218</v>
      </c>
      <c r="M1396" s="355">
        <v>3534300</v>
      </c>
    </row>
    <row r="1397" spans="1:13">
      <c r="A1397" s="353" t="s">
        <v>7912</v>
      </c>
      <c r="B1397" s="353" t="s">
        <v>2037</v>
      </c>
      <c r="C1397" s="353" t="s">
        <v>1160</v>
      </c>
      <c r="D1397" s="354">
        <v>4526</v>
      </c>
      <c r="E1397" s="353" t="s">
        <v>730</v>
      </c>
      <c r="F1397" s="353" t="s">
        <v>305</v>
      </c>
      <c r="G1397" s="353" t="s">
        <v>298</v>
      </c>
      <c r="H1397" s="353" t="s">
        <v>41</v>
      </c>
      <c r="I1397" s="353" t="s">
        <v>42</v>
      </c>
      <c r="J1397" s="353" t="s">
        <v>307</v>
      </c>
      <c r="K1397" s="353" t="s">
        <v>890</v>
      </c>
      <c r="L1397" s="353" t="s">
        <v>218</v>
      </c>
      <c r="M1397" s="355">
        <v>3765300</v>
      </c>
    </row>
    <row r="1398" spans="1:13">
      <c r="A1398" s="367" t="s">
        <v>8591</v>
      </c>
      <c r="B1398" s="367" t="s">
        <v>2072</v>
      </c>
      <c r="C1398" s="367" t="s">
        <v>25</v>
      </c>
      <c r="D1398" s="381">
        <v>4527</v>
      </c>
      <c r="E1398" s="367" t="s">
        <v>731</v>
      </c>
      <c r="F1398" s="367" t="s">
        <v>315</v>
      </c>
      <c r="G1398" s="367" t="s">
        <v>298</v>
      </c>
      <c r="H1398" s="367" t="s">
        <v>41</v>
      </c>
      <c r="I1398" s="367" t="s">
        <v>422</v>
      </c>
      <c r="J1398" s="367" t="s">
        <v>437</v>
      </c>
      <c r="K1398" s="367" t="s">
        <v>821</v>
      </c>
      <c r="L1398" s="367" t="s">
        <v>822</v>
      </c>
      <c r="M1398" s="388">
        <v>381150</v>
      </c>
    </row>
    <row r="1399" spans="1:13">
      <c r="A1399" s="367" t="s">
        <v>8599</v>
      </c>
      <c r="B1399" s="367" t="s">
        <v>2072</v>
      </c>
      <c r="C1399" s="367" t="s">
        <v>25</v>
      </c>
      <c r="D1399" s="381">
        <v>4527</v>
      </c>
      <c r="E1399" s="367" t="s">
        <v>731</v>
      </c>
      <c r="F1399" s="367" t="s">
        <v>315</v>
      </c>
      <c r="G1399" s="367" t="s">
        <v>298</v>
      </c>
      <c r="H1399" s="367" t="s">
        <v>41</v>
      </c>
      <c r="I1399" s="367" t="s">
        <v>423</v>
      </c>
      <c r="J1399" s="367" t="s">
        <v>438</v>
      </c>
      <c r="K1399" s="367" t="s">
        <v>821</v>
      </c>
      <c r="L1399" s="367" t="s">
        <v>822</v>
      </c>
      <c r="M1399" s="388">
        <v>381150</v>
      </c>
    </row>
    <row r="1400" spans="1:13">
      <c r="A1400" s="367" t="s">
        <v>8607</v>
      </c>
      <c r="B1400" s="367" t="s">
        <v>2072</v>
      </c>
      <c r="C1400" s="367" t="s">
        <v>25</v>
      </c>
      <c r="D1400" s="381">
        <v>4527</v>
      </c>
      <c r="E1400" s="367" t="s">
        <v>731</v>
      </c>
      <c r="F1400" s="367" t="s">
        <v>315</v>
      </c>
      <c r="G1400" s="367" t="s">
        <v>298</v>
      </c>
      <c r="H1400" s="367" t="s">
        <v>41</v>
      </c>
      <c r="I1400" s="367" t="s">
        <v>424</v>
      </c>
      <c r="J1400" s="367" t="s">
        <v>439</v>
      </c>
      <c r="K1400" s="367" t="s">
        <v>821</v>
      </c>
      <c r="L1400" s="367" t="s">
        <v>822</v>
      </c>
      <c r="M1400" s="388">
        <v>381150</v>
      </c>
    </row>
    <row r="1401" spans="1:13">
      <c r="A1401" s="367" t="s">
        <v>8615</v>
      </c>
      <c r="B1401" s="367" t="s">
        <v>2072</v>
      </c>
      <c r="C1401" s="367" t="s">
        <v>25</v>
      </c>
      <c r="D1401" s="381">
        <v>4527</v>
      </c>
      <c r="E1401" s="367" t="s">
        <v>731</v>
      </c>
      <c r="F1401" s="367" t="s">
        <v>315</v>
      </c>
      <c r="G1401" s="367" t="s">
        <v>298</v>
      </c>
      <c r="H1401" s="367" t="s">
        <v>41</v>
      </c>
      <c r="I1401" s="367" t="s">
        <v>425</v>
      </c>
      <c r="J1401" s="367" t="s">
        <v>440</v>
      </c>
      <c r="K1401" s="367" t="s">
        <v>821</v>
      </c>
      <c r="L1401" s="367" t="s">
        <v>822</v>
      </c>
      <c r="M1401" s="388">
        <v>381150</v>
      </c>
    </row>
    <row r="1402" spans="1:13">
      <c r="A1402" s="368" t="s">
        <v>8590</v>
      </c>
      <c r="B1402" s="368" t="s">
        <v>2071</v>
      </c>
      <c r="C1402" s="368" t="s">
        <v>25</v>
      </c>
      <c r="D1402" s="381">
        <v>4527</v>
      </c>
      <c r="E1402" s="367" t="s">
        <v>731</v>
      </c>
      <c r="F1402" s="368" t="s">
        <v>315</v>
      </c>
      <c r="G1402" s="368" t="s">
        <v>298</v>
      </c>
      <c r="H1402" s="368" t="s">
        <v>41</v>
      </c>
      <c r="I1402" s="368" t="s">
        <v>422</v>
      </c>
      <c r="J1402" s="368" t="s">
        <v>437</v>
      </c>
      <c r="K1402" s="368" t="s">
        <v>890</v>
      </c>
      <c r="L1402" s="368" t="s">
        <v>822</v>
      </c>
      <c r="M1402" s="389">
        <v>419265</v>
      </c>
    </row>
    <row r="1403" spans="1:13">
      <c r="A1403" s="368" t="s">
        <v>8598</v>
      </c>
      <c r="B1403" s="368" t="s">
        <v>2071</v>
      </c>
      <c r="C1403" s="368" t="s">
        <v>25</v>
      </c>
      <c r="D1403" s="381">
        <v>4527</v>
      </c>
      <c r="E1403" s="367" t="s">
        <v>731</v>
      </c>
      <c r="F1403" s="368" t="s">
        <v>315</v>
      </c>
      <c r="G1403" s="368" t="s">
        <v>298</v>
      </c>
      <c r="H1403" s="368" t="s">
        <v>41</v>
      </c>
      <c r="I1403" s="368" t="s">
        <v>423</v>
      </c>
      <c r="J1403" s="368" t="s">
        <v>438</v>
      </c>
      <c r="K1403" s="368" t="s">
        <v>890</v>
      </c>
      <c r="L1403" s="368" t="s">
        <v>822</v>
      </c>
      <c r="M1403" s="389">
        <v>419265</v>
      </c>
    </row>
    <row r="1404" spans="1:13">
      <c r="A1404" s="368" t="s">
        <v>8606</v>
      </c>
      <c r="B1404" s="368" t="s">
        <v>2071</v>
      </c>
      <c r="C1404" s="368" t="s">
        <v>25</v>
      </c>
      <c r="D1404" s="381">
        <v>4527</v>
      </c>
      <c r="E1404" s="367" t="s">
        <v>731</v>
      </c>
      <c r="F1404" s="368" t="s">
        <v>315</v>
      </c>
      <c r="G1404" s="368" t="s">
        <v>298</v>
      </c>
      <c r="H1404" s="368" t="s">
        <v>41</v>
      </c>
      <c r="I1404" s="368" t="s">
        <v>424</v>
      </c>
      <c r="J1404" s="368" t="s">
        <v>439</v>
      </c>
      <c r="K1404" s="368" t="s">
        <v>890</v>
      </c>
      <c r="L1404" s="368" t="s">
        <v>822</v>
      </c>
      <c r="M1404" s="389">
        <v>419265</v>
      </c>
    </row>
    <row r="1405" spans="1:13">
      <c r="A1405" s="368" t="s">
        <v>8614</v>
      </c>
      <c r="B1405" s="368" t="s">
        <v>2071</v>
      </c>
      <c r="C1405" s="368" t="s">
        <v>25</v>
      </c>
      <c r="D1405" s="381">
        <v>4527</v>
      </c>
      <c r="E1405" s="367" t="s">
        <v>731</v>
      </c>
      <c r="F1405" s="368" t="s">
        <v>315</v>
      </c>
      <c r="G1405" s="368" t="s">
        <v>298</v>
      </c>
      <c r="H1405" s="368" t="s">
        <v>41</v>
      </c>
      <c r="I1405" s="368" t="s">
        <v>425</v>
      </c>
      <c r="J1405" s="368" t="s">
        <v>440</v>
      </c>
      <c r="K1405" s="368" t="s">
        <v>890</v>
      </c>
      <c r="L1405" s="368" t="s">
        <v>822</v>
      </c>
      <c r="M1405" s="389">
        <v>419265</v>
      </c>
    </row>
    <row r="1406" spans="1:13">
      <c r="A1406" s="367" t="s">
        <v>8559</v>
      </c>
      <c r="B1406" s="367" t="s">
        <v>2072</v>
      </c>
      <c r="C1406" s="367" t="s">
        <v>25</v>
      </c>
      <c r="D1406" s="381">
        <v>4527</v>
      </c>
      <c r="E1406" s="367" t="s">
        <v>731</v>
      </c>
      <c r="F1406" s="367" t="s">
        <v>315</v>
      </c>
      <c r="G1406" s="367" t="s">
        <v>298</v>
      </c>
      <c r="H1406" s="367" t="s">
        <v>41</v>
      </c>
      <c r="I1406" s="367" t="s">
        <v>48</v>
      </c>
      <c r="J1406" s="367" t="s">
        <v>331</v>
      </c>
      <c r="K1406" s="367" t="s">
        <v>821</v>
      </c>
      <c r="L1406" s="367" t="s">
        <v>822</v>
      </c>
      <c r="M1406" s="388">
        <v>457380</v>
      </c>
    </row>
    <row r="1407" spans="1:13">
      <c r="A1407" s="367" t="s">
        <v>8567</v>
      </c>
      <c r="B1407" s="367" t="s">
        <v>2072</v>
      </c>
      <c r="C1407" s="367" t="s">
        <v>25</v>
      </c>
      <c r="D1407" s="381">
        <v>4527</v>
      </c>
      <c r="E1407" s="367" t="s">
        <v>731</v>
      </c>
      <c r="F1407" s="367" t="s">
        <v>315</v>
      </c>
      <c r="G1407" s="367" t="s">
        <v>298</v>
      </c>
      <c r="H1407" s="367" t="s">
        <v>41</v>
      </c>
      <c r="I1407" s="367" t="s">
        <v>50</v>
      </c>
      <c r="J1407" s="367" t="s">
        <v>332</v>
      </c>
      <c r="K1407" s="367" t="s">
        <v>821</v>
      </c>
      <c r="L1407" s="367" t="s">
        <v>822</v>
      </c>
      <c r="M1407" s="388">
        <v>457380</v>
      </c>
    </row>
    <row r="1408" spans="1:13">
      <c r="A1408" s="367" t="s">
        <v>8575</v>
      </c>
      <c r="B1408" s="367" t="s">
        <v>2072</v>
      </c>
      <c r="C1408" s="367" t="s">
        <v>25</v>
      </c>
      <c r="D1408" s="381">
        <v>4527</v>
      </c>
      <c r="E1408" s="367" t="s">
        <v>731</v>
      </c>
      <c r="F1408" s="367" t="s">
        <v>315</v>
      </c>
      <c r="G1408" s="367" t="s">
        <v>298</v>
      </c>
      <c r="H1408" s="367" t="s">
        <v>41</v>
      </c>
      <c r="I1408" s="367" t="s">
        <v>223</v>
      </c>
      <c r="J1408" s="367" t="s">
        <v>333</v>
      </c>
      <c r="K1408" s="367" t="s">
        <v>821</v>
      </c>
      <c r="L1408" s="367" t="s">
        <v>822</v>
      </c>
      <c r="M1408" s="388">
        <v>457380</v>
      </c>
    </row>
    <row r="1409" spans="1:13">
      <c r="A1409" s="367" t="s">
        <v>8583</v>
      </c>
      <c r="B1409" s="367" t="s">
        <v>2072</v>
      </c>
      <c r="C1409" s="367" t="s">
        <v>25</v>
      </c>
      <c r="D1409" s="381">
        <v>4527</v>
      </c>
      <c r="E1409" s="367" t="s">
        <v>731</v>
      </c>
      <c r="F1409" s="367" t="s">
        <v>315</v>
      </c>
      <c r="G1409" s="367" t="s">
        <v>298</v>
      </c>
      <c r="H1409" s="367" t="s">
        <v>41</v>
      </c>
      <c r="I1409" s="367" t="s">
        <v>421</v>
      </c>
      <c r="J1409" s="367" t="s">
        <v>436</v>
      </c>
      <c r="K1409" s="367" t="s">
        <v>821</v>
      </c>
      <c r="L1409" s="367" t="s">
        <v>822</v>
      </c>
      <c r="M1409" s="388">
        <v>457380</v>
      </c>
    </row>
    <row r="1410" spans="1:13">
      <c r="A1410" s="368" t="s">
        <v>8558</v>
      </c>
      <c r="B1410" s="368" t="s">
        <v>2071</v>
      </c>
      <c r="C1410" s="368" t="s">
        <v>25</v>
      </c>
      <c r="D1410" s="381">
        <v>4527</v>
      </c>
      <c r="E1410" s="367" t="s">
        <v>731</v>
      </c>
      <c r="F1410" s="368" t="s">
        <v>315</v>
      </c>
      <c r="G1410" s="368" t="s">
        <v>298</v>
      </c>
      <c r="H1410" s="368" t="s">
        <v>41</v>
      </c>
      <c r="I1410" s="368" t="s">
        <v>48</v>
      </c>
      <c r="J1410" s="368" t="s">
        <v>331</v>
      </c>
      <c r="K1410" s="368" t="s">
        <v>890</v>
      </c>
      <c r="L1410" s="368" t="s">
        <v>822</v>
      </c>
      <c r="M1410" s="389">
        <v>508200</v>
      </c>
    </row>
    <row r="1411" spans="1:13">
      <c r="A1411" s="368" t="s">
        <v>8566</v>
      </c>
      <c r="B1411" s="368" t="s">
        <v>2071</v>
      </c>
      <c r="C1411" s="368" t="s">
        <v>25</v>
      </c>
      <c r="D1411" s="381">
        <v>4527</v>
      </c>
      <c r="E1411" s="367" t="s">
        <v>731</v>
      </c>
      <c r="F1411" s="368" t="s">
        <v>315</v>
      </c>
      <c r="G1411" s="368" t="s">
        <v>298</v>
      </c>
      <c r="H1411" s="368" t="s">
        <v>41</v>
      </c>
      <c r="I1411" s="368" t="s">
        <v>50</v>
      </c>
      <c r="J1411" s="368" t="s">
        <v>332</v>
      </c>
      <c r="K1411" s="368" t="s">
        <v>890</v>
      </c>
      <c r="L1411" s="368" t="s">
        <v>822</v>
      </c>
      <c r="M1411" s="389">
        <v>508200</v>
      </c>
    </row>
    <row r="1412" spans="1:13">
      <c r="A1412" s="368" t="s">
        <v>8574</v>
      </c>
      <c r="B1412" s="368" t="s">
        <v>2071</v>
      </c>
      <c r="C1412" s="368" t="s">
        <v>25</v>
      </c>
      <c r="D1412" s="381">
        <v>4527</v>
      </c>
      <c r="E1412" s="367" t="s">
        <v>731</v>
      </c>
      <c r="F1412" s="368" t="s">
        <v>315</v>
      </c>
      <c r="G1412" s="368" t="s">
        <v>298</v>
      </c>
      <c r="H1412" s="368" t="s">
        <v>41</v>
      </c>
      <c r="I1412" s="368" t="s">
        <v>223</v>
      </c>
      <c r="J1412" s="368" t="s">
        <v>333</v>
      </c>
      <c r="K1412" s="368" t="s">
        <v>890</v>
      </c>
      <c r="L1412" s="368" t="s">
        <v>822</v>
      </c>
      <c r="M1412" s="389">
        <v>508200</v>
      </c>
    </row>
    <row r="1413" spans="1:13">
      <c r="A1413" s="368" t="s">
        <v>8582</v>
      </c>
      <c r="B1413" s="368" t="s">
        <v>2071</v>
      </c>
      <c r="C1413" s="368" t="s">
        <v>25</v>
      </c>
      <c r="D1413" s="381">
        <v>4527</v>
      </c>
      <c r="E1413" s="367" t="s">
        <v>731</v>
      </c>
      <c r="F1413" s="368" t="s">
        <v>315</v>
      </c>
      <c r="G1413" s="368" t="s">
        <v>298</v>
      </c>
      <c r="H1413" s="368" t="s">
        <v>41</v>
      </c>
      <c r="I1413" s="368" t="s">
        <v>421</v>
      </c>
      <c r="J1413" s="368" t="s">
        <v>436</v>
      </c>
      <c r="K1413" s="368" t="s">
        <v>890</v>
      </c>
      <c r="L1413" s="368" t="s">
        <v>822</v>
      </c>
      <c r="M1413" s="389">
        <v>508200</v>
      </c>
    </row>
    <row r="1414" spans="1:13">
      <c r="A1414" s="367" t="s">
        <v>8479</v>
      </c>
      <c r="B1414" s="367" t="s">
        <v>2072</v>
      </c>
      <c r="C1414" s="367" t="s">
        <v>25</v>
      </c>
      <c r="D1414" s="381">
        <v>4527</v>
      </c>
      <c r="E1414" s="367" t="s">
        <v>731</v>
      </c>
      <c r="F1414" s="367" t="s">
        <v>315</v>
      </c>
      <c r="G1414" s="367" t="s">
        <v>298</v>
      </c>
      <c r="H1414" s="367" t="s">
        <v>41</v>
      </c>
      <c r="I1414" s="367" t="s">
        <v>316</v>
      </c>
      <c r="J1414" s="367" t="s">
        <v>317</v>
      </c>
      <c r="K1414" s="367" t="s">
        <v>821</v>
      </c>
      <c r="L1414" s="367" t="s">
        <v>822</v>
      </c>
      <c r="M1414" s="388">
        <v>533610</v>
      </c>
    </row>
    <row r="1415" spans="1:13">
      <c r="A1415" s="367" t="s">
        <v>8487</v>
      </c>
      <c r="B1415" s="367" t="s">
        <v>2072</v>
      </c>
      <c r="C1415" s="367" t="s">
        <v>25</v>
      </c>
      <c r="D1415" s="381">
        <v>4527</v>
      </c>
      <c r="E1415" s="367" t="s">
        <v>731</v>
      </c>
      <c r="F1415" s="367" t="s">
        <v>315</v>
      </c>
      <c r="G1415" s="367" t="s">
        <v>298</v>
      </c>
      <c r="H1415" s="367" t="s">
        <v>41</v>
      </c>
      <c r="I1415" s="367" t="s">
        <v>318</v>
      </c>
      <c r="J1415" s="367" t="s">
        <v>319</v>
      </c>
      <c r="K1415" s="367" t="s">
        <v>821</v>
      </c>
      <c r="L1415" s="367" t="s">
        <v>822</v>
      </c>
      <c r="M1415" s="388">
        <v>533610</v>
      </c>
    </row>
    <row r="1416" spans="1:13">
      <c r="A1416" s="367" t="s">
        <v>8495</v>
      </c>
      <c r="B1416" s="367" t="s">
        <v>2072</v>
      </c>
      <c r="C1416" s="367" t="s">
        <v>25</v>
      </c>
      <c r="D1416" s="381">
        <v>4527</v>
      </c>
      <c r="E1416" s="367" t="s">
        <v>731</v>
      </c>
      <c r="F1416" s="367" t="s">
        <v>315</v>
      </c>
      <c r="G1416" s="367" t="s">
        <v>298</v>
      </c>
      <c r="H1416" s="367" t="s">
        <v>41</v>
      </c>
      <c r="I1416" s="367" t="s">
        <v>320</v>
      </c>
      <c r="J1416" s="367" t="s">
        <v>321</v>
      </c>
      <c r="K1416" s="367" t="s">
        <v>821</v>
      </c>
      <c r="L1416" s="367" t="s">
        <v>822</v>
      </c>
      <c r="M1416" s="388">
        <v>533610</v>
      </c>
    </row>
    <row r="1417" spans="1:13">
      <c r="A1417" s="367" t="s">
        <v>8503</v>
      </c>
      <c r="B1417" s="367" t="s">
        <v>2072</v>
      </c>
      <c r="C1417" s="367" t="s">
        <v>25</v>
      </c>
      <c r="D1417" s="381">
        <v>4527</v>
      </c>
      <c r="E1417" s="367" t="s">
        <v>731</v>
      </c>
      <c r="F1417" s="367" t="s">
        <v>315</v>
      </c>
      <c r="G1417" s="367" t="s">
        <v>298</v>
      </c>
      <c r="H1417" s="367" t="s">
        <v>41</v>
      </c>
      <c r="I1417" s="367" t="s">
        <v>322</v>
      </c>
      <c r="J1417" s="367" t="s">
        <v>323</v>
      </c>
      <c r="K1417" s="367" t="s">
        <v>821</v>
      </c>
      <c r="L1417" s="367" t="s">
        <v>822</v>
      </c>
      <c r="M1417" s="388">
        <v>533610</v>
      </c>
    </row>
    <row r="1418" spans="1:13">
      <c r="A1418" s="367" t="s">
        <v>8511</v>
      </c>
      <c r="B1418" s="367" t="s">
        <v>2072</v>
      </c>
      <c r="C1418" s="367" t="s">
        <v>25</v>
      </c>
      <c r="D1418" s="381">
        <v>4527</v>
      </c>
      <c r="E1418" s="367" t="s">
        <v>731</v>
      </c>
      <c r="F1418" s="367" t="s">
        <v>315</v>
      </c>
      <c r="G1418" s="367" t="s">
        <v>298</v>
      </c>
      <c r="H1418" s="367" t="s">
        <v>41</v>
      </c>
      <c r="I1418" s="367" t="s">
        <v>324</v>
      </c>
      <c r="J1418" s="367" t="s">
        <v>325</v>
      </c>
      <c r="K1418" s="367" t="s">
        <v>821</v>
      </c>
      <c r="L1418" s="367" t="s">
        <v>822</v>
      </c>
      <c r="M1418" s="388">
        <v>533610</v>
      </c>
    </row>
    <row r="1419" spans="1:13">
      <c r="A1419" s="367" t="s">
        <v>8519</v>
      </c>
      <c r="B1419" s="367" t="s">
        <v>2072</v>
      </c>
      <c r="C1419" s="367" t="s">
        <v>25</v>
      </c>
      <c r="D1419" s="381">
        <v>4527</v>
      </c>
      <c r="E1419" s="367" t="s">
        <v>731</v>
      </c>
      <c r="F1419" s="367" t="s">
        <v>315</v>
      </c>
      <c r="G1419" s="367" t="s">
        <v>298</v>
      </c>
      <c r="H1419" s="367" t="s">
        <v>41</v>
      </c>
      <c r="I1419" s="367" t="s">
        <v>42</v>
      </c>
      <c r="J1419" s="367" t="s">
        <v>326</v>
      </c>
      <c r="K1419" s="367" t="s">
        <v>821</v>
      </c>
      <c r="L1419" s="367" t="s">
        <v>822</v>
      </c>
      <c r="M1419" s="388">
        <v>533610</v>
      </c>
    </row>
    <row r="1420" spans="1:13">
      <c r="A1420" s="367" t="s">
        <v>8527</v>
      </c>
      <c r="B1420" s="367" t="s">
        <v>2072</v>
      </c>
      <c r="C1420" s="367" t="s">
        <v>25</v>
      </c>
      <c r="D1420" s="381">
        <v>4527</v>
      </c>
      <c r="E1420" s="367" t="s">
        <v>731</v>
      </c>
      <c r="F1420" s="367" t="s">
        <v>315</v>
      </c>
      <c r="G1420" s="367" t="s">
        <v>298</v>
      </c>
      <c r="H1420" s="367" t="s">
        <v>41</v>
      </c>
      <c r="I1420" s="367" t="s">
        <v>219</v>
      </c>
      <c r="J1420" s="367" t="s">
        <v>327</v>
      </c>
      <c r="K1420" s="367" t="s">
        <v>821</v>
      </c>
      <c r="L1420" s="367" t="s">
        <v>822</v>
      </c>
      <c r="M1420" s="388">
        <v>533610</v>
      </c>
    </row>
    <row r="1421" spans="1:13">
      <c r="A1421" s="367" t="s">
        <v>8535</v>
      </c>
      <c r="B1421" s="367" t="s">
        <v>2072</v>
      </c>
      <c r="C1421" s="367" t="s">
        <v>25</v>
      </c>
      <c r="D1421" s="381">
        <v>4527</v>
      </c>
      <c r="E1421" s="367" t="s">
        <v>731</v>
      </c>
      <c r="F1421" s="367" t="s">
        <v>315</v>
      </c>
      <c r="G1421" s="367" t="s">
        <v>298</v>
      </c>
      <c r="H1421" s="367" t="s">
        <v>41</v>
      </c>
      <c r="I1421" s="367" t="s">
        <v>44</v>
      </c>
      <c r="J1421" s="367" t="s">
        <v>328</v>
      </c>
      <c r="K1421" s="367" t="s">
        <v>821</v>
      </c>
      <c r="L1421" s="367" t="s">
        <v>822</v>
      </c>
      <c r="M1421" s="388">
        <v>533610</v>
      </c>
    </row>
    <row r="1422" spans="1:13">
      <c r="A1422" s="367" t="s">
        <v>8543</v>
      </c>
      <c r="B1422" s="367" t="s">
        <v>2072</v>
      </c>
      <c r="C1422" s="367" t="s">
        <v>25</v>
      </c>
      <c r="D1422" s="381">
        <v>4527</v>
      </c>
      <c r="E1422" s="367" t="s">
        <v>731</v>
      </c>
      <c r="F1422" s="367" t="s">
        <v>315</v>
      </c>
      <c r="G1422" s="367" t="s">
        <v>298</v>
      </c>
      <c r="H1422" s="367" t="s">
        <v>41</v>
      </c>
      <c r="I1422" s="367" t="s">
        <v>46</v>
      </c>
      <c r="J1422" s="367" t="s">
        <v>329</v>
      </c>
      <c r="K1422" s="367" t="s">
        <v>821</v>
      </c>
      <c r="L1422" s="367" t="s">
        <v>822</v>
      </c>
      <c r="M1422" s="388">
        <v>533610</v>
      </c>
    </row>
    <row r="1423" spans="1:13">
      <c r="A1423" s="367" t="s">
        <v>8551</v>
      </c>
      <c r="B1423" s="367" t="s">
        <v>2072</v>
      </c>
      <c r="C1423" s="367" t="s">
        <v>25</v>
      </c>
      <c r="D1423" s="381">
        <v>4527</v>
      </c>
      <c r="E1423" s="367" t="s">
        <v>731</v>
      </c>
      <c r="F1423" s="367" t="s">
        <v>315</v>
      </c>
      <c r="G1423" s="367" t="s">
        <v>298</v>
      </c>
      <c r="H1423" s="367" t="s">
        <v>41</v>
      </c>
      <c r="I1423" s="367" t="s">
        <v>221</v>
      </c>
      <c r="J1423" s="367" t="s">
        <v>330</v>
      </c>
      <c r="K1423" s="367" t="s">
        <v>821</v>
      </c>
      <c r="L1423" s="367" t="s">
        <v>822</v>
      </c>
      <c r="M1423" s="388">
        <v>533610</v>
      </c>
    </row>
    <row r="1424" spans="1:13">
      <c r="A1424" s="368" t="s">
        <v>8478</v>
      </c>
      <c r="B1424" s="368" t="s">
        <v>2071</v>
      </c>
      <c r="C1424" s="368" t="s">
        <v>25</v>
      </c>
      <c r="D1424" s="381">
        <v>4527</v>
      </c>
      <c r="E1424" s="367" t="s">
        <v>731</v>
      </c>
      <c r="F1424" s="368" t="s">
        <v>315</v>
      </c>
      <c r="G1424" s="368" t="s">
        <v>298</v>
      </c>
      <c r="H1424" s="368" t="s">
        <v>41</v>
      </c>
      <c r="I1424" s="368" t="s">
        <v>316</v>
      </c>
      <c r="J1424" s="368" t="s">
        <v>317</v>
      </c>
      <c r="K1424" s="368" t="s">
        <v>890</v>
      </c>
      <c r="L1424" s="368" t="s">
        <v>822</v>
      </c>
      <c r="M1424" s="389">
        <v>597135</v>
      </c>
    </row>
    <row r="1425" spans="1:13">
      <c r="A1425" s="368" t="s">
        <v>8486</v>
      </c>
      <c r="B1425" s="368" t="s">
        <v>2071</v>
      </c>
      <c r="C1425" s="368" t="s">
        <v>25</v>
      </c>
      <c r="D1425" s="381">
        <v>4527</v>
      </c>
      <c r="E1425" s="367" t="s">
        <v>731</v>
      </c>
      <c r="F1425" s="368" t="s">
        <v>315</v>
      </c>
      <c r="G1425" s="368" t="s">
        <v>298</v>
      </c>
      <c r="H1425" s="368" t="s">
        <v>41</v>
      </c>
      <c r="I1425" s="368" t="s">
        <v>318</v>
      </c>
      <c r="J1425" s="368" t="s">
        <v>319</v>
      </c>
      <c r="K1425" s="368" t="s">
        <v>890</v>
      </c>
      <c r="L1425" s="368" t="s">
        <v>822</v>
      </c>
      <c r="M1425" s="389">
        <v>597135</v>
      </c>
    </row>
    <row r="1426" spans="1:13">
      <c r="A1426" s="368" t="s">
        <v>8494</v>
      </c>
      <c r="B1426" s="368" t="s">
        <v>2071</v>
      </c>
      <c r="C1426" s="368" t="s">
        <v>25</v>
      </c>
      <c r="D1426" s="381">
        <v>4527</v>
      </c>
      <c r="E1426" s="367" t="s">
        <v>731</v>
      </c>
      <c r="F1426" s="368" t="s">
        <v>315</v>
      </c>
      <c r="G1426" s="368" t="s">
        <v>298</v>
      </c>
      <c r="H1426" s="368" t="s">
        <v>41</v>
      </c>
      <c r="I1426" s="368" t="s">
        <v>320</v>
      </c>
      <c r="J1426" s="368" t="s">
        <v>321</v>
      </c>
      <c r="K1426" s="368" t="s">
        <v>890</v>
      </c>
      <c r="L1426" s="368" t="s">
        <v>822</v>
      </c>
      <c r="M1426" s="389">
        <v>597135</v>
      </c>
    </row>
    <row r="1427" spans="1:13">
      <c r="A1427" s="368" t="s">
        <v>8502</v>
      </c>
      <c r="B1427" s="368" t="s">
        <v>2071</v>
      </c>
      <c r="C1427" s="368" t="s">
        <v>25</v>
      </c>
      <c r="D1427" s="381">
        <v>4527</v>
      </c>
      <c r="E1427" s="367" t="s">
        <v>731</v>
      </c>
      <c r="F1427" s="368" t="s">
        <v>315</v>
      </c>
      <c r="G1427" s="368" t="s">
        <v>298</v>
      </c>
      <c r="H1427" s="368" t="s">
        <v>41</v>
      </c>
      <c r="I1427" s="368" t="s">
        <v>322</v>
      </c>
      <c r="J1427" s="368" t="s">
        <v>323</v>
      </c>
      <c r="K1427" s="368" t="s">
        <v>890</v>
      </c>
      <c r="L1427" s="368" t="s">
        <v>822</v>
      </c>
      <c r="M1427" s="389">
        <v>597135</v>
      </c>
    </row>
    <row r="1428" spans="1:13">
      <c r="A1428" s="368" t="s">
        <v>8510</v>
      </c>
      <c r="B1428" s="368" t="s">
        <v>2071</v>
      </c>
      <c r="C1428" s="368" t="s">
        <v>25</v>
      </c>
      <c r="D1428" s="381">
        <v>4527</v>
      </c>
      <c r="E1428" s="367" t="s">
        <v>731</v>
      </c>
      <c r="F1428" s="368" t="s">
        <v>315</v>
      </c>
      <c r="G1428" s="368" t="s">
        <v>298</v>
      </c>
      <c r="H1428" s="368" t="s">
        <v>41</v>
      </c>
      <c r="I1428" s="368" t="s">
        <v>324</v>
      </c>
      <c r="J1428" s="368" t="s">
        <v>325</v>
      </c>
      <c r="K1428" s="368" t="s">
        <v>890</v>
      </c>
      <c r="L1428" s="368" t="s">
        <v>822</v>
      </c>
      <c r="M1428" s="389">
        <v>597135</v>
      </c>
    </row>
    <row r="1429" spans="1:13">
      <c r="A1429" s="368" t="s">
        <v>8518</v>
      </c>
      <c r="B1429" s="368" t="s">
        <v>2071</v>
      </c>
      <c r="C1429" s="368" t="s">
        <v>25</v>
      </c>
      <c r="D1429" s="381">
        <v>4527</v>
      </c>
      <c r="E1429" s="367" t="s">
        <v>731</v>
      </c>
      <c r="F1429" s="368" t="s">
        <v>315</v>
      </c>
      <c r="G1429" s="368" t="s">
        <v>298</v>
      </c>
      <c r="H1429" s="368" t="s">
        <v>41</v>
      </c>
      <c r="I1429" s="368" t="s">
        <v>42</v>
      </c>
      <c r="J1429" s="368" t="s">
        <v>326</v>
      </c>
      <c r="K1429" s="368" t="s">
        <v>890</v>
      </c>
      <c r="L1429" s="368" t="s">
        <v>822</v>
      </c>
      <c r="M1429" s="389">
        <v>597135</v>
      </c>
    </row>
    <row r="1430" spans="1:13">
      <c r="A1430" s="368" t="s">
        <v>8526</v>
      </c>
      <c r="B1430" s="368" t="s">
        <v>2071</v>
      </c>
      <c r="C1430" s="368" t="s">
        <v>25</v>
      </c>
      <c r="D1430" s="381">
        <v>4527</v>
      </c>
      <c r="E1430" s="367" t="s">
        <v>731</v>
      </c>
      <c r="F1430" s="368" t="s">
        <v>315</v>
      </c>
      <c r="G1430" s="368" t="s">
        <v>298</v>
      </c>
      <c r="H1430" s="368" t="s">
        <v>41</v>
      </c>
      <c r="I1430" s="368" t="s">
        <v>219</v>
      </c>
      <c r="J1430" s="368" t="s">
        <v>327</v>
      </c>
      <c r="K1430" s="368" t="s">
        <v>890</v>
      </c>
      <c r="L1430" s="368" t="s">
        <v>822</v>
      </c>
      <c r="M1430" s="389">
        <v>597135</v>
      </c>
    </row>
    <row r="1431" spans="1:13">
      <c r="A1431" s="368" t="s">
        <v>8534</v>
      </c>
      <c r="B1431" s="368" t="s">
        <v>2071</v>
      </c>
      <c r="C1431" s="368" t="s">
        <v>25</v>
      </c>
      <c r="D1431" s="381">
        <v>4527</v>
      </c>
      <c r="E1431" s="367" t="s">
        <v>731</v>
      </c>
      <c r="F1431" s="368" t="s">
        <v>315</v>
      </c>
      <c r="G1431" s="368" t="s">
        <v>298</v>
      </c>
      <c r="H1431" s="368" t="s">
        <v>41</v>
      </c>
      <c r="I1431" s="368" t="s">
        <v>44</v>
      </c>
      <c r="J1431" s="368" t="s">
        <v>328</v>
      </c>
      <c r="K1431" s="368" t="s">
        <v>890</v>
      </c>
      <c r="L1431" s="368" t="s">
        <v>822</v>
      </c>
      <c r="M1431" s="389">
        <v>597135</v>
      </c>
    </row>
    <row r="1432" spans="1:13">
      <c r="A1432" s="368" t="s">
        <v>8542</v>
      </c>
      <c r="B1432" s="368" t="s">
        <v>2071</v>
      </c>
      <c r="C1432" s="368" t="s">
        <v>25</v>
      </c>
      <c r="D1432" s="381">
        <v>4527</v>
      </c>
      <c r="E1432" s="367" t="s">
        <v>731</v>
      </c>
      <c r="F1432" s="368" t="s">
        <v>315</v>
      </c>
      <c r="G1432" s="368" t="s">
        <v>298</v>
      </c>
      <c r="H1432" s="368" t="s">
        <v>41</v>
      </c>
      <c r="I1432" s="368" t="s">
        <v>46</v>
      </c>
      <c r="J1432" s="368" t="s">
        <v>329</v>
      </c>
      <c r="K1432" s="368" t="s">
        <v>890</v>
      </c>
      <c r="L1432" s="368" t="s">
        <v>822</v>
      </c>
      <c r="M1432" s="389">
        <v>597135</v>
      </c>
    </row>
    <row r="1433" spans="1:13">
      <c r="A1433" s="368" t="s">
        <v>8550</v>
      </c>
      <c r="B1433" s="368" t="s">
        <v>2071</v>
      </c>
      <c r="C1433" s="368" t="s">
        <v>25</v>
      </c>
      <c r="D1433" s="381">
        <v>4527</v>
      </c>
      <c r="E1433" s="367" t="s">
        <v>731</v>
      </c>
      <c r="F1433" s="368" t="s">
        <v>315</v>
      </c>
      <c r="G1433" s="368" t="s">
        <v>298</v>
      </c>
      <c r="H1433" s="368" t="s">
        <v>41</v>
      </c>
      <c r="I1433" s="368" t="s">
        <v>221</v>
      </c>
      <c r="J1433" s="368" t="s">
        <v>330</v>
      </c>
      <c r="K1433" s="368" t="s">
        <v>890</v>
      </c>
      <c r="L1433" s="368" t="s">
        <v>822</v>
      </c>
      <c r="M1433" s="389">
        <v>597135</v>
      </c>
    </row>
    <row r="1434" spans="1:13">
      <c r="A1434" s="367" t="s">
        <v>8589</v>
      </c>
      <c r="B1434" s="367" t="s">
        <v>2070</v>
      </c>
      <c r="C1434" s="367" t="s">
        <v>25</v>
      </c>
      <c r="D1434" s="381">
        <v>4527</v>
      </c>
      <c r="E1434" s="367" t="s">
        <v>731</v>
      </c>
      <c r="F1434" s="367" t="s">
        <v>315</v>
      </c>
      <c r="G1434" s="367" t="s">
        <v>298</v>
      </c>
      <c r="H1434" s="367" t="s">
        <v>41</v>
      </c>
      <c r="I1434" s="367" t="s">
        <v>422</v>
      </c>
      <c r="J1434" s="367" t="s">
        <v>437</v>
      </c>
      <c r="K1434" s="367" t="s">
        <v>821</v>
      </c>
      <c r="L1434" s="367" t="s">
        <v>32</v>
      </c>
      <c r="M1434" s="388">
        <v>4250400</v>
      </c>
    </row>
    <row r="1435" spans="1:13">
      <c r="A1435" s="367" t="s">
        <v>8597</v>
      </c>
      <c r="B1435" s="367" t="s">
        <v>2070</v>
      </c>
      <c r="C1435" s="367" t="s">
        <v>25</v>
      </c>
      <c r="D1435" s="381">
        <v>4527</v>
      </c>
      <c r="E1435" s="367" t="s">
        <v>731</v>
      </c>
      <c r="F1435" s="367" t="s">
        <v>315</v>
      </c>
      <c r="G1435" s="367" t="s">
        <v>298</v>
      </c>
      <c r="H1435" s="367" t="s">
        <v>41</v>
      </c>
      <c r="I1435" s="367" t="s">
        <v>423</v>
      </c>
      <c r="J1435" s="367" t="s">
        <v>438</v>
      </c>
      <c r="K1435" s="367" t="s">
        <v>821</v>
      </c>
      <c r="L1435" s="367" t="s">
        <v>32</v>
      </c>
      <c r="M1435" s="388">
        <v>4250400</v>
      </c>
    </row>
    <row r="1436" spans="1:13">
      <c r="A1436" s="367" t="s">
        <v>8605</v>
      </c>
      <c r="B1436" s="367" t="s">
        <v>2070</v>
      </c>
      <c r="C1436" s="367" t="s">
        <v>25</v>
      </c>
      <c r="D1436" s="381">
        <v>4527</v>
      </c>
      <c r="E1436" s="367" t="s">
        <v>731</v>
      </c>
      <c r="F1436" s="367" t="s">
        <v>315</v>
      </c>
      <c r="G1436" s="367" t="s">
        <v>298</v>
      </c>
      <c r="H1436" s="367" t="s">
        <v>41</v>
      </c>
      <c r="I1436" s="367" t="s">
        <v>424</v>
      </c>
      <c r="J1436" s="367" t="s">
        <v>439</v>
      </c>
      <c r="K1436" s="367" t="s">
        <v>821</v>
      </c>
      <c r="L1436" s="367" t="s">
        <v>32</v>
      </c>
      <c r="M1436" s="388">
        <v>4250400</v>
      </c>
    </row>
    <row r="1437" spans="1:13">
      <c r="A1437" s="367" t="s">
        <v>8613</v>
      </c>
      <c r="B1437" s="367" t="s">
        <v>2070</v>
      </c>
      <c r="C1437" s="367" t="s">
        <v>25</v>
      </c>
      <c r="D1437" s="381">
        <v>4527</v>
      </c>
      <c r="E1437" s="367" t="s">
        <v>731</v>
      </c>
      <c r="F1437" s="367" t="s">
        <v>315</v>
      </c>
      <c r="G1437" s="367" t="s">
        <v>298</v>
      </c>
      <c r="H1437" s="367" t="s">
        <v>41</v>
      </c>
      <c r="I1437" s="367" t="s">
        <v>425</v>
      </c>
      <c r="J1437" s="367" t="s">
        <v>440</v>
      </c>
      <c r="K1437" s="367" t="s">
        <v>821</v>
      </c>
      <c r="L1437" s="367" t="s">
        <v>32</v>
      </c>
      <c r="M1437" s="388">
        <v>4250400</v>
      </c>
    </row>
    <row r="1438" spans="1:13">
      <c r="A1438" s="368" t="s">
        <v>8588</v>
      </c>
      <c r="B1438" s="368" t="s">
        <v>2069</v>
      </c>
      <c r="C1438" s="368" t="s">
        <v>25</v>
      </c>
      <c r="D1438" s="381">
        <v>4527</v>
      </c>
      <c r="E1438" s="367" t="s">
        <v>731</v>
      </c>
      <c r="F1438" s="368" t="s">
        <v>315</v>
      </c>
      <c r="G1438" s="368" t="s">
        <v>298</v>
      </c>
      <c r="H1438" s="368" t="s">
        <v>41</v>
      </c>
      <c r="I1438" s="368" t="s">
        <v>422</v>
      </c>
      <c r="J1438" s="368" t="s">
        <v>437</v>
      </c>
      <c r="K1438" s="368" t="s">
        <v>890</v>
      </c>
      <c r="L1438" s="368" t="s">
        <v>32</v>
      </c>
      <c r="M1438" s="389">
        <v>4666200</v>
      </c>
    </row>
    <row r="1439" spans="1:13">
      <c r="A1439" s="368" t="s">
        <v>8596</v>
      </c>
      <c r="B1439" s="368" t="s">
        <v>2069</v>
      </c>
      <c r="C1439" s="368" t="s">
        <v>25</v>
      </c>
      <c r="D1439" s="381">
        <v>4527</v>
      </c>
      <c r="E1439" s="367" t="s">
        <v>731</v>
      </c>
      <c r="F1439" s="368" t="s">
        <v>315</v>
      </c>
      <c r="G1439" s="368" t="s">
        <v>298</v>
      </c>
      <c r="H1439" s="368" t="s">
        <v>41</v>
      </c>
      <c r="I1439" s="368" t="s">
        <v>423</v>
      </c>
      <c r="J1439" s="368" t="s">
        <v>438</v>
      </c>
      <c r="K1439" s="368" t="s">
        <v>890</v>
      </c>
      <c r="L1439" s="368" t="s">
        <v>32</v>
      </c>
      <c r="M1439" s="389">
        <v>4666200</v>
      </c>
    </row>
    <row r="1440" spans="1:13">
      <c r="A1440" s="368" t="s">
        <v>8604</v>
      </c>
      <c r="B1440" s="368" t="s">
        <v>2069</v>
      </c>
      <c r="C1440" s="368" t="s">
        <v>25</v>
      </c>
      <c r="D1440" s="381">
        <v>4527</v>
      </c>
      <c r="E1440" s="367" t="s">
        <v>731</v>
      </c>
      <c r="F1440" s="368" t="s">
        <v>315</v>
      </c>
      <c r="G1440" s="368" t="s">
        <v>298</v>
      </c>
      <c r="H1440" s="368" t="s">
        <v>41</v>
      </c>
      <c r="I1440" s="368" t="s">
        <v>424</v>
      </c>
      <c r="J1440" s="368" t="s">
        <v>439</v>
      </c>
      <c r="K1440" s="368" t="s">
        <v>890</v>
      </c>
      <c r="L1440" s="368" t="s">
        <v>32</v>
      </c>
      <c r="M1440" s="389">
        <v>4666200</v>
      </c>
    </row>
    <row r="1441" spans="1:13">
      <c r="A1441" s="368" t="s">
        <v>8612</v>
      </c>
      <c r="B1441" s="368" t="s">
        <v>2069</v>
      </c>
      <c r="C1441" s="368" t="s">
        <v>25</v>
      </c>
      <c r="D1441" s="381">
        <v>4527</v>
      </c>
      <c r="E1441" s="367" t="s">
        <v>731</v>
      </c>
      <c r="F1441" s="368" t="s">
        <v>315</v>
      </c>
      <c r="G1441" s="368" t="s">
        <v>298</v>
      </c>
      <c r="H1441" s="368" t="s">
        <v>41</v>
      </c>
      <c r="I1441" s="368" t="s">
        <v>425</v>
      </c>
      <c r="J1441" s="368" t="s">
        <v>440</v>
      </c>
      <c r="K1441" s="368" t="s">
        <v>890</v>
      </c>
      <c r="L1441" s="368" t="s">
        <v>32</v>
      </c>
      <c r="M1441" s="389">
        <v>4666200</v>
      </c>
    </row>
    <row r="1442" spans="1:13">
      <c r="A1442" s="367" t="s">
        <v>8557</v>
      </c>
      <c r="B1442" s="367" t="s">
        <v>2070</v>
      </c>
      <c r="C1442" s="367" t="s">
        <v>25</v>
      </c>
      <c r="D1442" s="381">
        <v>4527</v>
      </c>
      <c r="E1442" s="367" t="s">
        <v>731</v>
      </c>
      <c r="F1442" s="367" t="s">
        <v>315</v>
      </c>
      <c r="G1442" s="367" t="s">
        <v>298</v>
      </c>
      <c r="H1442" s="367" t="s">
        <v>41</v>
      </c>
      <c r="I1442" s="367" t="s">
        <v>48</v>
      </c>
      <c r="J1442" s="367" t="s">
        <v>331</v>
      </c>
      <c r="K1442" s="367" t="s">
        <v>821</v>
      </c>
      <c r="L1442" s="367" t="s">
        <v>32</v>
      </c>
      <c r="M1442" s="388">
        <v>5082000</v>
      </c>
    </row>
    <row r="1443" spans="1:13">
      <c r="A1443" s="367" t="s">
        <v>8565</v>
      </c>
      <c r="B1443" s="367" t="s">
        <v>2070</v>
      </c>
      <c r="C1443" s="367" t="s">
        <v>25</v>
      </c>
      <c r="D1443" s="381">
        <v>4527</v>
      </c>
      <c r="E1443" s="367" t="s">
        <v>731</v>
      </c>
      <c r="F1443" s="367" t="s">
        <v>315</v>
      </c>
      <c r="G1443" s="367" t="s">
        <v>298</v>
      </c>
      <c r="H1443" s="367" t="s">
        <v>41</v>
      </c>
      <c r="I1443" s="367" t="s">
        <v>50</v>
      </c>
      <c r="J1443" s="367" t="s">
        <v>332</v>
      </c>
      <c r="K1443" s="367" t="s">
        <v>821</v>
      </c>
      <c r="L1443" s="367" t="s">
        <v>32</v>
      </c>
      <c r="M1443" s="388">
        <v>5082000</v>
      </c>
    </row>
    <row r="1444" spans="1:13">
      <c r="A1444" s="367" t="s">
        <v>8573</v>
      </c>
      <c r="B1444" s="367" t="s">
        <v>2070</v>
      </c>
      <c r="C1444" s="367" t="s">
        <v>25</v>
      </c>
      <c r="D1444" s="381">
        <v>4527</v>
      </c>
      <c r="E1444" s="367" t="s">
        <v>731</v>
      </c>
      <c r="F1444" s="367" t="s">
        <v>315</v>
      </c>
      <c r="G1444" s="367" t="s">
        <v>298</v>
      </c>
      <c r="H1444" s="367" t="s">
        <v>41</v>
      </c>
      <c r="I1444" s="367" t="s">
        <v>223</v>
      </c>
      <c r="J1444" s="367" t="s">
        <v>333</v>
      </c>
      <c r="K1444" s="367" t="s">
        <v>821</v>
      </c>
      <c r="L1444" s="367" t="s">
        <v>32</v>
      </c>
      <c r="M1444" s="388">
        <v>5082000</v>
      </c>
    </row>
    <row r="1445" spans="1:13">
      <c r="A1445" s="367" t="s">
        <v>8581</v>
      </c>
      <c r="B1445" s="367" t="s">
        <v>2070</v>
      </c>
      <c r="C1445" s="367" t="s">
        <v>25</v>
      </c>
      <c r="D1445" s="381">
        <v>4527</v>
      </c>
      <c r="E1445" s="367" t="s">
        <v>731</v>
      </c>
      <c r="F1445" s="367" t="s">
        <v>315</v>
      </c>
      <c r="G1445" s="367" t="s">
        <v>298</v>
      </c>
      <c r="H1445" s="367" t="s">
        <v>41</v>
      </c>
      <c r="I1445" s="367" t="s">
        <v>421</v>
      </c>
      <c r="J1445" s="367" t="s">
        <v>436</v>
      </c>
      <c r="K1445" s="367" t="s">
        <v>821</v>
      </c>
      <c r="L1445" s="367" t="s">
        <v>32</v>
      </c>
      <c r="M1445" s="388">
        <v>5082000</v>
      </c>
    </row>
    <row r="1446" spans="1:13">
      <c r="A1446" s="368" t="s">
        <v>8556</v>
      </c>
      <c r="B1446" s="368" t="s">
        <v>2069</v>
      </c>
      <c r="C1446" s="368" t="s">
        <v>25</v>
      </c>
      <c r="D1446" s="381">
        <v>4527</v>
      </c>
      <c r="E1446" s="367" t="s">
        <v>731</v>
      </c>
      <c r="F1446" s="368" t="s">
        <v>315</v>
      </c>
      <c r="G1446" s="368" t="s">
        <v>298</v>
      </c>
      <c r="H1446" s="368" t="s">
        <v>41</v>
      </c>
      <c r="I1446" s="368" t="s">
        <v>48</v>
      </c>
      <c r="J1446" s="368" t="s">
        <v>331</v>
      </c>
      <c r="K1446" s="368" t="s">
        <v>890</v>
      </c>
      <c r="L1446" s="368" t="s">
        <v>32</v>
      </c>
      <c r="M1446" s="389">
        <v>5590200</v>
      </c>
    </row>
    <row r="1447" spans="1:13">
      <c r="A1447" s="368" t="s">
        <v>8564</v>
      </c>
      <c r="B1447" s="368" t="s">
        <v>2069</v>
      </c>
      <c r="C1447" s="368" t="s">
        <v>25</v>
      </c>
      <c r="D1447" s="381">
        <v>4527</v>
      </c>
      <c r="E1447" s="367" t="s">
        <v>731</v>
      </c>
      <c r="F1447" s="368" t="s">
        <v>315</v>
      </c>
      <c r="G1447" s="368" t="s">
        <v>298</v>
      </c>
      <c r="H1447" s="368" t="s">
        <v>41</v>
      </c>
      <c r="I1447" s="368" t="s">
        <v>50</v>
      </c>
      <c r="J1447" s="368" t="s">
        <v>332</v>
      </c>
      <c r="K1447" s="368" t="s">
        <v>890</v>
      </c>
      <c r="L1447" s="368" t="s">
        <v>32</v>
      </c>
      <c r="M1447" s="389">
        <v>5590200</v>
      </c>
    </row>
    <row r="1448" spans="1:13">
      <c r="A1448" s="368" t="s">
        <v>8572</v>
      </c>
      <c r="B1448" s="368" t="s">
        <v>2069</v>
      </c>
      <c r="C1448" s="368" t="s">
        <v>25</v>
      </c>
      <c r="D1448" s="381">
        <v>4527</v>
      </c>
      <c r="E1448" s="367" t="s">
        <v>731</v>
      </c>
      <c r="F1448" s="368" t="s">
        <v>315</v>
      </c>
      <c r="G1448" s="368" t="s">
        <v>298</v>
      </c>
      <c r="H1448" s="368" t="s">
        <v>41</v>
      </c>
      <c r="I1448" s="368" t="s">
        <v>223</v>
      </c>
      <c r="J1448" s="368" t="s">
        <v>333</v>
      </c>
      <c r="K1448" s="368" t="s">
        <v>890</v>
      </c>
      <c r="L1448" s="368" t="s">
        <v>32</v>
      </c>
      <c r="M1448" s="389">
        <v>5590200</v>
      </c>
    </row>
    <row r="1449" spans="1:13">
      <c r="A1449" s="368" t="s">
        <v>8580</v>
      </c>
      <c r="B1449" s="368" t="s">
        <v>2069</v>
      </c>
      <c r="C1449" s="368" t="s">
        <v>25</v>
      </c>
      <c r="D1449" s="381">
        <v>4527</v>
      </c>
      <c r="E1449" s="367" t="s">
        <v>731</v>
      </c>
      <c r="F1449" s="368" t="s">
        <v>315</v>
      </c>
      <c r="G1449" s="368" t="s">
        <v>298</v>
      </c>
      <c r="H1449" s="368" t="s">
        <v>41</v>
      </c>
      <c r="I1449" s="368" t="s">
        <v>421</v>
      </c>
      <c r="J1449" s="368" t="s">
        <v>436</v>
      </c>
      <c r="K1449" s="368" t="s">
        <v>890</v>
      </c>
      <c r="L1449" s="368" t="s">
        <v>32</v>
      </c>
      <c r="M1449" s="389">
        <v>5590200</v>
      </c>
    </row>
    <row r="1450" spans="1:13">
      <c r="A1450" s="353" t="s">
        <v>8587</v>
      </c>
      <c r="B1450" s="353" t="s">
        <v>2068</v>
      </c>
      <c r="C1450" s="353" t="s">
        <v>1160</v>
      </c>
      <c r="D1450" s="354">
        <v>4527</v>
      </c>
      <c r="E1450" s="353" t="s">
        <v>731</v>
      </c>
      <c r="F1450" s="353" t="s">
        <v>315</v>
      </c>
      <c r="G1450" s="353" t="s">
        <v>298</v>
      </c>
      <c r="H1450" s="353" t="s">
        <v>41</v>
      </c>
      <c r="I1450" s="353" t="s">
        <v>422</v>
      </c>
      <c r="J1450" s="353" t="s">
        <v>437</v>
      </c>
      <c r="K1450" s="353" t="s">
        <v>821</v>
      </c>
      <c r="L1450" s="353" t="s">
        <v>34</v>
      </c>
      <c r="M1450" s="355">
        <v>5798100</v>
      </c>
    </row>
    <row r="1451" spans="1:13">
      <c r="A1451" s="353" t="s">
        <v>8595</v>
      </c>
      <c r="B1451" s="353" t="s">
        <v>2068</v>
      </c>
      <c r="C1451" s="353" t="s">
        <v>1160</v>
      </c>
      <c r="D1451" s="354">
        <v>4527</v>
      </c>
      <c r="E1451" s="353" t="s">
        <v>731</v>
      </c>
      <c r="F1451" s="353" t="s">
        <v>315</v>
      </c>
      <c r="G1451" s="353" t="s">
        <v>298</v>
      </c>
      <c r="H1451" s="353" t="s">
        <v>41</v>
      </c>
      <c r="I1451" s="353" t="s">
        <v>423</v>
      </c>
      <c r="J1451" s="353" t="s">
        <v>438</v>
      </c>
      <c r="K1451" s="353" t="s">
        <v>821</v>
      </c>
      <c r="L1451" s="353" t="s">
        <v>34</v>
      </c>
      <c r="M1451" s="355">
        <v>5798100</v>
      </c>
    </row>
    <row r="1452" spans="1:13">
      <c r="A1452" s="353" t="s">
        <v>8603</v>
      </c>
      <c r="B1452" s="353" t="s">
        <v>2068</v>
      </c>
      <c r="C1452" s="353" t="s">
        <v>1160</v>
      </c>
      <c r="D1452" s="354">
        <v>4527</v>
      </c>
      <c r="E1452" s="353" t="s">
        <v>731</v>
      </c>
      <c r="F1452" s="353" t="s">
        <v>315</v>
      </c>
      <c r="G1452" s="353" t="s">
        <v>298</v>
      </c>
      <c r="H1452" s="353" t="s">
        <v>41</v>
      </c>
      <c r="I1452" s="353" t="s">
        <v>424</v>
      </c>
      <c r="J1452" s="353" t="s">
        <v>439</v>
      </c>
      <c r="K1452" s="353" t="s">
        <v>821</v>
      </c>
      <c r="L1452" s="353" t="s">
        <v>34</v>
      </c>
      <c r="M1452" s="355">
        <v>5798100</v>
      </c>
    </row>
    <row r="1453" spans="1:13">
      <c r="A1453" s="353" t="s">
        <v>8611</v>
      </c>
      <c r="B1453" s="353" t="s">
        <v>2068</v>
      </c>
      <c r="C1453" s="353" t="s">
        <v>1160</v>
      </c>
      <c r="D1453" s="354">
        <v>4527</v>
      </c>
      <c r="E1453" s="353" t="s">
        <v>731</v>
      </c>
      <c r="F1453" s="353" t="s">
        <v>315</v>
      </c>
      <c r="G1453" s="353" t="s">
        <v>298</v>
      </c>
      <c r="H1453" s="353" t="s">
        <v>41</v>
      </c>
      <c r="I1453" s="353" t="s">
        <v>425</v>
      </c>
      <c r="J1453" s="353" t="s">
        <v>440</v>
      </c>
      <c r="K1453" s="353" t="s">
        <v>821</v>
      </c>
      <c r="L1453" s="353" t="s">
        <v>34</v>
      </c>
      <c r="M1453" s="355">
        <v>5798100</v>
      </c>
    </row>
    <row r="1454" spans="1:13">
      <c r="A1454" s="367" t="s">
        <v>8477</v>
      </c>
      <c r="B1454" s="367" t="s">
        <v>2070</v>
      </c>
      <c r="C1454" s="367" t="s">
        <v>25</v>
      </c>
      <c r="D1454" s="381">
        <v>4527</v>
      </c>
      <c r="E1454" s="367" t="s">
        <v>731</v>
      </c>
      <c r="F1454" s="367" t="s">
        <v>315</v>
      </c>
      <c r="G1454" s="367" t="s">
        <v>298</v>
      </c>
      <c r="H1454" s="367" t="s">
        <v>41</v>
      </c>
      <c r="I1454" s="367" t="s">
        <v>316</v>
      </c>
      <c r="J1454" s="367" t="s">
        <v>317</v>
      </c>
      <c r="K1454" s="367" t="s">
        <v>821</v>
      </c>
      <c r="L1454" s="367" t="s">
        <v>32</v>
      </c>
      <c r="M1454" s="388">
        <v>5936700</v>
      </c>
    </row>
    <row r="1455" spans="1:13">
      <c r="A1455" s="367" t="s">
        <v>8485</v>
      </c>
      <c r="B1455" s="367" t="s">
        <v>2070</v>
      </c>
      <c r="C1455" s="367" t="s">
        <v>25</v>
      </c>
      <c r="D1455" s="381">
        <v>4527</v>
      </c>
      <c r="E1455" s="367" t="s">
        <v>731</v>
      </c>
      <c r="F1455" s="367" t="s">
        <v>315</v>
      </c>
      <c r="G1455" s="367" t="s">
        <v>298</v>
      </c>
      <c r="H1455" s="367" t="s">
        <v>41</v>
      </c>
      <c r="I1455" s="367" t="s">
        <v>318</v>
      </c>
      <c r="J1455" s="367" t="s">
        <v>319</v>
      </c>
      <c r="K1455" s="367" t="s">
        <v>821</v>
      </c>
      <c r="L1455" s="367" t="s">
        <v>32</v>
      </c>
      <c r="M1455" s="388">
        <v>5936700</v>
      </c>
    </row>
    <row r="1456" spans="1:13">
      <c r="A1456" s="367" t="s">
        <v>8493</v>
      </c>
      <c r="B1456" s="367" t="s">
        <v>2070</v>
      </c>
      <c r="C1456" s="367" t="s">
        <v>25</v>
      </c>
      <c r="D1456" s="381">
        <v>4527</v>
      </c>
      <c r="E1456" s="367" t="s">
        <v>731</v>
      </c>
      <c r="F1456" s="367" t="s">
        <v>315</v>
      </c>
      <c r="G1456" s="367" t="s">
        <v>298</v>
      </c>
      <c r="H1456" s="367" t="s">
        <v>41</v>
      </c>
      <c r="I1456" s="367" t="s">
        <v>320</v>
      </c>
      <c r="J1456" s="367" t="s">
        <v>321</v>
      </c>
      <c r="K1456" s="367" t="s">
        <v>821</v>
      </c>
      <c r="L1456" s="367" t="s">
        <v>32</v>
      </c>
      <c r="M1456" s="388">
        <v>5936700</v>
      </c>
    </row>
    <row r="1457" spans="1:13">
      <c r="A1457" s="367" t="s">
        <v>8501</v>
      </c>
      <c r="B1457" s="367" t="s">
        <v>2070</v>
      </c>
      <c r="C1457" s="367" t="s">
        <v>25</v>
      </c>
      <c r="D1457" s="381">
        <v>4527</v>
      </c>
      <c r="E1457" s="367" t="s">
        <v>731</v>
      </c>
      <c r="F1457" s="367" t="s">
        <v>315</v>
      </c>
      <c r="G1457" s="367" t="s">
        <v>298</v>
      </c>
      <c r="H1457" s="367" t="s">
        <v>41</v>
      </c>
      <c r="I1457" s="367" t="s">
        <v>322</v>
      </c>
      <c r="J1457" s="367" t="s">
        <v>323</v>
      </c>
      <c r="K1457" s="367" t="s">
        <v>821</v>
      </c>
      <c r="L1457" s="367" t="s">
        <v>32</v>
      </c>
      <c r="M1457" s="388">
        <v>5936700</v>
      </c>
    </row>
    <row r="1458" spans="1:13">
      <c r="A1458" s="367" t="s">
        <v>8509</v>
      </c>
      <c r="B1458" s="367" t="s">
        <v>2070</v>
      </c>
      <c r="C1458" s="367" t="s">
        <v>25</v>
      </c>
      <c r="D1458" s="381">
        <v>4527</v>
      </c>
      <c r="E1458" s="367" t="s">
        <v>731</v>
      </c>
      <c r="F1458" s="367" t="s">
        <v>315</v>
      </c>
      <c r="G1458" s="367" t="s">
        <v>298</v>
      </c>
      <c r="H1458" s="367" t="s">
        <v>41</v>
      </c>
      <c r="I1458" s="367" t="s">
        <v>324</v>
      </c>
      <c r="J1458" s="367" t="s">
        <v>325</v>
      </c>
      <c r="K1458" s="367" t="s">
        <v>821</v>
      </c>
      <c r="L1458" s="367" t="s">
        <v>32</v>
      </c>
      <c r="M1458" s="388">
        <v>5936700</v>
      </c>
    </row>
    <row r="1459" spans="1:13">
      <c r="A1459" s="367" t="s">
        <v>8517</v>
      </c>
      <c r="B1459" s="367" t="s">
        <v>2070</v>
      </c>
      <c r="C1459" s="367" t="s">
        <v>25</v>
      </c>
      <c r="D1459" s="381">
        <v>4527</v>
      </c>
      <c r="E1459" s="367" t="s">
        <v>731</v>
      </c>
      <c r="F1459" s="367" t="s">
        <v>315</v>
      </c>
      <c r="G1459" s="367" t="s">
        <v>298</v>
      </c>
      <c r="H1459" s="367" t="s">
        <v>41</v>
      </c>
      <c r="I1459" s="367" t="s">
        <v>42</v>
      </c>
      <c r="J1459" s="367" t="s">
        <v>326</v>
      </c>
      <c r="K1459" s="367" t="s">
        <v>821</v>
      </c>
      <c r="L1459" s="367" t="s">
        <v>32</v>
      </c>
      <c r="M1459" s="388">
        <v>5936700</v>
      </c>
    </row>
    <row r="1460" spans="1:13">
      <c r="A1460" s="367" t="s">
        <v>8525</v>
      </c>
      <c r="B1460" s="367" t="s">
        <v>2070</v>
      </c>
      <c r="C1460" s="367" t="s">
        <v>25</v>
      </c>
      <c r="D1460" s="381">
        <v>4527</v>
      </c>
      <c r="E1460" s="367" t="s">
        <v>731</v>
      </c>
      <c r="F1460" s="367" t="s">
        <v>315</v>
      </c>
      <c r="G1460" s="367" t="s">
        <v>298</v>
      </c>
      <c r="H1460" s="367" t="s">
        <v>41</v>
      </c>
      <c r="I1460" s="367" t="s">
        <v>219</v>
      </c>
      <c r="J1460" s="367" t="s">
        <v>327</v>
      </c>
      <c r="K1460" s="367" t="s">
        <v>821</v>
      </c>
      <c r="L1460" s="367" t="s">
        <v>32</v>
      </c>
      <c r="M1460" s="388">
        <v>5936700</v>
      </c>
    </row>
    <row r="1461" spans="1:13">
      <c r="A1461" s="367" t="s">
        <v>8533</v>
      </c>
      <c r="B1461" s="367" t="s">
        <v>2070</v>
      </c>
      <c r="C1461" s="367" t="s">
        <v>25</v>
      </c>
      <c r="D1461" s="381">
        <v>4527</v>
      </c>
      <c r="E1461" s="367" t="s">
        <v>731</v>
      </c>
      <c r="F1461" s="367" t="s">
        <v>315</v>
      </c>
      <c r="G1461" s="367" t="s">
        <v>298</v>
      </c>
      <c r="H1461" s="367" t="s">
        <v>41</v>
      </c>
      <c r="I1461" s="367" t="s">
        <v>44</v>
      </c>
      <c r="J1461" s="367" t="s">
        <v>328</v>
      </c>
      <c r="K1461" s="367" t="s">
        <v>821</v>
      </c>
      <c r="L1461" s="367" t="s">
        <v>32</v>
      </c>
      <c r="M1461" s="388">
        <v>5936700</v>
      </c>
    </row>
    <row r="1462" spans="1:13">
      <c r="A1462" s="367" t="s">
        <v>8541</v>
      </c>
      <c r="B1462" s="367" t="s">
        <v>2070</v>
      </c>
      <c r="C1462" s="367" t="s">
        <v>25</v>
      </c>
      <c r="D1462" s="381">
        <v>4527</v>
      </c>
      <c r="E1462" s="367" t="s">
        <v>731</v>
      </c>
      <c r="F1462" s="367" t="s">
        <v>315</v>
      </c>
      <c r="G1462" s="367" t="s">
        <v>298</v>
      </c>
      <c r="H1462" s="367" t="s">
        <v>41</v>
      </c>
      <c r="I1462" s="367" t="s">
        <v>46</v>
      </c>
      <c r="J1462" s="367" t="s">
        <v>329</v>
      </c>
      <c r="K1462" s="367" t="s">
        <v>821</v>
      </c>
      <c r="L1462" s="367" t="s">
        <v>32</v>
      </c>
      <c r="M1462" s="388">
        <v>5936700</v>
      </c>
    </row>
    <row r="1463" spans="1:13">
      <c r="A1463" s="367" t="s">
        <v>8549</v>
      </c>
      <c r="B1463" s="367" t="s">
        <v>2070</v>
      </c>
      <c r="C1463" s="367" t="s">
        <v>25</v>
      </c>
      <c r="D1463" s="381">
        <v>4527</v>
      </c>
      <c r="E1463" s="367" t="s">
        <v>731</v>
      </c>
      <c r="F1463" s="367" t="s">
        <v>315</v>
      </c>
      <c r="G1463" s="367" t="s">
        <v>298</v>
      </c>
      <c r="H1463" s="367" t="s">
        <v>41</v>
      </c>
      <c r="I1463" s="367" t="s">
        <v>221</v>
      </c>
      <c r="J1463" s="367" t="s">
        <v>330</v>
      </c>
      <c r="K1463" s="367" t="s">
        <v>821</v>
      </c>
      <c r="L1463" s="367" t="s">
        <v>32</v>
      </c>
      <c r="M1463" s="388">
        <v>5936700</v>
      </c>
    </row>
    <row r="1464" spans="1:13">
      <c r="A1464" s="353" t="s">
        <v>8586</v>
      </c>
      <c r="B1464" s="353" t="s">
        <v>2067</v>
      </c>
      <c r="C1464" s="353" t="s">
        <v>1160</v>
      </c>
      <c r="D1464" s="354">
        <v>4527</v>
      </c>
      <c r="E1464" s="353" t="s">
        <v>731</v>
      </c>
      <c r="F1464" s="353" t="s">
        <v>315</v>
      </c>
      <c r="G1464" s="353" t="s">
        <v>298</v>
      </c>
      <c r="H1464" s="353" t="s">
        <v>41</v>
      </c>
      <c r="I1464" s="353" t="s">
        <v>422</v>
      </c>
      <c r="J1464" s="353" t="s">
        <v>437</v>
      </c>
      <c r="K1464" s="353" t="s">
        <v>890</v>
      </c>
      <c r="L1464" s="353" t="s">
        <v>34</v>
      </c>
      <c r="M1464" s="355">
        <v>6375600</v>
      </c>
    </row>
    <row r="1465" spans="1:13">
      <c r="A1465" s="353" t="s">
        <v>8594</v>
      </c>
      <c r="B1465" s="353" t="s">
        <v>2067</v>
      </c>
      <c r="C1465" s="353" t="s">
        <v>1160</v>
      </c>
      <c r="D1465" s="354">
        <v>4527</v>
      </c>
      <c r="E1465" s="353" t="s">
        <v>731</v>
      </c>
      <c r="F1465" s="353" t="s">
        <v>315</v>
      </c>
      <c r="G1465" s="353" t="s">
        <v>298</v>
      </c>
      <c r="H1465" s="353" t="s">
        <v>41</v>
      </c>
      <c r="I1465" s="353" t="s">
        <v>423</v>
      </c>
      <c r="J1465" s="353" t="s">
        <v>438</v>
      </c>
      <c r="K1465" s="353" t="s">
        <v>890</v>
      </c>
      <c r="L1465" s="353" t="s">
        <v>34</v>
      </c>
      <c r="M1465" s="355">
        <v>6375600</v>
      </c>
    </row>
    <row r="1466" spans="1:13">
      <c r="A1466" s="353" t="s">
        <v>8602</v>
      </c>
      <c r="B1466" s="353" t="s">
        <v>2067</v>
      </c>
      <c r="C1466" s="353" t="s">
        <v>1160</v>
      </c>
      <c r="D1466" s="354">
        <v>4527</v>
      </c>
      <c r="E1466" s="353" t="s">
        <v>731</v>
      </c>
      <c r="F1466" s="353" t="s">
        <v>315</v>
      </c>
      <c r="G1466" s="353" t="s">
        <v>298</v>
      </c>
      <c r="H1466" s="353" t="s">
        <v>41</v>
      </c>
      <c r="I1466" s="353" t="s">
        <v>424</v>
      </c>
      <c r="J1466" s="353" t="s">
        <v>439</v>
      </c>
      <c r="K1466" s="353" t="s">
        <v>890</v>
      </c>
      <c r="L1466" s="353" t="s">
        <v>34</v>
      </c>
      <c r="M1466" s="355">
        <v>6375600</v>
      </c>
    </row>
    <row r="1467" spans="1:13">
      <c r="A1467" s="353" t="s">
        <v>8610</v>
      </c>
      <c r="B1467" s="353" t="s">
        <v>2067</v>
      </c>
      <c r="C1467" s="353" t="s">
        <v>1160</v>
      </c>
      <c r="D1467" s="354">
        <v>4527</v>
      </c>
      <c r="E1467" s="353" t="s">
        <v>731</v>
      </c>
      <c r="F1467" s="353" t="s">
        <v>315</v>
      </c>
      <c r="G1467" s="353" t="s">
        <v>298</v>
      </c>
      <c r="H1467" s="353" t="s">
        <v>41</v>
      </c>
      <c r="I1467" s="353" t="s">
        <v>425</v>
      </c>
      <c r="J1467" s="353" t="s">
        <v>440</v>
      </c>
      <c r="K1467" s="353" t="s">
        <v>890</v>
      </c>
      <c r="L1467" s="353" t="s">
        <v>34</v>
      </c>
      <c r="M1467" s="355">
        <v>6375600</v>
      </c>
    </row>
    <row r="1468" spans="1:13">
      <c r="A1468" s="368" t="s">
        <v>8476</v>
      </c>
      <c r="B1468" s="368" t="s">
        <v>2069</v>
      </c>
      <c r="C1468" s="368" t="s">
        <v>25</v>
      </c>
      <c r="D1468" s="381">
        <v>4527</v>
      </c>
      <c r="E1468" s="367" t="s">
        <v>731</v>
      </c>
      <c r="F1468" s="368" t="s">
        <v>315</v>
      </c>
      <c r="G1468" s="368" t="s">
        <v>298</v>
      </c>
      <c r="H1468" s="368" t="s">
        <v>41</v>
      </c>
      <c r="I1468" s="368" t="s">
        <v>316</v>
      </c>
      <c r="J1468" s="368" t="s">
        <v>317</v>
      </c>
      <c r="K1468" s="368" t="s">
        <v>890</v>
      </c>
      <c r="L1468" s="368" t="s">
        <v>32</v>
      </c>
      <c r="M1468" s="389">
        <v>6537300</v>
      </c>
    </row>
    <row r="1469" spans="1:13">
      <c r="A1469" s="368" t="s">
        <v>8484</v>
      </c>
      <c r="B1469" s="368" t="s">
        <v>2069</v>
      </c>
      <c r="C1469" s="368" t="s">
        <v>25</v>
      </c>
      <c r="D1469" s="381">
        <v>4527</v>
      </c>
      <c r="E1469" s="367" t="s">
        <v>731</v>
      </c>
      <c r="F1469" s="368" t="s">
        <v>315</v>
      </c>
      <c r="G1469" s="368" t="s">
        <v>298</v>
      </c>
      <c r="H1469" s="368" t="s">
        <v>41</v>
      </c>
      <c r="I1469" s="368" t="s">
        <v>318</v>
      </c>
      <c r="J1469" s="368" t="s">
        <v>319</v>
      </c>
      <c r="K1469" s="368" t="s">
        <v>890</v>
      </c>
      <c r="L1469" s="368" t="s">
        <v>32</v>
      </c>
      <c r="M1469" s="389">
        <v>6537300</v>
      </c>
    </row>
    <row r="1470" spans="1:13">
      <c r="A1470" s="368" t="s">
        <v>8492</v>
      </c>
      <c r="B1470" s="368" t="s">
        <v>2069</v>
      </c>
      <c r="C1470" s="368" t="s">
        <v>25</v>
      </c>
      <c r="D1470" s="381">
        <v>4527</v>
      </c>
      <c r="E1470" s="367" t="s">
        <v>731</v>
      </c>
      <c r="F1470" s="368" t="s">
        <v>315</v>
      </c>
      <c r="G1470" s="368" t="s">
        <v>298</v>
      </c>
      <c r="H1470" s="368" t="s">
        <v>41</v>
      </c>
      <c r="I1470" s="368" t="s">
        <v>320</v>
      </c>
      <c r="J1470" s="368" t="s">
        <v>321</v>
      </c>
      <c r="K1470" s="368" t="s">
        <v>890</v>
      </c>
      <c r="L1470" s="368" t="s">
        <v>32</v>
      </c>
      <c r="M1470" s="389">
        <v>6537300</v>
      </c>
    </row>
    <row r="1471" spans="1:13">
      <c r="A1471" s="368" t="s">
        <v>8500</v>
      </c>
      <c r="B1471" s="368" t="s">
        <v>2069</v>
      </c>
      <c r="C1471" s="368" t="s">
        <v>25</v>
      </c>
      <c r="D1471" s="381">
        <v>4527</v>
      </c>
      <c r="E1471" s="367" t="s">
        <v>731</v>
      </c>
      <c r="F1471" s="368" t="s">
        <v>315</v>
      </c>
      <c r="G1471" s="368" t="s">
        <v>298</v>
      </c>
      <c r="H1471" s="368" t="s">
        <v>41</v>
      </c>
      <c r="I1471" s="368" t="s">
        <v>322</v>
      </c>
      <c r="J1471" s="368" t="s">
        <v>323</v>
      </c>
      <c r="K1471" s="368" t="s">
        <v>890</v>
      </c>
      <c r="L1471" s="368" t="s">
        <v>32</v>
      </c>
      <c r="M1471" s="389">
        <v>6537300</v>
      </c>
    </row>
    <row r="1472" spans="1:13">
      <c r="A1472" s="368" t="s">
        <v>8508</v>
      </c>
      <c r="B1472" s="368" t="s">
        <v>2069</v>
      </c>
      <c r="C1472" s="368" t="s">
        <v>25</v>
      </c>
      <c r="D1472" s="381">
        <v>4527</v>
      </c>
      <c r="E1472" s="367" t="s">
        <v>731</v>
      </c>
      <c r="F1472" s="368" t="s">
        <v>315</v>
      </c>
      <c r="G1472" s="368" t="s">
        <v>298</v>
      </c>
      <c r="H1472" s="368" t="s">
        <v>41</v>
      </c>
      <c r="I1472" s="368" t="s">
        <v>324</v>
      </c>
      <c r="J1472" s="368" t="s">
        <v>325</v>
      </c>
      <c r="K1472" s="368" t="s">
        <v>890</v>
      </c>
      <c r="L1472" s="368" t="s">
        <v>32</v>
      </c>
      <c r="M1472" s="389">
        <v>6537300</v>
      </c>
    </row>
    <row r="1473" spans="1:13">
      <c r="A1473" s="368" t="s">
        <v>8516</v>
      </c>
      <c r="B1473" s="368" t="s">
        <v>2069</v>
      </c>
      <c r="C1473" s="368" t="s">
        <v>25</v>
      </c>
      <c r="D1473" s="381">
        <v>4527</v>
      </c>
      <c r="E1473" s="367" t="s">
        <v>731</v>
      </c>
      <c r="F1473" s="368" t="s">
        <v>315</v>
      </c>
      <c r="G1473" s="368" t="s">
        <v>298</v>
      </c>
      <c r="H1473" s="368" t="s">
        <v>41</v>
      </c>
      <c r="I1473" s="368" t="s">
        <v>42</v>
      </c>
      <c r="J1473" s="368" t="s">
        <v>326</v>
      </c>
      <c r="K1473" s="368" t="s">
        <v>890</v>
      </c>
      <c r="L1473" s="368" t="s">
        <v>32</v>
      </c>
      <c r="M1473" s="389">
        <v>6537300</v>
      </c>
    </row>
    <row r="1474" spans="1:13">
      <c r="A1474" s="368" t="s">
        <v>8524</v>
      </c>
      <c r="B1474" s="368" t="s">
        <v>2069</v>
      </c>
      <c r="C1474" s="368" t="s">
        <v>25</v>
      </c>
      <c r="D1474" s="381">
        <v>4527</v>
      </c>
      <c r="E1474" s="367" t="s">
        <v>731</v>
      </c>
      <c r="F1474" s="368" t="s">
        <v>315</v>
      </c>
      <c r="G1474" s="368" t="s">
        <v>298</v>
      </c>
      <c r="H1474" s="368" t="s">
        <v>41</v>
      </c>
      <c r="I1474" s="368" t="s">
        <v>219</v>
      </c>
      <c r="J1474" s="368" t="s">
        <v>327</v>
      </c>
      <c r="K1474" s="368" t="s">
        <v>890</v>
      </c>
      <c r="L1474" s="368" t="s">
        <v>32</v>
      </c>
      <c r="M1474" s="389">
        <v>6537300</v>
      </c>
    </row>
    <row r="1475" spans="1:13">
      <c r="A1475" s="368" t="s">
        <v>8532</v>
      </c>
      <c r="B1475" s="368" t="s">
        <v>2069</v>
      </c>
      <c r="C1475" s="368" t="s">
        <v>25</v>
      </c>
      <c r="D1475" s="381">
        <v>4527</v>
      </c>
      <c r="E1475" s="367" t="s">
        <v>731</v>
      </c>
      <c r="F1475" s="368" t="s">
        <v>315</v>
      </c>
      <c r="G1475" s="368" t="s">
        <v>298</v>
      </c>
      <c r="H1475" s="368" t="s">
        <v>41</v>
      </c>
      <c r="I1475" s="368" t="s">
        <v>44</v>
      </c>
      <c r="J1475" s="368" t="s">
        <v>328</v>
      </c>
      <c r="K1475" s="368" t="s">
        <v>890</v>
      </c>
      <c r="L1475" s="368" t="s">
        <v>32</v>
      </c>
      <c r="M1475" s="389">
        <v>6537300</v>
      </c>
    </row>
    <row r="1476" spans="1:13">
      <c r="A1476" s="368" t="s">
        <v>8540</v>
      </c>
      <c r="B1476" s="368" t="s">
        <v>2069</v>
      </c>
      <c r="C1476" s="368" t="s">
        <v>25</v>
      </c>
      <c r="D1476" s="381">
        <v>4527</v>
      </c>
      <c r="E1476" s="367" t="s">
        <v>731</v>
      </c>
      <c r="F1476" s="368" t="s">
        <v>315</v>
      </c>
      <c r="G1476" s="368" t="s">
        <v>298</v>
      </c>
      <c r="H1476" s="368" t="s">
        <v>41</v>
      </c>
      <c r="I1476" s="368" t="s">
        <v>46</v>
      </c>
      <c r="J1476" s="368" t="s">
        <v>329</v>
      </c>
      <c r="K1476" s="368" t="s">
        <v>890</v>
      </c>
      <c r="L1476" s="368" t="s">
        <v>32</v>
      </c>
      <c r="M1476" s="389">
        <v>6537300</v>
      </c>
    </row>
    <row r="1477" spans="1:13">
      <c r="A1477" s="368" t="s">
        <v>8548</v>
      </c>
      <c r="B1477" s="368" t="s">
        <v>2069</v>
      </c>
      <c r="C1477" s="368" t="s">
        <v>25</v>
      </c>
      <c r="D1477" s="381">
        <v>4527</v>
      </c>
      <c r="E1477" s="367" t="s">
        <v>731</v>
      </c>
      <c r="F1477" s="368" t="s">
        <v>315</v>
      </c>
      <c r="G1477" s="368" t="s">
        <v>298</v>
      </c>
      <c r="H1477" s="368" t="s">
        <v>41</v>
      </c>
      <c r="I1477" s="368" t="s">
        <v>221</v>
      </c>
      <c r="J1477" s="368" t="s">
        <v>330</v>
      </c>
      <c r="K1477" s="368" t="s">
        <v>890</v>
      </c>
      <c r="L1477" s="368" t="s">
        <v>32</v>
      </c>
      <c r="M1477" s="389">
        <v>6537300</v>
      </c>
    </row>
    <row r="1478" spans="1:13">
      <c r="A1478" s="353" t="s">
        <v>8555</v>
      </c>
      <c r="B1478" s="353" t="s">
        <v>2068</v>
      </c>
      <c r="C1478" s="353" t="s">
        <v>1160</v>
      </c>
      <c r="D1478" s="354">
        <v>4527</v>
      </c>
      <c r="E1478" s="353" t="s">
        <v>731</v>
      </c>
      <c r="F1478" s="353" t="s">
        <v>315</v>
      </c>
      <c r="G1478" s="353" t="s">
        <v>298</v>
      </c>
      <c r="H1478" s="353" t="s">
        <v>41</v>
      </c>
      <c r="I1478" s="353" t="s">
        <v>48</v>
      </c>
      <c r="J1478" s="353" t="s">
        <v>331</v>
      </c>
      <c r="K1478" s="353" t="s">
        <v>821</v>
      </c>
      <c r="L1478" s="353" t="s">
        <v>34</v>
      </c>
      <c r="M1478" s="355">
        <v>6930000</v>
      </c>
    </row>
    <row r="1479" spans="1:13">
      <c r="A1479" s="353" t="s">
        <v>8563</v>
      </c>
      <c r="B1479" s="353" t="s">
        <v>2068</v>
      </c>
      <c r="C1479" s="353" t="s">
        <v>1160</v>
      </c>
      <c r="D1479" s="354">
        <v>4527</v>
      </c>
      <c r="E1479" s="353" t="s">
        <v>731</v>
      </c>
      <c r="F1479" s="353" t="s">
        <v>315</v>
      </c>
      <c r="G1479" s="353" t="s">
        <v>298</v>
      </c>
      <c r="H1479" s="353" t="s">
        <v>41</v>
      </c>
      <c r="I1479" s="353" t="s">
        <v>50</v>
      </c>
      <c r="J1479" s="353" t="s">
        <v>332</v>
      </c>
      <c r="K1479" s="353" t="s">
        <v>821</v>
      </c>
      <c r="L1479" s="353" t="s">
        <v>34</v>
      </c>
      <c r="M1479" s="355">
        <v>6930000</v>
      </c>
    </row>
    <row r="1480" spans="1:13">
      <c r="A1480" s="353" t="s">
        <v>8571</v>
      </c>
      <c r="B1480" s="353" t="s">
        <v>2068</v>
      </c>
      <c r="C1480" s="353" t="s">
        <v>1160</v>
      </c>
      <c r="D1480" s="354">
        <v>4527</v>
      </c>
      <c r="E1480" s="353" t="s">
        <v>731</v>
      </c>
      <c r="F1480" s="353" t="s">
        <v>315</v>
      </c>
      <c r="G1480" s="353" t="s">
        <v>298</v>
      </c>
      <c r="H1480" s="353" t="s">
        <v>41</v>
      </c>
      <c r="I1480" s="353" t="s">
        <v>223</v>
      </c>
      <c r="J1480" s="353" t="s">
        <v>333</v>
      </c>
      <c r="K1480" s="353" t="s">
        <v>821</v>
      </c>
      <c r="L1480" s="353" t="s">
        <v>34</v>
      </c>
      <c r="M1480" s="355">
        <v>6930000</v>
      </c>
    </row>
    <row r="1481" spans="1:13">
      <c r="A1481" s="353" t="s">
        <v>8579</v>
      </c>
      <c r="B1481" s="353" t="s">
        <v>2068</v>
      </c>
      <c r="C1481" s="353" t="s">
        <v>1160</v>
      </c>
      <c r="D1481" s="354">
        <v>4527</v>
      </c>
      <c r="E1481" s="353" t="s">
        <v>731</v>
      </c>
      <c r="F1481" s="353" t="s">
        <v>315</v>
      </c>
      <c r="G1481" s="353" t="s">
        <v>298</v>
      </c>
      <c r="H1481" s="353" t="s">
        <v>41</v>
      </c>
      <c r="I1481" s="353" t="s">
        <v>421</v>
      </c>
      <c r="J1481" s="353" t="s">
        <v>436</v>
      </c>
      <c r="K1481" s="353" t="s">
        <v>821</v>
      </c>
      <c r="L1481" s="353" t="s">
        <v>34</v>
      </c>
      <c r="M1481" s="355">
        <v>6930000</v>
      </c>
    </row>
    <row r="1482" spans="1:13">
      <c r="A1482" s="353" t="s">
        <v>8593</v>
      </c>
      <c r="B1482" s="353" t="s">
        <v>2074</v>
      </c>
      <c r="C1482" s="353" t="s">
        <v>1160</v>
      </c>
      <c r="D1482" s="354">
        <v>4527</v>
      </c>
      <c r="E1482" s="353" t="s">
        <v>731</v>
      </c>
      <c r="F1482" s="353" t="s">
        <v>315</v>
      </c>
      <c r="G1482" s="353" t="s">
        <v>298</v>
      </c>
      <c r="H1482" s="353" t="s">
        <v>41</v>
      </c>
      <c r="I1482" s="353" t="s">
        <v>422</v>
      </c>
      <c r="J1482" s="353" t="s">
        <v>437</v>
      </c>
      <c r="K1482" s="353" t="s">
        <v>821</v>
      </c>
      <c r="L1482" s="353" t="s">
        <v>218</v>
      </c>
      <c r="M1482" s="355">
        <v>7137900</v>
      </c>
    </row>
    <row r="1483" spans="1:13">
      <c r="A1483" s="353" t="s">
        <v>8601</v>
      </c>
      <c r="B1483" s="353" t="s">
        <v>2074</v>
      </c>
      <c r="C1483" s="353" t="s">
        <v>1160</v>
      </c>
      <c r="D1483" s="354">
        <v>4527</v>
      </c>
      <c r="E1483" s="353" t="s">
        <v>731</v>
      </c>
      <c r="F1483" s="353" t="s">
        <v>315</v>
      </c>
      <c r="G1483" s="353" t="s">
        <v>298</v>
      </c>
      <c r="H1483" s="353" t="s">
        <v>41</v>
      </c>
      <c r="I1483" s="353" t="s">
        <v>423</v>
      </c>
      <c r="J1483" s="353" t="s">
        <v>438</v>
      </c>
      <c r="K1483" s="353" t="s">
        <v>821</v>
      </c>
      <c r="L1483" s="353" t="s">
        <v>218</v>
      </c>
      <c r="M1483" s="355">
        <v>7137900</v>
      </c>
    </row>
    <row r="1484" spans="1:13">
      <c r="A1484" s="353" t="s">
        <v>8609</v>
      </c>
      <c r="B1484" s="353" t="s">
        <v>2074</v>
      </c>
      <c r="C1484" s="353" t="s">
        <v>1160</v>
      </c>
      <c r="D1484" s="354">
        <v>4527</v>
      </c>
      <c r="E1484" s="353" t="s">
        <v>731</v>
      </c>
      <c r="F1484" s="353" t="s">
        <v>315</v>
      </c>
      <c r="G1484" s="353" t="s">
        <v>298</v>
      </c>
      <c r="H1484" s="353" t="s">
        <v>41</v>
      </c>
      <c r="I1484" s="353" t="s">
        <v>424</v>
      </c>
      <c r="J1484" s="353" t="s">
        <v>439</v>
      </c>
      <c r="K1484" s="353" t="s">
        <v>821</v>
      </c>
      <c r="L1484" s="353" t="s">
        <v>218</v>
      </c>
      <c r="M1484" s="355">
        <v>7137900</v>
      </c>
    </row>
    <row r="1485" spans="1:13">
      <c r="A1485" s="353" t="s">
        <v>8617</v>
      </c>
      <c r="B1485" s="353" t="s">
        <v>2074</v>
      </c>
      <c r="C1485" s="353" t="s">
        <v>1160</v>
      </c>
      <c r="D1485" s="354">
        <v>4527</v>
      </c>
      <c r="E1485" s="353" t="s">
        <v>731</v>
      </c>
      <c r="F1485" s="353" t="s">
        <v>315</v>
      </c>
      <c r="G1485" s="353" t="s">
        <v>298</v>
      </c>
      <c r="H1485" s="353" t="s">
        <v>41</v>
      </c>
      <c r="I1485" s="353" t="s">
        <v>425</v>
      </c>
      <c r="J1485" s="353" t="s">
        <v>440</v>
      </c>
      <c r="K1485" s="353" t="s">
        <v>821</v>
      </c>
      <c r="L1485" s="353" t="s">
        <v>218</v>
      </c>
      <c r="M1485" s="355">
        <v>7137900</v>
      </c>
    </row>
    <row r="1486" spans="1:13">
      <c r="A1486" s="353" t="s">
        <v>8554</v>
      </c>
      <c r="B1486" s="353" t="s">
        <v>2067</v>
      </c>
      <c r="C1486" s="353" t="s">
        <v>1160</v>
      </c>
      <c r="D1486" s="354">
        <v>4527</v>
      </c>
      <c r="E1486" s="353" t="s">
        <v>731</v>
      </c>
      <c r="F1486" s="353" t="s">
        <v>315</v>
      </c>
      <c r="G1486" s="353" t="s">
        <v>298</v>
      </c>
      <c r="H1486" s="353" t="s">
        <v>41</v>
      </c>
      <c r="I1486" s="353" t="s">
        <v>48</v>
      </c>
      <c r="J1486" s="353" t="s">
        <v>331</v>
      </c>
      <c r="K1486" s="353" t="s">
        <v>890</v>
      </c>
      <c r="L1486" s="353" t="s">
        <v>34</v>
      </c>
      <c r="M1486" s="355">
        <v>7646100</v>
      </c>
    </row>
    <row r="1487" spans="1:13">
      <c r="A1487" s="353" t="s">
        <v>8562</v>
      </c>
      <c r="B1487" s="353" t="s">
        <v>2067</v>
      </c>
      <c r="C1487" s="353" t="s">
        <v>1160</v>
      </c>
      <c r="D1487" s="354">
        <v>4527</v>
      </c>
      <c r="E1487" s="353" t="s">
        <v>731</v>
      </c>
      <c r="F1487" s="353" t="s">
        <v>315</v>
      </c>
      <c r="G1487" s="353" t="s">
        <v>298</v>
      </c>
      <c r="H1487" s="353" t="s">
        <v>41</v>
      </c>
      <c r="I1487" s="353" t="s">
        <v>50</v>
      </c>
      <c r="J1487" s="353" t="s">
        <v>332</v>
      </c>
      <c r="K1487" s="353" t="s">
        <v>890</v>
      </c>
      <c r="L1487" s="353" t="s">
        <v>34</v>
      </c>
      <c r="M1487" s="355">
        <v>7646100</v>
      </c>
    </row>
    <row r="1488" spans="1:13">
      <c r="A1488" s="353" t="s">
        <v>8570</v>
      </c>
      <c r="B1488" s="353" t="s">
        <v>2067</v>
      </c>
      <c r="C1488" s="353" t="s">
        <v>1160</v>
      </c>
      <c r="D1488" s="354">
        <v>4527</v>
      </c>
      <c r="E1488" s="353" t="s">
        <v>731</v>
      </c>
      <c r="F1488" s="353" t="s">
        <v>315</v>
      </c>
      <c r="G1488" s="353" t="s">
        <v>298</v>
      </c>
      <c r="H1488" s="353" t="s">
        <v>41</v>
      </c>
      <c r="I1488" s="353" t="s">
        <v>223</v>
      </c>
      <c r="J1488" s="353" t="s">
        <v>333</v>
      </c>
      <c r="K1488" s="353" t="s">
        <v>890</v>
      </c>
      <c r="L1488" s="353" t="s">
        <v>34</v>
      </c>
      <c r="M1488" s="355">
        <v>7646100</v>
      </c>
    </row>
    <row r="1489" spans="1:13">
      <c r="A1489" s="353" t="s">
        <v>8578</v>
      </c>
      <c r="B1489" s="353" t="s">
        <v>2067</v>
      </c>
      <c r="C1489" s="353" t="s">
        <v>1160</v>
      </c>
      <c r="D1489" s="354">
        <v>4527</v>
      </c>
      <c r="E1489" s="353" t="s">
        <v>731</v>
      </c>
      <c r="F1489" s="353" t="s">
        <v>315</v>
      </c>
      <c r="G1489" s="353" t="s">
        <v>298</v>
      </c>
      <c r="H1489" s="353" t="s">
        <v>41</v>
      </c>
      <c r="I1489" s="353" t="s">
        <v>421</v>
      </c>
      <c r="J1489" s="353" t="s">
        <v>436</v>
      </c>
      <c r="K1489" s="353" t="s">
        <v>890</v>
      </c>
      <c r="L1489" s="353" t="s">
        <v>34</v>
      </c>
      <c r="M1489" s="355">
        <v>7646100</v>
      </c>
    </row>
    <row r="1490" spans="1:13">
      <c r="A1490" s="353" t="s">
        <v>8592</v>
      </c>
      <c r="B1490" s="353" t="s">
        <v>2073</v>
      </c>
      <c r="C1490" s="353" t="s">
        <v>1160</v>
      </c>
      <c r="D1490" s="354">
        <v>4527</v>
      </c>
      <c r="E1490" s="353" t="s">
        <v>731</v>
      </c>
      <c r="F1490" s="353" t="s">
        <v>315</v>
      </c>
      <c r="G1490" s="353" t="s">
        <v>298</v>
      </c>
      <c r="H1490" s="353" t="s">
        <v>41</v>
      </c>
      <c r="I1490" s="353" t="s">
        <v>422</v>
      </c>
      <c r="J1490" s="353" t="s">
        <v>437</v>
      </c>
      <c r="K1490" s="353" t="s">
        <v>890</v>
      </c>
      <c r="L1490" s="353" t="s">
        <v>218</v>
      </c>
      <c r="M1490" s="355">
        <v>7854000</v>
      </c>
    </row>
    <row r="1491" spans="1:13">
      <c r="A1491" s="353" t="s">
        <v>8600</v>
      </c>
      <c r="B1491" s="353" t="s">
        <v>2073</v>
      </c>
      <c r="C1491" s="353" t="s">
        <v>1160</v>
      </c>
      <c r="D1491" s="354">
        <v>4527</v>
      </c>
      <c r="E1491" s="353" t="s">
        <v>731</v>
      </c>
      <c r="F1491" s="353" t="s">
        <v>315</v>
      </c>
      <c r="G1491" s="353" t="s">
        <v>298</v>
      </c>
      <c r="H1491" s="353" t="s">
        <v>41</v>
      </c>
      <c r="I1491" s="353" t="s">
        <v>423</v>
      </c>
      <c r="J1491" s="353" t="s">
        <v>438</v>
      </c>
      <c r="K1491" s="353" t="s">
        <v>890</v>
      </c>
      <c r="L1491" s="353" t="s">
        <v>218</v>
      </c>
      <c r="M1491" s="355">
        <v>7854000</v>
      </c>
    </row>
    <row r="1492" spans="1:13">
      <c r="A1492" s="353" t="s">
        <v>8608</v>
      </c>
      <c r="B1492" s="353" t="s">
        <v>2073</v>
      </c>
      <c r="C1492" s="353" t="s">
        <v>1160</v>
      </c>
      <c r="D1492" s="354">
        <v>4527</v>
      </c>
      <c r="E1492" s="353" t="s">
        <v>731</v>
      </c>
      <c r="F1492" s="353" t="s">
        <v>315</v>
      </c>
      <c r="G1492" s="353" t="s">
        <v>298</v>
      </c>
      <c r="H1492" s="353" t="s">
        <v>41</v>
      </c>
      <c r="I1492" s="353" t="s">
        <v>424</v>
      </c>
      <c r="J1492" s="353" t="s">
        <v>439</v>
      </c>
      <c r="K1492" s="353" t="s">
        <v>890</v>
      </c>
      <c r="L1492" s="353" t="s">
        <v>218</v>
      </c>
      <c r="M1492" s="355">
        <v>7854000</v>
      </c>
    </row>
    <row r="1493" spans="1:13">
      <c r="A1493" s="353" t="s">
        <v>8616</v>
      </c>
      <c r="B1493" s="353" t="s">
        <v>2073</v>
      </c>
      <c r="C1493" s="353" t="s">
        <v>1160</v>
      </c>
      <c r="D1493" s="354">
        <v>4527</v>
      </c>
      <c r="E1493" s="353" t="s">
        <v>731</v>
      </c>
      <c r="F1493" s="353" t="s">
        <v>315</v>
      </c>
      <c r="G1493" s="353" t="s">
        <v>298</v>
      </c>
      <c r="H1493" s="353" t="s">
        <v>41</v>
      </c>
      <c r="I1493" s="353" t="s">
        <v>425</v>
      </c>
      <c r="J1493" s="353" t="s">
        <v>440</v>
      </c>
      <c r="K1493" s="353" t="s">
        <v>890</v>
      </c>
      <c r="L1493" s="353" t="s">
        <v>218</v>
      </c>
      <c r="M1493" s="355">
        <v>7854000</v>
      </c>
    </row>
    <row r="1494" spans="1:13">
      <c r="A1494" s="353" t="s">
        <v>8475</v>
      </c>
      <c r="B1494" s="353" t="s">
        <v>2068</v>
      </c>
      <c r="C1494" s="353" t="s">
        <v>1160</v>
      </c>
      <c r="D1494" s="354">
        <v>4527</v>
      </c>
      <c r="E1494" s="353" t="s">
        <v>731</v>
      </c>
      <c r="F1494" s="353" t="s">
        <v>315</v>
      </c>
      <c r="G1494" s="353" t="s">
        <v>298</v>
      </c>
      <c r="H1494" s="353" t="s">
        <v>41</v>
      </c>
      <c r="I1494" s="353" t="s">
        <v>316</v>
      </c>
      <c r="J1494" s="353" t="s">
        <v>317</v>
      </c>
      <c r="K1494" s="353" t="s">
        <v>821</v>
      </c>
      <c r="L1494" s="353" t="s">
        <v>34</v>
      </c>
      <c r="M1494" s="355">
        <v>8108100</v>
      </c>
    </row>
    <row r="1495" spans="1:13">
      <c r="A1495" s="353" t="s">
        <v>8483</v>
      </c>
      <c r="B1495" s="353" t="s">
        <v>2068</v>
      </c>
      <c r="C1495" s="353" t="s">
        <v>1160</v>
      </c>
      <c r="D1495" s="354">
        <v>4527</v>
      </c>
      <c r="E1495" s="353" t="s">
        <v>731</v>
      </c>
      <c r="F1495" s="353" t="s">
        <v>315</v>
      </c>
      <c r="G1495" s="353" t="s">
        <v>298</v>
      </c>
      <c r="H1495" s="353" t="s">
        <v>41</v>
      </c>
      <c r="I1495" s="353" t="s">
        <v>318</v>
      </c>
      <c r="J1495" s="353" t="s">
        <v>319</v>
      </c>
      <c r="K1495" s="353" t="s">
        <v>821</v>
      </c>
      <c r="L1495" s="353" t="s">
        <v>34</v>
      </c>
      <c r="M1495" s="355">
        <v>8108100</v>
      </c>
    </row>
    <row r="1496" spans="1:13">
      <c r="A1496" s="353" t="s">
        <v>8491</v>
      </c>
      <c r="B1496" s="353" t="s">
        <v>2068</v>
      </c>
      <c r="C1496" s="353" t="s">
        <v>1160</v>
      </c>
      <c r="D1496" s="354">
        <v>4527</v>
      </c>
      <c r="E1496" s="353" t="s">
        <v>731</v>
      </c>
      <c r="F1496" s="353" t="s">
        <v>315</v>
      </c>
      <c r="G1496" s="353" t="s">
        <v>298</v>
      </c>
      <c r="H1496" s="353" t="s">
        <v>41</v>
      </c>
      <c r="I1496" s="353" t="s">
        <v>320</v>
      </c>
      <c r="J1496" s="353" t="s">
        <v>321</v>
      </c>
      <c r="K1496" s="353" t="s">
        <v>821</v>
      </c>
      <c r="L1496" s="353" t="s">
        <v>34</v>
      </c>
      <c r="M1496" s="355">
        <v>8108100</v>
      </c>
    </row>
    <row r="1497" spans="1:13">
      <c r="A1497" s="353" t="s">
        <v>8499</v>
      </c>
      <c r="B1497" s="353" t="s">
        <v>2068</v>
      </c>
      <c r="C1497" s="353" t="s">
        <v>1160</v>
      </c>
      <c r="D1497" s="354">
        <v>4527</v>
      </c>
      <c r="E1497" s="353" t="s">
        <v>731</v>
      </c>
      <c r="F1497" s="353" t="s">
        <v>315</v>
      </c>
      <c r="G1497" s="353" t="s">
        <v>298</v>
      </c>
      <c r="H1497" s="353" t="s">
        <v>41</v>
      </c>
      <c r="I1497" s="353" t="s">
        <v>322</v>
      </c>
      <c r="J1497" s="353" t="s">
        <v>323</v>
      </c>
      <c r="K1497" s="353" t="s">
        <v>821</v>
      </c>
      <c r="L1497" s="353" t="s">
        <v>34</v>
      </c>
      <c r="M1497" s="355">
        <v>8108100</v>
      </c>
    </row>
    <row r="1498" spans="1:13">
      <c r="A1498" s="353" t="s">
        <v>8507</v>
      </c>
      <c r="B1498" s="353" t="s">
        <v>2068</v>
      </c>
      <c r="C1498" s="353" t="s">
        <v>1160</v>
      </c>
      <c r="D1498" s="354">
        <v>4527</v>
      </c>
      <c r="E1498" s="353" t="s">
        <v>731</v>
      </c>
      <c r="F1498" s="353" t="s">
        <v>315</v>
      </c>
      <c r="G1498" s="353" t="s">
        <v>298</v>
      </c>
      <c r="H1498" s="353" t="s">
        <v>41</v>
      </c>
      <c r="I1498" s="353" t="s">
        <v>324</v>
      </c>
      <c r="J1498" s="353" t="s">
        <v>325</v>
      </c>
      <c r="K1498" s="353" t="s">
        <v>821</v>
      </c>
      <c r="L1498" s="353" t="s">
        <v>34</v>
      </c>
      <c r="M1498" s="355">
        <v>8108100</v>
      </c>
    </row>
    <row r="1499" spans="1:13">
      <c r="A1499" s="353" t="s">
        <v>8515</v>
      </c>
      <c r="B1499" s="353" t="s">
        <v>2068</v>
      </c>
      <c r="C1499" s="353" t="s">
        <v>1160</v>
      </c>
      <c r="D1499" s="354">
        <v>4527</v>
      </c>
      <c r="E1499" s="353" t="s">
        <v>731</v>
      </c>
      <c r="F1499" s="353" t="s">
        <v>315</v>
      </c>
      <c r="G1499" s="353" t="s">
        <v>298</v>
      </c>
      <c r="H1499" s="353" t="s">
        <v>41</v>
      </c>
      <c r="I1499" s="353" t="s">
        <v>42</v>
      </c>
      <c r="J1499" s="353" t="s">
        <v>326</v>
      </c>
      <c r="K1499" s="353" t="s">
        <v>821</v>
      </c>
      <c r="L1499" s="353" t="s">
        <v>34</v>
      </c>
      <c r="M1499" s="355">
        <v>8108100</v>
      </c>
    </row>
    <row r="1500" spans="1:13">
      <c r="A1500" s="353" t="s">
        <v>8523</v>
      </c>
      <c r="B1500" s="353" t="s">
        <v>2068</v>
      </c>
      <c r="C1500" s="353" t="s">
        <v>1160</v>
      </c>
      <c r="D1500" s="354">
        <v>4527</v>
      </c>
      <c r="E1500" s="353" t="s">
        <v>731</v>
      </c>
      <c r="F1500" s="353" t="s">
        <v>315</v>
      </c>
      <c r="G1500" s="353" t="s">
        <v>298</v>
      </c>
      <c r="H1500" s="353" t="s">
        <v>41</v>
      </c>
      <c r="I1500" s="353" t="s">
        <v>219</v>
      </c>
      <c r="J1500" s="353" t="s">
        <v>327</v>
      </c>
      <c r="K1500" s="353" t="s">
        <v>821</v>
      </c>
      <c r="L1500" s="353" t="s">
        <v>34</v>
      </c>
      <c r="M1500" s="355">
        <v>8108100</v>
      </c>
    </row>
    <row r="1501" spans="1:13">
      <c r="A1501" s="353" t="s">
        <v>8531</v>
      </c>
      <c r="B1501" s="353" t="s">
        <v>2068</v>
      </c>
      <c r="C1501" s="353" t="s">
        <v>1160</v>
      </c>
      <c r="D1501" s="354">
        <v>4527</v>
      </c>
      <c r="E1501" s="353" t="s">
        <v>731</v>
      </c>
      <c r="F1501" s="353" t="s">
        <v>315</v>
      </c>
      <c r="G1501" s="353" t="s">
        <v>298</v>
      </c>
      <c r="H1501" s="353" t="s">
        <v>41</v>
      </c>
      <c r="I1501" s="353" t="s">
        <v>44</v>
      </c>
      <c r="J1501" s="353" t="s">
        <v>328</v>
      </c>
      <c r="K1501" s="353" t="s">
        <v>821</v>
      </c>
      <c r="L1501" s="353" t="s">
        <v>34</v>
      </c>
      <c r="M1501" s="355">
        <v>8108100</v>
      </c>
    </row>
    <row r="1502" spans="1:13">
      <c r="A1502" s="353" t="s">
        <v>8539</v>
      </c>
      <c r="B1502" s="353" t="s">
        <v>2068</v>
      </c>
      <c r="C1502" s="353" t="s">
        <v>1160</v>
      </c>
      <c r="D1502" s="354">
        <v>4527</v>
      </c>
      <c r="E1502" s="353" t="s">
        <v>731</v>
      </c>
      <c r="F1502" s="353" t="s">
        <v>315</v>
      </c>
      <c r="G1502" s="353" t="s">
        <v>298</v>
      </c>
      <c r="H1502" s="353" t="s">
        <v>41</v>
      </c>
      <c r="I1502" s="353" t="s">
        <v>46</v>
      </c>
      <c r="J1502" s="353" t="s">
        <v>329</v>
      </c>
      <c r="K1502" s="353" t="s">
        <v>821</v>
      </c>
      <c r="L1502" s="353" t="s">
        <v>34</v>
      </c>
      <c r="M1502" s="355">
        <v>8108100</v>
      </c>
    </row>
    <row r="1503" spans="1:13">
      <c r="A1503" s="353" t="s">
        <v>8547</v>
      </c>
      <c r="B1503" s="353" t="s">
        <v>2068</v>
      </c>
      <c r="C1503" s="353" t="s">
        <v>1160</v>
      </c>
      <c r="D1503" s="354">
        <v>4527</v>
      </c>
      <c r="E1503" s="353" t="s">
        <v>731</v>
      </c>
      <c r="F1503" s="353" t="s">
        <v>315</v>
      </c>
      <c r="G1503" s="353" t="s">
        <v>298</v>
      </c>
      <c r="H1503" s="353" t="s">
        <v>41</v>
      </c>
      <c r="I1503" s="353" t="s">
        <v>221</v>
      </c>
      <c r="J1503" s="353" t="s">
        <v>330</v>
      </c>
      <c r="K1503" s="353" t="s">
        <v>821</v>
      </c>
      <c r="L1503" s="353" t="s">
        <v>34</v>
      </c>
      <c r="M1503" s="355">
        <v>8108100</v>
      </c>
    </row>
    <row r="1504" spans="1:13">
      <c r="A1504" s="353" t="s">
        <v>8561</v>
      </c>
      <c r="B1504" s="353" t="s">
        <v>2074</v>
      </c>
      <c r="C1504" s="353" t="s">
        <v>1160</v>
      </c>
      <c r="D1504" s="354">
        <v>4527</v>
      </c>
      <c r="E1504" s="353" t="s">
        <v>731</v>
      </c>
      <c r="F1504" s="353" t="s">
        <v>315</v>
      </c>
      <c r="G1504" s="353" t="s">
        <v>298</v>
      </c>
      <c r="H1504" s="353" t="s">
        <v>41</v>
      </c>
      <c r="I1504" s="353" t="s">
        <v>48</v>
      </c>
      <c r="J1504" s="353" t="s">
        <v>331</v>
      </c>
      <c r="K1504" s="353" t="s">
        <v>821</v>
      </c>
      <c r="L1504" s="353" t="s">
        <v>218</v>
      </c>
      <c r="M1504" s="355">
        <v>8547000</v>
      </c>
    </row>
    <row r="1505" spans="1:13">
      <c r="A1505" s="353" t="s">
        <v>8569</v>
      </c>
      <c r="B1505" s="353" t="s">
        <v>2074</v>
      </c>
      <c r="C1505" s="353" t="s">
        <v>1160</v>
      </c>
      <c r="D1505" s="354">
        <v>4527</v>
      </c>
      <c r="E1505" s="353" t="s">
        <v>731</v>
      </c>
      <c r="F1505" s="353" t="s">
        <v>315</v>
      </c>
      <c r="G1505" s="353" t="s">
        <v>298</v>
      </c>
      <c r="H1505" s="353" t="s">
        <v>41</v>
      </c>
      <c r="I1505" s="353" t="s">
        <v>50</v>
      </c>
      <c r="J1505" s="353" t="s">
        <v>332</v>
      </c>
      <c r="K1505" s="353" t="s">
        <v>821</v>
      </c>
      <c r="L1505" s="353" t="s">
        <v>218</v>
      </c>
      <c r="M1505" s="355">
        <v>8547000</v>
      </c>
    </row>
    <row r="1506" spans="1:13">
      <c r="A1506" s="353" t="s">
        <v>8577</v>
      </c>
      <c r="B1506" s="353" t="s">
        <v>2074</v>
      </c>
      <c r="C1506" s="353" t="s">
        <v>1160</v>
      </c>
      <c r="D1506" s="354">
        <v>4527</v>
      </c>
      <c r="E1506" s="353" t="s">
        <v>731</v>
      </c>
      <c r="F1506" s="353" t="s">
        <v>315</v>
      </c>
      <c r="G1506" s="353" t="s">
        <v>298</v>
      </c>
      <c r="H1506" s="353" t="s">
        <v>41</v>
      </c>
      <c r="I1506" s="353" t="s">
        <v>223</v>
      </c>
      <c r="J1506" s="353" t="s">
        <v>333</v>
      </c>
      <c r="K1506" s="353" t="s">
        <v>821</v>
      </c>
      <c r="L1506" s="353" t="s">
        <v>218</v>
      </c>
      <c r="M1506" s="355">
        <v>8547000</v>
      </c>
    </row>
    <row r="1507" spans="1:13">
      <c r="A1507" s="353" t="s">
        <v>8585</v>
      </c>
      <c r="B1507" s="353" t="s">
        <v>2074</v>
      </c>
      <c r="C1507" s="353" t="s">
        <v>1160</v>
      </c>
      <c r="D1507" s="354">
        <v>4527</v>
      </c>
      <c r="E1507" s="353" t="s">
        <v>731</v>
      </c>
      <c r="F1507" s="353" t="s">
        <v>315</v>
      </c>
      <c r="G1507" s="353" t="s">
        <v>298</v>
      </c>
      <c r="H1507" s="353" t="s">
        <v>41</v>
      </c>
      <c r="I1507" s="353" t="s">
        <v>421</v>
      </c>
      <c r="J1507" s="353" t="s">
        <v>436</v>
      </c>
      <c r="K1507" s="353" t="s">
        <v>821</v>
      </c>
      <c r="L1507" s="353" t="s">
        <v>218</v>
      </c>
      <c r="M1507" s="355">
        <v>8547000</v>
      </c>
    </row>
    <row r="1508" spans="1:13">
      <c r="A1508" s="353" t="s">
        <v>8474</v>
      </c>
      <c r="B1508" s="353" t="s">
        <v>2067</v>
      </c>
      <c r="C1508" s="353" t="s">
        <v>1160</v>
      </c>
      <c r="D1508" s="354">
        <v>4527</v>
      </c>
      <c r="E1508" s="353" t="s">
        <v>731</v>
      </c>
      <c r="F1508" s="353" t="s">
        <v>315</v>
      </c>
      <c r="G1508" s="353" t="s">
        <v>298</v>
      </c>
      <c r="H1508" s="353" t="s">
        <v>41</v>
      </c>
      <c r="I1508" s="353" t="s">
        <v>316</v>
      </c>
      <c r="J1508" s="353" t="s">
        <v>317</v>
      </c>
      <c r="K1508" s="353" t="s">
        <v>890</v>
      </c>
      <c r="L1508" s="353" t="s">
        <v>34</v>
      </c>
      <c r="M1508" s="355">
        <v>8916600</v>
      </c>
    </row>
    <row r="1509" spans="1:13">
      <c r="A1509" s="353" t="s">
        <v>8482</v>
      </c>
      <c r="B1509" s="353" t="s">
        <v>2067</v>
      </c>
      <c r="C1509" s="353" t="s">
        <v>1160</v>
      </c>
      <c r="D1509" s="354">
        <v>4527</v>
      </c>
      <c r="E1509" s="353" t="s">
        <v>731</v>
      </c>
      <c r="F1509" s="353" t="s">
        <v>315</v>
      </c>
      <c r="G1509" s="353" t="s">
        <v>298</v>
      </c>
      <c r="H1509" s="353" t="s">
        <v>41</v>
      </c>
      <c r="I1509" s="353" t="s">
        <v>318</v>
      </c>
      <c r="J1509" s="353" t="s">
        <v>319</v>
      </c>
      <c r="K1509" s="353" t="s">
        <v>890</v>
      </c>
      <c r="L1509" s="353" t="s">
        <v>34</v>
      </c>
      <c r="M1509" s="355">
        <v>8916600</v>
      </c>
    </row>
    <row r="1510" spans="1:13">
      <c r="A1510" s="353" t="s">
        <v>8490</v>
      </c>
      <c r="B1510" s="353" t="s">
        <v>2067</v>
      </c>
      <c r="C1510" s="353" t="s">
        <v>1160</v>
      </c>
      <c r="D1510" s="354">
        <v>4527</v>
      </c>
      <c r="E1510" s="353" t="s">
        <v>731</v>
      </c>
      <c r="F1510" s="353" t="s">
        <v>315</v>
      </c>
      <c r="G1510" s="353" t="s">
        <v>298</v>
      </c>
      <c r="H1510" s="353" t="s">
        <v>41</v>
      </c>
      <c r="I1510" s="353" t="s">
        <v>320</v>
      </c>
      <c r="J1510" s="353" t="s">
        <v>321</v>
      </c>
      <c r="K1510" s="353" t="s">
        <v>890</v>
      </c>
      <c r="L1510" s="353" t="s">
        <v>34</v>
      </c>
      <c r="M1510" s="355">
        <v>8916600</v>
      </c>
    </row>
    <row r="1511" spans="1:13">
      <c r="A1511" s="353" t="s">
        <v>8498</v>
      </c>
      <c r="B1511" s="353" t="s">
        <v>2067</v>
      </c>
      <c r="C1511" s="353" t="s">
        <v>1160</v>
      </c>
      <c r="D1511" s="354">
        <v>4527</v>
      </c>
      <c r="E1511" s="353" t="s">
        <v>731</v>
      </c>
      <c r="F1511" s="353" t="s">
        <v>315</v>
      </c>
      <c r="G1511" s="353" t="s">
        <v>298</v>
      </c>
      <c r="H1511" s="353" t="s">
        <v>41</v>
      </c>
      <c r="I1511" s="353" t="s">
        <v>322</v>
      </c>
      <c r="J1511" s="353" t="s">
        <v>323</v>
      </c>
      <c r="K1511" s="353" t="s">
        <v>890</v>
      </c>
      <c r="L1511" s="353" t="s">
        <v>34</v>
      </c>
      <c r="M1511" s="355">
        <v>8916600</v>
      </c>
    </row>
    <row r="1512" spans="1:13">
      <c r="A1512" s="353" t="s">
        <v>8506</v>
      </c>
      <c r="B1512" s="353" t="s">
        <v>2067</v>
      </c>
      <c r="C1512" s="353" t="s">
        <v>1160</v>
      </c>
      <c r="D1512" s="354">
        <v>4527</v>
      </c>
      <c r="E1512" s="353" t="s">
        <v>731</v>
      </c>
      <c r="F1512" s="353" t="s">
        <v>315</v>
      </c>
      <c r="G1512" s="353" t="s">
        <v>298</v>
      </c>
      <c r="H1512" s="353" t="s">
        <v>41</v>
      </c>
      <c r="I1512" s="353" t="s">
        <v>324</v>
      </c>
      <c r="J1512" s="353" t="s">
        <v>325</v>
      </c>
      <c r="K1512" s="353" t="s">
        <v>890</v>
      </c>
      <c r="L1512" s="353" t="s">
        <v>34</v>
      </c>
      <c r="M1512" s="355">
        <v>8916600</v>
      </c>
    </row>
    <row r="1513" spans="1:13">
      <c r="A1513" s="353" t="s">
        <v>8514</v>
      </c>
      <c r="B1513" s="353" t="s">
        <v>2067</v>
      </c>
      <c r="C1513" s="353" t="s">
        <v>1160</v>
      </c>
      <c r="D1513" s="354">
        <v>4527</v>
      </c>
      <c r="E1513" s="353" t="s">
        <v>731</v>
      </c>
      <c r="F1513" s="353" t="s">
        <v>315</v>
      </c>
      <c r="G1513" s="353" t="s">
        <v>298</v>
      </c>
      <c r="H1513" s="353" t="s">
        <v>41</v>
      </c>
      <c r="I1513" s="353" t="s">
        <v>42</v>
      </c>
      <c r="J1513" s="353" t="s">
        <v>326</v>
      </c>
      <c r="K1513" s="353" t="s">
        <v>890</v>
      </c>
      <c r="L1513" s="353" t="s">
        <v>34</v>
      </c>
      <c r="M1513" s="355">
        <v>8916600</v>
      </c>
    </row>
    <row r="1514" spans="1:13">
      <c r="A1514" s="353" t="s">
        <v>8522</v>
      </c>
      <c r="B1514" s="353" t="s">
        <v>2067</v>
      </c>
      <c r="C1514" s="353" t="s">
        <v>1160</v>
      </c>
      <c r="D1514" s="354">
        <v>4527</v>
      </c>
      <c r="E1514" s="353" t="s">
        <v>731</v>
      </c>
      <c r="F1514" s="353" t="s">
        <v>315</v>
      </c>
      <c r="G1514" s="353" t="s">
        <v>298</v>
      </c>
      <c r="H1514" s="353" t="s">
        <v>41</v>
      </c>
      <c r="I1514" s="353" t="s">
        <v>219</v>
      </c>
      <c r="J1514" s="353" t="s">
        <v>327</v>
      </c>
      <c r="K1514" s="353" t="s">
        <v>890</v>
      </c>
      <c r="L1514" s="353" t="s">
        <v>34</v>
      </c>
      <c r="M1514" s="355">
        <v>8916600</v>
      </c>
    </row>
    <row r="1515" spans="1:13">
      <c r="A1515" s="353" t="s">
        <v>8530</v>
      </c>
      <c r="B1515" s="353" t="s">
        <v>2067</v>
      </c>
      <c r="C1515" s="353" t="s">
        <v>1160</v>
      </c>
      <c r="D1515" s="354">
        <v>4527</v>
      </c>
      <c r="E1515" s="353" t="s">
        <v>731</v>
      </c>
      <c r="F1515" s="353" t="s">
        <v>315</v>
      </c>
      <c r="G1515" s="353" t="s">
        <v>298</v>
      </c>
      <c r="H1515" s="353" t="s">
        <v>41</v>
      </c>
      <c r="I1515" s="353" t="s">
        <v>44</v>
      </c>
      <c r="J1515" s="353" t="s">
        <v>328</v>
      </c>
      <c r="K1515" s="353" t="s">
        <v>890</v>
      </c>
      <c r="L1515" s="353" t="s">
        <v>34</v>
      </c>
      <c r="M1515" s="355">
        <v>8916600</v>
      </c>
    </row>
    <row r="1516" spans="1:13">
      <c r="A1516" s="353" t="s">
        <v>8538</v>
      </c>
      <c r="B1516" s="353" t="s">
        <v>2067</v>
      </c>
      <c r="C1516" s="353" t="s">
        <v>1160</v>
      </c>
      <c r="D1516" s="354">
        <v>4527</v>
      </c>
      <c r="E1516" s="353" t="s">
        <v>731</v>
      </c>
      <c r="F1516" s="353" t="s">
        <v>315</v>
      </c>
      <c r="G1516" s="353" t="s">
        <v>298</v>
      </c>
      <c r="H1516" s="353" t="s">
        <v>41</v>
      </c>
      <c r="I1516" s="353" t="s">
        <v>46</v>
      </c>
      <c r="J1516" s="353" t="s">
        <v>329</v>
      </c>
      <c r="K1516" s="353" t="s">
        <v>890</v>
      </c>
      <c r="L1516" s="353" t="s">
        <v>34</v>
      </c>
      <c r="M1516" s="355">
        <v>8916600</v>
      </c>
    </row>
    <row r="1517" spans="1:13">
      <c r="A1517" s="353" t="s">
        <v>8546</v>
      </c>
      <c r="B1517" s="353" t="s">
        <v>2067</v>
      </c>
      <c r="C1517" s="353" t="s">
        <v>1160</v>
      </c>
      <c r="D1517" s="354">
        <v>4527</v>
      </c>
      <c r="E1517" s="353" t="s">
        <v>731</v>
      </c>
      <c r="F1517" s="353" t="s">
        <v>315</v>
      </c>
      <c r="G1517" s="353" t="s">
        <v>298</v>
      </c>
      <c r="H1517" s="353" t="s">
        <v>41</v>
      </c>
      <c r="I1517" s="353" t="s">
        <v>221</v>
      </c>
      <c r="J1517" s="353" t="s">
        <v>330</v>
      </c>
      <c r="K1517" s="353" t="s">
        <v>890</v>
      </c>
      <c r="L1517" s="353" t="s">
        <v>34</v>
      </c>
      <c r="M1517" s="355">
        <v>8916600</v>
      </c>
    </row>
    <row r="1518" spans="1:13">
      <c r="A1518" s="353" t="s">
        <v>8560</v>
      </c>
      <c r="B1518" s="353" t="s">
        <v>2073</v>
      </c>
      <c r="C1518" s="353" t="s">
        <v>1160</v>
      </c>
      <c r="D1518" s="354">
        <v>4527</v>
      </c>
      <c r="E1518" s="353" t="s">
        <v>731</v>
      </c>
      <c r="F1518" s="353" t="s">
        <v>315</v>
      </c>
      <c r="G1518" s="353" t="s">
        <v>298</v>
      </c>
      <c r="H1518" s="353" t="s">
        <v>41</v>
      </c>
      <c r="I1518" s="353" t="s">
        <v>48</v>
      </c>
      <c r="J1518" s="353" t="s">
        <v>331</v>
      </c>
      <c r="K1518" s="353" t="s">
        <v>890</v>
      </c>
      <c r="L1518" s="353" t="s">
        <v>218</v>
      </c>
      <c r="M1518" s="355">
        <v>9424800</v>
      </c>
    </row>
    <row r="1519" spans="1:13">
      <c r="A1519" s="353" t="s">
        <v>8568</v>
      </c>
      <c r="B1519" s="353" t="s">
        <v>2073</v>
      </c>
      <c r="C1519" s="353" t="s">
        <v>1160</v>
      </c>
      <c r="D1519" s="354">
        <v>4527</v>
      </c>
      <c r="E1519" s="353" t="s">
        <v>731</v>
      </c>
      <c r="F1519" s="353" t="s">
        <v>315</v>
      </c>
      <c r="G1519" s="353" t="s">
        <v>298</v>
      </c>
      <c r="H1519" s="353" t="s">
        <v>41</v>
      </c>
      <c r="I1519" s="353" t="s">
        <v>50</v>
      </c>
      <c r="J1519" s="353" t="s">
        <v>332</v>
      </c>
      <c r="K1519" s="353" t="s">
        <v>890</v>
      </c>
      <c r="L1519" s="353" t="s">
        <v>218</v>
      </c>
      <c r="M1519" s="355">
        <v>9424800</v>
      </c>
    </row>
    <row r="1520" spans="1:13">
      <c r="A1520" s="353" t="s">
        <v>8576</v>
      </c>
      <c r="B1520" s="353" t="s">
        <v>2073</v>
      </c>
      <c r="C1520" s="353" t="s">
        <v>1160</v>
      </c>
      <c r="D1520" s="354">
        <v>4527</v>
      </c>
      <c r="E1520" s="353" t="s">
        <v>731</v>
      </c>
      <c r="F1520" s="353" t="s">
        <v>315</v>
      </c>
      <c r="G1520" s="353" t="s">
        <v>298</v>
      </c>
      <c r="H1520" s="353" t="s">
        <v>41</v>
      </c>
      <c r="I1520" s="353" t="s">
        <v>223</v>
      </c>
      <c r="J1520" s="353" t="s">
        <v>333</v>
      </c>
      <c r="K1520" s="353" t="s">
        <v>890</v>
      </c>
      <c r="L1520" s="353" t="s">
        <v>218</v>
      </c>
      <c r="M1520" s="355">
        <v>9424800</v>
      </c>
    </row>
    <row r="1521" spans="1:13">
      <c r="A1521" s="353" t="s">
        <v>8584</v>
      </c>
      <c r="B1521" s="353" t="s">
        <v>2073</v>
      </c>
      <c r="C1521" s="353" t="s">
        <v>1160</v>
      </c>
      <c r="D1521" s="354">
        <v>4527</v>
      </c>
      <c r="E1521" s="353" t="s">
        <v>731</v>
      </c>
      <c r="F1521" s="353" t="s">
        <v>315</v>
      </c>
      <c r="G1521" s="353" t="s">
        <v>298</v>
      </c>
      <c r="H1521" s="353" t="s">
        <v>41</v>
      </c>
      <c r="I1521" s="353" t="s">
        <v>421</v>
      </c>
      <c r="J1521" s="353" t="s">
        <v>436</v>
      </c>
      <c r="K1521" s="353" t="s">
        <v>890</v>
      </c>
      <c r="L1521" s="353" t="s">
        <v>218</v>
      </c>
      <c r="M1521" s="355">
        <v>9424800</v>
      </c>
    </row>
    <row r="1522" spans="1:13">
      <c r="A1522" s="353" t="s">
        <v>8481</v>
      </c>
      <c r="B1522" s="353" t="s">
        <v>2074</v>
      </c>
      <c r="C1522" s="353" t="s">
        <v>1160</v>
      </c>
      <c r="D1522" s="354">
        <v>4527</v>
      </c>
      <c r="E1522" s="353" t="s">
        <v>731</v>
      </c>
      <c r="F1522" s="353" t="s">
        <v>315</v>
      </c>
      <c r="G1522" s="353" t="s">
        <v>298</v>
      </c>
      <c r="H1522" s="353" t="s">
        <v>41</v>
      </c>
      <c r="I1522" s="353" t="s">
        <v>316</v>
      </c>
      <c r="J1522" s="353" t="s">
        <v>317</v>
      </c>
      <c r="K1522" s="353" t="s">
        <v>821</v>
      </c>
      <c r="L1522" s="353" t="s">
        <v>218</v>
      </c>
      <c r="M1522" s="355">
        <v>9979200</v>
      </c>
    </row>
    <row r="1523" spans="1:13">
      <c r="A1523" s="353" t="s">
        <v>8489</v>
      </c>
      <c r="B1523" s="353" t="s">
        <v>2074</v>
      </c>
      <c r="C1523" s="353" t="s">
        <v>1160</v>
      </c>
      <c r="D1523" s="354">
        <v>4527</v>
      </c>
      <c r="E1523" s="353" t="s">
        <v>731</v>
      </c>
      <c r="F1523" s="353" t="s">
        <v>315</v>
      </c>
      <c r="G1523" s="353" t="s">
        <v>298</v>
      </c>
      <c r="H1523" s="353" t="s">
        <v>41</v>
      </c>
      <c r="I1523" s="353" t="s">
        <v>318</v>
      </c>
      <c r="J1523" s="353" t="s">
        <v>319</v>
      </c>
      <c r="K1523" s="353" t="s">
        <v>821</v>
      </c>
      <c r="L1523" s="353" t="s">
        <v>218</v>
      </c>
      <c r="M1523" s="355">
        <v>9979200</v>
      </c>
    </row>
    <row r="1524" spans="1:13">
      <c r="A1524" s="353" t="s">
        <v>8497</v>
      </c>
      <c r="B1524" s="353" t="s">
        <v>2074</v>
      </c>
      <c r="C1524" s="353" t="s">
        <v>1160</v>
      </c>
      <c r="D1524" s="354">
        <v>4527</v>
      </c>
      <c r="E1524" s="353" t="s">
        <v>731</v>
      </c>
      <c r="F1524" s="353" t="s">
        <v>315</v>
      </c>
      <c r="G1524" s="353" t="s">
        <v>298</v>
      </c>
      <c r="H1524" s="353" t="s">
        <v>41</v>
      </c>
      <c r="I1524" s="353" t="s">
        <v>320</v>
      </c>
      <c r="J1524" s="353" t="s">
        <v>321</v>
      </c>
      <c r="K1524" s="353" t="s">
        <v>821</v>
      </c>
      <c r="L1524" s="353" t="s">
        <v>218</v>
      </c>
      <c r="M1524" s="355">
        <v>9979200</v>
      </c>
    </row>
    <row r="1525" spans="1:13">
      <c r="A1525" s="353" t="s">
        <v>8505</v>
      </c>
      <c r="B1525" s="353" t="s">
        <v>2074</v>
      </c>
      <c r="C1525" s="353" t="s">
        <v>1160</v>
      </c>
      <c r="D1525" s="354">
        <v>4527</v>
      </c>
      <c r="E1525" s="353" t="s">
        <v>731</v>
      </c>
      <c r="F1525" s="353" t="s">
        <v>315</v>
      </c>
      <c r="G1525" s="353" t="s">
        <v>298</v>
      </c>
      <c r="H1525" s="353" t="s">
        <v>41</v>
      </c>
      <c r="I1525" s="353" t="s">
        <v>322</v>
      </c>
      <c r="J1525" s="353" t="s">
        <v>323</v>
      </c>
      <c r="K1525" s="353" t="s">
        <v>821</v>
      </c>
      <c r="L1525" s="353" t="s">
        <v>218</v>
      </c>
      <c r="M1525" s="355">
        <v>9979200</v>
      </c>
    </row>
    <row r="1526" spans="1:13">
      <c r="A1526" s="353" t="s">
        <v>8513</v>
      </c>
      <c r="B1526" s="353" t="s">
        <v>2074</v>
      </c>
      <c r="C1526" s="353" t="s">
        <v>1160</v>
      </c>
      <c r="D1526" s="354">
        <v>4527</v>
      </c>
      <c r="E1526" s="353" t="s">
        <v>731</v>
      </c>
      <c r="F1526" s="353" t="s">
        <v>315</v>
      </c>
      <c r="G1526" s="353" t="s">
        <v>298</v>
      </c>
      <c r="H1526" s="353" t="s">
        <v>41</v>
      </c>
      <c r="I1526" s="353" t="s">
        <v>324</v>
      </c>
      <c r="J1526" s="353" t="s">
        <v>325</v>
      </c>
      <c r="K1526" s="353" t="s">
        <v>821</v>
      </c>
      <c r="L1526" s="353" t="s">
        <v>218</v>
      </c>
      <c r="M1526" s="355">
        <v>9979200</v>
      </c>
    </row>
    <row r="1527" spans="1:13">
      <c r="A1527" s="353" t="s">
        <v>8521</v>
      </c>
      <c r="B1527" s="353" t="s">
        <v>2074</v>
      </c>
      <c r="C1527" s="353" t="s">
        <v>1160</v>
      </c>
      <c r="D1527" s="354">
        <v>4527</v>
      </c>
      <c r="E1527" s="353" t="s">
        <v>731</v>
      </c>
      <c r="F1527" s="353" t="s">
        <v>315</v>
      </c>
      <c r="G1527" s="353" t="s">
        <v>298</v>
      </c>
      <c r="H1527" s="353" t="s">
        <v>41</v>
      </c>
      <c r="I1527" s="353" t="s">
        <v>42</v>
      </c>
      <c r="J1527" s="353" t="s">
        <v>326</v>
      </c>
      <c r="K1527" s="353" t="s">
        <v>821</v>
      </c>
      <c r="L1527" s="353" t="s">
        <v>218</v>
      </c>
      <c r="M1527" s="355">
        <v>9979200</v>
      </c>
    </row>
    <row r="1528" spans="1:13">
      <c r="A1528" s="353" t="s">
        <v>8529</v>
      </c>
      <c r="B1528" s="353" t="s">
        <v>2074</v>
      </c>
      <c r="C1528" s="353" t="s">
        <v>1160</v>
      </c>
      <c r="D1528" s="354">
        <v>4527</v>
      </c>
      <c r="E1528" s="353" t="s">
        <v>731</v>
      </c>
      <c r="F1528" s="353" t="s">
        <v>315</v>
      </c>
      <c r="G1528" s="353" t="s">
        <v>298</v>
      </c>
      <c r="H1528" s="353" t="s">
        <v>41</v>
      </c>
      <c r="I1528" s="353" t="s">
        <v>219</v>
      </c>
      <c r="J1528" s="353" t="s">
        <v>327</v>
      </c>
      <c r="K1528" s="353" t="s">
        <v>821</v>
      </c>
      <c r="L1528" s="353" t="s">
        <v>218</v>
      </c>
      <c r="M1528" s="355">
        <v>9979200</v>
      </c>
    </row>
    <row r="1529" spans="1:13">
      <c r="A1529" s="353" t="s">
        <v>8537</v>
      </c>
      <c r="B1529" s="353" t="s">
        <v>2074</v>
      </c>
      <c r="C1529" s="353" t="s">
        <v>1160</v>
      </c>
      <c r="D1529" s="354">
        <v>4527</v>
      </c>
      <c r="E1529" s="353" t="s">
        <v>731</v>
      </c>
      <c r="F1529" s="353" t="s">
        <v>315</v>
      </c>
      <c r="G1529" s="353" t="s">
        <v>298</v>
      </c>
      <c r="H1529" s="353" t="s">
        <v>41</v>
      </c>
      <c r="I1529" s="353" t="s">
        <v>44</v>
      </c>
      <c r="J1529" s="353" t="s">
        <v>328</v>
      </c>
      <c r="K1529" s="353" t="s">
        <v>821</v>
      </c>
      <c r="L1529" s="353" t="s">
        <v>218</v>
      </c>
      <c r="M1529" s="355">
        <v>9979200</v>
      </c>
    </row>
    <row r="1530" spans="1:13">
      <c r="A1530" s="353" t="s">
        <v>8545</v>
      </c>
      <c r="B1530" s="353" t="s">
        <v>2074</v>
      </c>
      <c r="C1530" s="353" t="s">
        <v>1160</v>
      </c>
      <c r="D1530" s="354">
        <v>4527</v>
      </c>
      <c r="E1530" s="353" t="s">
        <v>731</v>
      </c>
      <c r="F1530" s="353" t="s">
        <v>315</v>
      </c>
      <c r="G1530" s="353" t="s">
        <v>298</v>
      </c>
      <c r="H1530" s="353" t="s">
        <v>41</v>
      </c>
      <c r="I1530" s="353" t="s">
        <v>46</v>
      </c>
      <c r="J1530" s="353" t="s">
        <v>329</v>
      </c>
      <c r="K1530" s="353" t="s">
        <v>821</v>
      </c>
      <c r="L1530" s="353" t="s">
        <v>218</v>
      </c>
      <c r="M1530" s="355">
        <v>9979200</v>
      </c>
    </row>
    <row r="1531" spans="1:13">
      <c r="A1531" s="353" t="s">
        <v>8553</v>
      </c>
      <c r="B1531" s="353" t="s">
        <v>2074</v>
      </c>
      <c r="C1531" s="353" t="s">
        <v>1160</v>
      </c>
      <c r="D1531" s="354">
        <v>4527</v>
      </c>
      <c r="E1531" s="353" t="s">
        <v>731</v>
      </c>
      <c r="F1531" s="353" t="s">
        <v>315</v>
      </c>
      <c r="G1531" s="353" t="s">
        <v>298</v>
      </c>
      <c r="H1531" s="353" t="s">
        <v>41</v>
      </c>
      <c r="I1531" s="353" t="s">
        <v>221</v>
      </c>
      <c r="J1531" s="353" t="s">
        <v>330</v>
      </c>
      <c r="K1531" s="353" t="s">
        <v>821</v>
      </c>
      <c r="L1531" s="353" t="s">
        <v>218</v>
      </c>
      <c r="M1531" s="355">
        <v>9979200</v>
      </c>
    </row>
    <row r="1532" spans="1:13">
      <c r="A1532" s="353" t="s">
        <v>8480</v>
      </c>
      <c r="B1532" s="353" t="s">
        <v>2073</v>
      </c>
      <c r="C1532" s="353" t="s">
        <v>1160</v>
      </c>
      <c r="D1532" s="354">
        <v>4527</v>
      </c>
      <c r="E1532" s="353" t="s">
        <v>731</v>
      </c>
      <c r="F1532" s="353" t="s">
        <v>315</v>
      </c>
      <c r="G1532" s="353" t="s">
        <v>298</v>
      </c>
      <c r="H1532" s="353" t="s">
        <v>41</v>
      </c>
      <c r="I1532" s="353" t="s">
        <v>316</v>
      </c>
      <c r="J1532" s="353" t="s">
        <v>317</v>
      </c>
      <c r="K1532" s="353" t="s">
        <v>890</v>
      </c>
      <c r="L1532" s="353" t="s">
        <v>218</v>
      </c>
      <c r="M1532" s="355">
        <v>10995600</v>
      </c>
    </row>
    <row r="1533" spans="1:13">
      <c r="A1533" s="353" t="s">
        <v>8488</v>
      </c>
      <c r="B1533" s="353" t="s">
        <v>2073</v>
      </c>
      <c r="C1533" s="353" t="s">
        <v>1160</v>
      </c>
      <c r="D1533" s="354">
        <v>4527</v>
      </c>
      <c r="E1533" s="353" t="s">
        <v>731</v>
      </c>
      <c r="F1533" s="353" t="s">
        <v>315</v>
      </c>
      <c r="G1533" s="353" t="s">
        <v>298</v>
      </c>
      <c r="H1533" s="353" t="s">
        <v>41</v>
      </c>
      <c r="I1533" s="353" t="s">
        <v>318</v>
      </c>
      <c r="J1533" s="353" t="s">
        <v>319</v>
      </c>
      <c r="K1533" s="353" t="s">
        <v>890</v>
      </c>
      <c r="L1533" s="353" t="s">
        <v>218</v>
      </c>
      <c r="M1533" s="355">
        <v>10995600</v>
      </c>
    </row>
    <row r="1534" spans="1:13">
      <c r="A1534" s="353" t="s">
        <v>8496</v>
      </c>
      <c r="B1534" s="353" t="s">
        <v>2073</v>
      </c>
      <c r="C1534" s="353" t="s">
        <v>1160</v>
      </c>
      <c r="D1534" s="354">
        <v>4527</v>
      </c>
      <c r="E1534" s="353" t="s">
        <v>731</v>
      </c>
      <c r="F1534" s="353" t="s">
        <v>315</v>
      </c>
      <c r="G1534" s="353" t="s">
        <v>298</v>
      </c>
      <c r="H1534" s="353" t="s">
        <v>41</v>
      </c>
      <c r="I1534" s="353" t="s">
        <v>320</v>
      </c>
      <c r="J1534" s="353" t="s">
        <v>321</v>
      </c>
      <c r="K1534" s="353" t="s">
        <v>890</v>
      </c>
      <c r="L1534" s="353" t="s">
        <v>218</v>
      </c>
      <c r="M1534" s="355">
        <v>10995600</v>
      </c>
    </row>
    <row r="1535" spans="1:13">
      <c r="A1535" s="353" t="s">
        <v>8504</v>
      </c>
      <c r="B1535" s="353" t="s">
        <v>2073</v>
      </c>
      <c r="C1535" s="353" t="s">
        <v>1160</v>
      </c>
      <c r="D1535" s="354">
        <v>4527</v>
      </c>
      <c r="E1535" s="353" t="s">
        <v>731</v>
      </c>
      <c r="F1535" s="353" t="s">
        <v>315</v>
      </c>
      <c r="G1535" s="353" t="s">
        <v>298</v>
      </c>
      <c r="H1535" s="353" t="s">
        <v>41</v>
      </c>
      <c r="I1535" s="353" t="s">
        <v>322</v>
      </c>
      <c r="J1535" s="353" t="s">
        <v>323</v>
      </c>
      <c r="K1535" s="353" t="s">
        <v>890</v>
      </c>
      <c r="L1535" s="353" t="s">
        <v>218</v>
      </c>
      <c r="M1535" s="355">
        <v>10995600</v>
      </c>
    </row>
    <row r="1536" spans="1:13">
      <c r="A1536" s="353" t="s">
        <v>8512</v>
      </c>
      <c r="B1536" s="353" t="s">
        <v>2073</v>
      </c>
      <c r="C1536" s="353" t="s">
        <v>1160</v>
      </c>
      <c r="D1536" s="354">
        <v>4527</v>
      </c>
      <c r="E1536" s="353" t="s">
        <v>731</v>
      </c>
      <c r="F1536" s="353" t="s">
        <v>315</v>
      </c>
      <c r="G1536" s="353" t="s">
        <v>298</v>
      </c>
      <c r="H1536" s="353" t="s">
        <v>41</v>
      </c>
      <c r="I1536" s="353" t="s">
        <v>324</v>
      </c>
      <c r="J1536" s="353" t="s">
        <v>325</v>
      </c>
      <c r="K1536" s="353" t="s">
        <v>890</v>
      </c>
      <c r="L1536" s="353" t="s">
        <v>218</v>
      </c>
      <c r="M1536" s="355">
        <v>10995600</v>
      </c>
    </row>
    <row r="1537" spans="1:13">
      <c r="A1537" s="353" t="s">
        <v>8520</v>
      </c>
      <c r="B1537" s="353" t="s">
        <v>2073</v>
      </c>
      <c r="C1537" s="353" t="s">
        <v>1160</v>
      </c>
      <c r="D1537" s="354">
        <v>4527</v>
      </c>
      <c r="E1537" s="353" t="s">
        <v>731</v>
      </c>
      <c r="F1537" s="353" t="s">
        <v>315</v>
      </c>
      <c r="G1537" s="353" t="s">
        <v>298</v>
      </c>
      <c r="H1537" s="353" t="s">
        <v>41</v>
      </c>
      <c r="I1537" s="353" t="s">
        <v>42</v>
      </c>
      <c r="J1537" s="353" t="s">
        <v>326</v>
      </c>
      <c r="K1537" s="353" t="s">
        <v>890</v>
      </c>
      <c r="L1537" s="353" t="s">
        <v>218</v>
      </c>
      <c r="M1537" s="355">
        <v>10995600</v>
      </c>
    </row>
    <row r="1538" spans="1:13">
      <c r="A1538" s="353" t="s">
        <v>8528</v>
      </c>
      <c r="B1538" s="353" t="s">
        <v>2073</v>
      </c>
      <c r="C1538" s="353" t="s">
        <v>1160</v>
      </c>
      <c r="D1538" s="354">
        <v>4527</v>
      </c>
      <c r="E1538" s="353" t="s">
        <v>731</v>
      </c>
      <c r="F1538" s="353" t="s">
        <v>315</v>
      </c>
      <c r="G1538" s="353" t="s">
        <v>298</v>
      </c>
      <c r="H1538" s="353" t="s">
        <v>41</v>
      </c>
      <c r="I1538" s="353" t="s">
        <v>219</v>
      </c>
      <c r="J1538" s="353" t="s">
        <v>327</v>
      </c>
      <c r="K1538" s="353" t="s">
        <v>890</v>
      </c>
      <c r="L1538" s="353" t="s">
        <v>218</v>
      </c>
      <c r="M1538" s="355">
        <v>10995600</v>
      </c>
    </row>
    <row r="1539" spans="1:13">
      <c r="A1539" s="353" t="s">
        <v>8536</v>
      </c>
      <c r="B1539" s="353" t="s">
        <v>2073</v>
      </c>
      <c r="C1539" s="353" t="s">
        <v>1160</v>
      </c>
      <c r="D1539" s="354">
        <v>4527</v>
      </c>
      <c r="E1539" s="353" t="s">
        <v>731</v>
      </c>
      <c r="F1539" s="353" t="s">
        <v>315</v>
      </c>
      <c r="G1539" s="353" t="s">
        <v>298</v>
      </c>
      <c r="H1539" s="353" t="s">
        <v>41</v>
      </c>
      <c r="I1539" s="353" t="s">
        <v>44</v>
      </c>
      <c r="J1539" s="353" t="s">
        <v>328</v>
      </c>
      <c r="K1539" s="353" t="s">
        <v>890</v>
      </c>
      <c r="L1539" s="353" t="s">
        <v>218</v>
      </c>
      <c r="M1539" s="355">
        <v>10995600</v>
      </c>
    </row>
    <row r="1540" spans="1:13">
      <c r="A1540" s="353" t="s">
        <v>8544</v>
      </c>
      <c r="B1540" s="353" t="s">
        <v>2073</v>
      </c>
      <c r="C1540" s="353" t="s">
        <v>1160</v>
      </c>
      <c r="D1540" s="354">
        <v>4527</v>
      </c>
      <c r="E1540" s="353" t="s">
        <v>731</v>
      </c>
      <c r="F1540" s="353" t="s">
        <v>315</v>
      </c>
      <c r="G1540" s="353" t="s">
        <v>298</v>
      </c>
      <c r="H1540" s="353" t="s">
        <v>41</v>
      </c>
      <c r="I1540" s="353" t="s">
        <v>46</v>
      </c>
      <c r="J1540" s="353" t="s">
        <v>329</v>
      </c>
      <c r="K1540" s="353" t="s">
        <v>890</v>
      </c>
      <c r="L1540" s="353" t="s">
        <v>218</v>
      </c>
      <c r="M1540" s="355">
        <v>10995600</v>
      </c>
    </row>
    <row r="1541" spans="1:13">
      <c r="A1541" s="353" t="s">
        <v>8552</v>
      </c>
      <c r="B1541" s="353" t="s">
        <v>2073</v>
      </c>
      <c r="C1541" s="353" t="s">
        <v>1160</v>
      </c>
      <c r="D1541" s="354">
        <v>4527</v>
      </c>
      <c r="E1541" s="353" t="s">
        <v>731</v>
      </c>
      <c r="F1541" s="353" t="s">
        <v>315</v>
      </c>
      <c r="G1541" s="353" t="s">
        <v>298</v>
      </c>
      <c r="H1541" s="353" t="s">
        <v>41</v>
      </c>
      <c r="I1541" s="353" t="s">
        <v>221</v>
      </c>
      <c r="J1541" s="353" t="s">
        <v>330</v>
      </c>
      <c r="K1541" s="353" t="s">
        <v>890</v>
      </c>
      <c r="L1541" s="353" t="s">
        <v>218</v>
      </c>
      <c r="M1541" s="355">
        <v>10995600</v>
      </c>
    </row>
    <row r="1542" spans="1:13">
      <c r="A1542" s="367" t="s">
        <v>9183</v>
      </c>
      <c r="B1542" s="367" t="s">
        <v>2116</v>
      </c>
      <c r="C1542" s="367" t="s">
        <v>25</v>
      </c>
      <c r="D1542" s="381">
        <v>4528</v>
      </c>
      <c r="E1542" s="367" t="s">
        <v>751</v>
      </c>
      <c r="F1542" s="367" t="s">
        <v>732</v>
      </c>
      <c r="G1542" s="367" t="s">
        <v>298</v>
      </c>
      <c r="H1542" s="367" t="s">
        <v>41</v>
      </c>
      <c r="I1542" s="367" t="s">
        <v>48</v>
      </c>
      <c r="J1542" s="367" t="s">
        <v>743</v>
      </c>
      <c r="K1542" s="367" t="s">
        <v>821</v>
      </c>
      <c r="L1542" s="367" t="s">
        <v>822</v>
      </c>
      <c r="M1542" s="388">
        <v>3088470</v>
      </c>
    </row>
    <row r="1543" spans="1:13">
      <c r="A1543" s="367" t="s">
        <v>9191</v>
      </c>
      <c r="B1543" s="367" t="s">
        <v>2116</v>
      </c>
      <c r="C1543" s="367" t="s">
        <v>25</v>
      </c>
      <c r="D1543" s="381">
        <v>4528</v>
      </c>
      <c r="E1543" s="367" t="s">
        <v>751</v>
      </c>
      <c r="F1543" s="367" t="s">
        <v>732</v>
      </c>
      <c r="G1543" s="367" t="s">
        <v>298</v>
      </c>
      <c r="H1543" s="367" t="s">
        <v>41</v>
      </c>
      <c r="I1543" s="367" t="s">
        <v>50</v>
      </c>
      <c r="J1543" s="367" t="s">
        <v>744</v>
      </c>
      <c r="K1543" s="367" t="s">
        <v>821</v>
      </c>
      <c r="L1543" s="367" t="s">
        <v>822</v>
      </c>
      <c r="M1543" s="388">
        <v>3088470</v>
      </c>
    </row>
    <row r="1544" spans="1:13">
      <c r="A1544" s="367" t="s">
        <v>9199</v>
      </c>
      <c r="B1544" s="367" t="s">
        <v>2116</v>
      </c>
      <c r="C1544" s="367" t="s">
        <v>25</v>
      </c>
      <c r="D1544" s="381">
        <v>4528</v>
      </c>
      <c r="E1544" s="367" t="s">
        <v>751</v>
      </c>
      <c r="F1544" s="367" t="s">
        <v>732</v>
      </c>
      <c r="G1544" s="367" t="s">
        <v>298</v>
      </c>
      <c r="H1544" s="367" t="s">
        <v>41</v>
      </c>
      <c r="I1544" s="367" t="s">
        <v>223</v>
      </c>
      <c r="J1544" s="367" t="s">
        <v>745</v>
      </c>
      <c r="K1544" s="367" t="s">
        <v>821</v>
      </c>
      <c r="L1544" s="367" t="s">
        <v>822</v>
      </c>
      <c r="M1544" s="388">
        <v>3088470</v>
      </c>
    </row>
    <row r="1545" spans="1:13">
      <c r="A1545" s="367" t="s">
        <v>9207</v>
      </c>
      <c r="B1545" s="367" t="s">
        <v>2116</v>
      </c>
      <c r="C1545" s="367" t="s">
        <v>25</v>
      </c>
      <c r="D1545" s="381">
        <v>4528</v>
      </c>
      <c r="E1545" s="367" t="s">
        <v>751</v>
      </c>
      <c r="F1545" s="367" t="s">
        <v>732</v>
      </c>
      <c r="G1545" s="367" t="s">
        <v>298</v>
      </c>
      <c r="H1545" s="367" t="s">
        <v>41</v>
      </c>
      <c r="I1545" s="367" t="s">
        <v>421</v>
      </c>
      <c r="J1545" s="367" t="s">
        <v>746</v>
      </c>
      <c r="K1545" s="367" t="s">
        <v>821</v>
      </c>
      <c r="L1545" s="367" t="s">
        <v>822</v>
      </c>
      <c r="M1545" s="388">
        <v>3088470</v>
      </c>
    </row>
    <row r="1546" spans="1:13">
      <c r="A1546" s="367" t="s">
        <v>9215</v>
      </c>
      <c r="B1546" s="367" t="s">
        <v>2116</v>
      </c>
      <c r="C1546" s="367" t="s">
        <v>25</v>
      </c>
      <c r="D1546" s="381">
        <v>4528</v>
      </c>
      <c r="E1546" s="367" t="s">
        <v>751</v>
      </c>
      <c r="F1546" s="367" t="s">
        <v>732</v>
      </c>
      <c r="G1546" s="367" t="s">
        <v>298</v>
      </c>
      <c r="H1546" s="367" t="s">
        <v>41</v>
      </c>
      <c r="I1546" s="367" t="s">
        <v>422</v>
      </c>
      <c r="J1546" s="367" t="s">
        <v>747</v>
      </c>
      <c r="K1546" s="367" t="s">
        <v>821</v>
      </c>
      <c r="L1546" s="367" t="s">
        <v>822</v>
      </c>
      <c r="M1546" s="388">
        <v>3088470</v>
      </c>
    </row>
    <row r="1547" spans="1:13">
      <c r="A1547" s="367" t="s">
        <v>9223</v>
      </c>
      <c r="B1547" s="367" t="s">
        <v>2116</v>
      </c>
      <c r="C1547" s="367" t="s">
        <v>25</v>
      </c>
      <c r="D1547" s="381">
        <v>4528</v>
      </c>
      <c r="E1547" s="367" t="s">
        <v>751</v>
      </c>
      <c r="F1547" s="367" t="s">
        <v>732</v>
      </c>
      <c r="G1547" s="367" t="s">
        <v>298</v>
      </c>
      <c r="H1547" s="367" t="s">
        <v>41</v>
      </c>
      <c r="I1547" s="367" t="s">
        <v>423</v>
      </c>
      <c r="J1547" s="367" t="s">
        <v>748</v>
      </c>
      <c r="K1547" s="367" t="s">
        <v>821</v>
      </c>
      <c r="L1547" s="367" t="s">
        <v>822</v>
      </c>
      <c r="M1547" s="388">
        <v>3088470</v>
      </c>
    </row>
    <row r="1548" spans="1:13">
      <c r="A1548" s="367" t="s">
        <v>9231</v>
      </c>
      <c r="B1548" s="367" t="s">
        <v>2116</v>
      </c>
      <c r="C1548" s="367" t="s">
        <v>25</v>
      </c>
      <c r="D1548" s="381">
        <v>4528</v>
      </c>
      <c r="E1548" s="367" t="s">
        <v>751</v>
      </c>
      <c r="F1548" s="367" t="s">
        <v>732</v>
      </c>
      <c r="G1548" s="367" t="s">
        <v>298</v>
      </c>
      <c r="H1548" s="367" t="s">
        <v>41</v>
      </c>
      <c r="I1548" s="367" t="s">
        <v>424</v>
      </c>
      <c r="J1548" s="367" t="s">
        <v>749</v>
      </c>
      <c r="K1548" s="367" t="s">
        <v>821</v>
      </c>
      <c r="L1548" s="367" t="s">
        <v>822</v>
      </c>
      <c r="M1548" s="388">
        <v>3088470</v>
      </c>
    </row>
    <row r="1549" spans="1:13">
      <c r="A1549" s="367" t="s">
        <v>9239</v>
      </c>
      <c r="B1549" s="367" t="s">
        <v>2116</v>
      </c>
      <c r="C1549" s="367" t="s">
        <v>25</v>
      </c>
      <c r="D1549" s="381">
        <v>4528</v>
      </c>
      <c r="E1549" s="367" t="s">
        <v>751</v>
      </c>
      <c r="F1549" s="367" t="s">
        <v>732</v>
      </c>
      <c r="G1549" s="367" t="s">
        <v>298</v>
      </c>
      <c r="H1549" s="367" t="s">
        <v>41</v>
      </c>
      <c r="I1549" s="367" t="s">
        <v>425</v>
      </c>
      <c r="J1549" s="367" t="s">
        <v>750</v>
      </c>
      <c r="K1549" s="367" t="s">
        <v>821</v>
      </c>
      <c r="L1549" s="367" t="s">
        <v>822</v>
      </c>
      <c r="M1549" s="388">
        <v>3088470</v>
      </c>
    </row>
    <row r="1550" spans="1:13">
      <c r="A1550" s="368" t="s">
        <v>9182</v>
      </c>
      <c r="B1550" s="368" t="s">
        <v>2115</v>
      </c>
      <c r="C1550" s="368" t="s">
        <v>25</v>
      </c>
      <c r="D1550" s="381">
        <v>4528</v>
      </c>
      <c r="E1550" s="367" t="s">
        <v>751</v>
      </c>
      <c r="F1550" s="368" t="s">
        <v>732</v>
      </c>
      <c r="G1550" s="368" t="s">
        <v>298</v>
      </c>
      <c r="H1550" s="368" t="s">
        <v>41</v>
      </c>
      <c r="I1550" s="368" t="s">
        <v>48</v>
      </c>
      <c r="J1550" s="368" t="s">
        <v>743</v>
      </c>
      <c r="K1550" s="368" t="s">
        <v>890</v>
      </c>
      <c r="L1550" s="368" t="s">
        <v>822</v>
      </c>
      <c r="M1550" s="389">
        <v>3393390</v>
      </c>
    </row>
    <row r="1551" spans="1:13">
      <c r="A1551" s="368" t="s">
        <v>9190</v>
      </c>
      <c r="B1551" s="368" t="s">
        <v>2115</v>
      </c>
      <c r="C1551" s="368" t="s">
        <v>25</v>
      </c>
      <c r="D1551" s="381">
        <v>4528</v>
      </c>
      <c r="E1551" s="367" t="s">
        <v>751</v>
      </c>
      <c r="F1551" s="368" t="s">
        <v>732</v>
      </c>
      <c r="G1551" s="368" t="s">
        <v>298</v>
      </c>
      <c r="H1551" s="368" t="s">
        <v>41</v>
      </c>
      <c r="I1551" s="368" t="s">
        <v>50</v>
      </c>
      <c r="J1551" s="368" t="s">
        <v>744</v>
      </c>
      <c r="K1551" s="368" t="s">
        <v>890</v>
      </c>
      <c r="L1551" s="368" t="s">
        <v>822</v>
      </c>
      <c r="M1551" s="389">
        <v>3393390</v>
      </c>
    </row>
    <row r="1552" spans="1:13">
      <c r="A1552" s="368" t="s">
        <v>9198</v>
      </c>
      <c r="B1552" s="368" t="s">
        <v>2115</v>
      </c>
      <c r="C1552" s="368" t="s">
        <v>25</v>
      </c>
      <c r="D1552" s="381">
        <v>4528</v>
      </c>
      <c r="E1552" s="367" t="s">
        <v>751</v>
      </c>
      <c r="F1552" s="368" t="s">
        <v>732</v>
      </c>
      <c r="G1552" s="368" t="s">
        <v>298</v>
      </c>
      <c r="H1552" s="368" t="s">
        <v>41</v>
      </c>
      <c r="I1552" s="368" t="s">
        <v>223</v>
      </c>
      <c r="J1552" s="368" t="s">
        <v>745</v>
      </c>
      <c r="K1552" s="368" t="s">
        <v>890</v>
      </c>
      <c r="L1552" s="368" t="s">
        <v>822</v>
      </c>
      <c r="M1552" s="389">
        <v>3393390</v>
      </c>
    </row>
    <row r="1553" spans="1:13">
      <c r="A1553" s="368" t="s">
        <v>9206</v>
      </c>
      <c r="B1553" s="368" t="s">
        <v>2115</v>
      </c>
      <c r="C1553" s="368" t="s">
        <v>25</v>
      </c>
      <c r="D1553" s="381">
        <v>4528</v>
      </c>
      <c r="E1553" s="367" t="s">
        <v>751</v>
      </c>
      <c r="F1553" s="368" t="s">
        <v>732</v>
      </c>
      <c r="G1553" s="368" t="s">
        <v>298</v>
      </c>
      <c r="H1553" s="368" t="s">
        <v>41</v>
      </c>
      <c r="I1553" s="368" t="s">
        <v>421</v>
      </c>
      <c r="J1553" s="368" t="s">
        <v>746</v>
      </c>
      <c r="K1553" s="368" t="s">
        <v>890</v>
      </c>
      <c r="L1553" s="368" t="s">
        <v>822</v>
      </c>
      <c r="M1553" s="389">
        <v>3393390</v>
      </c>
    </row>
    <row r="1554" spans="1:13">
      <c r="A1554" s="368" t="s">
        <v>9214</v>
      </c>
      <c r="B1554" s="368" t="s">
        <v>2115</v>
      </c>
      <c r="C1554" s="368" t="s">
        <v>25</v>
      </c>
      <c r="D1554" s="381">
        <v>4528</v>
      </c>
      <c r="E1554" s="367" t="s">
        <v>751</v>
      </c>
      <c r="F1554" s="368" t="s">
        <v>732</v>
      </c>
      <c r="G1554" s="368" t="s">
        <v>298</v>
      </c>
      <c r="H1554" s="368" t="s">
        <v>41</v>
      </c>
      <c r="I1554" s="368" t="s">
        <v>422</v>
      </c>
      <c r="J1554" s="368" t="s">
        <v>747</v>
      </c>
      <c r="K1554" s="368" t="s">
        <v>890</v>
      </c>
      <c r="L1554" s="368" t="s">
        <v>822</v>
      </c>
      <c r="M1554" s="389">
        <v>3393390</v>
      </c>
    </row>
    <row r="1555" spans="1:13">
      <c r="A1555" s="368" t="s">
        <v>9222</v>
      </c>
      <c r="B1555" s="368" t="s">
        <v>2115</v>
      </c>
      <c r="C1555" s="368" t="s">
        <v>25</v>
      </c>
      <c r="D1555" s="381">
        <v>4528</v>
      </c>
      <c r="E1555" s="367" t="s">
        <v>751</v>
      </c>
      <c r="F1555" s="368" t="s">
        <v>732</v>
      </c>
      <c r="G1555" s="368" t="s">
        <v>298</v>
      </c>
      <c r="H1555" s="368" t="s">
        <v>41</v>
      </c>
      <c r="I1555" s="368" t="s">
        <v>423</v>
      </c>
      <c r="J1555" s="368" t="s">
        <v>748</v>
      </c>
      <c r="K1555" s="368" t="s">
        <v>890</v>
      </c>
      <c r="L1555" s="368" t="s">
        <v>822</v>
      </c>
      <c r="M1555" s="389">
        <v>3393390</v>
      </c>
    </row>
    <row r="1556" spans="1:13">
      <c r="A1556" s="368" t="s">
        <v>9230</v>
      </c>
      <c r="B1556" s="368" t="s">
        <v>2115</v>
      </c>
      <c r="C1556" s="368" t="s">
        <v>25</v>
      </c>
      <c r="D1556" s="381">
        <v>4528</v>
      </c>
      <c r="E1556" s="367" t="s">
        <v>751</v>
      </c>
      <c r="F1556" s="368" t="s">
        <v>732</v>
      </c>
      <c r="G1556" s="368" t="s">
        <v>298</v>
      </c>
      <c r="H1556" s="368" t="s">
        <v>41</v>
      </c>
      <c r="I1556" s="368" t="s">
        <v>424</v>
      </c>
      <c r="J1556" s="368" t="s">
        <v>749</v>
      </c>
      <c r="K1556" s="368" t="s">
        <v>890</v>
      </c>
      <c r="L1556" s="368" t="s">
        <v>822</v>
      </c>
      <c r="M1556" s="389">
        <v>3393390</v>
      </c>
    </row>
    <row r="1557" spans="1:13">
      <c r="A1557" s="368" t="s">
        <v>9238</v>
      </c>
      <c r="B1557" s="368" t="s">
        <v>2115</v>
      </c>
      <c r="C1557" s="368" t="s">
        <v>25</v>
      </c>
      <c r="D1557" s="381">
        <v>4528</v>
      </c>
      <c r="E1557" s="367" t="s">
        <v>751</v>
      </c>
      <c r="F1557" s="368" t="s">
        <v>732</v>
      </c>
      <c r="G1557" s="368" t="s">
        <v>298</v>
      </c>
      <c r="H1557" s="368" t="s">
        <v>41</v>
      </c>
      <c r="I1557" s="368" t="s">
        <v>425</v>
      </c>
      <c r="J1557" s="368" t="s">
        <v>750</v>
      </c>
      <c r="K1557" s="368" t="s">
        <v>890</v>
      </c>
      <c r="L1557" s="368" t="s">
        <v>822</v>
      </c>
      <c r="M1557" s="389">
        <v>3393390</v>
      </c>
    </row>
    <row r="1558" spans="1:13">
      <c r="A1558" s="367" t="s">
        <v>9143</v>
      </c>
      <c r="B1558" s="367" t="s">
        <v>2116</v>
      </c>
      <c r="C1558" s="367" t="s">
        <v>25</v>
      </c>
      <c r="D1558" s="381">
        <v>4528</v>
      </c>
      <c r="E1558" s="367" t="s">
        <v>751</v>
      </c>
      <c r="F1558" s="367" t="s">
        <v>732</v>
      </c>
      <c r="G1558" s="367" t="s">
        <v>298</v>
      </c>
      <c r="H1558" s="367" t="s">
        <v>41</v>
      </c>
      <c r="I1558" s="367" t="s">
        <v>42</v>
      </c>
      <c r="J1558" s="367" t="s">
        <v>738</v>
      </c>
      <c r="K1558" s="367" t="s">
        <v>821</v>
      </c>
      <c r="L1558" s="367" t="s">
        <v>822</v>
      </c>
      <c r="M1558" s="388">
        <v>3649800</v>
      </c>
    </row>
    <row r="1559" spans="1:13">
      <c r="A1559" s="367" t="s">
        <v>9151</v>
      </c>
      <c r="B1559" s="367" t="s">
        <v>2116</v>
      </c>
      <c r="C1559" s="367" t="s">
        <v>25</v>
      </c>
      <c r="D1559" s="381">
        <v>4528</v>
      </c>
      <c r="E1559" s="367" t="s">
        <v>751</v>
      </c>
      <c r="F1559" s="367" t="s">
        <v>732</v>
      </c>
      <c r="G1559" s="367" t="s">
        <v>298</v>
      </c>
      <c r="H1559" s="367" t="s">
        <v>41</v>
      </c>
      <c r="I1559" s="367" t="s">
        <v>219</v>
      </c>
      <c r="J1559" s="367" t="s">
        <v>739</v>
      </c>
      <c r="K1559" s="367" t="s">
        <v>821</v>
      </c>
      <c r="L1559" s="367" t="s">
        <v>822</v>
      </c>
      <c r="M1559" s="388">
        <v>3649800</v>
      </c>
    </row>
    <row r="1560" spans="1:13">
      <c r="A1560" s="367" t="s">
        <v>9159</v>
      </c>
      <c r="B1560" s="367" t="s">
        <v>2116</v>
      </c>
      <c r="C1560" s="367" t="s">
        <v>25</v>
      </c>
      <c r="D1560" s="381">
        <v>4528</v>
      </c>
      <c r="E1560" s="367" t="s">
        <v>751</v>
      </c>
      <c r="F1560" s="367" t="s">
        <v>732</v>
      </c>
      <c r="G1560" s="367" t="s">
        <v>298</v>
      </c>
      <c r="H1560" s="367" t="s">
        <v>41</v>
      </c>
      <c r="I1560" s="367" t="s">
        <v>44</v>
      </c>
      <c r="J1560" s="367" t="s">
        <v>740</v>
      </c>
      <c r="K1560" s="367" t="s">
        <v>821</v>
      </c>
      <c r="L1560" s="367" t="s">
        <v>822</v>
      </c>
      <c r="M1560" s="388">
        <v>3649800</v>
      </c>
    </row>
    <row r="1561" spans="1:13">
      <c r="A1561" s="367" t="s">
        <v>9167</v>
      </c>
      <c r="B1561" s="367" t="s">
        <v>2116</v>
      </c>
      <c r="C1561" s="367" t="s">
        <v>25</v>
      </c>
      <c r="D1561" s="381">
        <v>4528</v>
      </c>
      <c r="E1561" s="367" t="s">
        <v>751</v>
      </c>
      <c r="F1561" s="367" t="s">
        <v>732</v>
      </c>
      <c r="G1561" s="367" t="s">
        <v>298</v>
      </c>
      <c r="H1561" s="367" t="s">
        <v>41</v>
      </c>
      <c r="I1561" s="367" t="s">
        <v>46</v>
      </c>
      <c r="J1561" s="367" t="s">
        <v>741</v>
      </c>
      <c r="K1561" s="367" t="s">
        <v>821</v>
      </c>
      <c r="L1561" s="367" t="s">
        <v>822</v>
      </c>
      <c r="M1561" s="388">
        <v>3649800</v>
      </c>
    </row>
    <row r="1562" spans="1:13">
      <c r="A1562" s="367" t="s">
        <v>9175</v>
      </c>
      <c r="B1562" s="367" t="s">
        <v>2116</v>
      </c>
      <c r="C1562" s="367" t="s">
        <v>25</v>
      </c>
      <c r="D1562" s="381">
        <v>4528</v>
      </c>
      <c r="E1562" s="367" t="s">
        <v>751</v>
      </c>
      <c r="F1562" s="367" t="s">
        <v>732</v>
      </c>
      <c r="G1562" s="367" t="s">
        <v>298</v>
      </c>
      <c r="H1562" s="367" t="s">
        <v>41</v>
      </c>
      <c r="I1562" s="367" t="s">
        <v>221</v>
      </c>
      <c r="J1562" s="367" t="s">
        <v>742</v>
      </c>
      <c r="K1562" s="367" t="s">
        <v>821</v>
      </c>
      <c r="L1562" s="367" t="s">
        <v>822</v>
      </c>
      <c r="M1562" s="388">
        <v>3649800</v>
      </c>
    </row>
    <row r="1563" spans="1:13">
      <c r="A1563" s="368" t="s">
        <v>9142</v>
      </c>
      <c r="B1563" s="368" t="s">
        <v>2115</v>
      </c>
      <c r="C1563" s="368" t="s">
        <v>25</v>
      </c>
      <c r="D1563" s="381">
        <v>4528</v>
      </c>
      <c r="E1563" s="367" t="s">
        <v>751</v>
      </c>
      <c r="F1563" s="368" t="s">
        <v>732</v>
      </c>
      <c r="G1563" s="368" t="s">
        <v>298</v>
      </c>
      <c r="H1563" s="368" t="s">
        <v>41</v>
      </c>
      <c r="I1563" s="368" t="s">
        <v>42</v>
      </c>
      <c r="J1563" s="368" t="s">
        <v>738</v>
      </c>
      <c r="K1563" s="368" t="s">
        <v>890</v>
      </c>
      <c r="L1563" s="368" t="s">
        <v>822</v>
      </c>
      <c r="M1563" s="389">
        <v>4019400</v>
      </c>
    </row>
    <row r="1564" spans="1:13">
      <c r="A1564" s="368" t="s">
        <v>9150</v>
      </c>
      <c r="B1564" s="368" t="s">
        <v>2115</v>
      </c>
      <c r="C1564" s="368" t="s">
        <v>25</v>
      </c>
      <c r="D1564" s="381">
        <v>4528</v>
      </c>
      <c r="E1564" s="367" t="s">
        <v>751</v>
      </c>
      <c r="F1564" s="368" t="s">
        <v>732</v>
      </c>
      <c r="G1564" s="368" t="s">
        <v>298</v>
      </c>
      <c r="H1564" s="368" t="s">
        <v>41</v>
      </c>
      <c r="I1564" s="368" t="s">
        <v>219</v>
      </c>
      <c r="J1564" s="368" t="s">
        <v>739</v>
      </c>
      <c r="K1564" s="368" t="s">
        <v>890</v>
      </c>
      <c r="L1564" s="368" t="s">
        <v>822</v>
      </c>
      <c r="M1564" s="389">
        <v>4019400</v>
      </c>
    </row>
    <row r="1565" spans="1:13">
      <c r="A1565" s="368" t="s">
        <v>9158</v>
      </c>
      <c r="B1565" s="368" t="s">
        <v>2115</v>
      </c>
      <c r="C1565" s="368" t="s">
        <v>25</v>
      </c>
      <c r="D1565" s="381">
        <v>4528</v>
      </c>
      <c r="E1565" s="367" t="s">
        <v>751</v>
      </c>
      <c r="F1565" s="368" t="s">
        <v>732</v>
      </c>
      <c r="G1565" s="368" t="s">
        <v>298</v>
      </c>
      <c r="H1565" s="368" t="s">
        <v>41</v>
      </c>
      <c r="I1565" s="368" t="s">
        <v>44</v>
      </c>
      <c r="J1565" s="368" t="s">
        <v>740</v>
      </c>
      <c r="K1565" s="368" t="s">
        <v>890</v>
      </c>
      <c r="L1565" s="368" t="s">
        <v>822</v>
      </c>
      <c r="M1565" s="389">
        <v>4019400</v>
      </c>
    </row>
    <row r="1566" spans="1:13">
      <c r="A1566" s="368" t="s">
        <v>9166</v>
      </c>
      <c r="B1566" s="368" t="s">
        <v>2115</v>
      </c>
      <c r="C1566" s="368" t="s">
        <v>25</v>
      </c>
      <c r="D1566" s="381">
        <v>4528</v>
      </c>
      <c r="E1566" s="367" t="s">
        <v>751</v>
      </c>
      <c r="F1566" s="368" t="s">
        <v>732</v>
      </c>
      <c r="G1566" s="368" t="s">
        <v>298</v>
      </c>
      <c r="H1566" s="368" t="s">
        <v>41</v>
      </c>
      <c r="I1566" s="368" t="s">
        <v>46</v>
      </c>
      <c r="J1566" s="368" t="s">
        <v>741</v>
      </c>
      <c r="K1566" s="368" t="s">
        <v>890</v>
      </c>
      <c r="L1566" s="368" t="s">
        <v>822</v>
      </c>
      <c r="M1566" s="389">
        <v>4019400</v>
      </c>
    </row>
    <row r="1567" spans="1:13">
      <c r="A1567" s="368" t="s">
        <v>9174</v>
      </c>
      <c r="B1567" s="368" t="s">
        <v>2115</v>
      </c>
      <c r="C1567" s="368" t="s">
        <v>25</v>
      </c>
      <c r="D1567" s="381">
        <v>4528</v>
      </c>
      <c r="E1567" s="367" t="s">
        <v>751</v>
      </c>
      <c r="F1567" s="368" t="s">
        <v>732</v>
      </c>
      <c r="G1567" s="368" t="s">
        <v>298</v>
      </c>
      <c r="H1567" s="368" t="s">
        <v>41</v>
      </c>
      <c r="I1567" s="368" t="s">
        <v>221</v>
      </c>
      <c r="J1567" s="368" t="s">
        <v>742</v>
      </c>
      <c r="K1567" s="368" t="s">
        <v>890</v>
      </c>
      <c r="L1567" s="368" t="s">
        <v>822</v>
      </c>
      <c r="M1567" s="389">
        <v>4019400</v>
      </c>
    </row>
    <row r="1568" spans="1:13">
      <c r="A1568" s="367" t="s">
        <v>9103</v>
      </c>
      <c r="B1568" s="367" t="s">
        <v>2116</v>
      </c>
      <c r="C1568" s="367" t="s">
        <v>25</v>
      </c>
      <c r="D1568" s="381">
        <v>4528</v>
      </c>
      <c r="E1568" s="367" t="s">
        <v>751</v>
      </c>
      <c r="F1568" s="367" t="s">
        <v>732</v>
      </c>
      <c r="G1568" s="367" t="s">
        <v>298</v>
      </c>
      <c r="H1568" s="367" t="s">
        <v>41</v>
      </c>
      <c r="I1568" s="367" t="s">
        <v>316</v>
      </c>
      <c r="J1568" s="367" t="s">
        <v>733</v>
      </c>
      <c r="K1568" s="367" t="s">
        <v>821</v>
      </c>
      <c r="L1568" s="367" t="s">
        <v>822</v>
      </c>
      <c r="M1568" s="388">
        <v>4250400</v>
      </c>
    </row>
    <row r="1569" spans="1:13">
      <c r="A1569" s="367" t="s">
        <v>9111</v>
      </c>
      <c r="B1569" s="367" t="s">
        <v>2116</v>
      </c>
      <c r="C1569" s="367" t="s">
        <v>25</v>
      </c>
      <c r="D1569" s="381">
        <v>4528</v>
      </c>
      <c r="E1569" s="367" t="s">
        <v>751</v>
      </c>
      <c r="F1569" s="367" t="s">
        <v>732</v>
      </c>
      <c r="G1569" s="367" t="s">
        <v>298</v>
      </c>
      <c r="H1569" s="367" t="s">
        <v>41</v>
      </c>
      <c r="I1569" s="367" t="s">
        <v>318</v>
      </c>
      <c r="J1569" s="367" t="s">
        <v>734</v>
      </c>
      <c r="K1569" s="367" t="s">
        <v>821</v>
      </c>
      <c r="L1569" s="367" t="s">
        <v>822</v>
      </c>
      <c r="M1569" s="388">
        <v>4250400</v>
      </c>
    </row>
    <row r="1570" spans="1:13">
      <c r="A1570" s="367" t="s">
        <v>9119</v>
      </c>
      <c r="B1570" s="367" t="s">
        <v>2116</v>
      </c>
      <c r="C1570" s="367" t="s">
        <v>25</v>
      </c>
      <c r="D1570" s="381">
        <v>4528</v>
      </c>
      <c r="E1570" s="367" t="s">
        <v>751</v>
      </c>
      <c r="F1570" s="367" t="s">
        <v>732</v>
      </c>
      <c r="G1570" s="367" t="s">
        <v>298</v>
      </c>
      <c r="H1570" s="367" t="s">
        <v>41</v>
      </c>
      <c r="I1570" s="367" t="s">
        <v>320</v>
      </c>
      <c r="J1570" s="367" t="s">
        <v>735</v>
      </c>
      <c r="K1570" s="367" t="s">
        <v>821</v>
      </c>
      <c r="L1570" s="367" t="s">
        <v>822</v>
      </c>
      <c r="M1570" s="388">
        <v>4250400</v>
      </c>
    </row>
    <row r="1571" spans="1:13">
      <c r="A1571" s="367" t="s">
        <v>9127</v>
      </c>
      <c r="B1571" s="367" t="s">
        <v>2116</v>
      </c>
      <c r="C1571" s="367" t="s">
        <v>25</v>
      </c>
      <c r="D1571" s="381">
        <v>4528</v>
      </c>
      <c r="E1571" s="367" t="s">
        <v>751</v>
      </c>
      <c r="F1571" s="367" t="s">
        <v>732</v>
      </c>
      <c r="G1571" s="367" t="s">
        <v>298</v>
      </c>
      <c r="H1571" s="367" t="s">
        <v>41</v>
      </c>
      <c r="I1571" s="367" t="s">
        <v>322</v>
      </c>
      <c r="J1571" s="367" t="s">
        <v>736</v>
      </c>
      <c r="K1571" s="367" t="s">
        <v>821</v>
      </c>
      <c r="L1571" s="367" t="s">
        <v>822</v>
      </c>
      <c r="M1571" s="388">
        <v>4250400</v>
      </c>
    </row>
    <row r="1572" spans="1:13">
      <c r="A1572" s="367" t="s">
        <v>9135</v>
      </c>
      <c r="B1572" s="367" t="s">
        <v>2116</v>
      </c>
      <c r="C1572" s="367" t="s">
        <v>25</v>
      </c>
      <c r="D1572" s="381">
        <v>4528</v>
      </c>
      <c r="E1572" s="367" t="s">
        <v>751</v>
      </c>
      <c r="F1572" s="367" t="s">
        <v>732</v>
      </c>
      <c r="G1572" s="367" t="s">
        <v>298</v>
      </c>
      <c r="H1572" s="367" t="s">
        <v>41</v>
      </c>
      <c r="I1572" s="367" t="s">
        <v>324</v>
      </c>
      <c r="J1572" s="367" t="s">
        <v>737</v>
      </c>
      <c r="K1572" s="367" t="s">
        <v>821</v>
      </c>
      <c r="L1572" s="367" t="s">
        <v>822</v>
      </c>
      <c r="M1572" s="388">
        <v>4250400</v>
      </c>
    </row>
    <row r="1573" spans="1:13">
      <c r="A1573" s="368" t="s">
        <v>9102</v>
      </c>
      <c r="B1573" s="368" t="s">
        <v>2115</v>
      </c>
      <c r="C1573" s="368" t="s">
        <v>25</v>
      </c>
      <c r="D1573" s="381">
        <v>4528</v>
      </c>
      <c r="E1573" s="367" t="s">
        <v>751</v>
      </c>
      <c r="F1573" s="368" t="s">
        <v>732</v>
      </c>
      <c r="G1573" s="368" t="s">
        <v>298</v>
      </c>
      <c r="H1573" s="368" t="s">
        <v>41</v>
      </c>
      <c r="I1573" s="368" t="s">
        <v>316</v>
      </c>
      <c r="J1573" s="368" t="s">
        <v>733</v>
      </c>
      <c r="K1573" s="368" t="s">
        <v>890</v>
      </c>
      <c r="L1573" s="368" t="s">
        <v>822</v>
      </c>
      <c r="M1573" s="389">
        <v>4666200</v>
      </c>
    </row>
    <row r="1574" spans="1:13">
      <c r="A1574" s="368" t="s">
        <v>9110</v>
      </c>
      <c r="B1574" s="368" t="s">
        <v>2115</v>
      </c>
      <c r="C1574" s="368" t="s">
        <v>25</v>
      </c>
      <c r="D1574" s="381">
        <v>4528</v>
      </c>
      <c r="E1574" s="367" t="s">
        <v>751</v>
      </c>
      <c r="F1574" s="368" t="s">
        <v>732</v>
      </c>
      <c r="G1574" s="368" t="s">
        <v>298</v>
      </c>
      <c r="H1574" s="368" t="s">
        <v>41</v>
      </c>
      <c r="I1574" s="368" t="s">
        <v>318</v>
      </c>
      <c r="J1574" s="368" t="s">
        <v>734</v>
      </c>
      <c r="K1574" s="368" t="s">
        <v>890</v>
      </c>
      <c r="L1574" s="368" t="s">
        <v>822</v>
      </c>
      <c r="M1574" s="389">
        <v>4666200</v>
      </c>
    </row>
    <row r="1575" spans="1:13">
      <c r="A1575" s="368" t="s">
        <v>9118</v>
      </c>
      <c r="B1575" s="368" t="s">
        <v>2115</v>
      </c>
      <c r="C1575" s="368" t="s">
        <v>25</v>
      </c>
      <c r="D1575" s="381">
        <v>4528</v>
      </c>
      <c r="E1575" s="367" t="s">
        <v>751</v>
      </c>
      <c r="F1575" s="368" t="s">
        <v>732</v>
      </c>
      <c r="G1575" s="368" t="s">
        <v>298</v>
      </c>
      <c r="H1575" s="368" t="s">
        <v>41</v>
      </c>
      <c r="I1575" s="368" t="s">
        <v>320</v>
      </c>
      <c r="J1575" s="368" t="s">
        <v>735</v>
      </c>
      <c r="K1575" s="368" t="s">
        <v>890</v>
      </c>
      <c r="L1575" s="368" t="s">
        <v>822</v>
      </c>
      <c r="M1575" s="389">
        <v>4666200</v>
      </c>
    </row>
    <row r="1576" spans="1:13">
      <c r="A1576" s="368" t="s">
        <v>9126</v>
      </c>
      <c r="B1576" s="368" t="s">
        <v>2115</v>
      </c>
      <c r="C1576" s="368" t="s">
        <v>25</v>
      </c>
      <c r="D1576" s="381">
        <v>4528</v>
      </c>
      <c r="E1576" s="367" t="s">
        <v>751</v>
      </c>
      <c r="F1576" s="368" t="s">
        <v>732</v>
      </c>
      <c r="G1576" s="368" t="s">
        <v>298</v>
      </c>
      <c r="H1576" s="368" t="s">
        <v>41</v>
      </c>
      <c r="I1576" s="368" t="s">
        <v>322</v>
      </c>
      <c r="J1576" s="368" t="s">
        <v>736</v>
      </c>
      <c r="K1576" s="368" t="s">
        <v>890</v>
      </c>
      <c r="L1576" s="368" t="s">
        <v>822</v>
      </c>
      <c r="M1576" s="389">
        <v>4666200</v>
      </c>
    </row>
    <row r="1577" spans="1:13">
      <c r="A1577" s="368" t="s">
        <v>9134</v>
      </c>
      <c r="B1577" s="368" t="s">
        <v>2115</v>
      </c>
      <c r="C1577" s="368" t="s">
        <v>25</v>
      </c>
      <c r="D1577" s="381">
        <v>4528</v>
      </c>
      <c r="E1577" s="367" t="s">
        <v>751</v>
      </c>
      <c r="F1577" s="368" t="s">
        <v>732</v>
      </c>
      <c r="G1577" s="368" t="s">
        <v>298</v>
      </c>
      <c r="H1577" s="368" t="s">
        <v>41</v>
      </c>
      <c r="I1577" s="368" t="s">
        <v>324</v>
      </c>
      <c r="J1577" s="368" t="s">
        <v>737</v>
      </c>
      <c r="K1577" s="368" t="s">
        <v>890</v>
      </c>
      <c r="L1577" s="368" t="s">
        <v>822</v>
      </c>
      <c r="M1577" s="389">
        <v>4666200</v>
      </c>
    </row>
    <row r="1578" spans="1:13">
      <c r="A1578" s="367" t="s">
        <v>9181</v>
      </c>
      <c r="B1578" s="367" t="s">
        <v>2114</v>
      </c>
      <c r="C1578" s="367" t="s">
        <v>25</v>
      </c>
      <c r="D1578" s="381">
        <v>4528</v>
      </c>
      <c r="E1578" s="367" t="s">
        <v>751</v>
      </c>
      <c r="F1578" s="367" t="s">
        <v>732</v>
      </c>
      <c r="G1578" s="367" t="s">
        <v>298</v>
      </c>
      <c r="H1578" s="367" t="s">
        <v>41</v>
      </c>
      <c r="I1578" s="367" t="s">
        <v>48</v>
      </c>
      <c r="J1578" s="367" t="s">
        <v>743</v>
      </c>
      <c r="K1578" s="367" t="s">
        <v>821</v>
      </c>
      <c r="L1578" s="367" t="s">
        <v>32</v>
      </c>
      <c r="M1578" s="388">
        <v>33957000</v>
      </c>
    </row>
    <row r="1579" spans="1:13">
      <c r="A1579" s="367" t="s">
        <v>9189</v>
      </c>
      <c r="B1579" s="367" t="s">
        <v>2114</v>
      </c>
      <c r="C1579" s="367" t="s">
        <v>25</v>
      </c>
      <c r="D1579" s="381">
        <v>4528</v>
      </c>
      <c r="E1579" s="367" t="s">
        <v>751</v>
      </c>
      <c r="F1579" s="367" t="s">
        <v>732</v>
      </c>
      <c r="G1579" s="367" t="s">
        <v>298</v>
      </c>
      <c r="H1579" s="367" t="s">
        <v>41</v>
      </c>
      <c r="I1579" s="367" t="s">
        <v>50</v>
      </c>
      <c r="J1579" s="367" t="s">
        <v>744</v>
      </c>
      <c r="K1579" s="367" t="s">
        <v>821</v>
      </c>
      <c r="L1579" s="367" t="s">
        <v>32</v>
      </c>
      <c r="M1579" s="388">
        <v>33957000</v>
      </c>
    </row>
    <row r="1580" spans="1:13">
      <c r="A1580" s="367" t="s">
        <v>9197</v>
      </c>
      <c r="B1580" s="367" t="s">
        <v>2114</v>
      </c>
      <c r="C1580" s="367" t="s">
        <v>25</v>
      </c>
      <c r="D1580" s="381">
        <v>4528</v>
      </c>
      <c r="E1580" s="367" t="s">
        <v>751</v>
      </c>
      <c r="F1580" s="367" t="s">
        <v>732</v>
      </c>
      <c r="G1580" s="367" t="s">
        <v>298</v>
      </c>
      <c r="H1580" s="367" t="s">
        <v>41</v>
      </c>
      <c r="I1580" s="367" t="s">
        <v>223</v>
      </c>
      <c r="J1580" s="367" t="s">
        <v>745</v>
      </c>
      <c r="K1580" s="367" t="s">
        <v>821</v>
      </c>
      <c r="L1580" s="367" t="s">
        <v>32</v>
      </c>
      <c r="M1580" s="388">
        <v>33957000</v>
      </c>
    </row>
    <row r="1581" spans="1:13">
      <c r="A1581" s="367" t="s">
        <v>9205</v>
      </c>
      <c r="B1581" s="367" t="s">
        <v>2114</v>
      </c>
      <c r="C1581" s="367" t="s">
        <v>25</v>
      </c>
      <c r="D1581" s="381">
        <v>4528</v>
      </c>
      <c r="E1581" s="367" t="s">
        <v>751</v>
      </c>
      <c r="F1581" s="367" t="s">
        <v>732</v>
      </c>
      <c r="G1581" s="367" t="s">
        <v>298</v>
      </c>
      <c r="H1581" s="367" t="s">
        <v>41</v>
      </c>
      <c r="I1581" s="367" t="s">
        <v>421</v>
      </c>
      <c r="J1581" s="367" t="s">
        <v>746</v>
      </c>
      <c r="K1581" s="367" t="s">
        <v>821</v>
      </c>
      <c r="L1581" s="367" t="s">
        <v>32</v>
      </c>
      <c r="M1581" s="388">
        <v>33957000</v>
      </c>
    </row>
    <row r="1582" spans="1:13">
      <c r="A1582" s="367" t="s">
        <v>9213</v>
      </c>
      <c r="B1582" s="367" t="s">
        <v>2114</v>
      </c>
      <c r="C1582" s="367" t="s">
        <v>25</v>
      </c>
      <c r="D1582" s="381">
        <v>4528</v>
      </c>
      <c r="E1582" s="367" t="s">
        <v>751</v>
      </c>
      <c r="F1582" s="367" t="s">
        <v>732</v>
      </c>
      <c r="G1582" s="367" t="s">
        <v>298</v>
      </c>
      <c r="H1582" s="367" t="s">
        <v>41</v>
      </c>
      <c r="I1582" s="367" t="s">
        <v>422</v>
      </c>
      <c r="J1582" s="367" t="s">
        <v>747</v>
      </c>
      <c r="K1582" s="367" t="s">
        <v>821</v>
      </c>
      <c r="L1582" s="367" t="s">
        <v>32</v>
      </c>
      <c r="M1582" s="388">
        <v>33957000</v>
      </c>
    </row>
    <row r="1583" spans="1:13">
      <c r="A1583" s="367" t="s">
        <v>9221</v>
      </c>
      <c r="B1583" s="367" t="s">
        <v>2114</v>
      </c>
      <c r="C1583" s="367" t="s">
        <v>25</v>
      </c>
      <c r="D1583" s="381">
        <v>4528</v>
      </c>
      <c r="E1583" s="367" t="s">
        <v>751</v>
      </c>
      <c r="F1583" s="367" t="s">
        <v>732</v>
      </c>
      <c r="G1583" s="367" t="s">
        <v>298</v>
      </c>
      <c r="H1583" s="367" t="s">
        <v>41</v>
      </c>
      <c r="I1583" s="367" t="s">
        <v>423</v>
      </c>
      <c r="J1583" s="367" t="s">
        <v>748</v>
      </c>
      <c r="K1583" s="367" t="s">
        <v>821</v>
      </c>
      <c r="L1583" s="367" t="s">
        <v>32</v>
      </c>
      <c r="M1583" s="388">
        <v>33957000</v>
      </c>
    </row>
    <row r="1584" spans="1:13">
      <c r="A1584" s="367" t="s">
        <v>9229</v>
      </c>
      <c r="B1584" s="367" t="s">
        <v>2114</v>
      </c>
      <c r="C1584" s="367" t="s">
        <v>25</v>
      </c>
      <c r="D1584" s="381">
        <v>4528</v>
      </c>
      <c r="E1584" s="367" t="s">
        <v>751</v>
      </c>
      <c r="F1584" s="367" t="s">
        <v>732</v>
      </c>
      <c r="G1584" s="367" t="s">
        <v>298</v>
      </c>
      <c r="H1584" s="367" t="s">
        <v>41</v>
      </c>
      <c r="I1584" s="367" t="s">
        <v>424</v>
      </c>
      <c r="J1584" s="367" t="s">
        <v>749</v>
      </c>
      <c r="K1584" s="367" t="s">
        <v>821</v>
      </c>
      <c r="L1584" s="367" t="s">
        <v>32</v>
      </c>
      <c r="M1584" s="388">
        <v>33957000</v>
      </c>
    </row>
    <row r="1585" spans="1:13">
      <c r="A1585" s="367" t="s">
        <v>9237</v>
      </c>
      <c r="B1585" s="367" t="s">
        <v>2114</v>
      </c>
      <c r="C1585" s="367" t="s">
        <v>25</v>
      </c>
      <c r="D1585" s="381">
        <v>4528</v>
      </c>
      <c r="E1585" s="367" t="s">
        <v>751</v>
      </c>
      <c r="F1585" s="367" t="s">
        <v>732</v>
      </c>
      <c r="G1585" s="367" t="s">
        <v>298</v>
      </c>
      <c r="H1585" s="367" t="s">
        <v>41</v>
      </c>
      <c r="I1585" s="367" t="s">
        <v>425</v>
      </c>
      <c r="J1585" s="367" t="s">
        <v>750</v>
      </c>
      <c r="K1585" s="367" t="s">
        <v>821</v>
      </c>
      <c r="L1585" s="367" t="s">
        <v>32</v>
      </c>
      <c r="M1585" s="388">
        <v>33957000</v>
      </c>
    </row>
    <row r="1586" spans="1:13">
      <c r="A1586" s="368" t="s">
        <v>9180</v>
      </c>
      <c r="B1586" s="368" t="s">
        <v>2113</v>
      </c>
      <c r="C1586" s="368" t="s">
        <v>25</v>
      </c>
      <c r="D1586" s="381">
        <v>4528</v>
      </c>
      <c r="E1586" s="367" t="s">
        <v>751</v>
      </c>
      <c r="F1586" s="368" t="s">
        <v>732</v>
      </c>
      <c r="G1586" s="368" t="s">
        <v>298</v>
      </c>
      <c r="H1586" s="368" t="s">
        <v>41</v>
      </c>
      <c r="I1586" s="368" t="s">
        <v>48</v>
      </c>
      <c r="J1586" s="368" t="s">
        <v>743</v>
      </c>
      <c r="K1586" s="368" t="s">
        <v>890</v>
      </c>
      <c r="L1586" s="368" t="s">
        <v>32</v>
      </c>
      <c r="M1586" s="389">
        <v>37329600</v>
      </c>
    </row>
    <row r="1587" spans="1:13">
      <c r="A1587" s="368" t="s">
        <v>9188</v>
      </c>
      <c r="B1587" s="368" t="s">
        <v>2113</v>
      </c>
      <c r="C1587" s="368" t="s">
        <v>25</v>
      </c>
      <c r="D1587" s="381">
        <v>4528</v>
      </c>
      <c r="E1587" s="367" t="s">
        <v>751</v>
      </c>
      <c r="F1587" s="368" t="s">
        <v>732</v>
      </c>
      <c r="G1587" s="368" t="s">
        <v>298</v>
      </c>
      <c r="H1587" s="368" t="s">
        <v>41</v>
      </c>
      <c r="I1587" s="368" t="s">
        <v>50</v>
      </c>
      <c r="J1587" s="368" t="s">
        <v>744</v>
      </c>
      <c r="K1587" s="368" t="s">
        <v>890</v>
      </c>
      <c r="L1587" s="368" t="s">
        <v>32</v>
      </c>
      <c r="M1587" s="389">
        <v>37329600</v>
      </c>
    </row>
    <row r="1588" spans="1:13">
      <c r="A1588" s="368" t="s">
        <v>9196</v>
      </c>
      <c r="B1588" s="368" t="s">
        <v>2113</v>
      </c>
      <c r="C1588" s="368" t="s">
        <v>25</v>
      </c>
      <c r="D1588" s="381">
        <v>4528</v>
      </c>
      <c r="E1588" s="367" t="s">
        <v>751</v>
      </c>
      <c r="F1588" s="368" t="s">
        <v>732</v>
      </c>
      <c r="G1588" s="368" t="s">
        <v>298</v>
      </c>
      <c r="H1588" s="368" t="s">
        <v>41</v>
      </c>
      <c r="I1588" s="368" t="s">
        <v>223</v>
      </c>
      <c r="J1588" s="368" t="s">
        <v>745</v>
      </c>
      <c r="K1588" s="368" t="s">
        <v>890</v>
      </c>
      <c r="L1588" s="368" t="s">
        <v>32</v>
      </c>
      <c r="M1588" s="389">
        <v>37329600</v>
      </c>
    </row>
    <row r="1589" spans="1:13">
      <c r="A1589" s="368" t="s">
        <v>9204</v>
      </c>
      <c r="B1589" s="368" t="s">
        <v>2113</v>
      </c>
      <c r="C1589" s="368" t="s">
        <v>25</v>
      </c>
      <c r="D1589" s="381">
        <v>4528</v>
      </c>
      <c r="E1589" s="367" t="s">
        <v>751</v>
      </c>
      <c r="F1589" s="368" t="s">
        <v>732</v>
      </c>
      <c r="G1589" s="368" t="s">
        <v>298</v>
      </c>
      <c r="H1589" s="368" t="s">
        <v>41</v>
      </c>
      <c r="I1589" s="368" t="s">
        <v>421</v>
      </c>
      <c r="J1589" s="368" t="s">
        <v>746</v>
      </c>
      <c r="K1589" s="368" t="s">
        <v>890</v>
      </c>
      <c r="L1589" s="368" t="s">
        <v>32</v>
      </c>
      <c r="M1589" s="389">
        <v>37329600</v>
      </c>
    </row>
    <row r="1590" spans="1:13">
      <c r="A1590" s="368" t="s">
        <v>9212</v>
      </c>
      <c r="B1590" s="368" t="s">
        <v>2113</v>
      </c>
      <c r="C1590" s="368" t="s">
        <v>25</v>
      </c>
      <c r="D1590" s="381">
        <v>4528</v>
      </c>
      <c r="E1590" s="367" t="s">
        <v>751</v>
      </c>
      <c r="F1590" s="368" t="s">
        <v>732</v>
      </c>
      <c r="G1590" s="368" t="s">
        <v>298</v>
      </c>
      <c r="H1590" s="368" t="s">
        <v>41</v>
      </c>
      <c r="I1590" s="368" t="s">
        <v>422</v>
      </c>
      <c r="J1590" s="368" t="s">
        <v>747</v>
      </c>
      <c r="K1590" s="368" t="s">
        <v>890</v>
      </c>
      <c r="L1590" s="368" t="s">
        <v>32</v>
      </c>
      <c r="M1590" s="389">
        <v>37329600</v>
      </c>
    </row>
    <row r="1591" spans="1:13">
      <c r="A1591" s="368" t="s">
        <v>9220</v>
      </c>
      <c r="B1591" s="368" t="s">
        <v>2113</v>
      </c>
      <c r="C1591" s="368" t="s">
        <v>25</v>
      </c>
      <c r="D1591" s="381">
        <v>4528</v>
      </c>
      <c r="E1591" s="367" t="s">
        <v>751</v>
      </c>
      <c r="F1591" s="368" t="s">
        <v>732</v>
      </c>
      <c r="G1591" s="368" t="s">
        <v>298</v>
      </c>
      <c r="H1591" s="368" t="s">
        <v>41</v>
      </c>
      <c r="I1591" s="368" t="s">
        <v>423</v>
      </c>
      <c r="J1591" s="368" t="s">
        <v>748</v>
      </c>
      <c r="K1591" s="368" t="s">
        <v>890</v>
      </c>
      <c r="L1591" s="368" t="s">
        <v>32</v>
      </c>
      <c r="M1591" s="389">
        <v>37329600</v>
      </c>
    </row>
    <row r="1592" spans="1:13">
      <c r="A1592" s="368" t="s">
        <v>9228</v>
      </c>
      <c r="B1592" s="368" t="s">
        <v>2113</v>
      </c>
      <c r="C1592" s="368" t="s">
        <v>25</v>
      </c>
      <c r="D1592" s="381">
        <v>4528</v>
      </c>
      <c r="E1592" s="367" t="s">
        <v>751</v>
      </c>
      <c r="F1592" s="368" t="s">
        <v>732</v>
      </c>
      <c r="G1592" s="368" t="s">
        <v>298</v>
      </c>
      <c r="H1592" s="368" t="s">
        <v>41</v>
      </c>
      <c r="I1592" s="368" t="s">
        <v>424</v>
      </c>
      <c r="J1592" s="368" t="s">
        <v>749</v>
      </c>
      <c r="K1592" s="368" t="s">
        <v>890</v>
      </c>
      <c r="L1592" s="368" t="s">
        <v>32</v>
      </c>
      <c r="M1592" s="389">
        <v>37329600</v>
      </c>
    </row>
    <row r="1593" spans="1:13">
      <c r="A1593" s="368" t="s">
        <v>9236</v>
      </c>
      <c r="B1593" s="368" t="s">
        <v>2113</v>
      </c>
      <c r="C1593" s="368" t="s">
        <v>25</v>
      </c>
      <c r="D1593" s="381">
        <v>4528</v>
      </c>
      <c r="E1593" s="367" t="s">
        <v>751</v>
      </c>
      <c r="F1593" s="368" t="s">
        <v>732</v>
      </c>
      <c r="G1593" s="368" t="s">
        <v>298</v>
      </c>
      <c r="H1593" s="368" t="s">
        <v>41</v>
      </c>
      <c r="I1593" s="368" t="s">
        <v>425</v>
      </c>
      <c r="J1593" s="368" t="s">
        <v>750</v>
      </c>
      <c r="K1593" s="368" t="s">
        <v>890</v>
      </c>
      <c r="L1593" s="368" t="s">
        <v>32</v>
      </c>
      <c r="M1593" s="389">
        <v>37329600</v>
      </c>
    </row>
    <row r="1594" spans="1:13">
      <c r="A1594" s="367" t="s">
        <v>9141</v>
      </c>
      <c r="B1594" s="367" t="s">
        <v>2114</v>
      </c>
      <c r="C1594" s="367" t="s">
        <v>25</v>
      </c>
      <c r="D1594" s="381">
        <v>4528</v>
      </c>
      <c r="E1594" s="367" t="s">
        <v>751</v>
      </c>
      <c r="F1594" s="367" t="s">
        <v>732</v>
      </c>
      <c r="G1594" s="367" t="s">
        <v>298</v>
      </c>
      <c r="H1594" s="367" t="s">
        <v>41</v>
      </c>
      <c r="I1594" s="367" t="s">
        <v>42</v>
      </c>
      <c r="J1594" s="367" t="s">
        <v>738</v>
      </c>
      <c r="K1594" s="367" t="s">
        <v>821</v>
      </c>
      <c r="L1594" s="367" t="s">
        <v>32</v>
      </c>
      <c r="M1594" s="388">
        <v>40309500</v>
      </c>
    </row>
    <row r="1595" spans="1:13">
      <c r="A1595" s="367" t="s">
        <v>9149</v>
      </c>
      <c r="B1595" s="367" t="s">
        <v>2114</v>
      </c>
      <c r="C1595" s="367" t="s">
        <v>25</v>
      </c>
      <c r="D1595" s="381">
        <v>4528</v>
      </c>
      <c r="E1595" s="367" t="s">
        <v>751</v>
      </c>
      <c r="F1595" s="367" t="s">
        <v>732</v>
      </c>
      <c r="G1595" s="367" t="s">
        <v>298</v>
      </c>
      <c r="H1595" s="367" t="s">
        <v>41</v>
      </c>
      <c r="I1595" s="367" t="s">
        <v>219</v>
      </c>
      <c r="J1595" s="367" t="s">
        <v>739</v>
      </c>
      <c r="K1595" s="367" t="s">
        <v>821</v>
      </c>
      <c r="L1595" s="367" t="s">
        <v>32</v>
      </c>
      <c r="M1595" s="388">
        <v>40309500</v>
      </c>
    </row>
    <row r="1596" spans="1:13">
      <c r="A1596" s="367" t="s">
        <v>9157</v>
      </c>
      <c r="B1596" s="367" t="s">
        <v>2114</v>
      </c>
      <c r="C1596" s="367" t="s">
        <v>25</v>
      </c>
      <c r="D1596" s="381">
        <v>4528</v>
      </c>
      <c r="E1596" s="367" t="s">
        <v>751</v>
      </c>
      <c r="F1596" s="367" t="s">
        <v>732</v>
      </c>
      <c r="G1596" s="367" t="s">
        <v>298</v>
      </c>
      <c r="H1596" s="367" t="s">
        <v>41</v>
      </c>
      <c r="I1596" s="367" t="s">
        <v>44</v>
      </c>
      <c r="J1596" s="367" t="s">
        <v>740</v>
      </c>
      <c r="K1596" s="367" t="s">
        <v>821</v>
      </c>
      <c r="L1596" s="367" t="s">
        <v>32</v>
      </c>
      <c r="M1596" s="388">
        <v>40309500</v>
      </c>
    </row>
    <row r="1597" spans="1:13">
      <c r="A1597" s="367" t="s">
        <v>9165</v>
      </c>
      <c r="B1597" s="367" t="s">
        <v>2114</v>
      </c>
      <c r="C1597" s="367" t="s">
        <v>25</v>
      </c>
      <c r="D1597" s="381">
        <v>4528</v>
      </c>
      <c r="E1597" s="367" t="s">
        <v>751</v>
      </c>
      <c r="F1597" s="367" t="s">
        <v>732</v>
      </c>
      <c r="G1597" s="367" t="s">
        <v>298</v>
      </c>
      <c r="H1597" s="367" t="s">
        <v>41</v>
      </c>
      <c r="I1597" s="367" t="s">
        <v>46</v>
      </c>
      <c r="J1597" s="367" t="s">
        <v>741</v>
      </c>
      <c r="K1597" s="367" t="s">
        <v>821</v>
      </c>
      <c r="L1597" s="367" t="s">
        <v>32</v>
      </c>
      <c r="M1597" s="388">
        <v>40309500</v>
      </c>
    </row>
    <row r="1598" spans="1:13">
      <c r="A1598" s="367" t="s">
        <v>9173</v>
      </c>
      <c r="B1598" s="367" t="s">
        <v>2114</v>
      </c>
      <c r="C1598" s="367" t="s">
        <v>25</v>
      </c>
      <c r="D1598" s="381">
        <v>4528</v>
      </c>
      <c r="E1598" s="367" t="s">
        <v>751</v>
      </c>
      <c r="F1598" s="367" t="s">
        <v>732</v>
      </c>
      <c r="G1598" s="367" t="s">
        <v>298</v>
      </c>
      <c r="H1598" s="367" t="s">
        <v>41</v>
      </c>
      <c r="I1598" s="367" t="s">
        <v>221</v>
      </c>
      <c r="J1598" s="367" t="s">
        <v>742</v>
      </c>
      <c r="K1598" s="367" t="s">
        <v>821</v>
      </c>
      <c r="L1598" s="367" t="s">
        <v>32</v>
      </c>
      <c r="M1598" s="388">
        <v>40309500</v>
      </c>
    </row>
    <row r="1599" spans="1:13">
      <c r="A1599" s="368" t="s">
        <v>9140</v>
      </c>
      <c r="B1599" s="368" t="s">
        <v>2113</v>
      </c>
      <c r="C1599" s="368" t="s">
        <v>25</v>
      </c>
      <c r="D1599" s="381">
        <v>4528</v>
      </c>
      <c r="E1599" s="367" t="s">
        <v>751</v>
      </c>
      <c r="F1599" s="368" t="s">
        <v>732</v>
      </c>
      <c r="G1599" s="368" t="s">
        <v>298</v>
      </c>
      <c r="H1599" s="368" t="s">
        <v>41</v>
      </c>
      <c r="I1599" s="368" t="s">
        <v>42</v>
      </c>
      <c r="J1599" s="368" t="s">
        <v>738</v>
      </c>
      <c r="K1599" s="368" t="s">
        <v>890</v>
      </c>
      <c r="L1599" s="368" t="s">
        <v>32</v>
      </c>
      <c r="M1599" s="389">
        <v>44352000</v>
      </c>
    </row>
    <row r="1600" spans="1:13">
      <c r="A1600" s="368" t="s">
        <v>9148</v>
      </c>
      <c r="B1600" s="368" t="s">
        <v>2113</v>
      </c>
      <c r="C1600" s="368" t="s">
        <v>25</v>
      </c>
      <c r="D1600" s="381">
        <v>4528</v>
      </c>
      <c r="E1600" s="367" t="s">
        <v>751</v>
      </c>
      <c r="F1600" s="368" t="s">
        <v>732</v>
      </c>
      <c r="G1600" s="368" t="s">
        <v>298</v>
      </c>
      <c r="H1600" s="368" t="s">
        <v>41</v>
      </c>
      <c r="I1600" s="368" t="s">
        <v>219</v>
      </c>
      <c r="J1600" s="368" t="s">
        <v>739</v>
      </c>
      <c r="K1600" s="368" t="s">
        <v>890</v>
      </c>
      <c r="L1600" s="368" t="s">
        <v>32</v>
      </c>
      <c r="M1600" s="389">
        <v>44352000</v>
      </c>
    </row>
    <row r="1601" spans="1:13">
      <c r="A1601" s="368" t="s">
        <v>9156</v>
      </c>
      <c r="B1601" s="368" t="s">
        <v>2113</v>
      </c>
      <c r="C1601" s="368" t="s">
        <v>25</v>
      </c>
      <c r="D1601" s="381">
        <v>4528</v>
      </c>
      <c r="E1601" s="367" t="s">
        <v>751</v>
      </c>
      <c r="F1601" s="368" t="s">
        <v>732</v>
      </c>
      <c r="G1601" s="368" t="s">
        <v>298</v>
      </c>
      <c r="H1601" s="368" t="s">
        <v>41</v>
      </c>
      <c r="I1601" s="368" t="s">
        <v>44</v>
      </c>
      <c r="J1601" s="368" t="s">
        <v>740</v>
      </c>
      <c r="K1601" s="368" t="s">
        <v>890</v>
      </c>
      <c r="L1601" s="368" t="s">
        <v>32</v>
      </c>
      <c r="M1601" s="389">
        <v>44352000</v>
      </c>
    </row>
    <row r="1602" spans="1:13">
      <c r="A1602" s="368" t="s">
        <v>9164</v>
      </c>
      <c r="B1602" s="368" t="s">
        <v>2113</v>
      </c>
      <c r="C1602" s="368" t="s">
        <v>25</v>
      </c>
      <c r="D1602" s="381">
        <v>4528</v>
      </c>
      <c r="E1602" s="367" t="s">
        <v>751</v>
      </c>
      <c r="F1602" s="368" t="s">
        <v>732</v>
      </c>
      <c r="G1602" s="368" t="s">
        <v>298</v>
      </c>
      <c r="H1602" s="368" t="s">
        <v>41</v>
      </c>
      <c r="I1602" s="368" t="s">
        <v>46</v>
      </c>
      <c r="J1602" s="368" t="s">
        <v>741</v>
      </c>
      <c r="K1602" s="368" t="s">
        <v>890</v>
      </c>
      <c r="L1602" s="368" t="s">
        <v>32</v>
      </c>
      <c r="M1602" s="389">
        <v>44352000</v>
      </c>
    </row>
    <row r="1603" spans="1:13">
      <c r="A1603" s="368" t="s">
        <v>9172</v>
      </c>
      <c r="B1603" s="368" t="s">
        <v>2113</v>
      </c>
      <c r="C1603" s="368" t="s">
        <v>25</v>
      </c>
      <c r="D1603" s="381">
        <v>4528</v>
      </c>
      <c r="E1603" s="367" t="s">
        <v>751</v>
      </c>
      <c r="F1603" s="368" t="s">
        <v>732</v>
      </c>
      <c r="G1603" s="368" t="s">
        <v>298</v>
      </c>
      <c r="H1603" s="368" t="s">
        <v>41</v>
      </c>
      <c r="I1603" s="368" t="s">
        <v>221</v>
      </c>
      <c r="J1603" s="368" t="s">
        <v>742</v>
      </c>
      <c r="K1603" s="368" t="s">
        <v>890</v>
      </c>
      <c r="L1603" s="368" t="s">
        <v>32</v>
      </c>
      <c r="M1603" s="389">
        <v>44352000</v>
      </c>
    </row>
    <row r="1604" spans="1:13">
      <c r="A1604" s="353" t="s">
        <v>9179</v>
      </c>
      <c r="B1604" s="353" t="s">
        <v>2112</v>
      </c>
      <c r="C1604" s="353" t="s">
        <v>1160</v>
      </c>
      <c r="D1604" s="354">
        <v>4528</v>
      </c>
      <c r="E1604" s="353" t="s">
        <v>751</v>
      </c>
      <c r="F1604" s="353" t="s">
        <v>732</v>
      </c>
      <c r="G1604" s="353" t="s">
        <v>298</v>
      </c>
      <c r="H1604" s="353" t="s">
        <v>41</v>
      </c>
      <c r="I1604" s="353" t="s">
        <v>48</v>
      </c>
      <c r="J1604" s="353" t="s">
        <v>743</v>
      </c>
      <c r="K1604" s="353" t="s">
        <v>821</v>
      </c>
      <c r="L1604" s="353" t="s">
        <v>34</v>
      </c>
      <c r="M1604" s="355">
        <v>46292400</v>
      </c>
    </row>
    <row r="1605" spans="1:13">
      <c r="A1605" s="353" t="s">
        <v>9187</v>
      </c>
      <c r="B1605" s="353" t="s">
        <v>2112</v>
      </c>
      <c r="C1605" s="353" t="s">
        <v>1160</v>
      </c>
      <c r="D1605" s="354">
        <v>4528</v>
      </c>
      <c r="E1605" s="353" t="s">
        <v>751</v>
      </c>
      <c r="F1605" s="353" t="s">
        <v>732</v>
      </c>
      <c r="G1605" s="353" t="s">
        <v>298</v>
      </c>
      <c r="H1605" s="353" t="s">
        <v>41</v>
      </c>
      <c r="I1605" s="353" t="s">
        <v>50</v>
      </c>
      <c r="J1605" s="353" t="s">
        <v>744</v>
      </c>
      <c r="K1605" s="353" t="s">
        <v>821</v>
      </c>
      <c r="L1605" s="353" t="s">
        <v>34</v>
      </c>
      <c r="M1605" s="355">
        <v>46292400</v>
      </c>
    </row>
    <row r="1606" spans="1:13">
      <c r="A1606" s="353" t="s">
        <v>9195</v>
      </c>
      <c r="B1606" s="353" t="s">
        <v>2112</v>
      </c>
      <c r="C1606" s="353" t="s">
        <v>1160</v>
      </c>
      <c r="D1606" s="354">
        <v>4528</v>
      </c>
      <c r="E1606" s="353" t="s">
        <v>751</v>
      </c>
      <c r="F1606" s="353" t="s">
        <v>732</v>
      </c>
      <c r="G1606" s="353" t="s">
        <v>298</v>
      </c>
      <c r="H1606" s="353" t="s">
        <v>41</v>
      </c>
      <c r="I1606" s="353" t="s">
        <v>223</v>
      </c>
      <c r="J1606" s="353" t="s">
        <v>745</v>
      </c>
      <c r="K1606" s="353" t="s">
        <v>821</v>
      </c>
      <c r="L1606" s="353" t="s">
        <v>34</v>
      </c>
      <c r="M1606" s="355">
        <v>46292400</v>
      </c>
    </row>
    <row r="1607" spans="1:13">
      <c r="A1607" s="353" t="s">
        <v>9203</v>
      </c>
      <c r="B1607" s="353" t="s">
        <v>2112</v>
      </c>
      <c r="C1607" s="353" t="s">
        <v>1160</v>
      </c>
      <c r="D1607" s="354">
        <v>4528</v>
      </c>
      <c r="E1607" s="353" t="s">
        <v>751</v>
      </c>
      <c r="F1607" s="353" t="s">
        <v>732</v>
      </c>
      <c r="G1607" s="353" t="s">
        <v>298</v>
      </c>
      <c r="H1607" s="353" t="s">
        <v>41</v>
      </c>
      <c r="I1607" s="353" t="s">
        <v>421</v>
      </c>
      <c r="J1607" s="353" t="s">
        <v>746</v>
      </c>
      <c r="K1607" s="353" t="s">
        <v>821</v>
      </c>
      <c r="L1607" s="353" t="s">
        <v>34</v>
      </c>
      <c r="M1607" s="355">
        <v>46292400</v>
      </c>
    </row>
    <row r="1608" spans="1:13">
      <c r="A1608" s="353" t="s">
        <v>9211</v>
      </c>
      <c r="B1608" s="353" t="s">
        <v>2112</v>
      </c>
      <c r="C1608" s="353" t="s">
        <v>1160</v>
      </c>
      <c r="D1608" s="354">
        <v>4528</v>
      </c>
      <c r="E1608" s="353" t="s">
        <v>751</v>
      </c>
      <c r="F1608" s="353" t="s">
        <v>732</v>
      </c>
      <c r="G1608" s="353" t="s">
        <v>298</v>
      </c>
      <c r="H1608" s="353" t="s">
        <v>41</v>
      </c>
      <c r="I1608" s="353" t="s">
        <v>422</v>
      </c>
      <c r="J1608" s="353" t="s">
        <v>747</v>
      </c>
      <c r="K1608" s="353" t="s">
        <v>821</v>
      </c>
      <c r="L1608" s="353" t="s">
        <v>34</v>
      </c>
      <c r="M1608" s="355">
        <v>46292400</v>
      </c>
    </row>
    <row r="1609" spans="1:13">
      <c r="A1609" s="353" t="s">
        <v>9219</v>
      </c>
      <c r="B1609" s="353" t="s">
        <v>2112</v>
      </c>
      <c r="C1609" s="353" t="s">
        <v>1160</v>
      </c>
      <c r="D1609" s="354">
        <v>4528</v>
      </c>
      <c r="E1609" s="353" t="s">
        <v>751</v>
      </c>
      <c r="F1609" s="353" t="s">
        <v>732</v>
      </c>
      <c r="G1609" s="353" t="s">
        <v>298</v>
      </c>
      <c r="H1609" s="353" t="s">
        <v>41</v>
      </c>
      <c r="I1609" s="353" t="s">
        <v>423</v>
      </c>
      <c r="J1609" s="353" t="s">
        <v>748</v>
      </c>
      <c r="K1609" s="353" t="s">
        <v>821</v>
      </c>
      <c r="L1609" s="353" t="s">
        <v>34</v>
      </c>
      <c r="M1609" s="355">
        <v>46292400</v>
      </c>
    </row>
    <row r="1610" spans="1:13">
      <c r="A1610" s="353" t="s">
        <v>9227</v>
      </c>
      <c r="B1610" s="353" t="s">
        <v>2112</v>
      </c>
      <c r="C1610" s="353" t="s">
        <v>1160</v>
      </c>
      <c r="D1610" s="354">
        <v>4528</v>
      </c>
      <c r="E1610" s="353" t="s">
        <v>751</v>
      </c>
      <c r="F1610" s="353" t="s">
        <v>732</v>
      </c>
      <c r="G1610" s="353" t="s">
        <v>298</v>
      </c>
      <c r="H1610" s="353" t="s">
        <v>41</v>
      </c>
      <c r="I1610" s="353" t="s">
        <v>424</v>
      </c>
      <c r="J1610" s="353" t="s">
        <v>749</v>
      </c>
      <c r="K1610" s="353" t="s">
        <v>821</v>
      </c>
      <c r="L1610" s="353" t="s">
        <v>34</v>
      </c>
      <c r="M1610" s="355">
        <v>46292400</v>
      </c>
    </row>
    <row r="1611" spans="1:13">
      <c r="A1611" s="353" t="s">
        <v>9235</v>
      </c>
      <c r="B1611" s="353" t="s">
        <v>2112</v>
      </c>
      <c r="C1611" s="353" t="s">
        <v>1160</v>
      </c>
      <c r="D1611" s="354">
        <v>4528</v>
      </c>
      <c r="E1611" s="353" t="s">
        <v>751</v>
      </c>
      <c r="F1611" s="353" t="s">
        <v>732</v>
      </c>
      <c r="G1611" s="353" t="s">
        <v>298</v>
      </c>
      <c r="H1611" s="353" t="s">
        <v>41</v>
      </c>
      <c r="I1611" s="353" t="s">
        <v>425</v>
      </c>
      <c r="J1611" s="353" t="s">
        <v>750</v>
      </c>
      <c r="K1611" s="353" t="s">
        <v>821</v>
      </c>
      <c r="L1611" s="353" t="s">
        <v>34</v>
      </c>
      <c r="M1611" s="355">
        <v>46292400</v>
      </c>
    </row>
    <row r="1612" spans="1:13">
      <c r="A1612" s="367" t="s">
        <v>9101</v>
      </c>
      <c r="B1612" s="367" t="s">
        <v>2114</v>
      </c>
      <c r="C1612" s="367" t="s">
        <v>25</v>
      </c>
      <c r="D1612" s="381">
        <v>4528</v>
      </c>
      <c r="E1612" s="367" t="s">
        <v>751</v>
      </c>
      <c r="F1612" s="367" t="s">
        <v>732</v>
      </c>
      <c r="G1612" s="367" t="s">
        <v>298</v>
      </c>
      <c r="H1612" s="367" t="s">
        <v>41</v>
      </c>
      <c r="I1612" s="367" t="s">
        <v>316</v>
      </c>
      <c r="J1612" s="367" t="s">
        <v>733</v>
      </c>
      <c r="K1612" s="367" t="s">
        <v>821</v>
      </c>
      <c r="L1612" s="367" t="s">
        <v>32</v>
      </c>
      <c r="M1612" s="388">
        <v>46685100</v>
      </c>
    </row>
    <row r="1613" spans="1:13">
      <c r="A1613" s="367" t="s">
        <v>9109</v>
      </c>
      <c r="B1613" s="367" t="s">
        <v>2114</v>
      </c>
      <c r="C1613" s="367" t="s">
        <v>25</v>
      </c>
      <c r="D1613" s="381">
        <v>4528</v>
      </c>
      <c r="E1613" s="367" t="s">
        <v>751</v>
      </c>
      <c r="F1613" s="367" t="s">
        <v>732</v>
      </c>
      <c r="G1613" s="367" t="s">
        <v>298</v>
      </c>
      <c r="H1613" s="367" t="s">
        <v>41</v>
      </c>
      <c r="I1613" s="367" t="s">
        <v>318</v>
      </c>
      <c r="J1613" s="367" t="s">
        <v>734</v>
      </c>
      <c r="K1613" s="367" t="s">
        <v>821</v>
      </c>
      <c r="L1613" s="367" t="s">
        <v>32</v>
      </c>
      <c r="M1613" s="388">
        <v>46685100</v>
      </c>
    </row>
    <row r="1614" spans="1:13">
      <c r="A1614" s="367" t="s">
        <v>9117</v>
      </c>
      <c r="B1614" s="367" t="s">
        <v>2114</v>
      </c>
      <c r="C1614" s="367" t="s">
        <v>25</v>
      </c>
      <c r="D1614" s="381">
        <v>4528</v>
      </c>
      <c r="E1614" s="367" t="s">
        <v>751</v>
      </c>
      <c r="F1614" s="367" t="s">
        <v>732</v>
      </c>
      <c r="G1614" s="367" t="s">
        <v>298</v>
      </c>
      <c r="H1614" s="367" t="s">
        <v>41</v>
      </c>
      <c r="I1614" s="367" t="s">
        <v>320</v>
      </c>
      <c r="J1614" s="367" t="s">
        <v>735</v>
      </c>
      <c r="K1614" s="367" t="s">
        <v>821</v>
      </c>
      <c r="L1614" s="367" t="s">
        <v>32</v>
      </c>
      <c r="M1614" s="388">
        <v>46685100</v>
      </c>
    </row>
    <row r="1615" spans="1:13">
      <c r="A1615" s="367" t="s">
        <v>9125</v>
      </c>
      <c r="B1615" s="367" t="s">
        <v>2114</v>
      </c>
      <c r="C1615" s="367" t="s">
        <v>25</v>
      </c>
      <c r="D1615" s="381">
        <v>4528</v>
      </c>
      <c r="E1615" s="367" t="s">
        <v>751</v>
      </c>
      <c r="F1615" s="367" t="s">
        <v>732</v>
      </c>
      <c r="G1615" s="367" t="s">
        <v>298</v>
      </c>
      <c r="H1615" s="367" t="s">
        <v>41</v>
      </c>
      <c r="I1615" s="367" t="s">
        <v>322</v>
      </c>
      <c r="J1615" s="367" t="s">
        <v>736</v>
      </c>
      <c r="K1615" s="367" t="s">
        <v>821</v>
      </c>
      <c r="L1615" s="367" t="s">
        <v>32</v>
      </c>
      <c r="M1615" s="388">
        <v>46685100</v>
      </c>
    </row>
    <row r="1616" spans="1:13">
      <c r="A1616" s="367" t="s">
        <v>9133</v>
      </c>
      <c r="B1616" s="367" t="s">
        <v>2114</v>
      </c>
      <c r="C1616" s="367" t="s">
        <v>25</v>
      </c>
      <c r="D1616" s="381">
        <v>4528</v>
      </c>
      <c r="E1616" s="367" t="s">
        <v>751</v>
      </c>
      <c r="F1616" s="367" t="s">
        <v>732</v>
      </c>
      <c r="G1616" s="367" t="s">
        <v>298</v>
      </c>
      <c r="H1616" s="367" t="s">
        <v>41</v>
      </c>
      <c r="I1616" s="367" t="s">
        <v>324</v>
      </c>
      <c r="J1616" s="367" t="s">
        <v>737</v>
      </c>
      <c r="K1616" s="367" t="s">
        <v>821</v>
      </c>
      <c r="L1616" s="367" t="s">
        <v>32</v>
      </c>
      <c r="M1616" s="388">
        <v>46685100</v>
      </c>
    </row>
    <row r="1617" spans="1:13">
      <c r="A1617" s="353" t="s">
        <v>9178</v>
      </c>
      <c r="B1617" s="353" t="s">
        <v>2111</v>
      </c>
      <c r="C1617" s="353" t="s">
        <v>1160</v>
      </c>
      <c r="D1617" s="354">
        <v>4528</v>
      </c>
      <c r="E1617" s="353" t="s">
        <v>751</v>
      </c>
      <c r="F1617" s="353" t="s">
        <v>732</v>
      </c>
      <c r="G1617" s="353" t="s">
        <v>298</v>
      </c>
      <c r="H1617" s="353" t="s">
        <v>41</v>
      </c>
      <c r="I1617" s="353" t="s">
        <v>48</v>
      </c>
      <c r="J1617" s="353" t="s">
        <v>743</v>
      </c>
      <c r="K1617" s="353" t="s">
        <v>890</v>
      </c>
      <c r="L1617" s="353" t="s">
        <v>34</v>
      </c>
      <c r="M1617" s="355">
        <v>50912400</v>
      </c>
    </row>
    <row r="1618" spans="1:13">
      <c r="A1618" s="353" t="s">
        <v>9186</v>
      </c>
      <c r="B1618" s="353" t="s">
        <v>2111</v>
      </c>
      <c r="C1618" s="353" t="s">
        <v>1160</v>
      </c>
      <c r="D1618" s="354">
        <v>4528</v>
      </c>
      <c r="E1618" s="353" t="s">
        <v>751</v>
      </c>
      <c r="F1618" s="353" t="s">
        <v>732</v>
      </c>
      <c r="G1618" s="353" t="s">
        <v>298</v>
      </c>
      <c r="H1618" s="353" t="s">
        <v>41</v>
      </c>
      <c r="I1618" s="353" t="s">
        <v>50</v>
      </c>
      <c r="J1618" s="353" t="s">
        <v>744</v>
      </c>
      <c r="K1618" s="353" t="s">
        <v>890</v>
      </c>
      <c r="L1618" s="353" t="s">
        <v>34</v>
      </c>
      <c r="M1618" s="355">
        <v>50912400</v>
      </c>
    </row>
    <row r="1619" spans="1:13">
      <c r="A1619" s="353" t="s">
        <v>9194</v>
      </c>
      <c r="B1619" s="353" t="s">
        <v>2111</v>
      </c>
      <c r="C1619" s="353" t="s">
        <v>1160</v>
      </c>
      <c r="D1619" s="354">
        <v>4528</v>
      </c>
      <c r="E1619" s="353" t="s">
        <v>751</v>
      </c>
      <c r="F1619" s="353" t="s">
        <v>732</v>
      </c>
      <c r="G1619" s="353" t="s">
        <v>298</v>
      </c>
      <c r="H1619" s="353" t="s">
        <v>41</v>
      </c>
      <c r="I1619" s="353" t="s">
        <v>223</v>
      </c>
      <c r="J1619" s="353" t="s">
        <v>745</v>
      </c>
      <c r="K1619" s="353" t="s">
        <v>890</v>
      </c>
      <c r="L1619" s="353" t="s">
        <v>34</v>
      </c>
      <c r="M1619" s="355">
        <v>50912400</v>
      </c>
    </row>
    <row r="1620" spans="1:13">
      <c r="A1620" s="353" t="s">
        <v>9202</v>
      </c>
      <c r="B1620" s="353" t="s">
        <v>2111</v>
      </c>
      <c r="C1620" s="353" t="s">
        <v>1160</v>
      </c>
      <c r="D1620" s="354">
        <v>4528</v>
      </c>
      <c r="E1620" s="353" t="s">
        <v>751</v>
      </c>
      <c r="F1620" s="353" t="s">
        <v>732</v>
      </c>
      <c r="G1620" s="353" t="s">
        <v>298</v>
      </c>
      <c r="H1620" s="353" t="s">
        <v>41</v>
      </c>
      <c r="I1620" s="353" t="s">
        <v>421</v>
      </c>
      <c r="J1620" s="353" t="s">
        <v>746</v>
      </c>
      <c r="K1620" s="353" t="s">
        <v>890</v>
      </c>
      <c r="L1620" s="353" t="s">
        <v>34</v>
      </c>
      <c r="M1620" s="355">
        <v>50912400</v>
      </c>
    </row>
    <row r="1621" spans="1:13">
      <c r="A1621" s="353" t="s">
        <v>9210</v>
      </c>
      <c r="B1621" s="353" t="s">
        <v>2111</v>
      </c>
      <c r="C1621" s="353" t="s">
        <v>1160</v>
      </c>
      <c r="D1621" s="354">
        <v>4528</v>
      </c>
      <c r="E1621" s="353" t="s">
        <v>751</v>
      </c>
      <c r="F1621" s="353" t="s">
        <v>732</v>
      </c>
      <c r="G1621" s="353" t="s">
        <v>298</v>
      </c>
      <c r="H1621" s="353" t="s">
        <v>41</v>
      </c>
      <c r="I1621" s="353" t="s">
        <v>422</v>
      </c>
      <c r="J1621" s="353" t="s">
        <v>747</v>
      </c>
      <c r="K1621" s="353" t="s">
        <v>890</v>
      </c>
      <c r="L1621" s="353" t="s">
        <v>34</v>
      </c>
      <c r="M1621" s="355">
        <v>50912400</v>
      </c>
    </row>
    <row r="1622" spans="1:13">
      <c r="A1622" s="353" t="s">
        <v>9218</v>
      </c>
      <c r="B1622" s="353" t="s">
        <v>2111</v>
      </c>
      <c r="C1622" s="353" t="s">
        <v>1160</v>
      </c>
      <c r="D1622" s="354">
        <v>4528</v>
      </c>
      <c r="E1622" s="353" t="s">
        <v>751</v>
      </c>
      <c r="F1622" s="353" t="s">
        <v>732</v>
      </c>
      <c r="G1622" s="353" t="s">
        <v>298</v>
      </c>
      <c r="H1622" s="353" t="s">
        <v>41</v>
      </c>
      <c r="I1622" s="353" t="s">
        <v>423</v>
      </c>
      <c r="J1622" s="353" t="s">
        <v>748</v>
      </c>
      <c r="K1622" s="353" t="s">
        <v>890</v>
      </c>
      <c r="L1622" s="353" t="s">
        <v>34</v>
      </c>
      <c r="M1622" s="355">
        <v>50912400</v>
      </c>
    </row>
    <row r="1623" spans="1:13">
      <c r="A1623" s="353" t="s">
        <v>9226</v>
      </c>
      <c r="B1623" s="353" t="s">
        <v>2111</v>
      </c>
      <c r="C1623" s="353" t="s">
        <v>1160</v>
      </c>
      <c r="D1623" s="354">
        <v>4528</v>
      </c>
      <c r="E1623" s="353" t="s">
        <v>751</v>
      </c>
      <c r="F1623" s="353" t="s">
        <v>732</v>
      </c>
      <c r="G1623" s="353" t="s">
        <v>298</v>
      </c>
      <c r="H1623" s="353" t="s">
        <v>41</v>
      </c>
      <c r="I1623" s="353" t="s">
        <v>424</v>
      </c>
      <c r="J1623" s="353" t="s">
        <v>749</v>
      </c>
      <c r="K1623" s="353" t="s">
        <v>890</v>
      </c>
      <c r="L1623" s="353" t="s">
        <v>34</v>
      </c>
      <c r="M1623" s="355">
        <v>50912400</v>
      </c>
    </row>
    <row r="1624" spans="1:13">
      <c r="A1624" s="353" t="s">
        <v>9234</v>
      </c>
      <c r="B1624" s="353" t="s">
        <v>2111</v>
      </c>
      <c r="C1624" s="353" t="s">
        <v>1160</v>
      </c>
      <c r="D1624" s="354">
        <v>4528</v>
      </c>
      <c r="E1624" s="353" t="s">
        <v>751</v>
      </c>
      <c r="F1624" s="353" t="s">
        <v>732</v>
      </c>
      <c r="G1624" s="353" t="s">
        <v>298</v>
      </c>
      <c r="H1624" s="353" t="s">
        <v>41</v>
      </c>
      <c r="I1624" s="353" t="s">
        <v>425</v>
      </c>
      <c r="J1624" s="353" t="s">
        <v>750</v>
      </c>
      <c r="K1624" s="353" t="s">
        <v>890</v>
      </c>
      <c r="L1624" s="353" t="s">
        <v>34</v>
      </c>
      <c r="M1624" s="355">
        <v>50912400</v>
      </c>
    </row>
    <row r="1625" spans="1:13">
      <c r="A1625" s="368" t="s">
        <v>9100</v>
      </c>
      <c r="B1625" s="368" t="s">
        <v>2113</v>
      </c>
      <c r="C1625" s="368" t="s">
        <v>25</v>
      </c>
      <c r="D1625" s="381">
        <v>4528</v>
      </c>
      <c r="E1625" s="367" t="s">
        <v>751</v>
      </c>
      <c r="F1625" s="368" t="s">
        <v>732</v>
      </c>
      <c r="G1625" s="368" t="s">
        <v>298</v>
      </c>
      <c r="H1625" s="368" t="s">
        <v>41</v>
      </c>
      <c r="I1625" s="368" t="s">
        <v>316</v>
      </c>
      <c r="J1625" s="368" t="s">
        <v>733</v>
      </c>
      <c r="K1625" s="368" t="s">
        <v>890</v>
      </c>
      <c r="L1625" s="368" t="s">
        <v>32</v>
      </c>
      <c r="M1625" s="389">
        <v>51351300</v>
      </c>
    </row>
    <row r="1626" spans="1:13">
      <c r="A1626" s="368" t="s">
        <v>9108</v>
      </c>
      <c r="B1626" s="368" t="s">
        <v>2113</v>
      </c>
      <c r="C1626" s="368" t="s">
        <v>25</v>
      </c>
      <c r="D1626" s="381">
        <v>4528</v>
      </c>
      <c r="E1626" s="367" t="s">
        <v>751</v>
      </c>
      <c r="F1626" s="368" t="s">
        <v>732</v>
      </c>
      <c r="G1626" s="368" t="s">
        <v>298</v>
      </c>
      <c r="H1626" s="368" t="s">
        <v>41</v>
      </c>
      <c r="I1626" s="368" t="s">
        <v>318</v>
      </c>
      <c r="J1626" s="368" t="s">
        <v>734</v>
      </c>
      <c r="K1626" s="368" t="s">
        <v>890</v>
      </c>
      <c r="L1626" s="368" t="s">
        <v>32</v>
      </c>
      <c r="M1626" s="389">
        <v>51351300</v>
      </c>
    </row>
    <row r="1627" spans="1:13">
      <c r="A1627" s="368" t="s">
        <v>9116</v>
      </c>
      <c r="B1627" s="368" t="s">
        <v>2113</v>
      </c>
      <c r="C1627" s="368" t="s">
        <v>25</v>
      </c>
      <c r="D1627" s="381">
        <v>4528</v>
      </c>
      <c r="E1627" s="367" t="s">
        <v>751</v>
      </c>
      <c r="F1627" s="368" t="s">
        <v>732</v>
      </c>
      <c r="G1627" s="368" t="s">
        <v>298</v>
      </c>
      <c r="H1627" s="368" t="s">
        <v>41</v>
      </c>
      <c r="I1627" s="368" t="s">
        <v>320</v>
      </c>
      <c r="J1627" s="368" t="s">
        <v>735</v>
      </c>
      <c r="K1627" s="368" t="s">
        <v>890</v>
      </c>
      <c r="L1627" s="368" t="s">
        <v>32</v>
      </c>
      <c r="M1627" s="389">
        <v>51351300</v>
      </c>
    </row>
    <row r="1628" spans="1:13">
      <c r="A1628" s="368" t="s">
        <v>9124</v>
      </c>
      <c r="B1628" s="368" t="s">
        <v>2113</v>
      </c>
      <c r="C1628" s="368" t="s">
        <v>25</v>
      </c>
      <c r="D1628" s="381">
        <v>4528</v>
      </c>
      <c r="E1628" s="367" t="s">
        <v>751</v>
      </c>
      <c r="F1628" s="368" t="s">
        <v>732</v>
      </c>
      <c r="G1628" s="368" t="s">
        <v>298</v>
      </c>
      <c r="H1628" s="368" t="s">
        <v>41</v>
      </c>
      <c r="I1628" s="368" t="s">
        <v>322</v>
      </c>
      <c r="J1628" s="368" t="s">
        <v>736</v>
      </c>
      <c r="K1628" s="368" t="s">
        <v>890</v>
      </c>
      <c r="L1628" s="368" t="s">
        <v>32</v>
      </c>
      <c r="M1628" s="389">
        <v>51351300</v>
      </c>
    </row>
    <row r="1629" spans="1:13">
      <c r="A1629" s="368" t="s">
        <v>9132</v>
      </c>
      <c r="B1629" s="368" t="s">
        <v>2113</v>
      </c>
      <c r="C1629" s="368" t="s">
        <v>25</v>
      </c>
      <c r="D1629" s="381">
        <v>4528</v>
      </c>
      <c r="E1629" s="367" t="s">
        <v>751</v>
      </c>
      <c r="F1629" s="368" t="s">
        <v>732</v>
      </c>
      <c r="G1629" s="368" t="s">
        <v>298</v>
      </c>
      <c r="H1629" s="368" t="s">
        <v>41</v>
      </c>
      <c r="I1629" s="368" t="s">
        <v>324</v>
      </c>
      <c r="J1629" s="368" t="s">
        <v>737</v>
      </c>
      <c r="K1629" s="368" t="s">
        <v>890</v>
      </c>
      <c r="L1629" s="368" t="s">
        <v>32</v>
      </c>
      <c r="M1629" s="389">
        <v>51351300</v>
      </c>
    </row>
    <row r="1630" spans="1:13">
      <c r="A1630" s="353" t="s">
        <v>9139</v>
      </c>
      <c r="B1630" s="353" t="s">
        <v>2112</v>
      </c>
      <c r="C1630" s="353" t="s">
        <v>1160</v>
      </c>
      <c r="D1630" s="354">
        <v>4528</v>
      </c>
      <c r="E1630" s="353" t="s">
        <v>751</v>
      </c>
      <c r="F1630" s="353" t="s">
        <v>732</v>
      </c>
      <c r="G1630" s="353" t="s">
        <v>298</v>
      </c>
      <c r="H1630" s="353" t="s">
        <v>41</v>
      </c>
      <c r="I1630" s="353" t="s">
        <v>42</v>
      </c>
      <c r="J1630" s="353" t="s">
        <v>738</v>
      </c>
      <c r="K1630" s="353" t="s">
        <v>821</v>
      </c>
      <c r="L1630" s="353" t="s">
        <v>34</v>
      </c>
      <c r="M1630" s="355">
        <v>54954900</v>
      </c>
    </row>
    <row r="1631" spans="1:13">
      <c r="A1631" s="353" t="s">
        <v>9147</v>
      </c>
      <c r="B1631" s="353" t="s">
        <v>2112</v>
      </c>
      <c r="C1631" s="353" t="s">
        <v>1160</v>
      </c>
      <c r="D1631" s="354">
        <v>4528</v>
      </c>
      <c r="E1631" s="353" t="s">
        <v>751</v>
      </c>
      <c r="F1631" s="353" t="s">
        <v>732</v>
      </c>
      <c r="G1631" s="353" t="s">
        <v>298</v>
      </c>
      <c r="H1631" s="353" t="s">
        <v>41</v>
      </c>
      <c r="I1631" s="353" t="s">
        <v>219</v>
      </c>
      <c r="J1631" s="353" t="s">
        <v>739</v>
      </c>
      <c r="K1631" s="353" t="s">
        <v>821</v>
      </c>
      <c r="L1631" s="353" t="s">
        <v>34</v>
      </c>
      <c r="M1631" s="355">
        <v>54954900</v>
      </c>
    </row>
    <row r="1632" spans="1:13">
      <c r="A1632" s="353" t="s">
        <v>9155</v>
      </c>
      <c r="B1632" s="353" t="s">
        <v>2112</v>
      </c>
      <c r="C1632" s="353" t="s">
        <v>1160</v>
      </c>
      <c r="D1632" s="354">
        <v>4528</v>
      </c>
      <c r="E1632" s="353" t="s">
        <v>751</v>
      </c>
      <c r="F1632" s="353" t="s">
        <v>732</v>
      </c>
      <c r="G1632" s="353" t="s">
        <v>298</v>
      </c>
      <c r="H1632" s="353" t="s">
        <v>41</v>
      </c>
      <c r="I1632" s="353" t="s">
        <v>44</v>
      </c>
      <c r="J1632" s="353" t="s">
        <v>740</v>
      </c>
      <c r="K1632" s="353" t="s">
        <v>821</v>
      </c>
      <c r="L1632" s="353" t="s">
        <v>34</v>
      </c>
      <c r="M1632" s="355">
        <v>54954900</v>
      </c>
    </row>
    <row r="1633" spans="1:13">
      <c r="A1633" s="353" t="s">
        <v>9163</v>
      </c>
      <c r="B1633" s="353" t="s">
        <v>2112</v>
      </c>
      <c r="C1633" s="353" t="s">
        <v>1160</v>
      </c>
      <c r="D1633" s="354">
        <v>4528</v>
      </c>
      <c r="E1633" s="353" t="s">
        <v>751</v>
      </c>
      <c r="F1633" s="353" t="s">
        <v>732</v>
      </c>
      <c r="G1633" s="353" t="s">
        <v>298</v>
      </c>
      <c r="H1633" s="353" t="s">
        <v>41</v>
      </c>
      <c r="I1633" s="353" t="s">
        <v>46</v>
      </c>
      <c r="J1633" s="353" t="s">
        <v>741</v>
      </c>
      <c r="K1633" s="353" t="s">
        <v>821</v>
      </c>
      <c r="L1633" s="353" t="s">
        <v>34</v>
      </c>
      <c r="M1633" s="355">
        <v>54954900</v>
      </c>
    </row>
    <row r="1634" spans="1:13">
      <c r="A1634" s="353" t="s">
        <v>9171</v>
      </c>
      <c r="B1634" s="353" t="s">
        <v>2112</v>
      </c>
      <c r="C1634" s="353" t="s">
        <v>1160</v>
      </c>
      <c r="D1634" s="354">
        <v>4528</v>
      </c>
      <c r="E1634" s="353" t="s">
        <v>751</v>
      </c>
      <c r="F1634" s="353" t="s">
        <v>732</v>
      </c>
      <c r="G1634" s="353" t="s">
        <v>298</v>
      </c>
      <c r="H1634" s="353" t="s">
        <v>41</v>
      </c>
      <c r="I1634" s="353" t="s">
        <v>221</v>
      </c>
      <c r="J1634" s="353" t="s">
        <v>742</v>
      </c>
      <c r="K1634" s="353" t="s">
        <v>821</v>
      </c>
      <c r="L1634" s="353" t="s">
        <v>34</v>
      </c>
      <c r="M1634" s="355">
        <v>54954900</v>
      </c>
    </row>
    <row r="1635" spans="1:13">
      <c r="A1635" s="353" t="s">
        <v>9185</v>
      </c>
      <c r="B1635" s="353" t="s">
        <v>2118</v>
      </c>
      <c r="C1635" s="353" t="s">
        <v>1160</v>
      </c>
      <c r="D1635" s="354">
        <v>4528</v>
      </c>
      <c r="E1635" s="353" t="s">
        <v>751</v>
      </c>
      <c r="F1635" s="353" t="s">
        <v>732</v>
      </c>
      <c r="G1635" s="353" t="s">
        <v>298</v>
      </c>
      <c r="H1635" s="353" t="s">
        <v>41</v>
      </c>
      <c r="I1635" s="353" t="s">
        <v>48</v>
      </c>
      <c r="J1635" s="353" t="s">
        <v>743</v>
      </c>
      <c r="K1635" s="353" t="s">
        <v>821</v>
      </c>
      <c r="L1635" s="353" t="s">
        <v>218</v>
      </c>
      <c r="M1635" s="355">
        <v>57103200</v>
      </c>
    </row>
    <row r="1636" spans="1:13">
      <c r="A1636" s="353" t="s">
        <v>9193</v>
      </c>
      <c r="B1636" s="353" t="s">
        <v>2118</v>
      </c>
      <c r="C1636" s="353" t="s">
        <v>1160</v>
      </c>
      <c r="D1636" s="354">
        <v>4528</v>
      </c>
      <c r="E1636" s="353" t="s">
        <v>751</v>
      </c>
      <c r="F1636" s="353" t="s">
        <v>732</v>
      </c>
      <c r="G1636" s="353" t="s">
        <v>298</v>
      </c>
      <c r="H1636" s="353" t="s">
        <v>41</v>
      </c>
      <c r="I1636" s="353" t="s">
        <v>50</v>
      </c>
      <c r="J1636" s="353" t="s">
        <v>744</v>
      </c>
      <c r="K1636" s="353" t="s">
        <v>821</v>
      </c>
      <c r="L1636" s="353" t="s">
        <v>218</v>
      </c>
      <c r="M1636" s="355">
        <v>57103200</v>
      </c>
    </row>
    <row r="1637" spans="1:13">
      <c r="A1637" s="353" t="s">
        <v>9201</v>
      </c>
      <c r="B1637" s="353" t="s">
        <v>2118</v>
      </c>
      <c r="C1637" s="353" t="s">
        <v>1160</v>
      </c>
      <c r="D1637" s="354">
        <v>4528</v>
      </c>
      <c r="E1637" s="353" t="s">
        <v>751</v>
      </c>
      <c r="F1637" s="353" t="s">
        <v>732</v>
      </c>
      <c r="G1637" s="353" t="s">
        <v>298</v>
      </c>
      <c r="H1637" s="353" t="s">
        <v>41</v>
      </c>
      <c r="I1637" s="353" t="s">
        <v>223</v>
      </c>
      <c r="J1637" s="353" t="s">
        <v>745</v>
      </c>
      <c r="K1637" s="353" t="s">
        <v>821</v>
      </c>
      <c r="L1637" s="353" t="s">
        <v>218</v>
      </c>
      <c r="M1637" s="355">
        <v>57103200</v>
      </c>
    </row>
    <row r="1638" spans="1:13">
      <c r="A1638" s="353" t="s">
        <v>9209</v>
      </c>
      <c r="B1638" s="353" t="s">
        <v>2118</v>
      </c>
      <c r="C1638" s="353" t="s">
        <v>1160</v>
      </c>
      <c r="D1638" s="354">
        <v>4528</v>
      </c>
      <c r="E1638" s="353" t="s">
        <v>751</v>
      </c>
      <c r="F1638" s="353" t="s">
        <v>732</v>
      </c>
      <c r="G1638" s="353" t="s">
        <v>298</v>
      </c>
      <c r="H1638" s="353" t="s">
        <v>41</v>
      </c>
      <c r="I1638" s="353" t="s">
        <v>421</v>
      </c>
      <c r="J1638" s="353" t="s">
        <v>746</v>
      </c>
      <c r="K1638" s="353" t="s">
        <v>821</v>
      </c>
      <c r="L1638" s="353" t="s">
        <v>218</v>
      </c>
      <c r="M1638" s="355">
        <v>57103200</v>
      </c>
    </row>
    <row r="1639" spans="1:13">
      <c r="A1639" s="353" t="s">
        <v>9217</v>
      </c>
      <c r="B1639" s="353" t="s">
        <v>2118</v>
      </c>
      <c r="C1639" s="353" t="s">
        <v>1160</v>
      </c>
      <c r="D1639" s="354">
        <v>4528</v>
      </c>
      <c r="E1639" s="353" t="s">
        <v>751</v>
      </c>
      <c r="F1639" s="353" t="s">
        <v>732</v>
      </c>
      <c r="G1639" s="353" t="s">
        <v>298</v>
      </c>
      <c r="H1639" s="353" t="s">
        <v>41</v>
      </c>
      <c r="I1639" s="353" t="s">
        <v>422</v>
      </c>
      <c r="J1639" s="353" t="s">
        <v>747</v>
      </c>
      <c r="K1639" s="353" t="s">
        <v>821</v>
      </c>
      <c r="L1639" s="353" t="s">
        <v>218</v>
      </c>
      <c r="M1639" s="355">
        <v>57103200</v>
      </c>
    </row>
    <row r="1640" spans="1:13">
      <c r="A1640" s="353" t="s">
        <v>9225</v>
      </c>
      <c r="B1640" s="353" t="s">
        <v>2118</v>
      </c>
      <c r="C1640" s="353" t="s">
        <v>1160</v>
      </c>
      <c r="D1640" s="354">
        <v>4528</v>
      </c>
      <c r="E1640" s="353" t="s">
        <v>751</v>
      </c>
      <c r="F1640" s="353" t="s">
        <v>732</v>
      </c>
      <c r="G1640" s="353" t="s">
        <v>298</v>
      </c>
      <c r="H1640" s="353" t="s">
        <v>41</v>
      </c>
      <c r="I1640" s="353" t="s">
        <v>423</v>
      </c>
      <c r="J1640" s="353" t="s">
        <v>748</v>
      </c>
      <c r="K1640" s="353" t="s">
        <v>821</v>
      </c>
      <c r="L1640" s="353" t="s">
        <v>218</v>
      </c>
      <c r="M1640" s="355">
        <v>57103200</v>
      </c>
    </row>
    <row r="1641" spans="1:13">
      <c r="A1641" s="353" t="s">
        <v>9233</v>
      </c>
      <c r="B1641" s="353" t="s">
        <v>2118</v>
      </c>
      <c r="C1641" s="353" t="s">
        <v>1160</v>
      </c>
      <c r="D1641" s="354">
        <v>4528</v>
      </c>
      <c r="E1641" s="353" t="s">
        <v>751</v>
      </c>
      <c r="F1641" s="353" t="s">
        <v>732</v>
      </c>
      <c r="G1641" s="353" t="s">
        <v>298</v>
      </c>
      <c r="H1641" s="353" t="s">
        <v>41</v>
      </c>
      <c r="I1641" s="353" t="s">
        <v>424</v>
      </c>
      <c r="J1641" s="353" t="s">
        <v>749</v>
      </c>
      <c r="K1641" s="353" t="s">
        <v>821</v>
      </c>
      <c r="L1641" s="353" t="s">
        <v>218</v>
      </c>
      <c r="M1641" s="355">
        <v>57103200</v>
      </c>
    </row>
    <row r="1642" spans="1:13">
      <c r="A1642" s="353" t="s">
        <v>9241</v>
      </c>
      <c r="B1642" s="353" t="s">
        <v>2118</v>
      </c>
      <c r="C1642" s="353" t="s">
        <v>1160</v>
      </c>
      <c r="D1642" s="354">
        <v>4528</v>
      </c>
      <c r="E1642" s="353" t="s">
        <v>751</v>
      </c>
      <c r="F1642" s="353" t="s">
        <v>732</v>
      </c>
      <c r="G1642" s="353" t="s">
        <v>298</v>
      </c>
      <c r="H1642" s="353" t="s">
        <v>41</v>
      </c>
      <c r="I1642" s="353" t="s">
        <v>425</v>
      </c>
      <c r="J1642" s="353" t="s">
        <v>750</v>
      </c>
      <c r="K1642" s="353" t="s">
        <v>821</v>
      </c>
      <c r="L1642" s="353" t="s">
        <v>218</v>
      </c>
      <c r="M1642" s="355">
        <v>57103200</v>
      </c>
    </row>
    <row r="1643" spans="1:13">
      <c r="A1643" s="353" t="s">
        <v>9138</v>
      </c>
      <c r="B1643" s="353" t="s">
        <v>2111</v>
      </c>
      <c r="C1643" s="353" t="s">
        <v>1160</v>
      </c>
      <c r="D1643" s="354">
        <v>4528</v>
      </c>
      <c r="E1643" s="353" t="s">
        <v>751</v>
      </c>
      <c r="F1643" s="353" t="s">
        <v>732</v>
      </c>
      <c r="G1643" s="353" t="s">
        <v>298</v>
      </c>
      <c r="H1643" s="353" t="s">
        <v>41</v>
      </c>
      <c r="I1643" s="353" t="s">
        <v>42</v>
      </c>
      <c r="J1643" s="353" t="s">
        <v>738</v>
      </c>
      <c r="K1643" s="353" t="s">
        <v>890</v>
      </c>
      <c r="L1643" s="353" t="s">
        <v>34</v>
      </c>
      <c r="M1643" s="355">
        <v>60452700</v>
      </c>
    </row>
    <row r="1644" spans="1:13">
      <c r="A1644" s="353" t="s">
        <v>9146</v>
      </c>
      <c r="B1644" s="353" t="s">
        <v>2111</v>
      </c>
      <c r="C1644" s="353" t="s">
        <v>1160</v>
      </c>
      <c r="D1644" s="354">
        <v>4528</v>
      </c>
      <c r="E1644" s="353" t="s">
        <v>751</v>
      </c>
      <c r="F1644" s="353" t="s">
        <v>732</v>
      </c>
      <c r="G1644" s="353" t="s">
        <v>298</v>
      </c>
      <c r="H1644" s="353" t="s">
        <v>41</v>
      </c>
      <c r="I1644" s="353" t="s">
        <v>219</v>
      </c>
      <c r="J1644" s="353" t="s">
        <v>739</v>
      </c>
      <c r="K1644" s="353" t="s">
        <v>890</v>
      </c>
      <c r="L1644" s="353" t="s">
        <v>34</v>
      </c>
      <c r="M1644" s="355">
        <v>60452700</v>
      </c>
    </row>
    <row r="1645" spans="1:13">
      <c r="A1645" s="353" t="s">
        <v>9154</v>
      </c>
      <c r="B1645" s="353" t="s">
        <v>2111</v>
      </c>
      <c r="C1645" s="353" t="s">
        <v>1160</v>
      </c>
      <c r="D1645" s="354">
        <v>4528</v>
      </c>
      <c r="E1645" s="353" t="s">
        <v>751</v>
      </c>
      <c r="F1645" s="353" t="s">
        <v>732</v>
      </c>
      <c r="G1645" s="353" t="s">
        <v>298</v>
      </c>
      <c r="H1645" s="353" t="s">
        <v>41</v>
      </c>
      <c r="I1645" s="353" t="s">
        <v>44</v>
      </c>
      <c r="J1645" s="353" t="s">
        <v>740</v>
      </c>
      <c r="K1645" s="353" t="s">
        <v>890</v>
      </c>
      <c r="L1645" s="353" t="s">
        <v>34</v>
      </c>
      <c r="M1645" s="355">
        <v>60452700</v>
      </c>
    </row>
    <row r="1646" spans="1:13">
      <c r="A1646" s="353" t="s">
        <v>9162</v>
      </c>
      <c r="B1646" s="353" t="s">
        <v>2111</v>
      </c>
      <c r="C1646" s="353" t="s">
        <v>1160</v>
      </c>
      <c r="D1646" s="354">
        <v>4528</v>
      </c>
      <c r="E1646" s="353" t="s">
        <v>751</v>
      </c>
      <c r="F1646" s="353" t="s">
        <v>732</v>
      </c>
      <c r="G1646" s="353" t="s">
        <v>298</v>
      </c>
      <c r="H1646" s="353" t="s">
        <v>41</v>
      </c>
      <c r="I1646" s="353" t="s">
        <v>46</v>
      </c>
      <c r="J1646" s="353" t="s">
        <v>741</v>
      </c>
      <c r="K1646" s="353" t="s">
        <v>890</v>
      </c>
      <c r="L1646" s="353" t="s">
        <v>34</v>
      </c>
      <c r="M1646" s="355">
        <v>60452700</v>
      </c>
    </row>
    <row r="1647" spans="1:13">
      <c r="A1647" s="353" t="s">
        <v>9170</v>
      </c>
      <c r="B1647" s="353" t="s">
        <v>2111</v>
      </c>
      <c r="C1647" s="353" t="s">
        <v>1160</v>
      </c>
      <c r="D1647" s="354">
        <v>4528</v>
      </c>
      <c r="E1647" s="353" t="s">
        <v>751</v>
      </c>
      <c r="F1647" s="353" t="s">
        <v>732</v>
      </c>
      <c r="G1647" s="353" t="s">
        <v>298</v>
      </c>
      <c r="H1647" s="353" t="s">
        <v>41</v>
      </c>
      <c r="I1647" s="353" t="s">
        <v>221</v>
      </c>
      <c r="J1647" s="353" t="s">
        <v>742</v>
      </c>
      <c r="K1647" s="353" t="s">
        <v>890</v>
      </c>
      <c r="L1647" s="353" t="s">
        <v>34</v>
      </c>
      <c r="M1647" s="355">
        <v>60452700</v>
      </c>
    </row>
    <row r="1648" spans="1:13">
      <c r="A1648" s="353" t="s">
        <v>9184</v>
      </c>
      <c r="B1648" s="353" t="s">
        <v>2117</v>
      </c>
      <c r="C1648" s="353" t="s">
        <v>1160</v>
      </c>
      <c r="D1648" s="354">
        <v>4528</v>
      </c>
      <c r="E1648" s="353" t="s">
        <v>751</v>
      </c>
      <c r="F1648" s="353" t="s">
        <v>732</v>
      </c>
      <c r="G1648" s="353" t="s">
        <v>298</v>
      </c>
      <c r="H1648" s="353" t="s">
        <v>41</v>
      </c>
      <c r="I1648" s="353" t="s">
        <v>48</v>
      </c>
      <c r="J1648" s="353" t="s">
        <v>743</v>
      </c>
      <c r="K1648" s="353" t="s">
        <v>890</v>
      </c>
      <c r="L1648" s="353" t="s">
        <v>218</v>
      </c>
      <c r="M1648" s="355">
        <v>62808900</v>
      </c>
    </row>
    <row r="1649" spans="1:13">
      <c r="A1649" s="353" t="s">
        <v>9192</v>
      </c>
      <c r="B1649" s="353" t="s">
        <v>2117</v>
      </c>
      <c r="C1649" s="353" t="s">
        <v>1160</v>
      </c>
      <c r="D1649" s="354">
        <v>4528</v>
      </c>
      <c r="E1649" s="353" t="s">
        <v>751</v>
      </c>
      <c r="F1649" s="353" t="s">
        <v>732</v>
      </c>
      <c r="G1649" s="353" t="s">
        <v>298</v>
      </c>
      <c r="H1649" s="353" t="s">
        <v>41</v>
      </c>
      <c r="I1649" s="353" t="s">
        <v>50</v>
      </c>
      <c r="J1649" s="353" t="s">
        <v>744</v>
      </c>
      <c r="K1649" s="353" t="s">
        <v>890</v>
      </c>
      <c r="L1649" s="353" t="s">
        <v>218</v>
      </c>
      <c r="M1649" s="355">
        <v>62808900</v>
      </c>
    </row>
    <row r="1650" spans="1:13">
      <c r="A1650" s="353" t="s">
        <v>9200</v>
      </c>
      <c r="B1650" s="353" t="s">
        <v>2117</v>
      </c>
      <c r="C1650" s="353" t="s">
        <v>1160</v>
      </c>
      <c r="D1650" s="354">
        <v>4528</v>
      </c>
      <c r="E1650" s="353" t="s">
        <v>751</v>
      </c>
      <c r="F1650" s="353" t="s">
        <v>732</v>
      </c>
      <c r="G1650" s="353" t="s">
        <v>298</v>
      </c>
      <c r="H1650" s="353" t="s">
        <v>41</v>
      </c>
      <c r="I1650" s="353" t="s">
        <v>223</v>
      </c>
      <c r="J1650" s="353" t="s">
        <v>745</v>
      </c>
      <c r="K1650" s="353" t="s">
        <v>890</v>
      </c>
      <c r="L1650" s="353" t="s">
        <v>218</v>
      </c>
      <c r="M1650" s="355">
        <v>62808900</v>
      </c>
    </row>
    <row r="1651" spans="1:13">
      <c r="A1651" s="353" t="s">
        <v>9208</v>
      </c>
      <c r="B1651" s="353" t="s">
        <v>2117</v>
      </c>
      <c r="C1651" s="353" t="s">
        <v>1160</v>
      </c>
      <c r="D1651" s="354">
        <v>4528</v>
      </c>
      <c r="E1651" s="353" t="s">
        <v>751</v>
      </c>
      <c r="F1651" s="353" t="s">
        <v>732</v>
      </c>
      <c r="G1651" s="353" t="s">
        <v>298</v>
      </c>
      <c r="H1651" s="353" t="s">
        <v>41</v>
      </c>
      <c r="I1651" s="353" t="s">
        <v>421</v>
      </c>
      <c r="J1651" s="353" t="s">
        <v>746</v>
      </c>
      <c r="K1651" s="353" t="s">
        <v>890</v>
      </c>
      <c r="L1651" s="353" t="s">
        <v>218</v>
      </c>
      <c r="M1651" s="355">
        <v>62808900</v>
      </c>
    </row>
    <row r="1652" spans="1:13">
      <c r="A1652" s="353" t="s">
        <v>9216</v>
      </c>
      <c r="B1652" s="353" t="s">
        <v>2117</v>
      </c>
      <c r="C1652" s="353" t="s">
        <v>1160</v>
      </c>
      <c r="D1652" s="354">
        <v>4528</v>
      </c>
      <c r="E1652" s="353" t="s">
        <v>751</v>
      </c>
      <c r="F1652" s="353" t="s">
        <v>732</v>
      </c>
      <c r="G1652" s="353" t="s">
        <v>298</v>
      </c>
      <c r="H1652" s="353" t="s">
        <v>41</v>
      </c>
      <c r="I1652" s="353" t="s">
        <v>422</v>
      </c>
      <c r="J1652" s="353" t="s">
        <v>747</v>
      </c>
      <c r="K1652" s="353" t="s">
        <v>890</v>
      </c>
      <c r="L1652" s="353" t="s">
        <v>218</v>
      </c>
      <c r="M1652" s="355">
        <v>62808900</v>
      </c>
    </row>
    <row r="1653" spans="1:13">
      <c r="A1653" s="353" t="s">
        <v>9224</v>
      </c>
      <c r="B1653" s="353" t="s">
        <v>2117</v>
      </c>
      <c r="C1653" s="353" t="s">
        <v>1160</v>
      </c>
      <c r="D1653" s="354">
        <v>4528</v>
      </c>
      <c r="E1653" s="353" t="s">
        <v>751</v>
      </c>
      <c r="F1653" s="353" t="s">
        <v>732</v>
      </c>
      <c r="G1653" s="353" t="s">
        <v>298</v>
      </c>
      <c r="H1653" s="353" t="s">
        <v>41</v>
      </c>
      <c r="I1653" s="353" t="s">
        <v>423</v>
      </c>
      <c r="J1653" s="353" t="s">
        <v>748</v>
      </c>
      <c r="K1653" s="353" t="s">
        <v>890</v>
      </c>
      <c r="L1653" s="353" t="s">
        <v>218</v>
      </c>
      <c r="M1653" s="355">
        <v>62808900</v>
      </c>
    </row>
    <row r="1654" spans="1:13">
      <c r="A1654" s="353" t="s">
        <v>9232</v>
      </c>
      <c r="B1654" s="353" t="s">
        <v>2117</v>
      </c>
      <c r="C1654" s="353" t="s">
        <v>1160</v>
      </c>
      <c r="D1654" s="354">
        <v>4528</v>
      </c>
      <c r="E1654" s="353" t="s">
        <v>751</v>
      </c>
      <c r="F1654" s="353" t="s">
        <v>732</v>
      </c>
      <c r="G1654" s="353" t="s">
        <v>298</v>
      </c>
      <c r="H1654" s="353" t="s">
        <v>41</v>
      </c>
      <c r="I1654" s="353" t="s">
        <v>424</v>
      </c>
      <c r="J1654" s="353" t="s">
        <v>749</v>
      </c>
      <c r="K1654" s="353" t="s">
        <v>890</v>
      </c>
      <c r="L1654" s="353" t="s">
        <v>218</v>
      </c>
      <c r="M1654" s="355">
        <v>62808900</v>
      </c>
    </row>
    <row r="1655" spans="1:13">
      <c r="A1655" s="353" t="s">
        <v>9240</v>
      </c>
      <c r="B1655" s="353" t="s">
        <v>2117</v>
      </c>
      <c r="C1655" s="353" t="s">
        <v>1160</v>
      </c>
      <c r="D1655" s="354">
        <v>4528</v>
      </c>
      <c r="E1655" s="353" t="s">
        <v>751</v>
      </c>
      <c r="F1655" s="353" t="s">
        <v>732</v>
      </c>
      <c r="G1655" s="353" t="s">
        <v>298</v>
      </c>
      <c r="H1655" s="353" t="s">
        <v>41</v>
      </c>
      <c r="I1655" s="353" t="s">
        <v>425</v>
      </c>
      <c r="J1655" s="353" t="s">
        <v>750</v>
      </c>
      <c r="K1655" s="353" t="s">
        <v>890</v>
      </c>
      <c r="L1655" s="353" t="s">
        <v>218</v>
      </c>
      <c r="M1655" s="355">
        <v>62808900</v>
      </c>
    </row>
    <row r="1656" spans="1:13">
      <c r="A1656" s="353" t="s">
        <v>9099</v>
      </c>
      <c r="B1656" s="353" t="s">
        <v>2112</v>
      </c>
      <c r="C1656" s="353" t="s">
        <v>1160</v>
      </c>
      <c r="D1656" s="354">
        <v>4528</v>
      </c>
      <c r="E1656" s="353" t="s">
        <v>751</v>
      </c>
      <c r="F1656" s="353" t="s">
        <v>732</v>
      </c>
      <c r="G1656" s="353" t="s">
        <v>298</v>
      </c>
      <c r="H1656" s="353" t="s">
        <v>41</v>
      </c>
      <c r="I1656" s="353" t="s">
        <v>316</v>
      </c>
      <c r="J1656" s="353" t="s">
        <v>733</v>
      </c>
      <c r="K1656" s="353" t="s">
        <v>821</v>
      </c>
      <c r="L1656" s="353" t="s">
        <v>34</v>
      </c>
      <c r="M1656" s="355">
        <v>63663600</v>
      </c>
    </row>
    <row r="1657" spans="1:13">
      <c r="A1657" s="353" t="s">
        <v>9107</v>
      </c>
      <c r="B1657" s="353" t="s">
        <v>2112</v>
      </c>
      <c r="C1657" s="353" t="s">
        <v>1160</v>
      </c>
      <c r="D1657" s="354">
        <v>4528</v>
      </c>
      <c r="E1657" s="353" t="s">
        <v>751</v>
      </c>
      <c r="F1657" s="353" t="s">
        <v>732</v>
      </c>
      <c r="G1657" s="353" t="s">
        <v>298</v>
      </c>
      <c r="H1657" s="353" t="s">
        <v>41</v>
      </c>
      <c r="I1657" s="353" t="s">
        <v>318</v>
      </c>
      <c r="J1657" s="353" t="s">
        <v>734</v>
      </c>
      <c r="K1657" s="353" t="s">
        <v>821</v>
      </c>
      <c r="L1657" s="353" t="s">
        <v>34</v>
      </c>
      <c r="M1657" s="355">
        <v>63663600</v>
      </c>
    </row>
    <row r="1658" spans="1:13">
      <c r="A1658" s="353" t="s">
        <v>9115</v>
      </c>
      <c r="B1658" s="353" t="s">
        <v>2112</v>
      </c>
      <c r="C1658" s="353" t="s">
        <v>1160</v>
      </c>
      <c r="D1658" s="354">
        <v>4528</v>
      </c>
      <c r="E1658" s="353" t="s">
        <v>751</v>
      </c>
      <c r="F1658" s="353" t="s">
        <v>732</v>
      </c>
      <c r="G1658" s="353" t="s">
        <v>298</v>
      </c>
      <c r="H1658" s="353" t="s">
        <v>41</v>
      </c>
      <c r="I1658" s="353" t="s">
        <v>320</v>
      </c>
      <c r="J1658" s="353" t="s">
        <v>735</v>
      </c>
      <c r="K1658" s="353" t="s">
        <v>821</v>
      </c>
      <c r="L1658" s="353" t="s">
        <v>34</v>
      </c>
      <c r="M1658" s="355">
        <v>63663600</v>
      </c>
    </row>
    <row r="1659" spans="1:13">
      <c r="A1659" s="353" t="s">
        <v>9123</v>
      </c>
      <c r="B1659" s="353" t="s">
        <v>2112</v>
      </c>
      <c r="C1659" s="353" t="s">
        <v>1160</v>
      </c>
      <c r="D1659" s="354">
        <v>4528</v>
      </c>
      <c r="E1659" s="353" t="s">
        <v>751</v>
      </c>
      <c r="F1659" s="353" t="s">
        <v>732</v>
      </c>
      <c r="G1659" s="353" t="s">
        <v>298</v>
      </c>
      <c r="H1659" s="353" t="s">
        <v>41</v>
      </c>
      <c r="I1659" s="353" t="s">
        <v>322</v>
      </c>
      <c r="J1659" s="353" t="s">
        <v>736</v>
      </c>
      <c r="K1659" s="353" t="s">
        <v>821</v>
      </c>
      <c r="L1659" s="353" t="s">
        <v>34</v>
      </c>
      <c r="M1659" s="355">
        <v>63663600</v>
      </c>
    </row>
    <row r="1660" spans="1:13">
      <c r="A1660" s="353" t="s">
        <v>9131</v>
      </c>
      <c r="B1660" s="353" t="s">
        <v>2112</v>
      </c>
      <c r="C1660" s="353" t="s">
        <v>1160</v>
      </c>
      <c r="D1660" s="354">
        <v>4528</v>
      </c>
      <c r="E1660" s="353" t="s">
        <v>751</v>
      </c>
      <c r="F1660" s="353" t="s">
        <v>732</v>
      </c>
      <c r="G1660" s="353" t="s">
        <v>298</v>
      </c>
      <c r="H1660" s="353" t="s">
        <v>41</v>
      </c>
      <c r="I1660" s="353" t="s">
        <v>324</v>
      </c>
      <c r="J1660" s="353" t="s">
        <v>737</v>
      </c>
      <c r="K1660" s="353" t="s">
        <v>821</v>
      </c>
      <c r="L1660" s="353" t="s">
        <v>34</v>
      </c>
      <c r="M1660" s="355">
        <v>63663600</v>
      </c>
    </row>
    <row r="1661" spans="1:13">
      <c r="A1661" s="353" t="s">
        <v>9145</v>
      </c>
      <c r="B1661" s="353" t="s">
        <v>2118</v>
      </c>
      <c r="C1661" s="353" t="s">
        <v>1160</v>
      </c>
      <c r="D1661" s="354">
        <v>4528</v>
      </c>
      <c r="E1661" s="353" t="s">
        <v>751</v>
      </c>
      <c r="F1661" s="353" t="s">
        <v>732</v>
      </c>
      <c r="G1661" s="353" t="s">
        <v>298</v>
      </c>
      <c r="H1661" s="353" t="s">
        <v>41</v>
      </c>
      <c r="I1661" s="353" t="s">
        <v>42</v>
      </c>
      <c r="J1661" s="353" t="s">
        <v>738</v>
      </c>
      <c r="K1661" s="353" t="s">
        <v>821</v>
      </c>
      <c r="L1661" s="353" t="s">
        <v>218</v>
      </c>
      <c r="M1661" s="355">
        <v>67775400</v>
      </c>
    </row>
    <row r="1662" spans="1:13">
      <c r="A1662" s="353" t="s">
        <v>9153</v>
      </c>
      <c r="B1662" s="353" t="s">
        <v>2118</v>
      </c>
      <c r="C1662" s="353" t="s">
        <v>1160</v>
      </c>
      <c r="D1662" s="354">
        <v>4528</v>
      </c>
      <c r="E1662" s="353" t="s">
        <v>751</v>
      </c>
      <c r="F1662" s="353" t="s">
        <v>732</v>
      </c>
      <c r="G1662" s="353" t="s">
        <v>298</v>
      </c>
      <c r="H1662" s="353" t="s">
        <v>41</v>
      </c>
      <c r="I1662" s="353" t="s">
        <v>219</v>
      </c>
      <c r="J1662" s="353" t="s">
        <v>739</v>
      </c>
      <c r="K1662" s="353" t="s">
        <v>821</v>
      </c>
      <c r="L1662" s="353" t="s">
        <v>218</v>
      </c>
      <c r="M1662" s="355">
        <v>67775400</v>
      </c>
    </row>
    <row r="1663" spans="1:13">
      <c r="A1663" s="353" t="s">
        <v>9161</v>
      </c>
      <c r="B1663" s="353" t="s">
        <v>2118</v>
      </c>
      <c r="C1663" s="353" t="s">
        <v>1160</v>
      </c>
      <c r="D1663" s="354">
        <v>4528</v>
      </c>
      <c r="E1663" s="353" t="s">
        <v>751</v>
      </c>
      <c r="F1663" s="353" t="s">
        <v>732</v>
      </c>
      <c r="G1663" s="353" t="s">
        <v>298</v>
      </c>
      <c r="H1663" s="353" t="s">
        <v>41</v>
      </c>
      <c r="I1663" s="353" t="s">
        <v>44</v>
      </c>
      <c r="J1663" s="353" t="s">
        <v>740</v>
      </c>
      <c r="K1663" s="353" t="s">
        <v>821</v>
      </c>
      <c r="L1663" s="353" t="s">
        <v>218</v>
      </c>
      <c r="M1663" s="355">
        <v>67775400</v>
      </c>
    </row>
    <row r="1664" spans="1:13">
      <c r="A1664" s="353" t="s">
        <v>9169</v>
      </c>
      <c r="B1664" s="353" t="s">
        <v>2118</v>
      </c>
      <c r="C1664" s="353" t="s">
        <v>1160</v>
      </c>
      <c r="D1664" s="354">
        <v>4528</v>
      </c>
      <c r="E1664" s="353" t="s">
        <v>751</v>
      </c>
      <c r="F1664" s="353" t="s">
        <v>732</v>
      </c>
      <c r="G1664" s="353" t="s">
        <v>298</v>
      </c>
      <c r="H1664" s="353" t="s">
        <v>41</v>
      </c>
      <c r="I1664" s="353" t="s">
        <v>46</v>
      </c>
      <c r="J1664" s="353" t="s">
        <v>741</v>
      </c>
      <c r="K1664" s="353" t="s">
        <v>821</v>
      </c>
      <c r="L1664" s="353" t="s">
        <v>218</v>
      </c>
      <c r="M1664" s="355">
        <v>67775400</v>
      </c>
    </row>
    <row r="1665" spans="1:13">
      <c r="A1665" s="353" t="s">
        <v>9177</v>
      </c>
      <c r="B1665" s="353" t="s">
        <v>2118</v>
      </c>
      <c r="C1665" s="353" t="s">
        <v>1160</v>
      </c>
      <c r="D1665" s="354">
        <v>4528</v>
      </c>
      <c r="E1665" s="353" t="s">
        <v>751</v>
      </c>
      <c r="F1665" s="353" t="s">
        <v>732</v>
      </c>
      <c r="G1665" s="353" t="s">
        <v>298</v>
      </c>
      <c r="H1665" s="353" t="s">
        <v>41</v>
      </c>
      <c r="I1665" s="353" t="s">
        <v>221</v>
      </c>
      <c r="J1665" s="353" t="s">
        <v>742</v>
      </c>
      <c r="K1665" s="353" t="s">
        <v>821</v>
      </c>
      <c r="L1665" s="353" t="s">
        <v>218</v>
      </c>
      <c r="M1665" s="355">
        <v>67775400</v>
      </c>
    </row>
    <row r="1666" spans="1:13">
      <c r="A1666" s="353" t="s">
        <v>9098</v>
      </c>
      <c r="B1666" s="353" t="s">
        <v>2111</v>
      </c>
      <c r="C1666" s="353" t="s">
        <v>1160</v>
      </c>
      <c r="D1666" s="354">
        <v>4528</v>
      </c>
      <c r="E1666" s="353" t="s">
        <v>751</v>
      </c>
      <c r="F1666" s="353" t="s">
        <v>732</v>
      </c>
      <c r="G1666" s="353" t="s">
        <v>298</v>
      </c>
      <c r="H1666" s="353" t="s">
        <v>41</v>
      </c>
      <c r="I1666" s="353" t="s">
        <v>316</v>
      </c>
      <c r="J1666" s="353" t="s">
        <v>733</v>
      </c>
      <c r="K1666" s="353" t="s">
        <v>890</v>
      </c>
      <c r="L1666" s="353" t="s">
        <v>34</v>
      </c>
      <c r="M1666" s="355">
        <v>70016100</v>
      </c>
    </row>
    <row r="1667" spans="1:13">
      <c r="A1667" s="353" t="s">
        <v>9106</v>
      </c>
      <c r="B1667" s="353" t="s">
        <v>2111</v>
      </c>
      <c r="C1667" s="353" t="s">
        <v>1160</v>
      </c>
      <c r="D1667" s="354">
        <v>4528</v>
      </c>
      <c r="E1667" s="353" t="s">
        <v>751</v>
      </c>
      <c r="F1667" s="353" t="s">
        <v>732</v>
      </c>
      <c r="G1667" s="353" t="s">
        <v>298</v>
      </c>
      <c r="H1667" s="353" t="s">
        <v>41</v>
      </c>
      <c r="I1667" s="353" t="s">
        <v>318</v>
      </c>
      <c r="J1667" s="353" t="s">
        <v>734</v>
      </c>
      <c r="K1667" s="353" t="s">
        <v>890</v>
      </c>
      <c r="L1667" s="353" t="s">
        <v>34</v>
      </c>
      <c r="M1667" s="355">
        <v>70016100</v>
      </c>
    </row>
    <row r="1668" spans="1:13">
      <c r="A1668" s="353" t="s">
        <v>9114</v>
      </c>
      <c r="B1668" s="353" t="s">
        <v>2111</v>
      </c>
      <c r="C1668" s="353" t="s">
        <v>1160</v>
      </c>
      <c r="D1668" s="354">
        <v>4528</v>
      </c>
      <c r="E1668" s="353" t="s">
        <v>751</v>
      </c>
      <c r="F1668" s="353" t="s">
        <v>732</v>
      </c>
      <c r="G1668" s="353" t="s">
        <v>298</v>
      </c>
      <c r="H1668" s="353" t="s">
        <v>41</v>
      </c>
      <c r="I1668" s="353" t="s">
        <v>320</v>
      </c>
      <c r="J1668" s="353" t="s">
        <v>735</v>
      </c>
      <c r="K1668" s="353" t="s">
        <v>890</v>
      </c>
      <c r="L1668" s="353" t="s">
        <v>34</v>
      </c>
      <c r="M1668" s="355">
        <v>70016100</v>
      </c>
    </row>
    <row r="1669" spans="1:13">
      <c r="A1669" s="353" t="s">
        <v>9122</v>
      </c>
      <c r="B1669" s="353" t="s">
        <v>2111</v>
      </c>
      <c r="C1669" s="353" t="s">
        <v>1160</v>
      </c>
      <c r="D1669" s="354">
        <v>4528</v>
      </c>
      <c r="E1669" s="353" t="s">
        <v>751</v>
      </c>
      <c r="F1669" s="353" t="s">
        <v>732</v>
      </c>
      <c r="G1669" s="353" t="s">
        <v>298</v>
      </c>
      <c r="H1669" s="353" t="s">
        <v>41</v>
      </c>
      <c r="I1669" s="353" t="s">
        <v>322</v>
      </c>
      <c r="J1669" s="353" t="s">
        <v>736</v>
      </c>
      <c r="K1669" s="353" t="s">
        <v>890</v>
      </c>
      <c r="L1669" s="353" t="s">
        <v>34</v>
      </c>
      <c r="M1669" s="355">
        <v>70016100</v>
      </c>
    </row>
    <row r="1670" spans="1:13">
      <c r="A1670" s="353" t="s">
        <v>9130</v>
      </c>
      <c r="B1670" s="353" t="s">
        <v>2111</v>
      </c>
      <c r="C1670" s="353" t="s">
        <v>1160</v>
      </c>
      <c r="D1670" s="354">
        <v>4528</v>
      </c>
      <c r="E1670" s="353" t="s">
        <v>751</v>
      </c>
      <c r="F1670" s="353" t="s">
        <v>732</v>
      </c>
      <c r="G1670" s="353" t="s">
        <v>298</v>
      </c>
      <c r="H1670" s="353" t="s">
        <v>41</v>
      </c>
      <c r="I1670" s="353" t="s">
        <v>324</v>
      </c>
      <c r="J1670" s="353" t="s">
        <v>737</v>
      </c>
      <c r="K1670" s="353" t="s">
        <v>890</v>
      </c>
      <c r="L1670" s="353" t="s">
        <v>34</v>
      </c>
      <c r="M1670" s="355">
        <v>70016100</v>
      </c>
    </row>
    <row r="1671" spans="1:13">
      <c r="A1671" s="353" t="s">
        <v>9144</v>
      </c>
      <c r="B1671" s="353" t="s">
        <v>2117</v>
      </c>
      <c r="C1671" s="353" t="s">
        <v>1160</v>
      </c>
      <c r="D1671" s="354">
        <v>4528</v>
      </c>
      <c r="E1671" s="353" t="s">
        <v>751</v>
      </c>
      <c r="F1671" s="353" t="s">
        <v>732</v>
      </c>
      <c r="G1671" s="353" t="s">
        <v>298</v>
      </c>
      <c r="H1671" s="353" t="s">
        <v>41</v>
      </c>
      <c r="I1671" s="353" t="s">
        <v>42</v>
      </c>
      <c r="J1671" s="353" t="s">
        <v>738</v>
      </c>
      <c r="K1671" s="353" t="s">
        <v>890</v>
      </c>
      <c r="L1671" s="353" t="s">
        <v>218</v>
      </c>
      <c r="M1671" s="355">
        <v>74566800</v>
      </c>
    </row>
    <row r="1672" spans="1:13">
      <c r="A1672" s="353" t="s">
        <v>9152</v>
      </c>
      <c r="B1672" s="353" t="s">
        <v>2117</v>
      </c>
      <c r="C1672" s="353" t="s">
        <v>1160</v>
      </c>
      <c r="D1672" s="354">
        <v>4528</v>
      </c>
      <c r="E1672" s="353" t="s">
        <v>751</v>
      </c>
      <c r="F1672" s="353" t="s">
        <v>732</v>
      </c>
      <c r="G1672" s="353" t="s">
        <v>298</v>
      </c>
      <c r="H1672" s="353" t="s">
        <v>41</v>
      </c>
      <c r="I1672" s="353" t="s">
        <v>219</v>
      </c>
      <c r="J1672" s="353" t="s">
        <v>739</v>
      </c>
      <c r="K1672" s="353" t="s">
        <v>890</v>
      </c>
      <c r="L1672" s="353" t="s">
        <v>218</v>
      </c>
      <c r="M1672" s="355">
        <v>74566800</v>
      </c>
    </row>
    <row r="1673" spans="1:13">
      <c r="A1673" s="353" t="s">
        <v>9160</v>
      </c>
      <c r="B1673" s="353" t="s">
        <v>2117</v>
      </c>
      <c r="C1673" s="353" t="s">
        <v>1160</v>
      </c>
      <c r="D1673" s="354">
        <v>4528</v>
      </c>
      <c r="E1673" s="353" t="s">
        <v>751</v>
      </c>
      <c r="F1673" s="353" t="s">
        <v>732</v>
      </c>
      <c r="G1673" s="353" t="s">
        <v>298</v>
      </c>
      <c r="H1673" s="353" t="s">
        <v>41</v>
      </c>
      <c r="I1673" s="353" t="s">
        <v>44</v>
      </c>
      <c r="J1673" s="353" t="s">
        <v>740</v>
      </c>
      <c r="K1673" s="353" t="s">
        <v>890</v>
      </c>
      <c r="L1673" s="353" t="s">
        <v>218</v>
      </c>
      <c r="M1673" s="355">
        <v>74566800</v>
      </c>
    </row>
    <row r="1674" spans="1:13">
      <c r="A1674" s="353" t="s">
        <v>9168</v>
      </c>
      <c r="B1674" s="353" t="s">
        <v>2117</v>
      </c>
      <c r="C1674" s="353" t="s">
        <v>1160</v>
      </c>
      <c r="D1674" s="354">
        <v>4528</v>
      </c>
      <c r="E1674" s="353" t="s">
        <v>751</v>
      </c>
      <c r="F1674" s="353" t="s">
        <v>732</v>
      </c>
      <c r="G1674" s="353" t="s">
        <v>298</v>
      </c>
      <c r="H1674" s="353" t="s">
        <v>41</v>
      </c>
      <c r="I1674" s="353" t="s">
        <v>46</v>
      </c>
      <c r="J1674" s="353" t="s">
        <v>741</v>
      </c>
      <c r="K1674" s="353" t="s">
        <v>890</v>
      </c>
      <c r="L1674" s="353" t="s">
        <v>218</v>
      </c>
      <c r="M1674" s="355">
        <v>74566800</v>
      </c>
    </row>
    <row r="1675" spans="1:13">
      <c r="A1675" s="353" t="s">
        <v>9176</v>
      </c>
      <c r="B1675" s="353" t="s">
        <v>2117</v>
      </c>
      <c r="C1675" s="353" t="s">
        <v>1160</v>
      </c>
      <c r="D1675" s="354">
        <v>4528</v>
      </c>
      <c r="E1675" s="353" t="s">
        <v>751</v>
      </c>
      <c r="F1675" s="353" t="s">
        <v>732</v>
      </c>
      <c r="G1675" s="353" t="s">
        <v>298</v>
      </c>
      <c r="H1675" s="353" t="s">
        <v>41</v>
      </c>
      <c r="I1675" s="353" t="s">
        <v>221</v>
      </c>
      <c r="J1675" s="353" t="s">
        <v>742</v>
      </c>
      <c r="K1675" s="353" t="s">
        <v>890</v>
      </c>
      <c r="L1675" s="353" t="s">
        <v>218</v>
      </c>
      <c r="M1675" s="355">
        <v>74566800</v>
      </c>
    </row>
    <row r="1676" spans="1:13">
      <c r="A1676" s="353" t="s">
        <v>9105</v>
      </c>
      <c r="B1676" s="353" t="s">
        <v>2118</v>
      </c>
      <c r="C1676" s="353" t="s">
        <v>1160</v>
      </c>
      <c r="D1676" s="354">
        <v>4528</v>
      </c>
      <c r="E1676" s="353" t="s">
        <v>751</v>
      </c>
      <c r="F1676" s="353" t="s">
        <v>732</v>
      </c>
      <c r="G1676" s="353" t="s">
        <v>298</v>
      </c>
      <c r="H1676" s="353" t="s">
        <v>41</v>
      </c>
      <c r="I1676" s="353" t="s">
        <v>316</v>
      </c>
      <c r="J1676" s="353" t="s">
        <v>733</v>
      </c>
      <c r="K1676" s="353" t="s">
        <v>821</v>
      </c>
      <c r="L1676" s="353" t="s">
        <v>218</v>
      </c>
      <c r="M1676" s="355">
        <v>78493800</v>
      </c>
    </row>
    <row r="1677" spans="1:13">
      <c r="A1677" s="353" t="s">
        <v>9113</v>
      </c>
      <c r="B1677" s="353" t="s">
        <v>2118</v>
      </c>
      <c r="C1677" s="353" t="s">
        <v>1160</v>
      </c>
      <c r="D1677" s="354">
        <v>4528</v>
      </c>
      <c r="E1677" s="353" t="s">
        <v>751</v>
      </c>
      <c r="F1677" s="353" t="s">
        <v>732</v>
      </c>
      <c r="G1677" s="353" t="s">
        <v>298</v>
      </c>
      <c r="H1677" s="353" t="s">
        <v>41</v>
      </c>
      <c r="I1677" s="353" t="s">
        <v>318</v>
      </c>
      <c r="J1677" s="353" t="s">
        <v>734</v>
      </c>
      <c r="K1677" s="353" t="s">
        <v>821</v>
      </c>
      <c r="L1677" s="353" t="s">
        <v>218</v>
      </c>
      <c r="M1677" s="355">
        <v>78493800</v>
      </c>
    </row>
    <row r="1678" spans="1:13">
      <c r="A1678" s="353" t="s">
        <v>9121</v>
      </c>
      <c r="B1678" s="353" t="s">
        <v>2118</v>
      </c>
      <c r="C1678" s="353" t="s">
        <v>1160</v>
      </c>
      <c r="D1678" s="354">
        <v>4528</v>
      </c>
      <c r="E1678" s="353" t="s">
        <v>751</v>
      </c>
      <c r="F1678" s="353" t="s">
        <v>732</v>
      </c>
      <c r="G1678" s="353" t="s">
        <v>298</v>
      </c>
      <c r="H1678" s="353" t="s">
        <v>41</v>
      </c>
      <c r="I1678" s="353" t="s">
        <v>320</v>
      </c>
      <c r="J1678" s="353" t="s">
        <v>735</v>
      </c>
      <c r="K1678" s="353" t="s">
        <v>821</v>
      </c>
      <c r="L1678" s="353" t="s">
        <v>218</v>
      </c>
      <c r="M1678" s="355">
        <v>78493800</v>
      </c>
    </row>
    <row r="1679" spans="1:13">
      <c r="A1679" s="353" t="s">
        <v>9129</v>
      </c>
      <c r="B1679" s="353" t="s">
        <v>2118</v>
      </c>
      <c r="C1679" s="353" t="s">
        <v>1160</v>
      </c>
      <c r="D1679" s="354">
        <v>4528</v>
      </c>
      <c r="E1679" s="353" t="s">
        <v>751</v>
      </c>
      <c r="F1679" s="353" t="s">
        <v>732</v>
      </c>
      <c r="G1679" s="353" t="s">
        <v>298</v>
      </c>
      <c r="H1679" s="353" t="s">
        <v>41</v>
      </c>
      <c r="I1679" s="353" t="s">
        <v>322</v>
      </c>
      <c r="J1679" s="353" t="s">
        <v>736</v>
      </c>
      <c r="K1679" s="353" t="s">
        <v>821</v>
      </c>
      <c r="L1679" s="353" t="s">
        <v>218</v>
      </c>
      <c r="M1679" s="355">
        <v>78493800</v>
      </c>
    </row>
    <row r="1680" spans="1:13">
      <c r="A1680" s="353" t="s">
        <v>9137</v>
      </c>
      <c r="B1680" s="353" t="s">
        <v>2118</v>
      </c>
      <c r="C1680" s="353" t="s">
        <v>1160</v>
      </c>
      <c r="D1680" s="354">
        <v>4528</v>
      </c>
      <c r="E1680" s="353" t="s">
        <v>751</v>
      </c>
      <c r="F1680" s="353" t="s">
        <v>732</v>
      </c>
      <c r="G1680" s="353" t="s">
        <v>298</v>
      </c>
      <c r="H1680" s="353" t="s">
        <v>41</v>
      </c>
      <c r="I1680" s="353" t="s">
        <v>324</v>
      </c>
      <c r="J1680" s="353" t="s">
        <v>737</v>
      </c>
      <c r="K1680" s="353" t="s">
        <v>821</v>
      </c>
      <c r="L1680" s="353" t="s">
        <v>218</v>
      </c>
      <c r="M1680" s="355">
        <v>78493800</v>
      </c>
    </row>
    <row r="1681" spans="1:13">
      <c r="A1681" s="353" t="s">
        <v>9104</v>
      </c>
      <c r="B1681" s="353" t="s">
        <v>2117</v>
      </c>
      <c r="C1681" s="353" t="s">
        <v>1160</v>
      </c>
      <c r="D1681" s="354">
        <v>4528</v>
      </c>
      <c r="E1681" s="353" t="s">
        <v>751</v>
      </c>
      <c r="F1681" s="353" t="s">
        <v>732</v>
      </c>
      <c r="G1681" s="353" t="s">
        <v>298</v>
      </c>
      <c r="H1681" s="353" t="s">
        <v>41</v>
      </c>
      <c r="I1681" s="353" t="s">
        <v>316</v>
      </c>
      <c r="J1681" s="353" t="s">
        <v>733</v>
      </c>
      <c r="K1681" s="353" t="s">
        <v>890</v>
      </c>
      <c r="L1681" s="353" t="s">
        <v>218</v>
      </c>
      <c r="M1681" s="355">
        <v>86347800</v>
      </c>
    </row>
    <row r="1682" spans="1:13">
      <c r="A1682" s="353" t="s">
        <v>9112</v>
      </c>
      <c r="B1682" s="353" t="s">
        <v>2117</v>
      </c>
      <c r="C1682" s="353" t="s">
        <v>1160</v>
      </c>
      <c r="D1682" s="354">
        <v>4528</v>
      </c>
      <c r="E1682" s="353" t="s">
        <v>751</v>
      </c>
      <c r="F1682" s="353" t="s">
        <v>732</v>
      </c>
      <c r="G1682" s="353" t="s">
        <v>298</v>
      </c>
      <c r="H1682" s="353" t="s">
        <v>41</v>
      </c>
      <c r="I1682" s="353" t="s">
        <v>318</v>
      </c>
      <c r="J1682" s="353" t="s">
        <v>734</v>
      </c>
      <c r="K1682" s="353" t="s">
        <v>890</v>
      </c>
      <c r="L1682" s="353" t="s">
        <v>218</v>
      </c>
      <c r="M1682" s="355">
        <v>86347800</v>
      </c>
    </row>
    <row r="1683" spans="1:13">
      <c r="A1683" s="353" t="s">
        <v>9120</v>
      </c>
      <c r="B1683" s="353" t="s">
        <v>2117</v>
      </c>
      <c r="C1683" s="353" t="s">
        <v>1160</v>
      </c>
      <c r="D1683" s="354">
        <v>4528</v>
      </c>
      <c r="E1683" s="353" t="s">
        <v>751</v>
      </c>
      <c r="F1683" s="353" t="s">
        <v>732</v>
      </c>
      <c r="G1683" s="353" t="s">
        <v>298</v>
      </c>
      <c r="H1683" s="353" t="s">
        <v>41</v>
      </c>
      <c r="I1683" s="353" t="s">
        <v>320</v>
      </c>
      <c r="J1683" s="353" t="s">
        <v>735</v>
      </c>
      <c r="K1683" s="353" t="s">
        <v>890</v>
      </c>
      <c r="L1683" s="353" t="s">
        <v>218</v>
      </c>
      <c r="M1683" s="355">
        <v>86347800</v>
      </c>
    </row>
    <row r="1684" spans="1:13">
      <c r="A1684" s="353" t="s">
        <v>9128</v>
      </c>
      <c r="B1684" s="353" t="s">
        <v>2117</v>
      </c>
      <c r="C1684" s="353" t="s">
        <v>1160</v>
      </c>
      <c r="D1684" s="354">
        <v>4528</v>
      </c>
      <c r="E1684" s="353" t="s">
        <v>751</v>
      </c>
      <c r="F1684" s="353" t="s">
        <v>732</v>
      </c>
      <c r="G1684" s="353" t="s">
        <v>298</v>
      </c>
      <c r="H1684" s="353" t="s">
        <v>41</v>
      </c>
      <c r="I1684" s="353" t="s">
        <v>322</v>
      </c>
      <c r="J1684" s="353" t="s">
        <v>736</v>
      </c>
      <c r="K1684" s="353" t="s">
        <v>890</v>
      </c>
      <c r="L1684" s="353" t="s">
        <v>218</v>
      </c>
      <c r="M1684" s="355">
        <v>86347800</v>
      </c>
    </row>
    <row r="1685" spans="1:13">
      <c r="A1685" s="353" t="s">
        <v>9136</v>
      </c>
      <c r="B1685" s="353" t="s">
        <v>2117</v>
      </c>
      <c r="C1685" s="353" t="s">
        <v>1160</v>
      </c>
      <c r="D1685" s="354">
        <v>4528</v>
      </c>
      <c r="E1685" s="353" t="s">
        <v>751</v>
      </c>
      <c r="F1685" s="353" t="s">
        <v>732</v>
      </c>
      <c r="G1685" s="353" t="s">
        <v>298</v>
      </c>
      <c r="H1685" s="353" t="s">
        <v>41</v>
      </c>
      <c r="I1685" s="353" t="s">
        <v>324</v>
      </c>
      <c r="J1685" s="353" t="s">
        <v>737</v>
      </c>
      <c r="K1685" s="353" t="s">
        <v>890</v>
      </c>
      <c r="L1685" s="353" t="s">
        <v>218</v>
      </c>
      <c r="M1685" s="355">
        <v>86347800</v>
      </c>
    </row>
    <row r="1686" spans="1:13">
      <c r="A1686" s="554" t="s">
        <v>7903</v>
      </c>
      <c r="B1686" s="554" t="s">
        <v>2028</v>
      </c>
      <c r="C1686" s="554" t="s">
        <v>25</v>
      </c>
      <c r="D1686" s="568">
        <v>4529</v>
      </c>
      <c r="E1686" s="554" t="s">
        <v>867</v>
      </c>
      <c r="F1686" s="554" t="s">
        <v>305</v>
      </c>
      <c r="G1686" s="554" t="s">
        <v>298</v>
      </c>
      <c r="H1686" s="554" t="s">
        <v>41</v>
      </c>
      <c r="I1686" s="554" t="s">
        <v>425</v>
      </c>
      <c r="J1686" s="554" t="s">
        <v>430</v>
      </c>
      <c r="K1686" s="554" t="s">
        <v>821</v>
      </c>
      <c r="L1686" s="554" t="s">
        <v>822</v>
      </c>
      <c r="M1686" s="574">
        <v>87318</v>
      </c>
    </row>
    <row r="1687" spans="1:13">
      <c r="A1687" s="368" t="s">
        <v>7902</v>
      </c>
      <c r="B1687" s="368" t="s">
        <v>2027</v>
      </c>
      <c r="C1687" s="368" t="s">
        <v>25</v>
      </c>
      <c r="D1687" s="568">
        <v>4529</v>
      </c>
      <c r="E1687" s="554" t="s">
        <v>867</v>
      </c>
      <c r="F1687" s="368" t="s">
        <v>305</v>
      </c>
      <c r="G1687" s="368" t="s">
        <v>298</v>
      </c>
      <c r="H1687" s="368" t="s">
        <v>41</v>
      </c>
      <c r="I1687" s="368" t="s">
        <v>425</v>
      </c>
      <c r="J1687" s="368" t="s">
        <v>430</v>
      </c>
      <c r="K1687" s="368" t="s">
        <v>890</v>
      </c>
      <c r="L1687" s="368" t="s">
        <v>822</v>
      </c>
      <c r="M1687" s="389">
        <v>95403</v>
      </c>
    </row>
    <row r="1688" spans="1:13">
      <c r="A1688" s="554" t="s">
        <v>7895</v>
      </c>
      <c r="B1688" s="554" t="s">
        <v>2028</v>
      </c>
      <c r="C1688" s="554" t="s">
        <v>25</v>
      </c>
      <c r="D1688" s="568">
        <v>4529</v>
      </c>
      <c r="E1688" s="554" t="s">
        <v>867</v>
      </c>
      <c r="F1688" s="554" t="s">
        <v>305</v>
      </c>
      <c r="G1688" s="554" t="s">
        <v>298</v>
      </c>
      <c r="H1688" s="554" t="s">
        <v>41</v>
      </c>
      <c r="I1688" s="554" t="s">
        <v>424</v>
      </c>
      <c r="J1688" s="554" t="s">
        <v>429</v>
      </c>
      <c r="K1688" s="554" t="s">
        <v>821</v>
      </c>
      <c r="L1688" s="554" t="s">
        <v>822</v>
      </c>
      <c r="M1688" s="574">
        <v>95634</v>
      </c>
    </row>
    <row r="1689" spans="1:13">
      <c r="A1689" s="368" t="s">
        <v>7894</v>
      </c>
      <c r="B1689" s="368" t="s">
        <v>2027</v>
      </c>
      <c r="C1689" s="368" t="s">
        <v>25</v>
      </c>
      <c r="D1689" s="568">
        <v>4529</v>
      </c>
      <c r="E1689" s="554" t="s">
        <v>867</v>
      </c>
      <c r="F1689" s="368" t="s">
        <v>305</v>
      </c>
      <c r="G1689" s="368" t="s">
        <v>298</v>
      </c>
      <c r="H1689" s="368" t="s">
        <v>41</v>
      </c>
      <c r="I1689" s="368" t="s">
        <v>424</v>
      </c>
      <c r="J1689" s="368" t="s">
        <v>429</v>
      </c>
      <c r="K1689" s="368" t="s">
        <v>890</v>
      </c>
      <c r="L1689" s="368" t="s">
        <v>822</v>
      </c>
      <c r="M1689" s="389">
        <v>104181</v>
      </c>
    </row>
    <row r="1690" spans="1:13">
      <c r="A1690" s="554" t="s">
        <v>7887</v>
      </c>
      <c r="B1690" s="554" t="s">
        <v>2028</v>
      </c>
      <c r="C1690" s="554" t="s">
        <v>25</v>
      </c>
      <c r="D1690" s="568">
        <v>4529</v>
      </c>
      <c r="E1690" s="554" t="s">
        <v>867</v>
      </c>
      <c r="F1690" s="554" t="s">
        <v>305</v>
      </c>
      <c r="G1690" s="554" t="s">
        <v>298</v>
      </c>
      <c r="H1690" s="554" t="s">
        <v>41</v>
      </c>
      <c r="I1690" s="554" t="s">
        <v>423</v>
      </c>
      <c r="J1690" s="554" t="s">
        <v>428</v>
      </c>
      <c r="K1690" s="554" t="s">
        <v>821</v>
      </c>
      <c r="L1690" s="554" t="s">
        <v>822</v>
      </c>
      <c r="M1690" s="574">
        <v>107184</v>
      </c>
    </row>
    <row r="1691" spans="1:13">
      <c r="A1691" s="368" t="s">
        <v>7886</v>
      </c>
      <c r="B1691" s="368" t="s">
        <v>2027</v>
      </c>
      <c r="C1691" s="368" t="s">
        <v>25</v>
      </c>
      <c r="D1691" s="568">
        <v>4529</v>
      </c>
      <c r="E1691" s="554" t="s">
        <v>867</v>
      </c>
      <c r="F1691" s="368" t="s">
        <v>305</v>
      </c>
      <c r="G1691" s="368" t="s">
        <v>298</v>
      </c>
      <c r="H1691" s="368" t="s">
        <v>41</v>
      </c>
      <c r="I1691" s="368" t="s">
        <v>423</v>
      </c>
      <c r="J1691" s="368" t="s">
        <v>428</v>
      </c>
      <c r="K1691" s="368" t="s">
        <v>890</v>
      </c>
      <c r="L1691" s="368" t="s">
        <v>822</v>
      </c>
      <c r="M1691" s="389">
        <v>116886</v>
      </c>
    </row>
    <row r="1692" spans="1:13">
      <c r="A1692" s="554" t="s">
        <v>7879</v>
      </c>
      <c r="B1692" s="554" t="s">
        <v>2028</v>
      </c>
      <c r="C1692" s="554" t="s">
        <v>25</v>
      </c>
      <c r="D1692" s="568">
        <v>4529</v>
      </c>
      <c r="E1692" s="554" t="s">
        <v>867</v>
      </c>
      <c r="F1692" s="554" t="s">
        <v>305</v>
      </c>
      <c r="G1692" s="554" t="s">
        <v>298</v>
      </c>
      <c r="H1692" s="554" t="s">
        <v>41</v>
      </c>
      <c r="I1692" s="554" t="s">
        <v>422</v>
      </c>
      <c r="J1692" s="554" t="s">
        <v>427</v>
      </c>
      <c r="K1692" s="554" t="s">
        <v>821</v>
      </c>
      <c r="L1692" s="554" t="s">
        <v>822</v>
      </c>
      <c r="M1692" s="574">
        <v>118965</v>
      </c>
    </row>
    <row r="1693" spans="1:13">
      <c r="A1693" s="368" t="s">
        <v>7878</v>
      </c>
      <c r="B1693" s="368" t="s">
        <v>2027</v>
      </c>
      <c r="C1693" s="368" t="s">
        <v>25</v>
      </c>
      <c r="D1693" s="568">
        <v>4529</v>
      </c>
      <c r="E1693" s="554" t="s">
        <v>867</v>
      </c>
      <c r="F1693" s="368" t="s">
        <v>305</v>
      </c>
      <c r="G1693" s="368" t="s">
        <v>298</v>
      </c>
      <c r="H1693" s="368" t="s">
        <v>41</v>
      </c>
      <c r="I1693" s="368" t="s">
        <v>422</v>
      </c>
      <c r="J1693" s="368" t="s">
        <v>427</v>
      </c>
      <c r="K1693" s="368" t="s">
        <v>890</v>
      </c>
      <c r="L1693" s="368" t="s">
        <v>822</v>
      </c>
      <c r="M1693" s="389">
        <v>129591</v>
      </c>
    </row>
    <row r="1694" spans="1:13">
      <c r="A1694" s="554" t="s">
        <v>7871</v>
      </c>
      <c r="B1694" s="554" t="s">
        <v>2028</v>
      </c>
      <c r="C1694" s="554" t="s">
        <v>25</v>
      </c>
      <c r="D1694" s="568">
        <v>4529</v>
      </c>
      <c r="E1694" s="554" t="s">
        <v>867</v>
      </c>
      <c r="F1694" s="554" t="s">
        <v>305</v>
      </c>
      <c r="G1694" s="554" t="s">
        <v>298</v>
      </c>
      <c r="H1694" s="554" t="s">
        <v>41</v>
      </c>
      <c r="I1694" s="554" t="s">
        <v>421</v>
      </c>
      <c r="J1694" s="554" t="s">
        <v>426</v>
      </c>
      <c r="K1694" s="554" t="s">
        <v>821</v>
      </c>
      <c r="L1694" s="554" t="s">
        <v>822</v>
      </c>
      <c r="M1694" s="574">
        <v>132825</v>
      </c>
    </row>
    <row r="1695" spans="1:13">
      <c r="A1695" s="368" t="s">
        <v>7870</v>
      </c>
      <c r="B1695" s="368" t="s">
        <v>2027</v>
      </c>
      <c r="C1695" s="368" t="s">
        <v>25</v>
      </c>
      <c r="D1695" s="568">
        <v>4529</v>
      </c>
      <c r="E1695" s="554" t="s">
        <v>867</v>
      </c>
      <c r="F1695" s="368" t="s">
        <v>305</v>
      </c>
      <c r="G1695" s="368" t="s">
        <v>298</v>
      </c>
      <c r="H1695" s="368" t="s">
        <v>41</v>
      </c>
      <c r="I1695" s="368" t="s">
        <v>421</v>
      </c>
      <c r="J1695" s="368" t="s">
        <v>426</v>
      </c>
      <c r="K1695" s="368" t="s">
        <v>890</v>
      </c>
      <c r="L1695" s="368" t="s">
        <v>822</v>
      </c>
      <c r="M1695" s="389">
        <v>144837</v>
      </c>
    </row>
    <row r="1696" spans="1:13">
      <c r="A1696" s="554" t="s">
        <v>7863</v>
      </c>
      <c r="B1696" s="554" t="s">
        <v>2028</v>
      </c>
      <c r="C1696" s="554" t="s">
        <v>25</v>
      </c>
      <c r="D1696" s="568">
        <v>4529</v>
      </c>
      <c r="E1696" s="554" t="s">
        <v>867</v>
      </c>
      <c r="F1696" s="554" t="s">
        <v>305</v>
      </c>
      <c r="G1696" s="554" t="s">
        <v>298</v>
      </c>
      <c r="H1696" s="554" t="s">
        <v>41</v>
      </c>
      <c r="I1696" s="554" t="s">
        <v>223</v>
      </c>
      <c r="J1696" s="554" t="s">
        <v>314</v>
      </c>
      <c r="K1696" s="554" t="s">
        <v>821</v>
      </c>
      <c r="L1696" s="554" t="s">
        <v>822</v>
      </c>
      <c r="M1696" s="574">
        <v>146916</v>
      </c>
    </row>
    <row r="1697" spans="1:13">
      <c r="A1697" s="368" t="s">
        <v>7862</v>
      </c>
      <c r="B1697" s="368" t="s">
        <v>2027</v>
      </c>
      <c r="C1697" s="368" t="s">
        <v>25</v>
      </c>
      <c r="D1697" s="568">
        <v>4529</v>
      </c>
      <c r="E1697" s="554" t="s">
        <v>867</v>
      </c>
      <c r="F1697" s="368" t="s">
        <v>305</v>
      </c>
      <c r="G1697" s="368" t="s">
        <v>298</v>
      </c>
      <c r="H1697" s="368" t="s">
        <v>41</v>
      </c>
      <c r="I1697" s="368" t="s">
        <v>223</v>
      </c>
      <c r="J1697" s="368" t="s">
        <v>314</v>
      </c>
      <c r="K1697" s="368" t="s">
        <v>890</v>
      </c>
      <c r="L1697" s="368" t="s">
        <v>822</v>
      </c>
      <c r="M1697" s="389">
        <v>160083</v>
      </c>
    </row>
    <row r="1698" spans="1:13">
      <c r="A1698" s="554" t="s">
        <v>7847</v>
      </c>
      <c r="B1698" s="554" t="s">
        <v>2028</v>
      </c>
      <c r="C1698" s="554" t="s">
        <v>25</v>
      </c>
      <c r="D1698" s="568">
        <v>4529</v>
      </c>
      <c r="E1698" s="554" t="s">
        <v>867</v>
      </c>
      <c r="F1698" s="554" t="s">
        <v>305</v>
      </c>
      <c r="G1698" s="554" t="s">
        <v>298</v>
      </c>
      <c r="H1698" s="554" t="s">
        <v>41</v>
      </c>
      <c r="I1698" s="554" t="s">
        <v>48</v>
      </c>
      <c r="J1698" s="554" t="s">
        <v>312</v>
      </c>
      <c r="K1698" s="554" t="s">
        <v>821</v>
      </c>
      <c r="L1698" s="554" t="s">
        <v>822</v>
      </c>
      <c r="M1698" s="574">
        <v>161931</v>
      </c>
    </row>
    <row r="1699" spans="1:13">
      <c r="A1699" s="554" t="s">
        <v>7855</v>
      </c>
      <c r="B1699" s="554" t="s">
        <v>2028</v>
      </c>
      <c r="C1699" s="554" t="s">
        <v>25</v>
      </c>
      <c r="D1699" s="568">
        <v>4529</v>
      </c>
      <c r="E1699" s="554" t="s">
        <v>867</v>
      </c>
      <c r="F1699" s="554" t="s">
        <v>305</v>
      </c>
      <c r="G1699" s="554" t="s">
        <v>298</v>
      </c>
      <c r="H1699" s="554" t="s">
        <v>41</v>
      </c>
      <c r="I1699" s="554" t="s">
        <v>50</v>
      </c>
      <c r="J1699" s="554" t="s">
        <v>313</v>
      </c>
      <c r="K1699" s="554" t="s">
        <v>821</v>
      </c>
      <c r="L1699" s="554" t="s">
        <v>822</v>
      </c>
      <c r="M1699" s="574">
        <v>161931</v>
      </c>
    </row>
    <row r="1700" spans="1:13">
      <c r="A1700" s="368" t="s">
        <v>7846</v>
      </c>
      <c r="B1700" s="368" t="s">
        <v>2027</v>
      </c>
      <c r="C1700" s="368" t="s">
        <v>25</v>
      </c>
      <c r="D1700" s="568">
        <v>4529</v>
      </c>
      <c r="E1700" s="554" t="s">
        <v>867</v>
      </c>
      <c r="F1700" s="368" t="s">
        <v>305</v>
      </c>
      <c r="G1700" s="368" t="s">
        <v>298</v>
      </c>
      <c r="H1700" s="368" t="s">
        <v>41</v>
      </c>
      <c r="I1700" s="368" t="s">
        <v>48</v>
      </c>
      <c r="J1700" s="368" t="s">
        <v>312</v>
      </c>
      <c r="K1700" s="368" t="s">
        <v>890</v>
      </c>
      <c r="L1700" s="368" t="s">
        <v>822</v>
      </c>
      <c r="M1700" s="389">
        <v>176715</v>
      </c>
    </row>
    <row r="1701" spans="1:13">
      <c r="A1701" s="368" t="s">
        <v>7854</v>
      </c>
      <c r="B1701" s="368" t="s">
        <v>2027</v>
      </c>
      <c r="C1701" s="368" t="s">
        <v>25</v>
      </c>
      <c r="D1701" s="568">
        <v>4529</v>
      </c>
      <c r="E1701" s="554" t="s">
        <v>867</v>
      </c>
      <c r="F1701" s="368" t="s">
        <v>305</v>
      </c>
      <c r="G1701" s="368" t="s">
        <v>298</v>
      </c>
      <c r="H1701" s="368" t="s">
        <v>41</v>
      </c>
      <c r="I1701" s="368" t="s">
        <v>50</v>
      </c>
      <c r="J1701" s="368" t="s">
        <v>313</v>
      </c>
      <c r="K1701" s="368" t="s">
        <v>890</v>
      </c>
      <c r="L1701" s="368" t="s">
        <v>822</v>
      </c>
      <c r="M1701" s="389">
        <v>176715</v>
      </c>
    </row>
    <row r="1702" spans="1:13">
      <c r="A1702" s="554" t="s">
        <v>7839</v>
      </c>
      <c r="B1702" s="554" t="s">
        <v>2028</v>
      </c>
      <c r="C1702" s="554" t="s">
        <v>25</v>
      </c>
      <c r="D1702" s="568">
        <v>4529</v>
      </c>
      <c r="E1702" s="554" t="s">
        <v>867</v>
      </c>
      <c r="F1702" s="554" t="s">
        <v>305</v>
      </c>
      <c r="G1702" s="554" t="s">
        <v>298</v>
      </c>
      <c r="H1702" s="554" t="s">
        <v>41</v>
      </c>
      <c r="I1702" s="554" t="s">
        <v>221</v>
      </c>
      <c r="J1702" s="554" t="s">
        <v>311</v>
      </c>
      <c r="K1702" s="554" t="s">
        <v>821</v>
      </c>
      <c r="L1702" s="554" t="s">
        <v>822</v>
      </c>
      <c r="M1702" s="574">
        <v>180642</v>
      </c>
    </row>
    <row r="1703" spans="1:13">
      <c r="A1703" s="368" t="s">
        <v>7838</v>
      </c>
      <c r="B1703" s="368" t="s">
        <v>2027</v>
      </c>
      <c r="C1703" s="368" t="s">
        <v>25</v>
      </c>
      <c r="D1703" s="568">
        <v>4529</v>
      </c>
      <c r="E1703" s="554" t="s">
        <v>867</v>
      </c>
      <c r="F1703" s="368" t="s">
        <v>305</v>
      </c>
      <c r="G1703" s="368" t="s">
        <v>298</v>
      </c>
      <c r="H1703" s="368" t="s">
        <v>41</v>
      </c>
      <c r="I1703" s="368" t="s">
        <v>221</v>
      </c>
      <c r="J1703" s="368" t="s">
        <v>311</v>
      </c>
      <c r="K1703" s="368" t="s">
        <v>890</v>
      </c>
      <c r="L1703" s="368" t="s">
        <v>822</v>
      </c>
      <c r="M1703" s="389">
        <v>197043</v>
      </c>
    </row>
    <row r="1704" spans="1:13">
      <c r="A1704" s="554" t="s">
        <v>7831</v>
      </c>
      <c r="B1704" s="554" t="s">
        <v>2028</v>
      </c>
      <c r="C1704" s="554" t="s">
        <v>25</v>
      </c>
      <c r="D1704" s="568">
        <v>4529</v>
      </c>
      <c r="E1704" s="554" t="s">
        <v>867</v>
      </c>
      <c r="F1704" s="554" t="s">
        <v>305</v>
      </c>
      <c r="G1704" s="554" t="s">
        <v>298</v>
      </c>
      <c r="H1704" s="554" t="s">
        <v>41</v>
      </c>
      <c r="I1704" s="554" t="s">
        <v>46</v>
      </c>
      <c r="J1704" s="554" t="s">
        <v>310</v>
      </c>
      <c r="K1704" s="554" t="s">
        <v>821</v>
      </c>
      <c r="L1704" s="554" t="s">
        <v>822</v>
      </c>
      <c r="M1704" s="574">
        <v>202818</v>
      </c>
    </row>
    <row r="1705" spans="1:13">
      <c r="A1705" s="368" t="s">
        <v>7830</v>
      </c>
      <c r="B1705" s="368" t="s">
        <v>2027</v>
      </c>
      <c r="C1705" s="368" t="s">
        <v>25</v>
      </c>
      <c r="D1705" s="568">
        <v>4529</v>
      </c>
      <c r="E1705" s="554" t="s">
        <v>867</v>
      </c>
      <c r="F1705" s="368" t="s">
        <v>305</v>
      </c>
      <c r="G1705" s="368" t="s">
        <v>298</v>
      </c>
      <c r="H1705" s="368" t="s">
        <v>41</v>
      </c>
      <c r="I1705" s="368" t="s">
        <v>46</v>
      </c>
      <c r="J1705" s="368" t="s">
        <v>310</v>
      </c>
      <c r="K1705" s="368" t="s">
        <v>890</v>
      </c>
      <c r="L1705" s="368" t="s">
        <v>822</v>
      </c>
      <c r="M1705" s="389">
        <v>221067</v>
      </c>
    </row>
    <row r="1706" spans="1:13">
      <c r="A1706" s="554" t="s">
        <v>7807</v>
      </c>
      <c r="B1706" s="554" t="s">
        <v>2028</v>
      </c>
      <c r="C1706" s="554" t="s">
        <v>25</v>
      </c>
      <c r="D1706" s="568">
        <v>4529</v>
      </c>
      <c r="E1706" s="554" t="s">
        <v>867</v>
      </c>
      <c r="F1706" s="554" t="s">
        <v>305</v>
      </c>
      <c r="G1706" s="554" t="s">
        <v>298</v>
      </c>
      <c r="H1706" s="554" t="s">
        <v>41</v>
      </c>
      <c r="I1706" s="554" t="s">
        <v>42</v>
      </c>
      <c r="J1706" s="554" t="s">
        <v>307</v>
      </c>
      <c r="K1706" s="554" t="s">
        <v>821</v>
      </c>
      <c r="L1706" s="554" t="s">
        <v>822</v>
      </c>
      <c r="M1706" s="574">
        <v>225918</v>
      </c>
    </row>
    <row r="1707" spans="1:13">
      <c r="A1707" s="554" t="s">
        <v>7815</v>
      </c>
      <c r="B1707" s="554" t="s">
        <v>2028</v>
      </c>
      <c r="C1707" s="554" t="s">
        <v>25</v>
      </c>
      <c r="D1707" s="568">
        <v>4529</v>
      </c>
      <c r="E1707" s="554" t="s">
        <v>867</v>
      </c>
      <c r="F1707" s="554" t="s">
        <v>305</v>
      </c>
      <c r="G1707" s="554" t="s">
        <v>298</v>
      </c>
      <c r="H1707" s="554" t="s">
        <v>41</v>
      </c>
      <c r="I1707" s="554" t="s">
        <v>219</v>
      </c>
      <c r="J1707" s="554" t="s">
        <v>308</v>
      </c>
      <c r="K1707" s="554" t="s">
        <v>821</v>
      </c>
      <c r="L1707" s="554" t="s">
        <v>822</v>
      </c>
      <c r="M1707" s="574">
        <v>225918</v>
      </c>
    </row>
    <row r="1708" spans="1:13">
      <c r="A1708" s="554" t="s">
        <v>7823</v>
      </c>
      <c r="B1708" s="554" t="s">
        <v>2028</v>
      </c>
      <c r="C1708" s="554" t="s">
        <v>25</v>
      </c>
      <c r="D1708" s="568">
        <v>4529</v>
      </c>
      <c r="E1708" s="554" t="s">
        <v>867</v>
      </c>
      <c r="F1708" s="554" t="s">
        <v>305</v>
      </c>
      <c r="G1708" s="554" t="s">
        <v>298</v>
      </c>
      <c r="H1708" s="554" t="s">
        <v>41</v>
      </c>
      <c r="I1708" s="554" t="s">
        <v>44</v>
      </c>
      <c r="J1708" s="554" t="s">
        <v>309</v>
      </c>
      <c r="K1708" s="554" t="s">
        <v>821</v>
      </c>
      <c r="L1708" s="554" t="s">
        <v>822</v>
      </c>
      <c r="M1708" s="574">
        <v>225918</v>
      </c>
    </row>
    <row r="1709" spans="1:13">
      <c r="A1709" s="368" t="s">
        <v>7806</v>
      </c>
      <c r="B1709" s="368" t="s">
        <v>2027</v>
      </c>
      <c r="C1709" s="368" t="s">
        <v>25</v>
      </c>
      <c r="D1709" s="568">
        <v>4529</v>
      </c>
      <c r="E1709" s="554" t="s">
        <v>867</v>
      </c>
      <c r="F1709" s="368" t="s">
        <v>305</v>
      </c>
      <c r="G1709" s="368" t="s">
        <v>298</v>
      </c>
      <c r="H1709" s="368" t="s">
        <v>41</v>
      </c>
      <c r="I1709" s="368" t="s">
        <v>42</v>
      </c>
      <c r="J1709" s="368" t="s">
        <v>307</v>
      </c>
      <c r="K1709" s="368" t="s">
        <v>890</v>
      </c>
      <c r="L1709" s="368" t="s">
        <v>822</v>
      </c>
      <c r="M1709" s="389">
        <v>246477</v>
      </c>
    </row>
    <row r="1710" spans="1:13">
      <c r="A1710" s="368" t="s">
        <v>7814</v>
      </c>
      <c r="B1710" s="368" t="s">
        <v>2027</v>
      </c>
      <c r="C1710" s="368" t="s">
        <v>25</v>
      </c>
      <c r="D1710" s="568">
        <v>4529</v>
      </c>
      <c r="E1710" s="554" t="s">
        <v>867</v>
      </c>
      <c r="F1710" s="368" t="s">
        <v>305</v>
      </c>
      <c r="G1710" s="368" t="s">
        <v>298</v>
      </c>
      <c r="H1710" s="368" t="s">
        <v>41</v>
      </c>
      <c r="I1710" s="368" t="s">
        <v>219</v>
      </c>
      <c r="J1710" s="368" t="s">
        <v>308</v>
      </c>
      <c r="K1710" s="368" t="s">
        <v>890</v>
      </c>
      <c r="L1710" s="368" t="s">
        <v>822</v>
      </c>
      <c r="M1710" s="389">
        <v>246477</v>
      </c>
    </row>
    <row r="1711" spans="1:13">
      <c r="A1711" s="368" t="s">
        <v>7822</v>
      </c>
      <c r="B1711" s="368" t="s">
        <v>2027</v>
      </c>
      <c r="C1711" s="368" t="s">
        <v>25</v>
      </c>
      <c r="D1711" s="568">
        <v>4529</v>
      </c>
      <c r="E1711" s="554" t="s">
        <v>867</v>
      </c>
      <c r="F1711" s="368" t="s">
        <v>305</v>
      </c>
      <c r="G1711" s="368" t="s">
        <v>298</v>
      </c>
      <c r="H1711" s="368" t="s">
        <v>41</v>
      </c>
      <c r="I1711" s="368" t="s">
        <v>44</v>
      </c>
      <c r="J1711" s="368" t="s">
        <v>309</v>
      </c>
      <c r="K1711" s="368" t="s">
        <v>890</v>
      </c>
      <c r="L1711" s="368" t="s">
        <v>822</v>
      </c>
      <c r="M1711" s="389">
        <v>246477</v>
      </c>
    </row>
    <row r="1712" spans="1:13">
      <c r="A1712" s="554" t="s">
        <v>7901</v>
      </c>
      <c r="B1712" s="554" t="s">
        <v>2026</v>
      </c>
      <c r="C1712" s="554" t="s">
        <v>25</v>
      </c>
      <c r="D1712" s="568">
        <v>4529</v>
      </c>
      <c r="E1712" s="554" t="s">
        <v>867</v>
      </c>
      <c r="F1712" s="554" t="s">
        <v>305</v>
      </c>
      <c r="G1712" s="554" t="s">
        <v>298</v>
      </c>
      <c r="H1712" s="554" t="s">
        <v>41</v>
      </c>
      <c r="I1712" s="554" t="s">
        <v>425</v>
      </c>
      <c r="J1712" s="554" t="s">
        <v>430</v>
      </c>
      <c r="K1712" s="554" t="s">
        <v>821</v>
      </c>
      <c r="L1712" s="554" t="s">
        <v>32</v>
      </c>
      <c r="M1712" s="574">
        <v>954030</v>
      </c>
    </row>
    <row r="1713" spans="1:13">
      <c r="A1713" s="554" t="s">
        <v>7893</v>
      </c>
      <c r="B1713" s="554" t="s">
        <v>2026</v>
      </c>
      <c r="C1713" s="554" t="s">
        <v>25</v>
      </c>
      <c r="D1713" s="568">
        <v>4529</v>
      </c>
      <c r="E1713" s="554" t="s">
        <v>867</v>
      </c>
      <c r="F1713" s="554" t="s">
        <v>305</v>
      </c>
      <c r="G1713" s="554" t="s">
        <v>298</v>
      </c>
      <c r="H1713" s="554" t="s">
        <v>41</v>
      </c>
      <c r="I1713" s="554" t="s">
        <v>424</v>
      </c>
      <c r="J1713" s="554" t="s">
        <v>429</v>
      </c>
      <c r="K1713" s="554" t="s">
        <v>821</v>
      </c>
      <c r="L1713" s="554" t="s">
        <v>32</v>
      </c>
      <c r="M1713" s="574">
        <v>1041810</v>
      </c>
    </row>
    <row r="1714" spans="1:13">
      <c r="A1714" s="368" t="s">
        <v>7900</v>
      </c>
      <c r="B1714" s="368" t="s">
        <v>2025</v>
      </c>
      <c r="C1714" s="368" t="s">
        <v>25</v>
      </c>
      <c r="D1714" s="568">
        <v>4529</v>
      </c>
      <c r="E1714" s="554" t="s">
        <v>867</v>
      </c>
      <c r="F1714" s="368" t="s">
        <v>305</v>
      </c>
      <c r="G1714" s="368" t="s">
        <v>298</v>
      </c>
      <c r="H1714" s="368" t="s">
        <v>41</v>
      </c>
      <c r="I1714" s="368" t="s">
        <v>425</v>
      </c>
      <c r="J1714" s="368" t="s">
        <v>430</v>
      </c>
      <c r="K1714" s="368" t="s">
        <v>890</v>
      </c>
      <c r="L1714" s="368" t="s">
        <v>32</v>
      </c>
      <c r="M1714" s="389">
        <v>1048740</v>
      </c>
    </row>
    <row r="1715" spans="1:13">
      <c r="A1715" s="368" t="s">
        <v>7892</v>
      </c>
      <c r="B1715" s="368" t="s">
        <v>2025</v>
      </c>
      <c r="C1715" s="368" t="s">
        <v>25</v>
      </c>
      <c r="D1715" s="568">
        <v>4529</v>
      </c>
      <c r="E1715" s="554" t="s">
        <v>867</v>
      </c>
      <c r="F1715" s="368" t="s">
        <v>305</v>
      </c>
      <c r="G1715" s="368" t="s">
        <v>298</v>
      </c>
      <c r="H1715" s="368" t="s">
        <v>41</v>
      </c>
      <c r="I1715" s="368" t="s">
        <v>424</v>
      </c>
      <c r="J1715" s="368" t="s">
        <v>429</v>
      </c>
      <c r="K1715" s="368" t="s">
        <v>890</v>
      </c>
      <c r="L1715" s="368" t="s">
        <v>32</v>
      </c>
      <c r="M1715" s="389">
        <v>1145760</v>
      </c>
    </row>
    <row r="1716" spans="1:13">
      <c r="A1716" s="554" t="s">
        <v>7885</v>
      </c>
      <c r="B1716" s="554" t="s">
        <v>2026</v>
      </c>
      <c r="C1716" s="554" t="s">
        <v>25</v>
      </c>
      <c r="D1716" s="568">
        <v>4529</v>
      </c>
      <c r="E1716" s="554" t="s">
        <v>867</v>
      </c>
      <c r="F1716" s="554" t="s">
        <v>305</v>
      </c>
      <c r="G1716" s="554" t="s">
        <v>298</v>
      </c>
      <c r="H1716" s="554" t="s">
        <v>41</v>
      </c>
      <c r="I1716" s="554" t="s">
        <v>423</v>
      </c>
      <c r="J1716" s="554" t="s">
        <v>428</v>
      </c>
      <c r="K1716" s="554" t="s">
        <v>821</v>
      </c>
      <c r="L1716" s="554" t="s">
        <v>32</v>
      </c>
      <c r="M1716" s="574">
        <v>1168860</v>
      </c>
    </row>
    <row r="1717" spans="1:13">
      <c r="A1717" s="368" t="s">
        <v>7884</v>
      </c>
      <c r="B1717" s="368" t="s">
        <v>2025</v>
      </c>
      <c r="C1717" s="368" t="s">
        <v>25</v>
      </c>
      <c r="D1717" s="568">
        <v>4529</v>
      </c>
      <c r="E1717" s="554" t="s">
        <v>867</v>
      </c>
      <c r="F1717" s="368" t="s">
        <v>305</v>
      </c>
      <c r="G1717" s="368" t="s">
        <v>298</v>
      </c>
      <c r="H1717" s="368" t="s">
        <v>41</v>
      </c>
      <c r="I1717" s="368" t="s">
        <v>423</v>
      </c>
      <c r="J1717" s="368" t="s">
        <v>428</v>
      </c>
      <c r="K1717" s="368" t="s">
        <v>890</v>
      </c>
      <c r="L1717" s="368" t="s">
        <v>32</v>
      </c>
      <c r="M1717" s="389">
        <v>1286670</v>
      </c>
    </row>
    <row r="1718" spans="1:13">
      <c r="A1718" s="554" t="s">
        <v>7877</v>
      </c>
      <c r="B1718" s="554" t="s">
        <v>2026</v>
      </c>
      <c r="C1718" s="554" t="s">
        <v>25</v>
      </c>
      <c r="D1718" s="568">
        <v>4529</v>
      </c>
      <c r="E1718" s="554" t="s">
        <v>867</v>
      </c>
      <c r="F1718" s="554" t="s">
        <v>305</v>
      </c>
      <c r="G1718" s="554" t="s">
        <v>298</v>
      </c>
      <c r="H1718" s="554" t="s">
        <v>41</v>
      </c>
      <c r="I1718" s="554" t="s">
        <v>422</v>
      </c>
      <c r="J1718" s="554" t="s">
        <v>427</v>
      </c>
      <c r="K1718" s="554" t="s">
        <v>821</v>
      </c>
      <c r="L1718" s="554" t="s">
        <v>32</v>
      </c>
      <c r="M1718" s="574">
        <v>1295910</v>
      </c>
    </row>
    <row r="1719" spans="1:13">
      <c r="A1719" s="368" t="s">
        <v>7876</v>
      </c>
      <c r="B1719" s="368" t="s">
        <v>2025</v>
      </c>
      <c r="C1719" s="368" t="s">
        <v>25</v>
      </c>
      <c r="D1719" s="568">
        <v>4529</v>
      </c>
      <c r="E1719" s="554" t="s">
        <v>867</v>
      </c>
      <c r="F1719" s="368" t="s">
        <v>305</v>
      </c>
      <c r="G1719" s="368" t="s">
        <v>298</v>
      </c>
      <c r="H1719" s="368" t="s">
        <v>41</v>
      </c>
      <c r="I1719" s="368" t="s">
        <v>422</v>
      </c>
      <c r="J1719" s="368" t="s">
        <v>427</v>
      </c>
      <c r="K1719" s="368" t="s">
        <v>890</v>
      </c>
      <c r="L1719" s="368" t="s">
        <v>32</v>
      </c>
      <c r="M1719" s="389">
        <v>1425270</v>
      </c>
    </row>
    <row r="1720" spans="1:13">
      <c r="A1720" s="353" t="s">
        <v>7899</v>
      </c>
      <c r="B1720" s="353" t="s">
        <v>2024</v>
      </c>
      <c r="C1720" s="353" t="s">
        <v>1160</v>
      </c>
      <c r="D1720" s="354">
        <v>4529</v>
      </c>
      <c r="E1720" s="353" t="s">
        <v>867</v>
      </c>
      <c r="F1720" s="353" t="s">
        <v>305</v>
      </c>
      <c r="G1720" s="353" t="s">
        <v>298</v>
      </c>
      <c r="H1720" s="353" t="s">
        <v>41</v>
      </c>
      <c r="I1720" s="353" t="s">
        <v>425</v>
      </c>
      <c r="J1720" s="353" t="s">
        <v>430</v>
      </c>
      <c r="K1720" s="353" t="s">
        <v>821</v>
      </c>
      <c r="L1720" s="353" t="s">
        <v>34</v>
      </c>
      <c r="M1720" s="355">
        <v>1429890</v>
      </c>
    </row>
    <row r="1721" spans="1:13">
      <c r="A1721" s="554" t="s">
        <v>7869</v>
      </c>
      <c r="B1721" s="554" t="s">
        <v>2026</v>
      </c>
      <c r="C1721" s="554" t="s">
        <v>25</v>
      </c>
      <c r="D1721" s="568">
        <v>4529</v>
      </c>
      <c r="E1721" s="554" t="s">
        <v>867</v>
      </c>
      <c r="F1721" s="554" t="s">
        <v>305</v>
      </c>
      <c r="G1721" s="554" t="s">
        <v>298</v>
      </c>
      <c r="H1721" s="554" t="s">
        <v>41</v>
      </c>
      <c r="I1721" s="554" t="s">
        <v>421</v>
      </c>
      <c r="J1721" s="554" t="s">
        <v>426</v>
      </c>
      <c r="K1721" s="554" t="s">
        <v>821</v>
      </c>
      <c r="L1721" s="554" t="s">
        <v>32</v>
      </c>
      <c r="M1721" s="574">
        <v>1448370</v>
      </c>
    </row>
    <row r="1722" spans="1:13">
      <c r="A1722" s="353" t="s">
        <v>7891</v>
      </c>
      <c r="B1722" s="353" t="s">
        <v>2024</v>
      </c>
      <c r="C1722" s="353" t="s">
        <v>1160</v>
      </c>
      <c r="D1722" s="354">
        <v>4529</v>
      </c>
      <c r="E1722" s="353" t="s">
        <v>867</v>
      </c>
      <c r="F1722" s="353" t="s">
        <v>305</v>
      </c>
      <c r="G1722" s="353" t="s">
        <v>298</v>
      </c>
      <c r="H1722" s="353" t="s">
        <v>41</v>
      </c>
      <c r="I1722" s="353" t="s">
        <v>424</v>
      </c>
      <c r="J1722" s="353" t="s">
        <v>429</v>
      </c>
      <c r="K1722" s="353" t="s">
        <v>821</v>
      </c>
      <c r="L1722" s="353" t="s">
        <v>34</v>
      </c>
      <c r="M1722" s="355">
        <v>1563870</v>
      </c>
    </row>
    <row r="1723" spans="1:13">
      <c r="A1723" s="353" t="s">
        <v>7898</v>
      </c>
      <c r="B1723" s="353" t="s">
        <v>2023</v>
      </c>
      <c r="C1723" s="353" t="s">
        <v>1160</v>
      </c>
      <c r="D1723" s="354">
        <v>4529</v>
      </c>
      <c r="E1723" s="353" t="s">
        <v>867</v>
      </c>
      <c r="F1723" s="353" t="s">
        <v>305</v>
      </c>
      <c r="G1723" s="353" t="s">
        <v>298</v>
      </c>
      <c r="H1723" s="353" t="s">
        <v>41</v>
      </c>
      <c r="I1723" s="353" t="s">
        <v>425</v>
      </c>
      <c r="J1723" s="353" t="s">
        <v>430</v>
      </c>
      <c r="K1723" s="353" t="s">
        <v>890</v>
      </c>
      <c r="L1723" s="353" t="s">
        <v>34</v>
      </c>
      <c r="M1723" s="355">
        <v>1573110</v>
      </c>
    </row>
    <row r="1724" spans="1:13">
      <c r="A1724" s="368" t="s">
        <v>7868</v>
      </c>
      <c r="B1724" s="368" t="s">
        <v>2025</v>
      </c>
      <c r="C1724" s="368" t="s">
        <v>25</v>
      </c>
      <c r="D1724" s="568">
        <v>4529</v>
      </c>
      <c r="E1724" s="554" t="s">
        <v>867</v>
      </c>
      <c r="F1724" s="368" t="s">
        <v>305</v>
      </c>
      <c r="G1724" s="368" t="s">
        <v>298</v>
      </c>
      <c r="H1724" s="368" t="s">
        <v>41</v>
      </c>
      <c r="I1724" s="368" t="s">
        <v>421</v>
      </c>
      <c r="J1724" s="368" t="s">
        <v>426</v>
      </c>
      <c r="K1724" s="368" t="s">
        <v>890</v>
      </c>
      <c r="L1724" s="368" t="s">
        <v>32</v>
      </c>
      <c r="M1724" s="389">
        <v>1593900</v>
      </c>
    </row>
    <row r="1725" spans="1:13">
      <c r="A1725" s="554" t="s">
        <v>7861</v>
      </c>
      <c r="B1725" s="554" t="s">
        <v>2026</v>
      </c>
      <c r="C1725" s="554" t="s">
        <v>25</v>
      </c>
      <c r="D1725" s="568">
        <v>4529</v>
      </c>
      <c r="E1725" s="554" t="s">
        <v>867</v>
      </c>
      <c r="F1725" s="554" t="s">
        <v>305</v>
      </c>
      <c r="G1725" s="554" t="s">
        <v>298</v>
      </c>
      <c r="H1725" s="554" t="s">
        <v>41</v>
      </c>
      <c r="I1725" s="554" t="s">
        <v>223</v>
      </c>
      <c r="J1725" s="554" t="s">
        <v>314</v>
      </c>
      <c r="K1725" s="554" t="s">
        <v>821</v>
      </c>
      <c r="L1725" s="554" t="s">
        <v>32</v>
      </c>
      <c r="M1725" s="574">
        <v>1600830</v>
      </c>
    </row>
    <row r="1726" spans="1:13">
      <c r="A1726" s="353" t="s">
        <v>7890</v>
      </c>
      <c r="B1726" s="353" t="s">
        <v>2023</v>
      </c>
      <c r="C1726" s="353" t="s">
        <v>1160</v>
      </c>
      <c r="D1726" s="354">
        <v>4529</v>
      </c>
      <c r="E1726" s="353" t="s">
        <v>867</v>
      </c>
      <c r="F1726" s="353" t="s">
        <v>305</v>
      </c>
      <c r="G1726" s="353" t="s">
        <v>298</v>
      </c>
      <c r="H1726" s="353" t="s">
        <v>41</v>
      </c>
      <c r="I1726" s="353" t="s">
        <v>424</v>
      </c>
      <c r="J1726" s="353" t="s">
        <v>429</v>
      </c>
      <c r="K1726" s="353" t="s">
        <v>890</v>
      </c>
      <c r="L1726" s="353" t="s">
        <v>34</v>
      </c>
      <c r="M1726" s="355">
        <v>1718640</v>
      </c>
    </row>
    <row r="1727" spans="1:13">
      <c r="A1727" s="353" t="s">
        <v>7883</v>
      </c>
      <c r="B1727" s="353" t="s">
        <v>2024</v>
      </c>
      <c r="C1727" s="353" t="s">
        <v>1160</v>
      </c>
      <c r="D1727" s="354">
        <v>4529</v>
      </c>
      <c r="E1727" s="353" t="s">
        <v>867</v>
      </c>
      <c r="F1727" s="353" t="s">
        <v>305</v>
      </c>
      <c r="G1727" s="353" t="s">
        <v>298</v>
      </c>
      <c r="H1727" s="353" t="s">
        <v>41</v>
      </c>
      <c r="I1727" s="353" t="s">
        <v>423</v>
      </c>
      <c r="J1727" s="353" t="s">
        <v>428</v>
      </c>
      <c r="K1727" s="353" t="s">
        <v>821</v>
      </c>
      <c r="L1727" s="353" t="s">
        <v>34</v>
      </c>
      <c r="M1727" s="355">
        <v>1753290</v>
      </c>
    </row>
    <row r="1728" spans="1:13">
      <c r="A1728" s="368" t="s">
        <v>7860</v>
      </c>
      <c r="B1728" s="368" t="s">
        <v>2025</v>
      </c>
      <c r="C1728" s="368" t="s">
        <v>25</v>
      </c>
      <c r="D1728" s="568">
        <v>4529</v>
      </c>
      <c r="E1728" s="554" t="s">
        <v>867</v>
      </c>
      <c r="F1728" s="368" t="s">
        <v>305</v>
      </c>
      <c r="G1728" s="368" t="s">
        <v>298</v>
      </c>
      <c r="H1728" s="368" t="s">
        <v>41</v>
      </c>
      <c r="I1728" s="368" t="s">
        <v>223</v>
      </c>
      <c r="J1728" s="368" t="s">
        <v>314</v>
      </c>
      <c r="K1728" s="368" t="s">
        <v>890</v>
      </c>
      <c r="L1728" s="368" t="s">
        <v>32</v>
      </c>
      <c r="M1728" s="389">
        <v>1760220</v>
      </c>
    </row>
    <row r="1729" spans="1:13">
      <c r="A1729" s="353" t="s">
        <v>7905</v>
      </c>
      <c r="B1729" s="353" t="s">
        <v>2030</v>
      </c>
      <c r="C1729" s="353" t="s">
        <v>1160</v>
      </c>
      <c r="D1729" s="354">
        <v>4529</v>
      </c>
      <c r="E1729" s="353" t="s">
        <v>867</v>
      </c>
      <c r="F1729" s="353" t="s">
        <v>305</v>
      </c>
      <c r="G1729" s="353" t="s">
        <v>298</v>
      </c>
      <c r="H1729" s="353" t="s">
        <v>41</v>
      </c>
      <c r="I1729" s="353" t="s">
        <v>425</v>
      </c>
      <c r="J1729" s="353" t="s">
        <v>430</v>
      </c>
      <c r="K1729" s="353" t="s">
        <v>821</v>
      </c>
      <c r="L1729" s="353" t="s">
        <v>218</v>
      </c>
      <c r="M1729" s="355">
        <v>1762530</v>
      </c>
    </row>
    <row r="1730" spans="1:13">
      <c r="A1730" s="554" t="s">
        <v>7845</v>
      </c>
      <c r="B1730" s="554" t="s">
        <v>2026</v>
      </c>
      <c r="C1730" s="554" t="s">
        <v>25</v>
      </c>
      <c r="D1730" s="568">
        <v>4529</v>
      </c>
      <c r="E1730" s="554" t="s">
        <v>867</v>
      </c>
      <c r="F1730" s="554" t="s">
        <v>305</v>
      </c>
      <c r="G1730" s="554" t="s">
        <v>298</v>
      </c>
      <c r="H1730" s="554" t="s">
        <v>41</v>
      </c>
      <c r="I1730" s="554" t="s">
        <v>48</v>
      </c>
      <c r="J1730" s="554" t="s">
        <v>312</v>
      </c>
      <c r="K1730" s="554" t="s">
        <v>821</v>
      </c>
      <c r="L1730" s="554" t="s">
        <v>32</v>
      </c>
      <c r="M1730" s="574">
        <v>1767150</v>
      </c>
    </row>
    <row r="1731" spans="1:13">
      <c r="A1731" s="554" t="s">
        <v>7853</v>
      </c>
      <c r="B1731" s="554" t="s">
        <v>2026</v>
      </c>
      <c r="C1731" s="554" t="s">
        <v>25</v>
      </c>
      <c r="D1731" s="568">
        <v>4529</v>
      </c>
      <c r="E1731" s="554" t="s">
        <v>867</v>
      </c>
      <c r="F1731" s="554" t="s">
        <v>305</v>
      </c>
      <c r="G1731" s="554" t="s">
        <v>298</v>
      </c>
      <c r="H1731" s="554" t="s">
        <v>41</v>
      </c>
      <c r="I1731" s="554" t="s">
        <v>50</v>
      </c>
      <c r="J1731" s="554" t="s">
        <v>313</v>
      </c>
      <c r="K1731" s="554" t="s">
        <v>821</v>
      </c>
      <c r="L1731" s="554" t="s">
        <v>32</v>
      </c>
      <c r="M1731" s="574">
        <v>1767150</v>
      </c>
    </row>
    <row r="1732" spans="1:13">
      <c r="A1732" s="353" t="s">
        <v>7897</v>
      </c>
      <c r="B1732" s="353" t="s">
        <v>2030</v>
      </c>
      <c r="C1732" s="353" t="s">
        <v>1160</v>
      </c>
      <c r="D1732" s="354">
        <v>4529</v>
      </c>
      <c r="E1732" s="353" t="s">
        <v>867</v>
      </c>
      <c r="F1732" s="353" t="s">
        <v>305</v>
      </c>
      <c r="G1732" s="353" t="s">
        <v>298</v>
      </c>
      <c r="H1732" s="353" t="s">
        <v>41</v>
      </c>
      <c r="I1732" s="353" t="s">
        <v>424</v>
      </c>
      <c r="J1732" s="353" t="s">
        <v>429</v>
      </c>
      <c r="K1732" s="353" t="s">
        <v>821</v>
      </c>
      <c r="L1732" s="353" t="s">
        <v>218</v>
      </c>
      <c r="M1732" s="355">
        <v>1926540</v>
      </c>
    </row>
    <row r="1733" spans="1:13">
      <c r="A1733" s="353" t="s">
        <v>7882</v>
      </c>
      <c r="B1733" s="353" t="s">
        <v>2023</v>
      </c>
      <c r="C1733" s="353" t="s">
        <v>1160</v>
      </c>
      <c r="D1733" s="354">
        <v>4529</v>
      </c>
      <c r="E1733" s="353" t="s">
        <v>867</v>
      </c>
      <c r="F1733" s="353" t="s">
        <v>305</v>
      </c>
      <c r="G1733" s="353" t="s">
        <v>298</v>
      </c>
      <c r="H1733" s="353" t="s">
        <v>41</v>
      </c>
      <c r="I1733" s="353" t="s">
        <v>423</v>
      </c>
      <c r="J1733" s="353" t="s">
        <v>428</v>
      </c>
      <c r="K1733" s="353" t="s">
        <v>890</v>
      </c>
      <c r="L1733" s="353" t="s">
        <v>34</v>
      </c>
      <c r="M1733" s="355">
        <v>1928850</v>
      </c>
    </row>
    <row r="1734" spans="1:13">
      <c r="A1734" s="353" t="s">
        <v>7904</v>
      </c>
      <c r="B1734" s="353" t="s">
        <v>2029</v>
      </c>
      <c r="C1734" s="353" t="s">
        <v>1160</v>
      </c>
      <c r="D1734" s="354">
        <v>4529</v>
      </c>
      <c r="E1734" s="353" t="s">
        <v>867</v>
      </c>
      <c r="F1734" s="353" t="s">
        <v>305</v>
      </c>
      <c r="G1734" s="353" t="s">
        <v>298</v>
      </c>
      <c r="H1734" s="353" t="s">
        <v>41</v>
      </c>
      <c r="I1734" s="353" t="s">
        <v>425</v>
      </c>
      <c r="J1734" s="353" t="s">
        <v>430</v>
      </c>
      <c r="K1734" s="353" t="s">
        <v>890</v>
      </c>
      <c r="L1734" s="353" t="s">
        <v>218</v>
      </c>
      <c r="M1734" s="355">
        <v>1938090</v>
      </c>
    </row>
    <row r="1735" spans="1:13">
      <c r="A1735" s="368" t="s">
        <v>7844</v>
      </c>
      <c r="B1735" s="368" t="s">
        <v>2025</v>
      </c>
      <c r="C1735" s="368" t="s">
        <v>25</v>
      </c>
      <c r="D1735" s="568">
        <v>4529</v>
      </c>
      <c r="E1735" s="554" t="s">
        <v>867</v>
      </c>
      <c r="F1735" s="368" t="s">
        <v>305</v>
      </c>
      <c r="G1735" s="368" t="s">
        <v>298</v>
      </c>
      <c r="H1735" s="368" t="s">
        <v>41</v>
      </c>
      <c r="I1735" s="368" t="s">
        <v>48</v>
      </c>
      <c r="J1735" s="368" t="s">
        <v>312</v>
      </c>
      <c r="K1735" s="368" t="s">
        <v>890</v>
      </c>
      <c r="L1735" s="368" t="s">
        <v>32</v>
      </c>
      <c r="M1735" s="389">
        <v>1942710</v>
      </c>
    </row>
    <row r="1736" spans="1:13">
      <c r="A1736" s="368" t="s">
        <v>7852</v>
      </c>
      <c r="B1736" s="368" t="s">
        <v>2025</v>
      </c>
      <c r="C1736" s="368" t="s">
        <v>25</v>
      </c>
      <c r="D1736" s="568">
        <v>4529</v>
      </c>
      <c r="E1736" s="554" t="s">
        <v>867</v>
      </c>
      <c r="F1736" s="368" t="s">
        <v>305</v>
      </c>
      <c r="G1736" s="368" t="s">
        <v>298</v>
      </c>
      <c r="H1736" s="368" t="s">
        <v>41</v>
      </c>
      <c r="I1736" s="368" t="s">
        <v>50</v>
      </c>
      <c r="J1736" s="368" t="s">
        <v>313</v>
      </c>
      <c r="K1736" s="368" t="s">
        <v>890</v>
      </c>
      <c r="L1736" s="368" t="s">
        <v>32</v>
      </c>
      <c r="M1736" s="389">
        <v>1942710</v>
      </c>
    </row>
    <row r="1737" spans="1:13">
      <c r="A1737" s="353" t="s">
        <v>7875</v>
      </c>
      <c r="B1737" s="353" t="s">
        <v>2024</v>
      </c>
      <c r="C1737" s="353" t="s">
        <v>1160</v>
      </c>
      <c r="D1737" s="354">
        <v>4529</v>
      </c>
      <c r="E1737" s="353" t="s">
        <v>867</v>
      </c>
      <c r="F1737" s="353" t="s">
        <v>305</v>
      </c>
      <c r="G1737" s="353" t="s">
        <v>298</v>
      </c>
      <c r="H1737" s="353" t="s">
        <v>41</v>
      </c>
      <c r="I1737" s="353" t="s">
        <v>422</v>
      </c>
      <c r="J1737" s="353" t="s">
        <v>427</v>
      </c>
      <c r="K1737" s="353" t="s">
        <v>821</v>
      </c>
      <c r="L1737" s="353" t="s">
        <v>34</v>
      </c>
      <c r="M1737" s="355">
        <v>1945020</v>
      </c>
    </row>
    <row r="1738" spans="1:13">
      <c r="A1738" s="554" t="s">
        <v>7837</v>
      </c>
      <c r="B1738" s="554" t="s">
        <v>2026</v>
      </c>
      <c r="C1738" s="554" t="s">
        <v>25</v>
      </c>
      <c r="D1738" s="568">
        <v>4529</v>
      </c>
      <c r="E1738" s="554" t="s">
        <v>867</v>
      </c>
      <c r="F1738" s="554" t="s">
        <v>305</v>
      </c>
      <c r="G1738" s="554" t="s">
        <v>298</v>
      </c>
      <c r="H1738" s="554" t="s">
        <v>41</v>
      </c>
      <c r="I1738" s="554" t="s">
        <v>221</v>
      </c>
      <c r="J1738" s="554" t="s">
        <v>311</v>
      </c>
      <c r="K1738" s="554" t="s">
        <v>821</v>
      </c>
      <c r="L1738" s="554" t="s">
        <v>32</v>
      </c>
      <c r="M1738" s="574">
        <v>1970430</v>
      </c>
    </row>
    <row r="1739" spans="1:13">
      <c r="A1739" s="353" t="s">
        <v>7896</v>
      </c>
      <c r="B1739" s="353" t="s">
        <v>2029</v>
      </c>
      <c r="C1739" s="353" t="s">
        <v>1160</v>
      </c>
      <c r="D1739" s="354">
        <v>4529</v>
      </c>
      <c r="E1739" s="353" t="s">
        <v>867</v>
      </c>
      <c r="F1739" s="353" t="s">
        <v>305</v>
      </c>
      <c r="G1739" s="353" t="s">
        <v>298</v>
      </c>
      <c r="H1739" s="353" t="s">
        <v>41</v>
      </c>
      <c r="I1739" s="353" t="s">
        <v>424</v>
      </c>
      <c r="J1739" s="353" t="s">
        <v>429</v>
      </c>
      <c r="K1739" s="353" t="s">
        <v>890</v>
      </c>
      <c r="L1739" s="353" t="s">
        <v>218</v>
      </c>
      <c r="M1739" s="355">
        <v>2120580</v>
      </c>
    </row>
    <row r="1740" spans="1:13">
      <c r="A1740" s="353" t="s">
        <v>7874</v>
      </c>
      <c r="B1740" s="353" t="s">
        <v>2023</v>
      </c>
      <c r="C1740" s="353" t="s">
        <v>1160</v>
      </c>
      <c r="D1740" s="354">
        <v>4529</v>
      </c>
      <c r="E1740" s="353" t="s">
        <v>867</v>
      </c>
      <c r="F1740" s="353" t="s">
        <v>305</v>
      </c>
      <c r="G1740" s="353" t="s">
        <v>298</v>
      </c>
      <c r="H1740" s="353" t="s">
        <v>41</v>
      </c>
      <c r="I1740" s="353" t="s">
        <v>422</v>
      </c>
      <c r="J1740" s="353" t="s">
        <v>427</v>
      </c>
      <c r="K1740" s="353" t="s">
        <v>890</v>
      </c>
      <c r="L1740" s="353" t="s">
        <v>34</v>
      </c>
      <c r="M1740" s="355">
        <v>2139060</v>
      </c>
    </row>
    <row r="1741" spans="1:13">
      <c r="A1741" s="353" t="s">
        <v>7889</v>
      </c>
      <c r="B1741" s="353" t="s">
        <v>2030</v>
      </c>
      <c r="C1741" s="353" t="s">
        <v>1160</v>
      </c>
      <c r="D1741" s="354">
        <v>4529</v>
      </c>
      <c r="E1741" s="353" t="s">
        <v>867</v>
      </c>
      <c r="F1741" s="353" t="s">
        <v>305</v>
      </c>
      <c r="G1741" s="353" t="s">
        <v>298</v>
      </c>
      <c r="H1741" s="353" t="s">
        <v>41</v>
      </c>
      <c r="I1741" s="353" t="s">
        <v>423</v>
      </c>
      <c r="J1741" s="353" t="s">
        <v>428</v>
      </c>
      <c r="K1741" s="353" t="s">
        <v>821</v>
      </c>
      <c r="L1741" s="353" t="s">
        <v>218</v>
      </c>
      <c r="M1741" s="355">
        <v>2162160</v>
      </c>
    </row>
    <row r="1742" spans="1:13">
      <c r="A1742" s="368" t="s">
        <v>7836</v>
      </c>
      <c r="B1742" s="368" t="s">
        <v>2025</v>
      </c>
      <c r="C1742" s="368" t="s">
        <v>25</v>
      </c>
      <c r="D1742" s="568">
        <v>4529</v>
      </c>
      <c r="E1742" s="554" t="s">
        <v>867</v>
      </c>
      <c r="F1742" s="368" t="s">
        <v>305</v>
      </c>
      <c r="G1742" s="368" t="s">
        <v>298</v>
      </c>
      <c r="H1742" s="368" t="s">
        <v>41</v>
      </c>
      <c r="I1742" s="368" t="s">
        <v>221</v>
      </c>
      <c r="J1742" s="368" t="s">
        <v>311</v>
      </c>
      <c r="K1742" s="368" t="s">
        <v>890</v>
      </c>
      <c r="L1742" s="368" t="s">
        <v>32</v>
      </c>
      <c r="M1742" s="389">
        <v>2166780</v>
      </c>
    </row>
    <row r="1743" spans="1:13">
      <c r="A1743" s="353" t="s">
        <v>7867</v>
      </c>
      <c r="B1743" s="353" t="s">
        <v>2024</v>
      </c>
      <c r="C1743" s="353" t="s">
        <v>1160</v>
      </c>
      <c r="D1743" s="354">
        <v>4529</v>
      </c>
      <c r="E1743" s="353" t="s">
        <v>867</v>
      </c>
      <c r="F1743" s="353" t="s">
        <v>305</v>
      </c>
      <c r="G1743" s="353" t="s">
        <v>298</v>
      </c>
      <c r="H1743" s="353" t="s">
        <v>41</v>
      </c>
      <c r="I1743" s="353" t="s">
        <v>421</v>
      </c>
      <c r="J1743" s="353" t="s">
        <v>426</v>
      </c>
      <c r="K1743" s="353" t="s">
        <v>821</v>
      </c>
      <c r="L1743" s="353" t="s">
        <v>34</v>
      </c>
      <c r="M1743" s="355">
        <v>2173710</v>
      </c>
    </row>
    <row r="1744" spans="1:13">
      <c r="A1744" s="554" t="s">
        <v>7829</v>
      </c>
      <c r="B1744" s="554" t="s">
        <v>2026</v>
      </c>
      <c r="C1744" s="554" t="s">
        <v>25</v>
      </c>
      <c r="D1744" s="568">
        <v>4529</v>
      </c>
      <c r="E1744" s="554" t="s">
        <v>867</v>
      </c>
      <c r="F1744" s="554" t="s">
        <v>305</v>
      </c>
      <c r="G1744" s="554" t="s">
        <v>298</v>
      </c>
      <c r="H1744" s="554" t="s">
        <v>41</v>
      </c>
      <c r="I1744" s="554" t="s">
        <v>46</v>
      </c>
      <c r="J1744" s="554" t="s">
        <v>310</v>
      </c>
      <c r="K1744" s="554" t="s">
        <v>821</v>
      </c>
      <c r="L1744" s="554" t="s">
        <v>32</v>
      </c>
      <c r="M1744" s="574">
        <v>2210670</v>
      </c>
    </row>
    <row r="1745" spans="1:13">
      <c r="A1745" s="353" t="s">
        <v>7866</v>
      </c>
      <c r="B1745" s="353" t="s">
        <v>2023</v>
      </c>
      <c r="C1745" s="353" t="s">
        <v>1160</v>
      </c>
      <c r="D1745" s="354">
        <v>4529</v>
      </c>
      <c r="E1745" s="353" t="s">
        <v>867</v>
      </c>
      <c r="F1745" s="353" t="s">
        <v>305</v>
      </c>
      <c r="G1745" s="353" t="s">
        <v>298</v>
      </c>
      <c r="H1745" s="353" t="s">
        <v>41</v>
      </c>
      <c r="I1745" s="353" t="s">
        <v>421</v>
      </c>
      <c r="J1745" s="353" t="s">
        <v>426</v>
      </c>
      <c r="K1745" s="353" t="s">
        <v>890</v>
      </c>
      <c r="L1745" s="353" t="s">
        <v>34</v>
      </c>
      <c r="M1745" s="355">
        <v>2379300</v>
      </c>
    </row>
    <row r="1746" spans="1:13">
      <c r="A1746" s="353" t="s">
        <v>7888</v>
      </c>
      <c r="B1746" s="353" t="s">
        <v>2029</v>
      </c>
      <c r="C1746" s="353" t="s">
        <v>1160</v>
      </c>
      <c r="D1746" s="354">
        <v>4529</v>
      </c>
      <c r="E1746" s="353" t="s">
        <v>867</v>
      </c>
      <c r="F1746" s="353" t="s">
        <v>305</v>
      </c>
      <c r="G1746" s="353" t="s">
        <v>298</v>
      </c>
      <c r="H1746" s="353" t="s">
        <v>41</v>
      </c>
      <c r="I1746" s="353" t="s">
        <v>423</v>
      </c>
      <c r="J1746" s="353" t="s">
        <v>428</v>
      </c>
      <c r="K1746" s="353" t="s">
        <v>890</v>
      </c>
      <c r="L1746" s="353" t="s">
        <v>218</v>
      </c>
      <c r="M1746" s="355">
        <v>2379300</v>
      </c>
    </row>
    <row r="1747" spans="1:13">
      <c r="A1747" s="353" t="s">
        <v>7859</v>
      </c>
      <c r="B1747" s="353" t="s">
        <v>2024</v>
      </c>
      <c r="C1747" s="353" t="s">
        <v>1160</v>
      </c>
      <c r="D1747" s="354">
        <v>4529</v>
      </c>
      <c r="E1747" s="353" t="s">
        <v>867</v>
      </c>
      <c r="F1747" s="353" t="s">
        <v>305</v>
      </c>
      <c r="G1747" s="353" t="s">
        <v>298</v>
      </c>
      <c r="H1747" s="353" t="s">
        <v>41</v>
      </c>
      <c r="I1747" s="353" t="s">
        <v>223</v>
      </c>
      <c r="J1747" s="353" t="s">
        <v>314</v>
      </c>
      <c r="K1747" s="353" t="s">
        <v>821</v>
      </c>
      <c r="L1747" s="353" t="s">
        <v>34</v>
      </c>
      <c r="M1747" s="355">
        <v>2402400</v>
      </c>
    </row>
    <row r="1748" spans="1:13">
      <c r="A1748" s="353" t="s">
        <v>7881</v>
      </c>
      <c r="B1748" s="353" t="s">
        <v>2030</v>
      </c>
      <c r="C1748" s="353" t="s">
        <v>1160</v>
      </c>
      <c r="D1748" s="354">
        <v>4529</v>
      </c>
      <c r="E1748" s="353" t="s">
        <v>867</v>
      </c>
      <c r="F1748" s="353" t="s">
        <v>305</v>
      </c>
      <c r="G1748" s="353" t="s">
        <v>298</v>
      </c>
      <c r="H1748" s="353" t="s">
        <v>41</v>
      </c>
      <c r="I1748" s="353" t="s">
        <v>422</v>
      </c>
      <c r="J1748" s="353" t="s">
        <v>427</v>
      </c>
      <c r="K1748" s="353" t="s">
        <v>821</v>
      </c>
      <c r="L1748" s="353" t="s">
        <v>218</v>
      </c>
      <c r="M1748" s="355">
        <v>2402400</v>
      </c>
    </row>
    <row r="1749" spans="1:13">
      <c r="A1749" s="368" t="s">
        <v>7828</v>
      </c>
      <c r="B1749" s="368" t="s">
        <v>2025</v>
      </c>
      <c r="C1749" s="368" t="s">
        <v>25</v>
      </c>
      <c r="D1749" s="568">
        <v>4529</v>
      </c>
      <c r="E1749" s="554" t="s">
        <v>867</v>
      </c>
      <c r="F1749" s="368" t="s">
        <v>305</v>
      </c>
      <c r="G1749" s="368" t="s">
        <v>298</v>
      </c>
      <c r="H1749" s="368" t="s">
        <v>41</v>
      </c>
      <c r="I1749" s="368" t="s">
        <v>46</v>
      </c>
      <c r="J1749" s="368" t="s">
        <v>310</v>
      </c>
      <c r="K1749" s="368" t="s">
        <v>890</v>
      </c>
      <c r="L1749" s="368" t="s">
        <v>32</v>
      </c>
      <c r="M1749" s="389">
        <v>2425500</v>
      </c>
    </row>
    <row r="1750" spans="1:13">
      <c r="A1750" s="554" t="s">
        <v>7805</v>
      </c>
      <c r="B1750" s="554" t="s">
        <v>2026</v>
      </c>
      <c r="C1750" s="554" t="s">
        <v>25</v>
      </c>
      <c r="D1750" s="568">
        <v>4529</v>
      </c>
      <c r="E1750" s="554" t="s">
        <v>867</v>
      </c>
      <c r="F1750" s="554" t="s">
        <v>305</v>
      </c>
      <c r="G1750" s="554" t="s">
        <v>298</v>
      </c>
      <c r="H1750" s="554" t="s">
        <v>41</v>
      </c>
      <c r="I1750" s="554" t="s">
        <v>42</v>
      </c>
      <c r="J1750" s="554" t="s">
        <v>307</v>
      </c>
      <c r="K1750" s="554" t="s">
        <v>821</v>
      </c>
      <c r="L1750" s="554" t="s">
        <v>32</v>
      </c>
      <c r="M1750" s="574">
        <v>2471700</v>
      </c>
    </row>
    <row r="1751" spans="1:13">
      <c r="A1751" s="554" t="s">
        <v>7813</v>
      </c>
      <c r="B1751" s="554" t="s">
        <v>2026</v>
      </c>
      <c r="C1751" s="554" t="s">
        <v>25</v>
      </c>
      <c r="D1751" s="568">
        <v>4529</v>
      </c>
      <c r="E1751" s="554" t="s">
        <v>867</v>
      </c>
      <c r="F1751" s="554" t="s">
        <v>305</v>
      </c>
      <c r="G1751" s="554" t="s">
        <v>298</v>
      </c>
      <c r="H1751" s="554" t="s">
        <v>41</v>
      </c>
      <c r="I1751" s="554" t="s">
        <v>219</v>
      </c>
      <c r="J1751" s="554" t="s">
        <v>308</v>
      </c>
      <c r="K1751" s="554" t="s">
        <v>821</v>
      </c>
      <c r="L1751" s="554" t="s">
        <v>32</v>
      </c>
      <c r="M1751" s="574">
        <v>2471700</v>
      </c>
    </row>
    <row r="1752" spans="1:13">
      <c r="A1752" s="554" t="s">
        <v>7821</v>
      </c>
      <c r="B1752" s="554" t="s">
        <v>2026</v>
      </c>
      <c r="C1752" s="554" t="s">
        <v>25</v>
      </c>
      <c r="D1752" s="568">
        <v>4529</v>
      </c>
      <c r="E1752" s="554" t="s">
        <v>867</v>
      </c>
      <c r="F1752" s="554" t="s">
        <v>305</v>
      </c>
      <c r="G1752" s="554" t="s">
        <v>298</v>
      </c>
      <c r="H1752" s="554" t="s">
        <v>41</v>
      </c>
      <c r="I1752" s="554" t="s">
        <v>44</v>
      </c>
      <c r="J1752" s="554" t="s">
        <v>309</v>
      </c>
      <c r="K1752" s="554" t="s">
        <v>821</v>
      </c>
      <c r="L1752" s="554" t="s">
        <v>32</v>
      </c>
      <c r="M1752" s="574">
        <v>2471700</v>
      </c>
    </row>
    <row r="1753" spans="1:13">
      <c r="A1753" s="353" t="s">
        <v>7858</v>
      </c>
      <c r="B1753" s="353" t="s">
        <v>2023</v>
      </c>
      <c r="C1753" s="353" t="s">
        <v>1160</v>
      </c>
      <c r="D1753" s="354">
        <v>4529</v>
      </c>
      <c r="E1753" s="353" t="s">
        <v>867</v>
      </c>
      <c r="F1753" s="353" t="s">
        <v>305</v>
      </c>
      <c r="G1753" s="353" t="s">
        <v>298</v>
      </c>
      <c r="H1753" s="353" t="s">
        <v>41</v>
      </c>
      <c r="I1753" s="353" t="s">
        <v>223</v>
      </c>
      <c r="J1753" s="353" t="s">
        <v>314</v>
      </c>
      <c r="K1753" s="353" t="s">
        <v>890</v>
      </c>
      <c r="L1753" s="353" t="s">
        <v>34</v>
      </c>
      <c r="M1753" s="355">
        <v>2633400</v>
      </c>
    </row>
    <row r="1754" spans="1:13">
      <c r="A1754" s="353" t="s">
        <v>7880</v>
      </c>
      <c r="B1754" s="353" t="s">
        <v>2029</v>
      </c>
      <c r="C1754" s="353" t="s">
        <v>1160</v>
      </c>
      <c r="D1754" s="354">
        <v>4529</v>
      </c>
      <c r="E1754" s="353" t="s">
        <v>867</v>
      </c>
      <c r="F1754" s="353" t="s">
        <v>305</v>
      </c>
      <c r="G1754" s="353" t="s">
        <v>298</v>
      </c>
      <c r="H1754" s="353" t="s">
        <v>41</v>
      </c>
      <c r="I1754" s="353" t="s">
        <v>422</v>
      </c>
      <c r="J1754" s="353" t="s">
        <v>427</v>
      </c>
      <c r="K1754" s="353" t="s">
        <v>890</v>
      </c>
      <c r="L1754" s="353" t="s">
        <v>218</v>
      </c>
      <c r="M1754" s="355">
        <v>2633400</v>
      </c>
    </row>
    <row r="1755" spans="1:13">
      <c r="A1755" s="353" t="s">
        <v>7843</v>
      </c>
      <c r="B1755" s="353" t="s">
        <v>2024</v>
      </c>
      <c r="C1755" s="353" t="s">
        <v>1160</v>
      </c>
      <c r="D1755" s="354">
        <v>4529</v>
      </c>
      <c r="E1755" s="353" t="s">
        <v>867</v>
      </c>
      <c r="F1755" s="353" t="s">
        <v>305</v>
      </c>
      <c r="G1755" s="353" t="s">
        <v>298</v>
      </c>
      <c r="H1755" s="353" t="s">
        <v>41</v>
      </c>
      <c r="I1755" s="353" t="s">
        <v>48</v>
      </c>
      <c r="J1755" s="353" t="s">
        <v>312</v>
      </c>
      <c r="K1755" s="353" t="s">
        <v>821</v>
      </c>
      <c r="L1755" s="353" t="s">
        <v>34</v>
      </c>
      <c r="M1755" s="355">
        <v>2656500</v>
      </c>
    </row>
    <row r="1756" spans="1:13">
      <c r="A1756" s="353" t="s">
        <v>7851</v>
      </c>
      <c r="B1756" s="353" t="s">
        <v>2024</v>
      </c>
      <c r="C1756" s="353" t="s">
        <v>1160</v>
      </c>
      <c r="D1756" s="354">
        <v>4529</v>
      </c>
      <c r="E1756" s="353" t="s">
        <v>867</v>
      </c>
      <c r="F1756" s="353" t="s">
        <v>305</v>
      </c>
      <c r="G1756" s="353" t="s">
        <v>298</v>
      </c>
      <c r="H1756" s="353" t="s">
        <v>41</v>
      </c>
      <c r="I1756" s="353" t="s">
        <v>50</v>
      </c>
      <c r="J1756" s="353" t="s">
        <v>313</v>
      </c>
      <c r="K1756" s="353" t="s">
        <v>821</v>
      </c>
      <c r="L1756" s="353" t="s">
        <v>34</v>
      </c>
      <c r="M1756" s="355">
        <v>2656500</v>
      </c>
    </row>
    <row r="1757" spans="1:13">
      <c r="A1757" s="353" t="s">
        <v>7873</v>
      </c>
      <c r="B1757" s="353" t="s">
        <v>2030</v>
      </c>
      <c r="C1757" s="353" t="s">
        <v>1160</v>
      </c>
      <c r="D1757" s="354">
        <v>4529</v>
      </c>
      <c r="E1757" s="353" t="s">
        <v>867</v>
      </c>
      <c r="F1757" s="353" t="s">
        <v>305</v>
      </c>
      <c r="G1757" s="353" t="s">
        <v>298</v>
      </c>
      <c r="H1757" s="353" t="s">
        <v>41</v>
      </c>
      <c r="I1757" s="353" t="s">
        <v>421</v>
      </c>
      <c r="J1757" s="353" t="s">
        <v>426</v>
      </c>
      <c r="K1757" s="353" t="s">
        <v>821</v>
      </c>
      <c r="L1757" s="353" t="s">
        <v>218</v>
      </c>
      <c r="M1757" s="355">
        <v>2679600</v>
      </c>
    </row>
    <row r="1758" spans="1:13">
      <c r="A1758" s="368" t="s">
        <v>7804</v>
      </c>
      <c r="B1758" s="368" t="s">
        <v>2025</v>
      </c>
      <c r="C1758" s="368" t="s">
        <v>25</v>
      </c>
      <c r="D1758" s="568">
        <v>4529</v>
      </c>
      <c r="E1758" s="554" t="s">
        <v>867</v>
      </c>
      <c r="F1758" s="368" t="s">
        <v>305</v>
      </c>
      <c r="G1758" s="368" t="s">
        <v>298</v>
      </c>
      <c r="H1758" s="368" t="s">
        <v>41</v>
      </c>
      <c r="I1758" s="368" t="s">
        <v>42</v>
      </c>
      <c r="J1758" s="368" t="s">
        <v>307</v>
      </c>
      <c r="K1758" s="368" t="s">
        <v>890</v>
      </c>
      <c r="L1758" s="368" t="s">
        <v>32</v>
      </c>
      <c r="M1758" s="389">
        <v>2702700</v>
      </c>
    </row>
    <row r="1759" spans="1:13">
      <c r="A1759" s="368" t="s">
        <v>7812</v>
      </c>
      <c r="B1759" s="368" t="s">
        <v>2025</v>
      </c>
      <c r="C1759" s="368" t="s">
        <v>25</v>
      </c>
      <c r="D1759" s="568">
        <v>4529</v>
      </c>
      <c r="E1759" s="554" t="s">
        <v>867</v>
      </c>
      <c r="F1759" s="368" t="s">
        <v>305</v>
      </c>
      <c r="G1759" s="368" t="s">
        <v>298</v>
      </c>
      <c r="H1759" s="368" t="s">
        <v>41</v>
      </c>
      <c r="I1759" s="368" t="s">
        <v>219</v>
      </c>
      <c r="J1759" s="368" t="s">
        <v>308</v>
      </c>
      <c r="K1759" s="368" t="s">
        <v>890</v>
      </c>
      <c r="L1759" s="368" t="s">
        <v>32</v>
      </c>
      <c r="M1759" s="389">
        <v>2702700</v>
      </c>
    </row>
    <row r="1760" spans="1:13">
      <c r="A1760" s="368" t="s">
        <v>7820</v>
      </c>
      <c r="B1760" s="368" t="s">
        <v>2025</v>
      </c>
      <c r="C1760" s="368" t="s">
        <v>25</v>
      </c>
      <c r="D1760" s="568">
        <v>4529</v>
      </c>
      <c r="E1760" s="554" t="s">
        <v>867</v>
      </c>
      <c r="F1760" s="368" t="s">
        <v>305</v>
      </c>
      <c r="G1760" s="368" t="s">
        <v>298</v>
      </c>
      <c r="H1760" s="368" t="s">
        <v>41</v>
      </c>
      <c r="I1760" s="368" t="s">
        <v>44</v>
      </c>
      <c r="J1760" s="368" t="s">
        <v>309</v>
      </c>
      <c r="K1760" s="368" t="s">
        <v>890</v>
      </c>
      <c r="L1760" s="368" t="s">
        <v>32</v>
      </c>
      <c r="M1760" s="389">
        <v>2702700</v>
      </c>
    </row>
    <row r="1761" spans="1:13">
      <c r="A1761" s="353" t="s">
        <v>7842</v>
      </c>
      <c r="B1761" s="353" t="s">
        <v>2023</v>
      </c>
      <c r="C1761" s="353" t="s">
        <v>1160</v>
      </c>
      <c r="D1761" s="354">
        <v>4529</v>
      </c>
      <c r="E1761" s="353" t="s">
        <v>867</v>
      </c>
      <c r="F1761" s="353" t="s">
        <v>305</v>
      </c>
      <c r="G1761" s="353" t="s">
        <v>298</v>
      </c>
      <c r="H1761" s="353" t="s">
        <v>41</v>
      </c>
      <c r="I1761" s="353" t="s">
        <v>48</v>
      </c>
      <c r="J1761" s="353" t="s">
        <v>312</v>
      </c>
      <c r="K1761" s="353" t="s">
        <v>890</v>
      </c>
      <c r="L1761" s="353" t="s">
        <v>34</v>
      </c>
      <c r="M1761" s="355">
        <v>2910600</v>
      </c>
    </row>
    <row r="1762" spans="1:13">
      <c r="A1762" s="353" t="s">
        <v>7850</v>
      </c>
      <c r="B1762" s="353" t="s">
        <v>2023</v>
      </c>
      <c r="C1762" s="353" t="s">
        <v>1160</v>
      </c>
      <c r="D1762" s="354">
        <v>4529</v>
      </c>
      <c r="E1762" s="353" t="s">
        <v>867</v>
      </c>
      <c r="F1762" s="353" t="s">
        <v>305</v>
      </c>
      <c r="G1762" s="353" t="s">
        <v>298</v>
      </c>
      <c r="H1762" s="353" t="s">
        <v>41</v>
      </c>
      <c r="I1762" s="353" t="s">
        <v>50</v>
      </c>
      <c r="J1762" s="353" t="s">
        <v>313</v>
      </c>
      <c r="K1762" s="353" t="s">
        <v>890</v>
      </c>
      <c r="L1762" s="353" t="s">
        <v>34</v>
      </c>
      <c r="M1762" s="355">
        <v>2910600</v>
      </c>
    </row>
    <row r="1763" spans="1:13">
      <c r="A1763" s="353" t="s">
        <v>7835</v>
      </c>
      <c r="B1763" s="353" t="s">
        <v>2024</v>
      </c>
      <c r="C1763" s="353" t="s">
        <v>1160</v>
      </c>
      <c r="D1763" s="354">
        <v>4529</v>
      </c>
      <c r="E1763" s="353" t="s">
        <v>867</v>
      </c>
      <c r="F1763" s="353" t="s">
        <v>305</v>
      </c>
      <c r="G1763" s="353" t="s">
        <v>298</v>
      </c>
      <c r="H1763" s="353" t="s">
        <v>41</v>
      </c>
      <c r="I1763" s="353" t="s">
        <v>221</v>
      </c>
      <c r="J1763" s="353" t="s">
        <v>311</v>
      </c>
      <c r="K1763" s="353" t="s">
        <v>821</v>
      </c>
      <c r="L1763" s="353" t="s">
        <v>34</v>
      </c>
      <c r="M1763" s="355">
        <v>2956800</v>
      </c>
    </row>
    <row r="1764" spans="1:13">
      <c r="A1764" s="353" t="s">
        <v>7865</v>
      </c>
      <c r="B1764" s="353" t="s">
        <v>2030</v>
      </c>
      <c r="C1764" s="353" t="s">
        <v>1160</v>
      </c>
      <c r="D1764" s="354">
        <v>4529</v>
      </c>
      <c r="E1764" s="353" t="s">
        <v>867</v>
      </c>
      <c r="F1764" s="353" t="s">
        <v>305</v>
      </c>
      <c r="G1764" s="353" t="s">
        <v>298</v>
      </c>
      <c r="H1764" s="353" t="s">
        <v>41</v>
      </c>
      <c r="I1764" s="353" t="s">
        <v>223</v>
      </c>
      <c r="J1764" s="353" t="s">
        <v>314</v>
      </c>
      <c r="K1764" s="353" t="s">
        <v>821</v>
      </c>
      <c r="L1764" s="353" t="s">
        <v>218</v>
      </c>
      <c r="M1764" s="355">
        <v>2956800</v>
      </c>
    </row>
    <row r="1765" spans="1:13">
      <c r="A1765" s="353" t="s">
        <v>7872</v>
      </c>
      <c r="B1765" s="353" t="s">
        <v>2029</v>
      </c>
      <c r="C1765" s="353" t="s">
        <v>1160</v>
      </c>
      <c r="D1765" s="354">
        <v>4529</v>
      </c>
      <c r="E1765" s="353" t="s">
        <v>867</v>
      </c>
      <c r="F1765" s="353" t="s">
        <v>305</v>
      </c>
      <c r="G1765" s="353" t="s">
        <v>298</v>
      </c>
      <c r="H1765" s="353" t="s">
        <v>41</v>
      </c>
      <c r="I1765" s="353" t="s">
        <v>421</v>
      </c>
      <c r="J1765" s="353" t="s">
        <v>426</v>
      </c>
      <c r="K1765" s="353" t="s">
        <v>890</v>
      </c>
      <c r="L1765" s="353" t="s">
        <v>218</v>
      </c>
      <c r="M1765" s="355">
        <v>2956800</v>
      </c>
    </row>
    <row r="1766" spans="1:13">
      <c r="A1766" s="353" t="s">
        <v>7834</v>
      </c>
      <c r="B1766" s="353" t="s">
        <v>2023</v>
      </c>
      <c r="C1766" s="353" t="s">
        <v>1160</v>
      </c>
      <c r="D1766" s="354">
        <v>4529</v>
      </c>
      <c r="E1766" s="353" t="s">
        <v>867</v>
      </c>
      <c r="F1766" s="353" t="s">
        <v>305</v>
      </c>
      <c r="G1766" s="353" t="s">
        <v>298</v>
      </c>
      <c r="H1766" s="353" t="s">
        <v>41</v>
      </c>
      <c r="I1766" s="353" t="s">
        <v>221</v>
      </c>
      <c r="J1766" s="353" t="s">
        <v>311</v>
      </c>
      <c r="K1766" s="353" t="s">
        <v>890</v>
      </c>
      <c r="L1766" s="353" t="s">
        <v>34</v>
      </c>
      <c r="M1766" s="355">
        <v>3257100</v>
      </c>
    </row>
    <row r="1767" spans="1:13">
      <c r="A1767" s="353" t="s">
        <v>7849</v>
      </c>
      <c r="B1767" s="353" t="s">
        <v>2030</v>
      </c>
      <c r="C1767" s="353" t="s">
        <v>1160</v>
      </c>
      <c r="D1767" s="354">
        <v>4529</v>
      </c>
      <c r="E1767" s="353" t="s">
        <v>867</v>
      </c>
      <c r="F1767" s="353" t="s">
        <v>305</v>
      </c>
      <c r="G1767" s="353" t="s">
        <v>298</v>
      </c>
      <c r="H1767" s="353" t="s">
        <v>41</v>
      </c>
      <c r="I1767" s="353" t="s">
        <v>48</v>
      </c>
      <c r="J1767" s="353" t="s">
        <v>312</v>
      </c>
      <c r="K1767" s="353" t="s">
        <v>821</v>
      </c>
      <c r="L1767" s="353" t="s">
        <v>218</v>
      </c>
      <c r="M1767" s="355">
        <v>3257100</v>
      </c>
    </row>
    <row r="1768" spans="1:13">
      <c r="A1768" s="353" t="s">
        <v>7857</v>
      </c>
      <c r="B1768" s="353" t="s">
        <v>2030</v>
      </c>
      <c r="C1768" s="353" t="s">
        <v>1160</v>
      </c>
      <c r="D1768" s="354">
        <v>4529</v>
      </c>
      <c r="E1768" s="353" t="s">
        <v>867</v>
      </c>
      <c r="F1768" s="353" t="s">
        <v>305</v>
      </c>
      <c r="G1768" s="353" t="s">
        <v>298</v>
      </c>
      <c r="H1768" s="353" t="s">
        <v>41</v>
      </c>
      <c r="I1768" s="353" t="s">
        <v>50</v>
      </c>
      <c r="J1768" s="353" t="s">
        <v>313</v>
      </c>
      <c r="K1768" s="353" t="s">
        <v>821</v>
      </c>
      <c r="L1768" s="353" t="s">
        <v>218</v>
      </c>
      <c r="M1768" s="355">
        <v>3257100</v>
      </c>
    </row>
    <row r="1769" spans="1:13">
      <c r="A1769" s="353" t="s">
        <v>7864</v>
      </c>
      <c r="B1769" s="353" t="s">
        <v>2029</v>
      </c>
      <c r="C1769" s="353" t="s">
        <v>1160</v>
      </c>
      <c r="D1769" s="354">
        <v>4529</v>
      </c>
      <c r="E1769" s="353" t="s">
        <v>867</v>
      </c>
      <c r="F1769" s="353" t="s">
        <v>305</v>
      </c>
      <c r="G1769" s="353" t="s">
        <v>298</v>
      </c>
      <c r="H1769" s="353" t="s">
        <v>41</v>
      </c>
      <c r="I1769" s="353" t="s">
        <v>223</v>
      </c>
      <c r="J1769" s="353" t="s">
        <v>314</v>
      </c>
      <c r="K1769" s="353" t="s">
        <v>890</v>
      </c>
      <c r="L1769" s="353" t="s">
        <v>218</v>
      </c>
      <c r="M1769" s="355">
        <v>3257100</v>
      </c>
    </row>
    <row r="1770" spans="1:13">
      <c r="A1770" s="353" t="s">
        <v>7827</v>
      </c>
      <c r="B1770" s="353" t="s">
        <v>2024</v>
      </c>
      <c r="C1770" s="353" t="s">
        <v>1160</v>
      </c>
      <c r="D1770" s="354">
        <v>4529</v>
      </c>
      <c r="E1770" s="353" t="s">
        <v>867</v>
      </c>
      <c r="F1770" s="353" t="s">
        <v>305</v>
      </c>
      <c r="G1770" s="353" t="s">
        <v>298</v>
      </c>
      <c r="H1770" s="353" t="s">
        <v>41</v>
      </c>
      <c r="I1770" s="353" t="s">
        <v>46</v>
      </c>
      <c r="J1770" s="353" t="s">
        <v>310</v>
      </c>
      <c r="K1770" s="353" t="s">
        <v>821</v>
      </c>
      <c r="L1770" s="353" t="s">
        <v>34</v>
      </c>
      <c r="M1770" s="355">
        <v>3326400</v>
      </c>
    </row>
    <row r="1771" spans="1:13">
      <c r="A1771" s="353" t="s">
        <v>7848</v>
      </c>
      <c r="B1771" s="353" t="s">
        <v>2029</v>
      </c>
      <c r="C1771" s="353" t="s">
        <v>1160</v>
      </c>
      <c r="D1771" s="354">
        <v>4529</v>
      </c>
      <c r="E1771" s="353" t="s">
        <v>867</v>
      </c>
      <c r="F1771" s="353" t="s">
        <v>305</v>
      </c>
      <c r="G1771" s="353" t="s">
        <v>298</v>
      </c>
      <c r="H1771" s="353" t="s">
        <v>41</v>
      </c>
      <c r="I1771" s="353" t="s">
        <v>48</v>
      </c>
      <c r="J1771" s="353" t="s">
        <v>312</v>
      </c>
      <c r="K1771" s="353" t="s">
        <v>890</v>
      </c>
      <c r="L1771" s="353" t="s">
        <v>218</v>
      </c>
      <c r="M1771" s="355">
        <v>3603600</v>
      </c>
    </row>
    <row r="1772" spans="1:13">
      <c r="A1772" s="353" t="s">
        <v>7856</v>
      </c>
      <c r="B1772" s="353" t="s">
        <v>2029</v>
      </c>
      <c r="C1772" s="353" t="s">
        <v>1160</v>
      </c>
      <c r="D1772" s="354">
        <v>4529</v>
      </c>
      <c r="E1772" s="353" t="s">
        <v>867</v>
      </c>
      <c r="F1772" s="353" t="s">
        <v>305</v>
      </c>
      <c r="G1772" s="353" t="s">
        <v>298</v>
      </c>
      <c r="H1772" s="353" t="s">
        <v>41</v>
      </c>
      <c r="I1772" s="353" t="s">
        <v>50</v>
      </c>
      <c r="J1772" s="353" t="s">
        <v>313</v>
      </c>
      <c r="K1772" s="353" t="s">
        <v>890</v>
      </c>
      <c r="L1772" s="353" t="s">
        <v>218</v>
      </c>
      <c r="M1772" s="355">
        <v>3603600</v>
      </c>
    </row>
    <row r="1773" spans="1:13">
      <c r="A1773" s="353" t="s">
        <v>7826</v>
      </c>
      <c r="B1773" s="353" t="s">
        <v>2023</v>
      </c>
      <c r="C1773" s="353" t="s">
        <v>1160</v>
      </c>
      <c r="D1773" s="354">
        <v>4529</v>
      </c>
      <c r="E1773" s="353" t="s">
        <v>867</v>
      </c>
      <c r="F1773" s="353" t="s">
        <v>305</v>
      </c>
      <c r="G1773" s="353" t="s">
        <v>298</v>
      </c>
      <c r="H1773" s="353" t="s">
        <v>41</v>
      </c>
      <c r="I1773" s="353" t="s">
        <v>46</v>
      </c>
      <c r="J1773" s="353" t="s">
        <v>310</v>
      </c>
      <c r="K1773" s="353" t="s">
        <v>890</v>
      </c>
      <c r="L1773" s="353" t="s">
        <v>34</v>
      </c>
      <c r="M1773" s="355">
        <v>3649800</v>
      </c>
    </row>
    <row r="1774" spans="1:13">
      <c r="A1774" s="353" t="s">
        <v>7841</v>
      </c>
      <c r="B1774" s="353" t="s">
        <v>2030</v>
      </c>
      <c r="C1774" s="353" t="s">
        <v>1160</v>
      </c>
      <c r="D1774" s="354">
        <v>4529</v>
      </c>
      <c r="E1774" s="353" t="s">
        <v>867</v>
      </c>
      <c r="F1774" s="353" t="s">
        <v>305</v>
      </c>
      <c r="G1774" s="353" t="s">
        <v>298</v>
      </c>
      <c r="H1774" s="353" t="s">
        <v>41</v>
      </c>
      <c r="I1774" s="353" t="s">
        <v>221</v>
      </c>
      <c r="J1774" s="353" t="s">
        <v>311</v>
      </c>
      <c r="K1774" s="353" t="s">
        <v>821</v>
      </c>
      <c r="L1774" s="353" t="s">
        <v>218</v>
      </c>
      <c r="M1774" s="355">
        <v>3649800</v>
      </c>
    </row>
    <row r="1775" spans="1:13">
      <c r="A1775" s="353" t="s">
        <v>7803</v>
      </c>
      <c r="B1775" s="353" t="s">
        <v>2024</v>
      </c>
      <c r="C1775" s="353" t="s">
        <v>1160</v>
      </c>
      <c r="D1775" s="354">
        <v>4529</v>
      </c>
      <c r="E1775" s="353" t="s">
        <v>867</v>
      </c>
      <c r="F1775" s="353" t="s">
        <v>305</v>
      </c>
      <c r="G1775" s="353" t="s">
        <v>298</v>
      </c>
      <c r="H1775" s="353" t="s">
        <v>41</v>
      </c>
      <c r="I1775" s="353" t="s">
        <v>42</v>
      </c>
      <c r="J1775" s="353" t="s">
        <v>307</v>
      </c>
      <c r="K1775" s="353" t="s">
        <v>821</v>
      </c>
      <c r="L1775" s="353" t="s">
        <v>34</v>
      </c>
      <c r="M1775" s="355">
        <v>3696000</v>
      </c>
    </row>
    <row r="1776" spans="1:13">
      <c r="A1776" s="353" t="s">
        <v>7811</v>
      </c>
      <c r="B1776" s="353" t="s">
        <v>2024</v>
      </c>
      <c r="C1776" s="353" t="s">
        <v>1160</v>
      </c>
      <c r="D1776" s="354">
        <v>4529</v>
      </c>
      <c r="E1776" s="353" t="s">
        <v>867</v>
      </c>
      <c r="F1776" s="353" t="s">
        <v>305</v>
      </c>
      <c r="G1776" s="353" t="s">
        <v>298</v>
      </c>
      <c r="H1776" s="353" t="s">
        <v>41</v>
      </c>
      <c r="I1776" s="353" t="s">
        <v>219</v>
      </c>
      <c r="J1776" s="353" t="s">
        <v>308</v>
      </c>
      <c r="K1776" s="353" t="s">
        <v>821</v>
      </c>
      <c r="L1776" s="353" t="s">
        <v>34</v>
      </c>
      <c r="M1776" s="355">
        <v>3696000</v>
      </c>
    </row>
    <row r="1777" spans="1:13">
      <c r="A1777" s="353" t="s">
        <v>7819</v>
      </c>
      <c r="B1777" s="353" t="s">
        <v>2024</v>
      </c>
      <c r="C1777" s="353" t="s">
        <v>1160</v>
      </c>
      <c r="D1777" s="354">
        <v>4529</v>
      </c>
      <c r="E1777" s="353" t="s">
        <v>867</v>
      </c>
      <c r="F1777" s="353" t="s">
        <v>305</v>
      </c>
      <c r="G1777" s="353" t="s">
        <v>298</v>
      </c>
      <c r="H1777" s="353" t="s">
        <v>41</v>
      </c>
      <c r="I1777" s="353" t="s">
        <v>44</v>
      </c>
      <c r="J1777" s="353" t="s">
        <v>309</v>
      </c>
      <c r="K1777" s="353" t="s">
        <v>821</v>
      </c>
      <c r="L1777" s="353" t="s">
        <v>34</v>
      </c>
      <c r="M1777" s="355">
        <v>3696000</v>
      </c>
    </row>
    <row r="1778" spans="1:13">
      <c r="A1778" s="353" t="s">
        <v>7840</v>
      </c>
      <c r="B1778" s="353" t="s">
        <v>2029</v>
      </c>
      <c r="C1778" s="353" t="s">
        <v>1160</v>
      </c>
      <c r="D1778" s="354">
        <v>4529</v>
      </c>
      <c r="E1778" s="353" t="s">
        <v>867</v>
      </c>
      <c r="F1778" s="353" t="s">
        <v>305</v>
      </c>
      <c r="G1778" s="353" t="s">
        <v>298</v>
      </c>
      <c r="H1778" s="353" t="s">
        <v>41</v>
      </c>
      <c r="I1778" s="353" t="s">
        <v>221</v>
      </c>
      <c r="J1778" s="353" t="s">
        <v>311</v>
      </c>
      <c r="K1778" s="353" t="s">
        <v>890</v>
      </c>
      <c r="L1778" s="353" t="s">
        <v>218</v>
      </c>
      <c r="M1778" s="355">
        <v>3996300</v>
      </c>
    </row>
    <row r="1779" spans="1:13">
      <c r="A1779" s="353" t="s">
        <v>7802</v>
      </c>
      <c r="B1779" s="353" t="s">
        <v>2023</v>
      </c>
      <c r="C1779" s="353" t="s">
        <v>1160</v>
      </c>
      <c r="D1779" s="354">
        <v>4529</v>
      </c>
      <c r="E1779" s="353" t="s">
        <v>867</v>
      </c>
      <c r="F1779" s="353" t="s">
        <v>305</v>
      </c>
      <c r="G1779" s="353" t="s">
        <v>298</v>
      </c>
      <c r="H1779" s="353" t="s">
        <v>41</v>
      </c>
      <c r="I1779" s="353" t="s">
        <v>42</v>
      </c>
      <c r="J1779" s="353" t="s">
        <v>307</v>
      </c>
      <c r="K1779" s="353" t="s">
        <v>890</v>
      </c>
      <c r="L1779" s="353" t="s">
        <v>34</v>
      </c>
      <c r="M1779" s="355">
        <v>4065600</v>
      </c>
    </row>
    <row r="1780" spans="1:13">
      <c r="A1780" s="353" t="s">
        <v>7810</v>
      </c>
      <c r="B1780" s="353" t="s">
        <v>2023</v>
      </c>
      <c r="C1780" s="353" t="s">
        <v>1160</v>
      </c>
      <c r="D1780" s="354">
        <v>4529</v>
      </c>
      <c r="E1780" s="353" t="s">
        <v>867</v>
      </c>
      <c r="F1780" s="353" t="s">
        <v>305</v>
      </c>
      <c r="G1780" s="353" t="s">
        <v>298</v>
      </c>
      <c r="H1780" s="353" t="s">
        <v>41</v>
      </c>
      <c r="I1780" s="353" t="s">
        <v>219</v>
      </c>
      <c r="J1780" s="353" t="s">
        <v>308</v>
      </c>
      <c r="K1780" s="353" t="s">
        <v>890</v>
      </c>
      <c r="L1780" s="353" t="s">
        <v>34</v>
      </c>
      <c r="M1780" s="355">
        <v>4065600</v>
      </c>
    </row>
    <row r="1781" spans="1:13">
      <c r="A1781" s="353" t="s">
        <v>7818</v>
      </c>
      <c r="B1781" s="353" t="s">
        <v>2023</v>
      </c>
      <c r="C1781" s="353" t="s">
        <v>1160</v>
      </c>
      <c r="D1781" s="354">
        <v>4529</v>
      </c>
      <c r="E1781" s="353" t="s">
        <v>867</v>
      </c>
      <c r="F1781" s="353" t="s">
        <v>305</v>
      </c>
      <c r="G1781" s="353" t="s">
        <v>298</v>
      </c>
      <c r="H1781" s="353" t="s">
        <v>41</v>
      </c>
      <c r="I1781" s="353" t="s">
        <v>44</v>
      </c>
      <c r="J1781" s="353" t="s">
        <v>309</v>
      </c>
      <c r="K1781" s="353" t="s">
        <v>890</v>
      </c>
      <c r="L1781" s="353" t="s">
        <v>34</v>
      </c>
      <c r="M1781" s="355">
        <v>4065600</v>
      </c>
    </row>
    <row r="1782" spans="1:13">
      <c r="A1782" s="353" t="s">
        <v>7833</v>
      </c>
      <c r="B1782" s="353" t="s">
        <v>2030</v>
      </c>
      <c r="C1782" s="353" t="s">
        <v>1160</v>
      </c>
      <c r="D1782" s="354">
        <v>4529</v>
      </c>
      <c r="E1782" s="353" t="s">
        <v>867</v>
      </c>
      <c r="F1782" s="353" t="s">
        <v>305</v>
      </c>
      <c r="G1782" s="353" t="s">
        <v>298</v>
      </c>
      <c r="H1782" s="353" t="s">
        <v>41</v>
      </c>
      <c r="I1782" s="353" t="s">
        <v>46</v>
      </c>
      <c r="J1782" s="353" t="s">
        <v>310</v>
      </c>
      <c r="K1782" s="353" t="s">
        <v>821</v>
      </c>
      <c r="L1782" s="353" t="s">
        <v>218</v>
      </c>
      <c r="M1782" s="355">
        <v>4088700</v>
      </c>
    </row>
    <row r="1783" spans="1:13">
      <c r="A1783" s="353" t="s">
        <v>7832</v>
      </c>
      <c r="B1783" s="353" t="s">
        <v>2029</v>
      </c>
      <c r="C1783" s="353" t="s">
        <v>1160</v>
      </c>
      <c r="D1783" s="354">
        <v>4529</v>
      </c>
      <c r="E1783" s="353" t="s">
        <v>867</v>
      </c>
      <c r="F1783" s="353" t="s">
        <v>305</v>
      </c>
      <c r="G1783" s="353" t="s">
        <v>298</v>
      </c>
      <c r="H1783" s="353" t="s">
        <v>41</v>
      </c>
      <c r="I1783" s="353" t="s">
        <v>46</v>
      </c>
      <c r="J1783" s="353" t="s">
        <v>310</v>
      </c>
      <c r="K1783" s="353" t="s">
        <v>890</v>
      </c>
      <c r="L1783" s="353" t="s">
        <v>218</v>
      </c>
      <c r="M1783" s="355">
        <v>4504500</v>
      </c>
    </row>
    <row r="1784" spans="1:13">
      <c r="A1784" s="353" t="s">
        <v>7809</v>
      </c>
      <c r="B1784" s="353" t="s">
        <v>2030</v>
      </c>
      <c r="C1784" s="353" t="s">
        <v>1160</v>
      </c>
      <c r="D1784" s="354">
        <v>4529</v>
      </c>
      <c r="E1784" s="353" t="s">
        <v>867</v>
      </c>
      <c r="F1784" s="353" t="s">
        <v>305</v>
      </c>
      <c r="G1784" s="353" t="s">
        <v>298</v>
      </c>
      <c r="H1784" s="353" t="s">
        <v>41</v>
      </c>
      <c r="I1784" s="353" t="s">
        <v>42</v>
      </c>
      <c r="J1784" s="353" t="s">
        <v>307</v>
      </c>
      <c r="K1784" s="353" t="s">
        <v>821</v>
      </c>
      <c r="L1784" s="353" t="s">
        <v>218</v>
      </c>
      <c r="M1784" s="355">
        <v>4550700</v>
      </c>
    </row>
    <row r="1785" spans="1:13">
      <c r="A1785" s="353" t="s">
        <v>7817</v>
      </c>
      <c r="B1785" s="353" t="s">
        <v>2030</v>
      </c>
      <c r="C1785" s="353" t="s">
        <v>1160</v>
      </c>
      <c r="D1785" s="354">
        <v>4529</v>
      </c>
      <c r="E1785" s="353" t="s">
        <v>867</v>
      </c>
      <c r="F1785" s="353" t="s">
        <v>305</v>
      </c>
      <c r="G1785" s="353" t="s">
        <v>298</v>
      </c>
      <c r="H1785" s="353" t="s">
        <v>41</v>
      </c>
      <c r="I1785" s="353" t="s">
        <v>219</v>
      </c>
      <c r="J1785" s="353" t="s">
        <v>308</v>
      </c>
      <c r="K1785" s="353" t="s">
        <v>821</v>
      </c>
      <c r="L1785" s="353" t="s">
        <v>218</v>
      </c>
      <c r="M1785" s="355">
        <v>4550700</v>
      </c>
    </row>
    <row r="1786" spans="1:13">
      <c r="A1786" s="353" t="s">
        <v>7825</v>
      </c>
      <c r="B1786" s="353" t="s">
        <v>2030</v>
      </c>
      <c r="C1786" s="353" t="s">
        <v>1160</v>
      </c>
      <c r="D1786" s="354">
        <v>4529</v>
      </c>
      <c r="E1786" s="353" t="s">
        <v>867</v>
      </c>
      <c r="F1786" s="353" t="s">
        <v>305</v>
      </c>
      <c r="G1786" s="353" t="s">
        <v>298</v>
      </c>
      <c r="H1786" s="353" t="s">
        <v>41</v>
      </c>
      <c r="I1786" s="353" t="s">
        <v>44</v>
      </c>
      <c r="J1786" s="353" t="s">
        <v>309</v>
      </c>
      <c r="K1786" s="353" t="s">
        <v>821</v>
      </c>
      <c r="L1786" s="353" t="s">
        <v>218</v>
      </c>
      <c r="M1786" s="355">
        <v>4550700</v>
      </c>
    </row>
    <row r="1787" spans="1:13">
      <c r="A1787" s="353" t="s">
        <v>7808</v>
      </c>
      <c r="B1787" s="353" t="s">
        <v>2029</v>
      </c>
      <c r="C1787" s="353" t="s">
        <v>1160</v>
      </c>
      <c r="D1787" s="354">
        <v>4529</v>
      </c>
      <c r="E1787" s="353" t="s">
        <v>867</v>
      </c>
      <c r="F1787" s="353" t="s">
        <v>305</v>
      </c>
      <c r="G1787" s="353" t="s">
        <v>298</v>
      </c>
      <c r="H1787" s="353" t="s">
        <v>41</v>
      </c>
      <c r="I1787" s="353" t="s">
        <v>42</v>
      </c>
      <c r="J1787" s="353" t="s">
        <v>307</v>
      </c>
      <c r="K1787" s="353" t="s">
        <v>890</v>
      </c>
      <c r="L1787" s="353" t="s">
        <v>218</v>
      </c>
      <c r="M1787" s="355">
        <v>5012700</v>
      </c>
    </row>
    <row r="1788" spans="1:13">
      <c r="A1788" s="353" t="s">
        <v>7816</v>
      </c>
      <c r="B1788" s="353" t="s">
        <v>2029</v>
      </c>
      <c r="C1788" s="353" t="s">
        <v>1160</v>
      </c>
      <c r="D1788" s="354">
        <v>4529</v>
      </c>
      <c r="E1788" s="353" t="s">
        <v>867</v>
      </c>
      <c r="F1788" s="353" t="s">
        <v>305</v>
      </c>
      <c r="G1788" s="353" t="s">
        <v>298</v>
      </c>
      <c r="H1788" s="353" t="s">
        <v>41</v>
      </c>
      <c r="I1788" s="353" t="s">
        <v>219</v>
      </c>
      <c r="J1788" s="353" t="s">
        <v>308</v>
      </c>
      <c r="K1788" s="353" t="s">
        <v>890</v>
      </c>
      <c r="L1788" s="353" t="s">
        <v>218</v>
      </c>
      <c r="M1788" s="355">
        <v>5012700</v>
      </c>
    </row>
    <row r="1789" spans="1:13">
      <c r="A1789" s="353" t="s">
        <v>7824</v>
      </c>
      <c r="B1789" s="353" t="s">
        <v>2029</v>
      </c>
      <c r="C1789" s="353" t="s">
        <v>1160</v>
      </c>
      <c r="D1789" s="354">
        <v>4529</v>
      </c>
      <c r="E1789" s="353" t="s">
        <v>867</v>
      </c>
      <c r="F1789" s="353" t="s">
        <v>305</v>
      </c>
      <c r="G1789" s="353" t="s">
        <v>298</v>
      </c>
      <c r="H1789" s="353" t="s">
        <v>41</v>
      </c>
      <c r="I1789" s="353" t="s">
        <v>44</v>
      </c>
      <c r="J1789" s="353" t="s">
        <v>309</v>
      </c>
      <c r="K1789" s="353" t="s">
        <v>890</v>
      </c>
      <c r="L1789" s="353" t="s">
        <v>218</v>
      </c>
      <c r="M1789" s="355">
        <v>5012700</v>
      </c>
    </row>
    <row r="1790" spans="1:13">
      <c r="A1790" s="367" t="s">
        <v>8447</v>
      </c>
      <c r="B1790" s="367" t="s">
        <v>2064</v>
      </c>
      <c r="C1790" s="367" t="s">
        <v>25</v>
      </c>
      <c r="D1790" s="381">
        <v>4531</v>
      </c>
      <c r="E1790" s="367" t="s">
        <v>768</v>
      </c>
      <c r="F1790" s="367" t="s">
        <v>315</v>
      </c>
      <c r="G1790" s="367" t="s">
        <v>298</v>
      </c>
      <c r="H1790" s="367" t="s">
        <v>41</v>
      </c>
      <c r="I1790" s="367" t="s">
        <v>422</v>
      </c>
      <c r="J1790" s="367" t="s">
        <v>437</v>
      </c>
      <c r="K1790" s="367" t="s">
        <v>821</v>
      </c>
      <c r="L1790" s="367" t="s">
        <v>822</v>
      </c>
      <c r="M1790" s="388">
        <v>1156155</v>
      </c>
    </row>
    <row r="1791" spans="1:13">
      <c r="A1791" s="367" t="s">
        <v>8455</v>
      </c>
      <c r="B1791" s="367" t="s">
        <v>2064</v>
      </c>
      <c r="C1791" s="367" t="s">
        <v>25</v>
      </c>
      <c r="D1791" s="381">
        <v>4531</v>
      </c>
      <c r="E1791" s="367" t="s">
        <v>768</v>
      </c>
      <c r="F1791" s="367" t="s">
        <v>315</v>
      </c>
      <c r="G1791" s="367" t="s">
        <v>298</v>
      </c>
      <c r="H1791" s="367" t="s">
        <v>41</v>
      </c>
      <c r="I1791" s="367" t="s">
        <v>423</v>
      </c>
      <c r="J1791" s="367" t="s">
        <v>438</v>
      </c>
      <c r="K1791" s="367" t="s">
        <v>821</v>
      </c>
      <c r="L1791" s="367" t="s">
        <v>822</v>
      </c>
      <c r="M1791" s="388">
        <v>1156155</v>
      </c>
    </row>
    <row r="1792" spans="1:13">
      <c r="A1792" s="367" t="s">
        <v>8463</v>
      </c>
      <c r="B1792" s="367" t="s">
        <v>2064</v>
      </c>
      <c r="C1792" s="367" t="s">
        <v>25</v>
      </c>
      <c r="D1792" s="381">
        <v>4531</v>
      </c>
      <c r="E1792" s="367" t="s">
        <v>768</v>
      </c>
      <c r="F1792" s="367" t="s">
        <v>315</v>
      </c>
      <c r="G1792" s="367" t="s">
        <v>298</v>
      </c>
      <c r="H1792" s="367" t="s">
        <v>41</v>
      </c>
      <c r="I1792" s="367" t="s">
        <v>424</v>
      </c>
      <c r="J1792" s="367" t="s">
        <v>439</v>
      </c>
      <c r="K1792" s="367" t="s">
        <v>821</v>
      </c>
      <c r="L1792" s="367" t="s">
        <v>822</v>
      </c>
      <c r="M1792" s="388">
        <v>1156155</v>
      </c>
    </row>
    <row r="1793" spans="1:13">
      <c r="A1793" s="367" t="s">
        <v>8471</v>
      </c>
      <c r="B1793" s="367" t="s">
        <v>2064</v>
      </c>
      <c r="C1793" s="367" t="s">
        <v>25</v>
      </c>
      <c r="D1793" s="381">
        <v>4531</v>
      </c>
      <c r="E1793" s="367" t="s">
        <v>768</v>
      </c>
      <c r="F1793" s="367" t="s">
        <v>315</v>
      </c>
      <c r="G1793" s="367" t="s">
        <v>298</v>
      </c>
      <c r="H1793" s="367" t="s">
        <v>41</v>
      </c>
      <c r="I1793" s="367" t="s">
        <v>425</v>
      </c>
      <c r="J1793" s="367" t="s">
        <v>440</v>
      </c>
      <c r="K1793" s="367" t="s">
        <v>821</v>
      </c>
      <c r="L1793" s="367" t="s">
        <v>822</v>
      </c>
      <c r="M1793" s="388">
        <v>1156155</v>
      </c>
    </row>
    <row r="1794" spans="1:13">
      <c r="A1794" s="368" t="s">
        <v>8446</v>
      </c>
      <c r="B1794" s="368" t="s">
        <v>2063</v>
      </c>
      <c r="C1794" s="368" t="s">
        <v>25</v>
      </c>
      <c r="D1794" s="381">
        <v>4531</v>
      </c>
      <c r="E1794" s="367" t="s">
        <v>768</v>
      </c>
      <c r="F1794" s="368" t="s">
        <v>315</v>
      </c>
      <c r="G1794" s="368" t="s">
        <v>298</v>
      </c>
      <c r="H1794" s="368" t="s">
        <v>41</v>
      </c>
      <c r="I1794" s="368" t="s">
        <v>422</v>
      </c>
      <c r="J1794" s="368" t="s">
        <v>437</v>
      </c>
      <c r="K1794" s="368" t="s">
        <v>890</v>
      </c>
      <c r="L1794" s="368" t="s">
        <v>822</v>
      </c>
      <c r="M1794" s="389">
        <v>1270500</v>
      </c>
    </row>
    <row r="1795" spans="1:13">
      <c r="A1795" s="368" t="s">
        <v>8454</v>
      </c>
      <c r="B1795" s="368" t="s">
        <v>2063</v>
      </c>
      <c r="C1795" s="368" t="s">
        <v>25</v>
      </c>
      <c r="D1795" s="381">
        <v>4531</v>
      </c>
      <c r="E1795" s="367" t="s">
        <v>768</v>
      </c>
      <c r="F1795" s="368" t="s">
        <v>315</v>
      </c>
      <c r="G1795" s="368" t="s">
        <v>298</v>
      </c>
      <c r="H1795" s="368" t="s">
        <v>41</v>
      </c>
      <c r="I1795" s="368" t="s">
        <v>423</v>
      </c>
      <c r="J1795" s="368" t="s">
        <v>438</v>
      </c>
      <c r="K1795" s="368" t="s">
        <v>890</v>
      </c>
      <c r="L1795" s="368" t="s">
        <v>822</v>
      </c>
      <c r="M1795" s="389">
        <v>1270500</v>
      </c>
    </row>
    <row r="1796" spans="1:13">
      <c r="A1796" s="368" t="s">
        <v>8462</v>
      </c>
      <c r="B1796" s="368" t="s">
        <v>2063</v>
      </c>
      <c r="C1796" s="368" t="s">
        <v>25</v>
      </c>
      <c r="D1796" s="381">
        <v>4531</v>
      </c>
      <c r="E1796" s="367" t="s">
        <v>768</v>
      </c>
      <c r="F1796" s="368" t="s">
        <v>315</v>
      </c>
      <c r="G1796" s="368" t="s">
        <v>298</v>
      </c>
      <c r="H1796" s="368" t="s">
        <v>41</v>
      </c>
      <c r="I1796" s="368" t="s">
        <v>424</v>
      </c>
      <c r="J1796" s="368" t="s">
        <v>439</v>
      </c>
      <c r="K1796" s="368" t="s">
        <v>890</v>
      </c>
      <c r="L1796" s="368" t="s">
        <v>822</v>
      </c>
      <c r="M1796" s="389">
        <v>1270500</v>
      </c>
    </row>
    <row r="1797" spans="1:13">
      <c r="A1797" s="368" t="s">
        <v>8470</v>
      </c>
      <c r="B1797" s="368" t="s">
        <v>2063</v>
      </c>
      <c r="C1797" s="368" t="s">
        <v>25</v>
      </c>
      <c r="D1797" s="381">
        <v>4531</v>
      </c>
      <c r="E1797" s="367" t="s">
        <v>768</v>
      </c>
      <c r="F1797" s="368" t="s">
        <v>315</v>
      </c>
      <c r="G1797" s="368" t="s">
        <v>298</v>
      </c>
      <c r="H1797" s="368" t="s">
        <v>41</v>
      </c>
      <c r="I1797" s="368" t="s">
        <v>425</v>
      </c>
      <c r="J1797" s="368" t="s">
        <v>440</v>
      </c>
      <c r="K1797" s="368" t="s">
        <v>890</v>
      </c>
      <c r="L1797" s="368" t="s">
        <v>822</v>
      </c>
      <c r="M1797" s="389">
        <v>1270500</v>
      </c>
    </row>
    <row r="1798" spans="1:13">
      <c r="A1798" s="367" t="s">
        <v>8415</v>
      </c>
      <c r="B1798" s="367" t="s">
        <v>2064</v>
      </c>
      <c r="C1798" s="367" t="s">
        <v>25</v>
      </c>
      <c r="D1798" s="381">
        <v>4531</v>
      </c>
      <c r="E1798" s="367" t="s">
        <v>768</v>
      </c>
      <c r="F1798" s="367" t="s">
        <v>315</v>
      </c>
      <c r="G1798" s="367" t="s">
        <v>298</v>
      </c>
      <c r="H1798" s="367" t="s">
        <v>41</v>
      </c>
      <c r="I1798" s="367" t="s">
        <v>48</v>
      </c>
      <c r="J1798" s="367" t="s">
        <v>331</v>
      </c>
      <c r="K1798" s="367" t="s">
        <v>821</v>
      </c>
      <c r="L1798" s="367" t="s">
        <v>822</v>
      </c>
      <c r="M1798" s="388">
        <v>1308615</v>
      </c>
    </row>
    <row r="1799" spans="1:13">
      <c r="A1799" s="367" t="s">
        <v>8423</v>
      </c>
      <c r="B1799" s="367" t="s">
        <v>2064</v>
      </c>
      <c r="C1799" s="367" t="s">
        <v>25</v>
      </c>
      <c r="D1799" s="381">
        <v>4531</v>
      </c>
      <c r="E1799" s="367" t="s">
        <v>768</v>
      </c>
      <c r="F1799" s="367" t="s">
        <v>315</v>
      </c>
      <c r="G1799" s="367" t="s">
        <v>298</v>
      </c>
      <c r="H1799" s="367" t="s">
        <v>41</v>
      </c>
      <c r="I1799" s="367" t="s">
        <v>50</v>
      </c>
      <c r="J1799" s="367" t="s">
        <v>332</v>
      </c>
      <c r="K1799" s="367" t="s">
        <v>821</v>
      </c>
      <c r="L1799" s="367" t="s">
        <v>822</v>
      </c>
      <c r="M1799" s="388">
        <v>1308615</v>
      </c>
    </row>
    <row r="1800" spans="1:13">
      <c r="A1800" s="367" t="s">
        <v>8431</v>
      </c>
      <c r="B1800" s="367" t="s">
        <v>2064</v>
      </c>
      <c r="C1800" s="367" t="s">
        <v>25</v>
      </c>
      <c r="D1800" s="381">
        <v>4531</v>
      </c>
      <c r="E1800" s="367" t="s">
        <v>768</v>
      </c>
      <c r="F1800" s="367" t="s">
        <v>315</v>
      </c>
      <c r="G1800" s="367" t="s">
        <v>298</v>
      </c>
      <c r="H1800" s="367" t="s">
        <v>41</v>
      </c>
      <c r="I1800" s="367" t="s">
        <v>223</v>
      </c>
      <c r="J1800" s="367" t="s">
        <v>333</v>
      </c>
      <c r="K1800" s="367" t="s">
        <v>821</v>
      </c>
      <c r="L1800" s="367" t="s">
        <v>822</v>
      </c>
      <c r="M1800" s="388">
        <v>1308615</v>
      </c>
    </row>
    <row r="1801" spans="1:13">
      <c r="A1801" s="367" t="s">
        <v>8439</v>
      </c>
      <c r="B1801" s="367" t="s">
        <v>2064</v>
      </c>
      <c r="C1801" s="367" t="s">
        <v>25</v>
      </c>
      <c r="D1801" s="381">
        <v>4531</v>
      </c>
      <c r="E1801" s="367" t="s">
        <v>768</v>
      </c>
      <c r="F1801" s="367" t="s">
        <v>315</v>
      </c>
      <c r="G1801" s="367" t="s">
        <v>298</v>
      </c>
      <c r="H1801" s="367" t="s">
        <v>41</v>
      </c>
      <c r="I1801" s="367" t="s">
        <v>421</v>
      </c>
      <c r="J1801" s="367" t="s">
        <v>436</v>
      </c>
      <c r="K1801" s="367" t="s">
        <v>821</v>
      </c>
      <c r="L1801" s="367" t="s">
        <v>822</v>
      </c>
      <c r="M1801" s="388">
        <v>1308615</v>
      </c>
    </row>
    <row r="1802" spans="1:13">
      <c r="A1802" s="368" t="s">
        <v>8414</v>
      </c>
      <c r="B1802" s="368" t="s">
        <v>2063</v>
      </c>
      <c r="C1802" s="368" t="s">
        <v>25</v>
      </c>
      <c r="D1802" s="381">
        <v>4531</v>
      </c>
      <c r="E1802" s="367" t="s">
        <v>768</v>
      </c>
      <c r="F1802" s="368" t="s">
        <v>315</v>
      </c>
      <c r="G1802" s="368" t="s">
        <v>298</v>
      </c>
      <c r="H1802" s="368" t="s">
        <v>41</v>
      </c>
      <c r="I1802" s="368" t="s">
        <v>48</v>
      </c>
      <c r="J1802" s="368" t="s">
        <v>331</v>
      </c>
      <c r="K1802" s="368" t="s">
        <v>890</v>
      </c>
      <c r="L1802" s="368" t="s">
        <v>822</v>
      </c>
      <c r="M1802" s="389">
        <v>1448370</v>
      </c>
    </row>
    <row r="1803" spans="1:13">
      <c r="A1803" s="368" t="s">
        <v>8422</v>
      </c>
      <c r="B1803" s="368" t="s">
        <v>2063</v>
      </c>
      <c r="C1803" s="368" t="s">
        <v>25</v>
      </c>
      <c r="D1803" s="381">
        <v>4531</v>
      </c>
      <c r="E1803" s="367" t="s">
        <v>768</v>
      </c>
      <c r="F1803" s="368" t="s">
        <v>315</v>
      </c>
      <c r="G1803" s="368" t="s">
        <v>298</v>
      </c>
      <c r="H1803" s="368" t="s">
        <v>41</v>
      </c>
      <c r="I1803" s="368" t="s">
        <v>50</v>
      </c>
      <c r="J1803" s="368" t="s">
        <v>332</v>
      </c>
      <c r="K1803" s="368" t="s">
        <v>890</v>
      </c>
      <c r="L1803" s="368" t="s">
        <v>822</v>
      </c>
      <c r="M1803" s="389">
        <v>1448370</v>
      </c>
    </row>
    <row r="1804" spans="1:13">
      <c r="A1804" s="368" t="s">
        <v>8430</v>
      </c>
      <c r="B1804" s="368" t="s">
        <v>2063</v>
      </c>
      <c r="C1804" s="368" t="s">
        <v>25</v>
      </c>
      <c r="D1804" s="381">
        <v>4531</v>
      </c>
      <c r="E1804" s="367" t="s">
        <v>768</v>
      </c>
      <c r="F1804" s="368" t="s">
        <v>315</v>
      </c>
      <c r="G1804" s="368" t="s">
        <v>298</v>
      </c>
      <c r="H1804" s="368" t="s">
        <v>41</v>
      </c>
      <c r="I1804" s="368" t="s">
        <v>223</v>
      </c>
      <c r="J1804" s="368" t="s">
        <v>333</v>
      </c>
      <c r="K1804" s="368" t="s">
        <v>890</v>
      </c>
      <c r="L1804" s="368" t="s">
        <v>822</v>
      </c>
      <c r="M1804" s="389">
        <v>1448370</v>
      </c>
    </row>
    <row r="1805" spans="1:13">
      <c r="A1805" s="368" t="s">
        <v>8438</v>
      </c>
      <c r="B1805" s="368" t="s">
        <v>2063</v>
      </c>
      <c r="C1805" s="368" t="s">
        <v>25</v>
      </c>
      <c r="D1805" s="381">
        <v>4531</v>
      </c>
      <c r="E1805" s="367" t="s">
        <v>768</v>
      </c>
      <c r="F1805" s="368" t="s">
        <v>315</v>
      </c>
      <c r="G1805" s="368" t="s">
        <v>298</v>
      </c>
      <c r="H1805" s="368" t="s">
        <v>41</v>
      </c>
      <c r="I1805" s="368" t="s">
        <v>421</v>
      </c>
      <c r="J1805" s="368" t="s">
        <v>436</v>
      </c>
      <c r="K1805" s="368" t="s">
        <v>890</v>
      </c>
      <c r="L1805" s="368" t="s">
        <v>822</v>
      </c>
      <c r="M1805" s="389">
        <v>1448370</v>
      </c>
    </row>
    <row r="1806" spans="1:13">
      <c r="A1806" s="367" t="s">
        <v>8335</v>
      </c>
      <c r="B1806" s="367" t="s">
        <v>2064</v>
      </c>
      <c r="C1806" s="367" t="s">
        <v>25</v>
      </c>
      <c r="D1806" s="381">
        <v>4531</v>
      </c>
      <c r="E1806" s="367" t="s">
        <v>768</v>
      </c>
      <c r="F1806" s="367" t="s">
        <v>315</v>
      </c>
      <c r="G1806" s="367" t="s">
        <v>298</v>
      </c>
      <c r="H1806" s="367" t="s">
        <v>41</v>
      </c>
      <c r="I1806" s="367" t="s">
        <v>316</v>
      </c>
      <c r="J1806" s="367" t="s">
        <v>317</v>
      </c>
      <c r="K1806" s="367" t="s">
        <v>821</v>
      </c>
      <c r="L1806" s="367" t="s">
        <v>822</v>
      </c>
      <c r="M1806" s="388">
        <v>1537305</v>
      </c>
    </row>
    <row r="1807" spans="1:13">
      <c r="A1807" s="367" t="s">
        <v>8343</v>
      </c>
      <c r="B1807" s="367" t="s">
        <v>2064</v>
      </c>
      <c r="C1807" s="367" t="s">
        <v>25</v>
      </c>
      <c r="D1807" s="381">
        <v>4531</v>
      </c>
      <c r="E1807" s="367" t="s">
        <v>768</v>
      </c>
      <c r="F1807" s="367" t="s">
        <v>315</v>
      </c>
      <c r="G1807" s="367" t="s">
        <v>298</v>
      </c>
      <c r="H1807" s="367" t="s">
        <v>41</v>
      </c>
      <c r="I1807" s="367" t="s">
        <v>318</v>
      </c>
      <c r="J1807" s="367" t="s">
        <v>319</v>
      </c>
      <c r="K1807" s="367" t="s">
        <v>821</v>
      </c>
      <c r="L1807" s="367" t="s">
        <v>822</v>
      </c>
      <c r="M1807" s="388">
        <v>1537305</v>
      </c>
    </row>
    <row r="1808" spans="1:13">
      <c r="A1808" s="367" t="s">
        <v>8351</v>
      </c>
      <c r="B1808" s="367" t="s">
        <v>2064</v>
      </c>
      <c r="C1808" s="367" t="s">
        <v>25</v>
      </c>
      <c r="D1808" s="381">
        <v>4531</v>
      </c>
      <c r="E1808" s="367" t="s">
        <v>768</v>
      </c>
      <c r="F1808" s="367" t="s">
        <v>315</v>
      </c>
      <c r="G1808" s="367" t="s">
        <v>298</v>
      </c>
      <c r="H1808" s="367" t="s">
        <v>41</v>
      </c>
      <c r="I1808" s="367" t="s">
        <v>320</v>
      </c>
      <c r="J1808" s="367" t="s">
        <v>321</v>
      </c>
      <c r="K1808" s="367" t="s">
        <v>821</v>
      </c>
      <c r="L1808" s="367" t="s">
        <v>822</v>
      </c>
      <c r="M1808" s="388">
        <v>1537305</v>
      </c>
    </row>
    <row r="1809" spans="1:13">
      <c r="A1809" s="367" t="s">
        <v>8359</v>
      </c>
      <c r="B1809" s="367" t="s">
        <v>2064</v>
      </c>
      <c r="C1809" s="367" t="s">
        <v>25</v>
      </c>
      <c r="D1809" s="381">
        <v>4531</v>
      </c>
      <c r="E1809" s="367" t="s">
        <v>768</v>
      </c>
      <c r="F1809" s="367" t="s">
        <v>315</v>
      </c>
      <c r="G1809" s="367" t="s">
        <v>298</v>
      </c>
      <c r="H1809" s="367" t="s">
        <v>41</v>
      </c>
      <c r="I1809" s="367" t="s">
        <v>322</v>
      </c>
      <c r="J1809" s="367" t="s">
        <v>323</v>
      </c>
      <c r="K1809" s="367" t="s">
        <v>821</v>
      </c>
      <c r="L1809" s="367" t="s">
        <v>822</v>
      </c>
      <c r="M1809" s="388">
        <v>1537305</v>
      </c>
    </row>
    <row r="1810" spans="1:13">
      <c r="A1810" s="367" t="s">
        <v>8367</v>
      </c>
      <c r="B1810" s="367" t="s">
        <v>2064</v>
      </c>
      <c r="C1810" s="367" t="s">
        <v>25</v>
      </c>
      <c r="D1810" s="381">
        <v>4531</v>
      </c>
      <c r="E1810" s="367" t="s">
        <v>768</v>
      </c>
      <c r="F1810" s="367" t="s">
        <v>315</v>
      </c>
      <c r="G1810" s="367" t="s">
        <v>298</v>
      </c>
      <c r="H1810" s="367" t="s">
        <v>41</v>
      </c>
      <c r="I1810" s="367" t="s">
        <v>324</v>
      </c>
      <c r="J1810" s="367" t="s">
        <v>325</v>
      </c>
      <c r="K1810" s="367" t="s">
        <v>821</v>
      </c>
      <c r="L1810" s="367" t="s">
        <v>822</v>
      </c>
      <c r="M1810" s="388">
        <v>1537305</v>
      </c>
    </row>
    <row r="1811" spans="1:13">
      <c r="A1811" s="367" t="s">
        <v>8375</v>
      </c>
      <c r="B1811" s="367" t="s">
        <v>2064</v>
      </c>
      <c r="C1811" s="367" t="s">
        <v>25</v>
      </c>
      <c r="D1811" s="381">
        <v>4531</v>
      </c>
      <c r="E1811" s="367" t="s">
        <v>768</v>
      </c>
      <c r="F1811" s="367" t="s">
        <v>315</v>
      </c>
      <c r="G1811" s="367" t="s">
        <v>298</v>
      </c>
      <c r="H1811" s="367" t="s">
        <v>41</v>
      </c>
      <c r="I1811" s="367" t="s">
        <v>42</v>
      </c>
      <c r="J1811" s="367" t="s">
        <v>326</v>
      </c>
      <c r="K1811" s="367" t="s">
        <v>821</v>
      </c>
      <c r="L1811" s="367" t="s">
        <v>822</v>
      </c>
      <c r="M1811" s="388">
        <v>1537305</v>
      </c>
    </row>
    <row r="1812" spans="1:13">
      <c r="A1812" s="367" t="s">
        <v>8383</v>
      </c>
      <c r="B1812" s="367" t="s">
        <v>2064</v>
      </c>
      <c r="C1812" s="367" t="s">
        <v>25</v>
      </c>
      <c r="D1812" s="381">
        <v>4531</v>
      </c>
      <c r="E1812" s="367" t="s">
        <v>768</v>
      </c>
      <c r="F1812" s="367" t="s">
        <v>315</v>
      </c>
      <c r="G1812" s="367" t="s">
        <v>298</v>
      </c>
      <c r="H1812" s="367" t="s">
        <v>41</v>
      </c>
      <c r="I1812" s="367" t="s">
        <v>219</v>
      </c>
      <c r="J1812" s="367" t="s">
        <v>327</v>
      </c>
      <c r="K1812" s="367" t="s">
        <v>821</v>
      </c>
      <c r="L1812" s="367" t="s">
        <v>822</v>
      </c>
      <c r="M1812" s="388">
        <v>1537305</v>
      </c>
    </row>
    <row r="1813" spans="1:13">
      <c r="A1813" s="367" t="s">
        <v>8391</v>
      </c>
      <c r="B1813" s="367" t="s">
        <v>2064</v>
      </c>
      <c r="C1813" s="367" t="s">
        <v>25</v>
      </c>
      <c r="D1813" s="381">
        <v>4531</v>
      </c>
      <c r="E1813" s="367" t="s">
        <v>768</v>
      </c>
      <c r="F1813" s="367" t="s">
        <v>315</v>
      </c>
      <c r="G1813" s="367" t="s">
        <v>298</v>
      </c>
      <c r="H1813" s="367" t="s">
        <v>41</v>
      </c>
      <c r="I1813" s="367" t="s">
        <v>44</v>
      </c>
      <c r="J1813" s="367" t="s">
        <v>328</v>
      </c>
      <c r="K1813" s="367" t="s">
        <v>821</v>
      </c>
      <c r="L1813" s="367" t="s">
        <v>822</v>
      </c>
      <c r="M1813" s="388">
        <v>1537305</v>
      </c>
    </row>
    <row r="1814" spans="1:13">
      <c r="A1814" s="367" t="s">
        <v>8399</v>
      </c>
      <c r="B1814" s="367" t="s">
        <v>2064</v>
      </c>
      <c r="C1814" s="367" t="s">
        <v>25</v>
      </c>
      <c r="D1814" s="381">
        <v>4531</v>
      </c>
      <c r="E1814" s="367" t="s">
        <v>768</v>
      </c>
      <c r="F1814" s="367" t="s">
        <v>315</v>
      </c>
      <c r="G1814" s="367" t="s">
        <v>298</v>
      </c>
      <c r="H1814" s="367" t="s">
        <v>41</v>
      </c>
      <c r="I1814" s="367" t="s">
        <v>46</v>
      </c>
      <c r="J1814" s="367" t="s">
        <v>329</v>
      </c>
      <c r="K1814" s="367" t="s">
        <v>821</v>
      </c>
      <c r="L1814" s="367" t="s">
        <v>822</v>
      </c>
      <c r="M1814" s="388">
        <v>1537305</v>
      </c>
    </row>
    <row r="1815" spans="1:13">
      <c r="A1815" s="367" t="s">
        <v>8407</v>
      </c>
      <c r="B1815" s="367" t="s">
        <v>2064</v>
      </c>
      <c r="C1815" s="367" t="s">
        <v>25</v>
      </c>
      <c r="D1815" s="381">
        <v>4531</v>
      </c>
      <c r="E1815" s="367" t="s">
        <v>768</v>
      </c>
      <c r="F1815" s="367" t="s">
        <v>315</v>
      </c>
      <c r="G1815" s="367" t="s">
        <v>298</v>
      </c>
      <c r="H1815" s="367" t="s">
        <v>41</v>
      </c>
      <c r="I1815" s="367" t="s">
        <v>221</v>
      </c>
      <c r="J1815" s="367" t="s">
        <v>330</v>
      </c>
      <c r="K1815" s="367" t="s">
        <v>821</v>
      </c>
      <c r="L1815" s="367" t="s">
        <v>822</v>
      </c>
      <c r="M1815" s="388">
        <v>1537305</v>
      </c>
    </row>
    <row r="1816" spans="1:13">
      <c r="A1816" s="368" t="s">
        <v>8334</v>
      </c>
      <c r="B1816" s="368" t="s">
        <v>2063</v>
      </c>
      <c r="C1816" s="368" t="s">
        <v>25</v>
      </c>
      <c r="D1816" s="381">
        <v>4531</v>
      </c>
      <c r="E1816" s="367" t="s">
        <v>768</v>
      </c>
      <c r="F1816" s="368" t="s">
        <v>315</v>
      </c>
      <c r="G1816" s="368" t="s">
        <v>298</v>
      </c>
      <c r="H1816" s="368" t="s">
        <v>41</v>
      </c>
      <c r="I1816" s="368" t="s">
        <v>316</v>
      </c>
      <c r="J1816" s="368" t="s">
        <v>317</v>
      </c>
      <c r="K1816" s="368" t="s">
        <v>890</v>
      </c>
      <c r="L1816" s="368" t="s">
        <v>822</v>
      </c>
      <c r="M1816" s="389">
        <v>1702470</v>
      </c>
    </row>
    <row r="1817" spans="1:13">
      <c r="A1817" s="368" t="s">
        <v>8342</v>
      </c>
      <c r="B1817" s="368" t="s">
        <v>2063</v>
      </c>
      <c r="C1817" s="368" t="s">
        <v>25</v>
      </c>
      <c r="D1817" s="381">
        <v>4531</v>
      </c>
      <c r="E1817" s="367" t="s">
        <v>768</v>
      </c>
      <c r="F1817" s="368" t="s">
        <v>315</v>
      </c>
      <c r="G1817" s="368" t="s">
        <v>298</v>
      </c>
      <c r="H1817" s="368" t="s">
        <v>41</v>
      </c>
      <c r="I1817" s="368" t="s">
        <v>318</v>
      </c>
      <c r="J1817" s="368" t="s">
        <v>319</v>
      </c>
      <c r="K1817" s="368" t="s">
        <v>890</v>
      </c>
      <c r="L1817" s="368" t="s">
        <v>822</v>
      </c>
      <c r="M1817" s="389">
        <v>1702470</v>
      </c>
    </row>
    <row r="1818" spans="1:13">
      <c r="A1818" s="368" t="s">
        <v>8350</v>
      </c>
      <c r="B1818" s="368" t="s">
        <v>2063</v>
      </c>
      <c r="C1818" s="368" t="s">
        <v>25</v>
      </c>
      <c r="D1818" s="381">
        <v>4531</v>
      </c>
      <c r="E1818" s="367" t="s">
        <v>768</v>
      </c>
      <c r="F1818" s="368" t="s">
        <v>315</v>
      </c>
      <c r="G1818" s="368" t="s">
        <v>298</v>
      </c>
      <c r="H1818" s="368" t="s">
        <v>41</v>
      </c>
      <c r="I1818" s="368" t="s">
        <v>320</v>
      </c>
      <c r="J1818" s="368" t="s">
        <v>321</v>
      </c>
      <c r="K1818" s="368" t="s">
        <v>890</v>
      </c>
      <c r="L1818" s="368" t="s">
        <v>822</v>
      </c>
      <c r="M1818" s="389">
        <v>1702470</v>
      </c>
    </row>
    <row r="1819" spans="1:13">
      <c r="A1819" s="368" t="s">
        <v>8358</v>
      </c>
      <c r="B1819" s="368" t="s">
        <v>2063</v>
      </c>
      <c r="C1819" s="368" t="s">
        <v>25</v>
      </c>
      <c r="D1819" s="381">
        <v>4531</v>
      </c>
      <c r="E1819" s="367" t="s">
        <v>768</v>
      </c>
      <c r="F1819" s="368" t="s">
        <v>315</v>
      </c>
      <c r="G1819" s="368" t="s">
        <v>298</v>
      </c>
      <c r="H1819" s="368" t="s">
        <v>41</v>
      </c>
      <c r="I1819" s="368" t="s">
        <v>322</v>
      </c>
      <c r="J1819" s="368" t="s">
        <v>323</v>
      </c>
      <c r="K1819" s="368" t="s">
        <v>890</v>
      </c>
      <c r="L1819" s="368" t="s">
        <v>822</v>
      </c>
      <c r="M1819" s="389">
        <v>1702470</v>
      </c>
    </row>
    <row r="1820" spans="1:13">
      <c r="A1820" s="368" t="s">
        <v>8366</v>
      </c>
      <c r="B1820" s="368" t="s">
        <v>2063</v>
      </c>
      <c r="C1820" s="368" t="s">
        <v>25</v>
      </c>
      <c r="D1820" s="381">
        <v>4531</v>
      </c>
      <c r="E1820" s="367" t="s">
        <v>768</v>
      </c>
      <c r="F1820" s="368" t="s">
        <v>315</v>
      </c>
      <c r="G1820" s="368" t="s">
        <v>298</v>
      </c>
      <c r="H1820" s="368" t="s">
        <v>41</v>
      </c>
      <c r="I1820" s="368" t="s">
        <v>324</v>
      </c>
      <c r="J1820" s="368" t="s">
        <v>325</v>
      </c>
      <c r="K1820" s="368" t="s">
        <v>890</v>
      </c>
      <c r="L1820" s="368" t="s">
        <v>822</v>
      </c>
      <c r="M1820" s="389">
        <v>1702470</v>
      </c>
    </row>
    <row r="1821" spans="1:13">
      <c r="A1821" s="368" t="s">
        <v>8374</v>
      </c>
      <c r="B1821" s="368" t="s">
        <v>2063</v>
      </c>
      <c r="C1821" s="368" t="s">
        <v>25</v>
      </c>
      <c r="D1821" s="381">
        <v>4531</v>
      </c>
      <c r="E1821" s="367" t="s">
        <v>768</v>
      </c>
      <c r="F1821" s="368" t="s">
        <v>315</v>
      </c>
      <c r="G1821" s="368" t="s">
        <v>298</v>
      </c>
      <c r="H1821" s="368" t="s">
        <v>41</v>
      </c>
      <c r="I1821" s="368" t="s">
        <v>42</v>
      </c>
      <c r="J1821" s="368" t="s">
        <v>326</v>
      </c>
      <c r="K1821" s="368" t="s">
        <v>890</v>
      </c>
      <c r="L1821" s="368" t="s">
        <v>822</v>
      </c>
      <c r="M1821" s="389">
        <v>1702470</v>
      </c>
    </row>
    <row r="1822" spans="1:13">
      <c r="A1822" s="368" t="s">
        <v>8382</v>
      </c>
      <c r="B1822" s="368" t="s">
        <v>2063</v>
      </c>
      <c r="C1822" s="368" t="s">
        <v>25</v>
      </c>
      <c r="D1822" s="381">
        <v>4531</v>
      </c>
      <c r="E1822" s="367" t="s">
        <v>768</v>
      </c>
      <c r="F1822" s="368" t="s">
        <v>315</v>
      </c>
      <c r="G1822" s="368" t="s">
        <v>298</v>
      </c>
      <c r="H1822" s="368" t="s">
        <v>41</v>
      </c>
      <c r="I1822" s="368" t="s">
        <v>219</v>
      </c>
      <c r="J1822" s="368" t="s">
        <v>327</v>
      </c>
      <c r="K1822" s="368" t="s">
        <v>890</v>
      </c>
      <c r="L1822" s="368" t="s">
        <v>822</v>
      </c>
      <c r="M1822" s="389">
        <v>1702470</v>
      </c>
    </row>
    <row r="1823" spans="1:13">
      <c r="A1823" s="368" t="s">
        <v>8390</v>
      </c>
      <c r="B1823" s="368" t="s">
        <v>2063</v>
      </c>
      <c r="C1823" s="368" t="s">
        <v>25</v>
      </c>
      <c r="D1823" s="381">
        <v>4531</v>
      </c>
      <c r="E1823" s="367" t="s">
        <v>768</v>
      </c>
      <c r="F1823" s="368" t="s">
        <v>315</v>
      </c>
      <c r="G1823" s="368" t="s">
        <v>298</v>
      </c>
      <c r="H1823" s="368" t="s">
        <v>41</v>
      </c>
      <c r="I1823" s="368" t="s">
        <v>44</v>
      </c>
      <c r="J1823" s="368" t="s">
        <v>328</v>
      </c>
      <c r="K1823" s="368" t="s">
        <v>890</v>
      </c>
      <c r="L1823" s="368" t="s">
        <v>822</v>
      </c>
      <c r="M1823" s="389">
        <v>1702470</v>
      </c>
    </row>
    <row r="1824" spans="1:13">
      <c r="A1824" s="368" t="s">
        <v>8398</v>
      </c>
      <c r="B1824" s="368" t="s">
        <v>2063</v>
      </c>
      <c r="C1824" s="368" t="s">
        <v>25</v>
      </c>
      <c r="D1824" s="381">
        <v>4531</v>
      </c>
      <c r="E1824" s="367" t="s">
        <v>768</v>
      </c>
      <c r="F1824" s="368" t="s">
        <v>315</v>
      </c>
      <c r="G1824" s="368" t="s">
        <v>298</v>
      </c>
      <c r="H1824" s="368" t="s">
        <v>41</v>
      </c>
      <c r="I1824" s="368" t="s">
        <v>46</v>
      </c>
      <c r="J1824" s="368" t="s">
        <v>329</v>
      </c>
      <c r="K1824" s="368" t="s">
        <v>890</v>
      </c>
      <c r="L1824" s="368" t="s">
        <v>822</v>
      </c>
      <c r="M1824" s="389">
        <v>1702470</v>
      </c>
    </row>
    <row r="1825" spans="1:13">
      <c r="A1825" s="368" t="s">
        <v>8406</v>
      </c>
      <c r="B1825" s="368" t="s">
        <v>2063</v>
      </c>
      <c r="C1825" s="368" t="s">
        <v>25</v>
      </c>
      <c r="D1825" s="381">
        <v>4531</v>
      </c>
      <c r="E1825" s="367" t="s">
        <v>768</v>
      </c>
      <c r="F1825" s="368" t="s">
        <v>315</v>
      </c>
      <c r="G1825" s="368" t="s">
        <v>298</v>
      </c>
      <c r="H1825" s="368" t="s">
        <v>41</v>
      </c>
      <c r="I1825" s="368" t="s">
        <v>221</v>
      </c>
      <c r="J1825" s="368" t="s">
        <v>330</v>
      </c>
      <c r="K1825" s="368" t="s">
        <v>890</v>
      </c>
      <c r="L1825" s="368" t="s">
        <v>822</v>
      </c>
      <c r="M1825" s="389">
        <v>1702470</v>
      </c>
    </row>
    <row r="1826" spans="1:13">
      <c r="A1826" s="367" t="s">
        <v>8445</v>
      </c>
      <c r="B1826" s="367" t="s">
        <v>2062</v>
      </c>
      <c r="C1826" s="367" t="s">
        <v>25</v>
      </c>
      <c r="D1826" s="381">
        <v>4531</v>
      </c>
      <c r="E1826" s="367" t="s">
        <v>768</v>
      </c>
      <c r="F1826" s="367" t="s">
        <v>315</v>
      </c>
      <c r="G1826" s="367" t="s">
        <v>298</v>
      </c>
      <c r="H1826" s="367" t="s">
        <v>41</v>
      </c>
      <c r="I1826" s="367" t="s">
        <v>422</v>
      </c>
      <c r="J1826" s="367" t="s">
        <v>437</v>
      </c>
      <c r="K1826" s="367" t="s">
        <v>821</v>
      </c>
      <c r="L1826" s="367" t="s">
        <v>32</v>
      </c>
      <c r="M1826" s="388">
        <v>12728100</v>
      </c>
    </row>
    <row r="1827" spans="1:13">
      <c r="A1827" s="367" t="s">
        <v>8453</v>
      </c>
      <c r="B1827" s="367" t="s">
        <v>2062</v>
      </c>
      <c r="C1827" s="367" t="s">
        <v>25</v>
      </c>
      <c r="D1827" s="381">
        <v>4531</v>
      </c>
      <c r="E1827" s="367" t="s">
        <v>768</v>
      </c>
      <c r="F1827" s="367" t="s">
        <v>315</v>
      </c>
      <c r="G1827" s="367" t="s">
        <v>298</v>
      </c>
      <c r="H1827" s="367" t="s">
        <v>41</v>
      </c>
      <c r="I1827" s="367" t="s">
        <v>423</v>
      </c>
      <c r="J1827" s="367" t="s">
        <v>438</v>
      </c>
      <c r="K1827" s="367" t="s">
        <v>821</v>
      </c>
      <c r="L1827" s="367" t="s">
        <v>32</v>
      </c>
      <c r="M1827" s="388">
        <v>12728100</v>
      </c>
    </row>
    <row r="1828" spans="1:13">
      <c r="A1828" s="367" t="s">
        <v>8461</v>
      </c>
      <c r="B1828" s="367" t="s">
        <v>2062</v>
      </c>
      <c r="C1828" s="367" t="s">
        <v>25</v>
      </c>
      <c r="D1828" s="381">
        <v>4531</v>
      </c>
      <c r="E1828" s="367" t="s">
        <v>768</v>
      </c>
      <c r="F1828" s="367" t="s">
        <v>315</v>
      </c>
      <c r="G1828" s="367" t="s">
        <v>298</v>
      </c>
      <c r="H1828" s="367" t="s">
        <v>41</v>
      </c>
      <c r="I1828" s="367" t="s">
        <v>424</v>
      </c>
      <c r="J1828" s="367" t="s">
        <v>439</v>
      </c>
      <c r="K1828" s="367" t="s">
        <v>821</v>
      </c>
      <c r="L1828" s="367" t="s">
        <v>32</v>
      </c>
      <c r="M1828" s="388">
        <v>12728100</v>
      </c>
    </row>
    <row r="1829" spans="1:13">
      <c r="A1829" s="367" t="s">
        <v>8469</v>
      </c>
      <c r="B1829" s="367" t="s">
        <v>2062</v>
      </c>
      <c r="C1829" s="367" t="s">
        <v>25</v>
      </c>
      <c r="D1829" s="381">
        <v>4531</v>
      </c>
      <c r="E1829" s="367" t="s">
        <v>768</v>
      </c>
      <c r="F1829" s="367" t="s">
        <v>315</v>
      </c>
      <c r="G1829" s="367" t="s">
        <v>298</v>
      </c>
      <c r="H1829" s="367" t="s">
        <v>41</v>
      </c>
      <c r="I1829" s="367" t="s">
        <v>425</v>
      </c>
      <c r="J1829" s="367" t="s">
        <v>440</v>
      </c>
      <c r="K1829" s="367" t="s">
        <v>821</v>
      </c>
      <c r="L1829" s="367" t="s">
        <v>32</v>
      </c>
      <c r="M1829" s="388">
        <v>12728100</v>
      </c>
    </row>
    <row r="1830" spans="1:13">
      <c r="A1830" s="368" t="s">
        <v>8444</v>
      </c>
      <c r="B1830" s="368" t="s">
        <v>2061</v>
      </c>
      <c r="C1830" s="368" t="s">
        <v>25</v>
      </c>
      <c r="D1830" s="381">
        <v>4531</v>
      </c>
      <c r="E1830" s="367" t="s">
        <v>768</v>
      </c>
      <c r="F1830" s="368" t="s">
        <v>315</v>
      </c>
      <c r="G1830" s="368" t="s">
        <v>298</v>
      </c>
      <c r="H1830" s="368" t="s">
        <v>41</v>
      </c>
      <c r="I1830" s="368" t="s">
        <v>422</v>
      </c>
      <c r="J1830" s="368" t="s">
        <v>437</v>
      </c>
      <c r="K1830" s="368" t="s">
        <v>890</v>
      </c>
      <c r="L1830" s="368" t="s">
        <v>32</v>
      </c>
      <c r="M1830" s="389">
        <v>13998600</v>
      </c>
    </row>
    <row r="1831" spans="1:13">
      <c r="A1831" s="368" t="s">
        <v>8452</v>
      </c>
      <c r="B1831" s="368" t="s">
        <v>2061</v>
      </c>
      <c r="C1831" s="368" t="s">
        <v>25</v>
      </c>
      <c r="D1831" s="381">
        <v>4531</v>
      </c>
      <c r="E1831" s="367" t="s">
        <v>768</v>
      </c>
      <c r="F1831" s="368" t="s">
        <v>315</v>
      </c>
      <c r="G1831" s="368" t="s">
        <v>298</v>
      </c>
      <c r="H1831" s="368" t="s">
        <v>41</v>
      </c>
      <c r="I1831" s="368" t="s">
        <v>423</v>
      </c>
      <c r="J1831" s="368" t="s">
        <v>438</v>
      </c>
      <c r="K1831" s="368" t="s">
        <v>890</v>
      </c>
      <c r="L1831" s="368" t="s">
        <v>32</v>
      </c>
      <c r="M1831" s="389">
        <v>13998600</v>
      </c>
    </row>
    <row r="1832" spans="1:13">
      <c r="A1832" s="368" t="s">
        <v>8460</v>
      </c>
      <c r="B1832" s="368" t="s">
        <v>2061</v>
      </c>
      <c r="C1832" s="368" t="s">
        <v>25</v>
      </c>
      <c r="D1832" s="381">
        <v>4531</v>
      </c>
      <c r="E1832" s="367" t="s">
        <v>768</v>
      </c>
      <c r="F1832" s="368" t="s">
        <v>315</v>
      </c>
      <c r="G1832" s="368" t="s">
        <v>298</v>
      </c>
      <c r="H1832" s="368" t="s">
        <v>41</v>
      </c>
      <c r="I1832" s="368" t="s">
        <v>424</v>
      </c>
      <c r="J1832" s="368" t="s">
        <v>439</v>
      </c>
      <c r="K1832" s="368" t="s">
        <v>890</v>
      </c>
      <c r="L1832" s="368" t="s">
        <v>32</v>
      </c>
      <c r="M1832" s="389">
        <v>13998600</v>
      </c>
    </row>
    <row r="1833" spans="1:13">
      <c r="A1833" s="368" t="s">
        <v>8468</v>
      </c>
      <c r="B1833" s="368" t="s">
        <v>2061</v>
      </c>
      <c r="C1833" s="368" t="s">
        <v>25</v>
      </c>
      <c r="D1833" s="381">
        <v>4531</v>
      </c>
      <c r="E1833" s="367" t="s">
        <v>768</v>
      </c>
      <c r="F1833" s="368" t="s">
        <v>315</v>
      </c>
      <c r="G1833" s="368" t="s">
        <v>298</v>
      </c>
      <c r="H1833" s="368" t="s">
        <v>41</v>
      </c>
      <c r="I1833" s="368" t="s">
        <v>425</v>
      </c>
      <c r="J1833" s="368" t="s">
        <v>440</v>
      </c>
      <c r="K1833" s="368" t="s">
        <v>890</v>
      </c>
      <c r="L1833" s="368" t="s">
        <v>32</v>
      </c>
      <c r="M1833" s="389">
        <v>13998600</v>
      </c>
    </row>
    <row r="1834" spans="1:13">
      <c r="A1834" s="367" t="s">
        <v>8413</v>
      </c>
      <c r="B1834" s="367" t="s">
        <v>2062</v>
      </c>
      <c r="C1834" s="367" t="s">
        <v>25</v>
      </c>
      <c r="D1834" s="381">
        <v>4531</v>
      </c>
      <c r="E1834" s="367" t="s">
        <v>768</v>
      </c>
      <c r="F1834" s="367" t="s">
        <v>315</v>
      </c>
      <c r="G1834" s="367" t="s">
        <v>298</v>
      </c>
      <c r="H1834" s="367" t="s">
        <v>41</v>
      </c>
      <c r="I1834" s="367" t="s">
        <v>48</v>
      </c>
      <c r="J1834" s="367" t="s">
        <v>331</v>
      </c>
      <c r="K1834" s="367" t="s">
        <v>821</v>
      </c>
      <c r="L1834" s="367" t="s">
        <v>32</v>
      </c>
      <c r="M1834" s="388">
        <v>14414400</v>
      </c>
    </row>
    <row r="1835" spans="1:13">
      <c r="A1835" s="367" t="s">
        <v>8421</v>
      </c>
      <c r="B1835" s="367" t="s">
        <v>2062</v>
      </c>
      <c r="C1835" s="367" t="s">
        <v>25</v>
      </c>
      <c r="D1835" s="381">
        <v>4531</v>
      </c>
      <c r="E1835" s="367" t="s">
        <v>768</v>
      </c>
      <c r="F1835" s="367" t="s">
        <v>315</v>
      </c>
      <c r="G1835" s="367" t="s">
        <v>298</v>
      </c>
      <c r="H1835" s="367" t="s">
        <v>41</v>
      </c>
      <c r="I1835" s="367" t="s">
        <v>50</v>
      </c>
      <c r="J1835" s="367" t="s">
        <v>332</v>
      </c>
      <c r="K1835" s="367" t="s">
        <v>821</v>
      </c>
      <c r="L1835" s="367" t="s">
        <v>32</v>
      </c>
      <c r="M1835" s="388">
        <v>14414400</v>
      </c>
    </row>
    <row r="1836" spans="1:13">
      <c r="A1836" s="367" t="s">
        <v>8429</v>
      </c>
      <c r="B1836" s="367" t="s">
        <v>2062</v>
      </c>
      <c r="C1836" s="367" t="s">
        <v>25</v>
      </c>
      <c r="D1836" s="381">
        <v>4531</v>
      </c>
      <c r="E1836" s="367" t="s">
        <v>768</v>
      </c>
      <c r="F1836" s="367" t="s">
        <v>315</v>
      </c>
      <c r="G1836" s="367" t="s">
        <v>298</v>
      </c>
      <c r="H1836" s="367" t="s">
        <v>41</v>
      </c>
      <c r="I1836" s="367" t="s">
        <v>223</v>
      </c>
      <c r="J1836" s="367" t="s">
        <v>333</v>
      </c>
      <c r="K1836" s="367" t="s">
        <v>821</v>
      </c>
      <c r="L1836" s="367" t="s">
        <v>32</v>
      </c>
      <c r="M1836" s="388">
        <v>14414400</v>
      </c>
    </row>
    <row r="1837" spans="1:13">
      <c r="A1837" s="367" t="s">
        <v>8437</v>
      </c>
      <c r="B1837" s="367" t="s">
        <v>2062</v>
      </c>
      <c r="C1837" s="367" t="s">
        <v>25</v>
      </c>
      <c r="D1837" s="381">
        <v>4531</v>
      </c>
      <c r="E1837" s="367" t="s">
        <v>768</v>
      </c>
      <c r="F1837" s="367" t="s">
        <v>315</v>
      </c>
      <c r="G1837" s="367" t="s">
        <v>298</v>
      </c>
      <c r="H1837" s="367" t="s">
        <v>41</v>
      </c>
      <c r="I1837" s="367" t="s">
        <v>421</v>
      </c>
      <c r="J1837" s="367" t="s">
        <v>436</v>
      </c>
      <c r="K1837" s="367" t="s">
        <v>821</v>
      </c>
      <c r="L1837" s="367" t="s">
        <v>32</v>
      </c>
      <c r="M1837" s="388">
        <v>14414400</v>
      </c>
    </row>
    <row r="1838" spans="1:13">
      <c r="A1838" s="368" t="s">
        <v>8412</v>
      </c>
      <c r="B1838" s="368" t="s">
        <v>2061</v>
      </c>
      <c r="C1838" s="368" t="s">
        <v>25</v>
      </c>
      <c r="D1838" s="381">
        <v>4531</v>
      </c>
      <c r="E1838" s="367" t="s">
        <v>768</v>
      </c>
      <c r="F1838" s="368" t="s">
        <v>315</v>
      </c>
      <c r="G1838" s="368" t="s">
        <v>298</v>
      </c>
      <c r="H1838" s="368" t="s">
        <v>41</v>
      </c>
      <c r="I1838" s="368" t="s">
        <v>48</v>
      </c>
      <c r="J1838" s="368" t="s">
        <v>331</v>
      </c>
      <c r="K1838" s="368" t="s">
        <v>890</v>
      </c>
      <c r="L1838" s="368" t="s">
        <v>32</v>
      </c>
      <c r="M1838" s="389">
        <v>15869700</v>
      </c>
    </row>
    <row r="1839" spans="1:13">
      <c r="A1839" s="368" t="s">
        <v>8420</v>
      </c>
      <c r="B1839" s="368" t="s">
        <v>2061</v>
      </c>
      <c r="C1839" s="368" t="s">
        <v>25</v>
      </c>
      <c r="D1839" s="381">
        <v>4531</v>
      </c>
      <c r="E1839" s="367" t="s">
        <v>768</v>
      </c>
      <c r="F1839" s="368" t="s">
        <v>315</v>
      </c>
      <c r="G1839" s="368" t="s">
        <v>298</v>
      </c>
      <c r="H1839" s="368" t="s">
        <v>41</v>
      </c>
      <c r="I1839" s="368" t="s">
        <v>50</v>
      </c>
      <c r="J1839" s="368" t="s">
        <v>332</v>
      </c>
      <c r="K1839" s="368" t="s">
        <v>890</v>
      </c>
      <c r="L1839" s="368" t="s">
        <v>32</v>
      </c>
      <c r="M1839" s="389">
        <v>15869700</v>
      </c>
    </row>
    <row r="1840" spans="1:13">
      <c r="A1840" s="368" t="s">
        <v>8428</v>
      </c>
      <c r="B1840" s="368" t="s">
        <v>2061</v>
      </c>
      <c r="C1840" s="368" t="s">
        <v>25</v>
      </c>
      <c r="D1840" s="381">
        <v>4531</v>
      </c>
      <c r="E1840" s="367" t="s">
        <v>768</v>
      </c>
      <c r="F1840" s="368" t="s">
        <v>315</v>
      </c>
      <c r="G1840" s="368" t="s">
        <v>298</v>
      </c>
      <c r="H1840" s="368" t="s">
        <v>41</v>
      </c>
      <c r="I1840" s="368" t="s">
        <v>223</v>
      </c>
      <c r="J1840" s="368" t="s">
        <v>333</v>
      </c>
      <c r="K1840" s="368" t="s">
        <v>890</v>
      </c>
      <c r="L1840" s="368" t="s">
        <v>32</v>
      </c>
      <c r="M1840" s="389">
        <v>15869700</v>
      </c>
    </row>
    <row r="1841" spans="1:13">
      <c r="A1841" s="368" t="s">
        <v>8436</v>
      </c>
      <c r="B1841" s="368" t="s">
        <v>2061</v>
      </c>
      <c r="C1841" s="368" t="s">
        <v>25</v>
      </c>
      <c r="D1841" s="381">
        <v>4531</v>
      </c>
      <c r="E1841" s="367" t="s">
        <v>768</v>
      </c>
      <c r="F1841" s="368" t="s">
        <v>315</v>
      </c>
      <c r="G1841" s="368" t="s">
        <v>298</v>
      </c>
      <c r="H1841" s="368" t="s">
        <v>41</v>
      </c>
      <c r="I1841" s="368" t="s">
        <v>421</v>
      </c>
      <c r="J1841" s="368" t="s">
        <v>436</v>
      </c>
      <c r="K1841" s="368" t="s">
        <v>890</v>
      </c>
      <c r="L1841" s="368" t="s">
        <v>32</v>
      </c>
      <c r="M1841" s="389">
        <v>15869700</v>
      </c>
    </row>
    <row r="1842" spans="1:13">
      <c r="A1842" s="367" t="s">
        <v>8333</v>
      </c>
      <c r="B1842" s="367" t="s">
        <v>2062</v>
      </c>
      <c r="C1842" s="367" t="s">
        <v>25</v>
      </c>
      <c r="D1842" s="381">
        <v>4531</v>
      </c>
      <c r="E1842" s="367" t="s">
        <v>768</v>
      </c>
      <c r="F1842" s="367" t="s">
        <v>315</v>
      </c>
      <c r="G1842" s="367" t="s">
        <v>298</v>
      </c>
      <c r="H1842" s="367" t="s">
        <v>41</v>
      </c>
      <c r="I1842" s="367" t="s">
        <v>316</v>
      </c>
      <c r="J1842" s="367" t="s">
        <v>317</v>
      </c>
      <c r="K1842" s="367" t="s">
        <v>821</v>
      </c>
      <c r="L1842" s="367" t="s">
        <v>32</v>
      </c>
      <c r="M1842" s="388">
        <v>16955400</v>
      </c>
    </row>
    <row r="1843" spans="1:13">
      <c r="A1843" s="367" t="s">
        <v>8341</v>
      </c>
      <c r="B1843" s="367" t="s">
        <v>2062</v>
      </c>
      <c r="C1843" s="367" t="s">
        <v>25</v>
      </c>
      <c r="D1843" s="381">
        <v>4531</v>
      </c>
      <c r="E1843" s="367" t="s">
        <v>768</v>
      </c>
      <c r="F1843" s="367" t="s">
        <v>315</v>
      </c>
      <c r="G1843" s="367" t="s">
        <v>298</v>
      </c>
      <c r="H1843" s="367" t="s">
        <v>41</v>
      </c>
      <c r="I1843" s="367" t="s">
        <v>318</v>
      </c>
      <c r="J1843" s="367" t="s">
        <v>319</v>
      </c>
      <c r="K1843" s="367" t="s">
        <v>821</v>
      </c>
      <c r="L1843" s="367" t="s">
        <v>32</v>
      </c>
      <c r="M1843" s="388">
        <v>16955400</v>
      </c>
    </row>
    <row r="1844" spans="1:13">
      <c r="A1844" s="367" t="s">
        <v>8349</v>
      </c>
      <c r="B1844" s="367" t="s">
        <v>2062</v>
      </c>
      <c r="C1844" s="367" t="s">
        <v>25</v>
      </c>
      <c r="D1844" s="381">
        <v>4531</v>
      </c>
      <c r="E1844" s="367" t="s">
        <v>768</v>
      </c>
      <c r="F1844" s="367" t="s">
        <v>315</v>
      </c>
      <c r="G1844" s="367" t="s">
        <v>298</v>
      </c>
      <c r="H1844" s="367" t="s">
        <v>41</v>
      </c>
      <c r="I1844" s="367" t="s">
        <v>320</v>
      </c>
      <c r="J1844" s="367" t="s">
        <v>321</v>
      </c>
      <c r="K1844" s="367" t="s">
        <v>821</v>
      </c>
      <c r="L1844" s="367" t="s">
        <v>32</v>
      </c>
      <c r="M1844" s="388">
        <v>16955400</v>
      </c>
    </row>
    <row r="1845" spans="1:13">
      <c r="A1845" s="367" t="s">
        <v>8357</v>
      </c>
      <c r="B1845" s="367" t="s">
        <v>2062</v>
      </c>
      <c r="C1845" s="367" t="s">
        <v>25</v>
      </c>
      <c r="D1845" s="381">
        <v>4531</v>
      </c>
      <c r="E1845" s="367" t="s">
        <v>768</v>
      </c>
      <c r="F1845" s="367" t="s">
        <v>315</v>
      </c>
      <c r="G1845" s="367" t="s">
        <v>298</v>
      </c>
      <c r="H1845" s="367" t="s">
        <v>41</v>
      </c>
      <c r="I1845" s="367" t="s">
        <v>322</v>
      </c>
      <c r="J1845" s="367" t="s">
        <v>323</v>
      </c>
      <c r="K1845" s="367" t="s">
        <v>821</v>
      </c>
      <c r="L1845" s="367" t="s">
        <v>32</v>
      </c>
      <c r="M1845" s="388">
        <v>16955400</v>
      </c>
    </row>
    <row r="1846" spans="1:13">
      <c r="A1846" s="367" t="s">
        <v>8365</v>
      </c>
      <c r="B1846" s="367" t="s">
        <v>2062</v>
      </c>
      <c r="C1846" s="367" t="s">
        <v>25</v>
      </c>
      <c r="D1846" s="381">
        <v>4531</v>
      </c>
      <c r="E1846" s="367" t="s">
        <v>768</v>
      </c>
      <c r="F1846" s="367" t="s">
        <v>315</v>
      </c>
      <c r="G1846" s="367" t="s">
        <v>298</v>
      </c>
      <c r="H1846" s="367" t="s">
        <v>41</v>
      </c>
      <c r="I1846" s="367" t="s">
        <v>324</v>
      </c>
      <c r="J1846" s="367" t="s">
        <v>325</v>
      </c>
      <c r="K1846" s="367" t="s">
        <v>821</v>
      </c>
      <c r="L1846" s="367" t="s">
        <v>32</v>
      </c>
      <c r="M1846" s="388">
        <v>16955400</v>
      </c>
    </row>
    <row r="1847" spans="1:13">
      <c r="A1847" s="367" t="s">
        <v>8373</v>
      </c>
      <c r="B1847" s="367" t="s">
        <v>2062</v>
      </c>
      <c r="C1847" s="367" t="s">
        <v>25</v>
      </c>
      <c r="D1847" s="381">
        <v>4531</v>
      </c>
      <c r="E1847" s="367" t="s">
        <v>768</v>
      </c>
      <c r="F1847" s="367" t="s">
        <v>315</v>
      </c>
      <c r="G1847" s="367" t="s">
        <v>298</v>
      </c>
      <c r="H1847" s="367" t="s">
        <v>41</v>
      </c>
      <c r="I1847" s="367" t="s">
        <v>42</v>
      </c>
      <c r="J1847" s="367" t="s">
        <v>326</v>
      </c>
      <c r="K1847" s="367" t="s">
        <v>821</v>
      </c>
      <c r="L1847" s="367" t="s">
        <v>32</v>
      </c>
      <c r="M1847" s="388">
        <v>16955400</v>
      </c>
    </row>
    <row r="1848" spans="1:13">
      <c r="A1848" s="367" t="s">
        <v>8381</v>
      </c>
      <c r="B1848" s="367" t="s">
        <v>2062</v>
      </c>
      <c r="C1848" s="367" t="s">
        <v>25</v>
      </c>
      <c r="D1848" s="381">
        <v>4531</v>
      </c>
      <c r="E1848" s="367" t="s">
        <v>768</v>
      </c>
      <c r="F1848" s="367" t="s">
        <v>315</v>
      </c>
      <c r="G1848" s="367" t="s">
        <v>298</v>
      </c>
      <c r="H1848" s="367" t="s">
        <v>41</v>
      </c>
      <c r="I1848" s="367" t="s">
        <v>219</v>
      </c>
      <c r="J1848" s="367" t="s">
        <v>327</v>
      </c>
      <c r="K1848" s="367" t="s">
        <v>821</v>
      </c>
      <c r="L1848" s="367" t="s">
        <v>32</v>
      </c>
      <c r="M1848" s="388">
        <v>16955400</v>
      </c>
    </row>
    <row r="1849" spans="1:13">
      <c r="A1849" s="367" t="s">
        <v>8389</v>
      </c>
      <c r="B1849" s="367" t="s">
        <v>2062</v>
      </c>
      <c r="C1849" s="367" t="s">
        <v>25</v>
      </c>
      <c r="D1849" s="381">
        <v>4531</v>
      </c>
      <c r="E1849" s="367" t="s">
        <v>768</v>
      </c>
      <c r="F1849" s="367" t="s">
        <v>315</v>
      </c>
      <c r="G1849" s="367" t="s">
        <v>298</v>
      </c>
      <c r="H1849" s="367" t="s">
        <v>41</v>
      </c>
      <c r="I1849" s="367" t="s">
        <v>44</v>
      </c>
      <c r="J1849" s="367" t="s">
        <v>328</v>
      </c>
      <c r="K1849" s="367" t="s">
        <v>821</v>
      </c>
      <c r="L1849" s="367" t="s">
        <v>32</v>
      </c>
      <c r="M1849" s="388">
        <v>16955400</v>
      </c>
    </row>
    <row r="1850" spans="1:13">
      <c r="A1850" s="367" t="s">
        <v>8397</v>
      </c>
      <c r="B1850" s="367" t="s">
        <v>2062</v>
      </c>
      <c r="C1850" s="367" t="s">
        <v>25</v>
      </c>
      <c r="D1850" s="381">
        <v>4531</v>
      </c>
      <c r="E1850" s="367" t="s">
        <v>768</v>
      </c>
      <c r="F1850" s="367" t="s">
        <v>315</v>
      </c>
      <c r="G1850" s="367" t="s">
        <v>298</v>
      </c>
      <c r="H1850" s="367" t="s">
        <v>41</v>
      </c>
      <c r="I1850" s="367" t="s">
        <v>46</v>
      </c>
      <c r="J1850" s="367" t="s">
        <v>329</v>
      </c>
      <c r="K1850" s="367" t="s">
        <v>821</v>
      </c>
      <c r="L1850" s="367" t="s">
        <v>32</v>
      </c>
      <c r="M1850" s="388">
        <v>16955400</v>
      </c>
    </row>
    <row r="1851" spans="1:13">
      <c r="A1851" s="367" t="s">
        <v>8405</v>
      </c>
      <c r="B1851" s="367" t="s">
        <v>2062</v>
      </c>
      <c r="C1851" s="367" t="s">
        <v>25</v>
      </c>
      <c r="D1851" s="381">
        <v>4531</v>
      </c>
      <c r="E1851" s="367" t="s">
        <v>768</v>
      </c>
      <c r="F1851" s="367" t="s">
        <v>315</v>
      </c>
      <c r="G1851" s="367" t="s">
        <v>298</v>
      </c>
      <c r="H1851" s="367" t="s">
        <v>41</v>
      </c>
      <c r="I1851" s="367" t="s">
        <v>221</v>
      </c>
      <c r="J1851" s="367" t="s">
        <v>330</v>
      </c>
      <c r="K1851" s="367" t="s">
        <v>821</v>
      </c>
      <c r="L1851" s="367" t="s">
        <v>32</v>
      </c>
      <c r="M1851" s="388">
        <v>16955400</v>
      </c>
    </row>
    <row r="1852" spans="1:13">
      <c r="A1852" s="353" t="s">
        <v>8443</v>
      </c>
      <c r="B1852" s="353" t="s">
        <v>2060</v>
      </c>
      <c r="C1852" s="353" t="s">
        <v>1160</v>
      </c>
      <c r="D1852" s="354">
        <v>4531</v>
      </c>
      <c r="E1852" s="353" t="s">
        <v>768</v>
      </c>
      <c r="F1852" s="353" t="s">
        <v>315</v>
      </c>
      <c r="G1852" s="353" t="s">
        <v>298</v>
      </c>
      <c r="H1852" s="353" t="s">
        <v>41</v>
      </c>
      <c r="I1852" s="353" t="s">
        <v>422</v>
      </c>
      <c r="J1852" s="353" t="s">
        <v>437</v>
      </c>
      <c r="K1852" s="353" t="s">
        <v>821</v>
      </c>
      <c r="L1852" s="353" t="s">
        <v>34</v>
      </c>
      <c r="M1852" s="355">
        <v>17348100</v>
      </c>
    </row>
    <row r="1853" spans="1:13">
      <c r="A1853" s="353" t="s">
        <v>8451</v>
      </c>
      <c r="B1853" s="353" t="s">
        <v>2060</v>
      </c>
      <c r="C1853" s="353" t="s">
        <v>1160</v>
      </c>
      <c r="D1853" s="354">
        <v>4531</v>
      </c>
      <c r="E1853" s="353" t="s">
        <v>768</v>
      </c>
      <c r="F1853" s="353" t="s">
        <v>315</v>
      </c>
      <c r="G1853" s="353" t="s">
        <v>298</v>
      </c>
      <c r="H1853" s="353" t="s">
        <v>41</v>
      </c>
      <c r="I1853" s="353" t="s">
        <v>423</v>
      </c>
      <c r="J1853" s="353" t="s">
        <v>438</v>
      </c>
      <c r="K1853" s="353" t="s">
        <v>821</v>
      </c>
      <c r="L1853" s="353" t="s">
        <v>34</v>
      </c>
      <c r="M1853" s="355">
        <v>17348100</v>
      </c>
    </row>
    <row r="1854" spans="1:13">
      <c r="A1854" s="353" t="s">
        <v>8459</v>
      </c>
      <c r="B1854" s="353" t="s">
        <v>2060</v>
      </c>
      <c r="C1854" s="353" t="s">
        <v>1160</v>
      </c>
      <c r="D1854" s="354">
        <v>4531</v>
      </c>
      <c r="E1854" s="353" t="s">
        <v>768</v>
      </c>
      <c r="F1854" s="353" t="s">
        <v>315</v>
      </c>
      <c r="G1854" s="353" t="s">
        <v>298</v>
      </c>
      <c r="H1854" s="353" t="s">
        <v>41</v>
      </c>
      <c r="I1854" s="353" t="s">
        <v>424</v>
      </c>
      <c r="J1854" s="353" t="s">
        <v>439</v>
      </c>
      <c r="K1854" s="353" t="s">
        <v>821</v>
      </c>
      <c r="L1854" s="353" t="s">
        <v>34</v>
      </c>
      <c r="M1854" s="355">
        <v>17348100</v>
      </c>
    </row>
    <row r="1855" spans="1:13">
      <c r="A1855" s="353" t="s">
        <v>8467</v>
      </c>
      <c r="B1855" s="353" t="s">
        <v>2060</v>
      </c>
      <c r="C1855" s="353" t="s">
        <v>1160</v>
      </c>
      <c r="D1855" s="354">
        <v>4531</v>
      </c>
      <c r="E1855" s="353" t="s">
        <v>768</v>
      </c>
      <c r="F1855" s="353" t="s">
        <v>315</v>
      </c>
      <c r="G1855" s="353" t="s">
        <v>298</v>
      </c>
      <c r="H1855" s="353" t="s">
        <v>41</v>
      </c>
      <c r="I1855" s="353" t="s">
        <v>425</v>
      </c>
      <c r="J1855" s="353" t="s">
        <v>440</v>
      </c>
      <c r="K1855" s="353" t="s">
        <v>821</v>
      </c>
      <c r="L1855" s="353" t="s">
        <v>34</v>
      </c>
      <c r="M1855" s="355">
        <v>17348100</v>
      </c>
    </row>
    <row r="1856" spans="1:13">
      <c r="A1856" s="368" t="s">
        <v>8332</v>
      </c>
      <c r="B1856" s="368" t="s">
        <v>2061</v>
      </c>
      <c r="C1856" s="368" t="s">
        <v>25</v>
      </c>
      <c r="D1856" s="381">
        <v>4531</v>
      </c>
      <c r="E1856" s="367" t="s">
        <v>768</v>
      </c>
      <c r="F1856" s="368" t="s">
        <v>315</v>
      </c>
      <c r="G1856" s="368" t="s">
        <v>298</v>
      </c>
      <c r="H1856" s="368" t="s">
        <v>41</v>
      </c>
      <c r="I1856" s="368" t="s">
        <v>316</v>
      </c>
      <c r="J1856" s="368" t="s">
        <v>317</v>
      </c>
      <c r="K1856" s="368" t="s">
        <v>890</v>
      </c>
      <c r="L1856" s="368" t="s">
        <v>32</v>
      </c>
      <c r="M1856" s="389">
        <v>18664800</v>
      </c>
    </row>
    <row r="1857" spans="1:13">
      <c r="A1857" s="368" t="s">
        <v>8340</v>
      </c>
      <c r="B1857" s="368" t="s">
        <v>2061</v>
      </c>
      <c r="C1857" s="368" t="s">
        <v>25</v>
      </c>
      <c r="D1857" s="381">
        <v>4531</v>
      </c>
      <c r="E1857" s="367" t="s">
        <v>768</v>
      </c>
      <c r="F1857" s="368" t="s">
        <v>315</v>
      </c>
      <c r="G1857" s="368" t="s">
        <v>298</v>
      </c>
      <c r="H1857" s="368" t="s">
        <v>41</v>
      </c>
      <c r="I1857" s="368" t="s">
        <v>318</v>
      </c>
      <c r="J1857" s="368" t="s">
        <v>319</v>
      </c>
      <c r="K1857" s="368" t="s">
        <v>890</v>
      </c>
      <c r="L1857" s="368" t="s">
        <v>32</v>
      </c>
      <c r="M1857" s="389">
        <v>18664800</v>
      </c>
    </row>
    <row r="1858" spans="1:13">
      <c r="A1858" s="368" t="s">
        <v>8348</v>
      </c>
      <c r="B1858" s="368" t="s">
        <v>2061</v>
      </c>
      <c r="C1858" s="368" t="s">
        <v>25</v>
      </c>
      <c r="D1858" s="381">
        <v>4531</v>
      </c>
      <c r="E1858" s="367" t="s">
        <v>768</v>
      </c>
      <c r="F1858" s="368" t="s">
        <v>315</v>
      </c>
      <c r="G1858" s="368" t="s">
        <v>298</v>
      </c>
      <c r="H1858" s="368" t="s">
        <v>41</v>
      </c>
      <c r="I1858" s="368" t="s">
        <v>320</v>
      </c>
      <c r="J1858" s="368" t="s">
        <v>321</v>
      </c>
      <c r="K1858" s="368" t="s">
        <v>890</v>
      </c>
      <c r="L1858" s="368" t="s">
        <v>32</v>
      </c>
      <c r="M1858" s="389">
        <v>18664800</v>
      </c>
    </row>
    <row r="1859" spans="1:13">
      <c r="A1859" s="368" t="s">
        <v>8356</v>
      </c>
      <c r="B1859" s="368" t="s">
        <v>2061</v>
      </c>
      <c r="C1859" s="368" t="s">
        <v>25</v>
      </c>
      <c r="D1859" s="381">
        <v>4531</v>
      </c>
      <c r="E1859" s="367" t="s">
        <v>768</v>
      </c>
      <c r="F1859" s="368" t="s">
        <v>315</v>
      </c>
      <c r="G1859" s="368" t="s">
        <v>298</v>
      </c>
      <c r="H1859" s="368" t="s">
        <v>41</v>
      </c>
      <c r="I1859" s="368" t="s">
        <v>322</v>
      </c>
      <c r="J1859" s="368" t="s">
        <v>323</v>
      </c>
      <c r="K1859" s="368" t="s">
        <v>890</v>
      </c>
      <c r="L1859" s="368" t="s">
        <v>32</v>
      </c>
      <c r="M1859" s="389">
        <v>18664800</v>
      </c>
    </row>
    <row r="1860" spans="1:13">
      <c r="A1860" s="368" t="s">
        <v>8364</v>
      </c>
      <c r="B1860" s="368" t="s">
        <v>2061</v>
      </c>
      <c r="C1860" s="368" t="s">
        <v>25</v>
      </c>
      <c r="D1860" s="381">
        <v>4531</v>
      </c>
      <c r="E1860" s="367" t="s">
        <v>768</v>
      </c>
      <c r="F1860" s="368" t="s">
        <v>315</v>
      </c>
      <c r="G1860" s="368" t="s">
        <v>298</v>
      </c>
      <c r="H1860" s="368" t="s">
        <v>41</v>
      </c>
      <c r="I1860" s="368" t="s">
        <v>324</v>
      </c>
      <c r="J1860" s="368" t="s">
        <v>325</v>
      </c>
      <c r="K1860" s="368" t="s">
        <v>890</v>
      </c>
      <c r="L1860" s="368" t="s">
        <v>32</v>
      </c>
      <c r="M1860" s="389">
        <v>18664800</v>
      </c>
    </row>
    <row r="1861" spans="1:13">
      <c r="A1861" s="368" t="s">
        <v>8372</v>
      </c>
      <c r="B1861" s="368" t="s">
        <v>2061</v>
      </c>
      <c r="C1861" s="368" t="s">
        <v>25</v>
      </c>
      <c r="D1861" s="381">
        <v>4531</v>
      </c>
      <c r="E1861" s="367" t="s">
        <v>768</v>
      </c>
      <c r="F1861" s="368" t="s">
        <v>315</v>
      </c>
      <c r="G1861" s="368" t="s">
        <v>298</v>
      </c>
      <c r="H1861" s="368" t="s">
        <v>41</v>
      </c>
      <c r="I1861" s="368" t="s">
        <v>42</v>
      </c>
      <c r="J1861" s="368" t="s">
        <v>326</v>
      </c>
      <c r="K1861" s="368" t="s">
        <v>890</v>
      </c>
      <c r="L1861" s="368" t="s">
        <v>32</v>
      </c>
      <c r="M1861" s="389">
        <v>18664800</v>
      </c>
    </row>
    <row r="1862" spans="1:13">
      <c r="A1862" s="368" t="s">
        <v>8380</v>
      </c>
      <c r="B1862" s="368" t="s">
        <v>2061</v>
      </c>
      <c r="C1862" s="368" t="s">
        <v>25</v>
      </c>
      <c r="D1862" s="381">
        <v>4531</v>
      </c>
      <c r="E1862" s="367" t="s">
        <v>768</v>
      </c>
      <c r="F1862" s="368" t="s">
        <v>315</v>
      </c>
      <c r="G1862" s="368" t="s">
        <v>298</v>
      </c>
      <c r="H1862" s="368" t="s">
        <v>41</v>
      </c>
      <c r="I1862" s="368" t="s">
        <v>219</v>
      </c>
      <c r="J1862" s="368" t="s">
        <v>327</v>
      </c>
      <c r="K1862" s="368" t="s">
        <v>890</v>
      </c>
      <c r="L1862" s="368" t="s">
        <v>32</v>
      </c>
      <c r="M1862" s="389">
        <v>18664800</v>
      </c>
    </row>
    <row r="1863" spans="1:13">
      <c r="A1863" s="368" t="s">
        <v>8388</v>
      </c>
      <c r="B1863" s="368" t="s">
        <v>2061</v>
      </c>
      <c r="C1863" s="368" t="s">
        <v>25</v>
      </c>
      <c r="D1863" s="381">
        <v>4531</v>
      </c>
      <c r="E1863" s="367" t="s">
        <v>768</v>
      </c>
      <c r="F1863" s="368" t="s">
        <v>315</v>
      </c>
      <c r="G1863" s="368" t="s">
        <v>298</v>
      </c>
      <c r="H1863" s="368" t="s">
        <v>41</v>
      </c>
      <c r="I1863" s="368" t="s">
        <v>44</v>
      </c>
      <c r="J1863" s="368" t="s">
        <v>328</v>
      </c>
      <c r="K1863" s="368" t="s">
        <v>890</v>
      </c>
      <c r="L1863" s="368" t="s">
        <v>32</v>
      </c>
      <c r="M1863" s="389">
        <v>18664800</v>
      </c>
    </row>
    <row r="1864" spans="1:13">
      <c r="A1864" s="368" t="s">
        <v>8396</v>
      </c>
      <c r="B1864" s="368" t="s">
        <v>2061</v>
      </c>
      <c r="C1864" s="368" t="s">
        <v>25</v>
      </c>
      <c r="D1864" s="381">
        <v>4531</v>
      </c>
      <c r="E1864" s="367" t="s">
        <v>768</v>
      </c>
      <c r="F1864" s="368" t="s">
        <v>315</v>
      </c>
      <c r="G1864" s="368" t="s">
        <v>298</v>
      </c>
      <c r="H1864" s="368" t="s">
        <v>41</v>
      </c>
      <c r="I1864" s="368" t="s">
        <v>46</v>
      </c>
      <c r="J1864" s="368" t="s">
        <v>329</v>
      </c>
      <c r="K1864" s="368" t="s">
        <v>890</v>
      </c>
      <c r="L1864" s="368" t="s">
        <v>32</v>
      </c>
      <c r="M1864" s="389">
        <v>18664800</v>
      </c>
    </row>
    <row r="1865" spans="1:13">
      <c r="A1865" s="368" t="s">
        <v>8404</v>
      </c>
      <c r="B1865" s="368" t="s">
        <v>2061</v>
      </c>
      <c r="C1865" s="368" t="s">
        <v>25</v>
      </c>
      <c r="D1865" s="381">
        <v>4531</v>
      </c>
      <c r="E1865" s="367" t="s">
        <v>768</v>
      </c>
      <c r="F1865" s="368" t="s">
        <v>315</v>
      </c>
      <c r="G1865" s="368" t="s">
        <v>298</v>
      </c>
      <c r="H1865" s="368" t="s">
        <v>41</v>
      </c>
      <c r="I1865" s="368" t="s">
        <v>221</v>
      </c>
      <c r="J1865" s="368" t="s">
        <v>330</v>
      </c>
      <c r="K1865" s="368" t="s">
        <v>890</v>
      </c>
      <c r="L1865" s="368" t="s">
        <v>32</v>
      </c>
      <c r="M1865" s="389">
        <v>18664800</v>
      </c>
    </row>
    <row r="1866" spans="1:13">
      <c r="A1866" s="353" t="s">
        <v>8442</v>
      </c>
      <c r="B1866" s="353" t="s">
        <v>2059</v>
      </c>
      <c r="C1866" s="353" t="s">
        <v>1160</v>
      </c>
      <c r="D1866" s="354">
        <v>4531</v>
      </c>
      <c r="E1866" s="353" t="s">
        <v>768</v>
      </c>
      <c r="F1866" s="353" t="s">
        <v>315</v>
      </c>
      <c r="G1866" s="353" t="s">
        <v>298</v>
      </c>
      <c r="H1866" s="353" t="s">
        <v>41</v>
      </c>
      <c r="I1866" s="353" t="s">
        <v>422</v>
      </c>
      <c r="J1866" s="353" t="s">
        <v>437</v>
      </c>
      <c r="K1866" s="353" t="s">
        <v>890</v>
      </c>
      <c r="L1866" s="353" t="s">
        <v>34</v>
      </c>
      <c r="M1866" s="355">
        <v>19103700</v>
      </c>
    </row>
    <row r="1867" spans="1:13">
      <c r="A1867" s="353" t="s">
        <v>8450</v>
      </c>
      <c r="B1867" s="353" t="s">
        <v>2059</v>
      </c>
      <c r="C1867" s="353" t="s">
        <v>1160</v>
      </c>
      <c r="D1867" s="354">
        <v>4531</v>
      </c>
      <c r="E1867" s="353" t="s">
        <v>768</v>
      </c>
      <c r="F1867" s="353" t="s">
        <v>315</v>
      </c>
      <c r="G1867" s="353" t="s">
        <v>298</v>
      </c>
      <c r="H1867" s="353" t="s">
        <v>41</v>
      </c>
      <c r="I1867" s="353" t="s">
        <v>423</v>
      </c>
      <c r="J1867" s="353" t="s">
        <v>438</v>
      </c>
      <c r="K1867" s="353" t="s">
        <v>890</v>
      </c>
      <c r="L1867" s="353" t="s">
        <v>34</v>
      </c>
      <c r="M1867" s="355">
        <v>19103700</v>
      </c>
    </row>
    <row r="1868" spans="1:13">
      <c r="A1868" s="353" t="s">
        <v>8458</v>
      </c>
      <c r="B1868" s="353" t="s">
        <v>2059</v>
      </c>
      <c r="C1868" s="353" t="s">
        <v>1160</v>
      </c>
      <c r="D1868" s="354">
        <v>4531</v>
      </c>
      <c r="E1868" s="353" t="s">
        <v>768</v>
      </c>
      <c r="F1868" s="353" t="s">
        <v>315</v>
      </c>
      <c r="G1868" s="353" t="s">
        <v>298</v>
      </c>
      <c r="H1868" s="353" t="s">
        <v>41</v>
      </c>
      <c r="I1868" s="353" t="s">
        <v>424</v>
      </c>
      <c r="J1868" s="353" t="s">
        <v>439</v>
      </c>
      <c r="K1868" s="353" t="s">
        <v>890</v>
      </c>
      <c r="L1868" s="353" t="s">
        <v>34</v>
      </c>
      <c r="M1868" s="355">
        <v>19103700</v>
      </c>
    </row>
    <row r="1869" spans="1:13">
      <c r="A1869" s="353" t="s">
        <v>8466</v>
      </c>
      <c r="B1869" s="353" t="s">
        <v>2059</v>
      </c>
      <c r="C1869" s="353" t="s">
        <v>1160</v>
      </c>
      <c r="D1869" s="354">
        <v>4531</v>
      </c>
      <c r="E1869" s="353" t="s">
        <v>768</v>
      </c>
      <c r="F1869" s="353" t="s">
        <v>315</v>
      </c>
      <c r="G1869" s="353" t="s">
        <v>298</v>
      </c>
      <c r="H1869" s="353" t="s">
        <v>41</v>
      </c>
      <c r="I1869" s="353" t="s">
        <v>425</v>
      </c>
      <c r="J1869" s="353" t="s">
        <v>440</v>
      </c>
      <c r="K1869" s="353" t="s">
        <v>890</v>
      </c>
      <c r="L1869" s="353" t="s">
        <v>34</v>
      </c>
      <c r="M1869" s="355">
        <v>19103700</v>
      </c>
    </row>
    <row r="1870" spans="1:13">
      <c r="A1870" s="353" t="s">
        <v>8411</v>
      </c>
      <c r="B1870" s="353" t="s">
        <v>2060</v>
      </c>
      <c r="C1870" s="353" t="s">
        <v>1160</v>
      </c>
      <c r="D1870" s="354">
        <v>4531</v>
      </c>
      <c r="E1870" s="353" t="s">
        <v>768</v>
      </c>
      <c r="F1870" s="353" t="s">
        <v>315</v>
      </c>
      <c r="G1870" s="353" t="s">
        <v>298</v>
      </c>
      <c r="H1870" s="353" t="s">
        <v>41</v>
      </c>
      <c r="I1870" s="353" t="s">
        <v>48</v>
      </c>
      <c r="J1870" s="353" t="s">
        <v>331</v>
      </c>
      <c r="K1870" s="353" t="s">
        <v>821</v>
      </c>
      <c r="L1870" s="353" t="s">
        <v>34</v>
      </c>
      <c r="M1870" s="355">
        <v>19658100</v>
      </c>
    </row>
    <row r="1871" spans="1:13">
      <c r="A1871" s="353" t="s">
        <v>8419</v>
      </c>
      <c r="B1871" s="353" t="s">
        <v>2060</v>
      </c>
      <c r="C1871" s="353" t="s">
        <v>1160</v>
      </c>
      <c r="D1871" s="354">
        <v>4531</v>
      </c>
      <c r="E1871" s="353" t="s">
        <v>768</v>
      </c>
      <c r="F1871" s="353" t="s">
        <v>315</v>
      </c>
      <c r="G1871" s="353" t="s">
        <v>298</v>
      </c>
      <c r="H1871" s="353" t="s">
        <v>41</v>
      </c>
      <c r="I1871" s="353" t="s">
        <v>50</v>
      </c>
      <c r="J1871" s="353" t="s">
        <v>332</v>
      </c>
      <c r="K1871" s="353" t="s">
        <v>821</v>
      </c>
      <c r="L1871" s="353" t="s">
        <v>34</v>
      </c>
      <c r="M1871" s="355">
        <v>19658100</v>
      </c>
    </row>
    <row r="1872" spans="1:13">
      <c r="A1872" s="353" t="s">
        <v>8427</v>
      </c>
      <c r="B1872" s="353" t="s">
        <v>2060</v>
      </c>
      <c r="C1872" s="353" t="s">
        <v>1160</v>
      </c>
      <c r="D1872" s="354">
        <v>4531</v>
      </c>
      <c r="E1872" s="353" t="s">
        <v>768</v>
      </c>
      <c r="F1872" s="353" t="s">
        <v>315</v>
      </c>
      <c r="G1872" s="353" t="s">
        <v>298</v>
      </c>
      <c r="H1872" s="353" t="s">
        <v>41</v>
      </c>
      <c r="I1872" s="353" t="s">
        <v>223</v>
      </c>
      <c r="J1872" s="353" t="s">
        <v>333</v>
      </c>
      <c r="K1872" s="353" t="s">
        <v>821</v>
      </c>
      <c r="L1872" s="353" t="s">
        <v>34</v>
      </c>
      <c r="M1872" s="355">
        <v>19658100</v>
      </c>
    </row>
    <row r="1873" spans="1:13">
      <c r="A1873" s="353" t="s">
        <v>8435</v>
      </c>
      <c r="B1873" s="353" t="s">
        <v>2060</v>
      </c>
      <c r="C1873" s="353" t="s">
        <v>1160</v>
      </c>
      <c r="D1873" s="354">
        <v>4531</v>
      </c>
      <c r="E1873" s="353" t="s">
        <v>768</v>
      </c>
      <c r="F1873" s="353" t="s">
        <v>315</v>
      </c>
      <c r="G1873" s="353" t="s">
        <v>298</v>
      </c>
      <c r="H1873" s="353" t="s">
        <v>41</v>
      </c>
      <c r="I1873" s="353" t="s">
        <v>421</v>
      </c>
      <c r="J1873" s="353" t="s">
        <v>436</v>
      </c>
      <c r="K1873" s="353" t="s">
        <v>821</v>
      </c>
      <c r="L1873" s="353" t="s">
        <v>34</v>
      </c>
      <c r="M1873" s="355">
        <v>19658100</v>
      </c>
    </row>
    <row r="1874" spans="1:13">
      <c r="A1874" s="353" t="s">
        <v>8449</v>
      </c>
      <c r="B1874" s="353" t="s">
        <v>2066</v>
      </c>
      <c r="C1874" s="353" t="s">
        <v>1160</v>
      </c>
      <c r="D1874" s="354">
        <v>4531</v>
      </c>
      <c r="E1874" s="353" t="s">
        <v>768</v>
      </c>
      <c r="F1874" s="353" t="s">
        <v>315</v>
      </c>
      <c r="G1874" s="353" t="s">
        <v>298</v>
      </c>
      <c r="H1874" s="353" t="s">
        <v>41</v>
      </c>
      <c r="I1874" s="353" t="s">
        <v>422</v>
      </c>
      <c r="J1874" s="353" t="s">
        <v>437</v>
      </c>
      <c r="K1874" s="353" t="s">
        <v>821</v>
      </c>
      <c r="L1874" s="353" t="s">
        <v>218</v>
      </c>
      <c r="M1874" s="355">
        <v>21413700</v>
      </c>
    </row>
    <row r="1875" spans="1:13">
      <c r="A1875" s="353" t="s">
        <v>8457</v>
      </c>
      <c r="B1875" s="353" t="s">
        <v>2066</v>
      </c>
      <c r="C1875" s="353" t="s">
        <v>1160</v>
      </c>
      <c r="D1875" s="354">
        <v>4531</v>
      </c>
      <c r="E1875" s="353" t="s">
        <v>768</v>
      </c>
      <c r="F1875" s="353" t="s">
        <v>315</v>
      </c>
      <c r="G1875" s="353" t="s">
        <v>298</v>
      </c>
      <c r="H1875" s="353" t="s">
        <v>41</v>
      </c>
      <c r="I1875" s="353" t="s">
        <v>423</v>
      </c>
      <c r="J1875" s="353" t="s">
        <v>438</v>
      </c>
      <c r="K1875" s="353" t="s">
        <v>821</v>
      </c>
      <c r="L1875" s="353" t="s">
        <v>218</v>
      </c>
      <c r="M1875" s="355">
        <v>21413700</v>
      </c>
    </row>
    <row r="1876" spans="1:13">
      <c r="A1876" s="353" t="s">
        <v>8465</v>
      </c>
      <c r="B1876" s="353" t="s">
        <v>2066</v>
      </c>
      <c r="C1876" s="353" t="s">
        <v>1160</v>
      </c>
      <c r="D1876" s="354">
        <v>4531</v>
      </c>
      <c r="E1876" s="353" t="s">
        <v>768</v>
      </c>
      <c r="F1876" s="353" t="s">
        <v>315</v>
      </c>
      <c r="G1876" s="353" t="s">
        <v>298</v>
      </c>
      <c r="H1876" s="353" t="s">
        <v>41</v>
      </c>
      <c r="I1876" s="353" t="s">
        <v>424</v>
      </c>
      <c r="J1876" s="353" t="s">
        <v>439</v>
      </c>
      <c r="K1876" s="353" t="s">
        <v>821</v>
      </c>
      <c r="L1876" s="353" t="s">
        <v>218</v>
      </c>
      <c r="M1876" s="355">
        <v>21413700</v>
      </c>
    </row>
    <row r="1877" spans="1:13">
      <c r="A1877" s="353" t="s">
        <v>8473</v>
      </c>
      <c r="B1877" s="353" t="s">
        <v>2066</v>
      </c>
      <c r="C1877" s="353" t="s">
        <v>1160</v>
      </c>
      <c r="D1877" s="354">
        <v>4531</v>
      </c>
      <c r="E1877" s="353" t="s">
        <v>768</v>
      </c>
      <c r="F1877" s="353" t="s">
        <v>315</v>
      </c>
      <c r="G1877" s="353" t="s">
        <v>298</v>
      </c>
      <c r="H1877" s="353" t="s">
        <v>41</v>
      </c>
      <c r="I1877" s="353" t="s">
        <v>425</v>
      </c>
      <c r="J1877" s="353" t="s">
        <v>440</v>
      </c>
      <c r="K1877" s="353" t="s">
        <v>821</v>
      </c>
      <c r="L1877" s="353" t="s">
        <v>218</v>
      </c>
      <c r="M1877" s="355">
        <v>21413700</v>
      </c>
    </row>
    <row r="1878" spans="1:13">
      <c r="A1878" s="353" t="s">
        <v>8410</v>
      </c>
      <c r="B1878" s="353" t="s">
        <v>2059</v>
      </c>
      <c r="C1878" s="353" t="s">
        <v>1160</v>
      </c>
      <c r="D1878" s="354">
        <v>4531</v>
      </c>
      <c r="E1878" s="353" t="s">
        <v>768</v>
      </c>
      <c r="F1878" s="353" t="s">
        <v>315</v>
      </c>
      <c r="G1878" s="353" t="s">
        <v>298</v>
      </c>
      <c r="H1878" s="353" t="s">
        <v>41</v>
      </c>
      <c r="I1878" s="353" t="s">
        <v>48</v>
      </c>
      <c r="J1878" s="353" t="s">
        <v>331</v>
      </c>
      <c r="K1878" s="353" t="s">
        <v>890</v>
      </c>
      <c r="L1878" s="353" t="s">
        <v>34</v>
      </c>
      <c r="M1878" s="355">
        <v>21644700</v>
      </c>
    </row>
    <row r="1879" spans="1:13">
      <c r="A1879" s="353" t="s">
        <v>8418</v>
      </c>
      <c r="B1879" s="353" t="s">
        <v>2059</v>
      </c>
      <c r="C1879" s="353" t="s">
        <v>1160</v>
      </c>
      <c r="D1879" s="354">
        <v>4531</v>
      </c>
      <c r="E1879" s="353" t="s">
        <v>768</v>
      </c>
      <c r="F1879" s="353" t="s">
        <v>315</v>
      </c>
      <c r="G1879" s="353" t="s">
        <v>298</v>
      </c>
      <c r="H1879" s="353" t="s">
        <v>41</v>
      </c>
      <c r="I1879" s="353" t="s">
        <v>50</v>
      </c>
      <c r="J1879" s="353" t="s">
        <v>332</v>
      </c>
      <c r="K1879" s="353" t="s">
        <v>890</v>
      </c>
      <c r="L1879" s="353" t="s">
        <v>34</v>
      </c>
      <c r="M1879" s="355">
        <v>21644700</v>
      </c>
    </row>
    <row r="1880" spans="1:13">
      <c r="A1880" s="353" t="s">
        <v>8426</v>
      </c>
      <c r="B1880" s="353" t="s">
        <v>2059</v>
      </c>
      <c r="C1880" s="353" t="s">
        <v>1160</v>
      </c>
      <c r="D1880" s="354">
        <v>4531</v>
      </c>
      <c r="E1880" s="353" t="s">
        <v>768</v>
      </c>
      <c r="F1880" s="353" t="s">
        <v>315</v>
      </c>
      <c r="G1880" s="353" t="s">
        <v>298</v>
      </c>
      <c r="H1880" s="353" t="s">
        <v>41</v>
      </c>
      <c r="I1880" s="353" t="s">
        <v>223</v>
      </c>
      <c r="J1880" s="353" t="s">
        <v>333</v>
      </c>
      <c r="K1880" s="353" t="s">
        <v>890</v>
      </c>
      <c r="L1880" s="353" t="s">
        <v>34</v>
      </c>
      <c r="M1880" s="355">
        <v>21644700</v>
      </c>
    </row>
    <row r="1881" spans="1:13">
      <c r="A1881" s="353" t="s">
        <v>8434</v>
      </c>
      <c r="B1881" s="353" t="s">
        <v>2059</v>
      </c>
      <c r="C1881" s="353" t="s">
        <v>1160</v>
      </c>
      <c r="D1881" s="354">
        <v>4531</v>
      </c>
      <c r="E1881" s="353" t="s">
        <v>768</v>
      </c>
      <c r="F1881" s="353" t="s">
        <v>315</v>
      </c>
      <c r="G1881" s="353" t="s">
        <v>298</v>
      </c>
      <c r="H1881" s="353" t="s">
        <v>41</v>
      </c>
      <c r="I1881" s="353" t="s">
        <v>421</v>
      </c>
      <c r="J1881" s="353" t="s">
        <v>436</v>
      </c>
      <c r="K1881" s="353" t="s">
        <v>890</v>
      </c>
      <c r="L1881" s="353" t="s">
        <v>34</v>
      </c>
      <c r="M1881" s="355">
        <v>21644700</v>
      </c>
    </row>
    <row r="1882" spans="1:13">
      <c r="A1882" s="353" t="s">
        <v>8331</v>
      </c>
      <c r="B1882" s="353" t="s">
        <v>2060</v>
      </c>
      <c r="C1882" s="353" t="s">
        <v>1160</v>
      </c>
      <c r="D1882" s="354">
        <v>4531</v>
      </c>
      <c r="E1882" s="353" t="s">
        <v>768</v>
      </c>
      <c r="F1882" s="353" t="s">
        <v>315</v>
      </c>
      <c r="G1882" s="353" t="s">
        <v>298</v>
      </c>
      <c r="H1882" s="353" t="s">
        <v>41</v>
      </c>
      <c r="I1882" s="353" t="s">
        <v>316</v>
      </c>
      <c r="J1882" s="353" t="s">
        <v>317</v>
      </c>
      <c r="K1882" s="353" t="s">
        <v>821</v>
      </c>
      <c r="L1882" s="353" t="s">
        <v>34</v>
      </c>
      <c r="M1882" s="355">
        <v>23146200</v>
      </c>
    </row>
    <row r="1883" spans="1:13">
      <c r="A1883" s="353" t="s">
        <v>8339</v>
      </c>
      <c r="B1883" s="353" t="s">
        <v>2060</v>
      </c>
      <c r="C1883" s="353" t="s">
        <v>1160</v>
      </c>
      <c r="D1883" s="354">
        <v>4531</v>
      </c>
      <c r="E1883" s="353" t="s">
        <v>768</v>
      </c>
      <c r="F1883" s="353" t="s">
        <v>315</v>
      </c>
      <c r="G1883" s="353" t="s">
        <v>298</v>
      </c>
      <c r="H1883" s="353" t="s">
        <v>41</v>
      </c>
      <c r="I1883" s="353" t="s">
        <v>318</v>
      </c>
      <c r="J1883" s="353" t="s">
        <v>319</v>
      </c>
      <c r="K1883" s="353" t="s">
        <v>821</v>
      </c>
      <c r="L1883" s="353" t="s">
        <v>34</v>
      </c>
      <c r="M1883" s="355">
        <v>23146200</v>
      </c>
    </row>
    <row r="1884" spans="1:13">
      <c r="A1884" s="353" t="s">
        <v>8347</v>
      </c>
      <c r="B1884" s="353" t="s">
        <v>2060</v>
      </c>
      <c r="C1884" s="353" t="s">
        <v>1160</v>
      </c>
      <c r="D1884" s="354">
        <v>4531</v>
      </c>
      <c r="E1884" s="353" t="s">
        <v>768</v>
      </c>
      <c r="F1884" s="353" t="s">
        <v>315</v>
      </c>
      <c r="G1884" s="353" t="s">
        <v>298</v>
      </c>
      <c r="H1884" s="353" t="s">
        <v>41</v>
      </c>
      <c r="I1884" s="353" t="s">
        <v>320</v>
      </c>
      <c r="J1884" s="353" t="s">
        <v>321</v>
      </c>
      <c r="K1884" s="353" t="s">
        <v>821</v>
      </c>
      <c r="L1884" s="353" t="s">
        <v>34</v>
      </c>
      <c r="M1884" s="355">
        <v>23146200</v>
      </c>
    </row>
    <row r="1885" spans="1:13">
      <c r="A1885" s="353" t="s">
        <v>8355</v>
      </c>
      <c r="B1885" s="353" t="s">
        <v>2060</v>
      </c>
      <c r="C1885" s="353" t="s">
        <v>1160</v>
      </c>
      <c r="D1885" s="354">
        <v>4531</v>
      </c>
      <c r="E1885" s="353" t="s">
        <v>768</v>
      </c>
      <c r="F1885" s="353" t="s">
        <v>315</v>
      </c>
      <c r="G1885" s="353" t="s">
        <v>298</v>
      </c>
      <c r="H1885" s="353" t="s">
        <v>41</v>
      </c>
      <c r="I1885" s="353" t="s">
        <v>322</v>
      </c>
      <c r="J1885" s="353" t="s">
        <v>323</v>
      </c>
      <c r="K1885" s="353" t="s">
        <v>821</v>
      </c>
      <c r="L1885" s="353" t="s">
        <v>34</v>
      </c>
      <c r="M1885" s="355">
        <v>23146200</v>
      </c>
    </row>
    <row r="1886" spans="1:13">
      <c r="A1886" s="353" t="s">
        <v>8363</v>
      </c>
      <c r="B1886" s="353" t="s">
        <v>2060</v>
      </c>
      <c r="C1886" s="353" t="s">
        <v>1160</v>
      </c>
      <c r="D1886" s="354">
        <v>4531</v>
      </c>
      <c r="E1886" s="353" t="s">
        <v>768</v>
      </c>
      <c r="F1886" s="353" t="s">
        <v>315</v>
      </c>
      <c r="G1886" s="353" t="s">
        <v>298</v>
      </c>
      <c r="H1886" s="353" t="s">
        <v>41</v>
      </c>
      <c r="I1886" s="353" t="s">
        <v>324</v>
      </c>
      <c r="J1886" s="353" t="s">
        <v>325</v>
      </c>
      <c r="K1886" s="353" t="s">
        <v>821</v>
      </c>
      <c r="L1886" s="353" t="s">
        <v>34</v>
      </c>
      <c r="M1886" s="355">
        <v>23146200</v>
      </c>
    </row>
    <row r="1887" spans="1:13">
      <c r="A1887" s="353" t="s">
        <v>8371</v>
      </c>
      <c r="B1887" s="353" t="s">
        <v>2060</v>
      </c>
      <c r="C1887" s="353" t="s">
        <v>1160</v>
      </c>
      <c r="D1887" s="354">
        <v>4531</v>
      </c>
      <c r="E1887" s="353" t="s">
        <v>768</v>
      </c>
      <c r="F1887" s="353" t="s">
        <v>315</v>
      </c>
      <c r="G1887" s="353" t="s">
        <v>298</v>
      </c>
      <c r="H1887" s="353" t="s">
        <v>41</v>
      </c>
      <c r="I1887" s="353" t="s">
        <v>42</v>
      </c>
      <c r="J1887" s="353" t="s">
        <v>326</v>
      </c>
      <c r="K1887" s="353" t="s">
        <v>821</v>
      </c>
      <c r="L1887" s="353" t="s">
        <v>34</v>
      </c>
      <c r="M1887" s="355">
        <v>23146200</v>
      </c>
    </row>
    <row r="1888" spans="1:13">
      <c r="A1888" s="353" t="s">
        <v>8379</v>
      </c>
      <c r="B1888" s="353" t="s">
        <v>2060</v>
      </c>
      <c r="C1888" s="353" t="s">
        <v>1160</v>
      </c>
      <c r="D1888" s="354">
        <v>4531</v>
      </c>
      <c r="E1888" s="353" t="s">
        <v>768</v>
      </c>
      <c r="F1888" s="353" t="s">
        <v>315</v>
      </c>
      <c r="G1888" s="353" t="s">
        <v>298</v>
      </c>
      <c r="H1888" s="353" t="s">
        <v>41</v>
      </c>
      <c r="I1888" s="353" t="s">
        <v>219</v>
      </c>
      <c r="J1888" s="353" t="s">
        <v>327</v>
      </c>
      <c r="K1888" s="353" t="s">
        <v>821</v>
      </c>
      <c r="L1888" s="353" t="s">
        <v>34</v>
      </c>
      <c r="M1888" s="355">
        <v>23146200</v>
      </c>
    </row>
    <row r="1889" spans="1:13">
      <c r="A1889" s="353" t="s">
        <v>8387</v>
      </c>
      <c r="B1889" s="353" t="s">
        <v>2060</v>
      </c>
      <c r="C1889" s="353" t="s">
        <v>1160</v>
      </c>
      <c r="D1889" s="354">
        <v>4531</v>
      </c>
      <c r="E1889" s="353" t="s">
        <v>768</v>
      </c>
      <c r="F1889" s="353" t="s">
        <v>315</v>
      </c>
      <c r="G1889" s="353" t="s">
        <v>298</v>
      </c>
      <c r="H1889" s="353" t="s">
        <v>41</v>
      </c>
      <c r="I1889" s="353" t="s">
        <v>44</v>
      </c>
      <c r="J1889" s="353" t="s">
        <v>328</v>
      </c>
      <c r="K1889" s="353" t="s">
        <v>821</v>
      </c>
      <c r="L1889" s="353" t="s">
        <v>34</v>
      </c>
      <c r="M1889" s="355">
        <v>23146200</v>
      </c>
    </row>
    <row r="1890" spans="1:13">
      <c r="A1890" s="353" t="s">
        <v>8395</v>
      </c>
      <c r="B1890" s="353" t="s">
        <v>2060</v>
      </c>
      <c r="C1890" s="353" t="s">
        <v>1160</v>
      </c>
      <c r="D1890" s="354">
        <v>4531</v>
      </c>
      <c r="E1890" s="353" t="s">
        <v>768</v>
      </c>
      <c r="F1890" s="353" t="s">
        <v>315</v>
      </c>
      <c r="G1890" s="353" t="s">
        <v>298</v>
      </c>
      <c r="H1890" s="353" t="s">
        <v>41</v>
      </c>
      <c r="I1890" s="353" t="s">
        <v>46</v>
      </c>
      <c r="J1890" s="353" t="s">
        <v>329</v>
      </c>
      <c r="K1890" s="353" t="s">
        <v>821</v>
      </c>
      <c r="L1890" s="353" t="s">
        <v>34</v>
      </c>
      <c r="M1890" s="355">
        <v>23146200</v>
      </c>
    </row>
    <row r="1891" spans="1:13">
      <c r="A1891" s="353" t="s">
        <v>8403</v>
      </c>
      <c r="B1891" s="353" t="s">
        <v>2060</v>
      </c>
      <c r="C1891" s="353" t="s">
        <v>1160</v>
      </c>
      <c r="D1891" s="354">
        <v>4531</v>
      </c>
      <c r="E1891" s="353" t="s">
        <v>768</v>
      </c>
      <c r="F1891" s="353" t="s">
        <v>315</v>
      </c>
      <c r="G1891" s="353" t="s">
        <v>298</v>
      </c>
      <c r="H1891" s="353" t="s">
        <v>41</v>
      </c>
      <c r="I1891" s="353" t="s">
        <v>221</v>
      </c>
      <c r="J1891" s="353" t="s">
        <v>330</v>
      </c>
      <c r="K1891" s="353" t="s">
        <v>821</v>
      </c>
      <c r="L1891" s="353" t="s">
        <v>34</v>
      </c>
      <c r="M1891" s="355">
        <v>23146200</v>
      </c>
    </row>
    <row r="1892" spans="1:13">
      <c r="A1892" s="353" t="s">
        <v>8448</v>
      </c>
      <c r="B1892" s="353" t="s">
        <v>2065</v>
      </c>
      <c r="C1892" s="353" t="s">
        <v>1160</v>
      </c>
      <c r="D1892" s="354">
        <v>4531</v>
      </c>
      <c r="E1892" s="353" t="s">
        <v>768</v>
      </c>
      <c r="F1892" s="353" t="s">
        <v>315</v>
      </c>
      <c r="G1892" s="353" t="s">
        <v>298</v>
      </c>
      <c r="H1892" s="353" t="s">
        <v>41</v>
      </c>
      <c r="I1892" s="353" t="s">
        <v>422</v>
      </c>
      <c r="J1892" s="353" t="s">
        <v>437</v>
      </c>
      <c r="K1892" s="353" t="s">
        <v>890</v>
      </c>
      <c r="L1892" s="353" t="s">
        <v>218</v>
      </c>
      <c r="M1892" s="355">
        <v>23562000</v>
      </c>
    </row>
    <row r="1893" spans="1:13">
      <c r="A1893" s="353" t="s">
        <v>8456</v>
      </c>
      <c r="B1893" s="353" t="s">
        <v>2065</v>
      </c>
      <c r="C1893" s="353" t="s">
        <v>1160</v>
      </c>
      <c r="D1893" s="354">
        <v>4531</v>
      </c>
      <c r="E1893" s="353" t="s">
        <v>768</v>
      </c>
      <c r="F1893" s="353" t="s">
        <v>315</v>
      </c>
      <c r="G1893" s="353" t="s">
        <v>298</v>
      </c>
      <c r="H1893" s="353" t="s">
        <v>41</v>
      </c>
      <c r="I1893" s="353" t="s">
        <v>423</v>
      </c>
      <c r="J1893" s="353" t="s">
        <v>438</v>
      </c>
      <c r="K1893" s="353" t="s">
        <v>890</v>
      </c>
      <c r="L1893" s="353" t="s">
        <v>218</v>
      </c>
      <c r="M1893" s="355">
        <v>23562000</v>
      </c>
    </row>
    <row r="1894" spans="1:13">
      <c r="A1894" s="353" t="s">
        <v>8464</v>
      </c>
      <c r="B1894" s="353" t="s">
        <v>2065</v>
      </c>
      <c r="C1894" s="353" t="s">
        <v>1160</v>
      </c>
      <c r="D1894" s="354">
        <v>4531</v>
      </c>
      <c r="E1894" s="353" t="s">
        <v>768</v>
      </c>
      <c r="F1894" s="353" t="s">
        <v>315</v>
      </c>
      <c r="G1894" s="353" t="s">
        <v>298</v>
      </c>
      <c r="H1894" s="353" t="s">
        <v>41</v>
      </c>
      <c r="I1894" s="353" t="s">
        <v>424</v>
      </c>
      <c r="J1894" s="353" t="s">
        <v>439</v>
      </c>
      <c r="K1894" s="353" t="s">
        <v>890</v>
      </c>
      <c r="L1894" s="353" t="s">
        <v>218</v>
      </c>
      <c r="M1894" s="355">
        <v>23562000</v>
      </c>
    </row>
    <row r="1895" spans="1:13">
      <c r="A1895" s="353" t="s">
        <v>8472</v>
      </c>
      <c r="B1895" s="353" t="s">
        <v>2065</v>
      </c>
      <c r="C1895" s="353" t="s">
        <v>1160</v>
      </c>
      <c r="D1895" s="354">
        <v>4531</v>
      </c>
      <c r="E1895" s="353" t="s">
        <v>768</v>
      </c>
      <c r="F1895" s="353" t="s">
        <v>315</v>
      </c>
      <c r="G1895" s="353" t="s">
        <v>298</v>
      </c>
      <c r="H1895" s="353" t="s">
        <v>41</v>
      </c>
      <c r="I1895" s="353" t="s">
        <v>425</v>
      </c>
      <c r="J1895" s="353" t="s">
        <v>440</v>
      </c>
      <c r="K1895" s="353" t="s">
        <v>890</v>
      </c>
      <c r="L1895" s="353" t="s">
        <v>218</v>
      </c>
      <c r="M1895" s="355">
        <v>23562000</v>
      </c>
    </row>
    <row r="1896" spans="1:13">
      <c r="A1896" s="353" t="s">
        <v>8417</v>
      </c>
      <c r="B1896" s="353" t="s">
        <v>2066</v>
      </c>
      <c r="C1896" s="353" t="s">
        <v>1160</v>
      </c>
      <c r="D1896" s="354">
        <v>4531</v>
      </c>
      <c r="E1896" s="353" t="s">
        <v>768</v>
      </c>
      <c r="F1896" s="353" t="s">
        <v>315</v>
      </c>
      <c r="G1896" s="353" t="s">
        <v>298</v>
      </c>
      <c r="H1896" s="353" t="s">
        <v>41</v>
      </c>
      <c r="I1896" s="353" t="s">
        <v>48</v>
      </c>
      <c r="J1896" s="353" t="s">
        <v>331</v>
      </c>
      <c r="K1896" s="353" t="s">
        <v>821</v>
      </c>
      <c r="L1896" s="353" t="s">
        <v>218</v>
      </c>
      <c r="M1896" s="355">
        <v>24255000</v>
      </c>
    </row>
    <row r="1897" spans="1:13">
      <c r="A1897" s="353" t="s">
        <v>8425</v>
      </c>
      <c r="B1897" s="353" t="s">
        <v>2066</v>
      </c>
      <c r="C1897" s="353" t="s">
        <v>1160</v>
      </c>
      <c r="D1897" s="354">
        <v>4531</v>
      </c>
      <c r="E1897" s="353" t="s">
        <v>768</v>
      </c>
      <c r="F1897" s="353" t="s">
        <v>315</v>
      </c>
      <c r="G1897" s="353" t="s">
        <v>298</v>
      </c>
      <c r="H1897" s="353" t="s">
        <v>41</v>
      </c>
      <c r="I1897" s="353" t="s">
        <v>50</v>
      </c>
      <c r="J1897" s="353" t="s">
        <v>332</v>
      </c>
      <c r="K1897" s="353" t="s">
        <v>821</v>
      </c>
      <c r="L1897" s="353" t="s">
        <v>218</v>
      </c>
      <c r="M1897" s="355">
        <v>24255000</v>
      </c>
    </row>
    <row r="1898" spans="1:13">
      <c r="A1898" s="353" t="s">
        <v>8433</v>
      </c>
      <c r="B1898" s="353" t="s">
        <v>2066</v>
      </c>
      <c r="C1898" s="353" t="s">
        <v>1160</v>
      </c>
      <c r="D1898" s="354">
        <v>4531</v>
      </c>
      <c r="E1898" s="353" t="s">
        <v>768</v>
      </c>
      <c r="F1898" s="353" t="s">
        <v>315</v>
      </c>
      <c r="G1898" s="353" t="s">
        <v>298</v>
      </c>
      <c r="H1898" s="353" t="s">
        <v>41</v>
      </c>
      <c r="I1898" s="353" t="s">
        <v>223</v>
      </c>
      <c r="J1898" s="353" t="s">
        <v>333</v>
      </c>
      <c r="K1898" s="353" t="s">
        <v>821</v>
      </c>
      <c r="L1898" s="353" t="s">
        <v>218</v>
      </c>
      <c r="M1898" s="355">
        <v>24255000</v>
      </c>
    </row>
    <row r="1899" spans="1:13">
      <c r="A1899" s="353" t="s">
        <v>8441</v>
      </c>
      <c r="B1899" s="353" t="s">
        <v>2066</v>
      </c>
      <c r="C1899" s="353" t="s">
        <v>1160</v>
      </c>
      <c r="D1899" s="354">
        <v>4531</v>
      </c>
      <c r="E1899" s="353" t="s">
        <v>768</v>
      </c>
      <c r="F1899" s="353" t="s">
        <v>315</v>
      </c>
      <c r="G1899" s="353" t="s">
        <v>298</v>
      </c>
      <c r="H1899" s="353" t="s">
        <v>41</v>
      </c>
      <c r="I1899" s="353" t="s">
        <v>421</v>
      </c>
      <c r="J1899" s="353" t="s">
        <v>436</v>
      </c>
      <c r="K1899" s="353" t="s">
        <v>821</v>
      </c>
      <c r="L1899" s="353" t="s">
        <v>218</v>
      </c>
      <c r="M1899" s="355">
        <v>24255000</v>
      </c>
    </row>
    <row r="1900" spans="1:13">
      <c r="A1900" s="353" t="s">
        <v>8330</v>
      </c>
      <c r="B1900" s="353" t="s">
        <v>2059</v>
      </c>
      <c r="C1900" s="353" t="s">
        <v>1160</v>
      </c>
      <c r="D1900" s="354">
        <v>4531</v>
      </c>
      <c r="E1900" s="353" t="s">
        <v>768</v>
      </c>
      <c r="F1900" s="353" t="s">
        <v>315</v>
      </c>
      <c r="G1900" s="353" t="s">
        <v>298</v>
      </c>
      <c r="H1900" s="353" t="s">
        <v>41</v>
      </c>
      <c r="I1900" s="353" t="s">
        <v>316</v>
      </c>
      <c r="J1900" s="353" t="s">
        <v>317</v>
      </c>
      <c r="K1900" s="353" t="s">
        <v>890</v>
      </c>
      <c r="L1900" s="353" t="s">
        <v>34</v>
      </c>
      <c r="M1900" s="355">
        <v>25456200</v>
      </c>
    </row>
    <row r="1901" spans="1:13">
      <c r="A1901" s="353" t="s">
        <v>8338</v>
      </c>
      <c r="B1901" s="353" t="s">
        <v>2059</v>
      </c>
      <c r="C1901" s="353" t="s">
        <v>1160</v>
      </c>
      <c r="D1901" s="354">
        <v>4531</v>
      </c>
      <c r="E1901" s="353" t="s">
        <v>768</v>
      </c>
      <c r="F1901" s="353" t="s">
        <v>315</v>
      </c>
      <c r="G1901" s="353" t="s">
        <v>298</v>
      </c>
      <c r="H1901" s="353" t="s">
        <v>41</v>
      </c>
      <c r="I1901" s="353" t="s">
        <v>318</v>
      </c>
      <c r="J1901" s="353" t="s">
        <v>319</v>
      </c>
      <c r="K1901" s="353" t="s">
        <v>890</v>
      </c>
      <c r="L1901" s="353" t="s">
        <v>34</v>
      </c>
      <c r="M1901" s="355">
        <v>25456200</v>
      </c>
    </row>
    <row r="1902" spans="1:13">
      <c r="A1902" s="353" t="s">
        <v>8346</v>
      </c>
      <c r="B1902" s="353" t="s">
        <v>2059</v>
      </c>
      <c r="C1902" s="353" t="s">
        <v>1160</v>
      </c>
      <c r="D1902" s="354">
        <v>4531</v>
      </c>
      <c r="E1902" s="353" t="s">
        <v>768</v>
      </c>
      <c r="F1902" s="353" t="s">
        <v>315</v>
      </c>
      <c r="G1902" s="353" t="s">
        <v>298</v>
      </c>
      <c r="H1902" s="353" t="s">
        <v>41</v>
      </c>
      <c r="I1902" s="353" t="s">
        <v>320</v>
      </c>
      <c r="J1902" s="353" t="s">
        <v>321</v>
      </c>
      <c r="K1902" s="353" t="s">
        <v>890</v>
      </c>
      <c r="L1902" s="353" t="s">
        <v>34</v>
      </c>
      <c r="M1902" s="355">
        <v>25456200</v>
      </c>
    </row>
    <row r="1903" spans="1:13">
      <c r="A1903" s="353" t="s">
        <v>8354</v>
      </c>
      <c r="B1903" s="353" t="s">
        <v>2059</v>
      </c>
      <c r="C1903" s="353" t="s">
        <v>1160</v>
      </c>
      <c r="D1903" s="354">
        <v>4531</v>
      </c>
      <c r="E1903" s="353" t="s">
        <v>768</v>
      </c>
      <c r="F1903" s="353" t="s">
        <v>315</v>
      </c>
      <c r="G1903" s="353" t="s">
        <v>298</v>
      </c>
      <c r="H1903" s="353" t="s">
        <v>41</v>
      </c>
      <c r="I1903" s="353" t="s">
        <v>322</v>
      </c>
      <c r="J1903" s="353" t="s">
        <v>323</v>
      </c>
      <c r="K1903" s="353" t="s">
        <v>890</v>
      </c>
      <c r="L1903" s="353" t="s">
        <v>34</v>
      </c>
      <c r="M1903" s="355">
        <v>25456200</v>
      </c>
    </row>
    <row r="1904" spans="1:13">
      <c r="A1904" s="353" t="s">
        <v>8362</v>
      </c>
      <c r="B1904" s="353" t="s">
        <v>2059</v>
      </c>
      <c r="C1904" s="353" t="s">
        <v>1160</v>
      </c>
      <c r="D1904" s="354">
        <v>4531</v>
      </c>
      <c r="E1904" s="353" t="s">
        <v>768</v>
      </c>
      <c r="F1904" s="353" t="s">
        <v>315</v>
      </c>
      <c r="G1904" s="353" t="s">
        <v>298</v>
      </c>
      <c r="H1904" s="353" t="s">
        <v>41</v>
      </c>
      <c r="I1904" s="353" t="s">
        <v>324</v>
      </c>
      <c r="J1904" s="353" t="s">
        <v>325</v>
      </c>
      <c r="K1904" s="353" t="s">
        <v>890</v>
      </c>
      <c r="L1904" s="353" t="s">
        <v>34</v>
      </c>
      <c r="M1904" s="355">
        <v>25456200</v>
      </c>
    </row>
    <row r="1905" spans="1:13">
      <c r="A1905" s="353" t="s">
        <v>8370</v>
      </c>
      <c r="B1905" s="353" t="s">
        <v>2059</v>
      </c>
      <c r="C1905" s="353" t="s">
        <v>1160</v>
      </c>
      <c r="D1905" s="354">
        <v>4531</v>
      </c>
      <c r="E1905" s="353" t="s">
        <v>768</v>
      </c>
      <c r="F1905" s="353" t="s">
        <v>315</v>
      </c>
      <c r="G1905" s="353" t="s">
        <v>298</v>
      </c>
      <c r="H1905" s="353" t="s">
        <v>41</v>
      </c>
      <c r="I1905" s="353" t="s">
        <v>42</v>
      </c>
      <c r="J1905" s="353" t="s">
        <v>326</v>
      </c>
      <c r="K1905" s="353" t="s">
        <v>890</v>
      </c>
      <c r="L1905" s="353" t="s">
        <v>34</v>
      </c>
      <c r="M1905" s="355">
        <v>25456200</v>
      </c>
    </row>
    <row r="1906" spans="1:13">
      <c r="A1906" s="353" t="s">
        <v>8378</v>
      </c>
      <c r="B1906" s="353" t="s">
        <v>2059</v>
      </c>
      <c r="C1906" s="353" t="s">
        <v>1160</v>
      </c>
      <c r="D1906" s="354">
        <v>4531</v>
      </c>
      <c r="E1906" s="353" t="s">
        <v>768</v>
      </c>
      <c r="F1906" s="353" t="s">
        <v>315</v>
      </c>
      <c r="G1906" s="353" t="s">
        <v>298</v>
      </c>
      <c r="H1906" s="353" t="s">
        <v>41</v>
      </c>
      <c r="I1906" s="353" t="s">
        <v>219</v>
      </c>
      <c r="J1906" s="353" t="s">
        <v>327</v>
      </c>
      <c r="K1906" s="353" t="s">
        <v>890</v>
      </c>
      <c r="L1906" s="353" t="s">
        <v>34</v>
      </c>
      <c r="M1906" s="355">
        <v>25456200</v>
      </c>
    </row>
    <row r="1907" spans="1:13">
      <c r="A1907" s="353" t="s">
        <v>8386</v>
      </c>
      <c r="B1907" s="353" t="s">
        <v>2059</v>
      </c>
      <c r="C1907" s="353" t="s">
        <v>1160</v>
      </c>
      <c r="D1907" s="354">
        <v>4531</v>
      </c>
      <c r="E1907" s="353" t="s">
        <v>768</v>
      </c>
      <c r="F1907" s="353" t="s">
        <v>315</v>
      </c>
      <c r="G1907" s="353" t="s">
        <v>298</v>
      </c>
      <c r="H1907" s="353" t="s">
        <v>41</v>
      </c>
      <c r="I1907" s="353" t="s">
        <v>44</v>
      </c>
      <c r="J1907" s="353" t="s">
        <v>328</v>
      </c>
      <c r="K1907" s="353" t="s">
        <v>890</v>
      </c>
      <c r="L1907" s="353" t="s">
        <v>34</v>
      </c>
      <c r="M1907" s="355">
        <v>25456200</v>
      </c>
    </row>
    <row r="1908" spans="1:13">
      <c r="A1908" s="353" t="s">
        <v>8394</v>
      </c>
      <c r="B1908" s="353" t="s">
        <v>2059</v>
      </c>
      <c r="C1908" s="353" t="s">
        <v>1160</v>
      </c>
      <c r="D1908" s="354">
        <v>4531</v>
      </c>
      <c r="E1908" s="353" t="s">
        <v>768</v>
      </c>
      <c r="F1908" s="353" t="s">
        <v>315</v>
      </c>
      <c r="G1908" s="353" t="s">
        <v>298</v>
      </c>
      <c r="H1908" s="353" t="s">
        <v>41</v>
      </c>
      <c r="I1908" s="353" t="s">
        <v>46</v>
      </c>
      <c r="J1908" s="353" t="s">
        <v>329</v>
      </c>
      <c r="K1908" s="353" t="s">
        <v>890</v>
      </c>
      <c r="L1908" s="353" t="s">
        <v>34</v>
      </c>
      <c r="M1908" s="355">
        <v>25456200</v>
      </c>
    </row>
    <row r="1909" spans="1:13">
      <c r="A1909" s="353" t="s">
        <v>8402</v>
      </c>
      <c r="B1909" s="353" t="s">
        <v>2059</v>
      </c>
      <c r="C1909" s="353" t="s">
        <v>1160</v>
      </c>
      <c r="D1909" s="354">
        <v>4531</v>
      </c>
      <c r="E1909" s="353" t="s">
        <v>768</v>
      </c>
      <c r="F1909" s="353" t="s">
        <v>315</v>
      </c>
      <c r="G1909" s="353" t="s">
        <v>298</v>
      </c>
      <c r="H1909" s="353" t="s">
        <v>41</v>
      </c>
      <c r="I1909" s="353" t="s">
        <v>221</v>
      </c>
      <c r="J1909" s="353" t="s">
        <v>330</v>
      </c>
      <c r="K1909" s="353" t="s">
        <v>890</v>
      </c>
      <c r="L1909" s="353" t="s">
        <v>34</v>
      </c>
      <c r="M1909" s="355">
        <v>25456200</v>
      </c>
    </row>
    <row r="1910" spans="1:13">
      <c r="A1910" s="353" t="s">
        <v>8416</v>
      </c>
      <c r="B1910" s="353" t="s">
        <v>2065</v>
      </c>
      <c r="C1910" s="353" t="s">
        <v>1160</v>
      </c>
      <c r="D1910" s="354">
        <v>4531</v>
      </c>
      <c r="E1910" s="353" t="s">
        <v>768</v>
      </c>
      <c r="F1910" s="353" t="s">
        <v>315</v>
      </c>
      <c r="G1910" s="353" t="s">
        <v>298</v>
      </c>
      <c r="H1910" s="353" t="s">
        <v>41</v>
      </c>
      <c r="I1910" s="353" t="s">
        <v>48</v>
      </c>
      <c r="J1910" s="353" t="s">
        <v>331</v>
      </c>
      <c r="K1910" s="353" t="s">
        <v>890</v>
      </c>
      <c r="L1910" s="353" t="s">
        <v>218</v>
      </c>
      <c r="M1910" s="355">
        <v>26680500</v>
      </c>
    </row>
    <row r="1911" spans="1:13">
      <c r="A1911" s="353" t="s">
        <v>8424</v>
      </c>
      <c r="B1911" s="353" t="s">
        <v>2065</v>
      </c>
      <c r="C1911" s="353" t="s">
        <v>1160</v>
      </c>
      <c r="D1911" s="354">
        <v>4531</v>
      </c>
      <c r="E1911" s="353" t="s">
        <v>768</v>
      </c>
      <c r="F1911" s="353" t="s">
        <v>315</v>
      </c>
      <c r="G1911" s="353" t="s">
        <v>298</v>
      </c>
      <c r="H1911" s="353" t="s">
        <v>41</v>
      </c>
      <c r="I1911" s="353" t="s">
        <v>50</v>
      </c>
      <c r="J1911" s="353" t="s">
        <v>332</v>
      </c>
      <c r="K1911" s="353" t="s">
        <v>890</v>
      </c>
      <c r="L1911" s="353" t="s">
        <v>218</v>
      </c>
      <c r="M1911" s="355">
        <v>26680500</v>
      </c>
    </row>
    <row r="1912" spans="1:13">
      <c r="A1912" s="353" t="s">
        <v>8432</v>
      </c>
      <c r="B1912" s="353" t="s">
        <v>2065</v>
      </c>
      <c r="C1912" s="353" t="s">
        <v>1160</v>
      </c>
      <c r="D1912" s="354">
        <v>4531</v>
      </c>
      <c r="E1912" s="353" t="s">
        <v>768</v>
      </c>
      <c r="F1912" s="353" t="s">
        <v>315</v>
      </c>
      <c r="G1912" s="353" t="s">
        <v>298</v>
      </c>
      <c r="H1912" s="353" t="s">
        <v>41</v>
      </c>
      <c r="I1912" s="353" t="s">
        <v>223</v>
      </c>
      <c r="J1912" s="353" t="s">
        <v>333</v>
      </c>
      <c r="K1912" s="353" t="s">
        <v>890</v>
      </c>
      <c r="L1912" s="353" t="s">
        <v>218</v>
      </c>
      <c r="M1912" s="355">
        <v>26680500</v>
      </c>
    </row>
    <row r="1913" spans="1:13">
      <c r="A1913" s="353" t="s">
        <v>8440</v>
      </c>
      <c r="B1913" s="353" t="s">
        <v>2065</v>
      </c>
      <c r="C1913" s="353" t="s">
        <v>1160</v>
      </c>
      <c r="D1913" s="354">
        <v>4531</v>
      </c>
      <c r="E1913" s="353" t="s">
        <v>768</v>
      </c>
      <c r="F1913" s="353" t="s">
        <v>315</v>
      </c>
      <c r="G1913" s="353" t="s">
        <v>298</v>
      </c>
      <c r="H1913" s="353" t="s">
        <v>41</v>
      </c>
      <c r="I1913" s="353" t="s">
        <v>421</v>
      </c>
      <c r="J1913" s="353" t="s">
        <v>436</v>
      </c>
      <c r="K1913" s="353" t="s">
        <v>890</v>
      </c>
      <c r="L1913" s="353" t="s">
        <v>218</v>
      </c>
      <c r="M1913" s="355">
        <v>26680500</v>
      </c>
    </row>
    <row r="1914" spans="1:13">
      <c r="A1914" s="353" t="s">
        <v>8337</v>
      </c>
      <c r="B1914" s="353" t="s">
        <v>2066</v>
      </c>
      <c r="C1914" s="353" t="s">
        <v>1160</v>
      </c>
      <c r="D1914" s="354">
        <v>4531</v>
      </c>
      <c r="E1914" s="353" t="s">
        <v>768</v>
      </c>
      <c r="F1914" s="353" t="s">
        <v>315</v>
      </c>
      <c r="G1914" s="353" t="s">
        <v>298</v>
      </c>
      <c r="H1914" s="353" t="s">
        <v>41</v>
      </c>
      <c r="I1914" s="353" t="s">
        <v>316</v>
      </c>
      <c r="J1914" s="353" t="s">
        <v>317</v>
      </c>
      <c r="K1914" s="353" t="s">
        <v>821</v>
      </c>
      <c r="L1914" s="353" t="s">
        <v>218</v>
      </c>
      <c r="M1914" s="355">
        <v>28528500</v>
      </c>
    </row>
    <row r="1915" spans="1:13">
      <c r="A1915" s="353" t="s">
        <v>8345</v>
      </c>
      <c r="B1915" s="353" t="s">
        <v>2066</v>
      </c>
      <c r="C1915" s="353" t="s">
        <v>1160</v>
      </c>
      <c r="D1915" s="354">
        <v>4531</v>
      </c>
      <c r="E1915" s="353" t="s">
        <v>768</v>
      </c>
      <c r="F1915" s="353" t="s">
        <v>315</v>
      </c>
      <c r="G1915" s="353" t="s">
        <v>298</v>
      </c>
      <c r="H1915" s="353" t="s">
        <v>41</v>
      </c>
      <c r="I1915" s="353" t="s">
        <v>318</v>
      </c>
      <c r="J1915" s="353" t="s">
        <v>319</v>
      </c>
      <c r="K1915" s="353" t="s">
        <v>821</v>
      </c>
      <c r="L1915" s="353" t="s">
        <v>218</v>
      </c>
      <c r="M1915" s="355">
        <v>28528500</v>
      </c>
    </row>
    <row r="1916" spans="1:13">
      <c r="A1916" s="353" t="s">
        <v>8353</v>
      </c>
      <c r="B1916" s="353" t="s">
        <v>2066</v>
      </c>
      <c r="C1916" s="353" t="s">
        <v>1160</v>
      </c>
      <c r="D1916" s="354">
        <v>4531</v>
      </c>
      <c r="E1916" s="353" t="s">
        <v>768</v>
      </c>
      <c r="F1916" s="353" t="s">
        <v>315</v>
      </c>
      <c r="G1916" s="353" t="s">
        <v>298</v>
      </c>
      <c r="H1916" s="353" t="s">
        <v>41</v>
      </c>
      <c r="I1916" s="353" t="s">
        <v>320</v>
      </c>
      <c r="J1916" s="353" t="s">
        <v>321</v>
      </c>
      <c r="K1916" s="353" t="s">
        <v>821</v>
      </c>
      <c r="L1916" s="353" t="s">
        <v>218</v>
      </c>
      <c r="M1916" s="355">
        <v>28528500</v>
      </c>
    </row>
    <row r="1917" spans="1:13">
      <c r="A1917" s="353" t="s">
        <v>8361</v>
      </c>
      <c r="B1917" s="353" t="s">
        <v>2066</v>
      </c>
      <c r="C1917" s="353" t="s">
        <v>1160</v>
      </c>
      <c r="D1917" s="354">
        <v>4531</v>
      </c>
      <c r="E1917" s="353" t="s">
        <v>768</v>
      </c>
      <c r="F1917" s="353" t="s">
        <v>315</v>
      </c>
      <c r="G1917" s="353" t="s">
        <v>298</v>
      </c>
      <c r="H1917" s="353" t="s">
        <v>41</v>
      </c>
      <c r="I1917" s="353" t="s">
        <v>322</v>
      </c>
      <c r="J1917" s="353" t="s">
        <v>323</v>
      </c>
      <c r="K1917" s="353" t="s">
        <v>821</v>
      </c>
      <c r="L1917" s="353" t="s">
        <v>218</v>
      </c>
      <c r="M1917" s="355">
        <v>28528500</v>
      </c>
    </row>
    <row r="1918" spans="1:13">
      <c r="A1918" s="353" t="s">
        <v>8369</v>
      </c>
      <c r="B1918" s="353" t="s">
        <v>2066</v>
      </c>
      <c r="C1918" s="353" t="s">
        <v>1160</v>
      </c>
      <c r="D1918" s="354">
        <v>4531</v>
      </c>
      <c r="E1918" s="353" t="s">
        <v>768</v>
      </c>
      <c r="F1918" s="353" t="s">
        <v>315</v>
      </c>
      <c r="G1918" s="353" t="s">
        <v>298</v>
      </c>
      <c r="H1918" s="353" t="s">
        <v>41</v>
      </c>
      <c r="I1918" s="353" t="s">
        <v>324</v>
      </c>
      <c r="J1918" s="353" t="s">
        <v>325</v>
      </c>
      <c r="K1918" s="353" t="s">
        <v>821</v>
      </c>
      <c r="L1918" s="353" t="s">
        <v>218</v>
      </c>
      <c r="M1918" s="355">
        <v>28528500</v>
      </c>
    </row>
    <row r="1919" spans="1:13">
      <c r="A1919" s="353" t="s">
        <v>8377</v>
      </c>
      <c r="B1919" s="353" t="s">
        <v>2066</v>
      </c>
      <c r="C1919" s="353" t="s">
        <v>1160</v>
      </c>
      <c r="D1919" s="354">
        <v>4531</v>
      </c>
      <c r="E1919" s="353" t="s">
        <v>768</v>
      </c>
      <c r="F1919" s="353" t="s">
        <v>315</v>
      </c>
      <c r="G1919" s="353" t="s">
        <v>298</v>
      </c>
      <c r="H1919" s="353" t="s">
        <v>41</v>
      </c>
      <c r="I1919" s="353" t="s">
        <v>42</v>
      </c>
      <c r="J1919" s="353" t="s">
        <v>326</v>
      </c>
      <c r="K1919" s="353" t="s">
        <v>821</v>
      </c>
      <c r="L1919" s="353" t="s">
        <v>218</v>
      </c>
      <c r="M1919" s="355">
        <v>28528500</v>
      </c>
    </row>
    <row r="1920" spans="1:13">
      <c r="A1920" s="353" t="s">
        <v>8385</v>
      </c>
      <c r="B1920" s="353" t="s">
        <v>2066</v>
      </c>
      <c r="C1920" s="353" t="s">
        <v>1160</v>
      </c>
      <c r="D1920" s="354">
        <v>4531</v>
      </c>
      <c r="E1920" s="353" t="s">
        <v>768</v>
      </c>
      <c r="F1920" s="353" t="s">
        <v>315</v>
      </c>
      <c r="G1920" s="353" t="s">
        <v>298</v>
      </c>
      <c r="H1920" s="353" t="s">
        <v>41</v>
      </c>
      <c r="I1920" s="353" t="s">
        <v>219</v>
      </c>
      <c r="J1920" s="353" t="s">
        <v>327</v>
      </c>
      <c r="K1920" s="353" t="s">
        <v>821</v>
      </c>
      <c r="L1920" s="353" t="s">
        <v>218</v>
      </c>
      <c r="M1920" s="355">
        <v>28528500</v>
      </c>
    </row>
    <row r="1921" spans="1:13">
      <c r="A1921" s="353" t="s">
        <v>8393</v>
      </c>
      <c r="B1921" s="353" t="s">
        <v>2066</v>
      </c>
      <c r="C1921" s="353" t="s">
        <v>1160</v>
      </c>
      <c r="D1921" s="354">
        <v>4531</v>
      </c>
      <c r="E1921" s="353" t="s">
        <v>768</v>
      </c>
      <c r="F1921" s="353" t="s">
        <v>315</v>
      </c>
      <c r="G1921" s="353" t="s">
        <v>298</v>
      </c>
      <c r="H1921" s="353" t="s">
        <v>41</v>
      </c>
      <c r="I1921" s="353" t="s">
        <v>44</v>
      </c>
      <c r="J1921" s="353" t="s">
        <v>328</v>
      </c>
      <c r="K1921" s="353" t="s">
        <v>821</v>
      </c>
      <c r="L1921" s="353" t="s">
        <v>218</v>
      </c>
      <c r="M1921" s="355">
        <v>28528500</v>
      </c>
    </row>
    <row r="1922" spans="1:13">
      <c r="A1922" s="353" t="s">
        <v>8401</v>
      </c>
      <c r="B1922" s="353" t="s">
        <v>2066</v>
      </c>
      <c r="C1922" s="353" t="s">
        <v>1160</v>
      </c>
      <c r="D1922" s="354">
        <v>4531</v>
      </c>
      <c r="E1922" s="353" t="s">
        <v>768</v>
      </c>
      <c r="F1922" s="353" t="s">
        <v>315</v>
      </c>
      <c r="G1922" s="353" t="s">
        <v>298</v>
      </c>
      <c r="H1922" s="353" t="s">
        <v>41</v>
      </c>
      <c r="I1922" s="353" t="s">
        <v>46</v>
      </c>
      <c r="J1922" s="353" t="s">
        <v>329</v>
      </c>
      <c r="K1922" s="353" t="s">
        <v>821</v>
      </c>
      <c r="L1922" s="353" t="s">
        <v>218</v>
      </c>
      <c r="M1922" s="355">
        <v>28528500</v>
      </c>
    </row>
    <row r="1923" spans="1:13">
      <c r="A1923" s="353" t="s">
        <v>8409</v>
      </c>
      <c r="B1923" s="353" t="s">
        <v>2066</v>
      </c>
      <c r="C1923" s="353" t="s">
        <v>1160</v>
      </c>
      <c r="D1923" s="354">
        <v>4531</v>
      </c>
      <c r="E1923" s="353" t="s">
        <v>768</v>
      </c>
      <c r="F1923" s="353" t="s">
        <v>315</v>
      </c>
      <c r="G1923" s="353" t="s">
        <v>298</v>
      </c>
      <c r="H1923" s="353" t="s">
        <v>41</v>
      </c>
      <c r="I1923" s="353" t="s">
        <v>221</v>
      </c>
      <c r="J1923" s="353" t="s">
        <v>330</v>
      </c>
      <c r="K1923" s="353" t="s">
        <v>821</v>
      </c>
      <c r="L1923" s="353" t="s">
        <v>218</v>
      </c>
      <c r="M1923" s="355">
        <v>28528500</v>
      </c>
    </row>
    <row r="1924" spans="1:13">
      <c r="A1924" s="353" t="s">
        <v>8336</v>
      </c>
      <c r="B1924" s="353" t="s">
        <v>2065</v>
      </c>
      <c r="C1924" s="353" t="s">
        <v>1160</v>
      </c>
      <c r="D1924" s="354">
        <v>4531</v>
      </c>
      <c r="E1924" s="353" t="s">
        <v>768</v>
      </c>
      <c r="F1924" s="353" t="s">
        <v>315</v>
      </c>
      <c r="G1924" s="353" t="s">
        <v>298</v>
      </c>
      <c r="H1924" s="353" t="s">
        <v>41</v>
      </c>
      <c r="I1924" s="353" t="s">
        <v>316</v>
      </c>
      <c r="J1924" s="353" t="s">
        <v>317</v>
      </c>
      <c r="K1924" s="353" t="s">
        <v>890</v>
      </c>
      <c r="L1924" s="353" t="s">
        <v>218</v>
      </c>
      <c r="M1924" s="355">
        <v>31392900</v>
      </c>
    </row>
    <row r="1925" spans="1:13">
      <c r="A1925" s="353" t="s">
        <v>8344</v>
      </c>
      <c r="B1925" s="353" t="s">
        <v>2065</v>
      </c>
      <c r="C1925" s="353" t="s">
        <v>1160</v>
      </c>
      <c r="D1925" s="354">
        <v>4531</v>
      </c>
      <c r="E1925" s="353" t="s">
        <v>768</v>
      </c>
      <c r="F1925" s="353" t="s">
        <v>315</v>
      </c>
      <c r="G1925" s="353" t="s">
        <v>298</v>
      </c>
      <c r="H1925" s="353" t="s">
        <v>41</v>
      </c>
      <c r="I1925" s="353" t="s">
        <v>318</v>
      </c>
      <c r="J1925" s="353" t="s">
        <v>319</v>
      </c>
      <c r="K1925" s="353" t="s">
        <v>890</v>
      </c>
      <c r="L1925" s="353" t="s">
        <v>218</v>
      </c>
      <c r="M1925" s="355">
        <v>31392900</v>
      </c>
    </row>
    <row r="1926" spans="1:13">
      <c r="A1926" s="353" t="s">
        <v>8352</v>
      </c>
      <c r="B1926" s="353" t="s">
        <v>2065</v>
      </c>
      <c r="C1926" s="353" t="s">
        <v>1160</v>
      </c>
      <c r="D1926" s="354">
        <v>4531</v>
      </c>
      <c r="E1926" s="353" t="s">
        <v>768</v>
      </c>
      <c r="F1926" s="353" t="s">
        <v>315</v>
      </c>
      <c r="G1926" s="353" t="s">
        <v>298</v>
      </c>
      <c r="H1926" s="353" t="s">
        <v>41</v>
      </c>
      <c r="I1926" s="353" t="s">
        <v>320</v>
      </c>
      <c r="J1926" s="353" t="s">
        <v>321</v>
      </c>
      <c r="K1926" s="353" t="s">
        <v>890</v>
      </c>
      <c r="L1926" s="353" t="s">
        <v>218</v>
      </c>
      <c r="M1926" s="355">
        <v>31392900</v>
      </c>
    </row>
    <row r="1927" spans="1:13">
      <c r="A1927" s="353" t="s">
        <v>8360</v>
      </c>
      <c r="B1927" s="353" t="s">
        <v>2065</v>
      </c>
      <c r="C1927" s="353" t="s">
        <v>1160</v>
      </c>
      <c r="D1927" s="354">
        <v>4531</v>
      </c>
      <c r="E1927" s="353" t="s">
        <v>768</v>
      </c>
      <c r="F1927" s="353" t="s">
        <v>315</v>
      </c>
      <c r="G1927" s="353" t="s">
        <v>298</v>
      </c>
      <c r="H1927" s="353" t="s">
        <v>41</v>
      </c>
      <c r="I1927" s="353" t="s">
        <v>322</v>
      </c>
      <c r="J1927" s="353" t="s">
        <v>323</v>
      </c>
      <c r="K1927" s="353" t="s">
        <v>890</v>
      </c>
      <c r="L1927" s="353" t="s">
        <v>218</v>
      </c>
      <c r="M1927" s="355">
        <v>31392900</v>
      </c>
    </row>
    <row r="1928" spans="1:13">
      <c r="A1928" s="353" t="s">
        <v>8368</v>
      </c>
      <c r="B1928" s="353" t="s">
        <v>2065</v>
      </c>
      <c r="C1928" s="353" t="s">
        <v>1160</v>
      </c>
      <c r="D1928" s="354">
        <v>4531</v>
      </c>
      <c r="E1928" s="353" t="s">
        <v>768</v>
      </c>
      <c r="F1928" s="353" t="s">
        <v>315</v>
      </c>
      <c r="G1928" s="353" t="s">
        <v>298</v>
      </c>
      <c r="H1928" s="353" t="s">
        <v>41</v>
      </c>
      <c r="I1928" s="353" t="s">
        <v>324</v>
      </c>
      <c r="J1928" s="353" t="s">
        <v>325</v>
      </c>
      <c r="K1928" s="353" t="s">
        <v>890</v>
      </c>
      <c r="L1928" s="353" t="s">
        <v>218</v>
      </c>
      <c r="M1928" s="355">
        <v>31392900</v>
      </c>
    </row>
    <row r="1929" spans="1:13">
      <c r="A1929" s="353" t="s">
        <v>8376</v>
      </c>
      <c r="B1929" s="353" t="s">
        <v>2065</v>
      </c>
      <c r="C1929" s="353" t="s">
        <v>1160</v>
      </c>
      <c r="D1929" s="354">
        <v>4531</v>
      </c>
      <c r="E1929" s="353" t="s">
        <v>768</v>
      </c>
      <c r="F1929" s="353" t="s">
        <v>315</v>
      </c>
      <c r="G1929" s="353" t="s">
        <v>298</v>
      </c>
      <c r="H1929" s="353" t="s">
        <v>41</v>
      </c>
      <c r="I1929" s="353" t="s">
        <v>42</v>
      </c>
      <c r="J1929" s="353" t="s">
        <v>326</v>
      </c>
      <c r="K1929" s="353" t="s">
        <v>890</v>
      </c>
      <c r="L1929" s="353" t="s">
        <v>218</v>
      </c>
      <c r="M1929" s="355">
        <v>31392900</v>
      </c>
    </row>
    <row r="1930" spans="1:13">
      <c r="A1930" s="353" t="s">
        <v>8384</v>
      </c>
      <c r="B1930" s="353" t="s">
        <v>2065</v>
      </c>
      <c r="C1930" s="353" t="s">
        <v>1160</v>
      </c>
      <c r="D1930" s="354">
        <v>4531</v>
      </c>
      <c r="E1930" s="353" t="s">
        <v>768</v>
      </c>
      <c r="F1930" s="353" t="s">
        <v>315</v>
      </c>
      <c r="G1930" s="353" t="s">
        <v>298</v>
      </c>
      <c r="H1930" s="353" t="s">
        <v>41</v>
      </c>
      <c r="I1930" s="353" t="s">
        <v>219</v>
      </c>
      <c r="J1930" s="353" t="s">
        <v>327</v>
      </c>
      <c r="K1930" s="353" t="s">
        <v>890</v>
      </c>
      <c r="L1930" s="353" t="s">
        <v>218</v>
      </c>
      <c r="M1930" s="355">
        <v>31392900</v>
      </c>
    </row>
    <row r="1931" spans="1:13">
      <c r="A1931" s="353" t="s">
        <v>8392</v>
      </c>
      <c r="B1931" s="353" t="s">
        <v>2065</v>
      </c>
      <c r="C1931" s="353" t="s">
        <v>1160</v>
      </c>
      <c r="D1931" s="354">
        <v>4531</v>
      </c>
      <c r="E1931" s="353" t="s">
        <v>768</v>
      </c>
      <c r="F1931" s="353" t="s">
        <v>315</v>
      </c>
      <c r="G1931" s="353" t="s">
        <v>298</v>
      </c>
      <c r="H1931" s="353" t="s">
        <v>41</v>
      </c>
      <c r="I1931" s="353" t="s">
        <v>44</v>
      </c>
      <c r="J1931" s="353" t="s">
        <v>328</v>
      </c>
      <c r="K1931" s="353" t="s">
        <v>890</v>
      </c>
      <c r="L1931" s="353" t="s">
        <v>218</v>
      </c>
      <c r="M1931" s="355">
        <v>31392900</v>
      </c>
    </row>
    <row r="1932" spans="1:13">
      <c r="A1932" s="353" t="s">
        <v>8400</v>
      </c>
      <c r="B1932" s="353" t="s">
        <v>2065</v>
      </c>
      <c r="C1932" s="353" t="s">
        <v>1160</v>
      </c>
      <c r="D1932" s="354">
        <v>4531</v>
      </c>
      <c r="E1932" s="353" t="s">
        <v>768</v>
      </c>
      <c r="F1932" s="353" t="s">
        <v>315</v>
      </c>
      <c r="G1932" s="353" t="s">
        <v>298</v>
      </c>
      <c r="H1932" s="353" t="s">
        <v>41</v>
      </c>
      <c r="I1932" s="353" t="s">
        <v>46</v>
      </c>
      <c r="J1932" s="353" t="s">
        <v>329</v>
      </c>
      <c r="K1932" s="353" t="s">
        <v>890</v>
      </c>
      <c r="L1932" s="353" t="s">
        <v>218</v>
      </c>
      <c r="M1932" s="355">
        <v>31392900</v>
      </c>
    </row>
    <row r="1933" spans="1:13">
      <c r="A1933" s="353" t="s">
        <v>8408</v>
      </c>
      <c r="B1933" s="353" t="s">
        <v>2065</v>
      </c>
      <c r="C1933" s="353" t="s">
        <v>1160</v>
      </c>
      <c r="D1933" s="354">
        <v>4531</v>
      </c>
      <c r="E1933" s="353" t="s">
        <v>768</v>
      </c>
      <c r="F1933" s="353" t="s">
        <v>315</v>
      </c>
      <c r="G1933" s="353" t="s">
        <v>298</v>
      </c>
      <c r="H1933" s="353" t="s">
        <v>41</v>
      </c>
      <c r="I1933" s="353" t="s">
        <v>221</v>
      </c>
      <c r="J1933" s="353" t="s">
        <v>330</v>
      </c>
      <c r="K1933" s="353" t="s">
        <v>890</v>
      </c>
      <c r="L1933" s="353" t="s">
        <v>218</v>
      </c>
      <c r="M1933" s="355">
        <v>31392900</v>
      </c>
    </row>
    <row r="1934" spans="1:13">
      <c r="A1934" s="367" t="s">
        <v>9039</v>
      </c>
      <c r="B1934" s="367" t="s">
        <v>2108</v>
      </c>
      <c r="C1934" s="367" t="s">
        <v>25</v>
      </c>
      <c r="D1934" s="381">
        <v>4533</v>
      </c>
      <c r="E1934" s="367" t="s">
        <v>767</v>
      </c>
      <c r="F1934" s="367" t="s">
        <v>732</v>
      </c>
      <c r="G1934" s="367" t="s">
        <v>298</v>
      </c>
      <c r="H1934" s="367" t="s">
        <v>41</v>
      </c>
      <c r="I1934" s="367" t="s">
        <v>48</v>
      </c>
      <c r="J1934" s="367" t="s">
        <v>743</v>
      </c>
      <c r="K1934" s="367" t="s">
        <v>821</v>
      </c>
      <c r="L1934" s="367" t="s">
        <v>822</v>
      </c>
      <c r="M1934" s="388">
        <v>9632700</v>
      </c>
    </row>
    <row r="1935" spans="1:13">
      <c r="A1935" s="367" t="s">
        <v>9047</v>
      </c>
      <c r="B1935" s="367" t="s">
        <v>2108</v>
      </c>
      <c r="C1935" s="367" t="s">
        <v>25</v>
      </c>
      <c r="D1935" s="381">
        <v>4533</v>
      </c>
      <c r="E1935" s="367" t="s">
        <v>767</v>
      </c>
      <c r="F1935" s="367" t="s">
        <v>732</v>
      </c>
      <c r="G1935" s="367" t="s">
        <v>298</v>
      </c>
      <c r="H1935" s="367" t="s">
        <v>41</v>
      </c>
      <c r="I1935" s="367" t="s">
        <v>50</v>
      </c>
      <c r="J1935" s="367" t="s">
        <v>744</v>
      </c>
      <c r="K1935" s="367" t="s">
        <v>821</v>
      </c>
      <c r="L1935" s="367" t="s">
        <v>822</v>
      </c>
      <c r="M1935" s="388">
        <v>9632700</v>
      </c>
    </row>
    <row r="1936" spans="1:13">
      <c r="A1936" s="367" t="s">
        <v>9055</v>
      </c>
      <c r="B1936" s="367" t="s">
        <v>2108</v>
      </c>
      <c r="C1936" s="367" t="s">
        <v>25</v>
      </c>
      <c r="D1936" s="381">
        <v>4533</v>
      </c>
      <c r="E1936" s="367" t="s">
        <v>767</v>
      </c>
      <c r="F1936" s="367" t="s">
        <v>732</v>
      </c>
      <c r="G1936" s="367" t="s">
        <v>298</v>
      </c>
      <c r="H1936" s="367" t="s">
        <v>41</v>
      </c>
      <c r="I1936" s="367" t="s">
        <v>223</v>
      </c>
      <c r="J1936" s="367" t="s">
        <v>745</v>
      </c>
      <c r="K1936" s="367" t="s">
        <v>821</v>
      </c>
      <c r="L1936" s="367" t="s">
        <v>822</v>
      </c>
      <c r="M1936" s="388">
        <v>9632700</v>
      </c>
    </row>
    <row r="1937" spans="1:13">
      <c r="A1937" s="367" t="s">
        <v>9063</v>
      </c>
      <c r="B1937" s="367" t="s">
        <v>2108</v>
      </c>
      <c r="C1937" s="367" t="s">
        <v>25</v>
      </c>
      <c r="D1937" s="381">
        <v>4533</v>
      </c>
      <c r="E1937" s="367" t="s">
        <v>767</v>
      </c>
      <c r="F1937" s="367" t="s">
        <v>732</v>
      </c>
      <c r="G1937" s="367" t="s">
        <v>298</v>
      </c>
      <c r="H1937" s="367" t="s">
        <v>41</v>
      </c>
      <c r="I1937" s="367" t="s">
        <v>421</v>
      </c>
      <c r="J1937" s="367" t="s">
        <v>746</v>
      </c>
      <c r="K1937" s="367" t="s">
        <v>821</v>
      </c>
      <c r="L1937" s="367" t="s">
        <v>822</v>
      </c>
      <c r="M1937" s="388">
        <v>9632700</v>
      </c>
    </row>
    <row r="1938" spans="1:13">
      <c r="A1938" s="367" t="s">
        <v>9071</v>
      </c>
      <c r="B1938" s="367" t="s">
        <v>2108</v>
      </c>
      <c r="C1938" s="367" t="s">
        <v>25</v>
      </c>
      <c r="D1938" s="381">
        <v>4533</v>
      </c>
      <c r="E1938" s="367" t="s">
        <v>767</v>
      </c>
      <c r="F1938" s="367" t="s">
        <v>732</v>
      </c>
      <c r="G1938" s="367" t="s">
        <v>298</v>
      </c>
      <c r="H1938" s="367" t="s">
        <v>41</v>
      </c>
      <c r="I1938" s="367" t="s">
        <v>422</v>
      </c>
      <c r="J1938" s="367" t="s">
        <v>747</v>
      </c>
      <c r="K1938" s="367" t="s">
        <v>821</v>
      </c>
      <c r="L1938" s="367" t="s">
        <v>822</v>
      </c>
      <c r="M1938" s="388">
        <v>9632700</v>
      </c>
    </row>
    <row r="1939" spans="1:13">
      <c r="A1939" s="367" t="s">
        <v>9079</v>
      </c>
      <c r="B1939" s="367" t="s">
        <v>2108</v>
      </c>
      <c r="C1939" s="367" t="s">
        <v>25</v>
      </c>
      <c r="D1939" s="381">
        <v>4533</v>
      </c>
      <c r="E1939" s="367" t="s">
        <v>767</v>
      </c>
      <c r="F1939" s="367" t="s">
        <v>732</v>
      </c>
      <c r="G1939" s="367" t="s">
        <v>298</v>
      </c>
      <c r="H1939" s="367" t="s">
        <v>41</v>
      </c>
      <c r="I1939" s="367" t="s">
        <v>423</v>
      </c>
      <c r="J1939" s="367" t="s">
        <v>748</v>
      </c>
      <c r="K1939" s="367" t="s">
        <v>821</v>
      </c>
      <c r="L1939" s="367" t="s">
        <v>822</v>
      </c>
      <c r="M1939" s="388">
        <v>9632700</v>
      </c>
    </row>
    <row r="1940" spans="1:13">
      <c r="A1940" s="367" t="s">
        <v>9087</v>
      </c>
      <c r="B1940" s="367" t="s">
        <v>2108</v>
      </c>
      <c r="C1940" s="367" t="s">
        <v>25</v>
      </c>
      <c r="D1940" s="381">
        <v>4533</v>
      </c>
      <c r="E1940" s="367" t="s">
        <v>767</v>
      </c>
      <c r="F1940" s="367" t="s">
        <v>732</v>
      </c>
      <c r="G1940" s="367" t="s">
        <v>298</v>
      </c>
      <c r="H1940" s="367" t="s">
        <v>41</v>
      </c>
      <c r="I1940" s="367" t="s">
        <v>424</v>
      </c>
      <c r="J1940" s="367" t="s">
        <v>749</v>
      </c>
      <c r="K1940" s="367" t="s">
        <v>821</v>
      </c>
      <c r="L1940" s="367" t="s">
        <v>822</v>
      </c>
      <c r="M1940" s="388">
        <v>9632700</v>
      </c>
    </row>
    <row r="1941" spans="1:13">
      <c r="A1941" s="367" t="s">
        <v>9095</v>
      </c>
      <c r="B1941" s="367" t="s">
        <v>2108</v>
      </c>
      <c r="C1941" s="367" t="s">
        <v>25</v>
      </c>
      <c r="D1941" s="381">
        <v>4533</v>
      </c>
      <c r="E1941" s="367" t="s">
        <v>767</v>
      </c>
      <c r="F1941" s="367" t="s">
        <v>732</v>
      </c>
      <c r="G1941" s="367" t="s">
        <v>298</v>
      </c>
      <c r="H1941" s="367" t="s">
        <v>41</v>
      </c>
      <c r="I1941" s="367" t="s">
        <v>425</v>
      </c>
      <c r="J1941" s="367" t="s">
        <v>750</v>
      </c>
      <c r="K1941" s="367" t="s">
        <v>821</v>
      </c>
      <c r="L1941" s="367" t="s">
        <v>822</v>
      </c>
      <c r="M1941" s="388">
        <v>9632700</v>
      </c>
    </row>
    <row r="1942" spans="1:13">
      <c r="A1942" s="368" t="s">
        <v>9038</v>
      </c>
      <c r="B1942" s="368" t="s">
        <v>2107</v>
      </c>
      <c r="C1942" s="368" t="s">
        <v>25</v>
      </c>
      <c r="D1942" s="381">
        <v>4533</v>
      </c>
      <c r="E1942" s="367" t="s">
        <v>767</v>
      </c>
      <c r="F1942" s="368" t="s">
        <v>732</v>
      </c>
      <c r="G1942" s="368" t="s">
        <v>298</v>
      </c>
      <c r="H1942" s="368" t="s">
        <v>41</v>
      </c>
      <c r="I1942" s="368" t="s">
        <v>48</v>
      </c>
      <c r="J1942" s="368" t="s">
        <v>743</v>
      </c>
      <c r="K1942" s="368" t="s">
        <v>890</v>
      </c>
      <c r="L1942" s="368" t="s">
        <v>822</v>
      </c>
      <c r="M1942" s="389">
        <v>10602900</v>
      </c>
    </row>
    <row r="1943" spans="1:13">
      <c r="A1943" s="368" t="s">
        <v>9046</v>
      </c>
      <c r="B1943" s="368" t="s">
        <v>2107</v>
      </c>
      <c r="C1943" s="368" t="s">
        <v>25</v>
      </c>
      <c r="D1943" s="381">
        <v>4533</v>
      </c>
      <c r="E1943" s="367" t="s">
        <v>767</v>
      </c>
      <c r="F1943" s="368" t="s">
        <v>732</v>
      </c>
      <c r="G1943" s="368" t="s">
        <v>298</v>
      </c>
      <c r="H1943" s="368" t="s">
        <v>41</v>
      </c>
      <c r="I1943" s="368" t="s">
        <v>50</v>
      </c>
      <c r="J1943" s="368" t="s">
        <v>744</v>
      </c>
      <c r="K1943" s="368" t="s">
        <v>890</v>
      </c>
      <c r="L1943" s="368" t="s">
        <v>822</v>
      </c>
      <c r="M1943" s="389">
        <v>10602900</v>
      </c>
    </row>
    <row r="1944" spans="1:13">
      <c r="A1944" s="368" t="s">
        <v>9054</v>
      </c>
      <c r="B1944" s="368" t="s">
        <v>2107</v>
      </c>
      <c r="C1944" s="368" t="s">
        <v>25</v>
      </c>
      <c r="D1944" s="381">
        <v>4533</v>
      </c>
      <c r="E1944" s="367" t="s">
        <v>767</v>
      </c>
      <c r="F1944" s="368" t="s">
        <v>732</v>
      </c>
      <c r="G1944" s="368" t="s">
        <v>298</v>
      </c>
      <c r="H1944" s="368" t="s">
        <v>41</v>
      </c>
      <c r="I1944" s="368" t="s">
        <v>223</v>
      </c>
      <c r="J1944" s="368" t="s">
        <v>745</v>
      </c>
      <c r="K1944" s="368" t="s">
        <v>890</v>
      </c>
      <c r="L1944" s="368" t="s">
        <v>822</v>
      </c>
      <c r="M1944" s="389">
        <v>10602900</v>
      </c>
    </row>
    <row r="1945" spans="1:13">
      <c r="A1945" s="368" t="s">
        <v>9062</v>
      </c>
      <c r="B1945" s="368" t="s">
        <v>2107</v>
      </c>
      <c r="C1945" s="368" t="s">
        <v>25</v>
      </c>
      <c r="D1945" s="381">
        <v>4533</v>
      </c>
      <c r="E1945" s="367" t="s">
        <v>767</v>
      </c>
      <c r="F1945" s="368" t="s">
        <v>732</v>
      </c>
      <c r="G1945" s="368" t="s">
        <v>298</v>
      </c>
      <c r="H1945" s="368" t="s">
        <v>41</v>
      </c>
      <c r="I1945" s="368" t="s">
        <v>421</v>
      </c>
      <c r="J1945" s="368" t="s">
        <v>746</v>
      </c>
      <c r="K1945" s="368" t="s">
        <v>890</v>
      </c>
      <c r="L1945" s="368" t="s">
        <v>822</v>
      </c>
      <c r="M1945" s="389">
        <v>10602900</v>
      </c>
    </row>
    <row r="1946" spans="1:13">
      <c r="A1946" s="368" t="s">
        <v>9070</v>
      </c>
      <c r="B1946" s="368" t="s">
        <v>2107</v>
      </c>
      <c r="C1946" s="368" t="s">
        <v>25</v>
      </c>
      <c r="D1946" s="381">
        <v>4533</v>
      </c>
      <c r="E1946" s="367" t="s">
        <v>767</v>
      </c>
      <c r="F1946" s="368" t="s">
        <v>732</v>
      </c>
      <c r="G1946" s="368" t="s">
        <v>298</v>
      </c>
      <c r="H1946" s="368" t="s">
        <v>41</v>
      </c>
      <c r="I1946" s="368" t="s">
        <v>422</v>
      </c>
      <c r="J1946" s="368" t="s">
        <v>747</v>
      </c>
      <c r="K1946" s="368" t="s">
        <v>890</v>
      </c>
      <c r="L1946" s="368" t="s">
        <v>822</v>
      </c>
      <c r="M1946" s="389">
        <v>10602900</v>
      </c>
    </row>
    <row r="1947" spans="1:13">
      <c r="A1947" s="368" t="s">
        <v>9078</v>
      </c>
      <c r="B1947" s="368" t="s">
        <v>2107</v>
      </c>
      <c r="C1947" s="368" t="s">
        <v>25</v>
      </c>
      <c r="D1947" s="381">
        <v>4533</v>
      </c>
      <c r="E1947" s="367" t="s">
        <v>767</v>
      </c>
      <c r="F1947" s="368" t="s">
        <v>732</v>
      </c>
      <c r="G1947" s="368" t="s">
        <v>298</v>
      </c>
      <c r="H1947" s="368" t="s">
        <v>41</v>
      </c>
      <c r="I1947" s="368" t="s">
        <v>423</v>
      </c>
      <c r="J1947" s="368" t="s">
        <v>748</v>
      </c>
      <c r="K1947" s="368" t="s">
        <v>890</v>
      </c>
      <c r="L1947" s="368" t="s">
        <v>822</v>
      </c>
      <c r="M1947" s="389">
        <v>10602900</v>
      </c>
    </row>
    <row r="1948" spans="1:13">
      <c r="A1948" s="368" t="s">
        <v>9086</v>
      </c>
      <c r="B1948" s="368" t="s">
        <v>2107</v>
      </c>
      <c r="C1948" s="368" t="s">
        <v>25</v>
      </c>
      <c r="D1948" s="381">
        <v>4533</v>
      </c>
      <c r="E1948" s="367" t="s">
        <v>767</v>
      </c>
      <c r="F1948" s="368" t="s">
        <v>732</v>
      </c>
      <c r="G1948" s="368" t="s">
        <v>298</v>
      </c>
      <c r="H1948" s="368" t="s">
        <v>41</v>
      </c>
      <c r="I1948" s="368" t="s">
        <v>424</v>
      </c>
      <c r="J1948" s="368" t="s">
        <v>749</v>
      </c>
      <c r="K1948" s="368" t="s">
        <v>890</v>
      </c>
      <c r="L1948" s="368" t="s">
        <v>822</v>
      </c>
      <c r="M1948" s="389">
        <v>10602900</v>
      </c>
    </row>
    <row r="1949" spans="1:13">
      <c r="A1949" s="368" t="s">
        <v>9094</v>
      </c>
      <c r="B1949" s="368" t="s">
        <v>2107</v>
      </c>
      <c r="C1949" s="368" t="s">
        <v>25</v>
      </c>
      <c r="D1949" s="381">
        <v>4533</v>
      </c>
      <c r="E1949" s="367" t="s">
        <v>767</v>
      </c>
      <c r="F1949" s="368" t="s">
        <v>732</v>
      </c>
      <c r="G1949" s="368" t="s">
        <v>298</v>
      </c>
      <c r="H1949" s="368" t="s">
        <v>41</v>
      </c>
      <c r="I1949" s="368" t="s">
        <v>425</v>
      </c>
      <c r="J1949" s="368" t="s">
        <v>750</v>
      </c>
      <c r="K1949" s="368" t="s">
        <v>890</v>
      </c>
      <c r="L1949" s="368" t="s">
        <v>822</v>
      </c>
      <c r="M1949" s="389">
        <v>10602900</v>
      </c>
    </row>
    <row r="1950" spans="1:13">
      <c r="A1950" s="367" t="s">
        <v>8999</v>
      </c>
      <c r="B1950" s="367" t="s">
        <v>2108</v>
      </c>
      <c r="C1950" s="367" t="s">
        <v>25</v>
      </c>
      <c r="D1950" s="381">
        <v>4533</v>
      </c>
      <c r="E1950" s="367" t="s">
        <v>767</v>
      </c>
      <c r="F1950" s="367" t="s">
        <v>732</v>
      </c>
      <c r="G1950" s="367" t="s">
        <v>298</v>
      </c>
      <c r="H1950" s="367" t="s">
        <v>41</v>
      </c>
      <c r="I1950" s="367" t="s">
        <v>42</v>
      </c>
      <c r="J1950" s="367" t="s">
        <v>738</v>
      </c>
      <c r="K1950" s="367" t="s">
        <v>821</v>
      </c>
      <c r="L1950" s="367" t="s">
        <v>822</v>
      </c>
      <c r="M1950" s="388">
        <v>11573100</v>
      </c>
    </row>
    <row r="1951" spans="1:13">
      <c r="A1951" s="367" t="s">
        <v>9007</v>
      </c>
      <c r="B1951" s="367" t="s">
        <v>2108</v>
      </c>
      <c r="C1951" s="367" t="s">
        <v>25</v>
      </c>
      <c r="D1951" s="381">
        <v>4533</v>
      </c>
      <c r="E1951" s="367" t="s">
        <v>767</v>
      </c>
      <c r="F1951" s="367" t="s">
        <v>732</v>
      </c>
      <c r="G1951" s="367" t="s">
        <v>298</v>
      </c>
      <c r="H1951" s="367" t="s">
        <v>41</v>
      </c>
      <c r="I1951" s="367" t="s">
        <v>219</v>
      </c>
      <c r="J1951" s="367" t="s">
        <v>739</v>
      </c>
      <c r="K1951" s="367" t="s">
        <v>821</v>
      </c>
      <c r="L1951" s="367" t="s">
        <v>822</v>
      </c>
      <c r="M1951" s="388">
        <v>11573100</v>
      </c>
    </row>
    <row r="1952" spans="1:13">
      <c r="A1952" s="367" t="s">
        <v>9015</v>
      </c>
      <c r="B1952" s="367" t="s">
        <v>2108</v>
      </c>
      <c r="C1952" s="367" t="s">
        <v>25</v>
      </c>
      <c r="D1952" s="381">
        <v>4533</v>
      </c>
      <c r="E1952" s="367" t="s">
        <v>767</v>
      </c>
      <c r="F1952" s="367" t="s">
        <v>732</v>
      </c>
      <c r="G1952" s="367" t="s">
        <v>298</v>
      </c>
      <c r="H1952" s="367" t="s">
        <v>41</v>
      </c>
      <c r="I1952" s="367" t="s">
        <v>44</v>
      </c>
      <c r="J1952" s="367" t="s">
        <v>740</v>
      </c>
      <c r="K1952" s="367" t="s">
        <v>821</v>
      </c>
      <c r="L1952" s="367" t="s">
        <v>822</v>
      </c>
      <c r="M1952" s="388">
        <v>11573100</v>
      </c>
    </row>
    <row r="1953" spans="1:13">
      <c r="A1953" s="367" t="s">
        <v>9023</v>
      </c>
      <c r="B1953" s="367" t="s">
        <v>2108</v>
      </c>
      <c r="C1953" s="367" t="s">
        <v>25</v>
      </c>
      <c r="D1953" s="381">
        <v>4533</v>
      </c>
      <c r="E1953" s="367" t="s">
        <v>767</v>
      </c>
      <c r="F1953" s="367" t="s">
        <v>732</v>
      </c>
      <c r="G1953" s="367" t="s">
        <v>298</v>
      </c>
      <c r="H1953" s="367" t="s">
        <v>41</v>
      </c>
      <c r="I1953" s="367" t="s">
        <v>46</v>
      </c>
      <c r="J1953" s="367" t="s">
        <v>741</v>
      </c>
      <c r="K1953" s="367" t="s">
        <v>821</v>
      </c>
      <c r="L1953" s="367" t="s">
        <v>822</v>
      </c>
      <c r="M1953" s="388">
        <v>11573100</v>
      </c>
    </row>
    <row r="1954" spans="1:13">
      <c r="A1954" s="367" t="s">
        <v>9031</v>
      </c>
      <c r="B1954" s="367" t="s">
        <v>2108</v>
      </c>
      <c r="C1954" s="367" t="s">
        <v>25</v>
      </c>
      <c r="D1954" s="381">
        <v>4533</v>
      </c>
      <c r="E1954" s="367" t="s">
        <v>767</v>
      </c>
      <c r="F1954" s="367" t="s">
        <v>732</v>
      </c>
      <c r="G1954" s="367" t="s">
        <v>298</v>
      </c>
      <c r="H1954" s="367" t="s">
        <v>41</v>
      </c>
      <c r="I1954" s="367" t="s">
        <v>221</v>
      </c>
      <c r="J1954" s="367" t="s">
        <v>742</v>
      </c>
      <c r="K1954" s="367" t="s">
        <v>821</v>
      </c>
      <c r="L1954" s="367" t="s">
        <v>822</v>
      </c>
      <c r="M1954" s="388">
        <v>11573100</v>
      </c>
    </row>
    <row r="1955" spans="1:13">
      <c r="A1955" s="368" t="s">
        <v>8998</v>
      </c>
      <c r="B1955" s="368" t="s">
        <v>2107</v>
      </c>
      <c r="C1955" s="368" t="s">
        <v>25</v>
      </c>
      <c r="D1955" s="381">
        <v>4533</v>
      </c>
      <c r="E1955" s="367" t="s">
        <v>767</v>
      </c>
      <c r="F1955" s="368" t="s">
        <v>732</v>
      </c>
      <c r="G1955" s="368" t="s">
        <v>298</v>
      </c>
      <c r="H1955" s="368" t="s">
        <v>41</v>
      </c>
      <c r="I1955" s="368" t="s">
        <v>42</v>
      </c>
      <c r="J1955" s="368" t="s">
        <v>738</v>
      </c>
      <c r="K1955" s="368" t="s">
        <v>890</v>
      </c>
      <c r="L1955" s="368" t="s">
        <v>822</v>
      </c>
      <c r="M1955" s="389">
        <v>12728100</v>
      </c>
    </row>
    <row r="1956" spans="1:13">
      <c r="A1956" s="368" t="s">
        <v>9006</v>
      </c>
      <c r="B1956" s="368" t="s">
        <v>2107</v>
      </c>
      <c r="C1956" s="368" t="s">
        <v>25</v>
      </c>
      <c r="D1956" s="381">
        <v>4533</v>
      </c>
      <c r="E1956" s="367" t="s">
        <v>767</v>
      </c>
      <c r="F1956" s="368" t="s">
        <v>732</v>
      </c>
      <c r="G1956" s="368" t="s">
        <v>298</v>
      </c>
      <c r="H1956" s="368" t="s">
        <v>41</v>
      </c>
      <c r="I1956" s="368" t="s">
        <v>219</v>
      </c>
      <c r="J1956" s="368" t="s">
        <v>739</v>
      </c>
      <c r="K1956" s="368" t="s">
        <v>890</v>
      </c>
      <c r="L1956" s="368" t="s">
        <v>822</v>
      </c>
      <c r="M1956" s="389">
        <v>12728100</v>
      </c>
    </row>
    <row r="1957" spans="1:13">
      <c r="A1957" s="368" t="s">
        <v>9014</v>
      </c>
      <c r="B1957" s="368" t="s">
        <v>2107</v>
      </c>
      <c r="C1957" s="368" t="s">
        <v>25</v>
      </c>
      <c r="D1957" s="381">
        <v>4533</v>
      </c>
      <c r="E1957" s="367" t="s">
        <v>767</v>
      </c>
      <c r="F1957" s="368" t="s">
        <v>732</v>
      </c>
      <c r="G1957" s="368" t="s">
        <v>298</v>
      </c>
      <c r="H1957" s="368" t="s">
        <v>41</v>
      </c>
      <c r="I1957" s="368" t="s">
        <v>44</v>
      </c>
      <c r="J1957" s="368" t="s">
        <v>740</v>
      </c>
      <c r="K1957" s="368" t="s">
        <v>890</v>
      </c>
      <c r="L1957" s="368" t="s">
        <v>822</v>
      </c>
      <c r="M1957" s="389">
        <v>12728100</v>
      </c>
    </row>
    <row r="1958" spans="1:13">
      <c r="A1958" s="368" t="s">
        <v>9022</v>
      </c>
      <c r="B1958" s="368" t="s">
        <v>2107</v>
      </c>
      <c r="C1958" s="368" t="s">
        <v>25</v>
      </c>
      <c r="D1958" s="381">
        <v>4533</v>
      </c>
      <c r="E1958" s="367" t="s">
        <v>767</v>
      </c>
      <c r="F1958" s="368" t="s">
        <v>732</v>
      </c>
      <c r="G1958" s="368" t="s">
        <v>298</v>
      </c>
      <c r="H1958" s="368" t="s">
        <v>41</v>
      </c>
      <c r="I1958" s="368" t="s">
        <v>46</v>
      </c>
      <c r="J1958" s="368" t="s">
        <v>741</v>
      </c>
      <c r="K1958" s="368" t="s">
        <v>890</v>
      </c>
      <c r="L1958" s="368" t="s">
        <v>822</v>
      </c>
      <c r="M1958" s="389">
        <v>12728100</v>
      </c>
    </row>
    <row r="1959" spans="1:13">
      <c r="A1959" s="368" t="s">
        <v>9030</v>
      </c>
      <c r="B1959" s="368" t="s">
        <v>2107</v>
      </c>
      <c r="C1959" s="368" t="s">
        <v>25</v>
      </c>
      <c r="D1959" s="381">
        <v>4533</v>
      </c>
      <c r="E1959" s="367" t="s">
        <v>767</v>
      </c>
      <c r="F1959" s="368" t="s">
        <v>732</v>
      </c>
      <c r="G1959" s="368" t="s">
        <v>298</v>
      </c>
      <c r="H1959" s="368" t="s">
        <v>41</v>
      </c>
      <c r="I1959" s="368" t="s">
        <v>221</v>
      </c>
      <c r="J1959" s="368" t="s">
        <v>742</v>
      </c>
      <c r="K1959" s="368" t="s">
        <v>890</v>
      </c>
      <c r="L1959" s="368" t="s">
        <v>822</v>
      </c>
      <c r="M1959" s="389">
        <v>12728100</v>
      </c>
    </row>
    <row r="1960" spans="1:13">
      <c r="A1960" s="367" t="s">
        <v>8959</v>
      </c>
      <c r="B1960" s="367" t="s">
        <v>2108</v>
      </c>
      <c r="C1960" s="367" t="s">
        <v>25</v>
      </c>
      <c r="D1960" s="381">
        <v>4533</v>
      </c>
      <c r="E1960" s="367" t="s">
        <v>767</v>
      </c>
      <c r="F1960" s="367" t="s">
        <v>732</v>
      </c>
      <c r="G1960" s="367" t="s">
        <v>298</v>
      </c>
      <c r="H1960" s="367" t="s">
        <v>41</v>
      </c>
      <c r="I1960" s="367" t="s">
        <v>316</v>
      </c>
      <c r="J1960" s="367" t="s">
        <v>733</v>
      </c>
      <c r="K1960" s="367" t="s">
        <v>821</v>
      </c>
      <c r="L1960" s="367" t="s">
        <v>822</v>
      </c>
      <c r="M1960" s="388">
        <v>13513500</v>
      </c>
    </row>
    <row r="1961" spans="1:13">
      <c r="A1961" s="367" t="s">
        <v>8967</v>
      </c>
      <c r="B1961" s="367" t="s">
        <v>2108</v>
      </c>
      <c r="C1961" s="367" t="s">
        <v>25</v>
      </c>
      <c r="D1961" s="381">
        <v>4533</v>
      </c>
      <c r="E1961" s="367" t="s">
        <v>767</v>
      </c>
      <c r="F1961" s="367" t="s">
        <v>732</v>
      </c>
      <c r="G1961" s="367" t="s">
        <v>298</v>
      </c>
      <c r="H1961" s="367" t="s">
        <v>41</v>
      </c>
      <c r="I1961" s="367" t="s">
        <v>318</v>
      </c>
      <c r="J1961" s="367" t="s">
        <v>734</v>
      </c>
      <c r="K1961" s="367" t="s">
        <v>821</v>
      </c>
      <c r="L1961" s="367" t="s">
        <v>822</v>
      </c>
      <c r="M1961" s="388">
        <v>13513500</v>
      </c>
    </row>
    <row r="1962" spans="1:13">
      <c r="A1962" s="367" t="s">
        <v>8975</v>
      </c>
      <c r="B1962" s="367" t="s">
        <v>2108</v>
      </c>
      <c r="C1962" s="367" t="s">
        <v>25</v>
      </c>
      <c r="D1962" s="381">
        <v>4533</v>
      </c>
      <c r="E1962" s="367" t="s">
        <v>767</v>
      </c>
      <c r="F1962" s="367" t="s">
        <v>732</v>
      </c>
      <c r="G1962" s="367" t="s">
        <v>298</v>
      </c>
      <c r="H1962" s="367" t="s">
        <v>41</v>
      </c>
      <c r="I1962" s="367" t="s">
        <v>320</v>
      </c>
      <c r="J1962" s="367" t="s">
        <v>735</v>
      </c>
      <c r="K1962" s="367" t="s">
        <v>821</v>
      </c>
      <c r="L1962" s="367" t="s">
        <v>822</v>
      </c>
      <c r="M1962" s="388">
        <v>13513500</v>
      </c>
    </row>
    <row r="1963" spans="1:13">
      <c r="A1963" s="367" t="s">
        <v>8983</v>
      </c>
      <c r="B1963" s="367" t="s">
        <v>2108</v>
      </c>
      <c r="C1963" s="367" t="s">
        <v>25</v>
      </c>
      <c r="D1963" s="381">
        <v>4533</v>
      </c>
      <c r="E1963" s="367" t="s">
        <v>767</v>
      </c>
      <c r="F1963" s="367" t="s">
        <v>732</v>
      </c>
      <c r="G1963" s="367" t="s">
        <v>298</v>
      </c>
      <c r="H1963" s="367" t="s">
        <v>41</v>
      </c>
      <c r="I1963" s="367" t="s">
        <v>322</v>
      </c>
      <c r="J1963" s="367" t="s">
        <v>736</v>
      </c>
      <c r="K1963" s="367" t="s">
        <v>821</v>
      </c>
      <c r="L1963" s="367" t="s">
        <v>822</v>
      </c>
      <c r="M1963" s="388">
        <v>13513500</v>
      </c>
    </row>
    <row r="1964" spans="1:13">
      <c r="A1964" s="367" t="s">
        <v>8991</v>
      </c>
      <c r="B1964" s="367" t="s">
        <v>2108</v>
      </c>
      <c r="C1964" s="367" t="s">
        <v>25</v>
      </c>
      <c r="D1964" s="381">
        <v>4533</v>
      </c>
      <c r="E1964" s="367" t="s">
        <v>767</v>
      </c>
      <c r="F1964" s="367" t="s">
        <v>732</v>
      </c>
      <c r="G1964" s="367" t="s">
        <v>298</v>
      </c>
      <c r="H1964" s="367" t="s">
        <v>41</v>
      </c>
      <c r="I1964" s="367" t="s">
        <v>324</v>
      </c>
      <c r="J1964" s="367" t="s">
        <v>737</v>
      </c>
      <c r="K1964" s="367" t="s">
        <v>821</v>
      </c>
      <c r="L1964" s="367" t="s">
        <v>822</v>
      </c>
      <c r="M1964" s="388">
        <v>13513500</v>
      </c>
    </row>
    <row r="1965" spans="1:13">
      <c r="A1965" s="368" t="s">
        <v>8958</v>
      </c>
      <c r="B1965" s="368" t="s">
        <v>2107</v>
      </c>
      <c r="C1965" s="368" t="s">
        <v>25</v>
      </c>
      <c r="D1965" s="381">
        <v>4533</v>
      </c>
      <c r="E1965" s="367" t="s">
        <v>767</v>
      </c>
      <c r="F1965" s="368" t="s">
        <v>732</v>
      </c>
      <c r="G1965" s="368" t="s">
        <v>298</v>
      </c>
      <c r="H1965" s="368" t="s">
        <v>41</v>
      </c>
      <c r="I1965" s="368" t="s">
        <v>316</v>
      </c>
      <c r="J1965" s="368" t="s">
        <v>733</v>
      </c>
      <c r="K1965" s="368" t="s">
        <v>890</v>
      </c>
      <c r="L1965" s="368" t="s">
        <v>822</v>
      </c>
      <c r="M1965" s="389">
        <v>14853300</v>
      </c>
    </row>
    <row r="1966" spans="1:13">
      <c r="A1966" s="368" t="s">
        <v>8966</v>
      </c>
      <c r="B1966" s="368" t="s">
        <v>2107</v>
      </c>
      <c r="C1966" s="368" t="s">
        <v>25</v>
      </c>
      <c r="D1966" s="381">
        <v>4533</v>
      </c>
      <c r="E1966" s="367" t="s">
        <v>767</v>
      </c>
      <c r="F1966" s="368" t="s">
        <v>732</v>
      </c>
      <c r="G1966" s="368" t="s">
        <v>298</v>
      </c>
      <c r="H1966" s="368" t="s">
        <v>41</v>
      </c>
      <c r="I1966" s="368" t="s">
        <v>318</v>
      </c>
      <c r="J1966" s="368" t="s">
        <v>734</v>
      </c>
      <c r="K1966" s="368" t="s">
        <v>890</v>
      </c>
      <c r="L1966" s="368" t="s">
        <v>822</v>
      </c>
      <c r="M1966" s="389">
        <v>14853300</v>
      </c>
    </row>
    <row r="1967" spans="1:13">
      <c r="A1967" s="368" t="s">
        <v>8974</v>
      </c>
      <c r="B1967" s="368" t="s">
        <v>2107</v>
      </c>
      <c r="C1967" s="368" t="s">
        <v>25</v>
      </c>
      <c r="D1967" s="381">
        <v>4533</v>
      </c>
      <c r="E1967" s="367" t="s">
        <v>767</v>
      </c>
      <c r="F1967" s="368" t="s">
        <v>732</v>
      </c>
      <c r="G1967" s="368" t="s">
        <v>298</v>
      </c>
      <c r="H1967" s="368" t="s">
        <v>41</v>
      </c>
      <c r="I1967" s="368" t="s">
        <v>320</v>
      </c>
      <c r="J1967" s="368" t="s">
        <v>735</v>
      </c>
      <c r="K1967" s="368" t="s">
        <v>890</v>
      </c>
      <c r="L1967" s="368" t="s">
        <v>822</v>
      </c>
      <c r="M1967" s="389">
        <v>14853300</v>
      </c>
    </row>
    <row r="1968" spans="1:13">
      <c r="A1968" s="368" t="s">
        <v>8982</v>
      </c>
      <c r="B1968" s="368" t="s">
        <v>2107</v>
      </c>
      <c r="C1968" s="368" t="s">
        <v>25</v>
      </c>
      <c r="D1968" s="381">
        <v>4533</v>
      </c>
      <c r="E1968" s="367" t="s">
        <v>767</v>
      </c>
      <c r="F1968" s="368" t="s">
        <v>732</v>
      </c>
      <c r="G1968" s="368" t="s">
        <v>298</v>
      </c>
      <c r="H1968" s="368" t="s">
        <v>41</v>
      </c>
      <c r="I1968" s="368" t="s">
        <v>322</v>
      </c>
      <c r="J1968" s="368" t="s">
        <v>736</v>
      </c>
      <c r="K1968" s="368" t="s">
        <v>890</v>
      </c>
      <c r="L1968" s="368" t="s">
        <v>822</v>
      </c>
      <c r="M1968" s="389">
        <v>14853300</v>
      </c>
    </row>
    <row r="1969" spans="1:13">
      <c r="A1969" s="368" t="s">
        <v>8990</v>
      </c>
      <c r="B1969" s="368" t="s">
        <v>2107</v>
      </c>
      <c r="C1969" s="368" t="s">
        <v>25</v>
      </c>
      <c r="D1969" s="381">
        <v>4533</v>
      </c>
      <c r="E1969" s="367" t="s">
        <v>767</v>
      </c>
      <c r="F1969" s="368" t="s">
        <v>732</v>
      </c>
      <c r="G1969" s="368" t="s">
        <v>298</v>
      </c>
      <c r="H1969" s="368" t="s">
        <v>41</v>
      </c>
      <c r="I1969" s="368" t="s">
        <v>324</v>
      </c>
      <c r="J1969" s="368" t="s">
        <v>737</v>
      </c>
      <c r="K1969" s="368" t="s">
        <v>890</v>
      </c>
      <c r="L1969" s="368" t="s">
        <v>822</v>
      </c>
      <c r="M1969" s="389">
        <v>14853300</v>
      </c>
    </row>
    <row r="1970" spans="1:13">
      <c r="A1970" s="367" t="s">
        <v>9037</v>
      </c>
      <c r="B1970" s="367" t="s">
        <v>2106</v>
      </c>
      <c r="C1970" s="367" t="s">
        <v>25</v>
      </c>
      <c r="D1970" s="381">
        <v>4533</v>
      </c>
      <c r="E1970" s="367" t="s">
        <v>767</v>
      </c>
      <c r="F1970" s="367" t="s">
        <v>732</v>
      </c>
      <c r="G1970" s="367" t="s">
        <v>298</v>
      </c>
      <c r="H1970" s="367" t="s">
        <v>41</v>
      </c>
      <c r="I1970" s="367" t="s">
        <v>48</v>
      </c>
      <c r="J1970" s="367" t="s">
        <v>743</v>
      </c>
      <c r="K1970" s="367" t="s">
        <v>821</v>
      </c>
      <c r="L1970" s="367" t="s">
        <v>32</v>
      </c>
      <c r="M1970" s="388">
        <v>106075200</v>
      </c>
    </row>
    <row r="1971" spans="1:13">
      <c r="A1971" s="367" t="s">
        <v>9045</v>
      </c>
      <c r="B1971" s="367" t="s">
        <v>2106</v>
      </c>
      <c r="C1971" s="367" t="s">
        <v>25</v>
      </c>
      <c r="D1971" s="381">
        <v>4533</v>
      </c>
      <c r="E1971" s="367" t="s">
        <v>767</v>
      </c>
      <c r="F1971" s="367" t="s">
        <v>732</v>
      </c>
      <c r="G1971" s="367" t="s">
        <v>298</v>
      </c>
      <c r="H1971" s="367" t="s">
        <v>41</v>
      </c>
      <c r="I1971" s="367" t="s">
        <v>50</v>
      </c>
      <c r="J1971" s="367" t="s">
        <v>744</v>
      </c>
      <c r="K1971" s="367" t="s">
        <v>821</v>
      </c>
      <c r="L1971" s="367" t="s">
        <v>32</v>
      </c>
      <c r="M1971" s="388">
        <v>106075200</v>
      </c>
    </row>
    <row r="1972" spans="1:13">
      <c r="A1972" s="367" t="s">
        <v>9053</v>
      </c>
      <c r="B1972" s="367" t="s">
        <v>2106</v>
      </c>
      <c r="C1972" s="367" t="s">
        <v>25</v>
      </c>
      <c r="D1972" s="381">
        <v>4533</v>
      </c>
      <c r="E1972" s="367" t="s">
        <v>767</v>
      </c>
      <c r="F1972" s="367" t="s">
        <v>732</v>
      </c>
      <c r="G1972" s="367" t="s">
        <v>298</v>
      </c>
      <c r="H1972" s="367" t="s">
        <v>41</v>
      </c>
      <c r="I1972" s="367" t="s">
        <v>223</v>
      </c>
      <c r="J1972" s="367" t="s">
        <v>745</v>
      </c>
      <c r="K1972" s="367" t="s">
        <v>821</v>
      </c>
      <c r="L1972" s="367" t="s">
        <v>32</v>
      </c>
      <c r="M1972" s="388">
        <v>106075200</v>
      </c>
    </row>
    <row r="1973" spans="1:13">
      <c r="A1973" s="367" t="s">
        <v>9061</v>
      </c>
      <c r="B1973" s="367" t="s">
        <v>2106</v>
      </c>
      <c r="C1973" s="367" t="s">
        <v>25</v>
      </c>
      <c r="D1973" s="381">
        <v>4533</v>
      </c>
      <c r="E1973" s="367" t="s">
        <v>767</v>
      </c>
      <c r="F1973" s="367" t="s">
        <v>732</v>
      </c>
      <c r="G1973" s="367" t="s">
        <v>298</v>
      </c>
      <c r="H1973" s="367" t="s">
        <v>41</v>
      </c>
      <c r="I1973" s="367" t="s">
        <v>421</v>
      </c>
      <c r="J1973" s="367" t="s">
        <v>746</v>
      </c>
      <c r="K1973" s="367" t="s">
        <v>821</v>
      </c>
      <c r="L1973" s="367" t="s">
        <v>32</v>
      </c>
      <c r="M1973" s="388">
        <v>106075200</v>
      </c>
    </row>
    <row r="1974" spans="1:13">
      <c r="A1974" s="367" t="s">
        <v>9069</v>
      </c>
      <c r="B1974" s="367" t="s">
        <v>2106</v>
      </c>
      <c r="C1974" s="367" t="s">
        <v>25</v>
      </c>
      <c r="D1974" s="381">
        <v>4533</v>
      </c>
      <c r="E1974" s="367" t="s">
        <v>767</v>
      </c>
      <c r="F1974" s="367" t="s">
        <v>732</v>
      </c>
      <c r="G1974" s="367" t="s">
        <v>298</v>
      </c>
      <c r="H1974" s="367" t="s">
        <v>41</v>
      </c>
      <c r="I1974" s="367" t="s">
        <v>422</v>
      </c>
      <c r="J1974" s="367" t="s">
        <v>747</v>
      </c>
      <c r="K1974" s="367" t="s">
        <v>821</v>
      </c>
      <c r="L1974" s="367" t="s">
        <v>32</v>
      </c>
      <c r="M1974" s="388">
        <v>106075200</v>
      </c>
    </row>
    <row r="1975" spans="1:13">
      <c r="A1975" s="367" t="s">
        <v>9077</v>
      </c>
      <c r="B1975" s="367" t="s">
        <v>2106</v>
      </c>
      <c r="C1975" s="367" t="s">
        <v>25</v>
      </c>
      <c r="D1975" s="381">
        <v>4533</v>
      </c>
      <c r="E1975" s="367" t="s">
        <v>767</v>
      </c>
      <c r="F1975" s="367" t="s">
        <v>732</v>
      </c>
      <c r="G1975" s="367" t="s">
        <v>298</v>
      </c>
      <c r="H1975" s="367" t="s">
        <v>41</v>
      </c>
      <c r="I1975" s="367" t="s">
        <v>423</v>
      </c>
      <c r="J1975" s="367" t="s">
        <v>748</v>
      </c>
      <c r="K1975" s="367" t="s">
        <v>821</v>
      </c>
      <c r="L1975" s="367" t="s">
        <v>32</v>
      </c>
      <c r="M1975" s="388">
        <v>106075200</v>
      </c>
    </row>
    <row r="1976" spans="1:13">
      <c r="A1976" s="367" t="s">
        <v>9085</v>
      </c>
      <c r="B1976" s="367" t="s">
        <v>2106</v>
      </c>
      <c r="C1976" s="367" t="s">
        <v>25</v>
      </c>
      <c r="D1976" s="381">
        <v>4533</v>
      </c>
      <c r="E1976" s="367" t="s">
        <v>767</v>
      </c>
      <c r="F1976" s="367" t="s">
        <v>732</v>
      </c>
      <c r="G1976" s="367" t="s">
        <v>298</v>
      </c>
      <c r="H1976" s="367" t="s">
        <v>41</v>
      </c>
      <c r="I1976" s="367" t="s">
        <v>424</v>
      </c>
      <c r="J1976" s="367" t="s">
        <v>749</v>
      </c>
      <c r="K1976" s="367" t="s">
        <v>821</v>
      </c>
      <c r="L1976" s="367" t="s">
        <v>32</v>
      </c>
      <c r="M1976" s="388">
        <v>106075200</v>
      </c>
    </row>
    <row r="1977" spans="1:13">
      <c r="A1977" s="367" t="s">
        <v>9093</v>
      </c>
      <c r="B1977" s="367" t="s">
        <v>2106</v>
      </c>
      <c r="C1977" s="367" t="s">
        <v>25</v>
      </c>
      <c r="D1977" s="381">
        <v>4533</v>
      </c>
      <c r="E1977" s="367" t="s">
        <v>767</v>
      </c>
      <c r="F1977" s="367" t="s">
        <v>732</v>
      </c>
      <c r="G1977" s="367" t="s">
        <v>298</v>
      </c>
      <c r="H1977" s="367" t="s">
        <v>41</v>
      </c>
      <c r="I1977" s="367" t="s">
        <v>425</v>
      </c>
      <c r="J1977" s="367" t="s">
        <v>750</v>
      </c>
      <c r="K1977" s="367" t="s">
        <v>821</v>
      </c>
      <c r="L1977" s="367" t="s">
        <v>32</v>
      </c>
      <c r="M1977" s="388">
        <v>106075200</v>
      </c>
    </row>
    <row r="1978" spans="1:13">
      <c r="A1978" s="368" t="s">
        <v>9036</v>
      </c>
      <c r="B1978" s="368" t="s">
        <v>2105</v>
      </c>
      <c r="C1978" s="368" t="s">
        <v>25</v>
      </c>
      <c r="D1978" s="381">
        <v>4533</v>
      </c>
      <c r="E1978" s="367" t="s">
        <v>767</v>
      </c>
      <c r="F1978" s="368" t="s">
        <v>732</v>
      </c>
      <c r="G1978" s="368" t="s">
        <v>298</v>
      </c>
      <c r="H1978" s="368" t="s">
        <v>41</v>
      </c>
      <c r="I1978" s="368" t="s">
        <v>48</v>
      </c>
      <c r="J1978" s="368" t="s">
        <v>743</v>
      </c>
      <c r="K1978" s="368" t="s">
        <v>890</v>
      </c>
      <c r="L1978" s="368" t="s">
        <v>32</v>
      </c>
      <c r="M1978" s="389">
        <v>116678100</v>
      </c>
    </row>
    <row r="1979" spans="1:13">
      <c r="A1979" s="368" t="s">
        <v>9044</v>
      </c>
      <c r="B1979" s="368" t="s">
        <v>2105</v>
      </c>
      <c r="C1979" s="368" t="s">
        <v>25</v>
      </c>
      <c r="D1979" s="381">
        <v>4533</v>
      </c>
      <c r="E1979" s="367" t="s">
        <v>767</v>
      </c>
      <c r="F1979" s="368" t="s">
        <v>732</v>
      </c>
      <c r="G1979" s="368" t="s">
        <v>298</v>
      </c>
      <c r="H1979" s="368" t="s">
        <v>41</v>
      </c>
      <c r="I1979" s="368" t="s">
        <v>50</v>
      </c>
      <c r="J1979" s="368" t="s">
        <v>744</v>
      </c>
      <c r="K1979" s="368" t="s">
        <v>890</v>
      </c>
      <c r="L1979" s="368" t="s">
        <v>32</v>
      </c>
      <c r="M1979" s="389">
        <v>116678100</v>
      </c>
    </row>
    <row r="1980" spans="1:13">
      <c r="A1980" s="368" t="s">
        <v>9052</v>
      </c>
      <c r="B1980" s="368" t="s">
        <v>2105</v>
      </c>
      <c r="C1980" s="368" t="s">
        <v>25</v>
      </c>
      <c r="D1980" s="381">
        <v>4533</v>
      </c>
      <c r="E1980" s="367" t="s">
        <v>767</v>
      </c>
      <c r="F1980" s="368" t="s">
        <v>732</v>
      </c>
      <c r="G1980" s="368" t="s">
        <v>298</v>
      </c>
      <c r="H1980" s="368" t="s">
        <v>41</v>
      </c>
      <c r="I1980" s="368" t="s">
        <v>223</v>
      </c>
      <c r="J1980" s="368" t="s">
        <v>745</v>
      </c>
      <c r="K1980" s="368" t="s">
        <v>890</v>
      </c>
      <c r="L1980" s="368" t="s">
        <v>32</v>
      </c>
      <c r="M1980" s="389">
        <v>116678100</v>
      </c>
    </row>
    <row r="1981" spans="1:13">
      <c r="A1981" s="368" t="s">
        <v>9060</v>
      </c>
      <c r="B1981" s="368" t="s">
        <v>2105</v>
      </c>
      <c r="C1981" s="368" t="s">
        <v>25</v>
      </c>
      <c r="D1981" s="381">
        <v>4533</v>
      </c>
      <c r="E1981" s="367" t="s">
        <v>767</v>
      </c>
      <c r="F1981" s="368" t="s">
        <v>732</v>
      </c>
      <c r="G1981" s="368" t="s">
        <v>298</v>
      </c>
      <c r="H1981" s="368" t="s">
        <v>41</v>
      </c>
      <c r="I1981" s="368" t="s">
        <v>421</v>
      </c>
      <c r="J1981" s="368" t="s">
        <v>746</v>
      </c>
      <c r="K1981" s="368" t="s">
        <v>890</v>
      </c>
      <c r="L1981" s="368" t="s">
        <v>32</v>
      </c>
      <c r="M1981" s="389">
        <v>116678100</v>
      </c>
    </row>
    <row r="1982" spans="1:13">
      <c r="A1982" s="368" t="s">
        <v>9068</v>
      </c>
      <c r="B1982" s="368" t="s">
        <v>2105</v>
      </c>
      <c r="C1982" s="368" t="s">
        <v>25</v>
      </c>
      <c r="D1982" s="381">
        <v>4533</v>
      </c>
      <c r="E1982" s="367" t="s">
        <v>767</v>
      </c>
      <c r="F1982" s="368" t="s">
        <v>732</v>
      </c>
      <c r="G1982" s="368" t="s">
        <v>298</v>
      </c>
      <c r="H1982" s="368" t="s">
        <v>41</v>
      </c>
      <c r="I1982" s="368" t="s">
        <v>422</v>
      </c>
      <c r="J1982" s="368" t="s">
        <v>747</v>
      </c>
      <c r="K1982" s="368" t="s">
        <v>890</v>
      </c>
      <c r="L1982" s="368" t="s">
        <v>32</v>
      </c>
      <c r="M1982" s="389">
        <v>116678100</v>
      </c>
    </row>
    <row r="1983" spans="1:13">
      <c r="A1983" s="368" t="s">
        <v>9076</v>
      </c>
      <c r="B1983" s="368" t="s">
        <v>2105</v>
      </c>
      <c r="C1983" s="368" t="s">
        <v>25</v>
      </c>
      <c r="D1983" s="381">
        <v>4533</v>
      </c>
      <c r="E1983" s="367" t="s">
        <v>767</v>
      </c>
      <c r="F1983" s="368" t="s">
        <v>732</v>
      </c>
      <c r="G1983" s="368" t="s">
        <v>298</v>
      </c>
      <c r="H1983" s="368" t="s">
        <v>41</v>
      </c>
      <c r="I1983" s="368" t="s">
        <v>423</v>
      </c>
      <c r="J1983" s="368" t="s">
        <v>748</v>
      </c>
      <c r="K1983" s="368" t="s">
        <v>890</v>
      </c>
      <c r="L1983" s="368" t="s">
        <v>32</v>
      </c>
      <c r="M1983" s="389">
        <v>116678100</v>
      </c>
    </row>
    <row r="1984" spans="1:13">
      <c r="A1984" s="368" t="s">
        <v>9084</v>
      </c>
      <c r="B1984" s="368" t="s">
        <v>2105</v>
      </c>
      <c r="C1984" s="368" t="s">
        <v>25</v>
      </c>
      <c r="D1984" s="381">
        <v>4533</v>
      </c>
      <c r="E1984" s="367" t="s">
        <v>767</v>
      </c>
      <c r="F1984" s="368" t="s">
        <v>732</v>
      </c>
      <c r="G1984" s="368" t="s">
        <v>298</v>
      </c>
      <c r="H1984" s="368" t="s">
        <v>41</v>
      </c>
      <c r="I1984" s="368" t="s">
        <v>424</v>
      </c>
      <c r="J1984" s="368" t="s">
        <v>749</v>
      </c>
      <c r="K1984" s="368" t="s">
        <v>890</v>
      </c>
      <c r="L1984" s="368" t="s">
        <v>32</v>
      </c>
      <c r="M1984" s="389">
        <v>116678100</v>
      </c>
    </row>
    <row r="1985" spans="1:13">
      <c r="A1985" s="368" t="s">
        <v>9092</v>
      </c>
      <c r="B1985" s="368" t="s">
        <v>2105</v>
      </c>
      <c r="C1985" s="368" t="s">
        <v>25</v>
      </c>
      <c r="D1985" s="381">
        <v>4533</v>
      </c>
      <c r="E1985" s="367" t="s">
        <v>767</v>
      </c>
      <c r="F1985" s="368" t="s">
        <v>732</v>
      </c>
      <c r="G1985" s="368" t="s">
        <v>298</v>
      </c>
      <c r="H1985" s="368" t="s">
        <v>41</v>
      </c>
      <c r="I1985" s="368" t="s">
        <v>425</v>
      </c>
      <c r="J1985" s="368" t="s">
        <v>750</v>
      </c>
      <c r="K1985" s="368" t="s">
        <v>890</v>
      </c>
      <c r="L1985" s="368" t="s">
        <v>32</v>
      </c>
      <c r="M1985" s="389">
        <v>116678100</v>
      </c>
    </row>
    <row r="1986" spans="1:13">
      <c r="A1986" s="367" t="s">
        <v>8997</v>
      </c>
      <c r="B1986" s="367" t="s">
        <v>2106</v>
      </c>
      <c r="C1986" s="367" t="s">
        <v>25</v>
      </c>
      <c r="D1986" s="381">
        <v>4533</v>
      </c>
      <c r="E1986" s="367" t="s">
        <v>767</v>
      </c>
      <c r="F1986" s="367" t="s">
        <v>732</v>
      </c>
      <c r="G1986" s="367" t="s">
        <v>298</v>
      </c>
      <c r="H1986" s="367" t="s">
        <v>41</v>
      </c>
      <c r="I1986" s="367" t="s">
        <v>42</v>
      </c>
      <c r="J1986" s="367" t="s">
        <v>738</v>
      </c>
      <c r="K1986" s="367" t="s">
        <v>821</v>
      </c>
      <c r="L1986" s="367" t="s">
        <v>32</v>
      </c>
      <c r="M1986" s="388">
        <v>127281000</v>
      </c>
    </row>
    <row r="1987" spans="1:13">
      <c r="A1987" s="367" t="s">
        <v>9005</v>
      </c>
      <c r="B1987" s="367" t="s">
        <v>2106</v>
      </c>
      <c r="C1987" s="367" t="s">
        <v>25</v>
      </c>
      <c r="D1987" s="381">
        <v>4533</v>
      </c>
      <c r="E1987" s="367" t="s">
        <v>767</v>
      </c>
      <c r="F1987" s="367" t="s">
        <v>732</v>
      </c>
      <c r="G1987" s="367" t="s">
        <v>298</v>
      </c>
      <c r="H1987" s="367" t="s">
        <v>41</v>
      </c>
      <c r="I1987" s="367" t="s">
        <v>219</v>
      </c>
      <c r="J1987" s="367" t="s">
        <v>739</v>
      </c>
      <c r="K1987" s="367" t="s">
        <v>821</v>
      </c>
      <c r="L1987" s="367" t="s">
        <v>32</v>
      </c>
      <c r="M1987" s="388">
        <v>127281000</v>
      </c>
    </row>
    <row r="1988" spans="1:13">
      <c r="A1988" s="367" t="s">
        <v>9013</v>
      </c>
      <c r="B1988" s="367" t="s">
        <v>2106</v>
      </c>
      <c r="C1988" s="367" t="s">
        <v>25</v>
      </c>
      <c r="D1988" s="381">
        <v>4533</v>
      </c>
      <c r="E1988" s="367" t="s">
        <v>767</v>
      </c>
      <c r="F1988" s="367" t="s">
        <v>732</v>
      </c>
      <c r="G1988" s="367" t="s">
        <v>298</v>
      </c>
      <c r="H1988" s="367" t="s">
        <v>41</v>
      </c>
      <c r="I1988" s="367" t="s">
        <v>44</v>
      </c>
      <c r="J1988" s="367" t="s">
        <v>740</v>
      </c>
      <c r="K1988" s="367" t="s">
        <v>821</v>
      </c>
      <c r="L1988" s="367" t="s">
        <v>32</v>
      </c>
      <c r="M1988" s="388">
        <v>127281000</v>
      </c>
    </row>
    <row r="1989" spans="1:13">
      <c r="A1989" s="367" t="s">
        <v>9021</v>
      </c>
      <c r="B1989" s="367" t="s">
        <v>2106</v>
      </c>
      <c r="C1989" s="367" t="s">
        <v>25</v>
      </c>
      <c r="D1989" s="381">
        <v>4533</v>
      </c>
      <c r="E1989" s="367" t="s">
        <v>767</v>
      </c>
      <c r="F1989" s="367" t="s">
        <v>732</v>
      </c>
      <c r="G1989" s="367" t="s">
        <v>298</v>
      </c>
      <c r="H1989" s="367" t="s">
        <v>41</v>
      </c>
      <c r="I1989" s="367" t="s">
        <v>46</v>
      </c>
      <c r="J1989" s="367" t="s">
        <v>741</v>
      </c>
      <c r="K1989" s="367" t="s">
        <v>821</v>
      </c>
      <c r="L1989" s="367" t="s">
        <v>32</v>
      </c>
      <c r="M1989" s="388">
        <v>127281000</v>
      </c>
    </row>
    <row r="1990" spans="1:13">
      <c r="A1990" s="367" t="s">
        <v>9029</v>
      </c>
      <c r="B1990" s="367" t="s">
        <v>2106</v>
      </c>
      <c r="C1990" s="367" t="s">
        <v>25</v>
      </c>
      <c r="D1990" s="381">
        <v>4533</v>
      </c>
      <c r="E1990" s="367" t="s">
        <v>767</v>
      </c>
      <c r="F1990" s="367" t="s">
        <v>732</v>
      </c>
      <c r="G1990" s="367" t="s">
        <v>298</v>
      </c>
      <c r="H1990" s="367" t="s">
        <v>41</v>
      </c>
      <c r="I1990" s="367" t="s">
        <v>221</v>
      </c>
      <c r="J1990" s="367" t="s">
        <v>742</v>
      </c>
      <c r="K1990" s="367" t="s">
        <v>821</v>
      </c>
      <c r="L1990" s="367" t="s">
        <v>32</v>
      </c>
      <c r="M1990" s="388">
        <v>127281000</v>
      </c>
    </row>
    <row r="1991" spans="1:13">
      <c r="A1991" s="368" t="s">
        <v>8996</v>
      </c>
      <c r="B1991" s="368" t="s">
        <v>2105</v>
      </c>
      <c r="C1991" s="368" t="s">
        <v>25</v>
      </c>
      <c r="D1991" s="381">
        <v>4533</v>
      </c>
      <c r="E1991" s="367" t="s">
        <v>767</v>
      </c>
      <c r="F1991" s="368" t="s">
        <v>732</v>
      </c>
      <c r="G1991" s="368" t="s">
        <v>298</v>
      </c>
      <c r="H1991" s="368" t="s">
        <v>41</v>
      </c>
      <c r="I1991" s="368" t="s">
        <v>42</v>
      </c>
      <c r="J1991" s="368" t="s">
        <v>738</v>
      </c>
      <c r="K1991" s="368" t="s">
        <v>890</v>
      </c>
      <c r="L1991" s="368" t="s">
        <v>32</v>
      </c>
      <c r="M1991" s="389">
        <v>140032200</v>
      </c>
    </row>
    <row r="1992" spans="1:13">
      <c r="A1992" s="368" t="s">
        <v>9004</v>
      </c>
      <c r="B1992" s="368" t="s">
        <v>2105</v>
      </c>
      <c r="C1992" s="368" t="s">
        <v>25</v>
      </c>
      <c r="D1992" s="381">
        <v>4533</v>
      </c>
      <c r="E1992" s="367" t="s">
        <v>767</v>
      </c>
      <c r="F1992" s="368" t="s">
        <v>732</v>
      </c>
      <c r="G1992" s="368" t="s">
        <v>298</v>
      </c>
      <c r="H1992" s="368" t="s">
        <v>41</v>
      </c>
      <c r="I1992" s="368" t="s">
        <v>219</v>
      </c>
      <c r="J1992" s="368" t="s">
        <v>739</v>
      </c>
      <c r="K1992" s="368" t="s">
        <v>890</v>
      </c>
      <c r="L1992" s="368" t="s">
        <v>32</v>
      </c>
      <c r="M1992" s="389">
        <v>140032200</v>
      </c>
    </row>
    <row r="1993" spans="1:13">
      <c r="A1993" s="368" t="s">
        <v>9012</v>
      </c>
      <c r="B1993" s="368" t="s">
        <v>2105</v>
      </c>
      <c r="C1993" s="368" t="s">
        <v>25</v>
      </c>
      <c r="D1993" s="381">
        <v>4533</v>
      </c>
      <c r="E1993" s="367" t="s">
        <v>767</v>
      </c>
      <c r="F1993" s="368" t="s">
        <v>732</v>
      </c>
      <c r="G1993" s="368" t="s">
        <v>298</v>
      </c>
      <c r="H1993" s="368" t="s">
        <v>41</v>
      </c>
      <c r="I1993" s="368" t="s">
        <v>44</v>
      </c>
      <c r="J1993" s="368" t="s">
        <v>740</v>
      </c>
      <c r="K1993" s="368" t="s">
        <v>890</v>
      </c>
      <c r="L1993" s="368" t="s">
        <v>32</v>
      </c>
      <c r="M1993" s="389">
        <v>140032200</v>
      </c>
    </row>
    <row r="1994" spans="1:13">
      <c r="A1994" s="368" t="s">
        <v>9020</v>
      </c>
      <c r="B1994" s="368" t="s">
        <v>2105</v>
      </c>
      <c r="C1994" s="368" t="s">
        <v>25</v>
      </c>
      <c r="D1994" s="381">
        <v>4533</v>
      </c>
      <c r="E1994" s="367" t="s">
        <v>767</v>
      </c>
      <c r="F1994" s="368" t="s">
        <v>732</v>
      </c>
      <c r="G1994" s="368" t="s">
        <v>298</v>
      </c>
      <c r="H1994" s="368" t="s">
        <v>41</v>
      </c>
      <c r="I1994" s="368" t="s">
        <v>46</v>
      </c>
      <c r="J1994" s="368" t="s">
        <v>741</v>
      </c>
      <c r="K1994" s="368" t="s">
        <v>890</v>
      </c>
      <c r="L1994" s="368" t="s">
        <v>32</v>
      </c>
      <c r="M1994" s="389">
        <v>140032200</v>
      </c>
    </row>
    <row r="1995" spans="1:13">
      <c r="A1995" s="368" t="s">
        <v>9028</v>
      </c>
      <c r="B1995" s="368" t="s">
        <v>2105</v>
      </c>
      <c r="C1995" s="368" t="s">
        <v>25</v>
      </c>
      <c r="D1995" s="381">
        <v>4533</v>
      </c>
      <c r="E1995" s="367" t="s">
        <v>767</v>
      </c>
      <c r="F1995" s="368" t="s">
        <v>732</v>
      </c>
      <c r="G1995" s="368" t="s">
        <v>298</v>
      </c>
      <c r="H1995" s="368" t="s">
        <v>41</v>
      </c>
      <c r="I1995" s="368" t="s">
        <v>221</v>
      </c>
      <c r="J1995" s="368" t="s">
        <v>742</v>
      </c>
      <c r="K1995" s="368" t="s">
        <v>890</v>
      </c>
      <c r="L1995" s="368" t="s">
        <v>32</v>
      </c>
      <c r="M1995" s="389">
        <v>140032200</v>
      </c>
    </row>
    <row r="1996" spans="1:13">
      <c r="A1996" s="353" t="s">
        <v>9035</v>
      </c>
      <c r="B1996" s="353" t="s">
        <v>2104</v>
      </c>
      <c r="C1996" s="353" t="s">
        <v>1160</v>
      </c>
      <c r="D1996" s="354">
        <v>4533</v>
      </c>
      <c r="E1996" s="353" t="s">
        <v>767</v>
      </c>
      <c r="F1996" s="353" t="s">
        <v>732</v>
      </c>
      <c r="G1996" s="353" t="s">
        <v>298</v>
      </c>
      <c r="H1996" s="353" t="s">
        <v>41</v>
      </c>
      <c r="I1996" s="353" t="s">
        <v>48</v>
      </c>
      <c r="J1996" s="353" t="s">
        <v>743</v>
      </c>
      <c r="K1996" s="353" t="s">
        <v>821</v>
      </c>
      <c r="L1996" s="353" t="s">
        <v>34</v>
      </c>
      <c r="M1996" s="355">
        <v>144652200</v>
      </c>
    </row>
    <row r="1997" spans="1:13">
      <c r="A1997" s="353" t="s">
        <v>9043</v>
      </c>
      <c r="B1997" s="353" t="s">
        <v>2104</v>
      </c>
      <c r="C1997" s="353" t="s">
        <v>1160</v>
      </c>
      <c r="D1997" s="354">
        <v>4533</v>
      </c>
      <c r="E1997" s="353" t="s">
        <v>767</v>
      </c>
      <c r="F1997" s="353" t="s">
        <v>732</v>
      </c>
      <c r="G1997" s="353" t="s">
        <v>298</v>
      </c>
      <c r="H1997" s="353" t="s">
        <v>41</v>
      </c>
      <c r="I1997" s="353" t="s">
        <v>50</v>
      </c>
      <c r="J1997" s="353" t="s">
        <v>744</v>
      </c>
      <c r="K1997" s="353" t="s">
        <v>821</v>
      </c>
      <c r="L1997" s="353" t="s">
        <v>34</v>
      </c>
      <c r="M1997" s="355">
        <v>144652200</v>
      </c>
    </row>
    <row r="1998" spans="1:13">
      <c r="A1998" s="353" t="s">
        <v>9051</v>
      </c>
      <c r="B1998" s="353" t="s">
        <v>2104</v>
      </c>
      <c r="C1998" s="353" t="s">
        <v>1160</v>
      </c>
      <c r="D1998" s="354">
        <v>4533</v>
      </c>
      <c r="E1998" s="353" t="s">
        <v>767</v>
      </c>
      <c r="F1998" s="353" t="s">
        <v>732</v>
      </c>
      <c r="G1998" s="353" t="s">
        <v>298</v>
      </c>
      <c r="H1998" s="353" t="s">
        <v>41</v>
      </c>
      <c r="I1998" s="353" t="s">
        <v>223</v>
      </c>
      <c r="J1998" s="353" t="s">
        <v>745</v>
      </c>
      <c r="K1998" s="353" t="s">
        <v>821</v>
      </c>
      <c r="L1998" s="353" t="s">
        <v>34</v>
      </c>
      <c r="M1998" s="355">
        <v>144652200</v>
      </c>
    </row>
    <row r="1999" spans="1:13">
      <c r="A1999" s="353" t="s">
        <v>9059</v>
      </c>
      <c r="B1999" s="353" t="s">
        <v>2104</v>
      </c>
      <c r="C1999" s="353" t="s">
        <v>1160</v>
      </c>
      <c r="D1999" s="354">
        <v>4533</v>
      </c>
      <c r="E1999" s="353" t="s">
        <v>767</v>
      </c>
      <c r="F1999" s="353" t="s">
        <v>732</v>
      </c>
      <c r="G1999" s="353" t="s">
        <v>298</v>
      </c>
      <c r="H1999" s="353" t="s">
        <v>41</v>
      </c>
      <c r="I1999" s="353" t="s">
        <v>421</v>
      </c>
      <c r="J1999" s="353" t="s">
        <v>746</v>
      </c>
      <c r="K1999" s="353" t="s">
        <v>821</v>
      </c>
      <c r="L1999" s="353" t="s">
        <v>34</v>
      </c>
      <c r="M1999" s="355">
        <v>144652200</v>
      </c>
    </row>
    <row r="2000" spans="1:13">
      <c r="A2000" s="353" t="s">
        <v>9067</v>
      </c>
      <c r="B2000" s="353" t="s">
        <v>2104</v>
      </c>
      <c r="C2000" s="353" t="s">
        <v>1160</v>
      </c>
      <c r="D2000" s="354">
        <v>4533</v>
      </c>
      <c r="E2000" s="353" t="s">
        <v>767</v>
      </c>
      <c r="F2000" s="353" t="s">
        <v>732</v>
      </c>
      <c r="G2000" s="353" t="s">
        <v>298</v>
      </c>
      <c r="H2000" s="353" t="s">
        <v>41</v>
      </c>
      <c r="I2000" s="353" t="s">
        <v>422</v>
      </c>
      <c r="J2000" s="353" t="s">
        <v>747</v>
      </c>
      <c r="K2000" s="353" t="s">
        <v>821</v>
      </c>
      <c r="L2000" s="353" t="s">
        <v>34</v>
      </c>
      <c r="M2000" s="355">
        <v>144652200</v>
      </c>
    </row>
    <row r="2001" spans="1:13">
      <c r="A2001" s="353" t="s">
        <v>9075</v>
      </c>
      <c r="B2001" s="353" t="s">
        <v>2104</v>
      </c>
      <c r="C2001" s="353" t="s">
        <v>1160</v>
      </c>
      <c r="D2001" s="354">
        <v>4533</v>
      </c>
      <c r="E2001" s="353" t="s">
        <v>767</v>
      </c>
      <c r="F2001" s="353" t="s">
        <v>732</v>
      </c>
      <c r="G2001" s="353" t="s">
        <v>298</v>
      </c>
      <c r="H2001" s="353" t="s">
        <v>41</v>
      </c>
      <c r="I2001" s="353" t="s">
        <v>423</v>
      </c>
      <c r="J2001" s="353" t="s">
        <v>748</v>
      </c>
      <c r="K2001" s="353" t="s">
        <v>821</v>
      </c>
      <c r="L2001" s="353" t="s">
        <v>34</v>
      </c>
      <c r="M2001" s="355">
        <v>144652200</v>
      </c>
    </row>
    <row r="2002" spans="1:13">
      <c r="A2002" s="353" t="s">
        <v>9083</v>
      </c>
      <c r="B2002" s="353" t="s">
        <v>2104</v>
      </c>
      <c r="C2002" s="353" t="s">
        <v>1160</v>
      </c>
      <c r="D2002" s="354">
        <v>4533</v>
      </c>
      <c r="E2002" s="353" t="s">
        <v>767</v>
      </c>
      <c r="F2002" s="353" t="s">
        <v>732</v>
      </c>
      <c r="G2002" s="353" t="s">
        <v>298</v>
      </c>
      <c r="H2002" s="353" t="s">
        <v>41</v>
      </c>
      <c r="I2002" s="353" t="s">
        <v>424</v>
      </c>
      <c r="J2002" s="353" t="s">
        <v>749</v>
      </c>
      <c r="K2002" s="353" t="s">
        <v>821</v>
      </c>
      <c r="L2002" s="353" t="s">
        <v>34</v>
      </c>
      <c r="M2002" s="355">
        <v>144652200</v>
      </c>
    </row>
    <row r="2003" spans="1:13">
      <c r="A2003" s="353" t="s">
        <v>9091</v>
      </c>
      <c r="B2003" s="353" t="s">
        <v>2104</v>
      </c>
      <c r="C2003" s="353" t="s">
        <v>1160</v>
      </c>
      <c r="D2003" s="354">
        <v>4533</v>
      </c>
      <c r="E2003" s="353" t="s">
        <v>767</v>
      </c>
      <c r="F2003" s="353" t="s">
        <v>732</v>
      </c>
      <c r="G2003" s="353" t="s">
        <v>298</v>
      </c>
      <c r="H2003" s="353" t="s">
        <v>41</v>
      </c>
      <c r="I2003" s="353" t="s">
        <v>425</v>
      </c>
      <c r="J2003" s="353" t="s">
        <v>750</v>
      </c>
      <c r="K2003" s="353" t="s">
        <v>821</v>
      </c>
      <c r="L2003" s="353" t="s">
        <v>34</v>
      </c>
      <c r="M2003" s="355">
        <v>144652200</v>
      </c>
    </row>
    <row r="2004" spans="1:13">
      <c r="A2004" s="367" t="s">
        <v>8957</v>
      </c>
      <c r="B2004" s="367" t="s">
        <v>2106</v>
      </c>
      <c r="C2004" s="367" t="s">
        <v>25</v>
      </c>
      <c r="D2004" s="381">
        <v>4533</v>
      </c>
      <c r="E2004" s="367" t="s">
        <v>767</v>
      </c>
      <c r="F2004" s="367" t="s">
        <v>732</v>
      </c>
      <c r="G2004" s="367" t="s">
        <v>298</v>
      </c>
      <c r="H2004" s="367" t="s">
        <v>41</v>
      </c>
      <c r="I2004" s="367" t="s">
        <v>316</v>
      </c>
      <c r="J2004" s="367" t="s">
        <v>733</v>
      </c>
      <c r="K2004" s="367" t="s">
        <v>821</v>
      </c>
      <c r="L2004" s="367" t="s">
        <v>32</v>
      </c>
      <c r="M2004" s="388">
        <v>148509900</v>
      </c>
    </row>
    <row r="2005" spans="1:13">
      <c r="A2005" s="367" t="s">
        <v>8965</v>
      </c>
      <c r="B2005" s="367" t="s">
        <v>2106</v>
      </c>
      <c r="C2005" s="367" t="s">
        <v>25</v>
      </c>
      <c r="D2005" s="381">
        <v>4533</v>
      </c>
      <c r="E2005" s="367" t="s">
        <v>767</v>
      </c>
      <c r="F2005" s="367" t="s">
        <v>732</v>
      </c>
      <c r="G2005" s="367" t="s">
        <v>298</v>
      </c>
      <c r="H2005" s="367" t="s">
        <v>41</v>
      </c>
      <c r="I2005" s="367" t="s">
        <v>318</v>
      </c>
      <c r="J2005" s="367" t="s">
        <v>734</v>
      </c>
      <c r="K2005" s="367" t="s">
        <v>821</v>
      </c>
      <c r="L2005" s="367" t="s">
        <v>32</v>
      </c>
      <c r="M2005" s="388">
        <v>148509900</v>
      </c>
    </row>
    <row r="2006" spans="1:13">
      <c r="A2006" s="367" t="s">
        <v>8973</v>
      </c>
      <c r="B2006" s="367" t="s">
        <v>2106</v>
      </c>
      <c r="C2006" s="367" t="s">
        <v>25</v>
      </c>
      <c r="D2006" s="381">
        <v>4533</v>
      </c>
      <c r="E2006" s="367" t="s">
        <v>767</v>
      </c>
      <c r="F2006" s="367" t="s">
        <v>732</v>
      </c>
      <c r="G2006" s="367" t="s">
        <v>298</v>
      </c>
      <c r="H2006" s="367" t="s">
        <v>41</v>
      </c>
      <c r="I2006" s="367" t="s">
        <v>320</v>
      </c>
      <c r="J2006" s="367" t="s">
        <v>735</v>
      </c>
      <c r="K2006" s="367" t="s">
        <v>821</v>
      </c>
      <c r="L2006" s="367" t="s">
        <v>32</v>
      </c>
      <c r="M2006" s="388">
        <v>148509900</v>
      </c>
    </row>
    <row r="2007" spans="1:13">
      <c r="A2007" s="367" t="s">
        <v>8981</v>
      </c>
      <c r="B2007" s="367" t="s">
        <v>2106</v>
      </c>
      <c r="C2007" s="367" t="s">
        <v>25</v>
      </c>
      <c r="D2007" s="381">
        <v>4533</v>
      </c>
      <c r="E2007" s="367" t="s">
        <v>767</v>
      </c>
      <c r="F2007" s="367" t="s">
        <v>732</v>
      </c>
      <c r="G2007" s="367" t="s">
        <v>298</v>
      </c>
      <c r="H2007" s="367" t="s">
        <v>41</v>
      </c>
      <c r="I2007" s="367" t="s">
        <v>322</v>
      </c>
      <c r="J2007" s="367" t="s">
        <v>736</v>
      </c>
      <c r="K2007" s="367" t="s">
        <v>821</v>
      </c>
      <c r="L2007" s="367" t="s">
        <v>32</v>
      </c>
      <c r="M2007" s="388">
        <v>148509900</v>
      </c>
    </row>
    <row r="2008" spans="1:13">
      <c r="A2008" s="367" t="s">
        <v>8989</v>
      </c>
      <c r="B2008" s="367" t="s">
        <v>2106</v>
      </c>
      <c r="C2008" s="367" t="s">
        <v>25</v>
      </c>
      <c r="D2008" s="381">
        <v>4533</v>
      </c>
      <c r="E2008" s="367" t="s">
        <v>767</v>
      </c>
      <c r="F2008" s="367" t="s">
        <v>732</v>
      </c>
      <c r="G2008" s="367" t="s">
        <v>298</v>
      </c>
      <c r="H2008" s="367" t="s">
        <v>41</v>
      </c>
      <c r="I2008" s="367" t="s">
        <v>324</v>
      </c>
      <c r="J2008" s="367" t="s">
        <v>737</v>
      </c>
      <c r="K2008" s="367" t="s">
        <v>821</v>
      </c>
      <c r="L2008" s="367" t="s">
        <v>32</v>
      </c>
      <c r="M2008" s="388">
        <v>148509900</v>
      </c>
    </row>
    <row r="2009" spans="1:13">
      <c r="A2009" s="353" t="s">
        <v>9034</v>
      </c>
      <c r="B2009" s="353" t="s">
        <v>2103</v>
      </c>
      <c r="C2009" s="353" t="s">
        <v>1160</v>
      </c>
      <c r="D2009" s="354">
        <v>4533</v>
      </c>
      <c r="E2009" s="353" t="s">
        <v>767</v>
      </c>
      <c r="F2009" s="353" t="s">
        <v>732</v>
      </c>
      <c r="G2009" s="353" t="s">
        <v>298</v>
      </c>
      <c r="H2009" s="353" t="s">
        <v>41</v>
      </c>
      <c r="I2009" s="353" t="s">
        <v>48</v>
      </c>
      <c r="J2009" s="353" t="s">
        <v>743</v>
      </c>
      <c r="K2009" s="353" t="s">
        <v>890</v>
      </c>
      <c r="L2009" s="353" t="s">
        <v>34</v>
      </c>
      <c r="M2009" s="355">
        <v>159112800</v>
      </c>
    </row>
    <row r="2010" spans="1:13">
      <c r="A2010" s="353" t="s">
        <v>9042</v>
      </c>
      <c r="B2010" s="353" t="s">
        <v>2103</v>
      </c>
      <c r="C2010" s="353" t="s">
        <v>1160</v>
      </c>
      <c r="D2010" s="354">
        <v>4533</v>
      </c>
      <c r="E2010" s="353" t="s">
        <v>767</v>
      </c>
      <c r="F2010" s="353" t="s">
        <v>732</v>
      </c>
      <c r="G2010" s="353" t="s">
        <v>298</v>
      </c>
      <c r="H2010" s="353" t="s">
        <v>41</v>
      </c>
      <c r="I2010" s="353" t="s">
        <v>50</v>
      </c>
      <c r="J2010" s="353" t="s">
        <v>744</v>
      </c>
      <c r="K2010" s="353" t="s">
        <v>890</v>
      </c>
      <c r="L2010" s="353" t="s">
        <v>34</v>
      </c>
      <c r="M2010" s="355">
        <v>159112800</v>
      </c>
    </row>
    <row r="2011" spans="1:13">
      <c r="A2011" s="353" t="s">
        <v>9050</v>
      </c>
      <c r="B2011" s="353" t="s">
        <v>2103</v>
      </c>
      <c r="C2011" s="353" t="s">
        <v>1160</v>
      </c>
      <c r="D2011" s="354">
        <v>4533</v>
      </c>
      <c r="E2011" s="353" t="s">
        <v>767</v>
      </c>
      <c r="F2011" s="353" t="s">
        <v>732</v>
      </c>
      <c r="G2011" s="353" t="s">
        <v>298</v>
      </c>
      <c r="H2011" s="353" t="s">
        <v>41</v>
      </c>
      <c r="I2011" s="353" t="s">
        <v>223</v>
      </c>
      <c r="J2011" s="353" t="s">
        <v>745</v>
      </c>
      <c r="K2011" s="353" t="s">
        <v>890</v>
      </c>
      <c r="L2011" s="353" t="s">
        <v>34</v>
      </c>
      <c r="M2011" s="355">
        <v>159112800</v>
      </c>
    </row>
    <row r="2012" spans="1:13">
      <c r="A2012" s="353" t="s">
        <v>9058</v>
      </c>
      <c r="B2012" s="353" t="s">
        <v>2103</v>
      </c>
      <c r="C2012" s="353" t="s">
        <v>1160</v>
      </c>
      <c r="D2012" s="354">
        <v>4533</v>
      </c>
      <c r="E2012" s="353" t="s">
        <v>767</v>
      </c>
      <c r="F2012" s="353" t="s">
        <v>732</v>
      </c>
      <c r="G2012" s="353" t="s">
        <v>298</v>
      </c>
      <c r="H2012" s="353" t="s">
        <v>41</v>
      </c>
      <c r="I2012" s="353" t="s">
        <v>421</v>
      </c>
      <c r="J2012" s="353" t="s">
        <v>746</v>
      </c>
      <c r="K2012" s="353" t="s">
        <v>890</v>
      </c>
      <c r="L2012" s="353" t="s">
        <v>34</v>
      </c>
      <c r="M2012" s="355">
        <v>159112800</v>
      </c>
    </row>
    <row r="2013" spans="1:13">
      <c r="A2013" s="353" t="s">
        <v>9066</v>
      </c>
      <c r="B2013" s="353" t="s">
        <v>2103</v>
      </c>
      <c r="C2013" s="353" t="s">
        <v>1160</v>
      </c>
      <c r="D2013" s="354">
        <v>4533</v>
      </c>
      <c r="E2013" s="353" t="s">
        <v>767</v>
      </c>
      <c r="F2013" s="353" t="s">
        <v>732</v>
      </c>
      <c r="G2013" s="353" t="s">
        <v>298</v>
      </c>
      <c r="H2013" s="353" t="s">
        <v>41</v>
      </c>
      <c r="I2013" s="353" t="s">
        <v>422</v>
      </c>
      <c r="J2013" s="353" t="s">
        <v>747</v>
      </c>
      <c r="K2013" s="353" t="s">
        <v>890</v>
      </c>
      <c r="L2013" s="353" t="s">
        <v>34</v>
      </c>
      <c r="M2013" s="355">
        <v>159112800</v>
      </c>
    </row>
    <row r="2014" spans="1:13">
      <c r="A2014" s="353" t="s">
        <v>9074</v>
      </c>
      <c r="B2014" s="353" t="s">
        <v>2103</v>
      </c>
      <c r="C2014" s="353" t="s">
        <v>1160</v>
      </c>
      <c r="D2014" s="354">
        <v>4533</v>
      </c>
      <c r="E2014" s="353" t="s">
        <v>767</v>
      </c>
      <c r="F2014" s="353" t="s">
        <v>732</v>
      </c>
      <c r="G2014" s="353" t="s">
        <v>298</v>
      </c>
      <c r="H2014" s="353" t="s">
        <v>41</v>
      </c>
      <c r="I2014" s="353" t="s">
        <v>423</v>
      </c>
      <c r="J2014" s="353" t="s">
        <v>748</v>
      </c>
      <c r="K2014" s="353" t="s">
        <v>890</v>
      </c>
      <c r="L2014" s="353" t="s">
        <v>34</v>
      </c>
      <c r="M2014" s="355">
        <v>159112800</v>
      </c>
    </row>
    <row r="2015" spans="1:13">
      <c r="A2015" s="353" t="s">
        <v>9082</v>
      </c>
      <c r="B2015" s="353" t="s">
        <v>2103</v>
      </c>
      <c r="C2015" s="353" t="s">
        <v>1160</v>
      </c>
      <c r="D2015" s="354">
        <v>4533</v>
      </c>
      <c r="E2015" s="353" t="s">
        <v>767</v>
      </c>
      <c r="F2015" s="353" t="s">
        <v>732</v>
      </c>
      <c r="G2015" s="353" t="s">
        <v>298</v>
      </c>
      <c r="H2015" s="353" t="s">
        <v>41</v>
      </c>
      <c r="I2015" s="353" t="s">
        <v>424</v>
      </c>
      <c r="J2015" s="353" t="s">
        <v>749</v>
      </c>
      <c r="K2015" s="353" t="s">
        <v>890</v>
      </c>
      <c r="L2015" s="353" t="s">
        <v>34</v>
      </c>
      <c r="M2015" s="355">
        <v>159112800</v>
      </c>
    </row>
    <row r="2016" spans="1:13">
      <c r="A2016" s="353" t="s">
        <v>9090</v>
      </c>
      <c r="B2016" s="353" t="s">
        <v>2103</v>
      </c>
      <c r="C2016" s="353" t="s">
        <v>1160</v>
      </c>
      <c r="D2016" s="354">
        <v>4533</v>
      </c>
      <c r="E2016" s="353" t="s">
        <v>767</v>
      </c>
      <c r="F2016" s="353" t="s">
        <v>732</v>
      </c>
      <c r="G2016" s="353" t="s">
        <v>298</v>
      </c>
      <c r="H2016" s="353" t="s">
        <v>41</v>
      </c>
      <c r="I2016" s="353" t="s">
        <v>425</v>
      </c>
      <c r="J2016" s="353" t="s">
        <v>750</v>
      </c>
      <c r="K2016" s="353" t="s">
        <v>890</v>
      </c>
      <c r="L2016" s="353" t="s">
        <v>34</v>
      </c>
      <c r="M2016" s="355">
        <v>159112800</v>
      </c>
    </row>
    <row r="2017" spans="1:13">
      <c r="A2017" s="368" t="s">
        <v>8956</v>
      </c>
      <c r="B2017" s="368" t="s">
        <v>2105</v>
      </c>
      <c r="C2017" s="368" t="s">
        <v>25</v>
      </c>
      <c r="D2017" s="381">
        <v>4533</v>
      </c>
      <c r="E2017" s="367" t="s">
        <v>767</v>
      </c>
      <c r="F2017" s="368" t="s">
        <v>732</v>
      </c>
      <c r="G2017" s="368" t="s">
        <v>298</v>
      </c>
      <c r="H2017" s="368" t="s">
        <v>41</v>
      </c>
      <c r="I2017" s="368" t="s">
        <v>316</v>
      </c>
      <c r="J2017" s="368" t="s">
        <v>733</v>
      </c>
      <c r="K2017" s="368" t="s">
        <v>890</v>
      </c>
      <c r="L2017" s="368" t="s">
        <v>32</v>
      </c>
      <c r="M2017" s="389">
        <v>163340100</v>
      </c>
    </row>
    <row r="2018" spans="1:13">
      <c r="A2018" s="368" t="s">
        <v>8964</v>
      </c>
      <c r="B2018" s="368" t="s">
        <v>2105</v>
      </c>
      <c r="C2018" s="368" t="s">
        <v>25</v>
      </c>
      <c r="D2018" s="381">
        <v>4533</v>
      </c>
      <c r="E2018" s="367" t="s">
        <v>767</v>
      </c>
      <c r="F2018" s="368" t="s">
        <v>732</v>
      </c>
      <c r="G2018" s="368" t="s">
        <v>298</v>
      </c>
      <c r="H2018" s="368" t="s">
        <v>41</v>
      </c>
      <c r="I2018" s="368" t="s">
        <v>318</v>
      </c>
      <c r="J2018" s="368" t="s">
        <v>734</v>
      </c>
      <c r="K2018" s="368" t="s">
        <v>890</v>
      </c>
      <c r="L2018" s="368" t="s">
        <v>32</v>
      </c>
      <c r="M2018" s="389">
        <v>163340100</v>
      </c>
    </row>
    <row r="2019" spans="1:13">
      <c r="A2019" s="368" t="s">
        <v>8972</v>
      </c>
      <c r="B2019" s="368" t="s">
        <v>2105</v>
      </c>
      <c r="C2019" s="368" t="s">
        <v>25</v>
      </c>
      <c r="D2019" s="381">
        <v>4533</v>
      </c>
      <c r="E2019" s="367" t="s">
        <v>767</v>
      </c>
      <c r="F2019" s="368" t="s">
        <v>732</v>
      </c>
      <c r="G2019" s="368" t="s">
        <v>298</v>
      </c>
      <c r="H2019" s="368" t="s">
        <v>41</v>
      </c>
      <c r="I2019" s="368" t="s">
        <v>320</v>
      </c>
      <c r="J2019" s="368" t="s">
        <v>735</v>
      </c>
      <c r="K2019" s="368" t="s">
        <v>890</v>
      </c>
      <c r="L2019" s="368" t="s">
        <v>32</v>
      </c>
      <c r="M2019" s="389">
        <v>163340100</v>
      </c>
    </row>
    <row r="2020" spans="1:13">
      <c r="A2020" s="368" t="s">
        <v>8980</v>
      </c>
      <c r="B2020" s="368" t="s">
        <v>2105</v>
      </c>
      <c r="C2020" s="368" t="s">
        <v>25</v>
      </c>
      <c r="D2020" s="381">
        <v>4533</v>
      </c>
      <c r="E2020" s="367" t="s">
        <v>767</v>
      </c>
      <c r="F2020" s="368" t="s">
        <v>732</v>
      </c>
      <c r="G2020" s="368" t="s">
        <v>298</v>
      </c>
      <c r="H2020" s="368" t="s">
        <v>41</v>
      </c>
      <c r="I2020" s="368" t="s">
        <v>322</v>
      </c>
      <c r="J2020" s="368" t="s">
        <v>736</v>
      </c>
      <c r="K2020" s="368" t="s">
        <v>890</v>
      </c>
      <c r="L2020" s="368" t="s">
        <v>32</v>
      </c>
      <c r="M2020" s="389">
        <v>163340100</v>
      </c>
    </row>
    <row r="2021" spans="1:13">
      <c r="A2021" s="368" t="s">
        <v>8988</v>
      </c>
      <c r="B2021" s="368" t="s">
        <v>2105</v>
      </c>
      <c r="C2021" s="368" t="s">
        <v>25</v>
      </c>
      <c r="D2021" s="381">
        <v>4533</v>
      </c>
      <c r="E2021" s="367" t="s">
        <v>767</v>
      </c>
      <c r="F2021" s="368" t="s">
        <v>732</v>
      </c>
      <c r="G2021" s="368" t="s">
        <v>298</v>
      </c>
      <c r="H2021" s="368" t="s">
        <v>41</v>
      </c>
      <c r="I2021" s="368" t="s">
        <v>324</v>
      </c>
      <c r="J2021" s="368" t="s">
        <v>737</v>
      </c>
      <c r="K2021" s="368" t="s">
        <v>890</v>
      </c>
      <c r="L2021" s="368" t="s">
        <v>32</v>
      </c>
      <c r="M2021" s="389">
        <v>163340100</v>
      </c>
    </row>
    <row r="2022" spans="1:13">
      <c r="A2022" s="353" t="s">
        <v>8995</v>
      </c>
      <c r="B2022" s="353" t="s">
        <v>2104</v>
      </c>
      <c r="C2022" s="353" t="s">
        <v>1160</v>
      </c>
      <c r="D2022" s="354">
        <v>4533</v>
      </c>
      <c r="E2022" s="353" t="s">
        <v>767</v>
      </c>
      <c r="F2022" s="353" t="s">
        <v>732</v>
      </c>
      <c r="G2022" s="353" t="s">
        <v>298</v>
      </c>
      <c r="H2022" s="353" t="s">
        <v>41</v>
      </c>
      <c r="I2022" s="353" t="s">
        <v>42</v>
      </c>
      <c r="J2022" s="353" t="s">
        <v>738</v>
      </c>
      <c r="K2022" s="353" t="s">
        <v>821</v>
      </c>
      <c r="L2022" s="353" t="s">
        <v>34</v>
      </c>
      <c r="M2022" s="355">
        <v>173573400</v>
      </c>
    </row>
    <row r="2023" spans="1:13">
      <c r="A2023" s="353" t="s">
        <v>9003</v>
      </c>
      <c r="B2023" s="353" t="s">
        <v>2104</v>
      </c>
      <c r="C2023" s="353" t="s">
        <v>1160</v>
      </c>
      <c r="D2023" s="354">
        <v>4533</v>
      </c>
      <c r="E2023" s="353" t="s">
        <v>767</v>
      </c>
      <c r="F2023" s="353" t="s">
        <v>732</v>
      </c>
      <c r="G2023" s="353" t="s">
        <v>298</v>
      </c>
      <c r="H2023" s="353" t="s">
        <v>41</v>
      </c>
      <c r="I2023" s="353" t="s">
        <v>219</v>
      </c>
      <c r="J2023" s="353" t="s">
        <v>739</v>
      </c>
      <c r="K2023" s="353" t="s">
        <v>821</v>
      </c>
      <c r="L2023" s="353" t="s">
        <v>34</v>
      </c>
      <c r="M2023" s="355">
        <v>173573400</v>
      </c>
    </row>
    <row r="2024" spans="1:13">
      <c r="A2024" s="353" t="s">
        <v>9011</v>
      </c>
      <c r="B2024" s="353" t="s">
        <v>2104</v>
      </c>
      <c r="C2024" s="353" t="s">
        <v>1160</v>
      </c>
      <c r="D2024" s="354">
        <v>4533</v>
      </c>
      <c r="E2024" s="353" t="s">
        <v>767</v>
      </c>
      <c r="F2024" s="353" t="s">
        <v>732</v>
      </c>
      <c r="G2024" s="353" t="s">
        <v>298</v>
      </c>
      <c r="H2024" s="353" t="s">
        <v>41</v>
      </c>
      <c r="I2024" s="353" t="s">
        <v>44</v>
      </c>
      <c r="J2024" s="353" t="s">
        <v>740</v>
      </c>
      <c r="K2024" s="353" t="s">
        <v>821</v>
      </c>
      <c r="L2024" s="353" t="s">
        <v>34</v>
      </c>
      <c r="M2024" s="355">
        <v>173573400</v>
      </c>
    </row>
    <row r="2025" spans="1:13">
      <c r="A2025" s="353" t="s">
        <v>9019</v>
      </c>
      <c r="B2025" s="353" t="s">
        <v>2104</v>
      </c>
      <c r="C2025" s="353" t="s">
        <v>1160</v>
      </c>
      <c r="D2025" s="354">
        <v>4533</v>
      </c>
      <c r="E2025" s="353" t="s">
        <v>767</v>
      </c>
      <c r="F2025" s="353" t="s">
        <v>732</v>
      </c>
      <c r="G2025" s="353" t="s">
        <v>298</v>
      </c>
      <c r="H2025" s="353" t="s">
        <v>41</v>
      </c>
      <c r="I2025" s="353" t="s">
        <v>46</v>
      </c>
      <c r="J2025" s="353" t="s">
        <v>741</v>
      </c>
      <c r="K2025" s="353" t="s">
        <v>821</v>
      </c>
      <c r="L2025" s="353" t="s">
        <v>34</v>
      </c>
      <c r="M2025" s="355">
        <v>173573400</v>
      </c>
    </row>
    <row r="2026" spans="1:13">
      <c r="A2026" s="353" t="s">
        <v>9027</v>
      </c>
      <c r="B2026" s="353" t="s">
        <v>2104</v>
      </c>
      <c r="C2026" s="353" t="s">
        <v>1160</v>
      </c>
      <c r="D2026" s="354">
        <v>4533</v>
      </c>
      <c r="E2026" s="353" t="s">
        <v>767</v>
      </c>
      <c r="F2026" s="353" t="s">
        <v>732</v>
      </c>
      <c r="G2026" s="353" t="s">
        <v>298</v>
      </c>
      <c r="H2026" s="353" t="s">
        <v>41</v>
      </c>
      <c r="I2026" s="353" t="s">
        <v>221</v>
      </c>
      <c r="J2026" s="353" t="s">
        <v>742</v>
      </c>
      <c r="K2026" s="353" t="s">
        <v>821</v>
      </c>
      <c r="L2026" s="353" t="s">
        <v>34</v>
      </c>
      <c r="M2026" s="355">
        <v>173573400</v>
      </c>
    </row>
    <row r="2027" spans="1:13">
      <c r="A2027" s="353" t="s">
        <v>9041</v>
      </c>
      <c r="B2027" s="353" t="s">
        <v>2110</v>
      </c>
      <c r="C2027" s="353" t="s">
        <v>1160</v>
      </c>
      <c r="D2027" s="354">
        <v>4533</v>
      </c>
      <c r="E2027" s="353" t="s">
        <v>767</v>
      </c>
      <c r="F2027" s="353" t="s">
        <v>732</v>
      </c>
      <c r="G2027" s="353" t="s">
        <v>298</v>
      </c>
      <c r="H2027" s="353" t="s">
        <v>41</v>
      </c>
      <c r="I2027" s="353" t="s">
        <v>48</v>
      </c>
      <c r="J2027" s="353" t="s">
        <v>743</v>
      </c>
      <c r="K2027" s="353" t="s">
        <v>821</v>
      </c>
      <c r="L2027" s="353" t="s">
        <v>218</v>
      </c>
      <c r="M2027" s="355">
        <v>178401300</v>
      </c>
    </row>
    <row r="2028" spans="1:13">
      <c r="A2028" s="353" t="s">
        <v>9049</v>
      </c>
      <c r="B2028" s="353" t="s">
        <v>2110</v>
      </c>
      <c r="C2028" s="353" t="s">
        <v>1160</v>
      </c>
      <c r="D2028" s="354">
        <v>4533</v>
      </c>
      <c r="E2028" s="353" t="s">
        <v>767</v>
      </c>
      <c r="F2028" s="353" t="s">
        <v>732</v>
      </c>
      <c r="G2028" s="353" t="s">
        <v>298</v>
      </c>
      <c r="H2028" s="353" t="s">
        <v>41</v>
      </c>
      <c r="I2028" s="353" t="s">
        <v>50</v>
      </c>
      <c r="J2028" s="353" t="s">
        <v>744</v>
      </c>
      <c r="K2028" s="353" t="s">
        <v>821</v>
      </c>
      <c r="L2028" s="353" t="s">
        <v>218</v>
      </c>
      <c r="M2028" s="355">
        <v>178401300</v>
      </c>
    </row>
    <row r="2029" spans="1:13">
      <c r="A2029" s="353" t="s">
        <v>9057</v>
      </c>
      <c r="B2029" s="353" t="s">
        <v>2110</v>
      </c>
      <c r="C2029" s="353" t="s">
        <v>1160</v>
      </c>
      <c r="D2029" s="354">
        <v>4533</v>
      </c>
      <c r="E2029" s="353" t="s">
        <v>767</v>
      </c>
      <c r="F2029" s="353" t="s">
        <v>732</v>
      </c>
      <c r="G2029" s="353" t="s">
        <v>298</v>
      </c>
      <c r="H2029" s="353" t="s">
        <v>41</v>
      </c>
      <c r="I2029" s="353" t="s">
        <v>223</v>
      </c>
      <c r="J2029" s="353" t="s">
        <v>745</v>
      </c>
      <c r="K2029" s="353" t="s">
        <v>821</v>
      </c>
      <c r="L2029" s="353" t="s">
        <v>218</v>
      </c>
      <c r="M2029" s="355">
        <v>178401300</v>
      </c>
    </row>
    <row r="2030" spans="1:13">
      <c r="A2030" s="353" t="s">
        <v>9065</v>
      </c>
      <c r="B2030" s="353" t="s">
        <v>2110</v>
      </c>
      <c r="C2030" s="353" t="s">
        <v>1160</v>
      </c>
      <c r="D2030" s="354">
        <v>4533</v>
      </c>
      <c r="E2030" s="353" t="s">
        <v>767</v>
      </c>
      <c r="F2030" s="353" t="s">
        <v>732</v>
      </c>
      <c r="G2030" s="353" t="s">
        <v>298</v>
      </c>
      <c r="H2030" s="353" t="s">
        <v>41</v>
      </c>
      <c r="I2030" s="353" t="s">
        <v>421</v>
      </c>
      <c r="J2030" s="353" t="s">
        <v>746</v>
      </c>
      <c r="K2030" s="353" t="s">
        <v>821</v>
      </c>
      <c r="L2030" s="353" t="s">
        <v>218</v>
      </c>
      <c r="M2030" s="355">
        <v>178401300</v>
      </c>
    </row>
    <row r="2031" spans="1:13">
      <c r="A2031" s="353" t="s">
        <v>9073</v>
      </c>
      <c r="B2031" s="353" t="s">
        <v>2110</v>
      </c>
      <c r="C2031" s="353" t="s">
        <v>1160</v>
      </c>
      <c r="D2031" s="354">
        <v>4533</v>
      </c>
      <c r="E2031" s="353" t="s">
        <v>767</v>
      </c>
      <c r="F2031" s="353" t="s">
        <v>732</v>
      </c>
      <c r="G2031" s="353" t="s">
        <v>298</v>
      </c>
      <c r="H2031" s="353" t="s">
        <v>41</v>
      </c>
      <c r="I2031" s="353" t="s">
        <v>422</v>
      </c>
      <c r="J2031" s="353" t="s">
        <v>747</v>
      </c>
      <c r="K2031" s="353" t="s">
        <v>821</v>
      </c>
      <c r="L2031" s="353" t="s">
        <v>218</v>
      </c>
      <c r="M2031" s="355">
        <v>178401300</v>
      </c>
    </row>
    <row r="2032" spans="1:13">
      <c r="A2032" s="353" t="s">
        <v>9081</v>
      </c>
      <c r="B2032" s="353" t="s">
        <v>2110</v>
      </c>
      <c r="C2032" s="353" t="s">
        <v>1160</v>
      </c>
      <c r="D2032" s="354">
        <v>4533</v>
      </c>
      <c r="E2032" s="353" t="s">
        <v>767</v>
      </c>
      <c r="F2032" s="353" t="s">
        <v>732</v>
      </c>
      <c r="G2032" s="353" t="s">
        <v>298</v>
      </c>
      <c r="H2032" s="353" t="s">
        <v>41</v>
      </c>
      <c r="I2032" s="353" t="s">
        <v>423</v>
      </c>
      <c r="J2032" s="353" t="s">
        <v>748</v>
      </c>
      <c r="K2032" s="353" t="s">
        <v>821</v>
      </c>
      <c r="L2032" s="353" t="s">
        <v>218</v>
      </c>
      <c r="M2032" s="355">
        <v>178401300</v>
      </c>
    </row>
    <row r="2033" spans="1:13">
      <c r="A2033" s="353" t="s">
        <v>9089</v>
      </c>
      <c r="B2033" s="353" t="s">
        <v>2110</v>
      </c>
      <c r="C2033" s="353" t="s">
        <v>1160</v>
      </c>
      <c r="D2033" s="354">
        <v>4533</v>
      </c>
      <c r="E2033" s="353" t="s">
        <v>767</v>
      </c>
      <c r="F2033" s="353" t="s">
        <v>732</v>
      </c>
      <c r="G2033" s="353" t="s">
        <v>298</v>
      </c>
      <c r="H2033" s="353" t="s">
        <v>41</v>
      </c>
      <c r="I2033" s="353" t="s">
        <v>424</v>
      </c>
      <c r="J2033" s="353" t="s">
        <v>749</v>
      </c>
      <c r="K2033" s="353" t="s">
        <v>821</v>
      </c>
      <c r="L2033" s="353" t="s">
        <v>218</v>
      </c>
      <c r="M2033" s="355">
        <v>178401300</v>
      </c>
    </row>
    <row r="2034" spans="1:13">
      <c r="A2034" s="353" t="s">
        <v>9097</v>
      </c>
      <c r="B2034" s="353" t="s">
        <v>2110</v>
      </c>
      <c r="C2034" s="353" t="s">
        <v>1160</v>
      </c>
      <c r="D2034" s="354">
        <v>4533</v>
      </c>
      <c r="E2034" s="353" t="s">
        <v>767</v>
      </c>
      <c r="F2034" s="353" t="s">
        <v>732</v>
      </c>
      <c r="G2034" s="353" t="s">
        <v>298</v>
      </c>
      <c r="H2034" s="353" t="s">
        <v>41</v>
      </c>
      <c r="I2034" s="353" t="s">
        <v>425</v>
      </c>
      <c r="J2034" s="353" t="s">
        <v>750</v>
      </c>
      <c r="K2034" s="353" t="s">
        <v>821</v>
      </c>
      <c r="L2034" s="353" t="s">
        <v>218</v>
      </c>
      <c r="M2034" s="355">
        <v>178401300</v>
      </c>
    </row>
    <row r="2035" spans="1:13">
      <c r="A2035" s="353" t="s">
        <v>8994</v>
      </c>
      <c r="B2035" s="353" t="s">
        <v>2103</v>
      </c>
      <c r="C2035" s="353" t="s">
        <v>1160</v>
      </c>
      <c r="D2035" s="354">
        <v>4533</v>
      </c>
      <c r="E2035" s="353" t="s">
        <v>767</v>
      </c>
      <c r="F2035" s="353" t="s">
        <v>732</v>
      </c>
      <c r="G2035" s="353" t="s">
        <v>298</v>
      </c>
      <c r="H2035" s="353" t="s">
        <v>41</v>
      </c>
      <c r="I2035" s="353" t="s">
        <v>42</v>
      </c>
      <c r="J2035" s="353" t="s">
        <v>738</v>
      </c>
      <c r="K2035" s="353" t="s">
        <v>890</v>
      </c>
      <c r="L2035" s="353" t="s">
        <v>34</v>
      </c>
      <c r="M2035" s="355">
        <v>190921500</v>
      </c>
    </row>
    <row r="2036" spans="1:13">
      <c r="A2036" s="353" t="s">
        <v>9002</v>
      </c>
      <c r="B2036" s="353" t="s">
        <v>2103</v>
      </c>
      <c r="C2036" s="353" t="s">
        <v>1160</v>
      </c>
      <c r="D2036" s="354">
        <v>4533</v>
      </c>
      <c r="E2036" s="353" t="s">
        <v>767</v>
      </c>
      <c r="F2036" s="353" t="s">
        <v>732</v>
      </c>
      <c r="G2036" s="353" t="s">
        <v>298</v>
      </c>
      <c r="H2036" s="353" t="s">
        <v>41</v>
      </c>
      <c r="I2036" s="353" t="s">
        <v>219</v>
      </c>
      <c r="J2036" s="353" t="s">
        <v>739</v>
      </c>
      <c r="K2036" s="353" t="s">
        <v>890</v>
      </c>
      <c r="L2036" s="353" t="s">
        <v>34</v>
      </c>
      <c r="M2036" s="355">
        <v>190921500</v>
      </c>
    </row>
    <row r="2037" spans="1:13">
      <c r="A2037" s="353" t="s">
        <v>9010</v>
      </c>
      <c r="B2037" s="353" t="s">
        <v>2103</v>
      </c>
      <c r="C2037" s="353" t="s">
        <v>1160</v>
      </c>
      <c r="D2037" s="354">
        <v>4533</v>
      </c>
      <c r="E2037" s="353" t="s">
        <v>767</v>
      </c>
      <c r="F2037" s="353" t="s">
        <v>732</v>
      </c>
      <c r="G2037" s="353" t="s">
        <v>298</v>
      </c>
      <c r="H2037" s="353" t="s">
        <v>41</v>
      </c>
      <c r="I2037" s="353" t="s">
        <v>44</v>
      </c>
      <c r="J2037" s="353" t="s">
        <v>740</v>
      </c>
      <c r="K2037" s="353" t="s">
        <v>890</v>
      </c>
      <c r="L2037" s="353" t="s">
        <v>34</v>
      </c>
      <c r="M2037" s="355">
        <v>190921500</v>
      </c>
    </row>
    <row r="2038" spans="1:13">
      <c r="A2038" s="353" t="s">
        <v>9018</v>
      </c>
      <c r="B2038" s="353" t="s">
        <v>2103</v>
      </c>
      <c r="C2038" s="353" t="s">
        <v>1160</v>
      </c>
      <c r="D2038" s="354">
        <v>4533</v>
      </c>
      <c r="E2038" s="353" t="s">
        <v>767</v>
      </c>
      <c r="F2038" s="353" t="s">
        <v>732</v>
      </c>
      <c r="G2038" s="353" t="s">
        <v>298</v>
      </c>
      <c r="H2038" s="353" t="s">
        <v>41</v>
      </c>
      <c r="I2038" s="353" t="s">
        <v>46</v>
      </c>
      <c r="J2038" s="353" t="s">
        <v>741</v>
      </c>
      <c r="K2038" s="353" t="s">
        <v>890</v>
      </c>
      <c r="L2038" s="353" t="s">
        <v>34</v>
      </c>
      <c r="M2038" s="355">
        <v>190921500</v>
      </c>
    </row>
    <row r="2039" spans="1:13">
      <c r="A2039" s="353" t="s">
        <v>9026</v>
      </c>
      <c r="B2039" s="353" t="s">
        <v>2103</v>
      </c>
      <c r="C2039" s="353" t="s">
        <v>1160</v>
      </c>
      <c r="D2039" s="354">
        <v>4533</v>
      </c>
      <c r="E2039" s="353" t="s">
        <v>767</v>
      </c>
      <c r="F2039" s="353" t="s">
        <v>732</v>
      </c>
      <c r="G2039" s="353" t="s">
        <v>298</v>
      </c>
      <c r="H2039" s="353" t="s">
        <v>41</v>
      </c>
      <c r="I2039" s="353" t="s">
        <v>221</v>
      </c>
      <c r="J2039" s="353" t="s">
        <v>742</v>
      </c>
      <c r="K2039" s="353" t="s">
        <v>890</v>
      </c>
      <c r="L2039" s="353" t="s">
        <v>34</v>
      </c>
      <c r="M2039" s="355">
        <v>190921500</v>
      </c>
    </row>
    <row r="2040" spans="1:13">
      <c r="A2040" s="353" t="s">
        <v>9040</v>
      </c>
      <c r="B2040" s="353" t="s">
        <v>2109</v>
      </c>
      <c r="C2040" s="353" t="s">
        <v>1160</v>
      </c>
      <c r="D2040" s="354">
        <v>4533</v>
      </c>
      <c r="E2040" s="353" t="s">
        <v>767</v>
      </c>
      <c r="F2040" s="353" t="s">
        <v>732</v>
      </c>
      <c r="G2040" s="353" t="s">
        <v>298</v>
      </c>
      <c r="H2040" s="353" t="s">
        <v>41</v>
      </c>
      <c r="I2040" s="353" t="s">
        <v>48</v>
      </c>
      <c r="J2040" s="353" t="s">
        <v>743</v>
      </c>
      <c r="K2040" s="353" t="s">
        <v>890</v>
      </c>
      <c r="L2040" s="353" t="s">
        <v>218</v>
      </c>
      <c r="M2040" s="355">
        <v>196234500</v>
      </c>
    </row>
    <row r="2041" spans="1:13">
      <c r="A2041" s="353" t="s">
        <v>9048</v>
      </c>
      <c r="B2041" s="353" t="s">
        <v>2109</v>
      </c>
      <c r="C2041" s="353" t="s">
        <v>1160</v>
      </c>
      <c r="D2041" s="354">
        <v>4533</v>
      </c>
      <c r="E2041" s="353" t="s">
        <v>767</v>
      </c>
      <c r="F2041" s="353" t="s">
        <v>732</v>
      </c>
      <c r="G2041" s="353" t="s">
        <v>298</v>
      </c>
      <c r="H2041" s="353" t="s">
        <v>41</v>
      </c>
      <c r="I2041" s="353" t="s">
        <v>50</v>
      </c>
      <c r="J2041" s="353" t="s">
        <v>744</v>
      </c>
      <c r="K2041" s="353" t="s">
        <v>890</v>
      </c>
      <c r="L2041" s="353" t="s">
        <v>218</v>
      </c>
      <c r="M2041" s="355">
        <v>196234500</v>
      </c>
    </row>
    <row r="2042" spans="1:13">
      <c r="A2042" s="353" t="s">
        <v>9056</v>
      </c>
      <c r="B2042" s="353" t="s">
        <v>2109</v>
      </c>
      <c r="C2042" s="353" t="s">
        <v>1160</v>
      </c>
      <c r="D2042" s="354">
        <v>4533</v>
      </c>
      <c r="E2042" s="353" t="s">
        <v>767</v>
      </c>
      <c r="F2042" s="353" t="s">
        <v>732</v>
      </c>
      <c r="G2042" s="353" t="s">
        <v>298</v>
      </c>
      <c r="H2042" s="353" t="s">
        <v>41</v>
      </c>
      <c r="I2042" s="353" t="s">
        <v>223</v>
      </c>
      <c r="J2042" s="353" t="s">
        <v>745</v>
      </c>
      <c r="K2042" s="353" t="s">
        <v>890</v>
      </c>
      <c r="L2042" s="353" t="s">
        <v>218</v>
      </c>
      <c r="M2042" s="355">
        <v>196234500</v>
      </c>
    </row>
    <row r="2043" spans="1:13">
      <c r="A2043" s="353" t="s">
        <v>9064</v>
      </c>
      <c r="B2043" s="353" t="s">
        <v>2109</v>
      </c>
      <c r="C2043" s="353" t="s">
        <v>1160</v>
      </c>
      <c r="D2043" s="354">
        <v>4533</v>
      </c>
      <c r="E2043" s="353" t="s">
        <v>767</v>
      </c>
      <c r="F2043" s="353" t="s">
        <v>732</v>
      </c>
      <c r="G2043" s="353" t="s">
        <v>298</v>
      </c>
      <c r="H2043" s="353" t="s">
        <v>41</v>
      </c>
      <c r="I2043" s="353" t="s">
        <v>421</v>
      </c>
      <c r="J2043" s="353" t="s">
        <v>746</v>
      </c>
      <c r="K2043" s="353" t="s">
        <v>890</v>
      </c>
      <c r="L2043" s="353" t="s">
        <v>218</v>
      </c>
      <c r="M2043" s="355">
        <v>196234500</v>
      </c>
    </row>
    <row r="2044" spans="1:13">
      <c r="A2044" s="353" t="s">
        <v>9072</v>
      </c>
      <c r="B2044" s="353" t="s">
        <v>2109</v>
      </c>
      <c r="C2044" s="353" t="s">
        <v>1160</v>
      </c>
      <c r="D2044" s="354">
        <v>4533</v>
      </c>
      <c r="E2044" s="353" t="s">
        <v>767</v>
      </c>
      <c r="F2044" s="353" t="s">
        <v>732</v>
      </c>
      <c r="G2044" s="353" t="s">
        <v>298</v>
      </c>
      <c r="H2044" s="353" t="s">
        <v>41</v>
      </c>
      <c r="I2044" s="353" t="s">
        <v>422</v>
      </c>
      <c r="J2044" s="353" t="s">
        <v>747</v>
      </c>
      <c r="K2044" s="353" t="s">
        <v>890</v>
      </c>
      <c r="L2044" s="353" t="s">
        <v>218</v>
      </c>
      <c r="M2044" s="355">
        <v>196234500</v>
      </c>
    </row>
    <row r="2045" spans="1:13">
      <c r="A2045" s="353" t="s">
        <v>9080</v>
      </c>
      <c r="B2045" s="353" t="s">
        <v>2109</v>
      </c>
      <c r="C2045" s="353" t="s">
        <v>1160</v>
      </c>
      <c r="D2045" s="354">
        <v>4533</v>
      </c>
      <c r="E2045" s="353" t="s">
        <v>767</v>
      </c>
      <c r="F2045" s="353" t="s">
        <v>732</v>
      </c>
      <c r="G2045" s="353" t="s">
        <v>298</v>
      </c>
      <c r="H2045" s="353" t="s">
        <v>41</v>
      </c>
      <c r="I2045" s="353" t="s">
        <v>423</v>
      </c>
      <c r="J2045" s="353" t="s">
        <v>748</v>
      </c>
      <c r="K2045" s="353" t="s">
        <v>890</v>
      </c>
      <c r="L2045" s="353" t="s">
        <v>218</v>
      </c>
      <c r="M2045" s="355">
        <v>196234500</v>
      </c>
    </row>
    <row r="2046" spans="1:13">
      <c r="A2046" s="353" t="s">
        <v>9088</v>
      </c>
      <c r="B2046" s="353" t="s">
        <v>2109</v>
      </c>
      <c r="C2046" s="353" t="s">
        <v>1160</v>
      </c>
      <c r="D2046" s="354">
        <v>4533</v>
      </c>
      <c r="E2046" s="353" t="s">
        <v>767</v>
      </c>
      <c r="F2046" s="353" t="s">
        <v>732</v>
      </c>
      <c r="G2046" s="353" t="s">
        <v>298</v>
      </c>
      <c r="H2046" s="353" t="s">
        <v>41</v>
      </c>
      <c r="I2046" s="353" t="s">
        <v>424</v>
      </c>
      <c r="J2046" s="353" t="s">
        <v>749</v>
      </c>
      <c r="K2046" s="353" t="s">
        <v>890</v>
      </c>
      <c r="L2046" s="353" t="s">
        <v>218</v>
      </c>
      <c r="M2046" s="355">
        <v>196234500</v>
      </c>
    </row>
    <row r="2047" spans="1:13">
      <c r="A2047" s="353" t="s">
        <v>9096</v>
      </c>
      <c r="B2047" s="353" t="s">
        <v>2109</v>
      </c>
      <c r="C2047" s="353" t="s">
        <v>1160</v>
      </c>
      <c r="D2047" s="354">
        <v>4533</v>
      </c>
      <c r="E2047" s="353" t="s">
        <v>767</v>
      </c>
      <c r="F2047" s="353" t="s">
        <v>732</v>
      </c>
      <c r="G2047" s="353" t="s">
        <v>298</v>
      </c>
      <c r="H2047" s="353" t="s">
        <v>41</v>
      </c>
      <c r="I2047" s="353" t="s">
        <v>425</v>
      </c>
      <c r="J2047" s="353" t="s">
        <v>750</v>
      </c>
      <c r="K2047" s="353" t="s">
        <v>890</v>
      </c>
      <c r="L2047" s="353" t="s">
        <v>218</v>
      </c>
      <c r="M2047" s="355">
        <v>196234500</v>
      </c>
    </row>
    <row r="2048" spans="1:13">
      <c r="A2048" s="353" t="s">
        <v>8955</v>
      </c>
      <c r="B2048" s="353" t="s">
        <v>2104</v>
      </c>
      <c r="C2048" s="353" t="s">
        <v>1160</v>
      </c>
      <c r="D2048" s="354">
        <v>4533</v>
      </c>
      <c r="E2048" s="353" t="s">
        <v>767</v>
      </c>
      <c r="F2048" s="353" t="s">
        <v>732</v>
      </c>
      <c r="G2048" s="353" t="s">
        <v>298</v>
      </c>
      <c r="H2048" s="353" t="s">
        <v>41</v>
      </c>
      <c r="I2048" s="353" t="s">
        <v>316</v>
      </c>
      <c r="J2048" s="353" t="s">
        <v>733</v>
      </c>
      <c r="K2048" s="353" t="s">
        <v>821</v>
      </c>
      <c r="L2048" s="353" t="s">
        <v>34</v>
      </c>
      <c r="M2048" s="355">
        <v>202494600</v>
      </c>
    </row>
    <row r="2049" spans="1:13">
      <c r="A2049" s="353" t="s">
        <v>8963</v>
      </c>
      <c r="B2049" s="353" t="s">
        <v>2104</v>
      </c>
      <c r="C2049" s="353" t="s">
        <v>1160</v>
      </c>
      <c r="D2049" s="354">
        <v>4533</v>
      </c>
      <c r="E2049" s="353" t="s">
        <v>767</v>
      </c>
      <c r="F2049" s="353" t="s">
        <v>732</v>
      </c>
      <c r="G2049" s="353" t="s">
        <v>298</v>
      </c>
      <c r="H2049" s="353" t="s">
        <v>41</v>
      </c>
      <c r="I2049" s="353" t="s">
        <v>318</v>
      </c>
      <c r="J2049" s="353" t="s">
        <v>734</v>
      </c>
      <c r="K2049" s="353" t="s">
        <v>821</v>
      </c>
      <c r="L2049" s="353" t="s">
        <v>34</v>
      </c>
      <c r="M2049" s="355">
        <v>202494600</v>
      </c>
    </row>
    <row r="2050" spans="1:13">
      <c r="A2050" s="353" t="s">
        <v>8971</v>
      </c>
      <c r="B2050" s="353" t="s">
        <v>2104</v>
      </c>
      <c r="C2050" s="353" t="s">
        <v>1160</v>
      </c>
      <c r="D2050" s="354">
        <v>4533</v>
      </c>
      <c r="E2050" s="353" t="s">
        <v>767</v>
      </c>
      <c r="F2050" s="353" t="s">
        <v>732</v>
      </c>
      <c r="G2050" s="353" t="s">
        <v>298</v>
      </c>
      <c r="H2050" s="353" t="s">
        <v>41</v>
      </c>
      <c r="I2050" s="353" t="s">
        <v>320</v>
      </c>
      <c r="J2050" s="353" t="s">
        <v>735</v>
      </c>
      <c r="K2050" s="353" t="s">
        <v>821</v>
      </c>
      <c r="L2050" s="353" t="s">
        <v>34</v>
      </c>
      <c r="M2050" s="355">
        <v>202494600</v>
      </c>
    </row>
    <row r="2051" spans="1:13">
      <c r="A2051" s="353" t="s">
        <v>8979</v>
      </c>
      <c r="B2051" s="353" t="s">
        <v>2104</v>
      </c>
      <c r="C2051" s="353" t="s">
        <v>1160</v>
      </c>
      <c r="D2051" s="354">
        <v>4533</v>
      </c>
      <c r="E2051" s="353" t="s">
        <v>767</v>
      </c>
      <c r="F2051" s="353" t="s">
        <v>732</v>
      </c>
      <c r="G2051" s="353" t="s">
        <v>298</v>
      </c>
      <c r="H2051" s="353" t="s">
        <v>41</v>
      </c>
      <c r="I2051" s="353" t="s">
        <v>322</v>
      </c>
      <c r="J2051" s="353" t="s">
        <v>736</v>
      </c>
      <c r="K2051" s="353" t="s">
        <v>821</v>
      </c>
      <c r="L2051" s="353" t="s">
        <v>34</v>
      </c>
      <c r="M2051" s="355">
        <v>202494600</v>
      </c>
    </row>
    <row r="2052" spans="1:13">
      <c r="A2052" s="353" t="s">
        <v>8987</v>
      </c>
      <c r="B2052" s="353" t="s">
        <v>2104</v>
      </c>
      <c r="C2052" s="353" t="s">
        <v>1160</v>
      </c>
      <c r="D2052" s="354">
        <v>4533</v>
      </c>
      <c r="E2052" s="353" t="s">
        <v>767</v>
      </c>
      <c r="F2052" s="353" t="s">
        <v>732</v>
      </c>
      <c r="G2052" s="353" t="s">
        <v>298</v>
      </c>
      <c r="H2052" s="353" t="s">
        <v>41</v>
      </c>
      <c r="I2052" s="353" t="s">
        <v>324</v>
      </c>
      <c r="J2052" s="353" t="s">
        <v>737</v>
      </c>
      <c r="K2052" s="353" t="s">
        <v>821</v>
      </c>
      <c r="L2052" s="353" t="s">
        <v>34</v>
      </c>
      <c r="M2052" s="355">
        <v>202494600</v>
      </c>
    </row>
    <row r="2053" spans="1:13">
      <c r="A2053" s="353" t="s">
        <v>9001</v>
      </c>
      <c r="B2053" s="353" t="s">
        <v>2110</v>
      </c>
      <c r="C2053" s="353" t="s">
        <v>1160</v>
      </c>
      <c r="D2053" s="354">
        <v>4533</v>
      </c>
      <c r="E2053" s="353" t="s">
        <v>767</v>
      </c>
      <c r="F2053" s="353" t="s">
        <v>732</v>
      </c>
      <c r="G2053" s="353" t="s">
        <v>298</v>
      </c>
      <c r="H2053" s="353" t="s">
        <v>41</v>
      </c>
      <c r="I2053" s="353" t="s">
        <v>42</v>
      </c>
      <c r="J2053" s="353" t="s">
        <v>738</v>
      </c>
      <c r="K2053" s="353" t="s">
        <v>821</v>
      </c>
      <c r="L2053" s="353" t="s">
        <v>218</v>
      </c>
      <c r="M2053" s="355">
        <v>214090800</v>
      </c>
    </row>
    <row r="2054" spans="1:13">
      <c r="A2054" s="353" t="s">
        <v>9009</v>
      </c>
      <c r="B2054" s="353" t="s">
        <v>2110</v>
      </c>
      <c r="C2054" s="353" t="s">
        <v>1160</v>
      </c>
      <c r="D2054" s="354">
        <v>4533</v>
      </c>
      <c r="E2054" s="353" t="s">
        <v>767</v>
      </c>
      <c r="F2054" s="353" t="s">
        <v>732</v>
      </c>
      <c r="G2054" s="353" t="s">
        <v>298</v>
      </c>
      <c r="H2054" s="353" t="s">
        <v>41</v>
      </c>
      <c r="I2054" s="353" t="s">
        <v>219</v>
      </c>
      <c r="J2054" s="353" t="s">
        <v>739</v>
      </c>
      <c r="K2054" s="353" t="s">
        <v>821</v>
      </c>
      <c r="L2054" s="353" t="s">
        <v>218</v>
      </c>
      <c r="M2054" s="355">
        <v>214090800</v>
      </c>
    </row>
    <row r="2055" spans="1:13">
      <c r="A2055" s="353" t="s">
        <v>9017</v>
      </c>
      <c r="B2055" s="353" t="s">
        <v>2110</v>
      </c>
      <c r="C2055" s="353" t="s">
        <v>1160</v>
      </c>
      <c r="D2055" s="354">
        <v>4533</v>
      </c>
      <c r="E2055" s="353" t="s">
        <v>767</v>
      </c>
      <c r="F2055" s="353" t="s">
        <v>732</v>
      </c>
      <c r="G2055" s="353" t="s">
        <v>298</v>
      </c>
      <c r="H2055" s="353" t="s">
        <v>41</v>
      </c>
      <c r="I2055" s="353" t="s">
        <v>44</v>
      </c>
      <c r="J2055" s="353" t="s">
        <v>740</v>
      </c>
      <c r="K2055" s="353" t="s">
        <v>821</v>
      </c>
      <c r="L2055" s="353" t="s">
        <v>218</v>
      </c>
      <c r="M2055" s="355">
        <v>214090800</v>
      </c>
    </row>
    <row r="2056" spans="1:13">
      <c r="A2056" s="353" t="s">
        <v>9025</v>
      </c>
      <c r="B2056" s="353" t="s">
        <v>2110</v>
      </c>
      <c r="C2056" s="353" t="s">
        <v>1160</v>
      </c>
      <c r="D2056" s="354">
        <v>4533</v>
      </c>
      <c r="E2056" s="353" t="s">
        <v>767</v>
      </c>
      <c r="F2056" s="353" t="s">
        <v>732</v>
      </c>
      <c r="G2056" s="353" t="s">
        <v>298</v>
      </c>
      <c r="H2056" s="353" t="s">
        <v>41</v>
      </c>
      <c r="I2056" s="353" t="s">
        <v>46</v>
      </c>
      <c r="J2056" s="353" t="s">
        <v>741</v>
      </c>
      <c r="K2056" s="353" t="s">
        <v>821</v>
      </c>
      <c r="L2056" s="353" t="s">
        <v>218</v>
      </c>
      <c r="M2056" s="355">
        <v>214090800</v>
      </c>
    </row>
    <row r="2057" spans="1:13">
      <c r="A2057" s="353" t="s">
        <v>9033</v>
      </c>
      <c r="B2057" s="353" t="s">
        <v>2110</v>
      </c>
      <c r="C2057" s="353" t="s">
        <v>1160</v>
      </c>
      <c r="D2057" s="354">
        <v>4533</v>
      </c>
      <c r="E2057" s="353" t="s">
        <v>767</v>
      </c>
      <c r="F2057" s="353" t="s">
        <v>732</v>
      </c>
      <c r="G2057" s="353" t="s">
        <v>298</v>
      </c>
      <c r="H2057" s="353" t="s">
        <v>41</v>
      </c>
      <c r="I2057" s="353" t="s">
        <v>221</v>
      </c>
      <c r="J2057" s="353" t="s">
        <v>742</v>
      </c>
      <c r="K2057" s="353" t="s">
        <v>821</v>
      </c>
      <c r="L2057" s="353" t="s">
        <v>218</v>
      </c>
      <c r="M2057" s="355">
        <v>214090800</v>
      </c>
    </row>
    <row r="2058" spans="1:13">
      <c r="A2058" s="353" t="s">
        <v>8954</v>
      </c>
      <c r="B2058" s="353" t="s">
        <v>2103</v>
      </c>
      <c r="C2058" s="353" t="s">
        <v>1160</v>
      </c>
      <c r="D2058" s="354">
        <v>4533</v>
      </c>
      <c r="E2058" s="353" t="s">
        <v>767</v>
      </c>
      <c r="F2058" s="353" t="s">
        <v>732</v>
      </c>
      <c r="G2058" s="353" t="s">
        <v>298</v>
      </c>
      <c r="H2058" s="353" t="s">
        <v>41</v>
      </c>
      <c r="I2058" s="353" t="s">
        <v>316</v>
      </c>
      <c r="J2058" s="353" t="s">
        <v>733</v>
      </c>
      <c r="K2058" s="353" t="s">
        <v>890</v>
      </c>
      <c r="L2058" s="353" t="s">
        <v>34</v>
      </c>
      <c r="M2058" s="355">
        <v>222753300</v>
      </c>
    </row>
    <row r="2059" spans="1:13">
      <c r="A2059" s="353" t="s">
        <v>8962</v>
      </c>
      <c r="B2059" s="353" t="s">
        <v>2103</v>
      </c>
      <c r="C2059" s="353" t="s">
        <v>1160</v>
      </c>
      <c r="D2059" s="354">
        <v>4533</v>
      </c>
      <c r="E2059" s="353" t="s">
        <v>767</v>
      </c>
      <c r="F2059" s="353" t="s">
        <v>732</v>
      </c>
      <c r="G2059" s="353" t="s">
        <v>298</v>
      </c>
      <c r="H2059" s="353" t="s">
        <v>41</v>
      </c>
      <c r="I2059" s="353" t="s">
        <v>318</v>
      </c>
      <c r="J2059" s="353" t="s">
        <v>734</v>
      </c>
      <c r="K2059" s="353" t="s">
        <v>890</v>
      </c>
      <c r="L2059" s="353" t="s">
        <v>34</v>
      </c>
      <c r="M2059" s="355">
        <v>222753300</v>
      </c>
    </row>
    <row r="2060" spans="1:13">
      <c r="A2060" s="353" t="s">
        <v>8970</v>
      </c>
      <c r="B2060" s="353" t="s">
        <v>2103</v>
      </c>
      <c r="C2060" s="353" t="s">
        <v>1160</v>
      </c>
      <c r="D2060" s="354">
        <v>4533</v>
      </c>
      <c r="E2060" s="353" t="s">
        <v>767</v>
      </c>
      <c r="F2060" s="353" t="s">
        <v>732</v>
      </c>
      <c r="G2060" s="353" t="s">
        <v>298</v>
      </c>
      <c r="H2060" s="353" t="s">
        <v>41</v>
      </c>
      <c r="I2060" s="353" t="s">
        <v>320</v>
      </c>
      <c r="J2060" s="353" t="s">
        <v>735</v>
      </c>
      <c r="K2060" s="353" t="s">
        <v>890</v>
      </c>
      <c r="L2060" s="353" t="s">
        <v>34</v>
      </c>
      <c r="M2060" s="355">
        <v>222753300</v>
      </c>
    </row>
    <row r="2061" spans="1:13">
      <c r="A2061" s="353" t="s">
        <v>8978</v>
      </c>
      <c r="B2061" s="353" t="s">
        <v>2103</v>
      </c>
      <c r="C2061" s="353" t="s">
        <v>1160</v>
      </c>
      <c r="D2061" s="354">
        <v>4533</v>
      </c>
      <c r="E2061" s="353" t="s">
        <v>767</v>
      </c>
      <c r="F2061" s="353" t="s">
        <v>732</v>
      </c>
      <c r="G2061" s="353" t="s">
        <v>298</v>
      </c>
      <c r="H2061" s="353" t="s">
        <v>41</v>
      </c>
      <c r="I2061" s="353" t="s">
        <v>322</v>
      </c>
      <c r="J2061" s="353" t="s">
        <v>736</v>
      </c>
      <c r="K2061" s="353" t="s">
        <v>890</v>
      </c>
      <c r="L2061" s="353" t="s">
        <v>34</v>
      </c>
      <c r="M2061" s="355">
        <v>222753300</v>
      </c>
    </row>
    <row r="2062" spans="1:13">
      <c r="A2062" s="353" t="s">
        <v>8986</v>
      </c>
      <c r="B2062" s="353" t="s">
        <v>2103</v>
      </c>
      <c r="C2062" s="353" t="s">
        <v>1160</v>
      </c>
      <c r="D2062" s="354">
        <v>4533</v>
      </c>
      <c r="E2062" s="353" t="s">
        <v>767</v>
      </c>
      <c r="F2062" s="353" t="s">
        <v>732</v>
      </c>
      <c r="G2062" s="353" t="s">
        <v>298</v>
      </c>
      <c r="H2062" s="353" t="s">
        <v>41</v>
      </c>
      <c r="I2062" s="353" t="s">
        <v>324</v>
      </c>
      <c r="J2062" s="353" t="s">
        <v>737</v>
      </c>
      <c r="K2062" s="353" t="s">
        <v>890</v>
      </c>
      <c r="L2062" s="353" t="s">
        <v>34</v>
      </c>
      <c r="M2062" s="355">
        <v>222753300</v>
      </c>
    </row>
    <row r="2063" spans="1:13">
      <c r="A2063" s="353" t="s">
        <v>9000</v>
      </c>
      <c r="B2063" s="353" t="s">
        <v>2109</v>
      </c>
      <c r="C2063" s="353" t="s">
        <v>1160</v>
      </c>
      <c r="D2063" s="354">
        <v>4533</v>
      </c>
      <c r="E2063" s="353" t="s">
        <v>767</v>
      </c>
      <c r="F2063" s="353" t="s">
        <v>732</v>
      </c>
      <c r="G2063" s="353" t="s">
        <v>298</v>
      </c>
      <c r="H2063" s="353" t="s">
        <v>41</v>
      </c>
      <c r="I2063" s="353" t="s">
        <v>42</v>
      </c>
      <c r="J2063" s="353" t="s">
        <v>738</v>
      </c>
      <c r="K2063" s="353" t="s">
        <v>890</v>
      </c>
      <c r="L2063" s="353" t="s">
        <v>218</v>
      </c>
      <c r="M2063" s="355">
        <v>235481400</v>
      </c>
    </row>
    <row r="2064" spans="1:13">
      <c r="A2064" s="353" t="s">
        <v>9008</v>
      </c>
      <c r="B2064" s="353" t="s">
        <v>2109</v>
      </c>
      <c r="C2064" s="353" t="s">
        <v>1160</v>
      </c>
      <c r="D2064" s="354">
        <v>4533</v>
      </c>
      <c r="E2064" s="353" t="s">
        <v>767</v>
      </c>
      <c r="F2064" s="353" t="s">
        <v>732</v>
      </c>
      <c r="G2064" s="353" t="s">
        <v>298</v>
      </c>
      <c r="H2064" s="353" t="s">
        <v>41</v>
      </c>
      <c r="I2064" s="353" t="s">
        <v>219</v>
      </c>
      <c r="J2064" s="353" t="s">
        <v>739</v>
      </c>
      <c r="K2064" s="353" t="s">
        <v>890</v>
      </c>
      <c r="L2064" s="353" t="s">
        <v>218</v>
      </c>
      <c r="M2064" s="355">
        <v>235481400</v>
      </c>
    </row>
    <row r="2065" spans="1:13">
      <c r="A2065" s="353" t="s">
        <v>9016</v>
      </c>
      <c r="B2065" s="353" t="s">
        <v>2109</v>
      </c>
      <c r="C2065" s="353" t="s">
        <v>1160</v>
      </c>
      <c r="D2065" s="354">
        <v>4533</v>
      </c>
      <c r="E2065" s="353" t="s">
        <v>767</v>
      </c>
      <c r="F2065" s="353" t="s">
        <v>732</v>
      </c>
      <c r="G2065" s="353" t="s">
        <v>298</v>
      </c>
      <c r="H2065" s="353" t="s">
        <v>41</v>
      </c>
      <c r="I2065" s="353" t="s">
        <v>44</v>
      </c>
      <c r="J2065" s="353" t="s">
        <v>740</v>
      </c>
      <c r="K2065" s="353" t="s">
        <v>890</v>
      </c>
      <c r="L2065" s="353" t="s">
        <v>218</v>
      </c>
      <c r="M2065" s="355">
        <v>235481400</v>
      </c>
    </row>
    <row r="2066" spans="1:13">
      <c r="A2066" s="353" t="s">
        <v>9024</v>
      </c>
      <c r="B2066" s="353" t="s">
        <v>2109</v>
      </c>
      <c r="C2066" s="353" t="s">
        <v>1160</v>
      </c>
      <c r="D2066" s="354">
        <v>4533</v>
      </c>
      <c r="E2066" s="353" t="s">
        <v>767</v>
      </c>
      <c r="F2066" s="353" t="s">
        <v>732</v>
      </c>
      <c r="G2066" s="353" t="s">
        <v>298</v>
      </c>
      <c r="H2066" s="353" t="s">
        <v>41</v>
      </c>
      <c r="I2066" s="353" t="s">
        <v>46</v>
      </c>
      <c r="J2066" s="353" t="s">
        <v>741</v>
      </c>
      <c r="K2066" s="353" t="s">
        <v>890</v>
      </c>
      <c r="L2066" s="353" t="s">
        <v>218</v>
      </c>
      <c r="M2066" s="355">
        <v>235481400</v>
      </c>
    </row>
    <row r="2067" spans="1:13">
      <c r="A2067" s="353" t="s">
        <v>9032</v>
      </c>
      <c r="B2067" s="353" t="s">
        <v>2109</v>
      </c>
      <c r="C2067" s="353" t="s">
        <v>1160</v>
      </c>
      <c r="D2067" s="354">
        <v>4533</v>
      </c>
      <c r="E2067" s="353" t="s">
        <v>767</v>
      </c>
      <c r="F2067" s="353" t="s">
        <v>732</v>
      </c>
      <c r="G2067" s="353" t="s">
        <v>298</v>
      </c>
      <c r="H2067" s="353" t="s">
        <v>41</v>
      </c>
      <c r="I2067" s="353" t="s">
        <v>221</v>
      </c>
      <c r="J2067" s="353" t="s">
        <v>742</v>
      </c>
      <c r="K2067" s="353" t="s">
        <v>890</v>
      </c>
      <c r="L2067" s="353" t="s">
        <v>218</v>
      </c>
      <c r="M2067" s="355">
        <v>235481400</v>
      </c>
    </row>
    <row r="2068" spans="1:13">
      <c r="A2068" s="353" t="s">
        <v>8961</v>
      </c>
      <c r="B2068" s="353" t="s">
        <v>2110</v>
      </c>
      <c r="C2068" s="353" t="s">
        <v>1160</v>
      </c>
      <c r="D2068" s="354">
        <v>4533</v>
      </c>
      <c r="E2068" s="353" t="s">
        <v>767</v>
      </c>
      <c r="F2068" s="353" t="s">
        <v>732</v>
      </c>
      <c r="G2068" s="353" t="s">
        <v>298</v>
      </c>
      <c r="H2068" s="353" t="s">
        <v>41</v>
      </c>
      <c r="I2068" s="353" t="s">
        <v>316</v>
      </c>
      <c r="J2068" s="353" t="s">
        <v>733</v>
      </c>
      <c r="K2068" s="353" t="s">
        <v>821</v>
      </c>
      <c r="L2068" s="353" t="s">
        <v>218</v>
      </c>
      <c r="M2068" s="355">
        <v>249757200</v>
      </c>
    </row>
    <row r="2069" spans="1:13">
      <c r="A2069" s="353" t="s">
        <v>8969</v>
      </c>
      <c r="B2069" s="353" t="s">
        <v>2110</v>
      </c>
      <c r="C2069" s="353" t="s">
        <v>1160</v>
      </c>
      <c r="D2069" s="354">
        <v>4533</v>
      </c>
      <c r="E2069" s="353" t="s">
        <v>767</v>
      </c>
      <c r="F2069" s="353" t="s">
        <v>732</v>
      </c>
      <c r="G2069" s="353" t="s">
        <v>298</v>
      </c>
      <c r="H2069" s="353" t="s">
        <v>41</v>
      </c>
      <c r="I2069" s="353" t="s">
        <v>318</v>
      </c>
      <c r="J2069" s="353" t="s">
        <v>734</v>
      </c>
      <c r="K2069" s="353" t="s">
        <v>821</v>
      </c>
      <c r="L2069" s="353" t="s">
        <v>218</v>
      </c>
      <c r="M2069" s="355">
        <v>249757200</v>
      </c>
    </row>
    <row r="2070" spans="1:13">
      <c r="A2070" s="353" t="s">
        <v>8977</v>
      </c>
      <c r="B2070" s="353" t="s">
        <v>2110</v>
      </c>
      <c r="C2070" s="353" t="s">
        <v>1160</v>
      </c>
      <c r="D2070" s="354">
        <v>4533</v>
      </c>
      <c r="E2070" s="353" t="s">
        <v>767</v>
      </c>
      <c r="F2070" s="353" t="s">
        <v>732</v>
      </c>
      <c r="G2070" s="353" t="s">
        <v>298</v>
      </c>
      <c r="H2070" s="353" t="s">
        <v>41</v>
      </c>
      <c r="I2070" s="353" t="s">
        <v>320</v>
      </c>
      <c r="J2070" s="353" t="s">
        <v>735</v>
      </c>
      <c r="K2070" s="353" t="s">
        <v>821</v>
      </c>
      <c r="L2070" s="353" t="s">
        <v>218</v>
      </c>
      <c r="M2070" s="355">
        <v>249757200</v>
      </c>
    </row>
    <row r="2071" spans="1:13">
      <c r="A2071" s="353" t="s">
        <v>8985</v>
      </c>
      <c r="B2071" s="353" t="s">
        <v>2110</v>
      </c>
      <c r="C2071" s="353" t="s">
        <v>1160</v>
      </c>
      <c r="D2071" s="354">
        <v>4533</v>
      </c>
      <c r="E2071" s="353" t="s">
        <v>767</v>
      </c>
      <c r="F2071" s="353" t="s">
        <v>732</v>
      </c>
      <c r="G2071" s="353" t="s">
        <v>298</v>
      </c>
      <c r="H2071" s="353" t="s">
        <v>41</v>
      </c>
      <c r="I2071" s="353" t="s">
        <v>322</v>
      </c>
      <c r="J2071" s="353" t="s">
        <v>736</v>
      </c>
      <c r="K2071" s="353" t="s">
        <v>821</v>
      </c>
      <c r="L2071" s="353" t="s">
        <v>218</v>
      </c>
      <c r="M2071" s="355">
        <v>249757200</v>
      </c>
    </row>
    <row r="2072" spans="1:13">
      <c r="A2072" s="353" t="s">
        <v>8993</v>
      </c>
      <c r="B2072" s="353" t="s">
        <v>2110</v>
      </c>
      <c r="C2072" s="353" t="s">
        <v>1160</v>
      </c>
      <c r="D2072" s="354">
        <v>4533</v>
      </c>
      <c r="E2072" s="353" t="s">
        <v>767</v>
      </c>
      <c r="F2072" s="353" t="s">
        <v>732</v>
      </c>
      <c r="G2072" s="353" t="s">
        <v>298</v>
      </c>
      <c r="H2072" s="353" t="s">
        <v>41</v>
      </c>
      <c r="I2072" s="353" t="s">
        <v>324</v>
      </c>
      <c r="J2072" s="353" t="s">
        <v>737</v>
      </c>
      <c r="K2072" s="353" t="s">
        <v>821</v>
      </c>
      <c r="L2072" s="353" t="s">
        <v>218</v>
      </c>
      <c r="M2072" s="355">
        <v>249757200</v>
      </c>
    </row>
    <row r="2073" spans="1:13">
      <c r="A2073" s="353" t="s">
        <v>8960</v>
      </c>
      <c r="B2073" s="353" t="s">
        <v>2109</v>
      </c>
      <c r="C2073" s="353" t="s">
        <v>1160</v>
      </c>
      <c r="D2073" s="354">
        <v>4533</v>
      </c>
      <c r="E2073" s="353" t="s">
        <v>767</v>
      </c>
      <c r="F2073" s="353" t="s">
        <v>732</v>
      </c>
      <c r="G2073" s="353" t="s">
        <v>298</v>
      </c>
      <c r="H2073" s="353" t="s">
        <v>41</v>
      </c>
      <c r="I2073" s="353" t="s">
        <v>316</v>
      </c>
      <c r="J2073" s="353" t="s">
        <v>733</v>
      </c>
      <c r="K2073" s="353" t="s">
        <v>890</v>
      </c>
      <c r="L2073" s="353" t="s">
        <v>218</v>
      </c>
      <c r="M2073" s="355">
        <v>274728300</v>
      </c>
    </row>
    <row r="2074" spans="1:13">
      <c r="A2074" s="353" t="s">
        <v>8968</v>
      </c>
      <c r="B2074" s="353" t="s">
        <v>2109</v>
      </c>
      <c r="C2074" s="353" t="s">
        <v>1160</v>
      </c>
      <c r="D2074" s="354">
        <v>4533</v>
      </c>
      <c r="E2074" s="353" t="s">
        <v>767</v>
      </c>
      <c r="F2074" s="353" t="s">
        <v>732</v>
      </c>
      <c r="G2074" s="353" t="s">
        <v>298</v>
      </c>
      <c r="H2074" s="353" t="s">
        <v>41</v>
      </c>
      <c r="I2074" s="353" t="s">
        <v>318</v>
      </c>
      <c r="J2074" s="353" t="s">
        <v>734</v>
      </c>
      <c r="K2074" s="353" t="s">
        <v>890</v>
      </c>
      <c r="L2074" s="353" t="s">
        <v>218</v>
      </c>
      <c r="M2074" s="355">
        <v>274728300</v>
      </c>
    </row>
    <row r="2075" spans="1:13">
      <c r="A2075" s="353" t="s">
        <v>8976</v>
      </c>
      <c r="B2075" s="353" t="s">
        <v>2109</v>
      </c>
      <c r="C2075" s="353" t="s">
        <v>1160</v>
      </c>
      <c r="D2075" s="354">
        <v>4533</v>
      </c>
      <c r="E2075" s="353" t="s">
        <v>767</v>
      </c>
      <c r="F2075" s="353" t="s">
        <v>732</v>
      </c>
      <c r="G2075" s="353" t="s">
        <v>298</v>
      </c>
      <c r="H2075" s="353" t="s">
        <v>41</v>
      </c>
      <c r="I2075" s="353" t="s">
        <v>320</v>
      </c>
      <c r="J2075" s="353" t="s">
        <v>735</v>
      </c>
      <c r="K2075" s="353" t="s">
        <v>890</v>
      </c>
      <c r="L2075" s="353" t="s">
        <v>218</v>
      </c>
      <c r="M2075" s="355">
        <v>274728300</v>
      </c>
    </row>
    <row r="2076" spans="1:13">
      <c r="A2076" s="353" t="s">
        <v>8984</v>
      </c>
      <c r="B2076" s="353" t="s">
        <v>2109</v>
      </c>
      <c r="C2076" s="353" t="s">
        <v>1160</v>
      </c>
      <c r="D2076" s="354">
        <v>4533</v>
      </c>
      <c r="E2076" s="353" t="s">
        <v>767</v>
      </c>
      <c r="F2076" s="353" t="s">
        <v>732</v>
      </c>
      <c r="G2076" s="353" t="s">
        <v>298</v>
      </c>
      <c r="H2076" s="353" t="s">
        <v>41</v>
      </c>
      <c r="I2076" s="353" t="s">
        <v>322</v>
      </c>
      <c r="J2076" s="353" t="s">
        <v>736</v>
      </c>
      <c r="K2076" s="353" t="s">
        <v>890</v>
      </c>
      <c r="L2076" s="353" t="s">
        <v>218</v>
      </c>
      <c r="M2076" s="355">
        <v>274728300</v>
      </c>
    </row>
    <row r="2077" spans="1:13">
      <c r="A2077" s="353" t="s">
        <v>8992</v>
      </c>
      <c r="B2077" s="353" t="s">
        <v>2109</v>
      </c>
      <c r="C2077" s="353" t="s">
        <v>1160</v>
      </c>
      <c r="D2077" s="354">
        <v>4533</v>
      </c>
      <c r="E2077" s="353" t="s">
        <v>767</v>
      </c>
      <c r="F2077" s="353" t="s">
        <v>732</v>
      </c>
      <c r="G2077" s="353" t="s">
        <v>298</v>
      </c>
      <c r="H2077" s="353" t="s">
        <v>41</v>
      </c>
      <c r="I2077" s="353" t="s">
        <v>324</v>
      </c>
      <c r="J2077" s="353" t="s">
        <v>737</v>
      </c>
      <c r="K2077" s="353" t="s">
        <v>890</v>
      </c>
      <c r="L2077" s="353" t="s">
        <v>218</v>
      </c>
      <c r="M2077" s="355">
        <v>274728300</v>
      </c>
    </row>
    <row r="2078" spans="1:13">
      <c r="A2078" s="370" t="s">
        <v>9615</v>
      </c>
      <c r="B2078" s="370" t="s">
        <v>2160</v>
      </c>
      <c r="C2078" s="370" t="s">
        <v>591</v>
      </c>
      <c r="D2078" s="566">
        <v>4534</v>
      </c>
      <c r="E2078" s="370" t="s">
        <v>592</v>
      </c>
      <c r="F2078" s="370" t="s">
        <v>40</v>
      </c>
      <c r="G2078" s="370" t="s">
        <v>298</v>
      </c>
      <c r="H2078" s="370" t="s">
        <v>41</v>
      </c>
      <c r="I2078" s="370" t="s">
        <v>425</v>
      </c>
      <c r="J2078" s="370" t="s">
        <v>445</v>
      </c>
      <c r="K2078" s="370" t="s">
        <v>821</v>
      </c>
      <c r="L2078" s="370" t="s">
        <v>822</v>
      </c>
      <c r="M2078" s="391">
        <v>101640</v>
      </c>
    </row>
    <row r="2079" spans="1:13">
      <c r="A2079" s="370" t="s">
        <v>9607</v>
      </c>
      <c r="B2079" s="370" t="s">
        <v>2160</v>
      </c>
      <c r="C2079" s="370" t="s">
        <v>591</v>
      </c>
      <c r="D2079" s="566">
        <v>4534</v>
      </c>
      <c r="E2079" s="370" t="s">
        <v>592</v>
      </c>
      <c r="F2079" s="370" t="s">
        <v>40</v>
      </c>
      <c r="G2079" s="370" t="s">
        <v>298</v>
      </c>
      <c r="H2079" s="370" t="s">
        <v>41</v>
      </c>
      <c r="I2079" s="370" t="s">
        <v>424</v>
      </c>
      <c r="J2079" s="370" t="s">
        <v>444</v>
      </c>
      <c r="K2079" s="370" t="s">
        <v>821</v>
      </c>
      <c r="L2079" s="370" t="s">
        <v>822</v>
      </c>
      <c r="M2079" s="391">
        <v>114345</v>
      </c>
    </row>
    <row r="2080" spans="1:13">
      <c r="A2080" s="368" t="s">
        <v>9614</v>
      </c>
      <c r="B2080" s="368" t="s">
        <v>2159</v>
      </c>
      <c r="C2080" s="368" t="s">
        <v>591</v>
      </c>
      <c r="D2080" s="566">
        <v>4534</v>
      </c>
      <c r="E2080" s="370" t="s">
        <v>592</v>
      </c>
      <c r="F2080" s="368" t="s">
        <v>40</v>
      </c>
      <c r="G2080" s="368" t="s">
        <v>298</v>
      </c>
      <c r="H2080" s="368" t="s">
        <v>41</v>
      </c>
      <c r="I2080" s="368" t="s">
        <v>425</v>
      </c>
      <c r="J2080" s="368" t="s">
        <v>445</v>
      </c>
      <c r="K2080" s="368" t="s">
        <v>890</v>
      </c>
      <c r="L2080" s="368" t="s">
        <v>822</v>
      </c>
      <c r="M2080" s="389">
        <v>114345</v>
      </c>
    </row>
    <row r="2081" spans="1:13">
      <c r="A2081" s="370" t="s">
        <v>9599</v>
      </c>
      <c r="B2081" s="370" t="s">
        <v>2160</v>
      </c>
      <c r="C2081" s="370" t="s">
        <v>591</v>
      </c>
      <c r="D2081" s="566">
        <v>4534</v>
      </c>
      <c r="E2081" s="370" t="s">
        <v>592</v>
      </c>
      <c r="F2081" s="370" t="s">
        <v>40</v>
      </c>
      <c r="G2081" s="370" t="s">
        <v>298</v>
      </c>
      <c r="H2081" s="370" t="s">
        <v>41</v>
      </c>
      <c r="I2081" s="370" t="s">
        <v>423</v>
      </c>
      <c r="J2081" s="370" t="s">
        <v>443</v>
      </c>
      <c r="K2081" s="370" t="s">
        <v>821</v>
      </c>
      <c r="L2081" s="370" t="s">
        <v>822</v>
      </c>
      <c r="M2081" s="391">
        <v>127050</v>
      </c>
    </row>
    <row r="2082" spans="1:13">
      <c r="A2082" s="368" t="s">
        <v>9606</v>
      </c>
      <c r="B2082" s="368" t="s">
        <v>2159</v>
      </c>
      <c r="C2082" s="368" t="s">
        <v>591</v>
      </c>
      <c r="D2082" s="566">
        <v>4534</v>
      </c>
      <c r="E2082" s="370" t="s">
        <v>592</v>
      </c>
      <c r="F2082" s="368" t="s">
        <v>40</v>
      </c>
      <c r="G2082" s="368" t="s">
        <v>298</v>
      </c>
      <c r="H2082" s="368" t="s">
        <v>41</v>
      </c>
      <c r="I2082" s="368" t="s">
        <v>424</v>
      </c>
      <c r="J2082" s="368" t="s">
        <v>444</v>
      </c>
      <c r="K2082" s="368" t="s">
        <v>890</v>
      </c>
      <c r="L2082" s="368" t="s">
        <v>822</v>
      </c>
      <c r="M2082" s="389">
        <v>127050</v>
      </c>
    </row>
    <row r="2083" spans="1:13">
      <c r="A2083" s="370" t="s">
        <v>9591</v>
      </c>
      <c r="B2083" s="370" t="s">
        <v>2160</v>
      </c>
      <c r="C2083" s="370" t="s">
        <v>591</v>
      </c>
      <c r="D2083" s="566">
        <v>4534</v>
      </c>
      <c r="E2083" s="370" t="s">
        <v>592</v>
      </c>
      <c r="F2083" s="370" t="s">
        <v>40</v>
      </c>
      <c r="G2083" s="370" t="s">
        <v>298</v>
      </c>
      <c r="H2083" s="370" t="s">
        <v>41</v>
      </c>
      <c r="I2083" s="370" t="s">
        <v>422</v>
      </c>
      <c r="J2083" s="370" t="s">
        <v>442</v>
      </c>
      <c r="K2083" s="370" t="s">
        <v>821</v>
      </c>
      <c r="L2083" s="370" t="s">
        <v>822</v>
      </c>
      <c r="M2083" s="391">
        <v>139755</v>
      </c>
    </row>
    <row r="2084" spans="1:13">
      <c r="A2084" s="368" t="s">
        <v>9598</v>
      </c>
      <c r="B2084" s="368" t="s">
        <v>2159</v>
      </c>
      <c r="C2084" s="368" t="s">
        <v>591</v>
      </c>
      <c r="D2084" s="566">
        <v>4534</v>
      </c>
      <c r="E2084" s="370" t="s">
        <v>592</v>
      </c>
      <c r="F2084" s="368" t="s">
        <v>40</v>
      </c>
      <c r="G2084" s="368" t="s">
        <v>298</v>
      </c>
      <c r="H2084" s="368" t="s">
        <v>41</v>
      </c>
      <c r="I2084" s="368" t="s">
        <v>423</v>
      </c>
      <c r="J2084" s="368" t="s">
        <v>443</v>
      </c>
      <c r="K2084" s="368" t="s">
        <v>890</v>
      </c>
      <c r="L2084" s="368" t="s">
        <v>822</v>
      </c>
      <c r="M2084" s="389">
        <v>139755</v>
      </c>
    </row>
    <row r="2085" spans="1:13">
      <c r="A2085" s="370" t="s">
        <v>9583</v>
      </c>
      <c r="B2085" s="370" t="s">
        <v>2160</v>
      </c>
      <c r="C2085" s="370" t="s">
        <v>591</v>
      </c>
      <c r="D2085" s="566">
        <v>4534</v>
      </c>
      <c r="E2085" s="370" t="s">
        <v>592</v>
      </c>
      <c r="F2085" s="370" t="s">
        <v>40</v>
      </c>
      <c r="G2085" s="370" t="s">
        <v>298</v>
      </c>
      <c r="H2085" s="370" t="s">
        <v>41</v>
      </c>
      <c r="I2085" s="370" t="s">
        <v>421</v>
      </c>
      <c r="J2085" s="370" t="s">
        <v>441</v>
      </c>
      <c r="K2085" s="370" t="s">
        <v>821</v>
      </c>
      <c r="L2085" s="370" t="s">
        <v>822</v>
      </c>
      <c r="M2085" s="391">
        <v>152460</v>
      </c>
    </row>
    <row r="2086" spans="1:13">
      <c r="A2086" s="368" t="s">
        <v>9590</v>
      </c>
      <c r="B2086" s="368" t="s">
        <v>2159</v>
      </c>
      <c r="C2086" s="368" t="s">
        <v>591</v>
      </c>
      <c r="D2086" s="566">
        <v>4534</v>
      </c>
      <c r="E2086" s="370" t="s">
        <v>592</v>
      </c>
      <c r="F2086" s="368" t="s">
        <v>40</v>
      </c>
      <c r="G2086" s="368" t="s">
        <v>298</v>
      </c>
      <c r="H2086" s="368" t="s">
        <v>41</v>
      </c>
      <c r="I2086" s="368" t="s">
        <v>422</v>
      </c>
      <c r="J2086" s="368" t="s">
        <v>442</v>
      </c>
      <c r="K2086" s="368" t="s">
        <v>890</v>
      </c>
      <c r="L2086" s="368" t="s">
        <v>822</v>
      </c>
      <c r="M2086" s="389">
        <v>152460</v>
      </c>
    </row>
    <row r="2087" spans="1:13">
      <c r="A2087" s="370" t="s">
        <v>9575</v>
      </c>
      <c r="B2087" s="370" t="s">
        <v>2160</v>
      </c>
      <c r="C2087" s="370" t="s">
        <v>591</v>
      </c>
      <c r="D2087" s="566">
        <v>4534</v>
      </c>
      <c r="E2087" s="370" t="s">
        <v>592</v>
      </c>
      <c r="F2087" s="370" t="s">
        <v>40</v>
      </c>
      <c r="G2087" s="370" t="s">
        <v>298</v>
      </c>
      <c r="H2087" s="370" t="s">
        <v>41</v>
      </c>
      <c r="I2087" s="370" t="s">
        <v>223</v>
      </c>
      <c r="J2087" s="370" t="s">
        <v>56</v>
      </c>
      <c r="K2087" s="370" t="s">
        <v>821</v>
      </c>
      <c r="L2087" s="370" t="s">
        <v>822</v>
      </c>
      <c r="M2087" s="391">
        <v>177870</v>
      </c>
    </row>
    <row r="2088" spans="1:13">
      <c r="A2088" s="368" t="s">
        <v>9582</v>
      </c>
      <c r="B2088" s="368" t="s">
        <v>2159</v>
      </c>
      <c r="C2088" s="368" t="s">
        <v>591</v>
      </c>
      <c r="D2088" s="566">
        <v>4534</v>
      </c>
      <c r="E2088" s="370" t="s">
        <v>592</v>
      </c>
      <c r="F2088" s="368" t="s">
        <v>40</v>
      </c>
      <c r="G2088" s="368" t="s">
        <v>298</v>
      </c>
      <c r="H2088" s="368" t="s">
        <v>41</v>
      </c>
      <c r="I2088" s="368" t="s">
        <v>421</v>
      </c>
      <c r="J2088" s="368" t="s">
        <v>441</v>
      </c>
      <c r="K2088" s="368" t="s">
        <v>890</v>
      </c>
      <c r="L2088" s="368" t="s">
        <v>822</v>
      </c>
      <c r="M2088" s="389">
        <v>177870</v>
      </c>
    </row>
    <row r="2089" spans="1:13">
      <c r="A2089" s="370" t="s">
        <v>9559</v>
      </c>
      <c r="B2089" s="370" t="s">
        <v>2160</v>
      </c>
      <c r="C2089" s="370" t="s">
        <v>591</v>
      </c>
      <c r="D2089" s="566">
        <v>4534</v>
      </c>
      <c r="E2089" s="370" t="s">
        <v>592</v>
      </c>
      <c r="F2089" s="370" t="s">
        <v>40</v>
      </c>
      <c r="G2089" s="370" t="s">
        <v>298</v>
      </c>
      <c r="H2089" s="370" t="s">
        <v>41</v>
      </c>
      <c r="I2089" s="370" t="s">
        <v>48</v>
      </c>
      <c r="J2089" s="370" t="s">
        <v>49</v>
      </c>
      <c r="K2089" s="370" t="s">
        <v>821</v>
      </c>
      <c r="L2089" s="370" t="s">
        <v>822</v>
      </c>
      <c r="M2089" s="391">
        <v>190575</v>
      </c>
    </row>
    <row r="2090" spans="1:13">
      <c r="A2090" s="370" t="s">
        <v>9567</v>
      </c>
      <c r="B2090" s="370" t="s">
        <v>2160</v>
      </c>
      <c r="C2090" s="370" t="s">
        <v>591</v>
      </c>
      <c r="D2090" s="566">
        <v>4534</v>
      </c>
      <c r="E2090" s="370" t="s">
        <v>592</v>
      </c>
      <c r="F2090" s="370" t="s">
        <v>40</v>
      </c>
      <c r="G2090" s="370" t="s">
        <v>298</v>
      </c>
      <c r="H2090" s="370" t="s">
        <v>41</v>
      </c>
      <c r="I2090" s="370" t="s">
        <v>50</v>
      </c>
      <c r="J2090" s="370" t="s">
        <v>51</v>
      </c>
      <c r="K2090" s="370" t="s">
        <v>821</v>
      </c>
      <c r="L2090" s="370" t="s">
        <v>822</v>
      </c>
      <c r="M2090" s="391">
        <v>190575</v>
      </c>
    </row>
    <row r="2091" spans="1:13">
      <c r="A2091" s="368" t="s">
        <v>9574</v>
      </c>
      <c r="B2091" s="368" t="s">
        <v>2159</v>
      </c>
      <c r="C2091" s="368" t="s">
        <v>591</v>
      </c>
      <c r="D2091" s="566">
        <v>4534</v>
      </c>
      <c r="E2091" s="370" t="s">
        <v>592</v>
      </c>
      <c r="F2091" s="368" t="s">
        <v>40</v>
      </c>
      <c r="G2091" s="368" t="s">
        <v>298</v>
      </c>
      <c r="H2091" s="368" t="s">
        <v>41</v>
      </c>
      <c r="I2091" s="368" t="s">
        <v>223</v>
      </c>
      <c r="J2091" s="368" t="s">
        <v>56</v>
      </c>
      <c r="K2091" s="368" t="s">
        <v>890</v>
      </c>
      <c r="L2091" s="368" t="s">
        <v>822</v>
      </c>
      <c r="M2091" s="389">
        <v>190575</v>
      </c>
    </row>
    <row r="2092" spans="1:13">
      <c r="A2092" s="370" t="s">
        <v>9551</v>
      </c>
      <c r="B2092" s="370" t="s">
        <v>2160</v>
      </c>
      <c r="C2092" s="370" t="s">
        <v>591</v>
      </c>
      <c r="D2092" s="566">
        <v>4534</v>
      </c>
      <c r="E2092" s="370" t="s">
        <v>592</v>
      </c>
      <c r="F2092" s="370" t="s">
        <v>40</v>
      </c>
      <c r="G2092" s="370" t="s">
        <v>298</v>
      </c>
      <c r="H2092" s="370" t="s">
        <v>41</v>
      </c>
      <c r="I2092" s="370" t="s">
        <v>221</v>
      </c>
      <c r="J2092" s="370" t="s">
        <v>222</v>
      </c>
      <c r="K2092" s="370" t="s">
        <v>821</v>
      </c>
      <c r="L2092" s="370" t="s">
        <v>822</v>
      </c>
      <c r="M2092" s="391">
        <v>215985</v>
      </c>
    </row>
    <row r="2093" spans="1:13">
      <c r="A2093" s="368" t="s">
        <v>9558</v>
      </c>
      <c r="B2093" s="368" t="s">
        <v>2159</v>
      </c>
      <c r="C2093" s="368" t="s">
        <v>591</v>
      </c>
      <c r="D2093" s="566">
        <v>4534</v>
      </c>
      <c r="E2093" s="370" t="s">
        <v>592</v>
      </c>
      <c r="F2093" s="368" t="s">
        <v>40</v>
      </c>
      <c r="G2093" s="368" t="s">
        <v>298</v>
      </c>
      <c r="H2093" s="368" t="s">
        <v>41</v>
      </c>
      <c r="I2093" s="368" t="s">
        <v>48</v>
      </c>
      <c r="J2093" s="368" t="s">
        <v>49</v>
      </c>
      <c r="K2093" s="368" t="s">
        <v>890</v>
      </c>
      <c r="L2093" s="368" t="s">
        <v>822</v>
      </c>
      <c r="M2093" s="389">
        <v>215985</v>
      </c>
    </row>
    <row r="2094" spans="1:13">
      <c r="A2094" s="368" t="s">
        <v>9566</v>
      </c>
      <c r="B2094" s="368" t="s">
        <v>2159</v>
      </c>
      <c r="C2094" s="368" t="s">
        <v>591</v>
      </c>
      <c r="D2094" s="566">
        <v>4534</v>
      </c>
      <c r="E2094" s="370" t="s">
        <v>592</v>
      </c>
      <c r="F2094" s="368" t="s">
        <v>40</v>
      </c>
      <c r="G2094" s="368" t="s">
        <v>298</v>
      </c>
      <c r="H2094" s="368" t="s">
        <v>41</v>
      </c>
      <c r="I2094" s="368" t="s">
        <v>50</v>
      </c>
      <c r="J2094" s="368" t="s">
        <v>51</v>
      </c>
      <c r="K2094" s="368" t="s">
        <v>890</v>
      </c>
      <c r="L2094" s="368" t="s">
        <v>822</v>
      </c>
      <c r="M2094" s="389">
        <v>215985</v>
      </c>
    </row>
    <row r="2095" spans="1:13">
      <c r="A2095" s="370" t="s">
        <v>9543</v>
      </c>
      <c r="B2095" s="370" t="s">
        <v>2160</v>
      </c>
      <c r="C2095" s="370" t="s">
        <v>591</v>
      </c>
      <c r="D2095" s="566">
        <v>4534</v>
      </c>
      <c r="E2095" s="370" t="s">
        <v>592</v>
      </c>
      <c r="F2095" s="370" t="s">
        <v>40</v>
      </c>
      <c r="G2095" s="370" t="s">
        <v>298</v>
      </c>
      <c r="H2095" s="370" t="s">
        <v>41</v>
      </c>
      <c r="I2095" s="370" t="s">
        <v>46</v>
      </c>
      <c r="J2095" s="370" t="s">
        <v>47</v>
      </c>
      <c r="K2095" s="370" t="s">
        <v>821</v>
      </c>
      <c r="L2095" s="370" t="s">
        <v>822</v>
      </c>
      <c r="M2095" s="391">
        <v>241395</v>
      </c>
    </row>
    <row r="2096" spans="1:13">
      <c r="A2096" s="368" t="s">
        <v>9550</v>
      </c>
      <c r="B2096" s="368" t="s">
        <v>2159</v>
      </c>
      <c r="C2096" s="368" t="s">
        <v>591</v>
      </c>
      <c r="D2096" s="566">
        <v>4534</v>
      </c>
      <c r="E2096" s="370" t="s">
        <v>592</v>
      </c>
      <c r="F2096" s="368" t="s">
        <v>40</v>
      </c>
      <c r="G2096" s="368" t="s">
        <v>298</v>
      </c>
      <c r="H2096" s="368" t="s">
        <v>41</v>
      </c>
      <c r="I2096" s="368" t="s">
        <v>221</v>
      </c>
      <c r="J2096" s="368" t="s">
        <v>222</v>
      </c>
      <c r="K2096" s="368" t="s">
        <v>890</v>
      </c>
      <c r="L2096" s="368" t="s">
        <v>822</v>
      </c>
      <c r="M2096" s="389">
        <v>241395</v>
      </c>
    </row>
    <row r="2097" spans="1:13">
      <c r="A2097" s="370" t="s">
        <v>9519</v>
      </c>
      <c r="B2097" s="370" t="s">
        <v>2160</v>
      </c>
      <c r="C2097" s="370" t="s">
        <v>591</v>
      </c>
      <c r="D2097" s="566">
        <v>4534</v>
      </c>
      <c r="E2097" s="370" t="s">
        <v>592</v>
      </c>
      <c r="F2097" s="370" t="s">
        <v>40</v>
      </c>
      <c r="G2097" s="370" t="s">
        <v>298</v>
      </c>
      <c r="H2097" s="370" t="s">
        <v>41</v>
      </c>
      <c r="I2097" s="370" t="s">
        <v>42</v>
      </c>
      <c r="J2097" s="370" t="s">
        <v>43</v>
      </c>
      <c r="K2097" s="370" t="s">
        <v>821</v>
      </c>
      <c r="L2097" s="370" t="s">
        <v>822</v>
      </c>
      <c r="M2097" s="391">
        <v>266805</v>
      </c>
    </row>
    <row r="2098" spans="1:13">
      <c r="A2098" s="370" t="s">
        <v>9527</v>
      </c>
      <c r="B2098" s="370" t="s">
        <v>2160</v>
      </c>
      <c r="C2098" s="370" t="s">
        <v>591</v>
      </c>
      <c r="D2098" s="566">
        <v>4534</v>
      </c>
      <c r="E2098" s="370" t="s">
        <v>592</v>
      </c>
      <c r="F2098" s="370" t="s">
        <v>40</v>
      </c>
      <c r="G2098" s="370" t="s">
        <v>298</v>
      </c>
      <c r="H2098" s="370" t="s">
        <v>41</v>
      </c>
      <c r="I2098" s="370" t="s">
        <v>219</v>
      </c>
      <c r="J2098" s="370" t="s">
        <v>220</v>
      </c>
      <c r="K2098" s="370" t="s">
        <v>821</v>
      </c>
      <c r="L2098" s="370" t="s">
        <v>822</v>
      </c>
      <c r="M2098" s="391">
        <v>266805</v>
      </c>
    </row>
    <row r="2099" spans="1:13">
      <c r="A2099" s="370" t="s">
        <v>9535</v>
      </c>
      <c r="B2099" s="370" t="s">
        <v>2160</v>
      </c>
      <c r="C2099" s="370" t="s">
        <v>591</v>
      </c>
      <c r="D2099" s="566">
        <v>4534</v>
      </c>
      <c r="E2099" s="370" t="s">
        <v>592</v>
      </c>
      <c r="F2099" s="370" t="s">
        <v>40</v>
      </c>
      <c r="G2099" s="370" t="s">
        <v>298</v>
      </c>
      <c r="H2099" s="370" t="s">
        <v>41</v>
      </c>
      <c r="I2099" s="370" t="s">
        <v>44</v>
      </c>
      <c r="J2099" s="370" t="s">
        <v>45</v>
      </c>
      <c r="K2099" s="370" t="s">
        <v>821</v>
      </c>
      <c r="L2099" s="370" t="s">
        <v>822</v>
      </c>
      <c r="M2099" s="391">
        <v>266805</v>
      </c>
    </row>
    <row r="2100" spans="1:13">
      <c r="A2100" s="368" t="s">
        <v>9542</v>
      </c>
      <c r="B2100" s="368" t="s">
        <v>2159</v>
      </c>
      <c r="C2100" s="368" t="s">
        <v>591</v>
      </c>
      <c r="D2100" s="566">
        <v>4534</v>
      </c>
      <c r="E2100" s="370" t="s">
        <v>592</v>
      </c>
      <c r="F2100" s="368" t="s">
        <v>40</v>
      </c>
      <c r="G2100" s="368" t="s">
        <v>298</v>
      </c>
      <c r="H2100" s="368" t="s">
        <v>41</v>
      </c>
      <c r="I2100" s="368" t="s">
        <v>46</v>
      </c>
      <c r="J2100" s="368" t="s">
        <v>47</v>
      </c>
      <c r="K2100" s="368" t="s">
        <v>890</v>
      </c>
      <c r="L2100" s="368" t="s">
        <v>822</v>
      </c>
      <c r="M2100" s="389">
        <v>266805</v>
      </c>
    </row>
    <row r="2101" spans="1:13">
      <c r="A2101" s="368" t="s">
        <v>9518</v>
      </c>
      <c r="B2101" s="368" t="s">
        <v>2159</v>
      </c>
      <c r="C2101" s="368" t="s">
        <v>591</v>
      </c>
      <c r="D2101" s="566">
        <v>4534</v>
      </c>
      <c r="E2101" s="370" t="s">
        <v>592</v>
      </c>
      <c r="F2101" s="368" t="s">
        <v>40</v>
      </c>
      <c r="G2101" s="368" t="s">
        <v>298</v>
      </c>
      <c r="H2101" s="368" t="s">
        <v>41</v>
      </c>
      <c r="I2101" s="368" t="s">
        <v>42</v>
      </c>
      <c r="J2101" s="368" t="s">
        <v>43</v>
      </c>
      <c r="K2101" s="368" t="s">
        <v>890</v>
      </c>
      <c r="L2101" s="368" t="s">
        <v>822</v>
      </c>
      <c r="M2101" s="389">
        <v>292215</v>
      </c>
    </row>
    <row r="2102" spans="1:13">
      <c r="A2102" s="368" t="s">
        <v>9526</v>
      </c>
      <c r="B2102" s="368" t="s">
        <v>2159</v>
      </c>
      <c r="C2102" s="368" t="s">
        <v>591</v>
      </c>
      <c r="D2102" s="566">
        <v>4534</v>
      </c>
      <c r="E2102" s="370" t="s">
        <v>592</v>
      </c>
      <c r="F2102" s="368" t="s">
        <v>40</v>
      </c>
      <c r="G2102" s="368" t="s">
        <v>298</v>
      </c>
      <c r="H2102" s="368" t="s">
        <v>41</v>
      </c>
      <c r="I2102" s="368" t="s">
        <v>219</v>
      </c>
      <c r="J2102" s="368" t="s">
        <v>220</v>
      </c>
      <c r="K2102" s="368" t="s">
        <v>890</v>
      </c>
      <c r="L2102" s="368" t="s">
        <v>822</v>
      </c>
      <c r="M2102" s="389">
        <v>292215</v>
      </c>
    </row>
    <row r="2103" spans="1:13">
      <c r="A2103" s="368" t="s">
        <v>9534</v>
      </c>
      <c r="B2103" s="368" t="s">
        <v>2159</v>
      </c>
      <c r="C2103" s="368" t="s">
        <v>591</v>
      </c>
      <c r="D2103" s="566">
        <v>4534</v>
      </c>
      <c r="E2103" s="370" t="s">
        <v>592</v>
      </c>
      <c r="F2103" s="368" t="s">
        <v>40</v>
      </c>
      <c r="G2103" s="368" t="s">
        <v>298</v>
      </c>
      <c r="H2103" s="368" t="s">
        <v>41</v>
      </c>
      <c r="I2103" s="368" t="s">
        <v>44</v>
      </c>
      <c r="J2103" s="368" t="s">
        <v>45</v>
      </c>
      <c r="K2103" s="368" t="s">
        <v>890</v>
      </c>
      <c r="L2103" s="368" t="s">
        <v>822</v>
      </c>
      <c r="M2103" s="389">
        <v>292215</v>
      </c>
    </row>
    <row r="2104" spans="1:13">
      <c r="A2104" s="370" t="s">
        <v>9613</v>
      </c>
      <c r="B2104" s="370" t="s">
        <v>2158</v>
      </c>
      <c r="C2104" s="370" t="s">
        <v>591</v>
      </c>
      <c r="D2104" s="566">
        <v>4534</v>
      </c>
      <c r="E2104" s="370" t="s">
        <v>592</v>
      </c>
      <c r="F2104" s="370" t="s">
        <v>40</v>
      </c>
      <c r="G2104" s="370" t="s">
        <v>298</v>
      </c>
      <c r="H2104" s="370" t="s">
        <v>41</v>
      </c>
      <c r="I2104" s="370" t="s">
        <v>425</v>
      </c>
      <c r="J2104" s="370" t="s">
        <v>445</v>
      </c>
      <c r="K2104" s="370" t="s">
        <v>821</v>
      </c>
      <c r="L2104" s="370" t="s">
        <v>32</v>
      </c>
      <c r="M2104" s="391">
        <v>1143450</v>
      </c>
    </row>
    <row r="2105" spans="1:13">
      <c r="A2105" s="370" t="s">
        <v>9605</v>
      </c>
      <c r="B2105" s="370" t="s">
        <v>2158</v>
      </c>
      <c r="C2105" s="370" t="s">
        <v>591</v>
      </c>
      <c r="D2105" s="566">
        <v>4534</v>
      </c>
      <c r="E2105" s="370" t="s">
        <v>592</v>
      </c>
      <c r="F2105" s="370" t="s">
        <v>40</v>
      </c>
      <c r="G2105" s="370" t="s">
        <v>298</v>
      </c>
      <c r="H2105" s="370" t="s">
        <v>41</v>
      </c>
      <c r="I2105" s="370" t="s">
        <v>424</v>
      </c>
      <c r="J2105" s="370" t="s">
        <v>444</v>
      </c>
      <c r="K2105" s="370" t="s">
        <v>821</v>
      </c>
      <c r="L2105" s="370" t="s">
        <v>32</v>
      </c>
      <c r="M2105" s="391">
        <v>1258950</v>
      </c>
    </row>
    <row r="2106" spans="1:13">
      <c r="A2106" s="368" t="s">
        <v>9612</v>
      </c>
      <c r="B2106" s="368" t="s">
        <v>2157</v>
      </c>
      <c r="C2106" s="368" t="s">
        <v>591</v>
      </c>
      <c r="D2106" s="566">
        <v>4534</v>
      </c>
      <c r="E2106" s="370" t="s">
        <v>592</v>
      </c>
      <c r="F2106" s="368" t="s">
        <v>40</v>
      </c>
      <c r="G2106" s="368" t="s">
        <v>298</v>
      </c>
      <c r="H2106" s="368" t="s">
        <v>41</v>
      </c>
      <c r="I2106" s="368" t="s">
        <v>425</v>
      </c>
      <c r="J2106" s="368" t="s">
        <v>445</v>
      </c>
      <c r="K2106" s="368" t="s">
        <v>890</v>
      </c>
      <c r="L2106" s="368" t="s">
        <v>32</v>
      </c>
      <c r="M2106" s="389">
        <v>1258950</v>
      </c>
    </row>
    <row r="2107" spans="1:13">
      <c r="A2107" s="368" t="s">
        <v>9604</v>
      </c>
      <c r="B2107" s="368" t="s">
        <v>2157</v>
      </c>
      <c r="C2107" s="368" t="s">
        <v>591</v>
      </c>
      <c r="D2107" s="566">
        <v>4534</v>
      </c>
      <c r="E2107" s="370" t="s">
        <v>592</v>
      </c>
      <c r="F2107" s="368" t="s">
        <v>40</v>
      </c>
      <c r="G2107" s="368" t="s">
        <v>298</v>
      </c>
      <c r="H2107" s="368" t="s">
        <v>41</v>
      </c>
      <c r="I2107" s="368" t="s">
        <v>424</v>
      </c>
      <c r="J2107" s="368" t="s">
        <v>444</v>
      </c>
      <c r="K2107" s="368" t="s">
        <v>890</v>
      </c>
      <c r="L2107" s="368" t="s">
        <v>32</v>
      </c>
      <c r="M2107" s="389">
        <v>1386000</v>
      </c>
    </row>
    <row r="2108" spans="1:13">
      <c r="A2108" s="370" t="s">
        <v>9597</v>
      </c>
      <c r="B2108" s="370" t="s">
        <v>2158</v>
      </c>
      <c r="C2108" s="370" t="s">
        <v>591</v>
      </c>
      <c r="D2108" s="566">
        <v>4534</v>
      </c>
      <c r="E2108" s="370" t="s">
        <v>592</v>
      </c>
      <c r="F2108" s="370" t="s">
        <v>40</v>
      </c>
      <c r="G2108" s="370" t="s">
        <v>298</v>
      </c>
      <c r="H2108" s="370" t="s">
        <v>41</v>
      </c>
      <c r="I2108" s="370" t="s">
        <v>423</v>
      </c>
      <c r="J2108" s="370" t="s">
        <v>443</v>
      </c>
      <c r="K2108" s="370" t="s">
        <v>821</v>
      </c>
      <c r="L2108" s="370" t="s">
        <v>32</v>
      </c>
      <c r="M2108" s="391">
        <v>1411410</v>
      </c>
    </row>
    <row r="2109" spans="1:13">
      <c r="A2109" s="370" t="s">
        <v>9589</v>
      </c>
      <c r="B2109" s="370" t="s">
        <v>2158</v>
      </c>
      <c r="C2109" s="370" t="s">
        <v>591</v>
      </c>
      <c r="D2109" s="566">
        <v>4534</v>
      </c>
      <c r="E2109" s="370" t="s">
        <v>592</v>
      </c>
      <c r="F2109" s="370" t="s">
        <v>40</v>
      </c>
      <c r="G2109" s="370" t="s">
        <v>298</v>
      </c>
      <c r="H2109" s="370" t="s">
        <v>41</v>
      </c>
      <c r="I2109" s="370" t="s">
        <v>422</v>
      </c>
      <c r="J2109" s="370" t="s">
        <v>442</v>
      </c>
      <c r="K2109" s="370" t="s">
        <v>821</v>
      </c>
      <c r="L2109" s="370" t="s">
        <v>32</v>
      </c>
      <c r="M2109" s="391">
        <v>1550010</v>
      </c>
    </row>
    <row r="2110" spans="1:13">
      <c r="A2110" s="368" t="s">
        <v>9596</v>
      </c>
      <c r="B2110" s="368" t="s">
        <v>2157</v>
      </c>
      <c r="C2110" s="368" t="s">
        <v>591</v>
      </c>
      <c r="D2110" s="566">
        <v>4534</v>
      </c>
      <c r="E2110" s="370" t="s">
        <v>592</v>
      </c>
      <c r="F2110" s="368" t="s">
        <v>40</v>
      </c>
      <c r="G2110" s="368" t="s">
        <v>298</v>
      </c>
      <c r="H2110" s="368" t="s">
        <v>41</v>
      </c>
      <c r="I2110" s="368" t="s">
        <v>423</v>
      </c>
      <c r="J2110" s="368" t="s">
        <v>443</v>
      </c>
      <c r="K2110" s="368" t="s">
        <v>890</v>
      </c>
      <c r="L2110" s="368" t="s">
        <v>32</v>
      </c>
      <c r="M2110" s="389">
        <v>1550010</v>
      </c>
    </row>
    <row r="2111" spans="1:13">
      <c r="A2111" s="353" t="s">
        <v>9611</v>
      </c>
      <c r="B2111" s="353" t="s">
        <v>2156</v>
      </c>
      <c r="C2111" s="353" t="s">
        <v>1159</v>
      </c>
      <c r="D2111" s="354">
        <v>4534</v>
      </c>
      <c r="E2111" s="353" t="s">
        <v>592</v>
      </c>
      <c r="F2111" s="353" t="s">
        <v>40</v>
      </c>
      <c r="G2111" s="353" t="s">
        <v>298</v>
      </c>
      <c r="H2111" s="353" t="s">
        <v>41</v>
      </c>
      <c r="I2111" s="353" t="s">
        <v>425</v>
      </c>
      <c r="J2111" s="353" t="s">
        <v>445</v>
      </c>
      <c r="K2111" s="353" t="s">
        <v>821</v>
      </c>
      <c r="L2111" s="353" t="s">
        <v>34</v>
      </c>
      <c r="M2111" s="355">
        <v>1563870</v>
      </c>
    </row>
    <row r="2112" spans="1:13">
      <c r="A2112" s="368" t="s">
        <v>9588</v>
      </c>
      <c r="B2112" s="368" t="s">
        <v>2157</v>
      </c>
      <c r="C2112" s="368" t="s">
        <v>591</v>
      </c>
      <c r="D2112" s="566">
        <v>4534</v>
      </c>
      <c r="E2112" s="370" t="s">
        <v>592</v>
      </c>
      <c r="F2112" s="368" t="s">
        <v>40</v>
      </c>
      <c r="G2112" s="368" t="s">
        <v>298</v>
      </c>
      <c r="H2112" s="368" t="s">
        <v>41</v>
      </c>
      <c r="I2112" s="368" t="s">
        <v>422</v>
      </c>
      <c r="J2112" s="368" t="s">
        <v>442</v>
      </c>
      <c r="K2112" s="368" t="s">
        <v>890</v>
      </c>
      <c r="L2112" s="368" t="s">
        <v>32</v>
      </c>
      <c r="M2112" s="389">
        <v>1702470</v>
      </c>
    </row>
    <row r="2113" spans="1:13">
      <c r="A2113" s="353" t="s">
        <v>9603</v>
      </c>
      <c r="B2113" s="353" t="s">
        <v>2156</v>
      </c>
      <c r="C2113" s="353" t="s">
        <v>1159</v>
      </c>
      <c r="D2113" s="354">
        <v>4534</v>
      </c>
      <c r="E2113" s="353" t="s">
        <v>592</v>
      </c>
      <c r="F2113" s="353" t="s">
        <v>40</v>
      </c>
      <c r="G2113" s="353" t="s">
        <v>298</v>
      </c>
      <c r="H2113" s="353" t="s">
        <v>41</v>
      </c>
      <c r="I2113" s="353" t="s">
        <v>424</v>
      </c>
      <c r="J2113" s="353" t="s">
        <v>444</v>
      </c>
      <c r="K2113" s="353" t="s">
        <v>821</v>
      </c>
      <c r="L2113" s="353" t="s">
        <v>34</v>
      </c>
      <c r="M2113" s="355">
        <v>1716330</v>
      </c>
    </row>
    <row r="2114" spans="1:13">
      <c r="A2114" s="353" t="s">
        <v>9610</v>
      </c>
      <c r="B2114" s="353" t="s">
        <v>2155</v>
      </c>
      <c r="C2114" s="353" t="s">
        <v>1159</v>
      </c>
      <c r="D2114" s="354">
        <v>4534</v>
      </c>
      <c r="E2114" s="353" t="s">
        <v>592</v>
      </c>
      <c r="F2114" s="353" t="s">
        <v>40</v>
      </c>
      <c r="G2114" s="353" t="s">
        <v>298</v>
      </c>
      <c r="H2114" s="353" t="s">
        <v>41</v>
      </c>
      <c r="I2114" s="353" t="s">
        <v>425</v>
      </c>
      <c r="J2114" s="353" t="s">
        <v>445</v>
      </c>
      <c r="K2114" s="353" t="s">
        <v>890</v>
      </c>
      <c r="L2114" s="353" t="s">
        <v>34</v>
      </c>
      <c r="M2114" s="355">
        <v>1716330</v>
      </c>
    </row>
    <row r="2115" spans="1:13">
      <c r="A2115" s="370" t="s">
        <v>9581</v>
      </c>
      <c r="B2115" s="370" t="s">
        <v>2158</v>
      </c>
      <c r="C2115" s="370" t="s">
        <v>591</v>
      </c>
      <c r="D2115" s="566">
        <v>4534</v>
      </c>
      <c r="E2115" s="370" t="s">
        <v>592</v>
      </c>
      <c r="F2115" s="370" t="s">
        <v>40</v>
      </c>
      <c r="G2115" s="370" t="s">
        <v>298</v>
      </c>
      <c r="H2115" s="370" t="s">
        <v>41</v>
      </c>
      <c r="I2115" s="370" t="s">
        <v>421</v>
      </c>
      <c r="J2115" s="370" t="s">
        <v>441</v>
      </c>
      <c r="K2115" s="370" t="s">
        <v>821</v>
      </c>
      <c r="L2115" s="370" t="s">
        <v>32</v>
      </c>
      <c r="M2115" s="391">
        <v>1727880</v>
      </c>
    </row>
    <row r="2116" spans="1:13">
      <c r="A2116" s="353" t="s">
        <v>9602</v>
      </c>
      <c r="B2116" s="353" t="s">
        <v>2155</v>
      </c>
      <c r="C2116" s="353" t="s">
        <v>1159</v>
      </c>
      <c r="D2116" s="354">
        <v>4534</v>
      </c>
      <c r="E2116" s="353" t="s">
        <v>592</v>
      </c>
      <c r="F2116" s="353" t="s">
        <v>40</v>
      </c>
      <c r="G2116" s="353" t="s">
        <v>298</v>
      </c>
      <c r="H2116" s="353" t="s">
        <v>41</v>
      </c>
      <c r="I2116" s="353" t="s">
        <v>424</v>
      </c>
      <c r="J2116" s="353" t="s">
        <v>444</v>
      </c>
      <c r="K2116" s="353" t="s">
        <v>890</v>
      </c>
      <c r="L2116" s="353" t="s">
        <v>34</v>
      </c>
      <c r="M2116" s="355">
        <v>1880340</v>
      </c>
    </row>
    <row r="2117" spans="1:13">
      <c r="A2117" s="368" t="s">
        <v>9580</v>
      </c>
      <c r="B2117" s="368" t="s">
        <v>2157</v>
      </c>
      <c r="C2117" s="368" t="s">
        <v>591</v>
      </c>
      <c r="D2117" s="566">
        <v>4534</v>
      </c>
      <c r="E2117" s="370" t="s">
        <v>592</v>
      </c>
      <c r="F2117" s="368" t="s">
        <v>40</v>
      </c>
      <c r="G2117" s="368" t="s">
        <v>298</v>
      </c>
      <c r="H2117" s="368" t="s">
        <v>41</v>
      </c>
      <c r="I2117" s="368" t="s">
        <v>421</v>
      </c>
      <c r="J2117" s="368" t="s">
        <v>441</v>
      </c>
      <c r="K2117" s="368" t="s">
        <v>890</v>
      </c>
      <c r="L2117" s="368" t="s">
        <v>32</v>
      </c>
      <c r="M2117" s="389">
        <v>1905750</v>
      </c>
    </row>
    <row r="2118" spans="1:13">
      <c r="A2118" s="370" t="s">
        <v>9573</v>
      </c>
      <c r="B2118" s="370" t="s">
        <v>2158</v>
      </c>
      <c r="C2118" s="370" t="s">
        <v>591</v>
      </c>
      <c r="D2118" s="566">
        <v>4534</v>
      </c>
      <c r="E2118" s="370" t="s">
        <v>592</v>
      </c>
      <c r="F2118" s="370" t="s">
        <v>40</v>
      </c>
      <c r="G2118" s="370" t="s">
        <v>298</v>
      </c>
      <c r="H2118" s="370" t="s">
        <v>41</v>
      </c>
      <c r="I2118" s="370" t="s">
        <v>223</v>
      </c>
      <c r="J2118" s="370" t="s">
        <v>56</v>
      </c>
      <c r="K2118" s="370" t="s">
        <v>821</v>
      </c>
      <c r="L2118" s="370" t="s">
        <v>32</v>
      </c>
      <c r="M2118" s="391">
        <v>1931160</v>
      </c>
    </row>
    <row r="2119" spans="1:13">
      <c r="A2119" s="353" t="s">
        <v>9595</v>
      </c>
      <c r="B2119" s="353" t="s">
        <v>2156</v>
      </c>
      <c r="C2119" s="353" t="s">
        <v>1159</v>
      </c>
      <c r="D2119" s="354">
        <v>4534</v>
      </c>
      <c r="E2119" s="353" t="s">
        <v>592</v>
      </c>
      <c r="F2119" s="353" t="s">
        <v>40</v>
      </c>
      <c r="G2119" s="353" t="s">
        <v>298</v>
      </c>
      <c r="H2119" s="353" t="s">
        <v>41</v>
      </c>
      <c r="I2119" s="353" t="s">
        <v>423</v>
      </c>
      <c r="J2119" s="353" t="s">
        <v>443</v>
      </c>
      <c r="K2119" s="353" t="s">
        <v>821</v>
      </c>
      <c r="L2119" s="353" t="s">
        <v>34</v>
      </c>
      <c r="M2119" s="355">
        <v>1931160</v>
      </c>
    </row>
    <row r="2120" spans="1:13">
      <c r="A2120" s="353" t="s">
        <v>9617</v>
      </c>
      <c r="B2120" s="353" t="s">
        <v>2162</v>
      </c>
      <c r="C2120" s="353" t="s">
        <v>1159</v>
      </c>
      <c r="D2120" s="354">
        <v>4534</v>
      </c>
      <c r="E2120" s="353" t="s">
        <v>592</v>
      </c>
      <c r="F2120" s="353" t="s">
        <v>40</v>
      </c>
      <c r="G2120" s="353" t="s">
        <v>298</v>
      </c>
      <c r="H2120" s="353" t="s">
        <v>41</v>
      </c>
      <c r="I2120" s="353" t="s">
        <v>425</v>
      </c>
      <c r="J2120" s="353" t="s">
        <v>445</v>
      </c>
      <c r="K2120" s="353" t="s">
        <v>821</v>
      </c>
      <c r="L2120" s="353" t="s">
        <v>218</v>
      </c>
      <c r="M2120" s="355">
        <v>1931160</v>
      </c>
    </row>
    <row r="2121" spans="1:13">
      <c r="A2121" s="353" t="s">
        <v>9587</v>
      </c>
      <c r="B2121" s="353" t="s">
        <v>2156</v>
      </c>
      <c r="C2121" s="353" t="s">
        <v>1159</v>
      </c>
      <c r="D2121" s="354">
        <v>4534</v>
      </c>
      <c r="E2121" s="353" t="s">
        <v>592</v>
      </c>
      <c r="F2121" s="353" t="s">
        <v>40</v>
      </c>
      <c r="G2121" s="353" t="s">
        <v>298</v>
      </c>
      <c r="H2121" s="353" t="s">
        <v>41</v>
      </c>
      <c r="I2121" s="353" t="s">
        <v>422</v>
      </c>
      <c r="J2121" s="353" t="s">
        <v>442</v>
      </c>
      <c r="K2121" s="353" t="s">
        <v>821</v>
      </c>
      <c r="L2121" s="353" t="s">
        <v>34</v>
      </c>
      <c r="M2121" s="355">
        <v>2109030</v>
      </c>
    </row>
    <row r="2122" spans="1:13">
      <c r="A2122" s="353" t="s">
        <v>9609</v>
      </c>
      <c r="B2122" s="353" t="s">
        <v>2162</v>
      </c>
      <c r="C2122" s="353" t="s">
        <v>1159</v>
      </c>
      <c r="D2122" s="354">
        <v>4534</v>
      </c>
      <c r="E2122" s="353" t="s">
        <v>592</v>
      </c>
      <c r="F2122" s="353" t="s">
        <v>40</v>
      </c>
      <c r="G2122" s="353" t="s">
        <v>298</v>
      </c>
      <c r="H2122" s="353" t="s">
        <v>41</v>
      </c>
      <c r="I2122" s="353" t="s">
        <v>424</v>
      </c>
      <c r="J2122" s="353" t="s">
        <v>444</v>
      </c>
      <c r="K2122" s="353" t="s">
        <v>821</v>
      </c>
      <c r="L2122" s="353" t="s">
        <v>218</v>
      </c>
      <c r="M2122" s="355">
        <v>2109030</v>
      </c>
    </row>
    <row r="2123" spans="1:13">
      <c r="A2123" s="368" t="s">
        <v>9572</v>
      </c>
      <c r="B2123" s="368" t="s">
        <v>2157</v>
      </c>
      <c r="C2123" s="368" t="s">
        <v>591</v>
      </c>
      <c r="D2123" s="566">
        <v>4534</v>
      </c>
      <c r="E2123" s="370" t="s">
        <v>592</v>
      </c>
      <c r="F2123" s="368" t="s">
        <v>40</v>
      </c>
      <c r="G2123" s="368" t="s">
        <v>298</v>
      </c>
      <c r="H2123" s="368" t="s">
        <v>41</v>
      </c>
      <c r="I2123" s="368" t="s">
        <v>223</v>
      </c>
      <c r="J2123" s="368" t="s">
        <v>56</v>
      </c>
      <c r="K2123" s="368" t="s">
        <v>890</v>
      </c>
      <c r="L2123" s="368" t="s">
        <v>32</v>
      </c>
      <c r="M2123" s="389">
        <v>2122890</v>
      </c>
    </row>
    <row r="2124" spans="1:13">
      <c r="A2124" s="353" t="s">
        <v>9594</v>
      </c>
      <c r="B2124" s="353" t="s">
        <v>2155</v>
      </c>
      <c r="C2124" s="353" t="s">
        <v>1159</v>
      </c>
      <c r="D2124" s="354">
        <v>4534</v>
      </c>
      <c r="E2124" s="353" t="s">
        <v>592</v>
      </c>
      <c r="F2124" s="353" t="s">
        <v>40</v>
      </c>
      <c r="G2124" s="353" t="s">
        <v>298</v>
      </c>
      <c r="H2124" s="353" t="s">
        <v>41</v>
      </c>
      <c r="I2124" s="353" t="s">
        <v>423</v>
      </c>
      <c r="J2124" s="353" t="s">
        <v>443</v>
      </c>
      <c r="K2124" s="353" t="s">
        <v>890</v>
      </c>
      <c r="L2124" s="353" t="s">
        <v>34</v>
      </c>
      <c r="M2124" s="355">
        <v>2122890</v>
      </c>
    </row>
    <row r="2125" spans="1:13">
      <c r="A2125" s="353" t="s">
        <v>9616</v>
      </c>
      <c r="B2125" s="353" t="s">
        <v>2161</v>
      </c>
      <c r="C2125" s="353" t="s">
        <v>1159</v>
      </c>
      <c r="D2125" s="354">
        <v>4534</v>
      </c>
      <c r="E2125" s="353" t="s">
        <v>592</v>
      </c>
      <c r="F2125" s="353" t="s">
        <v>40</v>
      </c>
      <c r="G2125" s="353" t="s">
        <v>298</v>
      </c>
      <c r="H2125" s="353" t="s">
        <v>41</v>
      </c>
      <c r="I2125" s="353" t="s">
        <v>425</v>
      </c>
      <c r="J2125" s="353" t="s">
        <v>445</v>
      </c>
      <c r="K2125" s="353" t="s">
        <v>890</v>
      </c>
      <c r="L2125" s="353" t="s">
        <v>218</v>
      </c>
      <c r="M2125" s="355">
        <v>2122890</v>
      </c>
    </row>
    <row r="2126" spans="1:13">
      <c r="A2126" s="370" t="s">
        <v>9557</v>
      </c>
      <c r="B2126" s="370" t="s">
        <v>2158</v>
      </c>
      <c r="C2126" s="370" t="s">
        <v>591</v>
      </c>
      <c r="D2126" s="566">
        <v>4534</v>
      </c>
      <c r="E2126" s="370" t="s">
        <v>592</v>
      </c>
      <c r="F2126" s="370" t="s">
        <v>40</v>
      </c>
      <c r="G2126" s="370" t="s">
        <v>298</v>
      </c>
      <c r="H2126" s="370" t="s">
        <v>41</v>
      </c>
      <c r="I2126" s="370" t="s">
        <v>48</v>
      </c>
      <c r="J2126" s="370" t="s">
        <v>49</v>
      </c>
      <c r="K2126" s="370" t="s">
        <v>821</v>
      </c>
      <c r="L2126" s="370" t="s">
        <v>32</v>
      </c>
      <c r="M2126" s="391">
        <v>2148300</v>
      </c>
    </row>
    <row r="2127" spans="1:13">
      <c r="A2127" s="370" t="s">
        <v>9565</v>
      </c>
      <c r="B2127" s="370" t="s">
        <v>2158</v>
      </c>
      <c r="C2127" s="370" t="s">
        <v>591</v>
      </c>
      <c r="D2127" s="566">
        <v>4534</v>
      </c>
      <c r="E2127" s="370" t="s">
        <v>592</v>
      </c>
      <c r="F2127" s="370" t="s">
        <v>40</v>
      </c>
      <c r="G2127" s="370" t="s">
        <v>298</v>
      </c>
      <c r="H2127" s="370" t="s">
        <v>41</v>
      </c>
      <c r="I2127" s="370" t="s">
        <v>50</v>
      </c>
      <c r="J2127" s="370" t="s">
        <v>51</v>
      </c>
      <c r="K2127" s="370" t="s">
        <v>821</v>
      </c>
      <c r="L2127" s="370" t="s">
        <v>32</v>
      </c>
      <c r="M2127" s="391">
        <v>2148300</v>
      </c>
    </row>
    <row r="2128" spans="1:13">
      <c r="A2128" s="353" t="s">
        <v>9586</v>
      </c>
      <c r="B2128" s="353" t="s">
        <v>2155</v>
      </c>
      <c r="C2128" s="353" t="s">
        <v>1159</v>
      </c>
      <c r="D2128" s="354">
        <v>4534</v>
      </c>
      <c r="E2128" s="353" t="s">
        <v>592</v>
      </c>
      <c r="F2128" s="353" t="s">
        <v>40</v>
      </c>
      <c r="G2128" s="353" t="s">
        <v>298</v>
      </c>
      <c r="H2128" s="353" t="s">
        <v>41</v>
      </c>
      <c r="I2128" s="353" t="s">
        <v>422</v>
      </c>
      <c r="J2128" s="353" t="s">
        <v>442</v>
      </c>
      <c r="K2128" s="353" t="s">
        <v>890</v>
      </c>
      <c r="L2128" s="353" t="s">
        <v>34</v>
      </c>
      <c r="M2128" s="355">
        <v>2333100</v>
      </c>
    </row>
    <row r="2129" spans="1:13">
      <c r="A2129" s="353" t="s">
        <v>9608</v>
      </c>
      <c r="B2129" s="353" t="s">
        <v>2161</v>
      </c>
      <c r="C2129" s="353" t="s">
        <v>1159</v>
      </c>
      <c r="D2129" s="354">
        <v>4534</v>
      </c>
      <c r="E2129" s="353" t="s">
        <v>592</v>
      </c>
      <c r="F2129" s="353" t="s">
        <v>40</v>
      </c>
      <c r="G2129" s="353" t="s">
        <v>298</v>
      </c>
      <c r="H2129" s="353" t="s">
        <v>41</v>
      </c>
      <c r="I2129" s="353" t="s">
        <v>424</v>
      </c>
      <c r="J2129" s="353" t="s">
        <v>444</v>
      </c>
      <c r="K2129" s="353" t="s">
        <v>890</v>
      </c>
      <c r="L2129" s="353" t="s">
        <v>218</v>
      </c>
      <c r="M2129" s="355">
        <v>2333100</v>
      </c>
    </row>
    <row r="2130" spans="1:13">
      <c r="A2130" s="368" t="s">
        <v>9556</v>
      </c>
      <c r="B2130" s="368" t="s">
        <v>2157</v>
      </c>
      <c r="C2130" s="368" t="s">
        <v>591</v>
      </c>
      <c r="D2130" s="566">
        <v>4534</v>
      </c>
      <c r="E2130" s="370" t="s">
        <v>592</v>
      </c>
      <c r="F2130" s="368" t="s">
        <v>40</v>
      </c>
      <c r="G2130" s="368" t="s">
        <v>298</v>
      </c>
      <c r="H2130" s="368" t="s">
        <v>41</v>
      </c>
      <c r="I2130" s="368" t="s">
        <v>48</v>
      </c>
      <c r="J2130" s="368" t="s">
        <v>49</v>
      </c>
      <c r="K2130" s="368" t="s">
        <v>890</v>
      </c>
      <c r="L2130" s="368" t="s">
        <v>32</v>
      </c>
      <c r="M2130" s="389">
        <v>2356200</v>
      </c>
    </row>
    <row r="2131" spans="1:13">
      <c r="A2131" s="368" t="s">
        <v>9564</v>
      </c>
      <c r="B2131" s="368" t="s">
        <v>2157</v>
      </c>
      <c r="C2131" s="368" t="s">
        <v>591</v>
      </c>
      <c r="D2131" s="566">
        <v>4534</v>
      </c>
      <c r="E2131" s="370" t="s">
        <v>592</v>
      </c>
      <c r="F2131" s="368" t="s">
        <v>40</v>
      </c>
      <c r="G2131" s="368" t="s">
        <v>298</v>
      </c>
      <c r="H2131" s="368" t="s">
        <v>41</v>
      </c>
      <c r="I2131" s="368" t="s">
        <v>50</v>
      </c>
      <c r="J2131" s="368" t="s">
        <v>51</v>
      </c>
      <c r="K2131" s="368" t="s">
        <v>890</v>
      </c>
      <c r="L2131" s="368" t="s">
        <v>32</v>
      </c>
      <c r="M2131" s="389">
        <v>2356200</v>
      </c>
    </row>
    <row r="2132" spans="1:13">
      <c r="A2132" s="353" t="s">
        <v>9579</v>
      </c>
      <c r="B2132" s="353" t="s">
        <v>2156</v>
      </c>
      <c r="C2132" s="353" t="s">
        <v>1159</v>
      </c>
      <c r="D2132" s="354">
        <v>4534</v>
      </c>
      <c r="E2132" s="353" t="s">
        <v>592</v>
      </c>
      <c r="F2132" s="353" t="s">
        <v>40</v>
      </c>
      <c r="G2132" s="353" t="s">
        <v>298</v>
      </c>
      <c r="H2132" s="353" t="s">
        <v>41</v>
      </c>
      <c r="I2132" s="353" t="s">
        <v>421</v>
      </c>
      <c r="J2132" s="353" t="s">
        <v>441</v>
      </c>
      <c r="K2132" s="353" t="s">
        <v>821</v>
      </c>
      <c r="L2132" s="353" t="s">
        <v>34</v>
      </c>
      <c r="M2132" s="355">
        <v>2356200</v>
      </c>
    </row>
    <row r="2133" spans="1:13">
      <c r="A2133" s="370" t="s">
        <v>9549</v>
      </c>
      <c r="B2133" s="370" t="s">
        <v>2158</v>
      </c>
      <c r="C2133" s="370" t="s">
        <v>591</v>
      </c>
      <c r="D2133" s="566">
        <v>4534</v>
      </c>
      <c r="E2133" s="370" t="s">
        <v>592</v>
      </c>
      <c r="F2133" s="370" t="s">
        <v>40</v>
      </c>
      <c r="G2133" s="370" t="s">
        <v>298</v>
      </c>
      <c r="H2133" s="370" t="s">
        <v>41</v>
      </c>
      <c r="I2133" s="370" t="s">
        <v>221</v>
      </c>
      <c r="J2133" s="370" t="s">
        <v>222</v>
      </c>
      <c r="K2133" s="370" t="s">
        <v>821</v>
      </c>
      <c r="L2133" s="370" t="s">
        <v>32</v>
      </c>
      <c r="M2133" s="391">
        <v>2379300</v>
      </c>
    </row>
    <row r="2134" spans="1:13">
      <c r="A2134" s="353" t="s">
        <v>9601</v>
      </c>
      <c r="B2134" s="353" t="s">
        <v>2162</v>
      </c>
      <c r="C2134" s="353" t="s">
        <v>1159</v>
      </c>
      <c r="D2134" s="354">
        <v>4534</v>
      </c>
      <c r="E2134" s="353" t="s">
        <v>592</v>
      </c>
      <c r="F2134" s="353" t="s">
        <v>40</v>
      </c>
      <c r="G2134" s="353" t="s">
        <v>298</v>
      </c>
      <c r="H2134" s="353" t="s">
        <v>41</v>
      </c>
      <c r="I2134" s="353" t="s">
        <v>423</v>
      </c>
      <c r="J2134" s="353" t="s">
        <v>443</v>
      </c>
      <c r="K2134" s="353" t="s">
        <v>821</v>
      </c>
      <c r="L2134" s="353" t="s">
        <v>218</v>
      </c>
      <c r="M2134" s="355">
        <v>2379300</v>
      </c>
    </row>
    <row r="2135" spans="1:13">
      <c r="A2135" s="353" t="s">
        <v>9578</v>
      </c>
      <c r="B2135" s="353" t="s">
        <v>2155</v>
      </c>
      <c r="C2135" s="353" t="s">
        <v>1159</v>
      </c>
      <c r="D2135" s="354">
        <v>4534</v>
      </c>
      <c r="E2135" s="353" t="s">
        <v>592</v>
      </c>
      <c r="F2135" s="353" t="s">
        <v>40</v>
      </c>
      <c r="G2135" s="353" t="s">
        <v>298</v>
      </c>
      <c r="H2135" s="353" t="s">
        <v>41</v>
      </c>
      <c r="I2135" s="353" t="s">
        <v>421</v>
      </c>
      <c r="J2135" s="353" t="s">
        <v>441</v>
      </c>
      <c r="K2135" s="353" t="s">
        <v>890</v>
      </c>
      <c r="L2135" s="353" t="s">
        <v>34</v>
      </c>
      <c r="M2135" s="355">
        <v>2610300</v>
      </c>
    </row>
    <row r="2136" spans="1:13">
      <c r="A2136" s="353" t="s">
        <v>9593</v>
      </c>
      <c r="B2136" s="353" t="s">
        <v>2162</v>
      </c>
      <c r="C2136" s="353" t="s">
        <v>1159</v>
      </c>
      <c r="D2136" s="354">
        <v>4534</v>
      </c>
      <c r="E2136" s="353" t="s">
        <v>592</v>
      </c>
      <c r="F2136" s="353" t="s">
        <v>40</v>
      </c>
      <c r="G2136" s="353" t="s">
        <v>298</v>
      </c>
      <c r="H2136" s="353" t="s">
        <v>41</v>
      </c>
      <c r="I2136" s="353" t="s">
        <v>422</v>
      </c>
      <c r="J2136" s="353" t="s">
        <v>442</v>
      </c>
      <c r="K2136" s="353" t="s">
        <v>821</v>
      </c>
      <c r="L2136" s="353" t="s">
        <v>218</v>
      </c>
      <c r="M2136" s="355">
        <v>2610300</v>
      </c>
    </row>
    <row r="2137" spans="1:13">
      <c r="A2137" s="353" t="s">
        <v>9600</v>
      </c>
      <c r="B2137" s="353" t="s">
        <v>2161</v>
      </c>
      <c r="C2137" s="353" t="s">
        <v>1159</v>
      </c>
      <c r="D2137" s="354">
        <v>4534</v>
      </c>
      <c r="E2137" s="353" t="s">
        <v>592</v>
      </c>
      <c r="F2137" s="353" t="s">
        <v>40</v>
      </c>
      <c r="G2137" s="353" t="s">
        <v>298</v>
      </c>
      <c r="H2137" s="353" t="s">
        <v>41</v>
      </c>
      <c r="I2137" s="353" t="s">
        <v>423</v>
      </c>
      <c r="J2137" s="353" t="s">
        <v>443</v>
      </c>
      <c r="K2137" s="353" t="s">
        <v>890</v>
      </c>
      <c r="L2137" s="353" t="s">
        <v>218</v>
      </c>
      <c r="M2137" s="355">
        <v>2610300</v>
      </c>
    </row>
    <row r="2138" spans="1:13">
      <c r="A2138" s="368" t="s">
        <v>9548</v>
      </c>
      <c r="B2138" s="368" t="s">
        <v>2157</v>
      </c>
      <c r="C2138" s="368" t="s">
        <v>591</v>
      </c>
      <c r="D2138" s="566">
        <v>4534</v>
      </c>
      <c r="E2138" s="370" t="s">
        <v>592</v>
      </c>
      <c r="F2138" s="368" t="s">
        <v>40</v>
      </c>
      <c r="G2138" s="368" t="s">
        <v>298</v>
      </c>
      <c r="H2138" s="368" t="s">
        <v>41</v>
      </c>
      <c r="I2138" s="368" t="s">
        <v>221</v>
      </c>
      <c r="J2138" s="368" t="s">
        <v>222</v>
      </c>
      <c r="K2138" s="368" t="s">
        <v>890</v>
      </c>
      <c r="L2138" s="368" t="s">
        <v>32</v>
      </c>
      <c r="M2138" s="389">
        <v>2633400</v>
      </c>
    </row>
    <row r="2139" spans="1:13">
      <c r="A2139" s="353" t="s">
        <v>9571</v>
      </c>
      <c r="B2139" s="353" t="s">
        <v>2156</v>
      </c>
      <c r="C2139" s="353" t="s">
        <v>1159</v>
      </c>
      <c r="D2139" s="354">
        <v>4534</v>
      </c>
      <c r="E2139" s="353" t="s">
        <v>592</v>
      </c>
      <c r="F2139" s="353" t="s">
        <v>40</v>
      </c>
      <c r="G2139" s="353" t="s">
        <v>298</v>
      </c>
      <c r="H2139" s="353" t="s">
        <v>41</v>
      </c>
      <c r="I2139" s="353" t="s">
        <v>223</v>
      </c>
      <c r="J2139" s="353" t="s">
        <v>56</v>
      </c>
      <c r="K2139" s="353" t="s">
        <v>821</v>
      </c>
      <c r="L2139" s="353" t="s">
        <v>34</v>
      </c>
      <c r="M2139" s="355">
        <v>2633400</v>
      </c>
    </row>
    <row r="2140" spans="1:13">
      <c r="A2140" s="370" t="s">
        <v>9541</v>
      </c>
      <c r="B2140" s="370" t="s">
        <v>2158</v>
      </c>
      <c r="C2140" s="370" t="s">
        <v>591</v>
      </c>
      <c r="D2140" s="566">
        <v>4534</v>
      </c>
      <c r="E2140" s="370" t="s">
        <v>592</v>
      </c>
      <c r="F2140" s="370" t="s">
        <v>40</v>
      </c>
      <c r="G2140" s="370" t="s">
        <v>298</v>
      </c>
      <c r="H2140" s="370" t="s">
        <v>41</v>
      </c>
      <c r="I2140" s="370" t="s">
        <v>46</v>
      </c>
      <c r="J2140" s="370" t="s">
        <v>47</v>
      </c>
      <c r="K2140" s="370" t="s">
        <v>821</v>
      </c>
      <c r="L2140" s="370" t="s">
        <v>32</v>
      </c>
      <c r="M2140" s="391">
        <v>2679600</v>
      </c>
    </row>
    <row r="2141" spans="1:13">
      <c r="A2141" s="353" t="s">
        <v>9592</v>
      </c>
      <c r="B2141" s="353" t="s">
        <v>2161</v>
      </c>
      <c r="C2141" s="353" t="s">
        <v>1159</v>
      </c>
      <c r="D2141" s="354">
        <v>4534</v>
      </c>
      <c r="E2141" s="353" t="s">
        <v>592</v>
      </c>
      <c r="F2141" s="353" t="s">
        <v>40</v>
      </c>
      <c r="G2141" s="353" t="s">
        <v>298</v>
      </c>
      <c r="H2141" s="353" t="s">
        <v>41</v>
      </c>
      <c r="I2141" s="353" t="s">
        <v>422</v>
      </c>
      <c r="J2141" s="353" t="s">
        <v>442</v>
      </c>
      <c r="K2141" s="353" t="s">
        <v>890</v>
      </c>
      <c r="L2141" s="353" t="s">
        <v>218</v>
      </c>
      <c r="M2141" s="355">
        <v>2864400</v>
      </c>
    </row>
    <row r="2142" spans="1:13">
      <c r="A2142" s="353" t="s">
        <v>9570</v>
      </c>
      <c r="B2142" s="353" t="s">
        <v>2155</v>
      </c>
      <c r="C2142" s="353" t="s">
        <v>1159</v>
      </c>
      <c r="D2142" s="354">
        <v>4534</v>
      </c>
      <c r="E2142" s="353" t="s">
        <v>592</v>
      </c>
      <c r="F2142" s="353" t="s">
        <v>40</v>
      </c>
      <c r="G2142" s="353" t="s">
        <v>298</v>
      </c>
      <c r="H2142" s="353" t="s">
        <v>41</v>
      </c>
      <c r="I2142" s="353" t="s">
        <v>223</v>
      </c>
      <c r="J2142" s="353" t="s">
        <v>56</v>
      </c>
      <c r="K2142" s="353" t="s">
        <v>890</v>
      </c>
      <c r="L2142" s="353" t="s">
        <v>34</v>
      </c>
      <c r="M2142" s="355">
        <v>2887500</v>
      </c>
    </row>
    <row r="2143" spans="1:13">
      <c r="A2143" s="353" t="s">
        <v>9585</v>
      </c>
      <c r="B2143" s="353" t="s">
        <v>2162</v>
      </c>
      <c r="C2143" s="353" t="s">
        <v>1159</v>
      </c>
      <c r="D2143" s="354">
        <v>4534</v>
      </c>
      <c r="E2143" s="353" t="s">
        <v>592</v>
      </c>
      <c r="F2143" s="353" t="s">
        <v>40</v>
      </c>
      <c r="G2143" s="353" t="s">
        <v>298</v>
      </c>
      <c r="H2143" s="353" t="s">
        <v>41</v>
      </c>
      <c r="I2143" s="353" t="s">
        <v>421</v>
      </c>
      <c r="J2143" s="353" t="s">
        <v>441</v>
      </c>
      <c r="K2143" s="353" t="s">
        <v>821</v>
      </c>
      <c r="L2143" s="353" t="s">
        <v>218</v>
      </c>
      <c r="M2143" s="355">
        <v>2910600</v>
      </c>
    </row>
    <row r="2144" spans="1:13">
      <c r="A2144" s="368" t="s">
        <v>9540</v>
      </c>
      <c r="B2144" s="368" t="s">
        <v>2157</v>
      </c>
      <c r="C2144" s="368" t="s">
        <v>591</v>
      </c>
      <c r="D2144" s="566">
        <v>4534</v>
      </c>
      <c r="E2144" s="370" t="s">
        <v>592</v>
      </c>
      <c r="F2144" s="368" t="s">
        <v>40</v>
      </c>
      <c r="G2144" s="368" t="s">
        <v>298</v>
      </c>
      <c r="H2144" s="368" t="s">
        <v>41</v>
      </c>
      <c r="I2144" s="368" t="s">
        <v>46</v>
      </c>
      <c r="J2144" s="368" t="s">
        <v>47</v>
      </c>
      <c r="K2144" s="368" t="s">
        <v>890</v>
      </c>
      <c r="L2144" s="368" t="s">
        <v>32</v>
      </c>
      <c r="M2144" s="389">
        <v>2933700</v>
      </c>
    </row>
    <row r="2145" spans="1:13">
      <c r="A2145" s="353" t="s">
        <v>9555</v>
      </c>
      <c r="B2145" s="353" t="s">
        <v>2156</v>
      </c>
      <c r="C2145" s="353" t="s">
        <v>1159</v>
      </c>
      <c r="D2145" s="354">
        <v>4534</v>
      </c>
      <c r="E2145" s="353" t="s">
        <v>592</v>
      </c>
      <c r="F2145" s="353" t="s">
        <v>40</v>
      </c>
      <c r="G2145" s="353" t="s">
        <v>298</v>
      </c>
      <c r="H2145" s="353" t="s">
        <v>41</v>
      </c>
      <c r="I2145" s="353" t="s">
        <v>48</v>
      </c>
      <c r="J2145" s="353" t="s">
        <v>49</v>
      </c>
      <c r="K2145" s="353" t="s">
        <v>821</v>
      </c>
      <c r="L2145" s="353" t="s">
        <v>34</v>
      </c>
      <c r="M2145" s="355">
        <v>2933700</v>
      </c>
    </row>
    <row r="2146" spans="1:13">
      <c r="A2146" s="353" t="s">
        <v>9563</v>
      </c>
      <c r="B2146" s="353" t="s">
        <v>2156</v>
      </c>
      <c r="C2146" s="353" t="s">
        <v>1159</v>
      </c>
      <c r="D2146" s="354">
        <v>4534</v>
      </c>
      <c r="E2146" s="353" t="s">
        <v>592</v>
      </c>
      <c r="F2146" s="353" t="s">
        <v>40</v>
      </c>
      <c r="G2146" s="353" t="s">
        <v>298</v>
      </c>
      <c r="H2146" s="353" t="s">
        <v>41</v>
      </c>
      <c r="I2146" s="353" t="s">
        <v>50</v>
      </c>
      <c r="J2146" s="353" t="s">
        <v>51</v>
      </c>
      <c r="K2146" s="353" t="s">
        <v>821</v>
      </c>
      <c r="L2146" s="353" t="s">
        <v>34</v>
      </c>
      <c r="M2146" s="355">
        <v>2933700</v>
      </c>
    </row>
    <row r="2147" spans="1:13">
      <c r="A2147" s="370" t="s">
        <v>9517</v>
      </c>
      <c r="B2147" s="370" t="s">
        <v>2158</v>
      </c>
      <c r="C2147" s="370" t="s">
        <v>591</v>
      </c>
      <c r="D2147" s="566">
        <v>4534</v>
      </c>
      <c r="E2147" s="370" t="s">
        <v>592</v>
      </c>
      <c r="F2147" s="370" t="s">
        <v>40</v>
      </c>
      <c r="G2147" s="370" t="s">
        <v>298</v>
      </c>
      <c r="H2147" s="370" t="s">
        <v>41</v>
      </c>
      <c r="I2147" s="370" t="s">
        <v>42</v>
      </c>
      <c r="J2147" s="370" t="s">
        <v>43</v>
      </c>
      <c r="K2147" s="370" t="s">
        <v>821</v>
      </c>
      <c r="L2147" s="370" t="s">
        <v>32</v>
      </c>
      <c r="M2147" s="391">
        <v>2979900</v>
      </c>
    </row>
    <row r="2148" spans="1:13">
      <c r="A2148" s="370" t="s">
        <v>9525</v>
      </c>
      <c r="B2148" s="370" t="s">
        <v>2158</v>
      </c>
      <c r="C2148" s="370" t="s">
        <v>591</v>
      </c>
      <c r="D2148" s="566">
        <v>4534</v>
      </c>
      <c r="E2148" s="370" t="s">
        <v>592</v>
      </c>
      <c r="F2148" s="370" t="s">
        <v>40</v>
      </c>
      <c r="G2148" s="370" t="s">
        <v>298</v>
      </c>
      <c r="H2148" s="370" t="s">
        <v>41</v>
      </c>
      <c r="I2148" s="370" t="s">
        <v>219</v>
      </c>
      <c r="J2148" s="370" t="s">
        <v>220</v>
      </c>
      <c r="K2148" s="370" t="s">
        <v>821</v>
      </c>
      <c r="L2148" s="370" t="s">
        <v>32</v>
      </c>
      <c r="M2148" s="391">
        <v>2979900</v>
      </c>
    </row>
    <row r="2149" spans="1:13">
      <c r="A2149" s="370" t="s">
        <v>9533</v>
      </c>
      <c r="B2149" s="370" t="s">
        <v>2158</v>
      </c>
      <c r="C2149" s="370" t="s">
        <v>591</v>
      </c>
      <c r="D2149" s="566">
        <v>4534</v>
      </c>
      <c r="E2149" s="370" t="s">
        <v>592</v>
      </c>
      <c r="F2149" s="370" t="s">
        <v>40</v>
      </c>
      <c r="G2149" s="370" t="s">
        <v>298</v>
      </c>
      <c r="H2149" s="370" t="s">
        <v>41</v>
      </c>
      <c r="I2149" s="370" t="s">
        <v>44</v>
      </c>
      <c r="J2149" s="370" t="s">
        <v>45</v>
      </c>
      <c r="K2149" s="370" t="s">
        <v>821</v>
      </c>
      <c r="L2149" s="370" t="s">
        <v>32</v>
      </c>
      <c r="M2149" s="391">
        <v>2979900</v>
      </c>
    </row>
    <row r="2150" spans="1:13">
      <c r="A2150" s="353" t="s">
        <v>9584</v>
      </c>
      <c r="B2150" s="353" t="s">
        <v>2161</v>
      </c>
      <c r="C2150" s="353" t="s">
        <v>1159</v>
      </c>
      <c r="D2150" s="354">
        <v>4534</v>
      </c>
      <c r="E2150" s="353" t="s">
        <v>592</v>
      </c>
      <c r="F2150" s="353" t="s">
        <v>40</v>
      </c>
      <c r="G2150" s="353" t="s">
        <v>298</v>
      </c>
      <c r="H2150" s="353" t="s">
        <v>41</v>
      </c>
      <c r="I2150" s="353" t="s">
        <v>421</v>
      </c>
      <c r="J2150" s="353" t="s">
        <v>441</v>
      </c>
      <c r="K2150" s="353" t="s">
        <v>890</v>
      </c>
      <c r="L2150" s="353" t="s">
        <v>218</v>
      </c>
      <c r="M2150" s="355">
        <v>3210900</v>
      </c>
    </row>
    <row r="2151" spans="1:13">
      <c r="A2151" s="353" t="s">
        <v>9554</v>
      </c>
      <c r="B2151" s="353" t="s">
        <v>2155</v>
      </c>
      <c r="C2151" s="353" t="s">
        <v>1159</v>
      </c>
      <c r="D2151" s="354">
        <v>4534</v>
      </c>
      <c r="E2151" s="353" t="s">
        <v>592</v>
      </c>
      <c r="F2151" s="353" t="s">
        <v>40</v>
      </c>
      <c r="G2151" s="353" t="s">
        <v>298</v>
      </c>
      <c r="H2151" s="353" t="s">
        <v>41</v>
      </c>
      <c r="I2151" s="353" t="s">
        <v>48</v>
      </c>
      <c r="J2151" s="353" t="s">
        <v>49</v>
      </c>
      <c r="K2151" s="353" t="s">
        <v>890</v>
      </c>
      <c r="L2151" s="353" t="s">
        <v>34</v>
      </c>
      <c r="M2151" s="355">
        <v>3234000</v>
      </c>
    </row>
    <row r="2152" spans="1:13">
      <c r="A2152" s="353" t="s">
        <v>9562</v>
      </c>
      <c r="B2152" s="353" t="s">
        <v>2155</v>
      </c>
      <c r="C2152" s="353" t="s">
        <v>1159</v>
      </c>
      <c r="D2152" s="354">
        <v>4534</v>
      </c>
      <c r="E2152" s="353" t="s">
        <v>592</v>
      </c>
      <c r="F2152" s="353" t="s">
        <v>40</v>
      </c>
      <c r="G2152" s="353" t="s">
        <v>298</v>
      </c>
      <c r="H2152" s="353" t="s">
        <v>41</v>
      </c>
      <c r="I2152" s="353" t="s">
        <v>50</v>
      </c>
      <c r="J2152" s="353" t="s">
        <v>51</v>
      </c>
      <c r="K2152" s="353" t="s">
        <v>890</v>
      </c>
      <c r="L2152" s="353" t="s">
        <v>34</v>
      </c>
      <c r="M2152" s="355">
        <v>3234000</v>
      </c>
    </row>
    <row r="2153" spans="1:13">
      <c r="A2153" s="353" t="s">
        <v>9577</v>
      </c>
      <c r="B2153" s="353" t="s">
        <v>2162</v>
      </c>
      <c r="C2153" s="353" t="s">
        <v>1159</v>
      </c>
      <c r="D2153" s="354">
        <v>4534</v>
      </c>
      <c r="E2153" s="353" t="s">
        <v>592</v>
      </c>
      <c r="F2153" s="353" t="s">
        <v>40</v>
      </c>
      <c r="G2153" s="353" t="s">
        <v>298</v>
      </c>
      <c r="H2153" s="353" t="s">
        <v>41</v>
      </c>
      <c r="I2153" s="353" t="s">
        <v>223</v>
      </c>
      <c r="J2153" s="353" t="s">
        <v>56</v>
      </c>
      <c r="K2153" s="353" t="s">
        <v>821</v>
      </c>
      <c r="L2153" s="353" t="s">
        <v>218</v>
      </c>
      <c r="M2153" s="355">
        <v>3234000</v>
      </c>
    </row>
    <row r="2154" spans="1:13">
      <c r="A2154" s="353" t="s">
        <v>9547</v>
      </c>
      <c r="B2154" s="353" t="s">
        <v>2156</v>
      </c>
      <c r="C2154" s="353" t="s">
        <v>1159</v>
      </c>
      <c r="D2154" s="354">
        <v>4534</v>
      </c>
      <c r="E2154" s="353" t="s">
        <v>592</v>
      </c>
      <c r="F2154" s="353" t="s">
        <v>40</v>
      </c>
      <c r="G2154" s="353" t="s">
        <v>298</v>
      </c>
      <c r="H2154" s="353" t="s">
        <v>41</v>
      </c>
      <c r="I2154" s="353" t="s">
        <v>221</v>
      </c>
      <c r="J2154" s="353" t="s">
        <v>222</v>
      </c>
      <c r="K2154" s="353" t="s">
        <v>821</v>
      </c>
      <c r="L2154" s="353" t="s">
        <v>34</v>
      </c>
      <c r="M2154" s="355">
        <v>3257100</v>
      </c>
    </row>
    <row r="2155" spans="1:13">
      <c r="A2155" s="368" t="s">
        <v>9516</v>
      </c>
      <c r="B2155" s="368" t="s">
        <v>2157</v>
      </c>
      <c r="C2155" s="368" t="s">
        <v>591</v>
      </c>
      <c r="D2155" s="566">
        <v>4534</v>
      </c>
      <c r="E2155" s="370" t="s">
        <v>592</v>
      </c>
      <c r="F2155" s="368" t="s">
        <v>40</v>
      </c>
      <c r="G2155" s="368" t="s">
        <v>298</v>
      </c>
      <c r="H2155" s="368" t="s">
        <v>41</v>
      </c>
      <c r="I2155" s="368" t="s">
        <v>42</v>
      </c>
      <c r="J2155" s="368" t="s">
        <v>43</v>
      </c>
      <c r="K2155" s="368" t="s">
        <v>890</v>
      </c>
      <c r="L2155" s="368" t="s">
        <v>32</v>
      </c>
      <c r="M2155" s="389">
        <v>3280200</v>
      </c>
    </row>
    <row r="2156" spans="1:13">
      <c r="A2156" s="368" t="s">
        <v>9524</v>
      </c>
      <c r="B2156" s="368" t="s">
        <v>2157</v>
      </c>
      <c r="C2156" s="368" t="s">
        <v>591</v>
      </c>
      <c r="D2156" s="566">
        <v>4534</v>
      </c>
      <c r="E2156" s="370" t="s">
        <v>592</v>
      </c>
      <c r="F2156" s="368" t="s">
        <v>40</v>
      </c>
      <c r="G2156" s="368" t="s">
        <v>298</v>
      </c>
      <c r="H2156" s="368" t="s">
        <v>41</v>
      </c>
      <c r="I2156" s="368" t="s">
        <v>219</v>
      </c>
      <c r="J2156" s="368" t="s">
        <v>220</v>
      </c>
      <c r="K2156" s="368" t="s">
        <v>890</v>
      </c>
      <c r="L2156" s="368" t="s">
        <v>32</v>
      </c>
      <c r="M2156" s="389">
        <v>3280200</v>
      </c>
    </row>
    <row r="2157" spans="1:13">
      <c r="A2157" s="368" t="s">
        <v>9532</v>
      </c>
      <c r="B2157" s="368" t="s">
        <v>2157</v>
      </c>
      <c r="C2157" s="368" t="s">
        <v>591</v>
      </c>
      <c r="D2157" s="566">
        <v>4534</v>
      </c>
      <c r="E2157" s="370" t="s">
        <v>592</v>
      </c>
      <c r="F2157" s="368" t="s">
        <v>40</v>
      </c>
      <c r="G2157" s="368" t="s">
        <v>298</v>
      </c>
      <c r="H2157" s="368" t="s">
        <v>41</v>
      </c>
      <c r="I2157" s="368" t="s">
        <v>44</v>
      </c>
      <c r="J2157" s="368" t="s">
        <v>45</v>
      </c>
      <c r="K2157" s="368" t="s">
        <v>890</v>
      </c>
      <c r="L2157" s="368" t="s">
        <v>32</v>
      </c>
      <c r="M2157" s="389">
        <v>3280200</v>
      </c>
    </row>
    <row r="2158" spans="1:13">
      <c r="A2158" s="353" t="s">
        <v>9546</v>
      </c>
      <c r="B2158" s="353" t="s">
        <v>2155</v>
      </c>
      <c r="C2158" s="353" t="s">
        <v>1159</v>
      </c>
      <c r="D2158" s="354">
        <v>4534</v>
      </c>
      <c r="E2158" s="353" t="s">
        <v>592</v>
      </c>
      <c r="F2158" s="353" t="s">
        <v>40</v>
      </c>
      <c r="G2158" s="353" t="s">
        <v>298</v>
      </c>
      <c r="H2158" s="353" t="s">
        <v>41</v>
      </c>
      <c r="I2158" s="353" t="s">
        <v>221</v>
      </c>
      <c r="J2158" s="353" t="s">
        <v>222</v>
      </c>
      <c r="K2158" s="353" t="s">
        <v>890</v>
      </c>
      <c r="L2158" s="353" t="s">
        <v>34</v>
      </c>
      <c r="M2158" s="355">
        <v>3580500</v>
      </c>
    </row>
    <row r="2159" spans="1:13">
      <c r="A2159" s="353" t="s">
        <v>9576</v>
      </c>
      <c r="B2159" s="353" t="s">
        <v>2161</v>
      </c>
      <c r="C2159" s="353" t="s">
        <v>1159</v>
      </c>
      <c r="D2159" s="354">
        <v>4534</v>
      </c>
      <c r="E2159" s="353" t="s">
        <v>592</v>
      </c>
      <c r="F2159" s="353" t="s">
        <v>40</v>
      </c>
      <c r="G2159" s="353" t="s">
        <v>298</v>
      </c>
      <c r="H2159" s="353" t="s">
        <v>41</v>
      </c>
      <c r="I2159" s="353" t="s">
        <v>223</v>
      </c>
      <c r="J2159" s="353" t="s">
        <v>56</v>
      </c>
      <c r="K2159" s="353" t="s">
        <v>890</v>
      </c>
      <c r="L2159" s="353" t="s">
        <v>218</v>
      </c>
      <c r="M2159" s="355">
        <v>3580500</v>
      </c>
    </row>
    <row r="2160" spans="1:13">
      <c r="A2160" s="353" t="s">
        <v>9539</v>
      </c>
      <c r="B2160" s="353" t="s">
        <v>2156</v>
      </c>
      <c r="C2160" s="353" t="s">
        <v>1159</v>
      </c>
      <c r="D2160" s="354">
        <v>4534</v>
      </c>
      <c r="E2160" s="353" t="s">
        <v>592</v>
      </c>
      <c r="F2160" s="353" t="s">
        <v>40</v>
      </c>
      <c r="G2160" s="353" t="s">
        <v>298</v>
      </c>
      <c r="H2160" s="353" t="s">
        <v>41</v>
      </c>
      <c r="I2160" s="353" t="s">
        <v>46</v>
      </c>
      <c r="J2160" s="353" t="s">
        <v>47</v>
      </c>
      <c r="K2160" s="353" t="s">
        <v>821</v>
      </c>
      <c r="L2160" s="353" t="s">
        <v>34</v>
      </c>
      <c r="M2160" s="355">
        <v>3626700</v>
      </c>
    </row>
    <row r="2161" spans="1:13">
      <c r="A2161" s="353" t="s">
        <v>9561</v>
      </c>
      <c r="B2161" s="353" t="s">
        <v>2162</v>
      </c>
      <c r="C2161" s="353" t="s">
        <v>1159</v>
      </c>
      <c r="D2161" s="354">
        <v>4534</v>
      </c>
      <c r="E2161" s="353" t="s">
        <v>592</v>
      </c>
      <c r="F2161" s="353" t="s">
        <v>40</v>
      </c>
      <c r="G2161" s="353" t="s">
        <v>298</v>
      </c>
      <c r="H2161" s="353" t="s">
        <v>41</v>
      </c>
      <c r="I2161" s="353" t="s">
        <v>48</v>
      </c>
      <c r="J2161" s="353" t="s">
        <v>49</v>
      </c>
      <c r="K2161" s="353" t="s">
        <v>821</v>
      </c>
      <c r="L2161" s="353" t="s">
        <v>218</v>
      </c>
      <c r="M2161" s="355">
        <v>3626700</v>
      </c>
    </row>
    <row r="2162" spans="1:13">
      <c r="A2162" s="353" t="s">
        <v>9569</v>
      </c>
      <c r="B2162" s="353" t="s">
        <v>2162</v>
      </c>
      <c r="C2162" s="353" t="s">
        <v>1159</v>
      </c>
      <c r="D2162" s="354">
        <v>4534</v>
      </c>
      <c r="E2162" s="353" t="s">
        <v>592</v>
      </c>
      <c r="F2162" s="353" t="s">
        <v>40</v>
      </c>
      <c r="G2162" s="353" t="s">
        <v>298</v>
      </c>
      <c r="H2162" s="353" t="s">
        <v>41</v>
      </c>
      <c r="I2162" s="353" t="s">
        <v>50</v>
      </c>
      <c r="J2162" s="353" t="s">
        <v>51</v>
      </c>
      <c r="K2162" s="353" t="s">
        <v>821</v>
      </c>
      <c r="L2162" s="353" t="s">
        <v>218</v>
      </c>
      <c r="M2162" s="355">
        <v>3626700</v>
      </c>
    </row>
    <row r="2163" spans="1:13">
      <c r="A2163" s="353" t="s">
        <v>9560</v>
      </c>
      <c r="B2163" s="353" t="s">
        <v>2161</v>
      </c>
      <c r="C2163" s="353" t="s">
        <v>1159</v>
      </c>
      <c r="D2163" s="354">
        <v>4534</v>
      </c>
      <c r="E2163" s="353" t="s">
        <v>592</v>
      </c>
      <c r="F2163" s="353" t="s">
        <v>40</v>
      </c>
      <c r="G2163" s="353" t="s">
        <v>298</v>
      </c>
      <c r="H2163" s="353" t="s">
        <v>41</v>
      </c>
      <c r="I2163" s="353" t="s">
        <v>48</v>
      </c>
      <c r="J2163" s="353" t="s">
        <v>49</v>
      </c>
      <c r="K2163" s="353" t="s">
        <v>890</v>
      </c>
      <c r="L2163" s="353" t="s">
        <v>218</v>
      </c>
      <c r="M2163" s="355">
        <v>3973200</v>
      </c>
    </row>
    <row r="2164" spans="1:13">
      <c r="A2164" s="353" t="s">
        <v>9568</v>
      </c>
      <c r="B2164" s="353" t="s">
        <v>2161</v>
      </c>
      <c r="C2164" s="353" t="s">
        <v>1159</v>
      </c>
      <c r="D2164" s="354">
        <v>4534</v>
      </c>
      <c r="E2164" s="353" t="s">
        <v>592</v>
      </c>
      <c r="F2164" s="353" t="s">
        <v>40</v>
      </c>
      <c r="G2164" s="353" t="s">
        <v>298</v>
      </c>
      <c r="H2164" s="353" t="s">
        <v>41</v>
      </c>
      <c r="I2164" s="353" t="s">
        <v>50</v>
      </c>
      <c r="J2164" s="353" t="s">
        <v>51</v>
      </c>
      <c r="K2164" s="353" t="s">
        <v>890</v>
      </c>
      <c r="L2164" s="353" t="s">
        <v>218</v>
      </c>
      <c r="M2164" s="355">
        <v>3973200</v>
      </c>
    </row>
    <row r="2165" spans="1:13">
      <c r="A2165" s="353" t="s">
        <v>9538</v>
      </c>
      <c r="B2165" s="353" t="s">
        <v>2155</v>
      </c>
      <c r="C2165" s="353" t="s">
        <v>1159</v>
      </c>
      <c r="D2165" s="354">
        <v>4534</v>
      </c>
      <c r="E2165" s="353" t="s">
        <v>592</v>
      </c>
      <c r="F2165" s="353" t="s">
        <v>40</v>
      </c>
      <c r="G2165" s="353" t="s">
        <v>298</v>
      </c>
      <c r="H2165" s="353" t="s">
        <v>41</v>
      </c>
      <c r="I2165" s="353" t="s">
        <v>46</v>
      </c>
      <c r="J2165" s="353" t="s">
        <v>47</v>
      </c>
      <c r="K2165" s="353" t="s">
        <v>890</v>
      </c>
      <c r="L2165" s="353" t="s">
        <v>34</v>
      </c>
      <c r="M2165" s="355">
        <v>3996300</v>
      </c>
    </row>
    <row r="2166" spans="1:13">
      <c r="A2166" s="353" t="s">
        <v>9553</v>
      </c>
      <c r="B2166" s="353" t="s">
        <v>2162</v>
      </c>
      <c r="C2166" s="353" t="s">
        <v>1159</v>
      </c>
      <c r="D2166" s="354">
        <v>4534</v>
      </c>
      <c r="E2166" s="353" t="s">
        <v>592</v>
      </c>
      <c r="F2166" s="353" t="s">
        <v>40</v>
      </c>
      <c r="G2166" s="353" t="s">
        <v>298</v>
      </c>
      <c r="H2166" s="353" t="s">
        <v>41</v>
      </c>
      <c r="I2166" s="353" t="s">
        <v>221</v>
      </c>
      <c r="J2166" s="353" t="s">
        <v>222</v>
      </c>
      <c r="K2166" s="353" t="s">
        <v>821</v>
      </c>
      <c r="L2166" s="353" t="s">
        <v>218</v>
      </c>
      <c r="M2166" s="355">
        <v>4019400</v>
      </c>
    </row>
    <row r="2167" spans="1:13">
      <c r="A2167" s="353" t="s">
        <v>9515</v>
      </c>
      <c r="B2167" s="353" t="s">
        <v>2156</v>
      </c>
      <c r="C2167" s="353" t="s">
        <v>1159</v>
      </c>
      <c r="D2167" s="354">
        <v>4534</v>
      </c>
      <c r="E2167" s="353" t="s">
        <v>592</v>
      </c>
      <c r="F2167" s="353" t="s">
        <v>40</v>
      </c>
      <c r="G2167" s="353" t="s">
        <v>298</v>
      </c>
      <c r="H2167" s="353" t="s">
        <v>41</v>
      </c>
      <c r="I2167" s="353" t="s">
        <v>42</v>
      </c>
      <c r="J2167" s="353" t="s">
        <v>43</v>
      </c>
      <c r="K2167" s="353" t="s">
        <v>821</v>
      </c>
      <c r="L2167" s="353" t="s">
        <v>34</v>
      </c>
      <c r="M2167" s="355">
        <v>4065600</v>
      </c>
    </row>
    <row r="2168" spans="1:13">
      <c r="A2168" s="353" t="s">
        <v>9523</v>
      </c>
      <c r="B2168" s="353" t="s">
        <v>2156</v>
      </c>
      <c r="C2168" s="353" t="s">
        <v>1159</v>
      </c>
      <c r="D2168" s="354">
        <v>4534</v>
      </c>
      <c r="E2168" s="353" t="s">
        <v>592</v>
      </c>
      <c r="F2168" s="353" t="s">
        <v>40</v>
      </c>
      <c r="G2168" s="353" t="s">
        <v>298</v>
      </c>
      <c r="H2168" s="353" t="s">
        <v>41</v>
      </c>
      <c r="I2168" s="353" t="s">
        <v>219</v>
      </c>
      <c r="J2168" s="353" t="s">
        <v>220</v>
      </c>
      <c r="K2168" s="353" t="s">
        <v>821</v>
      </c>
      <c r="L2168" s="353" t="s">
        <v>34</v>
      </c>
      <c r="M2168" s="355">
        <v>4065600</v>
      </c>
    </row>
    <row r="2169" spans="1:13">
      <c r="A2169" s="353" t="s">
        <v>9531</v>
      </c>
      <c r="B2169" s="353" t="s">
        <v>2156</v>
      </c>
      <c r="C2169" s="353" t="s">
        <v>1159</v>
      </c>
      <c r="D2169" s="354">
        <v>4534</v>
      </c>
      <c r="E2169" s="353" t="s">
        <v>592</v>
      </c>
      <c r="F2169" s="353" t="s">
        <v>40</v>
      </c>
      <c r="G2169" s="353" t="s">
        <v>298</v>
      </c>
      <c r="H2169" s="353" t="s">
        <v>41</v>
      </c>
      <c r="I2169" s="353" t="s">
        <v>44</v>
      </c>
      <c r="J2169" s="353" t="s">
        <v>45</v>
      </c>
      <c r="K2169" s="353" t="s">
        <v>821</v>
      </c>
      <c r="L2169" s="353" t="s">
        <v>34</v>
      </c>
      <c r="M2169" s="355">
        <v>4065600</v>
      </c>
    </row>
    <row r="2170" spans="1:13">
      <c r="A2170" s="353" t="s">
        <v>9552</v>
      </c>
      <c r="B2170" s="353" t="s">
        <v>2161</v>
      </c>
      <c r="C2170" s="353" t="s">
        <v>1159</v>
      </c>
      <c r="D2170" s="354">
        <v>4534</v>
      </c>
      <c r="E2170" s="353" t="s">
        <v>592</v>
      </c>
      <c r="F2170" s="353" t="s">
        <v>40</v>
      </c>
      <c r="G2170" s="353" t="s">
        <v>298</v>
      </c>
      <c r="H2170" s="353" t="s">
        <v>41</v>
      </c>
      <c r="I2170" s="353" t="s">
        <v>221</v>
      </c>
      <c r="J2170" s="353" t="s">
        <v>222</v>
      </c>
      <c r="K2170" s="353" t="s">
        <v>890</v>
      </c>
      <c r="L2170" s="353" t="s">
        <v>218</v>
      </c>
      <c r="M2170" s="355">
        <v>4412100</v>
      </c>
    </row>
    <row r="2171" spans="1:13">
      <c r="A2171" s="353" t="s">
        <v>9514</v>
      </c>
      <c r="B2171" s="353" t="s">
        <v>2155</v>
      </c>
      <c r="C2171" s="353" t="s">
        <v>1159</v>
      </c>
      <c r="D2171" s="354">
        <v>4534</v>
      </c>
      <c r="E2171" s="353" t="s">
        <v>592</v>
      </c>
      <c r="F2171" s="353" t="s">
        <v>40</v>
      </c>
      <c r="G2171" s="353" t="s">
        <v>298</v>
      </c>
      <c r="H2171" s="353" t="s">
        <v>41</v>
      </c>
      <c r="I2171" s="353" t="s">
        <v>42</v>
      </c>
      <c r="J2171" s="353" t="s">
        <v>43</v>
      </c>
      <c r="K2171" s="353" t="s">
        <v>890</v>
      </c>
      <c r="L2171" s="353" t="s">
        <v>34</v>
      </c>
      <c r="M2171" s="355">
        <v>4458300</v>
      </c>
    </row>
    <row r="2172" spans="1:13">
      <c r="A2172" s="353" t="s">
        <v>9522</v>
      </c>
      <c r="B2172" s="353" t="s">
        <v>2155</v>
      </c>
      <c r="C2172" s="353" t="s">
        <v>1159</v>
      </c>
      <c r="D2172" s="354">
        <v>4534</v>
      </c>
      <c r="E2172" s="353" t="s">
        <v>592</v>
      </c>
      <c r="F2172" s="353" t="s">
        <v>40</v>
      </c>
      <c r="G2172" s="353" t="s">
        <v>298</v>
      </c>
      <c r="H2172" s="353" t="s">
        <v>41</v>
      </c>
      <c r="I2172" s="353" t="s">
        <v>219</v>
      </c>
      <c r="J2172" s="353" t="s">
        <v>220</v>
      </c>
      <c r="K2172" s="353" t="s">
        <v>890</v>
      </c>
      <c r="L2172" s="353" t="s">
        <v>34</v>
      </c>
      <c r="M2172" s="355">
        <v>4458300</v>
      </c>
    </row>
    <row r="2173" spans="1:13">
      <c r="A2173" s="353" t="s">
        <v>9530</v>
      </c>
      <c r="B2173" s="353" t="s">
        <v>2155</v>
      </c>
      <c r="C2173" s="353" t="s">
        <v>1159</v>
      </c>
      <c r="D2173" s="354">
        <v>4534</v>
      </c>
      <c r="E2173" s="353" t="s">
        <v>592</v>
      </c>
      <c r="F2173" s="353" t="s">
        <v>40</v>
      </c>
      <c r="G2173" s="353" t="s">
        <v>298</v>
      </c>
      <c r="H2173" s="353" t="s">
        <v>41</v>
      </c>
      <c r="I2173" s="353" t="s">
        <v>44</v>
      </c>
      <c r="J2173" s="353" t="s">
        <v>45</v>
      </c>
      <c r="K2173" s="353" t="s">
        <v>890</v>
      </c>
      <c r="L2173" s="353" t="s">
        <v>34</v>
      </c>
      <c r="M2173" s="355">
        <v>4458300</v>
      </c>
    </row>
    <row r="2174" spans="1:13">
      <c r="A2174" s="353" t="s">
        <v>9545</v>
      </c>
      <c r="B2174" s="353" t="s">
        <v>2162</v>
      </c>
      <c r="C2174" s="353" t="s">
        <v>1159</v>
      </c>
      <c r="D2174" s="354">
        <v>4534</v>
      </c>
      <c r="E2174" s="353" t="s">
        <v>592</v>
      </c>
      <c r="F2174" s="353" t="s">
        <v>40</v>
      </c>
      <c r="G2174" s="353" t="s">
        <v>298</v>
      </c>
      <c r="H2174" s="353" t="s">
        <v>41</v>
      </c>
      <c r="I2174" s="353" t="s">
        <v>46</v>
      </c>
      <c r="J2174" s="353" t="s">
        <v>47</v>
      </c>
      <c r="K2174" s="353" t="s">
        <v>821</v>
      </c>
      <c r="L2174" s="353" t="s">
        <v>218</v>
      </c>
      <c r="M2174" s="355">
        <v>4481400</v>
      </c>
    </row>
    <row r="2175" spans="1:13">
      <c r="A2175" s="353" t="s">
        <v>9544</v>
      </c>
      <c r="B2175" s="353" t="s">
        <v>2161</v>
      </c>
      <c r="C2175" s="353" t="s">
        <v>1159</v>
      </c>
      <c r="D2175" s="354">
        <v>4534</v>
      </c>
      <c r="E2175" s="353" t="s">
        <v>592</v>
      </c>
      <c r="F2175" s="353" t="s">
        <v>40</v>
      </c>
      <c r="G2175" s="353" t="s">
        <v>298</v>
      </c>
      <c r="H2175" s="353" t="s">
        <v>41</v>
      </c>
      <c r="I2175" s="353" t="s">
        <v>46</v>
      </c>
      <c r="J2175" s="353" t="s">
        <v>47</v>
      </c>
      <c r="K2175" s="353" t="s">
        <v>890</v>
      </c>
      <c r="L2175" s="353" t="s">
        <v>218</v>
      </c>
      <c r="M2175" s="355">
        <v>4943400</v>
      </c>
    </row>
    <row r="2176" spans="1:13">
      <c r="A2176" s="353" t="s">
        <v>9521</v>
      </c>
      <c r="B2176" s="353" t="s">
        <v>2162</v>
      </c>
      <c r="C2176" s="353" t="s">
        <v>1159</v>
      </c>
      <c r="D2176" s="354">
        <v>4534</v>
      </c>
      <c r="E2176" s="353" t="s">
        <v>592</v>
      </c>
      <c r="F2176" s="353" t="s">
        <v>40</v>
      </c>
      <c r="G2176" s="353" t="s">
        <v>298</v>
      </c>
      <c r="H2176" s="353" t="s">
        <v>41</v>
      </c>
      <c r="I2176" s="353" t="s">
        <v>42</v>
      </c>
      <c r="J2176" s="353" t="s">
        <v>43</v>
      </c>
      <c r="K2176" s="353" t="s">
        <v>821</v>
      </c>
      <c r="L2176" s="353" t="s">
        <v>218</v>
      </c>
      <c r="M2176" s="355">
        <v>5012700</v>
      </c>
    </row>
    <row r="2177" spans="1:13">
      <c r="A2177" s="353" t="s">
        <v>9529</v>
      </c>
      <c r="B2177" s="353" t="s">
        <v>2162</v>
      </c>
      <c r="C2177" s="353" t="s">
        <v>1159</v>
      </c>
      <c r="D2177" s="354">
        <v>4534</v>
      </c>
      <c r="E2177" s="353" t="s">
        <v>592</v>
      </c>
      <c r="F2177" s="353" t="s">
        <v>40</v>
      </c>
      <c r="G2177" s="353" t="s">
        <v>298</v>
      </c>
      <c r="H2177" s="353" t="s">
        <v>41</v>
      </c>
      <c r="I2177" s="353" t="s">
        <v>219</v>
      </c>
      <c r="J2177" s="353" t="s">
        <v>220</v>
      </c>
      <c r="K2177" s="353" t="s">
        <v>821</v>
      </c>
      <c r="L2177" s="353" t="s">
        <v>218</v>
      </c>
      <c r="M2177" s="355">
        <v>5012700</v>
      </c>
    </row>
    <row r="2178" spans="1:13">
      <c r="A2178" s="353" t="s">
        <v>9537</v>
      </c>
      <c r="B2178" s="353" t="s">
        <v>2162</v>
      </c>
      <c r="C2178" s="353" t="s">
        <v>1159</v>
      </c>
      <c r="D2178" s="354">
        <v>4534</v>
      </c>
      <c r="E2178" s="353" t="s">
        <v>592</v>
      </c>
      <c r="F2178" s="353" t="s">
        <v>40</v>
      </c>
      <c r="G2178" s="353" t="s">
        <v>298</v>
      </c>
      <c r="H2178" s="353" t="s">
        <v>41</v>
      </c>
      <c r="I2178" s="353" t="s">
        <v>44</v>
      </c>
      <c r="J2178" s="353" t="s">
        <v>45</v>
      </c>
      <c r="K2178" s="353" t="s">
        <v>821</v>
      </c>
      <c r="L2178" s="353" t="s">
        <v>218</v>
      </c>
      <c r="M2178" s="355">
        <v>5012700</v>
      </c>
    </row>
    <row r="2179" spans="1:13">
      <c r="A2179" s="353" t="s">
        <v>9520</v>
      </c>
      <c r="B2179" s="353" t="s">
        <v>2161</v>
      </c>
      <c r="C2179" s="353" t="s">
        <v>1159</v>
      </c>
      <c r="D2179" s="354">
        <v>4534</v>
      </c>
      <c r="E2179" s="353" t="s">
        <v>592</v>
      </c>
      <c r="F2179" s="353" t="s">
        <v>40</v>
      </c>
      <c r="G2179" s="353" t="s">
        <v>298</v>
      </c>
      <c r="H2179" s="353" t="s">
        <v>41</v>
      </c>
      <c r="I2179" s="353" t="s">
        <v>42</v>
      </c>
      <c r="J2179" s="353" t="s">
        <v>43</v>
      </c>
      <c r="K2179" s="353" t="s">
        <v>890</v>
      </c>
      <c r="L2179" s="353" t="s">
        <v>218</v>
      </c>
      <c r="M2179" s="355">
        <v>5497800</v>
      </c>
    </row>
    <row r="2180" spans="1:13">
      <c r="A2180" s="353" t="s">
        <v>9528</v>
      </c>
      <c r="B2180" s="353" t="s">
        <v>2161</v>
      </c>
      <c r="C2180" s="353" t="s">
        <v>1159</v>
      </c>
      <c r="D2180" s="354">
        <v>4534</v>
      </c>
      <c r="E2180" s="353" t="s">
        <v>592</v>
      </c>
      <c r="F2180" s="353" t="s">
        <v>40</v>
      </c>
      <c r="G2180" s="353" t="s">
        <v>298</v>
      </c>
      <c r="H2180" s="353" t="s">
        <v>41</v>
      </c>
      <c r="I2180" s="353" t="s">
        <v>219</v>
      </c>
      <c r="J2180" s="353" t="s">
        <v>220</v>
      </c>
      <c r="K2180" s="353" t="s">
        <v>890</v>
      </c>
      <c r="L2180" s="353" t="s">
        <v>218</v>
      </c>
      <c r="M2180" s="355">
        <v>5497800</v>
      </c>
    </row>
    <row r="2181" spans="1:13">
      <c r="A2181" s="353" t="s">
        <v>9536</v>
      </c>
      <c r="B2181" s="353" t="s">
        <v>2161</v>
      </c>
      <c r="C2181" s="353" t="s">
        <v>1159</v>
      </c>
      <c r="D2181" s="354">
        <v>4534</v>
      </c>
      <c r="E2181" s="353" t="s">
        <v>592</v>
      </c>
      <c r="F2181" s="353" t="s">
        <v>40</v>
      </c>
      <c r="G2181" s="353" t="s">
        <v>298</v>
      </c>
      <c r="H2181" s="353" t="s">
        <v>41</v>
      </c>
      <c r="I2181" s="353" t="s">
        <v>44</v>
      </c>
      <c r="J2181" s="353" t="s">
        <v>45</v>
      </c>
      <c r="K2181" s="353" t="s">
        <v>890</v>
      </c>
      <c r="L2181" s="353" t="s">
        <v>218</v>
      </c>
      <c r="M2181" s="355">
        <v>5497800</v>
      </c>
    </row>
    <row r="2182" spans="1:13">
      <c r="A2182" s="370" t="s">
        <v>9719</v>
      </c>
      <c r="B2182" s="370" t="s">
        <v>2168</v>
      </c>
      <c r="C2182" s="370" t="s">
        <v>591</v>
      </c>
      <c r="D2182" s="566">
        <v>4536</v>
      </c>
      <c r="E2182" s="370" t="s">
        <v>668</v>
      </c>
      <c r="F2182" s="370" t="s">
        <v>40</v>
      </c>
      <c r="G2182" s="370" t="s">
        <v>298</v>
      </c>
      <c r="H2182" s="370" t="s">
        <v>41</v>
      </c>
      <c r="I2182" s="370" t="s">
        <v>425</v>
      </c>
      <c r="J2182" s="370" t="s">
        <v>445</v>
      </c>
      <c r="K2182" s="370" t="s">
        <v>821</v>
      </c>
      <c r="L2182" s="370" t="s">
        <v>822</v>
      </c>
      <c r="M2182" s="391">
        <v>152460</v>
      </c>
    </row>
    <row r="2183" spans="1:13">
      <c r="A2183" s="370" t="s">
        <v>9711</v>
      </c>
      <c r="B2183" s="370" t="s">
        <v>2168</v>
      </c>
      <c r="C2183" s="370" t="s">
        <v>591</v>
      </c>
      <c r="D2183" s="566">
        <v>4536</v>
      </c>
      <c r="E2183" s="370" t="s">
        <v>668</v>
      </c>
      <c r="F2183" s="370" t="s">
        <v>40</v>
      </c>
      <c r="G2183" s="370" t="s">
        <v>298</v>
      </c>
      <c r="H2183" s="370" t="s">
        <v>41</v>
      </c>
      <c r="I2183" s="370" t="s">
        <v>424</v>
      </c>
      <c r="J2183" s="370" t="s">
        <v>444</v>
      </c>
      <c r="K2183" s="370" t="s">
        <v>821</v>
      </c>
      <c r="L2183" s="370" t="s">
        <v>822</v>
      </c>
      <c r="M2183" s="391">
        <v>165165</v>
      </c>
    </row>
    <row r="2184" spans="1:13">
      <c r="A2184" s="368" t="s">
        <v>9718</v>
      </c>
      <c r="B2184" s="368" t="s">
        <v>2167</v>
      </c>
      <c r="C2184" s="368" t="s">
        <v>591</v>
      </c>
      <c r="D2184" s="566">
        <v>4536</v>
      </c>
      <c r="E2184" s="370" t="s">
        <v>668</v>
      </c>
      <c r="F2184" s="368" t="s">
        <v>40</v>
      </c>
      <c r="G2184" s="368" t="s">
        <v>298</v>
      </c>
      <c r="H2184" s="368" t="s">
        <v>41</v>
      </c>
      <c r="I2184" s="368" t="s">
        <v>425</v>
      </c>
      <c r="J2184" s="368" t="s">
        <v>445</v>
      </c>
      <c r="K2184" s="368" t="s">
        <v>890</v>
      </c>
      <c r="L2184" s="368" t="s">
        <v>822</v>
      </c>
      <c r="M2184" s="389">
        <v>177870</v>
      </c>
    </row>
    <row r="2185" spans="1:13">
      <c r="A2185" s="370" t="s">
        <v>9703</v>
      </c>
      <c r="B2185" s="370" t="s">
        <v>2168</v>
      </c>
      <c r="C2185" s="370" t="s">
        <v>591</v>
      </c>
      <c r="D2185" s="566">
        <v>4536</v>
      </c>
      <c r="E2185" s="370" t="s">
        <v>668</v>
      </c>
      <c r="F2185" s="370" t="s">
        <v>40</v>
      </c>
      <c r="G2185" s="370" t="s">
        <v>298</v>
      </c>
      <c r="H2185" s="370" t="s">
        <v>41</v>
      </c>
      <c r="I2185" s="370" t="s">
        <v>423</v>
      </c>
      <c r="J2185" s="370" t="s">
        <v>443</v>
      </c>
      <c r="K2185" s="370" t="s">
        <v>821</v>
      </c>
      <c r="L2185" s="370" t="s">
        <v>822</v>
      </c>
      <c r="M2185" s="391">
        <v>190575</v>
      </c>
    </row>
    <row r="2186" spans="1:13">
      <c r="A2186" s="368" t="s">
        <v>9710</v>
      </c>
      <c r="B2186" s="368" t="s">
        <v>2167</v>
      </c>
      <c r="C2186" s="368" t="s">
        <v>591</v>
      </c>
      <c r="D2186" s="566">
        <v>4536</v>
      </c>
      <c r="E2186" s="370" t="s">
        <v>668</v>
      </c>
      <c r="F2186" s="368" t="s">
        <v>40</v>
      </c>
      <c r="G2186" s="368" t="s">
        <v>298</v>
      </c>
      <c r="H2186" s="368" t="s">
        <v>41</v>
      </c>
      <c r="I2186" s="368" t="s">
        <v>424</v>
      </c>
      <c r="J2186" s="368" t="s">
        <v>444</v>
      </c>
      <c r="K2186" s="368" t="s">
        <v>890</v>
      </c>
      <c r="L2186" s="368" t="s">
        <v>822</v>
      </c>
      <c r="M2186" s="389">
        <v>190575</v>
      </c>
    </row>
    <row r="2187" spans="1:13">
      <c r="A2187" s="370" t="s">
        <v>9695</v>
      </c>
      <c r="B2187" s="370" t="s">
        <v>2168</v>
      </c>
      <c r="C2187" s="370" t="s">
        <v>591</v>
      </c>
      <c r="D2187" s="566">
        <v>4536</v>
      </c>
      <c r="E2187" s="370" t="s">
        <v>668</v>
      </c>
      <c r="F2187" s="370" t="s">
        <v>40</v>
      </c>
      <c r="G2187" s="370" t="s">
        <v>298</v>
      </c>
      <c r="H2187" s="370" t="s">
        <v>41</v>
      </c>
      <c r="I2187" s="370" t="s">
        <v>422</v>
      </c>
      <c r="J2187" s="370" t="s">
        <v>442</v>
      </c>
      <c r="K2187" s="370" t="s">
        <v>821</v>
      </c>
      <c r="L2187" s="370" t="s">
        <v>822</v>
      </c>
      <c r="M2187" s="391">
        <v>215985</v>
      </c>
    </row>
    <row r="2188" spans="1:13">
      <c r="A2188" s="368" t="s">
        <v>9702</v>
      </c>
      <c r="B2188" s="368" t="s">
        <v>2167</v>
      </c>
      <c r="C2188" s="368" t="s">
        <v>591</v>
      </c>
      <c r="D2188" s="566">
        <v>4536</v>
      </c>
      <c r="E2188" s="370" t="s">
        <v>668</v>
      </c>
      <c r="F2188" s="368" t="s">
        <v>40</v>
      </c>
      <c r="G2188" s="368" t="s">
        <v>298</v>
      </c>
      <c r="H2188" s="368" t="s">
        <v>41</v>
      </c>
      <c r="I2188" s="368" t="s">
        <v>423</v>
      </c>
      <c r="J2188" s="368" t="s">
        <v>443</v>
      </c>
      <c r="K2188" s="368" t="s">
        <v>890</v>
      </c>
      <c r="L2188" s="368" t="s">
        <v>822</v>
      </c>
      <c r="M2188" s="389">
        <v>215985</v>
      </c>
    </row>
    <row r="2189" spans="1:13">
      <c r="A2189" s="368" t="s">
        <v>9694</v>
      </c>
      <c r="B2189" s="368" t="s">
        <v>2167</v>
      </c>
      <c r="C2189" s="368" t="s">
        <v>591</v>
      </c>
      <c r="D2189" s="566">
        <v>4536</v>
      </c>
      <c r="E2189" s="370" t="s">
        <v>668</v>
      </c>
      <c r="F2189" s="368" t="s">
        <v>40</v>
      </c>
      <c r="G2189" s="368" t="s">
        <v>298</v>
      </c>
      <c r="H2189" s="368" t="s">
        <v>41</v>
      </c>
      <c r="I2189" s="368" t="s">
        <v>422</v>
      </c>
      <c r="J2189" s="368" t="s">
        <v>442</v>
      </c>
      <c r="K2189" s="368" t="s">
        <v>890</v>
      </c>
      <c r="L2189" s="368" t="s">
        <v>822</v>
      </c>
      <c r="M2189" s="389">
        <v>228690</v>
      </c>
    </row>
    <row r="2190" spans="1:13">
      <c r="A2190" s="370" t="s">
        <v>9687</v>
      </c>
      <c r="B2190" s="370" t="s">
        <v>2168</v>
      </c>
      <c r="C2190" s="370" t="s">
        <v>591</v>
      </c>
      <c r="D2190" s="566">
        <v>4536</v>
      </c>
      <c r="E2190" s="370" t="s">
        <v>668</v>
      </c>
      <c r="F2190" s="370" t="s">
        <v>40</v>
      </c>
      <c r="G2190" s="370" t="s">
        <v>298</v>
      </c>
      <c r="H2190" s="370" t="s">
        <v>41</v>
      </c>
      <c r="I2190" s="370" t="s">
        <v>421</v>
      </c>
      <c r="J2190" s="370" t="s">
        <v>441</v>
      </c>
      <c r="K2190" s="370" t="s">
        <v>821</v>
      </c>
      <c r="L2190" s="370" t="s">
        <v>822</v>
      </c>
      <c r="M2190" s="391">
        <v>241395</v>
      </c>
    </row>
    <row r="2191" spans="1:13">
      <c r="A2191" s="368" t="s">
        <v>9686</v>
      </c>
      <c r="B2191" s="368" t="s">
        <v>2167</v>
      </c>
      <c r="C2191" s="368" t="s">
        <v>591</v>
      </c>
      <c r="D2191" s="566">
        <v>4536</v>
      </c>
      <c r="E2191" s="370" t="s">
        <v>668</v>
      </c>
      <c r="F2191" s="368" t="s">
        <v>40</v>
      </c>
      <c r="G2191" s="368" t="s">
        <v>298</v>
      </c>
      <c r="H2191" s="368" t="s">
        <v>41</v>
      </c>
      <c r="I2191" s="368" t="s">
        <v>421</v>
      </c>
      <c r="J2191" s="368" t="s">
        <v>441</v>
      </c>
      <c r="K2191" s="368" t="s">
        <v>890</v>
      </c>
      <c r="L2191" s="368" t="s">
        <v>822</v>
      </c>
      <c r="M2191" s="389">
        <v>254100</v>
      </c>
    </row>
    <row r="2192" spans="1:13">
      <c r="A2192" s="370" t="s">
        <v>9679</v>
      </c>
      <c r="B2192" s="370" t="s">
        <v>2168</v>
      </c>
      <c r="C2192" s="370" t="s">
        <v>591</v>
      </c>
      <c r="D2192" s="566">
        <v>4536</v>
      </c>
      <c r="E2192" s="370" t="s">
        <v>668</v>
      </c>
      <c r="F2192" s="370" t="s">
        <v>40</v>
      </c>
      <c r="G2192" s="370" t="s">
        <v>298</v>
      </c>
      <c r="H2192" s="370" t="s">
        <v>41</v>
      </c>
      <c r="I2192" s="370" t="s">
        <v>223</v>
      </c>
      <c r="J2192" s="370" t="s">
        <v>56</v>
      </c>
      <c r="K2192" s="370" t="s">
        <v>821</v>
      </c>
      <c r="L2192" s="370" t="s">
        <v>822</v>
      </c>
      <c r="M2192" s="391">
        <v>266805</v>
      </c>
    </row>
    <row r="2193" spans="1:13">
      <c r="A2193" s="370" t="s">
        <v>9663</v>
      </c>
      <c r="B2193" s="370" t="s">
        <v>2168</v>
      </c>
      <c r="C2193" s="370" t="s">
        <v>591</v>
      </c>
      <c r="D2193" s="566">
        <v>4536</v>
      </c>
      <c r="E2193" s="370" t="s">
        <v>668</v>
      </c>
      <c r="F2193" s="370" t="s">
        <v>40</v>
      </c>
      <c r="G2193" s="370" t="s">
        <v>298</v>
      </c>
      <c r="H2193" s="370" t="s">
        <v>41</v>
      </c>
      <c r="I2193" s="370" t="s">
        <v>48</v>
      </c>
      <c r="J2193" s="370" t="s">
        <v>49</v>
      </c>
      <c r="K2193" s="370" t="s">
        <v>821</v>
      </c>
      <c r="L2193" s="370" t="s">
        <v>822</v>
      </c>
      <c r="M2193" s="391">
        <v>292215</v>
      </c>
    </row>
    <row r="2194" spans="1:13">
      <c r="A2194" s="370" t="s">
        <v>9671</v>
      </c>
      <c r="B2194" s="370" t="s">
        <v>2168</v>
      </c>
      <c r="C2194" s="370" t="s">
        <v>591</v>
      </c>
      <c r="D2194" s="566">
        <v>4536</v>
      </c>
      <c r="E2194" s="370" t="s">
        <v>668</v>
      </c>
      <c r="F2194" s="370" t="s">
        <v>40</v>
      </c>
      <c r="G2194" s="370" t="s">
        <v>298</v>
      </c>
      <c r="H2194" s="370" t="s">
        <v>41</v>
      </c>
      <c r="I2194" s="370" t="s">
        <v>50</v>
      </c>
      <c r="J2194" s="370" t="s">
        <v>51</v>
      </c>
      <c r="K2194" s="370" t="s">
        <v>821</v>
      </c>
      <c r="L2194" s="370" t="s">
        <v>822</v>
      </c>
      <c r="M2194" s="391">
        <v>292215</v>
      </c>
    </row>
    <row r="2195" spans="1:13">
      <c r="A2195" s="368" t="s">
        <v>9678</v>
      </c>
      <c r="B2195" s="368" t="s">
        <v>2167</v>
      </c>
      <c r="C2195" s="368" t="s">
        <v>591</v>
      </c>
      <c r="D2195" s="566">
        <v>4536</v>
      </c>
      <c r="E2195" s="370" t="s">
        <v>668</v>
      </c>
      <c r="F2195" s="368" t="s">
        <v>40</v>
      </c>
      <c r="G2195" s="368" t="s">
        <v>298</v>
      </c>
      <c r="H2195" s="368" t="s">
        <v>41</v>
      </c>
      <c r="I2195" s="368" t="s">
        <v>223</v>
      </c>
      <c r="J2195" s="368" t="s">
        <v>56</v>
      </c>
      <c r="K2195" s="368" t="s">
        <v>890</v>
      </c>
      <c r="L2195" s="368" t="s">
        <v>822</v>
      </c>
      <c r="M2195" s="389">
        <v>292215</v>
      </c>
    </row>
    <row r="2196" spans="1:13">
      <c r="A2196" s="368" t="s">
        <v>9662</v>
      </c>
      <c r="B2196" s="368" t="s">
        <v>2167</v>
      </c>
      <c r="C2196" s="368" t="s">
        <v>591</v>
      </c>
      <c r="D2196" s="566">
        <v>4536</v>
      </c>
      <c r="E2196" s="370" t="s">
        <v>668</v>
      </c>
      <c r="F2196" s="368" t="s">
        <v>40</v>
      </c>
      <c r="G2196" s="368" t="s">
        <v>298</v>
      </c>
      <c r="H2196" s="368" t="s">
        <v>41</v>
      </c>
      <c r="I2196" s="368" t="s">
        <v>48</v>
      </c>
      <c r="J2196" s="368" t="s">
        <v>49</v>
      </c>
      <c r="K2196" s="368" t="s">
        <v>890</v>
      </c>
      <c r="L2196" s="368" t="s">
        <v>822</v>
      </c>
      <c r="M2196" s="389">
        <v>317625</v>
      </c>
    </row>
    <row r="2197" spans="1:13">
      <c r="A2197" s="368" t="s">
        <v>9670</v>
      </c>
      <c r="B2197" s="368" t="s">
        <v>2167</v>
      </c>
      <c r="C2197" s="368" t="s">
        <v>591</v>
      </c>
      <c r="D2197" s="566">
        <v>4536</v>
      </c>
      <c r="E2197" s="370" t="s">
        <v>668</v>
      </c>
      <c r="F2197" s="368" t="s">
        <v>40</v>
      </c>
      <c r="G2197" s="368" t="s">
        <v>298</v>
      </c>
      <c r="H2197" s="368" t="s">
        <v>41</v>
      </c>
      <c r="I2197" s="368" t="s">
        <v>50</v>
      </c>
      <c r="J2197" s="368" t="s">
        <v>51</v>
      </c>
      <c r="K2197" s="368" t="s">
        <v>890</v>
      </c>
      <c r="L2197" s="368" t="s">
        <v>822</v>
      </c>
      <c r="M2197" s="389">
        <v>317625</v>
      </c>
    </row>
    <row r="2198" spans="1:13">
      <c r="A2198" s="370" t="s">
        <v>9655</v>
      </c>
      <c r="B2198" s="370" t="s">
        <v>2168</v>
      </c>
      <c r="C2198" s="370" t="s">
        <v>591</v>
      </c>
      <c r="D2198" s="566">
        <v>4536</v>
      </c>
      <c r="E2198" s="370" t="s">
        <v>668</v>
      </c>
      <c r="F2198" s="370" t="s">
        <v>40</v>
      </c>
      <c r="G2198" s="370" t="s">
        <v>298</v>
      </c>
      <c r="H2198" s="370" t="s">
        <v>41</v>
      </c>
      <c r="I2198" s="370" t="s">
        <v>221</v>
      </c>
      <c r="J2198" s="370" t="s">
        <v>222</v>
      </c>
      <c r="K2198" s="370" t="s">
        <v>821</v>
      </c>
      <c r="L2198" s="370" t="s">
        <v>822</v>
      </c>
      <c r="M2198" s="391">
        <v>330330</v>
      </c>
    </row>
    <row r="2199" spans="1:13">
      <c r="A2199" s="368" t="s">
        <v>9654</v>
      </c>
      <c r="B2199" s="368" t="s">
        <v>2167</v>
      </c>
      <c r="C2199" s="368" t="s">
        <v>591</v>
      </c>
      <c r="D2199" s="566">
        <v>4536</v>
      </c>
      <c r="E2199" s="370" t="s">
        <v>668</v>
      </c>
      <c r="F2199" s="368" t="s">
        <v>40</v>
      </c>
      <c r="G2199" s="368" t="s">
        <v>298</v>
      </c>
      <c r="H2199" s="368" t="s">
        <v>41</v>
      </c>
      <c r="I2199" s="368" t="s">
        <v>221</v>
      </c>
      <c r="J2199" s="368" t="s">
        <v>222</v>
      </c>
      <c r="K2199" s="368" t="s">
        <v>890</v>
      </c>
      <c r="L2199" s="368" t="s">
        <v>822</v>
      </c>
      <c r="M2199" s="389">
        <v>355740</v>
      </c>
    </row>
    <row r="2200" spans="1:13">
      <c r="A2200" s="370" t="s">
        <v>9647</v>
      </c>
      <c r="B2200" s="370" t="s">
        <v>2168</v>
      </c>
      <c r="C2200" s="370" t="s">
        <v>591</v>
      </c>
      <c r="D2200" s="566">
        <v>4536</v>
      </c>
      <c r="E2200" s="370" t="s">
        <v>668</v>
      </c>
      <c r="F2200" s="370" t="s">
        <v>40</v>
      </c>
      <c r="G2200" s="370" t="s">
        <v>298</v>
      </c>
      <c r="H2200" s="370" t="s">
        <v>41</v>
      </c>
      <c r="I2200" s="370" t="s">
        <v>46</v>
      </c>
      <c r="J2200" s="370" t="s">
        <v>47</v>
      </c>
      <c r="K2200" s="370" t="s">
        <v>821</v>
      </c>
      <c r="L2200" s="370" t="s">
        <v>822</v>
      </c>
      <c r="M2200" s="391">
        <v>368445</v>
      </c>
    </row>
    <row r="2201" spans="1:13">
      <c r="A2201" s="370" t="s">
        <v>9623</v>
      </c>
      <c r="B2201" s="370" t="s">
        <v>2168</v>
      </c>
      <c r="C2201" s="370" t="s">
        <v>591</v>
      </c>
      <c r="D2201" s="566">
        <v>4536</v>
      </c>
      <c r="E2201" s="370" t="s">
        <v>668</v>
      </c>
      <c r="F2201" s="370" t="s">
        <v>40</v>
      </c>
      <c r="G2201" s="370" t="s">
        <v>298</v>
      </c>
      <c r="H2201" s="370" t="s">
        <v>41</v>
      </c>
      <c r="I2201" s="370" t="s">
        <v>42</v>
      </c>
      <c r="J2201" s="370" t="s">
        <v>43</v>
      </c>
      <c r="K2201" s="370" t="s">
        <v>821</v>
      </c>
      <c r="L2201" s="370" t="s">
        <v>822</v>
      </c>
      <c r="M2201" s="391">
        <v>406560</v>
      </c>
    </row>
    <row r="2202" spans="1:13">
      <c r="A2202" s="370" t="s">
        <v>9631</v>
      </c>
      <c r="B2202" s="370" t="s">
        <v>2168</v>
      </c>
      <c r="C2202" s="370" t="s">
        <v>591</v>
      </c>
      <c r="D2202" s="566">
        <v>4536</v>
      </c>
      <c r="E2202" s="370" t="s">
        <v>668</v>
      </c>
      <c r="F2202" s="370" t="s">
        <v>40</v>
      </c>
      <c r="G2202" s="370" t="s">
        <v>298</v>
      </c>
      <c r="H2202" s="370" t="s">
        <v>41</v>
      </c>
      <c r="I2202" s="370" t="s">
        <v>219</v>
      </c>
      <c r="J2202" s="370" t="s">
        <v>220</v>
      </c>
      <c r="K2202" s="370" t="s">
        <v>821</v>
      </c>
      <c r="L2202" s="370" t="s">
        <v>822</v>
      </c>
      <c r="M2202" s="391">
        <v>406560</v>
      </c>
    </row>
    <row r="2203" spans="1:13">
      <c r="A2203" s="370" t="s">
        <v>9639</v>
      </c>
      <c r="B2203" s="370" t="s">
        <v>2168</v>
      </c>
      <c r="C2203" s="370" t="s">
        <v>591</v>
      </c>
      <c r="D2203" s="566">
        <v>4536</v>
      </c>
      <c r="E2203" s="370" t="s">
        <v>668</v>
      </c>
      <c r="F2203" s="370" t="s">
        <v>40</v>
      </c>
      <c r="G2203" s="370" t="s">
        <v>298</v>
      </c>
      <c r="H2203" s="370" t="s">
        <v>41</v>
      </c>
      <c r="I2203" s="370" t="s">
        <v>44</v>
      </c>
      <c r="J2203" s="370" t="s">
        <v>45</v>
      </c>
      <c r="K2203" s="370" t="s">
        <v>821</v>
      </c>
      <c r="L2203" s="370" t="s">
        <v>822</v>
      </c>
      <c r="M2203" s="391">
        <v>406560</v>
      </c>
    </row>
    <row r="2204" spans="1:13">
      <c r="A2204" s="368" t="s">
        <v>9646</v>
      </c>
      <c r="B2204" s="368" t="s">
        <v>2167</v>
      </c>
      <c r="C2204" s="368" t="s">
        <v>591</v>
      </c>
      <c r="D2204" s="566">
        <v>4536</v>
      </c>
      <c r="E2204" s="370" t="s">
        <v>668</v>
      </c>
      <c r="F2204" s="368" t="s">
        <v>40</v>
      </c>
      <c r="G2204" s="368" t="s">
        <v>298</v>
      </c>
      <c r="H2204" s="368" t="s">
        <v>41</v>
      </c>
      <c r="I2204" s="368" t="s">
        <v>46</v>
      </c>
      <c r="J2204" s="368" t="s">
        <v>47</v>
      </c>
      <c r="K2204" s="368" t="s">
        <v>890</v>
      </c>
      <c r="L2204" s="368" t="s">
        <v>822</v>
      </c>
      <c r="M2204" s="389">
        <v>406560</v>
      </c>
    </row>
    <row r="2205" spans="1:13">
      <c r="A2205" s="368" t="s">
        <v>9622</v>
      </c>
      <c r="B2205" s="368" t="s">
        <v>2167</v>
      </c>
      <c r="C2205" s="368" t="s">
        <v>591</v>
      </c>
      <c r="D2205" s="566">
        <v>4536</v>
      </c>
      <c r="E2205" s="370" t="s">
        <v>668</v>
      </c>
      <c r="F2205" s="368" t="s">
        <v>40</v>
      </c>
      <c r="G2205" s="368" t="s">
        <v>298</v>
      </c>
      <c r="H2205" s="368" t="s">
        <v>41</v>
      </c>
      <c r="I2205" s="368" t="s">
        <v>42</v>
      </c>
      <c r="J2205" s="368" t="s">
        <v>43</v>
      </c>
      <c r="K2205" s="368" t="s">
        <v>890</v>
      </c>
      <c r="L2205" s="368" t="s">
        <v>822</v>
      </c>
      <c r="M2205" s="389">
        <v>444675</v>
      </c>
    </row>
    <row r="2206" spans="1:13">
      <c r="A2206" s="368" t="s">
        <v>9630</v>
      </c>
      <c r="B2206" s="368" t="s">
        <v>2167</v>
      </c>
      <c r="C2206" s="368" t="s">
        <v>591</v>
      </c>
      <c r="D2206" s="566">
        <v>4536</v>
      </c>
      <c r="E2206" s="370" t="s">
        <v>668</v>
      </c>
      <c r="F2206" s="368" t="s">
        <v>40</v>
      </c>
      <c r="G2206" s="368" t="s">
        <v>298</v>
      </c>
      <c r="H2206" s="368" t="s">
        <v>41</v>
      </c>
      <c r="I2206" s="368" t="s">
        <v>219</v>
      </c>
      <c r="J2206" s="368" t="s">
        <v>220</v>
      </c>
      <c r="K2206" s="368" t="s">
        <v>890</v>
      </c>
      <c r="L2206" s="368" t="s">
        <v>822</v>
      </c>
      <c r="M2206" s="389">
        <v>444675</v>
      </c>
    </row>
    <row r="2207" spans="1:13">
      <c r="A2207" s="368" t="s">
        <v>9638</v>
      </c>
      <c r="B2207" s="368" t="s">
        <v>2167</v>
      </c>
      <c r="C2207" s="368" t="s">
        <v>591</v>
      </c>
      <c r="D2207" s="566">
        <v>4536</v>
      </c>
      <c r="E2207" s="370" t="s">
        <v>668</v>
      </c>
      <c r="F2207" s="368" t="s">
        <v>40</v>
      </c>
      <c r="G2207" s="368" t="s">
        <v>298</v>
      </c>
      <c r="H2207" s="368" t="s">
        <v>41</v>
      </c>
      <c r="I2207" s="368" t="s">
        <v>44</v>
      </c>
      <c r="J2207" s="368" t="s">
        <v>45</v>
      </c>
      <c r="K2207" s="368" t="s">
        <v>890</v>
      </c>
      <c r="L2207" s="368" t="s">
        <v>822</v>
      </c>
      <c r="M2207" s="389">
        <v>444675</v>
      </c>
    </row>
    <row r="2208" spans="1:13">
      <c r="A2208" s="370" t="s">
        <v>9717</v>
      </c>
      <c r="B2208" s="370" t="s">
        <v>2166</v>
      </c>
      <c r="C2208" s="370" t="s">
        <v>591</v>
      </c>
      <c r="D2208" s="566">
        <v>4536</v>
      </c>
      <c r="E2208" s="370" t="s">
        <v>668</v>
      </c>
      <c r="F2208" s="370" t="s">
        <v>40</v>
      </c>
      <c r="G2208" s="370" t="s">
        <v>298</v>
      </c>
      <c r="H2208" s="370" t="s">
        <v>41</v>
      </c>
      <c r="I2208" s="370" t="s">
        <v>425</v>
      </c>
      <c r="J2208" s="370" t="s">
        <v>445</v>
      </c>
      <c r="K2208" s="370" t="s">
        <v>821</v>
      </c>
      <c r="L2208" s="370" t="s">
        <v>32</v>
      </c>
      <c r="M2208" s="391">
        <v>1716330</v>
      </c>
    </row>
    <row r="2209" spans="1:13">
      <c r="A2209" s="370" t="s">
        <v>9709</v>
      </c>
      <c r="B2209" s="370" t="s">
        <v>2166</v>
      </c>
      <c r="C2209" s="370" t="s">
        <v>591</v>
      </c>
      <c r="D2209" s="566">
        <v>4536</v>
      </c>
      <c r="E2209" s="370" t="s">
        <v>668</v>
      </c>
      <c r="F2209" s="370" t="s">
        <v>40</v>
      </c>
      <c r="G2209" s="370" t="s">
        <v>298</v>
      </c>
      <c r="H2209" s="370" t="s">
        <v>41</v>
      </c>
      <c r="I2209" s="370" t="s">
        <v>424</v>
      </c>
      <c r="J2209" s="370" t="s">
        <v>444</v>
      </c>
      <c r="K2209" s="370" t="s">
        <v>821</v>
      </c>
      <c r="L2209" s="370" t="s">
        <v>32</v>
      </c>
      <c r="M2209" s="391">
        <v>1868790</v>
      </c>
    </row>
    <row r="2210" spans="1:13">
      <c r="A2210" s="368" t="s">
        <v>9716</v>
      </c>
      <c r="B2210" s="368" t="s">
        <v>2165</v>
      </c>
      <c r="C2210" s="368" t="s">
        <v>591</v>
      </c>
      <c r="D2210" s="566">
        <v>4536</v>
      </c>
      <c r="E2210" s="370" t="s">
        <v>668</v>
      </c>
      <c r="F2210" s="368" t="s">
        <v>40</v>
      </c>
      <c r="G2210" s="368" t="s">
        <v>298</v>
      </c>
      <c r="H2210" s="368" t="s">
        <v>41</v>
      </c>
      <c r="I2210" s="368" t="s">
        <v>425</v>
      </c>
      <c r="J2210" s="368" t="s">
        <v>445</v>
      </c>
      <c r="K2210" s="368" t="s">
        <v>890</v>
      </c>
      <c r="L2210" s="368" t="s">
        <v>32</v>
      </c>
      <c r="M2210" s="389">
        <v>1894200</v>
      </c>
    </row>
    <row r="2211" spans="1:13">
      <c r="A2211" s="368" t="s">
        <v>9708</v>
      </c>
      <c r="B2211" s="368" t="s">
        <v>2165</v>
      </c>
      <c r="C2211" s="368" t="s">
        <v>591</v>
      </c>
      <c r="D2211" s="566">
        <v>4536</v>
      </c>
      <c r="E2211" s="370" t="s">
        <v>668</v>
      </c>
      <c r="F2211" s="368" t="s">
        <v>40</v>
      </c>
      <c r="G2211" s="368" t="s">
        <v>298</v>
      </c>
      <c r="H2211" s="368" t="s">
        <v>41</v>
      </c>
      <c r="I2211" s="368" t="s">
        <v>424</v>
      </c>
      <c r="J2211" s="368" t="s">
        <v>444</v>
      </c>
      <c r="K2211" s="368" t="s">
        <v>890</v>
      </c>
      <c r="L2211" s="368" t="s">
        <v>32</v>
      </c>
      <c r="M2211" s="389">
        <v>2058210</v>
      </c>
    </row>
    <row r="2212" spans="1:13">
      <c r="A2212" s="370" t="s">
        <v>9701</v>
      </c>
      <c r="B2212" s="370" t="s">
        <v>2166</v>
      </c>
      <c r="C2212" s="370" t="s">
        <v>591</v>
      </c>
      <c r="D2212" s="566">
        <v>4536</v>
      </c>
      <c r="E2212" s="370" t="s">
        <v>668</v>
      </c>
      <c r="F2212" s="370" t="s">
        <v>40</v>
      </c>
      <c r="G2212" s="370" t="s">
        <v>298</v>
      </c>
      <c r="H2212" s="370" t="s">
        <v>41</v>
      </c>
      <c r="I2212" s="370" t="s">
        <v>423</v>
      </c>
      <c r="J2212" s="370" t="s">
        <v>443</v>
      </c>
      <c r="K2212" s="370" t="s">
        <v>821</v>
      </c>
      <c r="L2212" s="370" t="s">
        <v>32</v>
      </c>
      <c r="M2212" s="391">
        <v>2109030</v>
      </c>
    </row>
    <row r="2213" spans="1:13">
      <c r="A2213" s="370" t="s">
        <v>9693</v>
      </c>
      <c r="B2213" s="370" t="s">
        <v>2166</v>
      </c>
      <c r="C2213" s="370" t="s">
        <v>591</v>
      </c>
      <c r="D2213" s="566">
        <v>4536</v>
      </c>
      <c r="E2213" s="370" t="s">
        <v>668</v>
      </c>
      <c r="F2213" s="370" t="s">
        <v>40</v>
      </c>
      <c r="G2213" s="370" t="s">
        <v>298</v>
      </c>
      <c r="H2213" s="370" t="s">
        <v>41</v>
      </c>
      <c r="I2213" s="370" t="s">
        <v>422</v>
      </c>
      <c r="J2213" s="370" t="s">
        <v>442</v>
      </c>
      <c r="K2213" s="370" t="s">
        <v>821</v>
      </c>
      <c r="L2213" s="370" t="s">
        <v>32</v>
      </c>
      <c r="M2213" s="391">
        <v>2333100</v>
      </c>
    </row>
    <row r="2214" spans="1:13">
      <c r="A2214" s="368" t="s">
        <v>9700</v>
      </c>
      <c r="B2214" s="368" t="s">
        <v>2165</v>
      </c>
      <c r="C2214" s="368" t="s">
        <v>591</v>
      </c>
      <c r="D2214" s="566">
        <v>4536</v>
      </c>
      <c r="E2214" s="370" t="s">
        <v>668</v>
      </c>
      <c r="F2214" s="368" t="s">
        <v>40</v>
      </c>
      <c r="G2214" s="368" t="s">
        <v>298</v>
      </c>
      <c r="H2214" s="368" t="s">
        <v>41</v>
      </c>
      <c r="I2214" s="368" t="s">
        <v>423</v>
      </c>
      <c r="J2214" s="368" t="s">
        <v>443</v>
      </c>
      <c r="K2214" s="368" t="s">
        <v>890</v>
      </c>
      <c r="L2214" s="368" t="s">
        <v>32</v>
      </c>
      <c r="M2214" s="389">
        <v>2333100</v>
      </c>
    </row>
    <row r="2215" spans="1:13">
      <c r="A2215" s="353" t="s">
        <v>9715</v>
      </c>
      <c r="B2215" s="353" t="s">
        <v>2164</v>
      </c>
      <c r="C2215" s="353" t="s">
        <v>1159</v>
      </c>
      <c r="D2215" s="354">
        <v>4536</v>
      </c>
      <c r="E2215" s="353" t="s">
        <v>668</v>
      </c>
      <c r="F2215" s="353" t="s">
        <v>40</v>
      </c>
      <c r="G2215" s="353" t="s">
        <v>298</v>
      </c>
      <c r="H2215" s="353" t="s">
        <v>41</v>
      </c>
      <c r="I2215" s="353" t="s">
        <v>425</v>
      </c>
      <c r="J2215" s="353" t="s">
        <v>445</v>
      </c>
      <c r="K2215" s="353" t="s">
        <v>821</v>
      </c>
      <c r="L2215" s="353" t="s">
        <v>34</v>
      </c>
      <c r="M2215" s="355">
        <v>2333100</v>
      </c>
    </row>
    <row r="2216" spans="1:13">
      <c r="A2216" s="368" t="s">
        <v>9692</v>
      </c>
      <c r="B2216" s="368" t="s">
        <v>2165</v>
      </c>
      <c r="C2216" s="368" t="s">
        <v>591</v>
      </c>
      <c r="D2216" s="566">
        <v>4536</v>
      </c>
      <c r="E2216" s="370" t="s">
        <v>668</v>
      </c>
      <c r="F2216" s="368" t="s">
        <v>40</v>
      </c>
      <c r="G2216" s="368" t="s">
        <v>298</v>
      </c>
      <c r="H2216" s="368" t="s">
        <v>41</v>
      </c>
      <c r="I2216" s="368" t="s">
        <v>422</v>
      </c>
      <c r="J2216" s="368" t="s">
        <v>442</v>
      </c>
      <c r="K2216" s="368" t="s">
        <v>890</v>
      </c>
      <c r="L2216" s="368" t="s">
        <v>32</v>
      </c>
      <c r="M2216" s="389">
        <v>2564100</v>
      </c>
    </row>
    <row r="2217" spans="1:13">
      <c r="A2217" s="353" t="s">
        <v>9707</v>
      </c>
      <c r="B2217" s="353" t="s">
        <v>2164</v>
      </c>
      <c r="C2217" s="353" t="s">
        <v>1159</v>
      </c>
      <c r="D2217" s="354">
        <v>4536</v>
      </c>
      <c r="E2217" s="353" t="s">
        <v>668</v>
      </c>
      <c r="F2217" s="353" t="s">
        <v>40</v>
      </c>
      <c r="G2217" s="353" t="s">
        <v>298</v>
      </c>
      <c r="H2217" s="353" t="s">
        <v>41</v>
      </c>
      <c r="I2217" s="353" t="s">
        <v>424</v>
      </c>
      <c r="J2217" s="353" t="s">
        <v>444</v>
      </c>
      <c r="K2217" s="353" t="s">
        <v>821</v>
      </c>
      <c r="L2217" s="353" t="s">
        <v>34</v>
      </c>
      <c r="M2217" s="355">
        <v>2564100</v>
      </c>
    </row>
    <row r="2218" spans="1:13">
      <c r="A2218" s="353" t="s">
        <v>9714</v>
      </c>
      <c r="B2218" s="353" t="s">
        <v>2163</v>
      </c>
      <c r="C2218" s="353" t="s">
        <v>1159</v>
      </c>
      <c r="D2218" s="354">
        <v>4536</v>
      </c>
      <c r="E2218" s="353" t="s">
        <v>668</v>
      </c>
      <c r="F2218" s="353" t="s">
        <v>40</v>
      </c>
      <c r="G2218" s="353" t="s">
        <v>298</v>
      </c>
      <c r="H2218" s="353" t="s">
        <v>41</v>
      </c>
      <c r="I2218" s="353" t="s">
        <v>425</v>
      </c>
      <c r="J2218" s="353" t="s">
        <v>445</v>
      </c>
      <c r="K2218" s="353" t="s">
        <v>890</v>
      </c>
      <c r="L2218" s="353" t="s">
        <v>34</v>
      </c>
      <c r="M2218" s="355">
        <v>2587200</v>
      </c>
    </row>
    <row r="2219" spans="1:13">
      <c r="A2219" s="370" t="s">
        <v>9685</v>
      </c>
      <c r="B2219" s="370" t="s">
        <v>2166</v>
      </c>
      <c r="C2219" s="370" t="s">
        <v>591</v>
      </c>
      <c r="D2219" s="566">
        <v>4536</v>
      </c>
      <c r="E2219" s="370" t="s">
        <v>668</v>
      </c>
      <c r="F2219" s="370" t="s">
        <v>40</v>
      </c>
      <c r="G2219" s="370" t="s">
        <v>298</v>
      </c>
      <c r="H2219" s="370" t="s">
        <v>41</v>
      </c>
      <c r="I2219" s="370" t="s">
        <v>421</v>
      </c>
      <c r="J2219" s="370" t="s">
        <v>441</v>
      </c>
      <c r="K2219" s="370" t="s">
        <v>821</v>
      </c>
      <c r="L2219" s="370" t="s">
        <v>32</v>
      </c>
      <c r="M2219" s="391">
        <v>2610300</v>
      </c>
    </row>
    <row r="2220" spans="1:13">
      <c r="A2220" s="353" t="s">
        <v>9706</v>
      </c>
      <c r="B2220" s="353" t="s">
        <v>2163</v>
      </c>
      <c r="C2220" s="353" t="s">
        <v>1159</v>
      </c>
      <c r="D2220" s="354">
        <v>4536</v>
      </c>
      <c r="E2220" s="353" t="s">
        <v>668</v>
      </c>
      <c r="F2220" s="353" t="s">
        <v>40</v>
      </c>
      <c r="G2220" s="353" t="s">
        <v>298</v>
      </c>
      <c r="H2220" s="353" t="s">
        <v>41</v>
      </c>
      <c r="I2220" s="353" t="s">
        <v>424</v>
      </c>
      <c r="J2220" s="353" t="s">
        <v>444</v>
      </c>
      <c r="K2220" s="353" t="s">
        <v>890</v>
      </c>
      <c r="L2220" s="353" t="s">
        <v>34</v>
      </c>
      <c r="M2220" s="355">
        <v>2818200</v>
      </c>
    </row>
    <row r="2221" spans="1:13">
      <c r="A2221" s="368" t="s">
        <v>9684</v>
      </c>
      <c r="B2221" s="368" t="s">
        <v>2165</v>
      </c>
      <c r="C2221" s="368" t="s">
        <v>591</v>
      </c>
      <c r="D2221" s="566">
        <v>4536</v>
      </c>
      <c r="E2221" s="370" t="s">
        <v>668</v>
      </c>
      <c r="F2221" s="368" t="s">
        <v>40</v>
      </c>
      <c r="G2221" s="368" t="s">
        <v>298</v>
      </c>
      <c r="H2221" s="368" t="s">
        <v>41</v>
      </c>
      <c r="I2221" s="368" t="s">
        <v>421</v>
      </c>
      <c r="J2221" s="368" t="s">
        <v>441</v>
      </c>
      <c r="K2221" s="368" t="s">
        <v>890</v>
      </c>
      <c r="L2221" s="368" t="s">
        <v>32</v>
      </c>
      <c r="M2221" s="389">
        <v>2864400</v>
      </c>
    </row>
    <row r="2222" spans="1:13">
      <c r="A2222" s="353" t="s">
        <v>9699</v>
      </c>
      <c r="B2222" s="353" t="s">
        <v>2164</v>
      </c>
      <c r="C2222" s="353" t="s">
        <v>1159</v>
      </c>
      <c r="D2222" s="354">
        <v>4536</v>
      </c>
      <c r="E2222" s="353" t="s">
        <v>668</v>
      </c>
      <c r="F2222" s="353" t="s">
        <v>40</v>
      </c>
      <c r="G2222" s="353" t="s">
        <v>298</v>
      </c>
      <c r="H2222" s="353" t="s">
        <v>41</v>
      </c>
      <c r="I2222" s="353" t="s">
        <v>423</v>
      </c>
      <c r="J2222" s="353" t="s">
        <v>443</v>
      </c>
      <c r="K2222" s="353" t="s">
        <v>821</v>
      </c>
      <c r="L2222" s="353" t="s">
        <v>34</v>
      </c>
      <c r="M2222" s="355">
        <v>2864400</v>
      </c>
    </row>
    <row r="2223" spans="1:13">
      <c r="A2223" s="370" t="s">
        <v>9677</v>
      </c>
      <c r="B2223" s="370" t="s">
        <v>2166</v>
      </c>
      <c r="C2223" s="370" t="s">
        <v>591</v>
      </c>
      <c r="D2223" s="566">
        <v>4536</v>
      </c>
      <c r="E2223" s="370" t="s">
        <v>668</v>
      </c>
      <c r="F2223" s="370" t="s">
        <v>40</v>
      </c>
      <c r="G2223" s="370" t="s">
        <v>298</v>
      </c>
      <c r="H2223" s="370" t="s">
        <v>41</v>
      </c>
      <c r="I2223" s="370" t="s">
        <v>223</v>
      </c>
      <c r="J2223" s="370" t="s">
        <v>56</v>
      </c>
      <c r="K2223" s="370" t="s">
        <v>821</v>
      </c>
      <c r="L2223" s="370" t="s">
        <v>32</v>
      </c>
      <c r="M2223" s="391">
        <v>2887500</v>
      </c>
    </row>
    <row r="2224" spans="1:13">
      <c r="A2224" s="353" t="s">
        <v>9721</v>
      </c>
      <c r="B2224" s="353" t="s">
        <v>2170</v>
      </c>
      <c r="C2224" s="353" t="s">
        <v>1159</v>
      </c>
      <c r="D2224" s="354">
        <v>4536</v>
      </c>
      <c r="E2224" s="353" t="s">
        <v>668</v>
      </c>
      <c r="F2224" s="353" t="s">
        <v>40</v>
      </c>
      <c r="G2224" s="353" t="s">
        <v>298</v>
      </c>
      <c r="H2224" s="353" t="s">
        <v>41</v>
      </c>
      <c r="I2224" s="353" t="s">
        <v>425</v>
      </c>
      <c r="J2224" s="353" t="s">
        <v>445</v>
      </c>
      <c r="K2224" s="353" t="s">
        <v>821</v>
      </c>
      <c r="L2224" s="353" t="s">
        <v>218</v>
      </c>
      <c r="M2224" s="355">
        <v>2887500</v>
      </c>
    </row>
    <row r="2225" spans="1:13">
      <c r="A2225" s="353" t="s">
        <v>9713</v>
      </c>
      <c r="B2225" s="353" t="s">
        <v>2170</v>
      </c>
      <c r="C2225" s="353" t="s">
        <v>1159</v>
      </c>
      <c r="D2225" s="354">
        <v>4536</v>
      </c>
      <c r="E2225" s="353" t="s">
        <v>668</v>
      </c>
      <c r="F2225" s="353" t="s">
        <v>40</v>
      </c>
      <c r="G2225" s="353" t="s">
        <v>298</v>
      </c>
      <c r="H2225" s="353" t="s">
        <v>41</v>
      </c>
      <c r="I2225" s="353" t="s">
        <v>424</v>
      </c>
      <c r="J2225" s="353" t="s">
        <v>444</v>
      </c>
      <c r="K2225" s="353" t="s">
        <v>821</v>
      </c>
      <c r="L2225" s="353" t="s">
        <v>218</v>
      </c>
      <c r="M2225" s="355">
        <v>3141600</v>
      </c>
    </row>
    <row r="2226" spans="1:13">
      <c r="A2226" s="353" t="s">
        <v>9698</v>
      </c>
      <c r="B2226" s="353" t="s">
        <v>2163</v>
      </c>
      <c r="C2226" s="353" t="s">
        <v>1159</v>
      </c>
      <c r="D2226" s="354">
        <v>4536</v>
      </c>
      <c r="E2226" s="353" t="s">
        <v>668</v>
      </c>
      <c r="F2226" s="353" t="s">
        <v>40</v>
      </c>
      <c r="G2226" s="353" t="s">
        <v>298</v>
      </c>
      <c r="H2226" s="353" t="s">
        <v>41</v>
      </c>
      <c r="I2226" s="353" t="s">
        <v>423</v>
      </c>
      <c r="J2226" s="353" t="s">
        <v>443</v>
      </c>
      <c r="K2226" s="353" t="s">
        <v>890</v>
      </c>
      <c r="L2226" s="353" t="s">
        <v>34</v>
      </c>
      <c r="M2226" s="355">
        <v>3164700</v>
      </c>
    </row>
    <row r="2227" spans="1:13">
      <c r="A2227" s="368" t="s">
        <v>9676</v>
      </c>
      <c r="B2227" s="368" t="s">
        <v>2165</v>
      </c>
      <c r="C2227" s="368" t="s">
        <v>591</v>
      </c>
      <c r="D2227" s="566">
        <v>4536</v>
      </c>
      <c r="E2227" s="370" t="s">
        <v>668</v>
      </c>
      <c r="F2227" s="368" t="s">
        <v>40</v>
      </c>
      <c r="G2227" s="368" t="s">
        <v>298</v>
      </c>
      <c r="H2227" s="368" t="s">
        <v>41</v>
      </c>
      <c r="I2227" s="368" t="s">
        <v>223</v>
      </c>
      <c r="J2227" s="368" t="s">
        <v>56</v>
      </c>
      <c r="K2227" s="368" t="s">
        <v>890</v>
      </c>
      <c r="L2227" s="368" t="s">
        <v>32</v>
      </c>
      <c r="M2227" s="389">
        <v>3187800</v>
      </c>
    </row>
    <row r="2228" spans="1:13">
      <c r="A2228" s="353" t="s">
        <v>9691</v>
      </c>
      <c r="B2228" s="353" t="s">
        <v>2164</v>
      </c>
      <c r="C2228" s="353" t="s">
        <v>1159</v>
      </c>
      <c r="D2228" s="354">
        <v>4536</v>
      </c>
      <c r="E2228" s="353" t="s">
        <v>668</v>
      </c>
      <c r="F2228" s="353" t="s">
        <v>40</v>
      </c>
      <c r="G2228" s="353" t="s">
        <v>298</v>
      </c>
      <c r="H2228" s="353" t="s">
        <v>41</v>
      </c>
      <c r="I2228" s="353" t="s">
        <v>422</v>
      </c>
      <c r="J2228" s="353" t="s">
        <v>442</v>
      </c>
      <c r="K2228" s="353" t="s">
        <v>821</v>
      </c>
      <c r="L2228" s="353" t="s">
        <v>34</v>
      </c>
      <c r="M2228" s="355">
        <v>3187800</v>
      </c>
    </row>
    <row r="2229" spans="1:13">
      <c r="A2229" s="353" t="s">
        <v>9720</v>
      </c>
      <c r="B2229" s="353" t="s">
        <v>2169</v>
      </c>
      <c r="C2229" s="353" t="s">
        <v>1159</v>
      </c>
      <c r="D2229" s="354">
        <v>4536</v>
      </c>
      <c r="E2229" s="353" t="s">
        <v>668</v>
      </c>
      <c r="F2229" s="353" t="s">
        <v>40</v>
      </c>
      <c r="G2229" s="353" t="s">
        <v>298</v>
      </c>
      <c r="H2229" s="353" t="s">
        <v>41</v>
      </c>
      <c r="I2229" s="353" t="s">
        <v>425</v>
      </c>
      <c r="J2229" s="353" t="s">
        <v>445</v>
      </c>
      <c r="K2229" s="353" t="s">
        <v>890</v>
      </c>
      <c r="L2229" s="353" t="s">
        <v>218</v>
      </c>
      <c r="M2229" s="355">
        <v>3187800</v>
      </c>
    </row>
    <row r="2230" spans="1:13">
      <c r="A2230" s="370" t="s">
        <v>9661</v>
      </c>
      <c r="B2230" s="370" t="s">
        <v>2166</v>
      </c>
      <c r="C2230" s="370" t="s">
        <v>591</v>
      </c>
      <c r="D2230" s="566">
        <v>4536</v>
      </c>
      <c r="E2230" s="370" t="s">
        <v>668</v>
      </c>
      <c r="F2230" s="370" t="s">
        <v>40</v>
      </c>
      <c r="G2230" s="370" t="s">
        <v>298</v>
      </c>
      <c r="H2230" s="370" t="s">
        <v>41</v>
      </c>
      <c r="I2230" s="370" t="s">
        <v>48</v>
      </c>
      <c r="J2230" s="370" t="s">
        <v>49</v>
      </c>
      <c r="K2230" s="370" t="s">
        <v>821</v>
      </c>
      <c r="L2230" s="370" t="s">
        <v>32</v>
      </c>
      <c r="M2230" s="391">
        <v>3234000</v>
      </c>
    </row>
    <row r="2231" spans="1:13">
      <c r="A2231" s="370" t="s">
        <v>9669</v>
      </c>
      <c r="B2231" s="370" t="s">
        <v>2166</v>
      </c>
      <c r="C2231" s="370" t="s">
        <v>591</v>
      </c>
      <c r="D2231" s="566">
        <v>4536</v>
      </c>
      <c r="E2231" s="370" t="s">
        <v>668</v>
      </c>
      <c r="F2231" s="370" t="s">
        <v>40</v>
      </c>
      <c r="G2231" s="370" t="s">
        <v>298</v>
      </c>
      <c r="H2231" s="370" t="s">
        <v>41</v>
      </c>
      <c r="I2231" s="370" t="s">
        <v>50</v>
      </c>
      <c r="J2231" s="370" t="s">
        <v>51</v>
      </c>
      <c r="K2231" s="370" t="s">
        <v>821</v>
      </c>
      <c r="L2231" s="370" t="s">
        <v>32</v>
      </c>
      <c r="M2231" s="391">
        <v>3234000</v>
      </c>
    </row>
    <row r="2232" spans="1:13">
      <c r="A2232" s="353" t="s">
        <v>9712</v>
      </c>
      <c r="B2232" s="353" t="s">
        <v>2169</v>
      </c>
      <c r="C2232" s="353" t="s">
        <v>1159</v>
      </c>
      <c r="D2232" s="354">
        <v>4536</v>
      </c>
      <c r="E2232" s="353" t="s">
        <v>668</v>
      </c>
      <c r="F2232" s="353" t="s">
        <v>40</v>
      </c>
      <c r="G2232" s="353" t="s">
        <v>298</v>
      </c>
      <c r="H2232" s="353" t="s">
        <v>41</v>
      </c>
      <c r="I2232" s="353" t="s">
        <v>424</v>
      </c>
      <c r="J2232" s="353" t="s">
        <v>444</v>
      </c>
      <c r="K2232" s="353" t="s">
        <v>890</v>
      </c>
      <c r="L2232" s="353" t="s">
        <v>218</v>
      </c>
      <c r="M2232" s="355">
        <v>3465000</v>
      </c>
    </row>
    <row r="2233" spans="1:13">
      <c r="A2233" s="353" t="s">
        <v>9690</v>
      </c>
      <c r="B2233" s="353" t="s">
        <v>2163</v>
      </c>
      <c r="C2233" s="353" t="s">
        <v>1159</v>
      </c>
      <c r="D2233" s="354">
        <v>4536</v>
      </c>
      <c r="E2233" s="353" t="s">
        <v>668</v>
      </c>
      <c r="F2233" s="353" t="s">
        <v>40</v>
      </c>
      <c r="G2233" s="353" t="s">
        <v>298</v>
      </c>
      <c r="H2233" s="353" t="s">
        <v>41</v>
      </c>
      <c r="I2233" s="353" t="s">
        <v>422</v>
      </c>
      <c r="J2233" s="353" t="s">
        <v>442</v>
      </c>
      <c r="K2233" s="353" t="s">
        <v>890</v>
      </c>
      <c r="L2233" s="353" t="s">
        <v>34</v>
      </c>
      <c r="M2233" s="355">
        <v>3511200</v>
      </c>
    </row>
    <row r="2234" spans="1:13">
      <c r="A2234" s="353" t="s">
        <v>9683</v>
      </c>
      <c r="B2234" s="353" t="s">
        <v>2164</v>
      </c>
      <c r="C2234" s="353" t="s">
        <v>1159</v>
      </c>
      <c r="D2234" s="354">
        <v>4536</v>
      </c>
      <c r="E2234" s="353" t="s">
        <v>668</v>
      </c>
      <c r="F2234" s="353" t="s">
        <v>40</v>
      </c>
      <c r="G2234" s="353" t="s">
        <v>298</v>
      </c>
      <c r="H2234" s="353" t="s">
        <v>41</v>
      </c>
      <c r="I2234" s="353" t="s">
        <v>421</v>
      </c>
      <c r="J2234" s="353" t="s">
        <v>441</v>
      </c>
      <c r="K2234" s="353" t="s">
        <v>821</v>
      </c>
      <c r="L2234" s="353" t="s">
        <v>34</v>
      </c>
      <c r="M2234" s="355">
        <v>3534300</v>
      </c>
    </row>
    <row r="2235" spans="1:13">
      <c r="A2235" s="353" t="s">
        <v>9705</v>
      </c>
      <c r="B2235" s="353" t="s">
        <v>2170</v>
      </c>
      <c r="C2235" s="353" t="s">
        <v>1159</v>
      </c>
      <c r="D2235" s="354">
        <v>4536</v>
      </c>
      <c r="E2235" s="353" t="s">
        <v>668</v>
      </c>
      <c r="F2235" s="353" t="s">
        <v>40</v>
      </c>
      <c r="G2235" s="353" t="s">
        <v>298</v>
      </c>
      <c r="H2235" s="353" t="s">
        <v>41</v>
      </c>
      <c r="I2235" s="353" t="s">
        <v>423</v>
      </c>
      <c r="J2235" s="353" t="s">
        <v>443</v>
      </c>
      <c r="K2235" s="353" t="s">
        <v>821</v>
      </c>
      <c r="L2235" s="353" t="s">
        <v>218</v>
      </c>
      <c r="M2235" s="355">
        <v>3534300</v>
      </c>
    </row>
    <row r="2236" spans="1:13">
      <c r="A2236" s="368" t="s">
        <v>9660</v>
      </c>
      <c r="B2236" s="368" t="s">
        <v>2165</v>
      </c>
      <c r="C2236" s="368" t="s">
        <v>591</v>
      </c>
      <c r="D2236" s="566">
        <v>4536</v>
      </c>
      <c r="E2236" s="370" t="s">
        <v>668</v>
      </c>
      <c r="F2236" s="368" t="s">
        <v>40</v>
      </c>
      <c r="G2236" s="368" t="s">
        <v>298</v>
      </c>
      <c r="H2236" s="368" t="s">
        <v>41</v>
      </c>
      <c r="I2236" s="368" t="s">
        <v>48</v>
      </c>
      <c r="J2236" s="368" t="s">
        <v>49</v>
      </c>
      <c r="K2236" s="368" t="s">
        <v>890</v>
      </c>
      <c r="L2236" s="368" t="s">
        <v>32</v>
      </c>
      <c r="M2236" s="389">
        <v>3557400</v>
      </c>
    </row>
    <row r="2237" spans="1:13">
      <c r="A2237" s="368" t="s">
        <v>9668</v>
      </c>
      <c r="B2237" s="368" t="s">
        <v>2165</v>
      </c>
      <c r="C2237" s="368" t="s">
        <v>591</v>
      </c>
      <c r="D2237" s="566">
        <v>4536</v>
      </c>
      <c r="E2237" s="370" t="s">
        <v>668</v>
      </c>
      <c r="F2237" s="368" t="s">
        <v>40</v>
      </c>
      <c r="G2237" s="368" t="s">
        <v>298</v>
      </c>
      <c r="H2237" s="368" t="s">
        <v>41</v>
      </c>
      <c r="I2237" s="368" t="s">
        <v>50</v>
      </c>
      <c r="J2237" s="368" t="s">
        <v>51</v>
      </c>
      <c r="K2237" s="368" t="s">
        <v>890</v>
      </c>
      <c r="L2237" s="368" t="s">
        <v>32</v>
      </c>
      <c r="M2237" s="389">
        <v>3557400</v>
      </c>
    </row>
    <row r="2238" spans="1:13">
      <c r="A2238" s="370" t="s">
        <v>9653</v>
      </c>
      <c r="B2238" s="370" t="s">
        <v>2166</v>
      </c>
      <c r="C2238" s="370" t="s">
        <v>591</v>
      </c>
      <c r="D2238" s="566">
        <v>4536</v>
      </c>
      <c r="E2238" s="370" t="s">
        <v>668</v>
      </c>
      <c r="F2238" s="370" t="s">
        <v>40</v>
      </c>
      <c r="G2238" s="370" t="s">
        <v>298</v>
      </c>
      <c r="H2238" s="370" t="s">
        <v>41</v>
      </c>
      <c r="I2238" s="370" t="s">
        <v>221</v>
      </c>
      <c r="J2238" s="370" t="s">
        <v>222</v>
      </c>
      <c r="K2238" s="370" t="s">
        <v>821</v>
      </c>
      <c r="L2238" s="370" t="s">
        <v>32</v>
      </c>
      <c r="M2238" s="391">
        <v>3603600</v>
      </c>
    </row>
    <row r="2239" spans="1:13">
      <c r="A2239" s="353" t="s">
        <v>9682</v>
      </c>
      <c r="B2239" s="353" t="s">
        <v>2163</v>
      </c>
      <c r="C2239" s="353" t="s">
        <v>1159</v>
      </c>
      <c r="D2239" s="354">
        <v>4536</v>
      </c>
      <c r="E2239" s="353" t="s">
        <v>668</v>
      </c>
      <c r="F2239" s="353" t="s">
        <v>40</v>
      </c>
      <c r="G2239" s="353" t="s">
        <v>298</v>
      </c>
      <c r="H2239" s="353" t="s">
        <v>41</v>
      </c>
      <c r="I2239" s="353" t="s">
        <v>421</v>
      </c>
      <c r="J2239" s="353" t="s">
        <v>441</v>
      </c>
      <c r="K2239" s="353" t="s">
        <v>890</v>
      </c>
      <c r="L2239" s="353" t="s">
        <v>34</v>
      </c>
      <c r="M2239" s="355">
        <v>3903900</v>
      </c>
    </row>
    <row r="2240" spans="1:13">
      <c r="A2240" s="353" t="s">
        <v>9704</v>
      </c>
      <c r="B2240" s="353" t="s">
        <v>2169</v>
      </c>
      <c r="C2240" s="353" t="s">
        <v>1159</v>
      </c>
      <c r="D2240" s="354">
        <v>4536</v>
      </c>
      <c r="E2240" s="353" t="s">
        <v>668</v>
      </c>
      <c r="F2240" s="353" t="s">
        <v>40</v>
      </c>
      <c r="G2240" s="353" t="s">
        <v>298</v>
      </c>
      <c r="H2240" s="353" t="s">
        <v>41</v>
      </c>
      <c r="I2240" s="353" t="s">
        <v>423</v>
      </c>
      <c r="J2240" s="353" t="s">
        <v>443</v>
      </c>
      <c r="K2240" s="353" t="s">
        <v>890</v>
      </c>
      <c r="L2240" s="353" t="s">
        <v>218</v>
      </c>
      <c r="M2240" s="355">
        <v>3903900</v>
      </c>
    </row>
    <row r="2241" spans="1:13">
      <c r="A2241" s="353" t="s">
        <v>9697</v>
      </c>
      <c r="B2241" s="353" t="s">
        <v>2170</v>
      </c>
      <c r="C2241" s="353" t="s">
        <v>1159</v>
      </c>
      <c r="D2241" s="354">
        <v>4536</v>
      </c>
      <c r="E2241" s="353" t="s">
        <v>668</v>
      </c>
      <c r="F2241" s="353" t="s">
        <v>40</v>
      </c>
      <c r="G2241" s="353" t="s">
        <v>298</v>
      </c>
      <c r="H2241" s="353" t="s">
        <v>41</v>
      </c>
      <c r="I2241" s="353" t="s">
        <v>422</v>
      </c>
      <c r="J2241" s="353" t="s">
        <v>442</v>
      </c>
      <c r="K2241" s="353" t="s">
        <v>821</v>
      </c>
      <c r="L2241" s="353" t="s">
        <v>218</v>
      </c>
      <c r="M2241" s="355">
        <v>3927000</v>
      </c>
    </row>
    <row r="2242" spans="1:13">
      <c r="A2242" s="368" t="s">
        <v>9652</v>
      </c>
      <c r="B2242" s="368" t="s">
        <v>2165</v>
      </c>
      <c r="C2242" s="368" t="s">
        <v>591</v>
      </c>
      <c r="D2242" s="566">
        <v>4536</v>
      </c>
      <c r="E2242" s="370" t="s">
        <v>668</v>
      </c>
      <c r="F2242" s="368" t="s">
        <v>40</v>
      </c>
      <c r="G2242" s="368" t="s">
        <v>298</v>
      </c>
      <c r="H2242" s="368" t="s">
        <v>41</v>
      </c>
      <c r="I2242" s="368" t="s">
        <v>221</v>
      </c>
      <c r="J2242" s="368" t="s">
        <v>222</v>
      </c>
      <c r="K2242" s="368" t="s">
        <v>890</v>
      </c>
      <c r="L2242" s="368" t="s">
        <v>32</v>
      </c>
      <c r="M2242" s="389">
        <v>3950100</v>
      </c>
    </row>
    <row r="2243" spans="1:13">
      <c r="A2243" s="353" t="s">
        <v>9675</v>
      </c>
      <c r="B2243" s="353" t="s">
        <v>2164</v>
      </c>
      <c r="C2243" s="353" t="s">
        <v>1159</v>
      </c>
      <c r="D2243" s="354">
        <v>4536</v>
      </c>
      <c r="E2243" s="353" t="s">
        <v>668</v>
      </c>
      <c r="F2243" s="353" t="s">
        <v>40</v>
      </c>
      <c r="G2243" s="353" t="s">
        <v>298</v>
      </c>
      <c r="H2243" s="353" t="s">
        <v>41</v>
      </c>
      <c r="I2243" s="353" t="s">
        <v>223</v>
      </c>
      <c r="J2243" s="353" t="s">
        <v>56</v>
      </c>
      <c r="K2243" s="353" t="s">
        <v>821</v>
      </c>
      <c r="L2243" s="353" t="s">
        <v>34</v>
      </c>
      <c r="M2243" s="355">
        <v>3950100</v>
      </c>
    </row>
    <row r="2244" spans="1:13">
      <c r="A2244" s="370" t="s">
        <v>9645</v>
      </c>
      <c r="B2244" s="370" t="s">
        <v>2166</v>
      </c>
      <c r="C2244" s="370" t="s">
        <v>591</v>
      </c>
      <c r="D2244" s="566">
        <v>4536</v>
      </c>
      <c r="E2244" s="370" t="s">
        <v>668</v>
      </c>
      <c r="F2244" s="370" t="s">
        <v>40</v>
      </c>
      <c r="G2244" s="370" t="s">
        <v>298</v>
      </c>
      <c r="H2244" s="370" t="s">
        <v>41</v>
      </c>
      <c r="I2244" s="370" t="s">
        <v>46</v>
      </c>
      <c r="J2244" s="370" t="s">
        <v>47</v>
      </c>
      <c r="K2244" s="370" t="s">
        <v>821</v>
      </c>
      <c r="L2244" s="370" t="s">
        <v>32</v>
      </c>
      <c r="M2244" s="391">
        <v>4019400</v>
      </c>
    </row>
    <row r="2245" spans="1:13">
      <c r="A2245" s="353" t="s">
        <v>9696</v>
      </c>
      <c r="B2245" s="353" t="s">
        <v>2169</v>
      </c>
      <c r="C2245" s="353" t="s">
        <v>1159</v>
      </c>
      <c r="D2245" s="354">
        <v>4536</v>
      </c>
      <c r="E2245" s="353" t="s">
        <v>668</v>
      </c>
      <c r="F2245" s="353" t="s">
        <v>40</v>
      </c>
      <c r="G2245" s="353" t="s">
        <v>298</v>
      </c>
      <c r="H2245" s="353" t="s">
        <v>41</v>
      </c>
      <c r="I2245" s="353" t="s">
        <v>422</v>
      </c>
      <c r="J2245" s="353" t="s">
        <v>442</v>
      </c>
      <c r="K2245" s="353" t="s">
        <v>890</v>
      </c>
      <c r="L2245" s="353" t="s">
        <v>218</v>
      </c>
      <c r="M2245" s="355">
        <v>4319700</v>
      </c>
    </row>
    <row r="2246" spans="1:13">
      <c r="A2246" s="353" t="s">
        <v>9674</v>
      </c>
      <c r="B2246" s="353" t="s">
        <v>2163</v>
      </c>
      <c r="C2246" s="353" t="s">
        <v>1159</v>
      </c>
      <c r="D2246" s="354">
        <v>4536</v>
      </c>
      <c r="E2246" s="353" t="s">
        <v>668</v>
      </c>
      <c r="F2246" s="353" t="s">
        <v>40</v>
      </c>
      <c r="G2246" s="353" t="s">
        <v>298</v>
      </c>
      <c r="H2246" s="353" t="s">
        <v>41</v>
      </c>
      <c r="I2246" s="353" t="s">
        <v>223</v>
      </c>
      <c r="J2246" s="353" t="s">
        <v>56</v>
      </c>
      <c r="K2246" s="353" t="s">
        <v>890</v>
      </c>
      <c r="L2246" s="353" t="s">
        <v>34</v>
      </c>
      <c r="M2246" s="355">
        <v>4342800</v>
      </c>
    </row>
    <row r="2247" spans="1:13">
      <c r="A2247" s="353" t="s">
        <v>9689</v>
      </c>
      <c r="B2247" s="353" t="s">
        <v>2170</v>
      </c>
      <c r="C2247" s="353" t="s">
        <v>1159</v>
      </c>
      <c r="D2247" s="354">
        <v>4536</v>
      </c>
      <c r="E2247" s="353" t="s">
        <v>668</v>
      </c>
      <c r="F2247" s="353" t="s">
        <v>40</v>
      </c>
      <c r="G2247" s="353" t="s">
        <v>298</v>
      </c>
      <c r="H2247" s="353" t="s">
        <v>41</v>
      </c>
      <c r="I2247" s="353" t="s">
        <v>421</v>
      </c>
      <c r="J2247" s="353" t="s">
        <v>441</v>
      </c>
      <c r="K2247" s="353" t="s">
        <v>821</v>
      </c>
      <c r="L2247" s="353" t="s">
        <v>218</v>
      </c>
      <c r="M2247" s="355">
        <v>4365900</v>
      </c>
    </row>
    <row r="2248" spans="1:13">
      <c r="A2248" s="353" t="s">
        <v>9659</v>
      </c>
      <c r="B2248" s="353" t="s">
        <v>2164</v>
      </c>
      <c r="C2248" s="353" t="s">
        <v>1159</v>
      </c>
      <c r="D2248" s="354">
        <v>4536</v>
      </c>
      <c r="E2248" s="353" t="s">
        <v>668</v>
      </c>
      <c r="F2248" s="353" t="s">
        <v>40</v>
      </c>
      <c r="G2248" s="353" t="s">
        <v>298</v>
      </c>
      <c r="H2248" s="353" t="s">
        <v>41</v>
      </c>
      <c r="I2248" s="353" t="s">
        <v>48</v>
      </c>
      <c r="J2248" s="353" t="s">
        <v>49</v>
      </c>
      <c r="K2248" s="353" t="s">
        <v>821</v>
      </c>
      <c r="L2248" s="353" t="s">
        <v>34</v>
      </c>
      <c r="M2248" s="355">
        <v>4389000</v>
      </c>
    </row>
    <row r="2249" spans="1:13">
      <c r="A2249" s="353" t="s">
        <v>9667</v>
      </c>
      <c r="B2249" s="353" t="s">
        <v>2164</v>
      </c>
      <c r="C2249" s="353" t="s">
        <v>1159</v>
      </c>
      <c r="D2249" s="354">
        <v>4536</v>
      </c>
      <c r="E2249" s="353" t="s">
        <v>668</v>
      </c>
      <c r="F2249" s="353" t="s">
        <v>40</v>
      </c>
      <c r="G2249" s="353" t="s">
        <v>298</v>
      </c>
      <c r="H2249" s="353" t="s">
        <v>41</v>
      </c>
      <c r="I2249" s="353" t="s">
        <v>50</v>
      </c>
      <c r="J2249" s="353" t="s">
        <v>51</v>
      </c>
      <c r="K2249" s="353" t="s">
        <v>821</v>
      </c>
      <c r="L2249" s="353" t="s">
        <v>34</v>
      </c>
      <c r="M2249" s="355">
        <v>4389000</v>
      </c>
    </row>
    <row r="2250" spans="1:13">
      <c r="A2250" s="368" t="s">
        <v>9644</v>
      </c>
      <c r="B2250" s="368" t="s">
        <v>2165</v>
      </c>
      <c r="C2250" s="368" t="s">
        <v>591</v>
      </c>
      <c r="D2250" s="566">
        <v>4536</v>
      </c>
      <c r="E2250" s="370" t="s">
        <v>668</v>
      </c>
      <c r="F2250" s="368" t="s">
        <v>40</v>
      </c>
      <c r="G2250" s="368" t="s">
        <v>298</v>
      </c>
      <c r="H2250" s="368" t="s">
        <v>41</v>
      </c>
      <c r="I2250" s="368" t="s">
        <v>46</v>
      </c>
      <c r="J2250" s="368" t="s">
        <v>47</v>
      </c>
      <c r="K2250" s="368" t="s">
        <v>890</v>
      </c>
      <c r="L2250" s="368" t="s">
        <v>32</v>
      </c>
      <c r="M2250" s="389">
        <v>4412100</v>
      </c>
    </row>
    <row r="2251" spans="1:13">
      <c r="A2251" s="370" t="s">
        <v>9621</v>
      </c>
      <c r="B2251" s="370" t="s">
        <v>2166</v>
      </c>
      <c r="C2251" s="370" t="s">
        <v>591</v>
      </c>
      <c r="D2251" s="566">
        <v>4536</v>
      </c>
      <c r="E2251" s="370" t="s">
        <v>668</v>
      </c>
      <c r="F2251" s="370" t="s">
        <v>40</v>
      </c>
      <c r="G2251" s="370" t="s">
        <v>298</v>
      </c>
      <c r="H2251" s="370" t="s">
        <v>41</v>
      </c>
      <c r="I2251" s="370" t="s">
        <v>42</v>
      </c>
      <c r="J2251" s="370" t="s">
        <v>43</v>
      </c>
      <c r="K2251" s="370" t="s">
        <v>821</v>
      </c>
      <c r="L2251" s="370" t="s">
        <v>32</v>
      </c>
      <c r="M2251" s="391">
        <v>4458300</v>
      </c>
    </row>
    <row r="2252" spans="1:13">
      <c r="A2252" s="370" t="s">
        <v>9629</v>
      </c>
      <c r="B2252" s="370" t="s">
        <v>2166</v>
      </c>
      <c r="C2252" s="370" t="s">
        <v>591</v>
      </c>
      <c r="D2252" s="566">
        <v>4536</v>
      </c>
      <c r="E2252" s="370" t="s">
        <v>668</v>
      </c>
      <c r="F2252" s="370" t="s">
        <v>40</v>
      </c>
      <c r="G2252" s="370" t="s">
        <v>298</v>
      </c>
      <c r="H2252" s="370" t="s">
        <v>41</v>
      </c>
      <c r="I2252" s="370" t="s">
        <v>219</v>
      </c>
      <c r="J2252" s="370" t="s">
        <v>220</v>
      </c>
      <c r="K2252" s="370" t="s">
        <v>821</v>
      </c>
      <c r="L2252" s="370" t="s">
        <v>32</v>
      </c>
      <c r="M2252" s="391">
        <v>4458300</v>
      </c>
    </row>
    <row r="2253" spans="1:13">
      <c r="A2253" s="370" t="s">
        <v>9637</v>
      </c>
      <c r="B2253" s="370" t="s">
        <v>2166</v>
      </c>
      <c r="C2253" s="370" t="s">
        <v>591</v>
      </c>
      <c r="D2253" s="566">
        <v>4536</v>
      </c>
      <c r="E2253" s="370" t="s">
        <v>668</v>
      </c>
      <c r="F2253" s="370" t="s">
        <v>40</v>
      </c>
      <c r="G2253" s="370" t="s">
        <v>298</v>
      </c>
      <c r="H2253" s="370" t="s">
        <v>41</v>
      </c>
      <c r="I2253" s="370" t="s">
        <v>44</v>
      </c>
      <c r="J2253" s="370" t="s">
        <v>45</v>
      </c>
      <c r="K2253" s="370" t="s">
        <v>821</v>
      </c>
      <c r="L2253" s="370" t="s">
        <v>32</v>
      </c>
      <c r="M2253" s="391">
        <v>4458300</v>
      </c>
    </row>
    <row r="2254" spans="1:13">
      <c r="A2254" s="353" t="s">
        <v>9688</v>
      </c>
      <c r="B2254" s="353" t="s">
        <v>2169</v>
      </c>
      <c r="C2254" s="353" t="s">
        <v>1159</v>
      </c>
      <c r="D2254" s="354">
        <v>4536</v>
      </c>
      <c r="E2254" s="353" t="s">
        <v>668</v>
      </c>
      <c r="F2254" s="353" t="s">
        <v>40</v>
      </c>
      <c r="G2254" s="353" t="s">
        <v>298</v>
      </c>
      <c r="H2254" s="353" t="s">
        <v>41</v>
      </c>
      <c r="I2254" s="353" t="s">
        <v>421</v>
      </c>
      <c r="J2254" s="353" t="s">
        <v>441</v>
      </c>
      <c r="K2254" s="353" t="s">
        <v>890</v>
      </c>
      <c r="L2254" s="353" t="s">
        <v>218</v>
      </c>
      <c r="M2254" s="355">
        <v>4804800</v>
      </c>
    </row>
    <row r="2255" spans="1:13">
      <c r="A2255" s="353" t="s">
        <v>9658</v>
      </c>
      <c r="B2255" s="353" t="s">
        <v>2163</v>
      </c>
      <c r="C2255" s="353" t="s">
        <v>1159</v>
      </c>
      <c r="D2255" s="354">
        <v>4536</v>
      </c>
      <c r="E2255" s="353" t="s">
        <v>668</v>
      </c>
      <c r="F2255" s="353" t="s">
        <v>40</v>
      </c>
      <c r="G2255" s="353" t="s">
        <v>298</v>
      </c>
      <c r="H2255" s="353" t="s">
        <v>41</v>
      </c>
      <c r="I2255" s="353" t="s">
        <v>48</v>
      </c>
      <c r="J2255" s="353" t="s">
        <v>49</v>
      </c>
      <c r="K2255" s="353" t="s">
        <v>890</v>
      </c>
      <c r="L2255" s="353" t="s">
        <v>34</v>
      </c>
      <c r="M2255" s="355">
        <v>4851000</v>
      </c>
    </row>
    <row r="2256" spans="1:13">
      <c r="A2256" s="353" t="s">
        <v>9666</v>
      </c>
      <c r="B2256" s="353" t="s">
        <v>2163</v>
      </c>
      <c r="C2256" s="353" t="s">
        <v>1159</v>
      </c>
      <c r="D2256" s="354">
        <v>4536</v>
      </c>
      <c r="E2256" s="353" t="s">
        <v>668</v>
      </c>
      <c r="F2256" s="353" t="s">
        <v>40</v>
      </c>
      <c r="G2256" s="353" t="s">
        <v>298</v>
      </c>
      <c r="H2256" s="353" t="s">
        <v>41</v>
      </c>
      <c r="I2256" s="353" t="s">
        <v>50</v>
      </c>
      <c r="J2256" s="353" t="s">
        <v>51</v>
      </c>
      <c r="K2256" s="353" t="s">
        <v>890</v>
      </c>
      <c r="L2256" s="353" t="s">
        <v>34</v>
      </c>
      <c r="M2256" s="355">
        <v>4851000</v>
      </c>
    </row>
    <row r="2257" spans="1:13">
      <c r="A2257" s="353" t="s">
        <v>9681</v>
      </c>
      <c r="B2257" s="353" t="s">
        <v>2170</v>
      </c>
      <c r="C2257" s="353" t="s">
        <v>1159</v>
      </c>
      <c r="D2257" s="354">
        <v>4536</v>
      </c>
      <c r="E2257" s="353" t="s">
        <v>668</v>
      </c>
      <c r="F2257" s="353" t="s">
        <v>40</v>
      </c>
      <c r="G2257" s="353" t="s">
        <v>298</v>
      </c>
      <c r="H2257" s="353" t="s">
        <v>41</v>
      </c>
      <c r="I2257" s="353" t="s">
        <v>223</v>
      </c>
      <c r="J2257" s="353" t="s">
        <v>56</v>
      </c>
      <c r="K2257" s="353" t="s">
        <v>821</v>
      </c>
      <c r="L2257" s="353" t="s">
        <v>218</v>
      </c>
      <c r="M2257" s="355">
        <v>4874100</v>
      </c>
    </row>
    <row r="2258" spans="1:13">
      <c r="A2258" s="368" t="s">
        <v>9620</v>
      </c>
      <c r="B2258" s="368" t="s">
        <v>2165</v>
      </c>
      <c r="C2258" s="368" t="s">
        <v>591</v>
      </c>
      <c r="D2258" s="566">
        <v>4536</v>
      </c>
      <c r="E2258" s="370" t="s">
        <v>668</v>
      </c>
      <c r="F2258" s="368" t="s">
        <v>40</v>
      </c>
      <c r="G2258" s="368" t="s">
        <v>298</v>
      </c>
      <c r="H2258" s="368" t="s">
        <v>41</v>
      </c>
      <c r="I2258" s="368" t="s">
        <v>42</v>
      </c>
      <c r="J2258" s="368" t="s">
        <v>43</v>
      </c>
      <c r="K2258" s="368" t="s">
        <v>890</v>
      </c>
      <c r="L2258" s="368" t="s">
        <v>32</v>
      </c>
      <c r="M2258" s="389">
        <v>4897200</v>
      </c>
    </row>
    <row r="2259" spans="1:13">
      <c r="A2259" s="368" t="s">
        <v>9628</v>
      </c>
      <c r="B2259" s="368" t="s">
        <v>2165</v>
      </c>
      <c r="C2259" s="368" t="s">
        <v>591</v>
      </c>
      <c r="D2259" s="566">
        <v>4536</v>
      </c>
      <c r="E2259" s="370" t="s">
        <v>668</v>
      </c>
      <c r="F2259" s="368" t="s">
        <v>40</v>
      </c>
      <c r="G2259" s="368" t="s">
        <v>298</v>
      </c>
      <c r="H2259" s="368" t="s">
        <v>41</v>
      </c>
      <c r="I2259" s="368" t="s">
        <v>219</v>
      </c>
      <c r="J2259" s="368" t="s">
        <v>220</v>
      </c>
      <c r="K2259" s="368" t="s">
        <v>890</v>
      </c>
      <c r="L2259" s="368" t="s">
        <v>32</v>
      </c>
      <c r="M2259" s="389">
        <v>4897200</v>
      </c>
    </row>
    <row r="2260" spans="1:13">
      <c r="A2260" s="368" t="s">
        <v>9636</v>
      </c>
      <c r="B2260" s="368" t="s">
        <v>2165</v>
      </c>
      <c r="C2260" s="368" t="s">
        <v>591</v>
      </c>
      <c r="D2260" s="566">
        <v>4536</v>
      </c>
      <c r="E2260" s="370" t="s">
        <v>668</v>
      </c>
      <c r="F2260" s="368" t="s">
        <v>40</v>
      </c>
      <c r="G2260" s="368" t="s">
        <v>298</v>
      </c>
      <c r="H2260" s="368" t="s">
        <v>41</v>
      </c>
      <c r="I2260" s="368" t="s">
        <v>44</v>
      </c>
      <c r="J2260" s="368" t="s">
        <v>45</v>
      </c>
      <c r="K2260" s="368" t="s">
        <v>890</v>
      </c>
      <c r="L2260" s="368" t="s">
        <v>32</v>
      </c>
      <c r="M2260" s="389">
        <v>4897200</v>
      </c>
    </row>
    <row r="2261" spans="1:13">
      <c r="A2261" s="353" t="s">
        <v>9651</v>
      </c>
      <c r="B2261" s="353" t="s">
        <v>2164</v>
      </c>
      <c r="C2261" s="353" t="s">
        <v>1159</v>
      </c>
      <c r="D2261" s="354">
        <v>4536</v>
      </c>
      <c r="E2261" s="353" t="s">
        <v>668</v>
      </c>
      <c r="F2261" s="353" t="s">
        <v>40</v>
      </c>
      <c r="G2261" s="353" t="s">
        <v>298</v>
      </c>
      <c r="H2261" s="353" t="s">
        <v>41</v>
      </c>
      <c r="I2261" s="353" t="s">
        <v>221</v>
      </c>
      <c r="J2261" s="353" t="s">
        <v>222</v>
      </c>
      <c r="K2261" s="353" t="s">
        <v>821</v>
      </c>
      <c r="L2261" s="353" t="s">
        <v>34</v>
      </c>
      <c r="M2261" s="355">
        <v>4897200</v>
      </c>
    </row>
    <row r="2262" spans="1:13">
      <c r="A2262" s="353" t="s">
        <v>9680</v>
      </c>
      <c r="B2262" s="353" t="s">
        <v>2169</v>
      </c>
      <c r="C2262" s="353" t="s">
        <v>1159</v>
      </c>
      <c r="D2262" s="354">
        <v>4536</v>
      </c>
      <c r="E2262" s="353" t="s">
        <v>668</v>
      </c>
      <c r="F2262" s="353" t="s">
        <v>40</v>
      </c>
      <c r="G2262" s="353" t="s">
        <v>298</v>
      </c>
      <c r="H2262" s="353" t="s">
        <v>41</v>
      </c>
      <c r="I2262" s="353" t="s">
        <v>223</v>
      </c>
      <c r="J2262" s="353" t="s">
        <v>56</v>
      </c>
      <c r="K2262" s="353" t="s">
        <v>890</v>
      </c>
      <c r="L2262" s="353" t="s">
        <v>218</v>
      </c>
      <c r="M2262" s="355">
        <v>5359200</v>
      </c>
    </row>
    <row r="2263" spans="1:13">
      <c r="A2263" s="353" t="s">
        <v>9650</v>
      </c>
      <c r="B2263" s="353" t="s">
        <v>2163</v>
      </c>
      <c r="C2263" s="353" t="s">
        <v>1159</v>
      </c>
      <c r="D2263" s="354">
        <v>4536</v>
      </c>
      <c r="E2263" s="353" t="s">
        <v>668</v>
      </c>
      <c r="F2263" s="353" t="s">
        <v>40</v>
      </c>
      <c r="G2263" s="353" t="s">
        <v>298</v>
      </c>
      <c r="H2263" s="353" t="s">
        <v>41</v>
      </c>
      <c r="I2263" s="353" t="s">
        <v>221</v>
      </c>
      <c r="J2263" s="353" t="s">
        <v>222</v>
      </c>
      <c r="K2263" s="353" t="s">
        <v>890</v>
      </c>
      <c r="L2263" s="353" t="s">
        <v>34</v>
      </c>
      <c r="M2263" s="355">
        <v>5382300</v>
      </c>
    </row>
    <row r="2264" spans="1:13">
      <c r="A2264" s="353" t="s">
        <v>9665</v>
      </c>
      <c r="B2264" s="353" t="s">
        <v>2170</v>
      </c>
      <c r="C2264" s="353" t="s">
        <v>1159</v>
      </c>
      <c r="D2264" s="354">
        <v>4536</v>
      </c>
      <c r="E2264" s="353" t="s">
        <v>668</v>
      </c>
      <c r="F2264" s="353" t="s">
        <v>40</v>
      </c>
      <c r="G2264" s="353" t="s">
        <v>298</v>
      </c>
      <c r="H2264" s="353" t="s">
        <v>41</v>
      </c>
      <c r="I2264" s="353" t="s">
        <v>48</v>
      </c>
      <c r="J2264" s="353" t="s">
        <v>49</v>
      </c>
      <c r="K2264" s="353" t="s">
        <v>821</v>
      </c>
      <c r="L2264" s="353" t="s">
        <v>218</v>
      </c>
      <c r="M2264" s="355">
        <v>5428500</v>
      </c>
    </row>
    <row r="2265" spans="1:13">
      <c r="A2265" s="353" t="s">
        <v>9673</v>
      </c>
      <c r="B2265" s="353" t="s">
        <v>2170</v>
      </c>
      <c r="C2265" s="353" t="s">
        <v>1159</v>
      </c>
      <c r="D2265" s="354">
        <v>4536</v>
      </c>
      <c r="E2265" s="353" t="s">
        <v>668</v>
      </c>
      <c r="F2265" s="353" t="s">
        <v>40</v>
      </c>
      <c r="G2265" s="353" t="s">
        <v>298</v>
      </c>
      <c r="H2265" s="353" t="s">
        <v>41</v>
      </c>
      <c r="I2265" s="353" t="s">
        <v>50</v>
      </c>
      <c r="J2265" s="353" t="s">
        <v>51</v>
      </c>
      <c r="K2265" s="353" t="s">
        <v>821</v>
      </c>
      <c r="L2265" s="353" t="s">
        <v>218</v>
      </c>
      <c r="M2265" s="355">
        <v>5428500</v>
      </c>
    </row>
    <row r="2266" spans="1:13">
      <c r="A2266" s="353" t="s">
        <v>9643</v>
      </c>
      <c r="B2266" s="353" t="s">
        <v>2164</v>
      </c>
      <c r="C2266" s="353" t="s">
        <v>1159</v>
      </c>
      <c r="D2266" s="354">
        <v>4536</v>
      </c>
      <c r="E2266" s="353" t="s">
        <v>668</v>
      </c>
      <c r="F2266" s="353" t="s">
        <v>40</v>
      </c>
      <c r="G2266" s="353" t="s">
        <v>298</v>
      </c>
      <c r="H2266" s="353" t="s">
        <v>41</v>
      </c>
      <c r="I2266" s="353" t="s">
        <v>46</v>
      </c>
      <c r="J2266" s="353" t="s">
        <v>47</v>
      </c>
      <c r="K2266" s="353" t="s">
        <v>821</v>
      </c>
      <c r="L2266" s="353" t="s">
        <v>34</v>
      </c>
      <c r="M2266" s="355">
        <v>5474700</v>
      </c>
    </row>
    <row r="2267" spans="1:13">
      <c r="A2267" s="353" t="s">
        <v>9664</v>
      </c>
      <c r="B2267" s="353" t="s">
        <v>2169</v>
      </c>
      <c r="C2267" s="353" t="s">
        <v>1159</v>
      </c>
      <c r="D2267" s="354">
        <v>4536</v>
      </c>
      <c r="E2267" s="353" t="s">
        <v>668</v>
      </c>
      <c r="F2267" s="353" t="s">
        <v>40</v>
      </c>
      <c r="G2267" s="353" t="s">
        <v>298</v>
      </c>
      <c r="H2267" s="353" t="s">
        <v>41</v>
      </c>
      <c r="I2267" s="353" t="s">
        <v>48</v>
      </c>
      <c r="J2267" s="353" t="s">
        <v>49</v>
      </c>
      <c r="K2267" s="353" t="s">
        <v>890</v>
      </c>
      <c r="L2267" s="353" t="s">
        <v>218</v>
      </c>
      <c r="M2267" s="355">
        <v>5982900</v>
      </c>
    </row>
    <row r="2268" spans="1:13">
      <c r="A2268" s="353" t="s">
        <v>9672</v>
      </c>
      <c r="B2268" s="353" t="s">
        <v>2169</v>
      </c>
      <c r="C2268" s="353" t="s">
        <v>1159</v>
      </c>
      <c r="D2268" s="354">
        <v>4536</v>
      </c>
      <c r="E2268" s="353" t="s">
        <v>668</v>
      </c>
      <c r="F2268" s="353" t="s">
        <v>40</v>
      </c>
      <c r="G2268" s="353" t="s">
        <v>298</v>
      </c>
      <c r="H2268" s="353" t="s">
        <v>41</v>
      </c>
      <c r="I2268" s="353" t="s">
        <v>50</v>
      </c>
      <c r="J2268" s="353" t="s">
        <v>51</v>
      </c>
      <c r="K2268" s="353" t="s">
        <v>890</v>
      </c>
      <c r="L2268" s="353" t="s">
        <v>218</v>
      </c>
      <c r="M2268" s="355">
        <v>5982900</v>
      </c>
    </row>
    <row r="2269" spans="1:13">
      <c r="A2269" s="353" t="s">
        <v>9642</v>
      </c>
      <c r="B2269" s="353" t="s">
        <v>2163</v>
      </c>
      <c r="C2269" s="353" t="s">
        <v>1159</v>
      </c>
      <c r="D2269" s="354">
        <v>4536</v>
      </c>
      <c r="E2269" s="353" t="s">
        <v>668</v>
      </c>
      <c r="F2269" s="353" t="s">
        <v>40</v>
      </c>
      <c r="G2269" s="353" t="s">
        <v>298</v>
      </c>
      <c r="H2269" s="353" t="s">
        <v>41</v>
      </c>
      <c r="I2269" s="353" t="s">
        <v>46</v>
      </c>
      <c r="J2269" s="353" t="s">
        <v>47</v>
      </c>
      <c r="K2269" s="353" t="s">
        <v>890</v>
      </c>
      <c r="L2269" s="353" t="s">
        <v>34</v>
      </c>
      <c r="M2269" s="355">
        <v>6029100</v>
      </c>
    </row>
    <row r="2270" spans="1:13">
      <c r="A2270" s="353" t="s">
        <v>9657</v>
      </c>
      <c r="B2270" s="353" t="s">
        <v>2170</v>
      </c>
      <c r="C2270" s="353" t="s">
        <v>1159</v>
      </c>
      <c r="D2270" s="354">
        <v>4536</v>
      </c>
      <c r="E2270" s="353" t="s">
        <v>668</v>
      </c>
      <c r="F2270" s="353" t="s">
        <v>40</v>
      </c>
      <c r="G2270" s="353" t="s">
        <v>298</v>
      </c>
      <c r="H2270" s="353" t="s">
        <v>41</v>
      </c>
      <c r="I2270" s="353" t="s">
        <v>221</v>
      </c>
      <c r="J2270" s="353" t="s">
        <v>222</v>
      </c>
      <c r="K2270" s="353" t="s">
        <v>821</v>
      </c>
      <c r="L2270" s="353" t="s">
        <v>218</v>
      </c>
      <c r="M2270" s="355">
        <v>6029100</v>
      </c>
    </row>
    <row r="2271" spans="1:13">
      <c r="A2271" s="353" t="s">
        <v>9619</v>
      </c>
      <c r="B2271" s="353" t="s">
        <v>2164</v>
      </c>
      <c r="C2271" s="353" t="s">
        <v>1159</v>
      </c>
      <c r="D2271" s="354">
        <v>4536</v>
      </c>
      <c r="E2271" s="353" t="s">
        <v>668</v>
      </c>
      <c r="F2271" s="353" t="s">
        <v>40</v>
      </c>
      <c r="G2271" s="353" t="s">
        <v>298</v>
      </c>
      <c r="H2271" s="353" t="s">
        <v>41</v>
      </c>
      <c r="I2271" s="353" t="s">
        <v>42</v>
      </c>
      <c r="J2271" s="353" t="s">
        <v>43</v>
      </c>
      <c r="K2271" s="353" t="s">
        <v>821</v>
      </c>
      <c r="L2271" s="353" t="s">
        <v>34</v>
      </c>
      <c r="M2271" s="355">
        <v>6075300</v>
      </c>
    </row>
    <row r="2272" spans="1:13">
      <c r="A2272" s="353" t="s">
        <v>9627</v>
      </c>
      <c r="B2272" s="353" t="s">
        <v>2164</v>
      </c>
      <c r="C2272" s="353" t="s">
        <v>1159</v>
      </c>
      <c r="D2272" s="354">
        <v>4536</v>
      </c>
      <c r="E2272" s="353" t="s">
        <v>668</v>
      </c>
      <c r="F2272" s="353" t="s">
        <v>40</v>
      </c>
      <c r="G2272" s="353" t="s">
        <v>298</v>
      </c>
      <c r="H2272" s="353" t="s">
        <v>41</v>
      </c>
      <c r="I2272" s="353" t="s">
        <v>219</v>
      </c>
      <c r="J2272" s="353" t="s">
        <v>220</v>
      </c>
      <c r="K2272" s="353" t="s">
        <v>821</v>
      </c>
      <c r="L2272" s="353" t="s">
        <v>34</v>
      </c>
      <c r="M2272" s="355">
        <v>6075300</v>
      </c>
    </row>
    <row r="2273" spans="1:13">
      <c r="A2273" s="353" t="s">
        <v>9635</v>
      </c>
      <c r="B2273" s="353" t="s">
        <v>2164</v>
      </c>
      <c r="C2273" s="353" t="s">
        <v>1159</v>
      </c>
      <c r="D2273" s="354">
        <v>4536</v>
      </c>
      <c r="E2273" s="353" t="s">
        <v>668</v>
      </c>
      <c r="F2273" s="353" t="s">
        <v>40</v>
      </c>
      <c r="G2273" s="353" t="s">
        <v>298</v>
      </c>
      <c r="H2273" s="353" t="s">
        <v>41</v>
      </c>
      <c r="I2273" s="353" t="s">
        <v>44</v>
      </c>
      <c r="J2273" s="353" t="s">
        <v>45</v>
      </c>
      <c r="K2273" s="353" t="s">
        <v>821</v>
      </c>
      <c r="L2273" s="353" t="s">
        <v>34</v>
      </c>
      <c r="M2273" s="355">
        <v>6075300</v>
      </c>
    </row>
    <row r="2274" spans="1:13">
      <c r="A2274" s="353" t="s">
        <v>9656</v>
      </c>
      <c r="B2274" s="353" t="s">
        <v>2169</v>
      </c>
      <c r="C2274" s="353" t="s">
        <v>1159</v>
      </c>
      <c r="D2274" s="354">
        <v>4536</v>
      </c>
      <c r="E2274" s="353" t="s">
        <v>668</v>
      </c>
      <c r="F2274" s="353" t="s">
        <v>40</v>
      </c>
      <c r="G2274" s="353" t="s">
        <v>298</v>
      </c>
      <c r="H2274" s="353" t="s">
        <v>41</v>
      </c>
      <c r="I2274" s="353" t="s">
        <v>221</v>
      </c>
      <c r="J2274" s="353" t="s">
        <v>222</v>
      </c>
      <c r="K2274" s="353" t="s">
        <v>890</v>
      </c>
      <c r="L2274" s="353" t="s">
        <v>218</v>
      </c>
      <c r="M2274" s="355">
        <v>6652800</v>
      </c>
    </row>
    <row r="2275" spans="1:13">
      <c r="A2275" s="353" t="s">
        <v>9618</v>
      </c>
      <c r="B2275" s="353" t="s">
        <v>2163</v>
      </c>
      <c r="C2275" s="353" t="s">
        <v>1159</v>
      </c>
      <c r="D2275" s="354">
        <v>4536</v>
      </c>
      <c r="E2275" s="353" t="s">
        <v>668</v>
      </c>
      <c r="F2275" s="353" t="s">
        <v>40</v>
      </c>
      <c r="G2275" s="353" t="s">
        <v>298</v>
      </c>
      <c r="H2275" s="353" t="s">
        <v>41</v>
      </c>
      <c r="I2275" s="353" t="s">
        <v>42</v>
      </c>
      <c r="J2275" s="353" t="s">
        <v>43</v>
      </c>
      <c r="K2275" s="353" t="s">
        <v>890</v>
      </c>
      <c r="L2275" s="353" t="s">
        <v>34</v>
      </c>
      <c r="M2275" s="355">
        <v>6675900</v>
      </c>
    </row>
    <row r="2276" spans="1:13">
      <c r="A2276" s="353" t="s">
        <v>9626</v>
      </c>
      <c r="B2276" s="353" t="s">
        <v>2163</v>
      </c>
      <c r="C2276" s="353" t="s">
        <v>1159</v>
      </c>
      <c r="D2276" s="354">
        <v>4536</v>
      </c>
      <c r="E2276" s="353" t="s">
        <v>668</v>
      </c>
      <c r="F2276" s="353" t="s">
        <v>40</v>
      </c>
      <c r="G2276" s="353" t="s">
        <v>298</v>
      </c>
      <c r="H2276" s="353" t="s">
        <v>41</v>
      </c>
      <c r="I2276" s="353" t="s">
        <v>219</v>
      </c>
      <c r="J2276" s="353" t="s">
        <v>220</v>
      </c>
      <c r="K2276" s="353" t="s">
        <v>890</v>
      </c>
      <c r="L2276" s="353" t="s">
        <v>34</v>
      </c>
      <c r="M2276" s="355">
        <v>6675900</v>
      </c>
    </row>
    <row r="2277" spans="1:13">
      <c r="A2277" s="353" t="s">
        <v>9634</v>
      </c>
      <c r="B2277" s="353" t="s">
        <v>2163</v>
      </c>
      <c r="C2277" s="353" t="s">
        <v>1159</v>
      </c>
      <c r="D2277" s="354">
        <v>4536</v>
      </c>
      <c r="E2277" s="353" t="s">
        <v>668</v>
      </c>
      <c r="F2277" s="353" t="s">
        <v>40</v>
      </c>
      <c r="G2277" s="353" t="s">
        <v>298</v>
      </c>
      <c r="H2277" s="353" t="s">
        <v>41</v>
      </c>
      <c r="I2277" s="353" t="s">
        <v>44</v>
      </c>
      <c r="J2277" s="353" t="s">
        <v>45</v>
      </c>
      <c r="K2277" s="353" t="s">
        <v>890</v>
      </c>
      <c r="L2277" s="353" t="s">
        <v>34</v>
      </c>
      <c r="M2277" s="355">
        <v>6675900</v>
      </c>
    </row>
    <row r="2278" spans="1:13">
      <c r="A2278" s="353" t="s">
        <v>9649</v>
      </c>
      <c r="B2278" s="353" t="s">
        <v>2170</v>
      </c>
      <c r="C2278" s="353" t="s">
        <v>1159</v>
      </c>
      <c r="D2278" s="354">
        <v>4536</v>
      </c>
      <c r="E2278" s="353" t="s">
        <v>668</v>
      </c>
      <c r="F2278" s="353" t="s">
        <v>40</v>
      </c>
      <c r="G2278" s="353" t="s">
        <v>298</v>
      </c>
      <c r="H2278" s="353" t="s">
        <v>41</v>
      </c>
      <c r="I2278" s="353" t="s">
        <v>46</v>
      </c>
      <c r="J2278" s="353" t="s">
        <v>47</v>
      </c>
      <c r="K2278" s="353" t="s">
        <v>821</v>
      </c>
      <c r="L2278" s="353" t="s">
        <v>218</v>
      </c>
      <c r="M2278" s="355">
        <v>6745200</v>
      </c>
    </row>
    <row r="2279" spans="1:13">
      <c r="A2279" s="353" t="s">
        <v>9648</v>
      </c>
      <c r="B2279" s="353" t="s">
        <v>2169</v>
      </c>
      <c r="C2279" s="353" t="s">
        <v>1159</v>
      </c>
      <c r="D2279" s="354">
        <v>4536</v>
      </c>
      <c r="E2279" s="353" t="s">
        <v>668</v>
      </c>
      <c r="F2279" s="353" t="s">
        <v>40</v>
      </c>
      <c r="G2279" s="353" t="s">
        <v>298</v>
      </c>
      <c r="H2279" s="353" t="s">
        <v>41</v>
      </c>
      <c r="I2279" s="353" t="s">
        <v>46</v>
      </c>
      <c r="J2279" s="353" t="s">
        <v>47</v>
      </c>
      <c r="K2279" s="353" t="s">
        <v>890</v>
      </c>
      <c r="L2279" s="353" t="s">
        <v>218</v>
      </c>
      <c r="M2279" s="355">
        <v>7415100</v>
      </c>
    </row>
    <row r="2280" spans="1:13">
      <c r="A2280" s="353" t="s">
        <v>9625</v>
      </c>
      <c r="B2280" s="353" t="s">
        <v>2170</v>
      </c>
      <c r="C2280" s="353" t="s">
        <v>1159</v>
      </c>
      <c r="D2280" s="354">
        <v>4536</v>
      </c>
      <c r="E2280" s="353" t="s">
        <v>668</v>
      </c>
      <c r="F2280" s="353" t="s">
        <v>40</v>
      </c>
      <c r="G2280" s="353" t="s">
        <v>298</v>
      </c>
      <c r="H2280" s="353" t="s">
        <v>41</v>
      </c>
      <c r="I2280" s="353" t="s">
        <v>42</v>
      </c>
      <c r="J2280" s="353" t="s">
        <v>43</v>
      </c>
      <c r="K2280" s="353" t="s">
        <v>821</v>
      </c>
      <c r="L2280" s="353" t="s">
        <v>218</v>
      </c>
      <c r="M2280" s="355">
        <v>7507500</v>
      </c>
    </row>
    <row r="2281" spans="1:13">
      <c r="A2281" s="353" t="s">
        <v>9633</v>
      </c>
      <c r="B2281" s="353" t="s">
        <v>2170</v>
      </c>
      <c r="C2281" s="353" t="s">
        <v>1159</v>
      </c>
      <c r="D2281" s="354">
        <v>4536</v>
      </c>
      <c r="E2281" s="353" t="s">
        <v>668</v>
      </c>
      <c r="F2281" s="353" t="s">
        <v>40</v>
      </c>
      <c r="G2281" s="353" t="s">
        <v>298</v>
      </c>
      <c r="H2281" s="353" t="s">
        <v>41</v>
      </c>
      <c r="I2281" s="353" t="s">
        <v>219</v>
      </c>
      <c r="J2281" s="353" t="s">
        <v>220</v>
      </c>
      <c r="K2281" s="353" t="s">
        <v>821</v>
      </c>
      <c r="L2281" s="353" t="s">
        <v>218</v>
      </c>
      <c r="M2281" s="355">
        <v>7507500</v>
      </c>
    </row>
    <row r="2282" spans="1:13">
      <c r="A2282" s="353" t="s">
        <v>9641</v>
      </c>
      <c r="B2282" s="353" t="s">
        <v>2170</v>
      </c>
      <c r="C2282" s="353" t="s">
        <v>1159</v>
      </c>
      <c r="D2282" s="354">
        <v>4536</v>
      </c>
      <c r="E2282" s="353" t="s">
        <v>668</v>
      </c>
      <c r="F2282" s="353" t="s">
        <v>40</v>
      </c>
      <c r="G2282" s="353" t="s">
        <v>298</v>
      </c>
      <c r="H2282" s="353" t="s">
        <v>41</v>
      </c>
      <c r="I2282" s="353" t="s">
        <v>44</v>
      </c>
      <c r="J2282" s="353" t="s">
        <v>45</v>
      </c>
      <c r="K2282" s="353" t="s">
        <v>821</v>
      </c>
      <c r="L2282" s="353" t="s">
        <v>218</v>
      </c>
      <c r="M2282" s="355">
        <v>7507500</v>
      </c>
    </row>
    <row r="2283" spans="1:13">
      <c r="A2283" s="353" t="s">
        <v>9624</v>
      </c>
      <c r="B2283" s="353" t="s">
        <v>2169</v>
      </c>
      <c r="C2283" s="353" t="s">
        <v>1159</v>
      </c>
      <c r="D2283" s="354">
        <v>4536</v>
      </c>
      <c r="E2283" s="353" t="s">
        <v>668</v>
      </c>
      <c r="F2283" s="353" t="s">
        <v>40</v>
      </c>
      <c r="G2283" s="353" t="s">
        <v>298</v>
      </c>
      <c r="H2283" s="353" t="s">
        <v>41</v>
      </c>
      <c r="I2283" s="353" t="s">
        <v>42</v>
      </c>
      <c r="J2283" s="353" t="s">
        <v>43</v>
      </c>
      <c r="K2283" s="353" t="s">
        <v>890</v>
      </c>
      <c r="L2283" s="353" t="s">
        <v>218</v>
      </c>
      <c r="M2283" s="355">
        <v>8246700</v>
      </c>
    </row>
    <row r="2284" spans="1:13">
      <c r="A2284" s="353" t="s">
        <v>9632</v>
      </c>
      <c r="B2284" s="353" t="s">
        <v>2169</v>
      </c>
      <c r="C2284" s="353" t="s">
        <v>1159</v>
      </c>
      <c r="D2284" s="354">
        <v>4536</v>
      </c>
      <c r="E2284" s="353" t="s">
        <v>668</v>
      </c>
      <c r="F2284" s="353" t="s">
        <v>40</v>
      </c>
      <c r="G2284" s="353" t="s">
        <v>298</v>
      </c>
      <c r="H2284" s="353" t="s">
        <v>41</v>
      </c>
      <c r="I2284" s="353" t="s">
        <v>219</v>
      </c>
      <c r="J2284" s="353" t="s">
        <v>220</v>
      </c>
      <c r="K2284" s="353" t="s">
        <v>890</v>
      </c>
      <c r="L2284" s="353" t="s">
        <v>218</v>
      </c>
      <c r="M2284" s="355">
        <v>8246700</v>
      </c>
    </row>
    <row r="2285" spans="1:13">
      <c r="A2285" s="353" t="s">
        <v>9640</v>
      </c>
      <c r="B2285" s="353" t="s">
        <v>2169</v>
      </c>
      <c r="C2285" s="353" t="s">
        <v>1159</v>
      </c>
      <c r="D2285" s="354">
        <v>4536</v>
      </c>
      <c r="E2285" s="353" t="s">
        <v>668</v>
      </c>
      <c r="F2285" s="353" t="s">
        <v>40</v>
      </c>
      <c r="G2285" s="353" t="s">
        <v>298</v>
      </c>
      <c r="H2285" s="353" t="s">
        <v>41</v>
      </c>
      <c r="I2285" s="353" t="s">
        <v>44</v>
      </c>
      <c r="J2285" s="353" t="s">
        <v>45</v>
      </c>
      <c r="K2285" s="353" t="s">
        <v>890</v>
      </c>
      <c r="L2285" s="353" t="s">
        <v>218</v>
      </c>
      <c r="M2285" s="355">
        <v>8246700</v>
      </c>
    </row>
    <row r="2286" spans="1:13">
      <c r="A2286" s="353" t="s">
        <v>8283</v>
      </c>
      <c r="B2286" s="353" t="s">
        <v>2056</v>
      </c>
      <c r="C2286" s="353" t="s">
        <v>1270</v>
      </c>
      <c r="D2286" s="354">
        <v>4537</v>
      </c>
      <c r="E2286" s="353" t="s">
        <v>1112</v>
      </c>
      <c r="F2286" s="353" t="s">
        <v>40</v>
      </c>
      <c r="G2286" s="353" t="s">
        <v>40</v>
      </c>
      <c r="H2286" s="353" t="s">
        <v>41</v>
      </c>
      <c r="I2286" s="353" t="s">
        <v>223</v>
      </c>
      <c r="J2286" s="353" t="s">
        <v>56</v>
      </c>
      <c r="K2286" s="353" t="s">
        <v>821</v>
      </c>
      <c r="L2286" s="353" t="s">
        <v>822</v>
      </c>
      <c r="M2286" s="355">
        <v>4158000</v>
      </c>
    </row>
    <row r="2287" spans="1:13">
      <c r="A2287" s="353" t="s">
        <v>8285</v>
      </c>
      <c r="B2287" s="353" t="s">
        <v>2056</v>
      </c>
      <c r="C2287" s="353" t="s">
        <v>1270</v>
      </c>
      <c r="D2287" s="354">
        <v>4537</v>
      </c>
      <c r="E2287" s="353" t="s">
        <v>1112</v>
      </c>
      <c r="F2287" s="353" t="s">
        <v>40</v>
      </c>
      <c r="G2287" s="353" t="s">
        <v>40</v>
      </c>
      <c r="H2287" s="353" t="s">
        <v>41</v>
      </c>
      <c r="I2287" s="353" t="s">
        <v>421</v>
      </c>
      <c r="J2287" s="353" t="s">
        <v>441</v>
      </c>
      <c r="K2287" s="353" t="s">
        <v>821</v>
      </c>
      <c r="L2287" s="353" t="s">
        <v>822</v>
      </c>
      <c r="M2287" s="355">
        <v>4158000</v>
      </c>
    </row>
    <row r="2288" spans="1:13">
      <c r="A2288" s="353" t="s">
        <v>8287</v>
      </c>
      <c r="B2288" s="353" t="s">
        <v>2056</v>
      </c>
      <c r="C2288" s="353" t="s">
        <v>1270</v>
      </c>
      <c r="D2288" s="354">
        <v>4537</v>
      </c>
      <c r="E2288" s="353" t="s">
        <v>1112</v>
      </c>
      <c r="F2288" s="353" t="s">
        <v>40</v>
      </c>
      <c r="G2288" s="353" t="s">
        <v>40</v>
      </c>
      <c r="H2288" s="353" t="s">
        <v>41</v>
      </c>
      <c r="I2288" s="353" t="s">
        <v>422</v>
      </c>
      <c r="J2288" s="353" t="s">
        <v>442</v>
      </c>
      <c r="K2288" s="353" t="s">
        <v>821</v>
      </c>
      <c r="L2288" s="353" t="s">
        <v>822</v>
      </c>
      <c r="M2288" s="355">
        <v>4158000</v>
      </c>
    </row>
    <row r="2289" spans="1:13">
      <c r="A2289" s="353" t="s">
        <v>8289</v>
      </c>
      <c r="B2289" s="353" t="s">
        <v>2056</v>
      </c>
      <c r="C2289" s="353" t="s">
        <v>1270</v>
      </c>
      <c r="D2289" s="354">
        <v>4537</v>
      </c>
      <c r="E2289" s="353" t="s">
        <v>1112</v>
      </c>
      <c r="F2289" s="353" t="s">
        <v>40</v>
      </c>
      <c r="G2289" s="353" t="s">
        <v>40</v>
      </c>
      <c r="H2289" s="353" t="s">
        <v>41</v>
      </c>
      <c r="I2289" s="353" t="s">
        <v>423</v>
      </c>
      <c r="J2289" s="353" t="s">
        <v>443</v>
      </c>
      <c r="K2289" s="353" t="s">
        <v>821</v>
      </c>
      <c r="L2289" s="353" t="s">
        <v>822</v>
      </c>
      <c r="M2289" s="355">
        <v>4158000</v>
      </c>
    </row>
    <row r="2290" spans="1:13">
      <c r="A2290" s="353" t="s">
        <v>8291</v>
      </c>
      <c r="B2290" s="353" t="s">
        <v>2056</v>
      </c>
      <c r="C2290" s="353" t="s">
        <v>1270</v>
      </c>
      <c r="D2290" s="354">
        <v>4537</v>
      </c>
      <c r="E2290" s="353" t="s">
        <v>1112</v>
      </c>
      <c r="F2290" s="353" t="s">
        <v>40</v>
      </c>
      <c r="G2290" s="353" t="s">
        <v>40</v>
      </c>
      <c r="H2290" s="353" t="s">
        <v>41</v>
      </c>
      <c r="I2290" s="353" t="s">
        <v>424</v>
      </c>
      <c r="J2290" s="353" t="s">
        <v>444</v>
      </c>
      <c r="K2290" s="353" t="s">
        <v>821</v>
      </c>
      <c r="L2290" s="353" t="s">
        <v>822</v>
      </c>
      <c r="M2290" s="355">
        <v>4158000</v>
      </c>
    </row>
    <row r="2291" spans="1:13">
      <c r="A2291" s="353" t="s">
        <v>8293</v>
      </c>
      <c r="B2291" s="353" t="s">
        <v>2056</v>
      </c>
      <c r="C2291" s="353" t="s">
        <v>1270</v>
      </c>
      <c r="D2291" s="354">
        <v>4537</v>
      </c>
      <c r="E2291" s="353" t="s">
        <v>1112</v>
      </c>
      <c r="F2291" s="353" t="s">
        <v>40</v>
      </c>
      <c r="G2291" s="353" t="s">
        <v>40</v>
      </c>
      <c r="H2291" s="353" t="s">
        <v>41</v>
      </c>
      <c r="I2291" s="353" t="s">
        <v>425</v>
      </c>
      <c r="J2291" s="353" t="s">
        <v>445</v>
      </c>
      <c r="K2291" s="353" t="s">
        <v>821</v>
      </c>
      <c r="L2291" s="353" t="s">
        <v>822</v>
      </c>
      <c r="M2291" s="355">
        <v>4158000</v>
      </c>
    </row>
    <row r="2292" spans="1:13">
      <c r="A2292" s="353" t="s">
        <v>8279</v>
      </c>
      <c r="B2292" s="353" t="s">
        <v>2056</v>
      </c>
      <c r="C2292" s="353" t="s">
        <v>1270</v>
      </c>
      <c r="D2292" s="354">
        <v>4537</v>
      </c>
      <c r="E2292" s="353" t="s">
        <v>1112</v>
      </c>
      <c r="F2292" s="353" t="s">
        <v>40</v>
      </c>
      <c r="G2292" s="353" t="s">
        <v>40</v>
      </c>
      <c r="H2292" s="353" t="s">
        <v>41</v>
      </c>
      <c r="I2292" s="353" t="s">
        <v>48</v>
      </c>
      <c r="J2292" s="353" t="s">
        <v>49</v>
      </c>
      <c r="K2292" s="353" t="s">
        <v>821</v>
      </c>
      <c r="L2292" s="353" t="s">
        <v>822</v>
      </c>
      <c r="M2292" s="355">
        <v>4412100</v>
      </c>
    </row>
    <row r="2293" spans="1:13">
      <c r="A2293" s="353" t="s">
        <v>8281</v>
      </c>
      <c r="B2293" s="353" t="s">
        <v>2056</v>
      </c>
      <c r="C2293" s="353" t="s">
        <v>1270</v>
      </c>
      <c r="D2293" s="354">
        <v>4537</v>
      </c>
      <c r="E2293" s="353" t="s">
        <v>1112</v>
      </c>
      <c r="F2293" s="353" t="s">
        <v>40</v>
      </c>
      <c r="G2293" s="353" t="s">
        <v>40</v>
      </c>
      <c r="H2293" s="353" t="s">
        <v>41</v>
      </c>
      <c r="I2293" s="353" t="s">
        <v>50</v>
      </c>
      <c r="J2293" s="353" t="s">
        <v>51</v>
      </c>
      <c r="K2293" s="353" t="s">
        <v>821</v>
      </c>
      <c r="L2293" s="353" t="s">
        <v>822</v>
      </c>
      <c r="M2293" s="355">
        <v>4412100</v>
      </c>
    </row>
    <row r="2294" spans="1:13">
      <c r="A2294" s="353" t="s">
        <v>14290</v>
      </c>
      <c r="B2294" s="353" t="s">
        <v>14271</v>
      </c>
      <c r="C2294" s="353" t="s">
        <v>1270</v>
      </c>
      <c r="D2294" s="354">
        <v>4537</v>
      </c>
      <c r="E2294" s="353" t="s">
        <v>1112</v>
      </c>
      <c r="F2294" s="353" t="s">
        <v>40</v>
      </c>
      <c r="G2294" s="353" t="s">
        <v>40</v>
      </c>
      <c r="H2294" s="353" t="s">
        <v>41</v>
      </c>
      <c r="I2294" s="353" t="s">
        <v>223</v>
      </c>
      <c r="J2294" s="353" t="s">
        <v>56</v>
      </c>
      <c r="K2294" s="353" t="s">
        <v>890</v>
      </c>
      <c r="L2294" s="353" t="s">
        <v>822</v>
      </c>
      <c r="M2294" s="355">
        <v>4573800</v>
      </c>
    </row>
    <row r="2295" spans="1:13">
      <c r="A2295" s="353" t="s">
        <v>14296</v>
      </c>
      <c r="B2295" s="353" t="s">
        <v>14271</v>
      </c>
      <c r="C2295" s="353" t="s">
        <v>1270</v>
      </c>
      <c r="D2295" s="354">
        <v>4537</v>
      </c>
      <c r="E2295" s="353" t="s">
        <v>1112</v>
      </c>
      <c r="F2295" s="353" t="s">
        <v>40</v>
      </c>
      <c r="G2295" s="353" t="s">
        <v>40</v>
      </c>
      <c r="H2295" s="353" t="s">
        <v>41</v>
      </c>
      <c r="I2295" s="353" t="s">
        <v>421</v>
      </c>
      <c r="J2295" s="353" t="s">
        <v>441</v>
      </c>
      <c r="K2295" s="353" t="s">
        <v>890</v>
      </c>
      <c r="L2295" s="353" t="s">
        <v>822</v>
      </c>
      <c r="M2295" s="355">
        <v>4573800</v>
      </c>
    </row>
    <row r="2296" spans="1:13">
      <c r="A2296" s="353" t="s">
        <v>14302</v>
      </c>
      <c r="B2296" s="353" t="s">
        <v>14271</v>
      </c>
      <c r="C2296" s="353" t="s">
        <v>1270</v>
      </c>
      <c r="D2296" s="354">
        <v>4537</v>
      </c>
      <c r="E2296" s="353" t="s">
        <v>1112</v>
      </c>
      <c r="F2296" s="353" t="s">
        <v>40</v>
      </c>
      <c r="G2296" s="353" t="s">
        <v>40</v>
      </c>
      <c r="H2296" s="353" t="s">
        <v>41</v>
      </c>
      <c r="I2296" s="353" t="s">
        <v>422</v>
      </c>
      <c r="J2296" s="353" t="s">
        <v>442</v>
      </c>
      <c r="K2296" s="353" t="s">
        <v>890</v>
      </c>
      <c r="L2296" s="353" t="s">
        <v>822</v>
      </c>
      <c r="M2296" s="355">
        <v>4573800</v>
      </c>
    </row>
    <row r="2297" spans="1:13">
      <c r="A2297" s="353" t="s">
        <v>14308</v>
      </c>
      <c r="B2297" s="353" t="s">
        <v>14271</v>
      </c>
      <c r="C2297" s="353" t="s">
        <v>1270</v>
      </c>
      <c r="D2297" s="354">
        <v>4537</v>
      </c>
      <c r="E2297" s="353" t="s">
        <v>1112</v>
      </c>
      <c r="F2297" s="353" t="s">
        <v>40</v>
      </c>
      <c r="G2297" s="353" t="s">
        <v>40</v>
      </c>
      <c r="H2297" s="353" t="s">
        <v>41</v>
      </c>
      <c r="I2297" s="353" t="s">
        <v>423</v>
      </c>
      <c r="J2297" s="353" t="s">
        <v>443</v>
      </c>
      <c r="K2297" s="353" t="s">
        <v>890</v>
      </c>
      <c r="L2297" s="353" t="s">
        <v>822</v>
      </c>
      <c r="M2297" s="355">
        <v>4573800</v>
      </c>
    </row>
    <row r="2298" spans="1:13">
      <c r="A2298" s="353" t="s">
        <v>14314</v>
      </c>
      <c r="B2298" s="353" t="s">
        <v>14271</v>
      </c>
      <c r="C2298" s="353" t="s">
        <v>1270</v>
      </c>
      <c r="D2298" s="354">
        <v>4537</v>
      </c>
      <c r="E2298" s="353" t="s">
        <v>1112</v>
      </c>
      <c r="F2298" s="353" t="s">
        <v>40</v>
      </c>
      <c r="G2298" s="353" t="s">
        <v>40</v>
      </c>
      <c r="H2298" s="353" t="s">
        <v>41</v>
      </c>
      <c r="I2298" s="353" t="s">
        <v>424</v>
      </c>
      <c r="J2298" s="353" t="s">
        <v>444</v>
      </c>
      <c r="K2298" s="353" t="s">
        <v>890</v>
      </c>
      <c r="L2298" s="353" t="s">
        <v>822</v>
      </c>
      <c r="M2298" s="355">
        <v>4573800</v>
      </c>
    </row>
    <row r="2299" spans="1:13">
      <c r="A2299" s="353" t="s">
        <v>14320</v>
      </c>
      <c r="B2299" s="353" t="s">
        <v>14271</v>
      </c>
      <c r="C2299" s="353" t="s">
        <v>1270</v>
      </c>
      <c r="D2299" s="354">
        <v>4537</v>
      </c>
      <c r="E2299" s="353" t="s">
        <v>1112</v>
      </c>
      <c r="F2299" s="353" t="s">
        <v>40</v>
      </c>
      <c r="G2299" s="353" t="s">
        <v>40</v>
      </c>
      <c r="H2299" s="353" t="s">
        <v>41</v>
      </c>
      <c r="I2299" s="353" t="s">
        <v>425</v>
      </c>
      <c r="J2299" s="353" t="s">
        <v>445</v>
      </c>
      <c r="K2299" s="353" t="s">
        <v>890</v>
      </c>
      <c r="L2299" s="353" t="s">
        <v>822</v>
      </c>
      <c r="M2299" s="355">
        <v>4573800</v>
      </c>
    </row>
    <row r="2300" spans="1:13">
      <c r="A2300" s="353" t="s">
        <v>8277</v>
      </c>
      <c r="B2300" s="353" t="s">
        <v>2056</v>
      </c>
      <c r="C2300" s="353" t="s">
        <v>1270</v>
      </c>
      <c r="D2300" s="354">
        <v>4537</v>
      </c>
      <c r="E2300" s="353" t="s">
        <v>1112</v>
      </c>
      <c r="F2300" s="353" t="s">
        <v>40</v>
      </c>
      <c r="G2300" s="353" t="s">
        <v>40</v>
      </c>
      <c r="H2300" s="353" t="s">
        <v>41</v>
      </c>
      <c r="I2300" s="353" t="s">
        <v>221</v>
      </c>
      <c r="J2300" s="353" t="s">
        <v>222</v>
      </c>
      <c r="K2300" s="353" t="s">
        <v>821</v>
      </c>
      <c r="L2300" s="353" t="s">
        <v>822</v>
      </c>
      <c r="M2300" s="355">
        <v>4666200</v>
      </c>
    </row>
    <row r="2301" spans="1:13">
      <c r="A2301" s="353" t="s">
        <v>14278</v>
      </c>
      <c r="B2301" s="353" t="s">
        <v>14271</v>
      </c>
      <c r="C2301" s="353" t="s">
        <v>1270</v>
      </c>
      <c r="D2301" s="354">
        <v>4537</v>
      </c>
      <c r="E2301" s="353" t="s">
        <v>1112</v>
      </c>
      <c r="F2301" s="353" t="s">
        <v>40</v>
      </c>
      <c r="G2301" s="353" t="s">
        <v>40</v>
      </c>
      <c r="H2301" s="353" t="s">
        <v>41</v>
      </c>
      <c r="I2301" s="353" t="s">
        <v>48</v>
      </c>
      <c r="J2301" s="353" t="s">
        <v>49</v>
      </c>
      <c r="K2301" s="353" t="s">
        <v>890</v>
      </c>
      <c r="L2301" s="353" t="s">
        <v>822</v>
      </c>
      <c r="M2301" s="355">
        <v>4853310</v>
      </c>
    </row>
    <row r="2302" spans="1:13">
      <c r="A2302" s="353" t="s">
        <v>14284</v>
      </c>
      <c r="B2302" s="353" t="s">
        <v>14271</v>
      </c>
      <c r="C2302" s="353" t="s">
        <v>1270</v>
      </c>
      <c r="D2302" s="354">
        <v>4537</v>
      </c>
      <c r="E2302" s="353" t="s">
        <v>1112</v>
      </c>
      <c r="F2302" s="353" t="s">
        <v>40</v>
      </c>
      <c r="G2302" s="353" t="s">
        <v>40</v>
      </c>
      <c r="H2302" s="353" t="s">
        <v>41</v>
      </c>
      <c r="I2302" s="353" t="s">
        <v>50</v>
      </c>
      <c r="J2302" s="353" t="s">
        <v>51</v>
      </c>
      <c r="K2302" s="353" t="s">
        <v>890</v>
      </c>
      <c r="L2302" s="353" t="s">
        <v>822</v>
      </c>
      <c r="M2302" s="355">
        <v>4853310</v>
      </c>
    </row>
    <row r="2303" spans="1:13">
      <c r="A2303" s="353" t="s">
        <v>8269</v>
      </c>
      <c r="B2303" s="353" t="s">
        <v>2056</v>
      </c>
      <c r="C2303" s="353" t="s">
        <v>1270</v>
      </c>
      <c r="D2303" s="354">
        <v>4537</v>
      </c>
      <c r="E2303" s="353" t="s">
        <v>1112</v>
      </c>
      <c r="F2303" s="353" t="s">
        <v>40</v>
      </c>
      <c r="G2303" s="353" t="s">
        <v>40</v>
      </c>
      <c r="H2303" s="353" t="s">
        <v>41</v>
      </c>
      <c r="I2303" s="353" t="s">
        <v>42</v>
      </c>
      <c r="J2303" s="353" t="s">
        <v>43</v>
      </c>
      <c r="K2303" s="353" t="s">
        <v>821</v>
      </c>
      <c r="L2303" s="353" t="s">
        <v>822</v>
      </c>
      <c r="M2303" s="355">
        <v>4920300</v>
      </c>
    </row>
    <row r="2304" spans="1:13">
      <c r="A2304" s="353" t="s">
        <v>8271</v>
      </c>
      <c r="B2304" s="353" t="s">
        <v>2056</v>
      </c>
      <c r="C2304" s="353" t="s">
        <v>1270</v>
      </c>
      <c r="D2304" s="354">
        <v>4537</v>
      </c>
      <c r="E2304" s="353" t="s">
        <v>1112</v>
      </c>
      <c r="F2304" s="353" t="s">
        <v>40</v>
      </c>
      <c r="G2304" s="353" t="s">
        <v>40</v>
      </c>
      <c r="H2304" s="353" t="s">
        <v>41</v>
      </c>
      <c r="I2304" s="353" t="s">
        <v>219</v>
      </c>
      <c r="J2304" s="353" t="s">
        <v>220</v>
      </c>
      <c r="K2304" s="353" t="s">
        <v>821</v>
      </c>
      <c r="L2304" s="353" t="s">
        <v>822</v>
      </c>
      <c r="M2304" s="355">
        <v>4920300</v>
      </c>
    </row>
    <row r="2305" spans="1:13">
      <c r="A2305" s="353" t="s">
        <v>8273</v>
      </c>
      <c r="B2305" s="353" t="s">
        <v>2056</v>
      </c>
      <c r="C2305" s="353" t="s">
        <v>1270</v>
      </c>
      <c r="D2305" s="354">
        <v>4537</v>
      </c>
      <c r="E2305" s="353" t="s">
        <v>1112</v>
      </c>
      <c r="F2305" s="353" t="s">
        <v>40</v>
      </c>
      <c r="G2305" s="353" t="s">
        <v>40</v>
      </c>
      <c r="H2305" s="353" t="s">
        <v>41</v>
      </c>
      <c r="I2305" s="353" t="s">
        <v>44</v>
      </c>
      <c r="J2305" s="353" t="s">
        <v>45</v>
      </c>
      <c r="K2305" s="353" t="s">
        <v>821</v>
      </c>
      <c r="L2305" s="353" t="s">
        <v>822</v>
      </c>
      <c r="M2305" s="355">
        <v>4920300</v>
      </c>
    </row>
    <row r="2306" spans="1:13">
      <c r="A2306" s="353" t="s">
        <v>8275</v>
      </c>
      <c r="B2306" s="353" t="s">
        <v>2056</v>
      </c>
      <c r="C2306" s="353" t="s">
        <v>1270</v>
      </c>
      <c r="D2306" s="354">
        <v>4537</v>
      </c>
      <c r="E2306" s="353" t="s">
        <v>1112</v>
      </c>
      <c r="F2306" s="353" t="s">
        <v>40</v>
      </c>
      <c r="G2306" s="353" t="s">
        <v>40</v>
      </c>
      <c r="H2306" s="353" t="s">
        <v>41</v>
      </c>
      <c r="I2306" s="353" t="s">
        <v>46</v>
      </c>
      <c r="J2306" s="353" t="s">
        <v>47</v>
      </c>
      <c r="K2306" s="353" t="s">
        <v>821</v>
      </c>
      <c r="L2306" s="353" t="s">
        <v>822</v>
      </c>
      <c r="M2306" s="355">
        <v>4920300</v>
      </c>
    </row>
    <row r="2307" spans="1:13">
      <c r="A2307" s="353" t="s">
        <v>14270</v>
      </c>
      <c r="B2307" s="353" t="s">
        <v>14271</v>
      </c>
      <c r="C2307" s="353" t="s">
        <v>1270</v>
      </c>
      <c r="D2307" s="354">
        <v>4537</v>
      </c>
      <c r="E2307" s="353" t="s">
        <v>1112</v>
      </c>
      <c r="F2307" s="353" t="s">
        <v>40</v>
      </c>
      <c r="G2307" s="353" t="s">
        <v>40</v>
      </c>
      <c r="H2307" s="353" t="s">
        <v>41</v>
      </c>
      <c r="I2307" s="353" t="s">
        <v>221</v>
      </c>
      <c r="J2307" s="353" t="s">
        <v>222</v>
      </c>
      <c r="K2307" s="353" t="s">
        <v>890</v>
      </c>
      <c r="L2307" s="353" t="s">
        <v>822</v>
      </c>
      <c r="M2307" s="355">
        <v>5132820</v>
      </c>
    </row>
    <row r="2308" spans="1:13">
      <c r="A2308" s="353" t="s">
        <v>8259</v>
      </c>
      <c r="B2308" s="353" t="s">
        <v>2056</v>
      </c>
      <c r="C2308" s="353" t="s">
        <v>1270</v>
      </c>
      <c r="D2308" s="354">
        <v>4537</v>
      </c>
      <c r="E2308" s="353" t="s">
        <v>1112</v>
      </c>
      <c r="F2308" s="353" t="s">
        <v>40</v>
      </c>
      <c r="G2308" s="353" t="s">
        <v>40</v>
      </c>
      <c r="H2308" s="353" t="s">
        <v>41</v>
      </c>
      <c r="I2308" s="353" t="s">
        <v>316</v>
      </c>
      <c r="J2308" s="353" t="s">
        <v>684</v>
      </c>
      <c r="K2308" s="353" t="s">
        <v>821</v>
      </c>
      <c r="L2308" s="353" t="s">
        <v>822</v>
      </c>
      <c r="M2308" s="355">
        <v>5174400</v>
      </c>
    </row>
    <row r="2309" spans="1:13">
      <c r="A2309" s="353" t="s">
        <v>8261</v>
      </c>
      <c r="B2309" s="353" t="s">
        <v>2056</v>
      </c>
      <c r="C2309" s="353" t="s">
        <v>1270</v>
      </c>
      <c r="D2309" s="354">
        <v>4537</v>
      </c>
      <c r="E2309" s="353" t="s">
        <v>1112</v>
      </c>
      <c r="F2309" s="353" t="s">
        <v>40</v>
      </c>
      <c r="G2309" s="353" t="s">
        <v>40</v>
      </c>
      <c r="H2309" s="353" t="s">
        <v>41</v>
      </c>
      <c r="I2309" s="353" t="s">
        <v>318</v>
      </c>
      <c r="J2309" s="353" t="s">
        <v>685</v>
      </c>
      <c r="K2309" s="353" t="s">
        <v>821</v>
      </c>
      <c r="L2309" s="353" t="s">
        <v>822</v>
      </c>
      <c r="M2309" s="355">
        <v>5174400</v>
      </c>
    </row>
    <row r="2310" spans="1:13">
      <c r="A2310" s="353" t="s">
        <v>8263</v>
      </c>
      <c r="B2310" s="353" t="s">
        <v>2056</v>
      </c>
      <c r="C2310" s="353" t="s">
        <v>1270</v>
      </c>
      <c r="D2310" s="354">
        <v>4537</v>
      </c>
      <c r="E2310" s="353" t="s">
        <v>1112</v>
      </c>
      <c r="F2310" s="353" t="s">
        <v>40</v>
      </c>
      <c r="G2310" s="353" t="s">
        <v>40</v>
      </c>
      <c r="H2310" s="353" t="s">
        <v>41</v>
      </c>
      <c r="I2310" s="353" t="s">
        <v>320</v>
      </c>
      <c r="J2310" s="353" t="s">
        <v>686</v>
      </c>
      <c r="K2310" s="353" t="s">
        <v>821</v>
      </c>
      <c r="L2310" s="353" t="s">
        <v>822</v>
      </c>
      <c r="M2310" s="355">
        <v>5174400</v>
      </c>
    </row>
    <row r="2311" spans="1:13">
      <c r="A2311" s="353" t="s">
        <v>8265</v>
      </c>
      <c r="B2311" s="353" t="s">
        <v>2056</v>
      </c>
      <c r="C2311" s="353" t="s">
        <v>1270</v>
      </c>
      <c r="D2311" s="354">
        <v>4537</v>
      </c>
      <c r="E2311" s="353" t="s">
        <v>1112</v>
      </c>
      <c r="F2311" s="353" t="s">
        <v>40</v>
      </c>
      <c r="G2311" s="353" t="s">
        <v>40</v>
      </c>
      <c r="H2311" s="353" t="s">
        <v>41</v>
      </c>
      <c r="I2311" s="353" t="s">
        <v>322</v>
      </c>
      <c r="J2311" s="353" t="s">
        <v>687</v>
      </c>
      <c r="K2311" s="353" t="s">
        <v>821</v>
      </c>
      <c r="L2311" s="353" t="s">
        <v>822</v>
      </c>
      <c r="M2311" s="355">
        <v>5174400</v>
      </c>
    </row>
    <row r="2312" spans="1:13">
      <c r="A2312" s="353" t="s">
        <v>8267</v>
      </c>
      <c r="B2312" s="353" t="s">
        <v>2056</v>
      </c>
      <c r="C2312" s="353" t="s">
        <v>1270</v>
      </c>
      <c r="D2312" s="354">
        <v>4537</v>
      </c>
      <c r="E2312" s="353" t="s">
        <v>1112</v>
      </c>
      <c r="F2312" s="353" t="s">
        <v>40</v>
      </c>
      <c r="G2312" s="353" t="s">
        <v>40</v>
      </c>
      <c r="H2312" s="353" t="s">
        <v>41</v>
      </c>
      <c r="I2312" s="353" t="s">
        <v>324</v>
      </c>
      <c r="J2312" s="353" t="s">
        <v>688</v>
      </c>
      <c r="K2312" s="353" t="s">
        <v>821</v>
      </c>
      <c r="L2312" s="353" t="s">
        <v>822</v>
      </c>
      <c r="M2312" s="355">
        <v>5174400</v>
      </c>
    </row>
    <row r="2313" spans="1:13">
      <c r="A2313" s="353" t="s">
        <v>8282</v>
      </c>
      <c r="B2313" s="353" t="s">
        <v>2055</v>
      </c>
      <c r="C2313" s="353" t="s">
        <v>1270</v>
      </c>
      <c r="D2313" s="354">
        <v>4537</v>
      </c>
      <c r="E2313" s="353" t="s">
        <v>1112</v>
      </c>
      <c r="F2313" s="353" t="s">
        <v>40</v>
      </c>
      <c r="G2313" s="353" t="s">
        <v>40</v>
      </c>
      <c r="H2313" s="353" t="s">
        <v>41</v>
      </c>
      <c r="I2313" s="353" t="s">
        <v>223</v>
      </c>
      <c r="J2313" s="353" t="s">
        <v>56</v>
      </c>
      <c r="K2313" s="353" t="s">
        <v>821</v>
      </c>
      <c r="L2313" s="353" t="s">
        <v>32</v>
      </c>
      <c r="M2313" s="355">
        <v>41464500</v>
      </c>
    </row>
    <row r="2314" spans="1:13">
      <c r="A2314" s="353" t="s">
        <v>8284</v>
      </c>
      <c r="B2314" s="353" t="s">
        <v>2055</v>
      </c>
      <c r="C2314" s="353" t="s">
        <v>1270</v>
      </c>
      <c r="D2314" s="354">
        <v>4537</v>
      </c>
      <c r="E2314" s="353" t="s">
        <v>1112</v>
      </c>
      <c r="F2314" s="353" t="s">
        <v>40</v>
      </c>
      <c r="G2314" s="353" t="s">
        <v>40</v>
      </c>
      <c r="H2314" s="353" t="s">
        <v>41</v>
      </c>
      <c r="I2314" s="353" t="s">
        <v>421</v>
      </c>
      <c r="J2314" s="353" t="s">
        <v>441</v>
      </c>
      <c r="K2314" s="353" t="s">
        <v>821</v>
      </c>
      <c r="L2314" s="353" t="s">
        <v>32</v>
      </c>
      <c r="M2314" s="355">
        <v>41464500</v>
      </c>
    </row>
    <row r="2315" spans="1:13">
      <c r="A2315" s="353" t="s">
        <v>8286</v>
      </c>
      <c r="B2315" s="353" t="s">
        <v>2055</v>
      </c>
      <c r="C2315" s="353" t="s">
        <v>1270</v>
      </c>
      <c r="D2315" s="354">
        <v>4537</v>
      </c>
      <c r="E2315" s="353" t="s">
        <v>1112</v>
      </c>
      <c r="F2315" s="353" t="s">
        <v>40</v>
      </c>
      <c r="G2315" s="353" t="s">
        <v>40</v>
      </c>
      <c r="H2315" s="353" t="s">
        <v>41</v>
      </c>
      <c r="I2315" s="353" t="s">
        <v>422</v>
      </c>
      <c r="J2315" s="353" t="s">
        <v>442</v>
      </c>
      <c r="K2315" s="353" t="s">
        <v>821</v>
      </c>
      <c r="L2315" s="353" t="s">
        <v>32</v>
      </c>
      <c r="M2315" s="355">
        <v>41464500</v>
      </c>
    </row>
    <row r="2316" spans="1:13">
      <c r="A2316" s="353" t="s">
        <v>8288</v>
      </c>
      <c r="B2316" s="353" t="s">
        <v>2055</v>
      </c>
      <c r="C2316" s="353" t="s">
        <v>1270</v>
      </c>
      <c r="D2316" s="354">
        <v>4537</v>
      </c>
      <c r="E2316" s="353" t="s">
        <v>1112</v>
      </c>
      <c r="F2316" s="353" t="s">
        <v>40</v>
      </c>
      <c r="G2316" s="353" t="s">
        <v>40</v>
      </c>
      <c r="H2316" s="353" t="s">
        <v>41</v>
      </c>
      <c r="I2316" s="353" t="s">
        <v>423</v>
      </c>
      <c r="J2316" s="353" t="s">
        <v>443</v>
      </c>
      <c r="K2316" s="353" t="s">
        <v>821</v>
      </c>
      <c r="L2316" s="353" t="s">
        <v>32</v>
      </c>
      <c r="M2316" s="355">
        <v>41464500</v>
      </c>
    </row>
    <row r="2317" spans="1:13">
      <c r="A2317" s="353" t="s">
        <v>8290</v>
      </c>
      <c r="B2317" s="353" t="s">
        <v>2055</v>
      </c>
      <c r="C2317" s="353" t="s">
        <v>1270</v>
      </c>
      <c r="D2317" s="354">
        <v>4537</v>
      </c>
      <c r="E2317" s="353" t="s">
        <v>1112</v>
      </c>
      <c r="F2317" s="353" t="s">
        <v>40</v>
      </c>
      <c r="G2317" s="353" t="s">
        <v>40</v>
      </c>
      <c r="H2317" s="353" t="s">
        <v>41</v>
      </c>
      <c r="I2317" s="353" t="s">
        <v>424</v>
      </c>
      <c r="J2317" s="353" t="s">
        <v>444</v>
      </c>
      <c r="K2317" s="353" t="s">
        <v>821</v>
      </c>
      <c r="L2317" s="353" t="s">
        <v>32</v>
      </c>
      <c r="M2317" s="355">
        <v>41464500</v>
      </c>
    </row>
    <row r="2318" spans="1:13">
      <c r="A2318" s="353" t="s">
        <v>8292</v>
      </c>
      <c r="B2318" s="353" t="s">
        <v>2055</v>
      </c>
      <c r="C2318" s="353" t="s">
        <v>1270</v>
      </c>
      <c r="D2318" s="354">
        <v>4537</v>
      </c>
      <c r="E2318" s="353" t="s">
        <v>1112</v>
      </c>
      <c r="F2318" s="353" t="s">
        <v>40</v>
      </c>
      <c r="G2318" s="353" t="s">
        <v>40</v>
      </c>
      <c r="H2318" s="353" t="s">
        <v>41</v>
      </c>
      <c r="I2318" s="353" t="s">
        <v>425</v>
      </c>
      <c r="J2318" s="353" t="s">
        <v>445</v>
      </c>
      <c r="K2318" s="353" t="s">
        <v>821</v>
      </c>
      <c r="L2318" s="353" t="s">
        <v>32</v>
      </c>
      <c r="M2318" s="355">
        <v>41464500</v>
      </c>
    </row>
    <row r="2319" spans="1:13">
      <c r="A2319" s="353" t="s">
        <v>8278</v>
      </c>
      <c r="B2319" s="353" t="s">
        <v>2055</v>
      </c>
      <c r="C2319" s="353" t="s">
        <v>1270</v>
      </c>
      <c r="D2319" s="354">
        <v>4537</v>
      </c>
      <c r="E2319" s="353" t="s">
        <v>1112</v>
      </c>
      <c r="F2319" s="353" t="s">
        <v>40</v>
      </c>
      <c r="G2319" s="353" t="s">
        <v>40</v>
      </c>
      <c r="H2319" s="353" t="s">
        <v>41</v>
      </c>
      <c r="I2319" s="353" t="s">
        <v>48</v>
      </c>
      <c r="J2319" s="353" t="s">
        <v>49</v>
      </c>
      <c r="K2319" s="353" t="s">
        <v>821</v>
      </c>
      <c r="L2319" s="353" t="s">
        <v>32</v>
      </c>
      <c r="M2319" s="355">
        <v>44028600</v>
      </c>
    </row>
    <row r="2320" spans="1:13">
      <c r="A2320" s="353" t="s">
        <v>8280</v>
      </c>
      <c r="B2320" s="353" t="s">
        <v>2055</v>
      </c>
      <c r="C2320" s="353" t="s">
        <v>1270</v>
      </c>
      <c r="D2320" s="354">
        <v>4537</v>
      </c>
      <c r="E2320" s="353" t="s">
        <v>1112</v>
      </c>
      <c r="F2320" s="353" t="s">
        <v>40</v>
      </c>
      <c r="G2320" s="353" t="s">
        <v>40</v>
      </c>
      <c r="H2320" s="353" t="s">
        <v>41</v>
      </c>
      <c r="I2320" s="353" t="s">
        <v>50</v>
      </c>
      <c r="J2320" s="353" t="s">
        <v>51</v>
      </c>
      <c r="K2320" s="353" t="s">
        <v>821</v>
      </c>
      <c r="L2320" s="353" t="s">
        <v>32</v>
      </c>
      <c r="M2320" s="355">
        <v>44028600</v>
      </c>
    </row>
    <row r="2321" spans="1:13">
      <c r="A2321" s="353" t="s">
        <v>14289</v>
      </c>
      <c r="B2321" s="353" t="s">
        <v>14269</v>
      </c>
      <c r="C2321" s="353" t="s">
        <v>1270</v>
      </c>
      <c r="D2321" s="354">
        <v>4537</v>
      </c>
      <c r="E2321" s="353" t="s">
        <v>1112</v>
      </c>
      <c r="F2321" s="353" t="s">
        <v>40</v>
      </c>
      <c r="G2321" s="353" t="s">
        <v>40</v>
      </c>
      <c r="H2321" s="353" t="s">
        <v>41</v>
      </c>
      <c r="I2321" s="353" t="s">
        <v>223</v>
      </c>
      <c r="J2321" s="353" t="s">
        <v>56</v>
      </c>
      <c r="K2321" s="353" t="s">
        <v>890</v>
      </c>
      <c r="L2321" s="353" t="s">
        <v>32</v>
      </c>
      <c r="M2321" s="355">
        <v>45610950</v>
      </c>
    </row>
    <row r="2322" spans="1:13">
      <c r="A2322" s="353" t="s">
        <v>14295</v>
      </c>
      <c r="B2322" s="353" t="s">
        <v>14269</v>
      </c>
      <c r="C2322" s="353" t="s">
        <v>1270</v>
      </c>
      <c r="D2322" s="354">
        <v>4537</v>
      </c>
      <c r="E2322" s="353" t="s">
        <v>1112</v>
      </c>
      <c r="F2322" s="353" t="s">
        <v>40</v>
      </c>
      <c r="G2322" s="353" t="s">
        <v>40</v>
      </c>
      <c r="H2322" s="353" t="s">
        <v>41</v>
      </c>
      <c r="I2322" s="353" t="s">
        <v>421</v>
      </c>
      <c r="J2322" s="353" t="s">
        <v>441</v>
      </c>
      <c r="K2322" s="353" t="s">
        <v>890</v>
      </c>
      <c r="L2322" s="353" t="s">
        <v>32</v>
      </c>
      <c r="M2322" s="355">
        <v>45610950</v>
      </c>
    </row>
    <row r="2323" spans="1:13">
      <c r="A2323" s="353" t="s">
        <v>14301</v>
      </c>
      <c r="B2323" s="353" t="s">
        <v>14269</v>
      </c>
      <c r="C2323" s="353" t="s">
        <v>1270</v>
      </c>
      <c r="D2323" s="354">
        <v>4537</v>
      </c>
      <c r="E2323" s="353" t="s">
        <v>1112</v>
      </c>
      <c r="F2323" s="353" t="s">
        <v>40</v>
      </c>
      <c r="G2323" s="353" t="s">
        <v>40</v>
      </c>
      <c r="H2323" s="353" t="s">
        <v>41</v>
      </c>
      <c r="I2323" s="353" t="s">
        <v>422</v>
      </c>
      <c r="J2323" s="353" t="s">
        <v>442</v>
      </c>
      <c r="K2323" s="353" t="s">
        <v>890</v>
      </c>
      <c r="L2323" s="353" t="s">
        <v>32</v>
      </c>
      <c r="M2323" s="355">
        <v>45610950</v>
      </c>
    </row>
    <row r="2324" spans="1:13">
      <c r="A2324" s="353" t="s">
        <v>14307</v>
      </c>
      <c r="B2324" s="353" t="s">
        <v>14269</v>
      </c>
      <c r="C2324" s="353" t="s">
        <v>1270</v>
      </c>
      <c r="D2324" s="354">
        <v>4537</v>
      </c>
      <c r="E2324" s="353" t="s">
        <v>1112</v>
      </c>
      <c r="F2324" s="353" t="s">
        <v>40</v>
      </c>
      <c r="G2324" s="353" t="s">
        <v>40</v>
      </c>
      <c r="H2324" s="353" t="s">
        <v>41</v>
      </c>
      <c r="I2324" s="353" t="s">
        <v>423</v>
      </c>
      <c r="J2324" s="353" t="s">
        <v>443</v>
      </c>
      <c r="K2324" s="353" t="s">
        <v>890</v>
      </c>
      <c r="L2324" s="353" t="s">
        <v>32</v>
      </c>
      <c r="M2324" s="355">
        <v>45610950</v>
      </c>
    </row>
    <row r="2325" spans="1:13">
      <c r="A2325" s="353" t="s">
        <v>14313</v>
      </c>
      <c r="B2325" s="353" t="s">
        <v>14269</v>
      </c>
      <c r="C2325" s="353" t="s">
        <v>1270</v>
      </c>
      <c r="D2325" s="354">
        <v>4537</v>
      </c>
      <c r="E2325" s="353" t="s">
        <v>1112</v>
      </c>
      <c r="F2325" s="353" t="s">
        <v>40</v>
      </c>
      <c r="G2325" s="353" t="s">
        <v>40</v>
      </c>
      <c r="H2325" s="353" t="s">
        <v>41</v>
      </c>
      <c r="I2325" s="353" t="s">
        <v>424</v>
      </c>
      <c r="J2325" s="353" t="s">
        <v>444</v>
      </c>
      <c r="K2325" s="353" t="s">
        <v>890</v>
      </c>
      <c r="L2325" s="353" t="s">
        <v>32</v>
      </c>
      <c r="M2325" s="355">
        <v>45610950</v>
      </c>
    </row>
    <row r="2326" spans="1:13">
      <c r="A2326" s="353" t="s">
        <v>14319</v>
      </c>
      <c r="B2326" s="353" t="s">
        <v>14269</v>
      </c>
      <c r="C2326" s="353" t="s">
        <v>1270</v>
      </c>
      <c r="D2326" s="354">
        <v>4537</v>
      </c>
      <c r="E2326" s="353" t="s">
        <v>1112</v>
      </c>
      <c r="F2326" s="353" t="s">
        <v>40</v>
      </c>
      <c r="G2326" s="353" t="s">
        <v>40</v>
      </c>
      <c r="H2326" s="353" t="s">
        <v>41</v>
      </c>
      <c r="I2326" s="353" t="s">
        <v>425</v>
      </c>
      <c r="J2326" s="353" t="s">
        <v>445</v>
      </c>
      <c r="K2326" s="353" t="s">
        <v>890</v>
      </c>
      <c r="L2326" s="353" t="s">
        <v>32</v>
      </c>
      <c r="M2326" s="355">
        <v>45610950</v>
      </c>
    </row>
    <row r="2327" spans="1:13">
      <c r="A2327" s="353" t="s">
        <v>8276</v>
      </c>
      <c r="B2327" s="353" t="s">
        <v>2055</v>
      </c>
      <c r="C2327" s="353" t="s">
        <v>1270</v>
      </c>
      <c r="D2327" s="354">
        <v>4537</v>
      </c>
      <c r="E2327" s="353" t="s">
        <v>1112</v>
      </c>
      <c r="F2327" s="353" t="s">
        <v>40</v>
      </c>
      <c r="G2327" s="353" t="s">
        <v>40</v>
      </c>
      <c r="H2327" s="353" t="s">
        <v>41</v>
      </c>
      <c r="I2327" s="353" t="s">
        <v>221</v>
      </c>
      <c r="J2327" s="353" t="s">
        <v>222</v>
      </c>
      <c r="K2327" s="353" t="s">
        <v>821</v>
      </c>
      <c r="L2327" s="353" t="s">
        <v>32</v>
      </c>
      <c r="M2327" s="355">
        <v>46638900</v>
      </c>
    </row>
    <row r="2328" spans="1:13">
      <c r="A2328" s="353" t="s">
        <v>14277</v>
      </c>
      <c r="B2328" s="353" t="s">
        <v>14269</v>
      </c>
      <c r="C2328" s="353" t="s">
        <v>1270</v>
      </c>
      <c r="D2328" s="354">
        <v>4537</v>
      </c>
      <c r="E2328" s="353" t="s">
        <v>1112</v>
      </c>
      <c r="F2328" s="353" t="s">
        <v>40</v>
      </c>
      <c r="G2328" s="353" t="s">
        <v>40</v>
      </c>
      <c r="H2328" s="353" t="s">
        <v>41</v>
      </c>
      <c r="I2328" s="353" t="s">
        <v>48</v>
      </c>
      <c r="J2328" s="353" t="s">
        <v>49</v>
      </c>
      <c r="K2328" s="353" t="s">
        <v>890</v>
      </c>
      <c r="L2328" s="353" t="s">
        <v>32</v>
      </c>
      <c r="M2328" s="355">
        <v>48431460</v>
      </c>
    </row>
    <row r="2329" spans="1:13">
      <c r="A2329" s="353" t="s">
        <v>14283</v>
      </c>
      <c r="B2329" s="353" t="s">
        <v>14269</v>
      </c>
      <c r="C2329" s="353" t="s">
        <v>1270</v>
      </c>
      <c r="D2329" s="354">
        <v>4537</v>
      </c>
      <c r="E2329" s="353" t="s">
        <v>1112</v>
      </c>
      <c r="F2329" s="353" t="s">
        <v>40</v>
      </c>
      <c r="G2329" s="353" t="s">
        <v>40</v>
      </c>
      <c r="H2329" s="353" t="s">
        <v>41</v>
      </c>
      <c r="I2329" s="353" t="s">
        <v>50</v>
      </c>
      <c r="J2329" s="353" t="s">
        <v>51</v>
      </c>
      <c r="K2329" s="353" t="s">
        <v>890</v>
      </c>
      <c r="L2329" s="353" t="s">
        <v>32</v>
      </c>
      <c r="M2329" s="355">
        <v>48431460</v>
      </c>
    </row>
    <row r="2330" spans="1:13">
      <c r="A2330" s="353" t="s">
        <v>8268</v>
      </c>
      <c r="B2330" s="353" t="s">
        <v>2055</v>
      </c>
      <c r="C2330" s="353" t="s">
        <v>1270</v>
      </c>
      <c r="D2330" s="354">
        <v>4537</v>
      </c>
      <c r="E2330" s="353" t="s">
        <v>1112</v>
      </c>
      <c r="F2330" s="353" t="s">
        <v>40</v>
      </c>
      <c r="G2330" s="353" t="s">
        <v>40</v>
      </c>
      <c r="H2330" s="353" t="s">
        <v>41</v>
      </c>
      <c r="I2330" s="353" t="s">
        <v>42</v>
      </c>
      <c r="J2330" s="353" t="s">
        <v>43</v>
      </c>
      <c r="K2330" s="353" t="s">
        <v>821</v>
      </c>
      <c r="L2330" s="353" t="s">
        <v>32</v>
      </c>
      <c r="M2330" s="355">
        <v>49226100</v>
      </c>
    </row>
    <row r="2331" spans="1:13">
      <c r="A2331" s="353" t="s">
        <v>8270</v>
      </c>
      <c r="B2331" s="353" t="s">
        <v>2055</v>
      </c>
      <c r="C2331" s="353" t="s">
        <v>1270</v>
      </c>
      <c r="D2331" s="354">
        <v>4537</v>
      </c>
      <c r="E2331" s="353" t="s">
        <v>1112</v>
      </c>
      <c r="F2331" s="353" t="s">
        <v>40</v>
      </c>
      <c r="G2331" s="353" t="s">
        <v>40</v>
      </c>
      <c r="H2331" s="353" t="s">
        <v>41</v>
      </c>
      <c r="I2331" s="353" t="s">
        <v>219</v>
      </c>
      <c r="J2331" s="353" t="s">
        <v>220</v>
      </c>
      <c r="K2331" s="353" t="s">
        <v>821</v>
      </c>
      <c r="L2331" s="353" t="s">
        <v>32</v>
      </c>
      <c r="M2331" s="355">
        <v>49226100</v>
      </c>
    </row>
    <row r="2332" spans="1:13">
      <c r="A2332" s="353" t="s">
        <v>8272</v>
      </c>
      <c r="B2332" s="353" t="s">
        <v>2055</v>
      </c>
      <c r="C2332" s="353" t="s">
        <v>1270</v>
      </c>
      <c r="D2332" s="354">
        <v>4537</v>
      </c>
      <c r="E2332" s="353" t="s">
        <v>1112</v>
      </c>
      <c r="F2332" s="353" t="s">
        <v>40</v>
      </c>
      <c r="G2332" s="353" t="s">
        <v>40</v>
      </c>
      <c r="H2332" s="353" t="s">
        <v>41</v>
      </c>
      <c r="I2332" s="353" t="s">
        <v>44</v>
      </c>
      <c r="J2332" s="353" t="s">
        <v>45</v>
      </c>
      <c r="K2332" s="353" t="s">
        <v>821</v>
      </c>
      <c r="L2332" s="353" t="s">
        <v>32</v>
      </c>
      <c r="M2332" s="355">
        <v>49226100</v>
      </c>
    </row>
    <row r="2333" spans="1:13">
      <c r="A2333" s="353" t="s">
        <v>8274</v>
      </c>
      <c r="B2333" s="353" t="s">
        <v>2055</v>
      </c>
      <c r="C2333" s="353" t="s">
        <v>1270</v>
      </c>
      <c r="D2333" s="354">
        <v>4537</v>
      </c>
      <c r="E2333" s="353" t="s">
        <v>1112</v>
      </c>
      <c r="F2333" s="353" t="s">
        <v>40</v>
      </c>
      <c r="G2333" s="353" t="s">
        <v>40</v>
      </c>
      <c r="H2333" s="353" t="s">
        <v>41</v>
      </c>
      <c r="I2333" s="353" t="s">
        <v>46</v>
      </c>
      <c r="J2333" s="353" t="s">
        <v>47</v>
      </c>
      <c r="K2333" s="353" t="s">
        <v>821</v>
      </c>
      <c r="L2333" s="353" t="s">
        <v>32</v>
      </c>
      <c r="M2333" s="355">
        <v>49226100</v>
      </c>
    </row>
    <row r="2334" spans="1:13">
      <c r="A2334" s="353" t="s">
        <v>14268</v>
      </c>
      <c r="B2334" s="353" t="s">
        <v>14269</v>
      </c>
      <c r="C2334" s="353" t="s">
        <v>1270</v>
      </c>
      <c r="D2334" s="354">
        <v>4537</v>
      </c>
      <c r="E2334" s="353" t="s">
        <v>1112</v>
      </c>
      <c r="F2334" s="353" t="s">
        <v>40</v>
      </c>
      <c r="G2334" s="353" t="s">
        <v>40</v>
      </c>
      <c r="H2334" s="353" t="s">
        <v>41</v>
      </c>
      <c r="I2334" s="353" t="s">
        <v>221</v>
      </c>
      <c r="J2334" s="353" t="s">
        <v>222</v>
      </c>
      <c r="K2334" s="353" t="s">
        <v>890</v>
      </c>
      <c r="L2334" s="353" t="s">
        <v>32</v>
      </c>
      <c r="M2334" s="355">
        <v>51302790</v>
      </c>
    </row>
    <row r="2335" spans="1:13">
      <c r="A2335" s="353" t="s">
        <v>8258</v>
      </c>
      <c r="B2335" s="353" t="s">
        <v>2055</v>
      </c>
      <c r="C2335" s="353" t="s">
        <v>1270</v>
      </c>
      <c r="D2335" s="354">
        <v>4537</v>
      </c>
      <c r="E2335" s="353" t="s">
        <v>1112</v>
      </c>
      <c r="F2335" s="353" t="s">
        <v>40</v>
      </c>
      <c r="G2335" s="353" t="s">
        <v>40</v>
      </c>
      <c r="H2335" s="353" t="s">
        <v>41</v>
      </c>
      <c r="I2335" s="353" t="s">
        <v>316</v>
      </c>
      <c r="J2335" s="353" t="s">
        <v>684</v>
      </c>
      <c r="K2335" s="353" t="s">
        <v>821</v>
      </c>
      <c r="L2335" s="353" t="s">
        <v>32</v>
      </c>
      <c r="M2335" s="355">
        <v>51813300</v>
      </c>
    </row>
    <row r="2336" spans="1:13">
      <c r="A2336" s="353" t="s">
        <v>8260</v>
      </c>
      <c r="B2336" s="353" t="s">
        <v>2055</v>
      </c>
      <c r="C2336" s="353" t="s">
        <v>1270</v>
      </c>
      <c r="D2336" s="354">
        <v>4537</v>
      </c>
      <c r="E2336" s="353" t="s">
        <v>1112</v>
      </c>
      <c r="F2336" s="353" t="s">
        <v>40</v>
      </c>
      <c r="G2336" s="353" t="s">
        <v>40</v>
      </c>
      <c r="H2336" s="353" t="s">
        <v>41</v>
      </c>
      <c r="I2336" s="353" t="s">
        <v>318</v>
      </c>
      <c r="J2336" s="353" t="s">
        <v>685</v>
      </c>
      <c r="K2336" s="353" t="s">
        <v>821</v>
      </c>
      <c r="L2336" s="353" t="s">
        <v>32</v>
      </c>
      <c r="M2336" s="355">
        <v>51813300</v>
      </c>
    </row>
    <row r="2337" spans="1:13">
      <c r="A2337" s="353" t="s">
        <v>8262</v>
      </c>
      <c r="B2337" s="353" t="s">
        <v>2055</v>
      </c>
      <c r="C2337" s="353" t="s">
        <v>1270</v>
      </c>
      <c r="D2337" s="354">
        <v>4537</v>
      </c>
      <c r="E2337" s="353" t="s">
        <v>1112</v>
      </c>
      <c r="F2337" s="353" t="s">
        <v>40</v>
      </c>
      <c r="G2337" s="353" t="s">
        <v>40</v>
      </c>
      <c r="H2337" s="353" t="s">
        <v>41</v>
      </c>
      <c r="I2337" s="353" t="s">
        <v>320</v>
      </c>
      <c r="J2337" s="353" t="s">
        <v>686</v>
      </c>
      <c r="K2337" s="353" t="s">
        <v>821</v>
      </c>
      <c r="L2337" s="353" t="s">
        <v>32</v>
      </c>
      <c r="M2337" s="355">
        <v>51813300</v>
      </c>
    </row>
    <row r="2338" spans="1:13">
      <c r="A2338" s="353" t="s">
        <v>8264</v>
      </c>
      <c r="B2338" s="353" t="s">
        <v>2055</v>
      </c>
      <c r="C2338" s="353" t="s">
        <v>1270</v>
      </c>
      <c r="D2338" s="354">
        <v>4537</v>
      </c>
      <c r="E2338" s="353" t="s">
        <v>1112</v>
      </c>
      <c r="F2338" s="353" t="s">
        <v>40</v>
      </c>
      <c r="G2338" s="353" t="s">
        <v>40</v>
      </c>
      <c r="H2338" s="353" t="s">
        <v>41</v>
      </c>
      <c r="I2338" s="353" t="s">
        <v>322</v>
      </c>
      <c r="J2338" s="353" t="s">
        <v>687</v>
      </c>
      <c r="K2338" s="353" t="s">
        <v>821</v>
      </c>
      <c r="L2338" s="353" t="s">
        <v>32</v>
      </c>
      <c r="M2338" s="355">
        <v>51813300</v>
      </c>
    </row>
    <row r="2339" spans="1:13">
      <c r="A2339" s="353" t="s">
        <v>8266</v>
      </c>
      <c r="B2339" s="353" t="s">
        <v>2055</v>
      </c>
      <c r="C2339" s="353" t="s">
        <v>1270</v>
      </c>
      <c r="D2339" s="354">
        <v>4537</v>
      </c>
      <c r="E2339" s="353" t="s">
        <v>1112</v>
      </c>
      <c r="F2339" s="353" t="s">
        <v>40</v>
      </c>
      <c r="G2339" s="353" t="s">
        <v>40</v>
      </c>
      <c r="H2339" s="353" t="s">
        <v>41</v>
      </c>
      <c r="I2339" s="353" t="s">
        <v>324</v>
      </c>
      <c r="J2339" s="353" t="s">
        <v>688</v>
      </c>
      <c r="K2339" s="353" t="s">
        <v>821</v>
      </c>
      <c r="L2339" s="353" t="s">
        <v>32</v>
      </c>
      <c r="M2339" s="355">
        <v>51813300</v>
      </c>
    </row>
    <row r="2340" spans="1:13">
      <c r="A2340" s="417" t="s">
        <v>14288</v>
      </c>
      <c r="B2340" s="417" t="s">
        <v>14246</v>
      </c>
      <c r="C2340" s="417" t="s">
        <v>1270</v>
      </c>
      <c r="D2340" s="422">
        <v>4537</v>
      </c>
      <c r="E2340" s="417" t="s">
        <v>1112</v>
      </c>
      <c r="F2340" s="417" t="s">
        <v>40</v>
      </c>
      <c r="G2340" s="417" t="s">
        <v>40</v>
      </c>
      <c r="H2340" s="417" t="s">
        <v>41</v>
      </c>
      <c r="I2340" s="417" t="s">
        <v>223</v>
      </c>
      <c r="J2340" s="417" t="s">
        <v>56</v>
      </c>
      <c r="K2340" s="417" t="s">
        <v>821</v>
      </c>
      <c r="L2340" s="417" t="s">
        <v>34</v>
      </c>
      <c r="M2340" s="423">
        <v>66320100</v>
      </c>
    </row>
    <row r="2341" spans="1:13">
      <c r="A2341" s="417" t="s">
        <v>14294</v>
      </c>
      <c r="B2341" s="417" t="s">
        <v>14246</v>
      </c>
      <c r="C2341" s="417" t="s">
        <v>1270</v>
      </c>
      <c r="D2341" s="422">
        <v>4537</v>
      </c>
      <c r="E2341" s="417" t="s">
        <v>1112</v>
      </c>
      <c r="F2341" s="417" t="s">
        <v>40</v>
      </c>
      <c r="G2341" s="417" t="s">
        <v>40</v>
      </c>
      <c r="H2341" s="417" t="s">
        <v>41</v>
      </c>
      <c r="I2341" s="417" t="s">
        <v>421</v>
      </c>
      <c r="J2341" s="417" t="s">
        <v>441</v>
      </c>
      <c r="K2341" s="417" t="s">
        <v>821</v>
      </c>
      <c r="L2341" s="417" t="s">
        <v>34</v>
      </c>
      <c r="M2341" s="423">
        <v>66320100</v>
      </c>
    </row>
    <row r="2342" spans="1:13">
      <c r="A2342" s="417" t="s">
        <v>14300</v>
      </c>
      <c r="B2342" s="417" t="s">
        <v>14246</v>
      </c>
      <c r="C2342" s="417" t="s">
        <v>1270</v>
      </c>
      <c r="D2342" s="422">
        <v>4537</v>
      </c>
      <c r="E2342" s="417" t="s">
        <v>1112</v>
      </c>
      <c r="F2342" s="417" t="s">
        <v>40</v>
      </c>
      <c r="G2342" s="417" t="s">
        <v>40</v>
      </c>
      <c r="H2342" s="417" t="s">
        <v>41</v>
      </c>
      <c r="I2342" s="417" t="s">
        <v>422</v>
      </c>
      <c r="J2342" s="417" t="s">
        <v>442</v>
      </c>
      <c r="K2342" s="417" t="s">
        <v>821</v>
      </c>
      <c r="L2342" s="417" t="s">
        <v>34</v>
      </c>
      <c r="M2342" s="423">
        <v>66320100</v>
      </c>
    </row>
    <row r="2343" spans="1:13">
      <c r="A2343" s="417" t="s">
        <v>14306</v>
      </c>
      <c r="B2343" s="417" t="s">
        <v>14246</v>
      </c>
      <c r="C2343" s="417" t="s">
        <v>1270</v>
      </c>
      <c r="D2343" s="422">
        <v>4537</v>
      </c>
      <c r="E2343" s="417" t="s">
        <v>1112</v>
      </c>
      <c r="F2343" s="417" t="s">
        <v>40</v>
      </c>
      <c r="G2343" s="417" t="s">
        <v>40</v>
      </c>
      <c r="H2343" s="417" t="s">
        <v>41</v>
      </c>
      <c r="I2343" s="417" t="s">
        <v>423</v>
      </c>
      <c r="J2343" s="417" t="s">
        <v>443</v>
      </c>
      <c r="K2343" s="417" t="s">
        <v>821</v>
      </c>
      <c r="L2343" s="417" t="s">
        <v>34</v>
      </c>
      <c r="M2343" s="423">
        <v>66320100</v>
      </c>
    </row>
    <row r="2344" spans="1:13">
      <c r="A2344" s="417" t="s">
        <v>14312</v>
      </c>
      <c r="B2344" s="417" t="s">
        <v>14246</v>
      </c>
      <c r="C2344" s="417" t="s">
        <v>1270</v>
      </c>
      <c r="D2344" s="422">
        <v>4537</v>
      </c>
      <c r="E2344" s="417" t="s">
        <v>1112</v>
      </c>
      <c r="F2344" s="417" t="s">
        <v>40</v>
      </c>
      <c r="G2344" s="417" t="s">
        <v>40</v>
      </c>
      <c r="H2344" s="417" t="s">
        <v>41</v>
      </c>
      <c r="I2344" s="417" t="s">
        <v>424</v>
      </c>
      <c r="J2344" s="417" t="s">
        <v>444</v>
      </c>
      <c r="K2344" s="417" t="s">
        <v>821</v>
      </c>
      <c r="L2344" s="417" t="s">
        <v>34</v>
      </c>
      <c r="M2344" s="423">
        <v>66320100</v>
      </c>
    </row>
    <row r="2345" spans="1:13">
      <c r="A2345" s="417" t="s">
        <v>14318</v>
      </c>
      <c r="B2345" s="417" t="s">
        <v>14246</v>
      </c>
      <c r="C2345" s="417" t="s">
        <v>1270</v>
      </c>
      <c r="D2345" s="422">
        <v>4537</v>
      </c>
      <c r="E2345" s="417" t="s">
        <v>1112</v>
      </c>
      <c r="F2345" s="417" t="s">
        <v>40</v>
      </c>
      <c r="G2345" s="417" t="s">
        <v>40</v>
      </c>
      <c r="H2345" s="417" t="s">
        <v>41</v>
      </c>
      <c r="I2345" s="417" t="s">
        <v>425</v>
      </c>
      <c r="J2345" s="417" t="s">
        <v>445</v>
      </c>
      <c r="K2345" s="417" t="s">
        <v>821</v>
      </c>
      <c r="L2345" s="417" t="s">
        <v>34</v>
      </c>
      <c r="M2345" s="423">
        <v>66320100</v>
      </c>
    </row>
    <row r="2346" spans="1:13">
      <c r="A2346" s="417" t="s">
        <v>14276</v>
      </c>
      <c r="B2346" s="417" t="s">
        <v>14246</v>
      </c>
      <c r="C2346" s="417" t="s">
        <v>1270</v>
      </c>
      <c r="D2346" s="422">
        <v>4537</v>
      </c>
      <c r="E2346" s="417" t="s">
        <v>1112</v>
      </c>
      <c r="F2346" s="417" t="s">
        <v>40</v>
      </c>
      <c r="G2346" s="417" t="s">
        <v>40</v>
      </c>
      <c r="H2346" s="417" t="s">
        <v>41</v>
      </c>
      <c r="I2346" s="417" t="s">
        <v>48</v>
      </c>
      <c r="J2346" s="417" t="s">
        <v>49</v>
      </c>
      <c r="K2346" s="417" t="s">
        <v>821</v>
      </c>
      <c r="L2346" s="417" t="s">
        <v>34</v>
      </c>
      <c r="M2346" s="423">
        <v>70478100</v>
      </c>
    </row>
    <row r="2347" spans="1:13">
      <c r="A2347" s="417" t="s">
        <v>14282</v>
      </c>
      <c r="B2347" s="417" t="s">
        <v>14246</v>
      </c>
      <c r="C2347" s="417" t="s">
        <v>1270</v>
      </c>
      <c r="D2347" s="422">
        <v>4537</v>
      </c>
      <c r="E2347" s="417" t="s">
        <v>1112</v>
      </c>
      <c r="F2347" s="417" t="s">
        <v>40</v>
      </c>
      <c r="G2347" s="417" t="s">
        <v>40</v>
      </c>
      <c r="H2347" s="417" t="s">
        <v>41</v>
      </c>
      <c r="I2347" s="417" t="s">
        <v>50</v>
      </c>
      <c r="J2347" s="417" t="s">
        <v>51</v>
      </c>
      <c r="K2347" s="417" t="s">
        <v>821</v>
      </c>
      <c r="L2347" s="417" t="s">
        <v>34</v>
      </c>
      <c r="M2347" s="423">
        <v>70478100</v>
      </c>
    </row>
    <row r="2348" spans="1:13">
      <c r="A2348" s="417" t="s">
        <v>14287</v>
      </c>
      <c r="B2348" s="417" t="s">
        <v>14266</v>
      </c>
      <c r="C2348" s="417" t="s">
        <v>1270</v>
      </c>
      <c r="D2348" s="422">
        <v>4537</v>
      </c>
      <c r="E2348" s="417" t="s">
        <v>1112</v>
      </c>
      <c r="F2348" s="417" t="s">
        <v>40</v>
      </c>
      <c r="G2348" s="417" t="s">
        <v>40</v>
      </c>
      <c r="H2348" s="417" t="s">
        <v>41</v>
      </c>
      <c r="I2348" s="417" t="s">
        <v>223</v>
      </c>
      <c r="J2348" s="417" t="s">
        <v>56</v>
      </c>
      <c r="K2348" s="417" t="s">
        <v>890</v>
      </c>
      <c r="L2348" s="417" t="s">
        <v>34</v>
      </c>
      <c r="M2348" s="423">
        <v>72952110</v>
      </c>
    </row>
    <row r="2349" spans="1:13">
      <c r="A2349" s="417" t="s">
        <v>14293</v>
      </c>
      <c r="B2349" s="417" t="s">
        <v>14266</v>
      </c>
      <c r="C2349" s="417" t="s">
        <v>1270</v>
      </c>
      <c r="D2349" s="422">
        <v>4537</v>
      </c>
      <c r="E2349" s="417" t="s">
        <v>1112</v>
      </c>
      <c r="F2349" s="417" t="s">
        <v>40</v>
      </c>
      <c r="G2349" s="417" t="s">
        <v>40</v>
      </c>
      <c r="H2349" s="417" t="s">
        <v>41</v>
      </c>
      <c r="I2349" s="417" t="s">
        <v>421</v>
      </c>
      <c r="J2349" s="417" t="s">
        <v>441</v>
      </c>
      <c r="K2349" s="417" t="s">
        <v>890</v>
      </c>
      <c r="L2349" s="417" t="s">
        <v>34</v>
      </c>
      <c r="M2349" s="423">
        <v>72952110</v>
      </c>
    </row>
    <row r="2350" spans="1:13">
      <c r="A2350" s="417" t="s">
        <v>14299</v>
      </c>
      <c r="B2350" s="417" t="s">
        <v>14266</v>
      </c>
      <c r="C2350" s="417" t="s">
        <v>1270</v>
      </c>
      <c r="D2350" s="422">
        <v>4537</v>
      </c>
      <c r="E2350" s="417" t="s">
        <v>1112</v>
      </c>
      <c r="F2350" s="417" t="s">
        <v>40</v>
      </c>
      <c r="G2350" s="417" t="s">
        <v>40</v>
      </c>
      <c r="H2350" s="417" t="s">
        <v>41</v>
      </c>
      <c r="I2350" s="417" t="s">
        <v>422</v>
      </c>
      <c r="J2350" s="417" t="s">
        <v>442</v>
      </c>
      <c r="K2350" s="417" t="s">
        <v>890</v>
      </c>
      <c r="L2350" s="417" t="s">
        <v>34</v>
      </c>
      <c r="M2350" s="423">
        <v>72952110</v>
      </c>
    </row>
    <row r="2351" spans="1:13">
      <c r="A2351" s="417" t="s">
        <v>14305</v>
      </c>
      <c r="B2351" s="417" t="s">
        <v>14266</v>
      </c>
      <c r="C2351" s="417" t="s">
        <v>1270</v>
      </c>
      <c r="D2351" s="422">
        <v>4537</v>
      </c>
      <c r="E2351" s="417" t="s">
        <v>1112</v>
      </c>
      <c r="F2351" s="417" t="s">
        <v>40</v>
      </c>
      <c r="G2351" s="417" t="s">
        <v>40</v>
      </c>
      <c r="H2351" s="417" t="s">
        <v>41</v>
      </c>
      <c r="I2351" s="417" t="s">
        <v>423</v>
      </c>
      <c r="J2351" s="417" t="s">
        <v>443</v>
      </c>
      <c r="K2351" s="417" t="s">
        <v>890</v>
      </c>
      <c r="L2351" s="417" t="s">
        <v>34</v>
      </c>
      <c r="M2351" s="423">
        <v>72952110</v>
      </c>
    </row>
    <row r="2352" spans="1:13">
      <c r="A2352" s="417" t="s">
        <v>14311</v>
      </c>
      <c r="B2352" s="417" t="s">
        <v>14266</v>
      </c>
      <c r="C2352" s="417" t="s">
        <v>1270</v>
      </c>
      <c r="D2352" s="422">
        <v>4537</v>
      </c>
      <c r="E2352" s="417" t="s">
        <v>1112</v>
      </c>
      <c r="F2352" s="417" t="s">
        <v>40</v>
      </c>
      <c r="G2352" s="417" t="s">
        <v>40</v>
      </c>
      <c r="H2352" s="417" t="s">
        <v>41</v>
      </c>
      <c r="I2352" s="417" t="s">
        <v>424</v>
      </c>
      <c r="J2352" s="417" t="s">
        <v>444</v>
      </c>
      <c r="K2352" s="417" t="s">
        <v>890</v>
      </c>
      <c r="L2352" s="417" t="s">
        <v>34</v>
      </c>
      <c r="M2352" s="423">
        <v>72952110</v>
      </c>
    </row>
    <row r="2353" spans="1:13">
      <c r="A2353" s="417" t="s">
        <v>14317</v>
      </c>
      <c r="B2353" s="417" t="s">
        <v>14266</v>
      </c>
      <c r="C2353" s="417" t="s">
        <v>1270</v>
      </c>
      <c r="D2353" s="422">
        <v>4537</v>
      </c>
      <c r="E2353" s="417" t="s">
        <v>1112</v>
      </c>
      <c r="F2353" s="417" t="s">
        <v>40</v>
      </c>
      <c r="G2353" s="417" t="s">
        <v>40</v>
      </c>
      <c r="H2353" s="417" t="s">
        <v>41</v>
      </c>
      <c r="I2353" s="417" t="s">
        <v>425</v>
      </c>
      <c r="J2353" s="417" t="s">
        <v>445</v>
      </c>
      <c r="K2353" s="417" t="s">
        <v>890</v>
      </c>
      <c r="L2353" s="417" t="s">
        <v>34</v>
      </c>
      <c r="M2353" s="423">
        <v>72952110</v>
      </c>
    </row>
    <row r="2354" spans="1:13">
      <c r="A2354" s="417" t="s">
        <v>14267</v>
      </c>
      <c r="B2354" s="417" t="s">
        <v>14246</v>
      </c>
      <c r="C2354" s="417" t="s">
        <v>1270</v>
      </c>
      <c r="D2354" s="422">
        <v>4537</v>
      </c>
      <c r="E2354" s="417" t="s">
        <v>1112</v>
      </c>
      <c r="F2354" s="417" t="s">
        <v>40</v>
      </c>
      <c r="G2354" s="417" t="s">
        <v>40</v>
      </c>
      <c r="H2354" s="417" t="s">
        <v>41</v>
      </c>
      <c r="I2354" s="417" t="s">
        <v>221</v>
      </c>
      <c r="J2354" s="417" t="s">
        <v>222</v>
      </c>
      <c r="K2354" s="417" t="s">
        <v>821</v>
      </c>
      <c r="L2354" s="417" t="s">
        <v>34</v>
      </c>
      <c r="M2354" s="423">
        <v>74636100</v>
      </c>
    </row>
    <row r="2355" spans="1:13">
      <c r="A2355" s="417" t="s">
        <v>14275</v>
      </c>
      <c r="B2355" s="417" t="s">
        <v>14266</v>
      </c>
      <c r="C2355" s="417" t="s">
        <v>1270</v>
      </c>
      <c r="D2355" s="422">
        <v>4537</v>
      </c>
      <c r="E2355" s="417" t="s">
        <v>1112</v>
      </c>
      <c r="F2355" s="417" t="s">
        <v>40</v>
      </c>
      <c r="G2355" s="417" t="s">
        <v>40</v>
      </c>
      <c r="H2355" s="417" t="s">
        <v>41</v>
      </c>
      <c r="I2355" s="417" t="s">
        <v>48</v>
      </c>
      <c r="J2355" s="417" t="s">
        <v>49</v>
      </c>
      <c r="K2355" s="417" t="s">
        <v>890</v>
      </c>
      <c r="L2355" s="417" t="s">
        <v>34</v>
      </c>
      <c r="M2355" s="423">
        <v>77525910</v>
      </c>
    </row>
    <row r="2356" spans="1:13">
      <c r="A2356" s="417" t="s">
        <v>14281</v>
      </c>
      <c r="B2356" s="417" t="s">
        <v>14266</v>
      </c>
      <c r="C2356" s="417" t="s">
        <v>1270</v>
      </c>
      <c r="D2356" s="422">
        <v>4537</v>
      </c>
      <c r="E2356" s="417" t="s">
        <v>1112</v>
      </c>
      <c r="F2356" s="417" t="s">
        <v>40</v>
      </c>
      <c r="G2356" s="417" t="s">
        <v>40</v>
      </c>
      <c r="H2356" s="417" t="s">
        <v>41</v>
      </c>
      <c r="I2356" s="417" t="s">
        <v>50</v>
      </c>
      <c r="J2356" s="417" t="s">
        <v>51</v>
      </c>
      <c r="K2356" s="417" t="s">
        <v>890</v>
      </c>
      <c r="L2356" s="417" t="s">
        <v>34</v>
      </c>
      <c r="M2356" s="423">
        <v>77525910</v>
      </c>
    </row>
    <row r="2357" spans="1:13">
      <c r="A2357" s="417" t="s">
        <v>14257</v>
      </c>
      <c r="B2357" s="417" t="s">
        <v>14246</v>
      </c>
      <c r="C2357" s="417" t="s">
        <v>1270</v>
      </c>
      <c r="D2357" s="422">
        <v>4537</v>
      </c>
      <c r="E2357" s="417" t="s">
        <v>1112</v>
      </c>
      <c r="F2357" s="417" t="s">
        <v>40</v>
      </c>
      <c r="G2357" s="417" t="s">
        <v>40</v>
      </c>
      <c r="H2357" s="417" t="s">
        <v>41</v>
      </c>
      <c r="I2357" s="417" t="s">
        <v>42</v>
      </c>
      <c r="J2357" s="417" t="s">
        <v>43</v>
      </c>
      <c r="K2357" s="417" t="s">
        <v>821</v>
      </c>
      <c r="L2357" s="417" t="s">
        <v>34</v>
      </c>
      <c r="M2357" s="423">
        <v>78771000</v>
      </c>
    </row>
    <row r="2358" spans="1:13">
      <c r="A2358" s="417" t="s">
        <v>14259</v>
      </c>
      <c r="B2358" s="417" t="s">
        <v>14246</v>
      </c>
      <c r="C2358" s="417" t="s">
        <v>1270</v>
      </c>
      <c r="D2358" s="422">
        <v>4537</v>
      </c>
      <c r="E2358" s="417" t="s">
        <v>1112</v>
      </c>
      <c r="F2358" s="417" t="s">
        <v>40</v>
      </c>
      <c r="G2358" s="417" t="s">
        <v>40</v>
      </c>
      <c r="H2358" s="417" t="s">
        <v>41</v>
      </c>
      <c r="I2358" s="417" t="s">
        <v>219</v>
      </c>
      <c r="J2358" s="417" t="s">
        <v>220</v>
      </c>
      <c r="K2358" s="417" t="s">
        <v>821</v>
      </c>
      <c r="L2358" s="417" t="s">
        <v>34</v>
      </c>
      <c r="M2358" s="423">
        <v>78771000</v>
      </c>
    </row>
    <row r="2359" spans="1:13">
      <c r="A2359" s="417" t="s">
        <v>14261</v>
      </c>
      <c r="B2359" s="417" t="s">
        <v>14246</v>
      </c>
      <c r="C2359" s="417" t="s">
        <v>1270</v>
      </c>
      <c r="D2359" s="422">
        <v>4537</v>
      </c>
      <c r="E2359" s="417" t="s">
        <v>1112</v>
      </c>
      <c r="F2359" s="417" t="s">
        <v>40</v>
      </c>
      <c r="G2359" s="417" t="s">
        <v>40</v>
      </c>
      <c r="H2359" s="417" t="s">
        <v>41</v>
      </c>
      <c r="I2359" s="417" t="s">
        <v>44</v>
      </c>
      <c r="J2359" s="417" t="s">
        <v>45</v>
      </c>
      <c r="K2359" s="417" t="s">
        <v>821</v>
      </c>
      <c r="L2359" s="417" t="s">
        <v>34</v>
      </c>
      <c r="M2359" s="423">
        <v>78771000</v>
      </c>
    </row>
    <row r="2360" spans="1:13">
      <c r="A2360" s="417" t="s">
        <v>14263</v>
      </c>
      <c r="B2360" s="417" t="s">
        <v>14246</v>
      </c>
      <c r="C2360" s="417" t="s">
        <v>1270</v>
      </c>
      <c r="D2360" s="422">
        <v>4537</v>
      </c>
      <c r="E2360" s="417" t="s">
        <v>1112</v>
      </c>
      <c r="F2360" s="417" t="s">
        <v>40</v>
      </c>
      <c r="G2360" s="417" t="s">
        <v>40</v>
      </c>
      <c r="H2360" s="417" t="s">
        <v>41</v>
      </c>
      <c r="I2360" s="417" t="s">
        <v>46</v>
      </c>
      <c r="J2360" s="417" t="s">
        <v>47</v>
      </c>
      <c r="K2360" s="417" t="s">
        <v>821</v>
      </c>
      <c r="L2360" s="417" t="s">
        <v>34</v>
      </c>
      <c r="M2360" s="423">
        <v>78771000</v>
      </c>
    </row>
    <row r="2361" spans="1:13">
      <c r="A2361" s="417" t="s">
        <v>14265</v>
      </c>
      <c r="B2361" s="417" t="s">
        <v>14266</v>
      </c>
      <c r="C2361" s="417" t="s">
        <v>1270</v>
      </c>
      <c r="D2361" s="422">
        <v>4537</v>
      </c>
      <c r="E2361" s="417" t="s">
        <v>1112</v>
      </c>
      <c r="F2361" s="417" t="s">
        <v>40</v>
      </c>
      <c r="G2361" s="417" t="s">
        <v>40</v>
      </c>
      <c r="H2361" s="417" t="s">
        <v>41</v>
      </c>
      <c r="I2361" s="417" t="s">
        <v>221</v>
      </c>
      <c r="J2361" s="417" t="s">
        <v>222</v>
      </c>
      <c r="K2361" s="417" t="s">
        <v>890</v>
      </c>
      <c r="L2361" s="417" t="s">
        <v>34</v>
      </c>
      <c r="M2361" s="423">
        <v>82099710</v>
      </c>
    </row>
    <row r="2362" spans="1:13">
      <c r="A2362" s="417" t="s">
        <v>14245</v>
      </c>
      <c r="B2362" s="417" t="s">
        <v>14246</v>
      </c>
      <c r="C2362" s="417" t="s">
        <v>1270</v>
      </c>
      <c r="D2362" s="422">
        <v>4537</v>
      </c>
      <c r="E2362" s="417" t="s">
        <v>1112</v>
      </c>
      <c r="F2362" s="417" t="s">
        <v>40</v>
      </c>
      <c r="G2362" s="417" t="s">
        <v>40</v>
      </c>
      <c r="H2362" s="417" t="s">
        <v>41</v>
      </c>
      <c r="I2362" s="417" t="s">
        <v>316</v>
      </c>
      <c r="J2362" s="417" t="s">
        <v>684</v>
      </c>
      <c r="K2362" s="417" t="s">
        <v>821</v>
      </c>
      <c r="L2362" s="417" t="s">
        <v>34</v>
      </c>
      <c r="M2362" s="423">
        <v>82905900</v>
      </c>
    </row>
    <row r="2363" spans="1:13">
      <c r="A2363" s="417" t="s">
        <v>14249</v>
      </c>
      <c r="B2363" s="417" t="s">
        <v>14246</v>
      </c>
      <c r="C2363" s="417" t="s">
        <v>1270</v>
      </c>
      <c r="D2363" s="422">
        <v>4537</v>
      </c>
      <c r="E2363" s="417" t="s">
        <v>1112</v>
      </c>
      <c r="F2363" s="417" t="s">
        <v>40</v>
      </c>
      <c r="G2363" s="417" t="s">
        <v>40</v>
      </c>
      <c r="H2363" s="417" t="s">
        <v>41</v>
      </c>
      <c r="I2363" s="417" t="s">
        <v>318</v>
      </c>
      <c r="J2363" s="417" t="s">
        <v>685</v>
      </c>
      <c r="K2363" s="417" t="s">
        <v>821</v>
      </c>
      <c r="L2363" s="417" t="s">
        <v>34</v>
      </c>
      <c r="M2363" s="423">
        <v>82905900</v>
      </c>
    </row>
    <row r="2364" spans="1:13">
      <c r="A2364" s="417" t="s">
        <v>14251</v>
      </c>
      <c r="B2364" s="417" t="s">
        <v>14246</v>
      </c>
      <c r="C2364" s="417" t="s">
        <v>1270</v>
      </c>
      <c r="D2364" s="422">
        <v>4537</v>
      </c>
      <c r="E2364" s="417" t="s">
        <v>1112</v>
      </c>
      <c r="F2364" s="417" t="s">
        <v>40</v>
      </c>
      <c r="G2364" s="417" t="s">
        <v>40</v>
      </c>
      <c r="H2364" s="417" t="s">
        <v>41</v>
      </c>
      <c r="I2364" s="417" t="s">
        <v>320</v>
      </c>
      <c r="J2364" s="417" t="s">
        <v>686</v>
      </c>
      <c r="K2364" s="417" t="s">
        <v>821</v>
      </c>
      <c r="L2364" s="417" t="s">
        <v>34</v>
      </c>
      <c r="M2364" s="423">
        <v>82905900</v>
      </c>
    </row>
    <row r="2365" spans="1:13">
      <c r="A2365" s="417" t="s">
        <v>14253</v>
      </c>
      <c r="B2365" s="417" t="s">
        <v>14246</v>
      </c>
      <c r="C2365" s="417" t="s">
        <v>1270</v>
      </c>
      <c r="D2365" s="422">
        <v>4537</v>
      </c>
      <c r="E2365" s="417" t="s">
        <v>1112</v>
      </c>
      <c r="F2365" s="417" t="s">
        <v>40</v>
      </c>
      <c r="G2365" s="417" t="s">
        <v>40</v>
      </c>
      <c r="H2365" s="417" t="s">
        <v>41</v>
      </c>
      <c r="I2365" s="417" t="s">
        <v>322</v>
      </c>
      <c r="J2365" s="417" t="s">
        <v>687</v>
      </c>
      <c r="K2365" s="417" t="s">
        <v>821</v>
      </c>
      <c r="L2365" s="417" t="s">
        <v>34</v>
      </c>
      <c r="M2365" s="423">
        <v>82905900</v>
      </c>
    </row>
    <row r="2366" spans="1:13">
      <c r="A2366" s="417" t="s">
        <v>14255</v>
      </c>
      <c r="B2366" s="417" t="s">
        <v>14246</v>
      </c>
      <c r="C2366" s="417" t="s">
        <v>1270</v>
      </c>
      <c r="D2366" s="422">
        <v>4537</v>
      </c>
      <c r="E2366" s="417" t="s">
        <v>1112</v>
      </c>
      <c r="F2366" s="417" t="s">
        <v>40</v>
      </c>
      <c r="G2366" s="417" t="s">
        <v>40</v>
      </c>
      <c r="H2366" s="417" t="s">
        <v>41</v>
      </c>
      <c r="I2366" s="417" t="s">
        <v>324</v>
      </c>
      <c r="J2366" s="417" t="s">
        <v>688</v>
      </c>
      <c r="K2366" s="417" t="s">
        <v>821</v>
      </c>
      <c r="L2366" s="417" t="s">
        <v>34</v>
      </c>
      <c r="M2366" s="423">
        <v>82905900</v>
      </c>
    </row>
    <row r="2367" spans="1:13">
      <c r="A2367" s="417" t="s">
        <v>14292</v>
      </c>
      <c r="B2367" s="417" t="s">
        <v>14248</v>
      </c>
      <c r="C2367" s="417" t="s">
        <v>1270</v>
      </c>
      <c r="D2367" s="422">
        <v>4537</v>
      </c>
      <c r="E2367" s="417" t="s">
        <v>1112</v>
      </c>
      <c r="F2367" s="417" t="s">
        <v>40</v>
      </c>
      <c r="G2367" s="417" t="s">
        <v>40</v>
      </c>
      <c r="H2367" s="417" t="s">
        <v>41</v>
      </c>
      <c r="I2367" s="417" t="s">
        <v>223</v>
      </c>
      <c r="J2367" s="417" t="s">
        <v>56</v>
      </c>
      <c r="K2367" s="417" t="s">
        <v>821</v>
      </c>
      <c r="L2367" s="417" t="s">
        <v>218</v>
      </c>
      <c r="M2367" s="423">
        <v>87063900</v>
      </c>
    </row>
    <row r="2368" spans="1:13">
      <c r="A2368" s="417" t="s">
        <v>14298</v>
      </c>
      <c r="B2368" s="417" t="s">
        <v>14248</v>
      </c>
      <c r="C2368" s="417" t="s">
        <v>1270</v>
      </c>
      <c r="D2368" s="422">
        <v>4537</v>
      </c>
      <c r="E2368" s="417" t="s">
        <v>1112</v>
      </c>
      <c r="F2368" s="417" t="s">
        <v>40</v>
      </c>
      <c r="G2368" s="417" t="s">
        <v>40</v>
      </c>
      <c r="H2368" s="417" t="s">
        <v>41</v>
      </c>
      <c r="I2368" s="417" t="s">
        <v>421</v>
      </c>
      <c r="J2368" s="417" t="s">
        <v>441</v>
      </c>
      <c r="K2368" s="417" t="s">
        <v>821</v>
      </c>
      <c r="L2368" s="417" t="s">
        <v>218</v>
      </c>
      <c r="M2368" s="423">
        <v>87063900</v>
      </c>
    </row>
    <row r="2369" spans="1:13">
      <c r="A2369" s="417" t="s">
        <v>14304</v>
      </c>
      <c r="B2369" s="417" t="s">
        <v>14248</v>
      </c>
      <c r="C2369" s="417" t="s">
        <v>1270</v>
      </c>
      <c r="D2369" s="422">
        <v>4537</v>
      </c>
      <c r="E2369" s="417" t="s">
        <v>1112</v>
      </c>
      <c r="F2369" s="417" t="s">
        <v>40</v>
      </c>
      <c r="G2369" s="417" t="s">
        <v>40</v>
      </c>
      <c r="H2369" s="417" t="s">
        <v>41</v>
      </c>
      <c r="I2369" s="417" t="s">
        <v>422</v>
      </c>
      <c r="J2369" s="417" t="s">
        <v>442</v>
      </c>
      <c r="K2369" s="417" t="s">
        <v>821</v>
      </c>
      <c r="L2369" s="417" t="s">
        <v>218</v>
      </c>
      <c r="M2369" s="423">
        <v>87063900</v>
      </c>
    </row>
    <row r="2370" spans="1:13">
      <c r="A2370" s="417" t="s">
        <v>14310</v>
      </c>
      <c r="B2370" s="417" t="s">
        <v>14248</v>
      </c>
      <c r="C2370" s="417" t="s">
        <v>1270</v>
      </c>
      <c r="D2370" s="422">
        <v>4537</v>
      </c>
      <c r="E2370" s="417" t="s">
        <v>1112</v>
      </c>
      <c r="F2370" s="417" t="s">
        <v>40</v>
      </c>
      <c r="G2370" s="417" t="s">
        <v>40</v>
      </c>
      <c r="H2370" s="417" t="s">
        <v>41</v>
      </c>
      <c r="I2370" s="417" t="s">
        <v>423</v>
      </c>
      <c r="J2370" s="417" t="s">
        <v>443</v>
      </c>
      <c r="K2370" s="417" t="s">
        <v>821</v>
      </c>
      <c r="L2370" s="417" t="s">
        <v>218</v>
      </c>
      <c r="M2370" s="423">
        <v>87063900</v>
      </c>
    </row>
    <row r="2371" spans="1:13">
      <c r="A2371" s="417" t="s">
        <v>14316</v>
      </c>
      <c r="B2371" s="417" t="s">
        <v>14248</v>
      </c>
      <c r="C2371" s="417" t="s">
        <v>1270</v>
      </c>
      <c r="D2371" s="422">
        <v>4537</v>
      </c>
      <c r="E2371" s="417" t="s">
        <v>1112</v>
      </c>
      <c r="F2371" s="417" t="s">
        <v>40</v>
      </c>
      <c r="G2371" s="417" t="s">
        <v>40</v>
      </c>
      <c r="H2371" s="417" t="s">
        <v>41</v>
      </c>
      <c r="I2371" s="417" t="s">
        <v>424</v>
      </c>
      <c r="J2371" s="417" t="s">
        <v>444</v>
      </c>
      <c r="K2371" s="417" t="s">
        <v>821</v>
      </c>
      <c r="L2371" s="417" t="s">
        <v>218</v>
      </c>
      <c r="M2371" s="423">
        <v>87063900</v>
      </c>
    </row>
    <row r="2372" spans="1:13">
      <c r="A2372" s="417" t="s">
        <v>14322</v>
      </c>
      <c r="B2372" s="417" t="s">
        <v>14248</v>
      </c>
      <c r="C2372" s="417" t="s">
        <v>1270</v>
      </c>
      <c r="D2372" s="422">
        <v>4537</v>
      </c>
      <c r="E2372" s="417" t="s">
        <v>1112</v>
      </c>
      <c r="F2372" s="417" t="s">
        <v>40</v>
      </c>
      <c r="G2372" s="417" t="s">
        <v>40</v>
      </c>
      <c r="H2372" s="417" t="s">
        <v>41</v>
      </c>
      <c r="I2372" s="417" t="s">
        <v>425</v>
      </c>
      <c r="J2372" s="417" t="s">
        <v>445</v>
      </c>
      <c r="K2372" s="417" t="s">
        <v>821</v>
      </c>
      <c r="L2372" s="417" t="s">
        <v>218</v>
      </c>
      <c r="M2372" s="423">
        <v>87063900</v>
      </c>
    </row>
    <row r="2373" spans="1:13">
      <c r="A2373" s="417" t="s">
        <v>14280</v>
      </c>
      <c r="B2373" s="417" t="s">
        <v>14248</v>
      </c>
      <c r="C2373" s="417" t="s">
        <v>1270</v>
      </c>
      <c r="D2373" s="422">
        <v>4537</v>
      </c>
      <c r="E2373" s="417" t="s">
        <v>1112</v>
      </c>
      <c r="F2373" s="417" t="s">
        <v>40</v>
      </c>
      <c r="G2373" s="417" t="s">
        <v>40</v>
      </c>
      <c r="H2373" s="417" t="s">
        <v>41</v>
      </c>
      <c r="I2373" s="417" t="s">
        <v>48</v>
      </c>
      <c r="J2373" s="417" t="s">
        <v>49</v>
      </c>
      <c r="K2373" s="417" t="s">
        <v>821</v>
      </c>
      <c r="L2373" s="417" t="s">
        <v>218</v>
      </c>
      <c r="M2373" s="423">
        <v>92492400</v>
      </c>
    </row>
    <row r="2374" spans="1:13">
      <c r="A2374" s="417" t="s">
        <v>14286</v>
      </c>
      <c r="B2374" s="417" t="s">
        <v>14248</v>
      </c>
      <c r="C2374" s="417" t="s">
        <v>1270</v>
      </c>
      <c r="D2374" s="422">
        <v>4537</v>
      </c>
      <c r="E2374" s="417" t="s">
        <v>1112</v>
      </c>
      <c r="F2374" s="417" t="s">
        <v>40</v>
      </c>
      <c r="G2374" s="417" t="s">
        <v>40</v>
      </c>
      <c r="H2374" s="417" t="s">
        <v>41</v>
      </c>
      <c r="I2374" s="417" t="s">
        <v>50</v>
      </c>
      <c r="J2374" s="417" t="s">
        <v>51</v>
      </c>
      <c r="K2374" s="417" t="s">
        <v>821</v>
      </c>
      <c r="L2374" s="417" t="s">
        <v>218</v>
      </c>
      <c r="M2374" s="423">
        <v>92492400</v>
      </c>
    </row>
    <row r="2375" spans="1:13">
      <c r="A2375" s="417" t="s">
        <v>14291</v>
      </c>
      <c r="B2375" s="417" t="s">
        <v>14273</v>
      </c>
      <c r="C2375" s="417" t="s">
        <v>1270</v>
      </c>
      <c r="D2375" s="422">
        <v>4537</v>
      </c>
      <c r="E2375" s="417" t="s">
        <v>1112</v>
      </c>
      <c r="F2375" s="417" t="s">
        <v>40</v>
      </c>
      <c r="G2375" s="417" t="s">
        <v>40</v>
      </c>
      <c r="H2375" s="417" t="s">
        <v>41</v>
      </c>
      <c r="I2375" s="417" t="s">
        <v>223</v>
      </c>
      <c r="J2375" s="417" t="s">
        <v>56</v>
      </c>
      <c r="K2375" s="417" t="s">
        <v>890</v>
      </c>
      <c r="L2375" s="417" t="s">
        <v>218</v>
      </c>
      <c r="M2375" s="423">
        <v>95770290</v>
      </c>
    </row>
    <row r="2376" spans="1:13">
      <c r="A2376" s="417" t="s">
        <v>14297</v>
      </c>
      <c r="B2376" s="417" t="s">
        <v>14273</v>
      </c>
      <c r="C2376" s="417" t="s">
        <v>1270</v>
      </c>
      <c r="D2376" s="422">
        <v>4537</v>
      </c>
      <c r="E2376" s="417" t="s">
        <v>1112</v>
      </c>
      <c r="F2376" s="417" t="s">
        <v>40</v>
      </c>
      <c r="G2376" s="417" t="s">
        <v>40</v>
      </c>
      <c r="H2376" s="417" t="s">
        <v>41</v>
      </c>
      <c r="I2376" s="417" t="s">
        <v>421</v>
      </c>
      <c r="J2376" s="417" t="s">
        <v>441</v>
      </c>
      <c r="K2376" s="417" t="s">
        <v>890</v>
      </c>
      <c r="L2376" s="417" t="s">
        <v>218</v>
      </c>
      <c r="M2376" s="423">
        <v>95770290</v>
      </c>
    </row>
    <row r="2377" spans="1:13">
      <c r="A2377" s="417" t="s">
        <v>14303</v>
      </c>
      <c r="B2377" s="417" t="s">
        <v>14273</v>
      </c>
      <c r="C2377" s="417" t="s">
        <v>1270</v>
      </c>
      <c r="D2377" s="422">
        <v>4537</v>
      </c>
      <c r="E2377" s="417" t="s">
        <v>1112</v>
      </c>
      <c r="F2377" s="417" t="s">
        <v>40</v>
      </c>
      <c r="G2377" s="417" t="s">
        <v>40</v>
      </c>
      <c r="H2377" s="417" t="s">
        <v>41</v>
      </c>
      <c r="I2377" s="417" t="s">
        <v>422</v>
      </c>
      <c r="J2377" s="417" t="s">
        <v>442</v>
      </c>
      <c r="K2377" s="417" t="s">
        <v>890</v>
      </c>
      <c r="L2377" s="417" t="s">
        <v>218</v>
      </c>
      <c r="M2377" s="423">
        <v>95770290</v>
      </c>
    </row>
    <row r="2378" spans="1:13">
      <c r="A2378" s="417" t="s">
        <v>14309</v>
      </c>
      <c r="B2378" s="417" t="s">
        <v>14273</v>
      </c>
      <c r="C2378" s="417" t="s">
        <v>1270</v>
      </c>
      <c r="D2378" s="422">
        <v>4537</v>
      </c>
      <c r="E2378" s="417" t="s">
        <v>1112</v>
      </c>
      <c r="F2378" s="417" t="s">
        <v>40</v>
      </c>
      <c r="G2378" s="417" t="s">
        <v>40</v>
      </c>
      <c r="H2378" s="417" t="s">
        <v>41</v>
      </c>
      <c r="I2378" s="417" t="s">
        <v>423</v>
      </c>
      <c r="J2378" s="417" t="s">
        <v>443</v>
      </c>
      <c r="K2378" s="417" t="s">
        <v>890</v>
      </c>
      <c r="L2378" s="417" t="s">
        <v>218</v>
      </c>
      <c r="M2378" s="423">
        <v>95770290</v>
      </c>
    </row>
    <row r="2379" spans="1:13">
      <c r="A2379" s="417" t="s">
        <v>14315</v>
      </c>
      <c r="B2379" s="417" t="s">
        <v>14273</v>
      </c>
      <c r="C2379" s="417" t="s">
        <v>1270</v>
      </c>
      <c r="D2379" s="422">
        <v>4537</v>
      </c>
      <c r="E2379" s="417" t="s">
        <v>1112</v>
      </c>
      <c r="F2379" s="417" t="s">
        <v>40</v>
      </c>
      <c r="G2379" s="417" t="s">
        <v>40</v>
      </c>
      <c r="H2379" s="417" t="s">
        <v>41</v>
      </c>
      <c r="I2379" s="417" t="s">
        <v>424</v>
      </c>
      <c r="J2379" s="417" t="s">
        <v>444</v>
      </c>
      <c r="K2379" s="417" t="s">
        <v>890</v>
      </c>
      <c r="L2379" s="417" t="s">
        <v>218</v>
      </c>
      <c r="M2379" s="423">
        <v>95770290</v>
      </c>
    </row>
    <row r="2380" spans="1:13">
      <c r="A2380" s="417" t="s">
        <v>14321</v>
      </c>
      <c r="B2380" s="417" t="s">
        <v>14273</v>
      </c>
      <c r="C2380" s="417" t="s">
        <v>1270</v>
      </c>
      <c r="D2380" s="422">
        <v>4537</v>
      </c>
      <c r="E2380" s="417" t="s">
        <v>1112</v>
      </c>
      <c r="F2380" s="417" t="s">
        <v>40</v>
      </c>
      <c r="G2380" s="417" t="s">
        <v>40</v>
      </c>
      <c r="H2380" s="417" t="s">
        <v>41</v>
      </c>
      <c r="I2380" s="417" t="s">
        <v>425</v>
      </c>
      <c r="J2380" s="417" t="s">
        <v>445</v>
      </c>
      <c r="K2380" s="417" t="s">
        <v>890</v>
      </c>
      <c r="L2380" s="417" t="s">
        <v>218</v>
      </c>
      <c r="M2380" s="423">
        <v>95770290</v>
      </c>
    </row>
    <row r="2381" spans="1:13">
      <c r="A2381" s="417" t="s">
        <v>14274</v>
      </c>
      <c r="B2381" s="417" t="s">
        <v>14248</v>
      </c>
      <c r="C2381" s="417" t="s">
        <v>1270</v>
      </c>
      <c r="D2381" s="422">
        <v>4537</v>
      </c>
      <c r="E2381" s="417" t="s">
        <v>1112</v>
      </c>
      <c r="F2381" s="417" t="s">
        <v>40</v>
      </c>
      <c r="G2381" s="417" t="s">
        <v>40</v>
      </c>
      <c r="H2381" s="417" t="s">
        <v>41</v>
      </c>
      <c r="I2381" s="417" t="s">
        <v>221</v>
      </c>
      <c r="J2381" s="417" t="s">
        <v>222</v>
      </c>
      <c r="K2381" s="417" t="s">
        <v>821</v>
      </c>
      <c r="L2381" s="417" t="s">
        <v>218</v>
      </c>
      <c r="M2381" s="423">
        <v>97920900</v>
      </c>
    </row>
    <row r="2382" spans="1:13">
      <c r="A2382" s="417" t="s">
        <v>14279</v>
      </c>
      <c r="B2382" s="417" t="s">
        <v>14273</v>
      </c>
      <c r="C2382" s="417" t="s">
        <v>1270</v>
      </c>
      <c r="D2382" s="422">
        <v>4537</v>
      </c>
      <c r="E2382" s="417" t="s">
        <v>1112</v>
      </c>
      <c r="F2382" s="417" t="s">
        <v>40</v>
      </c>
      <c r="G2382" s="417" t="s">
        <v>40</v>
      </c>
      <c r="H2382" s="417" t="s">
        <v>41</v>
      </c>
      <c r="I2382" s="417" t="s">
        <v>48</v>
      </c>
      <c r="J2382" s="417" t="s">
        <v>49</v>
      </c>
      <c r="K2382" s="417" t="s">
        <v>890</v>
      </c>
      <c r="L2382" s="417" t="s">
        <v>218</v>
      </c>
      <c r="M2382" s="423">
        <v>101741640</v>
      </c>
    </row>
    <row r="2383" spans="1:13">
      <c r="A2383" s="417" t="s">
        <v>14285</v>
      </c>
      <c r="B2383" s="417" t="s">
        <v>14273</v>
      </c>
      <c r="C2383" s="417" t="s">
        <v>1270</v>
      </c>
      <c r="D2383" s="422">
        <v>4537</v>
      </c>
      <c r="E2383" s="417" t="s">
        <v>1112</v>
      </c>
      <c r="F2383" s="417" t="s">
        <v>40</v>
      </c>
      <c r="G2383" s="417" t="s">
        <v>40</v>
      </c>
      <c r="H2383" s="417" t="s">
        <v>41</v>
      </c>
      <c r="I2383" s="417" t="s">
        <v>50</v>
      </c>
      <c r="J2383" s="417" t="s">
        <v>51</v>
      </c>
      <c r="K2383" s="417" t="s">
        <v>890</v>
      </c>
      <c r="L2383" s="417" t="s">
        <v>218</v>
      </c>
      <c r="M2383" s="423">
        <v>101741640</v>
      </c>
    </row>
    <row r="2384" spans="1:13">
      <c r="A2384" s="417" t="s">
        <v>14258</v>
      </c>
      <c r="B2384" s="417" t="s">
        <v>14248</v>
      </c>
      <c r="C2384" s="417" t="s">
        <v>1270</v>
      </c>
      <c r="D2384" s="422">
        <v>4537</v>
      </c>
      <c r="E2384" s="417" t="s">
        <v>1112</v>
      </c>
      <c r="F2384" s="417" t="s">
        <v>40</v>
      </c>
      <c r="G2384" s="417" t="s">
        <v>40</v>
      </c>
      <c r="H2384" s="417" t="s">
        <v>41</v>
      </c>
      <c r="I2384" s="417" t="s">
        <v>42</v>
      </c>
      <c r="J2384" s="417" t="s">
        <v>43</v>
      </c>
      <c r="K2384" s="417" t="s">
        <v>821</v>
      </c>
      <c r="L2384" s="417" t="s">
        <v>218</v>
      </c>
      <c r="M2384" s="423">
        <v>103395600</v>
      </c>
    </row>
    <row r="2385" spans="1:13">
      <c r="A2385" s="417" t="s">
        <v>14260</v>
      </c>
      <c r="B2385" s="417" t="s">
        <v>14248</v>
      </c>
      <c r="C2385" s="417" t="s">
        <v>1270</v>
      </c>
      <c r="D2385" s="422">
        <v>4537</v>
      </c>
      <c r="E2385" s="417" t="s">
        <v>1112</v>
      </c>
      <c r="F2385" s="417" t="s">
        <v>40</v>
      </c>
      <c r="G2385" s="417" t="s">
        <v>40</v>
      </c>
      <c r="H2385" s="417" t="s">
        <v>41</v>
      </c>
      <c r="I2385" s="417" t="s">
        <v>219</v>
      </c>
      <c r="J2385" s="417" t="s">
        <v>220</v>
      </c>
      <c r="K2385" s="417" t="s">
        <v>821</v>
      </c>
      <c r="L2385" s="417" t="s">
        <v>218</v>
      </c>
      <c r="M2385" s="423">
        <v>103395600</v>
      </c>
    </row>
    <row r="2386" spans="1:13">
      <c r="A2386" s="417" t="s">
        <v>14262</v>
      </c>
      <c r="B2386" s="417" t="s">
        <v>14248</v>
      </c>
      <c r="C2386" s="417" t="s">
        <v>1270</v>
      </c>
      <c r="D2386" s="422">
        <v>4537</v>
      </c>
      <c r="E2386" s="417" t="s">
        <v>1112</v>
      </c>
      <c r="F2386" s="417" t="s">
        <v>40</v>
      </c>
      <c r="G2386" s="417" t="s">
        <v>40</v>
      </c>
      <c r="H2386" s="417" t="s">
        <v>41</v>
      </c>
      <c r="I2386" s="417" t="s">
        <v>44</v>
      </c>
      <c r="J2386" s="417" t="s">
        <v>45</v>
      </c>
      <c r="K2386" s="417" t="s">
        <v>821</v>
      </c>
      <c r="L2386" s="417" t="s">
        <v>218</v>
      </c>
      <c r="M2386" s="423">
        <v>103395600</v>
      </c>
    </row>
    <row r="2387" spans="1:13">
      <c r="A2387" s="417" t="s">
        <v>14264</v>
      </c>
      <c r="B2387" s="417" t="s">
        <v>14248</v>
      </c>
      <c r="C2387" s="417" t="s">
        <v>1270</v>
      </c>
      <c r="D2387" s="422">
        <v>4537</v>
      </c>
      <c r="E2387" s="417" t="s">
        <v>1112</v>
      </c>
      <c r="F2387" s="417" t="s">
        <v>40</v>
      </c>
      <c r="G2387" s="417" t="s">
        <v>40</v>
      </c>
      <c r="H2387" s="417" t="s">
        <v>41</v>
      </c>
      <c r="I2387" s="417" t="s">
        <v>46</v>
      </c>
      <c r="J2387" s="417" t="s">
        <v>47</v>
      </c>
      <c r="K2387" s="417" t="s">
        <v>821</v>
      </c>
      <c r="L2387" s="417" t="s">
        <v>218</v>
      </c>
      <c r="M2387" s="423">
        <v>103395600</v>
      </c>
    </row>
    <row r="2388" spans="1:13">
      <c r="A2388" s="417" t="s">
        <v>14272</v>
      </c>
      <c r="B2388" s="417" t="s">
        <v>14273</v>
      </c>
      <c r="C2388" s="417" t="s">
        <v>1270</v>
      </c>
      <c r="D2388" s="422">
        <v>4537</v>
      </c>
      <c r="E2388" s="417" t="s">
        <v>1112</v>
      </c>
      <c r="F2388" s="417" t="s">
        <v>40</v>
      </c>
      <c r="G2388" s="417" t="s">
        <v>40</v>
      </c>
      <c r="H2388" s="417" t="s">
        <v>41</v>
      </c>
      <c r="I2388" s="417" t="s">
        <v>221</v>
      </c>
      <c r="J2388" s="417" t="s">
        <v>222</v>
      </c>
      <c r="K2388" s="417" t="s">
        <v>890</v>
      </c>
      <c r="L2388" s="417" t="s">
        <v>218</v>
      </c>
      <c r="M2388" s="423">
        <v>107712990</v>
      </c>
    </row>
    <row r="2389" spans="1:13">
      <c r="A2389" s="417" t="s">
        <v>14247</v>
      </c>
      <c r="B2389" s="417" t="s">
        <v>14248</v>
      </c>
      <c r="C2389" s="417" t="s">
        <v>1270</v>
      </c>
      <c r="D2389" s="422">
        <v>4537</v>
      </c>
      <c r="E2389" s="417" t="s">
        <v>1112</v>
      </c>
      <c r="F2389" s="417" t="s">
        <v>40</v>
      </c>
      <c r="G2389" s="417" t="s">
        <v>40</v>
      </c>
      <c r="H2389" s="417" t="s">
        <v>41</v>
      </c>
      <c r="I2389" s="417" t="s">
        <v>316</v>
      </c>
      <c r="J2389" s="417" t="s">
        <v>684</v>
      </c>
      <c r="K2389" s="417" t="s">
        <v>821</v>
      </c>
      <c r="L2389" s="417" t="s">
        <v>218</v>
      </c>
      <c r="M2389" s="423">
        <v>108824100</v>
      </c>
    </row>
    <row r="2390" spans="1:13">
      <c r="A2390" s="417" t="s">
        <v>14250</v>
      </c>
      <c r="B2390" s="417" t="s">
        <v>14248</v>
      </c>
      <c r="C2390" s="417" t="s">
        <v>1270</v>
      </c>
      <c r="D2390" s="422">
        <v>4537</v>
      </c>
      <c r="E2390" s="417" t="s">
        <v>1112</v>
      </c>
      <c r="F2390" s="417" t="s">
        <v>40</v>
      </c>
      <c r="G2390" s="417" t="s">
        <v>40</v>
      </c>
      <c r="H2390" s="417" t="s">
        <v>41</v>
      </c>
      <c r="I2390" s="417" t="s">
        <v>318</v>
      </c>
      <c r="J2390" s="417" t="s">
        <v>685</v>
      </c>
      <c r="K2390" s="417" t="s">
        <v>821</v>
      </c>
      <c r="L2390" s="417" t="s">
        <v>218</v>
      </c>
      <c r="M2390" s="423">
        <v>108824100</v>
      </c>
    </row>
    <row r="2391" spans="1:13">
      <c r="A2391" s="417" t="s">
        <v>14252</v>
      </c>
      <c r="B2391" s="417" t="s">
        <v>14248</v>
      </c>
      <c r="C2391" s="417" t="s">
        <v>1270</v>
      </c>
      <c r="D2391" s="422">
        <v>4537</v>
      </c>
      <c r="E2391" s="417" t="s">
        <v>1112</v>
      </c>
      <c r="F2391" s="417" t="s">
        <v>40</v>
      </c>
      <c r="G2391" s="417" t="s">
        <v>40</v>
      </c>
      <c r="H2391" s="417" t="s">
        <v>41</v>
      </c>
      <c r="I2391" s="417" t="s">
        <v>320</v>
      </c>
      <c r="J2391" s="417" t="s">
        <v>686</v>
      </c>
      <c r="K2391" s="417" t="s">
        <v>821</v>
      </c>
      <c r="L2391" s="417" t="s">
        <v>218</v>
      </c>
      <c r="M2391" s="423">
        <v>108824100</v>
      </c>
    </row>
    <row r="2392" spans="1:13">
      <c r="A2392" s="417" t="s">
        <v>14254</v>
      </c>
      <c r="B2392" s="417" t="s">
        <v>14248</v>
      </c>
      <c r="C2392" s="417" t="s">
        <v>1270</v>
      </c>
      <c r="D2392" s="422">
        <v>4537</v>
      </c>
      <c r="E2392" s="417" t="s">
        <v>1112</v>
      </c>
      <c r="F2392" s="417" t="s">
        <v>40</v>
      </c>
      <c r="G2392" s="417" t="s">
        <v>40</v>
      </c>
      <c r="H2392" s="417" t="s">
        <v>41</v>
      </c>
      <c r="I2392" s="417" t="s">
        <v>322</v>
      </c>
      <c r="J2392" s="417" t="s">
        <v>687</v>
      </c>
      <c r="K2392" s="417" t="s">
        <v>821</v>
      </c>
      <c r="L2392" s="417" t="s">
        <v>218</v>
      </c>
      <c r="M2392" s="423">
        <v>108824100</v>
      </c>
    </row>
    <row r="2393" spans="1:13">
      <c r="A2393" s="417" t="s">
        <v>14256</v>
      </c>
      <c r="B2393" s="417" t="s">
        <v>14248</v>
      </c>
      <c r="C2393" s="417" t="s">
        <v>1270</v>
      </c>
      <c r="D2393" s="422">
        <v>4537</v>
      </c>
      <c r="E2393" s="417" t="s">
        <v>1112</v>
      </c>
      <c r="F2393" s="417" t="s">
        <v>40</v>
      </c>
      <c r="G2393" s="417" t="s">
        <v>40</v>
      </c>
      <c r="H2393" s="417" t="s">
        <v>41</v>
      </c>
      <c r="I2393" s="417" t="s">
        <v>324</v>
      </c>
      <c r="J2393" s="417" t="s">
        <v>688</v>
      </c>
      <c r="K2393" s="417" t="s">
        <v>821</v>
      </c>
      <c r="L2393" s="417" t="s">
        <v>218</v>
      </c>
      <c r="M2393" s="423">
        <v>108824100</v>
      </c>
    </row>
    <row r="2394" spans="1:13">
      <c r="A2394" s="417" t="s">
        <v>8319</v>
      </c>
      <c r="B2394" s="417" t="s">
        <v>2058</v>
      </c>
      <c r="C2394" s="417" t="s">
        <v>1270</v>
      </c>
      <c r="D2394" s="422">
        <v>4538</v>
      </c>
      <c r="E2394" s="417" t="s">
        <v>1113</v>
      </c>
      <c r="F2394" s="417" t="s">
        <v>40</v>
      </c>
      <c r="G2394" s="417" t="s">
        <v>40</v>
      </c>
      <c r="H2394" s="417" t="s">
        <v>41</v>
      </c>
      <c r="I2394" s="417" t="s">
        <v>223</v>
      </c>
      <c r="J2394" s="417" t="s">
        <v>56</v>
      </c>
      <c r="K2394" s="417" t="s">
        <v>821</v>
      </c>
      <c r="L2394" s="417" t="s">
        <v>822</v>
      </c>
      <c r="M2394" s="423">
        <v>6906900</v>
      </c>
    </row>
    <row r="2395" spans="1:13">
      <c r="A2395" s="417" t="s">
        <v>8321</v>
      </c>
      <c r="B2395" s="417" t="s">
        <v>2058</v>
      </c>
      <c r="C2395" s="417" t="s">
        <v>1270</v>
      </c>
      <c r="D2395" s="422">
        <v>4538</v>
      </c>
      <c r="E2395" s="417" t="s">
        <v>1113</v>
      </c>
      <c r="F2395" s="417" t="s">
        <v>40</v>
      </c>
      <c r="G2395" s="417" t="s">
        <v>40</v>
      </c>
      <c r="H2395" s="417" t="s">
        <v>41</v>
      </c>
      <c r="I2395" s="417" t="s">
        <v>421</v>
      </c>
      <c r="J2395" s="417" t="s">
        <v>441</v>
      </c>
      <c r="K2395" s="417" t="s">
        <v>821</v>
      </c>
      <c r="L2395" s="417" t="s">
        <v>822</v>
      </c>
      <c r="M2395" s="423">
        <v>6906900</v>
      </c>
    </row>
    <row r="2396" spans="1:13">
      <c r="A2396" s="417" t="s">
        <v>8323</v>
      </c>
      <c r="B2396" s="417" t="s">
        <v>2058</v>
      </c>
      <c r="C2396" s="417" t="s">
        <v>1270</v>
      </c>
      <c r="D2396" s="422">
        <v>4538</v>
      </c>
      <c r="E2396" s="417" t="s">
        <v>1113</v>
      </c>
      <c r="F2396" s="417" t="s">
        <v>40</v>
      </c>
      <c r="G2396" s="417" t="s">
        <v>40</v>
      </c>
      <c r="H2396" s="417" t="s">
        <v>41</v>
      </c>
      <c r="I2396" s="417" t="s">
        <v>422</v>
      </c>
      <c r="J2396" s="417" t="s">
        <v>442</v>
      </c>
      <c r="K2396" s="417" t="s">
        <v>821</v>
      </c>
      <c r="L2396" s="417" t="s">
        <v>822</v>
      </c>
      <c r="M2396" s="423">
        <v>6906900</v>
      </c>
    </row>
    <row r="2397" spans="1:13">
      <c r="A2397" s="417" t="s">
        <v>8325</v>
      </c>
      <c r="B2397" s="417" t="s">
        <v>2058</v>
      </c>
      <c r="C2397" s="417" t="s">
        <v>1270</v>
      </c>
      <c r="D2397" s="422">
        <v>4538</v>
      </c>
      <c r="E2397" s="417" t="s">
        <v>1113</v>
      </c>
      <c r="F2397" s="417" t="s">
        <v>40</v>
      </c>
      <c r="G2397" s="417" t="s">
        <v>40</v>
      </c>
      <c r="H2397" s="417" t="s">
        <v>41</v>
      </c>
      <c r="I2397" s="417" t="s">
        <v>423</v>
      </c>
      <c r="J2397" s="417" t="s">
        <v>443</v>
      </c>
      <c r="K2397" s="417" t="s">
        <v>821</v>
      </c>
      <c r="L2397" s="417" t="s">
        <v>822</v>
      </c>
      <c r="M2397" s="423">
        <v>6906900</v>
      </c>
    </row>
    <row r="2398" spans="1:13">
      <c r="A2398" s="417" t="s">
        <v>8327</v>
      </c>
      <c r="B2398" s="417" t="s">
        <v>2058</v>
      </c>
      <c r="C2398" s="417" t="s">
        <v>1270</v>
      </c>
      <c r="D2398" s="422">
        <v>4538</v>
      </c>
      <c r="E2398" s="417" t="s">
        <v>1113</v>
      </c>
      <c r="F2398" s="417" t="s">
        <v>40</v>
      </c>
      <c r="G2398" s="417" t="s">
        <v>40</v>
      </c>
      <c r="H2398" s="417" t="s">
        <v>41</v>
      </c>
      <c r="I2398" s="417" t="s">
        <v>424</v>
      </c>
      <c r="J2398" s="417" t="s">
        <v>444</v>
      </c>
      <c r="K2398" s="417" t="s">
        <v>821</v>
      </c>
      <c r="L2398" s="417" t="s">
        <v>822</v>
      </c>
      <c r="M2398" s="423">
        <v>6906900</v>
      </c>
    </row>
    <row r="2399" spans="1:13">
      <c r="A2399" s="417" t="s">
        <v>8329</v>
      </c>
      <c r="B2399" s="417" t="s">
        <v>2058</v>
      </c>
      <c r="C2399" s="417" t="s">
        <v>1270</v>
      </c>
      <c r="D2399" s="422">
        <v>4538</v>
      </c>
      <c r="E2399" s="417" t="s">
        <v>1113</v>
      </c>
      <c r="F2399" s="417" t="s">
        <v>40</v>
      </c>
      <c r="G2399" s="417" t="s">
        <v>40</v>
      </c>
      <c r="H2399" s="417" t="s">
        <v>41</v>
      </c>
      <c r="I2399" s="417" t="s">
        <v>425</v>
      </c>
      <c r="J2399" s="417" t="s">
        <v>445</v>
      </c>
      <c r="K2399" s="417" t="s">
        <v>821</v>
      </c>
      <c r="L2399" s="417" t="s">
        <v>822</v>
      </c>
      <c r="M2399" s="423">
        <v>6906900</v>
      </c>
    </row>
    <row r="2400" spans="1:13">
      <c r="A2400" s="417" t="s">
        <v>8315</v>
      </c>
      <c r="B2400" s="417" t="s">
        <v>2058</v>
      </c>
      <c r="C2400" s="417" t="s">
        <v>1270</v>
      </c>
      <c r="D2400" s="422">
        <v>4538</v>
      </c>
      <c r="E2400" s="417" t="s">
        <v>1113</v>
      </c>
      <c r="F2400" s="417" t="s">
        <v>40</v>
      </c>
      <c r="G2400" s="417" t="s">
        <v>40</v>
      </c>
      <c r="H2400" s="417" t="s">
        <v>41</v>
      </c>
      <c r="I2400" s="417" t="s">
        <v>48</v>
      </c>
      <c r="J2400" s="417" t="s">
        <v>49</v>
      </c>
      <c r="K2400" s="417" t="s">
        <v>821</v>
      </c>
      <c r="L2400" s="417" t="s">
        <v>822</v>
      </c>
      <c r="M2400" s="423">
        <v>7345800</v>
      </c>
    </row>
    <row r="2401" spans="1:13">
      <c r="A2401" s="417" t="s">
        <v>8317</v>
      </c>
      <c r="B2401" s="417" t="s">
        <v>2058</v>
      </c>
      <c r="C2401" s="417" t="s">
        <v>1270</v>
      </c>
      <c r="D2401" s="422">
        <v>4538</v>
      </c>
      <c r="E2401" s="417" t="s">
        <v>1113</v>
      </c>
      <c r="F2401" s="417" t="s">
        <v>40</v>
      </c>
      <c r="G2401" s="417" t="s">
        <v>40</v>
      </c>
      <c r="H2401" s="417" t="s">
        <v>41</v>
      </c>
      <c r="I2401" s="417" t="s">
        <v>50</v>
      </c>
      <c r="J2401" s="417" t="s">
        <v>51</v>
      </c>
      <c r="K2401" s="417" t="s">
        <v>821</v>
      </c>
      <c r="L2401" s="417" t="s">
        <v>822</v>
      </c>
      <c r="M2401" s="423">
        <v>7345800</v>
      </c>
    </row>
    <row r="2402" spans="1:13">
      <c r="A2402" s="417" t="s">
        <v>14368</v>
      </c>
      <c r="B2402" s="417" t="s">
        <v>14349</v>
      </c>
      <c r="C2402" s="417" t="s">
        <v>1270</v>
      </c>
      <c r="D2402" s="422">
        <v>4538</v>
      </c>
      <c r="E2402" s="417" t="s">
        <v>1113</v>
      </c>
      <c r="F2402" s="417" t="s">
        <v>40</v>
      </c>
      <c r="G2402" s="417" t="s">
        <v>40</v>
      </c>
      <c r="H2402" s="417" t="s">
        <v>41</v>
      </c>
      <c r="I2402" s="417" t="s">
        <v>223</v>
      </c>
      <c r="J2402" s="417" t="s">
        <v>56</v>
      </c>
      <c r="K2402" s="417" t="s">
        <v>890</v>
      </c>
      <c r="L2402" s="417" t="s">
        <v>822</v>
      </c>
      <c r="M2402" s="423">
        <v>7597590</v>
      </c>
    </row>
    <row r="2403" spans="1:13">
      <c r="A2403" s="417" t="s">
        <v>14374</v>
      </c>
      <c r="B2403" s="417" t="s">
        <v>14349</v>
      </c>
      <c r="C2403" s="417" t="s">
        <v>1270</v>
      </c>
      <c r="D2403" s="422">
        <v>4538</v>
      </c>
      <c r="E2403" s="417" t="s">
        <v>1113</v>
      </c>
      <c r="F2403" s="417" t="s">
        <v>40</v>
      </c>
      <c r="G2403" s="417" t="s">
        <v>40</v>
      </c>
      <c r="H2403" s="417" t="s">
        <v>41</v>
      </c>
      <c r="I2403" s="417" t="s">
        <v>421</v>
      </c>
      <c r="J2403" s="417" t="s">
        <v>441</v>
      </c>
      <c r="K2403" s="417" t="s">
        <v>890</v>
      </c>
      <c r="L2403" s="417" t="s">
        <v>822</v>
      </c>
      <c r="M2403" s="423">
        <v>7597590</v>
      </c>
    </row>
    <row r="2404" spans="1:13">
      <c r="A2404" s="417" t="s">
        <v>14380</v>
      </c>
      <c r="B2404" s="417" t="s">
        <v>14349</v>
      </c>
      <c r="C2404" s="417" t="s">
        <v>1270</v>
      </c>
      <c r="D2404" s="422">
        <v>4538</v>
      </c>
      <c r="E2404" s="417" t="s">
        <v>1113</v>
      </c>
      <c r="F2404" s="417" t="s">
        <v>40</v>
      </c>
      <c r="G2404" s="417" t="s">
        <v>40</v>
      </c>
      <c r="H2404" s="417" t="s">
        <v>41</v>
      </c>
      <c r="I2404" s="417" t="s">
        <v>422</v>
      </c>
      <c r="J2404" s="417" t="s">
        <v>442</v>
      </c>
      <c r="K2404" s="417" t="s">
        <v>890</v>
      </c>
      <c r="L2404" s="417" t="s">
        <v>822</v>
      </c>
      <c r="M2404" s="423">
        <v>7597590</v>
      </c>
    </row>
    <row r="2405" spans="1:13">
      <c r="A2405" s="417" t="s">
        <v>14386</v>
      </c>
      <c r="B2405" s="417" t="s">
        <v>14349</v>
      </c>
      <c r="C2405" s="417" t="s">
        <v>1270</v>
      </c>
      <c r="D2405" s="422">
        <v>4538</v>
      </c>
      <c r="E2405" s="417" t="s">
        <v>1113</v>
      </c>
      <c r="F2405" s="417" t="s">
        <v>40</v>
      </c>
      <c r="G2405" s="417" t="s">
        <v>40</v>
      </c>
      <c r="H2405" s="417" t="s">
        <v>41</v>
      </c>
      <c r="I2405" s="417" t="s">
        <v>423</v>
      </c>
      <c r="J2405" s="417" t="s">
        <v>443</v>
      </c>
      <c r="K2405" s="417" t="s">
        <v>890</v>
      </c>
      <c r="L2405" s="417" t="s">
        <v>822</v>
      </c>
      <c r="M2405" s="423">
        <v>7597590</v>
      </c>
    </row>
    <row r="2406" spans="1:13">
      <c r="A2406" s="417" t="s">
        <v>14392</v>
      </c>
      <c r="B2406" s="417" t="s">
        <v>14349</v>
      </c>
      <c r="C2406" s="417" t="s">
        <v>1270</v>
      </c>
      <c r="D2406" s="422">
        <v>4538</v>
      </c>
      <c r="E2406" s="417" t="s">
        <v>1113</v>
      </c>
      <c r="F2406" s="417" t="s">
        <v>40</v>
      </c>
      <c r="G2406" s="417" t="s">
        <v>40</v>
      </c>
      <c r="H2406" s="417" t="s">
        <v>41</v>
      </c>
      <c r="I2406" s="417" t="s">
        <v>424</v>
      </c>
      <c r="J2406" s="417" t="s">
        <v>444</v>
      </c>
      <c r="K2406" s="417" t="s">
        <v>890</v>
      </c>
      <c r="L2406" s="417" t="s">
        <v>822</v>
      </c>
      <c r="M2406" s="423">
        <v>7597590</v>
      </c>
    </row>
    <row r="2407" spans="1:13">
      <c r="A2407" s="417" t="s">
        <v>14398</v>
      </c>
      <c r="B2407" s="417" t="s">
        <v>14349</v>
      </c>
      <c r="C2407" s="417" t="s">
        <v>1270</v>
      </c>
      <c r="D2407" s="422">
        <v>4538</v>
      </c>
      <c r="E2407" s="417" t="s">
        <v>1113</v>
      </c>
      <c r="F2407" s="417" t="s">
        <v>40</v>
      </c>
      <c r="G2407" s="417" t="s">
        <v>40</v>
      </c>
      <c r="H2407" s="417" t="s">
        <v>41</v>
      </c>
      <c r="I2407" s="417" t="s">
        <v>425</v>
      </c>
      <c r="J2407" s="417" t="s">
        <v>445</v>
      </c>
      <c r="K2407" s="417" t="s">
        <v>890</v>
      </c>
      <c r="L2407" s="417" t="s">
        <v>822</v>
      </c>
      <c r="M2407" s="423">
        <v>7597590</v>
      </c>
    </row>
    <row r="2408" spans="1:13">
      <c r="A2408" s="417" t="s">
        <v>8313</v>
      </c>
      <c r="B2408" s="417" t="s">
        <v>2058</v>
      </c>
      <c r="C2408" s="417" t="s">
        <v>1270</v>
      </c>
      <c r="D2408" s="422">
        <v>4538</v>
      </c>
      <c r="E2408" s="417" t="s">
        <v>1113</v>
      </c>
      <c r="F2408" s="417" t="s">
        <v>40</v>
      </c>
      <c r="G2408" s="417" t="s">
        <v>40</v>
      </c>
      <c r="H2408" s="417" t="s">
        <v>41</v>
      </c>
      <c r="I2408" s="417" t="s">
        <v>221</v>
      </c>
      <c r="J2408" s="417" t="s">
        <v>222</v>
      </c>
      <c r="K2408" s="417" t="s">
        <v>821</v>
      </c>
      <c r="L2408" s="417" t="s">
        <v>822</v>
      </c>
      <c r="M2408" s="423">
        <v>7761600</v>
      </c>
    </row>
    <row r="2409" spans="1:13">
      <c r="A2409" s="417" t="s">
        <v>14356</v>
      </c>
      <c r="B2409" s="417" t="s">
        <v>14349</v>
      </c>
      <c r="C2409" s="417" t="s">
        <v>1270</v>
      </c>
      <c r="D2409" s="422">
        <v>4538</v>
      </c>
      <c r="E2409" s="417" t="s">
        <v>1113</v>
      </c>
      <c r="F2409" s="417" t="s">
        <v>40</v>
      </c>
      <c r="G2409" s="417" t="s">
        <v>40</v>
      </c>
      <c r="H2409" s="417" t="s">
        <v>41</v>
      </c>
      <c r="I2409" s="417" t="s">
        <v>48</v>
      </c>
      <c r="J2409" s="417" t="s">
        <v>49</v>
      </c>
      <c r="K2409" s="417" t="s">
        <v>890</v>
      </c>
      <c r="L2409" s="417" t="s">
        <v>822</v>
      </c>
      <c r="M2409" s="423">
        <v>8080380</v>
      </c>
    </row>
    <row r="2410" spans="1:13">
      <c r="A2410" s="417" t="s">
        <v>14362</v>
      </c>
      <c r="B2410" s="417" t="s">
        <v>14349</v>
      </c>
      <c r="C2410" s="417" t="s">
        <v>1270</v>
      </c>
      <c r="D2410" s="422">
        <v>4538</v>
      </c>
      <c r="E2410" s="417" t="s">
        <v>1113</v>
      </c>
      <c r="F2410" s="417" t="s">
        <v>40</v>
      </c>
      <c r="G2410" s="417" t="s">
        <v>40</v>
      </c>
      <c r="H2410" s="417" t="s">
        <v>41</v>
      </c>
      <c r="I2410" s="417" t="s">
        <v>50</v>
      </c>
      <c r="J2410" s="417" t="s">
        <v>51</v>
      </c>
      <c r="K2410" s="417" t="s">
        <v>890</v>
      </c>
      <c r="L2410" s="417" t="s">
        <v>822</v>
      </c>
      <c r="M2410" s="423">
        <v>8080380</v>
      </c>
    </row>
    <row r="2411" spans="1:13">
      <c r="A2411" s="417" t="s">
        <v>8305</v>
      </c>
      <c r="B2411" s="417" t="s">
        <v>2058</v>
      </c>
      <c r="C2411" s="417" t="s">
        <v>1270</v>
      </c>
      <c r="D2411" s="422">
        <v>4538</v>
      </c>
      <c r="E2411" s="417" t="s">
        <v>1113</v>
      </c>
      <c r="F2411" s="417" t="s">
        <v>40</v>
      </c>
      <c r="G2411" s="417" t="s">
        <v>40</v>
      </c>
      <c r="H2411" s="417" t="s">
        <v>41</v>
      </c>
      <c r="I2411" s="417" t="s">
        <v>42</v>
      </c>
      <c r="J2411" s="417" t="s">
        <v>43</v>
      </c>
      <c r="K2411" s="417" t="s">
        <v>821</v>
      </c>
      <c r="L2411" s="417" t="s">
        <v>822</v>
      </c>
      <c r="M2411" s="423">
        <v>8200500</v>
      </c>
    </row>
    <row r="2412" spans="1:13">
      <c r="A2412" s="417" t="s">
        <v>8307</v>
      </c>
      <c r="B2412" s="417" t="s">
        <v>2058</v>
      </c>
      <c r="C2412" s="417" t="s">
        <v>1270</v>
      </c>
      <c r="D2412" s="422">
        <v>4538</v>
      </c>
      <c r="E2412" s="417" t="s">
        <v>1113</v>
      </c>
      <c r="F2412" s="417" t="s">
        <v>40</v>
      </c>
      <c r="G2412" s="417" t="s">
        <v>40</v>
      </c>
      <c r="H2412" s="417" t="s">
        <v>41</v>
      </c>
      <c r="I2412" s="417" t="s">
        <v>219</v>
      </c>
      <c r="J2412" s="417" t="s">
        <v>220</v>
      </c>
      <c r="K2412" s="417" t="s">
        <v>821</v>
      </c>
      <c r="L2412" s="417" t="s">
        <v>822</v>
      </c>
      <c r="M2412" s="423">
        <v>8200500</v>
      </c>
    </row>
    <row r="2413" spans="1:13">
      <c r="A2413" s="417" t="s">
        <v>8309</v>
      </c>
      <c r="B2413" s="417" t="s">
        <v>2058</v>
      </c>
      <c r="C2413" s="417" t="s">
        <v>1270</v>
      </c>
      <c r="D2413" s="422">
        <v>4538</v>
      </c>
      <c r="E2413" s="417" t="s">
        <v>1113</v>
      </c>
      <c r="F2413" s="417" t="s">
        <v>40</v>
      </c>
      <c r="G2413" s="417" t="s">
        <v>40</v>
      </c>
      <c r="H2413" s="417" t="s">
        <v>41</v>
      </c>
      <c r="I2413" s="417" t="s">
        <v>44</v>
      </c>
      <c r="J2413" s="417" t="s">
        <v>45</v>
      </c>
      <c r="K2413" s="417" t="s">
        <v>821</v>
      </c>
      <c r="L2413" s="417" t="s">
        <v>822</v>
      </c>
      <c r="M2413" s="423">
        <v>8200500</v>
      </c>
    </row>
    <row r="2414" spans="1:13">
      <c r="A2414" s="417" t="s">
        <v>8311</v>
      </c>
      <c r="B2414" s="417" t="s">
        <v>2058</v>
      </c>
      <c r="C2414" s="417" t="s">
        <v>1270</v>
      </c>
      <c r="D2414" s="422">
        <v>4538</v>
      </c>
      <c r="E2414" s="417" t="s">
        <v>1113</v>
      </c>
      <c r="F2414" s="417" t="s">
        <v>40</v>
      </c>
      <c r="G2414" s="417" t="s">
        <v>40</v>
      </c>
      <c r="H2414" s="417" t="s">
        <v>41</v>
      </c>
      <c r="I2414" s="417" t="s">
        <v>46</v>
      </c>
      <c r="J2414" s="417" t="s">
        <v>47</v>
      </c>
      <c r="K2414" s="417" t="s">
        <v>821</v>
      </c>
      <c r="L2414" s="417" t="s">
        <v>822</v>
      </c>
      <c r="M2414" s="423">
        <v>8200500</v>
      </c>
    </row>
    <row r="2415" spans="1:13">
      <c r="A2415" s="417" t="s">
        <v>14348</v>
      </c>
      <c r="B2415" s="417" t="s">
        <v>14349</v>
      </c>
      <c r="C2415" s="417" t="s">
        <v>1270</v>
      </c>
      <c r="D2415" s="422">
        <v>4538</v>
      </c>
      <c r="E2415" s="417" t="s">
        <v>1113</v>
      </c>
      <c r="F2415" s="417" t="s">
        <v>40</v>
      </c>
      <c r="G2415" s="417" t="s">
        <v>40</v>
      </c>
      <c r="H2415" s="417" t="s">
        <v>41</v>
      </c>
      <c r="I2415" s="417" t="s">
        <v>221</v>
      </c>
      <c r="J2415" s="417" t="s">
        <v>222</v>
      </c>
      <c r="K2415" s="417" t="s">
        <v>890</v>
      </c>
      <c r="L2415" s="417" t="s">
        <v>822</v>
      </c>
      <c r="M2415" s="423">
        <v>8537760</v>
      </c>
    </row>
    <row r="2416" spans="1:13">
      <c r="A2416" s="417" t="s">
        <v>8295</v>
      </c>
      <c r="B2416" s="417" t="s">
        <v>2058</v>
      </c>
      <c r="C2416" s="417" t="s">
        <v>1270</v>
      </c>
      <c r="D2416" s="422">
        <v>4538</v>
      </c>
      <c r="E2416" s="417" t="s">
        <v>1113</v>
      </c>
      <c r="F2416" s="417" t="s">
        <v>40</v>
      </c>
      <c r="G2416" s="417" t="s">
        <v>40</v>
      </c>
      <c r="H2416" s="417" t="s">
        <v>41</v>
      </c>
      <c r="I2416" s="417" t="s">
        <v>316</v>
      </c>
      <c r="J2416" s="417" t="s">
        <v>684</v>
      </c>
      <c r="K2416" s="417" t="s">
        <v>821</v>
      </c>
      <c r="L2416" s="417" t="s">
        <v>822</v>
      </c>
      <c r="M2416" s="423">
        <v>8639400</v>
      </c>
    </row>
    <row r="2417" spans="1:13">
      <c r="A2417" s="417" t="s">
        <v>8297</v>
      </c>
      <c r="B2417" s="417" t="s">
        <v>2058</v>
      </c>
      <c r="C2417" s="417" t="s">
        <v>1270</v>
      </c>
      <c r="D2417" s="422">
        <v>4538</v>
      </c>
      <c r="E2417" s="417" t="s">
        <v>1113</v>
      </c>
      <c r="F2417" s="417" t="s">
        <v>40</v>
      </c>
      <c r="G2417" s="417" t="s">
        <v>40</v>
      </c>
      <c r="H2417" s="417" t="s">
        <v>41</v>
      </c>
      <c r="I2417" s="417" t="s">
        <v>318</v>
      </c>
      <c r="J2417" s="417" t="s">
        <v>685</v>
      </c>
      <c r="K2417" s="417" t="s">
        <v>821</v>
      </c>
      <c r="L2417" s="417" t="s">
        <v>822</v>
      </c>
      <c r="M2417" s="423">
        <v>8639400</v>
      </c>
    </row>
    <row r="2418" spans="1:13">
      <c r="A2418" s="417" t="s">
        <v>8299</v>
      </c>
      <c r="B2418" s="417" t="s">
        <v>2058</v>
      </c>
      <c r="C2418" s="417" t="s">
        <v>1270</v>
      </c>
      <c r="D2418" s="422">
        <v>4538</v>
      </c>
      <c r="E2418" s="417" t="s">
        <v>1113</v>
      </c>
      <c r="F2418" s="417" t="s">
        <v>40</v>
      </c>
      <c r="G2418" s="417" t="s">
        <v>40</v>
      </c>
      <c r="H2418" s="417" t="s">
        <v>41</v>
      </c>
      <c r="I2418" s="417" t="s">
        <v>320</v>
      </c>
      <c r="J2418" s="417" t="s">
        <v>686</v>
      </c>
      <c r="K2418" s="417" t="s">
        <v>821</v>
      </c>
      <c r="L2418" s="417" t="s">
        <v>822</v>
      </c>
      <c r="M2418" s="423">
        <v>8639400</v>
      </c>
    </row>
    <row r="2419" spans="1:13">
      <c r="A2419" s="417" t="s">
        <v>8301</v>
      </c>
      <c r="B2419" s="417" t="s">
        <v>2058</v>
      </c>
      <c r="C2419" s="417" t="s">
        <v>1270</v>
      </c>
      <c r="D2419" s="422">
        <v>4538</v>
      </c>
      <c r="E2419" s="417" t="s">
        <v>1113</v>
      </c>
      <c r="F2419" s="417" t="s">
        <v>40</v>
      </c>
      <c r="G2419" s="417" t="s">
        <v>40</v>
      </c>
      <c r="H2419" s="417" t="s">
        <v>41</v>
      </c>
      <c r="I2419" s="417" t="s">
        <v>322</v>
      </c>
      <c r="J2419" s="417" t="s">
        <v>687</v>
      </c>
      <c r="K2419" s="417" t="s">
        <v>821</v>
      </c>
      <c r="L2419" s="417" t="s">
        <v>822</v>
      </c>
      <c r="M2419" s="423">
        <v>8639400</v>
      </c>
    </row>
    <row r="2420" spans="1:13">
      <c r="A2420" s="417" t="s">
        <v>8303</v>
      </c>
      <c r="B2420" s="417" t="s">
        <v>2058</v>
      </c>
      <c r="C2420" s="417" t="s">
        <v>1270</v>
      </c>
      <c r="D2420" s="422">
        <v>4538</v>
      </c>
      <c r="E2420" s="417" t="s">
        <v>1113</v>
      </c>
      <c r="F2420" s="417" t="s">
        <v>40</v>
      </c>
      <c r="G2420" s="417" t="s">
        <v>40</v>
      </c>
      <c r="H2420" s="417" t="s">
        <v>41</v>
      </c>
      <c r="I2420" s="417" t="s">
        <v>324</v>
      </c>
      <c r="J2420" s="417" t="s">
        <v>688</v>
      </c>
      <c r="K2420" s="417" t="s">
        <v>821</v>
      </c>
      <c r="L2420" s="417" t="s">
        <v>822</v>
      </c>
      <c r="M2420" s="423">
        <v>8639400</v>
      </c>
    </row>
    <row r="2421" spans="1:13">
      <c r="A2421" s="417" t="s">
        <v>8318</v>
      </c>
      <c r="B2421" s="417" t="s">
        <v>2057</v>
      </c>
      <c r="C2421" s="417" t="s">
        <v>1270</v>
      </c>
      <c r="D2421" s="422">
        <v>4538</v>
      </c>
      <c r="E2421" s="417" t="s">
        <v>1113</v>
      </c>
      <c r="F2421" s="417" t="s">
        <v>40</v>
      </c>
      <c r="G2421" s="417" t="s">
        <v>40</v>
      </c>
      <c r="H2421" s="417" t="s">
        <v>41</v>
      </c>
      <c r="I2421" s="417" t="s">
        <v>223</v>
      </c>
      <c r="J2421" s="417" t="s">
        <v>56</v>
      </c>
      <c r="K2421" s="417" t="s">
        <v>821</v>
      </c>
      <c r="L2421" s="417" t="s">
        <v>32</v>
      </c>
      <c r="M2421" s="423">
        <v>69069000</v>
      </c>
    </row>
    <row r="2422" spans="1:13">
      <c r="A2422" s="417" t="s">
        <v>8320</v>
      </c>
      <c r="B2422" s="417" t="s">
        <v>2057</v>
      </c>
      <c r="C2422" s="417" t="s">
        <v>1270</v>
      </c>
      <c r="D2422" s="422">
        <v>4538</v>
      </c>
      <c r="E2422" s="417" t="s">
        <v>1113</v>
      </c>
      <c r="F2422" s="417" t="s">
        <v>40</v>
      </c>
      <c r="G2422" s="417" t="s">
        <v>40</v>
      </c>
      <c r="H2422" s="417" t="s">
        <v>41</v>
      </c>
      <c r="I2422" s="417" t="s">
        <v>421</v>
      </c>
      <c r="J2422" s="417" t="s">
        <v>441</v>
      </c>
      <c r="K2422" s="417" t="s">
        <v>821</v>
      </c>
      <c r="L2422" s="417" t="s">
        <v>32</v>
      </c>
      <c r="M2422" s="423">
        <v>69069000</v>
      </c>
    </row>
    <row r="2423" spans="1:13">
      <c r="A2423" s="417" t="s">
        <v>8322</v>
      </c>
      <c r="B2423" s="417" t="s">
        <v>2057</v>
      </c>
      <c r="C2423" s="417" t="s">
        <v>1270</v>
      </c>
      <c r="D2423" s="422">
        <v>4538</v>
      </c>
      <c r="E2423" s="417" t="s">
        <v>1113</v>
      </c>
      <c r="F2423" s="417" t="s">
        <v>40</v>
      </c>
      <c r="G2423" s="417" t="s">
        <v>40</v>
      </c>
      <c r="H2423" s="417" t="s">
        <v>41</v>
      </c>
      <c r="I2423" s="417" t="s">
        <v>422</v>
      </c>
      <c r="J2423" s="417" t="s">
        <v>442</v>
      </c>
      <c r="K2423" s="417" t="s">
        <v>821</v>
      </c>
      <c r="L2423" s="417" t="s">
        <v>32</v>
      </c>
      <c r="M2423" s="423">
        <v>69069000</v>
      </c>
    </row>
    <row r="2424" spans="1:13">
      <c r="A2424" s="417" t="s">
        <v>8324</v>
      </c>
      <c r="B2424" s="417" t="s">
        <v>2057</v>
      </c>
      <c r="C2424" s="417" t="s">
        <v>1270</v>
      </c>
      <c r="D2424" s="422">
        <v>4538</v>
      </c>
      <c r="E2424" s="417" t="s">
        <v>1113</v>
      </c>
      <c r="F2424" s="417" t="s">
        <v>40</v>
      </c>
      <c r="G2424" s="417" t="s">
        <v>40</v>
      </c>
      <c r="H2424" s="417" t="s">
        <v>41</v>
      </c>
      <c r="I2424" s="417" t="s">
        <v>423</v>
      </c>
      <c r="J2424" s="417" t="s">
        <v>443</v>
      </c>
      <c r="K2424" s="417" t="s">
        <v>821</v>
      </c>
      <c r="L2424" s="417" t="s">
        <v>32</v>
      </c>
      <c r="M2424" s="423">
        <v>69069000</v>
      </c>
    </row>
    <row r="2425" spans="1:13">
      <c r="A2425" s="417" t="s">
        <v>8326</v>
      </c>
      <c r="B2425" s="417" t="s">
        <v>2057</v>
      </c>
      <c r="C2425" s="417" t="s">
        <v>1270</v>
      </c>
      <c r="D2425" s="422">
        <v>4538</v>
      </c>
      <c r="E2425" s="417" t="s">
        <v>1113</v>
      </c>
      <c r="F2425" s="417" t="s">
        <v>40</v>
      </c>
      <c r="G2425" s="417" t="s">
        <v>40</v>
      </c>
      <c r="H2425" s="417" t="s">
        <v>41</v>
      </c>
      <c r="I2425" s="417" t="s">
        <v>424</v>
      </c>
      <c r="J2425" s="417" t="s">
        <v>444</v>
      </c>
      <c r="K2425" s="417" t="s">
        <v>821</v>
      </c>
      <c r="L2425" s="417" t="s">
        <v>32</v>
      </c>
      <c r="M2425" s="423">
        <v>69069000</v>
      </c>
    </row>
    <row r="2426" spans="1:13">
      <c r="A2426" s="417" t="s">
        <v>8328</v>
      </c>
      <c r="B2426" s="417" t="s">
        <v>2057</v>
      </c>
      <c r="C2426" s="417" t="s">
        <v>1270</v>
      </c>
      <c r="D2426" s="422">
        <v>4538</v>
      </c>
      <c r="E2426" s="417" t="s">
        <v>1113</v>
      </c>
      <c r="F2426" s="417" t="s">
        <v>40</v>
      </c>
      <c r="G2426" s="417" t="s">
        <v>40</v>
      </c>
      <c r="H2426" s="417" t="s">
        <v>41</v>
      </c>
      <c r="I2426" s="417" t="s">
        <v>425</v>
      </c>
      <c r="J2426" s="417" t="s">
        <v>445</v>
      </c>
      <c r="K2426" s="417" t="s">
        <v>821</v>
      </c>
      <c r="L2426" s="417" t="s">
        <v>32</v>
      </c>
      <c r="M2426" s="423">
        <v>69069000</v>
      </c>
    </row>
    <row r="2427" spans="1:13">
      <c r="A2427" s="417" t="s">
        <v>8314</v>
      </c>
      <c r="B2427" s="417" t="s">
        <v>2057</v>
      </c>
      <c r="C2427" s="417" t="s">
        <v>1270</v>
      </c>
      <c r="D2427" s="422">
        <v>4538</v>
      </c>
      <c r="E2427" s="417" t="s">
        <v>1113</v>
      </c>
      <c r="F2427" s="417" t="s">
        <v>40</v>
      </c>
      <c r="G2427" s="417" t="s">
        <v>40</v>
      </c>
      <c r="H2427" s="417" t="s">
        <v>41</v>
      </c>
      <c r="I2427" s="417" t="s">
        <v>48</v>
      </c>
      <c r="J2427" s="417" t="s">
        <v>49</v>
      </c>
      <c r="K2427" s="417" t="s">
        <v>821</v>
      </c>
      <c r="L2427" s="417" t="s">
        <v>32</v>
      </c>
      <c r="M2427" s="423">
        <v>73388700</v>
      </c>
    </row>
    <row r="2428" spans="1:13">
      <c r="A2428" s="417" t="s">
        <v>8316</v>
      </c>
      <c r="B2428" s="417" t="s">
        <v>2057</v>
      </c>
      <c r="C2428" s="417" t="s">
        <v>1270</v>
      </c>
      <c r="D2428" s="422">
        <v>4538</v>
      </c>
      <c r="E2428" s="417" t="s">
        <v>1113</v>
      </c>
      <c r="F2428" s="417" t="s">
        <v>40</v>
      </c>
      <c r="G2428" s="417" t="s">
        <v>40</v>
      </c>
      <c r="H2428" s="417" t="s">
        <v>41</v>
      </c>
      <c r="I2428" s="417" t="s">
        <v>50</v>
      </c>
      <c r="J2428" s="417" t="s">
        <v>51</v>
      </c>
      <c r="K2428" s="417" t="s">
        <v>821</v>
      </c>
      <c r="L2428" s="417" t="s">
        <v>32</v>
      </c>
      <c r="M2428" s="423">
        <v>73388700</v>
      </c>
    </row>
    <row r="2429" spans="1:13">
      <c r="A2429" s="417" t="s">
        <v>14367</v>
      </c>
      <c r="B2429" s="417" t="s">
        <v>14347</v>
      </c>
      <c r="C2429" s="417" t="s">
        <v>1270</v>
      </c>
      <c r="D2429" s="422">
        <v>4538</v>
      </c>
      <c r="E2429" s="417" t="s">
        <v>1113</v>
      </c>
      <c r="F2429" s="417" t="s">
        <v>40</v>
      </c>
      <c r="G2429" s="417" t="s">
        <v>40</v>
      </c>
      <c r="H2429" s="417" t="s">
        <v>41</v>
      </c>
      <c r="I2429" s="417" t="s">
        <v>223</v>
      </c>
      <c r="J2429" s="417" t="s">
        <v>56</v>
      </c>
      <c r="K2429" s="417" t="s">
        <v>890</v>
      </c>
      <c r="L2429" s="417" t="s">
        <v>32</v>
      </c>
      <c r="M2429" s="423">
        <v>75975900</v>
      </c>
    </row>
    <row r="2430" spans="1:13">
      <c r="A2430" s="417" t="s">
        <v>14373</v>
      </c>
      <c r="B2430" s="417" t="s">
        <v>14347</v>
      </c>
      <c r="C2430" s="417" t="s">
        <v>1270</v>
      </c>
      <c r="D2430" s="422">
        <v>4538</v>
      </c>
      <c r="E2430" s="417" t="s">
        <v>1113</v>
      </c>
      <c r="F2430" s="417" t="s">
        <v>40</v>
      </c>
      <c r="G2430" s="417" t="s">
        <v>40</v>
      </c>
      <c r="H2430" s="417" t="s">
        <v>41</v>
      </c>
      <c r="I2430" s="417" t="s">
        <v>421</v>
      </c>
      <c r="J2430" s="417" t="s">
        <v>441</v>
      </c>
      <c r="K2430" s="417" t="s">
        <v>890</v>
      </c>
      <c r="L2430" s="417" t="s">
        <v>32</v>
      </c>
      <c r="M2430" s="423">
        <v>75975900</v>
      </c>
    </row>
    <row r="2431" spans="1:13">
      <c r="A2431" s="417" t="s">
        <v>14379</v>
      </c>
      <c r="B2431" s="417" t="s">
        <v>14347</v>
      </c>
      <c r="C2431" s="417" t="s">
        <v>1270</v>
      </c>
      <c r="D2431" s="422">
        <v>4538</v>
      </c>
      <c r="E2431" s="417" t="s">
        <v>1113</v>
      </c>
      <c r="F2431" s="417" t="s">
        <v>40</v>
      </c>
      <c r="G2431" s="417" t="s">
        <v>40</v>
      </c>
      <c r="H2431" s="417" t="s">
        <v>41</v>
      </c>
      <c r="I2431" s="417" t="s">
        <v>422</v>
      </c>
      <c r="J2431" s="417" t="s">
        <v>442</v>
      </c>
      <c r="K2431" s="417" t="s">
        <v>890</v>
      </c>
      <c r="L2431" s="417" t="s">
        <v>32</v>
      </c>
      <c r="M2431" s="423">
        <v>75975900</v>
      </c>
    </row>
    <row r="2432" spans="1:13">
      <c r="A2432" s="417" t="s">
        <v>14385</v>
      </c>
      <c r="B2432" s="417" t="s">
        <v>14347</v>
      </c>
      <c r="C2432" s="417" t="s">
        <v>1270</v>
      </c>
      <c r="D2432" s="422">
        <v>4538</v>
      </c>
      <c r="E2432" s="417" t="s">
        <v>1113</v>
      </c>
      <c r="F2432" s="417" t="s">
        <v>40</v>
      </c>
      <c r="G2432" s="417" t="s">
        <v>40</v>
      </c>
      <c r="H2432" s="417" t="s">
        <v>41</v>
      </c>
      <c r="I2432" s="417" t="s">
        <v>423</v>
      </c>
      <c r="J2432" s="417" t="s">
        <v>443</v>
      </c>
      <c r="K2432" s="417" t="s">
        <v>890</v>
      </c>
      <c r="L2432" s="417" t="s">
        <v>32</v>
      </c>
      <c r="M2432" s="423">
        <v>75975900</v>
      </c>
    </row>
    <row r="2433" spans="1:13">
      <c r="A2433" s="417" t="s">
        <v>14391</v>
      </c>
      <c r="B2433" s="417" t="s">
        <v>14347</v>
      </c>
      <c r="C2433" s="417" t="s">
        <v>1270</v>
      </c>
      <c r="D2433" s="422">
        <v>4538</v>
      </c>
      <c r="E2433" s="417" t="s">
        <v>1113</v>
      </c>
      <c r="F2433" s="417" t="s">
        <v>40</v>
      </c>
      <c r="G2433" s="417" t="s">
        <v>40</v>
      </c>
      <c r="H2433" s="417" t="s">
        <v>41</v>
      </c>
      <c r="I2433" s="417" t="s">
        <v>424</v>
      </c>
      <c r="J2433" s="417" t="s">
        <v>444</v>
      </c>
      <c r="K2433" s="417" t="s">
        <v>890</v>
      </c>
      <c r="L2433" s="417" t="s">
        <v>32</v>
      </c>
      <c r="M2433" s="423">
        <v>75975900</v>
      </c>
    </row>
    <row r="2434" spans="1:13">
      <c r="A2434" s="417" t="s">
        <v>14397</v>
      </c>
      <c r="B2434" s="417" t="s">
        <v>14347</v>
      </c>
      <c r="C2434" s="417" t="s">
        <v>1270</v>
      </c>
      <c r="D2434" s="422">
        <v>4538</v>
      </c>
      <c r="E2434" s="417" t="s">
        <v>1113</v>
      </c>
      <c r="F2434" s="417" t="s">
        <v>40</v>
      </c>
      <c r="G2434" s="417" t="s">
        <v>40</v>
      </c>
      <c r="H2434" s="417" t="s">
        <v>41</v>
      </c>
      <c r="I2434" s="417" t="s">
        <v>425</v>
      </c>
      <c r="J2434" s="417" t="s">
        <v>445</v>
      </c>
      <c r="K2434" s="417" t="s">
        <v>890</v>
      </c>
      <c r="L2434" s="417" t="s">
        <v>32</v>
      </c>
      <c r="M2434" s="423">
        <v>75975900</v>
      </c>
    </row>
    <row r="2435" spans="1:13">
      <c r="A2435" s="417" t="s">
        <v>8312</v>
      </c>
      <c r="B2435" s="417" t="s">
        <v>2057</v>
      </c>
      <c r="C2435" s="417" t="s">
        <v>1270</v>
      </c>
      <c r="D2435" s="422">
        <v>4538</v>
      </c>
      <c r="E2435" s="417" t="s">
        <v>1113</v>
      </c>
      <c r="F2435" s="417" t="s">
        <v>40</v>
      </c>
      <c r="G2435" s="417" t="s">
        <v>40</v>
      </c>
      <c r="H2435" s="417" t="s">
        <v>41</v>
      </c>
      <c r="I2435" s="417" t="s">
        <v>221</v>
      </c>
      <c r="J2435" s="417" t="s">
        <v>222</v>
      </c>
      <c r="K2435" s="417" t="s">
        <v>821</v>
      </c>
      <c r="L2435" s="417" t="s">
        <v>32</v>
      </c>
      <c r="M2435" s="423">
        <v>77708400</v>
      </c>
    </row>
    <row r="2436" spans="1:13">
      <c r="A2436" s="417" t="s">
        <v>14355</v>
      </c>
      <c r="B2436" s="417" t="s">
        <v>14347</v>
      </c>
      <c r="C2436" s="417" t="s">
        <v>1270</v>
      </c>
      <c r="D2436" s="422">
        <v>4538</v>
      </c>
      <c r="E2436" s="417" t="s">
        <v>1113</v>
      </c>
      <c r="F2436" s="417" t="s">
        <v>40</v>
      </c>
      <c r="G2436" s="417" t="s">
        <v>40</v>
      </c>
      <c r="H2436" s="417" t="s">
        <v>41</v>
      </c>
      <c r="I2436" s="417" t="s">
        <v>48</v>
      </c>
      <c r="J2436" s="417" t="s">
        <v>49</v>
      </c>
      <c r="K2436" s="417" t="s">
        <v>890</v>
      </c>
      <c r="L2436" s="417" t="s">
        <v>32</v>
      </c>
      <c r="M2436" s="423">
        <v>80727570</v>
      </c>
    </row>
    <row r="2437" spans="1:13">
      <c r="A2437" s="417" t="s">
        <v>14361</v>
      </c>
      <c r="B2437" s="417" t="s">
        <v>14347</v>
      </c>
      <c r="C2437" s="417" t="s">
        <v>1270</v>
      </c>
      <c r="D2437" s="422">
        <v>4538</v>
      </c>
      <c r="E2437" s="417" t="s">
        <v>1113</v>
      </c>
      <c r="F2437" s="417" t="s">
        <v>40</v>
      </c>
      <c r="G2437" s="417" t="s">
        <v>40</v>
      </c>
      <c r="H2437" s="417" t="s">
        <v>41</v>
      </c>
      <c r="I2437" s="417" t="s">
        <v>50</v>
      </c>
      <c r="J2437" s="417" t="s">
        <v>51</v>
      </c>
      <c r="K2437" s="417" t="s">
        <v>890</v>
      </c>
      <c r="L2437" s="417" t="s">
        <v>32</v>
      </c>
      <c r="M2437" s="423">
        <v>80727570</v>
      </c>
    </row>
    <row r="2438" spans="1:13">
      <c r="A2438" s="417" t="s">
        <v>8304</v>
      </c>
      <c r="B2438" s="417" t="s">
        <v>2057</v>
      </c>
      <c r="C2438" s="417" t="s">
        <v>1270</v>
      </c>
      <c r="D2438" s="422">
        <v>4538</v>
      </c>
      <c r="E2438" s="417" t="s">
        <v>1113</v>
      </c>
      <c r="F2438" s="417" t="s">
        <v>40</v>
      </c>
      <c r="G2438" s="417" t="s">
        <v>40</v>
      </c>
      <c r="H2438" s="417" t="s">
        <v>41</v>
      </c>
      <c r="I2438" s="417" t="s">
        <v>42</v>
      </c>
      <c r="J2438" s="417" t="s">
        <v>43</v>
      </c>
      <c r="K2438" s="417" t="s">
        <v>821</v>
      </c>
      <c r="L2438" s="417" t="s">
        <v>32</v>
      </c>
      <c r="M2438" s="423">
        <v>82028100</v>
      </c>
    </row>
    <row r="2439" spans="1:13">
      <c r="A2439" s="417" t="s">
        <v>8306</v>
      </c>
      <c r="B2439" s="417" t="s">
        <v>2057</v>
      </c>
      <c r="C2439" s="417" t="s">
        <v>1270</v>
      </c>
      <c r="D2439" s="422">
        <v>4538</v>
      </c>
      <c r="E2439" s="417" t="s">
        <v>1113</v>
      </c>
      <c r="F2439" s="417" t="s">
        <v>40</v>
      </c>
      <c r="G2439" s="417" t="s">
        <v>40</v>
      </c>
      <c r="H2439" s="417" t="s">
        <v>41</v>
      </c>
      <c r="I2439" s="417" t="s">
        <v>219</v>
      </c>
      <c r="J2439" s="417" t="s">
        <v>220</v>
      </c>
      <c r="K2439" s="417" t="s">
        <v>821</v>
      </c>
      <c r="L2439" s="417" t="s">
        <v>32</v>
      </c>
      <c r="M2439" s="423">
        <v>82028100</v>
      </c>
    </row>
    <row r="2440" spans="1:13">
      <c r="A2440" s="417" t="s">
        <v>8308</v>
      </c>
      <c r="B2440" s="417" t="s">
        <v>2057</v>
      </c>
      <c r="C2440" s="417" t="s">
        <v>1270</v>
      </c>
      <c r="D2440" s="422">
        <v>4538</v>
      </c>
      <c r="E2440" s="417" t="s">
        <v>1113</v>
      </c>
      <c r="F2440" s="417" t="s">
        <v>40</v>
      </c>
      <c r="G2440" s="417" t="s">
        <v>40</v>
      </c>
      <c r="H2440" s="417" t="s">
        <v>41</v>
      </c>
      <c r="I2440" s="417" t="s">
        <v>44</v>
      </c>
      <c r="J2440" s="417" t="s">
        <v>45</v>
      </c>
      <c r="K2440" s="417" t="s">
        <v>821</v>
      </c>
      <c r="L2440" s="417" t="s">
        <v>32</v>
      </c>
      <c r="M2440" s="423">
        <v>82028100</v>
      </c>
    </row>
    <row r="2441" spans="1:13">
      <c r="A2441" s="417" t="s">
        <v>8310</v>
      </c>
      <c r="B2441" s="417" t="s">
        <v>2057</v>
      </c>
      <c r="C2441" s="417" t="s">
        <v>1270</v>
      </c>
      <c r="D2441" s="422">
        <v>4538</v>
      </c>
      <c r="E2441" s="417" t="s">
        <v>1113</v>
      </c>
      <c r="F2441" s="417" t="s">
        <v>40</v>
      </c>
      <c r="G2441" s="417" t="s">
        <v>40</v>
      </c>
      <c r="H2441" s="417" t="s">
        <v>41</v>
      </c>
      <c r="I2441" s="417" t="s">
        <v>46</v>
      </c>
      <c r="J2441" s="417" t="s">
        <v>47</v>
      </c>
      <c r="K2441" s="417" t="s">
        <v>821</v>
      </c>
      <c r="L2441" s="417" t="s">
        <v>32</v>
      </c>
      <c r="M2441" s="423">
        <v>82028100</v>
      </c>
    </row>
    <row r="2442" spans="1:13">
      <c r="A2442" s="417" t="s">
        <v>14346</v>
      </c>
      <c r="B2442" s="417" t="s">
        <v>14347</v>
      </c>
      <c r="C2442" s="417" t="s">
        <v>1270</v>
      </c>
      <c r="D2442" s="422">
        <v>4538</v>
      </c>
      <c r="E2442" s="417" t="s">
        <v>1113</v>
      </c>
      <c r="F2442" s="417" t="s">
        <v>40</v>
      </c>
      <c r="G2442" s="417" t="s">
        <v>40</v>
      </c>
      <c r="H2442" s="417" t="s">
        <v>41</v>
      </c>
      <c r="I2442" s="417" t="s">
        <v>221</v>
      </c>
      <c r="J2442" s="417" t="s">
        <v>222</v>
      </c>
      <c r="K2442" s="417" t="s">
        <v>890</v>
      </c>
      <c r="L2442" s="417" t="s">
        <v>32</v>
      </c>
      <c r="M2442" s="423">
        <v>85479240</v>
      </c>
    </row>
    <row r="2443" spans="1:13">
      <c r="A2443" s="417" t="s">
        <v>8294</v>
      </c>
      <c r="B2443" s="417" t="s">
        <v>2057</v>
      </c>
      <c r="C2443" s="417" t="s">
        <v>1270</v>
      </c>
      <c r="D2443" s="422">
        <v>4538</v>
      </c>
      <c r="E2443" s="417" t="s">
        <v>1113</v>
      </c>
      <c r="F2443" s="417" t="s">
        <v>40</v>
      </c>
      <c r="G2443" s="417" t="s">
        <v>40</v>
      </c>
      <c r="H2443" s="417" t="s">
        <v>41</v>
      </c>
      <c r="I2443" s="417" t="s">
        <v>316</v>
      </c>
      <c r="J2443" s="417" t="s">
        <v>684</v>
      </c>
      <c r="K2443" s="417" t="s">
        <v>821</v>
      </c>
      <c r="L2443" s="417" t="s">
        <v>32</v>
      </c>
      <c r="M2443" s="423">
        <v>86347800</v>
      </c>
    </row>
    <row r="2444" spans="1:13">
      <c r="A2444" s="417" t="s">
        <v>8296</v>
      </c>
      <c r="B2444" s="417" t="s">
        <v>2057</v>
      </c>
      <c r="C2444" s="417" t="s">
        <v>1270</v>
      </c>
      <c r="D2444" s="422">
        <v>4538</v>
      </c>
      <c r="E2444" s="417" t="s">
        <v>1113</v>
      </c>
      <c r="F2444" s="417" t="s">
        <v>40</v>
      </c>
      <c r="G2444" s="417" t="s">
        <v>40</v>
      </c>
      <c r="H2444" s="417" t="s">
        <v>41</v>
      </c>
      <c r="I2444" s="417" t="s">
        <v>318</v>
      </c>
      <c r="J2444" s="417" t="s">
        <v>685</v>
      </c>
      <c r="K2444" s="417" t="s">
        <v>821</v>
      </c>
      <c r="L2444" s="417" t="s">
        <v>32</v>
      </c>
      <c r="M2444" s="423">
        <v>86347800</v>
      </c>
    </row>
    <row r="2445" spans="1:13">
      <c r="A2445" s="417" t="s">
        <v>8298</v>
      </c>
      <c r="B2445" s="417" t="s">
        <v>2057</v>
      </c>
      <c r="C2445" s="417" t="s">
        <v>1270</v>
      </c>
      <c r="D2445" s="422">
        <v>4538</v>
      </c>
      <c r="E2445" s="417" t="s">
        <v>1113</v>
      </c>
      <c r="F2445" s="417" t="s">
        <v>40</v>
      </c>
      <c r="G2445" s="417" t="s">
        <v>40</v>
      </c>
      <c r="H2445" s="417" t="s">
        <v>41</v>
      </c>
      <c r="I2445" s="417" t="s">
        <v>320</v>
      </c>
      <c r="J2445" s="417" t="s">
        <v>686</v>
      </c>
      <c r="K2445" s="417" t="s">
        <v>821</v>
      </c>
      <c r="L2445" s="417" t="s">
        <v>32</v>
      </c>
      <c r="M2445" s="423">
        <v>86347800</v>
      </c>
    </row>
    <row r="2446" spans="1:13">
      <c r="A2446" s="417" t="s">
        <v>8300</v>
      </c>
      <c r="B2446" s="417" t="s">
        <v>2057</v>
      </c>
      <c r="C2446" s="417" t="s">
        <v>1270</v>
      </c>
      <c r="D2446" s="422">
        <v>4538</v>
      </c>
      <c r="E2446" s="417" t="s">
        <v>1113</v>
      </c>
      <c r="F2446" s="417" t="s">
        <v>40</v>
      </c>
      <c r="G2446" s="417" t="s">
        <v>40</v>
      </c>
      <c r="H2446" s="417" t="s">
        <v>41</v>
      </c>
      <c r="I2446" s="417" t="s">
        <v>322</v>
      </c>
      <c r="J2446" s="417" t="s">
        <v>687</v>
      </c>
      <c r="K2446" s="417" t="s">
        <v>821</v>
      </c>
      <c r="L2446" s="417" t="s">
        <v>32</v>
      </c>
      <c r="M2446" s="423">
        <v>86347800</v>
      </c>
    </row>
    <row r="2447" spans="1:13">
      <c r="A2447" s="417" t="s">
        <v>8302</v>
      </c>
      <c r="B2447" s="417" t="s">
        <v>2057</v>
      </c>
      <c r="C2447" s="417" t="s">
        <v>1270</v>
      </c>
      <c r="D2447" s="422">
        <v>4538</v>
      </c>
      <c r="E2447" s="417" t="s">
        <v>1113</v>
      </c>
      <c r="F2447" s="417" t="s">
        <v>40</v>
      </c>
      <c r="G2447" s="417" t="s">
        <v>40</v>
      </c>
      <c r="H2447" s="417" t="s">
        <v>41</v>
      </c>
      <c r="I2447" s="417" t="s">
        <v>324</v>
      </c>
      <c r="J2447" s="417" t="s">
        <v>688</v>
      </c>
      <c r="K2447" s="417" t="s">
        <v>821</v>
      </c>
      <c r="L2447" s="417" t="s">
        <v>32</v>
      </c>
      <c r="M2447" s="423">
        <v>86347800</v>
      </c>
    </row>
    <row r="2448" spans="1:13">
      <c r="A2448" s="417" t="s">
        <v>14366</v>
      </c>
      <c r="B2448" s="417" t="s">
        <v>14324</v>
      </c>
      <c r="C2448" s="417" t="s">
        <v>1270</v>
      </c>
      <c r="D2448" s="422">
        <v>4538</v>
      </c>
      <c r="E2448" s="417" t="s">
        <v>1113</v>
      </c>
      <c r="F2448" s="417" t="s">
        <v>40</v>
      </c>
      <c r="G2448" s="417" t="s">
        <v>40</v>
      </c>
      <c r="H2448" s="417" t="s">
        <v>41</v>
      </c>
      <c r="I2448" s="417" t="s">
        <v>223</v>
      </c>
      <c r="J2448" s="417" t="s">
        <v>56</v>
      </c>
      <c r="K2448" s="417" t="s">
        <v>821</v>
      </c>
      <c r="L2448" s="417" t="s">
        <v>34</v>
      </c>
      <c r="M2448" s="423">
        <v>110510400</v>
      </c>
    </row>
    <row r="2449" spans="1:13">
      <c r="A2449" s="417" t="s">
        <v>14372</v>
      </c>
      <c r="B2449" s="417" t="s">
        <v>14324</v>
      </c>
      <c r="C2449" s="417" t="s">
        <v>1270</v>
      </c>
      <c r="D2449" s="422">
        <v>4538</v>
      </c>
      <c r="E2449" s="417" t="s">
        <v>1113</v>
      </c>
      <c r="F2449" s="417" t="s">
        <v>40</v>
      </c>
      <c r="G2449" s="417" t="s">
        <v>40</v>
      </c>
      <c r="H2449" s="417" t="s">
        <v>41</v>
      </c>
      <c r="I2449" s="417" t="s">
        <v>421</v>
      </c>
      <c r="J2449" s="417" t="s">
        <v>441</v>
      </c>
      <c r="K2449" s="417" t="s">
        <v>821</v>
      </c>
      <c r="L2449" s="417" t="s">
        <v>34</v>
      </c>
      <c r="M2449" s="423">
        <v>110510400</v>
      </c>
    </row>
    <row r="2450" spans="1:13">
      <c r="A2450" s="417" t="s">
        <v>14378</v>
      </c>
      <c r="B2450" s="417" t="s">
        <v>14324</v>
      </c>
      <c r="C2450" s="417" t="s">
        <v>1270</v>
      </c>
      <c r="D2450" s="422">
        <v>4538</v>
      </c>
      <c r="E2450" s="417" t="s">
        <v>1113</v>
      </c>
      <c r="F2450" s="417" t="s">
        <v>40</v>
      </c>
      <c r="G2450" s="417" t="s">
        <v>40</v>
      </c>
      <c r="H2450" s="417" t="s">
        <v>41</v>
      </c>
      <c r="I2450" s="417" t="s">
        <v>422</v>
      </c>
      <c r="J2450" s="417" t="s">
        <v>442</v>
      </c>
      <c r="K2450" s="417" t="s">
        <v>821</v>
      </c>
      <c r="L2450" s="417" t="s">
        <v>34</v>
      </c>
      <c r="M2450" s="423">
        <v>110510400</v>
      </c>
    </row>
    <row r="2451" spans="1:13">
      <c r="A2451" s="417" t="s">
        <v>14384</v>
      </c>
      <c r="B2451" s="417" t="s">
        <v>14324</v>
      </c>
      <c r="C2451" s="417" t="s">
        <v>1270</v>
      </c>
      <c r="D2451" s="422">
        <v>4538</v>
      </c>
      <c r="E2451" s="417" t="s">
        <v>1113</v>
      </c>
      <c r="F2451" s="417" t="s">
        <v>40</v>
      </c>
      <c r="G2451" s="417" t="s">
        <v>40</v>
      </c>
      <c r="H2451" s="417" t="s">
        <v>41</v>
      </c>
      <c r="I2451" s="417" t="s">
        <v>423</v>
      </c>
      <c r="J2451" s="417" t="s">
        <v>443</v>
      </c>
      <c r="K2451" s="417" t="s">
        <v>821</v>
      </c>
      <c r="L2451" s="417" t="s">
        <v>34</v>
      </c>
      <c r="M2451" s="423">
        <v>110510400</v>
      </c>
    </row>
    <row r="2452" spans="1:13">
      <c r="A2452" s="417" t="s">
        <v>14390</v>
      </c>
      <c r="B2452" s="417" t="s">
        <v>14324</v>
      </c>
      <c r="C2452" s="417" t="s">
        <v>1270</v>
      </c>
      <c r="D2452" s="422">
        <v>4538</v>
      </c>
      <c r="E2452" s="417" t="s">
        <v>1113</v>
      </c>
      <c r="F2452" s="417" t="s">
        <v>40</v>
      </c>
      <c r="G2452" s="417" t="s">
        <v>40</v>
      </c>
      <c r="H2452" s="417" t="s">
        <v>41</v>
      </c>
      <c r="I2452" s="417" t="s">
        <v>424</v>
      </c>
      <c r="J2452" s="417" t="s">
        <v>444</v>
      </c>
      <c r="K2452" s="417" t="s">
        <v>821</v>
      </c>
      <c r="L2452" s="417" t="s">
        <v>34</v>
      </c>
      <c r="M2452" s="423">
        <v>110510400</v>
      </c>
    </row>
    <row r="2453" spans="1:13">
      <c r="A2453" s="417" t="s">
        <v>14396</v>
      </c>
      <c r="B2453" s="417" t="s">
        <v>14324</v>
      </c>
      <c r="C2453" s="417" t="s">
        <v>1270</v>
      </c>
      <c r="D2453" s="422">
        <v>4538</v>
      </c>
      <c r="E2453" s="417" t="s">
        <v>1113</v>
      </c>
      <c r="F2453" s="417" t="s">
        <v>40</v>
      </c>
      <c r="G2453" s="417" t="s">
        <v>40</v>
      </c>
      <c r="H2453" s="417" t="s">
        <v>41</v>
      </c>
      <c r="I2453" s="417" t="s">
        <v>425</v>
      </c>
      <c r="J2453" s="417" t="s">
        <v>445</v>
      </c>
      <c r="K2453" s="417" t="s">
        <v>821</v>
      </c>
      <c r="L2453" s="417" t="s">
        <v>34</v>
      </c>
      <c r="M2453" s="423">
        <v>110510400</v>
      </c>
    </row>
    <row r="2454" spans="1:13">
      <c r="A2454" s="417" t="s">
        <v>14354</v>
      </c>
      <c r="B2454" s="417" t="s">
        <v>14324</v>
      </c>
      <c r="C2454" s="417" t="s">
        <v>1270</v>
      </c>
      <c r="D2454" s="422">
        <v>4538</v>
      </c>
      <c r="E2454" s="417" t="s">
        <v>1113</v>
      </c>
      <c r="F2454" s="417" t="s">
        <v>40</v>
      </c>
      <c r="G2454" s="417" t="s">
        <v>40</v>
      </c>
      <c r="H2454" s="417" t="s">
        <v>41</v>
      </c>
      <c r="I2454" s="417" t="s">
        <v>48</v>
      </c>
      <c r="J2454" s="417" t="s">
        <v>49</v>
      </c>
      <c r="K2454" s="417" t="s">
        <v>821</v>
      </c>
      <c r="L2454" s="417" t="s">
        <v>34</v>
      </c>
      <c r="M2454" s="423">
        <v>117417300</v>
      </c>
    </row>
    <row r="2455" spans="1:13">
      <c r="A2455" s="417" t="s">
        <v>14360</v>
      </c>
      <c r="B2455" s="417" t="s">
        <v>14324</v>
      </c>
      <c r="C2455" s="417" t="s">
        <v>1270</v>
      </c>
      <c r="D2455" s="422">
        <v>4538</v>
      </c>
      <c r="E2455" s="417" t="s">
        <v>1113</v>
      </c>
      <c r="F2455" s="417" t="s">
        <v>40</v>
      </c>
      <c r="G2455" s="417" t="s">
        <v>40</v>
      </c>
      <c r="H2455" s="417" t="s">
        <v>41</v>
      </c>
      <c r="I2455" s="417" t="s">
        <v>50</v>
      </c>
      <c r="J2455" s="417" t="s">
        <v>51</v>
      </c>
      <c r="K2455" s="417" t="s">
        <v>821</v>
      </c>
      <c r="L2455" s="417" t="s">
        <v>34</v>
      </c>
      <c r="M2455" s="423">
        <v>117417300</v>
      </c>
    </row>
    <row r="2456" spans="1:13">
      <c r="A2456" s="417" t="s">
        <v>14365</v>
      </c>
      <c r="B2456" s="417" t="s">
        <v>14344</v>
      </c>
      <c r="C2456" s="417" t="s">
        <v>1270</v>
      </c>
      <c r="D2456" s="422">
        <v>4538</v>
      </c>
      <c r="E2456" s="417" t="s">
        <v>1113</v>
      </c>
      <c r="F2456" s="417" t="s">
        <v>40</v>
      </c>
      <c r="G2456" s="417" t="s">
        <v>40</v>
      </c>
      <c r="H2456" s="417" t="s">
        <v>41</v>
      </c>
      <c r="I2456" s="417" t="s">
        <v>223</v>
      </c>
      <c r="J2456" s="417" t="s">
        <v>56</v>
      </c>
      <c r="K2456" s="417" t="s">
        <v>890</v>
      </c>
      <c r="L2456" s="417" t="s">
        <v>34</v>
      </c>
      <c r="M2456" s="423">
        <v>121561440</v>
      </c>
    </row>
    <row r="2457" spans="1:13">
      <c r="A2457" s="417" t="s">
        <v>14371</v>
      </c>
      <c r="B2457" s="417" t="s">
        <v>14344</v>
      </c>
      <c r="C2457" s="417" t="s">
        <v>1270</v>
      </c>
      <c r="D2457" s="422">
        <v>4538</v>
      </c>
      <c r="E2457" s="417" t="s">
        <v>1113</v>
      </c>
      <c r="F2457" s="417" t="s">
        <v>40</v>
      </c>
      <c r="G2457" s="417" t="s">
        <v>40</v>
      </c>
      <c r="H2457" s="417" t="s">
        <v>41</v>
      </c>
      <c r="I2457" s="417" t="s">
        <v>421</v>
      </c>
      <c r="J2457" s="417" t="s">
        <v>441</v>
      </c>
      <c r="K2457" s="417" t="s">
        <v>890</v>
      </c>
      <c r="L2457" s="417" t="s">
        <v>34</v>
      </c>
      <c r="M2457" s="423">
        <v>121561440</v>
      </c>
    </row>
    <row r="2458" spans="1:13">
      <c r="A2458" s="417" t="s">
        <v>14377</v>
      </c>
      <c r="B2458" s="417" t="s">
        <v>14344</v>
      </c>
      <c r="C2458" s="417" t="s">
        <v>1270</v>
      </c>
      <c r="D2458" s="422">
        <v>4538</v>
      </c>
      <c r="E2458" s="417" t="s">
        <v>1113</v>
      </c>
      <c r="F2458" s="417" t="s">
        <v>40</v>
      </c>
      <c r="G2458" s="417" t="s">
        <v>40</v>
      </c>
      <c r="H2458" s="417" t="s">
        <v>41</v>
      </c>
      <c r="I2458" s="417" t="s">
        <v>422</v>
      </c>
      <c r="J2458" s="417" t="s">
        <v>442</v>
      </c>
      <c r="K2458" s="417" t="s">
        <v>890</v>
      </c>
      <c r="L2458" s="417" t="s">
        <v>34</v>
      </c>
      <c r="M2458" s="423">
        <v>121561440</v>
      </c>
    </row>
    <row r="2459" spans="1:13">
      <c r="A2459" s="417" t="s">
        <v>14383</v>
      </c>
      <c r="B2459" s="417" t="s">
        <v>14344</v>
      </c>
      <c r="C2459" s="417" t="s">
        <v>1270</v>
      </c>
      <c r="D2459" s="422">
        <v>4538</v>
      </c>
      <c r="E2459" s="417" t="s">
        <v>1113</v>
      </c>
      <c r="F2459" s="417" t="s">
        <v>40</v>
      </c>
      <c r="G2459" s="417" t="s">
        <v>40</v>
      </c>
      <c r="H2459" s="417" t="s">
        <v>41</v>
      </c>
      <c r="I2459" s="417" t="s">
        <v>423</v>
      </c>
      <c r="J2459" s="417" t="s">
        <v>443</v>
      </c>
      <c r="K2459" s="417" t="s">
        <v>890</v>
      </c>
      <c r="L2459" s="417" t="s">
        <v>34</v>
      </c>
      <c r="M2459" s="423">
        <v>121561440</v>
      </c>
    </row>
    <row r="2460" spans="1:13">
      <c r="A2460" s="417" t="s">
        <v>14389</v>
      </c>
      <c r="B2460" s="417" t="s">
        <v>14344</v>
      </c>
      <c r="C2460" s="417" t="s">
        <v>1270</v>
      </c>
      <c r="D2460" s="422">
        <v>4538</v>
      </c>
      <c r="E2460" s="417" t="s">
        <v>1113</v>
      </c>
      <c r="F2460" s="417" t="s">
        <v>40</v>
      </c>
      <c r="G2460" s="417" t="s">
        <v>40</v>
      </c>
      <c r="H2460" s="417" t="s">
        <v>41</v>
      </c>
      <c r="I2460" s="417" t="s">
        <v>424</v>
      </c>
      <c r="J2460" s="417" t="s">
        <v>444</v>
      </c>
      <c r="K2460" s="417" t="s">
        <v>890</v>
      </c>
      <c r="L2460" s="417" t="s">
        <v>34</v>
      </c>
      <c r="M2460" s="423">
        <v>121561440</v>
      </c>
    </row>
    <row r="2461" spans="1:13">
      <c r="A2461" s="417" t="s">
        <v>14395</v>
      </c>
      <c r="B2461" s="417" t="s">
        <v>14344</v>
      </c>
      <c r="C2461" s="417" t="s">
        <v>1270</v>
      </c>
      <c r="D2461" s="422">
        <v>4538</v>
      </c>
      <c r="E2461" s="417" t="s">
        <v>1113</v>
      </c>
      <c r="F2461" s="417" t="s">
        <v>40</v>
      </c>
      <c r="G2461" s="417" t="s">
        <v>40</v>
      </c>
      <c r="H2461" s="417" t="s">
        <v>41</v>
      </c>
      <c r="I2461" s="417" t="s">
        <v>425</v>
      </c>
      <c r="J2461" s="417" t="s">
        <v>445</v>
      </c>
      <c r="K2461" s="417" t="s">
        <v>890</v>
      </c>
      <c r="L2461" s="417" t="s">
        <v>34</v>
      </c>
      <c r="M2461" s="423">
        <v>121561440</v>
      </c>
    </row>
    <row r="2462" spans="1:13">
      <c r="A2462" s="417" t="s">
        <v>14345</v>
      </c>
      <c r="B2462" s="417" t="s">
        <v>14324</v>
      </c>
      <c r="C2462" s="417" t="s">
        <v>1270</v>
      </c>
      <c r="D2462" s="422">
        <v>4538</v>
      </c>
      <c r="E2462" s="417" t="s">
        <v>1113</v>
      </c>
      <c r="F2462" s="417" t="s">
        <v>40</v>
      </c>
      <c r="G2462" s="417" t="s">
        <v>40</v>
      </c>
      <c r="H2462" s="417" t="s">
        <v>41</v>
      </c>
      <c r="I2462" s="417" t="s">
        <v>221</v>
      </c>
      <c r="J2462" s="417" t="s">
        <v>222</v>
      </c>
      <c r="K2462" s="417" t="s">
        <v>821</v>
      </c>
      <c r="L2462" s="417" t="s">
        <v>34</v>
      </c>
      <c r="M2462" s="423">
        <v>124324200</v>
      </c>
    </row>
    <row r="2463" spans="1:13">
      <c r="A2463" s="417" t="s">
        <v>14353</v>
      </c>
      <c r="B2463" s="417" t="s">
        <v>14344</v>
      </c>
      <c r="C2463" s="417" t="s">
        <v>1270</v>
      </c>
      <c r="D2463" s="422">
        <v>4538</v>
      </c>
      <c r="E2463" s="417" t="s">
        <v>1113</v>
      </c>
      <c r="F2463" s="417" t="s">
        <v>40</v>
      </c>
      <c r="G2463" s="417" t="s">
        <v>40</v>
      </c>
      <c r="H2463" s="417" t="s">
        <v>41</v>
      </c>
      <c r="I2463" s="417" t="s">
        <v>48</v>
      </c>
      <c r="J2463" s="417" t="s">
        <v>49</v>
      </c>
      <c r="K2463" s="417" t="s">
        <v>890</v>
      </c>
      <c r="L2463" s="417" t="s">
        <v>34</v>
      </c>
      <c r="M2463" s="423">
        <v>129159030</v>
      </c>
    </row>
    <row r="2464" spans="1:13">
      <c r="A2464" s="417" t="s">
        <v>14359</v>
      </c>
      <c r="B2464" s="417" t="s">
        <v>14344</v>
      </c>
      <c r="C2464" s="417" t="s">
        <v>1270</v>
      </c>
      <c r="D2464" s="422">
        <v>4538</v>
      </c>
      <c r="E2464" s="417" t="s">
        <v>1113</v>
      </c>
      <c r="F2464" s="417" t="s">
        <v>40</v>
      </c>
      <c r="G2464" s="417" t="s">
        <v>40</v>
      </c>
      <c r="H2464" s="417" t="s">
        <v>41</v>
      </c>
      <c r="I2464" s="417" t="s">
        <v>50</v>
      </c>
      <c r="J2464" s="417" t="s">
        <v>51</v>
      </c>
      <c r="K2464" s="417" t="s">
        <v>890</v>
      </c>
      <c r="L2464" s="417" t="s">
        <v>34</v>
      </c>
      <c r="M2464" s="423">
        <v>129159030</v>
      </c>
    </row>
    <row r="2465" spans="1:13">
      <c r="A2465" s="417" t="s">
        <v>14335</v>
      </c>
      <c r="B2465" s="417" t="s">
        <v>14324</v>
      </c>
      <c r="C2465" s="417" t="s">
        <v>1270</v>
      </c>
      <c r="D2465" s="422">
        <v>4538</v>
      </c>
      <c r="E2465" s="417" t="s">
        <v>1113</v>
      </c>
      <c r="F2465" s="417" t="s">
        <v>40</v>
      </c>
      <c r="G2465" s="417" t="s">
        <v>40</v>
      </c>
      <c r="H2465" s="417" t="s">
        <v>41</v>
      </c>
      <c r="I2465" s="417" t="s">
        <v>42</v>
      </c>
      <c r="J2465" s="417" t="s">
        <v>43</v>
      </c>
      <c r="K2465" s="417" t="s">
        <v>821</v>
      </c>
      <c r="L2465" s="417" t="s">
        <v>34</v>
      </c>
      <c r="M2465" s="423">
        <v>131254200</v>
      </c>
    </row>
    <row r="2466" spans="1:13">
      <c r="A2466" s="417" t="s">
        <v>14337</v>
      </c>
      <c r="B2466" s="417" t="s">
        <v>14324</v>
      </c>
      <c r="C2466" s="417" t="s">
        <v>1270</v>
      </c>
      <c r="D2466" s="422">
        <v>4538</v>
      </c>
      <c r="E2466" s="417" t="s">
        <v>1113</v>
      </c>
      <c r="F2466" s="417" t="s">
        <v>40</v>
      </c>
      <c r="G2466" s="417" t="s">
        <v>40</v>
      </c>
      <c r="H2466" s="417" t="s">
        <v>41</v>
      </c>
      <c r="I2466" s="417" t="s">
        <v>219</v>
      </c>
      <c r="J2466" s="417" t="s">
        <v>220</v>
      </c>
      <c r="K2466" s="417" t="s">
        <v>821</v>
      </c>
      <c r="L2466" s="417" t="s">
        <v>34</v>
      </c>
      <c r="M2466" s="423">
        <v>131254200</v>
      </c>
    </row>
    <row r="2467" spans="1:13">
      <c r="A2467" s="417" t="s">
        <v>14339</v>
      </c>
      <c r="B2467" s="417" t="s">
        <v>14324</v>
      </c>
      <c r="C2467" s="417" t="s">
        <v>1270</v>
      </c>
      <c r="D2467" s="422">
        <v>4538</v>
      </c>
      <c r="E2467" s="417" t="s">
        <v>1113</v>
      </c>
      <c r="F2467" s="417" t="s">
        <v>40</v>
      </c>
      <c r="G2467" s="417" t="s">
        <v>40</v>
      </c>
      <c r="H2467" s="417" t="s">
        <v>41</v>
      </c>
      <c r="I2467" s="417" t="s">
        <v>44</v>
      </c>
      <c r="J2467" s="417" t="s">
        <v>45</v>
      </c>
      <c r="K2467" s="417" t="s">
        <v>821</v>
      </c>
      <c r="L2467" s="417" t="s">
        <v>34</v>
      </c>
      <c r="M2467" s="423">
        <v>131254200</v>
      </c>
    </row>
    <row r="2468" spans="1:13">
      <c r="A2468" s="417" t="s">
        <v>14341</v>
      </c>
      <c r="B2468" s="417" t="s">
        <v>14324</v>
      </c>
      <c r="C2468" s="417" t="s">
        <v>1270</v>
      </c>
      <c r="D2468" s="422">
        <v>4538</v>
      </c>
      <c r="E2468" s="417" t="s">
        <v>1113</v>
      </c>
      <c r="F2468" s="417" t="s">
        <v>40</v>
      </c>
      <c r="G2468" s="417" t="s">
        <v>40</v>
      </c>
      <c r="H2468" s="417" t="s">
        <v>41</v>
      </c>
      <c r="I2468" s="417" t="s">
        <v>46</v>
      </c>
      <c r="J2468" s="417" t="s">
        <v>47</v>
      </c>
      <c r="K2468" s="417" t="s">
        <v>821</v>
      </c>
      <c r="L2468" s="417" t="s">
        <v>34</v>
      </c>
      <c r="M2468" s="423">
        <v>131254200</v>
      </c>
    </row>
    <row r="2469" spans="1:13">
      <c r="A2469" s="417" t="s">
        <v>14343</v>
      </c>
      <c r="B2469" s="417" t="s">
        <v>14344</v>
      </c>
      <c r="C2469" s="417" t="s">
        <v>1270</v>
      </c>
      <c r="D2469" s="422">
        <v>4538</v>
      </c>
      <c r="E2469" s="417" t="s">
        <v>1113</v>
      </c>
      <c r="F2469" s="417" t="s">
        <v>40</v>
      </c>
      <c r="G2469" s="417" t="s">
        <v>40</v>
      </c>
      <c r="H2469" s="417" t="s">
        <v>41</v>
      </c>
      <c r="I2469" s="417" t="s">
        <v>221</v>
      </c>
      <c r="J2469" s="417" t="s">
        <v>222</v>
      </c>
      <c r="K2469" s="417" t="s">
        <v>890</v>
      </c>
      <c r="L2469" s="417" t="s">
        <v>34</v>
      </c>
      <c r="M2469" s="423">
        <v>136756620</v>
      </c>
    </row>
    <row r="2470" spans="1:13">
      <c r="A2470" s="417" t="s">
        <v>14323</v>
      </c>
      <c r="B2470" s="417" t="s">
        <v>14324</v>
      </c>
      <c r="C2470" s="417" t="s">
        <v>1270</v>
      </c>
      <c r="D2470" s="422">
        <v>4538</v>
      </c>
      <c r="E2470" s="417" t="s">
        <v>1113</v>
      </c>
      <c r="F2470" s="417" t="s">
        <v>40</v>
      </c>
      <c r="G2470" s="417" t="s">
        <v>40</v>
      </c>
      <c r="H2470" s="417" t="s">
        <v>41</v>
      </c>
      <c r="I2470" s="417" t="s">
        <v>316</v>
      </c>
      <c r="J2470" s="417" t="s">
        <v>684</v>
      </c>
      <c r="K2470" s="417" t="s">
        <v>821</v>
      </c>
      <c r="L2470" s="417" t="s">
        <v>34</v>
      </c>
      <c r="M2470" s="423">
        <v>138161100</v>
      </c>
    </row>
    <row r="2471" spans="1:13">
      <c r="A2471" s="417" t="s">
        <v>14327</v>
      </c>
      <c r="B2471" s="417" t="s">
        <v>14324</v>
      </c>
      <c r="C2471" s="417" t="s">
        <v>1270</v>
      </c>
      <c r="D2471" s="422">
        <v>4538</v>
      </c>
      <c r="E2471" s="417" t="s">
        <v>1113</v>
      </c>
      <c r="F2471" s="417" t="s">
        <v>40</v>
      </c>
      <c r="G2471" s="417" t="s">
        <v>40</v>
      </c>
      <c r="H2471" s="417" t="s">
        <v>41</v>
      </c>
      <c r="I2471" s="417" t="s">
        <v>318</v>
      </c>
      <c r="J2471" s="417" t="s">
        <v>685</v>
      </c>
      <c r="K2471" s="417" t="s">
        <v>821</v>
      </c>
      <c r="L2471" s="417" t="s">
        <v>34</v>
      </c>
      <c r="M2471" s="423">
        <v>138161100</v>
      </c>
    </row>
    <row r="2472" spans="1:13">
      <c r="A2472" s="417" t="s">
        <v>14329</v>
      </c>
      <c r="B2472" s="417" t="s">
        <v>14324</v>
      </c>
      <c r="C2472" s="417" t="s">
        <v>1270</v>
      </c>
      <c r="D2472" s="422">
        <v>4538</v>
      </c>
      <c r="E2472" s="417" t="s">
        <v>1113</v>
      </c>
      <c r="F2472" s="417" t="s">
        <v>40</v>
      </c>
      <c r="G2472" s="417" t="s">
        <v>40</v>
      </c>
      <c r="H2472" s="417" t="s">
        <v>41</v>
      </c>
      <c r="I2472" s="417" t="s">
        <v>320</v>
      </c>
      <c r="J2472" s="417" t="s">
        <v>686</v>
      </c>
      <c r="K2472" s="417" t="s">
        <v>821</v>
      </c>
      <c r="L2472" s="417" t="s">
        <v>34</v>
      </c>
      <c r="M2472" s="423">
        <v>138161100</v>
      </c>
    </row>
    <row r="2473" spans="1:13">
      <c r="A2473" s="417" t="s">
        <v>14331</v>
      </c>
      <c r="B2473" s="417" t="s">
        <v>14324</v>
      </c>
      <c r="C2473" s="417" t="s">
        <v>1270</v>
      </c>
      <c r="D2473" s="422">
        <v>4538</v>
      </c>
      <c r="E2473" s="417" t="s">
        <v>1113</v>
      </c>
      <c r="F2473" s="417" t="s">
        <v>40</v>
      </c>
      <c r="G2473" s="417" t="s">
        <v>40</v>
      </c>
      <c r="H2473" s="417" t="s">
        <v>41</v>
      </c>
      <c r="I2473" s="417" t="s">
        <v>322</v>
      </c>
      <c r="J2473" s="417" t="s">
        <v>687</v>
      </c>
      <c r="K2473" s="417" t="s">
        <v>821</v>
      </c>
      <c r="L2473" s="417" t="s">
        <v>34</v>
      </c>
      <c r="M2473" s="423">
        <v>138161100</v>
      </c>
    </row>
    <row r="2474" spans="1:13">
      <c r="A2474" s="417" t="s">
        <v>14333</v>
      </c>
      <c r="B2474" s="417" t="s">
        <v>14324</v>
      </c>
      <c r="C2474" s="417" t="s">
        <v>1270</v>
      </c>
      <c r="D2474" s="422">
        <v>4538</v>
      </c>
      <c r="E2474" s="417" t="s">
        <v>1113</v>
      </c>
      <c r="F2474" s="417" t="s">
        <v>40</v>
      </c>
      <c r="G2474" s="417" t="s">
        <v>40</v>
      </c>
      <c r="H2474" s="417" t="s">
        <v>41</v>
      </c>
      <c r="I2474" s="417" t="s">
        <v>324</v>
      </c>
      <c r="J2474" s="417" t="s">
        <v>688</v>
      </c>
      <c r="K2474" s="417" t="s">
        <v>821</v>
      </c>
      <c r="L2474" s="417" t="s">
        <v>34</v>
      </c>
      <c r="M2474" s="423">
        <v>138161100</v>
      </c>
    </row>
    <row r="2475" spans="1:13">
      <c r="A2475" s="417" t="s">
        <v>14370</v>
      </c>
      <c r="B2475" s="417" t="s">
        <v>14326</v>
      </c>
      <c r="C2475" s="417" t="s">
        <v>1270</v>
      </c>
      <c r="D2475" s="422">
        <v>4538</v>
      </c>
      <c r="E2475" s="417" t="s">
        <v>1113</v>
      </c>
      <c r="F2475" s="417" t="s">
        <v>40</v>
      </c>
      <c r="G2475" s="417" t="s">
        <v>40</v>
      </c>
      <c r="H2475" s="417" t="s">
        <v>41</v>
      </c>
      <c r="I2475" s="417" t="s">
        <v>223</v>
      </c>
      <c r="J2475" s="417" t="s">
        <v>56</v>
      </c>
      <c r="K2475" s="417" t="s">
        <v>821</v>
      </c>
      <c r="L2475" s="417" t="s">
        <v>218</v>
      </c>
      <c r="M2475" s="423">
        <v>145044900</v>
      </c>
    </row>
    <row r="2476" spans="1:13">
      <c r="A2476" s="417" t="s">
        <v>14376</v>
      </c>
      <c r="B2476" s="417" t="s">
        <v>14326</v>
      </c>
      <c r="C2476" s="417" t="s">
        <v>1270</v>
      </c>
      <c r="D2476" s="422">
        <v>4538</v>
      </c>
      <c r="E2476" s="417" t="s">
        <v>1113</v>
      </c>
      <c r="F2476" s="417" t="s">
        <v>40</v>
      </c>
      <c r="G2476" s="417" t="s">
        <v>40</v>
      </c>
      <c r="H2476" s="417" t="s">
        <v>41</v>
      </c>
      <c r="I2476" s="417" t="s">
        <v>421</v>
      </c>
      <c r="J2476" s="417" t="s">
        <v>441</v>
      </c>
      <c r="K2476" s="417" t="s">
        <v>821</v>
      </c>
      <c r="L2476" s="417" t="s">
        <v>218</v>
      </c>
      <c r="M2476" s="423">
        <v>145044900</v>
      </c>
    </row>
    <row r="2477" spans="1:13">
      <c r="A2477" s="417" t="s">
        <v>14382</v>
      </c>
      <c r="B2477" s="417" t="s">
        <v>14326</v>
      </c>
      <c r="C2477" s="417" t="s">
        <v>1270</v>
      </c>
      <c r="D2477" s="422">
        <v>4538</v>
      </c>
      <c r="E2477" s="417" t="s">
        <v>1113</v>
      </c>
      <c r="F2477" s="417" t="s">
        <v>40</v>
      </c>
      <c r="G2477" s="417" t="s">
        <v>40</v>
      </c>
      <c r="H2477" s="417" t="s">
        <v>41</v>
      </c>
      <c r="I2477" s="417" t="s">
        <v>422</v>
      </c>
      <c r="J2477" s="417" t="s">
        <v>442</v>
      </c>
      <c r="K2477" s="417" t="s">
        <v>821</v>
      </c>
      <c r="L2477" s="417" t="s">
        <v>218</v>
      </c>
      <c r="M2477" s="423">
        <v>145044900</v>
      </c>
    </row>
    <row r="2478" spans="1:13">
      <c r="A2478" s="417" t="s">
        <v>14388</v>
      </c>
      <c r="B2478" s="417" t="s">
        <v>14326</v>
      </c>
      <c r="C2478" s="417" t="s">
        <v>1270</v>
      </c>
      <c r="D2478" s="422">
        <v>4538</v>
      </c>
      <c r="E2478" s="417" t="s">
        <v>1113</v>
      </c>
      <c r="F2478" s="417" t="s">
        <v>40</v>
      </c>
      <c r="G2478" s="417" t="s">
        <v>40</v>
      </c>
      <c r="H2478" s="417" t="s">
        <v>41</v>
      </c>
      <c r="I2478" s="417" t="s">
        <v>423</v>
      </c>
      <c r="J2478" s="417" t="s">
        <v>443</v>
      </c>
      <c r="K2478" s="417" t="s">
        <v>821</v>
      </c>
      <c r="L2478" s="417" t="s">
        <v>218</v>
      </c>
      <c r="M2478" s="423">
        <v>145044900</v>
      </c>
    </row>
    <row r="2479" spans="1:13">
      <c r="A2479" s="417" t="s">
        <v>14394</v>
      </c>
      <c r="B2479" s="417" t="s">
        <v>14326</v>
      </c>
      <c r="C2479" s="417" t="s">
        <v>1270</v>
      </c>
      <c r="D2479" s="422">
        <v>4538</v>
      </c>
      <c r="E2479" s="417" t="s">
        <v>1113</v>
      </c>
      <c r="F2479" s="417" t="s">
        <v>40</v>
      </c>
      <c r="G2479" s="417" t="s">
        <v>40</v>
      </c>
      <c r="H2479" s="417" t="s">
        <v>41</v>
      </c>
      <c r="I2479" s="417" t="s">
        <v>424</v>
      </c>
      <c r="J2479" s="417" t="s">
        <v>444</v>
      </c>
      <c r="K2479" s="417" t="s">
        <v>821</v>
      </c>
      <c r="L2479" s="417" t="s">
        <v>218</v>
      </c>
      <c r="M2479" s="423">
        <v>145044900</v>
      </c>
    </row>
    <row r="2480" spans="1:13">
      <c r="A2480" s="417" t="s">
        <v>14400</v>
      </c>
      <c r="B2480" s="417" t="s">
        <v>14326</v>
      </c>
      <c r="C2480" s="417" t="s">
        <v>1270</v>
      </c>
      <c r="D2480" s="422">
        <v>4538</v>
      </c>
      <c r="E2480" s="417" t="s">
        <v>1113</v>
      </c>
      <c r="F2480" s="417" t="s">
        <v>40</v>
      </c>
      <c r="G2480" s="417" t="s">
        <v>40</v>
      </c>
      <c r="H2480" s="417" t="s">
        <v>41</v>
      </c>
      <c r="I2480" s="417" t="s">
        <v>425</v>
      </c>
      <c r="J2480" s="417" t="s">
        <v>445</v>
      </c>
      <c r="K2480" s="417" t="s">
        <v>821</v>
      </c>
      <c r="L2480" s="417" t="s">
        <v>218</v>
      </c>
      <c r="M2480" s="423">
        <v>145044900</v>
      </c>
    </row>
    <row r="2481" spans="1:13">
      <c r="A2481" s="417" t="s">
        <v>14358</v>
      </c>
      <c r="B2481" s="417" t="s">
        <v>14326</v>
      </c>
      <c r="C2481" s="417" t="s">
        <v>1270</v>
      </c>
      <c r="D2481" s="422">
        <v>4538</v>
      </c>
      <c r="E2481" s="417" t="s">
        <v>1113</v>
      </c>
      <c r="F2481" s="417" t="s">
        <v>40</v>
      </c>
      <c r="G2481" s="417" t="s">
        <v>40</v>
      </c>
      <c r="H2481" s="417" t="s">
        <v>41</v>
      </c>
      <c r="I2481" s="417" t="s">
        <v>48</v>
      </c>
      <c r="J2481" s="417" t="s">
        <v>49</v>
      </c>
      <c r="K2481" s="417" t="s">
        <v>821</v>
      </c>
      <c r="L2481" s="417" t="s">
        <v>218</v>
      </c>
      <c r="M2481" s="423">
        <v>154123200</v>
      </c>
    </row>
    <row r="2482" spans="1:13">
      <c r="A2482" s="417" t="s">
        <v>14364</v>
      </c>
      <c r="B2482" s="417" t="s">
        <v>14326</v>
      </c>
      <c r="C2482" s="417" t="s">
        <v>1270</v>
      </c>
      <c r="D2482" s="422">
        <v>4538</v>
      </c>
      <c r="E2482" s="417" t="s">
        <v>1113</v>
      </c>
      <c r="F2482" s="417" t="s">
        <v>40</v>
      </c>
      <c r="G2482" s="417" t="s">
        <v>40</v>
      </c>
      <c r="H2482" s="417" t="s">
        <v>41</v>
      </c>
      <c r="I2482" s="417" t="s">
        <v>50</v>
      </c>
      <c r="J2482" s="417" t="s">
        <v>51</v>
      </c>
      <c r="K2482" s="417" t="s">
        <v>821</v>
      </c>
      <c r="L2482" s="417" t="s">
        <v>218</v>
      </c>
      <c r="M2482" s="423">
        <v>154123200</v>
      </c>
    </row>
    <row r="2483" spans="1:13">
      <c r="A2483" s="417" t="s">
        <v>14369</v>
      </c>
      <c r="B2483" s="417" t="s">
        <v>14351</v>
      </c>
      <c r="C2483" s="417" t="s">
        <v>1270</v>
      </c>
      <c r="D2483" s="422">
        <v>4538</v>
      </c>
      <c r="E2483" s="417" t="s">
        <v>1113</v>
      </c>
      <c r="F2483" s="417" t="s">
        <v>40</v>
      </c>
      <c r="G2483" s="417" t="s">
        <v>40</v>
      </c>
      <c r="H2483" s="417" t="s">
        <v>41</v>
      </c>
      <c r="I2483" s="417" t="s">
        <v>223</v>
      </c>
      <c r="J2483" s="417" t="s">
        <v>56</v>
      </c>
      <c r="K2483" s="417" t="s">
        <v>890</v>
      </c>
      <c r="L2483" s="417" t="s">
        <v>218</v>
      </c>
      <c r="M2483" s="423">
        <v>159549390</v>
      </c>
    </row>
    <row r="2484" spans="1:13">
      <c r="A2484" s="417" t="s">
        <v>14375</v>
      </c>
      <c r="B2484" s="417" t="s">
        <v>14351</v>
      </c>
      <c r="C2484" s="417" t="s">
        <v>1270</v>
      </c>
      <c r="D2484" s="422">
        <v>4538</v>
      </c>
      <c r="E2484" s="417" t="s">
        <v>1113</v>
      </c>
      <c r="F2484" s="417" t="s">
        <v>40</v>
      </c>
      <c r="G2484" s="417" t="s">
        <v>40</v>
      </c>
      <c r="H2484" s="417" t="s">
        <v>41</v>
      </c>
      <c r="I2484" s="417" t="s">
        <v>421</v>
      </c>
      <c r="J2484" s="417" t="s">
        <v>441</v>
      </c>
      <c r="K2484" s="417" t="s">
        <v>890</v>
      </c>
      <c r="L2484" s="417" t="s">
        <v>218</v>
      </c>
      <c r="M2484" s="423">
        <v>159549390</v>
      </c>
    </row>
    <row r="2485" spans="1:13">
      <c r="A2485" s="417" t="s">
        <v>14381</v>
      </c>
      <c r="B2485" s="417" t="s">
        <v>14351</v>
      </c>
      <c r="C2485" s="417" t="s">
        <v>1270</v>
      </c>
      <c r="D2485" s="422">
        <v>4538</v>
      </c>
      <c r="E2485" s="417" t="s">
        <v>1113</v>
      </c>
      <c r="F2485" s="417" t="s">
        <v>40</v>
      </c>
      <c r="G2485" s="417" t="s">
        <v>40</v>
      </c>
      <c r="H2485" s="417" t="s">
        <v>41</v>
      </c>
      <c r="I2485" s="417" t="s">
        <v>422</v>
      </c>
      <c r="J2485" s="417" t="s">
        <v>442</v>
      </c>
      <c r="K2485" s="417" t="s">
        <v>890</v>
      </c>
      <c r="L2485" s="417" t="s">
        <v>218</v>
      </c>
      <c r="M2485" s="423">
        <v>159549390</v>
      </c>
    </row>
    <row r="2486" spans="1:13">
      <c r="A2486" s="417" t="s">
        <v>14387</v>
      </c>
      <c r="B2486" s="417" t="s">
        <v>14351</v>
      </c>
      <c r="C2486" s="417" t="s">
        <v>1270</v>
      </c>
      <c r="D2486" s="422">
        <v>4538</v>
      </c>
      <c r="E2486" s="417" t="s">
        <v>1113</v>
      </c>
      <c r="F2486" s="417" t="s">
        <v>40</v>
      </c>
      <c r="G2486" s="417" t="s">
        <v>40</v>
      </c>
      <c r="H2486" s="417" t="s">
        <v>41</v>
      </c>
      <c r="I2486" s="417" t="s">
        <v>423</v>
      </c>
      <c r="J2486" s="417" t="s">
        <v>443</v>
      </c>
      <c r="K2486" s="417" t="s">
        <v>890</v>
      </c>
      <c r="L2486" s="417" t="s">
        <v>218</v>
      </c>
      <c r="M2486" s="423">
        <v>159549390</v>
      </c>
    </row>
    <row r="2487" spans="1:13">
      <c r="A2487" s="417" t="s">
        <v>14393</v>
      </c>
      <c r="B2487" s="417" t="s">
        <v>14351</v>
      </c>
      <c r="C2487" s="417" t="s">
        <v>1270</v>
      </c>
      <c r="D2487" s="422">
        <v>4538</v>
      </c>
      <c r="E2487" s="417" t="s">
        <v>1113</v>
      </c>
      <c r="F2487" s="417" t="s">
        <v>40</v>
      </c>
      <c r="G2487" s="417" t="s">
        <v>40</v>
      </c>
      <c r="H2487" s="417" t="s">
        <v>41</v>
      </c>
      <c r="I2487" s="417" t="s">
        <v>424</v>
      </c>
      <c r="J2487" s="417" t="s">
        <v>444</v>
      </c>
      <c r="K2487" s="417" t="s">
        <v>890</v>
      </c>
      <c r="L2487" s="417" t="s">
        <v>218</v>
      </c>
      <c r="M2487" s="423">
        <v>159549390</v>
      </c>
    </row>
    <row r="2488" spans="1:13">
      <c r="A2488" s="417" t="s">
        <v>14399</v>
      </c>
      <c r="B2488" s="417" t="s">
        <v>14351</v>
      </c>
      <c r="C2488" s="417" t="s">
        <v>1270</v>
      </c>
      <c r="D2488" s="422">
        <v>4538</v>
      </c>
      <c r="E2488" s="417" t="s">
        <v>1113</v>
      </c>
      <c r="F2488" s="417" t="s">
        <v>40</v>
      </c>
      <c r="G2488" s="417" t="s">
        <v>40</v>
      </c>
      <c r="H2488" s="417" t="s">
        <v>41</v>
      </c>
      <c r="I2488" s="417" t="s">
        <v>425</v>
      </c>
      <c r="J2488" s="417" t="s">
        <v>445</v>
      </c>
      <c r="K2488" s="417" t="s">
        <v>890</v>
      </c>
      <c r="L2488" s="417" t="s">
        <v>218</v>
      </c>
      <c r="M2488" s="423">
        <v>159549390</v>
      </c>
    </row>
    <row r="2489" spans="1:13">
      <c r="A2489" s="417" t="s">
        <v>14352</v>
      </c>
      <c r="B2489" s="417" t="s">
        <v>14326</v>
      </c>
      <c r="C2489" s="417" t="s">
        <v>1270</v>
      </c>
      <c r="D2489" s="422">
        <v>4538</v>
      </c>
      <c r="E2489" s="417" t="s">
        <v>1113</v>
      </c>
      <c r="F2489" s="417" t="s">
        <v>40</v>
      </c>
      <c r="G2489" s="417" t="s">
        <v>40</v>
      </c>
      <c r="H2489" s="417" t="s">
        <v>41</v>
      </c>
      <c r="I2489" s="417" t="s">
        <v>221</v>
      </c>
      <c r="J2489" s="417" t="s">
        <v>222</v>
      </c>
      <c r="K2489" s="417" t="s">
        <v>821</v>
      </c>
      <c r="L2489" s="417" t="s">
        <v>218</v>
      </c>
      <c r="M2489" s="423">
        <v>163178400</v>
      </c>
    </row>
    <row r="2490" spans="1:13">
      <c r="A2490" s="417" t="s">
        <v>14357</v>
      </c>
      <c r="B2490" s="417" t="s">
        <v>14351</v>
      </c>
      <c r="C2490" s="417" t="s">
        <v>1270</v>
      </c>
      <c r="D2490" s="422">
        <v>4538</v>
      </c>
      <c r="E2490" s="417" t="s">
        <v>1113</v>
      </c>
      <c r="F2490" s="417" t="s">
        <v>40</v>
      </c>
      <c r="G2490" s="417" t="s">
        <v>40</v>
      </c>
      <c r="H2490" s="417" t="s">
        <v>41</v>
      </c>
      <c r="I2490" s="417" t="s">
        <v>48</v>
      </c>
      <c r="J2490" s="417" t="s">
        <v>49</v>
      </c>
      <c r="K2490" s="417" t="s">
        <v>890</v>
      </c>
      <c r="L2490" s="417" t="s">
        <v>218</v>
      </c>
      <c r="M2490" s="423">
        <v>169535520</v>
      </c>
    </row>
    <row r="2491" spans="1:13">
      <c r="A2491" s="417" t="s">
        <v>14363</v>
      </c>
      <c r="B2491" s="417" t="s">
        <v>14351</v>
      </c>
      <c r="C2491" s="417" t="s">
        <v>1270</v>
      </c>
      <c r="D2491" s="422">
        <v>4538</v>
      </c>
      <c r="E2491" s="417" t="s">
        <v>1113</v>
      </c>
      <c r="F2491" s="417" t="s">
        <v>40</v>
      </c>
      <c r="G2491" s="417" t="s">
        <v>40</v>
      </c>
      <c r="H2491" s="417" t="s">
        <v>41</v>
      </c>
      <c r="I2491" s="417" t="s">
        <v>50</v>
      </c>
      <c r="J2491" s="417" t="s">
        <v>51</v>
      </c>
      <c r="K2491" s="417" t="s">
        <v>890</v>
      </c>
      <c r="L2491" s="417" t="s">
        <v>218</v>
      </c>
      <c r="M2491" s="423">
        <v>169535520</v>
      </c>
    </row>
    <row r="2492" spans="1:13">
      <c r="A2492" s="417" t="s">
        <v>14336</v>
      </c>
      <c r="B2492" s="417" t="s">
        <v>14326</v>
      </c>
      <c r="C2492" s="417" t="s">
        <v>1270</v>
      </c>
      <c r="D2492" s="422">
        <v>4538</v>
      </c>
      <c r="E2492" s="417" t="s">
        <v>1113</v>
      </c>
      <c r="F2492" s="417" t="s">
        <v>40</v>
      </c>
      <c r="G2492" s="417" t="s">
        <v>40</v>
      </c>
      <c r="H2492" s="417" t="s">
        <v>41</v>
      </c>
      <c r="I2492" s="417" t="s">
        <v>42</v>
      </c>
      <c r="J2492" s="417" t="s">
        <v>43</v>
      </c>
      <c r="K2492" s="417" t="s">
        <v>821</v>
      </c>
      <c r="L2492" s="417" t="s">
        <v>218</v>
      </c>
      <c r="M2492" s="423">
        <v>172256700</v>
      </c>
    </row>
    <row r="2493" spans="1:13">
      <c r="A2493" s="417" t="s">
        <v>14338</v>
      </c>
      <c r="B2493" s="417" t="s">
        <v>14326</v>
      </c>
      <c r="C2493" s="417" t="s">
        <v>1270</v>
      </c>
      <c r="D2493" s="422">
        <v>4538</v>
      </c>
      <c r="E2493" s="417" t="s">
        <v>1113</v>
      </c>
      <c r="F2493" s="417" t="s">
        <v>40</v>
      </c>
      <c r="G2493" s="417" t="s">
        <v>40</v>
      </c>
      <c r="H2493" s="417" t="s">
        <v>41</v>
      </c>
      <c r="I2493" s="417" t="s">
        <v>219</v>
      </c>
      <c r="J2493" s="417" t="s">
        <v>220</v>
      </c>
      <c r="K2493" s="417" t="s">
        <v>821</v>
      </c>
      <c r="L2493" s="417" t="s">
        <v>218</v>
      </c>
      <c r="M2493" s="423">
        <v>172256700</v>
      </c>
    </row>
    <row r="2494" spans="1:13">
      <c r="A2494" s="417" t="s">
        <v>14340</v>
      </c>
      <c r="B2494" s="417" t="s">
        <v>14326</v>
      </c>
      <c r="C2494" s="417" t="s">
        <v>1270</v>
      </c>
      <c r="D2494" s="422">
        <v>4538</v>
      </c>
      <c r="E2494" s="417" t="s">
        <v>1113</v>
      </c>
      <c r="F2494" s="417" t="s">
        <v>40</v>
      </c>
      <c r="G2494" s="417" t="s">
        <v>40</v>
      </c>
      <c r="H2494" s="417" t="s">
        <v>41</v>
      </c>
      <c r="I2494" s="417" t="s">
        <v>44</v>
      </c>
      <c r="J2494" s="417" t="s">
        <v>45</v>
      </c>
      <c r="K2494" s="417" t="s">
        <v>821</v>
      </c>
      <c r="L2494" s="417" t="s">
        <v>218</v>
      </c>
      <c r="M2494" s="423">
        <v>172256700</v>
      </c>
    </row>
    <row r="2495" spans="1:13">
      <c r="A2495" s="417" t="s">
        <v>14342</v>
      </c>
      <c r="B2495" s="417" t="s">
        <v>14326</v>
      </c>
      <c r="C2495" s="417" t="s">
        <v>1270</v>
      </c>
      <c r="D2495" s="422">
        <v>4538</v>
      </c>
      <c r="E2495" s="417" t="s">
        <v>1113</v>
      </c>
      <c r="F2495" s="417" t="s">
        <v>40</v>
      </c>
      <c r="G2495" s="417" t="s">
        <v>40</v>
      </c>
      <c r="H2495" s="417" t="s">
        <v>41</v>
      </c>
      <c r="I2495" s="417" t="s">
        <v>46</v>
      </c>
      <c r="J2495" s="417" t="s">
        <v>47</v>
      </c>
      <c r="K2495" s="417" t="s">
        <v>821</v>
      </c>
      <c r="L2495" s="417" t="s">
        <v>218</v>
      </c>
      <c r="M2495" s="423">
        <v>172256700</v>
      </c>
    </row>
    <row r="2496" spans="1:13">
      <c r="A2496" s="417" t="s">
        <v>14350</v>
      </c>
      <c r="B2496" s="417" t="s">
        <v>14351</v>
      </c>
      <c r="C2496" s="417" t="s">
        <v>1270</v>
      </c>
      <c r="D2496" s="422">
        <v>4538</v>
      </c>
      <c r="E2496" s="417" t="s">
        <v>1113</v>
      </c>
      <c r="F2496" s="417" t="s">
        <v>40</v>
      </c>
      <c r="G2496" s="417" t="s">
        <v>40</v>
      </c>
      <c r="H2496" s="417" t="s">
        <v>41</v>
      </c>
      <c r="I2496" s="417" t="s">
        <v>221</v>
      </c>
      <c r="J2496" s="417" t="s">
        <v>222</v>
      </c>
      <c r="K2496" s="417" t="s">
        <v>890</v>
      </c>
      <c r="L2496" s="417" t="s">
        <v>218</v>
      </c>
      <c r="M2496" s="423">
        <v>179496240</v>
      </c>
    </row>
    <row r="2497" spans="1:13">
      <c r="A2497" s="417" t="s">
        <v>14325</v>
      </c>
      <c r="B2497" s="417" t="s">
        <v>14326</v>
      </c>
      <c r="C2497" s="417" t="s">
        <v>1270</v>
      </c>
      <c r="D2497" s="422">
        <v>4538</v>
      </c>
      <c r="E2497" s="417" t="s">
        <v>1113</v>
      </c>
      <c r="F2497" s="417" t="s">
        <v>40</v>
      </c>
      <c r="G2497" s="417" t="s">
        <v>40</v>
      </c>
      <c r="H2497" s="417" t="s">
        <v>41</v>
      </c>
      <c r="I2497" s="417" t="s">
        <v>316</v>
      </c>
      <c r="J2497" s="417" t="s">
        <v>684</v>
      </c>
      <c r="K2497" s="417" t="s">
        <v>821</v>
      </c>
      <c r="L2497" s="417" t="s">
        <v>218</v>
      </c>
      <c r="M2497" s="423">
        <v>181335000</v>
      </c>
    </row>
    <row r="2498" spans="1:13">
      <c r="A2498" s="417" t="s">
        <v>14328</v>
      </c>
      <c r="B2498" s="417" t="s">
        <v>14326</v>
      </c>
      <c r="C2498" s="417" t="s">
        <v>1270</v>
      </c>
      <c r="D2498" s="422">
        <v>4538</v>
      </c>
      <c r="E2498" s="417" t="s">
        <v>1113</v>
      </c>
      <c r="F2498" s="417" t="s">
        <v>40</v>
      </c>
      <c r="G2498" s="417" t="s">
        <v>40</v>
      </c>
      <c r="H2498" s="417" t="s">
        <v>41</v>
      </c>
      <c r="I2498" s="417" t="s">
        <v>318</v>
      </c>
      <c r="J2498" s="417" t="s">
        <v>685</v>
      </c>
      <c r="K2498" s="417" t="s">
        <v>821</v>
      </c>
      <c r="L2498" s="417" t="s">
        <v>218</v>
      </c>
      <c r="M2498" s="423">
        <v>181335000</v>
      </c>
    </row>
    <row r="2499" spans="1:13">
      <c r="A2499" s="417" t="s">
        <v>14330</v>
      </c>
      <c r="B2499" s="417" t="s">
        <v>14326</v>
      </c>
      <c r="C2499" s="417" t="s">
        <v>1270</v>
      </c>
      <c r="D2499" s="422">
        <v>4538</v>
      </c>
      <c r="E2499" s="417" t="s">
        <v>1113</v>
      </c>
      <c r="F2499" s="417" t="s">
        <v>40</v>
      </c>
      <c r="G2499" s="417" t="s">
        <v>40</v>
      </c>
      <c r="H2499" s="417" t="s">
        <v>41</v>
      </c>
      <c r="I2499" s="417" t="s">
        <v>320</v>
      </c>
      <c r="J2499" s="417" t="s">
        <v>686</v>
      </c>
      <c r="K2499" s="417" t="s">
        <v>821</v>
      </c>
      <c r="L2499" s="417" t="s">
        <v>218</v>
      </c>
      <c r="M2499" s="423">
        <v>181335000</v>
      </c>
    </row>
    <row r="2500" spans="1:13">
      <c r="A2500" s="417" t="s">
        <v>14332</v>
      </c>
      <c r="B2500" s="417" t="s">
        <v>14326</v>
      </c>
      <c r="C2500" s="417" t="s">
        <v>1270</v>
      </c>
      <c r="D2500" s="422">
        <v>4538</v>
      </c>
      <c r="E2500" s="417" t="s">
        <v>1113</v>
      </c>
      <c r="F2500" s="417" t="s">
        <v>40</v>
      </c>
      <c r="G2500" s="417" t="s">
        <v>40</v>
      </c>
      <c r="H2500" s="417" t="s">
        <v>41</v>
      </c>
      <c r="I2500" s="417" t="s">
        <v>322</v>
      </c>
      <c r="J2500" s="417" t="s">
        <v>687</v>
      </c>
      <c r="K2500" s="417" t="s">
        <v>821</v>
      </c>
      <c r="L2500" s="417" t="s">
        <v>218</v>
      </c>
      <c r="M2500" s="423">
        <v>181335000</v>
      </c>
    </row>
    <row r="2501" spans="1:13">
      <c r="A2501" s="417" t="s">
        <v>14334</v>
      </c>
      <c r="B2501" s="417" t="s">
        <v>14326</v>
      </c>
      <c r="C2501" s="417" t="s">
        <v>1270</v>
      </c>
      <c r="D2501" s="422">
        <v>4538</v>
      </c>
      <c r="E2501" s="417" t="s">
        <v>1113</v>
      </c>
      <c r="F2501" s="417" t="s">
        <v>40</v>
      </c>
      <c r="G2501" s="417" t="s">
        <v>40</v>
      </c>
      <c r="H2501" s="417" t="s">
        <v>41</v>
      </c>
      <c r="I2501" s="417" t="s">
        <v>324</v>
      </c>
      <c r="J2501" s="417" t="s">
        <v>688</v>
      </c>
      <c r="K2501" s="417" t="s">
        <v>821</v>
      </c>
      <c r="L2501" s="417" t="s">
        <v>218</v>
      </c>
      <c r="M2501" s="423">
        <v>181335000</v>
      </c>
    </row>
    <row r="2502" spans="1:13">
      <c r="A2502" s="417" t="s">
        <v>17563</v>
      </c>
      <c r="B2502" s="417" t="s">
        <v>17514</v>
      </c>
      <c r="C2502" s="417" t="s">
        <v>1270</v>
      </c>
      <c r="D2502" s="422">
        <v>4539</v>
      </c>
      <c r="E2502" s="417" t="s">
        <v>17396</v>
      </c>
      <c r="F2502" s="417" t="s">
        <v>40</v>
      </c>
      <c r="G2502" s="417" t="s">
        <v>40</v>
      </c>
      <c r="H2502" s="417" t="s">
        <v>41</v>
      </c>
      <c r="I2502" s="417" t="s">
        <v>223</v>
      </c>
      <c r="J2502" s="417" t="s">
        <v>56</v>
      </c>
      <c r="K2502" s="417" t="s">
        <v>821</v>
      </c>
      <c r="L2502" s="417" t="s">
        <v>822</v>
      </c>
      <c r="M2502" s="423">
        <v>7597590</v>
      </c>
    </row>
    <row r="2503" spans="1:13">
      <c r="A2503" s="417" t="s">
        <v>17567</v>
      </c>
      <c r="B2503" s="417" t="s">
        <v>17514</v>
      </c>
      <c r="C2503" s="417" t="s">
        <v>1270</v>
      </c>
      <c r="D2503" s="422">
        <v>4539</v>
      </c>
      <c r="E2503" s="417" t="s">
        <v>17396</v>
      </c>
      <c r="F2503" s="417" t="s">
        <v>40</v>
      </c>
      <c r="G2503" s="417" t="s">
        <v>40</v>
      </c>
      <c r="H2503" s="417" t="s">
        <v>41</v>
      </c>
      <c r="I2503" s="417" t="s">
        <v>421</v>
      </c>
      <c r="J2503" s="417" t="s">
        <v>441</v>
      </c>
      <c r="K2503" s="417" t="s">
        <v>821</v>
      </c>
      <c r="L2503" s="417" t="s">
        <v>822</v>
      </c>
      <c r="M2503" s="423">
        <v>7597590</v>
      </c>
    </row>
    <row r="2504" spans="1:13">
      <c r="A2504" s="417" t="s">
        <v>17571</v>
      </c>
      <c r="B2504" s="417" t="s">
        <v>17514</v>
      </c>
      <c r="C2504" s="417" t="s">
        <v>1270</v>
      </c>
      <c r="D2504" s="422">
        <v>4539</v>
      </c>
      <c r="E2504" s="417" t="s">
        <v>17396</v>
      </c>
      <c r="F2504" s="417" t="s">
        <v>40</v>
      </c>
      <c r="G2504" s="417" t="s">
        <v>40</v>
      </c>
      <c r="H2504" s="417" t="s">
        <v>41</v>
      </c>
      <c r="I2504" s="417" t="s">
        <v>422</v>
      </c>
      <c r="J2504" s="417" t="s">
        <v>442</v>
      </c>
      <c r="K2504" s="417" t="s">
        <v>821</v>
      </c>
      <c r="L2504" s="417" t="s">
        <v>822</v>
      </c>
      <c r="M2504" s="423">
        <v>7597590</v>
      </c>
    </row>
    <row r="2505" spans="1:13">
      <c r="A2505" s="417" t="s">
        <v>17575</v>
      </c>
      <c r="B2505" s="417" t="s">
        <v>17514</v>
      </c>
      <c r="C2505" s="417" t="s">
        <v>1270</v>
      </c>
      <c r="D2505" s="422">
        <v>4539</v>
      </c>
      <c r="E2505" s="417" t="s">
        <v>17396</v>
      </c>
      <c r="F2505" s="417" t="s">
        <v>40</v>
      </c>
      <c r="G2505" s="417" t="s">
        <v>40</v>
      </c>
      <c r="H2505" s="417" t="s">
        <v>41</v>
      </c>
      <c r="I2505" s="417" t="s">
        <v>423</v>
      </c>
      <c r="J2505" s="417" t="s">
        <v>443</v>
      </c>
      <c r="K2505" s="417" t="s">
        <v>821</v>
      </c>
      <c r="L2505" s="417" t="s">
        <v>822</v>
      </c>
      <c r="M2505" s="423">
        <v>7597590</v>
      </c>
    </row>
    <row r="2506" spans="1:13">
      <c r="A2506" s="417" t="s">
        <v>17579</v>
      </c>
      <c r="B2506" s="417" t="s">
        <v>17514</v>
      </c>
      <c r="C2506" s="417" t="s">
        <v>1270</v>
      </c>
      <c r="D2506" s="422">
        <v>4539</v>
      </c>
      <c r="E2506" s="417" t="s">
        <v>17396</v>
      </c>
      <c r="F2506" s="417" t="s">
        <v>40</v>
      </c>
      <c r="G2506" s="417" t="s">
        <v>40</v>
      </c>
      <c r="H2506" s="417" t="s">
        <v>41</v>
      </c>
      <c r="I2506" s="417" t="s">
        <v>424</v>
      </c>
      <c r="J2506" s="417" t="s">
        <v>444</v>
      </c>
      <c r="K2506" s="417" t="s">
        <v>821</v>
      </c>
      <c r="L2506" s="417" t="s">
        <v>822</v>
      </c>
      <c r="M2506" s="423">
        <v>7597590</v>
      </c>
    </row>
    <row r="2507" spans="1:13">
      <c r="A2507" s="417" t="s">
        <v>17583</v>
      </c>
      <c r="B2507" s="417" t="s">
        <v>17514</v>
      </c>
      <c r="C2507" s="417" t="s">
        <v>1270</v>
      </c>
      <c r="D2507" s="422">
        <v>4539</v>
      </c>
      <c r="E2507" s="417" t="s">
        <v>17396</v>
      </c>
      <c r="F2507" s="417" t="s">
        <v>40</v>
      </c>
      <c r="G2507" s="417" t="s">
        <v>40</v>
      </c>
      <c r="H2507" s="417" t="s">
        <v>41</v>
      </c>
      <c r="I2507" s="417" t="s">
        <v>425</v>
      </c>
      <c r="J2507" s="417" t="s">
        <v>445</v>
      </c>
      <c r="K2507" s="417" t="s">
        <v>821</v>
      </c>
      <c r="L2507" s="417" t="s">
        <v>822</v>
      </c>
      <c r="M2507" s="423">
        <v>7597590</v>
      </c>
    </row>
    <row r="2508" spans="1:13">
      <c r="A2508" s="417" t="s">
        <v>17555</v>
      </c>
      <c r="B2508" s="417" t="s">
        <v>17514</v>
      </c>
      <c r="C2508" s="417" t="s">
        <v>1270</v>
      </c>
      <c r="D2508" s="422">
        <v>4539</v>
      </c>
      <c r="E2508" s="417" t="s">
        <v>17396</v>
      </c>
      <c r="F2508" s="417" t="s">
        <v>40</v>
      </c>
      <c r="G2508" s="417" t="s">
        <v>40</v>
      </c>
      <c r="H2508" s="417" t="s">
        <v>41</v>
      </c>
      <c r="I2508" s="417" t="s">
        <v>48</v>
      </c>
      <c r="J2508" s="417" t="s">
        <v>49</v>
      </c>
      <c r="K2508" s="417" t="s">
        <v>821</v>
      </c>
      <c r="L2508" s="417" t="s">
        <v>822</v>
      </c>
      <c r="M2508" s="423">
        <v>8080380</v>
      </c>
    </row>
    <row r="2509" spans="1:13">
      <c r="A2509" s="417" t="s">
        <v>17559</v>
      </c>
      <c r="B2509" s="417" t="s">
        <v>17514</v>
      </c>
      <c r="C2509" s="417" t="s">
        <v>1270</v>
      </c>
      <c r="D2509" s="422">
        <v>4539</v>
      </c>
      <c r="E2509" s="417" t="s">
        <v>17396</v>
      </c>
      <c r="F2509" s="417" t="s">
        <v>40</v>
      </c>
      <c r="G2509" s="417" t="s">
        <v>40</v>
      </c>
      <c r="H2509" s="417" t="s">
        <v>41</v>
      </c>
      <c r="I2509" s="417" t="s">
        <v>50</v>
      </c>
      <c r="J2509" s="417" t="s">
        <v>51</v>
      </c>
      <c r="K2509" s="417" t="s">
        <v>821</v>
      </c>
      <c r="L2509" s="417" t="s">
        <v>822</v>
      </c>
      <c r="M2509" s="423">
        <v>8080380</v>
      </c>
    </row>
    <row r="2510" spans="1:13">
      <c r="A2510" s="417" t="s">
        <v>17603</v>
      </c>
      <c r="B2510" s="417" t="s">
        <v>17590</v>
      </c>
      <c r="C2510" s="417" t="s">
        <v>1270</v>
      </c>
      <c r="D2510" s="422">
        <v>4539</v>
      </c>
      <c r="E2510" s="417" t="s">
        <v>17396</v>
      </c>
      <c r="F2510" s="417" t="s">
        <v>40</v>
      </c>
      <c r="G2510" s="417" t="s">
        <v>40</v>
      </c>
      <c r="H2510" s="417" t="s">
        <v>41</v>
      </c>
      <c r="I2510" s="417" t="s">
        <v>223</v>
      </c>
      <c r="J2510" s="417" t="s">
        <v>56</v>
      </c>
      <c r="K2510" s="417" t="s">
        <v>890</v>
      </c>
      <c r="L2510" s="417" t="s">
        <v>822</v>
      </c>
      <c r="M2510" s="423">
        <v>8357349</v>
      </c>
    </row>
    <row r="2511" spans="1:13">
      <c r="A2511" s="417" t="s">
        <v>17607</v>
      </c>
      <c r="B2511" s="417" t="s">
        <v>17590</v>
      </c>
      <c r="C2511" s="417" t="s">
        <v>1270</v>
      </c>
      <c r="D2511" s="422">
        <v>4539</v>
      </c>
      <c r="E2511" s="417" t="s">
        <v>17396</v>
      </c>
      <c r="F2511" s="417" t="s">
        <v>40</v>
      </c>
      <c r="G2511" s="417" t="s">
        <v>40</v>
      </c>
      <c r="H2511" s="417" t="s">
        <v>41</v>
      </c>
      <c r="I2511" s="417" t="s">
        <v>421</v>
      </c>
      <c r="J2511" s="417" t="s">
        <v>441</v>
      </c>
      <c r="K2511" s="417" t="s">
        <v>890</v>
      </c>
      <c r="L2511" s="417" t="s">
        <v>822</v>
      </c>
      <c r="M2511" s="423">
        <v>8357349</v>
      </c>
    </row>
    <row r="2512" spans="1:13">
      <c r="A2512" s="417" t="s">
        <v>17611</v>
      </c>
      <c r="B2512" s="417" t="s">
        <v>17590</v>
      </c>
      <c r="C2512" s="417" t="s">
        <v>1270</v>
      </c>
      <c r="D2512" s="422">
        <v>4539</v>
      </c>
      <c r="E2512" s="417" t="s">
        <v>17396</v>
      </c>
      <c r="F2512" s="417" t="s">
        <v>40</v>
      </c>
      <c r="G2512" s="417" t="s">
        <v>40</v>
      </c>
      <c r="H2512" s="417" t="s">
        <v>41</v>
      </c>
      <c r="I2512" s="417" t="s">
        <v>422</v>
      </c>
      <c r="J2512" s="417" t="s">
        <v>442</v>
      </c>
      <c r="K2512" s="417" t="s">
        <v>890</v>
      </c>
      <c r="L2512" s="417" t="s">
        <v>822</v>
      </c>
      <c r="M2512" s="423">
        <v>8357349</v>
      </c>
    </row>
    <row r="2513" spans="1:13">
      <c r="A2513" s="417" t="s">
        <v>17615</v>
      </c>
      <c r="B2513" s="417" t="s">
        <v>17590</v>
      </c>
      <c r="C2513" s="417" t="s">
        <v>1270</v>
      </c>
      <c r="D2513" s="422">
        <v>4539</v>
      </c>
      <c r="E2513" s="417" t="s">
        <v>17396</v>
      </c>
      <c r="F2513" s="417" t="s">
        <v>40</v>
      </c>
      <c r="G2513" s="417" t="s">
        <v>40</v>
      </c>
      <c r="H2513" s="417" t="s">
        <v>41</v>
      </c>
      <c r="I2513" s="417" t="s">
        <v>423</v>
      </c>
      <c r="J2513" s="417" t="s">
        <v>443</v>
      </c>
      <c r="K2513" s="417" t="s">
        <v>890</v>
      </c>
      <c r="L2513" s="417" t="s">
        <v>822</v>
      </c>
      <c r="M2513" s="423">
        <v>8357349</v>
      </c>
    </row>
    <row r="2514" spans="1:13">
      <c r="A2514" s="417" t="s">
        <v>17619</v>
      </c>
      <c r="B2514" s="417" t="s">
        <v>17590</v>
      </c>
      <c r="C2514" s="417" t="s">
        <v>1270</v>
      </c>
      <c r="D2514" s="422">
        <v>4539</v>
      </c>
      <c r="E2514" s="417" t="s">
        <v>17396</v>
      </c>
      <c r="F2514" s="417" t="s">
        <v>40</v>
      </c>
      <c r="G2514" s="417" t="s">
        <v>40</v>
      </c>
      <c r="H2514" s="417" t="s">
        <v>41</v>
      </c>
      <c r="I2514" s="417" t="s">
        <v>424</v>
      </c>
      <c r="J2514" s="417" t="s">
        <v>444</v>
      </c>
      <c r="K2514" s="417" t="s">
        <v>890</v>
      </c>
      <c r="L2514" s="417" t="s">
        <v>822</v>
      </c>
      <c r="M2514" s="423">
        <v>8357349</v>
      </c>
    </row>
    <row r="2515" spans="1:13">
      <c r="A2515" s="417" t="s">
        <v>17623</v>
      </c>
      <c r="B2515" s="417" t="s">
        <v>17590</v>
      </c>
      <c r="C2515" s="417" t="s">
        <v>1270</v>
      </c>
      <c r="D2515" s="422">
        <v>4539</v>
      </c>
      <c r="E2515" s="417" t="s">
        <v>17396</v>
      </c>
      <c r="F2515" s="417" t="s">
        <v>40</v>
      </c>
      <c r="G2515" s="417" t="s">
        <v>40</v>
      </c>
      <c r="H2515" s="417" t="s">
        <v>41</v>
      </c>
      <c r="I2515" s="417" t="s">
        <v>425</v>
      </c>
      <c r="J2515" s="417" t="s">
        <v>445</v>
      </c>
      <c r="K2515" s="417" t="s">
        <v>890</v>
      </c>
      <c r="L2515" s="417" t="s">
        <v>822</v>
      </c>
      <c r="M2515" s="423">
        <v>8357349</v>
      </c>
    </row>
    <row r="2516" spans="1:13">
      <c r="A2516" s="417" t="s">
        <v>17551</v>
      </c>
      <c r="B2516" s="417" t="s">
        <v>17514</v>
      </c>
      <c r="C2516" s="417" t="s">
        <v>1270</v>
      </c>
      <c r="D2516" s="422">
        <v>4539</v>
      </c>
      <c r="E2516" s="417" t="s">
        <v>17396</v>
      </c>
      <c r="F2516" s="417" t="s">
        <v>40</v>
      </c>
      <c r="G2516" s="417" t="s">
        <v>40</v>
      </c>
      <c r="H2516" s="417" t="s">
        <v>41</v>
      </c>
      <c r="I2516" s="417" t="s">
        <v>221</v>
      </c>
      <c r="J2516" s="417" t="s">
        <v>222</v>
      </c>
      <c r="K2516" s="417" t="s">
        <v>821</v>
      </c>
      <c r="L2516" s="417" t="s">
        <v>822</v>
      </c>
      <c r="M2516" s="423">
        <v>8537760</v>
      </c>
    </row>
    <row r="2517" spans="1:13">
      <c r="A2517" s="417" t="s">
        <v>17595</v>
      </c>
      <c r="B2517" s="417" t="s">
        <v>17590</v>
      </c>
      <c r="C2517" s="417" t="s">
        <v>1270</v>
      </c>
      <c r="D2517" s="422">
        <v>4539</v>
      </c>
      <c r="E2517" s="417" t="s">
        <v>17396</v>
      </c>
      <c r="F2517" s="417" t="s">
        <v>40</v>
      </c>
      <c r="G2517" s="417" t="s">
        <v>40</v>
      </c>
      <c r="H2517" s="417" t="s">
        <v>41</v>
      </c>
      <c r="I2517" s="417" t="s">
        <v>48</v>
      </c>
      <c r="J2517" s="417" t="s">
        <v>49</v>
      </c>
      <c r="K2517" s="417" t="s">
        <v>890</v>
      </c>
      <c r="L2517" s="417" t="s">
        <v>822</v>
      </c>
      <c r="M2517" s="423">
        <v>8888418</v>
      </c>
    </row>
    <row r="2518" spans="1:13">
      <c r="A2518" s="417" t="s">
        <v>17599</v>
      </c>
      <c r="B2518" s="417" t="s">
        <v>17590</v>
      </c>
      <c r="C2518" s="417" t="s">
        <v>1270</v>
      </c>
      <c r="D2518" s="422">
        <v>4539</v>
      </c>
      <c r="E2518" s="417" t="s">
        <v>17396</v>
      </c>
      <c r="F2518" s="417" t="s">
        <v>40</v>
      </c>
      <c r="G2518" s="417" t="s">
        <v>40</v>
      </c>
      <c r="H2518" s="417" t="s">
        <v>41</v>
      </c>
      <c r="I2518" s="417" t="s">
        <v>50</v>
      </c>
      <c r="J2518" s="417" t="s">
        <v>51</v>
      </c>
      <c r="K2518" s="417" t="s">
        <v>890</v>
      </c>
      <c r="L2518" s="417" t="s">
        <v>822</v>
      </c>
      <c r="M2518" s="423">
        <v>8888418</v>
      </c>
    </row>
    <row r="2519" spans="1:13">
      <c r="A2519" s="417" t="s">
        <v>17535</v>
      </c>
      <c r="B2519" s="417" t="s">
        <v>17514</v>
      </c>
      <c r="C2519" s="417" t="s">
        <v>1270</v>
      </c>
      <c r="D2519" s="422">
        <v>4539</v>
      </c>
      <c r="E2519" s="417" t="s">
        <v>17396</v>
      </c>
      <c r="F2519" s="417" t="s">
        <v>40</v>
      </c>
      <c r="G2519" s="417" t="s">
        <v>40</v>
      </c>
      <c r="H2519" s="417" t="s">
        <v>41</v>
      </c>
      <c r="I2519" s="417" t="s">
        <v>42</v>
      </c>
      <c r="J2519" s="417" t="s">
        <v>43</v>
      </c>
      <c r="K2519" s="417" t="s">
        <v>821</v>
      </c>
      <c r="L2519" s="417" t="s">
        <v>822</v>
      </c>
      <c r="M2519" s="423">
        <v>9020550</v>
      </c>
    </row>
    <row r="2520" spans="1:13">
      <c r="A2520" s="417" t="s">
        <v>17539</v>
      </c>
      <c r="B2520" s="417" t="s">
        <v>17514</v>
      </c>
      <c r="C2520" s="417" t="s">
        <v>1270</v>
      </c>
      <c r="D2520" s="422">
        <v>4539</v>
      </c>
      <c r="E2520" s="417" t="s">
        <v>17396</v>
      </c>
      <c r="F2520" s="417" t="s">
        <v>40</v>
      </c>
      <c r="G2520" s="417" t="s">
        <v>40</v>
      </c>
      <c r="H2520" s="417" t="s">
        <v>41</v>
      </c>
      <c r="I2520" s="417" t="s">
        <v>219</v>
      </c>
      <c r="J2520" s="417" t="s">
        <v>220</v>
      </c>
      <c r="K2520" s="417" t="s">
        <v>821</v>
      </c>
      <c r="L2520" s="417" t="s">
        <v>822</v>
      </c>
      <c r="M2520" s="423">
        <v>9020550</v>
      </c>
    </row>
    <row r="2521" spans="1:13">
      <c r="A2521" s="417" t="s">
        <v>17543</v>
      </c>
      <c r="B2521" s="417" t="s">
        <v>17514</v>
      </c>
      <c r="C2521" s="417" t="s">
        <v>1270</v>
      </c>
      <c r="D2521" s="422">
        <v>4539</v>
      </c>
      <c r="E2521" s="417" t="s">
        <v>17396</v>
      </c>
      <c r="F2521" s="417" t="s">
        <v>40</v>
      </c>
      <c r="G2521" s="417" t="s">
        <v>40</v>
      </c>
      <c r="H2521" s="417" t="s">
        <v>41</v>
      </c>
      <c r="I2521" s="417" t="s">
        <v>44</v>
      </c>
      <c r="J2521" s="417" t="s">
        <v>45</v>
      </c>
      <c r="K2521" s="417" t="s">
        <v>821</v>
      </c>
      <c r="L2521" s="417" t="s">
        <v>822</v>
      </c>
      <c r="M2521" s="423">
        <v>9020550</v>
      </c>
    </row>
    <row r="2522" spans="1:13">
      <c r="A2522" s="417" t="s">
        <v>17547</v>
      </c>
      <c r="B2522" s="417" t="s">
        <v>17514</v>
      </c>
      <c r="C2522" s="417" t="s">
        <v>1270</v>
      </c>
      <c r="D2522" s="422">
        <v>4539</v>
      </c>
      <c r="E2522" s="417" t="s">
        <v>17396</v>
      </c>
      <c r="F2522" s="417" t="s">
        <v>40</v>
      </c>
      <c r="G2522" s="417" t="s">
        <v>40</v>
      </c>
      <c r="H2522" s="417" t="s">
        <v>41</v>
      </c>
      <c r="I2522" s="417" t="s">
        <v>46</v>
      </c>
      <c r="J2522" s="417" t="s">
        <v>47</v>
      </c>
      <c r="K2522" s="417" t="s">
        <v>821</v>
      </c>
      <c r="L2522" s="417" t="s">
        <v>822</v>
      </c>
      <c r="M2522" s="423">
        <v>9020550</v>
      </c>
    </row>
    <row r="2523" spans="1:13">
      <c r="A2523" s="417" t="s">
        <v>17589</v>
      </c>
      <c r="B2523" s="417" t="s">
        <v>17590</v>
      </c>
      <c r="C2523" s="417" t="s">
        <v>1270</v>
      </c>
      <c r="D2523" s="422">
        <v>4539</v>
      </c>
      <c r="E2523" s="417" t="s">
        <v>17396</v>
      </c>
      <c r="F2523" s="417" t="s">
        <v>40</v>
      </c>
      <c r="G2523" s="417" t="s">
        <v>40</v>
      </c>
      <c r="H2523" s="417" t="s">
        <v>41</v>
      </c>
      <c r="I2523" s="417" t="s">
        <v>221</v>
      </c>
      <c r="J2523" s="417" t="s">
        <v>222</v>
      </c>
      <c r="K2523" s="417" t="s">
        <v>890</v>
      </c>
      <c r="L2523" s="417" t="s">
        <v>822</v>
      </c>
      <c r="M2523" s="423">
        <v>9391536</v>
      </c>
    </row>
    <row r="2524" spans="1:13">
      <c r="A2524" s="417" t="s">
        <v>17513</v>
      </c>
      <c r="B2524" s="417" t="s">
        <v>17514</v>
      </c>
      <c r="C2524" s="417" t="s">
        <v>1270</v>
      </c>
      <c r="D2524" s="422">
        <v>4539</v>
      </c>
      <c r="E2524" s="417" t="s">
        <v>17396</v>
      </c>
      <c r="F2524" s="417" t="s">
        <v>40</v>
      </c>
      <c r="G2524" s="417" t="s">
        <v>40</v>
      </c>
      <c r="H2524" s="417" t="s">
        <v>41</v>
      </c>
      <c r="I2524" s="417" t="s">
        <v>316</v>
      </c>
      <c r="J2524" s="417" t="s">
        <v>684</v>
      </c>
      <c r="K2524" s="417" t="s">
        <v>821</v>
      </c>
      <c r="L2524" s="417" t="s">
        <v>822</v>
      </c>
      <c r="M2524" s="423">
        <v>9503340</v>
      </c>
    </row>
    <row r="2525" spans="1:13">
      <c r="A2525" s="417" t="s">
        <v>17519</v>
      </c>
      <c r="B2525" s="417" t="s">
        <v>17514</v>
      </c>
      <c r="C2525" s="417" t="s">
        <v>1270</v>
      </c>
      <c r="D2525" s="422">
        <v>4539</v>
      </c>
      <c r="E2525" s="417" t="s">
        <v>17396</v>
      </c>
      <c r="F2525" s="417" t="s">
        <v>40</v>
      </c>
      <c r="G2525" s="417" t="s">
        <v>40</v>
      </c>
      <c r="H2525" s="417" t="s">
        <v>41</v>
      </c>
      <c r="I2525" s="417" t="s">
        <v>318</v>
      </c>
      <c r="J2525" s="417" t="s">
        <v>685</v>
      </c>
      <c r="K2525" s="417" t="s">
        <v>821</v>
      </c>
      <c r="L2525" s="417" t="s">
        <v>822</v>
      </c>
      <c r="M2525" s="423">
        <v>9503340</v>
      </c>
    </row>
    <row r="2526" spans="1:13">
      <c r="A2526" s="417" t="s">
        <v>17523</v>
      </c>
      <c r="B2526" s="417" t="s">
        <v>17514</v>
      </c>
      <c r="C2526" s="417" t="s">
        <v>1270</v>
      </c>
      <c r="D2526" s="422">
        <v>4539</v>
      </c>
      <c r="E2526" s="417" t="s">
        <v>17396</v>
      </c>
      <c r="F2526" s="417" t="s">
        <v>40</v>
      </c>
      <c r="G2526" s="417" t="s">
        <v>40</v>
      </c>
      <c r="H2526" s="417" t="s">
        <v>41</v>
      </c>
      <c r="I2526" s="417" t="s">
        <v>320</v>
      </c>
      <c r="J2526" s="417" t="s">
        <v>686</v>
      </c>
      <c r="K2526" s="417" t="s">
        <v>821</v>
      </c>
      <c r="L2526" s="417" t="s">
        <v>822</v>
      </c>
      <c r="M2526" s="423">
        <v>9503340</v>
      </c>
    </row>
    <row r="2527" spans="1:13">
      <c r="A2527" s="417" t="s">
        <v>17527</v>
      </c>
      <c r="B2527" s="417" t="s">
        <v>17514</v>
      </c>
      <c r="C2527" s="417" t="s">
        <v>1270</v>
      </c>
      <c r="D2527" s="422">
        <v>4539</v>
      </c>
      <c r="E2527" s="417" t="s">
        <v>17396</v>
      </c>
      <c r="F2527" s="417" t="s">
        <v>40</v>
      </c>
      <c r="G2527" s="417" t="s">
        <v>40</v>
      </c>
      <c r="H2527" s="417" t="s">
        <v>41</v>
      </c>
      <c r="I2527" s="417" t="s">
        <v>322</v>
      </c>
      <c r="J2527" s="417" t="s">
        <v>687</v>
      </c>
      <c r="K2527" s="417" t="s">
        <v>821</v>
      </c>
      <c r="L2527" s="417" t="s">
        <v>822</v>
      </c>
      <c r="M2527" s="423">
        <v>9503340</v>
      </c>
    </row>
    <row r="2528" spans="1:13">
      <c r="A2528" s="417" t="s">
        <v>17531</v>
      </c>
      <c r="B2528" s="417" t="s">
        <v>17514</v>
      </c>
      <c r="C2528" s="417" t="s">
        <v>1270</v>
      </c>
      <c r="D2528" s="422">
        <v>4539</v>
      </c>
      <c r="E2528" s="417" t="s">
        <v>17396</v>
      </c>
      <c r="F2528" s="417" t="s">
        <v>40</v>
      </c>
      <c r="G2528" s="417" t="s">
        <v>40</v>
      </c>
      <c r="H2528" s="417" t="s">
        <v>41</v>
      </c>
      <c r="I2528" s="417" t="s">
        <v>324</v>
      </c>
      <c r="J2528" s="417" t="s">
        <v>688</v>
      </c>
      <c r="K2528" s="417" t="s">
        <v>821</v>
      </c>
      <c r="L2528" s="417" t="s">
        <v>822</v>
      </c>
      <c r="M2528" s="423">
        <v>9503340</v>
      </c>
    </row>
    <row r="2529" spans="1:13">
      <c r="A2529" s="417" t="s">
        <v>17562</v>
      </c>
      <c r="B2529" s="417" t="s">
        <v>17512</v>
      </c>
      <c r="C2529" s="417" t="s">
        <v>1270</v>
      </c>
      <c r="D2529" s="422">
        <v>4539</v>
      </c>
      <c r="E2529" s="417" t="s">
        <v>17396</v>
      </c>
      <c r="F2529" s="417" t="s">
        <v>40</v>
      </c>
      <c r="G2529" s="417" t="s">
        <v>40</v>
      </c>
      <c r="H2529" s="417" t="s">
        <v>41</v>
      </c>
      <c r="I2529" s="417" t="s">
        <v>223</v>
      </c>
      <c r="J2529" s="417" t="s">
        <v>56</v>
      </c>
      <c r="K2529" s="417" t="s">
        <v>821</v>
      </c>
      <c r="L2529" s="417" t="s">
        <v>32</v>
      </c>
      <c r="M2529" s="423">
        <v>75975900</v>
      </c>
    </row>
    <row r="2530" spans="1:13">
      <c r="A2530" s="417" t="s">
        <v>17566</v>
      </c>
      <c r="B2530" s="417" t="s">
        <v>17512</v>
      </c>
      <c r="C2530" s="417" t="s">
        <v>1270</v>
      </c>
      <c r="D2530" s="422">
        <v>4539</v>
      </c>
      <c r="E2530" s="417" t="s">
        <v>17396</v>
      </c>
      <c r="F2530" s="417" t="s">
        <v>40</v>
      </c>
      <c r="G2530" s="417" t="s">
        <v>40</v>
      </c>
      <c r="H2530" s="417" t="s">
        <v>41</v>
      </c>
      <c r="I2530" s="417" t="s">
        <v>421</v>
      </c>
      <c r="J2530" s="417" t="s">
        <v>441</v>
      </c>
      <c r="K2530" s="417" t="s">
        <v>821</v>
      </c>
      <c r="L2530" s="417" t="s">
        <v>32</v>
      </c>
      <c r="M2530" s="423">
        <v>75975900</v>
      </c>
    </row>
    <row r="2531" spans="1:13">
      <c r="A2531" s="417" t="s">
        <v>17570</v>
      </c>
      <c r="B2531" s="417" t="s">
        <v>17512</v>
      </c>
      <c r="C2531" s="417" t="s">
        <v>1270</v>
      </c>
      <c r="D2531" s="422">
        <v>4539</v>
      </c>
      <c r="E2531" s="417" t="s">
        <v>17396</v>
      </c>
      <c r="F2531" s="417" t="s">
        <v>40</v>
      </c>
      <c r="G2531" s="417" t="s">
        <v>40</v>
      </c>
      <c r="H2531" s="417" t="s">
        <v>41</v>
      </c>
      <c r="I2531" s="417" t="s">
        <v>422</v>
      </c>
      <c r="J2531" s="417" t="s">
        <v>442</v>
      </c>
      <c r="K2531" s="417" t="s">
        <v>821</v>
      </c>
      <c r="L2531" s="417" t="s">
        <v>32</v>
      </c>
      <c r="M2531" s="423">
        <v>75975900</v>
      </c>
    </row>
    <row r="2532" spans="1:13">
      <c r="A2532" s="417" t="s">
        <v>17574</v>
      </c>
      <c r="B2532" s="417" t="s">
        <v>17512</v>
      </c>
      <c r="C2532" s="417" t="s">
        <v>1270</v>
      </c>
      <c r="D2532" s="422">
        <v>4539</v>
      </c>
      <c r="E2532" s="417" t="s">
        <v>17396</v>
      </c>
      <c r="F2532" s="417" t="s">
        <v>40</v>
      </c>
      <c r="G2532" s="417" t="s">
        <v>40</v>
      </c>
      <c r="H2532" s="417" t="s">
        <v>41</v>
      </c>
      <c r="I2532" s="417" t="s">
        <v>423</v>
      </c>
      <c r="J2532" s="417" t="s">
        <v>443</v>
      </c>
      <c r="K2532" s="417" t="s">
        <v>821</v>
      </c>
      <c r="L2532" s="417" t="s">
        <v>32</v>
      </c>
      <c r="M2532" s="423">
        <v>75975900</v>
      </c>
    </row>
    <row r="2533" spans="1:13">
      <c r="A2533" s="417" t="s">
        <v>17578</v>
      </c>
      <c r="B2533" s="417" t="s">
        <v>17512</v>
      </c>
      <c r="C2533" s="417" t="s">
        <v>1270</v>
      </c>
      <c r="D2533" s="422">
        <v>4539</v>
      </c>
      <c r="E2533" s="417" t="s">
        <v>17396</v>
      </c>
      <c r="F2533" s="417" t="s">
        <v>40</v>
      </c>
      <c r="G2533" s="417" t="s">
        <v>40</v>
      </c>
      <c r="H2533" s="417" t="s">
        <v>41</v>
      </c>
      <c r="I2533" s="417" t="s">
        <v>424</v>
      </c>
      <c r="J2533" s="417" t="s">
        <v>444</v>
      </c>
      <c r="K2533" s="417" t="s">
        <v>821</v>
      </c>
      <c r="L2533" s="417" t="s">
        <v>32</v>
      </c>
      <c r="M2533" s="423">
        <v>75975900</v>
      </c>
    </row>
    <row r="2534" spans="1:13">
      <c r="A2534" s="417" t="s">
        <v>17582</v>
      </c>
      <c r="B2534" s="417" t="s">
        <v>17512</v>
      </c>
      <c r="C2534" s="417" t="s">
        <v>1270</v>
      </c>
      <c r="D2534" s="422">
        <v>4539</v>
      </c>
      <c r="E2534" s="417" t="s">
        <v>17396</v>
      </c>
      <c r="F2534" s="417" t="s">
        <v>40</v>
      </c>
      <c r="G2534" s="417" t="s">
        <v>40</v>
      </c>
      <c r="H2534" s="417" t="s">
        <v>41</v>
      </c>
      <c r="I2534" s="417" t="s">
        <v>425</v>
      </c>
      <c r="J2534" s="417" t="s">
        <v>445</v>
      </c>
      <c r="K2534" s="417" t="s">
        <v>821</v>
      </c>
      <c r="L2534" s="417" t="s">
        <v>32</v>
      </c>
      <c r="M2534" s="423">
        <v>75975900</v>
      </c>
    </row>
    <row r="2535" spans="1:13">
      <c r="A2535" s="417" t="s">
        <v>17554</v>
      </c>
      <c r="B2535" s="417" t="s">
        <v>17512</v>
      </c>
      <c r="C2535" s="417" t="s">
        <v>1270</v>
      </c>
      <c r="D2535" s="422">
        <v>4539</v>
      </c>
      <c r="E2535" s="417" t="s">
        <v>17396</v>
      </c>
      <c r="F2535" s="417" t="s">
        <v>40</v>
      </c>
      <c r="G2535" s="417" t="s">
        <v>40</v>
      </c>
      <c r="H2535" s="417" t="s">
        <v>41</v>
      </c>
      <c r="I2535" s="417" t="s">
        <v>48</v>
      </c>
      <c r="J2535" s="417" t="s">
        <v>49</v>
      </c>
      <c r="K2535" s="417" t="s">
        <v>821</v>
      </c>
      <c r="L2535" s="417" t="s">
        <v>32</v>
      </c>
      <c r="M2535" s="423">
        <v>80727570</v>
      </c>
    </row>
    <row r="2536" spans="1:13">
      <c r="A2536" s="417" t="s">
        <v>17558</v>
      </c>
      <c r="B2536" s="417" t="s">
        <v>17512</v>
      </c>
      <c r="C2536" s="417" t="s">
        <v>1270</v>
      </c>
      <c r="D2536" s="422">
        <v>4539</v>
      </c>
      <c r="E2536" s="417" t="s">
        <v>17396</v>
      </c>
      <c r="F2536" s="417" t="s">
        <v>40</v>
      </c>
      <c r="G2536" s="417" t="s">
        <v>40</v>
      </c>
      <c r="H2536" s="417" t="s">
        <v>41</v>
      </c>
      <c r="I2536" s="417" t="s">
        <v>50</v>
      </c>
      <c r="J2536" s="417" t="s">
        <v>51</v>
      </c>
      <c r="K2536" s="417" t="s">
        <v>821</v>
      </c>
      <c r="L2536" s="417" t="s">
        <v>32</v>
      </c>
      <c r="M2536" s="423">
        <v>80727570</v>
      </c>
    </row>
    <row r="2537" spans="1:13">
      <c r="A2537" s="417" t="s">
        <v>17602</v>
      </c>
      <c r="B2537" s="417" t="s">
        <v>17588</v>
      </c>
      <c r="C2537" s="417" t="s">
        <v>1270</v>
      </c>
      <c r="D2537" s="422">
        <v>4539</v>
      </c>
      <c r="E2537" s="417" t="s">
        <v>17396</v>
      </c>
      <c r="F2537" s="417" t="s">
        <v>40</v>
      </c>
      <c r="G2537" s="417" t="s">
        <v>40</v>
      </c>
      <c r="H2537" s="417" t="s">
        <v>41</v>
      </c>
      <c r="I2537" s="417" t="s">
        <v>223</v>
      </c>
      <c r="J2537" s="417" t="s">
        <v>56</v>
      </c>
      <c r="K2537" s="417" t="s">
        <v>890</v>
      </c>
      <c r="L2537" s="417" t="s">
        <v>32</v>
      </c>
      <c r="M2537" s="423">
        <v>83573490</v>
      </c>
    </row>
    <row r="2538" spans="1:13">
      <c r="A2538" s="417" t="s">
        <v>17606</v>
      </c>
      <c r="B2538" s="417" t="s">
        <v>17588</v>
      </c>
      <c r="C2538" s="417" t="s">
        <v>1270</v>
      </c>
      <c r="D2538" s="422">
        <v>4539</v>
      </c>
      <c r="E2538" s="417" t="s">
        <v>17396</v>
      </c>
      <c r="F2538" s="417" t="s">
        <v>40</v>
      </c>
      <c r="G2538" s="417" t="s">
        <v>40</v>
      </c>
      <c r="H2538" s="417" t="s">
        <v>41</v>
      </c>
      <c r="I2538" s="417" t="s">
        <v>421</v>
      </c>
      <c r="J2538" s="417" t="s">
        <v>441</v>
      </c>
      <c r="K2538" s="417" t="s">
        <v>890</v>
      </c>
      <c r="L2538" s="417" t="s">
        <v>32</v>
      </c>
      <c r="M2538" s="423">
        <v>83573490</v>
      </c>
    </row>
    <row r="2539" spans="1:13">
      <c r="A2539" s="417" t="s">
        <v>17610</v>
      </c>
      <c r="B2539" s="417" t="s">
        <v>17588</v>
      </c>
      <c r="C2539" s="417" t="s">
        <v>1270</v>
      </c>
      <c r="D2539" s="422">
        <v>4539</v>
      </c>
      <c r="E2539" s="417" t="s">
        <v>17396</v>
      </c>
      <c r="F2539" s="417" t="s">
        <v>40</v>
      </c>
      <c r="G2539" s="417" t="s">
        <v>40</v>
      </c>
      <c r="H2539" s="417" t="s">
        <v>41</v>
      </c>
      <c r="I2539" s="417" t="s">
        <v>422</v>
      </c>
      <c r="J2539" s="417" t="s">
        <v>442</v>
      </c>
      <c r="K2539" s="417" t="s">
        <v>890</v>
      </c>
      <c r="L2539" s="417" t="s">
        <v>32</v>
      </c>
      <c r="M2539" s="423">
        <v>83573490</v>
      </c>
    </row>
    <row r="2540" spans="1:13">
      <c r="A2540" s="417" t="s">
        <v>17614</v>
      </c>
      <c r="B2540" s="417" t="s">
        <v>17588</v>
      </c>
      <c r="C2540" s="417" t="s">
        <v>1270</v>
      </c>
      <c r="D2540" s="422">
        <v>4539</v>
      </c>
      <c r="E2540" s="417" t="s">
        <v>17396</v>
      </c>
      <c r="F2540" s="417" t="s">
        <v>40</v>
      </c>
      <c r="G2540" s="417" t="s">
        <v>40</v>
      </c>
      <c r="H2540" s="417" t="s">
        <v>41</v>
      </c>
      <c r="I2540" s="417" t="s">
        <v>423</v>
      </c>
      <c r="J2540" s="417" t="s">
        <v>443</v>
      </c>
      <c r="K2540" s="417" t="s">
        <v>890</v>
      </c>
      <c r="L2540" s="417" t="s">
        <v>32</v>
      </c>
      <c r="M2540" s="423">
        <v>83573490</v>
      </c>
    </row>
    <row r="2541" spans="1:13">
      <c r="A2541" s="417" t="s">
        <v>17618</v>
      </c>
      <c r="B2541" s="417" t="s">
        <v>17588</v>
      </c>
      <c r="C2541" s="417" t="s">
        <v>1270</v>
      </c>
      <c r="D2541" s="422">
        <v>4539</v>
      </c>
      <c r="E2541" s="417" t="s">
        <v>17396</v>
      </c>
      <c r="F2541" s="417" t="s">
        <v>40</v>
      </c>
      <c r="G2541" s="417" t="s">
        <v>40</v>
      </c>
      <c r="H2541" s="417" t="s">
        <v>41</v>
      </c>
      <c r="I2541" s="417" t="s">
        <v>424</v>
      </c>
      <c r="J2541" s="417" t="s">
        <v>444</v>
      </c>
      <c r="K2541" s="417" t="s">
        <v>890</v>
      </c>
      <c r="L2541" s="417" t="s">
        <v>32</v>
      </c>
      <c r="M2541" s="423">
        <v>83573490</v>
      </c>
    </row>
    <row r="2542" spans="1:13">
      <c r="A2542" s="417" t="s">
        <v>17622</v>
      </c>
      <c r="B2542" s="417" t="s">
        <v>17588</v>
      </c>
      <c r="C2542" s="417" t="s">
        <v>1270</v>
      </c>
      <c r="D2542" s="422">
        <v>4539</v>
      </c>
      <c r="E2542" s="417" t="s">
        <v>17396</v>
      </c>
      <c r="F2542" s="417" t="s">
        <v>40</v>
      </c>
      <c r="G2542" s="417" t="s">
        <v>40</v>
      </c>
      <c r="H2542" s="417" t="s">
        <v>41</v>
      </c>
      <c r="I2542" s="417" t="s">
        <v>425</v>
      </c>
      <c r="J2542" s="417" t="s">
        <v>445</v>
      </c>
      <c r="K2542" s="417" t="s">
        <v>890</v>
      </c>
      <c r="L2542" s="417" t="s">
        <v>32</v>
      </c>
      <c r="M2542" s="423">
        <v>83573490</v>
      </c>
    </row>
    <row r="2543" spans="1:13">
      <c r="A2543" s="417" t="s">
        <v>17550</v>
      </c>
      <c r="B2543" s="417" t="s">
        <v>17512</v>
      </c>
      <c r="C2543" s="417" t="s">
        <v>1270</v>
      </c>
      <c r="D2543" s="422">
        <v>4539</v>
      </c>
      <c r="E2543" s="417" t="s">
        <v>17396</v>
      </c>
      <c r="F2543" s="417" t="s">
        <v>40</v>
      </c>
      <c r="G2543" s="417" t="s">
        <v>40</v>
      </c>
      <c r="H2543" s="417" t="s">
        <v>41</v>
      </c>
      <c r="I2543" s="417" t="s">
        <v>221</v>
      </c>
      <c r="J2543" s="417" t="s">
        <v>222</v>
      </c>
      <c r="K2543" s="417" t="s">
        <v>821</v>
      </c>
      <c r="L2543" s="417" t="s">
        <v>32</v>
      </c>
      <c r="M2543" s="423">
        <v>85479240</v>
      </c>
    </row>
    <row r="2544" spans="1:13">
      <c r="A2544" s="417" t="s">
        <v>17594</v>
      </c>
      <c r="B2544" s="417" t="s">
        <v>17588</v>
      </c>
      <c r="C2544" s="417" t="s">
        <v>1270</v>
      </c>
      <c r="D2544" s="422">
        <v>4539</v>
      </c>
      <c r="E2544" s="417" t="s">
        <v>17396</v>
      </c>
      <c r="F2544" s="417" t="s">
        <v>40</v>
      </c>
      <c r="G2544" s="417" t="s">
        <v>40</v>
      </c>
      <c r="H2544" s="417" t="s">
        <v>41</v>
      </c>
      <c r="I2544" s="417" t="s">
        <v>48</v>
      </c>
      <c r="J2544" s="417" t="s">
        <v>49</v>
      </c>
      <c r="K2544" s="417" t="s">
        <v>890</v>
      </c>
      <c r="L2544" s="417" t="s">
        <v>32</v>
      </c>
      <c r="M2544" s="423">
        <v>88800327</v>
      </c>
    </row>
    <row r="2545" spans="1:13">
      <c r="A2545" s="417" t="s">
        <v>17598</v>
      </c>
      <c r="B2545" s="417" t="s">
        <v>17588</v>
      </c>
      <c r="C2545" s="417" t="s">
        <v>1270</v>
      </c>
      <c r="D2545" s="422">
        <v>4539</v>
      </c>
      <c r="E2545" s="417" t="s">
        <v>17396</v>
      </c>
      <c r="F2545" s="417" t="s">
        <v>40</v>
      </c>
      <c r="G2545" s="417" t="s">
        <v>40</v>
      </c>
      <c r="H2545" s="417" t="s">
        <v>41</v>
      </c>
      <c r="I2545" s="417" t="s">
        <v>50</v>
      </c>
      <c r="J2545" s="417" t="s">
        <v>51</v>
      </c>
      <c r="K2545" s="417" t="s">
        <v>890</v>
      </c>
      <c r="L2545" s="417" t="s">
        <v>32</v>
      </c>
      <c r="M2545" s="423">
        <v>88800327</v>
      </c>
    </row>
    <row r="2546" spans="1:13">
      <c r="A2546" s="417" t="s">
        <v>17534</v>
      </c>
      <c r="B2546" s="417" t="s">
        <v>17512</v>
      </c>
      <c r="C2546" s="417" t="s">
        <v>1270</v>
      </c>
      <c r="D2546" s="422">
        <v>4539</v>
      </c>
      <c r="E2546" s="417" t="s">
        <v>17396</v>
      </c>
      <c r="F2546" s="417" t="s">
        <v>40</v>
      </c>
      <c r="G2546" s="417" t="s">
        <v>40</v>
      </c>
      <c r="H2546" s="417" t="s">
        <v>41</v>
      </c>
      <c r="I2546" s="417" t="s">
        <v>42</v>
      </c>
      <c r="J2546" s="417" t="s">
        <v>43</v>
      </c>
      <c r="K2546" s="417" t="s">
        <v>821</v>
      </c>
      <c r="L2546" s="417" t="s">
        <v>32</v>
      </c>
      <c r="M2546" s="423">
        <v>90230910</v>
      </c>
    </row>
    <row r="2547" spans="1:13">
      <c r="A2547" s="417" t="s">
        <v>17538</v>
      </c>
      <c r="B2547" s="417" t="s">
        <v>17512</v>
      </c>
      <c r="C2547" s="417" t="s">
        <v>1270</v>
      </c>
      <c r="D2547" s="422">
        <v>4539</v>
      </c>
      <c r="E2547" s="417" t="s">
        <v>17396</v>
      </c>
      <c r="F2547" s="417" t="s">
        <v>40</v>
      </c>
      <c r="G2547" s="417" t="s">
        <v>40</v>
      </c>
      <c r="H2547" s="417" t="s">
        <v>41</v>
      </c>
      <c r="I2547" s="417" t="s">
        <v>219</v>
      </c>
      <c r="J2547" s="417" t="s">
        <v>220</v>
      </c>
      <c r="K2547" s="417" t="s">
        <v>821</v>
      </c>
      <c r="L2547" s="417" t="s">
        <v>32</v>
      </c>
      <c r="M2547" s="423">
        <v>90230910</v>
      </c>
    </row>
    <row r="2548" spans="1:13">
      <c r="A2548" s="417" t="s">
        <v>17542</v>
      </c>
      <c r="B2548" s="417" t="s">
        <v>17512</v>
      </c>
      <c r="C2548" s="417" t="s">
        <v>1270</v>
      </c>
      <c r="D2548" s="422">
        <v>4539</v>
      </c>
      <c r="E2548" s="417" t="s">
        <v>17396</v>
      </c>
      <c r="F2548" s="417" t="s">
        <v>40</v>
      </c>
      <c r="G2548" s="417" t="s">
        <v>40</v>
      </c>
      <c r="H2548" s="417" t="s">
        <v>41</v>
      </c>
      <c r="I2548" s="417" t="s">
        <v>44</v>
      </c>
      <c r="J2548" s="417" t="s">
        <v>45</v>
      </c>
      <c r="K2548" s="417" t="s">
        <v>821</v>
      </c>
      <c r="L2548" s="417" t="s">
        <v>32</v>
      </c>
      <c r="M2548" s="423">
        <v>90230910</v>
      </c>
    </row>
    <row r="2549" spans="1:13">
      <c r="A2549" s="417" t="s">
        <v>17546</v>
      </c>
      <c r="B2549" s="417" t="s">
        <v>17512</v>
      </c>
      <c r="C2549" s="417" t="s">
        <v>1270</v>
      </c>
      <c r="D2549" s="422">
        <v>4539</v>
      </c>
      <c r="E2549" s="417" t="s">
        <v>17396</v>
      </c>
      <c r="F2549" s="417" t="s">
        <v>40</v>
      </c>
      <c r="G2549" s="417" t="s">
        <v>40</v>
      </c>
      <c r="H2549" s="417" t="s">
        <v>41</v>
      </c>
      <c r="I2549" s="417" t="s">
        <v>46</v>
      </c>
      <c r="J2549" s="417" t="s">
        <v>47</v>
      </c>
      <c r="K2549" s="417" t="s">
        <v>821</v>
      </c>
      <c r="L2549" s="417" t="s">
        <v>32</v>
      </c>
      <c r="M2549" s="423">
        <v>90230910</v>
      </c>
    </row>
    <row r="2550" spans="1:13">
      <c r="A2550" s="417" t="s">
        <v>17587</v>
      </c>
      <c r="B2550" s="417" t="s">
        <v>17588</v>
      </c>
      <c r="C2550" s="417" t="s">
        <v>1270</v>
      </c>
      <c r="D2550" s="422">
        <v>4539</v>
      </c>
      <c r="E2550" s="417" t="s">
        <v>17396</v>
      </c>
      <c r="F2550" s="417" t="s">
        <v>40</v>
      </c>
      <c r="G2550" s="417" t="s">
        <v>40</v>
      </c>
      <c r="H2550" s="417" t="s">
        <v>41</v>
      </c>
      <c r="I2550" s="417" t="s">
        <v>221</v>
      </c>
      <c r="J2550" s="417" t="s">
        <v>222</v>
      </c>
      <c r="K2550" s="417" t="s">
        <v>890</v>
      </c>
      <c r="L2550" s="417" t="s">
        <v>32</v>
      </c>
      <c r="M2550" s="423">
        <v>94027164</v>
      </c>
    </row>
    <row r="2551" spans="1:13">
      <c r="A2551" s="417" t="s">
        <v>17511</v>
      </c>
      <c r="B2551" s="417" t="s">
        <v>17512</v>
      </c>
      <c r="C2551" s="417" t="s">
        <v>1270</v>
      </c>
      <c r="D2551" s="422">
        <v>4539</v>
      </c>
      <c r="E2551" s="417" t="s">
        <v>17396</v>
      </c>
      <c r="F2551" s="417" t="s">
        <v>40</v>
      </c>
      <c r="G2551" s="417" t="s">
        <v>40</v>
      </c>
      <c r="H2551" s="417" t="s">
        <v>41</v>
      </c>
      <c r="I2551" s="417" t="s">
        <v>316</v>
      </c>
      <c r="J2551" s="417" t="s">
        <v>684</v>
      </c>
      <c r="K2551" s="417" t="s">
        <v>821</v>
      </c>
      <c r="L2551" s="417" t="s">
        <v>32</v>
      </c>
      <c r="M2551" s="423">
        <v>94982580</v>
      </c>
    </row>
    <row r="2552" spans="1:13">
      <c r="A2552" s="417" t="s">
        <v>17518</v>
      </c>
      <c r="B2552" s="417" t="s">
        <v>17512</v>
      </c>
      <c r="C2552" s="417" t="s">
        <v>1270</v>
      </c>
      <c r="D2552" s="422">
        <v>4539</v>
      </c>
      <c r="E2552" s="417" t="s">
        <v>17396</v>
      </c>
      <c r="F2552" s="417" t="s">
        <v>40</v>
      </c>
      <c r="G2552" s="417" t="s">
        <v>40</v>
      </c>
      <c r="H2552" s="417" t="s">
        <v>41</v>
      </c>
      <c r="I2552" s="417" t="s">
        <v>318</v>
      </c>
      <c r="J2552" s="417" t="s">
        <v>685</v>
      </c>
      <c r="K2552" s="417" t="s">
        <v>821</v>
      </c>
      <c r="L2552" s="417" t="s">
        <v>32</v>
      </c>
      <c r="M2552" s="423">
        <v>94982580</v>
      </c>
    </row>
    <row r="2553" spans="1:13">
      <c r="A2553" s="417" t="s">
        <v>17522</v>
      </c>
      <c r="B2553" s="417" t="s">
        <v>17512</v>
      </c>
      <c r="C2553" s="417" t="s">
        <v>1270</v>
      </c>
      <c r="D2553" s="422">
        <v>4539</v>
      </c>
      <c r="E2553" s="417" t="s">
        <v>17396</v>
      </c>
      <c r="F2553" s="417" t="s">
        <v>40</v>
      </c>
      <c r="G2553" s="417" t="s">
        <v>40</v>
      </c>
      <c r="H2553" s="417" t="s">
        <v>41</v>
      </c>
      <c r="I2553" s="417" t="s">
        <v>320</v>
      </c>
      <c r="J2553" s="417" t="s">
        <v>686</v>
      </c>
      <c r="K2553" s="417" t="s">
        <v>821</v>
      </c>
      <c r="L2553" s="417" t="s">
        <v>32</v>
      </c>
      <c r="M2553" s="423">
        <v>94982580</v>
      </c>
    </row>
    <row r="2554" spans="1:13">
      <c r="A2554" s="417" t="s">
        <v>17526</v>
      </c>
      <c r="B2554" s="417" t="s">
        <v>17512</v>
      </c>
      <c r="C2554" s="417" t="s">
        <v>1270</v>
      </c>
      <c r="D2554" s="422">
        <v>4539</v>
      </c>
      <c r="E2554" s="417" t="s">
        <v>17396</v>
      </c>
      <c r="F2554" s="417" t="s">
        <v>40</v>
      </c>
      <c r="G2554" s="417" t="s">
        <v>40</v>
      </c>
      <c r="H2554" s="417" t="s">
        <v>41</v>
      </c>
      <c r="I2554" s="417" t="s">
        <v>322</v>
      </c>
      <c r="J2554" s="417" t="s">
        <v>687</v>
      </c>
      <c r="K2554" s="417" t="s">
        <v>821</v>
      </c>
      <c r="L2554" s="417" t="s">
        <v>32</v>
      </c>
      <c r="M2554" s="423">
        <v>94982580</v>
      </c>
    </row>
    <row r="2555" spans="1:13">
      <c r="A2555" s="417" t="s">
        <v>17530</v>
      </c>
      <c r="B2555" s="417" t="s">
        <v>17512</v>
      </c>
      <c r="C2555" s="417" t="s">
        <v>1270</v>
      </c>
      <c r="D2555" s="422">
        <v>4539</v>
      </c>
      <c r="E2555" s="417" t="s">
        <v>17396</v>
      </c>
      <c r="F2555" s="417" t="s">
        <v>40</v>
      </c>
      <c r="G2555" s="417" t="s">
        <v>40</v>
      </c>
      <c r="H2555" s="417" t="s">
        <v>41</v>
      </c>
      <c r="I2555" s="417" t="s">
        <v>324</v>
      </c>
      <c r="J2555" s="417" t="s">
        <v>688</v>
      </c>
      <c r="K2555" s="417" t="s">
        <v>821</v>
      </c>
      <c r="L2555" s="417" t="s">
        <v>32</v>
      </c>
      <c r="M2555" s="423">
        <v>94982580</v>
      </c>
    </row>
    <row r="2556" spans="1:13">
      <c r="A2556" s="417" t="s">
        <v>17561</v>
      </c>
      <c r="B2556" s="417" t="s">
        <v>17510</v>
      </c>
      <c r="C2556" s="417" t="s">
        <v>1270</v>
      </c>
      <c r="D2556" s="422">
        <v>4539</v>
      </c>
      <c r="E2556" s="417" t="s">
        <v>17396</v>
      </c>
      <c r="F2556" s="417" t="s">
        <v>40</v>
      </c>
      <c r="G2556" s="417" t="s">
        <v>40</v>
      </c>
      <c r="H2556" s="417" t="s">
        <v>41</v>
      </c>
      <c r="I2556" s="417" t="s">
        <v>223</v>
      </c>
      <c r="J2556" s="417" t="s">
        <v>56</v>
      </c>
      <c r="K2556" s="417" t="s">
        <v>821</v>
      </c>
      <c r="L2556" s="417" t="s">
        <v>34</v>
      </c>
      <c r="M2556" s="423">
        <v>121561440</v>
      </c>
    </row>
    <row r="2557" spans="1:13">
      <c r="A2557" s="417" t="s">
        <v>17565</v>
      </c>
      <c r="B2557" s="417" t="s">
        <v>17510</v>
      </c>
      <c r="C2557" s="417" t="s">
        <v>1270</v>
      </c>
      <c r="D2557" s="422">
        <v>4539</v>
      </c>
      <c r="E2557" s="417" t="s">
        <v>17396</v>
      </c>
      <c r="F2557" s="417" t="s">
        <v>40</v>
      </c>
      <c r="G2557" s="417" t="s">
        <v>40</v>
      </c>
      <c r="H2557" s="417" t="s">
        <v>41</v>
      </c>
      <c r="I2557" s="417" t="s">
        <v>421</v>
      </c>
      <c r="J2557" s="417" t="s">
        <v>441</v>
      </c>
      <c r="K2557" s="417" t="s">
        <v>821</v>
      </c>
      <c r="L2557" s="417" t="s">
        <v>34</v>
      </c>
      <c r="M2557" s="423">
        <v>121561440</v>
      </c>
    </row>
    <row r="2558" spans="1:13">
      <c r="A2558" s="417" t="s">
        <v>17569</v>
      </c>
      <c r="B2558" s="417" t="s">
        <v>17510</v>
      </c>
      <c r="C2558" s="417" t="s">
        <v>1270</v>
      </c>
      <c r="D2558" s="422">
        <v>4539</v>
      </c>
      <c r="E2558" s="417" t="s">
        <v>17396</v>
      </c>
      <c r="F2558" s="417" t="s">
        <v>40</v>
      </c>
      <c r="G2558" s="417" t="s">
        <v>40</v>
      </c>
      <c r="H2558" s="417" t="s">
        <v>41</v>
      </c>
      <c r="I2558" s="417" t="s">
        <v>422</v>
      </c>
      <c r="J2558" s="417" t="s">
        <v>442</v>
      </c>
      <c r="K2558" s="417" t="s">
        <v>821</v>
      </c>
      <c r="L2558" s="417" t="s">
        <v>34</v>
      </c>
      <c r="M2558" s="423">
        <v>121561440</v>
      </c>
    </row>
    <row r="2559" spans="1:13">
      <c r="A2559" s="417" t="s">
        <v>17573</v>
      </c>
      <c r="B2559" s="417" t="s">
        <v>17510</v>
      </c>
      <c r="C2559" s="417" t="s">
        <v>1270</v>
      </c>
      <c r="D2559" s="422">
        <v>4539</v>
      </c>
      <c r="E2559" s="417" t="s">
        <v>17396</v>
      </c>
      <c r="F2559" s="417" t="s">
        <v>40</v>
      </c>
      <c r="G2559" s="417" t="s">
        <v>40</v>
      </c>
      <c r="H2559" s="417" t="s">
        <v>41</v>
      </c>
      <c r="I2559" s="417" t="s">
        <v>423</v>
      </c>
      <c r="J2559" s="417" t="s">
        <v>443</v>
      </c>
      <c r="K2559" s="417" t="s">
        <v>821</v>
      </c>
      <c r="L2559" s="417" t="s">
        <v>34</v>
      </c>
      <c r="M2559" s="423">
        <v>121561440</v>
      </c>
    </row>
    <row r="2560" spans="1:13">
      <c r="A2560" s="417" t="s">
        <v>17577</v>
      </c>
      <c r="B2560" s="417" t="s">
        <v>17510</v>
      </c>
      <c r="C2560" s="417" t="s">
        <v>1270</v>
      </c>
      <c r="D2560" s="422">
        <v>4539</v>
      </c>
      <c r="E2560" s="417" t="s">
        <v>17396</v>
      </c>
      <c r="F2560" s="417" t="s">
        <v>40</v>
      </c>
      <c r="G2560" s="417" t="s">
        <v>40</v>
      </c>
      <c r="H2560" s="417" t="s">
        <v>41</v>
      </c>
      <c r="I2560" s="417" t="s">
        <v>424</v>
      </c>
      <c r="J2560" s="417" t="s">
        <v>444</v>
      </c>
      <c r="K2560" s="417" t="s">
        <v>821</v>
      </c>
      <c r="L2560" s="417" t="s">
        <v>34</v>
      </c>
      <c r="M2560" s="423">
        <v>121561440</v>
      </c>
    </row>
    <row r="2561" spans="1:13">
      <c r="A2561" s="417" t="s">
        <v>17581</v>
      </c>
      <c r="B2561" s="417" t="s">
        <v>17510</v>
      </c>
      <c r="C2561" s="417" t="s">
        <v>1270</v>
      </c>
      <c r="D2561" s="422">
        <v>4539</v>
      </c>
      <c r="E2561" s="417" t="s">
        <v>17396</v>
      </c>
      <c r="F2561" s="417" t="s">
        <v>40</v>
      </c>
      <c r="G2561" s="417" t="s">
        <v>40</v>
      </c>
      <c r="H2561" s="417" t="s">
        <v>41</v>
      </c>
      <c r="I2561" s="417" t="s">
        <v>425</v>
      </c>
      <c r="J2561" s="417" t="s">
        <v>445</v>
      </c>
      <c r="K2561" s="417" t="s">
        <v>821</v>
      </c>
      <c r="L2561" s="417" t="s">
        <v>34</v>
      </c>
      <c r="M2561" s="423">
        <v>121561440</v>
      </c>
    </row>
    <row r="2562" spans="1:13">
      <c r="A2562" s="417" t="s">
        <v>17553</v>
      </c>
      <c r="B2562" s="417" t="s">
        <v>17510</v>
      </c>
      <c r="C2562" s="417" t="s">
        <v>1270</v>
      </c>
      <c r="D2562" s="422">
        <v>4539</v>
      </c>
      <c r="E2562" s="417" t="s">
        <v>17396</v>
      </c>
      <c r="F2562" s="417" t="s">
        <v>40</v>
      </c>
      <c r="G2562" s="417" t="s">
        <v>40</v>
      </c>
      <c r="H2562" s="417" t="s">
        <v>41</v>
      </c>
      <c r="I2562" s="417" t="s">
        <v>48</v>
      </c>
      <c r="J2562" s="417" t="s">
        <v>49</v>
      </c>
      <c r="K2562" s="417" t="s">
        <v>821</v>
      </c>
      <c r="L2562" s="417" t="s">
        <v>34</v>
      </c>
      <c r="M2562" s="423">
        <v>129159030</v>
      </c>
    </row>
    <row r="2563" spans="1:13">
      <c r="A2563" s="417" t="s">
        <v>17557</v>
      </c>
      <c r="B2563" s="417" t="s">
        <v>17510</v>
      </c>
      <c r="C2563" s="417" t="s">
        <v>1270</v>
      </c>
      <c r="D2563" s="422">
        <v>4539</v>
      </c>
      <c r="E2563" s="417" t="s">
        <v>17396</v>
      </c>
      <c r="F2563" s="417" t="s">
        <v>40</v>
      </c>
      <c r="G2563" s="417" t="s">
        <v>40</v>
      </c>
      <c r="H2563" s="417" t="s">
        <v>41</v>
      </c>
      <c r="I2563" s="417" t="s">
        <v>50</v>
      </c>
      <c r="J2563" s="417" t="s">
        <v>51</v>
      </c>
      <c r="K2563" s="417" t="s">
        <v>821</v>
      </c>
      <c r="L2563" s="417" t="s">
        <v>34</v>
      </c>
      <c r="M2563" s="423">
        <v>129159030</v>
      </c>
    </row>
    <row r="2564" spans="1:13">
      <c r="A2564" s="417" t="s">
        <v>17601</v>
      </c>
      <c r="B2564" s="417" t="s">
        <v>17586</v>
      </c>
      <c r="C2564" s="417" t="s">
        <v>1270</v>
      </c>
      <c r="D2564" s="422">
        <v>4539</v>
      </c>
      <c r="E2564" s="417" t="s">
        <v>17396</v>
      </c>
      <c r="F2564" s="417" t="s">
        <v>40</v>
      </c>
      <c r="G2564" s="417" t="s">
        <v>40</v>
      </c>
      <c r="H2564" s="417" t="s">
        <v>41</v>
      </c>
      <c r="I2564" s="417" t="s">
        <v>223</v>
      </c>
      <c r="J2564" s="417" t="s">
        <v>56</v>
      </c>
      <c r="K2564" s="417" t="s">
        <v>890</v>
      </c>
      <c r="L2564" s="417" t="s">
        <v>34</v>
      </c>
      <c r="M2564" s="423">
        <v>133717584</v>
      </c>
    </row>
    <row r="2565" spans="1:13">
      <c r="A2565" s="417" t="s">
        <v>17605</v>
      </c>
      <c r="B2565" s="417" t="s">
        <v>17586</v>
      </c>
      <c r="C2565" s="417" t="s">
        <v>1270</v>
      </c>
      <c r="D2565" s="422">
        <v>4539</v>
      </c>
      <c r="E2565" s="417" t="s">
        <v>17396</v>
      </c>
      <c r="F2565" s="417" t="s">
        <v>40</v>
      </c>
      <c r="G2565" s="417" t="s">
        <v>40</v>
      </c>
      <c r="H2565" s="417" t="s">
        <v>41</v>
      </c>
      <c r="I2565" s="417" t="s">
        <v>421</v>
      </c>
      <c r="J2565" s="417" t="s">
        <v>441</v>
      </c>
      <c r="K2565" s="417" t="s">
        <v>890</v>
      </c>
      <c r="L2565" s="417" t="s">
        <v>34</v>
      </c>
      <c r="M2565" s="423">
        <v>133717584</v>
      </c>
    </row>
    <row r="2566" spans="1:13">
      <c r="A2566" s="417" t="s">
        <v>17609</v>
      </c>
      <c r="B2566" s="417" t="s">
        <v>17586</v>
      </c>
      <c r="C2566" s="417" t="s">
        <v>1270</v>
      </c>
      <c r="D2566" s="422">
        <v>4539</v>
      </c>
      <c r="E2566" s="417" t="s">
        <v>17396</v>
      </c>
      <c r="F2566" s="417" t="s">
        <v>40</v>
      </c>
      <c r="G2566" s="417" t="s">
        <v>40</v>
      </c>
      <c r="H2566" s="417" t="s">
        <v>41</v>
      </c>
      <c r="I2566" s="417" t="s">
        <v>422</v>
      </c>
      <c r="J2566" s="417" t="s">
        <v>442</v>
      </c>
      <c r="K2566" s="417" t="s">
        <v>890</v>
      </c>
      <c r="L2566" s="417" t="s">
        <v>34</v>
      </c>
      <c r="M2566" s="423">
        <v>133717584</v>
      </c>
    </row>
    <row r="2567" spans="1:13">
      <c r="A2567" s="417" t="s">
        <v>17613</v>
      </c>
      <c r="B2567" s="417" t="s">
        <v>17586</v>
      </c>
      <c r="C2567" s="417" t="s">
        <v>1270</v>
      </c>
      <c r="D2567" s="422">
        <v>4539</v>
      </c>
      <c r="E2567" s="417" t="s">
        <v>17396</v>
      </c>
      <c r="F2567" s="417" t="s">
        <v>40</v>
      </c>
      <c r="G2567" s="417" t="s">
        <v>40</v>
      </c>
      <c r="H2567" s="417" t="s">
        <v>41</v>
      </c>
      <c r="I2567" s="417" t="s">
        <v>423</v>
      </c>
      <c r="J2567" s="417" t="s">
        <v>443</v>
      </c>
      <c r="K2567" s="417" t="s">
        <v>890</v>
      </c>
      <c r="L2567" s="417" t="s">
        <v>34</v>
      </c>
      <c r="M2567" s="423">
        <v>133717584</v>
      </c>
    </row>
    <row r="2568" spans="1:13">
      <c r="A2568" s="417" t="s">
        <v>17617</v>
      </c>
      <c r="B2568" s="417" t="s">
        <v>17586</v>
      </c>
      <c r="C2568" s="417" t="s">
        <v>1270</v>
      </c>
      <c r="D2568" s="422">
        <v>4539</v>
      </c>
      <c r="E2568" s="417" t="s">
        <v>17396</v>
      </c>
      <c r="F2568" s="417" t="s">
        <v>40</v>
      </c>
      <c r="G2568" s="417" t="s">
        <v>40</v>
      </c>
      <c r="H2568" s="417" t="s">
        <v>41</v>
      </c>
      <c r="I2568" s="417" t="s">
        <v>424</v>
      </c>
      <c r="J2568" s="417" t="s">
        <v>444</v>
      </c>
      <c r="K2568" s="417" t="s">
        <v>890</v>
      </c>
      <c r="L2568" s="417" t="s">
        <v>34</v>
      </c>
      <c r="M2568" s="423">
        <v>133717584</v>
      </c>
    </row>
    <row r="2569" spans="1:13">
      <c r="A2569" s="417" t="s">
        <v>17621</v>
      </c>
      <c r="B2569" s="417" t="s">
        <v>17586</v>
      </c>
      <c r="C2569" s="417" t="s">
        <v>1270</v>
      </c>
      <c r="D2569" s="422">
        <v>4539</v>
      </c>
      <c r="E2569" s="417" t="s">
        <v>17396</v>
      </c>
      <c r="F2569" s="417" t="s">
        <v>40</v>
      </c>
      <c r="G2569" s="417" t="s">
        <v>40</v>
      </c>
      <c r="H2569" s="417" t="s">
        <v>41</v>
      </c>
      <c r="I2569" s="417" t="s">
        <v>425</v>
      </c>
      <c r="J2569" s="417" t="s">
        <v>445</v>
      </c>
      <c r="K2569" s="417" t="s">
        <v>890</v>
      </c>
      <c r="L2569" s="417" t="s">
        <v>34</v>
      </c>
      <c r="M2569" s="423">
        <v>133717584</v>
      </c>
    </row>
    <row r="2570" spans="1:13">
      <c r="A2570" s="417" t="s">
        <v>17549</v>
      </c>
      <c r="B2570" s="417" t="s">
        <v>17510</v>
      </c>
      <c r="C2570" s="417" t="s">
        <v>1270</v>
      </c>
      <c r="D2570" s="422">
        <v>4539</v>
      </c>
      <c r="E2570" s="417" t="s">
        <v>17396</v>
      </c>
      <c r="F2570" s="417" t="s">
        <v>40</v>
      </c>
      <c r="G2570" s="417" t="s">
        <v>40</v>
      </c>
      <c r="H2570" s="417" t="s">
        <v>41</v>
      </c>
      <c r="I2570" s="417" t="s">
        <v>221</v>
      </c>
      <c r="J2570" s="417" t="s">
        <v>222</v>
      </c>
      <c r="K2570" s="417" t="s">
        <v>821</v>
      </c>
      <c r="L2570" s="417" t="s">
        <v>34</v>
      </c>
      <c r="M2570" s="423">
        <v>136756620</v>
      </c>
    </row>
    <row r="2571" spans="1:13">
      <c r="A2571" s="417" t="s">
        <v>17593</v>
      </c>
      <c r="B2571" s="417" t="s">
        <v>17586</v>
      </c>
      <c r="C2571" s="417" t="s">
        <v>1270</v>
      </c>
      <c r="D2571" s="422">
        <v>4539</v>
      </c>
      <c r="E2571" s="417" t="s">
        <v>17396</v>
      </c>
      <c r="F2571" s="417" t="s">
        <v>40</v>
      </c>
      <c r="G2571" s="417" t="s">
        <v>40</v>
      </c>
      <c r="H2571" s="417" t="s">
        <v>41</v>
      </c>
      <c r="I2571" s="417" t="s">
        <v>48</v>
      </c>
      <c r="J2571" s="417" t="s">
        <v>49</v>
      </c>
      <c r="K2571" s="417" t="s">
        <v>890</v>
      </c>
      <c r="L2571" s="417" t="s">
        <v>34</v>
      </c>
      <c r="M2571" s="423">
        <v>142074933</v>
      </c>
    </row>
    <row r="2572" spans="1:13">
      <c r="A2572" s="417" t="s">
        <v>17597</v>
      </c>
      <c r="B2572" s="417" t="s">
        <v>17586</v>
      </c>
      <c r="C2572" s="417" t="s">
        <v>1270</v>
      </c>
      <c r="D2572" s="422">
        <v>4539</v>
      </c>
      <c r="E2572" s="417" t="s">
        <v>17396</v>
      </c>
      <c r="F2572" s="417" t="s">
        <v>40</v>
      </c>
      <c r="G2572" s="417" t="s">
        <v>40</v>
      </c>
      <c r="H2572" s="417" t="s">
        <v>41</v>
      </c>
      <c r="I2572" s="417" t="s">
        <v>50</v>
      </c>
      <c r="J2572" s="417" t="s">
        <v>51</v>
      </c>
      <c r="K2572" s="417" t="s">
        <v>890</v>
      </c>
      <c r="L2572" s="417" t="s">
        <v>34</v>
      </c>
      <c r="M2572" s="423">
        <v>142074933</v>
      </c>
    </row>
    <row r="2573" spans="1:13">
      <c r="A2573" s="417" t="s">
        <v>17533</v>
      </c>
      <c r="B2573" s="417" t="s">
        <v>17510</v>
      </c>
      <c r="C2573" s="417" t="s">
        <v>1270</v>
      </c>
      <c r="D2573" s="422">
        <v>4539</v>
      </c>
      <c r="E2573" s="417" t="s">
        <v>17396</v>
      </c>
      <c r="F2573" s="417" t="s">
        <v>40</v>
      </c>
      <c r="G2573" s="417" t="s">
        <v>40</v>
      </c>
      <c r="H2573" s="417" t="s">
        <v>41</v>
      </c>
      <c r="I2573" s="417" t="s">
        <v>42</v>
      </c>
      <c r="J2573" s="417" t="s">
        <v>43</v>
      </c>
      <c r="K2573" s="417" t="s">
        <v>821</v>
      </c>
      <c r="L2573" s="417" t="s">
        <v>34</v>
      </c>
      <c r="M2573" s="423">
        <v>144379620</v>
      </c>
    </row>
    <row r="2574" spans="1:13">
      <c r="A2574" s="417" t="s">
        <v>17537</v>
      </c>
      <c r="B2574" s="417" t="s">
        <v>17510</v>
      </c>
      <c r="C2574" s="417" t="s">
        <v>1270</v>
      </c>
      <c r="D2574" s="422">
        <v>4539</v>
      </c>
      <c r="E2574" s="417" t="s">
        <v>17396</v>
      </c>
      <c r="F2574" s="417" t="s">
        <v>40</v>
      </c>
      <c r="G2574" s="417" t="s">
        <v>40</v>
      </c>
      <c r="H2574" s="417" t="s">
        <v>41</v>
      </c>
      <c r="I2574" s="417" t="s">
        <v>219</v>
      </c>
      <c r="J2574" s="417" t="s">
        <v>220</v>
      </c>
      <c r="K2574" s="417" t="s">
        <v>821</v>
      </c>
      <c r="L2574" s="417" t="s">
        <v>34</v>
      </c>
      <c r="M2574" s="423">
        <v>144379620</v>
      </c>
    </row>
    <row r="2575" spans="1:13">
      <c r="A2575" s="417" t="s">
        <v>17541</v>
      </c>
      <c r="B2575" s="417" t="s">
        <v>17510</v>
      </c>
      <c r="C2575" s="417" t="s">
        <v>1270</v>
      </c>
      <c r="D2575" s="422">
        <v>4539</v>
      </c>
      <c r="E2575" s="417" t="s">
        <v>17396</v>
      </c>
      <c r="F2575" s="417" t="s">
        <v>40</v>
      </c>
      <c r="G2575" s="417" t="s">
        <v>40</v>
      </c>
      <c r="H2575" s="417" t="s">
        <v>41</v>
      </c>
      <c r="I2575" s="417" t="s">
        <v>44</v>
      </c>
      <c r="J2575" s="417" t="s">
        <v>45</v>
      </c>
      <c r="K2575" s="417" t="s">
        <v>821</v>
      </c>
      <c r="L2575" s="417" t="s">
        <v>34</v>
      </c>
      <c r="M2575" s="423">
        <v>144379620</v>
      </c>
    </row>
    <row r="2576" spans="1:13">
      <c r="A2576" s="417" t="s">
        <v>17545</v>
      </c>
      <c r="B2576" s="417" t="s">
        <v>17510</v>
      </c>
      <c r="C2576" s="417" t="s">
        <v>1270</v>
      </c>
      <c r="D2576" s="422">
        <v>4539</v>
      </c>
      <c r="E2576" s="417" t="s">
        <v>17396</v>
      </c>
      <c r="F2576" s="417" t="s">
        <v>40</v>
      </c>
      <c r="G2576" s="417" t="s">
        <v>40</v>
      </c>
      <c r="H2576" s="417" t="s">
        <v>41</v>
      </c>
      <c r="I2576" s="417" t="s">
        <v>46</v>
      </c>
      <c r="J2576" s="417" t="s">
        <v>47</v>
      </c>
      <c r="K2576" s="417" t="s">
        <v>821</v>
      </c>
      <c r="L2576" s="417" t="s">
        <v>34</v>
      </c>
      <c r="M2576" s="423">
        <v>144379620</v>
      </c>
    </row>
    <row r="2577" spans="1:13">
      <c r="A2577" s="417" t="s">
        <v>17585</v>
      </c>
      <c r="B2577" s="417" t="s">
        <v>17586</v>
      </c>
      <c r="C2577" s="417" t="s">
        <v>1270</v>
      </c>
      <c r="D2577" s="422">
        <v>4539</v>
      </c>
      <c r="E2577" s="417" t="s">
        <v>17396</v>
      </c>
      <c r="F2577" s="417" t="s">
        <v>40</v>
      </c>
      <c r="G2577" s="417" t="s">
        <v>40</v>
      </c>
      <c r="H2577" s="417" t="s">
        <v>41</v>
      </c>
      <c r="I2577" s="417" t="s">
        <v>221</v>
      </c>
      <c r="J2577" s="417" t="s">
        <v>222</v>
      </c>
      <c r="K2577" s="417" t="s">
        <v>890</v>
      </c>
      <c r="L2577" s="417" t="s">
        <v>34</v>
      </c>
      <c r="M2577" s="423">
        <v>150432282</v>
      </c>
    </row>
    <row r="2578" spans="1:13">
      <c r="A2578" s="417" t="s">
        <v>17509</v>
      </c>
      <c r="B2578" s="417" t="s">
        <v>17510</v>
      </c>
      <c r="C2578" s="417" t="s">
        <v>1270</v>
      </c>
      <c r="D2578" s="422">
        <v>4539</v>
      </c>
      <c r="E2578" s="417" t="s">
        <v>17396</v>
      </c>
      <c r="F2578" s="417" t="s">
        <v>40</v>
      </c>
      <c r="G2578" s="417" t="s">
        <v>40</v>
      </c>
      <c r="H2578" s="417" t="s">
        <v>41</v>
      </c>
      <c r="I2578" s="417" t="s">
        <v>316</v>
      </c>
      <c r="J2578" s="417" t="s">
        <v>684</v>
      </c>
      <c r="K2578" s="417" t="s">
        <v>821</v>
      </c>
      <c r="L2578" s="417" t="s">
        <v>34</v>
      </c>
      <c r="M2578" s="423">
        <v>151977210</v>
      </c>
    </row>
    <row r="2579" spans="1:13">
      <c r="A2579" s="417" t="s">
        <v>17517</v>
      </c>
      <c r="B2579" s="417" t="s">
        <v>17510</v>
      </c>
      <c r="C2579" s="417" t="s">
        <v>1270</v>
      </c>
      <c r="D2579" s="422">
        <v>4539</v>
      </c>
      <c r="E2579" s="417" t="s">
        <v>17396</v>
      </c>
      <c r="F2579" s="417" t="s">
        <v>40</v>
      </c>
      <c r="G2579" s="417" t="s">
        <v>40</v>
      </c>
      <c r="H2579" s="417" t="s">
        <v>41</v>
      </c>
      <c r="I2579" s="417" t="s">
        <v>318</v>
      </c>
      <c r="J2579" s="417" t="s">
        <v>685</v>
      </c>
      <c r="K2579" s="417" t="s">
        <v>821</v>
      </c>
      <c r="L2579" s="417" t="s">
        <v>34</v>
      </c>
      <c r="M2579" s="423">
        <v>151977210</v>
      </c>
    </row>
    <row r="2580" spans="1:13">
      <c r="A2580" s="417" t="s">
        <v>17521</v>
      </c>
      <c r="B2580" s="417" t="s">
        <v>17510</v>
      </c>
      <c r="C2580" s="417" t="s">
        <v>1270</v>
      </c>
      <c r="D2580" s="422">
        <v>4539</v>
      </c>
      <c r="E2580" s="417" t="s">
        <v>17396</v>
      </c>
      <c r="F2580" s="417" t="s">
        <v>40</v>
      </c>
      <c r="G2580" s="417" t="s">
        <v>40</v>
      </c>
      <c r="H2580" s="417" t="s">
        <v>41</v>
      </c>
      <c r="I2580" s="417" t="s">
        <v>320</v>
      </c>
      <c r="J2580" s="417" t="s">
        <v>686</v>
      </c>
      <c r="K2580" s="417" t="s">
        <v>821</v>
      </c>
      <c r="L2580" s="417" t="s">
        <v>34</v>
      </c>
      <c r="M2580" s="423">
        <v>151977210</v>
      </c>
    </row>
    <row r="2581" spans="1:13">
      <c r="A2581" s="417" t="s">
        <v>17525</v>
      </c>
      <c r="B2581" s="417" t="s">
        <v>17510</v>
      </c>
      <c r="C2581" s="417" t="s">
        <v>1270</v>
      </c>
      <c r="D2581" s="422">
        <v>4539</v>
      </c>
      <c r="E2581" s="417" t="s">
        <v>17396</v>
      </c>
      <c r="F2581" s="417" t="s">
        <v>40</v>
      </c>
      <c r="G2581" s="417" t="s">
        <v>40</v>
      </c>
      <c r="H2581" s="417" t="s">
        <v>41</v>
      </c>
      <c r="I2581" s="417" t="s">
        <v>322</v>
      </c>
      <c r="J2581" s="417" t="s">
        <v>687</v>
      </c>
      <c r="K2581" s="417" t="s">
        <v>821</v>
      </c>
      <c r="L2581" s="417" t="s">
        <v>34</v>
      </c>
      <c r="M2581" s="423">
        <v>151977210</v>
      </c>
    </row>
    <row r="2582" spans="1:13">
      <c r="A2582" s="417" t="s">
        <v>17529</v>
      </c>
      <c r="B2582" s="417" t="s">
        <v>17510</v>
      </c>
      <c r="C2582" s="417" t="s">
        <v>1270</v>
      </c>
      <c r="D2582" s="422">
        <v>4539</v>
      </c>
      <c r="E2582" s="417" t="s">
        <v>17396</v>
      </c>
      <c r="F2582" s="417" t="s">
        <v>40</v>
      </c>
      <c r="G2582" s="417" t="s">
        <v>40</v>
      </c>
      <c r="H2582" s="417" t="s">
        <v>41</v>
      </c>
      <c r="I2582" s="417" t="s">
        <v>324</v>
      </c>
      <c r="J2582" s="417" t="s">
        <v>688</v>
      </c>
      <c r="K2582" s="417" t="s">
        <v>821</v>
      </c>
      <c r="L2582" s="417" t="s">
        <v>34</v>
      </c>
      <c r="M2582" s="423">
        <v>151977210</v>
      </c>
    </row>
    <row r="2583" spans="1:13">
      <c r="A2583" s="417" t="s">
        <v>17564</v>
      </c>
      <c r="B2583" s="417" t="s">
        <v>17516</v>
      </c>
      <c r="C2583" s="417" t="s">
        <v>1270</v>
      </c>
      <c r="D2583" s="422">
        <v>4539</v>
      </c>
      <c r="E2583" s="417" t="s">
        <v>17396</v>
      </c>
      <c r="F2583" s="417" t="s">
        <v>40</v>
      </c>
      <c r="G2583" s="417" t="s">
        <v>40</v>
      </c>
      <c r="H2583" s="417" t="s">
        <v>41</v>
      </c>
      <c r="I2583" s="417" t="s">
        <v>223</v>
      </c>
      <c r="J2583" s="417" t="s">
        <v>56</v>
      </c>
      <c r="K2583" s="417" t="s">
        <v>821</v>
      </c>
      <c r="L2583" s="417" t="s">
        <v>218</v>
      </c>
      <c r="M2583" s="423">
        <v>159549390</v>
      </c>
    </row>
    <row r="2584" spans="1:13">
      <c r="A2584" s="417" t="s">
        <v>17568</v>
      </c>
      <c r="B2584" s="417" t="s">
        <v>17516</v>
      </c>
      <c r="C2584" s="417" t="s">
        <v>1270</v>
      </c>
      <c r="D2584" s="422">
        <v>4539</v>
      </c>
      <c r="E2584" s="417" t="s">
        <v>17396</v>
      </c>
      <c r="F2584" s="417" t="s">
        <v>40</v>
      </c>
      <c r="G2584" s="417" t="s">
        <v>40</v>
      </c>
      <c r="H2584" s="417" t="s">
        <v>41</v>
      </c>
      <c r="I2584" s="417" t="s">
        <v>421</v>
      </c>
      <c r="J2584" s="417" t="s">
        <v>441</v>
      </c>
      <c r="K2584" s="417" t="s">
        <v>821</v>
      </c>
      <c r="L2584" s="417" t="s">
        <v>218</v>
      </c>
      <c r="M2584" s="423">
        <v>159549390</v>
      </c>
    </row>
    <row r="2585" spans="1:13">
      <c r="A2585" s="417" t="s">
        <v>17572</v>
      </c>
      <c r="B2585" s="417" t="s">
        <v>17516</v>
      </c>
      <c r="C2585" s="417" t="s">
        <v>1270</v>
      </c>
      <c r="D2585" s="422">
        <v>4539</v>
      </c>
      <c r="E2585" s="417" t="s">
        <v>17396</v>
      </c>
      <c r="F2585" s="417" t="s">
        <v>40</v>
      </c>
      <c r="G2585" s="417" t="s">
        <v>40</v>
      </c>
      <c r="H2585" s="417" t="s">
        <v>41</v>
      </c>
      <c r="I2585" s="417" t="s">
        <v>422</v>
      </c>
      <c r="J2585" s="417" t="s">
        <v>442</v>
      </c>
      <c r="K2585" s="417" t="s">
        <v>821</v>
      </c>
      <c r="L2585" s="417" t="s">
        <v>218</v>
      </c>
      <c r="M2585" s="423">
        <v>159549390</v>
      </c>
    </row>
    <row r="2586" spans="1:13">
      <c r="A2586" s="417" t="s">
        <v>17576</v>
      </c>
      <c r="B2586" s="417" t="s">
        <v>17516</v>
      </c>
      <c r="C2586" s="417" t="s">
        <v>1270</v>
      </c>
      <c r="D2586" s="422">
        <v>4539</v>
      </c>
      <c r="E2586" s="417" t="s">
        <v>17396</v>
      </c>
      <c r="F2586" s="417" t="s">
        <v>40</v>
      </c>
      <c r="G2586" s="417" t="s">
        <v>40</v>
      </c>
      <c r="H2586" s="417" t="s">
        <v>41</v>
      </c>
      <c r="I2586" s="417" t="s">
        <v>423</v>
      </c>
      <c r="J2586" s="417" t="s">
        <v>443</v>
      </c>
      <c r="K2586" s="417" t="s">
        <v>821</v>
      </c>
      <c r="L2586" s="417" t="s">
        <v>218</v>
      </c>
      <c r="M2586" s="423">
        <v>159549390</v>
      </c>
    </row>
    <row r="2587" spans="1:13">
      <c r="A2587" s="417" t="s">
        <v>17580</v>
      </c>
      <c r="B2587" s="417" t="s">
        <v>17516</v>
      </c>
      <c r="C2587" s="417" t="s">
        <v>1270</v>
      </c>
      <c r="D2587" s="422">
        <v>4539</v>
      </c>
      <c r="E2587" s="417" t="s">
        <v>17396</v>
      </c>
      <c r="F2587" s="417" t="s">
        <v>40</v>
      </c>
      <c r="G2587" s="417" t="s">
        <v>40</v>
      </c>
      <c r="H2587" s="417" t="s">
        <v>41</v>
      </c>
      <c r="I2587" s="417" t="s">
        <v>424</v>
      </c>
      <c r="J2587" s="417" t="s">
        <v>444</v>
      </c>
      <c r="K2587" s="417" t="s">
        <v>821</v>
      </c>
      <c r="L2587" s="417" t="s">
        <v>218</v>
      </c>
      <c r="M2587" s="423">
        <v>159549390</v>
      </c>
    </row>
    <row r="2588" spans="1:13">
      <c r="A2588" s="417" t="s">
        <v>17584</v>
      </c>
      <c r="B2588" s="417" t="s">
        <v>17516</v>
      </c>
      <c r="C2588" s="417" t="s">
        <v>1270</v>
      </c>
      <c r="D2588" s="422">
        <v>4539</v>
      </c>
      <c r="E2588" s="417" t="s">
        <v>17396</v>
      </c>
      <c r="F2588" s="417" t="s">
        <v>40</v>
      </c>
      <c r="G2588" s="417" t="s">
        <v>40</v>
      </c>
      <c r="H2588" s="417" t="s">
        <v>41</v>
      </c>
      <c r="I2588" s="417" t="s">
        <v>425</v>
      </c>
      <c r="J2588" s="417" t="s">
        <v>445</v>
      </c>
      <c r="K2588" s="417" t="s">
        <v>821</v>
      </c>
      <c r="L2588" s="417" t="s">
        <v>218</v>
      </c>
      <c r="M2588" s="423">
        <v>159549390</v>
      </c>
    </row>
    <row r="2589" spans="1:13">
      <c r="A2589" s="417" t="s">
        <v>17556</v>
      </c>
      <c r="B2589" s="417" t="s">
        <v>17516</v>
      </c>
      <c r="C2589" s="417" t="s">
        <v>1270</v>
      </c>
      <c r="D2589" s="422">
        <v>4539</v>
      </c>
      <c r="E2589" s="417" t="s">
        <v>17396</v>
      </c>
      <c r="F2589" s="417" t="s">
        <v>40</v>
      </c>
      <c r="G2589" s="417" t="s">
        <v>40</v>
      </c>
      <c r="H2589" s="417" t="s">
        <v>41</v>
      </c>
      <c r="I2589" s="417" t="s">
        <v>48</v>
      </c>
      <c r="J2589" s="417" t="s">
        <v>49</v>
      </c>
      <c r="K2589" s="417" t="s">
        <v>821</v>
      </c>
      <c r="L2589" s="417" t="s">
        <v>218</v>
      </c>
      <c r="M2589" s="423">
        <v>169535520</v>
      </c>
    </row>
    <row r="2590" spans="1:13">
      <c r="A2590" s="417" t="s">
        <v>17560</v>
      </c>
      <c r="B2590" s="417" t="s">
        <v>17516</v>
      </c>
      <c r="C2590" s="417" t="s">
        <v>1270</v>
      </c>
      <c r="D2590" s="422">
        <v>4539</v>
      </c>
      <c r="E2590" s="417" t="s">
        <v>17396</v>
      </c>
      <c r="F2590" s="417" t="s">
        <v>40</v>
      </c>
      <c r="G2590" s="417" t="s">
        <v>40</v>
      </c>
      <c r="H2590" s="417" t="s">
        <v>41</v>
      </c>
      <c r="I2590" s="417" t="s">
        <v>50</v>
      </c>
      <c r="J2590" s="417" t="s">
        <v>51</v>
      </c>
      <c r="K2590" s="417" t="s">
        <v>821</v>
      </c>
      <c r="L2590" s="417" t="s">
        <v>218</v>
      </c>
      <c r="M2590" s="423">
        <v>169535520</v>
      </c>
    </row>
    <row r="2591" spans="1:13">
      <c r="A2591" s="417" t="s">
        <v>17604</v>
      </c>
      <c r="B2591" s="417" t="s">
        <v>17592</v>
      </c>
      <c r="C2591" s="417" t="s">
        <v>1270</v>
      </c>
      <c r="D2591" s="422">
        <v>4539</v>
      </c>
      <c r="E2591" s="417" t="s">
        <v>17396</v>
      </c>
      <c r="F2591" s="417" t="s">
        <v>40</v>
      </c>
      <c r="G2591" s="417" t="s">
        <v>40</v>
      </c>
      <c r="H2591" s="417" t="s">
        <v>41</v>
      </c>
      <c r="I2591" s="417" t="s">
        <v>223</v>
      </c>
      <c r="J2591" s="417" t="s">
        <v>56</v>
      </c>
      <c r="K2591" s="417" t="s">
        <v>890</v>
      </c>
      <c r="L2591" s="417" t="s">
        <v>218</v>
      </c>
      <c r="M2591" s="423">
        <v>175504329</v>
      </c>
    </row>
    <row r="2592" spans="1:13">
      <c r="A2592" s="417" t="s">
        <v>17608</v>
      </c>
      <c r="B2592" s="417" t="s">
        <v>17592</v>
      </c>
      <c r="C2592" s="417" t="s">
        <v>1270</v>
      </c>
      <c r="D2592" s="422">
        <v>4539</v>
      </c>
      <c r="E2592" s="417" t="s">
        <v>17396</v>
      </c>
      <c r="F2592" s="417" t="s">
        <v>40</v>
      </c>
      <c r="G2592" s="417" t="s">
        <v>40</v>
      </c>
      <c r="H2592" s="417" t="s">
        <v>41</v>
      </c>
      <c r="I2592" s="417" t="s">
        <v>421</v>
      </c>
      <c r="J2592" s="417" t="s">
        <v>441</v>
      </c>
      <c r="K2592" s="417" t="s">
        <v>890</v>
      </c>
      <c r="L2592" s="417" t="s">
        <v>218</v>
      </c>
      <c r="M2592" s="423">
        <v>175504329</v>
      </c>
    </row>
    <row r="2593" spans="1:13">
      <c r="A2593" s="417" t="s">
        <v>17612</v>
      </c>
      <c r="B2593" s="417" t="s">
        <v>17592</v>
      </c>
      <c r="C2593" s="417" t="s">
        <v>1270</v>
      </c>
      <c r="D2593" s="422">
        <v>4539</v>
      </c>
      <c r="E2593" s="417" t="s">
        <v>17396</v>
      </c>
      <c r="F2593" s="417" t="s">
        <v>40</v>
      </c>
      <c r="G2593" s="417" t="s">
        <v>40</v>
      </c>
      <c r="H2593" s="417" t="s">
        <v>41</v>
      </c>
      <c r="I2593" s="417" t="s">
        <v>422</v>
      </c>
      <c r="J2593" s="417" t="s">
        <v>442</v>
      </c>
      <c r="K2593" s="417" t="s">
        <v>890</v>
      </c>
      <c r="L2593" s="417" t="s">
        <v>218</v>
      </c>
      <c r="M2593" s="423">
        <v>175504329</v>
      </c>
    </row>
    <row r="2594" spans="1:13">
      <c r="A2594" s="417" t="s">
        <v>17616</v>
      </c>
      <c r="B2594" s="417" t="s">
        <v>17592</v>
      </c>
      <c r="C2594" s="417" t="s">
        <v>1270</v>
      </c>
      <c r="D2594" s="422">
        <v>4539</v>
      </c>
      <c r="E2594" s="417" t="s">
        <v>17396</v>
      </c>
      <c r="F2594" s="417" t="s">
        <v>40</v>
      </c>
      <c r="G2594" s="417" t="s">
        <v>40</v>
      </c>
      <c r="H2594" s="417" t="s">
        <v>41</v>
      </c>
      <c r="I2594" s="417" t="s">
        <v>423</v>
      </c>
      <c r="J2594" s="417" t="s">
        <v>443</v>
      </c>
      <c r="K2594" s="417" t="s">
        <v>890</v>
      </c>
      <c r="L2594" s="417" t="s">
        <v>218</v>
      </c>
      <c r="M2594" s="423">
        <v>175504329</v>
      </c>
    </row>
    <row r="2595" spans="1:13">
      <c r="A2595" s="417" t="s">
        <v>17620</v>
      </c>
      <c r="B2595" s="417" t="s">
        <v>17592</v>
      </c>
      <c r="C2595" s="417" t="s">
        <v>1270</v>
      </c>
      <c r="D2595" s="422">
        <v>4539</v>
      </c>
      <c r="E2595" s="417" t="s">
        <v>17396</v>
      </c>
      <c r="F2595" s="417" t="s">
        <v>40</v>
      </c>
      <c r="G2595" s="417" t="s">
        <v>40</v>
      </c>
      <c r="H2595" s="417" t="s">
        <v>41</v>
      </c>
      <c r="I2595" s="417" t="s">
        <v>424</v>
      </c>
      <c r="J2595" s="417" t="s">
        <v>444</v>
      </c>
      <c r="K2595" s="417" t="s">
        <v>890</v>
      </c>
      <c r="L2595" s="417" t="s">
        <v>218</v>
      </c>
      <c r="M2595" s="423">
        <v>175504329</v>
      </c>
    </row>
    <row r="2596" spans="1:13">
      <c r="A2596" s="417" t="s">
        <v>17624</v>
      </c>
      <c r="B2596" s="417" t="s">
        <v>17592</v>
      </c>
      <c r="C2596" s="417" t="s">
        <v>1270</v>
      </c>
      <c r="D2596" s="422">
        <v>4539</v>
      </c>
      <c r="E2596" s="417" t="s">
        <v>17396</v>
      </c>
      <c r="F2596" s="417" t="s">
        <v>40</v>
      </c>
      <c r="G2596" s="417" t="s">
        <v>40</v>
      </c>
      <c r="H2596" s="417" t="s">
        <v>41</v>
      </c>
      <c r="I2596" s="417" t="s">
        <v>425</v>
      </c>
      <c r="J2596" s="417" t="s">
        <v>445</v>
      </c>
      <c r="K2596" s="417" t="s">
        <v>890</v>
      </c>
      <c r="L2596" s="417" t="s">
        <v>218</v>
      </c>
      <c r="M2596" s="423">
        <v>175504329</v>
      </c>
    </row>
    <row r="2597" spans="1:13">
      <c r="A2597" s="417" t="s">
        <v>17552</v>
      </c>
      <c r="B2597" s="417" t="s">
        <v>17516</v>
      </c>
      <c r="C2597" s="417" t="s">
        <v>1270</v>
      </c>
      <c r="D2597" s="422">
        <v>4539</v>
      </c>
      <c r="E2597" s="417" t="s">
        <v>17396</v>
      </c>
      <c r="F2597" s="417" t="s">
        <v>40</v>
      </c>
      <c r="G2597" s="417" t="s">
        <v>40</v>
      </c>
      <c r="H2597" s="417" t="s">
        <v>41</v>
      </c>
      <c r="I2597" s="417" t="s">
        <v>221</v>
      </c>
      <c r="J2597" s="417" t="s">
        <v>222</v>
      </c>
      <c r="K2597" s="417" t="s">
        <v>821</v>
      </c>
      <c r="L2597" s="417" t="s">
        <v>218</v>
      </c>
      <c r="M2597" s="423">
        <v>179496240</v>
      </c>
    </row>
    <row r="2598" spans="1:13">
      <c r="A2598" s="417" t="s">
        <v>17596</v>
      </c>
      <c r="B2598" s="417" t="s">
        <v>17592</v>
      </c>
      <c r="C2598" s="417" t="s">
        <v>1270</v>
      </c>
      <c r="D2598" s="422">
        <v>4539</v>
      </c>
      <c r="E2598" s="417" t="s">
        <v>17396</v>
      </c>
      <c r="F2598" s="417" t="s">
        <v>40</v>
      </c>
      <c r="G2598" s="417" t="s">
        <v>40</v>
      </c>
      <c r="H2598" s="417" t="s">
        <v>41</v>
      </c>
      <c r="I2598" s="417" t="s">
        <v>48</v>
      </c>
      <c r="J2598" s="417" t="s">
        <v>49</v>
      </c>
      <c r="K2598" s="417" t="s">
        <v>890</v>
      </c>
      <c r="L2598" s="417" t="s">
        <v>218</v>
      </c>
      <c r="M2598" s="423">
        <v>186489072</v>
      </c>
    </row>
    <row r="2599" spans="1:13">
      <c r="A2599" s="417" t="s">
        <v>17600</v>
      </c>
      <c r="B2599" s="417" t="s">
        <v>17592</v>
      </c>
      <c r="C2599" s="417" t="s">
        <v>1270</v>
      </c>
      <c r="D2599" s="422">
        <v>4539</v>
      </c>
      <c r="E2599" s="417" t="s">
        <v>17396</v>
      </c>
      <c r="F2599" s="417" t="s">
        <v>40</v>
      </c>
      <c r="G2599" s="417" t="s">
        <v>40</v>
      </c>
      <c r="H2599" s="417" t="s">
        <v>41</v>
      </c>
      <c r="I2599" s="417" t="s">
        <v>50</v>
      </c>
      <c r="J2599" s="417" t="s">
        <v>51</v>
      </c>
      <c r="K2599" s="417" t="s">
        <v>890</v>
      </c>
      <c r="L2599" s="417" t="s">
        <v>218</v>
      </c>
      <c r="M2599" s="423">
        <v>186489072</v>
      </c>
    </row>
    <row r="2600" spans="1:13">
      <c r="A2600" s="417" t="s">
        <v>17536</v>
      </c>
      <c r="B2600" s="417" t="s">
        <v>17516</v>
      </c>
      <c r="C2600" s="417" t="s">
        <v>1270</v>
      </c>
      <c r="D2600" s="422">
        <v>4539</v>
      </c>
      <c r="E2600" s="417" t="s">
        <v>17396</v>
      </c>
      <c r="F2600" s="417" t="s">
        <v>40</v>
      </c>
      <c r="G2600" s="417" t="s">
        <v>40</v>
      </c>
      <c r="H2600" s="417" t="s">
        <v>41</v>
      </c>
      <c r="I2600" s="417" t="s">
        <v>42</v>
      </c>
      <c r="J2600" s="417" t="s">
        <v>43</v>
      </c>
      <c r="K2600" s="417" t="s">
        <v>821</v>
      </c>
      <c r="L2600" s="417" t="s">
        <v>218</v>
      </c>
      <c r="M2600" s="423">
        <v>189482370</v>
      </c>
    </row>
    <row r="2601" spans="1:13">
      <c r="A2601" s="417" t="s">
        <v>17540</v>
      </c>
      <c r="B2601" s="417" t="s">
        <v>17516</v>
      </c>
      <c r="C2601" s="417" t="s">
        <v>1270</v>
      </c>
      <c r="D2601" s="422">
        <v>4539</v>
      </c>
      <c r="E2601" s="417" t="s">
        <v>17396</v>
      </c>
      <c r="F2601" s="417" t="s">
        <v>40</v>
      </c>
      <c r="G2601" s="417" t="s">
        <v>40</v>
      </c>
      <c r="H2601" s="417" t="s">
        <v>41</v>
      </c>
      <c r="I2601" s="417" t="s">
        <v>219</v>
      </c>
      <c r="J2601" s="417" t="s">
        <v>220</v>
      </c>
      <c r="K2601" s="417" t="s">
        <v>821</v>
      </c>
      <c r="L2601" s="417" t="s">
        <v>218</v>
      </c>
      <c r="M2601" s="423">
        <v>189482370</v>
      </c>
    </row>
    <row r="2602" spans="1:13">
      <c r="A2602" s="417" t="s">
        <v>17544</v>
      </c>
      <c r="B2602" s="417" t="s">
        <v>17516</v>
      </c>
      <c r="C2602" s="417" t="s">
        <v>1270</v>
      </c>
      <c r="D2602" s="422">
        <v>4539</v>
      </c>
      <c r="E2602" s="417" t="s">
        <v>17396</v>
      </c>
      <c r="F2602" s="417" t="s">
        <v>40</v>
      </c>
      <c r="G2602" s="417" t="s">
        <v>40</v>
      </c>
      <c r="H2602" s="417" t="s">
        <v>41</v>
      </c>
      <c r="I2602" s="417" t="s">
        <v>44</v>
      </c>
      <c r="J2602" s="417" t="s">
        <v>45</v>
      </c>
      <c r="K2602" s="417" t="s">
        <v>821</v>
      </c>
      <c r="L2602" s="417" t="s">
        <v>218</v>
      </c>
      <c r="M2602" s="423">
        <v>189482370</v>
      </c>
    </row>
    <row r="2603" spans="1:13">
      <c r="A2603" s="417" t="s">
        <v>17548</v>
      </c>
      <c r="B2603" s="417" t="s">
        <v>17516</v>
      </c>
      <c r="C2603" s="417" t="s">
        <v>1270</v>
      </c>
      <c r="D2603" s="422">
        <v>4539</v>
      </c>
      <c r="E2603" s="417" t="s">
        <v>17396</v>
      </c>
      <c r="F2603" s="417" t="s">
        <v>40</v>
      </c>
      <c r="G2603" s="417" t="s">
        <v>40</v>
      </c>
      <c r="H2603" s="417" t="s">
        <v>41</v>
      </c>
      <c r="I2603" s="417" t="s">
        <v>46</v>
      </c>
      <c r="J2603" s="417" t="s">
        <v>47</v>
      </c>
      <c r="K2603" s="417" t="s">
        <v>821</v>
      </c>
      <c r="L2603" s="417" t="s">
        <v>218</v>
      </c>
      <c r="M2603" s="423">
        <v>189482370</v>
      </c>
    </row>
    <row r="2604" spans="1:13">
      <c r="A2604" s="417" t="s">
        <v>17591</v>
      </c>
      <c r="B2604" s="417" t="s">
        <v>17592</v>
      </c>
      <c r="C2604" s="417" t="s">
        <v>1270</v>
      </c>
      <c r="D2604" s="422">
        <v>4539</v>
      </c>
      <c r="E2604" s="417" t="s">
        <v>17396</v>
      </c>
      <c r="F2604" s="417" t="s">
        <v>40</v>
      </c>
      <c r="G2604" s="417" t="s">
        <v>40</v>
      </c>
      <c r="H2604" s="417" t="s">
        <v>41</v>
      </c>
      <c r="I2604" s="417" t="s">
        <v>221</v>
      </c>
      <c r="J2604" s="417" t="s">
        <v>222</v>
      </c>
      <c r="K2604" s="417" t="s">
        <v>890</v>
      </c>
      <c r="L2604" s="417" t="s">
        <v>218</v>
      </c>
      <c r="M2604" s="423">
        <v>197445864</v>
      </c>
    </row>
    <row r="2605" spans="1:13">
      <c r="A2605" s="417" t="s">
        <v>17515</v>
      </c>
      <c r="B2605" s="417" t="s">
        <v>17516</v>
      </c>
      <c r="C2605" s="417" t="s">
        <v>1270</v>
      </c>
      <c r="D2605" s="422">
        <v>4539</v>
      </c>
      <c r="E2605" s="417" t="s">
        <v>17396</v>
      </c>
      <c r="F2605" s="417" t="s">
        <v>40</v>
      </c>
      <c r="G2605" s="417" t="s">
        <v>40</v>
      </c>
      <c r="H2605" s="417" t="s">
        <v>41</v>
      </c>
      <c r="I2605" s="417" t="s">
        <v>316</v>
      </c>
      <c r="J2605" s="417" t="s">
        <v>684</v>
      </c>
      <c r="K2605" s="417" t="s">
        <v>821</v>
      </c>
      <c r="L2605" s="417" t="s">
        <v>218</v>
      </c>
      <c r="M2605" s="423">
        <v>199468500</v>
      </c>
    </row>
    <row r="2606" spans="1:13">
      <c r="A2606" s="417" t="s">
        <v>17520</v>
      </c>
      <c r="B2606" s="417" t="s">
        <v>17516</v>
      </c>
      <c r="C2606" s="417" t="s">
        <v>1270</v>
      </c>
      <c r="D2606" s="422">
        <v>4539</v>
      </c>
      <c r="E2606" s="417" t="s">
        <v>17396</v>
      </c>
      <c r="F2606" s="417" t="s">
        <v>40</v>
      </c>
      <c r="G2606" s="417" t="s">
        <v>40</v>
      </c>
      <c r="H2606" s="417" t="s">
        <v>41</v>
      </c>
      <c r="I2606" s="417" t="s">
        <v>318</v>
      </c>
      <c r="J2606" s="417" t="s">
        <v>685</v>
      </c>
      <c r="K2606" s="417" t="s">
        <v>821</v>
      </c>
      <c r="L2606" s="417" t="s">
        <v>218</v>
      </c>
      <c r="M2606" s="423">
        <v>199468500</v>
      </c>
    </row>
    <row r="2607" spans="1:13">
      <c r="A2607" s="417" t="s">
        <v>17524</v>
      </c>
      <c r="B2607" s="417" t="s">
        <v>17516</v>
      </c>
      <c r="C2607" s="417" t="s">
        <v>1270</v>
      </c>
      <c r="D2607" s="422">
        <v>4539</v>
      </c>
      <c r="E2607" s="417" t="s">
        <v>17396</v>
      </c>
      <c r="F2607" s="417" t="s">
        <v>40</v>
      </c>
      <c r="G2607" s="417" t="s">
        <v>40</v>
      </c>
      <c r="H2607" s="417" t="s">
        <v>41</v>
      </c>
      <c r="I2607" s="417" t="s">
        <v>320</v>
      </c>
      <c r="J2607" s="417" t="s">
        <v>686</v>
      </c>
      <c r="K2607" s="417" t="s">
        <v>821</v>
      </c>
      <c r="L2607" s="417" t="s">
        <v>218</v>
      </c>
      <c r="M2607" s="423">
        <v>199468500</v>
      </c>
    </row>
    <row r="2608" spans="1:13">
      <c r="A2608" s="417" t="s">
        <v>17528</v>
      </c>
      <c r="B2608" s="417" t="s">
        <v>17516</v>
      </c>
      <c r="C2608" s="417" t="s">
        <v>1270</v>
      </c>
      <c r="D2608" s="422">
        <v>4539</v>
      </c>
      <c r="E2608" s="417" t="s">
        <v>17396</v>
      </c>
      <c r="F2608" s="417" t="s">
        <v>40</v>
      </c>
      <c r="G2608" s="417" t="s">
        <v>40</v>
      </c>
      <c r="H2608" s="417" t="s">
        <v>41</v>
      </c>
      <c r="I2608" s="417" t="s">
        <v>322</v>
      </c>
      <c r="J2608" s="417" t="s">
        <v>687</v>
      </c>
      <c r="K2608" s="417" t="s">
        <v>821</v>
      </c>
      <c r="L2608" s="417" t="s">
        <v>218</v>
      </c>
      <c r="M2608" s="423">
        <v>199468500</v>
      </c>
    </row>
    <row r="2609" spans="1:13">
      <c r="A2609" s="417" t="s">
        <v>17532</v>
      </c>
      <c r="B2609" s="417" t="s">
        <v>17516</v>
      </c>
      <c r="C2609" s="417" t="s">
        <v>1270</v>
      </c>
      <c r="D2609" s="422">
        <v>4539</v>
      </c>
      <c r="E2609" s="417" t="s">
        <v>17396</v>
      </c>
      <c r="F2609" s="417" t="s">
        <v>40</v>
      </c>
      <c r="G2609" s="417" t="s">
        <v>40</v>
      </c>
      <c r="H2609" s="417" t="s">
        <v>41</v>
      </c>
      <c r="I2609" s="417" t="s">
        <v>324</v>
      </c>
      <c r="J2609" s="417" t="s">
        <v>688</v>
      </c>
      <c r="K2609" s="417" t="s">
        <v>821</v>
      </c>
      <c r="L2609" s="417" t="s">
        <v>218</v>
      </c>
      <c r="M2609" s="423">
        <v>199468500</v>
      </c>
    </row>
    <row r="2610" spans="1:13">
      <c r="A2610" s="417" t="s">
        <v>149</v>
      </c>
      <c r="B2610" s="417" t="s">
        <v>149</v>
      </c>
      <c r="C2610" s="417" t="s">
        <v>609</v>
      </c>
      <c r="D2610" s="422">
        <v>5000</v>
      </c>
      <c r="E2610" s="417" t="s">
        <v>1198</v>
      </c>
      <c r="F2610" s="417" t="s">
        <v>298</v>
      </c>
      <c r="G2610" s="417" t="s">
        <v>149</v>
      </c>
      <c r="H2610" s="417" t="s">
        <v>149</v>
      </c>
      <c r="I2610" s="417" t="s">
        <v>42</v>
      </c>
      <c r="J2610" s="417" t="s">
        <v>149</v>
      </c>
      <c r="K2610" s="417" t="s">
        <v>149</v>
      </c>
      <c r="L2610" s="417" t="s">
        <v>149</v>
      </c>
      <c r="M2610" s="423" t="s">
        <v>149</v>
      </c>
    </row>
    <row r="2611" spans="1:13">
      <c r="A2611" s="417" t="s">
        <v>10290</v>
      </c>
      <c r="B2611" s="417" t="s">
        <v>2241</v>
      </c>
      <c r="C2611" s="417" t="s">
        <v>613</v>
      </c>
      <c r="D2611" s="422">
        <v>5001</v>
      </c>
      <c r="E2611" s="417" t="s">
        <v>787</v>
      </c>
      <c r="F2611" s="417" t="s">
        <v>242</v>
      </c>
      <c r="G2611" s="417" t="s">
        <v>298</v>
      </c>
      <c r="H2611" s="417" t="s">
        <v>41</v>
      </c>
      <c r="I2611" s="417" t="s">
        <v>425</v>
      </c>
      <c r="J2611" s="417" t="s">
        <v>435</v>
      </c>
      <c r="K2611" s="417" t="s">
        <v>821</v>
      </c>
      <c r="L2611" s="417" t="s">
        <v>822</v>
      </c>
      <c r="M2611" s="423">
        <v>45738</v>
      </c>
    </row>
    <row r="2612" spans="1:13">
      <c r="A2612" s="417" t="s">
        <v>10289</v>
      </c>
      <c r="B2612" s="417" t="s">
        <v>2240</v>
      </c>
      <c r="C2612" s="417" t="s">
        <v>613</v>
      </c>
      <c r="D2612" s="422">
        <v>5001</v>
      </c>
      <c r="E2612" s="417" t="s">
        <v>787</v>
      </c>
      <c r="F2612" s="417" t="s">
        <v>242</v>
      </c>
      <c r="G2612" s="417" t="s">
        <v>298</v>
      </c>
      <c r="H2612" s="417" t="s">
        <v>41</v>
      </c>
      <c r="I2612" s="417" t="s">
        <v>425</v>
      </c>
      <c r="J2612" s="417" t="s">
        <v>435</v>
      </c>
      <c r="K2612" s="417" t="s">
        <v>890</v>
      </c>
      <c r="L2612" s="417" t="s">
        <v>822</v>
      </c>
      <c r="M2612" s="423">
        <v>50358</v>
      </c>
    </row>
    <row r="2613" spans="1:13">
      <c r="A2613" s="417" t="s">
        <v>10282</v>
      </c>
      <c r="B2613" s="417" t="s">
        <v>2241</v>
      </c>
      <c r="C2613" s="417" t="s">
        <v>613</v>
      </c>
      <c r="D2613" s="422">
        <v>5001</v>
      </c>
      <c r="E2613" s="417" t="s">
        <v>787</v>
      </c>
      <c r="F2613" s="417" t="s">
        <v>242</v>
      </c>
      <c r="G2613" s="417" t="s">
        <v>298</v>
      </c>
      <c r="H2613" s="417" t="s">
        <v>41</v>
      </c>
      <c r="I2613" s="417" t="s">
        <v>424</v>
      </c>
      <c r="J2613" s="417" t="s">
        <v>434</v>
      </c>
      <c r="K2613" s="417" t="s">
        <v>821</v>
      </c>
      <c r="L2613" s="417" t="s">
        <v>822</v>
      </c>
      <c r="M2613" s="423">
        <v>54747</v>
      </c>
    </row>
    <row r="2614" spans="1:13">
      <c r="A2614" s="417" t="s">
        <v>10274</v>
      </c>
      <c r="B2614" s="417" t="s">
        <v>2241</v>
      </c>
      <c r="C2614" s="417" t="s">
        <v>613</v>
      </c>
      <c r="D2614" s="422">
        <v>5001</v>
      </c>
      <c r="E2614" s="417" t="s">
        <v>787</v>
      </c>
      <c r="F2614" s="417" t="s">
        <v>242</v>
      </c>
      <c r="G2614" s="417" t="s">
        <v>298</v>
      </c>
      <c r="H2614" s="417" t="s">
        <v>41</v>
      </c>
      <c r="I2614" s="417" t="s">
        <v>423</v>
      </c>
      <c r="J2614" s="417" t="s">
        <v>433</v>
      </c>
      <c r="K2614" s="417" t="s">
        <v>821</v>
      </c>
      <c r="L2614" s="417" t="s">
        <v>822</v>
      </c>
      <c r="M2614" s="423">
        <v>58443</v>
      </c>
    </row>
    <row r="2615" spans="1:13">
      <c r="A2615" s="417" t="s">
        <v>10281</v>
      </c>
      <c r="B2615" s="417" t="s">
        <v>2240</v>
      </c>
      <c r="C2615" s="417" t="s">
        <v>613</v>
      </c>
      <c r="D2615" s="422">
        <v>5001</v>
      </c>
      <c r="E2615" s="417" t="s">
        <v>787</v>
      </c>
      <c r="F2615" s="417" t="s">
        <v>242</v>
      </c>
      <c r="G2615" s="417" t="s">
        <v>298</v>
      </c>
      <c r="H2615" s="417" t="s">
        <v>41</v>
      </c>
      <c r="I2615" s="417" t="s">
        <v>424</v>
      </c>
      <c r="J2615" s="417" t="s">
        <v>434</v>
      </c>
      <c r="K2615" s="417" t="s">
        <v>890</v>
      </c>
      <c r="L2615" s="417" t="s">
        <v>822</v>
      </c>
      <c r="M2615" s="423">
        <v>60291</v>
      </c>
    </row>
    <row r="2616" spans="1:13">
      <c r="A2616" s="417" t="s">
        <v>10273</v>
      </c>
      <c r="B2616" s="417" t="s">
        <v>2240</v>
      </c>
      <c r="C2616" s="417" t="s">
        <v>613</v>
      </c>
      <c r="D2616" s="422">
        <v>5001</v>
      </c>
      <c r="E2616" s="417" t="s">
        <v>787</v>
      </c>
      <c r="F2616" s="417" t="s">
        <v>242</v>
      </c>
      <c r="G2616" s="417" t="s">
        <v>298</v>
      </c>
      <c r="H2616" s="417" t="s">
        <v>41</v>
      </c>
      <c r="I2616" s="417" t="s">
        <v>423</v>
      </c>
      <c r="J2616" s="417" t="s">
        <v>433</v>
      </c>
      <c r="K2616" s="417" t="s">
        <v>890</v>
      </c>
      <c r="L2616" s="417" t="s">
        <v>822</v>
      </c>
      <c r="M2616" s="423">
        <v>64218</v>
      </c>
    </row>
    <row r="2617" spans="1:13">
      <c r="A2617" s="417" t="s">
        <v>10266</v>
      </c>
      <c r="B2617" s="417" t="s">
        <v>2241</v>
      </c>
      <c r="C2617" s="417" t="s">
        <v>613</v>
      </c>
      <c r="D2617" s="422">
        <v>5001</v>
      </c>
      <c r="E2617" s="417" t="s">
        <v>787</v>
      </c>
      <c r="F2617" s="417" t="s">
        <v>242</v>
      </c>
      <c r="G2617" s="417" t="s">
        <v>298</v>
      </c>
      <c r="H2617" s="417" t="s">
        <v>41</v>
      </c>
      <c r="I2617" s="417" t="s">
        <v>422</v>
      </c>
      <c r="J2617" s="417" t="s">
        <v>432</v>
      </c>
      <c r="K2617" s="417" t="s">
        <v>821</v>
      </c>
      <c r="L2617" s="417" t="s">
        <v>822</v>
      </c>
      <c r="M2617" s="423">
        <v>64911</v>
      </c>
    </row>
    <row r="2618" spans="1:13">
      <c r="A2618" s="417" t="s">
        <v>10258</v>
      </c>
      <c r="B2618" s="417" t="s">
        <v>2241</v>
      </c>
      <c r="C2618" s="417" t="s">
        <v>613</v>
      </c>
      <c r="D2618" s="422">
        <v>5001</v>
      </c>
      <c r="E2618" s="417" t="s">
        <v>787</v>
      </c>
      <c r="F2618" s="417" t="s">
        <v>242</v>
      </c>
      <c r="G2618" s="417" t="s">
        <v>298</v>
      </c>
      <c r="H2618" s="417" t="s">
        <v>41</v>
      </c>
      <c r="I2618" s="417" t="s">
        <v>421</v>
      </c>
      <c r="J2618" s="417" t="s">
        <v>431</v>
      </c>
      <c r="K2618" s="417" t="s">
        <v>821</v>
      </c>
      <c r="L2618" s="417" t="s">
        <v>822</v>
      </c>
      <c r="M2618" s="423">
        <v>68607</v>
      </c>
    </row>
    <row r="2619" spans="1:13">
      <c r="A2619" s="417" t="s">
        <v>10265</v>
      </c>
      <c r="B2619" s="417" t="s">
        <v>2240</v>
      </c>
      <c r="C2619" s="417" t="s">
        <v>613</v>
      </c>
      <c r="D2619" s="422">
        <v>5001</v>
      </c>
      <c r="E2619" s="417" t="s">
        <v>787</v>
      </c>
      <c r="F2619" s="417" t="s">
        <v>242</v>
      </c>
      <c r="G2619" s="417" t="s">
        <v>298</v>
      </c>
      <c r="H2619" s="417" t="s">
        <v>41</v>
      </c>
      <c r="I2619" s="417" t="s">
        <v>422</v>
      </c>
      <c r="J2619" s="417" t="s">
        <v>432</v>
      </c>
      <c r="K2619" s="417" t="s">
        <v>890</v>
      </c>
      <c r="L2619" s="417" t="s">
        <v>822</v>
      </c>
      <c r="M2619" s="423">
        <v>71148</v>
      </c>
    </row>
    <row r="2620" spans="1:13">
      <c r="A2620" s="417" t="s">
        <v>10242</v>
      </c>
      <c r="B2620" s="417" t="s">
        <v>2241</v>
      </c>
      <c r="C2620" s="417" t="s">
        <v>613</v>
      </c>
      <c r="D2620" s="422">
        <v>5001</v>
      </c>
      <c r="E2620" s="417" t="s">
        <v>787</v>
      </c>
      <c r="F2620" s="417" t="s">
        <v>242</v>
      </c>
      <c r="G2620" s="417" t="s">
        <v>298</v>
      </c>
      <c r="H2620" s="417" t="s">
        <v>41</v>
      </c>
      <c r="I2620" s="417" t="s">
        <v>50</v>
      </c>
      <c r="J2620" s="417" t="s">
        <v>179</v>
      </c>
      <c r="K2620" s="417" t="s">
        <v>821</v>
      </c>
      <c r="L2620" s="417" t="s">
        <v>822</v>
      </c>
      <c r="M2620" s="423">
        <v>75075</v>
      </c>
    </row>
    <row r="2621" spans="1:13">
      <c r="A2621" s="417" t="s">
        <v>10250</v>
      </c>
      <c r="B2621" s="417" t="s">
        <v>2241</v>
      </c>
      <c r="C2621" s="417" t="s">
        <v>613</v>
      </c>
      <c r="D2621" s="422">
        <v>5001</v>
      </c>
      <c r="E2621" s="417" t="s">
        <v>787</v>
      </c>
      <c r="F2621" s="417" t="s">
        <v>242</v>
      </c>
      <c r="G2621" s="417" t="s">
        <v>298</v>
      </c>
      <c r="H2621" s="417" t="s">
        <v>41</v>
      </c>
      <c r="I2621" s="417" t="s">
        <v>223</v>
      </c>
      <c r="J2621" s="417" t="s">
        <v>181</v>
      </c>
      <c r="K2621" s="417" t="s">
        <v>821</v>
      </c>
      <c r="L2621" s="417" t="s">
        <v>822</v>
      </c>
      <c r="M2621" s="423">
        <v>75075</v>
      </c>
    </row>
    <row r="2622" spans="1:13">
      <c r="A2622" s="417" t="s">
        <v>10257</v>
      </c>
      <c r="B2622" s="417" t="s">
        <v>2240</v>
      </c>
      <c r="C2622" s="417" t="s">
        <v>613</v>
      </c>
      <c r="D2622" s="422">
        <v>5001</v>
      </c>
      <c r="E2622" s="417" t="s">
        <v>787</v>
      </c>
      <c r="F2622" s="417" t="s">
        <v>242</v>
      </c>
      <c r="G2622" s="417" t="s">
        <v>298</v>
      </c>
      <c r="H2622" s="417" t="s">
        <v>41</v>
      </c>
      <c r="I2622" s="417" t="s">
        <v>421</v>
      </c>
      <c r="J2622" s="417" t="s">
        <v>431</v>
      </c>
      <c r="K2622" s="417" t="s">
        <v>890</v>
      </c>
      <c r="L2622" s="417" t="s">
        <v>822</v>
      </c>
      <c r="M2622" s="423">
        <v>75537</v>
      </c>
    </row>
    <row r="2623" spans="1:13">
      <c r="A2623" s="417" t="s">
        <v>10234</v>
      </c>
      <c r="B2623" s="417" t="s">
        <v>2241</v>
      </c>
      <c r="C2623" s="417" t="s">
        <v>613</v>
      </c>
      <c r="D2623" s="422">
        <v>5001</v>
      </c>
      <c r="E2623" s="417" t="s">
        <v>787</v>
      </c>
      <c r="F2623" s="417" t="s">
        <v>242</v>
      </c>
      <c r="G2623" s="417" t="s">
        <v>298</v>
      </c>
      <c r="H2623" s="417" t="s">
        <v>41</v>
      </c>
      <c r="I2623" s="417" t="s">
        <v>48</v>
      </c>
      <c r="J2623" s="417" t="s">
        <v>177</v>
      </c>
      <c r="K2623" s="417" t="s">
        <v>821</v>
      </c>
      <c r="L2623" s="417" t="s">
        <v>822</v>
      </c>
      <c r="M2623" s="423">
        <v>80157</v>
      </c>
    </row>
    <row r="2624" spans="1:13">
      <c r="A2624" s="417" t="s">
        <v>10241</v>
      </c>
      <c r="B2624" s="417" t="s">
        <v>2240</v>
      </c>
      <c r="C2624" s="417" t="s">
        <v>613</v>
      </c>
      <c r="D2624" s="422">
        <v>5001</v>
      </c>
      <c r="E2624" s="417" t="s">
        <v>787</v>
      </c>
      <c r="F2624" s="417" t="s">
        <v>242</v>
      </c>
      <c r="G2624" s="417" t="s">
        <v>298</v>
      </c>
      <c r="H2624" s="417" t="s">
        <v>41</v>
      </c>
      <c r="I2624" s="417" t="s">
        <v>50</v>
      </c>
      <c r="J2624" s="417" t="s">
        <v>179</v>
      </c>
      <c r="K2624" s="417" t="s">
        <v>890</v>
      </c>
      <c r="L2624" s="417" t="s">
        <v>822</v>
      </c>
      <c r="M2624" s="423">
        <v>82236</v>
      </c>
    </row>
    <row r="2625" spans="1:13">
      <c r="A2625" s="417" t="s">
        <v>10249</v>
      </c>
      <c r="B2625" s="417" t="s">
        <v>2240</v>
      </c>
      <c r="C2625" s="417" t="s">
        <v>613</v>
      </c>
      <c r="D2625" s="422">
        <v>5001</v>
      </c>
      <c r="E2625" s="417" t="s">
        <v>787</v>
      </c>
      <c r="F2625" s="417" t="s">
        <v>242</v>
      </c>
      <c r="G2625" s="417" t="s">
        <v>298</v>
      </c>
      <c r="H2625" s="417" t="s">
        <v>41</v>
      </c>
      <c r="I2625" s="417" t="s">
        <v>223</v>
      </c>
      <c r="J2625" s="417" t="s">
        <v>181</v>
      </c>
      <c r="K2625" s="417" t="s">
        <v>890</v>
      </c>
      <c r="L2625" s="417" t="s">
        <v>822</v>
      </c>
      <c r="M2625" s="423">
        <v>82236</v>
      </c>
    </row>
    <row r="2626" spans="1:13">
      <c r="A2626" s="417" t="s">
        <v>10226</v>
      </c>
      <c r="B2626" s="417" t="s">
        <v>2241</v>
      </c>
      <c r="C2626" s="417" t="s">
        <v>613</v>
      </c>
      <c r="D2626" s="422">
        <v>5001</v>
      </c>
      <c r="E2626" s="417" t="s">
        <v>787</v>
      </c>
      <c r="F2626" s="417" t="s">
        <v>242</v>
      </c>
      <c r="G2626" s="417" t="s">
        <v>298</v>
      </c>
      <c r="H2626" s="417" t="s">
        <v>41</v>
      </c>
      <c r="I2626" s="417" t="s">
        <v>221</v>
      </c>
      <c r="J2626" s="417" t="s">
        <v>175</v>
      </c>
      <c r="K2626" s="417" t="s">
        <v>821</v>
      </c>
      <c r="L2626" s="417" t="s">
        <v>822</v>
      </c>
      <c r="M2626" s="423">
        <v>85239</v>
      </c>
    </row>
    <row r="2627" spans="1:13">
      <c r="A2627" s="417" t="s">
        <v>10233</v>
      </c>
      <c r="B2627" s="417" t="s">
        <v>2240</v>
      </c>
      <c r="C2627" s="417" t="s">
        <v>613</v>
      </c>
      <c r="D2627" s="422">
        <v>5001</v>
      </c>
      <c r="E2627" s="417" t="s">
        <v>787</v>
      </c>
      <c r="F2627" s="417" t="s">
        <v>242</v>
      </c>
      <c r="G2627" s="417" t="s">
        <v>298</v>
      </c>
      <c r="H2627" s="417" t="s">
        <v>41</v>
      </c>
      <c r="I2627" s="417" t="s">
        <v>48</v>
      </c>
      <c r="J2627" s="417" t="s">
        <v>177</v>
      </c>
      <c r="K2627" s="417" t="s">
        <v>890</v>
      </c>
      <c r="L2627" s="417" t="s">
        <v>822</v>
      </c>
      <c r="M2627" s="423">
        <v>88011</v>
      </c>
    </row>
    <row r="2628" spans="1:13">
      <c r="A2628" s="417" t="s">
        <v>10218</v>
      </c>
      <c r="B2628" s="417" t="s">
        <v>2241</v>
      </c>
      <c r="C2628" s="417" t="s">
        <v>613</v>
      </c>
      <c r="D2628" s="422">
        <v>5001</v>
      </c>
      <c r="E2628" s="417" t="s">
        <v>787</v>
      </c>
      <c r="F2628" s="417" t="s">
        <v>242</v>
      </c>
      <c r="G2628" s="417" t="s">
        <v>298</v>
      </c>
      <c r="H2628" s="417" t="s">
        <v>41</v>
      </c>
      <c r="I2628" s="417" t="s">
        <v>46</v>
      </c>
      <c r="J2628" s="417" t="s">
        <v>173</v>
      </c>
      <c r="K2628" s="417" t="s">
        <v>821</v>
      </c>
      <c r="L2628" s="417" t="s">
        <v>822</v>
      </c>
      <c r="M2628" s="423">
        <v>88935</v>
      </c>
    </row>
    <row r="2629" spans="1:13">
      <c r="A2629" s="417" t="s">
        <v>10225</v>
      </c>
      <c r="B2629" s="417" t="s">
        <v>2240</v>
      </c>
      <c r="C2629" s="417" t="s">
        <v>613</v>
      </c>
      <c r="D2629" s="422">
        <v>5001</v>
      </c>
      <c r="E2629" s="417" t="s">
        <v>787</v>
      </c>
      <c r="F2629" s="417" t="s">
        <v>242</v>
      </c>
      <c r="G2629" s="417" t="s">
        <v>298</v>
      </c>
      <c r="H2629" s="417" t="s">
        <v>41</v>
      </c>
      <c r="I2629" s="417" t="s">
        <v>221</v>
      </c>
      <c r="J2629" s="417" t="s">
        <v>175</v>
      </c>
      <c r="K2629" s="417" t="s">
        <v>890</v>
      </c>
      <c r="L2629" s="417" t="s">
        <v>822</v>
      </c>
      <c r="M2629" s="423">
        <v>93555</v>
      </c>
    </row>
    <row r="2630" spans="1:13">
      <c r="A2630" s="417" t="s">
        <v>10194</v>
      </c>
      <c r="B2630" s="417" t="s">
        <v>2241</v>
      </c>
      <c r="C2630" s="417" t="s">
        <v>613</v>
      </c>
      <c r="D2630" s="422">
        <v>5001</v>
      </c>
      <c r="E2630" s="417" t="s">
        <v>787</v>
      </c>
      <c r="F2630" s="417" t="s">
        <v>242</v>
      </c>
      <c r="G2630" s="417" t="s">
        <v>298</v>
      </c>
      <c r="H2630" s="417" t="s">
        <v>41</v>
      </c>
      <c r="I2630" s="417" t="s">
        <v>42</v>
      </c>
      <c r="J2630" s="417" t="s">
        <v>60</v>
      </c>
      <c r="K2630" s="417" t="s">
        <v>821</v>
      </c>
      <c r="L2630" s="417" t="s">
        <v>822</v>
      </c>
      <c r="M2630" s="423">
        <v>94017</v>
      </c>
    </row>
    <row r="2631" spans="1:13">
      <c r="A2631" s="417" t="s">
        <v>10202</v>
      </c>
      <c r="B2631" s="417" t="s">
        <v>2241</v>
      </c>
      <c r="C2631" s="417" t="s">
        <v>613</v>
      </c>
      <c r="D2631" s="422">
        <v>5001</v>
      </c>
      <c r="E2631" s="417" t="s">
        <v>787</v>
      </c>
      <c r="F2631" s="417" t="s">
        <v>242</v>
      </c>
      <c r="G2631" s="417" t="s">
        <v>298</v>
      </c>
      <c r="H2631" s="417" t="s">
        <v>41</v>
      </c>
      <c r="I2631" s="417" t="s">
        <v>219</v>
      </c>
      <c r="J2631" s="417" t="s">
        <v>62</v>
      </c>
      <c r="K2631" s="417" t="s">
        <v>821</v>
      </c>
      <c r="L2631" s="417" t="s">
        <v>822</v>
      </c>
      <c r="M2631" s="423">
        <v>94017</v>
      </c>
    </row>
    <row r="2632" spans="1:13">
      <c r="A2632" s="417" t="s">
        <v>10210</v>
      </c>
      <c r="B2632" s="417" t="s">
        <v>2241</v>
      </c>
      <c r="C2632" s="417" t="s">
        <v>613</v>
      </c>
      <c r="D2632" s="422">
        <v>5001</v>
      </c>
      <c r="E2632" s="417" t="s">
        <v>787</v>
      </c>
      <c r="F2632" s="417" t="s">
        <v>242</v>
      </c>
      <c r="G2632" s="417" t="s">
        <v>298</v>
      </c>
      <c r="H2632" s="417" t="s">
        <v>41</v>
      </c>
      <c r="I2632" s="417" t="s">
        <v>44</v>
      </c>
      <c r="J2632" s="417" t="s">
        <v>171</v>
      </c>
      <c r="K2632" s="417" t="s">
        <v>821</v>
      </c>
      <c r="L2632" s="417" t="s">
        <v>822</v>
      </c>
      <c r="M2632" s="423">
        <v>94017</v>
      </c>
    </row>
    <row r="2633" spans="1:13">
      <c r="A2633" s="417" t="s">
        <v>10217</v>
      </c>
      <c r="B2633" s="417" t="s">
        <v>2240</v>
      </c>
      <c r="C2633" s="417" t="s">
        <v>613</v>
      </c>
      <c r="D2633" s="422">
        <v>5001</v>
      </c>
      <c r="E2633" s="417" t="s">
        <v>787</v>
      </c>
      <c r="F2633" s="417" t="s">
        <v>242</v>
      </c>
      <c r="G2633" s="417" t="s">
        <v>298</v>
      </c>
      <c r="H2633" s="417" t="s">
        <v>41</v>
      </c>
      <c r="I2633" s="417" t="s">
        <v>46</v>
      </c>
      <c r="J2633" s="417" t="s">
        <v>173</v>
      </c>
      <c r="K2633" s="417" t="s">
        <v>890</v>
      </c>
      <c r="L2633" s="417" t="s">
        <v>822</v>
      </c>
      <c r="M2633" s="423">
        <v>97944</v>
      </c>
    </row>
    <row r="2634" spans="1:13">
      <c r="A2634" s="417" t="s">
        <v>10186</v>
      </c>
      <c r="B2634" s="417" t="s">
        <v>2241</v>
      </c>
      <c r="C2634" s="417" t="s">
        <v>613</v>
      </c>
      <c r="D2634" s="422">
        <v>5001</v>
      </c>
      <c r="E2634" s="417" t="s">
        <v>787</v>
      </c>
      <c r="F2634" s="417" t="s">
        <v>242</v>
      </c>
      <c r="G2634" s="417" t="s">
        <v>298</v>
      </c>
      <c r="H2634" s="417" t="s">
        <v>41</v>
      </c>
      <c r="I2634" s="417" t="s">
        <v>324</v>
      </c>
      <c r="J2634" s="417" t="s">
        <v>786</v>
      </c>
      <c r="K2634" s="417" t="s">
        <v>821</v>
      </c>
      <c r="L2634" s="417" t="s">
        <v>822</v>
      </c>
      <c r="M2634" s="423">
        <v>99099</v>
      </c>
    </row>
    <row r="2635" spans="1:13">
      <c r="A2635" s="417" t="s">
        <v>10193</v>
      </c>
      <c r="B2635" s="417" t="s">
        <v>2240</v>
      </c>
      <c r="C2635" s="417" t="s">
        <v>613</v>
      </c>
      <c r="D2635" s="422">
        <v>5001</v>
      </c>
      <c r="E2635" s="417" t="s">
        <v>787</v>
      </c>
      <c r="F2635" s="417" t="s">
        <v>242</v>
      </c>
      <c r="G2635" s="417" t="s">
        <v>298</v>
      </c>
      <c r="H2635" s="417" t="s">
        <v>41</v>
      </c>
      <c r="I2635" s="417" t="s">
        <v>42</v>
      </c>
      <c r="J2635" s="417" t="s">
        <v>60</v>
      </c>
      <c r="K2635" s="417" t="s">
        <v>890</v>
      </c>
      <c r="L2635" s="417" t="s">
        <v>822</v>
      </c>
      <c r="M2635" s="423">
        <v>103488</v>
      </c>
    </row>
    <row r="2636" spans="1:13">
      <c r="A2636" s="417" t="s">
        <v>10201</v>
      </c>
      <c r="B2636" s="417" t="s">
        <v>2240</v>
      </c>
      <c r="C2636" s="417" t="s">
        <v>613</v>
      </c>
      <c r="D2636" s="422">
        <v>5001</v>
      </c>
      <c r="E2636" s="417" t="s">
        <v>787</v>
      </c>
      <c r="F2636" s="417" t="s">
        <v>242</v>
      </c>
      <c r="G2636" s="417" t="s">
        <v>298</v>
      </c>
      <c r="H2636" s="417" t="s">
        <v>41</v>
      </c>
      <c r="I2636" s="417" t="s">
        <v>219</v>
      </c>
      <c r="J2636" s="417" t="s">
        <v>62</v>
      </c>
      <c r="K2636" s="417" t="s">
        <v>890</v>
      </c>
      <c r="L2636" s="417" t="s">
        <v>822</v>
      </c>
      <c r="M2636" s="423">
        <v>103488</v>
      </c>
    </row>
    <row r="2637" spans="1:13">
      <c r="A2637" s="417" t="s">
        <v>10209</v>
      </c>
      <c r="B2637" s="417" t="s">
        <v>2240</v>
      </c>
      <c r="C2637" s="417" t="s">
        <v>613</v>
      </c>
      <c r="D2637" s="422">
        <v>5001</v>
      </c>
      <c r="E2637" s="417" t="s">
        <v>787</v>
      </c>
      <c r="F2637" s="417" t="s">
        <v>242</v>
      </c>
      <c r="G2637" s="417" t="s">
        <v>298</v>
      </c>
      <c r="H2637" s="417" t="s">
        <v>41</v>
      </c>
      <c r="I2637" s="417" t="s">
        <v>44</v>
      </c>
      <c r="J2637" s="417" t="s">
        <v>171</v>
      </c>
      <c r="K2637" s="417" t="s">
        <v>890</v>
      </c>
      <c r="L2637" s="417" t="s">
        <v>822</v>
      </c>
      <c r="M2637" s="423">
        <v>103488</v>
      </c>
    </row>
    <row r="2638" spans="1:13">
      <c r="A2638" s="417" t="s">
        <v>10185</v>
      </c>
      <c r="B2638" s="417" t="s">
        <v>2240</v>
      </c>
      <c r="C2638" s="417" t="s">
        <v>613</v>
      </c>
      <c r="D2638" s="422">
        <v>5001</v>
      </c>
      <c r="E2638" s="417" t="s">
        <v>787</v>
      </c>
      <c r="F2638" s="417" t="s">
        <v>242</v>
      </c>
      <c r="G2638" s="417" t="s">
        <v>298</v>
      </c>
      <c r="H2638" s="417" t="s">
        <v>41</v>
      </c>
      <c r="I2638" s="417" t="s">
        <v>324</v>
      </c>
      <c r="J2638" s="417" t="s">
        <v>786</v>
      </c>
      <c r="K2638" s="417" t="s">
        <v>890</v>
      </c>
      <c r="L2638" s="417" t="s">
        <v>822</v>
      </c>
      <c r="M2638" s="423">
        <v>109032</v>
      </c>
    </row>
    <row r="2639" spans="1:13">
      <c r="A2639" s="417" t="s">
        <v>10288</v>
      </c>
      <c r="B2639" s="417" t="s">
        <v>2239</v>
      </c>
      <c r="C2639" s="417" t="s">
        <v>613</v>
      </c>
      <c r="D2639" s="422">
        <v>5001</v>
      </c>
      <c r="E2639" s="417" t="s">
        <v>787</v>
      </c>
      <c r="F2639" s="417" t="s">
        <v>242</v>
      </c>
      <c r="G2639" s="417" t="s">
        <v>298</v>
      </c>
      <c r="H2639" s="417" t="s">
        <v>41</v>
      </c>
      <c r="I2639" s="417" t="s">
        <v>425</v>
      </c>
      <c r="J2639" s="417" t="s">
        <v>435</v>
      </c>
      <c r="K2639" s="417" t="s">
        <v>821</v>
      </c>
      <c r="L2639" s="417" t="s">
        <v>32</v>
      </c>
      <c r="M2639" s="423">
        <v>457380</v>
      </c>
    </row>
    <row r="2640" spans="1:13">
      <c r="A2640" s="417" t="s">
        <v>10287</v>
      </c>
      <c r="B2640" s="417" t="s">
        <v>2238</v>
      </c>
      <c r="C2640" s="417" t="s">
        <v>613</v>
      </c>
      <c r="D2640" s="422">
        <v>5001</v>
      </c>
      <c r="E2640" s="417" t="s">
        <v>787</v>
      </c>
      <c r="F2640" s="417" t="s">
        <v>242</v>
      </c>
      <c r="G2640" s="417" t="s">
        <v>298</v>
      </c>
      <c r="H2640" s="417" t="s">
        <v>41</v>
      </c>
      <c r="I2640" s="417" t="s">
        <v>425</v>
      </c>
      <c r="J2640" s="417" t="s">
        <v>435</v>
      </c>
      <c r="K2640" s="417" t="s">
        <v>890</v>
      </c>
      <c r="L2640" s="417" t="s">
        <v>32</v>
      </c>
      <c r="M2640" s="423">
        <v>503580</v>
      </c>
    </row>
    <row r="2641" spans="1:13">
      <c r="A2641" s="417" t="s">
        <v>10280</v>
      </c>
      <c r="B2641" s="417" t="s">
        <v>2239</v>
      </c>
      <c r="C2641" s="417" t="s">
        <v>613</v>
      </c>
      <c r="D2641" s="422">
        <v>5001</v>
      </c>
      <c r="E2641" s="417" t="s">
        <v>787</v>
      </c>
      <c r="F2641" s="417" t="s">
        <v>242</v>
      </c>
      <c r="G2641" s="417" t="s">
        <v>298</v>
      </c>
      <c r="H2641" s="417" t="s">
        <v>41</v>
      </c>
      <c r="I2641" s="417" t="s">
        <v>424</v>
      </c>
      <c r="J2641" s="417" t="s">
        <v>434</v>
      </c>
      <c r="K2641" s="417" t="s">
        <v>821</v>
      </c>
      <c r="L2641" s="417" t="s">
        <v>32</v>
      </c>
      <c r="M2641" s="423">
        <v>547470</v>
      </c>
    </row>
    <row r="2642" spans="1:13">
      <c r="A2642" s="417" t="s">
        <v>10272</v>
      </c>
      <c r="B2642" s="417" t="s">
        <v>2239</v>
      </c>
      <c r="C2642" s="417" t="s">
        <v>613</v>
      </c>
      <c r="D2642" s="422">
        <v>5001</v>
      </c>
      <c r="E2642" s="417" t="s">
        <v>787</v>
      </c>
      <c r="F2642" s="417" t="s">
        <v>242</v>
      </c>
      <c r="G2642" s="417" t="s">
        <v>298</v>
      </c>
      <c r="H2642" s="417" t="s">
        <v>41</v>
      </c>
      <c r="I2642" s="417" t="s">
        <v>423</v>
      </c>
      <c r="J2642" s="417" t="s">
        <v>433</v>
      </c>
      <c r="K2642" s="417" t="s">
        <v>821</v>
      </c>
      <c r="L2642" s="417" t="s">
        <v>32</v>
      </c>
      <c r="M2642" s="423">
        <v>584430</v>
      </c>
    </row>
    <row r="2643" spans="1:13">
      <c r="A2643" s="417" t="s">
        <v>10279</v>
      </c>
      <c r="B2643" s="417" t="s">
        <v>2238</v>
      </c>
      <c r="C2643" s="417" t="s">
        <v>613</v>
      </c>
      <c r="D2643" s="422">
        <v>5001</v>
      </c>
      <c r="E2643" s="417" t="s">
        <v>787</v>
      </c>
      <c r="F2643" s="417" t="s">
        <v>242</v>
      </c>
      <c r="G2643" s="417" t="s">
        <v>298</v>
      </c>
      <c r="H2643" s="417" t="s">
        <v>41</v>
      </c>
      <c r="I2643" s="417" t="s">
        <v>424</v>
      </c>
      <c r="J2643" s="417" t="s">
        <v>434</v>
      </c>
      <c r="K2643" s="417" t="s">
        <v>890</v>
      </c>
      <c r="L2643" s="417" t="s">
        <v>32</v>
      </c>
      <c r="M2643" s="423">
        <v>600600</v>
      </c>
    </row>
    <row r="2644" spans="1:13">
      <c r="A2644" s="417" t="s">
        <v>10271</v>
      </c>
      <c r="B2644" s="417" t="s">
        <v>2238</v>
      </c>
      <c r="C2644" s="417" t="s">
        <v>613</v>
      </c>
      <c r="D2644" s="422">
        <v>5001</v>
      </c>
      <c r="E2644" s="417" t="s">
        <v>787</v>
      </c>
      <c r="F2644" s="417" t="s">
        <v>242</v>
      </c>
      <c r="G2644" s="417" t="s">
        <v>298</v>
      </c>
      <c r="H2644" s="417" t="s">
        <v>41</v>
      </c>
      <c r="I2644" s="417" t="s">
        <v>423</v>
      </c>
      <c r="J2644" s="417" t="s">
        <v>433</v>
      </c>
      <c r="K2644" s="417" t="s">
        <v>890</v>
      </c>
      <c r="L2644" s="417" t="s">
        <v>32</v>
      </c>
      <c r="M2644" s="423">
        <v>642180</v>
      </c>
    </row>
    <row r="2645" spans="1:13">
      <c r="A2645" s="417" t="s">
        <v>10264</v>
      </c>
      <c r="B2645" s="417" t="s">
        <v>2239</v>
      </c>
      <c r="C2645" s="417" t="s">
        <v>613</v>
      </c>
      <c r="D2645" s="422">
        <v>5001</v>
      </c>
      <c r="E2645" s="417" t="s">
        <v>787</v>
      </c>
      <c r="F2645" s="417" t="s">
        <v>242</v>
      </c>
      <c r="G2645" s="417" t="s">
        <v>298</v>
      </c>
      <c r="H2645" s="417" t="s">
        <v>41</v>
      </c>
      <c r="I2645" s="417" t="s">
        <v>422</v>
      </c>
      <c r="J2645" s="417" t="s">
        <v>432</v>
      </c>
      <c r="K2645" s="417" t="s">
        <v>821</v>
      </c>
      <c r="L2645" s="417" t="s">
        <v>32</v>
      </c>
      <c r="M2645" s="423">
        <v>649110</v>
      </c>
    </row>
    <row r="2646" spans="1:13">
      <c r="A2646" s="417" t="s">
        <v>10256</v>
      </c>
      <c r="B2646" s="417" t="s">
        <v>2239</v>
      </c>
      <c r="C2646" s="417" t="s">
        <v>613</v>
      </c>
      <c r="D2646" s="422">
        <v>5001</v>
      </c>
      <c r="E2646" s="417" t="s">
        <v>787</v>
      </c>
      <c r="F2646" s="417" t="s">
        <v>242</v>
      </c>
      <c r="G2646" s="417" t="s">
        <v>298</v>
      </c>
      <c r="H2646" s="417" t="s">
        <v>41</v>
      </c>
      <c r="I2646" s="417" t="s">
        <v>421</v>
      </c>
      <c r="J2646" s="417" t="s">
        <v>431</v>
      </c>
      <c r="K2646" s="417" t="s">
        <v>821</v>
      </c>
      <c r="L2646" s="417" t="s">
        <v>32</v>
      </c>
      <c r="M2646" s="423">
        <v>686070</v>
      </c>
    </row>
    <row r="2647" spans="1:13">
      <c r="A2647" s="417" t="s">
        <v>10263</v>
      </c>
      <c r="B2647" s="417" t="s">
        <v>2238</v>
      </c>
      <c r="C2647" s="417" t="s">
        <v>613</v>
      </c>
      <c r="D2647" s="422">
        <v>5001</v>
      </c>
      <c r="E2647" s="417" t="s">
        <v>787</v>
      </c>
      <c r="F2647" s="417" t="s">
        <v>242</v>
      </c>
      <c r="G2647" s="417" t="s">
        <v>298</v>
      </c>
      <c r="H2647" s="417" t="s">
        <v>41</v>
      </c>
      <c r="I2647" s="417" t="s">
        <v>422</v>
      </c>
      <c r="J2647" s="417" t="s">
        <v>432</v>
      </c>
      <c r="K2647" s="417" t="s">
        <v>890</v>
      </c>
      <c r="L2647" s="417" t="s">
        <v>32</v>
      </c>
      <c r="M2647" s="423">
        <v>713790</v>
      </c>
    </row>
    <row r="2648" spans="1:13">
      <c r="A2648" s="417" t="s">
        <v>10240</v>
      </c>
      <c r="B2648" s="417" t="s">
        <v>2239</v>
      </c>
      <c r="C2648" s="417" t="s">
        <v>613</v>
      </c>
      <c r="D2648" s="422">
        <v>5001</v>
      </c>
      <c r="E2648" s="417" t="s">
        <v>787</v>
      </c>
      <c r="F2648" s="417" t="s">
        <v>242</v>
      </c>
      <c r="G2648" s="417" t="s">
        <v>298</v>
      </c>
      <c r="H2648" s="417" t="s">
        <v>41</v>
      </c>
      <c r="I2648" s="417" t="s">
        <v>50</v>
      </c>
      <c r="J2648" s="417" t="s">
        <v>179</v>
      </c>
      <c r="K2648" s="417" t="s">
        <v>821</v>
      </c>
      <c r="L2648" s="417" t="s">
        <v>32</v>
      </c>
      <c r="M2648" s="423">
        <v>750750</v>
      </c>
    </row>
    <row r="2649" spans="1:13">
      <c r="A2649" s="417" t="s">
        <v>10248</v>
      </c>
      <c r="B2649" s="417" t="s">
        <v>2239</v>
      </c>
      <c r="C2649" s="417" t="s">
        <v>613</v>
      </c>
      <c r="D2649" s="422">
        <v>5001</v>
      </c>
      <c r="E2649" s="417" t="s">
        <v>787</v>
      </c>
      <c r="F2649" s="417" t="s">
        <v>242</v>
      </c>
      <c r="G2649" s="417" t="s">
        <v>298</v>
      </c>
      <c r="H2649" s="417" t="s">
        <v>41</v>
      </c>
      <c r="I2649" s="417" t="s">
        <v>223</v>
      </c>
      <c r="J2649" s="417" t="s">
        <v>181</v>
      </c>
      <c r="K2649" s="417" t="s">
        <v>821</v>
      </c>
      <c r="L2649" s="417" t="s">
        <v>32</v>
      </c>
      <c r="M2649" s="423">
        <v>750750</v>
      </c>
    </row>
    <row r="2650" spans="1:13">
      <c r="A2650" s="417" t="s">
        <v>10255</v>
      </c>
      <c r="B2650" s="417" t="s">
        <v>2238</v>
      </c>
      <c r="C2650" s="417" t="s">
        <v>613</v>
      </c>
      <c r="D2650" s="422">
        <v>5001</v>
      </c>
      <c r="E2650" s="417" t="s">
        <v>787</v>
      </c>
      <c r="F2650" s="417" t="s">
        <v>242</v>
      </c>
      <c r="G2650" s="417" t="s">
        <v>298</v>
      </c>
      <c r="H2650" s="417" t="s">
        <v>41</v>
      </c>
      <c r="I2650" s="417" t="s">
        <v>421</v>
      </c>
      <c r="J2650" s="417" t="s">
        <v>431</v>
      </c>
      <c r="K2650" s="417" t="s">
        <v>890</v>
      </c>
      <c r="L2650" s="417" t="s">
        <v>32</v>
      </c>
      <c r="M2650" s="423">
        <v>755370</v>
      </c>
    </row>
    <row r="2651" spans="1:13">
      <c r="A2651" s="417" t="s">
        <v>10232</v>
      </c>
      <c r="B2651" s="417" t="s">
        <v>2239</v>
      </c>
      <c r="C2651" s="417" t="s">
        <v>613</v>
      </c>
      <c r="D2651" s="422">
        <v>5001</v>
      </c>
      <c r="E2651" s="417" t="s">
        <v>787</v>
      </c>
      <c r="F2651" s="417" t="s">
        <v>242</v>
      </c>
      <c r="G2651" s="417" t="s">
        <v>298</v>
      </c>
      <c r="H2651" s="417" t="s">
        <v>41</v>
      </c>
      <c r="I2651" s="417" t="s">
        <v>48</v>
      </c>
      <c r="J2651" s="417" t="s">
        <v>177</v>
      </c>
      <c r="K2651" s="417" t="s">
        <v>821</v>
      </c>
      <c r="L2651" s="417" t="s">
        <v>32</v>
      </c>
      <c r="M2651" s="423">
        <v>801570</v>
      </c>
    </row>
    <row r="2652" spans="1:13">
      <c r="A2652" s="417" t="s">
        <v>10286</v>
      </c>
      <c r="B2652" s="417" t="s">
        <v>2237</v>
      </c>
      <c r="C2652" s="417" t="s">
        <v>1158</v>
      </c>
      <c r="D2652" s="422">
        <v>5001</v>
      </c>
      <c r="E2652" s="417" t="s">
        <v>787</v>
      </c>
      <c r="F2652" s="417" t="s">
        <v>242</v>
      </c>
      <c r="G2652" s="417" t="s">
        <v>298</v>
      </c>
      <c r="H2652" s="417" t="s">
        <v>41</v>
      </c>
      <c r="I2652" s="417" t="s">
        <v>425</v>
      </c>
      <c r="J2652" s="417" t="s">
        <v>435</v>
      </c>
      <c r="K2652" s="417" t="s">
        <v>821</v>
      </c>
      <c r="L2652" s="417" t="s">
        <v>34</v>
      </c>
      <c r="M2652" s="423">
        <v>822360</v>
      </c>
    </row>
    <row r="2653" spans="1:13">
      <c r="A2653" s="417" t="s">
        <v>10239</v>
      </c>
      <c r="B2653" s="417" t="s">
        <v>2238</v>
      </c>
      <c r="C2653" s="417" t="s">
        <v>613</v>
      </c>
      <c r="D2653" s="422">
        <v>5001</v>
      </c>
      <c r="E2653" s="417" t="s">
        <v>787</v>
      </c>
      <c r="F2653" s="417" t="s">
        <v>242</v>
      </c>
      <c r="G2653" s="417" t="s">
        <v>298</v>
      </c>
      <c r="H2653" s="417" t="s">
        <v>41</v>
      </c>
      <c r="I2653" s="417" t="s">
        <v>50</v>
      </c>
      <c r="J2653" s="417" t="s">
        <v>179</v>
      </c>
      <c r="K2653" s="417" t="s">
        <v>890</v>
      </c>
      <c r="L2653" s="417" t="s">
        <v>32</v>
      </c>
      <c r="M2653" s="423">
        <v>824670</v>
      </c>
    </row>
    <row r="2654" spans="1:13">
      <c r="A2654" s="417" t="s">
        <v>10247</v>
      </c>
      <c r="B2654" s="417" t="s">
        <v>2238</v>
      </c>
      <c r="C2654" s="417" t="s">
        <v>613</v>
      </c>
      <c r="D2654" s="422">
        <v>5001</v>
      </c>
      <c r="E2654" s="417" t="s">
        <v>787</v>
      </c>
      <c r="F2654" s="417" t="s">
        <v>242</v>
      </c>
      <c r="G2654" s="417" t="s">
        <v>298</v>
      </c>
      <c r="H2654" s="417" t="s">
        <v>41</v>
      </c>
      <c r="I2654" s="417" t="s">
        <v>223</v>
      </c>
      <c r="J2654" s="417" t="s">
        <v>181</v>
      </c>
      <c r="K2654" s="417" t="s">
        <v>890</v>
      </c>
      <c r="L2654" s="417" t="s">
        <v>32</v>
      </c>
      <c r="M2654" s="423">
        <v>824670</v>
      </c>
    </row>
    <row r="2655" spans="1:13">
      <c r="A2655" s="417" t="s">
        <v>10224</v>
      </c>
      <c r="B2655" s="417" t="s">
        <v>2239</v>
      </c>
      <c r="C2655" s="417" t="s">
        <v>613</v>
      </c>
      <c r="D2655" s="422">
        <v>5001</v>
      </c>
      <c r="E2655" s="417" t="s">
        <v>787</v>
      </c>
      <c r="F2655" s="417" t="s">
        <v>242</v>
      </c>
      <c r="G2655" s="417" t="s">
        <v>298</v>
      </c>
      <c r="H2655" s="417" t="s">
        <v>41</v>
      </c>
      <c r="I2655" s="417" t="s">
        <v>221</v>
      </c>
      <c r="J2655" s="417" t="s">
        <v>175</v>
      </c>
      <c r="K2655" s="417" t="s">
        <v>821</v>
      </c>
      <c r="L2655" s="417" t="s">
        <v>32</v>
      </c>
      <c r="M2655" s="423">
        <v>852390</v>
      </c>
    </row>
    <row r="2656" spans="1:13">
      <c r="A2656" s="417" t="s">
        <v>10231</v>
      </c>
      <c r="B2656" s="417" t="s">
        <v>2238</v>
      </c>
      <c r="C2656" s="417" t="s">
        <v>613</v>
      </c>
      <c r="D2656" s="422">
        <v>5001</v>
      </c>
      <c r="E2656" s="417" t="s">
        <v>787</v>
      </c>
      <c r="F2656" s="417" t="s">
        <v>242</v>
      </c>
      <c r="G2656" s="417" t="s">
        <v>298</v>
      </c>
      <c r="H2656" s="417" t="s">
        <v>41</v>
      </c>
      <c r="I2656" s="417" t="s">
        <v>48</v>
      </c>
      <c r="J2656" s="417" t="s">
        <v>177</v>
      </c>
      <c r="K2656" s="417" t="s">
        <v>890</v>
      </c>
      <c r="L2656" s="417" t="s">
        <v>32</v>
      </c>
      <c r="M2656" s="423">
        <v>880110</v>
      </c>
    </row>
    <row r="2657" spans="1:13">
      <c r="A2657" s="417" t="s">
        <v>10216</v>
      </c>
      <c r="B2657" s="417" t="s">
        <v>2239</v>
      </c>
      <c r="C2657" s="417" t="s">
        <v>613</v>
      </c>
      <c r="D2657" s="422">
        <v>5001</v>
      </c>
      <c r="E2657" s="417" t="s">
        <v>787</v>
      </c>
      <c r="F2657" s="417" t="s">
        <v>242</v>
      </c>
      <c r="G2657" s="417" t="s">
        <v>298</v>
      </c>
      <c r="H2657" s="417" t="s">
        <v>41</v>
      </c>
      <c r="I2657" s="417" t="s">
        <v>46</v>
      </c>
      <c r="J2657" s="417" t="s">
        <v>173</v>
      </c>
      <c r="K2657" s="417" t="s">
        <v>821</v>
      </c>
      <c r="L2657" s="417" t="s">
        <v>32</v>
      </c>
      <c r="M2657" s="423">
        <v>889350</v>
      </c>
    </row>
    <row r="2658" spans="1:13">
      <c r="A2658" s="417" t="s">
        <v>10285</v>
      </c>
      <c r="B2658" s="417" t="s">
        <v>2236</v>
      </c>
      <c r="C2658" s="417" t="s">
        <v>1158</v>
      </c>
      <c r="D2658" s="422">
        <v>5001</v>
      </c>
      <c r="E2658" s="417" t="s">
        <v>787</v>
      </c>
      <c r="F2658" s="417" t="s">
        <v>242</v>
      </c>
      <c r="G2658" s="417" t="s">
        <v>298</v>
      </c>
      <c r="H2658" s="417" t="s">
        <v>41</v>
      </c>
      <c r="I2658" s="417" t="s">
        <v>425</v>
      </c>
      <c r="J2658" s="417" t="s">
        <v>435</v>
      </c>
      <c r="K2658" s="417" t="s">
        <v>890</v>
      </c>
      <c r="L2658" s="417" t="s">
        <v>34</v>
      </c>
      <c r="M2658" s="423">
        <v>905520</v>
      </c>
    </row>
    <row r="2659" spans="1:13">
      <c r="A2659" s="417" t="s">
        <v>10223</v>
      </c>
      <c r="B2659" s="417" t="s">
        <v>2238</v>
      </c>
      <c r="C2659" s="417" t="s">
        <v>613</v>
      </c>
      <c r="D2659" s="422">
        <v>5001</v>
      </c>
      <c r="E2659" s="417" t="s">
        <v>787</v>
      </c>
      <c r="F2659" s="417" t="s">
        <v>242</v>
      </c>
      <c r="G2659" s="417" t="s">
        <v>298</v>
      </c>
      <c r="H2659" s="417" t="s">
        <v>41</v>
      </c>
      <c r="I2659" s="417" t="s">
        <v>221</v>
      </c>
      <c r="J2659" s="417" t="s">
        <v>175</v>
      </c>
      <c r="K2659" s="417" t="s">
        <v>890</v>
      </c>
      <c r="L2659" s="417" t="s">
        <v>32</v>
      </c>
      <c r="M2659" s="423">
        <v>935550</v>
      </c>
    </row>
    <row r="2660" spans="1:13">
      <c r="A2660" s="417" t="s">
        <v>10192</v>
      </c>
      <c r="B2660" s="417" t="s">
        <v>2239</v>
      </c>
      <c r="C2660" s="417" t="s">
        <v>613</v>
      </c>
      <c r="D2660" s="422">
        <v>5001</v>
      </c>
      <c r="E2660" s="417" t="s">
        <v>787</v>
      </c>
      <c r="F2660" s="417" t="s">
        <v>242</v>
      </c>
      <c r="G2660" s="417" t="s">
        <v>298</v>
      </c>
      <c r="H2660" s="417" t="s">
        <v>41</v>
      </c>
      <c r="I2660" s="417" t="s">
        <v>42</v>
      </c>
      <c r="J2660" s="417" t="s">
        <v>60</v>
      </c>
      <c r="K2660" s="417" t="s">
        <v>821</v>
      </c>
      <c r="L2660" s="417" t="s">
        <v>32</v>
      </c>
      <c r="M2660" s="423">
        <v>940170</v>
      </c>
    </row>
    <row r="2661" spans="1:13">
      <c r="A2661" s="417" t="s">
        <v>10200</v>
      </c>
      <c r="B2661" s="417" t="s">
        <v>2239</v>
      </c>
      <c r="C2661" s="417" t="s">
        <v>613</v>
      </c>
      <c r="D2661" s="422">
        <v>5001</v>
      </c>
      <c r="E2661" s="417" t="s">
        <v>787</v>
      </c>
      <c r="F2661" s="417" t="s">
        <v>242</v>
      </c>
      <c r="G2661" s="417" t="s">
        <v>298</v>
      </c>
      <c r="H2661" s="417" t="s">
        <v>41</v>
      </c>
      <c r="I2661" s="417" t="s">
        <v>219</v>
      </c>
      <c r="J2661" s="417" t="s">
        <v>62</v>
      </c>
      <c r="K2661" s="417" t="s">
        <v>821</v>
      </c>
      <c r="L2661" s="417" t="s">
        <v>32</v>
      </c>
      <c r="M2661" s="423">
        <v>940170</v>
      </c>
    </row>
    <row r="2662" spans="1:13">
      <c r="A2662" s="417" t="s">
        <v>10208</v>
      </c>
      <c r="B2662" s="417" t="s">
        <v>2239</v>
      </c>
      <c r="C2662" s="417" t="s">
        <v>613</v>
      </c>
      <c r="D2662" s="422">
        <v>5001</v>
      </c>
      <c r="E2662" s="417" t="s">
        <v>787</v>
      </c>
      <c r="F2662" s="417" t="s">
        <v>242</v>
      </c>
      <c r="G2662" s="417" t="s">
        <v>298</v>
      </c>
      <c r="H2662" s="417" t="s">
        <v>41</v>
      </c>
      <c r="I2662" s="417" t="s">
        <v>44</v>
      </c>
      <c r="J2662" s="417" t="s">
        <v>171</v>
      </c>
      <c r="K2662" s="417" t="s">
        <v>821</v>
      </c>
      <c r="L2662" s="417" t="s">
        <v>32</v>
      </c>
      <c r="M2662" s="423">
        <v>940170</v>
      </c>
    </row>
    <row r="2663" spans="1:13">
      <c r="A2663" s="417" t="s">
        <v>10215</v>
      </c>
      <c r="B2663" s="417" t="s">
        <v>2238</v>
      </c>
      <c r="C2663" s="417" t="s">
        <v>613</v>
      </c>
      <c r="D2663" s="422">
        <v>5001</v>
      </c>
      <c r="E2663" s="417" t="s">
        <v>787</v>
      </c>
      <c r="F2663" s="417" t="s">
        <v>242</v>
      </c>
      <c r="G2663" s="417" t="s">
        <v>298</v>
      </c>
      <c r="H2663" s="417" t="s">
        <v>41</v>
      </c>
      <c r="I2663" s="417" t="s">
        <v>46</v>
      </c>
      <c r="J2663" s="417" t="s">
        <v>173</v>
      </c>
      <c r="K2663" s="417" t="s">
        <v>890</v>
      </c>
      <c r="L2663" s="417" t="s">
        <v>32</v>
      </c>
      <c r="M2663" s="423">
        <v>979440</v>
      </c>
    </row>
    <row r="2664" spans="1:13">
      <c r="A2664" s="417" t="s">
        <v>10278</v>
      </c>
      <c r="B2664" s="417" t="s">
        <v>2237</v>
      </c>
      <c r="C2664" s="417" t="s">
        <v>1158</v>
      </c>
      <c r="D2664" s="422">
        <v>5001</v>
      </c>
      <c r="E2664" s="417" t="s">
        <v>787</v>
      </c>
      <c r="F2664" s="417" t="s">
        <v>242</v>
      </c>
      <c r="G2664" s="417" t="s">
        <v>298</v>
      </c>
      <c r="H2664" s="417" t="s">
        <v>41</v>
      </c>
      <c r="I2664" s="417" t="s">
        <v>424</v>
      </c>
      <c r="J2664" s="417" t="s">
        <v>434</v>
      </c>
      <c r="K2664" s="417" t="s">
        <v>821</v>
      </c>
      <c r="L2664" s="417" t="s">
        <v>34</v>
      </c>
      <c r="M2664" s="423">
        <v>984060</v>
      </c>
    </row>
    <row r="2665" spans="1:13">
      <c r="A2665" s="417" t="s">
        <v>10184</v>
      </c>
      <c r="B2665" s="417" t="s">
        <v>2239</v>
      </c>
      <c r="C2665" s="417" t="s">
        <v>613</v>
      </c>
      <c r="D2665" s="422">
        <v>5001</v>
      </c>
      <c r="E2665" s="417" t="s">
        <v>787</v>
      </c>
      <c r="F2665" s="417" t="s">
        <v>242</v>
      </c>
      <c r="G2665" s="417" t="s">
        <v>298</v>
      </c>
      <c r="H2665" s="417" t="s">
        <v>41</v>
      </c>
      <c r="I2665" s="417" t="s">
        <v>324</v>
      </c>
      <c r="J2665" s="417" t="s">
        <v>786</v>
      </c>
      <c r="K2665" s="417" t="s">
        <v>821</v>
      </c>
      <c r="L2665" s="417" t="s">
        <v>32</v>
      </c>
      <c r="M2665" s="423">
        <v>990990</v>
      </c>
    </row>
    <row r="2666" spans="1:13">
      <c r="A2666" s="417" t="s">
        <v>10191</v>
      </c>
      <c r="B2666" s="417" t="s">
        <v>2238</v>
      </c>
      <c r="C2666" s="417" t="s">
        <v>613</v>
      </c>
      <c r="D2666" s="422">
        <v>5001</v>
      </c>
      <c r="E2666" s="417" t="s">
        <v>787</v>
      </c>
      <c r="F2666" s="417" t="s">
        <v>242</v>
      </c>
      <c r="G2666" s="417" t="s">
        <v>298</v>
      </c>
      <c r="H2666" s="417" t="s">
        <v>41</v>
      </c>
      <c r="I2666" s="417" t="s">
        <v>42</v>
      </c>
      <c r="J2666" s="417" t="s">
        <v>60</v>
      </c>
      <c r="K2666" s="417" t="s">
        <v>890</v>
      </c>
      <c r="L2666" s="417" t="s">
        <v>32</v>
      </c>
      <c r="M2666" s="423">
        <v>1034880</v>
      </c>
    </row>
    <row r="2667" spans="1:13">
      <c r="A2667" s="417" t="s">
        <v>10199</v>
      </c>
      <c r="B2667" s="417" t="s">
        <v>2238</v>
      </c>
      <c r="C2667" s="417" t="s">
        <v>613</v>
      </c>
      <c r="D2667" s="422">
        <v>5001</v>
      </c>
      <c r="E2667" s="417" t="s">
        <v>787</v>
      </c>
      <c r="F2667" s="417" t="s">
        <v>242</v>
      </c>
      <c r="G2667" s="417" t="s">
        <v>298</v>
      </c>
      <c r="H2667" s="417" t="s">
        <v>41</v>
      </c>
      <c r="I2667" s="417" t="s">
        <v>219</v>
      </c>
      <c r="J2667" s="417" t="s">
        <v>62</v>
      </c>
      <c r="K2667" s="417" t="s">
        <v>890</v>
      </c>
      <c r="L2667" s="417" t="s">
        <v>32</v>
      </c>
      <c r="M2667" s="423">
        <v>1034880</v>
      </c>
    </row>
    <row r="2668" spans="1:13">
      <c r="A2668" s="417" t="s">
        <v>10207</v>
      </c>
      <c r="B2668" s="417" t="s">
        <v>2238</v>
      </c>
      <c r="C2668" s="417" t="s">
        <v>613</v>
      </c>
      <c r="D2668" s="422">
        <v>5001</v>
      </c>
      <c r="E2668" s="417" t="s">
        <v>787</v>
      </c>
      <c r="F2668" s="417" t="s">
        <v>242</v>
      </c>
      <c r="G2668" s="417" t="s">
        <v>298</v>
      </c>
      <c r="H2668" s="417" t="s">
        <v>41</v>
      </c>
      <c r="I2668" s="417" t="s">
        <v>44</v>
      </c>
      <c r="J2668" s="417" t="s">
        <v>171</v>
      </c>
      <c r="K2668" s="417" t="s">
        <v>890</v>
      </c>
      <c r="L2668" s="417" t="s">
        <v>32</v>
      </c>
      <c r="M2668" s="423">
        <v>1034880</v>
      </c>
    </row>
    <row r="2669" spans="1:13">
      <c r="A2669" s="417" t="s">
        <v>10270</v>
      </c>
      <c r="B2669" s="417" t="s">
        <v>2237</v>
      </c>
      <c r="C2669" s="417" t="s">
        <v>1158</v>
      </c>
      <c r="D2669" s="422">
        <v>5001</v>
      </c>
      <c r="E2669" s="417" t="s">
        <v>787</v>
      </c>
      <c r="F2669" s="417" t="s">
        <v>242</v>
      </c>
      <c r="G2669" s="417" t="s">
        <v>298</v>
      </c>
      <c r="H2669" s="417" t="s">
        <v>41</v>
      </c>
      <c r="I2669" s="417" t="s">
        <v>423</v>
      </c>
      <c r="J2669" s="417" t="s">
        <v>433</v>
      </c>
      <c r="K2669" s="417" t="s">
        <v>821</v>
      </c>
      <c r="L2669" s="417" t="s">
        <v>34</v>
      </c>
      <c r="M2669" s="423">
        <v>1051050</v>
      </c>
    </row>
    <row r="2670" spans="1:13">
      <c r="A2670" s="417" t="s">
        <v>10277</v>
      </c>
      <c r="B2670" s="417" t="s">
        <v>2236</v>
      </c>
      <c r="C2670" s="417" t="s">
        <v>1158</v>
      </c>
      <c r="D2670" s="422">
        <v>5001</v>
      </c>
      <c r="E2670" s="417" t="s">
        <v>787</v>
      </c>
      <c r="F2670" s="417" t="s">
        <v>242</v>
      </c>
      <c r="G2670" s="417" t="s">
        <v>298</v>
      </c>
      <c r="H2670" s="417" t="s">
        <v>41</v>
      </c>
      <c r="I2670" s="417" t="s">
        <v>424</v>
      </c>
      <c r="J2670" s="417" t="s">
        <v>434</v>
      </c>
      <c r="K2670" s="417" t="s">
        <v>890</v>
      </c>
      <c r="L2670" s="417" t="s">
        <v>34</v>
      </c>
      <c r="M2670" s="423">
        <v>1081080</v>
      </c>
    </row>
    <row r="2671" spans="1:13">
      <c r="A2671" s="417" t="s">
        <v>10183</v>
      </c>
      <c r="B2671" s="417" t="s">
        <v>2238</v>
      </c>
      <c r="C2671" s="417" t="s">
        <v>613</v>
      </c>
      <c r="D2671" s="422">
        <v>5001</v>
      </c>
      <c r="E2671" s="417" t="s">
        <v>787</v>
      </c>
      <c r="F2671" s="417" t="s">
        <v>242</v>
      </c>
      <c r="G2671" s="417" t="s">
        <v>298</v>
      </c>
      <c r="H2671" s="417" t="s">
        <v>41</v>
      </c>
      <c r="I2671" s="417" t="s">
        <v>324</v>
      </c>
      <c r="J2671" s="417" t="s">
        <v>786</v>
      </c>
      <c r="K2671" s="417" t="s">
        <v>890</v>
      </c>
      <c r="L2671" s="417" t="s">
        <v>32</v>
      </c>
      <c r="M2671" s="423">
        <v>1090320</v>
      </c>
    </row>
    <row r="2672" spans="1:13">
      <c r="A2672" s="417" t="s">
        <v>10269</v>
      </c>
      <c r="B2672" s="417" t="s">
        <v>2236</v>
      </c>
      <c r="C2672" s="417" t="s">
        <v>1158</v>
      </c>
      <c r="D2672" s="422">
        <v>5001</v>
      </c>
      <c r="E2672" s="417" t="s">
        <v>787</v>
      </c>
      <c r="F2672" s="417" t="s">
        <v>242</v>
      </c>
      <c r="G2672" s="417" t="s">
        <v>298</v>
      </c>
      <c r="H2672" s="417" t="s">
        <v>41</v>
      </c>
      <c r="I2672" s="417" t="s">
        <v>423</v>
      </c>
      <c r="J2672" s="417" t="s">
        <v>433</v>
      </c>
      <c r="K2672" s="417" t="s">
        <v>890</v>
      </c>
      <c r="L2672" s="417" t="s">
        <v>34</v>
      </c>
      <c r="M2672" s="423">
        <v>1157310</v>
      </c>
    </row>
    <row r="2673" spans="1:13">
      <c r="A2673" s="417" t="s">
        <v>10262</v>
      </c>
      <c r="B2673" s="417" t="s">
        <v>2237</v>
      </c>
      <c r="C2673" s="417" t="s">
        <v>1158</v>
      </c>
      <c r="D2673" s="422">
        <v>5001</v>
      </c>
      <c r="E2673" s="417" t="s">
        <v>787</v>
      </c>
      <c r="F2673" s="417" t="s">
        <v>242</v>
      </c>
      <c r="G2673" s="417" t="s">
        <v>298</v>
      </c>
      <c r="H2673" s="417" t="s">
        <v>41</v>
      </c>
      <c r="I2673" s="417" t="s">
        <v>422</v>
      </c>
      <c r="J2673" s="417" t="s">
        <v>432</v>
      </c>
      <c r="K2673" s="417" t="s">
        <v>821</v>
      </c>
      <c r="L2673" s="417" t="s">
        <v>34</v>
      </c>
      <c r="M2673" s="423">
        <v>1166550</v>
      </c>
    </row>
    <row r="2674" spans="1:13">
      <c r="A2674" s="417" t="s">
        <v>10292</v>
      </c>
      <c r="B2674" s="417" t="s">
        <v>2243</v>
      </c>
      <c r="C2674" s="417" t="s">
        <v>1158</v>
      </c>
      <c r="D2674" s="422">
        <v>5001</v>
      </c>
      <c r="E2674" s="417" t="s">
        <v>787</v>
      </c>
      <c r="F2674" s="417" t="s">
        <v>242</v>
      </c>
      <c r="G2674" s="417" t="s">
        <v>298</v>
      </c>
      <c r="H2674" s="417" t="s">
        <v>41</v>
      </c>
      <c r="I2674" s="417" t="s">
        <v>425</v>
      </c>
      <c r="J2674" s="417" t="s">
        <v>435</v>
      </c>
      <c r="K2674" s="417" t="s">
        <v>821</v>
      </c>
      <c r="L2674" s="417" t="s">
        <v>218</v>
      </c>
      <c r="M2674" s="423">
        <v>1166550</v>
      </c>
    </row>
    <row r="2675" spans="1:13">
      <c r="A2675" s="417" t="s">
        <v>10254</v>
      </c>
      <c r="B2675" s="417" t="s">
        <v>2237</v>
      </c>
      <c r="C2675" s="417" t="s">
        <v>1158</v>
      </c>
      <c r="D2675" s="422">
        <v>5001</v>
      </c>
      <c r="E2675" s="417" t="s">
        <v>787</v>
      </c>
      <c r="F2675" s="417" t="s">
        <v>242</v>
      </c>
      <c r="G2675" s="417" t="s">
        <v>298</v>
      </c>
      <c r="H2675" s="417" t="s">
        <v>41</v>
      </c>
      <c r="I2675" s="417" t="s">
        <v>421</v>
      </c>
      <c r="J2675" s="417" t="s">
        <v>431</v>
      </c>
      <c r="K2675" s="417" t="s">
        <v>821</v>
      </c>
      <c r="L2675" s="417" t="s">
        <v>34</v>
      </c>
      <c r="M2675" s="423">
        <v>1235850</v>
      </c>
    </row>
    <row r="2676" spans="1:13">
      <c r="A2676" s="417" t="s">
        <v>10261</v>
      </c>
      <c r="B2676" s="417" t="s">
        <v>2236</v>
      </c>
      <c r="C2676" s="417" t="s">
        <v>1158</v>
      </c>
      <c r="D2676" s="422">
        <v>5001</v>
      </c>
      <c r="E2676" s="417" t="s">
        <v>787</v>
      </c>
      <c r="F2676" s="417" t="s">
        <v>242</v>
      </c>
      <c r="G2676" s="417" t="s">
        <v>298</v>
      </c>
      <c r="H2676" s="417" t="s">
        <v>41</v>
      </c>
      <c r="I2676" s="417" t="s">
        <v>422</v>
      </c>
      <c r="J2676" s="417" t="s">
        <v>432</v>
      </c>
      <c r="K2676" s="417" t="s">
        <v>890</v>
      </c>
      <c r="L2676" s="417" t="s">
        <v>34</v>
      </c>
      <c r="M2676" s="423">
        <v>1282050</v>
      </c>
    </row>
    <row r="2677" spans="1:13">
      <c r="A2677" s="417" t="s">
        <v>10291</v>
      </c>
      <c r="B2677" s="417" t="s">
        <v>2242</v>
      </c>
      <c r="C2677" s="417" t="s">
        <v>1158</v>
      </c>
      <c r="D2677" s="422">
        <v>5001</v>
      </c>
      <c r="E2677" s="417" t="s">
        <v>787</v>
      </c>
      <c r="F2677" s="417" t="s">
        <v>242</v>
      </c>
      <c r="G2677" s="417" t="s">
        <v>298</v>
      </c>
      <c r="H2677" s="417" t="s">
        <v>41</v>
      </c>
      <c r="I2677" s="417" t="s">
        <v>425</v>
      </c>
      <c r="J2677" s="417" t="s">
        <v>435</v>
      </c>
      <c r="K2677" s="417" t="s">
        <v>890</v>
      </c>
      <c r="L2677" s="417" t="s">
        <v>218</v>
      </c>
      <c r="M2677" s="423">
        <v>1282050</v>
      </c>
    </row>
    <row r="2678" spans="1:13">
      <c r="A2678" s="417" t="s">
        <v>10238</v>
      </c>
      <c r="B2678" s="417" t="s">
        <v>2237</v>
      </c>
      <c r="C2678" s="417" t="s">
        <v>1158</v>
      </c>
      <c r="D2678" s="422">
        <v>5001</v>
      </c>
      <c r="E2678" s="417" t="s">
        <v>787</v>
      </c>
      <c r="F2678" s="417" t="s">
        <v>242</v>
      </c>
      <c r="G2678" s="417" t="s">
        <v>298</v>
      </c>
      <c r="H2678" s="417" t="s">
        <v>41</v>
      </c>
      <c r="I2678" s="417" t="s">
        <v>50</v>
      </c>
      <c r="J2678" s="417" t="s">
        <v>179</v>
      </c>
      <c r="K2678" s="417" t="s">
        <v>821</v>
      </c>
      <c r="L2678" s="417" t="s">
        <v>34</v>
      </c>
      <c r="M2678" s="423">
        <v>1349040</v>
      </c>
    </row>
    <row r="2679" spans="1:13">
      <c r="A2679" s="417" t="s">
        <v>10246</v>
      </c>
      <c r="B2679" s="417" t="s">
        <v>2237</v>
      </c>
      <c r="C2679" s="417" t="s">
        <v>1158</v>
      </c>
      <c r="D2679" s="422">
        <v>5001</v>
      </c>
      <c r="E2679" s="417" t="s">
        <v>787</v>
      </c>
      <c r="F2679" s="417" t="s">
        <v>242</v>
      </c>
      <c r="G2679" s="417" t="s">
        <v>298</v>
      </c>
      <c r="H2679" s="417" t="s">
        <v>41</v>
      </c>
      <c r="I2679" s="417" t="s">
        <v>223</v>
      </c>
      <c r="J2679" s="417" t="s">
        <v>181</v>
      </c>
      <c r="K2679" s="417" t="s">
        <v>821</v>
      </c>
      <c r="L2679" s="417" t="s">
        <v>34</v>
      </c>
      <c r="M2679" s="423">
        <v>1349040</v>
      </c>
    </row>
    <row r="2680" spans="1:13">
      <c r="A2680" s="417" t="s">
        <v>10253</v>
      </c>
      <c r="B2680" s="417" t="s">
        <v>2236</v>
      </c>
      <c r="C2680" s="417" t="s">
        <v>1158</v>
      </c>
      <c r="D2680" s="422">
        <v>5001</v>
      </c>
      <c r="E2680" s="417" t="s">
        <v>787</v>
      </c>
      <c r="F2680" s="417" t="s">
        <v>242</v>
      </c>
      <c r="G2680" s="417" t="s">
        <v>298</v>
      </c>
      <c r="H2680" s="417" t="s">
        <v>41</v>
      </c>
      <c r="I2680" s="417" t="s">
        <v>421</v>
      </c>
      <c r="J2680" s="417" t="s">
        <v>431</v>
      </c>
      <c r="K2680" s="417" t="s">
        <v>890</v>
      </c>
      <c r="L2680" s="417" t="s">
        <v>34</v>
      </c>
      <c r="M2680" s="423">
        <v>1358280</v>
      </c>
    </row>
    <row r="2681" spans="1:13">
      <c r="A2681" s="417" t="s">
        <v>10284</v>
      </c>
      <c r="B2681" s="417" t="s">
        <v>2243</v>
      </c>
      <c r="C2681" s="417" t="s">
        <v>1158</v>
      </c>
      <c r="D2681" s="422">
        <v>5001</v>
      </c>
      <c r="E2681" s="417" t="s">
        <v>787</v>
      </c>
      <c r="F2681" s="417" t="s">
        <v>242</v>
      </c>
      <c r="G2681" s="417" t="s">
        <v>298</v>
      </c>
      <c r="H2681" s="417" t="s">
        <v>41</v>
      </c>
      <c r="I2681" s="417" t="s">
        <v>424</v>
      </c>
      <c r="J2681" s="417" t="s">
        <v>434</v>
      </c>
      <c r="K2681" s="417" t="s">
        <v>821</v>
      </c>
      <c r="L2681" s="417" t="s">
        <v>218</v>
      </c>
      <c r="M2681" s="423">
        <v>1392930</v>
      </c>
    </row>
    <row r="2682" spans="1:13">
      <c r="A2682" s="417" t="s">
        <v>10230</v>
      </c>
      <c r="B2682" s="417" t="s">
        <v>2237</v>
      </c>
      <c r="C2682" s="417" t="s">
        <v>1158</v>
      </c>
      <c r="D2682" s="422">
        <v>5001</v>
      </c>
      <c r="E2682" s="417" t="s">
        <v>787</v>
      </c>
      <c r="F2682" s="417" t="s">
        <v>242</v>
      </c>
      <c r="G2682" s="417" t="s">
        <v>298</v>
      </c>
      <c r="H2682" s="417" t="s">
        <v>41</v>
      </c>
      <c r="I2682" s="417" t="s">
        <v>48</v>
      </c>
      <c r="J2682" s="417" t="s">
        <v>177</v>
      </c>
      <c r="K2682" s="417" t="s">
        <v>821</v>
      </c>
      <c r="L2682" s="417" t="s">
        <v>34</v>
      </c>
      <c r="M2682" s="423">
        <v>1441440</v>
      </c>
    </row>
    <row r="2683" spans="1:13">
      <c r="A2683" s="417" t="s">
        <v>10237</v>
      </c>
      <c r="B2683" s="417" t="s">
        <v>2236</v>
      </c>
      <c r="C2683" s="417" t="s">
        <v>1158</v>
      </c>
      <c r="D2683" s="422">
        <v>5001</v>
      </c>
      <c r="E2683" s="417" t="s">
        <v>787</v>
      </c>
      <c r="F2683" s="417" t="s">
        <v>242</v>
      </c>
      <c r="G2683" s="417" t="s">
        <v>298</v>
      </c>
      <c r="H2683" s="417" t="s">
        <v>41</v>
      </c>
      <c r="I2683" s="417" t="s">
        <v>50</v>
      </c>
      <c r="J2683" s="417" t="s">
        <v>179</v>
      </c>
      <c r="K2683" s="417" t="s">
        <v>890</v>
      </c>
      <c r="L2683" s="417" t="s">
        <v>34</v>
      </c>
      <c r="M2683" s="423">
        <v>1485330</v>
      </c>
    </row>
    <row r="2684" spans="1:13">
      <c r="A2684" s="417" t="s">
        <v>10245</v>
      </c>
      <c r="B2684" s="417" t="s">
        <v>2236</v>
      </c>
      <c r="C2684" s="417" t="s">
        <v>1158</v>
      </c>
      <c r="D2684" s="422">
        <v>5001</v>
      </c>
      <c r="E2684" s="417" t="s">
        <v>787</v>
      </c>
      <c r="F2684" s="417" t="s">
        <v>242</v>
      </c>
      <c r="G2684" s="417" t="s">
        <v>298</v>
      </c>
      <c r="H2684" s="417" t="s">
        <v>41</v>
      </c>
      <c r="I2684" s="417" t="s">
        <v>223</v>
      </c>
      <c r="J2684" s="417" t="s">
        <v>181</v>
      </c>
      <c r="K2684" s="417" t="s">
        <v>890</v>
      </c>
      <c r="L2684" s="417" t="s">
        <v>34</v>
      </c>
      <c r="M2684" s="423">
        <v>1485330</v>
      </c>
    </row>
    <row r="2685" spans="1:13">
      <c r="A2685" s="417" t="s">
        <v>10276</v>
      </c>
      <c r="B2685" s="417" t="s">
        <v>2243</v>
      </c>
      <c r="C2685" s="417" t="s">
        <v>1158</v>
      </c>
      <c r="D2685" s="422">
        <v>5001</v>
      </c>
      <c r="E2685" s="417" t="s">
        <v>787</v>
      </c>
      <c r="F2685" s="417" t="s">
        <v>242</v>
      </c>
      <c r="G2685" s="417" t="s">
        <v>298</v>
      </c>
      <c r="H2685" s="417" t="s">
        <v>41</v>
      </c>
      <c r="I2685" s="417" t="s">
        <v>423</v>
      </c>
      <c r="J2685" s="417" t="s">
        <v>433</v>
      </c>
      <c r="K2685" s="417" t="s">
        <v>821</v>
      </c>
      <c r="L2685" s="417" t="s">
        <v>218</v>
      </c>
      <c r="M2685" s="423">
        <v>1489950</v>
      </c>
    </row>
    <row r="2686" spans="1:13">
      <c r="A2686" s="417" t="s">
        <v>10222</v>
      </c>
      <c r="B2686" s="417" t="s">
        <v>2237</v>
      </c>
      <c r="C2686" s="417" t="s">
        <v>1158</v>
      </c>
      <c r="D2686" s="422">
        <v>5001</v>
      </c>
      <c r="E2686" s="417" t="s">
        <v>787</v>
      </c>
      <c r="F2686" s="417" t="s">
        <v>242</v>
      </c>
      <c r="G2686" s="417" t="s">
        <v>298</v>
      </c>
      <c r="H2686" s="417" t="s">
        <v>41</v>
      </c>
      <c r="I2686" s="417" t="s">
        <v>221</v>
      </c>
      <c r="J2686" s="417" t="s">
        <v>175</v>
      </c>
      <c r="K2686" s="417" t="s">
        <v>821</v>
      </c>
      <c r="L2686" s="417" t="s">
        <v>34</v>
      </c>
      <c r="M2686" s="423">
        <v>1531530</v>
      </c>
    </row>
    <row r="2687" spans="1:13">
      <c r="A2687" s="417" t="s">
        <v>10283</v>
      </c>
      <c r="B2687" s="417" t="s">
        <v>2242</v>
      </c>
      <c r="C2687" s="417" t="s">
        <v>1158</v>
      </c>
      <c r="D2687" s="422">
        <v>5001</v>
      </c>
      <c r="E2687" s="417" t="s">
        <v>787</v>
      </c>
      <c r="F2687" s="417" t="s">
        <v>242</v>
      </c>
      <c r="G2687" s="417" t="s">
        <v>298</v>
      </c>
      <c r="H2687" s="417" t="s">
        <v>41</v>
      </c>
      <c r="I2687" s="417" t="s">
        <v>424</v>
      </c>
      <c r="J2687" s="417" t="s">
        <v>434</v>
      </c>
      <c r="K2687" s="417" t="s">
        <v>890</v>
      </c>
      <c r="L2687" s="417" t="s">
        <v>218</v>
      </c>
      <c r="M2687" s="423">
        <v>1531530</v>
      </c>
    </row>
    <row r="2688" spans="1:13">
      <c r="A2688" s="417" t="s">
        <v>10229</v>
      </c>
      <c r="B2688" s="417" t="s">
        <v>2236</v>
      </c>
      <c r="C2688" s="417" t="s">
        <v>1158</v>
      </c>
      <c r="D2688" s="422">
        <v>5001</v>
      </c>
      <c r="E2688" s="417" t="s">
        <v>787</v>
      </c>
      <c r="F2688" s="417" t="s">
        <v>242</v>
      </c>
      <c r="G2688" s="417" t="s">
        <v>298</v>
      </c>
      <c r="H2688" s="417" t="s">
        <v>41</v>
      </c>
      <c r="I2688" s="417" t="s">
        <v>48</v>
      </c>
      <c r="J2688" s="417" t="s">
        <v>177</v>
      </c>
      <c r="K2688" s="417" t="s">
        <v>890</v>
      </c>
      <c r="L2688" s="417" t="s">
        <v>34</v>
      </c>
      <c r="M2688" s="423">
        <v>1584660</v>
      </c>
    </row>
    <row r="2689" spans="1:13">
      <c r="A2689" s="417" t="s">
        <v>10214</v>
      </c>
      <c r="B2689" s="417" t="s">
        <v>2237</v>
      </c>
      <c r="C2689" s="417" t="s">
        <v>1158</v>
      </c>
      <c r="D2689" s="422">
        <v>5001</v>
      </c>
      <c r="E2689" s="417" t="s">
        <v>787</v>
      </c>
      <c r="F2689" s="417" t="s">
        <v>242</v>
      </c>
      <c r="G2689" s="417" t="s">
        <v>298</v>
      </c>
      <c r="H2689" s="417" t="s">
        <v>41</v>
      </c>
      <c r="I2689" s="417" t="s">
        <v>46</v>
      </c>
      <c r="J2689" s="417" t="s">
        <v>173</v>
      </c>
      <c r="K2689" s="417" t="s">
        <v>821</v>
      </c>
      <c r="L2689" s="417" t="s">
        <v>34</v>
      </c>
      <c r="M2689" s="423">
        <v>1600830</v>
      </c>
    </row>
    <row r="2690" spans="1:13">
      <c r="A2690" s="417" t="s">
        <v>10275</v>
      </c>
      <c r="B2690" s="417" t="s">
        <v>2242</v>
      </c>
      <c r="C2690" s="417" t="s">
        <v>1158</v>
      </c>
      <c r="D2690" s="422">
        <v>5001</v>
      </c>
      <c r="E2690" s="417" t="s">
        <v>787</v>
      </c>
      <c r="F2690" s="417" t="s">
        <v>242</v>
      </c>
      <c r="G2690" s="417" t="s">
        <v>298</v>
      </c>
      <c r="H2690" s="417" t="s">
        <v>41</v>
      </c>
      <c r="I2690" s="417" t="s">
        <v>423</v>
      </c>
      <c r="J2690" s="417" t="s">
        <v>433</v>
      </c>
      <c r="K2690" s="417" t="s">
        <v>890</v>
      </c>
      <c r="L2690" s="417" t="s">
        <v>218</v>
      </c>
      <c r="M2690" s="423">
        <v>1640100</v>
      </c>
    </row>
    <row r="2691" spans="1:13">
      <c r="A2691" s="417" t="s">
        <v>10268</v>
      </c>
      <c r="B2691" s="417" t="s">
        <v>2243</v>
      </c>
      <c r="C2691" s="417" t="s">
        <v>1158</v>
      </c>
      <c r="D2691" s="422">
        <v>5001</v>
      </c>
      <c r="E2691" s="417" t="s">
        <v>787</v>
      </c>
      <c r="F2691" s="417" t="s">
        <v>242</v>
      </c>
      <c r="G2691" s="417" t="s">
        <v>298</v>
      </c>
      <c r="H2691" s="417" t="s">
        <v>41</v>
      </c>
      <c r="I2691" s="417" t="s">
        <v>422</v>
      </c>
      <c r="J2691" s="417" t="s">
        <v>432</v>
      </c>
      <c r="K2691" s="417" t="s">
        <v>821</v>
      </c>
      <c r="L2691" s="417" t="s">
        <v>218</v>
      </c>
      <c r="M2691" s="423">
        <v>1651650</v>
      </c>
    </row>
    <row r="2692" spans="1:13">
      <c r="A2692" s="417" t="s">
        <v>10221</v>
      </c>
      <c r="B2692" s="417" t="s">
        <v>2236</v>
      </c>
      <c r="C2692" s="417" t="s">
        <v>1158</v>
      </c>
      <c r="D2692" s="422">
        <v>5001</v>
      </c>
      <c r="E2692" s="417" t="s">
        <v>787</v>
      </c>
      <c r="F2692" s="417" t="s">
        <v>242</v>
      </c>
      <c r="G2692" s="417" t="s">
        <v>298</v>
      </c>
      <c r="H2692" s="417" t="s">
        <v>41</v>
      </c>
      <c r="I2692" s="417" t="s">
        <v>221</v>
      </c>
      <c r="J2692" s="417" t="s">
        <v>175</v>
      </c>
      <c r="K2692" s="417" t="s">
        <v>890</v>
      </c>
      <c r="L2692" s="417" t="s">
        <v>34</v>
      </c>
      <c r="M2692" s="423">
        <v>1686300</v>
      </c>
    </row>
    <row r="2693" spans="1:13">
      <c r="A2693" s="417" t="s">
        <v>10190</v>
      </c>
      <c r="B2693" s="417" t="s">
        <v>2237</v>
      </c>
      <c r="C2693" s="417" t="s">
        <v>1158</v>
      </c>
      <c r="D2693" s="422">
        <v>5001</v>
      </c>
      <c r="E2693" s="417" t="s">
        <v>787</v>
      </c>
      <c r="F2693" s="417" t="s">
        <v>242</v>
      </c>
      <c r="G2693" s="417" t="s">
        <v>298</v>
      </c>
      <c r="H2693" s="417" t="s">
        <v>41</v>
      </c>
      <c r="I2693" s="417" t="s">
        <v>42</v>
      </c>
      <c r="J2693" s="417" t="s">
        <v>60</v>
      </c>
      <c r="K2693" s="417" t="s">
        <v>821</v>
      </c>
      <c r="L2693" s="417" t="s">
        <v>34</v>
      </c>
      <c r="M2693" s="423">
        <v>1693230</v>
      </c>
    </row>
    <row r="2694" spans="1:13">
      <c r="A2694" s="417" t="s">
        <v>10198</v>
      </c>
      <c r="B2694" s="417" t="s">
        <v>2237</v>
      </c>
      <c r="C2694" s="417" t="s">
        <v>1158</v>
      </c>
      <c r="D2694" s="422">
        <v>5001</v>
      </c>
      <c r="E2694" s="417" t="s">
        <v>787</v>
      </c>
      <c r="F2694" s="417" t="s">
        <v>242</v>
      </c>
      <c r="G2694" s="417" t="s">
        <v>298</v>
      </c>
      <c r="H2694" s="417" t="s">
        <v>41</v>
      </c>
      <c r="I2694" s="417" t="s">
        <v>219</v>
      </c>
      <c r="J2694" s="417" t="s">
        <v>62</v>
      </c>
      <c r="K2694" s="417" t="s">
        <v>821</v>
      </c>
      <c r="L2694" s="417" t="s">
        <v>34</v>
      </c>
      <c r="M2694" s="423">
        <v>1693230</v>
      </c>
    </row>
    <row r="2695" spans="1:13">
      <c r="A2695" s="417" t="s">
        <v>10206</v>
      </c>
      <c r="B2695" s="417" t="s">
        <v>2237</v>
      </c>
      <c r="C2695" s="417" t="s">
        <v>1158</v>
      </c>
      <c r="D2695" s="422">
        <v>5001</v>
      </c>
      <c r="E2695" s="417" t="s">
        <v>787</v>
      </c>
      <c r="F2695" s="417" t="s">
        <v>242</v>
      </c>
      <c r="G2695" s="417" t="s">
        <v>298</v>
      </c>
      <c r="H2695" s="417" t="s">
        <v>41</v>
      </c>
      <c r="I2695" s="417" t="s">
        <v>44</v>
      </c>
      <c r="J2695" s="417" t="s">
        <v>171</v>
      </c>
      <c r="K2695" s="417" t="s">
        <v>821</v>
      </c>
      <c r="L2695" s="417" t="s">
        <v>34</v>
      </c>
      <c r="M2695" s="423">
        <v>1693230</v>
      </c>
    </row>
    <row r="2696" spans="1:13">
      <c r="A2696" s="417" t="s">
        <v>10260</v>
      </c>
      <c r="B2696" s="417" t="s">
        <v>2243</v>
      </c>
      <c r="C2696" s="417" t="s">
        <v>1158</v>
      </c>
      <c r="D2696" s="422">
        <v>5001</v>
      </c>
      <c r="E2696" s="417" t="s">
        <v>787</v>
      </c>
      <c r="F2696" s="417" t="s">
        <v>242</v>
      </c>
      <c r="G2696" s="417" t="s">
        <v>298</v>
      </c>
      <c r="H2696" s="417" t="s">
        <v>41</v>
      </c>
      <c r="I2696" s="417" t="s">
        <v>421</v>
      </c>
      <c r="J2696" s="417" t="s">
        <v>431</v>
      </c>
      <c r="K2696" s="417" t="s">
        <v>821</v>
      </c>
      <c r="L2696" s="417" t="s">
        <v>218</v>
      </c>
      <c r="M2696" s="423">
        <v>1748670</v>
      </c>
    </row>
    <row r="2697" spans="1:13">
      <c r="A2697" s="417" t="s">
        <v>10213</v>
      </c>
      <c r="B2697" s="417" t="s">
        <v>2236</v>
      </c>
      <c r="C2697" s="417" t="s">
        <v>1158</v>
      </c>
      <c r="D2697" s="422">
        <v>5001</v>
      </c>
      <c r="E2697" s="417" t="s">
        <v>787</v>
      </c>
      <c r="F2697" s="417" t="s">
        <v>242</v>
      </c>
      <c r="G2697" s="417" t="s">
        <v>298</v>
      </c>
      <c r="H2697" s="417" t="s">
        <v>41</v>
      </c>
      <c r="I2697" s="417" t="s">
        <v>46</v>
      </c>
      <c r="J2697" s="417" t="s">
        <v>173</v>
      </c>
      <c r="K2697" s="417" t="s">
        <v>890</v>
      </c>
      <c r="L2697" s="417" t="s">
        <v>34</v>
      </c>
      <c r="M2697" s="423">
        <v>1760220</v>
      </c>
    </row>
    <row r="2698" spans="1:13">
      <c r="A2698" s="417" t="s">
        <v>10182</v>
      </c>
      <c r="B2698" s="417" t="s">
        <v>2237</v>
      </c>
      <c r="C2698" s="417" t="s">
        <v>1158</v>
      </c>
      <c r="D2698" s="422">
        <v>5001</v>
      </c>
      <c r="E2698" s="417" t="s">
        <v>787</v>
      </c>
      <c r="F2698" s="417" t="s">
        <v>242</v>
      </c>
      <c r="G2698" s="417" t="s">
        <v>298</v>
      </c>
      <c r="H2698" s="417" t="s">
        <v>41</v>
      </c>
      <c r="I2698" s="417" t="s">
        <v>324</v>
      </c>
      <c r="J2698" s="417" t="s">
        <v>786</v>
      </c>
      <c r="K2698" s="417" t="s">
        <v>821</v>
      </c>
      <c r="L2698" s="417" t="s">
        <v>34</v>
      </c>
      <c r="M2698" s="423">
        <v>1783320</v>
      </c>
    </row>
    <row r="2699" spans="1:13">
      <c r="A2699" s="417" t="s">
        <v>10267</v>
      </c>
      <c r="B2699" s="417" t="s">
        <v>2242</v>
      </c>
      <c r="C2699" s="417" t="s">
        <v>1158</v>
      </c>
      <c r="D2699" s="422">
        <v>5001</v>
      </c>
      <c r="E2699" s="417" t="s">
        <v>787</v>
      </c>
      <c r="F2699" s="417" t="s">
        <v>242</v>
      </c>
      <c r="G2699" s="417" t="s">
        <v>298</v>
      </c>
      <c r="H2699" s="417" t="s">
        <v>41</v>
      </c>
      <c r="I2699" s="417" t="s">
        <v>422</v>
      </c>
      <c r="J2699" s="417" t="s">
        <v>432</v>
      </c>
      <c r="K2699" s="417" t="s">
        <v>890</v>
      </c>
      <c r="L2699" s="417" t="s">
        <v>218</v>
      </c>
      <c r="M2699" s="423">
        <v>1817970</v>
      </c>
    </row>
    <row r="2700" spans="1:13">
      <c r="A2700" s="417" t="s">
        <v>10189</v>
      </c>
      <c r="B2700" s="417" t="s">
        <v>2236</v>
      </c>
      <c r="C2700" s="417" t="s">
        <v>1158</v>
      </c>
      <c r="D2700" s="422">
        <v>5001</v>
      </c>
      <c r="E2700" s="417" t="s">
        <v>787</v>
      </c>
      <c r="F2700" s="417" t="s">
        <v>242</v>
      </c>
      <c r="G2700" s="417" t="s">
        <v>298</v>
      </c>
      <c r="H2700" s="417" t="s">
        <v>41</v>
      </c>
      <c r="I2700" s="417" t="s">
        <v>42</v>
      </c>
      <c r="J2700" s="417" t="s">
        <v>60</v>
      </c>
      <c r="K2700" s="417" t="s">
        <v>890</v>
      </c>
      <c r="L2700" s="417" t="s">
        <v>34</v>
      </c>
      <c r="M2700" s="423">
        <v>1861860</v>
      </c>
    </row>
    <row r="2701" spans="1:13">
      <c r="A2701" s="417" t="s">
        <v>10197</v>
      </c>
      <c r="B2701" s="417" t="s">
        <v>2236</v>
      </c>
      <c r="C2701" s="417" t="s">
        <v>1158</v>
      </c>
      <c r="D2701" s="422">
        <v>5001</v>
      </c>
      <c r="E2701" s="417" t="s">
        <v>787</v>
      </c>
      <c r="F2701" s="417" t="s">
        <v>242</v>
      </c>
      <c r="G2701" s="417" t="s">
        <v>298</v>
      </c>
      <c r="H2701" s="417" t="s">
        <v>41</v>
      </c>
      <c r="I2701" s="417" t="s">
        <v>219</v>
      </c>
      <c r="J2701" s="417" t="s">
        <v>62</v>
      </c>
      <c r="K2701" s="417" t="s">
        <v>890</v>
      </c>
      <c r="L2701" s="417" t="s">
        <v>34</v>
      </c>
      <c r="M2701" s="423">
        <v>1861860</v>
      </c>
    </row>
    <row r="2702" spans="1:13">
      <c r="A2702" s="417" t="s">
        <v>10205</v>
      </c>
      <c r="B2702" s="417" t="s">
        <v>2236</v>
      </c>
      <c r="C2702" s="417" t="s">
        <v>1158</v>
      </c>
      <c r="D2702" s="422">
        <v>5001</v>
      </c>
      <c r="E2702" s="417" t="s">
        <v>787</v>
      </c>
      <c r="F2702" s="417" t="s">
        <v>242</v>
      </c>
      <c r="G2702" s="417" t="s">
        <v>298</v>
      </c>
      <c r="H2702" s="417" t="s">
        <v>41</v>
      </c>
      <c r="I2702" s="417" t="s">
        <v>44</v>
      </c>
      <c r="J2702" s="417" t="s">
        <v>171</v>
      </c>
      <c r="K2702" s="417" t="s">
        <v>890</v>
      </c>
      <c r="L2702" s="417" t="s">
        <v>34</v>
      </c>
      <c r="M2702" s="423">
        <v>1861860</v>
      </c>
    </row>
    <row r="2703" spans="1:13">
      <c r="A2703" s="417" t="s">
        <v>10244</v>
      </c>
      <c r="B2703" s="417" t="s">
        <v>2243</v>
      </c>
      <c r="C2703" s="417" t="s">
        <v>1158</v>
      </c>
      <c r="D2703" s="422">
        <v>5001</v>
      </c>
      <c r="E2703" s="417" t="s">
        <v>787</v>
      </c>
      <c r="F2703" s="417" t="s">
        <v>242</v>
      </c>
      <c r="G2703" s="417" t="s">
        <v>298</v>
      </c>
      <c r="H2703" s="417" t="s">
        <v>41</v>
      </c>
      <c r="I2703" s="417" t="s">
        <v>50</v>
      </c>
      <c r="J2703" s="417" t="s">
        <v>179</v>
      </c>
      <c r="K2703" s="417" t="s">
        <v>821</v>
      </c>
      <c r="L2703" s="417" t="s">
        <v>218</v>
      </c>
      <c r="M2703" s="423">
        <v>1910370</v>
      </c>
    </row>
    <row r="2704" spans="1:13">
      <c r="A2704" s="417" t="s">
        <v>10252</v>
      </c>
      <c r="B2704" s="417" t="s">
        <v>2243</v>
      </c>
      <c r="C2704" s="417" t="s">
        <v>1158</v>
      </c>
      <c r="D2704" s="422">
        <v>5001</v>
      </c>
      <c r="E2704" s="417" t="s">
        <v>787</v>
      </c>
      <c r="F2704" s="417" t="s">
        <v>242</v>
      </c>
      <c r="G2704" s="417" t="s">
        <v>298</v>
      </c>
      <c r="H2704" s="417" t="s">
        <v>41</v>
      </c>
      <c r="I2704" s="417" t="s">
        <v>223</v>
      </c>
      <c r="J2704" s="417" t="s">
        <v>181</v>
      </c>
      <c r="K2704" s="417" t="s">
        <v>821</v>
      </c>
      <c r="L2704" s="417" t="s">
        <v>218</v>
      </c>
      <c r="M2704" s="423">
        <v>1910370</v>
      </c>
    </row>
    <row r="2705" spans="1:13">
      <c r="A2705" s="417" t="s">
        <v>10259</v>
      </c>
      <c r="B2705" s="417" t="s">
        <v>2242</v>
      </c>
      <c r="C2705" s="417" t="s">
        <v>1158</v>
      </c>
      <c r="D2705" s="422">
        <v>5001</v>
      </c>
      <c r="E2705" s="417" t="s">
        <v>787</v>
      </c>
      <c r="F2705" s="417" t="s">
        <v>242</v>
      </c>
      <c r="G2705" s="417" t="s">
        <v>298</v>
      </c>
      <c r="H2705" s="417" t="s">
        <v>41</v>
      </c>
      <c r="I2705" s="417" t="s">
        <v>421</v>
      </c>
      <c r="J2705" s="417" t="s">
        <v>431</v>
      </c>
      <c r="K2705" s="417" t="s">
        <v>890</v>
      </c>
      <c r="L2705" s="417" t="s">
        <v>218</v>
      </c>
      <c r="M2705" s="423">
        <v>1924230</v>
      </c>
    </row>
    <row r="2706" spans="1:13">
      <c r="A2706" s="417" t="s">
        <v>10181</v>
      </c>
      <c r="B2706" s="417" t="s">
        <v>2236</v>
      </c>
      <c r="C2706" s="417" t="s">
        <v>1158</v>
      </c>
      <c r="D2706" s="422">
        <v>5001</v>
      </c>
      <c r="E2706" s="417" t="s">
        <v>787</v>
      </c>
      <c r="F2706" s="417" t="s">
        <v>242</v>
      </c>
      <c r="G2706" s="417" t="s">
        <v>298</v>
      </c>
      <c r="H2706" s="417" t="s">
        <v>41</v>
      </c>
      <c r="I2706" s="417" t="s">
        <v>324</v>
      </c>
      <c r="J2706" s="417" t="s">
        <v>786</v>
      </c>
      <c r="K2706" s="417" t="s">
        <v>890</v>
      </c>
      <c r="L2706" s="417" t="s">
        <v>34</v>
      </c>
      <c r="M2706" s="423">
        <v>1961190</v>
      </c>
    </row>
    <row r="2707" spans="1:13">
      <c r="A2707" s="417" t="s">
        <v>10236</v>
      </c>
      <c r="B2707" s="417" t="s">
        <v>2243</v>
      </c>
      <c r="C2707" s="417" t="s">
        <v>1158</v>
      </c>
      <c r="D2707" s="422">
        <v>5001</v>
      </c>
      <c r="E2707" s="417" t="s">
        <v>787</v>
      </c>
      <c r="F2707" s="417" t="s">
        <v>242</v>
      </c>
      <c r="G2707" s="417" t="s">
        <v>298</v>
      </c>
      <c r="H2707" s="417" t="s">
        <v>41</v>
      </c>
      <c r="I2707" s="417" t="s">
        <v>48</v>
      </c>
      <c r="J2707" s="417" t="s">
        <v>177</v>
      </c>
      <c r="K2707" s="417" t="s">
        <v>821</v>
      </c>
      <c r="L2707" s="417" t="s">
        <v>218</v>
      </c>
      <c r="M2707" s="423">
        <v>2042040</v>
      </c>
    </row>
    <row r="2708" spans="1:13">
      <c r="A2708" s="417" t="s">
        <v>10243</v>
      </c>
      <c r="B2708" s="417" t="s">
        <v>2242</v>
      </c>
      <c r="C2708" s="417" t="s">
        <v>1158</v>
      </c>
      <c r="D2708" s="422">
        <v>5001</v>
      </c>
      <c r="E2708" s="417" t="s">
        <v>787</v>
      </c>
      <c r="F2708" s="417" t="s">
        <v>242</v>
      </c>
      <c r="G2708" s="417" t="s">
        <v>298</v>
      </c>
      <c r="H2708" s="417" t="s">
        <v>41</v>
      </c>
      <c r="I2708" s="417" t="s">
        <v>50</v>
      </c>
      <c r="J2708" s="417" t="s">
        <v>179</v>
      </c>
      <c r="K2708" s="417" t="s">
        <v>890</v>
      </c>
      <c r="L2708" s="417" t="s">
        <v>218</v>
      </c>
      <c r="M2708" s="423">
        <v>2102100</v>
      </c>
    </row>
    <row r="2709" spans="1:13">
      <c r="A2709" s="417" t="s">
        <v>10251</v>
      </c>
      <c r="B2709" s="417" t="s">
        <v>2242</v>
      </c>
      <c r="C2709" s="417" t="s">
        <v>1158</v>
      </c>
      <c r="D2709" s="422">
        <v>5001</v>
      </c>
      <c r="E2709" s="417" t="s">
        <v>787</v>
      </c>
      <c r="F2709" s="417" t="s">
        <v>242</v>
      </c>
      <c r="G2709" s="417" t="s">
        <v>298</v>
      </c>
      <c r="H2709" s="417" t="s">
        <v>41</v>
      </c>
      <c r="I2709" s="417" t="s">
        <v>223</v>
      </c>
      <c r="J2709" s="417" t="s">
        <v>181</v>
      </c>
      <c r="K2709" s="417" t="s">
        <v>890</v>
      </c>
      <c r="L2709" s="417" t="s">
        <v>218</v>
      </c>
      <c r="M2709" s="423">
        <v>2102100</v>
      </c>
    </row>
    <row r="2710" spans="1:13">
      <c r="A2710" s="417" t="s">
        <v>10228</v>
      </c>
      <c r="B2710" s="417" t="s">
        <v>2243</v>
      </c>
      <c r="C2710" s="417" t="s">
        <v>1158</v>
      </c>
      <c r="D2710" s="422">
        <v>5001</v>
      </c>
      <c r="E2710" s="417" t="s">
        <v>787</v>
      </c>
      <c r="F2710" s="417" t="s">
        <v>242</v>
      </c>
      <c r="G2710" s="417" t="s">
        <v>298</v>
      </c>
      <c r="H2710" s="417" t="s">
        <v>41</v>
      </c>
      <c r="I2710" s="417" t="s">
        <v>221</v>
      </c>
      <c r="J2710" s="417" t="s">
        <v>175</v>
      </c>
      <c r="K2710" s="417" t="s">
        <v>821</v>
      </c>
      <c r="L2710" s="417" t="s">
        <v>218</v>
      </c>
      <c r="M2710" s="423">
        <v>2171400</v>
      </c>
    </row>
    <row r="2711" spans="1:13">
      <c r="A2711" s="417" t="s">
        <v>10235</v>
      </c>
      <c r="B2711" s="417" t="s">
        <v>2242</v>
      </c>
      <c r="C2711" s="417" t="s">
        <v>1158</v>
      </c>
      <c r="D2711" s="422">
        <v>5001</v>
      </c>
      <c r="E2711" s="417" t="s">
        <v>787</v>
      </c>
      <c r="F2711" s="417" t="s">
        <v>242</v>
      </c>
      <c r="G2711" s="417" t="s">
        <v>298</v>
      </c>
      <c r="H2711" s="417" t="s">
        <v>41</v>
      </c>
      <c r="I2711" s="417" t="s">
        <v>48</v>
      </c>
      <c r="J2711" s="417" t="s">
        <v>177</v>
      </c>
      <c r="K2711" s="417" t="s">
        <v>890</v>
      </c>
      <c r="L2711" s="417" t="s">
        <v>218</v>
      </c>
      <c r="M2711" s="423">
        <v>2245320</v>
      </c>
    </row>
    <row r="2712" spans="1:13">
      <c r="A2712" s="417" t="s">
        <v>10220</v>
      </c>
      <c r="B2712" s="417" t="s">
        <v>2243</v>
      </c>
      <c r="C2712" s="417" t="s">
        <v>1158</v>
      </c>
      <c r="D2712" s="422">
        <v>5001</v>
      </c>
      <c r="E2712" s="417" t="s">
        <v>787</v>
      </c>
      <c r="F2712" s="417" t="s">
        <v>242</v>
      </c>
      <c r="G2712" s="417" t="s">
        <v>298</v>
      </c>
      <c r="H2712" s="417" t="s">
        <v>41</v>
      </c>
      <c r="I2712" s="417" t="s">
        <v>46</v>
      </c>
      <c r="J2712" s="417" t="s">
        <v>173</v>
      </c>
      <c r="K2712" s="417" t="s">
        <v>821</v>
      </c>
      <c r="L2712" s="417" t="s">
        <v>218</v>
      </c>
      <c r="M2712" s="423">
        <v>2268420</v>
      </c>
    </row>
    <row r="2713" spans="1:13">
      <c r="A2713" s="417" t="s">
        <v>10227</v>
      </c>
      <c r="B2713" s="417" t="s">
        <v>2242</v>
      </c>
      <c r="C2713" s="417" t="s">
        <v>1158</v>
      </c>
      <c r="D2713" s="422">
        <v>5001</v>
      </c>
      <c r="E2713" s="417" t="s">
        <v>787</v>
      </c>
      <c r="F2713" s="417" t="s">
        <v>242</v>
      </c>
      <c r="G2713" s="417" t="s">
        <v>298</v>
      </c>
      <c r="H2713" s="417" t="s">
        <v>41</v>
      </c>
      <c r="I2713" s="417" t="s">
        <v>221</v>
      </c>
      <c r="J2713" s="417" t="s">
        <v>175</v>
      </c>
      <c r="K2713" s="417" t="s">
        <v>890</v>
      </c>
      <c r="L2713" s="417" t="s">
        <v>218</v>
      </c>
      <c r="M2713" s="423">
        <v>2379300</v>
      </c>
    </row>
    <row r="2714" spans="1:13">
      <c r="A2714" s="417" t="s">
        <v>10196</v>
      </c>
      <c r="B2714" s="417" t="s">
        <v>2243</v>
      </c>
      <c r="C2714" s="417" t="s">
        <v>1158</v>
      </c>
      <c r="D2714" s="422">
        <v>5001</v>
      </c>
      <c r="E2714" s="417" t="s">
        <v>787</v>
      </c>
      <c r="F2714" s="417" t="s">
        <v>242</v>
      </c>
      <c r="G2714" s="417" t="s">
        <v>298</v>
      </c>
      <c r="H2714" s="417" t="s">
        <v>41</v>
      </c>
      <c r="I2714" s="417" t="s">
        <v>42</v>
      </c>
      <c r="J2714" s="417" t="s">
        <v>60</v>
      </c>
      <c r="K2714" s="417" t="s">
        <v>821</v>
      </c>
      <c r="L2714" s="417" t="s">
        <v>218</v>
      </c>
      <c r="M2714" s="423">
        <v>2402400</v>
      </c>
    </row>
    <row r="2715" spans="1:13">
      <c r="A2715" s="417" t="s">
        <v>10204</v>
      </c>
      <c r="B2715" s="417" t="s">
        <v>2243</v>
      </c>
      <c r="C2715" s="417" t="s">
        <v>1158</v>
      </c>
      <c r="D2715" s="422">
        <v>5001</v>
      </c>
      <c r="E2715" s="417" t="s">
        <v>787</v>
      </c>
      <c r="F2715" s="417" t="s">
        <v>242</v>
      </c>
      <c r="G2715" s="417" t="s">
        <v>298</v>
      </c>
      <c r="H2715" s="417" t="s">
        <v>41</v>
      </c>
      <c r="I2715" s="417" t="s">
        <v>219</v>
      </c>
      <c r="J2715" s="417" t="s">
        <v>62</v>
      </c>
      <c r="K2715" s="417" t="s">
        <v>821</v>
      </c>
      <c r="L2715" s="417" t="s">
        <v>218</v>
      </c>
      <c r="M2715" s="423">
        <v>2402400</v>
      </c>
    </row>
    <row r="2716" spans="1:13">
      <c r="A2716" s="417" t="s">
        <v>10212</v>
      </c>
      <c r="B2716" s="417" t="s">
        <v>2243</v>
      </c>
      <c r="C2716" s="417" t="s">
        <v>1158</v>
      </c>
      <c r="D2716" s="422">
        <v>5001</v>
      </c>
      <c r="E2716" s="417" t="s">
        <v>787</v>
      </c>
      <c r="F2716" s="417" t="s">
        <v>242</v>
      </c>
      <c r="G2716" s="417" t="s">
        <v>298</v>
      </c>
      <c r="H2716" s="417" t="s">
        <v>41</v>
      </c>
      <c r="I2716" s="417" t="s">
        <v>44</v>
      </c>
      <c r="J2716" s="417" t="s">
        <v>171</v>
      </c>
      <c r="K2716" s="417" t="s">
        <v>821</v>
      </c>
      <c r="L2716" s="417" t="s">
        <v>218</v>
      </c>
      <c r="M2716" s="423">
        <v>2402400</v>
      </c>
    </row>
    <row r="2717" spans="1:13">
      <c r="A2717" s="417" t="s">
        <v>10219</v>
      </c>
      <c r="B2717" s="417" t="s">
        <v>2242</v>
      </c>
      <c r="C2717" s="417" t="s">
        <v>1158</v>
      </c>
      <c r="D2717" s="422">
        <v>5001</v>
      </c>
      <c r="E2717" s="417" t="s">
        <v>787</v>
      </c>
      <c r="F2717" s="417" t="s">
        <v>242</v>
      </c>
      <c r="G2717" s="417" t="s">
        <v>298</v>
      </c>
      <c r="H2717" s="417" t="s">
        <v>41</v>
      </c>
      <c r="I2717" s="417" t="s">
        <v>46</v>
      </c>
      <c r="J2717" s="417" t="s">
        <v>173</v>
      </c>
      <c r="K2717" s="417" t="s">
        <v>890</v>
      </c>
      <c r="L2717" s="417" t="s">
        <v>218</v>
      </c>
      <c r="M2717" s="423">
        <v>2494800</v>
      </c>
    </row>
    <row r="2718" spans="1:13">
      <c r="A2718" s="417" t="s">
        <v>10188</v>
      </c>
      <c r="B2718" s="417" t="s">
        <v>2243</v>
      </c>
      <c r="C2718" s="417" t="s">
        <v>1158</v>
      </c>
      <c r="D2718" s="422">
        <v>5001</v>
      </c>
      <c r="E2718" s="417" t="s">
        <v>787</v>
      </c>
      <c r="F2718" s="417" t="s">
        <v>242</v>
      </c>
      <c r="G2718" s="417" t="s">
        <v>298</v>
      </c>
      <c r="H2718" s="417" t="s">
        <v>41</v>
      </c>
      <c r="I2718" s="417" t="s">
        <v>324</v>
      </c>
      <c r="J2718" s="417" t="s">
        <v>786</v>
      </c>
      <c r="K2718" s="417" t="s">
        <v>821</v>
      </c>
      <c r="L2718" s="417" t="s">
        <v>218</v>
      </c>
      <c r="M2718" s="423">
        <v>2517900</v>
      </c>
    </row>
    <row r="2719" spans="1:13">
      <c r="A2719" s="417" t="s">
        <v>10195</v>
      </c>
      <c r="B2719" s="417" t="s">
        <v>2242</v>
      </c>
      <c r="C2719" s="417" t="s">
        <v>1158</v>
      </c>
      <c r="D2719" s="422">
        <v>5001</v>
      </c>
      <c r="E2719" s="417" t="s">
        <v>787</v>
      </c>
      <c r="F2719" s="417" t="s">
        <v>242</v>
      </c>
      <c r="G2719" s="417" t="s">
        <v>298</v>
      </c>
      <c r="H2719" s="417" t="s">
        <v>41</v>
      </c>
      <c r="I2719" s="417" t="s">
        <v>42</v>
      </c>
      <c r="J2719" s="417" t="s">
        <v>60</v>
      </c>
      <c r="K2719" s="417" t="s">
        <v>890</v>
      </c>
      <c r="L2719" s="417" t="s">
        <v>218</v>
      </c>
      <c r="M2719" s="423">
        <v>2633400</v>
      </c>
    </row>
    <row r="2720" spans="1:13">
      <c r="A2720" s="417" t="s">
        <v>10203</v>
      </c>
      <c r="B2720" s="417" t="s">
        <v>2242</v>
      </c>
      <c r="C2720" s="417" t="s">
        <v>1158</v>
      </c>
      <c r="D2720" s="422">
        <v>5001</v>
      </c>
      <c r="E2720" s="417" t="s">
        <v>787</v>
      </c>
      <c r="F2720" s="417" t="s">
        <v>242</v>
      </c>
      <c r="G2720" s="417" t="s">
        <v>298</v>
      </c>
      <c r="H2720" s="417" t="s">
        <v>41</v>
      </c>
      <c r="I2720" s="417" t="s">
        <v>219</v>
      </c>
      <c r="J2720" s="417" t="s">
        <v>62</v>
      </c>
      <c r="K2720" s="417" t="s">
        <v>890</v>
      </c>
      <c r="L2720" s="417" t="s">
        <v>218</v>
      </c>
      <c r="M2720" s="423">
        <v>2633400</v>
      </c>
    </row>
    <row r="2721" spans="1:13">
      <c r="A2721" s="417" t="s">
        <v>10211</v>
      </c>
      <c r="B2721" s="417" t="s">
        <v>2242</v>
      </c>
      <c r="C2721" s="417" t="s">
        <v>1158</v>
      </c>
      <c r="D2721" s="422">
        <v>5001</v>
      </c>
      <c r="E2721" s="417" t="s">
        <v>787</v>
      </c>
      <c r="F2721" s="417" t="s">
        <v>242</v>
      </c>
      <c r="G2721" s="417" t="s">
        <v>298</v>
      </c>
      <c r="H2721" s="417" t="s">
        <v>41</v>
      </c>
      <c r="I2721" s="417" t="s">
        <v>44</v>
      </c>
      <c r="J2721" s="417" t="s">
        <v>171</v>
      </c>
      <c r="K2721" s="417" t="s">
        <v>890</v>
      </c>
      <c r="L2721" s="417" t="s">
        <v>218</v>
      </c>
      <c r="M2721" s="423">
        <v>2633400</v>
      </c>
    </row>
    <row r="2722" spans="1:13">
      <c r="A2722" s="417" t="s">
        <v>10187</v>
      </c>
      <c r="B2722" s="417" t="s">
        <v>2242</v>
      </c>
      <c r="C2722" s="417" t="s">
        <v>1158</v>
      </c>
      <c r="D2722" s="422">
        <v>5001</v>
      </c>
      <c r="E2722" s="417" t="s">
        <v>787</v>
      </c>
      <c r="F2722" s="417" t="s">
        <v>242</v>
      </c>
      <c r="G2722" s="417" t="s">
        <v>298</v>
      </c>
      <c r="H2722" s="417" t="s">
        <v>41</v>
      </c>
      <c r="I2722" s="417" t="s">
        <v>324</v>
      </c>
      <c r="J2722" s="417" t="s">
        <v>786</v>
      </c>
      <c r="K2722" s="417" t="s">
        <v>890</v>
      </c>
      <c r="L2722" s="417" t="s">
        <v>218</v>
      </c>
      <c r="M2722" s="423">
        <v>2772000</v>
      </c>
    </row>
    <row r="2723" spans="1:13">
      <c r="A2723" s="417" t="s">
        <v>149</v>
      </c>
      <c r="B2723" s="417" t="s">
        <v>149</v>
      </c>
      <c r="C2723" s="417" t="s">
        <v>794</v>
      </c>
      <c r="D2723" s="422">
        <v>6000</v>
      </c>
      <c r="E2723" s="417" t="s">
        <v>620</v>
      </c>
      <c r="F2723" s="417" t="s">
        <v>298</v>
      </c>
      <c r="G2723" s="417" t="s">
        <v>149</v>
      </c>
      <c r="H2723" s="417" t="s">
        <v>149</v>
      </c>
      <c r="I2723" s="417" t="s">
        <v>42</v>
      </c>
      <c r="J2723" s="417" t="s">
        <v>149</v>
      </c>
      <c r="K2723" s="417" t="s">
        <v>149</v>
      </c>
      <c r="L2723" s="417" t="s">
        <v>149</v>
      </c>
      <c r="M2723" s="423" t="s">
        <v>149</v>
      </c>
    </row>
    <row r="2724" spans="1:13">
      <c r="A2724" s="417" t="s">
        <v>9503</v>
      </c>
      <c r="B2724" s="417" t="s">
        <v>2152</v>
      </c>
      <c r="C2724" s="417" t="s">
        <v>920</v>
      </c>
      <c r="D2724" s="422">
        <v>6001</v>
      </c>
      <c r="E2724" s="417" t="s">
        <v>1199</v>
      </c>
      <c r="F2724" s="417" t="s">
        <v>298</v>
      </c>
      <c r="G2724" s="417" t="s">
        <v>298</v>
      </c>
      <c r="H2724" s="417" t="s">
        <v>622</v>
      </c>
      <c r="I2724" s="417" t="s">
        <v>424</v>
      </c>
      <c r="J2724" s="417" t="s">
        <v>298</v>
      </c>
      <c r="K2724" s="417" t="s">
        <v>821</v>
      </c>
      <c r="L2724" s="417" t="s">
        <v>822</v>
      </c>
      <c r="M2724" s="423">
        <v>177870</v>
      </c>
    </row>
    <row r="2725" spans="1:13">
      <c r="A2725" s="417" t="s">
        <v>9511</v>
      </c>
      <c r="B2725" s="417" t="s">
        <v>2152</v>
      </c>
      <c r="C2725" s="417" t="s">
        <v>920</v>
      </c>
      <c r="D2725" s="422">
        <v>6001</v>
      </c>
      <c r="E2725" s="417" t="s">
        <v>1199</v>
      </c>
      <c r="F2725" s="417" t="s">
        <v>298</v>
      </c>
      <c r="G2725" s="417" t="s">
        <v>298</v>
      </c>
      <c r="H2725" s="417" t="s">
        <v>622</v>
      </c>
      <c r="I2725" s="417" t="s">
        <v>425</v>
      </c>
      <c r="J2725" s="417" t="s">
        <v>298</v>
      </c>
      <c r="K2725" s="417" t="s">
        <v>821</v>
      </c>
      <c r="L2725" s="417" t="s">
        <v>822</v>
      </c>
      <c r="M2725" s="423">
        <v>177870</v>
      </c>
    </row>
    <row r="2726" spans="1:13">
      <c r="A2726" s="417" t="s">
        <v>9487</v>
      </c>
      <c r="B2726" s="417" t="s">
        <v>2152</v>
      </c>
      <c r="C2726" s="417" t="s">
        <v>920</v>
      </c>
      <c r="D2726" s="422">
        <v>6001</v>
      </c>
      <c r="E2726" s="417" t="s">
        <v>1199</v>
      </c>
      <c r="F2726" s="417" t="s">
        <v>298</v>
      </c>
      <c r="G2726" s="417" t="s">
        <v>298</v>
      </c>
      <c r="H2726" s="417" t="s">
        <v>622</v>
      </c>
      <c r="I2726" s="417" t="s">
        <v>422</v>
      </c>
      <c r="J2726" s="417" t="s">
        <v>298</v>
      </c>
      <c r="K2726" s="417" t="s">
        <v>821</v>
      </c>
      <c r="L2726" s="417" t="s">
        <v>822</v>
      </c>
      <c r="M2726" s="423">
        <v>190575</v>
      </c>
    </row>
    <row r="2727" spans="1:13">
      <c r="A2727" s="417" t="s">
        <v>9495</v>
      </c>
      <c r="B2727" s="417" t="s">
        <v>2152</v>
      </c>
      <c r="C2727" s="417" t="s">
        <v>920</v>
      </c>
      <c r="D2727" s="422">
        <v>6001</v>
      </c>
      <c r="E2727" s="417" t="s">
        <v>1199</v>
      </c>
      <c r="F2727" s="417" t="s">
        <v>298</v>
      </c>
      <c r="G2727" s="417" t="s">
        <v>298</v>
      </c>
      <c r="H2727" s="417" t="s">
        <v>622</v>
      </c>
      <c r="I2727" s="417" t="s">
        <v>423</v>
      </c>
      <c r="J2727" s="417" t="s">
        <v>298</v>
      </c>
      <c r="K2727" s="417" t="s">
        <v>821</v>
      </c>
      <c r="L2727" s="417" t="s">
        <v>822</v>
      </c>
      <c r="M2727" s="423">
        <v>190575</v>
      </c>
    </row>
    <row r="2728" spans="1:13">
      <c r="A2728" s="417" t="s">
        <v>9502</v>
      </c>
      <c r="B2728" s="417" t="s">
        <v>2151</v>
      </c>
      <c r="C2728" s="417" t="s">
        <v>920</v>
      </c>
      <c r="D2728" s="422">
        <v>6001</v>
      </c>
      <c r="E2728" s="417" t="s">
        <v>1199</v>
      </c>
      <c r="F2728" s="417" t="s">
        <v>298</v>
      </c>
      <c r="G2728" s="417" t="s">
        <v>298</v>
      </c>
      <c r="H2728" s="417" t="s">
        <v>622</v>
      </c>
      <c r="I2728" s="417" t="s">
        <v>424</v>
      </c>
      <c r="J2728" s="417" t="s">
        <v>298</v>
      </c>
      <c r="K2728" s="417" t="s">
        <v>890</v>
      </c>
      <c r="L2728" s="417" t="s">
        <v>822</v>
      </c>
      <c r="M2728" s="423">
        <v>190575</v>
      </c>
    </row>
    <row r="2729" spans="1:13">
      <c r="A2729" s="417" t="s">
        <v>9510</v>
      </c>
      <c r="B2729" s="417" t="s">
        <v>2151</v>
      </c>
      <c r="C2729" s="417" t="s">
        <v>920</v>
      </c>
      <c r="D2729" s="422">
        <v>6001</v>
      </c>
      <c r="E2729" s="417" t="s">
        <v>1199</v>
      </c>
      <c r="F2729" s="417" t="s">
        <v>298</v>
      </c>
      <c r="G2729" s="417" t="s">
        <v>298</v>
      </c>
      <c r="H2729" s="417" t="s">
        <v>622</v>
      </c>
      <c r="I2729" s="417" t="s">
        <v>425</v>
      </c>
      <c r="J2729" s="417" t="s">
        <v>298</v>
      </c>
      <c r="K2729" s="417" t="s">
        <v>890</v>
      </c>
      <c r="L2729" s="417" t="s">
        <v>822</v>
      </c>
      <c r="M2729" s="423">
        <v>190575</v>
      </c>
    </row>
    <row r="2730" spans="1:13">
      <c r="A2730" s="417" t="s">
        <v>9471</v>
      </c>
      <c r="B2730" s="417" t="s">
        <v>2152</v>
      </c>
      <c r="C2730" s="417" t="s">
        <v>920</v>
      </c>
      <c r="D2730" s="422">
        <v>6001</v>
      </c>
      <c r="E2730" s="417" t="s">
        <v>1199</v>
      </c>
      <c r="F2730" s="417" t="s">
        <v>298</v>
      </c>
      <c r="G2730" s="417" t="s">
        <v>298</v>
      </c>
      <c r="H2730" s="417" t="s">
        <v>622</v>
      </c>
      <c r="I2730" s="417" t="s">
        <v>223</v>
      </c>
      <c r="J2730" s="417" t="s">
        <v>298</v>
      </c>
      <c r="K2730" s="417" t="s">
        <v>821</v>
      </c>
      <c r="L2730" s="417" t="s">
        <v>822</v>
      </c>
      <c r="M2730" s="423">
        <v>203280</v>
      </c>
    </row>
    <row r="2731" spans="1:13">
      <c r="A2731" s="417" t="s">
        <v>9479</v>
      </c>
      <c r="B2731" s="417" t="s">
        <v>2152</v>
      </c>
      <c r="C2731" s="417" t="s">
        <v>920</v>
      </c>
      <c r="D2731" s="422">
        <v>6001</v>
      </c>
      <c r="E2731" s="417" t="s">
        <v>1199</v>
      </c>
      <c r="F2731" s="417" t="s">
        <v>298</v>
      </c>
      <c r="G2731" s="417" t="s">
        <v>298</v>
      </c>
      <c r="H2731" s="417" t="s">
        <v>622</v>
      </c>
      <c r="I2731" s="417" t="s">
        <v>421</v>
      </c>
      <c r="J2731" s="417" t="s">
        <v>298</v>
      </c>
      <c r="K2731" s="417" t="s">
        <v>821</v>
      </c>
      <c r="L2731" s="417" t="s">
        <v>822</v>
      </c>
      <c r="M2731" s="423">
        <v>203280</v>
      </c>
    </row>
    <row r="2732" spans="1:13">
      <c r="A2732" s="417" t="s">
        <v>9494</v>
      </c>
      <c r="B2732" s="417" t="s">
        <v>2151</v>
      </c>
      <c r="C2732" s="417" t="s">
        <v>920</v>
      </c>
      <c r="D2732" s="422">
        <v>6001</v>
      </c>
      <c r="E2732" s="417" t="s">
        <v>1199</v>
      </c>
      <c r="F2732" s="417" t="s">
        <v>298</v>
      </c>
      <c r="G2732" s="417" t="s">
        <v>298</v>
      </c>
      <c r="H2732" s="417" t="s">
        <v>622</v>
      </c>
      <c r="I2732" s="417" t="s">
        <v>423</v>
      </c>
      <c r="J2732" s="417" t="s">
        <v>298</v>
      </c>
      <c r="K2732" s="417" t="s">
        <v>890</v>
      </c>
      <c r="L2732" s="417" t="s">
        <v>822</v>
      </c>
      <c r="M2732" s="423">
        <v>203280</v>
      </c>
    </row>
    <row r="2733" spans="1:13">
      <c r="A2733" s="417" t="s">
        <v>9463</v>
      </c>
      <c r="B2733" s="417" t="s">
        <v>2152</v>
      </c>
      <c r="C2733" s="417" t="s">
        <v>920</v>
      </c>
      <c r="D2733" s="422">
        <v>6001</v>
      </c>
      <c r="E2733" s="417" t="s">
        <v>1199</v>
      </c>
      <c r="F2733" s="417" t="s">
        <v>298</v>
      </c>
      <c r="G2733" s="417" t="s">
        <v>298</v>
      </c>
      <c r="H2733" s="417" t="s">
        <v>622</v>
      </c>
      <c r="I2733" s="417" t="s">
        <v>50</v>
      </c>
      <c r="J2733" s="417" t="s">
        <v>298</v>
      </c>
      <c r="K2733" s="417" t="s">
        <v>821</v>
      </c>
      <c r="L2733" s="417" t="s">
        <v>822</v>
      </c>
      <c r="M2733" s="423">
        <v>215985</v>
      </c>
    </row>
    <row r="2734" spans="1:13">
      <c r="A2734" s="417" t="s">
        <v>9478</v>
      </c>
      <c r="B2734" s="417" t="s">
        <v>2151</v>
      </c>
      <c r="C2734" s="417" t="s">
        <v>920</v>
      </c>
      <c r="D2734" s="422">
        <v>6001</v>
      </c>
      <c r="E2734" s="417" t="s">
        <v>1199</v>
      </c>
      <c r="F2734" s="417" t="s">
        <v>298</v>
      </c>
      <c r="G2734" s="417" t="s">
        <v>298</v>
      </c>
      <c r="H2734" s="417" t="s">
        <v>622</v>
      </c>
      <c r="I2734" s="417" t="s">
        <v>421</v>
      </c>
      <c r="J2734" s="417" t="s">
        <v>298</v>
      </c>
      <c r="K2734" s="417" t="s">
        <v>890</v>
      </c>
      <c r="L2734" s="417" t="s">
        <v>822</v>
      </c>
      <c r="M2734" s="423">
        <v>215985</v>
      </c>
    </row>
    <row r="2735" spans="1:13">
      <c r="A2735" s="417" t="s">
        <v>9486</v>
      </c>
      <c r="B2735" s="417" t="s">
        <v>2151</v>
      </c>
      <c r="C2735" s="417" t="s">
        <v>920</v>
      </c>
      <c r="D2735" s="422">
        <v>6001</v>
      </c>
      <c r="E2735" s="417" t="s">
        <v>1199</v>
      </c>
      <c r="F2735" s="417" t="s">
        <v>298</v>
      </c>
      <c r="G2735" s="417" t="s">
        <v>298</v>
      </c>
      <c r="H2735" s="417" t="s">
        <v>622</v>
      </c>
      <c r="I2735" s="417" t="s">
        <v>422</v>
      </c>
      <c r="J2735" s="417" t="s">
        <v>298</v>
      </c>
      <c r="K2735" s="417" t="s">
        <v>890</v>
      </c>
      <c r="L2735" s="417" t="s">
        <v>822</v>
      </c>
      <c r="M2735" s="423">
        <v>215985</v>
      </c>
    </row>
    <row r="2736" spans="1:13">
      <c r="A2736" s="417" t="s">
        <v>9470</v>
      </c>
      <c r="B2736" s="417" t="s">
        <v>2151</v>
      </c>
      <c r="C2736" s="417" t="s">
        <v>920</v>
      </c>
      <c r="D2736" s="422">
        <v>6001</v>
      </c>
      <c r="E2736" s="417" t="s">
        <v>1199</v>
      </c>
      <c r="F2736" s="417" t="s">
        <v>298</v>
      </c>
      <c r="G2736" s="417" t="s">
        <v>298</v>
      </c>
      <c r="H2736" s="417" t="s">
        <v>622</v>
      </c>
      <c r="I2736" s="417" t="s">
        <v>223</v>
      </c>
      <c r="J2736" s="417" t="s">
        <v>298</v>
      </c>
      <c r="K2736" s="417" t="s">
        <v>890</v>
      </c>
      <c r="L2736" s="417" t="s">
        <v>822</v>
      </c>
      <c r="M2736" s="423">
        <v>228690</v>
      </c>
    </row>
    <row r="2737" spans="1:13">
      <c r="A2737" s="417" t="s">
        <v>9462</v>
      </c>
      <c r="B2737" s="417" t="s">
        <v>2151</v>
      </c>
      <c r="C2737" s="417" t="s">
        <v>920</v>
      </c>
      <c r="D2737" s="422">
        <v>6001</v>
      </c>
      <c r="E2737" s="417" t="s">
        <v>1199</v>
      </c>
      <c r="F2737" s="417" t="s">
        <v>298</v>
      </c>
      <c r="G2737" s="417" t="s">
        <v>298</v>
      </c>
      <c r="H2737" s="417" t="s">
        <v>622</v>
      </c>
      <c r="I2737" s="417" t="s">
        <v>50</v>
      </c>
      <c r="J2737" s="417" t="s">
        <v>298</v>
      </c>
      <c r="K2737" s="417" t="s">
        <v>890</v>
      </c>
      <c r="L2737" s="417" t="s">
        <v>822</v>
      </c>
      <c r="M2737" s="423">
        <v>241395</v>
      </c>
    </row>
    <row r="2738" spans="1:13">
      <c r="A2738" s="417" t="s">
        <v>9509</v>
      </c>
      <c r="B2738" s="417" t="s">
        <v>2150</v>
      </c>
      <c r="C2738" s="417" t="s">
        <v>920</v>
      </c>
      <c r="D2738" s="422">
        <v>6001</v>
      </c>
      <c r="E2738" s="417" t="s">
        <v>1199</v>
      </c>
      <c r="F2738" s="417" t="s">
        <v>298</v>
      </c>
      <c r="G2738" s="417" t="s">
        <v>298</v>
      </c>
      <c r="H2738" s="417" t="s">
        <v>622</v>
      </c>
      <c r="I2738" s="417" t="s">
        <v>425</v>
      </c>
      <c r="J2738" s="417" t="s">
        <v>298</v>
      </c>
      <c r="K2738" s="417" t="s">
        <v>821</v>
      </c>
      <c r="L2738" s="417" t="s">
        <v>32</v>
      </c>
      <c r="M2738" s="423">
        <v>1716330</v>
      </c>
    </row>
    <row r="2739" spans="1:13">
      <c r="A2739" s="417" t="s">
        <v>9501</v>
      </c>
      <c r="B2739" s="417" t="s">
        <v>2150</v>
      </c>
      <c r="C2739" s="417" t="s">
        <v>920</v>
      </c>
      <c r="D2739" s="422">
        <v>6001</v>
      </c>
      <c r="E2739" s="417" t="s">
        <v>1199</v>
      </c>
      <c r="F2739" s="417" t="s">
        <v>298</v>
      </c>
      <c r="G2739" s="417" t="s">
        <v>298</v>
      </c>
      <c r="H2739" s="417" t="s">
        <v>622</v>
      </c>
      <c r="I2739" s="417" t="s">
        <v>424</v>
      </c>
      <c r="J2739" s="417" t="s">
        <v>298</v>
      </c>
      <c r="K2739" s="417" t="s">
        <v>821</v>
      </c>
      <c r="L2739" s="417" t="s">
        <v>32</v>
      </c>
      <c r="M2739" s="423">
        <v>1778700</v>
      </c>
    </row>
    <row r="2740" spans="1:13">
      <c r="A2740" s="417" t="s">
        <v>9493</v>
      </c>
      <c r="B2740" s="417" t="s">
        <v>2150</v>
      </c>
      <c r="C2740" s="417" t="s">
        <v>920</v>
      </c>
      <c r="D2740" s="422">
        <v>6001</v>
      </c>
      <c r="E2740" s="417" t="s">
        <v>1199</v>
      </c>
      <c r="F2740" s="417" t="s">
        <v>298</v>
      </c>
      <c r="G2740" s="417" t="s">
        <v>298</v>
      </c>
      <c r="H2740" s="417" t="s">
        <v>622</v>
      </c>
      <c r="I2740" s="417" t="s">
        <v>423</v>
      </c>
      <c r="J2740" s="417" t="s">
        <v>298</v>
      </c>
      <c r="K2740" s="417" t="s">
        <v>821</v>
      </c>
      <c r="L2740" s="417" t="s">
        <v>32</v>
      </c>
      <c r="M2740" s="423">
        <v>1854930</v>
      </c>
    </row>
    <row r="2741" spans="1:13">
      <c r="A2741" s="417" t="s">
        <v>9508</v>
      </c>
      <c r="B2741" s="417" t="s">
        <v>2149</v>
      </c>
      <c r="C2741" s="417" t="s">
        <v>920</v>
      </c>
      <c r="D2741" s="422">
        <v>6001</v>
      </c>
      <c r="E2741" s="417" t="s">
        <v>1199</v>
      </c>
      <c r="F2741" s="417" t="s">
        <v>298</v>
      </c>
      <c r="G2741" s="417" t="s">
        <v>298</v>
      </c>
      <c r="H2741" s="417" t="s">
        <v>622</v>
      </c>
      <c r="I2741" s="417" t="s">
        <v>425</v>
      </c>
      <c r="J2741" s="417" t="s">
        <v>298</v>
      </c>
      <c r="K2741" s="417" t="s">
        <v>890</v>
      </c>
      <c r="L2741" s="417" t="s">
        <v>32</v>
      </c>
      <c r="M2741" s="423">
        <v>1880340</v>
      </c>
    </row>
    <row r="2742" spans="1:13">
      <c r="A2742" s="417" t="s">
        <v>9485</v>
      </c>
      <c r="B2742" s="417" t="s">
        <v>2150</v>
      </c>
      <c r="C2742" s="417" t="s">
        <v>920</v>
      </c>
      <c r="D2742" s="422">
        <v>6001</v>
      </c>
      <c r="E2742" s="417" t="s">
        <v>1199</v>
      </c>
      <c r="F2742" s="417" t="s">
        <v>298</v>
      </c>
      <c r="G2742" s="417" t="s">
        <v>298</v>
      </c>
      <c r="H2742" s="417" t="s">
        <v>622</v>
      </c>
      <c r="I2742" s="417" t="s">
        <v>422</v>
      </c>
      <c r="J2742" s="417" t="s">
        <v>298</v>
      </c>
      <c r="K2742" s="417" t="s">
        <v>821</v>
      </c>
      <c r="L2742" s="417" t="s">
        <v>32</v>
      </c>
      <c r="M2742" s="423">
        <v>1919610</v>
      </c>
    </row>
    <row r="2743" spans="1:13">
      <c r="A2743" s="417" t="s">
        <v>9500</v>
      </c>
      <c r="B2743" s="417" t="s">
        <v>2149</v>
      </c>
      <c r="C2743" s="417" t="s">
        <v>920</v>
      </c>
      <c r="D2743" s="422">
        <v>6001</v>
      </c>
      <c r="E2743" s="417" t="s">
        <v>1199</v>
      </c>
      <c r="F2743" s="417" t="s">
        <v>298</v>
      </c>
      <c r="G2743" s="417" t="s">
        <v>298</v>
      </c>
      <c r="H2743" s="417" t="s">
        <v>622</v>
      </c>
      <c r="I2743" s="417" t="s">
        <v>424</v>
      </c>
      <c r="J2743" s="417" t="s">
        <v>298</v>
      </c>
      <c r="K2743" s="417" t="s">
        <v>890</v>
      </c>
      <c r="L2743" s="417" t="s">
        <v>32</v>
      </c>
      <c r="M2743" s="423">
        <v>1956570</v>
      </c>
    </row>
    <row r="2744" spans="1:13">
      <c r="A2744" s="417" t="s">
        <v>9477</v>
      </c>
      <c r="B2744" s="417" t="s">
        <v>2150</v>
      </c>
      <c r="C2744" s="417" t="s">
        <v>920</v>
      </c>
      <c r="D2744" s="422">
        <v>6001</v>
      </c>
      <c r="E2744" s="417" t="s">
        <v>1199</v>
      </c>
      <c r="F2744" s="417" t="s">
        <v>298</v>
      </c>
      <c r="G2744" s="417" t="s">
        <v>298</v>
      </c>
      <c r="H2744" s="417" t="s">
        <v>622</v>
      </c>
      <c r="I2744" s="417" t="s">
        <v>421</v>
      </c>
      <c r="J2744" s="417" t="s">
        <v>298</v>
      </c>
      <c r="K2744" s="417" t="s">
        <v>821</v>
      </c>
      <c r="L2744" s="417" t="s">
        <v>32</v>
      </c>
      <c r="M2744" s="423">
        <v>1995840</v>
      </c>
    </row>
    <row r="2745" spans="1:13">
      <c r="A2745" s="417" t="s">
        <v>9492</v>
      </c>
      <c r="B2745" s="417" t="s">
        <v>2149</v>
      </c>
      <c r="C2745" s="417" t="s">
        <v>920</v>
      </c>
      <c r="D2745" s="422">
        <v>6001</v>
      </c>
      <c r="E2745" s="417" t="s">
        <v>1199</v>
      </c>
      <c r="F2745" s="417" t="s">
        <v>298</v>
      </c>
      <c r="G2745" s="417" t="s">
        <v>298</v>
      </c>
      <c r="H2745" s="417" t="s">
        <v>622</v>
      </c>
      <c r="I2745" s="417" t="s">
        <v>423</v>
      </c>
      <c r="J2745" s="417" t="s">
        <v>298</v>
      </c>
      <c r="K2745" s="417" t="s">
        <v>890</v>
      </c>
      <c r="L2745" s="417" t="s">
        <v>32</v>
      </c>
      <c r="M2745" s="423">
        <v>2032800</v>
      </c>
    </row>
    <row r="2746" spans="1:13">
      <c r="A2746" s="417" t="s">
        <v>9469</v>
      </c>
      <c r="B2746" s="417" t="s">
        <v>2150</v>
      </c>
      <c r="C2746" s="417" t="s">
        <v>920</v>
      </c>
      <c r="D2746" s="422">
        <v>6001</v>
      </c>
      <c r="E2746" s="417" t="s">
        <v>1199</v>
      </c>
      <c r="F2746" s="417" t="s">
        <v>298</v>
      </c>
      <c r="G2746" s="417" t="s">
        <v>298</v>
      </c>
      <c r="H2746" s="417" t="s">
        <v>622</v>
      </c>
      <c r="I2746" s="417" t="s">
        <v>223</v>
      </c>
      <c r="J2746" s="417" t="s">
        <v>298</v>
      </c>
      <c r="K2746" s="417" t="s">
        <v>821</v>
      </c>
      <c r="L2746" s="417" t="s">
        <v>32</v>
      </c>
      <c r="M2746" s="423">
        <v>2058210</v>
      </c>
    </row>
    <row r="2747" spans="1:13">
      <c r="A2747" s="417" t="s">
        <v>9484</v>
      </c>
      <c r="B2747" s="417" t="s">
        <v>2149</v>
      </c>
      <c r="C2747" s="417" t="s">
        <v>920</v>
      </c>
      <c r="D2747" s="422">
        <v>6001</v>
      </c>
      <c r="E2747" s="417" t="s">
        <v>1199</v>
      </c>
      <c r="F2747" s="417" t="s">
        <v>298</v>
      </c>
      <c r="G2747" s="417" t="s">
        <v>298</v>
      </c>
      <c r="H2747" s="417" t="s">
        <v>622</v>
      </c>
      <c r="I2747" s="417" t="s">
        <v>422</v>
      </c>
      <c r="J2747" s="417" t="s">
        <v>298</v>
      </c>
      <c r="K2747" s="417" t="s">
        <v>890</v>
      </c>
      <c r="L2747" s="417" t="s">
        <v>32</v>
      </c>
      <c r="M2747" s="423">
        <v>2109030</v>
      </c>
    </row>
    <row r="2748" spans="1:13">
      <c r="A2748" s="417" t="s">
        <v>9476</v>
      </c>
      <c r="B2748" s="417" t="s">
        <v>2149</v>
      </c>
      <c r="C2748" s="417" t="s">
        <v>920</v>
      </c>
      <c r="D2748" s="422">
        <v>6001</v>
      </c>
      <c r="E2748" s="417" t="s">
        <v>1199</v>
      </c>
      <c r="F2748" s="417" t="s">
        <v>298</v>
      </c>
      <c r="G2748" s="417" t="s">
        <v>298</v>
      </c>
      <c r="H2748" s="417" t="s">
        <v>622</v>
      </c>
      <c r="I2748" s="417" t="s">
        <v>421</v>
      </c>
      <c r="J2748" s="417" t="s">
        <v>298</v>
      </c>
      <c r="K2748" s="417" t="s">
        <v>890</v>
      </c>
      <c r="L2748" s="417" t="s">
        <v>32</v>
      </c>
      <c r="M2748" s="423">
        <v>2185260</v>
      </c>
    </row>
    <row r="2749" spans="1:13">
      <c r="A2749" s="417" t="s">
        <v>9461</v>
      </c>
      <c r="B2749" s="417" t="s">
        <v>2150</v>
      </c>
      <c r="C2749" s="417" t="s">
        <v>920</v>
      </c>
      <c r="D2749" s="422">
        <v>6001</v>
      </c>
      <c r="E2749" s="417" t="s">
        <v>1199</v>
      </c>
      <c r="F2749" s="417" t="s">
        <v>298</v>
      </c>
      <c r="G2749" s="417" t="s">
        <v>298</v>
      </c>
      <c r="H2749" s="417" t="s">
        <v>622</v>
      </c>
      <c r="I2749" s="417" t="s">
        <v>50</v>
      </c>
      <c r="J2749" s="417" t="s">
        <v>298</v>
      </c>
      <c r="K2749" s="417" t="s">
        <v>821</v>
      </c>
      <c r="L2749" s="417" t="s">
        <v>32</v>
      </c>
      <c r="M2749" s="423">
        <v>2199120</v>
      </c>
    </row>
    <row r="2750" spans="1:13">
      <c r="A2750" s="417" t="s">
        <v>9468</v>
      </c>
      <c r="B2750" s="417" t="s">
        <v>2149</v>
      </c>
      <c r="C2750" s="417" t="s">
        <v>920</v>
      </c>
      <c r="D2750" s="422">
        <v>6001</v>
      </c>
      <c r="E2750" s="417" t="s">
        <v>1199</v>
      </c>
      <c r="F2750" s="417" t="s">
        <v>298</v>
      </c>
      <c r="G2750" s="417" t="s">
        <v>298</v>
      </c>
      <c r="H2750" s="417" t="s">
        <v>622</v>
      </c>
      <c r="I2750" s="417" t="s">
        <v>223</v>
      </c>
      <c r="J2750" s="417" t="s">
        <v>298</v>
      </c>
      <c r="K2750" s="417" t="s">
        <v>890</v>
      </c>
      <c r="L2750" s="417" t="s">
        <v>32</v>
      </c>
      <c r="M2750" s="423">
        <v>2261490</v>
      </c>
    </row>
    <row r="2751" spans="1:13">
      <c r="A2751" s="417" t="s">
        <v>9460</v>
      </c>
      <c r="B2751" s="417" t="s">
        <v>2149</v>
      </c>
      <c r="C2751" s="417" t="s">
        <v>920</v>
      </c>
      <c r="D2751" s="422">
        <v>6001</v>
      </c>
      <c r="E2751" s="417" t="s">
        <v>1199</v>
      </c>
      <c r="F2751" s="417" t="s">
        <v>298</v>
      </c>
      <c r="G2751" s="417" t="s">
        <v>298</v>
      </c>
      <c r="H2751" s="417" t="s">
        <v>622</v>
      </c>
      <c r="I2751" s="417" t="s">
        <v>50</v>
      </c>
      <c r="J2751" s="417" t="s">
        <v>298</v>
      </c>
      <c r="K2751" s="417" t="s">
        <v>890</v>
      </c>
      <c r="L2751" s="417" t="s">
        <v>32</v>
      </c>
      <c r="M2751" s="423">
        <v>2425500</v>
      </c>
    </row>
    <row r="2752" spans="1:13">
      <c r="A2752" s="417" t="s">
        <v>9507</v>
      </c>
      <c r="B2752" s="417" t="s">
        <v>2148</v>
      </c>
      <c r="C2752" s="417" t="s">
        <v>920</v>
      </c>
      <c r="D2752" s="422">
        <v>6001</v>
      </c>
      <c r="E2752" s="417" t="s">
        <v>1199</v>
      </c>
      <c r="F2752" s="417" t="s">
        <v>298</v>
      </c>
      <c r="G2752" s="417" t="s">
        <v>298</v>
      </c>
      <c r="H2752" s="417" t="s">
        <v>622</v>
      </c>
      <c r="I2752" s="417" t="s">
        <v>425</v>
      </c>
      <c r="J2752" s="417" t="s">
        <v>298</v>
      </c>
      <c r="K2752" s="417" t="s">
        <v>821</v>
      </c>
      <c r="L2752" s="417" t="s">
        <v>34</v>
      </c>
      <c r="M2752" s="423">
        <v>3441900</v>
      </c>
    </row>
    <row r="2753" spans="1:13">
      <c r="A2753" s="417" t="s">
        <v>9499</v>
      </c>
      <c r="B2753" s="417" t="s">
        <v>2148</v>
      </c>
      <c r="C2753" s="417" t="s">
        <v>920</v>
      </c>
      <c r="D2753" s="422">
        <v>6001</v>
      </c>
      <c r="E2753" s="417" t="s">
        <v>1199</v>
      </c>
      <c r="F2753" s="417" t="s">
        <v>298</v>
      </c>
      <c r="G2753" s="417" t="s">
        <v>298</v>
      </c>
      <c r="H2753" s="417" t="s">
        <v>622</v>
      </c>
      <c r="I2753" s="417" t="s">
        <v>424</v>
      </c>
      <c r="J2753" s="417" t="s">
        <v>298</v>
      </c>
      <c r="K2753" s="417" t="s">
        <v>821</v>
      </c>
      <c r="L2753" s="417" t="s">
        <v>34</v>
      </c>
      <c r="M2753" s="423">
        <v>3580500</v>
      </c>
    </row>
    <row r="2754" spans="1:13">
      <c r="A2754" s="417" t="s">
        <v>9491</v>
      </c>
      <c r="B2754" s="417" t="s">
        <v>2148</v>
      </c>
      <c r="C2754" s="417" t="s">
        <v>920</v>
      </c>
      <c r="D2754" s="422">
        <v>6001</v>
      </c>
      <c r="E2754" s="417" t="s">
        <v>1199</v>
      </c>
      <c r="F2754" s="417" t="s">
        <v>298</v>
      </c>
      <c r="G2754" s="417" t="s">
        <v>298</v>
      </c>
      <c r="H2754" s="417" t="s">
        <v>622</v>
      </c>
      <c r="I2754" s="417" t="s">
        <v>423</v>
      </c>
      <c r="J2754" s="417" t="s">
        <v>298</v>
      </c>
      <c r="K2754" s="417" t="s">
        <v>821</v>
      </c>
      <c r="L2754" s="417" t="s">
        <v>34</v>
      </c>
      <c r="M2754" s="423">
        <v>3719100</v>
      </c>
    </row>
    <row r="2755" spans="1:13">
      <c r="A2755" s="417" t="s">
        <v>9506</v>
      </c>
      <c r="B2755" s="417" t="s">
        <v>2147</v>
      </c>
      <c r="C2755" s="417" t="s">
        <v>920</v>
      </c>
      <c r="D2755" s="422">
        <v>6001</v>
      </c>
      <c r="E2755" s="417" t="s">
        <v>1199</v>
      </c>
      <c r="F2755" s="417" t="s">
        <v>298</v>
      </c>
      <c r="G2755" s="417" t="s">
        <v>298</v>
      </c>
      <c r="H2755" s="417" t="s">
        <v>622</v>
      </c>
      <c r="I2755" s="417" t="s">
        <v>425</v>
      </c>
      <c r="J2755" s="417" t="s">
        <v>298</v>
      </c>
      <c r="K2755" s="417" t="s">
        <v>890</v>
      </c>
      <c r="L2755" s="417" t="s">
        <v>34</v>
      </c>
      <c r="M2755" s="423">
        <v>3765300</v>
      </c>
    </row>
    <row r="2756" spans="1:13">
      <c r="A2756" s="417" t="s">
        <v>9483</v>
      </c>
      <c r="B2756" s="417" t="s">
        <v>2148</v>
      </c>
      <c r="C2756" s="417" t="s">
        <v>920</v>
      </c>
      <c r="D2756" s="422">
        <v>6001</v>
      </c>
      <c r="E2756" s="417" t="s">
        <v>1199</v>
      </c>
      <c r="F2756" s="417" t="s">
        <v>298</v>
      </c>
      <c r="G2756" s="417" t="s">
        <v>298</v>
      </c>
      <c r="H2756" s="417" t="s">
        <v>622</v>
      </c>
      <c r="I2756" s="417" t="s">
        <v>422</v>
      </c>
      <c r="J2756" s="417" t="s">
        <v>298</v>
      </c>
      <c r="K2756" s="417" t="s">
        <v>821</v>
      </c>
      <c r="L2756" s="417" t="s">
        <v>34</v>
      </c>
      <c r="M2756" s="423">
        <v>3834600</v>
      </c>
    </row>
    <row r="2757" spans="1:13">
      <c r="A2757" s="417" t="s">
        <v>9498</v>
      </c>
      <c r="B2757" s="417" t="s">
        <v>2147</v>
      </c>
      <c r="C2757" s="417" t="s">
        <v>920</v>
      </c>
      <c r="D2757" s="422">
        <v>6001</v>
      </c>
      <c r="E2757" s="417" t="s">
        <v>1199</v>
      </c>
      <c r="F2757" s="417" t="s">
        <v>298</v>
      </c>
      <c r="G2757" s="417" t="s">
        <v>298</v>
      </c>
      <c r="H2757" s="417" t="s">
        <v>622</v>
      </c>
      <c r="I2757" s="417" t="s">
        <v>424</v>
      </c>
      <c r="J2757" s="417" t="s">
        <v>298</v>
      </c>
      <c r="K2757" s="417" t="s">
        <v>890</v>
      </c>
      <c r="L2757" s="417" t="s">
        <v>34</v>
      </c>
      <c r="M2757" s="423">
        <v>3927000</v>
      </c>
    </row>
    <row r="2758" spans="1:13">
      <c r="A2758" s="417" t="s">
        <v>9475</v>
      </c>
      <c r="B2758" s="417" t="s">
        <v>2148</v>
      </c>
      <c r="C2758" s="417" t="s">
        <v>920</v>
      </c>
      <c r="D2758" s="422">
        <v>6001</v>
      </c>
      <c r="E2758" s="417" t="s">
        <v>1199</v>
      </c>
      <c r="F2758" s="417" t="s">
        <v>298</v>
      </c>
      <c r="G2758" s="417" t="s">
        <v>298</v>
      </c>
      <c r="H2758" s="417" t="s">
        <v>622</v>
      </c>
      <c r="I2758" s="417" t="s">
        <v>421</v>
      </c>
      <c r="J2758" s="417" t="s">
        <v>298</v>
      </c>
      <c r="K2758" s="417" t="s">
        <v>821</v>
      </c>
      <c r="L2758" s="417" t="s">
        <v>34</v>
      </c>
      <c r="M2758" s="423">
        <v>3973200</v>
      </c>
    </row>
    <row r="2759" spans="1:13">
      <c r="A2759" s="417" t="s">
        <v>9490</v>
      </c>
      <c r="B2759" s="417" t="s">
        <v>2147</v>
      </c>
      <c r="C2759" s="417" t="s">
        <v>920</v>
      </c>
      <c r="D2759" s="422">
        <v>6001</v>
      </c>
      <c r="E2759" s="417" t="s">
        <v>1199</v>
      </c>
      <c r="F2759" s="417" t="s">
        <v>298</v>
      </c>
      <c r="G2759" s="417" t="s">
        <v>298</v>
      </c>
      <c r="H2759" s="417" t="s">
        <v>622</v>
      </c>
      <c r="I2759" s="417" t="s">
        <v>423</v>
      </c>
      <c r="J2759" s="417" t="s">
        <v>298</v>
      </c>
      <c r="K2759" s="417" t="s">
        <v>890</v>
      </c>
      <c r="L2759" s="417" t="s">
        <v>34</v>
      </c>
      <c r="M2759" s="423">
        <v>4088700</v>
      </c>
    </row>
    <row r="2760" spans="1:13">
      <c r="A2760" s="417" t="s">
        <v>9467</v>
      </c>
      <c r="B2760" s="417" t="s">
        <v>2148</v>
      </c>
      <c r="C2760" s="417" t="s">
        <v>920</v>
      </c>
      <c r="D2760" s="422">
        <v>6001</v>
      </c>
      <c r="E2760" s="417" t="s">
        <v>1199</v>
      </c>
      <c r="F2760" s="417" t="s">
        <v>298</v>
      </c>
      <c r="G2760" s="417" t="s">
        <v>298</v>
      </c>
      <c r="H2760" s="417" t="s">
        <v>622</v>
      </c>
      <c r="I2760" s="417" t="s">
        <v>223</v>
      </c>
      <c r="J2760" s="417" t="s">
        <v>298</v>
      </c>
      <c r="K2760" s="417" t="s">
        <v>821</v>
      </c>
      <c r="L2760" s="417" t="s">
        <v>34</v>
      </c>
      <c r="M2760" s="423">
        <v>4111800</v>
      </c>
    </row>
    <row r="2761" spans="1:13">
      <c r="A2761" s="417" t="s">
        <v>9482</v>
      </c>
      <c r="B2761" s="417" t="s">
        <v>2147</v>
      </c>
      <c r="C2761" s="417" t="s">
        <v>920</v>
      </c>
      <c r="D2761" s="422">
        <v>6001</v>
      </c>
      <c r="E2761" s="417" t="s">
        <v>1199</v>
      </c>
      <c r="F2761" s="417" t="s">
        <v>298</v>
      </c>
      <c r="G2761" s="417" t="s">
        <v>298</v>
      </c>
      <c r="H2761" s="417" t="s">
        <v>622</v>
      </c>
      <c r="I2761" s="417" t="s">
        <v>422</v>
      </c>
      <c r="J2761" s="417" t="s">
        <v>298</v>
      </c>
      <c r="K2761" s="417" t="s">
        <v>890</v>
      </c>
      <c r="L2761" s="417" t="s">
        <v>34</v>
      </c>
      <c r="M2761" s="423">
        <v>4227300</v>
      </c>
    </row>
    <row r="2762" spans="1:13">
      <c r="A2762" s="417" t="s">
        <v>9459</v>
      </c>
      <c r="B2762" s="417" t="s">
        <v>2148</v>
      </c>
      <c r="C2762" s="417" t="s">
        <v>920</v>
      </c>
      <c r="D2762" s="422">
        <v>6001</v>
      </c>
      <c r="E2762" s="417" t="s">
        <v>1199</v>
      </c>
      <c r="F2762" s="417" t="s">
        <v>298</v>
      </c>
      <c r="G2762" s="417" t="s">
        <v>298</v>
      </c>
      <c r="H2762" s="417" t="s">
        <v>622</v>
      </c>
      <c r="I2762" s="417" t="s">
        <v>50</v>
      </c>
      <c r="J2762" s="417" t="s">
        <v>298</v>
      </c>
      <c r="K2762" s="417" t="s">
        <v>821</v>
      </c>
      <c r="L2762" s="417" t="s">
        <v>34</v>
      </c>
      <c r="M2762" s="423">
        <v>4389000</v>
      </c>
    </row>
    <row r="2763" spans="1:13">
      <c r="A2763" s="417" t="s">
        <v>9474</v>
      </c>
      <c r="B2763" s="417" t="s">
        <v>2147</v>
      </c>
      <c r="C2763" s="417" t="s">
        <v>920</v>
      </c>
      <c r="D2763" s="422">
        <v>6001</v>
      </c>
      <c r="E2763" s="417" t="s">
        <v>1199</v>
      </c>
      <c r="F2763" s="417" t="s">
        <v>298</v>
      </c>
      <c r="G2763" s="417" t="s">
        <v>298</v>
      </c>
      <c r="H2763" s="417" t="s">
        <v>622</v>
      </c>
      <c r="I2763" s="417" t="s">
        <v>421</v>
      </c>
      <c r="J2763" s="417" t="s">
        <v>298</v>
      </c>
      <c r="K2763" s="417" t="s">
        <v>890</v>
      </c>
      <c r="L2763" s="417" t="s">
        <v>34</v>
      </c>
      <c r="M2763" s="423">
        <v>4389000</v>
      </c>
    </row>
    <row r="2764" spans="1:13">
      <c r="A2764" s="417" t="s">
        <v>9466</v>
      </c>
      <c r="B2764" s="417" t="s">
        <v>2147</v>
      </c>
      <c r="C2764" s="417" t="s">
        <v>920</v>
      </c>
      <c r="D2764" s="422">
        <v>6001</v>
      </c>
      <c r="E2764" s="417" t="s">
        <v>1199</v>
      </c>
      <c r="F2764" s="417" t="s">
        <v>298</v>
      </c>
      <c r="G2764" s="417" t="s">
        <v>298</v>
      </c>
      <c r="H2764" s="417" t="s">
        <v>622</v>
      </c>
      <c r="I2764" s="417" t="s">
        <v>223</v>
      </c>
      <c r="J2764" s="417" t="s">
        <v>298</v>
      </c>
      <c r="K2764" s="417" t="s">
        <v>890</v>
      </c>
      <c r="L2764" s="417" t="s">
        <v>34</v>
      </c>
      <c r="M2764" s="423">
        <v>4527600</v>
      </c>
    </row>
    <row r="2765" spans="1:13">
      <c r="A2765" s="417" t="s">
        <v>9458</v>
      </c>
      <c r="B2765" s="417" t="s">
        <v>2147</v>
      </c>
      <c r="C2765" s="417" t="s">
        <v>920</v>
      </c>
      <c r="D2765" s="422">
        <v>6001</v>
      </c>
      <c r="E2765" s="417" t="s">
        <v>1199</v>
      </c>
      <c r="F2765" s="417" t="s">
        <v>298</v>
      </c>
      <c r="G2765" s="417" t="s">
        <v>298</v>
      </c>
      <c r="H2765" s="417" t="s">
        <v>622</v>
      </c>
      <c r="I2765" s="417" t="s">
        <v>50</v>
      </c>
      <c r="J2765" s="417" t="s">
        <v>298</v>
      </c>
      <c r="K2765" s="417" t="s">
        <v>890</v>
      </c>
      <c r="L2765" s="417" t="s">
        <v>34</v>
      </c>
      <c r="M2765" s="423">
        <v>4827900</v>
      </c>
    </row>
    <row r="2766" spans="1:13">
      <c r="A2766" s="417" t="s">
        <v>9513</v>
      </c>
      <c r="B2766" s="417" t="s">
        <v>2154</v>
      </c>
      <c r="C2766" s="417" t="s">
        <v>920</v>
      </c>
      <c r="D2766" s="422">
        <v>6001</v>
      </c>
      <c r="E2766" s="417" t="s">
        <v>1199</v>
      </c>
      <c r="F2766" s="417" t="s">
        <v>298</v>
      </c>
      <c r="G2766" s="417" t="s">
        <v>298</v>
      </c>
      <c r="H2766" s="417" t="s">
        <v>622</v>
      </c>
      <c r="I2766" s="417" t="s">
        <v>425</v>
      </c>
      <c r="J2766" s="417" t="s">
        <v>298</v>
      </c>
      <c r="K2766" s="417" t="s">
        <v>821</v>
      </c>
      <c r="L2766" s="417" t="s">
        <v>218</v>
      </c>
      <c r="M2766" s="423">
        <v>5151300</v>
      </c>
    </row>
    <row r="2767" spans="1:13">
      <c r="A2767" s="417" t="s">
        <v>9505</v>
      </c>
      <c r="B2767" s="417" t="s">
        <v>2154</v>
      </c>
      <c r="C2767" s="417" t="s">
        <v>920</v>
      </c>
      <c r="D2767" s="422">
        <v>6001</v>
      </c>
      <c r="E2767" s="417" t="s">
        <v>1199</v>
      </c>
      <c r="F2767" s="417" t="s">
        <v>298</v>
      </c>
      <c r="G2767" s="417" t="s">
        <v>298</v>
      </c>
      <c r="H2767" s="417" t="s">
        <v>622</v>
      </c>
      <c r="I2767" s="417" t="s">
        <v>424</v>
      </c>
      <c r="J2767" s="417" t="s">
        <v>298</v>
      </c>
      <c r="K2767" s="417" t="s">
        <v>821</v>
      </c>
      <c r="L2767" s="417" t="s">
        <v>218</v>
      </c>
      <c r="M2767" s="423">
        <v>5359200</v>
      </c>
    </row>
    <row r="2768" spans="1:13">
      <c r="A2768" s="417" t="s">
        <v>9497</v>
      </c>
      <c r="B2768" s="417" t="s">
        <v>2154</v>
      </c>
      <c r="C2768" s="417" t="s">
        <v>920</v>
      </c>
      <c r="D2768" s="422">
        <v>6001</v>
      </c>
      <c r="E2768" s="417" t="s">
        <v>1199</v>
      </c>
      <c r="F2768" s="417" t="s">
        <v>298</v>
      </c>
      <c r="G2768" s="417" t="s">
        <v>298</v>
      </c>
      <c r="H2768" s="417" t="s">
        <v>622</v>
      </c>
      <c r="I2768" s="417" t="s">
        <v>423</v>
      </c>
      <c r="J2768" s="417" t="s">
        <v>298</v>
      </c>
      <c r="K2768" s="417" t="s">
        <v>821</v>
      </c>
      <c r="L2768" s="417" t="s">
        <v>218</v>
      </c>
      <c r="M2768" s="423">
        <v>5544000</v>
      </c>
    </row>
    <row r="2769" spans="1:13">
      <c r="A2769" s="417" t="s">
        <v>9512</v>
      </c>
      <c r="B2769" s="417" t="s">
        <v>2153</v>
      </c>
      <c r="C2769" s="417" t="s">
        <v>920</v>
      </c>
      <c r="D2769" s="422">
        <v>6001</v>
      </c>
      <c r="E2769" s="417" t="s">
        <v>1199</v>
      </c>
      <c r="F2769" s="417" t="s">
        <v>298</v>
      </c>
      <c r="G2769" s="417" t="s">
        <v>298</v>
      </c>
      <c r="H2769" s="417" t="s">
        <v>622</v>
      </c>
      <c r="I2769" s="417" t="s">
        <v>425</v>
      </c>
      <c r="J2769" s="417" t="s">
        <v>298</v>
      </c>
      <c r="K2769" s="417" t="s">
        <v>890</v>
      </c>
      <c r="L2769" s="417" t="s">
        <v>218</v>
      </c>
      <c r="M2769" s="423">
        <v>5659500</v>
      </c>
    </row>
    <row r="2770" spans="1:13">
      <c r="A2770" s="417" t="s">
        <v>9489</v>
      </c>
      <c r="B2770" s="417" t="s">
        <v>2154</v>
      </c>
      <c r="C2770" s="417" t="s">
        <v>920</v>
      </c>
      <c r="D2770" s="422">
        <v>6001</v>
      </c>
      <c r="E2770" s="417" t="s">
        <v>1199</v>
      </c>
      <c r="F2770" s="417" t="s">
        <v>298</v>
      </c>
      <c r="G2770" s="417" t="s">
        <v>298</v>
      </c>
      <c r="H2770" s="417" t="s">
        <v>622</v>
      </c>
      <c r="I2770" s="417" t="s">
        <v>422</v>
      </c>
      <c r="J2770" s="417" t="s">
        <v>298</v>
      </c>
      <c r="K2770" s="417" t="s">
        <v>821</v>
      </c>
      <c r="L2770" s="417" t="s">
        <v>218</v>
      </c>
      <c r="M2770" s="423">
        <v>5775000</v>
      </c>
    </row>
    <row r="2771" spans="1:13">
      <c r="A2771" s="417" t="s">
        <v>9504</v>
      </c>
      <c r="B2771" s="417" t="s">
        <v>2153</v>
      </c>
      <c r="C2771" s="417" t="s">
        <v>920</v>
      </c>
      <c r="D2771" s="422">
        <v>6001</v>
      </c>
      <c r="E2771" s="417" t="s">
        <v>1199</v>
      </c>
      <c r="F2771" s="417" t="s">
        <v>298</v>
      </c>
      <c r="G2771" s="417" t="s">
        <v>298</v>
      </c>
      <c r="H2771" s="417" t="s">
        <v>622</v>
      </c>
      <c r="I2771" s="417" t="s">
        <v>424</v>
      </c>
      <c r="J2771" s="417" t="s">
        <v>298</v>
      </c>
      <c r="K2771" s="417" t="s">
        <v>890</v>
      </c>
      <c r="L2771" s="417" t="s">
        <v>218</v>
      </c>
      <c r="M2771" s="423">
        <v>5890500</v>
      </c>
    </row>
    <row r="2772" spans="1:13">
      <c r="A2772" s="417" t="s">
        <v>9481</v>
      </c>
      <c r="B2772" s="417" t="s">
        <v>2154</v>
      </c>
      <c r="C2772" s="417" t="s">
        <v>920</v>
      </c>
      <c r="D2772" s="422">
        <v>6001</v>
      </c>
      <c r="E2772" s="417" t="s">
        <v>1199</v>
      </c>
      <c r="F2772" s="417" t="s">
        <v>298</v>
      </c>
      <c r="G2772" s="417" t="s">
        <v>298</v>
      </c>
      <c r="H2772" s="417" t="s">
        <v>622</v>
      </c>
      <c r="I2772" s="417" t="s">
        <v>421</v>
      </c>
      <c r="J2772" s="417" t="s">
        <v>298</v>
      </c>
      <c r="K2772" s="417" t="s">
        <v>821</v>
      </c>
      <c r="L2772" s="417" t="s">
        <v>218</v>
      </c>
      <c r="M2772" s="423">
        <v>5982900</v>
      </c>
    </row>
    <row r="2773" spans="1:13">
      <c r="A2773" s="417" t="s">
        <v>9496</v>
      </c>
      <c r="B2773" s="417" t="s">
        <v>2153</v>
      </c>
      <c r="C2773" s="417" t="s">
        <v>920</v>
      </c>
      <c r="D2773" s="422">
        <v>6001</v>
      </c>
      <c r="E2773" s="417" t="s">
        <v>1199</v>
      </c>
      <c r="F2773" s="417" t="s">
        <v>298</v>
      </c>
      <c r="G2773" s="417" t="s">
        <v>298</v>
      </c>
      <c r="H2773" s="417" t="s">
        <v>622</v>
      </c>
      <c r="I2773" s="417" t="s">
        <v>423</v>
      </c>
      <c r="J2773" s="417" t="s">
        <v>298</v>
      </c>
      <c r="K2773" s="417" t="s">
        <v>890</v>
      </c>
      <c r="L2773" s="417" t="s">
        <v>218</v>
      </c>
      <c r="M2773" s="423">
        <v>6121500</v>
      </c>
    </row>
    <row r="2774" spans="1:13">
      <c r="A2774" s="417" t="s">
        <v>9473</v>
      </c>
      <c r="B2774" s="417" t="s">
        <v>2154</v>
      </c>
      <c r="C2774" s="417" t="s">
        <v>920</v>
      </c>
      <c r="D2774" s="422">
        <v>6001</v>
      </c>
      <c r="E2774" s="417" t="s">
        <v>1199</v>
      </c>
      <c r="F2774" s="417" t="s">
        <v>298</v>
      </c>
      <c r="G2774" s="417" t="s">
        <v>298</v>
      </c>
      <c r="H2774" s="417" t="s">
        <v>622</v>
      </c>
      <c r="I2774" s="417" t="s">
        <v>223</v>
      </c>
      <c r="J2774" s="417" t="s">
        <v>298</v>
      </c>
      <c r="K2774" s="417" t="s">
        <v>821</v>
      </c>
      <c r="L2774" s="417" t="s">
        <v>218</v>
      </c>
      <c r="M2774" s="423">
        <v>6167700</v>
      </c>
    </row>
    <row r="2775" spans="1:13">
      <c r="A2775" s="417" t="s">
        <v>9488</v>
      </c>
      <c r="B2775" s="417" t="s">
        <v>2153</v>
      </c>
      <c r="C2775" s="417" t="s">
        <v>920</v>
      </c>
      <c r="D2775" s="422">
        <v>6001</v>
      </c>
      <c r="E2775" s="417" t="s">
        <v>1199</v>
      </c>
      <c r="F2775" s="417" t="s">
        <v>298</v>
      </c>
      <c r="G2775" s="417" t="s">
        <v>298</v>
      </c>
      <c r="H2775" s="417" t="s">
        <v>622</v>
      </c>
      <c r="I2775" s="417" t="s">
        <v>422</v>
      </c>
      <c r="J2775" s="417" t="s">
        <v>298</v>
      </c>
      <c r="K2775" s="417" t="s">
        <v>890</v>
      </c>
      <c r="L2775" s="417" t="s">
        <v>218</v>
      </c>
      <c r="M2775" s="423">
        <v>6329400</v>
      </c>
    </row>
    <row r="2776" spans="1:13">
      <c r="A2776" s="417" t="s">
        <v>9480</v>
      </c>
      <c r="B2776" s="417" t="s">
        <v>2153</v>
      </c>
      <c r="C2776" s="417" t="s">
        <v>920</v>
      </c>
      <c r="D2776" s="422">
        <v>6001</v>
      </c>
      <c r="E2776" s="417" t="s">
        <v>1199</v>
      </c>
      <c r="F2776" s="417" t="s">
        <v>298</v>
      </c>
      <c r="G2776" s="417" t="s">
        <v>298</v>
      </c>
      <c r="H2776" s="417" t="s">
        <v>622</v>
      </c>
      <c r="I2776" s="417" t="s">
        <v>421</v>
      </c>
      <c r="J2776" s="417" t="s">
        <v>298</v>
      </c>
      <c r="K2776" s="417" t="s">
        <v>890</v>
      </c>
      <c r="L2776" s="417" t="s">
        <v>218</v>
      </c>
      <c r="M2776" s="423">
        <v>6560400</v>
      </c>
    </row>
    <row r="2777" spans="1:13">
      <c r="A2777" s="417" t="s">
        <v>9465</v>
      </c>
      <c r="B2777" s="417" t="s">
        <v>2154</v>
      </c>
      <c r="C2777" s="417" t="s">
        <v>920</v>
      </c>
      <c r="D2777" s="422">
        <v>6001</v>
      </c>
      <c r="E2777" s="417" t="s">
        <v>1199</v>
      </c>
      <c r="F2777" s="417" t="s">
        <v>298</v>
      </c>
      <c r="G2777" s="417" t="s">
        <v>298</v>
      </c>
      <c r="H2777" s="417" t="s">
        <v>622</v>
      </c>
      <c r="I2777" s="417" t="s">
        <v>50</v>
      </c>
      <c r="J2777" s="417" t="s">
        <v>298</v>
      </c>
      <c r="K2777" s="417" t="s">
        <v>821</v>
      </c>
      <c r="L2777" s="417" t="s">
        <v>218</v>
      </c>
      <c r="M2777" s="423">
        <v>6583500</v>
      </c>
    </row>
    <row r="2778" spans="1:13">
      <c r="A2778" s="417" t="s">
        <v>9472</v>
      </c>
      <c r="B2778" s="417" t="s">
        <v>2153</v>
      </c>
      <c r="C2778" s="417" t="s">
        <v>920</v>
      </c>
      <c r="D2778" s="422">
        <v>6001</v>
      </c>
      <c r="E2778" s="417" t="s">
        <v>1199</v>
      </c>
      <c r="F2778" s="417" t="s">
        <v>298</v>
      </c>
      <c r="G2778" s="417" t="s">
        <v>298</v>
      </c>
      <c r="H2778" s="417" t="s">
        <v>622</v>
      </c>
      <c r="I2778" s="417" t="s">
        <v>223</v>
      </c>
      <c r="J2778" s="417" t="s">
        <v>298</v>
      </c>
      <c r="K2778" s="417" t="s">
        <v>890</v>
      </c>
      <c r="L2778" s="417" t="s">
        <v>218</v>
      </c>
      <c r="M2778" s="423">
        <v>6791400</v>
      </c>
    </row>
    <row r="2779" spans="1:13">
      <c r="A2779" s="417" t="s">
        <v>9464</v>
      </c>
      <c r="B2779" s="417" t="s">
        <v>2153</v>
      </c>
      <c r="C2779" s="417" t="s">
        <v>920</v>
      </c>
      <c r="D2779" s="422">
        <v>6001</v>
      </c>
      <c r="E2779" s="417" t="s">
        <v>1199</v>
      </c>
      <c r="F2779" s="417" t="s">
        <v>298</v>
      </c>
      <c r="G2779" s="417" t="s">
        <v>298</v>
      </c>
      <c r="H2779" s="417" t="s">
        <v>622</v>
      </c>
      <c r="I2779" s="417" t="s">
        <v>50</v>
      </c>
      <c r="J2779" s="417" t="s">
        <v>298</v>
      </c>
      <c r="K2779" s="417" t="s">
        <v>890</v>
      </c>
      <c r="L2779" s="417" t="s">
        <v>218</v>
      </c>
      <c r="M2779" s="423">
        <v>7253400</v>
      </c>
    </row>
    <row r="2780" spans="1:13">
      <c r="A2780" s="417" t="s">
        <v>149</v>
      </c>
      <c r="B2780" s="417" t="s">
        <v>149</v>
      </c>
      <c r="C2780" s="417" t="s">
        <v>598</v>
      </c>
      <c r="D2780" s="422">
        <v>7000</v>
      </c>
      <c r="E2780" s="417" t="s">
        <v>602</v>
      </c>
      <c r="F2780" s="417" t="s">
        <v>149</v>
      </c>
      <c r="G2780" s="417" t="s">
        <v>149</v>
      </c>
      <c r="H2780" s="417" t="s">
        <v>149</v>
      </c>
      <c r="I2780" s="417" t="s">
        <v>42</v>
      </c>
      <c r="J2780" s="417" t="s">
        <v>149</v>
      </c>
      <c r="K2780" s="417" t="s">
        <v>149</v>
      </c>
      <c r="L2780" s="417" t="s">
        <v>149</v>
      </c>
      <c r="M2780" s="423"/>
    </row>
    <row r="2781" spans="1:13">
      <c r="A2781" s="417" t="s">
        <v>9764</v>
      </c>
      <c r="B2781" s="417" t="s">
        <v>2173</v>
      </c>
      <c r="C2781" s="417" t="s">
        <v>245</v>
      </c>
      <c r="D2781" s="422">
        <v>7001</v>
      </c>
      <c r="E2781" s="417" t="s">
        <v>845</v>
      </c>
      <c r="F2781" s="417" t="s">
        <v>40</v>
      </c>
      <c r="G2781" s="417" t="s">
        <v>298</v>
      </c>
      <c r="H2781" s="417" t="s">
        <v>41</v>
      </c>
      <c r="I2781" s="417" t="s">
        <v>48</v>
      </c>
      <c r="J2781" s="417" t="s">
        <v>49</v>
      </c>
      <c r="K2781" s="417" t="s">
        <v>821</v>
      </c>
      <c r="L2781" s="417" t="s">
        <v>822</v>
      </c>
      <c r="M2781" s="423">
        <v>1963500</v>
      </c>
    </row>
    <row r="2782" spans="1:13">
      <c r="A2782" s="417" t="s">
        <v>9768</v>
      </c>
      <c r="B2782" s="417" t="s">
        <v>2173</v>
      </c>
      <c r="C2782" s="417" t="s">
        <v>245</v>
      </c>
      <c r="D2782" s="422">
        <v>7001</v>
      </c>
      <c r="E2782" s="417" t="s">
        <v>845</v>
      </c>
      <c r="F2782" s="417" t="s">
        <v>40</v>
      </c>
      <c r="G2782" s="417" t="s">
        <v>298</v>
      </c>
      <c r="H2782" s="417" t="s">
        <v>41</v>
      </c>
      <c r="I2782" s="417" t="s">
        <v>50</v>
      </c>
      <c r="J2782" s="417" t="s">
        <v>51</v>
      </c>
      <c r="K2782" s="417" t="s">
        <v>821</v>
      </c>
      <c r="L2782" s="417" t="s">
        <v>822</v>
      </c>
      <c r="M2782" s="423">
        <v>1963500</v>
      </c>
    </row>
    <row r="2783" spans="1:13">
      <c r="A2783" s="417" t="s">
        <v>9772</v>
      </c>
      <c r="B2783" s="417" t="s">
        <v>2173</v>
      </c>
      <c r="C2783" s="417" t="s">
        <v>245</v>
      </c>
      <c r="D2783" s="422">
        <v>7001</v>
      </c>
      <c r="E2783" s="417" t="s">
        <v>845</v>
      </c>
      <c r="F2783" s="417" t="s">
        <v>40</v>
      </c>
      <c r="G2783" s="417" t="s">
        <v>298</v>
      </c>
      <c r="H2783" s="417" t="s">
        <v>41</v>
      </c>
      <c r="I2783" s="417" t="s">
        <v>223</v>
      </c>
      <c r="J2783" s="417" t="s">
        <v>56</v>
      </c>
      <c r="K2783" s="417" t="s">
        <v>821</v>
      </c>
      <c r="L2783" s="417" t="s">
        <v>822</v>
      </c>
      <c r="M2783" s="423">
        <v>1963500</v>
      </c>
    </row>
    <row r="2784" spans="1:13">
      <c r="A2784" s="417" t="s">
        <v>9776</v>
      </c>
      <c r="B2784" s="417" t="s">
        <v>2173</v>
      </c>
      <c r="C2784" s="417" t="s">
        <v>245</v>
      </c>
      <c r="D2784" s="422">
        <v>7001</v>
      </c>
      <c r="E2784" s="417" t="s">
        <v>845</v>
      </c>
      <c r="F2784" s="417" t="s">
        <v>40</v>
      </c>
      <c r="G2784" s="417" t="s">
        <v>298</v>
      </c>
      <c r="H2784" s="417" t="s">
        <v>41</v>
      </c>
      <c r="I2784" s="417" t="s">
        <v>421</v>
      </c>
      <c r="J2784" s="417" t="s">
        <v>441</v>
      </c>
      <c r="K2784" s="417" t="s">
        <v>821</v>
      </c>
      <c r="L2784" s="417" t="s">
        <v>822</v>
      </c>
      <c r="M2784" s="423">
        <v>1963500</v>
      </c>
    </row>
    <row r="2785" spans="1:13">
      <c r="A2785" s="417" t="s">
        <v>9780</v>
      </c>
      <c r="B2785" s="417" t="s">
        <v>2173</v>
      </c>
      <c r="C2785" s="417" t="s">
        <v>245</v>
      </c>
      <c r="D2785" s="422">
        <v>7001</v>
      </c>
      <c r="E2785" s="417" t="s">
        <v>845</v>
      </c>
      <c r="F2785" s="417" t="s">
        <v>40</v>
      </c>
      <c r="G2785" s="417" t="s">
        <v>298</v>
      </c>
      <c r="H2785" s="417" t="s">
        <v>41</v>
      </c>
      <c r="I2785" s="417" t="s">
        <v>422</v>
      </c>
      <c r="J2785" s="417" t="s">
        <v>442</v>
      </c>
      <c r="K2785" s="417" t="s">
        <v>821</v>
      </c>
      <c r="L2785" s="417" t="s">
        <v>822</v>
      </c>
      <c r="M2785" s="423">
        <v>1963500</v>
      </c>
    </row>
    <row r="2786" spans="1:13">
      <c r="A2786" s="417" t="s">
        <v>9784</v>
      </c>
      <c r="B2786" s="417" t="s">
        <v>2173</v>
      </c>
      <c r="C2786" s="417" t="s">
        <v>245</v>
      </c>
      <c r="D2786" s="422">
        <v>7001</v>
      </c>
      <c r="E2786" s="417" t="s">
        <v>845</v>
      </c>
      <c r="F2786" s="417" t="s">
        <v>40</v>
      </c>
      <c r="G2786" s="417" t="s">
        <v>298</v>
      </c>
      <c r="H2786" s="417" t="s">
        <v>41</v>
      </c>
      <c r="I2786" s="417" t="s">
        <v>423</v>
      </c>
      <c r="J2786" s="417" t="s">
        <v>443</v>
      </c>
      <c r="K2786" s="417" t="s">
        <v>821</v>
      </c>
      <c r="L2786" s="417" t="s">
        <v>822</v>
      </c>
      <c r="M2786" s="423">
        <v>1963500</v>
      </c>
    </row>
    <row r="2787" spans="1:13">
      <c r="A2787" s="417" t="s">
        <v>9788</v>
      </c>
      <c r="B2787" s="417" t="s">
        <v>2173</v>
      </c>
      <c r="C2787" s="417" t="s">
        <v>245</v>
      </c>
      <c r="D2787" s="422">
        <v>7001</v>
      </c>
      <c r="E2787" s="417" t="s">
        <v>845</v>
      </c>
      <c r="F2787" s="417" t="s">
        <v>40</v>
      </c>
      <c r="G2787" s="417" t="s">
        <v>298</v>
      </c>
      <c r="H2787" s="417" t="s">
        <v>41</v>
      </c>
      <c r="I2787" s="417" t="s">
        <v>424</v>
      </c>
      <c r="J2787" s="417" t="s">
        <v>444</v>
      </c>
      <c r="K2787" s="417" t="s">
        <v>821</v>
      </c>
      <c r="L2787" s="417" t="s">
        <v>822</v>
      </c>
      <c r="M2787" s="423">
        <v>1963500</v>
      </c>
    </row>
    <row r="2788" spans="1:13">
      <c r="A2788" s="417" t="s">
        <v>9792</v>
      </c>
      <c r="B2788" s="417" t="s">
        <v>2173</v>
      </c>
      <c r="C2788" s="417" t="s">
        <v>245</v>
      </c>
      <c r="D2788" s="422">
        <v>7001</v>
      </c>
      <c r="E2788" s="417" t="s">
        <v>845</v>
      </c>
      <c r="F2788" s="417" t="s">
        <v>40</v>
      </c>
      <c r="G2788" s="417" t="s">
        <v>298</v>
      </c>
      <c r="H2788" s="417" t="s">
        <v>41</v>
      </c>
      <c r="I2788" s="417" t="s">
        <v>425</v>
      </c>
      <c r="J2788" s="417" t="s">
        <v>445</v>
      </c>
      <c r="K2788" s="417" t="s">
        <v>821</v>
      </c>
      <c r="L2788" s="417" t="s">
        <v>822</v>
      </c>
      <c r="M2788" s="423">
        <v>1963500</v>
      </c>
    </row>
    <row r="2789" spans="1:13">
      <c r="A2789" s="417" t="s">
        <v>9760</v>
      </c>
      <c r="B2789" s="417" t="s">
        <v>2173</v>
      </c>
      <c r="C2789" s="417" t="s">
        <v>245</v>
      </c>
      <c r="D2789" s="422">
        <v>7001</v>
      </c>
      <c r="E2789" s="417" t="s">
        <v>845</v>
      </c>
      <c r="F2789" s="417" t="s">
        <v>40</v>
      </c>
      <c r="G2789" s="417" t="s">
        <v>298</v>
      </c>
      <c r="H2789" s="417" t="s">
        <v>41</v>
      </c>
      <c r="I2789" s="417" t="s">
        <v>221</v>
      </c>
      <c r="J2789" s="417" t="s">
        <v>222</v>
      </c>
      <c r="K2789" s="417" t="s">
        <v>821</v>
      </c>
      <c r="L2789" s="417" t="s">
        <v>822</v>
      </c>
      <c r="M2789" s="423">
        <v>2083620</v>
      </c>
    </row>
    <row r="2790" spans="1:13">
      <c r="A2790" s="417" t="s">
        <v>9756</v>
      </c>
      <c r="B2790" s="417" t="s">
        <v>2173</v>
      </c>
      <c r="C2790" s="417" t="s">
        <v>245</v>
      </c>
      <c r="D2790" s="422">
        <v>7001</v>
      </c>
      <c r="E2790" s="417" t="s">
        <v>845</v>
      </c>
      <c r="F2790" s="417" t="s">
        <v>40</v>
      </c>
      <c r="G2790" s="417" t="s">
        <v>298</v>
      </c>
      <c r="H2790" s="417" t="s">
        <v>41</v>
      </c>
      <c r="I2790" s="417" t="s">
        <v>46</v>
      </c>
      <c r="J2790" s="417" t="s">
        <v>47</v>
      </c>
      <c r="K2790" s="417" t="s">
        <v>821</v>
      </c>
      <c r="L2790" s="417" t="s">
        <v>822</v>
      </c>
      <c r="M2790" s="423">
        <v>2203740</v>
      </c>
    </row>
    <row r="2791" spans="1:13">
      <c r="A2791" s="417" t="s">
        <v>9752</v>
      </c>
      <c r="B2791" s="417" t="s">
        <v>2173</v>
      </c>
      <c r="C2791" s="417" t="s">
        <v>245</v>
      </c>
      <c r="D2791" s="422">
        <v>7001</v>
      </c>
      <c r="E2791" s="417" t="s">
        <v>845</v>
      </c>
      <c r="F2791" s="417" t="s">
        <v>40</v>
      </c>
      <c r="G2791" s="417" t="s">
        <v>298</v>
      </c>
      <c r="H2791" s="417" t="s">
        <v>41</v>
      </c>
      <c r="I2791" s="417" t="s">
        <v>44</v>
      </c>
      <c r="J2791" s="417" t="s">
        <v>45</v>
      </c>
      <c r="K2791" s="417" t="s">
        <v>821</v>
      </c>
      <c r="L2791" s="417" t="s">
        <v>822</v>
      </c>
      <c r="M2791" s="423">
        <v>2323860</v>
      </c>
    </row>
    <row r="2792" spans="1:13">
      <c r="A2792" s="417" t="s">
        <v>9748</v>
      </c>
      <c r="B2792" s="417" t="s">
        <v>2173</v>
      </c>
      <c r="C2792" s="417" t="s">
        <v>245</v>
      </c>
      <c r="D2792" s="422">
        <v>7001</v>
      </c>
      <c r="E2792" s="417" t="s">
        <v>845</v>
      </c>
      <c r="F2792" s="417" t="s">
        <v>40</v>
      </c>
      <c r="G2792" s="417" t="s">
        <v>298</v>
      </c>
      <c r="H2792" s="417" t="s">
        <v>41</v>
      </c>
      <c r="I2792" s="417" t="s">
        <v>219</v>
      </c>
      <c r="J2792" s="417" t="s">
        <v>220</v>
      </c>
      <c r="K2792" s="417" t="s">
        <v>821</v>
      </c>
      <c r="L2792" s="417" t="s">
        <v>822</v>
      </c>
      <c r="M2792" s="423">
        <v>2443980</v>
      </c>
    </row>
    <row r="2793" spans="1:13">
      <c r="A2793" s="417" t="s">
        <v>9744</v>
      </c>
      <c r="B2793" s="417" t="s">
        <v>2173</v>
      </c>
      <c r="C2793" s="417" t="s">
        <v>245</v>
      </c>
      <c r="D2793" s="422">
        <v>7001</v>
      </c>
      <c r="E2793" s="417" t="s">
        <v>845</v>
      </c>
      <c r="F2793" s="417" t="s">
        <v>40</v>
      </c>
      <c r="G2793" s="417" t="s">
        <v>298</v>
      </c>
      <c r="H2793" s="417" t="s">
        <v>41</v>
      </c>
      <c r="I2793" s="417" t="s">
        <v>42</v>
      </c>
      <c r="J2793" s="417" t="s">
        <v>43</v>
      </c>
      <c r="K2793" s="417" t="s">
        <v>821</v>
      </c>
      <c r="L2793" s="417" t="s">
        <v>822</v>
      </c>
      <c r="M2793" s="423">
        <v>2564100</v>
      </c>
    </row>
    <row r="2794" spans="1:13">
      <c r="A2794" s="417" t="s">
        <v>9740</v>
      </c>
      <c r="B2794" s="417" t="s">
        <v>2173</v>
      </c>
      <c r="C2794" s="417" t="s">
        <v>245</v>
      </c>
      <c r="D2794" s="422">
        <v>7001</v>
      </c>
      <c r="E2794" s="417" t="s">
        <v>845</v>
      </c>
      <c r="F2794" s="417" t="s">
        <v>40</v>
      </c>
      <c r="G2794" s="417" t="s">
        <v>298</v>
      </c>
      <c r="H2794" s="417" t="s">
        <v>41</v>
      </c>
      <c r="I2794" s="417" t="s">
        <v>324</v>
      </c>
      <c r="J2794" s="417" t="s">
        <v>688</v>
      </c>
      <c r="K2794" s="417" t="s">
        <v>821</v>
      </c>
      <c r="L2794" s="417" t="s">
        <v>822</v>
      </c>
      <c r="M2794" s="423">
        <v>2684220</v>
      </c>
    </row>
    <row r="2795" spans="1:13">
      <c r="A2795" s="417" t="s">
        <v>9724</v>
      </c>
      <c r="B2795" s="417" t="s">
        <v>2173</v>
      </c>
      <c r="C2795" s="417" t="s">
        <v>245</v>
      </c>
      <c r="D2795" s="422">
        <v>7001</v>
      </c>
      <c r="E2795" s="417" t="s">
        <v>845</v>
      </c>
      <c r="F2795" s="417" t="s">
        <v>40</v>
      </c>
      <c r="G2795" s="417" t="s">
        <v>298</v>
      </c>
      <c r="H2795" s="417" t="s">
        <v>41</v>
      </c>
      <c r="I2795" s="417" t="s">
        <v>316</v>
      </c>
      <c r="J2795" s="417" t="s">
        <v>684</v>
      </c>
      <c r="K2795" s="417" t="s">
        <v>821</v>
      </c>
      <c r="L2795" s="417" t="s">
        <v>822</v>
      </c>
      <c r="M2795" s="423">
        <v>2804340</v>
      </c>
    </row>
    <row r="2796" spans="1:13">
      <c r="A2796" s="417" t="s">
        <v>9728</v>
      </c>
      <c r="B2796" s="417" t="s">
        <v>2173</v>
      </c>
      <c r="C2796" s="417" t="s">
        <v>245</v>
      </c>
      <c r="D2796" s="422">
        <v>7001</v>
      </c>
      <c r="E2796" s="417" t="s">
        <v>845</v>
      </c>
      <c r="F2796" s="417" t="s">
        <v>40</v>
      </c>
      <c r="G2796" s="417" t="s">
        <v>298</v>
      </c>
      <c r="H2796" s="417" t="s">
        <v>41</v>
      </c>
      <c r="I2796" s="417" t="s">
        <v>318</v>
      </c>
      <c r="J2796" s="417" t="s">
        <v>685</v>
      </c>
      <c r="K2796" s="417" t="s">
        <v>821</v>
      </c>
      <c r="L2796" s="417" t="s">
        <v>822</v>
      </c>
      <c r="M2796" s="423">
        <v>2804340</v>
      </c>
    </row>
    <row r="2797" spans="1:13">
      <c r="A2797" s="417" t="s">
        <v>9732</v>
      </c>
      <c r="B2797" s="417" t="s">
        <v>2173</v>
      </c>
      <c r="C2797" s="417" t="s">
        <v>245</v>
      </c>
      <c r="D2797" s="422">
        <v>7001</v>
      </c>
      <c r="E2797" s="417" t="s">
        <v>845</v>
      </c>
      <c r="F2797" s="417" t="s">
        <v>40</v>
      </c>
      <c r="G2797" s="417" t="s">
        <v>298</v>
      </c>
      <c r="H2797" s="417" t="s">
        <v>41</v>
      </c>
      <c r="I2797" s="417" t="s">
        <v>320</v>
      </c>
      <c r="J2797" s="417" t="s">
        <v>686</v>
      </c>
      <c r="K2797" s="417" t="s">
        <v>821</v>
      </c>
      <c r="L2797" s="417" t="s">
        <v>822</v>
      </c>
      <c r="M2797" s="423">
        <v>2804340</v>
      </c>
    </row>
    <row r="2798" spans="1:13">
      <c r="A2798" s="417" t="s">
        <v>9736</v>
      </c>
      <c r="B2798" s="417" t="s">
        <v>2173</v>
      </c>
      <c r="C2798" s="417" t="s">
        <v>245</v>
      </c>
      <c r="D2798" s="422">
        <v>7001</v>
      </c>
      <c r="E2798" s="417" t="s">
        <v>845</v>
      </c>
      <c r="F2798" s="417" t="s">
        <v>40</v>
      </c>
      <c r="G2798" s="417" t="s">
        <v>298</v>
      </c>
      <c r="H2798" s="417" t="s">
        <v>41</v>
      </c>
      <c r="I2798" s="417" t="s">
        <v>322</v>
      </c>
      <c r="J2798" s="417" t="s">
        <v>687</v>
      </c>
      <c r="K2798" s="417" t="s">
        <v>821</v>
      </c>
      <c r="L2798" s="417" t="s">
        <v>822</v>
      </c>
      <c r="M2798" s="423">
        <v>2804340</v>
      </c>
    </row>
    <row r="2799" spans="1:13">
      <c r="A2799" s="417" t="s">
        <v>9763</v>
      </c>
      <c r="B2799" s="417" t="s">
        <v>2172</v>
      </c>
      <c r="C2799" s="417" t="s">
        <v>245</v>
      </c>
      <c r="D2799" s="422">
        <v>7001</v>
      </c>
      <c r="E2799" s="417" t="s">
        <v>845</v>
      </c>
      <c r="F2799" s="417" t="s">
        <v>40</v>
      </c>
      <c r="G2799" s="417" t="s">
        <v>298</v>
      </c>
      <c r="H2799" s="417" t="s">
        <v>41</v>
      </c>
      <c r="I2799" s="417" t="s">
        <v>48</v>
      </c>
      <c r="J2799" s="417" t="s">
        <v>49</v>
      </c>
      <c r="K2799" s="417" t="s">
        <v>821</v>
      </c>
      <c r="L2799" s="417" t="s">
        <v>32</v>
      </c>
      <c r="M2799" s="423">
        <v>19635000</v>
      </c>
    </row>
    <row r="2800" spans="1:13">
      <c r="A2800" s="417" t="s">
        <v>9767</v>
      </c>
      <c r="B2800" s="417" t="s">
        <v>2172</v>
      </c>
      <c r="C2800" s="417" t="s">
        <v>245</v>
      </c>
      <c r="D2800" s="422">
        <v>7001</v>
      </c>
      <c r="E2800" s="417" t="s">
        <v>845</v>
      </c>
      <c r="F2800" s="417" t="s">
        <v>40</v>
      </c>
      <c r="G2800" s="417" t="s">
        <v>298</v>
      </c>
      <c r="H2800" s="417" t="s">
        <v>41</v>
      </c>
      <c r="I2800" s="417" t="s">
        <v>50</v>
      </c>
      <c r="J2800" s="417" t="s">
        <v>51</v>
      </c>
      <c r="K2800" s="417" t="s">
        <v>821</v>
      </c>
      <c r="L2800" s="417" t="s">
        <v>32</v>
      </c>
      <c r="M2800" s="423">
        <v>19635000</v>
      </c>
    </row>
    <row r="2801" spans="1:13">
      <c r="A2801" s="417" t="s">
        <v>9771</v>
      </c>
      <c r="B2801" s="417" t="s">
        <v>2172</v>
      </c>
      <c r="C2801" s="417" t="s">
        <v>245</v>
      </c>
      <c r="D2801" s="422">
        <v>7001</v>
      </c>
      <c r="E2801" s="417" t="s">
        <v>845</v>
      </c>
      <c r="F2801" s="417" t="s">
        <v>40</v>
      </c>
      <c r="G2801" s="417" t="s">
        <v>298</v>
      </c>
      <c r="H2801" s="417" t="s">
        <v>41</v>
      </c>
      <c r="I2801" s="417" t="s">
        <v>223</v>
      </c>
      <c r="J2801" s="417" t="s">
        <v>56</v>
      </c>
      <c r="K2801" s="417" t="s">
        <v>821</v>
      </c>
      <c r="L2801" s="417" t="s">
        <v>32</v>
      </c>
      <c r="M2801" s="423">
        <v>19635000</v>
      </c>
    </row>
    <row r="2802" spans="1:13">
      <c r="A2802" s="417" t="s">
        <v>9775</v>
      </c>
      <c r="B2802" s="417" t="s">
        <v>2172</v>
      </c>
      <c r="C2802" s="417" t="s">
        <v>245</v>
      </c>
      <c r="D2802" s="422">
        <v>7001</v>
      </c>
      <c r="E2802" s="417" t="s">
        <v>845</v>
      </c>
      <c r="F2802" s="417" t="s">
        <v>40</v>
      </c>
      <c r="G2802" s="417" t="s">
        <v>298</v>
      </c>
      <c r="H2802" s="417" t="s">
        <v>41</v>
      </c>
      <c r="I2802" s="417" t="s">
        <v>421</v>
      </c>
      <c r="J2802" s="417" t="s">
        <v>441</v>
      </c>
      <c r="K2802" s="417" t="s">
        <v>821</v>
      </c>
      <c r="L2802" s="417" t="s">
        <v>32</v>
      </c>
      <c r="M2802" s="423">
        <v>19635000</v>
      </c>
    </row>
    <row r="2803" spans="1:13">
      <c r="A2803" s="417" t="s">
        <v>9779</v>
      </c>
      <c r="B2803" s="417" t="s">
        <v>2172</v>
      </c>
      <c r="C2803" s="417" t="s">
        <v>245</v>
      </c>
      <c r="D2803" s="422">
        <v>7001</v>
      </c>
      <c r="E2803" s="417" t="s">
        <v>845</v>
      </c>
      <c r="F2803" s="417" t="s">
        <v>40</v>
      </c>
      <c r="G2803" s="417" t="s">
        <v>298</v>
      </c>
      <c r="H2803" s="417" t="s">
        <v>41</v>
      </c>
      <c r="I2803" s="417" t="s">
        <v>422</v>
      </c>
      <c r="J2803" s="417" t="s">
        <v>442</v>
      </c>
      <c r="K2803" s="417" t="s">
        <v>821</v>
      </c>
      <c r="L2803" s="417" t="s">
        <v>32</v>
      </c>
      <c r="M2803" s="423">
        <v>19635000</v>
      </c>
    </row>
    <row r="2804" spans="1:13">
      <c r="A2804" s="417" t="s">
        <v>9783</v>
      </c>
      <c r="B2804" s="417" t="s">
        <v>2172</v>
      </c>
      <c r="C2804" s="417" t="s">
        <v>245</v>
      </c>
      <c r="D2804" s="422">
        <v>7001</v>
      </c>
      <c r="E2804" s="417" t="s">
        <v>845</v>
      </c>
      <c r="F2804" s="417" t="s">
        <v>40</v>
      </c>
      <c r="G2804" s="417" t="s">
        <v>298</v>
      </c>
      <c r="H2804" s="417" t="s">
        <v>41</v>
      </c>
      <c r="I2804" s="417" t="s">
        <v>423</v>
      </c>
      <c r="J2804" s="417" t="s">
        <v>443</v>
      </c>
      <c r="K2804" s="417" t="s">
        <v>821</v>
      </c>
      <c r="L2804" s="417" t="s">
        <v>32</v>
      </c>
      <c r="M2804" s="423">
        <v>19635000</v>
      </c>
    </row>
    <row r="2805" spans="1:13">
      <c r="A2805" s="417" t="s">
        <v>9787</v>
      </c>
      <c r="B2805" s="417" t="s">
        <v>2172</v>
      </c>
      <c r="C2805" s="417" t="s">
        <v>245</v>
      </c>
      <c r="D2805" s="422">
        <v>7001</v>
      </c>
      <c r="E2805" s="417" t="s">
        <v>845</v>
      </c>
      <c r="F2805" s="417" t="s">
        <v>40</v>
      </c>
      <c r="G2805" s="417" t="s">
        <v>298</v>
      </c>
      <c r="H2805" s="417" t="s">
        <v>41</v>
      </c>
      <c r="I2805" s="417" t="s">
        <v>424</v>
      </c>
      <c r="J2805" s="417" t="s">
        <v>444</v>
      </c>
      <c r="K2805" s="417" t="s">
        <v>821</v>
      </c>
      <c r="L2805" s="417" t="s">
        <v>32</v>
      </c>
      <c r="M2805" s="423">
        <v>19635000</v>
      </c>
    </row>
    <row r="2806" spans="1:13">
      <c r="A2806" s="417" t="s">
        <v>9791</v>
      </c>
      <c r="B2806" s="417" t="s">
        <v>2172</v>
      </c>
      <c r="C2806" s="417" t="s">
        <v>245</v>
      </c>
      <c r="D2806" s="422">
        <v>7001</v>
      </c>
      <c r="E2806" s="417" t="s">
        <v>845</v>
      </c>
      <c r="F2806" s="417" t="s">
        <v>40</v>
      </c>
      <c r="G2806" s="417" t="s">
        <v>298</v>
      </c>
      <c r="H2806" s="417" t="s">
        <v>41</v>
      </c>
      <c r="I2806" s="417" t="s">
        <v>425</v>
      </c>
      <c r="J2806" s="417" t="s">
        <v>445</v>
      </c>
      <c r="K2806" s="417" t="s">
        <v>821</v>
      </c>
      <c r="L2806" s="417" t="s">
        <v>32</v>
      </c>
      <c r="M2806" s="423">
        <v>19635000</v>
      </c>
    </row>
    <row r="2807" spans="1:13">
      <c r="A2807" s="417" t="s">
        <v>9759</v>
      </c>
      <c r="B2807" s="417" t="s">
        <v>2172</v>
      </c>
      <c r="C2807" s="417" t="s">
        <v>245</v>
      </c>
      <c r="D2807" s="422">
        <v>7001</v>
      </c>
      <c r="E2807" s="417" t="s">
        <v>845</v>
      </c>
      <c r="F2807" s="417" t="s">
        <v>40</v>
      </c>
      <c r="G2807" s="417" t="s">
        <v>298</v>
      </c>
      <c r="H2807" s="417" t="s">
        <v>41</v>
      </c>
      <c r="I2807" s="417" t="s">
        <v>221</v>
      </c>
      <c r="J2807" s="417" t="s">
        <v>222</v>
      </c>
      <c r="K2807" s="417" t="s">
        <v>821</v>
      </c>
      <c r="L2807" s="417" t="s">
        <v>32</v>
      </c>
      <c r="M2807" s="423">
        <v>20836200</v>
      </c>
    </row>
    <row r="2808" spans="1:13">
      <c r="A2808" s="417" t="s">
        <v>9755</v>
      </c>
      <c r="B2808" s="417" t="s">
        <v>2172</v>
      </c>
      <c r="C2808" s="417" t="s">
        <v>245</v>
      </c>
      <c r="D2808" s="422">
        <v>7001</v>
      </c>
      <c r="E2808" s="417" t="s">
        <v>845</v>
      </c>
      <c r="F2808" s="417" t="s">
        <v>40</v>
      </c>
      <c r="G2808" s="417" t="s">
        <v>298</v>
      </c>
      <c r="H2808" s="417" t="s">
        <v>41</v>
      </c>
      <c r="I2808" s="417" t="s">
        <v>46</v>
      </c>
      <c r="J2808" s="417" t="s">
        <v>47</v>
      </c>
      <c r="K2808" s="417" t="s">
        <v>821</v>
      </c>
      <c r="L2808" s="417" t="s">
        <v>32</v>
      </c>
      <c r="M2808" s="423">
        <v>22037400</v>
      </c>
    </row>
    <row r="2809" spans="1:13">
      <c r="A2809" s="417" t="s">
        <v>9751</v>
      </c>
      <c r="B2809" s="417" t="s">
        <v>2172</v>
      </c>
      <c r="C2809" s="417" t="s">
        <v>245</v>
      </c>
      <c r="D2809" s="422">
        <v>7001</v>
      </c>
      <c r="E2809" s="417" t="s">
        <v>845</v>
      </c>
      <c r="F2809" s="417" t="s">
        <v>40</v>
      </c>
      <c r="G2809" s="417" t="s">
        <v>298</v>
      </c>
      <c r="H2809" s="417" t="s">
        <v>41</v>
      </c>
      <c r="I2809" s="417" t="s">
        <v>44</v>
      </c>
      <c r="J2809" s="417" t="s">
        <v>45</v>
      </c>
      <c r="K2809" s="417" t="s">
        <v>821</v>
      </c>
      <c r="L2809" s="417" t="s">
        <v>32</v>
      </c>
      <c r="M2809" s="423">
        <v>23238600</v>
      </c>
    </row>
    <row r="2810" spans="1:13">
      <c r="A2810" s="417" t="s">
        <v>9747</v>
      </c>
      <c r="B2810" s="417" t="s">
        <v>2172</v>
      </c>
      <c r="C2810" s="417" t="s">
        <v>245</v>
      </c>
      <c r="D2810" s="422">
        <v>7001</v>
      </c>
      <c r="E2810" s="417" t="s">
        <v>845</v>
      </c>
      <c r="F2810" s="417" t="s">
        <v>40</v>
      </c>
      <c r="G2810" s="417" t="s">
        <v>298</v>
      </c>
      <c r="H2810" s="417" t="s">
        <v>41</v>
      </c>
      <c r="I2810" s="417" t="s">
        <v>219</v>
      </c>
      <c r="J2810" s="417" t="s">
        <v>220</v>
      </c>
      <c r="K2810" s="417" t="s">
        <v>821</v>
      </c>
      <c r="L2810" s="417" t="s">
        <v>32</v>
      </c>
      <c r="M2810" s="423">
        <v>24439800</v>
      </c>
    </row>
    <row r="2811" spans="1:13">
      <c r="A2811" s="417" t="s">
        <v>9743</v>
      </c>
      <c r="B2811" s="417" t="s">
        <v>2172</v>
      </c>
      <c r="C2811" s="417" t="s">
        <v>245</v>
      </c>
      <c r="D2811" s="422">
        <v>7001</v>
      </c>
      <c r="E2811" s="417" t="s">
        <v>845</v>
      </c>
      <c r="F2811" s="417" t="s">
        <v>40</v>
      </c>
      <c r="G2811" s="417" t="s">
        <v>298</v>
      </c>
      <c r="H2811" s="417" t="s">
        <v>41</v>
      </c>
      <c r="I2811" s="417" t="s">
        <v>42</v>
      </c>
      <c r="J2811" s="417" t="s">
        <v>43</v>
      </c>
      <c r="K2811" s="417" t="s">
        <v>821</v>
      </c>
      <c r="L2811" s="417" t="s">
        <v>32</v>
      </c>
      <c r="M2811" s="423">
        <v>25641000</v>
      </c>
    </row>
    <row r="2812" spans="1:13">
      <c r="A2812" s="417" t="s">
        <v>9739</v>
      </c>
      <c r="B2812" s="417" t="s">
        <v>2172</v>
      </c>
      <c r="C2812" s="417" t="s">
        <v>245</v>
      </c>
      <c r="D2812" s="422">
        <v>7001</v>
      </c>
      <c r="E2812" s="417" t="s">
        <v>845</v>
      </c>
      <c r="F2812" s="417" t="s">
        <v>40</v>
      </c>
      <c r="G2812" s="417" t="s">
        <v>298</v>
      </c>
      <c r="H2812" s="417" t="s">
        <v>41</v>
      </c>
      <c r="I2812" s="417" t="s">
        <v>324</v>
      </c>
      <c r="J2812" s="417" t="s">
        <v>688</v>
      </c>
      <c r="K2812" s="417" t="s">
        <v>821</v>
      </c>
      <c r="L2812" s="417" t="s">
        <v>32</v>
      </c>
      <c r="M2812" s="423">
        <v>26842200</v>
      </c>
    </row>
    <row r="2813" spans="1:13">
      <c r="A2813" s="417" t="s">
        <v>9723</v>
      </c>
      <c r="B2813" s="417" t="s">
        <v>2172</v>
      </c>
      <c r="C2813" s="417" t="s">
        <v>245</v>
      </c>
      <c r="D2813" s="422">
        <v>7001</v>
      </c>
      <c r="E2813" s="417" t="s">
        <v>845</v>
      </c>
      <c r="F2813" s="417" t="s">
        <v>40</v>
      </c>
      <c r="G2813" s="417" t="s">
        <v>298</v>
      </c>
      <c r="H2813" s="417" t="s">
        <v>41</v>
      </c>
      <c r="I2813" s="417" t="s">
        <v>316</v>
      </c>
      <c r="J2813" s="417" t="s">
        <v>684</v>
      </c>
      <c r="K2813" s="417" t="s">
        <v>821</v>
      </c>
      <c r="L2813" s="417" t="s">
        <v>32</v>
      </c>
      <c r="M2813" s="423">
        <v>28043400</v>
      </c>
    </row>
    <row r="2814" spans="1:13">
      <c r="A2814" s="417" t="s">
        <v>9727</v>
      </c>
      <c r="B2814" s="417" t="s">
        <v>2172</v>
      </c>
      <c r="C2814" s="417" t="s">
        <v>245</v>
      </c>
      <c r="D2814" s="422">
        <v>7001</v>
      </c>
      <c r="E2814" s="417" t="s">
        <v>845</v>
      </c>
      <c r="F2814" s="417" t="s">
        <v>40</v>
      </c>
      <c r="G2814" s="417" t="s">
        <v>298</v>
      </c>
      <c r="H2814" s="417" t="s">
        <v>41</v>
      </c>
      <c r="I2814" s="417" t="s">
        <v>318</v>
      </c>
      <c r="J2814" s="417" t="s">
        <v>685</v>
      </c>
      <c r="K2814" s="417" t="s">
        <v>821</v>
      </c>
      <c r="L2814" s="417" t="s">
        <v>32</v>
      </c>
      <c r="M2814" s="423">
        <v>28043400</v>
      </c>
    </row>
    <row r="2815" spans="1:13">
      <c r="A2815" s="417" t="s">
        <v>9731</v>
      </c>
      <c r="B2815" s="417" t="s">
        <v>2172</v>
      </c>
      <c r="C2815" s="417" t="s">
        <v>245</v>
      </c>
      <c r="D2815" s="422">
        <v>7001</v>
      </c>
      <c r="E2815" s="417" t="s">
        <v>845</v>
      </c>
      <c r="F2815" s="417" t="s">
        <v>40</v>
      </c>
      <c r="G2815" s="417" t="s">
        <v>298</v>
      </c>
      <c r="H2815" s="417" t="s">
        <v>41</v>
      </c>
      <c r="I2815" s="417" t="s">
        <v>320</v>
      </c>
      <c r="J2815" s="417" t="s">
        <v>686</v>
      </c>
      <c r="K2815" s="417" t="s">
        <v>821</v>
      </c>
      <c r="L2815" s="417" t="s">
        <v>32</v>
      </c>
      <c r="M2815" s="423">
        <v>28043400</v>
      </c>
    </row>
    <row r="2816" spans="1:13">
      <c r="A2816" s="417" t="s">
        <v>9735</v>
      </c>
      <c r="B2816" s="417" t="s">
        <v>2172</v>
      </c>
      <c r="C2816" s="417" t="s">
        <v>245</v>
      </c>
      <c r="D2816" s="422">
        <v>7001</v>
      </c>
      <c r="E2816" s="417" t="s">
        <v>845</v>
      </c>
      <c r="F2816" s="417" t="s">
        <v>40</v>
      </c>
      <c r="G2816" s="417" t="s">
        <v>298</v>
      </c>
      <c r="H2816" s="417" t="s">
        <v>41</v>
      </c>
      <c r="I2816" s="417" t="s">
        <v>322</v>
      </c>
      <c r="J2816" s="417" t="s">
        <v>687</v>
      </c>
      <c r="K2816" s="417" t="s">
        <v>821</v>
      </c>
      <c r="L2816" s="417" t="s">
        <v>32</v>
      </c>
      <c r="M2816" s="423">
        <v>28043400</v>
      </c>
    </row>
    <row r="2817" spans="1:13">
      <c r="A2817" s="417" t="s">
        <v>9762</v>
      </c>
      <c r="B2817" s="417" t="s">
        <v>2171</v>
      </c>
      <c r="C2817" s="417" t="s">
        <v>1161</v>
      </c>
      <c r="D2817" s="422">
        <v>7001</v>
      </c>
      <c r="E2817" s="417" t="s">
        <v>845</v>
      </c>
      <c r="F2817" s="417" t="s">
        <v>40</v>
      </c>
      <c r="G2817" s="417" t="s">
        <v>298</v>
      </c>
      <c r="H2817" s="417" t="s">
        <v>41</v>
      </c>
      <c r="I2817" s="417" t="s">
        <v>48</v>
      </c>
      <c r="J2817" s="417" t="s">
        <v>49</v>
      </c>
      <c r="K2817" s="417" t="s">
        <v>821</v>
      </c>
      <c r="L2817" s="417" t="s">
        <v>34</v>
      </c>
      <c r="M2817" s="423">
        <v>29660400</v>
      </c>
    </row>
    <row r="2818" spans="1:13">
      <c r="A2818" s="417" t="s">
        <v>9766</v>
      </c>
      <c r="B2818" s="417" t="s">
        <v>2171</v>
      </c>
      <c r="C2818" s="417" t="s">
        <v>1161</v>
      </c>
      <c r="D2818" s="422">
        <v>7001</v>
      </c>
      <c r="E2818" s="417" t="s">
        <v>845</v>
      </c>
      <c r="F2818" s="417" t="s">
        <v>40</v>
      </c>
      <c r="G2818" s="417" t="s">
        <v>298</v>
      </c>
      <c r="H2818" s="417" t="s">
        <v>41</v>
      </c>
      <c r="I2818" s="417" t="s">
        <v>50</v>
      </c>
      <c r="J2818" s="417" t="s">
        <v>51</v>
      </c>
      <c r="K2818" s="417" t="s">
        <v>821</v>
      </c>
      <c r="L2818" s="417" t="s">
        <v>34</v>
      </c>
      <c r="M2818" s="423">
        <v>29660400</v>
      </c>
    </row>
    <row r="2819" spans="1:13">
      <c r="A2819" s="417" t="s">
        <v>9770</v>
      </c>
      <c r="B2819" s="417" t="s">
        <v>2171</v>
      </c>
      <c r="C2819" s="417" t="s">
        <v>1161</v>
      </c>
      <c r="D2819" s="422">
        <v>7001</v>
      </c>
      <c r="E2819" s="417" t="s">
        <v>845</v>
      </c>
      <c r="F2819" s="417" t="s">
        <v>40</v>
      </c>
      <c r="G2819" s="417" t="s">
        <v>298</v>
      </c>
      <c r="H2819" s="417" t="s">
        <v>41</v>
      </c>
      <c r="I2819" s="417" t="s">
        <v>223</v>
      </c>
      <c r="J2819" s="417" t="s">
        <v>56</v>
      </c>
      <c r="K2819" s="417" t="s">
        <v>821</v>
      </c>
      <c r="L2819" s="417" t="s">
        <v>34</v>
      </c>
      <c r="M2819" s="423">
        <v>29660400</v>
      </c>
    </row>
    <row r="2820" spans="1:13">
      <c r="A2820" s="417" t="s">
        <v>9774</v>
      </c>
      <c r="B2820" s="417" t="s">
        <v>2171</v>
      </c>
      <c r="C2820" s="417" t="s">
        <v>1161</v>
      </c>
      <c r="D2820" s="422">
        <v>7001</v>
      </c>
      <c r="E2820" s="417" t="s">
        <v>845</v>
      </c>
      <c r="F2820" s="417" t="s">
        <v>40</v>
      </c>
      <c r="G2820" s="417" t="s">
        <v>298</v>
      </c>
      <c r="H2820" s="417" t="s">
        <v>41</v>
      </c>
      <c r="I2820" s="417" t="s">
        <v>421</v>
      </c>
      <c r="J2820" s="417" t="s">
        <v>441</v>
      </c>
      <c r="K2820" s="417" t="s">
        <v>821</v>
      </c>
      <c r="L2820" s="417" t="s">
        <v>34</v>
      </c>
      <c r="M2820" s="423">
        <v>29660400</v>
      </c>
    </row>
    <row r="2821" spans="1:13">
      <c r="A2821" s="417" t="s">
        <v>9778</v>
      </c>
      <c r="B2821" s="417" t="s">
        <v>2171</v>
      </c>
      <c r="C2821" s="417" t="s">
        <v>1161</v>
      </c>
      <c r="D2821" s="422">
        <v>7001</v>
      </c>
      <c r="E2821" s="417" t="s">
        <v>845</v>
      </c>
      <c r="F2821" s="417" t="s">
        <v>40</v>
      </c>
      <c r="G2821" s="417" t="s">
        <v>298</v>
      </c>
      <c r="H2821" s="417" t="s">
        <v>41</v>
      </c>
      <c r="I2821" s="417" t="s">
        <v>422</v>
      </c>
      <c r="J2821" s="417" t="s">
        <v>442</v>
      </c>
      <c r="K2821" s="417" t="s">
        <v>821</v>
      </c>
      <c r="L2821" s="417" t="s">
        <v>34</v>
      </c>
      <c r="M2821" s="423">
        <v>29660400</v>
      </c>
    </row>
    <row r="2822" spans="1:13">
      <c r="A2822" s="417" t="s">
        <v>9782</v>
      </c>
      <c r="B2822" s="417" t="s">
        <v>2171</v>
      </c>
      <c r="C2822" s="417" t="s">
        <v>1161</v>
      </c>
      <c r="D2822" s="422">
        <v>7001</v>
      </c>
      <c r="E2822" s="417" t="s">
        <v>845</v>
      </c>
      <c r="F2822" s="417" t="s">
        <v>40</v>
      </c>
      <c r="G2822" s="417" t="s">
        <v>298</v>
      </c>
      <c r="H2822" s="417" t="s">
        <v>41</v>
      </c>
      <c r="I2822" s="417" t="s">
        <v>423</v>
      </c>
      <c r="J2822" s="417" t="s">
        <v>443</v>
      </c>
      <c r="K2822" s="417" t="s">
        <v>821</v>
      </c>
      <c r="L2822" s="417" t="s">
        <v>34</v>
      </c>
      <c r="M2822" s="423">
        <v>29660400</v>
      </c>
    </row>
    <row r="2823" spans="1:13">
      <c r="A2823" s="417" t="s">
        <v>9786</v>
      </c>
      <c r="B2823" s="417" t="s">
        <v>2171</v>
      </c>
      <c r="C2823" s="417" t="s">
        <v>1161</v>
      </c>
      <c r="D2823" s="422">
        <v>7001</v>
      </c>
      <c r="E2823" s="417" t="s">
        <v>845</v>
      </c>
      <c r="F2823" s="417" t="s">
        <v>40</v>
      </c>
      <c r="G2823" s="417" t="s">
        <v>298</v>
      </c>
      <c r="H2823" s="417" t="s">
        <v>41</v>
      </c>
      <c r="I2823" s="417" t="s">
        <v>424</v>
      </c>
      <c r="J2823" s="417" t="s">
        <v>444</v>
      </c>
      <c r="K2823" s="417" t="s">
        <v>821</v>
      </c>
      <c r="L2823" s="417" t="s">
        <v>34</v>
      </c>
      <c r="M2823" s="423">
        <v>29660400</v>
      </c>
    </row>
    <row r="2824" spans="1:13">
      <c r="A2824" s="417" t="s">
        <v>9790</v>
      </c>
      <c r="B2824" s="417" t="s">
        <v>2171</v>
      </c>
      <c r="C2824" s="417" t="s">
        <v>1161</v>
      </c>
      <c r="D2824" s="422">
        <v>7001</v>
      </c>
      <c r="E2824" s="417" t="s">
        <v>845</v>
      </c>
      <c r="F2824" s="417" t="s">
        <v>40</v>
      </c>
      <c r="G2824" s="417" t="s">
        <v>298</v>
      </c>
      <c r="H2824" s="417" t="s">
        <v>41</v>
      </c>
      <c r="I2824" s="417" t="s">
        <v>425</v>
      </c>
      <c r="J2824" s="417" t="s">
        <v>445</v>
      </c>
      <c r="K2824" s="417" t="s">
        <v>821</v>
      </c>
      <c r="L2824" s="417" t="s">
        <v>34</v>
      </c>
      <c r="M2824" s="423">
        <v>29660400</v>
      </c>
    </row>
    <row r="2825" spans="1:13">
      <c r="A2825" s="417" t="s">
        <v>9758</v>
      </c>
      <c r="B2825" s="417" t="s">
        <v>2171</v>
      </c>
      <c r="C2825" s="417" t="s">
        <v>1161</v>
      </c>
      <c r="D2825" s="422">
        <v>7001</v>
      </c>
      <c r="E2825" s="417" t="s">
        <v>845</v>
      </c>
      <c r="F2825" s="417" t="s">
        <v>40</v>
      </c>
      <c r="G2825" s="417" t="s">
        <v>298</v>
      </c>
      <c r="H2825" s="417" t="s">
        <v>41</v>
      </c>
      <c r="I2825" s="417" t="s">
        <v>221</v>
      </c>
      <c r="J2825" s="417" t="s">
        <v>222</v>
      </c>
      <c r="K2825" s="417" t="s">
        <v>821</v>
      </c>
      <c r="L2825" s="417" t="s">
        <v>34</v>
      </c>
      <c r="M2825" s="423">
        <v>31462200</v>
      </c>
    </row>
    <row r="2826" spans="1:13">
      <c r="A2826" s="417" t="s">
        <v>9754</v>
      </c>
      <c r="B2826" s="417" t="s">
        <v>2171</v>
      </c>
      <c r="C2826" s="417" t="s">
        <v>1161</v>
      </c>
      <c r="D2826" s="422">
        <v>7001</v>
      </c>
      <c r="E2826" s="417" t="s">
        <v>845</v>
      </c>
      <c r="F2826" s="417" t="s">
        <v>40</v>
      </c>
      <c r="G2826" s="417" t="s">
        <v>298</v>
      </c>
      <c r="H2826" s="417" t="s">
        <v>41</v>
      </c>
      <c r="I2826" s="417" t="s">
        <v>46</v>
      </c>
      <c r="J2826" s="417" t="s">
        <v>47</v>
      </c>
      <c r="K2826" s="417" t="s">
        <v>821</v>
      </c>
      <c r="L2826" s="417" t="s">
        <v>34</v>
      </c>
      <c r="M2826" s="423">
        <v>33287100</v>
      </c>
    </row>
    <row r="2827" spans="1:13">
      <c r="A2827" s="417" t="s">
        <v>9750</v>
      </c>
      <c r="B2827" s="417" t="s">
        <v>2171</v>
      </c>
      <c r="C2827" s="417" t="s">
        <v>1161</v>
      </c>
      <c r="D2827" s="422">
        <v>7001</v>
      </c>
      <c r="E2827" s="417" t="s">
        <v>845</v>
      </c>
      <c r="F2827" s="417" t="s">
        <v>40</v>
      </c>
      <c r="G2827" s="417" t="s">
        <v>298</v>
      </c>
      <c r="H2827" s="417" t="s">
        <v>41</v>
      </c>
      <c r="I2827" s="417" t="s">
        <v>44</v>
      </c>
      <c r="J2827" s="417" t="s">
        <v>45</v>
      </c>
      <c r="K2827" s="417" t="s">
        <v>821</v>
      </c>
      <c r="L2827" s="417" t="s">
        <v>34</v>
      </c>
      <c r="M2827" s="423">
        <v>35088900</v>
      </c>
    </row>
    <row r="2828" spans="1:13">
      <c r="A2828" s="417" t="s">
        <v>9765</v>
      </c>
      <c r="B2828" s="417" t="s">
        <v>2174</v>
      </c>
      <c r="C2828" s="417" t="s">
        <v>1161</v>
      </c>
      <c r="D2828" s="422">
        <v>7001</v>
      </c>
      <c r="E2828" s="417" t="s">
        <v>845</v>
      </c>
      <c r="F2828" s="417" t="s">
        <v>40</v>
      </c>
      <c r="G2828" s="417" t="s">
        <v>298</v>
      </c>
      <c r="H2828" s="417" t="s">
        <v>41</v>
      </c>
      <c r="I2828" s="417" t="s">
        <v>48</v>
      </c>
      <c r="J2828" s="417" t="s">
        <v>49</v>
      </c>
      <c r="K2828" s="417" t="s">
        <v>821</v>
      </c>
      <c r="L2828" s="417" t="s">
        <v>218</v>
      </c>
      <c r="M2828" s="423">
        <v>36521100</v>
      </c>
    </row>
    <row r="2829" spans="1:13">
      <c r="A2829" s="417" t="s">
        <v>9769</v>
      </c>
      <c r="B2829" s="417" t="s">
        <v>2174</v>
      </c>
      <c r="C2829" s="417" t="s">
        <v>1161</v>
      </c>
      <c r="D2829" s="422">
        <v>7001</v>
      </c>
      <c r="E2829" s="417" t="s">
        <v>845</v>
      </c>
      <c r="F2829" s="417" t="s">
        <v>40</v>
      </c>
      <c r="G2829" s="417" t="s">
        <v>298</v>
      </c>
      <c r="H2829" s="417" t="s">
        <v>41</v>
      </c>
      <c r="I2829" s="417" t="s">
        <v>50</v>
      </c>
      <c r="J2829" s="417" t="s">
        <v>51</v>
      </c>
      <c r="K2829" s="417" t="s">
        <v>821</v>
      </c>
      <c r="L2829" s="417" t="s">
        <v>218</v>
      </c>
      <c r="M2829" s="423">
        <v>36521100</v>
      </c>
    </row>
    <row r="2830" spans="1:13">
      <c r="A2830" s="417" t="s">
        <v>9773</v>
      </c>
      <c r="B2830" s="417" t="s">
        <v>2174</v>
      </c>
      <c r="C2830" s="417" t="s">
        <v>1161</v>
      </c>
      <c r="D2830" s="422">
        <v>7001</v>
      </c>
      <c r="E2830" s="417" t="s">
        <v>845</v>
      </c>
      <c r="F2830" s="417" t="s">
        <v>40</v>
      </c>
      <c r="G2830" s="417" t="s">
        <v>298</v>
      </c>
      <c r="H2830" s="417" t="s">
        <v>41</v>
      </c>
      <c r="I2830" s="417" t="s">
        <v>223</v>
      </c>
      <c r="J2830" s="417" t="s">
        <v>56</v>
      </c>
      <c r="K2830" s="417" t="s">
        <v>821</v>
      </c>
      <c r="L2830" s="417" t="s">
        <v>218</v>
      </c>
      <c r="M2830" s="423">
        <v>36521100</v>
      </c>
    </row>
    <row r="2831" spans="1:13">
      <c r="A2831" s="417" t="s">
        <v>9777</v>
      </c>
      <c r="B2831" s="417" t="s">
        <v>2174</v>
      </c>
      <c r="C2831" s="417" t="s">
        <v>1161</v>
      </c>
      <c r="D2831" s="422">
        <v>7001</v>
      </c>
      <c r="E2831" s="417" t="s">
        <v>845</v>
      </c>
      <c r="F2831" s="417" t="s">
        <v>40</v>
      </c>
      <c r="G2831" s="417" t="s">
        <v>298</v>
      </c>
      <c r="H2831" s="417" t="s">
        <v>41</v>
      </c>
      <c r="I2831" s="417" t="s">
        <v>421</v>
      </c>
      <c r="J2831" s="417" t="s">
        <v>441</v>
      </c>
      <c r="K2831" s="417" t="s">
        <v>821</v>
      </c>
      <c r="L2831" s="417" t="s">
        <v>218</v>
      </c>
      <c r="M2831" s="423">
        <v>36521100</v>
      </c>
    </row>
    <row r="2832" spans="1:13">
      <c r="A2832" s="417" t="s">
        <v>9781</v>
      </c>
      <c r="B2832" s="417" t="s">
        <v>2174</v>
      </c>
      <c r="C2832" s="417" t="s">
        <v>1161</v>
      </c>
      <c r="D2832" s="422">
        <v>7001</v>
      </c>
      <c r="E2832" s="417" t="s">
        <v>845</v>
      </c>
      <c r="F2832" s="417" t="s">
        <v>40</v>
      </c>
      <c r="G2832" s="417" t="s">
        <v>298</v>
      </c>
      <c r="H2832" s="417" t="s">
        <v>41</v>
      </c>
      <c r="I2832" s="417" t="s">
        <v>422</v>
      </c>
      <c r="J2832" s="417" t="s">
        <v>442</v>
      </c>
      <c r="K2832" s="417" t="s">
        <v>821</v>
      </c>
      <c r="L2832" s="417" t="s">
        <v>218</v>
      </c>
      <c r="M2832" s="423">
        <v>36521100</v>
      </c>
    </row>
    <row r="2833" spans="1:13">
      <c r="A2833" s="417" t="s">
        <v>9785</v>
      </c>
      <c r="B2833" s="417" t="s">
        <v>2174</v>
      </c>
      <c r="C2833" s="417" t="s">
        <v>1161</v>
      </c>
      <c r="D2833" s="422">
        <v>7001</v>
      </c>
      <c r="E2833" s="417" t="s">
        <v>845</v>
      </c>
      <c r="F2833" s="417" t="s">
        <v>40</v>
      </c>
      <c r="G2833" s="417" t="s">
        <v>298</v>
      </c>
      <c r="H2833" s="417" t="s">
        <v>41</v>
      </c>
      <c r="I2833" s="417" t="s">
        <v>423</v>
      </c>
      <c r="J2833" s="417" t="s">
        <v>443</v>
      </c>
      <c r="K2833" s="417" t="s">
        <v>821</v>
      </c>
      <c r="L2833" s="417" t="s">
        <v>218</v>
      </c>
      <c r="M2833" s="423">
        <v>36521100</v>
      </c>
    </row>
    <row r="2834" spans="1:13">
      <c r="A2834" s="417" t="s">
        <v>9789</v>
      </c>
      <c r="B2834" s="417" t="s">
        <v>2174</v>
      </c>
      <c r="C2834" s="417" t="s">
        <v>1161</v>
      </c>
      <c r="D2834" s="422">
        <v>7001</v>
      </c>
      <c r="E2834" s="417" t="s">
        <v>845</v>
      </c>
      <c r="F2834" s="417" t="s">
        <v>40</v>
      </c>
      <c r="G2834" s="417" t="s">
        <v>298</v>
      </c>
      <c r="H2834" s="417" t="s">
        <v>41</v>
      </c>
      <c r="I2834" s="417" t="s">
        <v>424</v>
      </c>
      <c r="J2834" s="417" t="s">
        <v>444</v>
      </c>
      <c r="K2834" s="417" t="s">
        <v>821</v>
      </c>
      <c r="L2834" s="417" t="s">
        <v>218</v>
      </c>
      <c r="M2834" s="423">
        <v>36521100</v>
      </c>
    </row>
    <row r="2835" spans="1:13">
      <c r="A2835" s="417" t="s">
        <v>9793</v>
      </c>
      <c r="B2835" s="417" t="s">
        <v>2174</v>
      </c>
      <c r="C2835" s="417" t="s">
        <v>1161</v>
      </c>
      <c r="D2835" s="422">
        <v>7001</v>
      </c>
      <c r="E2835" s="417" t="s">
        <v>845</v>
      </c>
      <c r="F2835" s="417" t="s">
        <v>40</v>
      </c>
      <c r="G2835" s="417" t="s">
        <v>298</v>
      </c>
      <c r="H2835" s="417" t="s">
        <v>41</v>
      </c>
      <c r="I2835" s="417" t="s">
        <v>425</v>
      </c>
      <c r="J2835" s="417" t="s">
        <v>445</v>
      </c>
      <c r="K2835" s="417" t="s">
        <v>821</v>
      </c>
      <c r="L2835" s="417" t="s">
        <v>218</v>
      </c>
      <c r="M2835" s="423">
        <v>36521100</v>
      </c>
    </row>
    <row r="2836" spans="1:13">
      <c r="A2836" s="417" t="s">
        <v>9746</v>
      </c>
      <c r="B2836" s="417" t="s">
        <v>2171</v>
      </c>
      <c r="C2836" s="417" t="s">
        <v>1161</v>
      </c>
      <c r="D2836" s="422">
        <v>7001</v>
      </c>
      <c r="E2836" s="417" t="s">
        <v>845</v>
      </c>
      <c r="F2836" s="417" t="s">
        <v>40</v>
      </c>
      <c r="G2836" s="417" t="s">
        <v>298</v>
      </c>
      <c r="H2836" s="417" t="s">
        <v>41</v>
      </c>
      <c r="I2836" s="417" t="s">
        <v>219</v>
      </c>
      <c r="J2836" s="417" t="s">
        <v>220</v>
      </c>
      <c r="K2836" s="417" t="s">
        <v>821</v>
      </c>
      <c r="L2836" s="417" t="s">
        <v>34</v>
      </c>
      <c r="M2836" s="423">
        <v>36913800</v>
      </c>
    </row>
    <row r="2837" spans="1:13">
      <c r="A2837" s="417" t="s">
        <v>9742</v>
      </c>
      <c r="B2837" s="417" t="s">
        <v>2171</v>
      </c>
      <c r="C2837" s="417" t="s">
        <v>1161</v>
      </c>
      <c r="D2837" s="422">
        <v>7001</v>
      </c>
      <c r="E2837" s="417" t="s">
        <v>845</v>
      </c>
      <c r="F2837" s="417" t="s">
        <v>40</v>
      </c>
      <c r="G2837" s="417" t="s">
        <v>298</v>
      </c>
      <c r="H2837" s="417" t="s">
        <v>41</v>
      </c>
      <c r="I2837" s="417" t="s">
        <v>42</v>
      </c>
      <c r="J2837" s="417" t="s">
        <v>43</v>
      </c>
      <c r="K2837" s="417" t="s">
        <v>821</v>
      </c>
      <c r="L2837" s="417" t="s">
        <v>34</v>
      </c>
      <c r="M2837" s="423">
        <v>38715600</v>
      </c>
    </row>
    <row r="2838" spans="1:13">
      <c r="A2838" s="417" t="s">
        <v>9761</v>
      </c>
      <c r="B2838" s="417" t="s">
        <v>2174</v>
      </c>
      <c r="C2838" s="417" t="s">
        <v>1161</v>
      </c>
      <c r="D2838" s="422">
        <v>7001</v>
      </c>
      <c r="E2838" s="417" t="s">
        <v>845</v>
      </c>
      <c r="F2838" s="417" t="s">
        <v>40</v>
      </c>
      <c r="G2838" s="417" t="s">
        <v>298</v>
      </c>
      <c r="H2838" s="417" t="s">
        <v>41</v>
      </c>
      <c r="I2838" s="417" t="s">
        <v>221</v>
      </c>
      <c r="J2838" s="417" t="s">
        <v>222</v>
      </c>
      <c r="K2838" s="417" t="s">
        <v>821</v>
      </c>
      <c r="L2838" s="417" t="s">
        <v>218</v>
      </c>
      <c r="M2838" s="423">
        <v>38761800</v>
      </c>
    </row>
    <row r="2839" spans="1:13">
      <c r="A2839" s="417" t="s">
        <v>9738</v>
      </c>
      <c r="B2839" s="417" t="s">
        <v>2171</v>
      </c>
      <c r="C2839" s="417" t="s">
        <v>1161</v>
      </c>
      <c r="D2839" s="422">
        <v>7001</v>
      </c>
      <c r="E2839" s="417" t="s">
        <v>845</v>
      </c>
      <c r="F2839" s="417" t="s">
        <v>40</v>
      </c>
      <c r="G2839" s="417" t="s">
        <v>298</v>
      </c>
      <c r="H2839" s="417" t="s">
        <v>41</v>
      </c>
      <c r="I2839" s="417" t="s">
        <v>324</v>
      </c>
      <c r="J2839" s="417" t="s">
        <v>688</v>
      </c>
      <c r="K2839" s="417" t="s">
        <v>821</v>
      </c>
      <c r="L2839" s="417" t="s">
        <v>34</v>
      </c>
      <c r="M2839" s="423">
        <v>40540500</v>
      </c>
    </row>
    <row r="2840" spans="1:13">
      <c r="A2840" s="417" t="s">
        <v>9757</v>
      </c>
      <c r="B2840" s="417" t="s">
        <v>2174</v>
      </c>
      <c r="C2840" s="417" t="s">
        <v>1161</v>
      </c>
      <c r="D2840" s="422">
        <v>7001</v>
      </c>
      <c r="E2840" s="417" t="s">
        <v>845</v>
      </c>
      <c r="F2840" s="417" t="s">
        <v>40</v>
      </c>
      <c r="G2840" s="417" t="s">
        <v>298</v>
      </c>
      <c r="H2840" s="417" t="s">
        <v>41</v>
      </c>
      <c r="I2840" s="417" t="s">
        <v>46</v>
      </c>
      <c r="J2840" s="417" t="s">
        <v>47</v>
      </c>
      <c r="K2840" s="417" t="s">
        <v>821</v>
      </c>
      <c r="L2840" s="417" t="s">
        <v>218</v>
      </c>
      <c r="M2840" s="423">
        <v>41002500</v>
      </c>
    </row>
    <row r="2841" spans="1:13">
      <c r="A2841" s="417" t="s">
        <v>9722</v>
      </c>
      <c r="B2841" s="417" t="s">
        <v>2171</v>
      </c>
      <c r="C2841" s="417" t="s">
        <v>1161</v>
      </c>
      <c r="D2841" s="422">
        <v>7001</v>
      </c>
      <c r="E2841" s="417" t="s">
        <v>845</v>
      </c>
      <c r="F2841" s="417" t="s">
        <v>40</v>
      </c>
      <c r="G2841" s="417" t="s">
        <v>298</v>
      </c>
      <c r="H2841" s="417" t="s">
        <v>41</v>
      </c>
      <c r="I2841" s="417" t="s">
        <v>316</v>
      </c>
      <c r="J2841" s="417" t="s">
        <v>684</v>
      </c>
      <c r="K2841" s="417" t="s">
        <v>821</v>
      </c>
      <c r="L2841" s="417" t="s">
        <v>34</v>
      </c>
      <c r="M2841" s="423">
        <v>42342300</v>
      </c>
    </row>
    <row r="2842" spans="1:13">
      <c r="A2842" s="417" t="s">
        <v>9726</v>
      </c>
      <c r="B2842" s="417" t="s">
        <v>2171</v>
      </c>
      <c r="C2842" s="417" t="s">
        <v>1161</v>
      </c>
      <c r="D2842" s="422">
        <v>7001</v>
      </c>
      <c r="E2842" s="417" t="s">
        <v>845</v>
      </c>
      <c r="F2842" s="417" t="s">
        <v>40</v>
      </c>
      <c r="G2842" s="417" t="s">
        <v>298</v>
      </c>
      <c r="H2842" s="417" t="s">
        <v>41</v>
      </c>
      <c r="I2842" s="417" t="s">
        <v>318</v>
      </c>
      <c r="J2842" s="417" t="s">
        <v>685</v>
      </c>
      <c r="K2842" s="417" t="s">
        <v>821</v>
      </c>
      <c r="L2842" s="417" t="s">
        <v>34</v>
      </c>
      <c r="M2842" s="423">
        <v>42342300</v>
      </c>
    </row>
    <row r="2843" spans="1:13">
      <c r="A2843" s="417" t="s">
        <v>9730</v>
      </c>
      <c r="B2843" s="417" t="s">
        <v>2171</v>
      </c>
      <c r="C2843" s="417" t="s">
        <v>1161</v>
      </c>
      <c r="D2843" s="422">
        <v>7001</v>
      </c>
      <c r="E2843" s="417" t="s">
        <v>845</v>
      </c>
      <c r="F2843" s="417" t="s">
        <v>40</v>
      </c>
      <c r="G2843" s="417" t="s">
        <v>298</v>
      </c>
      <c r="H2843" s="417" t="s">
        <v>41</v>
      </c>
      <c r="I2843" s="417" t="s">
        <v>320</v>
      </c>
      <c r="J2843" s="417" t="s">
        <v>686</v>
      </c>
      <c r="K2843" s="417" t="s">
        <v>821</v>
      </c>
      <c r="L2843" s="417" t="s">
        <v>34</v>
      </c>
      <c r="M2843" s="423">
        <v>42342300</v>
      </c>
    </row>
    <row r="2844" spans="1:13">
      <c r="A2844" s="417" t="s">
        <v>9734</v>
      </c>
      <c r="B2844" s="417" t="s">
        <v>2171</v>
      </c>
      <c r="C2844" s="417" t="s">
        <v>1161</v>
      </c>
      <c r="D2844" s="422">
        <v>7001</v>
      </c>
      <c r="E2844" s="417" t="s">
        <v>845</v>
      </c>
      <c r="F2844" s="417" t="s">
        <v>40</v>
      </c>
      <c r="G2844" s="417" t="s">
        <v>298</v>
      </c>
      <c r="H2844" s="417" t="s">
        <v>41</v>
      </c>
      <c r="I2844" s="417" t="s">
        <v>322</v>
      </c>
      <c r="J2844" s="417" t="s">
        <v>687</v>
      </c>
      <c r="K2844" s="417" t="s">
        <v>821</v>
      </c>
      <c r="L2844" s="417" t="s">
        <v>34</v>
      </c>
      <c r="M2844" s="423">
        <v>42342300</v>
      </c>
    </row>
    <row r="2845" spans="1:13">
      <c r="A2845" s="417" t="s">
        <v>9753</v>
      </c>
      <c r="B2845" s="417" t="s">
        <v>2174</v>
      </c>
      <c r="C2845" s="417" t="s">
        <v>1161</v>
      </c>
      <c r="D2845" s="422">
        <v>7001</v>
      </c>
      <c r="E2845" s="417" t="s">
        <v>845</v>
      </c>
      <c r="F2845" s="417" t="s">
        <v>40</v>
      </c>
      <c r="G2845" s="417" t="s">
        <v>298</v>
      </c>
      <c r="H2845" s="417" t="s">
        <v>41</v>
      </c>
      <c r="I2845" s="417" t="s">
        <v>44</v>
      </c>
      <c r="J2845" s="417" t="s">
        <v>45</v>
      </c>
      <c r="K2845" s="417" t="s">
        <v>821</v>
      </c>
      <c r="L2845" s="417" t="s">
        <v>218</v>
      </c>
      <c r="M2845" s="423">
        <v>43243200</v>
      </c>
    </row>
    <row r="2846" spans="1:13">
      <c r="A2846" s="417" t="s">
        <v>9749</v>
      </c>
      <c r="B2846" s="417" t="s">
        <v>2174</v>
      </c>
      <c r="C2846" s="417" t="s">
        <v>1161</v>
      </c>
      <c r="D2846" s="422">
        <v>7001</v>
      </c>
      <c r="E2846" s="417" t="s">
        <v>845</v>
      </c>
      <c r="F2846" s="417" t="s">
        <v>40</v>
      </c>
      <c r="G2846" s="417" t="s">
        <v>298</v>
      </c>
      <c r="H2846" s="417" t="s">
        <v>41</v>
      </c>
      <c r="I2846" s="417" t="s">
        <v>219</v>
      </c>
      <c r="J2846" s="417" t="s">
        <v>220</v>
      </c>
      <c r="K2846" s="417" t="s">
        <v>821</v>
      </c>
      <c r="L2846" s="417" t="s">
        <v>218</v>
      </c>
      <c r="M2846" s="423">
        <v>45460800</v>
      </c>
    </row>
    <row r="2847" spans="1:13">
      <c r="A2847" s="417" t="s">
        <v>9745</v>
      </c>
      <c r="B2847" s="417" t="s">
        <v>2174</v>
      </c>
      <c r="C2847" s="417" t="s">
        <v>1161</v>
      </c>
      <c r="D2847" s="422">
        <v>7001</v>
      </c>
      <c r="E2847" s="417" t="s">
        <v>845</v>
      </c>
      <c r="F2847" s="417" t="s">
        <v>40</v>
      </c>
      <c r="G2847" s="417" t="s">
        <v>298</v>
      </c>
      <c r="H2847" s="417" t="s">
        <v>41</v>
      </c>
      <c r="I2847" s="417" t="s">
        <v>42</v>
      </c>
      <c r="J2847" s="417" t="s">
        <v>43</v>
      </c>
      <c r="K2847" s="417" t="s">
        <v>821</v>
      </c>
      <c r="L2847" s="417" t="s">
        <v>218</v>
      </c>
      <c r="M2847" s="423">
        <v>47701500</v>
      </c>
    </row>
    <row r="2848" spans="1:13">
      <c r="A2848" s="417" t="s">
        <v>9741</v>
      </c>
      <c r="B2848" s="417" t="s">
        <v>2174</v>
      </c>
      <c r="C2848" s="417" t="s">
        <v>1161</v>
      </c>
      <c r="D2848" s="422">
        <v>7001</v>
      </c>
      <c r="E2848" s="417" t="s">
        <v>845</v>
      </c>
      <c r="F2848" s="417" t="s">
        <v>40</v>
      </c>
      <c r="G2848" s="417" t="s">
        <v>298</v>
      </c>
      <c r="H2848" s="417" t="s">
        <v>41</v>
      </c>
      <c r="I2848" s="417" t="s">
        <v>324</v>
      </c>
      <c r="J2848" s="417" t="s">
        <v>688</v>
      </c>
      <c r="K2848" s="417" t="s">
        <v>821</v>
      </c>
      <c r="L2848" s="417" t="s">
        <v>218</v>
      </c>
      <c r="M2848" s="423">
        <v>49942200</v>
      </c>
    </row>
    <row r="2849" spans="1:13">
      <c r="A2849" s="417" t="s">
        <v>9725</v>
      </c>
      <c r="B2849" s="417" t="s">
        <v>2174</v>
      </c>
      <c r="C2849" s="417" t="s">
        <v>1161</v>
      </c>
      <c r="D2849" s="422">
        <v>7001</v>
      </c>
      <c r="E2849" s="417" t="s">
        <v>845</v>
      </c>
      <c r="F2849" s="417" t="s">
        <v>40</v>
      </c>
      <c r="G2849" s="417" t="s">
        <v>298</v>
      </c>
      <c r="H2849" s="417" t="s">
        <v>41</v>
      </c>
      <c r="I2849" s="417" t="s">
        <v>316</v>
      </c>
      <c r="J2849" s="417" t="s">
        <v>684</v>
      </c>
      <c r="K2849" s="417" t="s">
        <v>821</v>
      </c>
      <c r="L2849" s="417" t="s">
        <v>218</v>
      </c>
      <c r="M2849" s="423">
        <v>52159800</v>
      </c>
    </row>
    <row r="2850" spans="1:13">
      <c r="A2850" s="417" t="s">
        <v>9729</v>
      </c>
      <c r="B2850" s="417" t="s">
        <v>2174</v>
      </c>
      <c r="C2850" s="417" t="s">
        <v>1161</v>
      </c>
      <c r="D2850" s="422">
        <v>7001</v>
      </c>
      <c r="E2850" s="417" t="s">
        <v>845</v>
      </c>
      <c r="F2850" s="417" t="s">
        <v>40</v>
      </c>
      <c r="G2850" s="417" t="s">
        <v>298</v>
      </c>
      <c r="H2850" s="417" t="s">
        <v>41</v>
      </c>
      <c r="I2850" s="417" t="s">
        <v>318</v>
      </c>
      <c r="J2850" s="417" t="s">
        <v>685</v>
      </c>
      <c r="K2850" s="417" t="s">
        <v>821</v>
      </c>
      <c r="L2850" s="417" t="s">
        <v>218</v>
      </c>
      <c r="M2850" s="423">
        <v>52159800</v>
      </c>
    </row>
    <row r="2851" spans="1:13">
      <c r="A2851" s="417" t="s">
        <v>9733</v>
      </c>
      <c r="B2851" s="417" t="s">
        <v>2174</v>
      </c>
      <c r="C2851" s="417" t="s">
        <v>1161</v>
      </c>
      <c r="D2851" s="422">
        <v>7001</v>
      </c>
      <c r="E2851" s="417" t="s">
        <v>845</v>
      </c>
      <c r="F2851" s="417" t="s">
        <v>40</v>
      </c>
      <c r="G2851" s="417" t="s">
        <v>298</v>
      </c>
      <c r="H2851" s="417" t="s">
        <v>41</v>
      </c>
      <c r="I2851" s="417" t="s">
        <v>320</v>
      </c>
      <c r="J2851" s="417" t="s">
        <v>686</v>
      </c>
      <c r="K2851" s="417" t="s">
        <v>821</v>
      </c>
      <c r="L2851" s="417" t="s">
        <v>218</v>
      </c>
      <c r="M2851" s="423">
        <v>52159800</v>
      </c>
    </row>
    <row r="2852" spans="1:13">
      <c r="A2852" s="417" t="s">
        <v>9737</v>
      </c>
      <c r="B2852" s="417" t="s">
        <v>2174</v>
      </c>
      <c r="C2852" s="417" t="s">
        <v>1161</v>
      </c>
      <c r="D2852" s="422">
        <v>7001</v>
      </c>
      <c r="E2852" s="417" t="s">
        <v>845</v>
      </c>
      <c r="F2852" s="417" t="s">
        <v>40</v>
      </c>
      <c r="G2852" s="417" t="s">
        <v>298</v>
      </c>
      <c r="H2852" s="417" t="s">
        <v>41</v>
      </c>
      <c r="I2852" s="417" t="s">
        <v>322</v>
      </c>
      <c r="J2852" s="417" t="s">
        <v>687</v>
      </c>
      <c r="K2852" s="417" t="s">
        <v>821</v>
      </c>
      <c r="L2852" s="417" t="s">
        <v>218</v>
      </c>
      <c r="M2852" s="423">
        <v>52159800</v>
      </c>
    </row>
    <row r="2853" spans="1:13">
      <c r="A2853" s="417" t="s">
        <v>9824</v>
      </c>
      <c r="B2853" s="417" t="s">
        <v>2177</v>
      </c>
      <c r="C2853" s="417" t="s">
        <v>245</v>
      </c>
      <c r="D2853" s="422">
        <v>7002</v>
      </c>
      <c r="E2853" s="417" t="s">
        <v>846</v>
      </c>
      <c r="F2853" s="417" t="s">
        <v>40</v>
      </c>
      <c r="G2853" s="417" t="s">
        <v>298</v>
      </c>
      <c r="H2853" s="417" t="s">
        <v>41</v>
      </c>
      <c r="I2853" s="417" t="s">
        <v>44</v>
      </c>
      <c r="J2853" s="417" t="s">
        <v>45</v>
      </c>
      <c r="K2853" s="417" t="s">
        <v>821</v>
      </c>
      <c r="L2853" s="417" t="s">
        <v>822</v>
      </c>
      <c r="M2853" s="423">
        <v>2945250</v>
      </c>
    </row>
    <row r="2854" spans="1:13">
      <c r="A2854" s="417" t="s">
        <v>9828</v>
      </c>
      <c r="B2854" s="417" t="s">
        <v>2177</v>
      </c>
      <c r="C2854" s="417" t="s">
        <v>245</v>
      </c>
      <c r="D2854" s="422">
        <v>7002</v>
      </c>
      <c r="E2854" s="417" t="s">
        <v>846</v>
      </c>
      <c r="F2854" s="417" t="s">
        <v>40</v>
      </c>
      <c r="G2854" s="417" t="s">
        <v>298</v>
      </c>
      <c r="H2854" s="417" t="s">
        <v>41</v>
      </c>
      <c r="I2854" s="417" t="s">
        <v>46</v>
      </c>
      <c r="J2854" s="417" t="s">
        <v>47</v>
      </c>
      <c r="K2854" s="417" t="s">
        <v>821</v>
      </c>
      <c r="L2854" s="417" t="s">
        <v>822</v>
      </c>
      <c r="M2854" s="423">
        <v>2945250</v>
      </c>
    </row>
    <row r="2855" spans="1:13">
      <c r="A2855" s="417" t="s">
        <v>9832</v>
      </c>
      <c r="B2855" s="417" t="s">
        <v>2177</v>
      </c>
      <c r="C2855" s="417" t="s">
        <v>245</v>
      </c>
      <c r="D2855" s="422">
        <v>7002</v>
      </c>
      <c r="E2855" s="417" t="s">
        <v>846</v>
      </c>
      <c r="F2855" s="417" t="s">
        <v>40</v>
      </c>
      <c r="G2855" s="417" t="s">
        <v>298</v>
      </c>
      <c r="H2855" s="417" t="s">
        <v>41</v>
      </c>
      <c r="I2855" s="417" t="s">
        <v>221</v>
      </c>
      <c r="J2855" s="417" t="s">
        <v>222</v>
      </c>
      <c r="K2855" s="417" t="s">
        <v>821</v>
      </c>
      <c r="L2855" s="417" t="s">
        <v>822</v>
      </c>
      <c r="M2855" s="423">
        <v>2945250</v>
      </c>
    </row>
    <row r="2856" spans="1:13">
      <c r="A2856" s="417" t="s">
        <v>9836</v>
      </c>
      <c r="B2856" s="417" t="s">
        <v>2177</v>
      </c>
      <c r="C2856" s="417" t="s">
        <v>245</v>
      </c>
      <c r="D2856" s="422">
        <v>7002</v>
      </c>
      <c r="E2856" s="417" t="s">
        <v>846</v>
      </c>
      <c r="F2856" s="417" t="s">
        <v>40</v>
      </c>
      <c r="G2856" s="417" t="s">
        <v>298</v>
      </c>
      <c r="H2856" s="417" t="s">
        <v>41</v>
      </c>
      <c r="I2856" s="417" t="s">
        <v>48</v>
      </c>
      <c r="J2856" s="417" t="s">
        <v>49</v>
      </c>
      <c r="K2856" s="417" t="s">
        <v>821</v>
      </c>
      <c r="L2856" s="417" t="s">
        <v>822</v>
      </c>
      <c r="M2856" s="423">
        <v>2945250</v>
      </c>
    </row>
    <row r="2857" spans="1:13">
      <c r="A2857" s="417" t="s">
        <v>9840</v>
      </c>
      <c r="B2857" s="417" t="s">
        <v>2177</v>
      </c>
      <c r="C2857" s="417" t="s">
        <v>245</v>
      </c>
      <c r="D2857" s="422">
        <v>7002</v>
      </c>
      <c r="E2857" s="417" t="s">
        <v>846</v>
      </c>
      <c r="F2857" s="417" t="s">
        <v>40</v>
      </c>
      <c r="G2857" s="417" t="s">
        <v>298</v>
      </c>
      <c r="H2857" s="417" t="s">
        <v>41</v>
      </c>
      <c r="I2857" s="417" t="s">
        <v>50</v>
      </c>
      <c r="J2857" s="417" t="s">
        <v>51</v>
      </c>
      <c r="K2857" s="417" t="s">
        <v>821</v>
      </c>
      <c r="L2857" s="417" t="s">
        <v>822</v>
      </c>
      <c r="M2857" s="423">
        <v>2945250</v>
      </c>
    </row>
    <row r="2858" spans="1:13">
      <c r="A2858" s="417" t="s">
        <v>9844</v>
      </c>
      <c r="B2858" s="417" t="s">
        <v>2177</v>
      </c>
      <c r="C2858" s="417" t="s">
        <v>245</v>
      </c>
      <c r="D2858" s="422">
        <v>7002</v>
      </c>
      <c r="E2858" s="417" t="s">
        <v>846</v>
      </c>
      <c r="F2858" s="417" t="s">
        <v>40</v>
      </c>
      <c r="G2858" s="417" t="s">
        <v>298</v>
      </c>
      <c r="H2858" s="417" t="s">
        <v>41</v>
      </c>
      <c r="I2858" s="417" t="s">
        <v>223</v>
      </c>
      <c r="J2858" s="417" t="s">
        <v>56</v>
      </c>
      <c r="K2858" s="417" t="s">
        <v>821</v>
      </c>
      <c r="L2858" s="417" t="s">
        <v>822</v>
      </c>
      <c r="M2858" s="423">
        <v>2945250</v>
      </c>
    </row>
    <row r="2859" spans="1:13">
      <c r="A2859" s="417" t="s">
        <v>9848</v>
      </c>
      <c r="B2859" s="417" t="s">
        <v>2177</v>
      </c>
      <c r="C2859" s="417" t="s">
        <v>245</v>
      </c>
      <c r="D2859" s="422">
        <v>7002</v>
      </c>
      <c r="E2859" s="417" t="s">
        <v>846</v>
      </c>
      <c r="F2859" s="417" t="s">
        <v>40</v>
      </c>
      <c r="G2859" s="417" t="s">
        <v>298</v>
      </c>
      <c r="H2859" s="417" t="s">
        <v>41</v>
      </c>
      <c r="I2859" s="417" t="s">
        <v>421</v>
      </c>
      <c r="J2859" s="417" t="s">
        <v>441</v>
      </c>
      <c r="K2859" s="417" t="s">
        <v>821</v>
      </c>
      <c r="L2859" s="417" t="s">
        <v>822</v>
      </c>
      <c r="M2859" s="423">
        <v>2945250</v>
      </c>
    </row>
    <row r="2860" spans="1:13">
      <c r="A2860" s="417" t="s">
        <v>9852</v>
      </c>
      <c r="B2860" s="417" t="s">
        <v>2177</v>
      </c>
      <c r="C2860" s="417" t="s">
        <v>245</v>
      </c>
      <c r="D2860" s="422">
        <v>7002</v>
      </c>
      <c r="E2860" s="417" t="s">
        <v>846</v>
      </c>
      <c r="F2860" s="417" t="s">
        <v>40</v>
      </c>
      <c r="G2860" s="417" t="s">
        <v>298</v>
      </c>
      <c r="H2860" s="417" t="s">
        <v>41</v>
      </c>
      <c r="I2860" s="417" t="s">
        <v>422</v>
      </c>
      <c r="J2860" s="417" t="s">
        <v>442</v>
      </c>
      <c r="K2860" s="417" t="s">
        <v>821</v>
      </c>
      <c r="L2860" s="417" t="s">
        <v>822</v>
      </c>
      <c r="M2860" s="423">
        <v>2945250</v>
      </c>
    </row>
    <row r="2861" spans="1:13">
      <c r="A2861" s="417" t="s">
        <v>9856</v>
      </c>
      <c r="B2861" s="417" t="s">
        <v>2177</v>
      </c>
      <c r="C2861" s="417" t="s">
        <v>245</v>
      </c>
      <c r="D2861" s="422">
        <v>7002</v>
      </c>
      <c r="E2861" s="417" t="s">
        <v>846</v>
      </c>
      <c r="F2861" s="417" t="s">
        <v>40</v>
      </c>
      <c r="G2861" s="417" t="s">
        <v>298</v>
      </c>
      <c r="H2861" s="417" t="s">
        <v>41</v>
      </c>
      <c r="I2861" s="417" t="s">
        <v>423</v>
      </c>
      <c r="J2861" s="417" t="s">
        <v>443</v>
      </c>
      <c r="K2861" s="417" t="s">
        <v>821</v>
      </c>
      <c r="L2861" s="417" t="s">
        <v>822</v>
      </c>
      <c r="M2861" s="423">
        <v>2945250</v>
      </c>
    </row>
    <row r="2862" spans="1:13">
      <c r="A2862" s="417" t="s">
        <v>9860</v>
      </c>
      <c r="B2862" s="417" t="s">
        <v>2177</v>
      </c>
      <c r="C2862" s="417" t="s">
        <v>245</v>
      </c>
      <c r="D2862" s="422">
        <v>7002</v>
      </c>
      <c r="E2862" s="417" t="s">
        <v>846</v>
      </c>
      <c r="F2862" s="417" t="s">
        <v>40</v>
      </c>
      <c r="G2862" s="417" t="s">
        <v>298</v>
      </c>
      <c r="H2862" s="417" t="s">
        <v>41</v>
      </c>
      <c r="I2862" s="417" t="s">
        <v>424</v>
      </c>
      <c r="J2862" s="417" t="s">
        <v>444</v>
      </c>
      <c r="K2862" s="417" t="s">
        <v>821</v>
      </c>
      <c r="L2862" s="417" t="s">
        <v>822</v>
      </c>
      <c r="M2862" s="423">
        <v>2945250</v>
      </c>
    </row>
    <row r="2863" spans="1:13">
      <c r="A2863" s="417" t="s">
        <v>9864</v>
      </c>
      <c r="B2863" s="417" t="s">
        <v>2177</v>
      </c>
      <c r="C2863" s="417" t="s">
        <v>245</v>
      </c>
      <c r="D2863" s="422">
        <v>7002</v>
      </c>
      <c r="E2863" s="417" t="s">
        <v>846</v>
      </c>
      <c r="F2863" s="417" t="s">
        <v>40</v>
      </c>
      <c r="G2863" s="417" t="s">
        <v>298</v>
      </c>
      <c r="H2863" s="417" t="s">
        <v>41</v>
      </c>
      <c r="I2863" s="417" t="s">
        <v>425</v>
      </c>
      <c r="J2863" s="417" t="s">
        <v>445</v>
      </c>
      <c r="K2863" s="417" t="s">
        <v>821</v>
      </c>
      <c r="L2863" s="417" t="s">
        <v>822</v>
      </c>
      <c r="M2863" s="423">
        <v>2945250</v>
      </c>
    </row>
    <row r="2864" spans="1:13">
      <c r="A2864" s="417" t="s">
        <v>9820</v>
      </c>
      <c r="B2864" s="417" t="s">
        <v>2177</v>
      </c>
      <c r="C2864" s="417" t="s">
        <v>245</v>
      </c>
      <c r="D2864" s="422">
        <v>7002</v>
      </c>
      <c r="E2864" s="417" t="s">
        <v>846</v>
      </c>
      <c r="F2864" s="417" t="s">
        <v>40</v>
      </c>
      <c r="G2864" s="417" t="s">
        <v>298</v>
      </c>
      <c r="H2864" s="417" t="s">
        <v>41</v>
      </c>
      <c r="I2864" s="417" t="s">
        <v>219</v>
      </c>
      <c r="J2864" s="417" t="s">
        <v>220</v>
      </c>
      <c r="K2864" s="417" t="s">
        <v>821</v>
      </c>
      <c r="L2864" s="417" t="s">
        <v>822</v>
      </c>
      <c r="M2864" s="423">
        <v>3261720</v>
      </c>
    </row>
    <row r="2865" spans="1:13">
      <c r="A2865" s="417" t="s">
        <v>9816</v>
      </c>
      <c r="B2865" s="417" t="s">
        <v>2177</v>
      </c>
      <c r="C2865" s="417" t="s">
        <v>245</v>
      </c>
      <c r="D2865" s="422">
        <v>7002</v>
      </c>
      <c r="E2865" s="417" t="s">
        <v>846</v>
      </c>
      <c r="F2865" s="417" t="s">
        <v>40</v>
      </c>
      <c r="G2865" s="417" t="s">
        <v>298</v>
      </c>
      <c r="H2865" s="417" t="s">
        <v>41</v>
      </c>
      <c r="I2865" s="417" t="s">
        <v>42</v>
      </c>
      <c r="J2865" s="417" t="s">
        <v>43</v>
      </c>
      <c r="K2865" s="417" t="s">
        <v>821</v>
      </c>
      <c r="L2865" s="417" t="s">
        <v>822</v>
      </c>
      <c r="M2865" s="423">
        <v>3580500</v>
      </c>
    </row>
    <row r="2866" spans="1:13">
      <c r="A2866" s="417" t="s">
        <v>9812</v>
      </c>
      <c r="B2866" s="417" t="s">
        <v>2177</v>
      </c>
      <c r="C2866" s="417" t="s">
        <v>245</v>
      </c>
      <c r="D2866" s="422">
        <v>7002</v>
      </c>
      <c r="E2866" s="417" t="s">
        <v>846</v>
      </c>
      <c r="F2866" s="417" t="s">
        <v>40</v>
      </c>
      <c r="G2866" s="417" t="s">
        <v>298</v>
      </c>
      <c r="H2866" s="417" t="s">
        <v>41</v>
      </c>
      <c r="I2866" s="417" t="s">
        <v>324</v>
      </c>
      <c r="J2866" s="417" t="s">
        <v>688</v>
      </c>
      <c r="K2866" s="417" t="s">
        <v>821</v>
      </c>
      <c r="L2866" s="417" t="s">
        <v>822</v>
      </c>
      <c r="M2866" s="423">
        <v>3894660</v>
      </c>
    </row>
    <row r="2867" spans="1:13">
      <c r="A2867" s="417" t="s">
        <v>9796</v>
      </c>
      <c r="B2867" s="417" t="s">
        <v>2177</v>
      </c>
      <c r="C2867" s="417" t="s">
        <v>245</v>
      </c>
      <c r="D2867" s="422">
        <v>7002</v>
      </c>
      <c r="E2867" s="417" t="s">
        <v>846</v>
      </c>
      <c r="F2867" s="417" t="s">
        <v>40</v>
      </c>
      <c r="G2867" s="417" t="s">
        <v>298</v>
      </c>
      <c r="H2867" s="417" t="s">
        <v>41</v>
      </c>
      <c r="I2867" s="417" t="s">
        <v>316</v>
      </c>
      <c r="J2867" s="417" t="s">
        <v>684</v>
      </c>
      <c r="K2867" s="417" t="s">
        <v>821</v>
      </c>
      <c r="L2867" s="417" t="s">
        <v>822</v>
      </c>
      <c r="M2867" s="423">
        <v>4211130</v>
      </c>
    </row>
    <row r="2868" spans="1:13">
      <c r="A2868" s="417" t="s">
        <v>9800</v>
      </c>
      <c r="B2868" s="417" t="s">
        <v>2177</v>
      </c>
      <c r="C2868" s="417" t="s">
        <v>245</v>
      </c>
      <c r="D2868" s="422">
        <v>7002</v>
      </c>
      <c r="E2868" s="417" t="s">
        <v>846</v>
      </c>
      <c r="F2868" s="417" t="s">
        <v>40</v>
      </c>
      <c r="G2868" s="417" t="s">
        <v>298</v>
      </c>
      <c r="H2868" s="417" t="s">
        <v>41</v>
      </c>
      <c r="I2868" s="417" t="s">
        <v>318</v>
      </c>
      <c r="J2868" s="417" t="s">
        <v>685</v>
      </c>
      <c r="K2868" s="417" t="s">
        <v>821</v>
      </c>
      <c r="L2868" s="417" t="s">
        <v>822</v>
      </c>
      <c r="M2868" s="423">
        <v>4211130</v>
      </c>
    </row>
    <row r="2869" spans="1:13">
      <c r="A2869" s="417" t="s">
        <v>9804</v>
      </c>
      <c r="B2869" s="417" t="s">
        <v>2177</v>
      </c>
      <c r="C2869" s="417" t="s">
        <v>245</v>
      </c>
      <c r="D2869" s="422">
        <v>7002</v>
      </c>
      <c r="E2869" s="417" t="s">
        <v>846</v>
      </c>
      <c r="F2869" s="417" t="s">
        <v>40</v>
      </c>
      <c r="G2869" s="417" t="s">
        <v>298</v>
      </c>
      <c r="H2869" s="417" t="s">
        <v>41</v>
      </c>
      <c r="I2869" s="417" t="s">
        <v>320</v>
      </c>
      <c r="J2869" s="417" t="s">
        <v>686</v>
      </c>
      <c r="K2869" s="417" t="s">
        <v>821</v>
      </c>
      <c r="L2869" s="417" t="s">
        <v>822</v>
      </c>
      <c r="M2869" s="423">
        <v>4211130</v>
      </c>
    </row>
    <row r="2870" spans="1:13">
      <c r="A2870" s="417" t="s">
        <v>9808</v>
      </c>
      <c r="B2870" s="417" t="s">
        <v>2177</v>
      </c>
      <c r="C2870" s="417" t="s">
        <v>245</v>
      </c>
      <c r="D2870" s="422">
        <v>7002</v>
      </c>
      <c r="E2870" s="417" t="s">
        <v>846</v>
      </c>
      <c r="F2870" s="417" t="s">
        <v>40</v>
      </c>
      <c r="G2870" s="417" t="s">
        <v>298</v>
      </c>
      <c r="H2870" s="417" t="s">
        <v>41</v>
      </c>
      <c r="I2870" s="417" t="s">
        <v>322</v>
      </c>
      <c r="J2870" s="417" t="s">
        <v>687</v>
      </c>
      <c r="K2870" s="417" t="s">
        <v>821</v>
      </c>
      <c r="L2870" s="417" t="s">
        <v>822</v>
      </c>
      <c r="M2870" s="423">
        <v>4211130</v>
      </c>
    </row>
    <row r="2871" spans="1:13">
      <c r="A2871" s="417" t="s">
        <v>9823</v>
      </c>
      <c r="B2871" s="417" t="s">
        <v>2176</v>
      </c>
      <c r="C2871" s="417" t="s">
        <v>245</v>
      </c>
      <c r="D2871" s="422">
        <v>7002</v>
      </c>
      <c r="E2871" s="417" t="s">
        <v>846</v>
      </c>
      <c r="F2871" s="417" t="s">
        <v>40</v>
      </c>
      <c r="G2871" s="417" t="s">
        <v>298</v>
      </c>
      <c r="H2871" s="417" t="s">
        <v>41</v>
      </c>
      <c r="I2871" s="417" t="s">
        <v>44</v>
      </c>
      <c r="J2871" s="417" t="s">
        <v>45</v>
      </c>
      <c r="K2871" s="417" t="s">
        <v>821</v>
      </c>
      <c r="L2871" s="417" t="s">
        <v>32</v>
      </c>
      <c r="M2871" s="423">
        <v>29452500</v>
      </c>
    </row>
    <row r="2872" spans="1:13">
      <c r="A2872" s="417" t="s">
        <v>9827</v>
      </c>
      <c r="B2872" s="417" t="s">
        <v>2176</v>
      </c>
      <c r="C2872" s="417" t="s">
        <v>245</v>
      </c>
      <c r="D2872" s="422">
        <v>7002</v>
      </c>
      <c r="E2872" s="417" t="s">
        <v>846</v>
      </c>
      <c r="F2872" s="417" t="s">
        <v>40</v>
      </c>
      <c r="G2872" s="417" t="s">
        <v>298</v>
      </c>
      <c r="H2872" s="417" t="s">
        <v>41</v>
      </c>
      <c r="I2872" s="417" t="s">
        <v>46</v>
      </c>
      <c r="J2872" s="417" t="s">
        <v>47</v>
      </c>
      <c r="K2872" s="417" t="s">
        <v>821</v>
      </c>
      <c r="L2872" s="417" t="s">
        <v>32</v>
      </c>
      <c r="M2872" s="423">
        <v>29452500</v>
      </c>
    </row>
    <row r="2873" spans="1:13">
      <c r="A2873" s="417" t="s">
        <v>9831</v>
      </c>
      <c r="B2873" s="417" t="s">
        <v>2176</v>
      </c>
      <c r="C2873" s="417" t="s">
        <v>245</v>
      </c>
      <c r="D2873" s="422">
        <v>7002</v>
      </c>
      <c r="E2873" s="417" t="s">
        <v>846</v>
      </c>
      <c r="F2873" s="417" t="s">
        <v>40</v>
      </c>
      <c r="G2873" s="417" t="s">
        <v>298</v>
      </c>
      <c r="H2873" s="417" t="s">
        <v>41</v>
      </c>
      <c r="I2873" s="417" t="s">
        <v>221</v>
      </c>
      <c r="J2873" s="417" t="s">
        <v>222</v>
      </c>
      <c r="K2873" s="417" t="s">
        <v>821</v>
      </c>
      <c r="L2873" s="417" t="s">
        <v>32</v>
      </c>
      <c r="M2873" s="423">
        <v>29452500</v>
      </c>
    </row>
    <row r="2874" spans="1:13">
      <c r="A2874" s="417" t="s">
        <v>9835</v>
      </c>
      <c r="B2874" s="417" t="s">
        <v>2176</v>
      </c>
      <c r="C2874" s="417" t="s">
        <v>245</v>
      </c>
      <c r="D2874" s="422">
        <v>7002</v>
      </c>
      <c r="E2874" s="417" t="s">
        <v>846</v>
      </c>
      <c r="F2874" s="417" t="s">
        <v>40</v>
      </c>
      <c r="G2874" s="417" t="s">
        <v>298</v>
      </c>
      <c r="H2874" s="417" t="s">
        <v>41</v>
      </c>
      <c r="I2874" s="417" t="s">
        <v>48</v>
      </c>
      <c r="J2874" s="417" t="s">
        <v>49</v>
      </c>
      <c r="K2874" s="417" t="s">
        <v>821</v>
      </c>
      <c r="L2874" s="417" t="s">
        <v>32</v>
      </c>
      <c r="M2874" s="423">
        <v>29452500</v>
      </c>
    </row>
    <row r="2875" spans="1:13">
      <c r="A2875" s="417" t="s">
        <v>9839</v>
      </c>
      <c r="B2875" s="417" t="s">
        <v>2176</v>
      </c>
      <c r="C2875" s="417" t="s">
        <v>245</v>
      </c>
      <c r="D2875" s="422">
        <v>7002</v>
      </c>
      <c r="E2875" s="417" t="s">
        <v>846</v>
      </c>
      <c r="F2875" s="417" t="s">
        <v>40</v>
      </c>
      <c r="G2875" s="417" t="s">
        <v>298</v>
      </c>
      <c r="H2875" s="417" t="s">
        <v>41</v>
      </c>
      <c r="I2875" s="417" t="s">
        <v>50</v>
      </c>
      <c r="J2875" s="417" t="s">
        <v>51</v>
      </c>
      <c r="K2875" s="417" t="s">
        <v>821</v>
      </c>
      <c r="L2875" s="417" t="s">
        <v>32</v>
      </c>
      <c r="M2875" s="423">
        <v>29452500</v>
      </c>
    </row>
    <row r="2876" spans="1:13">
      <c r="A2876" s="417" t="s">
        <v>9843</v>
      </c>
      <c r="B2876" s="417" t="s">
        <v>2176</v>
      </c>
      <c r="C2876" s="417" t="s">
        <v>245</v>
      </c>
      <c r="D2876" s="422">
        <v>7002</v>
      </c>
      <c r="E2876" s="417" t="s">
        <v>846</v>
      </c>
      <c r="F2876" s="417" t="s">
        <v>40</v>
      </c>
      <c r="G2876" s="417" t="s">
        <v>298</v>
      </c>
      <c r="H2876" s="417" t="s">
        <v>41</v>
      </c>
      <c r="I2876" s="417" t="s">
        <v>223</v>
      </c>
      <c r="J2876" s="417" t="s">
        <v>56</v>
      </c>
      <c r="K2876" s="417" t="s">
        <v>821</v>
      </c>
      <c r="L2876" s="417" t="s">
        <v>32</v>
      </c>
      <c r="M2876" s="423">
        <v>29452500</v>
      </c>
    </row>
    <row r="2877" spans="1:13">
      <c r="A2877" s="417" t="s">
        <v>9847</v>
      </c>
      <c r="B2877" s="417" t="s">
        <v>2176</v>
      </c>
      <c r="C2877" s="417" t="s">
        <v>245</v>
      </c>
      <c r="D2877" s="422">
        <v>7002</v>
      </c>
      <c r="E2877" s="417" t="s">
        <v>846</v>
      </c>
      <c r="F2877" s="417" t="s">
        <v>40</v>
      </c>
      <c r="G2877" s="417" t="s">
        <v>298</v>
      </c>
      <c r="H2877" s="417" t="s">
        <v>41</v>
      </c>
      <c r="I2877" s="417" t="s">
        <v>421</v>
      </c>
      <c r="J2877" s="417" t="s">
        <v>441</v>
      </c>
      <c r="K2877" s="417" t="s">
        <v>821</v>
      </c>
      <c r="L2877" s="417" t="s">
        <v>32</v>
      </c>
      <c r="M2877" s="423">
        <v>29452500</v>
      </c>
    </row>
    <row r="2878" spans="1:13">
      <c r="A2878" s="417" t="s">
        <v>9851</v>
      </c>
      <c r="B2878" s="417" t="s">
        <v>2176</v>
      </c>
      <c r="C2878" s="417" t="s">
        <v>245</v>
      </c>
      <c r="D2878" s="422">
        <v>7002</v>
      </c>
      <c r="E2878" s="417" t="s">
        <v>846</v>
      </c>
      <c r="F2878" s="417" t="s">
        <v>40</v>
      </c>
      <c r="G2878" s="417" t="s">
        <v>298</v>
      </c>
      <c r="H2878" s="417" t="s">
        <v>41</v>
      </c>
      <c r="I2878" s="417" t="s">
        <v>422</v>
      </c>
      <c r="J2878" s="417" t="s">
        <v>442</v>
      </c>
      <c r="K2878" s="417" t="s">
        <v>821</v>
      </c>
      <c r="L2878" s="417" t="s">
        <v>32</v>
      </c>
      <c r="M2878" s="423">
        <v>29452500</v>
      </c>
    </row>
    <row r="2879" spans="1:13">
      <c r="A2879" s="417" t="s">
        <v>9855</v>
      </c>
      <c r="B2879" s="417" t="s">
        <v>2176</v>
      </c>
      <c r="C2879" s="417" t="s">
        <v>245</v>
      </c>
      <c r="D2879" s="422">
        <v>7002</v>
      </c>
      <c r="E2879" s="417" t="s">
        <v>846</v>
      </c>
      <c r="F2879" s="417" t="s">
        <v>40</v>
      </c>
      <c r="G2879" s="417" t="s">
        <v>298</v>
      </c>
      <c r="H2879" s="417" t="s">
        <v>41</v>
      </c>
      <c r="I2879" s="417" t="s">
        <v>423</v>
      </c>
      <c r="J2879" s="417" t="s">
        <v>443</v>
      </c>
      <c r="K2879" s="417" t="s">
        <v>821</v>
      </c>
      <c r="L2879" s="417" t="s">
        <v>32</v>
      </c>
      <c r="M2879" s="423">
        <v>29452500</v>
      </c>
    </row>
    <row r="2880" spans="1:13">
      <c r="A2880" s="417" t="s">
        <v>9859</v>
      </c>
      <c r="B2880" s="417" t="s">
        <v>2176</v>
      </c>
      <c r="C2880" s="417" t="s">
        <v>245</v>
      </c>
      <c r="D2880" s="422">
        <v>7002</v>
      </c>
      <c r="E2880" s="417" t="s">
        <v>846</v>
      </c>
      <c r="F2880" s="417" t="s">
        <v>40</v>
      </c>
      <c r="G2880" s="417" t="s">
        <v>298</v>
      </c>
      <c r="H2880" s="417" t="s">
        <v>41</v>
      </c>
      <c r="I2880" s="417" t="s">
        <v>424</v>
      </c>
      <c r="J2880" s="417" t="s">
        <v>444</v>
      </c>
      <c r="K2880" s="417" t="s">
        <v>821</v>
      </c>
      <c r="L2880" s="417" t="s">
        <v>32</v>
      </c>
      <c r="M2880" s="423">
        <v>29452500</v>
      </c>
    </row>
    <row r="2881" spans="1:13">
      <c r="A2881" s="417" t="s">
        <v>9863</v>
      </c>
      <c r="B2881" s="417" t="s">
        <v>2176</v>
      </c>
      <c r="C2881" s="417" t="s">
        <v>245</v>
      </c>
      <c r="D2881" s="422">
        <v>7002</v>
      </c>
      <c r="E2881" s="417" t="s">
        <v>846</v>
      </c>
      <c r="F2881" s="417" t="s">
        <v>40</v>
      </c>
      <c r="G2881" s="417" t="s">
        <v>298</v>
      </c>
      <c r="H2881" s="417" t="s">
        <v>41</v>
      </c>
      <c r="I2881" s="417" t="s">
        <v>425</v>
      </c>
      <c r="J2881" s="417" t="s">
        <v>445</v>
      </c>
      <c r="K2881" s="417" t="s">
        <v>821</v>
      </c>
      <c r="L2881" s="417" t="s">
        <v>32</v>
      </c>
      <c r="M2881" s="423">
        <v>29452500</v>
      </c>
    </row>
    <row r="2882" spans="1:13">
      <c r="A2882" s="417" t="s">
        <v>9819</v>
      </c>
      <c r="B2882" s="417" t="s">
        <v>2176</v>
      </c>
      <c r="C2882" s="417" t="s">
        <v>245</v>
      </c>
      <c r="D2882" s="422">
        <v>7002</v>
      </c>
      <c r="E2882" s="417" t="s">
        <v>846</v>
      </c>
      <c r="F2882" s="417" t="s">
        <v>40</v>
      </c>
      <c r="G2882" s="417" t="s">
        <v>298</v>
      </c>
      <c r="H2882" s="417" t="s">
        <v>41</v>
      </c>
      <c r="I2882" s="417" t="s">
        <v>219</v>
      </c>
      <c r="J2882" s="417" t="s">
        <v>220</v>
      </c>
      <c r="K2882" s="417" t="s">
        <v>821</v>
      </c>
      <c r="L2882" s="417" t="s">
        <v>32</v>
      </c>
      <c r="M2882" s="423">
        <v>32617200</v>
      </c>
    </row>
    <row r="2883" spans="1:13">
      <c r="A2883" s="417" t="s">
        <v>9815</v>
      </c>
      <c r="B2883" s="417" t="s">
        <v>2176</v>
      </c>
      <c r="C2883" s="417" t="s">
        <v>245</v>
      </c>
      <c r="D2883" s="422">
        <v>7002</v>
      </c>
      <c r="E2883" s="417" t="s">
        <v>846</v>
      </c>
      <c r="F2883" s="417" t="s">
        <v>40</v>
      </c>
      <c r="G2883" s="417" t="s">
        <v>298</v>
      </c>
      <c r="H2883" s="417" t="s">
        <v>41</v>
      </c>
      <c r="I2883" s="417" t="s">
        <v>42</v>
      </c>
      <c r="J2883" s="417" t="s">
        <v>43</v>
      </c>
      <c r="K2883" s="417" t="s">
        <v>821</v>
      </c>
      <c r="L2883" s="417" t="s">
        <v>32</v>
      </c>
      <c r="M2883" s="423">
        <v>35805000</v>
      </c>
    </row>
    <row r="2884" spans="1:13">
      <c r="A2884" s="417" t="s">
        <v>9811</v>
      </c>
      <c r="B2884" s="417" t="s">
        <v>2176</v>
      </c>
      <c r="C2884" s="417" t="s">
        <v>245</v>
      </c>
      <c r="D2884" s="422">
        <v>7002</v>
      </c>
      <c r="E2884" s="417" t="s">
        <v>846</v>
      </c>
      <c r="F2884" s="417" t="s">
        <v>40</v>
      </c>
      <c r="G2884" s="417" t="s">
        <v>298</v>
      </c>
      <c r="H2884" s="417" t="s">
        <v>41</v>
      </c>
      <c r="I2884" s="417" t="s">
        <v>324</v>
      </c>
      <c r="J2884" s="417" t="s">
        <v>688</v>
      </c>
      <c r="K2884" s="417" t="s">
        <v>821</v>
      </c>
      <c r="L2884" s="417" t="s">
        <v>32</v>
      </c>
      <c r="M2884" s="423">
        <v>38946600</v>
      </c>
    </row>
    <row r="2885" spans="1:13">
      <c r="A2885" s="417" t="s">
        <v>9795</v>
      </c>
      <c r="B2885" s="417" t="s">
        <v>2176</v>
      </c>
      <c r="C2885" s="417" t="s">
        <v>245</v>
      </c>
      <c r="D2885" s="422">
        <v>7002</v>
      </c>
      <c r="E2885" s="417" t="s">
        <v>846</v>
      </c>
      <c r="F2885" s="417" t="s">
        <v>40</v>
      </c>
      <c r="G2885" s="417" t="s">
        <v>298</v>
      </c>
      <c r="H2885" s="417" t="s">
        <v>41</v>
      </c>
      <c r="I2885" s="417" t="s">
        <v>316</v>
      </c>
      <c r="J2885" s="417" t="s">
        <v>684</v>
      </c>
      <c r="K2885" s="417" t="s">
        <v>821</v>
      </c>
      <c r="L2885" s="417" t="s">
        <v>32</v>
      </c>
      <c r="M2885" s="423">
        <v>42111300</v>
      </c>
    </row>
    <row r="2886" spans="1:13">
      <c r="A2886" s="417" t="s">
        <v>9799</v>
      </c>
      <c r="B2886" s="417" t="s">
        <v>2176</v>
      </c>
      <c r="C2886" s="417" t="s">
        <v>245</v>
      </c>
      <c r="D2886" s="422">
        <v>7002</v>
      </c>
      <c r="E2886" s="417" t="s">
        <v>846</v>
      </c>
      <c r="F2886" s="417" t="s">
        <v>40</v>
      </c>
      <c r="G2886" s="417" t="s">
        <v>298</v>
      </c>
      <c r="H2886" s="417" t="s">
        <v>41</v>
      </c>
      <c r="I2886" s="417" t="s">
        <v>318</v>
      </c>
      <c r="J2886" s="417" t="s">
        <v>685</v>
      </c>
      <c r="K2886" s="417" t="s">
        <v>821</v>
      </c>
      <c r="L2886" s="417" t="s">
        <v>32</v>
      </c>
      <c r="M2886" s="423">
        <v>42111300</v>
      </c>
    </row>
    <row r="2887" spans="1:13">
      <c r="A2887" s="417" t="s">
        <v>9803</v>
      </c>
      <c r="B2887" s="417" t="s">
        <v>2176</v>
      </c>
      <c r="C2887" s="417" t="s">
        <v>245</v>
      </c>
      <c r="D2887" s="422">
        <v>7002</v>
      </c>
      <c r="E2887" s="417" t="s">
        <v>846</v>
      </c>
      <c r="F2887" s="417" t="s">
        <v>40</v>
      </c>
      <c r="G2887" s="417" t="s">
        <v>298</v>
      </c>
      <c r="H2887" s="417" t="s">
        <v>41</v>
      </c>
      <c r="I2887" s="417" t="s">
        <v>320</v>
      </c>
      <c r="J2887" s="417" t="s">
        <v>686</v>
      </c>
      <c r="K2887" s="417" t="s">
        <v>821</v>
      </c>
      <c r="L2887" s="417" t="s">
        <v>32</v>
      </c>
      <c r="M2887" s="423">
        <v>42111300</v>
      </c>
    </row>
    <row r="2888" spans="1:13">
      <c r="A2888" s="417" t="s">
        <v>9807</v>
      </c>
      <c r="B2888" s="417" t="s">
        <v>2176</v>
      </c>
      <c r="C2888" s="417" t="s">
        <v>245</v>
      </c>
      <c r="D2888" s="422">
        <v>7002</v>
      </c>
      <c r="E2888" s="417" t="s">
        <v>846</v>
      </c>
      <c r="F2888" s="417" t="s">
        <v>40</v>
      </c>
      <c r="G2888" s="417" t="s">
        <v>298</v>
      </c>
      <c r="H2888" s="417" t="s">
        <v>41</v>
      </c>
      <c r="I2888" s="417" t="s">
        <v>322</v>
      </c>
      <c r="J2888" s="417" t="s">
        <v>687</v>
      </c>
      <c r="K2888" s="417" t="s">
        <v>821</v>
      </c>
      <c r="L2888" s="417" t="s">
        <v>32</v>
      </c>
      <c r="M2888" s="423">
        <v>42111300</v>
      </c>
    </row>
    <row r="2889" spans="1:13">
      <c r="A2889" s="417" t="s">
        <v>9822</v>
      </c>
      <c r="B2889" s="417" t="s">
        <v>2175</v>
      </c>
      <c r="C2889" s="417" t="s">
        <v>1161</v>
      </c>
      <c r="D2889" s="422">
        <v>7002</v>
      </c>
      <c r="E2889" s="417" t="s">
        <v>846</v>
      </c>
      <c r="F2889" s="417" t="s">
        <v>40</v>
      </c>
      <c r="G2889" s="417" t="s">
        <v>298</v>
      </c>
      <c r="H2889" s="417" t="s">
        <v>41</v>
      </c>
      <c r="I2889" s="417" t="s">
        <v>44</v>
      </c>
      <c r="J2889" s="417" t="s">
        <v>45</v>
      </c>
      <c r="K2889" s="417" t="s">
        <v>821</v>
      </c>
      <c r="L2889" s="417" t="s">
        <v>34</v>
      </c>
      <c r="M2889" s="423">
        <v>44490600</v>
      </c>
    </row>
    <row r="2890" spans="1:13">
      <c r="A2890" s="417" t="s">
        <v>9826</v>
      </c>
      <c r="B2890" s="417" t="s">
        <v>2175</v>
      </c>
      <c r="C2890" s="417" t="s">
        <v>1161</v>
      </c>
      <c r="D2890" s="422">
        <v>7002</v>
      </c>
      <c r="E2890" s="417" t="s">
        <v>846</v>
      </c>
      <c r="F2890" s="417" t="s">
        <v>40</v>
      </c>
      <c r="G2890" s="417" t="s">
        <v>298</v>
      </c>
      <c r="H2890" s="417" t="s">
        <v>41</v>
      </c>
      <c r="I2890" s="417" t="s">
        <v>46</v>
      </c>
      <c r="J2890" s="417" t="s">
        <v>47</v>
      </c>
      <c r="K2890" s="417" t="s">
        <v>821</v>
      </c>
      <c r="L2890" s="417" t="s">
        <v>34</v>
      </c>
      <c r="M2890" s="423">
        <v>44490600</v>
      </c>
    </row>
    <row r="2891" spans="1:13">
      <c r="A2891" s="417" t="s">
        <v>9830</v>
      </c>
      <c r="B2891" s="417" t="s">
        <v>2175</v>
      </c>
      <c r="C2891" s="417" t="s">
        <v>1161</v>
      </c>
      <c r="D2891" s="422">
        <v>7002</v>
      </c>
      <c r="E2891" s="417" t="s">
        <v>846</v>
      </c>
      <c r="F2891" s="417" t="s">
        <v>40</v>
      </c>
      <c r="G2891" s="417" t="s">
        <v>298</v>
      </c>
      <c r="H2891" s="417" t="s">
        <v>41</v>
      </c>
      <c r="I2891" s="417" t="s">
        <v>221</v>
      </c>
      <c r="J2891" s="417" t="s">
        <v>222</v>
      </c>
      <c r="K2891" s="417" t="s">
        <v>821</v>
      </c>
      <c r="L2891" s="417" t="s">
        <v>34</v>
      </c>
      <c r="M2891" s="423">
        <v>44490600</v>
      </c>
    </row>
    <row r="2892" spans="1:13">
      <c r="A2892" s="417" t="s">
        <v>9834</v>
      </c>
      <c r="B2892" s="417" t="s">
        <v>2175</v>
      </c>
      <c r="C2892" s="417" t="s">
        <v>1161</v>
      </c>
      <c r="D2892" s="422">
        <v>7002</v>
      </c>
      <c r="E2892" s="417" t="s">
        <v>846</v>
      </c>
      <c r="F2892" s="417" t="s">
        <v>40</v>
      </c>
      <c r="G2892" s="417" t="s">
        <v>298</v>
      </c>
      <c r="H2892" s="417" t="s">
        <v>41</v>
      </c>
      <c r="I2892" s="417" t="s">
        <v>48</v>
      </c>
      <c r="J2892" s="417" t="s">
        <v>49</v>
      </c>
      <c r="K2892" s="417" t="s">
        <v>821</v>
      </c>
      <c r="L2892" s="417" t="s">
        <v>34</v>
      </c>
      <c r="M2892" s="423">
        <v>44490600</v>
      </c>
    </row>
    <row r="2893" spans="1:13">
      <c r="A2893" s="417" t="s">
        <v>9838</v>
      </c>
      <c r="B2893" s="417" t="s">
        <v>2175</v>
      </c>
      <c r="C2893" s="417" t="s">
        <v>1161</v>
      </c>
      <c r="D2893" s="422">
        <v>7002</v>
      </c>
      <c r="E2893" s="417" t="s">
        <v>846</v>
      </c>
      <c r="F2893" s="417" t="s">
        <v>40</v>
      </c>
      <c r="G2893" s="417" t="s">
        <v>298</v>
      </c>
      <c r="H2893" s="417" t="s">
        <v>41</v>
      </c>
      <c r="I2893" s="417" t="s">
        <v>50</v>
      </c>
      <c r="J2893" s="417" t="s">
        <v>51</v>
      </c>
      <c r="K2893" s="417" t="s">
        <v>821</v>
      </c>
      <c r="L2893" s="417" t="s">
        <v>34</v>
      </c>
      <c r="M2893" s="423">
        <v>44490600</v>
      </c>
    </row>
    <row r="2894" spans="1:13">
      <c r="A2894" s="417" t="s">
        <v>9842</v>
      </c>
      <c r="B2894" s="417" t="s">
        <v>2175</v>
      </c>
      <c r="C2894" s="417" t="s">
        <v>1161</v>
      </c>
      <c r="D2894" s="422">
        <v>7002</v>
      </c>
      <c r="E2894" s="417" t="s">
        <v>846</v>
      </c>
      <c r="F2894" s="417" t="s">
        <v>40</v>
      </c>
      <c r="G2894" s="417" t="s">
        <v>298</v>
      </c>
      <c r="H2894" s="417" t="s">
        <v>41</v>
      </c>
      <c r="I2894" s="417" t="s">
        <v>223</v>
      </c>
      <c r="J2894" s="417" t="s">
        <v>56</v>
      </c>
      <c r="K2894" s="417" t="s">
        <v>821</v>
      </c>
      <c r="L2894" s="417" t="s">
        <v>34</v>
      </c>
      <c r="M2894" s="423">
        <v>44490600</v>
      </c>
    </row>
    <row r="2895" spans="1:13">
      <c r="A2895" s="417" t="s">
        <v>9846</v>
      </c>
      <c r="B2895" s="417" t="s">
        <v>2175</v>
      </c>
      <c r="C2895" s="417" t="s">
        <v>1161</v>
      </c>
      <c r="D2895" s="422">
        <v>7002</v>
      </c>
      <c r="E2895" s="417" t="s">
        <v>846</v>
      </c>
      <c r="F2895" s="417" t="s">
        <v>40</v>
      </c>
      <c r="G2895" s="417" t="s">
        <v>298</v>
      </c>
      <c r="H2895" s="417" t="s">
        <v>41</v>
      </c>
      <c r="I2895" s="417" t="s">
        <v>421</v>
      </c>
      <c r="J2895" s="417" t="s">
        <v>441</v>
      </c>
      <c r="K2895" s="417" t="s">
        <v>821</v>
      </c>
      <c r="L2895" s="417" t="s">
        <v>34</v>
      </c>
      <c r="M2895" s="423">
        <v>44490600</v>
      </c>
    </row>
    <row r="2896" spans="1:13">
      <c r="A2896" s="417" t="s">
        <v>9850</v>
      </c>
      <c r="B2896" s="417" t="s">
        <v>2175</v>
      </c>
      <c r="C2896" s="417" t="s">
        <v>1161</v>
      </c>
      <c r="D2896" s="422">
        <v>7002</v>
      </c>
      <c r="E2896" s="417" t="s">
        <v>846</v>
      </c>
      <c r="F2896" s="417" t="s">
        <v>40</v>
      </c>
      <c r="G2896" s="417" t="s">
        <v>298</v>
      </c>
      <c r="H2896" s="417" t="s">
        <v>41</v>
      </c>
      <c r="I2896" s="417" t="s">
        <v>422</v>
      </c>
      <c r="J2896" s="417" t="s">
        <v>442</v>
      </c>
      <c r="K2896" s="417" t="s">
        <v>821</v>
      </c>
      <c r="L2896" s="417" t="s">
        <v>34</v>
      </c>
      <c r="M2896" s="423">
        <v>44490600</v>
      </c>
    </row>
    <row r="2897" spans="1:13">
      <c r="A2897" s="417" t="s">
        <v>9854</v>
      </c>
      <c r="B2897" s="417" t="s">
        <v>2175</v>
      </c>
      <c r="C2897" s="417" t="s">
        <v>1161</v>
      </c>
      <c r="D2897" s="422">
        <v>7002</v>
      </c>
      <c r="E2897" s="417" t="s">
        <v>846</v>
      </c>
      <c r="F2897" s="417" t="s">
        <v>40</v>
      </c>
      <c r="G2897" s="417" t="s">
        <v>298</v>
      </c>
      <c r="H2897" s="417" t="s">
        <v>41</v>
      </c>
      <c r="I2897" s="417" t="s">
        <v>423</v>
      </c>
      <c r="J2897" s="417" t="s">
        <v>443</v>
      </c>
      <c r="K2897" s="417" t="s">
        <v>821</v>
      </c>
      <c r="L2897" s="417" t="s">
        <v>34</v>
      </c>
      <c r="M2897" s="423">
        <v>44490600</v>
      </c>
    </row>
    <row r="2898" spans="1:13">
      <c r="A2898" s="417" t="s">
        <v>9858</v>
      </c>
      <c r="B2898" s="417" t="s">
        <v>2175</v>
      </c>
      <c r="C2898" s="417" t="s">
        <v>1161</v>
      </c>
      <c r="D2898" s="422">
        <v>7002</v>
      </c>
      <c r="E2898" s="417" t="s">
        <v>846</v>
      </c>
      <c r="F2898" s="417" t="s">
        <v>40</v>
      </c>
      <c r="G2898" s="417" t="s">
        <v>298</v>
      </c>
      <c r="H2898" s="417" t="s">
        <v>41</v>
      </c>
      <c r="I2898" s="417" t="s">
        <v>424</v>
      </c>
      <c r="J2898" s="417" t="s">
        <v>444</v>
      </c>
      <c r="K2898" s="417" t="s">
        <v>821</v>
      </c>
      <c r="L2898" s="417" t="s">
        <v>34</v>
      </c>
      <c r="M2898" s="423">
        <v>44490600</v>
      </c>
    </row>
    <row r="2899" spans="1:13">
      <c r="A2899" s="417" t="s">
        <v>9862</v>
      </c>
      <c r="B2899" s="417" t="s">
        <v>2175</v>
      </c>
      <c r="C2899" s="417" t="s">
        <v>1161</v>
      </c>
      <c r="D2899" s="422">
        <v>7002</v>
      </c>
      <c r="E2899" s="417" t="s">
        <v>846</v>
      </c>
      <c r="F2899" s="417" t="s">
        <v>40</v>
      </c>
      <c r="G2899" s="417" t="s">
        <v>298</v>
      </c>
      <c r="H2899" s="417" t="s">
        <v>41</v>
      </c>
      <c r="I2899" s="417" t="s">
        <v>425</v>
      </c>
      <c r="J2899" s="417" t="s">
        <v>445</v>
      </c>
      <c r="K2899" s="417" t="s">
        <v>821</v>
      </c>
      <c r="L2899" s="417" t="s">
        <v>34</v>
      </c>
      <c r="M2899" s="423">
        <v>44490600</v>
      </c>
    </row>
    <row r="2900" spans="1:13">
      <c r="A2900" s="417" t="s">
        <v>9818</v>
      </c>
      <c r="B2900" s="417" t="s">
        <v>2175</v>
      </c>
      <c r="C2900" s="417" t="s">
        <v>1161</v>
      </c>
      <c r="D2900" s="422">
        <v>7002</v>
      </c>
      <c r="E2900" s="417" t="s">
        <v>846</v>
      </c>
      <c r="F2900" s="417" t="s">
        <v>40</v>
      </c>
      <c r="G2900" s="417" t="s">
        <v>298</v>
      </c>
      <c r="H2900" s="417" t="s">
        <v>41</v>
      </c>
      <c r="I2900" s="417" t="s">
        <v>219</v>
      </c>
      <c r="J2900" s="417" t="s">
        <v>220</v>
      </c>
      <c r="K2900" s="417" t="s">
        <v>821</v>
      </c>
      <c r="L2900" s="417" t="s">
        <v>34</v>
      </c>
      <c r="M2900" s="423">
        <v>49249200</v>
      </c>
    </row>
    <row r="2901" spans="1:13">
      <c r="A2901" s="417" t="s">
        <v>9814</v>
      </c>
      <c r="B2901" s="417" t="s">
        <v>2175</v>
      </c>
      <c r="C2901" s="417" t="s">
        <v>1161</v>
      </c>
      <c r="D2901" s="422">
        <v>7002</v>
      </c>
      <c r="E2901" s="417" t="s">
        <v>846</v>
      </c>
      <c r="F2901" s="417" t="s">
        <v>40</v>
      </c>
      <c r="G2901" s="417" t="s">
        <v>298</v>
      </c>
      <c r="H2901" s="417" t="s">
        <v>41</v>
      </c>
      <c r="I2901" s="417" t="s">
        <v>42</v>
      </c>
      <c r="J2901" s="417" t="s">
        <v>43</v>
      </c>
      <c r="K2901" s="417" t="s">
        <v>821</v>
      </c>
      <c r="L2901" s="417" t="s">
        <v>34</v>
      </c>
      <c r="M2901" s="423">
        <v>54054000</v>
      </c>
    </row>
    <row r="2902" spans="1:13">
      <c r="A2902" s="417" t="s">
        <v>9825</v>
      </c>
      <c r="B2902" s="417" t="s">
        <v>2178</v>
      </c>
      <c r="C2902" s="417" t="s">
        <v>1161</v>
      </c>
      <c r="D2902" s="422">
        <v>7002</v>
      </c>
      <c r="E2902" s="417" t="s">
        <v>846</v>
      </c>
      <c r="F2902" s="417" t="s">
        <v>40</v>
      </c>
      <c r="G2902" s="417" t="s">
        <v>298</v>
      </c>
      <c r="H2902" s="417" t="s">
        <v>41</v>
      </c>
      <c r="I2902" s="417" t="s">
        <v>44</v>
      </c>
      <c r="J2902" s="417" t="s">
        <v>45</v>
      </c>
      <c r="K2902" s="417" t="s">
        <v>821</v>
      </c>
      <c r="L2902" s="417" t="s">
        <v>218</v>
      </c>
      <c r="M2902" s="423">
        <v>54793200</v>
      </c>
    </row>
    <row r="2903" spans="1:13">
      <c r="A2903" s="417" t="s">
        <v>9829</v>
      </c>
      <c r="B2903" s="417" t="s">
        <v>2178</v>
      </c>
      <c r="C2903" s="417" t="s">
        <v>1161</v>
      </c>
      <c r="D2903" s="422">
        <v>7002</v>
      </c>
      <c r="E2903" s="417" t="s">
        <v>846</v>
      </c>
      <c r="F2903" s="417" t="s">
        <v>40</v>
      </c>
      <c r="G2903" s="417" t="s">
        <v>298</v>
      </c>
      <c r="H2903" s="417" t="s">
        <v>41</v>
      </c>
      <c r="I2903" s="417" t="s">
        <v>46</v>
      </c>
      <c r="J2903" s="417" t="s">
        <v>47</v>
      </c>
      <c r="K2903" s="417" t="s">
        <v>821</v>
      </c>
      <c r="L2903" s="417" t="s">
        <v>218</v>
      </c>
      <c r="M2903" s="423">
        <v>54793200</v>
      </c>
    </row>
    <row r="2904" spans="1:13">
      <c r="A2904" s="417" t="s">
        <v>9833</v>
      </c>
      <c r="B2904" s="417" t="s">
        <v>2178</v>
      </c>
      <c r="C2904" s="417" t="s">
        <v>1161</v>
      </c>
      <c r="D2904" s="422">
        <v>7002</v>
      </c>
      <c r="E2904" s="417" t="s">
        <v>846</v>
      </c>
      <c r="F2904" s="417" t="s">
        <v>40</v>
      </c>
      <c r="G2904" s="417" t="s">
        <v>298</v>
      </c>
      <c r="H2904" s="417" t="s">
        <v>41</v>
      </c>
      <c r="I2904" s="417" t="s">
        <v>221</v>
      </c>
      <c r="J2904" s="417" t="s">
        <v>222</v>
      </c>
      <c r="K2904" s="417" t="s">
        <v>821</v>
      </c>
      <c r="L2904" s="417" t="s">
        <v>218</v>
      </c>
      <c r="M2904" s="423">
        <v>54793200</v>
      </c>
    </row>
    <row r="2905" spans="1:13">
      <c r="A2905" s="417" t="s">
        <v>9837</v>
      </c>
      <c r="B2905" s="417" t="s">
        <v>2178</v>
      </c>
      <c r="C2905" s="417" t="s">
        <v>1161</v>
      </c>
      <c r="D2905" s="422">
        <v>7002</v>
      </c>
      <c r="E2905" s="417" t="s">
        <v>846</v>
      </c>
      <c r="F2905" s="417" t="s">
        <v>40</v>
      </c>
      <c r="G2905" s="417" t="s">
        <v>298</v>
      </c>
      <c r="H2905" s="417" t="s">
        <v>41</v>
      </c>
      <c r="I2905" s="417" t="s">
        <v>48</v>
      </c>
      <c r="J2905" s="417" t="s">
        <v>49</v>
      </c>
      <c r="K2905" s="417" t="s">
        <v>821</v>
      </c>
      <c r="L2905" s="417" t="s">
        <v>218</v>
      </c>
      <c r="M2905" s="423">
        <v>54793200</v>
      </c>
    </row>
    <row r="2906" spans="1:13">
      <c r="A2906" s="417" t="s">
        <v>9841</v>
      </c>
      <c r="B2906" s="417" t="s">
        <v>2178</v>
      </c>
      <c r="C2906" s="417" t="s">
        <v>1161</v>
      </c>
      <c r="D2906" s="422">
        <v>7002</v>
      </c>
      <c r="E2906" s="417" t="s">
        <v>846</v>
      </c>
      <c r="F2906" s="417" t="s">
        <v>40</v>
      </c>
      <c r="G2906" s="417" t="s">
        <v>298</v>
      </c>
      <c r="H2906" s="417" t="s">
        <v>41</v>
      </c>
      <c r="I2906" s="417" t="s">
        <v>50</v>
      </c>
      <c r="J2906" s="417" t="s">
        <v>51</v>
      </c>
      <c r="K2906" s="417" t="s">
        <v>821</v>
      </c>
      <c r="L2906" s="417" t="s">
        <v>218</v>
      </c>
      <c r="M2906" s="423">
        <v>54793200</v>
      </c>
    </row>
    <row r="2907" spans="1:13">
      <c r="A2907" s="417" t="s">
        <v>9845</v>
      </c>
      <c r="B2907" s="417" t="s">
        <v>2178</v>
      </c>
      <c r="C2907" s="417" t="s">
        <v>1161</v>
      </c>
      <c r="D2907" s="422">
        <v>7002</v>
      </c>
      <c r="E2907" s="417" t="s">
        <v>846</v>
      </c>
      <c r="F2907" s="417" t="s">
        <v>40</v>
      </c>
      <c r="G2907" s="417" t="s">
        <v>298</v>
      </c>
      <c r="H2907" s="417" t="s">
        <v>41</v>
      </c>
      <c r="I2907" s="417" t="s">
        <v>223</v>
      </c>
      <c r="J2907" s="417" t="s">
        <v>56</v>
      </c>
      <c r="K2907" s="417" t="s">
        <v>821</v>
      </c>
      <c r="L2907" s="417" t="s">
        <v>218</v>
      </c>
      <c r="M2907" s="423">
        <v>54793200</v>
      </c>
    </row>
    <row r="2908" spans="1:13">
      <c r="A2908" s="417" t="s">
        <v>9849</v>
      </c>
      <c r="B2908" s="417" t="s">
        <v>2178</v>
      </c>
      <c r="C2908" s="417" t="s">
        <v>1161</v>
      </c>
      <c r="D2908" s="422">
        <v>7002</v>
      </c>
      <c r="E2908" s="417" t="s">
        <v>846</v>
      </c>
      <c r="F2908" s="417" t="s">
        <v>40</v>
      </c>
      <c r="G2908" s="417" t="s">
        <v>298</v>
      </c>
      <c r="H2908" s="417" t="s">
        <v>41</v>
      </c>
      <c r="I2908" s="417" t="s">
        <v>421</v>
      </c>
      <c r="J2908" s="417" t="s">
        <v>441</v>
      </c>
      <c r="K2908" s="417" t="s">
        <v>821</v>
      </c>
      <c r="L2908" s="417" t="s">
        <v>218</v>
      </c>
      <c r="M2908" s="423">
        <v>54793200</v>
      </c>
    </row>
    <row r="2909" spans="1:13">
      <c r="A2909" s="417" t="s">
        <v>9853</v>
      </c>
      <c r="B2909" s="417" t="s">
        <v>2178</v>
      </c>
      <c r="C2909" s="417" t="s">
        <v>1161</v>
      </c>
      <c r="D2909" s="422">
        <v>7002</v>
      </c>
      <c r="E2909" s="417" t="s">
        <v>846</v>
      </c>
      <c r="F2909" s="417" t="s">
        <v>40</v>
      </c>
      <c r="G2909" s="417" t="s">
        <v>298</v>
      </c>
      <c r="H2909" s="417" t="s">
        <v>41</v>
      </c>
      <c r="I2909" s="417" t="s">
        <v>422</v>
      </c>
      <c r="J2909" s="417" t="s">
        <v>442</v>
      </c>
      <c r="K2909" s="417" t="s">
        <v>821</v>
      </c>
      <c r="L2909" s="417" t="s">
        <v>218</v>
      </c>
      <c r="M2909" s="423">
        <v>54793200</v>
      </c>
    </row>
    <row r="2910" spans="1:13">
      <c r="A2910" s="417" t="s">
        <v>9857</v>
      </c>
      <c r="B2910" s="417" t="s">
        <v>2178</v>
      </c>
      <c r="C2910" s="417" t="s">
        <v>1161</v>
      </c>
      <c r="D2910" s="422">
        <v>7002</v>
      </c>
      <c r="E2910" s="417" t="s">
        <v>846</v>
      </c>
      <c r="F2910" s="417" t="s">
        <v>40</v>
      </c>
      <c r="G2910" s="417" t="s">
        <v>298</v>
      </c>
      <c r="H2910" s="417" t="s">
        <v>41</v>
      </c>
      <c r="I2910" s="417" t="s">
        <v>423</v>
      </c>
      <c r="J2910" s="417" t="s">
        <v>443</v>
      </c>
      <c r="K2910" s="417" t="s">
        <v>821</v>
      </c>
      <c r="L2910" s="417" t="s">
        <v>218</v>
      </c>
      <c r="M2910" s="423">
        <v>54793200</v>
      </c>
    </row>
    <row r="2911" spans="1:13">
      <c r="A2911" s="417" t="s">
        <v>9861</v>
      </c>
      <c r="B2911" s="417" t="s">
        <v>2178</v>
      </c>
      <c r="C2911" s="417" t="s">
        <v>1161</v>
      </c>
      <c r="D2911" s="422">
        <v>7002</v>
      </c>
      <c r="E2911" s="417" t="s">
        <v>846</v>
      </c>
      <c r="F2911" s="417" t="s">
        <v>40</v>
      </c>
      <c r="G2911" s="417" t="s">
        <v>298</v>
      </c>
      <c r="H2911" s="417" t="s">
        <v>41</v>
      </c>
      <c r="I2911" s="417" t="s">
        <v>424</v>
      </c>
      <c r="J2911" s="417" t="s">
        <v>444</v>
      </c>
      <c r="K2911" s="417" t="s">
        <v>821</v>
      </c>
      <c r="L2911" s="417" t="s">
        <v>218</v>
      </c>
      <c r="M2911" s="423">
        <v>54793200</v>
      </c>
    </row>
    <row r="2912" spans="1:13">
      <c r="A2912" s="417" t="s">
        <v>9865</v>
      </c>
      <c r="B2912" s="417" t="s">
        <v>2178</v>
      </c>
      <c r="C2912" s="417" t="s">
        <v>1161</v>
      </c>
      <c r="D2912" s="422">
        <v>7002</v>
      </c>
      <c r="E2912" s="417" t="s">
        <v>846</v>
      </c>
      <c r="F2912" s="417" t="s">
        <v>40</v>
      </c>
      <c r="G2912" s="417" t="s">
        <v>298</v>
      </c>
      <c r="H2912" s="417" t="s">
        <v>41</v>
      </c>
      <c r="I2912" s="417" t="s">
        <v>425</v>
      </c>
      <c r="J2912" s="417" t="s">
        <v>445</v>
      </c>
      <c r="K2912" s="417" t="s">
        <v>821</v>
      </c>
      <c r="L2912" s="417" t="s">
        <v>218</v>
      </c>
      <c r="M2912" s="423">
        <v>54793200</v>
      </c>
    </row>
    <row r="2913" spans="1:13">
      <c r="A2913" s="417" t="s">
        <v>9810</v>
      </c>
      <c r="B2913" s="417" t="s">
        <v>2175</v>
      </c>
      <c r="C2913" s="417" t="s">
        <v>1161</v>
      </c>
      <c r="D2913" s="422">
        <v>7002</v>
      </c>
      <c r="E2913" s="417" t="s">
        <v>846</v>
      </c>
      <c r="F2913" s="417" t="s">
        <v>40</v>
      </c>
      <c r="G2913" s="417" t="s">
        <v>298</v>
      </c>
      <c r="H2913" s="417" t="s">
        <v>41</v>
      </c>
      <c r="I2913" s="417" t="s">
        <v>324</v>
      </c>
      <c r="J2913" s="417" t="s">
        <v>688</v>
      </c>
      <c r="K2913" s="417" t="s">
        <v>821</v>
      </c>
      <c r="L2913" s="417" t="s">
        <v>34</v>
      </c>
      <c r="M2913" s="423">
        <v>58812600</v>
      </c>
    </row>
    <row r="2914" spans="1:13">
      <c r="A2914" s="417" t="s">
        <v>9821</v>
      </c>
      <c r="B2914" s="417" t="s">
        <v>2178</v>
      </c>
      <c r="C2914" s="417" t="s">
        <v>1161</v>
      </c>
      <c r="D2914" s="422">
        <v>7002</v>
      </c>
      <c r="E2914" s="417" t="s">
        <v>846</v>
      </c>
      <c r="F2914" s="417" t="s">
        <v>40</v>
      </c>
      <c r="G2914" s="417" t="s">
        <v>298</v>
      </c>
      <c r="H2914" s="417" t="s">
        <v>41</v>
      </c>
      <c r="I2914" s="417" t="s">
        <v>219</v>
      </c>
      <c r="J2914" s="417" t="s">
        <v>220</v>
      </c>
      <c r="K2914" s="417" t="s">
        <v>821</v>
      </c>
      <c r="L2914" s="417" t="s">
        <v>218</v>
      </c>
      <c r="M2914" s="423">
        <v>60660600</v>
      </c>
    </row>
    <row r="2915" spans="1:13">
      <c r="A2915" s="417" t="s">
        <v>9794</v>
      </c>
      <c r="B2915" s="417" t="s">
        <v>2175</v>
      </c>
      <c r="C2915" s="417" t="s">
        <v>1161</v>
      </c>
      <c r="D2915" s="422">
        <v>7002</v>
      </c>
      <c r="E2915" s="417" t="s">
        <v>846</v>
      </c>
      <c r="F2915" s="417" t="s">
        <v>40</v>
      </c>
      <c r="G2915" s="417" t="s">
        <v>298</v>
      </c>
      <c r="H2915" s="417" t="s">
        <v>41</v>
      </c>
      <c r="I2915" s="417" t="s">
        <v>316</v>
      </c>
      <c r="J2915" s="417" t="s">
        <v>684</v>
      </c>
      <c r="K2915" s="417" t="s">
        <v>821</v>
      </c>
      <c r="L2915" s="417" t="s">
        <v>34</v>
      </c>
      <c r="M2915" s="423">
        <v>63571200</v>
      </c>
    </row>
    <row r="2916" spans="1:13">
      <c r="A2916" s="417" t="s">
        <v>9798</v>
      </c>
      <c r="B2916" s="417" t="s">
        <v>2175</v>
      </c>
      <c r="C2916" s="417" t="s">
        <v>1161</v>
      </c>
      <c r="D2916" s="422">
        <v>7002</v>
      </c>
      <c r="E2916" s="417" t="s">
        <v>846</v>
      </c>
      <c r="F2916" s="417" t="s">
        <v>40</v>
      </c>
      <c r="G2916" s="417" t="s">
        <v>298</v>
      </c>
      <c r="H2916" s="417" t="s">
        <v>41</v>
      </c>
      <c r="I2916" s="417" t="s">
        <v>318</v>
      </c>
      <c r="J2916" s="417" t="s">
        <v>685</v>
      </c>
      <c r="K2916" s="417" t="s">
        <v>821</v>
      </c>
      <c r="L2916" s="417" t="s">
        <v>34</v>
      </c>
      <c r="M2916" s="423">
        <v>63571200</v>
      </c>
    </row>
    <row r="2917" spans="1:13">
      <c r="A2917" s="417" t="s">
        <v>9802</v>
      </c>
      <c r="B2917" s="417" t="s">
        <v>2175</v>
      </c>
      <c r="C2917" s="417" t="s">
        <v>1161</v>
      </c>
      <c r="D2917" s="422">
        <v>7002</v>
      </c>
      <c r="E2917" s="417" t="s">
        <v>846</v>
      </c>
      <c r="F2917" s="417" t="s">
        <v>40</v>
      </c>
      <c r="G2917" s="417" t="s">
        <v>298</v>
      </c>
      <c r="H2917" s="417" t="s">
        <v>41</v>
      </c>
      <c r="I2917" s="417" t="s">
        <v>320</v>
      </c>
      <c r="J2917" s="417" t="s">
        <v>686</v>
      </c>
      <c r="K2917" s="417" t="s">
        <v>821</v>
      </c>
      <c r="L2917" s="417" t="s">
        <v>34</v>
      </c>
      <c r="M2917" s="423">
        <v>63571200</v>
      </c>
    </row>
    <row r="2918" spans="1:13">
      <c r="A2918" s="417" t="s">
        <v>9806</v>
      </c>
      <c r="B2918" s="417" t="s">
        <v>2175</v>
      </c>
      <c r="C2918" s="417" t="s">
        <v>1161</v>
      </c>
      <c r="D2918" s="422">
        <v>7002</v>
      </c>
      <c r="E2918" s="417" t="s">
        <v>846</v>
      </c>
      <c r="F2918" s="417" t="s">
        <v>40</v>
      </c>
      <c r="G2918" s="417" t="s">
        <v>298</v>
      </c>
      <c r="H2918" s="417" t="s">
        <v>41</v>
      </c>
      <c r="I2918" s="417" t="s">
        <v>322</v>
      </c>
      <c r="J2918" s="417" t="s">
        <v>687</v>
      </c>
      <c r="K2918" s="417" t="s">
        <v>821</v>
      </c>
      <c r="L2918" s="417" t="s">
        <v>34</v>
      </c>
      <c r="M2918" s="423">
        <v>63571200</v>
      </c>
    </row>
    <row r="2919" spans="1:13">
      <c r="A2919" s="417" t="s">
        <v>9817</v>
      </c>
      <c r="B2919" s="417" t="s">
        <v>2178</v>
      </c>
      <c r="C2919" s="417" t="s">
        <v>1161</v>
      </c>
      <c r="D2919" s="422">
        <v>7002</v>
      </c>
      <c r="E2919" s="417" t="s">
        <v>846</v>
      </c>
      <c r="F2919" s="417" t="s">
        <v>40</v>
      </c>
      <c r="G2919" s="417" t="s">
        <v>298</v>
      </c>
      <c r="H2919" s="417" t="s">
        <v>41</v>
      </c>
      <c r="I2919" s="417" t="s">
        <v>42</v>
      </c>
      <c r="J2919" s="417" t="s">
        <v>43</v>
      </c>
      <c r="K2919" s="417" t="s">
        <v>821</v>
      </c>
      <c r="L2919" s="417" t="s">
        <v>218</v>
      </c>
      <c r="M2919" s="423">
        <v>66574200</v>
      </c>
    </row>
    <row r="2920" spans="1:13">
      <c r="A2920" s="417" t="s">
        <v>9813</v>
      </c>
      <c r="B2920" s="417" t="s">
        <v>2178</v>
      </c>
      <c r="C2920" s="417" t="s">
        <v>1161</v>
      </c>
      <c r="D2920" s="422">
        <v>7002</v>
      </c>
      <c r="E2920" s="417" t="s">
        <v>846</v>
      </c>
      <c r="F2920" s="417" t="s">
        <v>40</v>
      </c>
      <c r="G2920" s="417" t="s">
        <v>298</v>
      </c>
      <c r="H2920" s="417" t="s">
        <v>41</v>
      </c>
      <c r="I2920" s="417" t="s">
        <v>324</v>
      </c>
      <c r="J2920" s="417" t="s">
        <v>688</v>
      </c>
      <c r="K2920" s="417" t="s">
        <v>821</v>
      </c>
      <c r="L2920" s="417" t="s">
        <v>218</v>
      </c>
      <c r="M2920" s="423">
        <v>72441600</v>
      </c>
    </row>
    <row r="2921" spans="1:13">
      <c r="A2921" s="417" t="s">
        <v>9797</v>
      </c>
      <c r="B2921" s="417" t="s">
        <v>2178</v>
      </c>
      <c r="C2921" s="417" t="s">
        <v>1161</v>
      </c>
      <c r="D2921" s="422">
        <v>7002</v>
      </c>
      <c r="E2921" s="417" t="s">
        <v>846</v>
      </c>
      <c r="F2921" s="417" t="s">
        <v>40</v>
      </c>
      <c r="G2921" s="417" t="s">
        <v>298</v>
      </c>
      <c r="H2921" s="417" t="s">
        <v>41</v>
      </c>
      <c r="I2921" s="417" t="s">
        <v>316</v>
      </c>
      <c r="J2921" s="417" t="s">
        <v>684</v>
      </c>
      <c r="K2921" s="417" t="s">
        <v>821</v>
      </c>
      <c r="L2921" s="417" t="s">
        <v>218</v>
      </c>
      <c r="M2921" s="423">
        <v>78309000</v>
      </c>
    </row>
    <row r="2922" spans="1:13">
      <c r="A2922" s="417" t="s">
        <v>9801</v>
      </c>
      <c r="B2922" s="417" t="s">
        <v>2178</v>
      </c>
      <c r="C2922" s="417" t="s">
        <v>1161</v>
      </c>
      <c r="D2922" s="422">
        <v>7002</v>
      </c>
      <c r="E2922" s="417" t="s">
        <v>846</v>
      </c>
      <c r="F2922" s="417" t="s">
        <v>40</v>
      </c>
      <c r="G2922" s="417" t="s">
        <v>298</v>
      </c>
      <c r="H2922" s="417" t="s">
        <v>41</v>
      </c>
      <c r="I2922" s="417" t="s">
        <v>318</v>
      </c>
      <c r="J2922" s="417" t="s">
        <v>685</v>
      </c>
      <c r="K2922" s="417" t="s">
        <v>821</v>
      </c>
      <c r="L2922" s="417" t="s">
        <v>218</v>
      </c>
      <c r="M2922" s="423">
        <v>78309000</v>
      </c>
    </row>
    <row r="2923" spans="1:13">
      <c r="A2923" s="417" t="s">
        <v>9805</v>
      </c>
      <c r="B2923" s="417" t="s">
        <v>2178</v>
      </c>
      <c r="C2923" s="417" t="s">
        <v>1161</v>
      </c>
      <c r="D2923" s="422">
        <v>7002</v>
      </c>
      <c r="E2923" s="417" t="s">
        <v>846</v>
      </c>
      <c r="F2923" s="417" t="s">
        <v>40</v>
      </c>
      <c r="G2923" s="417" t="s">
        <v>298</v>
      </c>
      <c r="H2923" s="417" t="s">
        <v>41</v>
      </c>
      <c r="I2923" s="417" t="s">
        <v>320</v>
      </c>
      <c r="J2923" s="417" t="s">
        <v>686</v>
      </c>
      <c r="K2923" s="417" t="s">
        <v>821</v>
      </c>
      <c r="L2923" s="417" t="s">
        <v>218</v>
      </c>
      <c r="M2923" s="423">
        <v>78309000</v>
      </c>
    </row>
    <row r="2924" spans="1:13">
      <c r="A2924" s="417" t="s">
        <v>9809</v>
      </c>
      <c r="B2924" s="417" t="s">
        <v>2178</v>
      </c>
      <c r="C2924" s="417" t="s">
        <v>1161</v>
      </c>
      <c r="D2924" s="422">
        <v>7002</v>
      </c>
      <c r="E2924" s="417" t="s">
        <v>846</v>
      </c>
      <c r="F2924" s="417" t="s">
        <v>40</v>
      </c>
      <c r="G2924" s="417" t="s">
        <v>298</v>
      </c>
      <c r="H2924" s="417" t="s">
        <v>41</v>
      </c>
      <c r="I2924" s="417" t="s">
        <v>322</v>
      </c>
      <c r="J2924" s="417" t="s">
        <v>687</v>
      </c>
      <c r="K2924" s="417" t="s">
        <v>821</v>
      </c>
      <c r="L2924" s="417" t="s">
        <v>218</v>
      </c>
      <c r="M2924" s="423">
        <v>78309000</v>
      </c>
    </row>
    <row r="2925" spans="1:13">
      <c r="A2925" s="417" t="s">
        <v>9908</v>
      </c>
      <c r="B2925" s="417" t="s">
        <v>2181</v>
      </c>
      <c r="C2925" s="417" t="s">
        <v>920</v>
      </c>
      <c r="D2925" s="422">
        <v>7003</v>
      </c>
      <c r="E2925" s="417" t="s">
        <v>952</v>
      </c>
      <c r="F2925" s="417" t="s">
        <v>40</v>
      </c>
      <c r="G2925" s="417" t="s">
        <v>298</v>
      </c>
      <c r="H2925" s="417" t="s">
        <v>41</v>
      </c>
      <c r="I2925" s="417" t="s">
        <v>48</v>
      </c>
      <c r="J2925" s="417" t="s">
        <v>49</v>
      </c>
      <c r="K2925" s="417" t="s">
        <v>821</v>
      </c>
      <c r="L2925" s="417" t="s">
        <v>822</v>
      </c>
      <c r="M2925" s="423">
        <v>2258025</v>
      </c>
    </row>
    <row r="2926" spans="1:13">
      <c r="A2926" s="417" t="s">
        <v>9912</v>
      </c>
      <c r="B2926" s="417" t="s">
        <v>2181</v>
      </c>
      <c r="C2926" s="417" t="s">
        <v>920</v>
      </c>
      <c r="D2926" s="422">
        <v>7003</v>
      </c>
      <c r="E2926" s="417" t="s">
        <v>952</v>
      </c>
      <c r="F2926" s="417" t="s">
        <v>40</v>
      </c>
      <c r="G2926" s="417" t="s">
        <v>298</v>
      </c>
      <c r="H2926" s="417" t="s">
        <v>41</v>
      </c>
      <c r="I2926" s="417" t="s">
        <v>50</v>
      </c>
      <c r="J2926" s="417" t="s">
        <v>51</v>
      </c>
      <c r="K2926" s="417" t="s">
        <v>821</v>
      </c>
      <c r="L2926" s="417" t="s">
        <v>822</v>
      </c>
      <c r="M2926" s="423">
        <v>2258025</v>
      </c>
    </row>
    <row r="2927" spans="1:13">
      <c r="A2927" s="417" t="s">
        <v>9916</v>
      </c>
      <c r="B2927" s="417" t="s">
        <v>2181</v>
      </c>
      <c r="C2927" s="417" t="s">
        <v>920</v>
      </c>
      <c r="D2927" s="422">
        <v>7003</v>
      </c>
      <c r="E2927" s="417" t="s">
        <v>952</v>
      </c>
      <c r="F2927" s="417" t="s">
        <v>40</v>
      </c>
      <c r="G2927" s="417" t="s">
        <v>298</v>
      </c>
      <c r="H2927" s="417" t="s">
        <v>41</v>
      </c>
      <c r="I2927" s="417" t="s">
        <v>223</v>
      </c>
      <c r="J2927" s="417" t="s">
        <v>56</v>
      </c>
      <c r="K2927" s="417" t="s">
        <v>821</v>
      </c>
      <c r="L2927" s="417" t="s">
        <v>822</v>
      </c>
      <c r="M2927" s="423">
        <v>2258025</v>
      </c>
    </row>
    <row r="2928" spans="1:13">
      <c r="A2928" s="417" t="s">
        <v>9920</v>
      </c>
      <c r="B2928" s="417" t="s">
        <v>2181</v>
      </c>
      <c r="C2928" s="417" t="s">
        <v>920</v>
      </c>
      <c r="D2928" s="422">
        <v>7003</v>
      </c>
      <c r="E2928" s="417" t="s">
        <v>952</v>
      </c>
      <c r="F2928" s="417" t="s">
        <v>40</v>
      </c>
      <c r="G2928" s="417" t="s">
        <v>298</v>
      </c>
      <c r="H2928" s="417" t="s">
        <v>41</v>
      </c>
      <c r="I2928" s="417" t="s">
        <v>421</v>
      </c>
      <c r="J2928" s="417" t="s">
        <v>441</v>
      </c>
      <c r="K2928" s="417" t="s">
        <v>821</v>
      </c>
      <c r="L2928" s="417" t="s">
        <v>822</v>
      </c>
      <c r="M2928" s="423">
        <v>2258025</v>
      </c>
    </row>
    <row r="2929" spans="1:13">
      <c r="A2929" s="417" t="s">
        <v>9924</v>
      </c>
      <c r="B2929" s="417" t="s">
        <v>2181</v>
      </c>
      <c r="C2929" s="417" t="s">
        <v>920</v>
      </c>
      <c r="D2929" s="422">
        <v>7003</v>
      </c>
      <c r="E2929" s="417" t="s">
        <v>952</v>
      </c>
      <c r="F2929" s="417" t="s">
        <v>40</v>
      </c>
      <c r="G2929" s="417" t="s">
        <v>298</v>
      </c>
      <c r="H2929" s="417" t="s">
        <v>41</v>
      </c>
      <c r="I2929" s="417" t="s">
        <v>422</v>
      </c>
      <c r="J2929" s="417" t="s">
        <v>442</v>
      </c>
      <c r="K2929" s="417" t="s">
        <v>821</v>
      </c>
      <c r="L2929" s="417" t="s">
        <v>822</v>
      </c>
      <c r="M2929" s="423">
        <v>2258025</v>
      </c>
    </row>
    <row r="2930" spans="1:13">
      <c r="A2930" s="417" t="s">
        <v>9928</v>
      </c>
      <c r="B2930" s="417" t="s">
        <v>2181</v>
      </c>
      <c r="C2930" s="417" t="s">
        <v>920</v>
      </c>
      <c r="D2930" s="422">
        <v>7003</v>
      </c>
      <c r="E2930" s="417" t="s">
        <v>952</v>
      </c>
      <c r="F2930" s="417" t="s">
        <v>40</v>
      </c>
      <c r="G2930" s="417" t="s">
        <v>298</v>
      </c>
      <c r="H2930" s="417" t="s">
        <v>41</v>
      </c>
      <c r="I2930" s="417" t="s">
        <v>423</v>
      </c>
      <c r="J2930" s="417" t="s">
        <v>443</v>
      </c>
      <c r="K2930" s="417" t="s">
        <v>821</v>
      </c>
      <c r="L2930" s="417" t="s">
        <v>822</v>
      </c>
      <c r="M2930" s="423">
        <v>2258025</v>
      </c>
    </row>
    <row r="2931" spans="1:13">
      <c r="A2931" s="417" t="s">
        <v>9932</v>
      </c>
      <c r="B2931" s="417" t="s">
        <v>2181</v>
      </c>
      <c r="C2931" s="417" t="s">
        <v>920</v>
      </c>
      <c r="D2931" s="422">
        <v>7003</v>
      </c>
      <c r="E2931" s="417" t="s">
        <v>952</v>
      </c>
      <c r="F2931" s="417" t="s">
        <v>40</v>
      </c>
      <c r="G2931" s="417" t="s">
        <v>298</v>
      </c>
      <c r="H2931" s="417" t="s">
        <v>41</v>
      </c>
      <c r="I2931" s="417" t="s">
        <v>424</v>
      </c>
      <c r="J2931" s="417" t="s">
        <v>444</v>
      </c>
      <c r="K2931" s="417" t="s">
        <v>821</v>
      </c>
      <c r="L2931" s="417" t="s">
        <v>822</v>
      </c>
      <c r="M2931" s="423">
        <v>2258025</v>
      </c>
    </row>
    <row r="2932" spans="1:13">
      <c r="A2932" s="417" t="s">
        <v>9936</v>
      </c>
      <c r="B2932" s="417" t="s">
        <v>2181</v>
      </c>
      <c r="C2932" s="417" t="s">
        <v>920</v>
      </c>
      <c r="D2932" s="422">
        <v>7003</v>
      </c>
      <c r="E2932" s="417" t="s">
        <v>952</v>
      </c>
      <c r="F2932" s="417" t="s">
        <v>40</v>
      </c>
      <c r="G2932" s="417" t="s">
        <v>298</v>
      </c>
      <c r="H2932" s="417" t="s">
        <v>41</v>
      </c>
      <c r="I2932" s="417" t="s">
        <v>425</v>
      </c>
      <c r="J2932" s="417" t="s">
        <v>445</v>
      </c>
      <c r="K2932" s="417" t="s">
        <v>821</v>
      </c>
      <c r="L2932" s="417" t="s">
        <v>822</v>
      </c>
      <c r="M2932" s="423">
        <v>2258025</v>
      </c>
    </row>
    <row r="2933" spans="1:13">
      <c r="A2933" s="417" t="s">
        <v>9904</v>
      </c>
      <c r="B2933" s="417" t="s">
        <v>2181</v>
      </c>
      <c r="C2933" s="417" t="s">
        <v>920</v>
      </c>
      <c r="D2933" s="422">
        <v>7003</v>
      </c>
      <c r="E2933" s="417" t="s">
        <v>952</v>
      </c>
      <c r="F2933" s="417" t="s">
        <v>40</v>
      </c>
      <c r="G2933" s="417" t="s">
        <v>298</v>
      </c>
      <c r="H2933" s="417" t="s">
        <v>41</v>
      </c>
      <c r="I2933" s="417" t="s">
        <v>221</v>
      </c>
      <c r="J2933" s="417" t="s">
        <v>222</v>
      </c>
      <c r="K2933" s="417" t="s">
        <v>821</v>
      </c>
      <c r="L2933" s="417" t="s">
        <v>822</v>
      </c>
      <c r="M2933" s="423">
        <v>2396163</v>
      </c>
    </row>
    <row r="2934" spans="1:13">
      <c r="A2934" s="417" t="s">
        <v>9900</v>
      </c>
      <c r="B2934" s="417" t="s">
        <v>2181</v>
      </c>
      <c r="C2934" s="417" t="s">
        <v>920</v>
      </c>
      <c r="D2934" s="422">
        <v>7003</v>
      </c>
      <c r="E2934" s="417" t="s">
        <v>952</v>
      </c>
      <c r="F2934" s="417" t="s">
        <v>40</v>
      </c>
      <c r="G2934" s="417" t="s">
        <v>298</v>
      </c>
      <c r="H2934" s="417" t="s">
        <v>41</v>
      </c>
      <c r="I2934" s="417" t="s">
        <v>46</v>
      </c>
      <c r="J2934" s="417" t="s">
        <v>47</v>
      </c>
      <c r="K2934" s="417" t="s">
        <v>821</v>
      </c>
      <c r="L2934" s="417" t="s">
        <v>822</v>
      </c>
      <c r="M2934" s="423">
        <v>2534301</v>
      </c>
    </row>
    <row r="2935" spans="1:13">
      <c r="A2935" s="417" t="s">
        <v>9896</v>
      </c>
      <c r="B2935" s="417" t="s">
        <v>2181</v>
      </c>
      <c r="C2935" s="417" t="s">
        <v>920</v>
      </c>
      <c r="D2935" s="422">
        <v>7003</v>
      </c>
      <c r="E2935" s="417" t="s">
        <v>952</v>
      </c>
      <c r="F2935" s="417" t="s">
        <v>40</v>
      </c>
      <c r="G2935" s="417" t="s">
        <v>298</v>
      </c>
      <c r="H2935" s="417" t="s">
        <v>41</v>
      </c>
      <c r="I2935" s="417" t="s">
        <v>44</v>
      </c>
      <c r="J2935" s="417" t="s">
        <v>45</v>
      </c>
      <c r="K2935" s="417" t="s">
        <v>821</v>
      </c>
      <c r="L2935" s="417" t="s">
        <v>822</v>
      </c>
      <c r="M2935" s="423">
        <v>2672439</v>
      </c>
    </row>
    <row r="2936" spans="1:13">
      <c r="A2936" s="417" t="s">
        <v>9892</v>
      </c>
      <c r="B2936" s="417" t="s">
        <v>2181</v>
      </c>
      <c r="C2936" s="417" t="s">
        <v>920</v>
      </c>
      <c r="D2936" s="422">
        <v>7003</v>
      </c>
      <c r="E2936" s="417" t="s">
        <v>952</v>
      </c>
      <c r="F2936" s="417" t="s">
        <v>40</v>
      </c>
      <c r="G2936" s="417" t="s">
        <v>298</v>
      </c>
      <c r="H2936" s="417" t="s">
        <v>41</v>
      </c>
      <c r="I2936" s="417" t="s">
        <v>219</v>
      </c>
      <c r="J2936" s="417" t="s">
        <v>220</v>
      </c>
      <c r="K2936" s="417" t="s">
        <v>821</v>
      </c>
      <c r="L2936" s="417" t="s">
        <v>822</v>
      </c>
      <c r="M2936" s="423">
        <v>2810577</v>
      </c>
    </row>
    <row r="2937" spans="1:13">
      <c r="A2937" s="417" t="s">
        <v>9888</v>
      </c>
      <c r="B2937" s="417" t="s">
        <v>2181</v>
      </c>
      <c r="C2937" s="417" t="s">
        <v>920</v>
      </c>
      <c r="D2937" s="422">
        <v>7003</v>
      </c>
      <c r="E2937" s="417" t="s">
        <v>952</v>
      </c>
      <c r="F2937" s="417" t="s">
        <v>40</v>
      </c>
      <c r="G2937" s="417" t="s">
        <v>298</v>
      </c>
      <c r="H2937" s="417" t="s">
        <v>41</v>
      </c>
      <c r="I2937" s="417" t="s">
        <v>42</v>
      </c>
      <c r="J2937" s="417" t="s">
        <v>43</v>
      </c>
      <c r="K2937" s="417" t="s">
        <v>821</v>
      </c>
      <c r="L2937" s="417" t="s">
        <v>822</v>
      </c>
      <c r="M2937" s="423">
        <v>2948715</v>
      </c>
    </row>
    <row r="2938" spans="1:13">
      <c r="A2938" s="417" t="s">
        <v>9884</v>
      </c>
      <c r="B2938" s="417" t="s">
        <v>2181</v>
      </c>
      <c r="C2938" s="417" t="s">
        <v>920</v>
      </c>
      <c r="D2938" s="422">
        <v>7003</v>
      </c>
      <c r="E2938" s="417" t="s">
        <v>952</v>
      </c>
      <c r="F2938" s="417" t="s">
        <v>40</v>
      </c>
      <c r="G2938" s="417" t="s">
        <v>298</v>
      </c>
      <c r="H2938" s="417" t="s">
        <v>41</v>
      </c>
      <c r="I2938" s="417" t="s">
        <v>324</v>
      </c>
      <c r="J2938" s="417" t="s">
        <v>688</v>
      </c>
      <c r="K2938" s="417" t="s">
        <v>821</v>
      </c>
      <c r="L2938" s="417" t="s">
        <v>822</v>
      </c>
      <c r="M2938" s="423">
        <v>3086853</v>
      </c>
    </row>
    <row r="2939" spans="1:13">
      <c r="A2939" s="417" t="s">
        <v>9868</v>
      </c>
      <c r="B2939" s="417" t="s">
        <v>2181</v>
      </c>
      <c r="C2939" s="417" t="s">
        <v>920</v>
      </c>
      <c r="D2939" s="422">
        <v>7003</v>
      </c>
      <c r="E2939" s="417" t="s">
        <v>952</v>
      </c>
      <c r="F2939" s="417" t="s">
        <v>40</v>
      </c>
      <c r="G2939" s="417" t="s">
        <v>298</v>
      </c>
      <c r="H2939" s="417" t="s">
        <v>41</v>
      </c>
      <c r="I2939" s="417" t="s">
        <v>316</v>
      </c>
      <c r="J2939" s="417" t="s">
        <v>684</v>
      </c>
      <c r="K2939" s="417" t="s">
        <v>821</v>
      </c>
      <c r="L2939" s="417" t="s">
        <v>822</v>
      </c>
      <c r="M2939" s="423">
        <v>3224991</v>
      </c>
    </row>
    <row r="2940" spans="1:13">
      <c r="A2940" s="417" t="s">
        <v>9872</v>
      </c>
      <c r="B2940" s="417" t="s">
        <v>2181</v>
      </c>
      <c r="C2940" s="417" t="s">
        <v>920</v>
      </c>
      <c r="D2940" s="422">
        <v>7003</v>
      </c>
      <c r="E2940" s="417" t="s">
        <v>952</v>
      </c>
      <c r="F2940" s="417" t="s">
        <v>40</v>
      </c>
      <c r="G2940" s="417" t="s">
        <v>298</v>
      </c>
      <c r="H2940" s="417" t="s">
        <v>41</v>
      </c>
      <c r="I2940" s="417" t="s">
        <v>318</v>
      </c>
      <c r="J2940" s="417" t="s">
        <v>685</v>
      </c>
      <c r="K2940" s="417" t="s">
        <v>821</v>
      </c>
      <c r="L2940" s="417" t="s">
        <v>822</v>
      </c>
      <c r="M2940" s="423">
        <v>3224991</v>
      </c>
    </row>
    <row r="2941" spans="1:13">
      <c r="A2941" s="417" t="s">
        <v>9876</v>
      </c>
      <c r="B2941" s="417" t="s">
        <v>2181</v>
      </c>
      <c r="C2941" s="417" t="s">
        <v>920</v>
      </c>
      <c r="D2941" s="422">
        <v>7003</v>
      </c>
      <c r="E2941" s="417" t="s">
        <v>952</v>
      </c>
      <c r="F2941" s="417" t="s">
        <v>40</v>
      </c>
      <c r="G2941" s="417" t="s">
        <v>298</v>
      </c>
      <c r="H2941" s="417" t="s">
        <v>41</v>
      </c>
      <c r="I2941" s="417" t="s">
        <v>320</v>
      </c>
      <c r="J2941" s="417" t="s">
        <v>686</v>
      </c>
      <c r="K2941" s="417" t="s">
        <v>821</v>
      </c>
      <c r="L2941" s="417" t="s">
        <v>822</v>
      </c>
      <c r="M2941" s="423">
        <v>3224991</v>
      </c>
    </row>
    <row r="2942" spans="1:13">
      <c r="A2942" s="417" t="s">
        <v>9880</v>
      </c>
      <c r="B2942" s="417" t="s">
        <v>2181</v>
      </c>
      <c r="C2942" s="417" t="s">
        <v>920</v>
      </c>
      <c r="D2942" s="422">
        <v>7003</v>
      </c>
      <c r="E2942" s="417" t="s">
        <v>952</v>
      </c>
      <c r="F2942" s="417" t="s">
        <v>40</v>
      </c>
      <c r="G2942" s="417" t="s">
        <v>298</v>
      </c>
      <c r="H2942" s="417" t="s">
        <v>41</v>
      </c>
      <c r="I2942" s="417" t="s">
        <v>322</v>
      </c>
      <c r="J2942" s="417" t="s">
        <v>687</v>
      </c>
      <c r="K2942" s="417" t="s">
        <v>821</v>
      </c>
      <c r="L2942" s="417" t="s">
        <v>822</v>
      </c>
      <c r="M2942" s="423">
        <v>3224991</v>
      </c>
    </row>
    <row r="2943" spans="1:13">
      <c r="A2943" s="417" t="s">
        <v>9907</v>
      </c>
      <c r="B2943" s="417" t="s">
        <v>2180</v>
      </c>
      <c r="C2943" s="417" t="s">
        <v>920</v>
      </c>
      <c r="D2943" s="422">
        <v>7003</v>
      </c>
      <c r="E2943" s="417" t="s">
        <v>952</v>
      </c>
      <c r="F2943" s="417" t="s">
        <v>40</v>
      </c>
      <c r="G2943" s="417" t="s">
        <v>298</v>
      </c>
      <c r="H2943" s="417" t="s">
        <v>41</v>
      </c>
      <c r="I2943" s="417" t="s">
        <v>48</v>
      </c>
      <c r="J2943" s="417" t="s">
        <v>49</v>
      </c>
      <c r="K2943" s="417" t="s">
        <v>821</v>
      </c>
      <c r="L2943" s="417" t="s">
        <v>32</v>
      </c>
      <c r="M2943" s="423">
        <v>22580250</v>
      </c>
    </row>
    <row r="2944" spans="1:13">
      <c r="A2944" s="417" t="s">
        <v>9911</v>
      </c>
      <c r="B2944" s="417" t="s">
        <v>2180</v>
      </c>
      <c r="C2944" s="417" t="s">
        <v>920</v>
      </c>
      <c r="D2944" s="422">
        <v>7003</v>
      </c>
      <c r="E2944" s="417" t="s">
        <v>952</v>
      </c>
      <c r="F2944" s="417" t="s">
        <v>40</v>
      </c>
      <c r="G2944" s="417" t="s">
        <v>298</v>
      </c>
      <c r="H2944" s="417" t="s">
        <v>41</v>
      </c>
      <c r="I2944" s="417" t="s">
        <v>50</v>
      </c>
      <c r="J2944" s="417" t="s">
        <v>51</v>
      </c>
      <c r="K2944" s="417" t="s">
        <v>821</v>
      </c>
      <c r="L2944" s="417" t="s">
        <v>32</v>
      </c>
      <c r="M2944" s="423">
        <v>22580250</v>
      </c>
    </row>
    <row r="2945" spans="1:13">
      <c r="A2945" s="417" t="s">
        <v>9915</v>
      </c>
      <c r="B2945" s="417" t="s">
        <v>2180</v>
      </c>
      <c r="C2945" s="417" t="s">
        <v>920</v>
      </c>
      <c r="D2945" s="422">
        <v>7003</v>
      </c>
      <c r="E2945" s="417" t="s">
        <v>952</v>
      </c>
      <c r="F2945" s="417" t="s">
        <v>40</v>
      </c>
      <c r="G2945" s="417" t="s">
        <v>298</v>
      </c>
      <c r="H2945" s="417" t="s">
        <v>41</v>
      </c>
      <c r="I2945" s="417" t="s">
        <v>223</v>
      </c>
      <c r="J2945" s="417" t="s">
        <v>56</v>
      </c>
      <c r="K2945" s="417" t="s">
        <v>821</v>
      </c>
      <c r="L2945" s="417" t="s">
        <v>32</v>
      </c>
      <c r="M2945" s="423">
        <v>22580250</v>
      </c>
    </row>
    <row r="2946" spans="1:13">
      <c r="A2946" s="417" t="s">
        <v>9919</v>
      </c>
      <c r="B2946" s="417" t="s">
        <v>2180</v>
      </c>
      <c r="C2946" s="417" t="s">
        <v>920</v>
      </c>
      <c r="D2946" s="422">
        <v>7003</v>
      </c>
      <c r="E2946" s="417" t="s">
        <v>952</v>
      </c>
      <c r="F2946" s="417" t="s">
        <v>40</v>
      </c>
      <c r="G2946" s="417" t="s">
        <v>298</v>
      </c>
      <c r="H2946" s="417" t="s">
        <v>41</v>
      </c>
      <c r="I2946" s="417" t="s">
        <v>421</v>
      </c>
      <c r="J2946" s="417" t="s">
        <v>441</v>
      </c>
      <c r="K2946" s="417" t="s">
        <v>821</v>
      </c>
      <c r="L2946" s="417" t="s">
        <v>32</v>
      </c>
      <c r="M2946" s="423">
        <v>22580250</v>
      </c>
    </row>
    <row r="2947" spans="1:13">
      <c r="A2947" s="417" t="s">
        <v>9923</v>
      </c>
      <c r="B2947" s="417" t="s">
        <v>2180</v>
      </c>
      <c r="C2947" s="417" t="s">
        <v>920</v>
      </c>
      <c r="D2947" s="422">
        <v>7003</v>
      </c>
      <c r="E2947" s="417" t="s">
        <v>952</v>
      </c>
      <c r="F2947" s="417" t="s">
        <v>40</v>
      </c>
      <c r="G2947" s="417" t="s">
        <v>298</v>
      </c>
      <c r="H2947" s="417" t="s">
        <v>41</v>
      </c>
      <c r="I2947" s="417" t="s">
        <v>422</v>
      </c>
      <c r="J2947" s="417" t="s">
        <v>442</v>
      </c>
      <c r="K2947" s="417" t="s">
        <v>821</v>
      </c>
      <c r="L2947" s="417" t="s">
        <v>32</v>
      </c>
      <c r="M2947" s="423">
        <v>22580250</v>
      </c>
    </row>
    <row r="2948" spans="1:13">
      <c r="A2948" s="417" t="s">
        <v>9927</v>
      </c>
      <c r="B2948" s="417" t="s">
        <v>2180</v>
      </c>
      <c r="C2948" s="417" t="s">
        <v>920</v>
      </c>
      <c r="D2948" s="422">
        <v>7003</v>
      </c>
      <c r="E2948" s="417" t="s">
        <v>952</v>
      </c>
      <c r="F2948" s="417" t="s">
        <v>40</v>
      </c>
      <c r="G2948" s="417" t="s">
        <v>298</v>
      </c>
      <c r="H2948" s="417" t="s">
        <v>41</v>
      </c>
      <c r="I2948" s="417" t="s">
        <v>423</v>
      </c>
      <c r="J2948" s="417" t="s">
        <v>443</v>
      </c>
      <c r="K2948" s="417" t="s">
        <v>821</v>
      </c>
      <c r="L2948" s="417" t="s">
        <v>32</v>
      </c>
      <c r="M2948" s="423">
        <v>22580250</v>
      </c>
    </row>
    <row r="2949" spans="1:13">
      <c r="A2949" s="417" t="s">
        <v>9931</v>
      </c>
      <c r="B2949" s="417" t="s">
        <v>2180</v>
      </c>
      <c r="C2949" s="417" t="s">
        <v>920</v>
      </c>
      <c r="D2949" s="422">
        <v>7003</v>
      </c>
      <c r="E2949" s="417" t="s">
        <v>952</v>
      </c>
      <c r="F2949" s="417" t="s">
        <v>40</v>
      </c>
      <c r="G2949" s="417" t="s">
        <v>298</v>
      </c>
      <c r="H2949" s="417" t="s">
        <v>41</v>
      </c>
      <c r="I2949" s="417" t="s">
        <v>424</v>
      </c>
      <c r="J2949" s="417" t="s">
        <v>444</v>
      </c>
      <c r="K2949" s="417" t="s">
        <v>821</v>
      </c>
      <c r="L2949" s="417" t="s">
        <v>32</v>
      </c>
      <c r="M2949" s="423">
        <v>22580250</v>
      </c>
    </row>
    <row r="2950" spans="1:13">
      <c r="A2950" s="417" t="s">
        <v>9935</v>
      </c>
      <c r="B2950" s="417" t="s">
        <v>2180</v>
      </c>
      <c r="C2950" s="417" t="s">
        <v>920</v>
      </c>
      <c r="D2950" s="422">
        <v>7003</v>
      </c>
      <c r="E2950" s="417" t="s">
        <v>952</v>
      </c>
      <c r="F2950" s="417" t="s">
        <v>40</v>
      </c>
      <c r="G2950" s="417" t="s">
        <v>298</v>
      </c>
      <c r="H2950" s="417" t="s">
        <v>41</v>
      </c>
      <c r="I2950" s="417" t="s">
        <v>425</v>
      </c>
      <c r="J2950" s="417" t="s">
        <v>445</v>
      </c>
      <c r="K2950" s="417" t="s">
        <v>821</v>
      </c>
      <c r="L2950" s="417" t="s">
        <v>32</v>
      </c>
      <c r="M2950" s="423">
        <v>22580250</v>
      </c>
    </row>
    <row r="2951" spans="1:13">
      <c r="A2951" s="417" t="s">
        <v>9903</v>
      </c>
      <c r="B2951" s="417" t="s">
        <v>2180</v>
      </c>
      <c r="C2951" s="417" t="s">
        <v>920</v>
      </c>
      <c r="D2951" s="422">
        <v>7003</v>
      </c>
      <c r="E2951" s="417" t="s">
        <v>952</v>
      </c>
      <c r="F2951" s="417" t="s">
        <v>40</v>
      </c>
      <c r="G2951" s="417" t="s">
        <v>298</v>
      </c>
      <c r="H2951" s="417" t="s">
        <v>41</v>
      </c>
      <c r="I2951" s="417" t="s">
        <v>221</v>
      </c>
      <c r="J2951" s="417" t="s">
        <v>222</v>
      </c>
      <c r="K2951" s="417" t="s">
        <v>821</v>
      </c>
      <c r="L2951" s="417" t="s">
        <v>32</v>
      </c>
      <c r="M2951" s="423">
        <v>23961630</v>
      </c>
    </row>
    <row r="2952" spans="1:13">
      <c r="A2952" s="417" t="s">
        <v>9899</v>
      </c>
      <c r="B2952" s="417" t="s">
        <v>2180</v>
      </c>
      <c r="C2952" s="417" t="s">
        <v>920</v>
      </c>
      <c r="D2952" s="422">
        <v>7003</v>
      </c>
      <c r="E2952" s="417" t="s">
        <v>952</v>
      </c>
      <c r="F2952" s="417" t="s">
        <v>40</v>
      </c>
      <c r="G2952" s="417" t="s">
        <v>298</v>
      </c>
      <c r="H2952" s="417" t="s">
        <v>41</v>
      </c>
      <c r="I2952" s="417" t="s">
        <v>46</v>
      </c>
      <c r="J2952" s="417" t="s">
        <v>47</v>
      </c>
      <c r="K2952" s="417" t="s">
        <v>821</v>
      </c>
      <c r="L2952" s="417" t="s">
        <v>32</v>
      </c>
      <c r="M2952" s="423">
        <v>25343010</v>
      </c>
    </row>
    <row r="2953" spans="1:13">
      <c r="A2953" s="417" t="s">
        <v>9895</v>
      </c>
      <c r="B2953" s="417" t="s">
        <v>2180</v>
      </c>
      <c r="C2953" s="417" t="s">
        <v>920</v>
      </c>
      <c r="D2953" s="422">
        <v>7003</v>
      </c>
      <c r="E2953" s="417" t="s">
        <v>952</v>
      </c>
      <c r="F2953" s="417" t="s">
        <v>40</v>
      </c>
      <c r="G2953" s="417" t="s">
        <v>298</v>
      </c>
      <c r="H2953" s="417" t="s">
        <v>41</v>
      </c>
      <c r="I2953" s="417" t="s">
        <v>44</v>
      </c>
      <c r="J2953" s="417" t="s">
        <v>45</v>
      </c>
      <c r="K2953" s="417" t="s">
        <v>821</v>
      </c>
      <c r="L2953" s="417" t="s">
        <v>32</v>
      </c>
      <c r="M2953" s="423">
        <v>26724390</v>
      </c>
    </row>
    <row r="2954" spans="1:13">
      <c r="A2954" s="417" t="s">
        <v>9891</v>
      </c>
      <c r="B2954" s="417" t="s">
        <v>2180</v>
      </c>
      <c r="C2954" s="417" t="s">
        <v>920</v>
      </c>
      <c r="D2954" s="422">
        <v>7003</v>
      </c>
      <c r="E2954" s="417" t="s">
        <v>952</v>
      </c>
      <c r="F2954" s="417" t="s">
        <v>40</v>
      </c>
      <c r="G2954" s="417" t="s">
        <v>298</v>
      </c>
      <c r="H2954" s="417" t="s">
        <v>41</v>
      </c>
      <c r="I2954" s="417" t="s">
        <v>219</v>
      </c>
      <c r="J2954" s="417" t="s">
        <v>220</v>
      </c>
      <c r="K2954" s="417" t="s">
        <v>821</v>
      </c>
      <c r="L2954" s="417" t="s">
        <v>32</v>
      </c>
      <c r="M2954" s="423">
        <v>28105770</v>
      </c>
    </row>
    <row r="2955" spans="1:13">
      <c r="A2955" s="417" t="s">
        <v>9887</v>
      </c>
      <c r="B2955" s="417" t="s">
        <v>2180</v>
      </c>
      <c r="C2955" s="417" t="s">
        <v>920</v>
      </c>
      <c r="D2955" s="422">
        <v>7003</v>
      </c>
      <c r="E2955" s="417" t="s">
        <v>952</v>
      </c>
      <c r="F2955" s="417" t="s">
        <v>40</v>
      </c>
      <c r="G2955" s="417" t="s">
        <v>298</v>
      </c>
      <c r="H2955" s="417" t="s">
        <v>41</v>
      </c>
      <c r="I2955" s="417" t="s">
        <v>42</v>
      </c>
      <c r="J2955" s="417" t="s">
        <v>43</v>
      </c>
      <c r="K2955" s="417" t="s">
        <v>821</v>
      </c>
      <c r="L2955" s="417" t="s">
        <v>32</v>
      </c>
      <c r="M2955" s="423">
        <v>29487150</v>
      </c>
    </row>
    <row r="2956" spans="1:13">
      <c r="A2956" s="417" t="s">
        <v>9883</v>
      </c>
      <c r="B2956" s="417" t="s">
        <v>2180</v>
      </c>
      <c r="C2956" s="417" t="s">
        <v>920</v>
      </c>
      <c r="D2956" s="422">
        <v>7003</v>
      </c>
      <c r="E2956" s="417" t="s">
        <v>952</v>
      </c>
      <c r="F2956" s="417" t="s">
        <v>40</v>
      </c>
      <c r="G2956" s="417" t="s">
        <v>298</v>
      </c>
      <c r="H2956" s="417" t="s">
        <v>41</v>
      </c>
      <c r="I2956" s="417" t="s">
        <v>324</v>
      </c>
      <c r="J2956" s="417" t="s">
        <v>688</v>
      </c>
      <c r="K2956" s="417" t="s">
        <v>821</v>
      </c>
      <c r="L2956" s="417" t="s">
        <v>32</v>
      </c>
      <c r="M2956" s="423">
        <v>30868530</v>
      </c>
    </row>
    <row r="2957" spans="1:13">
      <c r="A2957" s="417" t="s">
        <v>9867</v>
      </c>
      <c r="B2957" s="417" t="s">
        <v>2180</v>
      </c>
      <c r="C2957" s="417" t="s">
        <v>920</v>
      </c>
      <c r="D2957" s="422">
        <v>7003</v>
      </c>
      <c r="E2957" s="417" t="s">
        <v>952</v>
      </c>
      <c r="F2957" s="417" t="s">
        <v>40</v>
      </c>
      <c r="G2957" s="417" t="s">
        <v>298</v>
      </c>
      <c r="H2957" s="417" t="s">
        <v>41</v>
      </c>
      <c r="I2957" s="417" t="s">
        <v>316</v>
      </c>
      <c r="J2957" s="417" t="s">
        <v>684</v>
      </c>
      <c r="K2957" s="417" t="s">
        <v>821</v>
      </c>
      <c r="L2957" s="417" t="s">
        <v>32</v>
      </c>
      <c r="M2957" s="423">
        <v>32249910</v>
      </c>
    </row>
    <row r="2958" spans="1:13">
      <c r="A2958" s="417" t="s">
        <v>9871</v>
      </c>
      <c r="B2958" s="417" t="s">
        <v>2180</v>
      </c>
      <c r="C2958" s="417" t="s">
        <v>920</v>
      </c>
      <c r="D2958" s="422">
        <v>7003</v>
      </c>
      <c r="E2958" s="417" t="s">
        <v>952</v>
      </c>
      <c r="F2958" s="417" t="s">
        <v>40</v>
      </c>
      <c r="G2958" s="417" t="s">
        <v>298</v>
      </c>
      <c r="H2958" s="417" t="s">
        <v>41</v>
      </c>
      <c r="I2958" s="417" t="s">
        <v>318</v>
      </c>
      <c r="J2958" s="417" t="s">
        <v>685</v>
      </c>
      <c r="K2958" s="417" t="s">
        <v>821</v>
      </c>
      <c r="L2958" s="417" t="s">
        <v>32</v>
      </c>
      <c r="M2958" s="423">
        <v>32249910</v>
      </c>
    </row>
    <row r="2959" spans="1:13">
      <c r="A2959" s="417" t="s">
        <v>9875</v>
      </c>
      <c r="B2959" s="417" t="s">
        <v>2180</v>
      </c>
      <c r="C2959" s="417" t="s">
        <v>920</v>
      </c>
      <c r="D2959" s="422">
        <v>7003</v>
      </c>
      <c r="E2959" s="417" t="s">
        <v>952</v>
      </c>
      <c r="F2959" s="417" t="s">
        <v>40</v>
      </c>
      <c r="G2959" s="417" t="s">
        <v>298</v>
      </c>
      <c r="H2959" s="417" t="s">
        <v>41</v>
      </c>
      <c r="I2959" s="417" t="s">
        <v>320</v>
      </c>
      <c r="J2959" s="417" t="s">
        <v>686</v>
      </c>
      <c r="K2959" s="417" t="s">
        <v>821</v>
      </c>
      <c r="L2959" s="417" t="s">
        <v>32</v>
      </c>
      <c r="M2959" s="423">
        <v>32249910</v>
      </c>
    </row>
    <row r="2960" spans="1:13">
      <c r="A2960" s="417" t="s">
        <v>9879</v>
      </c>
      <c r="B2960" s="417" t="s">
        <v>2180</v>
      </c>
      <c r="C2960" s="417" t="s">
        <v>920</v>
      </c>
      <c r="D2960" s="422">
        <v>7003</v>
      </c>
      <c r="E2960" s="417" t="s">
        <v>952</v>
      </c>
      <c r="F2960" s="417" t="s">
        <v>40</v>
      </c>
      <c r="G2960" s="417" t="s">
        <v>298</v>
      </c>
      <c r="H2960" s="417" t="s">
        <v>41</v>
      </c>
      <c r="I2960" s="417" t="s">
        <v>322</v>
      </c>
      <c r="J2960" s="417" t="s">
        <v>687</v>
      </c>
      <c r="K2960" s="417" t="s">
        <v>821</v>
      </c>
      <c r="L2960" s="417" t="s">
        <v>32</v>
      </c>
      <c r="M2960" s="423">
        <v>32249910</v>
      </c>
    </row>
    <row r="2961" spans="1:13">
      <c r="A2961" s="417" t="s">
        <v>9906</v>
      </c>
      <c r="B2961" s="417" t="s">
        <v>2179</v>
      </c>
      <c r="C2961" s="417" t="s">
        <v>920</v>
      </c>
      <c r="D2961" s="422">
        <v>7003</v>
      </c>
      <c r="E2961" s="417" t="s">
        <v>952</v>
      </c>
      <c r="F2961" s="417" t="s">
        <v>40</v>
      </c>
      <c r="G2961" s="417" t="s">
        <v>298</v>
      </c>
      <c r="H2961" s="417" t="s">
        <v>41</v>
      </c>
      <c r="I2961" s="417" t="s">
        <v>48</v>
      </c>
      <c r="J2961" s="417" t="s">
        <v>49</v>
      </c>
      <c r="K2961" s="417" t="s">
        <v>821</v>
      </c>
      <c r="L2961" s="417" t="s">
        <v>34</v>
      </c>
      <c r="M2961" s="423">
        <v>34096178</v>
      </c>
    </row>
    <row r="2962" spans="1:13">
      <c r="A2962" s="417" t="s">
        <v>9910</v>
      </c>
      <c r="B2962" s="417" t="s">
        <v>2179</v>
      </c>
      <c r="C2962" s="417" t="s">
        <v>920</v>
      </c>
      <c r="D2962" s="422">
        <v>7003</v>
      </c>
      <c r="E2962" s="417" t="s">
        <v>952</v>
      </c>
      <c r="F2962" s="417" t="s">
        <v>40</v>
      </c>
      <c r="G2962" s="417" t="s">
        <v>298</v>
      </c>
      <c r="H2962" s="417" t="s">
        <v>41</v>
      </c>
      <c r="I2962" s="417" t="s">
        <v>50</v>
      </c>
      <c r="J2962" s="417" t="s">
        <v>51</v>
      </c>
      <c r="K2962" s="417" t="s">
        <v>821</v>
      </c>
      <c r="L2962" s="417" t="s">
        <v>34</v>
      </c>
      <c r="M2962" s="423">
        <v>34096178</v>
      </c>
    </row>
    <row r="2963" spans="1:13">
      <c r="A2963" s="417" t="s">
        <v>9914</v>
      </c>
      <c r="B2963" s="417" t="s">
        <v>2179</v>
      </c>
      <c r="C2963" s="417" t="s">
        <v>920</v>
      </c>
      <c r="D2963" s="422">
        <v>7003</v>
      </c>
      <c r="E2963" s="417" t="s">
        <v>952</v>
      </c>
      <c r="F2963" s="417" t="s">
        <v>40</v>
      </c>
      <c r="G2963" s="417" t="s">
        <v>298</v>
      </c>
      <c r="H2963" s="417" t="s">
        <v>41</v>
      </c>
      <c r="I2963" s="417" t="s">
        <v>223</v>
      </c>
      <c r="J2963" s="417" t="s">
        <v>56</v>
      </c>
      <c r="K2963" s="417" t="s">
        <v>821</v>
      </c>
      <c r="L2963" s="417" t="s">
        <v>34</v>
      </c>
      <c r="M2963" s="423">
        <v>34096178</v>
      </c>
    </row>
    <row r="2964" spans="1:13">
      <c r="A2964" s="417" t="s">
        <v>9918</v>
      </c>
      <c r="B2964" s="417" t="s">
        <v>2179</v>
      </c>
      <c r="C2964" s="417" t="s">
        <v>920</v>
      </c>
      <c r="D2964" s="422">
        <v>7003</v>
      </c>
      <c r="E2964" s="417" t="s">
        <v>952</v>
      </c>
      <c r="F2964" s="417" t="s">
        <v>40</v>
      </c>
      <c r="G2964" s="417" t="s">
        <v>298</v>
      </c>
      <c r="H2964" s="417" t="s">
        <v>41</v>
      </c>
      <c r="I2964" s="417" t="s">
        <v>421</v>
      </c>
      <c r="J2964" s="417" t="s">
        <v>441</v>
      </c>
      <c r="K2964" s="417" t="s">
        <v>821</v>
      </c>
      <c r="L2964" s="417" t="s">
        <v>34</v>
      </c>
      <c r="M2964" s="423">
        <v>34096178</v>
      </c>
    </row>
    <row r="2965" spans="1:13">
      <c r="A2965" s="417" t="s">
        <v>9922</v>
      </c>
      <c r="B2965" s="417" t="s">
        <v>2179</v>
      </c>
      <c r="C2965" s="417" t="s">
        <v>920</v>
      </c>
      <c r="D2965" s="422">
        <v>7003</v>
      </c>
      <c r="E2965" s="417" t="s">
        <v>952</v>
      </c>
      <c r="F2965" s="417" t="s">
        <v>40</v>
      </c>
      <c r="G2965" s="417" t="s">
        <v>298</v>
      </c>
      <c r="H2965" s="417" t="s">
        <v>41</v>
      </c>
      <c r="I2965" s="417" t="s">
        <v>422</v>
      </c>
      <c r="J2965" s="417" t="s">
        <v>442</v>
      </c>
      <c r="K2965" s="417" t="s">
        <v>821</v>
      </c>
      <c r="L2965" s="417" t="s">
        <v>34</v>
      </c>
      <c r="M2965" s="423">
        <v>34096178</v>
      </c>
    </row>
    <row r="2966" spans="1:13">
      <c r="A2966" s="417" t="s">
        <v>9926</v>
      </c>
      <c r="B2966" s="417" t="s">
        <v>2179</v>
      </c>
      <c r="C2966" s="417" t="s">
        <v>920</v>
      </c>
      <c r="D2966" s="422">
        <v>7003</v>
      </c>
      <c r="E2966" s="417" t="s">
        <v>952</v>
      </c>
      <c r="F2966" s="417" t="s">
        <v>40</v>
      </c>
      <c r="G2966" s="417" t="s">
        <v>298</v>
      </c>
      <c r="H2966" s="417" t="s">
        <v>41</v>
      </c>
      <c r="I2966" s="417" t="s">
        <v>423</v>
      </c>
      <c r="J2966" s="417" t="s">
        <v>443</v>
      </c>
      <c r="K2966" s="417" t="s">
        <v>821</v>
      </c>
      <c r="L2966" s="417" t="s">
        <v>34</v>
      </c>
      <c r="M2966" s="423">
        <v>34096178</v>
      </c>
    </row>
    <row r="2967" spans="1:13">
      <c r="A2967" s="417" t="s">
        <v>9930</v>
      </c>
      <c r="B2967" s="417" t="s">
        <v>2179</v>
      </c>
      <c r="C2967" s="417" t="s">
        <v>920</v>
      </c>
      <c r="D2967" s="422">
        <v>7003</v>
      </c>
      <c r="E2967" s="417" t="s">
        <v>952</v>
      </c>
      <c r="F2967" s="417" t="s">
        <v>40</v>
      </c>
      <c r="G2967" s="417" t="s">
        <v>298</v>
      </c>
      <c r="H2967" s="417" t="s">
        <v>41</v>
      </c>
      <c r="I2967" s="417" t="s">
        <v>424</v>
      </c>
      <c r="J2967" s="417" t="s">
        <v>444</v>
      </c>
      <c r="K2967" s="417" t="s">
        <v>821</v>
      </c>
      <c r="L2967" s="417" t="s">
        <v>34</v>
      </c>
      <c r="M2967" s="423">
        <v>34096178</v>
      </c>
    </row>
    <row r="2968" spans="1:13">
      <c r="A2968" s="417" t="s">
        <v>9934</v>
      </c>
      <c r="B2968" s="417" t="s">
        <v>2179</v>
      </c>
      <c r="C2968" s="417" t="s">
        <v>920</v>
      </c>
      <c r="D2968" s="422">
        <v>7003</v>
      </c>
      <c r="E2968" s="417" t="s">
        <v>952</v>
      </c>
      <c r="F2968" s="417" t="s">
        <v>40</v>
      </c>
      <c r="G2968" s="417" t="s">
        <v>298</v>
      </c>
      <c r="H2968" s="417" t="s">
        <v>41</v>
      </c>
      <c r="I2968" s="417" t="s">
        <v>425</v>
      </c>
      <c r="J2968" s="417" t="s">
        <v>445</v>
      </c>
      <c r="K2968" s="417" t="s">
        <v>821</v>
      </c>
      <c r="L2968" s="417" t="s">
        <v>34</v>
      </c>
      <c r="M2968" s="423">
        <v>34096178</v>
      </c>
    </row>
    <row r="2969" spans="1:13">
      <c r="A2969" s="417" t="s">
        <v>9902</v>
      </c>
      <c r="B2969" s="417" t="s">
        <v>2179</v>
      </c>
      <c r="C2969" s="417" t="s">
        <v>920</v>
      </c>
      <c r="D2969" s="422">
        <v>7003</v>
      </c>
      <c r="E2969" s="417" t="s">
        <v>952</v>
      </c>
      <c r="F2969" s="417" t="s">
        <v>40</v>
      </c>
      <c r="G2969" s="417" t="s">
        <v>298</v>
      </c>
      <c r="H2969" s="417" t="s">
        <v>41</v>
      </c>
      <c r="I2969" s="417" t="s">
        <v>221</v>
      </c>
      <c r="J2969" s="417" t="s">
        <v>222</v>
      </c>
      <c r="K2969" s="417" t="s">
        <v>821</v>
      </c>
      <c r="L2969" s="417" t="s">
        <v>34</v>
      </c>
      <c r="M2969" s="423">
        <v>36181530</v>
      </c>
    </row>
    <row r="2970" spans="1:13">
      <c r="A2970" s="417" t="s">
        <v>9898</v>
      </c>
      <c r="B2970" s="417" t="s">
        <v>2179</v>
      </c>
      <c r="C2970" s="417" t="s">
        <v>920</v>
      </c>
      <c r="D2970" s="422">
        <v>7003</v>
      </c>
      <c r="E2970" s="417" t="s">
        <v>952</v>
      </c>
      <c r="F2970" s="417" t="s">
        <v>40</v>
      </c>
      <c r="G2970" s="417" t="s">
        <v>298</v>
      </c>
      <c r="H2970" s="417" t="s">
        <v>41</v>
      </c>
      <c r="I2970" s="417" t="s">
        <v>46</v>
      </c>
      <c r="J2970" s="417" t="s">
        <v>47</v>
      </c>
      <c r="K2970" s="417" t="s">
        <v>821</v>
      </c>
      <c r="L2970" s="417" t="s">
        <v>34</v>
      </c>
      <c r="M2970" s="423">
        <v>38266883</v>
      </c>
    </row>
    <row r="2971" spans="1:13">
      <c r="A2971" s="417" t="s">
        <v>9894</v>
      </c>
      <c r="B2971" s="417" t="s">
        <v>2179</v>
      </c>
      <c r="C2971" s="417" t="s">
        <v>920</v>
      </c>
      <c r="D2971" s="422">
        <v>7003</v>
      </c>
      <c r="E2971" s="417" t="s">
        <v>952</v>
      </c>
      <c r="F2971" s="417" t="s">
        <v>40</v>
      </c>
      <c r="G2971" s="417" t="s">
        <v>298</v>
      </c>
      <c r="H2971" s="417" t="s">
        <v>41</v>
      </c>
      <c r="I2971" s="417" t="s">
        <v>44</v>
      </c>
      <c r="J2971" s="417" t="s">
        <v>45</v>
      </c>
      <c r="K2971" s="417" t="s">
        <v>821</v>
      </c>
      <c r="L2971" s="417" t="s">
        <v>34</v>
      </c>
      <c r="M2971" s="423">
        <v>40354892</v>
      </c>
    </row>
    <row r="2972" spans="1:13">
      <c r="A2972" s="417" t="s">
        <v>9909</v>
      </c>
      <c r="B2972" s="417" t="s">
        <v>2182</v>
      </c>
      <c r="C2972" s="417" t="s">
        <v>920</v>
      </c>
      <c r="D2972" s="422">
        <v>7003</v>
      </c>
      <c r="E2972" s="417" t="s">
        <v>952</v>
      </c>
      <c r="F2972" s="417" t="s">
        <v>40</v>
      </c>
      <c r="G2972" s="417" t="s">
        <v>298</v>
      </c>
      <c r="H2972" s="417" t="s">
        <v>41</v>
      </c>
      <c r="I2972" s="417" t="s">
        <v>48</v>
      </c>
      <c r="J2972" s="417" t="s">
        <v>49</v>
      </c>
      <c r="K2972" s="417" t="s">
        <v>821</v>
      </c>
      <c r="L2972" s="417" t="s">
        <v>218</v>
      </c>
      <c r="M2972" s="423">
        <v>41999265</v>
      </c>
    </row>
    <row r="2973" spans="1:13">
      <c r="A2973" s="417" t="s">
        <v>9913</v>
      </c>
      <c r="B2973" s="417" t="s">
        <v>2182</v>
      </c>
      <c r="C2973" s="417" t="s">
        <v>920</v>
      </c>
      <c r="D2973" s="422">
        <v>7003</v>
      </c>
      <c r="E2973" s="417" t="s">
        <v>952</v>
      </c>
      <c r="F2973" s="417" t="s">
        <v>40</v>
      </c>
      <c r="G2973" s="417" t="s">
        <v>298</v>
      </c>
      <c r="H2973" s="417" t="s">
        <v>41</v>
      </c>
      <c r="I2973" s="417" t="s">
        <v>50</v>
      </c>
      <c r="J2973" s="417" t="s">
        <v>51</v>
      </c>
      <c r="K2973" s="417" t="s">
        <v>821</v>
      </c>
      <c r="L2973" s="417" t="s">
        <v>218</v>
      </c>
      <c r="M2973" s="423">
        <v>41999265</v>
      </c>
    </row>
    <row r="2974" spans="1:13">
      <c r="A2974" s="417" t="s">
        <v>9917</v>
      </c>
      <c r="B2974" s="417" t="s">
        <v>2182</v>
      </c>
      <c r="C2974" s="417" t="s">
        <v>920</v>
      </c>
      <c r="D2974" s="422">
        <v>7003</v>
      </c>
      <c r="E2974" s="417" t="s">
        <v>952</v>
      </c>
      <c r="F2974" s="417" t="s">
        <v>40</v>
      </c>
      <c r="G2974" s="417" t="s">
        <v>298</v>
      </c>
      <c r="H2974" s="417" t="s">
        <v>41</v>
      </c>
      <c r="I2974" s="417" t="s">
        <v>223</v>
      </c>
      <c r="J2974" s="417" t="s">
        <v>56</v>
      </c>
      <c r="K2974" s="417" t="s">
        <v>821</v>
      </c>
      <c r="L2974" s="417" t="s">
        <v>218</v>
      </c>
      <c r="M2974" s="423">
        <v>41999265</v>
      </c>
    </row>
    <row r="2975" spans="1:13">
      <c r="A2975" s="417" t="s">
        <v>9921</v>
      </c>
      <c r="B2975" s="417" t="s">
        <v>2182</v>
      </c>
      <c r="C2975" s="417" t="s">
        <v>920</v>
      </c>
      <c r="D2975" s="422">
        <v>7003</v>
      </c>
      <c r="E2975" s="417" t="s">
        <v>952</v>
      </c>
      <c r="F2975" s="417" t="s">
        <v>40</v>
      </c>
      <c r="G2975" s="417" t="s">
        <v>298</v>
      </c>
      <c r="H2975" s="417" t="s">
        <v>41</v>
      </c>
      <c r="I2975" s="417" t="s">
        <v>421</v>
      </c>
      <c r="J2975" s="417" t="s">
        <v>441</v>
      </c>
      <c r="K2975" s="417" t="s">
        <v>821</v>
      </c>
      <c r="L2975" s="417" t="s">
        <v>218</v>
      </c>
      <c r="M2975" s="423">
        <v>41999265</v>
      </c>
    </row>
    <row r="2976" spans="1:13">
      <c r="A2976" s="417" t="s">
        <v>9925</v>
      </c>
      <c r="B2976" s="417" t="s">
        <v>2182</v>
      </c>
      <c r="C2976" s="417" t="s">
        <v>920</v>
      </c>
      <c r="D2976" s="422">
        <v>7003</v>
      </c>
      <c r="E2976" s="417" t="s">
        <v>952</v>
      </c>
      <c r="F2976" s="417" t="s">
        <v>40</v>
      </c>
      <c r="G2976" s="417" t="s">
        <v>298</v>
      </c>
      <c r="H2976" s="417" t="s">
        <v>41</v>
      </c>
      <c r="I2976" s="417" t="s">
        <v>422</v>
      </c>
      <c r="J2976" s="417" t="s">
        <v>442</v>
      </c>
      <c r="K2976" s="417" t="s">
        <v>821</v>
      </c>
      <c r="L2976" s="417" t="s">
        <v>218</v>
      </c>
      <c r="M2976" s="423">
        <v>41999265</v>
      </c>
    </row>
    <row r="2977" spans="1:13">
      <c r="A2977" s="417" t="s">
        <v>9929</v>
      </c>
      <c r="B2977" s="417" t="s">
        <v>2182</v>
      </c>
      <c r="C2977" s="417" t="s">
        <v>920</v>
      </c>
      <c r="D2977" s="422">
        <v>7003</v>
      </c>
      <c r="E2977" s="417" t="s">
        <v>952</v>
      </c>
      <c r="F2977" s="417" t="s">
        <v>40</v>
      </c>
      <c r="G2977" s="417" t="s">
        <v>298</v>
      </c>
      <c r="H2977" s="417" t="s">
        <v>41</v>
      </c>
      <c r="I2977" s="417" t="s">
        <v>423</v>
      </c>
      <c r="J2977" s="417" t="s">
        <v>443</v>
      </c>
      <c r="K2977" s="417" t="s">
        <v>821</v>
      </c>
      <c r="L2977" s="417" t="s">
        <v>218</v>
      </c>
      <c r="M2977" s="423">
        <v>41999265</v>
      </c>
    </row>
    <row r="2978" spans="1:13">
      <c r="A2978" s="417" t="s">
        <v>9933</v>
      </c>
      <c r="B2978" s="417" t="s">
        <v>2182</v>
      </c>
      <c r="C2978" s="417" t="s">
        <v>920</v>
      </c>
      <c r="D2978" s="422">
        <v>7003</v>
      </c>
      <c r="E2978" s="417" t="s">
        <v>952</v>
      </c>
      <c r="F2978" s="417" t="s">
        <v>40</v>
      </c>
      <c r="G2978" s="417" t="s">
        <v>298</v>
      </c>
      <c r="H2978" s="417" t="s">
        <v>41</v>
      </c>
      <c r="I2978" s="417" t="s">
        <v>424</v>
      </c>
      <c r="J2978" s="417" t="s">
        <v>444</v>
      </c>
      <c r="K2978" s="417" t="s">
        <v>821</v>
      </c>
      <c r="L2978" s="417" t="s">
        <v>218</v>
      </c>
      <c r="M2978" s="423">
        <v>41999265</v>
      </c>
    </row>
    <row r="2979" spans="1:13">
      <c r="A2979" s="417" t="s">
        <v>9937</v>
      </c>
      <c r="B2979" s="417" t="s">
        <v>2182</v>
      </c>
      <c r="C2979" s="417" t="s">
        <v>920</v>
      </c>
      <c r="D2979" s="422">
        <v>7003</v>
      </c>
      <c r="E2979" s="417" t="s">
        <v>952</v>
      </c>
      <c r="F2979" s="417" t="s">
        <v>40</v>
      </c>
      <c r="G2979" s="417" t="s">
        <v>298</v>
      </c>
      <c r="H2979" s="417" t="s">
        <v>41</v>
      </c>
      <c r="I2979" s="417" t="s">
        <v>425</v>
      </c>
      <c r="J2979" s="417" t="s">
        <v>445</v>
      </c>
      <c r="K2979" s="417" t="s">
        <v>821</v>
      </c>
      <c r="L2979" s="417" t="s">
        <v>218</v>
      </c>
      <c r="M2979" s="423">
        <v>41999265</v>
      </c>
    </row>
    <row r="2980" spans="1:13">
      <c r="A2980" s="417" t="s">
        <v>9890</v>
      </c>
      <c r="B2980" s="417" t="s">
        <v>2179</v>
      </c>
      <c r="C2980" s="417" t="s">
        <v>920</v>
      </c>
      <c r="D2980" s="422">
        <v>7003</v>
      </c>
      <c r="E2980" s="417" t="s">
        <v>952</v>
      </c>
      <c r="F2980" s="417" t="s">
        <v>40</v>
      </c>
      <c r="G2980" s="417" t="s">
        <v>298</v>
      </c>
      <c r="H2980" s="417" t="s">
        <v>41</v>
      </c>
      <c r="I2980" s="417" t="s">
        <v>219</v>
      </c>
      <c r="J2980" s="417" t="s">
        <v>220</v>
      </c>
      <c r="K2980" s="417" t="s">
        <v>821</v>
      </c>
      <c r="L2980" s="417" t="s">
        <v>34</v>
      </c>
      <c r="M2980" s="423">
        <v>42440244</v>
      </c>
    </row>
    <row r="2981" spans="1:13">
      <c r="A2981" s="417" t="s">
        <v>9886</v>
      </c>
      <c r="B2981" s="417" t="s">
        <v>2179</v>
      </c>
      <c r="C2981" s="417" t="s">
        <v>920</v>
      </c>
      <c r="D2981" s="422">
        <v>7003</v>
      </c>
      <c r="E2981" s="417" t="s">
        <v>952</v>
      </c>
      <c r="F2981" s="417" t="s">
        <v>40</v>
      </c>
      <c r="G2981" s="417" t="s">
        <v>298</v>
      </c>
      <c r="H2981" s="417" t="s">
        <v>41</v>
      </c>
      <c r="I2981" s="417" t="s">
        <v>42</v>
      </c>
      <c r="J2981" s="417" t="s">
        <v>43</v>
      </c>
      <c r="K2981" s="417" t="s">
        <v>821</v>
      </c>
      <c r="L2981" s="417" t="s">
        <v>34</v>
      </c>
      <c r="M2981" s="423">
        <v>44525597</v>
      </c>
    </row>
    <row r="2982" spans="1:13">
      <c r="A2982" s="417" t="s">
        <v>9905</v>
      </c>
      <c r="B2982" s="417" t="s">
        <v>2182</v>
      </c>
      <c r="C2982" s="417" t="s">
        <v>920</v>
      </c>
      <c r="D2982" s="422">
        <v>7003</v>
      </c>
      <c r="E2982" s="417" t="s">
        <v>952</v>
      </c>
      <c r="F2982" s="417" t="s">
        <v>40</v>
      </c>
      <c r="G2982" s="417" t="s">
        <v>298</v>
      </c>
      <c r="H2982" s="417" t="s">
        <v>41</v>
      </c>
      <c r="I2982" s="417" t="s">
        <v>221</v>
      </c>
      <c r="J2982" s="417" t="s">
        <v>222</v>
      </c>
      <c r="K2982" s="417" t="s">
        <v>821</v>
      </c>
      <c r="L2982" s="417" t="s">
        <v>218</v>
      </c>
      <c r="M2982" s="423">
        <v>44568101</v>
      </c>
    </row>
    <row r="2983" spans="1:13">
      <c r="A2983" s="417" t="s">
        <v>9882</v>
      </c>
      <c r="B2983" s="417" t="s">
        <v>2179</v>
      </c>
      <c r="C2983" s="417" t="s">
        <v>920</v>
      </c>
      <c r="D2983" s="422">
        <v>7003</v>
      </c>
      <c r="E2983" s="417" t="s">
        <v>952</v>
      </c>
      <c r="F2983" s="417" t="s">
        <v>40</v>
      </c>
      <c r="G2983" s="417" t="s">
        <v>298</v>
      </c>
      <c r="H2983" s="417" t="s">
        <v>41</v>
      </c>
      <c r="I2983" s="417" t="s">
        <v>324</v>
      </c>
      <c r="J2983" s="417" t="s">
        <v>688</v>
      </c>
      <c r="K2983" s="417" t="s">
        <v>821</v>
      </c>
      <c r="L2983" s="417" t="s">
        <v>34</v>
      </c>
      <c r="M2983" s="423">
        <v>46610949</v>
      </c>
    </row>
    <row r="2984" spans="1:13">
      <c r="A2984" s="417" t="s">
        <v>9901</v>
      </c>
      <c r="B2984" s="417" t="s">
        <v>2182</v>
      </c>
      <c r="C2984" s="417" t="s">
        <v>920</v>
      </c>
      <c r="D2984" s="422">
        <v>7003</v>
      </c>
      <c r="E2984" s="417" t="s">
        <v>952</v>
      </c>
      <c r="F2984" s="417" t="s">
        <v>40</v>
      </c>
      <c r="G2984" s="417" t="s">
        <v>298</v>
      </c>
      <c r="H2984" s="417" t="s">
        <v>41</v>
      </c>
      <c r="I2984" s="417" t="s">
        <v>46</v>
      </c>
      <c r="J2984" s="417" t="s">
        <v>47</v>
      </c>
      <c r="K2984" s="417" t="s">
        <v>821</v>
      </c>
      <c r="L2984" s="417" t="s">
        <v>218</v>
      </c>
      <c r="M2984" s="423">
        <v>47136936</v>
      </c>
    </row>
    <row r="2985" spans="1:13">
      <c r="A2985" s="417" t="s">
        <v>9866</v>
      </c>
      <c r="B2985" s="417" t="s">
        <v>2179</v>
      </c>
      <c r="C2985" s="417" t="s">
        <v>920</v>
      </c>
      <c r="D2985" s="422">
        <v>7003</v>
      </c>
      <c r="E2985" s="417" t="s">
        <v>952</v>
      </c>
      <c r="F2985" s="417" t="s">
        <v>40</v>
      </c>
      <c r="G2985" s="417" t="s">
        <v>298</v>
      </c>
      <c r="H2985" s="417" t="s">
        <v>41</v>
      </c>
      <c r="I2985" s="417" t="s">
        <v>316</v>
      </c>
      <c r="J2985" s="417" t="s">
        <v>684</v>
      </c>
      <c r="K2985" s="417" t="s">
        <v>821</v>
      </c>
      <c r="L2985" s="417" t="s">
        <v>34</v>
      </c>
      <c r="M2985" s="423">
        <v>48696302</v>
      </c>
    </row>
    <row r="2986" spans="1:13">
      <c r="A2986" s="417" t="s">
        <v>9870</v>
      </c>
      <c r="B2986" s="417" t="s">
        <v>2179</v>
      </c>
      <c r="C2986" s="417" t="s">
        <v>920</v>
      </c>
      <c r="D2986" s="422">
        <v>7003</v>
      </c>
      <c r="E2986" s="417" t="s">
        <v>952</v>
      </c>
      <c r="F2986" s="417" t="s">
        <v>40</v>
      </c>
      <c r="G2986" s="417" t="s">
        <v>298</v>
      </c>
      <c r="H2986" s="417" t="s">
        <v>41</v>
      </c>
      <c r="I2986" s="417" t="s">
        <v>318</v>
      </c>
      <c r="J2986" s="417" t="s">
        <v>685</v>
      </c>
      <c r="K2986" s="417" t="s">
        <v>821</v>
      </c>
      <c r="L2986" s="417" t="s">
        <v>34</v>
      </c>
      <c r="M2986" s="423">
        <v>48696302</v>
      </c>
    </row>
    <row r="2987" spans="1:13">
      <c r="A2987" s="417" t="s">
        <v>9874</v>
      </c>
      <c r="B2987" s="417" t="s">
        <v>2179</v>
      </c>
      <c r="C2987" s="417" t="s">
        <v>920</v>
      </c>
      <c r="D2987" s="422">
        <v>7003</v>
      </c>
      <c r="E2987" s="417" t="s">
        <v>952</v>
      </c>
      <c r="F2987" s="417" t="s">
        <v>40</v>
      </c>
      <c r="G2987" s="417" t="s">
        <v>298</v>
      </c>
      <c r="H2987" s="417" t="s">
        <v>41</v>
      </c>
      <c r="I2987" s="417" t="s">
        <v>320</v>
      </c>
      <c r="J2987" s="417" t="s">
        <v>686</v>
      </c>
      <c r="K2987" s="417" t="s">
        <v>821</v>
      </c>
      <c r="L2987" s="417" t="s">
        <v>34</v>
      </c>
      <c r="M2987" s="423">
        <v>48696302</v>
      </c>
    </row>
    <row r="2988" spans="1:13">
      <c r="A2988" s="417" t="s">
        <v>9878</v>
      </c>
      <c r="B2988" s="417" t="s">
        <v>2179</v>
      </c>
      <c r="C2988" s="417" t="s">
        <v>920</v>
      </c>
      <c r="D2988" s="422">
        <v>7003</v>
      </c>
      <c r="E2988" s="417" t="s">
        <v>952</v>
      </c>
      <c r="F2988" s="417" t="s">
        <v>40</v>
      </c>
      <c r="G2988" s="417" t="s">
        <v>298</v>
      </c>
      <c r="H2988" s="417" t="s">
        <v>41</v>
      </c>
      <c r="I2988" s="417" t="s">
        <v>322</v>
      </c>
      <c r="J2988" s="417" t="s">
        <v>687</v>
      </c>
      <c r="K2988" s="417" t="s">
        <v>821</v>
      </c>
      <c r="L2988" s="417" t="s">
        <v>34</v>
      </c>
      <c r="M2988" s="423">
        <v>48696302</v>
      </c>
    </row>
    <row r="2989" spans="1:13">
      <c r="A2989" s="417" t="s">
        <v>9897</v>
      </c>
      <c r="B2989" s="417" t="s">
        <v>2182</v>
      </c>
      <c r="C2989" s="417" t="s">
        <v>920</v>
      </c>
      <c r="D2989" s="422">
        <v>7003</v>
      </c>
      <c r="E2989" s="417" t="s">
        <v>952</v>
      </c>
      <c r="F2989" s="417" t="s">
        <v>40</v>
      </c>
      <c r="G2989" s="417" t="s">
        <v>298</v>
      </c>
      <c r="H2989" s="417" t="s">
        <v>41</v>
      </c>
      <c r="I2989" s="417" t="s">
        <v>44</v>
      </c>
      <c r="J2989" s="417" t="s">
        <v>45</v>
      </c>
      <c r="K2989" s="417" t="s">
        <v>821</v>
      </c>
      <c r="L2989" s="417" t="s">
        <v>218</v>
      </c>
      <c r="M2989" s="423">
        <v>49708428</v>
      </c>
    </row>
    <row r="2990" spans="1:13">
      <c r="A2990" s="417" t="s">
        <v>9893</v>
      </c>
      <c r="B2990" s="417" t="s">
        <v>2182</v>
      </c>
      <c r="C2990" s="417" t="s">
        <v>920</v>
      </c>
      <c r="D2990" s="422">
        <v>7003</v>
      </c>
      <c r="E2990" s="417" t="s">
        <v>952</v>
      </c>
      <c r="F2990" s="417" t="s">
        <v>40</v>
      </c>
      <c r="G2990" s="417" t="s">
        <v>298</v>
      </c>
      <c r="H2990" s="417" t="s">
        <v>41</v>
      </c>
      <c r="I2990" s="417" t="s">
        <v>219</v>
      </c>
      <c r="J2990" s="417" t="s">
        <v>220</v>
      </c>
      <c r="K2990" s="417" t="s">
        <v>821</v>
      </c>
      <c r="L2990" s="417" t="s">
        <v>218</v>
      </c>
      <c r="M2990" s="423">
        <v>52277264</v>
      </c>
    </row>
    <row r="2991" spans="1:13">
      <c r="A2991" s="417" t="s">
        <v>9889</v>
      </c>
      <c r="B2991" s="417" t="s">
        <v>2182</v>
      </c>
      <c r="C2991" s="417" t="s">
        <v>920</v>
      </c>
      <c r="D2991" s="422">
        <v>7003</v>
      </c>
      <c r="E2991" s="417" t="s">
        <v>952</v>
      </c>
      <c r="F2991" s="417" t="s">
        <v>40</v>
      </c>
      <c r="G2991" s="417" t="s">
        <v>298</v>
      </c>
      <c r="H2991" s="417" t="s">
        <v>41</v>
      </c>
      <c r="I2991" s="417" t="s">
        <v>42</v>
      </c>
      <c r="J2991" s="417" t="s">
        <v>43</v>
      </c>
      <c r="K2991" s="417" t="s">
        <v>821</v>
      </c>
      <c r="L2991" s="417" t="s">
        <v>218</v>
      </c>
      <c r="M2991" s="423">
        <v>54846099</v>
      </c>
    </row>
    <row r="2992" spans="1:13">
      <c r="A2992" s="417" t="s">
        <v>9885</v>
      </c>
      <c r="B2992" s="417" t="s">
        <v>2182</v>
      </c>
      <c r="C2992" s="417" t="s">
        <v>920</v>
      </c>
      <c r="D2992" s="422">
        <v>7003</v>
      </c>
      <c r="E2992" s="417" t="s">
        <v>952</v>
      </c>
      <c r="F2992" s="417" t="s">
        <v>40</v>
      </c>
      <c r="G2992" s="417" t="s">
        <v>298</v>
      </c>
      <c r="H2992" s="417" t="s">
        <v>41</v>
      </c>
      <c r="I2992" s="417" t="s">
        <v>324</v>
      </c>
      <c r="J2992" s="417" t="s">
        <v>688</v>
      </c>
      <c r="K2992" s="417" t="s">
        <v>821</v>
      </c>
      <c r="L2992" s="417" t="s">
        <v>218</v>
      </c>
      <c r="M2992" s="423">
        <v>57414935</v>
      </c>
    </row>
    <row r="2993" spans="1:13">
      <c r="A2993" s="417" t="s">
        <v>9869</v>
      </c>
      <c r="B2993" s="417" t="s">
        <v>2182</v>
      </c>
      <c r="C2993" s="417" t="s">
        <v>920</v>
      </c>
      <c r="D2993" s="422">
        <v>7003</v>
      </c>
      <c r="E2993" s="417" t="s">
        <v>952</v>
      </c>
      <c r="F2993" s="417" t="s">
        <v>40</v>
      </c>
      <c r="G2993" s="417" t="s">
        <v>298</v>
      </c>
      <c r="H2993" s="417" t="s">
        <v>41</v>
      </c>
      <c r="I2993" s="417" t="s">
        <v>316</v>
      </c>
      <c r="J2993" s="417" t="s">
        <v>684</v>
      </c>
      <c r="K2993" s="417" t="s">
        <v>821</v>
      </c>
      <c r="L2993" s="417" t="s">
        <v>218</v>
      </c>
      <c r="M2993" s="423">
        <v>59983770</v>
      </c>
    </row>
    <row r="2994" spans="1:13">
      <c r="A2994" s="417" t="s">
        <v>9873</v>
      </c>
      <c r="B2994" s="417" t="s">
        <v>2182</v>
      </c>
      <c r="C2994" s="417" t="s">
        <v>920</v>
      </c>
      <c r="D2994" s="422">
        <v>7003</v>
      </c>
      <c r="E2994" s="417" t="s">
        <v>952</v>
      </c>
      <c r="F2994" s="417" t="s">
        <v>40</v>
      </c>
      <c r="G2994" s="417" t="s">
        <v>298</v>
      </c>
      <c r="H2994" s="417" t="s">
        <v>41</v>
      </c>
      <c r="I2994" s="417" t="s">
        <v>318</v>
      </c>
      <c r="J2994" s="417" t="s">
        <v>685</v>
      </c>
      <c r="K2994" s="417" t="s">
        <v>821</v>
      </c>
      <c r="L2994" s="417" t="s">
        <v>218</v>
      </c>
      <c r="M2994" s="423">
        <v>59983770</v>
      </c>
    </row>
    <row r="2995" spans="1:13">
      <c r="A2995" s="417" t="s">
        <v>9877</v>
      </c>
      <c r="B2995" s="417" t="s">
        <v>2182</v>
      </c>
      <c r="C2995" s="417" t="s">
        <v>920</v>
      </c>
      <c r="D2995" s="422">
        <v>7003</v>
      </c>
      <c r="E2995" s="417" t="s">
        <v>952</v>
      </c>
      <c r="F2995" s="417" t="s">
        <v>40</v>
      </c>
      <c r="G2995" s="417" t="s">
        <v>298</v>
      </c>
      <c r="H2995" s="417" t="s">
        <v>41</v>
      </c>
      <c r="I2995" s="417" t="s">
        <v>320</v>
      </c>
      <c r="J2995" s="417" t="s">
        <v>686</v>
      </c>
      <c r="K2995" s="417" t="s">
        <v>821</v>
      </c>
      <c r="L2995" s="417" t="s">
        <v>218</v>
      </c>
      <c r="M2995" s="423">
        <v>59983770</v>
      </c>
    </row>
    <row r="2996" spans="1:13">
      <c r="A2996" s="417" t="s">
        <v>9881</v>
      </c>
      <c r="B2996" s="417" t="s">
        <v>2182</v>
      </c>
      <c r="C2996" s="417" t="s">
        <v>920</v>
      </c>
      <c r="D2996" s="422">
        <v>7003</v>
      </c>
      <c r="E2996" s="417" t="s">
        <v>952</v>
      </c>
      <c r="F2996" s="417" t="s">
        <v>40</v>
      </c>
      <c r="G2996" s="417" t="s">
        <v>298</v>
      </c>
      <c r="H2996" s="417" t="s">
        <v>41</v>
      </c>
      <c r="I2996" s="417" t="s">
        <v>322</v>
      </c>
      <c r="J2996" s="417" t="s">
        <v>687</v>
      </c>
      <c r="K2996" s="417" t="s">
        <v>821</v>
      </c>
      <c r="L2996" s="417" t="s">
        <v>218</v>
      </c>
      <c r="M2996" s="423">
        <v>59983770</v>
      </c>
    </row>
    <row r="2997" spans="1:13">
      <c r="A2997" s="417" t="s">
        <v>9968</v>
      </c>
      <c r="B2997" s="417" t="s">
        <v>2185</v>
      </c>
      <c r="C2997" s="417" t="s">
        <v>920</v>
      </c>
      <c r="D2997" s="422">
        <v>7004</v>
      </c>
      <c r="E2997" s="417" t="s">
        <v>953</v>
      </c>
      <c r="F2997" s="417" t="s">
        <v>40</v>
      </c>
      <c r="G2997" s="417" t="s">
        <v>298</v>
      </c>
      <c r="H2997" s="417" t="s">
        <v>41</v>
      </c>
      <c r="I2997" s="417" t="s">
        <v>44</v>
      </c>
      <c r="J2997" s="417" t="s">
        <v>45</v>
      </c>
      <c r="K2997" s="417" t="s">
        <v>821</v>
      </c>
      <c r="L2997" s="417" t="s">
        <v>822</v>
      </c>
      <c r="M2997" s="423">
        <v>3387038</v>
      </c>
    </row>
    <row r="2998" spans="1:13">
      <c r="A2998" s="417" t="s">
        <v>9972</v>
      </c>
      <c r="B2998" s="417" t="s">
        <v>2185</v>
      </c>
      <c r="C2998" s="417" t="s">
        <v>920</v>
      </c>
      <c r="D2998" s="422">
        <v>7004</v>
      </c>
      <c r="E2998" s="417" t="s">
        <v>953</v>
      </c>
      <c r="F2998" s="417" t="s">
        <v>40</v>
      </c>
      <c r="G2998" s="417" t="s">
        <v>298</v>
      </c>
      <c r="H2998" s="417" t="s">
        <v>41</v>
      </c>
      <c r="I2998" s="417" t="s">
        <v>46</v>
      </c>
      <c r="J2998" s="417" t="s">
        <v>47</v>
      </c>
      <c r="K2998" s="417" t="s">
        <v>821</v>
      </c>
      <c r="L2998" s="417" t="s">
        <v>822</v>
      </c>
      <c r="M2998" s="423">
        <v>3387038</v>
      </c>
    </row>
    <row r="2999" spans="1:13">
      <c r="A2999" s="417" t="s">
        <v>9976</v>
      </c>
      <c r="B2999" s="417" t="s">
        <v>2185</v>
      </c>
      <c r="C2999" s="417" t="s">
        <v>920</v>
      </c>
      <c r="D2999" s="422">
        <v>7004</v>
      </c>
      <c r="E2999" s="417" t="s">
        <v>953</v>
      </c>
      <c r="F2999" s="417" t="s">
        <v>40</v>
      </c>
      <c r="G2999" s="417" t="s">
        <v>298</v>
      </c>
      <c r="H2999" s="417" t="s">
        <v>41</v>
      </c>
      <c r="I2999" s="417" t="s">
        <v>221</v>
      </c>
      <c r="J2999" s="417" t="s">
        <v>222</v>
      </c>
      <c r="K2999" s="417" t="s">
        <v>821</v>
      </c>
      <c r="L2999" s="417" t="s">
        <v>822</v>
      </c>
      <c r="M2999" s="423">
        <v>3387038</v>
      </c>
    </row>
    <row r="3000" spans="1:13">
      <c r="A3000" s="417" t="s">
        <v>9980</v>
      </c>
      <c r="B3000" s="417" t="s">
        <v>2185</v>
      </c>
      <c r="C3000" s="417" t="s">
        <v>920</v>
      </c>
      <c r="D3000" s="422">
        <v>7004</v>
      </c>
      <c r="E3000" s="417" t="s">
        <v>953</v>
      </c>
      <c r="F3000" s="417" t="s">
        <v>40</v>
      </c>
      <c r="G3000" s="417" t="s">
        <v>298</v>
      </c>
      <c r="H3000" s="417" t="s">
        <v>41</v>
      </c>
      <c r="I3000" s="417" t="s">
        <v>48</v>
      </c>
      <c r="J3000" s="417" t="s">
        <v>49</v>
      </c>
      <c r="K3000" s="417" t="s">
        <v>821</v>
      </c>
      <c r="L3000" s="417" t="s">
        <v>822</v>
      </c>
      <c r="M3000" s="423">
        <v>3387038</v>
      </c>
    </row>
    <row r="3001" spans="1:13">
      <c r="A3001" s="417" t="s">
        <v>9984</v>
      </c>
      <c r="B3001" s="417" t="s">
        <v>2185</v>
      </c>
      <c r="C3001" s="417" t="s">
        <v>920</v>
      </c>
      <c r="D3001" s="422">
        <v>7004</v>
      </c>
      <c r="E3001" s="417" t="s">
        <v>953</v>
      </c>
      <c r="F3001" s="417" t="s">
        <v>40</v>
      </c>
      <c r="G3001" s="417" t="s">
        <v>298</v>
      </c>
      <c r="H3001" s="417" t="s">
        <v>41</v>
      </c>
      <c r="I3001" s="417" t="s">
        <v>50</v>
      </c>
      <c r="J3001" s="417" t="s">
        <v>51</v>
      </c>
      <c r="K3001" s="417" t="s">
        <v>821</v>
      </c>
      <c r="L3001" s="417" t="s">
        <v>822</v>
      </c>
      <c r="M3001" s="423">
        <v>3387038</v>
      </c>
    </row>
    <row r="3002" spans="1:13">
      <c r="A3002" s="417" t="s">
        <v>9988</v>
      </c>
      <c r="B3002" s="417" t="s">
        <v>2185</v>
      </c>
      <c r="C3002" s="417" t="s">
        <v>920</v>
      </c>
      <c r="D3002" s="422">
        <v>7004</v>
      </c>
      <c r="E3002" s="417" t="s">
        <v>953</v>
      </c>
      <c r="F3002" s="417" t="s">
        <v>40</v>
      </c>
      <c r="G3002" s="417" t="s">
        <v>298</v>
      </c>
      <c r="H3002" s="417" t="s">
        <v>41</v>
      </c>
      <c r="I3002" s="417" t="s">
        <v>223</v>
      </c>
      <c r="J3002" s="417" t="s">
        <v>56</v>
      </c>
      <c r="K3002" s="417" t="s">
        <v>821</v>
      </c>
      <c r="L3002" s="417" t="s">
        <v>822</v>
      </c>
      <c r="M3002" s="423">
        <v>3387038</v>
      </c>
    </row>
    <row r="3003" spans="1:13">
      <c r="A3003" s="417" t="s">
        <v>9992</v>
      </c>
      <c r="B3003" s="417" t="s">
        <v>2185</v>
      </c>
      <c r="C3003" s="417" t="s">
        <v>920</v>
      </c>
      <c r="D3003" s="422">
        <v>7004</v>
      </c>
      <c r="E3003" s="417" t="s">
        <v>953</v>
      </c>
      <c r="F3003" s="417" t="s">
        <v>40</v>
      </c>
      <c r="G3003" s="417" t="s">
        <v>298</v>
      </c>
      <c r="H3003" s="417" t="s">
        <v>41</v>
      </c>
      <c r="I3003" s="417" t="s">
        <v>421</v>
      </c>
      <c r="J3003" s="417" t="s">
        <v>441</v>
      </c>
      <c r="K3003" s="417" t="s">
        <v>821</v>
      </c>
      <c r="L3003" s="417" t="s">
        <v>822</v>
      </c>
      <c r="M3003" s="423">
        <v>3387038</v>
      </c>
    </row>
    <row r="3004" spans="1:13">
      <c r="A3004" s="417" t="s">
        <v>9996</v>
      </c>
      <c r="B3004" s="417" t="s">
        <v>2185</v>
      </c>
      <c r="C3004" s="417" t="s">
        <v>920</v>
      </c>
      <c r="D3004" s="422">
        <v>7004</v>
      </c>
      <c r="E3004" s="417" t="s">
        <v>953</v>
      </c>
      <c r="F3004" s="417" t="s">
        <v>40</v>
      </c>
      <c r="G3004" s="417" t="s">
        <v>298</v>
      </c>
      <c r="H3004" s="417" t="s">
        <v>41</v>
      </c>
      <c r="I3004" s="417" t="s">
        <v>422</v>
      </c>
      <c r="J3004" s="417" t="s">
        <v>442</v>
      </c>
      <c r="K3004" s="417" t="s">
        <v>821</v>
      </c>
      <c r="L3004" s="417" t="s">
        <v>822</v>
      </c>
      <c r="M3004" s="423">
        <v>3387038</v>
      </c>
    </row>
    <row r="3005" spans="1:13">
      <c r="A3005" s="417" t="s">
        <v>10000</v>
      </c>
      <c r="B3005" s="417" t="s">
        <v>2185</v>
      </c>
      <c r="C3005" s="417" t="s">
        <v>920</v>
      </c>
      <c r="D3005" s="422">
        <v>7004</v>
      </c>
      <c r="E3005" s="417" t="s">
        <v>953</v>
      </c>
      <c r="F3005" s="417" t="s">
        <v>40</v>
      </c>
      <c r="G3005" s="417" t="s">
        <v>298</v>
      </c>
      <c r="H3005" s="417" t="s">
        <v>41</v>
      </c>
      <c r="I3005" s="417" t="s">
        <v>423</v>
      </c>
      <c r="J3005" s="417" t="s">
        <v>443</v>
      </c>
      <c r="K3005" s="417" t="s">
        <v>821</v>
      </c>
      <c r="L3005" s="417" t="s">
        <v>822</v>
      </c>
      <c r="M3005" s="423">
        <v>3387038</v>
      </c>
    </row>
    <row r="3006" spans="1:13">
      <c r="A3006" s="417" t="s">
        <v>10004</v>
      </c>
      <c r="B3006" s="417" t="s">
        <v>2185</v>
      </c>
      <c r="C3006" s="417" t="s">
        <v>920</v>
      </c>
      <c r="D3006" s="422">
        <v>7004</v>
      </c>
      <c r="E3006" s="417" t="s">
        <v>953</v>
      </c>
      <c r="F3006" s="417" t="s">
        <v>40</v>
      </c>
      <c r="G3006" s="417" t="s">
        <v>298</v>
      </c>
      <c r="H3006" s="417" t="s">
        <v>41</v>
      </c>
      <c r="I3006" s="417" t="s">
        <v>424</v>
      </c>
      <c r="J3006" s="417" t="s">
        <v>444</v>
      </c>
      <c r="K3006" s="417" t="s">
        <v>821</v>
      </c>
      <c r="L3006" s="417" t="s">
        <v>822</v>
      </c>
      <c r="M3006" s="423">
        <v>3387038</v>
      </c>
    </row>
    <row r="3007" spans="1:13">
      <c r="A3007" s="417" t="s">
        <v>10008</v>
      </c>
      <c r="B3007" s="417" t="s">
        <v>2185</v>
      </c>
      <c r="C3007" s="417" t="s">
        <v>920</v>
      </c>
      <c r="D3007" s="422">
        <v>7004</v>
      </c>
      <c r="E3007" s="417" t="s">
        <v>953</v>
      </c>
      <c r="F3007" s="417" t="s">
        <v>40</v>
      </c>
      <c r="G3007" s="417" t="s">
        <v>298</v>
      </c>
      <c r="H3007" s="417" t="s">
        <v>41</v>
      </c>
      <c r="I3007" s="417" t="s">
        <v>425</v>
      </c>
      <c r="J3007" s="417" t="s">
        <v>445</v>
      </c>
      <c r="K3007" s="417" t="s">
        <v>821</v>
      </c>
      <c r="L3007" s="417" t="s">
        <v>822</v>
      </c>
      <c r="M3007" s="423">
        <v>3387038</v>
      </c>
    </row>
    <row r="3008" spans="1:13">
      <c r="A3008" s="417" t="s">
        <v>9964</v>
      </c>
      <c r="B3008" s="417" t="s">
        <v>2185</v>
      </c>
      <c r="C3008" s="417" t="s">
        <v>920</v>
      </c>
      <c r="D3008" s="422">
        <v>7004</v>
      </c>
      <c r="E3008" s="417" t="s">
        <v>953</v>
      </c>
      <c r="F3008" s="417" t="s">
        <v>40</v>
      </c>
      <c r="G3008" s="417" t="s">
        <v>298</v>
      </c>
      <c r="H3008" s="417" t="s">
        <v>41</v>
      </c>
      <c r="I3008" s="417" t="s">
        <v>219</v>
      </c>
      <c r="J3008" s="417" t="s">
        <v>220</v>
      </c>
      <c r="K3008" s="417" t="s">
        <v>821</v>
      </c>
      <c r="L3008" s="417" t="s">
        <v>822</v>
      </c>
      <c r="M3008" s="423">
        <v>3750978</v>
      </c>
    </row>
    <row r="3009" spans="1:13">
      <c r="A3009" s="417" t="s">
        <v>9960</v>
      </c>
      <c r="B3009" s="417" t="s">
        <v>2185</v>
      </c>
      <c r="C3009" s="417" t="s">
        <v>920</v>
      </c>
      <c r="D3009" s="422">
        <v>7004</v>
      </c>
      <c r="E3009" s="417" t="s">
        <v>953</v>
      </c>
      <c r="F3009" s="417" t="s">
        <v>40</v>
      </c>
      <c r="G3009" s="417" t="s">
        <v>298</v>
      </c>
      <c r="H3009" s="417" t="s">
        <v>41</v>
      </c>
      <c r="I3009" s="417" t="s">
        <v>42</v>
      </c>
      <c r="J3009" s="417" t="s">
        <v>43</v>
      </c>
      <c r="K3009" s="417" t="s">
        <v>821</v>
      </c>
      <c r="L3009" s="417" t="s">
        <v>822</v>
      </c>
      <c r="M3009" s="423">
        <v>4117575</v>
      </c>
    </row>
    <row r="3010" spans="1:13">
      <c r="A3010" s="417" t="s">
        <v>9956</v>
      </c>
      <c r="B3010" s="417" t="s">
        <v>2185</v>
      </c>
      <c r="C3010" s="417" t="s">
        <v>920</v>
      </c>
      <c r="D3010" s="422">
        <v>7004</v>
      </c>
      <c r="E3010" s="417" t="s">
        <v>953</v>
      </c>
      <c r="F3010" s="417" t="s">
        <v>40</v>
      </c>
      <c r="G3010" s="417" t="s">
        <v>298</v>
      </c>
      <c r="H3010" s="417" t="s">
        <v>41</v>
      </c>
      <c r="I3010" s="417" t="s">
        <v>324</v>
      </c>
      <c r="J3010" s="417" t="s">
        <v>688</v>
      </c>
      <c r="K3010" s="417" t="s">
        <v>821</v>
      </c>
      <c r="L3010" s="417" t="s">
        <v>822</v>
      </c>
      <c r="M3010" s="423">
        <v>4478859</v>
      </c>
    </row>
    <row r="3011" spans="1:13">
      <c r="A3011" s="417" t="s">
        <v>9940</v>
      </c>
      <c r="B3011" s="417" t="s">
        <v>2185</v>
      </c>
      <c r="C3011" s="417" t="s">
        <v>920</v>
      </c>
      <c r="D3011" s="422">
        <v>7004</v>
      </c>
      <c r="E3011" s="417" t="s">
        <v>953</v>
      </c>
      <c r="F3011" s="417" t="s">
        <v>40</v>
      </c>
      <c r="G3011" s="417" t="s">
        <v>298</v>
      </c>
      <c r="H3011" s="417" t="s">
        <v>41</v>
      </c>
      <c r="I3011" s="417" t="s">
        <v>316</v>
      </c>
      <c r="J3011" s="417" t="s">
        <v>684</v>
      </c>
      <c r="K3011" s="417" t="s">
        <v>821</v>
      </c>
      <c r="L3011" s="417" t="s">
        <v>822</v>
      </c>
      <c r="M3011" s="423">
        <v>4842800</v>
      </c>
    </row>
    <row r="3012" spans="1:13">
      <c r="A3012" s="417" t="s">
        <v>9944</v>
      </c>
      <c r="B3012" s="417" t="s">
        <v>2185</v>
      </c>
      <c r="C3012" s="417" t="s">
        <v>920</v>
      </c>
      <c r="D3012" s="422">
        <v>7004</v>
      </c>
      <c r="E3012" s="417" t="s">
        <v>953</v>
      </c>
      <c r="F3012" s="417" t="s">
        <v>40</v>
      </c>
      <c r="G3012" s="417" t="s">
        <v>298</v>
      </c>
      <c r="H3012" s="417" t="s">
        <v>41</v>
      </c>
      <c r="I3012" s="417" t="s">
        <v>318</v>
      </c>
      <c r="J3012" s="417" t="s">
        <v>685</v>
      </c>
      <c r="K3012" s="417" t="s">
        <v>821</v>
      </c>
      <c r="L3012" s="417" t="s">
        <v>822</v>
      </c>
      <c r="M3012" s="423">
        <v>4842800</v>
      </c>
    </row>
    <row r="3013" spans="1:13">
      <c r="A3013" s="417" t="s">
        <v>9948</v>
      </c>
      <c r="B3013" s="417" t="s">
        <v>2185</v>
      </c>
      <c r="C3013" s="417" t="s">
        <v>920</v>
      </c>
      <c r="D3013" s="422">
        <v>7004</v>
      </c>
      <c r="E3013" s="417" t="s">
        <v>953</v>
      </c>
      <c r="F3013" s="417" t="s">
        <v>40</v>
      </c>
      <c r="G3013" s="417" t="s">
        <v>298</v>
      </c>
      <c r="H3013" s="417" t="s">
        <v>41</v>
      </c>
      <c r="I3013" s="417" t="s">
        <v>320</v>
      </c>
      <c r="J3013" s="417" t="s">
        <v>686</v>
      </c>
      <c r="K3013" s="417" t="s">
        <v>821</v>
      </c>
      <c r="L3013" s="417" t="s">
        <v>822</v>
      </c>
      <c r="M3013" s="423">
        <v>4842800</v>
      </c>
    </row>
    <row r="3014" spans="1:13">
      <c r="A3014" s="417" t="s">
        <v>9952</v>
      </c>
      <c r="B3014" s="417" t="s">
        <v>2185</v>
      </c>
      <c r="C3014" s="417" t="s">
        <v>920</v>
      </c>
      <c r="D3014" s="422">
        <v>7004</v>
      </c>
      <c r="E3014" s="417" t="s">
        <v>953</v>
      </c>
      <c r="F3014" s="417" t="s">
        <v>40</v>
      </c>
      <c r="G3014" s="417" t="s">
        <v>298</v>
      </c>
      <c r="H3014" s="417" t="s">
        <v>41</v>
      </c>
      <c r="I3014" s="417" t="s">
        <v>322</v>
      </c>
      <c r="J3014" s="417" t="s">
        <v>687</v>
      </c>
      <c r="K3014" s="417" t="s">
        <v>821</v>
      </c>
      <c r="L3014" s="417" t="s">
        <v>822</v>
      </c>
      <c r="M3014" s="423">
        <v>4842800</v>
      </c>
    </row>
    <row r="3015" spans="1:13">
      <c r="A3015" s="417" t="s">
        <v>9967</v>
      </c>
      <c r="B3015" s="417" t="s">
        <v>2184</v>
      </c>
      <c r="C3015" s="417" t="s">
        <v>920</v>
      </c>
      <c r="D3015" s="422">
        <v>7004</v>
      </c>
      <c r="E3015" s="417" t="s">
        <v>953</v>
      </c>
      <c r="F3015" s="417" t="s">
        <v>40</v>
      </c>
      <c r="G3015" s="417" t="s">
        <v>298</v>
      </c>
      <c r="H3015" s="417" t="s">
        <v>41</v>
      </c>
      <c r="I3015" s="417" t="s">
        <v>44</v>
      </c>
      <c r="J3015" s="417" t="s">
        <v>45</v>
      </c>
      <c r="K3015" s="417" t="s">
        <v>821</v>
      </c>
      <c r="L3015" s="417" t="s">
        <v>32</v>
      </c>
      <c r="M3015" s="423">
        <v>33870375</v>
      </c>
    </row>
    <row r="3016" spans="1:13">
      <c r="A3016" s="417" t="s">
        <v>9971</v>
      </c>
      <c r="B3016" s="417" t="s">
        <v>2184</v>
      </c>
      <c r="C3016" s="417" t="s">
        <v>920</v>
      </c>
      <c r="D3016" s="422">
        <v>7004</v>
      </c>
      <c r="E3016" s="417" t="s">
        <v>953</v>
      </c>
      <c r="F3016" s="417" t="s">
        <v>40</v>
      </c>
      <c r="G3016" s="417" t="s">
        <v>298</v>
      </c>
      <c r="H3016" s="417" t="s">
        <v>41</v>
      </c>
      <c r="I3016" s="417" t="s">
        <v>46</v>
      </c>
      <c r="J3016" s="417" t="s">
        <v>47</v>
      </c>
      <c r="K3016" s="417" t="s">
        <v>821</v>
      </c>
      <c r="L3016" s="417" t="s">
        <v>32</v>
      </c>
      <c r="M3016" s="423">
        <v>33870375</v>
      </c>
    </row>
    <row r="3017" spans="1:13">
      <c r="A3017" s="417" t="s">
        <v>9975</v>
      </c>
      <c r="B3017" s="417" t="s">
        <v>2184</v>
      </c>
      <c r="C3017" s="417" t="s">
        <v>920</v>
      </c>
      <c r="D3017" s="422">
        <v>7004</v>
      </c>
      <c r="E3017" s="417" t="s">
        <v>953</v>
      </c>
      <c r="F3017" s="417" t="s">
        <v>40</v>
      </c>
      <c r="G3017" s="417" t="s">
        <v>298</v>
      </c>
      <c r="H3017" s="417" t="s">
        <v>41</v>
      </c>
      <c r="I3017" s="417" t="s">
        <v>221</v>
      </c>
      <c r="J3017" s="417" t="s">
        <v>222</v>
      </c>
      <c r="K3017" s="417" t="s">
        <v>821</v>
      </c>
      <c r="L3017" s="417" t="s">
        <v>32</v>
      </c>
      <c r="M3017" s="423">
        <v>33870375</v>
      </c>
    </row>
    <row r="3018" spans="1:13">
      <c r="A3018" s="417" t="s">
        <v>9979</v>
      </c>
      <c r="B3018" s="417" t="s">
        <v>2184</v>
      </c>
      <c r="C3018" s="417" t="s">
        <v>920</v>
      </c>
      <c r="D3018" s="422">
        <v>7004</v>
      </c>
      <c r="E3018" s="417" t="s">
        <v>953</v>
      </c>
      <c r="F3018" s="417" t="s">
        <v>40</v>
      </c>
      <c r="G3018" s="417" t="s">
        <v>298</v>
      </c>
      <c r="H3018" s="417" t="s">
        <v>41</v>
      </c>
      <c r="I3018" s="417" t="s">
        <v>48</v>
      </c>
      <c r="J3018" s="417" t="s">
        <v>49</v>
      </c>
      <c r="K3018" s="417" t="s">
        <v>821</v>
      </c>
      <c r="L3018" s="417" t="s">
        <v>32</v>
      </c>
      <c r="M3018" s="423">
        <v>33870375</v>
      </c>
    </row>
    <row r="3019" spans="1:13">
      <c r="A3019" s="417" t="s">
        <v>9983</v>
      </c>
      <c r="B3019" s="417" t="s">
        <v>2184</v>
      </c>
      <c r="C3019" s="417" t="s">
        <v>920</v>
      </c>
      <c r="D3019" s="422">
        <v>7004</v>
      </c>
      <c r="E3019" s="417" t="s">
        <v>953</v>
      </c>
      <c r="F3019" s="417" t="s">
        <v>40</v>
      </c>
      <c r="G3019" s="417" t="s">
        <v>298</v>
      </c>
      <c r="H3019" s="417" t="s">
        <v>41</v>
      </c>
      <c r="I3019" s="417" t="s">
        <v>50</v>
      </c>
      <c r="J3019" s="417" t="s">
        <v>51</v>
      </c>
      <c r="K3019" s="417" t="s">
        <v>821</v>
      </c>
      <c r="L3019" s="417" t="s">
        <v>32</v>
      </c>
      <c r="M3019" s="423">
        <v>33870375</v>
      </c>
    </row>
    <row r="3020" spans="1:13">
      <c r="A3020" s="417" t="s">
        <v>9987</v>
      </c>
      <c r="B3020" s="417" t="s">
        <v>2184</v>
      </c>
      <c r="C3020" s="417" t="s">
        <v>920</v>
      </c>
      <c r="D3020" s="422">
        <v>7004</v>
      </c>
      <c r="E3020" s="417" t="s">
        <v>953</v>
      </c>
      <c r="F3020" s="417" t="s">
        <v>40</v>
      </c>
      <c r="G3020" s="417" t="s">
        <v>298</v>
      </c>
      <c r="H3020" s="417" t="s">
        <v>41</v>
      </c>
      <c r="I3020" s="417" t="s">
        <v>223</v>
      </c>
      <c r="J3020" s="417" t="s">
        <v>56</v>
      </c>
      <c r="K3020" s="417" t="s">
        <v>821</v>
      </c>
      <c r="L3020" s="417" t="s">
        <v>32</v>
      </c>
      <c r="M3020" s="423">
        <v>33870375</v>
      </c>
    </row>
    <row r="3021" spans="1:13">
      <c r="A3021" s="417" t="s">
        <v>9991</v>
      </c>
      <c r="B3021" s="417" t="s">
        <v>2184</v>
      </c>
      <c r="C3021" s="417" t="s">
        <v>920</v>
      </c>
      <c r="D3021" s="422">
        <v>7004</v>
      </c>
      <c r="E3021" s="417" t="s">
        <v>953</v>
      </c>
      <c r="F3021" s="417" t="s">
        <v>40</v>
      </c>
      <c r="G3021" s="417" t="s">
        <v>298</v>
      </c>
      <c r="H3021" s="417" t="s">
        <v>41</v>
      </c>
      <c r="I3021" s="417" t="s">
        <v>421</v>
      </c>
      <c r="J3021" s="417" t="s">
        <v>441</v>
      </c>
      <c r="K3021" s="417" t="s">
        <v>821</v>
      </c>
      <c r="L3021" s="417" t="s">
        <v>32</v>
      </c>
      <c r="M3021" s="423">
        <v>33870375</v>
      </c>
    </row>
    <row r="3022" spans="1:13">
      <c r="A3022" s="417" t="s">
        <v>9995</v>
      </c>
      <c r="B3022" s="417" t="s">
        <v>2184</v>
      </c>
      <c r="C3022" s="417" t="s">
        <v>920</v>
      </c>
      <c r="D3022" s="422">
        <v>7004</v>
      </c>
      <c r="E3022" s="417" t="s">
        <v>953</v>
      </c>
      <c r="F3022" s="417" t="s">
        <v>40</v>
      </c>
      <c r="G3022" s="417" t="s">
        <v>298</v>
      </c>
      <c r="H3022" s="417" t="s">
        <v>41</v>
      </c>
      <c r="I3022" s="417" t="s">
        <v>422</v>
      </c>
      <c r="J3022" s="417" t="s">
        <v>442</v>
      </c>
      <c r="K3022" s="417" t="s">
        <v>821</v>
      </c>
      <c r="L3022" s="417" t="s">
        <v>32</v>
      </c>
      <c r="M3022" s="423">
        <v>33870375</v>
      </c>
    </row>
    <row r="3023" spans="1:13">
      <c r="A3023" s="417" t="s">
        <v>9999</v>
      </c>
      <c r="B3023" s="417" t="s">
        <v>2184</v>
      </c>
      <c r="C3023" s="417" t="s">
        <v>920</v>
      </c>
      <c r="D3023" s="422">
        <v>7004</v>
      </c>
      <c r="E3023" s="417" t="s">
        <v>953</v>
      </c>
      <c r="F3023" s="417" t="s">
        <v>40</v>
      </c>
      <c r="G3023" s="417" t="s">
        <v>298</v>
      </c>
      <c r="H3023" s="417" t="s">
        <v>41</v>
      </c>
      <c r="I3023" s="417" t="s">
        <v>423</v>
      </c>
      <c r="J3023" s="417" t="s">
        <v>443</v>
      </c>
      <c r="K3023" s="417" t="s">
        <v>821</v>
      </c>
      <c r="L3023" s="417" t="s">
        <v>32</v>
      </c>
      <c r="M3023" s="423">
        <v>33870375</v>
      </c>
    </row>
    <row r="3024" spans="1:13">
      <c r="A3024" s="417" t="s">
        <v>10003</v>
      </c>
      <c r="B3024" s="417" t="s">
        <v>2184</v>
      </c>
      <c r="C3024" s="417" t="s">
        <v>920</v>
      </c>
      <c r="D3024" s="422">
        <v>7004</v>
      </c>
      <c r="E3024" s="417" t="s">
        <v>953</v>
      </c>
      <c r="F3024" s="417" t="s">
        <v>40</v>
      </c>
      <c r="G3024" s="417" t="s">
        <v>298</v>
      </c>
      <c r="H3024" s="417" t="s">
        <v>41</v>
      </c>
      <c r="I3024" s="417" t="s">
        <v>424</v>
      </c>
      <c r="J3024" s="417" t="s">
        <v>444</v>
      </c>
      <c r="K3024" s="417" t="s">
        <v>821</v>
      </c>
      <c r="L3024" s="417" t="s">
        <v>32</v>
      </c>
      <c r="M3024" s="423">
        <v>33870375</v>
      </c>
    </row>
    <row r="3025" spans="1:13">
      <c r="A3025" s="417" t="s">
        <v>10007</v>
      </c>
      <c r="B3025" s="417" t="s">
        <v>2184</v>
      </c>
      <c r="C3025" s="417" t="s">
        <v>920</v>
      </c>
      <c r="D3025" s="422">
        <v>7004</v>
      </c>
      <c r="E3025" s="417" t="s">
        <v>953</v>
      </c>
      <c r="F3025" s="417" t="s">
        <v>40</v>
      </c>
      <c r="G3025" s="417" t="s">
        <v>298</v>
      </c>
      <c r="H3025" s="417" t="s">
        <v>41</v>
      </c>
      <c r="I3025" s="417" t="s">
        <v>425</v>
      </c>
      <c r="J3025" s="417" t="s">
        <v>445</v>
      </c>
      <c r="K3025" s="417" t="s">
        <v>821</v>
      </c>
      <c r="L3025" s="417" t="s">
        <v>32</v>
      </c>
      <c r="M3025" s="423">
        <v>33870375</v>
      </c>
    </row>
    <row r="3026" spans="1:13">
      <c r="A3026" s="417" t="s">
        <v>9963</v>
      </c>
      <c r="B3026" s="417" t="s">
        <v>2184</v>
      </c>
      <c r="C3026" s="417" t="s">
        <v>920</v>
      </c>
      <c r="D3026" s="422">
        <v>7004</v>
      </c>
      <c r="E3026" s="417" t="s">
        <v>953</v>
      </c>
      <c r="F3026" s="417" t="s">
        <v>40</v>
      </c>
      <c r="G3026" s="417" t="s">
        <v>298</v>
      </c>
      <c r="H3026" s="417" t="s">
        <v>41</v>
      </c>
      <c r="I3026" s="417" t="s">
        <v>219</v>
      </c>
      <c r="J3026" s="417" t="s">
        <v>220</v>
      </c>
      <c r="K3026" s="417" t="s">
        <v>821</v>
      </c>
      <c r="L3026" s="417" t="s">
        <v>32</v>
      </c>
      <c r="M3026" s="423">
        <v>37509780</v>
      </c>
    </row>
    <row r="3027" spans="1:13">
      <c r="A3027" s="417" t="s">
        <v>9959</v>
      </c>
      <c r="B3027" s="417" t="s">
        <v>2184</v>
      </c>
      <c r="C3027" s="417" t="s">
        <v>920</v>
      </c>
      <c r="D3027" s="422">
        <v>7004</v>
      </c>
      <c r="E3027" s="417" t="s">
        <v>953</v>
      </c>
      <c r="F3027" s="417" t="s">
        <v>40</v>
      </c>
      <c r="G3027" s="417" t="s">
        <v>298</v>
      </c>
      <c r="H3027" s="417" t="s">
        <v>41</v>
      </c>
      <c r="I3027" s="417" t="s">
        <v>42</v>
      </c>
      <c r="J3027" s="417" t="s">
        <v>43</v>
      </c>
      <c r="K3027" s="417" t="s">
        <v>821</v>
      </c>
      <c r="L3027" s="417" t="s">
        <v>32</v>
      </c>
      <c r="M3027" s="423">
        <v>41175750</v>
      </c>
    </row>
    <row r="3028" spans="1:13">
      <c r="A3028" s="417" t="s">
        <v>9955</v>
      </c>
      <c r="B3028" s="417" t="s">
        <v>2184</v>
      </c>
      <c r="C3028" s="417" t="s">
        <v>920</v>
      </c>
      <c r="D3028" s="422">
        <v>7004</v>
      </c>
      <c r="E3028" s="417" t="s">
        <v>953</v>
      </c>
      <c r="F3028" s="417" t="s">
        <v>40</v>
      </c>
      <c r="G3028" s="417" t="s">
        <v>298</v>
      </c>
      <c r="H3028" s="417" t="s">
        <v>41</v>
      </c>
      <c r="I3028" s="417" t="s">
        <v>324</v>
      </c>
      <c r="J3028" s="417" t="s">
        <v>688</v>
      </c>
      <c r="K3028" s="417" t="s">
        <v>821</v>
      </c>
      <c r="L3028" s="417" t="s">
        <v>32</v>
      </c>
      <c r="M3028" s="423">
        <v>44788590</v>
      </c>
    </row>
    <row r="3029" spans="1:13">
      <c r="A3029" s="417" t="s">
        <v>9939</v>
      </c>
      <c r="B3029" s="417" t="s">
        <v>2184</v>
      </c>
      <c r="C3029" s="417" t="s">
        <v>920</v>
      </c>
      <c r="D3029" s="422">
        <v>7004</v>
      </c>
      <c r="E3029" s="417" t="s">
        <v>953</v>
      </c>
      <c r="F3029" s="417" t="s">
        <v>40</v>
      </c>
      <c r="G3029" s="417" t="s">
        <v>298</v>
      </c>
      <c r="H3029" s="417" t="s">
        <v>41</v>
      </c>
      <c r="I3029" s="417" t="s">
        <v>316</v>
      </c>
      <c r="J3029" s="417" t="s">
        <v>684</v>
      </c>
      <c r="K3029" s="417" t="s">
        <v>821</v>
      </c>
      <c r="L3029" s="417" t="s">
        <v>32</v>
      </c>
      <c r="M3029" s="423">
        <v>48427995</v>
      </c>
    </row>
    <row r="3030" spans="1:13">
      <c r="A3030" s="417" t="s">
        <v>9943</v>
      </c>
      <c r="B3030" s="417" t="s">
        <v>2184</v>
      </c>
      <c r="C3030" s="417" t="s">
        <v>920</v>
      </c>
      <c r="D3030" s="422">
        <v>7004</v>
      </c>
      <c r="E3030" s="417" t="s">
        <v>953</v>
      </c>
      <c r="F3030" s="417" t="s">
        <v>40</v>
      </c>
      <c r="G3030" s="417" t="s">
        <v>298</v>
      </c>
      <c r="H3030" s="417" t="s">
        <v>41</v>
      </c>
      <c r="I3030" s="417" t="s">
        <v>318</v>
      </c>
      <c r="J3030" s="417" t="s">
        <v>685</v>
      </c>
      <c r="K3030" s="417" t="s">
        <v>821</v>
      </c>
      <c r="L3030" s="417" t="s">
        <v>32</v>
      </c>
      <c r="M3030" s="423">
        <v>48427995</v>
      </c>
    </row>
    <row r="3031" spans="1:13">
      <c r="A3031" s="417" t="s">
        <v>9947</v>
      </c>
      <c r="B3031" s="417" t="s">
        <v>2184</v>
      </c>
      <c r="C3031" s="417" t="s">
        <v>920</v>
      </c>
      <c r="D3031" s="422">
        <v>7004</v>
      </c>
      <c r="E3031" s="417" t="s">
        <v>953</v>
      </c>
      <c r="F3031" s="417" t="s">
        <v>40</v>
      </c>
      <c r="G3031" s="417" t="s">
        <v>298</v>
      </c>
      <c r="H3031" s="417" t="s">
        <v>41</v>
      </c>
      <c r="I3031" s="417" t="s">
        <v>320</v>
      </c>
      <c r="J3031" s="417" t="s">
        <v>686</v>
      </c>
      <c r="K3031" s="417" t="s">
        <v>821</v>
      </c>
      <c r="L3031" s="417" t="s">
        <v>32</v>
      </c>
      <c r="M3031" s="423">
        <v>48427995</v>
      </c>
    </row>
    <row r="3032" spans="1:13">
      <c r="A3032" s="417" t="s">
        <v>9951</v>
      </c>
      <c r="B3032" s="417" t="s">
        <v>2184</v>
      </c>
      <c r="C3032" s="417" t="s">
        <v>920</v>
      </c>
      <c r="D3032" s="422">
        <v>7004</v>
      </c>
      <c r="E3032" s="417" t="s">
        <v>953</v>
      </c>
      <c r="F3032" s="417" t="s">
        <v>40</v>
      </c>
      <c r="G3032" s="417" t="s">
        <v>298</v>
      </c>
      <c r="H3032" s="417" t="s">
        <v>41</v>
      </c>
      <c r="I3032" s="417" t="s">
        <v>322</v>
      </c>
      <c r="J3032" s="417" t="s">
        <v>687</v>
      </c>
      <c r="K3032" s="417" t="s">
        <v>821</v>
      </c>
      <c r="L3032" s="417" t="s">
        <v>32</v>
      </c>
      <c r="M3032" s="423">
        <v>48427995</v>
      </c>
    </row>
    <row r="3033" spans="1:13">
      <c r="A3033" s="417" t="s">
        <v>9966</v>
      </c>
      <c r="B3033" s="417" t="s">
        <v>2183</v>
      </c>
      <c r="C3033" s="417" t="s">
        <v>920</v>
      </c>
      <c r="D3033" s="422">
        <v>7004</v>
      </c>
      <c r="E3033" s="417" t="s">
        <v>953</v>
      </c>
      <c r="F3033" s="417" t="s">
        <v>40</v>
      </c>
      <c r="G3033" s="417" t="s">
        <v>298</v>
      </c>
      <c r="H3033" s="417" t="s">
        <v>41</v>
      </c>
      <c r="I3033" s="417" t="s">
        <v>44</v>
      </c>
      <c r="J3033" s="417" t="s">
        <v>45</v>
      </c>
      <c r="K3033" s="417" t="s">
        <v>821</v>
      </c>
      <c r="L3033" s="417" t="s">
        <v>34</v>
      </c>
      <c r="M3033" s="423">
        <v>51142938</v>
      </c>
    </row>
    <row r="3034" spans="1:13">
      <c r="A3034" s="417" t="s">
        <v>9970</v>
      </c>
      <c r="B3034" s="417" t="s">
        <v>2183</v>
      </c>
      <c r="C3034" s="417" t="s">
        <v>920</v>
      </c>
      <c r="D3034" s="422">
        <v>7004</v>
      </c>
      <c r="E3034" s="417" t="s">
        <v>953</v>
      </c>
      <c r="F3034" s="417" t="s">
        <v>40</v>
      </c>
      <c r="G3034" s="417" t="s">
        <v>298</v>
      </c>
      <c r="H3034" s="417" t="s">
        <v>41</v>
      </c>
      <c r="I3034" s="417" t="s">
        <v>46</v>
      </c>
      <c r="J3034" s="417" t="s">
        <v>47</v>
      </c>
      <c r="K3034" s="417" t="s">
        <v>821</v>
      </c>
      <c r="L3034" s="417" t="s">
        <v>34</v>
      </c>
      <c r="M3034" s="423">
        <v>51142938</v>
      </c>
    </row>
    <row r="3035" spans="1:13">
      <c r="A3035" s="417" t="s">
        <v>9974</v>
      </c>
      <c r="B3035" s="417" t="s">
        <v>2183</v>
      </c>
      <c r="C3035" s="417" t="s">
        <v>920</v>
      </c>
      <c r="D3035" s="422">
        <v>7004</v>
      </c>
      <c r="E3035" s="417" t="s">
        <v>953</v>
      </c>
      <c r="F3035" s="417" t="s">
        <v>40</v>
      </c>
      <c r="G3035" s="417" t="s">
        <v>298</v>
      </c>
      <c r="H3035" s="417" t="s">
        <v>41</v>
      </c>
      <c r="I3035" s="417" t="s">
        <v>221</v>
      </c>
      <c r="J3035" s="417" t="s">
        <v>222</v>
      </c>
      <c r="K3035" s="417" t="s">
        <v>821</v>
      </c>
      <c r="L3035" s="417" t="s">
        <v>34</v>
      </c>
      <c r="M3035" s="423">
        <v>51142938</v>
      </c>
    </row>
    <row r="3036" spans="1:13">
      <c r="A3036" s="417" t="s">
        <v>9978</v>
      </c>
      <c r="B3036" s="417" t="s">
        <v>2183</v>
      </c>
      <c r="C3036" s="417" t="s">
        <v>920</v>
      </c>
      <c r="D3036" s="422">
        <v>7004</v>
      </c>
      <c r="E3036" s="417" t="s">
        <v>953</v>
      </c>
      <c r="F3036" s="417" t="s">
        <v>40</v>
      </c>
      <c r="G3036" s="417" t="s">
        <v>298</v>
      </c>
      <c r="H3036" s="417" t="s">
        <v>41</v>
      </c>
      <c r="I3036" s="417" t="s">
        <v>48</v>
      </c>
      <c r="J3036" s="417" t="s">
        <v>49</v>
      </c>
      <c r="K3036" s="417" t="s">
        <v>821</v>
      </c>
      <c r="L3036" s="417" t="s">
        <v>34</v>
      </c>
      <c r="M3036" s="423">
        <v>51142938</v>
      </c>
    </row>
    <row r="3037" spans="1:13">
      <c r="A3037" s="417" t="s">
        <v>9982</v>
      </c>
      <c r="B3037" s="417" t="s">
        <v>2183</v>
      </c>
      <c r="C3037" s="417" t="s">
        <v>920</v>
      </c>
      <c r="D3037" s="422">
        <v>7004</v>
      </c>
      <c r="E3037" s="417" t="s">
        <v>953</v>
      </c>
      <c r="F3037" s="417" t="s">
        <v>40</v>
      </c>
      <c r="G3037" s="417" t="s">
        <v>298</v>
      </c>
      <c r="H3037" s="417" t="s">
        <v>41</v>
      </c>
      <c r="I3037" s="417" t="s">
        <v>50</v>
      </c>
      <c r="J3037" s="417" t="s">
        <v>51</v>
      </c>
      <c r="K3037" s="417" t="s">
        <v>821</v>
      </c>
      <c r="L3037" s="417" t="s">
        <v>34</v>
      </c>
      <c r="M3037" s="423">
        <v>51142938</v>
      </c>
    </row>
    <row r="3038" spans="1:13">
      <c r="A3038" s="417" t="s">
        <v>9986</v>
      </c>
      <c r="B3038" s="417" t="s">
        <v>2183</v>
      </c>
      <c r="C3038" s="417" t="s">
        <v>920</v>
      </c>
      <c r="D3038" s="422">
        <v>7004</v>
      </c>
      <c r="E3038" s="417" t="s">
        <v>953</v>
      </c>
      <c r="F3038" s="417" t="s">
        <v>40</v>
      </c>
      <c r="G3038" s="417" t="s">
        <v>298</v>
      </c>
      <c r="H3038" s="417" t="s">
        <v>41</v>
      </c>
      <c r="I3038" s="417" t="s">
        <v>223</v>
      </c>
      <c r="J3038" s="417" t="s">
        <v>56</v>
      </c>
      <c r="K3038" s="417" t="s">
        <v>821</v>
      </c>
      <c r="L3038" s="417" t="s">
        <v>34</v>
      </c>
      <c r="M3038" s="423">
        <v>51142938</v>
      </c>
    </row>
    <row r="3039" spans="1:13">
      <c r="A3039" s="417" t="s">
        <v>9990</v>
      </c>
      <c r="B3039" s="417" t="s">
        <v>2183</v>
      </c>
      <c r="C3039" s="417" t="s">
        <v>920</v>
      </c>
      <c r="D3039" s="422">
        <v>7004</v>
      </c>
      <c r="E3039" s="417" t="s">
        <v>953</v>
      </c>
      <c r="F3039" s="417" t="s">
        <v>40</v>
      </c>
      <c r="G3039" s="417" t="s">
        <v>298</v>
      </c>
      <c r="H3039" s="417" t="s">
        <v>41</v>
      </c>
      <c r="I3039" s="417" t="s">
        <v>421</v>
      </c>
      <c r="J3039" s="417" t="s">
        <v>441</v>
      </c>
      <c r="K3039" s="417" t="s">
        <v>821</v>
      </c>
      <c r="L3039" s="417" t="s">
        <v>34</v>
      </c>
      <c r="M3039" s="423">
        <v>51142938</v>
      </c>
    </row>
    <row r="3040" spans="1:13">
      <c r="A3040" s="417" t="s">
        <v>9994</v>
      </c>
      <c r="B3040" s="417" t="s">
        <v>2183</v>
      </c>
      <c r="C3040" s="417" t="s">
        <v>920</v>
      </c>
      <c r="D3040" s="422">
        <v>7004</v>
      </c>
      <c r="E3040" s="417" t="s">
        <v>953</v>
      </c>
      <c r="F3040" s="417" t="s">
        <v>40</v>
      </c>
      <c r="G3040" s="417" t="s">
        <v>298</v>
      </c>
      <c r="H3040" s="417" t="s">
        <v>41</v>
      </c>
      <c r="I3040" s="417" t="s">
        <v>422</v>
      </c>
      <c r="J3040" s="417" t="s">
        <v>442</v>
      </c>
      <c r="K3040" s="417" t="s">
        <v>821</v>
      </c>
      <c r="L3040" s="417" t="s">
        <v>34</v>
      </c>
      <c r="M3040" s="423">
        <v>51142938</v>
      </c>
    </row>
    <row r="3041" spans="1:13">
      <c r="A3041" s="417" t="s">
        <v>9998</v>
      </c>
      <c r="B3041" s="417" t="s">
        <v>2183</v>
      </c>
      <c r="C3041" s="417" t="s">
        <v>920</v>
      </c>
      <c r="D3041" s="422">
        <v>7004</v>
      </c>
      <c r="E3041" s="417" t="s">
        <v>953</v>
      </c>
      <c r="F3041" s="417" t="s">
        <v>40</v>
      </c>
      <c r="G3041" s="417" t="s">
        <v>298</v>
      </c>
      <c r="H3041" s="417" t="s">
        <v>41</v>
      </c>
      <c r="I3041" s="417" t="s">
        <v>423</v>
      </c>
      <c r="J3041" s="417" t="s">
        <v>443</v>
      </c>
      <c r="K3041" s="417" t="s">
        <v>821</v>
      </c>
      <c r="L3041" s="417" t="s">
        <v>34</v>
      </c>
      <c r="M3041" s="423">
        <v>51142938</v>
      </c>
    </row>
    <row r="3042" spans="1:13">
      <c r="A3042" s="417" t="s">
        <v>10002</v>
      </c>
      <c r="B3042" s="417" t="s">
        <v>2183</v>
      </c>
      <c r="C3042" s="417" t="s">
        <v>920</v>
      </c>
      <c r="D3042" s="422">
        <v>7004</v>
      </c>
      <c r="E3042" s="417" t="s">
        <v>953</v>
      </c>
      <c r="F3042" s="417" t="s">
        <v>40</v>
      </c>
      <c r="G3042" s="417" t="s">
        <v>298</v>
      </c>
      <c r="H3042" s="417" t="s">
        <v>41</v>
      </c>
      <c r="I3042" s="417" t="s">
        <v>424</v>
      </c>
      <c r="J3042" s="417" t="s">
        <v>444</v>
      </c>
      <c r="K3042" s="417" t="s">
        <v>821</v>
      </c>
      <c r="L3042" s="417" t="s">
        <v>34</v>
      </c>
      <c r="M3042" s="423">
        <v>51142938</v>
      </c>
    </row>
    <row r="3043" spans="1:13">
      <c r="A3043" s="417" t="s">
        <v>10006</v>
      </c>
      <c r="B3043" s="417" t="s">
        <v>2183</v>
      </c>
      <c r="C3043" s="417" t="s">
        <v>920</v>
      </c>
      <c r="D3043" s="422">
        <v>7004</v>
      </c>
      <c r="E3043" s="417" t="s">
        <v>953</v>
      </c>
      <c r="F3043" s="417" t="s">
        <v>40</v>
      </c>
      <c r="G3043" s="417" t="s">
        <v>298</v>
      </c>
      <c r="H3043" s="417" t="s">
        <v>41</v>
      </c>
      <c r="I3043" s="417" t="s">
        <v>425</v>
      </c>
      <c r="J3043" s="417" t="s">
        <v>445</v>
      </c>
      <c r="K3043" s="417" t="s">
        <v>821</v>
      </c>
      <c r="L3043" s="417" t="s">
        <v>34</v>
      </c>
      <c r="M3043" s="423">
        <v>51142938</v>
      </c>
    </row>
    <row r="3044" spans="1:13">
      <c r="A3044" s="417" t="s">
        <v>9962</v>
      </c>
      <c r="B3044" s="417" t="s">
        <v>2183</v>
      </c>
      <c r="C3044" s="417" t="s">
        <v>920</v>
      </c>
      <c r="D3044" s="422">
        <v>7004</v>
      </c>
      <c r="E3044" s="417" t="s">
        <v>953</v>
      </c>
      <c r="F3044" s="417" t="s">
        <v>40</v>
      </c>
      <c r="G3044" s="417" t="s">
        <v>298</v>
      </c>
      <c r="H3044" s="417" t="s">
        <v>41</v>
      </c>
      <c r="I3044" s="417" t="s">
        <v>219</v>
      </c>
      <c r="J3044" s="417" t="s">
        <v>220</v>
      </c>
      <c r="K3044" s="417" t="s">
        <v>821</v>
      </c>
      <c r="L3044" s="417" t="s">
        <v>34</v>
      </c>
      <c r="M3044" s="423">
        <v>56639237</v>
      </c>
    </row>
    <row r="3045" spans="1:13">
      <c r="A3045" s="417" t="s">
        <v>9958</v>
      </c>
      <c r="B3045" s="417" t="s">
        <v>2183</v>
      </c>
      <c r="C3045" s="417" t="s">
        <v>920</v>
      </c>
      <c r="D3045" s="422">
        <v>7004</v>
      </c>
      <c r="E3045" s="417" t="s">
        <v>953</v>
      </c>
      <c r="F3045" s="417" t="s">
        <v>40</v>
      </c>
      <c r="G3045" s="417" t="s">
        <v>298</v>
      </c>
      <c r="H3045" s="417" t="s">
        <v>41</v>
      </c>
      <c r="I3045" s="417" t="s">
        <v>42</v>
      </c>
      <c r="J3045" s="417" t="s">
        <v>43</v>
      </c>
      <c r="K3045" s="417" t="s">
        <v>821</v>
      </c>
      <c r="L3045" s="417" t="s">
        <v>34</v>
      </c>
      <c r="M3045" s="423">
        <v>62175383</v>
      </c>
    </row>
    <row r="3046" spans="1:13">
      <c r="A3046" s="417" t="s">
        <v>9969</v>
      </c>
      <c r="B3046" s="417" t="s">
        <v>2186</v>
      </c>
      <c r="C3046" s="417" t="s">
        <v>920</v>
      </c>
      <c r="D3046" s="422">
        <v>7004</v>
      </c>
      <c r="E3046" s="417" t="s">
        <v>953</v>
      </c>
      <c r="F3046" s="417" t="s">
        <v>40</v>
      </c>
      <c r="G3046" s="417" t="s">
        <v>298</v>
      </c>
      <c r="H3046" s="417" t="s">
        <v>41</v>
      </c>
      <c r="I3046" s="417" t="s">
        <v>44</v>
      </c>
      <c r="J3046" s="417" t="s">
        <v>45</v>
      </c>
      <c r="K3046" s="417" t="s">
        <v>821</v>
      </c>
      <c r="L3046" s="417" t="s">
        <v>218</v>
      </c>
      <c r="M3046" s="423">
        <v>62998898</v>
      </c>
    </row>
    <row r="3047" spans="1:13">
      <c r="A3047" s="417" t="s">
        <v>9973</v>
      </c>
      <c r="B3047" s="417" t="s">
        <v>2186</v>
      </c>
      <c r="C3047" s="417" t="s">
        <v>920</v>
      </c>
      <c r="D3047" s="422">
        <v>7004</v>
      </c>
      <c r="E3047" s="417" t="s">
        <v>953</v>
      </c>
      <c r="F3047" s="417" t="s">
        <v>40</v>
      </c>
      <c r="G3047" s="417" t="s">
        <v>298</v>
      </c>
      <c r="H3047" s="417" t="s">
        <v>41</v>
      </c>
      <c r="I3047" s="417" t="s">
        <v>46</v>
      </c>
      <c r="J3047" s="417" t="s">
        <v>47</v>
      </c>
      <c r="K3047" s="417" t="s">
        <v>821</v>
      </c>
      <c r="L3047" s="417" t="s">
        <v>218</v>
      </c>
      <c r="M3047" s="423">
        <v>62998898</v>
      </c>
    </row>
    <row r="3048" spans="1:13">
      <c r="A3048" s="417" t="s">
        <v>9977</v>
      </c>
      <c r="B3048" s="417" t="s">
        <v>2186</v>
      </c>
      <c r="C3048" s="417" t="s">
        <v>920</v>
      </c>
      <c r="D3048" s="422">
        <v>7004</v>
      </c>
      <c r="E3048" s="417" t="s">
        <v>953</v>
      </c>
      <c r="F3048" s="417" t="s">
        <v>40</v>
      </c>
      <c r="G3048" s="417" t="s">
        <v>298</v>
      </c>
      <c r="H3048" s="417" t="s">
        <v>41</v>
      </c>
      <c r="I3048" s="417" t="s">
        <v>221</v>
      </c>
      <c r="J3048" s="417" t="s">
        <v>222</v>
      </c>
      <c r="K3048" s="417" t="s">
        <v>821</v>
      </c>
      <c r="L3048" s="417" t="s">
        <v>218</v>
      </c>
      <c r="M3048" s="423">
        <v>62998898</v>
      </c>
    </row>
    <row r="3049" spans="1:13">
      <c r="A3049" s="417" t="s">
        <v>9981</v>
      </c>
      <c r="B3049" s="417" t="s">
        <v>2186</v>
      </c>
      <c r="C3049" s="417" t="s">
        <v>920</v>
      </c>
      <c r="D3049" s="422">
        <v>7004</v>
      </c>
      <c r="E3049" s="417" t="s">
        <v>953</v>
      </c>
      <c r="F3049" s="417" t="s">
        <v>40</v>
      </c>
      <c r="G3049" s="417" t="s">
        <v>298</v>
      </c>
      <c r="H3049" s="417" t="s">
        <v>41</v>
      </c>
      <c r="I3049" s="417" t="s">
        <v>48</v>
      </c>
      <c r="J3049" s="417" t="s">
        <v>49</v>
      </c>
      <c r="K3049" s="417" t="s">
        <v>821</v>
      </c>
      <c r="L3049" s="417" t="s">
        <v>218</v>
      </c>
      <c r="M3049" s="423">
        <v>62998898</v>
      </c>
    </row>
    <row r="3050" spans="1:13">
      <c r="A3050" s="417" t="s">
        <v>9985</v>
      </c>
      <c r="B3050" s="417" t="s">
        <v>2186</v>
      </c>
      <c r="C3050" s="417" t="s">
        <v>920</v>
      </c>
      <c r="D3050" s="422">
        <v>7004</v>
      </c>
      <c r="E3050" s="417" t="s">
        <v>953</v>
      </c>
      <c r="F3050" s="417" t="s">
        <v>40</v>
      </c>
      <c r="G3050" s="417" t="s">
        <v>298</v>
      </c>
      <c r="H3050" s="417" t="s">
        <v>41</v>
      </c>
      <c r="I3050" s="417" t="s">
        <v>50</v>
      </c>
      <c r="J3050" s="417" t="s">
        <v>51</v>
      </c>
      <c r="K3050" s="417" t="s">
        <v>821</v>
      </c>
      <c r="L3050" s="417" t="s">
        <v>218</v>
      </c>
      <c r="M3050" s="423">
        <v>62998898</v>
      </c>
    </row>
    <row r="3051" spans="1:13">
      <c r="A3051" s="417" t="s">
        <v>9989</v>
      </c>
      <c r="B3051" s="417" t="s">
        <v>2186</v>
      </c>
      <c r="C3051" s="417" t="s">
        <v>920</v>
      </c>
      <c r="D3051" s="422">
        <v>7004</v>
      </c>
      <c r="E3051" s="417" t="s">
        <v>953</v>
      </c>
      <c r="F3051" s="417" t="s">
        <v>40</v>
      </c>
      <c r="G3051" s="417" t="s">
        <v>298</v>
      </c>
      <c r="H3051" s="417" t="s">
        <v>41</v>
      </c>
      <c r="I3051" s="417" t="s">
        <v>223</v>
      </c>
      <c r="J3051" s="417" t="s">
        <v>56</v>
      </c>
      <c r="K3051" s="417" t="s">
        <v>821</v>
      </c>
      <c r="L3051" s="417" t="s">
        <v>218</v>
      </c>
      <c r="M3051" s="423">
        <v>62998898</v>
      </c>
    </row>
    <row r="3052" spans="1:13">
      <c r="A3052" s="417" t="s">
        <v>9993</v>
      </c>
      <c r="B3052" s="417" t="s">
        <v>2186</v>
      </c>
      <c r="C3052" s="417" t="s">
        <v>920</v>
      </c>
      <c r="D3052" s="422">
        <v>7004</v>
      </c>
      <c r="E3052" s="417" t="s">
        <v>953</v>
      </c>
      <c r="F3052" s="417" t="s">
        <v>40</v>
      </c>
      <c r="G3052" s="417" t="s">
        <v>298</v>
      </c>
      <c r="H3052" s="417" t="s">
        <v>41</v>
      </c>
      <c r="I3052" s="417" t="s">
        <v>421</v>
      </c>
      <c r="J3052" s="417" t="s">
        <v>441</v>
      </c>
      <c r="K3052" s="417" t="s">
        <v>821</v>
      </c>
      <c r="L3052" s="417" t="s">
        <v>218</v>
      </c>
      <c r="M3052" s="423">
        <v>62998898</v>
      </c>
    </row>
    <row r="3053" spans="1:13">
      <c r="A3053" s="417" t="s">
        <v>9997</v>
      </c>
      <c r="B3053" s="417" t="s">
        <v>2186</v>
      </c>
      <c r="C3053" s="417" t="s">
        <v>920</v>
      </c>
      <c r="D3053" s="422">
        <v>7004</v>
      </c>
      <c r="E3053" s="417" t="s">
        <v>953</v>
      </c>
      <c r="F3053" s="417" t="s">
        <v>40</v>
      </c>
      <c r="G3053" s="417" t="s">
        <v>298</v>
      </c>
      <c r="H3053" s="417" t="s">
        <v>41</v>
      </c>
      <c r="I3053" s="417" t="s">
        <v>422</v>
      </c>
      <c r="J3053" s="417" t="s">
        <v>442</v>
      </c>
      <c r="K3053" s="417" t="s">
        <v>821</v>
      </c>
      <c r="L3053" s="417" t="s">
        <v>218</v>
      </c>
      <c r="M3053" s="423">
        <v>62998898</v>
      </c>
    </row>
    <row r="3054" spans="1:13">
      <c r="A3054" s="417" t="s">
        <v>10001</v>
      </c>
      <c r="B3054" s="417" t="s">
        <v>2186</v>
      </c>
      <c r="C3054" s="417" t="s">
        <v>920</v>
      </c>
      <c r="D3054" s="422">
        <v>7004</v>
      </c>
      <c r="E3054" s="417" t="s">
        <v>953</v>
      </c>
      <c r="F3054" s="417" t="s">
        <v>40</v>
      </c>
      <c r="G3054" s="417" t="s">
        <v>298</v>
      </c>
      <c r="H3054" s="417" t="s">
        <v>41</v>
      </c>
      <c r="I3054" s="417" t="s">
        <v>423</v>
      </c>
      <c r="J3054" s="417" t="s">
        <v>443</v>
      </c>
      <c r="K3054" s="417" t="s">
        <v>821</v>
      </c>
      <c r="L3054" s="417" t="s">
        <v>218</v>
      </c>
      <c r="M3054" s="423">
        <v>62998898</v>
      </c>
    </row>
    <row r="3055" spans="1:13">
      <c r="A3055" s="417" t="s">
        <v>10005</v>
      </c>
      <c r="B3055" s="417" t="s">
        <v>2186</v>
      </c>
      <c r="C3055" s="417" t="s">
        <v>920</v>
      </c>
      <c r="D3055" s="422">
        <v>7004</v>
      </c>
      <c r="E3055" s="417" t="s">
        <v>953</v>
      </c>
      <c r="F3055" s="417" t="s">
        <v>40</v>
      </c>
      <c r="G3055" s="417" t="s">
        <v>298</v>
      </c>
      <c r="H3055" s="417" t="s">
        <v>41</v>
      </c>
      <c r="I3055" s="417" t="s">
        <v>424</v>
      </c>
      <c r="J3055" s="417" t="s">
        <v>444</v>
      </c>
      <c r="K3055" s="417" t="s">
        <v>821</v>
      </c>
      <c r="L3055" s="417" t="s">
        <v>218</v>
      </c>
      <c r="M3055" s="423">
        <v>62998898</v>
      </c>
    </row>
    <row r="3056" spans="1:13">
      <c r="A3056" s="417" t="s">
        <v>10009</v>
      </c>
      <c r="B3056" s="417" t="s">
        <v>2186</v>
      </c>
      <c r="C3056" s="417" t="s">
        <v>920</v>
      </c>
      <c r="D3056" s="422">
        <v>7004</v>
      </c>
      <c r="E3056" s="417" t="s">
        <v>953</v>
      </c>
      <c r="F3056" s="417" t="s">
        <v>40</v>
      </c>
      <c r="G3056" s="417" t="s">
        <v>298</v>
      </c>
      <c r="H3056" s="417" t="s">
        <v>41</v>
      </c>
      <c r="I3056" s="417" t="s">
        <v>425</v>
      </c>
      <c r="J3056" s="417" t="s">
        <v>445</v>
      </c>
      <c r="K3056" s="417" t="s">
        <v>821</v>
      </c>
      <c r="L3056" s="417" t="s">
        <v>218</v>
      </c>
      <c r="M3056" s="423">
        <v>62998898</v>
      </c>
    </row>
    <row r="3057" spans="1:13">
      <c r="A3057" s="417" t="s">
        <v>9954</v>
      </c>
      <c r="B3057" s="417" t="s">
        <v>2183</v>
      </c>
      <c r="C3057" s="417" t="s">
        <v>920</v>
      </c>
      <c r="D3057" s="422">
        <v>7004</v>
      </c>
      <c r="E3057" s="417" t="s">
        <v>953</v>
      </c>
      <c r="F3057" s="417" t="s">
        <v>40</v>
      </c>
      <c r="G3057" s="417" t="s">
        <v>298</v>
      </c>
      <c r="H3057" s="417" t="s">
        <v>41</v>
      </c>
      <c r="I3057" s="417" t="s">
        <v>324</v>
      </c>
      <c r="J3057" s="417" t="s">
        <v>688</v>
      </c>
      <c r="K3057" s="417" t="s">
        <v>821</v>
      </c>
      <c r="L3057" s="417" t="s">
        <v>34</v>
      </c>
      <c r="M3057" s="423">
        <v>67631834</v>
      </c>
    </row>
    <row r="3058" spans="1:13">
      <c r="A3058" s="417" t="s">
        <v>9965</v>
      </c>
      <c r="B3058" s="417" t="s">
        <v>2186</v>
      </c>
      <c r="C3058" s="417" t="s">
        <v>920</v>
      </c>
      <c r="D3058" s="422">
        <v>7004</v>
      </c>
      <c r="E3058" s="417" t="s">
        <v>953</v>
      </c>
      <c r="F3058" s="417" t="s">
        <v>40</v>
      </c>
      <c r="G3058" s="417" t="s">
        <v>298</v>
      </c>
      <c r="H3058" s="417" t="s">
        <v>41</v>
      </c>
      <c r="I3058" s="417" t="s">
        <v>219</v>
      </c>
      <c r="J3058" s="417" t="s">
        <v>220</v>
      </c>
      <c r="K3058" s="417" t="s">
        <v>821</v>
      </c>
      <c r="L3058" s="417" t="s">
        <v>218</v>
      </c>
      <c r="M3058" s="423">
        <v>69767660</v>
      </c>
    </row>
    <row r="3059" spans="1:13">
      <c r="A3059" s="417" t="s">
        <v>9938</v>
      </c>
      <c r="B3059" s="417" t="s">
        <v>2183</v>
      </c>
      <c r="C3059" s="417" t="s">
        <v>920</v>
      </c>
      <c r="D3059" s="422">
        <v>7004</v>
      </c>
      <c r="E3059" s="417" t="s">
        <v>953</v>
      </c>
      <c r="F3059" s="417" t="s">
        <v>40</v>
      </c>
      <c r="G3059" s="417" t="s">
        <v>298</v>
      </c>
      <c r="H3059" s="417" t="s">
        <v>41</v>
      </c>
      <c r="I3059" s="417" t="s">
        <v>316</v>
      </c>
      <c r="J3059" s="417" t="s">
        <v>684</v>
      </c>
      <c r="K3059" s="417" t="s">
        <v>821</v>
      </c>
      <c r="L3059" s="417" t="s">
        <v>34</v>
      </c>
      <c r="M3059" s="423">
        <v>73125476</v>
      </c>
    </row>
    <row r="3060" spans="1:13">
      <c r="A3060" s="417" t="s">
        <v>9942</v>
      </c>
      <c r="B3060" s="417" t="s">
        <v>2183</v>
      </c>
      <c r="C3060" s="417" t="s">
        <v>920</v>
      </c>
      <c r="D3060" s="422">
        <v>7004</v>
      </c>
      <c r="E3060" s="417" t="s">
        <v>953</v>
      </c>
      <c r="F3060" s="417" t="s">
        <v>40</v>
      </c>
      <c r="G3060" s="417" t="s">
        <v>298</v>
      </c>
      <c r="H3060" s="417" t="s">
        <v>41</v>
      </c>
      <c r="I3060" s="417" t="s">
        <v>318</v>
      </c>
      <c r="J3060" s="417" t="s">
        <v>685</v>
      </c>
      <c r="K3060" s="417" t="s">
        <v>821</v>
      </c>
      <c r="L3060" s="417" t="s">
        <v>34</v>
      </c>
      <c r="M3060" s="423">
        <v>73125476</v>
      </c>
    </row>
    <row r="3061" spans="1:13">
      <c r="A3061" s="417" t="s">
        <v>9946</v>
      </c>
      <c r="B3061" s="417" t="s">
        <v>2183</v>
      </c>
      <c r="C3061" s="417" t="s">
        <v>920</v>
      </c>
      <c r="D3061" s="422">
        <v>7004</v>
      </c>
      <c r="E3061" s="417" t="s">
        <v>953</v>
      </c>
      <c r="F3061" s="417" t="s">
        <v>40</v>
      </c>
      <c r="G3061" s="417" t="s">
        <v>298</v>
      </c>
      <c r="H3061" s="417" t="s">
        <v>41</v>
      </c>
      <c r="I3061" s="417" t="s">
        <v>320</v>
      </c>
      <c r="J3061" s="417" t="s">
        <v>686</v>
      </c>
      <c r="K3061" s="417" t="s">
        <v>821</v>
      </c>
      <c r="L3061" s="417" t="s">
        <v>34</v>
      </c>
      <c r="M3061" s="423">
        <v>73125476</v>
      </c>
    </row>
    <row r="3062" spans="1:13">
      <c r="A3062" s="417" t="s">
        <v>9950</v>
      </c>
      <c r="B3062" s="417" t="s">
        <v>2183</v>
      </c>
      <c r="C3062" s="417" t="s">
        <v>920</v>
      </c>
      <c r="D3062" s="422">
        <v>7004</v>
      </c>
      <c r="E3062" s="417" t="s">
        <v>953</v>
      </c>
      <c r="F3062" s="417" t="s">
        <v>40</v>
      </c>
      <c r="G3062" s="417" t="s">
        <v>298</v>
      </c>
      <c r="H3062" s="417" t="s">
        <v>41</v>
      </c>
      <c r="I3062" s="417" t="s">
        <v>322</v>
      </c>
      <c r="J3062" s="417" t="s">
        <v>687</v>
      </c>
      <c r="K3062" s="417" t="s">
        <v>821</v>
      </c>
      <c r="L3062" s="417" t="s">
        <v>34</v>
      </c>
      <c r="M3062" s="423">
        <v>73125476</v>
      </c>
    </row>
    <row r="3063" spans="1:13">
      <c r="A3063" s="417" t="s">
        <v>9961</v>
      </c>
      <c r="B3063" s="417" t="s">
        <v>2186</v>
      </c>
      <c r="C3063" s="417" t="s">
        <v>920</v>
      </c>
      <c r="D3063" s="422">
        <v>7004</v>
      </c>
      <c r="E3063" s="417" t="s">
        <v>953</v>
      </c>
      <c r="F3063" s="417" t="s">
        <v>40</v>
      </c>
      <c r="G3063" s="417" t="s">
        <v>298</v>
      </c>
      <c r="H3063" s="417" t="s">
        <v>41</v>
      </c>
      <c r="I3063" s="417" t="s">
        <v>42</v>
      </c>
      <c r="J3063" s="417" t="s">
        <v>43</v>
      </c>
      <c r="K3063" s="417" t="s">
        <v>821</v>
      </c>
      <c r="L3063" s="417" t="s">
        <v>218</v>
      </c>
      <c r="M3063" s="423">
        <v>76586895</v>
      </c>
    </row>
    <row r="3064" spans="1:13">
      <c r="A3064" s="417" t="s">
        <v>9957</v>
      </c>
      <c r="B3064" s="417" t="s">
        <v>2186</v>
      </c>
      <c r="C3064" s="417" t="s">
        <v>920</v>
      </c>
      <c r="D3064" s="422">
        <v>7004</v>
      </c>
      <c r="E3064" s="417" t="s">
        <v>953</v>
      </c>
      <c r="F3064" s="417" t="s">
        <v>40</v>
      </c>
      <c r="G3064" s="417" t="s">
        <v>298</v>
      </c>
      <c r="H3064" s="417" t="s">
        <v>41</v>
      </c>
      <c r="I3064" s="417" t="s">
        <v>324</v>
      </c>
      <c r="J3064" s="417" t="s">
        <v>688</v>
      </c>
      <c r="K3064" s="417" t="s">
        <v>821</v>
      </c>
      <c r="L3064" s="417" t="s">
        <v>218</v>
      </c>
      <c r="M3064" s="423">
        <v>83307840</v>
      </c>
    </row>
    <row r="3065" spans="1:13">
      <c r="A3065" s="417" t="s">
        <v>9941</v>
      </c>
      <c r="B3065" s="417" t="s">
        <v>2186</v>
      </c>
      <c r="C3065" s="417" t="s">
        <v>920</v>
      </c>
      <c r="D3065" s="422">
        <v>7004</v>
      </c>
      <c r="E3065" s="417" t="s">
        <v>953</v>
      </c>
      <c r="F3065" s="417" t="s">
        <v>40</v>
      </c>
      <c r="G3065" s="417" t="s">
        <v>298</v>
      </c>
      <c r="H3065" s="417" t="s">
        <v>41</v>
      </c>
      <c r="I3065" s="417" t="s">
        <v>316</v>
      </c>
      <c r="J3065" s="417" t="s">
        <v>684</v>
      </c>
      <c r="K3065" s="417" t="s">
        <v>821</v>
      </c>
      <c r="L3065" s="417" t="s">
        <v>218</v>
      </c>
      <c r="M3065" s="423">
        <v>90076602</v>
      </c>
    </row>
    <row r="3066" spans="1:13">
      <c r="A3066" s="417" t="s">
        <v>9945</v>
      </c>
      <c r="B3066" s="417" t="s">
        <v>2186</v>
      </c>
      <c r="C3066" s="417" t="s">
        <v>920</v>
      </c>
      <c r="D3066" s="422">
        <v>7004</v>
      </c>
      <c r="E3066" s="417" t="s">
        <v>953</v>
      </c>
      <c r="F3066" s="417" t="s">
        <v>40</v>
      </c>
      <c r="G3066" s="417" t="s">
        <v>298</v>
      </c>
      <c r="H3066" s="417" t="s">
        <v>41</v>
      </c>
      <c r="I3066" s="417" t="s">
        <v>318</v>
      </c>
      <c r="J3066" s="417" t="s">
        <v>685</v>
      </c>
      <c r="K3066" s="417" t="s">
        <v>821</v>
      </c>
      <c r="L3066" s="417" t="s">
        <v>218</v>
      </c>
      <c r="M3066" s="423">
        <v>90076602</v>
      </c>
    </row>
    <row r="3067" spans="1:13">
      <c r="A3067" s="417" t="s">
        <v>9949</v>
      </c>
      <c r="B3067" s="417" t="s">
        <v>2186</v>
      </c>
      <c r="C3067" s="417" t="s">
        <v>920</v>
      </c>
      <c r="D3067" s="422">
        <v>7004</v>
      </c>
      <c r="E3067" s="417" t="s">
        <v>953</v>
      </c>
      <c r="F3067" s="417" t="s">
        <v>40</v>
      </c>
      <c r="G3067" s="417" t="s">
        <v>298</v>
      </c>
      <c r="H3067" s="417" t="s">
        <v>41</v>
      </c>
      <c r="I3067" s="417" t="s">
        <v>320</v>
      </c>
      <c r="J3067" s="417" t="s">
        <v>686</v>
      </c>
      <c r="K3067" s="417" t="s">
        <v>821</v>
      </c>
      <c r="L3067" s="417" t="s">
        <v>218</v>
      </c>
      <c r="M3067" s="423">
        <v>90076602</v>
      </c>
    </row>
    <row r="3068" spans="1:13">
      <c r="A3068" s="417" t="s">
        <v>9953</v>
      </c>
      <c r="B3068" s="417" t="s">
        <v>2186</v>
      </c>
      <c r="C3068" s="417" t="s">
        <v>920</v>
      </c>
      <c r="D3068" s="422">
        <v>7004</v>
      </c>
      <c r="E3068" s="417" t="s">
        <v>953</v>
      </c>
      <c r="F3068" s="417" t="s">
        <v>40</v>
      </c>
      <c r="G3068" s="417" t="s">
        <v>298</v>
      </c>
      <c r="H3068" s="417" t="s">
        <v>41</v>
      </c>
      <c r="I3068" s="417" t="s">
        <v>322</v>
      </c>
      <c r="J3068" s="417" t="s">
        <v>687</v>
      </c>
      <c r="K3068" s="417" t="s">
        <v>821</v>
      </c>
      <c r="L3068" s="417" t="s">
        <v>218</v>
      </c>
      <c r="M3068" s="423">
        <v>90076602</v>
      </c>
    </row>
    <row r="3069" spans="1:13">
      <c r="A3069" s="417" t="s">
        <v>149</v>
      </c>
      <c r="B3069" s="417" t="s">
        <v>149</v>
      </c>
      <c r="C3069" s="417" t="s">
        <v>635</v>
      </c>
      <c r="D3069" s="422">
        <v>8000</v>
      </c>
      <c r="E3069" s="417" t="s">
        <v>665</v>
      </c>
      <c r="F3069" s="417"/>
      <c r="G3069" s="417" t="s">
        <v>149</v>
      </c>
      <c r="H3069" s="417" t="s">
        <v>149</v>
      </c>
      <c r="I3069" s="417" t="s">
        <v>42</v>
      </c>
      <c r="J3069" s="417" t="s">
        <v>149</v>
      </c>
      <c r="K3069" s="417" t="s">
        <v>149</v>
      </c>
      <c r="L3069" s="417" t="s">
        <v>149</v>
      </c>
      <c r="M3069" s="423"/>
    </row>
    <row r="3070" spans="1:13">
      <c r="A3070" s="417" t="s">
        <v>10174</v>
      </c>
      <c r="B3070" s="417" t="s">
        <v>2229</v>
      </c>
      <c r="C3070" s="417" t="s">
        <v>920</v>
      </c>
      <c r="D3070" s="422">
        <v>8001</v>
      </c>
      <c r="E3070" s="417" t="s">
        <v>653</v>
      </c>
      <c r="F3070" s="417" t="s">
        <v>648</v>
      </c>
      <c r="G3070" s="417" t="s">
        <v>298</v>
      </c>
      <c r="H3070" s="417" t="s">
        <v>41</v>
      </c>
      <c r="I3070" s="417" t="s">
        <v>425</v>
      </c>
      <c r="J3070" s="417" t="s">
        <v>963</v>
      </c>
      <c r="K3070" s="417" t="s">
        <v>821</v>
      </c>
      <c r="L3070" s="417" t="s">
        <v>822</v>
      </c>
      <c r="M3070" s="423">
        <v>771540</v>
      </c>
    </row>
    <row r="3071" spans="1:13">
      <c r="A3071" s="417" t="s">
        <v>10172</v>
      </c>
      <c r="B3071" s="417" t="s">
        <v>2229</v>
      </c>
      <c r="C3071" s="417" t="s">
        <v>920</v>
      </c>
      <c r="D3071" s="422">
        <v>8001</v>
      </c>
      <c r="E3071" s="417" t="s">
        <v>653</v>
      </c>
      <c r="F3071" s="417" t="s">
        <v>648</v>
      </c>
      <c r="G3071" s="417" t="s">
        <v>298</v>
      </c>
      <c r="H3071" s="417" t="s">
        <v>41</v>
      </c>
      <c r="I3071" s="417" t="s">
        <v>424</v>
      </c>
      <c r="J3071" s="417" t="s">
        <v>962</v>
      </c>
      <c r="K3071" s="417" t="s">
        <v>821</v>
      </c>
      <c r="L3071" s="417" t="s">
        <v>822</v>
      </c>
      <c r="M3071" s="423">
        <v>1144836</v>
      </c>
    </row>
    <row r="3072" spans="1:13">
      <c r="A3072" s="417" t="s">
        <v>10170</v>
      </c>
      <c r="B3072" s="417" t="s">
        <v>2229</v>
      </c>
      <c r="C3072" s="417" t="s">
        <v>920</v>
      </c>
      <c r="D3072" s="422">
        <v>8001</v>
      </c>
      <c r="E3072" s="417" t="s">
        <v>653</v>
      </c>
      <c r="F3072" s="417" t="s">
        <v>648</v>
      </c>
      <c r="G3072" s="417" t="s">
        <v>298</v>
      </c>
      <c r="H3072" s="417" t="s">
        <v>41</v>
      </c>
      <c r="I3072" s="417" t="s">
        <v>423</v>
      </c>
      <c r="J3072" s="417" t="s">
        <v>961</v>
      </c>
      <c r="K3072" s="417" t="s">
        <v>821</v>
      </c>
      <c r="L3072" s="417" t="s">
        <v>822</v>
      </c>
      <c r="M3072" s="423">
        <v>1496187</v>
      </c>
    </row>
    <row r="3073" spans="1:13">
      <c r="A3073" s="417" t="s">
        <v>10168</v>
      </c>
      <c r="B3073" s="417" t="s">
        <v>2229</v>
      </c>
      <c r="C3073" s="417" t="s">
        <v>920</v>
      </c>
      <c r="D3073" s="422">
        <v>8001</v>
      </c>
      <c r="E3073" s="417" t="s">
        <v>653</v>
      </c>
      <c r="F3073" s="417" t="s">
        <v>648</v>
      </c>
      <c r="G3073" s="417" t="s">
        <v>298</v>
      </c>
      <c r="H3073" s="417" t="s">
        <v>41</v>
      </c>
      <c r="I3073" s="417" t="s">
        <v>422</v>
      </c>
      <c r="J3073" s="417" t="s">
        <v>960</v>
      </c>
      <c r="K3073" s="417" t="s">
        <v>821</v>
      </c>
      <c r="L3073" s="417" t="s">
        <v>822</v>
      </c>
      <c r="M3073" s="423">
        <v>1845690</v>
      </c>
    </row>
    <row r="3074" spans="1:13">
      <c r="A3074" s="417" t="s">
        <v>10166</v>
      </c>
      <c r="B3074" s="417" t="s">
        <v>2229</v>
      </c>
      <c r="C3074" s="417" t="s">
        <v>920</v>
      </c>
      <c r="D3074" s="422">
        <v>8001</v>
      </c>
      <c r="E3074" s="417" t="s">
        <v>653</v>
      </c>
      <c r="F3074" s="417" t="s">
        <v>648</v>
      </c>
      <c r="G3074" s="417" t="s">
        <v>298</v>
      </c>
      <c r="H3074" s="417" t="s">
        <v>41</v>
      </c>
      <c r="I3074" s="417" t="s">
        <v>421</v>
      </c>
      <c r="J3074" s="417" t="s">
        <v>959</v>
      </c>
      <c r="K3074" s="417" t="s">
        <v>821</v>
      </c>
      <c r="L3074" s="417" t="s">
        <v>822</v>
      </c>
      <c r="M3074" s="423">
        <v>2545620</v>
      </c>
    </row>
    <row r="3075" spans="1:13">
      <c r="A3075" s="417" t="s">
        <v>10164</v>
      </c>
      <c r="B3075" s="417" t="s">
        <v>2229</v>
      </c>
      <c r="C3075" s="417" t="s">
        <v>920</v>
      </c>
      <c r="D3075" s="422">
        <v>8001</v>
      </c>
      <c r="E3075" s="417" t="s">
        <v>653</v>
      </c>
      <c r="F3075" s="417" t="s">
        <v>648</v>
      </c>
      <c r="G3075" s="417" t="s">
        <v>298</v>
      </c>
      <c r="H3075" s="417" t="s">
        <v>41</v>
      </c>
      <c r="I3075" s="417" t="s">
        <v>223</v>
      </c>
      <c r="J3075" s="417" t="s">
        <v>958</v>
      </c>
      <c r="K3075" s="417" t="s">
        <v>821</v>
      </c>
      <c r="L3075" s="417" t="s">
        <v>822</v>
      </c>
      <c r="M3075" s="423">
        <v>2864400</v>
      </c>
    </row>
    <row r="3076" spans="1:13">
      <c r="A3076" s="417" t="s">
        <v>10162</v>
      </c>
      <c r="B3076" s="417" t="s">
        <v>2229</v>
      </c>
      <c r="C3076" s="417" t="s">
        <v>920</v>
      </c>
      <c r="D3076" s="422">
        <v>8001</v>
      </c>
      <c r="E3076" s="417" t="s">
        <v>653</v>
      </c>
      <c r="F3076" s="417" t="s">
        <v>648</v>
      </c>
      <c r="G3076" s="417" t="s">
        <v>298</v>
      </c>
      <c r="H3076" s="417" t="s">
        <v>41</v>
      </c>
      <c r="I3076" s="417" t="s">
        <v>50</v>
      </c>
      <c r="J3076" s="417" t="s">
        <v>957</v>
      </c>
      <c r="K3076" s="417" t="s">
        <v>821</v>
      </c>
      <c r="L3076" s="417" t="s">
        <v>822</v>
      </c>
      <c r="M3076" s="423">
        <v>3534300</v>
      </c>
    </row>
    <row r="3077" spans="1:13">
      <c r="A3077" s="417" t="s">
        <v>10160</v>
      </c>
      <c r="B3077" s="417" t="s">
        <v>2229</v>
      </c>
      <c r="C3077" s="417" t="s">
        <v>920</v>
      </c>
      <c r="D3077" s="422">
        <v>8001</v>
      </c>
      <c r="E3077" s="417" t="s">
        <v>653</v>
      </c>
      <c r="F3077" s="417" t="s">
        <v>648</v>
      </c>
      <c r="G3077" s="417" t="s">
        <v>298</v>
      </c>
      <c r="H3077" s="417" t="s">
        <v>41</v>
      </c>
      <c r="I3077" s="417" t="s">
        <v>48</v>
      </c>
      <c r="J3077" s="417" t="s">
        <v>956</v>
      </c>
      <c r="K3077" s="417" t="s">
        <v>821</v>
      </c>
      <c r="L3077" s="417" t="s">
        <v>822</v>
      </c>
      <c r="M3077" s="423">
        <v>4250400</v>
      </c>
    </row>
    <row r="3078" spans="1:13">
      <c r="A3078" s="417" t="s">
        <v>10158</v>
      </c>
      <c r="B3078" s="417" t="s">
        <v>2229</v>
      </c>
      <c r="C3078" s="417" t="s">
        <v>920</v>
      </c>
      <c r="D3078" s="422">
        <v>8001</v>
      </c>
      <c r="E3078" s="417" t="s">
        <v>653</v>
      </c>
      <c r="F3078" s="417" t="s">
        <v>648</v>
      </c>
      <c r="G3078" s="417" t="s">
        <v>298</v>
      </c>
      <c r="H3078" s="417" t="s">
        <v>41</v>
      </c>
      <c r="I3078" s="417" t="s">
        <v>221</v>
      </c>
      <c r="J3078" s="417" t="s">
        <v>955</v>
      </c>
      <c r="K3078" s="417" t="s">
        <v>821</v>
      </c>
      <c r="L3078" s="417" t="s">
        <v>822</v>
      </c>
      <c r="M3078" s="423">
        <v>4435200</v>
      </c>
    </row>
    <row r="3079" spans="1:13">
      <c r="A3079" s="417" t="s">
        <v>10156</v>
      </c>
      <c r="B3079" s="417" t="s">
        <v>2229</v>
      </c>
      <c r="C3079" s="417" t="s">
        <v>920</v>
      </c>
      <c r="D3079" s="422">
        <v>8001</v>
      </c>
      <c r="E3079" s="417" t="s">
        <v>653</v>
      </c>
      <c r="F3079" s="417" t="s">
        <v>648</v>
      </c>
      <c r="G3079" s="417" t="s">
        <v>298</v>
      </c>
      <c r="H3079" s="417" t="s">
        <v>41</v>
      </c>
      <c r="I3079" s="417" t="s">
        <v>46</v>
      </c>
      <c r="J3079" s="417" t="s">
        <v>954</v>
      </c>
      <c r="K3079" s="417" t="s">
        <v>821</v>
      </c>
      <c r="L3079" s="417" t="s">
        <v>822</v>
      </c>
      <c r="M3079" s="423">
        <v>4620000</v>
      </c>
    </row>
    <row r="3080" spans="1:13">
      <c r="A3080" s="417" t="s">
        <v>10173</v>
      </c>
      <c r="B3080" s="417" t="s">
        <v>2228</v>
      </c>
      <c r="C3080" s="417" t="s">
        <v>920</v>
      </c>
      <c r="D3080" s="422">
        <v>8001</v>
      </c>
      <c r="E3080" s="417" t="s">
        <v>653</v>
      </c>
      <c r="F3080" s="417" t="s">
        <v>648</v>
      </c>
      <c r="G3080" s="417" t="s">
        <v>298</v>
      </c>
      <c r="H3080" s="417" t="s">
        <v>41</v>
      </c>
      <c r="I3080" s="417" t="s">
        <v>425</v>
      </c>
      <c r="J3080" s="417" t="s">
        <v>963</v>
      </c>
      <c r="K3080" s="417" t="s">
        <v>821</v>
      </c>
      <c r="L3080" s="417" t="s">
        <v>32</v>
      </c>
      <c r="M3080" s="423">
        <v>7715400</v>
      </c>
    </row>
    <row r="3081" spans="1:13">
      <c r="A3081" s="417" t="s">
        <v>10171</v>
      </c>
      <c r="B3081" s="417" t="s">
        <v>2228</v>
      </c>
      <c r="C3081" s="417" t="s">
        <v>920</v>
      </c>
      <c r="D3081" s="422">
        <v>8001</v>
      </c>
      <c r="E3081" s="417" t="s">
        <v>653</v>
      </c>
      <c r="F3081" s="417" t="s">
        <v>648</v>
      </c>
      <c r="G3081" s="417" t="s">
        <v>298</v>
      </c>
      <c r="H3081" s="417" t="s">
        <v>41</v>
      </c>
      <c r="I3081" s="417" t="s">
        <v>424</v>
      </c>
      <c r="J3081" s="417" t="s">
        <v>962</v>
      </c>
      <c r="K3081" s="417" t="s">
        <v>821</v>
      </c>
      <c r="L3081" s="417" t="s">
        <v>32</v>
      </c>
      <c r="M3081" s="423">
        <v>11457600</v>
      </c>
    </row>
    <row r="3082" spans="1:13">
      <c r="A3082" s="417" t="s">
        <v>14542</v>
      </c>
      <c r="B3082" s="417" t="s">
        <v>14523</v>
      </c>
      <c r="C3082" s="417" t="s">
        <v>1255</v>
      </c>
      <c r="D3082" s="422">
        <v>8001</v>
      </c>
      <c r="E3082" s="417" t="s">
        <v>653</v>
      </c>
      <c r="F3082" s="417" t="s">
        <v>648</v>
      </c>
      <c r="G3082" s="417" t="s">
        <v>648</v>
      </c>
      <c r="H3082" s="417" t="s">
        <v>41</v>
      </c>
      <c r="I3082" s="417" t="s">
        <v>425</v>
      </c>
      <c r="J3082" s="417" t="s">
        <v>963</v>
      </c>
      <c r="K3082" s="417" t="s">
        <v>821</v>
      </c>
      <c r="L3082" s="417" t="s">
        <v>34</v>
      </c>
      <c r="M3082" s="423">
        <v>13887720</v>
      </c>
    </row>
    <row r="3083" spans="1:13">
      <c r="A3083" s="417" t="s">
        <v>10169</v>
      </c>
      <c r="B3083" s="417" t="s">
        <v>2228</v>
      </c>
      <c r="C3083" s="417" t="s">
        <v>920</v>
      </c>
      <c r="D3083" s="422">
        <v>8001</v>
      </c>
      <c r="E3083" s="417" t="s">
        <v>653</v>
      </c>
      <c r="F3083" s="417" t="s">
        <v>648</v>
      </c>
      <c r="G3083" s="417" t="s">
        <v>298</v>
      </c>
      <c r="H3083" s="417" t="s">
        <v>41</v>
      </c>
      <c r="I3083" s="417" t="s">
        <v>423</v>
      </c>
      <c r="J3083" s="417" t="s">
        <v>961</v>
      </c>
      <c r="K3083" s="417" t="s">
        <v>821</v>
      </c>
      <c r="L3083" s="417" t="s">
        <v>32</v>
      </c>
      <c r="M3083" s="423">
        <v>14968800</v>
      </c>
    </row>
    <row r="3084" spans="1:13">
      <c r="A3084" s="417" t="s">
        <v>10167</v>
      </c>
      <c r="B3084" s="417" t="s">
        <v>2228</v>
      </c>
      <c r="C3084" s="417" t="s">
        <v>920</v>
      </c>
      <c r="D3084" s="422">
        <v>8001</v>
      </c>
      <c r="E3084" s="417" t="s">
        <v>653</v>
      </c>
      <c r="F3084" s="417" t="s">
        <v>648</v>
      </c>
      <c r="G3084" s="417" t="s">
        <v>298</v>
      </c>
      <c r="H3084" s="417" t="s">
        <v>41</v>
      </c>
      <c r="I3084" s="417" t="s">
        <v>422</v>
      </c>
      <c r="J3084" s="417" t="s">
        <v>960</v>
      </c>
      <c r="K3084" s="417" t="s">
        <v>821</v>
      </c>
      <c r="L3084" s="417" t="s">
        <v>32</v>
      </c>
      <c r="M3084" s="423">
        <v>18456900</v>
      </c>
    </row>
    <row r="3085" spans="1:13">
      <c r="A3085" s="417" t="s">
        <v>14543</v>
      </c>
      <c r="B3085" s="417" t="s">
        <v>14525</v>
      </c>
      <c r="C3085" s="417" t="s">
        <v>1255</v>
      </c>
      <c r="D3085" s="422">
        <v>8001</v>
      </c>
      <c r="E3085" s="417" t="s">
        <v>653</v>
      </c>
      <c r="F3085" s="417" t="s">
        <v>648</v>
      </c>
      <c r="G3085" s="417" t="s">
        <v>648</v>
      </c>
      <c r="H3085" s="417" t="s">
        <v>41</v>
      </c>
      <c r="I3085" s="417" t="s">
        <v>425</v>
      </c>
      <c r="J3085" s="417" t="s">
        <v>963</v>
      </c>
      <c r="K3085" s="417" t="s">
        <v>821</v>
      </c>
      <c r="L3085" s="417" t="s">
        <v>218</v>
      </c>
      <c r="M3085" s="423">
        <v>19674270</v>
      </c>
    </row>
    <row r="3086" spans="1:13">
      <c r="A3086" s="417" t="s">
        <v>14540</v>
      </c>
      <c r="B3086" s="417" t="s">
        <v>14523</v>
      </c>
      <c r="C3086" s="417" t="s">
        <v>1255</v>
      </c>
      <c r="D3086" s="422">
        <v>8001</v>
      </c>
      <c r="E3086" s="417" t="s">
        <v>653</v>
      </c>
      <c r="F3086" s="417" t="s">
        <v>648</v>
      </c>
      <c r="G3086" s="417" t="s">
        <v>648</v>
      </c>
      <c r="H3086" s="417" t="s">
        <v>41</v>
      </c>
      <c r="I3086" s="417" t="s">
        <v>424</v>
      </c>
      <c r="J3086" s="417" t="s">
        <v>962</v>
      </c>
      <c r="K3086" s="417" t="s">
        <v>821</v>
      </c>
      <c r="L3086" s="417" t="s">
        <v>34</v>
      </c>
      <c r="M3086" s="423">
        <v>20623680</v>
      </c>
    </row>
    <row r="3087" spans="1:13">
      <c r="A3087" s="417" t="s">
        <v>10165</v>
      </c>
      <c r="B3087" s="417" t="s">
        <v>2228</v>
      </c>
      <c r="C3087" s="417" t="s">
        <v>920</v>
      </c>
      <c r="D3087" s="422">
        <v>8001</v>
      </c>
      <c r="E3087" s="417" t="s">
        <v>653</v>
      </c>
      <c r="F3087" s="417" t="s">
        <v>648</v>
      </c>
      <c r="G3087" s="417" t="s">
        <v>298</v>
      </c>
      <c r="H3087" s="417" t="s">
        <v>41</v>
      </c>
      <c r="I3087" s="417" t="s">
        <v>421</v>
      </c>
      <c r="J3087" s="417" t="s">
        <v>959</v>
      </c>
      <c r="K3087" s="417" t="s">
        <v>821</v>
      </c>
      <c r="L3087" s="417" t="s">
        <v>32</v>
      </c>
      <c r="M3087" s="423">
        <v>25456200</v>
      </c>
    </row>
    <row r="3088" spans="1:13">
      <c r="A3088" s="417" t="s">
        <v>14538</v>
      </c>
      <c r="B3088" s="417" t="s">
        <v>14523</v>
      </c>
      <c r="C3088" s="417" t="s">
        <v>1255</v>
      </c>
      <c r="D3088" s="422">
        <v>8001</v>
      </c>
      <c r="E3088" s="417" t="s">
        <v>653</v>
      </c>
      <c r="F3088" s="417" t="s">
        <v>648</v>
      </c>
      <c r="G3088" s="417" t="s">
        <v>648</v>
      </c>
      <c r="H3088" s="417" t="s">
        <v>41</v>
      </c>
      <c r="I3088" s="417" t="s">
        <v>423</v>
      </c>
      <c r="J3088" s="417" t="s">
        <v>961</v>
      </c>
      <c r="K3088" s="417" t="s">
        <v>821</v>
      </c>
      <c r="L3088" s="417" t="s">
        <v>34</v>
      </c>
      <c r="M3088" s="423">
        <v>26943840</v>
      </c>
    </row>
    <row r="3089" spans="1:13">
      <c r="A3089" s="417" t="s">
        <v>10163</v>
      </c>
      <c r="B3089" s="417" t="s">
        <v>2228</v>
      </c>
      <c r="C3089" s="417" t="s">
        <v>920</v>
      </c>
      <c r="D3089" s="422">
        <v>8001</v>
      </c>
      <c r="E3089" s="417" t="s">
        <v>653</v>
      </c>
      <c r="F3089" s="417" t="s">
        <v>648</v>
      </c>
      <c r="G3089" s="417" t="s">
        <v>298</v>
      </c>
      <c r="H3089" s="417" t="s">
        <v>41</v>
      </c>
      <c r="I3089" s="417" t="s">
        <v>223</v>
      </c>
      <c r="J3089" s="417" t="s">
        <v>958</v>
      </c>
      <c r="K3089" s="417" t="s">
        <v>821</v>
      </c>
      <c r="L3089" s="417" t="s">
        <v>32</v>
      </c>
      <c r="M3089" s="423">
        <v>28644000</v>
      </c>
    </row>
    <row r="3090" spans="1:13">
      <c r="A3090" s="417" t="s">
        <v>14541</v>
      </c>
      <c r="B3090" s="417" t="s">
        <v>14525</v>
      </c>
      <c r="C3090" s="417" t="s">
        <v>1255</v>
      </c>
      <c r="D3090" s="422">
        <v>8001</v>
      </c>
      <c r="E3090" s="417" t="s">
        <v>653</v>
      </c>
      <c r="F3090" s="417" t="s">
        <v>648</v>
      </c>
      <c r="G3090" s="417" t="s">
        <v>648</v>
      </c>
      <c r="H3090" s="417" t="s">
        <v>41</v>
      </c>
      <c r="I3090" s="417" t="s">
        <v>424</v>
      </c>
      <c r="J3090" s="417" t="s">
        <v>962</v>
      </c>
      <c r="K3090" s="417" t="s">
        <v>821</v>
      </c>
      <c r="L3090" s="417" t="s">
        <v>218</v>
      </c>
      <c r="M3090" s="423">
        <v>29216880</v>
      </c>
    </row>
    <row r="3091" spans="1:13">
      <c r="A3091" s="417" t="s">
        <v>14536</v>
      </c>
      <c r="B3091" s="417" t="s">
        <v>14523</v>
      </c>
      <c r="C3091" s="417" t="s">
        <v>1255</v>
      </c>
      <c r="D3091" s="422">
        <v>8001</v>
      </c>
      <c r="E3091" s="417" t="s">
        <v>653</v>
      </c>
      <c r="F3091" s="417" t="s">
        <v>648</v>
      </c>
      <c r="G3091" s="417" t="s">
        <v>648</v>
      </c>
      <c r="H3091" s="417" t="s">
        <v>41</v>
      </c>
      <c r="I3091" s="417" t="s">
        <v>422</v>
      </c>
      <c r="J3091" s="417" t="s">
        <v>960</v>
      </c>
      <c r="K3091" s="417" t="s">
        <v>821</v>
      </c>
      <c r="L3091" s="417" t="s">
        <v>34</v>
      </c>
      <c r="M3091" s="423">
        <v>33222420</v>
      </c>
    </row>
    <row r="3092" spans="1:13">
      <c r="A3092" s="417" t="s">
        <v>10161</v>
      </c>
      <c r="B3092" s="417" t="s">
        <v>2228</v>
      </c>
      <c r="C3092" s="417" t="s">
        <v>920</v>
      </c>
      <c r="D3092" s="422">
        <v>8001</v>
      </c>
      <c r="E3092" s="417" t="s">
        <v>653</v>
      </c>
      <c r="F3092" s="417" t="s">
        <v>648</v>
      </c>
      <c r="G3092" s="417" t="s">
        <v>298</v>
      </c>
      <c r="H3092" s="417" t="s">
        <v>41</v>
      </c>
      <c r="I3092" s="417" t="s">
        <v>50</v>
      </c>
      <c r="J3092" s="417" t="s">
        <v>957</v>
      </c>
      <c r="K3092" s="417" t="s">
        <v>821</v>
      </c>
      <c r="L3092" s="417" t="s">
        <v>32</v>
      </c>
      <c r="M3092" s="423">
        <v>35366100</v>
      </c>
    </row>
    <row r="3093" spans="1:13">
      <c r="A3093" s="417" t="s">
        <v>14539</v>
      </c>
      <c r="B3093" s="417" t="s">
        <v>14525</v>
      </c>
      <c r="C3093" s="417" t="s">
        <v>1255</v>
      </c>
      <c r="D3093" s="422">
        <v>8001</v>
      </c>
      <c r="E3093" s="417" t="s">
        <v>653</v>
      </c>
      <c r="F3093" s="417" t="s">
        <v>648</v>
      </c>
      <c r="G3093" s="417" t="s">
        <v>648</v>
      </c>
      <c r="H3093" s="417" t="s">
        <v>41</v>
      </c>
      <c r="I3093" s="417" t="s">
        <v>423</v>
      </c>
      <c r="J3093" s="417" t="s">
        <v>961</v>
      </c>
      <c r="K3093" s="417" t="s">
        <v>821</v>
      </c>
      <c r="L3093" s="417" t="s">
        <v>218</v>
      </c>
      <c r="M3093" s="423">
        <v>38170440</v>
      </c>
    </row>
    <row r="3094" spans="1:13">
      <c r="A3094" s="417" t="s">
        <v>10159</v>
      </c>
      <c r="B3094" s="417" t="s">
        <v>2228</v>
      </c>
      <c r="C3094" s="417" t="s">
        <v>920</v>
      </c>
      <c r="D3094" s="422">
        <v>8001</v>
      </c>
      <c r="E3094" s="417" t="s">
        <v>653</v>
      </c>
      <c r="F3094" s="417" t="s">
        <v>648</v>
      </c>
      <c r="G3094" s="417" t="s">
        <v>298</v>
      </c>
      <c r="H3094" s="417" t="s">
        <v>41</v>
      </c>
      <c r="I3094" s="417" t="s">
        <v>48</v>
      </c>
      <c r="J3094" s="417" t="s">
        <v>956</v>
      </c>
      <c r="K3094" s="417" t="s">
        <v>821</v>
      </c>
      <c r="L3094" s="417" t="s">
        <v>32</v>
      </c>
      <c r="M3094" s="423">
        <v>42434700</v>
      </c>
    </row>
    <row r="3095" spans="1:13">
      <c r="A3095" s="417" t="s">
        <v>10157</v>
      </c>
      <c r="B3095" s="417" t="s">
        <v>2228</v>
      </c>
      <c r="C3095" s="417" t="s">
        <v>920</v>
      </c>
      <c r="D3095" s="422">
        <v>8001</v>
      </c>
      <c r="E3095" s="417" t="s">
        <v>653</v>
      </c>
      <c r="F3095" s="417" t="s">
        <v>648</v>
      </c>
      <c r="G3095" s="417" t="s">
        <v>298</v>
      </c>
      <c r="H3095" s="417" t="s">
        <v>41</v>
      </c>
      <c r="I3095" s="417" t="s">
        <v>221</v>
      </c>
      <c r="J3095" s="417" t="s">
        <v>955</v>
      </c>
      <c r="K3095" s="417" t="s">
        <v>821</v>
      </c>
      <c r="L3095" s="417" t="s">
        <v>32</v>
      </c>
      <c r="M3095" s="423">
        <v>44444400</v>
      </c>
    </row>
    <row r="3096" spans="1:13">
      <c r="A3096" s="417" t="s">
        <v>14534</v>
      </c>
      <c r="B3096" s="417" t="s">
        <v>14523</v>
      </c>
      <c r="C3096" s="417" t="s">
        <v>1255</v>
      </c>
      <c r="D3096" s="422">
        <v>8001</v>
      </c>
      <c r="E3096" s="417" t="s">
        <v>653</v>
      </c>
      <c r="F3096" s="417" t="s">
        <v>648</v>
      </c>
      <c r="G3096" s="417" t="s">
        <v>648</v>
      </c>
      <c r="H3096" s="417" t="s">
        <v>41</v>
      </c>
      <c r="I3096" s="417" t="s">
        <v>421</v>
      </c>
      <c r="J3096" s="417" t="s">
        <v>959</v>
      </c>
      <c r="K3096" s="417" t="s">
        <v>821</v>
      </c>
      <c r="L3096" s="417" t="s">
        <v>34</v>
      </c>
      <c r="M3096" s="423">
        <v>45821160</v>
      </c>
    </row>
    <row r="3097" spans="1:13">
      <c r="A3097" s="417" t="s">
        <v>10155</v>
      </c>
      <c r="B3097" s="417" t="s">
        <v>2228</v>
      </c>
      <c r="C3097" s="417" t="s">
        <v>920</v>
      </c>
      <c r="D3097" s="422">
        <v>8001</v>
      </c>
      <c r="E3097" s="417" t="s">
        <v>653</v>
      </c>
      <c r="F3097" s="417" t="s">
        <v>648</v>
      </c>
      <c r="G3097" s="417" t="s">
        <v>298</v>
      </c>
      <c r="H3097" s="417" t="s">
        <v>41</v>
      </c>
      <c r="I3097" s="417" t="s">
        <v>46</v>
      </c>
      <c r="J3097" s="417" t="s">
        <v>954</v>
      </c>
      <c r="K3097" s="417" t="s">
        <v>821</v>
      </c>
      <c r="L3097" s="417" t="s">
        <v>32</v>
      </c>
      <c r="M3097" s="423">
        <v>46292400</v>
      </c>
    </row>
    <row r="3098" spans="1:13">
      <c r="A3098" s="417" t="s">
        <v>14537</v>
      </c>
      <c r="B3098" s="417" t="s">
        <v>14525</v>
      </c>
      <c r="C3098" s="417" t="s">
        <v>1255</v>
      </c>
      <c r="D3098" s="422">
        <v>8001</v>
      </c>
      <c r="E3098" s="417" t="s">
        <v>653</v>
      </c>
      <c r="F3098" s="417" t="s">
        <v>648</v>
      </c>
      <c r="G3098" s="417" t="s">
        <v>648</v>
      </c>
      <c r="H3098" s="417" t="s">
        <v>41</v>
      </c>
      <c r="I3098" s="417" t="s">
        <v>422</v>
      </c>
      <c r="J3098" s="417" t="s">
        <v>960</v>
      </c>
      <c r="K3098" s="417" t="s">
        <v>821</v>
      </c>
      <c r="L3098" s="417" t="s">
        <v>218</v>
      </c>
      <c r="M3098" s="423">
        <v>47065095</v>
      </c>
    </row>
    <row r="3099" spans="1:13">
      <c r="A3099" s="417" t="s">
        <v>14532</v>
      </c>
      <c r="B3099" s="417" t="s">
        <v>14523</v>
      </c>
      <c r="C3099" s="417" t="s">
        <v>1255</v>
      </c>
      <c r="D3099" s="422">
        <v>8001</v>
      </c>
      <c r="E3099" s="417" t="s">
        <v>653</v>
      </c>
      <c r="F3099" s="417" t="s">
        <v>648</v>
      </c>
      <c r="G3099" s="417" t="s">
        <v>648</v>
      </c>
      <c r="H3099" s="417" t="s">
        <v>41</v>
      </c>
      <c r="I3099" s="417" t="s">
        <v>223</v>
      </c>
      <c r="J3099" s="417" t="s">
        <v>958</v>
      </c>
      <c r="K3099" s="417" t="s">
        <v>821</v>
      </c>
      <c r="L3099" s="417" t="s">
        <v>34</v>
      </c>
      <c r="M3099" s="423">
        <v>51559200</v>
      </c>
    </row>
    <row r="3100" spans="1:13">
      <c r="A3100" s="417" t="s">
        <v>14530</v>
      </c>
      <c r="B3100" s="417" t="s">
        <v>14523</v>
      </c>
      <c r="C3100" s="417" t="s">
        <v>1255</v>
      </c>
      <c r="D3100" s="422">
        <v>8001</v>
      </c>
      <c r="E3100" s="417" t="s">
        <v>653</v>
      </c>
      <c r="F3100" s="417" t="s">
        <v>648</v>
      </c>
      <c r="G3100" s="417" t="s">
        <v>648</v>
      </c>
      <c r="H3100" s="417" t="s">
        <v>41</v>
      </c>
      <c r="I3100" s="417" t="s">
        <v>50</v>
      </c>
      <c r="J3100" s="417" t="s">
        <v>957</v>
      </c>
      <c r="K3100" s="417" t="s">
        <v>821</v>
      </c>
      <c r="L3100" s="417" t="s">
        <v>34</v>
      </c>
      <c r="M3100" s="423">
        <v>63658980</v>
      </c>
    </row>
    <row r="3101" spans="1:13">
      <c r="A3101" s="417" t="s">
        <v>14535</v>
      </c>
      <c r="B3101" s="417" t="s">
        <v>14525</v>
      </c>
      <c r="C3101" s="417" t="s">
        <v>1255</v>
      </c>
      <c r="D3101" s="422">
        <v>8001</v>
      </c>
      <c r="E3101" s="417" t="s">
        <v>653</v>
      </c>
      <c r="F3101" s="417" t="s">
        <v>648</v>
      </c>
      <c r="G3101" s="417" t="s">
        <v>648</v>
      </c>
      <c r="H3101" s="417" t="s">
        <v>41</v>
      </c>
      <c r="I3101" s="417" t="s">
        <v>421</v>
      </c>
      <c r="J3101" s="417" t="s">
        <v>959</v>
      </c>
      <c r="K3101" s="417" t="s">
        <v>821</v>
      </c>
      <c r="L3101" s="417" t="s">
        <v>218</v>
      </c>
      <c r="M3101" s="423">
        <v>64913310</v>
      </c>
    </row>
    <row r="3102" spans="1:13">
      <c r="A3102" s="417" t="s">
        <v>14533</v>
      </c>
      <c r="B3102" s="417" t="s">
        <v>14525</v>
      </c>
      <c r="C3102" s="417" t="s">
        <v>1255</v>
      </c>
      <c r="D3102" s="422">
        <v>8001</v>
      </c>
      <c r="E3102" s="417" t="s">
        <v>653</v>
      </c>
      <c r="F3102" s="417" t="s">
        <v>648</v>
      </c>
      <c r="G3102" s="417" t="s">
        <v>648</v>
      </c>
      <c r="H3102" s="417" t="s">
        <v>41</v>
      </c>
      <c r="I3102" s="417" t="s">
        <v>223</v>
      </c>
      <c r="J3102" s="417" t="s">
        <v>958</v>
      </c>
      <c r="K3102" s="417" t="s">
        <v>821</v>
      </c>
      <c r="L3102" s="417" t="s">
        <v>218</v>
      </c>
      <c r="M3102" s="423">
        <v>73042200</v>
      </c>
    </row>
    <row r="3103" spans="1:13">
      <c r="A3103" s="417" t="s">
        <v>14528</v>
      </c>
      <c r="B3103" s="417" t="s">
        <v>14523</v>
      </c>
      <c r="C3103" s="417" t="s">
        <v>1255</v>
      </c>
      <c r="D3103" s="422">
        <v>8001</v>
      </c>
      <c r="E3103" s="417" t="s">
        <v>653</v>
      </c>
      <c r="F3103" s="417" t="s">
        <v>648</v>
      </c>
      <c r="G3103" s="417" t="s">
        <v>648</v>
      </c>
      <c r="H3103" s="417" t="s">
        <v>41</v>
      </c>
      <c r="I3103" s="417" t="s">
        <v>48</v>
      </c>
      <c r="J3103" s="417" t="s">
        <v>956</v>
      </c>
      <c r="K3103" s="417" t="s">
        <v>821</v>
      </c>
      <c r="L3103" s="417" t="s">
        <v>34</v>
      </c>
      <c r="M3103" s="423">
        <v>76382460</v>
      </c>
    </row>
    <row r="3104" spans="1:13">
      <c r="A3104" s="417" t="s">
        <v>14526</v>
      </c>
      <c r="B3104" s="417" t="s">
        <v>14523</v>
      </c>
      <c r="C3104" s="417" t="s">
        <v>1255</v>
      </c>
      <c r="D3104" s="422">
        <v>8001</v>
      </c>
      <c r="E3104" s="417" t="s">
        <v>653</v>
      </c>
      <c r="F3104" s="417" t="s">
        <v>648</v>
      </c>
      <c r="G3104" s="417" t="s">
        <v>648</v>
      </c>
      <c r="H3104" s="417" t="s">
        <v>41</v>
      </c>
      <c r="I3104" s="417" t="s">
        <v>221</v>
      </c>
      <c r="J3104" s="417" t="s">
        <v>955</v>
      </c>
      <c r="K3104" s="417" t="s">
        <v>821</v>
      </c>
      <c r="L3104" s="417" t="s">
        <v>34</v>
      </c>
      <c r="M3104" s="423">
        <v>79999920</v>
      </c>
    </row>
    <row r="3105" spans="1:13">
      <c r="A3105" s="417" t="s">
        <v>14522</v>
      </c>
      <c r="B3105" s="417" t="s">
        <v>14523</v>
      </c>
      <c r="C3105" s="417" t="s">
        <v>1255</v>
      </c>
      <c r="D3105" s="422">
        <v>8001</v>
      </c>
      <c r="E3105" s="417" t="s">
        <v>653</v>
      </c>
      <c r="F3105" s="417" t="s">
        <v>648</v>
      </c>
      <c r="G3105" s="417" t="s">
        <v>648</v>
      </c>
      <c r="H3105" s="417" t="s">
        <v>41</v>
      </c>
      <c r="I3105" s="417" t="s">
        <v>46</v>
      </c>
      <c r="J3105" s="417" t="s">
        <v>954</v>
      </c>
      <c r="K3105" s="417" t="s">
        <v>821</v>
      </c>
      <c r="L3105" s="417" t="s">
        <v>34</v>
      </c>
      <c r="M3105" s="423">
        <v>83326320</v>
      </c>
    </row>
    <row r="3106" spans="1:13">
      <c r="A3106" s="417" t="s">
        <v>14531</v>
      </c>
      <c r="B3106" s="417" t="s">
        <v>14525</v>
      </c>
      <c r="C3106" s="417" t="s">
        <v>1255</v>
      </c>
      <c r="D3106" s="422">
        <v>8001</v>
      </c>
      <c r="E3106" s="417" t="s">
        <v>653</v>
      </c>
      <c r="F3106" s="417" t="s">
        <v>648</v>
      </c>
      <c r="G3106" s="417" t="s">
        <v>648</v>
      </c>
      <c r="H3106" s="417" t="s">
        <v>41</v>
      </c>
      <c r="I3106" s="417" t="s">
        <v>50</v>
      </c>
      <c r="J3106" s="417" t="s">
        <v>957</v>
      </c>
      <c r="K3106" s="417" t="s">
        <v>821</v>
      </c>
      <c r="L3106" s="417" t="s">
        <v>218</v>
      </c>
      <c r="M3106" s="423">
        <v>90183555</v>
      </c>
    </row>
    <row r="3107" spans="1:13">
      <c r="A3107" s="417" t="s">
        <v>14529</v>
      </c>
      <c r="B3107" s="417" t="s">
        <v>14525</v>
      </c>
      <c r="C3107" s="417" t="s">
        <v>1255</v>
      </c>
      <c r="D3107" s="422">
        <v>8001</v>
      </c>
      <c r="E3107" s="417" t="s">
        <v>653</v>
      </c>
      <c r="F3107" s="417" t="s">
        <v>648</v>
      </c>
      <c r="G3107" s="417" t="s">
        <v>648</v>
      </c>
      <c r="H3107" s="417" t="s">
        <v>41</v>
      </c>
      <c r="I3107" s="417" t="s">
        <v>48</v>
      </c>
      <c r="J3107" s="417" t="s">
        <v>956</v>
      </c>
      <c r="K3107" s="417" t="s">
        <v>821</v>
      </c>
      <c r="L3107" s="417" t="s">
        <v>218</v>
      </c>
      <c r="M3107" s="423">
        <v>108208485</v>
      </c>
    </row>
    <row r="3108" spans="1:13">
      <c r="A3108" s="417" t="s">
        <v>14527</v>
      </c>
      <c r="B3108" s="417" t="s">
        <v>14525</v>
      </c>
      <c r="C3108" s="417" t="s">
        <v>1255</v>
      </c>
      <c r="D3108" s="422">
        <v>8001</v>
      </c>
      <c r="E3108" s="417" t="s">
        <v>653</v>
      </c>
      <c r="F3108" s="417" t="s">
        <v>648</v>
      </c>
      <c r="G3108" s="417" t="s">
        <v>648</v>
      </c>
      <c r="H3108" s="417" t="s">
        <v>41</v>
      </c>
      <c r="I3108" s="417" t="s">
        <v>221</v>
      </c>
      <c r="J3108" s="417" t="s">
        <v>955</v>
      </c>
      <c r="K3108" s="417" t="s">
        <v>821</v>
      </c>
      <c r="L3108" s="417" t="s">
        <v>218</v>
      </c>
      <c r="M3108" s="423">
        <v>113333220</v>
      </c>
    </row>
    <row r="3109" spans="1:13">
      <c r="A3109" s="417" t="s">
        <v>14524</v>
      </c>
      <c r="B3109" s="417" t="s">
        <v>14525</v>
      </c>
      <c r="C3109" s="417" t="s">
        <v>1255</v>
      </c>
      <c r="D3109" s="422">
        <v>8001</v>
      </c>
      <c r="E3109" s="417" t="s">
        <v>653</v>
      </c>
      <c r="F3109" s="417" t="s">
        <v>648</v>
      </c>
      <c r="G3109" s="417" t="s">
        <v>648</v>
      </c>
      <c r="H3109" s="417" t="s">
        <v>41</v>
      </c>
      <c r="I3109" s="417" t="s">
        <v>46</v>
      </c>
      <c r="J3109" s="417" t="s">
        <v>954</v>
      </c>
      <c r="K3109" s="417" t="s">
        <v>821</v>
      </c>
      <c r="L3109" s="417" t="s">
        <v>218</v>
      </c>
      <c r="M3109" s="423">
        <v>118045620</v>
      </c>
    </row>
    <row r="3110" spans="1:13">
      <c r="A3110" s="417" t="s">
        <v>10150</v>
      </c>
      <c r="B3110" s="417" t="s">
        <v>2223</v>
      </c>
      <c r="C3110" s="417" t="s">
        <v>920</v>
      </c>
      <c r="D3110" s="422">
        <v>8002</v>
      </c>
      <c r="E3110" s="417" t="s">
        <v>766</v>
      </c>
      <c r="F3110" s="417" t="s">
        <v>754</v>
      </c>
      <c r="G3110" s="417" t="s">
        <v>298</v>
      </c>
      <c r="H3110" s="417" t="s">
        <v>41</v>
      </c>
      <c r="I3110" s="417" t="s">
        <v>425</v>
      </c>
      <c r="J3110" s="417" t="s">
        <v>976</v>
      </c>
      <c r="K3110" s="417" t="s">
        <v>821</v>
      </c>
      <c r="L3110" s="417" t="s">
        <v>822</v>
      </c>
      <c r="M3110" s="423">
        <v>71610</v>
      </c>
    </row>
    <row r="3111" spans="1:13">
      <c r="A3111" s="417" t="s">
        <v>10148</v>
      </c>
      <c r="B3111" s="417" t="s">
        <v>2223</v>
      </c>
      <c r="C3111" s="417" t="s">
        <v>920</v>
      </c>
      <c r="D3111" s="422">
        <v>8002</v>
      </c>
      <c r="E3111" s="417" t="s">
        <v>766</v>
      </c>
      <c r="F3111" s="417" t="s">
        <v>754</v>
      </c>
      <c r="G3111" s="417" t="s">
        <v>298</v>
      </c>
      <c r="H3111" s="417" t="s">
        <v>41</v>
      </c>
      <c r="I3111" s="417" t="s">
        <v>424</v>
      </c>
      <c r="J3111" s="417" t="s">
        <v>975</v>
      </c>
      <c r="K3111" s="417" t="s">
        <v>821</v>
      </c>
      <c r="L3111" s="417" t="s">
        <v>822</v>
      </c>
      <c r="M3111" s="423">
        <v>124509</v>
      </c>
    </row>
    <row r="3112" spans="1:13">
      <c r="A3112" s="417" t="s">
        <v>10146</v>
      </c>
      <c r="B3112" s="417" t="s">
        <v>2223</v>
      </c>
      <c r="C3112" s="417" t="s">
        <v>920</v>
      </c>
      <c r="D3112" s="422">
        <v>8002</v>
      </c>
      <c r="E3112" s="417" t="s">
        <v>766</v>
      </c>
      <c r="F3112" s="417" t="s">
        <v>754</v>
      </c>
      <c r="G3112" s="417" t="s">
        <v>298</v>
      </c>
      <c r="H3112" s="417" t="s">
        <v>41</v>
      </c>
      <c r="I3112" s="417" t="s">
        <v>423</v>
      </c>
      <c r="J3112" s="417" t="s">
        <v>974</v>
      </c>
      <c r="K3112" s="417" t="s">
        <v>821</v>
      </c>
      <c r="L3112" s="417" t="s">
        <v>822</v>
      </c>
      <c r="M3112" s="423">
        <v>185031</v>
      </c>
    </row>
    <row r="3113" spans="1:13">
      <c r="A3113" s="417" t="s">
        <v>10144</v>
      </c>
      <c r="B3113" s="417" t="s">
        <v>2223</v>
      </c>
      <c r="C3113" s="417" t="s">
        <v>920</v>
      </c>
      <c r="D3113" s="422">
        <v>8002</v>
      </c>
      <c r="E3113" s="417" t="s">
        <v>766</v>
      </c>
      <c r="F3113" s="417" t="s">
        <v>754</v>
      </c>
      <c r="G3113" s="417" t="s">
        <v>298</v>
      </c>
      <c r="H3113" s="417" t="s">
        <v>41</v>
      </c>
      <c r="I3113" s="417" t="s">
        <v>422</v>
      </c>
      <c r="J3113" s="417" t="s">
        <v>973</v>
      </c>
      <c r="K3113" s="417" t="s">
        <v>821</v>
      </c>
      <c r="L3113" s="417" t="s">
        <v>822</v>
      </c>
      <c r="M3113" s="423">
        <v>245322</v>
      </c>
    </row>
    <row r="3114" spans="1:13">
      <c r="A3114" s="417" t="s">
        <v>10142</v>
      </c>
      <c r="B3114" s="417" t="s">
        <v>2223</v>
      </c>
      <c r="C3114" s="417" t="s">
        <v>920</v>
      </c>
      <c r="D3114" s="422">
        <v>8002</v>
      </c>
      <c r="E3114" s="417" t="s">
        <v>766</v>
      </c>
      <c r="F3114" s="417" t="s">
        <v>754</v>
      </c>
      <c r="G3114" s="417" t="s">
        <v>298</v>
      </c>
      <c r="H3114" s="417" t="s">
        <v>41</v>
      </c>
      <c r="I3114" s="417" t="s">
        <v>421</v>
      </c>
      <c r="J3114" s="417" t="s">
        <v>972</v>
      </c>
      <c r="K3114" s="417" t="s">
        <v>821</v>
      </c>
      <c r="L3114" s="417" t="s">
        <v>822</v>
      </c>
      <c r="M3114" s="423">
        <v>339801</v>
      </c>
    </row>
    <row r="3115" spans="1:13">
      <c r="A3115" s="417" t="s">
        <v>10140</v>
      </c>
      <c r="B3115" s="417" t="s">
        <v>2223</v>
      </c>
      <c r="C3115" s="417" t="s">
        <v>920</v>
      </c>
      <c r="D3115" s="422">
        <v>8002</v>
      </c>
      <c r="E3115" s="417" t="s">
        <v>766</v>
      </c>
      <c r="F3115" s="417" t="s">
        <v>754</v>
      </c>
      <c r="G3115" s="417" t="s">
        <v>298</v>
      </c>
      <c r="H3115" s="417" t="s">
        <v>41</v>
      </c>
      <c r="I3115" s="417" t="s">
        <v>223</v>
      </c>
      <c r="J3115" s="417" t="s">
        <v>971</v>
      </c>
      <c r="K3115" s="417" t="s">
        <v>821</v>
      </c>
      <c r="L3115" s="417" t="s">
        <v>822</v>
      </c>
      <c r="M3115" s="423">
        <v>679140</v>
      </c>
    </row>
    <row r="3116" spans="1:13">
      <c r="A3116" s="417" t="s">
        <v>10149</v>
      </c>
      <c r="B3116" s="417" t="s">
        <v>2222</v>
      </c>
      <c r="C3116" s="417" t="s">
        <v>920</v>
      </c>
      <c r="D3116" s="422">
        <v>8002</v>
      </c>
      <c r="E3116" s="417" t="s">
        <v>766</v>
      </c>
      <c r="F3116" s="417" t="s">
        <v>754</v>
      </c>
      <c r="G3116" s="417" t="s">
        <v>298</v>
      </c>
      <c r="H3116" s="417" t="s">
        <v>41</v>
      </c>
      <c r="I3116" s="417" t="s">
        <v>425</v>
      </c>
      <c r="J3116" s="417" t="s">
        <v>976</v>
      </c>
      <c r="K3116" s="417" t="s">
        <v>821</v>
      </c>
      <c r="L3116" s="417" t="s">
        <v>32</v>
      </c>
      <c r="M3116" s="423">
        <v>716100</v>
      </c>
    </row>
    <row r="3117" spans="1:13">
      <c r="A3117" s="417" t="s">
        <v>10138</v>
      </c>
      <c r="B3117" s="417" t="s">
        <v>2223</v>
      </c>
      <c r="C3117" s="417" t="s">
        <v>920</v>
      </c>
      <c r="D3117" s="422">
        <v>8002</v>
      </c>
      <c r="E3117" s="417" t="s">
        <v>766</v>
      </c>
      <c r="F3117" s="417" t="s">
        <v>754</v>
      </c>
      <c r="G3117" s="417" t="s">
        <v>298</v>
      </c>
      <c r="H3117" s="417" t="s">
        <v>41</v>
      </c>
      <c r="I3117" s="417" t="s">
        <v>50</v>
      </c>
      <c r="J3117" s="417" t="s">
        <v>970</v>
      </c>
      <c r="K3117" s="417" t="s">
        <v>821</v>
      </c>
      <c r="L3117" s="417" t="s">
        <v>822</v>
      </c>
      <c r="M3117" s="423">
        <v>981057</v>
      </c>
    </row>
    <row r="3118" spans="1:13">
      <c r="A3118" s="417" t="s">
        <v>10136</v>
      </c>
      <c r="B3118" s="417" t="s">
        <v>2223</v>
      </c>
      <c r="C3118" s="417" t="s">
        <v>920</v>
      </c>
      <c r="D3118" s="422">
        <v>8002</v>
      </c>
      <c r="E3118" s="417" t="s">
        <v>766</v>
      </c>
      <c r="F3118" s="417" t="s">
        <v>754</v>
      </c>
      <c r="G3118" s="417" t="s">
        <v>298</v>
      </c>
      <c r="H3118" s="417" t="s">
        <v>41</v>
      </c>
      <c r="I3118" s="417" t="s">
        <v>48</v>
      </c>
      <c r="J3118" s="417" t="s">
        <v>969</v>
      </c>
      <c r="K3118" s="417" t="s">
        <v>821</v>
      </c>
      <c r="L3118" s="417" t="s">
        <v>822</v>
      </c>
      <c r="M3118" s="423">
        <v>1132131</v>
      </c>
    </row>
    <row r="3119" spans="1:13">
      <c r="A3119" s="417" t="s">
        <v>10147</v>
      </c>
      <c r="B3119" s="417" t="s">
        <v>2222</v>
      </c>
      <c r="C3119" s="417" t="s">
        <v>920</v>
      </c>
      <c r="D3119" s="422">
        <v>8002</v>
      </c>
      <c r="E3119" s="417" t="s">
        <v>766</v>
      </c>
      <c r="F3119" s="417" t="s">
        <v>754</v>
      </c>
      <c r="G3119" s="417" t="s">
        <v>298</v>
      </c>
      <c r="H3119" s="417" t="s">
        <v>41</v>
      </c>
      <c r="I3119" s="417" t="s">
        <v>424</v>
      </c>
      <c r="J3119" s="417" t="s">
        <v>975</v>
      </c>
      <c r="K3119" s="417" t="s">
        <v>821</v>
      </c>
      <c r="L3119" s="417" t="s">
        <v>32</v>
      </c>
      <c r="M3119" s="423">
        <v>1245090</v>
      </c>
    </row>
    <row r="3120" spans="1:13">
      <c r="A3120" s="417" t="s">
        <v>10134</v>
      </c>
      <c r="B3120" s="417" t="s">
        <v>2223</v>
      </c>
      <c r="C3120" s="417" t="s">
        <v>920</v>
      </c>
      <c r="D3120" s="422">
        <v>8002</v>
      </c>
      <c r="E3120" s="417" t="s">
        <v>766</v>
      </c>
      <c r="F3120" s="417" t="s">
        <v>754</v>
      </c>
      <c r="G3120" s="417" t="s">
        <v>298</v>
      </c>
      <c r="H3120" s="417" t="s">
        <v>41</v>
      </c>
      <c r="I3120" s="417" t="s">
        <v>221</v>
      </c>
      <c r="J3120" s="417" t="s">
        <v>968</v>
      </c>
      <c r="K3120" s="417" t="s">
        <v>821</v>
      </c>
      <c r="L3120" s="417" t="s">
        <v>822</v>
      </c>
      <c r="M3120" s="423">
        <v>1282974</v>
      </c>
    </row>
    <row r="3121" spans="1:13">
      <c r="A3121" s="417" t="s">
        <v>14516</v>
      </c>
      <c r="B3121" s="417" t="s">
        <v>14491</v>
      </c>
      <c r="C3121" s="417" t="s">
        <v>14435</v>
      </c>
      <c r="D3121" s="422">
        <v>8002</v>
      </c>
      <c r="E3121" s="417" t="s">
        <v>766</v>
      </c>
      <c r="F3121" s="417" t="s">
        <v>754</v>
      </c>
      <c r="G3121" s="417" t="s">
        <v>754</v>
      </c>
      <c r="H3121" s="417" t="s">
        <v>41</v>
      </c>
      <c r="I3121" s="417" t="s">
        <v>425</v>
      </c>
      <c r="J3121" s="417" t="s">
        <v>976</v>
      </c>
      <c r="K3121" s="417" t="s">
        <v>821</v>
      </c>
      <c r="L3121" s="417" t="s">
        <v>34</v>
      </c>
      <c r="M3121" s="423">
        <v>1288980</v>
      </c>
    </row>
    <row r="3122" spans="1:13">
      <c r="A3122" s="417" t="s">
        <v>10132</v>
      </c>
      <c r="B3122" s="417" t="s">
        <v>2223</v>
      </c>
      <c r="C3122" s="417" t="s">
        <v>920</v>
      </c>
      <c r="D3122" s="422">
        <v>8002</v>
      </c>
      <c r="E3122" s="417" t="s">
        <v>766</v>
      </c>
      <c r="F3122" s="417" t="s">
        <v>754</v>
      </c>
      <c r="G3122" s="417" t="s">
        <v>298</v>
      </c>
      <c r="H3122" s="417" t="s">
        <v>41</v>
      </c>
      <c r="I3122" s="417" t="s">
        <v>46</v>
      </c>
      <c r="J3122" s="417" t="s">
        <v>967</v>
      </c>
      <c r="K3122" s="417" t="s">
        <v>821</v>
      </c>
      <c r="L3122" s="417" t="s">
        <v>822</v>
      </c>
      <c r="M3122" s="423">
        <v>1584891</v>
      </c>
    </row>
    <row r="3123" spans="1:13">
      <c r="A3123" s="417" t="s">
        <v>14517</v>
      </c>
      <c r="B3123" s="417" t="s">
        <v>14493</v>
      </c>
      <c r="C3123" s="417" t="s">
        <v>14435</v>
      </c>
      <c r="D3123" s="422">
        <v>8002</v>
      </c>
      <c r="E3123" s="417" t="s">
        <v>766</v>
      </c>
      <c r="F3123" s="417" t="s">
        <v>754</v>
      </c>
      <c r="G3123" s="417" t="s">
        <v>754</v>
      </c>
      <c r="H3123" s="417" t="s">
        <v>41</v>
      </c>
      <c r="I3123" s="417" t="s">
        <v>425</v>
      </c>
      <c r="J3123" s="417" t="s">
        <v>976</v>
      </c>
      <c r="K3123" s="417" t="s">
        <v>821</v>
      </c>
      <c r="L3123" s="417" t="s">
        <v>218</v>
      </c>
      <c r="M3123" s="423">
        <v>1826055</v>
      </c>
    </row>
    <row r="3124" spans="1:13">
      <c r="A3124" s="417" t="s">
        <v>10145</v>
      </c>
      <c r="B3124" s="417" t="s">
        <v>2222</v>
      </c>
      <c r="C3124" s="417" t="s">
        <v>920</v>
      </c>
      <c r="D3124" s="422">
        <v>8002</v>
      </c>
      <c r="E3124" s="417" t="s">
        <v>766</v>
      </c>
      <c r="F3124" s="417" t="s">
        <v>754</v>
      </c>
      <c r="G3124" s="417" t="s">
        <v>298</v>
      </c>
      <c r="H3124" s="417" t="s">
        <v>41</v>
      </c>
      <c r="I3124" s="417" t="s">
        <v>423</v>
      </c>
      <c r="J3124" s="417" t="s">
        <v>974</v>
      </c>
      <c r="K3124" s="417" t="s">
        <v>821</v>
      </c>
      <c r="L3124" s="417" t="s">
        <v>32</v>
      </c>
      <c r="M3124" s="423">
        <v>1848000</v>
      </c>
    </row>
    <row r="3125" spans="1:13">
      <c r="A3125" s="417" t="s">
        <v>10130</v>
      </c>
      <c r="B3125" s="417" t="s">
        <v>2223</v>
      </c>
      <c r="C3125" s="417" t="s">
        <v>920</v>
      </c>
      <c r="D3125" s="422">
        <v>8002</v>
      </c>
      <c r="E3125" s="417" t="s">
        <v>766</v>
      </c>
      <c r="F3125" s="417" t="s">
        <v>754</v>
      </c>
      <c r="G3125" s="417" t="s">
        <v>298</v>
      </c>
      <c r="H3125" s="417" t="s">
        <v>41</v>
      </c>
      <c r="I3125" s="417" t="s">
        <v>44</v>
      </c>
      <c r="J3125" s="417" t="s">
        <v>966</v>
      </c>
      <c r="K3125" s="417" t="s">
        <v>821</v>
      </c>
      <c r="L3125" s="417" t="s">
        <v>822</v>
      </c>
      <c r="M3125" s="423">
        <v>1887270</v>
      </c>
    </row>
    <row r="3126" spans="1:13">
      <c r="A3126" s="417" t="s">
        <v>10128</v>
      </c>
      <c r="B3126" s="417" t="s">
        <v>2223</v>
      </c>
      <c r="C3126" s="417" t="s">
        <v>920</v>
      </c>
      <c r="D3126" s="422">
        <v>8002</v>
      </c>
      <c r="E3126" s="417" t="s">
        <v>766</v>
      </c>
      <c r="F3126" s="417" t="s">
        <v>754</v>
      </c>
      <c r="G3126" s="417" t="s">
        <v>298</v>
      </c>
      <c r="H3126" s="417" t="s">
        <v>41</v>
      </c>
      <c r="I3126" s="417" t="s">
        <v>219</v>
      </c>
      <c r="J3126" s="417" t="s">
        <v>965</v>
      </c>
      <c r="K3126" s="417" t="s">
        <v>821</v>
      </c>
      <c r="L3126" s="417" t="s">
        <v>822</v>
      </c>
      <c r="M3126" s="423">
        <v>2074380</v>
      </c>
    </row>
    <row r="3127" spans="1:13">
      <c r="A3127" s="417" t="s">
        <v>14514</v>
      </c>
      <c r="B3127" s="417" t="s">
        <v>14491</v>
      </c>
      <c r="C3127" s="417" t="s">
        <v>14435</v>
      </c>
      <c r="D3127" s="422">
        <v>8002</v>
      </c>
      <c r="E3127" s="417" t="s">
        <v>766</v>
      </c>
      <c r="F3127" s="417" t="s">
        <v>754</v>
      </c>
      <c r="G3127" s="417" t="s">
        <v>754</v>
      </c>
      <c r="H3127" s="417" t="s">
        <v>41</v>
      </c>
      <c r="I3127" s="417" t="s">
        <v>424</v>
      </c>
      <c r="J3127" s="417" t="s">
        <v>975</v>
      </c>
      <c r="K3127" s="417" t="s">
        <v>821</v>
      </c>
      <c r="L3127" s="417" t="s">
        <v>34</v>
      </c>
      <c r="M3127" s="423">
        <v>2241162</v>
      </c>
    </row>
    <row r="3128" spans="1:13">
      <c r="A3128" s="417" t="s">
        <v>10126</v>
      </c>
      <c r="B3128" s="417" t="s">
        <v>2223</v>
      </c>
      <c r="C3128" s="417" t="s">
        <v>920</v>
      </c>
      <c r="D3128" s="422">
        <v>8002</v>
      </c>
      <c r="E3128" s="417" t="s">
        <v>766</v>
      </c>
      <c r="F3128" s="417" t="s">
        <v>754</v>
      </c>
      <c r="G3128" s="417" t="s">
        <v>298</v>
      </c>
      <c r="H3128" s="417" t="s">
        <v>41</v>
      </c>
      <c r="I3128" s="417" t="s">
        <v>42</v>
      </c>
      <c r="J3128" s="417" t="s">
        <v>964</v>
      </c>
      <c r="K3128" s="417" t="s">
        <v>821</v>
      </c>
      <c r="L3128" s="417" t="s">
        <v>822</v>
      </c>
      <c r="M3128" s="423">
        <v>2263800</v>
      </c>
    </row>
    <row r="3129" spans="1:13">
      <c r="A3129" s="417" t="s">
        <v>10143</v>
      </c>
      <c r="B3129" s="417" t="s">
        <v>2222</v>
      </c>
      <c r="C3129" s="417" t="s">
        <v>920</v>
      </c>
      <c r="D3129" s="422">
        <v>8002</v>
      </c>
      <c r="E3129" s="417" t="s">
        <v>766</v>
      </c>
      <c r="F3129" s="417" t="s">
        <v>754</v>
      </c>
      <c r="G3129" s="417" t="s">
        <v>298</v>
      </c>
      <c r="H3129" s="417" t="s">
        <v>41</v>
      </c>
      <c r="I3129" s="417" t="s">
        <v>422</v>
      </c>
      <c r="J3129" s="417" t="s">
        <v>973</v>
      </c>
      <c r="K3129" s="417" t="s">
        <v>821</v>
      </c>
      <c r="L3129" s="417" t="s">
        <v>32</v>
      </c>
      <c r="M3129" s="423">
        <v>2448600</v>
      </c>
    </row>
    <row r="3130" spans="1:13">
      <c r="A3130" s="417" t="s">
        <v>14515</v>
      </c>
      <c r="B3130" s="417" t="s">
        <v>14493</v>
      </c>
      <c r="C3130" s="417" t="s">
        <v>14435</v>
      </c>
      <c r="D3130" s="422">
        <v>8002</v>
      </c>
      <c r="E3130" s="417" t="s">
        <v>766</v>
      </c>
      <c r="F3130" s="417" t="s">
        <v>754</v>
      </c>
      <c r="G3130" s="417" t="s">
        <v>754</v>
      </c>
      <c r="H3130" s="417" t="s">
        <v>41</v>
      </c>
      <c r="I3130" s="417" t="s">
        <v>424</v>
      </c>
      <c r="J3130" s="417" t="s">
        <v>975</v>
      </c>
      <c r="K3130" s="417" t="s">
        <v>821</v>
      </c>
      <c r="L3130" s="417" t="s">
        <v>218</v>
      </c>
      <c r="M3130" s="423">
        <v>3174980</v>
      </c>
    </row>
    <row r="3131" spans="1:13">
      <c r="A3131" s="417" t="s">
        <v>14512</v>
      </c>
      <c r="B3131" s="417" t="s">
        <v>14491</v>
      </c>
      <c r="C3131" s="417" t="s">
        <v>14435</v>
      </c>
      <c r="D3131" s="422">
        <v>8002</v>
      </c>
      <c r="E3131" s="417" t="s">
        <v>766</v>
      </c>
      <c r="F3131" s="417" t="s">
        <v>754</v>
      </c>
      <c r="G3131" s="417" t="s">
        <v>754</v>
      </c>
      <c r="H3131" s="417" t="s">
        <v>41</v>
      </c>
      <c r="I3131" s="417" t="s">
        <v>423</v>
      </c>
      <c r="J3131" s="417" t="s">
        <v>974</v>
      </c>
      <c r="K3131" s="417" t="s">
        <v>821</v>
      </c>
      <c r="L3131" s="417" t="s">
        <v>34</v>
      </c>
      <c r="M3131" s="423">
        <v>3326400</v>
      </c>
    </row>
    <row r="3132" spans="1:13">
      <c r="A3132" s="417" t="s">
        <v>10141</v>
      </c>
      <c r="B3132" s="417" t="s">
        <v>2222</v>
      </c>
      <c r="C3132" s="417" t="s">
        <v>920</v>
      </c>
      <c r="D3132" s="422">
        <v>8002</v>
      </c>
      <c r="E3132" s="417" t="s">
        <v>766</v>
      </c>
      <c r="F3132" s="417" t="s">
        <v>754</v>
      </c>
      <c r="G3132" s="417" t="s">
        <v>298</v>
      </c>
      <c r="H3132" s="417" t="s">
        <v>41</v>
      </c>
      <c r="I3132" s="417" t="s">
        <v>421</v>
      </c>
      <c r="J3132" s="417" t="s">
        <v>972</v>
      </c>
      <c r="K3132" s="417" t="s">
        <v>821</v>
      </c>
      <c r="L3132" s="417" t="s">
        <v>32</v>
      </c>
      <c r="M3132" s="423">
        <v>3395700</v>
      </c>
    </row>
    <row r="3133" spans="1:13">
      <c r="A3133" s="417" t="s">
        <v>14510</v>
      </c>
      <c r="B3133" s="417" t="s">
        <v>14491</v>
      </c>
      <c r="C3133" s="417" t="s">
        <v>14435</v>
      </c>
      <c r="D3133" s="422">
        <v>8002</v>
      </c>
      <c r="E3133" s="417" t="s">
        <v>766</v>
      </c>
      <c r="F3133" s="417" t="s">
        <v>754</v>
      </c>
      <c r="G3133" s="417" t="s">
        <v>754</v>
      </c>
      <c r="H3133" s="417" t="s">
        <v>41</v>
      </c>
      <c r="I3133" s="417" t="s">
        <v>422</v>
      </c>
      <c r="J3133" s="417" t="s">
        <v>973</v>
      </c>
      <c r="K3133" s="417" t="s">
        <v>821</v>
      </c>
      <c r="L3133" s="417" t="s">
        <v>34</v>
      </c>
      <c r="M3133" s="423">
        <v>4407480</v>
      </c>
    </row>
    <row r="3134" spans="1:13">
      <c r="A3134" s="417" t="s">
        <v>14513</v>
      </c>
      <c r="B3134" s="417" t="s">
        <v>14493</v>
      </c>
      <c r="C3134" s="417" t="s">
        <v>14435</v>
      </c>
      <c r="D3134" s="422">
        <v>8002</v>
      </c>
      <c r="E3134" s="417" t="s">
        <v>766</v>
      </c>
      <c r="F3134" s="417" t="s">
        <v>754</v>
      </c>
      <c r="G3134" s="417" t="s">
        <v>754</v>
      </c>
      <c r="H3134" s="417" t="s">
        <v>41</v>
      </c>
      <c r="I3134" s="417" t="s">
        <v>423</v>
      </c>
      <c r="J3134" s="417" t="s">
        <v>974</v>
      </c>
      <c r="K3134" s="417" t="s">
        <v>821</v>
      </c>
      <c r="L3134" s="417" t="s">
        <v>218</v>
      </c>
      <c r="M3134" s="423">
        <v>4712400</v>
      </c>
    </row>
    <row r="3135" spans="1:13">
      <c r="A3135" s="417" t="s">
        <v>14508</v>
      </c>
      <c r="B3135" s="417" t="s">
        <v>14491</v>
      </c>
      <c r="C3135" s="417" t="s">
        <v>14435</v>
      </c>
      <c r="D3135" s="422">
        <v>8002</v>
      </c>
      <c r="E3135" s="417" t="s">
        <v>766</v>
      </c>
      <c r="F3135" s="417" t="s">
        <v>754</v>
      </c>
      <c r="G3135" s="417" t="s">
        <v>754</v>
      </c>
      <c r="H3135" s="417" t="s">
        <v>41</v>
      </c>
      <c r="I3135" s="417" t="s">
        <v>421</v>
      </c>
      <c r="J3135" s="417" t="s">
        <v>972</v>
      </c>
      <c r="K3135" s="417" t="s">
        <v>821</v>
      </c>
      <c r="L3135" s="417" t="s">
        <v>34</v>
      </c>
      <c r="M3135" s="423">
        <v>6112260</v>
      </c>
    </row>
    <row r="3136" spans="1:13">
      <c r="A3136" s="417" t="s">
        <v>14511</v>
      </c>
      <c r="B3136" s="417" t="s">
        <v>14493</v>
      </c>
      <c r="C3136" s="417" t="s">
        <v>14435</v>
      </c>
      <c r="D3136" s="422">
        <v>8002</v>
      </c>
      <c r="E3136" s="417" t="s">
        <v>766</v>
      </c>
      <c r="F3136" s="417" t="s">
        <v>754</v>
      </c>
      <c r="G3136" s="417" t="s">
        <v>754</v>
      </c>
      <c r="H3136" s="417" t="s">
        <v>41</v>
      </c>
      <c r="I3136" s="417" t="s">
        <v>422</v>
      </c>
      <c r="J3136" s="417" t="s">
        <v>973</v>
      </c>
      <c r="K3136" s="417" t="s">
        <v>821</v>
      </c>
      <c r="L3136" s="417" t="s">
        <v>218</v>
      </c>
      <c r="M3136" s="423">
        <v>6243930</v>
      </c>
    </row>
    <row r="3137" spans="1:13">
      <c r="A3137" s="417" t="s">
        <v>10139</v>
      </c>
      <c r="B3137" s="417" t="s">
        <v>2222</v>
      </c>
      <c r="C3137" s="417" t="s">
        <v>920</v>
      </c>
      <c r="D3137" s="422">
        <v>8002</v>
      </c>
      <c r="E3137" s="417" t="s">
        <v>766</v>
      </c>
      <c r="F3137" s="417" t="s">
        <v>754</v>
      </c>
      <c r="G3137" s="417" t="s">
        <v>298</v>
      </c>
      <c r="H3137" s="417" t="s">
        <v>41</v>
      </c>
      <c r="I3137" s="417" t="s">
        <v>223</v>
      </c>
      <c r="J3137" s="417" t="s">
        <v>971</v>
      </c>
      <c r="K3137" s="417" t="s">
        <v>821</v>
      </c>
      <c r="L3137" s="417" t="s">
        <v>32</v>
      </c>
      <c r="M3137" s="423">
        <v>6791400</v>
      </c>
    </row>
    <row r="3138" spans="1:13">
      <c r="A3138" s="417" t="s">
        <v>14509</v>
      </c>
      <c r="B3138" s="417" t="s">
        <v>14493</v>
      </c>
      <c r="C3138" s="417" t="s">
        <v>14435</v>
      </c>
      <c r="D3138" s="422">
        <v>8002</v>
      </c>
      <c r="E3138" s="417" t="s">
        <v>766</v>
      </c>
      <c r="F3138" s="417" t="s">
        <v>754</v>
      </c>
      <c r="G3138" s="417" t="s">
        <v>754</v>
      </c>
      <c r="H3138" s="417" t="s">
        <v>41</v>
      </c>
      <c r="I3138" s="417" t="s">
        <v>421</v>
      </c>
      <c r="J3138" s="417" t="s">
        <v>972</v>
      </c>
      <c r="K3138" s="417" t="s">
        <v>821</v>
      </c>
      <c r="L3138" s="417" t="s">
        <v>218</v>
      </c>
      <c r="M3138" s="423">
        <v>8659035</v>
      </c>
    </row>
    <row r="3139" spans="1:13">
      <c r="A3139" s="417" t="s">
        <v>10137</v>
      </c>
      <c r="B3139" s="417" t="s">
        <v>2222</v>
      </c>
      <c r="C3139" s="417" t="s">
        <v>920</v>
      </c>
      <c r="D3139" s="422">
        <v>8002</v>
      </c>
      <c r="E3139" s="417" t="s">
        <v>766</v>
      </c>
      <c r="F3139" s="417" t="s">
        <v>754</v>
      </c>
      <c r="G3139" s="417" t="s">
        <v>298</v>
      </c>
      <c r="H3139" s="417" t="s">
        <v>41</v>
      </c>
      <c r="I3139" s="417" t="s">
        <v>50</v>
      </c>
      <c r="J3139" s="417" t="s">
        <v>970</v>
      </c>
      <c r="K3139" s="417" t="s">
        <v>821</v>
      </c>
      <c r="L3139" s="417" t="s">
        <v>32</v>
      </c>
      <c r="M3139" s="423">
        <v>9817500</v>
      </c>
    </row>
    <row r="3140" spans="1:13">
      <c r="A3140" s="417" t="s">
        <v>10135</v>
      </c>
      <c r="B3140" s="417" t="s">
        <v>2222</v>
      </c>
      <c r="C3140" s="417" t="s">
        <v>920</v>
      </c>
      <c r="D3140" s="422">
        <v>8002</v>
      </c>
      <c r="E3140" s="417" t="s">
        <v>766</v>
      </c>
      <c r="F3140" s="417" t="s">
        <v>754</v>
      </c>
      <c r="G3140" s="417" t="s">
        <v>298</v>
      </c>
      <c r="H3140" s="417" t="s">
        <v>41</v>
      </c>
      <c r="I3140" s="417" t="s">
        <v>48</v>
      </c>
      <c r="J3140" s="417" t="s">
        <v>969</v>
      </c>
      <c r="K3140" s="417" t="s">
        <v>821</v>
      </c>
      <c r="L3140" s="417" t="s">
        <v>32</v>
      </c>
      <c r="M3140" s="423">
        <v>11319000</v>
      </c>
    </row>
    <row r="3141" spans="1:13">
      <c r="A3141" s="417" t="s">
        <v>14506</v>
      </c>
      <c r="B3141" s="417" t="s">
        <v>14491</v>
      </c>
      <c r="C3141" s="417" t="s">
        <v>14435</v>
      </c>
      <c r="D3141" s="422">
        <v>8002</v>
      </c>
      <c r="E3141" s="417" t="s">
        <v>766</v>
      </c>
      <c r="F3141" s="417" t="s">
        <v>754</v>
      </c>
      <c r="G3141" s="417" t="s">
        <v>754</v>
      </c>
      <c r="H3141" s="417" t="s">
        <v>41</v>
      </c>
      <c r="I3141" s="417" t="s">
        <v>223</v>
      </c>
      <c r="J3141" s="417" t="s">
        <v>971</v>
      </c>
      <c r="K3141" s="417" t="s">
        <v>821</v>
      </c>
      <c r="L3141" s="417" t="s">
        <v>34</v>
      </c>
      <c r="M3141" s="423">
        <v>12224520</v>
      </c>
    </row>
    <row r="3142" spans="1:13">
      <c r="A3142" s="417" t="s">
        <v>10133</v>
      </c>
      <c r="B3142" s="417" t="s">
        <v>2222</v>
      </c>
      <c r="C3142" s="417" t="s">
        <v>920</v>
      </c>
      <c r="D3142" s="422">
        <v>8002</v>
      </c>
      <c r="E3142" s="417" t="s">
        <v>766</v>
      </c>
      <c r="F3142" s="417" t="s">
        <v>754</v>
      </c>
      <c r="G3142" s="417" t="s">
        <v>298</v>
      </c>
      <c r="H3142" s="417" t="s">
        <v>41</v>
      </c>
      <c r="I3142" s="417" t="s">
        <v>221</v>
      </c>
      <c r="J3142" s="417" t="s">
        <v>968</v>
      </c>
      <c r="K3142" s="417" t="s">
        <v>821</v>
      </c>
      <c r="L3142" s="417" t="s">
        <v>32</v>
      </c>
      <c r="M3142" s="423">
        <v>12820500</v>
      </c>
    </row>
    <row r="3143" spans="1:13">
      <c r="A3143" s="417" t="s">
        <v>10131</v>
      </c>
      <c r="B3143" s="417" t="s">
        <v>2222</v>
      </c>
      <c r="C3143" s="417" t="s">
        <v>920</v>
      </c>
      <c r="D3143" s="422">
        <v>8002</v>
      </c>
      <c r="E3143" s="417" t="s">
        <v>766</v>
      </c>
      <c r="F3143" s="417" t="s">
        <v>754</v>
      </c>
      <c r="G3143" s="417" t="s">
        <v>298</v>
      </c>
      <c r="H3143" s="417" t="s">
        <v>41</v>
      </c>
      <c r="I3143" s="417" t="s">
        <v>46</v>
      </c>
      <c r="J3143" s="417" t="s">
        <v>967</v>
      </c>
      <c r="K3143" s="417" t="s">
        <v>821</v>
      </c>
      <c r="L3143" s="417" t="s">
        <v>32</v>
      </c>
      <c r="M3143" s="423">
        <v>15846600</v>
      </c>
    </row>
    <row r="3144" spans="1:13">
      <c r="A3144" s="417" t="s">
        <v>14507</v>
      </c>
      <c r="B3144" s="417" t="s">
        <v>14493</v>
      </c>
      <c r="C3144" s="417" t="s">
        <v>14435</v>
      </c>
      <c r="D3144" s="422">
        <v>8002</v>
      </c>
      <c r="E3144" s="417" t="s">
        <v>766</v>
      </c>
      <c r="F3144" s="417" t="s">
        <v>754</v>
      </c>
      <c r="G3144" s="417" t="s">
        <v>754</v>
      </c>
      <c r="H3144" s="417" t="s">
        <v>41</v>
      </c>
      <c r="I3144" s="417" t="s">
        <v>223</v>
      </c>
      <c r="J3144" s="417" t="s">
        <v>971</v>
      </c>
      <c r="K3144" s="417" t="s">
        <v>821</v>
      </c>
      <c r="L3144" s="417" t="s">
        <v>218</v>
      </c>
      <c r="M3144" s="423">
        <v>17318070</v>
      </c>
    </row>
    <row r="3145" spans="1:13">
      <c r="A3145" s="417" t="s">
        <v>14504</v>
      </c>
      <c r="B3145" s="417" t="s">
        <v>14491</v>
      </c>
      <c r="C3145" s="417" t="s">
        <v>14435</v>
      </c>
      <c r="D3145" s="422">
        <v>8002</v>
      </c>
      <c r="E3145" s="417" t="s">
        <v>766</v>
      </c>
      <c r="F3145" s="417" t="s">
        <v>754</v>
      </c>
      <c r="G3145" s="417" t="s">
        <v>754</v>
      </c>
      <c r="H3145" s="417" t="s">
        <v>41</v>
      </c>
      <c r="I3145" s="417" t="s">
        <v>50</v>
      </c>
      <c r="J3145" s="417" t="s">
        <v>970</v>
      </c>
      <c r="K3145" s="417" t="s">
        <v>821</v>
      </c>
      <c r="L3145" s="417" t="s">
        <v>34</v>
      </c>
      <c r="M3145" s="423">
        <v>17671500</v>
      </c>
    </row>
    <row r="3146" spans="1:13">
      <c r="A3146" s="417" t="s">
        <v>10129</v>
      </c>
      <c r="B3146" s="417" t="s">
        <v>2222</v>
      </c>
      <c r="C3146" s="417" t="s">
        <v>920</v>
      </c>
      <c r="D3146" s="422">
        <v>8002</v>
      </c>
      <c r="E3146" s="417" t="s">
        <v>766</v>
      </c>
      <c r="F3146" s="417" t="s">
        <v>754</v>
      </c>
      <c r="G3146" s="417" t="s">
        <v>298</v>
      </c>
      <c r="H3146" s="417" t="s">
        <v>41</v>
      </c>
      <c r="I3146" s="417" t="s">
        <v>44</v>
      </c>
      <c r="J3146" s="417" t="s">
        <v>966</v>
      </c>
      <c r="K3146" s="417" t="s">
        <v>821</v>
      </c>
      <c r="L3146" s="417" t="s">
        <v>32</v>
      </c>
      <c r="M3146" s="423">
        <v>18872700</v>
      </c>
    </row>
    <row r="3147" spans="1:13">
      <c r="A3147" s="417" t="s">
        <v>14502</v>
      </c>
      <c r="B3147" s="417" t="s">
        <v>14491</v>
      </c>
      <c r="C3147" s="417" t="s">
        <v>14435</v>
      </c>
      <c r="D3147" s="422">
        <v>8002</v>
      </c>
      <c r="E3147" s="417" t="s">
        <v>766</v>
      </c>
      <c r="F3147" s="417" t="s">
        <v>754</v>
      </c>
      <c r="G3147" s="417" t="s">
        <v>754</v>
      </c>
      <c r="H3147" s="417" t="s">
        <v>41</v>
      </c>
      <c r="I3147" s="417" t="s">
        <v>48</v>
      </c>
      <c r="J3147" s="417" t="s">
        <v>969</v>
      </c>
      <c r="K3147" s="417" t="s">
        <v>821</v>
      </c>
      <c r="L3147" s="417" t="s">
        <v>34</v>
      </c>
      <c r="M3147" s="423">
        <v>20374200</v>
      </c>
    </row>
    <row r="3148" spans="1:13">
      <c r="A3148" s="417" t="s">
        <v>10127</v>
      </c>
      <c r="B3148" s="417" t="s">
        <v>2222</v>
      </c>
      <c r="C3148" s="417" t="s">
        <v>920</v>
      </c>
      <c r="D3148" s="422">
        <v>8002</v>
      </c>
      <c r="E3148" s="417" t="s">
        <v>766</v>
      </c>
      <c r="F3148" s="417" t="s">
        <v>754</v>
      </c>
      <c r="G3148" s="417" t="s">
        <v>298</v>
      </c>
      <c r="H3148" s="417" t="s">
        <v>41</v>
      </c>
      <c r="I3148" s="417" t="s">
        <v>219</v>
      </c>
      <c r="J3148" s="417" t="s">
        <v>965</v>
      </c>
      <c r="K3148" s="417" t="s">
        <v>821</v>
      </c>
      <c r="L3148" s="417" t="s">
        <v>32</v>
      </c>
      <c r="M3148" s="423">
        <v>20743800</v>
      </c>
    </row>
    <row r="3149" spans="1:13">
      <c r="A3149" s="417" t="s">
        <v>10125</v>
      </c>
      <c r="B3149" s="417" t="s">
        <v>2222</v>
      </c>
      <c r="C3149" s="417" t="s">
        <v>920</v>
      </c>
      <c r="D3149" s="422">
        <v>8002</v>
      </c>
      <c r="E3149" s="417" t="s">
        <v>766</v>
      </c>
      <c r="F3149" s="417" t="s">
        <v>754</v>
      </c>
      <c r="G3149" s="417" t="s">
        <v>298</v>
      </c>
      <c r="H3149" s="417" t="s">
        <v>41</v>
      </c>
      <c r="I3149" s="417" t="s">
        <v>42</v>
      </c>
      <c r="J3149" s="417" t="s">
        <v>964</v>
      </c>
      <c r="K3149" s="417" t="s">
        <v>821</v>
      </c>
      <c r="L3149" s="417" t="s">
        <v>32</v>
      </c>
      <c r="M3149" s="423">
        <v>22638000</v>
      </c>
    </row>
    <row r="3150" spans="1:13">
      <c r="A3150" s="417" t="s">
        <v>14500</v>
      </c>
      <c r="B3150" s="417" t="s">
        <v>14491</v>
      </c>
      <c r="C3150" s="417" t="s">
        <v>14435</v>
      </c>
      <c r="D3150" s="422">
        <v>8002</v>
      </c>
      <c r="E3150" s="417" t="s">
        <v>766</v>
      </c>
      <c r="F3150" s="417" t="s">
        <v>754</v>
      </c>
      <c r="G3150" s="417" t="s">
        <v>754</v>
      </c>
      <c r="H3150" s="417" t="s">
        <v>41</v>
      </c>
      <c r="I3150" s="417" t="s">
        <v>221</v>
      </c>
      <c r="J3150" s="417" t="s">
        <v>968</v>
      </c>
      <c r="K3150" s="417" t="s">
        <v>821</v>
      </c>
      <c r="L3150" s="417" t="s">
        <v>34</v>
      </c>
      <c r="M3150" s="423">
        <v>23076900</v>
      </c>
    </row>
    <row r="3151" spans="1:13">
      <c r="A3151" s="417" t="s">
        <v>14505</v>
      </c>
      <c r="B3151" s="417" t="s">
        <v>14493</v>
      </c>
      <c r="C3151" s="417" t="s">
        <v>14435</v>
      </c>
      <c r="D3151" s="422">
        <v>8002</v>
      </c>
      <c r="E3151" s="417" t="s">
        <v>766</v>
      </c>
      <c r="F3151" s="417" t="s">
        <v>754</v>
      </c>
      <c r="G3151" s="417" t="s">
        <v>754</v>
      </c>
      <c r="H3151" s="417" t="s">
        <v>41</v>
      </c>
      <c r="I3151" s="417" t="s">
        <v>50</v>
      </c>
      <c r="J3151" s="417" t="s">
        <v>970</v>
      </c>
      <c r="K3151" s="417" t="s">
        <v>821</v>
      </c>
      <c r="L3151" s="417" t="s">
        <v>218</v>
      </c>
      <c r="M3151" s="423">
        <v>25034625</v>
      </c>
    </row>
    <row r="3152" spans="1:13">
      <c r="A3152" s="417" t="s">
        <v>14498</v>
      </c>
      <c r="B3152" s="417" t="s">
        <v>14491</v>
      </c>
      <c r="C3152" s="417" t="s">
        <v>14435</v>
      </c>
      <c r="D3152" s="422">
        <v>8002</v>
      </c>
      <c r="E3152" s="417" t="s">
        <v>766</v>
      </c>
      <c r="F3152" s="417" t="s">
        <v>754</v>
      </c>
      <c r="G3152" s="417" t="s">
        <v>754</v>
      </c>
      <c r="H3152" s="417" t="s">
        <v>41</v>
      </c>
      <c r="I3152" s="417" t="s">
        <v>46</v>
      </c>
      <c r="J3152" s="417" t="s">
        <v>967</v>
      </c>
      <c r="K3152" s="417" t="s">
        <v>821</v>
      </c>
      <c r="L3152" s="417" t="s">
        <v>34</v>
      </c>
      <c r="M3152" s="423">
        <v>28523880</v>
      </c>
    </row>
    <row r="3153" spans="1:13">
      <c r="A3153" s="417" t="s">
        <v>14503</v>
      </c>
      <c r="B3153" s="417" t="s">
        <v>14493</v>
      </c>
      <c r="C3153" s="417" t="s">
        <v>14435</v>
      </c>
      <c r="D3153" s="422">
        <v>8002</v>
      </c>
      <c r="E3153" s="417" t="s">
        <v>766</v>
      </c>
      <c r="F3153" s="417" t="s">
        <v>754</v>
      </c>
      <c r="G3153" s="417" t="s">
        <v>754</v>
      </c>
      <c r="H3153" s="417" t="s">
        <v>41</v>
      </c>
      <c r="I3153" s="417" t="s">
        <v>48</v>
      </c>
      <c r="J3153" s="417" t="s">
        <v>969</v>
      </c>
      <c r="K3153" s="417" t="s">
        <v>821</v>
      </c>
      <c r="L3153" s="417" t="s">
        <v>218</v>
      </c>
      <c r="M3153" s="423">
        <v>28863450</v>
      </c>
    </row>
    <row r="3154" spans="1:13">
      <c r="A3154" s="417" t="s">
        <v>14501</v>
      </c>
      <c r="B3154" s="417" t="s">
        <v>14493</v>
      </c>
      <c r="C3154" s="417" t="s">
        <v>14435</v>
      </c>
      <c r="D3154" s="422">
        <v>8002</v>
      </c>
      <c r="E3154" s="417" t="s">
        <v>766</v>
      </c>
      <c r="F3154" s="417" t="s">
        <v>754</v>
      </c>
      <c r="G3154" s="417" t="s">
        <v>754</v>
      </c>
      <c r="H3154" s="417" t="s">
        <v>41</v>
      </c>
      <c r="I3154" s="417" t="s">
        <v>221</v>
      </c>
      <c r="J3154" s="417" t="s">
        <v>968</v>
      </c>
      <c r="K3154" s="417" t="s">
        <v>821</v>
      </c>
      <c r="L3154" s="417" t="s">
        <v>218</v>
      </c>
      <c r="M3154" s="423">
        <v>32692275</v>
      </c>
    </row>
    <row r="3155" spans="1:13">
      <c r="A3155" s="417" t="s">
        <v>14496</v>
      </c>
      <c r="B3155" s="417" t="s">
        <v>14491</v>
      </c>
      <c r="C3155" s="417" t="s">
        <v>14435</v>
      </c>
      <c r="D3155" s="422">
        <v>8002</v>
      </c>
      <c r="E3155" s="417" t="s">
        <v>766</v>
      </c>
      <c r="F3155" s="417" t="s">
        <v>754</v>
      </c>
      <c r="G3155" s="417" t="s">
        <v>754</v>
      </c>
      <c r="H3155" s="417" t="s">
        <v>41</v>
      </c>
      <c r="I3155" s="417" t="s">
        <v>44</v>
      </c>
      <c r="J3155" s="417" t="s">
        <v>966</v>
      </c>
      <c r="K3155" s="417" t="s">
        <v>821</v>
      </c>
      <c r="L3155" s="417" t="s">
        <v>34</v>
      </c>
      <c r="M3155" s="423">
        <v>33970860</v>
      </c>
    </row>
    <row r="3156" spans="1:13">
      <c r="A3156" s="417" t="s">
        <v>14494</v>
      </c>
      <c r="B3156" s="417" t="s">
        <v>14491</v>
      </c>
      <c r="C3156" s="417" t="s">
        <v>14435</v>
      </c>
      <c r="D3156" s="422">
        <v>8002</v>
      </c>
      <c r="E3156" s="417" t="s">
        <v>766</v>
      </c>
      <c r="F3156" s="417" t="s">
        <v>754</v>
      </c>
      <c r="G3156" s="417" t="s">
        <v>754</v>
      </c>
      <c r="H3156" s="417" t="s">
        <v>41</v>
      </c>
      <c r="I3156" s="417" t="s">
        <v>219</v>
      </c>
      <c r="J3156" s="417" t="s">
        <v>965</v>
      </c>
      <c r="K3156" s="417" t="s">
        <v>821</v>
      </c>
      <c r="L3156" s="417" t="s">
        <v>34</v>
      </c>
      <c r="M3156" s="423">
        <v>37338840</v>
      </c>
    </row>
    <row r="3157" spans="1:13">
      <c r="A3157" s="417" t="s">
        <v>14499</v>
      </c>
      <c r="B3157" s="417" t="s">
        <v>14493</v>
      </c>
      <c r="C3157" s="417" t="s">
        <v>14435</v>
      </c>
      <c r="D3157" s="422">
        <v>8002</v>
      </c>
      <c r="E3157" s="417" t="s">
        <v>766</v>
      </c>
      <c r="F3157" s="417" t="s">
        <v>754</v>
      </c>
      <c r="G3157" s="417" t="s">
        <v>754</v>
      </c>
      <c r="H3157" s="417" t="s">
        <v>41</v>
      </c>
      <c r="I3157" s="417" t="s">
        <v>46</v>
      </c>
      <c r="J3157" s="417" t="s">
        <v>967</v>
      </c>
      <c r="K3157" s="417" t="s">
        <v>821</v>
      </c>
      <c r="L3157" s="417" t="s">
        <v>218</v>
      </c>
      <c r="M3157" s="423">
        <v>40408830</v>
      </c>
    </row>
    <row r="3158" spans="1:13">
      <c r="A3158" s="417" t="s">
        <v>14490</v>
      </c>
      <c r="B3158" s="417" t="s">
        <v>14491</v>
      </c>
      <c r="C3158" s="417" t="s">
        <v>14435</v>
      </c>
      <c r="D3158" s="422">
        <v>8002</v>
      </c>
      <c r="E3158" s="417" t="s">
        <v>766</v>
      </c>
      <c r="F3158" s="417" t="s">
        <v>754</v>
      </c>
      <c r="G3158" s="417" t="s">
        <v>754</v>
      </c>
      <c r="H3158" s="417" t="s">
        <v>41</v>
      </c>
      <c r="I3158" s="417" t="s">
        <v>42</v>
      </c>
      <c r="J3158" s="417" t="s">
        <v>964</v>
      </c>
      <c r="K3158" s="417" t="s">
        <v>821</v>
      </c>
      <c r="L3158" s="417" t="s">
        <v>34</v>
      </c>
      <c r="M3158" s="423">
        <v>40748400</v>
      </c>
    </row>
    <row r="3159" spans="1:13">
      <c r="A3159" s="417" t="s">
        <v>14497</v>
      </c>
      <c r="B3159" s="417" t="s">
        <v>14493</v>
      </c>
      <c r="C3159" s="417" t="s">
        <v>14435</v>
      </c>
      <c r="D3159" s="422">
        <v>8002</v>
      </c>
      <c r="E3159" s="417" t="s">
        <v>766</v>
      </c>
      <c r="F3159" s="417" t="s">
        <v>754</v>
      </c>
      <c r="G3159" s="417" t="s">
        <v>754</v>
      </c>
      <c r="H3159" s="417" t="s">
        <v>41</v>
      </c>
      <c r="I3159" s="417" t="s">
        <v>44</v>
      </c>
      <c r="J3159" s="417" t="s">
        <v>966</v>
      </c>
      <c r="K3159" s="417" t="s">
        <v>821</v>
      </c>
      <c r="L3159" s="417" t="s">
        <v>218</v>
      </c>
      <c r="M3159" s="423">
        <v>48125385</v>
      </c>
    </row>
    <row r="3160" spans="1:13">
      <c r="A3160" s="417" t="s">
        <v>14495</v>
      </c>
      <c r="B3160" s="417" t="s">
        <v>14493</v>
      </c>
      <c r="C3160" s="417" t="s">
        <v>14435</v>
      </c>
      <c r="D3160" s="422">
        <v>8002</v>
      </c>
      <c r="E3160" s="417" t="s">
        <v>766</v>
      </c>
      <c r="F3160" s="417" t="s">
        <v>754</v>
      </c>
      <c r="G3160" s="417" t="s">
        <v>754</v>
      </c>
      <c r="H3160" s="417" t="s">
        <v>41</v>
      </c>
      <c r="I3160" s="417" t="s">
        <v>219</v>
      </c>
      <c r="J3160" s="417" t="s">
        <v>965</v>
      </c>
      <c r="K3160" s="417" t="s">
        <v>821</v>
      </c>
      <c r="L3160" s="417" t="s">
        <v>218</v>
      </c>
      <c r="M3160" s="423">
        <v>52896690</v>
      </c>
    </row>
    <row r="3161" spans="1:13">
      <c r="A3161" s="417" t="s">
        <v>14492</v>
      </c>
      <c r="B3161" s="417" t="s">
        <v>14493</v>
      </c>
      <c r="C3161" s="417" t="s">
        <v>14435</v>
      </c>
      <c r="D3161" s="422">
        <v>8002</v>
      </c>
      <c r="E3161" s="417" t="s">
        <v>766</v>
      </c>
      <c r="F3161" s="417" t="s">
        <v>754</v>
      </c>
      <c r="G3161" s="417" t="s">
        <v>754</v>
      </c>
      <c r="H3161" s="417" t="s">
        <v>41</v>
      </c>
      <c r="I3161" s="417" t="s">
        <v>42</v>
      </c>
      <c r="J3161" s="417" t="s">
        <v>964</v>
      </c>
      <c r="K3161" s="417" t="s">
        <v>821</v>
      </c>
      <c r="L3161" s="417" t="s">
        <v>218</v>
      </c>
      <c r="M3161" s="423">
        <v>57726900</v>
      </c>
    </row>
    <row r="3162" spans="1:13">
      <c r="A3162" s="417" t="s">
        <v>10099</v>
      </c>
      <c r="B3162" s="417" t="s">
        <v>2204</v>
      </c>
      <c r="C3162" s="417" t="s">
        <v>920</v>
      </c>
      <c r="D3162" s="422">
        <v>8003</v>
      </c>
      <c r="E3162" s="417" t="s">
        <v>926</v>
      </c>
      <c r="F3162" s="417" t="s">
        <v>754</v>
      </c>
      <c r="G3162" s="417" t="s">
        <v>298</v>
      </c>
      <c r="H3162" s="417" t="s">
        <v>41</v>
      </c>
      <c r="I3162" s="417" t="s">
        <v>425</v>
      </c>
      <c r="J3162" s="417" t="s">
        <v>976</v>
      </c>
      <c r="K3162" s="417" t="s">
        <v>821</v>
      </c>
      <c r="L3162" s="417" t="s">
        <v>822</v>
      </c>
      <c r="M3162" s="423">
        <v>71610</v>
      </c>
    </row>
    <row r="3163" spans="1:13">
      <c r="A3163" s="417" t="s">
        <v>10097</v>
      </c>
      <c r="B3163" s="417" t="s">
        <v>2204</v>
      </c>
      <c r="C3163" s="417" t="s">
        <v>920</v>
      </c>
      <c r="D3163" s="422">
        <v>8003</v>
      </c>
      <c r="E3163" s="417" t="s">
        <v>926</v>
      </c>
      <c r="F3163" s="417" t="s">
        <v>754</v>
      </c>
      <c r="G3163" s="417" t="s">
        <v>298</v>
      </c>
      <c r="H3163" s="417" t="s">
        <v>41</v>
      </c>
      <c r="I3163" s="417" t="s">
        <v>424</v>
      </c>
      <c r="J3163" s="417" t="s">
        <v>975</v>
      </c>
      <c r="K3163" s="417" t="s">
        <v>821</v>
      </c>
      <c r="L3163" s="417" t="s">
        <v>822</v>
      </c>
      <c r="M3163" s="423">
        <v>124509</v>
      </c>
    </row>
    <row r="3164" spans="1:13">
      <c r="A3164" s="417" t="s">
        <v>10095</v>
      </c>
      <c r="B3164" s="417" t="s">
        <v>2204</v>
      </c>
      <c r="C3164" s="417" t="s">
        <v>920</v>
      </c>
      <c r="D3164" s="422">
        <v>8003</v>
      </c>
      <c r="E3164" s="417" t="s">
        <v>926</v>
      </c>
      <c r="F3164" s="417" t="s">
        <v>754</v>
      </c>
      <c r="G3164" s="417" t="s">
        <v>298</v>
      </c>
      <c r="H3164" s="417" t="s">
        <v>41</v>
      </c>
      <c r="I3164" s="417" t="s">
        <v>423</v>
      </c>
      <c r="J3164" s="417" t="s">
        <v>974</v>
      </c>
      <c r="K3164" s="417" t="s">
        <v>821</v>
      </c>
      <c r="L3164" s="417" t="s">
        <v>822</v>
      </c>
      <c r="M3164" s="423">
        <v>185031</v>
      </c>
    </row>
    <row r="3165" spans="1:13">
      <c r="A3165" s="417" t="s">
        <v>10093</v>
      </c>
      <c r="B3165" s="417" t="s">
        <v>2204</v>
      </c>
      <c r="C3165" s="417" t="s">
        <v>920</v>
      </c>
      <c r="D3165" s="422">
        <v>8003</v>
      </c>
      <c r="E3165" s="417" t="s">
        <v>926</v>
      </c>
      <c r="F3165" s="417" t="s">
        <v>754</v>
      </c>
      <c r="G3165" s="417" t="s">
        <v>298</v>
      </c>
      <c r="H3165" s="417" t="s">
        <v>41</v>
      </c>
      <c r="I3165" s="417" t="s">
        <v>422</v>
      </c>
      <c r="J3165" s="417" t="s">
        <v>973</v>
      </c>
      <c r="K3165" s="417" t="s">
        <v>821</v>
      </c>
      <c r="L3165" s="417" t="s">
        <v>822</v>
      </c>
      <c r="M3165" s="423">
        <v>245322</v>
      </c>
    </row>
    <row r="3166" spans="1:13">
      <c r="A3166" s="417" t="s">
        <v>10091</v>
      </c>
      <c r="B3166" s="417" t="s">
        <v>2204</v>
      </c>
      <c r="C3166" s="417" t="s">
        <v>920</v>
      </c>
      <c r="D3166" s="422">
        <v>8003</v>
      </c>
      <c r="E3166" s="417" t="s">
        <v>926</v>
      </c>
      <c r="F3166" s="417" t="s">
        <v>754</v>
      </c>
      <c r="G3166" s="417" t="s">
        <v>298</v>
      </c>
      <c r="H3166" s="417" t="s">
        <v>41</v>
      </c>
      <c r="I3166" s="417" t="s">
        <v>421</v>
      </c>
      <c r="J3166" s="417" t="s">
        <v>972</v>
      </c>
      <c r="K3166" s="417" t="s">
        <v>821</v>
      </c>
      <c r="L3166" s="417" t="s">
        <v>822</v>
      </c>
      <c r="M3166" s="423">
        <v>339801</v>
      </c>
    </row>
    <row r="3167" spans="1:13">
      <c r="A3167" s="417" t="s">
        <v>10089</v>
      </c>
      <c r="B3167" s="417" t="s">
        <v>2204</v>
      </c>
      <c r="C3167" s="417" t="s">
        <v>920</v>
      </c>
      <c r="D3167" s="422">
        <v>8003</v>
      </c>
      <c r="E3167" s="417" t="s">
        <v>926</v>
      </c>
      <c r="F3167" s="417" t="s">
        <v>754</v>
      </c>
      <c r="G3167" s="417" t="s">
        <v>298</v>
      </c>
      <c r="H3167" s="417" t="s">
        <v>41</v>
      </c>
      <c r="I3167" s="417" t="s">
        <v>223</v>
      </c>
      <c r="J3167" s="417" t="s">
        <v>971</v>
      </c>
      <c r="K3167" s="417" t="s">
        <v>821</v>
      </c>
      <c r="L3167" s="417" t="s">
        <v>822</v>
      </c>
      <c r="M3167" s="423">
        <v>679140</v>
      </c>
    </row>
    <row r="3168" spans="1:13">
      <c r="A3168" s="417" t="s">
        <v>10098</v>
      </c>
      <c r="B3168" s="417" t="s">
        <v>2203</v>
      </c>
      <c r="C3168" s="417" t="s">
        <v>920</v>
      </c>
      <c r="D3168" s="422">
        <v>8003</v>
      </c>
      <c r="E3168" s="417" t="s">
        <v>926</v>
      </c>
      <c r="F3168" s="417" t="s">
        <v>754</v>
      </c>
      <c r="G3168" s="417" t="s">
        <v>298</v>
      </c>
      <c r="H3168" s="417" t="s">
        <v>41</v>
      </c>
      <c r="I3168" s="417" t="s">
        <v>425</v>
      </c>
      <c r="J3168" s="417" t="s">
        <v>976</v>
      </c>
      <c r="K3168" s="417" t="s">
        <v>821</v>
      </c>
      <c r="L3168" s="417" t="s">
        <v>32</v>
      </c>
      <c r="M3168" s="423">
        <v>716100</v>
      </c>
    </row>
    <row r="3169" spans="1:13">
      <c r="A3169" s="417" t="s">
        <v>10087</v>
      </c>
      <c r="B3169" s="417" t="s">
        <v>2204</v>
      </c>
      <c r="C3169" s="417" t="s">
        <v>920</v>
      </c>
      <c r="D3169" s="422">
        <v>8003</v>
      </c>
      <c r="E3169" s="417" t="s">
        <v>926</v>
      </c>
      <c r="F3169" s="417" t="s">
        <v>754</v>
      </c>
      <c r="G3169" s="417" t="s">
        <v>298</v>
      </c>
      <c r="H3169" s="417" t="s">
        <v>41</v>
      </c>
      <c r="I3169" s="417" t="s">
        <v>50</v>
      </c>
      <c r="J3169" s="417" t="s">
        <v>970</v>
      </c>
      <c r="K3169" s="417" t="s">
        <v>821</v>
      </c>
      <c r="L3169" s="417" t="s">
        <v>822</v>
      </c>
      <c r="M3169" s="423">
        <v>981057</v>
      </c>
    </row>
    <row r="3170" spans="1:13">
      <c r="A3170" s="417" t="s">
        <v>10085</v>
      </c>
      <c r="B3170" s="417" t="s">
        <v>2204</v>
      </c>
      <c r="C3170" s="417" t="s">
        <v>920</v>
      </c>
      <c r="D3170" s="422">
        <v>8003</v>
      </c>
      <c r="E3170" s="417" t="s">
        <v>926</v>
      </c>
      <c r="F3170" s="417" t="s">
        <v>754</v>
      </c>
      <c r="G3170" s="417" t="s">
        <v>298</v>
      </c>
      <c r="H3170" s="417" t="s">
        <v>41</v>
      </c>
      <c r="I3170" s="417" t="s">
        <v>48</v>
      </c>
      <c r="J3170" s="417" t="s">
        <v>969</v>
      </c>
      <c r="K3170" s="417" t="s">
        <v>821</v>
      </c>
      <c r="L3170" s="417" t="s">
        <v>822</v>
      </c>
      <c r="M3170" s="423">
        <v>1132131</v>
      </c>
    </row>
    <row r="3171" spans="1:13">
      <c r="A3171" s="417" t="s">
        <v>10096</v>
      </c>
      <c r="B3171" s="417" t="s">
        <v>2203</v>
      </c>
      <c r="C3171" s="417" t="s">
        <v>920</v>
      </c>
      <c r="D3171" s="422">
        <v>8003</v>
      </c>
      <c r="E3171" s="417" t="s">
        <v>926</v>
      </c>
      <c r="F3171" s="417" t="s">
        <v>754</v>
      </c>
      <c r="G3171" s="417" t="s">
        <v>298</v>
      </c>
      <c r="H3171" s="417" t="s">
        <v>41</v>
      </c>
      <c r="I3171" s="417" t="s">
        <v>424</v>
      </c>
      <c r="J3171" s="417" t="s">
        <v>975</v>
      </c>
      <c r="K3171" s="417" t="s">
        <v>821</v>
      </c>
      <c r="L3171" s="417" t="s">
        <v>32</v>
      </c>
      <c r="M3171" s="423">
        <v>1245090</v>
      </c>
    </row>
    <row r="3172" spans="1:13">
      <c r="A3172" s="417" t="s">
        <v>10083</v>
      </c>
      <c r="B3172" s="417" t="s">
        <v>2204</v>
      </c>
      <c r="C3172" s="417" t="s">
        <v>920</v>
      </c>
      <c r="D3172" s="422">
        <v>8003</v>
      </c>
      <c r="E3172" s="417" t="s">
        <v>926</v>
      </c>
      <c r="F3172" s="417" t="s">
        <v>754</v>
      </c>
      <c r="G3172" s="417" t="s">
        <v>298</v>
      </c>
      <c r="H3172" s="417" t="s">
        <v>41</v>
      </c>
      <c r="I3172" s="417" t="s">
        <v>221</v>
      </c>
      <c r="J3172" s="417" t="s">
        <v>968</v>
      </c>
      <c r="K3172" s="417" t="s">
        <v>821</v>
      </c>
      <c r="L3172" s="417" t="s">
        <v>822</v>
      </c>
      <c r="M3172" s="423">
        <v>1282974</v>
      </c>
    </row>
    <row r="3173" spans="1:13">
      <c r="A3173" s="417" t="s">
        <v>14460</v>
      </c>
      <c r="B3173" s="417" t="s">
        <v>14434</v>
      </c>
      <c r="C3173" s="417" t="s">
        <v>14435</v>
      </c>
      <c r="D3173" s="422">
        <v>8003</v>
      </c>
      <c r="E3173" s="417" t="s">
        <v>926</v>
      </c>
      <c r="F3173" s="417" t="s">
        <v>754</v>
      </c>
      <c r="G3173" s="417" t="s">
        <v>754</v>
      </c>
      <c r="H3173" s="417" t="s">
        <v>41</v>
      </c>
      <c r="I3173" s="417" t="s">
        <v>425</v>
      </c>
      <c r="J3173" s="417" t="s">
        <v>976</v>
      </c>
      <c r="K3173" s="417" t="s">
        <v>821</v>
      </c>
      <c r="L3173" s="417" t="s">
        <v>34</v>
      </c>
      <c r="M3173" s="423">
        <v>1288980</v>
      </c>
    </row>
    <row r="3174" spans="1:13">
      <c r="A3174" s="417" t="s">
        <v>10081</v>
      </c>
      <c r="B3174" s="417" t="s">
        <v>2204</v>
      </c>
      <c r="C3174" s="417" t="s">
        <v>920</v>
      </c>
      <c r="D3174" s="422">
        <v>8003</v>
      </c>
      <c r="E3174" s="417" t="s">
        <v>926</v>
      </c>
      <c r="F3174" s="417" t="s">
        <v>754</v>
      </c>
      <c r="G3174" s="417" t="s">
        <v>298</v>
      </c>
      <c r="H3174" s="417" t="s">
        <v>41</v>
      </c>
      <c r="I3174" s="417" t="s">
        <v>46</v>
      </c>
      <c r="J3174" s="417" t="s">
        <v>967</v>
      </c>
      <c r="K3174" s="417" t="s">
        <v>821</v>
      </c>
      <c r="L3174" s="417" t="s">
        <v>822</v>
      </c>
      <c r="M3174" s="423">
        <v>1584891</v>
      </c>
    </row>
    <row r="3175" spans="1:13">
      <c r="A3175" s="417" t="s">
        <v>14461</v>
      </c>
      <c r="B3175" s="417" t="s">
        <v>14437</v>
      </c>
      <c r="C3175" s="417" t="s">
        <v>14435</v>
      </c>
      <c r="D3175" s="422">
        <v>8003</v>
      </c>
      <c r="E3175" s="417" t="s">
        <v>926</v>
      </c>
      <c r="F3175" s="417" t="s">
        <v>754</v>
      </c>
      <c r="G3175" s="417" t="s">
        <v>754</v>
      </c>
      <c r="H3175" s="417" t="s">
        <v>41</v>
      </c>
      <c r="I3175" s="417" t="s">
        <v>425</v>
      </c>
      <c r="J3175" s="417" t="s">
        <v>976</v>
      </c>
      <c r="K3175" s="417" t="s">
        <v>821</v>
      </c>
      <c r="L3175" s="417" t="s">
        <v>218</v>
      </c>
      <c r="M3175" s="423">
        <v>1826055</v>
      </c>
    </row>
    <row r="3176" spans="1:13">
      <c r="A3176" s="417" t="s">
        <v>10094</v>
      </c>
      <c r="B3176" s="417" t="s">
        <v>2203</v>
      </c>
      <c r="C3176" s="417" t="s">
        <v>920</v>
      </c>
      <c r="D3176" s="422">
        <v>8003</v>
      </c>
      <c r="E3176" s="417" t="s">
        <v>926</v>
      </c>
      <c r="F3176" s="417" t="s">
        <v>754</v>
      </c>
      <c r="G3176" s="417" t="s">
        <v>298</v>
      </c>
      <c r="H3176" s="417" t="s">
        <v>41</v>
      </c>
      <c r="I3176" s="417" t="s">
        <v>423</v>
      </c>
      <c r="J3176" s="417" t="s">
        <v>974</v>
      </c>
      <c r="K3176" s="417" t="s">
        <v>821</v>
      </c>
      <c r="L3176" s="417" t="s">
        <v>32</v>
      </c>
      <c r="M3176" s="423">
        <v>1848000</v>
      </c>
    </row>
    <row r="3177" spans="1:13">
      <c r="A3177" s="417" t="s">
        <v>10079</v>
      </c>
      <c r="B3177" s="417" t="s">
        <v>2204</v>
      </c>
      <c r="C3177" s="417" t="s">
        <v>920</v>
      </c>
      <c r="D3177" s="422">
        <v>8003</v>
      </c>
      <c r="E3177" s="417" t="s">
        <v>926</v>
      </c>
      <c r="F3177" s="417" t="s">
        <v>754</v>
      </c>
      <c r="G3177" s="417" t="s">
        <v>298</v>
      </c>
      <c r="H3177" s="417" t="s">
        <v>41</v>
      </c>
      <c r="I3177" s="417" t="s">
        <v>44</v>
      </c>
      <c r="J3177" s="417" t="s">
        <v>966</v>
      </c>
      <c r="K3177" s="417" t="s">
        <v>821</v>
      </c>
      <c r="L3177" s="417" t="s">
        <v>822</v>
      </c>
      <c r="M3177" s="423">
        <v>1887270</v>
      </c>
    </row>
    <row r="3178" spans="1:13">
      <c r="A3178" s="417" t="s">
        <v>10077</v>
      </c>
      <c r="B3178" s="417" t="s">
        <v>2204</v>
      </c>
      <c r="C3178" s="417" t="s">
        <v>920</v>
      </c>
      <c r="D3178" s="422">
        <v>8003</v>
      </c>
      <c r="E3178" s="417" t="s">
        <v>926</v>
      </c>
      <c r="F3178" s="417" t="s">
        <v>754</v>
      </c>
      <c r="G3178" s="417" t="s">
        <v>298</v>
      </c>
      <c r="H3178" s="417" t="s">
        <v>41</v>
      </c>
      <c r="I3178" s="417" t="s">
        <v>219</v>
      </c>
      <c r="J3178" s="417" t="s">
        <v>965</v>
      </c>
      <c r="K3178" s="417" t="s">
        <v>821</v>
      </c>
      <c r="L3178" s="417" t="s">
        <v>822</v>
      </c>
      <c r="M3178" s="423">
        <v>2074380</v>
      </c>
    </row>
    <row r="3179" spans="1:13">
      <c r="A3179" s="417" t="s">
        <v>14458</v>
      </c>
      <c r="B3179" s="417" t="s">
        <v>14434</v>
      </c>
      <c r="C3179" s="417" t="s">
        <v>14435</v>
      </c>
      <c r="D3179" s="422">
        <v>8003</v>
      </c>
      <c r="E3179" s="417" t="s">
        <v>926</v>
      </c>
      <c r="F3179" s="417" t="s">
        <v>754</v>
      </c>
      <c r="G3179" s="417" t="s">
        <v>754</v>
      </c>
      <c r="H3179" s="417" t="s">
        <v>41</v>
      </c>
      <c r="I3179" s="417" t="s">
        <v>424</v>
      </c>
      <c r="J3179" s="417" t="s">
        <v>975</v>
      </c>
      <c r="K3179" s="417" t="s">
        <v>821</v>
      </c>
      <c r="L3179" s="417" t="s">
        <v>34</v>
      </c>
      <c r="M3179" s="423">
        <v>2241162</v>
      </c>
    </row>
    <row r="3180" spans="1:13">
      <c r="A3180" s="417" t="s">
        <v>10075</v>
      </c>
      <c r="B3180" s="417" t="s">
        <v>2204</v>
      </c>
      <c r="C3180" s="417" t="s">
        <v>920</v>
      </c>
      <c r="D3180" s="422">
        <v>8003</v>
      </c>
      <c r="E3180" s="417" t="s">
        <v>926</v>
      </c>
      <c r="F3180" s="417" t="s">
        <v>754</v>
      </c>
      <c r="G3180" s="417" t="s">
        <v>298</v>
      </c>
      <c r="H3180" s="417" t="s">
        <v>41</v>
      </c>
      <c r="I3180" s="417" t="s">
        <v>42</v>
      </c>
      <c r="J3180" s="417" t="s">
        <v>964</v>
      </c>
      <c r="K3180" s="417" t="s">
        <v>821</v>
      </c>
      <c r="L3180" s="417" t="s">
        <v>822</v>
      </c>
      <c r="M3180" s="423">
        <v>2263800</v>
      </c>
    </row>
    <row r="3181" spans="1:13">
      <c r="A3181" s="417" t="s">
        <v>10092</v>
      </c>
      <c r="B3181" s="417" t="s">
        <v>2203</v>
      </c>
      <c r="C3181" s="417" t="s">
        <v>920</v>
      </c>
      <c r="D3181" s="422">
        <v>8003</v>
      </c>
      <c r="E3181" s="417" t="s">
        <v>926</v>
      </c>
      <c r="F3181" s="417" t="s">
        <v>754</v>
      </c>
      <c r="G3181" s="417" t="s">
        <v>298</v>
      </c>
      <c r="H3181" s="417" t="s">
        <v>41</v>
      </c>
      <c r="I3181" s="417" t="s">
        <v>422</v>
      </c>
      <c r="J3181" s="417" t="s">
        <v>973</v>
      </c>
      <c r="K3181" s="417" t="s">
        <v>821</v>
      </c>
      <c r="L3181" s="417" t="s">
        <v>32</v>
      </c>
      <c r="M3181" s="423">
        <v>2448600</v>
      </c>
    </row>
    <row r="3182" spans="1:13">
      <c r="A3182" s="417" t="s">
        <v>14459</v>
      </c>
      <c r="B3182" s="417" t="s">
        <v>14437</v>
      </c>
      <c r="C3182" s="417" t="s">
        <v>14435</v>
      </c>
      <c r="D3182" s="422">
        <v>8003</v>
      </c>
      <c r="E3182" s="417" t="s">
        <v>926</v>
      </c>
      <c r="F3182" s="417" t="s">
        <v>754</v>
      </c>
      <c r="G3182" s="417" t="s">
        <v>754</v>
      </c>
      <c r="H3182" s="417" t="s">
        <v>41</v>
      </c>
      <c r="I3182" s="417" t="s">
        <v>424</v>
      </c>
      <c r="J3182" s="417" t="s">
        <v>975</v>
      </c>
      <c r="K3182" s="417" t="s">
        <v>821</v>
      </c>
      <c r="L3182" s="417" t="s">
        <v>218</v>
      </c>
      <c r="M3182" s="423">
        <v>3174980</v>
      </c>
    </row>
    <row r="3183" spans="1:13">
      <c r="A3183" s="417" t="s">
        <v>14456</v>
      </c>
      <c r="B3183" s="417" t="s">
        <v>14434</v>
      </c>
      <c r="C3183" s="417" t="s">
        <v>14435</v>
      </c>
      <c r="D3183" s="422">
        <v>8003</v>
      </c>
      <c r="E3183" s="417" t="s">
        <v>926</v>
      </c>
      <c r="F3183" s="417" t="s">
        <v>754</v>
      </c>
      <c r="G3183" s="417" t="s">
        <v>754</v>
      </c>
      <c r="H3183" s="417" t="s">
        <v>41</v>
      </c>
      <c r="I3183" s="417" t="s">
        <v>423</v>
      </c>
      <c r="J3183" s="417" t="s">
        <v>974</v>
      </c>
      <c r="K3183" s="417" t="s">
        <v>821</v>
      </c>
      <c r="L3183" s="417" t="s">
        <v>34</v>
      </c>
      <c r="M3183" s="423">
        <v>3326400</v>
      </c>
    </row>
    <row r="3184" spans="1:13">
      <c r="A3184" s="417" t="s">
        <v>10090</v>
      </c>
      <c r="B3184" s="417" t="s">
        <v>2203</v>
      </c>
      <c r="C3184" s="417" t="s">
        <v>920</v>
      </c>
      <c r="D3184" s="422">
        <v>8003</v>
      </c>
      <c r="E3184" s="417" t="s">
        <v>926</v>
      </c>
      <c r="F3184" s="417" t="s">
        <v>754</v>
      </c>
      <c r="G3184" s="417" t="s">
        <v>298</v>
      </c>
      <c r="H3184" s="417" t="s">
        <v>41</v>
      </c>
      <c r="I3184" s="417" t="s">
        <v>421</v>
      </c>
      <c r="J3184" s="417" t="s">
        <v>972</v>
      </c>
      <c r="K3184" s="417" t="s">
        <v>821</v>
      </c>
      <c r="L3184" s="417" t="s">
        <v>32</v>
      </c>
      <c r="M3184" s="423">
        <v>3395700</v>
      </c>
    </row>
    <row r="3185" spans="1:13">
      <c r="A3185" s="417" t="s">
        <v>14454</v>
      </c>
      <c r="B3185" s="417" t="s">
        <v>14434</v>
      </c>
      <c r="C3185" s="417" t="s">
        <v>14435</v>
      </c>
      <c r="D3185" s="422">
        <v>8003</v>
      </c>
      <c r="E3185" s="417" t="s">
        <v>926</v>
      </c>
      <c r="F3185" s="417" t="s">
        <v>754</v>
      </c>
      <c r="G3185" s="417" t="s">
        <v>754</v>
      </c>
      <c r="H3185" s="417" t="s">
        <v>41</v>
      </c>
      <c r="I3185" s="417" t="s">
        <v>422</v>
      </c>
      <c r="J3185" s="417" t="s">
        <v>973</v>
      </c>
      <c r="K3185" s="417" t="s">
        <v>821</v>
      </c>
      <c r="L3185" s="417" t="s">
        <v>34</v>
      </c>
      <c r="M3185" s="423">
        <v>4407480</v>
      </c>
    </row>
    <row r="3186" spans="1:13">
      <c r="A3186" s="417" t="s">
        <v>14457</v>
      </c>
      <c r="B3186" s="417" t="s">
        <v>14437</v>
      </c>
      <c r="C3186" s="417" t="s">
        <v>14435</v>
      </c>
      <c r="D3186" s="422">
        <v>8003</v>
      </c>
      <c r="E3186" s="417" t="s">
        <v>926</v>
      </c>
      <c r="F3186" s="417" t="s">
        <v>754</v>
      </c>
      <c r="G3186" s="417" t="s">
        <v>754</v>
      </c>
      <c r="H3186" s="417" t="s">
        <v>41</v>
      </c>
      <c r="I3186" s="417" t="s">
        <v>423</v>
      </c>
      <c r="J3186" s="417" t="s">
        <v>974</v>
      </c>
      <c r="K3186" s="417" t="s">
        <v>821</v>
      </c>
      <c r="L3186" s="417" t="s">
        <v>218</v>
      </c>
      <c r="M3186" s="423">
        <v>4712400</v>
      </c>
    </row>
    <row r="3187" spans="1:13">
      <c r="A3187" s="417" t="s">
        <v>14452</v>
      </c>
      <c r="B3187" s="417" t="s">
        <v>14434</v>
      </c>
      <c r="C3187" s="417" t="s">
        <v>14435</v>
      </c>
      <c r="D3187" s="422">
        <v>8003</v>
      </c>
      <c r="E3187" s="417" t="s">
        <v>926</v>
      </c>
      <c r="F3187" s="417" t="s">
        <v>754</v>
      </c>
      <c r="G3187" s="417" t="s">
        <v>754</v>
      </c>
      <c r="H3187" s="417" t="s">
        <v>41</v>
      </c>
      <c r="I3187" s="417" t="s">
        <v>421</v>
      </c>
      <c r="J3187" s="417" t="s">
        <v>972</v>
      </c>
      <c r="K3187" s="417" t="s">
        <v>821</v>
      </c>
      <c r="L3187" s="417" t="s">
        <v>34</v>
      </c>
      <c r="M3187" s="423">
        <v>6112260</v>
      </c>
    </row>
    <row r="3188" spans="1:13">
      <c r="A3188" s="417" t="s">
        <v>14455</v>
      </c>
      <c r="B3188" s="417" t="s">
        <v>14437</v>
      </c>
      <c r="C3188" s="417" t="s">
        <v>14435</v>
      </c>
      <c r="D3188" s="422">
        <v>8003</v>
      </c>
      <c r="E3188" s="417" t="s">
        <v>926</v>
      </c>
      <c r="F3188" s="417" t="s">
        <v>754</v>
      </c>
      <c r="G3188" s="417" t="s">
        <v>754</v>
      </c>
      <c r="H3188" s="417" t="s">
        <v>41</v>
      </c>
      <c r="I3188" s="417" t="s">
        <v>422</v>
      </c>
      <c r="J3188" s="417" t="s">
        <v>973</v>
      </c>
      <c r="K3188" s="417" t="s">
        <v>821</v>
      </c>
      <c r="L3188" s="417" t="s">
        <v>218</v>
      </c>
      <c r="M3188" s="423">
        <v>6243930</v>
      </c>
    </row>
    <row r="3189" spans="1:13">
      <c r="A3189" s="417" t="s">
        <v>10088</v>
      </c>
      <c r="B3189" s="417" t="s">
        <v>2203</v>
      </c>
      <c r="C3189" s="417" t="s">
        <v>920</v>
      </c>
      <c r="D3189" s="422">
        <v>8003</v>
      </c>
      <c r="E3189" s="417" t="s">
        <v>926</v>
      </c>
      <c r="F3189" s="417" t="s">
        <v>754</v>
      </c>
      <c r="G3189" s="417" t="s">
        <v>298</v>
      </c>
      <c r="H3189" s="417" t="s">
        <v>41</v>
      </c>
      <c r="I3189" s="417" t="s">
        <v>223</v>
      </c>
      <c r="J3189" s="417" t="s">
        <v>971</v>
      </c>
      <c r="K3189" s="417" t="s">
        <v>821</v>
      </c>
      <c r="L3189" s="417" t="s">
        <v>32</v>
      </c>
      <c r="M3189" s="423">
        <v>6791400</v>
      </c>
    </row>
    <row r="3190" spans="1:13">
      <c r="A3190" s="417" t="s">
        <v>14453</v>
      </c>
      <c r="B3190" s="417" t="s">
        <v>14437</v>
      </c>
      <c r="C3190" s="417" t="s">
        <v>14435</v>
      </c>
      <c r="D3190" s="422">
        <v>8003</v>
      </c>
      <c r="E3190" s="417" t="s">
        <v>926</v>
      </c>
      <c r="F3190" s="417" t="s">
        <v>754</v>
      </c>
      <c r="G3190" s="417" t="s">
        <v>754</v>
      </c>
      <c r="H3190" s="417" t="s">
        <v>41</v>
      </c>
      <c r="I3190" s="417" t="s">
        <v>421</v>
      </c>
      <c r="J3190" s="417" t="s">
        <v>972</v>
      </c>
      <c r="K3190" s="417" t="s">
        <v>821</v>
      </c>
      <c r="L3190" s="417" t="s">
        <v>218</v>
      </c>
      <c r="M3190" s="423">
        <v>8659035</v>
      </c>
    </row>
    <row r="3191" spans="1:13">
      <c r="A3191" s="417" t="s">
        <v>10086</v>
      </c>
      <c r="B3191" s="417" t="s">
        <v>2203</v>
      </c>
      <c r="C3191" s="417" t="s">
        <v>920</v>
      </c>
      <c r="D3191" s="422">
        <v>8003</v>
      </c>
      <c r="E3191" s="417" t="s">
        <v>926</v>
      </c>
      <c r="F3191" s="417" t="s">
        <v>754</v>
      </c>
      <c r="G3191" s="417" t="s">
        <v>298</v>
      </c>
      <c r="H3191" s="417" t="s">
        <v>41</v>
      </c>
      <c r="I3191" s="417" t="s">
        <v>50</v>
      </c>
      <c r="J3191" s="417" t="s">
        <v>970</v>
      </c>
      <c r="K3191" s="417" t="s">
        <v>821</v>
      </c>
      <c r="L3191" s="417" t="s">
        <v>32</v>
      </c>
      <c r="M3191" s="423">
        <v>9817500</v>
      </c>
    </row>
    <row r="3192" spans="1:13">
      <c r="A3192" s="417" t="s">
        <v>10084</v>
      </c>
      <c r="B3192" s="417" t="s">
        <v>2203</v>
      </c>
      <c r="C3192" s="417" t="s">
        <v>920</v>
      </c>
      <c r="D3192" s="422">
        <v>8003</v>
      </c>
      <c r="E3192" s="417" t="s">
        <v>926</v>
      </c>
      <c r="F3192" s="417" t="s">
        <v>754</v>
      </c>
      <c r="G3192" s="417" t="s">
        <v>298</v>
      </c>
      <c r="H3192" s="417" t="s">
        <v>41</v>
      </c>
      <c r="I3192" s="417" t="s">
        <v>48</v>
      </c>
      <c r="J3192" s="417" t="s">
        <v>969</v>
      </c>
      <c r="K3192" s="417" t="s">
        <v>821</v>
      </c>
      <c r="L3192" s="417" t="s">
        <v>32</v>
      </c>
      <c r="M3192" s="423">
        <v>11319000</v>
      </c>
    </row>
    <row r="3193" spans="1:13">
      <c r="A3193" s="417" t="s">
        <v>14450</v>
      </c>
      <c r="B3193" s="417" t="s">
        <v>14434</v>
      </c>
      <c r="C3193" s="417" t="s">
        <v>14435</v>
      </c>
      <c r="D3193" s="422">
        <v>8003</v>
      </c>
      <c r="E3193" s="417" t="s">
        <v>926</v>
      </c>
      <c r="F3193" s="417" t="s">
        <v>754</v>
      </c>
      <c r="G3193" s="417" t="s">
        <v>754</v>
      </c>
      <c r="H3193" s="417" t="s">
        <v>41</v>
      </c>
      <c r="I3193" s="417" t="s">
        <v>223</v>
      </c>
      <c r="J3193" s="417" t="s">
        <v>971</v>
      </c>
      <c r="K3193" s="417" t="s">
        <v>821</v>
      </c>
      <c r="L3193" s="417" t="s">
        <v>34</v>
      </c>
      <c r="M3193" s="423">
        <v>12224520</v>
      </c>
    </row>
    <row r="3194" spans="1:13">
      <c r="A3194" s="417" t="s">
        <v>10082</v>
      </c>
      <c r="B3194" s="417" t="s">
        <v>2203</v>
      </c>
      <c r="C3194" s="417" t="s">
        <v>920</v>
      </c>
      <c r="D3194" s="422">
        <v>8003</v>
      </c>
      <c r="E3194" s="417" t="s">
        <v>926</v>
      </c>
      <c r="F3194" s="417" t="s">
        <v>754</v>
      </c>
      <c r="G3194" s="417" t="s">
        <v>298</v>
      </c>
      <c r="H3194" s="417" t="s">
        <v>41</v>
      </c>
      <c r="I3194" s="417" t="s">
        <v>221</v>
      </c>
      <c r="J3194" s="417" t="s">
        <v>968</v>
      </c>
      <c r="K3194" s="417" t="s">
        <v>821</v>
      </c>
      <c r="L3194" s="417" t="s">
        <v>32</v>
      </c>
      <c r="M3194" s="423">
        <v>12820500</v>
      </c>
    </row>
    <row r="3195" spans="1:13">
      <c r="A3195" s="417" t="s">
        <v>10080</v>
      </c>
      <c r="B3195" s="417" t="s">
        <v>2203</v>
      </c>
      <c r="C3195" s="417" t="s">
        <v>920</v>
      </c>
      <c r="D3195" s="422">
        <v>8003</v>
      </c>
      <c r="E3195" s="417" t="s">
        <v>926</v>
      </c>
      <c r="F3195" s="417" t="s">
        <v>754</v>
      </c>
      <c r="G3195" s="417" t="s">
        <v>298</v>
      </c>
      <c r="H3195" s="417" t="s">
        <v>41</v>
      </c>
      <c r="I3195" s="417" t="s">
        <v>46</v>
      </c>
      <c r="J3195" s="417" t="s">
        <v>967</v>
      </c>
      <c r="K3195" s="417" t="s">
        <v>821</v>
      </c>
      <c r="L3195" s="417" t="s">
        <v>32</v>
      </c>
      <c r="M3195" s="423">
        <v>15846600</v>
      </c>
    </row>
    <row r="3196" spans="1:13">
      <c r="A3196" s="417" t="s">
        <v>14451</v>
      </c>
      <c r="B3196" s="417" t="s">
        <v>14437</v>
      </c>
      <c r="C3196" s="417" t="s">
        <v>14435</v>
      </c>
      <c r="D3196" s="422">
        <v>8003</v>
      </c>
      <c r="E3196" s="417" t="s">
        <v>926</v>
      </c>
      <c r="F3196" s="417" t="s">
        <v>754</v>
      </c>
      <c r="G3196" s="417" t="s">
        <v>754</v>
      </c>
      <c r="H3196" s="417" t="s">
        <v>41</v>
      </c>
      <c r="I3196" s="417" t="s">
        <v>223</v>
      </c>
      <c r="J3196" s="417" t="s">
        <v>971</v>
      </c>
      <c r="K3196" s="417" t="s">
        <v>821</v>
      </c>
      <c r="L3196" s="417" t="s">
        <v>218</v>
      </c>
      <c r="M3196" s="423">
        <v>17318070</v>
      </c>
    </row>
    <row r="3197" spans="1:13">
      <c r="A3197" s="417" t="s">
        <v>14448</v>
      </c>
      <c r="B3197" s="417" t="s">
        <v>14434</v>
      </c>
      <c r="C3197" s="417" t="s">
        <v>14435</v>
      </c>
      <c r="D3197" s="422">
        <v>8003</v>
      </c>
      <c r="E3197" s="417" t="s">
        <v>926</v>
      </c>
      <c r="F3197" s="417" t="s">
        <v>754</v>
      </c>
      <c r="G3197" s="417" t="s">
        <v>754</v>
      </c>
      <c r="H3197" s="417" t="s">
        <v>41</v>
      </c>
      <c r="I3197" s="417" t="s">
        <v>50</v>
      </c>
      <c r="J3197" s="417" t="s">
        <v>970</v>
      </c>
      <c r="K3197" s="417" t="s">
        <v>821</v>
      </c>
      <c r="L3197" s="417" t="s">
        <v>34</v>
      </c>
      <c r="M3197" s="423">
        <v>17671500</v>
      </c>
    </row>
    <row r="3198" spans="1:13">
      <c r="A3198" s="417" t="s">
        <v>10078</v>
      </c>
      <c r="B3198" s="417" t="s">
        <v>2203</v>
      </c>
      <c r="C3198" s="417" t="s">
        <v>920</v>
      </c>
      <c r="D3198" s="422">
        <v>8003</v>
      </c>
      <c r="E3198" s="417" t="s">
        <v>926</v>
      </c>
      <c r="F3198" s="417" t="s">
        <v>754</v>
      </c>
      <c r="G3198" s="417" t="s">
        <v>298</v>
      </c>
      <c r="H3198" s="417" t="s">
        <v>41</v>
      </c>
      <c r="I3198" s="417" t="s">
        <v>44</v>
      </c>
      <c r="J3198" s="417" t="s">
        <v>966</v>
      </c>
      <c r="K3198" s="417" t="s">
        <v>821</v>
      </c>
      <c r="L3198" s="417" t="s">
        <v>32</v>
      </c>
      <c r="M3198" s="423">
        <v>18872700</v>
      </c>
    </row>
    <row r="3199" spans="1:13">
      <c r="A3199" s="417" t="s">
        <v>14446</v>
      </c>
      <c r="B3199" s="417" t="s">
        <v>14434</v>
      </c>
      <c r="C3199" s="417" t="s">
        <v>14435</v>
      </c>
      <c r="D3199" s="422">
        <v>8003</v>
      </c>
      <c r="E3199" s="417" t="s">
        <v>926</v>
      </c>
      <c r="F3199" s="417" t="s">
        <v>754</v>
      </c>
      <c r="G3199" s="417" t="s">
        <v>754</v>
      </c>
      <c r="H3199" s="417" t="s">
        <v>41</v>
      </c>
      <c r="I3199" s="417" t="s">
        <v>48</v>
      </c>
      <c r="J3199" s="417" t="s">
        <v>969</v>
      </c>
      <c r="K3199" s="417" t="s">
        <v>821</v>
      </c>
      <c r="L3199" s="417" t="s">
        <v>34</v>
      </c>
      <c r="M3199" s="423">
        <v>20374200</v>
      </c>
    </row>
    <row r="3200" spans="1:13">
      <c r="A3200" s="417" t="s">
        <v>10076</v>
      </c>
      <c r="B3200" s="417" t="s">
        <v>2203</v>
      </c>
      <c r="C3200" s="417" t="s">
        <v>920</v>
      </c>
      <c r="D3200" s="422">
        <v>8003</v>
      </c>
      <c r="E3200" s="417" t="s">
        <v>926</v>
      </c>
      <c r="F3200" s="417" t="s">
        <v>754</v>
      </c>
      <c r="G3200" s="417" t="s">
        <v>298</v>
      </c>
      <c r="H3200" s="417" t="s">
        <v>41</v>
      </c>
      <c r="I3200" s="417" t="s">
        <v>219</v>
      </c>
      <c r="J3200" s="417" t="s">
        <v>965</v>
      </c>
      <c r="K3200" s="417" t="s">
        <v>821</v>
      </c>
      <c r="L3200" s="417" t="s">
        <v>32</v>
      </c>
      <c r="M3200" s="423">
        <v>20743800</v>
      </c>
    </row>
    <row r="3201" spans="1:13">
      <c r="A3201" s="417" t="s">
        <v>10074</v>
      </c>
      <c r="B3201" s="417" t="s">
        <v>2203</v>
      </c>
      <c r="C3201" s="417" t="s">
        <v>920</v>
      </c>
      <c r="D3201" s="422">
        <v>8003</v>
      </c>
      <c r="E3201" s="417" t="s">
        <v>926</v>
      </c>
      <c r="F3201" s="417" t="s">
        <v>754</v>
      </c>
      <c r="G3201" s="417" t="s">
        <v>298</v>
      </c>
      <c r="H3201" s="417" t="s">
        <v>41</v>
      </c>
      <c r="I3201" s="417" t="s">
        <v>42</v>
      </c>
      <c r="J3201" s="417" t="s">
        <v>964</v>
      </c>
      <c r="K3201" s="417" t="s">
        <v>821</v>
      </c>
      <c r="L3201" s="417" t="s">
        <v>32</v>
      </c>
      <c r="M3201" s="423">
        <v>22638000</v>
      </c>
    </row>
    <row r="3202" spans="1:13">
      <c r="A3202" s="417" t="s">
        <v>14444</v>
      </c>
      <c r="B3202" s="417" t="s">
        <v>14434</v>
      </c>
      <c r="C3202" s="417" t="s">
        <v>14435</v>
      </c>
      <c r="D3202" s="422">
        <v>8003</v>
      </c>
      <c r="E3202" s="417" t="s">
        <v>926</v>
      </c>
      <c r="F3202" s="417" t="s">
        <v>754</v>
      </c>
      <c r="G3202" s="417" t="s">
        <v>754</v>
      </c>
      <c r="H3202" s="417" t="s">
        <v>41</v>
      </c>
      <c r="I3202" s="417" t="s">
        <v>221</v>
      </c>
      <c r="J3202" s="417" t="s">
        <v>968</v>
      </c>
      <c r="K3202" s="417" t="s">
        <v>821</v>
      </c>
      <c r="L3202" s="417" t="s">
        <v>34</v>
      </c>
      <c r="M3202" s="423">
        <v>23076900</v>
      </c>
    </row>
    <row r="3203" spans="1:13">
      <c r="A3203" s="417" t="s">
        <v>14449</v>
      </c>
      <c r="B3203" s="417" t="s">
        <v>14437</v>
      </c>
      <c r="C3203" s="417" t="s">
        <v>14435</v>
      </c>
      <c r="D3203" s="422">
        <v>8003</v>
      </c>
      <c r="E3203" s="417" t="s">
        <v>926</v>
      </c>
      <c r="F3203" s="417" t="s">
        <v>754</v>
      </c>
      <c r="G3203" s="417" t="s">
        <v>754</v>
      </c>
      <c r="H3203" s="417" t="s">
        <v>41</v>
      </c>
      <c r="I3203" s="417" t="s">
        <v>50</v>
      </c>
      <c r="J3203" s="417" t="s">
        <v>970</v>
      </c>
      <c r="K3203" s="417" t="s">
        <v>821</v>
      </c>
      <c r="L3203" s="417" t="s">
        <v>218</v>
      </c>
      <c r="M3203" s="423">
        <v>25034625</v>
      </c>
    </row>
    <row r="3204" spans="1:13">
      <c r="A3204" s="417" t="s">
        <v>14442</v>
      </c>
      <c r="B3204" s="417" t="s">
        <v>14434</v>
      </c>
      <c r="C3204" s="417" t="s">
        <v>14435</v>
      </c>
      <c r="D3204" s="422">
        <v>8003</v>
      </c>
      <c r="E3204" s="417" t="s">
        <v>926</v>
      </c>
      <c r="F3204" s="417" t="s">
        <v>754</v>
      </c>
      <c r="G3204" s="417" t="s">
        <v>754</v>
      </c>
      <c r="H3204" s="417" t="s">
        <v>41</v>
      </c>
      <c r="I3204" s="417" t="s">
        <v>46</v>
      </c>
      <c r="J3204" s="417" t="s">
        <v>967</v>
      </c>
      <c r="K3204" s="417" t="s">
        <v>821</v>
      </c>
      <c r="L3204" s="417" t="s">
        <v>34</v>
      </c>
      <c r="M3204" s="423">
        <v>28523880</v>
      </c>
    </row>
    <row r="3205" spans="1:13">
      <c r="A3205" s="417" t="s">
        <v>14447</v>
      </c>
      <c r="B3205" s="417" t="s">
        <v>14437</v>
      </c>
      <c r="C3205" s="417" t="s">
        <v>14435</v>
      </c>
      <c r="D3205" s="422">
        <v>8003</v>
      </c>
      <c r="E3205" s="417" t="s">
        <v>926</v>
      </c>
      <c r="F3205" s="417" t="s">
        <v>754</v>
      </c>
      <c r="G3205" s="417" t="s">
        <v>754</v>
      </c>
      <c r="H3205" s="417" t="s">
        <v>41</v>
      </c>
      <c r="I3205" s="417" t="s">
        <v>48</v>
      </c>
      <c r="J3205" s="417" t="s">
        <v>969</v>
      </c>
      <c r="K3205" s="417" t="s">
        <v>821</v>
      </c>
      <c r="L3205" s="417" t="s">
        <v>218</v>
      </c>
      <c r="M3205" s="423">
        <v>28863450</v>
      </c>
    </row>
    <row r="3206" spans="1:13">
      <c r="A3206" s="417" t="s">
        <v>14445</v>
      </c>
      <c r="B3206" s="417" t="s">
        <v>14437</v>
      </c>
      <c r="C3206" s="417" t="s">
        <v>14435</v>
      </c>
      <c r="D3206" s="422">
        <v>8003</v>
      </c>
      <c r="E3206" s="417" t="s">
        <v>926</v>
      </c>
      <c r="F3206" s="417" t="s">
        <v>754</v>
      </c>
      <c r="G3206" s="417" t="s">
        <v>754</v>
      </c>
      <c r="H3206" s="417" t="s">
        <v>41</v>
      </c>
      <c r="I3206" s="417" t="s">
        <v>221</v>
      </c>
      <c r="J3206" s="417" t="s">
        <v>968</v>
      </c>
      <c r="K3206" s="417" t="s">
        <v>821</v>
      </c>
      <c r="L3206" s="417" t="s">
        <v>218</v>
      </c>
      <c r="M3206" s="423">
        <v>32692275</v>
      </c>
    </row>
    <row r="3207" spans="1:13">
      <c r="A3207" s="417" t="s">
        <v>14440</v>
      </c>
      <c r="B3207" s="417" t="s">
        <v>14434</v>
      </c>
      <c r="C3207" s="417" t="s">
        <v>14435</v>
      </c>
      <c r="D3207" s="422">
        <v>8003</v>
      </c>
      <c r="E3207" s="417" t="s">
        <v>926</v>
      </c>
      <c r="F3207" s="417" t="s">
        <v>754</v>
      </c>
      <c r="G3207" s="417" t="s">
        <v>754</v>
      </c>
      <c r="H3207" s="417" t="s">
        <v>41</v>
      </c>
      <c r="I3207" s="417" t="s">
        <v>44</v>
      </c>
      <c r="J3207" s="417" t="s">
        <v>966</v>
      </c>
      <c r="K3207" s="417" t="s">
        <v>821</v>
      </c>
      <c r="L3207" s="417" t="s">
        <v>34</v>
      </c>
      <c r="M3207" s="423">
        <v>33970860</v>
      </c>
    </row>
    <row r="3208" spans="1:13">
      <c r="A3208" s="417" t="s">
        <v>14438</v>
      </c>
      <c r="B3208" s="417" t="s">
        <v>14434</v>
      </c>
      <c r="C3208" s="417" t="s">
        <v>14435</v>
      </c>
      <c r="D3208" s="422">
        <v>8003</v>
      </c>
      <c r="E3208" s="417" t="s">
        <v>926</v>
      </c>
      <c r="F3208" s="417" t="s">
        <v>754</v>
      </c>
      <c r="G3208" s="417" t="s">
        <v>754</v>
      </c>
      <c r="H3208" s="417" t="s">
        <v>41</v>
      </c>
      <c r="I3208" s="417" t="s">
        <v>219</v>
      </c>
      <c r="J3208" s="417" t="s">
        <v>965</v>
      </c>
      <c r="K3208" s="417" t="s">
        <v>821</v>
      </c>
      <c r="L3208" s="417" t="s">
        <v>34</v>
      </c>
      <c r="M3208" s="423">
        <v>37338840</v>
      </c>
    </row>
    <row r="3209" spans="1:13">
      <c r="A3209" s="417" t="s">
        <v>14443</v>
      </c>
      <c r="B3209" s="417" t="s">
        <v>14437</v>
      </c>
      <c r="C3209" s="417" t="s">
        <v>14435</v>
      </c>
      <c r="D3209" s="422">
        <v>8003</v>
      </c>
      <c r="E3209" s="417" t="s">
        <v>926</v>
      </c>
      <c r="F3209" s="417" t="s">
        <v>754</v>
      </c>
      <c r="G3209" s="417" t="s">
        <v>754</v>
      </c>
      <c r="H3209" s="417" t="s">
        <v>41</v>
      </c>
      <c r="I3209" s="417" t="s">
        <v>46</v>
      </c>
      <c r="J3209" s="417" t="s">
        <v>967</v>
      </c>
      <c r="K3209" s="417" t="s">
        <v>821</v>
      </c>
      <c r="L3209" s="417" t="s">
        <v>218</v>
      </c>
      <c r="M3209" s="423">
        <v>40408830</v>
      </c>
    </row>
    <row r="3210" spans="1:13">
      <c r="A3210" s="417" t="s">
        <v>14433</v>
      </c>
      <c r="B3210" s="417" t="s">
        <v>14434</v>
      </c>
      <c r="C3210" s="417" t="s">
        <v>14435</v>
      </c>
      <c r="D3210" s="422">
        <v>8003</v>
      </c>
      <c r="E3210" s="417" t="s">
        <v>926</v>
      </c>
      <c r="F3210" s="417" t="s">
        <v>754</v>
      </c>
      <c r="G3210" s="417" t="s">
        <v>754</v>
      </c>
      <c r="H3210" s="417" t="s">
        <v>41</v>
      </c>
      <c r="I3210" s="417" t="s">
        <v>42</v>
      </c>
      <c r="J3210" s="417" t="s">
        <v>964</v>
      </c>
      <c r="K3210" s="417" t="s">
        <v>821</v>
      </c>
      <c r="L3210" s="417" t="s">
        <v>34</v>
      </c>
      <c r="M3210" s="423">
        <v>40748400</v>
      </c>
    </row>
    <row r="3211" spans="1:13">
      <c r="A3211" s="417" t="s">
        <v>14441</v>
      </c>
      <c r="B3211" s="417" t="s">
        <v>14437</v>
      </c>
      <c r="C3211" s="417" t="s">
        <v>14435</v>
      </c>
      <c r="D3211" s="422">
        <v>8003</v>
      </c>
      <c r="E3211" s="417" t="s">
        <v>926</v>
      </c>
      <c r="F3211" s="417" t="s">
        <v>754</v>
      </c>
      <c r="G3211" s="417" t="s">
        <v>754</v>
      </c>
      <c r="H3211" s="417" t="s">
        <v>41</v>
      </c>
      <c r="I3211" s="417" t="s">
        <v>44</v>
      </c>
      <c r="J3211" s="417" t="s">
        <v>966</v>
      </c>
      <c r="K3211" s="417" t="s">
        <v>821</v>
      </c>
      <c r="L3211" s="417" t="s">
        <v>218</v>
      </c>
      <c r="M3211" s="423">
        <v>48125385</v>
      </c>
    </row>
    <row r="3212" spans="1:13">
      <c r="A3212" s="417" t="s">
        <v>14439</v>
      </c>
      <c r="B3212" s="417" t="s">
        <v>14437</v>
      </c>
      <c r="C3212" s="417" t="s">
        <v>14435</v>
      </c>
      <c r="D3212" s="422">
        <v>8003</v>
      </c>
      <c r="E3212" s="417" t="s">
        <v>926</v>
      </c>
      <c r="F3212" s="417" t="s">
        <v>754</v>
      </c>
      <c r="G3212" s="417" t="s">
        <v>754</v>
      </c>
      <c r="H3212" s="417" t="s">
        <v>41</v>
      </c>
      <c r="I3212" s="417" t="s">
        <v>219</v>
      </c>
      <c r="J3212" s="417" t="s">
        <v>965</v>
      </c>
      <c r="K3212" s="417" t="s">
        <v>821</v>
      </c>
      <c r="L3212" s="417" t="s">
        <v>218</v>
      </c>
      <c r="M3212" s="423">
        <v>52896690</v>
      </c>
    </row>
    <row r="3213" spans="1:13">
      <c r="A3213" s="417" t="s">
        <v>14436</v>
      </c>
      <c r="B3213" s="417" t="s">
        <v>14437</v>
      </c>
      <c r="C3213" s="417" t="s">
        <v>14435</v>
      </c>
      <c r="D3213" s="422">
        <v>8003</v>
      </c>
      <c r="E3213" s="417" t="s">
        <v>926</v>
      </c>
      <c r="F3213" s="417" t="s">
        <v>754</v>
      </c>
      <c r="G3213" s="417" t="s">
        <v>754</v>
      </c>
      <c r="H3213" s="417" t="s">
        <v>41</v>
      </c>
      <c r="I3213" s="417" t="s">
        <v>42</v>
      </c>
      <c r="J3213" s="417" t="s">
        <v>964</v>
      </c>
      <c r="K3213" s="417" t="s">
        <v>821</v>
      </c>
      <c r="L3213" s="417" t="s">
        <v>218</v>
      </c>
      <c r="M3213" s="423">
        <v>57726900</v>
      </c>
    </row>
    <row r="3214" spans="1:13">
      <c r="A3214" s="417" t="s">
        <v>10110</v>
      </c>
      <c r="B3214" s="417" t="s">
        <v>2207</v>
      </c>
      <c r="C3214" s="417" t="s">
        <v>920</v>
      </c>
      <c r="D3214" s="422">
        <v>8004</v>
      </c>
      <c r="E3214" s="417" t="s">
        <v>671</v>
      </c>
      <c r="F3214" s="417" t="s">
        <v>611</v>
      </c>
      <c r="G3214" s="417" t="s">
        <v>298</v>
      </c>
      <c r="H3214" s="417" t="s">
        <v>41</v>
      </c>
      <c r="I3214" s="417" t="s">
        <v>636</v>
      </c>
      <c r="J3214" s="417" t="s">
        <v>977</v>
      </c>
      <c r="K3214" s="417" t="s">
        <v>821</v>
      </c>
      <c r="L3214" s="417" t="s">
        <v>822</v>
      </c>
      <c r="M3214" s="423">
        <v>199630200</v>
      </c>
    </row>
    <row r="3215" spans="1:13">
      <c r="A3215" s="417" t="s">
        <v>10109</v>
      </c>
      <c r="B3215" s="417" t="s">
        <v>2206</v>
      </c>
      <c r="C3215" s="417" t="s">
        <v>920</v>
      </c>
      <c r="D3215" s="422">
        <v>8004</v>
      </c>
      <c r="E3215" s="417" t="s">
        <v>671</v>
      </c>
      <c r="F3215" s="417" t="s">
        <v>611</v>
      </c>
      <c r="G3215" s="417" t="s">
        <v>298</v>
      </c>
      <c r="H3215" s="417" t="s">
        <v>41</v>
      </c>
      <c r="I3215" s="417" t="s">
        <v>636</v>
      </c>
      <c r="J3215" s="417" t="s">
        <v>977</v>
      </c>
      <c r="K3215" s="417" t="s">
        <v>821</v>
      </c>
      <c r="L3215" s="417" t="s">
        <v>32</v>
      </c>
      <c r="M3215" s="423">
        <v>1996117200</v>
      </c>
    </row>
    <row r="3216" spans="1:13">
      <c r="A3216" s="417" t="s">
        <v>14462</v>
      </c>
      <c r="B3216" s="417" t="s">
        <v>14463</v>
      </c>
      <c r="C3216" s="417" t="s">
        <v>1271</v>
      </c>
      <c r="D3216" s="422">
        <v>8004</v>
      </c>
      <c r="E3216" s="417" t="s">
        <v>671</v>
      </c>
      <c r="F3216" s="417" t="s">
        <v>611</v>
      </c>
      <c r="G3216" s="417" t="s">
        <v>298</v>
      </c>
      <c r="H3216" s="417" t="s">
        <v>41</v>
      </c>
      <c r="I3216" s="417" t="s">
        <v>636</v>
      </c>
      <c r="J3216" s="417" t="s">
        <v>977</v>
      </c>
      <c r="K3216" s="417" t="s">
        <v>821</v>
      </c>
      <c r="L3216" s="417" t="s">
        <v>34</v>
      </c>
      <c r="M3216" s="423">
        <v>3593010960</v>
      </c>
    </row>
    <row r="3217" spans="1:13">
      <c r="A3217" s="417" t="s">
        <v>14464</v>
      </c>
      <c r="B3217" s="417" t="s">
        <v>14465</v>
      </c>
      <c r="C3217" s="417" t="s">
        <v>1271</v>
      </c>
      <c r="D3217" s="422">
        <v>8004</v>
      </c>
      <c r="E3217" s="417" t="s">
        <v>671</v>
      </c>
      <c r="F3217" s="417" t="s">
        <v>611</v>
      </c>
      <c r="G3217" s="417" t="s">
        <v>298</v>
      </c>
      <c r="H3217" s="417" t="s">
        <v>41</v>
      </c>
      <c r="I3217" s="417" t="s">
        <v>636</v>
      </c>
      <c r="J3217" s="417" t="s">
        <v>977</v>
      </c>
      <c r="K3217" s="417" t="s">
        <v>821</v>
      </c>
      <c r="L3217" s="417" t="s">
        <v>218</v>
      </c>
      <c r="M3217" s="423">
        <v>5090098860</v>
      </c>
    </row>
    <row r="3218" spans="1:13">
      <c r="A3218" s="417" t="s">
        <v>10112</v>
      </c>
      <c r="B3218" s="417" t="s">
        <v>2209</v>
      </c>
      <c r="C3218" s="417" t="s">
        <v>920</v>
      </c>
      <c r="D3218" s="422">
        <v>8005</v>
      </c>
      <c r="E3218" s="417" t="s">
        <v>752</v>
      </c>
      <c r="F3218" s="417" t="s">
        <v>611</v>
      </c>
      <c r="G3218" s="417" t="s">
        <v>298</v>
      </c>
      <c r="H3218" s="417" t="s">
        <v>41</v>
      </c>
      <c r="I3218" s="417" t="s">
        <v>636</v>
      </c>
      <c r="J3218" s="417" t="s">
        <v>298</v>
      </c>
      <c r="K3218" s="417" t="s">
        <v>821</v>
      </c>
      <c r="L3218" s="417" t="s">
        <v>822</v>
      </c>
      <c r="M3218" s="423">
        <v>96442500</v>
      </c>
    </row>
    <row r="3219" spans="1:13">
      <c r="A3219" s="417" t="s">
        <v>10111</v>
      </c>
      <c r="B3219" s="417" t="s">
        <v>2208</v>
      </c>
      <c r="C3219" s="417" t="s">
        <v>920</v>
      </c>
      <c r="D3219" s="422">
        <v>8005</v>
      </c>
      <c r="E3219" s="417" t="s">
        <v>752</v>
      </c>
      <c r="F3219" s="417" t="s">
        <v>611</v>
      </c>
      <c r="G3219" s="417" t="s">
        <v>298</v>
      </c>
      <c r="H3219" s="417" t="s">
        <v>41</v>
      </c>
      <c r="I3219" s="417" t="s">
        <v>636</v>
      </c>
      <c r="J3219" s="417" t="s">
        <v>298</v>
      </c>
      <c r="K3219" s="417" t="s">
        <v>821</v>
      </c>
      <c r="L3219" s="417" t="s">
        <v>32</v>
      </c>
      <c r="M3219" s="423">
        <v>964309500</v>
      </c>
    </row>
    <row r="3220" spans="1:13">
      <c r="A3220" s="417" t="s">
        <v>14466</v>
      </c>
      <c r="B3220" s="417" t="s">
        <v>14467</v>
      </c>
      <c r="C3220" s="417" t="s">
        <v>1271</v>
      </c>
      <c r="D3220" s="422">
        <v>8005</v>
      </c>
      <c r="E3220" s="417" t="s">
        <v>752</v>
      </c>
      <c r="F3220" s="417" t="s">
        <v>611</v>
      </c>
      <c r="G3220" s="417" t="s">
        <v>298</v>
      </c>
      <c r="H3220" s="417" t="s">
        <v>41</v>
      </c>
      <c r="I3220" s="417" t="s">
        <v>636</v>
      </c>
      <c r="J3220" s="417" t="s">
        <v>977</v>
      </c>
      <c r="K3220" s="417" t="s">
        <v>821</v>
      </c>
      <c r="L3220" s="417" t="s">
        <v>34</v>
      </c>
      <c r="M3220" s="423">
        <v>1735757100</v>
      </c>
    </row>
    <row r="3221" spans="1:13">
      <c r="A3221" s="417" t="s">
        <v>14468</v>
      </c>
      <c r="B3221" s="417" t="s">
        <v>14469</v>
      </c>
      <c r="C3221" s="417" t="s">
        <v>1271</v>
      </c>
      <c r="D3221" s="422">
        <v>8005</v>
      </c>
      <c r="E3221" s="417" t="s">
        <v>752</v>
      </c>
      <c r="F3221" s="417" t="s">
        <v>611</v>
      </c>
      <c r="G3221" s="417" t="s">
        <v>298</v>
      </c>
      <c r="H3221" s="417" t="s">
        <v>41</v>
      </c>
      <c r="I3221" s="417" t="s">
        <v>636</v>
      </c>
      <c r="J3221" s="417" t="s">
        <v>977</v>
      </c>
      <c r="K3221" s="417" t="s">
        <v>821</v>
      </c>
      <c r="L3221" s="417" t="s">
        <v>218</v>
      </c>
      <c r="M3221" s="423">
        <v>2458989225</v>
      </c>
    </row>
    <row r="3222" spans="1:13">
      <c r="A3222" s="417" t="s">
        <v>10114</v>
      </c>
      <c r="B3222" s="417" t="s">
        <v>2211</v>
      </c>
      <c r="C3222" s="417" t="s">
        <v>920</v>
      </c>
      <c r="D3222" s="422">
        <v>8006</v>
      </c>
      <c r="E3222" s="417" t="s">
        <v>753</v>
      </c>
      <c r="F3222" s="417" t="s">
        <v>611</v>
      </c>
      <c r="G3222" s="417" t="s">
        <v>298</v>
      </c>
      <c r="H3222" s="417" t="s">
        <v>41</v>
      </c>
      <c r="I3222" s="417" t="s">
        <v>636</v>
      </c>
      <c r="J3222" s="417" t="s">
        <v>298</v>
      </c>
      <c r="K3222" s="417" t="s">
        <v>821</v>
      </c>
      <c r="L3222" s="417" t="s">
        <v>822</v>
      </c>
      <c r="M3222" s="423">
        <v>173573400</v>
      </c>
    </row>
    <row r="3223" spans="1:13">
      <c r="A3223" s="417" t="s">
        <v>10113</v>
      </c>
      <c r="B3223" s="417" t="s">
        <v>2210</v>
      </c>
      <c r="C3223" s="417" t="s">
        <v>920</v>
      </c>
      <c r="D3223" s="422">
        <v>8006</v>
      </c>
      <c r="E3223" s="417" t="s">
        <v>753</v>
      </c>
      <c r="F3223" s="417" t="s">
        <v>611</v>
      </c>
      <c r="G3223" s="417" t="s">
        <v>298</v>
      </c>
      <c r="H3223" s="417" t="s">
        <v>41</v>
      </c>
      <c r="I3223" s="417" t="s">
        <v>636</v>
      </c>
      <c r="J3223" s="417" t="s">
        <v>298</v>
      </c>
      <c r="K3223" s="417" t="s">
        <v>821</v>
      </c>
      <c r="L3223" s="417" t="s">
        <v>32</v>
      </c>
      <c r="M3223" s="423">
        <v>1735757100</v>
      </c>
    </row>
    <row r="3224" spans="1:13">
      <c r="A3224" s="417" t="s">
        <v>14470</v>
      </c>
      <c r="B3224" s="417" t="s">
        <v>14471</v>
      </c>
      <c r="C3224" s="417" t="s">
        <v>1271</v>
      </c>
      <c r="D3224" s="422">
        <v>8006</v>
      </c>
      <c r="E3224" s="417" t="s">
        <v>753</v>
      </c>
      <c r="F3224" s="417" t="s">
        <v>611</v>
      </c>
      <c r="G3224" s="417" t="s">
        <v>298</v>
      </c>
      <c r="H3224" s="417" t="s">
        <v>41</v>
      </c>
      <c r="I3224" s="417" t="s">
        <v>636</v>
      </c>
      <c r="J3224" s="417" t="s">
        <v>977</v>
      </c>
      <c r="K3224" s="417" t="s">
        <v>821</v>
      </c>
      <c r="L3224" s="417" t="s">
        <v>34</v>
      </c>
      <c r="M3224" s="423">
        <v>3124362780</v>
      </c>
    </row>
    <row r="3225" spans="1:13">
      <c r="A3225" s="417" t="s">
        <v>14472</v>
      </c>
      <c r="B3225" s="417" t="s">
        <v>14473</v>
      </c>
      <c r="C3225" s="417" t="s">
        <v>1271</v>
      </c>
      <c r="D3225" s="422">
        <v>8006</v>
      </c>
      <c r="E3225" s="417" t="s">
        <v>753</v>
      </c>
      <c r="F3225" s="417" t="s">
        <v>611</v>
      </c>
      <c r="G3225" s="417" t="s">
        <v>298</v>
      </c>
      <c r="H3225" s="417" t="s">
        <v>41</v>
      </c>
      <c r="I3225" s="417" t="s">
        <v>636</v>
      </c>
      <c r="J3225" s="417" t="s">
        <v>977</v>
      </c>
      <c r="K3225" s="417" t="s">
        <v>821</v>
      </c>
      <c r="L3225" s="417" t="s">
        <v>218</v>
      </c>
      <c r="M3225" s="423">
        <v>4426180605</v>
      </c>
    </row>
    <row r="3226" spans="1:13">
      <c r="A3226" s="417" t="s">
        <v>10116</v>
      </c>
      <c r="B3226" s="417" t="s">
        <v>2213</v>
      </c>
      <c r="C3226" s="417" t="s">
        <v>920</v>
      </c>
      <c r="D3226" s="422">
        <v>8007</v>
      </c>
      <c r="E3226" s="417" t="s">
        <v>792</v>
      </c>
      <c r="F3226" s="417" t="s">
        <v>611</v>
      </c>
      <c r="G3226" s="417" t="s">
        <v>298</v>
      </c>
      <c r="H3226" s="417" t="s">
        <v>41</v>
      </c>
      <c r="I3226" s="417" t="s">
        <v>636</v>
      </c>
      <c r="J3226" s="417" t="s">
        <v>977</v>
      </c>
      <c r="K3226" s="417" t="s">
        <v>821</v>
      </c>
      <c r="L3226" s="417" t="s">
        <v>822</v>
      </c>
      <c r="M3226" s="423">
        <v>169785000</v>
      </c>
    </row>
    <row r="3227" spans="1:13">
      <c r="A3227" s="417" t="s">
        <v>10115</v>
      </c>
      <c r="B3227" s="417" t="s">
        <v>2212</v>
      </c>
      <c r="C3227" s="417" t="s">
        <v>920</v>
      </c>
      <c r="D3227" s="422">
        <v>8007</v>
      </c>
      <c r="E3227" s="417" t="s">
        <v>792</v>
      </c>
      <c r="F3227" s="417" t="s">
        <v>611</v>
      </c>
      <c r="G3227" s="417" t="s">
        <v>298</v>
      </c>
      <c r="H3227" s="417" t="s">
        <v>41</v>
      </c>
      <c r="I3227" s="417" t="s">
        <v>636</v>
      </c>
      <c r="J3227" s="417" t="s">
        <v>977</v>
      </c>
      <c r="K3227" s="417" t="s">
        <v>821</v>
      </c>
      <c r="L3227" s="417" t="s">
        <v>32</v>
      </c>
      <c r="M3227" s="423">
        <v>1698034800</v>
      </c>
    </row>
    <row r="3228" spans="1:13">
      <c r="A3228" s="417" t="s">
        <v>14474</v>
      </c>
      <c r="B3228" s="417" t="s">
        <v>14475</v>
      </c>
      <c r="C3228" s="417" t="s">
        <v>1271</v>
      </c>
      <c r="D3228" s="422">
        <v>8007</v>
      </c>
      <c r="E3228" s="417" t="s">
        <v>792</v>
      </c>
      <c r="F3228" s="417" t="s">
        <v>611</v>
      </c>
      <c r="G3228" s="417" t="s">
        <v>298</v>
      </c>
      <c r="H3228" s="417" t="s">
        <v>41</v>
      </c>
      <c r="I3228" s="417" t="s">
        <v>636</v>
      </c>
      <c r="J3228" s="417" t="s">
        <v>977</v>
      </c>
      <c r="K3228" s="417" t="s">
        <v>821</v>
      </c>
      <c r="L3228" s="417" t="s">
        <v>34</v>
      </c>
      <c r="M3228" s="423">
        <v>3056462640</v>
      </c>
    </row>
    <row r="3229" spans="1:13">
      <c r="A3229" s="417" t="s">
        <v>14476</v>
      </c>
      <c r="B3229" s="417" t="s">
        <v>14477</v>
      </c>
      <c r="C3229" s="417" t="s">
        <v>1271</v>
      </c>
      <c r="D3229" s="422">
        <v>8007</v>
      </c>
      <c r="E3229" s="417" t="s">
        <v>792</v>
      </c>
      <c r="F3229" s="417" t="s">
        <v>611</v>
      </c>
      <c r="G3229" s="417" t="s">
        <v>298</v>
      </c>
      <c r="H3229" s="417" t="s">
        <v>41</v>
      </c>
      <c r="I3229" s="417" t="s">
        <v>636</v>
      </c>
      <c r="J3229" s="417" t="s">
        <v>977</v>
      </c>
      <c r="K3229" s="417" t="s">
        <v>821</v>
      </c>
      <c r="L3229" s="417" t="s">
        <v>218</v>
      </c>
      <c r="M3229" s="423">
        <v>4329988740</v>
      </c>
    </row>
    <row r="3230" spans="1:13">
      <c r="A3230" s="417" t="s">
        <v>10118</v>
      </c>
      <c r="B3230" s="417" t="s">
        <v>2215</v>
      </c>
      <c r="C3230" s="417" t="s">
        <v>920</v>
      </c>
      <c r="D3230" s="422">
        <v>8008</v>
      </c>
      <c r="E3230" s="417" t="s">
        <v>793</v>
      </c>
      <c r="F3230" s="417" t="s">
        <v>611</v>
      </c>
      <c r="G3230" s="417" t="s">
        <v>298</v>
      </c>
      <c r="H3230" s="417" t="s">
        <v>41</v>
      </c>
      <c r="I3230" s="417" t="s">
        <v>636</v>
      </c>
      <c r="J3230" s="417" t="s">
        <v>977</v>
      </c>
      <c r="K3230" s="417" t="s">
        <v>821</v>
      </c>
      <c r="L3230" s="417" t="s">
        <v>822</v>
      </c>
      <c r="M3230" s="423">
        <v>150935400</v>
      </c>
    </row>
    <row r="3231" spans="1:13">
      <c r="A3231" s="417" t="s">
        <v>10117</v>
      </c>
      <c r="B3231" s="417" t="s">
        <v>2214</v>
      </c>
      <c r="C3231" s="417" t="s">
        <v>920</v>
      </c>
      <c r="D3231" s="422">
        <v>8008</v>
      </c>
      <c r="E3231" s="417" t="s">
        <v>793</v>
      </c>
      <c r="F3231" s="417" t="s">
        <v>611</v>
      </c>
      <c r="G3231" s="417" t="s">
        <v>298</v>
      </c>
      <c r="H3231" s="417" t="s">
        <v>41</v>
      </c>
      <c r="I3231" s="417" t="s">
        <v>636</v>
      </c>
      <c r="J3231" s="417" t="s">
        <v>977</v>
      </c>
      <c r="K3231" s="417" t="s">
        <v>821</v>
      </c>
      <c r="L3231" s="417" t="s">
        <v>32</v>
      </c>
      <c r="M3231" s="423">
        <v>1509354000</v>
      </c>
    </row>
    <row r="3232" spans="1:13">
      <c r="A3232" s="417" t="s">
        <v>14478</v>
      </c>
      <c r="B3232" s="417" t="s">
        <v>14479</v>
      </c>
      <c r="C3232" s="417" t="s">
        <v>1271</v>
      </c>
      <c r="D3232" s="422">
        <v>8008</v>
      </c>
      <c r="E3232" s="417" t="s">
        <v>793</v>
      </c>
      <c r="F3232" s="417" t="s">
        <v>611</v>
      </c>
      <c r="G3232" s="417" t="s">
        <v>298</v>
      </c>
      <c r="H3232" s="417" t="s">
        <v>41</v>
      </c>
      <c r="I3232" s="417" t="s">
        <v>636</v>
      </c>
      <c r="J3232" s="417" t="s">
        <v>977</v>
      </c>
      <c r="K3232" s="417" t="s">
        <v>821</v>
      </c>
      <c r="L3232" s="417" t="s">
        <v>34</v>
      </c>
      <c r="M3232" s="423">
        <v>2716837200</v>
      </c>
    </row>
    <row r="3233" spans="1:13">
      <c r="A3233" s="417" t="s">
        <v>14480</v>
      </c>
      <c r="B3233" s="417" t="s">
        <v>14481</v>
      </c>
      <c r="C3233" s="417" t="s">
        <v>1271</v>
      </c>
      <c r="D3233" s="422">
        <v>8008</v>
      </c>
      <c r="E3233" s="417" t="s">
        <v>793</v>
      </c>
      <c r="F3233" s="417" t="s">
        <v>611</v>
      </c>
      <c r="G3233" s="417" t="s">
        <v>298</v>
      </c>
      <c r="H3233" s="417" t="s">
        <v>41</v>
      </c>
      <c r="I3233" s="417" t="s">
        <v>636</v>
      </c>
      <c r="J3233" s="417" t="s">
        <v>977</v>
      </c>
      <c r="K3233" s="417" t="s">
        <v>821</v>
      </c>
      <c r="L3233" s="417" t="s">
        <v>218</v>
      </c>
      <c r="M3233" s="423">
        <v>3848852700</v>
      </c>
    </row>
    <row r="3234" spans="1:13">
      <c r="A3234" s="417" t="s">
        <v>10120</v>
      </c>
      <c r="B3234" s="417" t="s">
        <v>2217</v>
      </c>
      <c r="C3234" s="417" t="s">
        <v>920</v>
      </c>
      <c r="D3234" s="422">
        <v>8009</v>
      </c>
      <c r="E3234" s="417" t="s">
        <v>801</v>
      </c>
      <c r="F3234" s="417" t="s">
        <v>611</v>
      </c>
      <c r="G3234" s="417" t="s">
        <v>298</v>
      </c>
      <c r="H3234" s="417" t="s">
        <v>41</v>
      </c>
      <c r="I3234" s="417" t="s">
        <v>636</v>
      </c>
      <c r="J3234" s="417" t="s">
        <v>977</v>
      </c>
      <c r="K3234" s="417" t="s">
        <v>821</v>
      </c>
      <c r="L3234" s="417" t="s">
        <v>822</v>
      </c>
      <c r="M3234" s="423">
        <v>169785000</v>
      </c>
    </row>
    <row r="3235" spans="1:13">
      <c r="A3235" s="417" t="s">
        <v>10119</v>
      </c>
      <c r="B3235" s="417" t="s">
        <v>2216</v>
      </c>
      <c r="C3235" s="417" t="s">
        <v>920</v>
      </c>
      <c r="D3235" s="422">
        <v>8009</v>
      </c>
      <c r="E3235" s="417" t="s">
        <v>801</v>
      </c>
      <c r="F3235" s="417" t="s">
        <v>611</v>
      </c>
      <c r="G3235" s="417" t="s">
        <v>298</v>
      </c>
      <c r="H3235" s="417" t="s">
        <v>41</v>
      </c>
      <c r="I3235" s="417" t="s">
        <v>636</v>
      </c>
      <c r="J3235" s="417" t="s">
        <v>977</v>
      </c>
      <c r="K3235" s="417" t="s">
        <v>821</v>
      </c>
      <c r="L3235" s="417" t="s">
        <v>32</v>
      </c>
      <c r="M3235" s="423">
        <v>1698034800</v>
      </c>
    </row>
    <row r="3236" spans="1:13">
      <c r="A3236" s="417" t="s">
        <v>14482</v>
      </c>
      <c r="B3236" s="417" t="s">
        <v>14483</v>
      </c>
      <c r="C3236" s="417" t="s">
        <v>1271</v>
      </c>
      <c r="D3236" s="422">
        <v>8009</v>
      </c>
      <c r="E3236" s="417" t="s">
        <v>801</v>
      </c>
      <c r="F3236" s="417" t="s">
        <v>611</v>
      </c>
      <c r="G3236" s="417" t="s">
        <v>298</v>
      </c>
      <c r="H3236" s="417" t="s">
        <v>41</v>
      </c>
      <c r="I3236" s="417" t="s">
        <v>636</v>
      </c>
      <c r="J3236" s="417" t="s">
        <v>977</v>
      </c>
      <c r="K3236" s="417" t="s">
        <v>821</v>
      </c>
      <c r="L3236" s="417" t="s">
        <v>34</v>
      </c>
      <c r="M3236" s="423">
        <v>3056462640</v>
      </c>
    </row>
    <row r="3237" spans="1:13">
      <c r="A3237" s="417" t="s">
        <v>14484</v>
      </c>
      <c r="B3237" s="417" t="s">
        <v>14485</v>
      </c>
      <c r="C3237" s="417" t="s">
        <v>1271</v>
      </c>
      <c r="D3237" s="422">
        <v>8009</v>
      </c>
      <c r="E3237" s="417" t="s">
        <v>801</v>
      </c>
      <c r="F3237" s="417" t="s">
        <v>611</v>
      </c>
      <c r="G3237" s="417" t="s">
        <v>298</v>
      </c>
      <c r="H3237" s="417" t="s">
        <v>41</v>
      </c>
      <c r="I3237" s="417" t="s">
        <v>636</v>
      </c>
      <c r="J3237" s="417" t="s">
        <v>977</v>
      </c>
      <c r="K3237" s="417" t="s">
        <v>821</v>
      </c>
      <c r="L3237" s="417" t="s">
        <v>218</v>
      </c>
      <c r="M3237" s="423">
        <v>4329988740</v>
      </c>
    </row>
    <row r="3238" spans="1:13">
      <c r="A3238" s="417" t="s">
        <v>10122</v>
      </c>
      <c r="B3238" s="417" t="s">
        <v>2219</v>
      </c>
      <c r="C3238" s="417" t="s">
        <v>920</v>
      </c>
      <c r="D3238" s="422">
        <v>8011</v>
      </c>
      <c r="E3238" s="417" t="s">
        <v>816</v>
      </c>
      <c r="F3238" s="417" t="s">
        <v>611</v>
      </c>
      <c r="G3238" s="417" t="s">
        <v>298</v>
      </c>
      <c r="H3238" s="417" t="s">
        <v>41</v>
      </c>
      <c r="I3238" s="417" t="s">
        <v>636</v>
      </c>
      <c r="J3238" s="417" t="s">
        <v>977</v>
      </c>
      <c r="K3238" s="417" t="s">
        <v>821</v>
      </c>
      <c r="L3238" s="417" t="s">
        <v>822</v>
      </c>
      <c r="M3238" s="423">
        <v>199630200</v>
      </c>
    </row>
    <row r="3239" spans="1:13">
      <c r="A3239" s="417" t="s">
        <v>10121</v>
      </c>
      <c r="B3239" s="417" t="s">
        <v>2218</v>
      </c>
      <c r="C3239" s="417" t="s">
        <v>920</v>
      </c>
      <c r="D3239" s="422">
        <v>8011</v>
      </c>
      <c r="E3239" s="417" t="s">
        <v>816</v>
      </c>
      <c r="F3239" s="417" t="s">
        <v>611</v>
      </c>
      <c r="G3239" s="417" t="s">
        <v>298</v>
      </c>
      <c r="H3239" s="417" t="s">
        <v>41</v>
      </c>
      <c r="I3239" s="417" t="s">
        <v>636</v>
      </c>
      <c r="J3239" s="417" t="s">
        <v>977</v>
      </c>
      <c r="K3239" s="417" t="s">
        <v>821</v>
      </c>
      <c r="L3239" s="417" t="s">
        <v>32</v>
      </c>
      <c r="M3239" s="423">
        <v>1996117200</v>
      </c>
    </row>
    <row r="3240" spans="1:13">
      <c r="A3240" s="417" t="s">
        <v>14486</v>
      </c>
      <c r="B3240" s="417" t="s">
        <v>14487</v>
      </c>
      <c r="C3240" s="417" t="s">
        <v>1271</v>
      </c>
      <c r="D3240" s="422">
        <v>8011</v>
      </c>
      <c r="E3240" s="417" t="s">
        <v>816</v>
      </c>
      <c r="F3240" s="417" t="s">
        <v>611</v>
      </c>
      <c r="G3240" s="417" t="s">
        <v>298</v>
      </c>
      <c r="H3240" s="417" t="s">
        <v>41</v>
      </c>
      <c r="I3240" s="417" t="s">
        <v>636</v>
      </c>
      <c r="J3240" s="417" t="s">
        <v>977</v>
      </c>
      <c r="K3240" s="417" t="s">
        <v>821</v>
      </c>
      <c r="L3240" s="417" t="s">
        <v>34</v>
      </c>
      <c r="M3240" s="423">
        <v>3593010960</v>
      </c>
    </row>
    <row r="3241" spans="1:13">
      <c r="A3241" s="417" t="s">
        <v>14488</v>
      </c>
      <c r="B3241" s="417" t="s">
        <v>14489</v>
      </c>
      <c r="C3241" s="417" t="s">
        <v>1271</v>
      </c>
      <c r="D3241" s="422">
        <v>8011</v>
      </c>
      <c r="E3241" s="417" t="s">
        <v>816</v>
      </c>
      <c r="F3241" s="417" t="s">
        <v>611</v>
      </c>
      <c r="G3241" s="417" t="s">
        <v>298</v>
      </c>
      <c r="H3241" s="417" t="s">
        <v>41</v>
      </c>
      <c r="I3241" s="417" t="s">
        <v>636</v>
      </c>
      <c r="J3241" s="417" t="s">
        <v>977</v>
      </c>
      <c r="K3241" s="417" t="s">
        <v>821</v>
      </c>
      <c r="L3241" s="417" t="s">
        <v>218</v>
      </c>
      <c r="M3241" s="423">
        <v>5090098860</v>
      </c>
    </row>
    <row r="3242" spans="1:13">
      <c r="A3242" s="417" t="s">
        <v>10152</v>
      </c>
      <c r="B3242" s="417" t="s">
        <v>2225</v>
      </c>
      <c r="C3242" s="417" t="s">
        <v>920</v>
      </c>
      <c r="D3242" s="422">
        <v>8012</v>
      </c>
      <c r="E3242" s="417" t="s">
        <v>637</v>
      </c>
      <c r="F3242" s="417" t="s">
        <v>611</v>
      </c>
      <c r="G3242" s="417" t="s">
        <v>298</v>
      </c>
      <c r="H3242" s="417" t="s">
        <v>41</v>
      </c>
      <c r="I3242" s="417" t="s">
        <v>636</v>
      </c>
      <c r="J3242" s="417" t="s">
        <v>977</v>
      </c>
      <c r="K3242" s="417" t="s">
        <v>821</v>
      </c>
      <c r="L3242" s="417" t="s">
        <v>822</v>
      </c>
      <c r="M3242" s="423">
        <v>77154000</v>
      </c>
    </row>
    <row r="3243" spans="1:13">
      <c r="A3243" s="417" t="s">
        <v>10151</v>
      </c>
      <c r="B3243" s="417" t="s">
        <v>2224</v>
      </c>
      <c r="C3243" s="417" t="s">
        <v>920</v>
      </c>
      <c r="D3243" s="422">
        <v>8012</v>
      </c>
      <c r="E3243" s="417" t="s">
        <v>637</v>
      </c>
      <c r="F3243" s="417" t="s">
        <v>611</v>
      </c>
      <c r="G3243" s="417" t="s">
        <v>298</v>
      </c>
      <c r="H3243" s="417" t="s">
        <v>41</v>
      </c>
      <c r="I3243" s="417" t="s">
        <v>636</v>
      </c>
      <c r="J3243" s="417" t="s">
        <v>977</v>
      </c>
      <c r="K3243" s="417" t="s">
        <v>821</v>
      </c>
      <c r="L3243" s="417" t="s">
        <v>32</v>
      </c>
      <c r="M3243" s="423">
        <v>771447600</v>
      </c>
    </row>
    <row r="3244" spans="1:13">
      <c r="A3244" s="417" t="s">
        <v>14518</v>
      </c>
      <c r="B3244" s="417" t="s">
        <v>14519</v>
      </c>
      <c r="C3244" s="417" t="s">
        <v>1271</v>
      </c>
      <c r="D3244" s="422">
        <v>8012</v>
      </c>
      <c r="E3244" s="417" t="s">
        <v>637</v>
      </c>
      <c r="F3244" s="417" t="s">
        <v>611</v>
      </c>
      <c r="G3244" s="417" t="s">
        <v>298</v>
      </c>
      <c r="H3244" s="417" t="s">
        <v>41</v>
      </c>
      <c r="I3244" s="417" t="s">
        <v>636</v>
      </c>
      <c r="J3244" s="417" t="s">
        <v>977</v>
      </c>
      <c r="K3244" s="417" t="s">
        <v>821</v>
      </c>
      <c r="L3244" s="417" t="s">
        <v>34</v>
      </c>
      <c r="M3244" s="423">
        <v>1388605680</v>
      </c>
    </row>
    <row r="3245" spans="1:13">
      <c r="A3245" s="417" t="s">
        <v>14520</v>
      </c>
      <c r="B3245" s="417" t="s">
        <v>14521</v>
      </c>
      <c r="C3245" s="417" t="s">
        <v>1271</v>
      </c>
      <c r="D3245" s="422">
        <v>8012</v>
      </c>
      <c r="E3245" s="417" t="s">
        <v>637</v>
      </c>
      <c r="F3245" s="417" t="s">
        <v>611</v>
      </c>
      <c r="G3245" s="417" t="s">
        <v>298</v>
      </c>
      <c r="H3245" s="417" t="s">
        <v>41</v>
      </c>
      <c r="I3245" s="417" t="s">
        <v>636</v>
      </c>
      <c r="J3245" s="417" t="s">
        <v>977</v>
      </c>
      <c r="K3245" s="417" t="s">
        <v>821</v>
      </c>
      <c r="L3245" s="417" t="s">
        <v>218</v>
      </c>
      <c r="M3245" s="423">
        <v>1967191380</v>
      </c>
    </row>
    <row r="3246" spans="1:13">
      <c r="A3246" s="417" t="s">
        <v>10154</v>
      </c>
      <c r="B3246" s="417" t="s">
        <v>2227</v>
      </c>
      <c r="C3246" s="417" t="s">
        <v>920</v>
      </c>
      <c r="D3246" s="422">
        <v>8013</v>
      </c>
      <c r="E3246" s="417" t="s">
        <v>638</v>
      </c>
      <c r="F3246" s="417" t="s">
        <v>611</v>
      </c>
      <c r="G3246" s="417" t="s">
        <v>298</v>
      </c>
      <c r="H3246" s="417" t="s">
        <v>41</v>
      </c>
      <c r="I3246" s="417" t="s">
        <v>636</v>
      </c>
      <c r="J3246" s="417" t="s">
        <v>977</v>
      </c>
      <c r="K3246" s="417" t="s">
        <v>821</v>
      </c>
      <c r="L3246" s="417" t="s">
        <v>822</v>
      </c>
      <c r="M3246" s="423">
        <v>133079100</v>
      </c>
    </row>
    <row r="3247" spans="1:13">
      <c r="A3247" s="417" t="s">
        <v>10153</v>
      </c>
      <c r="B3247" s="417" t="s">
        <v>2226</v>
      </c>
      <c r="C3247" s="417" t="s">
        <v>920</v>
      </c>
      <c r="D3247" s="422">
        <v>8013</v>
      </c>
      <c r="E3247" s="417" t="s">
        <v>638</v>
      </c>
      <c r="F3247" s="417" t="s">
        <v>611</v>
      </c>
      <c r="G3247" s="417" t="s">
        <v>298</v>
      </c>
      <c r="H3247" s="417" t="s">
        <v>41</v>
      </c>
      <c r="I3247" s="417" t="s">
        <v>636</v>
      </c>
      <c r="J3247" s="417" t="s">
        <v>977</v>
      </c>
      <c r="K3247" s="417" t="s">
        <v>821</v>
      </c>
      <c r="L3247" s="417" t="s">
        <v>32</v>
      </c>
      <c r="M3247" s="423">
        <v>1330744800</v>
      </c>
    </row>
    <row r="3248" spans="1:13">
      <c r="A3248" s="417" t="s">
        <v>10176</v>
      </c>
      <c r="B3248" s="417" t="s">
        <v>2231</v>
      </c>
      <c r="C3248" s="417" t="s">
        <v>920</v>
      </c>
      <c r="D3248" s="422">
        <v>8014</v>
      </c>
      <c r="E3248" s="417" t="s">
        <v>639</v>
      </c>
      <c r="F3248" s="417" t="s">
        <v>611</v>
      </c>
      <c r="G3248" s="417" t="s">
        <v>298</v>
      </c>
      <c r="H3248" s="417" t="s">
        <v>41</v>
      </c>
      <c r="I3248" s="417" t="s">
        <v>636</v>
      </c>
      <c r="J3248" s="417" t="s">
        <v>977</v>
      </c>
      <c r="K3248" s="417" t="s">
        <v>821</v>
      </c>
      <c r="L3248" s="417" t="s">
        <v>822</v>
      </c>
      <c r="M3248" s="423">
        <v>199630200</v>
      </c>
    </row>
    <row r="3249" spans="1:13">
      <c r="A3249" s="417" t="s">
        <v>10175</v>
      </c>
      <c r="B3249" s="417" t="s">
        <v>2230</v>
      </c>
      <c r="C3249" s="417" t="s">
        <v>920</v>
      </c>
      <c r="D3249" s="422">
        <v>8014</v>
      </c>
      <c r="E3249" s="417" t="s">
        <v>639</v>
      </c>
      <c r="F3249" s="417" t="s">
        <v>611</v>
      </c>
      <c r="G3249" s="417" t="s">
        <v>298</v>
      </c>
      <c r="H3249" s="417" t="s">
        <v>41</v>
      </c>
      <c r="I3249" s="417" t="s">
        <v>636</v>
      </c>
      <c r="J3249" s="417" t="s">
        <v>977</v>
      </c>
      <c r="K3249" s="417" t="s">
        <v>821</v>
      </c>
      <c r="L3249" s="417" t="s">
        <v>32</v>
      </c>
      <c r="M3249" s="423">
        <v>1996117200</v>
      </c>
    </row>
    <row r="3250" spans="1:13">
      <c r="A3250" s="417" t="s">
        <v>14544</v>
      </c>
      <c r="B3250" s="417" t="s">
        <v>14545</v>
      </c>
      <c r="C3250" s="417" t="s">
        <v>1271</v>
      </c>
      <c r="D3250" s="422">
        <v>8014</v>
      </c>
      <c r="E3250" s="417" t="s">
        <v>639</v>
      </c>
      <c r="F3250" s="417" t="s">
        <v>611</v>
      </c>
      <c r="G3250" s="417" t="s">
        <v>298</v>
      </c>
      <c r="H3250" s="417" t="s">
        <v>41</v>
      </c>
      <c r="I3250" s="417" t="s">
        <v>636</v>
      </c>
      <c r="J3250" s="417" t="s">
        <v>977</v>
      </c>
      <c r="K3250" s="417" t="s">
        <v>821</v>
      </c>
      <c r="L3250" s="417" t="s">
        <v>34</v>
      </c>
      <c r="M3250" s="423">
        <v>3593010960</v>
      </c>
    </row>
    <row r="3251" spans="1:13">
      <c r="A3251" s="417" t="s">
        <v>14546</v>
      </c>
      <c r="B3251" s="417" t="s">
        <v>14547</v>
      </c>
      <c r="C3251" s="417" t="s">
        <v>1271</v>
      </c>
      <c r="D3251" s="422">
        <v>8014</v>
      </c>
      <c r="E3251" s="417" t="s">
        <v>639</v>
      </c>
      <c r="F3251" s="417" t="s">
        <v>611</v>
      </c>
      <c r="G3251" s="417" t="s">
        <v>298</v>
      </c>
      <c r="H3251" s="417" t="s">
        <v>41</v>
      </c>
      <c r="I3251" s="417" t="s">
        <v>636</v>
      </c>
      <c r="J3251" s="417" t="s">
        <v>977</v>
      </c>
      <c r="K3251" s="417" t="s">
        <v>821</v>
      </c>
      <c r="L3251" s="417" t="s">
        <v>218</v>
      </c>
      <c r="M3251" s="423">
        <v>5090098860</v>
      </c>
    </row>
    <row r="3252" spans="1:13">
      <c r="A3252" s="417" t="s">
        <v>10178</v>
      </c>
      <c r="B3252" s="417" t="s">
        <v>2233</v>
      </c>
      <c r="C3252" s="417" t="s">
        <v>920</v>
      </c>
      <c r="D3252" s="422">
        <v>8015</v>
      </c>
      <c r="E3252" s="417" t="s">
        <v>640</v>
      </c>
      <c r="F3252" s="417" t="s">
        <v>611</v>
      </c>
      <c r="G3252" s="417" t="s">
        <v>298</v>
      </c>
      <c r="H3252" s="417" t="s">
        <v>41</v>
      </c>
      <c r="I3252" s="417" t="s">
        <v>636</v>
      </c>
      <c r="J3252" s="417" t="s">
        <v>977</v>
      </c>
      <c r="K3252" s="417" t="s">
        <v>821</v>
      </c>
      <c r="L3252" s="417" t="s">
        <v>822</v>
      </c>
      <c r="M3252" s="423">
        <v>77154000</v>
      </c>
    </row>
    <row r="3253" spans="1:13">
      <c r="A3253" s="417" t="s">
        <v>10177</v>
      </c>
      <c r="B3253" s="417" t="s">
        <v>2232</v>
      </c>
      <c r="C3253" s="417" t="s">
        <v>920</v>
      </c>
      <c r="D3253" s="422">
        <v>8015</v>
      </c>
      <c r="E3253" s="417" t="s">
        <v>640</v>
      </c>
      <c r="F3253" s="417" t="s">
        <v>611</v>
      </c>
      <c r="G3253" s="417" t="s">
        <v>298</v>
      </c>
      <c r="H3253" s="417" t="s">
        <v>41</v>
      </c>
      <c r="I3253" s="417" t="s">
        <v>636</v>
      </c>
      <c r="J3253" s="417" t="s">
        <v>977</v>
      </c>
      <c r="K3253" s="417" t="s">
        <v>821</v>
      </c>
      <c r="L3253" s="417" t="s">
        <v>32</v>
      </c>
      <c r="M3253" s="423">
        <v>771447600</v>
      </c>
    </row>
    <row r="3254" spans="1:13">
      <c r="A3254" s="417" t="s">
        <v>14548</v>
      </c>
      <c r="B3254" s="417" t="s">
        <v>14549</v>
      </c>
      <c r="C3254" s="417" t="s">
        <v>1271</v>
      </c>
      <c r="D3254" s="422">
        <v>8015</v>
      </c>
      <c r="E3254" s="417" t="s">
        <v>640</v>
      </c>
      <c r="F3254" s="417" t="s">
        <v>611</v>
      </c>
      <c r="G3254" s="417" t="s">
        <v>298</v>
      </c>
      <c r="H3254" s="417" t="s">
        <v>41</v>
      </c>
      <c r="I3254" s="417" t="s">
        <v>636</v>
      </c>
      <c r="J3254" s="417" t="s">
        <v>977</v>
      </c>
      <c r="K3254" s="417" t="s">
        <v>821</v>
      </c>
      <c r="L3254" s="417" t="s">
        <v>34</v>
      </c>
      <c r="M3254" s="423">
        <v>1388605680</v>
      </c>
    </row>
    <row r="3255" spans="1:13">
      <c r="A3255" s="417" t="s">
        <v>14550</v>
      </c>
      <c r="B3255" s="417" t="s">
        <v>14551</v>
      </c>
      <c r="C3255" s="417" t="s">
        <v>1271</v>
      </c>
      <c r="D3255" s="422">
        <v>8015</v>
      </c>
      <c r="E3255" s="417" t="s">
        <v>640</v>
      </c>
      <c r="F3255" s="417" t="s">
        <v>611</v>
      </c>
      <c r="G3255" s="417" t="s">
        <v>298</v>
      </c>
      <c r="H3255" s="417" t="s">
        <v>41</v>
      </c>
      <c r="I3255" s="417" t="s">
        <v>636</v>
      </c>
      <c r="J3255" s="417" t="s">
        <v>977</v>
      </c>
      <c r="K3255" s="417" t="s">
        <v>821</v>
      </c>
      <c r="L3255" s="417" t="s">
        <v>218</v>
      </c>
      <c r="M3255" s="423">
        <v>1967191380</v>
      </c>
    </row>
    <row r="3256" spans="1:13">
      <c r="A3256" s="417" t="s">
        <v>10180</v>
      </c>
      <c r="B3256" s="417" t="s">
        <v>2235</v>
      </c>
      <c r="C3256" s="417" t="s">
        <v>920</v>
      </c>
      <c r="D3256" s="422">
        <v>8016</v>
      </c>
      <c r="E3256" s="417" t="s">
        <v>641</v>
      </c>
      <c r="F3256" s="417" t="s">
        <v>611</v>
      </c>
      <c r="G3256" s="417" t="s">
        <v>298</v>
      </c>
      <c r="H3256" s="417" t="s">
        <v>41</v>
      </c>
      <c r="I3256" s="417" t="s">
        <v>636</v>
      </c>
      <c r="J3256" s="417" t="s">
        <v>977</v>
      </c>
      <c r="K3256" s="417" t="s">
        <v>821</v>
      </c>
      <c r="L3256" s="417" t="s">
        <v>822</v>
      </c>
      <c r="M3256" s="423">
        <v>77154000</v>
      </c>
    </row>
    <row r="3257" spans="1:13">
      <c r="A3257" s="417" t="s">
        <v>10179</v>
      </c>
      <c r="B3257" s="417" t="s">
        <v>2234</v>
      </c>
      <c r="C3257" s="417" t="s">
        <v>920</v>
      </c>
      <c r="D3257" s="422">
        <v>8016</v>
      </c>
      <c r="E3257" s="417" t="s">
        <v>641</v>
      </c>
      <c r="F3257" s="417" t="s">
        <v>611</v>
      </c>
      <c r="G3257" s="417" t="s">
        <v>298</v>
      </c>
      <c r="H3257" s="417" t="s">
        <v>41</v>
      </c>
      <c r="I3257" s="417" t="s">
        <v>636</v>
      </c>
      <c r="J3257" s="417" t="s">
        <v>977</v>
      </c>
      <c r="K3257" s="417" t="s">
        <v>821</v>
      </c>
      <c r="L3257" s="417" t="s">
        <v>32</v>
      </c>
      <c r="M3257" s="423">
        <v>771447600</v>
      </c>
    </row>
    <row r="3258" spans="1:13">
      <c r="A3258" s="417" t="s">
        <v>14552</v>
      </c>
      <c r="B3258" s="417" t="s">
        <v>14553</v>
      </c>
      <c r="C3258" s="417" t="s">
        <v>1271</v>
      </c>
      <c r="D3258" s="422">
        <v>8016</v>
      </c>
      <c r="E3258" s="417" t="s">
        <v>641</v>
      </c>
      <c r="F3258" s="417" t="s">
        <v>611</v>
      </c>
      <c r="G3258" s="417" t="s">
        <v>298</v>
      </c>
      <c r="H3258" s="417" t="s">
        <v>41</v>
      </c>
      <c r="I3258" s="417" t="s">
        <v>636</v>
      </c>
      <c r="J3258" s="417" t="s">
        <v>977</v>
      </c>
      <c r="K3258" s="417" t="s">
        <v>821</v>
      </c>
      <c r="L3258" s="417" t="s">
        <v>34</v>
      </c>
      <c r="M3258" s="423">
        <v>1388605680</v>
      </c>
    </row>
    <row r="3259" spans="1:13">
      <c r="A3259" s="417" t="s">
        <v>14554</v>
      </c>
      <c r="B3259" s="417" t="s">
        <v>14555</v>
      </c>
      <c r="C3259" s="417" t="s">
        <v>1271</v>
      </c>
      <c r="D3259" s="422">
        <v>8016</v>
      </c>
      <c r="E3259" s="417" t="s">
        <v>641</v>
      </c>
      <c r="F3259" s="417" t="s">
        <v>611</v>
      </c>
      <c r="G3259" s="417" t="s">
        <v>298</v>
      </c>
      <c r="H3259" s="417" t="s">
        <v>41</v>
      </c>
      <c r="I3259" s="417" t="s">
        <v>636</v>
      </c>
      <c r="J3259" s="417" t="s">
        <v>977</v>
      </c>
      <c r="K3259" s="417" t="s">
        <v>821</v>
      </c>
      <c r="L3259" s="417" t="s">
        <v>218</v>
      </c>
      <c r="M3259" s="423">
        <v>1967191380</v>
      </c>
    </row>
    <row r="3260" spans="1:13">
      <c r="A3260" s="417" t="s">
        <v>10028</v>
      </c>
      <c r="B3260" s="417" t="s">
        <v>2189</v>
      </c>
      <c r="C3260" s="417" t="s">
        <v>920</v>
      </c>
      <c r="D3260" s="422">
        <v>8021</v>
      </c>
      <c r="E3260" s="417" t="s">
        <v>1083</v>
      </c>
      <c r="F3260" s="417" t="s">
        <v>1084</v>
      </c>
      <c r="G3260" s="417" t="s">
        <v>298</v>
      </c>
      <c r="H3260" s="417" t="s">
        <v>41</v>
      </c>
      <c r="I3260" s="417" t="s">
        <v>48</v>
      </c>
      <c r="J3260" s="417" t="s">
        <v>1091</v>
      </c>
      <c r="K3260" s="417" t="s">
        <v>821</v>
      </c>
      <c r="L3260" s="417" t="s">
        <v>822</v>
      </c>
      <c r="M3260" s="423">
        <v>29521800</v>
      </c>
    </row>
    <row r="3261" spans="1:13">
      <c r="A3261" s="417" t="s">
        <v>10026</v>
      </c>
      <c r="B3261" s="417" t="s">
        <v>2189</v>
      </c>
      <c r="C3261" s="417" t="s">
        <v>920</v>
      </c>
      <c r="D3261" s="422">
        <v>8021</v>
      </c>
      <c r="E3261" s="417" t="s">
        <v>1083</v>
      </c>
      <c r="F3261" s="417" t="s">
        <v>1084</v>
      </c>
      <c r="G3261" s="417" t="s">
        <v>298</v>
      </c>
      <c r="H3261" s="417" t="s">
        <v>41</v>
      </c>
      <c r="I3261" s="417" t="s">
        <v>221</v>
      </c>
      <c r="J3261" s="417" t="s">
        <v>1090</v>
      </c>
      <c r="K3261" s="417" t="s">
        <v>821</v>
      </c>
      <c r="L3261" s="417" t="s">
        <v>822</v>
      </c>
      <c r="M3261" s="423">
        <v>31069500</v>
      </c>
    </row>
    <row r="3262" spans="1:13">
      <c r="A3262" s="417" t="s">
        <v>10024</v>
      </c>
      <c r="B3262" s="417" t="s">
        <v>2189</v>
      </c>
      <c r="C3262" s="417" t="s">
        <v>920</v>
      </c>
      <c r="D3262" s="422">
        <v>8021</v>
      </c>
      <c r="E3262" s="417" t="s">
        <v>1083</v>
      </c>
      <c r="F3262" s="417" t="s">
        <v>1084</v>
      </c>
      <c r="G3262" s="417" t="s">
        <v>298</v>
      </c>
      <c r="H3262" s="417" t="s">
        <v>41</v>
      </c>
      <c r="I3262" s="417" t="s">
        <v>46</v>
      </c>
      <c r="J3262" s="417" t="s">
        <v>1089</v>
      </c>
      <c r="K3262" s="417" t="s">
        <v>821</v>
      </c>
      <c r="L3262" s="417" t="s">
        <v>822</v>
      </c>
      <c r="M3262" s="423">
        <v>32617200</v>
      </c>
    </row>
    <row r="3263" spans="1:13">
      <c r="A3263" s="417" t="s">
        <v>10022</v>
      </c>
      <c r="B3263" s="417" t="s">
        <v>2189</v>
      </c>
      <c r="C3263" s="417" t="s">
        <v>920</v>
      </c>
      <c r="D3263" s="422">
        <v>8021</v>
      </c>
      <c r="E3263" s="417" t="s">
        <v>1083</v>
      </c>
      <c r="F3263" s="417" t="s">
        <v>1084</v>
      </c>
      <c r="G3263" s="417" t="s">
        <v>298</v>
      </c>
      <c r="H3263" s="417" t="s">
        <v>41</v>
      </c>
      <c r="I3263" s="417" t="s">
        <v>44</v>
      </c>
      <c r="J3263" s="417" t="s">
        <v>1088</v>
      </c>
      <c r="K3263" s="417" t="s">
        <v>821</v>
      </c>
      <c r="L3263" s="417" t="s">
        <v>822</v>
      </c>
      <c r="M3263" s="423">
        <v>34211100</v>
      </c>
    </row>
    <row r="3264" spans="1:13">
      <c r="A3264" s="417" t="s">
        <v>10020</v>
      </c>
      <c r="B3264" s="417" t="s">
        <v>2189</v>
      </c>
      <c r="C3264" s="417" t="s">
        <v>920</v>
      </c>
      <c r="D3264" s="422">
        <v>8021</v>
      </c>
      <c r="E3264" s="417" t="s">
        <v>1083</v>
      </c>
      <c r="F3264" s="417" t="s">
        <v>1084</v>
      </c>
      <c r="G3264" s="417" t="s">
        <v>298</v>
      </c>
      <c r="H3264" s="417" t="s">
        <v>41</v>
      </c>
      <c r="I3264" s="417" t="s">
        <v>219</v>
      </c>
      <c r="J3264" s="417" t="s">
        <v>1087</v>
      </c>
      <c r="K3264" s="417" t="s">
        <v>821</v>
      </c>
      <c r="L3264" s="417" t="s">
        <v>822</v>
      </c>
      <c r="M3264" s="423">
        <v>35758800</v>
      </c>
    </row>
    <row r="3265" spans="1:13">
      <c r="A3265" s="417" t="s">
        <v>10018</v>
      </c>
      <c r="B3265" s="417" t="s">
        <v>2189</v>
      </c>
      <c r="C3265" s="417" t="s">
        <v>920</v>
      </c>
      <c r="D3265" s="422">
        <v>8021</v>
      </c>
      <c r="E3265" s="417" t="s">
        <v>1083</v>
      </c>
      <c r="F3265" s="417" t="s">
        <v>1084</v>
      </c>
      <c r="G3265" s="417" t="s">
        <v>298</v>
      </c>
      <c r="H3265" s="417" t="s">
        <v>41</v>
      </c>
      <c r="I3265" s="417" t="s">
        <v>42</v>
      </c>
      <c r="J3265" s="417" t="s">
        <v>1086</v>
      </c>
      <c r="K3265" s="417" t="s">
        <v>821</v>
      </c>
      <c r="L3265" s="417" t="s">
        <v>822</v>
      </c>
      <c r="M3265" s="423">
        <v>37306500</v>
      </c>
    </row>
    <row r="3266" spans="1:13">
      <c r="A3266" s="417" t="s">
        <v>10016</v>
      </c>
      <c r="B3266" s="417" t="s">
        <v>2189</v>
      </c>
      <c r="C3266" s="417" t="s">
        <v>920</v>
      </c>
      <c r="D3266" s="422">
        <v>8021</v>
      </c>
      <c r="E3266" s="417" t="s">
        <v>1083</v>
      </c>
      <c r="F3266" s="417" t="s">
        <v>1084</v>
      </c>
      <c r="G3266" s="417" t="s">
        <v>298</v>
      </c>
      <c r="H3266" s="417" t="s">
        <v>41</v>
      </c>
      <c r="I3266" s="417" t="s">
        <v>324</v>
      </c>
      <c r="J3266" s="417" t="s">
        <v>1085</v>
      </c>
      <c r="K3266" s="417" t="s">
        <v>821</v>
      </c>
      <c r="L3266" s="417" t="s">
        <v>822</v>
      </c>
      <c r="M3266" s="423">
        <v>38854200</v>
      </c>
    </row>
    <row r="3267" spans="1:13">
      <c r="A3267" s="417" t="s">
        <v>10027</v>
      </c>
      <c r="B3267" s="417" t="s">
        <v>2188</v>
      </c>
      <c r="C3267" s="417" t="s">
        <v>920</v>
      </c>
      <c r="D3267" s="422">
        <v>8021</v>
      </c>
      <c r="E3267" s="417" t="s">
        <v>1083</v>
      </c>
      <c r="F3267" s="417" t="s">
        <v>1084</v>
      </c>
      <c r="G3267" s="417" t="s">
        <v>298</v>
      </c>
      <c r="H3267" s="417" t="s">
        <v>41</v>
      </c>
      <c r="I3267" s="417" t="s">
        <v>48</v>
      </c>
      <c r="J3267" s="417" t="s">
        <v>1091</v>
      </c>
      <c r="K3267" s="417" t="s">
        <v>821</v>
      </c>
      <c r="L3267" s="417" t="s">
        <v>32</v>
      </c>
      <c r="M3267" s="423">
        <v>295264200</v>
      </c>
    </row>
    <row r="3268" spans="1:13">
      <c r="A3268" s="417" t="s">
        <v>10025</v>
      </c>
      <c r="B3268" s="417" t="s">
        <v>2188</v>
      </c>
      <c r="C3268" s="417" t="s">
        <v>920</v>
      </c>
      <c r="D3268" s="422">
        <v>8021</v>
      </c>
      <c r="E3268" s="417" t="s">
        <v>1083</v>
      </c>
      <c r="F3268" s="417" t="s">
        <v>1084</v>
      </c>
      <c r="G3268" s="417" t="s">
        <v>298</v>
      </c>
      <c r="H3268" s="417" t="s">
        <v>41</v>
      </c>
      <c r="I3268" s="417" t="s">
        <v>221</v>
      </c>
      <c r="J3268" s="417" t="s">
        <v>1090</v>
      </c>
      <c r="K3268" s="417" t="s">
        <v>821</v>
      </c>
      <c r="L3268" s="417" t="s">
        <v>32</v>
      </c>
      <c r="M3268" s="423">
        <v>310810500</v>
      </c>
    </row>
    <row r="3269" spans="1:13">
      <c r="A3269" s="417" t="s">
        <v>10023</v>
      </c>
      <c r="B3269" s="417" t="s">
        <v>2188</v>
      </c>
      <c r="C3269" s="417" t="s">
        <v>920</v>
      </c>
      <c r="D3269" s="422">
        <v>8021</v>
      </c>
      <c r="E3269" s="417" t="s">
        <v>1083</v>
      </c>
      <c r="F3269" s="417" t="s">
        <v>1084</v>
      </c>
      <c r="G3269" s="417" t="s">
        <v>298</v>
      </c>
      <c r="H3269" s="417" t="s">
        <v>41</v>
      </c>
      <c r="I3269" s="417" t="s">
        <v>46</v>
      </c>
      <c r="J3269" s="417" t="s">
        <v>1089</v>
      </c>
      <c r="K3269" s="417" t="s">
        <v>821</v>
      </c>
      <c r="L3269" s="417" t="s">
        <v>32</v>
      </c>
      <c r="M3269" s="423">
        <v>326356800</v>
      </c>
    </row>
    <row r="3270" spans="1:13">
      <c r="A3270" s="417" t="s">
        <v>10021</v>
      </c>
      <c r="B3270" s="417" t="s">
        <v>2188</v>
      </c>
      <c r="C3270" s="417" t="s">
        <v>920</v>
      </c>
      <c r="D3270" s="422">
        <v>8021</v>
      </c>
      <c r="E3270" s="417" t="s">
        <v>1083</v>
      </c>
      <c r="F3270" s="417" t="s">
        <v>1084</v>
      </c>
      <c r="G3270" s="417" t="s">
        <v>298</v>
      </c>
      <c r="H3270" s="417" t="s">
        <v>41</v>
      </c>
      <c r="I3270" s="417" t="s">
        <v>44</v>
      </c>
      <c r="J3270" s="417" t="s">
        <v>1088</v>
      </c>
      <c r="K3270" s="417" t="s">
        <v>821</v>
      </c>
      <c r="L3270" s="417" t="s">
        <v>32</v>
      </c>
      <c r="M3270" s="423">
        <v>341903100</v>
      </c>
    </row>
    <row r="3271" spans="1:13">
      <c r="A3271" s="417" t="s">
        <v>10019</v>
      </c>
      <c r="B3271" s="417" t="s">
        <v>2188</v>
      </c>
      <c r="C3271" s="417" t="s">
        <v>920</v>
      </c>
      <c r="D3271" s="422">
        <v>8021</v>
      </c>
      <c r="E3271" s="417" t="s">
        <v>1083</v>
      </c>
      <c r="F3271" s="417" t="s">
        <v>1084</v>
      </c>
      <c r="G3271" s="417" t="s">
        <v>298</v>
      </c>
      <c r="H3271" s="417" t="s">
        <v>41</v>
      </c>
      <c r="I3271" s="417" t="s">
        <v>219</v>
      </c>
      <c r="J3271" s="417" t="s">
        <v>1087</v>
      </c>
      <c r="K3271" s="417" t="s">
        <v>821</v>
      </c>
      <c r="L3271" s="417" t="s">
        <v>32</v>
      </c>
      <c r="M3271" s="423">
        <v>357449400</v>
      </c>
    </row>
    <row r="3272" spans="1:13">
      <c r="A3272" s="417" t="s">
        <v>10017</v>
      </c>
      <c r="B3272" s="417" t="s">
        <v>2188</v>
      </c>
      <c r="C3272" s="417" t="s">
        <v>920</v>
      </c>
      <c r="D3272" s="422">
        <v>8021</v>
      </c>
      <c r="E3272" s="417" t="s">
        <v>1083</v>
      </c>
      <c r="F3272" s="417" t="s">
        <v>1084</v>
      </c>
      <c r="G3272" s="417" t="s">
        <v>298</v>
      </c>
      <c r="H3272" s="417" t="s">
        <v>41</v>
      </c>
      <c r="I3272" s="417" t="s">
        <v>42</v>
      </c>
      <c r="J3272" s="417" t="s">
        <v>1086</v>
      </c>
      <c r="K3272" s="417" t="s">
        <v>821</v>
      </c>
      <c r="L3272" s="417" t="s">
        <v>32</v>
      </c>
      <c r="M3272" s="423">
        <v>372972600</v>
      </c>
    </row>
    <row r="3273" spans="1:13">
      <c r="A3273" s="417" t="s">
        <v>10015</v>
      </c>
      <c r="B3273" s="417" t="s">
        <v>2188</v>
      </c>
      <c r="C3273" s="417" t="s">
        <v>920</v>
      </c>
      <c r="D3273" s="422">
        <v>8021</v>
      </c>
      <c r="E3273" s="417" t="s">
        <v>1083</v>
      </c>
      <c r="F3273" s="417" t="s">
        <v>1084</v>
      </c>
      <c r="G3273" s="417" t="s">
        <v>298</v>
      </c>
      <c r="H3273" s="417" t="s">
        <v>41</v>
      </c>
      <c r="I3273" s="417" t="s">
        <v>324</v>
      </c>
      <c r="J3273" s="417" t="s">
        <v>1085</v>
      </c>
      <c r="K3273" s="417" t="s">
        <v>821</v>
      </c>
      <c r="L3273" s="417" t="s">
        <v>32</v>
      </c>
      <c r="M3273" s="423">
        <v>388518900</v>
      </c>
    </row>
    <row r="3274" spans="1:13">
      <c r="A3274" s="417" t="s">
        <v>14415</v>
      </c>
      <c r="B3274" s="417" t="s">
        <v>14402</v>
      </c>
      <c r="C3274" s="417" t="s">
        <v>1271</v>
      </c>
      <c r="D3274" s="422">
        <v>8021</v>
      </c>
      <c r="E3274" s="417" t="s">
        <v>1083</v>
      </c>
      <c r="F3274" s="417" t="s">
        <v>1084</v>
      </c>
      <c r="G3274" s="417" t="s">
        <v>1084</v>
      </c>
      <c r="H3274" s="417" t="s">
        <v>41</v>
      </c>
      <c r="I3274" s="417" t="s">
        <v>48</v>
      </c>
      <c r="J3274" s="417" t="s">
        <v>1091</v>
      </c>
      <c r="K3274" s="417" t="s">
        <v>821</v>
      </c>
      <c r="L3274" s="417" t="s">
        <v>34</v>
      </c>
      <c r="M3274" s="423">
        <v>531475560</v>
      </c>
    </row>
    <row r="3275" spans="1:13">
      <c r="A3275" s="417" t="s">
        <v>14413</v>
      </c>
      <c r="B3275" s="417" t="s">
        <v>14402</v>
      </c>
      <c r="C3275" s="417" t="s">
        <v>1271</v>
      </c>
      <c r="D3275" s="422">
        <v>8021</v>
      </c>
      <c r="E3275" s="417" t="s">
        <v>1083</v>
      </c>
      <c r="F3275" s="417" t="s">
        <v>1084</v>
      </c>
      <c r="G3275" s="417" t="s">
        <v>1084</v>
      </c>
      <c r="H3275" s="417" t="s">
        <v>41</v>
      </c>
      <c r="I3275" s="417" t="s">
        <v>221</v>
      </c>
      <c r="J3275" s="417" t="s">
        <v>1090</v>
      </c>
      <c r="K3275" s="417" t="s">
        <v>821</v>
      </c>
      <c r="L3275" s="417" t="s">
        <v>34</v>
      </c>
      <c r="M3275" s="423">
        <v>559458900</v>
      </c>
    </row>
    <row r="3276" spans="1:13">
      <c r="A3276" s="417" t="s">
        <v>14411</v>
      </c>
      <c r="B3276" s="417" t="s">
        <v>14402</v>
      </c>
      <c r="C3276" s="417" t="s">
        <v>1271</v>
      </c>
      <c r="D3276" s="422">
        <v>8021</v>
      </c>
      <c r="E3276" s="417" t="s">
        <v>1083</v>
      </c>
      <c r="F3276" s="417" t="s">
        <v>1084</v>
      </c>
      <c r="G3276" s="417" t="s">
        <v>1084</v>
      </c>
      <c r="H3276" s="417" t="s">
        <v>41</v>
      </c>
      <c r="I3276" s="417" t="s">
        <v>46</v>
      </c>
      <c r="J3276" s="417" t="s">
        <v>1089</v>
      </c>
      <c r="K3276" s="417" t="s">
        <v>821</v>
      </c>
      <c r="L3276" s="417" t="s">
        <v>34</v>
      </c>
      <c r="M3276" s="423">
        <v>587442240</v>
      </c>
    </row>
    <row r="3277" spans="1:13">
      <c r="A3277" s="417" t="s">
        <v>14409</v>
      </c>
      <c r="B3277" s="417" t="s">
        <v>14402</v>
      </c>
      <c r="C3277" s="417" t="s">
        <v>1271</v>
      </c>
      <c r="D3277" s="422">
        <v>8021</v>
      </c>
      <c r="E3277" s="417" t="s">
        <v>1083</v>
      </c>
      <c r="F3277" s="417" t="s">
        <v>1084</v>
      </c>
      <c r="G3277" s="417" t="s">
        <v>1084</v>
      </c>
      <c r="H3277" s="417" t="s">
        <v>41</v>
      </c>
      <c r="I3277" s="417" t="s">
        <v>44</v>
      </c>
      <c r="J3277" s="417" t="s">
        <v>1088</v>
      </c>
      <c r="K3277" s="417" t="s">
        <v>821</v>
      </c>
      <c r="L3277" s="417" t="s">
        <v>34</v>
      </c>
      <c r="M3277" s="423">
        <v>615425580</v>
      </c>
    </row>
    <row r="3278" spans="1:13">
      <c r="A3278" s="417" t="s">
        <v>14407</v>
      </c>
      <c r="B3278" s="417" t="s">
        <v>14402</v>
      </c>
      <c r="C3278" s="417" t="s">
        <v>1271</v>
      </c>
      <c r="D3278" s="422">
        <v>8021</v>
      </c>
      <c r="E3278" s="417" t="s">
        <v>1083</v>
      </c>
      <c r="F3278" s="417" t="s">
        <v>1084</v>
      </c>
      <c r="G3278" s="417" t="s">
        <v>1084</v>
      </c>
      <c r="H3278" s="417" t="s">
        <v>41</v>
      </c>
      <c r="I3278" s="417" t="s">
        <v>219</v>
      </c>
      <c r="J3278" s="417" t="s">
        <v>1087</v>
      </c>
      <c r="K3278" s="417" t="s">
        <v>821</v>
      </c>
      <c r="L3278" s="417" t="s">
        <v>34</v>
      </c>
      <c r="M3278" s="423">
        <v>643408920</v>
      </c>
    </row>
    <row r="3279" spans="1:13">
      <c r="A3279" s="417" t="s">
        <v>14405</v>
      </c>
      <c r="B3279" s="417" t="s">
        <v>14402</v>
      </c>
      <c r="C3279" s="417" t="s">
        <v>1271</v>
      </c>
      <c r="D3279" s="422">
        <v>8021</v>
      </c>
      <c r="E3279" s="417" t="s">
        <v>1083</v>
      </c>
      <c r="F3279" s="417" t="s">
        <v>1084</v>
      </c>
      <c r="G3279" s="417" t="s">
        <v>1084</v>
      </c>
      <c r="H3279" s="417" t="s">
        <v>41</v>
      </c>
      <c r="I3279" s="417" t="s">
        <v>42</v>
      </c>
      <c r="J3279" s="417" t="s">
        <v>1086</v>
      </c>
      <c r="K3279" s="417" t="s">
        <v>821</v>
      </c>
      <c r="L3279" s="417" t="s">
        <v>34</v>
      </c>
      <c r="M3279" s="423">
        <v>671350680</v>
      </c>
    </row>
    <row r="3280" spans="1:13">
      <c r="A3280" s="417" t="s">
        <v>14401</v>
      </c>
      <c r="B3280" s="417" t="s">
        <v>14402</v>
      </c>
      <c r="C3280" s="417" t="s">
        <v>1271</v>
      </c>
      <c r="D3280" s="422">
        <v>8021</v>
      </c>
      <c r="E3280" s="417" t="s">
        <v>1083</v>
      </c>
      <c r="F3280" s="417" t="s">
        <v>1084</v>
      </c>
      <c r="G3280" s="417" t="s">
        <v>1084</v>
      </c>
      <c r="H3280" s="417" t="s">
        <v>41</v>
      </c>
      <c r="I3280" s="417" t="s">
        <v>324</v>
      </c>
      <c r="J3280" s="417" t="s">
        <v>1085</v>
      </c>
      <c r="K3280" s="417" t="s">
        <v>821</v>
      </c>
      <c r="L3280" s="417" t="s">
        <v>34</v>
      </c>
      <c r="M3280" s="423">
        <v>699334020</v>
      </c>
    </row>
    <row r="3281" spans="1:13">
      <c r="A3281" s="417" t="s">
        <v>14416</v>
      </c>
      <c r="B3281" s="417" t="s">
        <v>14404</v>
      </c>
      <c r="C3281" s="417" t="s">
        <v>1271</v>
      </c>
      <c r="D3281" s="422">
        <v>8021</v>
      </c>
      <c r="E3281" s="417" t="s">
        <v>1083</v>
      </c>
      <c r="F3281" s="417" t="s">
        <v>1084</v>
      </c>
      <c r="G3281" s="417" t="s">
        <v>1084</v>
      </c>
      <c r="H3281" s="417" t="s">
        <v>41</v>
      </c>
      <c r="I3281" s="417" t="s">
        <v>48</v>
      </c>
      <c r="J3281" s="417" t="s">
        <v>1091</v>
      </c>
      <c r="K3281" s="417" t="s">
        <v>821</v>
      </c>
      <c r="L3281" s="417" t="s">
        <v>218</v>
      </c>
      <c r="M3281" s="423">
        <v>752923710</v>
      </c>
    </row>
    <row r="3282" spans="1:13">
      <c r="A3282" s="417" t="s">
        <v>14414</v>
      </c>
      <c r="B3282" s="417" t="s">
        <v>14404</v>
      </c>
      <c r="C3282" s="417" t="s">
        <v>1271</v>
      </c>
      <c r="D3282" s="422">
        <v>8021</v>
      </c>
      <c r="E3282" s="417" t="s">
        <v>1083</v>
      </c>
      <c r="F3282" s="417" t="s">
        <v>1084</v>
      </c>
      <c r="G3282" s="417" t="s">
        <v>1084</v>
      </c>
      <c r="H3282" s="417" t="s">
        <v>41</v>
      </c>
      <c r="I3282" s="417" t="s">
        <v>221</v>
      </c>
      <c r="J3282" s="417" t="s">
        <v>1090</v>
      </c>
      <c r="K3282" s="417" t="s">
        <v>821</v>
      </c>
      <c r="L3282" s="417" t="s">
        <v>218</v>
      </c>
      <c r="M3282" s="423">
        <v>792566775</v>
      </c>
    </row>
    <row r="3283" spans="1:13">
      <c r="A3283" s="417" t="s">
        <v>14412</v>
      </c>
      <c r="B3283" s="417" t="s">
        <v>14404</v>
      </c>
      <c r="C3283" s="417" t="s">
        <v>1271</v>
      </c>
      <c r="D3283" s="422">
        <v>8021</v>
      </c>
      <c r="E3283" s="417" t="s">
        <v>1083</v>
      </c>
      <c r="F3283" s="417" t="s">
        <v>1084</v>
      </c>
      <c r="G3283" s="417" t="s">
        <v>1084</v>
      </c>
      <c r="H3283" s="417" t="s">
        <v>41</v>
      </c>
      <c r="I3283" s="417" t="s">
        <v>46</v>
      </c>
      <c r="J3283" s="417" t="s">
        <v>1089</v>
      </c>
      <c r="K3283" s="417" t="s">
        <v>821</v>
      </c>
      <c r="L3283" s="417" t="s">
        <v>218</v>
      </c>
      <c r="M3283" s="423">
        <v>832209840</v>
      </c>
    </row>
    <row r="3284" spans="1:13">
      <c r="A3284" s="417" t="s">
        <v>14410</v>
      </c>
      <c r="B3284" s="417" t="s">
        <v>14404</v>
      </c>
      <c r="C3284" s="417" t="s">
        <v>1271</v>
      </c>
      <c r="D3284" s="422">
        <v>8021</v>
      </c>
      <c r="E3284" s="417" t="s">
        <v>1083</v>
      </c>
      <c r="F3284" s="417" t="s">
        <v>1084</v>
      </c>
      <c r="G3284" s="417" t="s">
        <v>1084</v>
      </c>
      <c r="H3284" s="417" t="s">
        <v>41</v>
      </c>
      <c r="I3284" s="417" t="s">
        <v>44</v>
      </c>
      <c r="J3284" s="417" t="s">
        <v>1088</v>
      </c>
      <c r="K3284" s="417" t="s">
        <v>821</v>
      </c>
      <c r="L3284" s="417" t="s">
        <v>218</v>
      </c>
      <c r="M3284" s="423">
        <v>871852905</v>
      </c>
    </row>
    <row r="3285" spans="1:13">
      <c r="A3285" s="417" t="s">
        <v>14408</v>
      </c>
      <c r="B3285" s="417" t="s">
        <v>14404</v>
      </c>
      <c r="C3285" s="417" t="s">
        <v>1271</v>
      </c>
      <c r="D3285" s="422">
        <v>8021</v>
      </c>
      <c r="E3285" s="417" t="s">
        <v>1083</v>
      </c>
      <c r="F3285" s="417" t="s">
        <v>1084</v>
      </c>
      <c r="G3285" s="417" t="s">
        <v>1084</v>
      </c>
      <c r="H3285" s="417" t="s">
        <v>41</v>
      </c>
      <c r="I3285" s="417" t="s">
        <v>219</v>
      </c>
      <c r="J3285" s="417" t="s">
        <v>1087</v>
      </c>
      <c r="K3285" s="417" t="s">
        <v>821</v>
      </c>
      <c r="L3285" s="417" t="s">
        <v>218</v>
      </c>
      <c r="M3285" s="423">
        <v>911495970</v>
      </c>
    </row>
    <row r="3286" spans="1:13">
      <c r="A3286" s="417" t="s">
        <v>14406</v>
      </c>
      <c r="B3286" s="417" t="s">
        <v>14404</v>
      </c>
      <c r="C3286" s="417" t="s">
        <v>1271</v>
      </c>
      <c r="D3286" s="422">
        <v>8021</v>
      </c>
      <c r="E3286" s="417" t="s">
        <v>1083</v>
      </c>
      <c r="F3286" s="417" t="s">
        <v>1084</v>
      </c>
      <c r="G3286" s="417" t="s">
        <v>1084</v>
      </c>
      <c r="H3286" s="417" t="s">
        <v>41</v>
      </c>
      <c r="I3286" s="417" t="s">
        <v>42</v>
      </c>
      <c r="J3286" s="417" t="s">
        <v>1086</v>
      </c>
      <c r="K3286" s="417" t="s">
        <v>821</v>
      </c>
      <c r="L3286" s="417" t="s">
        <v>218</v>
      </c>
      <c r="M3286" s="423">
        <v>951080130</v>
      </c>
    </row>
    <row r="3287" spans="1:13">
      <c r="A3287" s="417" t="s">
        <v>14403</v>
      </c>
      <c r="B3287" s="417" t="s">
        <v>14404</v>
      </c>
      <c r="C3287" s="417" t="s">
        <v>1271</v>
      </c>
      <c r="D3287" s="422">
        <v>8021</v>
      </c>
      <c r="E3287" s="417" t="s">
        <v>1083</v>
      </c>
      <c r="F3287" s="417" t="s">
        <v>1084</v>
      </c>
      <c r="G3287" s="417" t="s">
        <v>1084</v>
      </c>
      <c r="H3287" s="417" t="s">
        <v>41</v>
      </c>
      <c r="I3287" s="417" t="s">
        <v>324</v>
      </c>
      <c r="J3287" s="417" t="s">
        <v>1085</v>
      </c>
      <c r="K3287" s="417" t="s">
        <v>821</v>
      </c>
      <c r="L3287" s="417" t="s">
        <v>218</v>
      </c>
      <c r="M3287" s="423">
        <v>990723195</v>
      </c>
    </row>
    <row r="3288" spans="1:13">
      <c r="A3288" s="417" t="s">
        <v>10042</v>
      </c>
      <c r="B3288" s="417" t="s">
        <v>2191</v>
      </c>
      <c r="C3288" s="417" t="s">
        <v>920</v>
      </c>
      <c r="D3288" s="422">
        <v>8022</v>
      </c>
      <c r="E3288" s="417" t="s">
        <v>1092</v>
      </c>
      <c r="F3288" s="417" t="s">
        <v>1084</v>
      </c>
      <c r="G3288" s="417" t="s">
        <v>298</v>
      </c>
      <c r="H3288" s="417" t="s">
        <v>41</v>
      </c>
      <c r="I3288" s="417" t="s">
        <v>48</v>
      </c>
      <c r="J3288" s="417" t="s">
        <v>1091</v>
      </c>
      <c r="K3288" s="417" t="s">
        <v>821</v>
      </c>
      <c r="L3288" s="417" t="s">
        <v>822</v>
      </c>
      <c r="M3288" s="423">
        <v>44282700</v>
      </c>
    </row>
    <row r="3289" spans="1:13">
      <c r="A3289" s="417" t="s">
        <v>10040</v>
      </c>
      <c r="B3289" s="417" t="s">
        <v>2191</v>
      </c>
      <c r="C3289" s="417" t="s">
        <v>920</v>
      </c>
      <c r="D3289" s="422">
        <v>8022</v>
      </c>
      <c r="E3289" s="417" t="s">
        <v>1092</v>
      </c>
      <c r="F3289" s="417" t="s">
        <v>1084</v>
      </c>
      <c r="G3289" s="417" t="s">
        <v>298</v>
      </c>
      <c r="H3289" s="417" t="s">
        <v>41</v>
      </c>
      <c r="I3289" s="417" t="s">
        <v>221</v>
      </c>
      <c r="J3289" s="417" t="s">
        <v>1090</v>
      </c>
      <c r="K3289" s="417" t="s">
        <v>821</v>
      </c>
      <c r="L3289" s="417" t="s">
        <v>822</v>
      </c>
      <c r="M3289" s="423">
        <v>46638900</v>
      </c>
    </row>
    <row r="3290" spans="1:13">
      <c r="A3290" s="417" t="s">
        <v>10038</v>
      </c>
      <c r="B3290" s="417" t="s">
        <v>2191</v>
      </c>
      <c r="C3290" s="417" t="s">
        <v>920</v>
      </c>
      <c r="D3290" s="422">
        <v>8022</v>
      </c>
      <c r="E3290" s="417" t="s">
        <v>1092</v>
      </c>
      <c r="F3290" s="417" t="s">
        <v>1084</v>
      </c>
      <c r="G3290" s="417" t="s">
        <v>298</v>
      </c>
      <c r="H3290" s="417" t="s">
        <v>41</v>
      </c>
      <c r="I3290" s="417" t="s">
        <v>46</v>
      </c>
      <c r="J3290" s="417" t="s">
        <v>1089</v>
      </c>
      <c r="K3290" s="417" t="s">
        <v>821</v>
      </c>
      <c r="L3290" s="417" t="s">
        <v>822</v>
      </c>
      <c r="M3290" s="423">
        <v>48972000</v>
      </c>
    </row>
    <row r="3291" spans="1:13">
      <c r="A3291" s="417" t="s">
        <v>10036</v>
      </c>
      <c r="B3291" s="417" t="s">
        <v>2191</v>
      </c>
      <c r="C3291" s="417" t="s">
        <v>920</v>
      </c>
      <c r="D3291" s="422">
        <v>8022</v>
      </c>
      <c r="E3291" s="417" t="s">
        <v>1092</v>
      </c>
      <c r="F3291" s="417" t="s">
        <v>1084</v>
      </c>
      <c r="G3291" s="417" t="s">
        <v>298</v>
      </c>
      <c r="H3291" s="417" t="s">
        <v>41</v>
      </c>
      <c r="I3291" s="417" t="s">
        <v>44</v>
      </c>
      <c r="J3291" s="417" t="s">
        <v>1088</v>
      </c>
      <c r="K3291" s="417" t="s">
        <v>821</v>
      </c>
      <c r="L3291" s="417" t="s">
        <v>822</v>
      </c>
      <c r="M3291" s="423">
        <v>51282000</v>
      </c>
    </row>
    <row r="3292" spans="1:13">
      <c r="A3292" s="417" t="s">
        <v>10034</v>
      </c>
      <c r="B3292" s="417" t="s">
        <v>2191</v>
      </c>
      <c r="C3292" s="417" t="s">
        <v>920</v>
      </c>
      <c r="D3292" s="422">
        <v>8022</v>
      </c>
      <c r="E3292" s="417" t="s">
        <v>1092</v>
      </c>
      <c r="F3292" s="417" t="s">
        <v>1084</v>
      </c>
      <c r="G3292" s="417" t="s">
        <v>298</v>
      </c>
      <c r="H3292" s="417" t="s">
        <v>41</v>
      </c>
      <c r="I3292" s="417" t="s">
        <v>219</v>
      </c>
      <c r="J3292" s="417" t="s">
        <v>1087</v>
      </c>
      <c r="K3292" s="417" t="s">
        <v>821</v>
      </c>
      <c r="L3292" s="417" t="s">
        <v>822</v>
      </c>
      <c r="M3292" s="423">
        <v>53615100</v>
      </c>
    </row>
    <row r="3293" spans="1:13">
      <c r="A3293" s="417" t="s">
        <v>10032</v>
      </c>
      <c r="B3293" s="417" t="s">
        <v>2191</v>
      </c>
      <c r="C3293" s="417" t="s">
        <v>920</v>
      </c>
      <c r="D3293" s="422">
        <v>8022</v>
      </c>
      <c r="E3293" s="417" t="s">
        <v>1092</v>
      </c>
      <c r="F3293" s="417" t="s">
        <v>1084</v>
      </c>
      <c r="G3293" s="417" t="s">
        <v>298</v>
      </c>
      <c r="H3293" s="417" t="s">
        <v>41</v>
      </c>
      <c r="I3293" s="417" t="s">
        <v>42</v>
      </c>
      <c r="J3293" s="417" t="s">
        <v>1086</v>
      </c>
      <c r="K3293" s="417" t="s">
        <v>821</v>
      </c>
      <c r="L3293" s="417" t="s">
        <v>822</v>
      </c>
      <c r="M3293" s="423">
        <v>55948200</v>
      </c>
    </row>
    <row r="3294" spans="1:13">
      <c r="A3294" s="417" t="s">
        <v>10030</v>
      </c>
      <c r="B3294" s="417" t="s">
        <v>2191</v>
      </c>
      <c r="C3294" s="417" t="s">
        <v>920</v>
      </c>
      <c r="D3294" s="422">
        <v>8022</v>
      </c>
      <c r="E3294" s="417" t="s">
        <v>1092</v>
      </c>
      <c r="F3294" s="417" t="s">
        <v>1084</v>
      </c>
      <c r="G3294" s="417" t="s">
        <v>298</v>
      </c>
      <c r="H3294" s="417" t="s">
        <v>41</v>
      </c>
      <c r="I3294" s="417" t="s">
        <v>324</v>
      </c>
      <c r="J3294" s="417" t="s">
        <v>1085</v>
      </c>
      <c r="K3294" s="417" t="s">
        <v>821</v>
      </c>
      <c r="L3294" s="417" t="s">
        <v>822</v>
      </c>
      <c r="M3294" s="423">
        <v>58281300</v>
      </c>
    </row>
    <row r="3295" spans="1:13">
      <c r="A3295" s="417" t="s">
        <v>10041</v>
      </c>
      <c r="B3295" s="417" t="s">
        <v>2190</v>
      </c>
      <c r="C3295" s="417" t="s">
        <v>920</v>
      </c>
      <c r="D3295" s="422">
        <v>8022</v>
      </c>
      <c r="E3295" s="417" t="s">
        <v>1092</v>
      </c>
      <c r="F3295" s="417" t="s">
        <v>1084</v>
      </c>
      <c r="G3295" s="417" t="s">
        <v>298</v>
      </c>
      <c r="H3295" s="417" t="s">
        <v>41</v>
      </c>
      <c r="I3295" s="417" t="s">
        <v>48</v>
      </c>
      <c r="J3295" s="417" t="s">
        <v>1091</v>
      </c>
      <c r="K3295" s="417" t="s">
        <v>821</v>
      </c>
      <c r="L3295" s="417" t="s">
        <v>32</v>
      </c>
      <c r="M3295" s="423">
        <v>442919400</v>
      </c>
    </row>
    <row r="3296" spans="1:13">
      <c r="A3296" s="417" t="s">
        <v>10039</v>
      </c>
      <c r="B3296" s="417" t="s">
        <v>2190</v>
      </c>
      <c r="C3296" s="417" t="s">
        <v>920</v>
      </c>
      <c r="D3296" s="422">
        <v>8022</v>
      </c>
      <c r="E3296" s="417" t="s">
        <v>1092</v>
      </c>
      <c r="F3296" s="417" t="s">
        <v>1084</v>
      </c>
      <c r="G3296" s="417" t="s">
        <v>298</v>
      </c>
      <c r="H3296" s="417" t="s">
        <v>41</v>
      </c>
      <c r="I3296" s="417" t="s">
        <v>221</v>
      </c>
      <c r="J3296" s="417" t="s">
        <v>1090</v>
      </c>
      <c r="K3296" s="417" t="s">
        <v>821</v>
      </c>
      <c r="L3296" s="417" t="s">
        <v>32</v>
      </c>
      <c r="M3296" s="423">
        <v>466227300</v>
      </c>
    </row>
    <row r="3297" spans="1:13">
      <c r="A3297" s="417" t="s">
        <v>10037</v>
      </c>
      <c r="B3297" s="417" t="s">
        <v>2190</v>
      </c>
      <c r="C3297" s="417" t="s">
        <v>920</v>
      </c>
      <c r="D3297" s="422">
        <v>8022</v>
      </c>
      <c r="E3297" s="417" t="s">
        <v>1092</v>
      </c>
      <c r="F3297" s="417" t="s">
        <v>1084</v>
      </c>
      <c r="G3297" s="417" t="s">
        <v>298</v>
      </c>
      <c r="H3297" s="417" t="s">
        <v>41</v>
      </c>
      <c r="I3297" s="417" t="s">
        <v>46</v>
      </c>
      <c r="J3297" s="417" t="s">
        <v>1089</v>
      </c>
      <c r="K3297" s="417" t="s">
        <v>821</v>
      </c>
      <c r="L3297" s="417" t="s">
        <v>32</v>
      </c>
      <c r="M3297" s="423">
        <v>489535200</v>
      </c>
    </row>
    <row r="3298" spans="1:13">
      <c r="A3298" s="417" t="s">
        <v>10035</v>
      </c>
      <c r="B3298" s="417" t="s">
        <v>2190</v>
      </c>
      <c r="C3298" s="417" t="s">
        <v>920</v>
      </c>
      <c r="D3298" s="422">
        <v>8022</v>
      </c>
      <c r="E3298" s="417" t="s">
        <v>1092</v>
      </c>
      <c r="F3298" s="417" t="s">
        <v>1084</v>
      </c>
      <c r="G3298" s="417" t="s">
        <v>298</v>
      </c>
      <c r="H3298" s="417" t="s">
        <v>41</v>
      </c>
      <c r="I3298" s="417" t="s">
        <v>44</v>
      </c>
      <c r="J3298" s="417" t="s">
        <v>1088</v>
      </c>
      <c r="K3298" s="417" t="s">
        <v>821</v>
      </c>
      <c r="L3298" s="417" t="s">
        <v>32</v>
      </c>
      <c r="M3298" s="423">
        <v>512843100</v>
      </c>
    </row>
    <row r="3299" spans="1:13">
      <c r="A3299" s="417" t="s">
        <v>10033</v>
      </c>
      <c r="B3299" s="417" t="s">
        <v>2190</v>
      </c>
      <c r="C3299" s="417" t="s">
        <v>920</v>
      </c>
      <c r="D3299" s="422">
        <v>8022</v>
      </c>
      <c r="E3299" s="417" t="s">
        <v>1092</v>
      </c>
      <c r="F3299" s="417" t="s">
        <v>1084</v>
      </c>
      <c r="G3299" s="417" t="s">
        <v>298</v>
      </c>
      <c r="H3299" s="417" t="s">
        <v>41</v>
      </c>
      <c r="I3299" s="417" t="s">
        <v>219</v>
      </c>
      <c r="J3299" s="417" t="s">
        <v>1087</v>
      </c>
      <c r="K3299" s="417" t="s">
        <v>821</v>
      </c>
      <c r="L3299" s="417" t="s">
        <v>32</v>
      </c>
      <c r="M3299" s="423">
        <v>536151000</v>
      </c>
    </row>
    <row r="3300" spans="1:13">
      <c r="A3300" s="417" t="s">
        <v>10031</v>
      </c>
      <c r="B3300" s="417" t="s">
        <v>2190</v>
      </c>
      <c r="C3300" s="417" t="s">
        <v>920</v>
      </c>
      <c r="D3300" s="422">
        <v>8022</v>
      </c>
      <c r="E3300" s="417" t="s">
        <v>1092</v>
      </c>
      <c r="F3300" s="417" t="s">
        <v>1084</v>
      </c>
      <c r="G3300" s="417" t="s">
        <v>298</v>
      </c>
      <c r="H3300" s="417" t="s">
        <v>41</v>
      </c>
      <c r="I3300" s="417" t="s">
        <v>42</v>
      </c>
      <c r="J3300" s="417" t="s">
        <v>1086</v>
      </c>
      <c r="K3300" s="417" t="s">
        <v>821</v>
      </c>
      <c r="L3300" s="417" t="s">
        <v>32</v>
      </c>
      <c r="M3300" s="423">
        <v>559482000</v>
      </c>
    </row>
    <row r="3301" spans="1:13">
      <c r="A3301" s="417" t="s">
        <v>10029</v>
      </c>
      <c r="B3301" s="417" t="s">
        <v>2190</v>
      </c>
      <c r="C3301" s="417" t="s">
        <v>920</v>
      </c>
      <c r="D3301" s="422">
        <v>8022</v>
      </c>
      <c r="E3301" s="417" t="s">
        <v>1092</v>
      </c>
      <c r="F3301" s="417" t="s">
        <v>1084</v>
      </c>
      <c r="G3301" s="417" t="s">
        <v>298</v>
      </c>
      <c r="H3301" s="417" t="s">
        <v>41</v>
      </c>
      <c r="I3301" s="417" t="s">
        <v>324</v>
      </c>
      <c r="J3301" s="417" t="s">
        <v>1085</v>
      </c>
      <c r="K3301" s="417" t="s">
        <v>821</v>
      </c>
      <c r="L3301" s="417" t="s">
        <v>32</v>
      </c>
      <c r="M3301" s="423">
        <v>582789900</v>
      </c>
    </row>
    <row r="3302" spans="1:13">
      <c r="A3302" s="417" t="s">
        <v>14431</v>
      </c>
      <c r="B3302" s="417" t="s">
        <v>14418</v>
      </c>
      <c r="C3302" s="417" t="s">
        <v>1271</v>
      </c>
      <c r="D3302" s="422">
        <v>8022</v>
      </c>
      <c r="E3302" s="417" t="s">
        <v>1092</v>
      </c>
      <c r="F3302" s="417" t="s">
        <v>1084</v>
      </c>
      <c r="G3302" s="417" t="s">
        <v>1084</v>
      </c>
      <c r="H3302" s="417" t="s">
        <v>41</v>
      </c>
      <c r="I3302" s="417" t="s">
        <v>48</v>
      </c>
      <c r="J3302" s="417" t="s">
        <v>1091</v>
      </c>
      <c r="K3302" s="417" t="s">
        <v>821</v>
      </c>
      <c r="L3302" s="417" t="s">
        <v>34</v>
      </c>
      <c r="M3302" s="423">
        <v>797254920</v>
      </c>
    </row>
    <row r="3303" spans="1:13">
      <c r="A3303" s="417" t="s">
        <v>14429</v>
      </c>
      <c r="B3303" s="417" t="s">
        <v>14418</v>
      </c>
      <c r="C3303" s="417" t="s">
        <v>1271</v>
      </c>
      <c r="D3303" s="422">
        <v>8022</v>
      </c>
      <c r="E3303" s="417" t="s">
        <v>1092</v>
      </c>
      <c r="F3303" s="417" t="s">
        <v>1084</v>
      </c>
      <c r="G3303" s="417" t="s">
        <v>1084</v>
      </c>
      <c r="H3303" s="417" t="s">
        <v>41</v>
      </c>
      <c r="I3303" s="417" t="s">
        <v>221</v>
      </c>
      <c r="J3303" s="417" t="s">
        <v>1090</v>
      </c>
      <c r="K3303" s="417" t="s">
        <v>821</v>
      </c>
      <c r="L3303" s="417" t="s">
        <v>34</v>
      </c>
      <c r="M3303" s="423">
        <v>839209140</v>
      </c>
    </row>
    <row r="3304" spans="1:13">
      <c r="A3304" s="417" t="s">
        <v>14427</v>
      </c>
      <c r="B3304" s="417" t="s">
        <v>14418</v>
      </c>
      <c r="C3304" s="417" t="s">
        <v>1271</v>
      </c>
      <c r="D3304" s="422">
        <v>8022</v>
      </c>
      <c r="E3304" s="417" t="s">
        <v>1092</v>
      </c>
      <c r="F3304" s="417" t="s">
        <v>1084</v>
      </c>
      <c r="G3304" s="417" t="s">
        <v>1084</v>
      </c>
      <c r="H3304" s="417" t="s">
        <v>41</v>
      </c>
      <c r="I3304" s="417" t="s">
        <v>46</v>
      </c>
      <c r="J3304" s="417" t="s">
        <v>1089</v>
      </c>
      <c r="K3304" s="417" t="s">
        <v>821</v>
      </c>
      <c r="L3304" s="417" t="s">
        <v>34</v>
      </c>
      <c r="M3304" s="423">
        <v>881163360</v>
      </c>
    </row>
    <row r="3305" spans="1:13">
      <c r="A3305" s="417" t="s">
        <v>14425</v>
      </c>
      <c r="B3305" s="417" t="s">
        <v>14418</v>
      </c>
      <c r="C3305" s="417" t="s">
        <v>1271</v>
      </c>
      <c r="D3305" s="422">
        <v>8022</v>
      </c>
      <c r="E3305" s="417" t="s">
        <v>1092</v>
      </c>
      <c r="F3305" s="417" t="s">
        <v>1084</v>
      </c>
      <c r="G3305" s="417" t="s">
        <v>1084</v>
      </c>
      <c r="H3305" s="417" t="s">
        <v>41</v>
      </c>
      <c r="I3305" s="417" t="s">
        <v>44</v>
      </c>
      <c r="J3305" s="417" t="s">
        <v>1088</v>
      </c>
      <c r="K3305" s="417" t="s">
        <v>821</v>
      </c>
      <c r="L3305" s="417" t="s">
        <v>34</v>
      </c>
      <c r="M3305" s="423">
        <v>923117580</v>
      </c>
    </row>
    <row r="3306" spans="1:13">
      <c r="A3306" s="417" t="s">
        <v>14423</v>
      </c>
      <c r="B3306" s="417" t="s">
        <v>14418</v>
      </c>
      <c r="C3306" s="417" t="s">
        <v>1271</v>
      </c>
      <c r="D3306" s="422">
        <v>8022</v>
      </c>
      <c r="E3306" s="417" t="s">
        <v>1092</v>
      </c>
      <c r="F3306" s="417" t="s">
        <v>1084</v>
      </c>
      <c r="G3306" s="417" t="s">
        <v>1084</v>
      </c>
      <c r="H3306" s="417" t="s">
        <v>41</v>
      </c>
      <c r="I3306" s="417" t="s">
        <v>219</v>
      </c>
      <c r="J3306" s="417" t="s">
        <v>1087</v>
      </c>
      <c r="K3306" s="417" t="s">
        <v>821</v>
      </c>
      <c r="L3306" s="417" t="s">
        <v>34</v>
      </c>
      <c r="M3306" s="423">
        <v>965071800</v>
      </c>
    </row>
    <row r="3307" spans="1:13">
      <c r="A3307" s="417" t="s">
        <v>14421</v>
      </c>
      <c r="B3307" s="417" t="s">
        <v>14418</v>
      </c>
      <c r="C3307" s="417" t="s">
        <v>1271</v>
      </c>
      <c r="D3307" s="422">
        <v>8022</v>
      </c>
      <c r="E3307" s="417" t="s">
        <v>1092</v>
      </c>
      <c r="F3307" s="417" t="s">
        <v>1084</v>
      </c>
      <c r="G3307" s="417" t="s">
        <v>1084</v>
      </c>
      <c r="H3307" s="417" t="s">
        <v>41</v>
      </c>
      <c r="I3307" s="417" t="s">
        <v>42</v>
      </c>
      <c r="J3307" s="417" t="s">
        <v>1086</v>
      </c>
      <c r="K3307" s="417" t="s">
        <v>821</v>
      </c>
      <c r="L3307" s="417" t="s">
        <v>34</v>
      </c>
      <c r="M3307" s="423">
        <v>1007067600</v>
      </c>
    </row>
    <row r="3308" spans="1:13">
      <c r="A3308" s="417" t="s">
        <v>14417</v>
      </c>
      <c r="B3308" s="417" t="s">
        <v>14418</v>
      </c>
      <c r="C3308" s="417" t="s">
        <v>1271</v>
      </c>
      <c r="D3308" s="422">
        <v>8022</v>
      </c>
      <c r="E3308" s="417" t="s">
        <v>1092</v>
      </c>
      <c r="F3308" s="417" t="s">
        <v>1084</v>
      </c>
      <c r="G3308" s="417" t="s">
        <v>1084</v>
      </c>
      <c r="H3308" s="417" t="s">
        <v>41</v>
      </c>
      <c r="I3308" s="417" t="s">
        <v>324</v>
      </c>
      <c r="J3308" s="417" t="s">
        <v>1085</v>
      </c>
      <c r="K3308" s="417" t="s">
        <v>821</v>
      </c>
      <c r="L3308" s="417" t="s">
        <v>34</v>
      </c>
      <c r="M3308" s="423">
        <v>1049021820</v>
      </c>
    </row>
    <row r="3309" spans="1:13">
      <c r="A3309" s="417" t="s">
        <v>14432</v>
      </c>
      <c r="B3309" s="417" t="s">
        <v>14420</v>
      </c>
      <c r="C3309" s="417" t="s">
        <v>1271</v>
      </c>
      <c r="D3309" s="422">
        <v>8022</v>
      </c>
      <c r="E3309" s="417" t="s">
        <v>1092</v>
      </c>
      <c r="F3309" s="417" t="s">
        <v>1084</v>
      </c>
      <c r="G3309" s="417" t="s">
        <v>1084</v>
      </c>
      <c r="H3309" s="417" t="s">
        <v>41</v>
      </c>
      <c r="I3309" s="417" t="s">
        <v>48</v>
      </c>
      <c r="J3309" s="417" t="s">
        <v>1091</v>
      </c>
      <c r="K3309" s="417" t="s">
        <v>821</v>
      </c>
      <c r="L3309" s="417" t="s">
        <v>218</v>
      </c>
      <c r="M3309" s="423">
        <v>1129444470</v>
      </c>
    </row>
    <row r="3310" spans="1:13">
      <c r="A3310" s="417" t="s">
        <v>14430</v>
      </c>
      <c r="B3310" s="417" t="s">
        <v>14420</v>
      </c>
      <c r="C3310" s="417" t="s">
        <v>1271</v>
      </c>
      <c r="D3310" s="422">
        <v>8022</v>
      </c>
      <c r="E3310" s="417" t="s">
        <v>1092</v>
      </c>
      <c r="F3310" s="417" t="s">
        <v>1084</v>
      </c>
      <c r="G3310" s="417" t="s">
        <v>1084</v>
      </c>
      <c r="H3310" s="417" t="s">
        <v>41</v>
      </c>
      <c r="I3310" s="417" t="s">
        <v>221</v>
      </c>
      <c r="J3310" s="417" t="s">
        <v>1090</v>
      </c>
      <c r="K3310" s="417" t="s">
        <v>821</v>
      </c>
      <c r="L3310" s="417" t="s">
        <v>218</v>
      </c>
      <c r="M3310" s="423">
        <v>1188879615</v>
      </c>
    </row>
    <row r="3311" spans="1:13">
      <c r="A3311" s="417" t="s">
        <v>14428</v>
      </c>
      <c r="B3311" s="417" t="s">
        <v>14420</v>
      </c>
      <c r="C3311" s="417" t="s">
        <v>1271</v>
      </c>
      <c r="D3311" s="422">
        <v>8022</v>
      </c>
      <c r="E3311" s="417" t="s">
        <v>1092</v>
      </c>
      <c r="F3311" s="417" t="s">
        <v>1084</v>
      </c>
      <c r="G3311" s="417" t="s">
        <v>1084</v>
      </c>
      <c r="H3311" s="417" t="s">
        <v>41</v>
      </c>
      <c r="I3311" s="417" t="s">
        <v>46</v>
      </c>
      <c r="J3311" s="417" t="s">
        <v>1089</v>
      </c>
      <c r="K3311" s="417" t="s">
        <v>821</v>
      </c>
      <c r="L3311" s="417" t="s">
        <v>218</v>
      </c>
      <c r="M3311" s="423">
        <v>1248314760</v>
      </c>
    </row>
    <row r="3312" spans="1:13">
      <c r="A3312" s="417" t="s">
        <v>14426</v>
      </c>
      <c r="B3312" s="417" t="s">
        <v>14420</v>
      </c>
      <c r="C3312" s="417" t="s">
        <v>1271</v>
      </c>
      <c r="D3312" s="422">
        <v>8022</v>
      </c>
      <c r="E3312" s="417" t="s">
        <v>1092</v>
      </c>
      <c r="F3312" s="417" t="s">
        <v>1084</v>
      </c>
      <c r="G3312" s="417" t="s">
        <v>1084</v>
      </c>
      <c r="H3312" s="417" t="s">
        <v>41</v>
      </c>
      <c r="I3312" s="417" t="s">
        <v>44</v>
      </c>
      <c r="J3312" s="417" t="s">
        <v>1088</v>
      </c>
      <c r="K3312" s="417" t="s">
        <v>821</v>
      </c>
      <c r="L3312" s="417" t="s">
        <v>218</v>
      </c>
      <c r="M3312" s="423">
        <v>1307749905</v>
      </c>
    </row>
    <row r="3313" spans="1:13">
      <c r="A3313" s="417" t="s">
        <v>14424</v>
      </c>
      <c r="B3313" s="417" t="s">
        <v>14420</v>
      </c>
      <c r="C3313" s="417" t="s">
        <v>1271</v>
      </c>
      <c r="D3313" s="422">
        <v>8022</v>
      </c>
      <c r="E3313" s="417" t="s">
        <v>1092</v>
      </c>
      <c r="F3313" s="417" t="s">
        <v>1084</v>
      </c>
      <c r="G3313" s="417" t="s">
        <v>1084</v>
      </c>
      <c r="H3313" s="417" t="s">
        <v>41</v>
      </c>
      <c r="I3313" s="417" t="s">
        <v>219</v>
      </c>
      <c r="J3313" s="417" t="s">
        <v>1087</v>
      </c>
      <c r="K3313" s="417" t="s">
        <v>821</v>
      </c>
      <c r="L3313" s="417" t="s">
        <v>218</v>
      </c>
      <c r="M3313" s="423">
        <v>1367185050</v>
      </c>
    </row>
    <row r="3314" spans="1:13">
      <c r="A3314" s="417" t="s">
        <v>14422</v>
      </c>
      <c r="B3314" s="417" t="s">
        <v>14420</v>
      </c>
      <c r="C3314" s="417" t="s">
        <v>1271</v>
      </c>
      <c r="D3314" s="422">
        <v>8022</v>
      </c>
      <c r="E3314" s="417" t="s">
        <v>1092</v>
      </c>
      <c r="F3314" s="417" t="s">
        <v>1084</v>
      </c>
      <c r="G3314" s="417" t="s">
        <v>1084</v>
      </c>
      <c r="H3314" s="417" t="s">
        <v>41</v>
      </c>
      <c r="I3314" s="417" t="s">
        <v>42</v>
      </c>
      <c r="J3314" s="417" t="s">
        <v>1086</v>
      </c>
      <c r="K3314" s="417" t="s">
        <v>821</v>
      </c>
      <c r="L3314" s="417" t="s">
        <v>218</v>
      </c>
      <c r="M3314" s="423">
        <v>1426679100</v>
      </c>
    </row>
    <row r="3315" spans="1:13">
      <c r="A3315" s="417" t="s">
        <v>14419</v>
      </c>
      <c r="B3315" s="417" t="s">
        <v>14420</v>
      </c>
      <c r="C3315" s="417" t="s">
        <v>1271</v>
      </c>
      <c r="D3315" s="422">
        <v>8022</v>
      </c>
      <c r="E3315" s="417" t="s">
        <v>1092</v>
      </c>
      <c r="F3315" s="417" t="s">
        <v>1084</v>
      </c>
      <c r="G3315" s="417" t="s">
        <v>1084</v>
      </c>
      <c r="H3315" s="417" t="s">
        <v>41</v>
      </c>
      <c r="I3315" s="417" t="s">
        <v>324</v>
      </c>
      <c r="J3315" s="417" t="s">
        <v>1085</v>
      </c>
      <c r="K3315" s="417" t="s">
        <v>821</v>
      </c>
      <c r="L3315" s="417" t="s">
        <v>218</v>
      </c>
      <c r="M3315" s="423">
        <v>1486114245</v>
      </c>
    </row>
    <row r="3316" spans="1:13">
      <c r="A3316" s="417" t="s">
        <v>10044</v>
      </c>
      <c r="B3316" s="417" t="s">
        <v>2193</v>
      </c>
      <c r="C3316" s="417" t="s">
        <v>920</v>
      </c>
      <c r="D3316" s="422">
        <v>8023</v>
      </c>
      <c r="E3316" s="417" t="s">
        <v>1093</v>
      </c>
      <c r="F3316" s="417" t="s">
        <v>1094</v>
      </c>
      <c r="G3316" s="417" t="s">
        <v>298</v>
      </c>
      <c r="H3316" s="417" t="s">
        <v>41</v>
      </c>
      <c r="I3316" s="417" t="s">
        <v>421</v>
      </c>
      <c r="J3316" s="417" t="s">
        <v>1095</v>
      </c>
      <c r="K3316" s="417" t="s">
        <v>821</v>
      </c>
      <c r="L3316" s="417" t="s">
        <v>822</v>
      </c>
      <c r="M3316" s="423">
        <v>304920</v>
      </c>
    </row>
    <row r="3317" spans="1:13">
      <c r="A3317" s="417" t="s">
        <v>10043</v>
      </c>
      <c r="B3317" s="417" t="s">
        <v>2192</v>
      </c>
      <c r="C3317" s="417" t="s">
        <v>920</v>
      </c>
      <c r="D3317" s="422">
        <v>8023</v>
      </c>
      <c r="E3317" s="417" t="s">
        <v>1093</v>
      </c>
      <c r="F3317" s="417" t="s">
        <v>1094</v>
      </c>
      <c r="G3317" s="417" t="s">
        <v>298</v>
      </c>
      <c r="H3317" s="417" t="s">
        <v>41</v>
      </c>
      <c r="I3317" s="417" t="s">
        <v>421</v>
      </c>
      <c r="J3317" s="417" t="s">
        <v>1095</v>
      </c>
      <c r="K3317" s="417" t="s">
        <v>821</v>
      </c>
      <c r="L3317" s="417" t="s">
        <v>32</v>
      </c>
      <c r="M3317" s="423">
        <v>3095400</v>
      </c>
    </row>
    <row r="3318" spans="1:13">
      <c r="A3318" s="417" t="s">
        <v>10102</v>
      </c>
      <c r="B3318" s="417" t="s">
        <v>2205</v>
      </c>
      <c r="C3318" s="417" t="s">
        <v>920</v>
      </c>
      <c r="D3318" s="422">
        <v>8023</v>
      </c>
      <c r="E3318" s="417" t="s">
        <v>1096</v>
      </c>
      <c r="F3318" s="417" t="s">
        <v>1084</v>
      </c>
      <c r="G3318" s="417" t="s">
        <v>298</v>
      </c>
      <c r="H3318" s="417" t="s">
        <v>41</v>
      </c>
      <c r="I3318" s="417" t="s">
        <v>320</v>
      </c>
      <c r="J3318" s="417" t="s">
        <v>1209</v>
      </c>
      <c r="K3318" s="417" t="s">
        <v>821</v>
      </c>
      <c r="L3318" s="417" t="s">
        <v>32</v>
      </c>
      <c r="M3318" s="423">
        <v>514552500</v>
      </c>
    </row>
    <row r="3319" spans="1:13">
      <c r="A3319" s="417" t="s">
        <v>10103</v>
      </c>
      <c r="B3319" s="417" t="s">
        <v>2205</v>
      </c>
      <c r="C3319" s="417" t="s">
        <v>920</v>
      </c>
      <c r="D3319" s="422">
        <v>8023</v>
      </c>
      <c r="E3319" s="417" t="s">
        <v>1096</v>
      </c>
      <c r="F3319" s="417" t="s">
        <v>1084</v>
      </c>
      <c r="G3319" s="417" t="s">
        <v>298</v>
      </c>
      <c r="H3319" s="417" t="s">
        <v>41</v>
      </c>
      <c r="I3319" s="417" t="s">
        <v>322</v>
      </c>
      <c r="J3319" s="417" t="s">
        <v>1208</v>
      </c>
      <c r="K3319" s="417" t="s">
        <v>821</v>
      </c>
      <c r="L3319" s="417" t="s">
        <v>32</v>
      </c>
      <c r="M3319" s="423">
        <v>514552500</v>
      </c>
    </row>
    <row r="3320" spans="1:13">
      <c r="A3320" s="417" t="s">
        <v>10104</v>
      </c>
      <c r="B3320" s="417" t="s">
        <v>2205</v>
      </c>
      <c r="C3320" s="417" t="s">
        <v>920</v>
      </c>
      <c r="D3320" s="422">
        <v>8023</v>
      </c>
      <c r="E3320" s="417" t="s">
        <v>1096</v>
      </c>
      <c r="F3320" s="417" t="s">
        <v>1084</v>
      </c>
      <c r="G3320" s="417" t="s">
        <v>298</v>
      </c>
      <c r="H3320" s="417" t="s">
        <v>41</v>
      </c>
      <c r="I3320" s="417" t="s">
        <v>324</v>
      </c>
      <c r="J3320" s="417" t="s">
        <v>1085</v>
      </c>
      <c r="K3320" s="417" t="s">
        <v>821</v>
      </c>
      <c r="L3320" s="417" t="s">
        <v>32</v>
      </c>
      <c r="M3320" s="423">
        <v>514552500</v>
      </c>
    </row>
    <row r="3321" spans="1:13">
      <c r="A3321" s="417" t="s">
        <v>10105</v>
      </c>
      <c r="B3321" s="417" t="s">
        <v>2205</v>
      </c>
      <c r="C3321" s="417" t="s">
        <v>920</v>
      </c>
      <c r="D3321" s="422">
        <v>8023</v>
      </c>
      <c r="E3321" s="417" t="s">
        <v>1096</v>
      </c>
      <c r="F3321" s="417" t="s">
        <v>1084</v>
      </c>
      <c r="G3321" s="417" t="s">
        <v>298</v>
      </c>
      <c r="H3321" s="417" t="s">
        <v>41</v>
      </c>
      <c r="I3321" s="417" t="s">
        <v>42</v>
      </c>
      <c r="J3321" s="417" t="s">
        <v>1086</v>
      </c>
      <c r="K3321" s="417" t="s">
        <v>821</v>
      </c>
      <c r="L3321" s="417" t="s">
        <v>32</v>
      </c>
      <c r="M3321" s="423">
        <v>514552500</v>
      </c>
    </row>
    <row r="3322" spans="1:13">
      <c r="A3322" s="417" t="s">
        <v>10106</v>
      </c>
      <c r="B3322" s="417" t="s">
        <v>2205</v>
      </c>
      <c r="C3322" s="417" t="s">
        <v>920</v>
      </c>
      <c r="D3322" s="422">
        <v>8023</v>
      </c>
      <c r="E3322" s="417" t="s">
        <v>1096</v>
      </c>
      <c r="F3322" s="417" t="s">
        <v>1084</v>
      </c>
      <c r="G3322" s="417" t="s">
        <v>298</v>
      </c>
      <c r="H3322" s="417" t="s">
        <v>41</v>
      </c>
      <c r="I3322" s="417" t="s">
        <v>219</v>
      </c>
      <c r="J3322" s="417" t="s">
        <v>1087</v>
      </c>
      <c r="K3322" s="417" t="s">
        <v>821</v>
      </c>
      <c r="L3322" s="417" t="s">
        <v>32</v>
      </c>
      <c r="M3322" s="423">
        <v>514552500</v>
      </c>
    </row>
    <row r="3323" spans="1:13">
      <c r="A3323" s="417" t="s">
        <v>10107</v>
      </c>
      <c r="B3323" s="417" t="s">
        <v>2205</v>
      </c>
      <c r="C3323" s="417" t="s">
        <v>920</v>
      </c>
      <c r="D3323" s="422">
        <v>8023</v>
      </c>
      <c r="E3323" s="417" t="s">
        <v>1096</v>
      </c>
      <c r="F3323" s="417" t="s">
        <v>1084</v>
      </c>
      <c r="G3323" s="417" t="s">
        <v>298</v>
      </c>
      <c r="H3323" s="417" t="s">
        <v>41</v>
      </c>
      <c r="I3323" s="417" t="s">
        <v>44</v>
      </c>
      <c r="J3323" s="417" t="s">
        <v>1088</v>
      </c>
      <c r="K3323" s="417" t="s">
        <v>821</v>
      </c>
      <c r="L3323" s="417" t="s">
        <v>32</v>
      </c>
      <c r="M3323" s="423">
        <v>514552500</v>
      </c>
    </row>
    <row r="3324" spans="1:13">
      <c r="A3324" s="417" t="s">
        <v>10108</v>
      </c>
      <c r="B3324" s="417" t="s">
        <v>2205</v>
      </c>
      <c r="C3324" s="417" t="s">
        <v>920</v>
      </c>
      <c r="D3324" s="422">
        <v>8023</v>
      </c>
      <c r="E3324" s="417" t="s">
        <v>1096</v>
      </c>
      <c r="F3324" s="417" t="s">
        <v>1084</v>
      </c>
      <c r="G3324" s="417" t="s">
        <v>298</v>
      </c>
      <c r="H3324" s="417" t="s">
        <v>41</v>
      </c>
      <c r="I3324" s="417" t="s">
        <v>46</v>
      </c>
      <c r="J3324" s="417" t="s">
        <v>1089</v>
      </c>
      <c r="K3324" s="417" t="s">
        <v>821</v>
      </c>
      <c r="L3324" s="417" t="s">
        <v>32</v>
      </c>
      <c r="M3324" s="423">
        <v>514552500</v>
      </c>
    </row>
    <row r="3325" spans="1:13">
      <c r="A3325" s="417" t="s">
        <v>10100</v>
      </c>
      <c r="B3325" s="417" t="s">
        <v>2205</v>
      </c>
      <c r="C3325" s="417" t="s">
        <v>920</v>
      </c>
      <c r="D3325" s="422">
        <v>8023</v>
      </c>
      <c r="E3325" s="417" t="s">
        <v>1096</v>
      </c>
      <c r="F3325" s="417" t="s">
        <v>1084</v>
      </c>
      <c r="G3325" s="417" t="s">
        <v>298</v>
      </c>
      <c r="H3325" s="417" t="s">
        <v>41</v>
      </c>
      <c r="I3325" s="417" t="s">
        <v>316</v>
      </c>
      <c r="J3325" s="417" t="s">
        <v>1206</v>
      </c>
      <c r="K3325" s="417" t="s">
        <v>821</v>
      </c>
      <c r="L3325" s="417" t="s">
        <v>32</v>
      </c>
      <c r="M3325" s="423">
        <v>686070000</v>
      </c>
    </row>
    <row r="3326" spans="1:13">
      <c r="A3326" s="417" t="s">
        <v>10101</v>
      </c>
      <c r="B3326" s="417" t="s">
        <v>2205</v>
      </c>
      <c r="C3326" s="417" t="s">
        <v>920</v>
      </c>
      <c r="D3326" s="422">
        <v>8023</v>
      </c>
      <c r="E3326" s="417" t="s">
        <v>1096</v>
      </c>
      <c r="F3326" s="417" t="s">
        <v>1084</v>
      </c>
      <c r="G3326" s="417" t="s">
        <v>298</v>
      </c>
      <c r="H3326" s="417" t="s">
        <v>41</v>
      </c>
      <c r="I3326" s="417" t="s">
        <v>318</v>
      </c>
      <c r="J3326" s="417" t="s">
        <v>1207</v>
      </c>
      <c r="K3326" s="417" t="s">
        <v>821</v>
      </c>
      <c r="L3326" s="417" t="s">
        <v>32</v>
      </c>
      <c r="M3326" s="423">
        <v>686070000</v>
      </c>
    </row>
    <row r="3327" spans="1:13">
      <c r="A3327" s="417" t="s">
        <v>10124</v>
      </c>
      <c r="B3327" s="417" t="s">
        <v>2221</v>
      </c>
      <c r="C3327" s="417" t="s">
        <v>1097</v>
      </c>
      <c r="D3327" s="422">
        <v>8024</v>
      </c>
      <c r="E3327" s="417" t="s">
        <v>910</v>
      </c>
      <c r="F3327" s="417" t="s">
        <v>911</v>
      </c>
      <c r="G3327" s="417" t="s">
        <v>298</v>
      </c>
      <c r="H3327" s="417" t="s">
        <v>41</v>
      </c>
      <c r="I3327" s="417" t="s">
        <v>42</v>
      </c>
      <c r="J3327" s="417" t="s">
        <v>1098</v>
      </c>
      <c r="K3327" s="417" t="s">
        <v>821</v>
      </c>
      <c r="L3327" s="417" t="s">
        <v>822</v>
      </c>
      <c r="M3327" s="423">
        <v>6837600</v>
      </c>
    </row>
    <row r="3328" spans="1:13">
      <c r="A3328" s="417" t="s">
        <v>10123</v>
      </c>
      <c r="B3328" s="417" t="s">
        <v>2220</v>
      </c>
      <c r="C3328" s="417" t="s">
        <v>1097</v>
      </c>
      <c r="D3328" s="422">
        <v>8024</v>
      </c>
      <c r="E3328" s="417" t="s">
        <v>910</v>
      </c>
      <c r="F3328" s="417" t="s">
        <v>911</v>
      </c>
      <c r="G3328" s="417" t="s">
        <v>298</v>
      </c>
      <c r="H3328" s="417" t="s">
        <v>41</v>
      </c>
      <c r="I3328" s="417" t="s">
        <v>42</v>
      </c>
      <c r="J3328" s="417" t="s">
        <v>1098</v>
      </c>
      <c r="K3328" s="417" t="s">
        <v>821</v>
      </c>
      <c r="L3328" s="417" t="s">
        <v>32</v>
      </c>
      <c r="M3328" s="423">
        <v>68376000</v>
      </c>
    </row>
    <row r="3329" spans="1:13">
      <c r="A3329" s="417" t="s">
        <v>10045</v>
      </c>
      <c r="B3329" s="417" t="s">
        <v>2194</v>
      </c>
      <c r="C3329" s="417" t="s">
        <v>1114</v>
      </c>
      <c r="D3329" s="422">
        <v>8025</v>
      </c>
      <c r="E3329" s="417" t="s">
        <v>1115</v>
      </c>
      <c r="F3329" s="417" t="s">
        <v>611</v>
      </c>
      <c r="G3329" s="417" t="s">
        <v>298</v>
      </c>
      <c r="H3329" s="417" t="s">
        <v>41</v>
      </c>
      <c r="I3329" s="417" t="s">
        <v>636</v>
      </c>
      <c r="J3329" s="417" t="s">
        <v>977</v>
      </c>
      <c r="K3329" s="417" t="s">
        <v>821</v>
      </c>
      <c r="L3329" s="417" t="s">
        <v>32</v>
      </c>
      <c r="M3329" s="423">
        <v>1165556700</v>
      </c>
    </row>
    <row r="3330" spans="1:13">
      <c r="A3330" s="417" t="s">
        <v>10046</v>
      </c>
      <c r="B3330" s="417" t="s">
        <v>2195</v>
      </c>
      <c r="C3330" s="417" t="s">
        <v>1114</v>
      </c>
      <c r="D3330" s="422">
        <v>8026</v>
      </c>
      <c r="E3330" s="417" t="s">
        <v>1116</v>
      </c>
      <c r="F3330" s="417" t="s">
        <v>611</v>
      </c>
      <c r="G3330" s="417" t="s">
        <v>298</v>
      </c>
      <c r="H3330" s="417" t="s">
        <v>41</v>
      </c>
      <c r="I3330" s="417" t="s">
        <v>636</v>
      </c>
      <c r="J3330" s="417" t="s">
        <v>977</v>
      </c>
      <c r="K3330" s="417" t="s">
        <v>821</v>
      </c>
      <c r="L3330" s="417" t="s">
        <v>32</v>
      </c>
      <c r="M3330" s="423">
        <v>2913903300</v>
      </c>
    </row>
    <row r="3331" spans="1:13">
      <c r="A3331" s="417" t="s">
        <v>10047</v>
      </c>
      <c r="B3331" s="417" t="s">
        <v>2196</v>
      </c>
      <c r="C3331" s="417" t="s">
        <v>1114</v>
      </c>
      <c r="D3331" s="422">
        <v>8027</v>
      </c>
      <c r="E3331" s="417" t="s">
        <v>1117</v>
      </c>
      <c r="F3331" s="417" t="s">
        <v>611</v>
      </c>
      <c r="G3331" s="417" t="s">
        <v>298</v>
      </c>
      <c r="H3331" s="417" t="s">
        <v>41</v>
      </c>
      <c r="I3331" s="417" t="s">
        <v>636</v>
      </c>
      <c r="J3331" s="417" t="s">
        <v>977</v>
      </c>
      <c r="K3331" s="417" t="s">
        <v>821</v>
      </c>
      <c r="L3331" s="417" t="s">
        <v>32</v>
      </c>
      <c r="M3331" s="423">
        <v>6604821300</v>
      </c>
    </row>
    <row r="3332" spans="1:13">
      <c r="A3332" s="417" t="s">
        <v>10048</v>
      </c>
      <c r="B3332" s="417" t="s">
        <v>2197</v>
      </c>
      <c r="C3332" s="417" t="s">
        <v>1114</v>
      </c>
      <c r="D3332" s="422">
        <v>8028</v>
      </c>
      <c r="E3332" s="417" t="s">
        <v>1118</v>
      </c>
      <c r="F3332" s="417" t="s">
        <v>611</v>
      </c>
      <c r="G3332" s="417" t="s">
        <v>298</v>
      </c>
      <c r="H3332" s="417" t="s">
        <v>41</v>
      </c>
      <c r="I3332" s="417" t="s">
        <v>636</v>
      </c>
      <c r="J3332" s="417" t="s">
        <v>977</v>
      </c>
      <c r="K3332" s="417" t="s">
        <v>821</v>
      </c>
      <c r="L3332" s="417" t="s">
        <v>32</v>
      </c>
      <c r="M3332" s="423">
        <v>13598161500</v>
      </c>
    </row>
    <row r="3333" spans="1:13">
      <c r="A3333" s="417" t="s">
        <v>10049</v>
      </c>
      <c r="B3333" s="417" t="s">
        <v>2198</v>
      </c>
      <c r="C3333" s="417" t="s">
        <v>1114</v>
      </c>
      <c r="D3333" s="422">
        <v>8029</v>
      </c>
      <c r="E3333" s="417" t="s">
        <v>1119</v>
      </c>
      <c r="F3333" s="417" t="s">
        <v>611</v>
      </c>
      <c r="G3333" s="417" t="s">
        <v>298</v>
      </c>
      <c r="H3333" s="417" t="s">
        <v>41</v>
      </c>
      <c r="I3333" s="417" t="s">
        <v>636</v>
      </c>
      <c r="J3333" s="417" t="s">
        <v>977</v>
      </c>
      <c r="K3333" s="417" t="s">
        <v>821</v>
      </c>
      <c r="L3333" s="417" t="s">
        <v>32</v>
      </c>
      <c r="M3333" s="423">
        <v>21368539500</v>
      </c>
    </row>
    <row r="3334" spans="1:13">
      <c r="A3334" s="417" t="s">
        <v>10014</v>
      </c>
      <c r="B3334" s="417" t="s">
        <v>2187</v>
      </c>
      <c r="C3334" s="417" t="s">
        <v>920</v>
      </c>
      <c r="D3334" s="422">
        <v>8031</v>
      </c>
      <c r="E3334" s="417" t="s">
        <v>1217</v>
      </c>
      <c r="F3334" s="417" t="s">
        <v>1218</v>
      </c>
      <c r="G3334" s="417" t="s">
        <v>298</v>
      </c>
      <c r="H3334" s="417" t="s">
        <v>622</v>
      </c>
      <c r="I3334" s="417" t="s">
        <v>421</v>
      </c>
      <c r="J3334" s="417" t="s">
        <v>1222</v>
      </c>
      <c r="K3334" s="417" t="s">
        <v>821</v>
      </c>
      <c r="L3334" s="417" t="s">
        <v>32</v>
      </c>
      <c r="M3334" s="598">
        <v>8662500</v>
      </c>
    </row>
    <row r="3335" spans="1:13">
      <c r="A3335" s="417" t="s">
        <v>10013</v>
      </c>
      <c r="B3335" s="417" t="s">
        <v>2187</v>
      </c>
      <c r="C3335" s="417" t="s">
        <v>920</v>
      </c>
      <c r="D3335" s="422">
        <v>8031</v>
      </c>
      <c r="E3335" s="417" t="s">
        <v>1217</v>
      </c>
      <c r="F3335" s="417" t="s">
        <v>1218</v>
      </c>
      <c r="G3335" s="417" t="s">
        <v>298</v>
      </c>
      <c r="H3335" s="417" t="s">
        <v>622</v>
      </c>
      <c r="I3335" s="417" t="s">
        <v>223</v>
      </c>
      <c r="J3335" s="417" t="s">
        <v>1223</v>
      </c>
      <c r="K3335" s="417" t="s">
        <v>821</v>
      </c>
      <c r="L3335" s="417" t="s">
        <v>32</v>
      </c>
      <c r="M3335" s="598">
        <v>9124500</v>
      </c>
    </row>
    <row r="3336" spans="1:13">
      <c r="A3336" s="417" t="s">
        <v>10012</v>
      </c>
      <c r="B3336" s="417" t="s">
        <v>2187</v>
      </c>
      <c r="C3336" s="417" t="s">
        <v>920</v>
      </c>
      <c r="D3336" s="422">
        <v>8031</v>
      </c>
      <c r="E3336" s="417" t="s">
        <v>1217</v>
      </c>
      <c r="F3336" s="417" t="s">
        <v>1218</v>
      </c>
      <c r="G3336" s="417" t="s">
        <v>298</v>
      </c>
      <c r="H3336" s="417" t="s">
        <v>622</v>
      </c>
      <c r="I3336" s="417" t="s">
        <v>50</v>
      </c>
      <c r="J3336" s="417" t="s">
        <v>1219</v>
      </c>
      <c r="K3336" s="417" t="s">
        <v>821</v>
      </c>
      <c r="L3336" s="417" t="s">
        <v>32</v>
      </c>
      <c r="M3336" s="598">
        <v>9609600</v>
      </c>
    </row>
    <row r="3337" spans="1:13">
      <c r="A3337" s="417" t="s">
        <v>10011</v>
      </c>
      <c r="B3337" s="417" t="s">
        <v>2187</v>
      </c>
      <c r="C3337" s="417" t="s">
        <v>920</v>
      </c>
      <c r="D3337" s="422">
        <v>8031</v>
      </c>
      <c r="E3337" s="417" t="s">
        <v>1217</v>
      </c>
      <c r="F3337" s="417" t="s">
        <v>1218</v>
      </c>
      <c r="G3337" s="417" t="s">
        <v>298</v>
      </c>
      <c r="H3337" s="417" t="s">
        <v>622</v>
      </c>
      <c r="I3337" s="417" t="s">
        <v>48</v>
      </c>
      <c r="J3337" s="417" t="s">
        <v>1220</v>
      </c>
      <c r="K3337" s="417" t="s">
        <v>821</v>
      </c>
      <c r="L3337" s="417" t="s">
        <v>32</v>
      </c>
      <c r="M3337" s="598">
        <v>10302600</v>
      </c>
    </row>
    <row r="3338" spans="1:13">
      <c r="A3338" s="417" t="s">
        <v>10010</v>
      </c>
      <c r="B3338" s="417" t="s">
        <v>2187</v>
      </c>
      <c r="C3338" s="417" t="s">
        <v>920</v>
      </c>
      <c r="D3338" s="422">
        <v>8031</v>
      </c>
      <c r="E3338" s="417" t="s">
        <v>1217</v>
      </c>
      <c r="F3338" s="417" t="s">
        <v>1218</v>
      </c>
      <c r="G3338" s="417" t="s">
        <v>298</v>
      </c>
      <c r="H3338" s="417" t="s">
        <v>622</v>
      </c>
      <c r="I3338" s="417" t="s">
        <v>221</v>
      </c>
      <c r="J3338" s="417" t="s">
        <v>1221</v>
      </c>
      <c r="K3338" s="417" t="s">
        <v>821</v>
      </c>
      <c r="L3338" s="417" t="s">
        <v>32</v>
      </c>
      <c r="M3338" s="598">
        <v>11665500</v>
      </c>
    </row>
    <row r="3339" spans="1:13">
      <c r="A3339" s="417" t="s">
        <v>10307</v>
      </c>
      <c r="B3339" s="417" t="s">
        <v>2246</v>
      </c>
      <c r="C3339" s="417" t="s">
        <v>1237</v>
      </c>
      <c r="D3339" s="422">
        <v>8032</v>
      </c>
      <c r="E3339" s="417" t="s">
        <v>1238</v>
      </c>
      <c r="F3339" s="417" t="s">
        <v>605</v>
      </c>
      <c r="G3339" s="417" t="s">
        <v>605</v>
      </c>
      <c r="H3339" s="417" t="s">
        <v>41</v>
      </c>
      <c r="I3339" s="417" t="s">
        <v>322</v>
      </c>
      <c r="J3339" s="417" t="s">
        <v>812</v>
      </c>
      <c r="K3339" s="417" t="s">
        <v>821</v>
      </c>
      <c r="L3339" s="417" t="s">
        <v>822</v>
      </c>
      <c r="M3339" s="423">
        <v>401478000</v>
      </c>
    </row>
    <row r="3340" spans="1:13">
      <c r="A3340" s="417" t="s">
        <v>10303</v>
      </c>
      <c r="B3340" s="417" t="s">
        <v>2246</v>
      </c>
      <c r="C3340" s="417" t="s">
        <v>1237</v>
      </c>
      <c r="D3340" s="422">
        <v>8032</v>
      </c>
      <c r="E3340" s="417" t="s">
        <v>1238</v>
      </c>
      <c r="F3340" s="417" t="s">
        <v>605</v>
      </c>
      <c r="G3340" s="417" t="s">
        <v>605</v>
      </c>
      <c r="H3340" s="417" t="s">
        <v>41</v>
      </c>
      <c r="I3340" s="417" t="s">
        <v>320</v>
      </c>
      <c r="J3340" s="417" t="s">
        <v>811</v>
      </c>
      <c r="K3340" s="417" t="s">
        <v>821</v>
      </c>
      <c r="L3340" s="417" t="s">
        <v>822</v>
      </c>
      <c r="M3340" s="423">
        <v>414876000</v>
      </c>
    </row>
    <row r="3341" spans="1:13">
      <c r="A3341" s="417" t="s">
        <v>10299</v>
      </c>
      <c r="B3341" s="417" t="s">
        <v>2246</v>
      </c>
      <c r="C3341" s="417" t="s">
        <v>1237</v>
      </c>
      <c r="D3341" s="422">
        <v>8032</v>
      </c>
      <c r="E3341" s="417" t="s">
        <v>1238</v>
      </c>
      <c r="F3341" s="417" t="s">
        <v>605</v>
      </c>
      <c r="G3341" s="417" t="s">
        <v>605</v>
      </c>
      <c r="H3341" s="417" t="s">
        <v>41</v>
      </c>
      <c r="I3341" s="417" t="s">
        <v>318</v>
      </c>
      <c r="J3341" s="417" t="s">
        <v>810</v>
      </c>
      <c r="K3341" s="417" t="s">
        <v>821</v>
      </c>
      <c r="L3341" s="417" t="s">
        <v>822</v>
      </c>
      <c r="M3341" s="423">
        <v>423792600</v>
      </c>
    </row>
    <row r="3342" spans="1:13">
      <c r="A3342" s="417" t="s">
        <v>10295</v>
      </c>
      <c r="B3342" s="417" t="s">
        <v>2246</v>
      </c>
      <c r="C3342" s="417" t="s">
        <v>1237</v>
      </c>
      <c r="D3342" s="422">
        <v>8032</v>
      </c>
      <c r="E3342" s="417" t="s">
        <v>1238</v>
      </c>
      <c r="F3342" s="417" t="s">
        <v>605</v>
      </c>
      <c r="G3342" s="417" t="s">
        <v>605</v>
      </c>
      <c r="H3342" s="417" t="s">
        <v>41</v>
      </c>
      <c r="I3342" s="417" t="s">
        <v>316</v>
      </c>
      <c r="J3342" s="417" t="s">
        <v>606</v>
      </c>
      <c r="K3342" s="417" t="s">
        <v>821</v>
      </c>
      <c r="L3342" s="417" t="s">
        <v>822</v>
      </c>
      <c r="M3342" s="423">
        <v>446107200</v>
      </c>
    </row>
    <row r="3343" spans="1:13">
      <c r="A3343" s="417" t="s">
        <v>10306</v>
      </c>
      <c r="B3343" s="417" t="s">
        <v>2245</v>
      </c>
      <c r="C3343" s="417" t="s">
        <v>1237</v>
      </c>
      <c r="D3343" s="422">
        <v>8032</v>
      </c>
      <c r="E3343" s="417" t="s">
        <v>1238</v>
      </c>
      <c r="F3343" s="417" t="s">
        <v>605</v>
      </c>
      <c r="G3343" s="417" t="s">
        <v>605</v>
      </c>
      <c r="H3343" s="417" t="s">
        <v>41</v>
      </c>
      <c r="I3343" s="417" t="s">
        <v>322</v>
      </c>
      <c r="J3343" s="417" t="s">
        <v>812</v>
      </c>
      <c r="K3343" s="417" t="s">
        <v>821</v>
      </c>
      <c r="L3343" s="417" t="s">
        <v>32</v>
      </c>
      <c r="M3343" s="423">
        <v>4014872400</v>
      </c>
    </row>
    <row r="3344" spans="1:13">
      <c r="A3344" s="417" t="s">
        <v>10302</v>
      </c>
      <c r="B3344" s="417" t="s">
        <v>2245</v>
      </c>
      <c r="C3344" s="417" t="s">
        <v>1237</v>
      </c>
      <c r="D3344" s="422">
        <v>8032</v>
      </c>
      <c r="E3344" s="417" t="s">
        <v>1238</v>
      </c>
      <c r="F3344" s="417" t="s">
        <v>605</v>
      </c>
      <c r="G3344" s="417" t="s">
        <v>605</v>
      </c>
      <c r="H3344" s="417" t="s">
        <v>41</v>
      </c>
      <c r="I3344" s="417" t="s">
        <v>320</v>
      </c>
      <c r="J3344" s="417" t="s">
        <v>811</v>
      </c>
      <c r="K3344" s="417" t="s">
        <v>821</v>
      </c>
      <c r="L3344" s="417" t="s">
        <v>32</v>
      </c>
      <c r="M3344" s="423">
        <v>4148713800</v>
      </c>
    </row>
    <row r="3345" spans="1:13">
      <c r="A3345" s="417" t="s">
        <v>10298</v>
      </c>
      <c r="B3345" s="417" t="s">
        <v>2245</v>
      </c>
      <c r="C3345" s="417" t="s">
        <v>1237</v>
      </c>
      <c r="D3345" s="422">
        <v>8032</v>
      </c>
      <c r="E3345" s="417" t="s">
        <v>1238</v>
      </c>
      <c r="F3345" s="417" t="s">
        <v>605</v>
      </c>
      <c r="G3345" s="417" t="s">
        <v>605</v>
      </c>
      <c r="H3345" s="417" t="s">
        <v>41</v>
      </c>
      <c r="I3345" s="417" t="s">
        <v>318</v>
      </c>
      <c r="J3345" s="417" t="s">
        <v>810</v>
      </c>
      <c r="K3345" s="417" t="s">
        <v>821</v>
      </c>
      <c r="L3345" s="417" t="s">
        <v>32</v>
      </c>
      <c r="M3345" s="423">
        <v>4237926000</v>
      </c>
    </row>
    <row r="3346" spans="1:13">
      <c r="A3346" s="417" t="s">
        <v>10294</v>
      </c>
      <c r="B3346" s="417" t="s">
        <v>2245</v>
      </c>
      <c r="C3346" s="417" t="s">
        <v>1237</v>
      </c>
      <c r="D3346" s="422">
        <v>8032</v>
      </c>
      <c r="E3346" s="417" t="s">
        <v>1238</v>
      </c>
      <c r="F3346" s="417" t="s">
        <v>605</v>
      </c>
      <c r="G3346" s="417" t="s">
        <v>605</v>
      </c>
      <c r="H3346" s="417" t="s">
        <v>41</v>
      </c>
      <c r="I3346" s="417" t="s">
        <v>316</v>
      </c>
      <c r="J3346" s="417" t="s">
        <v>606</v>
      </c>
      <c r="K3346" s="417" t="s">
        <v>821</v>
      </c>
      <c r="L3346" s="417" t="s">
        <v>32</v>
      </c>
      <c r="M3346" s="423">
        <v>4460979600</v>
      </c>
    </row>
    <row r="3347" spans="1:13">
      <c r="A3347" s="417" t="s">
        <v>10305</v>
      </c>
      <c r="B3347" s="417" t="s">
        <v>2244</v>
      </c>
      <c r="C3347" s="417" t="s">
        <v>1237</v>
      </c>
      <c r="D3347" s="422">
        <v>8032</v>
      </c>
      <c r="E3347" s="417" t="s">
        <v>1238</v>
      </c>
      <c r="F3347" s="417" t="s">
        <v>605</v>
      </c>
      <c r="G3347" s="417" t="s">
        <v>605</v>
      </c>
      <c r="H3347" s="417" t="s">
        <v>41</v>
      </c>
      <c r="I3347" s="417" t="s">
        <v>322</v>
      </c>
      <c r="J3347" s="417" t="s">
        <v>812</v>
      </c>
      <c r="K3347" s="417" t="s">
        <v>821</v>
      </c>
      <c r="L3347" s="417" t="s">
        <v>34</v>
      </c>
      <c r="M3347" s="423">
        <v>7226788800</v>
      </c>
    </row>
    <row r="3348" spans="1:13">
      <c r="A3348" s="417" t="s">
        <v>10301</v>
      </c>
      <c r="B3348" s="417" t="s">
        <v>2244</v>
      </c>
      <c r="C3348" s="417" t="s">
        <v>1237</v>
      </c>
      <c r="D3348" s="422">
        <v>8032</v>
      </c>
      <c r="E3348" s="417" t="s">
        <v>1238</v>
      </c>
      <c r="F3348" s="417" t="s">
        <v>605</v>
      </c>
      <c r="G3348" s="417" t="s">
        <v>605</v>
      </c>
      <c r="H3348" s="417" t="s">
        <v>41</v>
      </c>
      <c r="I3348" s="417" t="s">
        <v>320</v>
      </c>
      <c r="J3348" s="417" t="s">
        <v>811</v>
      </c>
      <c r="K3348" s="417" t="s">
        <v>821</v>
      </c>
      <c r="L3348" s="417" t="s">
        <v>34</v>
      </c>
      <c r="M3348" s="423">
        <v>7467698700</v>
      </c>
    </row>
    <row r="3349" spans="1:13">
      <c r="A3349" s="417" t="s">
        <v>10297</v>
      </c>
      <c r="B3349" s="417" t="s">
        <v>2244</v>
      </c>
      <c r="C3349" s="417" t="s">
        <v>1237</v>
      </c>
      <c r="D3349" s="422">
        <v>8032</v>
      </c>
      <c r="E3349" s="417" t="s">
        <v>1238</v>
      </c>
      <c r="F3349" s="417" t="s">
        <v>605</v>
      </c>
      <c r="G3349" s="417" t="s">
        <v>605</v>
      </c>
      <c r="H3349" s="417" t="s">
        <v>41</v>
      </c>
      <c r="I3349" s="417" t="s">
        <v>318</v>
      </c>
      <c r="J3349" s="417" t="s">
        <v>810</v>
      </c>
      <c r="K3349" s="417" t="s">
        <v>821</v>
      </c>
      <c r="L3349" s="417" t="s">
        <v>34</v>
      </c>
      <c r="M3349" s="423">
        <v>7628289900</v>
      </c>
    </row>
    <row r="3350" spans="1:13">
      <c r="A3350" s="417" t="s">
        <v>10293</v>
      </c>
      <c r="B3350" s="417" t="s">
        <v>2244</v>
      </c>
      <c r="C3350" s="417" t="s">
        <v>1237</v>
      </c>
      <c r="D3350" s="422">
        <v>8032</v>
      </c>
      <c r="E3350" s="417" t="s">
        <v>1238</v>
      </c>
      <c r="F3350" s="417" t="s">
        <v>605</v>
      </c>
      <c r="G3350" s="417" t="s">
        <v>605</v>
      </c>
      <c r="H3350" s="417" t="s">
        <v>41</v>
      </c>
      <c r="I3350" s="417" t="s">
        <v>316</v>
      </c>
      <c r="J3350" s="417" t="s">
        <v>606</v>
      </c>
      <c r="K3350" s="417" t="s">
        <v>821</v>
      </c>
      <c r="L3350" s="417" t="s">
        <v>34</v>
      </c>
      <c r="M3350" s="423">
        <v>8029767900</v>
      </c>
    </row>
    <row r="3351" spans="1:13">
      <c r="A3351" s="417" t="s">
        <v>10308</v>
      </c>
      <c r="B3351" s="417" t="s">
        <v>2247</v>
      </c>
      <c r="C3351" s="417" t="s">
        <v>1237</v>
      </c>
      <c r="D3351" s="422">
        <v>8032</v>
      </c>
      <c r="E3351" s="417" t="s">
        <v>1238</v>
      </c>
      <c r="F3351" s="417" t="s">
        <v>605</v>
      </c>
      <c r="G3351" s="417" t="s">
        <v>605</v>
      </c>
      <c r="H3351" s="417" t="s">
        <v>41</v>
      </c>
      <c r="I3351" s="417" t="s">
        <v>322</v>
      </c>
      <c r="J3351" s="417" t="s">
        <v>812</v>
      </c>
      <c r="K3351" s="417" t="s">
        <v>821</v>
      </c>
      <c r="L3351" s="417" t="s">
        <v>218</v>
      </c>
      <c r="M3351" s="423">
        <v>10237943100</v>
      </c>
    </row>
    <row r="3352" spans="1:13">
      <c r="A3352" s="417" t="s">
        <v>10304</v>
      </c>
      <c r="B3352" s="417" t="s">
        <v>2247</v>
      </c>
      <c r="C3352" s="417" t="s">
        <v>1237</v>
      </c>
      <c r="D3352" s="422">
        <v>8032</v>
      </c>
      <c r="E3352" s="417" t="s">
        <v>1238</v>
      </c>
      <c r="F3352" s="417" t="s">
        <v>605</v>
      </c>
      <c r="G3352" s="417" t="s">
        <v>605</v>
      </c>
      <c r="H3352" s="417" t="s">
        <v>41</v>
      </c>
      <c r="I3352" s="417" t="s">
        <v>320</v>
      </c>
      <c r="J3352" s="417" t="s">
        <v>811</v>
      </c>
      <c r="K3352" s="417" t="s">
        <v>821</v>
      </c>
      <c r="L3352" s="417" t="s">
        <v>218</v>
      </c>
      <c r="M3352" s="423">
        <v>10579222500</v>
      </c>
    </row>
    <row r="3353" spans="1:13">
      <c r="A3353" s="417" t="s">
        <v>10300</v>
      </c>
      <c r="B3353" s="417" t="s">
        <v>2247</v>
      </c>
      <c r="C3353" s="417" t="s">
        <v>1237</v>
      </c>
      <c r="D3353" s="422">
        <v>8032</v>
      </c>
      <c r="E3353" s="417" t="s">
        <v>1238</v>
      </c>
      <c r="F3353" s="417" t="s">
        <v>605</v>
      </c>
      <c r="G3353" s="417" t="s">
        <v>605</v>
      </c>
      <c r="H3353" s="417" t="s">
        <v>41</v>
      </c>
      <c r="I3353" s="417" t="s">
        <v>318</v>
      </c>
      <c r="J3353" s="417" t="s">
        <v>810</v>
      </c>
      <c r="K3353" s="417" t="s">
        <v>821</v>
      </c>
      <c r="L3353" s="417" t="s">
        <v>218</v>
      </c>
      <c r="M3353" s="423">
        <v>10806711300</v>
      </c>
    </row>
    <row r="3354" spans="1:13">
      <c r="A3354" s="417" t="s">
        <v>10296</v>
      </c>
      <c r="B3354" s="417" t="s">
        <v>2247</v>
      </c>
      <c r="C3354" s="417" t="s">
        <v>1237</v>
      </c>
      <c r="D3354" s="422">
        <v>8032</v>
      </c>
      <c r="E3354" s="417" t="s">
        <v>1238</v>
      </c>
      <c r="F3354" s="417" t="s">
        <v>605</v>
      </c>
      <c r="G3354" s="417" t="s">
        <v>605</v>
      </c>
      <c r="H3354" s="417" t="s">
        <v>41</v>
      </c>
      <c r="I3354" s="417" t="s">
        <v>316</v>
      </c>
      <c r="J3354" s="417" t="s">
        <v>606</v>
      </c>
      <c r="K3354" s="417" t="s">
        <v>821</v>
      </c>
      <c r="L3354" s="417" t="s">
        <v>218</v>
      </c>
      <c r="M3354" s="423">
        <v>11375502600</v>
      </c>
    </row>
    <row r="3355" spans="1:13">
      <c r="A3355" s="417" t="s">
        <v>10061</v>
      </c>
      <c r="B3355" s="417" t="s">
        <v>2200</v>
      </c>
      <c r="C3355" s="417" t="s">
        <v>1271</v>
      </c>
      <c r="D3355" s="422">
        <v>8033</v>
      </c>
      <c r="E3355" s="417" t="s">
        <v>1179</v>
      </c>
      <c r="F3355" s="417" t="s">
        <v>242</v>
      </c>
      <c r="G3355" s="417" t="s">
        <v>242</v>
      </c>
      <c r="H3355" s="417" t="s">
        <v>41</v>
      </c>
      <c r="I3355" s="417" t="s">
        <v>425</v>
      </c>
      <c r="J3355" s="417" t="s">
        <v>435</v>
      </c>
      <c r="K3355" s="417" t="s">
        <v>821</v>
      </c>
      <c r="L3355" s="417" t="s">
        <v>822</v>
      </c>
      <c r="M3355" s="423">
        <v>20328</v>
      </c>
    </row>
    <row r="3356" spans="1:13">
      <c r="A3356" s="417" t="s">
        <v>10059</v>
      </c>
      <c r="B3356" s="417" t="s">
        <v>2200</v>
      </c>
      <c r="C3356" s="417" t="s">
        <v>1271</v>
      </c>
      <c r="D3356" s="422">
        <v>8033</v>
      </c>
      <c r="E3356" s="417" t="s">
        <v>1179</v>
      </c>
      <c r="F3356" s="417" t="s">
        <v>242</v>
      </c>
      <c r="G3356" s="417" t="s">
        <v>242</v>
      </c>
      <c r="H3356" s="417" t="s">
        <v>41</v>
      </c>
      <c r="I3356" s="417" t="s">
        <v>424</v>
      </c>
      <c r="J3356" s="417" t="s">
        <v>434</v>
      </c>
      <c r="K3356" s="417" t="s">
        <v>821</v>
      </c>
      <c r="L3356" s="417" t="s">
        <v>822</v>
      </c>
      <c r="M3356" s="423">
        <v>30492</v>
      </c>
    </row>
    <row r="3357" spans="1:13">
      <c r="A3357" s="417" t="s">
        <v>10057</v>
      </c>
      <c r="B3357" s="417" t="s">
        <v>2200</v>
      </c>
      <c r="C3357" s="417" t="s">
        <v>1271</v>
      </c>
      <c r="D3357" s="422">
        <v>8033</v>
      </c>
      <c r="E3357" s="417" t="s">
        <v>1179</v>
      </c>
      <c r="F3357" s="417" t="s">
        <v>242</v>
      </c>
      <c r="G3357" s="417" t="s">
        <v>242</v>
      </c>
      <c r="H3357" s="417" t="s">
        <v>41</v>
      </c>
      <c r="I3357" s="417" t="s">
        <v>423</v>
      </c>
      <c r="J3357" s="417" t="s">
        <v>433</v>
      </c>
      <c r="K3357" s="417" t="s">
        <v>821</v>
      </c>
      <c r="L3357" s="417" t="s">
        <v>822</v>
      </c>
      <c r="M3357" s="423">
        <v>33957</v>
      </c>
    </row>
    <row r="3358" spans="1:13">
      <c r="A3358" s="417" t="s">
        <v>10055</v>
      </c>
      <c r="B3358" s="417" t="s">
        <v>2200</v>
      </c>
      <c r="C3358" s="417" t="s">
        <v>1271</v>
      </c>
      <c r="D3358" s="422">
        <v>8033</v>
      </c>
      <c r="E3358" s="417" t="s">
        <v>1179</v>
      </c>
      <c r="F3358" s="417" t="s">
        <v>242</v>
      </c>
      <c r="G3358" s="417" t="s">
        <v>242</v>
      </c>
      <c r="H3358" s="417" t="s">
        <v>41</v>
      </c>
      <c r="I3358" s="417" t="s">
        <v>422</v>
      </c>
      <c r="J3358" s="417" t="s">
        <v>432</v>
      </c>
      <c r="K3358" s="417" t="s">
        <v>821</v>
      </c>
      <c r="L3358" s="417" t="s">
        <v>822</v>
      </c>
      <c r="M3358" s="423">
        <v>40656</v>
      </c>
    </row>
    <row r="3359" spans="1:13">
      <c r="A3359" s="417" t="s">
        <v>10053</v>
      </c>
      <c r="B3359" s="417" t="s">
        <v>2200</v>
      </c>
      <c r="C3359" s="417" t="s">
        <v>1271</v>
      </c>
      <c r="D3359" s="422">
        <v>8033</v>
      </c>
      <c r="E3359" s="417" t="s">
        <v>1179</v>
      </c>
      <c r="F3359" s="417" t="s">
        <v>242</v>
      </c>
      <c r="G3359" s="417" t="s">
        <v>242</v>
      </c>
      <c r="H3359" s="417" t="s">
        <v>41</v>
      </c>
      <c r="I3359" s="417" t="s">
        <v>421</v>
      </c>
      <c r="J3359" s="417" t="s">
        <v>431</v>
      </c>
      <c r="K3359" s="417" t="s">
        <v>821</v>
      </c>
      <c r="L3359" s="417" t="s">
        <v>822</v>
      </c>
      <c r="M3359" s="423">
        <v>54285</v>
      </c>
    </row>
    <row r="3360" spans="1:13">
      <c r="A3360" s="417" t="s">
        <v>10051</v>
      </c>
      <c r="B3360" s="417" t="s">
        <v>2200</v>
      </c>
      <c r="C3360" s="417" t="s">
        <v>1271</v>
      </c>
      <c r="D3360" s="422">
        <v>8033</v>
      </c>
      <c r="E3360" s="417" t="s">
        <v>1179</v>
      </c>
      <c r="F3360" s="417" t="s">
        <v>242</v>
      </c>
      <c r="G3360" s="417" t="s">
        <v>242</v>
      </c>
      <c r="H3360" s="417" t="s">
        <v>41</v>
      </c>
      <c r="I3360" s="417" t="s">
        <v>223</v>
      </c>
      <c r="J3360" s="417" t="s">
        <v>181</v>
      </c>
      <c r="K3360" s="417" t="s">
        <v>821</v>
      </c>
      <c r="L3360" s="417" t="s">
        <v>822</v>
      </c>
      <c r="M3360" s="423">
        <v>67683</v>
      </c>
    </row>
    <row r="3361" spans="1:13">
      <c r="A3361" s="417" t="s">
        <v>10060</v>
      </c>
      <c r="B3361" s="417" t="s">
        <v>2199</v>
      </c>
      <c r="C3361" s="417" t="s">
        <v>1271</v>
      </c>
      <c r="D3361" s="422">
        <v>8033</v>
      </c>
      <c r="E3361" s="417" t="s">
        <v>1179</v>
      </c>
      <c r="F3361" s="417" t="s">
        <v>242</v>
      </c>
      <c r="G3361" s="417" t="s">
        <v>242</v>
      </c>
      <c r="H3361" s="417" t="s">
        <v>41</v>
      </c>
      <c r="I3361" s="417" t="s">
        <v>425</v>
      </c>
      <c r="J3361" s="417" t="s">
        <v>435</v>
      </c>
      <c r="K3361" s="417" t="s">
        <v>821</v>
      </c>
      <c r="L3361" s="417" t="s">
        <v>32</v>
      </c>
      <c r="M3361" s="423">
        <v>203280</v>
      </c>
    </row>
    <row r="3362" spans="1:13">
      <c r="A3362" s="417" t="s">
        <v>10058</v>
      </c>
      <c r="B3362" s="417" t="s">
        <v>2199</v>
      </c>
      <c r="C3362" s="417" t="s">
        <v>1271</v>
      </c>
      <c r="D3362" s="422">
        <v>8033</v>
      </c>
      <c r="E3362" s="417" t="s">
        <v>1179</v>
      </c>
      <c r="F3362" s="417" t="s">
        <v>242</v>
      </c>
      <c r="G3362" s="417" t="s">
        <v>242</v>
      </c>
      <c r="H3362" s="417" t="s">
        <v>41</v>
      </c>
      <c r="I3362" s="417" t="s">
        <v>424</v>
      </c>
      <c r="J3362" s="417" t="s">
        <v>434</v>
      </c>
      <c r="K3362" s="417" t="s">
        <v>821</v>
      </c>
      <c r="L3362" s="417" t="s">
        <v>32</v>
      </c>
      <c r="M3362" s="423">
        <v>304920</v>
      </c>
    </row>
    <row r="3363" spans="1:13">
      <c r="A3363" s="417" t="s">
        <v>10056</v>
      </c>
      <c r="B3363" s="417" t="s">
        <v>2199</v>
      </c>
      <c r="C3363" s="417" t="s">
        <v>1271</v>
      </c>
      <c r="D3363" s="422">
        <v>8033</v>
      </c>
      <c r="E3363" s="417" t="s">
        <v>1179</v>
      </c>
      <c r="F3363" s="417" t="s">
        <v>242</v>
      </c>
      <c r="G3363" s="417" t="s">
        <v>242</v>
      </c>
      <c r="H3363" s="417" t="s">
        <v>41</v>
      </c>
      <c r="I3363" s="417" t="s">
        <v>423</v>
      </c>
      <c r="J3363" s="417" t="s">
        <v>433</v>
      </c>
      <c r="K3363" s="417" t="s">
        <v>821</v>
      </c>
      <c r="L3363" s="417" t="s">
        <v>32</v>
      </c>
      <c r="M3363" s="423">
        <v>338877</v>
      </c>
    </row>
    <row r="3364" spans="1:13">
      <c r="A3364" s="417" t="s">
        <v>10054</v>
      </c>
      <c r="B3364" s="417" t="s">
        <v>2199</v>
      </c>
      <c r="C3364" s="417" t="s">
        <v>1271</v>
      </c>
      <c r="D3364" s="422">
        <v>8033</v>
      </c>
      <c r="E3364" s="417" t="s">
        <v>1179</v>
      </c>
      <c r="F3364" s="417" t="s">
        <v>242</v>
      </c>
      <c r="G3364" s="417" t="s">
        <v>242</v>
      </c>
      <c r="H3364" s="417" t="s">
        <v>41</v>
      </c>
      <c r="I3364" s="417" t="s">
        <v>422</v>
      </c>
      <c r="J3364" s="417" t="s">
        <v>432</v>
      </c>
      <c r="K3364" s="417" t="s">
        <v>821</v>
      </c>
      <c r="L3364" s="417" t="s">
        <v>32</v>
      </c>
      <c r="M3364" s="423">
        <v>406560</v>
      </c>
    </row>
    <row r="3365" spans="1:13">
      <c r="A3365" s="417" t="s">
        <v>10052</v>
      </c>
      <c r="B3365" s="417" t="s">
        <v>2199</v>
      </c>
      <c r="C3365" s="417" t="s">
        <v>1271</v>
      </c>
      <c r="D3365" s="422">
        <v>8033</v>
      </c>
      <c r="E3365" s="417" t="s">
        <v>1179</v>
      </c>
      <c r="F3365" s="417" t="s">
        <v>242</v>
      </c>
      <c r="G3365" s="417" t="s">
        <v>242</v>
      </c>
      <c r="H3365" s="417" t="s">
        <v>41</v>
      </c>
      <c r="I3365" s="417" t="s">
        <v>421</v>
      </c>
      <c r="J3365" s="417" t="s">
        <v>431</v>
      </c>
      <c r="K3365" s="417" t="s">
        <v>821</v>
      </c>
      <c r="L3365" s="417" t="s">
        <v>32</v>
      </c>
      <c r="M3365" s="423">
        <v>542157</v>
      </c>
    </row>
    <row r="3366" spans="1:13">
      <c r="A3366" s="417" t="s">
        <v>10050</v>
      </c>
      <c r="B3366" s="417" t="s">
        <v>2199</v>
      </c>
      <c r="C3366" s="417" t="s">
        <v>1271</v>
      </c>
      <c r="D3366" s="422">
        <v>8033</v>
      </c>
      <c r="E3366" s="417" t="s">
        <v>1179</v>
      </c>
      <c r="F3366" s="417" t="s">
        <v>242</v>
      </c>
      <c r="G3366" s="417" t="s">
        <v>242</v>
      </c>
      <c r="H3366" s="417" t="s">
        <v>41</v>
      </c>
      <c r="I3366" s="417" t="s">
        <v>223</v>
      </c>
      <c r="J3366" s="417" t="s">
        <v>181</v>
      </c>
      <c r="K3366" s="417" t="s">
        <v>821</v>
      </c>
      <c r="L3366" s="417" t="s">
        <v>32</v>
      </c>
      <c r="M3366" s="423">
        <v>677523</v>
      </c>
    </row>
    <row r="3367" spans="1:13">
      <c r="A3367" s="417" t="s">
        <v>10073</v>
      </c>
      <c r="B3367" s="417" t="s">
        <v>2202</v>
      </c>
      <c r="C3367" s="417" t="s">
        <v>1271</v>
      </c>
      <c r="D3367" s="422">
        <v>8034</v>
      </c>
      <c r="E3367" s="417" t="s">
        <v>1180</v>
      </c>
      <c r="F3367" s="417" t="s">
        <v>242</v>
      </c>
      <c r="G3367" s="417" t="s">
        <v>242</v>
      </c>
      <c r="H3367" s="417" t="s">
        <v>41</v>
      </c>
      <c r="I3367" s="417" t="s">
        <v>425</v>
      </c>
      <c r="J3367" s="417" t="s">
        <v>435</v>
      </c>
      <c r="K3367" s="417" t="s">
        <v>821</v>
      </c>
      <c r="L3367" s="417" t="s">
        <v>822</v>
      </c>
      <c r="M3367" s="423">
        <v>10164</v>
      </c>
    </row>
    <row r="3368" spans="1:13">
      <c r="A3368" s="417" t="s">
        <v>10071</v>
      </c>
      <c r="B3368" s="417" t="s">
        <v>2202</v>
      </c>
      <c r="C3368" s="417" t="s">
        <v>1271</v>
      </c>
      <c r="D3368" s="422">
        <v>8034</v>
      </c>
      <c r="E3368" s="417" t="s">
        <v>1180</v>
      </c>
      <c r="F3368" s="417" t="s">
        <v>242</v>
      </c>
      <c r="G3368" s="417" t="s">
        <v>242</v>
      </c>
      <c r="H3368" s="417" t="s">
        <v>41</v>
      </c>
      <c r="I3368" s="417" t="s">
        <v>424</v>
      </c>
      <c r="J3368" s="417" t="s">
        <v>434</v>
      </c>
      <c r="K3368" s="417" t="s">
        <v>821</v>
      </c>
      <c r="L3368" s="417" t="s">
        <v>822</v>
      </c>
      <c r="M3368" s="423">
        <v>13629</v>
      </c>
    </row>
    <row r="3369" spans="1:13">
      <c r="A3369" s="417" t="s">
        <v>10069</v>
      </c>
      <c r="B3369" s="417" t="s">
        <v>2202</v>
      </c>
      <c r="C3369" s="417" t="s">
        <v>1271</v>
      </c>
      <c r="D3369" s="422">
        <v>8034</v>
      </c>
      <c r="E3369" s="417" t="s">
        <v>1180</v>
      </c>
      <c r="F3369" s="417" t="s">
        <v>242</v>
      </c>
      <c r="G3369" s="417" t="s">
        <v>242</v>
      </c>
      <c r="H3369" s="417" t="s">
        <v>41</v>
      </c>
      <c r="I3369" s="417" t="s">
        <v>423</v>
      </c>
      <c r="J3369" s="417" t="s">
        <v>433</v>
      </c>
      <c r="K3369" s="417" t="s">
        <v>821</v>
      </c>
      <c r="L3369" s="417" t="s">
        <v>822</v>
      </c>
      <c r="M3369" s="423">
        <v>16863</v>
      </c>
    </row>
    <row r="3370" spans="1:13">
      <c r="A3370" s="417" t="s">
        <v>10067</v>
      </c>
      <c r="B3370" s="417" t="s">
        <v>2202</v>
      </c>
      <c r="C3370" s="417" t="s">
        <v>1271</v>
      </c>
      <c r="D3370" s="422">
        <v>8034</v>
      </c>
      <c r="E3370" s="417" t="s">
        <v>1180</v>
      </c>
      <c r="F3370" s="417" t="s">
        <v>242</v>
      </c>
      <c r="G3370" s="417" t="s">
        <v>242</v>
      </c>
      <c r="H3370" s="417" t="s">
        <v>41</v>
      </c>
      <c r="I3370" s="417" t="s">
        <v>422</v>
      </c>
      <c r="J3370" s="417" t="s">
        <v>432</v>
      </c>
      <c r="K3370" s="417" t="s">
        <v>821</v>
      </c>
      <c r="L3370" s="417" t="s">
        <v>822</v>
      </c>
      <c r="M3370" s="423">
        <v>20328</v>
      </c>
    </row>
    <row r="3371" spans="1:13">
      <c r="A3371" s="417" t="s">
        <v>10065</v>
      </c>
      <c r="B3371" s="417" t="s">
        <v>2202</v>
      </c>
      <c r="C3371" s="417" t="s">
        <v>1271</v>
      </c>
      <c r="D3371" s="422">
        <v>8034</v>
      </c>
      <c r="E3371" s="417" t="s">
        <v>1180</v>
      </c>
      <c r="F3371" s="417" t="s">
        <v>242</v>
      </c>
      <c r="G3371" s="417" t="s">
        <v>242</v>
      </c>
      <c r="H3371" s="417" t="s">
        <v>41</v>
      </c>
      <c r="I3371" s="417" t="s">
        <v>421</v>
      </c>
      <c r="J3371" s="417" t="s">
        <v>431</v>
      </c>
      <c r="K3371" s="417" t="s">
        <v>821</v>
      </c>
      <c r="L3371" s="417" t="s">
        <v>822</v>
      </c>
      <c r="M3371" s="423">
        <v>27027</v>
      </c>
    </row>
    <row r="3372" spans="1:13">
      <c r="A3372" s="417" t="s">
        <v>10063</v>
      </c>
      <c r="B3372" s="417" t="s">
        <v>2202</v>
      </c>
      <c r="C3372" s="417" t="s">
        <v>1271</v>
      </c>
      <c r="D3372" s="422">
        <v>8034</v>
      </c>
      <c r="E3372" s="417" t="s">
        <v>1180</v>
      </c>
      <c r="F3372" s="417" t="s">
        <v>242</v>
      </c>
      <c r="G3372" s="417" t="s">
        <v>242</v>
      </c>
      <c r="H3372" s="417" t="s">
        <v>41</v>
      </c>
      <c r="I3372" s="417" t="s">
        <v>223</v>
      </c>
      <c r="J3372" s="417" t="s">
        <v>181</v>
      </c>
      <c r="K3372" s="417" t="s">
        <v>821</v>
      </c>
      <c r="L3372" s="417" t="s">
        <v>822</v>
      </c>
      <c r="M3372" s="423">
        <v>33957</v>
      </c>
    </row>
    <row r="3373" spans="1:13">
      <c r="A3373" s="417" t="s">
        <v>10072</v>
      </c>
      <c r="B3373" s="417" t="s">
        <v>2201</v>
      </c>
      <c r="C3373" s="417" t="s">
        <v>1271</v>
      </c>
      <c r="D3373" s="422">
        <v>8034</v>
      </c>
      <c r="E3373" s="417" t="s">
        <v>1180</v>
      </c>
      <c r="F3373" s="417" t="s">
        <v>242</v>
      </c>
      <c r="G3373" s="417" t="s">
        <v>242</v>
      </c>
      <c r="H3373" s="417" t="s">
        <v>41</v>
      </c>
      <c r="I3373" s="417" t="s">
        <v>425</v>
      </c>
      <c r="J3373" s="417" t="s">
        <v>435</v>
      </c>
      <c r="K3373" s="417" t="s">
        <v>821</v>
      </c>
      <c r="L3373" s="417" t="s">
        <v>32</v>
      </c>
      <c r="M3373" s="423">
        <v>101640</v>
      </c>
    </row>
    <row r="3374" spans="1:13">
      <c r="A3374" s="417" t="s">
        <v>10070</v>
      </c>
      <c r="B3374" s="417" t="s">
        <v>2201</v>
      </c>
      <c r="C3374" s="417" t="s">
        <v>1271</v>
      </c>
      <c r="D3374" s="422">
        <v>8034</v>
      </c>
      <c r="E3374" s="417" t="s">
        <v>1180</v>
      </c>
      <c r="F3374" s="417" t="s">
        <v>242</v>
      </c>
      <c r="G3374" s="417" t="s">
        <v>242</v>
      </c>
      <c r="H3374" s="417" t="s">
        <v>41</v>
      </c>
      <c r="I3374" s="417" t="s">
        <v>424</v>
      </c>
      <c r="J3374" s="417" t="s">
        <v>434</v>
      </c>
      <c r="K3374" s="417" t="s">
        <v>821</v>
      </c>
      <c r="L3374" s="417" t="s">
        <v>32</v>
      </c>
      <c r="M3374" s="423">
        <v>135597</v>
      </c>
    </row>
    <row r="3375" spans="1:13">
      <c r="A3375" s="417" t="s">
        <v>10064</v>
      </c>
      <c r="B3375" s="417" t="s">
        <v>2201</v>
      </c>
      <c r="C3375" s="417" t="s">
        <v>1271</v>
      </c>
      <c r="D3375" s="422">
        <v>8034</v>
      </c>
      <c r="E3375" s="417" t="s">
        <v>1180</v>
      </c>
      <c r="F3375" s="417" t="s">
        <v>242</v>
      </c>
      <c r="G3375" s="417" t="s">
        <v>242</v>
      </c>
      <c r="H3375" s="417" t="s">
        <v>41</v>
      </c>
      <c r="I3375" s="417" t="s">
        <v>421</v>
      </c>
      <c r="J3375" s="417" t="s">
        <v>431</v>
      </c>
      <c r="K3375" s="417" t="s">
        <v>821</v>
      </c>
      <c r="L3375" s="417" t="s">
        <v>32</v>
      </c>
      <c r="M3375" s="423">
        <v>169323</v>
      </c>
    </row>
    <row r="3376" spans="1:13">
      <c r="A3376" s="417" t="s">
        <v>10062</v>
      </c>
      <c r="B3376" s="417" t="s">
        <v>2201</v>
      </c>
      <c r="C3376" s="417" t="s">
        <v>1271</v>
      </c>
      <c r="D3376" s="422">
        <v>8034</v>
      </c>
      <c r="E3376" s="417" t="s">
        <v>1180</v>
      </c>
      <c r="F3376" s="417" t="s">
        <v>242</v>
      </c>
      <c r="G3376" s="417" t="s">
        <v>242</v>
      </c>
      <c r="H3376" s="417" t="s">
        <v>41</v>
      </c>
      <c r="I3376" s="417" t="s">
        <v>223</v>
      </c>
      <c r="J3376" s="417" t="s">
        <v>181</v>
      </c>
      <c r="K3376" s="417" t="s">
        <v>821</v>
      </c>
      <c r="L3376" s="417" t="s">
        <v>32</v>
      </c>
      <c r="M3376" s="423">
        <v>203280</v>
      </c>
    </row>
    <row r="3377" spans="1:13">
      <c r="A3377" s="417" t="s">
        <v>10068</v>
      </c>
      <c r="B3377" s="417" t="s">
        <v>2201</v>
      </c>
      <c r="C3377" s="417" t="s">
        <v>1271</v>
      </c>
      <c r="D3377" s="422">
        <v>8034</v>
      </c>
      <c r="E3377" s="417" t="s">
        <v>1180</v>
      </c>
      <c r="F3377" s="417" t="s">
        <v>242</v>
      </c>
      <c r="G3377" s="417" t="s">
        <v>242</v>
      </c>
      <c r="H3377" s="417" t="s">
        <v>41</v>
      </c>
      <c r="I3377" s="417" t="s">
        <v>423</v>
      </c>
      <c r="J3377" s="417" t="s">
        <v>433</v>
      </c>
      <c r="K3377" s="417" t="s">
        <v>821</v>
      </c>
      <c r="L3377" s="417" t="s">
        <v>32</v>
      </c>
      <c r="M3377" s="423">
        <v>270963</v>
      </c>
    </row>
    <row r="3378" spans="1:13">
      <c r="A3378" s="417" t="s">
        <v>10066</v>
      </c>
      <c r="B3378" s="417" t="s">
        <v>2201</v>
      </c>
      <c r="C3378" s="417" t="s">
        <v>1271</v>
      </c>
      <c r="D3378" s="422">
        <v>8034</v>
      </c>
      <c r="E3378" s="417" t="s">
        <v>1180</v>
      </c>
      <c r="F3378" s="417" t="s">
        <v>242</v>
      </c>
      <c r="G3378" s="417" t="s">
        <v>242</v>
      </c>
      <c r="H3378" s="417" t="s">
        <v>41</v>
      </c>
      <c r="I3378" s="417" t="s">
        <v>422</v>
      </c>
      <c r="J3378" s="417" t="s">
        <v>432</v>
      </c>
      <c r="K3378" s="417" t="s">
        <v>821</v>
      </c>
      <c r="L3378" s="417" t="s">
        <v>32</v>
      </c>
      <c r="M3378" s="423">
        <v>338877</v>
      </c>
    </row>
    <row r="3379" spans="1:13">
      <c r="A3379" s="417" t="s">
        <v>17386</v>
      </c>
      <c r="B3379" s="417" t="s">
        <v>17387</v>
      </c>
      <c r="C3379" s="417" t="s">
        <v>1255</v>
      </c>
      <c r="D3379" s="422">
        <v>8035</v>
      </c>
      <c r="E3379" s="417" t="s">
        <v>1232</v>
      </c>
      <c r="F3379" s="417" t="s">
        <v>17388</v>
      </c>
      <c r="G3379" s="417" t="s">
        <v>17388</v>
      </c>
      <c r="H3379" s="417" t="s">
        <v>41</v>
      </c>
      <c r="I3379" s="417" t="s">
        <v>636</v>
      </c>
      <c r="J3379" s="417" t="s">
        <v>17389</v>
      </c>
      <c r="K3379" s="417" t="s">
        <v>821</v>
      </c>
      <c r="L3379" s="417" t="s">
        <v>32</v>
      </c>
      <c r="M3379" s="423">
        <v>343035000</v>
      </c>
    </row>
    <row r="3380" spans="1:13">
      <c r="A3380" s="417" t="s">
        <v>17390</v>
      </c>
      <c r="B3380" s="417" t="s">
        <v>17391</v>
      </c>
      <c r="C3380" s="417" t="s">
        <v>1255</v>
      </c>
      <c r="D3380" s="422">
        <v>8036</v>
      </c>
      <c r="E3380" s="417" t="s">
        <v>1233</v>
      </c>
      <c r="F3380" s="417" t="s">
        <v>17388</v>
      </c>
      <c r="G3380" s="417" t="s">
        <v>17388</v>
      </c>
      <c r="H3380" s="417" t="s">
        <v>41</v>
      </c>
      <c r="I3380" s="417" t="s">
        <v>636</v>
      </c>
      <c r="J3380" s="417" t="s">
        <v>17389</v>
      </c>
      <c r="K3380" s="417" t="s">
        <v>821</v>
      </c>
      <c r="L3380" s="417" t="s">
        <v>32</v>
      </c>
      <c r="M3380" s="423">
        <v>686070000</v>
      </c>
    </row>
    <row r="3381" spans="1:13">
      <c r="A3381" s="417" t="s">
        <v>17392</v>
      </c>
      <c r="B3381" s="417" t="s">
        <v>17393</v>
      </c>
      <c r="C3381" s="417" t="s">
        <v>1255</v>
      </c>
      <c r="D3381" s="422">
        <v>8037</v>
      </c>
      <c r="E3381" s="417" t="s">
        <v>1256</v>
      </c>
      <c r="F3381" s="417" t="s">
        <v>648</v>
      </c>
      <c r="G3381" s="417" t="s">
        <v>648</v>
      </c>
      <c r="H3381" s="417" t="s">
        <v>41</v>
      </c>
      <c r="I3381" s="417" t="s">
        <v>425</v>
      </c>
      <c r="J3381" s="417" t="s">
        <v>963</v>
      </c>
      <c r="K3381" s="417" t="s">
        <v>821</v>
      </c>
      <c r="L3381" s="417" t="s">
        <v>32</v>
      </c>
      <c r="M3381" s="423">
        <v>396627</v>
      </c>
    </row>
    <row r="3382" spans="1:13">
      <c r="A3382" s="417" t="s">
        <v>149</v>
      </c>
      <c r="B3382" s="417" t="s">
        <v>149</v>
      </c>
      <c r="C3382" s="417" t="s">
        <v>604</v>
      </c>
      <c r="D3382" s="422">
        <v>8500</v>
      </c>
      <c r="E3382" s="417" t="s">
        <v>666</v>
      </c>
      <c r="F3382" s="417" t="s">
        <v>149</v>
      </c>
      <c r="G3382" s="417" t="s">
        <v>149</v>
      </c>
      <c r="H3382" s="417" t="s">
        <v>149</v>
      </c>
      <c r="I3382" s="417" t="s">
        <v>42</v>
      </c>
      <c r="J3382" s="417" t="s">
        <v>149</v>
      </c>
      <c r="K3382" s="417" t="s">
        <v>149</v>
      </c>
      <c r="L3382" s="417" t="s">
        <v>149</v>
      </c>
      <c r="M3382" s="423"/>
    </row>
    <row r="3383" spans="1:13">
      <c r="A3383" s="417" t="s">
        <v>7023</v>
      </c>
      <c r="B3383" s="417" t="s">
        <v>1960</v>
      </c>
      <c r="C3383" s="417" t="s">
        <v>920</v>
      </c>
      <c r="D3383" s="422">
        <v>8501</v>
      </c>
      <c r="E3383" s="417" t="s">
        <v>1100</v>
      </c>
      <c r="F3383" s="417" t="s">
        <v>1101</v>
      </c>
      <c r="G3383" s="417" t="s">
        <v>298</v>
      </c>
      <c r="H3383" s="417" t="s">
        <v>41</v>
      </c>
      <c r="I3383" s="417" t="s">
        <v>422</v>
      </c>
      <c r="J3383" s="417" t="s">
        <v>1195</v>
      </c>
      <c r="K3383" s="417" t="s">
        <v>821</v>
      </c>
      <c r="L3383" s="417" t="s">
        <v>822</v>
      </c>
      <c r="M3383" s="423">
        <v>6052200</v>
      </c>
    </row>
    <row r="3384" spans="1:13">
      <c r="A3384" s="417" t="s">
        <v>7031</v>
      </c>
      <c r="B3384" s="417" t="s">
        <v>1960</v>
      </c>
      <c r="C3384" s="417" t="s">
        <v>920</v>
      </c>
      <c r="D3384" s="422">
        <v>8501</v>
      </c>
      <c r="E3384" s="417" t="s">
        <v>1100</v>
      </c>
      <c r="F3384" s="417" t="s">
        <v>1101</v>
      </c>
      <c r="G3384" s="417" t="s">
        <v>298</v>
      </c>
      <c r="H3384" s="417" t="s">
        <v>41</v>
      </c>
      <c r="I3384" s="417" t="s">
        <v>423</v>
      </c>
      <c r="J3384" s="417" t="s">
        <v>1196</v>
      </c>
      <c r="K3384" s="417" t="s">
        <v>821</v>
      </c>
      <c r="L3384" s="417" t="s">
        <v>822</v>
      </c>
      <c r="M3384" s="423">
        <v>6052200</v>
      </c>
    </row>
    <row r="3385" spans="1:13">
      <c r="A3385" s="417" t="s">
        <v>7039</v>
      </c>
      <c r="B3385" s="417" t="s">
        <v>1960</v>
      </c>
      <c r="C3385" s="417" t="s">
        <v>920</v>
      </c>
      <c r="D3385" s="422">
        <v>8501</v>
      </c>
      <c r="E3385" s="417" t="s">
        <v>1100</v>
      </c>
      <c r="F3385" s="417" t="s">
        <v>1101</v>
      </c>
      <c r="G3385" s="417" t="s">
        <v>298</v>
      </c>
      <c r="H3385" s="417" t="s">
        <v>41</v>
      </c>
      <c r="I3385" s="417" t="s">
        <v>424</v>
      </c>
      <c r="J3385" s="417" t="s">
        <v>1191</v>
      </c>
      <c r="K3385" s="417" t="s">
        <v>821</v>
      </c>
      <c r="L3385" s="417" t="s">
        <v>822</v>
      </c>
      <c r="M3385" s="423">
        <v>6052200</v>
      </c>
    </row>
    <row r="3386" spans="1:13">
      <c r="A3386" s="417" t="s">
        <v>7047</v>
      </c>
      <c r="B3386" s="417" t="s">
        <v>1960</v>
      </c>
      <c r="C3386" s="417" t="s">
        <v>920</v>
      </c>
      <c r="D3386" s="422">
        <v>8501</v>
      </c>
      <c r="E3386" s="417" t="s">
        <v>1100</v>
      </c>
      <c r="F3386" s="417" t="s">
        <v>1101</v>
      </c>
      <c r="G3386" s="417" t="s">
        <v>298</v>
      </c>
      <c r="H3386" s="417" t="s">
        <v>41</v>
      </c>
      <c r="I3386" s="417" t="s">
        <v>425</v>
      </c>
      <c r="J3386" s="417" t="s">
        <v>1192</v>
      </c>
      <c r="K3386" s="417" t="s">
        <v>821</v>
      </c>
      <c r="L3386" s="417" t="s">
        <v>822</v>
      </c>
      <c r="M3386" s="423">
        <v>6052200</v>
      </c>
    </row>
    <row r="3387" spans="1:13">
      <c r="A3387" s="417" t="s">
        <v>7015</v>
      </c>
      <c r="B3387" s="417" t="s">
        <v>1960</v>
      </c>
      <c r="C3387" s="417" t="s">
        <v>920</v>
      </c>
      <c r="D3387" s="422">
        <v>8501</v>
      </c>
      <c r="E3387" s="417" t="s">
        <v>1100</v>
      </c>
      <c r="F3387" s="417" t="s">
        <v>1101</v>
      </c>
      <c r="G3387" s="417" t="s">
        <v>298</v>
      </c>
      <c r="H3387" s="417" t="s">
        <v>41</v>
      </c>
      <c r="I3387" s="417" t="s">
        <v>421</v>
      </c>
      <c r="J3387" s="417" t="s">
        <v>1197</v>
      </c>
      <c r="K3387" s="417" t="s">
        <v>821</v>
      </c>
      <c r="L3387" s="417" t="s">
        <v>822</v>
      </c>
      <c r="M3387" s="423">
        <v>6375600</v>
      </c>
    </row>
    <row r="3388" spans="1:13">
      <c r="A3388" s="417" t="s">
        <v>7007</v>
      </c>
      <c r="B3388" s="417" t="s">
        <v>1960</v>
      </c>
      <c r="C3388" s="417" t="s">
        <v>920</v>
      </c>
      <c r="D3388" s="422">
        <v>8501</v>
      </c>
      <c r="E3388" s="417" t="s">
        <v>1100</v>
      </c>
      <c r="F3388" s="417" t="s">
        <v>1101</v>
      </c>
      <c r="G3388" s="417" t="s">
        <v>298</v>
      </c>
      <c r="H3388" s="417" t="s">
        <v>41</v>
      </c>
      <c r="I3388" s="417" t="s">
        <v>223</v>
      </c>
      <c r="J3388" s="417" t="s">
        <v>1194</v>
      </c>
      <c r="K3388" s="417" t="s">
        <v>821</v>
      </c>
      <c r="L3388" s="417" t="s">
        <v>822</v>
      </c>
      <c r="M3388" s="423">
        <v>6699000</v>
      </c>
    </row>
    <row r="3389" spans="1:13">
      <c r="A3389" s="417" t="s">
        <v>6999</v>
      </c>
      <c r="B3389" s="417" t="s">
        <v>1960</v>
      </c>
      <c r="C3389" s="417" t="s">
        <v>920</v>
      </c>
      <c r="D3389" s="422">
        <v>8501</v>
      </c>
      <c r="E3389" s="417" t="s">
        <v>1100</v>
      </c>
      <c r="F3389" s="417" t="s">
        <v>1101</v>
      </c>
      <c r="G3389" s="417" t="s">
        <v>298</v>
      </c>
      <c r="H3389" s="417" t="s">
        <v>41</v>
      </c>
      <c r="I3389" s="417" t="s">
        <v>50</v>
      </c>
      <c r="J3389" s="417" t="s">
        <v>1193</v>
      </c>
      <c r="K3389" s="417" t="s">
        <v>821</v>
      </c>
      <c r="L3389" s="417" t="s">
        <v>822</v>
      </c>
      <c r="M3389" s="423">
        <v>7045500</v>
      </c>
    </row>
    <row r="3390" spans="1:13">
      <c r="A3390" s="417" t="s">
        <v>7022</v>
      </c>
      <c r="B3390" s="417" t="s">
        <v>1959</v>
      </c>
      <c r="C3390" s="417" t="s">
        <v>920</v>
      </c>
      <c r="D3390" s="422">
        <v>8501</v>
      </c>
      <c r="E3390" s="417" t="s">
        <v>1100</v>
      </c>
      <c r="F3390" s="417" t="s">
        <v>1101</v>
      </c>
      <c r="G3390" s="417" t="s">
        <v>298</v>
      </c>
      <c r="H3390" s="417" t="s">
        <v>41</v>
      </c>
      <c r="I3390" s="417" t="s">
        <v>422</v>
      </c>
      <c r="J3390" s="417" t="s">
        <v>1195</v>
      </c>
      <c r="K3390" s="417" t="s">
        <v>890</v>
      </c>
      <c r="L3390" s="417" t="s">
        <v>822</v>
      </c>
      <c r="M3390" s="423">
        <v>7253400</v>
      </c>
    </row>
    <row r="3391" spans="1:13">
      <c r="A3391" s="417" t="s">
        <v>7030</v>
      </c>
      <c r="B3391" s="417" t="s">
        <v>1959</v>
      </c>
      <c r="C3391" s="417" t="s">
        <v>920</v>
      </c>
      <c r="D3391" s="422">
        <v>8501</v>
      </c>
      <c r="E3391" s="417" t="s">
        <v>1100</v>
      </c>
      <c r="F3391" s="417" t="s">
        <v>1101</v>
      </c>
      <c r="G3391" s="417" t="s">
        <v>298</v>
      </c>
      <c r="H3391" s="417" t="s">
        <v>41</v>
      </c>
      <c r="I3391" s="417" t="s">
        <v>423</v>
      </c>
      <c r="J3391" s="417" t="s">
        <v>1196</v>
      </c>
      <c r="K3391" s="417" t="s">
        <v>890</v>
      </c>
      <c r="L3391" s="417" t="s">
        <v>822</v>
      </c>
      <c r="M3391" s="423">
        <v>7253400</v>
      </c>
    </row>
    <row r="3392" spans="1:13">
      <c r="A3392" s="417" t="s">
        <v>7038</v>
      </c>
      <c r="B3392" s="417" t="s">
        <v>1959</v>
      </c>
      <c r="C3392" s="417" t="s">
        <v>920</v>
      </c>
      <c r="D3392" s="422">
        <v>8501</v>
      </c>
      <c r="E3392" s="417" t="s">
        <v>1100</v>
      </c>
      <c r="F3392" s="417" t="s">
        <v>1101</v>
      </c>
      <c r="G3392" s="417" t="s">
        <v>298</v>
      </c>
      <c r="H3392" s="417" t="s">
        <v>41</v>
      </c>
      <c r="I3392" s="417" t="s">
        <v>424</v>
      </c>
      <c r="J3392" s="417" t="s">
        <v>1191</v>
      </c>
      <c r="K3392" s="417" t="s">
        <v>890</v>
      </c>
      <c r="L3392" s="417" t="s">
        <v>822</v>
      </c>
      <c r="M3392" s="423">
        <v>7253400</v>
      </c>
    </row>
    <row r="3393" spans="1:13">
      <c r="A3393" s="417" t="s">
        <v>7046</v>
      </c>
      <c r="B3393" s="417" t="s">
        <v>1959</v>
      </c>
      <c r="C3393" s="417" t="s">
        <v>920</v>
      </c>
      <c r="D3393" s="422">
        <v>8501</v>
      </c>
      <c r="E3393" s="417" t="s">
        <v>1100</v>
      </c>
      <c r="F3393" s="417" t="s">
        <v>1101</v>
      </c>
      <c r="G3393" s="417" t="s">
        <v>298</v>
      </c>
      <c r="H3393" s="417" t="s">
        <v>41</v>
      </c>
      <c r="I3393" s="417" t="s">
        <v>425</v>
      </c>
      <c r="J3393" s="417" t="s">
        <v>1192</v>
      </c>
      <c r="K3393" s="417" t="s">
        <v>890</v>
      </c>
      <c r="L3393" s="417" t="s">
        <v>822</v>
      </c>
      <c r="M3393" s="423">
        <v>7253400</v>
      </c>
    </row>
    <row r="3394" spans="1:13">
      <c r="A3394" s="417" t="s">
        <v>7014</v>
      </c>
      <c r="B3394" s="417" t="s">
        <v>1959</v>
      </c>
      <c r="C3394" s="417" t="s">
        <v>920</v>
      </c>
      <c r="D3394" s="422">
        <v>8501</v>
      </c>
      <c r="E3394" s="417" t="s">
        <v>1100</v>
      </c>
      <c r="F3394" s="417" t="s">
        <v>1101</v>
      </c>
      <c r="G3394" s="417" t="s">
        <v>298</v>
      </c>
      <c r="H3394" s="417" t="s">
        <v>41</v>
      </c>
      <c r="I3394" s="417" t="s">
        <v>421</v>
      </c>
      <c r="J3394" s="417" t="s">
        <v>1197</v>
      </c>
      <c r="K3394" s="417" t="s">
        <v>890</v>
      </c>
      <c r="L3394" s="417" t="s">
        <v>822</v>
      </c>
      <c r="M3394" s="423">
        <v>7646100</v>
      </c>
    </row>
    <row r="3395" spans="1:13">
      <c r="A3395" s="417" t="s">
        <v>6991</v>
      </c>
      <c r="B3395" s="417" t="s">
        <v>1960</v>
      </c>
      <c r="C3395" s="417" t="s">
        <v>920</v>
      </c>
      <c r="D3395" s="422">
        <v>8501</v>
      </c>
      <c r="E3395" s="417" t="s">
        <v>1100</v>
      </c>
      <c r="F3395" s="417" t="s">
        <v>1101</v>
      </c>
      <c r="G3395" s="417" t="s">
        <v>298</v>
      </c>
      <c r="H3395" s="417" t="s">
        <v>41</v>
      </c>
      <c r="I3395" s="417" t="s">
        <v>48</v>
      </c>
      <c r="J3395" s="417" t="s">
        <v>1108</v>
      </c>
      <c r="K3395" s="417" t="s">
        <v>821</v>
      </c>
      <c r="L3395" s="417" t="s">
        <v>822</v>
      </c>
      <c r="M3395" s="423">
        <v>7830900</v>
      </c>
    </row>
    <row r="3396" spans="1:13">
      <c r="A3396" s="417" t="s">
        <v>6983</v>
      </c>
      <c r="B3396" s="417" t="s">
        <v>1960</v>
      </c>
      <c r="C3396" s="417" t="s">
        <v>920</v>
      </c>
      <c r="D3396" s="422">
        <v>8501</v>
      </c>
      <c r="E3396" s="417" t="s">
        <v>1100</v>
      </c>
      <c r="F3396" s="417" t="s">
        <v>1101</v>
      </c>
      <c r="G3396" s="417" t="s">
        <v>298</v>
      </c>
      <c r="H3396" s="417" t="s">
        <v>41</v>
      </c>
      <c r="I3396" s="417" t="s">
        <v>221</v>
      </c>
      <c r="J3396" s="417" t="s">
        <v>1107</v>
      </c>
      <c r="K3396" s="417" t="s">
        <v>821</v>
      </c>
      <c r="L3396" s="417" t="s">
        <v>822</v>
      </c>
      <c r="M3396" s="423">
        <v>7900200</v>
      </c>
    </row>
    <row r="3397" spans="1:13">
      <c r="A3397" s="417" t="s">
        <v>6975</v>
      </c>
      <c r="B3397" s="417" t="s">
        <v>1960</v>
      </c>
      <c r="C3397" s="417" t="s">
        <v>920</v>
      </c>
      <c r="D3397" s="422">
        <v>8501</v>
      </c>
      <c r="E3397" s="417" t="s">
        <v>1100</v>
      </c>
      <c r="F3397" s="417" t="s">
        <v>1101</v>
      </c>
      <c r="G3397" s="417" t="s">
        <v>298</v>
      </c>
      <c r="H3397" s="417" t="s">
        <v>41</v>
      </c>
      <c r="I3397" s="417" t="s">
        <v>46</v>
      </c>
      <c r="J3397" s="417" t="s">
        <v>1106</v>
      </c>
      <c r="K3397" s="417" t="s">
        <v>821</v>
      </c>
      <c r="L3397" s="417" t="s">
        <v>822</v>
      </c>
      <c r="M3397" s="423">
        <v>7969500</v>
      </c>
    </row>
    <row r="3398" spans="1:13">
      <c r="A3398" s="417" t="s">
        <v>7006</v>
      </c>
      <c r="B3398" s="417" t="s">
        <v>1959</v>
      </c>
      <c r="C3398" s="417" t="s">
        <v>920</v>
      </c>
      <c r="D3398" s="422">
        <v>8501</v>
      </c>
      <c r="E3398" s="417" t="s">
        <v>1100</v>
      </c>
      <c r="F3398" s="417" t="s">
        <v>1101</v>
      </c>
      <c r="G3398" s="417" t="s">
        <v>298</v>
      </c>
      <c r="H3398" s="417" t="s">
        <v>41</v>
      </c>
      <c r="I3398" s="417" t="s">
        <v>223</v>
      </c>
      <c r="J3398" s="417" t="s">
        <v>1194</v>
      </c>
      <c r="K3398" s="417" t="s">
        <v>890</v>
      </c>
      <c r="L3398" s="417" t="s">
        <v>822</v>
      </c>
      <c r="M3398" s="423">
        <v>8038800</v>
      </c>
    </row>
    <row r="3399" spans="1:13">
      <c r="A3399" s="417" t="s">
        <v>6967</v>
      </c>
      <c r="B3399" s="417" t="s">
        <v>1960</v>
      </c>
      <c r="C3399" s="417" t="s">
        <v>920</v>
      </c>
      <c r="D3399" s="422">
        <v>8501</v>
      </c>
      <c r="E3399" s="417" t="s">
        <v>1100</v>
      </c>
      <c r="F3399" s="417" t="s">
        <v>1101</v>
      </c>
      <c r="G3399" s="417" t="s">
        <v>298</v>
      </c>
      <c r="H3399" s="417" t="s">
        <v>41</v>
      </c>
      <c r="I3399" s="417" t="s">
        <v>44</v>
      </c>
      <c r="J3399" s="417" t="s">
        <v>1105</v>
      </c>
      <c r="K3399" s="417" t="s">
        <v>821</v>
      </c>
      <c r="L3399" s="417" t="s">
        <v>822</v>
      </c>
      <c r="M3399" s="423">
        <v>8131200</v>
      </c>
    </row>
    <row r="3400" spans="1:13">
      <c r="A3400" s="417" t="s">
        <v>6959</v>
      </c>
      <c r="B3400" s="417" t="s">
        <v>1960</v>
      </c>
      <c r="C3400" s="417" t="s">
        <v>920</v>
      </c>
      <c r="D3400" s="422">
        <v>8501</v>
      </c>
      <c r="E3400" s="417" t="s">
        <v>1100</v>
      </c>
      <c r="F3400" s="417" t="s">
        <v>1101</v>
      </c>
      <c r="G3400" s="417" t="s">
        <v>298</v>
      </c>
      <c r="H3400" s="417" t="s">
        <v>41</v>
      </c>
      <c r="I3400" s="417" t="s">
        <v>219</v>
      </c>
      <c r="J3400" s="417" t="s">
        <v>1104</v>
      </c>
      <c r="K3400" s="417" t="s">
        <v>821</v>
      </c>
      <c r="L3400" s="417" t="s">
        <v>822</v>
      </c>
      <c r="M3400" s="423">
        <v>8385300</v>
      </c>
    </row>
    <row r="3401" spans="1:13">
      <c r="A3401" s="417" t="s">
        <v>6998</v>
      </c>
      <c r="B3401" s="417" t="s">
        <v>1959</v>
      </c>
      <c r="C3401" s="417" t="s">
        <v>920</v>
      </c>
      <c r="D3401" s="422">
        <v>8501</v>
      </c>
      <c r="E3401" s="417" t="s">
        <v>1100</v>
      </c>
      <c r="F3401" s="417" t="s">
        <v>1101</v>
      </c>
      <c r="G3401" s="417" t="s">
        <v>298</v>
      </c>
      <c r="H3401" s="417" t="s">
        <v>41</v>
      </c>
      <c r="I3401" s="417" t="s">
        <v>50</v>
      </c>
      <c r="J3401" s="417" t="s">
        <v>1193</v>
      </c>
      <c r="K3401" s="417" t="s">
        <v>890</v>
      </c>
      <c r="L3401" s="417" t="s">
        <v>822</v>
      </c>
      <c r="M3401" s="423">
        <v>8454600</v>
      </c>
    </row>
    <row r="3402" spans="1:13">
      <c r="A3402" s="417" t="s">
        <v>6990</v>
      </c>
      <c r="B3402" s="417" t="s">
        <v>1959</v>
      </c>
      <c r="C3402" s="417" t="s">
        <v>920</v>
      </c>
      <c r="D3402" s="422">
        <v>8501</v>
      </c>
      <c r="E3402" s="417" t="s">
        <v>1100</v>
      </c>
      <c r="F3402" s="417" t="s">
        <v>1101</v>
      </c>
      <c r="G3402" s="417" t="s">
        <v>298</v>
      </c>
      <c r="H3402" s="417" t="s">
        <v>41</v>
      </c>
      <c r="I3402" s="417" t="s">
        <v>48</v>
      </c>
      <c r="J3402" s="417" t="s">
        <v>1108</v>
      </c>
      <c r="K3402" s="417" t="s">
        <v>890</v>
      </c>
      <c r="L3402" s="417" t="s">
        <v>822</v>
      </c>
      <c r="M3402" s="423">
        <v>9401700</v>
      </c>
    </row>
    <row r="3403" spans="1:13">
      <c r="A3403" s="417" t="s">
        <v>6982</v>
      </c>
      <c r="B3403" s="417" t="s">
        <v>1959</v>
      </c>
      <c r="C3403" s="417" t="s">
        <v>920</v>
      </c>
      <c r="D3403" s="422">
        <v>8501</v>
      </c>
      <c r="E3403" s="417" t="s">
        <v>1100</v>
      </c>
      <c r="F3403" s="417" t="s">
        <v>1101</v>
      </c>
      <c r="G3403" s="417" t="s">
        <v>298</v>
      </c>
      <c r="H3403" s="417" t="s">
        <v>41</v>
      </c>
      <c r="I3403" s="417" t="s">
        <v>221</v>
      </c>
      <c r="J3403" s="417" t="s">
        <v>1107</v>
      </c>
      <c r="K3403" s="417" t="s">
        <v>890</v>
      </c>
      <c r="L3403" s="417" t="s">
        <v>822</v>
      </c>
      <c r="M3403" s="423">
        <v>9471000</v>
      </c>
    </row>
    <row r="3404" spans="1:13">
      <c r="A3404" s="417" t="s">
        <v>6974</v>
      </c>
      <c r="B3404" s="417" t="s">
        <v>1959</v>
      </c>
      <c r="C3404" s="417" t="s">
        <v>920</v>
      </c>
      <c r="D3404" s="422">
        <v>8501</v>
      </c>
      <c r="E3404" s="417" t="s">
        <v>1100</v>
      </c>
      <c r="F3404" s="417" t="s">
        <v>1101</v>
      </c>
      <c r="G3404" s="417" t="s">
        <v>298</v>
      </c>
      <c r="H3404" s="417" t="s">
        <v>41</v>
      </c>
      <c r="I3404" s="417" t="s">
        <v>46</v>
      </c>
      <c r="J3404" s="417" t="s">
        <v>1106</v>
      </c>
      <c r="K3404" s="417" t="s">
        <v>890</v>
      </c>
      <c r="L3404" s="417" t="s">
        <v>822</v>
      </c>
      <c r="M3404" s="423">
        <v>9540300</v>
      </c>
    </row>
    <row r="3405" spans="1:13">
      <c r="A3405" s="417" t="s">
        <v>6966</v>
      </c>
      <c r="B3405" s="417" t="s">
        <v>1959</v>
      </c>
      <c r="C3405" s="417" t="s">
        <v>920</v>
      </c>
      <c r="D3405" s="422">
        <v>8501</v>
      </c>
      <c r="E3405" s="417" t="s">
        <v>1100</v>
      </c>
      <c r="F3405" s="417" t="s">
        <v>1101</v>
      </c>
      <c r="G3405" s="417" t="s">
        <v>298</v>
      </c>
      <c r="H3405" s="417" t="s">
        <v>41</v>
      </c>
      <c r="I3405" s="417" t="s">
        <v>44</v>
      </c>
      <c r="J3405" s="417" t="s">
        <v>1105</v>
      </c>
      <c r="K3405" s="417" t="s">
        <v>890</v>
      </c>
      <c r="L3405" s="417" t="s">
        <v>822</v>
      </c>
      <c r="M3405" s="423">
        <v>9771300</v>
      </c>
    </row>
    <row r="3406" spans="1:13">
      <c r="A3406" s="417" t="s">
        <v>6951</v>
      </c>
      <c r="B3406" s="417" t="s">
        <v>1960</v>
      </c>
      <c r="C3406" s="417" t="s">
        <v>920</v>
      </c>
      <c r="D3406" s="422">
        <v>8501</v>
      </c>
      <c r="E3406" s="417" t="s">
        <v>1100</v>
      </c>
      <c r="F3406" s="417" t="s">
        <v>1101</v>
      </c>
      <c r="G3406" s="417" t="s">
        <v>298</v>
      </c>
      <c r="H3406" s="417" t="s">
        <v>41</v>
      </c>
      <c r="I3406" s="417" t="s">
        <v>42</v>
      </c>
      <c r="J3406" s="417" t="s">
        <v>1103</v>
      </c>
      <c r="K3406" s="417" t="s">
        <v>821</v>
      </c>
      <c r="L3406" s="417" t="s">
        <v>822</v>
      </c>
      <c r="M3406" s="423">
        <v>10048500</v>
      </c>
    </row>
    <row r="3407" spans="1:13">
      <c r="A3407" s="417" t="s">
        <v>6958</v>
      </c>
      <c r="B3407" s="417" t="s">
        <v>1959</v>
      </c>
      <c r="C3407" s="417" t="s">
        <v>920</v>
      </c>
      <c r="D3407" s="422">
        <v>8501</v>
      </c>
      <c r="E3407" s="417" t="s">
        <v>1100</v>
      </c>
      <c r="F3407" s="417" t="s">
        <v>1101</v>
      </c>
      <c r="G3407" s="417" t="s">
        <v>298</v>
      </c>
      <c r="H3407" s="417" t="s">
        <v>41</v>
      </c>
      <c r="I3407" s="417" t="s">
        <v>219</v>
      </c>
      <c r="J3407" s="417" t="s">
        <v>1104</v>
      </c>
      <c r="K3407" s="417" t="s">
        <v>890</v>
      </c>
      <c r="L3407" s="417" t="s">
        <v>822</v>
      </c>
      <c r="M3407" s="423">
        <v>10071600</v>
      </c>
    </row>
    <row r="3408" spans="1:13">
      <c r="A3408" s="417" t="s">
        <v>6950</v>
      </c>
      <c r="B3408" s="417" t="s">
        <v>1959</v>
      </c>
      <c r="C3408" s="417" t="s">
        <v>920</v>
      </c>
      <c r="D3408" s="422">
        <v>8501</v>
      </c>
      <c r="E3408" s="417" t="s">
        <v>1100</v>
      </c>
      <c r="F3408" s="417" t="s">
        <v>1101</v>
      </c>
      <c r="G3408" s="417" t="s">
        <v>298</v>
      </c>
      <c r="H3408" s="417" t="s">
        <v>41</v>
      </c>
      <c r="I3408" s="417" t="s">
        <v>42</v>
      </c>
      <c r="J3408" s="417" t="s">
        <v>1103</v>
      </c>
      <c r="K3408" s="417" t="s">
        <v>890</v>
      </c>
      <c r="L3408" s="417" t="s">
        <v>822</v>
      </c>
      <c r="M3408" s="423">
        <v>12035100</v>
      </c>
    </row>
    <row r="3409" spans="1:13">
      <c r="A3409" s="417" t="s">
        <v>6943</v>
      </c>
      <c r="B3409" s="417" t="s">
        <v>1960</v>
      </c>
      <c r="C3409" s="417" t="s">
        <v>920</v>
      </c>
      <c r="D3409" s="422">
        <v>8501</v>
      </c>
      <c r="E3409" s="417" t="s">
        <v>1100</v>
      </c>
      <c r="F3409" s="417" t="s">
        <v>1101</v>
      </c>
      <c r="G3409" s="417" t="s">
        <v>298</v>
      </c>
      <c r="H3409" s="417" t="s">
        <v>41</v>
      </c>
      <c r="I3409" s="417" t="s">
        <v>324</v>
      </c>
      <c r="J3409" s="417" t="s">
        <v>1102</v>
      </c>
      <c r="K3409" s="417" t="s">
        <v>821</v>
      </c>
      <c r="L3409" s="417" t="s">
        <v>822</v>
      </c>
      <c r="M3409" s="423">
        <v>13282500</v>
      </c>
    </row>
    <row r="3410" spans="1:13">
      <c r="A3410" s="417" t="s">
        <v>6942</v>
      </c>
      <c r="B3410" s="417" t="s">
        <v>1959</v>
      </c>
      <c r="C3410" s="417" t="s">
        <v>920</v>
      </c>
      <c r="D3410" s="422">
        <v>8501</v>
      </c>
      <c r="E3410" s="417" t="s">
        <v>1100</v>
      </c>
      <c r="F3410" s="417" t="s">
        <v>1101</v>
      </c>
      <c r="G3410" s="417" t="s">
        <v>298</v>
      </c>
      <c r="H3410" s="417" t="s">
        <v>41</v>
      </c>
      <c r="I3410" s="417" t="s">
        <v>324</v>
      </c>
      <c r="J3410" s="417" t="s">
        <v>1102</v>
      </c>
      <c r="K3410" s="417" t="s">
        <v>890</v>
      </c>
      <c r="L3410" s="417" t="s">
        <v>822</v>
      </c>
      <c r="M3410" s="423">
        <v>15939000</v>
      </c>
    </row>
    <row r="3411" spans="1:13">
      <c r="A3411" s="417" t="s">
        <v>7021</v>
      </c>
      <c r="B3411" s="417" t="s">
        <v>1958</v>
      </c>
      <c r="C3411" s="417" t="s">
        <v>920</v>
      </c>
      <c r="D3411" s="422">
        <v>8501</v>
      </c>
      <c r="E3411" s="417" t="s">
        <v>1100</v>
      </c>
      <c r="F3411" s="417" t="s">
        <v>1101</v>
      </c>
      <c r="G3411" s="417" t="s">
        <v>298</v>
      </c>
      <c r="H3411" s="417" t="s">
        <v>41</v>
      </c>
      <c r="I3411" s="417" t="s">
        <v>422</v>
      </c>
      <c r="J3411" s="417" t="s">
        <v>1195</v>
      </c>
      <c r="K3411" s="417" t="s">
        <v>821</v>
      </c>
      <c r="L3411" s="417" t="s">
        <v>32</v>
      </c>
      <c r="M3411" s="423">
        <v>66528000</v>
      </c>
    </row>
    <row r="3412" spans="1:13">
      <c r="A3412" s="417" t="s">
        <v>7029</v>
      </c>
      <c r="B3412" s="417" t="s">
        <v>1958</v>
      </c>
      <c r="C3412" s="417" t="s">
        <v>920</v>
      </c>
      <c r="D3412" s="422">
        <v>8501</v>
      </c>
      <c r="E3412" s="417" t="s">
        <v>1100</v>
      </c>
      <c r="F3412" s="417" t="s">
        <v>1101</v>
      </c>
      <c r="G3412" s="417" t="s">
        <v>298</v>
      </c>
      <c r="H3412" s="417" t="s">
        <v>41</v>
      </c>
      <c r="I3412" s="417" t="s">
        <v>423</v>
      </c>
      <c r="J3412" s="417" t="s">
        <v>1196</v>
      </c>
      <c r="K3412" s="417" t="s">
        <v>821</v>
      </c>
      <c r="L3412" s="417" t="s">
        <v>32</v>
      </c>
      <c r="M3412" s="423">
        <v>66528000</v>
      </c>
    </row>
    <row r="3413" spans="1:13">
      <c r="A3413" s="417" t="s">
        <v>7037</v>
      </c>
      <c r="B3413" s="417" t="s">
        <v>1958</v>
      </c>
      <c r="C3413" s="417" t="s">
        <v>920</v>
      </c>
      <c r="D3413" s="422">
        <v>8501</v>
      </c>
      <c r="E3413" s="417" t="s">
        <v>1100</v>
      </c>
      <c r="F3413" s="417" t="s">
        <v>1101</v>
      </c>
      <c r="G3413" s="417" t="s">
        <v>298</v>
      </c>
      <c r="H3413" s="417" t="s">
        <v>41</v>
      </c>
      <c r="I3413" s="417" t="s">
        <v>424</v>
      </c>
      <c r="J3413" s="417" t="s">
        <v>1191</v>
      </c>
      <c r="K3413" s="417" t="s">
        <v>821</v>
      </c>
      <c r="L3413" s="417" t="s">
        <v>32</v>
      </c>
      <c r="M3413" s="423">
        <v>66528000</v>
      </c>
    </row>
    <row r="3414" spans="1:13">
      <c r="A3414" s="417" t="s">
        <v>7045</v>
      </c>
      <c r="B3414" s="417" t="s">
        <v>1958</v>
      </c>
      <c r="C3414" s="417" t="s">
        <v>920</v>
      </c>
      <c r="D3414" s="422">
        <v>8501</v>
      </c>
      <c r="E3414" s="417" t="s">
        <v>1100</v>
      </c>
      <c r="F3414" s="417" t="s">
        <v>1101</v>
      </c>
      <c r="G3414" s="417" t="s">
        <v>298</v>
      </c>
      <c r="H3414" s="417" t="s">
        <v>41</v>
      </c>
      <c r="I3414" s="417" t="s">
        <v>425</v>
      </c>
      <c r="J3414" s="417" t="s">
        <v>1192</v>
      </c>
      <c r="K3414" s="417" t="s">
        <v>821</v>
      </c>
      <c r="L3414" s="417" t="s">
        <v>32</v>
      </c>
      <c r="M3414" s="423">
        <v>66528000</v>
      </c>
    </row>
    <row r="3415" spans="1:13">
      <c r="A3415" s="417" t="s">
        <v>7013</v>
      </c>
      <c r="B3415" s="417" t="s">
        <v>1958</v>
      </c>
      <c r="C3415" s="417" t="s">
        <v>920</v>
      </c>
      <c r="D3415" s="422">
        <v>8501</v>
      </c>
      <c r="E3415" s="417" t="s">
        <v>1100</v>
      </c>
      <c r="F3415" s="417" t="s">
        <v>1101</v>
      </c>
      <c r="G3415" s="417" t="s">
        <v>298</v>
      </c>
      <c r="H3415" s="417" t="s">
        <v>41</v>
      </c>
      <c r="I3415" s="417" t="s">
        <v>421</v>
      </c>
      <c r="J3415" s="417" t="s">
        <v>1197</v>
      </c>
      <c r="K3415" s="417" t="s">
        <v>821</v>
      </c>
      <c r="L3415" s="417" t="s">
        <v>32</v>
      </c>
      <c r="M3415" s="423">
        <v>70016100</v>
      </c>
    </row>
    <row r="3416" spans="1:13">
      <c r="A3416" s="417" t="s">
        <v>7005</v>
      </c>
      <c r="B3416" s="417" t="s">
        <v>1958</v>
      </c>
      <c r="C3416" s="417" t="s">
        <v>920</v>
      </c>
      <c r="D3416" s="422">
        <v>8501</v>
      </c>
      <c r="E3416" s="417" t="s">
        <v>1100</v>
      </c>
      <c r="F3416" s="417" t="s">
        <v>1101</v>
      </c>
      <c r="G3416" s="417" t="s">
        <v>298</v>
      </c>
      <c r="H3416" s="417" t="s">
        <v>41</v>
      </c>
      <c r="I3416" s="417" t="s">
        <v>223</v>
      </c>
      <c r="J3416" s="417" t="s">
        <v>1194</v>
      </c>
      <c r="K3416" s="417" t="s">
        <v>821</v>
      </c>
      <c r="L3416" s="417" t="s">
        <v>32</v>
      </c>
      <c r="M3416" s="423">
        <v>73712100</v>
      </c>
    </row>
    <row r="3417" spans="1:13">
      <c r="A3417" s="417" t="s">
        <v>6997</v>
      </c>
      <c r="B3417" s="417" t="s">
        <v>1958</v>
      </c>
      <c r="C3417" s="417" t="s">
        <v>920</v>
      </c>
      <c r="D3417" s="422">
        <v>8501</v>
      </c>
      <c r="E3417" s="417" t="s">
        <v>1100</v>
      </c>
      <c r="F3417" s="417" t="s">
        <v>1101</v>
      </c>
      <c r="G3417" s="417" t="s">
        <v>298</v>
      </c>
      <c r="H3417" s="417" t="s">
        <v>41</v>
      </c>
      <c r="I3417" s="417" t="s">
        <v>50</v>
      </c>
      <c r="J3417" s="417" t="s">
        <v>1193</v>
      </c>
      <c r="K3417" s="417" t="s">
        <v>821</v>
      </c>
      <c r="L3417" s="417" t="s">
        <v>32</v>
      </c>
      <c r="M3417" s="423">
        <v>77592900</v>
      </c>
    </row>
    <row r="3418" spans="1:13">
      <c r="A3418" s="417" t="s">
        <v>7020</v>
      </c>
      <c r="B3418" s="417" t="s">
        <v>1957</v>
      </c>
      <c r="C3418" s="417" t="s">
        <v>920</v>
      </c>
      <c r="D3418" s="422">
        <v>8501</v>
      </c>
      <c r="E3418" s="417" t="s">
        <v>1100</v>
      </c>
      <c r="F3418" s="417" t="s">
        <v>1101</v>
      </c>
      <c r="G3418" s="417" t="s">
        <v>298</v>
      </c>
      <c r="H3418" s="417" t="s">
        <v>41</v>
      </c>
      <c r="I3418" s="417" t="s">
        <v>422</v>
      </c>
      <c r="J3418" s="417" t="s">
        <v>1195</v>
      </c>
      <c r="K3418" s="417" t="s">
        <v>890</v>
      </c>
      <c r="L3418" s="417" t="s">
        <v>32</v>
      </c>
      <c r="M3418" s="423">
        <v>79833600</v>
      </c>
    </row>
    <row r="3419" spans="1:13">
      <c r="A3419" s="417" t="s">
        <v>7028</v>
      </c>
      <c r="B3419" s="417" t="s">
        <v>1957</v>
      </c>
      <c r="C3419" s="417" t="s">
        <v>920</v>
      </c>
      <c r="D3419" s="422">
        <v>8501</v>
      </c>
      <c r="E3419" s="417" t="s">
        <v>1100</v>
      </c>
      <c r="F3419" s="417" t="s">
        <v>1101</v>
      </c>
      <c r="G3419" s="417" t="s">
        <v>298</v>
      </c>
      <c r="H3419" s="417" t="s">
        <v>41</v>
      </c>
      <c r="I3419" s="417" t="s">
        <v>423</v>
      </c>
      <c r="J3419" s="417" t="s">
        <v>1196</v>
      </c>
      <c r="K3419" s="417" t="s">
        <v>890</v>
      </c>
      <c r="L3419" s="417" t="s">
        <v>32</v>
      </c>
      <c r="M3419" s="423">
        <v>79833600</v>
      </c>
    </row>
    <row r="3420" spans="1:13">
      <c r="A3420" s="417" t="s">
        <v>7036</v>
      </c>
      <c r="B3420" s="417" t="s">
        <v>1957</v>
      </c>
      <c r="C3420" s="417" t="s">
        <v>920</v>
      </c>
      <c r="D3420" s="422">
        <v>8501</v>
      </c>
      <c r="E3420" s="417" t="s">
        <v>1100</v>
      </c>
      <c r="F3420" s="417" t="s">
        <v>1101</v>
      </c>
      <c r="G3420" s="417" t="s">
        <v>298</v>
      </c>
      <c r="H3420" s="417" t="s">
        <v>41</v>
      </c>
      <c r="I3420" s="417" t="s">
        <v>424</v>
      </c>
      <c r="J3420" s="417" t="s">
        <v>1191</v>
      </c>
      <c r="K3420" s="417" t="s">
        <v>890</v>
      </c>
      <c r="L3420" s="417" t="s">
        <v>32</v>
      </c>
      <c r="M3420" s="423">
        <v>79833600</v>
      </c>
    </row>
    <row r="3421" spans="1:13">
      <c r="A3421" s="417" t="s">
        <v>7044</v>
      </c>
      <c r="B3421" s="417" t="s">
        <v>1957</v>
      </c>
      <c r="C3421" s="417" t="s">
        <v>920</v>
      </c>
      <c r="D3421" s="422">
        <v>8501</v>
      </c>
      <c r="E3421" s="417" t="s">
        <v>1100</v>
      </c>
      <c r="F3421" s="417" t="s">
        <v>1101</v>
      </c>
      <c r="G3421" s="417" t="s">
        <v>298</v>
      </c>
      <c r="H3421" s="417" t="s">
        <v>41</v>
      </c>
      <c r="I3421" s="417" t="s">
        <v>425</v>
      </c>
      <c r="J3421" s="417" t="s">
        <v>1192</v>
      </c>
      <c r="K3421" s="417" t="s">
        <v>890</v>
      </c>
      <c r="L3421" s="417" t="s">
        <v>32</v>
      </c>
      <c r="M3421" s="423">
        <v>79833600</v>
      </c>
    </row>
    <row r="3422" spans="1:13">
      <c r="A3422" s="417" t="s">
        <v>7012</v>
      </c>
      <c r="B3422" s="417" t="s">
        <v>1957</v>
      </c>
      <c r="C3422" s="417" t="s">
        <v>920</v>
      </c>
      <c r="D3422" s="422">
        <v>8501</v>
      </c>
      <c r="E3422" s="417" t="s">
        <v>1100</v>
      </c>
      <c r="F3422" s="417" t="s">
        <v>1101</v>
      </c>
      <c r="G3422" s="417" t="s">
        <v>298</v>
      </c>
      <c r="H3422" s="417" t="s">
        <v>41</v>
      </c>
      <c r="I3422" s="417" t="s">
        <v>421</v>
      </c>
      <c r="J3422" s="417" t="s">
        <v>1197</v>
      </c>
      <c r="K3422" s="417" t="s">
        <v>890</v>
      </c>
      <c r="L3422" s="417" t="s">
        <v>32</v>
      </c>
      <c r="M3422" s="423">
        <v>84037800</v>
      </c>
    </row>
    <row r="3423" spans="1:13">
      <c r="A3423" s="417" t="s">
        <v>6989</v>
      </c>
      <c r="B3423" s="417" t="s">
        <v>1958</v>
      </c>
      <c r="C3423" s="417" t="s">
        <v>920</v>
      </c>
      <c r="D3423" s="422">
        <v>8501</v>
      </c>
      <c r="E3423" s="417" t="s">
        <v>1100</v>
      </c>
      <c r="F3423" s="417" t="s">
        <v>1101</v>
      </c>
      <c r="G3423" s="417" t="s">
        <v>298</v>
      </c>
      <c r="H3423" s="417" t="s">
        <v>41</v>
      </c>
      <c r="I3423" s="417" t="s">
        <v>48</v>
      </c>
      <c r="J3423" s="417" t="s">
        <v>1108</v>
      </c>
      <c r="K3423" s="417" t="s">
        <v>821</v>
      </c>
      <c r="L3423" s="417" t="s">
        <v>32</v>
      </c>
      <c r="M3423" s="423">
        <v>86209200</v>
      </c>
    </row>
    <row r="3424" spans="1:13">
      <c r="A3424" s="417" t="s">
        <v>6981</v>
      </c>
      <c r="B3424" s="417" t="s">
        <v>1958</v>
      </c>
      <c r="C3424" s="417" t="s">
        <v>920</v>
      </c>
      <c r="D3424" s="422">
        <v>8501</v>
      </c>
      <c r="E3424" s="417" t="s">
        <v>1100</v>
      </c>
      <c r="F3424" s="417" t="s">
        <v>1101</v>
      </c>
      <c r="G3424" s="417" t="s">
        <v>298</v>
      </c>
      <c r="H3424" s="417" t="s">
        <v>41</v>
      </c>
      <c r="I3424" s="417" t="s">
        <v>221</v>
      </c>
      <c r="J3424" s="417" t="s">
        <v>1107</v>
      </c>
      <c r="K3424" s="417" t="s">
        <v>821</v>
      </c>
      <c r="L3424" s="417" t="s">
        <v>32</v>
      </c>
      <c r="M3424" s="423">
        <v>86879100</v>
      </c>
    </row>
    <row r="3425" spans="1:13">
      <c r="A3425" s="417" t="s">
        <v>6973</v>
      </c>
      <c r="B3425" s="417" t="s">
        <v>1958</v>
      </c>
      <c r="C3425" s="417" t="s">
        <v>920</v>
      </c>
      <c r="D3425" s="422">
        <v>8501</v>
      </c>
      <c r="E3425" s="417" t="s">
        <v>1100</v>
      </c>
      <c r="F3425" s="417" t="s">
        <v>1101</v>
      </c>
      <c r="G3425" s="417" t="s">
        <v>298</v>
      </c>
      <c r="H3425" s="417" t="s">
        <v>41</v>
      </c>
      <c r="I3425" s="417" t="s">
        <v>46</v>
      </c>
      <c r="J3425" s="417" t="s">
        <v>1106</v>
      </c>
      <c r="K3425" s="417" t="s">
        <v>821</v>
      </c>
      <c r="L3425" s="417" t="s">
        <v>32</v>
      </c>
      <c r="M3425" s="423">
        <v>87549000</v>
      </c>
    </row>
    <row r="3426" spans="1:13">
      <c r="A3426" s="417" t="s">
        <v>7004</v>
      </c>
      <c r="B3426" s="417" t="s">
        <v>1957</v>
      </c>
      <c r="C3426" s="417" t="s">
        <v>920</v>
      </c>
      <c r="D3426" s="422">
        <v>8501</v>
      </c>
      <c r="E3426" s="417" t="s">
        <v>1100</v>
      </c>
      <c r="F3426" s="417" t="s">
        <v>1101</v>
      </c>
      <c r="G3426" s="417" t="s">
        <v>298</v>
      </c>
      <c r="H3426" s="417" t="s">
        <v>41</v>
      </c>
      <c r="I3426" s="417" t="s">
        <v>223</v>
      </c>
      <c r="J3426" s="417" t="s">
        <v>1194</v>
      </c>
      <c r="K3426" s="417" t="s">
        <v>890</v>
      </c>
      <c r="L3426" s="417" t="s">
        <v>32</v>
      </c>
      <c r="M3426" s="423">
        <v>88449900</v>
      </c>
    </row>
    <row r="3427" spans="1:13">
      <c r="A3427" s="417" t="s">
        <v>6965</v>
      </c>
      <c r="B3427" s="417" t="s">
        <v>1958</v>
      </c>
      <c r="C3427" s="417" t="s">
        <v>920</v>
      </c>
      <c r="D3427" s="422">
        <v>8501</v>
      </c>
      <c r="E3427" s="417" t="s">
        <v>1100</v>
      </c>
      <c r="F3427" s="417" t="s">
        <v>1101</v>
      </c>
      <c r="G3427" s="417" t="s">
        <v>298</v>
      </c>
      <c r="H3427" s="417" t="s">
        <v>41</v>
      </c>
      <c r="I3427" s="417" t="s">
        <v>44</v>
      </c>
      <c r="J3427" s="417" t="s">
        <v>1105</v>
      </c>
      <c r="K3427" s="417" t="s">
        <v>821</v>
      </c>
      <c r="L3427" s="417" t="s">
        <v>32</v>
      </c>
      <c r="M3427" s="423">
        <v>89558700</v>
      </c>
    </row>
    <row r="3428" spans="1:13">
      <c r="A3428" s="417" t="s">
        <v>6957</v>
      </c>
      <c r="B3428" s="417" t="s">
        <v>1958</v>
      </c>
      <c r="C3428" s="417" t="s">
        <v>920</v>
      </c>
      <c r="D3428" s="422">
        <v>8501</v>
      </c>
      <c r="E3428" s="417" t="s">
        <v>1100</v>
      </c>
      <c r="F3428" s="417" t="s">
        <v>1101</v>
      </c>
      <c r="G3428" s="417" t="s">
        <v>298</v>
      </c>
      <c r="H3428" s="417" t="s">
        <v>41</v>
      </c>
      <c r="I3428" s="417" t="s">
        <v>219</v>
      </c>
      <c r="J3428" s="417" t="s">
        <v>1104</v>
      </c>
      <c r="K3428" s="417" t="s">
        <v>821</v>
      </c>
      <c r="L3428" s="417" t="s">
        <v>32</v>
      </c>
      <c r="M3428" s="423">
        <v>92238300</v>
      </c>
    </row>
    <row r="3429" spans="1:13">
      <c r="A3429" s="417" t="s">
        <v>6996</v>
      </c>
      <c r="B3429" s="417" t="s">
        <v>1957</v>
      </c>
      <c r="C3429" s="417" t="s">
        <v>920</v>
      </c>
      <c r="D3429" s="422">
        <v>8501</v>
      </c>
      <c r="E3429" s="417" t="s">
        <v>1100</v>
      </c>
      <c r="F3429" s="417" t="s">
        <v>1101</v>
      </c>
      <c r="G3429" s="417" t="s">
        <v>298</v>
      </c>
      <c r="H3429" s="417" t="s">
        <v>41</v>
      </c>
      <c r="I3429" s="417" t="s">
        <v>50</v>
      </c>
      <c r="J3429" s="417" t="s">
        <v>1193</v>
      </c>
      <c r="K3429" s="417" t="s">
        <v>890</v>
      </c>
      <c r="L3429" s="417" t="s">
        <v>32</v>
      </c>
      <c r="M3429" s="423">
        <v>93116100</v>
      </c>
    </row>
    <row r="3430" spans="1:13">
      <c r="A3430" s="417" t="s">
        <v>6988</v>
      </c>
      <c r="B3430" s="417" t="s">
        <v>1957</v>
      </c>
      <c r="C3430" s="417" t="s">
        <v>920</v>
      </c>
      <c r="D3430" s="422">
        <v>8501</v>
      </c>
      <c r="E3430" s="417" t="s">
        <v>1100</v>
      </c>
      <c r="F3430" s="417" t="s">
        <v>1101</v>
      </c>
      <c r="G3430" s="417" t="s">
        <v>298</v>
      </c>
      <c r="H3430" s="417" t="s">
        <v>41</v>
      </c>
      <c r="I3430" s="417" t="s">
        <v>48</v>
      </c>
      <c r="J3430" s="417" t="s">
        <v>1108</v>
      </c>
      <c r="K3430" s="417" t="s">
        <v>890</v>
      </c>
      <c r="L3430" s="417" t="s">
        <v>32</v>
      </c>
      <c r="M3430" s="423">
        <v>103441800</v>
      </c>
    </row>
    <row r="3431" spans="1:13">
      <c r="A3431" s="417" t="s">
        <v>6980</v>
      </c>
      <c r="B3431" s="417" t="s">
        <v>1957</v>
      </c>
      <c r="C3431" s="417" t="s">
        <v>920</v>
      </c>
      <c r="D3431" s="422">
        <v>8501</v>
      </c>
      <c r="E3431" s="417" t="s">
        <v>1100</v>
      </c>
      <c r="F3431" s="417" t="s">
        <v>1101</v>
      </c>
      <c r="G3431" s="417" t="s">
        <v>298</v>
      </c>
      <c r="H3431" s="417" t="s">
        <v>41</v>
      </c>
      <c r="I3431" s="417" t="s">
        <v>221</v>
      </c>
      <c r="J3431" s="417" t="s">
        <v>1107</v>
      </c>
      <c r="K3431" s="417" t="s">
        <v>890</v>
      </c>
      <c r="L3431" s="417" t="s">
        <v>32</v>
      </c>
      <c r="M3431" s="423">
        <v>104250300</v>
      </c>
    </row>
    <row r="3432" spans="1:13">
      <c r="A3432" s="417" t="s">
        <v>6972</v>
      </c>
      <c r="B3432" s="417" t="s">
        <v>1957</v>
      </c>
      <c r="C3432" s="417" t="s">
        <v>920</v>
      </c>
      <c r="D3432" s="422">
        <v>8501</v>
      </c>
      <c r="E3432" s="417" t="s">
        <v>1100</v>
      </c>
      <c r="F3432" s="417" t="s">
        <v>1101</v>
      </c>
      <c r="G3432" s="417" t="s">
        <v>298</v>
      </c>
      <c r="H3432" s="417" t="s">
        <v>41</v>
      </c>
      <c r="I3432" s="417" t="s">
        <v>46</v>
      </c>
      <c r="J3432" s="417" t="s">
        <v>1106</v>
      </c>
      <c r="K3432" s="417" t="s">
        <v>890</v>
      </c>
      <c r="L3432" s="417" t="s">
        <v>32</v>
      </c>
      <c r="M3432" s="423">
        <v>105058800</v>
      </c>
    </row>
    <row r="3433" spans="1:13">
      <c r="A3433" s="417" t="s">
        <v>7019</v>
      </c>
      <c r="B3433" s="417" t="s">
        <v>1956</v>
      </c>
      <c r="C3433" s="417" t="s">
        <v>920</v>
      </c>
      <c r="D3433" s="422">
        <v>8501</v>
      </c>
      <c r="E3433" s="417" t="s">
        <v>1100</v>
      </c>
      <c r="F3433" s="417" t="s">
        <v>1101</v>
      </c>
      <c r="G3433" s="417" t="s">
        <v>298</v>
      </c>
      <c r="H3433" s="417" t="s">
        <v>41</v>
      </c>
      <c r="I3433" s="417" t="s">
        <v>422</v>
      </c>
      <c r="J3433" s="417" t="s">
        <v>1195</v>
      </c>
      <c r="K3433" s="417" t="s">
        <v>821</v>
      </c>
      <c r="L3433" s="417" t="s">
        <v>34</v>
      </c>
      <c r="M3433" s="423">
        <v>106444800</v>
      </c>
    </row>
    <row r="3434" spans="1:13">
      <c r="A3434" s="417" t="s">
        <v>7027</v>
      </c>
      <c r="B3434" s="417" t="s">
        <v>1956</v>
      </c>
      <c r="C3434" s="417" t="s">
        <v>920</v>
      </c>
      <c r="D3434" s="422">
        <v>8501</v>
      </c>
      <c r="E3434" s="417" t="s">
        <v>1100</v>
      </c>
      <c r="F3434" s="417" t="s">
        <v>1101</v>
      </c>
      <c r="G3434" s="417" t="s">
        <v>298</v>
      </c>
      <c r="H3434" s="417" t="s">
        <v>41</v>
      </c>
      <c r="I3434" s="417" t="s">
        <v>423</v>
      </c>
      <c r="J3434" s="417" t="s">
        <v>1196</v>
      </c>
      <c r="K3434" s="417" t="s">
        <v>821</v>
      </c>
      <c r="L3434" s="417" t="s">
        <v>34</v>
      </c>
      <c r="M3434" s="423">
        <v>106444800</v>
      </c>
    </row>
    <row r="3435" spans="1:13">
      <c r="A3435" s="417" t="s">
        <v>7035</v>
      </c>
      <c r="B3435" s="417" t="s">
        <v>1956</v>
      </c>
      <c r="C3435" s="417" t="s">
        <v>920</v>
      </c>
      <c r="D3435" s="422">
        <v>8501</v>
      </c>
      <c r="E3435" s="417" t="s">
        <v>1100</v>
      </c>
      <c r="F3435" s="417" t="s">
        <v>1101</v>
      </c>
      <c r="G3435" s="417" t="s">
        <v>298</v>
      </c>
      <c r="H3435" s="417" t="s">
        <v>41</v>
      </c>
      <c r="I3435" s="417" t="s">
        <v>424</v>
      </c>
      <c r="J3435" s="417" t="s">
        <v>1191</v>
      </c>
      <c r="K3435" s="417" t="s">
        <v>821</v>
      </c>
      <c r="L3435" s="417" t="s">
        <v>34</v>
      </c>
      <c r="M3435" s="423">
        <v>106444800</v>
      </c>
    </row>
    <row r="3436" spans="1:13">
      <c r="A3436" s="417" t="s">
        <v>7043</v>
      </c>
      <c r="B3436" s="417" t="s">
        <v>1956</v>
      </c>
      <c r="C3436" s="417" t="s">
        <v>920</v>
      </c>
      <c r="D3436" s="422">
        <v>8501</v>
      </c>
      <c r="E3436" s="417" t="s">
        <v>1100</v>
      </c>
      <c r="F3436" s="417" t="s">
        <v>1101</v>
      </c>
      <c r="G3436" s="417" t="s">
        <v>298</v>
      </c>
      <c r="H3436" s="417" t="s">
        <v>41</v>
      </c>
      <c r="I3436" s="417" t="s">
        <v>425</v>
      </c>
      <c r="J3436" s="417" t="s">
        <v>1192</v>
      </c>
      <c r="K3436" s="417" t="s">
        <v>821</v>
      </c>
      <c r="L3436" s="417" t="s">
        <v>34</v>
      </c>
      <c r="M3436" s="423">
        <v>106444800</v>
      </c>
    </row>
    <row r="3437" spans="1:13">
      <c r="A3437" s="417" t="s">
        <v>6964</v>
      </c>
      <c r="B3437" s="417" t="s">
        <v>1957</v>
      </c>
      <c r="C3437" s="417" t="s">
        <v>920</v>
      </c>
      <c r="D3437" s="422">
        <v>8501</v>
      </c>
      <c r="E3437" s="417" t="s">
        <v>1100</v>
      </c>
      <c r="F3437" s="417" t="s">
        <v>1101</v>
      </c>
      <c r="G3437" s="417" t="s">
        <v>298</v>
      </c>
      <c r="H3437" s="417" t="s">
        <v>41</v>
      </c>
      <c r="I3437" s="417" t="s">
        <v>44</v>
      </c>
      <c r="J3437" s="417" t="s">
        <v>1105</v>
      </c>
      <c r="K3437" s="417" t="s">
        <v>890</v>
      </c>
      <c r="L3437" s="417" t="s">
        <v>32</v>
      </c>
      <c r="M3437" s="423">
        <v>107461200</v>
      </c>
    </row>
    <row r="3438" spans="1:13">
      <c r="A3438" s="417" t="s">
        <v>6949</v>
      </c>
      <c r="B3438" s="417" t="s">
        <v>1958</v>
      </c>
      <c r="C3438" s="417" t="s">
        <v>920</v>
      </c>
      <c r="D3438" s="422">
        <v>8501</v>
      </c>
      <c r="E3438" s="417" t="s">
        <v>1100</v>
      </c>
      <c r="F3438" s="417" t="s">
        <v>1101</v>
      </c>
      <c r="G3438" s="417" t="s">
        <v>298</v>
      </c>
      <c r="H3438" s="417" t="s">
        <v>41</v>
      </c>
      <c r="I3438" s="417" t="s">
        <v>42</v>
      </c>
      <c r="J3438" s="417" t="s">
        <v>1103</v>
      </c>
      <c r="K3438" s="417" t="s">
        <v>821</v>
      </c>
      <c r="L3438" s="417" t="s">
        <v>32</v>
      </c>
      <c r="M3438" s="423">
        <v>110418000</v>
      </c>
    </row>
    <row r="3439" spans="1:13">
      <c r="A3439" s="417" t="s">
        <v>6956</v>
      </c>
      <c r="B3439" s="417" t="s">
        <v>1957</v>
      </c>
      <c r="C3439" s="417" t="s">
        <v>920</v>
      </c>
      <c r="D3439" s="422">
        <v>8501</v>
      </c>
      <c r="E3439" s="417" t="s">
        <v>1100</v>
      </c>
      <c r="F3439" s="417" t="s">
        <v>1101</v>
      </c>
      <c r="G3439" s="417" t="s">
        <v>298</v>
      </c>
      <c r="H3439" s="417" t="s">
        <v>41</v>
      </c>
      <c r="I3439" s="417" t="s">
        <v>219</v>
      </c>
      <c r="J3439" s="417" t="s">
        <v>1104</v>
      </c>
      <c r="K3439" s="417" t="s">
        <v>890</v>
      </c>
      <c r="L3439" s="417" t="s">
        <v>32</v>
      </c>
      <c r="M3439" s="423">
        <v>110695200</v>
      </c>
    </row>
    <row r="3440" spans="1:13">
      <c r="A3440" s="417" t="s">
        <v>7011</v>
      </c>
      <c r="B3440" s="417" t="s">
        <v>1956</v>
      </c>
      <c r="C3440" s="417" t="s">
        <v>920</v>
      </c>
      <c r="D3440" s="422">
        <v>8501</v>
      </c>
      <c r="E3440" s="417" t="s">
        <v>1100</v>
      </c>
      <c r="F3440" s="417" t="s">
        <v>1101</v>
      </c>
      <c r="G3440" s="417" t="s">
        <v>298</v>
      </c>
      <c r="H3440" s="417" t="s">
        <v>41</v>
      </c>
      <c r="I3440" s="417" t="s">
        <v>421</v>
      </c>
      <c r="J3440" s="417" t="s">
        <v>1197</v>
      </c>
      <c r="K3440" s="417" t="s">
        <v>821</v>
      </c>
      <c r="L3440" s="417" t="s">
        <v>34</v>
      </c>
      <c r="M3440" s="423">
        <v>112035000</v>
      </c>
    </row>
    <row r="3441" spans="1:13">
      <c r="A3441" s="417" t="s">
        <v>7003</v>
      </c>
      <c r="B3441" s="417" t="s">
        <v>1956</v>
      </c>
      <c r="C3441" s="417" t="s">
        <v>920</v>
      </c>
      <c r="D3441" s="422">
        <v>8501</v>
      </c>
      <c r="E3441" s="417" t="s">
        <v>1100</v>
      </c>
      <c r="F3441" s="417" t="s">
        <v>1101</v>
      </c>
      <c r="G3441" s="417" t="s">
        <v>298</v>
      </c>
      <c r="H3441" s="417" t="s">
        <v>41</v>
      </c>
      <c r="I3441" s="417" t="s">
        <v>223</v>
      </c>
      <c r="J3441" s="417" t="s">
        <v>1194</v>
      </c>
      <c r="K3441" s="417" t="s">
        <v>821</v>
      </c>
      <c r="L3441" s="417" t="s">
        <v>34</v>
      </c>
      <c r="M3441" s="423">
        <v>117925500</v>
      </c>
    </row>
    <row r="3442" spans="1:13">
      <c r="A3442" s="417" t="s">
        <v>6995</v>
      </c>
      <c r="B3442" s="417" t="s">
        <v>1956</v>
      </c>
      <c r="C3442" s="417" t="s">
        <v>920</v>
      </c>
      <c r="D3442" s="422">
        <v>8501</v>
      </c>
      <c r="E3442" s="417" t="s">
        <v>1100</v>
      </c>
      <c r="F3442" s="417" t="s">
        <v>1101</v>
      </c>
      <c r="G3442" s="417" t="s">
        <v>298</v>
      </c>
      <c r="H3442" s="417" t="s">
        <v>41</v>
      </c>
      <c r="I3442" s="417" t="s">
        <v>50</v>
      </c>
      <c r="J3442" s="417" t="s">
        <v>1193</v>
      </c>
      <c r="K3442" s="417" t="s">
        <v>821</v>
      </c>
      <c r="L3442" s="417" t="s">
        <v>34</v>
      </c>
      <c r="M3442" s="423">
        <v>124139400</v>
      </c>
    </row>
    <row r="3443" spans="1:13">
      <c r="A3443" s="417" t="s">
        <v>7018</v>
      </c>
      <c r="B3443" s="417" t="s">
        <v>1955</v>
      </c>
      <c r="C3443" s="417" t="s">
        <v>920</v>
      </c>
      <c r="D3443" s="422">
        <v>8501</v>
      </c>
      <c r="E3443" s="417" t="s">
        <v>1100</v>
      </c>
      <c r="F3443" s="417" t="s">
        <v>1101</v>
      </c>
      <c r="G3443" s="417" t="s">
        <v>298</v>
      </c>
      <c r="H3443" s="417" t="s">
        <v>41</v>
      </c>
      <c r="I3443" s="417" t="s">
        <v>422</v>
      </c>
      <c r="J3443" s="417" t="s">
        <v>1195</v>
      </c>
      <c r="K3443" s="417" t="s">
        <v>890</v>
      </c>
      <c r="L3443" s="417" t="s">
        <v>34</v>
      </c>
      <c r="M3443" s="423">
        <v>127719900</v>
      </c>
    </row>
    <row r="3444" spans="1:13">
      <c r="A3444" s="417" t="s">
        <v>7026</v>
      </c>
      <c r="B3444" s="417" t="s">
        <v>1955</v>
      </c>
      <c r="C3444" s="417" t="s">
        <v>920</v>
      </c>
      <c r="D3444" s="422">
        <v>8501</v>
      </c>
      <c r="E3444" s="417" t="s">
        <v>1100</v>
      </c>
      <c r="F3444" s="417" t="s">
        <v>1101</v>
      </c>
      <c r="G3444" s="417" t="s">
        <v>298</v>
      </c>
      <c r="H3444" s="417" t="s">
        <v>41</v>
      </c>
      <c r="I3444" s="417" t="s">
        <v>423</v>
      </c>
      <c r="J3444" s="417" t="s">
        <v>1196</v>
      </c>
      <c r="K3444" s="417" t="s">
        <v>890</v>
      </c>
      <c r="L3444" s="417" t="s">
        <v>34</v>
      </c>
      <c r="M3444" s="423">
        <v>127719900</v>
      </c>
    </row>
    <row r="3445" spans="1:13">
      <c r="A3445" s="417" t="s">
        <v>7034</v>
      </c>
      <c r="B3445" s="417" t="s">
        <v>1955</v>
      </c>
      <c r="C3445" s="417" t="s">
        <v>920</v>
      </c>
      <c r="D3445" s="422">
        <v>8501</v>
      </c>
      <c r="E3445" s="417" t="s">
        <v>1100</v>
      </c>
      <c r="F3445" s="417" t="s">
        <v>1101</v>
      </c>
      <c r="G3445" s="417" t="s">
        <v>298</v>
      </c>
      <c r="H3445" s="417" t="s">
        <v>41</v>
      </c>
      <c r="I3445" s="417" t="s">
        <v>424</v>
      </c>
      <c r="J3445" s="417" t="s">
        <v>1191</v>
      </c>
      <c r="K3445" s="417" t="s">
        <v>890</v>
      </c>
      <c r="L3445" s="417" t="s">
        <v>34</v>
      </c>
      <c r="M3445" s="423">
        <v>127719900</v>
      </c>
    </row>
    <row r="3446" spans="1:13">
      <c r="A3446" s="417" t="s">
        <v>7042</v>
      </c>
      <c r="B3446" s="417" t="s">
        <v>1955</v>
      </c>
      <c r="C3446" s="417" t="s">
        <v>920</v>
      </c>
      <c r="D3446" s="422">
        <v>8501</v>
      </c>
      <c r="E3446" s="417" t="s">
        <v>1100</v>
      </c>
      <c r="F3446" s="417" t="s">
        <v>1101</v>
      </c>
      <c r="G3446" s="417" t="s">
        <v>298</v>
      </c>
      <c r="H3446" s="417" t="s">
        <v>41</v>
      </c>
      <c r="I3446" s="417" t="s">
        <v>425</v>
      </c>
      <c r="J3446" s="417" t="s">
        <v>1192</v>
      </c>
      <c r="K3446" s="417" t="s">
        <v>890</v>
      </c>
      <c r="L3446" s="417" t="s">
        <v>34</v>
      </c>
      <c r="M3446" s="423">
        <v>127719900</v>
      </c>
    </row>
    <row r="3447" spans="1:13">
      <c r="A3447" s="417" t="s">
        <v>6948</v>
      </c>
      <c r="B3447" s="417" t="s">
        <v>1957</v>
      </c>
      <c r="C3447" s="417" t="s">
        <v>920</v>
      </c>
      <c r="D3447" s="422">
        <v>8501</v>
      </c>
      <c r="E3447" s="417" t="s">
        <v>1100</v>
      </c>
      <c r="F3447" s="417" t="s">
        <v>1101</v>
      </c>
      <c r="G3447" s="417" t="s">
        <v>298</v>
      </c>
      <c r="H3447" s="417" t="s">
        <v>41</v>
      </c>
      <c r="I3447" s="417" t="s">
        <v>42</v>
      </c>
      <c r="J3447" s="417" t="s">
        <v>1103</v>
      </c>
      <c r="K3447" s="417" t="s">
        <v>890</v>
      </c>
      <c r="L3447" s="417" t="s">
        <v>32</v>
      </c>
      <c r="M3447" s="423">
        <v>132501600</v>
      </c>
    </row>
    <row r="3448" spans="1:13">
      <c r="A3448" s="417" t="s">
        <v>7010</v>
      </c>
      <c r="B3448" s="417" t="s">
        <v>1955</v>
      </c>
      <c r="C3448" s="417" t="s">
        <v>920</v>
      </c>
      <c r="D3448" s="422">
        <v>8501</v>
      </c>
      <c r="E3448" s="417" t="s">
        <v>1100</v>
      </c>
      <c r="F3448" s="417" t="s">
        <v>1101</v>
      </c>
      <c r="G3448" s="417" t="s">
        <v>298</v>
      </c>
      <c r="H3448" s="417" t="s">
        <v>41</v>
      </c>
      <c r="I3448" s="417" t="s">
        <v>421</v>
      </c>
      <c r="J3448" s="417" t="s">
        <v>1197</v>
      </c>
      <c r="K3448" s="417" t="s">
        <v>890</v>
      </c>
      <c r="L3448" s="417" t="s">
        <v>34</v>
      </c>
      <c r="M3448" s="423">
        <v>134442000</v>
      </c>
    </row>
    <row r="3449" spans="1:13">
      <c r="A3449" s="417" t="s">
        <v>6987</v>
      </c>
      <c r="B3449" s="417" t="s">
        <v>1956</v>
      </c>
      <c r="C3449" s="417" t="s">
        <v>920</v>
      </c>
      <c r="D3449" s="422">
        <v>8501</v>
      </c>
      <c r="E3449" s="417" t="s">
        <v>1100</v>
      </c>
      <c r="F3449" s="417" t="s">
        <v>1101</v>
      </c>
      <c r="G3449" s="417" t="s">
        <v>298</v>
      </c>
      <c r="H3449" s="417" t="s">
        <v>41</v>
      </c>
      <c r="I3449" s="417" t="s">
        <v>48</v>
      </c>
      <c r="J3449" s="417" t="s">
        <v>1108</v>
      </c>
      <c r="K3449" s="417" t="s">
        <v>821</v>
      </c>
      <c r="L3449" s="417" t="s">
        <v>34</v>
      </c>
      <c r="M3449" s="423">
        <v>137930100</v>
      </c>
    </row>
    <row r="3450" spans="1:13">
      <c r="A3450" s="417" t="s">
        <v>6979</v>
      </c>
      <c r="B3450" s="417" t="s">
        <v>1956</v>
      </c>
      <c r="C3450" s="417" t="s">
        <v>920</v>
      </c>
      <c r="D3450" s="422">
        <v>8501</v>
      </c>
      <c r="E3450" s="417" t="s">
        <v>1100</v>
      </c>
      <c r="F3450" s="417" t="s">
        <v>1101</v>
      </c>
      <c r="G3450" s="417" t="s">
        <v>298</v>
      </c>
      <c r="H3450" s="417" t="s">
        <v>41</v>
      </c>
      <c r="I3450" s="417" t="s">
        <v>221</v>
      </c>
      <c r="J3450" s="417" t="s">
        <v>1107</v>
      </c>
      <c r="K3450" s="417" t="s">
        <v>821</v>
      </c>
      <c r="L3450" s="417" t="s">
        <v>34</v>
      </c>
      <c r="M3450" s="423">
        <v>139015800</v>
      </c>
    </row>
    <row r="3451" spans="1:13">
      <c r="A3451" s="417" t="s">
        <v>6971</v>
      </c>
      <c r="B3451" s="417" t="s">
        <v>1956</v>
      </c>
      <c r="C3451" s="417" t="s">
        <v>920</v>
      </c>
      <c r="D3451" s="422">
        <v>8501</v>
      </c>
      <c r="E3451" s="417" t="s">
        <v>1100</v>
      </c>
      <c r="F3451" s="417" t="s">
        <v>1101</v>
      </c>
      <c r="G3451" s="417" t="s">
        <v>298</v>
      </c>
      <c r="H3451" s="417" t="s">
        <v>41</v>
      </c>
      <c r="I3451" s="417" t="s">
        <v>46</v>
      </c>
      <c r="J3451" s="417" t="s">
        <v>1106</v>
      </c>
      <c r="K3451" s="417" t="s">
        <v>821</v>
      </c>
      <c r="L3451" s="417" t="s">
        <v>34</v>
      </c>
      <c r="M3451" s="423">
        <v>140078400</v>
      </c>
    </row>
    <row r="3452" spans="1:13">
      <c r="A3452" s="417" t="s">
        <v>7002</v>
      </c>
      <c r="B3452" s="417" t="s">
        <v>1955</v>
      </c>
      <c r="C3452" s="417" t="s">
        <v>920</v>
      </c>
      <c r="D3452" s="422">
        <v>8501</v>
      </c>
      <c r="E3452" s="417" t="s">
        <v>1100</v>
      </c>
      <c r="F3452" s="417" t="s">
        <v>1101</v>
      </c>
      <c r="G3452" s="417" t="s">
        <v>298</v>
      </c>
      <c r="H3452" s="417" t="s">
        <v>41</v>
      </c>
      <c r="I3452" s="417" t="s">
        <v>223</v>
      </c>
      <c r="J3452" s="417" t="s">
        <v>1194</v>
      </c>
      <c r="K3452" s="417" t="s">
        <v>890</v>
      </c>
      <c r="L3452" s="417" t="s">
        <v>34</v>
      </c>
      <c r="M3452" s="423">
        <v>141510600</v>
      </c>
    </row>
    <row r="3453" spans="1:13">
      <c r="A3453" s="417" t="s">
        <v>6963</v>
      </c>
      <c r="B3453" s="417" t="s">
        <v>1956</v>
      </c>
      <c r="C3453" s="417" t="s">
        <v>920</v>
      </c>
      <c r="D3453" s="422">
        <v>8501</v>
      </c>
      <c r="E3453" s="417" t="s">
        <v>1100</v>
      </c>
      <c r="F3453" s="417" t="s">
        <v>1101</v>
      </c>
      <c r="G3453" s="417" t="s">
        <v>298</v>
      </c>
      <c r="H3453" s="417" t="s">
        <v>41</v>
      </c>
      <c r="I3453" s="417" t="s">
        <v>44</v>
      </c>
      <c r="J3453" s="417" t="s">
        <v>1105</v>
      </c>
      <c r="K3453" s="417" t="s">
        <v>821</v>
      </c>
      <c r="L3453" s="417" t="s">
        <v>34</v>
      </c>
      <c r="M3453" s="423">
        <v>143289300</v>
      </c>
    </row>
    <row r="3454" spans="1:13">
      <c r="A3454" s="417" t="s">
        <v>6941</v>
      </c>
      <c r="B3454" s="417" t="s">
        <v>1958</v>
      </c>
      <c r="C3454" s="417" t="s">
        <v>920</v>
      </c>
      <c r="D3454" s="422">
        <v>8501</v>
      </c>
      <c r="E3454" s="417" t="s">
        <v>1100</v>
      </c>
      <c r="F3454" s="417" t="s">
        <v>1101</v>
      </c>
      <c r="G3454" s="417" t="s">
        <v>298</v>
      </c>
      <c r="H3454" s="417" t="s">
        <v>41</v>
      </c>
      <c r="I3454" s="417" t="s">
        <v>324</v>
      </c>
      <c r="J3454" s="417" t="s">
        <v>1102</v>
      </c>
      <c r="K3454" s="417" t="s">
        <v>821</v>
      </c>
      <c r="L3454" s="417" t="s">
        <v>32</v>
      </c>
      <c r="M3454" s="423">
        <v>146107500</v>
      </c>
    </row>
    <row r="3455" spans="1:13">
      <c r="A3455" s="417" t="s">
        <v>6955</v>
      </c>
      <c r="B3455" s="417" t="s">
        <v>1956</v>
      </c>
      <c r="C3455" s="417" t="s">
        <v>920</v>
      </c>
      <c r="D3455" s="422">
        <v>8501</v>
      </c>
      <c r="E3455" s="417" t="s">
        <v>1100</v>
      </c>
      <c r="F3455" s="417" t="s">
        <v>1101</v>
      </c>
      <c r="G3455" s="417" t="s">
        <v>298</v>
      </c>
      <c r="H3455" s="417" t="s">
        <v>41</v>
      </c>
      <c r="I3455" s="417" t="s">
        <v>219</v>
      </c>
      <c r="J3455" s="417" t="s">
        <v>1104</v>
      </c>
      <c r="K3455" s="417" t="s">
        <v>821</v>
      </c>
      <c r="L3455" s="417" t="s">
        <v>34</v>
      </c>
      <c r="M3455" s="423">
        <v>147585900</v>
      </c>
    </row>
    <row r="3456" spans="1:13">
      <c r="A3456" s="417" t="s">
        <v>6994</v>
      </c>
      <c r="B3456" s="417" t="s">
        <v>1955</v>
      </c>
      <c r="C3456" s="417" t="s">
        <v>920</v>
      </c>
      <c r="D3456" s="422">
        <v>8501</v>
      </c>
      <c r="E3456" s="417" t="s">
        <v>1100</v>
      </c>
      <c r="F3456" s="417" t="s">
        <v>1101</v>
      </c>
      <c r="G3456" s="417" t="s">
        <v>298</v>
      </c>
      <c r="H3456" s="417" t="s">
        <v>41</v>
      </c>
      <c r="I3456" s="417" t="s">
        <v>50</v>
      </c>
      <c r="J3456" s="417" t="s">
        <v>1193</v>
      </c>
      <c r="K3456" s="417" t="s">
        <v>890</v>
      </c>
      <c r="L3456" s="417" t="s">
        <v>34</v>
      </c>
      <c r="M3456" s="423">
        <v>148971900</v>
      </c>
    </row>
    <row r="3457" spans="1:13">
      <c r="A3457" s="417" t="s">
        <v>7025</v>
      </c>
      <c r="B3457" s="417" t="s">
        <v>1962</v>
      </c>
      <c r="C3457" s="417" t="s">
        <v>920</v>
      </c>
      <c r="D3457" s="422">
        <v>8501</v>
      </c>
      <c r="E3457" s="417" t="s">
        <v>1100</v>
      </c>
      <c r="F3457" s="417" t="s">
        <v>1101</v>
      </c>
      <c r="G3457" s="417" t="s">
        <v>298</v>
      </c>
      <c r="H3457" s="417" t="s">
        <v>41</v>
      </c>
      <c r="I3457" s="417" t="s">
        <v>422</v>
      </c>
      <c r="J3457" s="417" t="s">
        <v>1195</v>
      </c>
      <c r="K3457" s="417" t="s">
        <v>821</v>
      </c>
      <c r="L3457" s="417" t="s">
        <v>218</v>
      </c>
      <c r="M3457" s="423">
        <v>152991300</v>
      </c>
    </row>
    <row r="3458" spans="1:13">
      <c r="A3458" s="417" t="s">
        <v>7033</v>
      </c>
      <c r="B3458" s="417" t="s">
        <v>1962</v>
      </c>
      <c r="C3458" s="417" t="s">
        <v>920</v>
      </c>
      <c r="D3458" s="422">
        <v>8501</v>
      </c>
      <c r="E3458" s="417" t="s">
        <v>1100</v>
      </c>
      <c r="F3458" s="417" t="s">
        <v>1101</v>
      </c>
      <c r="G3458" s="417" t="s">
        <v>298</v>
      </c>
      <c r="H3458" s="417" t="s">
        <v>41</v>
      </c>
      <c r="I3458" s="417" t="s">
        <v>423</v>
      </c>
      <c r="J3458" s="417" t="s">
        <v>1196</v>
      </c>
      <c r="K3458" s="417" t="s">
        <v>821</v>
      </c>
      <c r="L3458" s="417" t="s">
        <v>218</v>
      </c>
      <c r="M3458" s="423">
        <v>152991300</v>
      </c>
    </row>
    <row r="3459" spans="1:13">
      <c r="A3459" s="417" t="s">
        <v>7041</v>
      </c>
      <c r="B3459" s="417" t="s">
        <v>1962</v>
      </c>
      <c r="C3459" s="417" t="s">
        <v>920</v>
      </c>
      <c r="D3459" s="422">
        <v>8501</v>
      </c>
      <c r="E3459" s="417" t="s">
        <v>1100</v>
      </c>
      <c r="F3459" s="417" t="s">
        <v>1101</v>
      </c>
      <c r="G3459" s="417" t="s">
        <v>298</v>
      </c>
      <c r="H3459" s="417" t="s">
        <v>41</v>
      </c>
      <c r="I3459" s="417" t="s">
        <v>424</v>
      </c>
      <c r="J3459" s="417" t="s">
        <v>1191</v>
      </c>
      <c r="K3459" s="417" t="s">
        <v>821</v>
      </c>
      <c r="L3459" s="417" t="s">
        <v>218</v>
      </c>
      <c r="M3459" s="423">
        <v>152991300</v>
      </c>
    </row>
    <row r="3460" spans="1:13">
      <c r="A3460" s="417" t="s">
        <v>7049</v>
      </c>
      <c r="B3460" s="417" t="s">
        <v>1962</v>
      </c>
      <c r="C3460" s="417" t="s">
        <v>920</v>
      </c>
      <c r="D3460" s="422">
        <v>8501</v>
      </c>
      <c r="E3460" s="417" t="s">
        <v>1100</v>
      </c>
      <c r="F3460" s="417" t="s">
        <v>1101</v>
      </c>
      <c r="G3460" s="417" t="s">
        <v>298</v>
      </c>
      <c r="H3460" s="417" t="s">
        <v>41</v>
      </c>
      <c r="I3460" s="417" t="s">
        <v>425</v>
      </c>
      <c r="J3460" s="417" t="s">
        <v>1192</v>
      </c>
      <c r="K3460" s="417" t="s">
        <v>821</v>
      </c>
      <c r="L3460" s="417" t="s">
        <v>218</v>
      </c>
      <c r="M3460" s="423">
        <v>152991300</v>
      </c>
    </row>
    <row r="3461" spans="1:13">
      <c r="A3461" s="417" t="s">
        <v>7017</v>
      </c>
      <c r="B3461" s="417" t="s">
        <v>1962</v>
      </c>
      <c r="C3461" s="417" t="s">
        <v>920</v>
      </c>
      <c r="D3461" s="422">
        <v>8501</v>
      </c>
      <c r="E3461" s="417" t="s">
        <v>1100</v>
      </c>
      <c r="F3461" s="417" t="s">
        <v>1101</v>
      </c>
      <c r="G3461" s="417" t="s">
        <v>298</v>
      </c>
      <c r="H3461" s="417" t="s">
        <v>41</v>
      </c>
      <c r="I3461" s="417" t="s">
        <v>421</v>
      </c>
      <c r="J3461" s="417" t="s">
        <v>1197</v>
      </c>
      <c r="K3461" s="417" t="s">
        <v>821</v>
      </c>
      <c r="L3461" s="417" t="s">
        <v>218</v>
      </c>
      <c r="M3461" s="423">
        <v>161053200</v>
      </c>
    </row>
    <row r="3462" spans="1:13">
      <c r="A3462" s="417" t="s">
        <v>6986</v>
      </c>
      <c r="B3462" s="417" t="s">
        <v>1955</v>
      </c>
      <c r="C3462" s="417" t="s">
        <v>920</v>
      </c>
      <c r="D3462" s="422">
        <v>8501</v>
      </c>
      <c r="E3462" s="417" t="s">
        <v>1100</v>
      </c>
      <c r="F3462" s="417" t="s">
        <v>1101</v>
      </c>
      <c r="G3462" s="417" t="s">
        <v>298</v>
      </c>
      <c r="H3462" s="417" t="s">
        <v>41</v>
      </c>
      <c r="I3462" s="417" t="s">
        <v>48</v>
      </c>
      <c r="J3462" s="417" t="s">
        <v>1108</v>
      </c>
      <c r="K3462" s="417" t="s">
        <v>890</v>
      </c>
      <c r="L3462" s="417" t="s">
        <v>34</v>
      </c>
      <c r="M3462" s="423">
        <v>165511500</v>
      </c>
    </row>
    <row r="3463" spans="1:13">
      <c r="A3463" s="417" t="s">
        <v>6978</v>
      </c>
      <c r="B3463" s="417" t="s">
        <v>1955</v>
      </c>
      <c r="C3463" s="417" t="s">
        <v>920</v>
      </c>
      <c r="D3463" s="422">
        <v>8501</v>
      </c>
      <c r="E3463" s="417" t="s">
        <v>1100</v>
      </c>
      <c r="F3463" s="417" t="s">
        <v>1101</v>
      </c>
      <c r="G3463" s="417" t="s">
        <v>298</v>
      </c>
      <c r="H3463" s="417" t="s">
        <v>41</v>
      </c>
      <c r="I3463" s="417" t="s">
        <v>221</v>
      </c>
      <c r="J3463" s="417" t="s">
        <v>1107</v>
      </c>
      <c r="K3463" s="417" t="s">
        <v>890</v>
      </c>
      <c r="L3463" s="417" t="s">
        <v>34</v>
      </c>
      <c r="M3463" s="423">
        <v>166805100</v>
      </c>
    </row>
    <row r="3464" spans="1:13">
      <c r="A3464" s="417" t="s">
        <v>6970</v>
      </c>
      <c r="B3464" s="417" t="s">
        <v>1955</v>
      </c>
      <c r="C3464" s="417" t="s">
        <v>920</v>
      </c>
      <c r="D3464" s="422">
        <v>8501</v>
      </c>
      <c r="E3464" s="417" t="s">
        <v>1100</v>
      </c>
      <c r="F3464" s="417" t="s">
        <v>1101</v>
      </c>
      <c r="G3464" s="417" t="s">
        <v>298</v>
      </c>
      <c r="H3464" s="417" t="s">
        <v>41</v>
      </c>
      <c r="I3464" s="417" t="s">
        <v>46</v>
      </c>
      <c r="J3464" s="417" t="s">
        <v>1106</v>
      </c>
      <c r="K3464" s="417" t="s">
        <v>890</v>
      </c>
      <c r="L3464" s="417" t="s">
        <v>34</v>
      </c>
      <c r="M3464" s="423">
        <v>168098700</v>
      </c>
    </row>
    <row r="3465" spans="1:13">
      <c r="A3465" s="417" t="s">
        <v>7009</v>
      </c>
      <c r="B3465" s="417" t="s">
        <v>1962</v>
      </c>
      <c r="C3465" s="417" t="s">
        <v>920</v>
      </c>
      <c r="D3465" s="422">
        <v>8501</v>
      </c>
      <c r="E3465" s="417" t="s">
        <v>1100</v>
      </c>
      <c r="F3465" s="417" t="s">
        <v>1101</v>
      </c>
      <c r="G3465" s="417" t="s">
        <v>298</v>
      </c>
      <c r="H3465" s="417" t="s">
        <v>41</v>
      </c>
      <c r="I3465" s="417" t="s">
        <v>223</v>
      </c>
      <c r="J3465" s="417" t="s">
        <v>1194</v>
      </c>
      <c r="K3465" s="417" t="s">
        <v>821</v>
      </c>
      <c r="L3465" s="417" t="s">
        <v>218</v>
      </c>
      <c r="M3465" s="423">
        <v>169530900</v>
      </c>
    </row>
    <row r="3466" spans="1:13">
      <c r="A3466" s="417" t="s">
        <v>6962</v>
      </c>
      <c r="B3466" s="417" t="s">
        <v>1955</v>
      </c>
      <c r="C3466" s="417" t="s">
        <v>920</v>
      </c>
      <c r="D3466" s="422">
        <v>8501</v>
      </c>
      <c r="E3466" s="417" t="s">
        <v>1100</v>
      </c>
      <c r="F3466" s="417" t="s">
        <v>1101</v>
      </c>
      <c r="G3466" s="417" t="s">
        <v>298</v>
      </c>
      <c r="H3466" s="417" t="s">
        <v>41</v>
      </c>
      <c r="I3466" s="417" t="s">
        <v>44</v>
      </c>
      <c r="J3466" s="417" t="s">
        <v>1105</v>
      </c>
      <c r="K3466" s="417" t="s">
        <v>890</v>
      </c>
      <c r="L3466" s="417" t="s">
        <v>34</v>
      </c>
      <c r="M3466" s="423">
        <v>171956400</v>
      </c>
    </row>
    <row r="3467" spans="1:13">
      <c r="A3467" s="417" t="s">
        <v>6940</v>
      </c>
      <c r="B3467" s="417" t="s">
        <v>1957</v>
      </c>
      <c r="C3467" s="417" t="s">
        <v>920</v>
      </c>
      <c r="D3467" s="422">
        <v>8501</v>
      </c>
      <c r="E3467" s="417" t="s">
        <v>1100</v>
      </c>
      <c r="F3467" s="417" t="s">
        <v>1101</v>
      </c>
      <c r="G3467" s="417" t="s">
        <v>298</v>
      </c>
      <c r="H3467" s="417" t="s">
        <v>41</v>
      </c>
      <c r="I3467" s="417" t="s">
        <v>324</v>
      </c>
      <c r="J3467" s="417" t="s">
        <v>1102</v>
      </c>
      <c r="K3467" s="417" t="s">
        <v>890</v>
      </c>
      <c r="L3467" s="417" t="s">
        <v>32</v>
      </c>
      <c r="M3467" s="423">
        <v>175329000</v>
      </c>
    </row>
    <row r="3468" spans="1:13">
      <c r="A3468" s="417" t="s">
        <v>6947</v>
      </c>
      <c r="B3468" s="417" t="s">
        <v>1956</v>
      </c>
      <c r="C3468" s="417" t="s">
        <v>920</v>
      </c>
      <c r="D3468" s="422">
        <v>8501</v>
      </c>
      <c r="E3468" s="417" t="s">
        <v>1100</v>
      </c>
      <c r="F3468" s="417" t="s">
        <v>1101</v>
      </c>
      <c r="G3468" s="417" t="s">
        <v>298</v>
      </c>
      <c r="H3468" s="417" t="s">
        <v>41</v>
      </c>
      <c r="I3468" s="417" t="s">
        <v>42</v>
      </c>
      <c r="J3468" s="417" t="s">
        <v>1103</v>
      </c>
      <c r="K3468" s="417" t="s">
        <v>821</v>
      </c>
      <c r="L3468" s="417" t="s">
        <v>34</v>
      </c>
      <c r="M3468" s="423">
        <v>176668800</v>
      </c>
    </row>
    <row r="3469" spans="1:13">
      <c r="A3469" s="417" t="s">
        <v>6954</v>
      </c>
      <c r="B3469" s="417" t="s">
        <v>1955</v>
      </c>
      <c r="C3469" s="417" t="s">
        <v>920</v>
      </c>
      <c r="D3469" s="422">
        <v>8501</v>
      </c>
      <c r="E3469" s="417" t="s">
        <v>1100</v>
      </c>
      <c r="F3469" s="417" t="s">
        <v>1101</v>
      </c>
      <c r="G3469" s="417" t="s">
        <v>298</v>
      </c>
      <c r="H3469" s="417" t="s">
        <v>41</v>
      </c>
      <c r="I3469" s="417" t="s">
        <v>219</v>
      </c>
      <c r="J3469" s="417" t="s">
        <v>1104</v>
      </c>
      <c r="K3469" s="417" t="s">
        <v>890</v>
      </c>
      <c r="L3469" s="417" t="s">
        <v>34</v>
      </c>
      <c r="M3469" s="423">
        <v>177107700</v>
      </c>
    </row>
    <row r="3470" spans="1:13">
      <c r="A3470" s="417" t="s">
        <v>7001</v>
      </c>
      <c r="B3470" s="417" t="s">
        <v>1962</v>
      </c>
      <c r="C3470" s="417" t="s">
        <v>920</v>
      </c>
      <c r="D3470" s="422">
        <v>8501</v>
      </c>
      <c r="E3470" s="417" t="s">
        <v>1100</v>
      </c>
      <c r="F3470" s="417" t="s">
        <v>1101</v>
      </c>
      <c r="G3470" s="417" t="s">
        <v>298</v>
      </c>
      <c r="H3470" s="417" t="s">
        <v>41</v>
      </c>
      <c r="I3470" s="417" t="s">
        <v>50</v>
      </c>
      <c r="J3470" s="417" t="s">
        <v>1193</v>
      </c>
      <c r="K3470" s="417" t="s">
        <v>821</v>
      </c>
      <c r="L3470" s="417" t="s">
        <v>218</v>
      </c>
      <c r="M3470" s="423">
        <v>178447500</v>
      </c>
    </row>
    <row r="3471" spans="1:13">
      <c r="A3471" s="417" t="s">
        <v>7024</v>
      </c>
      <c r="B3471" s="417" t="s">
        <v>1961</v>
      </c>
      <c r="C3471" s="417" t="s">
        <v>920</v>
      </c>
      <c r="D3471" s="422">
        <v>8501</v>
      </c>
      <c r="E3471" s="417" t="s">
        <v>1100</v>
      </c>
      <c r="F3471" s="417" t="s">
        <v>1101</v>
      </c>
      <c r="G3471" s="417" t="s">
        <v>298</v>
      </c>
      <c r="H3471" s="417" t="s">
        <v>41</v>
      </c>
      <c r="I3471" s="417" t="s">
        <v>422</v>
      </c>
      <c r="J3471" s="417" t="s">
        <v>1195</v>
      </c>
      <c r="K3471" s="417" t="s">
        <v>890</v>
      </c>
      <c r="L3471" s="417" t="s">
        <v>218</v>
      </c>
      <c r="M3471" s="423">
        <v>183598800</v>
      </c>
    </row>
    <row r="3472" spans="1:13">
      <c r="A3472" s="417" t="s">
        <v>7032</v>
      </c>
      <c r="B3472" s="417" t="s">
        <v>1961</v>
      </c>
      <c r="C3472" s="417" t="s">
        <v>920</v>
      </c>
      <c r="D3472" s="422">
        <v>8501</v>
      </c>
      <c r="E3472" s="417" t="s">
        <v>1100</v>
      </c>
      <c r="F3472" s="417" t="s">
        <v>1101</v>
      </c>
      <c r="G3472" s="417" t="s">
        <v>298</v>
      </c>
      <c r="H3472" s="417" t="s">
        <v>41</v>
      </c>
      <c r="I3472" s="417" t="s">
        <v>423</v>
      </c>
      <c r="J3472" s="417" t="s">
        <v>1196</v>
      </c>
      <c r="K3472" s="417" t="s">
        <v>890</v>
      </c>
      <c r="L3472" s="417" t="s">
        <v>218</v>
      </c>
      <c r="M3472" s="423">
        <v>183598800</v>
      </c>
    </row>
    <row r="3473" spans="1:13">
      <c r="A3473" s="417" t="s">
        <v>7040</v>
      </c>
      <c r="B3473" s="417" t="s">
        <v>1961</v>
      </c>
      <c r="C3473" s="417" t="s">
        <v>920</v>
      </c>
      <c r="D3473" s="422">
        <v>8501</v>
      </c>
      <c r="E3473" s="417" t="s">
        <v>1100</v>
      </c>
      <c r="F3473" s="417" t="s">
        <v>1101</v>
      </c>
      <c r="G3473" s="417" t="s">
        <v>298</v>
      </c>
      <c r="H3473" s="417" t="s">
        <v>41</v>
      </c>
      <c r="I3473" s="417" t="s">
        <v>424</v>
      </c>
      <c r="J3473" s="417" t="s">
        <v>1191</v>
      </c>
      <c r="K3473" s="417" t="s">
        <v>890</v>
      </c>
      <c r="L3473" s="417" t="s">
        <v>218</v>
      </c>
      <c r="M3473" s="423">
        <v>183598800</v>
      </c>
    </row>
    <row r="3474" spans="1:13">
      <c r="A3474" s="417" t="s">
        <v>7048</v>
      </c>
      <c r="B3474" s="417" t="s">
        <v>1961</v>
      </c>
      <c r="C3474" s="417" t="s">
        <v>920</v>
      </c>
      <c r="D3474" s="422">
        <v>8501</v>
      </c>
      <c r="E3474" s="417" t="s">
        <v>1100</v>
      </c>
      <c r="F3474" s="417" t="s">
        <v>1101</v>
      </c>
      <c r="G3474" s="417" t="s">
        <v>298</v>
      </c>
      <c r="H3474" s="417" t="s">
        <v>41</v>
      </c>
      <c r="I3474" s="417" t="s">
        <v>425</v>
      </c>
      <c r="J3474" s="417" t="s">
        <v>1192</v>
      </c>
      <c r="K3474" s="417" t="s">
        <v>890</v>
      </c>
      <c r="L3474" s="417" t="s">
        <v>218</v>
      </c>
      <c r="M3474" s="423">
        <v>183598800</v>
      </c>
    </row>
    <row r="3475" spans="1:13">
      <c r="A3475" s="417" t="s">
        <v>7016</v>
      </c>
      <c r="B3475" s="417" t="s">
        <v>1961</v>
      </c>
      <c r="C3475" s="417" t="s">
        <v>920</v>
      </c>
      <c r="D3475" s="422">
        <v>8501</v>
      </c>
      <c r="E3475" s="417" t="s">
        <v>1100</v>
      </c>
      <c r="F3475" s="417" t="s">
        <v>1101</v>
      </c>
      <c r="G3475" s="417" t="s">
        <v>298</v>
      </c>
      <c r="H3475" s="417" t="s">
        <v>41</v>
      </c>
      <c r="I3475" s="417" t="s">
        <v>421</v>
      </c>
      <c r="J3475" s="417" t="s">
        <v>1197</v>
      </c>
      <c r="K3475" s="417" t="s">
        <v>890</v>
      </c>
      <c r="L3475" s="417" t="s">
        <v>218</v>
      </c>
      <c r="M3475" s="423">
        <v>193254600</v>
      </c>
    </row>
    <row r="3476" spans="1:13">
      <c r="A3476" s="417" t="s">
        <v>6993</v>
      </c>
      <c r="B3476" s="417" t="s">
        <v>1962</v>
      </c>
      <c r="C3476" s="417" t="s">
        <v>920</v>
      </c>
      <c r="D3476" s="422">
        <v>8501</v>
      </c>
      <c r="E3476" s="417" t="s">
        <v>1100</v>
      </c>
      <c r="F3476" s="417" t="s">
        <v>1101</v>
      </c>
      <c r="G3476" s="417" t="s">
        <v>298</v>
      </c>
      <c r="H3476" s="417" t="s">
        <v>41</v>
      </c>
      <c r="I3476" s="417" t="s">
        <v>48</v>
      </c>
      <c r="J3476" s="417" t="s">
        <v>1108</v>
      </c>
      <c r="K3476" s="417" t="s">
        <v>821</v>
      </c>
      <c r="L3476" s="417" t="s">
        <v>218</v>
      </c>
      <c r="M3476" s="423">
        <v>198290400</v>
      </c>
    </row>
    <row r="3477" spans="1:13">
      <c r="A3477" s="417" t="s">
        <v>6985</v>
      </c>
      <c r="B3477" s="417" t="s">
        <v>1962</v>
      </c>
      <c r="C3477" s="417" t="s">
        <v>920</v>
      </c>
      <c r="D3477" s="422">
        <v>8501</v>
      </c>
      <c r="E3477" s="417" t="s">
        <v>1100</v>
      </c>
      <c r="F3477" s="417" t="s">
        <v>1101</v>
      </c>
      <c r="G3477" s="417" t="s">
        <v>298</v>
      </c>
      <c r="H3477" s="417" t="s">
        <v>41</v>
      </c>
      <c r="I3477" s="417" t="s">
        <v>221</v>
      </c>
      <c r="J3477" s="417" t="s">
        <v>1107</v>
      </c>
      <c r="K3477" s="417" t="s">
        <v>821</v>
      </c>
      <c r="L3477" s="417" t="s">
        <v>218</v>
      </c>
      <c r="M3477" s="423">
        <v>199815000</v>
      </c>
    </row>
    <row r="3478" spans="1:13">
      <c r="A3478" s="417" t="s">
        <v>6977</v>
      </c>
      <c r="B3478" s="417" t="s">
        <v>1962</v>
      </c>
      <c r="C3478" s="417" t="s">
        <v>920</v>
      </c>
      <c r="D3478" s="422">
        <v>8501</v>
      </c>
      <c r="E3478" s="417" t="s">
        <v>1100</v>
      </c>
      <c r="F3478" s="417" t="s">
        <v>1101</v>
      </c>
      <c r="G3478" s="417" t="s">
        <v>298</v>
      </c>
      <c r="H3478" s="417" t="s">
        <v>41</v>
      </c>
      <c r="I3478" s="417" t="s">
        <v>46</v>
      </c>
      <c r="J3478" s="417" t="s">
        <v>1106</v>
      </c>
      <c r="K3478" s="417" t="s">
        <v>821</v>
      </c>
      <c r="L3478" s="417" t="s">
        <v>218</v>
      </c>
      <c r="M3478" s="423">
        <v>201362700</v>
      </c>
    </row>
    <row r="3479" spans="1:13">
      <c r="A3479" s="417" t="s">
        <v>7008</v>
      </c>
      <c r="B3479" s="417" t="s">
        <v>1961</v>
      </c>
      <c r="C3479" s="417" t="s">
        <v>920</v>
      </c>
      <c r="D3479" s="422">
        <v>8501</v>
      </c>
      <c r="E3479" s="417" t="s">
        <v>1100</v>
      </c>
      <c r="F3479" s="417" t="s">
        <v>1101</v>
      </c>
      <c r="G3479" s="417" t="s">
        <v>298</v>
      </c>
      <c r="H3479" s="417" t="s">
        <v>41</v>
      </c>
      <c r="I3479" s="417" t="s">
        <v>223</v>
      </c>
      <c r="J3479" s="417" t="s">
        <v>1194</v>
      </c>
      <c r="K3479" s="417" t="s">
        <v>890</v>
      </c>
      <c r="L3479" s="417" t="s">
        <v>218</v>
      </c>
      <c r="M3479" s="423">
        <v>203441700</v>
      </c>
    </row>
    <row r="3480" spans="1:13">
      <c r="A3480" s="417" t="s">
        <v>6969</v>
      </c>
      <c r="B3480" s="417" t="s">
        <v>1962</v>
      </c>
      <c r="C3480" s="417" t="s">
        <v>920</v>
      </c>
      <c r="D3480" s="422">
        <v>8501</v>
      </c>
      <c r="E3480" s="417" t="s">
        <v>1100</v>
      </c>
      <c r="F3480" s="417" t="s">
        <v>1101</v>
      </c>
      <c r="G3480" s="417" t="s">
        <v>298</v>
      </c>
      <c r="H3480" s="417" t="s">
        <v>41</v>
      </c>
      <c r="I3480" s="417" t="s">
        <v>44</v>
      </c>
      <c r="J3480" s="417" t="s">
        <v>1105</v>
      </c>
      <c r="K3480" s="417" t="s">
        <v>821</v>
      </c>
      <c r="L3480" s="417" t="s">
        <v>218</v>
      </c>
      <c r="M3480" s="423">
        <v>205982700</v>
      </c>
    </row>
    <row r="3481" spans="1:13">
      <c r="A3481" s="417" t="s">
        <v>6946</v>
      </c>
      <c r="B3481" s="417" t="s">
        <v>1955</v>
      </c>
      <c r="C3481" s="417" t="s">
        <v>920</v>
      </c>
      <c r="D3481" s="422">
        <v>8501</v>
      </c>
      <c r="E3481" s="417" t="s">
        <v>1100</v>
      </c>
      <c r="F3481" s="417" t="s">
        <v>1101</v>
      </c>
      <c r="G3481" s="417" t="s">
        <v>298</v>
      </c>
      <c r="H3481" s="417" t="s">
        <v>41</v>
      </c>
      <c r="I3481" s="417" t="s">
        <v>42</v>
      </c>
      <c r="J3481" s="417" t="s">
        <v>1103</v>
      </c>
      <c r="K3481" s="417" t="s">
        <v>890</v>
      </c>
      <c r="L3481" s="417" t="s">
        <v>34</v>
      </c>
      <c r="M3481" s="423">
        <v>212011800</v>
      </c>
    </row>
    <row r="3482" spans="1:13">
      <c r="A3482" s="417" t="s">
        <v>6961</v>
      </c>
      <c r="B3482" s="417" t="s">
        <v>1962</v>
      </c>
      <c r="C3482" s="417" t="s">
        <v>920</v>
      </c>
      <c r="D3482" s="422">
        <v>8501</v>
      </c>
      <c r="E3482" s="417" t="s">
        <v>1100</v>
      </c>
      <c r="F3482" s="417" t="s">
        <v>1101</v>
      </c>
      <c r="G3482" s="417" t="s">
        <v>298</v>
      </c>
      <c r="H3482" s="417" t="s">
        <v>41</v>
      </c>
      <c r="I3482" s="417" t="s">
        <v>219</v>
      </c>
      <c r="J3482" s="417" t="s">
        <v>1104</v>
      </c>
      <c r="K3482" s="417" t="s">
        <v>821</v>
      </c>
      <c r="L3482" s="417" t="s">
        <v>218</v>
      </c>
      <c r="M3482" s="423">
        <v>212150400</v>
      </c>
    </row>
    <row r="3483" spans="1:13">
      <c r="A3483" s="417" t="s">
        <v>7000</v>
      </c>
      <c r="B3483" s="417" t="s">
        <v>1961</v>
      </c>
      <c r="C3483" s="417" t="s">
        <v>920</v>
      </c>
      <c r="D3483" s="422">
        <v>8501</v>
      </c>
      <c r="E3483" s="417" t="s">
        <v>1100</v>
      </c>
      <c r="F3483" s="417" t="s">
        <v>1101</v>
      </c>
      <c r="G3483" s="417" t="s">
        <v>298</v>
      </c>
      <c r="H3483" s="417" t="s">
        <v>41</v>
      </c>
      <c r="I3483" s="417" t="s">
        <v>50</v>
      </c>
      <c r="J3483" s="417" t="s">
        <v>1193</v>
      </c>
      <c r="K3483" s="417" t="s">
        <v>890</v>
      </c>
      <c r="L3483" s="417" t="s">
        <v>218</v>
      </c>
      <c r="M3483" s="423">
        <v>214137000</v>
      </c>
    </row>
    <row r="3484" spans="1:13">
      <c r="A3484" s="417" t="s">
        <v>6939</v>
      </c>
      <c r="B3484" s="417" t="s">
        <v>1956</v>
      </c>
      <c r="C3484" s="417" t="s">
        <v>920</v>
      </c>
      <c r="D3484" s="422">
        <v>8501</v>
      </c>
      <c r="E3484" s="417" t="s">
        <v>1100</v>
      </c>
      <c r="F3484" s="417" t="s">
        <v>1101</v>
      </c>
      <c r="G3484" s="417" t="s">
        <v>298</v>
      </c>
      <c r="H3484" s="417" t="s">
        <v>41</v>
      </c>
      <c r="I3484" s="417" t="s">
        <v>324</v>
      </c>
      <c r="J3484" s="417" t="s">
        <v>1102</v>
      </c>
      <c r="K3484" s="417" t="s">
        <v>821</v>
      </c>
      <c r="L3484" s="417" t="s">
        <v>34</v>
      </c>
      <c r="M3484" s="423">
        <v>233772000</v>
      </c>
    </row>
    <row r="3485" spans="1:13">
      <c r="A3485" s="417" t="s">
        <v>6992</v>
      </c>
      <c r="B3485" s="417" t="s">
        <v>1961</v>
      </c>
      <c r="C3485" s="417" t="s">
        <v>920</v>
      </c>
      <c r="D3485" s="422">
        <v>8501</v>
      </c>
      <c r="E3485" s="417" t="s">
        <v>1100</v>
      </c>
      <c r="F3485" s="417" t="s">
        <v>1101</v>
      </c>
      <c r="G3485" s="417" t="s">
        <v>298</v>
      </c>
      <c r="H3485" s="417" t="s">
        <v>41</v>
      </c>
      <c r="I3485" s="417" t="s">
        <v>48</v>
      </c>
      <c r="J3485" s="417" t="s">
        <v>1108</v>
      </c>
      <c r="K3485" s="417" t="s">
        <v>890</v>
      </c>
      <c r="L3485" s="417" t="s">
        <v>218</v>
      </c>
      <c r="M3485" s="423">
        <v>237930000</v>
      </c>
    </row>
    <row r="3486" spans="1:13">
      <c r="A3486" s="417" t="s">
        <v>6984</v>
      </c>
      <c r="B3486" s="417" t="s">
        <v>1961</v>
      </c>
      <c r="C3486" s="417" t="s">
        <v>920</v>
      </c>
      <c r="D3486" s="422">
        <v>8501</v>
      </c>
      <c r="E3486" s="417" t="s">
        <v>1100</v>
      </c>
      <c r="F3486" s="417" t="s">
        <v>1101</v>
      </c>
      <c r="G3486" s="417" t="s">
        <v>298</v>
      </c>
      <c r="H3486" s="417" t="s">
        <v>41</v>
      </c>
      <c r="I3486" s="417" t="s">
        <v>221</v>
      </c>
      <c r="J3486" s="417" t="s">
        <v>1107</v>
      </c>
      <c r="K3486" s="417" t="s">
        <v>890</v>
      </c>
      <c r="L3486" s="417" t="s">
        <v>218</v>
      </c>
      <c r="M3486" s="423">
        <v>239778000</v>
      </c>
    </row>
    <row r="3487" spans="1:13">
      <c r="A3487" s="417" t="s">
        <v>6976</v>
      </c>
      <c r="B3487" s="417" t="s">
        <v>1961</v>
      </c>
      <c r="C3487" s="417" t="s">
        <v>920</v>
      </c>
      <c r="D3487" s="422">
        <v>8501</v>
      </c>
      <c r="E3487" s="417" t="s">
        <v>1100</v>
      </c>
      <c r="F3487" s="417" t="s">
        <v>1101</v>
      </c>
      <c r="G3487" s="417" t="s">
        <v>298</v>
      </c>
      <c r="H3487" s="417" t="s">
        <v>41</v>
      </c>
      <c r="I3487" s="417" t="s">
        <v>46</v>
      </c>
      <c r="J3487" s="417" t="s">
        <v>1106</v>
      </c>
      <c r="K3487" s="417" t="s">
        <v>890</v>
      </c>
      <c r="L3487" s="417" t="s">
        <v>218</v>
      </c>
      <c r="M3487" s="423">
        <v>241626000</v>
      </c>
    </row>
    <row r="3488" spans="1:13">
      <c r="A3488" s="417" t="s">
        <v>6968</v>
      </c>
      <c r="B3488" s="417" t="s">
        <v>1961</v>
      </c>
      <c r="C3488" s="417" t="s">
        <v>920</v>
      </c>
      <c r="D3488" s="422">
        <v>8501</v>
      </c>
      <c r="E3488" s="417" t="s">
        <v>1100</v>
      </c>
      <c r="F3488" s="417" t="s">
        <v>1101</v>
      </c>
      <c r="G3488" s="417" t="s">
        <v>298</v>
      </c>
      <c r="H3488" s="417" t="s">
        <v>41</v>
      </c>
      <c r="I3488" s="417" t="s">
        <v>44</v>
      </c>
      <c r="J3488" s="417" t="s">
        <v>1105</v>
      </c>
      <c r="K3488" s="417" t="s">
        <v>890</v>
      </c>
      <c r="L3488" s="417" t="s">
        <v>218</v>
      </c>
      <c r="M3488" s="423">
        <v>247193100</v>
      </c>
    </row>
    <row r="3489" spans="1:13">
      <c r="A3489" s="417" t="s">
        <v>6953</v>
      </c>
      <c r="B3489" s="417" t="s">
        <v>1962</v>
      </c>
      <c r="C3489" s="417" t="s">
        <v>920</v>
      </c>
      <c r="D3489" s="422">
        <v>8501</v>
      </c>
      <c r="E3489" s="417" t="s">
        <v>1100</v>
      </c>
      <c r="F3489" s="417" t="s">
        <v>1101</v>
      </c>
      <c r="G3489" s="417" t="s">
        <v>298</v>
      </c>
      <c r="H3489" s="417" t="s">
        <v>41</v>
      </c>
      <c r="I3489" s="417" t="s">
        <v>42</v>
      </c>
      <c r="J3489" s="417" t="s">
        <v>1103</v>
      </c>
      <c r="K3489" s="417" t="s">
        <v>821</v>
      </c>
      <c r="L3489" s="417" t="s">
        <v>218</v>
      </c>
      <c r="M3489" s="423">
        <v>253961400</v>
      </c>
    </row>
    <row r="3490" spans="1:13">
      <c r="A3490" s="417" t="s">
        <v>6960</v>
      </c>
      <c r="B3490" s="417" t="s">
        <v>1961</v>
      </c>
      <c r="C3490" s="417" t="s">
        <v>920</v>
      </c>
      <c r="D3490" s="422">
        <v>8501</v>
      </c>
      <c r="E3490" s="417" t="s">
        <v>1100</v>
      </c>
      <c r="F3490" s="417" t="s">
        <v>1101</v>
      </c>
      <c r="G3490" s="417" t="s">
        <v>298</v>
      </c>
      <c r="H3490" s="417" t="s">
        <v>41</v>
      </c>
      <c r="I3490" s="417" t="s">
        <v>219</v>
      </c>
      <c r="J3490" s="417" t="s">
        <v>1104</v>
      </c>
      <c r="K3490" s="417" t="s">
        <v>890</v>
      </c>
      <c r="L3490" s="417" t="s">
        <v>218</v>
      </c>
      <c r="M3490" s="423">
        <v>254585100</v>
      </c>
    </row>
    <row r="3491" spans="1:13">
      <c r="A3491" s="417" t="s">
        <v>6938</v>
      </c>
      <c r="B3491" s="417" t="s">
        <v>1955</v>
      </c>
      <c r="C3491" s="417" t="s">
        <v>920</v>
      </c>
      <c r="D3491" s="422">
        <v>8501</v>
      </c>
      <c r="E3491" s="417" t="s">
        <v>1100</v>
      </c>
      <c r="F3491" s="417" t="s">
        <v>1101</v>
      </c>
      <c r="G3491" s="417" t="s">
        <v>298</v>
      </c>
      <c r="H3491" s="417" t="s">
        <v>41</v>
      </c>
      <c r="I3491" s="417" t="s">
        <v>324</v>
      </c>
      <c r="J3491" s="417" t="s">
        <v>1102</v>
      </c>
      <c r="K3491" s="417" t="s">
        <v>890</v>
      </c>
      <c r="L3491" s="417" t="s">
        <v>34</v>
      </c>
      <c r="M3491" s="423">
        <v>280526400</v>
      </c>
    </row>
    <row r="3492" spans="1:13">
      <c r="A3492" s="417" t="s">
        <v>6952</v>
      </c>
      <c r="B3492" s="417" t="s">
        <v>1961</v>
      </c>
      <c r="C3492" s="417" t="s">
        <v>920</v>
      </c>
      <c r="D3492" s="422">
        <v>8501</v>
      </c>
      <c r="E3492" s="417" t="s">
        <v>1100</v>
      </c>
      <c r="F3492" s="417" t="s">
        <v>1101</v>
      </c>
      <c r="G3492" s="417" t="s">
        <v>298</v>
      </c>
      <c r="H3492" s="417" t="s">
        <v>41</v>
      </c>
      <c r="I3492" s="417" t="s">
        <v>42</v>
      </c>
      <c r="J3492" s="417" t="s">
        <v>1103</v>
      </c>
      <c r="K3492" s="417" t="s">
        <v>890</v>
      </c>
      <c r="L3492" s="417" t="s">
        <v>218</v>
      </c>
      <c r="M3492" s="423">
        <v>304758300</v>
      </c>
    </row>
    <row r="3493" spans="1:13">
      <c r="A3493" s="417" t="s">
        <v>6945</v>
      </c>
      <c r="B3493" s="417" t="s">
        <v>1962</v>
      </c>
      <c r="C3493" s="417" t="s">
        <v>920</v>
      </c>
      <c r="D3493" s="422">
        <v>8501</v>
      </c>
      <c r="E3493" s="417" t="s">
        <v>1100</v>
      </c>
      <c r="F3493" s="417" t="s">
        <v>1101</v>
      </c>
      <c r="G3493" s="417" t="s">
        <v>298</v>
      </c>
      <c r="H3493" s="417" t="s">
        <v>41</v>
      </c>
      <c r="I3493" s="417" t="s">
        <v>324</v>
      </c>
      <c r="J3493" s="417" t="s">
        <v>1102</v>
      </c>
      <c r="K3493" s="417" t="s">
        <v>821</v>
      </c>
      <c r="L3493" s="417" t="s">
        <v>218</v>
      </c>
      <c r="M3493" s="423">
        <v>336058800</v>
      </c>
    </row>
    <row r="3494" spans="1:13">
      <c r="A3494" s="417" t="s">
        <v>6944</v>
      </c>
      <c r="B3494" s="417" t="s">
        <v>1961</v>
      </c>
      <c r="C3494" s="417" t="s">
        <v>920</v>
      </c>
      <c r="D3494" s="422">
        <v>8501</v>
      </c>
      <c r="E3494" s="417" t="s">
        <v>1100</v>
      </c>
      <c r="F3494" s="417" t="s">
        <v>1101</v>
      </c>
      <c r="G3494" s="417" t="s">
        <v>298</v>
      </c>
      <c r="H3494" s="417" t="s">
        <v>41</v>
      </c>
      <c r="I3494" s="417" t="s">
        <v>324</v>
      </c>
      <c r="J3494" s="417" t="s">
        <v>1102</v>
      </c>
      <c r="K3494" s="417" t="s">
        <v>890</v>
      </c>
      <c r="L3494" s="417" t="s">
        <v>218</v>
      </c>
      <c r="M3494" s="423">
        <v>403256700</v>
      </c>
    </row>
    <row r="3495" spans="1:13">
      <c r="A3495" s="417" t="s">
        <v>7135</v>
      </c>
      <c r="B3495" s="417" t="s">
        <v>1968</v>
      </c>
      <c r="C3495" s="417" t="s">
        <v>920</v>
      </c>
      <c r="D3495" s="422">
        <v>8502</v>
      </c>
      <c r="E3495" s="417" t="s">
        <v>1109</v>
      </c>
      <c r="F3495" s="417" t="s">
        <v>1101</v>
      </c>
      <c r="G3495" s="417" t="s">
        <v>298</v>
      </c>
      <c r="H3495" s="417" t="s">
        <v>41</v>
      </c>
      <c r="I3495" s="417" t="s">
        <v>422</v>
      </c>
      <c r="J3495" s="417" t="s">
        <v>1195</v>
      </c>
      <c r="K3495" s="417" t="s">
        <v>821</v>
      </c>
      <c r="L3495" s="417" t="s">
        <v>822</v>
      </c>
      <c r="M3495" s="423">
        <v>6953100</v>
      </c>
    </row>
    <row r="3496" spans="1:13">
      <c r="A3496" s="417" t="s">
        <v>7143</v>
      </c>
      <c r="B3496" s="417" t="s">
        <v>1968</v>
      </c>
      <c r="C3496" s="417" t="s">
        <v>920</v>
      </c>
      <c r="D3496" s="422">
        <v>8502</v>
      </c>
      <c r="E3496" s="417" t="s">
        <v>1109</v>
      </c>
      <c r="F3496" s="417" t="s">
        <v>1101</v>
      </c>
      <c r="G3496" s="417" t="s">
        <v>298</v>
      </c>
      <c r="H3496" s="417" t="s">
        <v>41</v>
      </c>
      <c r="I3496" s="417" t="s">
        <v>423</v>
      </c>
      <c r="J3496" s="417" t="s">
        <v>1196</v>
      </c>
      <c r="K3496" s="417" t="s">
        <v>821</v>
      </c>
      <c r="L3496" s="417" t="s">
        <v>822</v>
      </c>
      <c r="M3496" s="423">
        <v>6953100</v>
      </c>
    </row>
    <row r="3497" spans="1:13">
      <c r="A3497" s="417" t="s">
        <v>7151</v>
      </c>
      <c r="B3497" s="417" t="s">
        <v>1968</v>
      </c>
      <c r="C3497" s="417" t="s">
        <v>920</v>
      </c>
      <c r="D3497" s="422">
        <v>8502</v>
      </c>
      <c r="E3497" s="417" t="s">
        <v>1109</v>
      </c>
      <c r="F3497" s="417" t="s">
        <v>1101</v>
      </c>
      <c r="G3497" s="417" t="s">
        <v>298</v>
      </c>
      <c r="H3497" s="417" t="s">
        <v>41</v>
      </c>
      <c r="I3497" s="417" t="s">
        <v>424</v>
      </c>
      <c r="J3497" s="417" t="s">
        <v>1191</v>
      </c>
      <c r="K3497" s="417" t="s">
        <v>821</v>
      </c>
      <c r="L3497" s="417" t="s">
        <v>822</v>
      </c>
      <c r="M3497" s="423">
        <v>6953100</v>
      </c>
    </row>
    <row r="3498" spans="1:13">
      <c r="A3498" s="417" t="s">
        <v>7159</v>
      </c>
      <c r="B3498" s="417" t="s">
        <v>1968</v>
      </c>
      <c r="C3498" s="417" t="s">
        <v>920</v>
      </c>
      <c r="D3498" s="422">
        <v>8502</v>
      </c>
      <c r="E3498" s="417" t="s">
        <v>1109</v>
      </c>
      <c r="F3498" s="417" t="s">
        <v>1101</v>
      </c>
      <c r="G3498" s="417" t="s">
        <v>298</v>
      </c>
      <c r="H3498" s="417" t="s">
        <v>41</v>
      </c>
      <c r="I3498" s="417" t="s">
        <v>425</v>
      </c>
      <c r="J3498" s="417" t="s">
        <v>1192</v>
      </c>
      <c r="K3498" s="417" t="s">
        <v>821</v>
      </c>
      <c r="L3498" s="417" t="s">
        <v>822</v>
      </c>
      <c r="M3498" s="423">
        <v>6953100</v>
      </c>
    </row>
    <row r="3499" spans="1:13">
      <c r="A3499" s="417" t="s">
        <v>7127</v>
      </c>
      <c r="B3499" s="417" t="s">
        <v>1968</v>
      </c>
      <c r="C3499" s="417" t="s">
        <v>920</v>
      </c>
      <c r="D3499" s="422">
        <v>8502</v>
      </c>
      <c r="E3499" s="417" t="s">
        <v>1109</v>
      </c>
      <c r="F3499" s="417" t="s">
        <v>1101</v>
      </c>
      <c r="G3499" s="417" t="s">
        <v>298</v>
      </c>
      <c r="H3499" s="417" t="s">
        <v>41</v>
      </c>
      <c r="I3499" s="417" t="s">
        <v>421</v>
      </c>
      <c r="J3499" s="417" t="s">
        <v>1197</v>
      </c>
      <c r="K3499" s="417" t="s">
        <v>821</v>
      </c>
      <c r="L3499" s="417" t="s">
        <v>822</v>
      </c>
      <c r="M3499" s="423">
        <v>7322700</v>
      </c>
    </row>
    <row r="3500" spans="1:13">
      <c r="A3500" s="417" t="s">
        <v>7119</v>
      </c>
      <c r="B3500" s="417" t="s">
        <v>1968</v>
      </c>
      <c r="C3500" s="417" t="s">
        <v>920</v>
      </c>
      <c r="D3500" s="422">
        <v>8502</v>
      </c>
      <c r="E3500" s="417" t="s">
        <v>1109</v>
      </c>
      <c r="F3500" s="417" t="s">
        <v>1101</v>
      </c>
      <c r="G3500" s="417" t="s">
        <v>298</v>
      </c>
      <c r="H3500" s="417" t="s">
        <v>41</v>
      </c>
      <c r="I3500" s="417" t="s">
        <v>223</v>
      </c>
      <c r="J3500" s="417" t="s">
        <v>1194</v>
      </c>
      <c r="K3500" s="417" t="s">
        <v>821</v>
      </c>
      <c r="L3500" s="417" t="s">
        <v>822</v>
      </c>
      <c r="M3500" s="423">
        <v>7715400</v>
      </c>
    </row>
    <row r="3501" spans="1:13">
      <c r="A3501" s="417" t="s">
        <v>7111</v>
      </c>
      <c r="B3501" s="417" t="s">
        <v>1968</v>
      </c>
      <c r="C3501" s="417" t="s">
        <v>920</v>
      </c>
      <c r="D3501" s="422">
        <v>8502</v>
      </c>
      <c r="E3501" s="417" t="s">
        <v>1109</v>
      </c>
      <c r="F3501" s="417" t="s">
        <v>1101</v>
      </c>
      <c r="G3501" s="417" t="s">
        <v>298</v>
      </c>
      <c r="H3501" s="417" t="s">
        <v>41</v>
      </c>
      <c r="I3501" s="417" t="s">
        <v>50</v>
      </c>
      <c r="J3501" s="417" t="s">
        <v>1193</v>
      </c>
      <c r="K3501" s="417" t="s">
        <v>821</v>
      </c>
      <c r="L3501" s="417" t="s">
        <v>822</v>
      </c>
      <c r="M3501" s="423">
        <v>8108100</v>
      </c>
    </row>
    <row r="3502" spans="1:13">
      <c r="A3502" s="417" t="s">
        <v>7134</v>
      </c>
      <c r="B3502" s="417" t="s">
        <v>1967</v>
      </c>
      <c r="C3502" s="417" t="s">
        <v>920</v>
      </c>
      <c r="D3502" s="422">
        <v>8502</v>
      </c>
      <c r="E3502" s="417" t="s">
        <v>1109</v>
      </c>
      <c r="F3502" s="417" t="s">
        <v>1101</v>
      </c>
      <c r="G3502" s="417" t="s">
        <v>298</v>
      </c>
      <c r="H3502" s="417" t="s">
        <v>41</v>
      </c>
      <c r="I3502" s="417" t="s">
        <v>422</v>
      </c>
      <c r="J3502" s="417" t="s">
        <v>1195</v>
      </c>
      <c r="K3502" s="417" t="s">
        <v>890</v>
      </c>
      <c r="L3502" s="417" t="s">
        <v>822</v>
      </c>
      <c r="M3502" s="423">
        <v>8339100</v>
      </c>
    </row>
    <row r="3503" spans="1:13">
      <c r="A3503" s="417" t="s">
        <v>7142</v>
      </c>
      <c r="B3503" s="417" t="s">
        <v>1967</v>
      </c>
      <c r="C3503" s="417" t="s">
        <v>920</v>
      </c>
      <c r="D3503" s="422">
        <v>8502</v>
      </c>
      <c r="E3503" s="417" t="s">
        <v>1109</v>
      </c>
      <c r="F3503" s="417" t="s">
        <v>1101</v>
      </c>
      <c r="G3503" s="417" t="s">
        <v>298</v>
      </c>
      <c r="H3503" s="417" t="s">
        <v>41</v>
      </c>
      <c r="I3503" s="417" t="s">
        <v>423</v>
      </c>
      <c r="J3503" s="417" t="s">
        <v>1196</v>
      </c>
      <c r="K3503" s="417" t="s">
        <v>890</v>
      </c>
      <c r="L3503" s="417" t="s">
        <v>822</v>
      </c>
      <c r="M3503" s="423">
        <v>8339100</v>
      </c>
    </row>
    <row r="3504" spans="1:13">
      <c r="A3504" s="417" t="s">
        <v>7150</v>
      </c>
      <c r="B3504" s="417" t="s">
        <v>1967</v>
      </c>
      <c r="C3504" s="417" t="s">
        <v>920</v>
      </c>
      <c r="D3504" s="422">
        <v>8502</v>
      </c>
      <c r="E3504" s="417" t="s">
        <v>1109</v>
      </c>
      <c r="F3504" s="417" t="s">
        <v>1101</v>
      </c>
      <c r="G3504" s="417" t="s">
        <v>298</v>
      </c>
      <c r="H3504" s="417" t="s">
        <v>41</v>
      </c>
      <c r="I3504" s="417" t="s">
        <v>424</v>
      </c>
      <c r="J3504" s="417" t="s">
        <v>1191</v>
      </c>
      <c r="K3504" s="417" t="s">
        <v>890</v>
      </c>
      <c r="L3504" s="417" t="s">
        <v>822</v>
      </c>
      <c r="M3504" s="423">
        <v>8339100</v>
      </c>
    </row>
    <row r="3505" spans="1:13">
      <c r="A3505" s="417" t="s">
        <v>7158</v>
      </c>
      <c r="B3505" s="417" t="s">
        <v>1967</v>
      </c>
      <c r="C3505" s="417" t="s">
        <v>920</v>
      </c>
      <c r="D3505" s="422">
        <v>8502</v>
      </c>
      <c r="E3505" s="417" t="s">
        <v>1109</v>
      </c>
      <c r="F3505" s="417" t="s">
        <v>1101</v>
      </c>
      <c r="G3505" s="417" t="s">
        <v>298</v>
      </c>
      <c r="H3505" s="417" t="s">
        <v>41</v>
      </c>
      <c r="I3505" s="417" t="s">
        <v>425</v>
      </c>
      <c r="J3505" s="417" t="s">
        <v>1192</v>
      </c>
      <c r="K3505" s="417" t="s">
        <v>890</v>
      </c>
      <c r="L3505" s="417" t="s">
        <v>822</v>
      </c>
      <c r="M3505" s="423">
        <v>8339100</v>
      </c>
    </row>
    <row r="3506" spans="1:13">
      <c r="A3506" s="417" t="s">
        <v>7126</v>
      </c>
      <c r="B3506" s="417" t="s">
        <v>1967</v>
      </c>
      <c r="C3506" s="417" t="s">
        <v>920</v>
      </c>
      <c r="D3506" s="422">
        <v>8502</v>
      </c>
      <c r="E3506" s="417" t="s">
        <v>1109</v>
      </c>
      <c r="F3506" s="417" t="s">
        <v>1101</v>
      </c>
      <c r="G3506" s="417" t="s">
        <v>298</v>
      </c>
      <c r="H3506" s="417" t="s">
        <v>41</v>
      </c>
      <c r="I3506" s="417" t="s">
        <v>421</v>
      </c>
      <c r="J3506" s="417" t="s">
        <v>1197</v>
      </c>
      <c r="K3506" s="417" t="s">
        <v>890</v>
      </c>
      <c r="L3506" s="417" t="s">
        <v>822</v>
      </c>
      <c r="M3506" s="423">
        <v>8778000</v>
      </c>
    </row>
    <row r="3507" spans="1:13">
      <c r="A3507" s="417" t="s">
        <v>7103</v>
      </c>
      <c r="B3507" s="417" t="s">
        <v>1968</v>
      </c>
      <c r="C3507" s="417" t="s">
        <v>920</v>
      </c>
      <c r="D3507" s="422">
        <v>8502</v>
      </c>
      <c r="E3507" s="417" t="s">
        <v>1109</v>
      </c>
      <c r="F3507" s="417" t="s">
        <v>1101</v>
      </c>
      <c r="G3507" s="417" t="s">
        <v>298</v>
      </c>
      <c r="H3507" s="417" t="s">
        <v>41</v>
      </c>
      <c r="I3507" s="417" t="s">
        <v>48</v>
      </c>
      <c r="J3507" s="417" t="s">
        <v>1108</v>
      </c>
      <c r="K3507" s="417" t="s">
        <v>821</v>
      </c>
      <c r="L3507" s="417" t="s">
        <v>822</v>
      </c>
      <c r="M3507" s="423">
        <v>9009000</v>
      </c>
    </row>
    <row r="3508" spans="1:13">
      <c r="A3508" s="417" t="s">
        <v>7095</v>
      </c>
      <c r="B3508" s="417" t="s">
        <v>1968</v>
      </c>
      <c r="C3508" s="417" t="s">
        <v>920</v>
      </c>
      <c r="D3508" s="422">
        <v>8502</v>
      </c>
      <c r="E3508" s="417" t="s">
        <v>1109</v>
      </c>
      <c r="F3508" s="417" t="s">
        <v>1101</v>
      </c>
      <c r="G3508" s="417" t="s">
        <v>298</v>
      </c>
      <c r="H3508" s="417" t="s">
        <v>41</v>
      </c>
      <c r="I3508" s="417" t="s">
        <v>221</v>
      </c>
      <c r="J3508" s="417" t="s">
        <v>1107</v>
      </c>
      <c r="K3508" s="417" t="s">
        <v>821</v>
      </c>
      <c r="L3508" s="417" t="s">
        <v>822</v>
      </c>
      <c r="M3508" s="423">
        <v>9078300</v>
      </c>
    </row>
    <row r="3509" spans="1:13">
      <c r="A3509" s="417" t="s">
        <v>7087</v>
      </c>
      <c r="B3509" s="417" t="s">
        <v>1968</v>
      </c>
      <c r="C3509" s="417" t="s">
        <v>920</v>
      </c>
      <c r="D3509" s="422">
        <v>8502</v>
      </c>
      <c r="E3509" s="417" t="s">
        <v>1109</v>
      </c>
      <c r="F3509" s="417" t="s">
        <v>1101</v>
      </c>
      <c r="G3509" s="417" t="s">
        <v>298</v>
      </c>
      <c r="H3509" s="417" t="s">
        <v>41</v>
      </c>
      <c r="I3509" s="417" t="s">
        <v>46</v>
      </c>
      <c r="J3509" s="417" t="s">
        <v>1106</v>
      </c>
      <c r="K3509" s="417" t="s">
        <v>821</v>
      </c>
      <c r="L3509" s="417" t="s">
        <v>822</v>
      </c>
      <c r="M3509" s="423">
        <v>9147600</v>
      </c>
    </row>
    <row r="3510" spans="1:13">
      <c r="A3510" s="417" t="s">
        <v>7118</v>
      </c>
      <c r="B3510" s="417" t="s">
        <v>1967</v>
      </c>
      <c r="C3510" s="417" t="s">
        <v>920</v>
      </c>
      <c r="D3510" s="422">
        <v>8502</v>
      </c>
      <c r="E3510" s="417" t="s">
        <v>1109</v>
      </c>
      <c r="F3510" s="417" t="s">
        <v>1101</v>
      </c>
      <c r="G3510" s="417" t="s">
        <v>298</v>
      </c>
      <c r="H3510" s="417" t="s">
        <v>41</v>
      </c>
      <c r="I3510" s="417" t="s">
        <v>223</v>
      </c>
      <c r="J3510" s="417" t="s">
        <v>1194</v>
      </c>
      <c r="K3510" s="417" t="s">
        <v>890</v>
      </c>
      <c r="L3510" s="417" t="s">
        <v>822</v>
      </c>
      <c r="M3510" s="423">
        <v>9240000</v>
      </c>
    </row>
    <row r="3511" spans="1:13">
      <c r="A3511" s="417" t="s">
        <v>7079</v>
      </c>
      <c r="B3511" s="417" t="s">
        <v>1968</v>
      </c>
      <c r="C3511" s="417" t="s">
        <v>920</v>
      </c>
      <c r="D3511" s="422">
        <v>8502</v>
      </c>
      <c r="E3511" s="417" t="s">
        <v>1109</v>
      </c>
      <c r="F3511" s="417" t="s">
        <v>1101</v>
      </c>
      <c r="G3511" s="417" t="s">
        <v>298</v>
      </c>
      <c r="H3511" s="417" t="s">
        <v>41</v>
      </c>
      <c r="I3511" s="417" t="s">
        <v>44</v>
      </c>
      <c r="J3511" s="417" t="s">
        <v>1105</v>
      </c>
      <c r="K3511" s="417" t="s">
        <v>821</v>
      </c>
      <c r="L3511" s="417" t="s">
        <v>822</v>
      </c>
      <c r="M3511" s="423">
        <v>9355500</v>
      </c>
    </row>
    <row r="3512" spans="1:13">
      <c r="A3512" s="417" t="s">
        <v>7071</v>
      </c>
      <c r="B3512" s="417" t="s">
        <v>1968</v>
      </c>
      <c r="C3512" s="417" t="s">
        <v>920</v>
      </c>
      <c r="D3512" s="422">
        <v>8502</v>
      </c>
      <c r="E3512" s="417" t="s">
        <v>1109</v>
      </c>
      <c r="F3512" s="417" t="s">
        <v>1101</v>
      </c>
      <c r="G3512" s="417" t="s">
        <v>298</v>
      </c>
      <c r="H3512" s="417" t="s">
        <v>41</v>
      </c>
      <c r="I3512" s="417" t="s">
        <v>219</v>
      </c>
      <c r="J3512" s="417" t="s">
        <v>1104</v>
      </c>
      <c r="K3512" s="417" t="s">
        <v>821</v>
      </c>
      <c r="L3512" s="417" t="s">
        <v>822</v>
      </c>
      <c r="M3512" s="423">
        <v>9632700</v>
      </c>
    </row>
    <row r="3513" spans="1:13">
      <c r="A3513" s="417" t="s">
        <v>7110</v>
      </c>
      <c r="B3513" s="417" t="s">
        <v>1967</v>
      </c>
      <c r="C3513" s="417" t="s">
        <v>920</v>
      </c>
      <c r="D3513" s="422">
        <v>8502</v>
      </c>
      <c r="E3513" s="417" t="s">
        <v>1109</v>
      </c>
      <c r="F3513" s="417" t="s">
        <v>1101</v>
      </c>
      <c r="G3513" s="417" t="s">
        <v>298</v>
      </c>
      <c r="H3513" s="417" t="s">
        <v>41</v>
      </c>
      <c r="I3513" s="417" t="s">
        <v>50</v>
      </c>
      <c r="J3513" s="417" t="s">
        <v>1193</v>
      </c>
      <c r="K3513" s="417" t="s">
        <v>890</v>
      </c>
      <c r="L3513" s="417" t="s">
        <v>822</v>
      </c>
      <c r="M3513" s="423">
        <v>9725100</v>
      </c>
    </row>
    <row r="3514" spans="1:13">
      <c r="A3514" s="417" t="s">
        <v>7102</v>
      </c>
      <c r="B3514" s="417" t="s">
        <v>1967</v>
      </c>
      <c r="C3514" s="417" t="s">
        <v>920</v>
      </c>
      <c r="D3514" s="422">
        <v>8502</v>
      </c>
      <c r="E3514" s="417" t="s">
        <v>1109</v>
      </c>
      <c r="F3514" s="417" t="s">
        <v>1101</v>
      </c>
      <c r="G3514" s="417" t="s">
        <v>298</v>
      </c>
      <c r="H3514" s="417" t="s">
        <v>41</v>
      </c>
      <c r="I3514" s="417" t="s">
        <v>48</v>
      </c>
      <c r="J3514" s="417" t="s">
        <v>1108</v>
      </c>
      <c r="K3514" s="417" t="s">
        <v>890</v>
      </c>
      <c r="L3514" s="417" t="s">
        <v>822</v>
      </c>
      <c r="M3514" s="423">
        <v>10810800</v>
      </c>
    </row>
    <row r="3515" spans="1:13">
      <c r="A3515" s="417" t="s">
        <v>7094</v>
      </c>
      <c r="B3515" s="417" t="s">
        <v>1967</v>
      </c>
      <c r="C3515" s="417" t="s">
        <v>920</v>
      </c>
      <c r="D3515" s="422">
        <v>8502</v>
      </c>
      <c r="E3515" s="417" t="s">
        <v>1109</v>
      </c>
      <c r="F3515" s="417" t="s">
        <v>1101</v>
      </c>
      <c r="G3515" s="417" t="s">
        <v>298</v>
      </c>
      <c r="H3515" s="417" t="s">
        <v>41</v>
      </c>
      <c r="I3515" s="417" t="s">
        <v>221</v>
      </c>
      <c r="J3515" s="417" t="s">
        <v>1107</v>
      </c>
      <c r="K3515" s="417" t="s">
        <v>890</v>
      </c>
      <c r="L3515" s="417" t="s">
        <v>822</v>
      </c>
      <c r="M3515" s="423">
        <v>10903200</v>
      </c>
    </row>
    <row r="3516" spans="1:13">
      <c r="A3516" s="417" t="s">
        <v>7086</v>
      </c>
      <c r="B3516" s="417" t="s">
        <v>1967</v>
      </c>
      <c r="C3516" s="417" t="s">
        <v>920</v>
      </c>
      <c r="D3516" s="422">
        <v>8502</v>
      </c>
      <c r="E3516" s="417" t="s">
        <v>1109</v>
      </c>
      <c r="F3516" s="417" t="s">
        <v>1101</v>
      </c>
      <c r="G3516" s="417" t="s">
        <v>298</v>
      </c>
      <c r="H3516" s="417" t="s">
        <v>41</v>
      </c>
      <c r="I3516" s="417" t="s">
        <v>46</v>
      </c>
      <c r="J3516" s="417" t="s">
        <v>1106</v>
      </c>
      <c r="K3516" s="417" t="s">
        <v>890</v>
      </c>
      <c r="L3516" s="417" t="s">
        <v>822</v>
      </c>
      <c r="M3516" s="423">
        <v>10972500</v>
      </c>
    </row>
    <row r="3517" spans="1:13">
      <c r="A3517" s="417" t="s">
        <v>7078</v>
      </c>
      <c r="B3517" s="417" t="s">
        <v>1967</v>
      </c>
      <c r="C3517" s="417" t="s">
        <v>920</v>
      </c>
      <c r="D3517" s="422">
        <v>8502</v>
      </c>
      <c r="E3517" s="417" t="s">
        <v>1109</v>
      </c>
      <c r="F3517" s="417" t="s">
        <v>1101</v>
      </c>
      <c r="G3517" s="417" t="s">
        <v>298</v>
      </c>
      <c r="H3517" s="417" t="s">
        <v>41</v>
      </c>
      <c r="I3517" s="417" t="s">
        <v>44</v>
      </c>
      <c r="J3517" s="417" t="s">
        <v>1105</v>
      </c>
      <c r="K3517" s="417" t="s">
        <v>890</v>
      </c>
      <c r="L3517" s="417" t="s">
        <v>822</v>
      </c>
      <c r="M3517" s="423">
        <v>11226600</v>
      </c>
    </row>
    <row r="3518" spans="1:13">
      <c r="A3518" s="417" t="s">
        <v>7063</v>
      </c>
      <c r="B3518" s="417" t="s">
        <v>1968</v>
      </c>
      <c r="C3518" s="417" t="s">
        <v>920</v>
      </c>
      <c r="D3518" s="422">
        <v>8502</v>
      </c>
      <c r="E3518" s="417" t="s">
        <v>1109</v>
      </c>
      <c r="F3518" s="417" t="s">
        <v>1101</v>
      </c>
      <c r="G3518" s="417" t="s">
        <v>298</v>
      </c>
      <c r="H3518" s="417" t="s">
        <v>41</v>
      </c>
      <c r="I3518" s="417" t="s">
        <v>42</v>
      </c>
      <c r="J3518" s="417" t="s">
        <v>1103</v>
      </c>
      <c r="K3518" s="417" t="s">
        <v>821</v>
      </c>
      <c r="L3518" s="417" t="s">
        <v>822</v>
      </c>
      <c r="M3518" s="423">
        <v>11550000</v>
      </c>
    </row>
    <row r="3519" spans="1:13">
      <c r="A3519" s="417" t="s">
        <v>7070</v>
      </c>
      <c r="B3519" s="417" t="s">
        <v>1967</v>
      </c>
      <c r="C3519" s="417" t="s">
        <v>920</v>
      </c>
      <c r="D3519" s="422">
        <v>8502</v>
      </c>
      <c r="E3519" s="417" t="s">
        <v>1109</v>
      </c>
      <c r="F3519" s="417" t="s">
        <v>1101</v>
      </c>
      <c r="G3519" s="417" t="s">
        <v>298</v>
      </c>
      <c r="H3519" s="417" t="s">
        <v>41</v>
      </c>
      <c r="I3519" s="417" t="s">
        <v>219</v>
      </c>
      <c r="J3519" s="417" t="s">
        <v>1104</v>
      </c>
      <c r="K3519" s="417" t="s">
        <v>890</v>
      </c>
      <c r="L3519" s="417" t="s">
        <v>822</v>
      </c>
      <c r="M3519" s="423">
        <v>11573100</v>
      </c>
    </row>
    <row r="3520" spans="1:13">
      <c r="A3520" s="417" t="s">
        <v>7062</v>
      </c>
      <c r="B3520" s="417" t="s">
        <v>1967</v>
      </c>
      <c r="C3520" s="417" t="s">
        <v>920</v>
      </c>
      <c r="D3520" s="422">
        <v>8502</v>
      </c>
      <c r="E3520" s="417" t="s">
        <v>1109</v>
      </c>
      <c r="F3520" s="417" t="s">
        <v>1101</v>
      </c>
      <c r="G3520" s="417" t="s">
        <v>298</v>
      </c>
      <c r="H3520" s="417" t="s">
        <v>41</v>
      </c>
      <c r="I3520" s="417" t="s">
        <v>42</v>
      </c>
      <c r="J3520" s="417" t="s">
        <v>1103</v>
      </c>
      <c r="K3520" s="417" t="s">
        <v>890</v>
      </c>
      <c r="L3520" s="417" t="s">
        <v>822</v>
      </c>
      <c r="M3520" s="423">
        <v>13860000</v>
      </c>
    </row>
    <row r="3521" spans="1:13">
      <c r="A3521" s="417" t="s">
        <v>7055</v>
      </c>
      <c r="B3521" s="417" t="s">
        <v>1968</v>
      </c>
      <c r="C3521" s="417" t="s">
        <v>920</v>
      </c>
      <c r="D3521" s="422">
        <v>8502</v>
      </c>
      <c r="E3521" s="417" t="s">
        <v>1109</v>
      </c>
      <c r="F3521" s="417" t="s">
        <v>1101</v>
      </c>
      <c r="G3521" s="417" t="s">
        <v>298</v>
      </c>
      <c r="H3521" s="417" t="s">
        <v>41</v>
      </c>
      <c r="I3521" s="417" t="s">
        <v>324</v>
      </c>
      <c r="J3521" s="417" t="s">
        <v>1102</v>
      </c>
      <c r="K3521" s="417" t="s">
        <v>821</v>
      </c>
      <c r="L3521" s="417" t="s">
        <v>822</v>
      </c>
      <c r="M3521" s="423">
        <v>15269100</v>
      </c>
    </row>
    <row r="3522" spans="1:13">
      <c r="A3522" s="417" t="s">
        <v>7054</v>
      </c>
      <c r="B3522" s="417" t="s">
        <v>1967</v>
      </c>
      <c r="C3522" s="417" t="s">
        <v>920</v>
      </c>
      <c r="D3522" s="422">
        <v>8502</v>
      </c>
      <c r="E3522" s="417" t="s">
        <v>1109</v>
      </c>
      <c r="F3522" s="417" t="s">
        <v>1101</v>
      </c>
      <c r="G3522" s="417" t="s">
        <v>298</v>
      </c>
      <c r="H3522" s="417" t="s">
        <v>41</v>
      </c>
      <c r="I3522" s="417" t="s">
        <v>324</v>
      </c>
      <c r="J3522" s="417" t="s">
        <v>1102</v>
      </c>
      <c r="K3522" s="417" t="s">
        <v>890</v>
      </c>
      <c r="L3522" s="417" t="s">
        <v>822</v>
      </c>
      <c r="M3522" s="423">
        <v>18341400</v>
      </c>
    </row>
    <row r="3523" spans="1:13">
      <c r="A3523" s="417" t="s">
        <v>7133</v>
      </c>
      <c r="B3523" s="417" t="s">
        <v>1966</v>
      </c>
      <c r="C3523" s="417" t="s">
        <v>920</v>
      </c>
      <c r="D3523" s="422">
        <v>8502</v>
      </c>
      <c r="E3523" s="417" t="s">
        <v>1109</v>
      </c>
      <c r="F3523" s="417" t="s">
        <v>1101</v>
      </c>
      <c r="G3523" s="417" t="s">
        <v>298</v>
      </c>
      <c r="H3523" s="417" t="s">
        <v>41</v>
      </c>
      <c r="I3523" s="417" t="s">
        <v>422</v>
      </c>
      <c r="J3523" s="417" t="s">
        <v>1195</v>
      </c>
      <c r="K3523" s="417" t="s">
        <v>821</v>
      </c>
      <c r="L3523" s="417" t="s">
        <v>32</v>
      </c>
      <c r="M3523" s="423">
        <v>76484100</v>
      </c>
    </row>
    <row r="3524" spans="1:13">
      <c r="A3524" s="417" t="s">
        <v>7141</v>
      </c>
      <c r="B3524" s="417" t="s">
        <v>1966</v>
      </c>
      <c r="C3524" s="417" t="s">
        <v>920</v>
      </c>
      <c r="D3524" s="422">
        <v>8502</v>
      </c>
      <c r="E3524" s="417" t="s">
        <v>1109</v>
      </c>
      <c r="F3524" s="417" t="s">
        <v>1101</v>
      </c>
      <c r="G3524" s="417" t="s">
        <v>298</v>
      </c>
      <c r="H3524" s="417" t="s">
        <v>41</v>
      </c>
      <c r="I3524" s="417" t="s">
        <v>423</v>
      </c>
      <c r="J3524" s="417" t="s">
        <v>1196</v>
      </c>
      <c r="K3524" s="417" t="s">
        <v>821</v>
      </c>
      <c r="L3524" s="417" t="s">
        <v>32</v>
      </c>
      <c r="M3524" s="423">
        <v>76484100</v>
      </c>
    </row>
    <row r="3525" spans="1:13">
      <c r="A3525" s="417" t="s">
        <v>7149</v>
      </c>
      <c r="B3525" s="417" t="s">
        <v>1966</v>
      </c>
      <c r="C3525" s="417" t="s">
        <v>920</v>
      </c>
      <c r="D3525" s="422">
        <v>8502</v>
      </c>
      <c r="E3525" s="417" t="s">
        <v>1109</v>
      </c>
      <c r="F3525" s="417" t="s">
        <v>1101</v>
      </c>
      <c r="G3525" s="417" t="s">
        <v>298</v>
      </c>
      <c r="H3525" s="417" t="s">
        <v>41</v>
      </c>
      <c r="I3525" s="417" t="s">
        <v>424</v>
      </c>
      <c r="J3525" s="417" t="s">
        <v>1191</v>
      </c>
      <c r="K3525" s="417" t="s">
        <v>821</v>
      </c>
      <c r="L3525" s="417" t="s">
        <v>32</v>
      </c>
      <c r="M3525" s="423">
        <v>76484100</v>
      </c>
    </row>
    <row r="3526" spans="1:13">
      <c r="A3526" s="417" t="s">
        <v>7157</v>
      </c>
      <c r="B3526" s="417" t="s">
        <v>1966</v>
      </c>
      <c r="C3526" s="417" t="s">
        <v>920</v>
      </c>
      <c r="D3526" s="422">
        <v>8502</v>
      </c>
      <c r="E3526" s="417" t="s">
        <v>1109</v>
      </c>
      <c r="F3526" s="417" t="s">
        <v>1101</v>
      </c>
      <c r="G3526" s="417" t="s">
        <v>298</v>
      </c>
      <c r="H3526" s="417" t="s">
        <v>41</v>
      </c>
      <c r="I3526" s="417" t="s">
        <v>425</v>
      </c>
      <c r="J3526" s="417" t="s">
        <v>1192</v>
      </c>
      <c r="K3526" s="417" t="s">
        <v>821</v>
      </c>
      <c r="L3526" s="417" t="s">
        <v>32</v>
      </c>
      <c r="M3526" s="423">
        <v>76484100</v>
      </c>
    </row>
    <row r="3527" spans="1:13">
      <c r="A3527" s="417" t="s">
        <v>7125</v>
      </c>
      <c r="B3527" s="417" t="s">
        <v>1966</v>
      </c>
      <c r="C3527" s="417" t="s">
        <v>920</v>
      </c>
      <c r="D3527" s="422">
        <v>8502</v>
      </c>
      <c r="E3527" s="417" t="s">
        <v>1109</v>
      </c>
      <c r="F3527" s="417" t="s">
        <v>1101</v>
      </c>
      <c r="G3527" s="417" t="s">
        <v>298</v>
      </c>
      <c r="H3527" s="417" t="s">
        <v>41</v>
      </c>
      <c r="I3527" s="417" t="s">
        <v>421</v>
      </c>
      <c r="J3527" s="417" t="s">
        <v>1197</v>
      </c>
      <c r="K3527" s="417" t="s">
        <v>821</v>
      </c>
      <c r="L3527" s="417" t="s">
        <v>32</v>
      </c>
      <c r="M3527" s="423">
        <v>80503500</v>
      </c>
    </row>
    <row r="3528" spans="1:13">
      <c r="A3528" s="417" t="s">
        <v>7117</v>
      </c>
      <c r="B3528" s="417" t="s">
        <v>1966</v>
      </c>
      <c r="C3528" s="417" t="s">
        <v>920</v>
      </c>
      <c r="D3528" s="422">
        <v>8502</v>
      </c>
      <c r="E3528" s="417" t="s">
        <v>1109</v>
      </c>
      <c r="F3528" s="417" t="s">
        <v>1101</v>
      </c>
      <c r="G3528" s="417" t="s">
        <v>298</v>
      </c>
      <c r="H3528" s="417" t="s">
        <v>41</v>
      </c>
      <c r="I3528" s="417" t="s">
        <v>223</v>
      </c>
      <c r="J3528" s="417" t="s">
        <v>1194</v>
      </c>
      <c r="K3528" s="417" t="s">
        <v>821</v>
      </c>
      <c r="L3528" s="417" t="s">
        <v>32</v>
      </c>
      <c r="M3528" s="423">
        <v>84753900</v>
      </c>
    </row>
    <row r="3529" spans="1:13">
      <c r="A3529" s="417" t="s">
        <v>7109</v>
      </c>
      <c r="B3529" s="417" t="s">
        <v>1966</v>
      </c>
      <c r="C3529" s="417" t="s">
        <v>920</v>
      </c>
      <c r="D3529" s="422">
        <v>8502</v>
      </c>
      <c r="E3529" s="417" t="s">
        <v>1109</v>
      </c>
      <c r="F3529" s="417" t="s">
        <v>1101</v>
      </c>
      <c r="G3529" s="417" t="s">
        <v>298</v>
      </c>
      <c r="H3529" s="417" t="s">
        <v>41</v>
      </c>
      <c r="I3529" s="417" t="s">
        <v>50</v>
      </c>
      <c r="J3529" s="417" t="s">
        <v>1193</v>
      </c>
      <c r="K3529" s="417" t="s">
        <v>821</v>
      </c>
      <c r="L3529" s="417" t="s">
        <v>32</v>
      </c>
      <c r="M3529" s="423">
        <v>89212200</v>
      </c>
    </row>
    <row r="3530" spans="1:13">
      <c r="A3530" s="417" t="s">
        <v>7132</v>
      </c>
      <c r="B3530" s="417" t="s">
        <v>1965</v>
      </c>
      <c r="C3530" s="417" t="s">
        <v>920</v>
      </c>
      <c r="D3530" s="422">
        <v>8502</v>
      </c>
      <c r="E3530" s="417" t="s">
        <v>1109</v>
      </c>
      <c r="F3530" s="417" t="s">
        <v>1101</v>
      </c>
      <c r="G3530" s="417" t="s">
        <v>298</v>
      </c>
      <c r="H3530" s="417" t="s">
        <v>41</v>
      </c>
      <c r="I3530" s="417" t="s">
        <v>422</v>
      </c>
      <c r="J3530" s="417" t="s">
        <v>1195</v>
      </c>
      <c r="K3530" s="417" t="s">
        <v>890</v>
      </c>
      <c r="L3530" s="417" t="s">
        <v>32</v>
      </c>
      <c r="M3530" s="423">
        <v>91776300</v>
      </c>
    </row>
    <row r="3531" spans="1:13">
      <c r="A3531" s="417" t="s">
        <v>7140</v>
      </c>
      <c r="B3531" s="417" t="s">
        <v>1965</v>
      </c>
      <c r="C3531" s="417" t="s">
        <v>920</v>
      </c>
      <c r="D3531" s="422">
        <v>8502</v>
      </c>
      <c r="E3531" s="417" t="s">
        <v>1109</v>
      </c>
      <c r="F3531" s="417" t="s">
        <v>1101</v>
      </c>
      <c r="G3531" s="417" t="s">
        <v>298</v>
      </c>
      <c r="H3531" s="417" t="s">
        <v>41</v>
      </c>
      <c r="I3531" s="417" t="s">
        <v>423</v>
      </c>
      <c r="J3531" s="417" t="s">
        <v>1196</v>
      </c>
      <c r="K3531" s="417" t="s">
        <v>890</v>
      </c>
      <c r="L3531" s="417" t="s">
        <v>32</v>
      </c>
      <c r="M3531" s="423">
        <v>91776300</v>
      </c>
    </row>
    <row r="3532" spans="1:13">
      <c r="A3532" s="417" t="s">
        <v>7148</v>
      </c>
      <c r="B3532" s="417" t="s">
        <v>1965</v>
      </c>
      <c r="C3532" s="417" t="s">
        <v>920</v>
      </c>
      <c r="D3532" s="422">
        <v>8502</v>
      </c>
      <c r="E3532" s="417" t="s">
        <v>1109</v>
      </c>
      <c r="F3532" s="417" t="s">
        <v>1101</v>
      </c>
      <c r="G3532" s="417" t="s">
        <v>298</v>
      </c>
      <c r="H3532" s="417" t="s">
        <v>41</v>
      </c>
      <c r="I3532" s="417" t="s">
        <v>424</v>
      </c>
      <c r="J3532" s="417" t="s">
        <v>1191</v>
      </c>
      <c r="K3532" s="417" t="s">
        <v>890</v>
      </c>
      <c r="L3532" s="417" t="s">
        <v>32</v>
      </c>
      <c r="M3532" s="423">
        <v>91776300</v>
      </c>
    </row>
    <row r="3533" spans="1:13">
      <c r="A3533" s="417" t="s">
        <v>7156</v>
      </c>
      <c r="B3533" s="417" t="s">
        <v>1965</v>
      </c>
      <c r="C3533" s="417" t="s">
        <v>920</v>
      </c>
      <c r="D3533" s="422">
        <v>8502</v>
      </c>
      <c r="E3533" s="417" t="s">
        <v>1109</v>
      </c>
      <c r="F3533" s="417" t="s">
        <v>1101</v>
      </c>
      <c r="G3533" s="417" t="s">
        <v>298</v>
      </c>
      <c r="H3533" s="417" t="s">
        <v>41</v>
      </c>
      <c r="I3533" s="417" t="s">
        <v>425</v>
      </c>
      <c r="J3533" s="417" t="s">
        <v>1192</v>
      </c>
      <c r="K3533" s="417" t="s">
        <v>890</v>
      </c>
      <c r="L3533" s="417" t="s">
        <v>32</v>
      </c>
      <c r="M3533" s="423">
        <v>91776300</v>
      </c>
    </row>
    <row r="3534" spans="1:13">
      <c r="A3534" s="417" t="s">
        <v>7124</v>
      </c>
      <c r="B3534" s="417" t="s">
        <v>1965</v>
      </c>
      <c r="C3534" s="417" t="s">
        <v>920</v>
      </c>
      <c r="D3534" s="422">
        <v>8502</v>
      </c>
      <c r="E3534" s="417" t="s">
        <v>1109</v>
      </c>
      <c r="F3534" s="417" t="s">
        <v>1101</v>
      </c>
      <c r="G3534" s="417" t="s">
        <v>298</v>
      </c>
      <c r="H3534" s="417" t="s">
        <v>41</v>
      </c>
      <c r="I3534" s="417" t="s">
        <v>421</v>
      </c>
      <c r="J3534" s="417" t="s">
        <v>1197</v>
      </c>
      <c r="K3534" s="417" t="s">
        <v>890</v>
      </c>
      <c r="L3534" s="417" t="s">
        <v>32</v>
      </c>
      <c r="M3534" s="423">
        <v>96604200</v>
      </c>
    </row>
    <row r="3535" spans="1:13">
      <c r="A3535" s="417" t="s">
        <v>7101</v>
      </c>
      <c r="B3535" s="417" t="s">
        <v>1966</v>
      </c>
      <c r="C3535" s="417" t="s">
        <v>920</v>
      </c>
      <c r="D3535" s="422">
        <v>8502</v>
      </c>
      <c r="E3535" s="417" t="s">
        <v>1109</v>
      </c>
      <c r="F3535" s="417" t="s">
        <v>1101</v>
      </c>
      <c r="G3535" s="417" t="s">
        <v>298</v>
      </c>
      <c r="H3535" s="417" t="s">
        <v>41</v>
      </c>
      <c r="I3535" s="417" t="s">
        <v>48</v>
      </c>
      <c r="J3535" s="417" t="s">
        <v>1108</v>
      </c>
      <c r="K3535" s="417" t="s">
        <v>821</v>
      </c>
      <c r="L3535" s="417" t="s">
        <v>32</v>
      </c>
      <c r="M3535" s="423">
        <v>99122100</v>
      </c>
    </row>
    <row r="3536" spans="1:13">
      <c r="A3536" s="417" t="s">
        <v>7093</v>
      </c>
      <c r="B3536" s="417" t="s">
        <v>1966</v>
      </c>
      <c r="C3536" s="417" t="s">
        <v>920</v>
      </c>
      <c r="D3536" s="422">
        <v>8502</v>
      </c>
      <c r="E3536" s="417" t="s">
        <v>1109</v>
      </c>
      <c r="F3536" s="417" t="s">
        <v>1101</v>
      </c>
      <c r="G3536" s="417" t="s">
        <v>298</v>
      </c>
      <c r="H3536" s="417" t="s">
        <v>41</v>
      </c>
      <c r="I3536" s="417" t="s">
        <v>221</v>
      </c>
      <c r="J3536" s="417" t="s">
        <v>1107</v>
      </c>
      <c r="K3536" s="417" t="s">
        <v>821</v>
      </c>
      <c r="L3536" s="417" t="s">
        <v>32</v>
      </c>
      <c r="M3536" s="423">
        <v>99907500</v>
      </c>
    </row>
    <row r="3537" spans="1:13">
      <c r="A3537" s="417" t="s">
        <v>7085</v>
      </c>
      <c r="B3537" s="417" t="s">
        <v>1966</v>
      </c>
      <c r="C3537" s="417" t="s">
        <v>920</v>
      </c>
      <c r="D3537" s="422">
        <v>8502</v>
      </c>
      <c r="E3537" s="417" t="s">
        <v>1109</v>
      </c>
      <c r="F3537" s="417" t="s">
        <v>1101</v>
      </c>
      <c r="G3537" s="417" t="s">
        <v>298</v>
      </c>
      <c r="H3537" s="417" t="s">
        <v>41</v>
      </c>
      <c r="I3537" s="417" t="s">
        <v>46</v>
      </c>
      <c r="J3537" s="417" t="s">
        <v>1106</v>
      </c>
      <c r="K3537" s="417" t="s">
        <v>821</v>
      </c>
      <c r="L3537" s="417" t="s">
        <v>32</v>
      </c>
      <c r="M3537" s="423">
        <v>100669800</v>
      </c>
    </row>
    <row r="3538" spans="1:13">
      <c r="A3538" s="417" t="s">
        <v>7116</v>
      </c>
      <c r="B3538" s="417" t="s">
        <v>1965</v>
      </c>
      <c r="C3538" s="417" t="s">
        <v>920</v>
      </c>
      <c r="D3538" s="422">
        <v>8502</v>
      </c>
      <c r="E3538" s="417" t="s">
        <v>1109</v>
      </c>
      <c r="F3538" s="417" t="s">
        <v>1101</v>
      </c>
      <c r="G3538" s="417" t="s">
        <v>298</v>
      </c>
      <c r="H3538" s="417" t="s">
        <v>41</v>
      </c>
      <c r="I3538" s="417" t="s">
        <v>223</v>
      </c>
      <c r="J3538" s="417" t="s">
        <v>1194</v>
      </c>
      <c r="K3538" s="417" t="s">
        <v>890</v>
      </c>
      <c r="L3538" s="417" t="s">
        <v>32</v>
      </c>
      <c r="M3538" s="423">
        <v>101709300</v>
      </c>
    </row>
    <row r="3539" spans="1:13">
      <c r="A3539" s="417" t="s">
        <v>7077</v>
      </c>
      <c r="B3539" s="417" t="s">
        <v>1966</v>
      </c>
      <c r="C3539" s="417" t="s">
        <v>920</v>
      </c>
      <c r="D3539" s="422">
        <v>8502</v>
      </c>
      <c r="E3539" s="417" t="s">
        <v>1109</v>
      </c>
      <c r="F3539" s="417" t="s">
        <v>1101</v>
      </c>
      <c r="G3539" s="417" t="s">
        <v>298</v>
      </c>
      <c r="H3539" s="417" t="s">
        <v>41</v>
      </c>
      <c r="I3539" s="417" t="s">
        <v>44</v>
      </c>
      <c r="J3539" s="417" t="s">
        <v>1105</v>
      </c>
      <c r="K3539" s="417" t="s">
        <v>821</v>
      </c>
      <c r="L3539" s="417" t="s">
        <v>32</v>
      </c>
      <c r="M3539" s="423">
        <v>102979800</v>
      </c>
    </row>
    <row r="3540" spans="1:13">
      <c r="A3540" s="417" t="s">
        <v>7069</v>
      </c>
      <c r="B3540" s="417" t="s">
        <v>1966</v>
      </c>
      <c r="C3540" s="417" t="s">
        <v>920</v>
      </c>
      <c r="D3540" s="422">
        <v>8502</v>
      </c>
      <c r="E3540" s="417" t="s">
        <v>1109</v>
      </c>
      <c r="F3540" s="417" t="s">
        <v>1101</v>
      </c>
      <c r="G3540" s="417" t="s">
        <v>298</v>
      </c>
      <c r="H3540" s="417" t="s">
        <v>41</v>
      </c>
      <c r="I3540" s="417" t="s">
        <v>219</v>
      </c>
      <c r="J3540" s="417" t="s">
        <v>1104</v>
      </c>
      <c r="K3540" s="417" t="s">
        <v>821</v>
      </c>
      <c r="L3540" s="417" t="s">
        <v>32</v>
      </c>
      <c r="M3540" s="423">
        <v>106075200</v>
      </c>
    </row>
    <row r="3541" spans="1:13">
      <c r="A3541" s="417" t="s">
        <v>7108</v>
      </c>
      <c r="B3541" s="417" t="s">
        <v>1965</v>
      </c>
      <c r="C3541" s="417" t="s">
        <v>920</v>
      </c>
      <c r="D3541" s="422">
        <v>8502</v>
      </c>
      <c r="E3541" s="417" t="s">
        <v>1109</v>
      </c>
      <c r="F3541" s="417" t="s">
        <v>1101</v>
      </c>
      <c r="G3541" s="417" t="s">
        <v>298</v>
      </c>
      <c r="H3541" s="417" t="s">
        <v>41</v>
      </c>
      <c r="I3541" s="417" t="s">
        <v>50</v>
      </c>
      <c r="J3541" s="417" t="s">
        <v>1193</v>
      </c>
      <c r="K3541" s="417" t="s">
        <v>890</v>
      </c>
      <c r="L3541" s="417" t="s">
        <v>32</v>
      </c>
      <c r="M3541" s="423">
        <v>107045400</v>
      </c>
    </row>
    <row r="3542" spans="1:13">
      <c r="A3542" s="417" t="s">
        <v>7100</v>
      </c>
      <c r="B3542" s="417" t="s">
        <v>1965</v>
      </c>
      <c r="C3542" s="417" t="s">
        <v>920</v>
      </c>
      <c r="D3542" s="422">
        <v>8502</v>
      </c>
      <c r="E3542" s="417" t="s">
        <v>1109</v>
      </c>
      <c r="F3542" s="417" t="s">
        <v>1101</v>
      </c>
      <c r="G3542" s="417" t="s">
        <v>298</v>
      </c>
      <c r="H3542" s="417" t="s">
        <v>41</v>
      </c>
      <c r="I3542" s="417" t="s">
        <v>48</v>
      </c>
      <c r="J3542" s="417" t="s">
        <v>1108</v>
      </c>
      <c r="K3542" s="417" t="s">
        <v>890</v>
      </c>
      <c r="L3542" s="417" t="s">
        <v>32</v>
      </c>
      <c r="M3542" s="423">
        <v>118941900</v>
      </c>
    </row>
    <row r="3543" spans="1:13">
      <c r="A3543" s="417" t="s">
        <v>7092</v>
      </c>
      <c r="B3543" s="417" t="s">
        <v>1965</v>
      </c>
      <c r="C3543" s="417" t="s">
        <v>920</v>
      </c>
      <c r="D3543" s="422">
        <v>8502</v>
      </c>
      <c r="E3543" s="417" t="s">
        <v>1109</v>
      </c>
      <c r="F3543" s="417" t="s">
        <v>1101</v>
      </c>
      <c r="G3543" s="417" t="s">
        <v>298</v>
      </c>
      <c r="H3543" s="417" t="s">
        <v>41</v>
      </c>
      <c r="I3543" s="417" t="s">
        <v>221</v>
      </c>
      <c r="J3543" s="417" t="s">
        <v>1107</v>
      </c>
      <c r="K3543" s="417" t="s">
        <v>890</v>
      </c>
      <c r="L3543" s="417" t="s">
        <v>32</v>
      </c>
      <c r="M3543" s="423">
        <v>119889000</v>
      </c>
    </row>
    <row r="3544" spans="1:13">
      <c r="A3544" s="417" t="s">
        <v>7084</v>
      </c>
      <c r="B3544" s="417" t="s">
        <v>1965</v>
      </c>
      <c r="C3544" s="417" t="s">
        <v>920</v>
      </c>
      <c r="D3544" s="422">
        <v>8502</v>
      </c>
      <c r="E3544" s="417" t="s">
        <v>1109</v>
      </c>
      <c r="F3544" s="417" t="s">
        <v>1101</v>
      </c>
      <c r="G3544" s="417" t="s">
        <v>298</v>
      </c>
      <c r="H3544" s="417" t="s">
        <v>41</v>
      </c>
      <c r="I3544" s="417" t="s">
        <v>46</v>
      </c>
      <c r="J3544" s="417" t="s">
        <v>1106</v>
      </c>
      <c r="K3544" s="417" t="s">
        <v>890</v>
      </c>
      <c r="L3544" s="417" t="s">
        <v>32</v>
      </c>
      <c r="M3544" s="423">
        <v>120813000</v>
      </c>
    </row>
    <row r="3545" spans="1:13">
      <c r="A3545" s="417" t="s">
        <v>7131</v>
      </c>
      <c r="B3545" s="417" t="s">
        <v>1964</v>
      </c>
      <c r="C3545" s="417" t="s">
        <v>920</v>
      </c>
      <c r="D3545" s="422">
        <v>8502</v>
      </c>
      <c r="E3545" s="417" t="s">
        <v>1109</v>
      </c>
      <c r="F3545" s="417" t="s">
        <v>1101</v>
      </c>
      <c r="G3545" s="417" t="s">
        <v>298</v>
      </c>
      <c r="H3545" s="417" t="s">
        <v>41</v>
      </c>
      <c r="I3545" s="417" t="s">
        <v>422</v>
      </c>
      <c r="J3545" s="417" t="s">
        <v>1195</v>
      </c>
      <c r="K3545" s="417" t="s">
        <v>821</v>
      </c>
      <c r="L3545" s="417" t="s">
        <v>34</v>
      </c>
      <c r="M3545" s="423">
        <v>122383800</v>
      </c>
    </row>
    <row r="3546" spans="1:13">
      <c r="A3546" s="417" t="s">
        <v>7139</v>
      </c>
      <c r="B3546" s="417" t="s">
        <v>1964</v>
      </c>
      <c r="C3546" s="417" t="s">
        <v>920</v>
      </c>
      <c r="D3546" s="422">
        <v>8502</v>
      </c>
      <c r="E3546" s="417" t="s">
        <v>1109</v>
      </c>
      <c r="F3546" s="417" t="s">
        <v>1101</v>
      </c>
      <c r="G3546" s="417" t="s">
        <v>298</v>
      </c>
      <c r="H3546" s="417" t="s">
        <v>41</v>
      </c>
      <c r="I3546" s="417" t="s">
        <v>423</v>
      </c>
      <c r="J3546" s="417" t="s">
        <v>1196</v>
      </c>
      <c r="K3546" s="417" t="s">
        <v>821</v>
      </c>
      <c r="L3546" s="417" t="s">
        <v>34</v>
      </c>
      <c r="M3546" s="423">
        <v>122383800</v>
      </c>
    </row>
    <row r="3547" spans="1:13">
      <c r="A3547" s="417" t="s">
        <v>7147</v>
      </c>
      <c r="B3547" s="417" t="s">
        <v>1964</v>
      </c>
      <c r="C3547" s="417" t="s">
        <v>920</v>
      </c>
      <c r="D3547" s="422">
        <v>8502</v>
      </c>
      <c r="E3547" s="417" t="s">
        <v>1109</v>
      </c>
      <c r="F3547" s="417" t="s">
        <v>1101</v>
      </c>
      <c r="G3547" s="417" t="s">
        <v>298</v>
      </c>
      <c r="H3547" s="417" t="s">
        <v>41</v>
      </c>
      <c r="I3547" s="417" t="s">
        <v>424</v>
      </c>
      <c r="J3547" s="417" t="s">
        <v>1191</v>
      </c>
      <c r="K3547" s="417" t="s">
        <v>821</v>
      </c>
      <c r="L3547" s="417" t="s">
        <v>34</v>
      </c>
      <c r="M3547" s="423">
        <v>122383800</v>
      </c>
    </row>
    <row r="3548" spans="1:13">
      <c r="A3548" s="417" t="s">
        <v>7155</v>
      </c>
      <c r="B3548" s="417" t="s">
        <v>1964</v>
      </c>
      <c r="C3548" s="417" t="s">
        <v>920</v>
      </c>
      <c r="D3548" s="422">
        <v>8502</v>
      </c>
      <c r="E3548" s="417" t="s">
        <v>1109</v>
      </c>
      <c r="F3548" s="417" t="s">
        <v>1101</v>
      </c>
      <c r="G3548" s="417" t="s">
        <v>298</v>
      </c>
      <c r="H3548" s="417" t="s">
        <v>41</v>
      </c>
      <c r="I3548" s="417" t="s">
        <v>425</v>
      </c>
      <c r="J3548" s="417" t="s">
        <v>1192</v>
      </c>
      <c r="K3548" s="417" t="s">
        <v>821</v>
      </c>
      <c r="L3548" s="417" t="s">
        <v>34</v>
      </c>
      <c r="M3548" s="423">
        <v>122383800</v>
      </c>
    </row>
    <row r="3549" spans="1:13">
      <c r="A3549" s="417" t="s">
        <v>7076</v>
      </c>
      <c r="B3549" s="417" t="s">
        <v>1965</v>
      </c>
      <c r="C3549" s="417" t="s">
        <v>920</v>
      </c>
      <c r="D3549" s="422">
        <v>8502</v>
      </c>
      <c r="E3549" s="417" t="s">
        <v>1109</v>
      </c>
      <c r="F3549" s="417" t="s">
        <v>1101</v>
      </c>
      <c r="G3549" s="417" t="s">
        <v>298</v>
      </c>
      <c r="H3549" s="417" t="s">
        <v>41</v>
      </c>
      <c r="I3549" s="417" t="s">
        <v>44</v>
      </c>
      <c r="J3549" s="417" t="s">
        <v>1105</v>
      </c>
      <c r="K3549" s="417" t="s">
        <v>890</v>
      </c>
      <c r="L3549" s="417" t="s">
        <v>32</v>
      </c>
      <c r="M3549" s="423">
        <v>123585000</v>
      </c>
    </row>
    <row r="3550" spans="1:13">
      <c r="A3550" s="417" t="s">
        <v>7061</v>
      </c>
      <c r="B3550" s="417" t="s">
        <v>1966</v>
      </c>
      <c r="C3550" s="417" t="s">
        <v>920</v>
      </c>
      <c r="D3550" s="422">
        <v>8502</v>
      </c>
      <c r="E3550" s="417" t="s">
        <v>1109</v>
      </c>
      <c r="F3550" s="417" t="s">
        <v>1101</v>
      </c>
      <c r="G3550" s="417" t="s">
        <v>298</v>
      </c>
      <c r="H3550" s="417" t="s">
        <v>41</v>
      </c>
      <c r="I3550" s="417" t="s">
        <v>42</v>
      </c>
      <c r="J3550" s="417" t="s">
        <v>1103</v>
      </c>
      <c r="K3550" s="417" t="s">
        <v>821</v>
      </c>
      <c r="L3550" s="417" t="s">
        <v>32</v>
      </c>
      <c r="M3550" s="423">
        <v>126980700</v>
      </c>
    </row>
    <row r="3551" spans="1:13">
      <c r="A3551" s="417" t="s">
        <v>7068</v>
      </c>
      <c r="B3551" s="417" t="s">
        <v>1965</v>
      </c>
      <c r="C3551" s="417" t="s">
        <v>920</v>
      </c>
      <c r="D3551" s="422">
        <v>8502</v>
      </c>
      <c r="E3551" s="417" t="s">
        <v>1109</v>
      </c>
      <c r="F3551" s="417" t="s">
        <v>1101</v>
      </c>
      <c r="G3551" s="417" t="s">
        <v>298</v>
      </c>
      <c r="H3551" s="417" t="s">
        <v>41</v>
      </c>
      <c r="I3551" s="417" t="s">
        <v>219</v>
      </c>
      <c r="J3551" s="417" t="s">
        <v>1104</v>
      </c>
      <c r="K3551" s="417" t="s">
        <v>890</v>
      </c>
      <c r="L3551" s="417" t="s">
        <v>32</v>
      </c>
      <c r="M3551" s="423">
        <v>127281000</v>
      </c>
    </row>
    <row r="3552" spans="1:13">
      <c r="A3552" s="417" t="s">
        <v>7123</v>
      </c>
      <c r="B3552" s="417" t="s">
        <v>1964</v>
      </c>
      <c r="C3552" s="417" t="s">
        <v>920</v>
      </c>
      <c r="D3552" s="422">
        <v>8502</v>
      </c>
      <c r="E3552" s="417" t="s">
        <v>1109</v>
      </c>
      <c r="F3552" s="417" t="s">
        <v>1101</v>
      </c>
      <c r="G3552" s="417" t="s">
        <v>298</v>
      </c>
      <c r="H3552" s="417" t="s">
        <v>41</v>
      </c>
      <c r="I3552" s="417" t="s">
        <v>421</v>
      </c>
      <c r="J3552" s="417" t="s">
        <v>1197</v>
      </c>
      <c r="K3552" s="417" t="s">
        <v>821</v>
      </c>
      <c r="L3552" s="417" t="s">
        <v>34</v>
      </c>
      <c r="M3552" s="423">
        <v>128828700</v>
      </c>
    </row>
    <row r="3553" spans="1:13">
      <c r="A3553" s="417" t="s">
        <v>7115</v>
      </c>
      <c r="B3553" s="417" t="s">
        <v>1964</v>
      </c>
      <c r="C3553" s="417" t="s">
        <v>920</v>
      </c>
      <c r="D3553" s="422">
        <v>8502</v>
      </c>
      <c r="E3553" s="417" t="s">
        <v>1109</v>
      </c>
      <c r="F3553" s="417" t="s">
        <v>1101</v>
      </c>
      <c r="G3553" s="417" t="s">
        <v>298</v>
      </c>
      <c r="H3553" s="417" t="s">
        <v>41</v>
      </c>
      <c r="I3553" s="417" t="s">
        <v>223</v>
      </c>
      <c r="J3553" s="417" t="s">
        <v>1194</v>
      </c>
      <c r="K3553" s="417" t="s">
        <v>821</v>
      </c>
      <c r="L3553" s="417" t="s">
        <v>34</v>
      </c>
      <c r="M3553" s="423">
        <v>135597000</v>
      </c>
    </row>
    <row r="3554" spans="1:13">
      <c r="A3554" s="417" t="s">
        <v>7107</v>
      </c>
      <c r="B3554" s="417" t="s">
        <v>1964</v>
      </c>
      <c r="C3554" s="417" t="s">
        <v>920</v>
      </c>
      <c r="D3554" s="422">
        <v>8502</v>
      </c>
      <c r="E3554" s="417" t="s">
        <v>1109</v>
      </c>
      <c r="F3554" s="417" t="s">
        <v>1101</v>
      </c>
      <c r="G3554" s="417" t="s">
        <v>298</v>
      </c>
      <c r="H3554" s="417" t="s">
        <v>41</v>
      </c>
      <c r="I3554" s="417" t="s">
        <v>50</v>
      </c>
      <c r="J3554" s="417" t="s">
        <v>1193</v>
      </c>
      <c r="K3554" s="417" t="s">
        <v>821</v>
      </c>
      <c r="L3554" s="417" t="s">
        <v>34</v>
      </c>
      <c r="M3554" s="423">
        <v>142734900</v>
      </c>
    </row>
    <row r="3555" spans="1:13">
      <c r="A3555" s="417" t="s">
        <v>7130</v>
      </c>
      <c r="B3555" s="417" t="s">
        <v>1963</v>
      </c>
      <c r="C3555" s="417" t="s">
        <v>920</v>
      </c>
      <c r="D3555" s="422">
        <v>8502</v>
      </c>
      <c r="E3555" s="417" t="s">
        <v>1109</v>
      </c>
      <c r="F3555" s="417" t="s">
        <v>1101</v>
      </c>
      <c r="G3555" s="417" t="s">
        <v>298</v>
      </c>
      <c r="H3555" s="417" t="s">
        <v>41</v>
      </c>
      <c r="I3555" s="417" t="s">
        <v>422</v>
      </c>
      <c r="J3555" s="417" t="s">
        <v>1195</v>
      </c>
      <c r="K3555" s="417" t="s">
        <v>890</v>
      </c>
      <c r="L3555" s="417" t="s">
        <v>34</v>
      </c>
      <c r="M3555" s="423">
        <v>146846700</v>
      </c>
    </row>
    <row r="3556" spans="1:13">
      <c r="A3556" s="417" t="s">
        <v>7138</v>
      </c>
      <c r="B3556" s="417" t="s">
        <v>1963</v>
      </c>
      <c r="C3556" s="417" t="s">
        <v>920</v>
      </c>
      <c r="D3556" s="422">
        <v>8502</v>
      </c>
      <c r="E3556" s="417" t="s">
        <v>1109</v>
      </c>
      <c r="F3556" s="417" t="s">
        <v>1101</v>
      </c>
      <c r="G3556" s="417" t="s">
        <v>298</v>
      </c>
      <c r="H3556" s="417" t="s">
        <v>41</v>
      </c>
      <c r="I3556" s="417" t="s">
        <v>423</v>
      </c>
      <c r="J3556" s="417" t="s">
        <v>1196</v>
      </c>
      <c r="K3556" s="417" t="s">
        <v>890</v>
      </c>
      <c r="L3556" s="417" t="s">
        <v>34</v>
      </c>
      <c r="M3556" s="423">
        <v>146846700</v>
      </c>
    </row>
    <row r="3557" spans="1:13">
      <c r="A3557" s="417" t="s">
        <v>7146</v>
      </c>
      <c r="B3557" s="417" t="s">
        <v>1963</v>
      </c>
      <c r="C3557" s="417" t="s">
        <v>920</v>
      </c>
      <c r="D3557" s="422">
        <v>8502</v>
      </c>
      <c r="E3557" s="417" t="s">
        <v>1109</v>
      </c>
      <c r="F3557" s="417" t="s">
        <v>1101</v>
      </c>
      <c r="G3557" s="417" t="s">
        <v>298</v>
      </c>
      <c r="H3557" s="417" t="s">
        <v>41</v>
      </c>
      <c r="I3557" s="417" t="s">
        <v>424</v>
      </c>
      <c r="J3557" s="417" t="s">
        <v>1191</v>
      </c>
      <c r="K3557" s="417" t="s">
        <v>890</v>
      </c>
      <c r="L3557" s="417" t="s">
        <v>34</v>
      </c>
      <c r="M3557" s="423">
        <v>146846700</v>
      </c>
    </row>
    <row r="3558" spans="1:13">
      <c r="A3558" s="417" t="s">
        <v>7154</v>
      </c>
      <c r="B3558" s="417" t="s">
        <v>1963</v>
      </c>
      <c r="C3558" s="417" t="s">
        <v>920</v>
      </c>
      <c r="D3558" s="422">
        <v>8502</v>
      </c>
      <c r="E3558" s="417" t="s">
        <v>1109</v>
      </c>
      <c r="F3558" s="417" t="s">
        <v>1101</v>
      </c>
      <c r="G3558" s="417" t="s">
        <v>298</v>
      </c>
      <c r="H3558" s="417" t="s">
        <v>41</v>
      </c>
      <c r="I3558" s="417" t="s">
        <v>425</v>
      </c>
      <c r="J3558" s="417" t="s">
        <v>1192</v>
      </c>
      <c r="K3558" s="417" t="s">
        <v>890</v>
      </c>
      <c r="L3558" s="417" t="s">
        <v>34</v>
      </c>
      <c r="M3558" s="423">
        <v>146846700</v>
      </c>
    </row>
    <row r="3559" spans="1:13">
      <c r="A3559" s="417" t="s">
        <v>7060</v>
      </c>
      <c r="B3559" s="417" t="s">
        <v>1965</v>
      </c>
      <c r="C3559" s="417" t="s">
        <v>920</v>
      </c>
      <c r="D3559" s="422">
        <v>8502</v>
      </c>
      <c r="E3559" s="417" t="s">
        <v>1109</v>
      </c>
      <c r="F3559" s="417" t="s">
        <v>1101</v>
      </c>
      <c r="G3559" s="417" t="s">
        <v>298</v>
      </c>
      <c r="H3559" s="417" t="s">
        <v>41</v>
      </c>
      <c r="I3559" s="417" t="s">
        <v>42</v>
      </c>
      <c r="J3559" s="417" t="s">
        <v>1103</v>
      </c>
      <c r="K3559" s="417" t="s">
        <v>890</v>
      </c>
      <c r="L3559" s="417" t="s">
        <v>32</v>
      </c>
      <c r="M3559" s="423">
        <v>152367600</v>
      </c>
    </row>
    <row r="3560" spans="1:13">
      <c r="A3560" s="417" t="s">
        <v>7122</v>
      </c>
      <c r="B3560" s="417" t="s">
        <v>1963</v>
      </c>
      <c r="C3560" s="417" t="s">
        <v>920</v>
      </c>
      <c r="D3560" s="422">
        <v>8502</v>
      </c>
      <c r="E3560" s="417" t="s">
        <v>1109</v>
      </c>
      <c r="F3560" s="417" t="s">
        <v>1101</v>
      </c>
      <c r="G3560" s="417" t="s">
        <v>298</v>
      </c>
      <c r="H3560" s="417" t="s">
        <v>41</v>
      </c>
      <c r="I3560" s="417" t="s">
        <v>421</v>
      </c>
      <c r="J3560" s="417" t="s">
        <v>1197</v>
      </c>
      <c r="K3560" s="417" t="s">
        <v>890</v>
      </c>
      <c r="L3560" s="417" t="s">
        <v>34</v>
      </c>
      <c r="M3560" s="423">
        <v>154585200</v>
      </c>
    </row>
    <row r="3561" spans="1:13">
      <c r="A3561" s="417" t="s">
        <v>7099</v>
      </c>
      <c r="B3561" s="417" t="s">
        <v>1964</v>
      </c>
      <c r="C3561" s="417" t="s">
        <v>920</v>
      </c>
      <c r="D3561" s="422">
        <v>8502</v>
      </c>
      <c r="E3561" s="417" t="s">
        <v>1109</v>
      </c>
      <c r="F3561" s="417" t="s">
        <v>1101</v>
      </c>
      <c r="G3561" s="417" t="s">
        <v>298</v>
      </c>
      <c r="H3561" s="417" t="s">
        <v>41</v>
      </c>
      <c r="I3561" s="417" t="s">
        <v>48</v>
      </c>
      <c r="J3561" s="417" t="s">
        <v>1108</v>
      </c>
      <c r="K3561" s="417" t="s">
        <v>821</v>
      </c>
      <c r="L3561" s="417" t="s">
        <v>34</v>
      </c>
      <c r="M3561" s="423">
        <v>158604600</v>
      </c>
    </row>
    <row r="3562" spans="1:13">
      <c r="A3562" s="417" t="s">
        <v>7091</v>
      </c>
      <c r="B3562" s="417" t="s">
        <v>1964</v>
      </c>
      <c r="C3562" s="417" t="s">
        <v>920</v>
      </c>
      <c r="D3562" s="422">
        <v>8502</v>
      </c>
      <c r="E3562" s="417" t="s">
        <v>1109</v>
      </c>
      <c r="F3562" s="417" t="s">
        <v>1101</v>
      </c>
      <c r="G3562" s="417" t="s">
        <v>298</v>
      </c>
      <c r="H3562" s="417" t="s">
        <v>41</v>
      </c>
      <c r="I3562" s="417" t="s">
        <v>221</v>
      </c>
      <c r="J3562" s="417" t="s">
        <v>1107</v>
      </c>
      <c r="K3562" s="417" t="s">
        <v>821</v>
      </c>
      <c r="L3562" s="417" t="s">
        <v>34</v>
      </c>
      <c r="M3562" s="423">
        <v>159852000</v>
      </c>
    </row>
    <row r="3563" spans="1:13">
      <c r="A3563" s="417" t="s">
        <v>7083</v>
      </c>
      <c r="B3563" s="417" t="s">
        <v>1964</v>
      </c>
      <c r="C3563" s="417" t="s">
        <v>920</v>
      </c>
      <c r="D3563" s="422">
        <v>8502</v>
      </c>
      <c r="E3563" s="417" t="s">
        <v>1109</v>
      </c>
      <c r="F3563" s="417" t="s">
        <v>1101</v>
      </c>
      <c r="G3563" s="417" t="s">
        <v>298</v>
      </c>
      <c r="H3563" s="417" t="s">
        <v>41</v>
      </c>
      <c r="I3563" s="417" t="s">
        <v>46</v>
      </c>
      <c r="J3563" s="417" t="s">
        <v>1106</v>
      </c>
      <c r="K3563" s="417" t="s">
        <v>821</v>
      </c>
      <c r="L3563" s="417" t="s">
        <v>34</v>
      </c>
      <c r="M3563" s="423">
        <v>161076300</v>
      </c>
    </row>
    <row r="3564" spans="1:13">
      <c r="A3564" s="417" t="s">
        <v>7114</v>
      </c>
      <c r="B3564" s="417" t="s">
        <v>1963</v>
      </c>
      <c r="C3564" s="417" t="s">
        <v>920</v>
      </c>
      <c r="D3564" s="422">
        <v>8502</v>
      </c>
      <c r="E3564" s="417" t="s">
        <v>1109</v>
      </c>
      <c r="F3564" s="417" t="s">
        <v>1101</v>
      </c>
      <c r="G3564" s="417" t="s">
        <v>298</v>
      </c>
      <c r="H3564" s="417" t="s">
        <v>41</v>
      </c>
      <c r="I3564" s="417" t="s">
        <v>223</v>
      </c>
      <c r="J3564" s="417" t="s">
        <v>1194</v>
      </c>
      <c r="K3564" s="417" t="s">
        <v>890</v>
      </c>
      <c r="L3564" s="417" t="s">
        <v>34</v>
      </c>
      <c r="M3564" s="423">
        <v>162716400</v>
      </c>
    </row>
    <row r="3565" spans="1:13">
      <c r="A3565" s="417" t="s">
        <v>7075</v>
      </c>
      <c r="B3565" s="417" t="s">
        <v>1964</v>
      </c>
      <c r="C3565" s="417" t="s">
        <v>920</v>
      </c>
      <c r="D3565" s="422">
        <v>8502</v>
      </c>
      <c r="E3565" s="417" t="s">
        <v>1109</v>
      </c>
      <c r="F3565" s="417" t="s">
        <v>1101</v>
      </c>
      <c r="G3565" s="417" t="s">
        <v>298</v>
      </c>
      <c r="H3565" s="417" t="s">
        <v>41</v>
      </c>
      <c r="I3565" s="417" t="s">
        <v>44</v>
      </c>
      <c r="J3565" s="417" t="s">
        <v>1105</v>
      </c>
      <c r="K3565" s="417" t="s">
        <v>821</v>
      </c>
      <c r="L3565" s="417" t="s">
        <v>34</v>
      </c>
      <c r="M3565" s="423">
        <v>164772300</v>
      </c>
    </row>
    <row r="3566" spans="1:13">
      <c r="A3566" s="417" t="s">
        <v>7053</v>
      </c>
      <c r="B3566" s="417" t="s">
        <v>1966</v>
      </c>
      <c r="C3566" s="417" t="s">
        <v>920</v>
      </c>
      <c r="D3566" s="422">
        <v>8502</v>
      </c>
      <c r="E3566" s="417" t="s">
        <v>1109</v>
      </c>
      <c r="F3566" s="417" t="s">
        <v>1101</v>
      </c>
      <c r="G3566" s="417" t="s">
        <v>298</v>
      </c>
      <c r="H3566" s="417" t="s">
        <v>41</v>
      </c>
      <c r="I3566" s="417" t="s">
        <v>324</v>
      </c>
      <c r="J3566" s="417" t="s">
        <v>1102</v>
      </c>
      <c r="K3566" s="417" t="s">
        <v>821</v>
      </c>
      <c r="L3566" s="417" t="s">
        <v>32</v>
      </c>
      <c r="M3566" s="423">
        <v>168029400</v>
      </c>
    </row>
    <row r="3567" spans="1:13">
      <c r="A3567" s="417" t="s">
        <v>7067</v>
      </c>
      <c r="B3567" s="417" t="s">
        <v>1964</v>
      </c>
      <c r="C3567" s="417" t="s">
        <v>920</v>
      </c>
      <c r="D3567" s="422">
        <v>8502</v>
      </c>
      <c r="E3567" s="417" t="s">
        <v>1109</v>
      </c>
      <c r="F3567" s="417" t="s">
        <v>1101</v>
      </c>
      <c r="G3567" s="417" t="s">
        <v>298</v>
      </c>
      <c r="H3567" s="417" t="s">
        <v>41</v>
      </c>
      <c r="I3567" s="417" t="s">
        <v>219</v>
      </c>
      <c r="J3567" s="417" t="s">
        <v>1104</v>
      </c>
      <c r="K3567" s="417" t="s">
        <v>821</v>
      </c>
      <c r="L3567" s="417" t="s">
        <v>34</v>
      </c>
      <c r="M3567" s="423">
        <v>169715700</v>
      </c>
    </row>
    <row r="3568" spans="1:13">
      <c r="A3568" s="417" t="s">
        <v>7106</v>
      </c>
      <c r="B3568" s="417" t="s">
        <v>1963</v>
      </c>
      <c r="C3568" s="417" t="s">
        <v>920</v>
      </c>
      <c r="D3568" s="422">
        <v>8502</v>
      </c>
      <c r="E3568" s="417" t="s">
        <v>1109</v>
      </c>
      <c r="F3568" s="417" t="s">
        <v>1101</v>
      </c>
      <c r="G3568" s="417" t="s">
        <v>298</v>
      </c>
      <c r="H3568" s="417" t="s">
        <v>41</v>
      </c>
      <c r="I3568" s="417" t="s">
        <v>50</v>
      </c>
      <c r="J3568" s="417" t="s">
        <v>1193</v>
      </c>
      <c r="K3568" s="417" t="s">
        <v>890</v>
      </c>
      <c r="L3568" s="417" t="s">
        <v>34</v>
      </c>
      <c r="M3568" s="423">
        <v>171286500</v>
      </c>
    </row>
    <row r="3569" spans="1:13">
      <c r="A3569" s="417" t="s">
        <v>7137</v>
      </c>
      <c r="B3569" s="417" t="s">
        <v>1970</v>
      </c>
      <c r="C3569" s="417" t="s">
        <v>920</v>
      </c>
      <c r="D3569" s="422">
        <v>8502</v>
      </c>
      <c r="E3569" s="417" t="s">
        <v>1109</v>
      </c>
      <c r="F3569" s="417" t="s">
        <v>1101</v>
      </c>
      <c r="G3569" s="417" t="s">
        <v>298</v>
      </c>
      <c r="H3569" s="417" t="s">
        <v>41</v>
      </c>
      <c r="I3569" s="417" t="s">
        <v>422</v>
      </c>
      <c r="J3569" s="417" t="s">
        <v>1195</v>
      </c>
      <c r="K3569" s="417" t="s">
        <v>821</v>
      </c>
      <c r="L3569" s="417" t="s">
        <v>218</v>
      </c>
      <c r="M3569" s="423">
        <v>175929600</v>
      </c>
    </row>
    <row r="3570" spans="1:13">
      <c r="A3570" s="417" t="s">
        <v>7145</v>
      </c>
      <c r="B3570" s="417" t="s">
        <v>1970</v>
      </c>
      <c r="C3570" s="417" t="s">
        <v>920</v>
      </c>
      <c r="D3570" s="422">
        <v>8502</v>
      </c>
      <c r="E3570" s="417" t="s">
        <v>1109</v>
      </c>
      <c r="F3570" s="417" t="s">
        <v>1101</v>
      </c>
      <c r="G3570" s="417" t="s">
        <v>298</v>
      </c>
      <c r="H3570" s="417" t="s">
        <v>41</v>
      </c>
      <c r="I3570" s="417" t="s">
        <v>423</v>
      </c>
      <c r="J3570" s="417" t="s">
        <v>1196</v>
      </c>
      <c r="K3570" s="417" t="s">
        <v>821</v>
      </c>
      <c r="L3570" s="417" t="s">
        <v>218</v>
      </c>
      <c r="M3570" s="423">
        <v>175929600</v>
      </c>
    </row>
    <row r="3571" spans="1:13">
      <c r="A3571" s="417" t="s">
        <v>7153</v>
      </c>
      <c r="B3571" s="417" t="s">
        <v>1970</v>
      </c>
      <c r="C3571" s="417" t="s">
        <v>920</v>
      </c>
      <c r="D3571" s="422">
        <v>8502</v>
      </c>
      <c r="E3571" s="417" t="s">
        <v>1109</v>
      </c>
      <c r="F3571" s="417" t="s">
        <v>1101</v>
      </c>
      <c r="G3571" s="417" t="s">
        <v>298</v>
      </c>
      <c r="H3571" s="417" t="s">
        <v>41</v>
      </c>
      <c r="I3571" s="417" t="s">
        <v>424</v>
      </c>
      <c r="J3571" s="417" t="s">
        <v>1191</v>
      </c>
      <c r="K3571" s="417" t="s">
        <v>821</v>
      </c>
      <c r="L3571" s="417" t="s">
        <v>218</v>
      </c>
      <c r="M3571" s="423">
        <v>175929600</v>
      </c>
    </row>
    <row r="3572" spans="1:13">
      <c r="A3572" s="417" t="s">
        <v>7161</v>
      </c>
      <c r="B3572" s="417" t="s">
        <v>1970</v>
      </c>
      <c r="C3572" s="417" t="s">
        <v>920</v>
      </c>
      <c r="D3572" s="422">
        <v>8502</v>
      </c>
      <c r="E3572" s="417" t="s">
        <v>1109</v>
      </c>
      <c r="F3572" s="417" t="s">
        <v>1101</v>
      </c>
      <c r="G3572" s="417" t="s">
        <v>298</v>
      </c>
      <c r="H3572" s="417" t="s">
        <v>41</v>
      </c>
      <c r="I3572" s="417" t="s">
        <v>425</v>
      </c>
      <c r="J3572" s="417" t="s">
        <v>1192</v>
      </c>
      <c r="K3572" s="417" t="s">
        <v>821</v>
      </c>
      <c r="L3572" s="417" t="s">
        <v>218</v>
      </c>
      <c r="M3572" s="423">
        <v>175929600</v>
      </c>
    </row>
    <row r="3573" spans="1:13">
      <c r="A3573" s="417" t="s">
        <v>7129</v>
      </c>
      <c r="B3573" s="417" t="s">
        <v>1970</v>
      </c>
      <c r="C3573" s="417" t="s">
        <v>920</v>
      </c>
      <c r="D3573" s="422">
        <v>8502</v>
      </c>
      <c r="E3573" s="417" t="s">
        <v>1109</v>
      </c>
      <c r="F3573" s="417" t="s">
        <v>1101</v>
      </c>
      <c r="G3573" s="417" t="s">
        <v>298</v>
      </c>
      <c r="H3573" s="417" t="s">
        <v>41</v>
      </c>
      <c r="I3573" s="417" t="s">
        <v>421</v>
      </c>
      <c r="J3573" s="417" t="s">
        <v>1197</v>
      </c>
      <c r="K3573" s="417" t="s">
        <v>821</v>
      </c>
      <c r="L3573" s="417" t="s">
        <v>218</v>
      </c>
      <c r="M3573" s="423">
        <v>185169600</v>
      </c>
    </row>
    <row r="3574" spans="1:13">
      <c r="A3574" s="417" t="s">
        <v>7098</v>
      </c>
      <c r="B3574" s="417" t="s">
        <v>1963</v>
      </c>
      <c r="C3574" s="417" t="s">
        <v>920</v>
      </c>
      <c r="D3574" s="422">
        <v>8502</v>
      </c>
      <c r="E3574" s="417" t="s">
        <v>1109</v>
      </c>
      <c r="F3574" s="417" t="s">
        <v>1101</v>
      </c>
      <c r="G3574" s="417" t="s">
        <v>298</v>
      </c>
      <c r="H3574" s="417" t="s">
        <v>41</v>
      </c>
      <c r="I3574" s="417" t="s">
        <v>48</v>
      </c>
      <c r="J3574" s="417" t="s">
        <v>1108</v>
      </c>
      <c r="K3574" s="417" t="s">
        <v>890</v>
      </c>
      <c r="L3574" s="417" t="s">
        <v>34</v>
      </c>
      <c r="M3574" s="423">
        <v>190320900</v>
      </c>
    </row>
    <row r="3575" spans="1:13">
      <c r="A3575" s="417" t="s">
        <v>7090</v>
      </c>
      <c r="B3575" s="417" t="s">
        <v>1963</v>
      </c>
      <c r="C3575" s="417" t="s">
        <v>920</v>
      </c>
      <c r="D3575" s="422">
        <v>8502</v>
      </c>
      <c r="E3575" s="417" t="s">
        <v>1109</v>
      </c>
      <c r="F3575" s="417" t="s">
        <v>1101</v>
      </c>
      <c r="G3575" s="417" t="s">
        <v>298</v>
      </c>
      <c r="H3575" s="417" t="s">
        <v>41</v>
      </c>
      <c r="I3575" s="417" t="s">
        <v>221</v>
      </c>
      <c r="J3575" s="417" t="s">
        <v>1107</v>
      </c>
      <c r="K3575" s="417" t="s">
        <v>890</v>
      </c>
      <c r="L3575" s="417" t="s">
        <v>34</v>
      </c>
      <c r="M3575" s="423">
        <v>191822400</v>
      </c>
    </row>
    <row r="3576" spans="1:13">
      <c r="A3576" s="417" t="s">
        <v>7082</v>
      </c>
      <c r="B3576" s="417" t="s">
        <v>1963</v>
      </c>
      <c r="C3576" s="417" t="s">
        <v>920</v>
      </c>
      <c r="D3576" s="422">
        <v>8502</v>
      </c>
      <c r="E3576" s="417" t="s">
        <v>1109</v>
      </c>
      <c r="F3576" s="417" t="s">
        <v>1101</v>
      </c>
      <c r="G3576" s="417" t="s">
        <v>298</v>
      </c>
      <c r="H3576" s="417" t="s">
        <v>41</v>
      </c>
      <c r="I3576" s="417" t="s">
        <v>46</v>
      </c>
      <c r="J3576" s="417" t="s">
        <v>1106</v>
      </c>
      <c r="K3576" s="417" t="s">
        <v>890</v>
      </c>
      <c r="L3576" s="417" t="s">
        <v>34</v>
      </c>
      <c r="M3576" s="423">
        <v>193277700</v>
      </c>
    </row>
    <row r="3577" spans="1:13">
      <c r="A3577" s="417" t="s">
        <v>7121</v>
      </c>
      <c r="B3577" s="417" t="s">
        <v>1970</v>
      </c>
      <c r="C3577" s="417" t="s">
        <v>920</v>
      </c>
      <c r="D3577" s="422">
        <v>8502</v>
      </c>
      <c r="E3577" s="417" t="s">
        <v>1109</v>
      </c>
      <c r="F3577" s="417" t="s">
        <v>1101</v>
      </c>
      <c r="G3577" s="417" t="s">
        <v>298</v>
      </c>
      <c r="H3577" s="417" t="s">
        <v>41</v>
      </c>
      <c r="I3577" s="417" t="s">
        <v>223</v>
      </c>
      <c r="J3577" s="417" t="s">
        <v>1194</v>
      </c>
      <c r="K3577" s="417" t="s">
        <v>821</v>
      </c>
      <c r="L3577" s="417" t="s">
        <v>218</v>
      </c>
      <c r="M3577" s="423">
        <v>194917800</v>
      </c>
    </row>
    <row r="3578" spans="1:13">
      <c r="A3578" s="417" t="s">
        <v>7074</v>
      </c>
      <c r="B3578" s="417" t="s">
        <v>1963</v>
      </c>
      <c r="C3578" s="417" t="s">
        <v>920</v>
      </c>
      <c r="D3578" s="422">
        <v>8502</v>
      </c>
      <c r="E3578" s="417" t="s">
        <v>1109</v>
      </c>
      <c r="F3578" s="417" t="s">
        <v>1101</v>
      </c>
      <c r="G3578" s="417" t="s">
        <v>298</v>
      </c>
      <c r="H3578" s="417" t="s">
        <v>41</v>
      </c>
      <c r="I3578" s="417" t="s">
        <v>44</v>
      </c>
      <c r="J3578" s="417" t="s">
        <v>1105</v>
      </c>
      <c r="K3578" s="417" t="s">
        <v>890</v>
      </c>
      <c r="L3578" s="417" t="s">
        <v>34</v>
      </c>
      <c r="M3578" s="423">
        <v>197712900</v>
      </c>
    </row>
    <row r="3579" spans="1:13">
      <c r="A3579" s="417" t="s">
        <v>7052</v>
      </c>
      <c r="B3579" s="417" t="s">
        <v>1965</v>
      </c>
      <c r="C3579" s="417" t="s">
        <v>920</v>
      </c>
      <c r="D3579" s="422">
        <v>8502</v>
      </c>
      <c r="E3579" s="417" t="s">
        <v>1109</v>
      </c>
      <c r="F3579" s="417" t="s">
        <v>1101</v>
      </c>
      <c r="G3579" s="417" t="s">
        <v>298</v>
      </c>
      <c r="H3579" s="417" t="s">
        <v>41</v>
      </c>
      <c r="I3579" s="417" t="s">
        <v>324</v>
      </c>
      <c r="J3579" s="417" t="s">
        <v>1102</v>
      </c>
      <c r="K3579" s="417" t="s">
        <v>890</v>
      </c>
      <c r="L3579" s="417" t="s">
        <v>32</v>
      </c>
      <c r="M3579" s="423">
        <v>201639900</v>
      </c>
    </row>
    <row r="3580" spans="1:13">
      <c r="A3580" s="417" t="s">
        <v>7059</v>
      </c>
      <c r="B3580" s="417" t="s">
        <v>1964</v>
      </c>
      <c r="C3580" s="417" t="s">
        <v>920</v>
      </c>
      <c r="D3580" s="422">
        <v>8502</v>
      </c>
      <c r="E3580" s="417" t="s">
        <v>1109</v>
      </c>
      <c r="F3580" s="417" t="s">
        <v>1101</v>
      </c>
      <c r="G3580" s="417" t="s">
        <v>298</v>
      </c>
      <c r="H3580" s="417" t="s">
        <v>41</v>
      </c>
      <c r="I3580" s="417" t="s">
        <v>42</v>
      </c>
      <c r="J3580" s="417" t="s">
        <v>1103</v>
      </c>
      <c r="K3580" s="417" t="s">
        <v>821</v>
      </c>
      <c r="L3580" s="417" t="s">
        <v>34</v>
      </c>
      <c r="M3580" s="423">
        <v>203164500</v>
      </c>
    </row>
    <row r="3581" spans="1:13">
      <c r="A3581" s="417" t="s">
        <v>7066</v>
      </c>
      <c r="B3581" s="417" t="s">
        <v>1963</v>
      </c>
      <c r="C3581" s="417" t="s">
        <v>920</v>
      </c>
      <c r="D3581" s="422">
        <v>8502</v>
      </c>
      <c r="E3581" s="417" t="s">
        <v>1109</v>
      </c>
      <c r="F3581" s="417" t="s">
        <v>1101</v>
      </c>
      <c r="G3581" s="417" t="s">
        <v>298</v>
      </c>
      <c r="H3581" s="417" t="s">
        <v>41</v>
      </c>
      <c r="I3581" s="417" t="s">
        <v>219</v>
      </c>
      <c r="J3581" s="417" t="s">
        <v>1104</v>
      </c>
      <c r="K3581" s="417" t="s">
        <v>890</v>
      </c>
      <c r="L3581" s="417" t="s">
        <v>34</v>
      </c>
      <c r="M3581" s="423">
        <v>203672700</v>
      </c>
    </row>
    <row r="3582" spans="1:13">
      <c r="A3582" s="417" t="s">
        <v>7113</v>
      </c>
      <c r="B3582" s="417" t="s">
        <v>1970</v>
      </c>
      <c r="C3582" s="417" t="s">
        <v>920</v>
      </c>
      <c r="D3582" s="422">
        <v>8502</v>
      </c>
      <c r="E3582" s="417" t="s">
        <v>1109</v>
      </c>
      <c r="F3582" s="417" t="s">
        <v>1101</v>
      </c>
      <c r="G3582" s="417" t="s">
        <v>298</v>
      </c>
      <c r="H3582" s="417" t="s">
        <v>41</v>
      </c>
      <c r="I3582" s="417" t="s">
        <v>50</v>
      </c>
      <c r="J3582" s="417" t="s">
        <v>1193</v>
      </c>
      <c r="K3582" s="417" t="s">
        <v>821</v>
      </c>
      <c r="L3582" s="417" t="s">
        <v>218</v>
      </c>
      <c r="M3582" s="423">
        <v>205174200</v>
      </c>
    </row>
    <row r="3583" spans="1:13">
      <c r="A3583" s="417" t="s">
        <v>7136</v>
      </c>
      <c r="B3583" s="417" t="s">
        <v>1969</v>
      </c>
      <c r="C3583" s="417" t="s">
        <v>920</v>
      </c>
      <c r="D3583" s="422">
        <v>8502</v>
      </c>
      <c r="E3583" s="417" t="s">
        <v>1109</v>
      </c>
      <c r="F3583" s="417" t="s">
        <v>1101</v>
      </c>
      <c r="G3583" s="417" t="s">
        <v>298</v>
      </c>
      <c r="H3583" s="417" t="s">
        <v>41</v>
      </c>
      <c r="I3583" s="417" t="s">
        <v>422</v>
      </c>
      <c r="J3583" s="417" t="s">
        <v>1195</v>
      </c>
      <c r="K3583" s="417" t="s">
        <v>890</v>
      </c>
      <c r="L3583" s="417" t="s">
        <v>218</v>
      </c>
      <c r="M3583" s="423">
        <v>211110900</v>
      </c>
    </row>
    <row r="3584" spans="1:13">
      <c r="A3584" s="417" t="s">
        <v>7144</v>
      </c>
      <c r="B3584" s="417" t="s">
        <v>1969</v>
      </c>
      <c r="C3584" s="417" t="s">
        <v>920</v>
      </c>
      <c r="D3584" s="422">
        <v>8502</v>
      </c>
      <c r="E3584" s="417" t="s">
        <v>1109</v>
      </c>
      <c r="F3584" s="417" t="s">
        <v>1101</v>
      </c>
      <c r="G3584" s="417" t="s">
        <v>298</v>
      </c>
      <c r="H3584" s="417" t="s">
        <v>41</v>
      </c>
      <c r="I3584" s="417" t="s">
        <v>423</v>
      </c>
      <c r="J3584" s="417" t="s">
        <v>1196</v>
      </c>
      <c r="K3584" s="417" t="s">
        <v>890</v>
      </c>
      <c r="L3584" s="417" t="s">
        <v>218</v>
      </c>
      <c r="M3584" s="423">
        <v>211110900</v>
      </c>
    </row>
    <row r="3585" spans="1:13">
      <c r="A3585" s="417" t="s">
        <v>7152</v>
      </c>
      <c r="B3585" s="417" t="s">
        <v>1969</v>
      </c>
      <c r="C3585" s="417" t="s">
        <v>920</v>
      </c>
      <c r="D3585" s="422">
        <v>8502</v>
      </c>
      <c r="E3585" s="417" t="s">
        <v>1109</v>
      </c>
      <c r="F3585" s="417" t="s">
        <v>1101</v>
      </c>
      <c r="G3585" s="417" t="s">
        <v>298</v>
      </c>
      <c r="H3585" s="417" t="s">
        <v>41</v>
      </c>
      <c r="I3585" s="417" t="s">
        <v>424</v>
      </c>
      <c r="J3585" s="417" t="s">
        <v>1191</v>
      </c>
      <c r="K3585" s="417" t="s">
        <v>890</v>
      </c>
      <c r="L3585" s="417" t="s">
        <v>218</v>
      </c>
      <c r="M3585" s="423">
        <v>211110900</v>
      </c>
    </row>
    <row r="3586" spans="1:13">
      <c r="A3586" s="417" t="s">
        <v>7160</v>
      </c>
      <c r="B3586" s="417" t="s">
        <v>1969</v>
      </c>
      <c r="C3586" s="417" t="s">
        <v>920</v>
      </c>
      <c r="D3586" s="422">
        <v>8502</v>
      </c>
      <c r="E3586" s="417" t="s">
        <v>1109</v>
      </c>
      <c r="F3586" s="417" t="s">
        <v>1101</v>
      </c>
      <c r="G3586" s="417" t="s">
        <v>298</v>
      </c>
      <c r="H3586" s="417" t="s">
        <v>41</v>
      </c>
      <c r="I3586" s="417" t="s">
        <v>425</v>
      </c>
      <c r="J3586" s="417" t="s">
        <v>1192</v>
      </c>
      <c r="K3586" s="417" t="s">
        <v>890</v>
      </c>
      <c r="L3586" s="417" t="s">
        <v>218</v>
      </c>
      <c r="M3586" s="423">
        <v>211110900</v>
      </c>
    </row>
    <row r="3587" spans="1:13">
      <c r="A3587" s="417" t="s">
        <v>7128</v>
      </c>
      <c r="B3587" s="417" t="s">
        <v>1969</v>
      </c>
      <c r="C3587" s="417" t="s">
        <v>920</v>
      </c>
      <c r="D3587" s="422">
        <v>8502</v>
      </c>
      <c r="E3587" s="417" t="s">
        <v>1109</v>
      </c>
      <c r="F3587" s="417" t="s">
        <v>1101</v>
      </c>
      <c r="G3587" s="417" t="s">
        <v>298</v>
      </c>
      <c r="H3587" s="417" t="s">
        <v>41</v>
      </c>
      <c r="I3587" s="417" t="s">
        <v>421</v>
      </c>
      <c r="J3587" s="417" t="s">
        <v>1197</v>
      </c>
      <c r="K3587" s="417" t="s">
        <v>890</v>
      </c>
      <c r="L3587" s="417" t="s">
        <v>218</v>
      </c>
      <c r="M3587" s="423">
        <v>222222000</v>
      </c>
    </row>
    <row r="3588" spans="1:13">
      <c r="A3588" s="417" t="s">
        <v>7105</v>
      </c>
      <c r="B3588" s="417" t="s">
        <v>1970</v>
      </c>
      <c r="C3588" s="417" t="s">
        <v>920</v>
      </c>
      <c r="D3588" s="422">
        <v>8502</v>
      </c>
      <c r="E3588" s="417" t="s">
        <v>1109</v>
      </c>
      <c r="F3588" s="417" t="s">
        <v>1101</v>
      </c>
      <c r="G3588" s="417" t="s">
        <v>298</v>
      </c>
      <c r="H3588" s="417" t="s">
        <v>41</v>
      </c>
      <c r="I3588" s="417" t="s">
        <v>48</v>
      </c>
      <c r="J3588" s="417" t="s">
        <v>1108</v>
      </c>
      <c r="K3588" s="417" t="s">
        <v>821</v>
      </c>
      <c r="L3588" s="417" t="s">
        <v>218</v>
      </c>
      <c r="M3588" s="423">
        <v>227973900</v>
      </c>
    </row>
    <row r="3589" spans="1:13">
      <c r="A3589" s="417" t="s">
        <v>7097</v>
      </c>
      <c r="B3589" s="417" t="s">
        <v>1970</v>
      </c>
      <c r="C3589" s="417" t="s">
        <v>920</v>
      </c>
      <c r="D3589" s="422">
        <v>8502</v>
      </c>
      <c r="E3589" s="417" t="s">
        <v>1109</v>
      </c>
      <c r="F3589" s="417" t="s">
        <v>1101</v>
      </c>
      <c r="G3589" s="417" t="s">
        <v>298</v>
      </c>
      <c r="H3589" s="417" t="s">
        <v>41</v>
      </c>
      <c r="I3589" s="417" t="s">
        <v>221</v>
      </c>
      <c r="J3589" s="417" t="s">
        <v>1107</v>
      </c>
      <c r="K3589" s="417" t="s">
        <v>821</v>
      </c>
      <c r="L3589" s="417" t="s">
        <v>218</v>
      </c>
      <c r="M3589" s="423">
        <v>229798800</v>
      </c>
    </row>
    <row r="3590" spans="1:13">
      <c r="A3590" s="417" t="s">
        <v>7089</v>
      </c>
      <c r="B3590" s="417" t="s">
        <v>1970</v>
      </c>
      <c r="C3590" s="417" t="s">
        <v>920</v>
      </c>
      <c r="D3590" s="422">
        <v>8502</v>
      </c>
      <c r="E3590" s="417" t="s">
        <v>1109</v>
      </c>
      <c r="F3590" s="417" t="s">
        <v>1101</v>
      </c>
      <c r="G3590" s="417" t="s">
        <v>298</v>
      </c>
      <c r="H3590" s="417" t="s">
        <v>41</v>
      </c>
      <c r="I3590" s="417" t="s">
        <v>46</v>
      </c>
      <c r="J3590" s="417" t="s">
        <v>1106</v>
      </c>
      <c r="K3590" s="417" t="s">
        <v>821</v>
      </c>
      <c r="L3590" s="417" t="s">
        <v>218</v>
      </c>
      <c r="M3590" s="423">
        <v>231531300</v>
      </c>
    </row>
    <row r="3591" spans="1:13">
      <c r="A3591" s="417" t="s">
        <v>7120</v>
      </c>
      <c r="B3591" s="417" t="s">
        <v>1969</v>
      </c>
      <c r="C3591" s="417" t="s">
        <v>920</v>
      </c>
      <c r="D3591" s="422">
        <v>8502</v>
      </c>
      <c r="E3591" s="417" t="s">
        <v>1109</v>
      </c>
      <c r="F3591" s="417" t="s">
        <v>1101</v>
      </c>
      <c r="G3591" s="417" t="s">
        <v>298</v>
      </c>
      <c r="H3591" s="417" t="s">
        <v>41</v>
      </c>
      <c r="I3591" s="417" t="s">
        <v>223</v>
      </c>
      <c r="J3591" s="417" t="s">
        <v>1194</v>
      </c>
      <c r="K3591" s="417" t="s">
        <v>890</v>
      </c>
      <c r="L3591" s="417" t="s">
        <v>218</v>
      </c>
      <c r="M3591" s="423">
        <v>233910600</v>
      </c>
    </row>
    <row r="3592" spans="1:13">
      <c r="A3592" s="417" t="s">
        <v>7081</v>
      </c>
      <c r="B3592" s="417" t="s">
        <v>1970</v>
      </c>
      <c r="C3592" s="417" t="s">
        <v>920</v>
      </c>
      <c r="D3592" s="422">
        <v>8502</v>
      </c>
      <c r="E3592" s="417" t="s">
        <v>1109</v>
      </c>
      <c r="F3592" s="417" t="s">
        <v>1101</v>
      </c>
      <c r="G3592" s="417" t="s">
        <v>298</v>
      </c>
      <c r="H3592" s="417" t="s">
        <v>41</v>
      </c>
      <c r="I3592" s="417" t="s">
        <v>44</v>
      </c>
      <c r="J3592" s="417" t="s">
        <v>1105</v>
      </c>
      <c r="K3592" s="417" t="s">
        <v>821</v>
      </c>
      <c r="L3592" s="417" t="s">
        <v>218</v>
      </c>
      <c r="M3592" s="423">
        <v>236844300</v>
      </c>
    </row>
    <row r="3593" spans="1:13">
      <c r="A3593" s="417" t="s">
        <v>7058</v>
      </c>
      <c r="B3593" s="417" t="s">
        <v>1963</v>
      </c>
      <c r="C3593" s="417" t="s">
        <v>920</v>
      </c>
      <c r="D3593" s="422">
        <v>8502</v>
      </c>
      <c r="E3593" s="417" t="s">
        <v>1109</v>
      </c>
      <c r="F3593" s="417" t="s">
        <v>1101</v>
      </c>
      <c r="G3593" s="417" t="s">
        <v>298</v>
      </c>
      <c r="H3593" s="417" t="s">
        <v>41</v>
      </c>
      <c r="I3593" s="417" t="s">
        <v>42</v>
      </c>
      <c r="J3593" s="417" t="s">
        <v>1103</v>
      </c>
      <c r="K3593" s="417" t="s">
        <v>890</v>
      </c>
      <c r="L3593" s="417" t="s">
        <v>34</v>
      </c>
      <c r="M3593" s="423">
        <v>243797400</v>
      </c>
    </row>
    <row r="3594" spans="1:13">
      <c r="A3594" s="417" t="s">
        <v>7073</v>
      </c>
      <c r="B3594" s="417" t="s">
        <v>1970</v>
      </c>
      <c r="C3594" s="417" t="s">
        <v>920</v>
      </c>
      <c r="D3594" s="422">
        <v>8502</v>
      </c>
      <c r="E3594" s="417" t="s">
        <v>1109</v>
      </c>
      <c r="F3594" s="417" t="s">
        <v>1101</v>
      </c>
      <c r="G3594" s="417" t="s">
        <v>298</v>
      </c>
      <c r="H3594" s="417" t="s">
        <v>41</v>
      </c>
      <c r="I3594" s="417" t="s">
        <v>219</v>
      </c>
      <c r="J3594" s="417" t="s">
        <v>1104</v>
      </c>
      <c r="K3594" s="417" t="s">
        <v>821</v>
      </c>
      <c r="L3594" s="417" t="s">
        <v>218</v>
      </c>
      <c r="M3594" s="423">
        <v>243982200</v>
      </c>
    </row>
    <row r="3595" spans="1:13">
      <c r="A3595" s="417" t="s">
        <v>7112</v>
      </c>
      <c r="B3595" s="417" t="s">
        <v>1969</v>
      </c>
      <c r="C3595" s="417" t="s">
        <v>920</v>
      </c>
      <c r="D3595" s="422">
        <v>8502</v>
      </c>
      <c r="E3595" s="417" t="s">
        <v>1109</v>
      </c>
      <c r="F3595" s="417" t="s">
        <v>1101</v>
      </c>
      <c r="G3595" s="417" t="s">
        <v>298</v>
      </c>
      <c r="H3595" s="417" t="s">
        <v>41</v>
      </c>
      <c r="I3595" s="417" t="s">
        <v>50</v>
      </c>
      <c r="J3595" s="417" t="s">
        <v>1193</v>
      </c>
      <c r="K3595" s="417" t="s">
        <v>890</v>
      </c>
      <c r="L3595" s="417" t="s">
        <v>218</v>
      </c>
      <c r="M3595" s="423">
        <v>246222900</v>
      </c>
    </row>
    <row r="3596" spans="1:13">
      <c r="A3596" s="417" t="s">
        <v>7051</v>
      </c>
      <c r="B3596" s="417" t="s">
        <v>1964</v>
      </c>
      <c r="C3596" s="417" t="s">
        <v>920</v>
      </c>
      <c r="D3596" s="422">
        <v>8502</v>
      </c>
      <c r="E3596" s="417" t="s">
        <v>1109</v>
      </c>
      <c r="F3596" s="417" t="s">
        <v>1101</v>
      </c>
      <c r="G3596" s="417" t="s">
        <v>298</v>
      </c>
      <c r="H3596" s="417" t="s">
        <v>41</v>
      </c>
      <c r="I3596" s="417" t="s">
        <v>324</v>
      </c>
      <c r="J3596" s="417" t="s">
        <v>1102</v>
      </c>
      <c r="K3596" s="417" t="s">
        <v>821</v>
      </c>
      <c r="L3596" s="417" t="s">
        <v>34</v>
      </c>
      <c r="M3596" s="423">
        <v>268837800</v>
      </c>
    </row>
    <row r="3597" spans="1:13">
      <c r="A3597" s="417" t="s">
        <v>7104</v>
      </c>
      <c r="B3597" s="417" t="s">
        <v>1969</v>
      </c>
      <c r="C3597" s="417" t="s">
        <v>920</v>
      </c>
      <c r="D3597" s="422">
        <v>8502</v>
      </c>
      <c r="E3597" s="417" t="s">
        <v>1109</v>
      </c>
      <c r="F3597" s="417" t="s">
        <v>1101</v>
      </c>
      <c r="G3597" s="417" t="s">
        <v>298</v>
      </c>
      <c r="H3597" s="417" t="s">
        <v>41</v>
      </c>
      <c r="I3597" s="417" t="s">
        <v>48</v>
      </c>
      <c r="J3597" s="417" t="s">
        <v>1108</v>
      </c>
      <c r="K3597" s="417" t="s">
        <v>890</v>
      </c>
      <c r="L3597" s="417" t="s">
        <v>218</v>
      </c>
      <c r="M3597" s="423">
        <v>273573300</v>
      </c>
    </row>
    <row r="3598" spans="1:13">
      <c r="A3598" s="417" t="s">
        <v>7096</v>
      </c>
      <c r="B3598" s="417" t="s">
        <v>1969</v>
      </c>
      <c r="C3598" s="417" t="s">
        <v>920</v>
      </c>
      <c r="D3598" s="422">
        <v>8502</v>
      </c>
      <c r="E3598" s="417" t="s">
        <v>1109</v>
      </c>
      <c r="F3598" s="417" t="s">
        <v>1101</v>
      </c>
      <c r="G3598" s="417" t="s">
        <v>298</v>
      </c>
      <c r="H3598" s="417" t="s">
        <v>41</v>
      </c>
      <c r="I3598" s="417" t="s">
        <v>221</v>
      </c>
      <c r="J3598" s="417" t="s">
        <v>1107</v>
      </c>
      <c r="K3598" s="417" t="s">
        <v>890</v>
      </c>
      <c r="L3598" s="417" t="s">
        <v>218</v>
      </c>
      <c r="M3598" s="423">
        <v>275744700</v>
      </c>
    </row>
    <row r="3599" spans="1:13">
      <c r="A3599" s="417" t="s">
        <v>7088</v>
      </c>
      <c r="B3599" s="417" t="s">
        <v>1969</v>
      </c>
      <c r="C3599" s="417" t="s">
        <v>920</v>
      </c>
      <c r="D3599" s="422">
        <v>8502</v>
      </c>
      <c r="E3599" s="417" t="s">
        <v>1109</v>
      </c>
      <c r="F3599" s="417" t="s">
        <v>1101</v>
      </c>
      <c r="G3599" s="417" t="s">
        <v>298</v>
      </c>
      <c r="H3599" s="417" t="s">
        <v>41</v>
      </c>
      <c r="I3599" s="417" t="s">
        <v>46</v>
      </c>
      <c r="J3599" s="417" t="s">
        <v>1106</v>
      </c>
      <c r="K3599" s="417" t="s">
        <v>890</v>
      </c>
      <c r="L3599" s="417" t="s">
        <v>218</v>
      </c>
      <c r="M3599" s="423">
        <v>277846800</v>
      </c>
    </row>
    <row r="3600" spans="1:13">
      <c r="A3600" s="417" t="s">
        <v>7080</v>
      </c>
      <c r="B3600" s="417" t="s">
        <v>1969</v>
      </c>
      <c r="C3600" s="417" t="s">
        <v>920</v>
      </c>
      <c r="D3600" s="422">
        <v>8502</v>
      </c>
      <c r="E3600" s="417" t="s">
        <v>1109</v>
      </c>
      <c r="F3600" s="417" t="s">
        <v>1101</v>
      </c>
      <c r="G3600" s="417" t="s">
        <v>298</v>
      </c>
      <c r="H3600" s="417" t="s">
        <v>41</v>
      </c>
      <c r="I3600" s="417" t="s">
        <v>44</v>
      </c>
      <c r="J3600" s="417" t="s">
        <v>1105</v>
      </c>
      <c r="K3600" s="417" t="s">
        <v>890</v>
      </c>
      <c r="L3600" s="417" t="s">
        <v>218</v>
      </c>
      <c r="M3600" s="423">
        <v>284222400</v>
      </c>
    </row>
    <row r="3601" spans="1:13">
      <c r="A3601" s="417" t="s">
        <v>7065</v>
      </c>
      <c r="B3601" s="417" t="s">
        <v>1970</v>
      </c>
      <c r="C3601" s="417" t="s">
        <v>920</v>
      </c>
      <c r="D3601" s="422">
        <v>8502</v>
      </c>
      <c r="E3601" s="417" t="s">
        <v>1109</v>
      </c>
      <c r="F3601" s="417" t="s">
        <v>1101</v>
      </c>
      <c r="G3601" s="417" t="s">
        <v>298</v>
      </c>
      <c r="H3601" s="417" t="s">
        <v>41</v>
      </c>
      <c r="I3601" s="417" t="s">
        <v>42</v>
      </c>
      <c r="J3601" s="417" t="s">
        <v>1103</v>
      </c>
      <c r="K3601" s="417" t="s">
        <v>821</v>
      </c>
      <c r="L3601" s="417" t="s">
        <v>218</v>
      </c>
      <c r="M3601" s="423">
        <v>292053300</v>
      </c>
    </row>
    <row r="3602" spans="1:13">
      <c r="A3602" s="417" t="s">
        <v>7072</v>
      </c>
      <c r="B3602" s="417" t="s">
        <v>1969</v>
      </c>
      <c r="C3602" s="417" t="s">
        <v>920</v>
      </c>
      <c r="D3602" s="422">
        <v>8502</v>
      </c>
      <c r="E3602" s="417" t="s">
        <v>1109</v>
      </c>
      <c r="F3602" s="417" t="s">
        <v>1101</v>
      </c>
      <c r="G3602" s="417" t="s">
        <v>298</v>
      </c>
      <c r="H3602" s="417" t="s">
        <v>41</v>
      </c>
      <c r="I3602" s="417" t="s">
        <v>219</v>
      </c>
      <c r="J3602" s="417" t="s">
        <v>1104</v>
      </c>
      <c r="K3602" s="417" t="s">
        <v>890</v>
      </c>
      <c r="L3602" s="417" t="s">
        <v>218</v>
      </c>
      <c r="M3602" s="423">
        <v>292769400</v>
      </c>
    </row>
    <row r="3603" spans="1:13">
      <c r="A3603" s="417" t="s">
        <v>7050</v>
      </c>
      <c r="B3603" s="417" t="s">
        <v>1963</v>
      </c>
      <c r="C3603" s="417" t="s">
        <v>920</v>
      </c>
      <c r="D3603" s="422">
        <v>8502</v>
      </c>
      <c r="E3603" s="417" t="s">
        <v>1109</v>
      </c>
      <c r="F3603" s="417" t="s">
        <v>1101</v>
      </c>
      <c r="G3603" s="417" t="s">
        <v>298</v>
      </c>
      <c r="H3603" s="417" t="s">
        <v>41</v>
      </c>
      <c r="I3603" s="417" t="s">
        <v>324</v>
      </c>
      <c r="J3603" s="417" t="s">
        <v>1102</v>
      </c>
      <c r="K3603" s="417" t="s">
        <v>890</v>
      </c>
      <c r="L3603" s="417" t="s">
        <v>34</v>
      </c>
      <c r="M3603" s="423">
        <v>322614600</v>
      </c>
    </row>
    <row r="3604" spans="1:13">
      <c r="A3604" s="417" t="s">
        <v>7064</v>
      </c>
      <c r="B3604" s="417" t="s">
        <v>1969</v>
      </c>
      <c r="C3604" s="417" t="s">
        <v>920</v>
      </c>
      <c r="D3604" s="422">
        <v>8502</v>
      </c>
      <c r="E3604" s="417" t="s">
        <v>1109</v>
      </c>
      <c r="F3604" s="417" t="s">
        <v>1101</v>
      </c>
      <c r="G3604" s="417" t="s">
        <v>298</v>
      </c>
      <c r="H3604" s="417" t="s">
        <v>41</v>
      </c>
      <c r="I3604" s="417" t="s">
        <v>42</v>
      </c>
      <c r="J3604" s="417" t="s">
        <v>1103</v>
      </c>
      <c r="K3604" s="417" t="s">
        <v>890</v>
      </c>
      <c r="L3604" s="417" t="s">
        <v>218</v>
      </c>
      <c r="M3604" s="423">
        <v>350473200</v>
      </c>
    </row>
    <row r="3605" spans="1:13">
      <c r="A3605" s="417" t="s">
        <v>7057</v>
      </c>
      <c r="B3605" s="417" t="s">
        <v>1970</v>
      </c>
      <c r="C3605" s="417" t="s">
        <v>920</v>
      </c>
      <c r="D3605" s="422">
        <v>8502</v>
      </c>
      <c r="E3605" s="417" t="s">
        <v>1109</v>
      </c>
      <c r="F3605" s="417" t="s">
        <v>1101</v>
      </c>
      <c r="G3605" s="417" t="s">
        <v>298</v>
      </c>
      <c r="H3605" s="417" t="s">
        <v>41</v>
      </c>
      <c r="I3605" s="417" t="s">
        <v>324</v>
      </c>
      <c r="J3605" s="417" t="s">
        <v>1102</v>
      </c>
      <c r="K3605" s="417" t="s">
        <v>821</v>
      </c>
      <c r="L3605" s="417" t="s">
        <v>218</v>
      </c>
      <c r="M3605" s="423">
        <v>386463000</v>
      </c>
    </row>
    <row r="3606" spans="1:13">
      <c r="A3606" s="417" t="s">
        <v>7056</v>
      </c>
      <c r="B3606" s="417" t="s">
        <v>1969</v>
      </c>
      <c r="C3606" s="417" t="s">
        <v>920</v>
      </c>
      <c r="D3606" s="422">
        <v>8502</v>
      </c>
      <c r="E3606" s="417" t="s">
        <v>1109</v>
      </c>
      <c r="F3606" s="417" t="s">
        <v>1101</v>
      </c>
      <c r="G3606" s="417" t="s">
        <v>298</v>
      </c>
      <c r="H3606" s="417" t="s">
        <v>41</v>
      </c>
      <c r="I3606" s="417" t="s">
        <v>324</v>
      </c>
      <c r="J3606" s="417" t="s">
        <v>1102</v>
      </c>
      <c r="K3606" s="417" t="s">
        <v>890</v>
      </c>
      <c r="L3606" s="417" t="s">
        <v>218</v>
      </c>
      <c r="M3606" s="423">
        <v>463755600</v>
      </c>
    </row>
    <row r="3607" spans="1:13">
      <c r="A3607" s="417" t="s">
        <v>7247</v>
      </c>
      <c r="B3607" s="417" t="s">
        <v>1976</v>
      </c>
      <c r="C3607" s="417" t="s">
        <v>920</v>
      </c>
      <c r="D3607" s="422">
        <v>8503</v>
      </c>
      <c r="E3607" s="417" t="s">
        <v>1110</v>
      </c>
      <c r="F3607" s="417" t="s">
        <v>1101</v>
      </c>
      <c r="G3607" s="417" t="s">
        <v>298</v>
      </c>
      <c r="H3607" s="417" t="s">
        <v>41</v>
      </c>
      <c r="I3607" s="417" t="s">
        <v>422</v>
      </c>
      <c r="J3607" s="417" t="s">
        <v>1195</v>
      </c>
      <c r="K3607" s="417" t="s">
        <v>821</v>
      </c>
      <c r="L3607" s="417" t="s">
        <v>822</v>
      </c>
      <c r="M3607" s="423">
        <v>10441200</v>
      </c>
    </row>
    <row r="3608" spans="1:13">
      <c r="A3608" s="417" t="s">
        <v>7255</v>
      </c>
      <c r="B3608" s="417" t="s">
        <v>1976</v>
      </c>
      <c r="C3608" s="417" t="s">
        <v>920</v>
      </c>
      <c r="D3608" s="422">
        <v>8503</v>
      </c>
      <c r="E3608" s="417" t="s">
        <v>1110</v>
      </c>
      <c r="F3608" s="417" t="s">
        <v>1101</v>
      </c>
      <c r="G3608" s="417" t="s">
        <v>298</v>
      </c>
      <c r="H3608" s="417" t="s">
        <v>41</v>
      </c>
      <c r="I3608" s="417" t="s">
        <v>423</v>
      </c>
      <c r="J3608" s="417" t="s">
        <v>1196</v>
      </c>
      <c r="K3608" s="417" t="s">
        <v>821</v>
      </c>
      <c r="L3608" s="417" t="s">
        <v>822</v>
      </c>
      <c r="M3608" s="423">
        <v>10441200</v>
      </c>
    </row>
    <row r="3609" spans="1:13">
      <c r="A3609" s="417" t="s">
        <v>7263</v>
      </c>
      <c r="B3609" s="417" t="s">
        <v>1976</v>
      </c>
      <c r="C3609" s="417" t="s">
        <v>920</v>
      </c>
      <c r="D3609" s="422">
        <v>8503</v>
      </c>
      <c r="E3609" s="417" t="s">
        <v>1110</v>
      </c>
      <c r="F3609" s="417" t="s">
        <v>1101</v>
      </c>
      <c r="G3609" s="417" t="s">
        <v>298</v>
      </c>
      <c r="H3609" s="417" t="s">
        <v>41</v>
      </c>
      <c r="I3609" s="417" t="s">
        <v>424</v>
      </c>
      <c r="J3609" s="417" t="s">
        <v>1191</v>
      </c>
      <c r="K3609" s="417" t="s">
        <v>821</v>
      </c>
      <c r="L3609" s="417" t="s">
        <v>822</v>
      </c>
      <c r="M3609" s="423">
        <v>10441200</v>
      </c>
    </row>
    <row r="3610" spans="1:13">
      <c r="A3610" s="417" t="s">
        <v>7271</v>
      </c>
      <c r="B3610" s="417" t="s">
        <v>1976</v>
      </c>
      <c r="C3610" s="417" t="s">
        <v>920</v>
      </c>
      <c r="D3610" s="422">
        <v>8503</v>
      </c>
      <c r="E3610" s="417" t="s">
        <v>1110</v>
      </c>
      <c r="F3610" s="417" t="s">
        <v>1101</v>
      </c>
      <c r="G3610" s="417" t="s">
        <v>298</v>
      </c>
      <c r="H3610" s="417" t="s">
        <v>41</v>
      </c>
      <c r="I3610" s="417" t="s">
        <v>425</v>
      </c>
      <c r="J3610" s="417" t="s">
        <v>1192</v>
      </c>
      <c r="K3610" s="417" t="s">
        <v>821</v>
      </c>
      <c r="L3610" s="417" t="s">
        <v>822</v>
      </c>
      <c r="M3610" s="423">
        <v>10441200</v>
      </c>
    </row>
    <row r="3611" spans="1:13">
      <c r="A3611" s="417" t="s">
        <v>7239</v>
      </c>
      <c r="B3611" s="417" t="s">
        <v>1976</v>
      </c>
      <c r="C3611" s="417" t="s">
        <v>920</v>
      </c>
      <c r="D3611" s="422">
        <v>8503</v>
      </c>
      <c r="E3611" s="417" t="s">
        <v>1110</v>
      </c>
      <c r="F3611" s="417" t="s">
        <v>1101</v>
      </c>
      <c r="G3611" s="417" t="s">
        <v>298</v>
      </c>
      <c r="H3611" s="417" t="s">
        <v>41</v>
      </c>
      <c r="I3611" s="417" t="s">
        <v>421</v>
      </c>
      <c r="J3611" s="417" t="s">
        <v>1197</v>
      </c>
      <c r="K3611" s="417" t="s">
        <v>821</v>
      </c>
      <c r="L3611" s="417" t="s">
        <v>822</v>
      </c>
      <c r="M3611" s="423">
        <v>10972500</v>
      </c>
    </row>
    <row r="3612" spans="1:13">
      <c r="A3612" s="417" t="s">
        <v>7231</v>
      </c>
      <c r="B3612" s="417" t="s">
        <v>1976</v>
      </c>
      <c r="C3612" s="417" t="s">
        <v>920</v>
      </c>
      <c r="D3612" s="422">
        <v>8503</v>
      </c>
      <c r="E3612" s="417" t="s">
        <v>1110</v>
      </c>
      <c r="F3612" s="417" t="s">
        <v>1101</v>
      </c>
      <c r="G3612" s="417" t="s">
        <v>298</v>
      </c>
      <c r="H3612" s="417" t="s">
        <v>41</v>
      </c>
      <c r="I3612" s="417" t="s">
        <v>223</v>
      </c>
      <c r="J3612" s="417" t="s">
        <v>1194</v>
      </c>
      <c r="K3612" s="417" t="s">
        <v>821</v>
      </c>
      <c r="L3612" s="417" t="s">
        <v>822</v>
      </c>
      <c r="M3612" s="423">
        <v>11550000</v>
      </c>
    </row>
    <row r="3613" spans="1:13">
      <c r="A3613" s="417" t="s">
        <v>7223</v>
      </c>
      <c r="B3613" s="417" t="s">
        <v>1976</v>
      </c>
      <c r="C3613" s="417" t="s">
        <v>920</v>
      </c>
      <c r="D3613" s="422">
        <v>8503</v>
      </c>
      <c r="E3613" s="417" t="s">
        <v>1110</v>
      </c>
      <c r="F3613" s="417" t="s">
        <v>1101</v>
      </c>
      <c r="G3613" s="417" t="s">
        <v>298</v>
      </c>
      <c r="H3613" s="417" t="s">
        <v>41</v>
      </c>
      <c r="I3613" s="417" t="s">
        <v>50</v>
      </c>
      <c r="J3613" s="417" t="s">
        <v>1193</v>
      </c>
      <c r="K3613" s="417" t="s">
        <v>821</v>
      </c>
      <c r="L3613" s="417" t="s">
        <v>822</v>
      </c>
      <c r="M3613" s="423">
        <v>12173700</v>
      </c>
    </row>
    <row r="3614" spans="1:13">
      <c r="A3614" s="417" t="s">
        <v>7246</v>
      </c>
      <c r="B3614" s="417" t="s">
        <v>1975</v>
      </c>
      <c r="C3614" s="417" t="s">
        <v>920</v>
      </c>
      <c r="D3614" s="422">
        <v>8503</v>
      </c>
      <c r="E3614" s="417" t="s">
        <v>1110</v>
      </c>
      <c r="F3614" s="417" t="s">
        <v>1101</v>
      </c>
      <c r="G3614" s="417" t="s">
        <v>298</v>
      </c>
      <c r="H3614" s="417" t="s">
        <v>41</v>
      </c>
      <c r="I3614" s="417" t="s">
        <v>422</v>
      </c>
      <c r="J3614" s="417" t="s">
        <v>1195</v>
      </c>
      <c r="K3614" s="417" t="s">
        <v>890</v>
      </c>
      <c r="L3614" s="417" t="s">
        <v>822</v>
      </c>
      <c r="M3614" s="423">
        <v>12520200</v>
      </c>
    </row>
    <row r="3615" spans="1:13">
      <c r="A3615" s="417" t="s">
        <v>7254</v>
      </c>
      <c r="B3615" s="417" t="s">
        <v>1975</v>
      </c>
      <c r="C3615" s="417" t="s">
        <v>920</v>
      </c>
      <c r="D3615" s="422">
        <v>8503</v>
      </c>
      <c r="E3615" s="417" t="s">
        <v>1110</v>
      </c>
      <c r="F3615" s="417" t="s">
        <v>1101</v>
      </c>
      <c r="G3615" s="417" t="s">
        <v>298</v>
      </c>
      <c r="H3615" s="417" t="s">
        <v>41</v>
      </c>
      <c r="I3615" s="417" t="s">
        <v>423</v>
      </c>
      <c r="J3615" s="417" t="s">
        <v>1196</v>
      </c>
      <c r="K3615" s="417" t="s">
        <v>890</v>
      </c>
      <c r="L3615" s="417" t="s">
        <v>822</v>
      </c>
      <c r="M3615" s="423">
        <v>12520200</v>
      </c>
    </row>
    <row r="3616" spans="1:13">
      <c r="A3616" s="417" t="s">
        <v>7262</v>
      </c>
      <c r="B3616" s="417" t="s">
        <v>1975</v>
      </c>
      <c r="C3616" s="417" t="s">
        <v>920</v>
      </c>
      <c r="D3616" s="422">
        <v>8503</v>
      </c>
      <c r="E3616" s="417" t="s">
        <v>1110</v>
      </c>
      <c r="F3616" s="417" t="s">
        <v>1101</v>
      </c>
      <c r="G3616" s="417" t="s">
        <v>298</v>
      </c>
      <c r="H3616" s="417" t="s">
        <v>41</v>
      </c>
      <c r="I3616" s="417" t="s">
        <v>424</v>
      </c>
      <c r="J3616" s="417" t="s">
        <v>1191</v>
      </c>
      <c r="K3616" s="417" t="s">
        <v>890</v>
      </c>
      <c r="L3616" s="417" t="s">
        <v>822</v>
      </c>
      <c r="M3616" s="423">
        <v>12520200</v>
      </c>
    </row>
    <row r="3617" spans="1:13">
      <c r="A3617" s="417" t="s">
        <v>7270</v>
      </c>
      <c r="B3617" s="417" t="s">
        <v>1975</v>
      </c>
      <c r="C3617" s="417" t="s">
        <v>920</v>
      </c>
      <c r="D3617" s="422">
        <v>8503</v>
      </c>
      <c r="E3617" s="417" t="s">
        <v>1110</v>
      </c>
      <c r="F3617" s="417" t="s">
        <v>1101</v>
      </c>
      <c r="G3617" s="417" t="s">
        <v>298</v>
      </c>
      <c r="H3617" s="417" t="s">
        <v>41</v>
      </c>
      <c r="I3617" s="417" t="s">
        <v>425</v>
      </c>
      <c r="J3617" s="417" t="s">
        <v>1192</v>
      </c>
      <c r="K3617" s="417" t="s">
        <v>890</v>
      </c>
      <c r="L3617" s="417" t="s">
        <v>822</v>
      </c>
      <c r="M3617" s="423">
        <v>12520200</v>
      </c>
    </row>
    <row r="3618" spans="1:13">
      <c r="A3618" s="417" t="s">
        <v>7238</v>
      </c>
      <c r="B3618" s="417" t="s">
        <v>1975</v>
      </c>
      <c r="C3618" s="417" t="s">
        <v>920</v>
      </c>
      <c r="D3618" s="422">
        <v>8503</v>
      </c>
      <c r="E3618" s="417" t="s">
        <v>1110</v>
      </c>
      <c r="F3618" s="417" t="s">
        <v>1101</v>
      </c>
      <c r="G3618" s="417" t="s">
        <v>298</v>
      </c>
      <c r="H3618" s="417" t="s">
        <v>41</v>
      </c>
      <c r="I3618" s="417" t="s">
        <v>421</v>
      </c>
      <c r="J3618" s="417" t="s">
        <v>1197</v>
      </c>
      <c r="K3618" s="417" t="s">
        <v>890</v>
      </c>
      <c r="L3618" s="417" t="s">
        <v>822</v>
      </c>
      <c r="M3618" s="423">
        <v>13167000</v>
      </c>
    </row>
    <row r="3619" spans="1:13">
      <c r="A3619" s="417" t="s">
        <v>7215</v>
      </c>
      <c r="B3619" s="417" t="s">
        <v>1976</v>
      </c>
      <c r="C3619" s="417" t="s">
        <v>920</v>
      </c>
      <c r="D3619" s="422">
        <v>8503</v>
      </c>
      <c r="E3619" s="417" t="s">
        <v>1110</v>
      </c>
      <c r="F3619" s="417" t="s">
        <v>1101</v>
      </c>
      <c r="G3619" s="417" t="s">
        <v>298</v>
      </c>
      <c r="H3619" s="417" t="s">
        <v>41</v>
      </c>
      <c r="I3619" s="417" t="s">
        <v>48</v>
      </c>
      <c r="J3619" s="417" t="s">
        <v>1108</v>
      </c>
      <c r="K3619" s="417" t="s">
        <v>821</v>
      </c>
      <c r="L3619" s="417" t="s">
        <v>822</v>
      </c>
      <c r="M3619" s="423">
        <v>13513500</v>
      </c>
    </row>
    <row r="3620" spans="1:13">
      <c r="A3620" s="417" t="s">
        <v>7207</v>
      </c>
      <c r="B3620" s="417" t="s">
        <v>1976</v>
      </c>
      <c r="C3620" s="417" t="s">
        <v>920</v>
      </c>
      <c r="D3620" s="422">
        <v>8503</v>
      </c>
      <c r="E3620" s="417" t="s">
        <v>1110</v>
      </c>
      <c r="F3620" s="417" t="s">
        <v>1101</v>
      </c>
      <c r="G3620" s="417" t="s">
        <v>298</v>
      </c>
      <c r="H3620" s="417" t="s">
        <v>41</v>
      </c>
      <c r="I3620" s="417" t="s">
        <v>221</v>
      </c>
      <c r="J3620" s="417" t="s">
        <v>1107</v>
      </c>
      <c r="K3620" s="417" t="s">
        <v>821</v>
      </c>
      <c r="L3620" s="417" t="s">
        <v>822</v>
      </c>
      <c r="M3620" s="423">
        <v>13629000</v>
      </c>
    </row>
    <row r="3621" spans="1:13">
      <c r="A3621" s="417" t="s">
        <v>7199</v>
      </c>
      <c r="B3621" s="417" t="s">
        <v>1976</v>
      </c>
      <c r="C3621" s="417" t="s">
        <v>920</v>
      </c>
      <c r="D3621" s="422">
        <v>8503</v>
      </c>
      <c r="E3621" s="417" t="s">
        <v>1110</v>
      </c>
      <c r="F3621" s="417" t="s">
        <v>1101</v>
      </c>
      <c r="G3621" s="417" t="s">
        <v>298</v>
      </c>
      <c r="H3621" s="417" t="s">
        <v>41</v>
      </c>
      <c r="I3621" s="417" t="s">
        <v>46</v>
      </c>
      <c r="J3621" s="417" t="s">
        <v>1106</v>
      </c>
      <c r="K3621" s="417" t="s">
        <v>821</v>
      </c>
      <c r="L3621" s="417" t="s">
        <v>822</v>
      </c>
      <c r="M3621" s="423">
        <v>13721400</v>
      </c>
    </row>
    <row r="3622" spans="1:13">
      <c r="A3622" s="417" t="s">
        <v>7230</v>
      </c>
      <c r="B3622" s="417" t="s">
        <v>1975</v>
      </c>
      <c r="C3622" s="417" t="s">
        <v>920</v>
      </c>
      <c r="D3622" s="422">
        <v>8503</v>
      </c>
      <c r="E3622" s="417" t="s">
        <v>1110</v>
      </c>
      <c r="F3622" s="417" t="s">
        <v>1101</v>
      </c>
      <c r="G3622" s="417" t="s">
        <v>298</v>
      </c>
      <c r="H3622" s="417" t="s">
        <v>41</v>
      </c>
      <c r="I3622" s="417" t="s">
        <v>223</v>
      </c>
      <c r="J3622" s="417" t="s">
        <v>1194</v>
      </c>
      <c r="K3622" s="417" t="s">
        <v>890</v>
      </c>
      <c r="L3622" s="417" t="s">
        <v>822</v>
      </c>
      <c r="M3622" s="423">
        <v>13860000</v>
      </c>
    </row>
    <row r="3623" spans="1:13">
      <c r="A3623" s="417" t="s">
        <v>7191</v>
      </c>
      <c r="B3623" s="417" t="s">
        <v>1976</v>
      </c>
      <c r="C3623" s="417" t="s">
        <v>920</v>
      </c>
      <c r="D3623" s="422">
        <v>8503</v>
      </c>
      <c r="E3623" s="417" t="s">
        <v>1110</v>
      </c>
      <c r="F3623" s="417" t="s">
        <v>1101</v>
      </c>
      <c r="G3623" s="417" t="s">
        <v>298</v>
      </c>
      <c r="H3623" s="417" t="s">
        <v>41</v>
      </c>
      <c r="I3623" s="417" t="s">
        <v>44</v>
      </c>
      <c r="J3623" s="417" t="s">
        <v>1105</v>
      </c>
      <c r="K3623" s="417" t="s">
        <v>821</v>
      </c>
      <c r="L3623" s="417" t="s">
        <v>822</v>
      </c>
      <c r="M3623" s="423">
        <v>14044800</v>
      </c>
    </row>
    <row r="3624" spans="1:13">
      <c r="A3624" s="417" t="s">
        <v>7183</v>
      </c>
      <c r="B3624" s="417" t="s">
        <v>1976</v>
      </c>
      <c r="C3624" s="417" t="s">
        <v>920</v>
      </c>
      <c r="D3624" s="422">
        <v>8503</v>
      </c>
      <c r="E3624" s="417" t="s">
        <v>1110</v>
      </c>
      <c r="F3624" s="417" t="s">
        <v>1101</v>
      </c>
      <c r="G3624" s="417" t="s">
        <v>298</v>
      </c>
      <c r="H3624" s="417" t="s">
        <v>41</v>
      </c>
      <c r="I3624" s="417" t="s">
        <v>219</v>
      </c>
      <c r="J3624" s="417" t="s">
        <v>1104</v>
      </c>
      <c r="K3624" s="417" t="s">
        <v>821</v>
      </c>
      <c r="L3624" s="417" t="s">
        <v>822</v>
      </c>
      <c r="M3624" s="423">
        <v>14460600</v>
      </c>
    </row>
    <row r="3625" spans="1:13">
      <c r="A3625" s="417" t="s">
        <v>7222</v>
      </c>
      <c r="B3625" s="417" t="s">
        <v>1975</v>
      </c>
      <c r="C3625" s="417" t="s">
        <v>920</v>
      </c>
      <c r="D3625" s="422">
        <v>8503</v>
      </c>
      <c r="E3625" s="417" t="s">
        <v>1110</v>
      </c>
      <c r="F3625" s="417" t="s">
        <v>1101</v>
      </c>
      <c r="G3625" s="417" t="s">
        <v>298</v>
      </c>
      <c r="H3625" s="417" t="s">
        <v>41</v>
      </c>
      <c r="I3625" s="417" t="s">
        <v>50</v>
      </c>
      <c r="J3625" s="417" t="s">
        <v>1193</v>
      </c>
      <c r="K3625" s="417" t="s">
        <v>890</v>
      </c>
      <c r="L3625" s="417" t="s">
        <v>822</v>
      </c>
      <c r="M3625" s="423">
        <v>14599200</v>
      </c>
    </row>
    <row r="3626" spans="1:13">
      <c r="A3626" s="417" t="s">
        <v>7214</v>
      </c>
      <c r="B3626" s="417" t="s">
        <v>1975</v>
      </c>
      <c r="C3626" s="417" t="s">
        <v>920</v>
      </c>
      <c r="D3626" s="422">
        <v>8503</v>
      </c>
      <c r="E3626" s="417" t="s">
        <v>1110</v>
      </c>
      <c r="F3626" s="417" t="s">
        <v>1101</v>
      </c>
      <c r="G3626" s="417" t="s">
        <v>298</v>
      </c>
      <c r="H3626" s="417" t="s">
        <v>41</v>
      </c>
      <c r="I3626" s="417" t="s">
        <v>48</v>
      </c>
      <c r="J3626" s="417" t="s">
        <v>1108</v>
      </c>
      <c r="K3626" s="417" t="s">
        <v>890</v>
      </c>
      <c r="L3626" s="417" t="s">
        <v>822</v>
      </c>
      <c r="M3626" s="423">
        <v>16216200</v>
      </c>
    </row>
    <row r="3627" spans="1:13">
      <c r="A3627" s="417" t="s">
        <v>7206</v>
      </c>
      <c r="B3627" s="417" t="s">
        <v>1975</v>
      </c>
      <c r="C3627" s="417" t="s">
        <v>920</v>
      </c>
      <c r="D3627" s="422">
        <v>8503</v>
      </c>
      <c r="E3627" s="417" t="s">
        <v>1110</v>
      </c>
      <c r="F3627" s="417" t="s">
        <v>1101</v>
      </c>
      <c r="G3627" s="417" t="s">
        <v>298</v>
      </c>
      <c r="H3627" s="417" t="s">
        <v>41</v>
      </c>
      <c r="I3627" s="417" t="s">
        <v>221</v>
      </c>
      <c r="J3627" s="417" t="s">
        <v>1107</v>
      </c>
      <c r="K3627" s="417" t="s">
        <v>890</v>
      </c>
      <c r="L3627" s="417" t="s">
        <v>822</v>
      </c>
      <c r="M3627" s="423">
        <v>16354800</v>
      </c>
    </row>
    <row r="3628" spans="1:13">
      <c r="A3628" s="417" t="s">
        <v>7198</v>
      </c>
      <c r="B3628" s="417" t="s">
        <v>1975</v>
      </c>
      <c r="C3628" s="417" t="s">
        <v>920</v>
      </c>
      <c r="D3628" s="422">
        <v>8503</v>
      </c>
      <c r="E3628" s="417" t="s">
        <v>1110</v>
      </c>
      <c r="F3628" s="417" t="s">
        <v>1101</v>
      </c>
      <c r="G3628" s="417" t="s">
        <v>298</v>
      </c>
      <c r="H3628" s="417" t="s">
        <v>41</v>
      </c>
      <c r="I3628" s="417" t="s">
        <v>46</v>
      </c>
      <c r="J3628" s="417" t="s">
        <v>1106</v>
      </c>
      <c r="K3628" s="417" t="s">
        <v>890</v>
      </c>
      <c r="L3628" s="417" t="s">
        <v>822</v>
      </c>
      <c r="M3628" s="423">
        <v>16470300</v>
      </c>
    </row>
    <row r="3629" spans="1:13">
      <c r="A3629" s="417" t="s">
        <v>7190</v>
      </c>
      <c r="B3629" s="417" t="s">
        <v>1975</v>
      </c>
      <c r="C3629" s="417" t="s">
        <v>920</v>
      </c>
      <c r="D3629" s="422">
        <v>8503</v>
      </c>
      <c r="E3629" s="417" t="s">
        <v>1110</v>
      </c>
      <c r="F3629" s="417" t="s">
        <v>1101</v>
      </c>
      <c r="G3629" s="417" t="s">
        <v>298</v>
      </c>
      <c r="H3629" s="417" t="s">
        <v>41</v>
      </c>
      <c r="I3629" s="417" t="s">
        <v>44</v>
      </c>
      <c r="J3629" s="417" t="s">
        <v>1105</v>
      </c>
      <c r="K3629" s="417" t="s">
        <v>890</v>
      </c>
      <c r="L3629" s="417" t="s">
        <v>822</v>
      </c>
      <c r="M3629" s="423">
        <v>16863000</v>
      </c>
    </row>
    <row r="3630" spans="1:13">
      <c r="A3630" s="417" t="s">
        <v>7175</v>
      </c>
      <c r="B3630" s="417" t="s">
        <v>1976</v>
      </c>
      <c r="C3630" s="417" t="s">
        <v>920</v>
      </c>
      <c r="D3630" s="422">
        <v>8503</v>
      </c>
      <c r="E3630" s="417" t="s">
        <v>1110</v>
      </c>
      <c r="F3630" s="417" t="s">
        <v>1101</v>
      </c>
      <c r="G3630" s="417" t="s">
        <v>298</v>
      </c>
      <c r="H3630" s="417" t="s">
        <v>41</v>
      </c>
      <c r="I3630" s="417" t="s">
        <v>42</v>
      </c>
      <c r="J3630" s="417" t="s">
        <v>1103</v>
      </c>
      <c r="K3630" s="417" t="s">
        <v>821</v>
      </c>
      <c r="L3630" s="417" t="s">
        <v>822</v>
      </c>
      <c r="M3630" s="423">
        <v>17325000</v>
      </c>
    </row>
    <row r="3631" spans="1:13">
      <c r="A3631" s="417" t="s">
        <v>7182</v>
      </c>
      <c r="B3631" s="417" t="s">
        <v>1975</v>
      </c>
      <c r="C3631" s="417" t="s">
        <v>920</v>
      </c>
      <c r="D3631" s="422">
        <v>8503</v>
      </c>
      <c r="E3631" s="417" t="s">
        <v>1110</v>
      </c>
      <c r="F3631" s="417" t="s">
        <v>1101</v>
      </c>
      <c r="G3631" s="417" t="s">
        <v>298</v>
      </c>
      <c r="H3631" s="417" t="s">
        <v>41</v>
      </c>
      <c r="I3631" s="417" t="s">
        <v>219</v>
      </c>
      <c r="J3631" s="417" t="s">
        <v>1104</v>
      </c>
      <c r="K3631" s="417" t="s">
        <v>890</v>
      </c>
      <c r="L3631" s="417" t="s">
        <v>822</v>
      </c>
      <c r="M3631" s="423">
        <v>17348100</v>
      </c>
    </row>
    <row r="3632" spans="1:13">
      <c r="A3632" s="417" t="s">
        <v>7174</v>
      </c>
      <c r="B3632" s="417" t="s">
        <v>1975</v>
      </c>
      <c r="C3632" s="417" t="s">
        <v>920</v>
      </c>
      <c r="D3632" s="422">
        <v>8503</v>
      </c>
      <c r="E3632" s="417" t="s">
        <v>1110</v>
      </c>
      <c r="F3632" s="417" t="s">
        <v>1101</v>
      </c>
      <c r="G3632" s="417" t="s">
        <v>298</v>
      </c>
      <c r="H3632" s="417" t="s">
        <v>41</v>
      </c>
      <c r="I3632" s="417" t="s">
        <v>42</v>
      </c>
      <c r="J3632" s="417" t="s">
        <v>1103</v>
      </c>
      <c r="K3632" s="417" t="s">
        <v>890</v>
      </c>
      <c r="L3632" s="417" t="s">
        <v>822</v>
      </c>
      <c r="M3632" s="423">
        <v>20766900</v>
      </c>
    </row>
    <row r="3633" spans="1:13">
      <c r="A3633" s="417" t="s">
        <v>7167</v>
      </c>
      <c r="B3633" s="417" t="s">
        <v>1976</v>
      </c>
      <c r="C3633" s="417" t="s">
        <v>920</v>
      </c>
      <c r="D3633" s="422">
        <v>8503</v>
      </c>
      <c r="E3633" s="417" t="s">
        <v>1110</v>
      </c>
      <c r="F3633" s="417" t="s">
        <v>1101</v>
      </c>
      <c r="G3633" s="417" t="s">
        <v>298</v>
      </c>
      <c r="H3633" s="417" t="s">
        <v>41</v>
      </c>
      <c r="I3633" s="417" t="s">
        <v>324</v>
      </c>
      <c r="J3633" s="417" t="s">
        <v>1102</v>
      </c>
      <c r="K3633" s="417" t="s">
        <v>821</v>
      </c>
      <c r="L3633" s="417" t="s">
        <v>822</v>
      </c>
      <c r="M3633" s="423">
        <v>22915200</v>
      </c>
    </row>
    <row r="3634" spans="1:13">
      <c r="A3634" s="417" t="s">
        <v>7166</v>
      </c>
      <c r="B3634" s="417" t="s">
        <v>1975</v>
      </c>
      <c r="C3634" s="417" t="s">
        <v>920</v>
      </c>
      <c r="D3634" s="422">
        <v>8503</v>
      </c>
      <c r="E3634" s="417" t="s">
        <v>1110</v>
      </c>
      <c r="F3634" s="417" t="s">
        <v>1101</v>
      </c>
      <c r="G3634" s="417" t="s">
        <v>298</v>
      </c>
      <c r="H3634" s="417" t="s">
        <v>41</v>
      </c>
      <c r="I3634" s="417" t="s">
        <v>324</v>
      </c>
      <c r="J3634" s="417" t="s">
        <v>1102</v>
      </c>
      <c r="K3634" s="417" t="s">
        <v>890</v>
      </c>
      <c r="L3634" s="417" t="s">
        <v>822</v>
      </c>
      <c r="M3634" s="423">
        <v>27489000</v>
      </c>
    </row>
    <row r="3635" spans="1:13">
      <c r="A3635" s="417" t="s">
        <v>7245</v>
      </c>
      <c r="B3635" s="417" t="s">
        <v>1974</v>
      </c>
      <c r="C3635" s="417" t="s">
        <v>920</v>
      </c>
      <c r="D3635" s="422">
        <v>8503</v>
      </c>
      <c r="E3635" s="417" t="s">
        <v>1110</v>
      </c>
      <c r="F3635" s="417" t="s">
        <v>1101</v>
      </c>
      <c r="G3635" s="417" t="s">
        <v>298</v>
      </c>
      <c r="H3635" s="417" t="s">
        <v>41</v>
      </c>
      <c r="I3635" s="417" t="s">
        <v>422</v>
      </c>
      <c r="J3635" s="417" t="s">
        <v>1195</v>
      </c>
      <c r="K3635" s="417" t="s">
        <v>821</v>
      </c>
      <c r="L3635" s="417" t="s">
        <v>32</v>
      </c>
      <c r="M3635" s="423">
        <v>114737700</v>
      </c>
    </row>
    <row r="3636" spans="1:13">
      <c r="A3636" s="417" t="s">
        <v>7253</v>
      </c>
      <c r="B3636" s="417" t="s">
        <v>1974</v>
      </c>
      <c r="C3636" s="417" t="s">
        <v>920</v>
      </c>
      <c r="D3636" s="422">
        <v>8503</v>
      </c>
      <c r="E3636" s="417" t="s">
        <v>1110</v>
      </c>
      <c r="F3636" s="417" t="s">
        <v>1101</v>
      </c>
      <c r="G3636" s="417" t="s">
        <v>298</v>
      </c>
      <c r="H3636" s="417" t="s">
        <v>41</v>
      </c>
      <c r="I3636" s="417" t="s">
        <v>423</v>
      </c>
      <c r="J3636" s="417" t="s">
        <v>1196</v>
      </c>
      <c r="K3636" s="417" t="s">
        <v>821</v>
      </c>
      <c r="L3636" s="417" t="s">
        <v>32</v>
      </c>
      <c r="M3636" s="423">
        <v>114737700</v>
      </c>
    </row>
    <row r="3637" spans="1:13">
      <c r="A3637" s="417" t="s">
        <v>7261</v>
      </c>
      <c r="B3637" s="417" t="s">
        <v>1974</v>
      </c>
      <c r="C3637" s="417" t="s">
        <v>920</v>
      </c>
      <c r="D3637" s="422">
        <v>8503</v>
      </c>
      <c r="E3637" s="417" t="s">
        <v>1110</v>
      </c>
      <c r="F3637" s="417" t="s">
        <v>1101</v>
      </c>
      <c r="G3637" s="417" t="s">
        <v>298</v>
      </c>
      <c r="H3637" s="417" t="s">
        <v>41</v>
      </c>
      <c r="I3637" s="417" t="s">
        <v>424</v>
      </c>
      <c r="J3637" s="417" t="s">
        <v>1191</v>
      </c>
      <c r="K3637" s="417" t="s">
        <v>821</v>
      </c>
      <c r="L3637" s="417" t="s">
        <v>32</v>
      </c>
      <c r="M3637" s="423">
        <v>114737700</v>
      </c>
    </row>
    <row r="3638" spans="1:13">
      <c r="A3638" s="417" t="s">
        <v>7269</v>
      </c>
      <c r="B3638" s="417" t="s">
        <v>1974</v>
      </c>
      <c r="C3638" s="417" t="s">
        <v>920</v>
      </c>
      <c r="D3638" s="422">
        <v>8503</v>
      </c>
      <c r="E3638" s="417" t="s">
        <v>1110</v>
      </c>
      <c r="F3638" s="417" t="s">
        <v>1101</v>
      </c>
      <c r="G3638" s="417" t="s">
        <v>298</v>
      </c>
      <c r="H3638" s="417" t="s">
        <v>41</v>
      </c>
      <c r="I3638" s="417" t="s">
        <v>425</v>
      </c>
      <c r="J3638" s="417" t="s">
        <v>1192</v>
      </c>
      <c r="K3638" s="417" t="s">
        <v>821</v>
      </c>
      <c r="L3638" s="417" t="s">
        <v>32</v>
      </c>
      <c r="M3638" s="423">
        <v>114737700</v>
      </c>
    </row>
    <row r="3639" spans="1:13">
      <c r="A3639" s="417" t="s">
        <v>7237</v>
      </c>
      <c r="B3639" s="417" t="s">
        <v>1974</v>
      </c>
      <c r="C3639" s="417" t="s">
        <v>920</v>
      </c>
      <c r="D3639" s="422">
        <v>8503</v>
      </c>
      <c r="E3639" s="417" t="s">
        <v>1110</v>
      </c>
      <c r="F3639" s="417" t="s">
        <v>1101</v>
      </c>
      <c r="G3639" s="417" t="s">
        <v>298</v>
      </c>
      <c r="H3639" s="417" t="s">
        <v>41</v>
      </c>
      <c r="I3639" s="417" t="s">
        <v>421</v>
      </c>
      <c r="J3639" s="417" t="s">
        <v>1197</v>
      </c>
      <c r="K3639" s="417" t="s">
        <v>821</v>
      </c>
      <c r="L3639" s="417" t="s">
        <v>32</v>
      </c>
      <c r="M3639" s="423">
        <v>120766800</v>
      </c>
    </row>
    <row r="3640" spans="1:13">
      <c r="A3640" s="417" t="s">
        <v>7229</v>
      </c>
      <c r="B3640" s="417" t="s">
        <v>1974</v>
      </c>
      <c r="C3640" s="417" t="s">
        <v>920</v>
      </c>
      <c r="D3640" s="422">
        <v>8503</v>
      </c>
      <c r="E3640" s="417" t="s">
        <v>1110</v>
      </c>
      <c r="F3640" s="417" t="s">
        <v>1101</v>
      </c>
      <c r="G3640" s="417" t="s">
        <v>298</v>
      </c>
      <c r="H3640" s="417" t="s">
        <v>41</v>
      </c>
      <c r="I3640" s="417" t="s">
        <v>223</v>
      </c>
      <c r="J3640" s="417" t="s">
        <v>1194</v>
      </c>
      <c r="K3640" s="417" t="s">
        <v>821</v>
      </c>
      <c r="L3640" s="417" t="s">
        <v>32</v>
      </c>
      <c r="M3640" s="423">
        <v>127142400</v>
      </c>
    </row>
    <row r="3641" spans="1:13">
      <c r="A3641" s="417" t="s">
        <v>7221</v>
      </c>
      <c r="B3641" s="417" t="s">
        <v>1974</v>
      </c>
      <c r="C3641" s="417" t="s">
        <v>920</v>
      </c>
      <c r="D3641" s="422">
        <v>8503</v>
      </c>
      <c r="E3641" s="417" t="s">
        <v>1110</v>
      </c>
      <c r="F3641" s="417" t="s">
        <v>1101</v>
      </c>
      <c r="G3641" s="417" t="s">
        <v>298</v>
      </c>
      <c r="H3641" s="417" t="s">
        <v>41</v>
      </c>
      <c r="I3641" s="417" t="s">
        <v>50</v>
      </c>
      <c r="J3641" s="417" t="s">
        <v>1193</v>
      </c>
      <c r="K3641" s="417" t="s">
        <v>821</v>
      </c>
      <c r="L3641" s="417" t="s">
        <v>32</v>
      </c>
      <c r="M3641" s="423">
        <v>133818300</v>
      </c>
    </row>
    <row r="3642" spans="1:13">
      <c r="A3642" s="417" t="s">
        <v>7244</v>
      </c>
      <c r="B3642" s="417" t="s">
        <v>1973</v>
      </c>
      <c r="C3642" s="417" t="s">
        <v>920</v>
      </c>
      <c r="D3642" s="422">
        <v>8503</v>
      </c>
      <c r="E3642" s="417" t="s">
        <v>1110</v>
      </c>
      <c r="F3642" s="417" t="s">
        <v>1101</v>
      </c>
      <c r="G3642" s="417" t="s">
        <v>298</v>
      </c>
      <c r="H3642" s="417" t="s">
        <v>41</v>
      </c>
      <c r="I3642" s="417" t="s">
        <v>422</v>
      </c>
      <c r="J3642" s="417" t="s">
        <v>1195</v>
      </c>
      <c r="K3642" s="417" t="s">
        <v>890</v>
      </c>
      <c r="L3642" s="417" t="s">
        <v>32</v>
      </c>
      <c r="M3642" s="423">
        <v>137676000</v>
      </c>
    </row>
    <row r="3643" spans="1:13">
      <c r="A3643" s="417" t="s">
        <v>7252</v>
      </c>
      <c r="B3643" s="417" t="s">
        <v>1973</v>
      </c>
      <c r="C3643" s="417" t="s">
        <v>920</v>
      </c>
      <c r="D3643" s="422">
        <v>8503</v>
      </c>
      <c r="E3643" s="417" t="s">
        <v>1110</v>
      </c>
      <c r="F3643" s="417" t="s">
        <v>1101</v>
      </c>
      <c r="G3643" s="417" t="s">
        <v>298</v>
      </c>
      <c r="H3643" s="417" t="s">
        <v>41</v>
      </c>
      <c r="I3643" s="417" t="s">
        <v>423</v>
      </c>
      <c r="J3643" s="417" t="s">
        <v>1196</v>
      </c>
      <c r="K3643" s="417" t="s">
        <v>890</v>
      </c>
      <c r="L3643" s="417" t="s">
        <v>32</v>
      </c>
      <c r="M3643" s="423">
        <v>137676000</v>
      </c>
    </row>
    <row r="3644" spans="1:13">
      <c r="A3644" s="417" t="s">
        <v>7260</v>
      </c>
      <c r="B3644" s="417" t="s">
        <v>1973</v>
      </c>
      <c r="C3644" s="417" t="s">
        <v>920</v>
      </c>
      <c r="D3644" s="422">
        <v>8503</v>
      </c>
      <c r="E3644" s="417" t="s">
        <v>1110</v>
      </c>
      <c r="F3644" s="417" t="s">
        <v>1101</v>
      </c>
      <c r="G3644" s="417" t="s">
        <v>298</v>
      </c>
      <c r="H3644" s="417" t="s">
        <v>41</v>
      </c>
      <c r="I3644" s="417" t="s">
        <v>424</v>
      </c>
      <c r="J3644" s="417" t="s">
        <v>1191</v>
      </c>
      <c r="K3644" s="417" t="s">
        <v>890</v>
      </c>
      <c r="L3644" s="417" t="s">
        <v>32</v>
      </c>
      <c r="M3644" s="423">
        <v>137676000</v>
      </c>
    </row>
    <row r="3645" spans="1:13">
      <c r="A3645" s="417" t="s">
        <v>7268</v>
      </c>
      <c r="B3645" s="417" t="s">
        <v>1973</v>
      </c>
      <c r="C3645" s="417" t="s">
        <v>920</v>
      </c>
      <c r="D3645" s="422">
        <v>8503</v>
      </c>
      <c r="E3645" s="417" t="s">
        <v>1110</v>
      </c>
      <c r="F3645" s="417" t="s">
        <v>1101</v>
      </c>
      <c r="G3645" s="417" t="s">
        <v>298</v>
      </c>
      <c r="H3645" s="417" t="s">
        <v>41</v>
      </c>
      <c r="I3645" s="417" t="s">
        <v>425</v>
      </c>
      <c r="J3645" s="417" t="s">
        <v>1192</v>
      </c>
      <c r="K3645" s="417" t="s">
        <v>890</v>
      </c>
      <c r="L3645" s="417" t="s">
        <v>32</v>
      </c>
      <c r="M3645" s="423">
        <v>137676000</v>
      </c>
    </row>
    <row r="3646" spans="1:13">
      <c r="A3646" s="417" t="s">
        <v>7236</v>
      </c>
      <c r="B3646" s="417" t="s">
        <v>1973</v>
      </c>
      <c r="C3646" s="417" t="s">
        <v>920</v>
      </c>
      <c r="D3646" s="422">
        <v>8503</v>
      </c>
      <c r="E3646" s="417" t="s">
        <v>1110</v>
      </c>
      <c r="F3646" s="417" t="s">
        <v>1101</v>
      </c>
      <c r="G3646" s="417" t="s">
        <v>298</v>
      </c>
      <c r="H3646" s="417" t="s">
        <v>41</v>
      </c>
      <c r="I3646" s="417" t="s">
        <v>421</v>
      </c>
      <c r="J3646" s="417" t="s">
        <v>1197</v>
      </c>
      <c r="K3646" s="417" t="s">
        <v>890</v>
      </c>
      <c r="L3646" s="417" t="s">
        <v>32</v>
      </c>
      <c r="M3646" s="423">
        <v>144929400</v>
      </c>
    </row>
    <row r="3647" spans="1:13">
      <c r="A3647" s="417" t="s">
        <v>7213</v>
      </c>
      <c r="B3647" s="417" t="s">
        <v>1974</v>
      </c>
      <c r="C3647" s="417" t="s">
        <v>920</v>
      </c>
      <c r="D3647" s="422">
        <v>8503</v>
      </c>
      <c r="E3647" s="417" t="s">
        <v>1110</v>
      </c>
      <c r="F3647" s="417" t="s">
        <v>1101</v>
      </c>
      <c r="G3647" s="417" t="s">
        <v>298</v>
      </c>
      <c r="H3647" s="417" t="s">
        <v>41</v>
      </c>
      <c r="I3647" s="417" t="s">
        <v>48</v>
      </c>
      <c r="J3647" s="417" t="s">
        <v>1108</v>
      </c>
      <c r="K3647" s="417" t="s">
        <v>821</v>
      </c>
      <c r="L3647" s="417" t="s">
        <v>32</v>
      </c>
      <c r="M3647" s="423">
        <v>148694700</v>
      </c>
    </row>
    <row r="3648" spans="1:13">
      <c r="A3648" s="417" t="s">
        <v>7205</v>
      </c>
      <c r="B3648" s="417" t="s">
        <v>1974</v>
      </c>
      <c r="C3648" s="417" t="s">
        <v>920</v>
      </c>
      <c r="D3648" s="422">
        <v>8503</v>
      </c>
      <c r="E3648" s="417" t="s">
        <v>1110</v>
      </c>
      <c r="F3648" s="417" t="s">
        <v>1101</v>
      </c>
      <c r="G3648" s="417" t="s">
        <v>298</v>
      </c>
      <c r="H3648" s="417" t="s">
        <v>41</v>
      </c>
      <c r="I3648" s="417" t="s">
        <v>221</v>
      </c>
      <c r="J3648" s="417" t="s">
        <v>1107</v>
      </c>
      <c r="K3648" s="417" t="s">
        <v>821</v>
      </c>
      <c r="L3648" s="417" t="s">
        <v>32</v>
      </c>
      <c r="M3648" s="423">
        <v>149849700</v>
      </c>
    </row>
    <row r="3649" spans="1:13">
      <c r="A3649" s="417" t="s">
        <v>7197</v>
      </c>
      <c r="B3649" s="417" t="s">
        <v>1974</v>
      </c>
      <c r="C3649" s="417" t="s">
        <v>920</v>
      </c>
      <c r="D3649" s="422">
        <v>8503</v>
      </c>
      <c r="E3649" s="417" t="s">
        <v>1110</v>
      </c>
      <c r="F3649" s="417" t="s">
        <v>1101</v>
      </c>
      <c r="G3649" s="417" t="s">
        <v>298</v>
      </c>
      <c r="H3649" s="417" t="s">
        <v>41</v>
      </c>
      <c r="I3649" s="417" t="s">
        <v>46</v>
      </c>
      <c r="J3649" s="417" t="s">
        <v>1106</v>
      </c>
      <c r="K3649" s="417" t="s">
        <v>821</v>
      </c>
      <c r="L3649" s="417" t="s">
        <v>32</v>
      </c>
      <c r="M3649" s="423">
        <v>151004700</v>
      </c>
    </row>
    <row r="3650" spans="1:13">
      <c r="A3650" s="417" t="s">
        <v>7228</v>
      </c>
      <c r="B3650" s="417" t="s">
        <v>1973</v>
      </c>
      <c r="C3650" s="417" t="s">
        <v>920</v>
      </c>
      <c r="D3650" s="422">
        <v>8503</v>
      </c>
      <c r="E3650" s="417" t="s">
        <v>1110</v>
      </c>
      <c r="F3650" s="417" t="s">
        <v>1101</v>
      </c>
      <c r="G3650" s="417" t="s">
        <v>298</v>
      </c>
      <c r="H3650" s="417" t="s">
        <v>41</v>
      </c>
      <c r="I3650" s="417" t="s">
        <v>223</v>
      </c>
      <c r="J3650" s="417" t="s">
        <v>1194</v>
      </c>
      <c r="K3650" s="417" t="s">
        <v>890</v>
      </c>
      <c r="L3650" s="417" t="s">
        <v>32</v>
      </c>
      <c r="M3650" s="423">
        <v>152552400</v>
      </c>
    </row>
    <row r="3651" spans="1:13">
      <c r="A3651" s="417" t="s">
        <v>7189</v>
      </c>
      <c r="B3651" s="417" t="s">
        <v>1974</v>
      </c>
      <c r="C3651" s="417" t="s">
        <v>920</v>
      </c>
      <c r="D3651" s="422">
        <v>8503</v>
      </c>
      <c r="E3651" s="417" t="s">
        <v>1110</v>
      </c>
      <c r="F3651" s="417" t="s">
        <v>1101</v>
      </c>
      <c r="G3651" s="417" t="s">
        <v>298</v>
      </c>
      <c r="H3651" s="417" t="s">
        <v>41</v>
      </c>
      <c r="I3651" s="417" t="s">
        <v>44</v>
      </c>
      <c r="J3651" s="417" t="s">
        <v>1105</v>
      </c>
      <c r="K3651" s="417" t="s">
        <v>821</v>
      </c>
      <c r="L3651" s="417" t="s">
        <v>32</v>
      </c>
      <c r="M3651" s="423">
        <v>154492800</v>
      </c>
    </row>
    <row r="3652" spans="1:13">
      <c r="A3652" s="417" t="s">
        <v>7181</v>
      </c>
      <c r="B3652" s="417" t="s">
        <v>1974</v>
      </c>
      <c r="C3652" s="417" t="s">
        <v>920</v>
      </c>
      <c r="D3652" s="422">
        <v>8503</v>
      </c>
      <c r="E3652" s="417" t="s">
        <v>1110</v>
      </c>
      <c r="F3652" s="417" t="s">
        <v>1101</v>
      </c>
      <c r="G3652" s="417" t="s">
        <v>298</v>
      </c>
      <c r="H3652" s="417" t="s">
        <v>41</v>
      </c>
      <c r="I3652" s="417" t="s">
        <v>219</v>
      </c>
      <c r="J3652" s="417" t="s">
        <v>1104</v>
      </c>
      <c r="K3652" s="417" t="s">
        <v>821</v>
      </c>
      <c r="L3652" s="417" t="s">
        <v>32</v>
      </c>
      <c r="M3652" s="423">
        <v>159112800</v>
      </c>
    </row>
    <row r="3653" spans="1:13">
      <c r="A3653" s="417" t="s">
        <v>7220</v>
      </c>
      <c r="B3653" s="417" t="s">
        <v>1973</v>
      </c>
      <c r="C3653" s="417" t="s">
        <v>920</v>
      </c>
      <c r="D3653" s="422">
        <v>8503</v>
      </c>
      <c r="E3653" s="417" t="s">
        <v>1110</v>
      </c>
      <c r="F3653" s="417" t="s">
        <v>1101</v>
      </c>
      <c r="G3653" s="417" t="s">
        <v>298</v>
      </c>
      <c r="H3653" s="417" t="s">
        <v>41</v>
      </c>
      <c r="I3653" s="417" t="s">
        <v>50</v>
      </c>
      <c r="J3653" s="417" t="s">
        <v>1193</v>
      </c>
      <c r="K3653" s="417" t="s">
        <v>890</v>
      </c>
      <c r="L3653" s="417" t="s">
        <v>32</v>
      </c>
      <c r="M3653" s="423">
        <v>160591200</v>
      </c>
    </row>
    <row r="3654" spans="1:13">
      <c r="A3654" s="417" t="s">
        <v>7212</v>
      </c>
      <c r="B3654" s="417" t="s">
        <v>1973</v>
      </c>
      <c r="C3654" s="417" t="s">
        <v>920</v>
      </c>
      <c r="D3654" s="422">
        <v>8503</v>
      </c>
      <c r="E3654" s="417" t="s">
        <v>1110</v>
      </c>
      <c r="F3654" s="417" t="s">
        <v>1101</v>
      </c>
      <c r="G3654" s="417" t="s">
        <v>298</v>
      </c>
      <c r="H3654" s="417" t="s">
        <v>41</v>
      </c>
      <c r="I3654" s="417" t="s">
        <v>48</v>
      </c>
      <c r="J3654" s="417" t="s">
        <v>1108</v>
      </c>
      <c r="K3654" s="417" t="s">
        <v>890</v>
      </c>
      <c r="L3654" s="417" t="s">
        <v>32</v>
      </c>
      <c r="M3654" s="423">
        <v>178424400</v>
      </c>
    </row>
    <row r="3655" spans="1:13">
      <c r="A3655" s="417" t="s">
        <v>7204</v>
      </c>
      <c r="B3655" s="417" t="s">
        <v>1973</v>
      </c>
      <c r="C3655" s="417" t="s">
        <v>920</v>
      </c>
      <c r="D3655" s="422">
        <v>8503</v>
      </c>
      <c r="E3655" s="417" t="s">
        <v>1110</v>
      </c>
      <c r="F3655" s="417" t="s">
        <v>1101</v>
      </c>
      <c r="G3655" s="417" t="s">
        <v>298</v>
      </c>
      <c r="H3655" s="417" t="s">
        <v>41</v>
      </c>
      <c r="I3655" s="417" t="s">
        <v>221</v>
      </c>
      <c r="J3655" s="417" t="s">
        <v>1107</v>
      </c>
      <c r="K3655" s="417" t="s">
        <v>890</v>
      </c>
      <c r="L3655" s="417" t="s">
        <v>32</v>
      </c>
      <c r="M3655" s="423">
        <v>179810400</v>
      </c>
    </row>
    <row r="3656" spans="1:13">
      <c r="A3656" s="417" t="s">
        <v>7196</v>
      </c>
      <c r="B3656" s="417" t="s">
        <v>1973</v>
      </c>
      <c r="C3656" s="417" t="s">
        <v>920</v>
      </c>
      <c r="D3656" s="422">
        <v>8503</v>
      </c>
      <c r="E3656" s="417" t="s">
        <v>1110</v>
      </c>
      <c r="F3656" s="417" t="s">
        <v>1101</v>
      </c>
      <c r="G3656" s="417" t="s">
        <v>298</v>
      </c>
      <c r="H3656" s="417" t="s">
        <v>41</v>
      </c>
      <c r="I3656" s="417" t="s">
        <v>46</v>
      </c>
      <c r="J3656" s="417" t="s">
        <v>1106</v>
      </c>
      <c r="K3656" s="417" t="s">
        <v>890</v>
      </c>
      <c r="L3656" s="417" t="s">
        <v>32</v>
      </c>
      <c r="M3656" s="423">
        <v>181196400</v>
      </c>
    </row>
    <row r="3657" spans="1:13">
      <c r="A3657" s="417" t="s">
        <v>7243</v>
      </c>
      <c r="B3657" s="417" t="s">
        <v>1972</v>
      </c>
      <c r="C3657" s="417" t="s">
        <v>920</v>
      </c>
      <c r="D3657" s="422">
        <v>8503</v>
      </c>
      <c r="E3657" s="417" t="s">
        <v>1110</v>
      </c>
      <c r="F3657" s="417" t="s">
        <v>1101</v>
      </c>
      <c r="G3657" s="417" t="s">
        <v>298</v>
      </c>
      <c r="H3657" s="417" t="s">
        <v>41</v>
      </c>
      <c r="I3657" s="417" t="s">
        <v>422</v>
      </c>
      <c r="J3657" s="417" t="s">
        <v>1195</v>
      </c>
      <c r="K3657" s="417" t="s">
        <v>821</v>
      </c>
      <c r="L3657" s="417" t="s">
        <v>34</v>
      </c>
      <c r="M3657" s="423">
        <v>183575700</v>
      </c>
    </row>
    <row r="3658" spans="1:13">
      <c r="A3658" s="417" t="s">
        <v>7251</v>
      </c>
      <c r="B3658" s="417" t="s">
        <v>1972</v>
      </c>
      <c r="C3658" s="417" t="s">
        <v>920</v>
      </c>
      <c r="D3658" s="422">
        <v>8503</v>
      </c>
      <c r="E3658" s="417" t="s">
        <v>1110</v>
      </c>
      <c r="F3658" s="417" t="s">
        <v>1101</v>
      </c>
      <c r="G3658" s="417" t="s">
        <v>298</v>
      </c>
      <c r="H3658" s="417" t="s">
        <v>41</v>
      </c>
      <c r="I3658" s="417" t="s">
        <v>423</v>
      </c>
      <c r="J3658" s="417" t="s">
        <v>1196</v>
      </c>
      <c r="K3658" s="417" t="s">
        <v>821</v>
      </c>
      <c r="L3658" s="417" t="s">
        <v>34</v>
      </c>
      <c r="M3658" s="423">
        <v>183575700</v>
      </c>
    </row>
    <row r="3659" spans="1:13">
      <c r="A3659" s="417" t="s">
        <v>7259</v>
      </c>
      <c r="B3659" s="417" t="s">
        <v>1972</v>
      </c>
      <c r="C3659" s="417" t="s">
        <v>920</v>
      </c>
      <c r="D3659" s="422">
        <v>8503</v>
      </c>
      <c r="E3659" s="417" t="s">
        <v>1110</v>
      </c>
      <c r="F3659" s="417" t="s">
        <v>1101</v>
      </c>
      <c r="G3659" s="417" t="s">
        <v>298</v>
      </c>
      <c r="H3659" s="417" t="s">
        <v>41</v>
      </c>
      <c r="I3659" s="417" t="s">
        <v>424</v>
      </c>
      <c r="J3659" s="417" t="s">
        <v>1191</v>
      </c>
      <c r="K3659" s="417" t="s">
        <v>821</v>
      </c>
      <c r="L3659" s="417" t="s">
        <v>34</v>
      </c>
      <c r="M3659" s="423">
        <v>183575700</v>
      </c>
    </row>
    <row r="3660" spans="1:13">
      <c r="A3660" s="417" t="s">
        <v>7267</v>
      </c>
      <c r="B3660" s="417" t="s">
        <v>1972</v>
      </c>
      <c r="C3660" s="417" t="s">
        <v>920</v>
      </c>
      <c r="D3660" s="422">
        <v>8503</v>
      </c>
      <c r="E3660" s="417" t="s">
        <v>1110</v>
      </c>
      <c r="F3660" s="417" t="s">
        <v>1101</v>
      </c>
      <c r="G3660" s="417" t="s">
        <v>298</v>
      </c>
      <c r="H3660" s="417" t="s">
        <v>41</v>
      </c>
      <c r="I3660" s="417" t="s">
        <v>425</v>
      </c>
      <c r="J3660" s="417" t="s">
        <v>1192</v>
      </c>
      <c r="K3660" s="417" t="s">
        <v>821</v>
      </c>
      <c r="L3660" s="417" t="s">
        <v>34</v>
      </c>
      <c r="M3660" s="423">
        <v>183575700</v>
      </c>
    </row>
    <row r="3661" spans="1:13">
      <c r="A3661" s="417" t="s">
        <v>7188</v>
      </c>
      <c r="B3661" s="417" t="s">
        <v>1973</v>
      </c>
      <c r="C3661" s="417" t="s">
        <v>920</v>
      </c>
      <c r="D3661" s="422">
        <v>8503</v>
      </c>
      <c r="E3661" s="417" t="s">
        <v>1110</v>
      </c>
      <c r="F3661" s="417" t="s">
        <v>1101</v>
      </c>
      <c r="G3661" s="417" t="s">
        <v>298</v>
      </c>
      <c r="H3661" s="417" t="s">
        <v>41</v>
      </c>
      <c r="I3661" s="417" t="s">
        <v>44</v>
      </c>
      <c r="J3661" s="417" t="s">
        <v>1105</v>
      </c>
      <c r="K3661" s="417" t="s">
        <v>890</v>
      </c>
      <c r="L3661" s="417" t="s">
        <v>32</v>
      </c>
      <c r="M3661" s="423">
        <v>185400600</v>
      </c>
    </row>
    <row r="3662" spans="1:13">
      <c r="A3662" s="417" t="s">
        <v>7173</v>
      </c>
      <c r="B3662" s="417" t="s">
        <v>1974</v>
      </c>
      <c r="C3662" s="417" t="s">
        <v>920</v>
      </c>
      <c r="D3662" s="422">
        <v>8503</v>
      </c>
      <c r="E3662" s="417" t="s">
        <v>1110</v>
      </c>
      <c r="F3662" s="417" t="s">
        <v>1101</v>
      </c>
      <c r="G3662" s="417" t="s">
        <v>298</v>
      </c>
      <c r="H3662" s="417" t="s">
        <v>41</v>
      </c>
      <c r="I3662" s="417" t="s">
        <v>42</v>
      </c>
      <c r="J3662" s="417" t="s">
        <v>1103</v>
      </c>
      <c r="K3662" s="417" t="s">
        <v>821</v>
      </c>
      <c r="L3662" s="417" t="s">
        <v>32</v>
      </c>
      <c r="M3662" s="423">
        <v>190459500</v>
      </c>
    </row>
    <row r="3663" spans="1:13">
      <c r="A3663" s="417" t="s">
        <v>7180</v>
      </c>
      <c r="B3663" s="417" t="s">
        <v>1973</v>
      </c>
      <c r="C3663" s="417" t="s">
        <v>920</v>
      </c>
      <c r="D3663" s="422">
        <v>8503</v>
      </c>
      <c r="E3663" s="417" t="s">
        <v>1110</v>
      </c>
      <c r="F3663" s="417" t="s">
        <v>1101</v>
      </c>
      <c r="G3663" s="417" t="s">
        <v>298</v>
      </c>
      <c r="H3663" s="417" t="s">
        <v>41</v>
      </c>
      <c r="I3663" s="417" t="s">
        <v>219</v>
      </c>
      <c r="J3663" s="417" t="s">
        <v>1104</v>
      </c>
      <c r="K3663" s="417" t="s">
        <v>890</v>
      </c>
      <c r="L3663" s="417" t="s">
        <v>32</v>
      </c>
      <c r="M3663" s="423">
        <v>190944600</v>
      </c>
    </row>
    <row r="3664" spans="1:13">
      <c r="A3664" s="417" t="s">
        <v>7235</v>
      </c>
      <c r="B3664" s="417" t="s">
        <v>1972</v>
      </c>
      <c r="C3664" s="417" t="s">
        <v>920</v>
      </c>
      <c r="D3664" s="422">
        <v>8503</v>
      </c>
      <c r="E3664" s="417" t="s">
        <v>1110</v>
      </c>
      <c r="F3664" s="417" t="s">
        <v>1101</v>
      </c>
      <c r="G3664" s="417" t="s">
        <v>298</v>
      </c>
      <c r="H3664" s="417" t="s">
        <v>41</v>
      </c>
      <c r="I3664" s="417" t="s">
        <v>421</v>
      </c>
      <c r="J3664" s="417" t="s">
        <v>1197</v>
      </c>
      <c r="K3664" s="417" t="s">
        <v>821</v>
      </c>
      <c r="L3664" s="417" t="s">
        <v>34</v>
      </c>
      <c r="M3664" s="423">
        <v>193254600</v>
      </c>
    </row>
    <row r="3665" spans="1:13">
      <c r="A3665" s="417" t="s">
        <v>7227</v>
      </c>
      <c r="B3665" s="417" t="s">
        <v>1972</v>
      </c>
      <c r="C3665" s="417" t="s">
        <v>920</v>
      </c>
      <c r="D3665" s="422">
        <v>8503</v>
      </c>
      <c r="E3665" s="417" t="s">
        <v>1110</v>
      </c>
      <c r="F3665" s="417" t="s">
        <v>1101</v>
      </c>
      <c r="G3665" s="417" t="s">
        <v>298</v>
      </c>
      <c r="H3665" s="417" t="s">
        <v>41</v>
      </c>
      <c r="I3665" s="417" t="s">
        <v>223</v>
      </c>
      <c r="J3665" s="417" t="s">
        <v>1194</v>
      </c>
      <c r="K3665" s="417" t="s">
        <v>821</v>
      </c>
      <c r="L3665" s="417" t="s">
        <v>34</v>
      </c>
      <c r="M3665" s="423">
        <v>203418600</v>
      </c>
    </row>
    <row r="3666" spans="1:13">
      <c r="A3666" s="417" t="s">
        <v>7219</v>
      </c>
      <c r="B3666" s="417" t="s">
        <v>1972</v>
      </c>
      <c r="C3666" s="417" t="s">
        <v>920</v>
      </c>
      <c r="D3666" s="422">
        <v>8503</v>
      </c>
      <c r="E3666" s="417" t="s">
        <v>1110</v>
      </c>
      <c r="F3666" s="417" t="s">
        <v>1101</v>
      </c>
      <c r="G3666" s="417" t="s">
        <v>298</v>
      </c>
      <c r="H3666" s="417" t="s">
        <v>41</v>
      </c>
      <c r="I3666" s="417" t="s">
        <v>50</v>
      </c>
      <c r="J3666" s="417" t="s">
        <v>1193</v>
      </c>
      <c r="K3666" s="417" t="s">
        <v>821</v>
      </c>
      <c r="L3666" s="417" t="s">
        <v>34</v>
      </c>
      <c r="M3666" s="423">
        <v>214113900</v>
      </c>
    </row>
    <row r="3667" spans="1:13">
      <c r="A3667" s="417" t="s">
        <v>7242</v>
      </c>
      <c r="B3667" s="417" t="s">
        <v>1971</v>
      </c>
      <c r="C3667" s="417" t="s">
        <v>920</v>
      </c>
      <c r="D3667" s="422">
        <v>8503</v>
      </c>
      <c r="E3667" s="417" t="s">
        <v>1110</v>
      </c>
      <c r="F3667" s="417" t="s">
        <v>1101</v>
      </c>
      <c r="G3667" s="417" t="s">
        <v>298</v>
      </c>
      <c r="H3667" s="417" t="s">
        <v>41</v>
      </c>
      <c r="I3667" s="417" t="s">
        <v>422</v>
      </c>
      <c r="J3667" s="417" t="s">
        <v>1195</v>
      </c>
      <c r="K3667" s="417" t="s">
        <v>890</v>
      </c>
      <c r="L3667" s="417" t="s">
        <v>34</v>
      </c>
      <c r="M3667" s="423">
        <v>220304700</v>
      </c>
    </row>
    <row r="3668" spans="1:13">
      <c r="A3668" s="417" t="s">
        <v>7250</v>
      </c>
      <c r="B3668" s="417" t="s">
        <v>1971</v>
      </c>
      <c r="C3668" s="417" t="s">
        <v>920</v>
      </c>
      <c r="D3668" s="422">
        <v>8503</v>
      </c>
      <c r="E3668" s="417" t="s">
        <v>1110</v>
      </c>
      <c r="F3668" s="417" t="s">
        <v>1101</v>
      </c>
      <c r="G3668" s="417" t="s">
        <v>298</v>
      </c>
      <c r="H3668" s="417" t="s">
        <v>41</v>
      </c>
      <c r="I3668" s="417" t="s">
        <v>423</v>
      </c>
      <c r="J3668" s="417" t="s">
        <v>1196</v>
      </c>
      <c r="K3668" s="417" t="s">
        <v>890</v>
      </c>
      <c r="L3668" s="417" t="s">
        <v>34</v>
      </c>
      <c r="M3668" s="423">
        <v>220304700</v>
      </c>
    </row>
    <row r="3669" spans="1:13">
      <c r="A3669" s="417" t="s">
        <v>7258</v>
      </c>
      <c r="B3669" s="417" t="s">
        <v>1971</v>
      </c>
      <c r="C3669" s="417" t="s">
        <v>920</v>
      </c>
      <c r="D3669" s="422">
        <v>8503</v>
      </c>
      <c r="E3669" s="417" t="s">
        <v>1110</v>
      </c>
      <c r="F3669" s="417" t="s">
        <v>1101</v>
      </c>
      <c r="G3669" s="417" t="s">
        <v>298</v>
      </c>
      <c r="H3669" s="417" t="s">
        <v>41</v>
      </c>
      <c r="I3669" s="417" t="s">
        <v>424</v>
      </c>
      <c r="J3669" s="417" t="s">
        <v>1191</v>
      </c>
      <c r="K3669" s="417" t="s">
        <v>890</v>
      </c>
      <c r="L3669" s="417" t="s">
        <v>34</v>
      </c>
      <c r="M3669" s="423">
        <v>220304700</v>
      </c>
    </row>
    <row r="3670" spans="1:13">
      <c r="A3670" s="417" t="s">
        <v>7266</v>
      </c>
      <c r="B3670" s="417" t="s">
        <v>1971</v>
      </c>
      <c r="C3670" s="417" t="s">
        <v>920</v>
      </c>
      <c r="D3670" s="422">
        <v>8503</v>
      </c>
      <c r="E3670" s="417" t="s">
        <v>1110</v>
      </c>
      <c r="F3670" s="417" t="s">
        <v>1101</v>
      </c>
      <c r="G3670" s="417" t="s">
        <v>298</v>
      </c>
      <c r="H3670" s="417" t="s">
        <v>41</v>
      </c>
      <c r="I3670" s="417" t="s">
        <v>425</v>
      </c>
      <c r="J3670" s="417" t="s">
        <v>1192</v>
      </c>
      <c r="K3670" s="417" t="s">
        <v>890</v>
      </c>
      <c r="L3670" s="417" t="s">
        <v>34</v>
      </c>
      <c r="M3670" s="423">
        <v>220304700</v>
      </c>
    </row>
    <row r="3671" spans="1:13">
      <c r="A3671" s="417" t="s">
        <v>7172</v>
      </c>
      <c r="B3671" s="417" t="s">
        <v>1973</v>
      </c>
      <c r="C3671" s="417" t="s">
        <v>920</v>
      </c>
      <c r="D3671" s="422">
        <v>8503</v>
      </c>
      <c r="E3671" s="417" t="s">
        <v>1110</v>
      </c>
      <c r="F3671" s="417" t="s">
        <v>1101</v>
      </c>
      <c r="G3671" s="417" t="s">
        <v>298</v>
      </c>
      <c r="H3671" s="417" t="s">
        <v>41</v>
      </c>
      <c r="I3671" s="417" t="s">
        <v>42</v>
      </c>
      <c r="J3671" s="417" t="s">
        <v>1103</v>
      </c>
      <c r="K3671" s="417" t="s">
        <v>890</v>
      </c>
      <c r="L3671" s="417" t="s">
        <v>32</v>
      </c>
      <c r="M3671" s="423">
        <v>228551400</v>
      </c>
    </row>
    <row r="3672" spans="1:13">
      <c r="A3672" s="417" t="s">
        <v>7234</v>
      </c>
      <c r="B3672" s="417" t="s">
        <v>1971</v>
      </c>
      <c r="C3672" s="417" t="s">
        <v>920</v>
      </c>
      <c r="D3672" s="422">
        <v>8503</v>
      </c>
      <c r="E3672" s="417" t="s">
        <v>1110</v>
      </c>
      <c r="F3672" s="417" t="s">
        <v>1101</v>
      </c>
      <c r="G3672" s="417" t="s">
        <v>298</v>
      </c>
      <c r="H3672" s="417" t="s">
        <v>41</v>
      </c>
      <c r="I3672" s="417" t="s">
        <v>421</v>
      </c>
      <c r="J3672" s="417" t="s">
        <v>1197</v>
      </c>
      <c r="K3672" s="417" t="s">
        <v>890</v>
      </c>
      <c r="L3672" s="417" t="s">
        <v>34</v>
      </c>
      <c r="M3672" s="423">
        <v>231900900</v>
      </c>
    </row>
    <row r="3673" spans="1:13">
      <c r="A3673" s="417" t="s">
        <v>7211</v>
      </c>
      <c r="B3673" s="417" t="s">
        <v>1972</v>
      </c>
      <c r="C3673" s="417" t="s">
        <v>920</v>
      </c>
      <c r="D3673" s="422">
        <v>8503</v>
      </c>
      <c r="E3673" s="417" t="s">
        <v>1110</v>
      </c>
      <c r="F3673" s="417" t="s">
        <v>1101</v>
      </c>
      <c r="G3673" s="417" t="s">
        <v>298</v>
      </c>
      <c r="H3673" s="417" t="s">
        <v>41</v>
      </c>
      <c r="I3673" s="417" t="s">
        <v>48</v>
      </c>
      <c r="J3673" s="417" t="s">
        <v>1108</v>
      </c>
      <c r="K3673" s="417" t="s">
        <v>821</v>
      </c>
      <c r="L3673" s="417" t="s">
        <v>34</v>
      </c>
      <c r="M3673" s="423">
        <v>237906900</v>
      </c>
    </row>
    <row r="3674" spans="1:13">
      <c r="A3674" s="417" t="s">
        <v>7203</v>
      </c>
      <c r="B3674" s="417" t="s">
        <v>1972</v>
      </c>
      <c r="C3674" s="417" t="s">
        <v>920</v>
      </c>
      <c r="D3674" s="422">
        <v>8503</v>
      </c>
      <c r="E3674" s="417" t="s">
        <v>1110</v>
      </c>
      <c r="F3674" s="417" t="s">
        <v>1101</v>
      </c>
      <c r="G3674" s="417" t="s">
        <v>298</v>
      </c>
      <c r="H3674" s="417" t="s">
        <v>41</v>
      </c>
      <c r="I3674" s="417" t="s">
        <v>221</v>
      </c>
      <c r="J3674" s="417" t="s">
        <v>1107</v>
      </c>
      <c r="K3674" s="417" t="s">
        <v>821</v>
      </c>
      <c r="L3674" s="417" t="s">
        <v>34</v>
      </c>
      <c r="M3674" s="423">
        <v>239754900</v>
      </c>
    </row>
    <row r="3675" spans="1:13">
      <c r="A3675" s="417" t="s">
        <v>7195</v>
      </c>
      <c r="B3675" s="417" t="s">
        <v>1972</v>
      </c>
      <c r="C3675" s="417" t="s">
        <v>920</v>
      </c>
      <c r="D3675" s="422">
        <v>8503</v>
      </c>
      <c r="E3675" s="417" t="s">
        <v>1110</v>
      </c>
      <c r="F3675" s="417" t="s">
        <v>1101</v>
      </c>
      <c r="G3675" s="417" t="s">
        <v>298</v>
      </c>
      <c r="H3675" s="417" t="s">
        <v>41</v>
      </c>
      <c r="I3675" s="417" t="s">
        <v>46</v>
      </c>
      <c r="J3675" s="417" t="s">
        <v>1106</v>
      </c>
      <c r="K3675" s="417" t="s">
        <v>821</v>
      </c>
      <c r="L3675" s="417" t="s">
        <v>34</v>
      </c>
      <c r="M3675" s="423">
        <v>241602900</v>
      </c>
    </row>
    <row r="3676" spans="1:13">
      <c r="A3676" s="417" t="s">
        <v>7226</v>
      </c>
      <c r="B3676" s="417" t="s">
        <v>1971</v>
      </c>
      <c r="C3676" s="417" t="s">
        <v>920</v>
      </c>
      <c r="D3676" s="422">
        <v>8503</v>
      </c>
      <c r="E3676" s="417" t="s">
        <v>1110</v>
      </c>
      <c r="F3676" s="417" t="s">
        <v>1101</v>
      </c>
      <c r="G3676" s="417" t="s">
        <v>298</v>
      </c>
      <c r="H3676" s="417" t="s">
        <v>41</v>
      </c>
      <c r="I3676" s="417" t="s">
        <v>223</v>
      </c>
      <c r="J3676" s="417" t="s">
        <v>1194</v>
      </c>
      <c r="K3676" s="417" t="s">
        <v>890</v>
      </c>
      <c r="L3676" s="417" t="s">
        <v>34</v>
      </c>
      <c r="M3676" s="423">
        <v>244097700</v>
      </c>
    </row>
    <row r="3677" spans="1:13">
      <c r="A3677" s="417" t="s">
        <v>7187</v>
      </c>
      <c r="B3677" s="417" t="s">
        <v>1972</v>
      </c>
      <c r="C3677" s="417" t="s">
        <v>920</v>
      </c>
      <c r="D3677" s="422">
        <v>8503</v>
      </c>
      <c r="E3677" s="417" t="s">
        <v>1110</v>
      </c>
      <c r="F3677" s="417" t="s">
        <v>1101</v>
      </c>
      <c r="G3677" s="417" t="s">
        <v>298</v>
      </c>
      <c r="H3677" s="417" t="s">
        <v>41</v>
      </c>
      <c r="I3677" s="417" t="s">
        <v>44</v>
      </c>
      <c r="J3677" s="417" t="s">
        <v>1105</v>
      </c>
      <c r="K3677" s="417" t="s">
        <v>821</v>
      </c>
      <c r="L3677" s="417" t="s">
        <v>34</v>
      </c>
      <c r="M3677" s="423">
        <v>247193100</v>
      </c>
    </row>
    <row r="3678" spans="1:13">
      <c r="A3678" s="417" t="s">
        <v>7165</v>
      </c>
      <c r="B3678" s="417" t="s">
        <v>1974</v>
      </c>
      <c r="C3678" s="417" t="s">
        <v>920</v>
      </c>
      <c r="D3678" s="422">
        <v>8503</v>
      </c>
      <c r="E3678" s="417" t="s">
        <v>1110</v>
      </c>
      <c r="F3678" s="417" t="s">
        <v>1101</v>
      </c>
      <c r="G3678" s="417" t="s">
        <v>298</v>
      </c>
      <c r="H3678" s="417" t="s">
        <v>41</v>
      </c>
      <c r="I3678" s="417" t="s">
        <v>324</v>
      </c>
      <c r="J3678" s="417" t="s">
        <v>1102</v>
      </c>
      <c r="K3678" s="417" t="s">
        <v>821</v>
      </c>
      <c r="L3678" s="417" t="s">
        <v>32</v>
      </c>
      <c r="M3678" s="423">
        <v>252021000</v>
      </c>
    </row>
    <row r="3679" spans="1:13">
      <c r="A3679" s="417" t="s">
        <v>7179</v>
      </c>
      <c r="B3679" s="417" t="s">
        <v>1972</v>
      </c>
      <c r="C3679" s="417" t="s">
        <v>920</v>
      </c>
      <c r="D3679" s="422">
        <v>8503</v>
      </c>
      <c r="E3679" s="417" t="s">
        <v>1110</v>
      </c>
      <c r="F3679" s="417" t="s">
        <v>1101</v>
      </c>
      <c r="G3679" s="417" t="s">
        <v>298</v>
      </c>
      <c r="H3679" s="417" t="s">
        <v>41</v>
      </c>
      <c r="I3679" s="417" t="s">
        <v>219</v>
      </c>
      <c r="J3679" s="417" t="s">
        <v>1104</v>
      </c>
      <c r="K3679" s="417" t="s">
        <v>821</v>
      </c>
      <c r="L3679" s="417" t="s">
        <v>34</v>
      </c>
      <c r="M3679" s="423">
        <v>254585100</v>
      </c>
    </row>
    <row r="3680" spans="1:13">
      <c r="A3680" s="417" t="s">
        <v>7218</v>
      </c>
      <c r="B3680" s="417" t="s">
        <v>1971</v>
      </c>
      <c r="C3680" s="417" t="s">
        <v>920</v>
      </c>
      <c r="D3680" s="422">
        <v>8503</v>
      </c>
      <c r="E3680" s="417" t="s">
        <v>1110</v>
      </c>
      <c r="F3680" s="417" t="s">
        <v>1101</v>
      </c>
      <c r="G3680" s="417" t="s">
        <v>298</v>
      </c>
      <c r="H3680" s="417" t="s">
        <v>41</v>
      </c>
      <c r="I3680" s="417" t="s">
        <v>50</v>
      </c>
      <c r="J3680" s="417" t="s">
        <v>1193</v>
      </c>
      <c r="K3680" s="417" t="s">
        <v>890</v>
      </c>
      <c r="L3680" s="417" t="s">
        <v>34</v>
      </c>
      <c r="M3680" s="423">
        <v>256941300</v>
      </c>
    </row>
    <row r="3681" spans="1:13">
      <c r="A3681" s="417" t="s">
        <v>7249</v>
      </c>
      <c r="B3681" s="417" t="s">
        <v>1978</v>
      </c>
      <c r="C3681" s="417" t="s">
        <v>920</v>
      </c>
      <c r="D3681" s="422">
        <v>8503</v>
      </c>
      <c r="E3681" s="417" t="s">
        <v>1110</v>
      </c>
      <c r="F3681" s="417" t="s">
        <v>1101</v>
      </c>
      <c r="G3681" s="417" t="s">
        <v>298</v>
      </c>
      <c r="H3681" s="417" t="s">
        <v>41</v>
      </c>
      <c r="I3681" s="417" t="s">
        <v>422</v>
      </c>
      <c r="J3681" s="417" t="s">
        <v>1195</v>
      </c>
      <c r="K3681" s="417" t="s">
        <v>821</v>
      </c>
      <c r="L3681" s="417" t="s">
        <v>218</v>
      </c>
      <c r="M3681" s="423">
        <v>263894400</v>
      </c>
    </row>
    <row r="3682" spans="1:13">
      <c r="A3682" s="417" t="s">
        <v>7257</v>
      </c>
      <c r="B3682" s="417" t="s">
        <v>1978</v>
      </c>
      <c r="C3682" s="417" t="s">
        <v>920</v>
      </c>
      <c r="D3682" s="422">
        <v>8503</v>
      </c>
      <c r="E3682" s="417" t="s">
        <v>1110</v>
      </c>
      <c r="F3682" s="417" t="s">
        <v>1101</v>
      </c>
      <c r="G3682" s="417" t="s">
        <v>298</v>
      </c>
      <c r="H3682" s="417" t="s">
        <v>41</v>
      </c>
      <c r="I3682" s="417" t="s">
        <v>423</v>
      </c>
      <c r="J3682" s="417" t="s">
        <v>1196</v>
      </c>
      <c r="K3682" s="417" t="s">
        <v>821</v>
      </c>
      <c r="L3682" s="417" t="s">
        <v>218</v>
      </c>
      <c r="M3682" s="423">
        <v>263894400</v>
      </c>
    </row>
    <row r="3683" spans="1:13">
      <c r="A3683" s="417" t="s">
        <v>7265</v>
      </c>
      <c r="B3683" s="417" t="s">
        <v>1978</v>
      </c>
      <c r="C3683" s="417" t="s">
        <v>920</v>
      </c>
      <c r="D3683" s="422">
        <v>8503</v>
      </c>
      <c r="E3683" s="417" t="s">
        <v>1110</v>
      </c>
      <c r="F3683" s="417" t="s">
        <v>1101</v>
      </c>
      <c r="G3683" s="417" t="s">
        <v>298</v>
      </c>
      <c r="H3683" s="417" t="s">
        <v>41</v>
      </c>
      <c r="I3683" s="417" t="s">
        <v>424</v>
      </c>
      <c r="J3683" s="417" t="s">
        <v>1191</v>
      </c>
      <c r="K3683" s="417" t="s">
        <v>821</v>
      </c>
      <c r="L3683" s="417" t="s">
        <v>218</v>
      </c>
      <c r="M3683" s="423">
        <v>263894400</v>
      </c>
    </row>
    <row r="3684" spans="1:13">
      <c r="A3684" s="417" t="s">
        <v>7273</v>
      </c>
      <c r="B3684" s="417" t="s">
        <v>1978</v>
      </c>
      <c r="C3684" s="417" t="s">
        <v>920</v>
      </c>
      <c r="D3684" s="422">
        <v>8503</v>
      </c>
      <c r="E3684" s="417" t="s">
        <v>1110</v>
      </c>
      <c r="F3684" s="417" t="s">
        <v>1101</v>
      </c>
      <c r="G3684" s="417" t="s">
        <v>298</v>
      </c>
      <c r="H3684" s="417" t="s">
        <v>41</v>
      </c>
      <c r="I3684" s="417" t="s">
        <v>425</v>
      </c>
      <c r="J3684" s="417" t="s">
        <v>1192</v>
      </c>
      <c r="K3684" s="417" t="s">
        <v>821</v>
      </c>
      <c r="L3684" s="417" t="s">
        <v>218</v>
      </c>
      <c r="M3684" s="423">
        <v>263894400</v>
      </c>
    </row>
    <row r="3685" spans="1:13">
      <c r="A3685" s="417" t="s">
        <v>7241</v>
      </c>
      <c r="B3685" s="417" t="s">
        <v>1978</v>
      </c>
      <c r="C3685" s="417" t="s">
        <v>920</v>
      </c>
      <c r="D3685" s="422">
        <v>8503</v>
      </c>
      <c r="E3685" s="417" t="s">
        <v>1110</v>
      </c>
      <c r="F3685" s="417" t="s">
        <v>1101</v>
      </c>
      <c r="G3685" s="417" t="s">
        <v>298</v>
      </c>
      <c r="H3685" s="417" t="s">
        <v>41</v>
      </c>
      <c r="I3685" s="417" t="s">
        <v>421</v>
      </c>
      <c r="J3685" s="417" t="s">
        <v>1197</v>
      </c>
      <c r="K3685" s="417" t="s">
        <v>821</v>
      </c>
      <c r="L3685" s="417" t="s">
        <v>218</v>
      </c>
      <c r="M3685" s="423">
        <v>277777500</v>
      </c>
    </row>
    <row r="3686" spans="1:13">
      <c r="A3686" s="417" t="s">
        <v>7210</v>
      </c>
      <c r="B3686" s="417" t="s">
        <v>1971</v>
      </c>
      <c r="C3686" s="417" t="s">
        <v>920</v>
      </c>
      <c r="D3686" s="422">
        <v>8503</v>
      </c>
      <c r="E3686" s="417" t="s">
        <v>1110</v>
      </c>
      <c r="F3686" s="417" t="s">
        <v>1101</v>
      </c>
      <c r="G3686" s="417" t="s">
        <v>298</v>
      </c>
      <c r="H3686" s="417" t="s">
        <v>41</v>
      </c>
      <c r="I3686" s="417" t="s">
        <v>48</v>
      </c>
      <c r="J3686" s="417" t="s">
        <v>1108</v>
      </c>
      <c r="K3686" s="417" t="s">
        <v>890</v>
      </c>
      <c r="L3686" s="417" t="s">
        <v>34</v>
      </c>
      <c r="M3686" s="423">
        <v>285492900</v>
      </c>
    </row>
    <row r="3687" spans="1:13">
      <c r="A3687" s="417" t="s">
        <v>7202</v>
      </c>
      <c r="B3687" s="417" t="s">
        <v>1971</v>
      </c>
      <c r="C3687" s="417" t="s">
        <v>920</v>
      </c>
      <c r="D3687" s="422">
        <v>8503</v>
      </c>
      <c r="E3687" s="417" t="s">
        <v>1110</v>
      </c>
      <c r="F3687" s="417" t="s">
        <v>1101</v>
      </c>
      <c r="G3687" s="417" t="s">
        <v>298</v>
      </c>
      <c r="H3687" s="417" t="s">
        <v>41</v>
      </c>
      <c r="I3687" s="417" t="s">
        <v>221</v>
      </c>
      <c r="J3687" s="417" t="s">
        <v>1107</v>
      </c>
      <c r="K3687" s="417" t="s">
        <v>890</v>
      </c>
      <c r="L3687" s="417" t="s">
        <v>34</v>
      </c>
      <c r="M3687" s="423">
        <v>287710500</v>
      </c>
    </row>
    <row r="3688" spans="1:13">
      <c r="A3688" s="417" t="s">
        <v>7194</v>
      </c>
      <c r="B3688" s="417" t="s">
        <v>1971</v>
      </c>
      <c r="C3688" s="417" t="s">
        <v>920</v>
      </c>
      <c r="D3688" s="422">
        <v>8503</v>
      </c>
      <c r="E3688" s="417" t="s">
        <v>1110</v>
      </c>
      <c r="F3688" s="417" t="s">
        <v>1101</v>
      </c>
      <c r="G3688" s="417" t="s">
        <v>298</v>
      </c>
      <c r="H3688" s="417" t="s">
        <v>41</v>
      </c>
      <c r="I3688" s="417" t="s">
        <v>46</v>
      </c>
      <c r="J3688" s="417" t="s">
        <v>1106</v>
      </c>
      <c r="K3688" s="417" t="s">
        <v>890</v>
      </c>
      <c r="L3688" s="417" t="s">
        <v>34</v>
      </c>
      <c r="M3688" s="423">
        <v>289928100</v>
      </c>
    </row>
    <row r="3689" spans="1:13">
      <c r="A3689" s="417" t="s">
        <v>7233</v>
      </c>
      <c r="B3689" s="417" t="s">
        <v>1978</v>
      </c>
      <c r="C3689" s="417" t="s">
        <v>920</v>
      </c>
      <c r="D3689" s="422">
        <v>8503</v>
      </c>
      <c r="E3689" s="417" t="s">
        <v>1110</v>
      </c>
      <c r="F3689" s="417" t="s">
        <v>1101</v>
      </c>
      <c r="G3689" s="417" t="s">
        <v>298</v>
      </c>
      <c r="H3689" s="417" t="s">
        <v>41</v>
      </c>
      <c r="I3689" s="417" t="s">
        <v>223</v>
      </c>
      <c r="J3689" s="417" t="s">
        <v>1194</v>
      </c>
      <c r="K3689" s="417" t="s">
        <v>821</v>
      </c>
      <c r="L3689" s="417" t="s">
        <v>218</v>
      </c>
      <c r="M3689" s="423">
        <v>292399800</v>
      </c>
    </row>
    <row r="3690" spans="1:13">
      <c r="A3690" s="417" t="s">
        <v>7186</v>
      </c>
      <c r="B3690" s="417" t="s">
        <v>1971</v>
      </c>
      <c r="C3690" s="417" t="s">
        <v>920</v>
      </c>
      <c r="D3690" s="422">
        <v>8503</v>
      </c>
      <c r="E3690" s="417" t="s">
        <v>1110</v>
      </c>
      <c r="F3690" s="417" t="s">
        <v>1101</v>
      </c>
      <c r="G3690" s="417" t="s">
        <v>298</v>
      </c>
      <c r="H3690" s="417" t="s">
        <v>41</v>
      </c>
      <c r="I3690" s="417" t="s">
        <v>44</v>
      </c>
      <c r="J3690" s="417" t="s">
        <v>1105</v>
      </c>
      <c r="K3690" s="417" t="s">
        <v>890</v>
      </c>
      <c r="L3690" s="417" t="s">
        <v>34</v>
      </c>
      <c r="M3690" s="423">
        <v>296627100</v>
      </c>
    </row>
    <row r="3691" spans="1:13">
      <c r="A3691" s="417" t="s">
        <v>7164</v>
      </c>
      <c r="B3691" s="417" t="s">
        <v>1973</v>
      </c>
      <c r="C3691" s="417" t="s">
        <v>920</v>
      </c>
      <c r="D3691" s="422">
        <v>8503</v>
      </c>
      <c r="E3691" s="417" t="s">
        <v>1110</v>
      </c>
      <c r="F3691" s="417" t="s">
        <v>1101</v>
      </c>
      <c r="G3691" s="417" t="s">
        <v>298</v>
      </c>
      <c r="H3691" s="417" t="s">
        <v>41</v>
      </c>
      <c r="I3691" s="417" t="s">
        <v>324</v>
      </c>
      <c r="J3691" s="417" t="s">
        <v>1102</v>
      </c>
      <c r="K3691" s="417" t="s">
        <v>890</v>
      </c>
      <c r="L3691" s="417" t="s">
        <v>32</v>
      </c>
      <c r="M3691" s="423">
        <v>302425200</v>
      </c>
    </row>
    <row r="3692" spans="1:13">
      <c r="A3692" s="417" t="s">
        <v>7171</v>
      </c>
      <c r="B3692" s="417" t="s">
        <v>1972</v>
      </c>
      <c r="C3692" s="417" t="s">
        <v>920</v>
      </c>
      <c r="D3692" s="422">
        <v>8503</v>
      </c>
      <c r="E3692" s="417" t="s">
        <v>1110</v>
      </c>
      <c r="F3692" s="417" t="s">
        <v>1101</v>
      </c>
      <c r="G3692" s="417" t="s">
        <v>298</v>
      </c>
      <c r="H3692" s="417" t="s">
        <v>41</v>
      </c>
      <c r="I3692" s="417" t="s">
        <v>42</v>
      </c>
      <c r="J3692" s="417" t="s">
        <v>1103</v>
      </c>
      <c r="K3692" s="417" t="s">
        <v>821</v>
      </c>
      <c r="L3692" s="417" t="s">
        <v>34</v>
      </c>
      <c r="M3692" s="423">
        <v>304735200</v>
      </c>
    </row>
    <row r="3693" spans="1:13">
      <c r="A3693" s="417" t="s">
        <v>7178</v>
      </c>
      <c r="B3693" s="417" t="s">
        <v>1971</v>
      </c>
      <c r="C3693" s="417" t="s">
        <v>920</v>
      </c>
      <c r="D3693" s="422">
        <v>8503</v>
      </c>
      <c r="E3693" s="417" t="s">
        <v>1110</v>
      </c>
      <c r="F3693" s="417" t="s">
        <v>1101</v>
      </c>
      <c r="G3693" s="417" t="s">
        <v>298</v>
      </c>
      <c r="H3693" s="417" t="s">
        <v>41</v>
      </c>
      <c r="I3693" s="417" t="s">
        <v>219</v>
      </c>
      <c r="J3693" s="417" t="s">
        <v>1104</v>
      </c>
      <c r="K3693" s="417" t="s">
        <v>890</v>
      </c>
      <c r="L3693" s="417" t="s">
        <v>34</v>
      </c>
      <c r="M3693" s="423">
        <v>305497500</v>
      </c>
    </row>
    <row r="3694" spans="1:13">
      <c r="A3694" s="417" t="s">
        <v>7225</v>
      </c>
      <c r="B3694" s="417" t="s">
        <v>1978</v>
      </c>
      <c r="C3694" s="417" t="s">
        <v>920</v>
      </c>
      <c r="D3694" s="422">
        <v>8503</v>
      </c>
      <c r="E3694" s="417" t="s">
        <v>1110</v>
      </c>
      <c r="F3694" s="417" t="s">
        <v>1101</v>
      </c>
      <c r="G3694" s="417" t="s">
        <v>298</v>
      </c>
      <c r="H3694" s="417" t="s">
        <v>41</v>
      </c>
      <c r="I3694" s="417" t="s">
        <v>50</v>
      </c>
      <c r="J3694" s="417" t="s">
        <v>1193</v>
      </c>
      <c r="K3694" s="417" t="s">
        <v>821</v>
      </c>
      <c r="L3694" s="417" t="s">
        <v>218</v>
      </c>
      <c r="M3694" s="423">
        <v>307807500</v>
      </c>
    </row>
    <row r="3695" spans="1:13">
      <c r="A3695" s="417" t="s">
        <v>7248</v>
      </c>
      <c r="B3695" s="417" t="s">
        <v>1977</v>
      </c>
      <c r="C3695" s="417" t="s">
        <v>920</v>
      </c>
      <c r="D3695" s="422">
        <v>8503</v>
      </c>
      <c r="E3695" s="417" t="s">
        <v>1110</v>
      </c>
      <c r="F3695" s="417" t="s">
        <v>1101</v>
      </c>
      <c r="G3695" s="417" t="s">
        <v>298</v>
      </c>
      <c r="H3695" s="417" t="s">
        <v>41</v>
      </c>
      <c r="I3695" s="417" t="s">
        <v>422</v>
      </c>
      <c r="J3695" s="417" t="s">
        <v>1195</v>
      </c>
      <c r="K3695" s="417" t="s">
        <v>890</v>
      </c>
      <c r="L3695" s="417" t="s">
        <v>218</v>
      </c>
      <c r="M3695" s="423">
        <v>316677900</v>
      </c>
    </row>
    <row r="3696" spans="1:13">
      <c r="A3696" s="417" t="s">
        <v>7256</v>
      </c>
      <c r="B3696" s="417" t="s">
        <v>1977</v>
      </c>
      <c r="C3696" s="417" t="s">
        <v>920</v>
      </c>
      <c r="D3696" s="422">
        <v>8503</v>
      </c>
      <c r="E3696" s="417" t="s">
        <v>1110</v>
      </c>
      <c r="F3696" s="417" t="s">
        <v>1101</v>
      </c>
      <c r="G3696" s="417" t="s">
        <v>298</v>
      </c>
      <c r="H3696" s="417" t="s">
        <v>41</v>
      </c>
      <c r="I3696" s="417" t="s">
        <v>423</v>
      </c>
      <c r="J3696" s="417" t="s">
        <v>1196</v>
      </c>
      <c r="K3696" s="417" t="s">
        <v>890</v>
      </c>
      <c r="L3696" s="417" t="s">
        <v>218</v>
      </c>
      <c r="M3696" s="423">
        <v>316677900</v>
      </c>
    </row>
    <row r="3697" spans="1:13">
      <c r="A3697" s="417" t="s">
        <v>7264</v>
      </c>
      <c r="B3697" s="417" t="s">
        <v>1977</v>
      </c>
      <c r="C3697" s="417" t="s">
        <v>920</v>
      </c>
      <c r="D3697" s="422">
        <v>8503</v>
      </c>
      <c r="E3697" s="417" t="s">
        <v>1110</v>
      </c>
      <c r="F3697" s="417" t="s">
        <v>1101</v>
      </c>
      <c r="G3697" s="417" t="s">
        <v>298</v>
      </c>
      <c r="H3697" s="417" t="s">
        <v>41</v>
      </c>
      <c r="I3697" s="417" t="s">
        <v>424</v>
      </c>
      <c r="J3697" s="417" t="s">
        <v>1191</v>
      </c>
      <c r="K3697" s="417" t="s">
        <v>890</v>
      </c>
      <c r="L3697" s="417" t="s">
        <v>218</v>
      </c>
      <c r="M3697" s="423">
        <v>316677900</v>
      </c>
    </row>
    <row r="3698" spans="1:13">
      <c r="A3698" s="417" t="s">
        <v>7272</v>
      </c>
      <c r="B3698" s="417" t="s">
        <v>1977</v>
      </c>
      <c r="C3698" s="417" t="s">
        <v>920</v>
      </c>
      <c r="D3698" s="422">
        <v>8503</v>
      </c>
      <c r="E3698" s="417" t="s">
        <v>1110</v>
      </c>
      <c r="F3698" s="417" t="s">
        <v>1101</v>
      </c>
      <c r="G3698" s="417" t="s">
        <v>298</v>
      </c>
      <c r="H3698" s="417" t="s">
        <v>41</v>
      </c>
      <c r="I3698" s="417" t="s">
        <v>425</v>
      </c>
      <c r="J3698" s="417" t="s">
        <v>1192</v>
      </c>
      <c r="K3698" s="417" t="s">
        <v>890</v>
      </c>
      <c r="L3698" s="417" t="s">
        <v>218</v>
      </c>
      <c r="M3698" s="423">
        <v>316677900</v>
      </c>
    </row>
    <row r="3699" spans="1:13">
      <c r="A3699" s="417" t="s">
        <v>7240</v>
      </c>
      <c r="B3699" s="417" t="s">
        <v>1977</v>
      </c>
      <c r="C3699" s="417" t="s">
        <v>920</v>
      </c>
      <c r="D3699" s="422">
        <v>8503</v>
      </c>
      <c r="E3699" s="417" t="s">
        <v>1110</v>
      </c>
      <c r="F3699" s="417" t="s">
        <v>1101</v>
      </c>
      <c r="G3699" s="417" t="s">
        <v>298</v>
      </c>
      <c r="H3699" s="417" t="s">
        <v>41</v>
      </c>
      <c r="I3699" s="417" t="s">
        <v>421</v>
      </c>
      <c r="J3699" s="417" t="s">
        <v>1197</v>
      </c>
      <c r="K3699" s="417" t="s">
        <v>890</v>
      </c>
      <c r="L3699" s="417" t="s">
        <v>218</v>
      </c>
      <c r="M3699" s="423">
        <v>333356100</v>
      </c>
    </row>
    <row r="3700" spans="1:13">
      <c r="A3700" s="417" t="s">
        <v>7217</v>
      </c>
      <c r="B3700" s="417" t="s">
        <v>1978</v>
      </c>
      <c r="C3700" s="417" t="s">
        <v>920</v>
      </c>
      <c r="D3700" s="422">
        <v>8503</v>
      </c>
      <c r="E3700" s="417" t="s">
        <v>1110</v>
      </c>
      <c r="F3700" s="417" t="s">
        <v>1101</v>
      </c>
      <c r="G3700" s="417" t="s">
        <v>298</v>
      </c>
      <c r="H3700" s="417" t="s">
        <v>41</v>
      </c>
      <c r="I3700" s="417" t="s">
        <v>48</v>
      </c>
      <c r="J3700" s="417" t="s">
        <v>1108</v>
      </c>
      <c r="K3700" s="417" t="s">
        <v>821</v>
      </c>
      <c r="L3700" s="417" t="s">
        <v>218</v>
      </c>
      <c r="M3700" s="423">
        <v>341995500</v>
      </c>
    </row>
    <row r="3701" spans="1:13">
      <c r="A3701" s="417" t="s">
        <v>7209</v>
      </c>
      <c r="B3701" s="417" t="s">
        <v>1978</v>
      </c>
      <c r="C3701" s="417" t="s">
        <v>920</v>
      </c>
      <c r="D3701" s="422">
        <v>8503</v>
      </c>
      <c r="E3701" s="417" t="s">
        <v>1110</v>
      </c>
      <c r="F3701" s="417" t="s">
        <v>1101</v>
      </c>
      <c r="G3701" s="417" t="s">
        <v>298</v>
      </c>
      <c r="H3701" s="417" t="s">
        <v>41</v>
      </c>
      <c r="I3701" s="417" t="s">
        <v>221</v>
      </c>
      <c r="J3701" s="417" t="s">
        <v>1107</v>
      </c>
      <c r="K3701" s="417" t="s">
        <v>821</v>
      </c>
      <c r="L3701" s="417" t="s">
        <v>218</v>
      </c>
      <c r="M3701" s="423">
        <v>344652000</v>
      </c>
    </row>
    <row r="3702" spans="1:13">
      <c r="A3702" s="417" t="s">
        <v>7201</v>
      </c>
      <c r="B3702" s="417" t="s">
        <v>1978</v>
      </c>
      <c r="C3702" s="417" t="s">
        <v>920</v>
      </c>
      <c r="D3702" s="422">
        <v>8503</v>
      </c>
      <c r="E3702" s="417" t="s">
        <v>1110</v>
      </c>
      <c r="F3702" s="417" t="s">
        <v>1101</v>
      </c>
      <c r="G3702" s="417" t="s">
        <v>298</v>
      </c>
      <c r="H3702" s="417" t="s">
        <v>41</v>
      </c>
      <c r="I3702" s="417" t="s">
        <v>46</v>
      </c>
      <c r="J3702" s="417" t="s">
        <v>1106</v>
      </c>
      <c r="K3702" s="417" t="s">
        <v>821</v>
      </c>
      <c r="L3702" s="417" t="s">
        <v>218</v>
      </c>
      <c r="M3702" s="423">
        <v>347308500</v>
      </c>
    </row>
    <row r="3703" spans="1:13">
      <c r="A3703" s="417" t="s">
        <v>7232</v>
      </c>
      <c r="B3703" s="417" t="s">
        <v>1977</v>
      </c>
      <c r="C3703" s="417" t="s">
        <v>920</v>
      </c>
      <c r="D3703" s="422">
        <v>8503</v>
      </c>
      <c r="E3703" s="417" t="s">
        <v>1110</v>
      </c>
      <c r="F3703" s="417" t="s">
        <v>1101</v>
      </c>
      <c r="G3703" s="417" t="s">
        <v>298</v>
      </c>
      <c r="H3703" s="417" t="s">
        <v>41</v>
      </c>
      <c r="I3703" s="417" t="s">
        <v>223</v>
      </c>
      <c r="J3703" s="417" t="s">
        <v>1194</v>
      </c>
      <c r="K3703" s="417" t="s">
        <v>890</v>
      </c>
      <c r="L3703" s="417" t="s">
        <v>218</v>
      </c>
      <c r="M3703" s="423">
        <v>350889000</v>
      </c>
    </row>
    <row r="3704" spans="1:13">
      <c r="A3704" s="417" t="s">
        <v>7193</v>
      </c>
      <c r="B3704" s="417" t="s">
        <v>1978</v>
      </c>
      <c r="C3704" s="417" t="s">
        <v>920</v>
      </c>
      <c r="D3704" s="422">
        <v>8503</v>
      </c>
      <c r="E3704" s="417" t="s">
        <v>1110</v>
      </c>
      <c r="F3704" s="417" t="s">
        <v>1101</v>
      </c>
      <c r="G3704" s="417" t="s">
        <v>298</v>
      </c>
      <c r="H3704" s="417" t="s">
        <v>41</v>
      </c>
      <c r="I3704" s="417" t="s">
        <v>44</v>
      </c>
      <c r="J3704" s="417" t="s">
        <v>1105</v>
      </c>
      <c r="K3704" s="417" t="s">
        <v>821</v>
      </c>
      <c r="L3704" s="417" t="s">
        <v>218</v>
      </c>
      <c r="M3704" s="423">
        <v>355324200</v>
      </c>
    </row>
    <row r="3705" spans="1:13">
      <c r="A3705" s="417" t="s">
        <v>7170</v>
      </c>
      <c r="B3705" s="417" t="s">
        <v>1971</v>
      </c>
      <c r="C3705" s="417" t="s">
        <v>920</v>
      </c>
      <c r="D3705" s="422">
        <v>8503</v>
      </c>
      <c r="E3705" s="417" t="s">
        <v>1110</v>
      </c>
      <c r="F3705" s="417" t="s">
        <v>1101</v>
      </c>
      <c r="G3705" s="417" t="s">
        <v>298</v>
      </c>
      <c r="H3705" s="417" t="s">
        <v>41</v>
      </c>
      <c r="I3705" s="417" t="s">
        <v>42</v>
      </c>
      <c r="J3705" s="417" t="s">
        <v>1103</v>
      </c>
      <c r="K3705" s="417" t="s">
        <v>890</v>
      </c>
      <c r="L3705" s="417" t="s">
        <v>34</v>
      </c>
      <c r="M3705" s="423">
        <v>365673000</v>
      </c>
    </row>
    <row r="3706" spans="1:13">
      <c r="A3706" s="417" t="s">
        <v>7185</v>
      </c>
      <c r="B3706" s="417" t="s">
        <v>1978</v>
      </c>
      <c r="C3706" s="417" t="s">
        <v>920</v>
      </c>
      <c r="D3706" s="422">
        <v>8503</v>
      </c>
      <c r="E3706" s="417" t="s">
        <v>1110</v>
      </c>
      <c r="F3706" s="417" t="s">
        <v>1101</v>
      </c>
      <c r="G3706" s="417" t="s">
        <v>298</v>
      </c>
      <c r="H3706" s="417" t="s">
        <v>41</v>
      </c>
      <c r="I3706" s="417" t="s">
        <v>219</v>
      </c>
      <c r="J3706" s="417" t="s">
        <v>1104</v>
      </c>
      <c r="K3706" s="417" t="s">
        <v>821</v>
      </c>
      <c r="L3706" s="417" t="s">
        <v>218</v>
      </c>
      <c r="M3706" s="423">
        <v>365950200</v>
      </c>
    </row>
    <row r="3707" spans="1:13">
      <c r="A3707" s="417" t="s">
        <v>7224</v>
      </c>
      <c r="B3707" s="417" t="s">
        <v>1977</v>
      </c>
      <c r="C3707" s="417" t="s">
        <v>920</v>
      </c>
      <c r="D3707" s="422">
        <v>8503</v>
      </c>
      <c r="E3707" s="417" t="s">
        <v>1110</v>
      </c>
      <c r="F3707" s="417" t="s">
        <v>1101</v>
      </c>
      <c r="G3707" s="417" t="s">
        <v>298</v>
      </c>
      <c r="H3707" s="417" t="s">
        <v>41</v>
      </c>
      <c r="I3707" s="417" t="s">
        <v>50</v>
      </c>
      <c r="J3707" s="417" t="s">
        <v>1193</v>
      </c>
      <c r="K3707" s="417" t="s">
        <v>890</v>
      </c>
      <c r="L3707" s="417" t="s">
        <v>218</v>
      </c>
      <c r="M3707" s="423">
        <v>369369000</v>
      </c>
    </row>
    <row r="3708" spans="1:13">
      <c r="A3708" s="417" t="s">
        <v>7163</v>
      </c>
      <c r="B3708" s="417" t="s">
        <v>1972</v>
      </c>
      <c r="C3708" s="417" t="s">
        <v>920</v>
      </c>
      <c r="D3708" s="422">
        <v>8503</v>
      </c>
      <c r="E3708" s="417" t="s">
        <v>1110</v>
      </c>
      <c r="F3708" s="417" t="s">
        <v>1101</v>
      </c>
      <c r="G3708" s="417" t="s">
        <v>298</v>
      </c>
      <c r="H3708" s="417" t="s">
        <v>41</v>
      </c>
      <c r="I3708" s="417" t="s">
        <v>324</v>
      </c>
      <c r="J3708" s="417" t="s">
        <v>1102</v>
      </c>
      <c r="K3708" s="417" t="s">
        <v>821</v>
      </c>
      <c r="L3708" s="417" t="s">
        <v>34</v>
      </c>
      <c r="M3708" s="423">
        <v>403233600</v>
      </c>
    </row>
    <row r="3709" spans="1:13">
      <c r="A3709" s="417" t="s">
        <v>7216</v>
      </c>
      <c r="B3709" s="417" t="s">
        <v>1977</v>
      </c>
      <c r="C3709" s="417" t="s">
        <v>920</v>
      </c>
      <c r="D3709" s="422">
        <v>8503</v>
      </c>
      <c r="E3709" s="417" t="s">
        <v>1110</v>
      </c>
      <c r="F3709" s="417" t="s">
        <v>1101</v>
      </c>
      <c r="G3709" s="417" t="s">
        <v>298</v>
      </c>
      <c r="H3709" s="417" t="s">
        <v>41</v>
      </c>
      <c r="I3709" s="417" t="s">
        <v>48</v>
      </c>
      <c r="J3709" s="417" t="s">
        <v>1108</v>
      </c>
      <c r="K3709" s="417" t="s">
        <v>890</v>
      </c>
      <c r="L3709" s="417" t="s">
        <v>218</v>
      </c>
      <c r="M3709" s="423">
        <v>410394600</v>
      </c>
    </row>
    <row r="3710" spans="1:13">
      <c r="A3710" s="417" t="s">
        <v>7208</v>
      </c>
      <c r="B3710" s="417" t="s">
        <v>1977</v>
      </c>
      <c r="C3710" s="417" t="s">
        <v>920</v>
      </c>
      <c r="D3710" s="422">
        <v>8503</v>
      </c>
      <c r="E3710" s="417" t="s">
        <v>1110</v>
      </c>
      <c r="F3710" s="417" t="s">
        <v>1101</v>
      </c>
      <c r="G3710" s="417" t="s">
        <v>298</v>
      </c>
      <c r="H3710" s="417" t="s">
        <v>41</v>
      </c>
      <c r="I3710" s="417" t="s">
        <v>221</v>
      </c>
      <c r="J3710" s="417" t="s">
        <v>1107</v>
      </c>
      <c r="K3710" s="417" t="s">
        <v>890</v>
      </c>
      <c r="L3710" s="417" t="s">
        <v>218</v>
      </c>
      <c r="M3710" s="423">
        <v>413582400</v>
      </c>
    </row>
    <row r="3711" spans="1:13">
      <c r="A3711" s="417" t="s">
        <v>7200</v>
      </c>
      <c r="B3711" s="417" t="s">
        <v>1977</v>
      </c>
      <c r="C3711" s="417" t="s">
        <v>920</v>
      </c>
      <c r="D3711" s="422">
        <v>8503</v>
      </c>
      <c r="E3711" s="417" t="s">
        <v>1110</v>
      </c>
      <c r="F3711" s="417" t="s">
        <v>1101</v>
      </c>
      <c r="G3711" s="417" t="s">
        <v>298</v>
      </c>
      <c r="H3711" s="417" t="s">
        <v>41</v>
      </c>
      <c r="I3711" s="417" t="s">
        <v>46</v>
      </c>
      <c r="J3711" s="417" t="s">
        <v>1106</v>
      </c>
      <c r="K3711" s="417" t="s">
        <v>890</v>
      </c>
      <c r="L3711" s="417" t="s">
        <v>218</v>
      </c>
      <c r="M3711" s="423">
        <v>416770200</v>
      </c>
    </row>
    <row r="3712" spans="1:13">
      <c r="A3712" s="417" t="s">
        <v>7192</v>
      </c>
      <c r="B3712" s="417" t="s">
        <v>1977</v>
      </c>
      <c r="C3712" s="417" t="s">
        <v>920</v>
      </c>
      <c r="D3712" s="422">
        <v>8503</v>
      </c>
      <c r="E3712" s="417" t="s">
        <v>1110</v>
      </c>
      <c r="F3712" s="417" t="s">
        <v>1101</v>
      </c>
      <c r="G3712" s="417" t="s">
        <v>298</v>
      </c>
      <c r="H3712" s="417" t="s">
        <v>41</v>
      </c>
      <c r="I3712" s="417" t="s">
        <v>44</v>
      </c>
      <c r="J3712" s="417" t="s">
        <v>1105</v>
      </c>
      <c r="K3712" s="417" t="s">
        <v>890</v>
      </c>
      <c r="L3712" s="417" t="s">
        <v>218</v>
      </c>
      <c r="M3712" s="423">
        <v>426402900</v>
      </c>
    </row>
    <row r="3713" spans="1:13">
      <c r="A3713" s="417" t="s">
        <v>7177</v>
      </c>
      <c r="B3713" s="417" t="s">
        <v>1978</v>
      </c>
      <c r="C3713" s="417" t="s">
        <v>920</v>
      </c>
      <c r="D3713" s="422">
        <v>8503</v>
      </c>
      <c r="E3713" s="417" t="s">
        <v>1110</v>
      </c>
      <c r="F3713" s="417" t="s">
        <v>1101</v>
      </c>
      <c r="G3713" s="417" t="s">
        <v>298</v>
      </c>
      <c r="H3713" s="417" t="s">
        <v>41</v>
      </c>
      <c r="I3713" s="417" t="s">
        <v>42</v>
      </c>
      <c r="J3713" s="417" t="s">
        <v>1103</v>
      </c>
      <c r="K3713" s="417" t="s">
        <v>821</v>
      </c>
      <c r="L3713" s="417" t="s">
        <v>218</v>
      </c>
      <c r="M3713" s="423">
        <v>438068400</v>
      </c>
    </row>
    <row r="3714" spans="1:13">
      <c r="A3714" s="417" t="s">
        <v>7184</v>
      </c>
      <c r="B3714" s="417" t="s">
        <v>1977</v>
      </c>
      <c r="C3714" s="417" t="s">
        <v>920</v>
      </c>
      <c r="D3714" s="422">
        <v>8503</v>
      </c>
      <c r="E3714" s="417" t="s">
        <v>1110</v>
      </c>
      <c r="F3714" s="417" t="s">
        <v>1101</v>
      </c>
      <c r="G3714" s="417" t="s">
        <v>298</v>
      </c>
      <c r="H3714" s="417" t="s">
        <v>41</v>
      </c>
      <c r="I3714" s="417" t="s">
        <v>219</v>
      </c>
      <c r="J3714" s="417" t="s">
        <v>1104</v>
      </c>
      <c r="K3714" s="417" t="s">
        <v>890</v>
      </c>
      <c r="L3714" s="417" t="s">
        <v>218</v>
      </c>
      <c r="M3714" s="423">
        <v>439154100</v>
      </c>
    </row>
    <row r="3715" spans="1:13">
      <c r="A3715" s="417" t="s">
        <v>7162</v>
      </c>
      <c r="B3715" s="417" t="s">
        <v>1971</v>
      </c>
      <c r="C3715" s="417" t="s">
        <v>920</v>
      </c>
      <c r="D3715" s="422">
        <v>8503</v>
      </c>
      <c r="E3715" s="417" t="s">
        <v>1110</v>
      </c>
      <c r="F3715" s="417" t="s">
        <v>1101</v>
      </c>
      <c r="G3715" s="417" t="s">
        <v>298</v>
      </c>
      <c r="H3715" s="417" t="s">
        <v>41</v>
      </c>
      <c r="I3715" s="417" t="s">
        <v>324</v>
      </c>
      <c r="J3715" s="417" t="s">
        <v>1102</v>
      </c>
      <c r="K3715" s="417" t="s">
        <v>890</v>
      </c>
      <c r="L3715" s="417" t="s">
        <v>34</v>
      </c>
      <c r="M3715" s="423">
        <v>483875700</v>
      </c>
    </row>
    <row r="3716" spans="1:13">
      <c r="A3716" s="417" t="s">
        <v>7176</v>
      </c>
      <c r="B3716" s="417" t="s">
        <v>1977</v>
      </c>
      <c r="C3716" s="417" t="s">
        <v>920</v>
      </c>
      <c r="D3716" s="422">
        <v>8503</v>
      </c>
      <c r="E3716" s="417" t="s">
        <v>1110</v>
      </c>
      <c r="F3716" s="417" t="s">
        <v>1101</v>
      </c>
      <c r="G3716" s="417" t="s">
        <v>298</v>
      </c>
      <c r="H3716" s="417" t="s">
        <v>41</v>
      </c>
      <c r="I3716" s="417" t="s">
        <v>42</v>
      </c>
      <c r="J3716" s="417" t="s">
        <v>1103</v>
      </c>
      <c r="K3716" s="417" t="s">
        <v>890</v>
      </c>
      <c r="L3716" s="417" t="s">
        <v>218</v>
      </c>
      <c r="M3716" s="423">
        <v>525663600</v>
      </c>
    </row>
    <row r="3717" spans="1:13">
      <c r="A3717" s="417" t="s">
        <v>7169</v>
      </c>
      <c r="B3717" s="417" t="s">
        <v>1978</v>
      </c>
      <c r="C3717" s="417" t="s">
        <v>920</v>
      </c>
      <c r="D3717" s="422">
        <v>8503</v>
      </c>
      <c r="E3717" s="417" t="s">
        <v>1110</v>
      </c>
      <c r="F3717" s="417" t="s">
        <v>1101</v>
      </c>
      <c r="G3717" s="417" t="s">
        <v>298</v>
      </c>
      <c r="H3717" s="417" t="s">
        <v>41</v>
      </c>
      <c r="I3717" s="417" t="s">
        <v>324</v>
      </c>
      <c r="J3717" s="417" t="s">
        <v>1102</v>
      </c>
      <c r="K3717" s="417" t="s">
        <v>821</v>
      </c>
      <c r="L3717" s="417" t="s">
        <v>218</v>
      </c>
      <c r="M3717" s="423">
        <v>579648300</v>
      </c>
    </row>
    <row r="3718" spans="1:13">
      <c r="A3718" s="417" t="s">
        <v>7168</v>
      </c>
      <c r="B3718" s="417" t="s">
        <v>1977</v>
      </c>
      <c r="C3718" s="417" t="s">
        <v>920</v>
      </c>
      <c r="D3718" s="422">
        <v>8503</v>
      </c>
      <c r="E3718" s="417" t="s">
        <v>1110</v>
      </c>
      <c r="F3718" s="417" t="s">
        <v>1101</v>
      </c>
      <c r="G3718" s="417" t="s">
        <v>298</v>
      </c>
      <c r="H3718" s="417" t="s">
        <v>41</v>
      </c>
      <c r="I3718" s="417" t="s">
        <v>324</v>
      </c>
      <c r="J3718" s="417" t="s">
        <v>1102</v>
      </c>
      <c r="K3718" s="417" t="s">
        <v>890</v>
      </c>
      <c r="L3718" s="417" t="s">
        <v>218</v>
      </c>
      <c r="M3718" s="423">
        <v>695587200</v>
      </c>
    </row>
    <row r="3719" spans="1:13">
      <c r="A3719" s="417" t="s">
        <v>7359</v>
      </c>
      <c r="B3719" s="417" t="s">
        <v>1984</v>
      </c>
      <c r="C3719" s="417" t="s">
        <v>920</v>
      </c>
      <c r="D3719" s="422">
        <v>8504</v>
      </c>
      <c r="E3719" s="417" t="s">
        <v>1111</v>
      </c>
      <c r="F3719" s="417" t="s">
        <v>1101</v>
      </c>
      <c r="G3719" s="417" t="s">
        <v>298</v>
      </c>
      <c r="H3719" s="417" t="s">
        <v>41</v>
      </c>
      <c r="I3719" s="417" t="s">
        <v>422</v>
      </c>
      <c r="J3719" s="417" t="s">
        <v>1195</v>
      </c>
      <c r="K3719" s="417" t="s">
        <v>821</v>
      </c>
      <c r="L3719" s="417" t="s">
        <v>822</v>
      </c>
      <c r="M3719" s="423">
        <v>9078300</v>
      </c>
    </row>
    <row r="3720" spans="1:13">
      <c r="A3720" s="417" t="s">
        <v>7367</v>
      </c>
      <c r="B3720" s="417" t="s">
        <v>1984</v>
      </c>
      <c r="C3720" s="417" t="s">
        <v>920</v>
      </c>
      <c r="D3720" s="422">
        <v>8504</v>
      </c>
      <c r="E3720" s="417" t="s">
        <v>1111</v>
      </c>
      <c r="F3720" s="417" t="s">
        <v>1101</v>
      </c>
      <c r="G3720" s="417" t="s">
        <v>298</v>
      </c>
      <c r="H3720" s="417" t="s">
        <v>41</v>
      </c>
      <c r="I3720" s="417" t="s">
        <v>423</v>
      </c>
      <c r="J3720" s="417" t="s">
        <v>1196</v>
      </c>
      <c r="K3720" s="417" t="s">
        <v>821</v>
      </c>
      <c r="L3720" s="417" t="s">
        <v>822</v>
      </c>
      <c r="M3720" s="423">
        <v>9078300</v>
      </c>
    </row>
    <row r="3721" spans="1:13">
      <c r="A3721" s="417" t="s">
        <v>7375</v>
      </c>
      <c r="B3721" s="417" t="s">
        <v>1984</v>
      </c>
      <c r="C3721" s="417" t="s">
        <v>920</v>
      </c>
      <c r="D3721" s="422">
        <v>8504</v>
      </c>
      <c r="E3721" s="417" t="s">
        <v>1111</v>
      </c>
      <c r="F3721" s="417" t="s">
        <v>1101</v>
      </c>
      <c r="G3721" s="417" t="s">
        <v>298</v>
      </c>
      <c r="H3721" s="417" t="s">
        <v>41</v>
      </c>
      <c r="I3721" s="417" t="s">
        <v>424</v>
      </c>
      <c r="J3721" s="417" t="s">
        <v>1191</v>
      </c>
      <c r="K3721" s="417" t="s">
        <v>821</v>
      </c>
      <c r="L3721" s="417" t="s">
        <v>822</v>
      </c>
      <c r="M3721" s="423">
        <v>9078300</v>
      </c>
    </row>
    <row r="3722" spans="1:13">
      <c r="A3722" s="417" t="s">
        <v>7383</v>
      </c>
      <c r="B3722" s="417" t="s">
        <v>1984</v>
      </c>
      <c r="C3722" s="417" t="s">
        <v>920</v>
      </c>
      <c r="D3722" s="422">
        <v>8504</v>
      </c>
      <c r="E3722" s="417" t="s">
        <v>1111</v>
      </c>
      <c r="F3722" s="417" t="s">
        <v>1101</v>
      </c>
      <c r="G3722" s="417" t="s">
        <v>298</v>
      </c>
      <c r="H3722" s="417" t="s">
        <v>41</v>
      </c>
      <c r="I3722" s="417" t="s">
        <v>425</v>
      </c>
      <c r="J3722" s="417" t="s">
        <v>1192</v>
      </c>
      <c r="K3722" s="417" t="s">
        <v>821</v>
      </c>
      <c r="L3722" s="417" t="s">
        <v>822</v>
      </c>
      <c r="M3722" s="423">
        <v>9078300</v>
      </c>
    </row>
    <row r="3723" spans="1:13">
      <c r="A3723" s="417" t="s">
        <v>7351</v>
      </c>
      <c r="B3723" s="417" t="s">
        <v>1984</v>
      </c>
      <c r="C3723" s="417" t="s">
        <v>920</v>
      </c>
      <c r="D3723" s="422">
        <v>8504</v>
      </c>
      <c r="E3723" s="417" t="s">
        <v>1111</v>
      </c>
      <c r="F3723" s="417" t="s">
        <v>1101</v>
      </c>
      <c r="G3723" s="417" t="s">
        <v>298</v>
      </c>
      <c r="H3723" s="417" t="s">
        <v>41</v>
      </c>
      <c r="I3723" s="417" t="s">
        <v>421</v>
      </c>
      <c r="J3723" s="417" t="s">
        <v>1197</v>
      </c>
      <c r="K3723" s="417" t="s">
        <v>821</v>
      </c>
      <c r="L3723" s="417" t="s">
        <v>822</v>
      </c>
      <c r="M3723" s="423">
        <v>9540300</v>
      </c>
    </row>
    <row r="3724" spans="1:13">
      <c r="A3724" s="417" t="s">
        <v>7343</v>
      </c>
      <c r="B3724" s="417" t="s">
        <v>1984</v>
      </c>
      <c r="C3724" s="417" t="s">
        <v>920</v>
      </c>
      <c r="D3724" s="422">
        <v>8504</v>
      </c>
      <c r="E3724" s="417" t="s">
        <v>1111</v>
      </c>
      <c r="F3724" s="417" t="s">
        <v>1101</v>
      </c>
      <c r="G3724" s="417" t="s">
        <v>298</v>
      </c>
      <c r="H3724" s="417" t="s">
        <v>41</v>
      </c>
      <c r="I3724" s="417" t="s">
        <v>223</v>
      </c>
      <c r="J3724" s="417" t="s">
        <v>1194</v>
      </c>
      <c r="K3724" s="417" t="s">
        <v>821</v>
      </c>
      <c r="L3724" s="417" t="s">
        <v>822</v>
      </c>
      <c r="M3724" s="423">
        <v>10048500</v>
      </c>
    </row>
    <row r="3725" spans="1:13">
      <c r="A3725" s="417" t="s">
        <v>7335</v>
      </c>
      <c r="B3725" s="417" t="s">
        <v>1984</v>
      </c>
      <c r="C3725" s="417" t="s">
        <v>920</v>
      </c>
      <c r="D3725" s="422">
        <v>8504</v>
      </c>
      <c r="E3725" s="417" t="s">
        <v>1111</v>
      </c>
      <c r="F3725" s="417" t="s">
        <v>1101</v>
      </c>
      <c r="G3725" s="417" t="s">
        <v>298</v>
      </c>
      <c r="H3725" s="417" t="s">
        <v>41</v>
      </c>
      <c r="I3725" s="417" t="s">
        <v>50</v>
      </c>
      <c r="J3725" s="417" t="s">
        <v>1193</v>
      </c>
      <c r="K3725" s="417" t="s">
        <v>821</v>
      </c>
      <c r="L3725" s="417" t="s">
        <v>822</v>
      </c>
      <c r="M3725" s="423">
        <v>10579800</v>
      </c>
    </row>
    <row r="3726" spans="1:13">
      <c r="A3726" s="417" t="s">
        <v>7358</v>
      </c>
      <c r="B3726" s="417" t="s">
        <v>1983</v>
      </c>
      <c r="C3726" s="417" t="s">
        <v>920</v>
      </c>
      <c r="D3726" s="422">
        <v>8504</v>
      </c>
      <c r="E3726" s="417" t="s">
        <v>1111</v>
      </c>
      <c r="F3726" s="417" t="s">
        <v>1101</v>
      </c>
      <c r="G3726" s="417" t="s">
        <v>298</v>
      </c>
      <c r="H3726" s="417" t="s">
        <v>41</v>
      </c>
      <c r="I3726" s="417" t="s">
        <v>422</v>
      </c>
      <c r="J3726" s="417" t="s">
        <v>1195</v>
      </c>
      <c r="K3726" s="417" t="s">
        <v>890</v>
      </c>
      <c r="L3726" s="417" t="s">
        <v>822</v>
      </c>
      <c r="M3726" s="423">
        <v>10880100</v>
      </c>
    </row>
    <row r="3727" spans="1:13">
      <c r="A3727" s="417" t="s">
        <v>7366</v>
      </c>
      <c r="B3727" s="417" t="s">
        <v>1983</v>
      </c>
      <c r="C3727" s="417" t="s">
        <v>920</v>
      </c>
      <c r="D3727" s="422">
        <v>8504</v>
      </c>
      <c r="E3727" s="417" t="s">
        <v>1111</v>
      </c>
      <c r="F3727" s="417" t="s">
        <v>1101</v>
      </c>
      <c r="G3727" s="417" t="s">
        <v>298</v>
      </c>
      <c r="H3727" s="417" t="s">
        <v>41</v>
      </c>
      <c r="I3727" s="417" t="s">
        <v>423</v>
      </c>
      <c r="J3727" s="417" t="s">
        <v>1196</v>
      </c>
      <c r="K3727" s="417" t="s">
        <v>890</v>
      </c>
      <c r="L3727" s="417" t="s">
        <v>822</v>
      </c>
      <c r="M3727" s="423">
        <v>10880100</v>
      </c>
    </row>
    <row r="3728" spans="1:13">
      <c r="A3728" s="417" t="s">
        <v>7374</v>
      </c>
      <c r="B3728" s="417" t="s">
        <v>1983</v>
      </c>
      <c r="C3728" s="417" t="s">
        <v>920</v>
      </c>
      <c r="D3728" s="422">
        <v>8504</v>
      </c>
      <c r="E3728" s="417" t="s">
        <v>1111</v>
      </c>
      <c r="F3728" s="417" t="s">
        <v>1101</v>
      </c>
      <c r="G3728" s="417" t="s">
        <v>298</v>
      </c>
      <c r="H3728" s="417" t="s">
        <v>41</v>
      </c>
      <c r="I3728" s="417" t="s">
        <v>424</v>
      </c>
      <c r="J3728" s="417" t="s">
        <v>1191</v>
      </c>
      <c r="K3728" s="417" t="s">
        <v>890</v>
      </c>
      <c r="L3728" s="417" t="s">
        <v>822</v>
      </c>
      <c r="M3728" s="423">
        <v>10880100</v>
      </c>
    </row>
    <row r="3729" spans="1:13">
      <c r="A3729" s="417" t="s">
        <v>7382</v>
      </c>
      <c r="B3729" s="417" t="s">
        <v>1983</v>
      </c>
      <c r="C3729" s="417" t="s">
        <v>920</v>
      </c>
      <c r="D3729" s="422">
        <v>8504</v>
      </c>
      <c r="E3729" s="417" t="s">
        <v>1111</v>
      </c>
      <c r="F3729" s="417" t="s">
        <v>1101</v>
      </c>
      <c r="G3729" s="417" t="s">
        <v>298</v>
      </c>
      <c r="H3729" s="417" t="s">
        <v>41</v>
      </c>
      <c r="I3729" s="417" t="s">
        <v>425</v>
      </c>
      <c r="J3729" s="417" t="s">
        <v>1192</v>
      </c>
      <c r="K3729" s="417" t="s">
        <v>890</v>
      </c>
      <c r="L3729" s="417" t="s">
        <v>822</v>
      </c>
      <c r="M3729" s="423">
        <v>10880100</v>
      </c>
    </row>
    <row r="3730" spans="1:13">
      <c r="A3730" s="417" t="s">
        <v>7350</v>
      </c>
      <c r="B3730" s="417" t="s">
        <v>1983</v>
      </c>
      <c r="C3730" s="417" t="s">
        <v>920</v>
      </c>
      <c r="D3730" s="422">
        <v>8504</v>
      </c>
      <c r="E3730" s="417" t="s">
        <v>1111</v>
      </c>
      <c r="F3730" s="417" t="s">
        <v>1101</v>
      </c>
      <c r="G3730" s="417" t="s">
        <v>298</v>
      </c>
      <c r="H3730" s="417" t="s">
        <v>41</v>
      </c>
      <c r="I3730" s="417" t="s">
        <v>421</v>
      </c>
      <c r="J3730" s="417" t="s">
        <v>1197</v>
      </c>
      <c r="K3730" s="417" t="s">
        <v>890</v>
      </c>
      <c r="L3730" s="417" t="s">
        <v>822</v>
      </c>
      <c r="M3730" s="423">
        <v>11457600</v>
      </c>
    </row>
    <row r="3731" spans="1:13">
      <c r="A3731" s="417" t="s">
        <v>7327</v>
      </c>
      <c r="B3731" s="417" t="s">
        <v>1984</v>
      </c>
      <c r="C3731" s="417" t="s">
        <v>920</v>
      </c>
      <c r="D3731" s="422">
        <v>8504</v>
      </c>
      <c r="E3731" s="417" t="s">
        <v>1111</v>
      </c>
      <c r="F3731" s="417" t="s">
        <v>1101</v>
      </c>
      <c r="G3731" s="417" t="s">
        <v>298</v>
      </c>
      <c r="H3731" s="417" t="s">
        <v>41</v>
      </c>
      <c r="I3731" s="417" t="s">
        <v>48</v>
      </c>
      <c r="J3731" s="417" t="s">
        <v>1108</v>
      </c>
      <c r="K3731" s="417" t="s">
        <v>821</v>
      </c>
      <c r="L3731" s="417" t="s">
        <v>822</v>
      </c>
      <c r="M3731" s="423">
        <v>11757900</v>
      </c>
    </row>
    <row r="3732" spans="1:13">
      <c r="A3732" s="417" t="s">
        <v>7319</v>
      </c>
      <c r="B3732" s="417" t="s">
        <v>1984</v>
      </c>
      <c r="C3732" s="417" t="s">
        <v>920</v>
      </c>
      <c r="D3732" s="422">
        <v>8504</v>
      </c>
      <c r="E3732" s="417" t="s">
        <v>1111</v>
      </c>
      <c r="F3732" s="417" t="s">
        <v>1101</v>
      </c>
      <c r="G3732" s="417" t="s">
        <v>298</v>
      </c>
      <c r="H3732" s="417" t="s">
        <v>41</v>
      </c>
      <c r="I3732" s="417" t="s">
        <v>221</v>
      </c>
      <c r="J3732" s="417" t="s">
        <v>1107</v>
      </c>
      <c r="K3732" s="417" t="s">
        <v>821</v>
      </c>
      <c r="L3732" s="417" t="s">
        <v>822</v>
      </c>
      <c r="M3732" s="423">
        <v>11850300</v>
      </c>
    </row>
    <row r="3733" spans="1:13">
      <c r="A3733" s="417" t="s">
        <v>7311</v>
      </c>
      <c r="B3733" s="417" t="s">
        <v>1984</v>
      </c>
      <c r="C3733" s="417" t="s">
        <v>920</v>
      </c>
      <c r="D3733" s="422">
        <v>8504</v>
      </c>
      <c r="E3733" s="417" t="s">
        <v>1111</v>
      </c>
      <c r="F3733" s="417" t="s">
        <v>1101</v>
      </c>
      <c r="G3733" s="417" t="s">
        <v>298</v>
      </c>
      <c r="H3733" s="417" t="s">
        <v>41</v>
      </c>
      <c r="I3733" s="417" t="s">
        <v>46</v>
      </c>
      <c r="J3733" s="417" t="s">
        <v>1106</v>
      </c>
      <c r="K3733" s="417" t="s">
        <v>821</v>
      </c>
      <c r="L3733" s="417" t="s">
        <v>822</v>
      </c>
      <c r="M3733" s="423">
        <v>11942700</v>
      </c>
    </row>
    <row r="3734" spans="1:13">
      <c r="A3734" s="417" t="s">
        <v>7342</v>
      </c>
      <c r="B3734" s="417" t="s">
        <v>1983</v>
      </c>
      <c r="C3734" s="417" t="s">
        <v>920</v>
      </c>
      <c r="D3734" s="422">
        <v>8504</v>
      </c>
      <c r="E3734" s="417" t="s">
        <v>1111</v>
      </c>
      <c r="F3734" s="417" t="s">
        <v>1101</v>
      </c>
      <c r="G3734" s="417" t="s">
        <v>298</v>
      </c>
      <c r="H3734" s="417" t="s">
        <v>41</v>
      </c>
      <c r="I3734" s="417" t="s">
        <v>223</v>
      </c>
      <c r="J3734" s="417" t="s">
        <v>1194</v>
      </c>
      <c r="K3734" s="417" t="s">
        <v>890</v>
      </c>
      <c r="L3734" s="417" t="s">
        <v>822</v>
      </c>
      <c r="M3734" s="423">
        <v>12058200</v>
      </c>
    </row>
    <row r="3735" spans="1:13">
      <c r="A3735" s="417" t="s">
        <v>7303</v>
      </c>
      <c r="B3735" s="417" t="s">
        <v>1984</v>
      </c>
      <c r="C3735" s="417" t="s">
        <v>920</v>
      </c>
      <c r="D3735" s="422">
        <v>8504</v>
      </c>
      <c r="E3735" s="417" t="s">
        <v>1111</v>
      </c>
      <c r="F3735" s="417" t="s">
        <v>1101</v>
      </c>
      <c r="G3735" s="417" t="s">
        <v>298</v>
      </c>
      <c r="H3735" s="417" t="s">
        <v>41</v>
      </c>
      <c r="I3735" s="417" t="s">
        <v>44</v>
      </c>
      <c r="J3735" s="417" t="s">
        <v>1105</v>
      </c>
      <c r="K3735" s="417" t="s">
        <v>821</v>
      </c>
      <c r="L3735" s="417" t="s">
        <v>822</v>
      </c>
      <c r="M3735" s="423">
        <v>12219900</v>
      </c>
    </row>
    <row r="3736" spans="1:13">
      <c r="A3736" s="417" t="s">
        <v>7295</v>
      </c>
      <c r="B3736" s="417" t="s">
        <v>1984</v>
      </c>
      <c r="C3736" s="417" t="s">
        <v>920</v>
      </c>
      <c r="D3736" s="422">
        <v>8504</v>
      </c>
      <c r="E3736" s="417" t="s">
        <v>1111</v>
      </c>
      <c r="F3736" s="417" t="s">
        <v>1101</v>
      </c>
      <c r="G3736" s="417" t="s">
        <v>298</v>
      </c>
      <c r="H3736" s="417" t="s">
        <v>41</v>
      </c>
      <c r="I3736" s="417" t="s">
        <v>219</v>
      </c>
      <c r="J3736" s="417" t="s">
        <v>1104</v>
      </c>
      <c r="K3736" s="417" t="s">
        <v>821</v>
      </c>
      <c r="L3736" s="417" t="s">
        <v>822</v>
      </c>
      <c r="M3736" s="423">
        <v>12589500</v>
      </c>
    </row>
    <row r="3737" spans="1:13">
      <c r="A3737" s="417" t="s">
        <v>7334</v>
      </c>
      <c r="B3737" s="417" t="s">
        <v>1983</v>
      </c>
      <c r="C3737" s="417" t="s">
        <v>920</v>
      </c>
      <c r="D3737" s="422">
        <v>8504</v>
      </c>
      <c r="E3737" s="417" t="s">
        <v>1111</v>
      </c>
      <c r="F3737" s="417" t="s">
        <v>1101</v>
      </c>
      <c r="G3737" s="417" t="s">
        <v>298</v>
      </c>
      <c r="H3737" s="417" t="s">
        <v>41</v>
      </c>
      <c r="I3737" s="417" t="s">
        <v>50</v>
      </c>
      <c r="J3737" s="417" t="s">
        <v>1193</v>
      </c>
      <c r="K3737" s="417" t="s">
        <v>890</v>
      </c>
      <c r="L3737" s="417" t="s">
        <v>822</v>
      </c>
      <c r="M3737" s="423">
        <v>12705000</v>
      </c>
    </row>
    <row r="3738" spans="1:13">
      <c r="A3738" s="417" t="s">
        <v>7326</v>
      </c>
      <c r="B3738" s="417" t="s">
        <v>1983</v>
      </c>
      <c r="C3738" s="417" t="s">
        <v>920</v>
      </c>
      <c r="D3738" s="422">
        <v>8504</v>
      </c>
      <c r="E3738" s="417" t="s">
        <v>1111</v>
      </c>
      <c r="F3738" s="417" t="s">
        <v>1101</v>
      </c>
      <c r="G3738" s="417" t="s">
        <v>298</v>
      </c>
      <c r="H3738" s="417" t="s">
        <v>41</v>
      </c>
      <c r="I3738" s="417" t="s">
        <v>48</v>
      </c>
      <c r="J3738" s="417" t="s">
        <v>1108</v>
      </c>
      <c r="K3738" s="417" t="s">
        <v>890</v>
      </c>
      <c r="L3738" s="417" t="s">
        <v>822</v>
      </c>
      <c r="M3738" s="423">
        <v>14114100</v>
      </c>
    </row>
    <row r="3739" spans="1:13">
      <c r="A3739" s="417" t="s">
        <v>7318</v>
      </c>
      <c r="B3739" s="417" t="s">
        <v>1983</v>
      </c>
      <c r="C3739" s="417" t="s">
        <v>920</v>
      </c>
      <c r="D3739" s="422">
        <v>8504</v>
      </c>
      <c r="E3739" s="417" t="s">
        <v>1111</v>
      </c>
      <c r="F3739" s="417" t="s">
        <v>1101</v>
      </c>
      <c r="G3739" s="417" t="s">
        <v>298</v>
      </c>
      <c r="H3739" s="417" t="s">
        <v>41</v>
      </c>
      <c r="I3739" s="417" t="s">
        <v>221</v>
      </c>
      <c r="J3739" s="417" t="s">
        <v>1107</v>
      </c>
      <c r="K3739" s="417" t="s">
        <v>890</v>
      </c>
      <c r="L3739" s="417" t="s">
        <v>822</v>
      </c>
      <c r="M3739" s="423">
        <v>14206500</v>
      </c>
    </row>
    <row r="3740" spans="1:13">
      <c r="A3740" s="417" t="s">
        <v>7310</v>
      </c>
      <c r="B3740" s="417" t="s">
        <v>1983</v>
      </c>
      <c r="C3740" s="417" t="s">
        <v>920</v>
      </c>
      <c r="D3740" s="422">
        <v>8504</v>
      </c>
      <c r="E3740" s="417" t="s">
        <v>1111</v>
      </c>
      <c r="F3740" s="417" t="s">
        <v>1101</v>
      </c>
      <c r="G3740" s="417" t="s">
        <v>298</v>
      </c>
      <c r="H3740" s="417" t="s">
        <v>41</v>
      </c>
      <c r="I3740" s="417" t="s">
        <v>46</v>
      </c>
      <c r="J3740" s="417" t="s">
        <v>1106</v>
      </c>
      <c r="K3740" s="417" t="s">
        <v>890</v>
      </c>
      <c r="L3740" s="417" t="s">
        <v>822</v>
      </c>
      <c r="M3740" s="423">
        <v>14322000</v>
      </c>
    </row>
    <row r="3741" spans="1:13">
      <c r="A3741" s="417" t="s">
        <v>7302</v>
      </c>
      <c r="B3741" s="417" t="s">
        <v>1983</v>
      </c>
      <c r="C3741" s="417" t="s">
        <v>920</v>
      </c>
      <c r="D3741" s="422">
        <v>8504</v>
      </c>
      <c r="E3741" s="417" t="s">
        <v>1111</v>
      </c>
      <c r="F3741" s="417" t="s">
        <v>1101</v>
      </c>
      <c r="G3741" s="417" t="s">
        <v>298</v>
      </c>
      <c r="H3741" s="417" t="s">
        <v>41</v>
      </c>
      <c r="I3741" s="417" t="s">
        <v>44</v>
      </c>
      <c r="J3741" s="417" t="s">
        <v>1105</v>
      </c>
      <c r="K3741" s="417" t="s">
        <v>890</v>
      </c>
      <c r="L3741" s="417" t="s">
        <v>822</v>
      </c>
      <c r="M3741" s="423">
        <v>14645400</v>
      </c>
    </row>
    <row r="3742" spans="1:13">
      <c r="A3742" s="417" t="s">
        <v>7287</v>
      </c>
      <c r="B3742" s="417" t="s">
        <v>1984</v>
      </c>
      <c r="C3742" s="417" t="s">
        <v>920</v>
      </c>
      <c r="D3742" s="422">
        <v>8504</v>
      </c>
      <c r="E3742" s="417" t="s">
        <v>1111</v>
      </c>
      <c r="F3742" s="417" t="s">
        <v>1101</v>
      </c>
      <c r="G3742" s="417" t="s">
        <v>298</v>
      </c>
      <c r="H3742" s="417" t="s">
        <v>41</v>
      </c>
      <c r="I3742" s="417" t="s">
        <v>42</v>
      </c>
      <c r="J3742" s="417" t="s">
        <v>1103</v>
      </c>
      <c r="K3742" s="417" t="s">
        <v>821</v>
      </c>
      <c r="L3742" s="417" t="s">
        <v>822</v>
      </c>
      <c r="M3742" s="423">
        <v>15061200</v>
      </c>
    </row>
    <row r="3743" spans="1:13">
      <c r="A3743" s="417" t="s">
        <v>7294</v>
      </c>
      <c r="B3743" s="417" t="s">
        <v>1983</v>
      </c>
      <c r="C3743" s="417" t="s">
        <v>920</v>
      </c>
      <c r="D3743" s="422">
        <v>8504</v>
      </c>
      <c r="E3743" s="417" t="s">
        <v>1111</v>
      </c>
      <c r="F3743" s="417" t="s">
        <v>1101</v>
      </c>
      <c r="G3743" s="417" t="s">
        <v>298</v>
      </c>
      <c r="H3743" s="417" t="s">
        <v>41</v>
      </c>
      <c r="I3743" s="417" t="s">
        <v>219</v>
      </c>
      <c r="J3743" s="417" t="s">
        <v>1104</v>
      </c>
      <c r="K3743" s="417" t="s">
        <v>890</v>
      </c>
      <c r="L3743" s="417" t="s">
        <v>822</v>
      </c>
      <c r="M3743" s="423">
        <v>15084300</v>
      </c>
    </row>
    <row r="3744" spans="1:13">
      <c r="A3744" s="417" t="s">
        <v>7286</v>
      </c>
      <c r="B3744" s="417" t="s">
        <v>1983</v>
      </c>
      <c r="C3744" s="417" t="s">
        <v>920</v>
      </c>
      <c r="D3744" s="422">
        <v>8504</v>
      </c>
      <c r="E3744" s="417" t="s">
        <v>1111</v>
      </c>
      <c r="F3744" s="417" t="s">
        <v>1101</v>
      </c>
      <c r="G3744" s="417" t="s">
        <v>298</v>
      </c>
      <c r="H3744" s="417" t="s">
        <v>41</v>
      </c>
      <c r="I3744" s="417" t="s">
        <v>42</v>
      </c>
      <c r="J3744" s="417" t="s">
        <v>1103</v>
      </c>
      <c r="K3744" s="417" t="s">
        <v>890</v>
      </c>
      <c r="L3744" s="417" t="s">
        <v>822</v>
      </c>
      <c r="M3744" s="423">
        <v>18064200</v>
      </c>
    </row>
    <row r="3745" spans="1:13">
      <c r="A3745" s="417" t="s">
        <v>7279</v>
      </c>
      <c r="B3745" s="417" t="s">
        <v>1984</v>
      </c>
      <c r="C3745" s="417" t="s">
        <v>920</v>
      </c>
      <c r="D3745" s="422">
        <v>8504</v>
      </c>
      <c r="E3745" s="417" t="s">
        <v>1111</v>
      </c>
      <c r="F3745" s="417" t="s">
        <v>1101</v>
      </c>
      <c r="G3745" s="417" t="s">
        <v>298</v>
      </c>
      <c r="H3745" s="417" t="s">
        <v>41</v>
      </c>
      <c r="I3745" s="417" t="s">
        <v>324</v>
      </c>
      <c r="J3745" s="417" t="s">
        <v>1102</v>
      </c>
      <c r="K3745" s="417" t="s">
        <v>821</v>
      </c>
      <c r="L3745" s="417" t="s">
        <v>822</v>
      </c>
      <c r="M3745" s="423">
        <v>19912200</v>
      </c>
    </row>
    <row r="3746" spans="1:13">
      <c r="A3746" s="417" t="s">
        <v>7278</v>
      </c>
      <c r="B3746" s="417" t="s">
        <v>1983</v>
      </c>
      <c r="C3746" s="417" t="s">
        <v>920</v>
      </c>
      <c r="D3746" s="422">
        <v>8504</v>
      </c>
      <c r="E3746" s="417" t="s">
        <v>1111</v>
      </c>
      <c r="F3746" s="417" t="s">
        <v>1101</v>
      </c>
      <c r="G3746" s="417" t="s">
        <v>298</v>
      </c>
      <c r="H3746" s="417" t="s">
        <v>41</v>
      </c>
      <c r="I3746" s="417" t="s">
        <v>324</v>
      </c>
      <c r="J3746" s="417" t="s">
        <v>1102</v>
      </c>
      <c r="K3746" s="417" t="s">
        <v>890</v>
      </c>
      <c r="L3746" s="417" t="s">
        <v>822</v>
      </c>
      <c r="M3746" s="423">
        <v>23908500</v>
      </c>
    </row>
    <row r="3747" spans="1:13">
      <c r="A3747" s="417" t="s">
        <v>7357</v>
      </c>
      <c r="B3747" s="417" t="s">
        <v>1982</v>
      </c>
      <c r="C3747" s="417" t="s">
        <v>920</v>
      </c>
      <c r="D3747" s="422">
        <v>8504</v>
      </c>
      <c r="E3747" s="417" t="s">
        <v>1111</v>
      </c>
      <c r="F3747" s="417" t="s">
        <v>1101</v>
      </c>
      <c r="G3747" s="417" t="s">
        <v>298</v>
      </c>
      <c r="H3747" s="417" t="s">
        <v>41</v>
      </c>
      <c r="I3747" s="417" t="s">
        <v>422</v>
      </c>
      <c r="J3747" s="417" t="s">
        <v>1195</v>
      </c>
      <c r="K3747" s="417" t="s">
        <v>821</v>
      </c>
      <c r="L3747" s="417" t="s">
        <v>32</v>
      </c>
      <c r="M3747" s="423">
        <v>99768900</v>
      </c>
    </row>
    <row r="3748" spans="1:13">
      <c r="A3748" s="417" t="s">
        <v>7365</v>
      </c>
      <c r="B3748" s="417" t="s">
        <v>1982</v>
      </c>
      <c r="C3748" s="417" t="s">
        <v>920</v>
      </c>
      <c r="D3748" s="422">
        <v>8504</v>
      </c>
      <c r="E3748" s="417" t="s">
        <v>1111</v>
      </c>
      <c r="F3748" s="417" t="s">
        <v>1101</v>
      </c>
      <c r="G3748" s="417" t="s">
        <v>298</v>
      </c>
      <c r="H3748" s="417" t="s">
        <v>41</v>
      </c>
      <c r="I3748" s="417" t="s">
        <v>423</v>
      </c>
      <c r="J3748" s="417" t="s">
        <v>1196</v>
      </c>
      <c r="K3748" s="417" t="s">
        <v>821</v>
      </c>
      <c r="L3748" s="417" t="s">
        <v>32</v>
      </c>
      <c r="M3748" s="423">
        <v>99768900</v>
      </c>
    </row>
    <row r="3749" spans="1:13">
      <c r="A3749" s="417" t="s">
        <v>7373</v>
      </c>
      <c r="B3749" s="417" t="s">
        <v>1982</v>
      </c>
      <c r="C3749" s="417" t="s">
        <v>920</v>
      </c>
      <c r="D3749" s="422">
        <v>8504</v>
      </c>
      <c r="E3749" s="417" t="s">
        <v>1111</v>
      </c>
      <c r="F3749" s="417" t="s">
        <v>1101</v>
      </c>
      <c r="G3749" s="417" t="s">
        <v>298</v>
      </c>
      <c r="H3749" s="417" t="s">
        <v>41</v>
      </c>
      <c r="I3749" s="417" t="s">
        <v>424</v>
      </c>
      <c r="J3749" s="417" t="s">
        <v>1191</v>
      </c>
      <c r="K3749" s="417" t="s">
        <v>821</v>
      </c>
      <c r="L3749" s="417" t="s">
        <v>32</v>
      </c>
      <c r="M3749" s="423">
        <v>99768900</v>
      </c>
    </row>
    <row r="3750" spans="1:13">
      <c r="A3750" s="417" t="s">
        <v>7381</v>
      </c>
      <c r="B3750" s="417" t="s">
        <v>1982</v>
      </c>
      <c r="C3750" s="417" t="s">
        <v>920</v>
      </c>
      <c r="D3750" s="422">
        <v>8504</v>
      </c>
      <c r="E3750" s="417" t="s">
        <v>1111</v>
      </c>
      <c r="F3750" s="417" t="s">
        <v>1101</v>
      </c>
      <c r="G3750" s="417" t="s">
        <v>298</v>
      </c>
      <c r="H3750" s="417" t="s">
        <v>41</v>
      </c>
      <c r="I3750" s="417" t="s">
        <v>425</v>
      </c>
      <c r="J3750" s="417" t="s">
        <v>1192</v>
      </c>
      <c r="K3750" s="417" t="s">
        <v>821</v>
      </c>
      <c r="L3750" s="417" t="s">
        <v>32</v>
      </c>
      <c r="M3750" s="423">
        <v>99768900</v>
      </c>
    </row>
    <row r="3751" spans="1:13">
      <c r="A3751" s="417" t="s">
        <v>7349</v>
      </c>
      <c r="B3751" s="417" t="s">
        <v>1982</v>
      </c>
      <c r="C3751" s="417" t="s">
        <v>920</v>
      </c>
      <c r="D3751" s="422">
        <v>8504</v>
      </c>
      <c r="E3751" s="417" t="s">
        <v>1111</v>
      </c>
      <c r="F3751" s="417" t="s">
        <v>1101</v>
      </c>
      <c r="G3751" s="417" t="s">
        <v>298</v>
      </c>
      <c r="H3751" s="417" t="s">
        <v>41</v>
      </c>
      <c r="I3751" s="417" t="s">
        <v>421</v>
      </c>
      <c r="J3751" s="417" t="s">
        <v>1197</v>
      </c>
      <c r="K3751" s="417" t="s">
        <v>821</v>
      </c>
      <c r="L3751" s="417" t="s">
        <v>32</v>
      </c>
      <c r="M3751" s="423">
        <v>105012600</v>
      </c>
    </row>
    <row r="3752" spans="1:13">
      <c r="A3752" s="417" t="s">
        <v>7341</v>
      </c>
      <c r="B3752" s="417" t="s">
        <v>1982</v>
      </c>
      <c r="C3752" s="417" t="s">
        <v>920</v>
      </c>
      <c r="D3752" s="422">
        <v>8504</v>
      </c>
      <c r="E3752" s="417" t="s">
        <v>1111</v>
      </c>
      <c r="F3752" s="417" t="s">
        <v>1101</v>
      </c>
      <c r="G3752" s="417" t="s">
        <v>298</v>
      </c>
      <c r="H3752" s="417" t="s">
        <v>41</v>
      </c>
      <c r="I3752" s="417" t="s">
        <v>223</v>
      </c>
      <c r="J3752" s="417" t="s">
        <v>1194</v>
      </c>
      <c r="K3752" s="417" t="s">
        <v>821</v>
      </c>
      <c r="L3752" s="417" t="s">
        <v>32</v>
      </c>
      <c r="M3752" s="423">
        <v>110533500</v>
      </c>
    </row>
    <row r="3753" spans="1:13">
      <c r="A3753" s="417" t="s">
        <v>7333</v>
      </c>
      <c r="B3753" s="417" t="s">
        <v>1982</v>
      </c>
      <c r="C3753" s="417" t="s">
        <v>920</v>
      </c>
      <c r="D3753" s="422">
        <v>8504</v>
      </c>
      <c r="E3753" s="417" t="s">
        <v>1111</v>
      </c>
      <c r="F3753" s="417" t="s">
        <v>1101</v>
      </c>
      <c r="G3753" s="417" t="s">
        <v>298</v>
      </c>
      <c r="H3753" s="417" t="s">
        <v>41</v>
      </c>
      <c r="I3753" s="417" t="s">
        <v>50</v>
      </c>
      <c r="J3753" s="417" t="s">
        <v>1193</v>
      </c>
      <c r="K3753" s="417" t="s">
        <v>821</v>
      </c>
      <c r="L3753" s="417" t="s">
        <v>32</v>
      </c>
      <c r="M3753" s="423">
        <v>116354700</v>
      </c>
    </row>
    <row r="3754" spans="1:13">
      <c r="A3754" s="417" t="s">
        <v>7356</v>
      </c>
      <c r="B3754" s="417" t="s">
        <v>1981</v>
      </c>
      <c r="C3754" s="417" t="s">
        <v>920</v>
      </c>
      <c r="D3754" s="422">
        <v>8504</v>
      </c>
      <c r="E3754" s="417" t="s">
        <v>1111</v>
      </c>
      <c r="F3754" s="417" t="s">
        <v>1101</v>
      </c>
      <c r="G3754" s="417" t="s">
        <v>298</v>
      </c>
      <c r="H3754" s="417" t="s">
        <v>41</v>
      </c>
      <c r="I3754" s="417" t="s">
        <v>422</v>
      </c>
      <c r="J3754" s="417" t="s">
        <v>1195</v>
      </c>
      <c r="K3754" s="417" t="s">
        <v>890</v>
      </c>
      <c r="L3754" s="417" t="s">
        <v>32</v>
      </c>
      <c r="M3754" s="423">
        <v>119727300</v>
      </c>
    </row>
    <row r="3755" spans="1:13">
      <c r="A3755" s="417" t="s">
        <v>7364</v>
      </c>
      <c r="B3755" s="417" t="s">
        <v>1981</v>
      </c>
      <c r="C3755" s="417" t="s">
        <v>920</v>
      </c>
      <c r="D3755" s="422">
        <v>8504</v>
      </c>
      <c r="E3755" s="417" t="s">
        <v>1111</v>
      </c>
      <c r="F3755" s="417" t="s">
        <v>1101</v>
      </c>
      <c r="G3755" s="417" t="s">
        <v>298</v>
      </c>
      <c r="H3755" s="417" t="s">
        <v>41</v>
      </c>
      <c r="I3755" s="417" t="s">
        <v>423</v>
      </c>
      <c r="J3755" s="417" t="s">
        <v>1196</v>
      </c>
      <c r="K3755" s="417" t="s">
        <v>890</v>
      </c>
      <c r="L3755" s="417" t="s">
        <v>32</v>
      </c>
      <c r="M3755" s="423">
        <v>119727300</v>
      </c>
    </row>
    <row r="3756" spans="1:13">
      <c r="A3756" s="417" t="s">
        <v>7372</v>
      </c>
      <c r="B3756" s="417" t="s">
        <v>1981</v>
      </c>
      <c r="C3756" s="417" t="s">
        <v>920</v>
      </c>
      <c r="D3756" s="422">
        <v>8504</v>
      </c>
      <c r="E3756" s="417" t="s">
        <v>1111</v>
      </c>
      <c r="F3756" s="417" t="s">
        <v>1101</v>
      </c>
      <c r="G3756" s="417" t="s">
        <v>298</v>
      </c>
      <c r="H3756" s="417" t="s">
        <v>41</v>
      </c>
      <c r="I3756" s="417" t="s">
        <v>424</v>
      </c>
      <c r="J3756" s="417" t="s">
        <v>1191</v>
      </c>
      <c r="K3756" s="417" t="s">
        <v>890</v>
      </c>
      <c r="L3756" s="417" t="s">
        <v>32</v>
      </c>
      <c r="M3756" s="423">
        <v>119727300</v>
      </c>
    </row>
    <row r="3757" spans="1:13">
      <c r="A3757" s="417" t="s">
        <v>7380</v>
      </c>
      <c r="B3757" s="417" t="s">
        <v>1981</v>
      </c>
      <c r="C3757" s="417" t="s">
        <v>920</v>
      </c>
      <c r="D3757" s="422">
        <v>8504</v>
      </c>
      <c r="E3757" s="417" t="s">
        <v>1111</v>
      </c>
      <c r="F3757" s="417" t="s">
        <v>1101</v>
      </c>
      <c r="G3757" s="417" t="s">
        <v>298</v>
      </c>
      <c r="H3757" s="417" t="s">
        <v>41</v>
      </c>
      <c r="I3757" s="417" t="s">
        <v>425</v>
      </c>
      <c r="J3757" s="417" t="s">
        <v>1192</v>
      </c>
      <c r="K3757" s="417" t="s">
        <v>890</v>
      </c>
      <c r="L3757" s="417" t="s">
        <v>32</v>
      </c>
      <c r="M3757" s="423">
        <v>119727300</v>
      </c>
    </row>
    <row r="3758" spans="1:13">
      <c r="A3758" s="417" t="s">
        <v>7348</v>
      </c>
      <c r="B3758" s="417" t="s">
        <v>1981</v>
      </c>
      <c r="C3758" s="417" t="s">
        <v>920</v>
      </c>
      <c r="D3758" s="422">
        <v>8504</v>
      </c>
      <c r="E3758" s="417" t="s">
        <v>1111</v>
      </c>
      <c r="F3758" s="417" t="s">
        <v>1101</v>
      </c>
      <c r="G3758" s="417" t="s">
        <v>298</v>
      </c>
      <c r="H3758" s="417" t="s">
        <v>41</v>
      </c>
      <c r="I3758" s="417" t="s">
        <v>421</v>
      </c>
      <c r="J3758" s="417" t="s">
        <v>1197</v>
      </c>
      <c r="K3758" s="417" t="s">
        <v>890</v>
      </c>
      <c r="L3758" s="417" t="s">
        <v>32</v>
      </c>
      <c r="M3758" s="423">
        <v>126010500</v>
      </c>
    </row>
    <row r="3759" spans="1:13">
      <c r="A3759" s="417" t="s">
        <v>7325</v>
      </c>
      <c r="B3759" s="417" t="s">
        <v>1982</v>
      </c>
      <c r="C3759" s="417" t="s">
        <v>920</v>
      </c>
      <c r="D3759" s="422">
        <v>8504</v>
      </c>
      <c r="E3759" s="417" t="s">
        <v>1111</v>
      </c>
      <c r="F3759" s="417" t="s">
        <v>1101</v>
      </c>
      <c r="G3759" s="417" t="s">
        <v>298</v>
      </c>
      <c r="H3759" s="417" t="s">
        <v>41</v>
      </c>
      <c r="I3759" s="417" t="s">
        <v>48</v>
      </c>
      <c r="J3759" s="417" t="s">
        <v>1108</v>
      </c>
      <c r="K3759" s="417" t="s">
        <v>821</v>
      </c>
      <c r="L3759" s="417" t="s">
        <v>32</v>
      </c>
      <c r="M3759" s="423">
        <v>129290700</v>
      </c>
    </row>
    <row r="3760" spans="1:13">
      <c r="A3760" s="417" t="s">
        <v>7317</v>
      </c>
      <c r="B3760" s="417" t="s">
        <v>1982</v>
      </c>
      <c r="C3760" s="417" t="s">
        <v>920</v>
      </c>
      <c r="D3760" s="422">
        <v>8504</v>
      </c>
      <c r="E3760" s="417" t="s">
        <v>1111</v>
      </c>
      <c r="F3760" s="417" t="s">
        <v>1101</v>
      </c>
      <c r="G3760" s="417" t="s">
        <v>298</v>
      </c>
      <c r="H3760" s="417" t="s">
        <v>41</v>
      </c>
      <c r="I3760" s="417" t="s">
        <v>221</v>
      </c>
      <c r="J3760" s="417" t="s">
        <v>1107</v>
      </c>
      <c r="K3760" s="417" t="s">
        <v>821</v>
      </c>
      <c r="L3760" s="417" t="s">
        <v>32</v>
      </c>
      <c r="M3760" s="423">
        <v>130307100</v>
      </c>
    </row>
    <row r="3761" spans="1:13">
      <c r="A3761" s="417" t="s">
        <v>7309</v>
      </c>
      <c r="B3761" s="417" t="s">
        <v>1982</v>
      </c>
      <c r="C3761" s="417" t="s">
        <v>920</v>
      </c>
      <c r="D3761" s="422">
        <v>8504</v>
      </c>
      <c r="E3761" s="417" t="s">
        <v>1111</v>
      </c>
      <c r="F3761" s="417" t="s">
        <v>1101</v>
      </c>
      <c r="G3761" s="417" t="s">
        <v>298</v>
      </c>
      <c r="H3761" s="417" t="s">
        <v>41</v>
      </c>
      <c r="I3761" s="417" t="s">
        <v>46</v>
      </c>
      <c r="J3761" s="417" t="s">
        <v>1106</v>
      </c>
      <c r="K3761" s="417" t="s">
        <v>821</v>
      </c>
      <c r="L3761" s="417" t="s">
        <v>32</v>
      </c>
      <c r="M3761" s="423">
        <v>131323500</v>
      </c>
    </row>
    <row r="3762" spans="1:13">
      <c r="A3762" s="417" t="s">
        <v>7340</v>
      </c>
      <c r="B3762" s="417" t="s">
        <v>1981</v>
      </c>
      <c r="C3762" s="417" t="s">
        <v>920</v>
      </c>
      <c r="D3762" s="422">
        <v>8504</v>
      </c>
      <c r="E3762" s="417" t="s">
        <v>1111</v>
      </c>
      <c r="F3762" s="417" t="s">
        <v>1101</v>
      </c>
      <c r="G3762" s="417" t="s">
        <v>298</v>
      </c>
      <c r="H3762" s="417" t="s">
        <v>41</v>
      </c>
      <c r="I3762" s="417" t="s">
        <v>223</v>
      </c>
      <c r="J3762" s="417" t="s">
        <v>1194</v>
      </c>
      <c r="K3762" s="417" t="s">
        <v>890</v>
      </c>
      <c r="L3762" s="417" t="s">
        <v>32</v>
      </c>
      <c r="M3762" s="423">
        <v>132663300</v>
      </c>
    </row>
    <row r="3763" spans="1:13">
      <c r="A3763" s="417" t="s">
        <v>7301</v>
      </c>
      <c r="B3763" s="417" t="s">
        <v>1982</v>
      </c>
      <c r="C3763" s="417" t="s">
        <v>920</v>
      </c>
      <c r="D3763" s="422">
        <v>8504</v>
      </c>
      <c r="E3763" s="417" t="s">
        <v>1111</v>
      </c>
      <c r="F3763" s="417" t="s">
        <v>1101</v>
      </c>
      <c r="G3763" s="417" t="s">
        <v>298</v>
      </c>
      <c r="H3763" s="417" t="s">
        <v>41</v>
      </c>
      <c r="I3763" s="417" t="s">
        <v>44</v>
      </c>
      <c r="J3763" s="417" t="s">
        <v>1105</v>
      </c>
      <c r="K3763" s="417" t="s">
        <v>821</v>
      </c>
      <c r="L3763" s="417" t="s">
        <v>32</v>
      </c>
      <c r="M3763" s="423">
        <v>134326500</v>
      </c>
    </row>
    <row r="3764" spans="1:13">
      <c r="A3764" s="417" t="s">
        <v>7293</v>
      </c>
      <c r="B3764" s="417" t="s">
        <v>1982</v>
      </c>
      <c r="C3764" s="417" t="s">
        <v>920</v>
      </c>
      <c r="D3764" s="422">
        <v>8504</v>
      </c>
      <c r="E3764" s="417" t="s">
        <v>1111</v>
      </c>
      <c r="F3764" s="417" t="s">
        <v>1101</v>
      </c>
      <c r="G3764" s="417" t="s">
        <v>298</v>
      </c>
      <c r="H3764" s="417" t="s">
        <v>41</v>
      </c>
      <c r="I3764" s="417" t="s">
        <v>219</v>
      </c>
      <c r="J3764" s="417" t="s">
        <v>1104</v>
      </c>
      <c r="K3764" s="417" t="s">
        <v>821</v>
      </c>
      <c r="L3764" s="417" t="s">
        <v>32</v>
      </c>
      <c r="M3764" s="423">
        <v>138369000</v>
      </c>
    </row>
    <row r="3765" spans="1:13">
      <c r="A3765" s="417" t="s">
        <v>7332</v>
      </c>
      <c r="B3765" s="417" t="s">
        <v>1981</v>
      </c>
      <c r="C3765" s="417" t="s">
        <v>920</v>
      </c>
      <c r="D3765" s="422">
        <v>8504</v>
      </c>
      <c r="E3765" s="417" t="s">
        <v>1111</v>
      </c>
      <c r="F3765" s="417" t="s">
        <v>1101</v>
      </c>
      <c r="G3765" s="417" t="s">
        <v>298</v>
      </c>
      <c r="H3765" s="417" t="s">
        <v>41</v>
      </c>
      <c r="I3765" s="417" t="s">
        <v>50</v>
      </c>
      <c r="J3765" s="417" t="s">
        <v>1193</v>
      </c>
      <c r="K3765" s="417" t="s">
        <v>890</v>
      </c>
      <c r="L3765" s="417" t="s">
        <v>32</v>
      </c>
      <c r="M3765" s="423">
        <v>139639500</v>
      </c>
    </row>
    <row r="3766" spans="1:13">
      <c r="A3766" s="417" t="s">
        <v>7324</v>
      </c>
      <c r="B3766" s="417" t="s">
        <v>1981</v>
      </c>
      <c r="C3766" s="417" t="s">
        <v>920</v>
      </c>
      <c r="D3766" s="422">
        <v>8504</v>
      </c>
      <c r="E3766" s="417" t="s">
        <v>1111</v>
      </c>
      <c r="F3766" s="417" t="s">
        <v>1101</v>
      </c>
      <c r="G3766" s="417" t="s">
        <v>298</v>
      </c>
      <c r="H3766" s="417" t="s">
        <v>41</v>
      </c>
      <c r="I3766" s="417" t="s">
        <v>48</v>
      </c>
      <c r="J3766" s="417" t="s">
        <v>1108</v>
      </c>
      <c r="K3766" s="417" t="s">
        <v>890</v>
      </c>
      <c r="L3766" s="417" t="s">
        <v>32</v>
      </c>
      <c r="M3766" s="423">
        <v>155139600</v>
      </c>
    </row>
    <row r="3767" spans="1:13">
      <c r="A3767" s="417" t="s">
        <v>7316</v>
      </c>
      <c r="B3767" s="417" t="s">
        <v>1981</v>
      </c>
      <c r="C3767" s="417" t="s">
        <v>920</v>
      </c>
      <c r="D3767" s="422">
        <v>8504</v>
      </c>
      <c r="E3767" s="417" t="s">
        <v>1111</v>
      </c>
      <c r="F3767" s="417" t="s">
        <v>1101</v>
      </c>
      <c r="G3767" s="417" t="s">
        <v>298</v>
      </c>
      <c r="H3767" s="417" t="s">
        <v>41</v>
      </c>
      <c r="I3767" s="417" t="s">
        <v>221</v>
      </c>
      <c r="J3767" s="417" t="s">
        <v>1107</v>
      </c>
      <c r="K3767" s="417" t="s">
        <v>890</v>
      </c>
      <c r="L3767" s="417" t="s">
        <v>32</v>
      </c>
      <c r="M3767" s="423">
        <v>156363900</v>
      </c>
    </row>
    <row r="3768" spans="1:13">
      <c r="A3768" s="417" t="s">
        <v>7308</v>
      </c>
      <c r="B3768" s="417" t="s">
        <v>1981</v>
      </c>
      <c r="C3768" s="417" t="s">
        <v>920</v>
      </c>
      <c r="D3768" s="422">
        <v>8504</v>
      </c>
      <c r="E3768" s="417" t="s">
        <v>1111</v>
      </c>
      <c r="F3768" s="417" t="s">
        <v>1101</v>
      </c>
      <c r="G3768" s="417" t="s">
        <v>298</v>
      </c>
      <c r="H3768" s="417" t="s">
        <v>41</v>
      </c>
      <c r="I3768" s="417" t="s">
        <v>46</v>
      </c>
      <c r="J3768" s="417" t="s">
        <v>1106</v>
      </c>
      <c r="K3768" s="417" t="s">
        <v>890</v>
      </c>
      <c r="L3768" s="417" t="s">
        <v>32</v>
      </c>
      <c r="M3768" s="423">
        <v>157588200</v>
      </c>
    </row>
    <row r="3769" spans="1:13">
      <c r="A3769" s="417" t="s">
        <v>7355</v>
      </c>
      <c r="B3769" s="417" t="s">
        <v>1980</v>
      </c>
      <c r="C3769" s="417" t="s">
        <v>920</v>
      </c>
      <c r="D3769" s="422">
        <v>8504</v>
      </c>
      <c r="E3769" s="417" t="s">
        <v>1111</v>
      </c>
      <c r="F3769" s="417" t="s">
        <v>1101</v>
      </c>
      <c r="G3769" s="417" t="s">
        <v>298</v>
      </c>
      <c r="H3769" s="417" t="s">
        <v>41</v>
      </c>
      <c r="I3769" s="417" t="s">
        <v>422</v>
      </c>
      <c r="J3769" s="417" t="s">
        <v>1195</v>
      </c>
      <c r="K3769" s="417" t="s">
        <v>821</v>
      </c>
      <c r="L3769" s="417" t="s">
        <v>34</v>
      </c>
      <c r="M3769" s="423">
        <v>159621000</v>
      </c>
    </row>
    <row r="3770" spans="1:13">
      <c r="A3770" s="417" t="s">
        <v>7363</v>
      </c>
      <c r="B3770" s="417" t="s">
        <v>1980</v>
      </c>
      <c r="C3770" s="417" t="s">
        <v>920</v>
      </c>
      <c r="D3770" s="422">
        <v>8504</v>
      </c>
      <c r="E3770" s="417" t="s">
        <v>1111</v>
      </c>
      <c r="F3770" s="417" t="s">
        <v>1101</v>
      </c>
      <c r="G3770" s="417" t="s">
        <v>298</v>
      </c>
      <c r="H3770" s="417" t="s">
        <v>41</v>
      </c>
      <c r="I3770" s="417" t="s">
        <v>423</v>
      </c>
      <c r="J3770" s="417" t="s">
        <v>1196</v>
      </c>
      <c r="K3770" s="417" t="s">
        <v>821</v>
      </c>
      <c r="L3770" s="417" t="s">
        <v>34</v>
      </c>
      <c r="M3770" s="423">
        <v>159621000</v>
      </c>
    </row>
    <row r="3771" spans="1:13">
      <c r="A3771" s="417" t="s">
        <v>7371</v>
      </c>
      <c r="B3771" s="417" t="s">
        <v>1980</v>
      </c>
      <c r="C3771" s="417" t="s">
        <v>920</v>
      </c>
      <c r="D3771" s="422">
        <v>8504</v>
      </c>
      <c r="E3771" s="417" t="s">
        <v>1111</v>
      </c>
      <c r="F3771" s="417" t="s">
        <v>1101</v>
      </c>
      <c r="G3771" s="417" t="s">
        <v>298</v>
      </c>
      <c r="H3771" s="417" t="s">
        <v>41</v>
      </c>
      <c r="I3771" s="417" t="s">
        <v>424</v>
      </c>
      <c r="J3771" s="417" t="s">
        <v>1191</v>
      </c>
      <c r="K3771" s="417" t="s">
        <v>821</v>
      </c>
      <c r="L3771" s="417" t="s">
        <v>34</v>
      </c>
      <c r="M3771" s="423">
        <v>159621000</v>
      </c>
    </row>
    <row r="3772" spans="1:13">
      <c r="A3772" s="417" t="s">
        <v>7379</v>
      </c>
      <c r="B3772" s="417" t="s">
        <v>1980</v>
      </c>
      <c r="C3772" s="417" t="s">
        <v>920</v>
      </c>
      <c r="D3772" s="422">
        <v>8504</v>
      </c>
      <c r="E3772" s="417" t="s">
        <v>1111</v>
      </c>
      <c r="F3772" s="417" t="s">
        <v>1101</v>
      </c>
      <c r="G3772" s="417" t="s">
        <v>298</v>
      </c>
      <c r="H3772" s="417" t="s">
        <v>41</v>
      </c>
      <c r="I3772" s="417" t="s">
        <v>425</v>
      </c>
      <c r="J3772" s="417" t="s">
        <v>1192</v>
      </c>
      <c r="K3772" s="417" t="s">
        <v>821</v>
      </c>
      <c r="L3772" s="417" t="s">
        <v>34</v>
      </c>
      <c r="M3772" s="423">
        <v>159621000</v>
      </c>
    </row>
    <row r="3773" spans="1:13">
      <c r="A3773" s="417" t="s">
        <v>7300</v>
      </c>
      <c r="B3773" s="417" t="s">
        <v>1981</v>
      </c>
      <c r="C3773" s="417" t="s">
        <v>920</v>
      </c>
      <c r="D3773" s="422">
        <v>8504</v>
      </c>
      <c r="E3773" s="417" t="s">
        <v>1111</v>
      </c>
      <c r="F3773" s="417" t="s">
        <v>1101</v>
      </c>
      <c r="G3773" s="417" t="s">
        <v>298</v>
      </c>
      <c r="H3773" s="417" t="s">
        <v>41</v>
      </c>
      <c r="I3773" s="417" t="s">
        <v>44</v>
      </c>
      <c r="J3773" s="417" t="s">
        <v>1105</v>
      </c>
      <c r="K3773" s="417" t="s">
        <v>890</v>
      </c>
      <c r="L3773" s="417" t="s">
        <v>32</v>
      </c>
      <c r="M3773" s="423">
        <v>161191800</v>
      </c>
    </row>
    <row r="3774" spans="1:13">
      <c r="A3774" s="417" t="s">
        <v>7285</v>
      </c>
      <c r="B3774" s="417" t="s">
        <v>1982</v>
      </c>
      <c r="C3774" s="417" t="s">
        <v>920</v>
      </c>
      <c r="D3774" s="422">
        <v>8504</v>
      </c>
      <c r="E3774" s="417" t="s">
        <v>1111</v>
      </c>
      <c r="F3774" s="417" t="s">
        <v>1101</v>
      </c>
      <c r="G3774" s="417" t="s">
        <v>298</v>
      </c>
      <c r="H3774" s="417" t="s">
        <v>41</v>
      </c>
      <c r="I3774" s="417" t="s">
        <v>42</v>
      </c>
      <c r="J3774" s="417" t="s">
        <v>1103</v>
      </c>
      <c r="K3774" s="417" t="s">
        <v>821</v>
      </c>
      <c r="L3774" s="417" t="s">
        <v>32</v>
      </c>
      <c r="M3774" s="423">
        <v>165627000</v>
      </c>
    </row>
    <row r="3775" spans="1:13">
      <c r="A3775" s="417" t="s">
        <v>7292</v>
      </c>
      <c r="B3775" s="417" t="s">
        <v>1981</v>
      </c>
      <c r="C3775" s="417" t="s">
        <v>920</v>
      </c>
      <c r="D3775" s="422">
        <v>8504</v>
      </c>
      <c r="E3775" s="417" t="s">
        <v>1111</v>
      </c>
      <c r="F3775" s="417" t="s">
        <v>1101</v>
      </c>
      <c r="G3775" s="417" t="s">
        <v>298</v>
      </c>
      <c r="H3775" s="417" t="s">
        <v>41</v>
      </c>
      <c r="I3775" s="417" t="s">
        <v>219</v>
      </c>
      <c r="J3775" s="417" t="s">
        <v>1104</v>
      </c>
      <c r="K3775" s="417" t="s">
        <v>890</v>
      </c>
      <c r="L3775" s="417" t="s">
        <v>32</v>
      </c>
      <c r="M3775" s="423">
        <v>166042800</v>
      </c>
    </row>
    <row r="3776" spans="1:13">
      <c r="A3776" s="417" t="s">
        <v>7347</v>
      </c>
      <c r="B3776" s="417" t="s">
        <v>1980</v>
      </c>
      <c r="C3776" s="417" t="s">
        <v>920</v>
      </c>
      <c r="D3776" s="422">
        <v>8504</v>
      </c>
      <c r="E3776" s="417" t="s">
        <v>1111</v>
      </c>
      <c r="F3776" s="417" t="s">
        <v>1101</v>
      </c>
      <c r="G3776" s="417" t="s">
        <v>298</v>
      </c>
      <c r="H3776" s="417" t="s">
        <v>41</v>
      </c>
      <c r="I3776" s="417" t="s">
        <v>421</v>
      </c>
      <c r="J3776" s="417" t="s">
        <v>1197</v>
      </c>
      <c r="K3776" s="417" t="s">
        <v>821</v>
      </c>
      <c r="L3776" s="417" t="s">
        <v>34</v>
      </c>
      <c r="M3776" s="423">
        <v>168029400</v>
      </c>
    </row>
    <row r="3777" spans="1:13">
      <c r="A3777" s="417" t="s">
        <v>7339</v>
      </c>
      <c r="B3777" s="417" t="s">
        <v>1980</v>
      </c>
      <c r="C3777" s="417" t="s">
        <v>920</v>
      </c>
      <c r="D3777" s="422">
        <v>8504</v>
      </c>
      <c r="E3777" s="417" t="s">
        <v>1111</v>
      </c>
      <c r="F3777" s="417" t="s">
        <v>1101</v>
      </c>
      <c r="G3777" s="417" t="s">
        <v>298</v>
      </c>
      <c r="H3777" s="417" t="s">
        <v>41</v>
      </c>
      <c r="I3777" s="417" t="s">
        <v>223</v>
      </c>
      <c r="J3777" s="417" t="s">
        <v>1194</v>
      </c>
      <c r="K3777" s="417" t="s">
        <v>821</v>
      </c>
      <c r="L3777" s="417" t="s">
        <v>34</v>
      </c>
      <c r="M3777" s="423">
        <v>176876700</v>
      </c>
    </row>
    <row r="3778" spans="1:13">
      <c r="A3778" s="417" t="s">
        <v>7331</v>
      </c>
      <c r="B3778" s="417" t="s">
        <v>1980</v>
      </c>
      <c r="C3778" s="417" t="s">
        <v>920</v>
      </c>
      <c r="D3778" s="422">
        <v>8504</v>
      </c>
      <c r="E3778" s="417" t="s">
        <v>1111</v>
      </c>
      <c r="F3778" s="417" t="s">
        <v>1101</v>
      </c>
      <c r="G3778" s="417" t="s">
        <v>298</v>
      </c>
      <c r="H3778" s="417" t="s">
        <v>41</v>
      </c>
      <c r="I3778" s="417" t="s">
        <v>50</v>
      </c>
      <c r="J3778" s="417" t="s">
        <v>1193</v>
      </c>
      <c r="K3778" s="417" t="s">
        <v>821</v>
      </c>
      <c r="L3778" s="417" t="s">
        <v>34</v>
      </c>
      <c r="M3778" s="423">
        <v>186186000</v>
      </c>
    </row>
    <row r="3779" spans="1:13">
      <c r="A3779" s="417" t="s">
        <v>7354</v>
      </c>
      <c r="B3779" s="417" t="s">
        <v>1979</v>
      </c>
      <c r="C3779" s="417" t="s">
        <v>920</v>
      </c>
      <c r="D3779" s="422">
        <v>8504</v>
      </c>
      <c r="E3779" s="417" t="s">
        <v>1111</v>
      </c>
      <c r="F3779" s="417" t="s">
        <v>1101</v>
      </c>
      <c r="G3779" s="417" t="s">
        <v>298</v>
      </c>
      <c r="H3779" s="417" t="s">
        <v>41</v>
      </c>
      <c r="I3779" s="417" t="s">
        <v>422</v>
      </c>
      <c r="J3779" s="417" t="s">
        <v>1195</v>
      </c>
      <c r="K3779" s="417" t="s">
        <v>890</v>
      </c>
      <c r="L3779" s="417" t="s">
        <v>34</v>
      </c>
      <c r="M3779" s="423">
        <v>191545200</v>
      </c>
    </row>
    <row r="3780" spans="1:13">
      <c r="A3780" s="417" t="s">
        <v>7362</v>
      </c>
      <c r="B3780" s="417" t="s">
        <v>1979</v>
      </c>
      <c r="C3780" s="417" t="s">
        <v>920</v>
      </c>
      <c r="D3780" s="422">
        <v>8504</v>
      </c>
      <c r="E3780" s="417" t="s">
        <v>1111</v>
      </c>
      <c r="F3780" s="417" t="s">
        <v>1101</v>
      </c>
      <c r="G3780" s="417" t="s">
        <v>298</v>
      </c>
      <c r="H3780" s="417" t="s">
        <v>41</v>
      </c>
      <c r="I3780" s="417" t="s">
        <v>423</v>
      </c>
      <c r="J3780" s="417" t="s">
        <v>1196</v>
      </c>
      <c r="K3780" s="417" t="s">
        <v>890</v>
      </c>
      <c r="L3780" s="417" t="s">
        <v>34</v>
      </c>
      <c r="M3780" s="423">
        <v>191545200</v>
      </c>
    </row>
    <row r="3781" spans="1:13">
      <c r="A3781" s="417" t="s">
        <v>7370</v>
      </c>
      <c r="B3781" s="417" t="s">
        <v>1979</v>
      </c>
      <c r="C3781" s="417" t="s">
        <v>920</v>
      </c>
      <c r="D3781" s="422">
        <v>8504</v>
      </c>
      <c r="E3781" s="417" t="s">
        <v>1111</v>
      </c>
      <c r="F3781" s="417" t="s">
        <v>1101</v>
      </c>
      <c r="G3781" s="417" t="s">
        <v>298</v>
      </c>
      <c r="H3781" s="417" t="s">
        <v>41</v>
      </c>
      <c r="I3781" s="417" t="s">
        <v>424</v>
      </c>
      <c r="J3781" s="417" t="s">
        <v>1191</v>
      </c>
      <c r="K3781" s="417" t="s">
        <v>890</v>
      </c>
      <c r="L3781" s="417" t="s">
        <v>34</v>
      </c>
      <c r="M3781" s="423">
        <v>191545200</v>
      </c>
    </row>
    <row r="3782" spans="1:13">
      <c r="A3782" s="417" t="s">
        <v>7378</v>
      </c>
      <c r="B3782" s="417" t="s">
        <v>1979</v>
      </c>
      <c r="C3782" s="417" t="s">
        <v>920</v>
      </c>
      <c r="D3782" s="422">
        <v>8504</v>
      </c>
      <c r="E3782" s="417" t="s">
        <v>1111</v>
      </c>
      <c r="F3782" s="417" t="s">
        <v>1101</v>
      </c>
      <c r="G3782" s="417" t="s">
        <v>298</v>
      </c>
      <c r="H3782" s="417" t="s">
        <v>41</v>
      </c>
      <c r="I3782" s="417" t="s">
        <v>425</v>
      </c>
      <c r="J3782" s="417" t="s">
        <v>1192</v>
      </c>
      <c r="K3782" s="417" t="s">
        <v>890</v>
      </c>
      <c r="L3782" s="417" t="s">
        <v>34</v>
      </c>
      <c r="M3782" s="423">
        <v>191545200</v>
      </c>
    </row>
    <row r="3783" spans="1:13">
      <c r="A3783" s="417" t="s">
        <v>7284</v>
      </c>
      <c r="B3783" s="417" t="s">
        <v>1981</v>
      </c>
      <c r="C3783" s="417" t="s">
        <v>920</v>
      </c>
      <c r="D3783" s="422">
        <v>8504</v>
      </c>
      <c r="E3783" s="417" t="s">
        <v>1111</v>
      </c>
      <c r="F3783" s="417" t="s">
        <v>1101</v>
      </c>
      <c r="G3783" s="417" t="s">
        <v>298</v>
      </c>
      <c r="H3783" s="417" t="s">
        <v>41</v>
      </c>
      <c r="I3783" s="417" t="s">
        <v>42</v>
      </c>
      <c r="J3783" s="417" t="s">
        <v>1103</v>
      </c>
      <c r="K3783" s="417" t="s">
        <v>890</v>
      </c>
      <c r="L3783" s="417" t="s">
        <v>32</v>
      </c>
      <c r="M3783" s="423">
        <v>198752400</v>
      </c>
    </row>
    <row r="3784" spans="1:13">
      <c r="A3784" s="417" t="s">
        <v>7346</v>
      </c>
      <c r="B3784" s="417" t="s">
        <v>1979</v>
      </c>
      <c r="C3784" s="417" t="s">
        <v>920</v>
      </c>
      <c r="D3784" s="422">
        <v>8504</v>
      </c>
      <c r="E3784" s="417" t="s">
        <v>1111</v>
      </c>
      <c r="F3784" s="417" t="s">
        <v>1101</v>
      </c>
      <c r="G3784" s="417" t="s">
        <v>298</v>
      </c>
      <c r="H3784" s="417" t="s">
        <v>41</v>
      </c>
      <c r="I3784" s="417" t="s">
        <v>421</v>
      </c>
      <c r="J3784" s="417" t="s">
        <v>1197</v>
      </c>
      <c r="K3784" s="417" t="s">
        <v>890</v>
      </c>
      <c r="L3784" s="417" t="s">
        <v>34</v>
      </c>
      <c r="M3784" s="423">
        <v>201639900</v>
      </c>
    </row>
    <row r="3785" spans="1:13">
      <c r="A3785" s="417" t="s">
        <v>7323</v>
      </c>
      <c r="B3785" s="417" t="s">
        <v>1980</v>
      </c>
      <c r="C3785" s="417" t="s">
        <v>920</v>
      </c>
      <c r="D3785" s="422">
        <v>8504</v>
      </c>
      <c r="E3785" s="417" t="s">
        <v>1111</v>
      </c>
      <c r="F3785" s="417" t="s">
        <v>1101</v>
      </c>
      <c r="G3785" s="417" t="s">
        <v>298</v>
      </c>
      <c r="H3785" s="417" t="s">
        <v>41</v>
      </c>
      <c r="I3785" s="417" t="s">
        <v>48</v>
      </c>
      <c r="J3785" s="417" t="s">
        <v>1108</v>
      </c>
      <c r="K3785" s="417" t="s">
        <v>821</v>
      </c>
      <c r="L3785" s="417" t="s">
        <v>34</v>
      </c>
      <c r="M3785" s="423">
        <v>206860500</v>
      </c>
    </row>
    <row r="3786" spans="1:13">
      <c r="A3786" s="417" t="s">
        <v>7315</v>
      </c>
      <c r="B3786" s="417" t="s">
        <v>1980</v>
      </c>
      <c r="C3786" s="417" t="s">
        <v>920</v>
      </c>
      <c r="D3786" s="422">
        <v>8504</v>
      </c>
      <c r="E3786" s="417" t="s">
        <v>1111</v>
      </c>
      <c r="F3786" s="417" t="s">
        <v>1101</v>
      </c>
      <c r="G3786" s="417" t="s">
        <v>298</v>
      </c>
      <c r="H3786" s="417" t="s">
        <v>41</v>
      </c>
      <c r="I3786" s="417" t="s">
        <v>221</v>
      </c>
      <c r="J3786" s="417" t="s">
        <v>1107</v>
      </c>
      <c r="K3786" s="417" t="s">
        <v>821</v>
      </c>
      <c r="L3786" s="417" t="s">
        <v>34</v>
      </c>
      <c r="M3786" s="423">
        <v>208500600</v>
      </c>
    </row>
    <row r="3787" spans="1:13">
      <c r="A3787" s="417" t="s">
        <v>7307</v>
      </c>
      <c r="B3787" s="417" t="s">
        <v>1980</v>
      </c>
      <c r="C3787" s="417" t="s">
        <v>920</v>
      </c>
      <c r="D3787" s="422">
        <v>8504</v>
      </c>
      <c r="E3787" s="417" t="s">
        <v>1111</v>
      </c>
      <c r="F3787" s="417" t="s">
        <v>1101</v>
      </c>
      <c r="G3787" s="417" t="s">
        <v>298</v>
      </c>
      <c r="H3787" s="417" t="s">
        <v>41</v>
      </c>
      <c r="I3787" s="417" t="s">
        <v>46</v>
      </c>
      <c r="J3787" s="417" t="s">
        <v>1106</v>
      </c>
      <c r="K3787" s="417" t="s">
        <v>821</v>
      </c>
      <c r="L3787" s="417" t="s">
        <v>34</v>
      </c>
      <c r="M3787" s="423">
        <v>210117600</v>
      </c>
    </row>
    <row r="3788" spans="1:13">
      <c r="A3788" s="417" t="s">
        <v>7338</v>
      </c>
      <c r="B3788" s="417" t="s">
        <v>1979</v>
      </c>
      <c r="C3788" s="417" t="s">
        <v>920</v>
      </c>
      <c r="D3788" s="422">
        <v>8504</v>
      </c>
      <c r="E3788" s="417" t="s">
        <v>1111</v>
      </c>
      <c r="F3788" s="417" t="s">
        <v>1101</v>
      </c>
      <c r="G3788" s="417" t="s">
        <v>298</v>
      </c>
      <c r="H3788" s="417" t="s">
        <v>41</v>
      </c>
      <c r="I3788" s="417" t="s">
        <v>223</v>
      </c>
      <c r="J3788" s="417" t="s">
        <v>1194</v>
      </c>
      <c r="K3788" s="417" t="s">
        <v>890</v>
      </c>
      <c r="L3788" s="417" t="s">
        <v>34</v>
      </c>
      <c r="M3788" s="423">
        <v>212242800</v>
      </c>
    </row>
    <row r="3789" spans="1:13">
      <c r="A3789" s="417" t="s">
        <v>7299</v>
      </c>
      <c r="B3789" s="417" t="s">
        <v>1980</v>
      </c>
      <c r="C3789" s="417" t="s">
        <v>920</v>
      </c>
      <c r="D3789" s="422">
        <v>8504</v>
      </c>
      <c r="E3789" s="417" t="s">
        <v>1111</v>
      </c>
      <c r="F3789" s="417" t="s">
        <v>1101</v>
      </c>
      <c r="G3789" s="417" t="s">
        <v>298</v>
      </c>
      <c r="H3789" s="417" t="s">
        <v>41</v>
      </c>
      <c r="I3789" s="417" t="s">
        <v>44</v>
      </c>
      <c r="J3789" s="417" t="s">
        <v>1105</v>
      </c>
      <c r="K3789" s="417" t="s">
        <v>821</v>
      </c>
      <c r="L3789" s="417" t="s">
        <v>34</v>
      </c>
      <c r="M3789" s="423">
        <v>214922400</v>
      </c>
    </row>
    <row r="3790" spans="1:13">
      <c r="A3790" s="417" t="s">
        <v>7277</v>
      </c>
      <c r="B3790" s="417" t="s">
        <v>1982</v>
      </c>
      <c r="C3790" s="417" t="s">
        <v>920</v>
      </c>
      <c r="D3790" s="422">
        <v>8504</v>
      </c>
      <c r="E3790" s="417" t="s">
        <v>1111</v>
      </c>
      <c r="F3790" s="417" t="s">
        <v>1101</v>
      </c>
      <c r="G3790" s="417" t="s">
        <v>298</v>
      </c>
      <c r="H3790" s="417" t="s">
        <v>41</v>
      </c>
      <c r="I3790" s="417" t="s">
        <v>324</v>
      </c>
      <c r="J3790" s="417" t="s">
        <v>1102</v>
      </c>
      <c r="K3790" s="417" t="s">
        <v>821</v>
      </c>
      <c r="L3790" s="417" t="s">
        <v>32</v>
      </c>
      <c r="M3790" s="423">
        <v>219149700</v>
      </c>
    </row>
    <row r="3791" spans="1:13">
      <c r="A3791" s="417" t="s">
        <v>7291</v>
      </c>
      <c r="B3791" s="417" t="s">
        <v>1980</v>
      </c>
      <c r="C3791" s="417" t="s">
        <v>920</v>
      </c>
      <c r="D3791" s="422">
        <v>8504</v>
      </c>
      <c r="E3791" s="417" t="s">
        <v>1111</v>
      </c>
      <c r="F3791" s="417" t="s">
        <v>1101</v>
      </c>
      <c r="G3791" s="417" t="s">
        <v>298</v>
      </c>
      <c r="H3791" s="417" t="s">
        <v>41</v>
      </c>
      <c r="I3791" s="417" t="s">
        <v>219</v>
      </c>
      <c r="J3791" s="417" t="s">
        <v>1104</v>
      </c>
      <c r="K3791" s="417" t="s">
        <v>821</v>
      </c>
      <c r="L3791" s="417" t="s">
        <v>34</v>
      </c>
      <c r="M3791" s="423">
        <v>221390400</v>
      </c>
    </row>
    <row r="3792" spans="1:13">
      <c r="A3792" s="417" t="s">
        <v>7330</v>
      </c>
      <c r="B3792" s="417" t="s">
        <v>1979</v>
      </c>
      <c r="C3792" s="417" t="s">
        <v>920</v>
      </c>
      <c r="D3792" s="422">
        <v>8504</v>
      </c>
      <c r="E3792" s="417" t="s">
        <v>1111</v>
      </c>
      <c r="F3792" s="417" t="s">
        <v>1101</v>
      </c>
      <c r="G3792" s="417" t="s">
        <v>298</v>
      </c>
      <c r="H3792" s="417" t="s">
        <v>41</v>
      </c>
      <c r="I3792" s="417" t="s">
        <v>50</v>
      </c>
      <c r="J3792" s="417" t="s">
        <v>1193</v>
      </c>
      <c r="K3792" s="417" t="s">
        <v>890</v>
      </c>
      <c r="L3792" s="417" t="s">
        <v>34</v>
      </c>
      <c r="M3792" s="423">
        <v>223423200</v>
      </c>
    </row>
    <row r="3793" spans="1:13">
      <c r="A3793" s="417" t="s">
        <v>7361</v>
      </c>
      <c r="B3793" s="417" t="s">
        <v>1986</v>
      </c>
      <c r="C3793" s="417" t="s">
        <v>920</v>
      </c>
      <c r="D3793" s="422">
        <v>8504</v>
      </c>
      <c r="E3793" s="417" t="s">
        <v>1111</v>
      </c>
      <c r="F3793" s="417" t="s">
        <v>1101</v>
      </c>
      <c r="G3793" s="417" t="s">
        <v>298</v>
      </c>
      <c r="H3793" s="417" t="s">
        <v>41</v>
      </c>
      <c r="I3793" s="417" t="s">
        <v>422</v>
      </c>
      <c r="J3793" s="417" t="s">
        <v>1195</v>
      </c>
      <c r="K3793" s="417" t="s">
        <v>821</v>
      </c>
      <c r="L3793" s="417" t="s">
        <v>218</v>
      </c>
      <c r="M3793" s="423">
        <v>229452300</v>
      </c>
    </row>
    <row r="3794" spans="1:13">
      <c r="A3794" s="417" t="s">
        <v>7369</v>
      </c>
      <c r="B3794" s="417" t="s">
        <v>1986</v>
      </c>
      <c r="C3794" s="417" t="s">
        <v>920</v>
      </c>
      <c r="D3794" s="422">
        <v>8504</v>
      </c>
      <c r="E3794" s="417" t="s">
        <v>1111</v>
      </c>
      <c r="F3794" s="417" t="s">
        <v>1101</v>
      </c>
      <c r="G3794" s="417" t="s">
        <v>298</v>
      </c>
      <c r="H3794" s="417" t="s">
        <v>41</v>
      </c>
      <c r="I3794" s="417" t="s">
        <v>423</v>
      </c>
      <c r="J3794" s="417" t="s">
        <v>1196</v>
      </c>
      <c r="K3794" s="417" t="s">
        <v>821</v>
      </c>
      <c r="L3794" s="417" t="s">
        <v>218</v>
      </c>
      <c r="M3794" s="423">
        <v>229452300</v>
      </c>
    </row>
    <row r="3795" spans="1:13">
      <c r="A3795" s="417" t="s">
        <v>7377</v>
      </c>
      <c r="B3795" s="417" t="s">
        <v>1986</v>
      </c>
      <c r="C3795" s="417" t="s">
        <v>920</v>
      </c>
      <c r="D3795" s="422">
        <v>8504</v>
      </c>
      <c r="E3795" s="417" t="s">
        <v>1111</v>
      </c>
      <c r="F3795" s="417" t="s">
        <v>1101</v>
      </c>
      <c r="G3795" s="417" t="s">
        <v>298</v>
      </c>
      <c r="H3795" s="417" t="s">
        <v>41</v>
      </c>
      <c r="I3795" s="417" t="s">
        <v>424</v>
      </c>
      <c r="J3795" s="417" t="s">
        <v>1191</v>
      </c>
      <c r="K3795" s="417" t="s">
        <v>821</v>
      </c>
      <c r="L3795" s="417" t="s">
        <v>218</v>
      </c>
      <c r="M3795" s="423">
        <v>229452300</v>
      </c>
    </row>
    <row r="3796" spans="1:13">
      <c r="A3796" s="417" t="s">
        <v>7385</v>
      </c>
      <c r="B3796" s="417" t="s">
        <v>1986</v>
      </c>
      <c r="C3796" s="417" t="s">
        <v>920</v>
      </c>
      <c r="D3796" s="422">
        <v>8504</v>
      </c>
      <c r="E3796" s="417" t="s">
        <v>1111</v>
      </c>
      <c r="F3796" s="417" t="s">
        <v>1101</v>
      </c>
      <c r="G3796" s="417" t="s">
        <v>298</v>
      </c>
      <c r="H3796" s="417" t="s">
        <v>41</v>
      </c>
      <c r="I3796" s="417" t="s">
        <v>425</v>
      </c>
      <c r="J3796" s="417" t="s">
        <v>1192</v>
      </c>
      <c r="K3796" s="417" t="s">
        <v>821</v>
      </c>
      <c r="L3796" s="417" t="s">
        <v>218</v>
      </c>
      <c r="M3796" s="423">
        <v>229452300</v>
      </c>
    </row>
    <row r="3797" spans="1:13">
      <c r="A3797" s="417" t="s">
        <v>7353</v>
      </c>
      <c r="B3797" s="417" t="s">
        <v>1986</v>
      </c>
      <c r="C3797" s="417" t="s">
        <v>920</v>
      </c>
      <c r="D3797" s="422">
        <v>8504</v>
      </c>
      <c r="E3797" s="417" t="s">
        <v>1111</v>
      </c>
      <c r="F3797" s="417" t="s">
        <v>1101</v>
      </c>
      <c r="G3797" s="417" t="s">
        <v>298</v>
      </c>
      <c r="H3797" s="417" t="s">
        <v>41</v>
      </c>
      <c r="I3797" s="417" t="s">
        <v>421</v>
      </c>
      <c r="J3797" s="417" t="s">
        <v>1197</v>
      </c>
      <c r="K3797" s="417" t="s">
        <v>821</v>
      </c>
      <c r="L3797" s="417" t="s">
        <v>218</v>
      </c>
      <c r="M3797" s="423">
        <v>241533600</v>
      </c>
    </row>
    <row r="3798" spans="1:13">
      <c r="A3798" s="417" t="s">
        <v>7322</v>
      </c>
      <c r="B3798" s="417" t="s">
        <v>1979</v>
      </c>
      <c r="C3798" s="417" t="s">
        <v>920</v>
      </c>
      <c r="D3798" s="422">
        <v>8504</v>
      </c>
      <c r="E3798" s="417" t="s">
        <v>1111</v>
      </c>
      <c r="F3798" s="417" t="s">
        <v>1101</v>
      </c>
      <c r="G3798" s="417" t="s">
        <v>298</v>
      </c>
      <c r="H3798" s="417" t="s">
        <v>41</v>
      </c>
      <c r="I3798" s="417" t="s">
        <v>48</v>
      </c>
      <c r="J3798" s="417" t="s">
        <v>1108</v>
      </c>
      <c r="K3798" s="417" t="s">
        <v>890</v>
      </c>
      <c r="L3798" s="417" t="s">
        <v>34</v>
      </c>
      <c r="M3798" s="423">
        <v>248232600</v>
      </c>
    </row>
    <row r="3799" spans="1:13">
      <c r="A3799" s="417" t="s">
        <v>7314</v>
      </c>
      <c r="B3799" s="417" t="s">
        <v>1979</v>
      </c>
      <c r="C3799" s="417" t="s">
        <v>920</v>
      </c>
      <c r="D3799" s="422">
        <v>8504</v>
      </c>
      <c r="E3799" s="417" t="s">
        <v>1111</v>
      </c>
      <c r="F3799" s="417" t="s">
        <v>1101</v>
      </c>
      <c r="G3799" s="417" t="s">
        <v>298</v>
      </c>
      <c r="H3799" s="417" t="s">
        <v>41</v>
      </c>
      <c r="I3799" s="417" t="s">
        <v>221</v>
      </c>
      <c r="J3799" s="417" t="s">
        <v>1107</v>
      </c>
      <c r="K3799" s="417" t="s">
        <v>890</v>
      </c>
      <c r="L3799" s="417" t="s">
        <v>34</v>
      </c>
      <c r="M3799" s="423">
        <v>250196100</v>
      </c>
    </row>
    <row r="3800" spans="1:13">
      <c r="A3800" s="417" t="s">
        <v>7306</v>
      </c>
      <c r="B3800" s="417" t="s">
        <v>1979</v>
      </c>
      <c r="C3800" s="417" t="s">
        <v>920</v>
      </c>
      <c r="D3800" s="422">
        <v>8504</v>
      </c>
      <c r="E3800" s="417" t="s">
        <v>1111</v>
      </c>
      <c r="F3800" s="417" t="s">
        <v>1101</v>
      </c>
      <c r="G3800" s="417" t="s">
        <v>298</v>
      </c>
      <c r="H3800" s="417" t="s">
        <v>41</v>
      </c>
      <c r="I3800" s="417" t="s">
        <v>46</v>
      </c>
      <c r="J3800" s="417" t="s">
        <v>1106</v>
      </c>
      <c r="K3800" s="417" t="s">
        <v>890</v>
      </c>
      <c r="L3800" s="417" t="s">
        <v>34</v>
      </c>
      <c r="M3800" s="423">
        <v>252136500</v>
      </c>
    </row>
    <row r="3801" spans="1:13">
      <c r="A3801" s="417" t="s">
        <v>7345</v>
      </c>
      <c r="B3801" s="417" t="s">
        <v>1986</v>
      </c>
      <c r="C3801" s="417" t="s">
        <v>920</v>
      </c>
      <c r="D3801" s="422">
        <v>8504</v>
      </c>
      <c r="E3801" s="417" t="s">
        <v>1111</v>
      </c>
      <c r="F3801" s="417" t="s">
        <v>1101</v>
      </c>
      <c r="G3801" s="417" t="s">
        <v>298</v>
      </c>
      <c r="H3801" s="417" t="s">
        <v>41</v>
      </c>
      <c r="I3801" s="417" t="s">
        <v>223</v>
      </c>
      <c r="J3801" s="417" t="s">
        <v>1194</v>
      </c>
      <c r="K3801" s="417" t="s">
        <v>821</v>
      </c>
      <c r="L3801" s="417" t="s">
        <v>218</v>
      </c>
      <c r="M3801" s="423">
        <v>254261700</v>
      </c>
    </row>
    <row r="3802" spans="1:13">
      <c r="A3802" s="417" t="s">
        <v>7298</v>
      </c>
      <c r="B3802" s="417" t="s">
        <v>1979</v>
      </c>
      <c r="C3802" s="417" t="s">
        <v>920</v>
      </c>
      <c r="D3802" s="422">
        <v>8504</v>
      </c>
      <c r="E3802" s="417" t="s">
        <v>1111</v>
      </c>
      <c r="F3802" s="417" t="s">
        <v>1101</v>
      </c>
      <c r="G3802" s="417" t="s">
        <v>298</v>
      </c>
      <c r="H3802" s="417" t="s">
        <v>41</v>
      </c>
      <c r="I3802" s="417" t="s">
        <v>44</v>
      </c>
      <c r="J3802" s="417" t="s">
        <v>1105</v>
      </c>
      <c r="K3802" s="417" t="s">
        <v>890</v>
      </c>
      <c r="L3802" s="417" t="s">
        <v>34</v>
      </c>
      <c r="M3802" s="423">
        <v>257911500</v>
      </c>
    </row>
    <row r="3803" spans="1:13">
      <c r="A3803" s="417" t="s">
        <v>7276</v>
      </c>
      <c r="B3803" s="417" t="s">
        <v>1981</v>
      </c>
      <c r="C3803" s="417" t="s">
        <v>920</v>
      </c>
      <c r="D3803" s="422">
        <v>8504</v>
      </c>
      <c r="E3803" s="417" t="s">
        <v>1111</v>
      </c>
      <c r="F3803" s="417" t="s">
        <v>1101</v>
      </c>
      <c r="G3803" s="417" t="s">
        <v>298</v>
      </c>
      <c r="H3803" s="417" t="s">
        <v>41</v>
      </c>
      <c r="I3803" s="417" t="s">
        <v>324</v>
      </c>
      <c r="J3803" s="417" t="s">
        <v>1102</v>
      </c>
      <c r="K3803" s="417" t="s">
        <v>890</v>
      </c>
      <c r="L3803" s="417" t="s">
        <v>32</v>
      </c>
      <c r="M3803" s="423">
        <v>262970400</v>
      </c>
    </row>
    <row r="3804" spans="1:13">
      <c r="A3804" s="417" t="s">
        <v>7283</v>
      </c>
      <c r="B3804" s="417" t="s">
        <v>1980</v>
      </c>
      <c r="C3804" s="417" t="s">
        <v>920</v>
      </c>
      <c r="D3804" s="422">
        <v>8504</v>
      </c>
      <c r="E3804" s="417" t="s">
        <v>1111</v>
      </c>
      <c r="F3804" s="417" t="s">
        <v>1101</v>
      </c>
      <c r="G3804" s="417" t="s">
        <v>298</v>
      </c>
      <c r="H3804" s="417" t="s">
        <v>41</v>
      </c>
      <c r="I3804" s="417" t="s">
        <v>42</v>
      </c>
      <c r="J3804" s="417" t="s">
        <v>1103</v>
      </c>
      <c r="K3804" s="417" t="s">
        <v>821</v>
      </c>
      <c r="L3804" s="417" t="s">
        <v>34</v>
      </c>
      <c r="M3804" s="423">
        <v>265003200</v>
      </c>
    </row>
    <row r="3805" spans="1:13">
      <c r="A3805" s="417" t="s">
        <v>7290</v>
      </c>
      <c r="B3805" s="417" t="s">
        <v>1979</v>
      </c>
      <c r="C3805" s="417" t="s">
        <v>920</v>
      </c>
      <c r="D3805" s="422">
        <v>8504</v>
      </c>
      <c r="E3805" s="417" t="s">
        <v>1111</v>
      </c>
      <c r="F3805" s="417" t="s">
        <v>1101</v>
      </c>
      <c r="G3805" s="417" t="s">
        <v>298</v>
      </c>
      <c r="H3805" s="417" t="s">
        <v>41</v>
      </c>
      <c r="I3805" s="417" t="s">
        <v>219</v>
      </c>
      <c r="J3805" s="417" t="s">
        <v>1104</v>
      </c>
      <c r="K3805" s="417" t="s">
        <v>890</v>
      </c>
      <c r="L3805" s="417" t="s">
        <v>34</v>
      </c>
      <c r="M3805" s="423">
        <v>265673100</v>
      </c>
    </row>
    <row r="3806" spans="1:13">
      <c r="A3806" s="417" t="s">
        <v>7337</v>
      </c>
      <c r="B3806" s="417" t="s">
        <v>1986</v>
      </c>
      <c r="C3806" s="417" t="s">
        <v>920</v>
      </c>
      <c r="D3806" s="422">
        <v>8504</v>
      </c>
      <c r="E3806" s="417" t="s">
        <v>1111</v>
      </c>
      <c r="F3806" s="417" t="s">
        <v>1101</v>
      </c>
      <c r="G3806" s="417" t="s">
        <v>298</v>
      </c>
      <c r="H3806" s="417" t="s">
        <v>41</v>
      </c>
      <c r="I3806" s="417" t="s">
        <v>50</v>
      </c>
      <c r="J3806" s="417" t="s">
        <v>1193</v>
      </c>
      <c r="K3806" s="417" t="s">
        <v>821</v>
      </c>
      <c r="L3806" s="417" t="s">
        <v>218</v>
      </c>
      <c r="M3806" s="423">
        <v>267636600</v>
      </c>
    </row>
    <row r="3807" spans="1:13">
      <c r="A3807" s="417" t="s">
        <v>7360</v>
      </c>
      <c r="B3807" s="417" t="s">
        <v>1985</v>
      </c>
      <c r="C3807" s="417" t="s">
        <v>920</v>
      </c>
      <c r="D3807" s="422">
        <v>8504</v>
      </c>
      <c r="E3807" s="417" t="s">
        <v>1111</v>
      </c>
      <c r="F3807" s="417" t="s">
        <v>1101</v>
      </c>
      <c r="G3807" s="417" t="s">
        <v>298</v>
      </c>
      <c r="H3807" s="417" t="s">
        <v>41</v>
      </c>
      <c r="I3807" s="417" t="s">
        <v>422</v>
      </c>
      <c r="J3807" s="417" t="s">
        <v>1195</v>
      </c>
      <c r="K3807" s="417" t="s">
        <v>890</v>
      </c>
      <c r="L3807" s="417" t="s">
        <v>218</v>
      </c>
      <c r="M3807" s="423">
        <v>275352000</v>
      </c>
    </row>
    <row r="3808" spans="1:13">
      <c r="A3808" s="417" t="s">
        <v>7368</v>
      </c>
      <c r="B3808" s="417" t="s">
        <v>1985</v>
      </c>
      <c r="C3808" s="417" t="s">
        <v>920</v>
      </c>
      <c r="D3808" s="422">
        <v>8504</v>
      </c>
      <c r="E3808" s="417" t="s">
        <v>1111</v>
      </c>
      <c r="F3808" s="417" t="s">
        <v>1101</v>
      </c>
      <c r="G3808" s="417" t="s">
        <v>298</v>
      </c>
      <c r="H3808" s="417" t="s">
        <v>41</v>
      </c>
      <c r="I3808" s="417" t="s">
        <v>423</v>
      </c>
      <c r="J3808" s="417" t="s">
        <v>1196</v>
      </c>
      <c r="K3808" s="417" t="s">
        <v>890</v>
      </c>
      <c r="L3808" s="417" t="s">
        <v>218</v>
      </c>
      <c r="M3808" s="423">
        <v>275352000</v>
      </c>
    </row>
    <row r="3809" spans="1:13">
      <c r="A3809" s="417" t="s">
        <v>7376</v>
      </c>
      <c r="B3809" s="417" t="s">
        <v>1985</v>
      </c>
      <c r="C3809" s="417" t="s">
        <v>920</v>
      </c>
      <c r="D3809" s="422">
        <v>8504</v>
      </c>
      <c r="E3809" s="417" t="s">
        <v>1111</v>
      </c>
      <c r="F3809" s="417" t="s">
        <v>1101</v>
      </c>
      <c r="G3809" s="417" t="s">
        <v>298</v>
      </c>
      <c r="H3809" s="417" t="s">
        <v>41</v>
      </c>
      <c r="I3809" s="417" t="s">
        <v>424</v>
      </c>
      <c r="J3809" s="417" t="s">
        <v>1191</v>
      </c>
      <c r="K3809" s="417" t="s">
        <v>890</v>
      </c>
      <c r="L3809" s="417" t="s">
        <v>218</v>
      </c>
      <c r="M3809" s="423">
        <v>275352000</v>
      </c>
    </row>
    <row r="3810" spans="1:13">
      <c r="A3810" s="417" t="s">
        <v>7384</v>
      </c>
      <c r="B3810" s="417" t="s">
        <v>1985</v>
      </c>
      <c r="C3810" s="417" t="s">
        <v>920</v>
      </c>
      <c r="D3810" s="422">
        <v>8504</v>
      </c>
      <c r="E3810" s="417" t="s">
        <v>1111</v>
      </c>
      <c r="F3810" s="417" t="s">
        <v>1101</v>
      </c>
      <c r="G3810" s="417" t="s">
        <v>298</v>
      </c>
      <c r="H3810" s="417" t="s">
        <v>41</v>
      </c>
      <c r="I3810" s="417" t="s">
        <v>425</v>
      </c>
      <c r="J3810" s="417" t="s">
        <v>1192</v>
      </c>
      <c r="K3810" s="417" t="s">
        <v>890</v>
      </c>
      <c r="L3810" s="417" t="s">
        <v>218</v>
      </c>
      <c r="M3810" s="423">
        <v>275352000</v>
      </c>
    </row>
    <row r="3811" spans="1:13">
      <c r="A3811" s="417" t="s">
        <v>7352</v>
      </c>
      <c r="B3811" s="417" t="s">
        <v>1985</v>
      </c>
      <c r="C3811" s="417" t="s">
        <v>920</v>
      </c>
      <c r="D3811" s="422">
        <v>8504</v>
      </c>
      <c r="E3811" s="417" t="s">
        <v>1111</v>
      </c>
      <c r="F3811" s="417" t="s">
        <v>1101</v>
      </c>
      <c r="G3811" s="417" t="s">
        <v>298</v>
      </c>
      <c r="H3811" s="417" t="s">
        <v>41</v>
      </c>
      <c r="I3811" s="417" t="s">
        <v>421</v>
      </c>
      <c r="J3811" s="417" t="s">
        <v>1197</v>
      </c>
      <c r="K3811" s="417" t="s">
        <v>890</v>
      </c>
      <c r="L3811" s="417" t="s">
        <v>218</v>
      </c>
      <c r="M3811" s="423">
        <v>289835700</v>
      </c>
    </row>
    <row r="3812" spans="1:13">
      <c r="A3812" s="417" t="s">
        <v>7329</v>
      </c>
      <c r="B3812" s="417" t="s">
        <v>1986</v>
      </c>
      <c r="C3812" s="417" t="s">
        <v>920</v>
      </c>
      <c r="D3812" s="422">
        <v>8504</v>
      </c>
      <c r="E3812" s="417" t="s">
        <v>1111</v>
      </c>
      <c r="F3812" s="417" t="s">
        <v>1101</v>
      </c>
      <c r="G3812" s="417" t="s">
        <v>298</v>
      </c>
      <c r="H3812" s="417" t="s">
        <v>41</v>
      </c>
      <c r="I3812" s="417" t="s">
        <v>48</v>
      </c>
      <c r="J3812" s="417" t="s">
        <v>1108</v>
      </c>
      <c r="K3812" s="417" t="s">
        <v>821</v>
      </c>
      <c r="L3812" s="417" t="s">
        <v>218</v>
      </c>
      <c r="M3812" s="423">
        <v>297366300</v>
      </c>
    </row>
    <row r="3813" spans="1:13">
      <c r="A3813" s="417" t="s">
        <v>7321</v>
      </c>
      <c r="B3813" s="417" t="s">
        <v>1986</v>
      </c>
      <c r="C3813" s="417" t="s">
        <v>920</v>
      </c>
      <c r="D3813" s="422">
        <v>8504</v>
      </c>
      <c r="E3813" s="417" t="s">
        <v>1111</v>
      </c>
      <c r="F3813" s="417" t="s">
        <v>1101</v>
      </c>
      <c r="G3813" s="417" t="s">
        <v>298</v>
      </c>
      <c r="H3813" s="417" t="s">
        <v>41</v>
      </c>
      <c r="I3813" s="417" t="s">
        <v>221</v>
      </c>
      <c r="J3813" s="417" t="s">
        <v>1107</v>
      </c>
      <c r="K3813" s="417" t="s">
        <v>821</v>
      </c>
      <c r="L3813" s="417" t="s">
        <v>218</v>
      </c>
      <c r="M3813" s="423">
        <v>299699400</v>
      </c>
    </row>
    <row r="3814" spans="1:13">
      <c r="A3814" s="417" t="s">
        <v>7313</v>
      </c>
      <c r="B3814" s="417" t="s">
        <v>1986</v>
      </c>
      <c r="C3814" s="417" t="s">
        <v>920</v>
      </c>
      <c r="D3814" s="422">
        <v>8504</v>
      </c>
      <c r="E3814" s="417" t="s">
        <v>1111</v>
      </c>
      <c r="F3814" s="417" t="s">
        <v>1101</v>
      </c>
      <c r="G3814" s="417" t="s">
        <v>298</v>
      </c>
      <c r="H3814" s="417" t="s">
        <v>41</v>
      </c>
      <c r="I3814" s="417" t="s">
        <v>46</v>
      </c>
      <c r="J3814" s="417" t="s">
        <v>1106</v>
      </c>
      <c r="K3814" s="417" t="s">
        <v>821</v>
      </c>
      <c r="L3814" s="417" t="s">
        <v>218</v>
      </c>
      <c r="M3814" s="423">
        <v>302055600</v>
      </c>
    </row>
    <row r="3815" spans="1:13">
      <c r="A3815" s="417" t="s">
        <v>7344</v>
      </c>
      <c r="B3815" s="417" t="s">
        <v>1985</v>
      </c>
      <c r="C3815" s="417" t="s">
        <v>920</v>
      </c>
      <c r="D3815" s="422">
        <v>8504</v>
      </c>
      <c r="E3815" s="417" t="s">
        <v>1111</v>
      </c>
      <c r="F3815" s="417" t="s">
        <v>1101</v>
      </c>
      <c r="G3815" s="417" t="s">
        <v>298</v>
      </c>
      <c r="H3815" s="417" t="s">
        <v>41</v>
      </c>
      <c r="I3815" s="417" t="s">
        <v>223</v>
      </c>
      <c r="J3815" s="417" t="s">
        <v>1194</v>
      </c>
      <c r="K3815" s="417" t="s">
        <v>890</v>
      </c>
      <c r="L3815" s="417" t="s">
        <v>218</v>
      </c>
      <c r="M3815" s="423">
        <v>305104800</v>
      </c>
    </row>
    <row r="3816" spans="1:13">
      <c r="A3816" s="417" t="s">
        <v>7305</v>
      </c>
      <c r="B3816" s="417" t="s">
        <v>1986</v>
      </c>
      <c r="C3816" s="417" t="s">
        <v>920</v>
      </c>
      <c r="D3816" s="422">
        <v>8504</v>
      </c>
      <c r="E3816" s="417" t="s">
        <v>1111</v>
      </c>
      <c r="F3816" s="417" t="s">
        <v>1101</v>
      </c>
      <c r="G3816" s="417" t="s">
        <v>298</v>
      </c>
      <c r="H3816" s="417" t="s">
        <v>41</v>
      </c>
      <c r="I3816" s="417" t="s">
        <v>44</v>
      </c>
      <c r="J3816" s="417" t="s">
        <v>1105</v>
      </c>
      <c r="K3816" s="417" t="s">
        <v>821</v>
      </c>
      <c r="L3816" s="417" t="s">
        <v>218</v>
      </c>
      <c r="M3816" s="423">
        <v>308962500</v>
      </c>
    </row>
    <row r="3817" spans="1:13">
      <c r="A3817" s="417" t="s">
        <v>7282</v>
      </c>
      <c r="B3817" s="417" t="s">
        <v>1979</v>
      </c>
      <c r="C3817" s="417" t="s">
        <v>920</v>
      </c>
      <c r="D3817" s="422">
        <v>8504</v>
      </c>
      <c r="E3817" s="417" t="s">
        <v>1111</v>
      </c>
      <c r="F3817" s="417" t="s">
        <v>1101</v>
      </c>
      <c r="G3817" s="417" t="s">
        <v>298</v>
      </c>
      <c r="H3817" s="417" t="s">
        <v>41</v>
      </c>
      <c r="I3817" s="417" t="s">
        <v>42</v>
      </c>
      <c r="J3817" s="417" t="s">
        <v>1103</v>
      </c>
      <c r="K3817" s="417" t="s">
        <v>890</v>
      </c>
      <c r="L3817" s="417" t="s">
        <v>34</v>
      </c>
      <c r="M3817" s="423">
        <v>317994600</v>
      </c>
    </row>
    <row r="3818" spans="1:13">
      <c r="A3818" s="417" t="s">
        <v>7297</v>
      </c>
      <c r="B3818" s="417" t="s">
        <v>1986</v>
      </c>
      <c r="C3818" s="417" t="s">
        <v>920</v>
      </c>
      <c r="D3818" s="422">
        <v>8504</v>
      </c>
      <c r="E3818" s="417" t="s">
        <v>1111</v>
      </c>
      <c r="F3818" s="417" t="s">
        <v>1101</v>
      </c>
      <c r="G3818" s="417" t="s">
        <v>298</v>
      </c>
      <c r="H3818" s="417" t="s">
        <v>41</v>
      </c>
      <c r="I3818" s="417" t="s">
        <v>219</v>
      </c>
      <c r="J3818" s="417" t="s">
        <v>1104</v>
      </c>
      <c r="K3818" s="417" t="s">
        <v>821</v>
      </c>
      <c r="L3818" s="417" t="s">
        <v>218</v>
      </c>
      <c r="M3818" s="423">
        <v>318248700</v>
      </c>
    </row>
    <row r="3819" spans="1:13">
      <c r="A3819" s="417" t="s">
        <v>7336</v>
      </c>
      <c r="B3819" s="417" t="s">
        <v>1985</v>
      </c>
      <c r="C3819" s="417" t="s">
        <v>920</v>
      </c>
      <c r="D3819" s="422">
        <v>8504</v>
      </c>
      <c r="E3819" s="417" t="s">
        <v>1111</v>
      </c>
      <c r="F3819" s="417" t="s">
        <v>1101</v>
      </c>
      <c r="G3819" s="417" t="s">
        <v>298</v>
      </c>
      <c r="H3819" s="417" t="s">
        <v>41</v>
      </c>
      <c r="I3819" s="417" t="s">
        <v>50</v>
      </c>
      <c r="J3819" s="417" t="s">
        <v>1193</v>
      </c>
      <c r="K3819" s="417" t="s">
        <v>890</v>
      </c>
      <c r="L3819" s="417" t="s">
        <v>218</v>
      </c>
      <c r="M3819" s="423">
        <v>321159300</v>
      </c>
    </row>
    <row r="3820" spans="1:13">
      <c r="A3820" s="417" t="s">
        <v>7275</v>
      </c>
      <c r="B3820" s="417" t="s">
        <v>1980</v>
      </c>
      <c r="C3820" s="417" t="s">
        <v>920</v>
      </c>
      <c r="D3820" s="422">
        <v>8504</v>
      </c>
      <c r="E3820" s="417" t="s">
        <v>1111</v>
      </c>
      <c r="F3820" s="417" t="s">
        <v>1101</v>
      </c>
      <c r="G3820" s="417" t="s">
        <v>298</v>
      </c>
      <c r="H3820" s="417" t="s">
        <v>41</v>
      </c>
      <c r="I3820" s="417" t="s">
        <v>324</v>
      </c>
      <c r="J3820" s="417" t="s">
        <v>1102</v>
      </c>
      <c r="K3820" s="417" t="s">
        <v>821</v>
      </c>
      <c r="L3820" s="417" t="s">
        <v>34</v>
      </c>
      <c r="M3820" s="423">
        <v>350634900</v>
      </c>
    </row>
    <row r="3821" spans="1:13">
      <c r="A3821" s="417" t="s">
        <v>7328</v>
      </c>
      <c r="B3821" s="417" t="s">
        <v>1985</v>
      </c>
      <c r="C3821" s="417" t="s">
        <v>920</v>
      </c>
      <c r="D3821" s="422">
        <v>8504</v>
      </c>
      <c r="E3821" s="417" t="s">
        <v>1111</v>
      </c>
      <c r="F3821" s="417" t="s">
        <v>1101</v>
      </c>
      <c r="G3821" s="417" t="s">
        <v>298</v>
      </c>
      <c r="H3821" s="417" t="s">
        <v>41</v>
      </c>
      <c r="I3821" s="417" t="s">
        <v>48</v>
      </c>
      <c r="J3821" s="417" t="s">
        <v>1108</v>
      </c>
      <c r="K3821" s="417" t="s">
        <v>890</v>
      </c>
      <c r="L3821" s="417" t="s">
        <v>218</v>
      </c>
      <c r="M3821" s="423">
        <v>356848800</v>
      </c>
    </row>
    <row r="3822" spans="1:13">
      <c r="A3822" s="417" t="s">
        <v>7320</v>
      </c>
      <c r="B3822" s="417" t="s">
        <v>1985</v>
      </c>
      <c r="C3822" s="417" t="s">
        <v>920</v>
      </c>
      <c r="D3822" s="422">
        <v>8504</v>
      </c>
      <c r="E3822" s="417" t="s">
        <v>1111</v>
      </c>
      <c r="F3822" s="417" t="s">
        <v>1101</v>
      </c>
      <c r="G3822" s="417" t="s">
        <v>298</v>
      </c>
      <c r="H3822" s="417" t="s">
        <v>41</v>
      </c>
      <c r="I3822" s="417" t="s">
        <v>221</v>
      </c>
      <c r="J3822" s="417" t="s">
        <v>1107</v>
      </c>
      <c r="K3822" s="417" t="s">
        <v>890</v>
      </c>
      <c r="L3822" s="417" t="s">
        <v>218</v>
      </c>
      <c r="M3822" s="423">
        <v>359643900</v>
      </c>
    </row>
    <row r="3823" spans="1:13">
      <c r="A3823" s="417" t="s">
        <v>7312</v>
      </c>
      <c r="B3823" s="417" t="s">
        <v>1985</v>
      </c>
      <c r="C3823" s="417" t="s">
        <v>920</v>
      </c>
      <c r="D3823" s="422">
        <v>8504</v>
      </c>
      <c r="E3823" s="417" t="s">
        <v>1111</v>
      </c>
      <c r="F3823" s="417" t="s">
        <v>1101</v>
      </c>
      <c r="G3823" s="417" t="s">
        <v>298</v>
      </c>
      <c r="H3823" s="417" t="s">
        <v>41</v>
      </c>
      <c r="I3823" s="417" t="s">
        <v>46</v>
      </c>
      <c r="J3823" s="417" t="s">
        <v>1106</v>
      </c>
      <c r="K3823" s="417" t="s">
        <v>890</v>
      </c>
      <c r="L3823" s="417" t="s">
        <v>218</v>
      </c>
      <c r="M3823" s="423">
        <v>362462100</v>
      </c>
    </row>
    <row r="3824" spans="1:13">
      <c r="A3824" s="417" t="s">
        <v>7304</v>
      </c>
      <c r="B3824" s="417" t="s">
        <v>1985</v>
      </c>
      <c r="C3824" s="417" t="s">
        <v>920</v>
      </c>
      <c r="D3824" s="422">
        <v>8504</v>
      </c>
      <c r="E3824" s="417" t="s">
        <v>1111</v>
      </c>
      <c r="F3824" s="417" t="s">
        <v>1101</v>
      </c>
      <c r="G3824" s="417" t="s">
        <v>298</v>
      </c>
      <c r="H3824" s="417" t="s">
        <v>41</v>
      </c>
      <c r="I3824" s="417" t="s">
        <v>44</v>
      </c>
      <c r="J3824" s="417" t="s">
        <v>1105</v>
      </c>
      <c r="K3824" s="417" t="s">
        <v>890</v>
      </c>
      <c r="L3824" s="417" t="s">
        <v>218</v>
      </c>
      <c r="M3824" s="423">
        <v>370731900</v>
      </c>
    </row>
    <row r="3825" spans="1:13">
      <c r="A3825" s="417" t="s">
        <v>7289</v>
      </c>
      <c r="B3825" s="417" t="s">
        <v>1986</v>
      </c>
      <c r="C3825" s="417" t="s">
        <v>920</v>
      </c>
      <c r="D3825" s="422">
        <v>8504</v>
      </c>
      <c r="E3825" s="417" t="s">
        <v>1111</v>
      </c>
      <c r="F3825" s="417" t="s">
        <v>1101</v>
      </c>
      <c r="G3825" s="417" t="s">
        <v>298</v>
      </c>
      <c r="H3825" s="417" t="s">
        <v>41</v>
      </c>
      <c r="I3825" s="417" t="s">
        <v>42</v>
      </c>
      <c r="J3825" s="417" t="s">
        <v>1103</v>
      </c>
      <c r="K3825" s="417" t="s">
        <v>821</v>
      </c>
      <c r="L3825" s="417" t="s">
        <v>218</v>
      </c>
      <c r="M3825" s="423">
        <v>380942100</v>
      </c>
    </row>
    <row r="3826" spans="1:13">
      <c r="A3826" s="417" t="s">
        <v>7296</v>
      </c>
      <c r="B3826" s="417" t="s">
        <v>1985</v>
      </c>
      <c r="C3826" s="417" t="s">
        <v>920</v>
      </c>
      <c r="D3826" s="422">
        <v>8504</v>
      </c>
      <c r="E3826" s="417" t="s">
        <v>1111</v>
      </c>
      <c r="F3826" s="417" t="s">
        <v>1101</v>
      </c>
      <c r="G3826" s="417" t="s">
        <v>298</v>
      </c>
      <c r="H3826" s="417" t="s">
        <v>41</v>
      </c>
      <c r="I3826" s="417" t="s">
        <v>219</v>
      </c>
      <c r="J3826" s="417" t="s">
        <v>1104</v>
      </c>
      <c r="K3826" s="417" t="s">
        <v>890</v>
      </c>
      <c r="L3826" s="417" t="s">
        <v>218</v>
      </c>
      <c r="M3826" s="423">
        <v>381889200</v>
      </c>
    </row>
    <row r="3827" spans="1:13">
      <c r="A3827" s="417" t="s">
        <v>7274</v>
      </c>
      <c r="B3827" s="417" t="s">
        <v>1979</v>
      </c>
      <c r="C3827" s="417" t="s">
        <v>920</v>
      </c>
      <c r="D3827" s="422">
        <v>8504</v>
      </c>
      <c r="E3827" s="417" t="s">
        <v>1111</v>
      </c>
      <c r="F3827" s="417" t="s">
        <v>1101</v>
      </c>
      <c r="G3827" s="417" t="s">
        <v>298</v>
      </c>
      <c r="H3827" s="417" t="s">
        <v>41</v>
      </c>
      <c r="I3827" s="417" t="s">
        <v>324</v>
      </c>
      <c r="J3827" s="417" t="s">
        <v>1102</v>
      </c>
      <c r="K3827" s="417" t="s">
        <v>890</v>
      </c>
      <c r="L3827" s="417" t="s">
        <v>34</v>
      </c>
      <c r="M3827" s="423">
        <v>420766500</v>
      </c>
    </row>
    <row r="3828" spans="1:13">
      <c r="A3828" s="417" t="s">
        <v>7288</v>
      </c>
      <c r="B3828" s="417" t="s">
        <v>1985</v>
      </c>
      <c r="C3828" s="417" t="s">
        <v>920</v>
      </c>
      <c r="D3828" s="422">
        <v>8504</v>
      </c>
      <c r="E3828" s="417" t="s">
        <v>1111</v>
      </c>
      <c r="F3828" s="417" t="s">
        <v>1101</v>
      </c>
      <c r="G3828" s="417" t="s">
        <v>298</v>
      </c>
      <c r="H3828" s="417" t="s">
        <v>41</v>
      </c>
      <c r="I3828" s="417" t="s">
        <v>42</v>
      </c>
      <c r="J3828" s="417" t="s">
        <v>1103</v>
      </c>
      <c r="K3828" s="417" t="s">
        <v>890</v>
      </c>
      <c r="L3828" s="417" t="s">
        <v>218</v>
      </c>
      <c r="M3828" s="423">
        <v>457125900</v>
      </c>
    </row>
    <row r="3829" spans="1:13">
      <c r="A3829" s="417" t="s">
        <v>7281</v>
      </c>
      <c r="B3829" s="417" t="s">
        <v>1986</v>
      </c>
      <c r="C3829" s="417" t="s">
        <v>920</v>
      </c>
      <c r="D3829" s="422">
        <v>8504</v>
      </c>
      <c r="E3829" s="417" t="s">
        <v>1111</v>
      </c>
      <c r="F3829" s="417" t="s">
        <v>1101</v>
      </c>
      <c r="G3829" s="417" t="s">
        <v>298</v>
      </c>
      <c r="H3829" s="417" t="s">
        <v>41</v>
      </c>
      <c r="I3829" s="417" t="s">
        <v>324</v>
      </c>
      <c r="J3829" s="417" t="s">
        <v>1102</v>
      </c>
      <c r="K3829" s="417" t="s">
        <v>821</v>
      </c>
      <c r="L3829" s="417" t="s">
        <v>218</v>
      </c>
      <c r="M3829" s="423">
        <v>504042000</v>
      </c>
    </row>
    <row r="3830" spans="1:13">
      <c r="A3830" s="417" t="s">
        <v>7280</v>
      </c>
      <c r="B3830" s="417" t="s">
        <v>1985</v>
      </c>
      <c r="C3830" s="417" t="s">
        <v>920</v>
      </c>
      <c r="D3830" s="422">
        <v>8504</v>
      </c>
      <c r="E3830" s="417" t="s">
        <v>1111</v>
      </c>
      <c r="F3830" s="417" t="s">
        <v>1101</v>
      </c>
      <c r="G3830" s="417" t="s">
        <v>298</v>
      </c>
      <c r="H3830" s="417" t="s">
        <v>41</v>
      </c>
      <c r="I3830" s="417" t="s">
        <v>324</v>
      </c>
      <c r="J3830" s="417" t="s">
        <v>1102</v>
      </c>
      <c r="K3830" s="417" t="s">
        <v>890</v>
      </c>
      <c r="L3830" s="417" t="s">
        <v>218</v>
      </c>
      <c r="M3830" s="423">
        <v>604850400</v>
      </c>
    </row>
    <row r="3831" spans="1:13">
      <c r="A3831" s="417" t="s">
        <v>9391</v>
      </c>
      <c r="B3831" s="417" t="s">
        <v>2136</v>
      </c>
      <c r="C3831" s="417" t="s">
        <v>920</v>
      </c>
      <c r="D3831" s="422">
        <v>8505</v>
      </c>
      <c r="E3831" s="417" t="s">
        <v>1215</v>
      </c>
      <c r="F3831" s="417" t="s">
        <v>298</v>
      </c>
      <c r="G3831" s="417" t="s">
        <v>298</v>
      </c>
      <c r="H3831" s="417" t="s">
        <v>41</v>
      </c>
      <c r="I3831" s="417" t="s">
        <v>44</v>
      </c>
      <c r="J3831" s="417" t="s">
        <v>298</v>
      </c>
      <c r="K3831" s="417" t="s">
        <v>821</v>
      </c>
      <c r="L3831" s="417" t="s">
        <v>822</v>
      </c>
      <c r="M3831" s="423">
        <v>61746300</v>
      </c>
    </row>
    <row r="3832" spans="1:13">
      <c r="A3832" s="417" t="s">
        <v>9383</v>
      </c>
      <c r="B3832" s="417" t="s">
        <v>2136</v>
      </c>
      <c r="C3832" s="417" t="s">
        <v>920</v>
      </c>
      <c r="D3832" s="422">
        <v>8505</v>
      </c>
      <c r="E3832" s="417" t="s">
        <v>1215</v>
      </c>
      <c r="F3832" s="417" t="s">
        <v>298</v>
      </c>
      <c r="G3832" s="417" t="s">
        <v>298</v>
      </c>
      <c r="H3832" s="417" t="s">
        <v>41</v>
      </c>
      <c r="I3832" s="417" t="s">
        <v>219</v>
      </c>
      <c r="J3832" s="417" t="s">
        <v>298</v>
      </c>
      <c r="K3832" s="417" t="s">
        <v>821</v>
      </c>
      <c r="L3832" s="417" t="s">
        <v>822</v>
      </c>
      <c r="M3832" s="423">
        <v>64310400</v>
      </c>
    </row>
    <row r="3833" spans="1:13">
      <c r="A3833" s="417" t="s">
        <v>9375</v>
      </c>
      <c r="B3833" s="417" t="s">
        <v>2136</v>
      </c>
      <c r="C3833" s="417" t="s">
        <v>920</v>
      </c>
      <c r="D3833" s="422">
        <v>8505</v>
      </c>
      <c r="E3833" s="417" t="s">
        <v>1215</v>
      </c>
      <c r="F3833" s="417" t="s">
        <v>298</v>
      </c>
      <c r="G3833" s="417" t="s">
        <v>298</v>
      </c>
      <c r="H3833" s="417" t="s">
        <v>41</v>
      </c>
      <c r="I3833" s="417" t="s">
        <v>42</v>
      </c>
      <c r="J3833" s="417" t="s">
        <v>298</v>
      </c>
      <c r="K3833" s="417" t="s">
        <v>821</v>
      </c>
      <c r="L3833" s="417" t="s">
        <v>822</v>
      </c>
      <c r="M3833" s="423">
        <v>65188200</v>
      </c>
    </row>
    <row r="3834" spans="1:13">
      <c r="A3834" s="417" t="s">
        <v>9390</v>
      </c>
      <c r="B3834" s="417" t="s">
        <v>2135</v>
      </c>
      <c r="C3834" s="417" t="s">
        <v>920</v>
      </c>
      <c r="D3834" s="422">
        <v>8505</v>
      </c>
      <c r="E3834" s="417" t="s">
        <v>1215</v>
      </c>
      <c r="F3834" s="417" t="s">
        <v>298</v>
      </c>
      <c r="G3834" s="417" t="s">
        <v>298</v>
      </c>
      <c r="H3834" s="417" t="s">
        <v>41</v>
      </c>
      <c r="I3834" s="417" t="s">
        <v>44</v>
      </c>
      <c r="J3834" s="417" t="s">
        <v>298</v>
      </c>
      <c r="K3834" s="417" t="s">
        <v>890</v>
      </c>
      <c r="L3834" s="417" t="s">
        <v>822</v>
      </c>
      <c r="M3834" s="423">
        <v>67914000</v>
      </c>
    </row>
    <row r="3835" spans="1:13">
      <c r="A3835" s="417" t="s">
        <v>9382</v>
      </c>
      <c r="B3835" s="417" t="s">
        <v>2135</v>
      </c>
      <c r="C3835" s="417" t="s">
        <v>920</v>
      </c>
      <c r="D3835" s="422">
        <v>8505</v>
      </c>
      <c r="E3835" s="417" t="s">
        <v>1215</v>
      </c>
      <c r="F3835" s="417" t="s">
        <v>298</v>
      </c>
      <c r="G3835" s="417" t="s">
        <v>298</v>
      </c>
      <c r="H3835" s="417" t="s">
        <v>41</v>
      </c>
      <c r="I3835" s="417" t="s">
        <v>219</v>
      </c>
      <c r="J3835" s="417" t="s">
        <v>298</v>
      </c>
      <c r="K3835" s="417" t="s">
        <v>890</v>
      </c>
      <c r="L3835" s="417" t="s">
        <v>822</v>
      </c>
      <c r="M3835" s="423">
        <v>70732200</v>
      </c>
    </row>
    <row r="3836" spans="1:13">
      <c r="A3836" s="417" t="s">
        <v>9367</v>
      </c>
      <c r="B3836" s="417" t="s">
        <v>2136</v>
      </c>
      <c r="C3836" s="417" t="s">
        <v>920</v>
      </c>
      <c r="D3836" s="422">
        <v>8505</v>
      </c>
      <c r="E3836" s="417" t="s">
        <v>1215</v>
      </c>
      <c r="F3836" s="417" t="s">
        <v>298</v>
      </c>
      <c r="G3836" s="417" t="s">
        <v>298</v>
      </c>
      <c r="H3836" s="417" t="s">
        <v>41</v>
      </c>
      <c r="I3836" s="417" t="s">
        <v>324</v>
      </c>
      <c r="J3836" s="417" t="s">
        <v>298</v>
      </c>
      <c r="K3836" s="417" t="s">
        <v>821</v>
      </c>
      <c r="L3836" s="417" t="s">
        <v>822</v>
      </c>
      <c r="M3836" s="423">
        <v>71448300</v>
      </c>
    </row>
    <row r="3837" spans="1:13">
      <c r="A3837" s="417" t="s">
        <v>9374</v>
      </c>
      <c r="B3837" s="417" t="s">
        <v>2135</v>
      </c>
      <c r="C3837" s="417" t="s">
        <v>920</v>
      </c>
      <c r="D3837" s="422">
        <v>8505</v>
      </c>
      <c r="E3837" s="417" t="s">
        <v>1215</v>
      </c>
      <c r="F3837" s="417" t="s">
        <v>298</v>
      </c>
      <c r="G3837" s="417" t="s">
        <v>298</v>
      </c>
      <c r="H3837" s="417" t="s">
        <v>41</v>
      </c>
      <c r="I3837" s="417" t="s">
        <v>42</v>
      </c>
      <c r="J3837" s="417" t="s">
        <v>298</v>
      </c>
      <c r="K3837" s="417" t="s">
        <v>890</v>
      </c>
      <c r="L3837" s="417" t="s">
        <v>822</v>
      </c>
      <c r="M3837" s="423">
        <v>71702400</v>
      </c>
    </row>
    <row r="3838" spans="1:13">
      <c r="A3838" s="417" t="s">
        <v>9359</v>
      </c>
      <c r="B3838" s="417" t="s">
        <v>2136</v>
      </c>
      <c r="C3838" s="417" t="s">
        <v>920</v>
      </c>
      <c r="D3838" s="422">
        <v>8505</v>
      </c>
      <c r="E3838" s="417" t="s">
        <v>1215</v>
      </c>
      <c r="F3838" s="417" t="s">
        <v>298</v>
      </c>
      <c r="G3838" s="417" t="s">
        <v>298</v>
      </c>
      <c r="H3838" s="417" t="s">
        <v>41</v>
      </c>
      <c r="I3838" s="417" t="s">
        <v>322</v>
      </c>
      <c r="J3838" s="417" t="s">
        <v>298</v>
      </c>
      <c r="K3838" s="417" t="s">
        <v>821</v>
      </c>
      <c r="L3838" s="417" t="s">
        <v>822</v>
      </c>
      <c r="M3838" s="423">
        <v>72903600</v>
      </c>
    </row>
    <row r="3839" spans="1:13">
      <c r="A3839" s="417" t="s">
        <v>9351</v>
      </c>
      <c r="B3839" s="417" t="s">
        <v>2136</v>
      </c>
      <c r="C3839" s="417" t="s">
        <v>920</v>
      </c>
      <c r="D3839" s="422">
        <v>8505</v>
      </c>
      <c r="E3839" s="417" t="s">
        <v>1215</v>
      </c>
      <c r="F3839" s="417" t="s">
        <v>298</v>
      </c>
      <c r="G3839" s="417" t="s">
        <v>298</v>
      </c>
      <c r="H3839" s="417" t="s">
        <v>41</v>
      </c>
      <c r="I3839" s="417" t="s">
        <v>320</v>
      </c>
      <c r="J3839" s="417" t="s">
        <v>298</v>
      </c>
      <c r="K3839" s="417" t="s">
        <v>821</v>
      </c>
      <c r="L3839" s="417" t="s">
        <v>822</v>
      </c>
      <c r="M3839" s="423">
        <v>74174100</v>
      </c>
    </row>
    <row r="3840" spans="1:13">
      <c r="A3840" s="417" t="s">
        <v>9343</v>
      </c>
      <c r="B3840" s="417" t="s">
        <v>2136</v>
      </c>
      <c r="C3840" s="417" t="s">
        <v>920</v>
      </c>
      <c r="D3840" s="422">
        <v>8505</v>
      </c>
      <c r="E3840" s="417" t="s">
        <v>1215</v>
      </c>
      <c r="F3840" s="417" t="s">
        <v>298</v>
      </c>
      <c r="G3840" s="417" t="s">
        <v>298</v>
      </c>
      <c r="H3840" s="417" t="s">
        <v>41</v>
      </c>
      <c r="I3840" s="417" t="s">
        <v>318</v>
      </c>
      <c r="J3840" s="417" t="s">
        <v>298</v>
      </c>
      <c r="K3840" s="417" t="s">
        <v>821</v>
      </c>
      <c r="L3840" s="417" t="s">
        <v>822</v>
      </c>
      <c r="M3840" s="423">
        <v>75467700</v>
      </c>
    </row>
    <row r="3841" spans="1:13">
      <c r="A3841" s="417" t="s">
        <v>9366</v>
      </c>
      <c r="B3841" s="417" t="s">
        <v>2135</v>
      </c>
      <c r="C3841" s="417" t="s">
        <v>920</v>
      </c>
      <c r="D3841" s="422">
        <v>8505</v>
      </c>
      <c r="E3841" s="417" t="s">
        <v>1215</v>
      </c>
      <c r="F3841" s="417" t="s">
        <v>298</v>
      </c>
      <c r="G3841" s="417" t="s">
        <v>298</v>
      </c>
      <c r="H3841" s="417" t="s">
        <v>41</v>
      </c>
      <c r="I3841" s="417" t="s">
        <v>324</v>
      </c>
      <c r="J3841" s="417" t="s">
        <v>298</v>
      </c>
      <c r="K3841" s="417" t="s">
        <v>890</v>
      </c>
      <c r="L3841" s="417" t="s">
        <v>822</v>
      </c>
      <c r="M3841" s="423">
        <v>78609300</v>
      </c>
    </row>
    <row r="3842" spans="1:13">
      <c r="A3842" s="417" t="s">
        <v>9358</v>
      </c>
      <c r="B3842" s="417" t="s">
        <v>2135</v>
      </c>
      <c r="C3842" s="417" t="s">
        <v>920</v>
      </c>
      <c r="D3842" s="422">
        <v>8505</v>
      </c>
      <c r="E3842" s="417" t="s">
        <v>1215</v>
      </c>
      <c r="F3842" s="417" t="s">
        <v>298</v>
      </c>
      <c r="G3842" s="417" t="s">
        <v>298</v>
      </c>
      <c r="H3842" s="417" t="s">
        <v>41</v>
      </c>
      <c r="I3842" s="417" t="s">
        <v>322</v>
      </c>
      <c r="J3842" s="417" t="s">
        <v>298</v>
      </c>
      <c r="K3842" s="417" t="s">
        <v>890</v>
      </c>
      <c r="L3842" s="417" t="s">
        <v>822</v>
      </c>
      <c r="M3842" s="423">
        <v>80203200</v>
      </c>
    </row>
    <row r="3843" spans="1:13">
      <c r="A3843" s="417" t="s">
        <v>9350</v>
      </c>
      <c r="B3843" s="417" t="s">
        <v>2135</v>
      </c>
      <c r="C3843" s="417" t="s">
        <v>920</v>
      </c>
      <c r="D3843" s="422">
        <v>8505</v>
      </c>
      <c r="E3843" s="417" t="s">
        <v>1215</v>
      </c>
      <c r="F3843" s="417" t="s">
        <v>298</v>
      </c>
      <c r="G3843" s="417" t="s">
        <v>298</v>
      </c>
      <c r="H3843" s="417" t="s">
        <v>41</v>
      </c>
      <c r="I3843" s="417" t="s">
        <v>320</v>
      </c>
      <c r="J3843" s="417" t="s">
        <v>298</v>
      </c>
      <c r="K3843" s="417" t="s">
        <v>890</v>
      </c>
      <c r="L3843" s="417" t="s">
        <v>822</v>
      </c>
      <c r="M3843" s="423">
        <v>81589200</v>
      </c>
    </row>
    <row r="3844" spans="1:13">
      <c r="A3844" s="417" t="s">
        <v>9342</v>
      </c>
      <c r="B3844" s="417" t="s">
        <v>2135</v>
      </c>
      <c r="C3844" s="417" t="s">
        <v>920</v>
      </c>
      <c r="D3844" s="422">
        <v>8505</v>
      </c>
      <c r="E3844" s="417" t="s">
        <v>1215</v>
      </c>
      <c r="F3844" s="417" t="s">
        <v>298</v>
      </c>
      <c r="G3844" s="417" t="s">
        <v>298</v>
      </c>
      <c r="H3844" s="417" t="s">
        <v>41</v>
      </c>
      <c r="I3844" s="417" t="s">
        <v>318</v>
      </c>
      <c r="J3844" s="417" t="s">
        <v>298</v>
      </c>
      <c r="K3844" s="417" t="s">
        <v>890</v>
      </c>
      <c r="L3844" s="417" t="s">
        <v>822</v>
      </c>
      <c r="M3844" s="423">
        <v>83021400</v>
      </c>
    </row>
    <row r="3845" spans="1:13">
      <c r="A3845" s="417" t="s">
        <v>9335</v>
      </c>
      <c r="B3845" s="417" t="s">
        <v>2136</v>
      </c>
      <c r="C3845" s="417" t="s">
        <v>920</v>
      </c>
      <c r="D3845" s="422">
        <v>8505</v>
      </c>
      <c r="E3845" s="417" t="s">
        <v>1215</v>
      </c>
      <c r="F3845" s="417" t="s">
        <v>298</v>
      </c>
      <c r="G3845" s="417" t="s">
        <v>298</v>
      </c>
      <c r="H3845" s="417" t="s">
        <v>41</v>
      </c>
      <c r="I3845" s="417" t="s">
        <v>316</v>
      </c>
      <c r="J3845" s="417" t="s">
        <v>298</v>
      </c>
      <c r="K3845" s="417" t="s">
        <v>821</v>
      </c>
      <c r="L3845" s="417" t="s">
        <v>822</v>
      </c>
      <c r="M3845" s="423">
        <v>85770300</v>
      </c>
    </row>
    <row r="3846" spans="1:13">
      <c r="A3846" s="417" t="s">
        <v>9334</v>
      </c>
      <c r="B3846" s="417" t="s">
        <v>2135</v>
      </c>
      <c r="C3846" s="417" t="s">
        <v>920</v>
      </c>
      <c r="D3846" s="422">
        <v>8505</v>
      </c>
      <c r="E3846" s="417" t="s">
        <v>1215</v>
      </c>
      <c r="F3846" s="417" t="s">
        <v>298</v>
      </c>
      <c r="G3846" s="417" t="s">
        <v>298</v>
      </c>
      <c r="H3846" s="417" t="s">
        <v>41</v>
      </c>
      <c r="I3846" s="417" t="s">
        <v>316</v>
      </c>
      <c r="J3846" s="417" t="s">
        <v>298</v>
      </c>
      <c r="K3846" s="417" t="s">
        <v>890</v>
      </c>
      <c r="L3846" s="417" t="s">
        <v>822</v>
      </c>
      <c r="M3846" s="423">
        <v>94317300</v>
      </c>
    </row>
    <row r="3847" spans="1:13">
      <c r="A3847" s="417" t="s">
        <v>9389</v>
      </c>
      <c r="B3847" s="417" t="s">
        <v>2134</v>
      </c>
      <c r="C3847" s="417" t="s">
        <v>920</v>
      </c>
      <c r="D3847" s="422">
        <v>8505</v>
      </c>
      <c r="E3847" s="417" t="s">
        <v>1215</v>
      </c>
      <c r="F3847" s="417" t="s">
        <v>298</v>
      </c>
      <c r="G3847" s="417" t="s">
        <v>298</v>
      </c>
      <c r="H3847" s="417" t="s">
        <v>41</v>
      </c>
      <c r="I3847" s="417" t="s">
        <v>44</v>
      </c>
      <c r="J3847" s="417" t="s">
        <v>298</v>
      </c>
      <c r="K3847" s="417" t="s">
        <v>821</v>
      </c>
      <c r="L3847" s="417" t="s">
        <v>32</v>
      </c>
      <c r="M3847" s="423">
        <v>617463000</v>
      </c>
    </row>
    <row r="3848" spans="1:13">
      <c r="A3848" s="417" t="s">
        <v>9381</v>
      </c>
      <c r="B3848" s="417" t="s">
        <v>2134</v>
      </c>
      <c r="C3848" s="417" t="s">
        <v>920</v>
      </c>
      <c r="D3848" s="422">
        <v>8505</v>
      </c>
      <c r="E3848" s="417" t="s">
        <v>1215</v>
      </c>
      <c r="F3848" s="417" t="s">
        <v>298</v>
      </c>
      <c r="G3848" s="417" t="s">
        <v>298</v>
      </c>
      <c r="H3848" s="417" t="s">
        <v>41</v>
      </c>
      <c r="I3848" s="417" t="s">
        <v>219</v>
      </c>
      <c r="J3848" s="417" t="s">
        <v>298</v>
      </c>
      <c r="K3848" s="417" t="s">
        <v>821</v>
      </c>
      <c r="L3848" s="417" t="s">
        <v>32</v>
      </c>
      <c r="M3848" s="423">
        <v>643173300</v>
      </c>
    </row>
    <row r="3849" spans="1:13">
      <c r="A3849" s="417" t="s">
        <v>9373</v>
      </c>
      <c r="B3849" s="417" t="s">
        <v>2134</v>
      </c>
      <c r="C3849" s="417" t="s">
        <v>920</v>
      </c>
      <c r="D3849" s="422">
        <v>8505</v>
      </c>
      <c r="E3849" s="417" t="s">
        <v>1215</v>
      </c>
      <c r="F3849" s="417" t="s">
        <v>298</v>
      </c>
      <c r="G3849" s="417" t="s">
        <v>298</v>
      </c>
      <c r="H3849" s="417" t="s">
        <v>41</v>
      </c>
      <c r="I3849" s="417" t="s">
        <v>42</v>
      </c>
      <c r="J3849" s="417" t="s">
        <v>298</v>
      </c>
      <c r="K3849" s="417" t="s">
        <v>821</v>
      </c>
      <c r="L3849" s="417" t="s">
        <v>32</v>
      </c>
      <c r="M3849" s="423">
        <v>651766500</v>
      </c>
    </row>
    <row r="3850" spans="1:13">
      <c r="A3850" s="417" t="s">
        <v>9388</v>
      </c>
      <c r="B3850" s="417" t="s">
        <v>2133</v>
      </c>
      <c r="C3850" s="417" t="s">
        <v>920</v>
      </c>
      <c r="D3850" s="422">
        <v>8505</v>
      </c>
      <c r="E3850" s="417" t="s">
        <v>1215</v>
      </c>
      <c r="F3850" s="417" t="s">
        <v>298</v>
      </c>
      <c r="G3850" s="417" t="s">
        <v>298</v>
      </c>
      <c r="H3850" s="417" t="s">
        <v>41</v>
      </c>
      <c r="I3850" s="417" t="s">
        <v>44</v>
      </c>
      <c r="J3850" s="417" t="s">
        <v>298</v>
      </c>
      <c r="K3850" s="417" t="s">
        <v>890</v>
      </c>
      <c r="L3850" s="417" t="s">
        <v>32</v>
      </c>
      <c r="M3850" s="423">
        <v>679209300</v>
      </c>
    </row>
    <row r="3851" spans="1:13">
      <c r="A3851" s="417" t="s">
        <v>9380</v>
      </c>
      <c r="B3851" s="417" t="s">
        <v>2133</v>
      </c>
      <c r="C3851" s="417" t="s">
        <v>920</v>
      </c>
      <c r="D3851" s="422">
        <v>8505</v>
      </c>
      <c r="E3851" s="417" t="s">
        <v>1215</v>
      </c>
      <c r="F3851" s="417" t="s">
        <v>298</v>
      </c>
      <c r="G3851" s="417" t="s">
        <v>298</v>
      </c>
      <c r="H3851" s="417" t="s">
        <v>41</v>
      </c>
      <c r="I3851" s="417" t="s">
        <v>219</v>
      </c>
      <c r="J3851" s="417" t="s">
        <v>298</v>
      </c>
      <c r="K3851" s="417" t="s">
        <v>890</v>
      </c>
      <c r="L3851" s="417" t="s">
        <v>32</v>
      </c>
      <c r="M3851" s="423">
        <v>707506800</v>
      </c>
    </row>
    <row r="3852" spans="1:13">
      <c r="A3852" s="417" t="s">
        <v>9365</v>
      </c>
      <c r="B3852" s="417" t="s">
        <v>2134</v>
      </c>
      <c r="C3852" s="417" t="s">
        <v>920</v>
      </c>
      <c r="D3852" s="422">
        <v>8505</v>
      </c>
      <c r="E3852" s="417" t="s">
        <v>1215</v>
      </c>
      <c r="F3852" s="417" t="s">
        <v>298</v>
      </c>
      <c r="G3852" s="417" t="s">
        <v>298</v>
      </c>
      <c r="H3852" s="417" t="s">
        <v>41</v>
      </c>
      <c r="I3852" s="417" t="s">
        <v>324</v>
      </c>
      <c r="J3852" s="417" t="s">
        <v>298</v>
      </c>
      <c r="K3852" s="417" t="s">
        <v>821</v>
      </c>
      <c r="L3852" s="417" t="s">
        <v>32</v>
      </c>
      <c r="M3852" s="423">
        <v>714667800</v>
      </c>
    </row>
    <row r="3853" spans="1:13">
      <c r="A3853" s="417" t="s">
        <v>9372</v>
      </c>
      <c r="B3853" s="417" t="s">
        <v>2133</v>
      </c>
      <c r="C3853" s="417" t="s">
        <v>920</v>
      </c>
      <c r="D3853" s="422">
        <v>8505</v>
      </c>
      <c r="E3853" s="417" t="s">
        <v>1215</v>
      </c>
      <c r="F3853" s="417" t="s">
        <v>298</v>
      </c>
      <c r="G3853" s="417" t="s">
        <v>298</v>
      </c>
      <c r="H3853" s="417" t="s">
        <v>41</v>
      </c>
      <c r="I3853" s="417" t="s">
        <v>42</v>
      </c>
      <c r="J3853" s="417" t="s">
        <v>298</v>
      </c>
      <c r="K3853" s="417" t="s">
        <v>890</v>
      </c>
      <c r="L3853" s="417" t="s">
        <v>32</v>
      </c>
      <c r="M3853" s="423">
        <v>716954700</v>
      </c>
    </row>
    <row r="3854" spans="1:13">
      <c r="A3854" s="417" t="s">
        <v>9357</v>
      </c>
      <c r="B3854" s="417" t="s">
        <v>2134</v>
      </c>
      <c r="C3854" s="417" t="s">
        <v>920</v>
      </c>
      <c r="D3854" s="422">
        <v>8505</v>
      </c>
      <c r="E3854" s="417" t="s">
        <v>1215</v>
      </c>
      <c r="F3854" s="417" t="s">
        <v>298</v>
      </c>
      <c r="G3854" s="417" t="s">
        <v>298</v>
      </c>
      <c r="H3854" s="417" t="s">
        <v>41</v>
      </c>
      <c r="I3854" s="417" t="s">
        <v>322</v>
      </c>
      <c r="J3854" s="417" t="s">
        <v>298</v>
      </c>
      <c r="K3854" s="417" t="s">
        <v>821</v>
      </c>
      <c r="L3854" s="417" t="s">
        <v>32</v>
      </c>
      <c r="M3854" s="423">
        <v>728966700</v>
      </c>
    </row>
    <row r="3855" spans="1:13">
      <c r="A3855" s="417" t="s">
        <v>9349</v>
      </c>
      <c r="B3855" s="417" t="s">
        <v>2134</v>
      </c>
      <c r="C3855" s="417" t="s">
        <v>920</v>
      </c>
      <c r="D3855" s="422">
        <v>8505</v>
      </c>
      <c r="E3855" s="417" t="s">
        <v>1215</v>
      </c>
      <c r="F3855" s="417" t="s">
        <v>298</v>
      </c>
      <c r="G3855" s="417" t="s">
        <v>298</v>
      </c>
      <c r="H3855" s="417" t="s">
        <v>41</v>
      </c>
      <c r="I3855" s="417" t="s">
        <v>320</v>
      </c>
      <c r="J3855" s="417" t="s">
        <v>298</v>
      </c>
      <c r="K3855" s="417" t="s">
        <v>821</v>
      </c>
      <c r="L3855" s="417" t="s">
        <v>32</v>
      </c>
      <c r="M3855" s="423">
        <v>741810300</v>
      </c>
    </row>
    <row r="3856" spans="1:13">
      <c r="A3856" s="417" t="s">
        <v>9341</v>
      </c>
      <c r="B3856" s="417" t="s">
        <v>2134</v>
      </c>
      <c r="C3856" s="417" t="s">
        <v>920</v>
      </c>
      <c r="D3856" s="422">
        <v>8505</v>
      </c>
      <c r="E3856" s="417" t="s">
        <v>1215</v>
      </c>
      <c r="F3856" s="417" t="s">
        <v>298</v>
      </c>
      <c r="G3856" s="417" t="s">
        <v>298</v>
      </c>
      <c r="H3856" s="417" t="s">
        <v>41</v>
      </c>
      <c r="I3856" s="417" t="s">
        <v>318</v>
      </c>
      <c r="J3856" s="417" t="s">
        <v>298</v>
      </c>
      <c r="K3856" s="417" t="s">
        <v>821</v>
      </c>
      <c r="L3856" s="417" t="s">
        <v>32</v>
      </c>
      <c r="M3856" s="423">
        <v>754677000</v>
      </c>
    </row>
    <row r="3857" spans="1:13">
      <c r="A3857" s="417" t="s">
        <v>9364</v>
      </c>
      <c r="B3857" s="417" t="s">
        <v>2133</v>
      </c>
      <c r="C3857" s="417" t="s">
        <v>920</v>
      </c>
      <c r="D3857" s="422">
        <v>8505</v>
      </c>
      <c r="E3857" s="417" t="s">
        <v>1215</v>
      </c>
      <c r="F3857" s="417" t="s">
        <v>298</v>
      </c>
      <c r="G3857" s="417" t="s">
        <v>298</v>
      </c>
      <c r="H3857" s="417" t="s">
        <v>41</v>
      </c>
      <c r="I3857" s="417" t="s">
        <v>324</v>
      </c>
      <c r="J3857" s="417" t="s">
        <v>298</v>
      </c>
      <c r="K3857" s="417" t="s">
        <v>890</v>
      </c>
      <c r="L3857" s="417" t="s">
        <v>32</v>
      </c>
      <c r="M3857" s="423">
        <v>786139200</v>
      </c>
    </row>
    <row r="3858" spans="1:13">
      <c r="A3858" s="417" t="s">
        <v>9356</v>
      </c>
      <c r="B3858" s="417" t="s">
        <v>2133</v>
      </c>
      <c r="C3858" s="417" t="s">
        <v>920</v>
      </c>
      <c r="D3858" s="422">
        <v>8505</v>
      </c>
      <c r="E3858" s="417" t="s">
        <v>1215</v>
      </c>
      <c r="F3858" s="417" t="s">
        <v>298</v>
      </c>
      <c r="G3858" s="417" t="s">
        <v>298</v>
      </c>
      <c r="H3858" s="417" t="s">
        <v>41</v>
      </c>
      <c r="I3858" s="417" t="s">
        <v>322</v>
      </c>
      <c r="J3858" s="417" t="s">
        <v>298</v>
      </c>
      <c r="K3858" s="417" t="s">
        <v>890</v>
      </c>
      <c r="L3858" s="417" t="s">
        <v>32</v>
      </c>
      <c r="M3858" s="423">
        <v>801847200</v>
      </c>
    </row>
    <row r="3859" spans="1:13">
      <c r="A3859" s="417" t="s">
        <v>9348</v>
      </c>
      <c r="B3859" s="417" t="s">
        <v>2133</v>
      </c>
      <c r="C3859" s="417" t="s">
        <v>920</v>
      </c>
      <c r="D3859" s="422">
        <v>8505</v>
      </c>
      <c r="E3859" s="417" t="s">
        <v>1215</v>
      </c>
      <c r="F3859" s="417" t="s">
        <v>298</v>
      </c>
      <c r="G3859" s="417" t="s">
        <v>298</v>
      </c>
      <c r="H3859" s="417" t="s">
        <v>41</v>
      </c>
      <c r="I3859" s="417" t="s">
        <v>320</v>
      </c>
      <c r="J3859" s="417" t="s">
        <v>298</v>
      </c>
      <c r="K3859" s="417" t="s">
        <v>890</v>
      </c>
      <c r="L3859" s="417" t="s">
        <v>32</v>
      </c>
      <c r="M3859" s="423">
        <v>815984400</v>
      </c>
    </row>
    <row r="3860" spans="1:13">
      <c r="A3860" s="417" t="s">
        <v>9340</v>
      </c>
      <c r="B3860" s="417" t="s">
        <v>2133</v>
      </c>
      <c r="C3860" s="417" t="s">
        <v>920</v>
      </c>
      <c r="D3860" s="422">
        <v>8505</v>
      </c>
      <c r="E3860" s="417" t="s">
        <v>1215</v>
      </c>
      <c r="F3860" s="417" t="s">
        <v>298</v>
      </c>
      <c r="G3860" s="417" t="s">
        <v>298</v>
      </c>
      <c r="H3860" s="417" t="s">
        <v>41</v>
      </c>
      <c r="I3860" s="417" t="s">
        <v>318</v>
      </c>
      <c r="J3860" s="417" t="s">
        <v>298</v>
      </c>
      <c r="K3860" s="417" t="s">
        <v>890</v>
      </c>
      <c r="L3860" s="417" t="s">
        <v>32</v>
      </c>
      <c r="M3860" s="423">
        <v>830144700</v>
      </c>
    </row>
    <row r="3861" spans="1:13">
      <c r="A3861" s="417" t="s">
        <v>9333</v>
      </c>
      <c r="B3861" s="417" t="s">
        <v>2134</v>
      </c>
      <c r="C3861" s="417" t="s">
        <v>920</v>
      </c>
      <c r="D3861" s="422">
        <v>8505</v>
      </c>
      <c r="E3861" s="417" t="s">
        <v>1215</v>
      </c>
      <c r="F3861" s="417" t="s">
        <v>298</v>
      </c>
      <c r="G3861" s="417" t="s">
        <v>298</v>
      </c>
      <c r="H3861" s="417" t="s">
        <v>41</v>
      </c>
      <c r="I3861" s="417" t="s">
        <v>316</v>
      </c>
      <c r="J3861" s="417" t="s">
        <v>298</v>
      </c>
      <c r="K3861" s="417" t="s">
        <v>821</v>
      </c>
      <c r="L3861" s="417" t="s">
        <v>32</v>
      </c>
      <c r="M3861" s="423">
        <v>857587500</v>
      </c>
    </row>
    <row r="3862" spans="1:13">
      <c r="A3862" s="417" t="s">
        <v>9387</v>
      </c>
      <c r="B3862" s="417" t="s">
        <v>2132</v>
      </c>
      <c r="C3862" s="417" t="s">
        <v>920</v>
      </c>
      <c r="D3862" s="422">
        <v>8505</v>
      </c>
      <c r="E3862" s="417" t="s">
        <v>1215</v>
      </c>
      <c r="F3862" s="417" t="s">
        <v>298</v>
      </c>
      <c r="G3862" s="417" t="s">
        <v>298</v>
      </c>
      <c r="H3862" s="417" t="s">
        <v>41</v>
      </c>
      <c r="I3862" s="417" t="s">
        <v>44</v>
      </c>
      <c r="J3862" s="417" t="s">
        <v>298</v>
      </c>
      <c r="K3862" s="417" t="s">
        <v>821</v>
      </c>
      <c r="L3862" s="417" t="s">
        <v>34</v>
      </c>
      <c r="M3862" s="423">
        <v>926194500</v>
      </c>
    </row>
    <row r="3863" spans="1:13">
      <c r="A3863" s="417" t="s">
        <v>9332</v>
      </c>
      <c r="B3863" s="417" t="s">
        <v>2133</v>
      </c>
      <c r="C3863" s="417" t="s">
        <v>920</v>
      </c>
      <c r="D3863" s="422">
        <v>8505</v>
      </c>
      <c r="E3863" s="417" t="s">
        <v>1215</v>
      </c>
      <c r="F3863" s="417" t="s">
        <v>298</v>
      </c>
      <c r="G3863" s="417" t="s">
        <v>298</v>
      </c>
      <c r="H3863" s="417" t="s">
        <v>41</v>
      </c>
      <c r="I3863" s="417" t="s">
        <v>316</v>
      </c>
      <c r="J3863" s="417" t="s">
        <v>298</v>
      </c>
      <c r="K3863" s="417" t="s">
        <v>890</v>
      </c>
      <c r="L3863" s="417" t="s">
        <v>32</v>
      </c>
      <c r="M3863" s="423">
        <v>943357800</v>
      </c>
    </row>
    <row r="3864" spans="1:13">
      <c r="A3864" s="417" t="s">
        <v>9379</v>
      </c>
      <c r="B3864" s="417" t="s">
        <v>2132</v>
      </c>
      <c r="C3864" s="417" t="s">
        <v>920</v>
      </c>
      <c r="D3864" s="422">
        <v>8505</v>
      </c>
      <c r="E3864" s="417" t="s">
        <v>1215</v>
      </c>
      <c r="F3864" s="417" t="s">
        <v>298</v>
      </c>
      <c r="G3864" s="417" t="s">
        <v>298</v>
      </c>
      <c r="H3864" s="417" t="s">
        <v>41</v>
      </c>
      <c r="I3864" s="417" t="s">
        <v>219</v>
      </c>
      <c r="J3864" s="417" t="s">
        <v>298</v>
      </c>
      <c r="K3864" s="417" t="s">
        <v>821</v>
      </c>
      <c r="L3864" s="417" t="s">
        <v>34</v>
      </c>
      <c r="M3864" s="423">
        <v>964794600</v>
      </c>
    </row>
    <row r="3865" spans="1:13">
      <c r="A3865" s="417" t="s">
        <v>9371</v>
      </c>
      <c r="B3865" s="417" t="s">
        <v>2132</v>
      </c>
      <c r="C3865" s="417" t="s">
        <v>920</v>
      </c>
      <c r="D3865" s="422">
        <v>8505</v>
      </c>
      <c r="E3865" s="417" t="s">
        <v>1215</v>
      </c>
      <c r="F3865" s="417" t="s">
        <v>298</v>
      </c>
      <c r="G3865" s="417" t="s">
        <v>298</v>
      </c>
      <c r="H3865" s="417" t="s">
        <v>41</v>
      </c>
      <c r="I3865" s="417" t="s">
        <v>42</v>
      </c>
      <c r="J3865" s="417" t="s">
        <v>298</v>
      </c>
      <c r="K3865" s="417" t="s">
        <v>821</v>
      </c>
      <c r="L3865" s="417" t="s">
        <v>34</v>
      </c>
      <c r="M3865" s="423">
        <v>977661300</v>
      </c>
    </row>
    <row r="3866" spans="1:13">
      <c r="A3866" s="417" t="s">
        <v>9386</v>
      </c>
      <c r="B3866" s="417" t="s">
        <v>2131</v>
      </c>
      <c r="C3866" s="417" t="s">
        <v>920</v>
      </c>
      <c r="D3866" s="422">
        <v>8505</v>
      </c>
      <c r="E3866" s="417" t="s">
        <v>1215</v>
      </c>
      <c r="F3866" s="417" t="s">
        <v>298</v>
      </c>
      <c r="G3866" s="417" t="s">
        <v>298</v>
      </c>
      <c r="H3866" s="417" t="s">
        <v>41</v>
      </c>
      <c r="I3866" s="417" t="s">
        <v>44</v>
      </c>
      <c r="J3866" s="417" t="s">
        <v>298</v>
      </c>
      <c r="K3866" s="417" t="s">
        <v>890</v>
      </c>
      <c r="L3866" s="417" t="s">
        <v>34</v>
      </c>
      <c r="M3866" s="423">
        <v>1018825500</v>
      </c>
    </row>
    <row r="3867" spans="1:13">
      <c r="A3867" s="417" t="s">
        <v>9378</v>
      </c>
      <c r="B3867" s="417" t="s">
        <v>2131</v>
      </c>
      <c r="C3867" s="417" t="s">
        <v>920</v>
      </c>
      <c r="D3867" s="422">
        <v>8505</v>
      </c>
      <c r="E3867" s="417" t="s">
        <v>1215</v>
      </c>
      <c r="F3867" s="417" t="s">
        <v>298</v>
      </c>
      <c r="G3867" s="417" t="s">
        <v>298</v>
      </c>
      <c r="H3867" s="417" t="s">
        <v>41</v>
      </c>
      <c r="I3867" s="417" t="s">
        <v>219</v>
      </c>
      <c r="J3867" s="417" t="s">
        <v>298</v>
      </c>
      <c r="K3867" s="417" t="s">
        <v>890</v>
      </c>
      <c r="L3867" s="417" t="s">
        <v>34</v>
      </c>
      <c r="M3867" s="423">
        <v>1061283300</v>
      </c>
    </row>
    <row r="3868" spans="1:13">
      <c r="A3868" s="417" t="s">
        <v>9363</v>
      </c>
      <c r="B3868" s="417" t="s">
        <v>2132</v>
      </c>
      <c r="C3868" s="417" t="s">
        <v>920</v>
      </c>
      <c r="D3868" s="422">
        <v>8505</v>
      </c>
      <c r="E3868" s="417" t="s">
        <v>1215</v>
      </c>
      <c r="F3868" s="417" t="s">
        <v>298</v>
      </c>
      <c r="G3868" s="417" t="s">
        <v>298</v>
      </c>
      <c r="H3868" s="417" t="s">
        <v>41</v>
      </c>
      <c r="I3868" s="417" t="s">
        <v>324</v>
      </c>
      <c r="J3868" s="417" t="s">
        <v>298</v>
      </c>
      <c r="K3868" s="417" t="s">
        <v>821</v>
      </c>
      <c r="L3868" s="417" t="s">
        <v>34</v>
      </c>
      <c r="M3868" s="423">
        <v>1071978600</v>
      </c>
    </row>
    <row r="3869" spans="1:13">
      <c r="A3869" s="417" t="s">
        <v>9370</v>
      </c>
      <c r="B3869" s="417" t="s">
        <v>2131</v>
      </c>
      <c r="C3869" s="417" t="s">
        <v>920</v>
      </c>
      <c r="D3869" s="422">
        <v>8505</v>
      </c>
      <c r="E3869" s="417" t="s">
        <v>1215</v>
      </c>
      <c r="F3869" s="417" t="s">
        <v>298</v>
      </c>
      <c r="G3869" s="417" t="s">
        <v>298</v>
      </c>
      <c r="H3869" s="417" t="s">
        <v>41</v>
      </c>
      <c r="I3869" s="417" t="s">
        <v>42</v>
      </c>
      <c r="J3869" s="417" t="s">
        <v>298</v>
      </c>
      <c r="K3869" s="417" t="s">
        <v>890</v>
      </c>
      <c r="L3869" s="417" t="s">
        <v>34</v>
      </c>
      <c r="M3869" s="423">
        <v>1075420500</v>
      </c>
    </row>
    <row r="3870" spans="1:13">
      <c r="A3870" s="417" t="s">
        <v>9355</v>
      </c>
      <c r="B3870" s="417" t="s">
        <v>2132</v>
      </c>
      <c r="C3870" s="417" t="s">
        <v>920</v>
      </c>
      <c r="D3870" s="422">
        <v>8505</v>
      </c>
      <c r="E3870" s="417" t="s">
        <v>1215</v>
      </c>
      <c r="F3870" s="417" t="s">
        <v>298</v>
      </c>
      <c r="G3870" s="417" t="s">
        <v>298</v>
      </c>
      <c r="H3870" s="417" t="s">
        <v>41</v>
      </c>
      <c r="I3870" s="417" t="s">
        <v>322</v>
      </c>
      <c r="J3870" s="417" t="s">
        <v>298</v>
      </c>
      <c r="K3870" s="417" t="s">
        <v>821</v>
      </c>
      <c r="L3870" s="417" t="s">
        <v>34</v>
      </c>
      <c r="M3870" s="423">
        <v>1093415400</v>
      </c>
    </row>
    <row r="3871" spans="1:13">
      <c r="A3871" s="417" t="s">
        <v>9347</v>
      </c>
      <c r="B3871" s="417" t="s">
        <v>2132</v>
      </c>
      <c r="C3871" s="417" t="s">
        <v>920</v>
      </c>
      <c r="D3871" s="422">
        <v>8505</v>
      </c>
      <c r="E3871" s="417" t="s">
        <v>1215</v>
      </c>
      <c r="F3871" s="417" t="s">
        <v>298</v>
      </c>
      <c r="G3871" s="417" t="s">
        <v>298</v>
      </c>
      <c r="H3871" s="417" t="s">
        <v>41</v>
      </c>
      <c r="I3871" s="417" t="s">
        <v>320</v>
      </c>
      <c r="J3871" s="417" t="s">
        <v>298</v>
      </c>
      <c r="K3871" s="417" t="s">
        <v>821</v>
      </c>
      <c r="L3871" s="417" t="s">
        <v>34</v>
      </c>
      <c r="M3871" s="423">
        <v>1112727000</v>
      </c>
    </row>
    <row r="3872" spans="1:13">
      <c r="A3872" s="417" t="s">
        <v>9339</v>
      </c>
      <c r="B3872" s="417" t="s">
        <v>2132</v>
      </c>
      <c r="C3872" s="417" t="s">
        <v>920</v>
      </c>
      <c r="D3872" s="422">
        <v>8505</v>
      </c>
      <c r="E3872" s="417" t="s">
        <v>1215</v>
      </c>
      <c r="F3872" s="417" t="s">
        <v>298</v>
      </c>
      <c r="G3872" s="417" t="s">
        <v>298</v>
      </c>
      <c r="H3872" s="417" t="s">
        <v>41</v>
      </c>
      <c r="I3872" s="417" t="s">
        <v>318</v>
      </c>
      <c r="J3872" s="417" t="s">
        <v>298</v>
      </c>
      <c r="K3872" s="417" t="s">
        <v>821</v>
      </c>
      <c r="L3872" s="417" t="s">
        <v>34</v>
      </c>
      <c r="M3872" s="423">
        <v>1132015500</v>
      </c>
    </row>
    <row r="3873" spans="1:13">
      <c r="A3873" s="417" t="s">
        <v>9362</v>
      </c>
      <c r="B3873" s="417" t="s">
        <v>2131</v>
      </c>
      <c r="C3873" s="417" t="s">
        <v>920</v>
      </c>
      <c r="D3873" s="422">
        <v>8505</v>
      </c>
      <c r="E3873" s="417" t="s">
        <v>1215</v>
      </c>
      <c r="F3873" s="417" t="s">
        <v>298</v>
      </c>
      <c r="G3873" s="417" t="s">
        <v>298</v>
      </c>
      <c r="H3873" s="417" t="s">
        <v>41</v>
      </c>
      <c r="I3873" s="417" t="s">
        <v>324</v>
      </c>
      <c r="J3873" s="417" t="s">
        <v>298</v>
      </c>
      <c r="K3873" s="417" t="s">
        <v>890</v>
      </c>
      <c r="L3873" s="417" t="s">
        <v>34</v>
      </c>
      <c r="M3873" s="423">
        <v>1179185700</v>
      </c>
    </row>
    <row r="3874" spans="1:13">
      <c r="A3874" s="417" t="s">
        <v>9354</v>
      </c>
      <c r="B3874" s="417" t="s">
        <v>2131</v>
      </c>
      <c r="C3874" s="417" t="s">
        <v>920</v>
      </c>
      <c r="D3874" s="422">
        <v>8505</v>
      </c>
      <c r="E3874" s="417" t="s">
        <v>1215</v>
      </c>
      <c r="F3874" s="417" t="s">
        <v>298</v>
      </c>
      <c r="G3874" s="417" t="s">
        <v>298</v>
      </c>
      <c r="H3874" s="417" t="s">
        <v>41</v>
      </c>
      <c r="I3874" s="417" t="s">
        <v>322</v>
      </c>
      <c r="J3874" s="417" t="s">
        <v>298</v>
      </c>
      <c r="K3874" s="417" t="s">
        <v>890</v>
      </c>
      <c r="L3874" s="417" t="s">
        <v>34</v>
      </c>
      <c r="M3874" s="423">
        <v>1202747700</v>
      </c>
    </row>
    <row r="3875" spans="1:13">
      <c r="A3875" s="417" t="s">
        <v>9393</v>
      </c>
      <c r="B3875" s="417" t="s">
        <v>2138</v>
      </c>
      <c r="C3875" s="417" t="s">
        <v>920</v>
      </c>
      <c r="D3875" s="422">
        <v>8505</v>
      </c>
      <c r="E3875" s="417" t="s">
        <v>1215</v>
      </c>
      <c r="F3875" s="417" t="s">
        <v>298</v>
      </c>
      <c r="G3875" s="417" t="s">
        <v>298</v>
      </c>
      <c r="H3875" s="417" t="s">
        <v>41</v>
      </c>
      <c r="I3875" s="417" t="s">
        <v>44</v>
      </c>
      <c r="J3875" s="417" t="s">
        <v>298</v>
      </c>
      <c r="K3875" s="417" t="s">
        <v>821</v>
      </c>
      <c r="L3875" s="417" t="s">
        <v>218</v>
      </c>
      <c r="M3875" s="423">
        <v>1204064400</v>
      </c>
    </row>
    <row r="3876" spans="1:13">
      <c r="A3876" s="417" t="s">
        <v>9346</v>
      </c>
      <c r="B3876" s="417" t="s">
        <v>2131</v>
      </c>
      <c r="C3876" s="417" t="s">
        <v>920</v>
      </c>
      <c r="D3876" s="422">
        <v>8505</v>
      </c>
      <c r="E3876" s="417" t="s">
        <v>1215</v>
      </c>
      <c r="F3876" s="417" t="s">
        <v>298</v>
      </c>
      <c r="G3876" s="417" t="s">
        <v>298</v>
      </c>
      <c r="H3876" s="417" t="s">
        <v>41</v>
      </c>
      <c r="I3876" s="417" t="s">
        <v>320</v>
      </c>
      <c r="J3876" s="417" t="s">
        <v>298</v>
      </c>
      <c r="K3876" s="417" t="s">
        <v>890</v>
      </c>
      <c r="L3876" s="417" t="s">
        <v>34</v>
      </c>
      <c r="M3876" s="423">
        <v>1223999700</v>
      </c>
    </row>
    <row r="3877" spans="1:13">
      <c r="A3877" s="417" t="s">
        <v>9338</v>
      </c>
      <c r="B3877" s="417" t="s">
        <v>2131</v>
      </c>
      <c r="C3877" s="417" t="s">
        <v>920</v>
      </c>
      <c r="D3877" s="422">
        <v>8505</v>
      </c>
      <c r="E3877" s="417" t="s">
        <v>1215</v>
      </c>
      <c r="F3877" s="417" t="s">
        <v>298</v>
      </c>
      <c r="G3877" s="417" t="s">
        <v>298</v>
      </c>
      <c r="H3877" s="417" t="s">
        <v>41</v>
      </c>
      <c r="I3877" s="417" t="s">
        <v>318</v>
      </c>
      <c r="J3877" s="417" t="s">
        <v>298</v>
      </c>
      <c r="K3877" s="417" t="s">
        <v>890</v>
      </c>
      <c r="L3877" s="417" t="s">
        <v>34</v>
      </c>
      <c r="M3877" s="423">
        <v>1245228600</v>
      </c>
    </row>
    <row r="3878" spans="1:13">
      <c r="A3878" s="417" t="s">
        <v>9385</v>
      </c>
      <c r="B3878" s="417" t="s">
        <v>2138</v>
      </c>
      <c r="C3878" s="417" t="s">
        <v>920</v>
      </c>
      <c r="D3878" s="422">
        <v>8505</v>
      </c>
      <c r="E3878" s="417" t="s">
        <v>1215</v>
      </c>
      <c r="F3878" s="417" t="s">
        <v>298</v>
      </c>
      <c r="G3878" s="417" t="s">
        <v>298</v>
      </c>
      <c r="H3878" s="417" t="s">
        <v>41</v>
      </c>
      <c r="I3878" s="417" t="s">
        <v>219</v>
      </c>
      <c r="J3878" s="417" t="s">
        <v>298</v>
      </c>
      <c r="K3878" s="417" t="s">
        <v>821</v>
      </c>
      <c r="L3878" s="417" t="s">
        <v>218</v>
      </c>
      <c r="M3878" s="423">
        <v>1254214500</v>
      </c>
    </row>
    <row r="3879" spans="1:13">
      <c r="A3879" s="417" t="s">
        <v>9377</v>
      </c>
      <c r="B3879" s="417" t="s">
        <v>2138</v>
      </c>
      <c r="C3879" s="417" t="s">
        <v>920</v>
      </c>
      <c r="D3879" s="422">
        <v>8505</v>
      </c>
      <c r="E3879" s="417" t="s">
        <v>1215</v>
      </c>
      <c r="F3879" s="417" t="s">
        <v>298</v>
      </c>
      <c r="G3879" s="417" t="s">
        <v>298</v>
      </c>
      <c r="H3879" s="417" t="s">
        <v>41</v>
      </c>
      <c r="I3879" s="417" t="s">
        <v>42</v>
      </c>
      <c r="J3879" s="417" t="s">
        <v>298</v>
      </c>
      <c r="K3879" s="417" t="s">
        <v>821</v>
      </c>
      <c r="L3879" s="417" t="s">
        <v>218</v>
      </c>
      <c r="M3879" s="423">
        <v>1270962000</v>
      </c>
    </row>
    <row r="3880" spans="1:13">
      <c r="A3880" s="417" t="s">
        <v>9331</v>
      </c>
      <c r="B3880" s="417" t="s">
        <v>2132</v>
      </c>
      <c r="C3880" s="417" t="s">
        <v>920</v>
      </c>
      <c r="D3880" s="422">
        <v>8505</v>
      </c>
      <c r="E3880" s="417" t="s">
        <v>1215</v>
      </c>
      <c r="F3880" s="417" t="s">
        <v>298</v>
      </c>
      <c r="G3880" s="417" t="s">
        <v>298</v>
      </c>
      <c r="H3880" s="417" t="s">
        <v>41</v>
      </c>
      <c r="I3880" s="417" t="s">
        <v>316</v>
      </c>
      <c r="J3880" s="417" t="s">
        <v>298</v>
      </c>
      <c r="K3880" s="417" t="s">
        <v>821</v>
      </c>
      <c r="L3880" s="417" t="s">
        <v>34</v>
      </c>
      <c r="M3880" s="423">
        <v>1286392800</v>
      </c>
    </row>
    <row r="3881" spans="1:13">
      <c r="A3881" s="417" t="s">
        <v>9392</v>
      </c>
      <c r="B3881" s="417" t="s">
        <v>2137</v>
      </c>
      <c r="C3881" s="417" t="s">
        <v>920</v>
      </c>
      <c r="D3881" s="422">
        <v>8505</v>
      </c>
      <c r="E3881" s="417" t="s">
        <v>1215</v>
      </c>
      <c r="F3881" s="417" t="s">
        <v>298</v>
      </c>
      <c r="G3881" s="417" t="s">
        <v>298</v>
      </c>
      <c r="H3881" s="417" t="s">
        <v>41</v>
      </c>
      <c r="I3881" s="417" t="s">
        <v>44</v>
      </c>
      <c r="J3881" s="417" t="s">
        <v>298</v>
      </c>
      <c r="K3881" s="417" t="s">
        <v>890</v>
      </c>
      <c r="L3881" s="417" t="s">
        <v>218</v>
      </c>
      <c r="M3881" s="423">
        <v>1324438500</v>
      </c>
    </row>
    <row r="3882" spans="1:13">
      <c r="A3882" s="417" t="s">
        <v>9384</v>
      </c>
      <c r="B3882" s="417" t="s">
        <v>2137</v>
      </c>
      <c r="C3882" s="417" t="s">
        <v>920</v>
      </c>
      <c r="D3882" s="422">
        <v>8505</v>
      </c>
      <c r="E3882" s="417" t="s">
        <v>1215</v>
      </c>
      <c r="F3882" s="417" t="s">
        <v>298</v>
      </c>
      <c r="G3882" s="417" t="s">
        <v>298</v>
      </c>
      <c r="H3882" s="417" t="s">
        <v>41</v>
      </c>
      <c r="I3882" s="417" t="s">
        <v>219</v>
      </c>
      <c r="J3882" s="417" t="s">
        <v>298</v>
      </c>
      <c r="K3882" s="417" t="s">
        <v>890</v>
      </c>
      <c r="L3882" s="417" t="s">
        <v>218</v>
      </c>
      <c r="M3882" s="423">
        <v>1379647500</v>
      </c>
    </row>
    <row r="3883" spans="1:13">
      <c r="A3883" s="417" t="s">
        <v>9369</v>
      </c>
      <c r="B3883" s="417" t="s">
        <v>2138</v>
      </c>
      <c r="C3883" s="417" t="s">
        <v>920</v>
      </c>
      <c r="D3883" s="422">
        <v>8505</v>
      </c>
      <c r="E3883" s="417" t="s">
        <v>1215</v>
      </c>
      <c r="F3883" s="417" t="s">
        <v>298</v>
      </c>
      <c r="G3883" s="417" t="s">
        <v>298</v>
      </c>
      <c r="H3883" s="417" t="s">
        <v>41</v>
      </c>
      <c r="I3883" s="417" t="s">
        <v>324</v>
      </c>
      <c r="J3883" s="417" t="s">
        <v>298</v>
      </c>
      <c r="K3883" s="417" t="s">
        <v>821</v>
      </c>
      <c r="L3883" s="417" t="s">
        <v>218</v>
      </c>
      <c r="M3883" s="423">
        <v>1393576800</v>
      </c>
    </row>
    <row r="3884" spans="1:13">
      <c r="A3884" s="417" t="s">
        <v>9376</v>
      </c>
      <c r="B3884" s="417" t="s">
        <v>2137</v>
      </c>
      <c r="C3884" s="417" t="s">
        <v>920</v>
      </c>
      <c r="D3884" s="422">
        <v>8505</v>
      </c>
      <c r="E3884" s="417" t="s">
        <v>1215</v>
      </c>
      <c r="F3884" s="417" t="s">
        <v>298</v>
      </c>
      <c r="G3884" s="417" t="s">
        <v>298</v>
      </c>
      <c r="H3884" s="417" t="s">
        <v>41</v>
      </c>
      <c r="I3884" s="417" t="s">
        <v>42</v>
      </c>
      <c r="J3884" s="417" t="s">
        <v>298</v>
      </c>
      <c r="K3884" s="417" t="s">
        <v>890</v>
      </c>
      <c r="L3884" s="417" t="s">
        <v>218</v>
      </c>
      <c r="M3884" s="423">
        <v>1398035100</v>
      </c>
    </row>
    <row r="3885" spans="1:13">
      <c r="A3885" s="417" t="s">
        <v>9330</v>
      </c>
      <c r="B3885" s="417" t="s">
        <v>2131</v>
      </c>
      <c r="C3885" s="417" t="s">
        <v>920</v>
      </c>
      <c r="D3885" s="422">
        <v>8505</v>
      </c>
      <c r="E3885" s="417" t="s">
        <v>1215</v>
      </c>
      <c r="F3885" s="417" t="s">
        <v>298</v>
      </c>
      <c r="G3885" s="417" t="s">
        <v>298</v>
      </c>
      <c r="H3885" s="417" t="s">
        <v>41</v>
      </c>
      <c r="I3885" s="417" t="s">
        <v>316</v>
      </c>
      <c r="J3885" s="417" t="s">
        <v>298</v>
      </c>
      <c r="K3885" s="417" t="s">
        <v>890</v>
      </c>
      <c r="L3885" s="417" t="s">
        <v>34</v>
      </c>
      <c r="M3885" s="423">
        <v>1415036700</v>
      </c>
    </row>
    <row r="3886" spans="1:13">
      <c r="A3886" s="417" t="s">
        <v>9361</v>
      </c>
      <c r="B3886" s="417" t="s">
        <v>2138</v>
      </c>
      <c r="C3886" s="417" t="s">
        <v>920</v>
      </c>
      <c r="D3886" s="422">
        <v>8505</v>
      </c>
      <c r="E3886" s="417" t="s">
        <v>1215</v>
      </c>
      <c r="F3886" s="417" t="s">
        <v>298</v>
      </c>
      <c r="G3886" s="417" t="s">
        <v>298</v>
      </c>
      <c r="H3886" s="417" t="s">
        <v>41</v>
      </c>
      <c r="I3886" s="417" t="s">
        <v>322</v>
      </c>
      <c r="J3886" s="417" t="s">
        <v>298</v>
      </c>
      <c r="K3886" s="417" t="s">
        <v>821</v>
      </c>
      <c r="L3886" s="417" t="s">
        <v>218</v>
      </c>
      <c r="M3886" s="423">
        <v>1421458500</v>
      </c>
    </row>
    <row r="3887" spans="1:13">
      <c r="A3887" s="417" t="s">
        <v>9353</v>
      </c>
      <c r="B3887" s="417" t="s">
        <v>2138</v>
      </c>
      <c r="C3887" s="417" t="s">
        <v>920</v>
      </c>
      <c r="D3887" s="422">
        <v>8505</v>
      </c>
      <c r="E3887" s="417" t="s">
        <v>1215</v>
      </c>
      <c r="F3887" s="417" t="s">
        <v>298</v>
      </c>
      <c r="G3887" s="417" t="s">
        <v>298</v>
      </c>
      <c r="H3887" s="417" t="s">
        <v>41</v>
      </c>
      <c r="I3887" s="417" t="s">
        <v>320</v>
      </c>
      <c r="J3887" s="417" t="s">
        <v>298</v>
      </c>
      <c r="K3887" s="417" t="s">
        <v>821</v>
      </c>
      <c r="L3887" s="417" t="s">
        <v>218</v>
      </c>
      <c r="M3887" s="423">
        <v>1446545100</v>
      </c>
    </row>
    <row r="3888" spans="1:13">
      <c r="A3888" s="417" t="s">
        <v>9345</v>
      </c>
      <c r="B3888" s="417" t="s">
        <v>2138</v>
      </c>
      <c r="C3888" s="417" t="s">
        <v>920</v>
      </c>
      <c r="D3888" s="422">
        <v>8505</v>
      </c>
      <c r="E3888" s="417" t="s">
        <v>1215</v>
      </c>
      <c r="F3888" s="417" t="s">
        <v>298</v>
      </c>
      <c r="G3888" s="417" t="s">
        <v>298</v>
      </c>
      <c r="H3888" s="417" t="s">
        <v>41</v>
      </c>
      <c r="I3888" s="417" t="s">
        <v>318</v>
      </c>
      <c r="J3888" s="417" t="s">
        <v>298</v>
      </c>
      <c r="K3888" s="417" t="s">
        <v>821</v>
      </c>
      <c r="L3888" s="417" t="s">
        <v>218</v>
      </c>
      <c r="M3888" s="423">
        <v>1471631700</v>
      </c>
    </row>
    <row r="3889" spans="1:13">
      <c r="A3889" s="417" t="s">
        <v>9368</v>
      </c>
      <c r="B3889" s="417" t="s">
        <v>2137</v>
      </c>
      <c r="C3889" s="417" t="s">
        <v>920</v>
      </c>
      <c r="D3889" s="422">
        <v>8505</v>
      </c>
      <c r="E3889" s="417" t="s">
        <v>1215</v>
      </c>
      <c r="F3889" s="417" t="s">
        <v>298</v>
      </c>
      <c r="G3889" s="417" t="s">
        <v>298</v>
      </c>
      <c r="H3889" s="417" t="s">
        <v>41</v>
      </c>
      <c r="I3889" s="417" t="s">
        <v>324</v>
      </c>
      <c r="J3889" s="417" t="s">
        <v>298</v>
      </c>
      <c r="K3889" s="417" t="s">
        <v>890</v>
      </c>
      <c r="L3889" s="417" t="s">
        <v>218</v>
      </c>
      <c r="M3889" s="423">
        <v>1532939100</v>
      </c>
    </row>
    <row r="3890" spans="1:13">
      <c r="A3890" s="417" t="s">
        <v>9360</v>
      </c>
      <c r="B3890" s="417" t="s">
        <v>2137</v>
      </c>
      <c r="C3890" s="417" t="s">
        <v>920</v>
      </c>
      <c r="D3890" s="422">
        <v>8505</v>
      </c>
      <c r="E3890" s="417" t="s">
        <v>1215</v>
      </c>
      <c r="F3890" s="417" t="s">
        <v>298</v>
      </c>
      <c r="G3890" s="417" t="s">
        <v>298</v>
      </c>
      <c r="H3890" s="417" t="s">
        <v>41</v>
      </c>
      <c r="I3890" s="417" t="s">
        <v>322</v>
      </c>
      <c r="J3890" s="417" t="s">
        <v>298</v>
      </c>
      <c r="K3890" s="417" t="s">
        <v>890</v>
      </c>
      <c r="L3890" s="417" t="s">
        <v>218</v>
      </c>
      <c r="M3890" s="423">
        <v>1563615900</v>
      </c>
    </row>
    <row r="3891" spans="1:13">
      <c r="A3891" s="417" t="s">
        <v>9352</v>
      </c>
      <c r="B3891" s="417" t="s">
        <v>2137</v>
      </c>
      <c r="C3891" s="417" t="s">
        <v>920</v>
      </c>
      <c r="D3891" s="422">
        <v>8505</v>
      </c>
      <c r="E3891" s="417" t="s">
        <v>1215</v>
      </c>
      <c r="F3891" s="417" t="s">
        <v>298</v>
      </c>
      <c r="G3891" s="417" t="s">
        <v>298</v>
      </c>
      <c r="H3891" s="417" t="s">
        <v>41</v>
      </c>
      <c r="I3891" s="417" t="s">
        <v>320</v>
      </c>
      <c r="J3891" s="417" t="s">
        <v>298</v>
      </c>
      <c r="K3891" s="417" t="s">
        <v>890</v>
      </c>
      <c r="L3891" s="417" t="s">
        <v>218</v>
      </c>
      <c r="M3891" s="423">
        <v>1591197300</v>
      </c>
    </row>
    <row r="3892" spans="1:13">
      <c r="A3892" s="417" t="s">
        <v>9344</v>
      </c>
      <c r="B3892" s="417" t="s">
        <v>2137</v>
      </c>
      <c r="C3892" s="417" t="s">
        <v>920</v>
      </c>
      <c r="D3892" s="422">
        <v>8505</v>
      </c>
      <c r="E3892" s="417" t="s">
        <v>1215</v>
      </c>
      <c r="F3892" s="417" t="s">
        <v>298</v>
      </c>
      <c r="G3892" s="417" t="s">
        <v>298</v>
      </c>
      <c r="H3892" s="417" t="s">
        <v>41</v>
      </c>
      <c r="I3892" s="417" t="s">
        <v>318</v>
      </c>
      <c r="J3892" s="417" t="s">
        <v>298</v>
      </c>
      <c r="K3892" s="417" t="s">
        <v>890</v>
      </c>
      <c r="L3892" s="417" t="s">
        <v>218</v>
      </c>
      <c r="M3892" s="423">
        <v>1618778700</v>
      </c>
    </row>
    <row r="3893" spans="1:13">
      <c r="A3893" s="417" t="s">
        <v>9337</v>
      </c>
      <c r="B3893" s="417" t="s">
        <v>2138</v>
      </c>
      <c r="C3893" s="417" t="s">
        <v>920</v>
      </c>
      <c r="D3893" s="422">
        <v>8505</v>
      </c>
      <c r="E3893" s="417" t="s">
        <v>1215</v>
      </c>
      <c r="F3893" s="417" t="s">
        <v>298</v>
      </c>
      <c r="G3893" s="417" t="s">
        <v>298</v>
      </c>
      <c r="H3893" s="417" t="s">
        <v>41</v>
      </c>
      <c r="I3893" s="417" t="s">
        <v>316</v>
      </c>
      <c r="J3893" s="417" t="s">
        <v>298</v>
      </c>
      <c r="K3893" s="417" t="s">
        <v>821</v>
      </c>
      <c r="L3893" s="417" t="s">
        <v>218</v>
      </c>
      <c r="M3893" s="423">
        <v>1672278300</v>
      </c>
    </row>
    <row r="3894" spans="1:13">
      <c r="A3894" s="417" t="s">
        <v>9336</v>
      </c>
      <c r="B3894" s="417" t="s">
        <v>2137</v>
      </c>
      <c r="C3894" s="417" t="s">
        <v>920</v>
      </c>
      <c r="D3894" s="422">
        <v>8505</v>
      </c>
      <c r="E3894" s="417" t="s">
        <v>1215</v>
      </c>
      <c r="F3894" s="417" t="s">
        <v>298</v>
      </c>
      <c r="G3894" s="417" t="s">
        <v>298</v>
      </c>
      <c r="H3894" s="417" t="s">
        <v>41</v>
      </c>
      <c r="I3894" s="417" t="s">
        <v>316</v>
      </c>
      <c r="J3894" s="417" t="s">
        <v>298</v>
      </c>
      <c r="K3894" s="417" t="s">
        <v>890</v>
      </c>
      <c r="L3894" s="417" t="s">
        <v>218</v>
      </c>
      <c r="M3894" s="423">
        <v>1839522300</v>
      </c>
    </row>
    <row r="3895" spans="1:13">
      <c r="A3895" s="417" t="s">
        <v>9327</v>
      </c>
      <c r="B3895" s="417" t="s">
        <v>2128</v>
      </c>
      <c r="C3895" s="417" t="s">
        <v>920</v>
      </c>
      <c r="D3895" s="422">
        <v>8506</v>
      </c>
      <c r="E3895" s="417" t="s">
        <v>1210</v>
      </c>
      <c r="F3895" s="417" t="s">
        <v>298</v>
      </c>
      <c r="G3895" s="417" t="s">
        <v>298</v>
      </c>
      <c r="H3895" s="417" t="s">
        <v>41</v>
      </c>
      <c r="I3895" s="417" t="s">
        <v>44</v>
      </c>
      <c r="J3895" s="417" t="s">
        <v>298</v>
      </c>
      <c r="K3895" s="417" t="s">
        <v>821</v>
      </c>
      <c r="L3895" s="417" t="s">
        <v>822</v>
      </c>
      <c r="M3895" s="423">
        <v>108570000</v>
      </c>
    </row>
    <row r="3896" spans="1:13">
      <c r="A3896" s="417" t="s">
        <v>9319</v>
      </c>
      <c r="B3896" s="417" t="s">
        <v>2128</v>
      </c>
      <c r="C3896" s="417" t="s">
        <v>920</v>
      </c>
      <c r="D3896" s="422">
        <v>8506</v>
      </c>
      <c r="E3896" s="417" t="s">
        <v>1210</v>
      </c>
      <c r="F3896" s="417" t="s">
        <v>298</v>
      </c>
      <c r="G3896" s="417" t="s">
        <v>298</v>
      </c>
      <c r="H3896" s="417" t="s">
        <v>41</v>
      </c>
      <c r="I3896" s="417" t="s">
        <v>219</v>
      </c>
      <c r="J3896" s="417" t="s">
        <v>298</v>
      </c>
      <c r="K3896" s="417" t="s">
        <v>821</v>
      </c>
      <c r="L3896" s="417" t="s">
        <v>822</v>
      </c>
      <c r="M3896" s="423">
        <v>111896400</v>
      </c>
    </row>
    <row r="3897" spans="1:13">
      <c r="A3897" s="417" t="s">
        <v>9326</v>
      </c>
      <c r="B3897" s="417" t="s">
        <v>2127</v>
      </c>
      <c r="C3897" s="417" t="s">
        <v>920</v>
      </c>
      <c r="D3897" s="422">
        <v>8506</v>
      </c>
      <c r="E3897" s="417" t="s">
        <v>1210</v>
      </c>
      <c r="F3897" s="417" t="s">
        <v>298</v>
      </c>
      <c r="G3897" s="417" t="s">
        <v>298</v>
      </c>
      <c r="H3897" s="417" t="s">
        <v>41</v>
      </c>
      <c r="I3897" s="417" t="s">
        <v>44</v>
      </c>
      <c r="J3897" s="417" t="s">
        <v>298</v>
      </c>
      <c r="K3897" s="417" t="s">
        <v>890</v>
      </c>
      <c r="L3897" s="417" t="s">
        <v>822</v>
      </c>
      <c r="M3897" s="423">
        <v>119427000</v>
      </c>
    </row>
    <row r="3898" spans="1:13">
      <c r="A3898" s="417" t="s">
        <v>9318</v>
      </c>
      <c r="B3898" s="417" t="s">
        <v>2127</v>
      </c>
      <c r="C3898" s="417" t="s">
        <v>920</v>
      </c>
      <c r="D3898" s="422">
        <v>8506</v>
      </c>
      <c r="E3898" s="417" t="s">
        <v>1210</v>
      </c>
      <c r="F3898" s="417" t="s">
        <v>298</v>
      </c>
      <c r="G3898" s="417" t="s">
        <v>298</v>
      </c>
      <c r="H3898" s="417" t="s">
        <v>41</v>
      </c>
      <c r="I3898" s="417" t="s">
        <v>219</v>
      </c>
      <c r="J3898" s="417" t="s">
        <v>298</v>
      </c>
      <c r="K3898" s="417" t="s">
        <v>890</v>
      </c>
      <c r="L3898" s="417" t="s">
        <v>822</v>
      </c>
      <c r="M3898" s="423">
        <v>123123000</v>
      </c>
    </row>
    <row r="3899" spans="1:13">
      <c r="A3899" s="417" t="s">
        <v>9311</v>
      </c>
      <c r="B3899" s="417" t="s">
        <v>2128</v>
      </c>
      <c r="C3899" s="417" t="s">
        <v>920</v>
      </c>
      <c r="D3899" s="422">
        <v>8506</v>
      </c>
      <c r="E3899" s="417" t="s">
        <v>1210</v>
      </c>
      <c r="F3899" s="417" t="s">
        <v>298</v>
      </c>
      <c r="G3899" s="417" t="s">
        <v>298</v>
      </c>
      <c r="H3899" s="417" t="s">
        <v>41</v>
      </c>
      <c r="I3899" s="417" t="s">
        <v>42</v>
      </c>
      <c r="J3899" s="417" t="s">
        <v>298</v>
      </c>
      <c r="K3899" s="417" t="s">
        <v>821</v>
      </c>
      <c r="L3899" s="417" t="s">
        <v>822</v>
      </c>
      <c r="M3899" s="423">
        <v>123307800</v>
      </c>
    </row>
    <row r="3900" spans="1:13">
      <c r="A3900" s="417" t="s">
        <v>9310</v>
      </c>
      <c r="B3900" s="417" t="s">
        <v>2127</v>
      </c>
      <c r="C3900" s="417" t="s">
        <v>920</v>
      </c>
      <c r="D3900" s="422">
        <v>8506</v>
      </c>
      <c r="E3900" s="417" t="s">
        <v>1210</v>
      </c>
      <c r="F3900" s="417" t="s">
        <v>298</v>
      </c>
      <c r="G3900" s="417" t="s">
        <v>298</v>
      </c>
      <c r="H3900" s="417" t="s">
        <v>41</v>
      </c>
      <c r="I3900" s="417" t="s">
        <v>42</v>
      </c>
      <c r="J3900" s="417" t="s">
        <v>298</v>
      </c>
      <c r="K3900" s="417" t="s">
        <v>890</v>
      </c>
      <c r="L3900" s="417" t="s">
        <v>822</v>
      </c>
      <c r="M3900" s="423">
        <v>135666300</v>
      </c>
    </row>
    <row r="3901" spans="1:13">
      <c r="A3901" s="417" t="s">
        <v>9303</v>
      </c>
      <c r="B3901" s="417" t="s">
        <v>2128</v>
      </c>
      <c r="C3901" s="417" t="s">
        <v>920</v>
      </c>
      <c r="D3901" s="422">
        <v>8506</v>
      </c>
      <c r="E3901" s="417" t="s">
        <v>1210</v>
      </c>
      <c r="F3901" s="417" t="s">
        <v>298</v>
      </c>
      <c r="G3901" s="417" t="s">
        <v>298</v>
      </c>
      <c r="H3901" s="417" t="s">
        <v>41</v>
      </c>
      <c r="I3901" s="417" t="s">
        <v>324</v>
      </c>
      <c r="J3901" s="417" t="s">
        <v>298</v>
      </c>
      <c r="K3901" s="417" t="s">
        <v>821</v>
      </c>
      <c r="L3901" s="417" t="s">
        <v>822</v>
      </c>
      <c r="M3901" s="423">
        <v>141787800</v>
      </c>
    </row>
    <row r="3902" spans="1:13">
      <c r="A3902" s="417" t="s">
        <v>9295</v>
      </c>
      <c r="B3902" s="417" t="s">
        <v>2128</v>
      </c>
      <c r="C3902" s="417" t="s">
        <v>920</v>
      </c>
      <c r="D3902" s="422">
        <v>8506</v>
      </c>
      <c r="E3902" s="417" t="s">
        <v>1210</v>
      </c>
      <c r="F3902" s="417" t="s">
        <v>298</v>
      </c>
      <c r="G3902" s="417" t="s">
        <v>298</v>
      </c>
      <c r="H3902" s="417" t="s">
        <v>41</v>
      </c>
      <c r="I3902" s="417" t="s">
        <v>322</v>
      </c>
      <c r="J3902" s="417" t="s">
        <v>298</v>
      </c>
      <c r="K3902" s="417" t="s">
        <v>821</v>
      </c>
      <c r="L3902" s="417" t="s">
        <v>822</v>
      </c>
      <c r="M3902" s="423">
        <v>143635800</v>
      </c>
    </row>
    <row r="3903" spans="1:13">
      <c r="A3903" s="417" t="s">
        <v>9287</v>
      </c>
      <c r="B3903" s="417" t="s">
        <v>2128</v>
      </c>
      <c r="C3903" s="417" t="s">
        <v>920</v>
      </c>
      <c r="D3903" s="422">
        <v>8506</v>
      </c>
      <c r="E3903" s="417" t="s">
        <v>1210</v>
      </c>
      <c r="F3903" s="417" t="s">
        <v>298</v>
      </c>
      <c r="G3903" s="417" t="s">
        <v>298</v>
      </c>
      <c r="H3903" s="417" t="s">
        <v>41</v>
      </c>
      <c r="I3903" s="417" t="s">
        <v>320</v>
      </c>
      <c r="J3903" s="417" t="s">
        <v>298</v>
      </c>
      <c r="K3903" s="417" t="s">
        <v>821</v>
      </c>
      <c r="L3903" s="417" t="s">
        <v>822</v>
      </c>
      <c r="M3903" s="423">
        <v>150450300</v>
      </c>
    </row>
    <row r="3904" spans="1:13">
      <c r="A3904" s="417" t="s">
        <v>9302</v>
      </c>
      <c r="B3904" s="417" t="s">
        <v>2127</v>
      </c>
      <c r="C3904" s="417" t="s">
        <v>920</v>
      </c>
      <c r="D3904" s="422">
        <v>8506</v>
      </c>
      <c r="E3904" s="417" t="s">
        <v>1210</v>
      </c>
      <c r="F3904" s="417" t="s">
        <v>298</v>
      </c>
      <c r="G3904" s="417" t="s">
        <v>298</v>
      </c>
      <c r="H3904" s="417" t="s">
        <v>41</v>
      </c>
      <c r="I3904" s="417" t="s">
        <v>324</v>
      </c>
      <c r="J3904" s="417" t="s">
        <v>298</v>
      </c>
      <c r="K3904" s="417" t="s">
        <v>890</v>
      </c>
      <c r="L3904" s="417" t="s">
        <v>822</v>
      </c>
      <c r="M3904" s="423">
        <v>155971200</v>
      </c>
    </row>
    <row r="3905" spans="1:13">
      <c r="A3905" s="417" t="s">
        <v>9279</v>
      </c>
      <c r="B3905" s="417" t="s">
        <v>2128</v>
      </c>
      <c r="C3905" s="417" t="s">
        <v>920</v>
      </c>
      <c r="D3905" s="422">
        <v>8506</v>
      </c>
      <c r="E3905" s="417" t="s">
        <v>1210</v>
      </c>
      <c r="F3905" s="417" t="s">
        <v>298</v>
      </c>
      <c r="G3905" s="417" t="s">
        <v>298</v>
      </c>
      <c r="H3905" s="417" t="s">
        <v>41</v>
      </c>
      <c r="I3905" s="417" t="s">
        <v>318</v>
      </c>
      <c r="J3905" s="417" t="s">
        <v>298</v>
      </c>
      <c r="K3905" s="417" t="s">
        <v>821</v>
      </c>
      <c r="L3905" s="417" t="s">
        <v>822</v>
      </c>
      <c r="M3905" s="423">
        <v>157287900</v>
      </c>
    </row>
    <row r="3906" spans="1:13">
      <c r="A3906" s="417" t="s">
        <v>9294</v>
      </c>
      <c r="B3906" s="417" t="s">
        <v>2127</v>
      </c>
      <c r="C3906" s="417" t="s">
        <v>920</v>
      </c>
      <c r="D3906" s="422">
        <v>8506</v>
      </c>
      <c r="E3906" s="417" t="s">
        <v>1210</v>
      </c>
      <c r="F3906" s="417" t="s">
        <v>298</v>
      </c>
      <c r="G3906" s="417" t="s">
        <v>298</v>
      </c>
      <c r="H3906" s="417" t="s">
        <v>41</v>
      </c>
      <c r="I3906" s="417" t="s">
        <v>322</v>
      </c>
      <c r="J3906" s="417" t="s">
        <v>298</v>
      </c>
      <c r="K3906" s="417" t="s">
        <v>890</v>
      </c>
      <c r="L3906" s="417" t="s">
        <v>822</v>
      </c>
      <c r="M3906" s="423">
        <v>158004000</v>
      </c>
    </row>
    <row r="3907" spans="1:13">
      <c r="A3907" s="417" t="s">
        <v>9286</v>
      </c>
      <c r="B3907" s="417" t="s">
        <v>2127</v>
      </c>
      <c r="C3907" s="417" t="s">
        <v>920</v>
      </c>
      <c r="D3907" s="422">
        <v>8506</v>
      </c>
      <c r="E3907" s="417" t="s">
        <v>1210</v>
      </c>
      <c r="F3907" s="417" t="s">
        <v>298</v>
      </c>
      <c r="G3907" s="417" t="s">
        <v>298</v>
      </c>
      <c r="H3907" s="417" t="s">
        <v>41</v>
      </c>
      <c r="I3907" s="417" t="s">
        <v>320</v>
      </c>
      <c r="J3907" s="417" t="s">
        <v>298</v>
      </c>
      <c r="K3907" s="417" t="s">
        <v>890</v>
      </c>
      <c r="L3907" s="417" t="s">
        <v>822</v>
      </c>
      <c r="M3907" s="423">
        <v>165511500</v>
      </c>
    </row>
    <row r="3908" spans="1:13">
      <c r="A3908" s="417" t="s">
        <v>9278</v>
      </c>
      <c r="B3908" s="417" t="s">
        <v>2127</v>
      </c>
      <c r="C3908" s="417" t="s">
        <v>920</v>
      </c>
      <c r="D3908" s="422">
        <v>8506</v>
      </c>
      <c r="E3908" s="417" t="s">
        <v>1210</v>
      </c>
      <c r="F3908" s="417" t="s">
        <v>298</v>
      </c>
      <c r="G3908" s="417" t="s">
        <v>298</v>
      </c>
      <c r="H3908" s="417" t="s">
        <v>41</v>
      </c>
      <c r="I3908" s="417" t="s">
        <v>318</v>
      </c>
      <c r="J3908" s="417" t="s">
        <v>298</v>
      </c>
      <c r="K3908" s="417" t="s">
        <v>890</v>
      </c>
      <c r="L3908" s="417" t="s">
        <v>822</v>
      </c>
      <c r="M3908" s="423">
        <v>173019000</v>
      </c>
    </row>
    <row r="3909" spans="1:13">
      <c r="A3909" s="417" t="s">
        <v>9271</v>
      </c>
      <c r="B3909" s="417" t="s">
        <v>2128</v>
      </c>
      <c r="C3909" s="417" t="s">
        <v>920</v>
      </c>
      <c r="D3909" s="422">
        <v>8506</v>
      </c>
      <c r="E3909" s="417" t="s">
        <v>1210</v>
      </c>
      <c r="F3909" s="417" t="s">
        <v>298</v>
      </c>
      <c r="G3909" s="417" t="s">
        <v>298</v>
      </c>
      <c r="H3909" s="417" t="s">
        <v>41</v>
      </c>
      <c r="I3909" s="417" t="s">
        <v>316</v>
      </c>
      <c r="J3909" s="417" t="s">
        <v>298</v>
      </c>
      <c r="K3909" s="417" t="s">
        <v>821</v>
      </c>
      <c r="L3909" s="417" t="s">
        <v>822</v>
      </c>
      <c r="M3909" s="423">
        <v>188680800</v>
      </c>
    </row>
    <row r="3910" spans="1:13">
      <c r="A3910" s="417" t="s">
        <v>9270</v>
      </c>
      <c r="B3910" s="417" t="s">
        <v>2127</v>
      </c>
      <c r="C3910" s="417" t="s">
        <v>920</v>
      </c>
      <c r="D3910" s="422">
        <v>8506</v>
      </c>
      <c r="E3910" s="417" t="s">
        <v>1210</v>
      </c>
      <c r="F3910" s="417" t="s">
        <v>298</v>
      </c>
      <c r="G3910" s="417" t="s">
        <v>298</v>
      </c>
      <c r="H3910" s="417" t="s">
        <v>41</v>
      </c>
      <c r="I3910" s="417" t="s">
        <v>316</v>
      </c>
      <c r="J3910" s="417" t="s">
        <v>298</v>
      </c>
      <c r="K3910" s="417" t="s">
        <v>890</v>
      </c>
      <c r="L3910" s="417" t="s">
        <v>822</v>
      </c>
      <c r="M3910" s="423">
        <v>207553500</v>
      </c>
    </row>
    <row r="3911" spans="1:13">
      <c r="A3911" s="417" t="s">
        <v>9325</v>
      </c>
      <c r="B3911" s="417" t="s">
        <v>2126</v>
      </c>
      <c r="C3911" s="417" t="s">
        <v>920</v>
      </c>
      <c r="D3911" s="422">
        <v>8506</v>
      </c>
      <c r="E3911" s="417" t="s">
        <v>1210</v>
      </c>
      <c r="F3911" s="417" t="s">
        <v>298</v>
      </c>
      <c r="G3911" s="417" t="s">
        <v>298</v>
      </c>
      <c r="H3911" s="417" t="s">
        <v>41</v>
      </c>
      <c r="I3911" s="417" t="s">
        <v>44</v>
      </c>
      <c r="J3911" s="417" t="s">
        <v>298</v>
      </c>
      <c r="K3911" s="417" t="s">
        <v>821</v>
      </c>
      <c r="L3911" s="417" t="s">
        <v>32</v>
      </c>
      <c r="M3911" s="423">
        <v>1085723100</v>
      </c>
    </row>
    <row r="3912" spans="1:13">
      <c r="A3912" s="417" t="s">
        <v>9317</v>
      </c>
      <c r="B3912" s="417" t="s">
        <v>2126</v>
      </c>
      <c r="C3912" s="417" t="s">
        <v>920</v>
      </c>
      <c r="D3912" s="422">
        <v>8506</v>
      </c>
      <c r="E3912" s="417" t="s">
        <v>1210</v>
      </c>
      <c r="F3912" s="417" t="s">
        <v>298</v>
      </c>
      <c r="G3912" s="417" t="s">
        <v>298</v>
      </c>
      <c r="H3912" s="417" t="s">
        <v>41</v>
      </c>
      <c r="I3912" s="417" t="s">
        <v>219</v>
      </c>
      <c r="J3912" s="417" t="s">
        <v>298</v>
      </c>
      <c r="K3912" s="417" t="s">
        <v>821</v>
      </c>
      <c r="L3912" s="417" t="s">
        <v>32</v>
      </c>
      <c r="M3912" s="423">
        <v>1119148800</v>
      </c>
    </row>
    <row r="3913" spans="1:13">
      <c r="A3913" s="417" t="s">
        <v>9324</v>
      </c>
      <c r="B3913" s="417" t="s">
        <v>2125</v>
      </c>
      <c r="C3913" s="417" t="s">
        <v>920</v>
      </c>
      <c r="D3913" s="422">
        <v>8506</v>
      </c>
      <c r="E3913" s="417" t="s">
        <v>1210</v>
      </c>
      <c r="F3913" s="417" t="s">
        <v>298</v>
      </c>
      <c r="G3913" s="417" t="s">
        <v>298</v>
      </c>
      <c r="H3913" s="417" t="s">
        <v>41</v>
      </c>
      <c r="I3913" s="417" t="s">
        <v>44</v>
      </c>
      <c r="J3913" s="417" t="s">
        <v>298</v>
      </c>
      <c r="K3913" s="417" t="s">
        <v>890</v>
      </c>
      <c r="L3913" s="417" t="s">
        <v>32</v>
      </c>
      <c r="M3913" s="423">
        <v>1194270000</v>
      </c>
    </row>
    <row r="3914" spans="1:13">
      <c r="A3914" s="417" t="s">
        <v>9316</v>
      </c>
      <c r="B3914" s="417" t="s">
        <v>2125</v>
      </c>
      <c r="C3914" s="417" t="s">
        <v>920</v>
      </c>
      <c r="D3914" s="422">
        <v>8506</v>
      </c>
      <c r="E3914" s="417" t="s">
        <v>1210</v>
      </c>
      <c r="F3914" s="417" t="s">
        <v>298</v>
      </c>
      <c r="G3914" s="417" t="s">
        <v>298</v>
      </c>
      <c r="H3914" s="417" t="s">
        <v>41</v>
      </c>
      <c r="I3914" s="417" t="s">
        <v>219</v>
      </c>
      <c r="J3914" s="417" t="s">
        <v>298</v>
      </c>
      <c r="K3914" s="417" t="s">
        <v>890</v>
      </c>
      <c r="L3914" s="417" t="s">
        <v>32</v>
      </c>
      <c r="M3914" s="423">
        <v>1231068300</v>
      </c>
    </row>
    <row r="3915" spans="1:13">
      <c r="A3915" s="417" t="s">
        <v>9309</v>
      </c>
      <c r="B3915" s="417" t="s">
        <v>2126</v>
      </c>
      <c r="C3915" s="417" t="s">
        <v>920</v>
      </c>
      <c r="D3915" s="422">
        <v>8506</v>
      </c>
      <c r="E3915" s="417" t="s">
        <v>1210</v>
      </c>
      <c r="F3915" s="417" t="s">
        <v>298</v>
      </c>
      <c r="G3915" s="417" t="s">
        <v>298</v>
      </c>
      <c r="H3915" s="417" t="s">
        <v>41</v>
      </c>
      <c r="I3915" s="417" t="s">
        <v>42</v>
      </c>
      <c r="J3915" s="417" t="s">
        <v>298</v>
      </c>
      <c r="K3915" s="417" t="s">
        <v>821</v>
      </c>
      <c r="L3915" s="417" t="s">
        <v>32</v>
      </c>
      <c r="M3915" s="423">
        <v>1233193500</v>
      </c>
    </row>
    <row r="3916" spans="1:13">
      <c r="A3916" s="417" t="s">
        <v>9308</v>
      </c>
      <c r="B3916" s="417" t="s">
        <v>2125</v>
      </c>
      <c r="C3916" s="417" t="s">
        <v>920</v>
      </c>
      <c r="D3916" s="422">
        <v>8506</v>
      </c>
      <c r="E3916" s="417" t="s">
        <v>1210</v>
      </c>
      <c r="F3916" s="417" t="s">
        <v>298</v>
      </c>
      <c r="G3916" s="417" t="s">
        <v>298</v>
      </c>
      <c r="H3916" s="417" t="s">
        <v>41</v>
      </c>
      <c r="I3916" s="417" t="s">
        <v>42</v>
      </c>
      <c r="J3916" s="417" t="s">
        <v>298</v>
      </c>
      <c r="K3916" s="417" t="s">
        <v>890</v>
      </c>
      <c r="L3916" s="417" t="s">
        <v>32</v>
      </c>
      <c r="M3916" s="423">
        <v>1356547500</v>
      </c>
    </row>
    <row r="3917" spans="1:13">
      <c r="A3917" s="417" t="s">
        <v>9301</v>
      </c>
      <c r="B3917" s="417" t="s">
        <v>2126</v>
      </c>
      <c r="C3917" s="417" t="s">
        <v>920</v>
      </c>
      <c r="D3917" s="422">
        <v>8506</v>
      </c>
      <c r="E3917" s="417" t="s">
        <v>1210</v>
      </c>
      <c r="F3917" s="417" t="s">
        <v>298</v>
      </c>
      <c r="G3917" s="417" t="s">
        <v>298</v>
      </c>
      <c r="H3917" s="417" t="s">
        <v>41</v>
      </c>
      <c r="I3917" s="417" t="s">
        <v>324</v>
      </c>
      <c r="J3917" s="417" t="s">
        <v>298</v>
      </c>
      <c r="K3917" s="417" t="s">
        <v>821</v>
      </c>
      <c r="L3917" s="417" t="s">
        <v>32</v>
      </c>
      <c r="M3917" s="423">
        <v>1417878000</v>
      </c>
    </row>
    <row r="3918" spans="1:13">
      <c r="A3918" s="417" t="s">
        <v>9293</v>
      </c>
      <c r="B3918" s="417" t="s">
        <v>2126</v>
      </c>
      <c r="C3918" s="417" t="s">
        <v>920</v>
      </c>
      <c r="D3918" s="422">
        <v>8506</v>
      </c>
      <c r="E3918" s="417" t="s">
        <v>1210</v>
      </c>
      <c r="F3918" s="417" t="s">
        <v>298</v>
      </c>
      <c r="G3918" s="417" t="s">
        <v>298</v>
      </c>
      <c r="H3918" s="417" t="s">
        <v>41</v>
      </c>
      <c r="I3918" s="417" t="s">
        <v>322</v>
      </c>
      <c r="J3918" s="417" t="s">
        <v>298</v>
      </c>
      <c r="K3918" s="417" t="s">
        <v>821</v>
      </c>
      <c r="L3918" s="417" t="s">
        <v>32</v>
      </c>
      <c r="M3918" s="423">
        <v>1436450400</v>
      </c>
    </row>
    <row r="3919" spans="1:13">
      <c r="A3919" s="417" t="s">
        <v>9285</v>
      </c>
      <c r="B3919" s="417" t="s">
        <v>2126</v>
      </c>
      <c r="C3919" s="417" t="s">
        <v>920</v>
      </c>
      <c r="D3919" s="422">
        <v>8506</v>
      </c>
      <c r="E3919" s="417" t="s">
        <v>1210</v>
      </c>
      <c r="F3919" s="417" t="s">
        <v>298</v>
      </c>
      <c r="G3919" s="417" t="s">
        <v>298</v>
      </c>
      <c r="H3919" s="417" t="s">
        <v>41</v>
      </c>
      <c r="I3919" s="417" t="s">
        <v>320</v>
      </c>
      <c r="J3919" s="417" t="s">
        <v>298</v>
      </c>
      <c r="K3919" s="417" t="s">
        <v>821</v>
      </c>
      <c r="L3919" s="417" t="s">
        <v>32</v>
      </c>
      <c r="M3919" s="423">
        <v>1504618500</v>
      </c>
    </row>
    <row r="3920" spans="1:13">
      <c r="A3920" s="417" t="s">
        <v>9300</v>
      </c>
      <c r="B3920" s="417" t="s">
        <v>2125</v>
      </c>
      <c r="C3920" s="417" t="s">
        <v>920</v>
      </c>
      <c r="D3920" s="422">
        <v>8506</v>
      </c>
      <c r="E3920" s="417" t="s">
        <v>1210</v>
      </c>
      <c r="F3920" s="417" t="s">
        <v>298</v>
      </c>
      <c r="G3920" s="417" t="s">
        <v>298</v>
      </c>
      <c r="H3920" s="417" t="s">
        <v>41</v>
      </c>
      <c r="I3920" s="417" t="s">
        <v>324</v>
      </c>
      <c r="J3920" s="417" t="s">
        <v>298</v>
      </c>
      <c r="K3920" s="417" t="s">
        <v>890</v>
      </c>
      <c r="L3920" s="417" t="s">
        <v>32</v>
      </c>
      <c r="M3920" s="423">
        <v>1559665800</v>
      </c>
    </row>
    <row r="3921" spans="1:13">
      <c r="A3921" s="417" t="s">
        <v>9277</v>
      </c>
      <c r="B3921" s="417" t="s">
        <v>2126</v>
      </c>
      <c r="C3921" s="417" t="s">
        <v>920</v>
      </c>
      <c r="D3921" s="422">
        <v>8506</v>
      </c>
      <c r="E3921" s="417" t="s">
        <v>1210</v>
      </c>
      <c r="F3921" s="417" t="s">
        <v>298</v>
      </c>
      <c r="G3921" s="417" t="s">
        <v>298</v>
      </c>
      <c r="H3921" s="417" t="s">
        <v>41</v>
      </c>
      <c r="I3921" s="417" t="s">
        <v>318</v>
      </c>
      <c r="J3921" s="417" t="s">
        <v>298</v>
      </c>
      <c r="K3921" s="417" t="s">
        <v>821</v>
      </c>
      <c r="L3921" s="417" t="s">
        <v>32</v>
      </c>
      <c r="M3921" s="423">
        <v>1572832800</v>
      </c>
    </row>
    <row r="3922" spans="1:13">
      <c r="A3922" s="417" t="s">
        <v>9292</v>
      </c>
      <c r="B3922" s="417" t="s">
        <v>2125</v>
      </c>
      <c r="C3922" s="417" t="s">
        <v>920</v>
      </c>
      <c r="D3922" s="422">
        <v>8506</v>
      </c>
      <c r="E3922" s="417" t="s">
        <v>1210</v>
      </c>
      <c r="F3922" s="417" t="s">
        <v>298</v>
      </c>
      <c r="G3922" s="417" t="s">
        <v>298</v>
      </c>
      <c r="H3922" s="417" t="s">
        <v>41</v>
      </c>
      <c r="I3922" s="417" t="s">
        <v>322</v>
      </c>
      <c r="J3922" s="417" t="s">
        <v>298</v>
      </c>
      <c r="K3922" s="417" t="s">
        <v>890</v>
      </c>
      <c r="L3922" s="417" t="s">
        <v>32</v>
      </c>
      <c r="M3922" s="423">
        <v>1580086200</v>
      </c>
    </row>
    <row r="3923" spans="1:13">
      <c r="A3923" s="417" t="s">
        <v>9323</v>
      </c>
      <c r="B3923" s="417" t="s">
        <v>2124</v>
      </c>
      <c r="C3923" s="417" t="s">
        <v>920</v>
      </c>
      <c r="D3923" s="422">
        <v>8506</v>
      </c>
      <c r="E3923" s="417" t="s">
        <v>1210</v>
      </c>
      <c r="F3923" s="417" t="s">
        <v>298</v>
      </c>
      <c r="G3923" s="417" t="s">
        <v>298</v>
      </c>
      <c r="H3923" s="417" t="s">
        <v>41</v>
      </c>
      <c r="I3923" s="417" t="s">
        <v>44</v>
      </c>
      <c r="J3923" s="417" t="s">
        <v>298</v>
      </c>
      <c r="K3923" s="417" t="s">
        <v>821</v>
      </c>
      <c r="L3923" s="417" t="s">
        <v>34</v>
      </c>
      <c r="M3923" s="423">
        <v>1628550000</v>
      </c>
    </row>
    <row r="3924" spans="1:13">
      <c r="A3924" s="417" t="s">
        <v>9284</v>
      </c>
      <c r="B3924" s="417" t="s">
        <v>2125</v>
      </c>
      <c r="C3924" s="417" t="s">
        <v>920</v>
      </c>
      <c r="D3924" s="422">
        <v>8506</v>
      </c>
      <c r="E3924" s="417" t="s">
        <v>1210</v>
      </c>
      <c r="F3924" s="417" t="s">
        <v>298</v>
      </c>
      <c r="G3924" s="417" t="s">
        <v>298</v>
      </c>
      <c r="H3924" s="417" t="s">
        <v>41</v>
      </c>
      <c r="I3924" s="417" t="s">
        <v>320</v>
      </c>
      <c r="J3924" s="417" t="s">
        <v>298</v>
      </c>
      <c r="K3924" s="417" t="s">
        <v>890</v>
      </c>
      <c r="L3924" s="417" t="s">
        <v>32</v>
      </c>
      <c r="M3924" s="423">
        <v>1655091900</v>
      </c>
    </row>
    <row r="3925" spans="1:13">
      <c r="A3925" s="417" t="s">
        <v>9315</v>
      </c>
      <c r="B3925" s="417" t="s">
        <v>2124</v>
      </c>
      <c r="C3925" s="417" t="s">
        <v>920</v>
      </c>
      <c r="D3925" s="422">
        <v>8506</v>
      </c>
      <c r="E3925" s="417" t="s">
        <v>1210</v>
      </c>
      <c r="F3925" s="417" t="s">
        <v>298</v>
      </c>
      <c r="G3925" s="417" t="s">
        <v>298</v>
      </c>
      <c r="H3925" s="417" t="s">
        <v>41</v>
      </c>
      <c r="I3925" s="417" t="s">
        <v>219</v>
      </c>
      <c r="J3925" s="417" t="s">
        <v>298</v>
      </c>
      <c r="K3925" s="417" t="s">
        <v>821</v>
      </c>
      <c r="L3925" s="417" t="s">
        <v>34</v>
      </c>
      <c r="M3925" s="423">
        <v>1678746300</v>
      </c>
    </row>
    <row r="3926" spans="1:13">
      <c r="A3926" s="417" t="s">
        <v>9276</v>
      </c>
      <c r="B3926" s="417" t="s">
        <v>2125</v>
      </c>
      <c r="C3926" s="417" t="s">
        <v>920</v>
      </c>
      <c r="D3926" s="422">
        <v>8506</v>
      </c>
      <c r="E3926" s="417" t="s">
        <v>1210</v>
      </c>
      <c r="F3926" s="417" t="s">
        <v>298</v>
      </c>
      <c r="G3926" s="417" t="s">
        <v>298</v>
      </c>
      <c r="H3926" s="417" t="s">
        <v>41</v>
      </c>
      <c r="I3926" s="417" t="s">
        <v>318</v>
      </c>
      <c r="J3926" s="417" t="s">
        <v>298</v>
      </c>
      <c r="K3926" s="417" t="s">
        <v>890</v>
      </c>
      <c r="L3926" s="417" t="s">
        <v>32</v>
      </c>
      <c r="M3926" s="423">
        <v>1730097600</v>
      </c>
    </row>
    <row r="3927" spans="1:13">
      <c r="A3927" s="417" t="s">
        <v>9322</v>
      </c>
      <c r="B3927" s="417" t="s">
        <v>2123</v>
      </c>
      <c r="C3927" s="417" t="s">
        <v>920</v>
      </c>
      <c r="D3927" s="422">
        <v>8506</v>
      </c>
      <c r="E3927" s="417" t="s">
        <v>1210</v>
      </c>
      <c r="F3927" s="417" t="s">
        <v>298</v>
      </c>
      <c r="G3927" s="417" t="s">
        <v>298</v>
      </c>
      <c r="H3927" s="417" t="s">
        <v>41</v>
      </c>
      <c r="I3927" s="417" t="s">
        <v>44</v>
      </c>
      <c r="J3927" s="417" t="s">
        <v>298</v>
      </c>
      <c r="K3927" s="417" t="s">
        <v>890</v>
      </c>
      <c r="L3927" s="417" t="s">
        <v>34</v>
      </c>
      <c r="M3927" s="423">
        <v>1791405000</v>
      </c>
    </row>
    <row r="3928" spans="1:13">
      <c r="A3928" s="417" t="s">
        <v>9314</v>
      </c>
      <c r="B3928" s="417" t="s">
        <v>2123</v>
      </c>
      <c r="C3928" s="417" t="s">
        <v>920</v>
      </c>
      <c r="D3928" s="422">
        <v>8506</v>
      </c>
      <c r="E3928" s="417" t="s">
        <v>1210</v>
      </c>
      <c r="F3928" s="417" t="s">
        <v>298</v>
      </c>
      <c r="G3928" s="417" t="s">
        <v>298</v>
      </c>
      <c r="H3928" s="417" t="s">
        <v>41</v>
      </c>
      <c r="I3928" s="417" t="s">
        <v>219</v>
      </c>
      <c r="J3928" s="417" t="s">
        <v>298</v>
      </c>
      <c r="K3928" s="417" t="s">
        <v>890</v>
      </c>
      <c r="L3928" s="417" t="s">
        <v>34</v>
      </c>
      <c r="M3928" s="423">
        <v>1846590900</v>
      </c>
    </row>
    <row r="3929" spans="1:13">
      <c r="A3929" s="417" t="s">
        <v>9307</v>
      </c>
      <c r="B3929" s="417" t="s">
        <v>2124</v>
      </c>
      <c r="C3929" s="417" t="s">
        <v>920</v>
      </c>
      <c r="D3929" s="422">
        <v>8506</v>
      </c>
      <c r="E3929" s="417" t="s">
        <v>1210</v>
      </c>
      <c r="F3929" s="417" t="s">
        <v>298</v>
      </c>
      <c r="G3929" s="417" t="s">
        <v>298</v>
      </c>
      <c r="H3929" s="417" t="s">
        <v>41</v>
      </c>
      <c r="I3929" s="417" t="s">
        <v>42</v>
      </c>
      <c r="J3929" s="417" t="s">
        <v>298</v>
      </c>
      <c r="K3929" s="417" t="s">
        <v>821</v>
      </c>
      <c r="L3929" s="417" t="s">
        <v>34</v>
      </c>
      <c r="M3929" s="423">
        <v>1849824900</v>
      </c>
    </row>
    <row r="3930" spans="1:13">
      <c r="A3930" s="417" t="s">
        <v>9269</v>
      </c>
      <c r="B3930" s="417" t="s">
        <v>2126</v>
      </c>
      <c r="C3930" s="417" t="s">
        <v>920</v>
      </c>
      <c r="D3930" s="422">
        <v>8506</v>
      </c>
      <c r="E3930" s="417" t="s">
        <v>1210</v>
      </c>
      <c r="F3930" s="417" t="s">
        <v>298</v>
      </c>
      <c r="G3930" s="417" t="s">
        <v>298</v>
      </c>
      <c r="H3930" s="417" t="s">
        <v>41</v>
      </c>
      <c r="I3930" s="417" t="s">
        <v>316</v>
      </c>
      <c r="J3930" s="417" t="s">
        <v>298</v>
      </c>
      <c r="K3930" s="417" t="s">
        <v>821</v>
      </c>
      <c r="L3930" s="417" t="s">
        <v>32</v>
      </c>
      <c r="M3930" s="423">
        <v>1886692500</v>
      </c>
    </row>
    <row r="3931" spans="1:13">
      <c r="A3931" s="417" t="s">
        <v>9306</v>
      </c>
      <c r="B3931" s="417" t="s">
        <v>2123</v>
      </c>
      <c r="C3931" s="417" t="s">
        <v>920</v>
      </c>
      <c r="D3931" s="422">
        <v>8506</v>
      </c>
      <c r="E3931" s="417" t="s">
        <v>1210</v>
      </c>
      <c r="F3931" s="417" t="s">
        <v>298</v>
      </c>
      <c r="G3931" s="417" t="s">
        <v>298</v>
      </c>
      <c r="H3931" s="417" t="s">
        <v>41</v>
      </c>
      <c r="I3931" s="417" t="s">
        <v>42</v>
      </c>
      <c r="J3931" s="417" t="s">
        <v>298</v>
      </c>
      <c r="K3931" s="417" t="s">
        <v>890</v>
      </c>
      <c r="L3931" s="417" t="s">
        <v>34</v>
      </c>
      <c r="M3931" s="423">
        <v>2034809700</v>
      </c>
    </row>
    <row r="3932" spans="1:13">
      <c r="A3932" s="417" t="s">
        <v>9268</v>
      </c>
      <c r="B3932" s="417" t="s">
        <v>2125</v>
      </c>
      <c r="C3932" s="417" t="s">
        <v>920</v>
      </c>
      <c r="D3932" s="422">
        <v>8506</v>
      </c>
      <c r="E3932" s="417" t="s">
        <v>1210</v>
      </c>
      <c r="F3932" s="417" t="s">
        <v>298</v>
      </c>
      <c r="G3932" s="417" t="s">
        <v>298</v>
      </c>
      <c r="H3932" s="417" t="s">
        <v>41</v>
      </c>
      <c r="I3932" s="417" t="s">
        <v>316</v>
      </c>
      <c r="J3932" s="417" t="s">
        <v>298</v>
      </c>
      <c r="K3932" s="417" t="s">
        <v>890</v>
      </c>
      <c r="L3932" s="417" t="s">
        <v>32</v>
      </c>
      <c r="M3932" s="423">
        <v>2075373300</v>
      </c>
    </row>
    <row r="3933" spans="1:13">
      <c r="A3933" s="417" t="s">
        <v>9329</v>
      </c>
      <c r="B3933" s="417" t="s">
        <v>2130</v>
      </c>
      <c r="C3933" s="417" t="s">
        <v>920</v>
      </c>
      <c r="D3933" s="422">
        <v>8506</v>
      </c>
      <c r="E3933" s="417" t="s">
        <v>1210</v>
      </c>
      <c r="F3933" s="417" t="s">
        <v>298</v>
      </c>
      <c r="G3933" s="417" t="s">
        <v>298</v>
      </c>
      <c r="H3933" s="417" t="s">
        <v>41</v>
      </c>
      <c r="I3933" s="417" t="s">
        <v>44</v>
      </c>
      <c r="J3933" s="417" t="s">
        <v>298</v>
      </c>
      <c r="K3933" s="417" t="s">
        <v>821</v>
      </c>
      <c r="L3933" s="417" t="s">
        <v>218</v>
      </c>
      <c r="M3933" s="423">
        <v>2117138100</v>
      </c>
    </row>
    <row r="3934" spans="1:13">
      <c r="A3934" s="417" t="s">
        <v>9299</v>
      </c>
      <c r="B3934" s="417" t="s">
        <v>2124</v>
      </c>
      <c r="C3934" s="417" t="s">
        <v>920</v>
      </c>
      <c r="D3934" s="422">
        <v>8506</v>
      </c>
      <c r="E3934" s="417" t="s">
        <v>1210</v>
      </c>
      <c r="F3934" s="417" t="s">
        <v>298</v>
      </c>
      <c r="G3934" s="417" t="s">
        <v>298</v>
      </c>
      <c r="H3934" s="417" t="s">
        <v>41</v>
      </c>
      <c r="I3934" s="417" t="s">
        <v>324</v>
      </c>
      <c r="J3934" s="417" t="s">
        <v>298</v>
      </c>
      <c r="K3934" s="417" t="s">
        <v>821</v>
      </c>
      <c r="L3934" s="417" t="s">
        <v>34</v>
      </c>
      <c r="M3934" s="423">
        <v>2126817000</v>
      </c>
    </row>
    <row r="3935" spans="1:13">
      <c r="A3935" s="417" t="s">
        <v>9291</v>
      </c>
      <c r="B3935" s="417" t="s">
        <v>2124</v>
      </c>
      <c r="C3935" s="417" t="s">
        <v>920</v>
      </c>
      <c r="D3935" s="422">
        <v>8506</v>
      </c>
      <c r="E3935" s="417" t="s">
        <v>1210</v>
      </c>
      <c r="F3935" s="417" t="s">
        <v>298</v>
      </c>
      <c r="G3935" s="417" t="s">
        <v>298</v>
      </c>
      <c r="H3935" s="417" t="s">
        <v>41</v>
      </c>
      <c r="I3935" s="417" t="s">
        <v>322</v>
      </c>
      <c r="J3935" s="417" t="s">
        <v>298</v>
      </c>
      <c r="K3935" s="417" t="s">
        <v>821</v>
      </c>
      <c r="L3935" s="417" t="s">
        <v>34</v>
      </c>
      <c r="M3935" s="423">
        <v>2154698700</v>
      </c>
    </row>
    <row r="3936" spans="1:13">
      <c r="A3936" s="417" t="s">
        <v>9321</v>
      </c>
      <c r="B3936" s="417" t="s">
        <v>2130</v>
      </c>
      <c r="C3936" s="417" t="s">
        <v>920</v>
      </c>
      <c r="D3936" s="422">
        <v>8506</v>
      </c>
      <c r="E3936" s="417" t="s">
        <v>1210</v>
      </c>
      <c r="F3936" s="417" t="s">
        <v>298</v>
      </c>
      <c r="G3936" s="417" t="s">
        <v>298</v>
      </c>
      <c r="H3936" s="417" t="s">
        <v>41</v>
      </c>
      <c r="I3936" s="417" t="s">
        <v>219</v>
      </c>
      <c r="J3936" s="417" t="s">
        <v>298</v>
      </c>
      <c r="K3936" s="417" t="s">
        <v>821</v>
      </c>
      <c r="L3936" s="417" t="s">
        <v>218</v>
      </c>
      <c r="M3936" s="423">
        <v>2182349400</v>
      </c>
    </row>
    <row r="3937" spans="1:13">
      <c r="A3937" s="417" t="s">
        <v>9283</v>
      </c>
      <c r="B3937" s="417" t="s">
        <v>2124</v>
      </c>
      <c r="C3937" s="417" t="s">
        <v>920</v>
      </c>
      <c r="D3937" s="422">
        <v>8506</v>
      </c>
      <c r="E3937" s="417" t="s">
        <v>1210</v>
      </c>
      <c r="F3937" s="417" t="s">
        <v>298</v>
      </c>
      <c r="G3937" s="417" t="s">
        <v>298</v>
      </c>
      <c r="H3937" s="417" t="s">
        <v>41</v>
      </c>
      <c r="I3937" s="417" t="s">
        <v>320</v>
      </c>
      <c r="J3937" s="417" t="s">
        <v>298</v>
      </c>
      <c r="K3937" s="417" t="s">
        <v>821</v>
      </c>
      <c r="L3937" s="417" t="s">
        <v>34</v>
      </c>
      <c r="M3937" s="423">
        <v>2256939300</v>
      </c>
    </row>
    <row r="3938" spans="1:13">
      <c r="A3938" s="417" t="s">
        <v>9328</v>
      </c>
      <c r="B3938" s="417" t="s">
        <v>2129</v>
      </c>
      <c r="C3938" s="417" t="s">
        <v>920</v>
      </c>
      <c r="D3938" s="422">
        <v>8506</v>
      </c>
      <c r="E3938" s="417" t="s">
        <v>1210</v>
      </c>
      <c r="F3938" s="417" t="s">
        <v>298</v>
      </c>
      <c r="G3938" s="417" t="s">
        <v>298</v>
      </c>
      <c r="H3938" s="417" t="s">
        <v>41</v>
      </c>
      <c r="I3938" s="417" t="s">
        <v>44</v>
      </c>
      <c r="J3938" s="417" t="s">
        <v>298</v>
      </c>
      <c r="K3938" s="417" t="s">
        <v>890</v>
      </c>
      <c r="L3938" s="417" t="s">
        <v>218</v>
      </c>
      <c r="M3938" s="423">
        <v>2328826500</v>
      </c>
    </row>
    <row r="3939" spans="1:13">
      <c r="A3939" s="417" t="s">
        <v>9298</v>
      </c>
      <c r="B3939" s="417" t="s">
        <v>2123</v>
      </c>
      <c r="C3939" s="417" t="s">
        <v>920</v>
      </c>
      <c r="D3939" s="422">
        <v>8506</v>
      </c>
      <c r="E3939" s="417" t="s">
        <v>1210</v>
      </c>
      <c r="F3939" s="417" t="s">
        <v>298</v>
      </c>
      <c r="G3939" s="417" t="s">
        <v>298</v>
      </c>
      <c r="H3939" s="417" t="s">
        <v>41</v>
      </c>
      <c r="I3939" s="417" t="s">
        <v>324</v>
      </c>
      <c r="J3939" s="417" t="s">
        <v>298</v>
      </c>
      <c r="K3939" s="417" t="s">
        <v>890</v>
      </c>
      <c r="L3939" s="417" t="s">
        <v>34</v>
      </c>
      <c r="M3939" s="423">
        <v>2339498700</v>
      </c>
    </row>
    <row r="3940" spans="1:13">
      <c r="A3940" s="417" t="s">
        <v>9275</v>
      </c>
      <c r="B3940" s="417" t="s">
        <v>2124</v>
      </c>
      <c r="C3940" s="417" t="s">
        <v>920</v>
      </c>
      <c r="D3940" s="422">
        <v>8506</v>
      </c>
      <c r="E3940" s="417" t="s">
        <v>1210</v>
      </c>
      <c r="F3940" s="417" t="s">
        <v>298</v>
      </c>
      <c r="G3940" s="417" t="s">
        <v>298</v>
      </c>
      <c r="H3940" s="417" t="s">
        <v>41</v>
      </c>
      <c r="I3940" s="417" t="s">
        <v>318</v>
      </c>
      <c r="J3940" s="417" t="s">
        <v>298</v>
      </c>
      <c r="K3940" s="417" t="s">
        <v>821</v>
      </c>
      <c r="L3940" s="417" t="s">
        <v>34</v>
      </c>
      <c r="M3940" s="423">
        <v>2359226100</v>
      </c>
    </row>
    <row r="3941" spans="1:13">
      <c r="A3941" s="417" t="s">
        <v>9290</v>
      </c>
      <c r="B3941" s="417" t="s">
        <v>2123</v>
      </c>
      <c r="C3941" s="417" t="s">
        <v>920</v>
      </c>
      <c r="D3941" s="422">
        <v>8506</v>
      </c>
      <c r="E3941" s="417" t="s">
        <v>1210</v>
      </c>
      <c r="F3941" s="417" t="s">
        <v>298</v>
      </c>
      <c r="G3941" s="417" t="s">
        <v>298</v>
      </c>
      <c r="H3941" s="417" t="s">
        <v>41</v>
      </c>
      <c r="I3941" s="417" t="s">
        <v>322</v>
      </c>
      <c r="J3941" s="417" t="s">
        <v>298</v>
      </c>
      <c r="K3941" s="417" t="s">
        <v>890</v>
      </c>
      <c r="L3941" s="417" t="s">
        <v>34</v>
      </c>
      <c r="M3941" s="423">
        <v>2370175500</v>
      </c>
    </row>
    <row r="3942" spans="1:13">
      <c r="A3942" s="417" t="s">
        <v>9320</v>
      </c>
      <c r="B3942" s="417" t="s">
        <v>2129</v>
      </c>
      <c r="C3942" s="417" t="s">
        <v>920</v>
      </c>
      <c r="D3942" s="422">
        <v>8506</v>
      </c>
      <c r="E3942" s="417" t="s">
        <v>1210</v>
      </c>
      <c r="F3942" s="417" t="s">
        <v>298</v>
      </c>
      <c r="G3942" s="417" t="s">
        <v>298</v>
      </c>
      <c r="H3942" s="417" t="s">
        <v>41</v>
      </c>
      <c r="I3942" s="417" t="s">
        <v>219</v>
      </c>
      <c r="J3942" s="417" t="s">
        <v>298</v>
      </c>
      <c r="K3942" s="417" t="s">
        <v>890</v>
      </c>
      <c r="L3942" s="417" t="s">
        <v>218</v>
      </c>
      <c r="M3942" s="423">
        <v>2400575100</v>
      </c>
    </row>
    <row r="3943" spans="1:13">
      <c r="A3943" s="417" t="s">
        <v>9313</v>
      </c>
      <c r="B3943" s="417" t="s">
        <v>2130</v>
      </c>
      <c r="C3943" s="417" t="s">
        <v>920</v>
      </c>
      <c r="D3943" s="422">
        <v>8506</v>
      </c>
      <c r="E3943" s="417" t="s">
        <v>1210</v>
      </c>
      <c r="F3943" s="417" t="s">
        <v>298</v>
      </c>
      <c r="G3943" s="417" t="s">
        <v>298</v>
      </c>
      <c r="H3943" s="417" t="s">
        <v>41</v>
      </c>
      <c r="I3943" s="417" t="s">
        <v>42</v>
      </c>
      <c r="J3943" s="417" t="s">
        <v>298</v>
      </c>
      <c r="K3943" s="417" t="s">
        <v>821</v>
      </c>
      <c r="L3943" s="417" t="s">
        <v>218</v>
      </c>
      <c r="M3943" s="423">
        <v>2404756200</v>
      </c>
    </row>
    <row r="3944" spans="1:13">
      <c r="A3944" s="417" t="s">
        <v>9282</v>
      </c>
      <c r="B3944" s="417" t="s">
        <v>2123</v>
      </c>
      <c r="C3944" s="417" t="s">
        <v>920</v>
      </c>
      <c r="D3944" s="422">
        <v>8506</v>
      </c>
      <c r="E3944" s="417" t="s">
        <v>1210</v>
      </c>
      <c r="F3944" s="417" t="s">
        <v>298</v>
      </c>
      <c r="G3944" s="417" t="s">
        <v>298</v>
      </c>
      <c r="H3944" s="417" t="s">
        <v>41</v>
      </c>
      <c r="I3944" s="417" t="s">
        <v>320</v>
      </c>
      <c r="J3944" s="417" t="s">
        <v>298</v>
      </c>
      <c r="K3944" s="417" t="s">
        <v>890</v>
      </c>
      <c r="L3944" s="417" t="s">
        <v>34</v>
      </c>
      <c r="M3944" s="423">
        <v>2482626300</v>
      </c>
    </row>
    <row r="3945" spans="1:13">
      <c r="A3945" s="417" t="s">
        <v>9274</v>
      </c>
      <c r="B3945" s="417" t="s">
        <v>2123</v>
      </c>
      <c r="C3945" s="417" t="s">
        <v>920</v>
      </c>
      <c r="D3945" s="422">
        <v>8506</v>
      </c>
      <c r="E3945" s="417" t="s">
        <v>1210</v>
      </c>
      <c r="F3945" s="417" t="s">
        <v>298</v>
      </c>
      <c r="G3945" s="417" t="s">
        <v>298</v>
      </c>
      <c r="H3945" s="417" t="s">
        <v>41</v>
      </c>
      <c r="I3945" s="417" t="s">
        <v>318</v>
      </c>
      <c r="J3945" s="417" t="s">
        <v>298</v>
      </c>
      <c r="K3945" s="417" t="s">
        <v>890</v>
      </c>
      <c r="L3945" s="417" t="s">
        <v>34</v>
      </c>
      <c r="M3945" s="423">
        <v>2595146400</v>
      </c>
    </row>
    <row r="3946" spans="1:13">
      <c r="A3946" s="417" t="s">
        <v>9312</v>
      </c>
      <c r="B3946" s="417" t="s">
        <v>2129</v>
      </c>
      <c r="C3946" s="417" t="s">
        <v>920</v>
      </c>
      <c r="D3946" s="422">
        <v>8506</v>
      </c>
      <c r="E3946" s="417" t="s">
        <v>1210</v>
      </c>
      <c r="F3946" s="417" t="s">
        <v>298</v>
      </c>
      <c r="G3946" s="417" t="s">
        <v>298</v>
      </c>
      <c r="H3946" s="417" t="s">
        <v>41</v>
      </c>
      <c r="I3946" s="417" t="s">
        <v>42</v>
      </c>
      <c r="J3946" s="417" t="s">
        <v>298</v>
      </c>
      <c r="K3946" s="417" t="s">
        <v>890</v>
      </c>
      <c r="L3946" s="417" t="s">
        <v>218</v>
      </c>
      <c r="M3946" s="423">
        <v>2645227200</v>
      </c>
    </row>
    <row r="3947" spans="1:13">
      <c r="A3947" s="417" t="s">
        <v>9305</v>
      </c>
      <c r="B3947" s="417" t="s">
        <v>2130</v>
      </c>
      <c r="C3947" s="417" t="s">
        <v>920</v>
      </c>
      <c r="D3947" s="422">
        <v>8506</v>
      </c>
      <c r="E3947" s="417" t="s">
        <v>1210</v>
      </c>
      <c r="F3947" s="417" t="s">
        <v>298</v>
      </c>
      <c r="G3947" s="417" t="s">
        <v>298</v>
      </c>
      <c r="H3947" s="417" t="s">
        <v>41</v>
      </c>
      <c r="I3947" s="417" t="s">
        <v>324</v>
      </c>
      <c r="J3947" s="417" t="s">
        <v>298</v>
      </c>
      <c r="K3947" s="417" t="s">
        <v>821</v>
      </c>
      <c r="L3947" s="417" t="s">
        <v>218</v>
      </c>
      <c r="M3947" s="423">
        <v>2764862100</v>
      </c>
    </row>
    <row r="3948" spans="1:13">
      <c r="A3948" s="417" t="s">
        <v>9297</v>
      </c>
      <c r="B3948" s="417" t="s">
        <v>2130</v>
      </c>
      <c r="C3948" s="417" t="s">
        <v>920</v>
      </c>
      <c r="D3948" s="422">
        <v>8506</v>
      </c>
      <c r="E3948" s="417" t="s">
        <v>1210</v>
      </c>
      <c r="F3948" s="417" t="s">
        <v>298</v>
      </c>
      <c r="G3948" s="417" t="s">
        <v>298</v>
      </c>
      <c r="H3948" s="417" t="s">
        <v>41</v>
      </c>
      <c r="I3948" s="417" t="s">
        <v>322</v>
      </c>
      <c r="J3948" s="417" t="s">
        <v>298</v>
      </c>
      <c r="K3948" s="417" t="s">
        <v>821</v>
      </c>
      <c r="L3948" s="417" t="s">
        <v>218</v>
      </c>
      <c r="M3948" s="423">
        <v>2801106000</v>
      </c>
    </row>
    <row r="3949" spans="1:13">
      <c r="A3949" s="417" t="s">
        <v>9267</v>
      </c>
      <c r="B3949" s="417" t="s">
        <v>2124</v>
      </c>
      <c r="C3949" s="417" t="s">
        <v>920</v>
      </c>
      <c r="D3949" s="422">
        <v>8506</v>
      </c>
      <c r="E3949" s="417" t="s">
        <v>1210</v>
      </c>
      <c r="F3949" s="417" t="s">
        <v>298</v>
      </c>
      <c r="G3949" s="417" t="s">
        <v>298</v>
      </c>
      <c r="H3949" s="417" t="s">
        <v>41</v>
      </c>
      <c r="I3949" s="417" t="s">
        <v>316</v>
      </c>
      <c r="J3949" s="417" t="s">
        <v>298</v>
      </c>
      <c r="K3949" s="417" t="s">
        <v>821</v>
      </c>
      <c r="L3949" s="417" t="s">
        <v>34</v>
      </c>
      <c r="M3949" s="423">
        <v>2830050300</v>
      </c>
    </row>
    <row r="3950" spans="1:13">
      <c r="A3950" s="417" t="s">
        <v>9289</v>
      </c>
      <c r="B3950" s="417" t="s">
        <v>2130</v>
      </c>
      <c r="C3950" s="417" t="s">
        <v>920</v>
      </c>
      <c r="D3950" s="422">
        <v>8506</v>
      </c>
      <c r="E3950" s="417" t="s">
        <v>1210</v>
      </c>
      <c r="F3950" s="417" t="s">
        <v>298</v>
      </c>
      <c r="G3950" s="417" t="s">
        <v>298</v>
      </c>
      <c r="H3950" s="417" t="s">
        <v>41</v>
      </c>
      <c r="I3950" s="417" t="s">
        <v>320</v>
      </c>
      <c r="J3950" s="417" t="s">
        <v>298</v>
      </c>
      <c r="K3950" s="417" t="s">
        <v>821</v>
      </c>
      <c r="L3950" s="417" t="s">
        <v>218</v>
      </c>
      <c r="M3950" s="423">
        <v>2934023400</v>
      </c>
    </row>
    <row r="3951" spans="1:13">
      <c r="A3951" s="417" t="s">
        <v>9304</v>
      </c>
      <c r="B3951" s="417" t="s">
        <v>2129</v>
      </c>
      <c r="C3951" s="417" t="s">
        <v>920</v>
      </c>
      <c r="D3951" s="422">
        <v>8506</v>
      </c>
      <c r="E3951" s="417" t="s">
        <v>1210</v>
      </c>
      <c r="F3951" s="417" t="s">
        <v>298</v>
      </c>
      <c r="G3951" s="417" t="s">
        <v>298</v>
      </c>
      <c r="H3951" s="417" t="s">
        <v>41</v>
      </c>
      <c r="I3951" s="417" t="s">
        <v>324</v>
      </c>
      <c r="J3951" s="417" t="s">
        <v>298</v>
      </c>
      <c r="K3951" s="417" t="s">
        <v>890</v>
      </c>
      <c r="L3951" s="417" t="s">
        <v>218</v>
      </c>
      <c r="M3951" s="423">
        <v>3041346000</v>
      </c>
    </row>
    <row r="3952" spans="1:13">
      <c r="A3952" s="417" t="s">
        <v>9281</v>
      </c>
      <c r="B3952" s="417" t="s">
        <v>2130</v>
      </c>
      <c r="C3952" s="417" t="s">
        <v>920</v>
      </c>
      <c r="D3952" s="422">
        <v>8506</v>
      </c>
      <c r="E3952" s="417" t="s">
        <v>1210</v>
      </c>
      <c r="F3952" s="417" t="s">
        <v>298</v>
      </c>
      <c r="G3952" s="417" t="s">
        <v>298</v>
      </c>
      <c r="H3952" s="417" t="s">
        <v>41</v>
      </c>
      <c r="I3952" s="417" t="s">
        <v>318</v>
      </c>
      <c r="J3952" s="417" t="s">
        <v>298</v>
      </c>
      <c r="K3952" s="417" t="s">
        <v>821</v>
      </c>
      <c r="L3952" s="417" t="s">
        <v>218</v>
      </c>
      <c r="M3952" s="423">
        <v>3066987000</v>
      </c>
    </row>
    <row r="3953" spans="1:13">
      <c r="A3953" s="417" t="s">
        <v>9296</v>
      </c>
      <c r="B3953" s="417" t="s">
        <v>2129</v>
      </c>
      <c r="C3953" s="417" t="s">
        <v>920</v>
      </c>
      <c r="D3953" s="422">
        <v>8506</v>
      </c>
      <c r="E3953" s="417" t="s">
        <v>1210</v>
      </c>
      <c r="F3953" s="417" t="s">
        <v>298</v>
      </c>
      <c r="G3953" s="417" t="s">
        <v>298</v>
      </c>
      <c r="H3953" s="417" t="s">
        <v>41</v>
      </c>
      <c r="I3953" s="417" t="s">
        <v>322</v>
      </c>
      <c r="J3953" s="417" t="s">
        <v>298</v>
      </c>
      <c r="K3953" s="417" t="s">
        <v>890</v>
      </c>
      <c r="L3953" s="417" t="s">
        <v>218</v>
      </c>
      <c r="M3953" s="423">
        <v>3081193500</v>
      </c>
    </row>
    <row r="3954" spans="1:13">
      <c r="A3954" s="417" t="s">
        <v>9266</v>
      </c>
      <c r="B3954" s="417" t="s">
        <v>2123</v>
      </c>
      <c r="C3954" s="417" t="s">
        <v>920</v>
      </c>
      <c r="D3954" s="422">
        <v>8506</v>
      </c>
      <c r="E3954" s="417" t="s">
        <v>1210</v>
      </c>
      <c r="F3954" s="417" t="s">
        <v>298</v>
      </c>
      <c r="G3954" s="417" t="s">
        <v>298</v>
      </c>
      <c r="H3954" s="417" t="s">
        <v>41</v>
      </c>
      <c r="I3954" s="417" t="s">
        <v>316</v>
      </c>
      <c r="J3954" s="417" t="s">
        <v>298</v>
      </c>
      <c r="K3954" s="417" t="s">
        <v>890</v>
      </c>
      <c r="L3954" s="417" t="s">
        <v>34</v>
      </c>
      <c r="M3954" s="423">
        <v>3113048400</v>
      </c>
    </row>
    <row r="3955" spans="1:13">
      <c r="A3955" s="417" t="s">
        <v>9288</v>
      </c>
      <c r="B3955" s="417" t="s">
        <v>2129</v>
      </c>
      <c r="C3955" s="417" t="s">
        <v>920</v>
      </c>
      <c r="D3955" s="422">
        <v>8506</v>
      </c>
      <c r="E3955" s="417" t="s">
        <v>1210</v>
      </c>
      <c r="F3955" s="417" t="s">
        <v>298</v>
      </c>
      <c r="G3955" s="417" t="s">
        <v>298</v>
      </c>
      <c r="H3955" s="417" t="s">
        <v>41</v>
      </c>
      <c r="I3955" s="417" t="s">
        <v>320</v>
      </c>
      <c r="J3955" s="417" t="s">
        <v>298</v>
      </c>
      <c r="K3955" s="417" t="s">
        <v>890</v>
      </c>
      <c r="L3955" s="417" t="s">
        <v>218</v>
      </c>
      <c r="M3955" s="423">
        <v>3227393400</v>
      </c>
    </row>
    <row r="3956" spans="1:13">
      <c r="A3956" s="417" t="s">
        <v>9280</v>
      </c>
      <c r="B3956" s="417" t="s">
        <v>2129</v>
      </c>
      <c r="C3956" s="417" t="s">
        <v>920</v>
      </c>
      <c r="D3956" s="422">
        <v>8506</v>
      </c>
      <c r="E3956" s="417" t="s">
        <v>1210</v>
      </c>
      <c r="F3956" s="417" t="s">
        <v>298</v>
      </c>
      <c r="G3956" s="417" t="s">
        <v>298</v>
      </c>
      <c r="H3956" s="417" t="s">
        <v>41</v>
      </c>
      <c r="I3956" s="417" t="s">
        <v>318</v>
      </c>
      <c r="J3956" s="417" t="s">
        <v>298</v>
      </c>
      <c r="K3956" s="417" t="s">
        <v>890</v>
      </c>
      <c r="L3956" s="417" t="s">
        <v>218</v>
      </c>
      <c r="M3956" s="423">
        <v>3373685700</v>
      </c>
    </row>
    <row r="3957" spans="1:13">
      <c r="A3957" s="417" t="s">
        <v>9273</v>
      </c>
      <c r="B3957" s="417" t="s">
        <v>2130</v>
      </c>
      <c r="C3957" s="417" t="s">
        <v>920</v>
      </c>
      <c r="D3957" s="422">
        <v>8506</v>
      </c>
      <c r="E3957" s="417" t="s">
        <v>1210</v>
      </c>
      <c r="F3957" s="417" t="s">
        <v>298</v>
      </c>
      <c r="G3957" s="417" t="s">
        <v>298</v>
      </c>
      <c r="H3957" s="417" t="s">
        <v>41</v>
      </c>
      <c r="I3957" s="417" t="s">
        <v>316</v>
      </c>
      <c r="J3957" s="417" t="s">
        <v>298</v>
      </c>
      <c r="K3957" s="417" t="s">
        <v>821</v>
      </c>
      <c r="L3957" s="417" t="s">
        <v>218</v>
      </c>
      <c r="M3957" s="423">
        <v>3679067700</v>
      </c>
    </row>
    <row r="3958" spans="1:13">
      <c r="A3958" s="417" t="s">
        <v>9272</v>
      </c>
      <c r="B3958" s="417" t="s">
        <v>2129</v>
      </c>
      <c r="C3958" s="417" t="s">
        <v>920</v>
      </c>
      <c r="D3958" s="422">
        <v>8506</v>
      </c>
      <c r="E3958" s="417" t="s">
        <v>1210</v>
      </c>
      <c r="F3958" s="417" t="s">
        <v>298</v>
      </c>
      <c r="G3958" s="417" t="s">
        <v>298</v>
      </c>
      <c r="H3958" s="417" t="s">
        <v>41</v>
      </c>
      <c r="I3958" s="417" t="s">
        <v>316</v>
      </c>
      <c r="J3958" s="417" t="s">
        <v>298</v>
      </c>
      <c r="K3958" s="417" t="s">
        <v>890</v>
      </c>
      <c r="L3958" s="417" t="s">
        <v>218</v>
      </c>
      <c r="M3958" s="423">
        <v>4046958300</v>
      </c>
    </row>
    <row r="3959" spans="1:13">
      <c r="A3959" s="417" t="s">
        <v>9455</v>
      </c>
      <c r="B3959" s="417" t="s">
        <v>2144</v>
      </c>
      <c r="C3959" s="417" t="s">
        <v>920</v>
      </c>
      <c r="D3959" s="422">
        <v>8507</v>
      </c>
      <c r="E3959" s="417" t="s">
        <v>1216</v>
      </c>
      <c r="F3959" s="417" t="s">
        <v>298</v>
      </c>
      <c r="G3959" s="417" t="s">
        <v>298</v>
      </c>
      <c r="H3959" s="417" t="s">
        <v>41</v>
      </c>
      <c r="I3959" s="417" t="s">
        <v>44</v>
      </c>
      <c r="J3959" s="417" t="s">
        <v>298</v>
      </c>
      <c r="K3959" s="417" t="s">
        <v>821</v>
      </c>
      <c r="L3959" s="417" t="s">
        <v>822</v>
      </c>
      <c r="M3959" s="423">
        <v>80272500</v>
      </c>
    </row>
    <row r="3960" spans="1:13">
      <c r="A3960" s="417" t="s">
        <v>9447</v>
      </c>
      <c r="B3960" s="417" t="s">
        <v>2144</v>
      </c>
      <c r="C3960" s="417" t="s">
        <v>920</v>
      </c>
      <c r="D3960" s="422">
        <v>8507</v>
      </c>
      <c r="E3960" s="417" t="s">
        <v>1216</v>
      </c>
      <c r="F3960" s="417" t="s">
        <v>298</v>
      </c>
      <c r="G3960" s="417" t="s">
        <v>298</v>
      </c>
      <c r="H3960" s="417" t="s">
        <v>41</v>
      </c>
      <c r="I3960" s="417" t="s">
        <v>219</v>
      </c>
      <c r="J3960" s="417" t="s">
        <v>298</v>
      </c>
      <c r="K3960" s="417" t="s">
        <v>821</v>
      </c>
      <c r="L3960" s="417" t="s">
        <v>822</v>
      </c>
      <c r="M3960" s="423">
        <v>83622000</v>
      </c>
    </row>
    <row r="3961" spans="1:13">
      <c r="A3961" s="417" t="s">
        <v>9439</v>
      </c>
      <c r="B3961" s="417" t="s">
        <v>2144</v>
      </c>
      <c r="C3961" s="417" t="s">
        <v>920</v>
      </c>
      <c r="D3961" s="422">
        <v>8507</v>
      </c>
      <c r="E3961" s="417" t="s">
        <v>1216</v>
      </c>
      <c r="F3961" s="417" t="s">
        <v>298</v>
      </c>
      <c r="G3961" s="417" t="s">
        <v>298</v>
      </c>
      <c r="H3961" s="417" t="s">
        <v>41</v>
      </c>
      <c r="I3961" s="417" t="s">
        <v>42</v>
      </c>
      <c r="J3961" s="417" t="s">
        <v>298</v>
      </c>
      <c r="K3961" s="417" t="s">
        <v>821</v>
      </c>
      <c r="L3961" s="417" t="s">
        <v>822</v>
      </c>
      <c r="M3961" s="423">
        <v>84707700</v>
      </c>
    </row>
    <row r="3962" spans="1:13">
      <c r="A3962" s="417" t="s">
        <v>9454</v>
      </c>
      <c r="B3962" s="417" t="s">
        <v>2143</v>
      </c>
      <c r="C3962" s="417" t="s">
        <v>920</v>
      </c>
      <c r="D3962" s="422">
        <v>8507</v>
      </c>
      <c r="E3962" s="417" t="s">
        <v>1216</v>
      </c>
      <c r="F3962" s="417" t="s">
        <v>298</v>
      </c>
      <c r="G3962" s="417" t="s">
        <v>298</v>
      </c>
      <c r="H3962" s="417" t="s">
        <v>41</v>
      </c>
      <c r="I3962" s="417" t="s">
        <v>44</v>
      </c>
      <c r="J3962" s="417" t="s">
        <v>298</v>
      </c>
      <c r="K3962" s="417" t="s">
        <v>890</v>
      </c>
      <c r="L3962" s="417" t="s">
        <v>822</v>
      </c>
      <c r="M3962" s="423">
        <v>88311300</v>
      </c>
    </row>
    <row r="3963" spans="1:13">
      <c r="A3963" s="417" t="s">
        <v>9446</v>
      </c>
      <c r="B3963" s="417" t="s">
        <v>2143</v>
      </c>
      <c r="C3963" s="417" t="s">
        <v>920</v>
      </c>
      <c r="D3963" s="422">
        <v>8507</v>
      </c>
      <c r="E3963" s="417" t="s">
        <v>1216</v>
      </c>
      <c r="F3963" s="417" t="s">
        <v>298</v>
      </c>
      <c r="G3963" s="417" t="s">
        <v>298</v>
      </c>
      <c r="H3963" s="417" t="s">
        <v>41</v>
      </c>
      <c r="I3963" s="417" t="s">
        <v>219</v>
      </c>
      <c r="J3963" s="417" t="s">
        <v>298</v>
      </c>
      <c r="K3963" s="417" t="s">
        <v>890</v>
      </c>
      <c r="L3963" s="417" t="s">
        <v>822</v>
      </c>
      <c r="M3963" s="423">
        <v>91984200</v>
      </c>
    </row>
    <row r="3964" spans="1:13">
      <c r="A3964" s="417" t="s">
        <v>9431</v>
      </c>
      <c r="B3964" s="417" t="s">
        <v>2144</v>
      </c>
      <c r="C3964" s="417" t="s">
        <v>920</v>
      </c>
      <c r="D3964" s="422">
        <v>8507</v>
      </c>
      <c r="E3964" s="417" t="s">
        <v>1216</v>
      </c>
      <c r="F3964" s="417" t="s">
        <v>298</v>
      </c>
      <c r="G3964" s="417" t="s">
        <v>298</v>
      </c>
      <c r="H3964" s="417" t="s">
        <v>41</v>
      </c>
      <c r="I3964" s="417" t="s">
        <v>324</v>
      </c>
      <c r="J3964" s="417" t="s">
        <v>298</v>
      </c>
      <c r="K3964" s="417" t="s">
        <v>821</v>
      </c>
      <c r="L3964" s="417" t="s">
        <v>822</v>
      </c>
      <c r="M3964" s="423">
        <v>92908200</v>
      </c>
    </row>
    <row r="3965" spans="1:13">
      <c r="A3965" s="417" t="s">
        <v>9438</v>
      </c>
      <c r="B3965" s="417" t="s">
        <v>2143</v>
      </c>
      <c r="C3965" s="417" t="s">
        <v>920</v>
      </c>
      <c r="D3965" s="422">
        <v>8507</v>
      </c>
      <c r="E3965" s="417" t="s">
        <v>1216</v>
      </c>
      <c r="F3965" s="417" t="s">
        <v>298</v>
      </c>
      <c r="G3965" s="417" t="s">
        <v>298</v>
      </c>
      <c r="H3965" s="417" t="s">
        <v>41</v>
      </c>
      <c r="I3965" s="417" t="s">
        <v>42</v>
      </c>
      <c r="J3965" s="417" t="s">
        <v>298</v>
      </c>
      <c r="K3965" s="417" t="s">
        <v>890</v>
      </c>
      <c r="L3965" s="417" t="s">
        <v>822</v>
      </c>
      <c r="M3965" s="423">
        <v>93208500</v>
      </c>
    </row>
    <row r="3966" spans="1:13">
      <c r="A3966" s="417" t="s">
        <v>9423</v>
      </c>
      <c r="B3966" s="417" t="s">
        <v>2144</v>
      </c>
      <c r="C3966" s="417" t="s">
        <v>920</v>
      </c>
      <c r="D3966" s="422">
        <v>8507</v>
      </c>
      <c r="E3966" s="417" t="s">
        <v>1216</v>
      </c>
      <c r="F3966" s="417" t="s">
        <v>298</v>
      </c>
      <c r="G3966" s="417" t="s">
        <v>298</v>
      </c>
      <c r="H3966" s="417" t="s">
        <v>41</v>
      </c>
      <c r="I3966" s="417" t="s">
        <v>322</v>
      </c>
      <c r="J3966" s="417" t="s">
        <v>298</v>
      </c>
      <c r="K3966" s="417" t="s">
        <v>821</v>
      </c>
      <c r="L3966" s="417" t="s">
        <v>822</v>
      </c>
      <c r="M3966" s="423">
        <v>94756200</v>
      </c>
    </row>
    <row r="3967" spans="1:13">
      <c r="A3967" s="417" t="s">
        <v>9415</v>
      </c>
      <c r="B3967" s="417" t="s">
        <v>2144</v>
      </c>
      <c r="C3967" s="417" t="s">
        <v>920</v>
      </c>
      <c r="D3967" s="422">
        <v>8507</v>
      </c>
      <c r="E3967" s="417" t="s">
        <v>1216</v>
      </c>
      <c r="F3967" s="417" t="s">
        <v>298</v>
      </c>
      <c r="G3967" s="417" t="s">
        <v>298</v>
      </c>
      <c r="H3967" s="417" t="s">
        <v>41</v>
      </c>
      <c r="I3967" s="417" t="s">
        <v>320</v>
      </c>
      <c r="J3967" s="417" t="s">
        <v>298</v>
      </c>
      <c r="K3967" s="417" t="s">
        <v>821</v>
      </c>
      <c r="L3967" s="417" t="s">
        <v>822</v>
      </c>
      <c r="M3967" s="423">
        <v>96442500</v>
      </c>
    </row>
    <row r="3968" spans="1:13">
      <c r="A3968" s="417" t="s">
        <v>9407</v>
      </c>
      <c r="B3968" s="417" t="s">
        <v>2144</v>
      </c>
      <c r="C3968" s="417" t="s">
        <v>920</v>
      </c>
      <c r="D3968" s="422">
        <v>8507</v>
      </c>
      <c r="E3968" s="417" t="s">
        <v>1216</v>
      </c>
      <c r="F3968" s="417" t="s">
        <v>298</v>
      </c>
      <c r="G3968" s="417" t="s">
        <v>298</v>
      </c>
      <c r="H3968" s="417" t="s">
        <v>41</v>
      </c>
      <c r="I3968" s="417" t="s">
        <v>318</v>
      </c>
      <c r="J3968" s="417" t="s">
        <v>298</v>
      </c>
      <c r="K3968" s="417" t="s">
        <v>821</v>
      </c>
      <c r="L3968" s="417" t="s">
        <v>822</v>
      </c>
      <c r="M3968" s="423">
        <v>98105700</v>
      </c>
    </row>
    <row r="3969" spans="1:13">
      <c r="A3969" s="417" t="s">
        <v>9430</v>
      </c>
      <c r="B3969" s="417" t="s">
        <v>2143</v>
      </c>
      <c r="C3969" s="417" t="s">
        <v>920</v>
      </c>
      <c r="D3969" s="422">
        <v>8507</v>
      </c>
      <c r="E3969" s="417" t="s">
        <v>1216</v>
      </c>
      <c r="F3969" s="417" t="s">
        <v>298</v>
      </c>
      <c r="G3969" s="417" t="s">
        <v>298</v>
      </c>
      <c r="H3969" s="417" t="s">
        <v>41</v>
      </c>
      <c r="I3969" s="417" t="s">
        <v>324</v>
      </c>
      <c r="J3969" s="417" t="s">
        <v>298</v>
      </c>
      <c r="K3969" s="417" t="s">
        <v>890</v>
      </c>
      <c r="L3969" s="417" t="s">
        <v>822</v>
      </c>
      <c r="M3969" s="423">
        <v>102194400</v>
      </c>
    </row>
    <row r="3970" spans="1:13">
      <c r="A3970" s="417" t="s">
        <v>9422</v>
      </c>
      <c r="B3970" s="417" t="s">
        <v>2143</v>
      </c>
      <c r="C3970" s="417" t="s">
        <v>920</v>
      </c>
      <c r="D3970" s="422">
        <v>8507</v>
      </c>
      <c r="E3970" s="417" t="s">
        <v>1216</v>
      </c>
      <c r="F3970" s="417" t="s">
        <v>298</v>
      </c>
      <c r="G3970" s="417" t="s">
        <v>298</v>
      </c>
      <c r="H3970" s="417" t="s">
        <v>41</v>
      </c>
      <c r="I3970" s="417" t="s">
        <v>322</v>
      </c>
      <c r="J3970" s="417" t="s">
        <v>298</v>
      </c>
      <c r="K3970" s="417" t="s">
        <v>890</v>
      </c>
      <c r="L3970" s="417" t="s">
        <v>822</v>
      </c>
      <c r="M3970" s="423">
        <v>104227200</v>
      </c>
    </row>
    <row r="3971" spans="1:13">
      <c r="A3971" s="417" t="s">
        <v>9414</v>
      </c>
      <c r="B3971" s="417" t="s">
        <v>2143</v>
      </c>
      <c r="C3971" s="417" t="s">
        <v>920</v>
      </c>
      <c r="D3971" s="422">
        <v>8507</v>
      </c>
      <c r="E3971" s="417" t="s">
        <v>1216</v>
      </c>
      <c r="F3971" s="417" t="s">
        <v>298</v>
      </c>
      <c r="G3971" s="417" t="s">
        <v>298</v>
      </c>
      <c r="H3971" s="417" t="s">
        <v>41</v>
      </c>
      <c r="I3971" s="417" t="s">
        <v>320</v>
      </c>
      <c r="J3971" s="417" t="s">
        <v>298</v>
      </c>
      <c r="K3971" s="417" t="s">
        <v>890</v>
      </c>
      <c r="L3971" s="417" t="s">
        <v>822</v>
      </c>
      <c r="M3971" s="423">
        <v>106098300</v>
      </c>
    </row>
    <row r="3972" spans="1:13">
      <c r="A3972" s="417" t="s">
        <v>9406</v>
      </c>
      <c r="B3972" s="417" t="s">
        <v>2143</v>
      </c>
      <c r="C3972" s="417" t="s">
        <v>920</v>
      </c>
      <c r="D3972" s="422">
        <v>8507</v>
      </c>
      <c r="E3972" s="417" t="s">
        <v>1216</v>
      </c>
      <c r="F3972" s="417" t="s">
        <v>298</v>
      </c>
      <c r="G3972" s="417" t="s">
        <v>298</v>
      </c>
      <c r="H3972" s="417" t="s">
        <v>41</v>
      </c>
      <c r="I3972" s="417" t="s">
        <v>318</v>
      </c>
      <c r="J3972" s="417" t="s">
        <v>298</v>
      </c>
      <c r="K3972" s="417" t="s">
        <v>890</v>
      </c>
      <c r="L3972" s="417" t="s">
        <v>822</v>
      </c>
      <c r="M3972" s="423">
        <v>107923200</v>
      </c>
    </row>
    <row r="3973" spans="1:13">
      <c r="A3973" s="417" t="s">
        <v>9399</v>
      </c>
      <c r="B3973" s="417" t="s">
        <v>2144</v>
      </c>
      <c r="C3973" s="417" t="s">
        <v>920</v>
      </c>
      <c r="D3973" s="422">
        <v>8507</v>
      </c>
      <c r="E3973" s="417" t="s">
        <v>1216</v>
      </c>
      <c r="F3973" s="417" t="s">
        <v>298</v>
      </c>
      <c r="G3973" s="417" t="s">
        <v>298</v>
      </c>
      <c r="H3973" s="417" t="s">
        <v>41</v>
      </c>
      <c r="I3973" s="417" t="s">
        <v>316</v>
      </c>
      <c r="J3973" s="417" t="s">
        <v>298</v>
      </c>
      <c r="K3973" s="417" t="s">
        <v>821</v>
      </c>
      <c r="L3973" s="417" t="s">
        <v>822</v>
      </c>
      <c r="M3973" s="423">
        <v>111503700</v>
      </c>
    </row>
    <row r="3974" spans="1:13">
      <c r="A3974" s="417" t="s">
        <v>9398</v>
      </c>
      <c r="B3974" s="417" t="s">
        <v>2143</v>
      </c>
      <c r="C3974" s="417" t="s">
        <v>920</v>
      </c>
      <c r="D3974" s="422">
        <v>8507</v>
      </c>
      <c r="E3974" s="417" t="s">
        <v>1216</v>
      </c>
      <c r="F3974" s="417" t="s">
        <v>298</v>
      </c>
      <c r="G3974" s="417" t="s">
        <v>298</v>
      </c>
      <c r="H3974" s="417" t="s">
        <v>41</v>
      </c>
      <c r="I3974" s="417" t="s">
        <v>316</v>
      </c>
      <c r="J3974" s="417" t="s">
        <v>298</v>
      </c>
      <c r="K3974" s="417" t="s">
        <v>890</v>
      </c>
      <c r="L3974" s="417" t="s">
        <v>822</v>
      </c>
      <c r="M3974" s="423">
        <v>122637900</v>
      </c>
    </row>
    <row r="3975" spans="1:13">
      <c r="A3975" s="417" t="s">
        <v>9453</v>
      </c>
      <c r="B3975" s="417" t="s">
        <v>2142</v>
      </c>
      <c r="C3975" s="417" t="s">
        <v>920</v>
      </c>
      <c r="D3975" s="422">
        <v>8507</v>
      </c>
      <c r="E3975" s="417" t="s">
        <v>1216</v>
      </c>
      <c r="F3975" s="417" t="s">
        <v>298</v>
      </c>
      <c r="G3975" s="417" t="s">
        <v>298</v>
      </c>
      <c r="H3975" s="417" t="s">
        <v>41</v>
      </c>
      <c r="I3975" s="417" t="s">
        <v>44</v>
      </c>
      <c r="J3975" s="417" t="s">
        <v>298</v>
      </c>
      <c r="K3975" s="417" t="s">
        <v>821</v>
      </c>
      <c r="L3975" s="417" t="s">
        <v>32</v>
      </c>
      <c r="M3975" s="423">
        <v>802701900</v>
      </c>
    </row>
    <row r="3976" spans="1:13">
      <c r="A3976" s="417" t="s">
        <v>9445</v>
      </c>
      <c r="B3976" s="417" t="s">
        <v>2142</v>
      </c>
      <c r="C3976" s="417" t="s">
        <v>920</v>
      </c>
      <c r="D3976" s="422">
        <v>8507</v>
      </c>
      <c r="E3976" s="417" t="s">
        <v>1216</v>
      </c>
      <c r="F3976" s="417" t="s">
        <v>298</v>
      </c>
      <c r="G3976" s="417" t="s">
        <v>298</v>
      </c>
      <c r="H3976" s="417" t="s">
        <v>41</v>
      </c>
      <c r="I3976" s="417" t="s">
        <v>219</v>
      </c>
      <c r="J3976" s="417" t="s">
        <v>298</v>
      </c>
      <c r="K3976" s="417" t="s">
        <v>821</v>
      </c>
      <c r="L3976" s="417" t="s">
        <v>32</v>
      </c>
      <c r="M3976" s="423">
        <v>836150700</v>
      </c>
    </row>
    <row r="3977" spans="1:13">
      <c r="A3977" s="417" t="s">
        <v>9437</v>
      </c>
      <c r="B3977" s="417" t="s">
        <v>2142</v>
      </c>
      <c r="C3977" s="417" t="s">
        <v>920</v>
      </c>
      <c r="D3977" s="422">
        <v>8507</v>
      </c>
      <c r="E3977" s="417" t="s">
        <v>1216</v>
      </c>
      <c r="F3977" s="417" t="s">
        <v>298</v>
      </c>
      <c r="G3977" s="417" t="s">
        <v>298</v>
      </c>
      <c r="H3977" s="417" t="s">
        <v>41</v>
      </c>
      <c r="I3977" s="417" t="s">
        <v>42</v>
      </c>
      <c r="J3977" s="417" t="s">
        <v>298</v>
      </c>
      <c r="K3977" s="417" t="s">
        <v>821</v>
      </c>
      <c r="L3977" s="417" t="s">
        <v>32</v>
      </c>
      <c r="M3977" s="423">
        <v>847308000</v>
      </c>
    </row>
    <row r="3978" spans="1:13">
      <c r="A3978" s="417" t="s">
        <v>9452</v>
      </c>
      <c r="B3978" s="417" t="s">
        <v>2141</v>
      </c>
      <c r="C3978" s="417" t="s">
        <v>920</v>
      </c>
      <c r="D3978" s="422">
        <v>8507</v>
      </c>
      <c r="E3978" s="417" t="s">
        <v>1216</v>
      </c>
      <c r="F3978" s="417" t="s">
        <v>298</v>
      </c>
      <c r="G3978" s="417" t="s">
        <v>298</v>
      </c>
      <c r="H3978" s="417" t="s">
        <v>41</v>
      </c>
      <c r="I3978" s="417" t="s">
        <v>44</v>
      </c>
      <c r="J3978" s="417" t="s">
        <v>298</v>
      </c>
      <c r="K3978" s="417" t="s">
        <v>890</v>
      </c>
      <c r="L3978" s="417" t="s">
        <v>32</v>
      </c>
      <c r="M3978" s="423">
        <v>882974400</v>
      </c>
    </row>
    <row r="3979" spans="1:13">
      <c r="A3979" s="417" t="s">
        <v>9444</v>
      </c>
      <c r="B3979" s="417" t="s">
        <v>2141</v>
      </c>
      <c r="C3979" s="417" t="s">
        <v>920</v>
      </c>
      <c r="D3979" s="422">
        <v>8507</v>
      </c>
      <c r="E3979" s="417" t="s">
        <v>1216</v>
      </c>
      <c r="F3979" s="417" t="s">
        <v>298</v>
      </c>
      <c r="G3979" s="417" t="s">
        <v>298</v>
      </c>
      <c r="H3979" s="417" t="s">
        <v>41</v>
      </c>
      <c r="I3979" s="417" t="s">
        <v>219</v>
      </c>
      <c r="J3979" s="417" t="s">
        <v>298</v>
      </c>
      <c r="K3979" s="417" t="s">
        <v>890</v>
      </c>
      <c r="L3979" s="417" t="s">
        <v>32</v>
      </c>
      <c r="M3979" s="423">
        <v>919772700</v>
      </c>
    </row>
    <row r="3980" spans="1:13">
      <c r="A3980" s="417" t="s">
        <v>9429</v>
      </c>
      <c r="B3980" s="417" t="s">
        <v>2142</v>
      </c>
      <c r="C3980" s="417" t="s">
        <v>920</v>
      </c>
      <c r="D3980" s="422">
        <v>8507</v>
      </c>
      <c r="E3980" s="417" t="s">
        <v>1216</v>
      </c>
      <c r="F3980" s="417" t="s">
        <v>298</v>
      </c>
      <c r="G3980" s="417" t="s">
        <v>298</v>
      </c>
      <c r="H3980" s="417" t="s">
        <v>41</v>
      </c>
      <c r="I3980" s="417" t="s">
        <v>324</v>
      </c>
      <c r="J3980" s="417" t="s">
        <v>298</v>
      </c>
      <c r="K3980" s="417" t="s">
        <v>821</v>
      </c>
      <c r="L3980" s="417" t="s">
        <v>32</v>
      </c>
      <c r="M3980" s="423">
        <v>929035800</v>
      </c>
    </row>
    <row r="3981" spans="1:13">
      <c r="A3981" s="417" t="s">
        <v>9436</v>
      </c>
      <c r="B3981" s="417" t="s">
        <v>2141</v>
      </c>
      <c r="C3981" s="417" t="s">
        <v>920</v>
      </c>
      <c r="D3981" s="422">
        <v>8507</v>
      </c>
      <c r="E3981" s="417" t="s">
        <v>1216</v>
      </c>
      <c r="F3981" s="417" t="s">
        <v>298</v>
      </c>
      <c r="G3981" s="417" t="s">
        <v>298</v>
      </c>
      <c r="H3981" s="417" t="s">
        <v>41</v>
      </c>
      <c r="I3981" s="417" t="s">
        <v>42</v>
      </c>
      <c r="J3981" s="417" t="s">
        <v>298</v>
      </c>
      <c r="K3981" s="417" t="s">
        <v>890</v>
      </c>
      <c r="L3981" s="417" t="s">
        <v>32</v>
      </c>
      <c r="M3981" s="423">
        <v>932038800</v>
      </c>
    </row>
    <row r="3982" spans="1:13">
      <c r="A3982" s="417" t="s">
        <v>9421</v>
      </c>
      <c r="B3982" s="417" t="s">
        <v>2142</v>
      </c>
      <c r="C3982" s="417" t="s">
        <v>920</v>
      </c>
      <c r="D3982" s="422">
        <v>8507</v>
      </c>
      <c r="E3982" s="417" t="s">
        <v>1216</v>
      </c>
      <c r="F3982" s="417" t="s">
        <v>298</v>
      </c>
      <c r="G3982" s="417" t="s">
        <v>298</v>
      </c>
      <c r="H3982" s="417" t="s">
        <v>41</v>
      </c>
      <c r="I3982" s="417" t="s">
        <v>322</v>
      </c>
      <c r="J3982" s="417" t="s">
        <v>298</v>
      </c>
      <c r="K3982" s="417" t="s">
        <v>821</v>
      </c>
      <c r="L3982" s="417" t="s">
        <v>32</v>
      </c>
      <c r="M3982" s="423">
        <v>947631300</v>
      </c>
    </row>
    <row r="3983" spans="1:13">
      <c r="A3983" s="417" t="s">
        <v>9413</v>
      </c>
      <c r="B3983" s="417" t="s">
        <v>2142</v>
      </c>
      <c r="C3983" s="417" t="s">
        <v>920</v>
      </c>
      <c r="D3983" s="422">
        <v>8507</v>
      </c>
      <c r="E3983" s="417" t="s">
        <v>1216</v>
      </c>
      <c r="F3983" s="417" t="s">
        <v>298</v>
      </c>
      <c r="G3983" s="417" t="s">
        <v>298</v>
      </c>
      <c r="H3983" s="417" t="s">
        <v>41</v>
      </c>
      <c r="I3983" s="417" t="s">
        <v>320</v>
      </c>
      <c r="J3983" s="417" t="s">
        <v>298</v>
      </c>
      <c r="K3983" s="417" t="s">
        <v>821</v>
      </c>
      <c r="L3983" s="417" t="s">
        <v>32</v>
      </c>
      <c r="M3983" s="423">
        <v>964355700</v>
      </c>
    </row>
    <row r="3984" spans="1:13">
      <c r="A3984" s="417" t="s">
        <v>9405</v>
      </c>
      <c r="B3984" s="417" t="s">
        <v>2142</v>
      </c>
      <c r="C3984" s="417" t="s">
        <v>920</v>
      </c>
      <c r="D3984" s="422">
        <v>8507</v>
      </c>
      <c r="E3984" s="417" t="s">
        <v>1216</v>
      </c>
      <c r="F3984" s="417" t="s">
        <v>298</v>
      </c>
      <c r="G3984" s="417" t="s">
        <v>298</v>
      </c>
      <c r="H3984" s="417" t="s">
        <v>41</v>
      </c>
      <c r="I3984" s="417" t="s">
        <v>318</v>
      </c>
      <c r="J3984" s="417" t="s">
        <v>298</v>
      </c>
      <c r="K3984" s="417" t="s">
        <v>821</v>
      </c>
      <c r="L3984" s="417" t="s">
        <v>32</v>
      </c>
      <c r="M3984" s="423">
        <v>981080100</v>
      </c>
    </row>
    <row r="3985" spans="1:13">
      <c r="A3985" s="417" t="s">
        <v>9428</v>
      </c>
      <c r="B3985" s="417" t="s">
        <v>2141</v>
      </c>
      <c r="C3985" s="417" t="s">
        <v>920</v>
      </c>
      <c r="D3985" s="422">
        <v>8507</v>
      </c>
      <c r="E3985" s="417" t="s">
        <v>1216</v>
      </c>
      <c r="F3985" s="417" t="s">
        <v>298</v>
      </c>
      <c r="G3985" s="417" t="s">
        <v>298</v>
      </c>
      <c r="H3985" s="417" t="s">
        <v>41</v>
      </c>
      <c r="I3985" s="417" t="s">
        <v>324</v>
      </c>
      <c r="J3985" s="417" t="s">
        <v>298</v>
      </c>
      <c r="K3985" s="417" t="s">
        <v>890</v>
      </c>
      <c r="L3985" s="417" t="s">
        <v>32</v>
      </c>
      <c r="M3985" s="423">
        <v>1021967100</v>
      </c>
    </row>
    <row r="3986" spans="1:13">
      <c r="A3986" s="417" t="s">
        <v>9420</v>
      </c>
      <c r="B3986" s="417" t="s">
        <v>2141</v>
      </c>
      <c r="C3986" s="417" t="s">
        <v>920</v>
      </c>
      <c r="D3986" s="422">
        <v>8507</v>
      </c>
      <c r="E3986" s="417" t="s">
        <v>1216</v>
      </c>
      <c r="F3986" s="417" t="s">
        <v>298</v>
      </c>
      <c r="G3986" s="417" t="s">
        <v>298</v>
      </c>
      <c r="H3986" s="417" t="s">
        <v>41</v>
      </c>
      <c r="I3986" s="417" t="s">
        <v>322</v>
      </c>
      <c r="J3986" s="417" t="s">
        <v>298</v>
      </c>
      <c r="K3986" s="417" t="s">
        <v>890</v>
      </c>
      <c r="L3986" s="417" t="s">
        <v>32</v>
      </c>
      <c r="M3986" s="423">
        <v>1042387500</v>
      </c>
    </row>
    <row r="3987" spans="1:13">
      <c r="A3987" s="417" t="s">
        <v>9412</v>
      </c>
      <c r="B3987" s="417" t="s">
        <v>2141</v>
      </c>
      <c r="C3987" s="417" t="s">
        <v>920</v>
      </c>
      <c r="D3987" s="422">
        <v>8507</v>
      </c>
      <c r="E3987" s="417" t="s">
        <v>1216</v>
      </c>
      <c r="F3987" s="417" t="s">
        <v>298</v>
      </c>
      <c r="G3987" s="417" t="s">
        <v>298</v>
      </c>
      <c r="H3987" s="417" t="s">
        <v>41</v>
      </c>
      <c r="I3987" s="417" t="s">
        <v>320</v>
      </c>
      <c r="J3987" s="417" t="s">
        <v>298</v>
      </c>
      <c r="K3987" s="417" t="s">
        <v>890</v>
      </c>
      <c r="L3987" s="417" t="s">
        <v>32</v>
      </c>
      <c r="M3987" s="423">
        <v>1060798200</v>
      </c>
    </row>
    <row r="3988" spans="1:13">
      <c r="A3988" s="417" t="s">
        <v>9404</v>
      </c>
      <c r="B3988" s="417" t="s">
        <v>2141</v>
      </c>
      <c r="C3988" s="417" t="s">
        <v>920</v>
      </c>
      <c r="D3988" s="422">
        <v>8507</v>
      </c>
      <c r="E3988" s="417" t="s">
        <v>1216</v>
      </c>
      <c r="F3988" s="417" t="s">
        <v>298</v>
      </c>
      <c r="G3988" s="417" t="s">
        <v>298</v>
      </c>
      <c r="H3988" s="417" t="s">
        <v>41</v>
      </c>
      <c r="I3988" s="417" t="s">
        <v>318</v>
      </c>
      <c r="J3988" s="417" t="s">
        <v>298</v>
      </c>
      <c r="K3988" s="417" t="s">
        <v>890</v>
      </c>
      <c r="L3988" s="417" t="s">
        <v>32</v>
      </c>
      <c r="M3988" s="423">
        <v>1079185800</v>
      </c>
    </row>
    <row r="3989" spans="1:13">
      <c r="A3989" s="417" t="s">
        <v>9397</v>
      </c>
      <c r="B3989" s="417" t="s">
        <v>2142</v>
      </c>
      <c r="C3989" s="417" t="s">
        <v>920</v>
      </c>
      <c r="D3989" s="422">
        <v>8507</v>
      </c>
      <c r="E3989" s="417" t="s">
        <v>1216</v>
      </c>
      <c r="F3989" s="417" t="s">
        <v>298</v>
      </c>
      <c r="G3989" s="417" t="s">
        <v>298</v>
      </c>
      <c r="H3989" s="417" t="s">
        <v>41</v>
      </c>
      <c r="I3989" s="417" t="s">
        <v>316</v>
      </c>
      <c r="J3989" s="417" t="s">
        <v>298</v>
      </c>
      <c r="K3989" s="417" t="s">
        <v>821</v>
      </c>
      <c r="L3989" s="417" t="s">
        <v>32</v>
      </c>
      <c r="M3989" s="423">
        <v>1114875300</v>
      </c>
    </row>
    <row r="3990" spans="1:13">
      <c r="A3990" s="417" t="s">
        <v>9451</v>
      </c>
      <c r="B3990" s="417" t="s">
        <v>2140</v>
      </c>
      <c r="C3990" s="417" t="s">
        <v>920</v>
      </c>
      <c r="D3990" s="422">
        <v>8507</v>
      </c>
      <c r="E3990" s="417" t="s">
        <v>1216</v>
      </c>
      <c r="F3990" s="417" t="s">
        <v>298</v>
      </c>
      <c r="G3990" s="417" t="s">
        <v>298</v>
      </c>
      <c r="H3990" s="417" t="s">
        <v>41</v>
      </c>
      <c r="I3990" s="417" t="s">
        <v>44</v>
      </c>
      <c r="J3990" s="417" t="s">
        <v>298</v>
      </c>
      <c r="K3990" s="417" t="s">
        <v>821</v>
      </c>
      <c r="L3990" s="417" t="s">
        <v>34</v>
      </c>
      <c r="M3990" s="423">
        <v>1204064400</v>
      </c>
    </row>
    <row r="3991" spans="1:13">
      <c r="A3991" s="417" t="s">
        <v>9396</v>
      </c>
      <c r="B3991" s="417" t="s">
        <v>2141</v>
      </c>
      <c r="C3991" s="417" t="s">
        <v>920</v>
      </c>
      <c r="D3991" s="422">
        <v>8507</v>
      </c>
      <c r="E3991" s="417" t="s">
        <v>1216</v>
      </c>
      <c r="F3991" s="417" t="s">
        <v>298</v>
      </c>
      <c r="G3991" s="417" t="s">
        <v>298</v>
      </c>
      <c r="H3991" s="417" t="s">
        <v>41</v>
      </c>
      <c r="I3991" s="417" t="s">
        <v>316</v>
      </c>
      <c r="J3991" s="417" t="s">
        <v>298</v>
      </c>
      <c r="K3991" s="417" t="s">
        <v>890</v>
      </c>
      <c r="L3991" s="417" t="s">
        <v>32</v>
      </c>
      <c r="M3991" s="423">
        <v>1226355900</v>
      </c>
    </row>
    <row r="3992" spans="1:13">
      <c r="A3992" s="417" t="s">
        <v>9443</v>
      </c>
      <c r="B3992" s="417" t="s">
        <v>2140</v>
      </c>
      <c r="C3992" s="417" t="s">
        <v>920</v>
      </c>
      <c r="D3992" s="422">
        <v>8507</v>
      </c>
      <c r="E3992" s="417" t="s">
        <v>1216</v>
      </c>
      <c r="F3992" s="417" t="s">
        <v>298</v>
      </c>
      <c r="G3992" s="417" t="s">
        <v>298</v>
      </c>
      <c r="H3992" s="417" t="s">
        <v>41</v>
      </c>
      <c r="I3992" s="417" t="s">
        <v>219</v>
      </c>
      <c r="J3992" s="417" t="s">
        <v>298</v>
      </c>
      <c r="K3992" s="417" t="s">
        <v>821</v>
      </c>
      <c r="L3992" s="417" t="s">
        <v>34</v>
      </c>
      <c r="M3992" s="423">
        <v>1254214500</v>
      </c>
    </row>
    <row r="3993" spans="1:13">
      <c r="A3993" s="417" t="s">
        <v>9435</v>
      </c>
      <c r="B3993" s="417" t="s">
        <v>2140</v>
      </c>
      <c r="C3993" s="417" t="s">
        <v>920</v>
      </c>
      <c r="D3993" s="422">
        <v>8507</v>
      </c>
      <c r="E3993" s="417" t="s">
        <v>1216</v>
      </c>
      <c r="F3993" s="417" t="s">
        <v>298</v>
      </c>
      <c r="G3993" s="417" t="s">
        <v>298</v>
      </c>
      <c r="H3993" s="417" t="s">
        <v>41</v>
      </c>
      <c r="I3993" s="417" t="s">
        <v>42</v>
      </c>
      <c r="J3993" s="417" t="s">
        <v>298</v>
      </c>
      <c r="K3993" s="417" t="s">
        <v>821</v>
      </c>
      <c r="L3993" s="417" t="s">
        <v>34</v>
      </c>
      <c r="M3993" s="423">
        <v>1270962000</v>
      </c>
    </row>
    <row r="3994" spans="1:13">
      <c r="A3994" s="417" t="s">
        <v>9450</v>
      </c>
      <c r="B3994" s="417" t="s">
        <v>2139</v>
      </c>
      <c r="C3994" s="417" t="s">
        <v>920</v>
      </c>
      <c r="D3994" s="422">
        <v>8507</v>
      </c>
      <c r="E3994" s="417" t="s">
        <v>1216</v>
      </c>
      <c r="F3994" s="417" t="s">
        <v>298</v>
      </c>
      <c r="G3994" s="417" t="s">
        <v>298</v>
      </c>
      <c r="H3994" s="417" t="s">
        <v>41</v>
      </c>
      <c r="I3994" s="417" t="s">
        <v>44</v>
      </c>
      <c r="J3994" s="417" t="s">
        <v>298</v>
      </c>
      <c r="K3994" s="417" t="s">
        <v>890</v>
      </c>
      <c r="L3994" s="417" t="s">
        <v>34</v>
      </c>
      <c r="M3994" s="423">
        <v>1324461600</v>
      </c>
    </row>
    <row r="3995" spans="1:13">
      <c r="A3995" s="417" t="s">
        <v>9442</v>
      </c>
      <c r="B3995" s="417" t="s">
        <v>2139</v>
      </c>
      <c r="C3995" s="417" t="s">
        <v>920</v>
      </c>
      <c r="D3995" s="422">
        <v>8507</v>
      </c>
      <c r="E3995" s="417" t="s">
        <v>1216</v>
      </c>
      <c r="F3995" s="417" t="s">
        <v>298</v>
      </c>
      <c r="G3995" s="417" t="s">
        <v>298</v>
      </c>
      <c r="H3995" s="417" t="s">
        <v>41</v>
      </c>
      <c r="I3995" s="417" t="s">
        <v>219</v>
      </c>
      <c r="J3995" s="417" t="s">
        <v>298</v>
      </c>
      <c r="K3995" s="417" t="s">
        <v>890</v>
      </c>
      <c r="L3995" s="417" t="s">
        <v>34</v>
      </c>
      <c r="M3995" s="423">
        <v>1379647500</v>
      </c>
    </row>
    <row r="3996" spans="1:13">
      <c r="A3996" s="417" t="s">
        <v>9427</v>
      </c>
      <c r="B3996" s="417" t="s">
        <v>2140</v>
      </c>
      <c r="C3996" s="417" t="s">
        <v>920</v>
      </c>
      <c r="D3996" s="422">
        <v>8507</v>
      </c>
      <c r="E3996" s="417" t="s">
        <v>1216</v>
      </c>
      <c r="F3996" s="417" t="s">
        <v>298</v>
      </c>
      <c r="G3996" s="417" t="s">
        <v>298</v>
      </c>
      <c r="H3996" s="417" t="s">
        <v>41</v>
      </c>
      <c r="I3996" s="417" t="s">
        <v>324</v>
      </c>
      <c r="J3996" s="417" t="s">
        <v>298</v>
      </c>
      <c r="K3996" s="417" t="s">
        <v>821</v>
      </c>
      <c r="L3996" s="417" t="s">
        <v>34</v>
      </c>
      <c r="M3996" s="423">
        <v>1393576800</v>
      </c>
    </row>
    <row r="3997" spans="1:13">
      <c r="A3997" s="417" t="s">
        <v>9434</v>
      </c>
      <c r="B3997" s="417" t="s">
        <v>2139</v>
      </c>
      <c r="C3997" s="417" t="s">
        <v>920</v>
      </c>
      <c r="D3997" s="422">
        <v>8507</v>
      </c>
      <c r="E3997" s="417" t="s">
        <v>1216</v>
      </c>
      <c r="F3997" s="417" t="s">
        <v>298</v>
      </c>
      <c r="G3997" s="417" t="s">
        <v>298</v>
      </c>
      <c r="H3997" s="417" t="s">
        <v>41</v>
      </c>
      <c r="I3997" s="417" t="s">
        <v>42</v>
      </c>
      <c r="J3997" s="417" t="s">
        <v>298</v>
      </c>
      <c r="K3997" s="417" t="s">
        <v>890</v>
      </c>
      <c r="L3997" s="417" t="s">
        <v>34</v>
      </c>
      <c r="M3997" s="423">
        <v>1398035100</v>
      </c>
    </row>
    <row r="3998" spans="1:13">
      <c r="A3998" s="417" t="s">
        <v>9419</v>
      </c>
      <c r="B3998" s="417" t="s">
        <v>2140</v>
      </c>
      <c r="C3998" s="417" t="s">
        <v>920</v>
      </c>
      <c r="D3998" s="422">
        <v>8507</v>
      </c>
      <c r="E3998" s="417" t="s">
        <v>1216</v>
      </c>
      <c r="F3998" s="417" t="s">
        <v>298</v>
      </c>
      <c r="G3998" s="417" t="s">
        <v>298</v>
      </c>
      <c r="H3998" s="417" t="s">
        <v>41</v>
      </c>
      <c r="I3998" s="417" t="s">
        <v>322</v>
      </c>
      <c r="J3998" s="417" t="s">
        <v>298</v>
      </c>
      <c r="K3998" s="417" t="s">
        <v>821</v>
      </c>
      <c r="L3998" s="417" t="s">
        <v>34</v>
      </c>
      <c r="M3998" s="423">
        <v>1421458500</v>
      </c>
    </row>
    <row r="3999" spans="1:13">
      <c r="A3999" s="417" t="s">
        <v>9411</v>
      </c>
      <c r="B3999" s="417" t="s">
        <v>2140</v>
      </c>
      <c r="C3999" s="417" t="s">
        <v>920</v>
      </c>
      <c r="D3999" s="422">
        <v>8507</v>
      </c>
      <c r="E3999" s="417" t="s">
        <v>1216</v>
      </c>
      <c r="F3999" s="417" t="s">
        <v>298</v>
      </c>
      <c r="G3999" s="417" t="s">
        <v>298</v>
      </c>
      <c r="H3999" s="417" t="s">
        <v>41</v>
      </c>
      <c r="I3999" s="417" t="s">
        <v>320</v>
      </c>
      <c r="J3999" s="417" t="s">
        <v>298</v>
      </c>
      <c r="K3999" s="417" t="s">
        <v>821</v>
      </c>
      <c r="L3999" s="417" t="s">
        <v>34</v>
      </c>
      <c r="M3999" s="423">
        <v>1446545100</v>
      </c>
    </row>
    <row r="4000" spans="1:13">
      <c r="A4000" s="417" t="s">
        <v>9403</v>
      </c>
      <c r="B4000" s="417" t="s">
        <v>2140</v>
      </c>
      <c r="C4000" s="417" t="s">
        <v>920</v>
      </c>
      <c r="D4000" s="422">
        <v>8507</v>
      </c>
      <c r="E4000" s="417" t="s">
        <v>1216</v>
      </c>
      <c r="F4000" s="417" t="s">
        <v>298</v>
      </c>
      <c r="G4000" s="417" t="s">
        <v>298</v>
      </c>
      <c r="H4000" s="417" t="s">
        <v>41</v>
      </c>
      <c r="I4000" s="417" t="s">
        <v>318</v>
      </c>
      <c r="J4000" s="417" t="s">
        <v>298</v>
      </c>
      <c r="K4000" s="417" t="s">
        <v>821</v>
      </c>
      <c r="L4000" s="417" t="s">
        <v>34</v>
      </c>
      <c r="M4000" s="423">
        <v>1471631700</v>
      </c>
    </row>
    <row r="4001" spans="1:13">
      <c r="A4001" s="417" t="s">
        <v>9426</v>
      </c>
      <c r="B4001" s="417" t="s">
        <v>2139</v>
      </c>
      <c r="C4001" s="417" t="s">
        <v>920</v>
      </c>
      <c r="D4001" s="422">
        <v>8507</v>
      </c>
      <c r="E4001" s="417" t="s">
        <v>1216</v>
      </c>
      <c r="F4001" s="417" t="s">
        <v>298</v>
      </c>
      <c r="G4001" s="417" t="s">
        <v>298</v>
      </c>
      <c r="H4001" s="417" t="s">
        <v>41</v>
      </c>
      <c r="I4001" s="417" t="s">
        <v>324</v>
      </c>
      <c r="J4001" s="417" t="s">
        <v>298</v>
      </c>
      <c r="K4001" s="417" t="s">
        <v>890</v>
      </c>
      <c r="L4001" s="417" t="s">
        <v>34</v>
      </c>
      <c r="M4001" s="423">
        <v>1532939100</v>
      </c>
    </row>
    <row r="4002" spans="1:13">
      <c r="A4002" s="417" t="s">
        <v>9418</v>
      </c>
      <c r="B4002" s="417" t="s">
        <v>2139</v>
      </c>
      <c r="C4002" s="417" t="s">
        <v>920</v>
      </c>
      <c r="D4002" s="422">
        <v>8507</v>
      </c>
      <c r="E4002" s="417" t="s">
        <v>1216</v>
      </c>
      <c r="F4002" s="417" t="s">
        <v>298</v>
      </c>
      <c r="G4002" s="417" t="s">
        <v>298</v>
      </c>
      <c r="H4002" s="417" t="s">
        <v>41</v>
      </c>
      <c r="I4002" s="417" t="s">
        <v>322</v>
      </c>
      <c r="J4002" s="417" t="s">
        <v>298</v>
      </c>
      <c r="K4002" s="417" t="s">
        <v>890</v>
      </c>
      <c r="L4002" s="417" t="s">
        <v>34</v>
      </c>
      <c r="M4002" s="423">
        <v>1563615900</v>
      </c>
    </row>
    <row r="4003" spans="1:13">
      <c r="A4003" s="417" t="s">
        <v>9457</v>
      </c>
      <c r="B4003" s="417" t="s">
        <v>2146</v>
      </c>
      <c r="C4003" s="417" t="s">
        <v>920</v>
      </c>
      <c r="D4003" s="422">
        <v>8507</v>
      </c>
      <c r="E4003" s="417" t="s">
        <v>1216</v>
      </c>
      <c r="F4003" s="417" t="s">
        <v>298</v>
      </c>
      <c r="G4003" s="417" t="s">
        <v>298</v>
      </c>
      <c r="H4003" s="417" t="s">
        <v>41</v>
      </c>
      <c r="I4003" s="417" t="s">
        <v>44</v>
      </c>
      <c r="J4003" s="417" t="s">
        <v>298</v>
      </c>
      <c r="K4003" s="417" t="s">
        <v>821</v>
      </c>
      <c r="L4003" s="417" t="s">
        <v>218</v>
      </c>
      <c r="M4003" s="423">
        <v>1565256000</v>
      </c>
    </row>
    <row r="4004" spans="1:13">
      <c r="A4004" s="417" t="s">
        <v>9410</v>
      </c>
      <c r="B4004" s="417" t="s">
        <v>2139</v>
      </c>
      <c r="C4004" s="417" t="s">
        <v>920</v>
      </c>
      <c r="D4004" s="422">
        <v>8507</v>
      </c>
      <c r="E4004" s="417" t="s">
        <v>1216</v>
      </c>
      <c r="F4004" s="417" t="s">
        <v>298</v>
      </c>
      <c r="G4004" s="417" t="s">
        <v>298</v>
      </c>
      <c r="H4004" s="417" t="s">
        <v>41</v>
      </c>
      <c r="I4004" s="417" t="s">
        <v>320</v>
      </c>
      <c r="J4004" s="417" t="s">
        <v>298</v>
      </c>
      <c r="K4004" s="417" t="s">
        <v>890</v>
      </c>
      <c r="L4004" s="417" t="s">
        <v>34</v>
      </c>
      <c r="M4004" s="423">
        <v>1591197300</v>
      </c>
    </row>
    <row r="4005" spans="1:13">
      <c r="A4005" s="417" t="s">
        <v>9402</v>
      </c>
      <c r="B4005" s="417" t="s">
        <v>2139</v>
      </c>
      <c r="C4005" s="417" t="s">
        <v>920</v>
      </c>
      <c r="D4005" s="422">
        <v>8507</v>
      </c>
      <c r="E4005" s="417" t="s">
        <v>1216</v>
      </c>
      <c r="F4005" s="417" t="s">
        <v>298</v>
      </c>
      <c r="G4005" s="417" t="s">
        <v>298</v>
      </c>
      <c r="H4005" s="417" t="s">
        <v>41</v>
      </c>
      <c r="I4005" s="417" t="s">
        <v>318</v>
      </c>
      <c r="J4005" s="417" t="s">
        <v>298</v>
      </c>
      <c r="K4005" s="417" t="s">
        <v>890</v>
      </c>
      <c r="L4005" s="417" t="s">
        <v>34</v>
      </c>
      <c r="M4005" s="423">
        <v>1618801800</v>
      </c>
    </row>
    <row r="4006" spans="1:13">
      <c r="A4006" s="417" t="s">
        <v>9449</v>
      </c>
      <c r="B4006" s="417" t="s">
        <v>2146</v>
      </c>
      <c r="C4006" s="417" t="s">
        <v>920</v>
      </c>
      <c r="D4006" s="422">
        <v>8507</v>
      </c>
      <c r="E4006" s="417" t="s">
        <v>1216</v>
      </c>
      <c r="F4006" s="417" t="s">
        <v>298</v>
      </c>
      <c r="G4006" s="417" t="s">
        <v>298</v>
      </c>
      <c r="H4006" s="417" t="s">
        <v>41</v>
      </c>
      <c r="I4006" s="417" t="s">
        <v>219</v>
      </c>
      <c r="J4006" s="417" t="s">
        <v>298</v>
      </c>
      <c r="K4006" s="417" t="s">
        <v>821</v>
      </c>
      <c r="L4006" s="417" t="s">
        <v>218</v>
      </c>
      <c r="M4006" s="423">
        <v>1630490400</v>
      </c>
    </row>
    <row r="4007" spans="1:13">
      <c r="A4007" s="417" t="s">
        <v>9441</v>
      </c>
      <c r="B4007" s="417" t="s">
        <v>2146</v>
      </c>
      <c r="C4007" s="417" t="s">
        <v>920</v>
      </c>
      <c r="D4007" s="422">
        <v>8507</v>
      </c>
      <c r="E4007" s="417" t="s">
        <v>1216</v>
      </c>
      <c r="F4007" s="417" t="s">
        <v>298</v>
      </c>
      <c r="G4007" s="417" t="s">
        <v>298</v>
      </c>
      <c r="H4007" s="417" t="s">
        <v>41</v>
      </c>
      <c r="I4007" s="417" t="s">
        <v>42</v>
      </c>
      <c r="J4007" s="417" t="s">
        <v>298</v>
      </c>
      <c r="K4007" s="417" t="s">
        <v>821</v>
      </c>
      <c r="L4007" s="417" t="s">
        <v>218</v>
      </c>
      <c r="M4007" s="423">
        <v>1652227500</v>
      </c>
    </row>
    <row r="4008" spans="1:13">
      <c r="A4008" s="417" t="s">
        <v>9395</v>
      </c>
      <c r="B4008" s="417" t="s">
        <v>2140</v>
      </c>
      <c r="C4008" s="417" t="s">
        <v>920</v>
      </c>
      <c r="D4008" s="422">
        <v>8507</v>
      </c>
      <c r="E4008" s="417" t="s">
        <v>1216</v>
      </c>
      <c r="F4008" s="417" t="s">
        <v>298</v>
      </c>
      <c r="G4008" s="417" t="s">
        <v>298</v>
      </c>
      <c r="H4008" s="417" t="s">
        <v>41</v>
      </c>
      <c r="I4008" s="417" t="s">
        <v>316</v>
      </c>
      <c r="J4008" s="417" t="s">
        <v>298</v>
      </c>
      <c r="K4008" s="417" t="s">
        <v>821</v>
      </c>
      <c r="L4008" s="417" t="s">
        <v>34</v>
      </c>
      <c r="M4008" s="423">
        <v>1672278300</v>
      </c>
    </row>
    <row r="4009" spans="1:13">
      <c r="A4009" s="417" t="s">
        <v>9456</v>
      </c>
      <c r="B4009" s="417" t="s">
        <v>2145</v>
      </c>
      <c r="C4009" s="417" t="s">
        <v>920</v>
      </c>
      <c r="D4009" s="422">
        <v>8507</v>
      </c>
      <c r="E4009" s="417" t="s">
        <v>1216</v>
      </c>
      <c r="F4009" s="417" t="s">
        <v>298</v>
      </c>
      <c r="G4009" s="417" t="s">
        <v>298</v>
      </c>
      <c r="H4009" s="417" t="s">
        <v>41</v>
      </c>
      <c r="I4009" s="417" t="s">
        <v>44</v>
      </c>
      <c r="J4009" s="417" t="s">
        <v>298</v>
      </c>
      <c r="K4009" s="417" t="s">
        <v>890</v>
      </c>
      <c r="L4009" s="417" t="s">
        <v>218</v>
      </c>
      <c r="M4009" s="423">
        <v>1721804700</v>
      </c>
    </row>
    <row r="4010" spans="1:13">
      <c r="A4010" s="417" t="s">
        <v>9448</v>
      </c>
      <c r="B4010" s="417" t="s">
        <v>2145</v>
      </c>
      <c r="C4010" s="417" t="s">
        <v>920</v>
      </c>
      <c r="D4010" s="422">
        <v>8507</v>
      </c>
      <c r="E4010" s="417" t="s">
        <v>1216</v>
      </c>
      <c r="F4010" s="417" t="s">
        <v>298</v>
      </c>
      <c r="G4010" s="417" t="s">
        <v>298</v>
      </c>
      <c r="H4010" s="417" t="s">
        <v>41</v>
      </c>
      <c r="I4010" s="417" t="s">
        <v>219</v>
      </c>
      <c r="J4010" s="417" t="s">
        <v>298</v>
      </c>
      <c r="K4010" s="417" t="s">
        <v>890</v>
      </c>
      <c r="L4010" s="417" t="s">
        <v>218</v>
      </c>
      <c r="M4010" s="423">
        <v>1793530200</v>
      </c>
    </row>
    <row r="4011" spans="1:13">
      <c r="A4011" s="417" t="s">
        <v>9433</v>
      </c>
      <c r="B4011" s="417" t="s">
        <v>2146</v>
      </c>
      <c r="C4011" s="417" t="s">
        <v>920</v>
      </c>
      <c r="D4011" s="422">
        <v>8507</v>
      </c>
      <c r="E4011" s="417" t="s">
        <v>1216</v>
      </c>
      <c r="F4011" s="417" t="s">
        <v>298</v>
      </c>
      <c r="G4011" s="417" t="s">
        <v>298</v>
      </c>
      <c r="H4011" s="417" t="s">
        <v>41</v>
      </c>
      <c r="I4011" s="417" t="s">
        <v>324</v>
      </c>
      <c r="J4011" s="417" t="s">
        <v>298</v>
      </c>
      <c r="K4011" s="417" t="s">
        <v>821</v>
      </c>
      <c r="L4011" s="417" t="s">
        <v>218</v>
      </c>
      <c r="M4011" s="423">
        <v>1811663700</v>
      </c>
    </row>
    <row r="4012" spans="1:13">
      <c r="A4012" s="417" t="s">
        <v>9440</v>
      </c>
      <c r="B4012" s="417" t="s">
        <v>2145</v>
      </c>
      <c r="C4012" s="417" t="s">
        <v>920</v>
      </c>
      <c r="D4012" s="422">
        <v>8507</v>
      </c>
      <c r="E4012" s="417" t="s">
        <v>1216</v>
      </c>
      <c r="F4012" s="417" t="s">
        <v>298</v>
      </c>
      <c r="G4012" s="417" t="s">
        <v>298</v>
      </c>
      <c r="H4012" s="417" t="s">
        <v>41</v>
      </c>
      <c r="I4012" s="417" t="s">
        <v>42</v>
      </c>
      <c r="J4012" s="417" t="s">
        <v>298</v>
      </c>
      <c r="K4012" s="417" t="s">
        <v>890</v>
      </c>
      <c r="L4012" s="417" t="s">
        <v>218</v>
      </c>
      <c r="M4012" s="423">
        <v>1817461800</v>
      </c>
    </row>
    <row r="4013" spans="1:13">
      <c r="A4013" s="417" t="s">
        <v>9394</v>
      </c>
      <c r="B4013" s="417" t="s">
        <v>2139</v>
      </c>
      <c r="C4013" s="417" t="s">
        <v>920</v>
      </c>
      <c r="D4013" s="422">
        <v>8507</v>
      </c>
      <c r="E4013" s="417" t="s">
        <v>1216</v>
      </c>
      <c r="F4013" s="417" t="s">
        <v>298</v>
      </c>
      <c r="G4013" s="417" t="s">
        <v>298</v>
      </c>
      <c r="H4013" s="417" t="s">
        <v>41</v>
      </c>
      <c r="I4013" s="417" t="s">
        <v>316</v>
      </c>
      <c r="J4013" s="417" t="s">
        <v>298</v>
      </c>
      <c r="K4013" s="417" t="s">
        <v>890</v>
      </c>
      <c r="L4013" s="417" t="s">
        <v>34</v>
      </c>
      <c r="M4013" s="423">
        <v>1839522300</v>
      </c>
    </row>
    <row r="4014" spans="1:13">
      <c r="A4014" s="417" t="s">
        <v>9425</v>
      </c>
      <c r="B4014" s="417" t="s">
        <v>2146</v>
      </c>
      <c r="C4014" s="417" t="s">
        <v>920</v>
      </c>
      <c r="D4014" s="422">
        <v>8507</v>
      </c>
      <c r="E4014" s="417" t="s">
        <v>1216</v>
      </c>
      <c r="F4014" s="417" t="s">
        <v>298</v>
      </c>
      <c r="G4014" s="417" t="s">
        <v>298</v>
      </c>
      <c r="H4014" s="417" t="s">
        <v>41</v>
      </c>
      <c r="I4014" s="417" t="s">
        <v>322</v>
      </c>
      <c r="J4014" s="417" t="s">
        <v>298</v>
      </c>
      <c r="K4014" s="417" t="s">
        <v>821</v>
      </c>
      <c r="L4014" s="417" t="s">
        <v>218</v>
      </c>
      <c r="M4014" s="423">
        <v>1847884500</v>
      </c>
    </row>
    <row r="4015" spans="1:13">
      <c r="A4015" s="417" t="s">
        <v>9417</v>
      </c>
      <c r="B4015" s="417" t="s">
        <v>2146</v>
      </c>
      <c r="C4015" s="417" t="s">
        <v>920</v>
      </c>
      <c r="D4015" s="422">
        <v>8507</v>
      </c>
      <c r="E4015" s="417" t="s">
        <v>1216</v>
      </c>
      <c r="F4015" s="417" t="s">
        <v>298</v>
      </c>
      <c r="G4015" s="417" t="s">
        <v>298</v>
      </c>
      <c r="H4015" s="417" t="s">
        <v>41</v>
      </c>
      <c r="I4015" s="417" t="s">
        <v>320</v>
      </c>
      <c r="J4015" s="417" t="s">
        <v>298</v>
      </c>
      <c r="K4015" s="417" t="s">
        <v>821</v>
      </c>
      <c r="L4015" s="417" t="s">
        <v>218</v>
      </c>
      <c r="M4015" s="423">
        <v>1880501700</v>
      </c>
    </row>
    <row r="4016" spans="1:13">
      <c r="A4016" s="417" t="s">
        <v>9409</v>
      </c>
      <c r="B4016" s="417" t="s">
        <v>2146</v>
      </c>
      <c r="C4016" s="417" t="s">
        <v>920</v>
      </c>
      <c r="D4016" s="422">
        <v>8507</v>
      </c>
      <c r="E4016" s="417" t="s">
        <v>1216</v>
      </c>
      <c r="F4016" s="417" t="s">
        <v>298</v>
      </c>
      <c r="G4016" s="417" t="s">
        <v>298</v>
      </c>
      <c r="H4016" s="417" t="s">
        <v>41</v>
      </c>
      <c r="I4016" s="417" t="s">
        <v>318</v>
      </c>
      <c r="J4016" s="417" t="s">
        <v>298</v>
      </c>
      <c r="K4016" s="417" t="s">
        <v>821</v>
      </c>
      <c r="L4016" s="417" t="s">
        <v>218</v>
      </c>
      <c r="M4016" s="423">
        <v>1913118900</v>
      </c>
    </row>
    <row r="4017" spans="1:13">
      <c r="A4017" s="417" t="s">
        <v>9432</v>
      </c>
      <c r="B4017" s="417" t="s">
        <v>2145</v>
      </c>
      <c r="C4017" s="417" t="s">
        <v>920</v>
      </c>
      <c r="D4017" s="422">
        <v>8507</v>
      </c>
      <c r="E4017" s="417" t="s">
        <v>1216</v>
      </c>
      <c r="F4017" s="417" t="s">
        <v>298</v>
      </c>
      <c r="G4017" s="417" t="s">
        <v>298</v>
      </c>
      <c r="H4017" s="417" t="s">
        <v>41</v>
      </c>
      <c r="I4017" s="417" t="s">
        <v>324</v>
      </c>
      <c r="J4017" s="417" t="s">
        <v>298</v>
      </c>
      <c r="K4017" s="417" t="s">
        <v>890</v>
      </c>
      <c r="L4017" s="417" t="s">
        <v>218</v>
      </c>
      <c r="M4017" s="423">
        <v>1992837000</v>
      </c>
    </row>
    <row r="4018" spans="1:13">
      <c r="A4018" s="417" t="s">
        <v>9424</v>
      </c>
      <c r="B4018" s="417" t="s">
        <v>2145</v>
      </c>
      <c r="C4018" s="417" t="s">
        <v>920</v>
      </c>
      <c r="D4018" s="422">
        <v>8507</v>
      </c>
      <c r="E4018" s="417" t="s">
        <v>1216</v>
      </c>
      <c r="F4018" s="417" t="s">
        <v>298</v>
      </c>
      <c r="G4018" s="417" t="s">
        <v>298</v>
      </c>
      <c r="H4018" s="417" t="s">
        <v>41</v>
      </c>
      <c r="I4018" s="417" t="s">
        <v>322</v>
      </c>
      <c r="J4018" s="417" t="s">
        <v>298</v>
      </c>
      <c r="K4018" s="417" t="s">
        <v>890</v>
      </c>
      <c r="L4018" s="417" t="s">
        <v>218</v>
      </c>
      <c r="M4018" s="423">
        <v>2032684500</v>
      </c>
    </row>
    <row r="4019" spans="1:13">
      <c r="A4019" s="417" t="s">
        <v>9416</v>
      </c>
      <c r="B4019" s="417" t="s">
        <v>2145</v>
      </c>
      <c r="C4019" s="417" t="s">
        <v>920</v>
      </c>
      <c r="D4019" s="422">
        <v>8507</v>
      </c>
      <c r="E4019" s="417" t="s">
        <v>1216</v>
      </c>
      <c r="F4019" s="417" t="s">
        <v>298</v>
      </c>
      <c r="G4019" s="417" t="s">
        <v>298</v>
      </c>
      <c r="H4019" s="417" t="s">
        <v>41</v>
      </c>
      <c r="I4019" s="417" t="s">
        <v>320</v>
      </c>
      <c r="J4019" s="417" t="s">
        <v>298</v>
      </c>
      <c r="K4019" s="417" t="s">
        <v>890</v>
      </c>
      <c r="L4019" s="417" t="s">
        <v>218</v>
      </c>
      <c r="M4019" s="423">
        <v>2068558800</v>
      </c>
    </row>
    <row r="4020" spans="1:13">
      <c r="A4020" s="417" t="s">
        <v>9408</v>
      </c>
      <c r="B4020" s="417" t="s">
        <v>2145</v>
      </c>
      <c r="C4020" s="417" t="s">
        <v>920</v>
      </c>
      <c r="D4020" s="422">
        <v>8507</v>
      </c>
      <c r="E4020" s="417" t="s">
        <v>1216</v>
      </c>
      <c r="F4020" s="417" t="s">
        <v>298</v>
      </c>
      <c r="G4020" s="417" t="s">
        <v>298</v>
      </c>
      <c r="H4020" s="417" t="s">
        <v>41</v>
      </c>
      <c r="I4020" s="417" t="s">
        <v>318</v>
      </c>
      <c r="J4020" s="417" t="s">
        <v>298</v>
      </c>
      <c r="K4020" s="417" t="s">
        <v>890</v>
      </c>
      <c r="L4020" s="417" t="s">
        <v>218</v>
      </c>
      <c r="M4020" s="423">
        <v>2104410000</v>
      </c>
    </row>
    <row r="4021" spans="1:13">
      <c r="A4021" s="417" t="s">
        <v>9401</v>
      </c>
      <c r="B4021" s="417" t="s">
        <v>2146</v>
      </c>
      <c r="C4021" s="417" t="s">
        <v>920</v>
      </c>
      <c r="D4021" s="422">
        <v>8507</v>
      </c>
      <c r="E4021" s="417" t="s">
        <v>1216</v>
      </c>
      <c r="F4021" s="417" t="s">
        <v>298</v>
      </c>
      <c r="G4021" s="417" t="s">
        <v>298</v>
      </c>
      <c r="H4021" s="417" t="s">
        <v>41</v>
      </c>
      <c r="I4021" s="417" t="s">
        <v>316</v>
      </c>
      <c r="J4021" s="417" t="s">
        <v>298</v>
      </c>
      <c r="K4021" s="417" t="s">
        <v>821</v>
      </c>
      <c r="L4021" s="417" t="s">
        <v>218</v>
      </c>
      <c r="M4021" s="423">
        <v>2173987200</v>
      </c>
    </row>
    <row r="4022" spans="1:13">
      <c r="A4022" s="417" t="s">
        <v>9400</v>
      </c>
      <c r="B4022" s="417" t="s">
        <v>2145</v>
      </c>
      <c r="C4022" s="417" t="s">
        <v>920</v>
      </c>
      <c r="D4022" s="422">
        <v>8507</v>
      </c>
      <c r="E4022" s="417" t="s">
        <v>1216</v>
      </c>
      <c r="F4022" s="417" t="s">
        <v>298</v>
      </c>
      <c r="G4022" s="417" t="s">
        <v>298</v>
      </c>
      <c r="H4022" s="417" t="s">
        <v>41</v>
      </c>
      <c r="I4022" s="417" t="s">
        <v>316</v>
      </c>
      <c r="J4022" s="417" t="s">
        <v>298</v>
      </c>
      <c r="K4022" s="417" t="s">
        <v>890</v>
      </c>
      <c r="L4022" s="417" t="s">
        <v>218</v>
      </c>
      <c r="M4022" s="423">
        <v>2391381300</v>
      </c>
    </row>
  </sheetData>
  <sheetProtection algorithmName="SHA-512" hashValue="ckmfHmkmZbraVYzhEWm/sza4X+1HYGoZXh44nzsy4HFatLqt4+XoYEfVgRF6uIsPU54aetVDkSoVHUyHC7d1tA==" saltValue="1a42TebgyPjGTaiE0diIyw==" spinCount="100000" sheet="1" objects="1" scenarios="1" pivotTables="0"/>
  <autoFilter ref="A1:M4022" xr:uid="{00000000-0001-0000-1500-000000000000}">
    <sortState xmlns:xlrd2="http://schemas.microsoft.com/office/spreadsheetml/2017/richdata2" ref="A2:M4022">
      <sortCondition ref="D1:D4022"/>
    </sortState>
  </autoFilter>
  <conditionalFormatting sqref="A427:M522">
    <cfRule type="expression" dxfId="99" priority="1">
      <formula>MOD(ROW(),2)=0</formula>
    </cfRule>
    <cfRule type="expression" dxfId="98" priority="2">
      <formula>TRUE</formula>
    </cfRule>
  </conditionalFormatting>
  <conditionalFormatting sqref="M3334:M3338">
    <cfRule type="expression" dxfId="97" priority="3">
      <formula>MOD(ROW(),2)=0</formula>
    </cfRule>
    <cfRule type="expression" dxfId="96" priority="4">
      <formula>TRUE</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dimension ref="A1:M85"/>
  <sheetViews>
    <sheetView showGridLines="0" showRowColHeaders="0" workbookViewId="0">
      <selection activeCell="D3" sqref="D3"/>
    </sheetView>
  </sheetViews>
  <sheetFormatPr defaultRowHeight="12.45"/>
  <cols>
    <col min="1" max="1" width="12" bestFit="1" customWidth="1"/>
    <col min="2" max="2" width="10.84375" bestFit="1" customWidth="1"/>
    <col min="3" max="3" width="11.69140625" bestFit="1" customWidth="1"/>
    <col min="4" max="4" width="5.23046875" style="153" bestFit="1" customWidth="1"/>
    <col min="5" max="5" width="20.23046875" bestFit="1" customWidth="1"/>
    <col min="6" max="6" width="16.84375" bestFit="1" customWidth="1"/>
    <col min="7" max="7" width="12.84375" bestFit="1" customWidth="1"/>
    <col min="8" max="8" width="9.53515625" bestFit="1" customWidth="1"/>
    <col min="9" max="9" width="12.4609375" bestFit="1" customWidth="1"/>
    <col min="10" max="10" width="18" bestFit="1" customWidth="1"/>
    <col min="11" max="11" width="11.4609375" bestFit="1" customWidth="1"/>
    <col min="12" max="12" width="5.15234375" bestFit="1" customWidth="1"/>
    <col min="13" max="13" width="5.53515625" style="151" bestFit="1" customWidth="1"/>
  </cols>
  <sheetData>
    <row r="1" spans="1:13">
      <c r="A1" s="100" t="s">
        <v>116</v>
      </c>
      <c r="B1" s="100" t="s">
        <v>117</v>
      </c>
      <c r="C1" s="100" t="s">
        <v>118</v>
      </c>
      <c r="D1" s="100" t="s">
        <v>119</v>
      </c>
      <c r="E1" s="100" t="s">
        <v>120</v>
      </c>
      <c r="F1" s="100" t="s">
        <v>121</v>
      </c>
      <c r="G1" s="100" t="s">
        <v>224</v>
      </c>
      <c r="H1" s="100" t="s">
        <v>225</v>
      </c>
      <c r="I1" s="100" t="s">
        <v>226</v>
      </c>
      <c r="J1" s="100" t="s">
        <v>227</v>
      </c>
      <c r="K1" s="100" t="s">
        <v>228</v>
      </c>
      <c r="L1" s="100" t="s">
        <v>229</v>
      </c>
      <c r="M1" s="151" t="s">
        <v>230</v>
      </c>
    </row>
    <row r="2" spans="1:13" s="5" customFormat="1" ht="11.15">
      <c r="A2" s="101" t="s">
        <v>456</v>
      </c>
      <c r="B2" s="101" t="s">
        <v>457</v>
      </c>
      <c r="C2" s="101" t="s">
        <v>151</v>
      </c>
      <c r="D2" s="102">
        <v>5111</v>
      </c>
      <c r="E2" s="101" t="s">
        <v>55</v>
      </c>
      <c r="F2" s="101" t="s">
        <v>152</v>
      </c>
      <c r="G2" s="101" t="s">
        <v>58</v>
      </c>
      <c r="H2" s="101" t="s">
        <v>52</v>
      </c>
      <c r="I2" s="101" t="s">
        <v>53</v>
      </c>
      <c r="J2" s="101" t="s">
        <v>54</v>
      </c>
      <c r="K2" s="101" t="s">
        <v>197</v>
      </c>
      <c r="L2" s="101" t="s">
        <v>34</v>
      </c>
      <c r="M2" s="152">
        <v>13</v>
      </c>
    </row>
    <row r="3" spans="1:13" s="5" customFormat="1" ht="11.15">
      <c r="A3" s="101" t="s">
        <v>458</v>
      </c>
      <c r="B3" s="101" t="s">
        <v>459</v>
      </c>
      <c r="C3" s="101" t="s">
        <v>151</v>
      </c>
      <c r="D3" s="102">
        <v>5111</v>
      </c>
      <c r="E3" s="101" t="s">
        <v>55</v>
      </c>
      <c r="F3" s="101" t="s">
        <v>152</v>
      </c>
      <c r="G3" s="101" t="s">
        <v>58</v>
      </c>
      <c r="H3" s="101" t="s">
        <v>52</v>
      </c>
      <c r="I3" s="101" t="s">
        <v>53</v>
      </c>
      <c r="J3" s="101" t="s">
        <v>54</v>
      </c>
      <c r="K3" s="101" t="s">
        <v>198</v>
      </c>
      <c r="L3" s="101" t="s">
        <v>218</v>
      </c>
      <c r="M3" s="152">
        <v>15</v>
      </c>
    </row>
    <row r="4" spans="1:13" s="5" customFormat="1" ht="11.15">
      <c r="A4" s="101" t="s">
        <v>460</v>
      </c>
      <c r="B4" s="101" t="s">
        <v>461</v>
      </c>
      <c r="C4" s="101" t="s">
        <v>151</v>
      </c>
      <c r="D4" s="102">
        <v>5111</v>
      </c>
      <c r="E4" s="101" t="s">
        <v>55</v>
      </c>
      <c r="F4" s="101" t="s">
        <v>152</v>
      </c>
      <c r="G4" s="101" t="s">
        <v>58</v>
      </c>
      <c r="H4" s="101" t="s">
        <v>52</v>
      </c>
      <c r="I4" s="101" t="s">
        <v>53</v>
      </c>
      <c r="J4" s="101" t="s">
        <v>54</v>
      </c>
      <c r="K4" s="101" t="s">
        <v>197</v>
      </c>
      <c r="L4" s="101" t="s">
        <v>32</v>
      </c>
      <c r="M4" s="152">
        <v>8</v>
      </c>
    </row>
    <row r="5" spans="1:13" s="5" customFormat="1" ht="11.15">
      <c r="A5" s="101" t="s">
        <v>462</v>
      </c>
      <c r="B5" s="101" t="s">
        <v>463</v>
      </c>
      <c r="C5" s="101" t="s">
        <v>151</v>
      </c>
      <c r="D5" s="102">
        <v>5111</v>
      </c>
      <c r="E5" s="101" t="s">
        <v>55</v>
      </c>
      <c r="F5" s="101" t="s">
        <v>152</v>
      </c>
      <c r="G5" s="101" t="s">
        <v>58</v>
      </c>
      <c r="H5" s="101" t="s">
        <v>52</v>
      </c>
      <c r="I5" s="101" t="s">
        <v>53</v>
      </c>
      <c r="J5" s="101" t="s">
        <v>54</v>
      </c>
      <c r="K5" s="101" t="s">
        <v>197</v>
      </c>
      <c r="L5" s="101" t="s">
        <v>218</v>
      </c>
      <c r="M5" s="152">
        <v>17.5</v>
      </c>
    </row>
    <row r="6" spans="1:13" s="5" customFormat="1" ht="11.15">
      <c r="A6" s="101" t="s">
        <v>464</v>
      </c>
      <c r="B6" s="101" t="s">
        <v>465</v>
      </c>
      <c r="C6" s="101" t="s">
        <v>151</v>
      </c>
      <c r="D6" s="102">
        <v>5111</v>
      </c>
      <c r="E6" s="101" t="s">
        <v>55</v>
      </c>
      <c r="F6" s="101" t="s">
        <v>152</v>
      </c>
      <c r="G6" s="101" t="s">
        <v>58</v>
      </c>
      <c r="H6" s="101" t="s">
        <v>52</v>
      </c>
      <c r="I6" s="101" t="s">
        <v>53</v>
      </c>
      <c r="J6" s="101" t="s">
        <v>54</v>
      </c>
      <c r="K6" s="101" t="s">
        <v>198</v>
      </c>
      <c r="L6" s="101" t="s">
        <v>32</v>
      </c>
      <c r="M6" s="152">
        <v>5.5</v>
      </c>
    </row>
    <row r="7" spans="1:13" s="5" customFormat="1" ht="11.15">
      <c r="A7" s="101" t="s">
        <v>466</v>
      </c>
      <c r="B7" s="101" t="s">
        <v>467</v>
      </c>
      <c r="C7" s="101" t="s">
        <v>151</v>
      </c>
      <c r="D7" s="102">
        <v>5111</v>
      </c>
      <c r="E7" s="101" t="s">
        <v>55</v>
      </c>
      <c r="F7" s="101" t="s">
        <v>152</v>
      </c>
      <c r="G7" s="101" t="s">
        <v>58</v>
      </c>
      <c r="H7" s="101" t="s">
        <v>52</v>
      </c>
      <c r="I7" s="101" t="s">
        <v>53</v>
      </c>
      <c r="J7" s="101" t="s">
        <v>54</v>
      </c>
      <c r="K7" s="101" t="s">
        <v>198</v>
      </c>
      <c r="L7" s="101" t="s">
        <v>34</v>
      </c>
      <c r="M7" s="152">
        <v>10.5</v>
      </c>
    </row>
    <row r="8" spans="1:13" s="5" customFormat="1" ht="11.15">
      <c r="A8" s="101" t="s">
        <v>468</v>
      </c>
      <c r="B8" s="101" t="s">
        <v>469</v>
      </c>
      <c r="C8" s="101" t="s">
        <v>151</v>
      </c>
      <c r="D8" s="102">
        <v>5811</v>
      </c>
      <c r="E8" s="101" t="s">
        <v>57</v>
      </c>
      <c r="F8" s="101" t="s">
        <v>152</v>
      </c>
      <c r="G8" s="101" t="s">
        <v>58</v>
      </c>
      <c r="H8" s="101" t="s">
        <v>52</v>
      </c>
      <c r="I8" s="101" t="s">
        <v>53</v>
      </c>
      <c r="J8" s="101" t="s">
        <v>54</v>
      </c>
      <c r="K8" s="101" t="s">
        <v>197</v>
      </c>
      <c r="L8" s="101" t="s">
        <v>218</v>
      </c>
      <c r="M8" s="152">
        <v>33</v>
      </c>
    </row>
    <row r="9" spans="1:13" s="5" customFormat="1" ht="11.15">
      <c r="A9" s="101" t="s">
        <v>470</v>
      </c>
      <c r="B9" s="101" t="s">
        <v>471</v>
      </c>
      <c r="C9" s="101" t="s">
        <v>151</v>
      </c>
      <c r="D9" s="102">
        <v>5811</v>
      </c>
      <c r="E9" s="101" t="s">
        <v>57</v>
      </c>
      <c r="F9" s="101" t="s">
        <v>152</v>
      </c>
      <c r="G9" s="101" t="s">
        <v>58</v>
      </c>
      <c r="H9" s="101" t="s">
        <v>52</v>
      </c>
      <c r="I9" s="101" t="s">
        <v>53</v>
      </c>
      <c r="J9" s="101" t="s">
        <v>54</v>
      </c>
      <c r="K9" s="101" t="s">
        <v>198</v>
      </c>
      <c r="L9" s="101" t="s">
        <v>218</v>
      </c>
      <c r="M9" s="152">
        <v>28.5</v>
      </c>
    </row>
    <row r="10" spans="1:13" s="5" customFormat="1" ht="11.15">
      <c r="A10" s="101" t="s">
        <v>472</v>
      </c>
      <c r="B10" s="101" t="s">
        <v>473</v>
      </c>
      <c r="C10" s="101" t="s">
        <v>151</v>
      </c>
      <c r="D10" s="102">
        <v>5811</v>
      </c>
      <c r="E10" s="101" t="s">
        <v>57</v>
      </c>
      <c r="F10" s="101" t="s">
        <v>152</v>
      </c>
      <c r="G10" s="101" t="s">
        <v>58</v>
      </c>
      <c r="H10" s="101" t="s">
        <v>52</v>
      </c>
      <c r="I10" s="101" t="s">
        <v>53</v>
      </c>
      <c r="J10" s="101" t="s">
        <v>54</v>
      </c>
      <c r="K10" s="101" t="s">
        <v>198</v>
      </c>
      <c r="L10" s="101" t="s">
        <v>32</v>
      </c>
      <c r="M10" s="152">
        <v>10.5</v>
      </c>
    </row>
    <row r="11" spans="1:13" s="5" customFormat="1" ht="11.15">
      <c r="A11" s="101" t="s">
        <v>474</v>
      </c>
      <c r="B11" s="101" t="s">
        <v>475</v>
      </c>
      <c r="C11" s="101" t="s">
        <v>151</v>
      </c>
      <c r="D11" s="102">
        <v>5811</v>
      </c>
      <c r="E11" s="101" t="s">
        <v>57</v>
      </c>
      <c r="F11" s="101" t="s">
        <v>152</v>
      </c>
      <c r="G11" s="101" t="s">
        <v>58</v>
      </c>
      <c r="H11" s="101" t="s">
        <v>52</v>
      </c>
      <c r="I11" s="101" t="s">
        <v>53</v>
      </c>
      <c r="J11" s="101" t="s">
        <v>54</v>
      </c>
      <c r="K11" s="101" t="s">
        <v>197</v>
      </c>
      <c r="L11" s="101" t="s">
        <v>32</v>
      </c>
      <c r="M11" s="152">
        <v>15</v>
      </c>
    </row>
    <row r="12" spans="1:13" s="5" customFormat="1" ht="11.15">
      <c r="A12" s="101" t="s">
        <v>476</v>
      </c>
      <c r="B12" s="101" t="s">
        <v>477</v>
      </c>
      <c r="C12" s="101" t="s">
        <v>151</v>
      </c>
      <c r="D12" s="102">
        <v>5811</v>
      </c>
      <c r="E12" s="101" t="s">
        <v>57</v>
      </c>
      <c r="F12" s="101" t="s">
        <v>152</v>
      </c>
      <c r="G12" s="101" t="s">
        <v>58</v>
      </c>
      <c r="H12" s="101" t="s">
        <v>52</v>
      </c>
      <c r="I12" s="101" t="s">
        <v>53</v>
      </c>
      <c r="J12" s="101" t="s">
        <v>54</v>
      </c>
      <c r="K12" s="101" t="s">
        <v>197</v>
      </c>
      <c r="L12" s="101" t="s">
        <v>34</v>
      </c>
      <c r="M12" s="152">
        <v>24</v>
      </c>
    </row>
    <row r="13" spans="1:13" s="5" customFormat="1" ht="11.15">
      <c r="A13" s="101" t="s">
        <v>478</v>
      </c>
      <c r="B13" s="101" t="s">
        <v>479</v>
      </c>
      <c r="C13" s="101" t="s">
        <v>151</v>
      </c>
      <c r="D13" s="102">
        <v>5811</v>
      </c>
      <c r="E13" s="101" t="s">
        <v>57</v>
      </c>
      <c r="F13" s="101" t="s">
        <v>152</v>
      </c>
      <c r="G13" s="101" t="s">
        <v>58</v>
      </c>
      <c r="H13" s="101" t="s">
        <v>52</v>
      </c>
      <c r="I13" s="101" t="s">
        <v>53</v>
      </c>
      <c r="J13" s="101" t="s">
        <v>54</v>
      </c>
      <c r="K13" s="101" t="s">
        <v>198</v>
      </c>
      <c r="L13" s="101" t="s">
        <v>34</v>
      </c>
      <c r="M13" s="152">
        <v>19.5</v>
      </c>
    </row>
    <row r="14" spans="1:13" s="5" customFormat="1" ht="11.15">
      <c r="A14" s="101" t="s">
        <v>480</v>
      </c>
      <c r="B14" s="101" t="s">
        <v>457</v>
      </c>
      <c r="C14" s="101" t="s">
        <v>151</v>
      </c>
      <c r="D14" s="102">
        <v>5111</v>
      </c>
      <c r="E14" s="101" t="s">
        <v>55</v>
      </c>
      <c r="F14" s="101" t="s">
        <v>152</v>
      </c>
      <c r="G14" s="101" t="s">
        <v>58</v>
      </c>
      <c r="H14" s="101" t="s">
        <v>52</v>
      </c>
      <c r="I14" s="101" t="s">
        <v>157</v>
      </c>
      <c r="J14" s="101" t="s">
        <v>158</v>
      </c>
      <c r="K14" s="101" t="s">
        <v>197</v>
      </c>
      <c r="L14" s="101" t="s">
        <v>34</v>
      </c>
      <c r="M14" s="152">
        <v>9</v>
      </c>
    </row>
    <row r="15" spans="1:13" s="5" customFormat="1" ht="11.15">
      <c r="A15" s="101" t="s">
        <v>481</v>
      </c>
      <c r="B15" s="101" t="s">
        <v>459</v>
      </c>
      <c r="C15" s="101" t="s">
        <v>151</v>
      </c>
      <c r="D15" s="102">
        <v>5111</v>
      </c>
      <c r="E15" s="101" t="s">
        <v>55</v>
      </c>
      <c r="F15" s="101" t="s">
        <v>152</v>
      </c>
      <c r="G15" s="101" t="s">
        <v>58</v>
      </c>
      <c r="H15" s="101" t="s">
        <v>52</v>
      </c>
      <c r="I15" s="101" t="s">
        <v>157</v>
      </c>
      <c r="J15" s="101" t="s">
        <v>158</v>
      </c>
      <c r="K15" s="101" t="s">
        <v>198</v>
      </c>
      <c r="L15" s="101" t="s">
        <v>218</v>
      </c>
      <c r="M15" s="152">
        <v>10.5</v>
      </c>
    </row>
    <row r="16" spans="1:13" s="5" customFormat="1" ht="11.15">
      <c r="A16" s="101" t="s">
        <v>482</v>
      </c>
      <c r="B16" s="101" t="s">
        <v>461</v>
      </c>
      <c r="C16" s="101" t="s">
        <v>151</v>
      </c>
      <c r="D16" s="102">
        <v>5111</v>
      </c>
      <c r="E16" s="101" t="s">
        <v>55</v>
      </c>
      <c r="F16" s="101" t="s">
        <v>152</v>
      </c>
      <c r="G16" s="101" t="s">
        <v>58</v>
      </c>
      <c r="H16" s="101" t="s">
        <v>52</v>
      </c>
      <c r="I16" s="101" t="s">
        <v>157</v>
      </c>
      <c r="J16" s="101" t="s">
        <v>158</v>
      </c>
      <c r="K16" s="101" t="s">
        <v>197</v>
      </c>
      <c r="L16" s="101" t="s">
        <v>32</v>
      </c>
      <c r="M16" s="152">
        <v>5.5</v>
      </c>
    </row>
    <row r="17" spans="1:13" s="5" customFormat="1" ht="11.15">
      <c r="A17" s="101" t="s">
        <v>483</v>
      </c>
      <c r="B17" s="101" t="s">
        <v>463</v>
      </c>
      <c r="C17" s="101" t="s">
        <v>151</v>
      </c>
      <c r="D17" s="102">
        <v>5111</v>
      </c>
      <c r="E17" s="101" t="s">
        <v>55</v>
      </c>
      <c r="F17" s="101" t="s">
        <v>152</v>
      </c>
      <c r="G17" s="101" t="s">
        <v>58</v>
      </c>
      <c r="H17" s="101" t="s">
        <v>52</v>
      </c>
      <c r="I17" s="101" t="s">
        <v>157</v>
      </c>
      <c r="J17" s="101" t="s">
        <v>158</v>
      </c>
      <c r="K17" s="101" t="s">
        <v>197</v>
      </c>
      <c r="L17" s="101" t="s">
        <v>218</v>
      </c>
      <c r="M17" s="152">
        <v>12</v>
      </c>
    </row>
    <row r="18" spans="1:13" s="5" customFormat="1" ht="11.15">
      <c r="A18" s="101" t="s">
        <v>484</v>
      </c>
      <c r="B18" s="101" t="s">
        <v>465</v>
      </c>
      <c r="C18" s="101" t="s">
        <v>151</v>
      </c>
      <c r="D18" s="102">
        <v>5111</v>
      </c>
      <c r="E18" s="101" t="s">
        <v>55</v>
      </c>
      <c r="F18" s="101" t="s">
        <v>152</v>
      </c>
      <c r="G18" s="101" t="s">
        <v>58</v>
      </c>
      <c r="H18" s="101" t="s">
        <v>52</v>
      </c>
      <c r="I18" s="101" t="s">
        <v>157</v>
      </c>
      <c r="J18" s="101" t="s">
        <v>158</v>
      </c>
      <c r="K18" s="101" t="s">
        <v>198</v>
      </c>
      <c r="L18" s="101" t="s">
        <v>32</v>
      </c>
      <c r="M18" s="152">
        <v>4</v>
      </c>
    </row>
    <row r="19" spans="1:13" s="5" customFormat="1" ht="11.15">
      <c r="A19" s="101" t="s">
        <v>485</v>
      </c>
      <c r="B19" s="101" t="s">
        <v>467</v>
      </c>
      <c r="C19" s="101" t="s">
        <v>151</v>
      </c>
      <c r="D19" s="102">
        <v>5111</v>
      </c>
      <c r="E19" s="101" t="s">
        <v>55</v>
      </c>
      <c r="F19" s="101" t="s">
        <v>152</v>
      </c>
      <c r="G19" s="101" t="s">
        <v>58</v>
      </c>
      <c r="H19" s="101" t="s">
        <v>52</v>
      </c>
      <c r="I19" s="101" t="s">
        <v>157</v>
      </c>
      <c r="J19" s="101" t="s">
        <v>158</v>
      </c>
      <c r="K19" s="101" t="s">
        <v>198</v>
      </c>
      <c r="L19" s="101" t="s">
        <v>34</v>
      </c>
      <c r="M19" s="152">
        <v>7</v>
      </c>
    </row>
    <row r="20" spans="1:13" s="5" customFormat="1" ht="11.15">
      <c r="A20" s="101" t="s">
        <v>486</v>
      </c>
      <c r="B20" s="101" t="s">
        <v>469</v>
      </c>
      <c r="C20" s="101" t="s">
        <v>151</v>
      </c>
      <c r="D20" s="102">
        <v>5811</v>
      </c>
      <c r="E20" s="101" t="s">
        <v>57</v>
      </c>
      <c r="F20" s="101" t="s">
        <v>152</v>
      </c>
      <c r="G20" s="101" t="s">
        <v>58</v>
      </c>
      <c r="H20" s="101" t="s">
        <v>52</v>
      </c>
      <c r="I20" s="101" t="s">
        <v>157</v>
      </c>
      <c r="J20" s="101" t="s">
        <v>158</v>
      </c>
      <c r="K20" s="101" t="s">
        <v>197</v>
      </c>
      <c r="L20" s="101" t="s">
        <v>218</v>
      </c>
      <c r="M20" s="152">
        <v>22.5</v>
      </c>
    </row>
    <row r="21" spans="1:13" s="5" customFormat="1" ht="11.15">
      <c r="A21" s="101" t="s">
        <v>487</v>
      </c>
      <c r="B21" s="101" t="s">
        <v>471</v>
      </c>
      <c r="C21" s="101" t="s">
        <v>151</v>
      </c>
      <c r="D21" s="102">
        <v>5811</v>
      </c>
      <c r="E21" s="101" t="s">
        <v>57</v>
      </c>
      <c r="F21" s="101" t="s">
        <v>152</v>
      </c>
      <c r="G21" s="101" t="s">
        <v>58</v>
      </c>
      <c r="H21" s="101" t="s">
        <v>52</v>
      </c>
      <c r="I21" s="101" t="s">
        <v>157</v>
      </c>
      <c r="J21" s="101" t="s">
        <v>158</v>
      </c>
      <c r="K21" s="101" t="s">
        <v>198</v>
      </c>
      <c r="L21" s="101" t="s">
        <v>218</v>
      </c>
      <c r="M21" s="152">
        <v>19.5</v>
      </c>
    </row>
    <row r="22" spans="1:13" s="5" customFormat="1" ht="11.15">
      <c r="A22" s="101" t="s">
        <v>488</v>
      </c>
      <c r="B22" s="101" t="s">
        <v>473</v>
      </c>
      <c r="C22" s="101" t="s">
        <v>151</v>
      </c>
      <c r="D22" s="102">
        <v>5811</v>
      </c>
      <c r="E22" s="101" t="s">
        <v>57</v>
      </c>
      <c r="F22" s="101" t="s">
        <v>152</v>
      </c>
      <c r="G22" s="101" t="s">
        <v>58</v>
      </c>
      <c r="H22" s="101" t="s">
        <v>52</v>
      </c>
      <c r="I22" s="101" t="s">
        <v>157</v>
      </c>
      <c r="J22" s="101" t="s">
        <v>158</v>
      </c>
      <c r="K22" s="101" t="s">
        <v>198</v>
      </c>
      <c r="L22" s="101" t="s">
        <v>32</v>
      </c>
      <c r="M22" s="152">
        <v>7</v>
      </c>
    </row>
    <row r="23" spans="1:13" s="5" customFormat="1" ht="11.15">
      <c r="A23" s="101" t="s">
        <v>489</v>
      </c>
      <c r="B23" s="101" t="s">
        <v>475</v>
      </c>
      <c r="C23" s="101" t="s">
        <v>151</v>
      </c>
      <c r="D23" s="102">
        <v>5811</v>
      </c>
      <c r="E23" s="101" t="s">
        <v>57</v>
      </c>
      <c r="F23" s="101" t="s">
        <v>152</v>
      </c>
      <c r="G23" s="101" t="s">
        <v>58</v>
      </c>
      <c r="H23" s="101" t="s">
        <v>52</v>
      </c>
      <c r="I23" s="101" t="s">
        <v>157</v>
      </c>
      <c r="J23" s="101" t="s">
        <v>158</v>
      </c>
      <c r="K23" s="101" t="s">
        <v>197</v>
      </c>
      <c r="L23" s="101" t="s">
        <v>32</v>
      </c>
      <c r="M23" s="152">
        <v>10.5</v>
      </c>
    </row>
    <row r="24" spans="1:13" s="5" customFormat="1" ht="11.15">
      <c r="A24" s="101" t="s">
        <v>490</v>
      </c>
      <c r="B24" s="101" t="s">
        <v>477</v>
      </c>
      <c r="C24" s="101" t="s">
        <v>151</v>
      </c>
      <c r="D24" s="102">
        <v>5811</v>
      </c>
      <c r="E24" s="101" t="s">
        <v>57</v>
      </c>
      <c r="F24" s="101" t="s">
        <v>152</v>
      </c>
      <c r="G24" s="101" t="s">
        <v>58</v>
      </c>
      <c r="H24" s="101" t="s">
        <v>52</v>
      </c>
      <c r="I24" s="101" t="s">
        <v>157</v>
      </c>
      <c r="J24" s="101" t="s">
        <v>158</v>
      </c>
      <c r="K24" s="101" t="s">
        <v>197</v>
      </c>
      <c r="L24" s="101" t="s">
        <v>34</v>
      </c>
      <c r="M24" s="152">
        <v>16.5</v>
      </c>
    </row>
    <row r="25" spans="1:13" s="5" customFormat="1" ht="11.15">
      <c r="A25" s="101" t="s">
        <v>491</v>
      </c>
      <c r="B25" s="101" t="s">
        <v>479</v>
      </c>
      <c r="C25" s="101" t="s">
        <v>151</v>
      </c>
      <c r="D25" s="102">
        <v>5811</v>
      </c>
      <c r="E25" s="101" t="s">
        <v>57</v>
      </c>
      <c r="F25" s="101" t="s">
        <v>152</v>
      </c>
      <c r="G25" s="101" t="s">
        <v>58</v>
      </c>
      <c r="H25" s="101" t="s">
        <v>52</v>
      </c>
      <c r="I25" s="101" t="s">
        <v>157</v>
      </c>
      <c r="J25" s="101" t="s">
        <v>158</v>
      </c>
      <c r="K25" s="101" t="s">
        <v>198</v>
      </c>
      <c r="L25" s="101" t="s">
        <v>34</v>
      </c>
      <c r="M25" s="152">
        <v>13.5</v>
      </c>
    </row>
    <row r="26" spans="1:13" s="5" customFormat="1" ht="11.15">
      <c r="A26" s="101" t="s">
        <v>492</v>
      </c>
      <c r="B26" s="101" t="s">
        <v>457</v>
      </c>
      <c r="C26" s="101" t="s">
        <v>151</v>
      </c>
      <c r="D26" s="102">
        <v>5111</v>
      </c>
      <c r="E26" s="101" t="s">
        <v>55</v>
      </c>
      <c r="F26" s="101" t="s">
        <v>152</v>
      </c>
      <c r="G26" s="101" t="s">
        <v>58</v>
      </c>
      <c r="H26" s="101" t="s">
        <v>52</v>
      </c>
      <c r="I26" s="101" t="s">
        <v>159</v>
      </c>
      <c r="J26" s="101" t="s">
        <v>160</v>
      </c>
      <c r="K26" s="101" t="s">
        <v>197</v>
      </c>
      <c r="L26" s="101" t="s">
        <v>34</v>
      </c>
      <c r="M26" s="152">
        <v>8</v>
      </c>
    </row>
    <row r="27" spans="1:13" s="5" customFormat="1" ht="11.15">
      <c r="A27" s="101" t="s">
        <v>493</v>
      </c>
      <c r="B27" s="101" t="s">
        <v>459</v>
      </c>
      <c r="C27" s="101" t="s">
        <v>151</v>
      </c>
      <c r="D27" s="102">
        <v>5111</v>
      </c>
      <c r="E27" s="101" t="s">
        <v>55</v>
      </c>
      <c r="F27" s="101" t="s">
        <v>152</v>
      </c>
      <c r="G27" s="101" t="s">
        <v>58</v>
      </c>
      <c r="H27" s="101" t="s">
        <v>52</v>
      </c>
      <c r="I27" s="101" t="s">
        <v>159</v>
      </c>
      <c r="J27" s="101" t="s">
        <v>160</v>
      </c>
      <c r="K27" s="101" t="s">
        <v>198</v>
      </c>
      <c r="L27" s="101" t="s">
        <v>218</v>
      </c>
      <c r="M27" s="152">
        <v>9.5</v>
      </c>
    </row>
    <row r="28" spans="1:13" s="5" customFormat="1" ht="11.15">
      <c r="A28" s="101" t="s">
        <v>494</v>
      </c>
      <c r="B28" s="101" t="s">
        <v>461</v>
      </c>
      <c r="C28" s="101" t="s">
        <v>151</v>
      </c>
      <c r="D28" s="102">
        <v>5111</v>
      </c>
      <c r="E28" s="101" t="s">
        <v>55</v>
      </c>
      <c r="F28" s="101" t="s">
        <v>152</v>
      </c>
      <c r="G28" s="101" t="s">
        <v>58</v>
      </c>
      <c r="H28" s="101" t="s">
        <v>52</v>
      </c>
      <c r="I28" s="101" t="s">
        <v>159</v>
      </c>
      <c r="J28" s="101" t="s">
        <v>160</v>
      </c>
      <c r="K28" s="101" t="s">
        <v>197</v>
      </c>
      <c r="L28" s="101" t="s">
        <v>32</v>
      </c>
      <c r="M28" s="152">
        <v>5</v>
      </c>
    </row>
    <row r="29" spans="1:13" s="5" customFormat="1" ht="11.15">
      <c r="A29" s="101" t="s">
        <v>495</v>
      </c>
      <c r="B29" s="101" t="s">
        <v>463</v>
      </c>
      <c r="C29" s="101" t="s">
        <v>151</v>
      </c>
      <c r="D29" s="102">
        <v>5111</v>
      </c>
      <c r="E29" s="101" t="s">
        <v>55</v>
      </c>
      <c r="F29" s="101" t="s">
        <v>152</v>
      </c>
      <c r="G29" s="101" t="s">
        <v>58</v>
      </c>
      <c r="H29" s="101" t="s">
        <v>52</v>
      </c>
      <c r="I29" s="101" t="s">
        <v>159</v>
      </c>
      <c r="J29" s="101" t="s">
        <v>160</v>
      </c>
      <c r="K29" s="101" t="s">
        <v>197</v>
      </c>
      <c r="L29" s="101" t="s">
        <v>218</v>
      </c>
      <c r="M29" s="152">
        <v>11</v>
      </c>
    </row>
    <row r="30" spans="1:13" s="5" customFormat="1" ht="11.15">
      <c r="A30" s="101" t="s">
        <v>496</v>
      </c>
      <c r="B30" s="101" t="s">
        <v>465</v>
      </c>
      <c r="C30" s="101" t="s">
        <v>151</v>
      </c>
      <c r="D30" s="102">
        <v>5111</v>
      </c>
      <c r="E30" s="101" t="s">
        <v>55</v>
      </c>
      <c r="F30" s="101" t="s">
        <v>152</v>
      </c>
      <c r="G30" s="101" t="s">
        <v>58</v>
      </c>
      <c r="H30" s="101" t="s">
        <v>52</v>
      </c>
      <c r="I30" s="101" t="s">
        <v>159</v>
      </c>
      <c r="J30" s="101" t="s">
        <v>160</v>
      </c>
      <c r="K30" s="101" t="s">
        <v>198</v>
      </c>
      <c r="L30" s="101" t="s">
        <v>32</v>
      </c>
      <c r="M30" s="152">
        <v>3.5</v>
      </c>
    </row>
    <row r="31" spans="1:13" s="5" customFormat="1" ht="11.15">
      <c r="A31" s="101" t="s">
        <v>497</v>
      </c>
      <c r="B31" s="101" t="s">
        <v>467</v>
      </c>
      <c r="C31" s="101" t="s">
        <v>151</v>
      </c>
      <c r="D31" s="102">
        <v>5111</v>
      </c>
      <c r="E31" s="101" t="s">
        <v>55</v>
      </c>
      <c r="F31" s="101" t="s">
        <v>152</v>
      </c>
      <c r="G31" s="101" t="s">
        <v>58</v>
      </c>
      <c r="H31" s="101" t="s">
        <v>52</v>
      </c>
      <c r="I31" s="101" t="s">
        <v>159</v>
      </c>
      <c r="J31" s="101" t="s">
        <v>160</v>
      </c>
      <c r="K31" s="101" t="s">
        <v>198</v>
      </c>
      <c r="L31" s="101" t="s">
        <v>34</v>
      </c>
      <c r="M31" s="152">
        <v>6.5</v>
      </c>
    </row>
    <row r="32" spans="1:13" s="5" customFormat="1" ht="11.15">
      <c r="A32" s="101" t="s">
        <v>498</v>
      </c>
      <c r="B32" s="101" t="s">
        <v>469</v>
      </c>
      <c r="C32" s="101" t="s">
        <v>151</v>
      </c>
      <c r="D32" s="102">
        <v>5811</v>
      </c>
      <c r="E32" s="101" t="s">
        <v>57</v>
      </c>
      <c r="F32" s="101" t="s">
        <v>152</v>
      </c>
      <c r="G32" s="101" t="s">
        <v>58</v>
      </c>
      <c r="H32" s="101" t="s">
        <v>52</v>
      </c>
      <c r="I32" s="101" t="s">
        <v>159</v>
      </c>
      <c r="J32" s="101" t="s">
        <v>160</v>
      </c>
      <c r="K32" s="101" t="s">
        <v>197</v>
      </c>
      <c r="L32" s="101" t="s">
        <v>218</v>
      </c>
      <c r="M32" s="152">
        <v>20.5</v>
      </c>
    </row>
    <row r="33" spans="1:13" s="5" customFormat="1" ht="11.15">
      <c r="A33" s="101" t="s">
        <v>499</v>
      </c>
      <c r="B33" s="101" t="s">
        <v>471</v>
      </c>
      <c r="C33" s="101" t="s">
        <v>151</v>
      </c>
      <c r="D33" s="102">
        <v>5811</v>
      </c>
      <c r="E33" s="101" t="s">
        <v>57</v>
      </c>
      <c r="F33" s="101" t="s">
        <v>152</v>
      </c>
      <c r="G33" s="101" t="s">
        <v>58</v>
      </c>
      <c r="H33" s="101" t="s">
        <v>52</v>
      </c>
      <c r="I33" s="101" t="s">
        <v>159</v>
      </c>
      <c r="J33" s="101" t="s">
        <v>160</v>
      </c>
      <c r="K33" s="101" t="s">
        <v>198</v>
      </c>
      <c r="L33" s="101" t="s">
        <v>218</v>
      </c>
      <c r="M33" s="152">
        <v>18</v>
      </c>
    </row>
    <row r="34" spans="1:13" s="5" customFormat="1" ht="11.15">
      <c r="A34" s="101" t="s">
        <v>500</v>
      </c>
      <c r="B34" s="101" t="s">
        <v>473</v>
      </c>
      <c r="C34" s="101" t="s">
        <v>151</v>
      </c>
      <c r="D34" s="102">
        <v>5811</v>
      </c>
      <c r="E34" s="101" t="s">
        <v>57</v>
      </c>
      <c r="F34" s="101" t="s">
        <v>152</v>
      </c>
      <c r="G34" s="101" t="s">
        <v>58</v>
      </c>
      <c r="H34" s="101" t="s">
        <v>52</v>
      </c>
      <c r="I34" s="101" t="s">
        <v>159</v>
      </c>
      <c r="J34" s="101" t="s">
        <v>160</v>
      </c>
      <c r="K34" s="101" t="s">
        <v>198</v>
      </c>
      <c r="L34" s="101" t="s">
        <v>32</v>
      </c>
      <c r="M34" s="152">
        <v>6.5</v>
      </c>
    </row>
    <row r="35" spans="1:13" s="5" customFormat="1" ht="11.15">
      <c r="A35" s="101" t="s">
        <v>501</v>
      </c>
      <c r="B35" s="101" t="s">
        <v>475</v>
      </c>
      <c r="C35" s="101" t="s">
        <v>151</v>
      </c>
      <c r="D35" s="102">
        <v>5811</v>
      </c>
      <c r="E35" s="101" t="s">
        <v>57</v>
      </c>
      <c r="F35" s="101" t="s">
        <v>152</v>
      </c>
      <c r="G35" s="101" t="s">
        <v>58</v>
      </c>
      <c r="H35" s="101" t="s">
        <v>52</v>
      </c>
      <c r="I35" s="101" t="s">
        <v>159</v>
      </c>
      <c r="J35" s="101" t="s">
        <v>160</v>
      </c>
      <c r="K35" s="101" t="s">
        <v>197</v>
      </c>
      <c r="L35" s="101" t="s">
        <v>32</v>
      </c>
      <c r="M35" s="152">
        <v>9.5</v>
      </c>
    </row>
    <row r="36" spans="1:13" s="5" customFormat="1" ht="11.15">
      <c r="A36" s="101" t="s">
        <v>502</v>
      </c>
      <c r="B36" s="101" t="s">
        <v>477</v>
      </c>
      <c r="C36" s="101" t="s">
        <v>151</v>
      </c>
      <c r="D36" s="102">
        <v>5811</v>
      </c>
      <c r="E36" s="101" t="s">
        <v>57</v>
      </c>
      <c r="F36" s="101" t="s">
        <v>152</v>
      </c>
      <c r="G36" s="101" t="s">
        <v>58</v>
      </c>
      <c r="H36" s="101" t="s">
        <v>52</v>
      </c>
      <c r="I36" s="101" t="s">
        <v>159</v>
      </c>
      <c r="J36" s="101" t="s">
        <v>160</v>
      </c>
      <c r="K36" s="101" t="s">
        <v>197</v>
      </c>
      <c r="L36" s="101" t="s">
        <v>34</v>
      </c>
      <c r="M36" s="152">
        <v>15</v>
      </c>
    </row>
    <row r="37" spans="1:13" s="5" customFormat="1" ht="11.15">
      <c r="A37" s="101" t="s">
        <v>503</v>
      </c>
      <c r="B37" s="101" t="s">
        <v>479</v>
      </c>
      <c r="C37" s="101" t="s">
        <v>151</v>
      </c>
      <c r="D37" s="102">
        <v>5811</v>
      </c>
      <c r="E37" s="101" t="s">
        <v>57</v>
      </c>
      <c r="F37" s="101" t="s">
        <v>152</v>
      </c>
      <c r="G37" s="101" t="s">
        <v>58</v>
      </c>
      <c r="H37" s="101" t="s">
        <v>52</v>
      </c>
      <c r="I37" s="101" t="s">
        <v>159</v>
      </c>
      <c r="J37" s="101" t="s">
        <v>160</v>
      </c>
      <c r="K37" s="101" t="s">
        <v>198</v>
      </c>
      <c r="L37" s="101" t="s">
        <v>34</v>
      </c>
      <c r="M37" s="152">
        <v>12</v>
      </c>
    </row>
    <row r="38" spans="1:13" s="5" customFormat="1" ht="11.15">
      <c r="A38" s="101" t="s">
        <v>504</v>
      </c>
      <c r="B38" s="101" t="s">
        <v>457</v>
      </c>
      <c r="C38" s="101" t="s">
        <v>151</v>
      </c>
      <c r="D38" s="102">
        <v>5111</v>
      </c>
      <c r="E38" s="101" t="s">
        <v>55</v>
      </c>
      <c r="F38" s="101" t="s">
        <v>152</v>
      </c>
      <c r="G38" s="101" t="s">
        <v>58</v>
      </c>
      <c r="H38" s="101" t="s">
        <v>52</v>
      </c>
      <c r="I38" s="101" t="s">
        <v>161</v>
      </c>
      <c r="J38" s="101" t="s">
        <v>162</v>
      </c>
      <c r="K38" s="101" t="s">
        <v>197</v>
      </c>
      <c r="L38" s="101" t="s">
        <v>34</v>
      </c>
      <c r="M38" s="152">
        <v>7</v>
      </c>
    </row>
    <row r="39" spans="1:13" s="5" customFormat="1" ht="11.15">
      <c r="A39" s="101" t="s">
        <v>505</v>
      </c>
      <c r="B39" s="101" t="s">
        <v>459</v>
      </c>
      <c r="C39" s="101" t="s">
        <v>151</v>
      </c>
      <c r="D39" s="102">
        <v>5111</v>
      </c>
      <c r="E39" s="101" t="s">
        <v>55</v>
      </c>
      <c r="F39" s="101" t="s">
        <v>152</v>
      </c>
      <c r="G39" s="101" t="s">
        <v>58</v>
      </c>
      <c r="H39" s="101" t="s">
        <v>52</v>
      </c>
      <c r="I39" s="101" t="s">
        <v>161</v>
      </c>
      <c r="J39" s="101" t="s">
        <v>162</v>
      </c>
      <c r="K39" s="101" t="s">
        <v>198</v>
      </c>
      <c r="L39" s="101" t="s">
        <v>218</v>
      </c>
      <c r="M39" s="152">
        <v>8.5</v>
      </c>
    </row>
    <row r="40" spans="1:13" s="5" customFormat="1" ht="11.15">
      <c r="A40" s="101" t="s">
        <v>506</v>
      </c>
      <c r="B40" s="101" t="s">
        <v>461</v>
      </c>
      <c r="C40" s="101" t="s">
        <v>151</v>
      </c>
      <c r="D40" s="102">
        <v>5111</v>
      </c>
      <c r="E40" s="101" t="s">
        <v>55</v>
      </c>
      <c r="F40" s="101" t="s">
        <v>152</v>
      </c>
      <c r="G40" s="101" t="s">
        <v>58</v>
      </c>
      <c r="H40" s="101" t="s">
        <v>52</v>
      </c>
      <c r="I40" s="101" t="s">
        <v>161</v>
      </c>
      <c r="J40" s="101" t="s">
        <v>162</v>
      </c>
      <c r="K40" s="101" t="s">
        <v>197</v>
      </c>
      <c r="L40" s="101" t="s">
        <v>32</v>
      </c>
      <c r="M40" s="152">
        <v>4.5</v>
      </c>
    </row>
    <row r="41" spans="1:13" s="5" customFormat="1" ht="11.15">
      <c r="A41" s="101" t="s">
        <v>507</v>
      </c>
      <c r="B41" s="101" t="s">
        <v>463</v>
      </c>
      <c r="C41" s="101" t="s">
        <v>151</v>
      </c>
      <c r="D41" s="102">
        <v>5111</v>
      </c>
      <c r="E41" s="101" t="s">
        <v>55</v>
      </c>
      <c r="F41" s="101" t="s">
        <v>152</v>
      </c>
      <c r="G41" s="101" t="s">
        <v>58</v>
      </c>
      <c r="H41" s="101" t="s">
        <v>52</v>
      </c>
      <c r="I41" s="101" t="s">
        <v>161</v>
      </c>
      <c r="J41" s="101" t="s">
        <v>162</v>
      </c>
      <c r="K41" s="101" t="s">
        <v>197</v>
      </c>
      <c r="L41" s="101" t="s">
        <v>218</v>
      </c>
      <c r="M41" s="152">
        <v>10</v>
      </c>
    </row>
    <row r="42" spans="1:13" s="5" customFormat="1" ht="11.15">
      <c r="A42" s="101" t="s">
        <v>508</v>
      </c>
      <c r="B42" s="101" t="s">
        <v>465</v>
      </c>
      <c r="C42" s="101" t="s">
        <v>151</v>
      </c>
      <c r="D42" s="102">
        <v>5111</v>
      </c>
      <c r="E42" s="101" t="s">
        <v>55</v>
      </c>
      <c r="F42" s="101" t="s">
        <v>152</v>
      </c>
      <c r="G42" s="101" t="s">
        <v>58</v>
      </c>
      <c r="H42" s="101" t="s">
        <v>52</v>
      </c>
      <c r="I42" s="101" t="s">
        <v>161</v>
      </c>
      <c r="J42" s="101" t="s">
        <v>162</v>
      </c>
      <c r="K42" s="101" t="s">
        <v>198</v>
      </c>
      <c r="L42" s="101" t="s">
        <v>32</v>
      </c>
      <c r="M42" s="152">
        <v>3</v>
      </c>
    </row>
    <row r="43" spans="1:13" s="5" customFormat="1" ht="11.15">
      <c r="A43" s="101" t="s">
        <v>509</v>
      </c>
      <c r="B43" s="101" t="s">
        <v>467</v>
      </c>
      <c r="C43" s="101" t="s">
        <v>151</v>
      </c>
      <c r="D43" s="102">
        <v>5111</v>
      </c>
      <c r="E43" s="101" t="s">
        <v>55</v>
      </c>
      <c r="F43" s="101" t="s">
        <v>152</v>
      </c>
      <c r="G43" s="101" t="s">
        <v>58</v>
      </c>
      <c r="H43" s="101" t="s">
        <v>52</v>
      </c>
      <c r="I43" s="101" t="s">
        <v>161</v>
      </c>
      <c r="J43" s="101" t="s">
        <v>162</v>
      </c>
      <c r="K43" s="101" t="s">
        <v>198</v>
      </c>
      <c r="L43" s="101" t="s">
        <v>34</v>
      </c>
      <c r="M43" s="152">
        <v>6</v>
      </c>
    </row>
    <row r="44" spans="1:13" s="5" customFormat="1" ht="11.15">
      <c r="A44" s="101" t="s">
        <v>510</v>
      </c>
      <c r="B44" s="101" t="s">
        <v>469</v>
      </c>
      <c r="C44" s="101" t="s">
        <v>151</v>
      </c>
      <c r="D44" s="102">
        <v>5811</v>
      </c>
      <c r="E44" s="101" t="s">
        <v>57</v>
      </c>
      <c r="F44" s="101" t="s">
        <v>152</v>
      </c>
      <c r="G44" s="101" t="s">
        <v>58</v>
      </c>
      <c r="H44" s="101" t="s">
        <v>52</v>
      </c>
      <c r="I44" s="101" t="s">
        <v>161</v>
      </c>
      <c r="J44" s="101" t="s">
        <v>162</v>
      </c>
      <c r="K44" s="101" t="s">
        <v>197</v>
      </c>
      <c r="L44" s="101" t="s">
        <v>218</v>
      </c>
      <c r="M44" s="152">
        <v>18.5</v>
      </c>
    </row>
    <row r="45" spans="1:13" s="5" customFormat="1" ht="11.15">
      <c r="A45" s="101" t="s">
        <v>511</v>
      </c>
      <c r="B45" s="101" t="s">
        <v>471</v>
      </c>
      <c r="C45" s="101" t="s">
        <v>151</v>
      </c>
      <c r="D45" s="102">
        <v>5811</v>
      </c>
      <c r="E45" s="101" t="s">
        <v>57</v>
      </c>
      <c r="F45" s="101" t="s">
        <v>152</v>
      </c>
      <c r="G45" s="101" t="s">
        <v>58</v>
      </c>
      <c r="H45" s="101" t="s">
        <v>52</v>
      </c>
      <c r="I45" s="101" t="s">
        <v>161</v>
      </c>
      <c r="J45" s="101" t="s">
        <v>162</v>
      </c>
      <c r="K45" s="101" t="s">
        <v>198</v>
      </c>
      <c r="L45" s="101" t="s">
        <v>218</v>
      </c>
      <c r="M45" s="152">
        <v>16</v>
      </c>
    </row>
    <row r="46" spans="1:13" s="5" customFormat="1" ht="11.15">
      <c r="A46" s="101" t="s">
        <v>512</v>
      </c>
      <c r="B46" s="101" t="s">
        <v>473</v>
      </c>
      <c r="C46" s="101" t="s">
        <v>151</v>
      </c>
      <c r="D46" s="102">
        <v>5811</v>
      </c>
      <c r="E46" s="101" t="s">
        <v>57</v>
      </c>
      <c r="F46" s="101" t="s">
        <v>152</v>
      </c>
      <c r="G46" s="101" t="s">
        <v>58</v>
      </c>
      <c r="H46" s="101" t="s">
        <v>52</v>
      </c>
      <c r="I46" s="101" t="s">
        <v>161</v>
      </c>
      <c r="J46" s="101" t="s">
        <v>162</v>
      </c>
      <c r="K46" s="101" t="s">
        <v>198</v>
      </c>
      <c r="L46" s="101" t="s">
        <v>32</v>
      </c>
      <c r="M46" s="152">
        <v>6</v>
      </c>
    </row>
    <row r="47" spans="1:13" s="5" customFormat="1" ht="11.15">
      <c r="A47" s="101" t="s">
        <v>513</v>
      </c>
      <c r="B47" s="101" t="s">
        <v>475</v>
      </c>
      <c r="C47" s="101" t="s">
        <v>151</v>
      </c>
      <c r="D47" s="102">
        <v>5811</v>
      </c>
      <c r="E47" s="101" t="s">
        <v>57</v>
      </c>
      <c r="F47" s="101" t="s">
        <v>152</v>
      </c>
      <c r="G47" s="101" t="s">
        <v>58</v>
      </c>
      <c r="H47" s="101" t="s">
        <v>52</v>
      </c>
      <c r="I47" s="101" t="s">
        <v>161</v>
      </c>
      <c r="J47" s="101" t="s">
        <v>162</v>
      </c>
      <c r="K47" s="101" t="s">
        <v>197</v>
      </c>
      <c r="L47" s="101" t="s">
        <v>32</v>
      </c>
      <c r="M47" s="152">
        <v>8.5</v>
      </c>
    </row>
    <row r="48" spans="1:13" s="5" customFormat="1" ht="11.15">
      <c r="A48" s="101" t="s">
        <v>514</v>
      </c>
      <c r="B48" s="101" t="s">
        <v>477</v>
      </c>
      <c r="C48" s="101" t="s">
        <v>151</v>
      </c>
      <c r="D48" s="102">
        <v>5811</v>
      </c>
      <c r="E48" s="101" t="s">
        <v>57</v>
      </c>
      <c r="F48" s="101" t="s">
        <v>152</v>
      </c>
      <c r="G48" s="101" t="s">
        <v>58</v>
      </c>
      <c r="H48" s="101" t="s">
        <v>52</v>
      </c>
      <c r="I48" s="101" t="s">
        <v>161</v>
      </c>
      <c r="J48" s="101" t="s">
        <v>162</v>
      </c>
      <c r="K48" s="101" t="s">
        <v>197</v>
      </c>
      <c r="L48" s="101" t="s">
        <v>34</v>
      </c>
      <c r="M48" s="152">
        <v>13.5</v>
      </c>
    </row>
    <row r="49" spans="1:13" s="5" customFormat="1" ht="11.15">
      <c r="A49" s="101" t="s">
        <v>515</v>
      </c>
      <c r="B49" s="101" t="s">
        <v>479</v>
      </c>
      <c r="C49" s="101" t="s">
        <v>151</v>
      </c>
      <c r="D49" s="102">
        <v>5811</v>
      </c>
      <c r="E49" s="101" t="s">
        <v>57</v>
      </c>
      <c r="F49" s="101" t="s">
        <v>152</v>
      </c>
      <c r="G49" s="101" t="s">
        <v>58</v>
      </c>
      <c r="H49" s="101" t="s">
        <v>52</v>
      </c>
      <c r="I49" s="101" t="s">
        <v>161</v>
      </c>
      <c r="J49" s="101" t="s">
        <v>162</v>
      </c>
      <c r="K49" s="101" t="s">
        <v>198</v>
      </c>
      <c r="L49" s="101" t="s">
        <v>34</v>
      </c>
      <c r="M49" s="152">
        <v>11</v>
      </c>
    </row>
    <row r="50" spans="1:13" s="5" customFormat="1" ht="11.15">
      <c r="A50" s="101" t="s">
        <v>516</v>
      </c>
      <c r="B50" s="101" t="s">
        <v>457</v>
      </c>
      <c r="C50" s="101" t="s">
        <v>151</v>
      </c>
      <c r="D50" s="102">
        <v>5111</v>
      </c>
      <c r="E50" s="101" t="s">
        <v>55</v>
      </c>
      <c r="F50" s="101" t="s">
        <v>152</v>
      </c>
      <c r="G50" s="101" t="s">
        <v>58</v>
      </c>
      <c r="H50" s="101" t="s">
        <v>52</v>
      </c>
      <c r="I50" s="101" t="s">
        <v>163</v>
      </c>
      <c r="J50" s="101" t="s">
        <v>164</v>
      </c>
      <c r="K50" s="101" t="s">
        <v>197</v>
      </c>
      <c r="L50" s="101" t="s">
        <v>34</v>
      </c>
      <c r="M50" s="152">
        <v>6.5</v>
      </c>
    </row>
    <row r="51" spans="1:13" s="5" customFormat="1" ht="11.15">
      <c r="A51" s="101" t="s">
        <v>517</v>
      </c>
      <c r="B51" s="101" t="s">
        <v>459</v>
      </c>
      <c r="C51" s="101" t="s">
        <v>151</v>
      </c>
      <c r="D51" s="102">
        <v>5111</v>
      </c>
      <c r="E51" s="101" t="s">
        <v>55</v>
      </c>
      <c r="F51" s="101" t="s">
        <v>152</v>
      </c>
      <c r="G51" s="101" t="s">
        <v>58</v>
      </c>
      <c r="H51" s="101" t="s">
        <v>52</v>
      </c>
      <c r="I51" s="101" t="s">
        <v>163</v>
      </c>
      <c r="J51" s="101" t="s">
        <v>164</v>
      </c>
      <c r="K51" s="101" t="s">
        <v>198</v>
      </c>
      <c r="L51" s="101" t="s">
        <v>218</v>
      </c>
      <c r="M51" s="152">
        <v>7.5</v>
      </c>
    </row>
    <row r="52" spans="1:13" s="5" customFormat="1" ht="11.15">
      <c r="A52" s="101" t="s">
        <v>518</v>
      </c>
      <c r="B52" s="101" t="s">
        <v>461</v>
      </c>
      <c r="C52" s="101" t="s">
        <v>151</v>
      </c>
      <c r="D52" s="102">
        <v>5111</v>
      </c>
      <c r="E52" s="101" t="s">
        <v>55</v>
      </c>
      <c r="F52" s="101" t="s">
        <v>152</v>
      </c>
      <c r="G52" s="101" t="s">
        <v>58</v>
      </c>
      <c r="H52" s="101" t="s">
        <v>52</v>
      </c>
      <c r="I52" s="101" t="s">
        <v>163</v>
      </c>
      <c r="J52" s="101" t="s">
        <v>164</v>
      </c>
      <c r="K52" s="101" t="s">
        <v>197</v>
      </c>
      <c r="L52" s="101" t="s">
        <v>32</v>
      </c>
      <c r="M52" s="152">
        <v>4</v>
      </c>
    </row>
    <row r="53" spans="1:13" s="5" customFormat="1" ht="11.15">
      <c r="A53" s="101" t="s">
        <v>519</v>
      </c>
      <c r="B53" s="101" t="s">
        <v>463</v>
      </c>
      <c r="C53" s="101" t="s">
        <v>151</v>
      </c>
      <c r="D53" s="102">
        <v>5111</v>
      </c>
      <c r="E53" s="101" t="s">
        <v>55</v>
      </c>
      <c r="F53" s="101" t="s">
        <v>152</v>
      </c>
      <c r="G53" s="101" t="s">
        <v>58</v>
      </c>
      <c r="H53" s="101" t="s">
        <v>52</v>
      </c>
      <c r="I53" s="101" t="s">
        <v>163</v>
      </c>
      <c r="J53" s="101" t="s">
        <v>164</v>
      </c>
      <c r="K53" s="101" t="s">
        <v>197</v>
      </c>
      <c r="L53" s="101" t="s">
        <v>218</v>
      </c>
      <c r="M53" s="152">
        <v>9</v>
      </c>
    </row>
    <row r="54" spans="1:13" s="5" customFormat="1" ht="11.15">
      <c r="A54" s="101" t="s">
        <v>520</v>
      </c>
      <c r="B54" s="101" t="s">
        <v>465</v>
      </c>
      <c r="C54" s="101" t="s">
        <v>151</v>
      </c>
      <c r="D54" s="102">
        <v>5111</v>
      </c>
      <c r="E54" s="101" t="s">
        <v>55</v>
      </c>
      <c r="F54" s="101" t="s">
        <v>152</v>
      </c>
      <c r="G54" s="101" t="s">
        <v>58</v>
      </c>
      <c r="H54" s="101" t="s">
        <v>52</v>
      </c>
      <c r="I54" s="101" t="s">
        <v>163</v>
      </c>
      <c r="J54" s="101" t="s">
        <v>164</v>
      </c>
      <c r="K54" s="101" t="s">
        <v>198</v>
      </c>
      <c r="L54" s="101" t="s">
        <v>32</v>
      </c>
      <c r="M54" s="152">
        <v>3</v>
      </c>
    </row>
    <row r="55" spans="1:13" s="5" customFormat="1" ht="11.15">
      <c r="A55" s="101" t="s">
        <v>521</v>
      </c>
      <c r="B55" s="101" t="s">
        <v>467</v>
      </c>
      <c r="C55" s="101" t="s">
        <v>151</v>
      </c>
      <c r="D55" s="102">
        <v>5111</v>
      </c>
      <c r="E55" s="101" t="s">
        <v>55</v>
      </c>
      <c r="F55" s="101" t="s">
        <v>152</v>
      </c>
      <c r="G55" s="101" t="s">
        <v>58</v>
      </c>
      <c r="H55" s="101" t="s">
        <v>52</v>
      </c>
      <c r="I55" s="101" t="s">
        <v>163</v>
      </c>
      <c r="J55" s="101" t="s">
        <v>164</v>
      </c>
      <c r="K55" s="101" t="s">
        <v>198</v>
      </c>
      <c r="L55" s="101" t="s">
        <v>34</v>
      </c>
      <c r="M55" s="152">
        <v>5</v>
      </c>
    </row>
    <row r="56" spans="1:13" s="5" customFormat="1" ht="11.15">
      <c r="A56" s="101" t="s">
        <v>522</v>
      </c>
      <c r="B56" s="101" t="s">
        <v>469</v>
      </c>
      <c r="C56" s="101" t="s">
        <v>151</v>
      </c>
      <c r="D56" s="102">
        <v>5811</v>
      </c>
      <c r="E56" s="101" t="s">
        <v>57</v>
      </c>
      <c r="F56" s="101" t="s">
        <v>152</v>
      </c>
      <c r="G56" s="101" t="s">
        <v>58</v>
      </c>
      <c r="H56" s="101" t="s">
        <v>52</v>
      </c>
      <c r="I56" s="101" t="s">
        <v>163</v>
      </c>
      <c r="J56" s="101" t="s">
        <v>164</v>
      </c>
      <c r="K56" s="101" t="s">
        <v>197</v>
      </c>
      <c r="L56" s="101" t="s">
        <v>218</v>
      </c>
      <c r="M56" s="152">
        <v>16.5</v>
      </c>
    </row>
    <row r="57" spans="1:13" s="5" customFormat="1" ht="11.15">
      <c r="A57" s="101" t="s">
        <v>523</v>
      </c>
      <c r="B57" s="101" t="s">
        <v>471</v>
      </c>
      <c r="C57" s="101" t="s">
        <v>151</v>
      </c>
      <c r="D57" s="102">
        <v>5811</v>
      </c>
      <c r="E57" s="101" t="s">
        <v>57</v>
      </c>
      <c r="F57" s="101" t="s">
        <v>152</v>
      </c>
      <c r="G57" s="101" t="s">
        <v>58</v>
      </c>
      <c r="H57" s="101" t="s">
        <v>52</v>
      </c>
      <c r="I57" s="101" t="s">
        <v>163</v>
      </c>
      <c r="J57" s="101" t="s">
        <v>164</v>
      </c>
      <c r="K57" s="101" t="s">
        <v>198</v>
      </c>
      <c r="L57" s="101" t="s">
        <v>218</v>
      </c>
      <c r="M57" s="152">
        <v>14</v>
      </c>
    </row>
    <row r="58" spans="1:13" s="5" customFormat="1" ht="11.15">
      <c r="A58" s="101" t="s">
        <v>524</v>
      </c>
      <c r="B58" s="101" t="s">
        <v>473</v>
      </c>
      <c r="C58" s="101" t="s">
        <v>151</v>
      </c>
      <c r="D58" s="102">
        <v>5811</v>
      </c>
      <c r="E58" s="101" t="s">
        <v>57</v>
      </c>
      <c r="F58" s="101" t="s">
        <v>152</v>
      </c>
      <c r="G58" s="101" t="s">
        <v>58</v>
      </c>
      <c r="H58" s="101" t="s">
        <v>52</v>
      </c>
      <c r="I58" s="101" t="s">
        <v>163</v>
      </c>
      <c r="J58" s="101" t="s">
        <v>164</v>
      </c>
      <c r="K58" s="101" t="s">
        <v>198</v>
      </c>
      <c r="L58" s="101" t="s">
        <v>32</v>
      </c>
      <c r="M58" s="152">
        <v>5</v>
      </c>
    </row>
    <row r="59" spans="1:13" s="5" customFormat="1" ht="11.15">
      <c r="A59" s="101" t="s">
        <v>525</v>
      </c>
      <c r="B59" s="101" t="s">
        <v>475</v>
      </c>
      <c r="C59" s="101" t="s">
        <v>151</v>
      </c>
      <c r="D59" s="102">
        <v>5811</v>
      </c>
      <c r="E59" s="101" t="s">
        <v>57</v>
      </c>
      <c r="F59" s="101" t="s">
        <v>152</v>
      </c>
      <c r="G59" s="101" t="s">
        <v>58</v>
      </c>
      <c r="H59" s="101" t="s">
        <v>52</v>
      </c>
      <c r="I59" s="101" t="s">
        <v>163</v>
      </c>
      <c r="J59" s="101" t="s">
        <v>164</v>
      </c>
      <c r="K59" s="101" t="s">
        <v>197</v>
      </c>
      <c r="L59" s="101" t="s">
        <v>32</v>
      </c>
      <c r="M59" s="152">
        <v>7.5</v>
      </c>
    </row>
    <row r="60" spans="1:13" s="5" customFormat="1" ht="11.15">
      <c r="A60" s="101" t="s">
        <v>526</v>
      </c>
      <c r="B60" s="101" t="s">
        <v>477</v>
      </c>
      <c r="C60" s="101" t="s">
        <v>151</v>
      </c>
      <c r="D60" s="102">
        <v>5811</v>
      </c>
      <c r="E60" s="101" t="s">
        <v>57</v>
      </c>
      <c r="F60" s="101" t="s">
        <v>152</v>
      </c>
      <c r="G60" s="101" t="s">
        <v>58</v>
      </c>
      <c r="H60" s="101" t="s">
        <v>52</v>
      </c>
      <c r="I60" s="101" t="s">
        <v>163</v>
      </c>
      <c r="J60" s="101" t="s">
        <v>164</v>
      </c>
      <c r="K60" s="101" t="s">
        <v>197</v>
      </c>
      <c r="L60" s="101" t="s">
        <v>34</v>
      </c>
      <c r="M60" s="152">
        <v>12</v>
      </c>
    </row>
    <row r="61" spans="1:13" s="5" customFormat="1" ht="11.15">
      <c r="A61" s="101" t="s">
        <v>527</v>
      </c>
      <c r="B61" s="101" t="s">
        <v>479</v>
      </c>
      <c r="C61" s="101" t="s">
        <v>151</v>
      </c>
      <c r="D61" s="102">
        <v>5811</v>
      </c>
      <c r="E61" s="101" t="s">
        <v>57</v>
      </c>
      <c r="F61" s="101" t="s">
        <v>152</v>
      </c>
      <c r="G61" s="101" t="s">
        <v>58</v>
      </c>
      <c r="H61" s="101" t="s">
        <v>52</v>
      </c>
      <c r="I61" s="101" t="s">
        <v>163</v>
      </c>
      <c r="J61" s="101" t="s">
        <v>164</v>
      </c>
      <c r="K61" s="101" t="s">
        <v>198</v>
      </c>
      <c r="L61" s="101" t="s">
        <v>34</v>
      </c>
      <c r="M61" s="152">
        <v>10</v>
      </c>
    </row>
    <row r="62" spans="1:13" s="5" customFormat="1" ht="11.15">
      <c r="A62" s="101" t="s">
        <v>528</v>
      </c>
      <c r="B62" s="101" t="s">
        <v>457</v>
      </c>
      <c r="C62" s="101" t="s">
        <v>151</v>
      </c>
      <c r="D62" s="102">
        <v>5111</v>
      </c>
      <c r="E62" s="101" t="s">
        <v>55</v>
      </c>
      <c r="F62" s="101" t="s">
        <v>152</v>
      </c>
      <c r="G62" s="101" t="s">
        <v>58</v>
      </c>
      <c r="H62" s="101" t="s">
        <v>52</v>
      </c>
      <c r="I62" s="101" t="s">
        <v>165</v>
      </c>
      <c r="J62" s="101" t="s">
        <v>166</v>
      </c>
      <c r="K62" s="101" t="s">
        <v>197</v>
      </c>
      <c r="L62" s="101" t="s">
        <v>34</v>
      </c>
      <c r="M62" s="152">
        <v>5.5</v>
      </c>
    </row>
    <row r="63" spans="1:13" s="5" customFormat="1" ht="11.15">
      <c r="A63" s="101" t="s">
        <v>529</v>
      </c>
      <c r="B63" s="101" t="s">
        <v>459</v>
      </c>
      <c r="C63" s="101" t="s">
        <v>151</v>
      </c>
      <c r="D63" s="102">
        <v>5111</v>
      </c>
      <c r="E63" s="101" t="s">
        <v>55</v>
      </c>
      <c r="F63" s="101" t="s">
        <v>152</v>
      </c>
      <c r="G63" s="101" t="s">
        <v>58</v>
      </c>
      <c r="H63" s="101" t="s">
        <v>52</v>
      </c>
      <c r="I63" s="101" t="s">
        <v>165</v>
      </c>
      <c r="J63" s="101" t="s">
        <v>166</v>
      </c>
      <c r="K63" s="101" t="s">
        <v>198</v>
      </c>
      <c r="L63" s="101" t="s">
        <v>218</v>
      </c>
      <c r="M63" s="152">
        <v>6.5</v>
      </c>
    </row>
    <row r="64" spans="1:13" s="5" customFormat="1" ht="11.15">
      <c r="A64" s="101" t="s">
        <v>530</v>
      </c>
      <c r="B64" s="101" t="s">
        <v>461</v>
      </c>
      <c r="C64" s="101" t="s">
        <v>151</v>
      </c>
      <c r="D64" s="102">
        <v>5111</v>
      </c>
      <c r="E64" s="101" t="s">
        <v>55</v>
      </c>
      <c r="F64" s="101" t="s">
        <v>152</v>
      </c>
      <c r="G64" s="101" t="s">
        <v>58</v>
      </c>
      <c r="H64" s="101" t="s">
        <v>52</v>
      </c>
      <c r="I64" s="101" t="s">
        <v>165</v>
      </c>
      <c r="J64" s="101" t="s">
        <v>166</v>
      </c>
      <c r="K64" s="101" t="s">
        <v>197</v>
      </c>
      <c r="L64" s="101" t="s">
        <v>32</v>
      </c>
      <c r="M64" s="152">
        <v>3.5</v>
      </c>
    </row>
    <row r="65" spans="1:13" s="5" customFormat="1" ht="11.15">
      <c r="A65" s="101" t="s">
        <v>531</v>
      </c>
      <c r="B65" s="101" t="s">
        <v>463</v>
      </c>
      <c r="C65" s="101" t="s">
        <v>151</v>
      </c>
      <c r="D65" s="102">
        <v>5111</v>
      </c>
      <c r="E65" s="101" t="s">
        <v>55</v>
      </c>
      <c r="F65" s="101" t="s">
        <v>152</v>
      </c>
      <c r="G65" s="101" t="s">
        <v>58</v>
      </c>
      <c r="H65" s="101" t="s">
        <v>52</v>
      </c>
      <c r="I65" s="101" t="s">
        <v>165</v>
      </c>
      <c r="J65" s="101" t="s">
        <v>166</v>
      </c>
      <c r="K65" s="101" t="s">
        <v>197</v>
      </c>
      <c r="L65" s="101" t="s">
        <v>218</v>
      </c>
      <c r="M65" s="152">
        <v>7.5</v>
      </c>
    </row>
    <row r="66" spans="1:13" s="5" customFormat="1" ht="11.15">
      <c r="A66" s="101" t="s">
        <v>532</v>
      </c>
      <c r="B66" s="101" t="s">
        <v>465</v>
      </c>
      <c r="C66" s="101" t="s">
        <v>151</v>
      </c>
      <c r="D66" s="102">
        <v>5111</v>
      </c>
      <c r="E66" s="101" t="s">
        <v>55</v>
      </c>
      <c r="F66" s="101" t="s">
        <v>152</v>
      </c>
      <c r="G66" s="101" t="s">
        <v>58</v>
      </c>
      <c r="H66" s="101" t="s">
        <v>52</v>
      </c>
      <c r="I66" s="101" t="s">
        <v>165</v>
      </c>
      <c r="J66" s="101" t="s">
        <v>166</v>
      </c>
      <c r="K66" s="101" t="s">
        <v>198</v>
      </c>
      <c r="L66" s="101" t="s">
        <v>32</v>
      </c>
      <c r="M66" s="152">
        <v>2.5</v>
      </c>
    </row>
    <row r="67" spans="1:13" s="5" customFormat="1" ht="11.15">
      <c r="A67" s="101" t="s">
        <v>533</v>
      </c>
      <c r="B67" s="101" t="s">
        <v>467</v>
      </c>
      <c r="C67" s="101" t="s">
        <v>151</v>
      </c>
      <c r="D67" s="102">
        <v>5111</v>
      </c>
      <c r="E67" s="101" t="s">
        <v>55</v>
      </c>
      <c r="F67" s="101" t="s">
        <v>152</v>
      </c>
      <c r="G67" s="101" t="s">
        <v>58</v>
      </c>
      <c r="H67" s="101" t="s">
        <v>52</v>
      </c>
      <c r="I67" s="101" t="s">
        <v>165</v>
      </c>
      <c r="J67" s="101" t="s">
        <v>166</v>
      </c>
      <c r="K67" s="101" t="s">
        <v>198</v>
      </c>
      <c r="L67" s="101" t="s">
        <v>34</v>
      </c>
      <c r="M67" s="152">
        <v>4.5</v>
      </c>
    </row>
    <row r="68" spans="1:13" s="5" customFormat="1" ht="11.15">
      <c r="A68" s="101" t="s">
        <v>534</v>
      </c>
      <c r="B68" s="101" t="s">
        <v>469</v>
      </c>
      <c r="C68" s="101" t="s">
        <v>151</v>
      </c>
      <c r="D68" s="102">
        <v>5811</v>
      </c>
      <c r="E68" s="101" t="s">
        <v>57</v>
      </c>
      <c r="F68" s="101" t="s">
        <v>152</v>
      </c>
      <c r="G68" s="101" t="s">
        <v>58</v>
      </c>
      <c r="H68" s="101" t="s">
        <v>52</v>
      </c>
      <c r="I68" s="101" t="s">
        <v>165</v>
      </c>
      <c r="J68" s="101" t="s">
        <v>166</v>
      </c>
      <c r="K68" s="101" t="s">
        <v>197</v>
      </c>
      <c r="L68" s="101" t="s">
        <v>218</v>
      </c>
      <c r="M68" s="152">
        <v>14.5</v>
      </c>
    </row>
    <row r="69" spans="1:13" s="5" customFormat="1" ht="11.15">
      <c r="A69" s="101" t="s">
        <v>535</v>
      </c>
      <c r="B69" s="101" t="s">
        <v>471</v>
      </c>
      <c r="C69" s="101" t="s">
        <v>151</v>
      </c>
      <c r="D69" s="102">
        <v>5811</v>
      </c>
      <c r="E69" s="101" t="s">
        <v>57</v>
      </c>
      <c r="F69" s="101" t="s">
        <v>152</v>
      </c>
      <c r="G69" s="101" t="s">
        <v>58</v>
      </c>
      <c r="H69" s="101" t="s">
        <v>52</v>
      </c>
      <c r="I69" s="101" t="s">
        <v>165</v>
      </c>
      <c r="J69" s="101" t="s">
        <v>166</v>
      </c>
      <c r="K69" s="101" t="s">
        <v>198</v>
      </c>
      <c r="L69" s="101" t="s">
        <v>218</v>
      </c>
      <c r="M69" s="152">
        <v>12.5</v>
      </c>
    </row>
    <row r="70" spans="1:13" s="5" customFormat="1" ht="11.15">
      <c r="A70" s="101" t="s">
        <v>536</v>
      </c>
      <c r="B70" s="101" t="s">
        <v>473</v>
      </c>
      <c r="C70" s="101" t="s">
        <v>151</v>
      </c>
      <c r="D70" s="102">
        <v>5811</v>
      </c>
      <c r="E70" s="101" t="s">
        <v>57</v>
      </c>
      <c r="F70" s="101" t="s">
        <v>152</v>
      </c>
      <c r="G70" s="101" t="s">
        <v>58</v>
      </c>
      <c r="H70" s="101" t="s">
        <v>52</v>
      </c>
      <c r="I70" s="101" t="s">
        <v>165</v>
      </c>
      <c r="J70" s="101" t="s">
        <v>166</v>
      </c>
      <c r="K70" s="101" t="s">
        <v>198</v>
      </c>
      <c r="L70" s="101" t="s">
        <v>32</v>
      </c>
      <c r="M70" s="152">
        <v>4.5</v>
      </c>
    </row>
    <row r="71" spans="1:13" s="5" customFormat="1" ht="11.15">
      <c r="A71" s="101" t="s">
        <v>537</v>
      </c>
      <c r="B71" s="101" t="s">
        <v>475</v>
      </c>
      <c r="C71" s="101" t="s">
        <v>151</v>
      </c>
      <c r="D71" s="102">
        <v>5811</v>
      </c>
      <c r="E71" s="101" t="s">
        <v>57</v>
      </c>
      <c r="F71" s="101" t="s">
        <v>152</v>
      </c>
      <c r="G71" s="101" t="s">
        <v>58</v>
      </c>
      <c r="H71" s="101" t="s">
        <v>52</v>
      </c>
      <c r="I71" s="101" t="s">
        <v>165</v>
      </c>
      <c r="J71" s="101" t="s">
        <v>166</v>
      </c>
      <c r="K71" s="101" t="s">
        <v>197</v>
      </c>
      <c r="L71" s="101" t="s">
        <v>32</v>
      </c>
      <c r="M71" s="152">
        <v>6.5</v>
      </c>
    </row>
    <row r="72" spans="1:13" s="5" customFormat="1" ht="11.15">
      <c r="A72" s="101" t="s">
        <v>538</v>
      </c>
      <c r="B72" s="101" t="s">
        <v>477</v>
      </c>
      <c r="C72" s="101" t="s">
        <v>151</v>
      </c>
      <c r="D72" s="102">
        <v>5811</v>
      </c>
      <c r="E72" s="101" t="s">
        <v>57</v>
      </c>
      <c r="F72" s="101" t="s">
        <v>152</v>
      </c>
      <c r="G72" s="101" t="s">
        <v>58</v>
      </c>
      <c r="H72" s="101" t="s">
        <v>52</v>
      </c>
      <c r="I72" s="101" t="s">
        <v>165</v>
      </c>
      <c r="J72" s="101" t="s">
        <v>166</v>
      </c>
      <c r="K72" s="101" t="s">
        <v>197</v>
      </c>
      <c r="L72" s="101" t="s">
        <v>34</v>
      </c>
      <c r="M72" s="152">
        <v>10.5</v>
      </c>
    </row>
    <row r="73" spans="1:13" s="5" customFormat="1" ht="11.15">
      <c r="A73" s="101" t="s">
        <v>539</v>
      </c>
      <c r="B73" s="101" t="s">
        <v>479</v>
      </c>
      <c r="C73" s="101" t="s">
        <v>151</v>
      </c>
      <c r="D73" s="102">
        <v>5811</v>
      </c>
      <c r="E73" s="101" t="s">
        <v>57</v>
      </c>
      <c r="F73" s="101" t="s">
        <v>152</v>
      </c>
      <c r="G73" s="101" t="s">
        <v>58</v>
      </c>
      <c r="H73" s="101" t="s">
        <v>52</v>
      </c>
      <c r="I73" s="101" t="s">
        <v>165</v>
      </c>
      <c r="J73" s="101" t="s">
        <v>166</v>
      </c>
      <c r="K73" s="101" t="s">
        <v>198</v>
      </c>
      <c r="L73" s="101" t="s">
        <v>34</v>
      </c>
      <c r="M73" s="152">
        <v>8.5</v>
      </c>
    </row>
    <row r="74" spans="1:13" s="5" customFormat="1" ht="11.15">
      <c r="A74" s="101" t="s">
        <v>540</v>
      </c>
      <c r="B74" s="101" t="s">
        <v>457</v>
      </c>
      <c r="C74" s="101" t="s">
        <v>151</v>
      </c>
      <c r="D74" s="102">
        <v>5111</v>
      </c>
      <c r="E74" s="101" t="s">
        <v>55</v>
      </c>
      <c r="F74" s="101" t="s">
        <v>152</v>
      </c>
      <c r="G74" s="101" t="s">
        <v>58</v>
      </c>
      <c r="H74" s="101" t="s">
        <v>52</v>
      </c>
      <c r="I74" s="101" t="s">
        <v>167</v>
      </c>
      <c r="J74" s="101" t="s">
        <v>63</v>
      </c>
      <c r="K74" s="101" t="s">
        <v>197</v>
      </c>
      <c r="L74" s="101" t="s">
        <v>34</v>
      </c>
      <c r="M74" s="152">
        <v>5</v>
      </c>
    </row>
    <row r="75" spans="1:13" s="5" customFormat="1" ht="11.15">
      <c r="A75" s="101" t="s">
        <v>541</v>
      </c>
      <c r="B75" s="101" t="s">
        <v>459</v>
      </c>
      <c r="C75" s="101" t="s">
        <v>151</v>
      </c>
      <c r="D75" s="102">
        <v>5111</v>
      </c>
      <c r="E75" s="101" t="s">
        <v>55</v>
      </c>
      <c r="F75" s="101" t="s">
        <v>152</v>
      </c>
      <c r="G75" s="101" t="s">
        <v>58</v>
      </c>
      <c r="H75" s="101" t="s">
        <v>52</v>
      </c>
      <c r="I75" s="101" t="s">
        <v>167</v>
      </c>
      <c r="J75" s="101" t="s">
        <v>63</v>
      </c>
      <c r="K75" s="101" t="s">
        <v>198</v>
      </c>
      <c r="L75" s="101" t="s">
        <v>218</v>
      </c>
      <c r="M75" s="152">
        <v>5.5</v>
      </c>
    </row>
    <row r="76" spans="1:13" s="5" customFormat="1" ht="11.15">
      <c r="A76" s="101" t="s">
        <v>542</v>
      </c>
      <c r="B76" s="101" t="s">
        <v>461</v>
      </c>
      <c r="C76" s="101" t="s">
        <v>151</v>
      </c>
      <c r="D76" s="102">
        <v>5111</v>
      </c>
      <c r="E76" s="101" t="s">
        <v>55</v>
      </c>
      <c r="F76" s="101" t="s">
        <v>152</v>
      </c>
      <c r="G76" s="101" t="s">
        <v>58</v>
      </c>
      <c r="H76" s="101" t="s">
        <v>52</v>
      </c>
      <c r="I76" s="101" t="s">
        <v>167</v>
      </c>
      <c r="J76" s="101" t="s">
        <v>63</v>
      </c>
      <c r="K76" s="101" t="s">
        <v>197</v>
      </c>
      <c r="L76" s="101" t="s">
        <v>32</v>
      </c>
      <c r="M76" s="152">
        <v>3</v>
      </c>
    </row>
    <row r="77" spans="1:13" s="5" customFormat="1" ht="11.15">
      <c r="A77" s="101" t="s">
        <v>543</v>
      </c>
      <c r="B77" s="101" t="s">
        <v>463</v>
      </c>
      <c r="C77" s="101" t="s">
        <v>151</v>
      </c>
      <c r="D77" s="102">
        <v>5111</v>
      </c>
      <c r="E77" s="101" t="s">
        <v>55</v>
      </c>
      <c r="F77" s="101" t="s">
        <v>152</v>
      </c>
      <c r="G77" s="101" t="s">
        <v>58</v>
      </c>
      <c r="H77" s="101" t="s">
        <v>52</v>
      </c>
      <c r="I77" s="101" t="s">
        <v>167</v>
      </c>
      <c r="J77" s="101" t="s">
        <v>63</v>
      </c>
      <c r="K77" s="101" t="s">
        <v>197</v>
      </c>
      <c r="L77" s="101" t="s">
        <v>218</v>
      </c>
      <c r="M77" s="152">
        <v>6.5</v>
      </c>
    </row>
    <row r="78" spans="1:13" s="5" customFormat="1" ht="11.15">
      <c r="A78" s="101" t="s">
        <v>544</v>
      </c>
      <c r="B78" s="101" t="s">
        <v>465</v>
      </c>
      <c r="C78" s="101" t="s">
        <v>151</v>
      </c>
      <c r="D78" s="102">
        <v>5111</v>
      </c>
      <c r="E78" s="101" t="s">
        <v>55</v>
      </c>
      <c r="F78" s="101" t="s">
        <v>152</v>
      </c>
      <c r="G78" s="101" t="s">
        <v>58</v>
      </c>
      <c r="H78" s="101" t="s">
        <v>52</v>
      </c>
      <c r="I78" s="101" t="s">
        <v>167</v>
      </c>
      <c r="J78" s="101" t="s">
        <v>63</v>
      </c>
      <c r="K78" s="101" t="s">
        <v>198</v>
      </c>
      <c r="L78" s="101" t="s">
        <v>32</v>
      </c>
      <c r="M78" s="152">
        <v>2</v>
      </c>
    </row>
    <row r="79" spans="1:13" s="5" customFormat="1" ht="11.15">
      <c r="A79" s="101" t="s">
        <v>545</v>
      </c>
      <c r="B79" s="101" t="s">
        <v>467</v>
      </c>
      <c r="C79" s="101" t="s">
        <v>151</v>
      </c>
      <c r="D79" s="102">
        <v>5111</v>
      </c>
      <c r="E79" s="101" t="s">
        <v>55</v>
      </c>
      <c r="F79" s="101" t="s">
        <v>152</v>
      </c>
      <c r="G79" s="101" t="s">
        <v>58</v>
      </c>
      <c r="H79" s="101" t="s">
        <v>52</v>
      </c>
      <c r="I79" s="101" t="s">
        <v>167</v>
      </c>
      <c r="J79" s="101" t="s">
        <v>63</v>
      </c>
      <c r="K79" s="101" t="s">
        <v>198</v>
      </c>
      <c r="L79" s="101" t="s">
        <v>34</v>
      </c>
      <c r="M79" s="152">
        <v>4</v>
      </c>
    </row>
    <row r="80" spans="1:13" s="5" customFormat="1" ht="11.15">
      <c r="A80" s="101" t="s">
        <v>546</v>
      </c>
      <c r="B80" s="101" t="s">
        <v>469</v>
      </c>
      <c r="C80" s="101" t="s">
        <v>151</v>
      </c>
      <c r="D80" s="102">
        <v>5811</v>
      </c>
      <c r="E80" s="101" t="s">
        <v>57</v>
      </c>
      <c r="F80" s="101" t="s">
        <v>152</v>
      </c>
      <c r="G80" s="101" t="s">
        <v>58</v>
      </c>
      <c r="H80" s="101" t="s">
        <v>52</v>
      </c>
      <c r="I80" s="101" t="s">
        <v>167</v>
      </c>
      <c r="J80" s="101" t="s">
        <v>63</v>
      </c>
      <c r="K80" s="101" t="s">
        <v>197</v>
      </c>
      <c r="L80" s="101" t="s">
        <v>218</v>
      </c>
      <c r="M80" s="152">
        <v>12.5</v>
      </c>
    </row>
    <row r="81" spans="1:13" s="5" customFormat="1" ht="11.15">
      <c r="A81" s="101" t="s">
        <v>547</v>
      </c>
      <c r="B81" s="101" t="s">
        <v>471</v>
      </c>
      <c r="C81" s="101" t="s">
        <v>151</v>
      </c>
      <c r="D81" s="102">
        <v>5811</v>
      </c>
      <c r="E81" s="101" t="s">
        <v>57</v>
      </c>
      <c r="F81" s="101" t="s">
        <v>152</v>
      </c>
      <c r="G81" s="101" t="s">
        <v>58</v>
      </c>
      <c r="H81" s="101" t="s">
        <v>52</v>
      </c>
      <c r="I81" s="101" t="s">
        <v>167</v>
      </c>
      <c r="J81" s="101" t="s">
        <v>63</v>
      </c>
      <c r="K81" s="101" t="s">
        <v>198</v>
      </c>
      <c r="L81" s="101" t="s">
        <v>218</v>
      </c>
      <c r="M81" s="152">
        <v>10.5</v>
      </c>
    </row>
    <row r="82" spans="1:13" s="5" customFormat="1" ht="11.15">
      <c r="A82" s="101" t="s">
        <v>548</v>
      </c>
      <c r="B82" s="101" t="s">
        <v>473</v>
      </c>
      <c r="C82" s="101" t="s">
        <v>151</v>
      </c>
      <c r="D82" s="102">
        <v>5811</v>
      </c>
      <c r="E82" s="101" t="s">
        <v>57</v>
      </c>
      <c r="F82" s="101" t="s">
        <v>152</v>
      </c>
      <c r="G82" s="101" t="s">
        <v>58</v>
      </c>
      <c r="H82" s="101" t="s">
        <v>52</v>
      </c>
      <c r="I82" s="101" t="s">
        <v>167</v>
      </c>
      <c r="J82" s="101" t="s">
        <v>63</v>
      </c>
      <c r="K82" s="101" t="s">
        <v>198</v>
      </c>
      <c r="L82" s="101" t="s">
        <v>32</v>
      </c>
      <c r="M82" s="152">
        <v>4</v>
      </c>
    </row>
    <row r="83" spans="1:13" s="5" customFormat="1" ht="11.15">
      <c r="A83" s="101" t="s">
        <v>549</v>
      </c>
      <c r="B83" s="101" t="s">
        <v>475</v>
      </c>
      <c r="C83" s="101" t="s">
        <v>151</v>
      </c>
      <c r="D83" s="102">
        <v>5811</v>
      </c>
      <c r="E83" s="101" t="s">
        <v>57</v>
      </c>
      <c r="F83" s="101" t="s">
        <v>152</v>
      </c>
      <c r="G83" s="101" t="s">
        <v>58</v>
      </c>
      <c r="H83" s="101" t="s">
        <v>52</v>
      </c>
      <c r="I83" s="101" t="s">
        <v>167</v>
      </c>
      <c r="J83" s="101" t="s">
        <v>63</v>
      </c>
      <c r="K83" s="101" t="s">
        <v>197</v>
      </c>
      <c r="L83" s="101" t="s">
        <v>32</v>
      </c>
      <c r="M83" s="152">
        <v>5.5</v>
      </c>
    </row>
    <row r="84" spans="1:13" s="5" customFormat="1" ht="11.15">
      <c r="A84" s="101" t="s">
        <v>550</v>
      </c>
      <c r="B84" s="101" t="s">
        <v>477</v>
      </c>
      <c r="C84" s="101" t="s">
        <v>151</v>
      </c>
      <c r="D84" s="102">
        <v>5811</v>
      </c>
      <c r="E84" s="101" t="s">
        <v>57</v>
      </c>
      <c r="F84" s="101" t="s">
        <v>152</v>
      </c>
      <c r="G84" s="101" t="s">
        <v>58</v>
      </c>
      <c r="H84" s="101" t="s">
        <v>52</v>
      </c>
      <c r="I84" s="101" t="s">
        <v>167</v>
      </c>
      <c r="J84" s="101" t="s">
        <v>63</v>
      </c>
      <c r="K84" s="101" t="s">
        <v>197</v>
      </c>
      <c r="L84" s="101" t="s">
        <v>34</v>
      </c>
      <c r="M84" s="152">
        <v>9</v>
      </c>
    </row>
    <row r="85" spans="1:13" s="5" customFormat="1" ht="11.15">
      <c r="A85" s="101" t="s">
        <v>551</v>
      </c>
      <c r="B85" s="101" t="s">
        <v>479</v>
      </c>
      <c r="C85" s="101" t="s">
        <v>151</v>
      </c>
      <c r="D85" s="102">
        <v>5811</v>
      </c>
      <c r="E85" s="101" t="s">
        <v>57</v>
      </c>
      <c r="F85" s="101" t="s">
        <v>152</v>
      </c>
      <c r="G85" s="101" t="s">
        <v>58</v>
      </c>
      <c r="H85" s="101" t="s">
        <v>52</v>
      </c>
      <c r="I85" s="101" t="s">
        <v>167</v>
      </c>
      <c r="J85" s="101" t="s">
        <v>63</v>
      </c>
      <c r="K85" s="101" t="s">
        <v>198</v>
      </c>
      <c r="L85" s="101" t="s">
        <v>34</v>
      </c>
      <c r="M85" s="152">
        <v>7.5</v>
      </c>
    </row>
  </sheetData>
  <sheetProtection algorithmName="SHA-512" hashValue="2igH5QSDfQS30GG5vee56vOiwR019SK6kmtHMWKjVn8FYJDRFB8UWFiqQ6vA/+4jHzOkDqlk/qI0a+5tivnFQA==" saltValue="qDLA/eQdxJ1h53BhVFjfIw==" spinCount="100000" sheet="1" objects="1" scenarios="1" pivotTables="0"/>
  <autoFilter ref="A1:M85" xr:uid="{00000000-0009-0000-0000-000016000000}"/>
  <phoneticPr fontId="11" type="noConversion"/>
  <pageMargins left="0.75" right="0.75" top="1" bottom="1" header="0.5" footer="0.5"/>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M4807"/>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9.84375" bestFit="1"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12.15234375" bestFit="1"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ht="12.9">
      <c r="A2" s="123" t="s">
        <v>149</v>
      </c>
      <c r="B2" s="123" t="s">
        <v>149</v>
      </c>
      <c r="C2" s="123" t="s">
        <v>795</v>
      </c>
      <c r="D2" s="124">
        <v>3000</v>
      </c>
      <c r="E2" s="123" t="s">
        <v>795</v>
      </c>
      <c r="F2" s="123"/>
      <c r="G2" s="123" t="s">
        <v>149</v>
      </c>
      <c r="H2" s="123" t="s">
        <v>149</v>
      </c>
      <c r="I2" s="205" t="s">
        <v>654</v>
      </c>
      <c r="J2" s="123" t="s">
        <v>149</v>
      </c>
      <c r="K2" s="123" t="s">
        <v>149</v>
      </c>
      <c r="L2" s="123" t="s">
        <v>149</v>
      </c>
      <c r="M2" s="169"/>
    </row>
    <row r="3" spans="1:13">
      <c r="A3" s="261" t="s">
        <v>10309</v>
      </c>
      <c r="B3" s="261" t="s">
        <v>2248</v>
      </c>
      <c r="C3" s="261" t="s">
        <v>264</v>
      </c>
      <c r="D3" s="262">
        <v>3001</v>
      </c>
      <c r="E3" s="261" t="s">
        <v>888</v>
      </c>
      <c r="F3" s="261" t="s">
        <v>611</v>
      </c>
      <c r="G3" s="261" t="s">
        <v>298</v>
      </c>
      <c r="H3" s="261" t="s">
        <v>647</v>
      </c>
      <c r="I3" s="205" t="s">
        <v>654</v>
      </c>
      <c r="J3" s="261"/>
      <c r="K3" s="261" t="s">
        <v>298</v>
      </c>
      <c r="L3" s="261" t="s">
        <v>34</v>
      </c>
      <c r="M3" s="263">
        <v>754677000</v>
      </c>
    </row>
    <row r="4" spans="1:13">
      <c r="A4" s="261" t="s">
        <v>10310</v>
      </c>
      <c r="B4" s="261" t="s">
        <v>2249</v>
      </c>
      <c r="C4" s="261" t="s">
        <v>264</v>
      </c>
      <c r="D4" s="262">
        <v>3001</v>
      </c>
      <c r="E4" s="261" t="s">
        <v>888</v>
      </c>
      <c r="F4" s="261" t="s">
        <v>611</v>
      </c>
      <c r="G4" s="261" t="s">
        <v>298</v>
      </c>
      <c r="H4" s="261" t="s">
        <v>647</v>
      </c>
      <c r="I4" s="205" t="s">
        <v>654</v>
      </c>
      <c r="J4" s="261"/>
      <c r="K4" s="261" t="s">
        <v>298</v>
      </c>
      <c r="L4" s="261" t="s">
        <v>32</v>
      </c>
      <c r="M4" s="263">
        <v>377338500</v>
      </c>
    </row>
    <row r="5" spans="1:13">
      <c r="A5" s="261" t="s">
        <v>10311</v>
      </c>
      <c r="B5" s="261" t="s">
        <v>2250</v>
      </c>
      <c r="C5" s="261" t="s">
        <v>264</v>
      </c>
      <c r="D5" s="262">
        <v>3001</v>
      </c>
      <c r="E5" s="261" t="s">
        <v>888</v>
      </c>
      <c r="F5" s="261" t="s">
        <v>611</v>
      </c>
      <c r="G5" s="261" t="s">
        <v>298</v>
      </c>
      <c r="H5" s="261" t="s">
        <v>647</v>
      </c>
      <c r="I5" s="205" t="s">
        <v>654</v>
      </c>
      <c r="J5" s="261"/>
      <c r="K5" s="261" t="s">
        <v>298</v>
      </c>
      <c r="L5" s="261" t="s">
        <v>218</v>
      </c>
      <c r="M5" s="263">
        <v>1132015500</v>
      </c>
    </row>
    <row r="6" spans="1:13">
      <c r="A6" s="261" t="s">
        <v>10312</v>
      </c>
      <c r="B6" s="261" t="s">
        <v>2251</v>
      </c>
      <c r="C6" s="261" t="s">
        <v>264</v>
      </c>
      <c r="D6" s="262">
        <v>3002</v>
      </c>
      <c r="E6" s="261" t="s">
        <v>889</v>
      </c>
      <c r="F6" s="261" t="s">
        <v>611</v>
      </c>
      <c r="G6" s="261" t="s">
        <v>298</v>
      </c>
      <c r="H6" s="261" t="s">
        <v>647</v>
      </c>
      <c r="I6" s="205" t="s">
        <v>654</v>
      </c>
      <c r="J6" s="261"/>
      <c r="K6" s="261" t="s">
        <v>298</v>
      </c>
      <c r="L6" s="261" t="s">
        <v>34</v>
      </c>
      <c r="M6" s="263">
        <v>1509354000</v>
      </c>
    </row>
    <row r="7" spans="1:13">
      <c r="A7" s="261" t="s">
        <v>10313</v>
      </c>
      <c r="B7" s="261" t="s">
        <v>2252</v>
      </c>
      <c r="C7" s="261" t="s">
        <v>264</v>
      </c>
      <c r="D7" s="262">
        <v>3002</v>
      </c>
      <c r="E7" s="261" t="s">
        <v>889</v>
      </c>
      <c r="F7" s="261" t="s">
        <v>611</v>
      </c>
      <c r="G7" s="261" t="s">
        <v>298</v>
      </c>
      <c r="H7" s="261" t="s">
        <v>647</v>
      </c>
      <c r="I7" s="205" t="s">
        <v>654</v>
      </c>
      <c r="J7" s="261"/>
      <c r="K7" s="261" t="s">
        <v>298</v>
      </c>
      <c r="L7" s="261" t="s">
        <v>32</v>
      </c>
      <c r="M7" s="263">
        <v>754677000</v>
      </c>
    </row>
    <row r="8" spans="1:13">
      <c r="A8" s="261" t="s">
        <v>10314</v>
      </c>
      <c r="B8" s="261" t="s">
        <v>2253</v>
      </c>
      <c r="C8" s="261" t="s">
        <v>264</v>
      </c>
      <c r="D8" s="262">
        <v>3002</v>
      </c>
      <c r="E8" s="261" t="s">
        <v>889</v>
      </c>
      <c r="F8" s="261" t="s">
        <v>611</v>
      </c>
      <c r="G8" s="261" t="s">
        <v>298</v>
      </c>
      <c r="H8" s="261" t="s">
        <v>647</v>
      </c>
      <c r="I8" s="205" t="s">
        <v>654</v>
      </c>
      <c r="J8" s="261"/>
      <c r="K8" s="261" t="s">
        <v>298</v>
      </c>
      <c r="L8" s="261" t="s">
        <v>218</v>
      </c>
      <c r="M8" s="263">
        <v>2264031000</v>
      </c>
    </row>
    <row r="9" spans="1:13">
      <c r="A9" s="705" t="s">
        <v>17379</v>
      </c>
      <c r="B9" s="705" t="s">
        <v>17380</v>
      </c>
      <c r="C9" s="705" t="s">
        <v>1262</v>
      </c>
      <c r="D9" s="713">
        <v>3003</v>
      </c>
      <c r="E9" s="705" t="s">
        <v>17381</v>
      </c>
      <c r="F9" s="705" t="s">
        <v>611</v>
      </c>
      <c r="G9" s="705" t="s">
        <v>611</v>
      </c>
      <c r="H9" s="705" t="s">
        <v>647</v>
      </c>
      <c r="I9" s="723" t="s">
        <v>654</v>
      </c>
      <c r="J9" s="724"/>
      <c r="K9" s="724" t="s">
        <v>298</v>
      </c>
      <c r="L9" s="705" t="s">
        <v>34</v>
      </c>
      <c r="M9" s="730">
        <v>3675157200</v>
      </c>
    </row>
    <row r="10" spans="1:13">
      <c r="A10" s="705" t="s">
        <v>17382</v>
      </c>
      <c r="B10" s="705" t="s">
        <v>17383</v>
      </c>
      <c r="C10" s="705" t="s">
        <v>1262</v>
      </c>
      <c r="D10" s="713">
        <v>3003</v>
      </c>
      <c r="E10" s="705" t="s">
        <v>17381</v>
      </c>
      <c r="F10" s="705" t="s">
        <v>611</v>
      </c>
      <c r="G10" s="705" t="s">
        <v>611</v>
      </c>
      <c r="H10" s="705" t="s">
        <v>647</v>
      </c>
      <c r="I10" s="723" t="s">
        <v>654</v>
      </c>
      <c r="J10" s="724"/>
      <c r="K10" s="724" t="s">
        <v>298</v>
      </c>
      <c r="L10" s="705" t="s">
        <v>32</v>
      </c>
      <c r="M10" s="730">
        <v>1837578600</v>
      </c>
    </row>
    <row r="11" spans="1:13">
      <c r="A11" s="705" t="s">
        <v>17384</v>
      </c>
      <c r="B11" s="705" t="s">
        <v>17385</v>
      </c>
      <c r="C11" s="705" t="s">
        <v>1262</v>
      </c>
      <c r="D11" s="713">
        <v>3003</v>
      </c>
      <c r="E11" s="705" t="s">
        <v>17381</v>
      </c>
      <c r="F11" s="705" t="s">
        <v>611</v>
      </c>
      <c r="G11" s="705" t="s">
        <v>611</v>
      </c>
      <c r="H11" s="705" t="s">
        <v>647</v>
      </c>
      <c r="I11" s="723" t="s">
        <v>654</v>
      </c>
      <c r="J11" s="724"/>
      <c r="K11" s="724" t="s">
        <v>298</v>
      </c>
      <c r="L11" s="705" t="s">
        <v>218</v>
      </c>
      <c r="M11" s="730">
        <v>5512735800</v>
      </c>
    </row>
    <row r="12" spans="1:13">
      <c r="A12" s="282" t="s">
        <v>10315</v>
      </c>
      <c r="B12" s="282" t="s">
        <v>2254</v>
      </c>
      <c r="C12" s="282" t="s">
        <v>264</v>
      </c>
      <c r="D12" s="262">
        <v>3004</v>
      </c>
      <c r="E12" s="282" t="s">
        <v>899</v>
      </c>
      <c r="F12" s="282" t="s">
        <v>611</v>
      </c>
      <c r="G12" s="282" t="s">
        <v>298</v>
      </c>
      <c r="H12" s="282" t="s">
        <v>622</v>
      </c>
      <c r="I12" s="282" t="s">
        <v>316</v>
      </c>
      <c r="J12" s="282" t="s">
        <v>612</v>
      </c>
      <c r="K12" s="282" t="s">
        <v>298</v>
      </c>
      <c r="L12" s="282" t="s">
        <v>32</v>
      </c>
      <c r="M12" s="283">
        <v>12912900</v>
      </c>
    </row>
    <row r="13" spans="1:13">
      <c r="A13" s="282" t="s">
        <v>10316</v>
      </c>
      <c r="B13" s="282" t="s">
        <v>2254</v>
      </c>
      <c r="C13" s="282" t="s">
        <v>264</v>
      </c>
      <c r="D13" s="262">
        <v>3004</v>
      </c>
      <c r="E13" s="282" t="s">
        <v>899</v>
      </c>
      <c r="F13" s="282" t="s">
        <v>611</v>
      </c>
      <c r="G13" s="282" t="s">
        <v>298</v>
      </c>
      <c r="H13" s="282" t="s">
        <v>622</v>
      </c>
      <c r="I13" s="282" t="s">
        <v>318</v>
      </c>
      <c r="J13" s="282" t="s">
        <v>891</v>
      </c>
      <c r="K13" s="282" t="s">
        <v>298</v>
      </c>
      <c r="L13" s="282" t="s">
        <v>32</v>
      </c>
      <c r="M13" s="283">
        <v>11342100</v>
      </c>
    </row>
    <row r="14" spans="1:13">
      <c r="A14" s="282" t="s">
        <v>10317</v>
      </c>
      <c r="B14" s="282" t="s">
        <v>2254</v>
      </c>
      <c r="C14" s="282" t="s">
        <v>264</v>
      </c>
      <c r="D14" s="262">
        <v>3004</v>
      </c>
      <c r="E14" s="282" t="s">
        <v>899</v>
      </c>
      <c r="F14" s="282" t="s">
        <v>611</v>
      </c>
      <c r="G14" s="282" t="s">
        <v>298</v>
      </c>
      <c r="H14" s="282" t="s">
        <v>622</v>
      </c>
      <c r="I14" s="282" t="s">
        <v>320</v>
      </c>
      <c r="J14" s="282" t="s">
        <v>892</v>
      </c>
      <c r="K14" s="282" t="s">
        <v>298</v>
      </c>
      <c r="L14" s="282" t="s">
        <v>32</v>
      </c>
      <c r="M14" s="283">
        <v>11342100</v>
      </c>
    </row>
    <row r="15" spans="1:13">
      <c r="A15" s="282" t="s">
        <v>10318</v>
      </c>
      <c r="B15" s="282" t="s">
        <v>2254</v>
      </c>
      <c r="C15" s="282" t="s">
        <v>264</v>
      </c>
      <c r="D15" s="262">
        <v>3004</v>
      </c>
      <c r="E15" s="282" t="s">
        <v>899</v>
      </c>
      <c r="F15" s="282" t="s">
        <v>611</v>
      </c>
      <c r="G15" s="282" t="s">
        <v>298</v>
      </c>
      <c r="H15" s="282" t="s">
        <v>622</v>
      </c>
      <c r="I15" s="282" t="s">
        <v>322</v>
      </c>
      <c r="J15" s="282" t="s">
        <v>893</v>
      </c>
      <c r="K15" s="282" t="s">
        <v>298</v>
      </c>
      <c r="L15" s="282" t="s">
        <v>32</v>
      </c>
      <c r="M15" s="283">
        <v>11342100</v>
      </c>
    </row>
    <row r="16" spans="1:13">
      <c r="A16" s="282" t="s">
        <v>10319</v>
      </c>
      <c r="B16" s="282" t="s">
        <v>2254</v>
      </c>
      <c r="C16" s="282" t="s">
        <v>264</v>
      </c>
      <c r="D16" s="262">
        <v>3004</v>
      </c>
      <c r="E16" s="282" t="s">
        <v>899</v>
      </c>
      <c r="F16" s="282" t="s">
        <v>611</v>
      </c>
      <c r="G16" s="282" t="s">
        <v>298</v>
      </c>
      <c r="H16" s="282" t="s">
        <v>622</v>
      </c>
      <c r="I16" s="282" t="s">
        <v>324</v>
      </c>
      <c r="J16" s="282" t="s">
        <v>894</v>
      </c>
      <c r="K16" s="282" t="s">
        <v>298</v>
      </c>
      <c r="L16" s="282" t="s">
        <v>32</v>
      </c>
      <c r="M16" s="283">
        <v>9725100</v>
      </c>
    </row>
    <row r="17" spans="1:13">
      <c r="A17" s="282" t="s">
        <v>10320</v>
      </c>
      <c r="B17" s="282" t="s">
        <v>2254</v>
      </c>
      <c r="C17" s="282" t="s">
        <v>264</v>
      </c>
      <c r="D17" s="262">
        <v>3004</v>
      </c>
      <c r="E17" s="282" t="s">
        <v>899</v>
      </c>
      <c r="F17" s="282" t="s">
        <v>611</v>
      </c>
      <c r="G17" s="282" t="s">
        <v>298</v>
      </c>
      <c r="H17" s="282" t="s">
        <v>622</v>
      </c>
      <c r="I17" s="282" t="s">
        <v>42</v>
      </c>
      <c r="J17" s="282" t="s">
        <v>895</v>
      </c>
      <c r="K17" s="282" t="s">
        <v>298</v>
      </c>
      <c r="L17" s="282" t="s">
        <v>32</v>
      </c>
      <c r="M17" s="283">
        <v>8154300</v>
      </c>
    </row>
    <row r="18" spans="1:13">
      <c r="A18" s="480" t="s">
        <v>10321</v>
      </c>
      <c r="B18" s="480" t="s">
        <v>2254</v>
      </c>
      <c r="C18" s="480" t="s">
        <v>264</v>
      </c>
      <c r="D18" s="715">
        <v>3004</v>
      </c>
      <c r="E18" s="480" t="s">
        <v>899</v>
      </c>
      <c r="F18" s="480" t="s">
        <v>611</v>
      </c>
      <c r="G18" s="480" t="s">
        <v>298</v>
      </c>
      <c r="H18" s="480" t="s">
        <v>622</v>
      </c>
      <c r="I18" s="428" t="s">
        <v>219</v>
      </c>
      <c r="J18" s="728" t="s">
        <v>896</v>
      </c>
      <c r="K18" s="728" t="s">
        <v>298</v>
      </c>
      <c r="L18" s="480" t="s">
        <v>32</v>
      </c>
      <c r="M18" s="485">
        <v>8154300</v>
      </c>
    </row>
    <row r="19" spans="1:13">
      <c r="A19" s="480" t="s">
        <v>10322</v>
      </c>
      <c r="B19" s="480" t="s">
        <v>2254</v>
      </c>
      <c r="C19" s="480" t="s">
        <v>264</v>
      </c>
      <c r="D19" s="715">
        <v>3004</v>
      </c>
      <c r="E19" s="480" t="s">
        <v>899</v>
      </c>
      <c r="F19" s="480" t="s">
        <v>611</v>
      </c>
      <c r="G19" s="480" t="s">
        <v>298</v>
      </c>
      <c r="H19" s="480" t="s">
        <v>622</v>
      </c>
      <c r="I19" s="428" t="s">
        <v>44</v>
      </c>
      <c r="J19" s="728" t="s">
        <v>897</v>
      </c>
      <c r="K19" s="728" t="s">
        <v>298</v>
      </c>
      <c r="L19" s="480" t="s">
        <v>32</v>
      </c>
      <c r="M19" s="485">
        <v>8154300</v>
      </c>
    </row>
    <row r="20" spans="1:13">
      <c r="A20" s="480" t="s">
        <v>10323</v>
      </c>
      <c r="B20" s="480" t="s">
        <v>2254</v>
      </c>
      <c r="C20" s="480" t="s">
        <v>264</v>
      </c>
      <c r="D20" s="715">
        <v>3004</v>
      </c>
      <c r="E20" s="480" t="s">
        <v>899</v>
      </c>
      <c r="F20" s="480" t="s">
        <v>611</v>
      </c>
      <c r="G20" s="480" t="s">
        <v>298</v>
      </c>
      <c r="H20" s="480" t="s">
        <v>622</v>
      </c>
      <c r="I20" s="428" t="s">
        <v>46</v>
      </c>
      <c r="J20" s="728" t="s">
        <v>898</v>
      </c>
      <c r="K20" s="728" t="s">
        <v>298</v>
      </c>
      <c r="L20" s="480" t="s">
        <v>32</v>
      </c>
      <c r="M20" s="485">
        <v>8154300</v>
      </c>
    </row>
    <row r="21" spans="1:13">
      <c r="A21" s="711" t="s">
        <v>10349</v>
      </c>
      <c r="B21" s="711" t="s">
        <v>2258</v>
      </c>
      <c r="C21" s="711" t="s">
        <v>1262</v>
      </c>
      <c r="D21" s="717">
        <v>3007</v>
      </c>
      <c r="E21" s="721" t="s">
        <v>1267</v>
      </c>
      <c r="F21" s="711" t="s">
        <v>1263</v>
      </c>
      <c r="G21" s="711" t="s">
        <v>1263</v>
      </c>
      <c r="H21" s="711" t="s">
        <v>622</v>
      </c>
      <c r="I21" s="205" t="s">
        <v>324</v>
      </c>
      <c r="J21" s="729" t="s">
        <v>1264</v>
      </c>
      <c r="K21" s="729" t="s">
        <v>298</v>
      </c>
      <c r="L21" s="711" t="s">
        <v>32</v>
      </c>
      <c r="M21" s="736">
        <v>16863000</v>
      </c>
    </row>
    <row r="22" spans="1:13">
      <c r="A22" s="709" t="s">
        <v>10350</v>
      </c>
      <c r="B22" s="709" t="s">
        <v>2258</v>
      </c>
      <c r="C22" s="709" t="s">
        <v>1262</v>
      </c>
      <c r="D22" s="714">
        <v>3007</v>
      </c>
      <c r="E22" s="720" t="s">
        <v>1267</v>
      </c>
      <c r="F22" s="709" t="s">
        <v>1263</v>
      </c>
      <c r="G22" s="709" t="s">
        <v>1263</v>
      </c>
      <c r="H22" s="709" t="s">
        <v>622</v>
      </c>
      <c r="I22" s="205" t="s">
        <v>42</v>
      </c>
      <c r="J22" s="727" t="s">
        <v>1265</v>
      </c>
      <c r="K22" s="727" t="s">
        <v>298</v>
      </c>
      <c r="L22" s="709" t="s">
        <v>32</v>
      </c>
      <c r="M22" s="733">
        <v>16863000</v>
      </c>
    </row>
    <row r="23" spans="1:13">
      <c r="A23" s="709" t="s">
        <v>10351</v>
      </c>
      <c r="B23" s="709" t="s">
        <v>2258</v>
      </c>
      <c r="C23" s="709" t="s">
        <v>1262</v>
      </c>
      <c r="D23" s="714">
        <v>3007</v>
      </c>
      <c r="E23" s="720" t="s">
        <v>1267</v>
      </c>
      <c r="F23" s="709" t="s">
        <v>1263</v>
      </c>
      <c r="G23" s="709" t="s">
        <v>1263</v>
      </c>
      <c r="H23" s="709" t="s">
        <v>622</v>
      </c>
      <c r="I23" s="205" t="s">
        <v>219</v>
      </c>
      <c r="J23" s="727" t="s">
        <v>1266</v>
      </c>
      <c r="K23" s="727" t="s">
        <v>298</v>
      </c>
      <c r="L23" s="709" t="s">
        <v>32</v>
      </c>
      <c r="M23" s="734">
        <v>16863000</v>
      </c>
    </row>
    <row r="24" spans="1:13" ht="12.9">
      <c r="A24" s="710" t="s">
        <v>149</v>
      </c>
      <c r="B24" s="710" t="s">
        <v>149</v>
      </c>
      <c r="C24" s="712" t="s">
        <v>796</v>
      </c>
      <c r="D24" s="716">
        <v>6050</v>
      </c>
      <c r="E24" s="712" t="s">
        <v>796</v>
      </c>
      <c r="F24" s="712" t="s">
        <v>149</v>
      </c>
      <c r="G24" s="712" t="s">
        <v>149</v>
      </c>
      <c r="H24" s="712" t="s">
        <v>149</v>
      </c>
      <c r="I24" s="205" t="s">
        <v>654</v>
      </c>
      <c r="J24" s="712" t="s">
        <v>149</v>
      </c>
      <c r="K24" s="712" t="s">
        <v>149</v>
      </c>
      <c r="L24" s="712" t="s">
        <v>149</v>
      </c>
      <c r="M24" s="735"/>
    </row>
    <row r="25" spans="1:13">
      <c r="A25" s="253" t="s">
        <v>10324</v>
      </c>
      <c r="B25" s="251" t="s">
        <v>2255</v>
      </c>
      <c r="C25" s="253" t="s">
        <v>621</v>
      </c>
      <c r="D25" s="256">
        <v>6051</v>
      </c>
      <c r="E25" s="253" t="s">
        <v>858</v>
      </c>
      <c r="F25" s="253" t="s">
        <v>852</v>
      </c>
      <c r="G25" s="253" t="s">
        <v>298</v>
      </c>
      <c r="H25" s="253" t="s">
        <v>622</v>
      </c>
      <c r="I25" s="251" t="s">
        <v>316</v>
      </c>
      <c r="J25" s="251" t="s">
        <v>853</v>
      </c>
      <c r="K25" s="251" t="s">
        <v>298</v>
      </c>
      <c r="L25" s="253" t="s">
        <v>32</v>
      </c>
      <c r="M25" s="260">
        <v>25155900</v>
      </c>
    </row>
    <row r="26" spans="1:13">
      <c r="A26" s="253" t="s">
        <v>10337</v>
      </c>
      <c r="B26" s="251" t="s">
        <v>2257</v>
      </c>
      <c r="C26" s="253" t="s">
        <v>621</v>
      </c>
      <c r="D26" s="256">
        <v>6052</v>
      </c>
      <c r="E26" s="253" t="s">
        <v>859</v>
      </c>
      <c r="F26" s="253" t="s">
        <v>852</v>
      </c>
      <c r="G26" s="253" t="s">
        <v>298</v>
      </c>
      <c r="H26" s="253" t="s">
        <v>622</v>
      </c>
      <c r="I26" s="251" t="s">
        <v>316</v>
      </c>
      <c r="J26" s="251" t="s">
        <v>853</v>
      </c>
      <c r="K26" s="251" t="s">
        <v>298</v>
      </c>
      <c r="L26" s="253" t="s">
        <v>32</v>
      </c>
      <c r="M26" s="260">
        <v>92238300</v>
      </c>
    </row>
    <row r="27" spans="1:13">
      <c r="A27" s="253" t="s">
        <v>10338</v>
      </c>
      <c r="B27" s="251" t="s">
        <v>2257</v>
      </c>
      <c r="C27" s="253" t="s">
        <v>621</v>
      </c>
      <c r="D27" s="256">
        <v>6052</v>
      </c>
      <c r="E27" s="253" t="s">
        <v>859</v>
      </c>
      <c r="F27" s="253" t="s">
        <v>852</v>
      </c>
      <c r="G27" s="253" t="s">
        <v>298</v>
      </c>
      <c r="H27" s="253" t="s">
        <v>622</v>
      </c>
      <c r="I27" s="251" t="s">
        <v>318</v>
      </c>
      <c r="J27" s="251" t="s">
        <v>854</v>
      </c>
      <c r="K27" s="251" t="s">
        <v>298</v>
      </c>
      <c r="L27" s="253" t="s">
        <v>32</v>
      </c>
      <c r="M27" s="260">
        <v>92238300</v>
      </c>
    </row>
    <row r="28" spans="1:13">
      <c r="A28" s="257" t="s">
        <v>10339</v>
      </c>
      <c r="B28" s="257" t="s">
        <v>2257</v>
      </c>
      <c r="C28" s="257" t="s">
        <v>621</v>
      </c>
      <c r="D28" s="255">
        <v>6052</v>
      </c>
      <c r="E28" s="257" t="s">
        <v>859</v>
      </c>
      <c r="F28" s="257" t="s">
        <v>852</v>
      </c>
      <c r="G28" s="257" t="s">
        <v>298</v>
      </c>
      <c r="H28" s="257" t="s">
        <v>622</v>
      </c>
      <c r="I28" s="251" t="s">
        <v>320</v>
      </c>
      <c r="J28" s="257" t="s">
        <v>855</v>
      </c>
      <c r="K28" s="257" t="s">
        <v>298</v>
      </c>
      <c r="L28" s="257" t="s">
        <v>32</v>
      </c>
      <c r="M28" s="259">
        <v>92238300</v>
      </c>
    </row>
    <row r="29" spans="1:13">
      <c r="A29" s="236" t="s">
        <v>10340</v>
      </c>
      <c r="B29" s="236" t="s">
        <v>2257</v>
      </c>
      <c r="C29" s="236" t="s">
        <v>621</v>
      </c>
      <c r="D29" s="237">
        <v>6052</v>
      </c>
      <c r="E29" s="236" t="s">
        <v>859</v>
      </c>
      <c r="F29" s="236" t="s">
        <v>852</v>
      </c>
      <c r="G29" s="236" t="s">
        <v>298</v>
      </c>
      <c r="H29" s="236" t="s">
        <v>622</v>
      </c>
      <c r="I29" s="236" t="s">
        <v>322</v>
      </c>
      <c r="J29" s="236" t="s">
        <v>856</v>
      </c>
      <c r="K29" s="236" t="s">
        <v>298</v>
      </c>
      <c r="L29" s="236" t="s">
        <v>32</v>
      </c>
      <c r="M29" s="238">
        <v>92238300</v>
      </c>
    </row>
    <row r="30" spans="1:13">
      <c r="A30" s="236" t="s">
        <v>10341</v>
      </c>
      <c r="B30" s="236" t="s">
        <v>2257</v>
      </c>
      <c r="C30" s="236" t="s">
        <v>621</v>
      </c>
      <c r="D30" s="237">
        <v>6052</v>
      </c>
      <c r="E30" s="236" t="s">
        <v>859</v>
      </c>
      <c r="F30" s="236" t="s">
        <v>852</v>
      </c>
      <c r="G30" s="236" t="s">
        <v>298</v>
      </c>
      <c r="H30" s="236" t="s">
        <v>622</v>
      </c>
      <c r="I30" s="236" t="s">
        <v>324</v>
      </c>
      <c r="J30" s="236" t="s">
        <v>857</v>
      </c>
      <c r="K30" s="236" t="s">
        <v>298</v>
      </c>
      <c r="L30" s="236" t="s">
        <v>32</v>
      </c>
      <c r="M30" s="238">
        <v>92238300</v>
      </c>
    </row>
    <row r="31" spans="1:13">
      <c r="A31" s="252" t="s">
        <v>10342</v>
      </c>
      <c r="B31" s="252" t="s">
        <v>2257</v>
      </c>
      <c r="C31" s="252" t="s">
        <v>621</v>
      </c>
      <c r="D31" s="237">
        <v>6052</v>
      </c>
      <c r="E31" s="236" t="s">
        <v>859</v>
      </c>
      <c r="F31" s="252" t="s">
        <v>852</v>
      </c>
      <c r="G31" s="252" t="s">
        <v>298</v>
      </c>
      <c r="H31" s="252" t="s">
        <v>622</v>
      </c>
      <c r="I31" s="252" t="s">
        <v>42</v>
      </c>
      <c r="J31" s="252" t="s">
        <v>879</v>
      </c>
      <c r="K31" s="252" t="s">
        <v>298</v>
      </c>
      <c r="L31" s="252" t="s">
        <v>32</v>
      </c>
      <c r="M31" s="238">
        <v>92238300</v>
      </c>
    </row>
    <row r="32" spans="1:13">
      <c r="A32" s="252" t="s">
        <v>10343</v>
      </c>
      <c r="B32" s="252" t="s">
        <v>2257</v>
      </c>
      <c r="C32" s="252" t="s">
        <v>621</v>
      </c>
      <c r="D32" s="237">
        <v>6052</v>
      </c>
      <c r="E32" s="236" t="s">
        <v>859</v>
      </c>
      <c r="F32" s="252" t="s">
        <v>852</v>
      </c>
      <c r="G32" s="252" t="s">
        <v>298</v>
      </c>
      <c r="H32" s="252" t="s">
        <v>622</v>
      </c>
      <c r="I32" s="252" t="s">
        <v>219</v>
      </c>
      <c r="J32" s="252" t="s">
        <v>880</v>
      </c>
      <c r="K32" s="252" t="s">
        <v>298</v>
      </c>
      <c r="L32" s="252" t="s">
        <v>32</v>
      </c>
      <c r="M32" s="238">
        <v>92238300</v>
      </c>
    </row>
    <row r="33" spans="1:13">
      <c r="A33" s="252" t="s">
        <v>10344</v>
      </c>
      <c r="B33" s="252" t="s">
        <v>2257</v>
      </c>
      <c r="C33" s="252" t="s">
        <v>621</v>
      </c>
      <c r="D33" s="237">
        <v>6052</v>
      </c>
      <c r="E33" s="236" t="s">
        <v>859</v>
      </c>
      <c r="F33" s="252" t="s">
        <v>852</v>
      </c>
      <c r="G33" s="252" t="s">
        <v>298</v>
      </c>
      <c r="H33" s="252" t="s">
        <v>622</v>
      </c>
      <c r="I33" s="252" t="s">
        <v>44</v>
      </c>
      <c r="J33" s="252" t="s">
        <v>881</v>
      </c>
      <c r="K33" s="252" t="s">
        <v>298</v>
      </c>
      <c r="L33" s="252" t="s">
        <v>32</v>
      </c>
      <c r="M33" s="238">
        <v>92238300</v>
      </c>
    </row>
    <row r="34" spans="1:13">
      <c r="A34" s="339" t="s">
        <v>10345</v>
      </c>
      <c r="B34" s="339" t="s">
        <v>2257</v>
      </c>
      <c r="C34" s="339" t="s">
        <v>920</v>
      </c>
      <c r="D34" s="237">
        <v>6052</v>
      </c>
      <c r="E34" s="236" t="s">
        <v>859</v>
      </c>
      <c r="F34" s="252" t="s">
        <v>852</v>
      </c>
      <c r="G34" s="252" t="s">
        <v>298</v>
      </c>
      <c r="H34" s="252" t="s">
        <v>622</v>
      </c>
      <c r="I34" s="339" t="s">
        <v>46</v>
      </c>
      <c r="J34" s="339" t="s">
        <v>936</v>
      </c>
      <c r="K34" s="252" t="s">
        <v>298</v>
      </c>
      <c r="L34" s="339" t="s">
        <v>32</v>
      </c>
      <c r="M34" s="343">
        <v>92238300</v>
      </c>
    </row>
    <row r="35" spans="1:13">
      <c r="A35" s="708" t="s">
        <v>10346</v>
      </c>
      <c r="B35" s="708" t="s">
        <v>2257</v>
      </c>
      <c r="C35" s="708" t="s">
        <v>920</v>
      </c>
      <c r="D35" s="237">
        <v>6052</v>
      </c>
      <c r="E35" s="236" t="s">
        <v>859</v>
      </c>
      <c r="F35" s="243" t="s">
        <v>852</v>
      </c>
      <c r="G35" s="243" t="s">
        <v>298</v>
      </c>
      <c r="H35" s="243" t="s">
        <v>622</v>
      </c>
      <c r="I35" s="708" t="s">
        <v>221</v>
      </c>
      <c r="J35" s="708" t="s">
        <v>937</v>
      </c>
      <c r="K35" s="243" t="s">
        <v>298</v>
      </c>
      <c r="L35" s="708" t="s">
        <v>32</v>
      </c>
      <c r="M35" s="343">
        <v>92238300</v>
      </c>
    </row>
    <row r="36" spans="1:13">
      <c r="A36" s="708" t="s">
        <v>10347</v>
      </c>
      <c r="B36" s="708" t="s">
        <v>2257</v>
      </c>
      <c r="C36" s="708" t="s">
        <v>920</v>
      </c>
      <c r="D36" s="237">
        <v>6052</v>
      </c>
      <c r="E36" s="236" t="s">
        <v>859</v>
      </c>
      <c r="F36" s="243" t="s">
        <v>852</v>
      </c>
      <c r="G36" s="243" t="s">
        <v>298</v>
      </c>
      <c r="H36" s="243" t="s">
        <v>622</v>
      </c>
      <c r="I36" s="708" t="s">
        <v>48</v>
      </c>
      <c r="J36" s="708" t="s">
        <v>938</v>
      </c>
      <c r="K36" s="243" t="s">
        <v>298</v>
      </c>
      <c r="L36" s="708" t="s">
        <v>32</v>
      </c>
      <c r="M36" s="343">
        <v>92238300</v>
      </c>
    </row>
    <row r="37" spans="1:13">
      <c r="A37" s="708" t="s">
        <v>10348</v>
      </c>
      <c r="B37" s="708" t="s">
        <v>2257</v>
      </c>
      <c r="C37" s="708" t="s">
        <v>920</v>
      </c>
      <c r="D37" s="237">
        <v>6052</v>
      </c>
      <c r="E37" s="236" t="s">
        <v>859</v>
      </c>
      <c r="F37" s="243" t="s">
        <v>852</v>
      </c>
      <c r="G37" s="243" t="s">
        <v>298</v>
      </c>
      <c r="H37" s="243" t="s">
        <v>622</v>
      </c>
      <c r="I37" s="708" t="s">
        <v>50</v>
      </c>
      <c r="J37" s="708" t="s">
        <v>939</v>
      </c>
      <c r="K37" s="243" t="s">
        <v>298</v>
      </c>
      <c r="L37" s="708" t="s">
        <v>32</v>
      </c>
      <c r="M37" s="343">
        <v>92238300</v>
      </c>
    </row>
    <row r="38" spans="1:13">
      <c r="A38" s="236" t="s">
        <v>10325</v>
      </c>
      <c r="B38" s="236" t="s">
        <v>2256</v>
      </c>
      <c r="C38" s="236" t="s">
        <v>621</v>
      </c>
      <c r="D38" s="237">
        <v>6053</v>
      </c>
      <c r="E38" s="236" t="s">
        <v>860</v>
      </c>
      <c r="F38" s="236" t="s">
        <v>852</v>
      </c>
      <c r="G38" s="236" t="s">
        <v>298</v>
      </c>
      <c r="H38" s="236" t="s">
        <v>622</v>
      </c>
      <c r="I38" s="236" t="s">
        <v>316</v>
      </c>
      <c r="J38" s="236" t="s">
        <v>853</v>
      </c>
      <c r="K38" s="236" t="s">
        <v>298</v>
      </c>
      <c r="L38" s="236" t="s">
        <v>32</v>
      </c>
      <c r="M38" s="238">
        <v>47516700</v>
      </c>
    </row>
    <row r="39" spans="1:13">
      <c r="A39" s="337" t="s">
        <v>10326</v>
      </c>
      <c r="B39" s="337" t="s">
        <v>2256</v>
      </c>
      <c r="C39" s="337" t="s">
        <v>621</v>
      </c>
      <c r="D39" s="237">
        <v>6053</v>
      </c>
      <c r="E39" s="337" t="s">
        <v>860</v>
      </c>
      <c r="F39" s="337" t="s">
        <v>852</v>
      </c>
      <c r="G39" s="337" t="s">
        <v>298</v>
      </c>
      <c r="H39" s="337" t="s">
        <v>622</v>
      </c>
      <c r="I39" s="251" t="s">
        <v>318</v>
      </c>
      <c r="J39" s="342" t="s">
        <v>854</v>
      </c>
      <c r="K39" s="337" t="s">
        <v>298</v>
      </c>
      <c r="L39" s="337" t="s">
        <v>32</v>
      </c>
      <c r="M39" s="338">
        <v>47516700</v>
      </c>
    </row>
    <row r="40" spans="1:13">
      <c r="A40" s="337" t="s">
        <v>10327</v>
      </c>
      <c r="B40" s="337" t="s">
        <v>2256</v>
      </c>
      <c r="C40" s="337" t="s">
        <v>621</v>
      </c>
      <c r="D40" s="237">
        <v>6053</v>
      </c>
      <c r="E40" s="337" t="s">
        <v>860</v>
      </c>
      <c r="F40" s="337" t="s">
        <v>852</v>
      </c>
      <c r="G40" s="337" t="s">
        <v>298</v>
      </c>
      <c r="H40" s="337" t="s">
        <v>622</v>
      </c>
      <c r="I40" s="251" t="s">
        <v>320</v>
      </c>
      <c r="J40" s="342" t="s">
        <v>855</v>
      </c>
      <c r="K40" s="337" t="s">
        <v>298</v>
      </c>
      <c r="L40" s="337" t="s">
        <v>32</v>
      </c>
      <c r="M40" s="338">
        <v>47516700</v>
      </c>
    </row>
    <row r="41" spans="1:13">
      <c r="A41" s="337" t="s">
        <v>10328</v>
      </c>
      <c r="B41" s="337" t="s">
        <v>2256</v>
      </c>
      <c r="C41" s="337" t="s">
        <v>621</v>
      </c>
      <c r="D41" s="237">
        <v>6053</v>
      </c>
      <c r="E41" s="337" t="s">
        <v>860</v>
      </c>
      <c r="F41" s="337" t="s">
        <v>852</v>
      </c>
      <c r="G41" s="337" t="s">
        <v>298</v>
      </c>
      <c r="H41" s="337" t="s">
        <v>622</v>
      </c>
      <c r="I41" s="251" t="s">
        <v>322</v>
      </c>
      <c r="J41" s="342" t="s">
        <v>856</v>
      </c>
      <c r="K41" s="337" t="s">
        <v>298</v>
      </c>
      <c r="L41" s="337" t="s">
        <v>32</v>
      </c>
      <c r="M41" s="338">
        <v>47516700</v>
      </c>
    </row>
    <row r="42" spans="1:13">
      <c r="A42" s="337" t="s">
        <v>10329</v>
      </c>
      <c r="B42" s="337" t="s">
        <v>2256</v>
      </c>
      <c r="C42" s="337" t="s">
        <v>621</v>
      </c>
      <c r="D42" s="237">
        <v>6053</v>
      </c>
      <c r="E42" s="337" t="s">
        <v>860</v>
      </c>
      <c r="F42" s="337" t="s">
        <v>852</v>
      </c>
      <c r="G42" s="337" t="s">
        <v>298</v>
      </c>
      <c r="H42" s="337" t="s">
        <v>622</v>
      </c>
      <c r="I42" s="251" t="s">
        <v>324</v>
      </c>
      <c r="J42" s="342" t="s">
        <v>857</v>
      </c>
      <c r="K42" s="337" t="s">
        <v>298</v>
      </c>
      <c r="L42" s="337" t="s">
        <v>32</v>
      </c>
      <c r="M42" s="338">
        <v>47516700</v>
      </c>
    </row>
    <row r="43" spans="1:13">
      <c r="A43" s="336" t="s">
        <v>10330</v>
      </c>
      <c r="B43" s="336" t="s">
        <v>2256</v>
      </c>
      <c r="C43" s="336" t="s">
        <v>621</v>
      </c>
      <c r="D43" s="237">
        <v>6053</v>
      </c>
      <c r="E43" s="337" t="s">
        <v>860</v>
      </c>
      <c r="F43" s="336" t="s">
        <v>852</v>
      </c>
      <c r="G43" s="336" t="s">
        <v>298</v>
      </c>
      <c r="H43" s="336" t="s">
        <v>622</v>
      </c>
      <c r="I43" s="258" t="s">
        <v>42</v>
      </c>
      <c r="J43" s="265" t="s">
        <v>879</v>
      </c>
      <c r="K43" s="336" t="s">
        <v>298</v>
      </c>
      <c r="L43" s="336" t="s">
        <v>32</v>
      </c>
      <c r="M43" s="338">
        <v>47516700</v>
      </c>
    </row>
    <row r="44" spans="1:13">
      <c r="A44" s="336" t="s">
        <v>10331</v>
      </c>
      <c r="B44" s="336" t="s">
        <v>2256</v>
      </c>
      <c r="C44" s="336" t="s">
        <v>621</v>
      </c>
      <c r="D44" s="237">
        <v>6053</v>
      </c>
      <c r="E44" s="337" t="s">
        <v>860</v>
      </c>
      <c r="F44" s="336" t="s">
        <v>852</v>
      </c>
      <c r="G44" s="336" t="s">
        <v>298</v>
      </c>
      <c r="H44" s="336" t="s">
        <v>622</v>
      </c>
      <c r="I44" s="258" t="s">
        <v>219</v>
      </c>
      <c r="J44" s="265" t="s">
        <v>880</v>
      </c>
      <c r="K44" s="336" t="s">
        <v>298</v>
      </c>
      <c r="L44" s="336" t="s">
        <v>32</v>
      </c>
      <c r="M44" s="338">
        <v>47516700</v>
      </c>
    </row>
    <row r="45" spans="1:13">
      <c r="A45" s="336" t="s">
        <v>10332</v>
      </c>
      <c r="B45" s="336" t="s">
        <v>2256</v>
      </c>
      <c r="C45" s="336" t="s">
        <v>621</v>
      </c>
      <c r="D45" s="237">
        <v>6053</v>
      </c>
      <c r="E45" s="337" t="s">
        <v>860</v>
      </c>
      <c r="F45" s="336" t="s">
        <v>852</v>
      </c>
      <c r="G45" s="336" t="s">
        <v>298</v>
      </c>
      <c r="H45" s="336" t="s">
        <v>622</v>
      </c>
      <c r="I45" s="258" t="s">
        <v>44</v>
      </c>
      <c r="J45" s="265" t="s">
        <v>881</v>
      </c>
      <c r="K45" s="336" t="s">
        <v>298</v>
      </c>
      <c r="L45" s="336" t="s">
        <v>32</v>
      </c>
      <c r="M45" s="338">
        <v>47516700</v>
      </c>
    </row>
    <row r="46" spans="1:13">
      <c r="A46" s="339" t="s">
        <v>10333</v>
      </c>
      <c r="B46" s="339" t="s">
        <v>2256</v>
      </c>
      <c r="C46" s="339" t="s">
        <v>920</v>
      </c>
      <c r="D46" s="237">
        <v>6053</v>
      </c>
      <c r="E46" s="236" t="s">
        <v>860</v>
      </c>
      <c r="F46" s="252" t="s">
        <v>852</v>
      </c>
      <c r="G46" s="252" t="s">
        <v>298</v>
      </c>
      <c r="H46" s="252" t="s">
        <v>622</v>
      </c>
      <c r="I46" s="339" t="s">
        <v>46</v>
      </c>
      <c r="J46" s="339" t="s">
        <v>936</v>
      </c>
      <c r="K46" s="252" t="s">
        <v>298</v>
      </c>
      <c r="L46" s="339" t="s">
        <v>32</v>
      </c>
      <c r="M46" s="343">
        <v>47516700</v>
      </c>
    </row>
    <row r="47" spans="1:13">
      <c r="A47" s="707" t="s">
        <v>10334</v>
      </c>
      <c r="B47" s="707" t="s">
        <v>2256</v>
      </c>
      <c r="C47" s="707" t="s">
        <v>920</v>
      </c>
      <c r="D47" s="237">
        <v>6053</v>
      </c>
      <c r="E47" s="719" t="s">
        <v>860</v>
      </c>
      <c r="F47" s="722" t="s">
        <v>852</v>
      </c>
      <c r="G47" s="722" t="s">
        <v>298</v>
      </c>
      <c r="H47" s="722" t="s">
        <v>622</v>
      </c>
      <c r="I47" s="341" t="s">
        <v>221</v>
      </c>
      <c r="J47" s="726" t="s">
        <v>937</v>
      </c>
      <c r="K47" s="722" t="s">
        <v>298</v>
      </c>
      <c r="L47" s="707" t="s">
        <v>32</v>
      </c>
      <c r="M47" s="732">
        <v>47516700</v>
      </c>
    </row>
    <row r="48" spans="1:13">
      <c r="A48" s="707" t="s">
        <v>10335</v>
      </c>
      <c r="B48" s="707" t="s">
        <v>2256</v>
      </c>
      <c r="C48" s="707" t="s">
        <v>920</v>
      </c>
      <c r="D48" s="237">
        <v>6053</v>
      </c>
      <c r="E48" s="719" t="s">
        <v>860</v>
      </c>
      <c r="F48" s="722" t="s">
        <v>852</v>
      </c>
      <c r="G48" s="722" t="s">
        <v>298</v>
      </c>
      <c r="H48" s="722" t="s">
        <v>622</v>
      </c>
      <c r="I48" s="341" t="s">
        <v>48</v>
      </c>
      <c r="J48" s="726" t="s">
        <v>938</v>
      </c>
      <c r="K48" s="722" t="s">
        <v>298</v>
      </c>
      <c r="L48" s="707" t="s">
        <v>32</v>
      </c>
      <c r="M48" s="732">
        <v>47516700</v>
      </c>
    </row>
    <row r="49" spans="1:13">
      <c r="A49" s="707" t="s">
        <v>10336</v>
      </c>
      <c r="B49" s="707" t="s">
        <v>2256</v>
      </c>
      <c r="C49" s="707" t="s">
        <v>920</v>
      </c>
      <c r="D49" s="237">
        <v>6053</v>
      </c>
      <c r="E49" s="719" t="s">
        <v>860</v>
      </c>
      <c r="F49" s="722" t="s">
        <v>852</v>
      </c>
      <c r="G49" s="722" t="s">
        <v>298</v>
      </c>
      <c r="H49" s="722" t="s">
        <v>622</v>
      </c>
      <c r="I49" s="341" t="s">
        <v>50</v>
      </c>
      <c r="J49" s="726" t="s">
        <v>939</v>
      </c>
      <c r="K49" s="722" t="s">
        <v>298</v>
      </c>
      <c r="L49" s="707" t="s">
        <v>32</v>
      </c>
      <c r="M49" s="732">
        <v>47516700</v>
      </c>
    </row>
    <row r="50" spans="1:13">
      <c r="A50" s="579" t="s">
        <v>10352</v>
      </c>
      <c r="B50" s="579" t="s">
        <v>2259</v>
      </c>
      <c r="C50" s="579" t="s">
        <v>920</v>
      </c>
      <c r="D50" s="237">
        <v>6054</v>
      </c>
      <c r="E50" s="579" t="s">
        <v>1067</v>
      </c>
      <c r="F50" s="579" t="s">
        <v>611</v>
      </c>
      <c r="G50" s="579" t="s">
        <v>298</v>
      </c>
      <c r="H50" s="579" t="s">
        <v>647</v>
      </c>
      <c r="I50" s="205" t="s">
        <v>654</v>
      </c>
      <c r="J50" s="580"/>
      <c r="K50" s="579" t="s">
        <v>298</v>
      </c>
      <c r="L50" s="579" t="s">
        <v>32</v>
      </c>
      <c r="M50" s="581">
        <v>47516700</v>
      </c>
    </row>
    <row r="51" spans="1:13">
      <c r="A51" s="579" t="s">
        <v>10353</v>
      </c>
      <c r="B51" s="579" t="s">
        <v>2260</v>
      </c>
      <c r="C51" s="579" t="s">
        <v>920</v>
      </c>
      <c r="D51" s="237">
        <v>6055</v>
      </c>
      <c r="E51" s="579" t="s">
        <v>1066</v>
      </c>
      <c r="F51" s="579" t="s">
        <v>611</v>
      </c>
      <c r="G51" s="579" t="s">
        <v>298</v>
      </c>
      <c r="H51" s="579" t="s">
        <v>647</v>
      </c>
      <c r="I51" s="205" t="s">
        <v>654</v>
      </c>
      <c r="J51" s="580"/>
      <c r="K51" s="579" t="s">
        <v>298</v>
      </c>
      <c r="L51" s="579" t="s">
        <v>32</v>
      </c>
      <c r="M51" s="581">
        <v>47516700</v>
      </c>
    </row>
    <row r="52" spans="1:13">
      <c r="A52" s="579" t="s">
        <v>10354</v>
      </c>
      <c r="B52" s="579" t="s">
        <v>2261</v>
      </c>
      <c r="C52" s="579" t="s">
        <v>920</v>
      </c>
      <c r="D52" s="237">
        <v>6056</v>
      </c>
      <c r="E52" s="579" t="s">
        <v>1065</v>
      </c>
      <c r="F52" s="579" t="s">
        <v>611</v>
      </c>
      <c r="G52" s="579" t="s">
        <v>298</v>
      </c>
      <c r="H52" s="579" t="s">
        <v>647</v>
      </c>
      <c r="I52" s="205" t="s">
        <v>654</v>
      </c>
      <c r="J52" s="580"/>
      <c r="K52" s="579" t="s">
        <v>298</v>
      </c>
      <c r="L52" s="579" t="s">
        <v>32</v>
      </c>
      <c r="M52" s="581">
        <v>47516700</v>
      </c>
    </row>
    <row r="53" spans="1:13">
      <c r="A53" s="579" t="s">
        <v>10355</v>
      </c>
      <c r="B53" s="579" t="s">
        <v>2262</v>
      </c>
      <c r="C53" s="579" t="s">
        <v>920</v>
      </c>
      <c r="D53" s="237">
        <v>6057</v>
      </c>
      <c r="E53" s="579" t="s">
        <v>1064</v>
      </c>
      <c r="F53" s="579" t="s">
        <v>611</v>
      </c>
      <c r="G53" s="579" t="s">
        <v>298</v>
      </c>
      <c r="H53" s="579" t="s">
        <v>647</v>
      </c>
      <c r="I53" s="205" t="s">
        <v>654</v>
      </c>
      <c r="J53" s="580"/>
      <c r="K53" s="579" t="s">
        <v>298</v>
      </c>
      <c r="L53" s="579" t="s">
        <v>32</v>
      </c>
      <c r="M53" s="581">
        <v>11896500</v>
      </c>
    </row>
    <row r="54" spans="1:13">
      <c r="A54" s="706" t="s">
        <v>10356</v>
      </c>
      <c r="B54" s="706" t="s">
        <v>2263</v>
      </c>
      <c r="C54" s="706" t="s">
        <v>920</v>
      </c>
      <c r="D54" s="237">
        <v>6058</v>
      </c>
      <c r="E54" s="718" t="s">
        <v>1063</v>
      </c>
      <c r="F54" s="718" t="s">
        <v>611</v>
      </c>
      <c r="G54" s="718" t="s">
        <v>298</v>
      </c>
      <c r="H54" s="718" t="s">
        <v>647</v>
      </c>
      <c r="I54" s="340" t="s">
        <v>654</v>
      </c>
      <c r="J54" s="725"/>
      <c r="K54" s="718" t="s">
        <v>298</v>
      </c>
      <c r="L54" s="706" t="s">
        <v>32</v>
      </c>
      <c r="M54" s="731">
        <v>23769900</v>
      </c>
    </row>
    <row r="55" spans="1:13">
      <c r="A55" s="706" t="s">
        <v>10357</v>
      </c>
      <c r="B55" s="706" t="s">
        <v>2264</v>
      </c>
      <c r="C55" s="706" t="s">
        <v>920</v>
      </c>
      <c r="D55" s="237">
        <v>6059</v>
      </c>
      <c r="E55" s="718" t="s">
        <v>1062</v>
      </c>
      <c r="F55" s="718" t="s">
        <v>611</v>
      </c>
      <c r="G55" s="718" t="s">
        <v>298</v>
      </c>
      <c r="H55" s="718" t="s">
        <v>647</v>
      </c>
      <c r="I55" s="340" t="s">
        <v>654</v>
      </c>
      <c r="J55" s="725"/>
      <c r="K55" s="718" t="s">
        <v>298</v>
      </c>
      <c r="L55" s="706" t="s">
        <v>32</v>
      </c>
      <c r="M55" s="731">
        <v>47516700</v>
      </c>
    </row>
    <row r="56" spans="1:13">
      <c r="A56" s="579" t="s">
        <v>10358</v>
      </c>
      <c r="B56" s="579" t="s">
        <v>2265</v>
      </c>
      <c r="C56" s="579" t="s">
        <v>920</v>
      </c>
      <c r="D56" s="237">
        <v>6061</v>
      </c>
      <c r="E56" s="579" t="s">
        <v>1061</v>
      </c>
      <c r="F56" s="579" t="s">
        <v>611</v>
      </c>
      <c r="G56" s="579" t="s">
        <v>298</v>
      </c>
      <c r="H56" s="579" t="s">
        <v>647</v>
      </c>
      <c r="I56" s="205" t="s">
        <v>654</v>
      </c>
      <c r="J56" s="580"/>
      <c r="K56" s="579" t="s">
        <v>298</v>
      </c>
      <c r="L56" s="579" t="s">
        <v>32</v>
      </c>
      <c r="M56" s="581">
        <v>47516700</v>
      </c>
    </row>
    <row r="57" spans="1:13">
      <c r="A57" s="579" t="s">
        <v>17625</v>
      </c>
      <c r="B57" s="579" t="s">
        <v>17626</v>
      </c>
      <c r="C57" s="579" t="s">
        <v>796</v>
      </c>
      <c r="D57" s="237">
        <v>6062</v>
      </c>
      <c r="E57" s="579" t="s">
        <v>17627</v>
      </c>
      <c r="F57" s="579" t="s">
        <v>611</v>
      </c>
      <c r="G57" s="579" t="s">
        <v>611</v>
      </c>
      <c r="H57" s="579" t="s">
        <v>647</v>
      </c>
      <c r="I57" s="205" t="s">
        <v>654</v>
      </c>
      <c r="J57" s="580"/>
      <c r="K57" s="579" t="s">
        <v>298</v>
      </c>
      <c r="L57" s="579" t="s">
        <v>32</v>
      </c>
      <c r="M57" s="581">
        <v>403891950</v>
      </c>
    </row>
    <row r="58" spans="1:13">
      <c r="A58" s="579" t="s">
        <v>17628</v>
      </c>
      <c r="B58" s="579" t="s">
        <v>17629</v>
      </c>
      <c r="C58" s="579" t="s">
        <v>796</v>
      </c>
      <c r="D58" s="237">
        <v>6063</v>
      </c>
      <c r="E58" s="579" t="s">
        <v>17630</v>
      </c>
      <c r="F58" s="579" t="s">
        <v>611</v>
      </c>
      <c r="G58" s="579" t="s">
        <v>611</v>
      </c>
      <c r="H58" s="579" t="s">
        <v>647</v>
      </c>
      <c r="I58" s="205" t="s">
        <v>654</v>
      </c>
      <c r="J58" s="580"/>
      <c r="K58" s="579" t="s">
        <v>298</v>
      </c>
      <c r="L58" s="579" t="s">
        <v>32</v>
      </c>
      <c r="M58" s="581">
        <v>605837925</v>
      </c>
    </row>
    <row r="59" spans="1:13">
      <c r="A59" s="160"/>
      <c r="B59" s="160"/>
      <c r="C59" s="160"/>
      <c r="D59" s="160"/>
      <c r="E59" s="160"/>
      <c r="F59" s="160"/>
      <c r="G59" s="160"/>
      <c r="H59" s="160"/>
      <c r="I59" s="205" t="s">
        <v>654</v>
      </c>
      <c r="J59" s="160"/>
      <c r="K59" s="205" t="s">
        <v>654</v>
      </c>
      <c r="L59" s="160"/>
      <c r="M59" s="160"/>
    </row>
    <row r="60" spans="1:13">
      <c r="A60" s="160"/>
      <c r="B60" s="160"/>
      <c r="C60" s="160"/>
      <c r="D60" s="160"/>
      <c r="E60" s="160"/>
      <c r="F60" s="160"/>
      <c r="G60" s="160"/>
      <c r="H60" s="160"/>
      <c r="I60" s="205" t="s">
        <v>654</v>
      </c>
      <c r="J60" s="160"/>
      <c r="K60" s="205" t="s">
        <v>654</v>
      </c>
      <c r="L60" s="160"/>
      <c r="M60" s="160"/>
    </row>
    <row r="61" spans="1:13">
      <c r="A61" s="160"/>
      <c r="B61" s="160"/>
      <c r="C61" s="160"/>
      <c r="D61" s="160"/>
      <c r="E61" s="160"/>
      <c r="F61" s="160"/>
      <c r="G61" s="160"/>
      <c r="H61" s="160"/>
      <c r="I61" s="205" t="s">
        <v>654</v>
      </c>
      <c r="J61" s="160"/>
      <c r="K61" s="205" t="s">
        <v>654</v>
      </c>
      <c r="L61" s="160"/>
      <c r="M61" s="160"/>
    </row>
    <row r="62" spans="1:13">
      <c r="A62" s="160"/>
      <c r="B62" s="160"/>
      <c r="C62" s="160"/>
      <c r="D62" s="160"/>
      <c r="E62" s="160"/>
      <c r="F62" s="160"/>
      <c r="G62" s="160"/>
      <c r="H62" s="160"/>
      <c r="I62" s="205" t="s">
        <v>654</v>
      </c>
      <c r="J62" s="160"/>
      <c r="K62" s="205" t="s">
        <v>654</v>
      </c>
      <c r="L62" s="160"/>
      <c r="M62" s="160"/>
    </row>
    <row r="63" spans="1:13">
      <c r="A63" s="160"/>
      <c r="B63" s="160"/>
      <c r="C63" s="160"/>
      <c r="D63" s="160"/>
      <c r="E63" s="160"/>
      <c r="F63" s="160"/>
      <c r="G63" s="160"/>
      <c r="H63" s="160"/>
      <c r="I63" s="205" t="s">
        <v>654</v>
      </c>
      <c r="J63" s="160"/>
      <c r="K63" s="205" t="s">
        <v>654</v>
      </c>
      <c r="L63" s="160"/>
      <c r="M63" s="160"/>
    </row>
    <row r="64" spans="1:13">
      <c r="A64" s="160"/>
      <c r="B64" s="160"/>
      <c r="C64" s="160"/>
      <c r="D64" s="160"/>
      <c r="E64" s="160"/>
      <c r="F64" s="160"/>
      <c r="G64" s="160"/>
      <c r="H64" s="160"/>
      <c r="I64" s="205" t="s">
        <v>654</v>
      </c>
      <c r="J64" s="160"/>
      <c r="K64" s="205" t="s">
        <v>654</v>
      </c>
      <c r="L64" s="160"/>
      <c r="M64" s="160"/>
    </row>
    <row r="65" spans="1:13">
      <c r="A65" s="160"/>
      <c r="B65" s="160"/>
      <c r="C65" s="160"/>
      <c r="D65" s="160"/>
      <c r="E65" s="160"/>
      <c r="F65" s="160"/>
      <c r="G65" s="160"/>
      <c r="H65" s="160"/>
      <c r="I65" s="205" t="s">
        <v>654</v>
      </c>
      <c r="J65" s="160"/>
      <c r="K65" s="205" t="s">
        <v>654</v>
      </c>
      <c r="L65" s="160"/>
      <c r="M65" s="160"/>
    </row>
    <row r="66" spans="1:13">
      <c r="A66" s="160"/>
      <c r="B66" s="160"/>
      <c r="C66" s="160"/>
      <c r="D66" s="160"/>
      <c r="E66" s="160"/>
      <c r="F66" s="160"/>
      <c r="G66" s="160"/>
      <c r="H66" s="160"/>
      <c r="I66" s="205" t="s">
        <v>654</v>
      </c>
      <c r="J66" s="160"/>
      <c r="K66" s="205" t="s">
        <v>654</v>
      </c>
      <c r="L66" s="160"/>
      <c r="M66" s="160"/>
    </row>
    <row r="67" spans="1:13">
      <c r="A67" s="160"/>
      <c r="B67" s="160"/>
      <c r="C67" s="160"/>
      <c r="D67" s="160"/>
      <c r="E67" s="160"/>
      <c r="F67" s="160"/>
      <c r="G67" s="160"/>
      <c r="H67" s="160"/>
      <c r="I67" s="205" t="s">
        <v>654</v>
      </c>
      <c r="J67" s="160"/>
      <c r="K67" s="205" t="s">
        <v>654</v>
      </c>
      <c r="L67" s="160"/>
      <c r="M67" s="160"/>
    </row>
    <row r="68" spans="1:13">
      <c r="A68" s="160"/>
      <c r="B68" s="160"/>
      <c r="C68" s="160"/>
      <c r="D68" s="160"/>
      <c r="E68" s="160"/>
      <c r="F68" s="160"/>
      <c r="G68" s="160"/>
      <c r="H68" s="160"/>
      <c r="I68" s="205" t="s">
        <v>654</v>
      </c>
      <c r="J68" s="160"/>
      <c r="K68" s="205" t="s">
        <v>654</v>
      </c>
      <c r="L68" s="160"/>
      <c r="M68" s="160"/>
    </row>
    <row r="69" spans="1:13">
      <c r="A69" s="160"/>
      <c r="B69" s="160"/>
      <c r="C69" s="160"/>
      <c r="D69" s="160"/>
      <c r="E69" s="160"/>
      <c r="F69" s="160"/>
      <c r="G69" s="160"/>
      <c r="H69" s="160"/>
      <c r="I69" s="205" t="s">
        <v>654</v>
      </c>
      <c r="J69" s="160"/>
      <c r="K69" s="205" t="s">
        <v>654</v>
      </c>
      <c r="L69" s="160"/>
      <c r="M69" s="160"/>
    </row>
    <row r="70" spans="1:13">
      <c r="A70" s="160"/>
      <c r="B70" s="160"/>
      <c r="C70" s="160"/>
      <c r="D70" s="160"/>
      <c r="E70" s="160"/>
      <c r="F70" s="160"/>
      <c r="G70" s="160"/>
      <c r="H70" s="160"/>
      <c r="I70" s="205" t="s">
        <v>654</v>
      </c>
      <c r="J70" s="160"/>
      <c r="K70" s="205" t="s">
        <v>654</v>
      </c>
      <c r="L70" s="160"/>
      <c r="M70" s="160"/>
    </row>
    <row r="71" spans="1:13">
      <c r="A71" s="160"/>
      <c r="B71" s="160"/>
      <c r="C71" s="160"/>
      <c r="D71" s="160"/>
      <c r="E71" s="160"/>
      <c r="F71" s="160"/>
      <c r="G71" s="160"/>
      <c r="H71" s="160"/>
      <c r="I71" s="205" t="s">
        <v>654</v>
      </c>
      <c r="J71" s="160"/>
      <c r="K71" s="205" t="s">
        <v>654</v>
      </c>
      <c r="L71" s="160"/>
      <c r="M71" s="160"/>
    </row>
    <row r="72" spans="1:13">
      <c r="A72" s="160"/>
      <c r="B72" s="160"/>
      <c r="C72" s="160"/>
      <c r="D72" s="160"/>
      <c r="E72" s="160"/>
      <c r="F72" s="160"/>
      <c r="G72" s="160"/>
      <c r="H72" s="160"/>
      <c r="I72" s="205" t="s">
        <v>654</v>
      </c>
      <c r="J72" s="160"/>
      <c r="K72" s="205" t="s">
        <v>654</v>
      </c>
      <c r="L72" s="160"/>
      <c r="M72" s="160"/>
    </row>
    <row r="73" spans="1:13">
      <c r="A73" s="160"/>
      <c r="B73" s="160"/>
      <c r="C73" s="160"/>
      <c r="D73" s="160"/>
      <c r="E73" s="160"/>
      <c r="F73" s="160"/>
      <c r="G73" s="160"/>
      <c r="H73" s="160"/>
      <c r="I73" s="205" t="s">
        <v>654</v>
      </c>
      <c r="J73" s="160"/>
      <c r="K73" s="205" t="s">
        <v>654</v>
      </c>
      <c r="L73" s="160"/>
      <c r="M73" s="160"/>
    </row>
    <row r="74" spans="1:13">
      <c r="A74" s="160"/>
      <c r="B74" s="160"/>
      <c r="C74" s="160"/>
      <c r="D74" s="160"/>
      <c r="E74" s="160"/>
      <c r="F74" s="160"/>
      <c r="G74" s="160"/>
      <c r="H74" s="160"/>
      <c r="I74" s="205" t="s">
        <v>654</v>
      </c>
      <c r="J74" s="160"/>
      <c r="K74" s="205" t="s">
        <v>654</v>
      </c>
      <c r="L74" s="160"/>
      <c r="M74" s="160"/>
    </row>
    <row r="75" spans="1:13">
      <c r="A75" s="160"/>
      <c r="B75" s="160"/>
      <c r="C75" s="160"/>
      <c r="D75" s="160"/>
      <c r="E75" s="160"/>
      <c r="F75" s="160"/>
      <c r="G75" s="160"/>
      <c r="H75" s="160"/>
      <c r="I75" s="205" t="s">
        <v>654</v>
      </c>
      <c r="J75" s="160"/>
      <c r="K75" s="205" t="s">
        <v>654</v>
      </c>
      <c r="L75" s="160"/>
      <c r="M75" s="160"/>
    </row>
    <row r="76" spans="1:13">
      <c r="A76" s="160"/>
      <c r="B76" s="160"/>
      <c r="C76" s="160"/>
      <c r="D76" s="160"/>
      <c r="E76" s="160"/>
      <c r="F76" s="160"/>
      <c r="G76" s="160"/>
      <c r="H76" s="160"/>
      <c r="I76" s="205" t="s">
        <v>654</v>
      </c>
      <c r="J76" s="160"/>
      <c r="K76" s="205" t="s">
        <v>654</v>
      </c>
      <c r="L76" s="160"/>
      <c r="M76" s="160"/>
    </row>
    <row r="77" spans="1:13">
      <c r="A77" s="160"/>
      <c r="B77" s="160"/>
      <c r="C77" s="160"/>
      <c r="D77" s="160"/>
      <c r="E77" s="160"/>
      <c r="F77" s="160"/>
      <c r="G77" s="160"/>
      <c r="H77" s="160"/>
      <c r="I77" s="205" t="s">
        <v>654</v>
      </c>
      <c r="J77" s="160"/>
      <c r="K77" s="205" t="s">
        <v>654</v>
      </c>
      <c r="L77" s="160"/>
      <c r="M77" s="160"/>
    </row>
    <row r="78" spans="1:13">
      <c r="A78" s="160"/>
      <c r="B78" s="160"/>
      <c r="C78" s="160"/>
      <c r="D78" s="160"/>
      <c r="E78" s="160"/>
      <c r="F78" s="160"/>
      <c r="G78" s="160"/>
      <c r="H78" s="160"/>
      <c r="I78" s="205" t="s">
        <v>654</v>
      </c>
      <c r="J78" s="160"/>
      <c r="K78" s="205" t="s">
        <v>654</v>
      </c>
      <c r="L78" s="160"/>
      <c r="M78" s="160"/>
    </row>
    <row r="79" spans="1:13">
      <c r="A79" s="160"/>
      <c r="B79" s="160"/>
      <c r="C79" s="160"/>
      <c r="D79" s="160"/>
      <c r="E79" s="160"/>
      <c r="F79" s="160"/>
      <c r="G79" s="160"/>
      <c r="H79" s="160"/>
      <c r="I79" s="205" t="s">
        <v>654</v>
      </c>
      <c r="J79" s="160"/>
      <c r="K79" s="205" t="s">
        <v>654</v>
      </c>
      <c r="L79" s="160"/>
      <c r="M79" s="160"/>
    </row>
    <row r="80" spans="1:13">
      <c r="A80" s="160"/>
      <c r="B80" s="160"/>
      <c r="C80" s="160"/>
      <c r="D80" s="160"/>
      <c r="E80" s="160"/>
      <c r="F80" s="160"/>
      <c r="G80" s="160"/>
      <c r="H80" s="160"/>
      <c r="I80" s="205" t="s">
        <v>654</v>
      </c>
      <c r="J80" s="160"/>
      <c r="K80" s="205" t="s">
        <v>654</v>
      </c>
      <c r="L80" s="160"/>
      <c r="M80" s="160"/>
    </row>
    <row r="81" spans="1:13">
      <c r="A81" s="160"/>
      <c r="B81" s="160"/>
      <c r="C81" s="160"/>
      <c r="D81" s="160"/>
      <c r="E81" s="160"/>
      <c r="F81" s="160"/>
      <c r="G81" s="160"/>
      <c r="H81" s="160"/>
      <c r="I81" s="205" t="s">
        <v>654</v>
      </c>
      <c r="J81" s="160"/>
      <c r="K81" s="205" t="s">
        <v>654</v>
      </c>
      <c r="L81" s="160"/>
      <c r="M81" s="160"/>
    </row>
    <row r="82" spans="1:13">
      <c r="A82" s="160"/>
      <c r="B82" s="160"/>
      <c r="C82" s="160"/>
      <c r="D82" s="160"/>
      <c r="E82" s="160"/>
      <c r="F82" s="160"/>
      <c r="G82" s="160"/>
      <c r="H82" s="160"/>
      <c r="I82" s="205" t="s">
        <v>654</v>
      </c>
      <c r="J82" s="160"/>
      <c r="K82" s="205" t="s">
        <v>654</v>
      </c>
      <c r="L82" s="160"/>
      <c r="M82" s="160"/>
    </row>
    <row r="83" spans="1:13">
      <c r="A83" s="160"/>
      <c r="B83" s="160"/>
      <c r="C83" s="160"/>
      <c r="D83" s="160"/>
      <c r="E83" s="160"/>
      <c r="F83" s="160"/>
      <c r="G83" s="160"/>
      <c r="H83" s="160"/>
      <c r="I83" s="205" t="s">
        <v>654</v>
      </c>
      <c r="J83" s="160"/>
      <c r="K83" s="205" t="s">
        <v>654</v>
      </c>
      <c r="L83" s="160"/>
      <c r="M83" s="160"/>
    </row>
    <row r="84" spans="1:13">
      <c r="A84" s="160"/>
      <c r="B84" s="160"/>
      <c r="C84" s="160"/>
      <c r="D84" s="160"/>
      <c r="E84" s="160"/>
      <c r="F84" s="160"/>
      <c r="G84" s="160"/>
      <c r="H84" s="160"/>
      <c r="I84" s="205" t="s">
        <v>654</v>
      </c>
      <c r="J84" s="160"/>
      <c r="K84" s="205" t="s">
        <v>654</v>
      </c>
      <c r="L84" s="160"/>
      <c r="M84" s="160"/>
    </row>
    <row r="85" spans="1:13">
      <c r="A85" s="160"/>
      <c r="B85" s="160"/>
      <c r="C85" s="160"/>
      <c r="D85" s="160"/>
      <c r="E85" s="160"/>
      <c r="F85" s="160"/>
      <c r="G85" s="160"/>
      <c r="H85" s="160"/>
      <c r="I85" s="205" t="s">
        <v>654</v>
      </c>
      <c r="J85" s="160"/>
      <c r="K85" s="205" t="s">
        <v>654</v>
      </c>
      <c r="L85" s="160"/>
      <c r="M85" s="160"/>
    </row>
    <row r="86" spans="1:13">
      <c r="A86" s="160"/>
      <c r="B86" s="160"/>
      <c r="C86" s="160"/>
      <c r="D86" s="160"/>
      <c r="E86" s="160"/>
      <c r="F86" s="160"/>
      <c r="G86" s="160"/>
      <c r="H86" s="160"/>
      <c r="I86" s="205" t="s">
        <v>654</v>
      </c>
      <c r="J86" s="160"/>
      <c r="K86" s="205" t="s">
        <v>654</v>
      </c>
      <c r="L86" s="160"/>
      <c r="M86" s="160"/>
    </row>
    <row r="87" spans="1:13">
      <c r="A87" s="160"/>
      <c r="B87" s="160"/>
      <c r="C87" s="160"/>
      <c r="D87" s="160"/>
      <c r="E87" s="160"/>
      <c r="F87" s="160"/>
      <c r="G87" s="160"/>
      <c r="H87" s="160"/>
      <c r="I87" s="205" t="s">
        <v>654</v>
      </c>
      <c r="J87" s="160"/>
      <c r="K87" s="205" t="s">
        <v>654</v>
      </c>
      <c r="L87" s="160"/>
      <c r="M87" s="160"/>
    </row>
    <row r="88" spans="1:13">
      <c r="A88" s="160"/>
      <c r="B88" s="160"/>
      <c r="C88" s="160"/>
      <c r="D88" s="160"/>
      <c r="E88" s="160"/>
      <c r="F88" s="160"/>
      <c r="G88" s="160"/>
      <c r="H88" s="160"/>
      <c r="I88" s="205" t="s">
        <v>654</v>
      </c>
      <c r="J88" s="160"/>
      <c r="K88" s="205" t="s">
        <v>654</v>
      </c>
      <c r="L88" s="160"/>
      <c r="M88" s="160"/>
    </row>
    <row r="89" spans="1:13">
      <c r="A89" s="160"/>
      <c r="B89" s="160"/>
      <c r="C89" s="160"/>
      <c r="D89" s="160"/>
      <c r="E89" s="160"/>
      <c r="F89" s="160"/>
      <c r="G89" s="160"/>
      <c r="H89" s="160"/>
      <c r="I89" s="205" t="s">
        <v>654</v>
      </c>
      <c r="J89" s="160"/>
      <c r="K89" s="205" t="s">
        <v>654</v>
      </c>
      <c r="L89" s="160"/>
      <c r="M89" s="160"/>
    </row>
    <row r="90" spans="1:13">
      <c r="A90" s="160"/>
      <c r="B90" s="160"/>
      <c r="C90" s="160"/>
      <c r="D90" s="160"/>
      <c r="E90" s="160"/>
      <c r="F90" s="160"/>
      <c r="G90" s="160"/>
      <c r="H90" s="160"/>
      <c r="I90" s="205" t="s">
        <v>654</v>
      </c>
      <c r="J90" s="160"/>
      <c r="K90" s="205" t="s">
        <v>654</v>
      </c>
      <c r="L90" s="160"/>
      <c r="M90" s="160"/>
    </row>
    <row r="91" spans="1:13">
      <c r="A91" s="160"/>
      <c r="B91" s="160"/>
      <c r="C91" s="160"/>
      <c r="D91" s="160"/>
      <c r="E91" s="160"/>
      <c r="F91" s="160"/>
      <c r="G91" s="160"/>
      <c r="H91" s="160"/>
      <c r="I91" s="205" t="s">
        <v>654</v>
      </c>
      <c r="J91" s="160"/>
      <c r="K91" s="205" t="s">
        <v>654</v>
      </c>
      <c r="L91" s="160"/>
      <c r="M91" s="160"/>
    </row>
    <row r="92" spans="1:13">
      <c r="A92" s="160"/>
      <c r="B92" s="160"/>
      <c r="C92" s="160"/>
      <c r="D92" s="160"/>
      <c r="E92" s="160"/>
      <c r="F92" s="160"/>
      <c r="G92" s="160"/>
      <c r="H92" s="160"/>
      <c r="I92" s="205" t="s">
        <v>654</v>
      </c>
      <c r="J92" s="160"/>
      <c r="K92" s="205" t="s">
        <v>654</v>
      </c>
      <c r="L92" s="160"/>
      <c r="M92" s="160"/>
    </row>
    <row r="93" spans="1:13">
      <c r="A93" s="160"/>
      <c r="B93" s="160"/>
      <c r="C93" s="160"/>
      <c r="D93" s="160"/>
      <c r="E93" s="160"/>
      <c r="F93" s="160"/>
      <c r="G93" s="160"/>
      <c r="H93" s="160"/>
      <c r="I93" s="205" t="s">
        <v>654</v>
      </c>
      <c r="J93" s="160"/>
      <c r="K93" s="205" t="s">
        <v>654</v>
      </c>
      <c r="L93" s="160"/>
      <c r="M93" s="160"/>
    </row>
    <row r="94" spans="1:13">
      <c r="A94" s="160"/>
      <c r="B94" s="160"/>
      <c r="C94" s="160"/>
      <c r="D94" s="160"/>
      <c r="E94" s="160"/>
      <c r="F94" s="160"/>
      <c r="G94" s="160"/>
      <c r="H94" s="160"/>
      <c r="I94" s="205" t="s">
        <v>654</v>
      </c>
      <c r="J94" s="160"/>
      <c r="K94" s="205" t="s">
        <v>654</v>
      </c>
      <c r="L94" s="160"/>
      <c r="M94" s="160"/>
    </row>
    <row r="95" spans="1:13">
      <c r="A95" s="160"/>
      <c r="B95" s="160"/>
      <c r="C95" s="160"/>
      <c r="D95" s="160"/>
      <c r="E95" s="160"/>
      <c r="F95" s="160"/>
      <c r="G95" s="160"/>
      <c r="H95" s="160"/>
      <c r="I95" s="205" t="s">
        <v>654</v>
      </c>
      <c r="J95" s="160"/>
      <c r="K95" s="205" t="s">
        <v>654</v>
      </c>
      <c r="L95" s="160"/>
      <c r="M95" s="160"/>
    </row>
    <row r="96" spans="1:13">
      <c r="A96" s="160"/>
      <c r="B96" s="160"/>
      <c r="C96" s="160"/>
      <c r="D96" s="160"/>
      <c r="E96" s="160"/>
      <c r="F96" s="160"/>
      <c r="G96" s="160"/>
      <c r="H96" s="160"/>
      <c r="I96" s="205" t="s">
        <v>654</v>
      </c>
      <c r="J96" s="160"/>
      <c r="K96" s="205" t="s">
        <v>654</v>
      </c>
      <c r="L96" s="160"/>
      <c r="M96" s="160"/>
    </row>
    <row r="97" spans="1:13">
      <c r="A97" s="160"/>
      <c r="B97" s="160"/>
      <c r="C97" s="160"/>
      <c r="D97" s="160"/>
      <c r="E97" s="160"/>
      <c r="F97" s="160"/>
      <c r="G97" s="160"/>
      <c r="H97" s="160"/>
      <c r="I97" s="205" t="s">
        <v>654</v>
      </c>
      <c r="J97" s="160"/>
      <c r="K97" s="205" t="s">
        <v>654</v>
      </c>
      <c r="L97" s="160"/>
      <c r="M97" s="160"/>
    </row>
    <row r="98" spans="1:13">
      <c r="A98" s="160"/>
      <c r="B98" s="160"/>
      <c r="C98" s="160"/>
      <c r="D98" s="160"/>
      <c r="E98" s="160"/>
      <c r="F98" s="160"/>
      <c r="G98" s="160"/>
      <c r="H98" s="160"/>
      <c r="I98" s="205" t="s">
        <v>654</v>
      </c>
      <c r="J98" s="160"/>
      <c r="K98" s="205" t="s">
        <v>654</v>
      </c>
      <c r="L98" s="160"/>
      <c r="M98" s="160"/>
    </row>
    <row r="99" spans="1:13">
      <c r="A99" s="160"/>
      <c r="B99" s="160"/>
      <c r="C99" s="160"/>
      <c r="D99" s="160"/>
      <c r="E99" s="160"/>
      <c r="F99" s="160"/>
      <c r="G99" s="160"/>
      <c r="H99" s="160"/>
      <c r="I99" s="205" t="s">
        <v>654</v>
      </c>
      <c r="J99" s="160"/>
      <c r="K99" s="205" t="s">
        <v>654</v>
      </c>
      <c r="L99" s="160"/>
      <c r="M99" s="160"/>
    </row>
    <row r="100" spans="1:13">
      <c r="A100" s="160"/>
      <c r="B100" s="160"/>
      <c r="C100" s="160"/>
      <c r="D100" s="160"/>
      <c r="E100" s="160"/>
      <c r="F100" s="160"/>
      <c r="G100" s="160"/>
      <c r="H100" s="160"/>
      <c r="I100" s="205" t="s">
        <v>654</v>
      </c>
      <c r="J100" s="160"/>
      <c r="K100" s="205" t="s">
        <v>654</v>
      </c>
      <c r="L100" s="160"/>
      <c r="M100" s="160"/>
    </row>
    <row r="101" spans="1:13">
      <c r="A101" s="160"/>
      <c r="B101" s="160"/>
      <c r="C101" s="160"/>
      <c r="D101" s="160"/>
      <c r="E101" s="160"/>
      <c r="F101" s="160"/>
      <c r="G101" s="160"/>
      <c r="H101" s="160"/>
      <c r="I101" s="205" t="s">
        <v>654</v>
      </c>
      <c r="J101" s="160"/>
      <c r="K101" s="205" t="s">
        <v>654</v>
      </c>
      <c r="L101" s="160"/>
      <c r="M101" s="160"/>
    </row>
    <row r="102" spans="1:13">
      <c r="A102" s="160"/>
      <c r="B102" s="160"/>
      <c r="C102" s="160"/>
      <c r="D102" s="160"/>
      <c r="E102" s="160"/>
      <c r="F102" s="160"/>
      <c r="G102" s="160"/>
      <c r="H102" s="160"/>
      <c r="I102" s="205" t="s">
        <v>654</v>
      </c>
      <c r="J102" s="160"/>
      <c r="K102" s="205" t="s">
        <v>654</v>
      </c>
      <c r="L102" s="160"/>
      <c r="M102" s="160"/>
    </row>
    <row r="103" spans="1:13">
      <c r="A103" s="160"/>
      <c r="B103" s="160"/>
      <c r="C103" s="160"/>
      <c r="D103" s="160"/>
      <c r="E103" s="160"/>
      <c r="F103" s="160"/>
      <c r="G103" s="160"/>
      <c r="H103" s="160"/>
      <c r="I103" s="205" t="s">
        <v>654</v>
      </c>
      <c r="J103" s="160"/>
      <c r="K103" s="205" t="s">
        <v>654</v>
      </c>
      <c r="L103" s="160"/>
      <c r="M103" s="160"/>
    </row>
    <row r="104" spans="1:13">
      <c r="A104" s="160"/>
      <c r="B104" s="160"/>
      <c r="C104" s="160"/>
      <c r="D104" s="160"/>
      <c r="E104" s="160"/>
      <c r="F104" s="160"/>
      <c r="G104" s="160"/>
      <c r="H104" s="160"/>
      <c r="I104" s="205" t="s">
        <v>654</v>
      </c>
      <c r="J104" s="160"/>
      <c r="K104" s="205" t="s">
        <v>654</v>
      </c>
      <c r="L104" s="160"/>
      <c r="M104" s="160"/>
    </row>
    <row r="105" spans="1:13">
      <c r="A105" s="160"/>
      <c r="B105" s="160"/>
      <c r="C105" s="160"/>
      <c r="D105" s="160"/>
      <c r="E105" s="160"/>
      <c r="F105" s="160"/>
      <c r="G105" s="160"/>
      <c r="H105" s="160"/>
      <c r="I105" s="205" t="s">
        <v>654</v>
      </c>
      <c r="J105" s="160"/>
      <c r="K105" s="205" t="s">
        <v>654</v>
      </c>
      <c r="L105" s="160"/>
      <c r="M105" s="160"/>
    </row>
    <row r="106" spans="1:13">
      <c r="A106" s="160"/>
      <c r="B106" s="160"/>
      <c r="C106" s="160"/>
      <c r="D106" s="160"/>
      <c r="E106" s="160"/>
      <c r="F106" s="160"/>
      <c r="G106" s="160"/>
      <c r="H106" s="160"/>
      <c r="I106" s="205" t="s">
        <v>654</v>
      </c>
      <c r="J106" s="160"/>
      <c r="K106" s="205" t="s">
        <v>654</v>
      </c>
      <c r="L106" s="160"/>
      <c r="M106" s="160"/>
    </row>
    <row r="107" spans="1:13">
      <c r="A107" s="160"/>
      <c r="B107" s="160"/>
      <c r="C107" s="160"/>
      <c r="D107" s="160"/>
      <c r="E107" s="160"/>
      <c r="F107" s="160"/>
      <c r="G107" s="160"/>
      <c r="H107" s="160"/>
      <c r="I107" s="205" t="s">
        <v>654</v>
      </c>
      <c r="J107" s="160"/>
      <c r="K107" s="205" t="s">
        <v>654</v>
      </c>
      <c r="L107" s="160"/>
      <c r="M107" s="160"/>
    </row>
    <row r="108" spans="1:13">
      <c r="A108" s="160"/>
      <c r="B108" s="160"/>
      <c r="C108" s="160"/>
      <c r="D108" s="160"/>
      <c r="E108" s="160"/>
      <c r="F108" s="160"/>
      <c r="G108" s="160"/>
      <c r="H108" s="160"/>
      <c r="I108" s="205" t="s">
        <v>654</v>
      </c>
      <c r="J108" s="160"/>
      <c r="K108" s="205" t="s">
        <v>654</v>
      </c>
      <c r="L108" s="160"/>
      <c r="M108" s="160"/>
    </row>
    <row r="109" spans="1:13">
      <c r="A109" s="160"/>
      <c r="B109" s="160"/>
      <c r="C109" s="160"/>
      <c r="D109" s="160"/>
      <c r="E109" s="160"/>
      <c r="F109" s="160"/>
      <c r="G109" s="160"/>
      <c r="H109" s="160"/>
      <c r="I109" s="205" t="s">
        <v>654</v>
      </c>
      <c r="J109" s="160"/>
      <c r="K109" s="205" t="s">
        <v>654</v>
      </c>
      <c r="L109" s="160"/>
      <c r="M109" s="160"/>
    </row>
    <row r="110" spans="1:13">
      <c r="A110" s="160"/>
      <c r="B110" s="160"/>
      <c r="C110" s="160"/>
      <c r="D110" s="160"/>
      <c r="E110" s="160"/>
      <c r="F110" s="160"/>
      <c r="G110" s="160"/>
      <c r="H110" s="160"/>
      <c r="I110" s="205" t="s">
        <v>654</v>
      </c>
      <c r="J110" s="160"/>
      <c r="K110" s="205" t="s">
        <v>654</v>
      </c>
      <c r="L110" s="160"/>
      <c r="M110" s="160"/>
    </row>
    <row r="111" spans="1:13">
      <c r="A111" s="160"/>
      <c r="B111" s="160"/>
      <c r="C111" s="160"/>
      <c r="D111" s="160"/>
      <c r="E111" s="160"/>
      <c r="F111" s="160"/>
      <c r="G111" s="160"/>
      <c r="H111" s="160"/>
      <c r="I111" s="205" t="s">
        <v>654</v>
      </c>
      <c r="J111" s="160"/>
      <c r="K111" s="205" t="s">
        <v>654</v>
      </c>
      <c r="L111" s="160"/>
      <c r="M111" s="160"/>
    </row>
    <row r="112" spans="1:13">
      <c r="A112" s="160"/>
      <c r="B112" s="160"/>
      <c r="C112" s="160"/>
      <c r="D112" s="160"/>
      <c r="E112" s="160"/>
      <c r="F112" s="160"/>
      <c r="G112" s="160"/>
      <c r="H112" s="160"/>
      <c r="I112" s="205" t="s">
        <v>654</v>
      </c>
      <c r="J112" s="160"/>
      <c r="K112" s="205" t="s">
        <v>654</v>
      </c>
      <c r="L112" s="160"/>
      <c r="M112" s="160"/>
    </row>
    <row r="113" spans="1:13">
      <c r="A113" s="160"/>
      <c r="B113" s="160"/>
      <c r="C113" s="160"/>
      <c r="D113" s="160"/>
      <c r="E113" s="160"/>
      <c r="F113" s="160"/>
      <c r="G113" s="160"/>
      <c r="H113" s="160"/>
      <c r="I113" s="205" t="s">
        <v>654</v>
      </c>
      <c r="J113" s="160"/>
      <c r="K113" s="205" t="s">
        <v>654</v>
      </c>
      <c r="L113" s="160"/>
      <c r="M113" s="160"/>
    </row>
    <row r="114" spans="1:13">
      <c r="A114" s="160"/>
      <c r="B114" s="160"/>
      <c r="C114" s="160"/>
      <c r="D114" s="160"/>
      <c r="E114" s="160"/>
      <c r="F114" s="160"/>
      <c r="G114" s="160"/>
      <c r="H114" s="160"/>
      <c r="I114" s="205" t="s">
        <v>654</v>
      </c>
      <c r="J114" s="160"/>
      <c r="K114" s="205" t="s">
        <v>654</v>
      </c>
      <c r="L114" s="160"/>
      <c r="M114" s="160"/>
    </row>
    <row r="115" spans="1:13">
      <c r="A115" s="160"/>
      <c r="B115" s="160"/>
      <c r="C115" s="160"/>
      <c r="D115" s="160"/>
      <c r="E115" s="160"/>
      <c r="F115" s="160"/>
      <c r="G115" s="160"/>
      <c r="H115" s="160"/>
      <c r="I115" s="205" t="s">
        <v>654</v>
      </c>
      <c r="J115" s="160"/>
      <c r="K115" s="205" t="s">
        <v>654</v>
      </c>
      <c r="L115" s="160"/>
      <c r="M115" s="160"/>
    </row>
    <row r="116" spans="1:13">
      <c r="A116" s="160"/>
      <c r="B116" s="160"/>
      <c r="C116" s="160"/>
      <c r="D116" s="160"/>
      <c r="E116" s="160"/>
      <c r="F116" s="160"/>
      <c r="G116" s="160"/>
      <c r="H116" s="160"/>
      <c r="I116" s="205" t="s">
        <v>654</v>
      </c>
      <c r="J116" s="160"/>
      <c r="K116" s="205" t="s">
        <v>654</v>
      </c>
      <c r="L116" s="160"/>
      <c r="M116" s="160"/>
    </row>
    <row r="117" spans="1:13">
      <c r="A117" s="160"/>
      <c r="B117" s="160"/>
      <c r="C117" s="160"/>
      <c r="D117" s="160"/>
      <c r="E117" s="160"/>
      <c r="F117" s="160"/>
      <c r="G117" s="160"/>
      <c r="H117" s="160"/>
      <c r="I117" s="205" t="s">
        <v>654</v>
      </c>
      <c r="J117" s="160"/>
      <c r="K117" s="205" t="s">
        <v>654</v>
      </c>
      <c r="L117" s="160"/>
      <c r="M117" s="160"/>
    </row>
    <row r="118" spans="1:13">
      <c r="A118" s="160"/>
      <c r="B118" s="160"/>
      <c r="C118" s="160"/>
      <c r="D118" s="160"/>
      <c r="E118" s="160"/>
      <c r="F118" s="160"/>
      <c r="G118" s="160"/>
      <c r="H118" s="160"/>
      <c r="I118" s="205" t="s">
        <v>654</v>
      </c>
      <c r="J118" s="160"/>
      <c r="K118" s="205" t="s">
        <v>654</v>
      </c>
      <c r="L118" s="160"/>
      <c r="M118" s="160"/>
    </row>
    <row r="119" spans="1:13">
      <c r="A119" s="160"/>
      <c r="B119" s="160"/>
      <c r="C119" s="160"/>
      <c r="D119" s="160"/>
      <c r="E119" s="160"/>
      <c r="F119" s="160"/>
      <c r="G119" s="160"/>
      <c r="H119" s="160"/>
      <c r="I119" s="205" t="s">
        <v>654</v>
      </c>
      <c r="J119" s="160"/>
      <c r="K119" s="205" t="s">
        <v>654</v>
      </c>
      <c r="L119" s="160"/>
      <c r="M119" s="160"/>
    </row>
    <row r="120" spans="1:13">
      <c r="A120" s="160"/>
      <c r="B120" s="160"/>
      <c r="C120" s="160"/>
      <c r="D120" s="160"/>
      <c r="E120" s="160"/>
      <c r="F120" s="160"/>
      <c r="G120" s="160"/>
      <c r="H120" s="160"/>
      <c r="I120" s="205" t="s">
        <v>654</v>
      </c>
      <c r="J120" s="160"/>
      <c r="K120" s="205" t="s">
        <v>654</v>
      </c>
      <c r="L120" s="160"/>
      <c r="M120" s="160"/>
    </row>
    <row r="121" spans="1:13">
      <c r="A121" s="160"/>
      <c r="B121" s="160"/>
      <c r="C121" s="160"/>
      <c r="D121" s="160"/>
      <c r="E121" s="160"/>
      <c r="F121" s="160"/>
      <c r="G121" s="160"/>
      <c r="H121" s="160"/>
      <c r="I121" s="205" t="s">
        <v>654</v>
      </c>
      <c r="J121" s="160"/>
      <c r="K121" s="205" t="s">
        <v>654</v>
      </c>
      <c r="L121" s="160"/>
      <c r="M121" s="160"/>
    </row>
    <row r="122" spans="1:13">
      <c r="A122" s="160"/>
      <c r="B122" s="160"/>
      <c r="C122" s="160"/>
      <c r="D122" s="160"/>
      <c r="E122" s="160"/>
      <c r="F122" s="160"/>
      <c r="G122" s="160"/>
      <c r="H122" s="160"/>
      <c r="I122" s="205" t="s">
        <v>654</v>
      </c>
      <c r="J122" s="160"/>
      <c r="K122" s="205" t="s">
        <v>654</v>
      </c>
      <c r="L122" s="160"/>
      <c r="M122" s="160"/>
    </row>
    <row r="123" spans="1:13">
      <c r="A123" s="160"/>
      <c r="B123" s="160"/>
      <c r="C123" s="160"/>
      <c r="D123" s="160"/>
      <c r="E123" s="160"/>
      <c r="F123" s="160"/>
      <c r="G123" s="160"/>
      <c r="H123" s="160"/>
      <c r="I123" s="205" t="s">
        <v>654</v>
      </c>
      <c r="J123" s="160"/>
      <c r="K123" s="205" t="s">
        <v>654</v>
      </c>
      <c r="L123" s="160"/>
      <c r="M123" s="160"/>
    </row>
    <row r="124" spans="1:13">
      <c r="A124" s="160"/>
      <c r="B124" s="160"/>
      <c r="C124" s="160"/>
      <c r="D124" s="160"/>
      <c r="E124" s="160"/>
      <c r="F124" s="160"/>
      <c r="G124" s="160"/>
      <c r="H124" s="160"/>
      <c r="I124" s="205" t="s">
        <v>654</v>
      </c>
      <c r="J124" s="160"/>
      <c r="K124" s="205" t="s">
        <v>654</v>
      </c>
      <c r="L124" s="160"/>
      <c r="M124" s="160"/>
    </row>
    <row r="125" spans="1:13">
      <c r="A125" s="160"/>
      <c r="B125" s="160"/>
      <c r="C125" s="160"/>
      <c r="D125" s="160"/>
      <c r="E125" s="160"/>
      <c r="F125" s="160"/>
      <c r="G125" s="160"/>
      <c r="H125" s="160"/>
      <c r="I125" s="205" t="s">
        <v>654</v>
      </c>
      <c r="J125" s="160"/>
      <c r="K125" s="205" t="s">
        <v>654</v>
      </c>
      <c r="L125" s="160"/>
      <c r="M125" s="160"/>
    </row>
    <row r="126" spans="1:13">
      <c r="A126" s="160"/>
      <c r="B126" s="160"/>
      <c r="C126" s="160"/>
      <c r="D126" s="160"/>
      <c r="E126" s="160"/>
      <c r="F126" s="160"/>
      <c r="G126" s="160"/>
      <c r="H126" s="160"/>
      <c r="I126" s="205" t="s">
        <v>654</v>
      </c>
      <c r="J126" s="160"/>
      <c r="K126" s="205" t="s">
        <v>654</v>
      </c>
      <c r="L126" s="160"/>
      <c r="M126" s="160"/>
    </row>
    <row r="127" spans="1:13">
      <c r="A127" s="160"/>
      <c r="B127" s="160"/>
      <c r="C127" s="160"/>
      <c r="D127" s="160"/>
      <c r="E127" s="160"/>
      <c r="F127" s="160"/>
      <c r="G127" s="160"/>
      <c r="H127" s="160"/>
      <c r="I127" s="205" t="s">
        <v>654</v>
      </c>
      <c r="J127" s="160"/>
      <c r="K127" s="205" t="s">
        <v>654</v>
      </c>
      <c r="L127" s="160"/>
      <c r="M127" s="160"/>
    </row>
    <row r="128" spans="1:13">
      <c r="A128" s="160"/>
      <c r="B128" s="160"/>
      <c r="C128" s="160"/>
      <c r="D128" s="160"/>
      <c r="E128" s="160"/>
      <c r="F128" s="160"/>
      <c r="G128" s="160"/>
      <c r="H128" s="160"/>
      <c r="I128" s="205" t="s">
        <v>654</v>
      </c>
      <c r="J128" s="160"/>
      <c r="K128" s="205" t="s">
        <v>654</v>
      </c>
      <c r="L128" s="160"/>
      <c r="M128" s="160"/>
    </row>
    <row r="129" spans="1:13">
      <c r="A129" s="160"/>
      <c r="B129" s="160"/>
      <c r="C129" s="160"/>
      <c r="D129" s="160"/>
      <c r="E129" s="160"/>
      <c r="F129" s="160"/>
      <c r="G129" s="160"/>
      <c r="H129" s="160"/>
      <c r="I129" s="205" t="s">
        <v>654</v>
      </c>
      <c r="J129" s="160"/>
      <c r="K129" s="205" t="s">
        <v>654</v>
      </c>
      <c r="L129" s="160"/>
      <c r="M129" s="160"/>
    </row>
    <row r="130" spans="1:13">
      <c r="A130" s="160"/>
      <c r="B130" s="160"/>
      <c r="C130" s="160"/>
      <c r="D130" s="160"/>
      <c r="E130" s="160"/>
      <c r="F130" s="160"/>
      <c r="G130" s="160"/>
      <c r="H130" s="160"/>
      <c r="I130" s="205" t="s">
        <v>654</v>
      </c>
      <c r="J130" s="160"/>
      <c r="K130" s="205" t="s">
        <v>654</v>
      </c>
      <c r="L130" s="160"/>
      <c r="M130" s="160"/>
    </row>
    <row r="131" spans="1:13">
      <c r="A131" s="160"/>
      <c r="B131" s="160"/>
      <c r="C131" s="160"/>
      <c r="D131" s="160"/>
      <c r="E131" s="160"/>
      <c r="F131" s="160"/>
      <c r="G131" s="160"/>
      <c r="H131" s="160"/>
      <c r="I131" s="205" t="s">
        <v>654</v>
      </c>
      <c r="J131" s="160"/>
      <c r="K131" s="205" t="s">
        <v>654</v>
      </c>
      <c r="L131" s="160"/>
      <c r="M131" s="160"/>
    </row>
    <row r="132" spans="1:13">
      <c r="A132" s="160"/>
      <c r="B132" s="160"/>
      <c r="C132" s="160"/>
      <c r="D132" s="160"/>
      <c r="E132" s="160"/>
      <c r="F132" s="160"/>
      <c r="G132" s="160"/>
      <c r="H132" s="160"/>
      <c r="I132" s="205" t="s">
        <v>654</v>
      </c>
      <c r="J132" s="160"/>
      <c r="K132" s="205" t="s">
        <v>654</v>
      </c>
      <c r="L132" s="160"/>
      <c r="M132" s="160"/>
    </row>
    <row r="133" spans="1:13">
      <c r="A133" s="160"/>
      <c r="B133" s="160"/>
      <c r="C133" s="160"/>
      <c r="D133" s="160"/>
      <c r="E133" s="160"/>
      <c r="F133" s="160"/>
      <c r="G133" s="160"/>
      <c r="H133" s="160"/>
      <c r="I133" s="205" t="s">
        <v>654</v>
      </c>
      <c r="J133" s="160"/>
      <c r="K133" s="205" t="s">
        <v>654</v>
      </c>
      <c r="L133" s="160"/>
      <c r="M133" s="160"/>
    </row>
    <row r="134" spans="1:13">
      <c r="A134" s="160"/>
      <c r="B134" s="160"/>
      <c r="C134" s="160"/>
      <c r="D134" s="160"/>
      <c r="E134" s="160"/>
      <c r="F134" s="160"/>
      <c r="G134" s="160"/>
      <c r="H134" s="160"/>
      <c r="I134" s="205" t="s">
        <v>654</v>
      </c>
      <c r="J134" s="160"/>
      <c r="K134" s="205" t="s">
        <v>654</v>
      </c>
      <c r="L134" s="160"/>
      <c r="M134" s="160"/>
    </row>
    <row r="135" spans="1:13">
      <c r="A135" s="160"/>
      <c r="B135" s="160"/>
      <c r="C135" s="160"/>
      <c r="D135" s="160"/>
      <c r="E135" s="160"/>
      <c r="F135" s="160"/>
      <c r="G135" s="160"/>
      <c r="H135" s="160"/>
      <c r="I135" s="205" t="s">
        <v>654</v>
      </c>
      <c r="J135" s="160"/>
      <c r="K135" s="205" t="s">
        <v>654</v>
      </c>
      <c r="L135" s="160"/>
      <c r="M135" s="160"/>
    </row>
    <row r="136" spans="1:13">
      <c r="A136" s="160"/>
      <c r="B136" s="160"/>
      <c r="C136" s="160"/>
      <c r="D136" s="160"/>
      <c r="E136" s="160"/>
      <c r="F136" s="160"/>
      <c r="G136" s="160"/>
      <c r="H136" s="160"/>
      <c r="I136" s="205" t="s">
        <v>654</v>
      </c>
      <c r="J136" s="160"/>
      <c r="K136" s="205" t="s">
        <v>654</v>
      </c>
      <c r="L136" s="160"/>
      <c r="M136" s="160"/>
    </row>
    <row r="137" spans="1:13">
      <c r="A137" s="160"/>
      <c r="B137" s="160"/>
      <c r="C137" s="160"/>
      <c r="D137" s="160"/>
      <c r="E137" s="160"/>
      <c r="F137" s="160"/>
      <c r="G137" s="160"/>
      <c r="H137" s="160"/>
      <c r="I137" s="205" t="s">
        <v>654</v>
      </c>
      <c r="J137" s="160"/>
      <c r="K137" s="205" t="s">
        <v>654</v>
      </c>
      <c r="L137" s="160"/>
      <c r="M137" s="160"/>
    </row>
    <row r="138" spans="1:13">
      <c r="A138" s="160"/>
      <c r="B138" s="160"/>
      <c r="C138" s="160"/>
      <c r="D138" s="160"/>
      <c r="E138" s="160"/>
      <c r="F138" s="160"/>
      <c r="G138" s="160"/>
      <c r="H138" s="160"/>
      <c r="I138" s="205" t="s">
        <v>654</v>
      </c>
      <c r="J138" s="160"/>
      <c r="K138" s="205" t="s">
        <v>654</v>
      </c>
      <c r="L138" s="160"/>
      <c r="M138" s="160"/>
    </row>
    <row r="139" spans="1:13">
      <c r="A139" s="160"/>
      <c r="B139" s="160"/>
      <c r="C139" s="160"/>
      <c r="D139" s="160"/>
      <c r="E139" s="160"/>
      <c r="F139" s="160"/>
      <c r="G139" s="160"/>
      <c r="H139" s="160"/>
      <c r="I139" s="205" t="s">
        <v>654</v>
      </c>
      <c r="J139" s="160"/>
      <c r="K139" s="205" t="s">
        <v>654</v>
      </c>
      <c r="L139" s="160"/>
      <c r="M139" s="160"/>
    </row>
    <row r="140" spans="1:13">
      <c r="A140" s="160"/>
      <c r="B140" s="160"/>
      <c r="C140" s="160"/>
      <c r="D140" s="160"/>
      <c r="E140" s="160"/>
      <c r="F140" s="160"/>
      <c r="G140" s="160"/>
      <c r="H140" s="160"/>
      <c r="I140" s="205" t="s">
        <v>654</v>
      </c>
      <c r="J140" s="160"/>
      <c r="K140" s="205" t="s">
        <v>654</v>
      </c>
      <c r="L140" s="160"/>
      <c r="M140" s="160"/>
    </row>
    <row r="141" spans="1:13">
      <c r="A141" s="160"/>
      <c r="B141" s="160"/>
      <c r="C141" s="160"/>
      <c r="D141" s="160"/>
      <c r="E141" s="160"/>
      <c r="F141" s="160"/>
      <c r="G141" s="160"/>
      <c r="H141" s="160"/>
      <c r="I141" s="205" t="s">
        <v>654</v>
      </c>
      <c r="J141" s="160"/>
      <c r="K141" s="205" t="s">
        <v>654</v>
      </c>
      <c r="L141" s="160"/>
      <c r="M141" s="160"/>
    </row>
    <row r="142" spans="1:13">
      <c r="A142" s="160"/>
      <c r="B142" s="160"/>
      <c r="C142" s="160"/>
      <c r="D142" s="160"/>
      <c r="E142" s="160"/>
      <c r="F142" s="160"/>
      <c r="G142" s="160"/>
      <c r="H142" s="160"/>
      <c r="I142" s="205" t="s">
        <v>654</v>
      </c>
      <c r="J142" s="160"/>
      <c r="K142" s="205" t="s">
        <v>654</v>
      </c>
      <c r="L142" s="160"/>
      <c r="M142" s="160"/>
    </row>
    <row r="143" spans="1:13">
      <c r="A143" s="160"/>
      <c r="B143" s="160"/>
      <c r="C143" s="160"/>
      <c r="D143" s="160"/>
      <c r="E143" s="160"/>
      <c r="F143" s="160"/>
      <c r="G143" s="160"/>
      <c r="H143" s="160"/>
      <c r="I143" s="205" t="s">
        <v>654</v>
      </c>
      <c r="J143" s="160"/>
      <c r="K143" s="205" t="s">
        <v>654</v>
      </c>
      <c r="L143" s="160"/>
      <c r="M143" s="160"/>
    </row>
    <row r="144" spans="1:13">
      <c r="A144" s="160"/>
      <c r="B144" s="160"/>
      <c r="C144" s="160"/>
      <c r="D144" s="160"/>
      <c r="E144" s="160"/>
      <c r="F144" s="160"/>
      <c r="G144" s="160"/>
      <c r="H144" s="160"/>
      <c r="I144" s="205" t="s">
        <v>654</v>
      </c>
      <c r="J144" s="160"/>
      <c r="K144" s="205" t="s">
        <v>654</v>
      </c>
      <c r="L144" s="160"/>
      <c r="M144" s="160"/>
    </row>
    <row r="145" spans="1:13">
      <c r="A145" s="160"/>
      <c r="B145" s="160"/>
      <c r="C145" s="160"/>
      <c r="D145" s="160"/>
      <c r="E145" s="160"/>
      <c r="F145" s="160"/>
      <c r="G145" s="160"/>
      <c r="H145" s="160"/>
      <c r="I145" s="205" t="s">
        <v>654</v>
      </c>
      <c r="J145" s="160"/>
      <c r="K145" s="205" t="s">
        <v>654</v>
      </c>
      <c r="L145" s="160"/>
      <c r="M145" s="160"/>
    </row>
    <row r="146" spans="1:13">
      <c r="A146" s="160"/>
      <c r="B146" s="160"/>
      <c r="C146" s="160"/>
      <c r="D146" s="160"/>
      <c r="E146" s="160"/>
      <c r="F146" s="160"/>
      <c r="G146" s="160"/>
      <c r="H146" s="160"/>
      <c r="I146" s="205" t="s">
        <v>654</v>
      </c>
      <c r="J146" s="160"/>
      <c r="K146" s="205" t="s">
        <v>654</v>
      </c>
      <c r="L146" s="160"/>
      <c r="M146" s="160"/>
    </row>
    <row r="147" spans="1:13">
      <c r="A147" s="160"/>
      <c r="B147" s="160"/>
      <c r="C147" s="160"/>
      <c r="D147" s="160"/>
      <c r="E147" s="160"/>
      <c r="F147" s="160"/>
      <c r="G147" s="160"/>
      <c r="H147" s="160"/>
      <c r="I147" s="205" t="s">
        <v>654</v>
      </c>
      <c r="J147" s="160"/>
      <c r="K147" s="205" t="s">
        <v>654</v>
      </c>
      <c r="L147" s="160"/>
      <c r="M147" s="160"/>
    </row>
    <row r="148" spans="1:13">
      <c r="A148" s="160"/>
      <c r="B148" s="160"/>
      <c r="C148" s="160"/>
      <c r="D148" s="160"/>
      <c r="E148" s="160"/>
      <c r="F148" s="160"/>
      <c r="G148" s="160"/>
      <c r="H148" s="160"/>
      <c r="I148" s="205" t="s">
        <v>654</v>
      </c>
      <c r="J148" s="160"/>
      <c r="K148" s="205" t="s">
        <v>654</v>
      </c>
      <c r="L148" s="160"/>
      <c r="M148" s="160"/>
    </row>
    <row r="149" spans="1:13">
      <c r="A149" s="160"/>
      <c r="B149" s="160"/>
      <c r="C149" s="160"/>
      <c r="D149" s="160"/>
      <c r="E149" s="160"/>
      <c r="F149" s="160"/>
      <c r="G149" s="160"/>
      <c r="H149" s="160"/>
      <c r="I149" s="205" t="s">
        <v>654</v>
      </c>
      <c r="J149" s="160"/>
      <c r="K149" s="205" t="s">
        <v>654</v>
      </c>
      <c r="L149" s="160"/>
      <c r="M149" s="160"/>
    </row>
    <row r="150" spans="1:13">
      <c r="A150" s="160"/>
      <c r="B150" s="160"/>
      <c r="C150" s="160"/>
      <c r="D150" s="160"/>
      <c r="E150" s="160"/>
      <c r="F150" s="160"/>
      <c r="G150" s="160"/>
      <c r="H150" s="160"/>
      <c r="I150" s="205" t="s">
        <v>654</v>
      </c>
      <c r="J150" s="160"/>
      <c r="K150" s="205" t="s">
        <v>654</v>
      </c>
      <c r="L150" s="160"/>
      <c r="M150" s="160"/>
    </row>
    <row r="151" spans="1:13">
      <c r="A151" s="160"/>
      <c r="B151" s="160"/>
      <c r="C151" s="160"/>
      <c r="D151" s="160"/>
      <c r="E151" s="160"/>
      <c r="F151" s="160"/>
      <c r="G151" s="160"/>
      <c r="H151" s="160"/>
      <c r="I151" s="205" t="s">
        <v>654</v>
      </c>
      <c r="J151" s="160"/>
      <c r="K151" s="205" t="s">
        <v>654</v>
      </c>
      <c r="L151" s="160"/>
      <c r="M151" s="160"/>
    </row>
    <row r="152" spans="1:13">
      <c r="A152" s="160"/>
      <c r="B152" s="160"/>
      <c r="C152" s="160"/>
      <c r="D152" s="160"/>
      <c r="E152" s="160"/>
      <c r="F152" s="160"/>
      <c r="G152" s="160"/>
      <c r="H152" s="160"/>
      <c r="I152" s="205" t="s">
        <v>654</v>
      </c>
      <c r="J152" s="160"/>
      <c r="K152" s="205" t="s">
        <v>654</v>
      </c>
      <c r="L152" s="160"/>
      <c r="M152" s="160"/>
    </row>
    <row r="153" spans="1:13">
      <c r="A153" s="160"/>
      <c r="B153" s="160"/>
      <c r="C153" s="160"/>
      <c r="D153" s="160"/>
      <c r="E153" s="160"/>
      <c r="F153" s="160"/>
      <c r="G153" s="160"/>
      <c r="H153" s="160"/>
      <c r="I153" s="205" t="s">
        <v>654</v>
      </c>
      <c r="J153" s="160"/>
      <c r="K153" s="205" t="s">
        <v>654</v>
      </c>
      <c r="L153" s="160"/>
      <c r="M153" s="160"/>
    </row>
    <row r="154" spans="1:13">
      <c r="A154" s="160"/>
      <c r="B154" s="160"/>
      <c r="C154" s="160"/>
      <c r="D154" s="160"/>
      <c r="E154" s="160"/>
      <c r="F154" s="160"/>
      <c r="G154" s="160"/>
      <c r="H154" s="160"/>
      <c r="I154" s="205" t="s">
        <v>654</v>
      </c>
      <c r="J154" s="160"/>
      <c r="K154" s="205" t="s">
        <v>654</v>
      </c>
      <c r="L154" s="160"/>
      <c r="M154" s="160"/>
    </row>
    <row r="155" spans="1:13">
      <c r="A155" s="160"/>
      <c r="B155" s="160"/>
      <c r="C155" s="160"/>
      <c r="D155" s="160"/>
      <c r="E155" s="160"/>
      <c r="F155" s="160"/>
      <c r="G155" s="160"/>
      <c r="H155" s="160"/>
      <c r="I155" s="205" t="s">
        <v>654</v>
      </c>
      <c r="J155" s="160"/>
      <c r="K155" s="205" t="s">
        <v>654</v>
      </c>
      <c r="L155" s="160"/>
      <c r="M155" s="160"/>
    </row>
    <row r="156" spans="1:13">
      <c r="A156" s="160"/>
      <c r="B156" s="160"/>
      <c r="C156" s="160"/>
      <c r="D156" s="160"/>
      <c r="E156" s="160"/>
      <c r="F156" s="160"/>
      <c r="G156" s="160"/>
      <c r="H156" s="160"/>
      <c r="I156" s="205" t="s">
        <v>654</v>
      </c>
      <c r="J156" s="160"/>
      <c r="K156" s="205" t="s">
        <v>654</v>
      </c>
      <c r="L156" s="160"/>
      <c r="M156" s="160"/>
    </row>
    <row r="157" spans="1:13">
      <c r="A157" s="160"/>
      <c r="B157" s="160"/>
      <c r="C157" s="160"/>
      <c r="D157" s="160"/>
      <c r="E157" s="160"/>
      <c r="F157" s="160"/>
      <c r="G157" s="160"/>
      <c r="H157" s="160"/>
      <c r="I157" s="205" t="s">
        <v>654</v>
      </c>
      <c r="J157" s="160"/>
      <c r="K157" s="205" t="s">
        <v>654</v>
      </c>
      <c r="L157" s="160"/>
      <c r="M157" s="160"/>
    </row>
    <row r="158" spans="1:13">
      <c r="A158" s="160"/>
      <c r="B158" s="160"/>
      <c r="C158" s="160"/>
      <c r="D158" s="160"/>
      <c r="E158" s="160"/>
      <c r="F158" s="160"/>
      <c r="G158" s="160"/>
      <c r="H158" s="160"/>
      <c r="I158" s="205" t="s">
        <v>654</v>
      </c>
      <c r="J158" s="160"/>
      <c r="K158" s="205" t="s">
        <v>654</v>
      </c>
      <c r="L158" s="160"/>
      <c r="M158" s="160"/>
    </row>
    <row r="159" spans="1:13">
      <c r="A159" s="160"/>
      <c r="B159" s="160"/>
      <c r="C159" s="160"/>
      <c r="D159" s="160"/>
      <c r="E159" s="160"/>
      <c r="F159" s="160"/>
      <c r="G159" s="160"/>
      <c r="H159" s="160"/>
      <c r="I159" s="205" t="s">
        <v>654</v>
      </c>
      <c r="J159" s="160"/>
      <c r="K159" s="205" t="s">
        <v>654</v>
      </c>
      <c r="L159" s="160"/>
      <c r="M159" s="160"/>
    </row>
    <row r="160" spans="1:13">
      <c r="A160" s="160"/>
      <c r="B160" s="160"/>
      <c r="C160" s="160"/>
      <c r="D160" s="160"/>
      <c r="E160" s="160"/>
      <c r="F160" s="160"/>
      <c r="G160" s="160"/>
      <c r="H160" s="160"/>
      <c r="I160" s="205" t="s">
        <v>654</v>
      </c>
      <c r="J160" s="160"/>
      <c r="K160" s="205" t="s">
        <v>654</v>
      </c>
      <c r="L160" s="160"/>
      <c r="M160" s="160"/>
    </row>
    <row r="161" spans="1:13">
      <c r="A161" s="160"/>
      <c r="B161" s="160"/>
      <c r="C161" s="160"/>
      <c r="D161" s="160"/>
      <c r="E161" s="160"/>
      <c r="F161" s="160"/>
      <c r="G161" s="160"/>
      <c r="H161" s="160"/>
      <c r="I161" s="205" t="s">
        <v>654</v>
      </c>
      <c r="J161" s="160"/>
      <c r="K161" s="205" t="s">
        <v>654</v>
      </c>
      <c r="L161" s="160"/>
      <c r="M161" s="160"/>
    </row>
    <row r="162" spans="1:13">
      <c r="A162" s="160"/>
      <c r="B162" s="160"/>
      <c r="C162" s="160"/>
      <c r="D162" s="160"/>
      <c r="E162" s="160"/>
      <c r="F162" s="160"/>
      <c r="G162" s="160"/>
      <c r="H162" s="160"/>
      <c r="I162" s="205" t="s">
        <v>654</v>
      </c>
      <c r="J162" s="160"/>
      <c r="K162" s="205" t="s">
        <v>654</v>
      </c>
      <c r="L162" s="160"/>
      <c r="M162" s="160"/>
    </row>
    <row r="163" spans="1:13">
      <c r="A163" s="160"/>
      <c r="B163" s="160"/>
      <c r="C163" s="160"/>
      <c r="D163" s="160"/>
      <c r="E163" s="160"/>
      <c r="F163" s="160"/>
      <c r="G163" s="160"/>
      <c r="H163" s="160"/>
      <c r="I163" s="205" t="s">
        <v>654</v>
      </c>
      <c r="J163" s="160"/>
      <c r="K163" s="205" t="s">
        <v>654</v>
      </c>
      <c r="L163" s="160"/>
      <c r="M163" s="160"/>
    </row>
    <row r="164" spans="1:13">
      <c r="A164" s="160"/>
      <c r="B164" s="160"/>
      <c r="C164" s="160"/>
      <c r="D164" s="160"/>
      <c r="E164" s="160"/>
      <c r="F164" s="160"/>
      <c r="G164" s="160"/>
      <c r="H164" s="160"/>
      <c r="I164" s="205" t="s">
        <v>654</v>
      </c>
      <c r="J164" s="160"/>
      <c r="K164" s="205" t="s">
        <v>654</v>
      </c>
      <c r="L164" s="160"/>
      <c r="M164" s="160"/>
    </row>
    <row r="165" spans="1:13">
      <c r="A165" s="160"/>
      <c r="B165" s="160"/>
      <c r="C165" s="160"/>
      <c r="D165" s="160"/>
      <c r="E165" s="160"/>
      <c r="F165" s="160"/>
      <c r="G165" s="160"/>
      <c r="H165" s="160"/>
      <c r="I165" s="205" t="s">
        <v>654</v>
      </c>
      <c r="J165" s="160"/>
      <c r="K165" s="205" t="s">
        <v>654</v>
      </c>
      <c r="L165" s="160"/>
      <c r="M165" s="160"/>
    </row>
    <row r="166" spans="1:13">
      <c r="A166" s="160"/>
      <c r="B166" s="160"/>
      <c r="C166" s="160"/>
      <c r="D166" s="160"/>
      <c r="E166" s="160"/>
      <c r="F166" s="160"/>
      <c r="G166" s="160"/>
      <c r="H166" s="160"/>
      <c r="I166" s="205" t="s">
        <v>654</v>
      </c>
      <c r="J166" s="160"/>
      <c r="K166" s="205" t="s">
        <v>654</v>
      </c>
      <c r="L166" s="160"/>
      <c r="M166" s="160"/>
    </row>
    <row r="167" spans="1:13">
      <c r="A167" s="160"/>
      <c r="B167" s="160"/>
      <c r="C167" s="160"/>
      <c r="D167" s="160"/>
      <c r="E167" s="160"/>
      <c r="F167" s="160"/>
      <c r="G167" s="160"/>
      <c r="H167" s="160"/>
      <c r="I167" s="205" t="s">
        <v>654</v>
      </c>
      <c r="J167" s="160"/>
      <c r="K167" s="205" t="s">
        <v>654</v>
      </c>
      <c r="L167" s="160"/>
      <c r="M167" s="160"/>
    </row>
    <row r="168" spans="1:13">
      <c r="A168" s="160"/>
      <c r="B168" s="160"/>
      <c r="C168" s="160"/>
      <c r="D168" s="160"/>
      <c r="E168" s="160"/>
      <c r="F168" s="160"/>
      <c r="G168" s="160"/>
      <c r="H168" s="160"/>
      <c r="I168" s="205" t="s">
        <v>654</v>
      </c>
      <c r="J168" s="160"/>
      <c r="K168" s="205" t="s">
        <v>654</v>
      </c>
      <c r="L168" s="160"/>
      <c r="M168" s="160"/>
    </row>
    <row r="169" spans="1:13">
      <c r="A169" s="160"/>
      <c r="B169" s="160"/>
      <c r="C169" s="160"/>
      <c r="D169" s="160"/>
      <c r="E169" s="160"/>
      <c r="F169" s="160"/>
      <c r="G169" s="160"/>
      <c r="H169" s="160"/>
      <c r="I169" s="205" t="s">
        <v>654</v>
      </c>
      <c r="J169" s="160"/>
      <c r="K169" s="205" t="s">
        <v>654</v>
      </c>
      <c r="L169" s="160"/>
      <c r="M169" s="160"/>
    </row>
    <row r="170" spans="1:13">
      <c r="A170" s="160"/>
      <c r="B170" s="160"/>
      <c r="C170" s="160"/>
      <c r="D170" s="160"/>
      <c r="E170" s="160"/>
      <c r="F170" s="160"/>
      <c r="G170" s="160"/>
      <c r="H170" s="160"/>
      <c r="I170" s="205" t="s">
        <v>654</v>
      </c>
      <c r="J170" s="160"/>
      <c r="K170" s="205" t="s">
        <v>654</v>
      </c>
      <c r="L170" s="160"/>
      <c r="M170" s="160"/>
    </row>
    <row r="171" spans="1:13">
      <c r="A171" s="160"/>
      <c r="B171" s="160"/>
      <c r="C171" s="160"/>
      <c r="D171" s="160"/>
      <c r="E171" s="160"/>
      <c r="F171" s="160"/>
      <c r="G171" s="160"/>
      <c r="H171" s="160"/>
      <c r="I171" s="205" t="s">
        <v>654</v>
      </c>
      <c r="J171" s="160"/>
      <c r="K171" s="205" t="s">
        <v>654</v>
      </c>
      <c r="L171" s="160"/>
      <c r="M171" s="160"/>
    </row>
    <row r="172" spans="1:13">
      <c r="A172" s="160"/>
      <c r="B172" s="160"/>
      <c r="C172" s="160"/>
      <c r="D172" s="160"/>
      <c r="E172" s="160"/>
      <c r="F172" s="160"/>
      <c r="G172" s="160"/>
      <c r="H172" s="160"/>
      <c r="I172" s="205" t="s">
        <v>654</v>
      </c>
      <c r="J172" s="160"/>
      <c r="K172" s="205" t="s">
        <v>654</v>
      </c>
      <c r="L172" s="160"/>
      <c r="M172" s="160"/>
    </row>
    <row r="173" spans="1:13">
      <c r="A173" s="160"/>
      <c r="B173" s="160"/>
      <c r="C173" s="160"/>
      <c r="D173" s="160"/>
      <c r="E173" s="160"/>
      <c r="F173" s="160"/>
      <c r="G173" s="160"/>
      <c r="H173" s="160"/>
      <c r="I173" s="205" t="s">
        <v>654</v>
      </c>
      <c r="J173" s="160"/>
      <c r="K173" s="205" t="s">
        <v>654</v>
      </c>
      <c r="L173" s="160"/>
      <c r="M173" s="160"/>
    </row>
    <row r="174" spans="1:13">
      <c r="A174" s="160"/>
      <c r="B174" s="160"/>
      <c r="C174" s="160"/>
      <c r="D174" s="160"/>
      <c r="E174" s="160"/>
      <c r="F174" s="160"/>
      <c r="G174" s="160"/>
      <c r="H174" s="160"/>
      <c r="I174" s="205" t="s">
        <v>654</v>
      </c>
      <c r="J174" s="160"/>
      <c r="K174" s="205" t="s">
        <v>654</v>
      </c>
      <c r="L174" s="160"/>
      <c r="M174" s="160"/>
    </row>
    <row r="175" spans="1:13">
      <c r="A175" s="160"/>
      <c r="B175" s="160"/>
      <c r="C175" s="160"/>
      <c r="D175" s="160"/>
      <c r="E175" s="160"/>
      <c r="F175" s="160"/>
      <c r="G175" s="160"/>
      <c r="H175" s="160"/>
      <c r="I175" s="205" t="s">
        <v>654</v>
      </c>
      <c r="J175" s="160"/>
      <c r="K175" s="205" t="s">
        <v>654</v>
      </c>
      <c r="L175" s="160"/>
      <c r="M175" s="160"/>
    </row>
    <row r="176" spans="1:13">
      <c r="A176" s="160"/>
      <c r="B176" s="160"/>
      <c r="C176" s="160"/>
      <c r="D176" s="160"/>
      <c r="E176" s="160"/>
      <c r="F176" s="160"/>
      <c r="G176" s="160"/>
      <c r="H176" s="160"/>
      <c r="I176" s="205" t="s">
        <v>654</v>
      </c>
      <c r="J176" s="160"/>
      <c r="K176" s="205" t="s">
        <v>654</v>
      </c>
      <c r="L176" s="160"/>
      <c r="M176" s="160"/>
    </row>
    <row r="177" spans="1:13">
      <c r="A177" s="160"/>
      <c r="B177" s="160"/>
      <c r="C177" s="160"/>
      <c r="D177" s="160"/>
      <c r="E177" s="160"/>
      <c r="F177" s="160"/>
      <c r="G177" s="160"/>
      <c r="H177" s="160"/>
      <c r="I177" s="205" t="s">
        <v>654</v>
      </c>
      <c r="J177" s="160"/>
      <c r="K177" s="205" t="s">
        <v>654</v>
      </c>
      <c r="L177" s="160"/>
      <c r="M177" s="160"/>
    </row>
    <row r="178" spans="1:13">
      <c r="A178" s="160"/>
      <c r="B178" s="160"/>
      <c r="C178" s="160"/>
      <c r="D178" s="160"/>
      <c r="E178" s="160"/>
      <c r="F178" s="160"/>
      <c r="G178" s="160"/>
      <c r="H178" s="160"/>
      <c r="I178" s="205" t="s">
        <v>654</v>
      </c>
      <c r="J178" s="160"/>
      <c r="K178" s="205" t="s">
        <v>654</v>
      </c>
      <c r="L178" s="160"/>
      <c r="M178" s="160"/>
    </row>
    <row r="179" spans="1:13">
      <c r="A179" s="160"/>
      <c r="B179" s="160"/>
      <c r="C179" s="160"/>
      <c r="D179" s="160"/>
      <c r="E179" s="160"/>
      <c r="F179" s="160"/>
      <c r="G179" s="160"/>
      <c r="H179" s="160"/>
      <c r="I179" s="205" t="s">
        <v>654</v>
      </c>
      <c r="J179" s="160"/>
      <c r="K179" s="205" t="s">
        <v>654</v>
      </c>
      <c r="L179" s="160"/>
      <c r="M179" s="160"/>
    </row>
    <row r="180" spans="1:13">
      <c r="A180" s="160"/>
      <c r="B180" s="160"/>
      <c r="C180" s="160"/>
      <c r="D180" s="160"/>
      <c r="E180" s="160"/>
      <c r="F180" s="160"/>
      <c r="G180" s="160"/>
      <c r="H180" s="160"/>
      <c r="I180" s="205" t="s">
        <v>654</v>
      </c>
      <c r="J180" s="160"/>
      <c r="K180" s="205" t="s">
        <v>654</v>
      </c>
      <c r="L180" s="160"/>
      <c r="M180" s="160"/>
    </row>
    <row r="181" spans="1:13">
      <c r="A181" s="160"/>
      <c r="B181" s="160"/>
      <c r="C181" s="160"/>
      <c r="D181" s="160"/>
      <c r="E181" s="160"/>
      <c r="F181" s="160"/>
      <c r="G181" s="160"/>
      <c r="H181" s="160"/>
      <c r="I181" s="205" t="s">
        <v>654</v>
      </c>
      <c r="J181" s="160"/>
      <c r="K181" s="205" t="s">
        <v>654</v>
      </c>
      <c r="L181" s="160"/>
      <c r="M181" s="160"/>
    </row>
    <row r="182" spans="1:13">
      <c r="A182" s="160"/>
      <c r="B182" s="160"/>
      <c r="C182" s="160"/>
      <c r="D182" s="160"/>
      <c r="E182" s="160"/>
      <c r="F182" s="160"/>
      <c r="G182" s="160"/>
      <c r="H182" s="160"/>
      <c r="I182" s="205" t="s">
        <v>654</v>
      </c>
      <c r="J182" s="160"/>
      <c r="K182" s="205" t="s">
        <v>654</v>
      </c>
      <c r="L182" s="160"/>
      <c r="M182" s="160"/>
    </row>
    <row r="183" spans="1:13">
      <c r="A183" s="160"/>
      <c r="B183" s="160"/>
      <c r="C183" s="160"/>
      <c r="D183" s="160"/>
      <c r="E183" s="160"/>
      <c r="F183" s="160"/>
      <c r="G183" s="160"/>
      <c r="H183" s="160"/>
      <c r="I183" s="205" t="s">
        <v>654</v>
      </c>
      <c r="J183" s="160"/>
      <c r="K183" s="205" t="s">
        <v>654</v>
      </c>
      <c r="L183" s="160"/>
      <c r="M183" s="160"/>
    </row>
    <row r="184" spans="1:13">
      <c r="A184" s="160"/>
      <c r="B184" s="160"/>
      <c r="C184" s="160"/>
      <c r="D184" s="160"/>
      <c r="E184" s="160"/>
      <c r="F184" s="160"/>
      <c r="G184" s="160"/>
      <c r="H184" s="160"/>
      <c r="I184" s="205" t="s">
        <v>654</v>
      </c>
      <c r="J184" s="160"/>
      <c r="K184" s="205" t="s">
        <v>654</v>
      </c>
      <c r="L184" s="160"/>
      <c r="M184" s="160"/>
    </row>
    <row r="185" spans="1:13">
      <c r="A185" s="160"/>
      <c r="B185" s="160"/>
      <c r="C185" s="160"/>
      <c r="D185" s="160"/>
      <c r="E185" s="160"/>
      <c r="F185" s="160"/>
      <c r="G185" s="160"/>
      <c r="H185" s="160"/>
      <c r="I185" s="205" t="s">
        <v>654</v>
      </c>
      <c r="J185" s="160"/>
      <c r="K185" s="205" t="s">
        <v>654</v>
      </c>
      <c r="L185" s="160"/>
      <c r="M185" s="160"/>
    </row>
    <row r="186" spans="1:13">
      <c r="A186" s="160"/>
      <c r="B186" s="160"/>
      <c r="C186" s="160"/>
      <c r="D186" s="160"/>
      <c r="E186" s="160"/>
      <c r="F186" s="160"/>
      <c r="G186" s="160"/>
      <c r="H186" s="160"/>
      <c r="I186" s="205" t="s">
        <v>654</v>
      </c>
      <c r="J186" s="160"/>
      <c r="K186" s="205" t="s">
        <v>654</v>
      </c>
      <c r="L186" s="160"/>
      <c r="M186" s="160"/>
    </row>
    <row r="187" spans="1:13">
      <c r="A187" s="160"/>
      <c r="B187" s="160"/>
      <c r="C187" s="160"/>
      <c r="D187" s="160"/>
      <c r="E187" s="160"/>
      <c r="F187" s="160"/>
      <c r="G187" s="160"/>
      <c r="H187" s="160"/>
      <c r="I187" s="205" t="s">
        <v>654</v>
      </c>
      <c r="J187" s="160"/>
      <c r="K187" s="205" t="s">
        <v>654</v>
      </c>
      <c r="L187" s="160"/>
      <c r="M187" s="160"/>
    </row>
    <row r="188" spans="1:13">
      <c r="A188" s="160"/>
      <c r="B188" s="160"/>
      <c r="C188" s="160"/>
      <c r="D188" s="160"/>
      <c r="E188" s="160"/>
      <c r="F188" s="160"/>
      <c r="G188" s="160"/>
      <c r="H188" s="160"/>
      <c r="I188" s="205" t="s">
        <v>654</v>
      </c>
      <c r="J188" s="160"/>
      <c r="K188" s="205" t="s">
        <v>654</v>
      </c>
      <c r="L188" s="160"/>
      <c r="M188" s="160"/>
    </row>
    <row r="189" spans="1:13">
      <c r="A189" s="160"/>
      <c r="B189" s="160"/>
      <c r="C189" s="160"/>
      <c r="D189" s="160"/>
      <c r="E189" s="160"/>
      <c r="F189" s="160"/>
      <c r="G189" s="160"/>
      <c r="H189" s="160"/>
      <c r="I189" s="205" t="s">
        <v>654</v>
      </c>
      <c r="J189" s="160"/>
      <c r="K189" s="205" t="s">
        <v>654</v>
      </c>
      <c r="L189" s="160"/>
      <c r="M189" s="160"/>
    </row>
    <row r="190" spans="1:13">
      <c r="A190" s="160"/>
      <c r="B190" s="160"/>
      <c r="C190" s="160"/>
      <c r="D190" s="160"/>
      <c r="E190" s="160"/>
      <c r="F190" s="160"/>
      <c r="G190" s="160"/>
      <c r="H190" s="160"/>
      <c r="I190" s="205" t="s">
        <v>654</v>
      </c>
      <c r="J190" s="160"/>
      <c r="K190" s="205" t="s">
        <v>654</v>
      </c>
      <c r="L190" s="160"/>
      <c r="M190" s="160"/>
    </row>
    <row r="191" spans="1:13">
      <c r="A191" s="160"/>
      <c r="B191" s="160"/>
      <c r="C191" s="160"/>
      <c r="D191" s="160"/>
      <c r="E191" s="160"/>
      <c r="F191" s="160"/>
      <c r="G191" s="160"/>
      <c r="H191" s="160"/>
      <c r="I191" s="205" t="s">
        <v>654</v>
      </c>
      <c r="J191" s="160"/>
      <c r="K191" s="205" t="s">
        <v>654</v>
      </c>
      <c r="L191" s="160"/>
      <c r="M191" s="160"/>
    </row>
    <row r="192" spans="1:13">
      <c r="A192" s="160"/>
      <c r="B192" s="160"/>
      <c r="C192" s="160"/>
      <c r="D192" s="160"/>
      <c r="E192" s="160"/>
      <c r="F192" s="160"/>
      <c r="G192" s="160"/>
      <c r="H192" s="160"/>
      <c r="I192" s="205" t="s">
        <v>654</v>
      </c>
      <c r="J192" s="160"/>
      <c r="K192" s="205" t="s">
        <v>654</v>
      </c>
      <c r="L192" s="160"/>
      <c r="M192" s="160"/>
    </row>
    <row r="193" spans="1:13">
      <c r="A193" s="160"/>
      <c r="B193" s="160"/>
      <c r="C193" s="160"/>
      <c r="D193" s="160"/>
      <c r="E193" s="160"/>
      <c r="F193" s="160"/>
      <c r="G193" s="160"/>
      <c r="H193" s="160"/>
      <c r="I193" s="205" t="s">
        <v>654</v>
      </c>
      <c r="J193" s="160"/>
      <c r="K193" s="205" t="s">
        <v>654</v>
      </c>
      <c r="L193" s="160"/>
      <c r="M193" s="160"/>
    </row>
    <row r="194" spans="1:13">
      <c r="A194" s="160"/>
      <c r="B194" s="160"/>
      <c r="C194" s="160"/>
      <c r="D194" s="160"/>
      <c r="E194" s="160"/>
      <c r="F194" s="160"/>
      <c r="G194" s="160"/>
      <c r="H194" s="160"/>
      <c r="I194" s="205" t="s">
        <v>654</v>
      </c>
      <c r="J194" s="160"/>
      <c r="K194" s="205" t="s">
        <v>654</v>
      </c>
      <c r="L194" s="160"/>
      <c r="M194" s="160"/>
    </row>
    <row r="195" spans="1:13">
      <c r="A195" s="160"/>
      <c r="B195" s="160"/>
      <c r="C195" s="160"/>
      <c r="D195" s="160"/>
      <c r="E195" s="160"/>
      <c r="F195" s="160"/>
      <c r="G195" s="160"/>
      <c r="H195" s="160"/>
      <c r="I195" s="205" t="s">
        <v>654</v>
      </c>
      <c r="J195" s="160"/>
      <c r="K195" s="205" t="s">
        <v>654</v>
      </c>
      <c r="L195" s="160"/>
      <c r="M195" s="160"/>
    </row>
    <row r="196" spans="1:13">
      <c r="A196" s="160"/>
      <c r="B196" s="160"/>
      <c r="C196" s="160"/>
      <c r="D196" s="160"/>
      <c r="E196" s="160"/>
      <c r="F196" s="160"/>
      <c r="G196" s="160"/>
      <c r="H196" s="160"/>
      <c r="I196" s="205" t="s">
        <v>654</v>
      </c>
      <c r="J196" s="160"/>
      <c r="K196" s="205" t="s">
        <v>654</v>
      </c>
      <c r="L196" s="160"/>
      <c r="M196" s="160"/>
    </row>
    <row r="197" spans="1:13">
      <c r="A197" s="160"/>
      <c r="B197" s="160"/>
      <c r="C197" s="160"/>
      <c r="D197" s="160"/>
      <c r="E197" s="160"/>
      <c r="F197" s="160"/>
      <c r="G197" s="160"/>
      <c r="H197" s="160"/>
      <c r="I197" s="205" t="s">
        <v>654</v>
      </c>
      <c r="J197" s="160"/>
      <c r="K197" s="205" t="s">
        <v>654</v>
      </c>
      <c r="L197" s="160"/>
      <c r="M197" s="160"/>
    </row>
    <row r="198" spans="1:13">
      <c r="A198" s="160"/>
      <c r="B198" s="160"/>
      <c r="C198" s="160"/>
      <c r="D198" s="160"/>
      <c r="E198" s="160"/>
      <c r="F198" s="160"/>
      <c r="G198" s="160"/>
      <c r="H198" s="160"/>
      <c r="I198" s="205" t="s">
        <v>654</v>
      </c>
      <c r="J198" s="160"/>
      <c r="K198" s="205" t="s">
        <v>654</v>
      </c>
      <c r="L198" s="160"/>
      <c r="M198" s="160"/>
    </row>
    <row r="199" spans="1:13">
      <c r="A199" s="160"/>
      <c r="B199" s="160"/>
      <c r="C199" s="160"/>
      <c r="D199" s="160"/>
      <c r="E199" s="160"/>
      <c r="F199" s="160"/>
      <c r="G199" s="160"/>
      <c r="H199" s="160"/>
      <c r="I199" s="205" t="s">
        <v>654</v>
      </c>
      <c r="J199" s="160"/>
      <c r="K199" s="205" t="s">
        <v>654</v>
      </c>
      <c r="L199" s="160"/>
      <c r="M199" s="160"/>
    </row>
    <row r="200" spans="1:13">
      <c r="A200" s="160"/>
      <c r="B200" s="160"/>
      <c r="C200" s="160"/>
      <c r="D200" s="160"/>
      <c r="E200" s="160"/>
      <c r="F200" s="160"/>
      <c r="G200" s="160"/>
      <c r="H200" s="160"/>
      <c r="I200" s="205" t="s">
        <v>654</v>
      </c>
      <c r="J200" s="160"/>
      <c r="K200" s="205" t="s">
        <v>654</v>
      </c>
      <c r="L200" s="160"/>
      <c r="M200" s="160"/>
    </row>
    <row r="201" spans="1:13">
      <c r="A201" s="160"/>
      <c r="B201" s="160"/>
      <c r="C201" s="160"/>
      <c r="D201" s="160"/>
      <c r="E201" s="160"/>
      <c r="F201" s="160"/>
      <c r="G201" s="160"/>
      <c r="H201" s="160"/>
      <c r="I201" s="205" t="s">
        <v>654</v>
      </c>
      <c r="J201" s="160"/>
      <c r="K201" s="205" t="s">
        <v>654</v>
      </c>
      <c r="L201" s="160"/>
      <c r="M201" s="160"/>
    </row>
    <row r="202" spans="1:13">
      <c r="A202" s="160"/>
      <c r="B202" s="160"/>
      <c r="C202" s="160"/>
      <c r="D202" s="160"/>
      <c r="E202" s="160"/>
      <c r="F202" s="160"/>
      <c r="G202" s="160"/>
      <c r="H202" s="160"/>
      <c r="I202" s="205" t="s">
        <v>654</v>
      </c>
      <c r="J202" s="160"/>
      <c r="K202" s="205" t="s">
        <v>654</v>
      </c>
      <c r="L202" s="160"/>
      <c r="M202" s="160"/>
    </row>
    <row r="203" spans="1:13">
      <c r="A203" s="160"/>
      <c r="B203" s="160"/>
      <c r="C203" s="160"/>
      <c r="D203" s="160"/>
      <c r="E203" s="160"/>
      <c r="F203" s="160"/>
      <c r="G203" s="160"/>
      <c r="H203" s="160"/>
      <c r="I203" s="205" t="s">
        <v>654</v>
      </c>
      <c r="J203" s="160"/>
      <c r="K203" s="205" t="s">
        <v>654</v>
      </c>
      <c r="L203" s="160"/>
      <c r="M203" s="160"/>
    </row>
    <row r="204" spans="1:13">
      <c r="A204" s="160"/>
      <c r="B204" s="160"/>
      <c r="C204" s="160"/>
      <c r="D204" s="160"/>
      <c r="E204" s="160"/>
      <c r="F204" s="160"/>
      <c r="G204" s="160"/>
      <c r="H204" s="160"/>
      <c r="I204" s="205" t="s">
        <v>654</v>
      </c>
      <c r="J204" s="160"/>
      <c r="K204" s="205" t="s">
        <v>654</v>
      </c>
      <c r="L204" s="160"/>
      <c r="M204" s="160"/>
    </row>
    <row r="205" spans="1:13">
      <c r="A205" s="160"/>
      <c r="B205" s="160"/>
      <c r="C205" s="160"/>
      <c r="D205" s="160"/>
      <c r="E205" s="160"/>
      <c r="F205" s="160"/>
      <c r="G205" s="160"/>
      <c r="H205" s="160"/>
      <c r="I205" s="205" t="s">
        <v>654</v>
      </c>
      <c r="J205" s="160"/>
      <c r="K205" s="205" t="s">
        <v>654</v>
      </c>
      <c r="L205" s="160"/>
      <c r="M205" s="160"/>
    </row>
    <row r="206" spans="1:13">
      <c r="A206" s="160"/>
      <c r="B206" s="160"/>
      <c r="C206" s="160"/>
      <c r="D206" s="160"/>
      <c r="E206" s="160"/>
      <c r="F206" s="160"/>
      <c r="G206" s="160"/>
      <c r="H206" s="160"/>
      <c r="I206" s="205" t="s">
        <v>654</v>
      </c>
      <c r="J206" s="160"/>
      <c r="K206" s="205" t="s">
        <v>654</v>
      </c>
      <c r="L206" s="160"/>
      <c r="M206" s="160"/>
    </row>
    <row r="207" spans="1:13">
      <c r="A207" s="160"/>
      <c r="B207" s="160"/>
      <c r="C207" s="160"/>
      <c r="D207" s="160"/>
      <c r="E207" s="160"/>
      <c r="F207" s="160"/>
      <c r="G207" s="160"/>
      <c r="H207" s="160"/>
      <c r="I207" s="205" t="s">
        <v>654</v>
      </c>
      <c r="J207" s="160"/>
      <c r="K207" s="205" t="s">
        <v>654</v>
      </c>
      <c r="L207" s="160"/>
      <c r="M207" s="160"/>
    </row>
    <row r="208" spans="1:13">
      <c r="A208" s="160"/>
      <c r="B208" s="160"/>
      <c r="C208" s="160"/>
      <c r="D208" s="160"/>
      <c r="E208" s="160"/>
      <c r="F208" s="160"/>
      <c r="G208" s="160"/>
      <c r="H208" s="160"/>
      <c r="I208" s="205" t="s">
        <v>654</v>
      </c>
      <c r="J208" s="160"/>
      <c r="K208" s="205" t="s">
        <v>654</v>
      </c>
      <c r="L208" s="160"/>
      <c r="M208" s="160"/>
    </row>
    <row r="209" spans="1:13">
      <c r="A209" s="160"/>
      <c r="B209" s="160"/>
      <c r="C209" s="160"/>
      <c r="D209" s="160"/>
      <c r="E209" s="160"/>
      <c r="F209" s="160"/>
      <c r="G209" s="160"/>
      <c r="H209" s="160"/>
      <c r="I209" s="205" t="s">
        <v>654</v>
      </c>
      <c r="J209" s="160"/>
      <c r="K209" s="205" t="s">
        <v>654</v>
      </c>
      <c r="L209" s="160"/>
      <c r="M209" s="160"/>
    </row>
    <row r="210" spans="1:13">
      <c r="A210" s="160"/>
      <c r="B210" s="160"/>
      <c r="C210" s="160"/>
      <c r="D210" s="160"/>
      <c r="E210" s="160"/>
      <c r="F210" s="160"/>
      <c r="G210" s="160"/>
      <c r="H210" s="160"/>
      <c r="I210" s="205" t="s">
        <v>654</v>
      </c>
      <c r="J210" s="160"/>
      <c r="K210" s="205" t="s">
        <v>654</v>
      </c>
      <c r="L210" s="160"/>
      <c r="M210" s="160"/>
    </row>
    <row r="211" spans="1:13">
      <c r="A211" s="160"/>
      <c r="B211" s="160"/>
      <c r="C211" s="160"/>
      <c r="D211" s="160"/>
      <c r="E211" s="160"/>
      <c r="F211" s="160"/>
      <c r="G211" s="160"/>
      <c r="H211" s="160"/>
      <c r="I211" s="205" t="s">
        <v>654</v>
      </c>
      <c r="J211" s="160"/>
      <c r="K211" s="205" t="s">
        <v>654</v>
      </c>
      <c r="L211" s="160"/>
      <c r="M211" s="160"/>
    </row>
    <row r="212" spans="1:13">
      <c r="A212" s="160"/>
      <c r="B212" s="160"/>
      <c r="C212" s="160"/>
      <c r="D212" s="160"/>
      <c r="E212" s="160"/>
      <c r="F212" s="160"/>
      <c r="G212" s="160"/>
      <c r="H212" s="160"/>
      <c r="I212" s="205" t="s">
        <v>654</v>
      </c>
      <c r="J212" s="160"/>
      <c r="K212" s="205" t="s">
        <v>654</v>
      </c>
      <c r="L212" s="160"/>
      <c r="M212" s="160"/>
    </row>
    <row r="213" spans="1:13">
      <c r="A213" s="160"/>
      <c r="B213" s="160"/>
      <c r="C213" s="160"/>
      <c r="D213" s="160"/>
      <c r="E213" s="160"/>
      <c r="F213" s="160"/>
      <c r="G213" s="160"/>
      <c r="H213" s="160"/>
      <c r="I213" s="205" t="s">
        <v>654</v>
      </c>
      <c r="J213" s="160"/>
      <c r="K213" s="205" t="s">
        <v>654</v>
      </c>
      <c r="L213" s="160"/>
      <c r="M213" s="160"/>
    </row>
    <row r="214" spans="1:13">
      <c r="A214" s="160"/>
      <c r="B214" s="160"/>
      <c r="C214" s="160"/>
      <c r="D214" s="160"/>
      <c r="E214" s="160"/>
      <c r="F214" s="160"/>
      <c r="G214" s="160"/>
      <c r="H214" s="160"/>
      <c r="I214" s="205" t="s">
        <v>654</v>
      </c>
      <c r="J214" s="160"/>
      <c r="K214" s="205" t="s">
        <v>654</v>
      </c>
      <c r="L214" s="160"/>
      <c r="M214" s="160"/>
    </row>
    <row r="215" spans="1:13">
      <c r="A215" s="160"/>
      <c r="B215" s="160"/>
      <c r="C215" s="160"/>
      <c r="D215" s="160"/>
      <c r="E215" s="160"/>
      <c r="F215" s="160"/>
      <c r="G215" s="160"/>
      <c r="H215" s="160"/>
      <c r="I215" s="205" t="s">
        <v>654</v>
      </c>
      <c r="J215" s="160"/>
      <c r="K215" s="205" t="s">
        <v>654</v>
      </c>
      <c r="L215" s="160"/>
      <c r="M215" s="160"/>
    </row>
    <row r="216" spans="1:13">
      <c r="A216" s="160"/>
      <c r="B216" s="160"/>
      <c r="C216" s="160"/>
      <c r="D216" s="160"/>
      <c r="E216" s="160"/>
      <c r="F216" s="160"/>
      <c r="G216" s="160"/>
      <c r="H216" s="160"/>
      <c r="I216" s="205" t="s">
        <v>654</v>
      </c>
      <c r="J216" s="160"/>
      <c r="K216" s="205" t="s">
        <v>654</v>
      </c>
      <c r="L216" s="160"/>
      <c r="M216" s="160"/>
    </row>
    <row r="217" spans="1:13">
      <c r="A217" s="160"/>
      <c r="B217" s="160"/>
      <c r="C217" s="160"/>
      <c r="D217" s="160"/>
      <c r="E217" s="160"/>
      <c r="F217" s="160"/>
      <c r="G217" s="160"/>
      <c r="H217" s="160"/>
      <c r="I217" s="205" t="s">
        <v>654</v>
      </c>
      <c r="J217" s="160"/>
      <c r="K217" s="205" t="s">
        <v>654</v>
      </c>
      <c r="L217" s="160"/>
      <c r="M217" s="160"/>
    </row>
    <row r="218" spans="1:13">
      <c r="A218" s="160"/>
      <c r="B218" s="160"/>
      <c r="C218" s="160"/>
      <c r="D218" s="160"/>
      <c r="E218" s="160"/>
      <c r="F218" s="160"/>
      <c r="G218" s="160"/>
      <c r="H218" s="160"/>
      <c r="I218" s="205" t="s">
        <v>654</v>
      </c>
      <c r="J218" s="160"/>
      <c r="K218" s="205" t="s">
        <v>654</v>
      </c>
      <c r="L218" s="160"/>
      <c r="M218" s="160"/>
    </row>
    <row r="219" spans="1:13">
      <c r="A219" s="160"/>
      <c r="B219" s="160"/>
      <c r="C219" s="160"/>
      <c r="D219" s="160"/>
      <c r="E219" s="160"/>
      <c r="F219" s="160"/>
      <c r="G219" s="160"/>
      <c r="H219" s="160"/>
      <c r="I219" s="205" t="s">
        <v>654</v>
      </c>
      <c r="J219" s="160"/>
      <c r="K219" s="205" t="s">
        <v>654</v>
      </c>
      <c r="L219" s="160"/>
      <c r="M219" s="160"/>
    </row>
    <row r="220" spans="1:13">
      <c r="A220" s="160"/>
      <c r="B220" s="160"/>
      <c r="C220" s="160"/>
      <c r="D220" s="160"/>
      <c r="E220" s="160"/>
      <c r="F220" s="160"/>
      <c r="G220" s="160"/>
      <c r="H220" s="160"/>
      <c r="I220" s="205" t="s">
        <v>654</v>
      </c>
      <c r="J220" s="160"/>
      <c r="K220" s="205" t="s">
        <v>654</v>
      </c>
      <c r="L220" s="160"/>
      <c r="M220" s="160"/>
    </row>
    <row r="221" spans="1:13">
      <c r="A221" s="160"/>
      <c r="B221" s="160"/>
      <c r="C221" s="160"/>
      <c r="D221" s="160"/>
      <c r="E221" s="160"/>
      <c r="F221" s="160"/>
      <c r="G221" s="160"/>
      <c r="H221" s="160"/>
      <c r="I221" s="205" t="s">
        <v>654</v>
      </c>
      <c r="J221" s="160"/>
      <c r="K221" s="205" t="s">
        <v>654</v>
      </c>
      <c r="L221" s="160"/>
      <c r="M221" s="160"/>
    </row>
    <row r="222" spans="1:13">
      <c r="A222" s="160"/>
      <c r="B222" s="160"/>
      <c r="C222" s="160"/>
      <c r="D222" s="160"/>
      <c r="E222" s="160"/>
      <c r="F222" s="160"/>
      <c r="G222" s="160"/>
      <c r="H222" s="160"/>
      <c r="I222" s="205" t="s">
        <v>654</v>
      </c>
      <c r="J222" s="160"/>
      <c r="K222" s="205" t="s">
        <v>654</v>
      </c>
      <c r="L222" s="160"/>
      <c r="M222" s="160"/>
    </row>
    <row r="223" spans="1:13">
      <c r="A223" s="160"/>
      <c r="B223" s="160"/>
      <c r="C223" s="160"/>
      <c r="D223" s="160"/>
      <c r="E223" s="160"/>
      <c r="F223" s="160"/>
      <c r="G223" s="160"/>
      <c r="H223" s="160"/>
      <c r="I223" s="205" t="s">
        <v>654</v>
      </c>
      <c r="J223" s="160"/>
      <c r="K223" s="205" t="s">
        <v>654</v>
      </c>
      <c r="L223" s="160"/>
      <c r="M223" s="160"/>
    </row>
    <row r="224" spans="1:13">
      <c r="A224" s="160"/>
      <c r="B224" s="160"/>
      <c r="C224" s="160"/>
      <c r="D224" s="160"/>
      <c r="E224" s="160"/>
      <c r="F224" s="160"/>
      <c r="G224" s="160"/>
      <c r="H224" s="160"/>
      <c r="I224" s="205" t="s">
        <v>654</v>
      </c>
      <c r="J224" s="160"/>
      <c r="K224" s="205" t="s">
        <v>654</v>
      </c>
      <c r="L224" s="160"/>
      <c r="M224" s="160"/>
    </row>
    <row r="225" spans="1:13">
      <c r="A225" s="160"/>
      <c r="B225" s="160"/>
      <c r="C225" s="160"/>
      <c r="D225" s="160"/>
      <c r="E225" s="160"/>
      <c r="F225" s="160"/>
      <c r="G225" s="160"/>
      <c r="H225" s="160"/>
      <c r="I225" s="205" t="s">
        <v>654</v>
      </c>
      <c r="J225" s="160"/>
      <c r="K225" s="205" t="s">
        <v>654</v>
      </c>
      <c r="L225" s="160"/>
      <c r="M225" s="160"/>
    </row>
    <row r="226" spans="1:13">
      <c r="A226" s="160"/>
      <c r="B226" s="160"/>
      <c r="C226" s="160"/>
      <c r="D226" s="160"/>
      <c r="E226" s="160"/>
      <c r="F226" s="160"/>
      <c r="G226" s="160"/>
      <c r="H226" s="160"/>
      <c r="I226" s="205" t="s">
        <v>654</v>
      </c>
      <c r="J226" s="160"/>
      <c r="K226" s="205" t="s">
        <v>654</v>
      </c>
      <c r="L226" s="160"/>
      <c r="M226" s="160"/>
    </row>
    <row r="227" spans="1:13">
      <c r="A227" s="160"/>
      <c r="B227" s="160"/>
      <c r="C227" s="160"/>
      <c r="D227" s="160"/>
      <c r="E227" s="160"/>
      <c r="F227" s="160"/>
      <c r="G227" s="160"/>
      <c r="H227" s="160"/>
      <c r="I227" s="205" t="s">
        <v>654</v>
      </c>
      <c r="J227" s="160"/>
      <c r="K227" s="205" t="s">
        <v>654</v>
      </c>
      <c r="L227" s="160"/>
      <c r="M227" s="160"/>
    </row>
    <row r="228" spans="1:13">
      <c r="A228" s="160"/>
      <c r="B228" s="160"/>
      <c r="C228" s="160"/>
      <c r="D228" s="160"/>
      <c r="E228" s="160"/>
      <c r="F228" s="160"/>
      <c r="G228" s="160"/>
      <c r="H228" s="160"/>
      <c r="I228" s="205" t="s">
        <v>654</v>
      </c>
      <c r="J228" s="160"/>
      <c r="K228" s="205" t="s">
        <v>654</v>
      </c>
      <c r="L228" s="160"/>
      <c r="M228" s="160"/>
    </row>
    <row r="229" spans="1:13">
      <c r="A229" s="160"/>
      <c r="B229" s="160"/>
      <c r="C229" s="160"/>
      <c r="D229" s="160"/>
      <c r="E229" s="160"/>
      <c r="F229" s="160"/>
      <c r="G229" s="160"/>
      <c r="H229" s="160"/>
      <c r="I229" s="205" t="s">
        <v>654</v>
      </c>
      <c r="J229" s="160"/>
      <c r="K229" s="205" t="s">
        <v>654</v>
      </c>
      <c r="L229" s="160"/>
      <c r="M229" s="160"/>
    </row>
    <row r="230" spans="1:13">
      <c r="A230" s="160"/>
      <c r="B230" s="160"/>
      <c r="C230" s="160"/>
      <c r="D230" s="160"/>
      <c r="E230" s="160"/>
      <c r="F230" s="160"/>
      <c r="G230" s="160"/>
      <c r="H230" s="160"/>
      <c r="I230" s="205" t="s">
        <v>654</v>
      </c>
      <c r="J230" s="160"/>
      <c r="K230" s="205" t="s">
        <v>654</v>
      </c>
      <c r="L230" s="160"/>
      <c r="M230" s="160"/>
    </row>
    <row r="231" spans="1:13">
      <c r="A231" s="160"/>
      <c r="B231" s="160"/>
      <c r="C231" s="160"/>
      <c r="D231" s="160"/>
      <c r="E231" s="160"/>
      <c r="F231" s="160"/>
      <c r="G231" s="160"/>
      <c r="H231" s="160"/>
      <c r="I231" s="205" t="s">
        <v>654</v>
      </c>
      <c r="J231" s="160"/>
      <c r="K231" s="205" t="s">
        <v>654</v>
      </c>
      <c r="L231" s="160"/>
      <c r="M231" s="160"/>
    </row>
    <row r="232" spans="1:13">
      <c r="A232" s="160"/>
      <c r="B232" s="160"/>
      <c r="C232" s="160"/>
      <c r="D232" s="160"/>
      <c r="E232" s="160"/>
      <c r="F232" s="160"/>
      <c r="G232" s="160"/>
      <c r="H232" s="160"/>
      <c r="I232" s="205" t="s">
        <v>654</v>
      </c>
      <c r="J232" s="160"/>
      <c r="K232" s="205" t="s">
        <v>654</v>
      </c>
      <c r="L232" s="160"/>
      <c r="M232" s="160"/>
    </row>
    <row r="233" spans="1:13">
      <c r="A233" s="160"/>
      <c r="B233" s="160"/>
      <c r="C233" s="160"/>
      <c r="D233" s="160"/>
      <c r="E233" s="160"/>
      <c r="F233" s="160"/>
      <c r="G233" s="160"/>
      <c r="H233" s="160"/>
      <c r="I233" s="205" t="s">
        <v>654</v>
      </c>
      <c r="J233" s="160"/>
      <c r="K233" s="205" t="s">
        <v>654</v>
      </c>
      <c r="L233" s="160"/>
      <c r="M233" s="160"/>
    </row>
    <row r="234" spans="1:13">
      <c r="A234" s="160"/>
      <c r="B234" s="160"/>
      <c r="C234" s="160"/>
      <c r="D234" s="160"/>
      <c r="E234" s="160"/>
      <c r="F234" s="160"/>
      <c r="G234" s="160"/>
      <c r="H234" s="160"/>
      <c r="I234" s="205" t="s">
        <v>654</v>
      </c>
      <c r="J234" s="160"/>
      <c r="K234" s="205" t="s">
        <v>654</v>
      </c>
      <c r="L234" s="160"/>
      <c r="M234" s="160"/>
    </row>
    <row r="235" spans="1:13">
      <c r="A235" s="160"/>
      <c r="B235" s="160"/>
      <c r="C235" s="160"/>
      <c r="D235" s="160"/>
      <c r="E235" s="160"/>
      <c r="F235" s="160"/>
      <c r="G235" s="160"/>
      <c r="H235" s="160"/>
      <c r="I235" s="205" t="s">
        <v>654</v>
      </c>
      <c r="J235" s="160"/>
      <c r="K235" s="205" t="s">
        <v>654</v>
      </c>
      <c r="L235" s="160"/>
      <c r="M235" s="160"/>
    </row>
    <row r="236" spans="1:13">
      <c r="A236" s="160"/>
      <c r="B236" s="160"/>
      <c r="C236" s="160"/>
      <c r="D236" s="160"/>
      <c r="E236" s="160"/>
      <c r="F236" s="160"/>
      <c r="G236" s="160"/>
      <c r="H236" s="160"/>
      <c r="I236" s="205" t="s">
        <v>654</v>
      </c>
      <c r="J236" s="160"/>
      <c r="K236" s="205" t="s">
        <v>654</v>
      </c>
      <c r="L236" s="160"/>
      <c r="M236" s="160"/>
    </row>
    <row r="237" spans="1:13">
      <c r="A237" s="160"/>
      <c r="B237" s="160"/>
      <c r="C237" s="160"/>
      <c r="D237" s="160"/>
      <c r="E237" s="160"/>
      <c r="F237" s="160"/>
      <c r="G237" s="160"/>
      <c r="H237" s="160"/>
      <c r="I237" s="205" t="s">
        <v>654</v>
      </c>
      <c r="J237" s="160"/>
      <c r="K237" s="205" t="s">
        <v>654</v>
      </c>
      <c r="L237" s="160"/>
      <c r="M237" s="160"/>
    </row>
    <row r="238" spans="1:13">
      <c r="A238" s="160"/>
      <c r="B238" s="160"/>
      <c r="C238" s="160"/>
      <c r="D238" s="160"/>
      <c r="E238" s="160"/>
      <c r="F238" s="160"/>
      <c r="G238" s="160"/>
      <c r="H238" s="160"/>
      <c r="I238" s="205" t="s">
        <v>654</v>
      </c>
      <c r="J238" s="160"/>
      <c r="K238" s="205" t="s">
        <v>654</v>
      </c>
      <c r="L238" s="160"/>
      <c r="M238" s="160"/>
    </row>
    <row r="239" spans="1:13">
      <c r="A239" s="160"/>
      <c r="B239" s="160"/>
      <c r="C239" s="160"/>
      <c r="D239" s="160"/>
      <c r="E239" s="160"/>
      <c r="F239" s="160"/>
      <c r="G239" s="160"/>
      <c r="H239" s="160"/>
      <c r="I239" s="205" t="s">
        <v>654</v>
      </c>
      <c r="J239" s="160"/>
      <c r="K239" s="205" t="s">
        <v>654</v>
      </c>
      <c r="L239" s="160"/>
      <c r="M239" s="160"/>
    </row>
    <row r="240" spans="1:13">
      <c r="A240" s="160"/>
      <c r="B240" s="160"/>
      <c r="C240" s="160"/>
      <c r="D240" s="160"/>
      <c r="E240" s="160"/>
      <c r="F240" s="160"/>
      <c r="G240" s="160"/>
      <c r="H240" s="160"/>
      <c r="I240" s="205" t="s">
        <v>654</v>
      </c>
      <c r="J240" s="160"/>
      <c r="K240" s="205" t="s">
        <v>654</v>
      </c>
      <c r="L240" s="160"/>
      <c r="M240" s="160"/>
    </row>
    <row r="241" spans="1:13">
      <c r="A241" s="160"/>
      <c r="B241" s="160"/>
      <c r="C241" s="160"/>
      <c r="D241" s="160"/>
      <c r="E241" s="160"/>
      <c r="F241" s="160"/>
      <c r="G241" s="160"/>
      <c r="H241" s="160"/>
      <c r="I241" s="205" t="s">
        <v>654</v>
      </c>
      <c r="J241" s="160"/>
      <c r="K241" s="205" t="s">
        <v>654</v>
      </c>
      <c r="L241" s="160"/>
      <c r="M241" s="160"/>
    </row>
    <row r="242" spans="1:13">
      <c r="A242" s="160"/>
      <c r="B242" s="160"/>
      <c r="C242" s="160"/>
      <c r="D242" s="160"/>
      <c r="E242" s="160"/>
      <c r="F242" s="160"/>
      <c r="G242" s="160"/>
      <c r="H242" s="160"/>
      <c r="I242" s="205" t="s">
        <v>654</v>
      </c>
      <c r="J242" s="160"/>
      <c r="K242" s="205" t="s">
        <v>654</v>
      </c>
      <c r="L242" s="160"/>
      <c r="M242" s="160"/>
    </row>
    <row r="243" spans="1:13">
      <c r="A243" s="160"/>
      <c r="B243" s="160"/>
      <c r="C243" s="160"/>
      <c r="D243" s="160"/>
      <c r="E243" s="160"/>
      <c r="F243" s="160"/>
      <c r="G243" s="160"/>
      <c r="H243" s="160"/>
      <c r="I243" s="205" t="s">
        <v>654</v>
      </c>
      <c r="J243" s="160"/>
      <c r="K243" s="205" t="s">
        <v>654</v>
      </c>
      <c r="L243" s="160"/>
      <c r="M243" s="160"/>
    </row>
    <row r="244" spans="1:13">
      <c r="A244" s="160"/>
      <c r="B244" s="160"/>
      <c r="C244" s="160"/>
      <c r="D244" s="160"/>
      <c r="E244" s="160"/>
      <c r="F244" s="160"/>
      <c r="G244" s="160"/>
      <c r="H244" s="160"/>
      <c r="I244" s="205" t="s">
        <v>654</v>
      </c>
      <c r="J244" s="160"/>
      <c r="K244" s="205" t="s">
        <v>654</v>
      </c>
      <c r="L244" s="160"/>
      <c r="M244" s="160"/>
    </row>
    <row r="245" spans="1:13">
      <c r="A245" s="160"/>
      <c r="B245" s="160"/>
      <c r="C245" s="160"/>
      <c r="D245" s="160"/>
      <c r="E245" s="160"/>
      <c r="F245" s="160"/>
      <c r="G245" s="160"/>
      <c r="H245" s="160"/>
      <c r="I245" s="205" t="s">
        <v>654</v>
      </c>
      <c r="J245" s="160"/>
      <c r="K245" s="205" t="s">
        <v>654</v>
      </c>
      <c r="L245" s="160"/>
      <c r="M245" s="160"/>
    </row>
    <row r="246" spans="1:13">
      <c r="A246" s="160"/>
      <c r="B246" s="160"/>
      <c r="C246" s="160"/>
      <c r="D246" s="160"/>
      <c r="E246" s="160"/>
      <c r="F246" s="160"/>
      <c r="G246" s="160"/>
      <c r="H246" s="160"/>
      <c r="I246" s="205" t="s">
        <v>654</v>
      </c>
      <c r="J246" s="160"/>
      <c r="K246" s="205" t="s">
        <v>654</v>
      </c>
      <c r="L246" s="160"/>
      <c r="M246" s="160"/>
    </row>
    <row r="247" spans="1:13">
      <c r="A247" s="160"/>
      <c r="B247" s="160"/>
      <c r="C247" s="160"/>
      <c r="D247" s="160"/>
      <c r="E247" s="160"/>
      <c r="F247" s="160"/>
      <c r="G247" s="160"/>
      <c r="H247" s="160"/>
      <c r="I247" s="205" t="s">
        <v>654</v>
      </c>
      <c r="J247" s="160"/>
      <c r="K247" s="205" t="s">
        <v>654</v>
      </c>
      <c r="L247" s="160"/>
      <c r="M247" s="160"/>
    </row>
    <row r="248" spans="1:13">
      <c r="A248" s="160"/>
      <c r="B248" s="160"/>
      <c r="C248" s="160"/>
      <c r="D248" s="160"/>
      <c r="E248" s="160"/>
      <c r="F248" s="160"/>
      <c r="G248" s="160"/>
      <c r="H248" s="160"/>
      <c r="I248" s="205" t="s">
        <v>654</v>
      </c>
      <c r="J248" s="160"/>
      <c r="K248" s="205" t="s">
        <v>654</v>
      </c>
      <c r="L248" s="160"/>
      <c r="M248" s="160"/>
    </row>
    <row r="249" spans="1:13">
      <c r="A249" s="160"/>
      <c r="B249" s="160"/>
      <c r="C249" s="160"/>
      <c r="D249" s="160"/>
      <c r="E249" s="160"/>
      <c r="F249" s="160"/>
      <c r="G249" s="160"/>
      <c r="H249" s="160"/>
      <c r="I249" s="205" t="s">
        <v>654</v>
      </c>
      <c r="J249" s="160"/>
      <c r="K249" s="205" t="s">
        <v>654</v>
      </c>
      <c r="L249" s="160"/>
      <c r="M249" s="160"/>
    </row>
    <row r="250" spans="1:13">
      <c r="A250" s="160"/>
      <c r="B250" s="160"/>
      <c r="C250" s="160"/>
      <c r="D250" s="160"/>
      <c r="E250" s="160"/>
      <c r="F250" s="160"/>
      <c r="G250" s="160"/>
      <c r="H250" s="160"/>
      <c r="I250" s="205" t="s">
        <v>654</v>
      </c>
      <c r="J250" s="160"/>
      <c r="K250" s="205" t="s">
        <v>654</v>
      </c>
      <c r="L250" s="160"/>
      <c r="M250" s="160"/>
    </row>
    <row r="251" spans="1:13">
      <c r="A251" s="160"/>
      <c r="B251" s="160"/>
      <c r="C251" s="160"/>
      <c r="D251" s="160"/>
      <c r="E251" s="160"/>
      <c r="F251" s="160"/>
      <c r="G251" s="160"/>
      <c r="H251" s="160"/>
      <c r="I251" s="205" t="s">
        <v>654</v>
      </c>
      <c r="J251" s="160"/>
      <c r="K251" s="205" t="s">
        <v>654</v>
      </c>
      <c r="L251" s="160"/>
      <c r="M251" s="160"/>
    </row>
    <row r="252" spans="1:13">
      <c r="A252" s="160"/>
      <c r="B252" s="160"/>
      <c r="C252" s="160"/>
      <c r="D252" s="160"/>
      <c r="E252" s="160"/>
      <c r="F252" s="160"/>
      <c r="G252" s="160"/>
      <c r="H252" s="160"/>
      <c r="I252" s="205" t="s">
        <v>654</v>
      </c>
      <c r="J252" s="160"/>
      <c r="K252" s="205" t="s">
        <v>654</v>
      </c>
      <c r="L252" s="160"/>
      <c r="M252" s="160"/>
    </row>
    <row r="253" spans="1:13">
      <c r="A253" s="160"/>
      <c r="B253" s="160"/>
      <c r="C253" s="160"/>
      <c r="D253" s="160"/>
      <c r="E253" s="160"/>
      <c r="F253" s="160"/>
      <c r="G253" s="160"/>
      <c r="H253" s="160"/>
      <c r="I253" s="205" t="s">
        <v>654</v>
      </c>
      <c r="J253" s="160"/>
      <c r="K253" s="205" t="s">
        <v>654</v>
      </c>
      <c r="L253" s="160"/>
      <c r="M253" s="160"/>
    </row>
    <row r="254" spans="1:13">
      <c r="A254" s="160"/>
      <c r="B254" s="160"/>
      <c r="C254" s="160"/>
      <c r="D254" s="160"/>
      <c r="E254" s="160"/>
      <c r="F254" s="160"/>
      <c r="G254" s="160"/>
      <c r="H254" s="160"/>
      <c r="I254" s="205" t="s">
        <v>654</v>
      </c>
      <c r="J254" s="160"/>
      <c r="K254" s="205" t="s">
        <v>654</v>
      </c>
      <c r="L254" s="160"/>
      <c r="M254" s="160"/>
    </row>
    <row r="255" spans="1:13">
      <c r="A255" s="160"/>
      <c r="B255" s="160"/>
      <c r="C255" s="160"/>
      <c r="D255" s="160"/>
      <c r="E255" s="160"/>
      <c r="F255" s="160"/>
      <c r="G255" s="160"/>
      <c r="H255" s="160"/>
      <c r="I255" s="205" t="s">
        <v>654</v>
      </c>
      <c r="J255" s="160"/>
      <c r="K255" s="205" t="s">
        <v>654</v>
      </c>
      <c r="L255" s="160"/>
      <c r="M255" s="160"/>
    </row>
    <row r="256" spans="1:13">
      <c r="A256" s="160"/>
      <c r="B256" s="160"/>
      <c r="C256" s="160"/>
      <c r="D256" s="160"/>
      <c r="E256" s="160"/>
      <c r="F256" s="160"/>
      <c r="G256" s="160"/>
      <c r="H256" s="160"/>
      <c r="I256" s="205" t="s">
        <v>654</v>
      </c>
      <c r="J256" s="160"/>
      <c r="K256" s="205" t="s">
        <v>654</v>
      </c>
      <c r="L256" s="160"/>
      <c r="M256" s="160"/>
    </row>
    <row r="257" spans="1:13">
      <c r="A257" s="160"/>
      <c r="B257" s="160"/>
      <c r="C257" s="160"/>
      <c r="D257" s="160"/>
      <c r="E257" s="160"/>
      <c r="F257" s="160"/>
      <c r="G257" s="160"/>
      <c r="H257" s="160"/>
      <c r="I257" s="205" t="s">
        <v>654</v>
      </c>
      <c r="J257" s="160"/>
      <c r="K257" s="205" t="s">
        <v>654</v>
      </c>
      <c r="L257" s="160"/>
      <c r="M257" s="160"/>
    </row>
    <row r="258" spans="1:13">
      <c r="A258" s="160"/>
      <c r="B258" s="160"/>
      <c r="C258" s="160"/>
      <c r="D258" s="160"/>
      <c r="E258" s="160"/>
      <c r="F258" s="160"/>
      <c r="G258" s="160"/>
      <c r="H258" s="160"/>
      <c r="I258" s="205" t="s">
        <v>654</v>
      </c>
      <c r="J258" s="160"/>
      <c r="K258" s="205" t="s">
        <v>654</v>
      </c>
      <c r="L258" s="160"/>
      <c r="M258" s="160"/>
    </row>
    <row r="259" spans="1:13">
      <c r="A259" s="160"/>
      <c r="B259" s="160"/>
      <c r="C259" s="160"/>
      <c r="D259" s="160"/>
      <c r="E259" s="160"/>
      <c r="F259" s="160"/>
      <c r="G259" s="160"/>
      <c r="H259" s="160"/>
      <c r="I259" s="205" t="s">
        <v>654</v>
      </c>
      <c r="J259" s="160"/>
      <c r="K259" s="205" t="s">
        <v>654</v>
      </c>
      <c r="L259" s="160"/>
      <c r="M259" s="160"/>
    </row>
    <row r="260" spans="1:13">
      <c r="A260" s="160"/>
      <c r="B260" s="160"/>
      <c r="C260" s="160"/>
      <c r="D260" s="160"/>
      <c r="E260" s="160"/>
      <c r="F260" s="160"/>
      <c r="G260" s="160"/>
      <c r="H260" s="160"/>
      <c r="I260" s="205" t="s">
        <v>654</v>
      </c>
      <c r="J260" s="160"/>
      <c r="K260" s="205" t="s">
        <v>654</v>
      </c>
      <c r="L260" s="160"/>
      <c r="M260" s="160"/>
    </row>
    <row r="261" spans="1:13">
      <c r="A261" s="160"/>
      <c r="B261" s="160"/>
      <c r="C261" s="160"/>
      <c r="D261" s="160"/>
      <c r="E261" s="160"/>
      <c r="F261" s="160"/>
      <c r="G261" s="160"/>
      <c r="H261" s="160"/>
      <c r="I261" s="205" t="s">
        <v>654</v>
      </c>
      <c r="J261" s="160"/>
      <c r="K261" s="205" t="s">
        <v>654</v>
      </c>
      <c r="L261" s="160"/>
      <c r="M261" s="160"/>
    </row>
    <row r="262" spans="1:13">
      <c r="A262" s="160"/>
      <c r="B262" s="160"/>
      <c r="C262" s="160"/>
      <c r="D262" s="160"/>
      <c r="E262" s="160"/>
      <c r="F262" s="160"/>
      <c r="G262" s="160"/>
      <c r="H262" s="160"/>
      <c r="I262" s="205" t="s">
        <v>654</v>
      </c>
      <c r="J262" s="160"/>
      <c r="K262" s="205" t="s">
        <v>654</v>
      </c>
      <c r="L262" s="160"/>
      <c r="M262" s="160"/>
    </row>
    <row r="263" spans="1:13">
      <c r="A263" s="160"/>
      <c r="B263" s="160"/>
      <c r="C263" s="160"/>
      <c r="D263" s="160"/>
      <c r="E263" s="160"/>
      <c r="F263" s="160"/>
      <c r="G263" s="160"/>
      <c r="H263" s="160"/>
      <c r="I263" s="205" t="s">
        <v>654</v>
      </c>
      <c r="J263" s="160"/>
      <c r="K263" s="205" t="s">
        <v>654</v>
      </c>
      <c r="L263" s="160"/>
      <c r="M263" s="160"/>
    </row>
    <row r="264" spans="1:13">
      <c r="A264" s="160"/>
      <c r="B264" s="160"/>
      <c r="C264" s="160"/>
      <c r="D264" s="160"/>
      <c r="E264" s="160"/>
      <c r="F264" s="160"/>
      <c r="G264" s="160"/>
      <c r="H264" s="160"/>
      <c r="I264" s="205" t="s">
        <v>654</v>
      </c>
      <c r="J264" s="160"/>
      <c r="K264" s="205" t="s">
        <v>654</v>
      </c>
      <c r="L264" s="160"/>
      <c r="M264" s="160"/>
    </row>
    <row r="265" spans="1:13">
      <c r="A265" s="160"/>
      <c r="B265" s="160"/>
      <c r="C265" s="160"/>
      <c r="D265" s="160"/>
      <c r="E265" s="160"/>
      <c r="F265" s="160"/>
      <c r="G265" s="160"/>
      <c r="H265" s="160"/>
      <c r="I265" s="205" t="s">
        <v>654</v>
      </c>
      <c r="J265" s="160"/>
      <c r="K265" s="205" t="s">
        <v>654</v>
      </c>
      <c r="L265" s="160"/>
      <c r="M265" s="160"/>
    </row>
    <row r="266" spans="1:13">
      <c r="A266" s="160"/>
      <c r="B266" s="160"/>
      <c r="C266" s="160"/>
      <c r="D266" s="160"/>
      <c r="E266" s="160"/>
      <c r="F266" s="160"/>
      <c r="G266" s="160"/>
      <c r="H266" s="160"/>
      <c r="I266" s="205" t="s">
        <v>654</v>
      </c>
      <c r="J266" s="160"/>
      <c r="K266" s="205" t="s">
        <v>654</v>
      </c>
      <c r="L266" s="160"/>
      <c r="M266" s="160"/>
    </row>
    <row r="267" spans="1:13">
      <c r="A267" s="160"/>
      <c r="B267" s="160"/>
      <c r="C267" s="160"/>
      <c r="D267" s="160"/>
      <c r="E267" s="160"/>
      <c r="F267" s="160"/>
      <c r="G267" s="160"/>
      <c r="H267" s="160"/>
      <c r="I267" s="205" t="s">
        <v>654</v>
      </c>
      <c r="J267" s="160"/>
      <c r="K267" s="205" t="s">
        <v>654</v>
      </c>
      <c r="L267" s="160"/>
      <c r="M267" s="160"/>
    </row>
    <row r="268" spans="1:13">
      <c r="A268" s="160"/>
      <c r="B268" s="160"/>
      <c r="C268" s="160"/>
      <c r="D268" s="160"/>
      <c r="E268" s="160"/>
      <c r="F268" s="160"/>
      <c r="G268" s="160"/>
      <c r="H268" s="160"/>
      <c r="I268" s="205" t="s">
        <v>654</v>
      </c>
      <c r="J268" s="160"/>
      <c r="K268" s="205" t="s">
        <v>654</v>
      </c>
      <c r="L268" s="160"/>
      <c r="M268" s="160"/>
    </row>
    <row r="269" spans="1:13">
      <c r="A269" s="160"/>
      <c r="B269" s="160"/>
      <c r="C269" s="160"/>
      <c r="D269" s="160"/>
      <c r="E269" s="160"/>
      <c r="F269" s="160"/>
      <c r="G269" s="160"/>
      <c r="H269" s="160"/>
      <c r="I269" s="205" t="s">
        <v>654</v>
      </c>
      <c r="J269" s="160"/>
      <c r="K269" s="205" t="s">
        <v>654</v>
      </c>
      <c r="L269" s="160"/>
      <c r="M269" s="160"/>
    </row>
    <row r="270" spans="1:13">
      <c r="A270" s="160"/>
      <c r="B270" s="160"/>
      <c r="C270" s="160"/>
      <c r="D270" s="160"/>
      <c r="E270" s="160"/>
      <c r="F270" s="160"/>
      <c r="G270" s="160"/>
      <c r="H270" s="160"/>
      <c r="I270" s="205" t="s">
        <v>654</v>
      </c>
      <c r="J270" s="160"/>
      <c r="K270" s="205" t="s">
        <v>654</v>
      </c>
      <c r="L270" s="160"/>
      <c r="M270" s="160"/>
    </row>
    <row r="271" spans="1:13">
      <c r="A271" s="160"/>
      <c r="B271" s="160"/>
      <c r="C271" s="160"/>
      <c r="D271" s="160"/>
      <c r="E271" s="160"/>
      <c r="F271" s="160"/>
      <c r="G271" s="160"/>
      <c r="H271" s="160"/>
      <c r="I271" s="205" t="s">
        <v>654</v>
      </c>
      <c r="J271" s="160"/>
      <c r="K271" s="205" t="s">
        <v>654</v>
      </c>
      <c r="L271" s="160"/>
      <c r="M271" s="160"/>
    </row>
    <row r="272" spans="1:13">
      <c r="A272" s="160"/>
      <c r="B272" s="160"/>
      <c r="C272" s="160"/>
      <c r="D272" s="160"/>
      <c r="E272" s="160"/>
      <c r="F272" s="160"/>
      <c r="G272" s="160"/>
      <c r="H272" s="160"/>
      <c r="I272" s="205" t="s">
        <v>654</v>
      </c>
      <c r="J272" s="160"/>
      <c r="K272" s="205" t="s">
        <v>654</v>
      </c>
      <c r="L272" s="160"/>
      <c r="M272" s="160"/>
    </row>
    <row r="273" spans="1:13">
      <c r="A273" s="160"/>
      <c r="B273" s="160"/>
      <c r="C273" s="160"/>
      <c r="D273" s="160"/>
      <c r="E273" s="160"/>
      <c r="F273" s="160"/>
      <c r="G273" s="160"/>
      <c r="H273" s="160"/>
      <c r="I273" s="205" t="s">
        <v>654</v>
      </c>
      <c r="J273" s="160"/>
      <c r="K273" s="205" t="s">
        <v>654</v>
      </c>
      <c r="L273" s="160"/>
      <c r="M273" s="160"/>
    </row>
    <row r="274" spans="1:13">
      <c r="A274" s="160"/>
      <c r="B274" s="160"/>
      <c r="C274" s="160"/>
      <c r="D274" s="160"/>
      <c r="E274" s="160"/>
      <c r="F274" s="160"/>
      <c r="G274" s="160"/>
      <c r="H274" s="160"/>
      <c r="I274" s="205" t="s">
        <v>654</v>
      </c>
      <c r="J274" s="160"/>
      <c r="K274" s="205" t="s">
        <v>654</v>
      </c>
      <c r="L274" s="160"/>
      <c r="M274" s="160"/>
    </row>
    <row r="275" spans="1:13">
      <c r="A275" s="160"/>
      <c r="B275" s="160"/>
      <c r="C275" s="160"/>
      <c r="D275" s="160"/>
      <c r="E275" s="160"/>
      <c r="F275" s="160"/>
      <c r="G275" s="160"/>
      <c r="H275" s="160"/>
      <c r="I275" s="205" t="s">
        <v>654</v>
      </c>
      <c r="J275" s="160"/>
      <c r="K275" s="205" t="s">
        <v>654</v>
      </c>
      <c r="L275" s="160"/>
      <c r="M275" s="160"/>
    </row>
    <row r="276" spans="1:13">
      <c r="A276" s="160"/>
      <c r="B276" s="160"/>
      <c r="C276" s="160"/>
      <c r="D276" s="160"/>
      <c r="E276" s="160"/>
      <c r="F276" s="160"/>
      <c r="G276" s="160"/>
      <c r="H276" s="160"/>
      <c r="I276" s="205" t="s">
        <v>654</v>
      </c>
      <c r="J276" s="160"/>
      <c r="K276" s="205" t="s">
        <v>654</v>
      </c>
      <c r="L276" s="160"/>
      <c r="M276" s="160"/>
    </row>
    <row r="277" spans="1:13">
      <c r="A277" s="160"/>
      <c r="B277" s="160"/>
      <c r="C277" s="160"/>
      <c r="D277" s="160"/>
      <c r="E277" s="160"/>
      <c r="F277" s="160"/>
      <c r="G277" s="160"/>
      <c r="H277" s="160"/>
      <c r="I277" s="205" t="s">
        <v>654</v>
      </c>
      <c r="J277" s="160"/>
      <c r="K277" s="205" t="s">
        <v>654</v>
      </c>
      <c r="L277" s="160"/>
      <c r="M277" s="160"/>
    </row>
    <row r="278" spans="1:13">
      <c r="A278" s="160"/>
      <c r="B278" s="160"/>
      <c r="C278" s="160"/>
      <c r="D278" s="160"/>
      <c r="E278" s="160"/>
      <c r="F278" s="160"/>
      <c r="G278" s="160"/>
      <c r="H278" s="160"/>
      <c r="I278" s="205" t="s">
        <v>654</v>
      </c>
      <c r="J278" s="160"/>
      <c r="K278" s="205" t="s">
        <v>654</v>
      </c>
      <c r="L278" s="160"/>
      <c r="M278" s="160"/>
    </row>
    <row r="279" spans="1:13">
      <c r="A279" s="160"/>
      <c r="B279" s="160"/>
      <c r="C279" s="160"/>
      <c r="D279" s="160"/>
      <c r="E279" s="160"/>
      <c r="F279" s="160"/>
      <c r="G279" s="160"/>
      <c r="H279" s="160"/>
      <c r="I279" s="205" t="s">
        <v>654</v>
      </c>
      <c r="J279" s="160"/>
      <c r="K279" s="205" t="s">
        <v>654</v>
      </c>
      <c r="L279" s="160"/>
      <c r="M279" s="160"/>
    </row>
    <row r="280" spans="1:13">
      <c r="A280" s="160"/>
      <c r="B280" s="160"/>
      <c r="C280" s="160"/>
      <c r="D280" s="160"/>
      <c r="E280" s="160"/>
      <c r="F280" s="160"/>
      <c r="G280" s="160"/>
      <c r="H280" s="160"/>
      <c r="I280" s="205" t="s">
        <v>654</v>
      </c>
      <c r="J280" s="160"/>
      <c r="K280" s="205" t="s">
        <v>654</v>
      </c>
      <c r="L280" s="160"/>
      <c r="M280" s="160"/>
    </row>
    <row r="281" spans="1:13">
      <c r="A281" s="160"/>
      <c r="B281" s="160"/>
      <c r="C281" s="160"/>
      <c r="D281" s="160"/>
      <c r="E281" s="160"/>
      <c r="F281" s="160"/>
      <c r="G281" s="160"/>
      <c r="H281" s="160"/>
      <c r="I281" s="205" t="s">
        <v>654</v>
      </c>
      <c r="J281" s="160"/>
      <c r="K281" s="205" t="s">
        <v>654</v>
      </c>
      <c r="L281" s="160"/>
      <c r="M281" s="160"/>
    </row>
    <row r="282" spans="1:13">
      <c r="A282" s="160"/>
      <c r="B282" s="160"/>
      <c r="C282" s="160"/>
      <c r="D282" s="160"/>
      <c r="E282" s="160"/>
      <c r="F282" s="160"/>
      <c r="G282" s="160"/>
      <c r="H282" s="160"/>
      <c r="I282" s="205" t="s">
        <v>654</v>
      </c>
      <c r="J282" s="160"/>
      <c r="K282" s="205" t="s">
        <v>654</v>
      </c>
      <c r="L282" s="160"/>
      <c r="M282" s="160"/>
    </row>
    <row r="283" spans="1:13">
      <c r="A283" s="160"/>
      <c r="B283" s="160"/>
      <c r="C283" s="160"/>
      <c r="D283" s="160"/>
      <c r="E283" s="160"/>
      <c r="F283" s="160"/>
      <c r="G283" s="160"/>
      <c r="H283" s="160"/>
      <c r="I283" s="205" t="s">
        <v>654</v>
      </c>
      <c r="J283" s="160"/>
      <c r="K283" s="205" t="s">
        <v>654</v>
      </c>
      <c r="L283" s="160"/>
      <c r="M283" s="160"/>
    </row>
    <row r="284" spans="1:13">
      <c r="A284" s="160"/>
      <c r="B284" s="160"/>
      <c r="C284" s="160"/>
      <c r="D284" s="160"/>
      <c r="E284" s="160"/>
      <c r="F284" s="160"/>
      <c r="G284" s="160"/>
      <c r="H284" s="160"/>
      <c r="I284" s="205" t="s">
        <v>654</v>
      </c>
      <c r="J284" s="160"/>
      <c r="K284" s="205" t="s">
        <v>654</v>
      </c>
      <c r="L284" s="160"/>
      <c r="M284" s="160"/>
    </row>
    <row r="285" spans="1:13">
      <c r="A285" s="160"/>
      <c r="B285" s="160"/>
      <c r="C285" s="160"/>
      <c r="D285" s="160"/>
      <c r="E285" s="160"/>
      <c r="F285" s="160"/>
      <c r="G285" s="160"/>
      <c r="H285" s="160"/>
      <c r="I285" s="205" t="s">
        <v>654</v>
      </c>
      <c r="J285" s="160"/>
      <c r="K285" s="205" t="s">
        <v>654</v>
      </c>
      <c r="L285" s="160"/>
      <c r="M285" s="160"/>
    </row>
    <row r="286" spans="1:13">
      <c r="A286" s="160"/>
      <c r="B286" s="160"/>
      <c r="C286" s="160"/>
      <c r="D286" s="160"/>
      <c r="E286" s="160"/>
      <c r="F286" s="160"/>
      <c r="G286" s="160"/>
      <c r="H286" s="160"/>
      <c r="I286" s="205" t="s">
        <v>654</v>
      </c>
      <c r="J286" s="160"/>
      <c r="K286" s="205" t="s">
        <v>654</v>
      </c>
      <c r="L286" s="160"/>
      <c r="M286" s="160"/>
    </row>
    <row r="287" spans="1:13">
      <c r="A287" s="160"/>
      <c r="B287" s="160"/>
      <c r="C287" s="160"/>
      <c r="D287" s="160"/>
      <c r="E287" s="160"/>
      <c r="F287" s="160"/>
      <c r="G287" s="160"/>
      <c r="H287" s="160"/>
      <c r="I287" s="205" t="s">
        <v>654</v>
      </c>
      <c r="J287" s="160"/>
      <c r="K287" s="205" t="s">
        <v>654</v>
      </c>
      <c r="L287" s="160"/>
      <c r="M287" s="160"/>
    </row>
    <row r="288" spans="1:13">
      <c r="A288" s="160"/>
      <c r="B288" s="160"/>
      <c r="C288" s="160"/>
      <c r="D288" s="160"/>
      <c r="E288" s="160"/>
      <c r="F288" s="160"/>
      <c r="G288" s="160"/>
      <c r="H288" s="160"/>
      <c r="I288" s="205" t="s">
        <v>654</v>
      </c>
      <c r="J288" s="160"/>
      <c r="K288" s="205" t="s">
        <v>654</v>
      </c>
      <c r="L288" s="160"/>
      <c r="M288" s="160"/>
    </row>
    <row r="289" spans="1:13">
      <c r="A289" s="160"/>
      <c r="B289" s="160"/>
      <c r="C289" s="160"/>
      <c r="D289" s="160"/>
      <c r="E289" s="160"/>
      <c r="F289" s="160"/>
      <c r="G289" s="160"/>
      <c r="H289" s="160"/>
      <c r="I289" s="205" t="s">
        <v>654</v>
      </c>
      <c r="J289" s="160"/>
      <c r="K289" s="205" t="s">
        <v>654</v>
      </c>
      <c r="L289" s="160"/>
      <c r="M289" s="160"/>
    </row>
    <row r="290" spans="1:13">
      <c r="A290" s="160"/>
      <c r="B290" s="160"/>
      <c r="C290" s="160"/>
      <c r="D290" s="160"/>
      <c r="E290" s="160"/>
      <c r="F290" s="160"/>
      <c r="G290" s="160"/>
      <c r="H290" s="160"/>
      <c r="I290" s="205" t="s">
        <v>654</v>
      </c>
      <c r="J290" s="160"/>
      <c r="K290" s="205" t="s">
        <v>654</v>
      </c>
      <c r="L290" s="160"/>
      <c r="M290" s="160"/>
    </row>
    <row r="291" spans="1:13">
      <c r="A291" s="160"/>
      <c r="B291" s="160"/>
      <c r="C291" s="160"/>
      <c r="D291" s="160"/>
      <c r="E291" s="160"/>
      <c r="F291" s="160"/>
      <c r="G291" s="160"/>
      <c r="H291" s="160"/>
      <c r="I291" s="205" t="s">
        <v>654</v>
      </c>
      <c r="J291" s="160"/>
      <c r="K291" s="205" t="s">
        <v>654</v>
      </c>
      <c r="L291" s="160"/>
      <c r="M291" s="160"/>
    </row>
    <row r="292" spans="1:13">
      <c r="A292" s="160"/>
      <c r="B292" s="160"/>
      <c r="C292" s="160"/>
      <c r="D292" s="160"/>
      <c r="E292" s="160"/>
      <c r="F292" s="160"/>
      <c r="G292" s="160"/>
      <c r="H292" s="160"/>
      <c r="I292" s="205" t="s">
        <v>654</v>
      </c>
      <c r="J292" s="160"/>
      <c r="K292" s="205" t="s">
        <v>654</v>
      </c>
      <c r="L292" s="160"/>
      <c r="M292" s="160"/>
    </row>
    <row r="293" spans="1:13">
      <c r="A293" s="160"/>
      <c r="B293" s="160"/>
      <c r="C293" s="160"/>
      <c r="D293" s="160"/>
      <c r="E293" s="160"/>
      <c r="F293" s="160"/>
      <c r="G293" s="160"/>
      <c r="H293" s="160"/>
      <c r="I293" s="205" t="s">
        <v>654</v>
      </c>
      <c r="J293" s="160"/>
      <c r="K293" s="205" t="s">
        <v>654</v>
      </c>
      <c r="L293" s="160"/>
      <c r="M293" s="160"/>
    </row>
    <row r="294" spans="1:13">
      <c r="A294" s="160"/>
      <c r="B294" s="160"/>
      <c r="C294" s="160"/>
      <c r="D294" s="160"/>
      <c r="E294" s="160"/>
      <c r="F294" s="160"/>
      <c r="G294" s="160"/>
      <c r="H294" s="160"/>
      <c r="I294" s="205" t="s">
        <v>654</v>
      </c>
      <c r="J294" s="160"/>
      <c r="K294" s="205" t="s">
        <v>654</v>
      </c>
      <c r="L294" s="160"/>
      <c r="M294" s="160"/>
    </row>
    <row r="295" spans="1:13">
      <c r="A295" s="160"/>
      <c r="B295" s="160"/>
      <c r="C295" s="160"/>
      <c r="D295" s="160"/>
      <c r="E295" s="160"/>
      <c r="F295" s="160"/>
      <c r="G295" s="160"/>
      <c r="H295" s="160"/>
      <c r="I295" s="205" t="s">
        <v>654</v>
      </c>
      <c r="J295" s="160"/>
      <c r="K295" s="205" t="s">
        <v>654</v>
      </c>
      <c r="L295" s="160"/>
      <c r="M295" s="160"/>
    </row>
    <row r="296" spans="1:13">
      <c r="A296" s="160"/>
      <c r="B296" s="160"/>
      <c r="C296" s="160"/>
      <c r="D296" s="160"/>
      <c r="E296" s="160"/>
      <c r="F296" s="160"/>
      <c r="G296" s="160"/>
      <c r="H296" s="160"/>
      <c r="I296" s="205" t="s">
        <v>654</v>
      </c>
      <c r="J296" s="160"/>
      <c r="K296" s="205" t="s">
        <v>654</v>
      </c>
      <c r="L296" s="160"/>
      <c r="M296" s="160"/>
    </row>
    <row r="297" spans="1:13">
      <c r="A297" s="160"/>
      <c r="B297" s="160"/>
      <c r="C297" s="160"/>
      <c r="D297" s="160"/>
      <c r="E297" s="160"/>
      <c r="F297" s="160"/>
      <c r="G297" s="160"/>
      <c r="H297" s="160"/>
      <c r="I297" s="205" t="s">
        <v>654</v>
      </c>
      <c r="J297" s="160"/>
      <c r="K297" s="205" t="s">
        <v>654</v>
      </c>
      <c r="L297" s="160"/>
      <c r="M297" s="160"/>
    </row>
    <row r="298" spans="1:13">
      <c r="A298" s="160"/>
      <c r="B298" s="160"/>
      <c r="C298" s="160"/>
      <c r="D298" s="160"/>
      <c r="E298" s="160"/>
      <c r="F298" s="160"/>
      <c r="G298" s="160"/>
      <c r="H298" s="160"/>
      <c r="I298" s="205" t="s">
        <v>654</v>
      </c>
      <c r="J298" s="160"/>
      <c r="K298" s="205" t="s">
        <v>654</v>
      </c>
      <c r="L298" s="160"/>
      <c r="M298" s="160"/>
    </row>
    <row r="299" spans="1:13">
      <c r="A299" s="160"/>
      <c r="B299" s="160"/>
      <c r="C299" s="160"/>
      <c r="D299" s="160"/>
      <c r="E299" s="160"/>
      <c r="F299" s="160"/>
      <c r="G299" s="160"/>
      <c r="H299" s="160"/>
      <c r="I299" s="205" t="s">
        <v>654</v>
      </c>
      <c r="J299" s="160"/>
      <c r="K299" s="205" t="s">
        <v>654</v>
      </c>
      <c r="L299" s="160"/>
      <c r="M299" s="160"/>
    </row>
    <row r="300" spans="1:13">
      <c r="A300" s="160"/>
      <c r="B300" s="160"/>
      <c r="C300" s="160"/>
      <c r="D300" s="160"/>
      <c r="E300" s="160"/>
      <c r="F300" s="160"/>
      <c r="G300" s="160"/>
      <c r="H300" s="160"/>
      <c r="I300" s="205" t="s">
        <v>654</v>
      </c>
      <c r="J300" s="160"/>
      <c r="K300" s="205" t="s">
        <v>654</v>
      </c>
      <c r="L300" s="160"/>
      <c r="M300" s="160"/>
    </row>
    <row r="301" spans="1:13">
      <c r="A301" s="160"/>
      <c r="B301" s="160"/>
      <c r="C301" s="160"/>
      <c r="D301" s="160"/>
      <c r="E301" s="160"/>
      <c r="F301" s="160"/>
      <c r="G301" s="160"/>
      <c r="H301" s="160"/>
      <c r="I301" s="205" t="s">
        <v>654</v>
      </c>
      <c r="J301" s="160"/>
      <c r="K301" s="205" t="s">
        <v>654</v>
      </c>
      <c r="L301" s="160"/>
      <c r="M301" s="160"/>
    </row>
    <row r="302" spans="1:13">
      <c r="A302" s="160"/>
      <c r="B302" s="160"/>
      <c r="C302" s="160"/>
      <c r="D302" s="160"/>
      <c r="E302" s="160"/>
      <c r="F302" s="160"/>
      <c r="G302" s="160"/>
      <c r="H302" s="160"/>
      <c r="I302" s="205" t="s">
        <v>654</v>
      </c>
      <c r="J302" s="160"/>
      <c r="K302" s="205" t="s">
        <v>654</v>
      </c>
      <c r="L302" s="160"/>
      <c r="M302" s="160"/>
    </row>
    <row r="303" spans="1:13">
      <c r="A303" s="160"/>
      <c r="B303" s="160"/>
      <c r="C303" s="160"/>
      <c r="D303" s="160"/>
      <c r="E303" s="160"/>
      <c r="F303" s="160"/>
      <c r="G303" s="160"/>
      <c r="H303" s="160"/>
      <c r="I303" s="205" t="s">
        <v>654</v>
      </c>
      <c r="J303" s="160"/>
      <c r="K303" s="205" t="s">
        <v>654</v>
      </c>
      <c r="L303" s="160"/>
      <c r="M303" s="160"/>
    </row>
    <row r="304" spans="1:13">
      <c r="A304" s="160"/>
      <c r="B304" s="160"/>
      <c r="C304" s="160"/>
      <c r="D304" s="160"/>
      <c r="E304" s="160"/>
      <c r="F304" s="160"/>
      <c r="G304" s="160"/>
      <c r="H304" s="160"/>
      <c r="I304" s="205" t="s">
        <v>654</v>
      </c>
      <c r="J304" s="160"/>
      <c r="K304" s="205" t="s">
        <v>654</v>
      </c>
      <c r="L304" s="160"/>
      <c r="M304" s="160"/>
    </row>
    <row r="305" spans="1:13">
      <c r="A305" s="160"/>
      <c r="B305" s="160"/>
      <c r="C305" s="160"/>
      <c r="D305" s="160"/>
      <c r="E305" s="160"/>
      <c r="F305" s="160"/>
      <c r="G305" s="160"/>
      <c r="H305" s="160"/>
      <c r="I305" s="205" t="s">
        <v>654</v>
      </c>
      <c r="J305" s="160"/>
      <c r="K305" s="205" t="s">
        <v>654</v>
      </c>
      <c r="L305" s="160"/>
      <c r="M305" s="160"/>
    </row>
    <row r="306" spans="1:13">
      <c r="A306" s="160"/>
      <c r="B306" s="160"/>
      <c r="C306" s="160"/>
      <c r="D306" s="160"/>
      <c r="E306" s="160"/>
      <c r="F306" s="160"/>
      <c r="G306" s="160"/>
      <c r="H306" s="160"/>
      <c r="I306" s="205" t="s">
        <v>654</v>
      </c>
      <c r="J306" s="160"/>
      <c r="K306" s="205" t="s">
        <v>654</v>
      </c>
      <c r="L306" s="160"/>
      <c r="M306" s="160"/>
    </row>
    <row r="307" spans="1:13">
      <c r="A307" s="160"/>
      <c r="B307" s="160"/>
      <c r="C307" s="160"/>
      <c r="D307" s="160"/>
      <c r="E307" s="160"/>
      <c r="F307" s="160"/>
      <c r="G307" s="160"/>
      <c r="H307" s="160"/>
      <c r="I307" s="205" t="s">
        <v>654</v>
      </c>
      <c r="J307" s="160"/>
      <c r="K307" s="205" t="s">
        <v>654</v>
      </c>
      <c r="L307" s="160"/>
      <c r="M307" s="160"/>
    </row>
    <row r="308" spans="1:13">
      <c r="A308" s="160"/>
      <c r="B308" s="160"/>
      <c r="C308" s="160"/>
      <c r="D308" s="160"/>
      <c r="E308" s="160"/>
      <c r="F308" s="160"/>
      <c r="G308" s="160"/>
      <c r="H308" s="160"/>
      <c r="I308" s="205" t="s">
        <v>654</v>
      </c>
      <c r="J308" s="160"/>
      <c r="K308" s="205" t="s">
        <v>654</v>
      </c>
      <c r="L308" s="160"/>
      <c r="M308" s="160"/>
    </row>
    <row r="309" spans="1:13">
      <c r="A309" s="160"/>
      <c r="B309" s="160"/>
      <c r="C309" s="160"/>
      <c r="D309" s="160"/>
      <c r="E309" s="160"/>
      <c r="F309" s="160"/>
      <c r="G309" s="160"/>
      <c r="H309" s="160"/>
      <c r="I309" s="205" t="s">
        <v>654</v>
      </c>
      <c r="J309" s="160"/>
      <c r="K309" s="205" t="s">
        <v>654</v>
      </c>
      <c r="L309" s="160"/>
      <c r="M309" s="160"/>
    </row>
    <row r="310" spans="1:13">
      <c r="A310" s="160"/>
      <c r="B310" s="160"/>
      <c r="C310" s="160"/>
      <c r="D310" s="160"/>
      <c r="E310" s="160"/>
      <c r="F310" s="160"/>
      <c r="G310" s="160"/>
      <c r="H310" s="160"/>
      <c r="I310" s="205" t="s">
        <v>654</v>
      </c>
      <c r="J310" s="160"/>
      <c r="K310" s="205" t="s">
        <v>654</v>
      </c>
      <c r="L310" s="160"/>
      <c r="M310" s="160"/>
    </row>
    <row r="311" spans="1:13">
      <c r="A311" s="160"/>
      <c r="B311" s="160"/>
      <c r="C311" s="160"/>
      <c r="D311" s="160"/>
      <c r="E311" s="160"/>
      <c r="F311" s="160"/>
      <c r="G311" s="160"/>
      <c r="H311" s="160"/>
      <c r="I311" s="205" t="s">
        <v>654</v>
      </c>
      <c r="J311" s="160"/>
      <c r="K311" s="205" t="s">
        <v>654</v>
      </c>
      <c r="L311" s="160"/>
      <c r="M311" s="160"/>
    </row>
    <row r="312" spans="1:13">
      <c r="A312" s="160"/>
      <c r="B312" s="160"/>
      <c r="C312" s="160"/>
      <c r="D312" s="160"/>
      <c r="E312" s="160"/>
      <c r="F312" s="160"/>
      <c r="G312" s="160"/>
      <c r="H312" s="160"/>
      <c r="I312" s="205" t="s">
        <v>654</v>
      </c>
      <c r="J312" s="160"/>
      <c r="K312" s="205" t="s">
        <v>654</v>
      </c>
      <c r="L312" s="160"/>
      <c r="M312" s="160"/>
    </row>
    <row r="313" spans="1:13">
      <c r="A313" s="160"/>
      <c r="B313" s="160"/>
      <c r="C313" s="160"/>
      <c r="D313" s="160"/>
      <c r="E313" s="160"/>
      <c r="F313" s="160"/>
      <c r="G313" s="160"/>
      <c r="H313" s="160"/>
      <c r="I313" s="205" t="s">
        <v>654</v>
      </c>
      <c r="J313" s="160"/>
      <c r="K313" s="205" t="s">
        <v>654</v>
      </c>
      <c r="L313" s="160"/>
      <c r="M313" s="160"/>
    </row>
    <row r="314" spans="1:13">
      <c r="A314" s="160"/>
      <c r="B314" s="160"/>
      <c r="C314" s="160"/>
      <c r="D314" s="160"/>
      <c r="E314" s="160"/>
      <c r="F314" s="160"/>
      <c r="G314" s="160"/>
      <c r="H314" s="160"/>
      <c r="I314" s="205" t="s">
        <v>654</v>
      </c>
      <c r="J314" s="160"/>
      <c r="K314" s="205" t="s">
        <v>654</v>
      </c>
      <c r="L314" s="160"/>
      <c r="M314" s="160"/>
    </row>
    <row r="315" spans="1:13">
      <c r="A315" s="160"/>
      <c r="B315" s="160"/>
      <c r="C315" s="160"/>
      <c r="D315" s="160"/>
      <c r="E315" s="160"/>
      <c r="F315" s="160"/>
      <c r="G315" s="160"/>
      <c r="H315" s="160"/>
      <c r="I315" s="205" t="s">
        <v>654</v>
      </c>
      <c r="J315" s="160"/>
      <c r="K315" s="205" t="s">
        <v>654</v>
      </c>
      <c r="L315" s="160"/>
      <c r="M315" s="160"/>
    </row>
    <row r="316" spans="1:13">
      <c r="A316" s="160"/>
      <c r="B316" s="160"/>
      <c r="C316" s="160"/>
      <c r="D316" s="160"/>
      <c r="E316" s="160"/>
      <c r="F316" s="160"/>
      <c r="G316" s="160"/>
      <c r="H316" s="160"/>
      <c r="I316" s="205" t="s">
        <v>654</v>
      </c>
      <c r="J316" s="160"/>
      <c r="K316" s="205" t="s">
        <v>654</v>
      </c>
      <c r="L316" s="160"/>
      <c r="M316" s="160"/>
    </row>
    <row r="317" spans="1:13">
      <c r="A317" s="160"/>
      <c r="B317" s="160"/>
      <c r="C317" s="160"/>
      <c r="D317" s="160"/>
      <c r="E317" s="160"/>
      <c r="F317" s="160"/>
      <c r="G317" s="160"/>
      <c r="H317" s="160"/>
      <c r="I317" s="205" t="s">
        <v>654</v>
      </c>
      <c r="J317" s="160"/>
      <c r="K317" s="205" t="s">
        <v>654</v>
      </c>
      <c r="L317" s="160"/>
      <c r="M317" s="160"/>
    </row>
    <row r="318" spans="1:13">
      <c r="A318" s="160"/>
      <c r="B318" s="160"/>
      <c r="C318" s="160"/>
      <c r="D318" s="160"/>
      <c r="E318" s="160"/>
      <c r="F318" s="160"/>
      <c r="G318" s="160"/>
      <c r="H318" s="160"/>
      <c r="I318" s="205" t="s">
        <v>654</v>
      </c>
      <c r="J318" s="160"/>
      <c r="K318" s="205" t="s">
        <v>654</v>
      </c>
      <c r="L318" s="160"/>
      <c r="M318" s="160"/>
    </row>
    <row r="319" spans="1:13">
      <c r="A319" s="160"/>
      <c r="B319" s="160"/>
      <c r="C319" s="160"/>
      <c r="D319" s="160"/>
      <c r="E319" s="160"/>
      <c r="F319" s="160"/>
      <c r="G319" s="160"/>
      <c r="H319" s="160"/>
      <c r="I319" s="205" t="s">
        <v>654</v>
      </c>
      <c r="J319" s="160"/>
      <c r="K319" s="205" t="s">
        <v>654</v>
      </c>
      <c r="L319" s="160"/>
      <c r="M319" s="160"/>
    </row>
    <row r="320" spans="1:13">
      <c r="A320" s="160"/>
      <c r="B320" s="160"/>
      <c r="C320" s="160"/>
      <c r="D320" s="160"/>
      <c r="E320" s="160"/>
      <c r="F320" s="160"/>
      <c r="G320" s="160"/>
      <c r="H320" s="160"/>
      <c r="I320" s="205" t="s">
        <v>654</v>
      </c>
      <c r="J320" s="160"/>
      <c r="K320" s="205" t="s">
        <v>654</v>
      </c>
      <c r="L320" s="160"/>
      <c r="M320" s="160"/>
    </row>
    <row r="321" spans="1:13">
      <c r="A321" s="160"/>
      <c r="B321" s="160"/>
      <c r="C321" s="160"/>
      <c r="D321" s="160"/>
      <c r="E321" s="160"/>
      <c r="F321" s="160"/>
      <c r="G321" s="160"/>
      <c r="H321" s="160"/>
      <c r="I321" s="205" t="s">
        <v>654</v>
      </c>
      <c r="J321" s="160"/>
      <c r="K321" s="205" t="s">
        <v>654</v>
      </c>
      <c r="L321" s="160"/>
      <c r="M321" s="160"/>
    </row>
    <row r="322" spans="1:13">
      <c r="A322" s="160"/>
      <c r="B322" s="160"/>
      <c r="C322" s="160"/>
      <c r="D322" s="160"/>
      <c r="E322" s="160"/>
      <c r="F322" s="160"/>
      <c r="G322" s="160"/>
      <c r="H322" s="160"/>
      <c r="I322" s="205" t="s">
        <v>654</v>
      </c>
      <c r="J322" s="160"/>
      <c r="K322" s="205" t="s">
        <v>654</v>
      </c>
      <c r="L322" s="160"/>
      <c r="M322" s="160"/>
    </row>
    <row r="323" spans="1:13">
      <c r="A323" s="160"/>
      <c r="B323" s="160"/>
      <c r="C323" s="160"/>
      <c r="D323" s="160"/>
      <c r="E323" s="160"/>
      <c r="F323" s="160"/>
      <c r="G323" s="160"/>
      <c r="H323" s="160"/>
      <c r="I323" s="205" t="s">
        <v>654</v>
      </c>
      <c r="J323" s="160"/>
      <c r="K323" s="205" t="s">
        <v>654</v>
      </c>
      <c r="L323" s="160"/>
      <c r="M323" s="160"/>
    </row>
    <row r="324" spans="1:13">
      <c r="A324" s="160"/>
      <c r="B324" s="160"/>
      <c r="C324" s="160"/>
      <c r="D324" s="160"/>
      <c r="E324" s="160"/>
      <c r="F324" s="160"/>
      <c r="G324" s="160"/>
      <c r="H324" s="160"/>
      <c r="I324" s="205" t="s">
        <v>654</v>
      </c>
      <c r="J324" s="160"/>
      <c r="K324" s="205" t="s">
        <v>654</v>
      </c>
      <c r="L324" s="160"/>
      <c r="M324" s="160"/>
    </row>
    <row r="325" spans="1:13">
      <c r="A325" s="160"/>
      <c r="B325" s="160"/>
      <c r="C325" s="160"/>
      <c r="D325" s="160"/>
      <c r="E325" s="160"/>
      <c r="F325" s="160"/>
      <c r="G325" s="160"/>
      <c r="H325" s="160"/>
      <c r="I325" s="205" t="s">
        <v>654</v>
      </c>
      <c r="J325" s="160"/>
      <c r="K325" s="205" t="s">
        <v>654</v>
      </c>
      <c r="L325" s="160"/>
      <c r="M325" s="160"/>
    </row>
    <row r="326" spans="1:13">
      <c r="A326" s="160"/>
      <c r="B326" s="160"/>
      <c r="C326" s="160"/>
      <c r="D326" s="160"/>
      <c r="E326" s="160"/>
      <c r="F326" s="160"/>
      <c r="G326" s="160"/>
      <c r="H326" s="160"/>
      <c r="I326" s="205" t="s">
        <v>654</v>
      </c>
      <c r="J326" s="160"/>
      <c r="K326" s="205" t="s">
        <v>654</v>
      </c>
      <c r="L326" s="160"/>
      <c r="M326" s="160"/>
    </row>
    <row r="327" spans="1:13">
      <c r="A327" s="160"/>
      <c r="B327" s="160"/>
      <c r="C327" s="160"/>
      <c r="D327" s="160"/>
      <c r="E327" s="160"/>
      <c r="F327" s="160"/>
      <c r="G327" s="160"/>
      <c r="H327" s="160"/>
      <c r="I327" s="205" t="s">
        <v>654</v>
      </c>
      <c r="J327" s="160"/>
      <c r="K327" s="205" t="s">
        <v>654</v>
      </c>
      <c r="L327" s="160"/>
      <c r="M327" s="160"/>
    </row>
    <row r="328" spans="1:13">
      <c r="A328" s="160"/>
      <c r="B328" s="160"/>
      <c r="C328" s="160"/>
      <c r="D328" s="160"/>
      <c r="E328" s="160"/>
      <c r="F328" s="160"/>
      <c r="G328" s="160"/>
      <c r="H328" s="160"/>
      <c r="I328" s="205" t="s">
        <v>654</v>
      </c>
      <c r="J328" s="160"/>
      <c r="K328" s="205" t="s">
        <v>654</v>
      </c>
      <c r="L328" s="160"/>
      <c r="M328" s="160"/>
    </row>
    <row r="329" spans="1:13">
      <c r="A329" s="160"/>
      <c r="B329" s="160"/>
      <c r="C329" s="160"/>
      <c r="D329" s="160"/>
      <c r="E329" s="160"/>
      <c r="F329" s="160"/>
      <c r="G329" s="160"/>
      <c r="H329" s="160"/>
      <c r="I329" s="205" t="s">
        <v>654</v>
      </c>
      <c r="J329" s="160"/>
      <c r="K329" s="205" t="s">
        <v>654</v>
      </c>
      <c r="L329" s="160"/>
      <c r="M329" s="160"/>
    </row>
    <row r="330" spans="1:13">
      <c r="A330" s="160"/>
      <c r="B330" s="160"/>
      <c r="C330" s="160"/>
      <c r="D330" s="160"/>
      <c r="E330" s="160"/>
      <c r="F330" s="160"/>
      <c r="G330" s="160"/>
      <c r="H330" s="160"/>
      <c r="I330" s="205" t="s">
        <v>654</v>
      </c>
      <c r="J330" s="160"/>
      <c r="K330" s="205" t="s">
        <v>654</v>
      </c>
      <c r="L330" s="160"/>
      <c r="M330" s="160"/>
    </row>
    <row r="331" spans="1:13">
      <c r="A331" s="160"/>
      <c r="B331" s="160"/>
      <c r="C331" s="160"/>
      <c r="D331" s="160"/>
      <c r="E331" s="160"/>
      <c r="F331" s="160"/>
      <c r="G331" s="160"/>
      <c r="H331" s="160"/>
      <c r="I331" s="205" t="s">
        <v>654</v>
      </c>
      <c r="J331" s="160"/>
      <c r="K331" s="205" t="s">
        <v>654</v>
      </c>
      <c r="L331" s="160"/>
      <c r="M331" s="160"/>
    </row>
    <row r="332" spans="1:13">
      <c r="A332" s="160"/>
      <c r="B332" s="160"/>
      <c r="C332" s="160"/>
      <c r="D332" s="160"/>
      <c r="E332" s="160"/>
      <c r="F332" s="160"/>
      <c r="G332" s="160"/>
      <c r="H332" s="160"/>
      <c r="I332" s="205" t="s">
        <v>654</v>
      </c>
      <c r="J332" s="160"/>
      <c r="K332" s="205" t="s">
        <v>654</v>
      </c>
      <c r="L332" s="160"/>
      <c r="M332" s="160"/>
    </row>
    <row r="333" spans="1:13">
      <c r="A333" s="160"/>
      <c r="B333" s="160"/>
      <c r="C333" s="160"/>
      <c r="D333" s="160"/>
      <c r="E333" s="160"/>
      <c r="F333" s="160"/>
      <c r="G333" s="160"/>
      <c r="H333" s="160"/>
      <c r="I333" s="205" t="s">
        <v>654</v>
      </c>
      <c r="J333" s="160"/>
      <c r="K333" s="205" t="s">
        <v>654</v>
      </c>
      <c r="L333" s="160"/>
      <c r="M333" s="160"/>
    </row>
    <row r="334" spans="1:13">
      <c r="A334" s="160"/>
      <c r="B334" s="160"/>
      <c r="C334" s="160"/>
      <c r="D334" s="160"/>
      <c r="E334" s="160"/>
      <c r="F334" s="160"/>
      <c r="G334" s="160"/>
      <c r="H334" s="160"/>
      <c r="I334" s="205" t="s">
        <v>654</v>
      </c>
      <c r="J334" s="160"/>
      <c r="K334" s="205" t="s">
        <v>654</v>
      </c>
      <c r="L334" s="160"/>
      <c r="M334" s="160"/>
    </row>
    <row r="335" spans="1:13">
      <c r="A335" s="160"/>
      <c r="B335" s="160"/>
      <c r="C335" s="160"/>
      <c r="D335" s="160"/>
      <c r="E335" s="160"/>
      <c r="F335" s="160"/>
      <c r="G335" s="160"/>
      <c r="H335" s="160"/>
      <c r="I335" s="205" t="s">
        <v>654</v>
      </c>
      <c r="J335" s="160"/>
      <c r="K335" s="205" t="s">
        <v>654</v>
      </c>
      <c r="L335" s="160"/>
      <c r="M335" s="160"/>
    </row>
    <row r="336" spans="1:13">
      <c r="A336" s="160"/>
      <c r="B336" s="160"/>
      <c r="C336" s="160"/>
      <c r="D336" s="160"/>
      <c r="E336" s="160"/>
      <c r="F336" s="160"/>
      <c r="G336" s="160"/>
      <c r="H336" s="160"/>
      <c r="I336" s="205" t="s">
        <v>654</v>
      </c>
      <c r="J336" s="160"/>
      <c r="K336" s="205" t="s">
        <v>654</v>
      </c>
      <c r="L336" s="160"/>
      <c r="M336" s="160"/>
    </row>
    <row r="337" spans="1:13">
      <c r="A337" s="160"/>
      <c r="B337" s="160"/>
      <c r="C337" s="160"/>
      <c r="D337" s="160"/>
      <c r="E337" s="160"/>
      <c r="F337" s="160"/>
      <c r="G337" s="160"/>
      <c r="H337" s="160"/>
      <c r="I337" s="205" t="s">
        <v>654</v>
      </c>
      <c r="J337" s="160"/>
      <c r="K337" s="205" t="s">
        <v>654</v>
      </c>
      <c r="L337" s="160"/>
      <c r="M337" s="160"/>
    </row>
    <row r="338" spans="1:13">
      <c r="A338" s="160"/>
      <c r="B338" s="160"/>
      <c r="C338" s="160"/>
      <c r="D338" s="160"/>
      <c r="E338" s="160"/>
      <c r="F338" s="160"/>
      <c r="G338" s="160"/>
      <c r="H338" s="160"/>
      <c r="I338" s="205" t="s">
        <v>654</v>
      </c>
      <c r="J338" s="160"/>
      <c r="K338" s="205" t="s">
        <v>654</v>
      </c>
      <c r="L338" s="160"/>
      <c r="M338" s="160"/>
    </row>
    <row r="339" spans="1:13">
      <c r="A339" s="160"/>
      <c r="B339" s="160"/>
      <c r="C339" s="160"/>
      <c r="D339" s="160"/>
      <c r="E339" s="160"/>
      <c r="F339" s="160"/>
      <c r="G339" s="160"/>
      <c r="H339" s="160"/>
      <c r="I339" s="205" t="s">
        <v>654</v>
      </c>
      <c r="J339" s="160"/>
      <c r="K339" s="205" t="s">
        <v>654</v>
      </c>
      <c r="L339" s="160"/>
      <c r="M339" s="160"/>
    </row>
    <row r="340" spans="1:13">
      <c r="A340" s="160"/>
      <c r="B340" s="160"/>
      <c r="C340" s="160"/>
      <c r="D340" s="160"/>
      <c r="E340" s="160"/>
      <c r="F340" s="160"/>
      <c r="G340" s="160"/>
      <c r="H340" s="160"/>
      <c r="I340" s="205" t="s">
        <v>654</v>
      </c>
      <c r="J340" s="160"/>
      <c r="K340" s="205" t="s">
        <v>654</v>
      </c>
      <c r="L340" s="160"/>
      <c r="M340" s="160"/>
    </row>
    <row r="341" spans="1:13">
      <c r="A341" s="160"/>
      <c r="B341" s="160"/>
      <c r="C341" s="160"/>
      <c r="D341" s="160"/>
      <c r="E341" s="160"/>
      <c r="F341" s="160"/>
      <c r="G341" s="160"/>
      <c r="H341" s="160"/>
      <c r="I341" s="205" t="s">
        <v>654</v>
      </c>
      <c r="J341" s="160"/>
      <c r="K341" s="205" t="s">
        <v>654</v>
      </c>
      <c r="L341" s="160"/>
      <c r="M341" s="160"/>
    </row>
    <row r="342" spans="1:13">
      <c r="A342" s="160"/>
      <c r="B342" s="160"/>
      <c r="C342" s="160"/>
      <c r="D342" s="160"/>
      <c r="E342" s="160"/>
      <c r="F342" s="160"/>
      <c r="G342" s="160"/>
      <c r="H342" s="160"/>
      <c r="I342" s="205" t="s">
        <v>654</v>
      </c>
      <c r="J342" s="160"/>
      <c r="K342" s="205" t="s">
        <v>654</v>
      </c>
      <c r="L342" s="160"/>
      <c r="M342" s="160"/>
    </row>
    <row r="343" spans="1:13">
      <c r="A343" s="160"/>
      <c r="B343" s="160"/>
      <c r="C343" s="160"/>
      <c r="D343" s="160"/>
      <c r="E343" s="160"/>
      <c r="F343" s="160"/>
      <c r="G343" s="160"/>
      <c r="H343" s="160"/>
      <c r="I343" s="205" t="s">
        <v>654</v>
      </c>
      <c r="J343" s="160"/>
      <c r="K343" s="205" t="s">
        <v>654</v>
      </c>
      <c r="L343" s="160"/>
      <c r="M343" s="160"/>
    </row>
    <row r="344" spans="1:13">
      <c r="A344" s="160"/>
      <c r="B344" s="160"/>
      <c r="C344" s="160"/>
      <c r="D344" s="160"/>
      <c r="E344" s="160"/>
      <c r="F344" s="160"/>
      <c r="G344" s="160"/>
      <c r="H344" s="160"/>
      <c r="I344" s="205" t="s">
        <v>654</v>
      </c>
      <c r="J344" s="160"/>
      <c r="K344" s="205" t="s">
        <v>654</v>
      </c>
      <c r="L344" s="160"/>
      <c r="M344" s="160"/>
    </row>
    <row r="345" spans="1:13">
      <c r="A345" s="160"/>
      <c r="B345" s="160"/>
      <c r="C345" s="160"/>
      <c r="D345" s="160"/>
      <c r="E345" s="160"/>
      <c r="F345" s="160"/>
      <c r="G345" s="160"/>
      <c r="H345" s="160"/>
      <c r="I345" s="205" t="s">
        <v>654</v>
      </c>
      <c r="J345" s="160"/>
      <c r="K345" s="205" t="s">
        <v>654</v>
      </c>
      <c r="L345" s="160"/>
      <c r="M345" s="160"/>
    </row>
    <row r="346" spans="1:13">
      <c r="A346" s="160"/>
      <c r="B346" s="160"/>
      <c r="C346" s="160"/>
      <c r="D346" s="160"/>
      <c r="E346" s="160"/>
      <c r="F346" s="160"/>
      <c r="G346" s="160"/>
      <c r="H346" s="160"/>
      <c r="I346" s="205" t="s">
        <v>654</v>
      </c>
      <c r="J346" s="160"/>
      <c r="K346" s="205" t="s">
        <v>654</v>
      </c>
      <c r="L346" s="160"/>
      <c r="M346" s="160"/>
    </row>
    <row r="347" spans="1:13">
      <c r="A347" s="160"/>
      <c r="B347" s="160"/>
      <c r="C347" s="160"/>
      <c r="D347" s="160"/>
      <c r="E347" s="160"/>
      <c r="F347" s="160"/>
      <c r="G347" s="160"/>
      <c r="H347" s="160"/>
      <c r="I347" s="205" t="s">
        <v>654</v>
      </c>
      <c r="J347" s="160"/>
      <c r="K347" s="205" t="s">
        <v>654</v>
      </c>
      <c r="L347" s="160"/>
      <c r="M347" s="160"/>
    </row>
    <row r="348" spans="1:13">
      <c r="A348" s="160"/>
      <c r="B348" s="160"/>
      <c r="C348" s="160"/>
      <c r="D348" s="160"/>
      <c r="E348" s="160"/>
      <c r="F348" s="160"/>
      <c r="G348" s="160"/>
      <c r="H348" s="160"/>
      <c r="I348" s="205" t="s">
        <v>654</v>
      </c>
      <c r="J348" s="160"/>
      <c r="K348" s="205" t="s">
        <v>654</v>
      </c>
      <c r="L348" s="160"/>
      <c r="M348" s="160"/>
    </row>
    <row r="349" spans="1:13">
      <c r="A349" s="160"/>
      <c r="B349" s="160"/>
      <c r="C349" s="160"/>
      <c r="D349" s="160"/>
      <c r="E349" s="160"/>
      <c r="F349" s="160"/>
      <c r="G349" s="160"/>
      <c r="H349" s="160"/>
      <c r="I349" s="205" t="s">
        <v>654</v>
      </c>
      <c r="J349" s="160"/>
      <c r="K349" s="205" t="s">
        <v>654</v>
      </c>
      <c r="L349" s="160"/>
      <c r="M349" s="160"/>
    </row>
    <row r="350" spans="1:13">
      <c r="A350" s="160"/>
      <c r="B350" s="160"/>
      <c r="C350" s="160"/>
      <c r="D350" s="160"/>
      <c r="E350" s="160"/>
      <c r="F350" s="160"/>
      <c r="G350" s="160"/>
      <c r="H350" s="160"/>
      <c r="I350" s="205" t="s">
        <v>654</v>
      </c>
      <c r="J350" s="160"/>
      <c r="K350" s="205" t="s">
        <v>654</v>
      </c>
      <c r="L350" s="160"/>
      <c r="M350" s="160"/>
    </row>
    <row r="351" spans="1:13">
      <c r="A351" s="160"/>
      <c r="B351" s="160"/>
      <c r="C351" s="160"/>
      <c r="D351" s="160"/>
      <c r="E351" s="160"/>
      <c r="F351" s="160"/>
      <c r="G351" s="160"/>
      <c r="H351" s="160"/>
      <c r="I351" s="205" t="s">
        <v>654</v>
      </c>
      <c r="J351" s="160"/>
      <c r="K351" s="205" t="s">
        <v>654</v>
      </c>
      <c r="L351" s="160"/>
      <c r="M351" s="160"/>
    </row>
    <row r="352" spans="1:13">
      <c r="A352" s="160"/>
      <c r="B352" s="160"/>
      <c r="C352" s="160"/>
      <c r="D352" s="160"/>
      <c r="E352" s="160"/>
      <c r="F352" s="160"/>
      <c r="G352" s="160"/>
      <c r="H352" s="160"/>
      <c r="I352" s="205" t="s">
        <v>654</v>
      </c>
      <c r="J352" s="160"/>
      <c r="K352" s="205" t="s">
        <v>654</v>
      </c>
      <c r="L352" s="160"/>
      <c r="M352" s="160"/>
    </row>
    <row r="353" spans="1:13">
      <c r="A353" s="160"/>
      <c r="B353" s="160"/>
      <c r="C353" s="160"/>
      <c r="D353" s="160"/>
      <c r="E353" s="160"/>
      <c r="F353" s="160"/>
      <c r="G353" s="160"/>
      <c r="H353" s="160"/>
      <c r="I353" s="205" t="s">
        <v>654</v>
      </c>
      <c r="J353" s="160"/>
      <c r="K353" s="205" t="s">
        <v>654</v>
      </c>
      <c r="L353" s="160"/>
      <c r="M353" s="160"/>
    </row>
    <row r="354" spans="1:13">
      <c r="A354" s="160"/>
      <c r="B354" s="160"/>
      <c r="C354" s="160"/>
      <c r="D354" s="160"/>
      <c r="E354" s="160"/>
      <c r="F354" s="160"/>
      <c r="G354" s="160"/>
      <c r="H354" s="160"/>
      <c r="I354" s="205" t="s">
        <v>654</v>
      </c>
      <c r="J354" s="160"/>
      <c r="K354" s="205" t="s">
        <v>654</v>
      </c>
      <c r="L354" s="160"/>
      <c r="M354" s="160"/>
    </row>
    <row r="355" spans="1:13">
      <c r="A355" s="160"/>
      <c r="B355" s="160"/>
      <c r="C355" s="160"/>
      <c r="D355" s="160"/>
      <c r="E355" s="160"/>
      <c r="F355" s="160"/>
      <c r="G355" s="160"/>
      <c r="H355" s="160"/>
      <c r="I355" s="205" t="s">
        <v>654</v>
      </c>
      <c r="J355" s="160"/>
      <c r="K355" s="205" t="s">
        <v>654</v>
      </c>
      <c r="L355" s="160"/>
      <c r="M355" s="160"/>
    </row>
    <row r="356" spans="1:13">
      <c r="A356" s="160"/>
      <c r="B356" s="160"/>
      <c r="C356" s="160"/>
      <c r="D356" s="160"/>
      <c r="E356" s="160"/>
      <c r="F356" s="160"/>
      <c r="G356" s="160"/>
      <c r="H356" s="160"/>
      <c r="I356" s="205" t="s">
        <v>654</v>
      </c>
      <c r="J356" s="160"/>
      <c r="K356" s="205" t="s">
        <v>654</v>
      </c>
      <c r="L356" s="160"/>
      <c r="M356" s="160"/>
    </row>
    <row r="357" spans="1:13">
      <c r="A357" s="160"/>
      <c r="B357" s="160"/>
      <c r="C357" s="160"/>
      <c r="D357" s="160"/>
      <c r="E357" s="160"/>
      <c r="F357" s="160"/>
      <c r="G357" s="160"/>
      <c r="H357" s="160"/>
      <c r="I357" s="205" t="s">
        <v>654</v>
      </c>
      <c r="J357" s="160"/>
      <c r="K357" s="205" t="s">
        <v>654</v>
      </c>
      <c r="L357" s="160"/>
      <c r="M357" s="160"/>
    </row>
    <row r="358" spans="1:13">
      <c r="A358" s="160"/>
      <c r="B358" s="160"/>
      <c r="C358" s="160"/>
      <c r="D358" s="160"/>
      <c r="E358" s="160"/>
      <c r="F358" s="160"/>
      <c r="G358" s="160"/>
      <c r="H358" s="160"/>
      <c r="I358" s="205" t="s">
        <v>654</v>
      </c>
      <c r="J358" s="160"/>
      <c r="K358" s="205" t="s">
        <v>654</v>
      </c>
      <c r="L358" s="160"/>
      <c r="M358" s="160"/>
    </row>
    <row r="359" spans="1:13">
      <c r="A359" s="160"/>
      <c r="B359" s="160"/>
      <c r="C359" s="160"/>
      <c r="D359" s="160"/>
      <c r="E359" s="160"/>
      <c r="F359" s="160"/>
      <c r="G359" s="160"/>
      <c r="H359" s="160"/>
      <c r="I359" s="205" t="s">
        <v>654</v>
      </c>
      <c r="J359" s="160"/>
      <c r="K359" s="205" t="s">
        <v>654</v>
      </c>
      <c r="L359" s="160"/>
      <c r="M359" s="160"/>
    </row>
    <row r="360" spans="1:13">
      <c r="A360" s="160"/>
      <c r="B360" s="160"/>
      <c r="C360" s="160"/>
      <c r="D360" s="160"/>
      <c r="E360" s="160"/>
      <c r="F360" s="160"/>
      <c r="G360" s="160"/>
      <c r="H360" s="160"/>
      <c r="I360" s="205" t="s">
        <v>654</v>
      </c>
      <c r="J360" s="160"/>
      <c r="K360" s="205" t="s">
        <v>654</v>
      </c>
      <c r="L360" s="160"/>
      <c r="M360" s="160"/>
    </row>
    <row r="361" spans="1:13">
      <c r="A361" s="160"/>
      <c r="B361" s="160"/>
      <c r="C361" s="160"/>
      <c r="D361" s="160"/>
      <c r="E361" s="160"/>
      <c r="F361" s="160"/>
      <c r="G361" s="160"/>
      <c r="H361" s="160"/>
      <c r="I361" s="205" t="s">
        <v>654</v>
      </c>
      <c r="J361" s="160"/>
      <c r="K361" s="205" t="s">
        <v>654</v>
      </c>
      <c r="L361" s="160"/>
      <c r="M361" s="160"/>
    </row>
    <row r="362" spans="1:13">
      <c r="A362" s="160"/>
      <c r="B362" s="160"/>
      <c r="C362" s="160"/>
      <c r="D362" s="160"/>
      <c r="E362" s="160"/>
      <c r="F362" s="160"/>
      <c r="G362" s="160"/>
      <c r="H362" s="160"/>
      <c r="I362" s="205" t="s">
        <v>654</v>
      </c>
      <c r="J362" s="160"/>
      <c r="K362" s="205" t="s">
        <v>654</v>
      </c>
      <c r="L362" s="160"/>
      <c r="M362" s="160"/>
    </row>
    <row r="363" spans="1:13">
      <c r="A363" s="160"/>
      <c r="B363" s="160"/>
      <c r="C363" s="160"/>
      <c r="D363" s="160"/>
      <c r="E363" s="160"/>
      <c r="F363" s="160"/>
      <c r="G363" s="160"/>
      <c r="H363" s="160"/>
      <c r="I363" s="205" t="s">
        <v>654</v>
      </c>
      <c r="J363" s="160"/>
      <c r="K363" s="205" t="s">
        <v>654</v>
      </c>
      <c r="L363" s="160"/>
      <c r="M363" s="160"/>
    </row>
    <row r="364" spans="1:13">
      <c r="A364" s="160"/>
      <c r="B364" s="160"/>
      <c r="C364" s="160"/>
      <c r="D364" s="160"/>
      <c r="E364" s="160"/>
      <c r="F364" s="160"/>
      <c r="G364" s="160"/>
      <c r="H364" s="160"/>
      <c r="I364" s="205" t="s">
        <v>654</v>
      </c>
      <c r="J364" s="160"/>
      <c r="K364" s="205" t="s">
        <v>654</v>
      </c>
      <c r="L364" s="160"/>
      <c r="M364" s="160"/>
    </row>
    <row r="365" spans="1:13">
      <c r="A365" s="160"/>
      <c r="B365" s="160"/>
      <c r="C365" s="160"/>
      <c r="D365" s="160"/>
      <c r="E365" s="160"/>
      <c r="F365" s="160"/>
      <c r="G365" s="160"/>
      <c r="H365" s="160"/>
      <c r="I365" s="205" t="s">
        <v>654</v>
      </c>
      <c r="J365" s="160"/>
      <c r="K365" s="205" t="s">
        <v>654</v>
      </c>
      <c r="L365" s="160"/>
      <c r="M365" s="160"/>
    </row>
    <row r="366" spans="1:13">
      <c r="A366" s="160"/>
      <c r="B366" s="160"/>
      <c r="C366" s="160"/>
      <c r="D366" s="160"/>
      <c r="E366" s="160"/>
      <c r="F366" s="160"/>
      <c r="G366" s="160"/>
      <c r="H366" s="160"/>
      <c r="I366" s="205" t="s">
        <v>654</v>
      </c>
      <c r="J366" s="160"/>
      <c r="K366" s="205" t="s">
        <v>654</v>
      </c>
      <c r="L366" s="160"/>
      <c r="M366" s="160"/>
    </row>
    <row r="367" spans="1:13">
      <c r="A367" s="160"/>
      <c r="B367" s="160"/>
      <c r="C367" s="160"/>
      <c r="D367" s="160"/>
      <c r="E367" s="160"/>
      <c r="F367" s="160"/>
      <c r="G367" s="160"/>
      <c r="H367" s="160"/>
      <c r="I367" s="205" t="s">
        <v>654</v>
      </c>
      <c r="J367" s="160"/>
      <c r="K367" s="205" t="s">
        <v>654</v>
      </c>
      <c r="L367" s="160"/>
      <c r="M367" s="160"/>
    </row>
    <row r="368" spans="1:13">
      <c r="A368" s="160"/>
      <c r="B368" s="160"/>
      <c r="C368" s="160"/>
      <c r="D368" s="160"/>
      <c r="E368" s="160"/>
      <c r="F368" s="160"/>
      <c r="G368" s="160"/>
      <c r="H368" s="160"/>
      <c r="I368" s="205" t="s">
        <v>654</v>
      </c>
      <c r="J368" s="160"/>
      <c r="K368" s="205" t="s">
        <v>654</v>
      </c>
      <c r="L368" s="160"/>
      <c r="M368" s="160"/>
    </row>
    <row r="369" spans="1:13">
      <c r="A369" s="160"/>
      <c r="B369" s="160"/>
      <c r="C369" s="160"/>
      <c r="D369" s="160"/>
      <c r="E369" s="160"/>
      <c r="F369" s="160"/>
      <c r="G369" s="160"/>
      <c r="H369" s="160"/>
      <c r="I369" s="205" t="s">
        <v>654</v>
      </c>
      <c r="J369" s="160"/>
      <c r="K369" s="205" t="s">
        <v>654</v>
      </c>
      <c r="L369" s="160"/>
      <c r="M369" s="160"/>
    </row>
    <row r="370" spans="1:13">
      <c r="A370" s="160"/>
      <c r="B370" s="160"/>
      <c r="C370" s="160"/>
      <c r="D370" s="160"/>
      <c r="E370" s="160"/>
      <c r="F370" s="160"/>
      <c r="G370" s="160"/>
      <c r="H370" s="160"/>
      <c r="I370" s="205" t="s">
        <v>654</v>
      </c>
      <c r="J370" s="160"/>
      <c r="K370" s="205" t="s">
        <v>654</v>
      </c>
      <c r="L370" s="160"/>
      <c r="M370" s="160"/>
    </row>
    <row r="371" spans="1:13">
      <c r="A371" s="160"/>
      <c r="B371" s="160"/>
      <c r="C371" s="160"/>
      <c r="D371" s="160"/>
      <c r="E371" s="160"/>
      <c r="F371" s="160"/>
      <c r="G371" s="160"/>
      <c r="H371" s="160"/>
      <c r="I371" s="205" t="s">
        <v>654</v>
      </c>
      <c r="J371" s="160"/>
      <c r="K371" s="205" t="s">
        <v>654</v>
      </c>
      <c r="L371" s="160"/>
      <c r="M371" s="160"/>
    </row>
    <row r="372" spans="1:13">
      <c r="A372" s="160"/>
      <c r="B372" s="160"/>
      <c r="C372" s="160"/>
      <c r="D372" s="160"/>
      <c r="E372" s="160"/>
      <c r="F372" s="160"/>
      <c r="G372" s="160"/>
      <c r="H372" s="160"/>
      <c r="I372" s="205" t="s">
        <v>654</v>
      </c>
      <c r="J372" s="160"/>
      <c r="K372" s="205" t="s">
        <v>654</v>
      </c>
      <c r="L372" s="160"/>
      <c r="M372" s="160"/>
    </row>
    <row r="373" spans="1:13">
      <c r="A373" s="160"/>
      <c r="B373" s="160"/>
      <c r="C373" s="160"/>
      <c r="D373" s="160"/>
      <c r="E373" s="160"/>
      <c r="F373" s="160"/>
      <c r="G373" s="160"/>
      <c r="H373" s="160"/>
      <c r="I373" s="205" t="s">
        <v>654</v>
      </c>
      <c r="J373" s="160"/>
      <c r="K373" s="205" t="s">
        <v>654</v>
      </c>
      <c r="L373" s="160"/>
      <c r="M373" s="160"/>
    </row>
    <row r="374" spans="1:13">
      <c r="A374" s="160"/>
      <c r="B374" s="160"/>
      <c r="C374" s="160"/>
      <c r="D374" s="160"/>
      <c r="E374" s="160"/>
      <c r="F374" s="160"/>
      <c r="G374" s="160"/>
      <c r="H374" s="160"/>
      <c r="I374" s="205" t="s">
        <v>654</v>
      </c>
      <c r="J374" s="160"/>
      <c r="K374" s="205" t="s">
        <v>654</v>
      </c>
      <c r="L374" s="160"/>
      <c r="M374" s="160"/>
    </row>
    <row r="375" spans="1:13">
      <c r="A375" s="160"/>
      <c r="B375" s="160"/>
      <c r="C375" s="160"/>
      <c r="D375" s="160"/>
      <c r="E375" s="160"/>
      <c r="F375" s="160"/>
      <c r="G375" s="160"/>
      <c r="H375" s="160"/>
      <c r="I375" s="205" t="s">
        <v>654</v>
      </c>
      <c r="J375" s="160"/>
      <c r="K375" s="205" t="s">
        <v>654</v>
      </c>
      <c r="L375" s="160"/>
      <c r="M375" s="160"/>
    </row>
    <row r="376" spans="1:13">
      <c r="A376" s="160"/>
      <c r="B376" s="160"/>
      <c r="C376" s="160"/>
      <c r="D376" s="160"/>
      <c r="E376" s="160"/>
      <c r="F376" s="160"/>
      <c r="G376" s="160"/>
      <c r="H376" s="160"/>
      <c r="I376" s="205" t="s">
        <v>654</v>
      </c>
      <c r="J376" s="160"/>
      <c r="K376" s="205" t="s">
        <v>654</v>
      </c>
      <c r="L376" s="160"/>
      <c r="M376" s="160"/>
    </row>
    <row r="377" spans="1:13">
      <c r="A377" s="160"/>
      <c r="B377" s="160"/>
      <c r="C377" s="160"/>
      <c r="D377" s="160"/>
      <c r="E377" s="160"/>
      <c r="F377" s="160"/>
      <c r="G377" s="160"/>
      <c r="H377" s="160"/>
      <c r="I377" s="205" t="s">
        <v>654</v>
      </c>
      <c r="J377" s="160"/>
      <c r="K377" s="205" t="s">
        <v>654</v>
      </c>
      <c r="L377" s="160"/>
      <c r="M377" s="160"/>
    </row>
    <row r="378" spans="1:13">
      <c r="A378" s="160"/>
      <c r="B378" s="160"/>
      <c r="C378" s="160"/>
      <c r="D378" s="160"/>
      <c r="E378" s="160"/>
      <c r="F378" s="160"/>
      <c r="G378" s="160"/>
      <c r="H378" s="160"/>
      <c r="I378" s="205" t="s">
        <v>654</v>
      </c>
      <c r="J378" s="160"/>
      <c r="K378" s="205" t="s">
        <v>654</v>
      </c>
      <c r="L378" s="160"/>
      <c r="M378" s="160"/>
    </row>
    <row r="379" spans="1:13">
      <c r="A379" s="160"/>
      <c r="B379" s="160"/>
      <c r="C379" s="160"/>
      <c r="D379" s="160"/>
      <c r="E379" s="160"/>
      <c r="F379" s="160"/>
      <c r="G379" s="160"/>
      <c r="H379" s="160"/>
      <c r="I379" s="205" t="s">
        <v>654</v>
      </c>
      <c r="J379" s="160"/>
      <c r="K379" s="205" t="s">
        <v>654</v>
      </c>
      <c r="L379" s="160"/>
      <c r="M379" s="160"/>
    </row>
    <row r="380" spans="1:13">
      <c r="A380" s="160"/>
      <c r="B380" s="160"/>
      <c r="C380" s="160"/>
      <c r="D380" s="160"/>
      <c r="E380" s="160"/>
      <c r="F380" s="160"/>
      <c r="G380" s="160"/>
      <c r="H380" s="160"/>
      <c r="I380" s="205" t="s">
        <v>654</v>
      </c>
      <c r="J380" s="160"/>
      <c r="K380" s="205" t="s">
        <v>654</v>
      </c>
      <c r="L380" s="160"/>
      <c r="M380" s="160"/>
    </row>
    <row r="381" spans="1:13">
      <c r="A381" s="160"/>
      <c r="B381" s="160"/>
      <c r="C381" s="160"/>
      <c r="D381" s="160"/>
      <c r="E381" s="160"/>
      <c r="F381" s="160"/>
      <c r="G381" s="160"/>
      <c r="H381" s="160"/>
      <c r="I381" s="205" t="s">
        <v>654</v>
      </c>
      <c r="J381" s="160"/>
      <c r="K381" s="205" t="s">
        <v>654</v>
      </c>
      <c r="L381" s="160"/>
      <c r="M381" s="160"/>
    </row>
    <row r="382" spans="1:13">
      <c r="A382" s="160"/>
      <c r="B382" s="160"/>
      <c r="C382" s="160"/>
      <c r="D382" s="160"/>
      <c r="E382" s="160"/>
      <c r="F382" s="160"/>
      <c r="G382" s="160"/>
      <c r="H382" s="160"/>
      <c r="I382" s="205" t="s">
        <v>654</v>
      </c>
      <c r="J382" s="160"/>
      <c r="K382" s="205" t="s">
        <v>654</v>
      </c>
      <c r="L382" s="160"/>
      <c r="M382" s="160"/>
    </row>
    <row r="383" spans="1:13">
      <c r="A383" s="160"/>
      <c r="B383" s="160"/>
      <c r="C383" s="160"/>
      <c r="D383" s="160"/>
      <c r="E383" s="160"/>
      <c r="F383" s="160"/>
      <c r="G383" s="160"/>
      <c r="H383" s="160"/>
      <c r="I383" s="205" t="s">
        <v>654</v>
      </c>
      <c r="J383" s="160"/>
      <c r="K383" s="205" t="s">
        <v>654</v>
      </c>
      <c r="L383" s="160"/>
      <c r="M383" s="160"/>
    </row>
    <row r="384" spans="1:13">
      <c r="A384" s="160"/>
      <c r="B384" s="160"/>
      <c r="C384" s="160"/>
      <c r="D384" s="160"/>
      <c r="E384" s="160"/>
      <c r="F384" s="160"/>
      <c r="G384" s="160"/>
      <c r="H384" s="160"/>
      <c r="I384" s="205" t="s">
        <v>654</v>
      </c>
      <c r="J384" s="160"/>
      <c r="K384" s="205" t="s">
        <v>654</v>
      </c>
      <c r="L384" s="160"/>
      <c r="M384" s="160"/>
    </row>
    <row r="385" spans="1:13">
      <c r="A385" s="160"/>
      <c r="B385" s="160"/>
      <c r="C385" s="160"/>
      <c r="D385" s="160"/>
      <c r="E385" s="160"/>
      <c r="F385" s="160"/>
      <c r="G385" s="160"/>
      <c r="H385" s="160"/>
      <c r="I385" s="205" t="s">
        <v>654</v>
      </c>
      <c r="J385" s="160"/>
      <c r="K385" s="205" t="s">
        <v>654</v>
      </c>
      <c r="L385" s="160"/>
      <c r="M385" s="160"/>
    </row>
    <row r="386" spans="1:13">
      <c r="A386" s="160"/>
      <c r="B386" s="160"/>
      <c r="C386" s="160"/>
      <c r="D386" s="160"/>
      <c r="E386" s="160"/>
      <c r="F386" s="160"/>
      <c r="G386" s="160"/>
      <c r="H386" s="160"/>
      <c r="I386" s="205" t="s">
        <v>654</v>
      </c>
      <c r="J386" s="160"/>
      <c r="K386" s="205" t="s">
        <v>654</v>
      </c>
      <c r="L386" s="160"/>
      <c r="M386" s="160"/>
    </row>
    <row r="387" spans="1:13">
      <c r="A387" s="160"/>
      <c r="B387" s="160"/>
      <c r="C387" s="160"/>
      <c r="D387" s="160"/>
      <c r="E387" s="160"/>
      <c r="F387" s="160"/>
      <c r="G387" s="160"/>
      <c r="H387" s="160"/>
      <c r="I387" s="205" t="s">
        <v>654</v>
      </c>
      <c r="J387" s="160"/>
      <c r="K387" s="205" t="s">
        <v>654</v>
      </c>
      <c r="L387" s="160"/>
      <c r="M387" s="160"/>
    </row>
    <row r="388" spans="1:13">
      <c r="A388" s="160"/>
      <c r="B388" s="160"/>
      <c r="C388" s="160"/>
      <c r="D388" s="160"/>
      <c r="E388" s="160"/>
      <c r="F388" s="160"/>
      <c r="G388" s="160"/>
      <c r="H388" s="160"/>
      <c r="I388" s="205" t="s">
        <v>654</v>
      </c>
      <c r="J388" s="160"/>
      <c r="K388" s="205" t="s">
        <v>654</v>
      </c>
      <c r="L388" s="160"/>
      <c r="M388" s="160"/>
    </row>
    <row r="389" spans="1:13">
      <c r="A389" s="160"/>
      <c r="B389" s="160"/>
      <c r="C389" s="160"/>
      <c r="D389" s="160"/>
      <c r="E389" s="160"/>
      <c r="F389" s="160"/>
      <c r="G389" s="160"/>
      <c r="H389" s="160"/>
      <c r="I389" s="205" t="s">
        <v>654</v>
      </c>
      <c r="J389" s="160"/>
      <c r="K389" s="205" t="s">
        <v>654</v>
      </c>
      <c r="L389" s="160"/>
      <c r="M389" s="160"/>
    </row>
    <row r="390" spans="1:13">
      <c r="A390" s="160"/>
      <c r="B390" s="160"/>
      <c r="C390" s="160"/>
      <c r="D390" s="160"/>
      <c r="E390" s="160"/>
      <c r="F390" s="160"/>
      <c r="G390" s="160"/>
      <c r="H390" s="160"/>
      <c r="I390" s="205" t="s">
        <v>654</v>
      </c>
      <c r="J390" s="160"/>
      <c r="K390" s="205" t="s">
        <v>654</v>
      </c>
      <c r="L390" s="160"/>
      <c r="M390" s="160"/>
    </row>
    <row r="391" spans="1:13">
      <c r="A391" s="160"/>
      <c r="B391" s="160"/>
      <c r="C391" s="160"/>
      <c r="D391" s="160"/>
      <c r="E391" s="160"/>
      <c r="F391" s="160"/>
      <c r="G391" s="160"/>
      <c r="H391" s="160"/>
      <c r="I391" s="205" t="s">
        <v>654</v>
      </c>
      <c r="J391" s="160"/>
      <c r="K391" s="205" t="s">
        <v>654</v>
      </c>
      <c r="L391" s="160"/>
      <c r="M391" s="160"/>
    </row>
    <row r="392" spans="1:13">
      <c r="A392" s="160"/>
      <c r="B392" s="160"/>
      <c r="C392" s="160"/>
      <c r="D392" s="160"/>
      <c r="E392" s="160"/>
      <c r="F392" s="160"/>
      <c r="G392" s="160"/>
      <c r="H392" s="160"/>
      <c r="I392" s="205" t="s">
        <v>654</v>
      </c>
      <c r="J392" s="160"/>
      <c r="K392" s="205" t="s">
        <v>654</v>
      </c>
      <c r="L392" s="160"/>
      <c r="M392" s="160"/>
    </row>
    <row r="393" spans="1:13">
      <c r="A393" s="160"/>
      <c r="B393" s="160"/>
      <c r="C393" s="160"/>
      <c r="D393" s="160"/>
      <c r="E393" s="160"/>
      <c r="F393" s="160"/>
      <c r="G393" s="160"/>
      <c r="H393" s="160"/>
      <c r="I393" s="205" t="s">
        <v>654</v>
      </c>
      <c r="J393" s="160"/>
      <c r="K393" s="205" t="s">
        <v>654</v>
      </c>
      <c r="L393" s="160"/>
      <c r="M393" s="160"/>
    </row>
    <row r="394" spans="1:13">
      <c r="A394" s="160"/>
      <c r="B394" s="160"/>
      <c r="C394" s="160"/>
      <c r="D394" s="160"/>
      <c r="E394" s="160"/>
      <c r="F394" s="160"/>
      <c r="G394" s="160"/>
      <c r="H394" s="160"/>
      <c r="I394" s="205" t="s">
        <v>654</v>
      </c>
      <c r="J394" s="160"/>
      <c r="K394" s="205" t="s">
        <v>654</v>
      </c>
      <c r="L394" s="160"/>
      <c r="M394" s="160"/>
    </row>
    <row r="395" spans="1:13">
      <c r="A395" s="160"/>
      <c r="B395" s="160"/>
      <c r="C395" s="160"/>
      <c r="D395" s="160"/>
      <c r="E395" s="160"/>
      <c r="F395" s="160"/>
      <c r="G395" s="160"/>
      <c r="H395" s="160"/>
      <c r="I395" s="205" t="s">
        <v>654</v>
      </c>
      <c r="J395" s="160"/>
      <c r="K395" s="205" t="s">
        <v>654</v>
      </c>
      <c r="L395" s="160"/>
      <c r="M395" s="160"/>
    </row>
    <row r="396" spans="1:13">
      <c r="A396" s="160"/>
      <c r="B396" s="160"/>
      <c r="C396" s="160"/>
      <c r="D396" s="160"/>
      <c r="E396" s="160"/>
      <c r="F396" s="160"/>
      <c r="G396" s="160"/>
      <c r="H396" s="160"/>
      <c r="I396" s="205" t="s">
        <v>654</v>
      </c>
      <c r="J396" s="160"/>
      <c r="K396" s="205" t="s">
        <v>654</v>
      </c>
      <c r="L396" s="160"/>
      <c r="M396" s="160"/>
    </row>
    <row r="397" spans="1:13">
      <c r="A397" s="160"/>
      <c r="B397" s="160"/>
      <c r="C397" s="160"/>
      <c r="D397" s="160"/>
      <c r="E397" s="160"/>
      <c r="F397" s="160"/>
      <c r="G397" s="160"/>
      <c r="H397" s="160"/>
      <c r="I397" s="205" t="s">
        <v>654</v>
      </c>
      <c r="J397" s="160"/>
      <c r="K397" s="205" t="s">
        <v>654</v>
      </c>
      <c r="L397" s="160"/>
      <c r="M397" s="160"/>
    </row>
    <row r="398" spans="1:13">
      <c r="A398" s="160"/>
      <c r="B398" s="160"/>
      <c r="C398" s="160"/>
      <c r="D398" s="160"/>
      <c r="E398" s="160"/>
      <c r="F398" s="160"/>
      <c r="G398" s="160"/>
      <c r="H398" s="160"/>
      <c r="I398" s="205" t="s">
        <v>654</v>
      </c>
      <c r="J398" s="160"/>
      <c r="K398" s="205" t="s">
        <v>654</v>
      </c>
      <c r="L398" s="160"/>
      <c r="M398" s="160"/>
    </row>
    <row r="399" spans="1:13">
      <c r="A399" s="160"/>
      <c r="B399" s="160"/>
      <c r="C399" s="160"/>
      <c r="D399" s="160"/>
      <c r="E399" s="160"/>
      <c r="F399" s="160"/>
      <c r="G399" s="160"/>
      <c r="H399" s="160"/>
      <c r="I399" s="205" t="s">
        <v>654</v>
      </c>
      <c r="J399" s="160"/>
      <c r="K399" s="205" t="s">
        <v>654</v>
      </c>
      <c r="L399" s="160"/>
      <c r="M399" s="160"/>
    </row>
    <row r="400" spans="1:13">
      <c r="A400" s="160"/>
      <c r="B400" s="160"/>
      <c r="C400" s="160"/>
      <c r="D400" s="160"/>
      <c r="E400" s="160"/>
      <c r="F400" s="160"/>
      <c r="G400" s="160"/>
      <c r="H400" s="160"/>
      <c r="I400" s="205" t="s">
        <v>654</v>
      </c>
      <c r="J400" s="160"/>
      <c r="K400" s="205" t="s">
        <v>654</v>
      </c>
      <c r="L400" s="160"/>
      <c r="M400" s="160"/>
    </row>
    <row r="401" spans="1:13">
      <c r="A401" s="160"/>
      <c r="B401" s="160"/>
      <c r="C401" s="160"/>
      <c r="D401" s="160"/>
      <c r="E401" s="160"/>
      <c r="F401" s="160"/>
      <c r="G401" s="160"/>
      <c r="H401" s="160"/>
      <c r="I401" s="205" t="s">
        <v>654</v>
      </c>
      <c r="J401" s="160"/>
      <c r="K401" s="205" t="s">
        <v>654</v>
      </c>
      <c r="L401" s="160"/>
      <c r="M401" s="160"/>
    </row>
    <row r="402" spans="1:13">
      <c r="A402" s="160"/>
      <c r="B402" s="160"/>
      <c r="C402" s="160"/>
      <c r="D402" s="160"/>
      <c r="E402" s="160"/>
      <c r="F402" s="160"/>
      <c r="G402" s="160"/>
      <c r="H402" s="160"/>
      <c r="I402" s="205" t="s">
        <v>654</v>
      </c>
      <c r="J402" s="160"/>
      <c r="K402" s="205" t="s">
        <v>654</v>
      </c>
      <c r="L402" s="160"/>
      <c r="M402" s="160"/>
    </row>
    <row r="403" spans="1:13">
      <c r="A403" s="160"/>
      <c r="B403" s="160"/>
      <c r="C403" s="160"/>
      <c r="D403" s="160"/>
      <c r="E403" s="160"/>
      <c r="F403" s="160"/>
      <c r="G403" s="160"/>
      <c r="H403" s="160"/>
      <c r="I403" s="205" t="s">
        <v>654</v>
      </c>
      <c r="J403" s="160"/>
      <c r="K403" s="205" t="s">
        <v>654</v>
      </c>
      <c r="L403" s="160"/>
      <c r="M403" s="160"/>
    </row>
    <row r="404" spans="1:13">
      <c r="A404" s="160"/>
      <c r="B404" s="160"/>
      <c r="C404" s="160"/>
      <c r="D404" s="160"/>
      <c r="E404" s="160"/>
      <c r="F404" s="160"/>
      <c r="G404" s="160"/>
      <c r="H404" s="160"/>
      <c r="I404" s="205" t="s">
        <v>654</v>
      </c>
      <c r="J404" s="160"/>
      <c r="K404" s="205" t="s">
        <v>654</v>
      </c>
      <c r="L404" s="160"/>
      <c r="M404" s="160"/>
    </row>
    <row r="405" spans="1:13">
      <c r="A405" s="160"/>
      <c r="B405" s="160"/>
      <c r="C405" s="160"/>
      <c r="D405" s="160"/>
      <c r="E405" s="160"/>
      <c r="F405" s="160"/>
      <c r="G405" s="160"/>
      <c r="H405" s="160"/>
      <c r="I405" s="205" t="s">
        <v>654</v>
      </c>
      <c r="J405" s="160"/>
      <c r="K405" s="205" t="s">
        <v>654</v>
      </c>
      <c r="L405" s="160"/>
      <c r="M405" s="160"/>
    </row>
    <row r="406" spans="1:13">
      <c r="A406" s="160"/>
      <c r="B406" s="160"/>
      <c r="C406" s="160"/>
      <c r="D406" s="160"/>
      <c r="E406" s="160"/>
      <c r="F406" s="160"/>
      <c r="G406" s="160"/>
      <c r="H406" s="160"/>
      <c r="I406" s="205" t="s">
        <v>654</v>
      </c>
      <c r="J406" s="160"/>
      <c r="K406" s="205" t="s">
        <v>654</v>
      </c>
      <c r="L406" s="160"/>
      <c r="M406" s="160"/>
    </row>
    <row r="407" spans="1:13">
      <c r="A407" s="160"/>
      <c r="B407" s="160"/>
      <c r="C407" s="160"/>
      <c r="D407" s="160"/>
      <c r="E407" s="160"/>
      <c r="F407" s="160"/>
      <c r="G407" s="160"/>
      <c r="H407" s="160"/>
      <c r="I407" s="205" t="s">
        <v>654</v>
      </c>
      <c r="J407" s="160"/>
      <c r="K407" s="205" t="s">
        <v>654</v>
      </c>
      <c r="L407" s="160"/>
      <c r="M407" s="160"/>
    </row>
    <row r="408" spans="1:13">
      <c r="A408" s="160"/>
      <c r="B408" s="160"/>
      <c r="C408" s="160"/>
      <c r="D408" s="160"/>
      <c r="E408" s="160"/>
      <c r="F408" s="160"/>
      <c r="G408" s="160"/>
      <c r="H408" s="160"/>
      <c r="I408" s="205" t="s">
        <v>654</v>
      </c>
      <c r="J408" s="160"/>
      <c r="K408" s="205" t="s">
        <v>654</v>
      </c>
      <c r="L408" s="160"/>
      <c r="M408" s="160"/>
    </row>
    <row r="409" spans="1:13">
      <c r="A409" s="160"/>
      <c r="B409" s="160"/>
      <c r="C409" s="160"/>
      <c r="D409" s="160"/>
      <c r="E409" s="160"/>
      <c r="F409" s="160"/>
      <c r="G409" s="160"/>
      <c r="H409" s="160"/>
      <c r="I409" s="205" t="s">
        <v>654</v>
      </c>
      <c r="J409" s="160"/>
      <c r="K409" s="205" t="s">
        <v>654</v>
      </c>
      <c r="L409" s="160"/>
      <c r="M409" s="160"/>
    </row>
    <row r="410" spans="1:13">
      <c r="A410" s="160"/>
      <c r="B410" s="160"/>
      <c r="C410" s="160"/>
      <c r="D410" s="160"/>
      <c r="E410" s="160"/>
      <c r="F410" s="160"/>
      <c r="G410" s="160"/>
      <c r="H410" s="160"/>
      <c r="I410" s="205" t="s">
        <v>654</v>
      </c>
      <c r="J410" s="160"/>
      <c r="K410" s="205" t="s">
        <v>654</v>
      </c>
      <c r="L410" s="160"/>
      <c r="M410" s="160"/>
    </row>
    <row r="411" spans="1:13">
      <c r="A411" s="160"/>
      <c r="B411" s="160"/>
      <c r="C411" s="160"/>
      <c r="D411" s="160"/>
      <c r="E411" s="160"/>
      <c r="F411" s="160"/>
      <c r="G411" s="160"/>
      <c r="H411" s="160"/>
      <c r="I411" s="205" t="s">
        <v>654</v>
      </c>
      <c r="J411" s="160"/>
      <c r="K411" s="205" t="s">
        <v>654</v>
      </c>
      <c r="L411" s="160"/>
      <c r="M411" s="160"/>
    </row>
    <row r="412" spans="1:13">
      <c r="A412" s="160"/>
      <c r="B412" s="160"/>
      <c r="C412" s="160"/>
      <c r="D412" s="160"/>
      <c r="E412" s="160"/>
      <c r="F412" s="160"/>
      <c r="G412" s="160"/>
      <c r="H412" s="160"/>
      <c r="I412" s="205" t="s">
        <v>654</v>
      </c>
      <c r="J412" s="160"/>
      <c r="K412" s="205" t="s">
        <v>654</v>
      </c>
      <c r="L412" s="160"/>
      <c r="M412" s="160"/>
    </row>
    <row r="413" spans="1:13">
      <c r="A413" s="160"/>
      <c r="B413" s="160"/>
      <c r="C413" s="160"/>
      <c r="D413" s="160"/>
      <c r="E413" s="160"/>
      <c r="F413" s="160"/>
      <c r="G413" s="160"/>
      <c r="H413" s="160"/>
      <c r="I413" s="205" t="s">
        <v>654</v>
      </c>
      <c r="J413" s="160"/>
      <c r="K413" s="205" t="s">
        <v>654</v>
      </c>
      <c r="L413" s="160"/>
      <c r="M413" s="160"/>
    </row>
    <row r="414" spans="1:13">
      <c r="A414" s="160"/>
      <c r="B414" s="160"/>
      <c r="C414" s="160"/>
      <c r="D414" s="160"/>
      <c r="E414" s="160"/>
      <c r="F414" s="160"/>
      <c r="G414" s="160"/>
      <c r="H414" s="160"/>
      <c r="I414" s="205" t="s">
        <v>654</v>
      </c>
      <c r="J414" s="160"/>
      <c r="K414" s="205" t="s">
        <v>654</v>
      </c>
      <c r="L414" s="160"/>
      <c r="M414" s="160"/>
    </row>
    <row r="415" spans="1:13">
      <c r="A415" s="160"/>
      <c r="B415" s="160"/>
      <c r="C415" s="160"/>
      <c r="D415" s="160"/>
      <c r="E415" s="160"/>
      <c r="F415" s="160"/>
      <c r="G415" s="160"/>
      <c r="H415" s="160"/>
      <c r="I415" s="205" t="s">
        <v>654</v>
      </c>
      <c r="J415" s="160"/>
      <c r="K415" s="205" t="s">
        <v>654</v>
      </c>
      <c r="L415" s="160"/>
      <c r="M415" s="160"/>
    </row>
    <row r="416" spans="1:13">
      <c r="A416" s="160"/>
      <c r="B416" s="160"/>
      <c r="C416" s="160"/>
      <c r="D416" s="160"/>
      <c r="E416" s="160"/>
      <c r="F416" s="160"/>
      <c r="G416" s="160"/>
      <c r="H416" s="160"/>
      <c r="I416" s="205" t="s">
        <v>654</v>
      </c>
      <c r="J416" s="160"/>
      <c r="K416" s="205" t="s">
        <v>654</v>
      </c>
      <c r="L416" s="160"/>
      <c r="M416" s="160"/>
    </row>
    <row r="417" spans="1:13">
      <c r="A417" s="160"/>
      <c r="B417" s="160"/>
      <c r="C417" s="160"/>
      <c r="D417" s="160"/>
      <c r="E417" s="160"/>
      <c r="F417" s="160"/>
      <c r="G417" s="160"/>
      <c r="H417" s="160"/>
      <c r="I417" s="205" t="s">
        <v>654</v>
      </c>
      <c r="J417" s="160"/>
      <c r="K417" s="205" t="s">
        <v>654</v>
      </c>
      <c r="L417" s="160"/>
      <c r="M417" s="160"/>
    </row>
    <row r="418" spans="1:13">
      <c r="A418" s="160"/>
      <c r="B418" s="160"/>
      <c r="C418" s="160"/>
      <c r="D418" s="160"/>
      <c r="E418" s="160"/>
      <c r="F418" s="160"/>
      <c r="G418" s="160"/>
      <c r="H418" s="160"/>
      <c r="I418" s="205" t="s">
        <v>654</v>
      </c>
      <c r="J418" s="160"/>
      <c r="K418" s="205" t="s">
        <v>654</v>
      </c>
      <c r="L418" s="160"/>
      <c r="M418" s="160"/>
    </row>
    <row r="419" spans="1:13">
      <c r="A419" s="160"/>
      <c r="B419" s="160"/>
      <c r="C419" s="160"/>
      <c r="D419" s="160"/>
      <c r="E419" s="160"/>
      <c r="F419" s="160"/>
      <c r="G419" s="160"/>
      <c r="H419" s="160"/>
      <c r="I419" s="205" t="s">
        <v>654</v>
      </c>
      <c r="J419" s="160"/>
      <c r="K419" s="205" t="s">
        <v>654</v>
      </c>
      <c r="L419" s="160"/>
      <c r="M419" s="160"/>
    </row>
    <row r="420" spans="1:13">
      <c r="A420" s="160"/>
      <c r="B420" s="160"/>
      <c r="C420" s="160"/>
      <c r="D420" s="160"/>
      <c r="E420" s="160"/>
      <c r="F420" s="160"/>
      <c r="G420" s="160"/>
      <c r="H420" s="160"/>
      <c r="I420" s="205" t="s">
        <v>654</v>
      </c>
      <c r="J420" s="160"/>
      <c r="K420" s="205" t="s">
        <v>654</v>
      </c>
      <c r="L420" s="160"/>
      <c r="M420" s="160"/>
    </row>
    <row r="421" spans="1:13">
      <c r="A421" s="160"/>
      <c r="B421" s="160"/>
      <c r="C421" s="160"/>
      <c r="D421" s="160"/>
      <c r="E421" s="160"/>
      <c r="F421" s="160"/>
      <c r="G421" s="160"/>
      <c r="H421" s="160"/>
      <c r="I421" s="205" t="s">
        <v>654</v>
      </c>
      <c r="J421" s="160"/>
      <c r="K421" s="205" t="s">
        <v>654</v>
      </c>
      <c r="L421" s="160"/>
      <c r="M421" s="160"/>
    </row>
    <row r="422" spans="1:13">
      <c r="A422" s="160"/>
      <c r="B422" s="160"/>
      <c r="C422" s="160"/>
      <c r="D422" s="160"/>
      <c r="E422" s="160"/>
      <c r="F422" s="160"/>
      <c r="G422" s="160"/>
      <c r="H422" s="160"/>
      <c r="I422" s="205" t="s">
        <v>654</v>
      </c>
      <c r="J422" s="160"/>
      <c r="K422" s="205" t="s">
        <v>654</v>
      </c>
      <c r="L422" s="160"/>
      <c r="M422" s="160"/>
    </row>
    <row r="423" spans="1:13">
      <c r="A423" s="160"/>
      <c r="B423" s="160"/>
      <c r="C423" s="160"/>
      <c r="D423" s="160"/>
      <c r="E423" s="160"/>
      <c r="F423" s="160"/>
      <c r="G423" s="160"/>
      <c r="H423" s="160"/>
      <c r="I423" s="205" t="s">
        <v>654</v>
      </c>
      <c r="J423" s="160"/>
      <c r="K423" s="205" t="s">
        <v>654</v>
      </c>
      <c r="L423" s="160"/>
      <c r="M423" s="160"/>
    </row>
    <row r="424" spans="1:13">
      <c r="A424" s="160"/>
      <c r="B424" s="160"/>
      <c r="C424" s="160"/>
      <c r="D424" s="160"/>
      <c r="E424" s="160"/>
      <c r="F424" s="160"/>
      <c r="G424" s="160"/>
      <c r="H424" s="160"/>
      <c r="I424" s="205" t="s">
        <v>654</v>
      </c>
      <c r="J424" s="160"/>
      <c r="K424" s="205" t="s">
        <v>654</v>
      </c>
      <c r="L424" s="160"/>
      <c r="M424" s="160"/>
    </row>
    <row r="425" spans="1:13">
      <c r="A425" s="160"/>
      <c r="B425" s="160"/>
      <c r="C425" s="160"/>
      <c r="D425" s="160"/>
      <c r="E425" s="160"/>
      <c r="F425" s="160"/>
      <c r="G425" s="160"/>
      <c r="H425" s="160"/>
      <c r="I425" s="205" t="s">
        <v>654</v>
      </c>
      <c r="J425" s="160"/>
      <c r="K425" s="205" t="s">
        <v>654</v>
      </c>
      <c r="L425" s="160"/>
      <c r="M425" s="160"/>
    </row>
    <row r="426" spans="1:13">
      <c r="A426" s="160"/>
      <c r="B426" s="160"/>
      <c r="C426" s="160"/>
      <c r="D426" s="160"/>
      <c r="E426" s="160"/>
      <c r="F426" s="160"/>
      <c r="G426" s="160"/>
      <c r="H426" s="160"/>
      <c r="I426" s="205" t="s">
        <v>654</v>
      </c>
      <c r="J426" s="160"/>
      <c r="K426" s="205" t="s">
        <v>654</v>
      </c>
      <c r="L426" s="160"/>
      <c r="M426" s="160"/>
    </row>
    <row r="427" spans="1:13">
      <c r="A427" s="160"/>
      <c r="B427" s="160"/>
      <c r="C427" s="160"/>
      <c r="D427" s="160"/>
      <c r="E427" s="160"/>
      <c r="F427" s="160"/>
      <c r="G427" s="160"/>
      <c r="H427" s="160"/>
      <c r="I427" s="205" t="s">
        <v>654</v>
      </c>
      <c r="J427" s="160"/>
      <c r="K427" s="205" t="s">
        <v>654</v>
      </c>
      <c r="L427" s="160"/>
      <c r="M427" s="160"/>
    </row>
    <row r="428" spans="1:13">
      <c r="A428" s="160"/>
      <c r="B428" s="160"/>
      <c r="C428" s="160"/>
      <c r="D428" s="160"/>
      <c r="E428" s="160"/>
      <c r="F428" s="160"/>
      <c r="G428" s="160"/>
      <c r="H428" s="160"/>
      <c r="I428" s="205" t="s">
        <v>654</v>
      </c>
      <c r="J428" s="160"/>
      <c r="K428" s="205" t="s">
        <v>654</v>
      </c>
      <c r="L428" s="160"/>
      <c r="M428" s="160"/>
    </row>
    <row r="429" spans="1:13">
      <c r="A429" s="160"/>
      <c r="B429" s="160"/>
      <c r="C429" s="160"/>
      <c r="D429" s="160"/>
      <c r="E429" s="160"/>
      <c r="F429" s="160"/>
      <c r="G429" s="160"/>
      <c r="H429" s="160"/>
      <c r="I429" s="205" t="s">
        <v>654</v>
      </c>
      <c r="J429" s="160"/>
      <c r="K429" s="205" t="s">
        <v>654</v>
      </c>
      <c r="L429" s="160"/>
      <c r="M429" s="160"/>
    </row>
    <row r="430" spans="1:13">
      <c r="A430" s="160"/>
      <c r="B430" s="160"/>
      <c r="C430" s="160"/>
      <c r="D430" s="160"/>
      <c r="E430" s="160"/>
      <c r="F430" s="160"/>
      <c r="G430" s="160"/>
      <c r="H430" s="160"/>
      <c r="I430" s="205" t="s">
        <v>654</v>
      </c>
      <c r="J430" s="160"/>
      <c r="K430" s="205" t="s">
        <v>654</v>
      </c>
      <c r="L430" s="160"/>
      <c r="M430" s="160"/>
    </row>
    <row r="431" spans="1:13">
      <c r="A431" s="160"/>
      <c r="B431" s="160"/>
      <c r="C431" s="160"/>
      <c r="D431" s="160"/>
      <c r="E431" s="160"/>
      <c r="F431" s="160"/>
      <c r="G431" s="160"/>
      <c r="H431" s="160"/>
      <c r="I431" s="205" t="s">
        <v>654</v>
      </c>
      <c r="J431" s="160"/>
      <c r="K431" s="205" t="s">
        <v>654</v>
      </c>
      <c r="L431" s="160"/>
      <c r="M431" s="160"/>
    </row>
    <row r="432" spans="1:13">
      <c r="A432" s="160"/>
      <c r="B432" s="160"/>
      <c r="C432" s="160"/>
      <c r="D432" s="160"/>
      <c r="E432" s="160"/>
      <c r="F432" s="160"/>
      <c r="G432" s="160"/>
      <c r="H432" s="160"/>
      <c r="I432" s="205" t="s">
        <v>654</v>
      </c>
      <c r="J432" s="160"/>
      <c r="K432" s="205" t="s">
        <v>654</v>
      </c>
      <c r="L432" s="160"/>
      <c r="M432" s="160"/>
    </row>
    <row r="433" spans="1:13">
      <c r="A433" s="160"/>
      <c r="B433" s="160"/>
      <c r="C433" s="160"/>
      <c r="D433" s="160"/>
      <c r="E433" s="160"/>
      <c r="F433" s="160"/>
      <c r="G433" s="160"/>
      <c r="H433" s="160"/>
      <c r="I433" s="205" t="s">
        <v>654</v>
      </c>
      <c r="J433" s="160"/>
      <c r="K433" s="205" t="s">
        <v>654</v>
      </c>
      <c r="L433" s="160"/>
      <c r="M433" s="160"/>
    </row>
    <row r="434" spans="1:13">
      <c r="A434" s="160"/>
      <c r="B434" s="160"/>
      <c r="C434" s="160"/>
      <c r="D434" s="160"/>
      <c r="E434" s="160"/>
      <c r="F434" s="160"/>
      <c r="G434" s="160"/>
      <c r="H434" s="160"/>
      <c r="I434" s="205" t="s">
        <v>654</v>
      </c>
      <c r="J434" s="160"/>
      <c r="K434" s="205" t="s">
        <v>654</v>
      </c>
      <c r="L434" s="160"/>
      <c r="M434" s="160"/>
    </row>
    <row r="435" spans="1:13">
      <c r="A435" s="160"/>
      <c r="B435" s="160"/>
      <c r="C435" s="160"/>
      <c r="D435" s="160"/>
      <c r="E435" s="160"/>
      <c r="F435" s="160"/>
      <c r="G435" s="160"/>
      <c r="H435" s="160"/>
      <c r="I435" s="205" t="s">
        <v>654</v>
      </c>
      <c r="J435" s="160"/>
      <c r="K435" s="205" t="s">
        <v>654</v>
      </c>
      <c r="L435" s="160"/>
      <c r="M435" s="160"/>
    </row>
    <row r="436" spans="1:13">
      <c r="A436" s="160"/>
      <c r="B436" s="160"/>
      <c r="C436" s="160"/>
      <c r="D436" s="160"/>
      <c r="E436" s="160"/>
      <c r="F436" s="160"/>
      <c r="G436" s="160"/>
      <c r="H436" s="160"/>
      <c r="I436" s="205" t="s">
        <v>654</v>
      </c>
      <c r="J436" s="160"/>
      <c r="K436" s="205" t="s">
        <v>654</v>
      </c>
      <c r="L436" s="160"/>
      <c r="M436" s="160"/>
    </row>
    <row r="437" spans="1:13">
      <c r="A437" s="160"/>
      <c r="B437" s="160"/>
      <c r="C437" s="160"/>
      <c r="D437" s="160"/>
      <c r="E437" s="160"/>
      <c r="F437" s="160"/>
      <c r="G437" s="160"/>
      <c r="H437" s="160"/>
      <c r="I437" s="205" t="s">
        <v>654</v>
      </c>
      <c r="J437" s="160"/>
      <c r="K437" s="205" t="s">
        <v>654</v>
      </c>
      <c r="L437" s="160"/>
      <c r="M437" s="160"/>
    </row>
    <row r="438" spans="1:13">
      <c r="A438" s="160"/>
      <c r="B438" s="160"/>
      <c r="C438" s="160"/>
      <c r="D438" s="160"/>
      <c r="E438" s="160"/>
      <c r="F438" s="160"/>
      <c r="G438" s="160"/>
      <c r="H438" s="160"/>
      <c r="I438" s="205" t="s">
        <v>654</v>
      </c>
      <c r="J438" s="160"/>
      <c r="K438" s="205" t="s">
        <v>654</v>
      </c>
      <c r="L438" s="160"/>
      <c r="M438" s="160"/>
    </row>
    <row r="439" spans="1:13">
      <c r="A439" s="160"/>
      <c r="B439" s="160"/>
      <c r="C439" s="160"/>
      <c r="D439" s="160"/>
      <c r="E439" s="160"/>
      <c r="F439" s="160"/>
      <c r="G439" s="160"/>
      <c r="H439" s="160"/>
      <c r="I439" s="205" t="s">
        <v>654</v>
      </c>
      <c r="J439" s="160"/>
      <c r="K439" s="205" t="s">
        <v>654</v>
      </c>
      <c r="L439" s="160"/>
      <c r="M439" s="160"/>
    </row>
    <row r="440" spans="1:13">
      <c r="A440" s="160"/>
      <c r="B440" s="160"/>
      <c r="C440" s="160"/>
      <c r="D440" s="160"/>
      <c r="E440" s="160"/>
      <c r="F440" s="160"/>
      <c r="G440" s="160"/>
      <c r="H440" s="160"/>
      <c r="I440" s="205" t="s">
        <v>654</v>
      </c>
      <c r="J440" s="160"/>
      <c r="K440" s="205" t="s">
        <v>654</v>
      </c>
      <c r="L440" s="160"/>
      <c r="M440" s="160"/>
    </row>
    <row r="441" spans="1:13">
      <c r="A441" s="160"/>
      <c r="B441" s="160"/>
      <c r="C441" s="160"/>
      <c r="D441" s="160"/>
      <c r="E441" s="160"/>
      <c r="F441" s="160"/>
      <c r="G441" s="160"/>
      <c r="H441" s="160"/>
      <c r="I441" s="205" t="s">
        <v>654</v>
      </c>
      <c r="J441" s="160"/>
      <c r="K441" s="205" t="s">
        <v>654</v>
      </c>
      <c r="L441" s="160"/>
      <c r="M441" s="160"/>
    </row>
    <row r="442" spans="1:13">
      <c r="A442" s="160"/>
      <c r="B442" s="160"/>
      <c r="C442" s="160"/>
      <c r="D442" s="160"/>
      <c r="E442" s="160"/>
      <c r="F442" s="160"/>
      <c r="G442" s="160"/>
      <c r="H442" s="160"/>
      <c r="I442" s="205" t="s">
        <v>654</v>
      </c>
      <c r="J442" s="160"/>
      <c r="K442" s="205" t="s">
        <v>654</v>
      </c>
      <c r="L442" s="160"/>
      <c r="M442" s="160"/>
    </row>
    <row r="443" spans="1:13">
      <c r="A443" s="160"/>
      <c r="B443" s="160"/>
      <c r="C443" s="160"/>
      <c r="D443" s="160"/>
      <c r="E443" s="160"/>
      <c r="F443" s="160"/>
      <c r="G443" s="160"/>
      <c r="H443" s="160"/>
      <c r="I443" s="205" t="s">
        <v>654</v>
      </c>
      <c r="J443" s="160"/>
      <c r="K443" s="205" t="s">
        <v>654</v>
      </c>
      <c r="L443" s="160"/>
      <c r="M443" s="160"/>
    </row>
    <row r="444" spans="1:13">
      <c r="A444" s="160"/>
      <c r="B444" s="160"/>
      <c r="C444" s="160"/>
      <c r="D444" s="160"/>
      <c r="E444" s="160"/>
      <c r="F444" s="160"/>
      <c r="G444" s="160"/>
      <c r="H444" s="160"/>
      <c r="I444" s="205" t="s">
        <v>654</v>
      </c>
      <c r="J444" s="160"/>
      <c r="K444" s="205" t="s">
        <v>654</v>
      </c>
      <c r="L444" s="160"/>
      <c r="M444" s="160"/>
    </row>
    <row r="445" spans="1:13">
      <c r="A445" s="160"/>
      <c r="B445" s="160"/>
      <c r="C445" s="160"/>
      <c r="D445" s="160"/>
      <c r="E445" s="160"/>
      <c r="F445" s="160"/>
      <c r="G445" s="160"/>
      <c r="H445" s="160"/>
      <c r="I445" s="205" t="s">
        <v>654</v>
      </c>
      <c r="J445" s="160"/>
      <c r="K445" s="205" t="s">
        <v>654</v>
      </c>
      <c r="L445" s="160"/>
      <c r="M445" s="160"/>
    </row>
    <row r="446" spans="1:13">
      <c r="A446" s="160"/>
      <c r="B446" s="160"/>
      <c r="C446" s="160"/>
      <c r="D446" s="160"/>
      <c r="E446" s="160"/>
      <c r="F446" s="160"/>
      <c r="G446" s="160"/>
      <c r="H446" s="160"/>
      <c r="I446" s="205" t="s">
        <v>654</v>
      </c>
      <c r="J446" s="160"/>
      <c r="K446" s="205" t="s">
        <v>654</v>
      </c>
      <c r="L446" s="160"/>
      <c r="M446" s="160"/>
    </row>
    <row r="447" spans="1:13">
      <c r="A447" s="160"/>
      <c r="B447" s="160"/>
      <c r="C447" s="160"/>
      <c r="D447" s="160"/>
      <c r="E447" s="160"/>
      <c r="F447" s="160"/>
      <c r="G447" s="160"/>
      <c r="H447" s="160"/>
      <c r="I447" s="205" t="s">
        <v>654</v>
      </c>
      <c r="J447" s="160"/>
      <c r="K447" s="205" t="s">
        <v>654</v>
      </c>
      <c r="L447" s="160"/>
      <c r="M447" s="160"/>
    </row>
    <row r="448" spans="1:13">
      <c r="A448" s="160"/>
      <c r="B448" s="160"/>
      <c r="C448" s="160"/>
      <c r="D448" s="160"/>
      <c r="E448" s="160"/>
      <c r="F448" s="160"/>
      <c r="G448" s="160"/>
      <c r="H448" s="160"/>
      <c r="I448" s="205" t="s">
        <v>654</v>
      </c>
      <c r="J448" s="160"/>
      <c r="K448" s="205" t="s">
        <v>654</v>
      </c>
      <c r="L448" s="160"/>
      <c r="M448" s="160"/>
    </row>
    <row r="449" spans="1:13">
      <c r="A449" s="160"/>
      <c r="B449" s="160"/>
      <c r="C449" s="160"/>
      <c r="D449" s="160"/>
      <c r="E449" s="160"/>
      <c r="F449" s="160"/>
      <c r="G449" s="160"/>
      <c r="H449" s="160"/>
      <c r="I449" s="205" t="s">
        <v>654</v>
      </c>
      <c r="J449" s="160"/>
      <c r="K449" s="205" t="s">
        <v>654</v>
      </c>
      <c r="L449" s="160"/>
      <c r="M449" s="160"/>
    </row>
    <row r="450" spans="1:13">
      <c r="A450" s="160"/>
      <c r="B450" s="160"/>
      <c r="C450" s="160"/>
      <c r="D450" s="160"/>
      <c r="E450" s="160"/>
      <c r="F450" s="160"/>
      <c r="G450" s="160"/>
      <c r="H450" s="160"/>
      <c r="I450" s="205" t="s">
        <v>654</v>
      </c>
      <c r="J450" s="160"/>
      <c r="K450" s="205" t="s">
        <v>654</v>
      </c>
      <c r="L450" s="160"/>
      <c r="M450" s="160"/>
    </row>
    <row r="451" spans="1:13">
      <c r="A451" s="160"/>
      <c r="B451" s="160"/>
      <c r="C451" s="160"/>
      <c r="D451" s="160"/>
      <c r="E451" s="160"/>
      <c r="F451" s="160"/>
      <c r="G451" s="160"/>
      <c r="H451" s="160"/>
      <c r="I451" s="205" t="s">
        <v>654</v>
      </c>
      <c r="J451" s="160"/>
      <c r="K451" s="205" t="s">
        <v>654</v>
      </c>
      <c r="L451" s="160"/>
      <c r="M451" s="160"/>
    </row>
    <row r="452" spans="1:13">
      <c r="A452" s="160"/>
      <c r="B452" s="160"/>
      <c r="C452" s="160"/>
      <c r="D452" s="160"/>
      <c r="E452" s="160"/>
      <c r="F452" s="160"/>
      <c r="G452" s="160"/>
      <c r="H452" s="160"/>
      <c r="I452" s="205" t="s">
        <v>654</v>
      </c>
      <c r="J452" s="160"/>
      <c r="K452" s="205" t="s">
        <v>654</v>
      </c>
      <c r="L452" s="160"/>
      <c r="M452" s="160"/>
    </row>
    <row r="453" spans="1:13">
      <c r="A453" s="160"/>
      <c r="B453" s="160"/>
      <c r="C453" s="160"/>
      <c r="D453" s="160"/>
      <c r="E453" s="160"/>
      <c r="F453" s="160"/>
      <c r="G453" s="160"/>
      <c r="H453" s="160"/>
      <c r="I453" s="205" t="s">
        <v>654</v>
      </c>
      <c r="J453" s="160"/>
      <c r="K453" s="205" t="s">
        <v>654</v>
      </c>
      <c r="L453" s="160"/>
      <c r="M453" s="160"/>
    </row>
    <row r="454" spans="1:13">
      <c r="A454" s="160"/>
      <c r="B454" s="160"/>
      <c r="C454" s="160"/>
      <c r="D454" s="160"/>
      <c r="E454" s="160"/>
      <c r="F454" s="160"/>
      <c r="G454" s="160"/>
      <c r="H454" s="160"/>
      <c r="I454" s="205" t="s">
        <v>654</v>
      </c>
      <c r="J454" s="160"/>
      <c r="K454" s="205" t="s">
        <v>654</v>
      </c>
      <c r="L454" s="160"/>
      <c r="M454" s="160"/>
    </row>
    <row r="455" spans="1:13">
      <c r="A455" s="160"/>
      <c r="B455" s="160"/>
      <c r="C455" s="160"/>
      <c r="D455" s="160"/>
      <c r="E455" s="160"/>
      <c r="F455" s="160"/>
      <c r="G455" s="160"/>
      <c r="H455" s="160"/>
      <c r="I455" s="205" t="s">
        <v>654</v>
      </c>
      <c r="J455" s="160"/>
      <c r="K455" s="205" t="s">
        <v>654</v>
      </c>
      <c r="L455" s="160"/>
      <c r="M455" s="160"/>
    </row>
    <row r="456" spans="1:13">
      <c r="A456" s="160"/>
      <c r="B456" s="160"/>
      <c r="C456" s="160"/>
      <c r="D456" s="160"/>
      <c r="E456" s="160"/>
      <c r="F456" s="160"/>
      <c r="G456" s="160"/>
      <c r="H456" s="160"/>
      <c r="I456" s="205" t="s">
        <v>654</v>
      </c>
      <c r="J456" s="160"/>
      <c r="K456" s="205" t="s">
        <v>654</v>
      </c>
      <c r="L456" s="160"/>
      <c r="M456" s="160"/>
    </row>
    <row r="457" spans="1:13">
      <c r="A457" s="160"/>
      <c r="B457" s="160"/>
      <c r="C457" s="160"/>
      <c r="D457" s="160"/>
      <c r="E457" s="160"/>
      <c r="F457" s="160"/>
      <c r="G457" s="160"/>
      <c r="H457" s="160"/>
      <c r="I457" s="205" t="s">
        <v>654</v>
      </c>
      <c r="J457" s="160"/>
      <c r="K457" s="205" t="s">
        <v>654</v>
      </c>
      <c r="L457" s="160"/>
      <c r="M457" s="160"/>
    </row>
    <row r="458" spans="1:13">
      <c r="A458" s="160"/>
      <c r="B458" s="160"/>
      <c r="C458" s="160"/>
      <c r="D458" s="160"/>
      <c r="E458" s="160"/>
      <c r="F458" s="160"/>
      <c r="G458" s="160"/>
      <c r="H458" s="160"/>
      <c r="I458" s="205" t="s">
        <v>654</v>
      </c>
      <c r="J458" s="160"/>
      <c r="K458" s="205" t="s">
        <v>654</v>
      </c>
      <c r="L458" s="160"/>
      <c r="M458" s="160"/>
    </row>
    <row r="459" spans="1:13">
      <c r="A459" s="160"/>
      <c r="B459" s="160"/>
      <c r="C459" s="160"/>
      <c r="D459" s="160"/>
      <c r="E459" s="160"/>
      <c r="F459" s="160"/>
      <c r="G459" s="160"/>
      <c r="H459" s="160"/>
      <c r="I459" s="205" t="s">
        <v>654</v>
      </c>
      <c r="J459" s="160"/>
      <c r="K459" s="205" t="s">
        <v>654</v>
      </c>
      <c r="L459" s="160"/>
      <c r="M459" s="160"/>
    </row>
    <row r="460" spans="1:13">
      <c r="A460" s="160"/>
      <c r="B460" s="160"/>
      <c r="C460" s="160"/>
      <c r="D460" s="160"/>
      <c r="E460" s="160"/>
      <c r="F460" s="160"/>
      <c r="G460" s="160"/>
      <c r="H460" s="160"/>
      <c r="I460" s="205" t="s">
        <v>654</v>
      </c>
      <c r="J460" s="160"/>
      <c r="K460" s="205" t="s">
        <v>654</v>
      </c>
      <c r="L460" s="160"/>
      <c r="M460" s="160"/>
    </row>
    <row r="461" spans="1:13">
      <c r="A461" s="160"/>
      <c r="B461" s="160"/>
      <c r="C461" s="160"/>
      <c r="D461" s="160"/>
      <c r="E461" s="160"/>
      <c r="F461" s="160"/>
      <c r="G461" s="160"/>
      <c r="H461" s="160"/>
      <c r="I461" s="205" t="s">
        <v>654</v>
      </c>
      <c r="J461" s="160"/>
      <c r="K461" s="205" t="s">
        <v>654</v>
      </c>
      <c r="L461" s="160"/>
      <c r="M461" s="160"/>
    </row>
    <row r="462" spans="1:13">
      <c r="A462" s="160"/>
      <c r="B462" s="160"/>
      <c r="C462" s="160"/>
      <c r="D462" s="160"/>
      <c r="E462" s="160"/>
      <c r="F462" s="160"/>
      <c r="G462" s="160"/>
      <c r="H462" s="160"/>
      <c r="I462" s="205" t="s">
        <v>654</v>
      </c>
      <c r="J462" s="160"/>
      <c r="K462" s="205" t="s">
        <v>654</v>
      </c>
      <c r="L462" s="160"/>
      <c r="M462" s="160"/>
    </row>
    <row r="463" spans="1:13">
      <c r="A463" s="160"/>
      <c r="B463" s="160"/>
      <c r="C463" s="160"/>
      <c r="D463" s="160"/>
      <c r="E463" s="160"/>
      <c r="F463" s="160"/>
      <c r="G463" s="160"/>
      <c r="H463" s="160"/>
      <c r="I463" s="205" t="s">
        <v>654</v>
      </c>
      <c r="J463" s="160"/>
      <c r="K463" s="205" t="s">
        <v>654</v>
      </c>
      <c r="L463" s="160"/>
      <c r="M463" s="160"/>
    </row>
    <row r="464" spans="1:13">
      <c r="A464" s="160"/>
      <c r="B464" s="160"/>
      <c r="C464" s="160"/>
      <c r="D464" s="160"/>
      <c r="E464" s="160"/>
      <c r="F464" s="160"/>
      <c r="G464" s="160"/>
      <c r="H464" s="160"/>
      <c r="I464" s="205" t="s">
        <v>654</v>
      </c>
      <c r="J464" s="160"/>
      <c r="K464" s="205" t="s">
        <v>654</v>
      </c>
      <c r="L464" s="160"/>
      <c r="M464" s="160"/>
    </row>
    <row r="465" spans="1:13">
      <c r="A465" s="160"/>
      <c r="B465" s="160"/>
      <c r="C465" s="160"/>
      <c r="D465" s="160"/>
      <c r="E465" s="160"/>
      <c r="F465" s="160"/>
      <c r="G465" s="160"/>
      <c r="H465" s="160"/>
      <c r="I465" s="205" t="s">
        <v>654</v>
      </c>
      <c r="J465" s="160"/>
      <c r="K465" s="205" t="s">
        <v>654</v>
      </c>
      <c r="L465" s="160"/>
      <c r="M465" s="160"/>
    </row>
    <row r="466" spans="1:13">
      <c r="A466" s="160"/>
      <c r="B466" s="160"/>
      <c r="C466" s="160"/>
      <c r="D466" s="160"/>
      <c r="E466" s="160"/>
      <c r="F466" s="160"/>
      <c r="G466" s="160"/>
      <c r="H466" s="160"/>
      <c r="I466" s="205" t="s">
        <v>654</v>
      </c>
      <c r="J466" s="160"/>
      <c r="K466" s="205" t="s">
        <v>654</v>
      </c>
      <c r="L466" s="160"/>
      <c r="M466" s="160"/>
    </row>
    <row r="467" spans="1:13">
      <c r="A467" s="160"/>
      <c r="B467" s="160"/>
      <c r="C467" s="160"/>
      <c r="D467" s="160"/>
      <c r="E467" s="160"/>
      <c r="F467" s="160"/>
      <c r="G467" s="160"/>
      <c r="H467" s="160"/>
      <c r="I467" s="205" t="s">
        <v>654</v>
      </c>
      <c r="J467" s="160"/>
      <c r="K467" s="205" t="s">
        <v>654</v>
      </c>
      <c r="L467" s="160"/>
      <c r="M467" s="160"/>
    </row>
    <row r="468" spans="1:13">
      <c r="A468" s="160"/>
      <c r="B468" s="160"/>
      <c r="C468" s="160"/>
      <c r="D468" s="160"/>
      <c r="E468" s="160"/>
      <c r="F468" s="160"/>
      <c r="G468" s="160"/>
      <c r="H468" s="160"/>
      <c r="I468" s="205" t="s">
        <v>654</v>
      </c>
      <c r="J468" s="160"/>
      <c r="K468" s="205" t="s">
        <v>654</v>
      </c>
      <c r="L468" s="160"/>
      <c r="M468" s="160"/>
    </row>
    <row r="469" spans="1:13">
      <c r="A469" s="160"/>
      <c r="B469" s="160"/>
      <c r="C469" s="160"/>
      <c r="D469" s="160"/>
      <c r="E469" s="160"/>
      <c r="F469" s="160"/>
      <c r="G469" s="160"/>
      <c r="H469" s="160"/>
      <c r="I469" s="205" t="s">
        <v>654</v>
      </c>
      <c r="J469" s="160"/>
      <c r="K469" s="205" t="s">
        <v>654</v>
      </c>
      <c r="L469" s="160"/>
      <c r="M469" s="160"/>
    </row>
    <row r="470" spans="1:13">
      <c r="A470" s="160"/>
      <c r="B470" s="160"/>
      <c r="C470" s="160"/>
      <c r="D470" s="160"/>
      <c r="E470" s="160"/>
      <c r="F470" s="160"/>
      <c r="G470" s="160"/>
      <c r="H470" s="160"/>
      <c r="I470" s="205" t="s">
        <v>654</v>
      </c>
      <c r="J470" s="160"/>
      <c r="K470" s="205" t="s">
        <v>654</v>
      </c>
      <c r="L470" s="160"/>
      <c r="M470" s="160"/>
    </row>
    <row r="471" spans="1:13">
      <c r="A471" s="160"/>
      <c r="B471" s="160"/>
      <c r="C471" s="160"/>
      <c r="D471" s="160"/>
      <c r="E471" s="160"/>
      <c r="F471" s="160"/>
      <c r="G471" s="160"/>
      <c r="H471" s="160"/>
      <c r="I471" s="205" t="s">
        <v>654</v>
      </c>
      <c r="J471" s="160"/>
      <c r="K471" s="205" t="s">
        <v>654</v>
      </c>
      <c r="L471" s="160"/>
      <c r="M471" s="160"/>
    </row>
    <row r="472" spans="1:13">
      <c r="A472" s="160"/>
      <c r="B472" s="160"/>
      <c r="C472" s="160"/>
      <c r="D472" s="160"/>
      <c r="E472" s="160"/>
      <c r="F472" s="160"/>
      <c r="G472" s="160"/>
      <c r="H472" s="160"/>
      <c r="I472" s="205" t="s">
        <v>654</v>
      </c>
      <c r="J472" s="160"/>
      <c r="K472" s="205" t="s">
        <v>654</v>
      </c>
      <c r="L472" s="160"/>
      <c r="M472" s="160"/>
    </row>
    <row r="473" spans="1:13">
      <c r="A473" s="160"/>
      <c r="B473" s="160"/>
      <c r="C473" s="160"/>
      <c r="D473" s="160"/>
      <c r="E473" s="160"/>
      <c r="F473" s="160"/>
      <c r="G473" s="160"/>
      <c r="H473" s="160"/>
      <c r="I473" s="205" t="s">
        <v>654</v>
      </c>
      <c r="J473" s="160"/>
      <c r="K473" s="205" t="s">
        <v>654</v>
      </c>
      <c r="L473" s="160"/>
      <c r="M473" s="160"/>
    </row>
    <row r="474" spans="1:13">
      <c r="A474" s="160"/>
      <c r="B474" s="160"/>
      <c r="C474" s="160"/>
      <c r="D474" s="160"/>
      <c r="E474" s="160"/>
      <c r="F474" s="160"/>
      <c r="G474" s="160"/>
      <c r="H474" s="160"/>
      <c r="I474" s="205" t="s">
        <v>654</v>
      </c>
      <c r="J474" s="160"/>
      <c r="K474" s="205" t="s">
        <v>654</v>
      </c>
      <c r="L474" s="160"/>
      <c r="M474" s="160"/>
    </row>
    <row r="475" spans="1:13">
      <c r="A475" s="160"/>
      <c r="B475" s="160"/>
      <c r="C475" s="160"/>
      <c r="D475" s="160"/>
      <c r="E475" s="160"/>
      <c r="F475" s="160"/>
      <c r="G475" s="160"/>
      <c r="H475" s="160"/>
      <c r="I475" s="205" t="s">
        <v>654</v>
      </c>
      <c r="J475" s="160"/>
      <c r="K475" s="205" t="s">
        <v>654</v>
      </c>
      <c r="L475" s="160"/>
      <c r="M475" s="160"/>
    </row>
    <row r="476" spans="1:13">
      <c r="A476" s="160"/>
      <c r="B476" s="160"/>
      <c r="C476" s="160"/>
      <c r="D476" s="160"/>
      <c r="E476" s="160"/>
      <c r="F476" s="160"/>
      <c r="G476" s="160"/>
      <c r="H476" s="160"/>
      <c r="I476" s="205" t="s">
        <v>654</v>
      </c>
      <c r="J476" s="160"/>
      <c r="K476" s="205" t="s">
        <v>654</v>
      </c>
      <c r="L476" s="160"/>
      <c r="M476" s="160"/>
    </row>
    <row r="477" spans="1:13">
      <c r="A477" s="160"/>
      <c r="B477" s="160"/>
      <c r="C477" s="160"/>
      <c r="D477" s="160"/>
      <c r="E477" s="160"/>
      <c r="F477" s="160"/>
      <c r="G477" s="160"/>
      <c r="H477" s="160"/>
      <c r="I477" s="205" t="s">
        <v>654</v>
      </c>
      <c r="J477" s="160"/>
      <c r="K477" s="205" t="s">
        <v>654</v>
      </c>
      <c r="L477" s="160"/>
      <c r="M477" s="160"/>
    </row>
    <row r="478" spans="1:13">
      <c r="A478" s="160"/>
      <c r="B478" s="160"/>
      <c r="C478" s="160"/>
      <c r="D478" s="160"/>
      <c r="E478" s="160"/>
      <c r="F478" s="160"/>
      <c r="G478" s="160"/>
      <c r="H478" s="160"/>
      <c r="I478" s="205" t="s">
        <v>654</v>
      </c>
      <c r="J478" s="160"/>
      <c r="K478" s="205" t="s">
        <v>654</v>
      </c>
      <c r="L478" s="160"/>
      <c r="M478" s="160"/>
    </row>
    <row r="479" spans="1:13">
      <c r="A479" s="160"/>
      <c r="B479" s="160"/>
      <c r="C479" s="160"/>
      <c r="D479" s="160"/>
      <c r="E479" s="160"/>
      <c r="F479" s="160"/>
      <c r="G479" s="160"/>
      <c r="H479" s="160"/>
      <c r="I479" s="205" t="s">
        <v>654</v>
      </c>
      <c r="J479" s="160"/>
      <c r="K479" s="205" t="s">
        <v>654</v>
      </c>
      <c r="L479" s="160"/>
      <c r="M479" s="160"/>
    </row>
    <row r="480" spans="1:13">
      <c r="A480" s="160"/>
      <c r="B480" s="160"/>
      <c r="C480" s="160"/>
      <c r="D480" s="160"/>
      <c r="E480" s="160"/>
      <c r="F480" s="160"/>
      <c r="G480" s="160"/>
      <c r="H480" s="160"/>
      <c r="I480" s="205" t="s">
        <v>654</v>
      </c>
      <c r="J480" s="160"/>
      <c r="K480" s="205" t="s">
        <v>654</v>
      </c>
      <c r="L480" s="160"/>
      <c r="M480" s="160"/>
    </row>
    <row r="481" spans="1:13">
      <c r="A481" s="160"/>
      <c r="B481" s="160"/>
      <c r="C481" s="160"/>
      <c r="D481" s="160"/>
      <c r="E481" s="160"/>
      <c r="F481" s="160"/>
      <c r="G481" s="160"/>
      <c r="H481" s="160"/>
      <c r="I481" s="205" t="s">
        <v>654</v>
      </c>
      <c r="J481" s="160"/>
      <c r="K481" s="205" t="s">
        <v>654</v>
      </c>
      <c r="L481" s="160"/>
      <c r="M481" s="160"/>
    </row>
    <row r="482" spans="1:13">
      <c r="A482" s="160"/>
      <c r="B482" s="160"/>
      <c r="C482" s="160"/>
      <c r="D482" s="160"/>
      <c r="E482" s="160"/>
      <c r="F482" s="160"/>
      <c r="G482" s="160"/>
      <c r="H482" s="160"/>
      <c r="I482" s="205" t="s">
        <v>654</v>
      </c>
      <c r="J482" s="160"/>
      <c r="K482" s="205" t="s">
        <v>654</v>
      </c>
      <c r="L482" s="160"/>
      <c r="M482" s="160"/>
    </row>
    <row r="483" spans="1:13">
      <c r="A483" s="160"/>
      <c r="B483" s="160"/>
      <c r="C483" s="160"/>
      <c r="D483" s="160"/>
      <c r="E483" s="160"/>
      <c r="F483" s="160"/>
      <c r="G483" s="160"/>
      <c r="H483" s="160"/>
      <c r="I483" s="205" t="s">
        <v>654</v>
      </c>
      <c r="J483" s="160"/>
      <c r="K483" s="205" t="s">
        <v>654</v>
      </c>
      <c r="L483" s="160"/>
      <c r="M483" s="160"/>
    </row>
    <row r="484" spans="1:13">
      <c r="A484" s="160"/>
      <c r="B484" s="160"/>
      <c r="C484" s="160"/>
      <c r="D484" s="160"/>
      <c r="E484" s="160"/>
      <c r="F484" s="160"/>
      <c r="G484" s="160"/>
      <c r="H484" s="160"/>
      <c r="I484" s="205" t="s">
        <v>654</v>
      </c>
      <c r="J484" s="160"/>
      <c r="K484" s="205" t="s">
        <v>654</v>
      </c>
      <c r="L484" s="160"/>
      <c r="M484" s="160"/>
    </row>
    <row r="485" spans="1:13">
      <c r="A485" s="160"/>
      <c r="B485" s="160"/>
      <c r="C485" s="160"/>
      <c r="D485" s="160"/>
      <c r="E485" s="160"/>
      <c r="F485" s="160"/>
      <c r="G485" s="160"/>
      <c r="H485" s="160"/>
      <c r="I485" s="205" t="s">
        <v>654</v>
      </c>
      <c r="J485" s="160"/>
      <c r="K485" s="205" t="s">
        <v>654</v>
      </c>
      <c r="L485" s="160"/>
      <c r="M485" s="160"/>
    </row>
    <row r="486" spans="1:13">
      <c r="A486" s="160"/>
      <c r="B486" s="160"/>
      <c r="C486" s="160"/>
      <c r="D486" s="160"/>
      <c r="E486" s="160"/>
      <c r="F486" s="160"/>
      <c r="G486" s="160"/>
      <c r="H486" s="160"/>
      <c r="I486" s="205" t="s">
        <v>654</v>
      </c>
      <c r="J486" s="160"/>
      <c r="K486" s="205" t="s">
        <v>654</v>
      </c>
      <c r="L486" s="160"/>
      <c r="M486" s="160"/>
    </row>
    <row r="487" spans="1:13">
      <c r="A487" s="160"/>
      <c r="B487" s="160"/>
      <c r="C487" s="160"/>
      <c r="D487" s="160"/>
      <c r="E487" s="160"/>
      <c r="F487" s="160"/>
      <c r="G487" s="160"/>
      <c r="H487" s="160"/>
      <c r="I487" s="205" t="s">
        <v>654</v>
      </c>
      <c r="J487" s="160"/>
      <c r="K487" s="205" t="s">
        <v>654</v>
      </c>
      <c r="L487" s="160"/>
      <c r="M487" s="160"/>
    </row>
    <row r="488" spans="1:13">
      <c r="A488" s="160"/>
      <c r="B488" s="160"/>
      <c r="C488" s="160"/>
      <c r="D488" s="160"/>
      <c r="E488" s="160"/>
      <c r="F488" s="160"/>
      <c r="G488" s="160"/>
      <c r="H488" s="160"/>
      <c r="I488" s="205" t="s">
        <v>654</v>
      </c>
      <c r="J488" s="160"/>
      <c r="K488" s="205" t="s">
        <v>654</v>
      </c>
      <c r="L488" s="160"/>
      <c r="M488" s="160"/>
    </row>
    <row r="489" spans="1:13">
      <c r="A489" s="160"/>
      <c r="B489" s="160"/>
      <c r="C489" s="160"/>
      <c r="D489" s="160"/>
      <c r="E489" s="160"/>
      <c r="F489" s="160"/>
      <c r="G489" s="160"/>
      <c r="H489" s="160"/>
      <c r="I489" s="205" t="s">
        <v>654</v>
      </c>
      <c r="J489" s="160"/>
      <c r="K489" s="205" t="s">
        <v>654</v>
      </c>
      <c r="L489" s="160"/>
      <c r="M489" s="160"/>
    </row>
    <row r="490" spans="1:13">
      <c r="A490" s="160"/>
      <c r="B490" s="160"/>
      <c r="C490" s="160"/>
      <c r="D490" s="160"/>
      <c r="E490" s="160"/>
      <c r="F490" s="160"/>
      <c r="G490" s="160"/>
      <c r="H490" s="160"/>
      <c r="I490" s="205" t="s">
        <v>654</v>
      </c>
      <c r="J490" s="160"/>
      <c r="K490" s="205" t="s">
        <v>654</v>
      </c>
      <c r="L490" s="160"/>
      <c r="M490" s="160"/>
    </row>
    <row r="491" spans="1:13">
      <c r="A491" s="160"/>
      <c r="B491" s="160"/>
      <c r="C491" s="160"/>
      <c r="D491" s="160"/>
      <c r="E491" s="160"/>
      <c r="F491" s="160"/>
      <c r="G491" s="160"/>
      <c r="H491" s="160"/>
      <c r="I491" s="205" t="s">
        <v>654</v>
      </c>
      <c r="J491" s="160"/>
      <c r="K491" s="205" t="s">
        <v>654</v>
      </c>
      <c r="L491" s="160"/>
      <c r="M491" s="160"/>
    </row>
    <row r="492" spans="1:13">
      <c r="A492" s="160"/>
      <c r="B492" s="160"/>
      <c r="C492" s="160"/>
      <c r="D492" s="160"/>
      <c r="E492" s="160"/>
      <c r="F492" s="160"/>
      <c r="G492" s="160"/>
      <c r="H492" s="160"/>
      <c r="I492" s="205" t="s">
        <v>654</v>
      </c>
      <c r="J492" s="160"/>
      <c r="K492" s="205" t="s">
        <v>654</v>
      </c>
      <c r="L492" s="160"/>
      <c r="M492" s="160"/>
    </row>
    <row r="493" spans="1:13">
      <c r="A493" s="160"/>
      <c r="B493" s="160"/>
      <c r="C493" s="160"/>
      <c r="D493" s="160"/>
      <c r="E493" s="160"/>
      <c r="F493" s="160"/>
      <c r="G493" s="160"/>
      <c r="H493" s="160"/>
      <c r="I493" s="205" t="s">
        <v>654</v>
      </c>
      <c r="J493" s="160"/>
      <c r="K493" s="205" t="s">
        <v>654</v>
      </c>
      <c r="L493" s="160"/>
      <c r="M493" s="160"/>
    </row>
    <row r="494" spans="1:13">
      <c r="A494" s="160"/>
      <c r="B494" s="160"/>
      <c r="C494" s="160"/>
      <c r="D494" s="160"/>
      <c r="E494" s="160"/>
      <c r="F494" s="160"/>
      <c r="G494" s="160"/>
      <c r="H494" s="160"/>
      <c r="I494" s="205" t="s">
        <v>654</v>
      </c>
      <c r="J494" s="160"/>
      <c r="K494" s="205" t="s">
        <v>654</v>
      </c>
      <c r="L494" s="160"/>
      <c r="M494" s="160"/>
    </row>
    <row r="495" spans="1:13">
      <c r="A495" s="160"/>
      <c r="B495" s="160"/>
      <c r="C495" s="160"/>
      <c r="D495" s="160"/>
      <c r="E495" s="160"/>
      <c r="F495" s="160"/>
      <c r="G495" s="160"/>
      <c r="H495" s="160"/>
      <c r="I495" s="205" t="s">
        <v>654</v>
      </c>
      <c r="J495" s="160"/>
      <c r="K495" s="205" t="s">
        <v>654</v>
      </c>
      <c r="L495" s="160"/>
      <c r="M495" s="160"/>
    </row>
    <row r="496" spans="1:13">
      <c r="A496" s="160"/>
      <c r="B496" s="160"/>
      <c r="C496" s="160"/>
      <c r="D496" s="160"/>
      <c r="E496" s="160"/>
      <c r="F496" s="160"/>
      <c r="G496" s="160"/>
      <c r="H496" s="160"/>
      <c r="I496" s="205" t="s">
        <v>654</v>
      </c>
      <c r="J496" s="160"/>
      <c r="K496" s="205" t="s">
        <v>654</v>
      </c>
      <c r="L496" s="160"/>
      <c r="M496" s="160"/>
    </row>
    <row r="497" spans="1:13">
      <c r="A497" s="160"/>
      <c r="B497" s="160"/>
      <c r="C497" s="160"/>
      <c r="D497" s="160"/>
      <c r="E497" s="160"/>
      <c r="F497" s="160"/>
      <c r="G497" s="160"/>
      <c r="H497" s="160"/>
      <c r="I497" s="205" t="s">
        <v>654</v>
      </c>
      <c r="J497" s="160"/>
      <c r="K497" s="205" t="s">
        <v>654</v>
      </c>
      <c r="L497" s="160"/>
      <c r="M497" s="160"/>
    </row>
    <row r="498" spans="1:13">
      <c r="A498" s="160"/>
      <c r="B498" s="160"/>
      <c r="C498" s="160"/>
      <c r="D498" s="160"/>
      <c r="E498" s="160"/>
      <c r="F498" s="160"/>
      <c r="G498" s="160"/>
      <c r="H498" s="160"/>
      <c r="I498" s="205" t="s">
        <v>654</v>
      </c>
      <c r="J498" s="160"/>
      <c r="K498" s="205" t="s">
        <v>654</v>
      </c>
      <c r="L498" s="160"/>
      <c r="M498" s="160"/>
    </row>
    <row r="499" spans="1:13">
      <c r="A499" s="160"/>
      <c r="B499" s="160"/>
      <c r="C499" s="160"/>
      <c r="D499" s="160"/>
      <c r="E499" s="160"/>
      <c r="F499" s="160"/>
      <c r="G499" s="160"/>
      <c r="H499" s="160"/>
      <c r="I499" s="205" t="s">
        <v>654</v>
      </c>
      <c r="J499" s="160"/>
      <c r="K499" s="205" t="s">
        <v>654</v>
      </c>
      <c r="L499" s="160"/>
      <c r="M499" s="160"/>
    </row>
    <row r="500" spans="1:13">
      <c r="A500" s="160"/>
      <c r="B500" s="160"/>
      <c r="C500" s="160"/>
      <c r="D500" s="160"/>
      <c r="E500" s="160"/>
      <c r="F500" s="160"/>
      <c r="G500" s="160"/>
      <c r="H500" s="160"/>
      <c r="I500" s="205" t="s">
        <v>654</v>
      </c>
      <c r="J500" s="160"/>
      <c r="K500" s="205" t="s">
        <v>654</v>
      </c>
      <c r="L500" s="160"/>
      <c r="M500" s="160"/>
    </row>
    <row r="501" spans="1:13">
      <c r="A501" s="160"/>
      <c r="B501" s="160"/>
      <c r="C501" s="160"/>
      <c r="D501" s="160"/>
      <c r="E501" s="160"/>
      <c r="F501" s="160"/>
      <c r="G501" s="160"/>
      <c r="H501" s="160"/>
      <c r="I501" s="205" t="s">
        <v>654</v>
      </c>
      <c r="J501" s="160"/>
      <c r="K501" s="205" t="s">
        <v>654</v>
      </c>
      <c r="L501" s="160"/>
      <c r="M501" s="160"/>
    </row>
    <row r="502" spans="1:13">
      <c r="A502" s="160"/>
      <c r="B502" s="160"/>
      <c r="C502" s="160"/>
      <c r="D502" s="160"/>
      <c r="E502" s="160"/>
      <c r="F502" s="160"/>
      <c r="G502" s="160"/>
      <c r="H502" s="160"/>
      <c r="I502" s="205" t="s">
        <v>654</v>
      </c>
      <c r="J502" s="160"/>
      <c r="K502" s="205" t="s">
        <v>654</v>
      </c>
      <c r="L502" s="160"/>
      <c r="M502" s="160"/>
    </row>
    <row r="503" spans="1:13">
      <c r="A503" s="160"/>
      <c r="B503" s="160"/>
      <c r="C503" s="160"/>
      <c r="D503" s="160"/>
      <c r="E503" s="160"/>
      <c r="F503" s="160"/>
      <c r="G503" s="160"/>
      <c r="H503" s="160"/>
      <c r="I503" s="205" t="s">
        <v>654</v>
      </c>
      <c r="J503" s="160"/>
      <c r="K503" s="205" t="s">
        <v>654</v>
      </c>
      <c r="L503" s="160"/>
      <c r="M503" s="160"/>
    </row>
    <row r="504" spans="1:13">
      <c r="A504" s="160"/>
      <c r="B504" s="160"/>
      <c r="C504" s="160"/>
      <c r="D504" s="160"/>
      <c r="E504" s="160"/>
      <c r="F504" s="160"/>
      <c r="G504" s="160"/>
      <c r="H504" s="160"/>
      <c r="I504" s="205" t="s">
        <v>654</v>
      </c>
      <c r="J504" s="160"/>
      <c r="K504" s="205" t="s">
        <v>654</v>
      </c>
      <c r="L504" s="160"/>
      <c r="M504" s="160"/>
    </row>
    <row r="505" spans="1:13">
      <c r="A505" s="160"/>
      <c r="B505" s="160"/>
      <c r="C505" s="160"/>
      <c r="D505" s="160"/>
      <c r="E505" s="160"/>
      <c r="F505" s="160"/>
      <c r="G505" s="160"/>
      <c r="H505" s="160"/>
      <c r="I505" s="205" t="s">
        <v>654</v>
      </c>
      <c r="J505" s="160"/>
      <c r="K505" s="205" t="s">
        <v>654</v>
      </c>
      <c r="L505" s="160"/>
      <c r="M505" s="160"/>
    </row>
    <row r="506" spans="1:13">
      <c r="A506" s="160"/>
      <c r="B506" s="160"/>
      <c r="C506" s="160"/>
      <c r="D506" s="160"/>
      <c r="E506" s="160"/>
      <c r="F506" s="160"/>
      <c r="G506" s="160"/>
      <c r="H506" s="160"/>
      <c r="I506" s="205" t="s">
        <v>654</v>
      </c>
      <c r="J506" s="160"/>
      <c r="K506" s="205" t="s">
        <v>654</v>
      </c>
      <c r="L506" s="160"/>
      <c r="M506" s="160"/>
    </row>
    <row r="507" spans="1:13">
      <c r="A507" s="160"/>
      <c r="B507" s="160"/>
      <c r="C507" s="160"/>
      <c r="D507" s="160"/>
      <c r="E507" s="160"/>
      <c r="F507" s="160"/>
      <c r="G507" s="160"/>
      <c r="H507" s="160"/>
      <c r="I507" s="205" t="s">
        <v>654</v>
      </c>
      <c r="J507" s="160"/>
      <c r="K507" s="205" t="s">
        <v>654</v>
      </c>
      <c r="L507" s="160"/>
      <c r="M507" s="160"/>
    </row>
    <row r="508" spans="1:13">
      <c r="A508" s="160"/>
      <c r="B508" s="160"/>
      <c r="C508" s="160"/>
      <c r="D508" s="160"/>
      <c r="E508" s="160"/>
      <c r="F508" s="160"/>
      <c r="G508" s="160"/>
      <c r="H508" s="160"/>
      <c r="I508" s="205" t="s">
        <v>654</v>
      </c>
      <c r="J508" s="160"/>
      <c r="K508" s="205" t="s">
        <v>654</v>
      </c>
      <c r="L508" s="160"/>
      <c r="M508" s="160"/>
    </row>
    <row r="509" spans="1:13">
      <c r="A509" s="160"/>
      <c r="B509" s="160"/>
      <c r="C509" s="160"/>
      <c r="D509" s="160"/>
      <c r="E509" s="160"/>
      <c r="F509" s="160"/>
      <c r="G509" s="160"/>
      <c r="H509" s="160"/>
      <c r="I509" s="205" t="s">
        <v>654</v>
      </c>
      <c r="J509" s="160"/>
      <c r="K509" s="205" t="s">
        <v>654</v>
      </c>
      <c r="L509" s="160"/>
      <c r="M509" s="160"/>
    </row>
    <row r="510" spans="1:13">
      <c r="A510" s="160"/>
      <c r="B510" s="160"/>
      <c r="C510" s="160"/>
      <c r="D510" s="160"/>
      <c r="E510" s="160"/>
      <c r="F510" s="160"/>
      <c r="G510" s="160"/>
      <c r="H510" s="160"/>
      <c r="I510" s="205" t="s">
        <v>654</v>
      </c>
      <c r="J510" s="160"/>
      <c r="K510" s="205" t="s">
        <v>654</v>
      </c>
      <c r="L510" s="160"/>
      <c r="M510" s="160"/>
    </row>
    <row r="511" spans="1:13">
      <c r="A511" s="160"/>
      <c r="B511" s="160"/>
      <c r="C511" s="160"/>
      <c r="D511" s="160"/>
      <c r="E511" s="160"/>
      <c r="F511" s="160"/>
      <c r="G511" s="160"/>
      <c r="H511" s="160"/>
      <c r="I511" s="205" t="s">
        <v>654</v>
      </c>
      <c r="J511" s="160"/>
      <c r="K511" s="205" t="s">
        <v>654</v>
      </c>
      <c r="L511" s="160"/>
      <c r="M511" s="160"/>
    </row>
    <row r="512" spans="1:13">
      <c r="A512" s="160"/>
      <c r="B512" s="160"/>
      <c r="C512" s="160"/>
      <c r="D512" s="160"/>
      <c r="E512" s="160"/>
      <c r="F512" s="160"/>
      <c r="G512" s="160"/>
      <c r="H512" s="160"/>
      <c r="I512" s="205" t="s">
        <v>654</v>
      </c>
      <c r="J512" s="160"/>
      <c r="K512" s="205" t="s">
        <v>654</v>
      </c>
      <c r="L512" s="160"/>
      <c r="M512" s="160"/>
    </row>
    <row r="513" spans="1:13">
      <c r="A513" s="160"/>
      <c r="B513" s="160"/>
      <c r="C513" s="160"/>
      <c r="D513" s="160"/>
      <c r="E513" s="160"/>
      <c r="F513" s="160"/>
      <c r="G513" s="160"/>
      <c r="H513" s="160"/>
      <c r="I513" s="205" t="s">
        <v>654</v>
      </c>
      <c r="J513" s="160"/>
      <c r="K513" s="205" t="s">
        <v>654</v>
      </c>
      <c r="L513" s="160"/>
      <c r="M513" s="160"/>
    </row>
    <row r="514" spans="1:13">
      <c r="A514" s="160"/>
      <c r="B514" s="160"/>
      <c r="C514" s="160"/>
      <c r="D514" s="160"/>
      <c r="E514" s="160"/>
      <c r="F514" s="160"/>
      <c r="G514" s="160"/>
      <c r="H514" s="160"/>
      <c r="I514" s="205" t="s">
        <v>654</v>
      </c>
      <c r="J514" s="160"/>
      <c r="K514" s="205" t="s">
        <v>654</v>
      </c>
      <c r="L514" s="160"/>
      <c r="M514" s="160"/>
    </row>
    <row r="515" spans="1:13">
      <c r="A515" s="160"/>
      <c r="B515" s="160"/>
      <c r="C515" s="160"/>
      <c r="D515" s="160"/>
      <c r="E515" s="160"/>
      <c r="F515" s="160"/>
      <c r="G515" s="160"/>
      <c r="H515" s="160"/>
      <c r="I515" s="205" t="s">
        <v>654</v>
      </c>
      <c r="J515" s="160"/>
      <c r="K515" s="205" t="s">
        <v>654</v>
      </c>
      <c r="L515" s="160"/>
      <c r="M515" s="160"/>
    </row>
    <row r="516" spans="1:13">
      <c r="A516" s="160"/>
      <c r="B516" s="160"/>
      <c r="C516" s="160"/>
      <c r="D516" s="160"/>
      <c r="E516" s="160"/>
      <c r="F516" s="160"/>
      <c r="G516" s="160"/>
      <c r="H516" s="160"/>
      <c r="I516" s="205" t="s">
        <v>654</v>
      </c>
      <c r="J516" s="160"/>
      <c r="K516" s="205" t="s">
        <v>654</v>
      </c>
      <c r="L516" s="160"/>
      <c r="M516" s="160"/>
    </row>
    <row r="517" spans="1:13">
      <c r="A517" s="160"/>
      <c r="B517" s="160"/>
      <c r="C517" s="160"/>
      <c r="D517" s="160"/>
      <c r="E517" s="160"/>
      <c r="F517" s="160"/>
      <c r="G517" s="160"/>
      <c r="H517" s="160"/>
      <c r="I517" s="205" t="s">
        <v>654</v>
      </c>
      <c r="J517" s="160"/>
      <c r="K517" s="205" t="s">
        <v>654</v>
      </c>
      <c r="L517" s="160"/>
      <c r="M517" s="160"/>
    </row>
    <row r="518" spans="1:13">
      <c r="A518" s="160"/>
      <c r="B518" s="160"/>
      <c r="C518" s="160"/>
      <c r="D518" s="160"/>
      <c r="E518" s="160"/>
      <c r="F518" s="160"/>
      <c r="G518" s="160"/>
      <c r="H518" s="160"/>
      <c r="I518" s="205" t="s">
        <v>654</v>
      </c>
      <c r="J518" s="160"/>
      <c r="K518" s="205" t="s">
        <v>654</v>
      </c>
      <c r="L518" s="160"/>
      <c r="M518" s="160"/>
    </row>
    <row r="519" spans="1:13">
      <c r="A519" s="160"/>
      <c r="B519" s="160"/>
      <c r="C519" s="160"/>
      <c r="D519" s="160"/>
      <c r="E519" s="160"/>
      <c r="F519" s="160"/>
      <c r="G519" s="160"/>
      <c r="H519" s="160"/>
      <c r="I519" s="205" t="s">
        <v>654</v>
      </c>
      <c r="J519" s="160"/>
      <c r="K519" s="205" t="s">
        <v>654</v>
      </c>
      <c r="L519" s="160"/>
      <c r="M519" s="160"/>
    </row>
    <row r="520" spans="1:13">
      <c r="A520" s="160"/>
      <c r="B520" s="160"/>
      <c r="C520" s="160"/>
      <c r="D520" s="160"/>
      <c r="E520" s="160"/>
      <c r="F520" s="160"/>
      <c r="G520" s="160"/>
      <c r="H520" s="160"/>
      <c r="I520" s="205" t="s">
        <v>654</v>
      </c>
      <c r="J520" s="160"/>
      <c r="K520" s="205" t="s">
        <v>654</v>
      </c>
      <c r="L520" s="160"/>
      <c r="M520" s="160"/>
    </row>
    <row r="521" spans="1:13">
      <c r="A521" s="160"/>
      <c r="B521" s="160"/>
      <c r="C521" s="160"/>
      <c r="D521" s="160"/>
      <c r="E521" s="160"/>
      <c r="F521" s="160"/>
      <c r="G521" s="160"/>
      <c r="H521" s="160"/>
      <c r="I521" s="205" t="s">
        <v>654</v>
      </c>
      <c r="J521" s="160"/>
      <c r="K521" s="205" t="s">
        <v>654</v>
      </c>
      <c r="L521" s="160"/>
      <c r="M521" s="160"/>
    </row>
    <row r="522" spans="1:13">
      <c r="A522" s="160"/>
      <c r="B522" s="160"/>
      <c r="C522" s="160"/>
      <c r="D522" s="160"/>
      <c r="E522" s="160"/>
      <c r="F522" s="160"/>
      <c r="G522" s="160"/>
      <c r="H522" s="160"/>
      <c r="I522" s="205" t="s">
        <v>654</v>
      </c>
      <c r="J522" s="160"/>
      <c r="K522" s="205" t="s">
        <v>654</v>
      </c>
      <c r="L522" s="160"/>
      <c r="M522" s="160"/>
    </row>
    <row r="523" spans="1:13">
      <c r="A523" s="160"/>
      <c r="B523" s="160"/>
      <c r="C523" s="160"/>
      <c r="D523" s="160"/>
      <c r="E523" s="160"/>
      <c r="F523" s="160"/>
      <c r="G523" s="160"/>
      <c r="H523" s="160"/>
      <c r="I523" s="205" t="s">
        <v>654</v>
      </c>
      <c r="J523" s="160"/>
      <c r="K523" s="205" t="s">
        <v>654</v>
      </c>
      <c r="L523" s="160"/>
      <c r="M523" s="160"/>
    </row>
    <row r="524" spans="1:13">
      <c r="A524" s="160"/>
      <c r="B524" s="160"/>
      <c r="C524" s="160"/>
      <c r="D524" s="160"/>
      <c r="E524" s="160"/>
      <c r="F524" s="160"/>
      <c r="G524" s="160"/>
      <c r="H524" s="160"/>
      <c r="I524" s="205" t="s">
        <v>654</v>
      </c>
      <c r="J524" s="160"/>
      <c r="K524" s="205" t="s">
        <v>654</v>
      </c>
      <c r="L524" s="160"/>
      <c r="M524" s="160"/>
    </row>
    <row r="525" spans="1:13">
      <c r="A525" s="160"/>
      <c r="B525" s="160"/>
      <c r="C525" s="160"/>
      <c r="D525" s="160"/>
      <c r="E525" s="160"/>
      <c r="F525" s="160"/>
      <c r="G525" s="160"/>
      <c r="H525" s="160"/>
      <c r="I525" s="205" t="s">
        <v>654</v>
      </c>
      <c r="J525" s="160"/>
      <c r="K525" s="205" t="s">
        <v>654</v>
      </c>
      <c r="L525" s="160"/>
      <c r="M525" s="160"/>
    </row>
    <row r="526" spans="1:13">
      <c r="A526" s="160"/>
      <c r="B526" s="160"/>
      <c r="C526" s="160"/>
      <c r="D526" s="160"/>
      <c r="E526" s="160"/>
      <c r="F526" s="160"/>
      <c r="G526" s="160"/>
      <c r="H526" s="160"/>
      <c r="I526" s="205" t="s">
        <v>654</v>
      </c>
      <c r="J526" s="160"/>
      <c r="K526" s="205" t="s">
        <v>654</v>
      </c>
      <c r="L526" s="160"/>
      <c r="M526" s="160"/>
    </row>
    <row r="527" spans="1:13">
      <c r="A527" s="160"/>
      <c r="B527" s="160"/>
      <c r="C527" s="160"/>
      <c r="D527" s="160"/>
      <c r="E527" s="160"/>
      <c r="F527" s="160"/>
      <c r="G527" s="160"/>
      <c r="H527" s="160"/>
      <c r="I527" s="205" t="s">
        <v>654</v>
      </c>
      <c r="J527" s="160"/>
      <c r="K527" s="205" t="s">
        <v>654</v>
      </c>
      <c r="L527" s="160"/>
      <c r="M527" s="160"/>
    </row>
    <row r="528" spans="1:13">
      <c r="A528" s="160"/>
      <c r="B528" s="160"/>
      <c r="C528" s="160"/>
      <c r="D528" s="160"/>
      <c r="E528" s="160"/>
      <c r="F528" s="160"/>
      <c r="G528" s="160"/>
      <c r="H528" s="160"/>
      <c r="I528" s="205" t="s">
        <v>654</v>
      </c>
      <c r="J528" s="160"/>
      <c r="K528" s="205" t="s">
        <v>654</v>
      </c>
      <c r="L528" s="160"/>
      <c r="M528" s="160"/>
    </row>
    <row r="529" spans="1:13">
      <c r="A529" s="160"/>
      <c r="B529" s="160"/>
      <c r="C529" s="160"/>
      <c r="D529" s="160"/>
      <c r="E529" s="160"/>
      <c r="F529" s="160"/>
      <c r="G529" s="160"/>
      <c r="H529" s="160"/>
      <c r="I529" s="205" t="s">
        <v>654</v>
      </c>
      <c r="J529" s="160"/>
      <c r="K529" s="205" t="s">
        <v>654</v>
      </c>
      <c r="L529" s="160"/>
      <c r="M529" s="160"/>
    </row>
    <row r="530" spans="1:13">
      <c r="A530" s="160"/>
      <c r="B530" s="160"/>
      <c r="C530" s="160"/>
      <c r="D530" s="160"/>
      <c r="E530" s="160"/>
      <c r="F530" s="160"/>
      <c r="G530" s="160"/>
      <c r="H530" s="160"/>
      <c r="I530" s="205" t="s">
        <v>654</v>
      </c>
      <c r="J530" s="160"/>
      <c r="K530" s="205" t="s">
        <v>654</v>
      </c>
      <c r="L530" s="160"/>
      <c r="M530" s="160"/>
    </row>
    <row r="531" spans="1:13">
      <c r="A531" s="160"/>
      <c r="B531" s="160"/>
      <c r="C531" s="160"/>
      <c r="D531" s="160"/>
      <c r="E531" s="160"/>
      <c r="F531" s="160"/>
      <c r="G531" s="160"/>
      <c r="H531" s="160"/>
      <c r="I531" s="205" t="s">
        <v>654</v>
      </c>
      <c r="J531" s="160"/>
      <c r="K531" s="205" t="s">
        <v>654</v>
      </c>
      <c r="L531" s="160"/>
      <c r="M531" s="160"/>
    </row>
    <row r="532" spans="1:13">
      <c r="A532" s="160"/>
      <c r="B532" s="160"/>
      <c r="C532" s="160"/>
      <c r="D532" s="160"/>
      <c r="E532" s="160"/>
      <c r="F532" s="160"/>
      <c r="G532" s="160"/>
      <c r="H532" s="160"/>
      <c r="I532" s="205" t="s">
        <v>654</v>
      </c>
      <c r="J532" s="160"/>
      <c r="K532" s="205" t="s">
        <v>654</v>
      </c>
      <c r="L532" s="160"/>
      <c r="M532" s="160"/>
    </row>
    <row r="533" spans="1:13">
      <c r="A533" s="160"/>
      <c r="B533" s="160"/>
      <c r="C533" s="160"/>
      <c r="D533" s="160"/>
      <c r="E533" s="160"/>
      <c r="F533" s="160"/>
      <c r="G533" s="160"/>
      <c r="H533" s="160"/>
      <c r="I533" s="205" t="s">
        <v>654</v>
      </c>
      <c r="J533" s="160"/>
      <c r="K533" s="205" t="s">
        <v>654</v>
      </c>
      <c r="L533" s="160"/>
      <c r="M533" s="160"/>
    </row>
    <row r="534" spans="1:13">
      <c r="A534" s="160"/>
      <c r="B534" s="160"/>
      <c r="C534" s="160"/>
      <c r="D534" s="160"/>
      <c r="E534" s="160"/>
      <c r="F534" s="160"/>
      <c r="G534" s="160"/>
      <c r="H534" s="160"/>
      <c r="I534" s="205" t="s">
        <v>654</v>
      </c>
      <c r="J534" s="160"/>
      <c r="K534" s="205" t="s">
        <v>654</v>
      </c>
      <c r="L534" s="160"/>
      <c r="M534" s="160"/>
    </row>
    <row r="535" spans="1:13">
      <c r="A535" s="160"/>
      <c r="B535" s="160"/>
      <c r="C535" s="160"/>
      <c r="D535" s="160"/>
      <c r="E535" s="160"/>
      <c r="F535" s="160"/>
      <c r="G535" s="160"/>
      <c r="H535" s="160"/>
      <c r="I535" s="205" t="s">
        <v>654</v>
      </c>
      <c r="J535" s="160"/>
      <c r="K535" s="205" t="s">
        <v>654</v>
      </c>
      <c r="L535" s="160"/>
      <c r="M535" s="160"/>
    </row>
    <row r="536" spans="1:13">
      <c r="A536" s="160"/>
      <c r="B536" s="160"/>
      <c r="C536" s="160"/>
      <c r="D536" s="160"/>
      <c r="E536" s="160"/>
      <c r="F536" s="160"/>
      <c r="G536" s="160"/>
      <c r="H536" s="160"/>
      <c r="I536" s="205" t="s">
        <v>654</v>
      </c>
      <c r="J536" s="160"/>
      <c r="K536" s="205" t="s">
        <v>654</v>
      </c>
      <c r="L536" s="160"/>
      <c r="M536" s="160"/>
    </row>
    <row r="537" spans="1:13">
      <c r="A537" s="160"/>
      <c r="B537" s="160"/>
      <c r="C537" s="160"/>
      <c r="D537" s="160"/>
      <c r="E537" s="160"/>
      <c r="F537" s="160"/>
      <c r="G537" s="160"/>
      <c r="H537" s="160"/>
      <c r="I537" s="205" t="s">
        <v>654</v>
      </c>
      <c r="J537" s="160"/>
      <c r="K537" s="205" t="s">
        <v>654</v>
      </c>
      <c r="L537" s="160"/>
      <c r="M537" s="160"/>
    </row>
    <row r="538" spans="1:13">
      <c r="A538" s="160"/>
      <c r="B538" s="160"/>
      <c r="C538" s="160"/>
      <c r="D538" s="160"/>
      <c r="E538" s="160"/>
      <c r="F538" s="160"/>
      <c r="G538" s="160"/>
      <c r="H538" s="160"/>
      <c r="I538" s="205" t="s">
        <v>654</v>
      </c>
      <c r="J538" s="160"/>
      <c r="K538" s="205" t="s">
        <v>654</v>
      </c>
      <c r="L538" s="160"/>
      <c r="M538" s="160"/>
    </row>
    <row r="539" spans="1:13">
      <c r="A539" s="160"/>
      <c r="B539" s="160"/>
      <c r="C539" s="160"/>
      <c r="D539" s="160"/>
      <c r="E539" s="160"/>
      <c r="F539" s="160"/>
      <c r="G539" s="160"/>
      <c r="H539" s="160"/>
      <c r="I539" s="205" t="s">
        <v>654</v>
      </c>
      <c r="J539" s="160"/>
      <c r="K539" s="205" t="s">
        <v>654</v>
      </c>
      <c r="L539" s="160"/>
      <c r="M539" s="160"/>
    </row>
    <row r="540" spans="1:13">
      <c r="A540" s="160"/>
      <c r="B540" s="160"/>
      <c r="C540" s="160"/>
      <c r="D540" s="160"/>
      <c r="E540" s="160"/>
      <c r="F540" s="160"/>
      <c r="G540" s="160"/>
      <c r="H540" s="160"/>
      <c r="I540" s="205" t="s">
        <v>654</v>
      </c>
      <c r="J540" s="160"/>
      <c r="K540" s="205" t="s">
        <v>654</v>
      </c>
      <c r="L540" s="160"/>
      <c r="M540" s="160"/>
    </row>
    <row r="541" spans="1:13">
      <c r="A541" s="160"/>
      <c r="B541" s="160"/>
      <c r="C541" s="160"/>
      <c r="D541" s="160"/>
      <c r="E541" s="160"/>
      <c r="F541" s="160"/>
      <c r="G541" s="160"/>
      <c r="H541" s="160"/>
      <c r="I541" s="205" t="s">
        <v>654</v>
      </c>
      <c r="J541" s="160"/>
      <c r="K541" s="205" t="s">
        <v>654</v>
      </c>
      <c r="L541" s="160"/>
      <c r="M541" s="160"/>
    </row>
    <row r="542" spans="1:13">
      <c r="A542" s="160"/>
      <c r="B542" s="160"/>
      <c r="C542" s="160"/>
      <c r="D542" s="160"/>
      <c r="E542" s="160"/>
      <c r="F542" s="160"/>
      <c r="G542" s="160"/>
      <c r="H542" s="160"/>
      <c r="I542" s="205" t="s">
        <v>654</v>
      </c>
      <c r="J542" s="160"/>
      <c r="K542" s="205" t="s">
        <v>654</v>
      </c>
      <c r="L542" s="160"/>
      <c r="M542" s="160"/>
    </row>
    <row r="543" spans="1:13">
      <c r="A543" s="160"/>
      <c r="B543" s="160"/>
      <c r="C543" s="160"/>
      <c r="D543" s="160"/>
      <c r="E543" s="160"/>
      <c r="F543" s="160"/>
      <c r="G543" s="160"/>
      <c r="H543" s="160"/>
      <c r="I543" s="205" t="s">
        <v>654</v>
      </c>
      <c r="J543" s="160"/>
      <c r="K543" s="205" t="s">
        <v>654</v>
      </c>
      <c r="L543" s="160"/>
      <c r="M543" s="160"/>
    </row>
    <row r="544" spans="1:13">
      <c r="A544" s="160"/>
      <c r="B544" s="160"/>
      <c r="C544" s="160"/>
      <c r="D544" s="160"/>
      <c r="E544" s="160"/>
      <c r="F544" s="160"/>
      <c r="G544" s="160"/>
      <c r="H544" s="160"/>
      <c r="I544" s="205" t="s">
        <v>654</v>
      </c>
      <c r="J544" s="160"/>
      <c r="K544" s="205" t="s">
        <v>654</v>
      </c>
      <c r="L544" s="160"/>
      <c r="M544" s="160"/>
    </row>
    <row r="545" spans="1:13">
      <c r="A545" s="160"/>
      <c r="B545" s="160"/>
      <c r="C545" s="160"/>
      <c r="D545" s="160"/>
      <c r="E545" s="160"/>
      <c r="F545" s="160"/>
      <c r="G545" s="160"/>
      <c r="H545" s="160"/>
      <c r="I545" s="205" t="s">
        <v>654</v>
      </c>
      <c r="J545" s="160"/>
      <c r="K545" s="205" t="s">
        <v>654</v>
      </c>
      <c r="L545" s="160"/>
      <c r="M545" s="160"/>
    </row>
    <row r="546" spans="1:13">
      <c r="A546" s="160"/>
      <c r="B546" s="160"/>
      <c r="C546" s="160"/>
      <c r="D546" s="160"/>
      <c r="E546" s="160"/>
      <c r="F546" s="160"/>
      <c r="G546" s="160"/>
      <c r="H546" s="160"/>
      <c r="I546" s="205" t="s">
        <v>654</v>
      </c>
      <c r="J546" s="160"/>
      <c r="K546" s="205" t="s">
        <v>654</v>
      </c>
      <c r="L546" s="160"/>
      <c r="M546" s="160"/>
    </row>
    <row r="547" spans="1:13">
      <c r="A547" s="160"/>
      <c r="B547" s="160"/>
      <c r="C547" s="160"/>
      <c r="D547" s="160"/>
      <c r="E547" s="160"/>
      <c r="F547" s="160"/>
      <c r="G547" s="160"/>
      <c r="H547" s="160"/>
      <c r="I547" s="205" t="s">
        <v>654</v>
      </c>
      <c r="J547" s="160"/>
      <c r="K547" s="205" t="s">
        <v>654</v>
      </c>
      <c r="L547" s="160"/>
      <c r="M547" s="160"/>
    </row>
    <row r="548" spans="1:13">
      <c r="A548" s="160"/>
      <c r="B548" s="160"/>
      <c r="C548" s="160"/>
      <c r="D548" s="160"/>
      <c r="E548" s="160"/>
      <c r="F548" s="160"/>
      <c r="G548" s="160"/>
      <c r="H548" s="160"/>
      <c r="I548" s="205" t="s">
        <v>654</v>
      </c>
      <c r="J548" s="160"/>
      <c r="K548" s="205" t="s">
        <v>654</v>
      </c>
      <c r="L548" s="160"/>
      <c r="M548" s="160"/>
    </row>
    <row r="549" spans="1:13">
      <c r="A549" s="160"/>
      <c r="B549" s="160"/>
      <c r="C549" s="160"/>
      <c r="D549" s="160"/>
      <c r="E549" s="160"/>
      <c r="F549" s="160"/>
      <c r="G549" s="160"/>
      <c r="H549" s="160"/>
      <c r="I549" s="205" t="s">
        <v>654</v>
      </c>
      <c r="J549" s="160"/>
      <c r="K549" s="205" t="s">
        <v>654</v>
      </c>
      <c r="L549" s="160"/>
      <c r="M549" s="160"/>
    </row>
    <row r="550" spans="1:13">
      <c r="A550" s="160"/>
      <c r="B550" s="160"/>
      <c r="C550" s="160"/>
      <c r="D550" s="160"/>
      <c r="E550" s="160"/>
      <c r="F550" s="160"/>
      <c r="G550" s="160"/>
      <c r="H550" s="160"/>
      <c r="I550" s="205" t="s">
        <v>654</v>
      </c>
      <c r="J550" s="160"/>
      <c r="K550" s="205" t="s">
        <v>654</v>
      </c>
      <c r="L550" s="160"/>
      <c r="M550" s="160"/>
    </row>
    <row r="551" spans="1:13">
      <c r="A551" s="160"/>
      <c r="B551" s="160"/>
      <c r="C551" s="160"/>
      <c r="D551" s="160"/>
      <c r="E551" s="160"/>
      <c r="F551" s="160"/>
      <c r="G551" s="160"/>
      <c r="H551" s="160"/>
      <c r="I551" s="205" t="s">
        <v>654</v>
      </c>
      <c r="J551" s="160"/>
      <c r="K551" s="205" t="s">
        <v>654</v>
      </c>
      <c r="L551" s="160"/>
      <c r="M551" s="160"/>
    </row>
    <row r="552" spans="1:13">
      <c r="A552" s="160"/>
      <c r="B552" s="160"/>
      <c r="C552" s="160"/>
      <c r="D552" s="160"/>
      <c r="E552" s="160"/>
      <c r="F552" s="160"/>
      <c r="G552" s="160"/>
      <c r="H552" s="160"/>
      <c r="I552" s="205" t="s">
        <v>654</v>
      </c>
      <c r="J552" s="160"/>
      <c r="K552" s="205" t="s">
        <v>654</v>
      </c>
      <c r="L552" s="160"/>
      <c r="M552" s="160"/>
    </row>
    <row r="553" spans="1:13">
      <c r="A553" s="160"/>
      <c r="B553" s="160"/>
      <c r="C553" s="160"/>
      <c r="D553" s="160"/>
      <c r="E553" s="160"/>
      <c r="F553" s="160"/>
      <c r="G553" s="160"/>
      <c r="H553" s="160"/>
      <c r="I553" s="205" t="s">
        <v>654</v>
      </c>
      <c r="J553" s="160"/>
      <c r="K553" s="205" t="s">
        <v>654</v>
      </c>
      <c r="L553" s="160"/>
      <c r="M553" s="160"/>
    </row>
    <row r="554" spans="1:13">
      <c r="A554" s="160"/>
      <c r="B554" s="160"/>
      <c r="C554" s="160"/>
      <c r="D554" s="160"/>
      <c r="E554" s="160"/>
      <c r="F554" s="160"/>
      <c r="G554" s="160"/>
      <c r="H554" s="160"/>
      <c r="I554" s="205" t="s">
        <v>654</v>
      </c>
      <c r="J554" s="160"/>
      <c r="K554" s="205" t="s">
        <v>654</v>
      </c>
      <c r="L554" s="160"/>
      <c r="M554" s="160"/>
    </row>
    <row r="555" spans="1:13">
      <c r="A555" s="160"/>
      <c r="B555" s="160"/>
      <c r="C555" s="160"/>
      <c r="D555" s="160"/>
      <c r="E555" s="160"/>
      <c r="F555" s="160"/>
      <c r="G555" s="160"/>
      <c r="H555" s="160"/>
      <c r="I555" s="205" t="s">
        <v>654</v>
      </c>
      <c r="J555" s="160"/>
      <c r="K555" s="205" t="s">
        <v>654</v>
      </c>
      <c r="L555" s="160"/>
      <c r="M555" s="160"/>
    </row>
    <row r="556" spans="1:13">
      <c r="A556" s="160"/>
      <c r="B556" s="160"/>
      <c r="C556" s="160"/>
      <c r="D556" s="160"/>
      <c r="E556" s="160"/>
      <c r="F556" s="160"/>
      <c r="G556" s="160"/>
      <c r="H556" s="160"/>
      <c r="I556" s="205" t="s">
        <v>654</v>
      </c>
      <c r="J556" s="160"/>
      <c r="K556" s="205" t="s">
        <v>654</v>
      </c>
      <c r="L556" s="160"/>
      <c r="M556" s="160"/>
    </row>
    <row r="557" spans="1:13">
      <c r="A557" s="160"/>
      <c r="B557" s="160"/>
      <c r="C557" s="160"/>
      <c r="D557" s="160"/>
      <c r="E557" s="160"/>
      <c r="F557" s="160"/>
      <c r="G557" s="160"/>
      <c r="H557" s="160"/>
      <c r="I557" s="205" t="s">
        <v>654</v>
      </c>
      <c r="J557" s="160"/>
      <c r="K557" s="205" t="s">
        <v>654</v>
      </c>
      <c r="L557" s="160"/>
      <c r="M557" s="160"/>
    </row>
    <row r="558" spans="1:13">
      <c r="A558" s="160"/>
      <c r="B558" s="160"/>
      <c r="C558" s="160"/>
      <c r="D558" s="160"/>
      <c r="E558" s="160"/>
      <c r="F558" s="160"/>
      <c r="G558" s="160"/>
      <c r="H558" s="160"/>
      <c r="I558" s="205" t="s">
        <v>654</v>
      </c>
      <c r="J558" s="160"/>
      <c r="K558" s="205" t="s">
        <v>654</v>
      </c>
      <c r="L558" s="160"/>
      <c r="M558" s="160"/>
    </row>
    <row r="559" spans="1:13">
      <c r="A559" s="160"/>
      <c r="B559" s="160"/>
      <c r="C559" s="160"/>
      <c r="D559" s="160"/>
      <c r="E559" s="160"/>
      <c r="F559" s="160"/>
      <c r="G559" s="160"/>
      <c r="H559" s="160"/>
      <c r="I559" s="205" t="s">
        <v>654</v>
      </c>
      <c r="J559" s="160"/>
      <c r="K559" s="205" t="s">
        <v>654</v>
      </c>
      <c r="L559" s="160"/>
      <c r="M559" s="160"/>
    </row>
    <row r="560" spans="1:13">
      <c r="A560" s="160"/>
      <c r="B560" s="160"/>
      <c r="C560" s="160"/>
      <c r="D560" s="160"/>
      <c r="E560" s="160"/>
      <c r="F560" s="160"/>
      <c r="G560" s="160"/>
      <c r="H560" s="160"/>
      <c r="I560" s="205" t="s">
        <v>654</v>
      </c>
      <c r="J560" s="160"/>
      <c r="K560" s="205" t="s">
        <v>654</v>
      </c>
      <c r="L560" s="160"/>
      <c r="M560" s="160"/>
    </row>
    <row r="561" spans="1:13">
      <c r="A561" s="160"/>
      <c r="B561" s="160"/>
      <c r="C561" s="160"/>
      <c r="D561" s="160"/>
      <c r="E561" s="160"/>
      <c r="F561" s="160"/>
      <c r="G561" s="160"/>
      <c r="H561" s="160"/>
      <c r="I561" s="205" t="s">
        <v>654</v>
      </c>
      <c r="J561" s="160"/>
      <c r="K561" s="205" t="s">
        <v>654</v>
      </c>
      <c r="L561" s="160"/>
      <c r="M561" s="160"/>
    </row>
    <row r="562" spans="1:13">
      <c r="A562" s="160"/>
      <c r="B562" s="160"/>
      <c r="C562" s="160"/>
      <c r="D562" s="160"/>
      <c r="E562" s="160"/>
      <c r="F562" s="160"/>
      <c r="G562" s="160"/>
      <c r="H562" s="160"/>
      <c r="I562" s="205" t="s">
        <v>654</v>
      </c>
      <c r="J562" s="160"/>
      <c r="K562" s="205" t="s">
        <v>654</v>
      </c>
      <c r="L562" s="160"/>
      <c r="M562" s="160"/>
    </row>
    <row r="563" spans="1:13">
      <c r="A563" s="160"/>
      <c r="B563" s="160"/>
      <c r="C563" s="160"/>
      <c r="D563" s="160"/>
      <c r="E563" s="160"/>
      <c r="F563" s="160"/>
      <c r="G563" s="160"/>
      <c r="H563" s="160"/>
      <c r="I563" s="205" t="s">
        <v>654</v>
      </c>
      <c r="J563" s="160"/>
      <c r="K563" s="205" t="s">
        <v>654</v>
      </c>
      <c r="L563" s="160"/>
      <c r="M563" s="160"/>
    </row>
    <row r="564" spans="1:13">
      <c r="A564" s="160"/>
      <c r="B564" s="160"/>
      <c r="C564" s="160"/>
      <c r="D564" s="160"/>
      <c r="E564" s="160"/>
      <c r="F564" s="160"/>
      <c r="G564" s="160"/>
      <c r="H564" s="160"/>
      <c r="I564" s="205" t="s">
        <v>654</v>
      </c>
      <c r="J564" s="160"/>
      <c r="K564" s="205" t="s">
        <v>654</v>
      </c>
      <c r="L564" s="160"/>
      <c r="M564" s="160"/>
    </row>
    <row r="565" spans="1:13">
      <c r="A565" s="160"/>
      <c r="B565" s="160"/>
      <c r="C565" s="160"/>
      <c r="D565" s="160"/>
      <c r="E565" s="160"/>
      <c r="F565" s="160"/>
      <c r="G565" s="160"/>
      <c r="H565" s="160"/>
      <c r="I565" s="205" t="s">
        <v>654</v>
      </c>
      <c r="J565" s="160"/>
      <c r="K565" s="205" t="s">
        <v>654</v>
      </c>
      <c r="L565" s="160"/>
      <c r="M565" s="160"/>
    </row>
    <row r="566" spans="1:13">
      <c r="A566" s="160"/>
      <c r="B566" s="160"/>
      <c r="C566" s="160"/>
      <c r="D566" s="160"/>
      <c r="E566" s="160"/>
      <c r="F566" s="160"/>
      <c r="G566" s="160"/>
      <c r="H566" s="160"/>
      <c r="I566" s="205" t="s">
        <v>654</v>
      </c>
      <c r="J566" s="160"/>
      <c r="K566" s="205" t="s">
        <v>654</v>
      </c>
      <c r="L566" s="160"/>
      <c r="M566" s="160"/>
    </row>
    <row r="567" spans="1:13">
      <c r="A567" s="160"/>
      <c r="B567" s="160"/>
      <c r="C567" s="160"/>
      <c r="D567" s="160"/>
      <c r="E567" s="160"/>
      <c r="F567" s="160"/>
      <c r="G567" s="160"/>
      <c r="H567" s="160"/>
      <c r="I567" s="205" t="s">
        <v>654</v>
      </c>
      <c r="J567" s="160"/>
      <c r="K567" s="205" t="s">
        <v>654</v>
      </c>
      <c r="L567" s="160"/>
      <c r="M567" s="160"/>
    </row>
    <row r="568" spans="1:13">
      <c r="A568" s="160"/>
      <c r="B568" s="160"/>
      <c r="C568" s="160"/>
      <c r="D568" s="160"/>
      <c r="E568" s="160"/>
      <c r="F568" s="160"/>
      <c r="G568" s="160"/>
      <c r="H568" s="160"/>
      <c r="I568" s="205" t="s">
        <v>654</v>
      </c>
      <c r="J568" s="160"/>
      <c r="K568" s="205" t="s">
        <v>654</v>
      </c>
      <c r="L568" s="160"/>
      <c r="M568" s="160"/>
    </row>
    <row r="569" spans="1:13">
      <c r="A569" s="160"/>
      <c r="B569" s="160"/>
      <c r="C569" s="160"/>
      <c r="D569" s="160"/>
      <c r="E569" s="160"/>
      <c r="F569" s="160"/>
      <c r="G569" s="160"/>
      <c r="H569" s="160"/>
      <c r="I569" s="205" t="s">
        <v>654</v>
      </c>
      <c r="J569" s="160"/>
      <c r="K569" s="205" t="s">
        <v>654</v>
      </c>
      <c r="L569" s="160"/>
      <c r="M569" s="160"/>
    </row>
    <row r="570" spans="1:13">
      <c r="A570" s="160"/>
      <c r="B570" s="160"/>
      <c r="C570" s="160"/>
      <c r="D570" s="160"/>
      <c r="E570" s="160"/>
      <c r="F570" s="160"/>
      <c r="G570" s="160"/>
      <c r="H570" s="160"/>
      <c r="I570" s="205" t="s">
        <v>654</v>
      </c>
      <c r="J570" s="160"/>
      <c r="K570" s="205" t="s">
        <v>654</v>
      </c>
      <c r="L570" s="160"/>
      <c r="M570" s="160"/>
    </row>
    <row r="571" spans="1:13">
      <c r="A571" s="160"/>
      <c r="B571" s="160"/>
      <c r="C571" s="160"/>
      <c r="D571" s="160"/>
      <c r="E571" s="160"/>
      <c r="F571" s="160"/>
      <c r="G571" s="160"/>
      <c r="H571" s="160"/>
      <c r="I571" s="205" t="s">
        <v>654</v>
      </c>
      <c r="J571" s="160"/>
      <c r="K571" s="205" t="s">
        <v>654</v>
      </c>
      <c r="L571" s="160"/>
      <c r="M571" s="160"/>
    </row>
    <row r="572" spans="1:13">
      <c r="A572" s="160"/>
      <c r="B572" s="160"/>
      <c r="C572" s="160"/>
      <c r="D572" s="160"/>
      <c r="E572" s="160"/>
      <c r="F572" s="160"/>
      <c r="G572" s="160"/>
      <c r="H572" s="160"/>
      <c r="I572" s="205" t="s">
        <v>654</v>
      </c>
      <c r="J572" s="160"/>
      <c r="K572" s="205" t="s">
        <v>654</v>
      </c>
      <c r="L572" s="160"/>
      <c r="M572" s="160"/>
    </row>
    <row r="573" spans="1:13">
      <c r="A573" s="160"/>
      <c r="B573" s="160"/>
      <c r="C573" s="160"/>
      <c r="D573" s="160"/>
      <c r="E573" s="160"/>
      <c r="F573" s="160"/>
      <c r="G573" s="160"/>
      <c r="H573" s="160"/>
      <c r="I573" s="205" t="s">
        <v>654</v>
      </c>
      <c r="J573" s="160"/>
      <c r="K573" s="205" t="s">
        <v>654</v>
      </c>
      <c r="L573" s="160"/>
      <c r="M573" s="160"/>
    </row>
    <row r="574" spans="1:13">
      <c r="A574" s="160"/>
      <c r="B574" s="160"/>
      <c r="C574" s="160"/>
      <c r="D574" s="160"/>
      <c r="E574" s="160"/>
      <c r="F574" s="160"/>
      <c r="G574" s="160"/>
      <c r="H574" s="160"/>
      <c r="I574" s="205" t="s">
        <v>654</v>
      </c>
      <c r="J574" s="160"/>
      <c r="K574" s="205" t="s">
        <v>654</v>
      </c>
      <c r="L574" s="160"/>
      <c r="M574" s="160"/>
    </row>
    <row r="575" spans="1:13">
      <c r="A575" s="160"/>
      <c r="B575" s="160"/>
      <c r="C575" s="160"/>
      <c r="D575" s="160"/>
      <c r="E575" s="160"/>
      <c r="F575" s="160"/>
      <c r="G575" s="160"/>
      <c r="H575" s="160"/>
      <c r="I575" s="205" t="s">
        <v>654</v>
      </c>
      <c r="J575" s="160"/>
      <c r="K575" s="205" t="s">
        <v>654</v>
      </c>
      <c r="L575" s="160"/>
      <c r="M575" s="160"/>
    </row>
    <row r="576" spans="1:13">
      <c r="A576" s="160"/>
      <c r="B576" s="160"/>
      <c r="C576" s="160"/>
      <c r="D576" s="160"/>
      <c r="E576" s="160"/>
      <c r="F576" s="160"/>
      <c r="G576" s="160"/>
      <c r="H576" s="160"/>
      <c r="I576" s="205" t="s">
        <v>654</v>
      </c>
      <c r="J576" s="160"/>
      <c r="K576" s="205" t="s">
        <v>654</v>
      </c>
      <c r="L576" s="160"/>
      <c r="M576" s="160"/>
    </row>
    <row r="577" spans="1:13">
      <c r="A577" s="160"/>
      <c r="B577" s="160"/>
      <c r="C577" s="160"/>
      <c r="D577" s="160"/>
      <c r="E577" s="160"/>
      <c r="F577" s="160"/>
      <c r="G577" s="160"/>
      <c r="H577" s="160"/>
      <c r="I577" s="205" t="s">
        <v>654</v>
      </c>
      <c r="J577" s="160"/>
      <c r="K577" s="205" t="s">
        <v>654</v>
      </c>
      <c r="L577" s="160"/>
      <c r="M577" s="160"/>
    </row>
    <row r="578" spans="1:13">
      <c r="A578" s="160"/>
      <c r="B578" s="160"/>
      <c r="C578" s="160"/>
      <c r="D578" s="160"/>
      <c r="E578" s="160"/>
      <c r="F578" s="160"/>
      <c r="G578" s="160"/>
      <c r="H578" s="160"/>
      <c r="I578" s="205" t="s">
        <v>654</v>
      </c>
      <c r="J578" s="160"/>
      <c r="K578" s="205" t="s">
        <v>654</v>
      </c>
      <c r="L578" s="160"/>
      <c r="M578" s="160"/>
    </row>
    <row r="579" spans="1:13">
      <c r="A579" s="160"/>
      <c r="B579" s="160"/>
      <c r="C579" s="160"/>
      <c r="D579" s="160"/>
      <c r="E579" s="160"/>
      <c r="F579" s="160"/>
      <c r="G579" s="160"/>
      <c r="H579" s="160"/>
      <c r="I579" s="205" t="s">
        <v>654</v>
      </c>
      <c r="J579" s="160"/>
      <c r="K579" s="205" t="s">
        <v>654</v>
      </c>
      <c r="L579" s="160"/>
      <c r="M579" s="160"/>
    </row>
    <row r="580" spans="1:13">
      <c r="A580" s="160"/>
      <c r="B580" s="160"/>
      <c r="C580" s="160"/>
      <c r="D580" s="160"/>
      <c r="E580" s="160"/>
      <c r="F580" s="160"/>
      <c r="G580" s="160"/>
      <c r="H580" s="160"/>
      <c r="I580" s="205" t="s">
        <v>654</v>
      </c>
      <c r="J580" s="160"/>
      <c r="K580" s="205" t="s">
        <v>654</v>
      </c>
      <c r="L580" s="160"/>
      <c r="M580" s="160"/>
    </row>
    <row r="581" spans="1:13">
      <c r="A581" s="160"/>
      <c r="B581" s="160"/>
      <c r="C581" s="160"/>
      <c r="D581" s="160"/>
      <c r="E581" s="160"/>
      <c r="F581" s="160"/>
      <c r="G581" s="160"/>
      <c r="H581" s="160"/>
      <c r="I581" s="205" t="s">
        <v>654</v>
      </c>
      <c r="J581" s="160"/>
      <c r="K581" s="205" t="s">
        <v>654</v>
      </c>
      <c r="L581" s="160"/>
      <c r="M581" s="160"/>
    </row>
    <row r="582" spans="1:13">
      <c r="A582" s="160"/>
      <c r="B582" s="160"/>
      <c r="C582" s="160"/>
      <c r="D582" s="160"/>
      <c r="E582" s="160"/>
      <c r="F582" s="160"/>
      <c r="G582" s="160"/>
      <c r="H582" s="160"/>
      <c r="I582" s="205" t="s">
        <v>654</v>
      </c>
      <c r="J582" s="160"/>
      <c r="K582" s="205" t="s">
        <v>654</v>
      </c>
      <c r="L582" s="160"/>
      <c r="M582" s="160"/>
    </row>
    <row r="583" spans="1:13">
      <c r="A583" s="160"/>
      <c r="B583" s="160"/>
      <c r="C583" s="160"/>
      <c r="D583" s="160"/>
      <c r="E583" s="160"/>
      <c r="F583" s="160"/>
      <c r="G583" s="160"/>
      <c r="H583" s="160"/>
      <c r="I583" s="205" t="s">
        <v>654</v>
      </c>
      <c r="J583" s="160"/>
      <c r="K583" s="205" t="s">
        <v>654</v>
      </c>
      <c r="L583" s="160"/>
      <c r="M583" s="160"/>
    </row>
    <row r="584" spans="1:13">
      <c r="A584" s="160"/>
      <c r="B584" s="160"/>
      <c r="C584" s="160"/>
      <c r="D584" s="160"/>
      <c r="E584" s="160"/>
      <c r="F584" s="160"/>
      <c r="G584" s="160"/>
      <c r="H584" s="160"/>
      <c r="I584" s="205" t="s">
        <v>654</v>
      </c>
      <c r="J584" s="160"/>
      <c r="K584" s="205" t="s">
        <v>654</v>
      </c>
      <c r="L584" s="160"/>
      <c r="M584" s="160"/>
    </row>
    <row r="585" spans="1:13">
      <c r="A585" s="160"/>
      <c r="B585" s="160"/>
      <c r="C585" s="160"/>
      <c r="D585" s="160"/>
      <c r="E585" s="160"/>
      <c r="F585" s="160"/>
      <c r="G585" s="160"/>
      <c r="H585" s="160"/>
      <c r="I585" s="205" t="s">
        <v>654</v>
      </c>
      <c r="J585" s="160"/>
      <c r="K585" s="205" t="s">
        <v>654</v>
      </c>
      <c r="L585" s="160"/>
      <c r="M585" s="160"/>
    </row>
    <row r="586" spans="1:13">
      <c r="A586" s="160"/>
      <c r="B586" s="160"/>
      <c r="C586" s="160"/>
      <c r="D586" s="160"/>
      <c r="E586" s="160"/>
      <c r="F586" s="160"/>
      <c r="G586" s="160"/>
      <c r="H586" s="160"/>
      <c r="I586" s="205" t="s">
        <v>654</v>
      </c>
      <c r="J586" s="160"/>
      <c r="K586" s="205" t="s">
        <v>654</v>
      </c>
      <c r="L586" s="160"/>
      <c r="M586" s="160"/>
    </row>
    <row r="587" spans="1:13">
      <c r="A587" s="160"/>
      <c r="B587" s="160"/>
      <c r="C587" s="160"/>
      <c r="D587" s="160"/>
      <c r="E587" s="160"/>
      <c r="F587" s="160"/>
      <c r="G587" s="160"/>
      <c r="H587" s="160"/>
      <c r="I587" s="205" t="s">
        <v>654</v>
      </c>
      <c r="J587" s="160"/>
      <c r="K587" s="205" t="s">
        <v>654</v>
      </c>
      <c r="L587" s="160"/>
      <c r="M587" s="160"/>
    </row>
    <row r="588" spans="1:13">
      <c r="A588" s="160"/>
      <c r="B588" s="160"/>
      <c r="C588" s="160"/>
      <c r="D588" s="160"/>
      <c r="E588" s="160"/>
      <c r="F588" s="160"/>
      <c r="G588" s="160"/>
      <c r="H588" s="160"/>
      <c r="I588" s="205" t="s">
        <v>654</v>
      </c>
      <c r="J588" s="160"/>
      <c r="K588" s="205" t="s">
        <v>654</v>
      </c>
      <c r="L588" s="160"/>
      <c r="M588" s="160"/>
    </row>
    <row r="589" spans="1:13">
      <c r="A589" s="160"/>
      <c r="B589" s="160"/>
      <c r="C589" s="160"/>
      <c r="D589" s="160"/>
      <c r="E589" s="160"/>
      <c r="F589" s="160"/>
      <c r="G589" s="160"/>
      <c r="H589" s="160"/>
      <c r="I589" s="205" t="s">
        <v>654</v>
      </c>
      <c r="J589" s="160"/>
      <c r="K589" s="205" t="s">
        <v>654</v>
      </c>
      <c r="L589" s="160"/>
      <c r="M589" s="160"/>
    </row>
    <row r="590" spans="1:13">
      <c r="A590" s="160"/>
      <c r="B590" s="160"/>
      <c r="C590" s="160"/>
      <c r="D590" s="160"/>
      <c r="E590" s="160"/>
      <c r="F590" s="160"/>
      <c r="G590" s="160"/>
      <c r="H590" s="160"/>
      <c r="I590" s="205" t="s">
        <v>654</v>
      </c>
      <c r="J590" s="160"/>
      <c r="K590" s="205" t="s">
        <v>654</v>
      </c>
      <c r="L590" s="160"/>
      <c r="M590" s="160"/>
    </row>
    <row r="591" spans="1:13">
      <c r="A591" s="160"/>
      <c r="B591" s="160"/>
      <c r="C591" s="160"/>
      <c r="D591" s="160"/>
      <c r="E591" s="160"/>
      <c r="F591" s="160"/>
      <c r="G591" s="160"/>
      <c r="H591" s="160"/>
      <c r="I591" s="205" t="s">
        <v>654</v>
      </c>
      <c r="J591" s="160"/>
      <c r="K591" s="205" t="s">
        <v>654</v>
      </c>
      <c r="L591" s="160"/>
      <c r="M591" s="160"/>
    </row>
    <row r="592" spans="1:13">
      <c r="A592" s="160"/>
      <c r="B592" s="160"/>
      <c r="C592" s="160"/>
      <c r="D592" s="160"/>
      <c r="E592" s="160"/>
      <c r="F592" s="160"/>
      <c r="G592" s="160"/>
      <c r="H592" s="160"/>
      <c r="I592" s="205" t="s">
        <v>654</v>
      </c>
      <c r="J592" s="160"/>
      <c r="K592" s="205" t="s">
        <v>654</v>
      </c>
      <c r="L592" s="160"/>
      <c r="M592" s="160"/>
    </row>
    <row r="593" spans="1:13">
      <c r="A593" s="160"/>
      <c r="B593" s="160"/>
      <c r="C593" s="160"/>
      <c r="D593" s="160"/>
      <c r="E593" s="160"/>
      <c r="F593" s="160"/>
      <c r="G593" s="160"/>
      <c r="H593" s="160"/>
      <c r="I593" s="205" t="s">
        <v>654</v>
      </c>
      <c r="J593" s="160"/>
      <c r="K593" s="205" t="s">
        <v>654</v>
      </c>
      <c r="L593" s="160"/>
      <c r="M593" s="160"/>
    </row>
    <row r="594" spans="1:13">
      <c r="A594" s="160"/>
      <c r="B594" s="160"/>
      <c r="C594" s="160"/>
      <c r="D594" s="160"/>
      <c r="E594" s="160"/>
      <c r="F594" s="160"/>
      <c r="G594" s="160"/>
      <c r="H594" s="160"/>
      <c r="I594" s="205" t="s">
        <v>654</v>
      </c>
      <c r="J594" s="160"/>
      <c r="K594" s="205" t="s">
        <v>654</v>
      </c>
      <c r="L594" s="160"/>
      <c r="M594" s="160"/>
    </row>
    <row r="595" spans="1:13">
      <c r="A595" s="160"/>
      <c r="B595" s="160"/>
      <c r="C595" s="160"/>
      <c r="D595" s="160"/>
      <c r="E595" s="160"/>
      <c r="F595" s="160"/>
      <c r="G595" s="160"/>
      <c r="H595" s="160"/>
      <c r="I595" s="205" t="s">
        <v>654</v>
      </c>
      <c r="J595" s="160"/>
      <c r="K595" s="205" t="s">
        <v>654</v>
      </c>
      <c r="L595" s="160"/>
      <c r="M595" s="160"/>
    </row>
    <row r="596" spans="1:13">
      <c r="A596" s="160"/>
      <c r="B596" s="160"/>
      <c r="C596" s="160"/>
      <c r="D596" s="160"/>
      <c r="E596" s="160"/>
      <c r="F596" s="160"/>
      <c r="G596" s="160"/>
      <c r="H596" s="160"/>
      <c r="I596" s="205" t="s">
        <v>654</v>
      </c>
      <c r="J596" s="160"/>
      <c r="K596" s="205" t="s">
        <v>654</v>
      </c>
      <c r="L596" s="160"/>
      <c r="M596" s="160"/>
    </row>
    <row r="597" spans="1:13">
      <c r="A597" s="160"/>
      <c r="B597" s="160"/>
      <c r="C597" s="160"/>
      <c r="D597" s="160"/>
      <c r="E597" s="160"/>
      <c r="F597" s="160"/>
      <c r="G597" s="160"/>
      <c r="H597" s="160"/>
      <c r="I597" s="205" t="s">
        <v>654</v>
      </c>
      <c r="J597" s="160"/>
      <c r="K597" s="205" t="s">
        <v>654</v>
      </c>
      <c r="L597" s="160"/>
      <c r="M597" s="160"/>
    </row>
    <row r="598" spans="1:13">
      <c r="A598" s="160"/>
      <c r="B598" s="160"/>
      <c r="C598" s="160"/>
      <c r="D598" s="160"/>
      <c r="E598" s="160"/>
      <c r="F598" s="160"/>
      <c r="G598" s="160"/>
      <c r="H598" s="160"/>
      <c r="I598" s="205" t="s">
        <v>654</v>
      </c>
      <c r="J598" s="160"/>
      <c r="K598" s="205" t="s">
        <v>654</v>
      </c>
      <c r="L598" s="160"/>
      <c r="M598" s="160"/>
    </row>
    <row r="599" spans="1:13">
      <c r="A599" s="160"/>
      <c r="B599" s="160"/>
      <c r="C599" s="160"/>
      <c r="D599" s="160"/>
      <c r="E599" s="160"/>
      <c r="F599" s="160"/>
      <c r="G599" s="160"/>
      <c r="H599" s="160"/>
      <c r="I599" s="205" t="s">
        <v>654</v>
      </c>
      <c r="J599" s="160"/>
      <c r="K599" s="205" t="s">
        <v>654</v>
      </c>
      <c r="L599" s="160"/>
      <c r="M599" s="160"/>
    </row>
    <row r="600" spans="1:13">
      <c r="A600" s="160"/>
      <c r="B600" s="160"/>
      <c r="C600" s="160"/>
      <c r="D600" s="160"/>
      <c r="E600" s="160"/>
      <c r="F600" s="160"/>
      <c r="G600" s="160"/>
      <c r="H600" s="160"/>
      <c r="I600" s="205" t="s">
        <v>654</v>
      </c>
      <c r="J600" s="160"/>
      <c r="K600" s="205" t="s">
        <v>654</v>
      </c>
      <c r="L600" s="160"/>
      <c r="M600" s="160"/>
    </row>
    <row r="601" spans="1:13">
      <c r="A601" s="160"/>
      <c r="B601" s="160"/>
      <c r="C601" s="160"/>
      <c r="D601" s="160"/>
      <c r="E601" s="160"/>
      <c r="F601" s="160"/>
      <c r="G601" s="160"/>
      <c r="H601" s="160"/>
      <c r="I601" s="205" t="s">
        <v>654</v>
      </c>
      <c r="J601" s="160"/>
      <c r="K601" s="205" t="s">
        <v>654</v>
      </c>
      <c r="L601" s="160"/>
      <c r="M601" s="160"/>
    </row>
    <row r="602" spans="1:13">
      <c r="A602" s="160"/>
      <c r="B602" s="160"/>
      <c r="C602" s="160"/>
      <c r="D602" s="160"/>
      <c r="E602" s="160"/>
      <c r="F602" s="160"/>
      <c r="G602" s="160"/>
      <c r="H602" s="160"/>
      <c r="I602" s="205" t="s">
        <v>654</v>
      </c>
      <c r="J602" s="160"/>
      <c r="K602" s="205" t="s">
        <v>654</v>
      </c>
      <c r="L602" s="160"/>
      <c r="M602" s="160"/>
    </row>
    <row r="603" spans="1:13">
      <c r="A603" s="160"/>
      <c r="B603" s="160"/>
      <c r="C603" s="160"/>
      <c r="D603" s="160"/>
      <c r="E603" s="160"/>
      <c r="F603" s="160"/>
      <c r="G603" s="160"/>
      <c r="H603" s="160"/>
      <c r="I603" s="205" t="s">
        <v>654</v>
      </c>
      <c r="J603" s="160"/>
      <c r="K603" s="205" t="s">
        <v>654</v>
      </c>
      <c r="L603" s="160"/>
      <c r="M603" s="160"/>
    </row>
    <row r="604" spans="1:13">
      <c r="A604" s="160"/>
      <c r="B604" s="160"/>
      <c r="C604" s="160"/>
      <c r="D604" s="160"/>
      <c r="E604" s="160"/>
      <c r="F604" s="160"/>
      <c r="G604" s="160"/>
      <c r="H604" s="160"/>
      <c r="I604" s="205" t="s">
        <v>654</v>
      </c>
      <c r="J604" s="160"/>
      <c r="K604" s="205" t="s">
        <v>654</v>
      </c>
      <c r="L604" s="160"/>
      <c r="M604" s="160"/>
    </row>
    <row r="605" spans="1:13">
      <c r="A605" s="160"/>
      <c r="B605" s="160"/>
      <c r="C605" s="160"/>
      <c r="D605" s="160"/>
      <c r="E605" s="160"/>
      <c r="F605" s="160"/>
      <c r="G605" s="160"/>
      <c r="H605" s="160"/>
      <c r="I605" s="205" t="s">
        <v>654</v>
      </c>
      <c r="J605" s="160"/>
      <c r="K605" s="205" t="s">
        <v>654</v>
      </c>
      <c r="L605" s="160"/>
      <c r="M605" s="160"/>
    </row>
    <row r="606" spans="1:13">
      <c r="A606" s="160"/>
      <c r="B606" s="160"/>
      <c r="C606" s="160"/>
      <c r="D606" s="160"/>
      <c r="E606" s="160"/>
      <c r="F606" s="160"/>
      <c r="G606" s="160"/>
      <c r="H606" s="160"/>
      <c r="I606" s="205" t="s">
        <v>654</v>
      </c>
      <c r="J606" s="160"/>
      <c r="K606" s="205" t="s">
        <v>654</v>
      </c>
      <c r="L606" s="160"/>
      <c r="M606" s="160"/>
    </row>
    <row r="607" spans="1:13">
      <c r="A607" s="160"/>
      <c r="B607" s="160"/>
      <c r="C607" s="160"/>
      <c r="D607" s="160"/>
      <c r="E607" s="160"/>
      <c r="F607" s="160"/>
      <c r="G607" s="160"/>
      <c r="H607" s="160"/>
      <c r="I607" s="205" t="s">
        <v>654</v>
      </c>
      <c r="J607" s="160"/>
      <c r="K607" s="205" t="s">
        <v>654</v>
      </c>
      <c r="L607" s="160"/>
      <c r="M607" s="160"/>
    </row>
    <row r="608" spans="1:13">
      <c r="A608" s="160"/>
      <c r="B608" s="160"/>
      <c r="C608" s="160"/>
      <c r="D608" s="160"/>
      <c r="E608" s="160"/>
      <c r="F608" s="160"/>
      <c r="G608" s="160"/>
      <c r="H608" s="160"/>
      <c r="I608" s="205" t="s">
        <v>654</v>
      </c>
      <c r="J608" s="160"/>
      <c r="K608" s="205" t="s">
        <v>654</v>
      </c>
      <c r="L608" s="160"/>
      <c r="M608" s="160"/>
    </row>
    <row r="609" spans="1:13">
      <c r="A609" s="160"/>
      <c r="B609" s="160"/>
      <c r="C609" s="160"/>
      <c r="D609" s="160"/>
      <c r="E609" s="160"/>
      <c r="F609" s="160"/>
      <c r="G609" s="160"/>
      <c r="H609" s="160"/>
      <c r="I609" s="205" t="s">
        <v>654</v>
      </c>
      <c r="J609" s="160"/>
      <c r="K609" s="205" t="s">
        <v>654</v>
      </c>
      <c r="L609" s="160"/>
      <c r="M609" s="160"/>
    </row>
    <row r="610" spans="1:13">
      <c r="A610" s="160"/>
      <c r="B610" s="160"/>
      <c r="C610" s="160"/>
      <c r="D610" s="160"/>
      <c r="E610" s="160"/>
      <c r="F610" s="160"/>
      <c r="G610" s="160"/>
      <c r="H610" s="160"/>
      <c r="I610" s="205" t="s">
        <v>654</v>
      </c>
      <c r="J610" s="160"/>
      <c r="K610" s="205" t="s">
        <v>654</v>
      </c>
      <c r="L610" s="160"/>
      <c r="M610" s="160"/>
    </row>
    <row r="611" spans="1:13">
      <c r="A611" s="160"/>
      <c r="B611" s="160"/>
      <c r="C611" s="160"/>
      <c r="D611" s="160"/>
      <c r="E611" s="160"/>
      <c r="F611" s="160"/>
      <c r="G611" s="160"/>
      <c r="H611" s="160"/>
      <c r="I611" s="205" t="s">
        <v>654</v>
      </c>
      <c r="J611" s="160"/>
      <c r="K611" s="205" t="s">
        <v>654</v>
      </c>
      <c r="L611" s="160"/>
      <c r="M611" s="160"/>
    </row>
    <row r="612" spans="1:13">
      <c r="A612" s="160"/>
      <c r="B612" s="160"/>
      <c r="C612" s="160"/>
      <c r="D612" s="160"/>
      <c r="E612" s="160"/>
      <c r="F612" s="160"/>
      <c r="G612" s="160"/>
      <c r="H612" s="160"/>
      <c r="I612" s="205" t="s">
        <v>654</v>
      </c>
      <c r="J612" s="160"/>
      <c r="K612" s="205" t="s">
        <v>654</v>
      </c>
      <c r="L612" s="160"/>
      <c r="M612" s="160"/>
    </row>
    <row r="613" spans="1:13">
      <c r="A613" s="160"/>
      <c r="B613" s="160"/>
      <c r="C613" s="160"/>
      <c r="D613" s="160"/>
      <c r="E613" s="160"/>
      <c r="F613" s="160"/>
      <c r="G613" s="160"/>
      <c r="H613" s="160"/>
      <c r="I613" s="205" t="s">
        <v>654</v>
      </c>
      <c r="J613" s="160"/>
      <c r="K613" s="205" t="s">
        <v>654</v>
      </c>
      <c r="L613" s="160"/>
      <c r="M613" s="160"/>
    </row>
    <row r="614" spans="1:13">
      <c r="A614" s="160"/>
      <c r="B614" s="160"/>
      <c r="C614" s="160"/>
      <c r="D614" s="160"/>
      <c r="E614" s="160"/>
      <c r="F614" s="160"/>
      <c r="G614" s="160"/>
      <c r="H614" s="160"/>
      <c r="I614" s="205" t="s">
        <v>654</v>
      </c>
      <c r="J614" s="160"/>
      <c r="K614" s="205" t="s">
        <v>654</v>
      </c>
      <c r="L614" s="160"/>
      <c r="M614" s="160"/>
    </row>
    <row r="615" spans="1:13">
      <c r="A615" s="160"/>
      <c r="B615" s="160"/>
      <c r="C615" s="160"/>
      <c r="D615" s="160"/>
      <c r="E615" s="160"/>
      <c r="F615" s="160"/>
      <c r="G615" s="160"/>
      <c r="H615" s="160"/>
      <c r="I615" s="205" t="s">
        <v>654</v>
      </c>
      <c r="J615" s="160"/>
      <c r="K615" s="205" t="s">
        <v>654</v>
      </c>
      <c r="L615" s="160"/>
      <c r="M615" s="160"/>
    </row>
    <row r="616" spans="1:13">
      <c r="A616" s="160"/>
      <c r="B616" s="160"/>
      <c r="C616" s="160"/>
      <c r="D616" s="160"/>
      <c r="E616" s="160"/>
      <c r="F616" s="160"/>
      <c r="G616" s="160"/>
      <c r="H616" s="160"/>
      <c r="I616" s="205" t="s">
        <v>654</v>
      </c>
      <c r="J616" s="160"/>
      <c r="K616" s="205" t="s">
        <v>654</v>
      </c>
      <c r="L616" s="160"/>
      <c r="M616" s="160"/>
    </row>
    <row r="617" spans="1:13">
      <c r="A617" s="160"/>
      <c r="B617" s="160"/>
      <c r="C617" s="160"/>
      <c r="D617" s="160"/>
      <c r="E617" s="160"/>
      <c r="F617" s="160"/>
      <c r="G617" s="160"/>
      <c r="H617" s="160"/>
      <c r="I617" s="205" t="s">
        <v>654</v>
      </c>
      <c r="J617" s="160"/>
      <c r="K617" s="205" t="s">
        <v>654</v>
      </c>
      <c r="L617" s="160"/>
      <c r="M617" s="160"/>
    </row>
    <row r="618" spans="1:13">
      <c r="A618" s="160"/>
      <c r="B618" s="160"/>
      <c r="C618" s="160"/>
      <c r="D618" s="160"/>
      <c r="E618" s="160"/>
      <c r="F618" s="160"/>
      <c r="G618" s="160"/>
      <c r="H618" s="160"/>
      <c r="I618" s="205" t="s">
        <v>654</v>
      </c>
      <c r="J618" s="160"/>
      <c r="K618" s="205" t="s">
        <v>654</v>
      </c>
      <c r="L618" s="160"/>
      <c r="M618" s="160"/>
    </row>
    <row r="619" spans="1:13">
      <c r="A619" s="160"/>
      <c r="B619" s="160"/>
      <c r="C619" s="160"/>
      <c r="D619" s="160"/>
      <c r="E619" s="160"/>
      <c r="F619" s="160"/>
      <c r="G619" s="160"/>
      <c r="H619" s="160"/>
      <c r="I619" s="205" t="s">
        <v>654</v>
      </c>
      <c r="J619" s="160"/>
      <c r="K619" s="205" t="s">
        <v>654</v>
      </c>
      <c r="L619" s="160"/>
      <c r="M619" s="160"/>
    </row>
    <row r="620" spans="1:13">
      <c r="A620" s="160"/>
      <c r="B620" s="160"/>
      <c r="C620" s="160"/>
      <c r="D620" s="160"/>
      <c r="E620" s="160"/>
      <c r="F620" s="160"/>
      <c r="G620" s="160"/>
      <c r="H620" s="160"/>
      <c r="I620" s="205" t="s">
        <v>654</v>
      </c>
      <c r="J620" s="160"/>
      <c r="K620" s="205" t="s">
        <v>654</v>
      </c>
      <c r="L620" s="160"/>
      <c r="M620" s="160"/>
    </row>
    <row r="621" spans="1:13">
      <c r="A621" s="160"/>
      <c r="B621" s="160"/>
      <c r="C621" s="160"/>
      <c r="D621" s="160"/>
      <c r="E621" s="160"/>
      <c r="F621" s="160"/>
      <c r="G621" s="160"/>
      <c r="H621" s="160"/>
      <c r="I621" s="205" t="s">
        <v>654</v>
      </c>
      <c r="J621" s="160"/>
      <c r="K621" s="205" t="s">
        <v>654</v>
      </c>
      <c r="L621" s="160"/>
      <c r="M621" s="160"/>
    </row>
    <row r="622" spans="1:13">
      <c r="A622" s="160"/>
      <c r="B622" s="160"/>
      <c r="C622" s="160"/>
      <c r="D622" s="160"/>
      <c r="E622" s="160"/>
      <c r="F622" s="160"/>
      <c r="G622" s="160"/>
      <c r="H622" s="160"/>
      <c r="I622" s="205" t="s">
        <v>654</v>
      </c>
      <c r="J622" s="160"/>
      <c r="K622" s="205" t="s">
        <v>654</v>
      </c>
      <c r="L622" s="160"/>
      <c r="M622" s="160"/>
    </row>
    <row r="623" spans="1:13">
      <c r="A623" s="160"/>
      <c r="B623" s="160"/>
      <c r="C623" s="160"/>
      <c r="D623" s="160"/>
      <c r="E623" s="160"/>
      <c r="F623" s="160"/>
      <c r="G623" s="160"/>
      <c r="H623" s="160"/>
      <c r="I623" s="205" t="s">
        <v>654</v>
      </c>
      <c r="J623" s="160"/>
      <c r="K623" s="205" t="s">
        <v>654</v>
      </c>
      <c r="L623" s="160"/>
      <c r="M623" s="160"/>
    </row>
    <row r="624" spans="1:13">
      <c r="A624" s="160"/>
      <c r="B624" s="160"/>
      <c r="C624" s="160"/>
      <c r="D624" s="160"/>
      <c r="E624" s="160"/>
      <c r="F624" s="160"/>
      <c r="G624" s="160"/>
      <c r="H624" s="160"/>
      <c r="I624" s="205" t="s">
        <v>654</v>
      </c>
      <c r="J624" s="160"/>
      <c r="K624" s="205" t="s">
        <v>654</v>
      </c>
      <c r="L624" s="160"/>
      <c r="M624" s="160"/>
    </row>
    <row r="625" spans="1:13">
      <c r="A625" s="160"/>
      <c r="B625" s="160"/>
      <c r="C625" s="160"/>
      <c r="D625" s="160"/>
      <c r="E625" s="160"/>
      <c r="F625" s="160"/>
      <c r="G625" s="160"/>
      <c r="H625" s="160"/>
      <c r="I625" s="205" t="s">
        <v>654</v>
      </c>
      <c r="J625" s="160"/>
      <c r="K625" s="205" t="s">
        <v>654</v>
      </c>
      <c r="L625" s="160"/>
      <c r="M625" s="160"/>
    </row>
    <row r="626" spans="1:13">
      <c r="A626" s="160"/>
      <c r="B626" s="160"/>
      <c r="C626" s="160"/>
      <c r="D626" s="160"/>
      <c r="E626" s="160"/>
      <c r="F626" s="160"/>
      <c r="G626" s="160"/>
      <c r="H626" s="160"/>
      <c r="I626" s="205" t="s">
        <v>654</v>
      </c>
      <c r="J626" s="160"/>
      <c r="K626" s="205" t="s">
        <v>654</v>
      </c>
      <c r="L626" s="160"/>
      <c r="M626" s="160"/>
    </row>
    <row r="627" spans="1:13">
      <c r="A627" s="160"/>
      <c r="B627" s="160"/>
      <c r="C627" s="160"/>
      <c r="D627" s="160"/>
      <c r="E627" s="160"/>
      <c r="F627" s="160"/>
      <c r="G627" s="160"/>
      <c r="H627" s="160"/>
      <c r="I627" s="205" t="s">
        <v>654</v>
      </c>
      <c r="J627" s="160"/>
      <c r="K627" s="205" t="s">
        <v>654</v>
      </c>
      <c r="L627" s="160"/>
      <c r="M627" s="160"/>
    </row>
    <row r="628" spans="1:13">
      <c r="A628" s="160"/>
      <c r="B628" s="160"/>
      <c r="C628" s="160"/>
      <c r="D628" s="160"/>
      <c r="E628" s="160"/>
      <c r="F628" s="160"/>
      <c r="G628" s="160"/>
      <c r="H628" s="160"/>
      <c r="I628" s="205" t="s">
        <v>654</v>
      </c>
      <c r="J628" s="160"/>
      <c r="K628" s="205" t="s">
        <v>654</v>
      </c>
      <c r="L628" s="160"/>
      <c r="M628" s="160"/>
    </row>
    <row r="629" spans="1:13">
      <c r="A629" s="160"/>
      <c r="B629" s="160"/>
      <c r="C629" s="160"/>
      <c r="D629" s="160"/>
      <c r="E629" s="160"/>
      <c r="F629" s="160"/>
      <c r="G629" s="160"/>
      <c r="H629" s="160"/>
      <c r="I629" s="205" t="s">
        <v>654</v>
      </c>
      <c r="J629" s="160"/>
      <c r="K629" s="205" t="s">
        <v>654</v>
      </c>
      <c r="L629" s="160"/>
      <c r="M629" s="160"/>
    </row>
    <row r="630" spans="1:13">
      <c r="A630" s="160"/>
      <c r="B630" s="160"/>
      <c r="C630" s="160"/>
      <c r="D630" s="160"/>
      <c r="E630" s="160"/>
      <c r="F630" s="160"/>
      <c r="G630" s="160"/>
      <c r="H630" s="160"/>
      <c r="I630" s="205" t="s">
        <v>654</v>
      </c>
      <c r="J630" s="160"/>
      <c r="K630" s="205" t="s">
        <v>654</v>
      </c>
      <c r="L630" s="160"/>
      <c r="M630" s="160"/>
    </row>
    <row r="631" spans="1:13">
      <c r="A631" s="160"/>
      <c r="B631" s="160"/>
      <c r="C631" s="160"/>
      <c r="D631" s="160"/>
      <c r="E631" s="160"/>
      <c r="F631" s="160"/>
      <c r="G631" s="160"/>
      <c r="H631" s="160"/>
      <c r="I631" s="205" t="s">
        <v>654</v>
      </c>
      <c r="J631" s="160"/>
      <c r="K631" s="205" t="s">
        <v>654</v>
      </c>
      <c r="L631" s="160"/>
      <c r="M631" s="160"/>
    </row>
    <row r="632" spans="1:13">
      <c r="A632" s="160"/>
      <c r="B632" s="160"/>
      <c r="C632" s="160"/>
      <c r="D632" s="160"/>
      <c r="E632" s="160"/>
      <c r="F632" s="160"/>
      <c r="G632" s="160"/>
      <c r="H632" s="160"/>
      <c r="I632" s="205" t="s">
        <v>654</v>
      </c>
      <c r="J632" s="160"/>
      <c r="K632" s="205" t="s">
        <v>654</v>
      </c>
      <c r="L632" s="160"/>
      <c r="M632" s="160"/>
    </row>
    <row r="633" spans="1:13">
      <c r="A633" s="160"/>
      <c r="B633" s="160"/>
      <c r="C633" s="160"/>
      <c r="D633" s="160"/>
      <c r="E633" s="160"/>
      <c r="F633" s="160"/>
      <c r="G633" s="160"/>
      <c r="H633" s="160"/>
      <c r="I633" s="205" t="s">
        <v>654</v>
      </c>
      <c r="J633" s="160"/>
      <c r="K633" s="205" t="s">
        <v>654</v>
      </c>
      <c r="L633" s="160"/>
      <c r="M633" s="160"/>
    </row>
    <row r="634" spans="1:13">
      <c r="A634" s="160"/>
      <c r="B634" s="160"/>
      <c r="C634" s="160"/>
      <c r="D634" s="160"/>
      <c r="E634" s="160"/>
      <c r="F634" s="160"/>
      <c r="G634" s="160"/>
      <c r="H634" s="160"/>
      <c r="I634" s="205" t="s">
        <v>654</v>
      </c>
      <c r="J634" s="160"/>
      <c r="K634" s="205" t="s">
        <v>654</v>
      </c>
      <c r="L634" s="160"/>
      <c r="M634" s="160"/>
    </row>
    <row r="635" spans="1:13">
      <c r="A635" s="160"/>
      <c r="B635" s="160"/>
      <c r="C635" s="160"/>
      <c r="D635" s="160"/>
      <c r="E635" s="160"/>
      <c r="F635" s="160"/>
      <c r="G635" s="160"/>
      <c r="H635" s="160"/>
      <c r="I635" s="205" t="s">
        <v>654</v>
      </c>
      <c r="J635" s="160"/>
      <c r="K635" s="205" t="s">
        <v>654</v>
      </c>
      <c r="L635" s="160"/>
      <c r="M635" s="160"/>
    </row>
    <row r="636" spans="1:13">
      <c r="A636" s="160"/>
      <c r="B636" s="160"/>
      <c r="C636" s="160"/>
      <c r="D636" s="160"/>
      <c r="E636" s="160"/>
      <c r="F636" s="160"/>
      <c r="G636" s="160"/>
      <c r="H636" s="160"/>
      <c r="I636" s="205" t="s">
        <v>654</v>
      </c>
      <c r="J636" s="160"/>
      <c r="K636" s="205" t="s">
        <v>654</v>
      </c>
      <c r="L636" s="160"/>
      <c r="M636" s="160"/>
    </row>
    <row r="637" spans="1:13">
      <c r="A637" s="160"/>
      <c r="B637" s="160"/>
      <c r="C637" s="160"/>
      <c r="D637" s="160"/>
      <c r="E637" s="160"/>
      <c r="F637" s="160"/>
      <c r="G637" s="160"/>
      <c r="H637" s="160"/>
      <c r="I637" s="205" t="s">
        <v>654</v>
      </c>
      <c r="J637" s="160"/>
      <c r="K637" s="205" t="s">
        <v>654</v>
      </c>
      <c r="L637" s="160"/>
      <c r="M637" s="160"/>
    </row>
    <row r="638" spans="1:13">
      <c r="A638" s="160"/>
      <c r="B638" s="160"/>
      <c r="C638" s="160"/>
      <c r="D638" s="160"/>
      <c r="E638" s="160"/>
      <c r="F638" s="160"/>
      <c r="G638" s="160"/>
      <c r="H638" s="160"/>
      <c r="I638" s="205" t="s">
        <v>654</v>
      </c>
      <c r="J638" s="160"/>
      <c r="K638" s="205" t="s">
        <v>654</v>
      </c>
      <c r="L638" s="160"/>
      <c r="M638" s="160"/>
    </row>
    <row r="639" spans="1:13">
      <c r="A639" s="160"/>
      <c r="B639" s="160"/>
      <c r="C639" s="160"/>
      <c r="D639" s="160"/>
      <c r="E639" s="160"/>
      <c r="F639" s="160"/>
      <c r="G639" s="160"/>
      <c r="H639" s="160"/>
      <c r="I639" s="205" t="s">
        <v>654</v>
      </c>
      <c r="J639" s="160"/>
      <c r="K639" s="205" t="s">
        <v>654</v>
      </c>
      <c r="L639" s="160"/>
      <c r="M639" s="160"/>
    </row>
    <row r="640" spans="1:13">
      <c r="A640" s="160"/>
      <c r="B640" s="160"/>
      <c r="C640" s="160"/>
      <c r="D640" s="160"/>
      <c r="E640" s="160"/>
      <c r="F640" s="160"/>
      <c r="G640" s="160"/>
      <c r="H640" s="160"/>
      <c r="I640" s="205" t="s">
        <v>654</v>
      </c>
      <c r="J640" s="160"/>
      <c r="K640" s="205" t="s">
        <v>654</v>
      </c>
      <c r="L640" s="160"/>
      <c r="M640" s="160"/>
    </row>
    <row r="641" spans="1:13">
      <c r="A641" s="160"/>
      <c r="B641" s="160"/>
      <c r="C641" s="160"/>
      <c r="D641" s="160"/>
      <c r="E641" s="160"/>
      <c r="F641" s="160"/>
      <c r="G641" s="160"/>
      <c r="H641" s="160"/>
      <c r="I641" s="205" t="s">
        <v>654</v>
      </c>
      <c r="J641" s="160"/>
      <c r="K641" s="205" t="s">
        <v>654</v>
      </c>
      <c r="L641" s="160"/>
      <c r="M641" s="160"/>
    </row>
    <row r="642" spans="1:13">
      <c r="A642" s="160"/>
      <c r="B642" s="160"/>
      <c r="C642" s="160"/>
      <c r="D642" s="160"/>
      <c r="E642" s="160"/>
      <c r="F642" s="160"/>
      <c r="G642" s="160"/>
      <c r="H642" s="160"/>
      <c r="I642" s="205" t="s">
        <v>654</v>
      </c>
      <c r="J642" s="160"/>
      <c r="K642" s="205" t="s">
        <v>654</v>
      </c>
      <c r="L642" s="160"/>
      <c r="M642" s="160"/>
    </row>
    <row r="643" spans="1:13">
      <c r="A643" s="160"/>
      <c r="B643" s="160"/>
      <c r="C643" s="160"/>
      <c r="D643" s="160"/>
      <c r="E643" s="160"/>
      <c r="F643" s="160"/>
      <c r="G643" s="160"/>
      <c r="H643" s="160"/>
      <c r="I643" s="205" t="s">
        <v>654</v>
      </c>
      <c r="J643" s="160"/>
      <c r="K643" s="205" t="s">
        <v>654</v>
      </c>
      <c r="L643" s="160"/>
      <c r="M643" s="160"/>
    </row>
    <row r="644" spans="1:13">
      <c r="A644" s="160"/>
      <c r="B644" s="160"/>
      <c r="C644" s="160"/>
      <c r="D644" s="160"/>
      <c r="E644" s="160"/>
      <c r="F644" s="160"/>
      <c r="G644" s="160"/>
      <c r="H644" s="160"/>
      <c r="I644" s="205" t="s">
        <v>654</v>
      </c>
      <c r="J644" s="160"/>
      <c r="K644" s="205" t="s">
        <v>654</v>
      </c>
      <c r="L644" s="160"/>
      <c r="M644" s="160"/>
    </row>
    <row r="645" spans="1:13">
      <c r="A645" s="160"/>
      <c r="B645" s="160"/>
      <c r="C645" s="160"/>
      <c r="D645" s="160"/>
      <c r="E645" s="160"/>
      <c r="F645" s="160"/>
      <c r="G645" s="160"/>
      <c r="H645" s="160"/>
      <c r="I645" s="205" t="s">
        <v>654</v>
      </c>
      <c r="J645" s="160"/>
      <c r="K645" s="205" t="s">
        <v>654</v>
      </c>
      <c r="L645" s="160"/>
      <c r="M645" s="160"/>
    </row>
    <row r="646" spans="1:13">
      <c r="A646" s="160"/>
      <c r="B646" s="160"/>
      <c r="C646" s="160"/>
      <c r="D646" s="160"/>
      <c r="E646" s="160"/>
      <c r="F646" s="160"/>
      <c r="G646" s="160"/>
      <c r="H646" s="160"/>
      <c r="I646" s="205" t="s">
        <v>654</v>
      </c>
      <c r="J646" s="160"/>
      <c r="K646" s="205" t="s">
        <v>654</v>
      </c>
      <c r="L646" s="160"/>
      <c r="M646" s="160"/>
    </row>
    <row r="647" spans="1:13">
      <c r="A647" s="160"/>
      <c r="B647" s="160"/>
      <c r="C647" s="160"/>
      <c r="D647" s="160"/>
      <c r="E647" s="160"/>
      <c r="F647" s="160"/>
      <c r="G647" s="160"/>
      <c r="H647" s="160"/>
      <c r="I647" s="205" t="s">
        <v>654</v>
      </c>
      <c r="J647" s="160"/>
      <c r="K647" s="205" t="s">
        <v>654</v>
      </c>
      <c r="L647" s="160"/>
      <c r="M647" s="160"/>
    </row>
    <row r="648" spans="1:13">
      <c r="A648" s="160"/>
      <c r="B648" s="160"/>
      <c r="C648" s="160"/>
      <c r="D648" s="160"/>
      <c r="E648" s="160"/>
      <c r="F648" s="160"/>
      <c r="G648" s="160"/>
      <c r="H648" s="160"/>
      <c r="I648" s="205" t="s">
        <v>654</v>
      </c>
      <c r="J648" s="160"/>
      <c r="K648" s="205" t="s">
        <v>654</v>
      </c>
      <c r="L648" s="160"/>
      <c r="M648" s="160"/>
    </row>
    <row r="649" spans="1:13">
      <c r="A649" s="160"/>
      <c r="B649" s="160"/>
      <c r="C649" s="160"/>
      <c r="D649" s="160"/>
      <c r="E649" s="160"/>
      <c r="F649" s="160"/>
      <c r="G649" s="160"/>
      <c r="H649" s="160"/>
      <c r="I649" s="205" t="s">
        <v>654</v>
      </c>
      <c r="J649" s="160"/>
      <c r="K649" s="205" t="s">
        <v>654</v>
      </c>
      <c r="L649" s="160"/>
      <c r="M649" s="160"/>
    </row>
    <row r="650" spans="1:13">
      <c r="A650" s="160"/>
      <c r="B650" s="160"/>
      <c r="C650" s="160"/>
      <c r="D650" s="160"/>
      <c r="E650" s="160"/>
      <c r="F650" s="160"/>
      <c r="G650" s="160"/>
      <c r="H650" s="160"/>
      <c r="I650" s="205" t="s">
        <v>654</v>
      </c>
      <c r="J650" s="160"/>
      <c r="K650" s="205" t="s">
        <v>654</v>
      </c>
      <c r="L650" s="160"/>
      <c r="M650" s="160"/>
    </row>
    <row r="651" spans="1:13">
      <c r="A651" s="160"/>
      <c r="B651" s="160"/>
      <c r="C651" s="160"/>
      <c r="D651" s="160"/>
      <c r="E651" s="160"/>
      <c r="F651" s="160"/>
      <c r="G651" s="160"/>
      <c r="H651" s="160"/>
      <c r="I651" s="205" t="s">
        <v>654</v>
      </c>
      <c r="J651" s="160"/>
      <c r="K651" s="205" t="s">
        <v>654</v>
      </c>
      <c r="L651" s="160"/>
      <c r="M651" s="160"/>
    </row>
    <row r="652" spans="1:13">
      <c r="A652" s="160"/>
      <c r="B652" s="160"/>
      <c r="C652" s="160"/>
      <c r="D652" s="160"/>
      <c r="E652" s="160"/>
      <c r="F652" s="160"/>
      <c r="G652" s="160"/>
      <c r="H652" s="160"/>
      <c r="I652" s="205" t="s">
        <v>654</v>
      </c>
      <c r="J652" s="160"/>
      <c r="K652" s="205" t="s">
        <v>654</v>
      </c>
      <c r="L652" s="160"/>
      <c r="M652" s="160"/>
    </row>
    <row r="653" spans="1:13">
      <c r="A653" s="160"/>
      <c r="B653" s="160"/>
      <c r="C653" s="160"/>
      <c r="D653" s="160"/>
      <c r="E653" s="160"/>
      <c r="F653" s="160"/>
      <c r="G653" s="160"/>
      <c r="H653" s="160"/>
      <c r="I653" s="205" t="s">
        <v>654</v>
      </c>
      <c r="J653" s="160"/>
      <c r="K653" s="205" t="s">
        <v>654</v>
      </c>
      <c r="L653" s="160"/>
      <c r="M653" s="160"/>
    </row>
    <row r="654" spans="1:13">
      <c r="A654" s="160"/>
      <c r="B654" s="160"/>
      <c r="C654" s="160"/>
      <c r="D654" s="160"/>
      <c r="E654" s="160"/>
      <c r="F654" s="160"/>
      <c r="G654" s="160"/>
      <c r="H654" s="160"/>
      <c r="I654" s="205" t="s">
        <v>654</v>
      </c>
      <c r="J654" s="160"/>
      <c r="K654" s="205" t="s">
        <v>654</v>
      </c>
      <c r="L654" s="160"/>
      <c r="M654" s="160"/>
    </row>
    <row r="655" spans="1:13">
      <c r="A655" s="160"/>
      <c r="B655" s="160"/>
      <c r="C655" s="160"/>
      <c r="D655" s="160"/>
      <c r="E655" s="160"/>
      <c r="F655" s="160"/>
      <c r="G655" s="160"/>
      <c r="H655" s="160"/>
      <c r="I655" s="205" t="s">
        <v>654</v>
      </c>
      <c r="J655" s="160"/>
      <c r="K655" s="205" t="s">
        <v>654</v>
      </c>
      <c r="L655" s="160"/>
      <c r="M655" s="160"/>
    </row>
    <row r="656" spans="1:13">
      <c r="A656" s="160"/>
      <c r="B656" s="160"/>
      <c r="C656" s="160"/>
      <c r="D656" s="160"/>
      <c r="E656" s="160"/>
      <c r="F656" s="160"/>
      <c r="G656" s="160"/>
      <c r="H656" s="160"/>
      <c r="I656" s="205" t="s">
        <v>654</v>
      </c>
      <c r="J656" s="160"/>
      <c r="K656" s="205" t="s">
        <v>654</v>
      </c>
      <c r="L656" s="160"/>
      <c r="M656" s="160"/>
    </row>
    <row r="657" spans="1:13">
      <c r="A657" s="160"/>
      <c r="B657" s="160"/>
      <c r="C657" s="160"/>
      <c r="D657" s="160"/>
      <c r="E657" s="160"/>
      <c r="F657" s="160"/>
      <c r="G657" s="160"/>
      <c r="H657" s="160"/>
      <c r="I657" s="205" t="s">
        <v>654</v>
      </c>
      <c r="J657" s="160"/>
      <c r="K657" s="205" t="s">
        <v>654</v>
      </c>
      <c r="L657" s="160"/>
      <c r="M657" s="160"/>
    </row>
    <row r="658" spans="1:13">
      <c r="A658" s="160"/>
      <c r="B658" s="160"/>
      <c r="C658" s="160"/>
      <c r="D658" s="160"/>
      <c r="E658" s="160"/>
      <c r="F658" s="160"/>
      <c r="G658" s="160"/>
      <c r="H658" s="160"/>
      <c r="I658" s="205" t="s">
        <v>654</v>
      </c>
      <c r="J658" s="160"/>
      <c r="K658" s="205" t="s">
        <v>654</v>
      </c>
      <c r="L658" s="160"/>
      <c r="M658" s="160"/>
    </row>
    <row r="659" spans="1:13">
      <c r="A659" s="160"/>
      <c r="B659" s="160"/>
      <c r="C659" s="160"/>
      <c r="D659" s="160"/>
      <c r="E659" s="160"/>
      <c r="F659" s="160"/>
      <c r="G659" s="160"/>
      <c r="H659" s="160"/>
      <c r="I659" s="205" t="s">
        <v>654</v>
      </c>
      <c r="J659" s="160"/>
      <c r="K659" s="205" t="s">
        <v>654</v>
      </c>
      <c r="L659" s="160"/>
      <c r="M659" s="160"/>
    </row>
    <row r="660" spans="1:13">
      <c r="A660" s="160"/>
      <c r="B660" s="160"/>
      <c r="C660" s="160"/>
      <c r="D660" s="160"/>
      <c r="E660" s="160"/>
      <c r="F660" s="160"/>
      <c r="G660" s="160"/>
      <c r="H660" s="160"/>
      <c r="I660" s="205" t="s">
        <v>654</v>
      </c>
      <c r="J660" s="160"/>
      <c r="K660" s="205" t="s">
        <v>654</v>
      </c>
      <c r="L660" s="160"/>
      <c r="M660" s="160"/>
    </row>
    <row r="661" spans="1:13">
      <c r="A661" s="160"/>
      <c r="B661" s="160"/>
      <c r="C661" s="160"/>
      <c r="D661" s="160"/>
      <c r="E661" s="160"/>
      <c r="F661" s="160"/>
      <c r="G661" s="160"/>
      <c r="H661" s="160"/>
      <c r="I661" s="205" t="s">
        <v>654</v>
      </c>
      <c r="J661" s="160"/>
      <c r="K661" s="205" t="s">
        <v>654</v>
      </c>
      <c r="L661" s="160"/>
      <c r="M661" s="160"/>
    </row>
    <row r="662" spans="1:13">
      <c r="A662" s="160"/>
      <c r="B662" s="160"/>
      <c r="C662" s="160"/>
      <c r="D662" s="160"/>
      <c r="E662" s="160"/>
      <c r="F662" s="160"/>
      <c r="G662" s="160"/>
      <c r="H662" s="160"/>
      <c r="I662" s="205" t="s">
        <v>654</v>
      </c>
      <c r="J662" s="160"/>
      <c r="K662" s="205" t="s">
        <v>654</v>
      </c>
      <c r="L662" s="160"/>
      <c r="M662" s="160"/>
    </row>
    <row r="663" spans="1:13">
      <c r="A663" s="160"/>
      <c r="B663" s="160"/>
      <c r="C663" s="160"/>
      <c r="D663" s="160"/>
      <c r="E663" s="160"/>
      <c r="F663" s="160"/>
      <c r="G663" s="160"/>
      <c r="H663" s="160"/>
      <c r="I663" s="205" t="s">
        <v>654</v>
      </c>
      <c r="J663" s="160"/>
      <c r="K663" s="205" t="s">
        <v>654</v>
      </c>
      <c r="L663" s="160"/>
      <c r="M663" s="160"/>
    </row>
    <row r="664" spans="1:13">
      <c r="A664" s="160"/>
      <c r="B664" s="160"/>
      <c r="C664" s="160"/>
      <c r="D664" s="160"/>
      <c r="E664" s="160"/>
      <c r="F664" s="160"/>
      <c r="G664" s="160"/>
      <c r="H664" s="160"/>
      <c r="I664" s="205" t="s">
        <v>654</v>
      </c>
      <c r="J664" s="160"/>
      <c r="K664" s="205" t="s">
        <v>654</v>
      </c>
      <c r="L664" s="160"/>
      <c r="M664" s="160"/>
    </row>
    <row r="665" spans="1:13">
      <c r="A665" s="160"/>
      <c r="B665" s="160"/>
      <c r="C665" s="160"/>
      <c r="D665" s="160"/>
      <c r="E665" s="160"/>
      <c r="F665" s="160"/>
      <c r="G665" s="160"/>
      <c r="H665" s="160"/>
      <c r="I665" s="205" t="s">
        <v>654</v>
      </c>
      <c r="J665" s="160"/>
      <c r="K665" s="205" t="s">
        <v>654</v>
      </c>
      <c r="L665" s="160"/>
      <c r="M665" s="160"/>
    </row>
    <row r="666" spans="1:13">
      <c r="A666" s="160"/>
      <c r="B666" s="160"/>
      <c r="C666" s="160"/>
      <c r="D666" s="160"/>
      <c r="E666" s="160"/>
      <c r="F666" s="160"/>
      <c r="G666" s="160"/>
      <c r="H666" s="160"/>
      <c r="I666" s="205" t="s">
        <v>654</v>
      </c>
      <c r="J666" s="160"/>
      <c r="K666" s="205" t="s">
        <v>654</v>
      </c>
      <c r="L666" s="160"/>
      <c r="M666" s="160"/>
    </row>
    <row r="667" spans="1:13">
      <c r="A667" s="160"/>
      <c r="B667" s="160"/>
      <c r="C667" s="160"/>
      <c r="D667" s="160"/>
      <c r="E667" s="160"/>
      <c r="F667" s="160"/>
      <c r="G667" s="160"/>
      <c r="H667" s="160"/>
      <c r="I667" s="205" t="s">
        <v>654</v>
      </c>
      <c r="J667" s="160"/>
      <c r="K667" s="205" t="s">
        <v>654</v>
      </c>
      <c r="L667" s="160"/>
      <c r="M667" s="160"/>
    </row>
    <row r="668" spans="1:13">
      <c r="A668" s="160"/>
      <c r="B668" s="160"/>
      <c r="C668" s="160"/>
      <c r="D668" s="160"/>
      <c r="E668" s="160"/>
      <c r="F668" s="160"/>
      <c r="G668" s="160"/>
      <c r="H668" s="160"/>
      <c r="I668" s="205" t="s">
        <v>654</v>
      </c>
      <c r="J668" s="160"/>
      <c r="K668" s="205" t="s">
        <v>654</v>
      </c>
      <c r="L668" s="160"/>
      <c r="M668" s="160"/>
    </row>
    <row r="669" spans="1:13">
      <c r="A669" s="160"/>
      <c r="B669" s="160"/>
      <c r="C669" s="160"/>
      <c r="D669" s="160"/>
      <c r="E669" s="160"/>
      <c r="F669" s="160"/>
      <c r="G669" s="160"/>
      <c r="H669" s="160"/>
      <c r="I669" s="205" t="s">
        <v>654</v>
      </c>
      <c r="J669" s="160"/>
      <c r="K669" s="205" t="s">
        <v>654</v>
      </c>
      <c r="L669" s="160"/>
      <c r="M669" s="160"/>
    </row>
    <row r="670" spans="1:13">
      <c r="A670" s="160"/>
      <c r="B670" s="160"/>
      <c r="C670" s="160"/>
      <c r="D670" s="160"/>
      <c r="E670" s="160"/>
      <c r="F670" s="160"/>
      <c r="G670" s="160"/>
      <c r="H670" s="160"/>
      <c r="I670" s="205" t="s">
        <v>654</v>
      </c>
      <c r="J670" s="160"/>
      <c r="K670" s="205" t="s">
        <v>654</v>
      </c>
      <c r="L670" s="160"/>
      <c r="M670" s="160"/>
    </row>
    <row r="671" spans="1:13">
      <c r="A671" s="160"/>
      <c r="B671" s="160"/>
      <c r="C671" s="160"/>
      <c r="D671" s="160"/>
      <c r="E671" s="160"/>
      <c r="F671" s="160"/>
      <c r="G671" s="160"/>
      <c r="H671" s="160"/>
      <c r="I671" s="205" t="s">
        <v>654</v>
      </c>
      <c r="J671" s="160"/>
      <c r="K671" s="205" t="s">
        <v>654</v>
      </c>
      <c r="L671" s="160"/>
      <c r="M671" s="160"/>
    </row>
    <row r="672" spans="1:13">
      <c r="A672" s="160"/>
      <c r="B672" s="160"/>
      <c r="C672" s="160"/>
      <c r="D672" s="160"/>
      <c r="E672" s="160"/>
      <c r="F672" s="160"/>
      <c r="G672" s="160"/>
      <c r="H672" s="160"/>
      <c r="I672" s="205" t="s">
        <v>654</v>
      </c>
      <c r="J672" s="160"/>
      <c r="K672" s="205" t="s">
        <v>654</v>
      </c>
      <c r="L672" s="160"/>
      <c r="M672" s="160"/>
    </row>
    <row r="673" spans="1:13">
      <c r="A673" s="160"/>
      <c r="B673" s="160"/>
      <c r="C673" s="160"/>
      <c r="D673" s="160"/>
      <c r="E673" s="160"/>
      <c r="F673" s="160"/>
      <c r="G673" s="160"/>
      <c r="H673" s="160"/>
      <c r="I673" s="205" t="s">
        <v>654</v>
      </c>
      <c r="J673" s="160"/>
      <c r="K673" s="205" t="s">
        <v>654</v>
      </c>
      <c r="L673" s="160"/>
      <c r="M673" s="160"/>
    </row>
    <row r="674" spans="1:13">
      <c r="A674" s="160"/>
      <c r="B674" s="160"/>
      <c r="C674" s="160"/>
      <c r="D674" s="160"/>
      <c r="E674" s="160"/>
      <c r="F674" s="160"/>
      <c r="G674" s="160"/>
      <c r="H674" s="160"/>
      <c r="I674" s="205" t="s">
        <v>654</v>
      </c>
      <c r="J674" s="160"/>
      <c r="K674" s="205" t="s">
        <v>654</v>
      </c>
      <c r="L674" s="160"/>
      <c r="M674" s="160"/>
    </row>
    <row r="675" spans="1:13">
      <c r="A675" s="160"/>
      <c r="B675" s="160"/>
      <c r="C675" s="160"/>
      <c r="D675" s="160"/>
      <c r="E675" s="160"/>
      <c r="F675" s="160"/>
      <c r="G675" s="160"/>
      <c r="H675" s="160"/>
      <c r="I675" s="205" t="s">
        <v>654</v>
      </c>
      <c r="J675" s="160"/>
      <c r="K675" s="205" t="s">
        <v>654</v>
      </c>
      <c r="L675" s="160"/>
      <c r="M675" s="160"/>
    </row>
    <row r="676" spans="1:13">
      <c r="A676" s="160"/>
      <c r="B676" s="160"/>
      <c r="C676" s="160"/>
      <c r="D676" s="160"/>
      <c r="E676" s="160"/>
      <c r="F676" s="160"/>
      <c r="G676" s="160"/>
      <c r="H676" s="160"/>
      <c r="I676" s="205" t="s">
        <v>654</v>
      </c>
      <c r="J676" s="160"/>
      <c r="K676" s="205" t="s">
        <v>654</v>
      </c>
      <c r="L676" s="160"/>
      <c r="M676" s="160"/>
    </row>
    <row r="677" spans="1:13">
      <c r="A677" s="160"/>
      <c r="B677" s="160"/>
      <c r="C677" s="160"/>
      <c r="D677" s="160"/>
      <c r="E677" s="160"/>
      <c r="F677" s="160"/>
      <c r="G677" s="160"/>
      <c r="H677" s="160"/>
      <c r="I677" s="205" t="s">
        <v>654</v>
      </c>
      <c r="J677" s="160"/>
      <c r="K677" s="205" t="s">
        <v>654</v>
      </c>
      <c r="L677" s="160"/>
      <c r="M677" s="160"/>
    </row>
    <row r="678" spans="1:13">
      <c r="A678" s="160"/>
      <c r="B678" s="160"/>
      <c r="C678" s="160"/>
      <c r="D678" s="160"/>
      <c r="E678" s="160"/>
      <c r="F678" s="160"/>
      <c r="G678" s="160"/>
      <c r="H678" s="160"/>
      <c r="I678" s="205" t="s">
        <v>654</v>
      </c>
      <c r="J678" s="160"/>
      <c r="K678" s="205" t="s">
        <v>654</v>
      </c>
      <c r="L678" s="160"/>
      <c r="M678" s="160"/>
    </row>
    <row r="679" spans="1:13">
      <c r="A679" s="160"/>
      <c r="B679" s="160"/>
      <c r="C679" s="160"/>
      <c r="D679" s="160"/>
      <c r="E679" s="160"/>
      <c r="F679" s="160"/>
      <c r="G679" s="160"/>
      <c r="H679" s="160"/>
      <c r="I679" s="205" t="s">
        <v>654</v>
      </c>
      <c r="J679" s="160"/>
      <c r="K679" s="205" t="s">
        <v>654</v>
      </c>
      <c r="L679" s="160"/>
      <c r="M679" s="160"/>
    </row>
    <row r="680" spans="1:13">
      <c r="A680" s="160"/>
      <c r="B680" s="160"/>
      <c r="C680" s="160"/>
      <c r="D680" s="160"/>
      <c r="E680" s="160"/>
      <c r="F680" s="160"/>
      <c r="G680" s="160"/>
      <c r="H680" s="160"/>
      <c r="I680" s="205" t="s">
        <v>654</v>
      </c>
      <c r="J680" s="160"/>
      <c r="K680" s="205" t="s">
        <v>654</v>
      </c>
      <c r="L680" s="160"/>
      <c r="M680" s="160"/>
    </row>
    <row r="681" spans="1:13">
      <c r="A681" s="160"/>
      <c r="B681" s="160"/>
      <c r="C681" s="160"/>
      <c r="D681" s="160"/>
      <c r="E681" s="160"/>
      <c r="F681" s="160"/>
      <c r="G681" s="160"/>
      <c r="H681" s="160"/>
      <c r="I681" s="205" t="s">
        <v>654</v>
      </c>
      <c r="J681" s="160"/>
      <c r="K681" s="205" t="s">
        <v>654</v>
      </c>
      <c r="L681" s="160"/>
      <c r="M681" s="160"/>
    </row>
    <row r="682" spans="1:13">
      <c r="A682" s="166"/>
      <c r="B682" s="166"/>
      <c r="C682" s="166"/>
      <c r="D682" s="166"/>
      <c r="E682" s="166"/>
      <c r="F682" s="166"/>
      <c r="H682" s="166"/>
      <c r="I682" s="205" t="s">
        <v>654</v>
      </c>
      <c r="J682" s="166"/>
      <c r="K682" s="205" t="s">
        <v>654</v>
      </c>
      <c r="L682" s="166"/>
      <c r="M682" s="166"/>
    </row>
    <row r="683" spans="1:13">
      <c r="A683" s="166"/>
      <c r="B683" s="166"/>
      <c r="C683" s="166"/>
      <c r="D683" s="166"/>
      <c r="E683" s="166"/>
      <c r="F683" s="166"/>
      <c r="H683" s="166"/>
      <c r="I683" s="205" t="s">
        <v>654</v>
      </c>
      <c r="J683" s="166"/>
      <c r="K683" s="205" t="s">
        <v>654</v>
      </c>
      <c r="L683" s="166"/>
      <c r="M683" s="166"/>
    </row>
    <row r="684" spans="1:13">
      <c r="A684" s="166"/>
      <c r="B684" s="166"/>
      <c r="C684" s="166"/>
      <c r="D684" s="166"/>
      <c r="E684" s="166"/>
      <c r="F684" s="166"/>
      <c r="H684" s="166"/>
      <c r="I684" s="205" t="s">
        <v>654</v>
      </c>
      <c r="J684" s="166"/>
      <c r="K684" s="205" t="s">
        <v>654</v>
      </c>
      <c r="L684" s="166"/>
      <c r="M684" s="166"/>
    </row>
    <row r="685" spans="1:13">
      <c r="A685" s="166"/>
      <c r="B685" s="166"/>
      <c r="C685" s="166"/>
      <c r="D685" s="166"/>
      <c r="E685" s="166"/>
      <c r="F685" s="166"/>
      <c r="H685" s="166"/>
      <c r="I685" s="205" t="s">
        <v>654</v>
      </c>
      <c r="J685" s="166"/>
      <c r="K685" s="205" t="s">
        <v>654</v>
      </c>
      <c r="L685" s="166"/>
      <c r="M685" s="166"/>
    </row>
    <row r="686" spans="1:13">
      <c r="A686" s="166"/>
      <c r="B686" s="166"/>
      <c r="C686" s="166"/>
      <c r="D686" s="166"/>
      <c r="E686" s="166"/>
      <c r="F686" s="166"/>
      <c r="H686" s="166"/>
      <c r="I686" s="205" t="s">
        <v>654</v>
      </c>
      <c r="J686" s="166"/>
      <c r="K686" s="205" t="s">
        <v>654</v>
      </c>
      <c r="L686" s="166"/>
      <c r="M686" s="166"/>
    </row>
    <row r="687" spans="1:13">
      <c r="A687" s="166"/>
      <c r="B687" s="166"/>
      <c r="C687" s="166"/>
      <c r="D687" s="166"/>
      <c r="E687" s="166"/>
      <c r="F687" s="166"/>
      <c r="H687" s="166"/>
      <c r="I687" s="205" t="s">
        <v>654</v>
      </c>
      <c r="J687" s="166"/>
      <c r="K687" s="205" t="s">
        <v>654</v>
      </c>
      <c r="L687" s="166"/>
      <c r="M687" s="166"/>
    </row>
    <row r="688" spans="1:13">
      <c r="A688" s="166"/>
      <c r="B688" s="166"/>
      <c r="C688" s="166"/>
      <c r="D688" s="166"/>
      <c r="E688" s="166"/>
      <c r="F688" s="166"/>
      <c r="H688" s="166"/>
      <c r="I688" s="205" t="s">
        <v>654</v>
      </c>
      <c r="J688" s="166"/>
      <c r="K688" s="205" t="s">
        <v>654</v>
      </c>
      <c r="L688" s="166"/>
      <c r="M688" s="166"/>
    </row>
    <row r="689" spans="1:13">
      <c r="A689" s="166"/>
      <c r="B689" s="166"/>
      <c r="C689" s="166"/>
      <c r="D689" s="166"/>
      <c r="E689" s="166"/>
      <c r="F689" s="166"/>
      <c r="H689" s="166"/>
      <c r="I689" s="205" t="s">
        <v>654</v>
      </c>
      <c r="J689" s="166"/>
      <c r="K689" s="205" t="s">
        <v>654</v>
      </c>
      <c r="L689" s="166"/>
      <c r="M689" s="166"/>
    </row>
    <row r="690" spans="1:13">
      <c r="A690" s="166"/>
      <c r="B690" s="166"/>
      <c r="C690" s="166"/>
      <c r="D690" s="166"/>
      <c r="E690" s="166"/>
      <c r="F690" s="166"/>
      <c r="H690" s="166"/>
      <c r="I690" s="205" t="s">
        <v>654</v>
      </c>
      <c r="J690" s="166"/>
      <c r="K690" s="205" t="s">
        <v>654</v>
      </c>
      <c r="L690" s="166"/>
      <c r="M690" s="166"/>
    </row>
    <row r="691" spans="1:13">
      <c r="A691" s="166"/>
      <c r="B691" s="166"/>
      <c r="C691" s="166"/>
      <c r="D691" s="166"/>
      <c r="E691" s="166"/>
      <c r="F691" s="166"/>
      <c r="H691" s="166"/>
      <c r="I691" s="205" t="s">
        <v>654</v>
      </c>
      <c r="J691" s="166"/>
      <c r="K691" s="205" t="s">
        <v>654</v>
      </c>
      <c r="L691" s="166"/>
      <c r="M691" s="166"/>
    </row>
    <row r="692" spans="1:13">
      <c r="A692" s="166"/>
      <c r="B692" s="166"/>
      <c r="C692" s="166"/>
      <c r="D692" s="166"/>
      <c r="E692" s="166"/>
      <c r="F692" s="166"/>
      <c r="H692" s="166"/>
      <c r="I692" s="205" t="s">
        <v>654</v>
      </c>
      <c r="J692" s="166"/>
      <c r="K692" s="205" t="s">
        <v>654</v>
      </c>
      <c r="L692" s="166"/>
      <c r="M692" s="166"/>
    </row>
    <row r="693" spans="1:13">
      <c r="A693" s="166"/>
      <c r="B693" s="166"/>
      <c r="C693" s="166"/>
      <c r="D693" s="166"/>
      <c r="E693" s="166"/>
      <c r="F693" s="166"/>
      <c r="H693" s="166"/>
      <c r="I693" s="205" t="s">
        <v>654</v>
      </c>
      <c r="J693" s="166"/>
      <c r="K693" s="205" t="s">
        <v>654</v>
      </c>
      <c r="L693" s="166"/>
      <c r="M693" s="166"/>
    </row>
    <row r="694" spans="1:13">
      <c r="A694" s="166"/>
      <c r="B694" s="166"/>
      <c r="C694" s="166"/>
      <c r="D694" s="166"/>
      <c r="E694" s="166"/>
      <c r="F694" s="166"/>
      <c r="H694" s="166"/>
      <c r="I694" s="205" t="s">
        <v>654</v>
      </c>
      <c r="J694" s="166"/>
      <c r="K694" s="205" t="s">
        <v>654</v>
      </c>
      <c r="L694" s="166"/>
      <c r="M694" s="166"/>
    </row>
    <row r="695" spans="1:13">
      <c r="A695" s="166"/>
      <c r="B695" s="166"/>
      <c r="C695" s="166"/>
      <c r="D695" s="166"/>
      <c r="E695" s="166"/>
      <c r="F695" s="166"/>
      <c r="H695" s="166"/>
      <c r="I695" s="205" t="s">
        <v>654</v>
      </c>
      <c r="J695" s="166"/>
      <c r="K695" s="205" t="s">
        <v>654</v>
      </c>
      <c r="L695" s="166"/>
      <c r="M695" s="166"/>
    </row>
    <row r="696" spans="1:13">
      <c r="A696" s="166"/>
      <c r="B696" s="166"/>
      <c r="C696" s="166"/>
      <c r="D696" s="166"/>
      <c r="E696" s="166"/>
      <c r="F696" s="166"/>
      <c r="H696" s="166"/>
      <c r="I696" s="205" t="s">
        <v>654</v>
      </c>
      <c r="J696" s="166"/>
      <c r="K696" s="205" t="s">
        <v>654</v>
      </c>
      <c r="L696" s="166"/>
      <c r="M696" s="166"/>
    </row>
    <row r="697" spans="1:13">
      <c r="A697" s="166"/>
      <c r="B697" s="166"/>
      <c r="C697" s="166"/>
      <c r="D697" s="166"/>
      <c r="E697" s="166"/>
      <c r="F697" s="166"/>
      <c r="H697" s="166"/>
      <c r="I697" s="205" t="s">
        <v>654</v>
      </c>
      <c r="J697" s="166"/>
      <c r="K697" s="205" t="s">
        <v>654</v>
      </c>
      <c r="L697" s="166"/>
      <c r="M697" s="166"/>
    </row>
    <row r="698" spans="1:13">
      <c r="A698" s="166"/>
      <c r="B698" s="166"/>
      <c r="C698" s="166"/>
      <c r="D698" s="166"/>
      <c r="E698" s="166"/>
      <c r="F698" s="166"/>
      <c r="H698" s="166"/>
      <c r="I698" s="205" t="s">
        <v>654</v>
      </c>
      <c r="J698" s="166"/>
      <c r="K698" s="205" t="s">
        <v>654</v>
      </c>
      <c r="L698" s="166"/>
      <c r="M698" s="166"/>
    </row>
    <row r="699" spans="1:13">
      <c r="A699" s="166"/>
      <c r="B699" s="166"/>
      <c r="C699" s="166"/>
      <c r="D699" s="166"/>
      <c r="E699" s="166"/>
      <c r="F699" s="166"/>
      <c r="H699" s="166"/>
      <c r="I699" s="205" t="s">
        <v>654</v>
      </c>
      <c r="J699" s="166"/>
      <c r="K699" s="205" t="s">
        <v>654</v>
      </c>
      <c r="L699" s="166"/>
      <c r="M699" s="166"/>
    </row>
    <row r="700" spans="1:13">
      <c r="A700" s="166"/>
      <c r="B700" s="166"/>
      <c r="C700" s="166"/>
      <c r="D700" s="166"/>
      <c r="E700" s="166"/>
      <c r="F700" s="166"/>
      <c r="H700" s="166"/>
      <c r="I700" s="205" t="s">
        <v>654</v>
      </c>
      <c r="J700" s="166"/>
      <c r="K700" s="205" t="s">
        <v>654</v>
      </c>
      <c r="L700" s="166"/>
      <c r="M700" s="166"/>
    </row>
    <row r="701" spans="1:13">
      <c r="A701" s="166"/>
      <c r="B701" s="166"/>
      <c r="C701" s="166"/>
      <c r="D701" s="166"/>
      <c r="E701" s="166"/>
      <c r="F701" s="166"/>
      <c r="H701" s="166"/>
      <c r="I701" s="205" t="s">
        <v>654</v>
      </c>
      <c r="J701" s="166"/>
      <c r="K701" s="205" t="s">
        <v>654</v>
      </c>
      <c r="L701" s="166"/>
      <c r="M701" s="166"/>
    </row>
    <row r="702" spans="1:13">
      <c r="A702" s="166"/>
      <c r="B702" s="166"/>
      <c r="C702" s="166"/>
      <c r="D702" s="166"/>
      <c r="E702" s="166"/>
      <c r="F702" s="166"/>
      <c r="H702" s="166"/>
      <c r="I702" s="205" t="s">
        <v>654</v>
      </c>
      <c r="J702" s="166"/>
      <c r="K702" s="205" t="s">
        <v>654</v>
      </c>
      <c r="L702" s="166"/>
      <c r="M702" s="166"/>
    </row>
    <row r="703" spans="1:13">
      <c r="A703" s="166"/>
      <c r="B703" s="166"/>
      <c r="C703" s="166"/>
      <c r="D703" s="166"/>
      <c r="E703" s="166"/>
      <c r="F703" s="166"/>
      <c r="H703" s="166"/>
      <c r="I703" s="205" t="s">
        <v>654</v>
      </c>
      <c r="J703" s="166"/>
      <c r="K703" s="205" t="s">
        <v>654</v>
      </c>
      <c r="L703" s="166"/>
      <c r="M703" s="166"/>
    </row>
    <row r="704" spans="1:13">
      <c r="A704" s="166"/>
      <c r="B704" s="166"/>
      <c r="C704" s="166"/>
      <c r="D704" s="166"/>
      <c r="E704" s="166"/>
      <c r="F704" s="166"/>
      <c r="H704" s="166"/>
      <c r="I704" s="205" t="s">
        <v>654</v>
      </c>
      <c r="J704" s="166"/>
      <c r="K704" s="205" t="s">
        <v>654</v>
      </c>
      <c r="L704" s="166"/>
      <c r="M704" s="166"/>
    </row>
    <row r="705" spans="1:13">
      <c r="A705" s="166"/>
      <c r="B705" s="166"/>
      <c r="C705" s="166"/>
      <c r="D705" s="166"/>
      <c r="E705" s="166"/>
      <c r="F705" s="166"/>
      <c r="H705" s="166"/>
      <c r="I705" s="205" t="s">
        <v>654</v>
      </c>
      <c r="J705" s="166"/>
      <c r="K705" s="205" t="s">
        <v>654</v>
      </c>
      <c r="L705" s="166"/>
      <c r="M705" s="166"/>
    </row>
    <row r="706" spans="1:13">
      <c r="A706" s="166"/>
      <c r="B706" s="166"/>
      <c r="C706" s="166"/>
      <c r="D706" s="166"/>
      <c r="E706" s="166"/>
      <c r="F706" s="166"/>
      <c r="H706" s="166"/>
      <c r="I706" s="205" t="s">
        <v>654</v>
      </c>
      <c r="J706" s="166"/>
      <c r="K706" s="205" t="s">
        <v>654</v>
      </c>
      <c r="L706" s="166"/>
      <c r="M706" s="166"/>
    </row>
    <row r="707" spans="1:13">
      <c r="A707" s="166"/>
      <c r="B707" s="166"/>
      <c r="C707" s="166"/>
      <c r="D707" s="166"/>
      <c r="E707" s="166"/>
      <c r="F707" s="166"/>
      <c r="H707" s="166"/>
      <c r="I707" s="205" t="s">
        <v>654</v>
      </c>
      <c r="J707" s="166"/>
      <c r="K707" s="205" t="s">
        <v>654</v>
      </c>
      <c r="L707" s="166"/>
      <c r="M707" s="166"/>
    </row>
    <row r="708" spans="1:13">
      <c r="A708" s="166"/>
      <c r="B708" s="166"/>
      <c r="C708" s="166"/>
      <c r="D708" s="166"/>
      <c r="E708" s="166"/>
      <c r="F708" s="166"/>
      <c r="H708" s="166"/>
      <c r="I708" s="205" t="s">
        <v>654</v>
      </c>
      <c r="J708" s="166"/>
      <c r="K708" s="205" t="s">
        <v>654</v>
      </c>
      <c r="L708" s="166"/>
      <c r="M708" s="166"/>
    </row>
    <row r="709" spans="1:13">
      <c r="A709" s="166"/>
      <c r="B709" s="166"/>
      <c r="C709" s="166"/>
      <c r="D709" s="166"/>
      <c r="E709" s="166"/>
      <c r="F709" s="166"/>
      <c r="H709" s="166"/>
      <c r="I709" s="205" t="s">
        <v>654</v>
      </c>
      <c r="J709" s="166"/>
      <c r="K709" s="205" t="s">
        <v>654</v>
      </c>
      <c r="L709" s="166"/>
      <c r="M709" s="166"/>
    </row>
    <row r="710" spans="1:13">
      <c r="A710" s="166"/>
      <c r="B710" s="166"/>
      <c r="C710" s="166"/>
      <c r="D710" s="166"/>
      <c r="E710" s="166"/>
      <c r="F710" s="166"/>
      <c r="H710" s="166"/>
      <c r="I710" s="205" t="s">
        <v>654</v>
      </c>
      <c r="J710" s="166"/>
      <c r="K710" s="205" t="s">
        <v>654</v>
      </c>
      <c r="L710" s="166"/>
      <c r="M710" s="166"/>
    </row>
    <row r="711" spans="1:13">
      <c r="A711" s="166"/>
      <c r="B711" s="166"/>
      <c r="C711" s="166"/>
      <c r="D711" s="166"/>
      <c r="E711" s="166"/>
      <c r="F711" s="166"/>
      <c r="H711" s="166"/>
      <c r="I711" s="205" t="s">
        <v>654</v>
      </c>
      <c r="J711" s="166"/>
      <c r="K711" s="205" t="s">
        <v>654</v>
      </c>
      <c r="L711" s="166"/>
      <c r="M711" s="166"/>
    </row>
    <row r="712" spans="1:13">
      <c r="A712" s="166"/>
      <c r="B712" s="166"/>
      <c r="C712" s="166"/>
      <c r="D712" s="166"/>
      <c r="E712" s="166"/>
      <c r="F712" s="166"/>
      <c r="H712" s="166"/>
      <c r="I712" s="205" t="s">
        <v>654</v>
      </c>
      <c r="J712" s="166"/>
      <c r="K712" s="205" t="s">
        <v>654</v>
      </c>
      <c r="L712" s="166"/>
      <c r="M712" s="166"/>
    </row>
    <row r="713" spans="1:13">
      <c r="A713" s="166"/>
      <c r="B713" s="166"/>
      <c r="C713" s="166"/>
      <c r="D713" s="166"/>
      <c r="E713" s="166"/>
      <c r="F713" s="166"/>
      <c r="H713" s="166"/>
      <c r="I713" s="205" t="s">
        <v>654</v>
      </c>
      <c r="J713" s="166"/>
      <c r="K713" s="205" t="s">
        <v>654</v>
      </c>
      <c r="L713" s="166"/>
      <c r="M713" s="166"/>
    </row>
    <row r="714" spans="1:13">
      <c r="A714" s="166"/>
      <c r="B714" s="166"/>
      <c r="C714" s="166"/>
      <c r="D714" s="166"/>
      <c r="E714" s="166"/>
      <c r="F714" s="166"/>
      <c r="H714" s="166"/>
      <c r="I714" s="205" t="s">
        <v>654</v>
      </c>
      <c r="J714" s="166"/>
      <c r="K714" s="205" t="s">
        <v>654</v>
      </c>
      <c r="L714" s="166"/>
      <c r="M714" s="166"/>
    </row>
    <row r="715" spans="1:13">
      <c r="A715" s="166"/>
      <c r="B715" s="166"/>
      <c r="C715" s="166"/>
      <c r="D715" s="166"/>
      <c r="E715" s="166"/>
      <c r="F715" s="166"/>
      <c r="H715" s="166"/>
      <c r="I715" s="205" t="s">
        <v>654</v>
      </c>
      <c r="J715" s="166"/>
      <c r="K715" s="205" t="s">
        <v>654</v>
      </c>
      <c r="L715" s="166"/>
      <c r="M715" s="166"/>
    </row>
    <row r="716" spans="1:13">
      <c r="A716" s="166"/>
      <c r="B716" s="166"/>
      <c r="C716" s="166"/>
      <c r="D716" s="166"/>
      <c r="E716" s="166"/>
      <c r="F716" s="166"/>
      <c r="H716" s="166"/>
      <c r="I716" s="205" t="s">
        <v>654</v>
      </c>
      <c r="J716" s="166"/>
      <c r="K716" s="205" t="s">
        <v>654</v>
      </c>
      <c r="L716" s="166"/>
      <c r="M716" s="166"/>
    </row>
    <row r="717" spans="1:13">
      <c r="A717" s="166"/>
      <c r="B717" s="166"/>
      <c r="C717" s="166"/>
      <c r="D717" s="166"/>
      <c r="E717" s="166"/>
      <c r="F717" s="166"/>
      <c r="H717" s="166"/>
      <c r="I717" s="205" t="s">
        <v>654</v>
      </c>
      <c r="J717" s="166"/>
      <c r="K717" s="205" t="s">
        <v>654</v>
      </c>
      <c r="L717" s="166"/>
      <c r="M717" s="166"/>
    </row>
    <row r="718" spans="1:13">
      <c r="A718" s="166"/>
      <c r="B718" s="166"/>
      <c r="C718" s="166"/>
      <c r="D718" s="166"/>
      <c r="E718" s="166"/>
      <c r="F718" s="166"/>
      <c r="H718" s="166"/>
      <c r="I718" s="205" t="s">
        <v>654</v>
      </c>
      <c r="J718" s="166"/>
      <c r="K718" s="205" t="s">
        <v>654</v>
      </c>
      <c r="L718" s="166"/>
      <c r="M718" s="166"/>
    </row>
    <row r="719" spans="1:13">
      <c r="A719" s="166"/>
      <c r="B719" s="166"/>
      <c r="C719" s="166"/>
      <c r="D719" s="166"/>
      <c r="E719" s="166"/>
      <c r="F719" s="166"/>
      <c r="H719" s="166"/>
      <c r="I719" s="205" t="s">
        <v>654</v>
      </c>
      <c r="J719" s="166"/>
      <c r="K719" s="205" t="s">
        <v>654</v>
      </c>
      <c r="L719" s="166"/>
      <c r="M719" s="166"/>
    </row>
    <row r="720" spans="1:13">
      <c r="A720" s="166"/>
      <c r="B720" s="166"/>
      <c r="C720" s="166"/>
      <c r="D720" s="166"/>
      <c r="E720" s="166"/>
      <c r="F720" s="166"/>
      <c r="H720" s="166"/>
      <c r="I720" s="205" t="s">
        <v>654</v>
      </c>
      <c r="J720" s="166"/>
      <c r="K720" s="205" t="s">
        <v>654</v>
      </c>
      <c r="L720" s="166"/>
      <c r="M720" s="166"/>
    </row>
    <row r="721" spans="1:13">
      <c r="A721" s="166"/>
      <c r="B721" s="166"/>
      <c r="C721" s="166"/>
      <c r="D721" s="166"/>
      <c r="E721" s="166"/>
      <c r="F721" s="166"/>
      <c r="H721" s="166"/>
      <c r="I721" s="205" t="s">
        <v>654</v>
      </c>
      <c r="J721" s="166"/>
      <c r="K721" s="205" t="s">
        <v>654</v>
      </c>
      <c r="L721" s="166"/>
      <c r="M721" s="166"/>
    </row>
    <row r="722" spans="1:13">
      <c r="A722" s="166"/>
      <c r="B722" s="166"/>
      <c r="C722" s="166"/>
      <c r="D722" s="166"/>
      <c r="E722" s="166"/>
      <c r="F722" s="166"/>
      <c r="H722" s="166"/>
      <c r="I722" s="205" t="s">
        <v>654</v>
      </c>
      <c r="J722" s="166"/>
      <c r="K722" s="205" t="s">
        <v>654</v>
      </c>
      <c r="L722" s="166"/>
      <c r="M722" s="166"/>
    </row>
    <row r="723" spans="1:13">
      <c r="A723" s="166"/>
      <c r="B723" s="166"/>
      <c r="C723" s="166"/>
      <c r="D723" s="166"/>
      <c r="E723" s="166"/>
      <c r="F723" s="166"/>
      <c r="H723" s="166"/>
      <c r="I723" s="205" t="s">
        <v>654</v>
      </c>
      <c r="J723" s="166"/>
      <c r="K723" s="205" t="s">
        <v>654</v>
      </c>
      <c r="L723" s="166"/>
      <c r="M723" s="166"/>
    </row>
    <row r="724" spans="1:13">
      <c r="A724" s="166"/>
      <c r="B724" s="166"/>
      <c r="C724" s="166"/>
      <c r="D724" s="166"/>
      <c r="E724" s="166"/>
      <c r="F724" s="166"/>
      <c r="H724" s="166"/>
      <c r="I724" s="205" t="s">
        <v>654</v>
      </c>
      <c r="J724" s="166"/>
      <c r="K724" s="205" t="s">
        <v>654</v>
      </c>
      <c r="L724" s="166"/>
      <c r="M724" s="166"/>
    </row>
    <row r="725" spans="1:13">
      <c r="A725" s="166"/>
      <c r="B725" s="166"/>
      <c r="C725" s="166"/>
      <c r="D725" s="166"/>
      <c r="E725" s="166"/>
      <c r="F725" s="166"/>
      <c r="H725" s="166"/>
      <c r="I725" s="205" t="s">
        <v>654</v>
      </c>
      <c r="J725" s="166"/>
      <c r="K725" s="205" t="s">
        <v>654</v>
      </c>
      <c r="L725" s="166"/>
      <c r="M725" s="166"/>
    </row>
    <row r="726" spans="1:13">
      <c r="A726" s="166"/>
      <c r="B726" s="166"/>
      <c r="C726" s="166"/>
      <c r="D726" s="166"/>
      <c r="E726" s="166"/>
      <c r="F726" s="166"/>
      <c r="H726" s="166"/>
      <c r="I726" s="205" t="s">
        <v>654</v>
      </c>
      <c r="J726" s="166"/>
      <c r="K726" s="205" t="s">
        <v>654</v>
      </c>
      <c r="L726" s="166"/>
      <c r="M726" s="166"/>
    </row>
    <row r="727" spans="1:13">
      <c r="A727" s="166"/>
      <c r="B727" s="166"/>
      <c r="C727" s="166"/>
      <c r="D727" s="166"/>
      <c r="E727" s="166"/>
      <c r="F727" s="166"/>
      <c r="G727" s="166"/>
      <c r="H727" s="166"/>
      <c r="I727" s="205" t="s">
        <v>654</v>
      </c>
      <c r="J727" s="166"/>
      <c r="K727" s="205" t="s">
        <v>654</v>
      </c>
      <c r="L727" s="166"/>
      <c r="M727" s="166"/>
    </row>
    <row r="728" spans="1:13">
      <c r="A728" s="166"/>
      <c r="B728" s="166"/>
      <c r="C728" s="166"/>
      <c r="D728" s="166"/>
      <c r="E728" s="166"/>
      <c r="F728" s="166"/>
      <c r="G728" s="166"/>
      <c r="H728" s="166"/>
      <c r="I728" s="205" t="s">
        <v>654</v>
      </c>
      <c r="J728" s="166"/>
      <c r="K728" s="205" t="s">
        <v>654</v>
      </c>
      <c r="L728" s="166"/>
      <c r="M728" s="166"/>
    </row>
    <row r="729" spans="1:13">
      <c r="A729" s="166"/>
      <c r="B729" s="166"/>
      <c r="C729" s="166"/>
      <c r="D729" s="166"/>
      <c r="E729" s="166"/>
      <c r="F729" s="166"/>
      <c r="G729" s="166"/>
      <c r="H729" s="166"/>
      <c r="I729" s="205" t="s">
        <v>654</v>
      </c>
      <c r="J729" s="166"/>
      <c r="K729" s="205" t="s">
        <v>654</v>
      </c>
      <c r="L729" s="166"/>
      <c r="M729" s="166"/>
    </row>
    <row r="730" spans="1:13">
      <c r="A730" s="166"/>
      <c r="B730" s="166"/>
      <c r="C730" s="166"/>
      <c r="D730" s="166"/>
      <c r="E730" s="166"/>
      <c r="F730" s="166"/>
      <c r="G730" s="166"/>
      <c r="H730" s="166"/>
      <c r="I730" s="205" t="s">
        <v>654</v>
      </c>
      <c r="J730" s="166"/>
      <c r="K730" s="205" t="s">
        <v>654</v>
      </c>
      <c r="L730" s="166"/>
      <c r="M730" s="166"/>
    </row>
    <row r="731" spans="1:13">
      <c r="A731" s="166"/>
      <c r="B731" s="166"/>
      <c r="C731" s="166"/>
      <c r="D731" s="166"/>
      <c r="E731" s="166"/>
      <c r="F731" s="166"/>
      <c r="G731" s="166"/>
      <c r="H731" s="166"/>
      <c r="I731" s="205" t="s">
        <v>654</v>
      </c>
      <c r="J731" s="166"/>
      <c r="K731" s="205" t="s">
        <v>654</v>
      </c>
      <c r="L731" s="166"/>
      <c r="M731" s="166"/>
    </row>
    <row r="732" spans="1:13">
      <c r="A732" s="166"/>
      <c r="B732" s="166"/>
      <c r="C732" s="166"/>
      <c r="D732" s="166"/>
      <c r="E732" s="166"/>
      <c r="F732" s="166"/>
      <c r="G732" s="166"/>
      <c r="H732" s="166"/>
      <c r="I732" s="205" t="s">
        <v>654</v>
      </c>
      <c r="J732" s="166"/>
      <c r="K732" s="205" t="s">
        <v>654</v>
      </c>
      <c r="L732" s="166"/>
      <c r="M732" s="166"/>
    </row>
    <row r="733" spans="1:13">
      <c r="A733" s="166"/>
      <c r="B733" s="166"/>
      <c r="C733" s="166"/>
      <c r="D733" s="166"/>
      <c r="E733" s="166"/>
      <c r="F733" s="166"/>
      <c r="G733" s="166"/>
      <c r="H733" s="166"/>
      <c r="I733" s="205" t="s">
        <v>654</v>
      </c>
      <c r="J733" s="166"/>
      <c r="K733" s="205" t="s">
        <v>654</v>
      </c>
      <c r="L733" s="166"/>
      <c r="M733" s="166"/>
    </row>
    <row r="734" spans="1:13">
      <c r="A734" s="166"/>
      <c r="B734" s="166"/>
      <c r="C734" s="166"/>
      <c r="D734" s="166"/>
      <c r="E734" s="166"/>
      <c r="F734" s="166"/>
      <c r="G734" s="166"/>
      <c r="H734" s="166"/>
      <c r="I734" s="205" t="s">
        <v>654</v>
      </c>
      <c r="J734" s="166"/>
      <c r="K734" s="205" t="s">
        <v>654</v>
      </c>
      <c r="L734" s="166"/>
      <c r="M734" s="166"/>
    </row>
    <row r="735" spans="1:13">
      <c r="A735" s="166"/>
      <c r="B735" s="166"/>
      <c r="C735" s="166"/>
      <c r="D735" s="166"/>
      <c r="E735" s="166"/>
      <c r="F735" s="166"/>
      <c r="G735" s="166"/>
      <c r="H735" s="166"/>
      <c r="I735" s="205" t="s">
        <v>654</v>
      </c>
      <c r="J735" s="166"/>
      <c r="K735" s="205" t="s">
        <v>654</v>
      </c>
      <c r="L735" s="166"/>
      <c r="M735" s="166"/>
    </row>
    <row r="736" spans="1:13">
      <c r="A736" s="166"/>
      <c r="B736" s="166"/>
      <c r="C736" s="166"/>
      <c r="D736" s="166"/>
      <c r="E736" s="166"/>
      <c r="F736" s="166"/>
      <c r="G736" s="166"/>
      <c r="H736" s="166"/>
      <c r="I736" s="205" t="s">
        <v>654</v>
      </c>
      <c r="J736" s="166"/>
      <c r="K736" s="205" t="s">
        <v>654</v>
      </c>
      <c r="L736" s="166"/>
      <c r="M736" s="166"/>
    </row>
    <row r="737" spans="1:13">
      <c r="A737" s="166"/>
      <c r="B737" s="166"/>
      <c r="C737" s="166"/>
      <c r="D737" s="166"/>
      <c r="E737" s="166"/>
      <c r="F737" s="166"/>
      <c r="G737" s="166"/>
      <c r="H737" s="166"/>
      <c r="I737" s="205" t="s">
        <v>654</v>
      </c>
      <c r="J737" s="166"/>
      <c r="K737" s="205" t="s">
        <v>654</v>
      </c>
      <c r="L737" s="166"/>
      <c r="M737" s="166"/>
    </row>
    <row r="738" spans="1:13">
      <c r="A738" s="166"/>
      <c r="B738" s="166"/>
      <c r="C738" s="166"/>
      <c r="D738" s="166"/>
      <c r="E738" s="166"/>
      <c r="F738" s="166"/>
      <c r="G738" s="166"/>
      <c r="H738" s="166"/>
      <c r="I738" s="205" t="s">
        <v>654</v>
      </c>
      <c r="J738" s="166"/>
      <c r="K738" s="205" t="s">
        <v>654</v>
      </c>
      <c r="L738" s="166"/>
      <c r="M738" s="166"/>
    </row>
    <row r="739" spans="1:13">
      <c r="A739" s="166"/>
      <c r="B739" s="166"/>
      <c r="C739" s="166"/>
      <c r="D739" s="166"/>
      <c r="E739" s="166"/>
      <c r="F739" s="166"/>
      <c r="G739" s="166"/>
      <c r="H739" s="166"/>
      <c r="I739" s="205" t="s">
        <v>654</v>
      </c>
      <c r="J739" s="166"/>
      <c r="K739" s="205" t="s">
        <v>654</v>
      </c>
      <c r="L739" s="166"/>
      <c r="M739" s="166"/>
    </row>
    <row r="740" spans="1:13">
      <c r="A740" s="166"/>
      <c r="B740" s="166"/>
      <c r="C740" s="166"/>
      <c r="D740" s="166"/>
      <c r="E740" s="166"/>
      <c r="F740" s="166"/>
      <c r="G740" s="166"/>
      <c r="H740" s="166"/>
      <c r="I740" s="205" t="s">
        <v>654</v>
      </c>
      <c r="J740" s="166"/>
      <c r="K740" s="205" t="s">
        <v>654</v>
      </c>
      <c r="L740" s="166"/>
      <c r="M740" s="166"/>
    </row>
    <row r="741" spans="1:13">
      <c r="A741" s="166"/>
      <c r="B741" s="166"/>
      <c r="C741" s="166"/>
      <c r="D741" s="166"/>
      <c r="E741" s="166"/>
      <c r="F741" s="166"/>
      <c r="G741" s="166"/>
      <c r="H741" s="166"/>
      <c r="I741" s="205" t="s">
        <v>654</v>
      </c>
      <c r="J741" s="166"/>
      <c r="K741" s="205" t="s">
        <v>654</v>
      </c>
      <c r="L741" s="166"/>
      <c r="M741" s="166"/>
    </row>
    <row r="742" spans="1:13">
      <c r="A742" s="166"/>
      <c r="B742" s="166"/>
      <c r="C742" s="166"/>
      <c r="D742" s="166"/>
      <c r="E742" s="166"/>
      <c r="F742" s="166"/>
      <c r="G742" s="166"/>
      <c r="H742" s="166"/>
      <c r="I742" s="205" t="s">
        <v>654</v>
      </c>
      <c r="J742" s="166"/>
      <c r="K742" s="205" t="s">
        <v>654</v>
      </c>
      <c r="L742" s="166"/>
      <c r="M742" s="166"/>
    </row>
    <row r="743" spans="1:13">
      <c r="A743" s="166"/>
      <c r="B743" s="166"/>
      <c r="C743" s="166"/>
      <c r="D743" s="166"/>
      <c r="E743" s="166"/>
      <c r="F743" s="166"/>
      <c r="G743" s="166"/>
      <c r="H743" s="166"/>
      <c r="I743" s="205" t="s">
        <v>654</v>
      </c>
      <c r="J743" s="166"/>
      <c r="K743" s="205" t="s">
        <v>654</v>
      </c>
      <c r="L743" s="166"/>
      <c r="M743" s="166"/>
    </row>
    <row r="744" spans="1:13">
      <c r="A744" s="166"/>
      <c r="B744" s="166"/>
      <c r="C744" s="166"/>
      <c r="D744" s="166"/>
      <c r="E744" s="166"/>
      <c r="F744" s="166"/>
      <c r="G744" s="166"/>
      <c r="H744" s="166"/>
      <c r="I744" s="205" t="s">
        <v>654</v>
      </c>
      <c r="J744" s="166"/>
      <c r="K744" s="205" t="s">
        <v>654</v>
      </c>
      <c r="L744" s="166"/>
      <c r="M744" s="166"/>
    </row>
    <row r="745" spans="1:13">
      <c r="A745" s="166"/>
      <c r="B745" s="166"/>
      <c r="C745" s="166"/>
      <c r="D745" s="166"/>
      <c r="E745" s="166"/>
      <c r="F745" s="166"/>
      <c r="G745" s="166"/>
      <c r="H745" s="166"/>
      <c r="I745" s="205" t="s">
        <v>654</v>
      </c>
      <c r="J745" s="166"/>
      <c r="K745" s="205" t="s">
        <v>654</v>
      </c>
      <c r="L745" s="166"/>
      <c r="M745" s="166"/>
    </row>
    <row r="746" spans="1:13">
      <c r="A746" s="166"/>
      <c r="B746" s="166"/>
      <c r="C746" s="166"/>
      <c r="D746" s="166"/>
      <c r="E746" s="166"/>
      <c r="F746" s="166"/>
      <c r="G746" s="166"/>
      <c r="H746" s="166"/>
      <c r="I746" s="205" t="s">
        <v>654</v>
      </c>
      <c r="J746" s="166"/>
      <c r="K746" s="205" t="s">
        <v>654</v>
      </c>
      <c r="L746" s="166"/>
      <c r="M746" s="166"/>
    </row>
    <row r="747" spans="1:13">
      <c r="A747" s="166"/>
      <c r="B747" s="166"/>
      <c r="C747" s="166"/>
      <c r="D747" s="166"/>
      <c r="E747" s="166"/>
      <c r="F747" s="166"/>
      <c r="G747" s="166"/>
      <c r="H747" s="166"/>
      <c r="I747" s="205" t="s">
        <v>654</v>
      </c>
      <c r="J747" s="166"/>
      <c r="K747" s="205" t="s">
        <v>654</v>
      </c>
      <c r="L747" s="166"/>
      <c r="M747" s="166"/>
    </row>
    <row r="748" spans="1:13">
      <c r="A748" s="166"/>
      <c r="B748" s="166"/>
      <c r="C748" s="166"/>
      <c r="D748" s="166"/>
      <c r="E748" s="166"/>
      <c r="F748" s="166"/>
      <c r="G748" s="166"/>
      <c r="H748" s="166"/>
      <c r="I748" s="205" t="s">
        <v>654</v>
      </c>
      <c r="J748" s="166"/>
      <c r="K748" s="205" t="s">
        <v>654</v>
      </c>
      <c r="L748" s="166"/>
      <c r="M748" s="166"/>
    </row>
    <row r="749" spans="1:13">
      <c r="A749" s="166"/>
      <c r="B749" s="166"/>
      <c r="C749" s="166"/>
      <c r="D749" s="166"/>
      <c r="E749" s="166"/>
      <c r="F749" s="166"/>
      <c r="G749" s="166"/>
      <c r="H749" s="166"/>
      <c r="I749" s="205" t="s">
        <v>654</v>
      </c>
      <c r="J749" s="166"/>
      <c r="K749" s="205" t="s">
        <v>654</v>
      </c>
      <c r="L749" s="166"/>
      <c r="M749" s="166"/>
    </row>
    <row r="750" spans="1:13">
      <c r="A750" s="166"/>
      <c r="B750" s="166"/>
      <c r="C750" s="166"/>
      <c r="D750" s="166"/>
      <c r="E750" s="166"/>
      <c r="F750" s="166"/>
      <c r="G750" s="166"/>
      <c r="H750" s="166"/>
      <c r="I750" s="205" t="s">
        <v>654</v>
      </c>
      <c r="J750" s="166"/>
      <c r="K750" s="205" t="s">
        <v>654</v>
      </c>
      <c r="L750" s="166"/>
      <c r="M750" s="166"/>
    </row>
    <row r="751" spans="1:13">
      <c r="A751" s="166"/>
      <c r="B751" s="166"/>
      <c r="C751" s="166"/>
      <c r="D751" s="166"/>
      <c r="E751" s="166"/>
      <c r="F751" s="166"/>
      <c r="G751" s="166"/>
      <c r="H751" s="166"/>
      <c r="I751" s="205" t="s">
        <v>654</v>
      </c>
      <c r="J751" s="166"/>
      <c r="K751" s="205" t="s">
        <v>654</v>
      </c>
      <c r="L751" s="166"/>
      <c r="M751" s="166"/>
    </row>
    <row r="752" spans="1:13">
      <c r="A752" s="166"/>
      <c r="B752" s="166"/>
      <c r="C752" s="166"/>
      <c r="D752" s="166"/>
      <c r="E752" s="166"/>
      <c r="F752" s="166"/>
      <c r="G752" s="166"/>
      <c r="H752" s="166"/>
      <c r="I752" s="205" t="s">
        <v>654</v>
      </c>
      <c r="J752" s="166"/>
      <c r="K752" s="205" t="s">
        <v>654</v>
      </c>
      <c r="L752" s="166"/>
      <c r="M752" s="166"/>
    </row>
    <row r="753" spans="1:13">
      <c r="A753" s="166"/>
      <c r="B753" s="166"/>
      <c r="C753" s="166"/>
      <c r="D753" s="166"/>
      <c r="E753" s="166"/>
      <c r="F753" s="166"/>
      <c r="G753" s="166"/>
      <c r="H753" s="166"/>
      <c r="I753" s="205" t="s">
        <v>654</v>
      </c>
      <c r="J753" s="166"/>
      <c r="K753" s="205" t="s">
        <v>654</v>
      </c>
      <c r="L753" s="166"/>
      <c r="M753" s="166"/>
    </row>
    <row r="754" spans="1:13">
      <c r="A754" s="166"/>
      <c r="B754" s="166"/>
      <c r="C754" s="166"/>
      <c r="D754" s="166"/>
      <c r="E754" s="166"/>
      <c r="F754" s="166"/>
      <c r="G754" s="166"/>
      <c r="H754" s="166"/>
      <c r="I754" s="205" t="s">
        <v>654</v>
      </c>
      <c r="J754" s="166"/>
      <c r="K754" s="205" t="s">
        <v>654</v>
      </c>
      <c r="L754" s="166"/>
      <c r="M754" s="166"/>
    </row>
    <row r="755" spans="1:13">
      <c r="A755" s="166"/>
      <c r="B755" s="166"/>
      <c r="C755" s="166"/>
      <c r="D755" s="166"/>
      <c r="E755" s="166"/>
      <c r="F755" s="166"/>
      <c r="G755" s="166"/>
      <c r="H755" s="166"/>
      <c r="I755" s="205" t="s">
        <v>654</v>
      </c>
      <c r="J755" s="166"/>
      <c r="K755" s="205" t="s">
        <v>654</v>
      </c>
      <c r="L755" s="166"/>
      <c r="M755" s="166"/>
    </row>
    <row r="756" spans="1:13">
      <c r="A756" s="166"/>
      <c r="B756" s="166"/>
      <c r="C756" s="166"/>
      <c r="D756" s="166"/>
      <c r="E756" s="166"/>
      <c r="F756" s="166"/>
      <c r="G756" s="166"/>
      <c r="H756" s="166"/>
      <c r="I756" s="205" t="s">
        <v>654</v>
      </c>
      <c r="J756" s="166"/>
      <c r="K756" s="205" t="s">
        <v>654</v>
      </c>
      <c r="L756" s="166"/>
      <c r="M756" s="166"/>
    </row>
    <row r="757" spans="1:13">
      <c r="A757" s="166"/>
      <c r="B757" s="166"/>
      <c r="C757" s="166"/>
      <c r="D757" s="166"/>
      <c r="E757" s="166"/>
      <c r="F757" s="166"/>
      <c r="G757" s="166"/>
      <c r="H757" s="166"/>
      <c r="I757" s="205" t="s">
        <v>654</v>
      </c>
      <c r="J757" s="166"/>
      <c r="K757" s="205" t="s">
        <v>654</v>
      </c>
      <c r="L757" s="166"/>
      <c r="M757" s="166"/>
    </row>
    <row r="758" spans="1:13">
      <c r="A758" s="166"/>
      <c r="B758" s="166"/>
      <c r="C758" s="166"/>
      <c r="D758" s="166"/>
      <c r="E758" s="166"/>
      <c r="F758" s="166"/>
      <c r="G758" s="166"/>
      <c r="H758" s="166"/>
      <c r="I758" s="205" t="s">
        <v>654</v>
      </c>
      <c r="J758" s="166"/>
      <c r="K758" s="205" t="s">
        <v>654</v>
      </c>
      <c r="L758" s="166"/>
      <c r="M758" s="166"/>
    </row>
    <row r="759" spans="1:13">
      <c r="A759" s="166"/>
      <c r="B759" s="166"/>
      <c r="C759" s="166"/>
      <c r="D759" s="166"/>
      <c r="E759" s="166"/>
      <c r="F759" s="166"/>
      <c r="G759" s="166"/>
      <c r="H759" s="166"/>
      <c r="I759" s="205" t="s">
        <v>654</v>
      </c>
      <c r="J759" s="166"/>
      <c r="K759" s="205" t="s">
        <v>654</v>
      </c>
      <c r="L759" s="166"/>
      <c r="M759" s="166"/>
    </row>
    <row r="760" spans="1:13">
      <c r="A760" s="166"/>
      <c r="B760" s="166"/>
      <c r="C760" s="166"/>
      <c r="D760" s="166"/>
      <c r="E760" s="166"/>
      <c r="F760" s="166"/>
      <c r="G760" s="166"/>
      <c r="H760" s="166"/>
      <c r="I760" s="205" t="s">
        <v>654</v>
      </c>
      <c r="J760" s="166"/>
      <c r="K760" s="205" t="s">
        <v>654</v>
      </c>
      <c r="L760" s="166"/>
      <c r="M760" s="166"/>
    </row>
    <row r="761" spans="1:13">
      <c r="A761" s="166"/>
      <c r="B761" s="166"/>
      <c r="C761" s="166"/>
      <c r="D761" s="166"/>
      <c r="E761" s="166"/>
      <c r="F761" s="166"/>
      <c r="G761" s="166"/>
      <c r="H761" s="166"/>
      <c r="I761" s="205" t="s">
        <v>654</v>
      </c>
      <c r="J761" s="166"/>
      <c r="K761" s="205" t="s">
        <v>654</v>
      </c>
      <c r="L761" s="166"/>
      <c r="M761" s="166"/>
    </row>
    <row r="762" spans="1:13">
      <c r="A762" s="166"/>
      <c r="B762" s="166"/>
      <c r="C762" s="166"/>
      <c r="D762" s="166"/>
      <c r="E762" s="166"/>
      <c r="F762" s="166"/>
      <c r="G762" s="166"/>
      <c r="H762" s="166"/>
      <c r="I762" s="205" t="s">
        <v>654</v>
      </c>
      <c r="J762" s="166"/>
      <c r="K762" s="205" t="s">
        <v>654</v>
      </c>
      <c r="L762" s="166"/>
      <c r="M762" s="166"/>
    </row>
    <row r="763" spans="1:13">
      <c r="A763" s="166"/>
      <c r="B763" s="166"/>
      <c r="C763" s="166"/>
      <c r="D763" s="166"/>
      <c r="E763" s="166"/>
      <c r="F763" s="166"/>
      <c r="G763" s="166"/>
      <c r="H763" s="166"/>
      <c r="I763" s="205" t="s">
        <v>654</v>
      </c>
      <c r="J763" s="166"/>
      <c r="K763" s="205" t="s">
        <v>654</v>
      </c>
      <c r="L763" s="166"/>
      <c r="M763" s="166"/>
    </row>
    <row r="764" spans="1:13">
      <c r="A764" s="166"/>
      <c r="B764" s="166"/>
      <c r="C764" s="166"/>
      <c r="D764" s="166"/>
      <c r="E764" s="166"/>
      <c r="F764" s="166"/>
      <c r="G764" s="166"/>
      <c r="H764" s="166"/>
      <c r="I764" s="205" t="s">
        <v>654</v>
      </c>
      <c r="J764" s="166"/>
      <c r="K764" s="205" t="s">
        <v>654</v>
      </c>
      <c r="L764" s="166"/>
      <c r="M764" s="166"/>
    </row>
    <row r="765" spans="1:13">
      <c r="A765" s="166"/>
      <c r="B765" s="166"/>
      <c r="C765" s="166"/>
      <c r="D765" s="166"/>
      <c r="E765" s="166"/>
      <c r="F765" s="166"/>
      <c r="G765" s="166"/>
      <c r="H765" s="166"/>
      <c r="I765" s="205" t="s">
        <v>654</v>
      </c>
      <c r="J765" s="166"/>
      <c r="K765" s="205" t="s">
        <v>654</v>
      </c>
      <c r="L765" s="166"/>
      <c r="M765" s="166"/>
    </row>
    <row r="766" spans="1:13">
      <c r="A766" s="166"/>
      <c r="B766" s="166"/>
      <c r="C766" s="166"/>
      <c r="D766" s="166"/>
      <c r="E766" s="166"/>
      <c r="F766" s="166"/>
      <c r="G766" s="166"/>
      <c r="H766" s="166"/>
      <c r="I766" s="205" t="s">
        <v>654</v>
      </c>
      <c r="J766" s="166"/>
      <c r="K766" s="205" t="s">
        <v>654</v>
      </c>
      <c r="L766" s="166"/>
      <c r="M766" s="166"/>
    </row>
    <row r="767" spans="1:13">
      <c r="A767" s="166"/>
      <c r="B767" s="166"/>
      <c r="C767" s="166"/>
      <c r="D767" s="166"/>
      <c r="E767" s="166"/>
      <c r="F767" s="166"/>
      <c r="G767" s="166"/>
      <c r="H767" s="166"/>
      <c r="I767" s="205" t="s">
        <v>654</v>
      </c>
      <c r="J767" s="166"/>
      <c r="K767" s="205" t="s">
        <v>654</v>
      </c>
      <c r="L767" s="166"/>
      <c r="M767" s="166"/>
    </row>
    <row r="768" spans="1:13">
      <c r="A768" s="166"/>
      <c r="B768" s="166"/>
      <c r="C768" s="166"/>
      <c r="D768" s="166"/>
      <c r="E768" s="166"/>
      <c r="F768" s="166"/>
      <c r="G768" s="166"/>
      <c r="H768" s="166"/>
      <c r="I768" s="205" t="s">
        <v>654</v>
      </c>
      <c r="J768" s="166"/>
      <c r="K768" s="205" t="s">
        <v>654</v>
      </c>
      <c r="L768" s="166"/>
      <c r="M768" s="166"/>
    </row>
    <row r="769" spans="1:13">
      <c r="A769" s="166"/>
      <c r="B769" s="166"/>
      <c r="C769" s="166"/>
      <c r="D769" s="166"/>
      <c r="E769" s="166"/>
      <c r="F769" s="166"/>
      <c r="G769" s="166"/>
      <c r="H769" s="166"/>
      <c r="I769" s="205" t="s">
        <v>654</v>
      </c>
      <c r="J769" s="166"/>
      <c r="K769" s="205" t="s">
        <v>654</v>
      </c>
      <c r="L769" s="166"/>
      <c r="M769" s="166"/>
    </row>
    <row r="770" spans="1:13">
      <c r="A770" s="166"/>
      <c r="B770" s="166"/>
      <c r="C770" s="166"/>
      <c r="D770" s="166"/>
      <c r="E770" s="166"/>
      <c r="F770" s="166"/>
      <c r="G770" s="166"/>
      <c r="H770" s="166"/>
      <c r="I770" s="205" t="s">
        <v>654</v>
      </c>
      <c r="J770" s="166"/>
      <c r="K770" s="205" t="s">
        <v>654</v>
      </c>
      <c r="L770" s="166"/>
      <c r="M770" s="166"/>
    </row>
    <row r="771" spans="1:13">
      <c r="A771" s="166"/>
      <c r="B771" s="166"/>
      <c r="C771" s="166"/>
      <c r="D771" s="166"/>
      <c r="E771" s="166"/>
      <c r="F771" s="166"/>
      <c r="G771" s="166"/>
      <c r="H771" s="166"/>
      <c r="I771" s="205" t="s">
        <v>654</v>
      </c>
      <c r="J771" s="166"/>
      <c r="K771" s="205" t="s">
        <v>654</v>
      </c>
      <c r="L771" s="166"/>
      <c r="M771" s="166"/>
    </row>
    <row r="772" spans="1:13">
      <c r="A772" s="166"/>
      <c r="B772" s="166"/>
      <c r="C772" s="166"/>
      <c r="D772" s="166"/>
      <c r="E772" s="166"/>
      <c r="F772" s="166"/>
      <c r="G772" s="166"/>
      <c r="H772" s="166"/>
      <c r="I772" s="205" t="s">
        <v>654</v>
      </c>
      <c r="J772" s="166"/>
      <c r="K772" s="205" t="s">
        <v>654</v>
      </c>
      <c r="L772" s="166"/>
      <c r="M772" s="166"/>
    </row>
    <row r="773" spans="1:13">
      <c r="A773" s="166"/>
      <c r="B773" s="166"/>
      <c r="C773" s="166"/>
      <c r="D773" s="166"/>
      <c r="E773" s="166"/>
      <c r="F773" s="166"/>
      <c r="G773" s="166"/>
      <c r="H773" s="166"/>
      <c r="I773" s="205" t="s">
        <v>654</v>
      </c>
      <c r="J773" s="166"/>
      <c r="K773" s="205" t="s">
        <v>654</v>
      </c>
      <c r="L773" s="166"/>
      <c r="M773" s="166"/>
    </row>
    <row r="774" spans="1:13">
      <c r="A774" s="166"/>
      <c r="B774" s="166"/>
      <c r="C774" s="166"/>
      <c r="D774" s="166"/>
      <c r="E774" s="166"/>
      <c r="F774" s="166"/>
      <c r="G774" s="166"/>
      <c r="H774" s="166"/>
      <c r="I774" s="205" t="s">
        <v>654</v>
      </c>
      <c r="J774" s="166"/>
      <c r="K774" s="205" t="s">
        <v>654</v>
      </c>
      <c r="L774" s="166"/>
      <c r="M774" s="166"/>
    </row>
    <row r="775" spans="1:13">
      <c r="A775" s="166"/>
      <c r="B775" s="166"/>
      <c r="C775" s="166"/>
      <c r="D775" s="166"/>
      <c r="E775" s="166"/>
      <c r="F775" s="166"/>
      <c r="G775" s="166"/>
      <c r="H775" s="166"/>
      <c r="I775" s="205" t="s">
        <v>654</v>
      </c>
      <c r="J775" s="166"/>
      <c r="K775" s="205" t="s">
        <v>654</v>
      </c>
      <c r="L775" s="166"/>
      <c r="M775" s="166"/>
    </row>
    <row r="776" spans="1:13">
      <c r="A776" s="166"/>
      <c r="B776" s="166"/>
      <c r="C776" s="166"/>
      <c r="D776" s="166"/>
      <c r="E776" s="166"/>
      <c r="F776" s="166"/>
      <c r="G776" s="166"/>
      <c r="H776" s="166"/>
      <c r="I776" s="205" t="s">
        <v>654</v>
      </c>
      <c r="J776" s="166"/>
      <c r="K776" s="205" t="s">
        <v>654</v>
      </c>
      <c r="L776" s="166"/>
      <c r="M776" s="166"/>
    </row>
    <row r="777" spans="1:13">
      <c r="A777" s="166"/>
      <c r="B777" s="166"/>
      <c r="C777" s="166"/>
      <c r="D777" s="166"/>
      <c r="E777" s="166"/>
      <c r="F777" s="166"/>
      <c r="G777" s="166"/>
      <c r="H777" s="166"/>
      <c r="I777" s="205" t="s">
        <v>654</v>
      </c>
      <c r="J777" s="166"/>
      <c r="K777" s="205" t="s">
        <v>654</v>
      </c>
      <c r="L777" s="166"/>
      <c r="M777" s="166"/>
    </row>
    <row r="778" spans="1:13">
      <c r="A778" s="166"/>
      <c r="B778" s="166"/>
      <c r="C778" s="166"/>
      <c r="D778" s="166"/>
      <c r="E778" s="166"/>
      <c r="F778" s="166"/>
      <c r="G778" s="166"/>
      <c r="H778" s="166"/>
      <c r="I778" s="205" t="s">
        <v>654</v>
      </c>
      <c r="J778" s="166"/>
      <c r="K778" s="205" t="s">
        <v>654</v>
      </c>
      <c r="L778" s="166"/>
      <c r="M778" s="166"/>
    </row>
    <row r="779" spans="1:13">
      <c r="A779" s="166"/>
      <c r="B779" s="166"/>
      <c r="C779" s="166"/>
      <c r="D779" s="166"/>
      <c r="E779" s="166"/>
      <c r="F779" s="166"/>
      <c r="G779" s="166"/>
      <c r="H779" s="166"/>
      <c r="I779" s="205" t="s">
        <v>654</v>
      </c>
      <c r="J779" s="166"/>
      <c r="K779" s="205" t="s">
        <v>654</v>
      </c>
      <c r="L779" s="166"/>
      <c r="M779" s="166"/>
    </row>
    <row r="780" spans="1:13">
      <c r="A780" s="166"/>
      <c r="B780" s="166"/>
      <c r="C780" s="166"/>
      <c r="D780" s="166"/>
      <c r="E780" s="166"/>
      <c r="F780" s="166"/>
      <c r="G780" s="166"/>
      <c r="H780" s="166"/>
      <c r="I780" s="205" t="s">
        <v>654</v>
      </c>
      <c r="J780" s="166"/>
      <c r="K780" s="205" t="s">
        <v>654</v>
      </c>
      <c r="L780" s="166"/>
      <c r="M780" s="166"/>
    </row>
    <row r="781" spans="1:13">
      <c r="A781" s="166"/>
      <c r="B781" s="166"/>
      <c r="C781" s="166"/>
      <c r="D781" s="166"/>
      <c r="E781" s="166"/>
      <c r="F781" s="166"/>
      <c r="G781" s="166"/>
      <c r="H781" s="166"/>
      <c r="I781" s="205" t="s">
        <v>654</v>
      </c>
      <c r="J781" s="166"/>
      <c r="K781" s="205" t="s">
        <v>654</v>
      </c>
      <c r="L781" s="166"/>
      <c r="M781" s="166"/>
    </row>
    <row r="782" spans="1:13">
      <c r="A782" s="166"/>
      <c r="B782" s="166"/>
      <c r="C782" s="166"/>
      <c r="D782" s="166"/>
      <c r="E782" s="166"/>
      <c r="F782" s="166"/>
      <c r="G782" s="166"/>
      <c r="H782" s="166"/>
      <c r="I782" s="205" t="s">
        <v>654</v>
      </c>
      <c r="J782" s="166"/>
      <c r="K782" s="205" t="s">
        <v>654</v>
      </c>
      <c r="L782" s="166"/>
      <c r="M782" s="166"/>
    </row>
    <row r="783" spans="1:13">
      <c r="A783" s="166"/>
      <c r="B783" s="166"/>
      <c r="C783" s="166"/>
      <c r="D783" s="166"/>
      <c r="E783" s="166"/>
      <c r="F783" s="166"/>
      <c r="G783" s="166"/>
      <c r="H783" s="166"/>
      <c r="I783" s="205" t="s">
        <v>654</v>
      </c>
      <c r="J783" s="166"/>
      <c r="K783" s="205" t="s">
        <v>654</v>
      </c>
      <c r="L783" s="166"/>
      <c r="M783" s="166"/>
    </row>
    <row r="784" spans="1:13">
      <c r="A784" s="166"/>
      <c r="B784" s="166"/>
      <c r="C784" s="166"/>
      <c r="D784" s="166"/>
      <c r="E784" s="166"/>
      <c r="F784" s="166"/>
      <c r="G784" s="166"/>
      <c r="H784" s="166"/>
      <c r="I784" s="205" t="s">
        <v>654</v>
      </c>
      <c r="J784" s="166"/>
      <c r="K784" s="205" t="s">
        <v>654</v>
      </c>
      <c r="L784" s="166"/>
      <c r="M784" s="166"/>
    </row>
    <row r="785" spans="1:13">
      <c r="A785" s="166"/>
      <c r="B785" s="166"/>
      <c r="C785" s="166"/>
      <c r="D785" s="166"/>
      <c r="E785" s="166"/>
      <c r="F785" s="166"/>
      <c r="G785" s="166"/>
      <c r="H785" s="166"/>
      <c r="I785" s="205" t="s">
        <v>654</v>
      </c>
      <c r="J785" s="166"/>
      <c r="K785" s="205" t="s">
        <v>654</v>
      </c>
      <c r="L785" s="166"/>
      <c r="M785" s="166"/>
    </row>
    <row r="786" spans="1:13">
      <c r="A786" s="166"/>
      <c r="B786" s="166"/>
      <c r="C786" s="166"/>
      <c r="D786" s="166"/>
      <c r="E786" s="166"/>
      <c r="F786" s="166"/>
      <c r="G786" s="166"/>
      <c r="H786" s="166"/>
      <c r="I786" s="205" t="s">
        <v>654</v>
      </c>
      <c r="J786" s="166"/>
      <c r="K786" s="205" t="s">
        <v>654</v>
      </c>
      <c r="L786" s="166"/>
      <c r="M786" s="166"/>
    </row>
    <row r="787" spans="1:13">
      <c r="A787" s="166"/>
      <c r="B787" s="166"/>
      <c r="C787" s="166"/>
      <c r="D787" s="166"/>
      <c r="E787" s="166"/>
      <c r="F787" s="166"/>
      <c r="G787" s="166"/>
      <c r="H787" s="166"/>
      <c r="I787" s="205" t="s">
        <v>654</v>
      </c>
      <c r="J787" s="166"/>
      <c r="K787" s="205" t="s">
        <v>654</v>
      </c>
      <c r="L787" s="166"/>
      <c r="M787" s="166"/>
    </row>
    <row r="788" spans="1:13">
      <c r="A788" s="166"/>
      <c r="B788" s="166"/>
      <c r="C788" s="166"/>
      <c r="D788" s="166"/>
      <c r="E788" s="166"/>
      <c r="F788" s="166"/>
      <c r="G788" s="166"/>
      <c r="H788" s="166"/>
      <c r="I788" s="205" t="s">
        <v>654</v>
      </c>
      <c r="J788" s="166"/>
      <c r="K788" s="205" t="s">
        <v>654</v>
      </c>
      <c r="L788" s="166"/>
      <c r="M788" s="166"/>
    </row>
    <row r="789" spans="1:13">
      <c r="A789" s="166"/>
      <c r="B789" s="166"/>
      <c r="C789" s="166"/>
      <c r="D789" s="166"/>
      <c r="E789" s="166"/>
      <c r="F789" s="166"/>
      <c r="G789" s="166"/>
      <c r="H789" s="166"/>
      <c r="I789" s="205" t="s">
        <v>654</v>
      </c>
      <c r="J789" s="166"/>
      <c r="K789" s="205" t="s">
        <v>654</v>
      </c>
      <c r="L789" s="166"/>
      <c r="M789" s="166"/>
    </row>
    <row r="790" spans="1:13">
      <c r="A790" s="166"/>
      <c r="B790" s="166"/>
      <c r="C790" s="166"/>
      <c r="D790" s="166"/>
      <c r="E790" s="166"/>
      <c r="F790" s="166"/>
      <c r="G790" s="166"/>
      <c r="H790" s="166"/>
      <c r="I790" s="205" t="s">
        <v>654</v>
      </c>
      <c r="J790" s="166"/>
      <c r="K790" s="205" t="s">
        <v>654</v>
      </c>
      <c r="L790" s="166"/>
      <c r="M790" s="166"/>
    </row>
    <row r="791" spans="1:13">
      <c r="A791" s="166"/>
      <c r="B791" s="166"/>
      <c r="C791" s="166"/>
      <c r="D791" s="166"/>
      <c r="E791" s="166"/>
      <c r="F791" s="166"/>
      <c r="G791" s="166"/>
      <c r="H791" s="166"/>
      <c r="I791" s="205" t="s">
        <v>654</v>
      </c>
      <c r="J791" s="166"/>
      <c r="K791" s="205" t="s">
        <v>654</v>
      </c>
      <c r="L791" s="166"/>
      <c r="M791" s="166"/>
    </row>
    <row r="792" spans="1:13">
      <c r="A792" s="166"/>
      <c r="B792" s="166"/>
      <c r="C792" s="166"/>
      <c r="D792" s="166"/>
      <c r="E792" s="166"/>
      <c r="F792" s="166"/>
      <c r="G792" s="166"/>
      <c r="H792" s="166"/>
      <c r="I792" s="205" t="s">
        <v>654</v>
      </c>
      <c r="J792" s="166"/>
      <c r="K792" s="205" t="s">
        <v>654</v>
      </c>
      <c r="L792" s="166"/>
      <c r="M792" s="166"/>
    </row>
    <row r="793" spans="1:13">
      <c r="A793" s="166"/>
      <c r="B793" s="166"/>
      <c r="C793" s="166"/>
      <c r="D793" s="166"/>
      <c r="E793" s="166"/>
      <c r="F793" s="166"/>
      <c r="G793" s="166"/>
      <c r="H793" s="166"/>
      <c r="I793" s="205" t="s">
        <v>654</v>
      </c>
      <c r="J793" s="166"/>
      <c r="K793" s="205" t="s">
        <v>654</v>
      </c>
      <c r="L793" s="166"/>
      <c r="M793" s="166"/>
    </row>
    <row r="794" spans="1:13">
      <c r="A794" s="166"/>
      <c r="B794" s="166"/>
      <c r="C794" s="166"/>
      <c r="D794" s="166"/>
      <c r="E794" s="166"/>
      <c r="F794" s="166"/>
      <c r="G794" s="166"/>
      <c r="H794" s="166"/>
      <c r="I794" s="205" t="s">
        <v>654</v>
      </c>
      <c r="J794" s="166"/>
      <c r="K794" s="205" t="s">
        <v>654</v>
      </c>
      <c r="L794" s="166"/>
      <c r="M794" s="166"/>
    </row>
    <row r="795" spans="1:13">
      <c r="A795" s="166"/>
      <c r="B795" s="166"/>
      <c r="C795" s="166"/>
      <c r="D795" s="166"/>
      <c r="E795" s="166"/>
      <c r="F795" s="166"/>
      <c r="G795" s="166"/>
      <c r="H795" s="166"/>
      <c r="I795" s="205" t="s">
        <v>654</v>
      </c>
      <c r="J795" s="166"/>
      <c r="K795" s="205" t="s">
        <v>654</v>
      </c>
      <c r="L795" s="166"/>
      <c r="M795" s="166"/>
    </row>
    <row r="796" spans="1:13">
      <c r="A796" s="166"/>
      <c r="B796" s="166"/>
      <c r="C796" s="166"/>
      <c r="D796" s="166"/>
      <c r="E796" s="166"/>
      <c r="F796" s="166"/>
      <c r="G796" s="166"/>
      <c r="H796" s="166"/>
      <c r="I796" s="205" t="s">
        <v>654</v>
      </c>
      <c r="J796" s="166"/>
      <c r="K796" s="205" t="s">
        <v>654</v>
      </c>
      <c r="L796" s="166"/>
      <c r="M796" s="166"/>
    </row>
    <row r="797" spans="1:13">
      <c r="A797" s="166"/>
      <c r="B797" s="166"/>
      <c r="C797" s="166"/>
      <c r="D797" s="166"/>
      <c r="E797" s="166"/>
      <c r="F797" s="166"/>
      <c r="G797" s="166"/>
      <c r="H797" s="166"/>
      <c r="I797" s="205" t="s">
        <v>654</v>
      </c>
      <c r="J797" s="166"/>
      <c r="K797" s="205" t="s">
        <v>654</v>
      </c>
      <c r="L797" s="166"/>
      <c r="M797" s="166"/>
    </row>
    <row r="798" spans="1:13">
      <c r="A798" s="166"/>
      <c r="B798" s="166"/>
      <c r="C798" s="166"/>
      <c r="D798" s="166"/>
      <c r="E798" s="166"/>
      <c r="F798" s="166"/>
      <c r="G798" s="166"/>
      <c r="H798" s="166"/>
      <c r="I798" s="205" t="s">
        <v>654</v>
      </c>
      <c r="J798" s="166"/>
      <c r="K798" s="205" t="s">
        <v>654</v>
      </c>
      <c r="L798" s="166"/>
      <c r="M798" s="166"/>
    </row>
    <row r="799" spans="1:13">
      <c r="A799" s="166"/>
      <c r="B799" s="166"/>
      <c r="C799" s="166"/>
      <c r="D799" s="166"/>
      <c r="E799" s="166"/>
      <c r="F799" s="166"/>
      <c r="G799" s="166"/>
      <c r="H799" s="166"/>
      <c r="I799" s="205" t="s">
        <v>654</v>
      </c>
      <c r="J799" s="166"/>
      <c r="K799" s="205" t="s">
        <v>654</v>
      </c>
      <c r="L799" s="166"/>
      <c r="M799" s="166"/>
    </row>
    <row r="800" spans="1:13">
      <c r="A800" s="166"/>
      <c r="B800" s="166"/>
      <c r="C800" s="166"/>
      <c r="D800" s="166"/>
      <c r="E800" s="166"/>
      <c r="F800" s="166"/>
      <c r="G800" s="166"/>
      <c r="H800" s="166"/>
      <c r="I800" s="205" t="s">
        <v>654</v>
      </c>
      <c r="J800" s="166"/>
      <c r="K800" s="205" t="s">
        <v>654</v>
      </c>
      <c r="L800" s="166"/>
      <c r="M800" s="166"/>
    </row>
    <row r="801" spans="1:13">
      <c r="A801" s="166"/>
      <c r="B801" s="166"/>
      <c r="C801" s="166"/>
      <c r="D801" s="166"/>
      <c r="E801" s="166"/>
      <c r="F801" s="166"/>
      <c r="G801" s="166"/>
      <c r="H801" s="166"/>
      <c r="I801" s="205" t="s">
        <v>654</v>
      </c>
      <c r="J801" s="166"/>
      <c r="K801" s="205" t="s">
        <v>654</v>
      </c>
      <c r="L801" s="166"/>
      <c r="M801" s="166"/>
    </row>
    <row r="802" spans="1:13">
      <c r="A802" s="166"/>
      <c r="B802" s="166"/>
      <c r="C802" s="166"/>
      <c r="D802" s="166"/>
      <c r="E802" s="166"/>
      <c r="F802" s="166"/>
      <c r="G802" s="166"/>
      <c r="H802" s="166"/>
      <c r="I802" s="205" t="s">
        <v>654</v>
      </c>
      <c r="J802" s="166"/>
      <c r="K802" s="205" t="s">
        <v>654</v>
      </c>
      <c r="L802" s="166"/>
      <c r="M802" s="166"/>
    </row>
    <row r="803" spans="1:13">
      <c r="A803" s="166"/>
      <c r="B803" s="166"/>
      <c r="C803" s="166"/>
      <c r="D803" s="166"/>
      <c r="E803" s="166"/>
      <c r="F803" s="166"/>
      <c r="G803" s="166"/>
      <c r="H803" s="166"/>
      <c r="I803" s="205" t="s">
        <v>654</v>
      </c>
      <c r="J803" s="166"/>
      <c r="K803" s="205" t="s">
        <v>654</v>
      </c>
      <c r="L803" s="166"/>
      <c r="M803" s="166"/>
    </row>
    <row r="804" spans="1:13">
      <c r="A804" s="166"/>
      <c r="B804" s="166"/>
      <c r="C804" s="166"/>
      <c r="D804" s="166"/>
      <c r="E804" s="166"/>
      <c r="F804" s="166"/>
      <c r="G804" s="166"/>
      <c r="H804" s="166"/>
      <c r="I804" s="205" t="s">
        <v>654</v>
      </c>
      <c r="J804" s="166"/>
      <c r="K804" s="205" t="s">
        <v>654</v>
      </c>
      <c r="L804" s="166"/>
      <c r="M804" s="166"/>
    </row>
    <row r="805" spans="1:13">
      <c r="A805" s="166"/>
      <c r="B805" s="166"/>
      <c r="C805" s="166"/>
      <c r="D805" s="166"/>
      <c r="E805" s="166"/>
      <c r="F805" s="166"/>
      <c r="G805" s="166"/>
      <c r="H805" s="166"/>
      <c r="I805" s="205" t="s">
        <v>654</v>
      </c>
      <c r="J805" s="166"/>
      <c r="K805" s="205" t="s">
        <v>654</v>
      </c>
      <c r="L805" s="166"/>
      <c r="M805" s="166"/>
    </row>
    <row r="806" spans="1:13">
      <c r="A806" s="166"/>
      <c r="B806" s="166"/>
      <c r="C806" s="166"/>
      <c r="D806" s="166"/>
      <c r="E806" s="166"/>
      <c r="F806" s="166"/>
      <c r="G806" s="166"/>
      <c r="H806" s="166"/>
      <c r="I806" s="205" t="s">
        <v>654</v>
      </c>
      <c r="J806" s="166"/>
      <c r="K806" s="205" t="s">
        <v>654</v>
      </c>
      <c r="L806" s="166"/>
      <c r="M806" s="166"/>
    </row>
    <row r="807" spans="1:13">
      <c r="A807" s="166"/>
      <c r="B807" s="166"/>
      <c r="C807" s="166"/>
      <c r="D807" s="166"/>
      <c r="E807" s="166"/>
      <c r="F807" s="166"/>
      <c r="G807" s="166"/>
      <c r="H807" s="166"/>
      <c r="I807" s="205" t="s">
        <v>654</v>
      </c>
      <c r="J807" s="166"/>
      <c r="K807" s="205" t="s">
        <v>654</v>
      </c>
      <c r="L807" s="166"/>
      <c r="M807" s="166"/>
    </row>
    <row r="808" spans="1:13">
      <c r="A808" s="166"/>
      <c r="B808" s="166"/>
      <c r="C808" s="166"/>
      <c r="D808" s="166"/>
      <c r="E808" s="166"/>
      <c r="F808" s="166"/>
      <c r="G808" s="166"/>
      <c r="H808" s="166"/>
      <c r="I808" s="205" t="s">
        <v>654</v>
      </c>
      <c r="J808" s="166"/>
      <c r="K808" s="205" t="s">
        <v>654</v>
      </c>
      <c r="L808" s="166"/>
      <c r="M808" s="166"/>
    </row>
    <row r="809" spans="1:13">
      <c r="A809" s="166"/>
      <c r="B809" s="166"/>
      <c r="C809" s="166"/>
      <c r="D809" s="166"/>
      <c r="E809" s="166"/>
      <c r="F809" s="166"/>
      <c r="G809" s="166"/>
      <c r="H809" s="166"/>
      <c r="I809" s="205" t="s">
        <v>654</v>
      </c>
      <c r="J809" s="166"/>
      <c r="K809" s="205" t="s">
        <v>654</v>
      </c>
      <c r="L809" s="166"/>
      <c r="M809" s="166"/>
    </row>
    <row r="810" spans="1:13">
      <c r="A810" s="166"/>
      <c r="B810" s="166"/>
      <c r="C810" s="166"/>
      <c r="D810" s="166"/>
      <c r="E810" s="166"/>
      <c r="F810" s="166"/>
      <c r="G810" s="166"/>
      <c r="H810" s="166"/>
      <c r="I810" s="205" t="s">
        <v>654</v>
      </c>
      <c r="J810" s="166"/>
      <c r="K810" s="205" t="s">
        <v>654</v>
      </c>
      <c r="L810" s="166"/>
      <c r="M810" s="166"/>
    </row>
    <row r="4769" ht="13.5" customHeight="1"/>
    <row r="4770" ht="13.5" customHeight="1"/>
    <row r="4771" ht="13.5" customHeight="1"/>
    <row r="4772" ht="13.5" customHeight="1"/>
    <row r="4773" ht="13.5" customHeight="1"/>
    <row r="4774" ht="13.5" customHeight="1"/>
    <row r="4775" ht="13.5" customHeight="1"/>
    <row r="4776" ht="13.5" customHeight="1"/>
    <row r="4777" ht="13.5" customHeight="1"/>
    <row r="4778" ht="13.5" customHeight="1"/>
    <row r="4779" ht="13.5" customHeight="1"/>
    <row r="4780" ht="13.5" customHeight="1"/>
    <row r="4781" ht="13.5" customHeight="1"/>
    <row r="4782" ht="13.5" customHeight="1"/>
    <row r="4783" ht="13.5" customHeight="1"/>
    <row r="4784" ht="13.5" customHeight="1"/>
    <row r="4785" ht="13.5" customHeight="1"/>
    <row r="4786" ht="13.5" customHeight="1"/>
    <row r="4787" ht="13.5" customHeight="1"/>
    <row r="4788" ht="13.5" customHeight="1"/>
    <row r="4789" ht="13.5" customHeight="1"/>
    <row r="4790" ht="13.5" customHeight="1"/>
    <row r="4791" ht="13.5" customHeight="1"/>
    <row r="4792" ht="13.5" customHeight="1"/>
    <row r="4793" ht="13.5" customHeight="1"/>
    <row r="4794" ht="13.5" customHeight="1"/>
    <row r="4795" ht="13.5" customHeight="1"/>
    <row r="4796" ht="13.5" customHeight="1"/>
    <row r="4797" ht="13.5" customHeight="1"/>
    <row r="4798" ht="13.5" customHeight="1"/>
    <row r="4799" ht="13.5" customHeight="1"/>
    <row r="4800" ht="13.5" customHeight="1"/>
    <row r="4801" ht="13.5" customHeight="1"/>
    <row r="4802" ht="13.5" customHeight="1"/>
    <row r="4803" ht="13.5" customHeight="1"/>
    <row r="4804" ht="13.5" customHeight="1"/>
    <row r="4805" ht="13.5" customHeight="1"/>
    <row r="4806" ht="13.5" customHeight="1"/>
    <row r="4807" ht="13.5" customHeight="1"/>
  </sheetData>
  <sheetProtection algorithmName="SHA-512" hashValue="hMOy3s8upgFuAjOBrbtOtKAvpdFLC9cncfQR+MnDcr9u/n88kIFobaOtWmzfbg9IMRw5EztxpvAKzCjihlM/xg==" saltValue="/TwB5INILWlJ91P1bv+ziw==" spinCount="100000" sheet="1" objects="1" scenarios="1" pivotTables="0"/>
  <autoFilter ref="A1:M810" xr:uid="{00000000-0001-0000-1900-000000000000}">
    <sortState xmlns:xlrd2="http://schemas.microsoft.com/office/spreadsheetml/2017/richdata2" ref="A2:M810">
      <sortCondition ref="D1:D810"/>
    </sortState>
  </autoFilter>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dimension ref="A1:M4023"/>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3.15234375"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15.07421875" bestFit="1"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ht="12.9">
      <c r="A2" s="123" t="s">
        <v>149</v>
      </c>
      <c r="B2" s="123" t="s">
        <v>149</v>
      </c>
      <c r="C2" s="123" t="s">
        <v>609</v>
      </c>
      <c r="D2" s="124">
        <v>5000</v>
      </c>
      <c r="E2" s="123" t="s">
        <v>1198</v>
      </c>
      <c r="F2" s="123"/>
      <c r="G2" s="123" t="s">
        <v>149</v>
      </c>
      <c r="H2" s="123" t="s">
        <v>149</v>
      </c>
      <c r="I2" s="170" t="s">
        <v>30</v>
      </c>
      <c r="J2" s="123" t="s">
        <v>149</v>
      </c>
      <c r="K2" s="123" t="s">
        <v>149</v>
      </c>
      <c r="L2" s="123" t="s">
        <v>149</v>
      </c>
      <c r="M2" s="169"/>
    </row>
    <row r="3" spans="1:13">
      <c r="A3" s="241" t="s">
        <v>10366</v>
      </c>
      <c r="B3" s="240" t="s">
        <v>2268</v>
      </c>
      <c r="C3" s="241" t="s">
        <v>613</v>
      </c>
      <c r="D3" s="780">
        <v>5001</v>
      </c>
      <c r="E3" s="241" t="s">
        <v>664</v>
      </c>
      <c r="F3" s="241" t="s">
        <v>611</v>
      </c>
      <c r="G3" s="241" t="s">
        <v>298</v>
      </c>
      <c r="H3" s="241" t="s">
        <v>647</v>
      </c>
      <c r="I3" s="241" t="s">
        <v>30</v>
      </c>
      <c r="J3" s="241" t="s">
        <v>657</v>
      </c>
      <c r="K3" s="241" t="s">
        <v>198</v>
      </c>
      <c r="L3" s="241" t="s">
        <v>32</v>
      </c>
      <c r="M3" s="242">
        <v>270015900</v>
      </c>
    </row>
    <row r="4" spans="1:13">
      <c r="A4" s="241" t="s">
        <v>10367</v>
      </c>
      <c r="B4" s="240" t="s">
        <v>2269</v>
      </c>
      <c r="C4" s="241" t="s">
        <v>613</v>
      </c>
      <c r="D4" s="780">
        <v>5001</v>
      </c>
      <c r="E4" s="241" t="s">
        <v>664</v>
      </c>
      <c r="F4" s="241" t="s">
        <v>611</v>
      </c>
      <c r="G4" s="241" t="s">
        <v>298</v>
      </c>
      <c r="H4" s="241" t="s">
        <v>647</v>
      </c>
      <c r="I4" s="241" t="s">
        <v>30</v>
      </c>
      <c r="J4" s="241" t="s">
        <v>657</v>
      </c>
      <c r="K4" s="241" t="s">
        <v>197</v>
      </c>
      <c r="L4" s="241" t="s">
        <v>32</v>
      </c>
      <c r="M4" s="242">
        <v>270015900</v>
      </c>
    </row>
    <row r="5" spans="1:13">
      <c r="A5" s="241" t="s">
        <v>10368</v>
      </c>
      <c r="B5" s="240" t="s">
        <v>2268</v>
      </c>
      <c r="C5" s="241" t="s">
        <v>613</v>
      </c>
      <c r="D5" s="780">
        <v>5001</v>
      </c>
      <c r="E5" s="241" t="s">
        <v>664</v>
      </c>
      <c r="F5" s="241" t="s">
        <v>611</v>
      </c>
      <c r="G5" s="241" t="s">
        <v>298</v>
      </c>
      <c r="H5" s="241" t="s">
        <v>647</v>
      </c>
      <c r="I5" s="241" t="s">
        <v>658</v>
      </c>
      <c r="J5" s="241" t="s">
        <v>659</v>
      </c>
      <c r="K5" s="241" t="s">
        <v>198</v>
      </c>
      <c r="L5" s="241" t="s">
        <v>32</v>
      </c>
      <c r="M5" s="242">
        <v>665395500</v>
      </c>
    </row>
    <row r="6" spans="1:13">
      <c r="A6" s="241" t="s">
        <v>10369</v>
      </c>
      <c r="B6" s="240" t="s">
        <v>2269</v>
      </c>
      <c r="C6" s="241" t="s">
        <v>613</v>
      </c>
      <c r="D6" s="780">
        <v>5001</v>
      </c>
      <c r="E6" s="241" t="s">
        <v>664</v>
      </c>
      <c r="F6" s="241" t="s">
        <v>611</v>
      </c>
      <c r="G6" s="241" t="s">
        <v>298</v>
      </c>
      <c r="H6" s="241" t="s">
        <v>647</v>
      </c>
      <c r="I6" s="241" t="s">
        <v>658</v>
      </c>
      <c r="J6" s="241" t="s">
        <v>659</v>
      </c>
      <c r="K6" s="241" t="s">
        <v>197</v>
      </c>
      <c r="L6" s="241" t="s">
        <v>32</v>
      </c>
      <c r="M6" s="242">
        <v>665395500</v>
      </c>
    </row>
    <row r="7" spans="1:13">
      <c r="A7" s="241" t="s">
        <v>10370</v>
      </c>
      <c r="B7" s="240" t="s">
        <v>2268</v>
      </c>
      <c r="C7" s="241" t="s">
        <v>613</v>
      </c>
      <c r="D7" s="780">
        <v>5001</v>
      </c>
      <c r="E7" s="241" t="s">
        <v>664</v>
      </c>
      <c r="F7" s="241" t="s">
        <v>611</v>
      </c>
      <c r="G7" s="241" t="s">
        <v>298</v>
      </c>
      <c r="H7" s="241" t="s">
        <v>647</v>
      </c>
      <c r="I7" s="241" t="s">
        <v>660</v>
      </c>
      <c r="J7" s="241" t="s">
        <v>661</v>
      </c>
      <c r="K7" s="241" t="s">
        <v>198</v>
      </c>
      <c r="L7" s="241" t="s">
        <v>32</v>
      </c>
      <c r="M7" s="242">
        <v>964309500</v>
      </c>
    </row>
    <row r="8" spans="1:13">
      <c r="A8" s="241" t="s">
        <v>10371</v>
      </c>
      <c r="B8" s="240" t="s">
        <v>2269</v>
      </c>
      <c r="C8" s="241" t="s">
        <v>613</v>
      </c>
      <c r="D8" s="780">
        <v>5001</v>
      </c>
      <c r="E8" s="241" t="s">
        <v>664</v>
      </c>
      <c r="F8" s="241" t="s">
        <v>611</v>
      </c>
      <c r="G8" s="241" t="s">
        <v>298</v>
      </c>
      <c r="H8" s="241" t="s">
        <v>647</v>
      </c>
      <c r="I8" s="241" t="s">
        <v>660</v>
      </c>
      <c r="J8" s="241" t="s">
        <v>661</v>
      </c>
      <c r="K8" s="241" t="s">
        <v>197</v>
      </c>
      <c r="L8" s="241" t="s">
        <v>32</v>
      </c>
      <c r="M8" s="242">
        <v>964309500</v>
      </c>
    </row>
    <row r="9" spans="1:13" ht="12.9">
      <c r="A9" s="123" t="s">
        <v>149</v>
      </c>
      <c r="B9" s="123" t="s">
        <v>149</v>
      </c>
      <c r="C9" s="123" t="s">
        <v>635</v>
      </c>
      <c r="D9" s="124">
        <v>8000</v>
      </c>
      <c r="E9" s="123" t="s">
        <v>665</v>
      </c>
      <c r="F9" s="123"/>
      <c r="G9" s="123" t="s">
        <v>149</v>
      </c>
      <c r="H9" s="123" t="s">
        <v>149</v>
      </c>
      <c r="I9" s="164" t="s">
        <v>30</v>
      </c>
      <c r="J9" s="123" t="s">
        <v>149</v>
      </c>
      <c r="K9" s="123" t="s">
        <v>149</v>
      </c>
      <c r="L9" s="123" t="s">
        <v>149</v>
      </c>
      <c r="M9" s="123"/>
    </row>
    <row r="10" spans="1:13">
      <c r="A10" s="243" t="s">
        <v>10372</v>
      </c>
      <c r="B10" s="243" t="s">
        <v>2270</v>
      </c>
      <c r="C10" s="243" t="s">
        <v>610</v>
      </c>
      <c r="D10" s="244">
        <v>8001</v>
      </c>
      <c r="E10" s="243" t="s">
        <v>884</v>
      </c>
      <c r="F10" s="243" t="s">
        <v>611</v>
      </c>
      <c r="G10" s="243" t="s">
        <v>298</v>
      </c>
      <c r="H10" s="243" t="s">
        <v>647</v>
      </c>
      <c r="I10" s="243" t="s">
        <v>660</v>
      </c>
      <c r="J10" s="243" t="s">
        <v>661</v>
      </c>
      <c r="K10" s="243" t="s">
        <v>197</v>
      </c>
      <c r="L10" s="243" t="s">
        <v>34</v>
      </c>
      <c r="M10" s="245">
        <v>1018825500</v>
      </c>
    </row>
    <row r="11" spans="1:13">
      <c r="A11" s="243" t="s">
        <v>10373</v>
      </c>
      <c r="B11" s="243" t="s">
        <v>2271</v>
      </c>
      <c r="C11" s="243" t="s">
        <v>610</v>
      </c>
      <c r="D11" s="244">
        <v>8001</v>
      </c>
      <c r="E11" s="243" t="s">
        <v>884</v>
      </c>
      <c r="F11" s="243" t="s">
        <v>611</v>
      </c>
      <c r="G11" s="243" t="s">
        <v>298</v>
      </c>
      <c r="H11" s="243" t="s">
        <v>647</v>
      </c>
      <c r="I11" s="243" t="s">
        <v>660</v>
      </c>
      <c r="J11" s="243" t="s">
        <v>661</v>
      </c>
      <c r="K11" s="243" t="s">
        <v>197</v>
      </c>
      <c r="L11" s="243" t="s">
        <v>32</v>
      </c>
      <c r="M11" s="245">
        <v>566019300</v>
      </c>
    </row>
    <row r="12" spans="1:13">
      <c r="A12" s="243" t="s">
        <v>10374</v>
      </c>
      <c r="B12" s="243" t="s">
        <v>2272</v>
      </c>
      <c r="C12" s="243" t="s">
        <v>610</v>
      </c>
      <c r="D12" s="244">
        <v>8001</v>
      </c>
      <c r="E12" s="243" t="s">
        <v>884</v>
      </c>
      <c r="F12" s="243" t="s">
        <v>611</v>
      </c>
      <c r="G12" s="243" t="s">
        <v>298</v>
      </c>
      <c r="H12" s="243" t="s">
        <v>647</v>
      </c>
      <c r="I12" s="243" t="s">
        <v>660</v>
      </c>
      <c r="J12" s="243" t="s">
        <v>661</v>
      </c>
      <c r="K12" s="243" t="s">
        <v>197</v>
      </c>
      <c r="L12" s="243" t="s">
        <v>218</v>
      </c>
      <c r="M12" s="245">
        <v>1443311100</v>
      </c>
    </row>
    <row r="13" spans="1:13">
      <c r="A13" s="243" t="s">
        <v>10375</v>
      </c>
      <c r="B13" s="243" t="s">
        <v>2270</v>
      </c>
      <c r="C13" s="243" t="s">
        <v>610</v>
      </c>
      <c r="D13" s="244">
        <v>8001</v>
      </c>
      <c r="E13" s="243" t="s">
        <v>884</v>
      </c>
      <c r="F13" s="243" t="s">
        <v>611</v>
      </c>
      <c r="G13" s="243" t="s">
        <v>298</v>
      </c>
      <c r="H13" s="243" t="s">
        <v>647</v>
      </c>
      <c r="I13" s="243" t="s">
        <v>662</v>
      </c>
      <c r="J13" s="243" t="s">
        <v>663</v>
      </c>
      <c r="K13" s="243" t="s">
        <v>197</v>
      </c>
      <c r="L13" s="243" t="s">
        <v>34</v>
      </c>
      <c r="M13" s="245">
        <v>2037627900</v>
      </c>
    </row>
    <row r="14" spans="1:13">
      <c r="A14" s="243" t="s">
        <v>10376</v>
      </c>
      <c r="B14" s="243" t="s">
        <v>2271</v>
      </c>
      <c r="C14" s="243" t="s">
        <v>610</v>
      </c>
      <c r="D14" s="244">
        <v>8001</v>
      </c>
      <c r="E14" s="243" t="s">
        <v>884</v>
      </c>
      <c r="F14" s="243" t="s">
        <v>611</v>
      </c>
      <c r="G14" s="243" t="s">
        <v>298</v>
      </c>
      <c r="H14" s="243" t="s">
        <v>647</v>
      </c>
      <c r="I14" s="243" t="s">
        <v>662</v>
      </c>
      <c r="J14" s="243" t="s">
        <v>663</v>
      </c>
      <c r="K14" s="243" t="s">
        <v>197</v>
      </c>
      <c r="L14" s="243" t="s">
        <v>32</v>
      </c>
      <c r="M14" s="245">
        <v>1132015500</v>
      </c>
    </row>
    <row r="15" spans="1:13">
      <c r="A15" s="243" t="s">
        <v>10377</v>
      </c>
      <c r="B15" s="243" t="s">
        <v>2272</v>
      </c>
      <c r="C15" s="243" t="s">
        <v>610</v>
      </c>
      <c r="D15" s="244">
        <v>8001</v>
      </c>
      <c r="E15" s="243" t="s">
        <v>884</v>
      </c>
      <c r="F15" s="243" t="s">
        <v>611</v>
      </c>
      <c r="G15" s="243" t="s">
        <v>298</v>
      </c>
      <c r="H15" s="243" t="s">
        <v>647</v>
      </c>
      <c r="I15" s="243" t="s">
        <v>662</v>
      </c>
      <c r="J15" s="243" t="s">
        <v>663</v>
      </c>
      <c r="K15" s="243" t="s">
        <v>197</v>
      </c>
      <c r="L15" s="243" t="s">
        <v>218</v>
      </c>
      <c r="M15" s="245">
        <v>2886622200</v>
      </c>
    </row>
    <row r="16" spans="1:13">
      <c r="A16" s="243" t="s">
        <v>10378</v>
      </c>
      <c r="B16" s="243" t="s">
        <v>2270</v>
      </c>
      <c r="C16" s="243" t="s">
        <v>610</v>
      </c>
      <c r="D16" s="244">
        <v>8001</v>
      </c>
      <c r="E16" s="243" t="s">
        <v>884</v>
      </c>
      <c r="F16" s="243" t="s">
        <v>611</v>
      </c>
      <c r="G16" s="243" t="s">
        <v>298</v>
      </c>
      <c r="H16" s="243" t="s">
        <v>647</v>
      </c>
      <c r="I16" s="243" t="s">
        <v>882</v>
      </c>
      <c r="J16" s="243" t="s">
        <v>883</v>
      </c>
      <c r="K16" s="243" t="s">
        <v>197</v>
      </c>
      <c r="L16" s="243" t="s">
        <v>34</v>
      </c>
      <c r="M16" s="245">
        <v>4075255800</v>
      </c>
    </row>
    <row r="17" spans="1:13">
      <c r="A17" s="243" t="s">
        <v>10379</v>
      </c>
      <c r="B17" s="243" t="s">
        <v>2271</v>
      </c>
      <c r="C17" s="243" t="s">
        <v>610</v>
      </c>
      <c r="D17" s="244">
        <v>8001</v>
      </c>
      <c r="E17" s="243" t="s">
        <v>884</v>
      </c>
      <c r="F17" s="243" t="s">
        <v>611</v>
      </c>
      <c r="G17" s="243" t="s">
        <v>298</v>
      </c>
      <c r="H17" s="243" t="s">
        <v>647</v>
      </c>
      <c r="I17" s="243" t="s">
        <v>882</v>
      </c>
      <c r="J17" s="243" t="s">
        <v>883</v>
      </c>
      <c r="K17" s="243" t="s">
        <v>197</v>
      </c>
      <c r="L17" s="243" t="s">
        <v>32</v>
      </c>
      <c r="M17" s="245">
        <v>2264031000</v>
      </c>
    </row>
    <row r="18" spans="1:13">
      <c r="A18" s="243" t="s">
        <v>10380</v>
      </c>
      <c r="B18" s="243" t="s">
        <v>2272</v>
      </c>
      <c r="C18" s="243" t="s">
        <v>610</v>
      </c>
      <c r="D18" s="244">
        <v>8001</v>
      </c>
      <c r="E18" s="243" t="s">
        <v>884</v>
      </c>
      <c r="F18" s="243" t="s">
        <v>611</v>
      </c>
      <c r="G18" s="243" t="s">
        <v>298</v>
      </c>
      <c r="H18" s="243" t="s">
        <v>647</v>
      </c>
      <c r="I18" s="243" t="s">
        <v>882</v>
      </c>
      <c r="J18" s="243" t="s">
        <v>883</v>
      </c>
      <c r="K18" s="243" t="s">
        <v>197</v>
      </c>
      <c r="L18" s="243" t="s">
        <v>218</v>
      </c>
      <c r="M18" s="245">
        <v>5773290600</v>
      </c>
    </row>
    <row r="19" spans="1:13">
      <c r="A19" s="779" t="s">
        <v>10381</v>
      </c>
      <c r="B19" s="779" t="s">
        <v>2273</v>
      </c>
      <c r="C19" s="779" t="s">
        <v>610</v>
      </c>
      <c r="D19" s="782">
        <v>8002</v>
      </c>
      <c r="E19" s="779" t="s">
        <v>910</v>
      </c>
      <c r="F19" s="779" t="s">
        <v>911</v>
      </c>
      <c r="G19" s="779" t="s">
        <v>298</v>
      </c>
      <c r="H19" s="779" t="s">
        <v>647</v>
      </c>
      <c r="I19" s="779" t="s">
        <v>662</v>
      </c>
      <c r="J19" s="779" t="s">
        <v>912</v>
      </c>
      <c r="K19" s="779" t="s">
        <v>197</v>
      </c>
      <c r="L19" s="779" t="s">
        <v>32</v>
      </c>
      <c r="M19" s="784">
        <v>594801900</v>
      </c>
    </row>
    <row r="20" spans="1:13">
      <c r="A20" s="778" t="s">
        <v>10359</v>
      </c>
      <c r="B20" s="778" t="s">
        <v>2266</v>
      </c>
      <c r="C20" s="778" t="s">
        <v>920</v>
      </c>
      <c r="D20" s="781">
        <v>8003</v>
      </c>
      <c r="E20" s="778" t="s">
        <v>1217</v>
      </c>
      <c r="F20" s="778" t="s">
        <v>1218</v>
      </c>
      <c r="G20" s="778" t="s">
        <v>298</v>
      </c>
      <c r="H20" s="778" t="s">
        <v>622</v>
      </c>
      <c r="I20" s="778" t="s">
        <v>221</v>
      </c>
      <c r="J20" s="778" t="s">
        <v>1221</v>
      </c>
      <c r="K20" s="778" t="s">
        <v>298</v>
      </c>
      <c r="L20" s="778" t="s">
        <v>32</v>
      </c>
      <c r="M20" s="783">
        <v>11665500</v>
      </c>
    </row>
    <row r="21" spans="1:13">
      <c r="A21" s="778" t="s">
        <v>10360</v>
      </c>
      <c r="B21" s="778" t="s">
        <v>2266</v>
      </c>
      <c r="C21" s="778" t="s">
        <v>920</v>
      </c>
      <c r="D21" s="781">
        <v>8003</v>
      </c>
      <c r="E21" s="778" t="s">
        <v>1217</v>
      </c>
      <c r="F21" s="778" t="s">
        <v>1218</v>
      </c>
      <c r="G21" s="778" t="s">
        <v>298</v>
      </c>
      <c r="H21" s="778" t="s">
        <v>622</v>
      </c>
      <c r="I21" s="778" t="s">
        <v>48</v>
      </c>
      <c r="J21" s="778" t="s">
        <v>1220</v>
      </c>
      <c r="K21" s="778" t="s">
        <v>298</v>
      </c>
      <c r="L21" s="778" t="s">
        <v>32</v>
      </c>
      <c r="M21" s="783">
        <v>10302600</v>
      </c>
    </row>
    <row r="22" spans="1:13">
      <c r="A22" s="778" t="s">
        <v>10361</v>
      </c>
      <c r="B22" s="778" t="s">
        <v>2266</v>
      </c>
      <c r="C22" s="778" t="s">
        <v>920</v>
      </c>
      <c r="D22" s="781">
        <v>8003</v>
      </c>
      <c r="E22" s="778" t="s">
        <v>1217</v>
      </c>
      <c r="F22" s="778" t="s">
        <v>1218</v>
      </c>
      <c r="G22" s="778" t="s">
        <v>298</v>
      </c>
      <c r="H22" s="778" t="s">
        <v>622</v>
      </c>
      <c r="I22" s="778" t="s">
        <v>50</v>
      </c>
      <c r="J22" s="778" t="s">
        <v>1219</v>
      </c>
      <c r="K22" s="778" t="s">
        <v>298</v>
      </c>
      <c r="L22" s="778" t="s">
        <v>32</v>
      </c>
      <c r="M22" s="783">
        <v>9609600</v>
      </c>
    </row>
    <row r="23" spans="1:13">
      <c r="A23" s="778" t="s">
        <v>10362</v>
      </c>
      <c r="B23" s="778" t="s">
        <v>2266</v>
      </c>
      <c r="C23" s="778" t="s">
        <v>920</v>
      </c>
      <c r="D23" s="781">
        <v>8003</v>
      </c>
      <c r="E23" s="778" t="s">
        <v>1217</v>
      </c>
      <c r="F23" s="778" t="s">
        <v>1218</v>
      </c>
      <c r="G23" s="778" t="s">
        <v>298</v>
      </c>
      <c r="H23" s="778" t="s">
        <v>622</v>
      </c>
      <c r="I23" s="778" t="s">
        <v>223</v>
      </c>
      <c r="J23" s="778" t="s">
        <v>1223</v>
      </c>
      <c r="K23" s="778" t="s">
        <v>298</v>
      </c>
      <c r="L23" s="778" t="s">
        <v>32</v>
      </c>
      <c r="M23" s="783">
        <v>9124500</v>
      </c>
    </row>
    <row r="24" spans="1:13">
      <c r="A24" s="778" t="s">
        <v>10363</v>
      </c>
      <c r="B24" s="778" t="s">
        <v>2266</v>
      </c>
      <c r="C24" s="778" t="s">
        <v>920</v>
      </c>
      <c r="D24" s="781">
        <v>8003</v>
      </c>
      <c r="E24" s="778" t="s">
        <v>1217</v>
      </c>
      <c r="F24" s="778" t="s">
        <v>1218</v>
      </c>
      <c r="G24" s="778" t="s">
        <v>298</v>
      </c>
      <c r="H24" s="778" t="s">
        <v>622</v>
      </c>
      <c r="I24" s="778" t="s">
        <v>421</v>
      </c>
      <c r="J24" s="778" t="s">
        <v>1222</v>
      </c>
      <c r="K24" s="778" t="s">
        <v>298</v>
      </c>
      <c r="L24" s="778" t="s">
        <v>32</v>
      </c>
      <c r="M24" s="783">
        <v>8662500</v>
      </c>
    </row>
    <row r="25" spans="1:13">
      <c r="A25" s="778" t="s">
        <v>10364</v>
      </c>
      <c r="B25" s="778" t="s">
        <v>2267</v>
      </c>
      <c r="C25" s="778" t="s">
        <v>920</v>
      </c>
      <c r="D25" s="781">
        <v>8004</v>
      </c>
      <c r="E25" s="778" t="s">
        <v>1224</v>
      </c>
      <c r="F25" s="778" t="s">
        <v>1218</v>
      </c>
      <c r="G25" s="778" t="s">
        <v>298</v>
      </c>
      <c r="H25" s="778" t="s">
        <v>622</v>
      </c>
      <c r="I25" s="778" t="s">
        <v>221</v>
      </c>
      <c r="J25" s="778" t="s">
        <v>1221</v>
      </c>
      <c r="K25" s="778" t="s">
        <v>298</v>
      </c>
      <c r="L25" s="778" t="s">
        <v>32</v>
      </c>
      <c r="M25" s="783">
        <v>14414400</v>
      </c>
    </row>
    <row r="26" spans="1:13">
      <c r="A26" s="778" t="s">
        <v>10365</v>
      </c>
      <c r="B26" s="778" t="s">
        <v>2267</v>
      </c>
      <c r="C26" s="778" t="s">
        <v>920</v>
      </c>
      <c r="D26" s="781">
        <v>8004</v>
      </c>
      <c r="E26" s="778" t="s">
        <v>1224</v>
      </c>
      <c r="F26" s="778" t="s">
        <v>1218</v>
      </c>
      <c r="G26" s="778" t="s">
        <v>298</v>
      </c>
      <c r="H26" s="778" t="s">
        <v>622</v>
      </c>
      <c r="I26" s="778" t="s">
        <v>48</v>
      </c>
      <c r="J26" s="778" t="s">
        <v>1220</v>
      </c>
      <c r="K26" s="778" t="s">
        <v>298</v>
      </c>
      <c r="L26" s="778" t="s">
        <v>32</v>
      </c>
      <c r="M26" s="783">
        <v>13721400</v>
      </c>
    </row>
    <row r="27" spans="1:13">
      <c r="A27" t="s">
        <v>17770</v>
      </c>
      <c r="B27" t="s">
        <v>17771</v>
      </c>
      <c r="C27" s="778" t="s">
        <v>920</v>
      </c>
      <c r="D27" s="781">
        <v>8003</v>
      </c>
      <c r="E27" s="778" t="s">
        <v>1217</v>
      </c>
      <c r="F27" s="778" t="s">
        <v>1218</v>
      </c>
      <c r="G27" s="778" t="s">
        <v>298</v>
      </c>
      <c r="H27" t="s">
        <v>622</v>
      </c>
      <c r="I27" t="s">
        <v>50</v>
      </c>
      <c r="J27" t="s">
        <v>1219</v>
      </c>
      <c r="K27" s="778" t="s">
        <v>298</v>
      </c>
      <c r="L27" t="s">
        <v>34</v>
      </c>
      <c r="M27" s="598">
        <v>10570560</v>
      </c>
    </row>
    <row r="28" spans="1:13">
      <c r="A28" t="s">
        <v>17773</v>
      </c>
      <c r="B28" t="s">
        <v>17771</v>
      </c>
      <c r="C28" s="778" t="s">
        <v>920</v>
      </c>
      <c r="D28" s="781">
        <v>8003</v>
      </c>
      <c r="E28" s="778" t="s">
        <v>1217</v>
      </c>
      <c r="F28" s="778" t="s">
        <v>1218</v>
      </c>
      <c r="G28" s="778" t="s">
        <v>298</v>
      </c>
      <c r="H28" t="s">
        <v>622</v>
      </c>
      <c r="I28" t="s">
        <v>223</v>
      </c>
      <c r="J28" t="s">
        <v>1223</v>
      </c>
      <c r="K28" s="778" t="s">
        <v>298</v>
      </c>
      <c r="L28" t="s">
        <v>34</v>
      </c>
      <c r="M28" s="598">
        <v>10036950</v>
      </c>
    </row>
    <row r="29" spans="1:13">
      <c r="A29" t="s">
        <v>17774</v>
      </c>
      <c r="B29" t="s">
        <v>17771</v>
      </c>
      <c r="C29" s="778" t="s">
        <v>920</v>
      </c>
      <c r="D29" s="781">
        <v>8003</v>
      </c>
      <c r="E29" s="778" t="s">
        <v>1217</v>
      </c>
      <c r="F29" s="778" t="s">
        <v>1218</v>
      </c>
      <c r="G29" s="778" t="s">
        <v>298</v>
      </c>
      <c r="H29" t="s">
        <v>622</v>
      </c>
      <c r="I29" t="s">
        <v>421</v>
      </c>
      <c r="J29" t="s">
        <v>1222</v>
      </c>
      <c r="K29" s="778" t="s">
        <v>298</v>
      </c>
      <c r="L29" t="s">
        <v>34</v>
      </c>
      <c r="M29" s="598">
        <v>9528750</v>
      </c>
    </row>
    <row r="30" spans="1:13">
      <c r="A30" t="s">
        <v>17775</v>
      </c>
      <c r="B30" t="s">
        <v>17776</v>
      </c>
      <c r="C30" s="778" t="s">
        <v>920</v>
      </c>
      <c r="D30" s="781">
        <v>8003</v>
      </c>
      <c r="E30" s="778" t="s">
        <v>1217</v>
      </c>
      <c r="F30" s="778" t="s">
        <v>1218</v>
      </c>
      <c r="G30" s="778" t="s">
        <v>298</v>
      </c>
      <c r="H30" t="s">
        <v>622</v>
      </c>
      <c r="I30" t="s">
        <v>223</v>
      </c>
      <c r="J30" t="s">
        <v>1223</v>
      </c>
      <c r="K30" s="778" t="s">
        <v>298</v>
      </c>
      <c r="L30" t="s">
        <v>218</v>
      </c>
      <c r="M30" s="598">
        <v>10493175</v>
      </c>
    </row>
    <row r="31" spans="1:13">
      <c r="A31" t="s">
        <v>17777</v>
      </c>
      <c r="B31" t="s">
        <v>17776</v>
      </c>
      <c r="C31" s="778" t="s">
        <v>920</v>
      </c>
      <c r="D31" s="781">
        <v>8003</v>
      </c>
      <c r="E31" s="778" t="s">
        <v>1217</v>
      </c>
      <c r="F31" s="778" t="s">
        <v>1218</v>
      </c>
      <c r="G31" s="778" t="s">
        <v>298</v>
      </c>
      <c r="H31" t="s">
        <v>622</v>
      </c>
      <c r="I31" t="s">
        <v>421</v>
      </c>
      <c r="J31" t="s">
        <v>1222</v>
      </c>
      <c r="K31" s="778" t="s">
        <v>298</v>
      </c>
      <c r="L31" t="s">
        <v>218</v>
      </c>
      <c r="M31" s="598">
        <v>9961875</v>
      </c>
    </row>
    <row r="32" spans="1:13">
      <c r="A32" t="s">
        <v>17778</v>
      </c>
      <c r="B32" t="s">
        <v>17779</v>
      </c>
      <c r="C32" s="778" t="s">
        <v>920</v>
      </c>
      <c r="D32" s="781">
        <v>8004</v>
      </c>
      <c r="E32" s="778" t="s">
        <v>1224</v>
      </c>
      <c r="F32" s="778" t="s">
        <v>1218</v>
      </c>
      <c r="G32" s="778" t="s">
        <v>298</v>
      </c>
      <c r="H32" t="s">
        <v>622</v>
      </c>
      <c r="I32" t="s">
        <v>50</v>
      </c>
      <c r="J32" t="s">
        <v>1219</v>
      </c>
      <c r="K32" s="778" t="s">
        <v>298</v>
      </c>
      <c r="L32" t="s">
        <v>34</v>
      </c>
      <c r="M32" s="598">
        <v>13029577</v>
      </c>
    </row>
    <row r="33" spans="1:13">
      <c r="A33" t="s">
        <v>17780</v>
      </c>
      <c r="B33" t="s">
        <v>2267</v>
      </c>
      <c r="C33" s="778" t="s">
        <v>920</v>
      </c>
      <c r="D33" s="781">
        <v>8004</v>
      </c>
      <c r="E33" s="778" t="s">
        <v>1224</v>
      </c>
      <c r="F33" s="778" t="s">
        <v>1218</v>
      </c>
      <c r="G33" s="778" t="s">
        <v>298</v>
      </c>
      <c r="H33" t="s">
        <v>622</v>
      </c>
      <c r="I33" t="s">
        <v>50</v>
      </c>
      <c r="J33" t="s">
        <v>1219</v>
      </c>
      <c r="K33" s="778" t="s">
        <v>298</v>
      </c>
      <c r="L33" t="s">
        <v>32</v>
      </c>
      <c r="M33" s="598">
        <v>11845064</v>
      </c>
    </row>
    <row r="34" spans="1:13">
      <c r="A34" t="s">
        <v>17781</v>
      </c>
      <c r="B34" t="s">
        <v>17779</v>
      </c>
      <c r="C34" s="778" t="s">
        <v>920</v>
      </c>
      <c r="D34" s="781">
        <v>8004</v>
      </c>
      <c r="E34" s="778" t="s">
        <v>1224</v>
      </c>
      <c r="F34" s="778" t="s">
        <v>1218</v>
      </c>
      <c r="G34" s="778" t="s">
        <v>298</v>
      </c>
      <c r="H34" t="s">
        <v>622</v>
      </c>
      <c r="I34" t="s">
        <v>223</v>
      </c>
      <c r="J34" t="s">
        <v>1223</v>
      </c>
      <c r="K34" s="778" t="s">
        <v>298</v>
      </c>
      <c r="L34" t="s">
        <v>34</v>
      </c>
      <c r="M34" s="598">
        <v>12358929</v>
      </c>
    </row>
    <row r="35" spans="1:13">
      <c r="A35" t="s">
        <v>17782</v>
      </c>
      <c r="B35" t="s">
        <v>2267</v>
      </c>
      <c r="C35" s="778" t="s">
        <v>920</v>
      </c>
      <c r="D35" s="781">
        <v>8004</v>
      </c>
      <c r="E35" s="778" t="s">
        <v>1224</v>
      </c>
      <c r="F35" s="778" t="s">
        <v>1218</v>
      </c>
      <c r="G35" s="778" t="s">
        <v>298</v>
      </c>
      <c r="H35" t="s">
        <v>622</v>
      </c>
      <c r="I35" t="s">
        <v>223</v>
      </c>
      <c r="J35" t="s">
        <v>1223</v>
      </c>
      <c r="K35" s="778" t="s">
        <v>298</v>
      </c>
      <c r="L35" t="s">
        <v>32</v>
      </c>
      <c r="M35" s="598">
        <v>11235389</v>
      </c>
    </row>
    <row r="36" spans="1:13">
      <c r="A36" t="s">
        <v>17783</v>
      </c>
      <c r="B36" t="s">
        <v>17784</v>
      </c>
      <c r="C36" s="778" t="s">
        <v>920</v>
      </c>
      <c r="D36" s="781">
        <v>8004</v>
      </c>
      <c r="E36" s="778" t="s">
        <v>1224</v>
      </c>
      <c r="F36" s="778" t="s">
        <v>1218</v>
      </c>
      <c r="G36" s="778" t="s">
        <v>298</v>
      </c>
      <c r="H36" t="s">
        <v>622</v>
      </c>
      <c r="I36" t="s">
        <v>223</v>
      </c>
      <c r="J36" t="s">
        <v>1223</v>
      </c>
      <c r="K36" s="778" t="s">
        <v>298</v>
      </c>
      <c r="L36" t="s">
        <v>218</v>
      </c>
      <c r="M36" s="598">
        <v>12920699</v>
      </c>
    </row>
    <row r="37" spans="1:13">
      <c r="A37" t="s">
        <v>17785</v>
      </c>
      <c r="B37" t="s">
        <v>17779</v>
      </c>
      <c r="C37" s="778" t="s">
        <v>920</v>
      </c>
      <c r="D37" s="781">
        <v>8004</v>
      </c>
      <c r="E37" s="778" t="s">
        <v>1224</v>
      </c>
      <c r="F37" s="778" t="s">
        <v>1218</v>
      </c>
      <c r="G37" s="778" t="s">
        <v>298</v>
      </c>
      <c r="H37" t="s">
        <v>622</v>
      </c>
      <c r="I37" t="s">
        <v>421</v>
      </c>
      <c r="J37" t="s">
        <v>1222</v>
      </c>
      <c r="K37" s="778" t="s">
        <v>298</v>
      </c>
      <c r="L37" t="s">
        <v>34</v>
      </c>
      <c r="M37" s="598">
        <v>11784102</v>
      </c>
    </row>
    <row r="38" spans="1:13">
      <c r="A38" t="s">
        <v>17786</v>
      </c>
      <c r="B38" t="s">
        <v>2267</v>
      </c>
      <c r="C38" s="778" t="s">
        <v>920</v>
      </c>
      <c r="D38" s="781">
        <v>8004</v>
      </c>
      <c r="E38" s="778" t="s">
        <v>1224</v>
      </c>
      <c r="F38" s="778" t="s">
        <v>1218</v>
      </c>
      <c r="G38" s="778" t="s">
        <v>298</v>
      </c>
      <c r="H38" t="s">
        <v>622</v>
      </c>
      <c r="I38" t="s">
        <v>421</v>
      </c>
      <c r="J38" t="s">
        <v>1222</v>
      </c>
      <c r="K38" s="778" t="s">
        <v>298</v>
      </c>
      <c r="L38" t="s">
        <v>32</v>
      </c>
      <c r="M38" s="598">
        <v>10712812</v>
      </c>
    </row>
    <row r="39" spans="1:13">
      <c r="A39" t="s">
        <v>17787</v>
      </c>
      <c r="B39" t="s">
        <v>17784</v>
      </c>
      <c r="C39" s="778" t="s">
        <v>920</v>
      </c>
      <c r="D39" s="781">
        <v>8004</v>
      </c>
      <c r="E39" s="778" t="s">
        <v>1224</v>
      </c>
      <c r="F39" s="778" t="s">
        <v>1218</v>
      </c>
      <c r="G39" s="778" t="s">
        <v>298</v>
      </c>
      <c r="H39" t="s">
        <v>622</v>
      </c>
      <c r="I39" t="s">
        <v>421</v>
      </c>
      <c r="J39" t="s">
        <v>1222</v>
      </c>
      <c r="K39" s="778" t="s">
        <v>298</v>
      </c>
      <c r="L39" t="s">
        <v>218</v>
      </c>
      <c r="M39" s="598">
        <v>12319736</v>
      </c>
    </row>
    <row r="40" spans="1:13">
      <c r="A40" t="s">
        <v>17788</v>
      </c>
      <c r="B40" t="s">
        <v>17789</v>
      </c>
      <c r="C40" t="s">
        <v>17772</v>
      </c>
      <c r="D40" s="781">
        <v>8005</v>
      </c>
      <c r="E40" t="s">
        <v>17790</v>
      </c>
      <c r="F40" t="s">
        <v>1263</v>
      </c>
      <c r="G40" t="s">
        <v>1263</v>
      </c>
      <c r="H40" t="s">
        <v>622</v>
      </c>
      <c r="I40" t="s">
        <v>316</v>
      </c>
      <c r="J40" t="s">
        <v>17791</v>
      </c>
      <c r="K40" s="778" t="s">
        <v>298</v>
      </c>
      <c r="L40" t="s">
        <v>32</v>
      </c>
      <c r="M40" s="598">
        <v>820000000</v>
      </c>
    </row>
    <row r="41" spans="1:13">
      <c r="A41" t="s">
        <v>17792</v>
      </c>
      <c r="B41" t="s">
        <v>17793</v>
      </c>
      <c r="C41" t="s">
        <v>17772</v>
      </c>
      <c r="D41" s="781">
        <v>8006</v>
      </c>
      <c r="E41" t="s">
        <v>17794</v>
      </c>
      <c r="F41" t="s">
        <v>1263</v>
      </c>
      <c r="G41" t="s">
        <v>1263</v>
      </c>
      <c r="H41" t="s">
        <v>622</v>
      </c>
      <c r="I41" t="s">
        <v>316</v>
      </c>
      <c r="J41" t="s">
        <v>17791</v>
      </c>
      <c r="K41" s="778" t="s">
        <v>298</v>
      </c>
      <c r="L41" t="s">
        <v>32</v>
      </c>
      <c r="M41" s="598">
        <v>1020000000</v>
      </c>
    </row>
    <row r="42" spans="1:13">
      <c r="A42" t="s">
        <v>17795</v>
      </c>
      <c r="B42" t="s">
        <v>17796</v>
      </c>
      <c r="C42" t="s">
        <v>17797</v>
      </c>
      <c r="D42" s="781">
        <v>8007</v>
      </c>
      <c r="E42" t="s">
        <v>17798</v>
      </c>
      <c r="F42" t="s">
        <v>611</v>
      </c>
      <c r="G42" t="s">
        <v>611</v>
      </c>
      <c r="H42" t="s">
        <v>647</v>
      </c>
      <c r="I42" t="s">
        <v>17799</v>
      </c>
      <c r="J42" t="s">
        <v>657</v>
      </c>
      <c r="K42" s="778" t="s">
        <v>298</v>
      </c>
      <c r="L42" t="s">
        <v>32</v>
      </c>
      <c r="M42" s="598">
        <v>787500000</v>
      </c>
    </row>
    <row r="43" spans="1:13">
      <c r="A43" t="s">
        <v>17800</v>
      </c>
      <c r="B43" t="s">
        <v>17801</v>
      </c>
      <c r="C43" t="s">
        <v>17797</v>
      </c>
      <c r="D43" s="781">
        <v>8008</v>
      </c>
      <c r="E43" t="s">
        <v>17802</v>
      </c>
      <c r="F43" t="s">
        <v>611</v>
      </c>
      <c r="G43" t="s">
        <v>611</v>
      </c>
      <c r="H43" t="s">
        <v>647</v>
      </c>
      <c r="I43" t="s">
        <v>17799</v>
      </c>
      <c r="J43" t="s">
        <v>657</v>
      </c>
      <c r="K43" s="778" t="s">
        <v>298</v>
      </c>
      <c r="L43" t="s">
        <v>32</v>
      </c>
      <c r="M43" s="598">
        <v>1022500000</v>
      </c>
    </row>
    <row r="44" spans="1:13">
      <c r="A44" t="s">
        <v>17803</v>
      </c>
      <c r="B44" t="s">
        <v>17804</v>
      </c>
      <c r="C44" t="s">
        <v>17797</v>
      </c>
      <c r="D44" s="781">
        <v>8009</v>
      </c>
      <c r="E44" t="s">
        <v>17805</v>
      </c>
      <c r="F44" t="s">
        <v>611</v>
      </c>
      <c r="G44" t="s">
        <v>611</v>
      </c>
      <c r="H44" t="s">
        <v>647</v>
      </c>
      <c r="I44" t="s">
        <v>17799</v>
      </c>
      <c r="J44" t="s">
        <v>657</v>
      </c>
      <c r="K44" s="778" t="s">
        <v>298</v>
      </c>
      <c r="L44" t="s">
        <v>32</v>
      </c>
      <c r="M44" s="598">
        <v>762500000</v>
      </c>
    </row>
    <row r="45" spans="1:13">
      <c r="A45" t="s">
        <v>17806</v>
      </c>
      <c r="B45" t="s">
        <v>17807</v>
      </c>
      <c r="C45" t="s">
        <v>17808</v>
      </c>
      <c r="D45" s="781">
        <v>8011</v>
      </c>
      <c r="E45" t="s">
        <v>17822</v>
      </c>
      <c r="F45" t="s">
        <v>40</v>
      </c>
      <c r="G45" t="s">
        <v>40</v>
      </c>
      <c r="H45" t="s">
        <v>647</v>
      </c>
      <c r="I45" t="s">
        <v>17809</v>
      </c>
      <c r="J45" t="s">
        <v>17810</v>
      </c>
      <c r="K45" s="778" t="s">
        <v>298</v>
      </c>
      <c r="L45" t="s">
        <v>32</v>
      </c>
      <c r="M45" s="598">
        <v>1190000000</v>
      </c>
    </row>
    <row r="46" spans="1:13">
      <c r="A46" t="s">
        <v>17811</v>
      </c>
      <c r="B46" t="s">
        <v>17807</v>
      </c>
      <c r="C46" t="s">
        <v>17808</v>
      </c>
      <c r="D46" s="781">
        <v>8011</v>
      </c>
      <c r="E46" t="s">
        <v>17822</v>
      </c>
      <c r="F46" t="s">
        <v>40</v>
      </c>
      <c r="G46" t="s">
        <v>40</v>
      </c>
      <c r="H46" t="s">
        <v>647</v>
      </c>
      <c r="I46" t="s">
        <v>17812</v>
      </c>
      <c r="J46" t="s">
        <v>17813</v>
      </c>
      <c r="K46" s="778" t="s">
        <v>298</v>
      </c>
      <c r="L46" t="s">
        <v>32</v>
      </c>
      <c r="M46" s="598">
        <v>1102500000</v>
      </c>
    </row>
    <row r="47" spans="1:13">
      <c r="A47" t="s">
        <v>17814</v>
      </c>
      <c r="B47" t="s">
        <v>17807</v>
      </c>
      <c r="C47" t="s">
        <v>17808</v>
      </c>
      <c r="D47" s="781">
        <v>8011</v>
      </c>
      <c r="E47" t="s">
        <v>17822</v>
      </c>
      <c r="F47" t="s">
        <v>40</v>
      </c>
      <c r="G47" t="s">
        <v>40</v>
      </c>
      <c r="H47" t="s">
        <v>647</v>
      </c>
      <c r="I47" t="s">
        <v>17815</v>
      </c>
      <c r="J47" t="s">
        <v>17816</v>
      </c>
      <c r="K47" s="778" t="s">
        <v>298</v>
      </c>
      <c r="L47" t="s">
        <v>32</v>
      </c>
      <c r="M47" s="598">
        <v>1102500000</v>
      </c>
    </row>
    <row r="48" spans="1:13">
      <c r="A48" t="s">
        <v>17817</v>
      </c>
      <c r="B48" t="s">
        <v>17807</v>
      </c>
      <c r="C48" t="s">
        <v>17808</v>
      </c>
      <c r="D48" s="781">
        <v>8011</v>
      </c>
      <c r="E48" t="s">
        <v>17822</v>
      </c>
      <c r="F48" t="s">
        <v>40</v>
      </c>
      <c r="G48" t="s">
        <v>40</v>
      </c>
      <c r="H48" t="s">
        <v>647</v>
      </c>
      <c r="I48" t="s">
        <v>764</v>
      </c>
      <c r="J48" t="s">
        <v>948</v>
      </c>
      <c r="K48" s="778" t="s">
        <v>298</v>
      </c>
      <c r="L48" t="s">
        <v>32</v>
      </c>
      <c r="M48" s="598">
        <v>1312499999</v>
      </c>
    </row>
    <row r="49" spans="1:13">
      <c r="A49" t="s">
        <v>17818</v>
      </c>
      <c r="B49" t="s">
        <v>17807</v>
      </c>
      <c r="C49" t="s">
        <v>17808</v>
      </c>
      <c r="D49" s="781">
        <v>8011</v>
      </c>
      <c r="E49" t="s">
        <v>17822</v>
      </c>
      <c r="F49" t="s">
        <v>40</v>
      </c>
      <c r="G49" t="s">
        <v>40</v>
      </c>
      <c r="H49" t="s">
        <v>647</v>
      </c>
      <c r="I49" t="s">
        <v>651</v>
      </c>
      <c r="J49" t="s">
        <v>17819</v>
      </c>
      <c r="K49" s="778" t="s">
        <v>298</v>
      </c>
      <c r="L49" t="s">
        <v>32</v>
      </c>
      <c r="M49" s="598">
        <v>1592500000</v>
      </c>
    </row>
    <row r="3985" ht="13.5" customHeight="1"/>
    <row r="3986" ht="13.5" customHeight="1"/>
    <row r="3987" ht="13.5" customHeight="1"/>
    <row r="3988" ht="13.5" customHeight="1"/>
    <row r="3989" ht="13.5" customHeight="1"/>
    <row r="3990" ht="13.5" customHeight="1"/>
    <row r="3991" ht="13.5" customHeight="1"/>
    <row r="3992" ht="13.5" customHeight="1"/>
    <row r="3993" ht="13.5" customHeight="1"/>
    <row r="3994" ht="13.5" customHeight="1"/>
    <row r="3995" ht="13.5" customHeight="1"/>
    <row r="3996" ht="13.5" customHeight="1"/>
    <row r="3997" ht="13.5" customHeight="1"/>
    <row r="3998" ht="13.5" customHeight="1"/>
    <row r="3999" ht="13.5" customHeight="1"/>
    <row r="4000" ht="13.5" customHeight="1"/>
    <row r="4001" ht="13.5" customHeight="1"/>
    <row r="4002" ht="13.5" customHeight="1"/>
    <row r="4003" ht="13.5" customHeight="1"/>
    <row r="4004" ht="13.5" customHeight="1"/>
    <row r="4005" ht="13.5" customHeight="1"/>
    <row r="4006" ht="13.5" customHeight="1"/>
    <row r="4007" ht="13.5" customHeight="1"/>
    <row r="4008" ht="13.5" customHeight="1"/>
    <row r="4009" ht="13.5" customHeight="1"/>
    <row r="4010" ht="13.5" customHeight="1"/>
    <row r="4011" ht="13.5" customHeight="1"/>
    <row r="4012" ht="13.5" customHeight="1"/>
    <row r="4013" ht="13.5" customHeight="1"/>
    <row r="4014" ht="13.5" customHeight="1"/>
    <row r="4015" ht="13.5" customHeight="1"/>
    <row r="4016" ht="13.5" customHeight="1"/>
    <row r="4017" ht="13.5" customHeight="1"/>
    <row r="4018" ht="13.5" customHeight="1"/>
    <row r="4019" ht="13.5" customHeight="1"/>
    <row r="4020" ht="13.5" customHeight="1"/>
    <row r="4021" ht="13.5" customHeight="1"/>
    <row r="4022" ht="13.5" customHeight="1"/>
    <row r="4023" ht="13.5" customHeight="1"/>
  </sheetData>
  <sheetProtection algorithmName="SHA-512" hashValue="izMMvh0XsQy0BxJpsxLB/8GECA4dGToXlMFqVCds31VinLDGXjsCPfFDmLe21Y6TDJen0KYBF7rh17dnSNYFig==" saltValue="6VuRorf/pncMfd7YwmrIkA==" spinCount="100000" sheet="1" objects="1" scenarios="1" pivotTables="0"/>
  <autoFilter ref="A1:M39" xr:uid="{00000000-0009-0000-0000-00001A000000}"/>
  <conditionalFormatting sqref="A27:B39 H27:J39">
    <cfRule type="expression" dxfId="95" priority="5">
      <formula>MOD(ROW(),2)=0</formula>
    </cfRule>
    <cfRule type="expression" dxfId="94" priority="6">
      <formula>TRUE</formula>
    </cfRule>
  </conditionalFormatting>
  <conditionalFormatting sqref="L27:M49 A40:C49 E40:J49">
    <cfRule type="expression" dxfId="93" priority="1">
      <formula>MOD(ROW(),2)=0</formula>
    </cfRule>
    <cfRule type="expression" dxfId="92" priority="2">
      <formula>TRUE</formula>
    </cfRule>
  </conditionalFormatting>
  <pageMargins left="0.75" right="0.75" top="1" bottom="1" header="0.5" footer="0.5"/>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M4804"/>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3.15234375"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9.4609375"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c r="A2" s="286" t="s">
        <v>149</v>
      </c>
      <c r="B2" s="286" t="s">
        <v>149</v>
      </c>
      <c r="C2" s="286" t="s">
        <v>604</v>
      </c>
      <c r="D2" s="275">
        <v>4000</v>
      </c>
      <c r="E2" s="274" t="s">
        <v>604</v>
      </c>
      <c r="F2" s="286" t="s">
        <v>149</v>
      </c>
      <c r="G2" s="286" t="s">
        <v>149</v>
      </c>
      <c r="H2" s="286" t="s">
        <v>149</v>
      </c>
      <c r="I2" s="286" t="s">
        <v>42</v>
      </c>
      <c r="J2" s="286" t="s">
        <v>149</v>
      </c>
      <c r="K2" s="286" t="s">
        <v>149</v>
      </c>
      <c r="L2" s="286" t="s">
        <v>149</v>
      </c>
      <c r="M2" s="287"/>
    </row>
    <row r="3" spans="1:13">
      <c r="A3" s="360" t="s">
        <v>10382</v>
      </c>
      <c r="B3" s="360" t="s">
        <v>2274</v>
      </c>
      <c r="C3" s="360" t="s">
        <v>920</v>
      </c>
      <c r="D3" s="360">
        <v>4001</v>
      </c>
      <c r="E3" s="360" t="s">
        <v>1124</v>
      </c>
      <c r="F3" s="360" t="s">
        <v>552</v>
      </c>
      <c r="G3" s="360" t="s">
        <v>298</v>
      </c>
      <c r="H3" s="360" t="s">
        <v>41</v>
      </c>
      <c r="I3" s="360" t="s">
        <v>316</v>
      </c>
      <c r="J3" s="360" t="s">
        <v>1141</v>
      </c>
      <c r="K3" s="360" t="s">
        <v>1170</v>
      </c>
      <c r="L3" s="360" t="s">
        <v>34</v>
      </c>
      <c r="M3" s="361">
        <v>1025339700</v>
      </c>
    </row>
    <row r="4" spans="1:13">
      <c r="A4" s="360" t="s">
        <v>10383</v>
      </c>
      <c r="B4" s="360" t="s">
        <v>2275</v>
      </c>
      <c r="C4" s="360" t="s">
        <v>920</v>
      </c>
      <c r="D4" s="360">
        <v>4001</v>
      </c>
      <c r="E4" s="360" t="s">
        <v>1124</v>
      </c>
      <c r="F4" s="360" t="s">
        <v>552</v>
      </c>
      <c r="G4" s="360" t="s">
        <v>298</v>
      </c>
      <c r="H4" s="360" t="s">
        <v>41</v>
      </c>
      <c r="I4" s="360" t="s">
        <v>316</v>
      </c>
      <c r="J4" s="360" t="s">
        <v>1141</v>
      </c>
      <c r="K4" s="360" t="s">
        <v>1171</v>
      </c>
      <c r="L4" s="360" t="s">
        <v>34</v>
      </c>
      <c r="M4" s="361">
        <v>899144400</v>
      </c>
    </row>
    <row r="5" spans="1:13">
      <c r="A5" s="360" t="s">
        <v>10384</v>
      </c>
      <c r="B5" s="360" t="s">
        <v>2276</v>
      </c>
      <c r="C5" s="360" t="s">
        <v>920</v>
      </c>
      <c r="D5" s="360">
        <v>4001</v>
      </c>
      <c r="E5" s="360" t="s">
        <v>1124</v>
      </c>
      <c r="F5" s="360" t="s">
        <v>552</v>
      </c>
      <c r="G5" s="360" t="s">
        <v>298</v>
      </c>
      <c r="H5" s="360" t="s">
        <v>41</v>
      </c>
      <c r="I5" s="360" t="s">
        <v>316</v>
      </c>
      <c r="J5" s="360" t="s">
        <v>1141</v>
      </c>
      <c r="K5" s="360" t="s">
        <v>290</v>
      </c>
      <c r="L5" s="360" t="s">
        <v>34</v>
      </c>
      <c r="M5" s="361">
        <v>867589800</v>
      </c>
    </row>
    <row r="6" spans="1:13">
      <c r="A6" s="360" t="s">
        <v>10385</v>
      </c>
      <c r="B6" s="360" t="s">
        <v>2277</v>
      </c>
      <c r="C6" s="360" t="s">
        <v>920</v>
      </c>
      <c r="D6" s="360">
        <v>4001</v>
      </c>
      <c r="E6" s="360" t="s">
        <v>1124</v>
      </c>
      <c r="F6" s="360" t="s">
        <v>552</v>
      </c>
      <c r="G6" s="360" t="s">
        <v>298</v>
      </c>
      <c r="H6" s="360" t="s">
        <v>41</v>
      </c>
      <c r="I6" s="360" t="s">
        <v>316</v>
      </c>
      <c r="J6" s="360" t="s">
        <v>1141</v>
      </c>
      <c r="K6" s="360" t="s">
        <v>291</v>
      </c>
      <c r="L6" s="360" t="s">
        <v>34</v>
      </c>
      <c r="M6" s="361">
        <v>741394500</v>
      </c>
    </row>
    <row r="7" spans="1:13">
      <c r="A7" s="360" t="s">
        <v>10386</v>
      </c>
      <c r="B7" s="360" t="s">
        <v>2278</v>
      </c>
      <c r="C7" s="360" t="s">
        <v>920</v>
      </c>
      <c r="D7" s="360">
        <v>4001</v>
      </c>
      <c r="E7" s="360" t="s">
        <v>1124</v>
      </c>
      <c r="F7" s="360" t="s">
        <v>552</v>
      </c>
      <c r="G7" s="360" t="s">
        <v>298</v>
      </c>
      <c r="H7" s="360" t="s">
        <v>41</v>
      </c>
      <c r="I7" s="360" t="s">
        <v>316</v>
      </c>
      <c r="J7" s="360" t="s">
        <v>1141</v>
      </c>
      <c r="K7" s="360" t="s">
        <v>1170</v>
      </c>
      <c r="L7" s="360" t="s">
        <v>32</v>
      </c>
      <c r="M7" s="361">
        <v>591544800</v>
      </c>
    </row>
    <row r="8" spans="1:13">
      <c r="A8" s="360" t="s">
        <v>10387</v>
      </c>
      <c r="B8" s="360" t="s">
        <v>2279</v>
      </c>
      <c r="C8" s="360" t="s">
        <v>920</v>
      </c>
      <c r="D8" s="360">
        <v>4001</v>
      </c>
      <c r="E8" s="360" t="s">
        <v>1124</v>
      </c>
      <c r="F8" s="360" t="s">
        <v>552</v>
      </c>
      <c r="G8" s="360" t="s">
        <v>298</v>
      </c>
      <c r="H8" s="360" t="s">
        <v>41</v>
      </c>
      <c r="I8" s="360" t="s">
        <v>316</v>
      </c>
      <c r="J8" s="360" t="s">
        <v>1141</v>
      </c>
      <c r="K8" s="360" t="s">
        <v>1171</v>
      </c>
      <c r="L8" s="360" t="s">
        <v>32</v>
      </c>
      <c r="M8" s="361">
        <v>512681400</v>
      </c>
    </row>
    <row r="9" spans="1:13">
      <c r="A9" s="360" t="s">
        <v>10388</v>
      </c>
      <c r="B9" s="360" t="s">
        <v>2280</v>
      </c>
      <c r="C9" s="360" t="s">
        <v>920</v>
      </c>
      <c r="D9" s="360">
        <v>4001</v>
      </c>
      <c r="E9" s="360" t="s">
        <v>1124</v>
      </c>
      <c r="F9" s="360" t="s">
        <v>552</v>
      </c>
      <c r="G9" s="360" t="s">
        <v>298</v>
      </c>
      <c r="H9" s="360" t="s">
        <v>41</v>
      </c>
      <c r="I9" s="360" t="s">
        <v>316</v>
      </c>
      <c r="J9" s="360" t="s">
        <v>1141</v>
      </c>
      <c r="K9" s="360" t="s">
        <v>290</v>
      </c>
      <c r="L9" s="360" t="s">
        <v>32</v>
      </c>
      <c r="M9" s="361">
        <v>512681400</v>
      </c>
    </row>
    <row r="10" spans="1:13">
      <c r="A10" s="360" t="s">
        <v>10389</v>
      </c>
      <c r="B10" s="360" t="s">
        <v>2281</v>
      </c>
      <c r="C10" s="360" t="s">
        <v>920</v>
      </c>
      <c r="D10" s="360">
        <v>4001</v>
      </c>
      <c r="E10" s="360" t="s">
        <v>1124</v>
      </c>
      <c r="F10" s="360" t="s">
        <v>552</v>
      </c>
      <c r="G10" s="360" t="s">
        <v>298</v>
      </c>
      <c r="H10" s="360" t="s">
        <v>41</v>
      </c>
      <c r="I10" s="360" t="s">
        <v>316</v>
      </c>
      <c r="J10" s="360" t="s">
        <v>1141</v>
      </c>
      <c r="K10" s="360" t="s">
        <v>291</v>
      </c>
      <c r="L10" s="360" t="s">
        <v>32</v>
      </c>
      <c r="M10" s="361">
        <v>433794900</v>
      </c>
    </row>
    <row r="11" spans="1:13">
      <c r="A11" s="360" t="s">
        <v>10390</v>
      </c>
      <c r="B11" s="360" t="s">
        <v>2282</v>
      </c>
      <c r="C11" s="360" t="s">
        <v>920</v>
      </c>
      <c r="D11" s="360">
        <v>4001</v>
      </c>
      <c r="E11" s="360" t="s">
        <v>1124</v>
      </c>
      <c r="F11" s="360" t="s">
        <v>552</v>
      </c>
      <c r="G11" s="360" t="s">
        <v>298</v>
      </c>
      <c r="H11" s="360" t="s">
        <v>41</v>
      </c>
      <c r="I11" s="360" t="s">
        <v>316</v>
      </c>
      <c r="J11" s="360" t="s">
        <v>1141</v>
      </c>
      <c r="K11" s="360" t="s">
        <v>1170</v>
      </c>
      <c r="L11" s="360" t="s">
        <v>218</v>
      </c>
      <c r="M11" s="361">
        <v>1538021100</v>
      </c>
    </row>
    <row r="12" spans="1:13">
      <c r="A12" s="360" t="s">
        <v>10391</v>
      </c>
      <c r="B12" s="360" t="s">
        <v>2283</v>
      </c>
      <c r="C12" s="360" t="s">
        <v>920</v>
      </c>
      <c r="D12" s="360">
        <v>4001</v>
      </c>
      <c r="E12" s="360" t="s">
        <v>1124</v>
      </c>
      <c r="F12" s="360" t="s">
        <v>552</v>
      </c>
      <c r="G12" s="360" t="s">
        <v>298</v>
      </c>
      <c r="H12" s="360" t="s">
        <v>41</v>
      </c>
      <c r="I12" s="360" t="s">
        <v>316</v>
      </c>
      <c r="J12" s="360" t="s">
        <v>1141</v>
      </c>
      <c r="K12" s="360" t="s">
        <v>1171</v>
      </c>
      <c r="L12" s="360" t="s">
        <v>218</v>
      </c>
      <c r="M12" s="361">
        <v>1348716600</v>
      </c>
    </row>
    <row r="13" spans="1:13">
      <c r="A13" s="360" t="s">
        <v>10392</v>
      </c>
      <c r="B13" s="360" t="s">
        <v>2284</v>
      </c>
      <c r="C13" s="360" t="s">
        <v>920</v>
      </c>
      <c r="D13" s="360">
        <v>4001</v>
      </c>
      <c r="E13" s="360" t="s">
        <v>1124</v>
      </c>
      <c r="F13" s="360" t="s">
        <v>552</v>
      </c>
      <c r="G13" s="360" t="s">
        <v>298</v>
      </c>
      <c r="H13" s="360" t="s">
        <v>41</v>
      </c>
      <c r="I13" s="360" t="s">
        <v>316</v>
      </c>
      <c r="J13" s="360" t="s">
        <v>1141</v>
      </c>
      <c r="K13" s="360" t="s">
        <v>290</v>
      </c>
      <c r="L13" s="360" t="s">
        <v>218</v>
      </c>
      <c r="M13" s="361">
        <v>1301407800</v>
      </c>
    </row>
    <row r="14" spans="1:13">
      <c r="A14" s="360" t="s">
        <v>10393</v>
      </c>
      <c r="B14" s="360" t="s">
        <v>2285</v>
      </c>
      <c r="C14" s="360" t="s">
        <v>920</v>
      </c>
      <c r="D14" s="360">
        <v>4001</v>
      </c>
      <c r="E14" s="360" t="s">
        <v>1124</v>
      </c>
      <c r="F14" s="360" t="s">
        <v>552</v>
      </c>
      <c r="G14" s="360" t="s">
        <v>298</v>
      </c>
      <c r="H14" s="360" t="s">
        <v>41</v>
      </c>
      <c r="I14" s="360" t="s">
        <v>316</v>
      </c>
      <c r="J14" s="360" t="s">
        <v>1141</v>
      </c>
      <c r="K14" s="360" t="s">
        <v>291</v>
      </c>
      <c r="L14" s="360" t="s">
        <v>218</v>
      </c>
      <c r="M14" s="361">
        <v>1112103300</v>
      </c>
    </row>
    <row r="15" spans="1:13">
      <c r="A15" s="360" t="s">
        <v>10394</v>
      </c>
      <c r="B15" s="360" t="s">
        <v>2274</v>
      </c>
      <c r="C15" s="360" t="s">
        <v>920</v>
      </c>
      <c r="D15" s="360">
        <v>4001</v>
      </c>
      <c r="E15" s="360" t="s">
        <v>1124</v>
      </c>
      <c r="F15" s="360" t="s">
        <v>552</v>
      </c>
      <c r="G15" s="360" t="s">
        <v>298</v>
      </c>
      <c r="H15" s="360" t="s">
        <v>41</v>
      </c>
      <c r="I15" s="360" t="s">
        <v>318</v>
      </c>
      <c r="J15" s="360" t="s">
        <v>1142</v>
      </c>
      <c r="K15" s="360" t="s">
        <v>1170</v>
      </c>
      <c r="L15" s="360" t="s">
        <v>34</v>
      </c>
      <c r="M15" s="361">
        <v>1025339700</v>
      </c>
    </row>
    <row r="16" spans="1:13">
      <c r="A16" s="360" t="s">
        <v>10395</v>
      </c>
      <c r="B16" s="360" t="s">
        <v>2275</v>
      </c>
      <c r="C16" s="360" t="s">
        <v>920</v>
      </c>
      <c r="D16" s="360">
        <v>4001</v>
      </c>
      <c r="E16" s="360" t="s">
        <v>1124</v>
      </c>
      <c r="F16" s="360" t="s">
        <v>552</v>
      </c>
      <c r="G16" s="360" t="s">
        <v>298</v>
      </c>
      <c r="H16" s="360" t="s">
        <v>41</v>
      </c>
      <c r="I16" s="360" t="s">
        <v>318</v>
      </c>
      <c r="J16" s="360" t="s">
        <v>1142</v>
      </c>
      <c r="K16" s="360" t="s">
        <v>1171</v>
      </c>
      <c r="L16" s="360" t="s">
        <v>34</v>
      </c>
      <c r="M16" s="361">
        <v>899144400</v>
      </c>
    </row>
    <row r="17" spans="1:13">
      <c r="A17" s="360" t="s">
        <v>10396</v>
      </c>
      <c r="B17" s="360" t="s">
        <v>2276</v>
      </c>
      <c r="C17" s="360" t="s">
        <v>920</v>
      </c>
      <c r="D17" s="360">
        <v>4001</v>
      </c>
      <c r="E17" s="360" t="s">
        <v>1124</v>
      </c>
      <c r="F17" s="360" t="s">
        <v>552</v>
      </c>
      <c r="G17" s="360" t="s">
        <v>298</v>
      </c>
      <c r="H17" s="360" t="s">
        <v>41</v>
      </c>
      <c r="I17" s="360" t="s">
        <v>318</v>
      </c>
      <c r="J17" s="360" t="s">
        <v>1142</v>
      </c>
      <c r="K17" s="360" t="s">
        <v>290</v>
      </c>
      <c r="L17" s="360" t="s">
        <v>34</v>
      </c>
      <c r="M17" s="361">
        <v>867589800</v>
      </c>
    </row>
    <row r="18" spans="1:13">
      <c r="A18" s="360" t="s">
        <v>10397</v>
      </c>
      <c r="B18" s="360" t="s">
        <v>2277</v>
      </c>
      <c r="C18" s="360" t="s">
        <v>920</v>
      </c>
      <c r="D18" s="360">
        <v>4001</v>
      </c>
      <c r="E18" s="360" t="s">
        <v>1124</v>
      </c>
      <c r="F18" s="360" t="s">
        <v>552</v>
      </c>
      <c r="G18" s="360" t="s">
        <v>298</v>
      </c>
      <c r="H18" s="360" t="s">
        <v>41</v>
      </c>
      <c r="I18" s="360" t="s">
        <v>318</v>
      </c>
      <c r="J18" s="360" t="s">
        <v>1142</v>
      </c>
      <c r="K18" s="360" t="s">
        <v>291</v>
      </c>
      <c r="L18" s="360" t="s">
        <v>34</v>
      </c>
      <c r="M18" s="361">
        <v>741394500</v>
      </c>
    </row>
    <row r="19" spans="1:13">
      <c r="A19" s="360" t="s">
        <v>10398</v>
      </c>
      <c r="B19" s="360" t="s">
        <v>2278</v>
      </c>
      <c r="C19" s="360" t="s">
        <v>920</v>
      </c>
      <c r="D19" s="360">
        <v>4001</v>
      </c>
      <c r="E19" s="360" t="s">
        <v>1124</v>
      </c>
      <c r="F19" s="360" t="s">
        <v>552</v>
      </c>
      <c r="G19" s="360" t="s">
        <v>298</v>
      </c>
      <c r="H19" s="360" t="s">
        <v>41</v>
      </c>
      <c r="I19" s="360" t="s">
        <v>318</v>
      </c>
      <c r="J19" s="360" t="s">
        <v>1142</v>
      </c>
      <c r="K19" s="360" t="s">
        <v>1170</v>
      </c>
      <c r="L19" s="360" t="s">
        <v>32</v>
      </c>
      <c r="M19" s="361">
        <v>591544800</v>
      </c>
    </row>
    <row r="20" spans="1:13">
      <c r="A20" s="360" t="s">
        <v>10399</v>
      </c>
      <c r="B20" s="360" t="s">
        <v>2279</v>
      </c>
      <c r="C20" s="360" t="s">
        <v>920</v>
      </c>
      <c r="D20" s="360">
        <v>4001</v>
      </c>
      <c r="E20" s="360" t="s">
        <v>1124</v>
      </c>
      <c r="F20" s="360" t="s">
        <v>552</v>
      </c>
      <c r="G20" s="360" t="s">
        <v>298</v>
      </c>
      <c r="H20" s="360" t="s">
        <v>41</v>
      </c>
      <c r="I20" s="360" t="s">
        <v>318</v>
      </c>
      <c r="J20" s="360" t="s">
        <v>1142</v>
      </c>
      <c r="K20" s="360" t="s">
        <v>1171</v>
      </c>
      <c r="L20" s="360" t="s">
        <v>32</v>
      </c>
      <c r="M20" s="361">
        <v>512681400</v>
      </c>
    </row>
    <row r="21" spans="1:13">
      <c r="A21" s="360" t="s">
        <v>10400</v>
      </c>
      <c r="B21" s="360" t="s">
        <v>2280</v>
      </c>
      <c r="C21" s="360" t="s">
        <v>920</v>
      </c>
      <c r="D21" s="360">
        <v>4001</v>
      </c>
      <c r="E21" s="360" t="s">
        <v>1124</v>
      </c>
      <c r="F21" s="360" t="s">
        <v>552</v>
      </c>
      <c r="G21" s="360" t="s">
        <v>298</v>
      </c>
      <c r="H21" s="360" t="s">
        <v>41</v>
      </c>
      <c r="I21" s="360" t="s">
        <v>318</v>
      </c>
      <c r="J21" s="360" t="s">
        <v>1142</v>
      </c>
      <c r="K21" s="360" t="s">
        <v>290</v>
      </c>
      <c r="L21" s="360" t="s">
        <v>32</v>
      </c>
      <c r="M21" s="361">
        <v>512681400</v>
      </c>
    </row>
    <row r="22" spans="1:13">
      <c r="A22" s="360" t="s">
        <v>10401</v>
      </c>
      <c r="B22" s="360" t="s">
        <v>2281</v>
      </c>
      <c r="C22" s="360" t="s">
        <v>920</v>
      </c>
      <c r="D22" s="360">
        <v>4001</v>
      </c>
      <c r="E22" s="360" t="s">
        <v>1124</v>
      </c>
      <c r="F22" s="360" t="s">
        <v>552</v>
      </c>
      <c r="G22" s="360" t="s">
        <v>298</v>
      </c>
      <c r="H22" s="360" t="s">
        <v>41</v>
      </c>
      <c r="I22" s="360" t="s">
        <v>318</v>
      </c>
      <c r="J22" s="360" t="s">
        <v>1142</v>
      </c>
      <c r="K22" s="360" t="s">
        <v>291</v>
      </c>
      <c r="L22" s="360" t="s">
        <v>32</v>
      </c>
      <c r="M22" s="361">
        <v>433794900</v>
      </c>
    </row>
    <row r="23" spans="1:13">
      <c r="A23" s="360" t="s">
        <v>10402</v>
      </c>
      <c r="B23" s="360" t="s">
        <v>2282</v>
      </c>
      <c r="C23" s="360" t="s">
        <v>920</v>
      </c>
      <c r="D23" s="360">
        <v>4001</v>
      </c>
      <c r="E23" s="360" t="s">
        <v>1124</v>
      </c>
      <c r="F23" s="360" t="s">
        <v>552</v>
      </c>
      <c r="G23" s="360" t="s">
        <v>298</v>
      </c>
      <c r="H23" s="360" t="s">
        <v>41</v>
      </c>
      <c r="I23" s="360" t="s">
        <v>318</v>
      </c>
      <c r="J23" s="360" t="s">
        <v>1142</v>
      </c>
      <c r="K23" s="360" t="s">
        <v>1170</v>
      </c>
      <c r="L23" s="360" t="s">
        <v>218</v>
      </c>
      <c r="M23" s="361">
        <v>1538021100</v>
      </c>
    </row>
    <row r="24" spans="1:13">
      <c r="A24" s="360" t="s">
        <v>10403</v>
      </c>
      <c r="B24" s="360" t="s">
        <v>2283</v>
      </c>
      <c r="C24" s="360" t="s">
        <v>920</v>
      </c>
      <c r="D24" s="360">
        <v>4001</v>
      </c>
      <c r="E24" s="360" t="s">
        <v>1124</v>
      </c>
      <c r="F24" s="360" t="s">
        <v>552</v>
      </c>
      <c r="G24" s="360" t="s">
        <v>298</v>
      </c>
      <c r="H24" s="360" t="s">
        <v>41</v>
      </c>
      <c r="I24" s="360" t="s">
        <v>318</v>
      </c>
      <c r="J24" s="360" t="s">
        <v>1142</v>
      </c>
      <c r="K24" s="360" t="s">
        <v>1171</v>
      </c>
      <c r="L24" s="360" t="s">
        <v>218</v>
      </c>
      <c r="M24" s="361">
        <v>1348716600</v>
      </c>
    </row>
    <row r="25" spans="1:13">
      <c r="A25" s="360" t="s">
        <v>10404</v>
      </c>
      <c r="B25" s="360" t="s">
        <v>2284</v>
      </c>
      <c r="C25" s="360" t="s">
        <v>920</v>
      </c>
      <c r="D25" s="360">
        <v>4001</v>
      </c>
      <c r="E25" s="360" t="s">
        <v>1124</v>
      </c>
      <c r="F25" s="360" t="s">
        <v>552</v>
      </c>
      <c r="G25" s="360" t="s">
        <v>298</v>
      </c>
      <c r="H25" s="360" t="s">
        <v>41</v>
      </c>
      <c r="I25" s="360" t="s">
        <v>318</v>
      </c>
      <c r="J25" s="360" t="s">
        <v>1142</v>
      </c>
      <c r="K25" s="360" t="s">
        <v>290</v>
      </c>
      <c r="L25" s="360" t="s">
        <v>218</v>
      </c>
      <c r="M25" s="361">
        <v>1301407800</v>
      </c>
    </row>
    <row r="26" spans="1:13">
      <c r="A26" s="360" t="s">
        <v>10405</v>
      </c>
      <c r="B26" s="360" t="s">
        <v>2285</v>
      </c>
      <c r="C26" s="360" t="s">
        <v>920</v>
      </c>
      <c r="D26" s="360">
        <v>4001</v>
      </c>
      <c r="E26" s="360" t="s">
        <v>1124</v>
      </c>
      <c r="F26" s="360" t="s">
        <v>552</v>
      </c>
      <c r="G26" s="360" t="s">
        <v>298</v>
      </c>
      <c r="H26" s="360" t="s">
        <v>41</v>
      </c>
      <c r="I26" s="360" t="s">
        <v>318</v>
      </c>
      <c r="J26" s="360" t="s">
        <v>1142</v>
      </c>
      <c r="K26" s="360" t="s">
        <v>291</v>
      </c>
      <c r="L26" s="360" t="s">
        <v>218</v>
      </c>
      <c r="M26" s="361">
        <v>1112103300</v>
      </c>
    </row>
    <row r="27" spans="1:13">
      <c r="A27" s="360" t="s">
        <v>10406</v>
      </c>
      <c r="B27" s="360" t="s">
        <v>2274</v>
      </c>
      <c r="C27" s="360" t="s">
        <v>920</v>
      </c>
      <c r="D27" s="360">
        <v>4001</v>
      </c>
      <c r="E27" s="360" t="s">
        <v>1124</v>
      </c>
      <c r="F27" s="360" t="s">
        <v>552</v>
      </c>
      <c r="G27" s="360" t="s">
        <v>298</v>
      </c>
      <c r="H27" s="360" t="s">
        <v>41</v>
      </c>
      <c r="I27" s="360" t="s">
        <v>320</v>
      </c>
      <c r="J27" s="360" t="s">
        <v>1137</v>
      </c>
      <c r="K27" s="360" t="s">
        <v>1170</v>
      </c>
      <c r="L27" s="360" t="s">
        <v>34</v>
      </c>
      <c r="M27" s="361">
        <v>1025339700</v>
      </c>
    </row>
    <row r="28" spans="1:13">
      <c r="A28" s="360" t="s">
        <v>10407</v>
      </c>
      <c r="B28" s="360" t="s">
        <v>2275</v>
      </c>
      <c r="C28" s="360" t="s">
        <v>920</v>
      </c>
      <c r="D28" s="360">
        <v>4001</v>
      </c>
      <c r="E28" s="360" t="s">
        <v>1124</v>
      </c>
      <c r="F28" s="360" t="s">
        <v>552</v>
      </c>
      <c r="G28" s="360" t="s">
        <v>298</v>
      </c>
      <c r="H28" s="360" t="s">
        <v>41</v>
      </c>
      <c r="I28" s="360" t="s">
        <v>320</v>
      </c>
      <c r="J28" s="360" t="s">
        <v>1137</v>
      </c>
      <c r="K28" s="360" t="s">
        <v>1171</v>
      </c>
      <c r="L28" s="360" t="s">
        <v>34</v>
      </c>
      <c r="M28" s="361">
        <v>899144400</v>
      </c>
    </row>
    <row r="29" spans="1:13">
      <c r="A29" s="360" t="s">
        <v>10408</v>
      </c>
      <c r="B29" s="360" t="s">
        <v>2276</v>
      </c>
      <c r="C29" s="360" t="s">
        <v>920</v>
      </c>
      <c r="D29" s="360">
        <v>4001</v>
      </c>
      <c r="E29" s="360" t="s">
        <v>1124</v>
      </c>
      <c r="F29" s="360" t="s">
        <v>552</v>
      </c>
      <c r="G29" s="360" t="s">
        <v>298</v>
      </c>
      <c r="H29" s="360" t="s">
        <v>41</v>
      </c>
      <c r="I29" s="360" t="s">
        <v>320</v>
      </c>
      <c r="J29" s="360" t="s">
        <v>1137</v>
      </c>
      <c r="K29" s="360" t="s">
        <v>290</v>
      </c>
      <c r="L29" s="360" t="s">
        <v>34</v>
      </c>
      <c r="M29" s="361">
        <v>867589800</v>
      </c>
    </row>
    <row r="30" spans="1:13">
      <c r="A30" s="360" t="s">
        <v>10409</v>
      </c>
      <c r="B30" s="360" t="s">
        <v>2277</v>
      </c>
      <c r="C30" s="360" t="s">
        <v>920</v>
      </c>
      <c r="D30" s="360">
        <v>4001</v>
      </c>
      <c r="E30" s="360" t="s">
        <v>1124</v>
      </c>
      <c r="F30" s="360" t="s">
        <v>552</v>
      </c>
      <c r="G30" s="360" t="s">
        <v>298</v>
      </c>
      <c r="H30" s="360" t="s">
        <v>41</v>
      </c>
      <c r="I30" s="360" t="s">
        <v>320</v>
      </c>
      <c r="J30" s="360" t="s">
        <v>1137</v>
      </c>
      <c r="K30" s="360" t="s">
        <v>291</v>
      </c>
      <c r="L30" s="360" t="s">
        <v>34</v>
      </c>
      <c r="M30" s="361">
        <v>741394500</v>
      </c>
    </row>
    <row r="31" spans="1:13">
      <c r="A31" s="360" t="s">
        <v>10410</v>
      </c>
      <c r="B31" s="360" t="s">
        <v>2278</v>
      </c>
      <c r="C31" s="360" t="s">
        <v>920</v>
      </c>
      <c r="D31" s="360">
        <v>4001</v>
      </c>
      <c r="E31" s="360" t="s">
        <v>1124</v>
      </c>
      <c r="F31" s="360" t="s">
        <v>552</v>
      </c>
      <c r="G31" s="360" t="s">
        <v>298</v>
      </c>
      <c r="H31" s="360" t="s">
        <v>41</v>
      </c>
      <c r="I31" s="360" t="s">
        <v>320</v>
      </c>
      <c r="J31" s="360" t="s">
        <v>1137</v>
      </c>
      <c r="K31" s="360" t="s">
        <v>1170</v>
      </c>
      <c r="L31" s="360" t="s">
        <v>32</v>
      </c>
      <c r="M31" s="361">
        <v>591544800</v>
      </c>
    </row>
    <row r="32" spans="1:13">
      <c r="A32" s="360" t="s">
        <v>10411</v>
      </c>
      <c r="B32" s="360" t="s">
        <v>2279</v>
      </c>
      <c r="C32" s="360" t="s">
        <v>920</v>
      </c>
      <c r="D32" s="360">
        <v>4001</v>
      </c>
      <c r="E32" s="360" t="s">
        <v>1124</v>
      </c>
      <c r="F32" s="360" t="s">
        <v>552</v>
      </c>
      <c r="G32" s="360" t="s">
        <v>298</v>
      </c>
      <c r="H32" s="360" t="s">
        <v>41</v>
      </c>
      <c r="I32" s="360" t="s">
        <v>320</v>
      </c>
      <c r="J32" s="360" t="s">
        <v>1137</v>
      </c>
      <c r="K32" s="360" t="s">
        <v>1171</v>
      </c>
      <c r="L32" s="360" t="s">
        <v>32</v>
      </c>
      <c r="M32" s="361">
        <v>512681400</v>
      </c>
    </row>
    <row r="33" spans="1:13">
      <c r="A33" s="360" t="s">
        <v>10412</v>
      </c>
      <c r="B33" s="360" t="s">
        <v>2280</v>
      </c>
      <c r="C33" s="360" t="s">
        <v>920</v>
      </c>
      <c r="D33" s="360">
        <v>4001</v>
      </c>
      <c r="E33" s="360" t="s">
        <v>1124</v>
      </c>
      <c r="F33" s="360" t="s">
        <v>552</v>
      </c>
      <c r="G33" s="360" t="s">
        <v>298</v>
      </c>
      <c r="H33" s="360" t="s">
        <v>41</v>
      </c>
      <c r="I33" s="360" t="s">
        <v>320</v>
      </c>
      <c r="J33" s="360" t="s">
        <v>1137</v>
      </c>
      <c r="K33" s="360" t="s">
        <v>290</v>
      </c>
      <c r="L33" s="360" t="s">
        <v>32</v>
      </c>
      <c r="M33" s="361">
        <v>512681400</v>
      </c>
    </row>
    <row r="34" spans="1:13">
      <c r="A34" s="360" t="s">
        <v>10413</v>
      </c>
      <c r="B34" s="360" t="s">
        <v>2281</v>
      </c>
      <c r="C34" s="360" t="s">
        <v>920</v>
      </c>
      <c r="D34" s="360">
        <v>4001</v>
      </c>
      <c r="E34" s="360" t="s">
        <v>1124</v>
      </c>
      <c r="F34" s="360" t="s">
        <v>552</v>
      </c>
      <c r="G34" s="360" t="s">
        <v>298</v>
      </c>
      <c r="H34" s="360" t="s">
        <v>41</v>
      </c>
      <c r="I34" s="360" t="s">
        <v>320</v>
      </c>
      <c r="J34" s="360" t="s">
        <v>1137</v>
      </c>
      <c r="K34" s="360" t="s">
        <v>291</v>
      </c>
      <c r="L34" s="360" t="s">
        <v>32</v>
      </c>
      <c r="M34" s="361">
        <v>433794900</v>
      </c>
    </row>
    <row r="35" spans="1:13">
      <c r="A35" s="360" t="s">
        <v>10414</v>
      </c>
      <c r="B35" s="360" t="s">
        <v>2282</v>
      </c>
      <c r="C35" s="360" t="s">
        <v>920</v>
      </c>
      <c r="D35" s="360">
        <v>4001</v>
      </c>
      <c r="E35" s="360" t="s">
        <v>1124</v>
      </c>
      <c r="F35" s="360" t="s">
        <v>552</v>
      </c>
      <c r="G35" s="360" t="s">
        <v>298</v>
      </c>
      <c r="H35" s="360" t="s">
        <v>41</v>
      </c>
      <c r="I35" s="360" t="s">
        <v>320</v>
      </c>
      <c r="J35" s="360" t="s">
        <v>1137</v>
      </c>
      <c r="K35" s="360" t="s">
        <v>1170</v>
      </c>
      <c r="L35" s="360" t="s">
        <v>218</v>
      </c>
      <c r="M35" s="361">
        <v>1538021100</v>
      </c>
    </row>
    <row r="36" spans="1:13">
      <c r="A36" s="360" t="s">
        <v>10415</v>
      </c>
      <c r="B36" s="360" t="s">
        <v>2283</v>
      </c>
      <c r="C36" s="360" t="s">
        <v>920</v>
      </c>
      <c r="D36" s="360">
        <v>4001</v>
      </c>
      <c r="E36" s="360" t="s">
        <v>1124</v>
      </c>
      <c r="F36" s="360" t="s">
        <v>552</v>
      </c>
      <c r="G36" s="360" t="s">
        <v>298</v>
      </c>
      <c r="H36" s="360" t="s">
        <v>41</v>
      </c>
      <c r="I36" s="360" t="s">
        <v>320</v>
      </c>
      <c r="J36" s="360" t="s">
        <v>1137</v>
      </c>
      <c r="K36" s="360" t="s">
        <v>1171</v>
      </c>
      <c r="L36" s="360" t="s">
        <v>218</v>
      </c>
      <c r="M36" s="361">
        <v>1348716600</v>
      </c>
    </row>
    <row r="37" spans="1:13">
      <c r="A37" s="360" t="s">
        <v>10416</v>
      </c>
      <c r="B37" s="360" t="s">
        <v>2284</v>
      </c>
      <c r="C37" s="360" t="s">
        <v>920</v>
      </c>
      <c r="D37" s="360">
        <v>4001</v>
      </c>
      <c r="E37" s="360" t="s">
        <v>1124</v>
      </c>
      <c r="F37" s="360" t="s">
        <v>552</v>
      </c>
      <c r="G37" s="360" t="s">
        <v>298</v>
      </c>
      <c r="H37" s="360" t="s">
        <v>41</v>
      </c>
      <c r="I37" s="360" t="s">
        <v>320</v>
      </c>
      <c r="J37" s="360" t="s">
        <v>1137</v>
      </c>
      <c r="K37" s="360" t="s">
        <v>290</v>
      </c>
      <c r="L37" s="360" t="s">
        <v>218</v>
      </c>
      <c r="M37" s="361">
        <v>1301407800</v>
      </c>
    </row>
    <row r="38" spans="1:13">
      <c r="A38" s="360" t="s">
        <v>10417</v>
      </c>
      <c r="B38" s="360" t="s">
        <v>2285</v>
      </c>
      <c r="C38" s="360" t="s">
        <v>920</v>
      </c>
      <c r="D38" s="360">
        <v>4001</v>
      </c>
      <c r="E38" s="360" t="s">
        <v>1124</v>
      </c>
      <c r="F38" s="360" t="s">
        <v>552</v>
      </c>
      <c r="G38" s="360" t="s">
        <v>298</v>
      </c>
      <c r="H38" s="360" t="s">
        <v>41</v>
      </c>
      <c r="I38" s="360" t="s">
        <v>320</v>
      </c>
      <c r="J38" s="360" t="s">
        <v>1137</v>
      </c>
      <c r="K38" s="360" t="s">
        <v>291</v>
      </c>
      <c r="L38" s="360" t="s">
        <v>218</v>
      </c>
      <c r="M38" s="361">
        <v>1112103300</v>
      </c>
    </row>
    <row r="39" spans="1:13">
      <c r="A39" s="360" t="s">
        <v>10418</v>
      </c>
      <c r="B39" s="360" t="s">
        <v>2274</v>
      </c>
      <c r="C39" s="360" t="s">
        <v>920</v>
      </c>
      <c r="D39" s="360">
        <v>4001</v>
      </c>
      <c r="E39" s="360" t="s">
        <v>1124</v>
      </c>
      <c r="F39" s="360" t="s">
        <v>552</v>
      </c>
      <c r="G39" s="360" t="s">
        <v>298</v>
      </c>
      <c r="H39" s="360" t="s">
        <v>41</v>
      </c>
      <c r="I39" s="360" t="s">
        <v>322</v>
      </c>
      <c r="J39" s="360" t="s">
        <v>1136</v>
      </c>
      <c r="K39" s="360" t="s">
        <v>1170</v>
      </c>
      <c r="L39" s="360" t="s">
        <v>34</v>
      </c>
      <c r="M39" s="361">
        <v>1025339700</v>
      </c>
    </row>
    <row r="40" spans="1:13">
      <c r="A40" s="360" t="s">
        <v>10419</v>
      </c>
      <c r="B40" s="360" t="s">
        <v>2275</v>
      </c>
      <c r="C40" s="360" t="s">
        <v>920</v>
      </c>
      <c r="D40" s="360">
        <v>4001</v>
      </c>
      <c r="E40" s="360" t="s">
        <v>1124</v>
      </c>
      <c r="F40" s="360" t="s">
        <v>552</v>
      </c>
      <c r="G40" s="360" t="s">
        <v>298</v>
      </c>
      <c r="H40" s="360" t="s">
        <v>41</v>
      </c>
      <c r="I40" s="360" t="s">
        <v>322</v>
      </c>
      <c r="J40" s="360" t="s">
        <v>1136</v>
      </c>
      <c r="K40" s="360" t="s">
        <v>1171</v>
      </c>
      <c r="L40" s="360" t="s">
        <v>34</v>
      </c>
      <c r="M40" s="361">
        <v>899144400</v>
      </c>
    </row>
    <row r="41" spans="1:13">
      <c r="A41" s="360" t="s">
        <v>10420</v>
      </c>
      <c r="B41" s="360" t="s">
        <v>2276</v>
      </c>
      <c r="C41" s="360" t="s">
        <v>920</v>
      </c>
      <c r="D41" s="360">
        <v>4001</v>
      </c>
      <c r="E41" s="360" t="s">
        <v>1124</v>
      </c>
      <c r="F41" s="360" t="s">
        <v>552</v>
      </c>
      <c r="G41" s="360" t="s">
        <v>298</v>
      </c>
      <c r="H41" s="360" t="s">
        <v>41</v>
      </c>
      <c r="I41" s="360" t="s">
        <v>322</v>
      </c>
      <c r="J41" s="360" t="s">
        <v>1136</v>
      </c>
      <c r="K41" s="360" t="s">
        <v>290</v>
      </c>
      <c r="L41" s="360" t="s">
        <v>34</v>
      </c>
      <c r="M41" s="361">
        <v>867589800</v>
      </c>
    </row>
    <row r="42" spans="1:13">
      <c r="A42" s="360" t="s">
        <v>10421</v>
      </c>
      <c r="B42" s="360" t="s">
        <v>2277</v>
      </c>
      <c r="C42" s="360" t="s">
        <v>920</v>
      </c>
      <c r="D42" s="360">
        <v>4001</v>
      </c>
      <c r="E42" s="360" t="s">
        <v>1124</v>
      </c>
      <c r="F42" s="360" t="s">
        <v>552</v>
      </c>
      <c r="G42" s="360" t="s">
        <v>298</v>
      </c>
      <c r="H42" s="360" t="s">
        <v>41</v>
      </c>
      <c r="I42" s="360" t="s">
        <v>322</v>
      </c>
      <c r="J42" s="360" t="s">
        <v>1136</v>
      </c>
      <c r="K42" s="360" t="s">
        <v>291</v>
      </c>
      <c r="L42" s="360" t="s">
        <v>34</v>
      </c>
      <c r="M42" s="361">
        <v>741394500</v>
      </c>
    </row>
    <row r="43" spans="1:13">
      <c r="A43" s="360" t="s">
        <v>10422</v>
      </c>
      <c r="B43" s="360" t="s">
        <v>2278</v>
      </c>
      <c r="C43" s="360" t="s">
        <v>920</v>
      </c>
      <c r="D43" s="360">
        <v>4001</v>
      </c>
      <c r="E43" s="360" t="s">
        <v>1124</v>
      </c>
      <c r="F43" s="360" t="s">
        <v>552</v>
      </c>
      <c r="G43" s="360" t="s">
        <v>298</v>
      </c>
      <c r="H43" s="360" t="s">
        <v>41</v>
      </c>
      <c r="I43" s="360" t="s">
        <v>322</v>
      </c>
      <c r="J43" s="360" t="s">
        <v>1136</v>
      </c>
      <c r="K43" s="360" t="s">
        <v>1170</v>
      </c>
      <c r="L43" s="360" t="s">
        <v>32</v>
      </c>
      <c r="M43" s="361">
        <v>591544800</v>
      </c>
    </row>
    <row r="44" spans="1:13">
      <c r="A44" s="360" t="s">
        <v>10423</v>
      </c>
      <c r="B44" s="360" t="s">
        <v>2279</v>
      </c>
      <c r="C44" s="360" t="s">
        <v>920</v>
      </c>
      <c r="D44" s="360">
        <v>4001</v>
      </c>
      <c r="E44" s="360" t="s">
        <v>1124</v>
      </c>
      <c r="F44" s="360" t="s">
        <v>552</v>
      </c>
      <c r="G44" s="360" t="s">
        <v>298</v>
      </c>
      <c r="H44" s="360" t="s">
        <v>41</v>
      </c>
      <c r="I44" s="360" t="s">
        <v>322</v>
      </c>
      <c r="J44" s="360" t="s">
        <v>1136</v>
      </c>
      <c r="K44" s="360" t="s">
        <v>1171</v>
      </c>
      <c r="L44" s="360" t="s">
        <v>32</v>
      </c>
      <c r="M44" s="361">
        <v>512681400</v>
      </c>
    </row>
    <row r="45" spans="1:13">
      <c r="A45" s="360" t="s">
        <v>10424</v>
      </c>
      <c r="B45" s="360" t="s">
        <v>2280</v>
      </c>
      <c r="C45" s="360" t="s">
        <v>920</v>
      </c>
      <c r="D45" s="360">
        <v>4001</v>
      </c>
      <c r="E45" s="360" t="s">
        <v>1124</v>
      </c>
      <c r="F45" s="360" t="s">
        <v>552</v>
      </c>
      <c r="G45" s="360" t="s">
        <v>298</v>
      </c>
      <c r="H45" s="360" t="s">
        <v>41</v>
      </c>
      <c r="I45" s="360" t="s">
        <v>322</v>
      </c>
      <c r="J45" s="360" t="s">
        <v>1136</v>
      </c>
      <c r="K45" s="360" t="s">
        <v>290</v>
      </c>
      <c r="L45" s="360" t="s">
        <v>32</v>
      </c>
      <c r="M45" s="361">
        <v>512681400</v>
      </c>
    </row>
    <row r="46" spans="1:13">
      <c r="A46" s="360" t="s">
        <v>10425</v>
      </c>
      <c r="B46" s="360" t="s">
        <v>2281</v>
      </c>
      <c r="C46" s="360" t="s">
        <v>920</v>
      </c>
      <c r="D46" s="360">
        <v>4001</v>
      </c>
      <c r="E46" s="360" t="s">
        <v>1124</v>
      </c>
      <c r="F46" s="360" t="s">
        <v>552</v>
      </c>
      <c r="G46" s="360" t="s">
        <v>298</v>
      </c>
      <c r="H46" s="360" t="s">
        <v>41</v>
      </c>
      <c r="I46" s="360" t="s">
        <v>322</v>
      </c>
      <c r="J46" s="360" t="s">
        <v>1136</v>
      </c>
      <c r="K46" s="360" t="s">
        <v>291</v>
      </c>
      <c r="L46" s="360" t="s">
        <v>32</v>
      </c>
      <c r="M46" s="361">
        <v>433794900</v>
      </c>
    </row>
    <row r="47" spans="1:13">
      <c r="A47" s="360" t="s">
        <v>10426</v>
      </c>
      <c r="B47" s="360" t="s">
        <v>2282</v>
      </c>
      <c r="C47" s="360" t="s">
        <v>920</v>
      </c>
      <c r="D47" s="360">
        <v>4001</v>
      </c>
      <c r="E47" s="360" t="s">
        <v>1124</v>
      </c>
      <c r="F47" s="360" t="s">
        <v>552</v>
      </c>
      <c r="G47" s="360" t="s">
        <v>298</v>
      </c>
      <c r="H47" s="360" t="s">
        <v>41</v>
      </c>
      <c r="I47" s="360" t="s">
        <v>322</v>
      </c>
      <c r="J47" s="360" t="s">
        <v>1136</v>
      </c>
      <c r="K47" s="360" t="s">
        <v>1170</v>
      </c>
      <c r="L47" s="360" t="s">
        <v>218</v>
      </c>
      <c r="M47" s="361">
        <v>1538021100</v>
      </c>
    </row>
    <row r="48" spans="1:13">
      <c r="A48" s="360" t="s">
        <v>10427</v>
      </c>
      <c r="B48" s="360" t="s">
        <v>2283</v>
      </c>
      <c r="C48" s="360" t="s">
        <v>920</v>
      </c>
      <c r="D48" s="360">
        <v>4001</v>
      </c>
      <c r="E48" s="360" t="s">
        <v>1124</v>
      </c>
      <c r="F48" s="360" t="s">
        <v>552</v>
      </c>
      <c r="G48" s="360" t="s">
        <v>298</v>
      </c>
      <c r="H48" s="360" t="s">
        <v>41</v>
      </c>
      <c r="I48" s="360" t="s">
        <v>322</v>
      </c>
      <c r="J48" s="360" t="s">
        <v>1136</v>
      </c>
      <c r="K48" s="360" t="s">
        <v>1171</v>
      </c>
      <c r="L48" s="360" t="s">
        <v>218</v>
      </c>
      <c r="M48" s="361">
        <v>1348716600</v>
      </c>
    </row>
    <row r="49" spans="1:13">
      <c r="A49" s="360" t="s">
        <v>10428</v>
      </c>
      <c r="B49" s="360" t="s">
        <v>2284</v>
      </c>
      <c r="C49" s="360" t="s">
        <v>920</v>
      </c>
      <c r="D49" s="360">
        <v>4001</v>
      </c>
      <c r="E49" s="360" t="s">
        <v>1124</v>
      </c>
      <c r="F49" s="360" t="s">
        <v>552</v>
      </c>
      <c r="G49" s="360" t="s">
        <v>298</v>
      </c>
      <c r="H49" s="360" t="s">
        <v>41</v>
      </c>
      <c r="I49" s="360" t="s">
        <v>322</v>
      </c>
      <c r="J49" s="360" t="s">
        <v>1136</v>
      </c>
      <c r="K49" s="360" t="s">
        <v>290</v>
      </c>
      <c r="L49" s="360" t="s">
        <v>218</v>
      </c>
      <c r="M49" s="361">
        <v>1301407800</v>
      </c>
    </row>
    <row r="50" spans="1:13">
      <c r="A50" s="360" t="s">
        <v>10429</v>
      </c>
      <c r="B50" s="360" t="s">
        <v>2285</v>
      </c>
      <c r="C50" s="360" t="s">
        <v>920</v>
      </c>
      <c r="D50" s="360">
        <v>4001</v>
      </c>
      <c r="E50" s="360" t="s">
        <v>1124</v>
      </c>
      <c r="F50" s="360" t="s">
        <v>552</v>
      </c>
      <c r="G50" s="360" t="s">
        <v>298</v>
      </c>
      <c r="H50" s="360" t="s">
        <v>41</v>
      </c>
      <c r="I50" s="360" t="s">
        <v>322</v>
      </c>
      <c r="J50" s="360" t="s">
        <v>1136</v>
      </c>
      <c r="K50" s="360" t="s">
        <v>291</v>
      </c>
      <c r="L50" s="360" t="s">
        <v>218</v>
      </c>
      <c r="M50" s="361">
        <v>1112103300</v>
      </c>
    </row>
    <row r="51" spans="1:13">
      <c r="A51" s="360" t="s">
        <v>10430</v>
      </c>
      <c r="B51" s="360" t="s">
        <v>2274</v>
      </c>
      <c r="C51" s="360" t="s">
        <v>920</v>
      </c>
      <c r="D51" s="360">
        <v>4001</v>
      </c>
      <c r="E51" s="360" t="s">
        <v>1124</v>
      </c>
      <c r="F51" s="360" t="s">
        <v>552</v>
      </c>
      <c r="G51" s="360" t="s">
        <v>298</v>
      </c>
      <c r="H51" s="360" t="s">
        <v>41</v>
      </c>
      <c r="I51" s="360" t="s">
        <v>324</v>
      </c>
      <c r="J51" s="360" t="s">
        <v>1133</v>
      </c>
      <c r="K51" s="360" t="s">
        <v>1170</v>
      </c>
      <c r="L51" s="360" t="s">
        <v>34</v>
      </c>
      <c r="M51" s="361">
        <v>1025339700</v>
      </c>
    </row>
    <row r="52" spans="1:13">
      <c r="A52" s="360" t="s">
        <v>10431</v>
      </c>
      <c r="B52" s="360" t="s">
        <v>2275</v>
      </c>
      <c r="C52" s="360" t="s">
        <v>920</v>
      </c>
      <c r="D52" s="360">
        <v>4001</v>
      </c>
      <c r="E52" s="360" t="s">
        <v>1124</v>
      </c>
      <c r="F52" s="360" t="s">
        <v>552</v>
      </c>
      <c r="G52" s="360" t="s">
        <v>298</v>
      </c>
      <c r="H52" s="360" t="s">
        <v>41</v>
      </c>
      <c r="I52" s="360" t="s">
        <v>324</v>
      </c>
      <c r="J52" s="360" t="s">
        <v>1133</v>
      </c>
      <c r="K52" s="360" t="s">
        <v>1171</v>
      </c>
      <c r="L52" s="360" t="s">
        <v>34</v>
      </c>
      <c r="M52" s="361">
        <v>899144400</v>
      </c>
    </row>
    <row r="53" spans="1:13">
      <c r="A53" s="360" t="s">
        <v>10432</v>
      </c>
      <c r="B53" s="360" t="s">
        <v>2276</v>
      </c>
      <c r="C53" s="360" t="s">
        <v>920</v>
      </c>
      <c r="D53" s="360">
        <v>4001</v>
      </c>
      <c r="E53" s="360" t="s">
        <v>1124</v>
      </c>
      <c r="F53" s="360" t="s">
        <v>552</v>
      </c>
      <c r="G53" s="360" t="s">
        <v>298</v>
      </c>
      <c r="H53" s="360" t="s">
        <v>41</v>
      </c>
      <c r="I53" s="360" t="s">
        <v>324</v>
      </c>
      <c r="J53" s="360" t="s">
        <v>1133</v>
      </c>
      <c r="K53" s="360" t="s">
        <v>290</v>
      </c>
      <c r="L53" s="360" t="s">
        <v>34</v>
      </c>
      <c r="M53" s="361">
        <v>867589800</v>
      </c>
    </row>
    <row r="54" spans="1:13">
      <c r="A54" s="360" t="s">
        <v>10433</v>
      </c>
      <c r="B54" s="360" t="s">
        <v>2277</v>
      </c>
      <c r="C54" s="360" t="s">
        <v>920</v>
      </c>
      <c r="D54" s="360">
        <v>4001</v>
      </c>
      <c r="E54" s="360" t="s">
        <v>1124</v>
      </c>
      <c r="F54" s="360" t="s">
        <v>552</v>
      </c>
      <c r="G54" s="360" t="s">
        <v>298</v>
      </c>
      <c r="H54" s="360" t="s">
        <v>41</v>
      </c>
      <c r="I54" s="360" t="s">
        <v>324</v>
      </c>
      <c r="J54" s="360" t="s">
        <v>1133</v>
      </c>
      <c r="K54" s="360" t="s">
        <v>291</v>
      </c>
      <c r="L54" s="360" t="s">
        <v>34</v>
      </c>
      <c r="M54" s="361">
        <v>741394500</v>
      </c>
    </row>
    <row r="55" spans="1:13">
      <c r="A55" s="360" t="s">
        <v>10434</v>
      </c>
      <c r="B55" s="360" t="s">
        <v>2278</v>
      </c>
      <c r="C55" s="360" t="s">
        <v>920</v>
      </c>
      <c r="D55" s="360">
        <v>4001</v>
      </c>
      <c r="E55" s="360" t="s">
        <v>1124</v>
      </c>
      <c r="F55" s="360" t="s">
        <v>552</v>
      </c>
      <c r="G55" s="360" t="s">
        <v>298</v>
      </c>
      <c r="H55" s="360" t="s">
        <v>41</v>
      </c>
      <c r="I55" s="360" t="s">
        <v>324</v>
      </c>
      <c r="J55" s="360" t="s">
        <v>1133</v>
      </c>
      <c r="K55" s="360" t="s">
        <v>1170</v>
      </c>
      <c r="L55" s="360" t="s">
        <v>32</v>
      </c>
      <c r="M55" s="361">
        <v>591544800</v>
      </c>
    </row>
    <row r="56" spans="1:13">
      <c r="A56" s="360" t="s">
        <v>10435</v>
      </c>
      <c r="B56" s="360" t="s">
        <v>2279</v>
      </c>
      <c r="C56" s="360" t="s">
        <v>920</v>
      </c>
      <c r="D56" s="360">
        <v>4001</v>
      </c>
      <c r="E56" s="360" t="s">
        <v>1124</v>
      </c>
      <c r="F56" s="360" t="s">
        <v>552</v>
      </c>
      <c r="G56" s="360" t="s">
        <v>298</v>
      </c>
      <c r="H56" s="360" t="s">
        <v>41</v>
      </c>
      <c r="I56" s="360" t="s">
        <v>324</v>
      </c>
      <c r="J56" s="360" t="s">
        <v>1133</v>
      </c>
      <c r="K56" s="360" t="s">
        <v>1171</v>
      </c>
      <c r="L56" s="360" t="s">
        <v>32</v>
      </c>
      <c r="M56" s="361">
        <v>512681400</v>
      </c>
    </row>
    <row r="57" spans="1:13">
      <c r="A57" s="360" t="s">
        <v>10436</v>
      </c>
      <c r="B57" s="360" t="s">
        <v>2280</v>
      </c>
      <c r="C57" s="360" t="s">
        <v>920</v>
      </c>
      <c r="D57" s="360">
        <v>4001</v>
      </c>
      <c r="E57" s="360" t="s">
        <v>1124</v>
      </c>
      <c r="F57" s="360" t="s">
        <v>552</v>
      </c>
      <c r="G57" s="360" t="s">
        <v>298</v>
      </c>
      <c r="H57" s="360" t="s">
        <v>41</v>
      </c>
      <c r="I57" s="360" t="s">
        <v>324</v>
      </c>
      <c r="J57" s="360" t="s">
        <v>1133</v>
      </c>
      <c r="K57" s="360" t="s">
        <v>290</v>
      </c>
      <c r="L57" s="360" t="s">
        <v>32</v>
      </c>
      <c r="M57" s="361">
        <v>512681400</v>
      </c>
    </row>
    <row r="58" spans="1:13">
      <c r="A58" s="360" t="s">
        <v>10437</v>
      </c>
      <c r="B58" s="360" t="s">
        <v>2281</v>
      </c>
      <c r="C58" s="360" t="s">
        <v>920</v>
      </c>
      <c r="D58" s="360">
        <v>4001</v>
      </c>
      <c r="E58" s="360" t="s">
        <v>1124</v>
      </c>
      <c r="F58" s="360" t="s">
        <v>552</v>
      </c>
      <c r="G58" s="360" t="s">
        <v>298</v>
      </c>
      <c r="H58" s="360" t="s">
        <v>41</v>
      </c>
      <c r="I58" s="360" t="s">
        <v>324</v>
      </c>
      <c r="J58" s="360" t="s">
        <v>1133</v>
      </c>
      <c r="K58" s="360" t="s">
        <v>291</v>
      </c>
      <c r="L58" s="360" t="s">
        <v>32</v>
      </c>
      <c r="M58" s="361">
        <v>433794900</v>
      </c>
    </row>
    <row r="59" spans="1:13">
      <c r="A59" s="360" t="s">
        <v>10438</v>
      </c>
      <c r="B59" s="360" t="s">
        <v>2282</v>
      </c>
      <c r="C59" s="360" t="s">
        <v>920</v>
      </c>
      <c r="D59" s="360">
        <v>4001</v>
      </c>
      <c r="E59" s="360" t="s">
        <v>1124</v>
      </c>
      <c r="F59" s="360" t="s">
        <v>552</v>
      </c>
      <c r="G59" s="360" t="s">
        <v>298</v>
      </c>
      <c r="H59" s="360" t="s">
        <v>41</v>
      </c>
      <c r="I59" s="360" t="s">
        <v>324</v>
      </c>
      <c r="J59" s="360" t="s">
        <v>1133</v>
      </c>
      <c r="K59" s="360" t="s">
        <v>1170</v>
      </c>
      <c r="L59" s="360" t="s">
        <v>218</v>
      </c>
      <c r="M59" s="361">
        <v>1538021100</v>
      </c>
    </row>
    <row r="60" spans="1:13">
      <c r="A60" s="360" t="s">
        <v>10439</v>
      </c>
      <c r="B60" s="360" t="s">
        <v>2283</v>
      </c>
      <c r="C60" s="360" t="s">
        <v>920</v>
      </c>
      <c r="D60" s="360">
        <v>4001</v>
      </c>
      <c r="E60" s="360" t="s">
        <v>1124</v>
      </c>
      <c r="F60" s="360" t="s">
        <v>552</v>
      </c>
      <c r="G60" s="360" t="s">
        <v>298</v>
      </c>
      <c r="H60" s="360" t="s">
        <v>41</v>
      </c>
      <c r="I60" s="360" t="s">
        <v>324</v>
      </c>
      <c r="J60" s="360" t="s">
        <v>1133</v>
      </c>
      <c r="K60" s="360" t="s">
        <v>1171</v>
      </c>
      <c r="L60" s="360" t="s">
        <v>218</v>
      </c>
      <c r="M60" s="361">
        <v>1348716600</v>
      </c>
    </row>
    <row r="61" spans="1:13">
      <c r="A61" s="360" t="s">
        <v>10440</v>
      </c>
      <c r="B61" s="360" t="s">
        <v>2284</v>
      </c>
      <c r="C61" s="360" t="s">
        <v>920</v>
      </c>
      <c r="D61" s="360">
        <v>4001</v>
      </c>
      <c r="E61" s="360" t="s">
        <v>1124</v>
      </c>
      <c r="F61" s="360" t="s">
        <v>552</v>
      </c>
      <c r="G61" s="360" t="s">
        <v>298</v>
      </c>
      <c r="H61" s="360" t="s">
        <v>41</v>
      </c>
      <c r="I61" s="360" t="s">
        <v>324</v>
      </c>
      <c r="J61" s="360" t="s">
        <v>1133</v>
      </c>
      <c r="K61" s="360" t="s">
        <v>290</v>
      </c>
      <c r="L61" s="360" t="s">
        <v>218</v>
      </c>
      <c r="M61" s="361">
        <v>1301407800</v>
      </c>
    </row>
    <row r="62" spans="1:13">
      <c r="A62" s="360" t="s">
        <v>10441</v>
      </c>
      <c r="B62" s="360" t="s">
        <v>2285</v>
      </c>
      <c r="C62" s="360" t="s">
        <v>920</v>
      </c>
      <c r="D62" s="360">
        <v>4001</v>
      </c>
      <c r="E62" s="360" t="s">
        <v>1124</v>
      </c>
      <c r="F62" s="360" t="s">
        <v>552</v>
      </c>
      <c r="G62" s="360" t="s">
        <v>298</v>
      </c>
      <c r="H62" s="360" t="s">
        <v>41</v>
      </c>
      <c r="I62" s="360" t="s">
        <v>324</v>
      </c>
      <c r="J62" s="360" t="s">
        <v>1133</v>
      </c>
      <c r="K62" s="360" t="s">
        <v>291</v>
      </c>
      <c r="L62" s="360" t="s">
        <v>218</v>
      </c>
      <c r="M62" s="361">
        <v>1112103300</v>
      </c>
    </row>
    <row r="63" spans="1:13">
      <c r="A63" s="360" t="s">
        <v>10442</v>
      </c>
      <c r="B63" s="360" t="s">
        <v>2274</v>
      </c>
      <c r="C63" s="360" t="s">
        <v>920</v>
      </c>
      <c r="D63" s="360">
        <v>4001</v>
      </c>
      <c r="E63" s="360" t="s">
        <v>1124</v>
      </c>
      <c r="F63" s="360" t="s">
        <v>552</v>
      </c>
      <c r="G63" s="360" t="s">
        <v>298</v>
      </c>
      <c r="H63" s="360" t="s">
        <v>41</v>
      </c>
      <c r="I63" s="360" t="s">
        <v>42</v>
      </c>
      <c r="J63" s="360" t="s">
        <v>1138</v>
      </c>
      <c r="K63" s="360" t="s">
        <v>1170</v>
      </c>
      <c r="L63" s="360" t="s">
        <v>34</v>
      </c>
      <c r="M63" s="361">
        <v>1025339700</v>
      </c>
    </row>
    <row r="64" spans="1:13">
      <c r="A64" s="360" t="s">
        <v>10443</v>
      </c>
      <c r="B64" s="360" t="s">
        <v>2275</v>
      </c>
      <c r="C64" s="360" t="s">
        <v>920</v>
      </c>
      <c r="D64" s="360">
        <v>4001</v>
      </c>
      <c r="E64" s="360" t="s">
        <v>1124</v>
      </c>
      <c r="F64" s="360" t="s">
        <v>552</v>
      </c>
      <c r="G64" s="360" t="s">
        <v>298</v>
      </c>
      <c r="H64" s="360" t="s">
        <v>41</v>
      </c>
      <c r="I64" s="360" t="s">
        <v>42</v>
      </c>
      <c r="J64" s="360" t="s">
        <v>1138</v>
      </c>
      <c r="K64" s="360" t="s">
        <v>1171</v>
      </c>
      <c r="L64" s="360" t="s">
        <v>34</v>
      </c>
      <c r="M64" s="361">
        <v>899144400</v>
      </c>
    </row>
    <row r="65" spans="1:13">
      <c r="A65" s="360" t="s">
        <v>10444</v>
      </c>
      <c r="B65" s="360" t="s">
        <v>2276</v>
      </c>
      <c r="C65" s="360" t="s">
        <v>920</v>
      </c>
      <c r="D65" s="360">
        <v>4001</v>
      </c>
      <c r="E65" s="360" t="s">
        <v>1124</v>
      </c>
      <c r="F65" s="360" t="s">
        <v>552</v>
      </c>
      <c r="G65" s="360" t="s">
        <v>298</v>
      </c>
      <c r="H65" s="360" t="s">
        <v>41</v>
      </c>
      <c r="I65" s="360" t="s">
        <v>42</v>
      </c>
      <c r="J65" s="360" t="s">
        <v>1138</v>
      </c>
      <c r="K65" s="360" t="s">
        <v>290</v>
      </c>
      <c r="L65" s="360" t="s">
        <v>34</v>
      </c>
      <c r="M65" s="361">
        <v>867589800</v>
      </c>
    </row>
    <row r="66" spans="1:13">
      <c r="A66" s="360" t="s">
        <v>10445</v>
      </c>
      <c r="B66" s="360" t="s">
        <v>2277</v>
      </c>
      <c r="C66" s="360" t="s">
        <v>920</v>
      </c>
      <c r="D66" s="360">
        <v>4001</v>
      </c>
      <c r="E66" s="360" t="s">
        <v>1124</v>
      </c>
      <c r="F66" s="360" t="s">
        <v>552</v>
      </c>
      <c r="G66" s="360" t="s">
        <v>298</v>
      </c>
      <c r="H66" s="360" t="s">
        <v>41</v>
      </c>
      <c r="I66" s="360" t="s">
        <v>42</v>
      </c>
      <c r="J66" s="360" t="s">
        <v>1138</v>
      </c>
      <c r="K66" s="360" t="s">
        <v>291</v>
      </c>
      <c r="L66" s="360" t="s">
        <v>34</v>
      </c>
      <c r="M66" s="361">
        <v>741394500</v>
      </c>
    </row>
    <row r="67" spans="1:13">
      <c r="A67" s="360" t="s">
        <v>10446</v>
      </c>
      <c r="B67" s="360" t="s">
        <v>2278</v>
      </c>
      <c r="C67" s="360" t="s">
        <v>920</v>
      </c>
      <c r="D67" s="360">
        <v>4001</v>
      </c>
      <c r="E67" s="360" t="s">
        <v>1124</v>
      </c>
      <c r="F67" s="360" t="s">
        <v>552</v>
      </c>
      <c r="G67" s="360" t="s">
        <v>298</v>
      </c>
      <c r="H67" s="360" t="s">
        <v>41</v>
      </c>
      <c r="I67" s="360" t="s">
        <v>42</v>
      </c>
      <c r="J67" s="360" t="s">
        <v>1138</v>
      </c>
      <c r="K67" s="360" t="s">
        <v>1170</v>
      </c>
      <c r="L67" s="360" t="s">
        <v>32</v>
      </c>
      <c r="M67" s="361">
        <v>591544800</v>
      </c>
    </row>
    <row r="68" spans="1:13">
      <c r="A68" s="360" t="s">
        <v>10447</v>
      </c>
      <c r="B68" s="360" t="s">
        <v>2279</v>
      </c>
      <c r="C68" s="360" t="s">
        <v>920</v>
      </c>
      <c r="D68" s="360">
        <v>4001</v>
      </c>
      <c r="E68" s="360" t="s">
        <v>1124</v>
      </c>
      <c r="F68" s="360" t="s">
        <v>552</v>
      </c>
      <c r="G68" s="360" t="s">
        <v>298</v>
      </c>
      <c r="H68" s="360" t="s">
        <v>41</v>
      </c>
      <c r="I68" s="360" t="s">
        <v>42</v>
      </c>
      <c r="J68" s="360" t="s">
        <v>1138</v>
      </c>
      <c r="K68" s="360" t="s">
        <v>1171</v>
      </c>
      <c r="L68" s="360" t="s">
        <v>32</v>
      </c>
      <c r="M68" s="361">
        <v>512681400</v>
      </c>
    </row>
    <row r="69" spans="1:13">
      <c r="A69" s="360" t="s">
        <v>10448</v>
      </c>
      <c r="B69" s="360" t="s">
        <v>2280</v>
      </c>
      <c r="C69" s="360" t="s">
        <v>920</v>
      </c>
      <c r="D69" s="360">
        <v>4001</v>
      </c>
      <c r="E69" s="360" t="s">
        <v>1124</v>
      </c>
      <c r="F69" s="360" t="s">
        <v>552</v>
      </c>
      <c r="G69" s="360" t="s">
        <v>298</v>
      </c>
      <c r="H69" s="360" t="s">
        <v>41</v>
      </c>
      <c r="I69" s="360" t="s">
        <v>42</v>
      </c>
      <c r="J69" s="360" t="s">
        <v>1138</v>
      </c>
      <c r="K69" s="360" t="s">
        <v>290</v>
      </c>
      <c r="L69" s="360" t="s">
        <v>32</v>
      </c>
      <c r="M69" s="361">
        <v>512681400</v>
      </c>
    </row>
    <row r="70" spans="1:13">
      <c r="A70" s="360" t="s">
        <v>10449</v>
      </c>
      <c r="B70" s="360" t="s">
        <v>2281</v>
      </c>
      <c r="C70" s="360" t="s">
        <v>920</v>
      </c>
      <c r="D70" s="360">
        <v>4001</v>
      </c>
      <c r="E70" s="360" t="s">
        <v>1124</v>
      </c>
      <c r="F70" s="360" t="s">
        <v>552</v>
      </c>
      <c r="G70" s="360" t="s">
        <v>298</v>
      </c>
      <c r="H70" s="360" t="s">
        <v>41</v>
      </c>
      <c r="I70" s="360" t="s">
        <v>42</v>
      </c>
      <c r="J70" s="360" t="s">
        <v>1138</v>
      </c>
      <c r="K70" s="360" t="s">
        <v>291</v>
      </c>
      <c r="L70" s="360" t="s">
        <v>32</v>
      </c>
      <c r="M70" s="361">
        <v>433794900</v>
      </c>
    </row>
    <row r="71" spans="1:13">
      <c r="A71" s="360" t="s">
        <v>10450</v>
      </c>
      <c r="B71" s="360" t="s">
        <v>2282</v>
      </c>
      <c r="C71" s="360" t="s">
        <v>920</v>
      </c>
      <c r="D71" s="360">
        <v>4001</v>
      </c>
      <c r="E71" s="360" t="s">
        <v>1124</v>
      </c>
      <c r="F71" s="360" t="s">
        <v>552</v>
      </c>
      <c r="G71" s="360" t="s">
        <v>298</v>
      </c>
      <c r="H71" s="360" t="s">
        <v>41</v>
      </c>
      <c r="I71" s="360" t="s">
        <v>42</v>
      </c>
      <c r="J71" s="360" t="s">
        <v>1138</v>
      </c>
      <c r="K71" s="360" t="s">
        <v>1170</v>
      </c>
      <c r="L71" s="360" t="s">
        <v>218</v>
      </c>
      <c r="M71" s="361">
        <v>1538021100</v>
      </c>
    </row>
    <row r="72" spans="1:13">
      <c r="A72" s="360" t="s">
        <v>10451</v>
      </c>
      <c r="B72" s="360" t="s">
        <v>2283</v>
      </c>
      <c r="C72" s="360" t="s">
        <v>920</v>
      </c>
      <c r="D72" s="360">
        <v>4001</v>
      </c>
      <c r="E72" s="360" t="s">
        <v>1124</v>
      </c>
      <c r="F72" s="360" t="s">
        <v>552</v>
      </c>
      <c r="G72" s="360" t="s">
        <v>298</v>
      </c>
      <c r="H72" s="360" t="s">
        <v>41</v>
      </c>
      <c r="I72" s="360" t="s">
        <v>42</v>
      </c>
      <c r="J72" s="360" t="s">
        <v>1138</v>
      </c>
      <c r="K72" s="360" t="s">
        <v>1171</v>
      </c>
      <c r="L72" s="360" t="s">
        <v>218</v>
      </c>
      <c r="M72" s="361">
        <v>1348716600</v>
      </c>
    </row>
    <row r="73" spans="1:13">
      <c r="A73" s="360" t="s">
        <v>10452</v>
      </c>
      <c r="B73" s="360" t="s">
        <v>2284</v>
      </c>
      <c r="C73" s="360" t="s">
        <v>920</v>
      </c>
      <c r="D73" s="360">
        <v>4001</v>
      </c>
      <c r="E73" s="360" t="s">
        <v>1124</v>
      </c>
      <c r="F73" s="360" t="s">
        <v>552</v>
      </c>
      <c r="G73" s="360" t="s">
        <v>298</v>
      </c>
      <c r="H73" s="360" t="s">
        <v>41</v>
      </c>
      <c r="I73" s="360" t="s">
        <v>42</v>
      </c>
      <c r="J73" s="360" t="s">
        <v>1138</v>
      </c>
      <c r="K73" s="360" t="s">
        <v>290</v>
      </c>
      <c r="L73" s="360" t="s">
        <v>218</v>
      </c>
      <c r="M73" s="361">
        <v>1301407800</v>
      </c>
    </row>
    <row r="74" spans="1:13">
      <c r="A74" s="360" t="s">
        <v>10453</v>
      </c>
      <c r="B74" s="360" t="s">
        <v>2285</v>
      </c>
      <c r="C74" s="360" t="s">
        <v>920</v>
      </c>
      <c r="D74" s="360">
        <v>4001</v>
      </c>
      <c r="E74" s="360" t="s">
        <v>1124</v>
      </c>
      <c r="F74" s="360" t="s">
        <v>552</v>
      </c>
      <c r="G74" s="360" t="s">
        <v>298</v>
      </c>
      <c r="H74" s="360" t="s">
        <v>41</v>
      </c>
      <c r="I74" s="360" t="s">
        <v>42</v>
      </c>
      <c r="J74" s="360" t="s">
        <v>1138</v>
      </c>
      <c r="K74" s="360" t="s">
        <v>291</v>
      </c>
      <c r="L74" s="360" t="s">
        <v>218</v>
      </c>
      <c r="M74" s="361">
        <v>1112103300</v>
      </c>
    </row>
    <row r="75" spans="1:13">
      <c r="A75" s="360" t="s">
        <v>10454</v>
      </c>
      <c r="B75" s="360" t="s">
        <v>2274</v>
      </c>
      <c r="C75" s="360" t="s">
        <v>920</v>
      </c>
      <c r="D75" s="360">
        <v>4001</v>
      </c>
      <c r="E75" s="360" t="s">
        <v>1124</v>
      </c>
      <c r="F75" s="360" t="s">
        <v>552</v>
      </c>
      <c r="G75" s="360" t="s">
        <v>298</v>
      </c>
      <c r="H75" s="360" t="s">
        <v>41</v>
      </c>
      <c r="I75" s="360" t="s">
        <v>219</v>
      </c>
      <c r="J75" s="360" t="s">
        <v>1139</v>
      </c>
      <c r="K75" s="360" t="s">
        <v>1170</v>
      </c>
      <c r="L75" s="360" t="s">
        <v>34</v>
      </c>
      <c r="M75" s="361">
        <v>1025339700</v>
      </c>
    </row>
    <row r="76" spans="1:13">
      <c r="A76" s="360" t="s">
        <v>10455</v>
      </c>
      <c r="B76" s="360" t="s">
        <v>2275</v>
      </c>
      <c r="C76" s="360" t="s">
        <v>920</v>
      </c>
      <c r="D76" s="360">
        <v>4001</v>
      </c>
      <c r="E76" s="360" t="s">
        <v>1124</v>
      </c>
      <c r="F76" s="360" t="s">
        <v>552</v>
      </c>
      <c r="G76" s="360" t="s">
        <v>298</v>
      </c>
      <c r="H76" s="360" t="s">
        <v>41</v>
      </c>
      <c r="I76" s="360" t="s">
        <v>219</v>
      </c>
      <c r="J76" s="360" t="s">
        <v>1139</v>
      </c>
      <c r="K76" s="360" t="s">
        <v>1171</v>
      </c>
      <c r="L76" s="360" t="s">
        <v>34</v>
      </c>
      <c r="M76" s="361">
        <v>899144400</v>
      </c>
    </row>
    <row r="77" spans="1:13">
      <c r="A77" s="360" t="s">
        <v>10456</v>
      </c>
      <c r="B77" s="360" t="s">
        <v>2276</v>
      </c>
      <c r="C77" s="360" t="s">
        <v>920</v>
      </c>
      <c r="D77" s="360">
        <v>4001</v>
      </c>
      <c r="E77" s="360" t="s">
        <v>1124</v>
      </c>
      <c r="F77" s="360" t="s">
        <v>552</v>
      </c>
      <c r="G77" s="360" t="s">
        <v>298</v>
      </c>
      <c r="H77" s="360" t="s">
        <v>41</v>
      </c>
      <c r="I77" s="360" t="s">
        <v>219</v>
      </c>
      <c r="J77" s="360" t="s">
        <v>1139</v>
      </c>
      <c r="K77" s="360" t="s">
        <v>290</v>
      </c>
      <c r="L77" s="360" t="s">
        <v>34</v>
      </c>
      <c r="M77" s="361">
        <v>867589800</v>
      </c>
    </row>
    <row r="78" spans="1:13">
      <c r="A78" s="360" t="s">
        <v>10457</v>
      </c>
      <c r="B78" s="360" t="s">
        <v>2277</v>
      </c>
      <c r="C78" s="360" t="s">
        <v>920</v>
      </c>
      <c r="D78" s="360">
        <v>4001</v>
      </c>
      <c r="E78" s="360" t="s">
        <v>1124</v>
      </c>
      <c r="F78" s="360" t="s">
        <v>552</v>
      </c>
      <c r="G78" s="360" t="s">
        <v>298</v>
      </c>
      <c r="H78" s="360" t="s">
        <v>41</v>
      </c>
      <c r="I78" s="360" t="s">
        <v>219</v>
      </c>
      <c r="J78" s="360" t="s">
        <v>1139</v>
      </c>
      <c r="K78" s="360" t="s">
        <v>291</v>
      </c>
      <c r="L78" s="360" t="s">
        <v>34</v>
      </c>
      <c r="M78" s="361">
        <v>741394500</v>
      </c>
    </row>
    <row r="79" spans="1:13">
      <c r="A79" s="360" t="s">
        <v>10458</v>
      </c>
      <c r="B79" s="360" t="s">
        <v>2278</v>
      </c>
      <c r="C79" s="360" t="s">
        <v>920</v>
      </c>
      <c r="D79" s="360">
        <v>4001</v>
      </c>
      <c r="E79" s="360" t="s">
        <v>1124</v>
      </c>
      <c r="F79" s="360" t="s">
        <v>552</v>
      </c>
      <c r="G79" s="360" t="s">
        <v>298</v>
      </c>
      <c r="H79" s="360" t="s">
        <v>41</v>
      </c>
      <c r="I79" s="360" t="s">
        <v>219</v>
      </c>
      <c r="J79" s="360" t="s">
        <v>1139</v>
      </c>
      <c r="K79" s="360" t="s">
        <v>1170</v>
      </c>
      <c r="L79" s="360" t="s">
        <v>32</v>
      </c>
      <c r="M79" s="361">
        <v>591544800</v>
      </c>
    </row>
    <row r="80" spans="1:13">
      <c r="A80" s="360" t="s">
        <v>10459</v>
      </c>
      <c r="B80" s="360" t="s">
        <v>2279</v>
      </c>
      <c r="C80" s="360" t="s">
        <v>920</v>
      </c>
      <c r="D80" s="360">
        <v>4001</v>
      </c>
      <c r="E80" s="360" t="s">
        <v>1124</v>
      </c>
      <c r="F80" s="360" t="s">
        <v>552</v>
      </c>
      <c r="G80" s="360" t="s">
        <v>298</v>
      </c>
      <c r="H80" s="360" t="s">
        <v>41</v>
      </c>
      <c r="I80" s="360" t="s">
        <v>219</v>
      </c>
      <c r="J80" s="360" t="s">
        <v>1139</v>
      </c>
      <c r="K80" s="360" t="s">
        <v>1171</v>
      </c>
      <c r="L80" s="360" t="s">
        <v>32</v>
      </c>
      <c r="M80" s="361">
        <v>512681400</v>
      </c>
    </row>
    <row r="81" spans="1:13">
      <c r="A81" s="360" t="s">
        <v>10460</v>
      </c>
      <c r="B81" s="360" t="s">
        <v>2280</v>
      </c>
      <c r="C81" s="360" t="s">
        <v>920</v>
      </c>
      <c r="D81" s="360">
        <v>4001</v>
      </c>
      <c r="E81" s="360" t="s">
        <v>1124</v>
      </c>
      <c r="F81" s="360" t="s">
        <v>552</v>
      </c>
      <c r="G81" s="360" t="s">
        <v>298</v>
      </c>
      <c r="H81" s="360" t="s">
        <v>41</v>
      </c>
      <c r="I81" s="360" t="s">
        <v>219</v>
      </c>
      <c r="J81" s="360" t="s">
        <v>1139</v>
      </c>
      <c r="K81" s="360" t="s">
        <v>290</v>
      </c>
      <c r="L81" s="360" t="s">
        <v>32</v>
      </c>
      <c r="M81" s="361">
        <v>512681400</v>
      </c>
    </row>
    <row r="82" spans="1:13">
      <c r="A82" s="360" t="s">
        <v>10461</v>
      </c>
      <c r="B82" s="360" t="s">
        <v>2281</v>
      </c>
      <c r="C82" s="360" t="s">
        <v>920</v>
      </c>
      <c r="D82" s="360">
        <v>4001</v>
      </c>
      <c r="E82" s="360" t="s">
        <v>1124</v>
      </c>
      <c r="F82" s="360" t="s">
        <v>552</v>
      </c>
      <c r="G82" s="360" t="s">
        <v>298</v>
      </c>
      <c r="H82" s="360" t="s">
        <v>41</v>
      </c>
      <c r="I82" s="360" t="s">
        <v>219</v>
      </c>
      <c r="J82" s="360" t="s">
        <v>1139</v>
      </c>
      <c r="K82" s="360" t="s">
        <v>291</v>
      </c>
      <c r="L82" s="360" t="s">
        <v>32</v>
      </c>
      <c r="M82" s="361">
        <v>433794900</v>
      </c>
    </row>
    <row r="83" spans="1:13">
      <c r="A83" s="360" t="s">
        <v>10462</v>
      </c>
      <c r="B83" s="360" t="s">
        <v>2282</v>
      </c>
      <c r="C83" s="360" t="s">
        <v>920</v>
      </c>
      <c r="D83" s="360">
        <v>4001</v>
      </c>
      <c r="E83" s="360" t="s">
        <v>1124</v>
      </c>
      <c r="F83" s="360" t="s">
        <v>552</v>
      </c>
      <c r="G83" s="360" t="s">
        <v>298</v>
      </c>
      <c r="H83" s="360" t="s">
        <v>41</v>
      </c>
      <c r="I83" s="360" t="s">
        <v>219</v>
      </c>
      <c r="J83" s="360" t="s">
        <v>1139</v>
      </c>
      <c r="K83" s="360" t="s">
        <v>1170</v>
      </c>
      <c r="L83" s="360" t="s">
        <v>218</v>
      </c>
      <c r="M83" s="361">
        <v>1538021100</v>
      </c>
    </row>
    <row r="84" spans="1:13">
      <c r="A84" s="360" t="s">
        <v>10463</v>
      </c>
      <c r="B84" s="360" t="s">
        <v>2283</v>
      </c>
      <c r="C84" s="360" t="s">
        <v>920</v>
      </c>
      <c r="D84" s="360">
        <v>4001</v>
      </c>
      <c r="E84" s="360" t="s">
        <v>1124</v>
      </c>
      <c r="F84" s="360" t="s">
        <v>552</v>
      </c>
      <c r="G84" s="360" t="s">
        <v>298</v>
      </c>
      <c r="H84" s="360" t="s">
        <v>41</v>
      </c>
      <c r="I84" s="360" t="s">
        <v>219</v>
      </c>
      <c r="J84" s="360" t="s">
        <v>1139</v>
      </c>
      <c r="K84" s="360" t="s">
        <v>1171</v>
      </c>
      <c r="L84" s="360" t="s">
        <v>218</v>
      </c>
      <c r="M84" s="361">
        <v>1348716600</v>
      </c>
    </row>
    <row r="85" spans="1:13">
      <c r="A85" s="360" t="s">
        <v>10464</v>
      </c>
      <c r="B85" s="360" t="s">
        <v>2284</v>
      </c>
      <c r="C85" s="360" t="s">
        <v>920</v>
      </c>
      <c r="D85" s="360">
        <v>4001</v>
      </c>
      <c r="E85" s="360" t="s">
        <v>1124</v>
      </c>
      <c r="F85" s="360" t="s">
        <v>552</v>
      </c>
      <c r="G85" s="360" t="s">
        <v>298</v>
      </c>
      <c r="H85" s="360" t="s">
        <v>41</v>
      </c>
      <c r="I85" s="360" t="s">
        <v>219</v>
      </c>
      <c r="J85" s="360" t="s">
        <v>1139</v>
      </c>
      <c r="K85" s="360" t="s">
        <v>290</v>
      </c>
      <c r="L85" s="360" t="s">
        <v>218</v>
      </c>
      <c r="M85" s="361">
        <v>1301407800</v>
      </c>
    </row>
    <row r="86" spans="1:13">
      <c r="A86" s="360" t="s">
        <v>10465</v>
      </c>
      <c r="B86" s="360" t="s">
        <v>2285</v>
      </c>
      <c r="C86" s="360" t="s">
        <v>920</v>
      </c>
      <c r="D86" s="360">
        <v>4001</v>
      </c>
      <c r="E86" s="360" t="s">
        <v>1124</v>
      </c>
      <c r="F86" s="360" t="s">
        <v>552</v>
      </c>
      <c r="G86" s="360" t="s">
        <v>298</v>
      </c>
      <c r="H86" s="360" t="s">
        <v>41</v>
      </c>
      <c r="I86" s="360" t="s">
        <v>219</v>
      </c>
      <c r="J86" s="360" t="s">
        <v>1139</v>
      </c>
      <c r="K86" s="360" t="s">
        <v>291</v>
      </c>
      <c r="L86" s="360" t="s">
        <v>218</v>
      </c>
      <c r="M86" s="361">
        <v>1112103300</v>
      </c>
    </row>
    <row r="87" spans="1:13">
      <c r="A87" s="360" t="s">
        <v>10466</v>
      </c>
      <c r="B87" s="360" t="s">
        <v>2274</v>
      </c>
      <c r="C87" s="360" t="s">
        <v>920</v>
      </c>
      <c r="D87" s="360">
        <v>4001</v>
      </c>
      <c r="E87" s="360" t="s">
        <v>1124</v>
      </c>
      <c r="F87" s="360" t="s">
        <v>552</v>
      </c>
      <c r="G87" s="360" t="s">
        <v>298</v>
      </c>
      <c r="H87" s="360" t="s">
        <v>41</v>
      </c>
      <c r="I87" s="360" t="s">
        <v>44</v>
      </c>
      <c r="J87" s="360" t="s">
        <v>1140</v>
      </c>
      <c r="K87" s="360" t="s">
        <v>1170</v>
      </c>
      <c r="L87" s="360" t="s">
        <v>34</v>
      </c>
      <c r="M87" s="361">
        <v>1025339700</v>
      </c>
    </row>
    <row r="88" spans="1:13">
      <c r="A88" s="360" t="s">
        <v>10467</v>
      </c>
      <c r="B88" s="360" t="s">
        <v>2275</v>
      </c>
      <c r="C88" s="360" t="s">
        <v>920</v>
      </c>
      <c r="D88" s="360">
        <v>4001</v>
      </c>
      <c r="E88" s="360" t="s">
        <v>1124</v>
      </c>
      <c r="F88" s="360" t="s">
        <v>552</v>
      </c>
      <c r="G88" s="360" t="s">
        <v>298</v>
      </c>
      <c r="H88" s="360" t="s">
        <v>41</v>
      </c>
      <c r="I88" s="360" t="s">
        <v>44</v>
      </c>
      <c r="J88" s="360" t="s">
        <v>1140</v>
      </c>
      <c r="K88" s="360" t="s">
        <v>1171</v>
      </c>
      <c r="L88" s="360" t="s">
        <v>34</v>
      </c>
      <c r="M88" s="361">
        <v>899144400</v>
      </c>
    </row>
    <row r="89" spans="1:13">
      <c r="A89" s="360" t="s">
        <v>10468</v>
      </c>
      <c r="B89" s="360" t="s">
        <v>2276</v>
      </c>
      <c r="C89" s="360" t="s">
        <v>920</v>
      </c>
      <c r="D89" s="360">
        <v>4001</v>
      </c>
      <c r="E89" s="360" t="s">
        <v>1124</v>
      </c>
      <c r="F89" s="360" t="s">
        <v>552</v>
      </c>
      <c r="G89" s="360" t="s">
        <v>298</v>
      </c>
      <c r="H89" s="360" t="s">
        <v>41</v>
      </c>
      <c r="I89" s="360" t="s">
        <v>44</v>
      </c>
      <c r="J89" s="360" t="s">
        <v>1140</v>
      </c>
      <c r="K89" s="360" t="s">
        <v>290</v>
      </c>
      <c r="L89" s="360" t="s">
        <v>34</v>
      </c>
      <c r="M89" s="361">
        <v>867589800</v>
      </c>
    </row>
    <row r="90" spans="1:13">
      <c r="A90" s="360" t="s">
        <v>10469</v>
      </c>
      <c r="B90" s="360" t="s">
        <v>2277</v>
      </c>
      <c r="C90" s="360" t="s">
        <v>920</v>
      </c>
      <c r="D90" s="360">
        <v>4001</v>
      </c>
      <c r="E90" s="360" t="s">
        <v>1124</v>
      </c>
      <c r="F90" s="360" t="s">
        <v>552</v>
      </c>
      <c r="G90" s="360" t="s">
        <v>298</v>
      </c>
      <c r="H90" s="360" t="s">
        <v>41</v>
      </c>
      <c r="I90" s="360" t="s">
        <v>44</v>
      </c>
      <c r="J90" s="360" t="s">
        <v>1140</v>
      </c>
      <c r="K90" s="360" t="s">
        <v>291</v>
      </c>
      <c r="L90" s="360" t="s">
        <v>34</v>
      </c>
      <c r="M90" s="361">
        <v>741394500</v>
      </c>
    </row>
    <row r="91" spans="1:13">
      <c r="A91" s="360" t="s">
        <v>10470</v>
      </c>
      <c r="B91" s="360" t="s">
        <v>2278</v>
      </c>
      <c r="C91" s="360" t="s">
        <v>920</v>
      </c>
      <c r="D91" s="360">
        <v>4001</v>
      </c>
      <c r="E91" s="360" t="s">
        <v>1124</v>
      </c>
      <c r="F91" s="360" t="s">
        <v>552</v>
      </c>
      <c r="G91" s="360" t="s">
        <v>298</v>
      </c>
      <c r="H91" s="360" t="s">
        <v>41</v>
      </c>
      <c r="I91" s="360" t="s">
        <v>44</v>
      </c>
      <c r="J91" s="360" t="s">
        <v>1140</v>
      </c>
      <c r="K91" s="360" t="s">
        <v>1170</v>
      </c>
      <c r="L91" s="360" t="s">
        <v>32</v>
      </c>
      <c r="M91" s="361">
        <v>591544800</v>
      </c>
    </row>
    <row r="92" spans="1:13">
      <c r="A92" s="360" t="s">
        <v>10471</v>
      </c>
      <c r="B92" s="360" t="s">
        <v>2279</v>
      </c>
      <c r="C92" s="360" t="s">
        <v>920</v>
      </c>
      <c r="D92" s="360">
        <v>4001</v>
      </c>
      <c r="E92" s="360" t="s">
        <v>1124</v>
      </c>
      <c r="F92" s="360" t="s">
        <v>552</v>
      </c>
      <c r="G92" s="360" t="s">
        <v>298</v>
      </c>
      <c r="H92" s="360" t="s">
        <v>41</v>
      </c>
      <c r="I92" s="360" t="s">
        <v>44</v>
      </c>
      <c r="J92" s="360" t="s">
        <v>1140</v>
      </c>
      <c r="K92" s="360" t="s">
        <v>1171</v>
      </c>
      <c r="L92" s="360" t="s">
        <v>32</v>
      </c>
      <c r="M92" s="361">
        <v>512681400</v>
      </c>
    </row>
    <row r="93" spans="1:13">
      <c r="A93" s="360" t="s">
        <v>10472</v>
      </c>
      <c r="B93" s="360" t="s">
        <v>2280</v>
      </c>
      <c r="C93" s="360" t="s">
        <v>920</v>
      </c>
      <c r="D93" s="360">
        <v>4001</v>
      </c>
      <c r="E93" s="360" t="s">
        <v>1124</v>
      </c>
      <c r="F93" s="360" t="s">
        <v>552</v>
      </c>
      <c r="G93" s="360" t="s">
        <v>298</v>
      </c>
      <c r="H93" s="360" t="s">
        <v>41</v>
      </c>
      <c r="I93" s="360" t="s">
        <v>44</v>
      </c>
      <c r="J93" s="360" t="s">
        <v>1140</v>
      </c>
      <c r="K93" s="360" t="s">
        <v>290</v>
      </c>
      <c r="L93" s="360" t="s">
        <v>32</v>
      </c>
      <c r="M93" s="361">
        <v>512681400</v>
      </c>
    </row>
    <row r="94" spans="1:13">
      <c r="A94" s="360" t="s">
        <v>10473</v>
      </c>
      <c r="B94" s="360" t="s">
        <v>2281</v>
      </c>
      <c r="C94" s="360" t="s">
        <v>920</v>
      </c>
      <c r="D94" s="360">
        <v>4001</v>
      </c>
      <c r="E94" s="360" t="s">
        <v>1124</v>
      </c>
      <c r="F94" s="360" t="s">
        <v>552</v>
      </c>
      <c r="G94" s="360" t="s">
        <v>298</v>
      </c>
      <c r="H94" s="360" t="s">
        <v>41</v>
      </c>
      <c r="I94" s="360" t="s">
        <v>44</v>
      </c>
      <c r="J94" s="360" t="s">
        <v>1140</v>
      </c>
      <c r="K94" s="360" t="s">
        <v>291</v>
      </c>
      <c r="L94" s="360" t="s">
        <v>32</v>
      </c>
      <c r="M94" s="361">
        <v>433794900</v>
      </c>
    </row>
    <row r="95" spans="1:13">
      <c r="A95" s="360" t="s">
        <v>10474</v>
      </c>
      <c r="B95" s="360" t="s">
        <v>2282</v>
      </c>
      <c r="C95" s="360" t="s">
        <v>920</v>
      </c>
      <c r="D95" s="360">
        <v>4001</v>
      </c>
      <c r="E95" s="360" t="s">
        <v>1124</v>
      </c>
      <c r="F95" s="360" t="s">
        <v>552</v>
      </c>
      <c r="G95" s="360" t="s">
        <v>298</v>
      </c>
      <c r="H95" s="360" t="s">
        <v>41</v>
      </c>
      <c r="I95" s="360" t="s">
        <v>44</v>
      </c>
      <c r="J95" s="360" t="s">
        <v>1140</v>
      </c>
      <c r="K95" s="360" t="s">
        <v>1170</v>
      </c>
      <c r="L95" s="360" t="s">
        <v>218</v>
      </c>
      <c r="M95" s="361">
        <v>1538021100</v>
      </c>
    </row>
    <row r="96" spans="1:13">
      <c r="A96" s="360" t="s">
        <v>10475</v>
      </c>
      <c r="B96" s="360" t="s">
        <v>2283</v>
      </c>
      <c r="C96" s="360" t="s">
        <v>920</v>
      </c>
      <c r="D96" s="360">
        <v>4001</v>
      </c>
      <c r="E96" s="360" t="s">
        <v>1124</v>
      </c>
      <c r="F96" s="360" t="s">
        <v>552</v>
      </c>
      <c r="G96" s="360" t="s">
        <v>298</v>
      </c>
      <c r="H96" s="360" t="s">
        <v>41</v>
      </c>
      <c r="I96" s="360" t="s">
        <v>44</v>
      </c>
      <c r="J96" s="360" t="s">
        <v>1140</v>
      </c>
      <c r="K96" s="360" t="s">
        <v>1171</v>
      </c>
      <c r="L96" s="360" t="s">
        <v>218</v>
      </c>
      <c r="M96" s="361">
        <v>1348716600</v>
      </c>
    </row>
    <row r="97" spans="1:13">
      <c r="A97" s="360" t="s">
        <v>10476</v>
      </c>
      <c r="B97" s="360" t="s">
        <v>2284</v>
      </c>
      <c r="C97" s="360" t="s">
        <v>920</v>
      </c>
      <c r="D97" s="360">
        <v>4001</v>
      </c>
      <c r="E97" s="360" t="s">
        <v>1124</v>
      </c>
      <c r="F97" s="360" t="s">
        <v>552</v>
      </c>
      <c r="G97" s="360" t="s">
        <v>298</v>
      </c>
      <c r="H97" s="360" t="s">
        <v>41</v>
      </c>
      <c r="I97" s="360" t="s">
        <v>44</v>
      </c>
      <c r="J97" s="360" t="s">
        <v>1140</v>
      </c>
      <c r="K97" s="360" t="s">
        <v>290</v>
      </c>
      <c r="L97" s="360" t="s">
        <v>218</v>
      </c>
      <c r="M97" s="361">
        <v>1301407800</v>
      </c>
    </row>
    <row r="98" spans="1:13">
      <c r="A98" s="360" t="s">
        <v>10477</v>
      </c>
      <c r="B98" s="360" t="s">
        <v>2285</v>
      </c>
      <c r="C98" s="360" t="s">
        <v>920</v>
      </c>
      <c r="D98" s="360">
        <v>4001</v>
      </c>
      <c r="E98" s="360" t="s">
        <v>1124</v>
      </c>
      <c r="F98" s="360" t="s">
        <v>552</v>
      </c>
      <c r="G98" s="360" t="s">
        <v>298</v>
      </c>
      <c r="H98" s="360" t="s">
        <v>41</v>
      </c>
      <c r="I98" s="360" t="s">
        <v>44</v>
      </c>
      <c r="J98" s="360" t="s">
        <v>1140</v>
      </c>
      <c r="K98" s="360" t="s">
        <v>291</v>
      </c>
      <c r="L98" s="360" t="s">
        <v>218</v>
      </c>
      <c r="M98" s="361">
        <v>1112103300</v>
      </c>
    </row>
    <row r="99" spans="1:13">
      <c r="A99" s="360" t="s">
        <v>10478</v>
      </c>
      <c r="B99" s="360" t="s">
        <v>2274</v>
      </c>
      <c r="C99" s="360" t="s">
        <v>920</v>
      </c>
      <c r="D99" s="360">
        <v>4001</v>
      </c>
      <c r="E99" s="360" t="s">
        <v>1124</v>
      </c>
      <c r="F99" s="360" t="s">
        <v>552</v>
      </c>
      <c r="G99" s="360" t="s">
        <v>298</v>
      </c>
      <c r="H99" s="360" t="s">
        <v>41</v>
      </c>
      <c r="I99" s="360" t="s">
        <v>46</v>
      </c>
      <c r="J99" s="360" t="s">
        <v>1135</v>
      </c>
      <c r="K99" s="360" t="s">
        <v>1170</v>
      </c>
      <c r="L99" s="360" t="s">
        <v>34</v>
      </c>
      <c r="M99" s="361">
        <v>1025339700</v>
      </c>
    </row>
    <row r="100" spans="1:13">
      <c r="A100" s="360" t="s">
        <v>10479</v>
      </c>
      <c r="B100" s="360" t="s">
        <v>2275</v>
      </c>
      <c r="C100" s="360" t="s">
        <v>920</v>
      </c>
      <c r="D100" s="360">
        <v>4001</v>
      </c>
      <c r="E100" s="360" t="s">
        <v>1124</v>
      </c>
      <c r="F100" s="360" t="s">
        <v>552</v>
      </c>
      <c r="G100" s="360" t="s">
        <v>298</v>
      </c>
      <c r="H100" s="360" t="s">
        <v>41</v>
      </c>
      <c r="I100" s="360" t="s">
        <v>46</v>
      </c>
      <c r="J100" s="360" t="s">
        <v>1135</v>
      </c>
      <c r="K100" s="360" t="s">
        <v>1171</v>
      </c>
      <c r="L100" s="360" t="s">
        <v>34</v>
      </c>
      <c r="M100" s="361">
        <v>899144400</v>
      </c>
    </row>
    <row r="101" spans="1:13">
      <c r="A101" s="360" t="s">
        <v>10480</v>
      </c>
      <c r="B101" s="360" t="s">
        <v>2276</v>
      </c>
      <c r="C101" s="360" t="s">
        <v>920</v>
      </c>
      <c r="D101" s="360">
        <v>4001</v>
      </c>
      <c r="E101" s="360" t="s">
        <v>1124</v>
      </c>
      <c r="F101" s="360" t="s">
        <v>552</v>
      </c>
      <c r="G101" s="360" t="s">
        <v>298</v>
      </c>
      <c r="H101" s="360" t="s">
        <v>41</v>
      </c>
      <c r="I101" s="360" t="s">
        <v>46</v>
      </c>
      <c r="J101" s="360" t="s">
        <v>1135</v>
      </c>
      <c r="K101" s="360" t="s">
        <v>290</v>
      </c>
      <c r="L101" s="360" t="s">
        <v>34</v>
      </c>
      <c r="M101" s="361">
        <v>867589800</v>
      </c>
    </row>
    <row r="102" spans="1:13">
      <c r="A102" s="360" t="s">
        <v>10481</v>
      </c>
      <c r="B102" s="360" t="s">
        <v>2277</v>
      </c>
      <c r="C102" s="360" t="s">
        <v>920</v>
      </c>
      <c r="D102" s="360">
        <v>4001</v>
      </c>
      <c r="E102" s="360" t="s">
        <v>1124</v>
      </c>
      <c r="F102" s="360" t="s">
        <v>552</v>
      </c>
      <c r="G102" s="360" t="s">
        <v>298</v>
      </c>
      <c r="H102" s="360" t="s">
        <v>41</v>
      </c>
      <c r="I102" s="360" t="s">
        <v>46</v>
      </c>
      <c r="J102" s="360" t="s">
        <v>1135</v>
      </c>
      <c r="K102" s="360" t="s">
        <v>291</v>
      </c>
      <c r="L102" s="360" t="s">
        <v>34</v>
      </c>
      <c r="M102" s="361">
        <v>741394500</v>
      </c>
    </row>
    <row r="103" spans="1:13">
      <c r="A103" s="360" t="s">
        <v>10482</v>
      </c>
      <c r="B103" s="360" t="s">
        <v>2278</v>
      </c>
      <c r="C103" s="360" t="s">
        <v>920</v>
      </c>
      <c r="D103" s="360">
        <v>4001</v>
      </c>
      <c r="E103" s="360" t="s">
        <v>1124</v>
      </c>
      <c r="F103" s="360" t="s">
        <v>552</v>
      </c>
      <c r="G103" s="360" t="s">
        <v>298</v>
      </c>
      <c r="H103" s="360" t="s">
        <v>41</v>
      </c>
      <c r="I103" s="360" t="s">
        <v>46</v>
      </c>
      <c r="J103" s="360" t="s">
        <v>1135</v>
      </c>
      <c r="K103" s="360" t="s">
        <v>1170</v>
      </c>
      <c r="L103" s="360" t="s">
        <v>32</v>
      </c>
      <c r="M103" s="361">
        <v>591544800</v>
      </c>
    </row>
    <row r="104" spans="1:13">
      <c r="A104" s="360" t="s">
        <v>10483</v>
      </c>
      <c r="B104" s="360" t="s">
        <v>2279</v>
      </c>
      <c r="C104" s="360" t="s">
        <v>920</v>
      </c>
      <c r="D104" s="360">
        <v>4001</v>
      </c>
      <c r="E104" s="360" t="s">
        <v>1124</v>
      </c>
      <c r="F104" s="360" t="s">
        <v>552</v>
      </c>
      <c r="G104" s="360" t="s">
        <v>298</v>
      </c>
      <c r="H104" s="360" t="s">
        <v>41</v>
      </c>
      <c r="I104" s="360" t="s">
        <v>46</v>
      </c>
      <c r="J104" s="360" t="s">
        <v>1135</v>
      </c>
      <c r="K104" s="360" t="s">
        <v>1171</v>
      </c>
      <c r="L104" s="360" t="s">
        <v>32</v>
      </c>
      <c r="M104" s="361">
        <v>512681400</v>
      </c>
    </row>
    <row r="105" spans="1:13">
      <c r="A105" s="360" t="s">
        <v>10484</v>
      </c>
      <c r="B105" s="360" t="s">
        <v>2280</v>
      </c>
      <c r="C105" s="360" t="s">
        <v>920</v>
      </c>
      <c r="D105" s="360">
        <v>4001</v>
      </c>
      <c r="E105" s="360" t="s">
        <v>1124</v>
      </c>
      <c r="F105" s="360" t="s">
        <v>552</v>
      </c>
      <c r="G105" s="360" t="s">
        <v>298</v>
      </c>
      <c r="H105" s="360" t="s">
        <v>41</v>
      </c>
      <c r="I105" s="360" t="s">
        <v>46</v>
      </c>
      <c r="J105" s="360" t="s">
        <v>1135</v>
      </c>
      <c r="K105" s="360" t="s">
        <v>290</v>
      </c>
      <c r="L105" s="360" t="s">
        <v>32</v>
      </c>
      <c r="M105" s="361">
        <v>512681400</v>
      </c>
    </row>
    <row r="106" spans="1:13">
      <c r="A106" s="360" t="s">
        <v>10485</v>
      </c>
      <c r="B106" s="360" t="s">
        <v>2281</v>
      </c>
      <c r="C106" s="360" t="s">
        <v>920</v>
      </c>
      <c r="D106" s="360">
        <v>4001</v>
      </c>
      <c r="E106" s="360" t="s">
        <v>1124</v>
      </c>
      <c r="F106" s="360" t="s">
        <v>552</v>
      </c>
      <c r="G106" s="360" t="s">
        <v>298</v>
      </c>
      <c r="H106" s="360" t="s">
        <v>41</v>
      </c>
      <c r="I106" s="360" t="s">
        <v>46</v>
      </c>
      <c r="J106" s="360" t="s">
        <v>1135</v>
      </c>
      <c r="K106" s="360" t="s">
        <v>291</v>
      </c>
      <c r="L106" s="360" t="s">
        <v>32</v>
      </c>
      <c r="M106" s="361">
        <v>433794900</v>
      </c>
    </row>
    <row r="107" spans="1:13">
      <c r="A107" s="360" t="s">
        <v>10486</v>
      </c>
      <c r="B107" s="360" t="s">
        <v>2282</v>
      </c>
      <c r="C107" s="360" t="s">
        <v>920</v>
      </c>
      <c r="D107" s="360">
        <v>4001</v>
      </c>
      <c r="E107" s="360" t="s">
        <v>1124</v>
      </c>
      <c r="F107" s="360" t="s">
        <v>552</v>
      </c>
      <c r="G107" s="360" t="s">
        <v>298</v>
      </c>
      <c r="H107" s="360" t="s">
        <v>41</v>
      </c>
      <c r="I107" s="360" t="s">
        <v>46</v>
      </c>
      <c r="J107" s="360" t="s">
        <v>1135</v>
      </c>
      <c r="K107" s="360" t="s">
        <v>1170</v>
      </c>
      <c r="L107" s="360" t="s">
        <v>218</v>
      </c>
      <c r="M107" s="361">
        <v>1538021100</v>
      </c>
    </row>
    <row r="108" spans="1:13">
      <c r="A108" s="360" t="s">
        <v>10487</v>
      </c>
      <c r="B108" s="360" t="s">
        <v>2283</v>
      </c>
      <c r="C108" s="360" t="s">
        <v>920</v>
      </c>
      <c r="D108" s="360">
        <v>4001</v>
      </c>
      <c r="E108" s="360" t="s">
        <v>1124</v>
      </c>
      <c r="F108" s="360" t="s">
        <v>552</v>
      </c>
      <c r="G108" s="360" t="s">
        <v>298</v>
      </c>
      <c r="H108" s="360" t="s">
        <v>41</v>
      </c>
      <c r="I108" s="360" t="s">
        <v>46</v>
      </c>
      <c r="J108" s="360" t="s">
        <v>1135</v>
      </c>
      <c r="K108" s="360" t="s">
        <v>1171</v>
      </c>
      <c r="L108" s="360" t="s">
        <v>218</v>
      </c>
      <c r="M108" s="361">
        <v>1348716600</v>
      </c>
    </row>
    <row r="109" spans="1:13">
      <c r="A109" s="360" t="s">
        <v>10488</v>
      </c>
      <c r="B109" s="360" t="s">
        <v>2284</v>
      </c>
      <c r="C109" s="360" t="s">
        <v>920</v>
      </c>
      <c r="D109" s="360">
        <v>4001</v>
      </c>
      <c r="E109" s="360" t="s">
        <v>1124</v>
      </c>
      <c r="F109" s="360" t="s">
        <v>552</v>
      </c>
      <c r="G109" s="360" t="s">
        <v>298</v>
      </c>
      <c r="H109" s="360" t="s">
        <v>41</v>
      </c>
      <c r="I109" s="360" t="s">
        <v>46</v>
      </c>
      <c r="J109" s="360" t="s">
        <v>1135</v>
      </c>
      <c r="K109" s="360" t="s">
        <v>290</v>
      </c>
      <c r="L109" s="360" t="s">
        <v>218</v>
      </c>
      <c r="M109" s="361">
        <v>1301407800</v>
      </c>
    </row>
    <row r="110" spans="1:13">
      <c r="A110" s="360" t="s">
        <v>10489</v>
      </c>
      <c r="B110" s="360" t="s">
        <v>2285</v>
      </c>
      <c r="C110" s="360" t="s">
        <v>920</v>
      </c>
      <c r="D110" s="360">
        <v>4001</v>
      </c>
      <c r="E110" s="360" t="s">
        <v>1124</v>
      </c>
      <c r="F110" s="360" t="s">
        <v>552</v>
      </c>
      <c r="G110" s="360" t="s">
        <v>298</v>
      </c>
      <c r="H110" s="360" t="s">
        <v>41</v>
      </c>
      <c r="I110" s="360" t="s">
        <v>46</v>
      </c>
      <c r="J110" s="360" t="s">
        <v>1135</v>
      </c>
      <c r="K110" s="360" t="s">
        <v>291</v>
      </c>
      <c r="L110" s="360" t="s">
        <v>218</v>
      </c>
      <c r="M110" s="361">
        <v>1112103300</v>
      </c>
    </row>
    <row r="111" spans="1:13">
      <c r="A111" s="360" t="s">
        <v>10490</v>
      </c>
      <c r="B111" s="360" t="s">
        <v>2274</v>
      </c>
      <c r="C111" s="360" t="s">
        <v>920</v>
      </c>
      <c r="D111" s="360">
        <v>4001</v>
      </c>
      <c r="E111" s="360" t="s">
        <v>1124</v>
      </c>
      <c r="F111" s="360" t="s">
        <v>552</v>
      </c>
      <c r="G111" s="360" t="s">
        <v>298</v>
      </c>
      <c r="H111" s="360" t="s">
        <v>41</v>
      </c>
      <c r="I111" s="360" t="s">
        <v>221</v>
      </c>
      <c r="J111" s="360" t="s">
        <v>1130</v>
      </c>
      <c r="K111" s="360" t="s">
        <v>1170</v>
      </c>
      <c r="L111" s="360" t="s">
        <v>34</v>
      </c>
      <c r="M111" s="361">
        <v>1025339700</v>
      </c>
    </row>
    <row r="112" spans="1:13">
      <c r="A112" s="360" t="s">
        <v>10491</v>
      </c>
      <c r="B112" s="360" t="s">
        <v>2275</v>
      </c>
      <c r="C112" s="360" t="s">
        <v>920</v>
      </c>
      <c r="D112" s="360">
        <v>4001</v>
      </c>
      <c r="E112" s="360" t="s">
        <v>1124</v>
      </c>
      <c r="F112" s="360" t="s">
        <v>552</v>
      </c>
      <c r="G112" s="360" t="s">
        <v>298</v>
      </c>
      <c r="H112" s="360" t="s">
        <v>41</v>
      </c>
      <c r="I112" s="360" t="s">
        <v>221</v>
      </c>
      <c r="J112" s="360" t="s">
        <v>1130</v>
      </c>
      <c r="K112" s="360" t="s">
        <v>1171</v>
      </c>
      <c r="L112" s="360" t="s">
        <v>34</v>
      </c>
      <c r="M112" s="361">
        <v>899144400</v>
      </c>
    </row>
    <row r="113" spans="1:13">
      <c r="A113" s="360" t="s">
        <v>10492</v>
      </c>
      <c r="B113" s="360" t="s">
        <v>2276</v>
      </c>
      <c r="C113" s="360" t="s">
        <v>920</v>
      </c>
      <c r="D113" s="360">
        <v>4001</v>
      </c>
      <c r="E113" s="360" t="s">
        <v>1124</v>
      </c>
      <c r="F113" s="360" t="s">
        <v>552</v>
      </c>
      <c r="G113" s="360" t="s">
        <v>298</v>
      </c>
      <c r="H113" s="360" t="s">
        <v>41</v>
      </c>
      <c r="I113" s="360" t="s">
        <v>221</v>
      </c>
      <c r="J113" s="360" t="s">
        <v>1130</v>
      </c>
      <c r="K113" s="360" t="s">
        <v>290</v>
      </c>
      <c r="L113" s="360" t="s">
        <v>34</v>
      </c>
      <c r="M113" s="361">
        <v>867589800</v>
      </c>
    </row>
    <row r="114" spans="1:13">
      <c r="A114" s="360" t="s">
        <v>10493</v>
      </c>
      <c r="B114" s="360" t="s">
        <v>2277</v>
      </c>
      <c r="C114" s="360" t="s">
        <v>920</v>
      </c>
      <c r="D114" s="360">
        <v>4001</v>
      </c>
      <c r="E114" s="360" t="s">
        <v>1124</v>
      </c>
      <c r="F114" s="360" t="s">
        <v>552</v>
      </c>
      <c r="G114" s="360" t="s">
        <v>298</v>
      </c>
      <c r="H114" s="360" t="s">
        <v>41</v>
      </c>
      <c r="I114" s="360" t="s">
        <v>221</v>
      </c>
      <c r="J114" s="360" t="s">
        <v>1130</v>
      </c>
      <c r="K114" s="360" t="s">
        <v>291</v>
      </c>
      <c r="L114" s="360" t="s">
        <v>34</v>
      </c>
      <c r="M114" s="361">
        <v>741394500</v>
      </c>
    </row>
    <row r="115" spans="1:13">
      <c r="A115" s="360" t="s">
        <v>10494</v>
      </c>
      <c r="B115" s="360" t="s">
        <v>2278</v>
      </c>
      <c r="C115" s="360" t="s">
        <v>920</v>
      </c>
      <c r="D115" s="360">
        <v>4001</v>
      </c>
      <c r="E115" s="360" t="s">
        <v>1124</v>
      </c>
      <c r="F115" s="360" t="s">
        <v>552</v>
      </c>
      <c r="G115" s="360" t="s">
        <v>298</v>
      </c>
      <c r="H115" s="360" t="s">
        <v>41</v>
      </c>
      <c r="I115" s="360" t="s">
        <v>221</v>
      </c>
      <c r="J115" s="360" t="s">
        <v>1130</v>
      </c>
      <c r="K115" s="360" t="s">
        <v>1170</v>
      </c>
      <c r="L115" s="360" t="s">
        <v>32</v>
      </c>
      <c r="M115" s="361">
        <v>591544800</v>
      </c>
    </row>
    <row r="116" spans="1:13">
      <c r="A116" s="360" t="s">
        <v>10495</v>
      </c>
      <c r="B116" s="360" t="s">
        <v>2279</v>
      </c>
      <c r="C116" s="360" t="s">
        <v>920</v>
      </c>
      <c r="D116" s="360">
        <v>4001</v>
      </c>
      <c r="E116" s="360" t="s">
        <v>1124</v>
      </c>
      <c r="F116" s="360" t="s">
        <v>552</v>
      </c>
      <c r="G116" s="360" t="s">
        <v>298</v>
      </c>
      <c r="H116" s="360" t="s">
        <v>41</v>
      </c>
      <c r="I116" s="360" t="s">
        <v>221</v>
      </c>
      <c r="J116" s="360" t="s">
        <v>1130</v>
      </c>
      <c r="K116" s="360" t="s">
        <v>1171</v>
      </c>
      <c r="L116" s="360" t="s">
        <v>32</v>
      </c>
      <c r="M116" s="361">
        <v>512681400</v>
      </c>
    </row>
    <row r="117" spans="1:13">
      <c r="A117" s="360" t="s">
        <v>10496</v>
      </c>
      <c r="B117" s="360" t="s">
        <v>2280</v>
      </c>
      <c r="C117" s="360" t="s">
        <v>920</v>
      </c>
      <c r="D117" s="360">
        <v>4001</v>
      </c>
      <c r="E117" s="360" t="s">
        <v>1124</v>
      </c>
      <c r="F117" s="360" t="s">
        <v>552</v>
      </c>
      <c r="G117" s="360" t="s">
        <v>298</v>
      </c>
      <c r="H117" s="360" t="s">
        <v>41</v>
      </c>
      <c r="I117" s="360" t="s">
        <v>221</v>
      </c>
      <c r="J117" s="360" t="s">
        <v>1130</v>
      </c>
      <c r="K117" s="360" t="s">
        <v>290</v>
      </c>
      <c r="L117" s="360" t="s">
        <v>32</v>
      </c>
      <c r="M117" s="361">
        <v>512681400</v>
      </c>
    </row>
    <row r="118" spans="1:13">
      <c r="A118" s="360" t="s">
        <v>10497</v>
      </c>
      <c r="B118" s="360" t="s">
        <v>2281</v>
      </c>
      <c r="C118" s="360" t="s">
        <v>920</v>
      </c>
      <c r="D118" s="360">
        <v>4001</v>
      </c>
      <c r="E118" s="360" t="s">
        <v>1124</v>
      </c>
      <c r="F118" s="360" t="s">
        <v>552</v>
      </c>
      <c r="G118" s="360" t="s">
        <v>298</v>
      </c>
      <c r="H118" s="360" t="s">
        <v>41</v>
      </c>
      <c r="I118" s="360" t="s">
        <v>221</v>
      </c>
      <c r="J118" s="360" t="s">
        <v>1130</v>
      </c>
      <c r="K118" s="360" t="s">
        <v>291</v>
      </c>
      <c r="L118" s="360" t="s">
        <v>32</v>
      </c>
      <c r="M118" s="361">
        <v>433794900</v>
      </c>
    </row>
    <row r="119" spans="1:13">
      <c r="A119" s="360" t="s">
        <v>10498</v>
      </c>
      <c r="B119" s="360" t="s">
        <v>2282</v>
      </c>
      <c r="C119" s="360" t="s">
        <v>920</v>
      </c>
      <c r="D119" s="360">
        <v>4001</v>
      </c>
      <c r="E119" s="360" t="s">
        <v>1124</v>
      </c>
      <c r="F119" s="360" t="s">
        <v>552</v>
      </c>
      <c r="G119" s="360" t="s">
        <v>298</v>
      </c>
      <c r="H119" s="360" t="s">
        <v>41</v>
      </c>
      <c r="I119" s="360" t="s">
        <v>221</v>
      </c>
      <c r="J119" s="360" t="s">
        <v>1130</v>
      </c>
      <c r="K119" s="360" t="s">
        <v>1170</v>
      </c>
      <c r="L119" s="360" t="s">
        <v>218</v>
      </c>
      <c r="M119" s="361">
        <v>1538021100</v>
      </c>
    </row>
    <row r="120" spans="1:13">
      <c r="A120" s="360" t="s">
        <v>10499</v>
      </c>
      <c r="B120" s="360" t="s">
        <v>2283</v>
      </c>
      <c r="C120" s="360" t="s">
        <v>920</v>
      </c>
      <c r="D120" s="360">
        <v>4001</v>
      </c>
      <c r="E120" s="360" t="s">
        <v>1124</v>
      </c>
      <c r="F120" s="360" t="s">
        <v>552</v>
      </c>
      <c r="G120" s="360" t="s">
        <v>298</v>
      </c>
      <c r="H120" s="360" t="s">
        <v>41</v>
      </c>
      <c r="I120" s="360" t="s">
        <v>221</v>
      </c>
      <c r="J120" s="360" t="s">
        <v>1130</v>
      </c>
      <c r="K120" s="360" t="s">
        <v>1171</v>
      </c>
      <c r="L120" s="360" t="s">
        <v>218</v>
      </c>
      <c r="M120" s="361">
        <v>1348716600</v>
      </c>
    </row>
    <row r="121" spans="1:13">
      <c r="A121" s="360" t="s">
        <v>10500</v>
      </c>
      <c r="B121" s="360" t="s">
        <v>2284</v>
      </c>
      <c r="C121" s="360" t="s">
        <v>920</v>
      </c>
      <c r="D121" s="360">
        <v>4001</v>
      </c>
      <c r="E121" s="360" t="s">
        <v>1124</v>
      </c>
      <c r="F121" s="360" t="s">
        <v>552</v>
      </c>
      <c r="G121" s="360" t="s">
        <v>298</v>
      </c>
      <c r="H121" s="360" t="s">
        <v>41</v>
      </c>
      <c r="I121" s="360" t="s">
        <v>221</v>
      </c>
      <c r="J121" s="360" t="s">
        <v>1130</v>
      </c>
      <c r="K121" s="360" t="s">
        <v>290</v>
      </c>
      <c r="L121" s="360" t="s">
        <v>218</v>
      </c>
      <c r="M121" s="361">
        <v>1301407800</v>
      </c>
    </row>
    <row r="122" spans="1:13">
      <c r="A122" s="360" t="s">
        <v>10501</v>
      </c>
      <c r="B122" s="360" t="s">
        <v>2285</v>
      </c>
      <c r="C122" s="360" t="s">
        <v>920</v>
      </c>
      <c r="D122" s="360">
        <v>4001</v>
      </c>
      <c r="E122" s="360" t="s">
        <v>1124</v>
      </c>
      <c r="F122" s="360" t="s">
        <v>552</v>
      </c>
      <c r="G122" s="360" t="s">
        <v>298</v>
      </c>
      <c r="H122" s="360" t="s">
        <v>41</v>
      </c>
      <c r="I122" s="360" t="s">
        <v>221</v>
      </c>
      <c r="J122" s="360" t="s">
        <v>1130</v>
      </c>
      <c r="K122" s="360" t="s">
        <v>291</v>
      </c>
      <c r="L122" s="360" t="s">
        <v>218</v>
      </c>
      <c r="M122" s="361">
        <v>1112103300</v>
      </c>
    </row>
    <row r="123" spans="1:13">
      <c r="A123" s="360" t="s">
        <v>10502</v>
      </c>
      <c r="B123" s="360" t="s">
        <v>2274</v>
      </c>
      <c r="C123" s="360" t="s">
        <v>920</v>
      </c>
      <c r="D123" s="360">
        <v>4001</v>
      </c>
      <c r="E123" s="360" t="s">
        <v>1124</v>
      </c>
      <c r="F123" s="360" t="s">
        <v>552</v>
      </c>
      <c r="G123" s="360" t="s">
        <v>298</v>
      </c>
      <c r="H123" s="360" t="s">
        <v>41</v>
      </c>
      <c r="I123" s="360" t="s">
        <v>48</v>
      </c>
      <c r="J123" s="360" t="s">
        <v>1131</v>
      </c>
      <c r="K123" s="360" t="s">
        <v>1170</v>
      </c>
      <c r="L123" s="360" t="s">
        <v>34</v>
      </c>
      <c r="M123" s="361">
        <v>871539900</v>
      </c>
    </row>
    <row r="124" spans="1:13">
      <c r="A124" s="360" t="s">
        <v>10503</v>
      </c>
      <c r="B124" s="360" t="s">
        <v>2275</v>
      </c>
      <c r="C124" s="360" t="s">
        <v>920</v>
      </c>
      <c r="D124" s="360">
        <v>4001</v>
      </c>
      <c r="E124" s="360" t="s">
        <v>1124</v>
      </c>
      <c r="F124" s="360" t="s">
        <v>552</v>
      </c>
      <c r="G124" s="360" t="s">
        <v>298</v>
      </c>
      <c r="H124" s="360" t="s">
        <v>41</v>
      </c>
      <c r="I124" s="360" t="s">
        <v>48</v>
      </c>
      <c r="J124" s="360" t="s">
        <v>1131</v>
      </c>
      <c r="K124" s="360" t="s">
        <v>1171</v>
      </c>
      <c r="L124" s="360" t="s">
        <v>34</v>
      </c>
      <c r="M124" s="361">
        <v>764286600</v>
      </c>
    </row>
    <row r="125" spans="1:13">
      <c r="A125" s="360" t="s">
        <v>10504</v>
      </c>
      <c r="B125" s="360" t="s">
        <v>2276</v>
      </c>
      <c r="C125" s="360" t="s">
        <v>920</v>
      </c>
      <c r="D125" s="360">
        <v>4001</v>
      </c>
      <c r="E125" s="360" t="s">
        <v>1124</v>
      </c>
      <c r="F125" s="360" t="s">
        <v>552</v>
      </c>
      <c r="G125" s="360" t="s">
        <v>298</v>
      </c>
      <c r="H125" s="360" t="s">
        <v>41</v>
      </c>
      <c r="I125" s="360" t="s">
        <v>48</v>
      </c>
      <c r="J125" s="360" t="s">
        <v>1131</v>
      </c>
      <c r="K125" s="360" t="s">
        <v>290</v>
      </c>
      <c r="L125" s="360" t="s">
        <v>34</v>
      </c>
      <c r="M125" s="361">
        <v>737444400</v>
      </c>
    </row>
    <row r="126" spans="1:13">
      <c r="A126" s="360" t="s">
        <v>10505</v>
      </c>
      <c r="B126" s="360" t="s">
        <v>2277</v>
      </c>
      <c r="C126" s="360" t="s">
        <v>920</v>
      </c>
      <c r="D126" s="360">
        <v>4001</v>
      </c>
      <c r="E126" s="360" t="s">
        <v>1124</v>
      </c>
      <c r="F126" s="360" t="s">
        <v>552</v>
      </c>
      <c r="G126" s="360" t="s">
        <v>298</v>
      </c>
      <c r="H126" s="360" t="s">
        <v>41</v>
      </c>
      <c r="I126" s="360" t="s">
        <v>48</v>
      </c>
      <c r="J126" s="360" t="s">
        <v>1131</v>
      </c>
      <c r="K126" s="360" t="s">
        <v>291</v>
      </c>
      <c r="L126" s="360" t="s">
        <v>34</v>
      </c>
      <c r="M126" s="361">
        <v>630191100</v>
      </c>
    </row>
    <row r="127" spans="1:13">
      <c r="A127" s="360" t="s">
        <v>10506</v>
      </c>
      <c r="B127" s="360" t="s">
        <v>2278</v>
      </c>
      <c r="C127" s="360" t="s">
        <v>920</v>
      </c>
      <c r="D127" s="360">
        <v>4001</v>
      </c>
      <c r="E127" s="360" t="s">
        <v>1124</v>
      </c>
      <c r="F127" s="360" t="s">
        <v>552</v>
      </c>
      <c r="G127" s="360" t="s">
        <v>298</v>
      </c>
      <c r="H127" s="360" t="s">
        <v>41</v>
      </c>
      <c r="I127" s="360" t="s">
        <v>48</v>
      </c>
      <c r="J127" s="360" t="s">
        <v>1131</v>
      </c>
      <c r="K127" s="360" t="s">
        <v>1170</v>
      </c>
      <c r="L127" s="360" t="s">
        <v>32</v>
      </c>
      <c r="M127" s="361">
        <v>502817700</v>
      </c>
    </row>
    <row r="128" spans="1:13">
      <c r="A128" s="360" t="s">
        <v>10507</v>
      </c>
      <c r="B128" s="360" t="s">
        <v>2279</v>
      </c>
      <c r="C128" s="360" t="s">
        <v>920</v>
      </c>
      <c r="D128" s="360">
        <v>4001</v>
      </c>
      <c r="E128" s="360" t="s">
        <v>1124</v>
      </c>
      <c r="F128" s="360" t="s">
        <v>552</v>
      </c>
      <c r="G128" s="360" t="s">
        <v>298</v>
      </c>
      <c r="H128" s="360" t="s">
        <v>41</v>
      </c>
      <c r="I128" s="360" t="s">
        <v>48</v>
      </c>
      <c r="J128" s="360" t="s">
        <v>1131</v>
      </c>
      <c r="K128" s="360" t="s">
        <v>1171</v>
      </c>
      <c r="L128" s="360" t="s">
        <v>32</v>
      </c>
      <c r="M128" s="361">
        <v>435758400</v>
      </c>
    </row>
    <row r="129" spans="1:13">
      <c r="A129" s="360" t="s">
        <v>10508</v>
      </c>
      <c r="B129" s="360" t="s">
        <v>2280</v>
      </c>
      <c r="C129" s="360" t="s">
        <v>920</v>
      </c>
      <c r="D129" s="360">
        <v>4001</v>
      </c>
      <c r="E129" s="360" t="s">
        <v>1124</v>
      </c>
      <c r="F129" s="360" t="s">
        <v>552</v>
      </c>
      <c r="G129" s="360" t="s">
        <v>298</v>
      </c>
      <c r="H129" s="360" t="s">
        <v>41</v>
      </c>
      <c r="I129" s="360" t="s">
        <v>48</v>
      </c>
      <c r="J129" s="360" t="s">
        <v>1131</v>
      </c>
      <c r="K129" s="360" t="s">
        <v>290</v>
      </c>
      <c r="L129" s="360" t="s">
        <v>32</v>
      </c>
      <c r="M129" s="361">
        <v>435758400</v>
      </c>
    </row>
    <row r="130" spans="1:13">
      <c r="A130" s="360" t="s">
        <v>10509</v>
      </c>
      <c r="B130" s="360" t="s">
        <v>2281</v>
      </c>
      <c r="C130" s="360" t="s">
        <v>920</v>
      </c>
      <c r="D130" s="360">
        <v>4001</v>
      </c>
      <c r="E130" s="360" t="s">
        <v>1124</v>
      </c>
      <c r="F130" s="360" t="s">
        <v>552</v>
      </c>
      <c r="G130" s="360" t="s">
        <v>298</v>
      </c>
      <c r="H130" s="360" t="s">
        <v>41</v>
      </c>
      <c r="I130" s="360" t="s">
        <v>48</v>
      </c>
      <c r="J130" s="360" t="s">
        <v>1131</v>
      </c>
      <c r="K130" s="360" t="s">
        <v>291</v>
      </c>
      <c r="L130" s="360" t="s">
        <v>32</v>
      </c>
      <c r="M130" s="361">
        <v>368722200</v>
      </c>
    </row>
    <row r="131" spans="1:13">
      <c r="A131" s="360" t="s">
        <v>10510</v>
      </c>
      <c r="B131" s="360" t="s">
        <v>2282</v>
      </c>
      <c r="C131" s="360" t="s">
        <v>920</v>
      </c>
      <c r="D131" s="360">
        <v>4001</v>
      </c>
      <c r="E131" s="360" t="s">
        <v>1124</v>
      </c>
      <c r="F131" s="360" t="s">
        <v>552</v>
      </c>
      <c r="G131" s="360" t="s">
        <v>298</v>
      </c>
      <c r="H131" s="360" t="s">
        <v>41</v>
      </c>
      <c r="I131" s="360" t="s">
        <v>48</v>
      </c>
      <c r="J131" s="360" t="s">
        <v>1131</v>
      </c>
      <c r="K131" s="360" t="s">
        <v>1170</v>
      </c>
      <c r="L131" s="360" t="s">
        <v>218</v>
      </c>
      <c r="M131" s="361">
        <v>1307298300</v>
      </c>
    </row>
    <row r="132" spans="1:13">
      <c r="A132" s="360" t="s">
        <v>10511</v>
      </c>
      <c r="B132" s="360" t="s">
        <v>2283</v>
      </c>
      <c r="C132" s="360" t="s">
        <v>920</v>
      </c>
      <c r="D132" s="360">
        <v>4001</v>
      </c>
      <c r="E132" s="360" t="s">
        <v>1124</v>
      </c>
      <c r="F132" s="360" t="s">
        <v>552</v>
      </c>
      <c r="G132" s="360" t="s">
        <v>298</v>
      </c>
      <c r="H132" s="360" t="s">
        <v>41</v>
      </c>
      <c r="I132" s="360" t="s">
        <v>48</v>
      </c>
      <c r="J132" s="360" t="s">
        <v>1131</v>
      </c>
      <c r="K132" s="360" t="s">
        <v>1171</v>
      </c>
      <c r="L132" s="360" t="s">
        <v>218</v>
      </c>
      <c r="M132" s="361">
        <v>1146406800</v>
      </c>
    </row>
    <row r="133" spans="1:13">
      <c r="A133" s="360" t="s">
        <v>10512</v>
      </c>
      <c r="B133" s="360" t="s">
        <v>2284</v>
      </c>
      <c r="C133" s="360" t="s">
        <v>920</v>
      </c>
      <c r="D133" s="360">
        <v>4001</v>
      </c>
      <c r="E133" s="360" t="s">
        <v>1124</v>
      </c>
      <c r="F133" s="360" t="s">
        <v>552</v>
      </c>
      <c r="G133" s="360" t="s">
        <v>298</v>
      </c>
      <c r="H133" s="360" t="s">
        <v>41</v>
      </c>
      <c r="I133" s="360" t="s">
        <v>48</v>
      </c>
      <c r="J133" s="360" t="s">
        <v>1131</v>
      </c>
      <c r="K133" s="360" t="s">
        <v>290</v>
      </c>
      <c r="L133" s="360" t="s">
        <v>218</v>
      </c>
      <c r="M133" s="361">
        <v>1106166600</v>
      </c>
    </row>
    <row r="134" spans="1:13">
      <c r="A134" s="360" t="s">
        <v>10513</v>
      </c>
      <c r="B134" s="360" t="s">
        <v>2285</v>
      </c>
      <c r="C134" s="360" t="s">
        <v>920</v>
      </c>
      <c r="D134" s="360">
        <v>4001</v>
      </c>
      <c r="E134" s="360" t="s">
        <v>1124</v>
      </c>
      <c r="F134" s="360" t="s">
        <v>552</v>
      </c>
      <c r="G134" s="360" t="s">
        <v>298</v>
      </c>
      <c r="H134" s="360" t="s">
        <v>41</v>
      </c>
      <c r="I134" s="360" t="s">
        <v>48</v>
      </c>
      <c r="J134" s="360" t="s">
        <v>1131</v>
      </c>
      <c r="K134" s="360" t="s">
        <v>291</v>
      </c>
      <c r="L134" s="360" t="s">
        <v>218</v>
      </c>
      <c r="M134" s="361">
        <v>945275100</v>
      </c>
    </row>
    <row r="135" spans="1:13">
      <c r="A135" s="360" t="s">
        <v>10514</v>
      </c>
      <c r="B135" s="360" t="s">
        <v>2274</v>
      </c>
      <c r="C135" s="360" t="s">
        <v>920</v>
      </c>
      <c r="D135" s="360">
        <v>4001</v>
      </c>
      <c r="E135" s="360" t="s">
        <v>1124</v>
      </c>
      <c r="F135" s="360" t="s">
        <v>552</v>
      </c>
      <c r="G135" s="360" t="s">
        <v>298</v>
      </c>
      <c r="H135" s="360" t="s">
        <v>41</v>
      </c>
      <c r="I135" s="360" t="s">
        <v>50</v>
      </c>
      <c r="J135" s="360" t="s">
        <v>1132</v>
      </c>
      <c r="K135" s="360" t="s">
        <v>1170</v>
      </c>
      <c r="L135" s="360" t="s">
        <v>34</v>
      </c>
      <c r="M135" s="361">
        <v>871539900</v>
      </c>
    </row>
    <row r="136" spans="1:13">
      <c r="A136" s="360" t="s">
        <v>10515</v>
      </c>
      <c r="B136" s="360" t="s">
        <v>2275</v>
      </c>
      <c r="C136" s="360" t="s">
        <v>920</v>
      </c>
      <c r="D136" s="360">
        <v>4001</v>
      </c>
      <c r="E136" s="360" t="s">
        <v>1124</v>
      </c>
      <c r="F136" s="360" t="s">
        <v>552</v>
      </c>
      <c r="G136" s="360" t="s">
        <v>298</v>
      </c>
      <c r="H136" s="360" t="s">
        <v>41</v>
      </c>
      <c r="I136" s="360" t="s">
        <v>50</v>
      </c>
      <c r="J136" s="360" t="s">
        <v>1132</v>
      </c>
      <c r="K136" s="360" t="s">
        <v>1171</v>
      </c>
      <c r="L136" s="360" t="s">
        <v>34</v>
      </c>
      <c r="M136" s="361">
        <v>764286600</v>
      </c>
    </row>
    <row r="137" spans="1:13">
      <c r="A137" s="360" t="s">
        <v>10516</v>
      </c>
      <c r="B137" s="360" t="s">
        <v>2276</v>
      </c>
      <c r="C137" s="360" t="s">
        <v>920</v>
      </c>
      <c r="D137" s="360">
        <v>4001</v>
      </c>
      <c r="E137" s="360" t="s">
        <v>1124</v>
      </c>
      <c r="F137" s="360" t="s">
        <v>552</v>
      </c>
      <c r="G137" s="360" t="s">
        <v>298</v>
      </c>
      <c r="H137" s="360" t="s">
        <v>41</v>
      </c>
      <c r="I137" s="360" t="s">
        <v>50</v>
      </c>
      <c r="J137" s="360" t="s">
        <v>1132</v>
      </c>
      <c r="K137" s="360" t="s">
        <v>290</v>
      </c>
      <c r="L137" s="360" t="s">
        <v>34</v>
      </c>
      <c r="M137" s="361">
        <v>737444400</v>
      </c>
    </row>
    <row r="138" spans="1:13">
      <c r="A138" s="360" t="s">
        <v>10517</v>
      </c>
      <c r="B138" s="360" t="s">
        <v>2277</v>
      </c>
      <c r="C138" s="360" t="s">
        <v>920</v>
      </c>
      <c r="D138" s="360">
        <v>4001</v>
      </c>
      <c r="E138" s="360" t="s">
        <v>1124</v>
      </c>
      <c r="F138" s="360" t="s">
        <v>552</v>
      </c>
      <c r="G138" s="360" t="s">
        <v>298</v>
      </c>
      <c r="H138" s="360" t="s">
        <v>41</v>
      </c>
      <c r="I138" s="360" t="s">
        <v>50</v>
      </c>
      <c r="J138" s="360" t="s">
        <v>1132</v>
      </c>
      <c r="K138" s="360" t="s">
        <v>291</v>
      </c>
      <c r="L138" s="360" t="s">
        <v>34</v>
      </c>
      <c r="M138" s="361">
        <v>630191100</v>
      </c>
    </row>
    <row r="139" spans="1:13">
      <c r="A139" s="360" t="s">
        <v>10518</v>
      </c>
      <c r="B139" s="360" t="s">
        <v>2278</v>
      </c>
      <c r="C139" s="360" t="s">
        <v>920</v>
      </c>
      <c r="D139" s="360">
        <v>4001</v>
      </c>
      <c r="E139" s="360" t="s">
        <v>1124</v>
      </c>
      <c r="F139" s="360" t="s">
        <v>552</v>
      </c>
      <c r="G139" s="360" t="s">
        <v>298</v>
      </c>
      <c r="H139" s="360" t="s">
        <v>41</v>
      </c>
      <c r="I139" s="360" t="s">
        <v>50</v>
      </c>
      <c r="J139" s="360" t="s">
        <v>1132</v>
      </c>
      <c r="K139" s="360" t="s">
        <v>1170</v>
      </c>
      <c r="L139" s="360" t="s">
        <v>32</v>
      </c>
      <c r="M139" s="361">
        <v>502817700</v>
      </c>
    </row>
    <row r="140" spans="1:13">
      <c r="A140" s="360" t="s">
        <v>10519</v>
      </c>
      <c r="B140" s="360" t="s">
        <v>2279</v>
      </c>
      <c r="C140" s="360" t="s">
        <v>920</v>
      </c>
      <c r="D140" s="360">
        <v>4001</v>
      </c>
      <c r="E140" s="360" t="s">
        <v>1124</v>
      </c>
      <c r="F140" s="360" t="s">
        <v>552</v>
      </c>
      <c r="G140" s="360" t="s">
        <v>298</v>
      </c>
      <c r="H140" s="360" t="s">
        <v>41</v>
      </c>
      <c r="I140" s="360" t="s">
        <v>50</v>
      </c>
      <c r="J140" s="360" t="s">
        <v>1132</v>
      </c>
      <c r="K140" s="360" t="s">
        <v>1171</v>
      </c>
      <c r="L140" s="360" t="s">
        <v>32</v>
      </c>
      <c r="M140" s="361">
        <v>435758400</v>
      </c>
    </row>
    <row r="141" spans="1:13">
      <c r="A141" s="360" t="s">
        <v>10520</v>
      </c>
      <c r="B141" s="360" t="s">
        <v>2280</v>
      </c>
      <c r="C141" s="360" t="s">
        <v>920</v>
      </c>
      <c r="D141" s="360">
        <v>4001</v>
      </c>
      <c r="E141" s="360" t="s">
        <v>1124</v>
      </c>
      <c r="F141" s="360" t="s">
        <v>552</v>
      </c>
      <c r="G141" s="360" t="s">
        <v>298</v>
      </c>
      <c r="H141" s="360" t="s">
        <v>41</v>
      </c>
      <c r="I141" s="360" t="s">
        <v>50</v>
      </c>
      <c r="J141" s="360" t="s">
        <v>1132</v>
      </c>
      <c r="K141" s="360" t="s">
        <v>290</v>
      </c>
      <c r="L141" s="360" t="s">
        <v>32</v>
      </c>
      <c r="M141" s="361">
        <v>435758400</v>
      </c>
    </row>
    <row r="142" spans="1:13">
      <c r="A142" s="360" t="s">
        <v>10521</v>
      </c>
      <c r="B142" s="360" t="s">
        <v>2281</v>
      </c>
      <c r="C142" s="360" t="s">
        <v>920</v>
      </c>
      <c r="D142" s="360">
        <v>4001</v>
      </c>
      <c r="E142" s="360" t="s">
        <v>1124</v>
      </c>
      <c r="F142" s="360" t="s">
        <v>552</v>
      </c>
      <c r="G142" s="360" t="s">
        <v>298</v>
      </c>
      <c r="H142" s="360" t="s">
        <v>41</v>
      </c>
      <c r="I142" s="360" t="s">
        <v>50</v>
      </c>
      <c r="J142" s="360" t="s">
        <v>1132</v>
      </c>
      <c r="K142" s="360" t="s">
        <v>291</v>
      </c>
      <c r="L142" s="360" t="s">
        <v>32</v>
      </c>
      <c r="M142" s="361">
        <v>368722200</v>
      </c>
    </row>
    <row r="143" spans="1:13">
      <c r="A143" s="360" t="s">
        <v>10522</v>
      </c>
      <c r="B143" s="360" t="s">
        <v>2282</v>
      </c>
      <c r="C143" s="360" t="s">
        <v>920</v>
      </c>
      <c r="D143" s="360">
        <v>4001</v>
      </c>
      <c r="E143" s="360" t="s">
        <v>1124</v>
      </c>
      <c r="F143" s="360" t="s">
        <v>552</v>
      </c>
      <c r="G143" s="360" t="s">
        <v>298</v>
      </c>
      <c r="H143" s="360" t="s">
        <v>41</v>
      </c>
      <c r="I143" s="360" t="s">
        <v>50</v>
      </c>
      <c r="J143" s="360" t="s">
        <v>1132</v>
      </c>
      <c r="K143" s="360" t="s">
        <v>1170</v>
      </c>
      <c r="L143" s="360" t="s">
        <v>218</v>
      </c>
      <c r="M143" s="361">
        <v>1307298300</v>
      </c>
    </row>
    <row r="144" spans="1:13">
      <c r="A144" s="360" t="s">
        <v>10523</v>
      </c>
      <c r="B144" s="360" t="s">
        <v>2283</v>
      </c>
      <c r="C144" s="360" t="s">
        <v>920</v>
      </c>
      <c r="D144" s="360">
        <v>4001</v>
      </c>
      <c r="E144" s="360" t="s">
        <v>1124</v>
      </c>
      <c r="F144" s="360" t="s">
        <v>552</v>
      </c>
      <c r="G144" s="360" t="s">
        <v>298</v>
      </c>
      <c r="H144" s="360" t="s">
        <v>41</v>
      </c>
      <c r="I144" s="360" t="s">
        <v>50</v>
      </c>
      <c r="J144" s="360" t="s">
        <v>1132</v>
      </c>
      <c r="K144" s="360" t="s">
        <v>1171</v>
      </c>
      <c r="L144" s="360" t="s">
        <v>218</v>
      </c>
      <c r="M144" s="361">
        <v>1146406800</v>
      </c>
    </row>
    <row r="145" spans="1:13">
      <c r="A145" s="360" t="s">
        <v>10524</v>
      </c>
      <c r="B145" s="360" t="s">
        <v>2284</v>
      </c>
      <c r="C145" s="360" t="s">
        <v>920</v>
      </c>
      <c r="D145" s="360">
        <v>4001</v>
      </c>
      <c r="E145" s="360" t="s">
        <v>1124</v>
      </c>
      <c r="F145" s="360" t="s">
        <v>552</v>
      </c>
      <c r="G145" s="360" t="s">
        <v>298</v>
      </c>
      <c r="H145" s="360" t="s">
        <v>41</v>
      </c>
      <c r="I145" s="360" t="s">
        <v>50</v>
      </c>
      <c r="J145" s="360" t="s">
        <v>1132</v>
      </c>
      <c r="K145" s="360" t="s">
        <v>290</v>
      </c>
      <c r="L145" s="360" t="s">
        <v>218</v>
      </c>
      <c r="M145" s="361">
        <v>1106166600</v>
      </c>
    </row>
    <row r="146" spans="1:13">
      <c r="A146" s="360" t="s">
        <v>10525</v>
      </c>
      <c r="B146" s="360" t="s">
        <v>2285</v>
      </c>
      <c r="C146" s="360" t="s">
        <v>920</v>
      </c>
      <c r="D146" s="360">
        <v>4001</v>
      </c>
      <c r="E146" s="360" t="s">
        <v>1124</v>
      </c>
      <c r="F146" s="360" t="s">
        <v>552</v>
      </c>
      <c r="G146" s="360" t="s">
        <v>298</v>
      </c>
      <c r="H146" s="360" t="s">
        <v>41</v>
      </c>
      <c r="I146" s="360" t="s">
        <v>50</v>
      </c>
      <c r="J146" s="360" t="s">
        <v>1132</v>
      </c>
      <c r="K146" s="360" t="s">
        <v>291</v>
      </c>
      <c r="L146" s="360" t="s">
        <v>218</v>
      </c>
      <c r="M146" s="361">
        <v>945275100</v>
      </c>
    </row>
    <row r="147" spans="1:13">
      <c r="A147" s="360" t="s">
        <v>10526</v>
      </c>
      <c r="B147" s="360" t="s">
        <v>2274</v>
      </c>
      <c r="C147" s="360" t="s">
        <v>920</v>
      </c>
      <c r="D147" s="360">
        <v>4001</v>
      </c>
      <c r="E147" s="360" t="s">
        <v>1124</v>
      </c>
      <c r="F147" s="360" t="s">
        <v>552</v>
      </c>
      <c r="G147" s="360" t="s">
        <v>298</v>
      </c>
      <c r="H147" s="360" t="s">
        <v>41</v>
      </c>
      <c r="I147" s="360" t="s">
        <v>223</v>
      </c>
      <c r="J147" s="360" t="s">
        <v>1129</v>
      </c>
      <c r="K147" s="360" t="s">
        <v>1170</v>
      </c>
      <c r="L147" s="360" t="s">
        <v>34</v>
      </c>
      <c r="M147" s="361">
        <v>820257900</v>
      </c>
    </row>
    <row r="148" spans="1:13">
      <c r="A148" s="360" t="s">
        <v>10527</v>
      </c>
      <c r="B148" s="360" t="s">
        <v>2275</v>
      </c>
      <c r="C148" s="360" t="s">
        <v>920</v>
      </c>
      <c r="D148" s="360">
        <v>4001</v>
      </c>
      <c r="E148" s="360" t="s">
        <v>1124</v>
      </c>
      <c r="F148" s="360" t="s">
        <v>552</v>
      </c>
      <c r="G148" s="360" t="s">
        <v>298</v>
      </c>
      <c r="H148" s="360" t="s">
        <v>41</v>
      </c>
      <c r="I148" s="360" t="s">
        <v>223</v>
      </c>
      <c r="J148" s="360" t="s">
        <v>1129</v>
      </c>
      <c r="K148" s="360" t="s">
        <v>1171</v>
      </c>
      <c r="L148" s="360" t="s">
        <v>34</v>
      </c>
      <c r="M148" s="361">
        <v>719310900</v>
      </c>
    </row>
    <row r="149" spans="1:13">
      <c r="A149" s="360" t="s">
        <v>10528</v>
      </c>
      <c r="B149" s="360" t="s">
        <v>2276</v>
      </c>
      <c r="C149" s="360" t="s">
        <v>920</v>
      </c>
      <c r="D149" s="360">
        <v>4001</v>
      </c>
      <c r="E149" s="360" t="s">
        <v>1124</v>
      </c>
      <c r="F149" s="360" t="s">
        <v>552</v>
      </c>
      <c r="G149" s="360" t="s">
        <v>298</v>
      </c>
      <c r="H149" s="360" t="s">
        <v>41</v>
      </c>
      <c r="I149" s="360" t="s">
        <v>223</v>
      </c>
      <c r="J149" s="360" t="s">
        <v>1129</v>
      </c>
      <c r="K149" s="360" t="s">
        <v>290</v>
      </c>
      <c r="L149" s="360" t="s">
        <v>34</v>
      </c>
      <c r="M149" s="361">
        <v>694085700</v>
      </c>
    </row>
    <row r="150" spans="1:13">
      <c r="A150" s="360" t="s">
        <v>10529</v>
      </c>
      <c r="B150" s="360" t="s">
        <v>2277</v>
      </c>
      <c r="C150" s="360" t="s">
        <v>920</v>
      </c>
      <c r="D150" s="360">
        <v>4001</v>
      </c>
      <c r="E150" s="360" t="s">
        <v>1124</v>
      </c>
      <c r="F150" s="360" t="s">
        <v>552</v>
      </c>
      <c r="G150" s="360" t="s">
        <v>298</v>
      </c>
      <c r="H150" s="360" t="s">
        <v>41</v>
      </c>
      <c r="I150" s="360" t="s">
        <v>223</v>
      </c>
      <c r="J150" s="360" t="s">
        <v>1129</v>
      </c>
      <c r="K150" s="360" t="s">
        <v>291</v>
      </c>
      <c r="L150" s="360" t="s">
        <v>34</v>
      </c>
      <c r="M150" s="361">
        <v>593115600</v>
      </c>
    </row>
    <row r="151" spans="1:13">
      <c r="A151" s="360" t="s">
        <v>10530</v>
      </c>
      <c r="B151" s="360" t="s">
        <v>2278</v>
      </c>
      <c r="C151" s="360" t="s">
        <v>920</v>
      </c>
      <c r="D151" s="360">
        <v>4001</v>
      </c>
      <c r="E151" s="360" t="s">
        <v>1124</v>
      </c>
      <c r="F151" s="360" t="s">
        <v>552</v>
      </c>
      <c r="G151" s="360" t="s">
        <v>298</v>
      </c>
      <c r="H151" s="360" t="s">
        <v>41</v>
      </c>
      <c r="I151" s="360" t="s">
        <v>223</v>
      </c>
      <c r="J151" s="360" t="s">
        <v>1129</v>
      </c>
      <c r="K151" s="360" t="s">
        <v>1170</v>
      </c>
      <c r="L151" s="360" t="s">
        <v>32</v>
      </c>
      <c r="M151" s="361">
        <v>473226600</v>
      </c>
    </row>
    <row r="152" spans="1:13">
      <c r="A152" s="360" t="s">
        <v>10531</v>
      </c>
      <c r="B152" s="360" t="s">
        <v>2279</v>
      </c>
      <c r="C152" s="360" t="s">
        <v>920</v>
      </c>
      <c r="D152" s="360">
        <v>4001</v>
      </c>
      <c r="E152" s="360" t="s">
        <v>1124</v>
      </c>
      <c r="F152" s="360" t="s">
        <v>552</v>
      </c>
      <c r="G152" s="360" t="s">
        <v>298</v>
      </c>
      <c r="H152" s="360" t="s">
        <v>41</v>
      </c>
      <c r="I152" s="360" t="s">
        <v>223</v>
      </c>
      <c r="J152" s="360" t="s">
        <v>1129</v>
      </c>
      <c r="K152" s="360" t="s">
        <v>1171</v>
      </c>
      <c r="L152" s="360" t="s">
        <v>32</v>
      </c>
      <c r="M152" s="361">
        <v>410140500</v>
      </c>
    </row>
    <row r="153" spans="1:13">
      <c r="A153" s="360" t="s">
        <v>10532</v>
      </c>
      <c r="B153" s="360" t="s">
        <v>2280</v>
      </c>
      <c r="C153" s="360" t="s">
        <v>920</v>
      </c>
      <c r="D153" s="360">
        <v>4001</v>
      </c>
      <c r="E153" s="360" t="s">
        <v>1124</v>
      </c>
      <c r="F153" s="360" t="s">
        <v>552</v>
      </c>
      <c r="G153" s="360" t="s">
        <v>298</v>
      </c>
      <c r="H153" s="360" t="s">
        <v>41</v>
      </c>
      <c r="I153" s="360" t="s">
        <v>223</v>
      </c>
      <c r="J153" s="360" t="s">
        <v>1129</v>
      </c>
      <c r="K153" s="360" t="s">
        <v>290</v>
      </c>
      <c r="L153" s="360" t="s">
        <v>32</v>
      </c>
      <c r="M153" s="361">
        <v>410140500</v>
      </c>
    </row>
    <row r="154" spans="1:13">
      <c r="A154" s="360" t="s">
        <v>10533</v>
      </c>
      <c r="B154" s="360" t="s">
        <v>2281</v>
      </c>
      <c r="C154" s="360" t="s">
        <v>920</v>
      </c>
      <c r="D154" s="360">
        <v>4001</v>
      </c>
      <c r="E154" s="360" t="s">
        <v>1124</v>
      </c>
      <c r="F154" s="360" t="s">
        <v>552</v>
      </c>
      <c r="G154" s="360" t="s">
        <v>298</v>
      </c>
      <c r="H154" s="360" t="s">
        <v>41</v>
      </c>
      <c r="I154" s="360" t="s">
        <v>223</v>
      </c>
      <c r="J154" s="360" t="s">
        <v>1129</v>
      </c>
      <c r="K154" s="360" t="s">
        <v>291</v>
      </c>
      <c r="L154" s="360" t="s">
        <v>32</v>
      </c>
      <c r="M154" s="361">
        <v>347054400</v>
      </c>
    </row>
    <row r="155" spans="1:13">
      <c r="A155" s="360" t="s">
        <v>10534</v>
      </c>
      <c r="B155" s="360" t="s">
        <v>2282</v>
      </c>
      <c r="C155" s="360" t="s">
        <v>920</v>
      </c>
      <c r="D155" s="360">
        <v>4001</v>
      </c>
      <c r="E155" s="360" t="s">
        <v>1124</v>
      </c>
      <c r="F155" s="360" t="s">
        <v>552</v>
      </c>
      <c r="G155" s="360" t="s">
        <v>298</v>
      </c>
      <c r="H155" s="360" t="s">
        <v>41</v>
      </c>
      <c r="I155" s="360" t="s">
        <v>223</v>
      </c>
      <c r="J155" s="360" t="s">
        <v>1129</v>
      </c>
      <c r="K155" s="360" t="s">
        <v>1170</v>
      </c>
      <c r="L155" s="360" t="s">
        <v>218</v>
      </c>
      <c r="M155" s="361">
        <v>1230398400</v>
      </c>
    </row>
    <row r="156" spans="1:13">
      <c r="A156" s="360" t="s">
        <v>10535</v>
      </c>
      <c r="B156" s="360" t="s">
        <v>2283</v>
      </c>
      <c r="C156" s="360" t="s">
        <v>920</v>
      </c>
      <c r="D156" s="360">
        <v>4001</v>
      </c>
      <c r="E156" s="360" t="s">
        <v>1124</v>
      </c>
      <c r="F156" s="360" t="s">
        <v>552</v>
      </c>
      <c r="G156" s="360" t="s">
        <v>298</v>
      </c>
      <c r="H156" s="360" t="s">
        <v>41</v>
      </c>
      <c r="I156" s="360" t="s">
        <v>223</v>
      </c>
      <c r="J156" s="360" t="s">
        <v>1129</v>
      </c>
      <c r="K156" s="360" t="s">
        <v>1171</v>
      </c>
      <c r="L156" s="360" t="s">
        <v>218</v>
      </c>
      <c r="M156" s="361">
        <v>1078954800</v>
      </c>
    </row>
    <row r="157" spans="1:13">
      <c r="A157" s="360" t="s">
        <v>10536</v>
      </c>
      <c r="B157" s="360" t="s">
        <v>2284</v>
      </c>
      <c r="C157" s="360" t="s">
        <v>920</v>
      </c>
      <c r="D157" s="360">
        <v>4001</v>
      </c>
      <c r="E157" s="360" t="s">
        <v>1124</v>
      </c>
      <c r="F157" s="360" t="s">
        <v>552</v>
      </c>
      <c r="G157" s="360" t="s">
        <v>298</v>
      </c>
      <c r="H157" s="360" t="s">
        <v>41</v>
      </c>
      <c r="I157" s="360" t="s">
        <v>223</v>
      </c>
      <c r="J157" s="360" t="s">
        <v>1129</v>
      </c>
      <c r="K157" s="360" t="s">
        <v>290</v>
      </c>
      <c r="L157" s="360" t="s">
        <v>218</v>
      </c>
      <c r="M157" s="361">
        <v>1041117000</v>
      </c>
    </row>
    <row r="158" spans="1:13">
      <c r="A158" s="360" t="s">
        <v>10537</v>
      </c>
      <c r="B158" s="360" t="s">
        <v>2285</v>
      </c>
      <c r="C158" s="360" t="s">
        <v>920</v>
      </c>
      <c r="D158" s="360">
        <v>4001</v>
      </c>
      <c r="E158" s="360" t="s">
        <v>1124</v>
      </c>
      <c r="F158" s="360" t="s">
        <v>552</v>
      </c>
      <c r="G158" s="360" t="s">
        <v>298</v>
      </c>
      <c r="H158" s="360" t="s">
        <v>41</v>
      </c>
      <c r="I158" s="360" t="s">
        <v>223</v>
      </c>
      <c r="J158" s="360" t="s">
        <v>1129</v>
      </c>
      <c r="K158" s="360" t="s">
        <v>291</v>
      </c>
      <c r="L158" s="360" t="s">
        <v>218</v>
      </c>
      <c r="M158" s="361">
        <v>889673400</v>
      </c>
    </row>
    <row r="159" spans="1:13">
      <c r="A159" s="360" t="s">
        <v>10538</v>
      </c>
      <c r="B159" s="360" t="s">
        <v>2274</v>
      </c>
      <c r="C159" s="360" t="s">
        <v>920</v>
      </c>
      <c r="D159" s="360">
        <v>4001</v>
      </c>
      <c r="E159" s="360" t="s">
        <v>1124</v>
      </c>
      <c r="F159" s="360" t="s">
        <v>552</v>
      </c>
      <c r="G159" s="360" t="s">
        <v>298</v>
      </c>
      <c r="H159" s="360" t="s">
        <v>41</v>
      </c>
      <c r="I159" s="360" t="s">
        <v>421</v>
      </c>
      <c r="J159" s="360" t="s">
        <v>1134</v>
      </c>
      <c r="K159" s="360" t="s">
        <v>1170</v>
      </c>
      <c r="L159" s="360" t="s">
        <v>34</v>
      </c>
      <c r="M159" s="361">
        <v>820257900</v>
      </c>
    </row>
    <row r="160" spans="1:13">
      <c r="A160" s="360" t="s">
        <v>10539</v>
      </c>
      <c r="B160" s="360" t="s">
        <v>2275</v>
      </c>
      <c r="C160" s="360" t="s">
        <v>920</v>
      </c>
      <c r="D160" s="360">
        <v>4001</v>
      </c>
      <c r="E160" s="360" t="s">
        <v>1124</v>
      </c>
      <c r="F160" s="360" t="s">
        <v>552</v>
      </c>
      <c r="G160" s="360" t="s">
        <v>298</v>
      </c>
      <c r="H160" s="360" t="s">
        <v>41</v>
      </c>
      <c r="I160" s="360" t="s">
        <v>421</v>
      </c>
      <c r="J160" s="360" t="s">
        <v>1134</v>
      </c>
      <c r="K160" s="360" t="s">
        <v>1171</v>
      </c>
      <c r="L160" s="360" t="s">
        <v>34</v>
      </c>
      <c r="M160" s="361">
        <v>719310900</v>
      </c>
    </row>
    <row r="161" spans="1:13">
      <c r="A161" s="360" t="s">
        <v>10540</v>
      </c>
      <c r="B161" s="360" t="s">
        <v>2276</v>
      </c>
      <c r="C161" s="360" t="s">
        <v>920</v>
      </c>
      <c r="D161" s="360">
        <v>4001</v>
      </c>
      <c r="E161" s="360" t="s">
        <v>1124</v>
      </c>
      <c r="F161" s="360" t="s">
        <v>552</v>
      </c>
      <c r="G161" s="360" t="s">
        <v>298</v>
      </c>
      <c r="H161" s="360" t="s">
        <v>41</v>
      </c>
      <c r="I161" s="360" t="s">
        <v>421</v>
      </c>
      <c r="J161" s="360" t="s">
        <v>1134</v>
      </c>
      <c r="K161" s="360" t="s">
        <v>290</v>
      </c>
      <c r="L161" s="360" t="s">
        <v>34</v>
      </c>
      <c r="M161" s="361">
        <v>694085700</v>
      </c>
    </row>
    <row r="162" spans="1:13">
      <c r="A162" s="360" t="s">
        <v>10541</v>
      </c>
      <c r="B162" s="360" t="s">
        <v>2277</v>
      </c>
      <c r="C162" s="360" t="s">
        <v>920</v>
      </c>
      <c r="D162" s="360">
        <v>4001</v>
      </c>
      <c r="E162" s="360" t="s">
        <v>1124</v>
      </c>
      <c r="F162" s="360" t="s">
        <v>552</v>
      </c>
      <c r="G162" s="360" t="s">
        <v>298</v>
      </c>
      <c r="H162" s="360" t="s">
        <v>41</v>
      </c>
      <c r="I162" s="360" t="s">
        <v>421</v>
      </c>
      <c r="J162" s="360" t="s">
        <v>1134</v>
      </c>
      <c r="K162" s="360" t="s">
        <v>291</v>
      </c>
      <c r="L162" s="360" t="s">
        <v>34</v>
      </c>
      <c r="M162" s="361">
        <v>593115600</v>
      </c>
    </row>
    <row r="163" spans="1:13">
      <c r="A163" s="360" t="s">
        <v>10542</v>
      </c>
      <c r="B163" s="360" t="s">
        <v>2278</v>
      </c>
      <c r="C163" s="360" t="s">
        <v>920</v>
      </c>
      <c r="D163" s="360">
        <v>4001</v>
      </c>
      <c r="E163" s="360" t="s">
        <v>1124</v>
      </c>
      <c r="F163" s="360" t="s">
        <v>552</v>
      </c>
      <c r="G163" s="360" t="s">
        <v>298</v>
      </c>
      <c r="H163" s="360" t="s">
        <v>41</v>
      </c>
      <c r="I163" s="360" t="s">
        <v>421</v>
      </c>
      <c r="J163" s="360" t="s">
        <v>1134</v>
      </c>
      <c r="K163" s="360" t="s">
        <v>1170</v>
      </c>
      <c r="L163" s="360" t="s">
        <v>32</v>
      </c>
      <c r="M163" s="361">
        <v>473226600</v>
      </c>
    </row>
    <row r="164" spans="1:13">
      <c r="A164" s="360" t="s">
        <v>10543</v>
      </c>
      <c r="B164" s="360" t="s">
        <v>2279</v>
      </c>
      <c r="C164" s="360" t="s">
        <v>920</v>
      </c>
      <c r="D164" s="360">
        <v>4001</v>
      </c>
      <c r="E164" s="360" t="s">
        <v>1124</v>
      </c>
      <c r="F164" s="360" t="s">
        <v>552</v>
      </c>
      <c r="G164" s="360" t="s">
        <v>298</v>
      </c>
      <c r="H164" s="360" t="s">
        <v>41</v>
      </c>
      <c r="I164" s="360" t="s">
        <v>421</v>
      </c>
      <c r="J164" s="360" t="s">
        <v>1134</v>
      </c>
      <c r="K164" s="360" t="s">
        <v>1171</v>
      </c>
      <c r="L164" s="360" t="s">
        <v>32</v>
      </c>
      <c r="M164" s="361">
        <v>410140500</v>
      </c>
    </row>
    <row r="165" spans="1:13">
      <c r="A165" s="360" t="s">
        <v>10544</v>
      </c>
      <c r="B165" s="360" t="s">
        <v>2280</v>
      </c>
      <c r="C165" s="360" t="s">
        <v>920</v>
      </c>
      <c r="D165" s="360">
        <v>4001</v>
      </c>
      <c r="E165" s="360" t="s">
        <v>1124</v>
      </c>
      <c r="F165" s="360" t="s">
        <v>552</v>
      </c>
      <c r="G165" s="360" t="s">
        <v>298</v>
      </c>
      <c r="H165" s="360" t="s">
        <v>41</v>
      </c>
      <c r="I165" s="360" t="s">
        <v>421</v>
      </c>
      <c r="J165" s="360" t="s">
        <v>1134</v>
      </c>
      <c r="K165" s="360" t="s">
        <v>290</v>
      </c>
      <c r="L165" s="360" t="s">
        <v>32</v>
      </c>
      <c r="M165" s="361">
        <v>410140500</v>
      </c>
    </row>
    <row r="166" spans="1:13">
      <c r="A166" s="360" t="s">
        <v>10545</v>
      </c>
      <c r="B166" s="360" t="s">
        <v>2281</v>
      </c>
      <c r="C166" s="360" t="s">
        <v>920</v>
      </c>
      <c r="D166" s="360">
        <v>4001</v>
      </c>
      <c r="E166" s="360" t="s">
        <v>1124</v>
      </c>
      <c r="F166" s="360" t="s">
        <v>552</v>
      </c>
      <c r="G166" s="360" t="s">
        <v>298</v>
      </c>
      <c r="H166" s="360" t="s">
        <v>41</v>
      </c>
      <c r="I166" s="360" t="s">
        <v>421</v>
      </c>
      <c r="J166" s="360" t="s">
        <v>1134</v>
      </c>
      <c r="K166" s="360" t="s">
        <v>291</v>
      </c>
      <c r="L166" s="360" t="s">
        <v>32</v>
      </c>
      <c r="M166" s="361">
        <v>347054400</v>
      </c>
    </row>
    <row r="167" spans="1:13">
      <c r="A167" s="360" t="s">
        <v>10546</v>
      </c>
      <c r="B167" s="360" t="s">
        <v>2282</v>
      </c>
      <c r="C167" s="360" t="s">
        <v>920</v>
      </c>
      <c r="D167" s="360">
        <v>4001</v>
      </c>
      <c r="E167" s="360" t="s">
        <v>1124</v>
      </c>
      <c r="F167" s="360" t="s">
        <v>552</v>
      </c>
      <c r="G167" s="360" t="s">
        <v>298</v>
      </c>
      <c r="H167" s="360" t="s">
        <v>41</v>
      </c>
      <c r="I167" s="360" t="s">
        <v>421</v>
      </c>
      <c r="J167" s="360" t="s">
        <v>1134</v>
      </c>
      <c r="K167" s="360" t="s">
        <v>1170</v>
      </c>
      <c r="L167" s="360" t="s">
        <v>218</v>
      </c>
      <c r="M167" s="361">
        <v>1230398400</v>
      </c>
    </row>
    <row r="168" spans="1:13">
      <c r="A168" s="360" t="s">
        <v>10547</v>
      </c>
      <c r="B168" s="360" t="s">
        <v>2283</v>
      </c>
      <c r="C168" s="360" t="s">
        <v>920</v>
      </c>
      <c r="D168" s="360">
        <v>4001</v>
      </c>
      <c r="E168" s="360" t="s">
        <v>1124</v>
      </c>
      <c r="F168" s="360" t="s">
        <v>552</v>
      </c>
      <c r="G168" s="360" t="s">
        <v>298</v>
      </c>
      <c r="H168" s="360" t="s">
        <v>41</v>
      </c>
      <c r="I168" s="360" t="s">
        <v>421</v>
      </c>
      <c r="J168" s="360" t="s">
        <v>1134</v>
      </c>
      <c r="K168" s="360" t="s">
        <v>1171</v>
      </c>
      <c r="L168" s="360" t="s">
        <v>218</v>
      </c>
      <c r="M168" s="361">
        <v>1078954800</v>
      </c>
    </row>
    <row r="169" spans="1:13">
      <c r="A169" s="360" t="s">
        <v>10548</v>
      </c>
      <c r="B169" s="360" t="s">
        <v>2284</v>
      </c>
      <c r="C169" s="360" t="s">
        <v>920</v>
      </c>
      <c r="D169" s="360">
        <v>4001</v>
      </c>
      <c r="E169" s="360" t="s">
        <v>1124</v>
      </c>
      <c r="F169" s="360" t="s">
        <v>552</v>
      </c>
      <c r="G169" s="360" t="s">
        <v>298</v>
      </c>
      <c r="H169" s="360" t="s">
        <v>41</v>
      </c>
      <c r="I169" s="360" t="s">
        <v>421</v>
      </c>
      <c r="J169" s="360" t="s">
        <v>1134</v>
      </c>
      <c r="K169" s="360" t="s">
        <v>290</v>
      </c>
      <c r="L169" s="360" t="s">
        <v>218</v>
      </c>
      <c r="M169" s="361">
        <v>1041117000</v>
      </c>
    </row>
    <row r="170" spans="1:13">
      <c r="A170" s="360" t="s">
        <v>10549</v>
      </c>
      <c r="B170" s="360" t="s">
        <v>2285</v>
      </c>
      <c r="C170" s="360" t="s">
        <v>920</v>
      </c>
      <c r="D170" s="360">
        <v>4001</v>
      </c>
      <c r="E170" s="360" t="s">
        <v>1124</v>
      </c>
      <c r="F170" s="360" t="s">
        <v>552</v>
      </c>
      <c r="G170" s="360" t="s">
        <v>298</v>
      </c>
      <c r="H170" s="360" t="s">
        <v>41</v>
      </c>
      <c r="I170" s="360" t="s">
        <v>421</v>
      </c>
      <c r="J170" s="360" t="s">
        <v>1134</v>
      </c>
      <c r="K170" s="360" t="s">
        <v>291</v>
      </c>
      <c r="L170" s="360" t="s">
        <v>218</v>
      </c>
      <c r="M170" s="361">
        <v>889673400</v>
      </c>
    </row>
    <row r="171" spans="1:13">
      <c r="A171" s="360" t="s">
        <v>10550</v>
      </c>
      <c r="B171" s="360" t="s">
        <v>2274</v>
      </c>
      <c r="C171" s="360" t="s">
        <v>920</v>
      </c>
      <c r="D171" s="360">
        <v>4001</v>
      </c>
      <c r="E171" s="360" t="s">
        <v>1124</v>
      </c>
      <c r="F171" s="360" t="s">
        <v>552</v>
      </c>
      <c r="G171" s="360" t="s">
        <v>298</v>
      </c>
      <c r="H171" s="360" t="s">
        <v>41</v>
      </c>
      <c r="I171" s="360" t="s">
        <v>422</v>
      </c>
      <c r="J171" s="360" t="s">
        <v>1125</v>
      </c>
      <c r="K171" s="360" t="s">
        <v>1170</v>
      </c>
      <c r="L171" s="360" t="s">
        <v>34</v>
      </c>
      <c r="M171" s="361">
        <v>757171800</v>
      </c>
    </row>
    <row r="172" spans="1:13">
      <c r="A172" s="360" t="s">
        <v>10551</v>
      </c>
      <c r="B172" s="360" t="s">
        <v>2275</v>
      </c>
      <c r="C172" s="360" t="s">
        <v>920</v>
      </c>
      <c r="D172" s="360">
        <v>4001</v>
      </c>
      <c r="E172" s="360" t="s">
        <v>1124</v>
      </c>
      <c r="F172" s="360" t="s">
        <v>552</v>
      </c>
      <c r="G172" s="360" t="s">
        <v>298</v>
      </c>
      <c r="H172" s="360" t="s">
        <v>41</v>
      </c>
      <c r="I172" s="360" t="s">
        <v>422</v>
      </c>
      <c r="J172" s="360" t="s">
        <v>1125</v>
      </c>
      <c r="K172" s="360" t="s">
        <v>1171</v>
      </c>
      <c r="L172" s="360" t="s">
        <v>34</v>
      </c>
      <c r="M172" s="361">
        <v>656224800</v>
      </c>
    </row>
    <row r="173" spans="1:13">
      <c r="A173" s="360" t="s">
        <v>10552</v>
      </c>
      <c r="B173" s="360" t="s">
        <v>2276</v>
      </c>
      <c r="C173" s="360" t="s">
        <v>920</v>
      </c>
      <c r="D173" s="360">
        <v>4001</v>
      </c>
      <c r="E173" s="360" t="s">
        <v>1124</v>
      </c>
      <c r="F173" s="360" t="s">
        <v>552</v>
      </c>
      <c r="G173" s="360" t="s">
        <v>298</v>
      </c>
      <c r="H173" s="360" t="s">
        <v>41</v>
      </c>
      <c r="I173" s="360" t="s">
        <v>422</v>
      </c>
      <c r="J173" s="360" t="s">
        <v>1125</v>
      </c>
      <c r="K173" s="360" t="s">
        <v>290</v>
      </c>
      <c r="L173" s="360" t="s">
        <v>34</v>
      </c>
      <c r="M173" s="361">
        <v>662508000</v>
      </c>
    </row>
    <row r="174" spans="1:13">
      <c r="A174" s="360" t="s">
        <v>10553</v>
      </c>
      <c r="B174" s="360" t="s">
        <v>2277</v>
      </c>
      <c r="C174" s="360" t="s">
        <v>920</v>
      </c>
      <c r="D174" s="360">
        <v>4001</v>
      </c>
      <c r="E174" s="360" t="s">
        <v>1124</v>
      </c>
      <c r="F174" s="360" t="s">
        <v>552</v>
      </c>
      <c r="G174" s="360" t="s">
        <v>298</v>
      </c>
      <c r="H174" s="360" t="s">
        <v>41</v>
      </c>
      <c r="I174" s="360" t="s">
        <v>422</v>
      </c>
      <c r="J174" s="360" t="s">
        <v>1125</v>
      </c>
      <c r="K174" s="360" t="s">
        <v>291</v>
      </c>
      <c r="L174" s="360" t="s">
        <v>34</v>
      </c>
      <c r="M174" s="361">
        <v>561561000</v>
      </c>
    </row>
    <row r="175" spans="1:13">
      <c r="A175" s="360" t="s">
        <v>10554</v>
      </c>
      <c r="B175" s="360" t="s">
        <v>2278</v>
      </c>
      <c r="C175" s="360" t="s">
        <v>920</v>
      </c>
      <c r="D175" s="360">
        <v>4001</v>
      </c>
      <c r="E175" s="360" t="s">
        <v>1124</v>
      </c>
      <c r="F175" s="360" t="s">
        <v>552</v>
      </c>
      <c r="G175" s="360" t="s">
        <v>298</v>
      </c>
      <c r="H175" s="360" t="s">
        <v>41</v>
      </c>
      <c r="I175" s="360" t="s">
        <v>422</v>
      </c>
      <c r="J175" s="360" t="s">
        <v>1125</v>
      </c>
      <c r="K175" s="360" t="s">
        <v>1170</v>
      </c>
      <c r="L175" s="360" t="s">
        <v>32</v>
      </c>
      <c r="M175" s="361">
        <v>410140500</v>
      </c>
    </row>
    <row r="176" spans="1:13">
      <c r="A176" s="360" t="s">
        <v>10555</v>
      </c>
      <c r="B176" s="360" t="s">
        <v>2279</v>
      </c>
      <c r="C176" s="360" t="s">
        <v>920</v>
      </c>
      <c r="D176" s="360">
        <v>4001</v>
      </c>
      <c r="E176" s="360" t="s">
        <v>1124</v>
      </c>
      <c r="F176" s="360" t="s">
        <v>552</v>
      </c>
      <c r="G176" s="360" t="s">
        <v>298</v>
      </c>
      <c r="H176" s="360" t="s">
        <v>41</v>
      </c>
      <c r="I176" s="360" t="s">
        <v>422</v>
      </c>
      <c r="J176" s="360" t="s">
        <v>1125</v>
      </c>
      <c r="K176" s="360" t="s">
        <v>1171</v>
      </c>
      <c r="L176" s="360" t="s">
        <v>32</v>
      </c>
      <c r="M176" s="361">
        <v>347054400</v>
      </c>
    </row>
    <row r="177" spans="1:13">
      <c r="A177" s="360" t="s">
        <v>10556</v>
      </c>
      <c r="B177" s="360" t="s">
        <v>2280</v>
      </c>
      <c r="C177" s="360" t="s">
        <v>920</v>
      </c>
      <c r="D177" s="360">
        <v>4001</v>
      </c>
      <c r="E177" s="360" t="s">
        <v>1124</v>
      </c>
      <c r="F177" s="360" t="s">
        <v>552</v>
      </c>
      <c r="G177" s="360" t="s">
        <v>298</v>
      </c>
      <c r="H177" s="360" t="s">
        <v>41</v>
      </c>
      <c r="I177" s="360" t="s">
        <v>422</v>
      </c>
      <c r="J177" s="360" t="s">
        <v>1125</v>
      </c>
      <c r="K177" s="360" t="s">
        <v>290</v>
      </c>
      <c r="L177" s="360" t="s">
        <v>32</v>
      </c>
      <c r="M177" s="361">
        <v>378585900</v>
      </c>
    </row>
    <row r="178" spans="1:13">
      <c r="A178" s="360" t="s">
        <v>10557</v>
      </c>
      <c r="B178" s="360" t="s">
        <v>2281</v>
      </c>
      <c r="C178" s="360" t="s">
        <v>920</v>
      </c>
      <c r="D178" s="360">
        <v>4001</v>
      </c>
      <c r="E178" s="360" t="s">
        <v>1124</v>
      </c>
      <c r="F178" s="360" t="s">
        <v>552</v>
      </c>
      <c r="G178" s="360" t="s">
        <v>298</v>
      </c>
      <c r="H178" s="360" t="s">
        <v>41</v>
      </c>
      <c r="I178" s="360" t="s">
        <v>422</v>
      </c>
      <c r="J178" s="360" t="s">
        <v>1125</v>
      </c>
      <c r="K178" s="360" t="s">
        <v>291</v>
      </c>
      <c r="L178" s="360" t="s">
        <v>32</v>
      </c>
      <c r="M178" s="361">
        <v>315499800</v>
      </c>
    </row>
    <row r="179" spans="1:13">
      <c r="A179" s="360" t="s">
        <v>10558</v>
      </c>
      <c r="B179" s="360" t="s">
        <v>2282</v>
      </c>
      <c r="C179" s="360" t="s">
        <v>920</v>
      </c>
      <c r="D179" s="360">
        <v>4001</v>
      </c>
      <c r="E179" s="360" t="s">
        <v>1124</v>
      </c>
      <c r="F179" s="360" t="s">
        <v>552</v>
      </c>
      <c r="G179" s="360" t="s">
        <v>298</v>
      </c>
      <c r="H179" s="360" t="s">
        <v>41</v>
      </c>
      <c r="I179" s="360" t="s">
        <v>422</v>
      </c>
      <c r="J179" s="360" t="s">
        <v>1125</v>
      </c>
      <c r="K179" s="360" t="s">
        <v>1170</v>
      </c>
      <c r="L179" s="360" t="s">
        <v>218</v>
      </c>
      <c r="M179" s="361">
        <v>1167312300</v>
      </c>
    </row>
    <row r="180" spans="1:13">
      <c r="A180" s="360" t="s">
        <v>10559</v>
      </c>
      <c r="B180" s="360" t="s">
        <v>2283</v>
      </c>
      <c r="C180" s="360" t="s">
        <v>920</v>
      </c>
      <c r="D180" s="360">
        <v>4001</v>
      </c>
      <c r="E180" s="360" t="s">
        <v>1124</v>
      </c>
      <c r="F180" s="360" t="s">
        <v>552</v>
      </c>
      <c r="G180" s="360" t="s">
        <v>298</v>
      </c>
      <c r="H180" s="360" t="s">
        <v>41</v>
      </c>
      <c r="I180" s="360" t="s">
        <v>422</v>
      </c>
      <c r="J180" s="360" t="s">
        <v>1125</v>
      </c>
      <c r="K180" s="360" t="s">
        <v>1171</v>
      </c>
      <c r="L180" s="360" t="s">
        <v>218</v>
      </c>
      <c r="M180" s="361">
        <v>1015868700</v>
      </c>
    </row>
    <row r="181" spans="1:13">
      <c r="A181" s="360" t="s">
        <v>10560</v>
      </c>
      <c r="B181" s="360" t="s">
        <v>2284</v>
      </c>
      <c r="C181" s="360" t="s">
        <v>920</v>
      </c>
      <c r="D181" s="360">
        <v>4001</v>
      </c>
      <c r="E181" s="360" t="s">
        <v>1124</v>
      </c>
      <c r="F181" s="360" t="s">
        <v>552</v>
      </c>
      <c r="G181" s="360" t="s">
        <v>298</v>
      </c>
      <c r="H181" s="360" t="s">
        <v>41</v>
      </c>
      <c r="I181" s="360" t="s">
        <v>422</v>
      </c>
      <c r="J181" s="360" t="s">
        <v>1125</v>
      </c>
      <c r="K181" s="360" t="s">
        <v>290</v>
      </c>
      <c r="L181" s="360" t="s">
        <v>218</v>
      </c>
      <c r="M181" s="361">
        <v>1009562400</v>
      </c>
    </row>
    <row r="182" spans="1:13">
      <c r="A182" s="360" t="s">
        <v>10561</v>
      </c>
      <c r="B182" s="360" t="s">
        <v>2285</v>
      </c>
      <c r="C182" s="360" t="s">
        <v>920</v>
      </c>
      <c r="D182" s="360">
        <v>4001</v>
      </c>
      <c r="E182" s="360" t="s">
        <v>1124</v>
      </c>
      <c r="F182" s="360" t="s">
        <v>552</v>
      </c>
      <c r="G182" s="360" t="s">
        <v>298</v>
      </c>
      <c r="H182" s="360" t="s">
        <v>41</v>
      </c>
      <c r="I182" s="360" t="s">
        <v>422</v>
      </c>
      <c r="J182" s="360" t="s">
        <v>1125</v>
      </c>
      <c r="K182" s="360" t="s">
        <v>291</v>
      </c>
      <c r="L182" s="360" t="s">
        <v>218</v>
      </c>
      <c r="M182" s="361">
        <v>858118800</v>
      </c>
    </row>
    <row r="183" spans="1:13">
      <c r="A183" s="360" t="s">
        <v>10562</v>
      </c>
      <c r="B183" s="360" t="s">
        <v>2274</v>
      </c>
      <c r="C183" s="360" t="s">
        <v>920</v>
      </c>
      <c r="D183" s="360">
        <v>4001</v>
      </c>
      <c r="E183" s="360" t="s">
        <v>1124</v>
      </c>
      <c r="F183" s="360" t="s">
        <v>552</v>
      </c>
      <c r="G183" s="360" t="s">
        <v>298</v>
      </c>
      <c r="H183" s="360" t="s">
        <v>41</v>
      </c>
      <c r="I183" s="360" t="s">
        <v>423</v>
      </c>
      <c r="J183" s="360" t="s">
        <v>1126</v>
      </c>
      <c r="K183" s="360" t="s">
        <v>1170</v>
      </c>
      <c r="L183" s="360" t="s">
        <v>34</v>
      </c>
      <c r="M183" s="361">
        <v>757171800</v>
      </c>
    </row>
    <row r="184" spans="1:13">
      <c r="A184" s="360" t="s">
        <v>10563</v>
      </c>
      <c r="B184" s="360" t="s">
        <v>2275</v>
      </c>
      <c r="C184" s="360" t="s">
        <v>920</v>
      </c>
      <c r="D184" s="360">
        <v>4001</v>
      </c>
      <c r="E184" s="360" t="s">
        <v>1124</v>
      </c>
      <c r="F184" s="360" t="s">
        <v>552</v>
      </c>
      <c r="G184" s="360" t="s">
        <v>298</v>
      </c>
      <c r="H184" s="360" t="s">
        <v>41</v>
      </c>
      <c r="I184" s="360" t="s">
        <v>423</v>
      </c>
      <c r="J184" s="360" t="s">
        <v>1126</v>
      </c>
      <c r="K184" s="360" t="s">
        <v>1171</v>
      </c>
      <c r="L184" s="360" t="s">
        <v>34</v>
      </c>
      <c r="M184" s="361">
        <v>656224800</v>
      </c>
    </row>
    <row r="185" spans="1:13">
      <c r="A185" s="360" t="s">
        <v>10564</v>
      </c>
      <c r="B185" s="360" t="s">
        <v>2276</v>
      </c>
      <c r="C185" s="360" t="s">
        <v>920</v>
      </c>
      <c r="D185" s="360">
        <v>4001</v>
      </c>
      <c r="E185" s="360" t="s">
        <v>1124</v>
      </c>
      <c r="F185" s="360" t="s">
        <v>552</v>
      </c>
      <c r="G185" s="360" t="s">
        <v>298</v>
      </c>
      <c r="H185" s="360" t="s">
        <v>41</v>
      </c>
      <c r="I185" s="360" t="s">
        <v>423</v>
      </c>
      <c r="J185" s="360" t="s">
        <v>1126</v>
      </c>
      <c r="K185" s="360" t="s">
        <v>290</v>
      </c>
      <c r="L185" s="360" t="s">
        <v>34</v>
      </c>
      <c r="M185" s="361">
        <v>662508000</v>
      </c>
    </row>
    <row r="186" spans="1:13">
      <c r="A186" s="360" t="s">
        <v>10565</v>
      </c>
      <c r="B186" s="360" t="s">
        <v>2277</v>
      </c>
      <c r="C186" s="360" t="s">
        <v>920</v>
      </c>
      <c r="D186" s="360">
        <v>4001</v>
      </c>
      <c r="E186" s="360" t="s">
        <v>1124</v>
      </c>
      <c r="F186" s="360" t="s">
        <v>552</v>
      </c>
      <c r="G186" s="360" t="s">
        <v>298</v>
      </c>
      <c r="H186" s="360" t="s">
        <v>41</v>
      </c>
      <c r="I186" s="360" t="s">
        <v>423</v>
      </c>
      <c r="J186" s="360" t="s">
        <v>1126</v>
      </c>
      <c r="K186" s="360" t="s">
        <v>291</v>
      </c>
      <c r="L186" s="360" t="s">
        <v>34</v>
      </c>
      <c r="M186" s="361">
        <v>561561000</v>
      </c>
    </row>
    <row r="187" spans="1:13">
      <c r="A187" s="360" t="s">
        <v>10566</v>
      </c>
      <c r="B187" s="360" t="s">
        <v>2278</v>
      </c>
      <c r="C187" s="360" t="s">
        <v>920</v>
      </c>
      <c r="D187" s="360">
        <v>4001</v>
      </c>
      <c r="E187" s="360" t="s">
        <v>1124</v>
      </c>
      <c r="F187" s="360" t="s">
        <v>552</v>
      </c>
      <c r="G187" s="360" t="s">
        <v>298</v>
      </c>
      <c r="H187" s="360" t="s">
        <v>41</v>
      </c>
      <c r="I187" s="360" t="s">
        <v>423</v>
      </c>
      <c r="J187" s="360" t="s">
        <v>1126</v>
      </c>
      <c r="K187" s="360" t="s">
        <v>1170</v>
      </c>
      <c r="L187" s="360" t="s">
        <v>32</v>
      </c>
      <c r="M187" s="361">
        <v>410140500</v>
      </c>
    </row>
    <row r="188" spans="1:13">
      <c r="A188" s="360" t="s">
        <v>10567</v>
      </c>
      <c r="B188" s="360" t="s">
        <v>2279</v>
      </c>
      <c r="C188" s="360" t="s">
        <v>920</v>
      </c>
      <c r="D188" s="360">
        <v>4001</v>
      </c>
      <c r="E188" s="360" t="s">
        <v>1124</v>
      </c>
      <c r="F188" s="360" t="s">
        <v>552</v>
      </c>
      <c r="G188" s="360" t="s">
        <v>298</v>
      </c>
      <c r="H188" s="360" t="s">
        <v>41</v>
      </c>
      <c r="I188" s="360" t="s">
        <v>423</v>
      </c>
      <c r="J188" s="360" t="s">
        <v>1126</v>
      </c>
      <c r="K188" s="360" t="s">
        <v>1171</v>
      </c>
      <c r="L188" s="360" t="s">
        <v>32</v>
      </c>
      <c r="M188" s="361">
        <v>347054400</v>
      </c>
    </row>
    <row r="189" spans="1:13">
      <c r="A189" s="360" t="s">
        <v>10568</v>
      </c>
      <c r="B189" s="360" t="s">
        <v>2280</v>
      </c>
      <c r="C189" s="360" t="s">
        <v>920</v>
      </c>
      <c r="D189" s="360">
        <v>4001</v>
      </c>
      <c r="E189" s="360" t="s">
        <v>1124</v>
      </c>
      <c r="F189" s="360" t="s">
        <v>552</v>
      </c>
      <c r="G189" s="360" t="s">
        <v>298</v>
      </c>
      <c r="H189" s="360" t="s">
        <v>41</v>
      </c>
      <c r="I189" s="360" t="s">
        <v>423</v>
      </c>
      <c r="J189" s="360" t="s">
        <v>1126</v>
      </c>
      <c r="K189" s="360" t="s">
        <v>290</v>
      </c>
      <c r="L189" s="360" t="s">
        <v>32</v>
      </c>
      <c r="M189" s="361">
        <v>378585900</v>
      </c>
    </row>
    <row r="190" spans="1:13">
      <c r="A190" s="360" t="s">
        <v>10569</v>
      </c>
      <c r="B190" s="360" t="s">
        <v>2281</v>
      </c>
      <c r="C190" s="360" t="s">
        <v>920</v>
      </c>
      <c r="D190" s="360">
        <v>4001</v>
      </c>
      <c r="E190" s="360" t="s">
        <v>1124</v>
      </c>
      <c r="F190" s="360" t="s">
        <v>552</v>
      </c>
      <c r="G190" s="360" t="s">
        <v>298</v>
      </c>
      <c r="H190" s="360" t="s">
        <v>41</v>
      </c>
      <c r="I190" s="360" t="s">
        <v>423</v>
      </c>
      <c r="J190" s="360" t="s">
        <v>1126</v>
      </c>
      <c r="K190" s="360" t="s">
        <v>291</v>
      </c>
      <c r="L190" s="360" t="s">
        <v>32</v>
      </c>
      <c r="M190" s="361">
        <v>315499800</v>
      </c>
    </row>
    <row r="191" spans="1:13">
      <c r="A191" s="360" t="s">
        <v>10570</v>
      </c>
      <c r="B191" s="360" t="s">
        <v>2282</v>
      </c>
      <c r="C191" s="360" t="s">
        <v>920</v>
      </c>
      <c r="D191" s="360">
        <v>4001</v>
      </c>
      <c r="E191" s="360" t="s">
        <v>1124</v>
      </c>
      <c r="F191" s="360" t="s">
        <v>552</v>
      </c>
      <c r="G191" s="360" t="s">
        <v>298</v>
      </c>
      <c r="H191" s="360" t="s">
        <v>41</v>
      </c>
      <c r="I191" s="360" t="s">
        <v>423</v>
      </c>
      <c r="J191" s="360" t="s">
        <v>1126</v>
      </c>
      <c r="K191" s="360" t="s">
        <v>1170</v>
      </c>
      <c r="L191" s="360" t="s">
        <v>218</v>
      </c>
      <c r="M191" s="361">
        <v>1167312300</v>
      </c>
    </row>
    <row r="192" spans="1:13">
      <c r="A192" s="360" t="s">
        <v>10571</v>
      </c>
      <c r="B192" s="360" t="s">
        <v>2283</v>
      </c>
      <c r="C192" s="360" t="s">
        <v>920</v>
      </c>
      <c r="D192" s="360">
        <v>4001</v>
      </c>
      <c r="E192" s="360" t="s">
        <v>1124</v>
      </c>
      <c r="F192" s="360" t="s">
        <v>552</v>
      </c>
      <c r="G192" s="360" t="s">
        <v>298</v>
      </c>
      <c r="H192" s="360" t="s">
        <v>41</v>
      </c>
      <c r="I192" s="360" t="s">
        <v>423</v>
      </c>
      <c r="J192" s="360" t="s">
        <v>1126</v>
      </c>
      <c r="K192" s="360" t="s">
        <v>1171</v>
      </c>
      <c r="L192" s="360" t="s">
        <v>218</v>
      </c>
      <c r="M192" s="361">
        <v>1015868700</v>
      </c>
    </row>
    <row r="193" spans="1:13">
      <c r="A193" s="360" t="s">
        <v>10572</v>
      </c>
      <c r="B193" s="360" t="s">
        <v>2284</v>
      </c>
      <c r="C193" s="360" t="s">
        <v>920</v>
      </c>
      <c r="D193" s="360">
        <v>4001</v>
      </c>
      <c r="E193" s="360" t="s">
        <v>1124</v>
      </c>
      <c r="F193" s="360" t="s">
        <v>552</v>
      </c>
      <c r="G193" s="360" t="s">
        <v>298</v>
      </c>
      <c r="H193" s="360" t="s">
        <v>41</v>
      </c>
      <c r="I193" s="360" t="s">
        <v>423</v>
      </c>
      <c r="J193" s="360" t="s">
        <v>1126</v>
      </c>
      <c r="K193" s="360" t="s">
        <v>290</v>
      </c>
      <c r="L193" s="360" t="s">
        <v>218</v>
      </c>
      <c r="M193" s="361">
        <v>1009562400</v>
      </c>
    </row>
    <row r="194" spans="1:13">
      <c r="A194" s="360" t="s">
        <v>10573</v>
      </c>
      <c r="B194" s="360" t="s">
        <v>2285</v>
      </c>
      <c r="C194" s="360" t="s">
        <v>920</v>
      </c>
      <c r="D194" s="360">
        <v>4001</v>
      </c>
      <c r="E194" s="360" t="s">
        <v>1124</v>
      </c>
      <c r="F194" s="360" t="s">
        <v>552</v>
      </c>
      <c r="G194" s="360" t="s">
        <v>298</v>
      </c>
      <c r="H194" s="360" t="s">
        <v>41</v>
      </c>
      <c r="I194" s="360" t="s">
        <v>423</v>
      </c>
      <c r="J194" s="360" t="s">
        <v>1126</v>
      </c>
      <c r="K194" s="360" t="s">
        <v>291</v>
      </c>
      <c r="L194" s="360" t="s">
        <v>218</v>
      </c>
      <c r="M194" s="361">
        <v>858118800</v>
      </c>
    </row>
    <row r="195" spans="1:13">
      <c r="A195" s="360" t="s">
        <v>10574</v>
      </c>
      <c r="B195" s="360" t="s">
        <v>2274</v>
      </c>
      <c r="C195" s="360" t="s">
        <v>920</v>
      </c>
      <c r="D195" s="360">
        <v>4001</v>
      </c>
      <c r="E195" s="360" t="s">
        <v>1124</v>
      </c>
      <c r="F195" s="360" t="s">
        <v>552</v>
      </c>
      <c r="G195" s="360" t="s">
        <v>298</v>
      </c>
      <c r="H195" s="360" t="s">
        <v>41</v>
      </c>
      <c r="I195" s="360" t="s">
        <v>424</v>
      </c>
      <c r="J195" s="360" t="s">
        <v>1127</v>
      </c>
      <c r="K195" s="360" t="s">
        <v>1170</v>
      </c>
      <c r="L195" s="360" t="s">
        <v>34</v>
      </c>
      <c r="M195" s="361">
        <v>757171800</v>
      </c>
    </row>
    <row r="196" spans="1:13">
      <c r="A196" s="360" t="s">
        <v>10575</v>
      </c>
      <c r="B196" s="360" t="s">
        <v>2275</v>
      </c>
      <c r="C196" s="360" t="s">
        <v>920</v>
      </c>
      <c r="D196" s="360">
        <v>4001</v>
      </c>
      <c r="E196" s="360" t="s">
        <v>1124</v>
      </c>
      <c r="F196" s="360" t="s">
        <v>552</v>
      </c>
      <c r="G196" s="360" t="s">
        <v>298</v>
      </c>
      <c r="H196" s="360" t="s">
        <v>41</v>
      </c>
      <c r="I196" s="360" t="s">
        <v>424</v>
      </c>
      <c r="J196" s="360" t="s">
        <v>1127</v>
      </c>
      <c r="K196" s="360" t="s">
        <v>1171</v>
      </c>
      <c r="L196" s="360" t="s">
        <v>34</v>
      </c>
      <c r="M196" s="361">
        <v>656224800</v>
      </c>
    </row>
    <row r="197" spans="1:13">
      <c r="A197" s="360" t="s">
        <v>10576</v>
      </c>
      <c r="B197" s="360" t="s">
        <v>2276</v>
      </c>
      <c r="C197" s="360" t="s">
        <v>920</v>
      </c>
      <c r="D197" s="360">
        <v>4001</v>
      </c>
      <c r="E197" s="360" t="s">
        <v>1124</v>
      </c>
      <c r="F197" s="360" t="s">
        <v>552</v>
      </c>
      <c r="G197" s="360" t="s">
        <v>298</v>
      </c>
      <c r="H197" s="360" t="s">
        <v>41</v>
      </c>
      <c r="I197" s="360" t="s">
        <v>424</v>
      </c>
      <c r="J197" s="360" t="s">
        <v>1127</v>
      </c>
      <c r="K197" s="360" t="s">
        <v>290</v>
      </c>
      <c r="L197" s="360" t="s">
        <v>34</v>
      </c>
      <c r="M197" s="361">
        <v>662508000</v>
      </c>
    </row>
    <row r="198" spans="1:13">
      <c r="A198" s="360" t="s">
        <v>10577</v>
      </c>
      <c r="B198" s="360" t="s">
        <v>2277</v>
      </c>
      <c r="C198" s="360" t="s">
        <v>920</v>
      </c>
      <c r="D198" s="360">
        <v>4001</v>
      </c>
      <c r="E198" s="360" t="s">
        <v>1124</v>
      </c>
      <c r="F198" s="360" t="s">
        <v>552</v>
      </c>
      <c r="G198" s="360" t="s">
        <v>298</v>
      </c>
      <c r="H198" s="360" t="s">
        <v>41</v>
      </c>
      <c r="I198" s="360" t="s">
        <v>424</v>
      </c>
      <c r="J198" s="360" t="s">
        <v>1127</v>
      </c>
      <c r="K198" s="360" t="s">
        <v>291</v>
      </c>
      <c r="L198" s="360" t="s">
        <v>34</v>
      </c>
      <c r="M198" s="361">
        <v>561561000</v>
      </c>
    </row>
    <row r="199" spans="1:13">
      <c r="A199" s="360" t="s">
        <v>10578</v>
      </c>
      <c r="B199" s="360" t="s">
        <v>2278</v>
      </c>
      <c r="C199" s="360" t="s">
        <v>920</v>
      </c>
      <c r="D199" s="360">
        <v>4001</v>
      </c>
      <c r="E199" s="360" t="s">
        <v>1124</v>
      </c>
      <c r="F199" s="360" t="s">
        <v>552</v>
      </c>
      <c r="G199" s="360" t="s">
        <v>298</v>
      </c>
      <c r="H199" s="360" t="s">
        <v>41</v>
      </c>
      <c r="I199" s="360" t="s">
        <v>424</v>
      </c>
      <c r="J199" s="360" t="s">
        <v>1127</v>
      </c>
      <c r="K199" s="360" t="s">
        <v>1170</v>
      </c>
      <c r="L199" s="360" t="s">
        <v>32</v>
      </c>
      <c r="M199" s="361">
        <v>410140500</v>
      </c>
    </row>
    <row r="200" spans="1:13">
      <c r="A200" s="360" t="s">
        <v>10579</v>
      </c>
      <c r="B200" s="360" t="s">
        <v>2279</v>
      </c>
      <c r="C200" s="360" t="s">
        <v>920</v>
      </c>
      <c r="D200" s="360">
        <v>4001</v>
      </c>
      <c r="E200" s="360" t="s">
        <v>1124</v>
      </c>
      <c r="F200" s="360" t="s">
        <v>552</v>
      </c>
      <c r="G200" s="360" t="s">
        <v>298</v>
      </c>
      <c r="H200" s="360" t="s">
        <v>41</v>
      </c>
      <c r="I200" s="360" t="s">
        <v>424</v>
      </c>
      <c r="J200" s="360" t="s">
        <v>1127</v>
      </c>
      <c r="K200" s="360" t="s">
        <v>1171</v>
      </c>
      <c r="L200" s="360" t="s">
        <v>32</v>
      </c>
      <c r="M200" s="361">
        <v>347054400</v>
      </c>
    </row>
    <row r="201" spans="1:13">
      <c r="A201" s="360" t="s">
        <v>10580</v>
      </c>
      <c r="B201" s="360" t="s">
        <v>2280</v>
      </c>
      <c r="C201" s="360" t="s">
        <v>920</v>
      </c>
      <c r="D201" s="360">
        <v>4001</v>
      </c>
      <c r="E201" s="360" t="s">
        <v>1124</v>
      </c>
      <c r="F201" s="360" t="s">
        <v>552</v>
      </c>
      <c r="G201" s="360" t="s">
        <v>298</v>
      </c>
      <c r="H201" s="360" t="s">
        <v>41</v>
      </c>
      <c r="I201" s="360" t="s">
        <v>424</v>
      </c>
      <c r="J201" s="360" t="s">
        <v>1127</v>
      </c>
      <c r="K201" s="360" t="s">
        <v>290</v>
      </c>
      <c r="L201" s="360" t="s">
        <v>32</v>
      </c>
      <c r="M201" s="361">
        <v>378585900</v>
      </c>
    </row>
    <row r="202" spans="1:13">
      <c r="A202" s="360" t="s">
        <v>10581</v>
      </c>
      <c r="B202" s="360" t="s">
        <v>2281</v>
      </c>
      <c r="C202" s="360" t="s">
        <v>920</v>
      </c>
      <c r="D202" s="360">
        <v>4001</v>
      </c>
      <c r="E202" s="360" t="s">
        <v>1124</v>
      </c>
      <c r="F202" s="360" t="s">
        <v>552</v>
      </c>
      <c r="G202" s="360" t="s">
        <v>298</v>
      </c>
      <c r="H202" s="360" t="s">
        <v>41</v>
      </c>
      <c r="I202" s="360" t="s">
        <v>424</v>
      </c>
      <c r="J202" s="360" t="s">
        <v>1127</v>
      </c>
      <c r="K202" s="360" t="s">
        <v>291</v>
      </c>
      <c r="L202" s="360" t="s">
        <v>32</v>
      </c>
      <c r="M202" s="361">
        <v>315499800</v>
      </c>
    </row>
    <row r="203" spans="1:13">
      <c r="A203" s="360" t="s">
        <v>10582</v>
      </c>
      <c r="B203" s="360" t="s">
        <v>2282</v>
      </c>
      <c r="C203" s="360" t="s">
        <v>920</v>
      </c>
      <c r="D203" s="360">
        <v>4001</v>
      </c>
      <c r="E203" s="360" t="s">
        <v>1124</v>
      </c>
      <c r="F203" s="360" t="s">
        <v>552</v>
      </c>
      <c r="G203" s="360" t="s">
        <v>298</v>
      </c>
      <c r="H203" s="360" t="s">
        <v>41</v>
      </c>
      <c r="I203" s="360" t="s">
        <v>424</v>
      </c>
      <c r="J203" s="360" t="s">
        <v>1127</v>
      </c>
      <c r="K203" s="360" t="s">
        <v>1170</v>
      </c>
      <c r="L203" s="360" t="s">
        <v>218</v>
      </c>
      <c r="M203" s="361">
        <v>1167312300</v>
      </c>
    </row>
    <row r="204" spans="1:13">
      <c r="A204" s="360" t="s">
        <v>10583</v>
      </c>
      <c r="B204" s="360" t="s">
        <v>2283</v>
      </c>
      <c r="C204" s="360" t="s">
        <v>920</v>
      </c>
      <c r="D204" s="360">
        <v>4001</v>
      </c>
      <c r="E204" s="360" t="s">
        <v>1124</v>
      </c>
      <c r="F204" s="360" t="s">
        <v>552</v>
      </c>
      <c r="G204" s="360" t="s">
        <v>298</v>
      </c>
      <c r="H204" s="360" t="s">
        <v>41</v>
      </c>
      <c r="I204" s="360" t="s">
        <v>424</v>
      </c>
      <c r="J204" s="360" t="s">
        <v>1127</v>
      </c>
      <c r="K204" s="360" t="s">
        <v>1171</v>
      </c>
      <c r="L204" s="360" t="s">
        <v>218</v>
      </c>
      <c r="M204" s="361">
        <v>1015868700</v>
      </c>
    </row>
    <row r="205" spans="1:13">
      <c r="A205" s="360" t="s">
        <v>10584</v>
      </c>
      <c r="B205" s="360" t="s">
        <v>2284</v>
      </c>
      <c r="C205" s="360" t="s">
        <v>920</v>
      </c>
      <c r="D205" s="360">
        <v>4001</v>
      </c>
      <c r="E205" s="360" t="s">
        <v>1124</v>
      </c>
      <c r="F205" s="360" t="s">
        <v>552</v>
      </c>
      <c r="G205" s="360" t="s">
        <v>298</v>
      </c>
      <c r="H205" s="360" t="s">
        <v>41</v>
      </c>
      <c r="I205" s="360" t="s">
        <v>424</v>
      </c>
      <c r="J205" s="360" t="s">
        <v>1127</v>
      </c>
      <c r="K205" s="360" t="s">
        <v>290</v>
      </c>
      <c r="L205" s="360" t="s">
        <v>218</v>
      </c>
      <c r="M205" s="361">
        <v>1009562400</v>
      </c>
    </row>
    <row r="206" spans="1:13">
      <c r="A206" s="360" t="s">
        <v>10585</v>
      </c>
      <c r="B206" s="360" t="s">
        <v>2285</v>
      </c>
      <c r="C206" s="360" t="s">
        <v>920</v>
      </c>
      <c r="D206" s="360">
        <v>4001</v>
      </c>
      <c r="E206" s="360" t="s">
        <v>1124</v>
      </c>
      <c r="F206" s="360" t="s">
        <v>552</v>
      </c>
      <c r="G206" s="360" t="s">
        <v>298</v>
      </c>
      <c r="H206" s="360" t="s">
        <v>41</v>
      </c>
      <c r="I206" s="360" t="s">
        <v>424</v>
      </c>
      <c r="J206" s="360" t="s">
        <v>1127</v>
      </c>
      <c r="K206" s="360" t="s">
        <v>291</v>
      </c>
      <c r="L206" s="360" t="s">
        <v>218</v>
      </c>
      <c r="M206" s="361">
        <v>858118800</v>
      </c>
    </row>
    <row r="207" spans="1:13">
      <c r="A207" s="360" t="s">
        <v>10586</v>
      </c>
      <c r="B207" s="360" t="s">
        <v>2274</v>
      </c>
      <c r="C207" s="360" t="s">
        <v>920</v>
      </c>
      <c r="D207" s="360">
        <v>4001</v>
      </c>
      <c r="E207" s="360" t="s">
        <v>1124</v>
      </c>
      <c r="F207" s="360" t="s">
        <v>552</v>
      </c>
      <c r="G207" s="360" t="s">
        <v>298</v>
      </c>
      <c r="H207" s="360" t="s">
        <v>41</v>
      </c>
      <c r="I207" s="360" t="s">
        <v>425</v>
      </c>
      <c r="J207" s="360" t="s">
        <v>1128</v>
      </c>
      <c r="K207" s="360" t="s">
        <v>1170</v>
      </c>
      <c r="L207" s="360" t="s">
        <v>34</v>
      </c>
      <c r="M207" s="361">
        <v>757171800</v>
      </c>
    </row>
    <row r="208" spans="1:13">
      <c r="A208" s="360" t="s">
        <v>10587</v>
      </c>
      <c r="B208" s="360" t="s">
        <v>2275</v>
      </c>
      <c r="C208" s="360" t="s">
        <v>920</v>
      </c>
      <c r="D208" s="360">
        <v>4001</v>
      </c>
      <c r="E208" s="360" t="s">
        <v>1124</v>
      </c>
      <c r="F208" s="360" t="s">
        <v>552</v>
      </c>
      <c r="G208" s="360" t="s">
        <v>298</v>
      </c>
      <c r="H208" s="360" t="s">
        <v>41</v>
      </c>
      <c r="I208" s="360" t="s">
        <v>425</v>
      </c>
      <c r="J208" s="360" t="s">
        <v>1128</v>
      </c>
      <c r="K208" s="360" t="s">
        <v>1171</v>
      </c>
      <c r="L208" s="360" t="s">
        <v>34</v>
      </c>
      <c r="M208" s="361">
        <v>656224800</v>
      </c>
    </row>
    <row r="209" spans="1:13">
      <c r="A209" s="360" t="s">
        <v>10588</v>
      </c>
      <c r="B209" s="360" t="s">
        <v>2276</v>
      </c>
      <c r="C209" s="360" t="s">
        <v>920</v>
      </c>
      <c r="D209" s="360">
        <v>4001</v>
      </c>
      <c r="E209" s="360" t="s">
        <v>1124</v>
      </c>
      <c r="F209" s="360" t="s">
        <v>552</v>
      </c>
      <c r="G209" s="360" t="s">
        <v>298</v>
      </c>
      <c r="H209" s="360" t="s">
        <v>41</v>
      </c>
      <c r="I209" s="360" t="s">
        <v>425</v>
      </c>
      <c r="J209" s="360" t="s">
        <v>1128</v>
      </c>
      <c r="K209" s="360" t="s">
        <v>290</v>
      </c>
      <c r="L209" s="360" t="s">
        <v>34</v>
      </c>
      <c r="M209" s="361">
        <v>662508000</v>
      </c>
    </row>
    <row r="210" spans="1:13">
      <c r="A210" s="360" t="s">
        <v>10589</v>
      </c>
      <c r="B210" s="360" t="s">
        <v>2277</v>
      </c>
      <c r="C210" s="360" t="s">
        <v>920</v>
      </c>
      <c r="D210" s="360">
        <v>4001</v>
      </c>
      <c r="E210" s="360" t="s">
        <v>1124</v>
      </c>
      <c r="F210" s="360" t="s">
        <v>552</v>
      </c>
      <c r="G210" s="360" t="s">
        <v>298</v>
      </c>
      <c r="H210" s="360" t="s">
        <v>41</v>
      </c>
      <c r="I210" s="360" t="s">
        <v>425</v>
      </c>
      <c r="J210" s="360" t="s">
        <v>1128</v>
      </c>
      <c r="K210" s="360" t="s">
        <v>291</v>
      </c>
      <c r="L210" s="360" t="s">
        <v>34</v>
      </c>
      <c r="M210" s="361">
        <v>561561000</v>
      </c>
    </row>
    <row r="211" spans="1:13">
      <c r="A211" s="360" t="s">
        <v>10590</v>
      </c>
      <c r="B211" s="360" t="s">
        <v>2278</v>
      </c>
      <c r="C211" s="360" t="s">
        <v>920</v>
      </c>
      <c r="D211" s="360">
        <v>4001</v>
      </c>
      <c r="E211" s="360" t="s">
        <v>1124</v>
      </c>
      <c r="F211" s="360" t="s">
        <v>552</v>
      </c>
      <c r="G211" s="360" t="s">
        <v>298</v>
      </c>
      <c r="H211" s="360" t="s">
        <v>41</v>
      </c>
      <c r="I211" s="360" t="s">
        <v>425</v>
      </c>
      <c r="J211" s="360" t="s">
        <v>1128</v>
      </c>
      <c r="K211" s="360" t="s">
        <v>1170</v>
      </c>
      <c r="L211" s="360" t="s">
        <v>32</v>
      </c>
      <c r="M211" s="361">
        <v>410140500</v>
      </c>
    </row>
    <row r="212" spans="1:13">
      <c r="A212" s="360" t="s">
        <v>10591</v>
      </c>
      <c r="B212" s="360" t="s">
        <v>2279</v>
      </c>
      <c r="C212" s="360" t="s">
        <v>920</v>
      </c>
      <c r="D212" s="360">
        <v>4001</v>
      </c>
      <c r="E212" s="360" t="s">
        <v>1124</v>
      </c>
      <c r="F212" s="360" t="s">
        <v>552</v>
      </c>
      <c r="G212" s="360" t="s">
        <v>298</v>
      </c>
      <c r="H212" s="360" t="s">
        <v>41</v>
      </c>
      <c r="I212" s="360" t="s">
        <v>425</v>
      </c>
      <c r="J212" s="360" t="s">
        <v>1128</v>
      </c>
      <c r="K212" s="360" t="s">
        <v>1171</v>
      </c>
      <c r="L212" s="360" t="s">
        <v>32</v>
      </c>
      <c r="M212" s="361">
        <v>347054400</v>
      </c>
    </row>
    <row r="213" spans="1:13">
      <c r="A213" s="360" t="s">
        <v>10592</v>
      </c>
      <c r="B213" s="360" t="s">
        <v>2280</v>
      </c>
      <c r="C213" s="360" t="s">
        <v>920</v>
      </c>
      <c r="D213" s="360">
        <v>4001</v>
      </c>
      <c r="E213" s="360" t="s">
        <v>1124</v>
      </c>
      <c r="F213" s="360" t="s">
        <v>552</v>
      </c>
      <c r="G213" s="360" t="s">
        <v>298</v>
      </c>
      <c r="H213" s="360" t="s">
        <v>41</v>
      </c>
      <c r="I213" s="360" t="s">
        <v>425</v>
      </c>
      <c r="J213" s="360" t="s">
        <v>1128</v>
      </c>
      <c r="K213" s="360" t="s">
        <v>290</v>
      </c>
      <c r="L213" s="360" t="s">
        <v>32</v>
      </c>
      <c r="M213" s="361">
        <v>378585900</v>
      </c>
    </row>
    <row r="214" spans="1:13">
      <c r="A214" s="360" t="s">
        <v>10593</v>
      </c>
      <c r="B214" s="360" t="s">
        <v>2281</v>
      </c>
      <c r="C214" s="360" t="s">
        <v>920</v>
      </c>
      <c r="D214" s="360">
        <v>4001</v>
      </c>
      <c r="E214" s="360" t="s">
        <v>1124</v>
      </c>
      <c r="F214" s="360" t="s">
        <v>552</v>
      </c>
      <c r="G214" s="360" t="s">
        <v>298</v>
      </c>
      <c r="H214" s="360" t="s">
        <v>41</v>
      </c>
      <c r="I214" s="360" t="s">
        <v>425</v>
      </c>
      <c r="J214" s="360" t="s">
        <v>1128</v>
      </c>
      <c r="K214" s="360" t="s">
        <v>291</v>
      </c>
      <c r="L214" s="360" t="s">
        <v>32</v>
      </c>
      <c r="M214" s="361">
        <v>315499800</v>
      </c>
    </row>
    <row r="215" spans="1:13">
      <c r="A215" s="360" t="s">
        <v>10594</v>
      </c>
      <c r="B215" s="360" t="s">
        <v>2282</v>
      </c>
      <c r="C215" s="360" t="s">
        <v>920</v>
      </c>
      <c r="D215" s="360">
        <v>4001</v>
      </c>
      <c r="E215" s="360" t="s">
        <v>1124</v>
      </c>
      <c r="F215" s="360" t="s">
        <v>552</v>
      </c>
      <c r="G215" s="360" t="s">
        <v>298</v>
      </c>
      <c r="H215" s="360" t="s">
        <v>41</v>
      </c>
      <c r="I215" s="360" t="s">
        <v>425</v>
      </c>
      <c r="J215" s="360" t="s">
        <v>1128</v>
      </c>
      <c r="K215" s="360" t="s">
        <v>1170</v>
      </c>
      <c r="L215" s="360" t="s">
        <v>218</v>
      </c>
      <c r="M215" s="361">
        <v>1167312300</v>
      </c>
    </row>
    <row r="216" spans="1:13">
      <c r="A216" s="360" t="s">
        <v>10595</v>
      </c>
      <c r="B216" s="360" t="s">
        <v>2283</v>
      </c>
      <c r="C216" s="360" t="s">
        <v>920</v>
      </c>
      <c r="D216" s="360">
        <v>4001</v>
      </c>
      <c r="E216" s="360" t="s">
        <v>1124</v>
      </c>
      <c r="F216" s="360" t="s">
        <v>552</v>
      </c>
      <c r="G216" s="360" t="s">
        <v>298</v>
      </c>
      <c r="H216" s="360" t="s">
        <v>41</v>
      </c>
      <c r="I216" s="360" t="s">
        <v>425</v>
      </c>
      <c r="J216" s="360" t="s">
        <v>1128</v>
      </c>
      <c r="K216" s="360" t="s">
        <v>1171</v>
      </c>
      <c r="L216" s="360" t="s">
        <v>218</v>
      </c>
      <c r="M216" s="361">
        <v>1015868700</v>
      </c>
    </row>
    <row r="217" spans="1:13">
      <c r="A217" s="360" t="s">
        <v>10596</v>
      </c>
      <c r="B217" s="360" t="s">
        <v>2284</v>
      </c>
      <c r="C217" s="360" t="s">
        <v>920</v>
      </c>
      <c r="D217" s="360">
        <v>4001</v>
      </c>
      <c r="E217" s="360" t="s">
        <v>1124</v>
      </c>
      <c r="F217" s="360" t="s">
        <v>552</v>
      </c>
      <c r="G217" s="360" t="s">
        <v>298</v>
      </c>
      <c r="H217" s="360" t="s">
        <v>41</v>
      </c>
      <c r="I217" s="360" t="s">
        <v>425</v>
      </c>
      <c r="J217" s="360" t="s">
        <v>1128</v>
      </c>
      <c r="K217" s="360" t="s">
        <v>290</v>
      </c>
      <c r="L217" s="360" t="s">
        <v>218</v>
      </c>
      <c r="M217" s="361">
        <v>1009562400</v>
      </c>
    </row>
    <row r="218" spans="1:13">
      <c r="A218" s="360" t="s">
        <v>10597</v>
      </c>
      <c r="B218" s="360" t="s">
        <v>2285</v>
      </c>
      <c r="C218" s="360" t="s">
        <v>920</v>
      </c>
      <c r="D218" s="360">
        <v>4001</v>
      </c>
      <c r="E218" s="360" t="s">
        <v>1124</v>
      </c>
      <c r="F218" s="360" t="s">
        <v>552</v>
      </c>
      <c r="G218" s="360" t="s">
        <v>298</v>
      </c>
      <c r="H218" s="360" t="s">
        <v>41</v>
      </c>
      <c r="I218" s="360" t="s">
        <v>425</v>
      </c>
      <c r="J218" s="360" t="s">
        <v>1128</v>
      </c>
      <c r="K218" s="360" t="s">
        <v>291</v>
      </c>
      <c r="L218" s="360" t="s">
        <v>218</v>
      </c>
      <c r="M218" s="361">
        <v>858118800</v>
      </c>
    </row>
    <row r="219" spans="1:13">
      <c r="A219" s="360" t="s">
        <v>10598</v>
      </c>
      <c r="B219" s="360" t="s">
        <v>2286</v>
      </c>
      <c r="C219" s="360" t="s">
        <v>920</v>
      </c>
      <c r="D219" s="360">
        <v>4002</v>
      </c>
      <c r="E219" s="360" t="s">
        <v>1143</v>
      </c>
      <c r="F219" s="360" t="s">
        <v>552</v>
      </c>
      <c r="G219" s="360" t="s">
        <v>298</v>
      </c>
      <c r="H219" s="360" t="s">
        <v>41</v>
      </c>
      <c r="I219" s="360" t="s">
        <v>316</v>
      </c>
      <c r="J219" s="360" t="s">
        <v>1141</v>
      </c>
      <c r="K219" s="360" t="s">
        <v>1170</v>
      </c>
      <c r="L219" s="360" t="s">
        <v>34</v>
      </c>
      <c r="M219" s="361">
        <v>3905355300</v>
      </c>
    </row>
    <row r="220" spans="1:13">
      <c r="A220" s="360" t="s">
        <v>10599</v>
      </c>
      <c r="B220" s="360" t="s">
        <v>2287</v>
      </c>
      <c r="C220" s="360" t="s">
        <v>920</v>
      </c>
      <c r="D220" s="360">
        <v>4002</v>
      </c>
      <c r="E220" s="360" t="s">
        <v>1143</v>
      </c>
      <c r="F220" s="360" t="s">
        <v>552</v>
      </c>
      <c r="G220" s="360" t="s">
        <v>298</v>
      </c>
      <c r="H220" s="360" t="s">
        <v>41</v>
      </c>
      <c r="I220" s="360" t="s">
        <v>316</v>
      </c>
      <c r="J220" s="360" t="s">
        <v>1141</v>
      </c>
      <c r="K220" s="360" t="s">
        <v>1171</v>
      </c>
      <c r="L220" s="360" t="s">
        <v>34</v>
      </c>
      <c r="M220" s="361">
        <v>3424690500</v>
      </c>
    </row>
    <row r="221" spans="1:13">
      <c r="A221" s="360" t="s">
        <v>10600</v>
      </c>
      <c r="B221" s="360" t="s">
        <v>2288</v>
      </c>
      <c r="C221" s="360" t="s">
        <v>920</v>
      </c>
      <c r="D221" s="360">
        <v>4002</v>
      </c>
      <c r="E221" s="360" t="s">
        <v>1143</v>
      </c>
      <c r="F221" s="360" t="s">
        <v>552</v>
      </c>
      <c r="G221" s="360" t="s">
        <v>298</v>
      </c>
      <c r="H221" s="360" t="s">
        <v>41</v>
      </c>
      <c r="I221" s="360" t="s">
        <v>316</v>
      </c>
      <c r="J221" s="360" t="s">
        <v>1141</v>
      </c>
      <c r="K221" s="360" t="s">
        <v>290</v>
      </c>
      <c r="L221" s="360" t="s">
        <v>34</v>
      </c>
      <c r="M221" s="361">
        <v>3304524300</v>
      </c>
    </row>
    <row r="222" spans="1:13">
      <c r="A222" s="360" t="s">
        <v>10601</v>
      </c>
      <c r="B222" s="360" t="s">
        <v>2289</v>
      </c>
      <c r="C222" s="360" t="s">
        <v>920</v>
      </c>
      <c r="D222" s="360">
        <v>4002</v>
      </c>
      <c r="E222" s="360" t="s">
        <v>1143</v>
      </c>
      <c r="F222" s="360" t="s">
        <v>552</v>
      </c>
      <c r="G222" s="360" t="s">
        <v>298</v>
      </c>
      <c r="H222" s="360" t="s">
        <v>41</v>
      </c>
      <c r="I222" s="360" t="s">
        <v>316</v>
      </c>
      <c r="J222" s="360" t="s">
        <v>1141</v>
      </c>
      <c r="K222" s="360" t="s">
        <v>291</v>
      </c>
      <c r="L222" s="360" t="s">
        <v>34</v>
      </c>
      <c r="M222" s="361">
        <v>2823859500</v>
      </c>
    </row>
    <row r="223" spans="1:13">
      <c r="A223" s="360" t="s">
        <v>10602</v>
      </c>
      <c r="B223" s="360" t="s">
        <v>2290</v>
      </c>
      <c r="C223" s="360" t="s">
        <v>920</v>
      </c>
      <c r="D223" s="360">
        <v>4002</v>
      </c>
      <c r="E223" s="360" t="s">
        <v>1143</v>
      </c>
      <c r="F223" s="360" t="s">
        <v>552</v>
      </c>
      <c r="G223" s="360" t="s">
        <v>298</v>
      </c>
      <c r="H223" s="360" t="s">
        <v>41</v>
      </c>
      <c r="I223" s="360" t="s">
        <v>316</v>
      </c>
      <c r="J223" s="360" t="s">
        <v>1141</v>
      </c>
      <c r="K223" s="360" t="s">
        <v>1170</v>
      </c>
      <c r="L223" s="360" t="s">
        <v>32</v>
      </c>
      <c r="M223" s="361">
        <v>2253081600</v>
      </c>
    </row>
    <row r="224" spans="1:13">
      <c r="A224" s="360" t="s">
        <v>10603</v>
      </c>
      <c r="B224" s="360" t="s">
        <v>2291</v>
      </c>
      <c r="C224" s="360" t="s">
        <v>920</v>
      </c>
      <c r="D224" s="360">
        <v>4002</v>
      </c>
      <c r="E224" s="360" t="s">
        <v>1143</v>
      </c>
      <c r="F224" s="360" t="s">
        <v>552</v>
      </c>
      <c r="G224" s="360" t="s">
        <v>298</v>
      </c>
      <c r="H224" s="360" t="s">
        <v>41</v>
      </c>
      <c r="I224" s="360" t="s">
        <v>316</v>
      </c>
      <c r="J224" s="360" t="s">
        <v>1141</v>
      </c>
      <c r="K224" s="360" t="s">
        <v>1171</v>
      </c>
      <c r="L224" s="360" t="s">
        <v>32</v>
      </c>
      <c r="M224" s="361">
        <v>1952689200</v>
      </c>
    </row>
    <row r="225" spans="1:13">
      <c r="A225" s="360" t="s">
        <v>10604</v>
      </c>
      <c r="B225" s="360" t="s">
        <v>2292</v>
      </c>
      <c r="C225" s="360" t="s">
        <v>920</v>
      </c>
      <c r="D225" s="360">
        <v>4002</v>
      </c>
      <c r="E225" s="360" t="s">
        <v>1143</v>
      </c>
      <c r="F225" s="360" t="s">
        <v>552</v>
      </c>
      <c r="G225" s="360" t="s">
        <v>298</v>
      </c>
      <c r="H225" s="360" t="s">
        <v>41</v>
      </c>
      <c r="I225" s="360" t="s">
        <v>316</v>
      </c>
      <c r="J225" s="360" t="s">
        <v>1141</v>
      </c>
      <c r="K225" s="360" t="s">
        <v>290</v>
      </c>
      <c r="L225" s="360" t="s">
        <v>32</v>
      </c>
      <c r="M225" s="361">
        <v>1952689200</v>
      </c>
    </row>
    <row r="226" spans="1:13">
      <c r="A226" s="360" t="s">
        <v>10605</v>
      </c>
      <c r="B226" s="360" t="s">
        <v>2293</v>
      </c>
      <c r="C226" s="360" t="s">
        <v>920</v>
      </c>
      <c r="D226" s="360">
        <v>4002</v>
      </c>
      <c r="E226" s="360" t="s">
        <v>1143</v>
      </c>
      <c r="F226" s="360" t="s">
        <v>552</v>
      </c>
      <c r="G226" s="360" t="s">
        <v>298</v>
      </c>
      <c r="H226" s="360" t="s">
        <v>41</v>
      </c>
      <c r="I226" s="360" t="s">
        <v>316</v>
      </c>
      <c r="J226" s="360" t="s">
        <v>1141</v>
      </c>
      <c r="K226" s="360" t="s">
        <v>291</v>
      </c>
      <c r="L226" s="360" t="s">
        <v>32</v>
      </c>
      <c r="M226" s="361">
        <v>1652250600</v>
      </c>
    </row>
    <row r="227" spans="1:13">
      <c r="A227" s="360" t="s">
        <v>10606</v>
      </c>
      <c r="B227" s="360" t="s">
        <v>2294</v>
      </c>
      <c r="C227" s="360" t="s">
        <v>920</v>
      </c>
      <c r="D227" s="360">
        <v>4002</v>
      </c>
      <c r="E227" s="360" t="s">
        <v>1143</v>
      </c>
      <c r="F227" s="360" t="s">
        <v>552</v>
      </c>
      <c r="G227" s="360" t="s">
        <v>298</v>
      </c>
      <c r="H227" s="360" t="s">
        <v>41</v>
      </c>
      <c r="I227" s="360" t="s">
        <v>316</v>
      </c>
      <c r="J227" s="360" t="s">
        <v>1141</v>
      </c>
      <c r="K227" s="360" t="s">
        <v>1170</v>
      </c>
      <c r="L227" s="360" t="s">
        <v>218</v>
      </c>
      <c r="M227" s="361">
        <v>5858021400</v>
      </c>
    </row>
    <row r="228" spans="1:13">
      <c r="A228" s="360" t="s">
        <v>10607</v>
      </c>
      <c r="B228" s="360" t="s">
        <v>2295</v>
      </c>
      <c r="C228" s="360" t="s">
        <v>920</v>
      </c>
      <c r="D228" s="360">
        <v>4002</v>
      </c>
      <c r="E228" s="360" t="s">
        <v>1143</v>
      </c>
      <c r="F228" s="360" t="s">
        <v>552</v>
      </c>
      <c r="G228" s="360" t="s">
        <v>298</v>
      </c>
      <c r="H228" s="360" t="s">
        <v>41</v>
      </c>
      <c r="I228" s="360" t="s">
        <v>316</v>
      </c>
      <c r="J228" s="360" t="s">
        <v>1141</v>
      </c>
      <c r="K228" s="360" t="s">
        <v>1171</v>
      </c>
      <c r="L228" s="360" t="s">
        <v>218</v>
      </c>
      <c r="M228" s="361">
        <v>5137047300</v>
      </c>
    </row>
    <row r="229" spans="1:13">
      <c r="A229" s="360" t="s">
        <v>10608</v>
      </c>
      <c r="B229" s="360" t="s">
        <v>2296</v>
      </c>
      <c r="C229" s="360" t="s">
        <v>920</v>
      </c>
      <c r="D229" s="360">
        <v>4002</v>
      </c>
      <c r="E229" s="360" t="s">
        <v>1143</v>
      </c>
      <c r="F229" s="360" t="s">
        <v>552</v>
      </c>
      <c r="G229" s="360" t="s">
        <v>298</v>
      </c>
      <c r="H229" s="360" t="s">
        <v>41</v>
      </c>
      <c r="I229" s="360" t="s">
        <v>316</v>
      </c>
      <c r="J229" s="360" t="s">
        <v>1141</v>
      </c>
      <c r="K229" s="360" t="s">
        <v>290</v>
      </c>
      <c r="L229" s="360" t="s">
        <v>218</v>
      </c>
      <c r="M229" s="361">
        <v>4956798000</v>
      </c>
    </row>
    <row r="230" spans="1:13">
      <c r="A230" s="360" t="s">
        <v>10609</v>
      </c>
      <c r="B230" s="360" t="s">
        <v>2297</v>
      </c>
      <c r="C230" s="360" t="s">
        <v>920</v>
      </c>
      <c r="D230" s="360">
        <v>4002</v>
      </c>
      <c r="E230" s="360" t="s">
        <v>1143</v>
      </c>
      <c r="F230" s="360" t="s">
        <v>552</v>
      </c>
      <c r="G230" s="360" t="s">
        <v>298</v>
      </c>
      <c r="H230" s="360" t="s">
        <v>41</v>
      </c>
      <c r="I230" s="360" t="s">
        <v>316</v>
      </c>
      <c r="J230" s="360" t="s">
        <v>1141</v>
      </c>
      <c r="K230" s="360" t="s">
        <v>291</v>
      </c>
      <c r="L230" s="360" t="s">
        <v>218</v>
      </c>
      <c r="M230" s="361">
        <v>4235800800</v>
      </c>
    </row>
    <row r="231" spans="1:13">
      <c r="A231" s="360" t="s">
        <v>10610</v>
      </c>
      <c r="B231" s="360" t="s">
        <v>2286</v>
      </c>
      <c r="C231" s="360" t="s">
        <v>920</v>
      </c>
      <c r="D231" s="360">
        <v>4002</v>
      </c>
      <c r="E231" s="360" t="s">
        <v>1143</v>
      </c>
      <c r="F231" s="360" t="s">
        <v>552</v>
      </c>
      <c r="G231" s="360" t="s">
        <v>298</v>
      </c>
      <c r="H231" s="360" t="s">
        <v>41</v>
      </c>
      <c r="I231" s="360" t="s">
        <v>318</v>
      </c>
      <c r="J231" s="360" t="s">
        <v>1142</v>
      </c>
      <c r="K231" s="360" t="s">
        <v>1170</v>
      </c>
      <c r="L231" s="360" t="s">
        <v>34</v>
      </c>
      <c r="M231" s="361">
        <v>3905355300</v>
      </c>
    </row>
    <row r="232" spans="1:13">
      <c r="A232" s="360" t="s">
        <v>10611</v>
      </c>
      <c r="B232" s="360" t="s">
        <v>2287</v>
      </c>
      <c r="C232" s="360" t="s">
        <v>920</v>
      </c>
      <c r="D232" s="360">
        <v>4002</v>
      </c>
      <c r="E232" s="360" t="s">
        <v>1143</v>
      </c>
      <c r="F232" s="360" t="s">
        <v>552</v>
      </c>
      <c r="G232" s="360" t="s">
        <v>298</v>
      </c>
      <c r="H232" s="360" t="s">
        <v>41</v>
      </c>
      <c r="I232" s="360" t="s">
        <v>318</v>
      </c>
      <c r="J232" s="360" t="s">
        <v>1142</v>
      </c>
      <c r="K232" s="360" t="s">
        <v>1171</v>
      </c>
      <c r="L232" s="360" t="s">
        <v>34</v>
      </c>
      <c r="M232" s="361">
        <v>3424690500</v>
      </c>
    </row>
    <row r="233" spans="1:13">
      <c r="A233" s="360" t="s">
        <v>10612</v>
      </c>
      <c r="B233" s="360" t="s">
        <v>2288</v>
      </c>
      <c r="C233" s="360" t="s">
        <v>920</v>
      </c>
      <c r="D233" s="360">
        <v>4002</v>
      </c>
      <c r="E233" s="360" t="s">
        <v>1143</v>
      </c>
      <c r="F233" s="360" t="s">
        <v>552</v>
      </c>
      <c r="G233" s="360" t="s">
        <v>298</v>
      </c>
      <c r="H233" s="360" t="s">
        <v>41</v>
      </c>
      <c r="I233" s="360" t="s">
        <v>318</v>
      </c>
      <c r="J233" s="360" t="s">
        <v>1142</v>
      </c>
      <c r="K233" s="360" t="s">
        <v>290</v>
      </c>
      <c r="L233" s="360" t="s">
        <v>34</v>
      </c>
      <c r="M233" s="361">
        <v>3304524300</v>
      </c>
    </row>
    <row r="234" spans="1:13">
      <c r="A234" s="360" t="s">
        <v>10613</v>
      </c>
      <c r="B234" s="360" t="s">
        <v>2289</v>
      </c>
      <c r="C234" s="360" t="s">
        <v>920</v>
      </c>
      <c r="D234" s="360">
        <v>4002</v>
      </c>
      <c r="E234" s="360" t="s">
        <v>1143</v>
      </c>
      <c r="F234" s="360" t="s">
        <v>552</v>
      </c>
      <c r="G234" s="360" t="s">
        <v>298</v>
      </c>
      <c r="H234" s="360" t="s">
        <v>41</v>
      </c>
      <c r="I234" s="360" t="s">
        <v>318</v>
      </c>
      <c r="J234" s="360" t="s">
        <v>1142</v>
      </c>
      <c r="K234" s="360" t="s">
        <v>291</v>
      </c>
      <c r="L234" s="360" t="s">
        <v>34</v>
      </c>
      <c r="M234" s="361">
        <v>2823859500</v>
      </c>
    </row>
    <row r="235" spans="1:13">
      <c r="A235" s="360" t="s">
        <v>10614</v>
      </c>
      <c r="B235" s="360" t="s">
        <v>2290</v>
      </c>
      <c r="C235" s="360" t="s">
        <v>920</v>
      </c>
      <c r="D235" s="360">
        <v>4002</v>
      </c>
      <c r="E235" s="360" t="s">
        <v>1143</v>
      </c>
      <c r="F235" s="360" t="s">
        <v>552</v>
      </c>
      <c r="G235" s="360" t="s">
        <v>298</v>
      </c>
      <c r="H235" s="360" t="s">
        <v>41</v>
      </c>
      <c r="I235" s="360" t="s">
        <v>318</v>
      </c>
      <c r="J235" s="360" t="s">
        <v>1142</v>
      </c>
      <c r="K235" s="360" t="s">
        <v>1170</v>
      </c>
      <c r="L235" s="360" t="s">
        <v>32</v>
      </c>
      <c r="M235" s="361">
        <v>2253081600</v>
      </c>
    </row>
    <row r="236" spans="1:13">
      <c r="A236" s="360" t="s">
        <v>10615</v>
      </c>
      <c r="B236" s="360" t="s">
        <v>2291</v>
      </c>
      <c r="C236" s="360" t="s">
        <v>920</v>
      </c>
      <c r="D236" s="360">
        <v>4002</v>
      </c>
      <c r="E236" s="360" t="s">
        <v>1143</v>
      </c>
      <c r="F236" s="360" t="s">
        <v>552</v>
      </c>
      <c r="G236" s="360" t="s">
        <v>298</v>
      </c>
      <c r="H236" s="360" t="s">
        <v>41</v>
      </c>
      <c r="I236" s="360" t="s">
        <v>318</v>
      </c>
      <c r="J236" s="360" t="s">
        <v>1142</v>
      </c>
      <c r="K236" s="360" t="s">
        <v>1171</v>
      </c>
      <c r="L236" s="360" t="s">
        <v>32</v>
      </c>
      <c r="M236" s="361">
        <v>1952689200</v>
      </c>
    </row>
    <row r="237" spans="1:13">
      <c r="A237" s="360" t="s">
        <v>10616</v>
      </c>
      <c r="B237" s="360" t="s">
        <v>2292</v>
      </c>
      <c r="C237" s="360" t="s">
        <v>920</v>
      </c>
      <c r="D237" s="360">
        <v>4002</v>
      </c>
      <c r="E237" s="360" t="s">
        <v>1143</v>
      </c>
      <c r="F237" s="360" t="s">
        <v>552</v>
      </c>
      <c r="G237" s="360" t="s">
        <v>298</v>
      </c>
      <c r="H237" s="360" t="s">
        <v>41</v>
      </c>
      <c r="I237" s="360" t="s">
        <v>318</v>
      </c>
      <c r="J237" s="360" t="s">
        <v>1142</v>
      </c>
      <c r="K237" s="360" t="s">
        <v>290</v>
      </c>
      <c r="L237" s="360" t="s">
        <v>32</v>
      </c>
      <c r="M237" s="361">
        <v>1952689200</v>
      </c>
    </row>
    <row r="238" spans="1:13">
      <c r="A238" s="360" t="s">
        <v>10617</v>
      </c>
      <c r="B238" s="360" t="s">
        <v>2293</v>
      </c>
      <c r="C238" s="360" t="s">
        <v>920</v>
      </c>
      <c r="D238" s="360">
        <v>4002</v>
      </c>
      <c r="E238" s="360" t="s">
        <v>1143</v>
      </c>
      <c r="F238" s="360" t="s">
        <v>552</v>
      </c>
      <c r="G238" s="360" t="s">
        <v>298</v>
      </c>
      <c r="H238" s="360" t="s">
        <v>41</v>
      </c>
      <c r="I238" s="360" t="s">
        <v>318</v>
      </c>
      <c r="J238" s="360" t="s">
        <v>1142</v>
      </c>
      <c r="K238" s="360" t="s">
        <v>291</v>
      </c>
      <c r="L238" s="360" t="s">
        <v>32</v>
      </c>
      <c r="M238" s="361">
        <v>1652250600</v>
      </c>
    </row>
    <row r="239" spans="1:13">
      <c r="A239" s="360" t="s">
        <v>10618</v>
      </c>
      <c r="B239" s="360" t="s">
        <v>2294</v>
      </c>
      <c r="C239" s="360" t="s">
        <v>920</v>
      </c>
      <c r="D239" s="360">
        <v>4002</v>
      </c>
      <c r="E239" s="360" t="s">
        <v>1143</v>
      </c>
      <c r="F239" s="360" t="s">
        <v>552</v>
      </c>
      <c r="G239" s="360" t="s">
        <v>298</v>
      </c>
      <c r="H239" s="360" t="s">
        <v>41</v>
      </c>
      <c r="I239" s="360" t="s">
        <v>318</v>
      </c>
      <c r="J239" s="360" t="s">
        <v>1142</v>
      </c>
      <c r="K239" s="360" t="s">
        <v>1170</v>
      </c>
      <c r="L239" s="360" t="s">
        <v>218</v>
      </c>
      <c r="M239" s="361">
        <v>5858021400</v>
      </c>
    </row>
    <row r="240" spans="1:13">
      <c r="A240" s="360" t="s">
        <v>10619</v>
      </c>
      <c r="B240" s="360" t="s">
        <v>2295</v>
      </c>
      <c r="C240" s="360" t="s">
        <v>920</v>
      </c>
      <c r="D240" s="360">
        <v>4002</v>
      </c>
      <c r="E240" s="360" t="s">
        <v>1143</v>
      </c>
      <c r="F240" s="360" t="s">
        <v>552</v>
      </c>
      <c r="G240" s="360" t="s">
        <v>298</v>
      </c>
      <c r="H240" s="360" t="s">
        <v>41</v>
      </c>
      <c r="I240" s="360" t="s">
        <v>318</v>
      </c>
      <c r="J240" s="360" t="s">
        <v>1142</v>
      </c>
      <c r="K240" s="360" t="s">
        <v>1171</v>
      </c>
      <c r="L240" s="360" t="s">
        <v>218</v>
      </c>
      <c r="M240" s="361">
        <v>5137047300</v>
      </c>
    </row>
    <row r="241" spans="1:13">
      <c r="A241" s="360" t="s">
        <v>10620</v>
      </c>
      <c r="B241" s="360" t="s">
        <v>2296</v>
      </c>
      <c r="C241" s="360" t="s">
        <v>920</v>
      </c>
      <c r="D241" s="360">
        <v>4002</v>
      </c>
      <c r="E241" s="360" t="s">
        <v>1143</v>
      </c>
      <c r="F241" s="360" t="s">
        <v>552</v>
      </c>
      <c r="G241" s="360" t="s">
        <v>298</v>
      </c>
      <c r="H241" s="360" t="s">
        <v>41</v>
      </c>
      <c r="I241" s="360" t="s">
        <v>318</v>
      </c>
      <c r="J241" s="360" t="s">
        <v>1142</v>
      </c>
      <c r="K241" s="360" t="s">
        <v>290</v>
      </c>
      <c r="L241" s="360" t="s">
        <v>218</v>
      </c>
      <c r="M241" s="361">
        <v>4956798000</v>
      </c>
    </row>
    <row r="242" spans="1:13">
      <c r="A242" s="360" t="s">
        <v>10621</v>
      </c>
      <c r="B242" s="360" t="s">
        <v>2297</v>
      </c>
      <c r="C242" s="360" t="s">
        <v>920</v>
      </c>
      <c r="D242" s="360">
        <v>4002</v>
      </c>
      <c r="E242" s="360" t="s">
        <v>1143</v>
      </c>
      <c r="F242" s="360" t="s">
        <v>552</v>
      </c>
      <c r="G242" s="360" t="s">
        <v>298</v>
      </c>
      <c r="H242" s="360" t="s">
        <v>41</v>
      </c>
      <c r="I242" s="360" t="s">
        <v>318</v>
      </c>
      <c r="J242" s="360" t="s">
        <v>1142</v>
      </c>
      <c r="K242" s="360" t="s">
        <v>291</v>
      </c>
      <c r="L242" s="360" t="s">
        <v>218</v>
      </c>
      <c r="M242" s="361">
        <v>4235800800</v>
      </c>
    </row>
    <row r="243" spans="1:13">
      <c r="A243" s="360" t="s">
        <v>10622</v>
      </c>
      <c r="B243" s="360" t="s">
        <v>2286</v>
      </c>
      <c r="C243" s="360" t="s">
        <v>920</v>
      </c>
      <c r="D243" s="360">
        <v>4002</v>
      </c>
      <c r="E243" s="360" t="s">
        <v>1143</v>
      </c>
      <c r="F243" s="360" t="s">
        <v>552</v>
      </c>
      <c r="G243" s="360" t="s">
        <v>298</v>
      </c>
      <c r="H243" s="360" t="s">
        <v>41</v>
      </c>
      <c r="I243" s="360" t="s">
        <v>320</v>
      </c>
      <c r="J243" s="360" t="s">
        <v>1137</v>
      </c>
      <c r="K243" s="360" t="s">
        <v>1170</v>
      </c>
      <c r="L243" s="360" t="s">
        <v>34</v>
      </c>
      <c r="M243" s="361">
        <v>3905355300</v>
      </c>
    </row>
    <row r="244" spans="1:13">
      <c r="A244" s="360" t="s">
        <v>10623</v>
      </c>
      <c r="B244" s="360" t="s">
        <v>2287</v>
      </c>
      <c r="C244" s="360" t="s">
        <v>920</v>
      </c>
      <c r="D244" s="360">
        <v>4002</v>
      </c>
      <c r="E244" s="360" t="s">
        <v>1143</v>
      </c>
      <c r="F244" s="360" t="s">
        <v>552</v>
      </c>
      <c r="G244" s="360" t="s">
        <v>298</v>
      </c>
      <c r="H244" s="360" t="s">
        <v>41</v>
      </c>
      <c r="I244" s="360" t="s">
        <v>320</v>
      </c>
      <c r="J244" s="360" t="s">
        <v>1137</v>
      </c>
      <c r="K244" s="360" t="s">
        <v>1171</v>
      </c>
      <c r="L244" s="360" t="s">
        <v>34</v>
      </c>
      <c r="M244" s="361">
        <v>3424690500</v>
      </c>
    </row>
    <row r="245" spans="1:13">
      <c r="A245" s="360" t="s">
        <v>10624</v>
      </c>
      <c r="B245" s="360" t="s">
        <v>2288</v>
      </c>
      <c r="C245" s="360" t="s">
        <v>920</v>
      </c>
      <c r="D245" s="360">
        <v>4002</v>
      </c>
      <c r="E245" s="360" t="s">
        <v>1143</v>
      </c>
      <c r="F245" s="360" t="s">
        <v>552</v>
      </c>
      <c r="G245" s="360" t="s">
        <v>298</v>
      </c>
      <c r="H245" s="360" t="s">
        <v>41</v>
      </c>
      <c r="I245" s="360" t="s">
        <v>320</v>
      </c>
      <c r="J245" s="360" t="s">
        <v>1137</v>
      </c>
      <c r="K245" s="360" t="s">
        <v>290</v>
      </c>
      <c r="L245" s="360" t="s">
        <v>34</v>
      </c>
      <c r="M245" s="361">
        <v>3304524300</v>
      </c>
    </row>
    <row r="246" spans="1:13">
      <c r="A246" s="360" t="s">
        <v>10625</v>
      </c>
      <c r="B246" s="360" t="s">
        <v>2289</v>
      </c>
      <c r="C246" s="360" t="s">
        <v>920</v>
      </c>
      <c r="D246" s="360">
        <v>4002</v>
      </c>
      <c r="E246" s="360" t="s">
        <v>1143</v>
      </c>
      <c r="F246" s="360" t="s">
        <v>552</v>
      </c>
      <c r="G246" s="360" t="s">
        <v>298</v>
      </c>
      <c r="H246" s="360" t="s">
        <v>41</v>
      </c>
      <c r="I246" s="360" t="s">
        <v>320</v>
      </c>
      <c r="J246" s="360" t="s">
        <v>1137</v>
      </c>
      <c r="K246" s="360" t="s">
        <v>291</v>
      </c>
      <c r="L246" s="360" t="s">
        <v>34</v>
      </c>
      <c r="M246" s="361">
        <v>2823859500</v>
      </c>
    </row>
    <row r="247" spans="1:13">
      <c r="A247" s="360" t="s">
        <v>10626</v>
      </c>
      <c r="B247" s="360" t="s">
        <v>2290</v>
      </c>
      <c r="C247" s="360" t="s">
        <v>920</v>
      </c>
      <c r="D247" s="360">
        <v>4002</v>
      </c>
      <c r="E247" s="360" t="s">
        <v>1143</v>
      </c>
      <c r="F247" s="360" t="s">
        <v>552</v>
      </c>
      <c r="G247" s="360" t="s">
        <v>298</v>
      </c>
      <c r="H247" s="360" t="s">
        <v>41</v>
      </c>
      <c r="I247" s="360" t="s">
        <v>320</v>
      </c>
      <c r="J247" s="360" t="s">
        <v>1137</v>
      </c>
      <c r="K247" s="360" t="s">
        <v>1170</v>
      </c>
      <c r="L247" s="360" t="s">
        <v>32</v>
      </c>
      <c r="M247" s="361">
        <v>2253081600</v>
      </c>
    </row>
    <row r="248" spans="1:13">
      <c r="A248" s="360" t="s">
        <v>10627</v>
      </c>
      <c r="B248" s="360" t="s">
        <v>2291</v>
      </c>
      <c r="C248" s="360" t="s">
        <v>920</v>
      </c>
      <c r="D248" s="360">
        <v>4002</v>
      </c>
      <c r="E248" s="360" t="s">
        <v>1143</v>
      </c>
      <c r="F248" s="360" t="s">
        <v>552</v>
      </c>
      <c r="G248" s="360" t="s">
        <v>298</v>
      </c>
      <c r="H248" s="360" t="s">
        <v>41</v>
      </c>
      <c r="I248" s="360" t="s">
        <v>320</v>
      </c>
      <c r="J248" s="360" t="s">
        <v>1137</v>
      </c>
      <c r="K248" s="360" t="s">
        <v>1171</v>
      </c>
      <c r="L248" s="360" t="s">
        <v>32</v>
      </c>
      <c r="M248" s="361">
        <v>1952689200</v>
      </c>
    </row>
    <row r="249" spans="1:13">
      <c r="A249" s="360" t="s">
        <v>10628</v>
      </c>
      <c r="B249" s="360" t="s">
        <v>2292</v>
      </c>
      <c r="C249" s="360" t="s">
        <v>920</v>
      </c>
      <c r="D249" s="360">
        <v>4002</v>
      </c>
      <c r="E249" s="360" t="s">
        <v>1143</v>
      </c>
      <c r="F249" s="360" t="s">
        <v>552</v>
      </c>
      <c r="G249" s="360" t="s">
        <v>298</v>
      </c>
      <c r="H249" s="360" t="s">
        <v>41</v>
      </c>
      <c r="I249" s="360" t="s">
        <v>320</v>
      </c>
      <c r="J249" s="360" t="s">
        <v>1137</v>
      </c>
      <c r="K249" s="360" t="s">
        <v>290</v>
      </c>
      <c r="L249" s="360" t="s">
        <v>32</v>
      </c>
      <c r="M249" s="361">
        <v>1952689200</v>
      </c>
    </row>
    <row r="250" spans="1:13">
      <c r="A250" s="360" t="s">
        <v>10629</v>
      </c>
      <c r="B250" s="360" t="s">
        <v>2293</v>
      </c>
      <c r="C250" s="360" t="s">
        <v>920</v>
      </c>
      <c r="D250" s="360">
        <v>4002</v>
      </c>
      <c r="E250" s="360" t="s">
        <v>1143</v>
      </c>
      <c r="F250" s="360" t="s">
        <v>552</v>
      </c>
      <c r="G250" s="360" t="s">
        <v>298</v>
      </c>
      <c r="H250" s="360" t="s">
        <v>41</v>
      </c>
      <c r="I250" s="360" t="s">
        <v>320</v>
      </c>
      <c r="J250" s="360" t="s">
        <v>1137</v>
      </c>
      <c r="K250" s="360" t="s">
        <v>291</v>
      </c>
      <c r="L250" s="360" t="s">
        <v>32</v>
      </c>
      <c r="M250" s="361">
        <v>1652250600</v>
      </c>
    </row>
    <row r="251" spans="1:13">
      <c r="A251" s="360" t="s">
        <v>10630</v>
      </c>
      <c r="B251" s="360" t="s">
        <v>2294</v>
      </c>
      <c r="C251" s="360" t="s">
        <v>920</v>
      </c>
      <c r="D251" s="360">
        <v>4002</v>
      </c>
      <c r="E251" s="360" t="s">
        <v>1143</v>
      </c>
      <c r="F251" s="360" t="s">
        <v>552</v>
      </c>
      <c r="G251" s="360" t="s">
        <v>298</v>
      </c>
      <c r="H251" s="360" t="s">
        <v>41</v>
      </c>
      <c r="I251" s="360" t="s">
        <v>320</v>
      </c>
      <c r="J251" s="360" t="s">
        <v>1137</v>
      </c>
      <c r="K251" s="360" t="s">
        <v>1170</v>
      </c>
      <c r="L251" s="360" t="s">
        <v>218</v>
      </c>
      <c r="M251" s="361">
        <v>5858021400</v>
      </c>
    </row>
    <row r="252" spans="1:13">
      <c r="A252" s="360" t="s">
        <v>10631</v>
      </c>
      <c r="B252" s="360" t="s">
        <v>2295</v>
      </c>
      <c r="C252" s="360" t="s">
        <v>920</v>
      </c>
      <c r="D252" s="360">
        <v>4002</v>
      </c>
      <c r="E252" s="360" t="s">
        <v>1143</v>
      </c>
      <c r="F252" s="360" t="s">
        <v>552</v>
      </c>
      <c r="G252" s="360" t="s">
        <v>298</v>
      </c>
      <c r="H252" s="360" t="s">
        <v>41</v>
      </c>
      <c r="I252" s="360" t="s">
        <v>320</v>
      </c>
      <c r="J252" s="360" t="s">
        <v>1137</v>
      </c>
      <c r="K252" s="360" t="s">
        <v>1171</v>
      </c>
      <c r="L252" s="360" t="s">
        <v>218</v>
      </c>
      <c r="M252" s="361">
        <v>5137047300</v>
      </c>
    </row>
    <row r="253" spans="1:13">
      <c r="A253" s="360" t="s">
        <v>10632</v>
      </c>
      <c r="B253" s="360" t="s">
        <v>2296</v>
      </c>
      <c r="C253" s="360" t="s">
        <v>920</v>
      </c>
      <c r="D253" s="360">
        <v>4002</v>
      </c>
      <c r="E253" s="360" t="s">
        <v>1143</v>
      </c>
      <c r="F253" s="360" t="s">
        <v>552</v>
      </c>
      <c r="G253" s="360" t="s">
        <v>298</v>
      </c>
      <c r="H253" s="360" t="s">
        <v>41</v>
      </c>
      <c r="I253" s="360" t="s">
        <v>320</v>
      </c>
      <c r="J253" s="360" t="s">
        <v>1137</v>
      </c>
      <c r="K253" s="360" t="s">
        <v>290</v>
      </c>
      <c r="L253" s="360" t="s">
        <v>218</v>
      </c>
      <c r="M253" s="361">
        <v>4956798000</v>
      </c>
    </row>
    <row r="254" spans="1:13">
      <c r="A254" s="360" t="s">
        <v>10633</v>
      </c>
      <c r="B254" s="360" t="s">
        <v>2297</v>
      </c>
      <c r="C254" s="360" t="s">
        <v>920</v>
      </c>
      <c r="D254" s="360">
        <v>4002</v>
      </c>
      <c r="E254" s="360" t="s">
        <v>1143</v>
      </c>
      <c r="F254" s="360" t="s">
        <v>552</v>
      </c>
      <c r="G254" s="360" t="s">
        <v>298</v>
      </c>
      <c r="H254" s="360" t="s">
        <v>41</v>
      </c>
      <c r="I254" s="360" t="s">
        <v>320</v>
      </c>
      <c r="J254" s="360" t="s">
        <v>1137</v>
      </c>
      <c r="K254" s="360" t="s">
        <v>291</v>
      </c>
      <c r="L254" s="360" t="s">
        <v>218</v>
      </c>
      <c r="M254" s="361">
        <v>4235800800</v>
      </c>
    </row>
    <row r="255" spans="1:13">
      <c r="A255" s="360" t="s">
        <v>10634</v>
      </c>
      <c r="B255" s="360" t="s">
        <v>2286</v>
      </c>
      <c r="C255" s="360" t="s">
        <v>920</v>
      </c>
      <c r="D255" s="360">
        <v>4002</v>
      </c>
      <c r="E255" s="360" t="s">
        <v>1143</v>
      </c>
      <c r="F255" s="360" t="s">
        <v>552</v>
      </c>
      <c r="G255" s="360" t="s">
        <v>298</v>
      </c>
      <c r="H255" s="360" t="s">
        <v>41</v>
      </c>
      <c r="I255" s="360" t="s">
        <v>322</v>
      </c>
      <c r="J255" s="360" t="s">
        <v>1136</v>
      </c>
      <c r="K255" s="360" t="s">
        <v>1170</v>
      </c>
      <c r="L255" s="360" t="s">
        <v>34</v>
      </c>
      <c r="M255" s="361">
        <v>3905355300</v>
      </c>
    </row>
    <row r="256" spans="1:13">
      <c r="A256" s="360" t="s">
        <v>10635</v>
      </c>
      <c r="B256" s="360" t="s">
        <v>2287</v>
      </c>
      <c r="C256" s="360" t="s">
        <v>920</v>
      </c>
      <c r="D256" s="360">
        <v>4002</v>
      </c>
      <c r="E256" s="360" t="s">
        <v>1143</v>
      </c>
      <c r="F256" s="360" t="s">
        <v>552</v>
      </c>
      <c r="G256" s="360" t="s">
        <v>298</v>
      </c>
      <c r="H256" s="360" t="s">
        <v>41</v>
      </c>
      <c r="I256" s="360" t="s">
        <v>322</v>
      </c>
      <c r="J256" s="360" t="s">
        <v>1136</v>
      </c>
      <c r="K256" s="360" t="s">
        <v>1171</v>
      </c>
      <c r="L256" s="360" t="s">
        <v>34</v>
      </c>
      <c r="M256" s="361">
        <v>3424690500</v>
      </c>
    </row>
    <row r="257" spans="1:13">
      <c r="A257" s="360" t="s">
        <v>10636</v>
      </c>
      <c r="B257" s="360" t="s">
        <v>2288</v>
      </c>
      <c r="C257" s="360" t="s">
        <v>920</v>
      </c>
      <c r="D257" s="360">
        <v>4002</v>
      </c>
      <c r="E257" s="360" t="s">
        <v>1143</v>
      </c>
      <c r="F257" s="360" t="s">
        <v>552</v>
      </c>
      <c r="G257" s="360" t="s">
        <v>298</v>
      </c>
      <c r="H257" s="360" t="s">
        <v>41</v>
      </c>
      <c r="I257" s="360" t="s">
        <v>322</v>
      </c>
      <c r="J257" s="360" t="s">
        <v>1136</v>
      </c>
      <c r="K257" s="360" t="s">
        <v>290</v>
      </c>
      <c r="L257" s="360" t="s">
        <v>34</v>
      </c>
      <c r="M257" s="361">
        <v>3304524300</v>
      </c>
    </row>
    <row r="258" spans="1:13">
      <c r="A258" s="360" t="s">
        <v>10637</v>
      </c>
      <c r="B258" s="360" t="s">
        <v>2289</v>
      </c>
      <c r="C258" s="360" t="s">
        <v>920</v>
      </c>
      <c r="D258" s="360">
        <v>4002</v>
      </c>
      <c r="E258" s="360" t="s">
        <v>1143</v>
      </c>
      <c r="F258" s="360" t="s">
        <v>552</v>
      </c>
      <c r="G258" s="360" t="s">
        <v>298</v>
      </c>
      <c r="H258" s="360" t="s">
        <v>41</v>
      </c>
      <c r="I258" s="360" t="s">
        <v>322</v>
      </c>
      <c r="J258" s="360" t="s">
        <v>1136</v>
      </c>
      <c r="K258" s="360" t="s">
        <v>291</v>
      </c>
      <c r="L258" s="360" t="s">
        <v>34</v>
      </c>
      <c r="M258" s="361">
        <v>2823859500</v>
      </c>
    </row>
    <row r="259" spans="1:13">
      <c r="A259" s="360" t="s">
        <v>10638</v>
      </c>
      <c r="B259" s="360" t="s">
        <v>2290</v>
      </c>
      <c r="C259" s="360" t="s">
        <v>920</v>
      </c>
      <c r="D259" s="360">
        <v>4002</v>
      </c>
      <c r="E259" s="360" t="s">
        <v>1143</v>
      </c>
      <c r="F259" s="360" t="s">
        <v>552</v>
      </c>
      <c r="G259" s="360" t="s">
        <v>298</v>
      </c>
      <c r="H259" s="360" t="s">
        <v>41</v>
      </c>
      <c r="I259" s="360" t="s">
        <v>322</v>
      </c>
      <c r="J259" s="360" t="s">
        <v>1136</v>
      </c>
      <c r="K259" s="360" t="s">
        <v>1170</v>
      </c>
      <c r="L259" s="360" t="s">
        <v>32</v>
      </c>
      <c r="M259" s="361">
        <v>2253081600</v>
      </c>
    </row>
    <row r="260" spans="1:13">
      <c r="A260" s="360" t="s">
        <v>10639</v>
      </c>
      <c r="B260" s="360" t="s">
        <v>2291</v>
      </c>
      <c r="C260" s="360" t="s">
        <v>920</v>
      </c>
      <c r="D260" s="360">
        <v>4002</v>
      </c>
      <c r="E260" s="360" t="s">
        <v>1143</v>
      </c>
      <c r="F260" s="360" t="s">
        <v>552</v>
      </c>
      <c r="G260" s="360" t="s">
        <v>298</v>
      </c>
      <c r="H260" s="360" t="s">
        <v>41</v>
      </c>
      <c r="I260" s="360" t="s">
        <v>322</v>
      </c>
      <c r="J260" s="360" t="s">
        <v>1136</v>
      </c>
      <c r="K260" s="360" t="s">
        <v>1171</v>
      </c>
      <c r="L260" s="360" t="s">
        <v>32</v>
      </c>
      <c r="M260" s="361">
        <v>1952689200</v>
      </c>
    </row>
    <row r="261" spans="1:13">
      <c r="A261" s="360" t="s">
        <v>10640</v>
      </c>
      <c r="B261" s="360" t="s">
        <v>2292</v>
      </c>
      <c r="C261" s="360" t="s">
        <v>920</v>
      </c>
      <c r="D261" s="360">
        <v>4002</v>
      </c>
      <c r="E261" s="360" t="s">
        <v>1143</v>
      </c>
      <c r="F261" s="360" t="s">
        <v>552</v>
      </c>
      <c r="G261" s="360" t="s">
        <v>298</v>
      </c>
      <c r="H261" s="360" t="s">
        <v>41</v>
      </c>
      <c r="I261" s="360" t="s">
        <v>322</v>
      </c>
      <c r="J261" s="360" t="s">
        <v>1136</v>
      </c>
      <c r="K261" s="360" t="s">
        <v>290</v>
      </c>
      <c r="L261" s="360" t="s">
        <v>32</v>
      </c>
      <c r="M261" s="361">
        <v>1952689200</v>
      </c>
    </row>
    <row r="262" spans="1:13">
      <c r="A262" s="360" t="s">
        <v>10641</v>
      </c>
      <c r="B262" s="360" t="s">
        <v>2293</v>
      </c>
      <c r="C262" s="360" t="s">
        <v>920</v>
      </c>
      <c r="D262" s="360">
        <v>4002</v>
      </c>
      <c r="E262" s="360" t="s">
        <v>1143</v>
      </c>
      <c r="F262" s="360" t="s">
        <v>552</v>
      </c>
      <c r="G262" s="360" t="s">
        <v>298</v>
      </c>
      <c r="H262" s="360" t="s">
        <v>41</v>
      </c>
      <c r="I262" s="360" t="s">
        <v>322</v>
      </c>
      <c r="J262" s="360" t="s">
        <v>1136</v>
      </c>
      <c r="K262" s="360" t="s">
        <v>291</v>
      </c>
      <c r="L262" s="360" t="s">
        <v>32</v>
      </c>
      <c r="M262" s="361">
        <v>1652250600</v>
      </c>
    </row>
    <row r="263" spans="1:13">
      <c r="A263" s="360" t="s">
        <v>10642</v>
      </c>
      <c r="B263" s="360" t="s">
        <v>2294</v>
      </c>
      <c r="C263" s="360" t="s">
        <v>920</v>
      </c>
      <c r="D263" s="360">
        <v>4002</v>
      </c>
      <c r="E263" s="360" t="s">
        <v>1143</v>
      </c>
      <c r="F263" s="360" t="s">
        <v>552</v>
      </c>
      <c r="G263" s="360" t="s">
        <v>298</v>
      </c>
      <c r="H263" s="360" t="s">
        <v>41</v>
      </c>
      <c r="I263" s="360" t="s">
        <v>322</v>
      </c>
      <c r="J263" s="360" t="s">
        <v>1136</v>
      </c>
      <c r="K263" s="360" t="s">
        <v>1170</v>
      </c>
      <c r="L263" s="360" t="s">
        <v>218</v>
      </c>
      <c r="M263" s="361">
        <v>5858021400</v>
      </c>
    </row>
    <row r="264" spans="1:13">
      <c r="A264" s="360" t="s">
        <v>10643</v>
      </c>
      <c r="B264" s="360" t="s">
        <v>2295</v>
      </c>
      <c r="C264" s="360" t="s">
        <v>920</v>
      </c>
      <c r="D264" s="360">
        <v>4002</v>
      </c>
      <c r="E264" s="360" t="s">
        <v>1143</v>
      </c>
      <c r="F264" s="360" t="s">
        <v>552</v>
      </c>
      <c r="G264" s="360" t="s">
        <v>298</v>
      </c>
      <c r="H264" s="360" t="s">
        <v>41</v>
      </c>
      <c r="I264" s="360" t="s">
        <v>322</v>
      </c>
      <c r="J264" s="360" t="s">
        <v>1136</v>
      </c>
      <c r="K264" s="360" t="s">
        <v>1171</v>
      </c>
      <c r="L264" s="360" t="s">
        <v>218</v>
      </c>
      <c r="M264" s="361">
        <v>5137047300</v>
      </c>
    </row>
    <row r="265" spans="1:13">
      <c r="A265" s="360" t="s">
        <v>10644</v>
      </c>
      <c r="B265" s="360" t="s">
        <v>2296</v>
      </c>
      <c r="C265" s="360" t="s">
        <v>920</v>
      </c>
      <c r="D265" s="360">
        <v>4002</v>
      </c>
      <c r="E265" s="360" t="s">
        <v>1143</v>
      </c>
      <c r="F265" s="360" t="s">
        <v>552</v>
      </c>
      <c r="G265" s="360" t="s">
        <v>298</v>
      </c>
      <c r="H265" s="360" t="s">
        <v>41</v>
      </c>
      <c r="I265" s="360" t="s">
        <v>322</v>
      </c>
      <c r="J265" s="360" t="s">
        <v>1136</v>
      </c>
      <c r="K265" s="360" t="s">
        <v>290</v>
      </c>
      <c r="L265" s="360" t="s">
        <v>218</v>
      </c>
      <c r="M265" s="361">
        <v>4956798000</v>
      </c>
    </row>
    <row r="266" spans="1:13">
      <c r="A266" s="360" t="s">
        <v>10645</v>
      </c>
      <c r="B266" s="360" t="s">
        <v>2297</v>
      </c>
      <c r="C266" s="360" t="s">
        <v>920</v>
      </c>
      <c r="D266" s="360">
        <v>4002</v>
      </c>
      <c r="E266" s="360" t="s">
        <v>1143</v>
      </c>
      <c r="F266" s="360" t="s">
        <v>552</v>
      </c>
      <c r="G266" s="360" t="s">
        <v>298</v>
      </c>
      <c r="H266" s="360" t="s">
        <v>41</v>
      </c>
      <c r="I266" s="360" t="s">
        <v>322</v>
      </c>
      <c r="J266" s="360" t="s">
        <v>1136</v>
      </c>
      <c r="K266" s="360" t="s">
        <v>291</v>
      </c>
      <c r="L266" s="360" t="s">
        <v>218</v>
      </c>
      <c r="M266" s="361">
        <v>4235800800</v>
      </c>
    </row>
    <row r="267" spans="1:13">
      <c r="A267" s="360" t="s">
        <v>10646</v>
      </c>
      <c r="B267" s="360" t="s">
        <v>2286</v>
      </c>
      <c r="C267" s="360" t="s">
        <v>920</v>
      </c>
      <c r="D267" s="360">
        <v>4002</v>
      </c>
      <c r="E267" s="360" t="s">
        <v>1143</v>
      </c>
      <c r="F267" s="360" t="s">
        <v>552</v>
      </c>
      <c r="G267" s="360" t="s">
        <v>298</v>
      </c>
      <c r="H267" s="360" t="s">
        <v>41</v>
      </c>
      <c r="I267" s="360" t="s">
        <v>324</v>
      </c>
      <c r="J267" s="360" t="s">
        <v>1133</v>
      </c>
      <c r="K267" s="360" t="s">
        <v>1170</v>
      </c>
      <c r="L267" s="360" t="s">
        <v>34</v>
      </c>
      <c r="M267" s="361">
        <v>3905355300</v>
      </c>
    </row>
    <row r="268" spans="1:13">
      <c r="A268" s="360" t="s">
        <v>10647</v>
      </c>
      <c r="B268" s="360" t="s">
        <v>2287</v>
      </c>
      <c r="C268" s="360" t="s">
        <v>920</v>
      </c>
      <c r="D268" s="360">
        <v>4002</v>
      </c>
      <c r="E268" s="360" t="s">
        <v>1143</v>
      </c>
      <c r="F268" s="360" t="s">
        <v>552</v>
      </c>
      <c r="G268" s="360" t="s">
        <v>298</v>
      </c>
      <c r="H268" s="360" t="s">
        <v>41</v>
      </c>
      <c r="I268" s="360" t="s">
        <v>324</v>
      </c>
      <c r="J268" s="360" t="s">
        <v>1133</v>
      </c>
      <c r="K268" s="360" t="s">
        <v>1171</v>
      </c>
      <c r="L268" s="360" t="s">
        <v>34</v>
      </c>
      <c r="M268" s="361">
        <v>3424690500</v>
      </c>
    </row>
    <row r="269" spans="1:13">
      <c r="A269" s="360" t="s">
        <v>10648</v>
      </c>
      <c r="B269" s="360" t="s">
        <v>2288</v>
      </c>
      <c r="C269" s="360" t="s">
        <v>920</v>
      </c>
      <c r="D269" s="360">
        <v>4002</v>
      </c>
      <c r="E269" s="360" t="s">
        <v>1143</v>
      </c>
      <c r="F269" s="360" t="s">
        <v>552</v>
      </c>
      <c r="G269" s="360" t="s">
        <v>298</v>
      </c>
      <c r="H269" s="360" t="s">
        <v>41</v>
      </c>
      <c r="I269" s="360" t="s">
        <v>324</v>
      </c>
      <c r="J269" s="360" t="s">
        <v>1133</v>
      </c>
      <c r="K269" s="360" t="s">
        <v>290</v>
      </c>
      <c r="L269" s="360" t="s">
        <v>34</v>
      </c>
      <c r="M269" s="361">
        <v>3304524300</v>
      </c>
    </row>
    <row r="270" spans="1:13">
      <c r="A270" s="360" t="s">
        <v>10649</v>
      </c>
      <c r="B270" s="360" t="s">
        <v>2289</v>
      </c>
      <c r="C270" s="360" t="s">
        <v>920</v>
      </c>
      <c r="D270" s="360">
        <v>4002</v>
      </c>
      <c r="E270" s="360" t="s">
        <v>1143</v>
      </c>
      <c r="F270" s="360" t="s">
        <v>552</v>
      </c>
      <c r="G270" s="360" t="s">
        <v>298</v>
      </c>
      <c r="H270" s="360" t="s">
        <v>41</v>
      </c>
      <c r="I270" s="360" t="s">
        <v>324</v>
      </c>
      <c r="J270" s="360" t="s">
        <v>1133</v>
      </c>
      <c r="K270" s="360" t="s">
        <v>291</v>
      </c>
      <c r="L270" s="360" t="s">
        <v>34</v>
      </c>
      <c r="M270" s="361">
        <v>2823859500</v>
      </c>
    </row>
    <row r="271" spans="1:13">
      <c r="A271" s="360" t="s">
        <v>10650</v>
      </c>
      <c r="B271" s="360" t="s">
        <v>2290</v>
      </c>
      <c r="C271" s="360" t="s">
        <v>920</v>
      </c>
      <c r="D271" s="360">
        <v>4002</v>
      </c>
      <c r="E271" s="360" t="s">
        <v>1143</v>
      </c>
      <c r="F271" s="360" t="s">
        <v>552</v>
      </c>
      <c r="G271" s="360" t="s">
        <v>298</v>
      </c>
      <c r="H271" s="360" t="s">
        <v>41</v>
      </c>
      <c r="I271" s="360" t="s">
        <v>324</v>
      </c>
      <c r="J271" s="360" t="s">
        <v>1133</v>
      </c>
      <c r="K271" s="360" t="s">
        <v>1170</v>
      </c>
      <c r="L271" s="360" t="s">
        <v>32</v>
      </c>
      <c r="M271" s="361">
        <v>2253081600</v>
      </c>
    </row>
    <row r="272" spans="1:13">
      <c r="A272" s="360" t="s">
        <v>10651</v>
      </c>
      <c r="B272" s="360" t="s">
        <v>2291</v>
      </c>
      <c r="C272" s="360" t="s">
        <v>920</v>
      </c>
      <c r="D272" s="360">
        <v>4002</v>
      </c>
      <c r="E272" s="360" t="s">
        <v>1143</v>
      </c>
      <c r="F272" s="360" t="s">
        <v>552</v>
      </c>
      <c r="G272" s="360" t="s">
        <v>298</v>
      </c>
      <c r="H272" s="360" t="s">
        <v>41</v>
      </c>
      <c r="I272" s="360" t="s">
        <v>324</v>
      </c>
      <c r="J272" s="360" t="s">
        <v>1133</v>
      </c>
      <c r="K272" s="360" t="s">
        <v>1171</v>
      </c>
      <c r="L272" s="360" t="s">
        <v>32</v>
      </c>
      <c r="M272" s="361">
        <v>1952689200</v>
      </c>
    </row>
    <row r="273" spans="1:13">
      <c r="A273" s="360" t="s">
        <v>10652</v>
      </c>
      <c r="B273" s="360" t="s">
        <v>2292</v>
      </c>
      <c r="C273" s="360" t="s">
        <v>920</v>
      </c>
      <c r="D273" s="360">
        <v>4002</v>
      </c>
      <c r="E273" s="360" t="s">
        <v>1143</v>
      </c>
      <c r="F273" s="360" t="s">
        <v>552</v>
      </c>
      <c r="G273" s="360" t="s">
        <v>298</v>
      </c>
      <c r="H273" s="360" t="s">
        <v>41</v>
      </c>
      <c r="I273" s="360" t="s">
        <v>324</v>
      </c>
      <c r="J273" s="360" t="s">
        <v>1133</v>
      </c>
      <c r="K273" s="360" t="s">
        <v>290</v>
      </c>
      <c r="L273" s="360" t="s">
        <v>32</v>
      </c>
      <c r="M273" s="361">
        <v>1952689200</v>
      </c>
    </row>
    <row r="274" spans="1:13">
      <c r="A274" s="360" t="s">
        <v>10653</v>
      </c>
      <c r="B274" s="360" t="s">
        <v>2293</v>
      </c>
      <c r="C274" s="360" t="s">
        <v>920</v>
      </c>
      <c r="D274" s="360">
        <v>4002</v>
      </c>
      <c r="E274" s="360" t="s">
        <v>1143</v>
      </c>
      <c r="F274" s="360" t="s">
        <v>552</v>
      </c>
      <c r="G274" s="360" t="s">
        <v>298</v>
      </c>
      <c r="H274" s="360" t="s">
        <v>41</v>
      </c>
      <c r="I274" s="360" t="s">
        <v>324</v>
      </c>
      <c r="J274" s="360" t="s">
        <v>1133</v>
      </c>
      <c r="K274" s="360" t="s">
        <v>291</v>
      </c>
      <c r="L274" s="360" t="s">
        <v>32</v>
      </c>
      <c r="M274" s="361">
        <v>1652250600</v>
      </c>
    </row>
    <row r="275" spans="1:13">
      <c r="A275" s="360" t="s">
        <v>10654</v>
      </c>
      <c r="B275" s="360" t="s">
        <v>2294</v>
      </c>
      <c r="C275" s="360" t="s">
        <v>920</v>
      </c>
      <c r="D275" s="360">
        <v>4002</v>
      </c>
      <c r="E275" s="360" t="s">
        <v>1143</v>
      </c>
      <c r="F275" s="360" t="s">
        <v>552</v>
      </c>
      <c r="G275" s="360" t="s">
        <v>298</v>
      </c>
      <c r="H275" s="360" t="s">
        <v>41</v>
      </c>
      <c r="I275" s="360" t="s">
        <v>324</v>
      </c>
      <c r="J275" s="360" t="s">
        <v>1133</v>
      </c>
      <c r="K275" s="360" t="s">
        <v>1170</v>
      </c>
      <c r="L275" s="360" t="s">
        <v>218</v>
      </c>
      <c r="M275" s="361">
        <v>5858021400</v>
      </c>
    </row>
    <row r="276" spans="1:13">
      <c r="A276" s="360" t="s">
        <v>10655</v>
      </c>
      <c r="B276" s="360" t="s">
        <v>2295</v>
      </c>
      <c r="C276" s="360" t="s">
        <v>920</v>
      </c>
      <c r="D276" s="360">
        <v>4002</v>
      </c>
      <c r="E276" s="360" t="s">
        <v>1143</v>
      </c>
      <c r="F276" s="360" t="s">
        <v>552</v>
      </c>
      <c r="G276" s="360" t="s">
        <v>298</v>
      </c>
      <c r="H276" s="360" t="s">
        <v>41</v>
      </c>
      <c r="I276" s="360" t="s">
        <v>324</v>
      </c>
      <c r="J276" s="360" t="s">
        <v>1133</v>
      </c>
      <c r="K276" s="360" t="s">
        <v>1171</v>
      </c>
      <c r="L276" s="360" t="s">
        <v>218</v>
      </c>
      <c r="M276" s="361">
        <v>5137047300</v>
      </c>
    </row>
    <row r="277" spans="1:13">
      <c r="A277" s="360" t="s">
        <v>10656</v>
      </c>
      <c r="B277" s="360" t="s">
        <v>2296</v>
      </c>
      <c r="C277" s="360" t="s">
        <v>920</v>
      </c>
      <c r="D277" s="360">
        <v>4002</v>
      </c>
      <c r="E277" s="360" t="s">
        <v>1143</v>
      </c>
      <c r="F277" s="360" t="s">
        <v>552</v>
      </c>
      <c r="G277" s="360" t="s">
        <v>298</v>
      </c>
      <c r="H277" s="360" t="s">
        <v>41</v>
      </c>
      <c r="I277" s="360" t="s">
        <v>324</v>
      </c>
      <c r="J277" s="360" t="s">
        <v>1133</v>
      </c>
      <c r="K277" s="360" t="s">
        <v>290</v>
      </c>
      <c r="L277" s="360" t="s">
        <v>218</v>
      </c>
      <c r="M277" s="361">
        <v>4956798000</v>
      </c>
    </row>
    <row r="278" spans="1:13">
      <c r="A278" s="360" t="s">
        <v>10657</v>
      </c>
      <c r="B278" s="360" t="s">
        <v>2297</v>
      </c>
      <c r="C278" s="360" t="s">
        <v>920</v>
      </c>
      <c r="D278" s="360">
        <v>4002</v>
      </c>
      <c r="E278" s="360" t="s">
        <v>1143</v>
      </c>
      <c r="F278" s="360" t="s">
        <v>552</v>
      </c>
      <c r="G278" s="360" t="s">
        <v>298</v>
      </c>
      <c r="H278" s="360" t="s">
        <v>41</v>
      </c>
      <c r="I278" s="360" t="s">
        <v>324</v>
      </c>
      <c r="J278" s="360" t="s">
        <v>1133</v>
      </c>
      <c r="K278" s="360" t="s">
        <v>291</v>
      </c>
      <c r="L278" s="360" t="s">
        <v>218</v>
      </c>
      <c r="M278" s="361">
        <v>4235800800</v>
      </c>
    </row>
    <row r="279" spans="1:13">
      <c r="A279" s="360" t="s">
        <v>10658</v>
      </c>
      <c r="B279" s="360" t="s">
        <v>2286</v>
      </c>
      <c r="C279" s="360" t="s">
        <v>920</v>
      </c>
      <c r="D279" s="360">
        <v>4002</v>
      </c>
      <c r="E279" s="360" t="s">
        <v>1143</v>
      </c>
      <c r="F279" s="360" t="s">
        <v>552</v>
      </c>
      <c r="G279" s="360" t="s">
        <v>298</v>
      </c>
      <c r="H279" s="360" t="s">
        <v>41</v>
      </c>
      <c r="I279" s="360" t="s">
        <v>42</v>
      </c>
      <c r="J279" s="360" t="s">
        <v>1138</v>
      </c>
      <c r="K279" s="360" t="s">
        <v>1170</v>
      </c>
      <c r="L279" s="360" t="s">
        <v>34</v>
      </c>
      <c r="M279" s="361">
        <v>3905355300</v>
      </c>
    </row>
    <row r="280" spans="1:13">
      <c r="A280" s="360" t="s">
        <v>10659</v>
      </c>
      <c r="B280" s="360" t="s">
        <v>2287</v>
      </c>
      <c r="C280" s="360" t="s">
        <v>920</v>
      </c>
      <c r="D280" s="360">
        <v>4002</v>
      </c>
      <c r="E280" s="360" t="s">
        <v>1143</v>
      </c>
      <c r="F280" s="360" t="s">
        <v>552</v>
      </c>
      <c r="G280" s="360" t="s">
        <v>298</v>
      </c>
      <c r="H280" s="360" t="s">
        <v>41</v>
      </c>
      <c r="I280" s="360" t="s">
        <v>42</v>
      </c>
      <c r="J280" s="360" t="s">
        <v>1138</v>
      </c>
      <c r="K280" s="360" t="s">
        <v>1171</v>
      </c>
      <c r="L280" s="360" t="s">
        <v>34</v>
      </c>
      <c r="M280" s="361">
        <v>3424690500</v>
      </c>
    </row>
    <row r="281" spans="1:13">
      <c r="A281" s="360" t="s">
        <v>10660</v>
      </c>
      <c r="B281" s="360" t="s">
        <v>2288</v>
      </c>
      <c r="C281" s="360" t="s">
        <v>920</v>
      </c>
      <c r="D281" s="360">
        <v>4002</v>
      </c>
      <c r="E281" s="360" t="s">
        <v>1143</v>
      </c>
      <c r="F281" s="360" t="s">
        <v>552</v>
      </c>
      <c r="G281" s="360" t="s">
        <v>298</v>
      </c>
      <c r="H281" s="360" t="s">
        <v>41</v>
      </c>
      <c r="I281" s="360" t="s">
        <v>42</v>
      </c>
      <c r="J281" s="360" t="s">
        <v>1138</v>
      </c>
      <c r="K281" s="360" t="s">
        <v>290</v>
      </c>
      <c r="L281" s="360" t="s">
        <v>34</v>
      </c>
      <c r="M281" s="361">
        <v>3304524300</v>
      </c>
    </row>
    <row r="282" spans="1:13">
      <c r="A282" s="360" t="s">
        <v>10661</v>
      </c>
      <c r="B282" s="360" t="s">
        <v>2289</v>
      </c>
      <c r="C282" s="360" t="s">
        <v>920</v>
      </c>
      <c r="D282" s="360">
        <v>4002</v>
      </c>
      <c r="E282" s="360" t="s">
        <v>1143</v>
      </c>
      <c r="F282" s="360" t="s">
        <v>552</v>
      </c>
      <c r="G282" s="360" t="s">
        <v>298</v>
      </c>
      <c r="H282" s="360" t="s">
        <v>41</v>
      </c>
      <c r="I282" s="360" t="s">
        <v>42</v>
      </c>
      <c r="J282" s="360" t="s">
        <v>1138</v>
      </c>
      <c r="K282" s="360" t="s">
        <v>291</v>
      </c>
      <c r="L282" s="360" t="s">
        <v>34</v>
      </c>
      <c r="M282" s="361">
        <v>2823859500</v>
      </c>
    </row>
    <row r="283" spans="1:13">
      <c r="A283" s="360" t="s">
        <v>10662</v>
      </c>
      <c r="B283" s="360" t="s">
        <v>2290</v>
      </c>
      <c r="C283" s="360" t="s">
        <v>920</v>
      </c>
      <c r="D283" s="360">
        <v>4002</v>
      </c>
      <c r="E283" s="360" t="s">
        <v>1143</v>
      </c>
      <c r="F283" s="360" t="s">
        <v>552</v>
      </c>
      <c r="G283" s="360" t="s">
        <v>298</v>
      </c>
      <c r="H283" s="360" t="s">
        <v>41</v>
      </c>
      <c r="I283" s="360" t="s">
        <v>42</v>
      </c>
      <c r="J283" s="360" t="s">
        <v>1138</v>
      </c>
      <c r="K283" s="360" t="s">
        <v>1170</v>
      </c>
      <c r="L283" s="360" t="s">
        <v>32</v>
      </c>
      <c r="M283" s="361">
        <v>2253081600</v>
      </c>
    </row>
    <row r="284" spans="1:13">
      <c r="A284" s="360" t="s">
        <v>10663</v>
      </c>
      <c r="B284" s="360" t="s">
        <v>2291</v>
      </c>
      <c r="C284" s="360" t="s">
        <v>920</v>
      </c>
      <c r="D284" s="360">
        <v>4002</v>
      </c>
      <c r="E284" s="360" t="s">
        <v>1143</v>
      </c>
      <c r="F284" s="360" t="s">
        <v>552</v>
      </c>
      <c r="G284" s="360" t="s">
        <v>298</v>
      </c>
      <c r="H284" s="360" t="s">
        <v>41</v>
      </c>
      <c r="I284" s="360" t="s">
        <v>42</v>
      </c>
      <c r="J284" s="360" t="s">
        <v>1138</v>
      </c>
      <c r="K284" s="360" t="s">
        <v>1171</v>
      </c>
      <c r="L284" s="360" t="s">
        <v>32</v>
      </c>
      <c r="M284" s="361">
        <v>1952689200</v>
      </c>
    </row>
    <row r="285" spans="1:13">
      <c r="A285" s="360" t="s">
        <v>10664</v>
      </c>
      <c r="B285" s="360" t="s">
        <v>2292</v>
      </c>
      <c r="C285" s="360" t="s">
        <v>920</v>
      </c>
      <c r="D285" s="360">
        <v>4002</v>
      </c>
      <c r="E285" s="360" t="s">
        <v>1143</v>
      </c>
      <c r="F285" s="360" t="s">
        <v>552</v>
      </c>
      <c r="G285" s="360" t="s">
        <v>298</v>
      </c>
      <c r="H285" s="360" t="s">
        <v>41</v>
      </c>
      <c r="I285" s="360" t="s">
        <v>42</v>
      </c>
      <c r="J285" s="360" t="s">
        <v>1138</v>
      </c>
      <c r="K285" s="360" t="s">
        <v>290</v>
      </c>
      <c r="L285" s="360" t="s">
        <v>32</v>
      </c>
      <c r="M285" s="361">
        <v>1952689200</v>
      </c>
    </row>
    <row r="286" spans="1:13">
      <c r="A286" s="360" t="s">
        <v>10665</v>
      </c>
      <c r="B286" s="360" t="s">
        <v>2293</v>
      </c>
      <c r="C286" s="360" t="s">
        <v>920</v>
      </c>
      <c r="D286" s="360">
        <v>4002</v>
      </c>
      <c r="E286" s="360" t="s">
        <v>1143</v>
      </c>
      <c r="F286" s="360" t="s">
        <v>552</v>
      </c>
      <c r="G286" s="360" t="s">
        <v>298</v>
      </c>
      <c r="H286" s="360" t="s">
        <v>41</v>
      </c>
      <c r="I286" s="360" t="s">
        <v>42</v>
      </c>
      <c r="J286" s="360" t="s">
        <v>1138</v>
      </c>
      <c r="K286" s="360" t="s">
        <v>291</v>
      </c>
      <c r="L286" s="360" t="s">
        <v>32</v>
      </c>
      <c r="M286" s="361">
        <v>1652250600</v>
      </c>
    </row>
    <row r="287" spans="1:13">
      <c r="A287" s="360" t="s">
        <v>10666</v>
      </c>
      <c r="B287" s="360" t="s">
        <v>2294</v>
      </c>
      <c r="C287" s="360" t="s">
        <v>920</v>
      </c>
      <c r="D287" s="360">
        <v>4002</v>
      </c>
      <c r="E287" s="360" t="s">
        <v>1143</v>
      </c>
      <c r="F287" s="360" t="s">
        <v>552</v>
      </c>
      <c r="G287" s="360" t="s">
        <v>298</v>
      </c>
      <c r="H287" s="360" t="s">
        <v>41</v>
      </c>
      <c r="I287" s="360" t="s">
        <v>42</v>
      </c>
      <c r="J287" s="360" t="s">
        <v>1138</v>
      </c>
      <c r="K287" s="360" t="s">
        <v>1170</v>
      </c>
      <c r="L287" s="360" t="s">
        <v>218</v>
      </c>
      <c r="M287" s="361">
        <v>5858021400</v>
      </c>
    </row>
    <row r="288" spans="1:13">
      <c r="A288" s="360" t="s">
        <v>10667</v>
      </c>
      <c r="B288" s="360" t="s">
        <v>2295</v>
      </c>
      <c r="C288" s="360" t="s">
        <v>920</v>
      </c>
      <c r="D288" s="360">
        <v>4002</v>
      </c>
      <c r="E288" s="360" t="s">
        <v>1143</v>
      </c>
      <c r="F288" s="360" t="s">
        <v>552</v>
      </c>
      <c r="G288" s="360" t="s">
        <v>298</v>
      </c>
      <c r="H288" s="360" t="s">
        <v>41</v>
      </c>
      <c r="I288" s="360" t="s">
        <v>42</v>
      </c>
      <c r="J288" s="360" t="s">
        <v>1138</v>
      </c>
      <c r="K288" s="360" t="s">
        <v>1171</v>
      </c>
      <c r="L288" s="360" t="s">
        <v>218</v>
      </c>
      <c r="M288" s="361">
        <v>5137047300</v>
      </c>
    </row>
    <row r="289" spans="1:13">
      <c r="A289" s="360" t="s">
        <v>10668</v>
      </c>
      <c r="B289" s="360" t="s">
        <v>2296</v>
      </c>
      <c r="C289" s="360" t="s">
        <v>920</v>
      </c>
      <c r="D289" s="360">
        <v>4002</v>
      </c>
      <c r="E289" s="360" t="s">
        <v>1143</v>
      </c>
      <c r="F289" s="360" t="s">
        <v>552</v>
      </c>
      <c r="G289" s="360" t="s">
        <v>298</v>
      </c>
      <c r="H289" s="360" t="s">
        <v>41</v>
      </c>
      <c r="I289" s="360" t="s">
        <v>42</v>
      </c>
      <c r="J289" s="360" t="s">
        <v>1138</v>
      </c>
      <c r="K289" s="360" t="s">
        <v>290</v>
      </c>
      <c r="L289" s="360" t="s">
        <v>218</v>
      </c>
      <c r="M289" s="361">
        <v>4956798000</v>
      </c>
    </row>
    <row r="290" spans="1:13">
      <c r="A290" s="360" t="s">
        <v>10669</v>
      </c>
      <c r="B290" s="360" t="s">
        <v>2297</v>
      </c>
      <c r="C290" s="360" t="s">
        <v>920</v>
      </c>
      <c r="D290" s="360">
        <v>4002</v>
      </c>
      <c r="E290" s="360" t="s">
        <v>1143</v>
      </c>
      <c r="F290" s="360" t="s">
        <v>552</v>
      </c>
      <c r="G290" s="360" t="s">
        <v>298</v>
      </c>
      <c r="H290" s="360" t="s">
        <v>41</v>
      </c>
      <c r="I290" s="360" t="s">
        <v>42</v>
      </c>
      <c r="J290" s="360" t="s">
        <v>1138</v>
      </c>
      <c r="K290" s="360" t="s">
        <v>291</v>
      </c>
      <c r="L290" s="360" t="s">
        <v>218</v>
      </c>
      <c r="M290" s="361">
        <v>4235800800</v>
      </c>
    </row>
    <row r="291" spans="1:13">
      <c r="A291" s="360" t="s">
        <v>10670</v>
      </c>
      <c r="B291" s="360" t="s">
        <v>2286</v>
      </c>
      <c r="C291" s="360" t="s">
        <v>920</v>
      </c>
      <c r="D291" s="360">
        <v>4002</v>
      </c>
      <c r="E291" s="360" t="s">
        <v>1143</v>
      </c>
      <c r="F291" s="360" t="s">
        <v>552</v>
      </c>
      <c r="G291" s="360" t="s">
        <v>298</v>
      </c>
      <c r="H291" s="360" t="s">
        <v>41</v>
      </c>
      <c r="I291" s="360" t="s">
        <v>219</v>
      </c>
      <c r="J291" s="360" t="s">
        <v>1139</v>
      </c>
      <c r="K291" s="360" t="s">
        <v>1170</v>
      </c>
      <c r="L291" s="360" t="s">
        <v>34</v>
      </c>
      <c r="M291" s="361">
        <v>3905355300</v>
      </c>
    </row>
    <row r="292" spans="1:13">
      <c r="A292" s="360" t="s">
        <v>10671</v>
      </c>
      <c r="B292" s="360" t="s">
        <v>2287</v>
      </c>
      <c r="C292" s="360" t="s">
        <v>920</v>
      </c>
      <c r="D292" s="360">
        <v>4002</v>
      </c>
      <c r="E292" s="360" t="s">
        <v>1143</v>
      </c>
      <c r="F292" s="360" t="s">
        <v>552</v>
      </c>
      <c r="G292" s="360" t="s">
        <v>298</v>
      </c>
      <c r="H292" s="360" t="s">
        <v>41</v>
      </c>
      <c r="I292" s="360" t="s">
        <v>219</v>
      </c>
      <c r="J292" s="360" t="s">
        <v>1139</v>
      </c>
      <c r="K292" s="360" t="s">
        <v>1171</v>
      </c>
      <c r="L292" s="360" t="s">
        <v>34</v>
      </c>
      <c r="M292" s="361">
        <v>3424690500</v>
      </c>
    </row>
    <row r="293" spans="1:13">
      <c r="A293" s="360" t="s">
        <v>10672</v>
      </c>
      <c r="B293" s="360" t="s">
        <v>2288</v>
      </c>
      <c r="C293" s="360" t="s">
        <v>920</v>
      </c>
      <c r="D293" s="360">
        <v>4002</v>
      </c>
      <c r="E293" s="360" t="s">
        <v>1143</v>
      </c>
      <c r="F293" s="360" t="s">
        <v>552</v>
      </c>
      <c r="G293" s="360" t="s">
        <v>298</v>
      </c>
      <c r="H293" s="360" t="s">
        <v>41</v>
      </c>
      <c r="I293" s="360" t="s">
        <v>219</v>
      </c>
      <c r="J293" s="360" t="s">
        <v>1139</v>
      </c>
      <c r="K293" s="360" t="s">
        <v>290</v>
      </c>
      <c r="L293" s="360" t="s">
        <v>34</v>
      </c>
      <c r="M293" s="361">
        <v>3304524300</v>
      </c>
    </row>
    <row r="294" spans="1:13">
      <c r="A294" s="360" t="s">
        <v>10673</v>
      </c>
      <c r="B294" s="360" t="s">
        <v>2289</v>
      </c>
      <c r="C294" s="360" t="s">
        <v>920</v>
      </c>
      <c r="D294" s="360">
        <v>4002</v>
      </c>
      <c r="E294" s="360" t="s">
        <v>1143</v>
      </c>
      <c r="F294" s="360" t="s">
        <v>552</v>
      </c>
      <c r="G294" s="360" t="s">
        <v>298</v>
      </c>
      <c r="H294" s="360" t="s">
        <v>41</v>
      </c>
      <c r="I294" s="360" t="s">
        <v>219</v>
      </c>
      <c r="J294" s="360" t="s">
        <v>1139</v>
      </c>
      <c r="K294" s="360" t="s">
        <v>291</v>
      </c>
      <c r="L294" s="360" t="s">
        <v>34</v>
      </c>
      <c r="M294" s="361">
        <v>2823859500</v>
      </c>
    </row>
    <row r="295" spans="1:13">
      <c r="A295" s="360" t="s">
        <v>10674</v>
      </c>
      <c r="B295" s="360" t="s">
        <v>2290</v>
      </c>
      <c r="C295" s="360" t="s">
        <v>920</v>
      </c>
      <c r="D295" s="360">
        <v>4002</v>
      </c>
      <c r="E295" s="360" t="s">
        <v>1143</v>
      </c>
      <c r="F295" s="360" t="s">
        <v>552</v>
      </c>
      <c r="G295" s="360" t="s">
        <v>298</v>
      </c>
      <c r="H295" s="360" t="s">
        <v>41</v>
      </c>
      <c r="I295" s="360" t="s">
        <v>219</v>
      </c>
      <c r="J295" s="360" t="s">
        <v>1139</v>
      </c>
      <c r="K295" s="360" t="s">
        <v>1170</v>
      </c>
      <c r="L295" s="360" t="s">
        <v>32</v>
      </c>
      <c r="M295" s="361">
        <v>2253081600</v>
      </c>
    </row>
    <row r="296" spans="1:13">
      <c r="A296" s="360" t="s">
        <v>10675</v>
      </c>
      <c r="B296" s="360" t="s">
        <v>2291</v>
      </c>
      <c r="C296" s="360" t="s">
        <v>920</v>
      </c>
      <c r="D296" s="360">
        <v>4002</v>
      </c>
      <c r="E296" s="360" t="s">
        <v>1143</v>
      </c>
      <c r="F296" s="360" t="s">
        <v>552</v>
      </c>
      <c r="G296" s="360" t="s">
        <v>298</v>
      </c>
      <c r="H296" s="360" t="s">
        <v>41</v>
      </c>
      <c r="I296" s="360" t="s">
        <v>219</v>
      </c>
      <c r="J296" s="360" t="s">
        <v>1139</v>
      </c>
      <c r="K296" s="360" t="s">
        <v>1171</v>
      </c>
      <c r="L296" s="360" t="s">
        <v>32</v>
      </c>
      <c r="M296" s="361">
        <v>1952689200</v>
      </c>
    </row>
    <row r="297" spans="1:13">
      <c r="A297" s="360" t="s">
        <v>10676</v>
      </c>
      <c r="B297" s="360" t="s">
        <v>2292</v>
      </c>
      <c r="C297" s="360" t="s">
        <v>920</v>
      </c>
      <c r="D297" s="360">
        <v>4002</v>
      </c>
      <c r="E297" s="360" t="s">
        <v>1143</v>
      </c>
      <c r="F297" s="360" t="s">
        <v>552</v>
      </c>
      <c r="G297" s="360" t="s">
        <v>298</v>
      </c>
      <c r="H297" s="360" t="s">
        <v>41</v>
      </c>
      <c r="I297" s="360" t="s">
        <v>219</v>
      </c>
      <c r="J297" s="360" t="s">
        <v>1139</v>
      </c>
      <c r="K297" s="360" t="s">
        <v>290</v>
      </c>
      <c r="L297" s="360" t="s">
        <v>32</v>
      </c>
      <c r="M297" s="361">
        <v>1952689200</v>
      </c>
    </row>
    <row r="298" spans="1:13">
      <c r="A298" s="360" t="s">
        <v>10677</v>
      </c>
      <c r="B298" s="360" t="s">
        <v>2293</v>
      </c>
      <c r="C298" s="360" t="s">
        <v>920</v>
      </c>
      <c r="D298" s="360">
        <v>4002</v>
      </c>
      <c r="E298" s="360" t="s">
        <v>1143</v>
      </c>
      <c r="F298" s="360" t="s">
        <v>552</v>
      </c>
      <c r="G298" s="360" t="s">
        <v>298</v>
      </c>
      <c r="H298" s="360" t="s">
        <v>41</v>
      </c>
      <c r="I298" s="360" t="s">
        <v>219</v>
      </c>
      <c r="J298" s="360" t="s">
        <v>1139</v>
      </c>
      <c r="K298" s="360" t="s">
        <v>291</v>
      </c>
      <c r="L298" s="360" t="s">
        <v>32</v>
      </c>
      <c r="M298" s="361">
        <v>1652250600</v>
      </c>
    </row>
    <row r="299" spans="1:13">
      <c r="A299" s="360" t="s">
        <v>10678</v>
      </c>
      <c r="B299" s="360" t="s">
        <v>2294</v>
      </c>
      <c r="C299" s="360" t="s">
        <v>920</v>
      </c>
      <c r="D299" s="360">
        <v>4002</v>
      </c>
      <c r="E299" s="360" t="s">
        <v>1143</v>
      </c>
      <c r="F299" s="360" t="s">
        <v>552</v>
      </c>
      <c r="G299" s="360" t="s">
        <v>298</v>
      </c>
      <c r="H299" s="360" t="s">
        <v>41</v>
      </c>
      <c r="I299" s="360" t="s">
        <v>219</v>
      </c>
      <c r="J299" s="360" t="s">
        <v>1139</v>
      </c>
      <c r="K299" s="360" t="s">
        <v>1170</v>
      </c>
      <c r="L299" s="360" t="s">
        <v>218</v>
      </c>
      <c r="M299" s="361">
        <v>5858021400</v>
      </c>
    </row>
    <row r="300" spans="1:13">
      <c r="A300" s="360" t="s">
        <v>10679</v>
      </c>
      <c r="B300" s="360" t="s">
        <v>2295</v>
      </c>
      <c r="C300" s="360" t="s">
        <v>920</v>
      </c>
      <c r="D300" s="360">
        <v>4002</v>
      </c>
      <c r="E300" s="360" t="s">
        <v>1143</v>
      </c>
      <c r="F300" s="360" t="s">
        <v>552</v>
      </c>
      <c r="G300" s="360" t="s">
        <v>298</v>
      </c>
      <c r="H300" s="360" t="s">
        <v>41</v>
      </c>
      <c r="I300" s="360" t="s">
        <v>219</v>
      </c>
      <c r="J300" s="360" t="s">
        <v>1139</v>
      </c>
      <c r="K300" s="360" t="s">
        <v>1171</v>
      </c>
      <c r="L300" s="360" t="s">
        <v>218</v>
      </c>
      <c r="M300" s="361">
        <v>5137047300</v>
      </c>
    </row>
    <row r="301" spans="1:13">
      <c r="A301" s="360" t="s">
        <v>10680</v>
      </c>
      <c r="B301" s="360" t="s">
        <v>2296</v>
      </c>
      <c r="C301" s="360" t="s">
        <v>920</v>
      </c>
      <c r="D301" s="360">
        <v>4002</v>
      </c>
      <c r="E301" s="360" t="s">
        <v>1143</v>
      </c>
      <c r="F301" s="360" t="s">
        <v>552</v>
      </c>
      <c r="G301" s="360" t="s">
        <v>298</v>
      </c>
      <c r="H301" s="360" t="s">
        <v>41</v>
      </c>
      <c r="I301" s="360" t="s">
        <v>219</v>
      </c>
      <c r="J301" s="360" t="s">
        <v>1139</v>
      </c>
      <c r="K301" s="360" t="s">
        <v>290</v>
      </c>
      <c r="L301" s="360" t="s">
        <v>218</v>
      </c>
      <c r="M301" s="361">
        <v>4956798000</v>
      </c>
    </row>
    <row r="302" spans="1:13">
      <c r="A302" s="360" t="s">
        <v>10681</v>
      </c>
      <c r="B302" s="360" t="s">
        <v>2297</v>
      </c>
      <c r="C302" s="360" t="s">
        <v>920</v>
      </c>
      <c r="D302" s="360">
        <v>4002</v>
      </c>
      <c r="E302" s="360" t="s">
        <v>1143</v>
      </c>
      <c r="F302" s="360" t="s">
        <v>552</v>
      </c>
      <c r="G302" s="360" t="s">
        <v>298</v>
      </c>
      <c r="H302" s="360" t="s">
        <v>41</v>
      </c>
      <c r="I302" s="360" t="s">
        <v>219</v>
      </c>
      <c r="J302" s="360" t="s">
        <v>1139</v>
      </c>
      <c r="K302" s="360" t="s">
        <v>291</v>
      </c>
      <c r="L302" s="360" t="s">
        <v>218</v>
      </c>
      <c r="M302" s="361">
        <v>4235800800</v>
      </c>
    </row>
    <row r="303" spans="1:13">
      <c r="A303" s="360" t="s">
        <v>10682</v>
      </c>
      <c r="B303" s="360" t="s">
        <v>2286</v>
      </c>
      <c r="C303" s="360" t="s">
        <v>920</v>
      </c>
      <c r="D303" s="360">
        <v>4002</v>
      </c>
      <c r="E303" s="360" t="s">
        <v>1143</v>
      </c>
      <c r="F303" s="360" t="s">
        <v>552</v>
      </c>
      <c r="G303" s="360" t="s">
        <v>298</v>
      </c>
      <c r="H303" s="360" t="s">
        <v>41</v>
      </c>
      <c r="I303" s="360" t="s">
        <v>44</v>
      </c>
      <c r="J303" s="360" t="s">
        <v>1140</v>
      </c>
      <c r="K303" s="360" t="s">
        <v>1170</v>
      </c>
      <c r="L303" s="360" t="s">
        <v>34</v>
      </c>
      <c r="M303" s="361">
        <v>3905355300</v>
      </c>
    </row>
    <row r="304" spans="1:13">
      <c r="A304" s="360" t="s">
        <v>10683</v>
      </c>
      <c r="B304" s="360" t="s">
        <v>2287</v>
      </c>
      <c r="C304" s="360" t="s">
        <v>920</v>
      </c>
      <c r="D304" s="360">
        <v>4002</v>
      </c>
      <c r="E304" s="360" t="s">
        <v>1143</v>
      </c>
      <c r="F304" s="360" t="s">
        <v>552</v>
      </c>
      <c r="G304" s="360" t="s">
        <v>298</v>
      </c>
      <c r="H304" s="360" t="s">
        <v>41</v>
      </c>
      <c r="I304" s="360" t="s">
        <v>44</v>
      </c>
      <c r="J304" s="360" t="s">
        <v>1140</v>
      </c>
      <c r="K304" s="360" t="s">
        <v>1171</v>
      </c>
      <c r="L304" s="360" t="s">
        <v>34</v>
      </c>
      <c r="M304" s="361">
        <v>3424690500</v>
      </c>
    </row>
    <row r="305" spans="1:13">
      <c r="A305" s="360" t="s">
        <v>10684</v>
      </c>
      <c r="B305" s="360" t="s">
        <v>2288</v>
      </c>
      <c r="C305" s="360" t="s">
        <v>920</v>
      </c>
      <c r="D305" s="360">
        <v>4002</v>
      </c>
      <c r="E305" s="360" t="s">
        <v>1143</v>
      </c>
      <c r="F305" s="360" t="s">
        <v>552</v>
      </c>
      <c r="G305" s="360" t="s">
        <v>298</v>
      </c>
      <c r="H305" s="360" t="s">
        <v>41</v>
      </c>
      <c r="I305" s="360" t="s">
        <v>44</v>
      </c>
      <c r="J305" s="360" t="s">
        <v>1140</v>
      </c>
      <c r="K305" s="360" t="s">
        <v>290</v>
      </c>
      <c r="L305" s="360" t="s">
        <v>34</v>
      </c>
      <c r="M305" s="361">
        <v>3304524300</v>
      </c>
    </row>
    <row r="306" spans="1:13">
      <c r="A306" s="360" t="s">
        <v>10685</v>
      </c>
      <c r="B306" s="360" t="s">
        <v>2289</v>
      </c>
      <c r="C306" s="360" t="s">
        <v>920</v>
      </c>
      <c r="D306" s="360">
        <v>4002</v>
      </c>
      <c r="E306" s="360" t="s">
        <v>1143</v>
      </c>
      <c r="F306" s="360" t="s">
        <v>552</v>
      </c>
      <c r="G306" s="360" t="s">
        <v>298</v>
      </c>
      <c r="H306" s="360" t="s">
        <v>41</v>
      </c>
      <c r="I306" s="360" t="s">
        <v>44</v>
      </c>
      <c r="J306" s="360" t="s">
        <v>1140</v>
      </c>
      <c r="K306" s="360" t="s">
        <v>291</v>
      </c>
      <c r="L306" s="360" t="s">
        <v>34</v>
      </c>
      <c r="M306" s="361">
        <v>2823859500</v>
      </c>
    </row>
    <row r="307" spans="1:13">
      <c r="A307" s="360" t="s">
        <v>10686</v>
      </c>
      <c r="B307" s="360" t="s">
        <v>2290</v>
      </c>
      <c r="C307" s="360" t="s">
        <v>920</v>
      </c>
      <c r="D307" s="360">
        <v>4002</v>
      </c>
      <c r="E307" s="360" t="s">
        <v>1143</v>
      </c>
      <c r="F307" s="360" t="s">
        <v>552</v>
      </c>
      <c r="G307" s="360" t="s">
        <v>298</v>
      </c>
      <c r="H307" s="360" t="s">
        <v>41</v>
      </c>
      <c r="I307" s="360" t="s">
        <v>44</v>
      </c>
      <c r="J307" s="360" t="s">
        <v>1140</v>
      </c>
      <c r="K307" s="360" t="s">
        <v>1170</v>
      </c>
      <c r="L307" s="360" t="s">
        <v>32</v>
      </c>
      <c r="M307" s="361">
        <v>2253081600</v>
      </c>
    </row>
    <row r="308" spans="1:13">
      <c r="A308" s="360" t="s">
        <v>10687</v>
      </c>
      <c r="B308" s="360" t="s">
        <v>2291</v>
      </c>
      <c r="C308" s="360" t="s">
        <v>920</v>
      </c>
      <c r="D308" s="360">
        <v>4002</v>
      </c>
      <c r="E308" s="360" t="s">
        <v>1143</v>
      </c>
      <c r="F308" s="360" t="s">
        <v>552</v>
      </c>
      <c r="G308" s="360" t="s">
        <v>298</v>
      </c>
      <c r="H308" s="360" t="s">
        <v>41</v>
      </c>
      <c r="I308" s="360" t="s">
        <v>44</v>
      </c>
      <c r="J308" s="360" t="s">
        <v>1140</v>
      </c>
      <c r="K308" s="360" t="s">
        <v>1171</v>
      </c>
      <c r="L308" s="360" t="s">
        <v>32</v>
      </c>
      <c r="M308" s="361">
        <v>1952689200</v>
      </c>
    </row>
    <row r="309" spans="1:13">
      <c r="A309" s="360" t="s">
        <v>10688</v>
      </c>
      <c r="B309" s="360" t="s">
        <v>2292</v>
      </c>
      <c r="C309" s="360" t="s">
        <v>920</v>
      </c>
      <c r="D309" s="360">
        <v>4002</v>
      </c>
      <c r="E309" s="360" t="s">
        <v>1143</v>
      </c>
      <c r="F309" s="360" t="s">
        <v>552</v>
      </c>
      <c r="G309" s="360" t="s">
        <v>298</v>
      </c>
      <c r="H309" s="360" t="s">
        <v>41</v>
      </c>
      <c r="I309" s="360" t="s">
        <v>44</v>
      </c>
      <c r="J309" s="360" t="s">
        <v>1140</v>
      </c>
      <c r="K309" s="360" t="s">
        <v>290</v>
      </c>
      <c r="L309" s="360" t="s">
        <v>32</v>
      </c>
      <c r="M309" s="361">
        <v>1952689200</v>
      </c>
    </row>
    <row r="310" spans="1:13">
      <c r="A310" s="360" t="s">
        <v>10689</v>
      </c>
      <c r="B310" s="360" t="s">
        <v>2293</v>
      </c>
      <c r="C310" s="360" t="s">
        <v>920</v>
      </c>
      <c r="D310" s="360">
        <v>4002</v>
      </c>
      <c r="E310" s="360" t="s">
        <v>1143</v>
      </c>
      <c r="F310" s="360" t="s">
        <v>552</v>
      </c>
      <c r="G310" s="360" t="s">
        <v>298</v>
      </c>
      <c r="H310" s="360" t="s">
        <v>41</v>
      </c>
      <c r="I310" s="360" t="s">
        <v>44</v>
      </c>
      <c r="J310" s="360" t="s">
        <v>1140</v>
      </c>
      <c r="K310" s="360" t="s">
        <v>291</v>
      </c>
      <c r="L310" s="360" t="s">
        <v>32</v>
      </c>
      <c r="M310" s="361">
        <v>1652250600</v>
      </c>
    </row>
    <row r="311" spans="1:13">
      <c r="A311" s="360" t="s">
        <v>10690</v>
      </c>
      <c r="B311" s="360" t="s">
        <v>2294</v>
      </c>
      <c r="C311" s="360" t="s">
        <v>920</v>
      </c>
      <c r="D311" s="360">
        <v>4002</v>
      </c>
      <c r="E311" s="360" t="s">
        <v>1143</v>
      </c>
      <c r="F311" s="360" t="s">
        <v>552</v>
      </c>
      <c r="G311" s="360" t="s">
        <v>298</v>
      </c>
      <c r="H311" s="360" t="s">
        <v>41</v>
      </c>
      <c r="I311" s="360" t="s">
        <v>44</v>
      </c>
      <c r="J311" s="360" t="s">
        <v>1140</v>
      </c>
      <c r="K311" s="360" t="s">
        <v>1170</v>
      </c>
      <c r="L311" s="360" t="s">
        <v>218</v>
      </c>
      <c r="M311" s="361">
        <v>5858021400</v>
      </c>
    </row>
    <row r="312" spans="1:13">
      <c r="A312" s="360" t="s">
        <v>10691</v>
      </c>
      <c r="B312" s="360" t="s">
        <v>2295</v>
      </c>
      <c r="C312" s="360" t="s">
        <v>920</v>
      </c>
      <c r="D312" s="360">
        <v>4002</v>
      </c>
      <c r="E312" s="360" t="s">
        <v>1143</v>
      </c>
      <c r="F312" s="360" t="s">
        <v>552</v>
      </c>
      <c r="G312" s="360" t="s">
        <v>298</v>
      </c>
      <c r="H312" s="360" t="s">
        <v>41</v>
      </c>
      <c r="I312" s="360" t="s">
        <v>44</v>
      </c>
      <c r="J312" s="360" t="s">
        <v>1140</v>
      </c>
      <c r="K312" s="360" t="s">
        <v>1171</v>
      </c>
      <c r="L312" s="360" t="s">
        <v>218</v>
      </c>
      <c r="M312" s="361">
        <v>5137047300</v>
      </c>
    </row>
    <row r="313" spans="1:13">
      <c r="A313" s="360" t="s">
        <v>10692</v>
      </c>
      <c r="B313" s="360" t="s">
        <v>2296</v>
      </c>
      <c r="C313" s="360" t="s">
        <v>920</v>
      </c>
      <c r="D313" s="360">
        <v>4002</v>
      </c>
      <c r="E313" s="360" t="s">
        <v>1143</v>
      </c>
      <c r="F313" s="360" t="s">
        <v>552</v>
      </c>
      <c r="G313" s="360" t="s">
        <v>298</v>
      </c>
      <c r="H313" s="360" t="s">
        <v>41</v>
      </c>
      <c r="I313" s="360" t="s">
        <v>44</v>
      </c>
      <c r="J313" s="360" t="s">
        <v>1140</v>
      </c>
      <c r="K313" s="360" t="s">
        <v>290</v>
      </c>
      <c r="L313" s="360" t="s">
        <v>218</v>
      </c>
      <c r="M313" s="361">
        <v>4956798000</v>
      </c>
    </row>
    <row r="314" spans="1:13">
      <c r="A314" s="360" t="s">
        <v>10693</v>
      </c>
      <c r="B314" s="360" t="s">
        <v>2297</v>
      </c>
      <c r="C314" s="360" t="s">
        <v>920</v>
      </c>
      <c r="D314" s="360">
        <v>4002</v>
      </c>
      <c r="E314" s="360" t="s">
        <v>1143</v>
      </c>
      <c r="F314" s="360" t="s">
        <v>552</v>
      </c>
      <c r="G314" s="360" t="s">
        <v>298</v>
      </c>
      <c r="H314" s="360" t="s">
        <v>41</v>
      </c>
      <c r="I314" s="360" t="s">
        <v>44</v>
      </c>
      <c r="J314" s="360" t="s">
        <v>1140</v>
      </c>
      <c r="K314" s="360" t="s">
        <v>291</v>
      </c>
      <c r="L314" s="360" t="s">
        <v>218</v>
      </c>
      <c r="M314" s="361">
        <v>4235800800</v>
      </c>
    </row>
    <row r="315" spans="1:13">
      <c r="A315" s="360" t="s">
        <v>10694</v>
      </c>
      <c r="B315" s="360" t="s">
        <v>2286</v>
      </c>
      <c r="C315" s="360" t="s">
        <v>920</v>
      </c>
      <c r="D315" s="360">
        <v>4002</v>
      </c>
      <c r="E315" s="360" t="s">
        <v>1143</v>
      </c>
      <c r="F315" s="360" t="s">
        <v>552</v>
      </c>
      <c r="G315" s="360" t="s">
        <v>298</v>
      </c>
      <c r="H315" s="360" t="s">
        <v>41</v>
      </c>
      <c r="I315" s="360" t="s">
        <v>46</v>
      </c>
      <c r="J315" s="360" t="s">
        <v>1135</v>
      </c>
      <c r="K315" s="360" t="s">
        <v>1170</v>
      </c>
      <c r="L315" s="360" t="s">
        <v>34</v>
      </c>
      <c r="M315" s="361">
        <v>3905355300</v>
      </c>
    </row>
    <row r="316" spans="1:13">
      <c r="A316" s="360" t="s">
        <v>10695</v>
      </c>
      <c r="B316" s="360" t="s">
        <v>2287</v>
      </c>
      <c r="C316" s="360" t="s">
        <v>920</v>
      </c>
      <c r="D316" s="360">
        <v>4002</v>
      </c>
      <c r="E316" s="360" t="s">
        <v>1143</v>
      </c>
      <c r="F316" s="360" t="s">
        <v>552</v>
      </c>
      <c r="G316" s="360" t="s">
        <v>298</v>
      </c>
      <c r="H316" s="360" t="s">
        <v>41</v>
      </c>
      <c r="I316" s="360" t="s">
        <v>46</v>
      </c>
      <c r="J316" s="360" t="s">
        <v>1135</v>
      </c>
      <c r="K316" s="360" t="s">
        <v>1171</v>
      </c>
      <c r="L316" s="360" t="s">
        <v>34</v>
      </c>
      <c r="M316" s="361">
        <v>3424690500</v>
      </c>
    </row>
    <row r="317" spans="1:13">
      <c r="A317" s="360" t="s">
        <v>10696</v>
      </c>
      <c r="B317" s="360" t="s">
        <v>2288</v>
      </c>
      <c r="C317" s="360" t="s">
        <v>920</v>
      </c>
      <c r="D317" s="360">
        <v>4002</v>
      </c>
      <c r="E317" s="360" t="s">
        <v>1143</v>
      </c>
      <c r="F317" s="360" t="s">
        <v>552</v>
      </c>
      <c r="G317" s="360" t="s">
        <v>298</v>
      </c>
      <c r="H317" s="360" t="s">
        <v>41</v>
      </c>
      <c r="I317" s="360" t="s">
        <v>46</v>
      </c>
      <c r="J317" s="360" t="s">
        <v>1135</v>
      </c>
      <c r="K317" s="360" t="s">
        <v>290</v>
      </c>
      <c r="L317" s="360" t="s">
        <v>34</v>
      </c>
      <c r="M317" s="361">
        <v>3304524300</v>
      </c>
    </row>
    <row r="318" spans="1:13">
      <c r="A318" s="360" t="s">
        <v>10697</v>
      </c>
      <c r="B318" s="360" t="s">
        <v>2289</v>
      </c>
      <c r="C318" s="360" t="s">
        <v>920</v>
      </c>
      <c r="D318" s="360">
        <v>4002</v>
      </c>
      <c r="E318" s="360" t="s">
        <v>1143</v>
      </c>
      <c r="F318" s="360" t="s">
        <v>552</v>
      </c>
      <c r="G318" s="360" t="s">
        <v>298</v>
      </c>
      <c r="H318" s="360" t="s">
        <v>41</v>
      </c>
      <c r="I318" s="360" t="s">
        <v>46</v>
      </c>
      <c r="J318" s="360" t="s">
        <v>1135</v>
      </c>
      <c r="K318" s="360" t="s">
        <v>291</v>
      </c>
      <c r="L318" s="360" t="s">
        <v>34</v>
      </c>
      <c r="M318" s="361">
        <v>2823859500</v>
      </c>
    </row>
    <row r="319" spans="1:13">
      <c r="A319" s="360" t="s">
        <v>10698</v>
      </c>
      <c r="B319" s="360" t="s">
        <v>2290</v>
      </c>
      <c r="C319" s="360" t="s">
        <v>920</v>
      </c>
      <c r="D319" s="360">
        <v>4002</v>
      </c>
      <c r="E319" s="360" t="s">
        <v>1143</v>
      </c>
      <c r="F319" s="360" t="s">
        <v>552</v>
      </c>
      <c r="G319" s="360" t="s">
        <v>298</v>
      </c>
      <c r="H319" s="360" t="s">
        <v>41</v>
      </c>
      <c r="I319" s="360" t="s">
        <v>46</v>
      </c>
      <c r="J319" s="360" t="s">
        <v>1135</v>
      </c>
      <c r="K319" s="360" t="s">
        <v>1170</v>
      </c>
      <c r="L319" s="360" t="s">
        <v>32</v>
      </c>
      <c r="M319" s="361">
        <v>2253081600</v>
      </c>
    </row>
    <row r="320" spans="1:13">
      <c r="A320" s="360" t="s">
        <v>10699</v>
      </c>
      <c r="B320" s="360" t="s">
        <v>2291</v>
      </c>
      <c r="C320" s="360" t="s">
        <v>920</v>
      </c>
      <c r="D320" s="360">
        <v>4002</v>
      </c>
      <c r="E320" s="360" t="s">
        <v>1143</v>
      </c>
      <c r="F320" s="360" t="s">
        <v>552</v>
      </c>
      <c r="G320" s="360" t="s">
        <v>298</v>
      </c>
      <c r="H320" s="360" t="s">
        <v>41</v>
      </c>
      <c r="I320" s="360" t="s">
        <v>46</v>
      </c>
      <c r="J320" s="360" t="s">
        <v>1135</v>
      </c>
      <c r="K320" s="360" t="s">
        <v>1171</v>
      </c>
      <c r="L320" s="360" t="s">
        <v>32</v>
      </c>
      <c r="M320" s="361">
        <v>1952689200</v>
      </c>
    </row>
    <row r="321" spans="1:13">
      <c r="A321" s="360" t="s">
        <v>10700</v>
      </c>
      <c r="B321" s="360" t="s">
        <v>2292</v>
      </c>
      <c r="C321" s="360" t="s">
        <v>920</v>
      </c>
      <c r="D321" s="360">
        <v>4002</v>
      </c>
      <c r="E321" s="360" t="s">
        <v>1143</v>
      </c>
      <c r="F321" s="360" t="s">
        <v>552</v>
      </c>
      <c r="G321" s="360" t="s">
        <v>298</v>
      </c>
      <c r="H321" s="360" t="s">
        <v>41</v>
      </c>
      <c r="I321" s="360" t="s">
        <v>46</v>
      </c>
      <c r="J321" s="360" t="s">
        <v>1135</v>
      </c>
      <c r="K321" s="360" t="s">
        <v>290</v>
      </c>
      <c r="L321" s="360" t="s">
        <v>32</v>
      </c>
      <c r="M321" s="361">
        <v>1952689200</v>
      </c>
    </row>
    <row r="322" spans="1:13">
      <c r="A322" s="360" t="s">
        <v>10701</v>
      </c>
      <c r="B322" s="360" t="s">
        <v>2293</v>
      </c>
      <c r="C322" s="360" t="s">
        <v>920</v>
      </c>
      <c r="D322" s="360">
        <v>4002</v>
      </c>
      <c r="E322" s="360" t="s">
        <v>1143</v>
      </c>
      <c r="F322" s="360" t="s">
        <v>552</v>
      </c>
      <c r="G322" s="360" t="s">
        <v>298</v>
      </c>
      <c r="H322" s="360" t="s">
        <v>41</v>
      </c>
      <c r="I322" s="360" t="s">
        <v>46</v>
      </c>
      <c r="J322" s="360" t="s">
        <v>1135</v>
      </c>
      <c r="K322" s="360" t="s">
        <v>291</v>
      </c>
      <c r="L322" s="360" t="s">
        <v>32</v>
      </c>
      <c r="M322" s="361">
        <v>1652250600</v>
      </c>
    </row>
    <row r="323" spans="1:13">
      <c r="A323" s="360" t="s">
        <v>10702</v>
      </c>
      <c r="B323" s="360" t="s">
        <v>2294</v>
      </c>
      <c r="C323" s="360" t="s">
        <v>920</v>
      </c>
      <c r="D323" s="360">
        <v>4002</v>
      </c>
      <c r="E323" s="360" t="s">
        <v>1143</v>
      </c>
      <c r="F323" s="360" t="s">
        <v>552</v>
      </c>
      <c r="G323" s="360" t="s">
        <v>298</v>
      </c>
      <c r="H323" s="360" t="s">
        <v>41</v>
      </c>
      <c r="I323" s="360" t="s">
        <v>46</v>
      </c>
      <c r="J323" s="360" t="s">
        <v>1135</v>
      </c>
      <c r="K323" s="360" t="s">
        <v>1170</v>
      </c>
      <c r="L323" s="360" t="s">
        <v>218</v>
      </c>
      <c r="M323" s="361">
        <v>5858021400</v>
      </c>
    </row>
    <row r="324" spans="1:13">
      <c r="A324" s="360" t="s">
        <v>10703</v>
      </c>
      <c r="B324" s="360" t="s">
        <v>2295</v>
      </c>
      <c r="C324" s="360" t="s">
        <v>920</v>
      </c>
      <c r="D324" s="360">
        <v>4002</v>
      </c>
      <c r="E324" s="360" t="s">
        <v>1143</v>
      </c>
      <c r="F324" s="360" t="s">
        <v>552</v>
      </c>
      <c r="G324" s="360" t="s">
        <v>298</v>
      </c>
      <c r="H324" s="360" t="s">
        <v>41</v>
      </c>
      <c r="I324" s="360" t="s">
        <v>46</v>
      </c>
      <c r="J324" s="360" t="s">
        <v>1135</v>
      </c>
      <c r="K324" s="360" t="s">
        <v>1171</v>
      </c>
      <c r="L324" s="360" t="s">
        <v>218</v>
      </c>
      <c r="M324" s="361">
        <v>5137047300</v>
      </c>
    </row>
    <row r="325" spans="1:13">
      <c r="A325" s="360" t="s">
        <v>10704</v>
      </c>
      <c r="B325" s="360" t="s">
        <v>2296</v>
      </c>
      <c r="C325" s="360" t="s">
        <v>920</v>
      </c>
      <c r="D325" s="360">
        <v>4002</v>
      </c>
      <c r="E325" s="360" t="s">
        <v>1143</v>
      </c>
      <c r="F325" s="360" t="s">
        <v>552</v>
      </c>
      <c r="G325" s="360" t="s">
        <v>298</v>
      </c>
      <c r="H325" s="360" t="s">
        <v>41</v>
      </c>
      <c r="I325" s="360" t="s">
        <v>46</v>
      </c>
      <c r="J325" s="360" t="s">
        <v>1135</v>
      </c>
      <c r="K325" s="360" t="s">
        <v>290</v>
      </c>
      <c r="L325" s="360" t="s">
        <v>218</v>
      </c>
      <c r="M325" s="361">
        <v>4956798000</v>
      </c>
    </row>
    <row r="326" spans="1:13">
      <c r="A326" s="360" t="s">
        <v>10705</v>
      </c>
      <c r="B326" s="360" t="s">
        <v>2297</v>
      </c>
      <c r="C326" s="360" t="s">
        <v>920</v>
      </c>
      <c r="D326" s="360">
        <v>4002</v>
      </c>
      <c r="E326" s="360" t="s">
        <v>1143</v>
      </c>
      <c r="F326" s="360" t="s">
        <v>552</v>
      </c>
      <c r="G326" s="360" t="s">
        <v>298</v>
      </c>
      <c r="H326" s="360" t="s">
        <v>41</v>
      </c>
      <c r="I326" s="360" t="s">
        <v>46</v>
      </c>
      <c r="J326" s="360" t="s">
        <v>1135</v>
      </c>
      <c r="K326" s="360" t="s">
        <v>291</v>
      </c>
      <c r="L326" s="360" t="s">
        <v>218</v>
      </c>
      <c r="M326" s="361">
        <v>4235800800</v>
      </c>
    </row>
    <row r="327" spans="1:13">
      <c r="A327" s="360" t="s">
        <v>10706</v>
      </c>
      <c r="B327" s="360" t="s">
        <v>2286</v>
      </c>
      <c r="C327" s="360" t="s">
        <v>920</v>
      </c>
      <c r="D327" s="360">
        <v>4002</v>
      </c>
      <c r="E327" s="360" t="s">
        <v>1143</v>
      </c>
      <c r="F327" s="360" t="s">
        <v>552</v>
      </c>
      <c r="G327" s="360" t="s">
        <v>298</v>
      </c>
      <c r="H327" s="360" t="s">
        <v>41</v>
      </c>
      <c r="I327" s="360" t="s">
        <v>221</v>
      </c>
      <c r="J327" s="360" t="s">
        <v>1130</v>
      </c>
      <c r="K327" s="360" t="s">
        <v>1170</v>
      </c>
      <c r="L327" s="360" t="s">
        <v>34</v>
      </c>
      <c r="M327" s="361">
        <v>3905355300</v>
      </c>
    </row>
    <row r="328" spans="1:13">
      <c r="A328" s="360" t="s">
        <v>10707</v>
      </c>
      <c r="B328" s="360" t="s">
        <v>2287</v>
      </c>
      <c r="C328" s="360" t="s">
        <v>920</v>
      </c>
      <c r="D328" s="360">
        <v>4002</v>
      </c>
      <c r="E328" s="360" t="s">
        <v>1143</v>
      </c>
      <c r="F328" s="360" t="s">
        <v>552</v>
      </c>
      <c r="G328" s="360" t="s">
        <v>298</v>
      </c>
      <c r="H328" s="360" t="s">
        <v>41</v>
      </c>
      <c r="I328" s="360" t="s">
        <v>221</v>
      </c>
      <c r="J328" s="360" t="s">
        <v>1130</v>
      </c>
      <c r="K328" s="360" t="s">
        <v>1171</v>
      </c>
      <c r="L328" s="360" t="s">
        <v>34</v>
      </c>
      <c r="M328" s="361">
        <v>3424690500</v>
      </c>
    </row>
    <row r="329" spans="1:13">
      <c r="A329" s="360" t="s">
        <v>10708</v>
      </c>
      <c r="B329" s="360" t="s">
        <v>2288</v>
      </c>
      <c r="C329" s="360" t="s">
        <v>920</v>
      </c>
      <c r="D329" s="360">
        <v>4002</v>
      </c>
      <c r="E329" s="360" t="s">
        <v>1143</v>
      </c>
      <c r="F329" s="360" t="s">
        <v>552</v>
      </c>
      <c r="G329" s="360" t="s">
        <v>298</v>
      </c>
      <c r="H329" s="360" t="s">
        <v>41</v>
      </c>
      <c r="I329" s="360" t="s">
        <v>221</v>
      </c>
      <c r="J329" s="360" t="s">
        <v>1130</v>
      </c>
      <c r="K329" s="360" t="s">
        <v>290</v>
      </c>
      <c r="L329" s="360" t="s">
        <v>34</v>
      </c>
      <c r="M329" s="361">
        <v>3304524300</v>
      </c>
    </row>
    <row r="330" spans="1:13">
      <c r="A330" s="360" t="s">
        <v>10709</v>
      </c>
      <c r="B330" s="360" t="s">
        <v>2289</v>
      </c>
      <c r="C330" s="360" t="s">
        <v>920</v>
      </c>
      <c r="D330" s="360">
        <v>4002</v>
      </c>
      <c r="E330" s="360" t="s">
        <v>1143</v>
      </c>
      <c r="F330" s="360" t="s">
        <v>552</v>
      </c>
      <c r="G330" s="360" t="s">
        <v>298</v>
      </c>
      <c r="H330" s="360" t="s">
        <v>41</v>
      </c>
      <c r="I330" s="360" t="s">
        <v>221</v>
      </c>
      <c r="J330" s="360" t="s">
        <v>1130</v>
      </c>
      <c r="K330" s="360" t="s">
        <v>291</v>
      </c>
      <c r="L330" s="360" t="s">
        <v>34</v>
      </c>
      <c r="M330" s="361">
        <v>2823859500</v>
      </c>
    </row>
    <row r="331" spans="1:13">
      <c r="A331" s="360" t="s">
        <v>10710</v>
      </c>
      <c r="B331" s="360" t="s">
        <v>2290</v>
      </c>
      <c r="C331" s="360" t="s">
        <v>920</v>
      </c>
      <c r="D331" s="360">
        <v>4002</v>
      </c>
      <c r="E331" s="360" t="s">
        <v>1143</v>
      </c>
      <c r="F331" s="360" t="s">
        <v>552</v>
      </c>
      <c r="G331" s="360" t="s">
        <v>298</v>
      </c>
      <c r="H331" s="360" t="s">
        <v>41</v>
      </c>
      <c r="I331" s="360" t="s">
        <v>221</v>
      </c>
      <c r="J331" s="360" t="s">
        <v>1130</v>
      </c>
      <c r="K331" s="360" t="s">
        <v>1170</v>
      </c>
      <c r="L331" s="360" t="s">
        <v>32</v>
      </c>
      <c r="M331" s="361">
        <v>2253081600</v>
      </c>
    </row>
    <row r="332" spans="1:13">
      <c r="A332" s="360" t="s">
        <v>10711</v>
      </c>
      <c r="B332" s="360" t="s">
        <v>2291</v>
      </c>
      <c r="C332" s="360" t="s">
        <v>920</v>
      </c>
      <c r="D332" s="360">
        <v>4002</v>
      </c>
      <c r="E332" s="360" t="s">
        <v>1143</v>
      </c>
      <c r="F332" s="360" t="s">
        <v>552</v>
      </c>
      <c r="G332" s="360" t="s">
        <v>298</v>
      </c>
      <c r="H332" s="360" t="s">
        <v>41</v>
      </c>
      <c r="I332" s="360" t="s">
        <v>221</v>
      </c>
      <c r="J332" s="360" t="s">
        <v>1130</v>
      </c>
      <c r="K332" s="360" t="s">
        <v>1171</v>
      </c>
      <c r="L332" s="360" t="s">
        <v>32</v>
      </c>
      <c r="M332" s="361">
        <v>1952689200</v>
      </c>
    </row>
    <row r="333" spans="1:13">
      <c r="A333" s="360" t="s">
        <v>10712</v>
      </c>
      <c r="B333" s="360" t="s">
        <v>2292</v>
      </c>
      <c r="C333" s="360" t="s">
        <v>920</v>
      </c>
      <c r="D333" s="360">
        <v>4002</v>
      </c>
      <c r="E333" s="360" t="s">
        <v>1143</v>
      </c>
      <c r="F333" s="360" t="s">
        <v>552</v>
      </c>
      <c r="G333" s="360" t="s">
        <v>298</v>
      </c>
      <c r="H333" s="360" t="s">
        <v>41</v>
      </c>
      <c r="I333" s="360" t="s">
        <v>221</v>
      </c>
      <c r="J333" s="360" t="s">
        <v>1130</v>
      </c>
      <c r="K333" s="360" t="s">
        <v>290</v>
      </c>
      <c r="L333" s="360" t="s">
        <v>32</v>
      </c>
      <c r="M333" s="361">
        <v>1952689200</v>
      </c>
    </row>
    <row r="334" spans="1:13">
      <c r="A334" s="360" t="s">
        <v>10713</v>
      </c>
      <c r="B334" s="360" t="s">
        <v>2293</v>
      </c>
      <c r="C334" s="360" t="s">
        <v>920</v>
      </c>
      <c r="D334" s="360">
        <v>4002</v>
      </c>
      <c r="E334" s="360" t="s">
        <v>1143</v>
      </c>
      <c r="F334" s="360" t="s">
        <v>552</v>
      </c>
      <c r="G334" s="360" t="s">
        <v>298</v>
      </c>
      <c r="H334" s="360" t="s">
        <v>41</v>
      </c>
      <c r="I334" s="360" t="s">
        <v>221</v>
      </c>
      <c r="J334" s="360" t="s">
        <v>1130</v>
      </c>
      <c r="K334" s="360" t="s">
        <v>291</v>
      </c>
      <c r="L334" s="360" t="s">
        <v>32</v>
      </c>
      <c r="M334" s="361">
        <v>1652250600</v>
      </c>
    </row>
    <row r="335" spans="1:13">
      <c r="A335" s="360" t="s">
        <v>10714</v>
      </c>
      <c r="B335" s="360" t="s">
        <v>2294</v>
      </c>
      <c r="C335" s="360" t="s">
        <v>920</v>
      </c>
      <c r="D335" s="360">
        <v>4002</v>
      </c>
      <c r="E335" s="360" t="s">
        <v>1143</v>
      </c>
      <c r="F335" s="360" t="s">
        <v>552</v>
      </c>
      <c r="G335" s="360" t="s">
        <v>298</v>
      </c>
      <c r="H335" s="360" t="s">
        <v>41</v>
      </c>
      <c r="I335" s="360" t="s">
        <v>221</v>
      </c>
      <c r="J335" s="360" t="s">
        <v>1130</v>
      </c>
      <c r="K335" s="360" t="s">
        <v>1170</v>
      </c>
      <c r="L335" s="360" t="s">
        <v>218</v>
      </c>
      <c r="M335" s="361">
        <v>5858021400</v>
      </c>
    </row>
    <row r="336" spans="1:13">
      <c r="A336" s="360" t="s">
        <v>10715</v>
      </c>
      <c r="B336" s="360" t="s">
        <v>2295</v>
      </c>
      <c r="C336" s="360" t="s">
        <v>920</v>
      </c>
      <c r="D336" s="360">
        <v>4002</v>
      </c>
      <c r="E336" s="360" t="s">
        <v>1143</v>
      </c>
      <c r="F336" s="360" t="s">
        <v>552</v>
      </c>
      <c r="G336" s="360" t="s">
        <v>298</v>
      </c>
      <c r="H336" s="360" t="s">
        <v>41</v>
      </c>
      <c r="I336" s="360" t="s">
        <v>221</v>
      </c>
      <c r="J336" s="360" t="s">
        <v>1130</v>
      </c>
      <c r="K336" s="360" t="s">
        <v>1171</v>
      </c>
      <c r="L336" s="360" t="s">
        <v>218</v>
      </c>
      <c r="M336" s="361">
        <v>5137047300</v>
      </c>
    </row>
    <row r="337" spans="1:13">
      <c r="A337" s="360" t="s">
        <v>10716</v>
      </c>
      <c r="B337" s="360" t="s">
        <v>2296</v>
      </c>
      <c r="C337" s="360" t="s">
        <v>920</v>
      </c>
      <c r="D337" s="360">
        <v>4002</v>
      </c>
      <c r="E337" s="360" t="s">
        <v>1143</v>
      </c>
      <c r="F337" s="360" t="s">
        <v>552</v>
      </c>
      <c r="G337" s="360" t="s">
        <v>298</v>
      </c>
      <c r="H337" s="360" t="s">
        <v>41</v>
      </c>
      <c r="I337" s="360" t="s">
        <v>221</v>
      </c>
      <c r="J337" s="360" t="s">
        <v>1130</v>
      </c>
      <c r="K337" s="360" t="s">
        <v>290</v>
      </c>
      <c r="L337" s="360" t="s">
        <v>218</v>
      </c>
      <c r="M337" s="361">
        <v>4956798000</v>
      </c>
    </row>
    <row r="338" spans="1:13">
      <c r="A338" s="360" t="s">
        <v>10717</v>
      </c>
      <c r="B338" s="360" t="s">
        <v>2297</v>
      </c>
      <c r="C338" s="360" t="s">
        <v>920</v>
      </c>
      <c r="D338" s="360">
        <v>4002</v>
      </c>
      <c r="E338" s="360" t="s">
        <v>1143</v>
      </c>
      <c r="F338" s="360" t="s">
        <v>552</v>
      </c>
      <c r="G338" s="360" t="s">
        <v>298</v>
      </c>
      <c r="H338" s="360" t="s">
        <v>41</v>
      </c>
      <c r="I338" s="360" t="s">
        <v>221</v>
      </c>
      <c r="J338" s="360" t="s">
        <v>1130</v>
      </c>
      <c r="K338" s="360" t="s">
        <v>291</v>
      </c>
      <c r="L338" s="360" t="s">
        <v>218</v>
      </c>
      <c r="M338" s="361">
        <v>4235800800</v>
      </c>
    </row>
    <row r="339" spans="1:13">
      <c r="A339" s="360" t="s">
        <v>10718</v>
      </c>
      <c r="B339" s="360" t="s">
        <v>2286</v>
      </c>
      <c r="C339" s="360" t="s">
        <v>920</v>
      </c>
      <c r="D339" s="360">
        <v>4002</v>
      </c>
      <c r="E339" s="360" t="s">
        <v>1143</v>
      </c>
      <c r="F339" s="360" t="s">
        <v>552</v>
      </c>
      <c r="G339" s="360" t="s">
        <v>298</v>
      </c>
      <c r="H339" s="360" t="s">
        <v>41</v>
      </c>
      <c r="I339" s="360" t="s">
        <v>48</v>
      </c>
      <c r="J339" s="360" t="s">
        <v>1131</v>
      </c>
      <c r="K339" s="360" t="s">
        <v>1170</v>
      </c>
      <c r="L339" s="360" t="s">
        <v>34</v>
      </c>
      <c r="M339" s="361">
        <v>3319562400</v>
      </c>
    </row>
    <row r="340" spans="1:13">
      <c r="A340" s="360" t="s">
        <v>10719</v>
      </c>
      <c r="B340" s="360" t="s">
        <v>2287</v>
      </c>
      <c r="C340" s="360" t="s">
        <v>920</v>
      </c>
      <c r="D340" s="360">
        <v>4002</v>
      </c>
      <c r="E340" s="360" t="s">
        <v>1143</v>
      </c>
      <c r="F340" s="360" t="s">
        <v>552</v>
      </c>
      <c r="G340" s="360" t="s">
        <v>298</v>
      </c>
      <c r="H340" s="360" t="s">
        <v>41</v>
      </c>
      <c r="I340" s="360" t="s">
        <v>48</v>
      </c>
      <c r="J340" s="360" t="s">
        <v>1131</v>
      </c>
      <c r="K340" s="360" t="s">
        <v>1171</v>
      </c>
      <c r="L340" s="360" t="s">
        <v>34</v>
      </c>
      <c r="M340" s="361">
        <v>2910992700</v>
      </c>
    </row>
    <row r="341" spans="1:13">
      <c r="A341" s="360" t="s">
        <v>10720</v>
      </c>
      <c r="B341" s="360" t="s">
        <v>2288</v>
      </c>
      <c r="C341" s="360" t="s">
        <v>920</v>
      </c>
      <c r="D341" s="360">
        <v>4002</v>
      </c>
      <c r="E341" s="360" t="s">
        <v>1143</v>
      </c>
      <c r="F341" s="360" t="s">
        <v>552</v>
      </c>
      <c r="G341" s="360" t="s">
        <v>298</v>
      </c>
      <c r="H341" s="360" t="s">
        <v>41</v>
      </c>
      <c r="I341" s="360" t="s">
        <v>48</v>
      </c>
      <c r="J341" s="360" t="s">
        <v>1131</v>
      </c>
      <c r="K341" s="360" t="s">
        <v>290</v>
      </c>
      <c r="L341" s="360" t="s">
        <v>34</v>
      </c>
      <c r="M341" s="361">
        <v>2808844500</v>
      </c>
    </row>
    <row r="342" spans="1:13">
      <c r="A342" s="360" t="s">
        <v>10721</v>
      </c>
      <c r="B342" s="360" t="s">
        <v>2289</v>
      </c>
      <c r="C342" s="360" t="s">
        <v>920</v>
      </c>
      <c r="D342" s="360">
        <v>4002</v>
      </c>
      <c r="E342" s="360" t="s">
        <v>1143</v>
      </c>
      <c r="F342" s="360" t="s">
        <v>552</v>
      </c>
      <c r="G342" s="360" t="s">
        <v>298</v>
      </c>
      <c r="H342" s="360" t="s">
        <v>41</v>
      </c>
      <c r="I342" s="360" t="s">
        <v>48</v>
      </c>
      <c r="J342" s="360" t="s">
        <v>1131</v>
      </c>
      <c r="K342" s="360" t="s">
        <v>291</v>
      </c>
      <c r="L342" s="360" t="s">
        <v>34</v>
      </c>
      <c r="M342" s="361">
        <v>2400274800</v>
      </c>
    </row>
    <row r="343" spans="1:13">
      <c r="A343" s="360" t="s">
        <v>10722</v>
      </c>
      <c r="B343" s="360" t="s">
        <v>2290</v>
      </c>
      <c r="C343" s="360" t="s">
        <v>920</v>
      </c>
      <c r="D343" s="360">
        <v>4002</v>
      </c>
      <c r="E343" s="360" t="s">
        <v>1143</v>
      </c>
      <c r="F343" s="360" t="s">
        <v>552</v>
      </c>
      <c r="G343" s="360" t="s">
        <v>298</v>
      </c>
      <c r="H343" s="360" t="s">
        <v>41</v>
      </c>
      <c r="I343" s="360" t="s">
        <v>48</v>
      </c>
      <c r="J343" s="360" t="s">
        <v>1131</v>
      </c>
      <c r="K343" s="360" t="s">
        <v>1170</v>
      </c>
      <c r="L343" s="360" t="s">
        <v>32</v>
      </c>
      <c r="M343" s="361">
        <v>1915128600</v>
      </c>
    </row>
    <row r="344" spans="1:13">
      <c r="A344" s="360" t="s">
        <v>10723</v>
      </c>
      <c r="B344" s="360" t="s">
        <v>2291</v>
      </c>
      <c r="C344" s="360" t="s">
        <v>920</v>
      </c>
      <c r="D344" s="360">
        <v>4002</v>
      </c>
      <c r="E344" s="360" t="s">
        <v>1143</v>
      </c>
      <c r="F344" s="360" t="s">
        <v>552</v>
      </c>
      <c r="G344" s="360" t="s">
        <v>298</v>
      </c>
      <c r="H344" s="360" t="s">
        <v>41</v>
      </c>
      <c r="I344" s="360" t="s">
        <v>48</v>
      </c>
      <c r="J344" s="360" t="s">
        <v>1131</v>
      </c>
      <c r="K344" s="360" t="s">
        <v>1171</v>
      </c>
      <c r="L344" s="360" t="s">
        <v>32</v>
      </c>
      <c r="M344" s="361">
        <v>1659781200</v>
      </c>
    </row>
    <row r="345" spans="1:13">
      <c r="A345" s="360" t="s">
        <v>10724</v>
      </c>
      <c r="B345" s="360" t="s">
        <v>2292</v>
      </c>
      <c r="C345" s="360" t="s">
        <v>920</v>
      </c>
      <c r="D345" s="360">
        <v>4002</v>
      </c>
      <c r="E345" s="360" t="s">
        <v>1143</v>
      </c>
      <c r="F345" s="360" t="s">
        <v>552</v>
      </c>
      <c r="G345" s="360" t="s">
        <v>298</v>
      </c>
      <c r="H345" s="360" t="s">
        <v>41</v>
      </c>
      <c r="I345" s="360" t="s">
        <v>48</v>
      </c>
      <c r="J345" s="360" t="s">
        <v>1131</v>
      </c>
      <c r="K345" s="360" t="s">
        <v>290</v>
      </c>
      <c r="L345" s="360" t="s">
        <v>32</v>
      </c>
      <c r="M345" s="361">
        <v>1659781200</v>
      </c>
    </row>
    <row r="346" spans="1:13">
      <c r="A346" s="360" t="s">
        <v>10725</v>
      </c>
      <c r="B346" s="360" t="s">
        <v>2293</v>
      </c>
      <c r="C346" s="360" t="s">
        <v>920</v>
      </c>
      <c r="D346" s="360">
        <v>4002</v>
      </c>
      <c r="E346" s="360" t="s">
        <v>1143</v>
      </c>
      <c r="F346" s="360" t="s">
        <v>552</v>
      </c>
      <c r="G346" s="360" t="s">
        <v>298</v>
      </c>
      <c r="H346" s="360" t="s">
        <v>41</v>
      </c>
      <c r="I346" s="360" t="s">
        <v>48</v>
      </c>
      <c r="J346" s="360" t="s">
        <v>1131</v>
      </c>
      <c r="K346" s="360" t="s">
        <v>291</v>
      </c>
      <c r="L346" s="360" t="s">
        <v>32</v>
      </c>
      <c r="M346" s="361">
        <v>1404433800</v>
      </c>
    </row>
    <row r="347" spans="1:13">
      <c r="A347" s="360" t="s">
        <v>10726</v>
      </c>
      <c r="B347" s="360" t="s">
        <v>2294</v>
      </c>
      <c r="C347" s="360" t="s">
        <v>920</v>
      </c>
      <c r="D347" s="360">
        <v>4002</v>
      </c>
      <c r="E347" s="360" t="s">
        <v>1143</v>
      </c>
      <c r="F347" s="360" t="s">
        <v>552</v>
      </c>
      <c r="G347" s="360" t="s">
        <v>298</v>
      </c>
      <c r="H347" s="360" t="s">
        <v>41</v>
      </c>
      <c r="I347" s="360" t="s">
        <v>48</v>
      </c>
      <c r="J347" s="360" t="s">
        <v>1131</v>
      </c>
      <c r="K347" s="360" t="s">
        <v>1170</v>
      </c>
      <c r="L347" s="360" t="s">
        <v>218</v>
      </c>
      <c r="M347" s="361">
        <v>4979320500</v>
      </c>
    </row>
    <row r="348" spans="1:13">
      <c r="A348" s="360" t="s">
        <v>10727</v>
      </c>
      <c r="B348" s="360" t="s">
        <v>2295</v>
      </c>
      <c r="C348" s="360" t="s">
        <v>920</v>
      </c>
      <c r="D348" s="360">
        <v>4002</v>
      </c>
      <c r="E348" s="360" t="s">
        <v>1143</v>
      </c>
      <c r="F348" s="360" t="s">
        <v>552</v>
      </c>
      <c r="G348" s="360" t="s">
        <v>298</v>
      </c>
      <c r="H348" s="360" t="s">
        <v>41</v>
      </c>
      <c r="I348" s="360" t="s">
        <v>48</v>
      </c>
      <c r="J348" s="360" t="s">
        <v>1131</v>
      </c>
      <c r="K348" s="360" t="s">
        <v>1171</v>
      </c>
      <c r="L348" s="360" t="s">
        <v>218</v>
      </c>
      <c r="M348" s="361">
        <v>4366477500</v>
      </c>
    </row>
    <row r="349" spans="1:13">
      <c r="A349" s="360" t="s">
        <v>10728</v>
      </c>
      <c r="B349" s="360" t="s">
        <v>2296</v>
      </c>
      <c r="C349" s="360" t="s">
        <v>920</v>
      </c>
      <c r="D349" s="360">
        <v>4002</v>
      </c>
      <c r="E349" s="360" t="s">
        <v>1143</v>
      </c>
      <c r="F349" s="360" t="s">
        <v>552</v>
      </c>
      <c r="G349" s="360" t="s">
        <v>298</v>
      </c>
      <c r="H349" s="360" t="s">
        <v>41</v>
      </c>
      <c r="I349" s="360" t="s">
        <v>48</v>
      </c>
      <c r="J349" s="360" t="s">
        <v>1131</v>
      </c>
      <c r="K349" s="360" t="s">
        <v>290</v>
      </c>
      <c r="L349" s="360" t="s">
        <v>218</v>
      </c>
      <c r="M349" s="361">
        <v>4213278300</v>
      </c>
    </row>
    <row r="350" spans="1:13">
      <c r="A350" s="360" t="s">
        <v>10729</v>
      </c>
      <c r="B350" s="360" t="s">
        <v>2297</v>
      </c>
      <c r="C350" s="360" t="s">
        <v>920</v>
      </c>
      <c r="D350" s="360">
        <v>4002</v>
      </c>
      <c r="E350" s="360" t="s">
        <v>1143</v>
      </c>
      <c r="F350" s="360" t="s">
        <v>552</v>
      </c>
      <c r="G350" s="360" t="s">
        <v>298</v>
      </c>
      <c r="H350" s="360" t="s">
        <v>41</v>
      </c>
      <c r="I350" s="360" t="s">
        <v>48</v>
      </c>
      <c r="J350" s="360" t="s">
        <v>1131</v>
      </c>
      <c r="K350" s="360" t="s">
        <v>291</v>
      </c>
      <c r="L350" s="360" t="s">
        <v>218</v>
      </c>
      <c r="M350" s="361">
        <v>3600435300</v>
      </c>
    </row>
    <row r="351" spans="1:13">
      <c r="A351" s="360" t="s">
        <v>10730</v>
      </c>
      <c r="B351" s="360" t="s">
        <v>2286</v>
      </c>
      <c r="C351" s="360" t="s">
        <v>920</v>
      </c>
      <c r="D351" s="360">
        <v>4002</v>
      </c>
      <c r="E351" s="360" t="s">
        <v>1143</v>
      </c>
      <c r="F351" s="360" t="s">
        <v>552</v>
      </c>
      <c r="G351" s="360" t="s">
        <v>298</v>
      </c>
      <c r="H351" s="360" t="s">
        <v>41</v>
      </c>
      <c r="I351" s="360" t="s">
        <v>50</v>
      </c>
      <c r="J351" s="360" t="s">
        <v>1132</v>
      </c>
      <c r="K351" s="360" t="s">
        <v>1170</v>
      </c>
      <c r="L351" s="360" t="s">
        <v>34</v>
      </c>
      <c r="M351" s="361">
        <v>3319562400</v>
      </c>
    </row>
    <row r="352" spans="1:13">
      <c r="A352" s="360" t="s">
        <v>10731</v>
      </c>
      <c r="B352" s="360" t="s">
        <v>2287</v>
      </c>
      <c r="C352" s="360" t="s">
        <v>920</v>
      </c>
      <c r="D352" s="360">
        <v>4002</v>
      </c>
      <c r="E352" s="360" t="s">
        <v>1143</v>
      </c>
      <c r="F352" s="360" t="s">
        <v>552</v>
      </c>
      <c r="G352" s="360" t="s">
        <v>298</v>
      </c>
      <c r="H352" s="360" t="s">
        <v>41</v>
      </c>
      <c r="I352" s="360" t="s">
        <v>50</v>
      </c>
      <c r="J352" s="360" t="s">
        <v>1132</v>
      </c>
      <c r="K352" s="360" t="s">
        <v>1171</v>
      </c>
      <c r="L352" s="360" t="s">
        <v>34</v>
      </c>
      <c r="M352" s="361">
        <v>2910992700</v>
      </c>
    </row>
    <row r="353" spans="1:13">
      <c r="A353" s="360" t="s">
        <v>10732</v>
      </c>
      <c r="B353" s="360" t="s">
        <v>2288</v>
      </c>
      <c r="C353" s="360" t="s">
        <v>920</v>
      </c>
      <c r="D353" s="360">
        <v>4002</v>
      </c>
      <c r="E353" s="360" t="s">
        <v>1143</v>
      </c>
      <c r="F353" s="360" t="s">
        <v>552</v>
      </c>
      <c r="G353" s="360" t="s">
        <v>298</v>
      </c>
      <c r="H353" s="360" t="s">
        <v>41</v>
      </c>
      <c r="I353" s="360" t="s">
        <v>50</v>
      </c>
      <c r="J353" s="360" t="s">
        <v>1132</v>
      </c>
      <c r="K353" s="360" t="s">
        <v>290</v>
      </c>
      <c r="L353" s="360" t="s">
        <v>34</v>
      </c>
      <c r="M353" s="361">
        <v>2808844500</v>
      </c>
    </row>
    <row r="354" spans="1:13">
      <c r="A354" s="360" t="s">
        <v>10733</v>
      </c>
      <c r="B354" s="360" t="s">
        <v>2289</v>
      </c>
      <c r="C354" s="360" t="s">
        <v>920</v>
      </c>
      <c r="D354" s="360">
        <v>4002</v>
      </c>
      <c r="E354" s="360" t="s">
        <v>1143</v>
      </c>
      <c r="F354" s="360" t="s">
        <v>552</v>
      </c>
      <c r="G354" s="360" t="s">
        <v>298</v>
      </c>
      <c r="H354" s="360" t="s">
        <v>41</v>
      </c>
      <c r="I354" s="360" t="s">
        <v>50</v>
      </c>
      <c r="J354" s="360" t="s">
        <v>1132</v>
      </c>
      <c r="K354" s="360" t="s">
        <v>291</v>
      </c>
      <c r="L354" s="360" t="s">
        <v>34</v>
      </c>
      <c r="M354" s="361">
        <v>2400274800</v>
      </c>
    </row>
    <row r="355" spans="1:13">
      <c r="A355" s="360" t="s">
        <v>10734</v>
      </c>
      <c r="B355" s="360" t="s">
        <v>2290</v>
      </c>
      <c r="C355" s="360" t="s">
        <v>920</v>
      </c>
      <c r="D355" s="360">
        <v>4002</v>
      </c>
      <c r="E355" s="360" t="s">
        <v>1143</v>
      </c>
      <c r="F355" s="360" t="s">
        <v>552</v>
      </c>
      <c r="G355" s="360" t="s">
        <v>298</v>
      </c>
      <c r="H355" s="360" t="s">
        <v>41</v>
      </c>
      <c r="I355" s="360" t="s">
        <v>50</v>
      </c>
      <c r="J355" s="360" t="s">
        <v>1132</v>
      </c>
      <c r="K355" s="360" t="s">
        <v>1170</v>
      </c>
      <c r="L355" s="360" t="s">
        <v>32</v>
      </c>
      <c r="M355" s="361">
        <v>1915128600</v>
      </c>
    </row>
    <row r="356" spans="1:13">
      <c r="A356" s="360" t="s">
        <v>10735</v>
      </c>
      <c r="B356" s="360" t="s">
        <v>2291</v>
      </c>
      <c r="C356" s="360" t="s">
        <v>920</v>
      </c>
      <c r="D356" s="360">
        <v>4002</v>
      </c>
      <c r="E356" s="360" t="s">
        <v>1143</v>
      </c>
      <c r="F356" s="360" t="s">
        <v>552</v>
      </c>
      <c r="G356" s="360" t="s">
        <v>298</v>
      </c>
      <c r="H356" s="360" t="s">
        <v>41</v>
      </c>
      <c r="I356" s="360" t="s">
        <v>50</v>
      </c>
      <c r="J356" s="360" t="s">
        <v>1132</v>
      </c>
      <c r="K356" s="360" t="s">
        <v>1171</v>
      </c>
      <c r="L356" s="360" t="s">
        <v>32</v>
      </c>
      <c r="M356" s="361">
        <v>1659781200</v>
      </c>
    </row>
    <row r="357" spans="1:13">
      <c r="A357" s="360" t="s">
        <v>10736</v>
      </c>
      <c r="B357" s="360" t="s">
        <v>2292</v>
      </c>
      <c r="C357" s="360" t="s">
        <v>920</v>
      </c>
      <c r="D357" s="360">
        <v>4002</v>
      </c>
      <c r="E357" s="360" t="s">
        <v>1143</v>
      </c>
      <c r="F357" s="360" t="s">
        <v>552</v>
      </c>
      <c r="G357" s="360" t="s">
        <v>298</v>
      </c>
      <c r="H357" s="360" t="s">
        <v>41</v>
      </c>
      <c r="I357" s="360" t="s">
        <v>50</v>
      </c>
      <c r="J357" s="360" t="s">
        <v>1132</v>
      </c>
      <c r="K357" s="360" t="s">
        <v>290</v>
      </c>
      <c r="L357" s="360" t="s">
        <v>32</v>
      </c>
      <c r="M357" s="361">
        <v>1659781200</v>
      </c>
    </row>
    <row r="358" spans="1:13">
      <c r="A358" s="360" t="s">
        <v>10737</v>
      </c>
      <c r="B358" s="360" t="s">
        <v>2293</v>
      </c>
      <c r="C358" s="360" t="s">
        <v>920</v>
      </c>
      <c r="D358" s="360">
        <v>4002</v>
      </c>
      <c r="E358" s="360" t="s">
        <v>1143</v>
      </c>
      <c r="F358" s="360" t="s">
        <v>552</v>
      </c>
      <c r="G358" s="360" t="s">
        <v>298</v>
      </c>
      <c r="H358" s="360" t="s">
        <v>41</v>
      </c>
      <c r="I358" s="360" t="s">
        <v>50</v>
      </c>
      <c r="J358" s="360" t="s">
        <v>1132</v>
      </c>
      <c r="K358" s="360" t="s">
        <v>291</v>
      </c>
      <c r="L358" s="360" t="s">
        <v>32</v>
      </c>
      <c r="M358" s="361">
        <v>1404433800</v>
      </c>
    </row>
    <row r="359" spans="1:13">
      <c r="A359" s="360" t="s">
        <v>10738</v>
      </c>
      <c r="B359" s="360" t="s">
        <v>2294</v>
      </c>
      <c r="C359" s="360" t="s">
        <v>920</v>
      </c>
      <c r="D359" s="360">
        <v>4002</v>
      </c>
      <c r="E359" s="360" t="s">
        <v>1143</v>
      </c>
      <c r="F359" s="360" t="s">
        <v>552</v>
      </c>
      <c r="G359" s="360" t="s">
        <v>298</v>
      </c>
      <c r="H359" s="360" t="s">
        <v>41</v>
      </c>
      <c r="I359" s="360" t="s">
        <v>50</v>
      </c>
      <c r="J359" s="360" t="s">
        <v>1132</v>
      </c>
      <c r="K359" s="360" t="s">
        <v>1170</v>
      </c>
      <c r="L359" s="360" t="s">
        <v>218</v>
      </c>
      <c r="M359" s="361">
        <v>4979320500</v>
      </c>
    </row>
    <row r="360" spans="1:13">
      <c r="A360" s="360" t="s">
        <v>10739</v>
      </c>
      <c r="B360" s="360" t="s">
        <v>2295</v>
      </c>
      <c r="C360" s="360" t="s">
        <v>920</v>
      </c>
      <c r="D360" s="360">
        <v>4002</v>
      </c>
      <c r="E360" s="360" t="s">
        <v>1143</v>
      </c>
      <c r="F360" s="360" t="s">
        <v>552</v>
      </c>
      <c r="G360" s="360" t="s">
        <v>298</v>
      </c>
      <c r="H360" s="360" t="s">
        <v>41</v>
      </c>
      <c r="I360" s="360" t="s">
        <v>50</v>
      </c>
      <c r="J360" s="360" t="s">
        <v>1132</v>
      </c>
      <c r="K360" s="360" t="s">
        <v>1171</v>
      </c>
      <c r="L360" s="360" t="s">
        <v>218</v>
      </c>
      <c r="M360" s="361">
        <v>4366477500</v>
      </c>
    </row>
    <row r="361" spans="1:13">
      <c r="A361" s="360" t="s">
        <v>10740</v>
      </c>
      <c r="B361" s="360" t="s">
        <v>2296</v>
      </c>
      <c r="C361" s="360" t="s">
        <v>920</v>
      </c>
      <c r="D361" s="360">
        <v>4002</v>
      </c>
      <c r="E361" s="360" t="s">
        <v>1143</v>
      </c>
      <c r="F361" s="360" t="s">
        <v>552</v>
      </c>
      <c r="G361" s="360" t="s">
        <v>298</v>
      </c>
      <c r="H361" s="360" t="s">
        <v>41</v>
      </c>
      <c r="I361" s="360" t="s">
        <v>50</v>
      </c>
      <c r="J361" s="360" t="s">
        <v>1132</v>
      </c>
      <c r="K361" s="360" t="s">
        <v>290</v>
      </c>
      <c r="L361" s="360" t="s">
        <v>218</v>
      </c>
      <c r="M361" s="361">
        <v>4213278300</v>
      </c>
    </row>
    <row r="362" spans="1:13">
      <c r="A362" s="360" t="s">
        <v>10741</v>
      </c>
      <c r="B362" s="360" t="s">
        <v>2297</v>
      </c>
      <c r="C362" s="360" t="s">
        <v>920</v>
      </c>
      <c r="D362" s="360">
        <v>4002</v>
      </c>
      <c r="E362" s="360" t="s">
        <v>1143</v>
      </c>
      <c r="F362" s="360" t="s">
        <v>552</v>
      </c>
      <c r="G362" s="360" t="s">
        <v>298</v>
      </c>
      <c r="H362" s="360" t="s">
        <v>41</v>
      </c>
      <c r="I362" s="360" t="s">
        <v>50</v>
      </c>
      <c r="J362" s="360" t="s">
        <v>1132</v>
      </c>
      <c r="K362" s="360" t="s">
        <v>291</v>
      </c>
      <c r="L362" s="360" t="s">
        <v>218</v>
      </c>
      <c r="M362" s="361">
        <v>3600435300</v>
      </c>
    </row>
    <row r="363" spans="1:13">
      <c r="A363" s="360" t="s">
        <v>10742</v>
      </c>
      <c r="B363" s="360" t="s">
        <v>2286</v>
      </c>
      <c r="C363" s="360" t="s">
        <v>920</v>
      </c>
      <c r="D363" s="360">
        <v>4002</v>
      </c>
      <c r="E363" s="360" t="s">
        <v>1143</v>
      </c>
      <c r="F363" s="360" t="s">
        <v>552</v>
      </c>
      <c r="G363" s="360" t="s">
        <v>298</v>
      </c>
      <c r="H363" s="360" t="s">
        <v>41</v>
      </c>
      <c r="I363" s="360" t="s">
        <v>223</v>
      </c>
      <c r="J363" s="360" t="s">
        <v>1129</v>
      </c>
      <c r="K363" s="360" t="s">
        <v>1170</v>
      </c>
      <c r="L363" s="360" t="s">
        <v>34</v>
      </c>
      <c r="M363" s="361">
        <v>3124298100</v>
      </c>
    </row>
    <row r="364" spans="1:13">
      <c r="A364" s="360" t="s">
        <v>10743</v>
      </c>
      <c r="B364" s="360" t="s">
        <v>2287</v>
      </c>
      <c r="C364" s="360" t="s">
        <v>920</v>
      </c>
      <c r="D364" s="360">
        <v>4002</v>
      </c>
      <c r="E364" s="360" t="s">
        <v>1143</v>
      </c>
      <c r="F364" s="360" t="s">
        <v>552</v>
      </c>
      <c r="G364" s="360" t="s">
        <v>298</v>
      </c>
      <c r="H364" s="360" t="s">
        <v>41</v>
      </c>
      <c r="I364" s="360" t="s">
        <v>223</v>
      </c>
      <c r="J364" s="360" t="s">
        <v>1129</v>
      </c>
      <c r="K364" s="360" t="s">
        <v>1171</v>
      </c>
      <c r="L364" s="360" t="s">
        <v>34</v>
      </c>
      <c r="M364" s="361">
        <v>2739752400</v>
      </c>
    </row>
    <row r="365" spans="1:13">
      <c r="A365" s="360" t="s">
        <v>10744</v>
      </c>
      <c r="B365" s="360" t="s">
        <v>2288</v>
      </c>
      <c r="C365" s="360" t="s">
        <v>920</v>
      </c>
      <c r="D365" s="360">
        <v>4002</v>
      </c>
      <c r="E365" s="360" t="s">
        <v>1143</v>
      </c>
      <c r="F365" s="360" t="s">
        <v>552</v>
      </c>
      <c r="G365" s="360" t="s">
        <v>298</v>
      </c>
      <c r="H365" s="360" t="s">
        <v>41</v>
      </c>
      <c r="I365" s="360" t="s">
        <v>223</v>
      </c>
      <c r="J365" s="360" t="s">
        <v>1129</v>
      </c>
      <c r="K365" s="360" t="s">
        <v>290</v>
      </c>
      <c r="L365" s="360" t="s">
        <v>34</v>
      </c>
      <c r="M365" s="361">
        <v>2643633300</v>
      </c>
    </row>
    <row r="366" spans="1:13">
      <c r="A366" s="360" t="s">
        <v>10745</v>
      </c>
      <c r="B366" s="360" t="s">
        <v>2289</v>
      </c>
      <c r="C366" s="360" t="s">
        <v>920</v>
      </c>
      <c r="D366" s="360">
        <v>4002</v>
      </c>
      <c r="E366" s="360" t="s">
        <v>1143</v>
      </c>
      <c r="F366" s="360" t="s">
        <v>552</v>
      </c>
      <c r="G366" s="360" t="s">
        <v>298</v>
      </c>
      <c r="H366" s="360" t="s">
        <v>41</v>
      </c>
      <c r="I366" s="360" t="s">
        <v>223</v>
      </c>
      <c r="J366" s="360" t="s">
        <v>1129</v>
      </c>
      <c r="K366" s="360" t="s">
        <v>291</v>
      </c>
      <c r="L366" s="360" t="s">
        <v>34</v>
      </c>
      <c r="M366" s="361">
        <v>2259110700</v>
      </c>
    </row>
    <row r="367" spans="1:13">
      <c r="A367" s="360" t="s">
        <v>10746</v>
      </c>
      <c r="B367" s="360" t="s">
        <v>2290</v>
      </c>
      <c r="C367" s="360" t="s">
        <v>920</v>
      </c>
      <c r="D367" s="360">
        <v>4002</v>
      </c>
      <c r="E367" s="360" t="s">
        <v>1143</v>
      </c>
      <c r="F367" s="360" t="s">
        <v>552</v>
      </c>
      <c r="G367" s="360" t="s">
        <v>298</v>
      </c>
      <c r="H367" s="360" t="s">
        <v>41</v>
      </c>
      <c r="I367" s="360" t="s">
        <v>223</v>
      </c>
      <c r="J367" s="360" t="s">
        <v>1129</v>
      </c>
      <c r="K367" s="360" t="s">
        <v>1170</v>
      </c>
      <c r="L367" s="360" t="s">
        <v>32</v>
      </c>
      <c r="M367" s="361">
        <v>1802469900</v>
      </c>
    </row>
    <row r="368" spans="1:13">
      <c r="A368" s="360" t="s">
        <v>10747</v>
      </c>
      <c r="B368" s="360" t="s">
        <v>2291</v>
      </c>
      <c r="C368" s="360" t="s">
        <v>920</v>
      </c>
      <c r="D368" s="360">
        <v>4002</v>
      </c>
      <c r="E368" s="360" t="s">
        <v>1143</v>
      </c>
      <c r="F368" s="360" t="s">
        <v>552</v>
      </c>
      <c r="G368" s="360" t="s">
        <v>298</v>
      </c>
      <c r="H368" s="360" t="s">
        <v>41</v>
      </c>
      <c r="I368" s="360" t="s">
        <v>223</v>
      </c>
      <c r="J368" s="360" t="s">
        <v>1129</v>
      </c>
      <c r="K368" s="360" t="s">
        <v>1171</v>
      </c>
      <c r="L368" s="360" t="s">
        <v>32</v>
      </c>
      <c r="M368" s="361">
        <v>1562137500</v>
      </c>
    </row>
    <row r="369" spans="1:13">
      <c r="A369" s="360" t="s">
        <v>10748</v>
      </c>
      <c r="B369" s="360" t="s">
        <v>2292</v>
      </c>
      <c r="C369" s="360" t="s">
        <v>920</v>
      </c>
      <c r="D369" s="360">
        <v>4002</v>
      </c>
      <c r="E369" s="360" t="s">
        <v>1143</v>
      </c>
      <c r="F369" s="360" t="s">
        <v>552</v>
      </c>
      <c r="G369" s="360" t="s">
        <v>298</v>
      </c>
      <c r="H369" s="360" t="s">
        <v>41</v>
      </c>
      <c r="I369" s="360" t="s">
        <v>223</v>
      </c>
      <c r="J369" s="360" t="s">
        <v>1129</v>
      </c>
      <c r="K369" s="360" t="s">
        <v>290</v>
      </c>
      <c r="L369" s="360" t="s">
        <v>32</v>
      </c>
      <c r="M369" s="361">
        <v>1562137500</v>
      </c>
    </row>
    <row r="370" spans="1:13">
      <c r="A370" s="360" t="s">
        <v>10749</v>
      </c>
      <c r="B370" s="360" t="s">
        <v>2293</v>
      </c>
      <c r="C370" s="360" t="s">
        <v>920</v>
      </c>
      <c r="D370" s="360">
        <v>4002</v>
      </c>
      <c r="E370" s="360" t="s">
        <v>1143</v>
      </c>
      <c r="F370" s="360" t="s">
        <v>552</v>
      </c>
      <c r="G370" s="360" t="s">
        <v>298</v>
      </c>
      <c r="H370" s="360" t="s">
        <v>41</v>
      </c>
      <c r="I370" s="360" t="s">
        <v>223</v>
      </c>
      <c r="J370" s="360" t="s">
        <v>1129</v>
      </c>
      <c r="K370" s="360" t="s">
        <v>291</v>
      </c>
      <c r="L370" s="360" t="s">
        <v>32</v>
      </c>
      <c r="M370" s="361">
        <v>1321805100</v>
      </c>
    </row>
    <row r="371" spans="1:13">
      <c r="A371" s="360" t="s">
        <v>10750</v>
      </c>
      <c r="B371" s="360" t="s">
        <v>2294</v>
      </c>
      <c r="C371" s="360" t="s">
        <v>920</v>
      </c>
      <c r="D371" s="360">
        <v>4002</v>
      </c>
      <c r="E371" s="360" t="s">
        <v>1143</v>
      </c>
      <c r="F371" s="360" t="s">
        <v>552</v>
      </c>
      <c r="G371" s="360" t="s">
        <v>298</v>
      </c>
      <c r="H371" s="360" t="s">
        <v>41</v>
      </c>
      <c r="I371" s="360" t="s">
        <v>223</v>
      </c>
      <c r="J371" s="360" t="s">
        <v>1129</v>
      </c>
      <c r="K371" s="360" t="s">
        <v>1170</v>
      </c>
      <c r="L371" s="360" t="s">
        <v>218</v>
      </c>
      <c r="M371" s="361">
        <v>4686412500</v>
      </c>
    </row>
    <row r="372" spans="1:13">
      <c r="A372" s="360" t="s">
        <v>10751</v>
      </c>
      <c r="B372" s="360" t="s">
        <v>2295</v>
      </c>
      <c r="C372" s="360" t="s">
        <v>920</v>
      </c>
      <c r="D372" s="360">
        <v>4002</v>
      </c>
      <c r="E372" s="360" t="s">
        <v>1143</v>
      </c>
      <c r="F372" s="360" t="s">
        <v>552</v>
      </c>
      <c r="G372" s="360" t="s">
        <v>298</v>
      </c>
      <c r="H372" s="360" t="s">
        <v>41</v>
      </c>
      <c r="I372" s="360" t="s">
        <v>223</v>
      </c>
      <c r="J372" s="360" t="s">
        <v>1129</v>
      </c>
      <c r="K372" s="360" t="s">
        <v>1171</v>
      </c>
      <c r="L372" s="360" t="s">
        <v>218</v>
      </c>
      <c r="M372" s="361">
        <v>4109628600</v>
      </c>
    </row>
    <row r="373" spans="1:13">
      <c r="A373" s="360" t="s">
        <v>10752</v>
      </c>
      <c r="B373" s="360" t="s">
        <v>2296</v>
      </c>
      <c r="C373" s="360" t="s">
        <v>920</v>
      </c>
      <c r="D373" s="360">
        <v>4002</v>
      </c>
      <c r="E373" s="360" t="s">
        <v>1143</v>
      </c>
      <c r="F373" s="360" t="s">
        <v>552</v>
      </c>
      <c r="G373" s="360" t="s">
        <v>298</v>
      </c>
      <c r="H373" s="360" t="s">
        <v>41</v>
      </c>
      <c r="I373" s="360" t="s">
        <v>223</v>
      </c>
      <c r="J373" s="360" t="s">
        <v>1129</v>
      </c>
      <c r="K373" s="360" t="s">
        <v>290</v>
      </c>
      <c r="L373" s="360" t="s">
        <v>218</v>
      </c>
      <c r="M373" s="361">
        <v>3965438400</v>
      </c>
    </row>
    <row r="374" spans="1:13">
      <c r="A374" s="360" t="s">
        <v>10753</v>
      </c>
      <c r="B374" s="360" t="s">
        <v>2297</v>
      </c>
      <c r="C374" s="360" t="s">
        <v>920</v>
      </c>
      <c r="D374" s="360">
        <v>4002</v>
      </c>
      <c r="E374" s="360" t="s">
        <v>1143</v>
      </c>
      <c r="F374" s="360" t="s">
        <v>552</v>
      </c>
      <c r="G374" s="360" t="s">
        <v>298</v>
      </c>
      <c r="H374" s="360" t="s">
        <v>41</v>
      </c>
      <c r="I374" s="360" t="s">
        <v>223</v>
      </c>
      <c r="J374" s="360" t="s">
        <v>1129</v>
      </c>
      <c r="K374" s="360" t="s">
        <v>291</v>
      </c>
      <c r="L374" s="360" t="s">
        <v>218</v>
      </c>
      <c r="M374" s="361">
        <v>3388654500</v>
      </c>
    </row>
    <row r="375" spans="1:13">
      <c r="A375" s="360" t="s">
        <v>10754</v>
      </c>
      <c r="B375" s="360" t="s">
        <v>2286</v>
      </c>
      <c r="C375" s="360" t="s">
        <v>920</v>
      </c>
      <c r="D375" s="360">
        <v>4002</v>
      </c>
      <c r="E375" s="360" t="s">
        <v>1143</v>
      </c>
      <c r="F375" s="360" t="s">
        <v>552</v>
      </c>
      <c r="G375" s="360" t="s">
        <v>298</v>
      </c>
      <c r="H375" s="360" t="s">
        <v>41</v>
      </c>
      <c r="I375" s="360" t="s">
        <v>421</v>
      </c>
      <c r="J375" s="360" t="s">
        <v>1134</v>
      </c>
      <c r="K375" s="360" t="s">
        <v>1170</v>
      </c>
      <c r="L375" s="360" t="s">
        <v>34</v>
      </c>
      <c r="M375" s="361">
        <v>3124298100</v>
      </c>
    </row>
    <row r="376" spans="1:13">
      <c r="A376" s="360" t="s">
        <v>10755</v>
      </c>
      <c r="B376" s="360" t="s">
        <v>2287</v>
      </c>
      <c r="C376" s="360" t="s">
        <v>920</v>
      </c>
      <c r="D376" s="360">
        <v>4002</v>
      </c>
      <c r="E376" s="360" t="s">
        <v>1143</v>
      </c>
      <c r="F376" s="360" t="s">
        <v>552</v>
      </c>
      <c r="G376" s="360" t="s">
        <v>298</v>
      </c>
      <c r="H376" s="360" t="s">
        <v>41</v>
      </c>
      <c r="I376" s="360" t="s">
        <v>421</v>
      </c>
      <c r="J376" s="360" t="s">
        <v>1134</v>
      </c>
      <c r="K376" s="360" t="s">
        <v>1171</v>
      </c>
      <c r="L376" s="360" t="s">
        <v>34</v>
      </c>
      <c r="M376" s="361">
        <v>2739752400</v>
      </c>
    </row>
    <row r="377" spans="1:13">
      <c r="A377" s="360" t="s">
        <v>10756</v>
      </c>
      <c r="B377" s="360" t="s">
        <v>2288</v>
      </c>
      <c r="C377" s="360" t="s">
        <v>920</v>
      </c>
      <c r="D377" s="360">
        <v>4002</v>
      </c>
      <c r="E377" s="360" t="s">
        <v>1143</v>
      </c>
      <c r="F377" s="360" t="s">
        <v>552</v>
      </c>
      <c r="G377" s="360" t="s">
        <v>298</v>
      </c>
      <c r="H377" s="360" t="s">
        <v>41</v>
      </c>
      <c r="I377" s="360" t="s">
        <v>421</v>
      </c>
      <c r="J377" s="360" t="s">
        <v>1134</v>
      </c>
      <c r="K377" s="360" t="s">
        <v>290</v>
      </c>
      <c r="L377" s="360" t="s">
        <v>34</v>
      </c>
      <c r="M377" s="361">
        <v>2643633300</v>
      </c>
    </row>
    <row r="378" spans="1:13">
      <c r="A378" s="360" t="s">
        <v>10757</v>
      </c>
      <c r="B378" s="360" t="s">
        <v>2289</v>
      </c>
      <c r="C378" s="360" t="s">
        <v>920</v>
      </c>
      <c r="D378" s="360">
        <v>4002</v>
      </c>
      <c r="E378" s="360" t="s">
        <v>1143</v>
      </c>
      <c r="F378" s="360" t="s">
        <v>552</v>
      </c>
      <c r="G378" s="360" t="s">
        <v>298</v>
      </c>
      <c r="H378" s="360" t="s">
        <v>41</v>
      </c>
      <c r="I378" s="360" t="s">
        <v>421</v>
      </c>
      <c r="J378" s="360" t="s">
        <v>1134</v>
      </c>
      <c r="K378" s="360" t="s">
        <v>291</v>
      </c>
      <c r="L378" s="360" t="s">
        <v>34</v>
      </c>
      <c r="M378" s="361">
        <v>2259110700</v>
      </c>
    </row>
    <row r="379" spans="1:13">
      <c r="A379" s="360" t="s">
        <v>10758</v>
      </c>
      <c r="B379" s="360" t="s">
        <v>2290</v>
      </c>
      <c r="C379" s="360" t="s">
        <v>920</v>
      </c>
      <c r="D379" s="360">
        <v>4002</v>
      </c>
      <c r="E379" s="360" t="s">
        <v>1143</v>
      </c>
      <c r="F379" s="360" t="s">
        <v>552</v>
      </c>
      <c r="G379" s="360" t="s">
        <v>298</v>
      </c>
      <c r="H379" s="360" t="s">
        <v>41</v>
      </c>
      <c r="I379" s="360" t="s">
        <v>421</v>
      </c>
      <c r="J379" s="360" t="s">
        <v>1134</v>
      </c>
      <c r="K379" s="360" t="s">
        <v>1170</v>
      </c>
      <c r="L379" s="360" t="s">
        <v>32</v>
      </c>
      <c r="M379" s="361">
        <v>1802469900</v>
      </c>
    </row>
    <row r="380" spans="1:13">
      <c r="A380" s="360" t="s">
        <v>10759</v>
      </c>
      <c r="B380" s="360" t="s">
        <v>2291</v>
      </c>
      <c r="C380" s="360" t="s">
        <v>920</v>
      </c>
      <c r="D380" s="360">
        <v>4002</v>
      </c>
      <c r="E380" s="360" t="s">
        <v>1143</v>
      </c>
      <c r="F380" s="360" t="s">
        <v>552</v>
      </c>
      <c r="G380" s="360" t="s">
        <v>298</v>
      </c>
      <c r="H380" s="360" t="s">
        <v>41</v>
      </c>
      <c r="I380" s="360" t="s">
        <v>421</v>
      </c>
      <c r="J380" s="360" t="s">
        <v>1134</v>
      </c>
      <c r="K380" s="360" t="s">
        <v>1171</v>
      </c>
      <c r="L380" s="360" t="s">
        <v>32</v>
      </c>
      <c r="M380" s="361">
        <v>1562137500</v>
      </c>
    </row>
    <row r="381" spans="1:13">
      <c r="A381" s="360" t="s">
        <v>10760</v>
      </c>
      <c r="B381" s="360" t="s">
        <v>2292</v>
      </c>
      <c r="C381" s="360" t="s">
        <v>920</v>
      </c>
      <c r="D381" s="360">
        <v>4002</v>
      </c>
      <c r="E381" s="360" t="s">
        <v>1143</v>
      </c>
      <c r="F381" s="360" t="s">
        <v>552</v>
      </c>
      <c r="G381" s="360" t="s">
        <v>298</v>
      </c>
      <c r="H381" s="360" t="s">
        <v>41</v>
      </c>
      <c r="I381" s="360" t="s">
        <v>421</v>
      </c>
      <c r="J381" s="360" t="s">
        <v>1134</v>
      </c>
      <c r="K381" s="360" t="s">
        <v>290</v>
      </c>
      <c r="L381" s="360" t="s">
        <v>32</v>
      </c>
      <c r="M381" s="361">
        <v>1562137500</v>
      </c>
    </row>
    <row r="382" spans="1:13">
      <c r="A382" s="360" t="s">
        <v>10761</v>
      </c>
      <c r="B382" s="360" t="s">
        <v>2293</v>
      </c>
      <c r="C382" s="360" t="s">
        <v>920</v>
      </c>
      <c r="D382" s="360">
        <v>4002</v>
      </c>
      <c r="E382" s="360" t="s">
        <v>1143</v>
      </c>
      <c r="F382" s="360" t="s">
        <v>552</v>
      </c>
      <c r="G382" s="360" t="s">
        <v>298</v>
      </c>
      <c r="H382" s="360" t="s">
        <v>41</v>
      </c>
      <c r="I382" s="360" t="s">
        <v>421</v>
      </c>
      <c r="J382" s="360" t="s">
        <v>1134</v>
      </c>
      <c r="K382" s="360" t="s">
        <v>291</v>
      </c>
      <c r="L382" s="360" t="s">
        <v>32</v>
      </c>
      <c r="M382" s="361">
        <v>1321805100</v>
      </c>
    </row>
    <row r="383" spans="1:13">
      <c r="A383" s="360" t="s">
        <v>10762</v>
      </c>
      <c r="B383" s="360" t="s">
        <v>2294</v>
      </c>
      <c r="C383" s="360" t="s">
        <v>920</v>
      </c>
      <c r="D383" s="360">
        <v>4002</v>
      </c>
      <c r="E383" s="360" t="s">
        <v>1143</v>
      </c>
      <c r="F383" s="360" t="s">
        <v>552</v>
      </c>
      <c r="G383" s="360" t="s">
        <v>298</v>
      </c>
      <c r="H383" s="360" t="s">
        <v>41</v>
      </c>
      <c r="I383" s="360" t="s">
        <v>421</v>
      </c>
      <c r="J383" s="360" t="s">
        <v>1134</v>
      </c>
      <c r="K383" s="360" t="s">
        <v>1170</v>
      </c>
      <c r="L383" s="360" t="s">
        <v>218</v>
      </c>
      <c r="M383" s="361">
        <v>4686412500</v>
      </c>
    </row>
    <row r="384" spans="1:13">
      <c r="A384" s="360" t="s">
        <v>10763</v>
      </c>
      <c r="B384" s="360" t="s">
        <v>2295</v>
      </c>
      <c r="C384" s="360" t="s">
        <v>920</v>
      </c>
      <c r="D384" s="360">
        <v>4002</v>
      </c>
      <c r="E384" s="360" t="s">
        <v>1143</v>
      </c>
      <c r="F384" s="360" t="s">
        <v>552</v>
      </c>
      <c r="G384" s="360" t="s">
        <v>298</v>
      </c>
      <c r="H384" s="360" t="s">
        <v>41</v>
      </c>
      <c r="I384" s="360" t="s">
        <v>421</v>
      </c>
      <c r="J384" s="360" t="s">
        <v>1134</v>
      </c>
      <c r="K384" s="360" t="s">
        <v>1171</v>
      </c>
      <c r="L384" s="360" t="s">
        <v>218</v>
      </c>
      <c r="M384" s="361">
        <v>4109628600</v>
      </c>
    </row>
    <row r="385" spans="1:13">
      <c r="A385" s="360" t="s">
        <v>10764</v>
      </c>
      <c r="B385" s="360" t="s">
        <v>2296</v>
      </c>
      <c r="C385" s="360" t="s">
        <v>920</v>
      </c>
      <c r="D385" s="360">
        <v>4002</v>
      </c>
      <c r="E385" s="360" t="s">
        <v>1143</v>
      </c>
      <c r="F385" s="360" t="s">
        <v>552</v>
      </c>
      <c r="G385" s="360" t="s">
        <v>298</v>
      </c>
      <c r="H385" s="360" t="s">
        <v>41</v>
      </c>
      <c r="I385" s="360" t="s">
        <v>421</v>
      </c>
      <c r="J385" s="360" t="s">
        <v>1134</v>
      </c>
      <c r="K385" s="360" t="s">
        <v>290</v>
      </c>
      <c r="L385" s="360" t="s">
        <v>218</v>
      </c>
      <c r="M385" s="361">
        <v>3965438400</v>
      </c>
    </row>
    <row r="386" spans="1:13">
      <c r="A386" s="360" t="s">
        <v>10765</v>
      </c>
      <c r="B386" s="360" t="s">
        <v>2297</v>
      </c>
      <c r="C386" s="360" t="s">
        <v>920</v>
      </c>
      <c r="D386" s="360">
        <v>4002</v>
      </c>
      <c r="E386" s="360" t="s">
        <v>1143</v>
      </c>
      <c r="F386" s="360" t="s">
        <v>552</v>
      </c>
      <c r="G386" s="360" t="s">
        <v>298</v>
      </c>
      <c r="H386" s="360" t="s">
        <v>41</v>
      </c>
      <c r="I386" s="360" t="s">
        <v>421</v>
      </c>
      <c r="J386" s="360" t="s">
        <v>1134</v>
      </c>
      <c r="K386" s="360" t="s">
        <v>291</v>
      </c>
      <c r="L386" s="360" t="s">
        <v>218</v>
      </c>
      <c r="M386" s="361">
        <v>3388654500</v>
      </c>
    </row>
    <row r="387" spans="1:13">
      <c r="A387" s="360" t="s">
        <v>10766</v>
      </c>
      <c r="B387" s="360" t="s">
        <v>2286</v>
      </c>
      <c r="C387" s="360" t="s">
        <v>920</v>
      </c>
      <c r="D387" s="360">
        <v>4002</v>
      </c>
      <c r="E387" s="360" t="s">
        <v>1143</v>
      </c>
      <c r="F387" s="360" t="s">
        <v>552</v>
      </c>
      <c r="G387" s="360" t="s">
        <v>298</v>
      </c>
      <c r="H387" s="360" t="s">
        <v>41</v>
      </c>
      <c r="I387" s="360" t="s">
        <v>422</v>
      </c>
      <c r="J387" s="360" t="s">
        <v>1125</v>
      </c>
      <c r="K387" s="360" t="s">
        <v>1170</v>
      </c>
      <c r="L387" s="360" t="s">
        <v>34</v>
      </c>
      <c r="M387" s="361">
        <v>2883965700</v>
      </c>
    </row>
    <row r="388" spans="1:13">
      <c r="A388" s="360" t="s">
        <v>10767</v>
      </c>
      <c r="B388" s="360" t="s">
        <v>2287</v>
      </c>
      <c r="C388" s="360" t="s">
        <v>920</v>
      </c>
      <c r="D388" s="360">
        <v>4002</v>
      </c>
      <c r="E388" s="360" t="s">
        <v>1143</v>
      </c>
      <c r="F388" s="360" t="s">
        <v>552</v>
      </c>
      <c r="G388" s="360" t="s">
        <v>298</v>
      </c>
      <c r="H388" s="360" t="s">
        <v>41</v>
      </c>
      <c r="I388" s="360" t="s">
        <v>422</v>
      </c>
      <c r="J388" s="360" t="s">
        <v>1125</v>
      </c>
      <c r="K388" s="360" t="s">
        <v>1171</v>
      </c>
      <c r="L388" s="360" t="s">
        <v>34</v>
      </c>
      <c r="M388" s="361">
        <v>2499420000</v>
      </c>
    </row>
    <row r="389" spans="1:13">
      <c r="A389" s="360" t="s">
        <v>10768</v>
      </c>
      <c r="B389" s="360" t="s">
        <v>2288</v>
      </c>
      <c r="C389" s="360" t="s">
        <v>920</v>
      </c>
      <c r="D389" s="360">
        <v>4002</v>
      </c>
      <c r="E389" s="360" t="s">
        <v>1143</v>
      </c>
      <c r="F389" s="360" t="s">
        <v>552</v>
      </c>
      <c r="G389" s="360" t="s">
        <v>298</v>
      </c>
      <c r="H389" s="360" t="s">
        <v>41</v>
      </c>
      <c r="I389" s="360" t="s">
        <v>422</v>
      </c>
      <c r="J389" s="360" t="s">
        <v>1125</v>
      </c>
      <c r="K389" s="360" t="s">
        <v>290</v>
      </c>
      <c r="L389" s="360" t="s">
        <v>34</v>
      </c>
      <c r="M389" s="361">
        <v>2523467100</v>
      </c>
    </row>
    <row r="390" spans="1:13">
      <c r="A390" s="360" t="s">
        <v>10769</v>
      </c>
      <c r="B390" s="360" t="s">
        <v>2289</v>
      </c>
      <c r="C390" s="360" t="s">
        <v>920</v>
      </c>
      <c r="D390" s="360">
        <v>4002</v>
      </c>
      <c r="E390" s="360" t="s">
        <v>1143</v>
      </c>
      <c r="F390" s="360" t="s">
        <v>552</v>
      </c>
      <c r="G390" s="360" t="s">
        <v>298</v>
      </c>
      <c r="H390" s="360" t="s">
        <v>41</v>
      </c>
      <c r="I390" s="360" t="s">
        <v>422</v>
      </c>
      <c r="J390" s="360" t="s">
        <v>1125</v>
      </c>
      <c r="K390" s="360" t="s">
        <v>291</v>
      </c>
      <c r="L390" s="360" t="s">
        <v>34</v>
      </c>
      <c r="M390" s="361">
        <v>2138944500</v>
      </c>
    </row>
    <row r="391" spans="1:13">
      <c r="A391" s="360" t="s">
        <v>10770</v>
      </c>
      <c r="B391" s="360" t="s">
        <v>2290</v>
      </c>
      <c r="C391" s="360" t="s">
        <v>920</v>
      </c>
      <c r="D391" s="360">
        <v>4002</v>
      </c>
      <c r="E391" s="360" t="s">
        <v>1143</v>
      </c>
      <c r="F391" s="360" t="s">
        <v>552</v>
      </c>
      <c r="G391" s="360" t="s">
        <v>298</v>
      </c>
      <c r="H391" s="360" t="s">
        <v>41</v>
      </c>
      <c r="I391" s="360" t="s">
        <v>422</v>
      </c>
      <c r="J391" s="360" t="s">
        <v>1125</v>
      </c>
      <c r="K391" s="360" t="s">
        <v>1170</v>
      </c>
      <c r="L391" s="360" t="s">
        <v>32</v>
      </c>
      <c r="M391" s="361">
        <v>1562137500</v>
      </c>
    </row>
    <row r="392" spans="1:13">
      <c r="A392" s="360" t="s">
        <v>10771</v>
      </c>
      <c r="B392" s="360" t="s">
        <v>2291</v>
      </c>
      <c r="C392" s="360" t="s">
        <v>920</v>
      </c>
      <c r="D392" s="360">
        <v>4002</v>
      </c>
      <c r="E392" s="360" t="s">
        <v>1143</v>
      </c>
      <c r="F392" s="360" t="s">
        <v>552</v>
      </c>
      <c r="G392" s="360" t="s">
        <v>298</v>
      </c>
      <c r="H392" s="360" t="s">
        <v>41</v>
      </c>
      <c r="I392" s="360" t="s">
        <v>422</v>
      </c>
      <c r="J392" s="360" t="s">
        <v>1125</v>
      </c>
      <c r="K392" s="360" t="s">
        <v>1171</v>
      </c>
      <c r="L392" s="360" t="s">
        <v>32</v>
      </c>
      <c r="M392" s="361">
        <v>1321805100</v>
      </c>
    </row>
    <row r="393" spans="1:13">
      <c r="A393" s="360" t="s">
        <v>10772</v>
      </c>
      <c r="B393" s="360" t="s">
        <v>2292</v>
      </c>
      <c r="C393" s="360" t="s">
        <v>920</v>
      </c>
      <c r="D393" s="360">
        <v>4002</v>
      </c>
      <c r="E393" s="360" t="s">
        <v>1143</v>
      </c>
      <c r="F393" s="360" t="s">
        <v>552</v>
      </c>
      <c r="G393" s="360" t="s">
        <v>298</v>
      </c>
      <c r="H393" s="360" t="s">
        <v>41</v>
      </c>
      <c r="I393" s="360" t="s">
        <v>422</v>
      </c>
      <c r="J393" s="360" t="s">
        <v>1125</v>
      </c>
      <c r="K393" s="360" t="s">
        <v>290</v>
      </c>
      <c r="L393" s="360" t="s">
        <v>32</v>
      </c>
      <c r="M393" s="361">
        <v>1441971300</v>
      </c>
    </row>
    <row r="394" spans="1:13">
      <c r="A394" s="360" t="s">
        <v>10773</v>
      </c>
      <c r="B394" s="360" t="s">
        <v>2293</v>
      </c>
      <c r="C394" s="360" t="s">
        <v>920</v>
      </c>
      <c r="D394" s="360">
        <v>4002</v>
      </c>
      <c r="E394" s="360" t="s">
        <v>1143</v>
      </c>
      <c r="F394" s="360" t="s">
        <v>552</v>
      </c>
      <c r="G394" s="360" t="s">
        <v>298</v>
      </c>
      <c r="H394" s="360" t="s">
        <v>41</v>
      </c>
      <c r="I394" s="360" t="s">
        <v>422</v>
      </c>
      <c r="J394" s="360" t="s">
        <v>1125</v>
      </c>
      <c r="K394" s="360" t="s">
        <v>291</v>
      </c>
      <c r="L394" s="360" t="s">
        <v>32</v>
      </c>
      <c r="M394" s="361">
        <v>1201638900</v>
      </c>
    </row>
    <row r="395" spans="1:13">
      <c r="A395" s="360" t="s">
        <v>10774</v>
      </c>
      <c r="B395" s="360" t="s">
        <v>2294</v>
      </c>
      <c r="C395" s="360" t="s">
        <v>920</v>
      </c>
      <c r="D395" s="360">
        <v>4002</v>
      </c>
      <c r="E395" s="360" t="s">
        <v>1143</v>
      </c>
      <c r="F395" s="360" t="s">
        <v>552</v>
      </c>
      <c r="G395" s="360" t="s">
        <v>298</v>
      </c>
      <c r="H395" s="360" t="s">
        <v>41</v>
      </c>
      <c r="I395" s="360" t="s">
        <v>422</v>
      </c>
      <c r="J395" s="360" t="s">
        <v>1125</v>
      </c>
      <c r="K395" s="360" t="s">
        <v>1170</v>
      </c>
      <c r="L395" s="360" t="s">
        <v>218</v>
      </c>
      <c r="M395" s="361">
        <v>4446080100</v>
      </c>
    </row>
    <row r="396" spans="1:13">
      <c r="A396" s="360" t="s">
        <v>10775</v>
      </c>
      <c r="B396" s="360" t="s">
        <v>2295</v>
      </c>
      <c r="C396" s="360" t="s">
        <v>920</v>
      </c>
      <c r="D396" s="360">
        <v>4002</v>
      </c>
      <c r="E396" s="360" t="s">
        <v>1143</v>
      </c>
      <c r="F396" s="360" t="s">
        <v>552</v>
      </c>
      <c r="G396" s="360" t="s">
        <v>298</v>
      </c>
      <c r="H396" s="360" t="s">
        <v>41</v>
      </c>
      <c r="I396" s="360" t="s">
        <v>422</v>
      </c>
      <c r="J396" s="360" t="s">
        <v>1125</v>
      </c>
      <c r="K396" s="360" t="s">
        <v>1171</v>
      </c>
      <c r="L396" s="360" t="s">
        <v>218</v>
      </c>
      <c r="M396" s="361">
        <v>3869319300</v>
      </c>
    </row>
    <row r="397" spans="1:13">
      <c r="A397" s="360" t="s">
        <v>10776</v>
      </c>
      <c r="B397" s="360" t="s">
        <v>2296</v>
      </c>
      <c r="C397" s="360" t="s">
        <v>920</v>
      </c>
      <c r="D397" s="360">
        <v>4002</v>
      </c>
      <c r="E397" s="360" t="s">
        <v>1143</v>
      </c>
      <c r="F397" s="360" t="s">
        <v>552</v>
      </c>
      <c r="G397" s="360" t="s">
        <v>298</v>
      </c>
      <c r="H397" s="360" t="s">
        <v>41</v>
      </c>
      <c r="I397" s="360" t="s">
        <v>422</v>
      </c>
      <c r="J397" s="360" t="s">
        <v>1125</v>
      </c>
      <c r="K397" s="360" t="s">
        <v>290</v>
      </c>
      <c r="L397" s="360" t="s">
        <v>218</v>
      </c>
      <c r="M397" s="361">
        <v>3845272200</v>
      </c>
    </row>
    <row r="398" spans="1:13">
      <c r="A398" s="360" t="s">
        <v>10777</v>
      </c>
      <c r="B398" s="360" t="s">
        <v>2297</v>
      </c>
      <c r="C398" s="360" t="s">
        <v>920</v>
      </c>
      <c r="D398" s="360">
        <v>4002</v>
      </c>
      <c r="E398" s="360" t="s">
        <v>1143</v>
      </c>
      <c r="F398" s="360" t="s">
        <v>552</v>
      </c>
      <c r="G398" s="360" t="s">
        <v>298</v>
      </c>
      <c r="H398" s="360" t="s">
        <v>41</v>
      </c>
      <c r="I398" s="360" t="s">
        <v>422</v>
      </c>
      <c r="J398" s="360" t="s">
        <v>1125</v>
      </c>
      <c r="K398" s="360" t="s">
        <v>291</v>
      </c>
      <c r="L398" s="360" t="s">
        <v>218</v>
      </c>
      <c r="M398" s="361">
        <v>3268488300</v>
      </c>
    </row>
    <row r="399" spans="1:13">
      <c r="A399" s="360" t="s">
        <v>10778</v>
      </c>
      <c r="B399" s="360" t="s">
        <v>2286</v>
      </c>
      <c r="C399" s="360" t="s">
        <v>920</v>
      </c>
      <c r="D399" s="360">
        <v>4002</v>
      </c>
      <c r="E399" s="360" t="s">
        <v>1143</v>
      </c>
      <c r="F399" s="360" t="s">
        <v>552</v>
      </c>
      <c r="G399" s="360" t="s">
        <v>298</v>
      </c>
      <c r="H399" s="360" t="s">
        <v>41</v>
      </c>
      <c r="I399" s="360" t="s">
        <v>423</v>
      </c>
      <c r="J399" s="360" t="s">
        <v>1126</v>
      </c>
      <c r="K399" s="360" t="s">
        <v>1170</v>
      </c>
      <c r="L399" s="360" t="s">
        <v>34</v>
      </c>
      <c r="M399" s="361">
        <v>2883965700</v>
      </c>
    </row>
    <row r="400" spans="1:13">
      <c r="A400" s="360" t="s">
        <v>10779</v>
      </c>
      <c r="B400" s="360" t="s">
        <v>2287</v>
      </c>
      <c r="C400" s="360" t="s">
        <v>920</v>
      </c>
      <c r="D400" s="360">
        <v>4002</v>
      </c>
      <c r="E400" s="360" t="s">
        <v>1143</v>
      </c>
      <c r="F400" s="360" t="s">
        <v>552</v>
      </c>
      <c r="G400" s="360" t="s">
        <v>298</v>
      </c>
      <c r="H400" s="360" t="s">
        <v>41</v>
      </c>
      <c r="I400" s="360" t="s">
        <v>423</v>
      </c>
      <c r="J400" s="360" t="s">
        <v>1126</v>
      </c>
      <c r="K400" s="360" t="s">
        <v>1171</v>
      </c>
      <c r="L400" s="360" t="s">
        <v>34</v>
      </c>
      <c r="M400" s="361">
        <v>2499420000</v>
      </c>
    </row>
    <row r="401" spans="1:13">
      <c r="A401" s="360" t="s">
        <v>10780</v>
      </c>
      <c r="B401" s="360" t="s">
        <v>2288</v>
      </c>
      <c r="C401" s="360" t="s">
        <v>920</v>
      </c>
      <c r="D401" s="360">
        <v>4002</v>
      </c>
      <c r="E401" s="360" t="s">
        <v>1143</v>
      </c>
      <c r="F401" s="360" t="s">
        <v>552</v>
      </c>
      <c r="G401" s="360" t="s">
        <v>298</v>
      </c>
      <c r="H401" s="360" t="s">
        <v>41</v>
      </c>
      <c r="I401" s="360" t="s">
        <v>423</v>
      </c>
      <c r="J401" s="360" t="s">
        <v>1126</v>
      </c>
      <c r="K401" s="360" t="s">
        <v>290</v>
      </c>
      <c r="L401" s="360" t="s">
        <v>34</v>
      </c>
      <c r="M401" s="361">
        <v>2523467100</v>
      </c>
    </row>
    <row r="402" spans="1:13">
      <c r="A402" s="360" t="s">
        <v>10781</v>
      </c>
      <c r="B402" s="360" t="s">
        <v>2289</v>
      </c>
      <c r="C402" s="360" t="s">
        <v>920</v>
      </c>
      <c r="D402" s="360">
        <v>4002</v>
      </c>
      <c r="E402" s="360" t="s">
        <v>1143</v>
      </c>
      <c r="F402" s="360" t="s">
        <v>552</v>
      </c>
      <c r="G402" s="360" t="s">
        <v>298</v>
      </c>
      <c r="H402" s="360" t="s">
        <v>41</v>
      </c>
      <c r="I402" s="360" t="s">
        <v>423</v>
      </c>
      <c r="J402" s="360" t="s">
        <v>1126</v>
      </c>
      <c r="K402" s="360" t="s">
        <v>291</v>
      </c>
      <c r="L402" s="360" t="s">
        <v>34</v>
      </c>
      <c r="M402" s="361">
        <v>2138944500</v>
      </c>
    </row>
    <row r="403" spans="1:13">
      <c r="A403" s="360" t="s">
        <v>10782</v>
      </c>
      <c r="B403" s="360" t="s">
        <v>2290</v>
      </c>
      <c r="C403" s="360" t="s">
        <v>920</v>
      </c>
      <c r="D403" s="360">
        <v>4002</v>
      </c>
      <c r="E403" s="360" t="s">
        <v>1143</v>
      </c>
      <c r="F403" s="360" t="s">
        <v>552</v>
      </c>
      <c r="G403" s="360" t="s">
        <v>298</v>
      </c>
      <c r="H403" s="360" t="s">
        <v>41</v>
      </c>
      <c r="I403" s="360" t="s">
        <v>423</v>
      </c>
      <c r="J403" s="360" t="s">
        <v>1126</v>
      </c>
      <c r="K403" s="360" t="s">
        <v>1170</v>
      </c>
      <c r="L403" s="360" t="s">
        <v>32</v>
      </c>
      <c r="M403" s="361">
        <v>1562137500</v>
      </c>
    </row>
    <row r="404" spans="1:13">
      <c r="A404" s="360" t="s">
        <v>10783</v>
      </c>
      <c r="B404" s="360" t="s">
        <v>2291</v>
      </c>
      <c r="C404" s="360" t="s">
        <v>920</v>
      </c>
      <c r="D404" s="360">
        <v>4002</v>
      </c>
      <c r="E404" s="360" t="s">
        <v>1143</v>
      </c>
      <c r="F404" s="360" t="s">
        <v>552</v>
      </c>
      <c r="G404" s="360" t="s">
        <v>298</v>
      </c>
      <c r="H404" s="360" t="s">
        <v>41</v>
      </c>
      <c r="I404" s="360" t="s">
        <v>423</v>
      </c>
      <c r="J404" s="360" t="s">
        <v>1126</v>
      </c>
      <c r="K404" s="360" t="s">
        <v>1171</v>
      </c>
      <c r="L404" s="360" t="s">
        <v>32</v>
      </c>
      <c r="M404" s="361">
        <v>1321805100</v>
      </c>
    </row>
    <row r="405" spans="1:13">
      <c r="A405" s="360" t="s">
        <v>10784</v>
      </c>
      <c r="B405" s="360" t="s">
        <v>2292</v>
      </c>
      <c r="C405" s="360" t="s">
        <v>920</v>
      </c>
      <c r="D405" s="360">
        <v>4002</v>
      </c>
      <c r="E405" s="360" t="s">
        <v>1143</v>
      </c>
      <c r="F405" s="360" t="s">
        <v>552</v>
      </c>
      <c r="G405" s="360" t="s">
        <v>298</v>
      </c>
      <c r="H405" s="360" t="s">
        <v>41</v>
      </c>
      <c r="I405" s="360" t="s">
        <v>423</v>
      </c>
      <c r="J405" s="360" t="s">
        <v>1126</v>
      </c>
      <c r="K405" s="360" t="s">
        <v>290</v>
      </c>
      <c r="L405" s="360" t="s">
        <v>32</v>
      </c>
      <c r="M405" s="361">
        <v>1441971300</v>
      </c>
    </row>
    <row r="406" spans="1:13">
      <c r="A406" s="360" t="s">
        <v>10785</v>
      </c>
      <c r="B406" s="360" t="s">
        <v>2293</v>
      </c>
      <c r="C406" s="360" t="s">
        <v>920</v>
      </c>
      <c r="D406" s="360">
        <v>4002</v>
      </c>
      <c r="E406" s="360" t="s">
        <v>1143</v>
      </c>
      <c r="F406" s="360" t="s">
        <v>552</v>
      </c>
      <c r="G406" s="360" t="s">
        <v>298</v>
      </c>
      <c r="H406" s="360" t="s">
        <v>41</v>
      </c>
      <c r="I406" s="360" t="s">
        <v>423</v>
      </c>
      <c r="J406" s="360" t="s">
        <v>1126</v>
      </c>
      <c r="K406" s="360" t="s">
        <v>291</v>
      </c>
      <c r="L406" s="360" t="s">
        <v>32</v>
      </c>
      <c r="M406" s="361">
        <v>1201638900</v>
      </c>
    </row>
    <row r="407" spans="1:13">
      <c r="A407" s="360" t="s">
        <v>10786</v>
      </c>
      <c r="B407" s="360" t="s">
        <v>2294</v>
      </c>
      <c r="C407" s="360" t="s">
        <v>920</v>
      </c>
      <c r="D407" s="360">
        <v>4002</v>
      </c>
      <c r="E407" s="360" t="s">
        <v>1143</v>
      </c>
      <c r="F407" s="360" t="s">
        <v>552</v>
      </c>
      <c r="G407" s="360" t="s">
        <v>298</v>
      </c>
      <c r="H407" s="360" t="s">
        <v>41</v>
      </c>
      <c r="I407" s="360" t="s">
        <v>423</v>
      </c>
      <c r="J407" s="360" t="s">
        <v>1126</v>
      </c>
      <c r="K407" s="360" t="s">
        <v>1170</v>
      </c>
      <c r="L407" s="360" t="s">
        <v>218</v>
      </c>
      <c r="M407" s="361">
        <v>4446080100</v>
      </c>
    </row>
    <row r="408" spans="1:13">
      <c r="A408" s="360" t="s">
        <v>10787</v>
      </c>
      <c r="B408" s="360" t="s">
        <v>2295</v>
      </c>
      <c r="C408" s="360" t="s">
        <v>920</v>
      </c>
      <c r="D408" s="360">
        <v>4002</v>
      </c>
      <c r="E408" s="360" t="s">
        <v>1143</v>
      </c>
      <c r="F408" s="360" t="s">
        <v>552</v>
      </c>
      <c r="G408" s="360" t="s">
        <v>298</v>
      </c>
      <c r="H408" s="360" t="s">
        <v>41</v>
      </c>
      <c r="I408" s="360" t="s">
        <v>423</v>
      </c>
      <c r="J408" s="360" t="s">
        <v>1126</v>
      </c>
      <c r="K408" s="360" t="s">
        <v>1171</v>
      </c>
      <c r="L408" s="360" t="s">
        <v>218</v>
      </c>
      <c r="M408" s="361">
        <v>3869319300</v>
      </c>
    </row>
    <row r="409" spans="1:13">
      <c r="A409" s="360" t="s">
        <v>10788</v>
      </c>
      <c r="B409" s="360" t="s">
        <v>2296</v>
      </c>
      <c r="C409" s="360" t="s">
        <v>920</v>
      </c>
      <c r="D409" s="360">
        <v>4002</v>
      </c>
      <c r="E409" s="360" t="s">
        <v>1143</v>
      </c>
      <c r="F409" s="360" t="s">
        <v>552</v>
      </c>
      <c r="G409" s="360" t="s">
        <v>298</v>
      </c>
      <c r="H409" s="360" t="s">
        <v>41</v>
      </c>
      <c r="I409" s="360" t="s">
        <v>423</v>
      </c>
      <c r="J409" s="360" t="s">
        <v>1126</v>
      </c>
      <c r="K409" s="360" t="s">
        <v>290</v>
      </c>
      <c r="L409" s="360" t="s">
        <v>218</v>
      </c>
      <c r="M409" s="361">
        <v>3845272200</v>
      </c>
    </row>
    <row r="410" spans="1:13">
      <c r="A410" s="360" t="s">
        <v>10789</v>
      </c>
      <c r="B410" s="360" t="s">
        <v>2297</v>
      </c>
      <c r="C410" s="360" t="s">
        <v>920</v>
      </c>
      <c r="D410" s="360">
        <v>4002</v>
      </c>
      <c r="E410" s="360" t="s">
        <v>1143</v>
      </c>
      <c r="F410" s="360" t="s">
        <v>552</v>
      </c>
      <c r="G410" s="360" t="s">
        <v>298</v>
      </c>
      <c r="H410" s="360" t="s">
        <v>41</v>
      </c>
      <c r="I410" s="360" t="s">
        <v>423</v>
      </c>
      <c r="J410" s="360" t="s">
        <v>1126</v>
      </c>
      <c r="K410" s="360" t="s">
        <v>291</v>
      </c>
      <c r="L410" s="360" t="s">
        <v>218</v>
      </c>
      <c r="M410" s="361">
        <v>3268488300</v>
      </c>
    </row>
    <row r="411" spans="1:13">
      <c r="A411" s="360" t="s">
        <v>10790</v>
      </c>
      <c r="B411" s="360" t="s">
        <v>2286</v>
      </c>
      <c r="C411" s="360" t="s">
        <v>920</v>
      </c>
      <c r="D411" s="360">
        <v>4002</v>
      </c>
      <c r="E411" s="360" t="s">
        <v>1143</v>
      </c>
      <c r="F411" s="360" t="s">
        <v>552</v>
      </c>
      <c r="G411" s="360" t="s">
        <v>298</v>
      </c>
      <c r="H411" s="360" t="s">
        <v>41</v>
      </c>
      <c r="I411" s="360" t="s">
        <v>424</v>
      </c>
      <c r="J411" s="360" t="s">
        <v>1127</v>
      </c>
      <c r="K411" s="360" t="s">
        <v>1170</v>
      </c>
      <c r="L411" s="360" t="s">
        <v>34</v>
      </c>
      <c r="M411" s="361">
        <v>2883965700</v>
      </c>
    </row>
    <row r="412" spans="1:13">
      <c r="A412" s="360" t="s">
        <v>10791</v>
      </c>
      <c r="B412" s="360" t="s">
        <v>2287</v>
      </c>
      <c r="C412" s="360" t="s">
        <v>920</v>
      </c>
      <c r="D412" s="360">
        <v>4002</v>
      </c>
      <c r="E412" s="360" t="s">
        <v>1143</v>
      </c>
      <c r="F412" s="360" t="s">
        <v>552</v>
      </c>
      <c r="G412" s="360" t="s">
        <v>298</v>
      </c>
      <c r="H412" s="360" t="s">
        <v>41</v>
      </c>
      <c r="I412" s="360" t="s">
        <v>424</v>
      </c>
      <c r="J412" s="360" t="s">
        <v>1127</v>
      </c>
      <c r="K412" s="360" t="s">
        <v>1171</v>
      </c>
      <c r="L412" s="360" t="s">
        <v>34</v>
      </c>
      <c r="M412" s="361">
        <v>2499420000</v>
      </c>
    </row>
    <row r="413" spans="1:13">
      <c r="A413" s="360" t="s">
        <v>10792</v>
      </c>
      <c r="B413" s="360" t="s">
        <v>2288</v>
      </c>
      <c r="C413" s="360" t="s">
        <v>920</v>
      </c>
      <c r="D413" s="360">
        <v>4002</v>
      </c>
      <c r="E413" s="360" t="s">
        <v>1143</v>
      </c>
      <c r="F413" s="360" t="s">
        <v>552</v>
      </c>
      <c r="G413" s="360" t="s">
        <v>298</v>
      </c>
      <c r="H413" s="360" t="s">
        <v>41</v>
      </c>
      <c r="I413" s="360" t="s">
        <v>424</v>
      </c>
      <c r="J413" s="360" t="s">
        <v>1127</v>
      </c>
      <c r="K413" s="360" t="s">
        <v>290</v>
      </c>
      <c r="L413" s="360" t="s">
        <v>34</v>
      </c>
      <c r="M413" s="361">
        <v>2523467100</v>
      </c>
    </row>
    <row r="414" spans="1:13">
      <c r="A414" s="360" t="s">
        <v>10793</v>
      </c>
      <c r="B414" s="360" t="s">
        <v>2289</v>
      </c>
      <c r="C414" s="360" t="s">
        <v>920</v>
      </c>
      <c r="D414" s="360">
        <v>4002</v>
      </c>
      <c r="E414" s="360" t="s">
        <v>1143</v>
      </c>
      <c r="F414" s="360" t="s">
        <v>552</v>
      </c>
      <c r="G414" s="360" t="s">
        <v>298</v>
      </c>
      <c r="H414" s="360" t="s">
        <v>41</v>
      </c>
      <c r="I414" s="360" t="s">
        <v>424</v>
      </c>
      <c r="J414" s="360" t="s">
        <v>1127</v>
      </c>
      <c r="K414" s="360" t="s">
        <v>291</v>
      </c>
      <c r="L414" s="360" t="s">
        <v>34</v>
      </c>
      <c r="M414" s="361">
        <v>2138944500</v>
      </c>
    </row>
    <row r="415" spans="1:13">
      <c r="A415" s="360" t="s">
        <v>10794</v>
      </c>
      <c r="B415" s="360" t="s">
        <v>2290</v>
      </c>
      <c r="C415" s="360" t="s">
        <v>920</v>
      </c>
      <c r="D415" s="360">
        <v>4002</v>
      </c>
      <c r="E415" s="360" t="s">
        <v>1143</v>
      </c>
      <c r="F415" s="360" t="s">
        <v>552</v>
      </c>
      <c r="G415" s="360" t="s">
        <v>298</v>
      </c>
      <c r="H415" s="360" t="s">
        <v>41</v>
      </c>
      <c r="I415" s="360" t="s">
        <v>424</v>
      </c>
      <c r="J415" s="360" t="s">
        <v>1127</v>
      </c>
      <c r="K415" s="360" t="s">
        <v>1170</v>
      </c>
      <c r="L415" s="360" t="s">
        <v>32</v>
      </c>
      <c r="M415" s="361">
        <v>1562137500</v>
      </c>
    </row>
    <row r="416" spans="1:13">
      <c r="A416" s="360" t="s">
        <v>10795</v>
      </c>
      <c r="B416" s="360" t="s">
        <v>2291</v>
      </c>
      <c r="C416" s="360" t="s">
        <v>920</v>
      </c>
      <c r="D416" s="360">
        <v>4002</v>
      </c>
      <c r="E416" s="360" t="s">
        <v>1143</v>
      </c>
      <c r="F416" s="360" t="s">
        <v>552</v>
      </c>
      <c r="G416" s="360" t="s">
        <v>298</v>
      </c>
      <c r="H416" s="360" t="s">
        <v>41</v>
      </c>
      <c r="I416" s="360" t="s">
        <v>424</v>
      </c>
      <c r="J416" s="360" t="s">
        <v>1127</v>
      </c>
      <c r="K416" s="360" t="s">
        <v>1171</v>
      </c>
      <c r="L416" s="360" t="s">
        <v>32</v>
      </c>
      <c r="M416" s="361">
        <v>1321805100</v>
      </c>
    </row>
    <row r="417" spans="1:13">
      <c r="A417" s="360" t="s">
        <v>10796</v>
      </c>
      <c r="B417" s="360" t="s">
        <v>2292</v>
      </c>
      <c r="C417" s="360" t="s">
        <v>920</v>
      </c>
      <c r="D417" s="360">
        <v>4002</v>
      </c>
      <c r="E417" s="360" t="s">
        <v>1143</v>
      </c>
      <c r="F417" s="360" t="s">
        <v>552</v>
      </c>
      <c r="G417" s="360" t="s">
        <v>298</v>
      </c>
      <c r="H417" s="360" t="s">
        <v>41</v>
      </c>
      <c r="I417" s="360" t="s">
        <v>424</v>
      </c>
      <c r="J417" s="360" t="s">
        <v>1127</v>
      </c>
      <c r="K417" s="360" t="s">
        <v>290</v>
      </c>
      <c r="L417" s="360" t="s">
        <v>32</v>
      </c>
      <c r="M417" s="361">
        <v>1441971300</v>
      </c>
    </row>
    <row r="418" spans="1:13">
      <c r="A418" s="360" t="s">
        <v>10797</v>
      </c>
      <c r="B418" s="360" t="s">
        <v>2293</v>
      </c>
      <c r="C418" s="360" t="s">
        <v>920</v>
      </c>
      <c r="D418" s="360">
        <v>4002</v>
      </c>
      <c r="E418" s="360" t="s">
        <v>1143</v>
      </c>
      <c r="F418" s="360" t="s">
        <v>552</v>
      </c>
      <c r="G418" s="360" t="s">
        <v>298</v>
      </c>
      <c r="H418" s="360" t="s">
        <v>41</v>
      </c>
      <c r="I418" s="360" t="s">
        <v>424</v>
      </c>
      <c r="J418" s="360" t="s">
        <v>1127</v>
      </c>
      <c r="K418" s="360" t="s">
        <v>291</v>
      </c>
      <c r="L418" s="360" t="s">
        <v>32</v>
      </c>
      <c r="M418" s="361">
        <v>1201638900</v>
      </c>
    </row>
    <row r="419" spans="1:13">
      <c r="A419" s="360" t="s">
        <v>10798</v>
      </c>
      <c r="B419" s="360" t="s">
        <v>2294</v>
      </c>
      <c r="C419" s="360" t="s">
        <v>920</v>
      </c>
      <c r="D419" s="360">
        <v>4002</v>
      </c>
      <c r="E419" s="360" t="s">
        <v>1143</v>
      </c>
      <c r="F419" s="360" t="s">
        <v>552</v>
      </c>
      <c r="G419" s="360" t="s">
        <v>298</v>
      </c>
      <c r="H419" s="360" t="s">
        <v>41</v>
      </c>
      <c r="I419" s="360" t="s">
        <v>424</v>
      </c>
      <c r="J419" s="360" t="s">
        <v>1127</v>
      </c>
      <c r="K419" s="360" t="s">
        <v>1170</v>
      </c>
      <c r="L419" s="360" t="s">
        <v>218</v>
      </c>
      <c r="M419" s="361">
        <v>4446080100</v>
      </c>
    </row>
    <row r="420" spans="1:13">
      <c r="A420" s="360" t="s">
        <v>10799</v>
      </c>
      <c r="B420" s="360" t="s">
        <v>2295</v>
      </c>
      <c r="C420" s="360" t="s">
        <v>920</v>
      </c>
      <c r="D420" s="360">
        <v>4002</v>
      </c>
      <c r="E420" s="360" t="s">
        <v>1143</v>
      </c>
      <c r="F420" s="360" t="s">
        <v>552</v>
      </c>
      <c r="G420" s="360" t="s">
        <v>298</v>
      </c>
      <c r="H420" s="360" t="s">
        <v>41</v>
      </c>
      <c r="I420" s="360" t="s">
        <v>424</v>
      </c>
      <c r="J420" s="360" t="s">
        <v>1127</v>
      </c>
      <c r="K420" s="360" t="s">
        <v>1171</v>
      </c>
      <c r="L420" s="360" t="s">
        <v>218</v>
      </c>
      <c r="M420" s="361">
        <v>3869319300</v>
      </c>
    </row>
    <row r="421" spans="1:13">
      <c r="A421" s="360" t="s">
        <v>10800</v>
      </c>
      <c r="B421" s="360" t="s">
        <v>2296</v>
      </c>
      <c r="C421" s="360" t="s">
        <v>920</v>
      </c>
      <c r="D421" s="360">
        <v>4002</v>
      </c>
      <c r="E421" s="360" t="s">
        <v>1143</v>
      </c>
      <c r="F421" s="360" t="s">
        <v>552</v>
      </c>
      <c r="G421" s="360" t="s">
        <v>298</v>
      </c>
      <c r="H421" s="360" t="s">
        <v>41</v>
      </c>
      <c r="I421" s="360" t="s">
        <v>424</v>
      </c>
      <c r="J421" s="360" t="s">
        <v>1127</v>
      </c>
      <c r="K421" s="360" t="s">
        <v>290</v>
      </c>
      <c r="L421" s="360" t="s">
        <v>218</v>
      </c>
      <c r="M421" s="361">
        <v>3845272200</v>
      </c>
    </row>
    <row r="422" spans="1:13">
      <c r="A422" s="360" t="s">
        <v>10801</v>
      </c>
      <c r="B422" s="360" t="s">
        <v>2297</v>
      </c>
      <c r="C422" s="360" t="s">
        <v>920</v>
      </c>
      <c r="D422" s="360">
        <v>4002</v>
      </c>
      <c r="E422" s="360" t="s">
        <v>1143</v>
      </c>
      <c r="F422" s="360" t="s">
        <v>552</v>
      </c>
      <c r="G422" s="360" t="s">
        <v>298</v>
      </c>
      <c r="H422" s="360" t="s">
        <v>41</v>
      </c>
      <c r="I422" s="360" t="s">
        <v>424</v>
      </c>
      <c r="J422" s="360" t="s">
        <v>1127</v>
      </c>
      <c r="K422" s="360" t="s">
        <v>291</v>
      </c>
      <c r="L422" s="360" t="s">
        <v>218</v>
      </c>
      <c r="M422" s="361">
        <v>3268488300</v>
      </c>
    </row>
    <row r="423" spans="1:13">
      <c r="A423" s="360" t="s">
        <v>10802</v>
      </c>
      <c r="B423" s="360" t="s">
        <v>2286</v>
      </c>
      <c r="C423" s="360" t="s">
        <v>920</v>
      </c>
      <c r="D423" s="360">
        <v>4002</v>
      </c>
      <c r="E423" s="360" t="s">
        <v>1143</v>
      </c>
      <c r="F423" s="360" t="s">
        <v>552</v>
      </c>
      <c r="G423" s="360" t="s">
        <v>298</v>
      </c>
      <c r="H423" s="360" t="s">
        <v>41</v>
      </c>
      <c r="I423" s="360" t="s">
        <v>425</v>
      </c>
      <c r="J423" s="360" t="s">
        <v>1128</v>
      </c>
      <c r="K423" s="360" t="s">
        <v>1170</v>
      </c>
      <c r="L423" s="360" t="s">
        <v>34</v>
      </c>
      <c r="M423" s="361">
        <v>2883965700</v>
      </c>
    </row>
    <row r="424" spans="1:13">
      <c r="A424" s="360" t="s">
        <v>10803</v>
      </c>
      <c r="B424" s="360" t="s">
        <v>2287</v>
      </c>
      <c r="C424" s="360" t="s">
        <v>920</v>
      </c>
      <c r="D424" s="360">
        <v>4002</v>
      </c>
      <c r="E424" s="360" t="s">
        <v>1143</v>
      </c>
      <c r="F424" s="360" t="s">
        <v>552</v>
      </c>
      <c r="G424" s="360" t="s">
        <v>298</v>
      </c>
      <c r="H424" s="360" t="s">
        <v>41</v>
      </c>
      <c r="I424" s="360" t="s">
        <v>425</v>
      </c>
      <c r="J424" s="360" t="s">
        <v>1128</v>
      </c>
      <c r="K424" s="360" t="s">
        <v>1171</v>
      </c>
      <c r="L424" s="360" t="s">
        <v>34</v>
      </c>
      <c r="M424" s="361">
        <v>2499420000</v>
      </c>
    </row>
    <row r="425" spans="1:13">
      <c r="A425" s="360" t="s">
        <v>10804</v>
      </c>
      <c r="B425" s="360" t="s">
        <v>2288</v>
      </c>
      <c r="C425" s="360" t="s">
        <v>920</v>
      </c>
      <c r="D425" s="360">
        <v>4002</v>
      </c>
      <c r="E425" s="360" t="s">
        <v>1143</v>
      </c>
      <c r="F425" s="360" t="s">
        <v>552</v>
      </c>
      <c r="G425" s="360" t="s">
        <v>298</v>
      </c>
      <c r="H425" s="360" t="s">
        <v>41</v>
      </c>
      <c r="I425" s="360" t="s">
        <v>425</v>
      </c>
      <c r="J425" s="360" t="s">
        <v>1128</v>
      </c>
      <c r="K425" s="360" t="s">
        <v>290</v>
      </c>
      <c r="L425" s="360" t="s">
        <v>34</v>
      </c>
      <c r="M425" s="361">
        <v>2523467100</v>
      </c>
    </row>
    <row r="426" spans="1:13">
      <c r="A426" s="360" t="s">
        <v>10805</v>
      </c>
      <c r="B426" s="360" t="s">
        <v>2289</v>
      </c>
      <c r="C426" s="360" t="s">
        <v>920</v>
      </c>
      <c r="D426" s="360">
        <v>4002</v>
      </c>
      <c r="E426" s="360" t="s">
        <v>1143</v>
      </c>
      <c r="F426" s="360" t="s">
        <v>552</v>
      </c>
      <c r="G426" s="360" t="s">
        <v>298</v>
      </c>
      <c r="H426" s="360" t="s">
        <v>41</v>
      </c>
      <c r="I426" s="360" t="s">
        <v>425</v>
      </c>
      <c r="J426" s="360" t="s">
        <v>1128</v>
      </c>
      <c r="K426" s="360" t="s">
        <v>291</v>
      </c>
      <c r="L426" s="360" t="s">
        <v>34</v>
      </c>
      <c r="M426" s="361">
        <v>2138944500</v>
      </c>
    </row>
    <row r="427" spans="1:13">
      <c r="A427" s="360" t="s">
        <v>10806</v>
      </c>
      <c r="B427" s="360" t="s">
        <v>2290</v>
      </c>
      <c r="C427" s="360" t="s">
        <v>920</v>
      </c>
      <c r="D427" s="360">
        <v>4002</v>
      </c>
      <c r="E427" s="360" t="s">
        <v>1143</v>
      </c>
      <c r="F427" s="360" t="s">
        <v>552</v>
      </c>
      <c r="G427" s="360" t="s">
        <v>298</v>
      </c>
      <c r="H427" s="360" t="s">
        <v>41</v>
      </c>
      <c r="I427" s="360" t="s">
        <v>425</v>
      </c>
      <c r="J427" s="360" t="s">
        <v>1128</v>
      </c>
      <c r="K427" s="360" t="s">
        <v>1170</v>
      </c>
      <c r="L427" s="360" t="s">
        <v>32</v>
      </c>
      <c r="M427" s="361">
        <v>1562137500</v>
      </c>
    </row>
    <row r="428" spans="1:13">
      <c r="A428" s="360" t="s">
        <v>10807</v>
      </c>
      <c r="B428" s="360" t="s">
        <v>2291</v>
      </c>
      <c r="C428" s="360" t="s">
        <v>920</v>
      </c>
      <c r="D428" s="360">
        <v>4002</v>
      </c>
      <c r="E428" s="360" t="s">
        <v>1143</v>
      </c>
      <c r="F428" s="360" t="s">
        <v>552</v>
      </c>
      <c r="G428" s="360" t="s">
        <v>298</v>
      </c>
      <c r="H428" s="360" t="s">
        <v>41</v>
      </c>
      <c r="I428" s="360" t="s">
        <v>425</v>
      </c>
      <c r="J428" s="360" t="s">
        <v>1128</v>
      </c>
      <c r="K428" s="360" t="s">
        <v>1171</v>
      </c>
      <c r="L428" s="360" t="s">
        <v>32</v>
      </c>
      <c r="M428" s="361">
        <v>1321805100</v>
      </c>
    </row>
    <row r="429" spans="1:13">
      <c r="A429" s="360" t="s">
        <v>10808</v>
      </c>
      <c r="B429" s="360" t="s">
        <v>2292</v>
      </c>
      <c r="C429" s="360" t="s">
        <v>920</v>
      </c>
      <c r="D429" s="360">
        <v>4002</v>
      </c>
      <c r="E429" s="360" t="s">
        <v>1143</v>
      </c>
      <c r="F429" s="360" t="s">
        <v>552</v>
      </c>
      <c r="G429" s="360" t="s">
        <v>298</v>
      </c>
      <c r="H429" s="360" t="s">
        <v>41</v>
      </c>
      <c r="I429" s="360" t="s">
        <v>425</v>
      </c>
      <c r="J429" s="360" t="s">
        <v>1128</v>
      </c>
      <c r="K429" s="360" t="s">
        <v>290</v>
      </c>
      <c r="L429" s="360" t="s">
        <v>32</v>
      </c>
      <c r="M429" s="361">
        <v>1441971300</v>
      </c>
    </row>
    <row r="430" spans="1:13">
      <c r="A430" s="360" t="s">
        <v>10809</v>
      </c>
      <c r="B430" s="360" t="s">
        <v>2293</v>
      </c>
      <c r="C430" s="360" t="s">
        <v>920</v>
      </c>
      <c r="D430" s="360">
        <v>4002</v>
      </c>
      <c r="E430" s="360" t="s">
        <v>1143</v>
      </c>
      <c r="F430" s="360" t="s">
        <v>552</v>
      </c>
      <c r="G430" s="360" t="s">
        <v>298</v>
      </c>
      <c r="H430" s="360" t="s">
        <v>41</v>
      </c>
      <c r="I430" s="360" t="s">
        <v>425</v>
      </c>
      <c r="J430" s="360" t="s">
        <v>1128</v>
      </c>
      <c r="K430" s="360" t="s">
        <v>291</v>
      </c>
      <c r="L430" s="360" t="s">
        <v>32</v>
      </c>
      <c r="M430" s="361">
        <v>1201638900</v>
      </c>
    </row>
    <row r="431" spans="1:13">
      <c r="A431" s="360" t="s">
        <v>10810</v>
      </c>
      <c r="B431" s="360" t="s">
        <v>2294</v>
      </c>
      <c r="C431" s="360" t="s">
        <v>920</v>
      </c>
      <c r="D431" s="360">
        <v>4002</v>
      </c>
      <c r="E431" s="360" t="s">
        <v>1143</v>
      </c>
      <c r="F431" s="360" t="s">
        <v>552</v>
      </c>
      <c r="G431" s="360" t="s">
        <v>298</v>
      </c>
      <c r="H431" s="360" t="s">
        <v>41</v>
      </c>
      <c r="I431" s="360" t="s">
        <v>425</v>
      </c>
      <c r="J431" s="360" t="s">
        <v>1128</v>
      </c>
      <c r="K431" s="360" t="s">
        <v>1170</v>
      </c>
      <c r="L431" s="360" t="s">
        <v>218</v>
      </c>
      <c r="M431" s="361">
        <v>4446080100</v>
      </c>
    </row>
    <row r="432" spans="1:13">
      <c r="A432" s="360" t="s">
        <v>10811</v>
      </c>
      <c r="B432" s="360" t="s">
        <v>2295</v>
      </c>
      <c r="C432" s="360" t="s">
        <v>920</v>
      </c>
      <c r="D432" s="360">
        <v>4002</v>
      </c>
      <c r="E432" s="360" t="s">
        <v>1143</v>
      </c>
      <c r="F432" s="360" t="s">
        <v>552</v>
      </c>
      <c r="G432" s="360" t="s">
        <v>298</v>
      </c>
      <c r="H432" s="360" t="s">
        <v>41</v>
      </c>
      <c r="I432" s="360" t="s">
        <v>425</v>
      </c>
      <c r="J432" s="360" t="s">
        <v>1128</v>
      </c>
      <c r="K432" s="360" t="s">
        <v>1171</v>
      </c>
      <c r="L432" s="360" t="s">
        <v>218</v>
      </c>
      <c r="M432" s="361">
        <v>3869319300</v>
      </c>
    </row>
    <row r="433" spans="1:13">
      <c r="A433" s="360" t="s">
        <v>10812</v>
      </c>
      <c r="B433" s="360" t="s">
        <v>2296</v>
      </c>
      <c r="C433" s="360" t="s">
        <v>920</v>
      </c>
      <c r="D433" s="360">
        <v>4002</v>
      </c>
      <c r="E433" s="360" t="s">
        <v>1143</v>
      </c>
      <c r="F433" s="360" t="s">
        <v>552</v>
      </c>
      <c r="G433" s="360" t="s">
        <v>298</v>
      </c>
      <c r="H433" s="360" t="s">
        <v>41</v>
      </c>
      <c r="I433" s="360" t="s">
        <v>425</v>
      </c>
      <c r="J433" s="360" t="s">
        <v>1128</v>
      </c>
      <c r="K433" s="360" t="s">
        <v>290</v>
      </c>
      <c r="L433" s="360" t="s">
        <v>218</v>
      </c>
      <c r="M433" s="361">
        <v>3845272200</v>
      </c>
    </row>
    <row r="434" spans="1:13">
      <c r="A434" s="360" t="s">
        <v>10813</v>
      </c>
      <c r="B434" s="360" t="s">
        <v>2297</v>
      </c>
      <c r="C434" s="360" t="s">
        <v>920</v>
      </c>
      <c r="D434" s="360">
        <v>4002</v>
      </c>
      <c r="E434" s="360" t="s">
        <v>1143</v>
      </c>
      <c r="F434" s="360" t="s">
        <v>552</v>
      </c>
      <c r="G434" s="360" t="s">
        <v>298</v>
      </c>
      <c r="H434" s="360" t="s">
        <v>41</v>
      </c>
      <c r="I434" s="360" t="s">
        <v>425</v>
      </c>
      <c r="J434" s="360" t="s">
        <v>1128</v>
      </c>
      <c r="K434" s="360" t="s">
        <v>291</v>
      </c>
      <c r="L434" s="360" t="s">
        <v>218</v>
      </c>
      <c r="M434" s="361">
        <v>3268488300</v>
      </c>
    </row>
    <row r="435" spans="1:13">
      <c r="A435" s="360" t="s">
        <v>10814</v>
      </c>
      <c r="B435" s="360" t="s">
        <v>2298</v>
      </c>
      <c r="C435" s="360" t="s">
        <v>920</v>
      </c>
      <c r="D435" s="360">
        <v>4003</v>
      </c>
      <c r="E435" s="360" t="s">
        <v>1144</v>
      </c>
      <c r="F435" s="360" t="s">
        <v>552</v>
      </c>
      <c r="G435" s="360" t="s">
        <v>298</v>
      </c>
      <c r="H435" s="360" t="s">
        <v>41</v>
      </c>
      <c r="I435" s="360" t="s">
        <v>316</v>
      </c>
      <c r="J435" s="360" t="s">
        <v>1141</v>
      </c>
      <c r="K435" s="360" t="s">
        <v>1170</v>
      </c>
      <c r="L435" s="360" t="s">
        <v>34</v>
      </c>
      <c r="M435" s="361">
        <v>233333100</v>
      </c>
    </row>
    <row r="436" spans="1:13">
      <c r="A436" s="360" t="s">
        <v>10815</v>
      </c>
      <c r="B436" s="360" t="s">
        <v>2299</v>
      </c>
      <c r="C436" s="360" t="s">
        <v>920</v>
      </c>
      <c r="D436" s="360">
        <v>4003</v>
      </c>
      <c r="E436" s="360" t="s">
        <v>1144</v>
      </c>
      <c r="F436" s="360" t="s">
        <v>552</v>
      </c>
      <c r="G436" s="360" t="s">
        <v>298</v>
      </c>
      <c r="H436" s="360" t="s">
        <v>41</v>
      </c>
      <c r="I436" s="360" t="s">
        <v>316</v>
      </c>
      <c r="J436" s="360" t="s">
        <v>1141</v>
      </c>
      <c r="K436" s="360" t="s">
        <v>1171</v>
      </c>
      <c r="L436" s="360" t="s">
        <v>34</v>
      </c>
      <c r="M436" s="361">
        <v>204619800</v>
      </c>
    </row>
    <row r="437" spans="1:13">
      <c r="A437" s="360" t="s">
        <v>10816</v>
      </c>
      <c r="B437" s="360" t="s">
        <v>2300</v>
      </c>
      <c r="C437" s="360" t="s">
        <v>920</v>
      </c>
      <c r="D437" s="360">
        <v>4003</v>
      </c>
      <c r="E437" s="360" t="s">
        <v>1144</v>
      </c>
      <c r="F437" s="360" t="s">
        <v>552</v>
      </c>
      <c r="G437" s="360" t="s">
        <v>298</v>
      </c>
      <c r="H437" s="360" t="s">
        <v>41</v>
      </c>
      <c r="I437" s="360" t="s">
        <v>316</v>
      </c>
      <c r="J437" s="360" t="s">
        <v>1141</v>
      </c>
      <c r="K437" s="360" t="s">
        <v>290</v>
      </c>
      <c r="L437" s="360" t="s">
        <v>34</v>
      </c>
      <c r="M437" s="361">
        <v>197458800</v>
      </c>
    </row>
    <row r="438" spans="1:13">
      <c r="A438" s="360" t="s">
        <v>10817</v>
      </c>
      <c r="B438" s="360" t="s">
        <v>2301</v>
      </c>
      <c r="C438" s="360" t="s">
        <v>920</v>
      </c>
      <c r="D438" s="360">
        <v>4003</v>
      </c>
      <c r="E438" s="360" t="s">
        <v>1144</v>
      </c>
      <c r="F438" s="360" t="s">
        <v>552</v>
      </c>
      <c r="G438" s="360" t="s">
        <v>298</v>
      </c>
      <c r="H438" s="360" t="s">
        <v>41</v>
      </c>
      <c r="I438" s="360" t="s">
        <v>316</v>
      </c>
      <c r="J438" s="360" t="s">
        <v>1141</v>
      </c>
      <c r="K438" s="360" t="s">
        <v>291</v>
      </c>
      <c r="L438" s="360" t="s">
        <v>34</v>
      </c>
      <c r="M438" s="361">
        <v>168722400</v>
      </c>
    </row>
    <row r="439" spans="1:13">
      <c r="A439" s="360" t="s">
        <v>10818</v>
      </c>
      <c r="B439" s="360" t="s">
        <v>2302</v>
      </c>
      <c r="C439" s="360" t="s">
        <v>920</v>
      </c>
      <c r="D439" s="360">
        <v>4003</v>
      </c>
      <c r="E439" s="360" t="s">
        <v>1144</v>
      </c>
      <c r="F439" s="360" t="s">
        <v>552</v>
      </c>
      <c r="G439" s="360" t="s">
        <v>298</v>
      </c>
      <c r="H439" s="360" t="s">
        <v>41</v>
      </c>
      <c r="I439" s="360" t="s">
        <v>316</v>
      </c>
      <c r="J439" s="360" t="s">
        <v>1141</v>
      </c>
      <c r="K439" s="360" t="s">
        <v>1170</v>
      </c>
      <c r="L439" s="360" t="s">
        <v>32</v>
      </c>
      <c r="M439" s="361">
        <v>134626800</v>
      </c>
    </row>
    <row r="440" spans="1:13">
      <c r="A440" s="360" t="s">
        <v>10819</v>
      </c>
      <c r="B440" s="360" t="s">
        <v>2303</v>
      </c>
      <c r="C440" s="360" t="s">
        <v>920</v>
      </c>
      <c r="D440" s="360">
        <v>4003</v>
      </c>
      <c r="E440" s="360" t="s">
        <v>1144</v>
      </c>
      <c r="F440" s="360" t="s">
        <v>552</v>
      </c>
      <c r="G440" s="360" t="s">
        <v>298</v>
      </c>
      <c r="H440" s="360" t="s">
        <v>41</v>
      </c>
      <c r="I440" s="360" t="s">
        <v>316</v>
      </c>
      <c r="J440" s="360" t="s">
        <v>1141</v>
      </c>
      <c r="K440" s="360" t="s">
        <v>1171</v>
      </c>
      <c r="L440" s="360" t="s">
        <v>32</v>
      </c>
      <c r="M440" s="361">
        <v>116678100</v>
      </c>
    </row>
    <row r="441" spans="1:13">
      <c r="A441" s="360" t="s">
        <v>10820</v>
      </c>
      <c r="B441" s="360" t="s">
        <v>2304</v>
      </c>
      <c r="C441" s="360" t="s">
        <v>920</v>
      </c>
      <c r="D441" s="360">
        <v>4003</v>
      </c>
      <c r="E441" s="360" t="s">
        <v>1144</v>
      </c>
      <c r="F441" s="360" t="s">
        <v>552</v>
      </c>
      <c r="G441" s="360" t="s">
        <v>298</v>
      </c>
      <c r="H441" s="360" t="s">
        <v>41</v>
      </c>
      <c r="I441" s="360" t="s">
        <v>316</v>
      </c>
      <c r="J441" s="360" t="s">
        <v>1141</v>
      </c>
      <c r="K441" s="360" t="s">
        <v>290</v>
      </c>
      <c r="L441" s="360" t="s">
        <v>32</v>
      </c>
      <c r="M441" s="361">
        <v>116678100</v>
      </c>
    </row>
    <row r="442" spans="1:13">
      <c r="A442" s="360" t="s">
        <v>10821</v>
      </c>
      <c r="B442" s="360" t="s">
        <v>2305</v>
      </c>
      <c r="C442" s="360" t="s">
        <v>920</v>
      </c>
      <c r="D442" s="360">
        <v>4003</v>
      </c>
      <c r="E442" s="360" t="s">
        <v>1144</v>
      </c>
      <c r="F442" s="360" t="s">
        <v>552</v>
      </c>
      <c r="G442" s="360" t="s">
        <v>298</v>
      </c>
      <c r="H442" s="360" t="s">
        <v>41</v>
      </c>
      <c r="I442" s="360" t="s">
        <v>316</v>
      </c>
      <c r="J442" s="360" t="s">
        <v>1141</v>
      </c>
      <c r="K442" s="360" t="s">
        <v>291</v>
      </c>
      <c r="L442" s="360" t="s">
        <v>32</v>
      </c>
      <c r="M442" s="361">
        <v>98729400</v>
      </c>
    </row>
    <row r="443" spans="1:13">
      <c r="A443" s="360" t="s">
        <v>10822</v>
      </c>
      <c r="B443" s="360" t="s">
        <v>2306</v>
      </c>
      <c r="C443" s="360" t="s">
        <v>920</v>
      </c>
      <c r="D443" s="360">
        <v>4003</v>
      </c>
      <c r="E443" s="360" t="s">
        <v>1144</v>
      </c>
      <c r="F443" s="360" t="s">
        <v>552</v>
      </c>
      <c r="G443" s="360" t="s">
        <v>298</v>
      </c>
      <c r="H443" s="360" t="s">
        <v>41</v>
      </c>
      <c r="I443" s="360" t="s">
        <v>316</v>
      </c>
      <c r="J443" s="360" t="s">
        <v>1141</v>
      </c>
      <c r="K443" s="360" t="s">
        <v>1170</v>
      </c>
      <c r="L443" s="360" t="s">
        <v>218</v>
      </c>
      <c r="M443" s="361">
        <v>350034300</v>
      </c>
    </row>
    <row r="444" spans="1:13">
      <c r="A444" s="360" t="s">
        <v>10823</v>
      </c>
      <c r="B444" s="360" t="s">
        <v>2307</v>
      </c>
      <c r="C444" s="360" t="s">
        <v>920</v>
      </c>
      <c r="D444" s="360">
        <v>4003</v>
      </c>
      <c r="E444" s="360" t="s">
        <v>1144</v>
      </c>
      <c r="F444" s="360" t="s">
        <v>552</v>
      </c>
      <c r="G444" s="360" t="s">
        <v>298</v>
      </c>
      <c r="H444" s="360" t="s">
        <v>41</v>
      </c>
      <c r="I444" s="360" t="s">
        <v>316</v>
      </c>
      <c r="J444" s="360" t="s">
        <v>1141</v>
      </c>
      <c r="K444" s="360" t="s">
        <v>1171</v>
      </c>
      <c r="L444" s="360" t="s">
        <v>218</v>
      </c>
      <c r="M444" s="361">
        <v>306952800</v>
      </c>
    </row>
    <row r="445" spans="1:13">
      <c r="A445" s="360" t="s">
        <v>10824</v>
      </c>
      <c r="B445" s="360" t="s">
        <v>2308</v>
      </c>
      <c r="C445" s="360" t="s">
        <v>920</v>
      </c>
      <c r="D445" s="360">
        <v>4003</v>
      </c>
      <c r="E445" s="360" t="s">
        <v>1144</v>
      </c>
      <c r="F445" s="360" t="s">
        <v>552</v>
      </c>
      <c r="G445" s="360" t="s">
        <v>298</v>
      </c>
      <c r="H445" s="360" t="s">
        <v>41</v>
      </c>
      <c r="I445" s="360" t="s">
        <v>316</v>
      </c>
      <c r="J445" s="360" t="s">
        <v>1141</v>
      </c>
      <c r="K445" s="360" t="s">
        <v>290</v>
      </c>
      <c r="L445" s="360" t="s">
        <v>218</v>
      </c>
      <c r="M445" s="361">
        <v>296188200</v>
      </c>
    </row>
    <row r="446" spans="1:13">
      <c r="A446" s="360" t="s">
        <v>10825</v>
      </c>
      <c r="B446" s="360" t="s">
        <v>2309</v>
      </c>
      <c r="C446" s="360" t="s">
        <v>920</v>
      </c>
      <c r="D446" s="360">
        <v>4003</v>
      </c>
      <c r="E446" s="360" t="s">
        <v>1144</v>
      </c>
      <c r="F446" s="360" t="s">
        <v>552</v>
      </c>
      <c r="G446" s="360" t="s">
        <v>298</v>
      </c>
      <c r="H446" s="360" t="s">
        <v>41</v>
      </c>
      <c r="I446" s="360" t="s">
        <v>316</v>
      </c>
      <c r="J446" s="360" t="s">
        <v>1141</v>
      </c>
      <c r="K446" s="360" t="s">
        <v>291</v>
      </c>
      <c r="L446" s="360" t="s">
        <v>218</v>
      </c>
      <c r="M446" s="361">
        <v>253106700</v>
      </c>
    </row>
    <row r="447" spans="1:13">
      <c r="A447" s="360" t="s">
        <v>10826</v>
      </c>
      <c r="B447" s="360" t="s">
        <v>2298</v>
      </c>
      <c r="C447" s="360" t="s">
        <v>920</v>
      </c>
      <c r="D447" s="360">
        <v>4003</v>
      </c>
      <c r="E447" s="360" t="s">
        <v>1144</v>
      </c>
      <c r="F447" s="360" t="s">
        <v>552</v>
      </c>
      <c r="G447" s="360" t="s">
        <v>298</v>
      </c>
      <c r="H447" s="360" t="s">
        <v>41</v>
      </c>
      <c r="I447" s="360" t="s">
        <v>318</v>
      </c>
      <c r="J447" s="360" t="s">
        <v>1142</v>
      </c>
      <c r="K447" s="360" t="s">
        <v>1170</v>
      </c>
      <c r="L447" s="360" t="s">
        <v>34</v>
      </c>
      <c r="M447" s="361">
        <v>233333100</v>
      </c>
    </row>
    <row r="448" spans="1:13">
      <c r="A448" s="360" t="s">
        <v>10827</v>
      </c>
      <c r="B448" s="360" t="s">
        <v>2299</v>
      </c>
      <c r="C448" s="360" t="s">
        <v>920</v>
      </c>
      <c r="D448" s="360">
        <v>4003</v>
      </c>
      <c r="E448" s="360" t="s">
        <v>1144</v>
      </c>
      <c r="F448" s="360" t="s">
        <v>552</v>
      </c>
      <c r="G448" s="360" t="s">
        <v>298</v>
      </c>
      <c r="H448" s="360" t="s">
        <v>41</v>
      </c>
      <c r="I448" s="360" t="s">
        <v>318</v>
      </c>
      <c r="J448" s="360" t="s">
        <v>1142</v>
      </c>
      <c r="K448" s="360" t="s">
        <v>1171</v>
      </c>
      <c r="L448" s="360" t="s">
        <v>34</v>
      </c>
      <c r="M448" s="361">
        <v>204619800</v>
      </c>
    </row>
    <row r="449" spans="1:13">
      <c r="A449" s="360" t="s">
        <v>10828</v>
      </c>
      <c r="B449" s="360" t="s">
        <v>2300</v>
      </c>
      <c r="C449" s="360" t="s">
        <v>920</v>
      </c>
      <c r="D449" s="360">
        <v>4003</v>
      </c>
      <c r="E449" s="360" t="s">
        <v>1144</v>
      </c>
      <c r="F449" s="360" t="s">
        <v>552</v>
      </c>
      <c r="G449" s="360" t="s">
        <v>298</v>
      </c>
      <c r="H449" s="360" t="s">
        <v>41</v>
      </c>
      <c r="I449" s="360" t="s">
        <v>318</v>
      </c>
      <c r="J449" s="360" t="s">
        <v>1142</v>
      </c>
      <c r="K449" s="360" t="s">
        <v>290</v>
      </c>
      <c r="L449" s="360" t="s">
        <v>34</v>
      </c>
      <c r="M449" s="361">
        <v>197458800</v>
      </c>
    </row>
    <row r="450" spans="1:13">
      <c r="A450" s="360" t="s">
        <v>10829</v>
      </c>
      <c r="B450" s="360" t="s">
        <v>2301</v>
      </c>
      <c r="C450" s="360" t="s">
        <v>920</v>
      </c>
      <c r="D450" s="360">
        <v>4003</v>
      </c>
      <c r="E450" s="360" t="s">
        <v>1144</v>
      </c>
      <c r="F450" s="360" t="s">
        <v>552</v>
      </c>
      <c r="G450" s="360" t="s">
        <v>298</v>
      </c>
      <c r="H450" s="360" t="s">
        <v>41</v>
      </c>
      <c r="I450" s="360" t="s">
        <v>318</v>
      </c>
      <c r="J450" s="360" t="s">
        <v>1142</v>
      </c>
      <c r="K450" s="360" t="s">
        <v>291</v>
      </c>
      <c r="L450" s="360" t="s">
        <v>34</v>
      </c>
      <c r="M450" s="361">
        <v>168722400</v>
      </c>
    </row>
    <row r="451" spans="1:13">
      <c r="A451" s="360" t="s">
        <v>10830</v>
      </c>
      <c r="B451" s="360" t="s">
        <v>2302</v>
      </c>
      <c r="C451" s="360" t="s">
        <v>920</v>
      </c>
      <c r="D451" s="360">
        <v>4003</v>
      </c>
      <c r="E451" s="360" t="s">
        <v>1144</v>
      </c>
      <c r="F451" s="360" t="s">
        <v>552</v>
      </c>
      <c r="G451" s="360" t="s">
        <v>298</v>
      </c>
      <c r="H451" s="360" t="s">
        <v>41</v>
      </c>
      <c r="I451" s="360" t="s">
        <v>318</v>
      </c>
      <c r="J451" s="360" t="s">
        <v>1142</v>
      </c>
      <c r="K451" s="360" t="s">
        <v>1170</v>
      </c>
      <c r="L451" s="360" t="s">
        <v>32</v>
      </c>
      <c r="M451" s="361">
        <v>134626800</v>
      </c>
    </row>
    <row r="452" spans="1:13">
      <c r="A452" s="360" t="s">
        <v>10831</v>
      </c>
      <c r="B452" s="360" t="s">
        <v>2303</v>
      </c>
      <c r="C452" s="360" t="s">
        <v>920</v>
      </c>
      <c r="D452" s="360">
        <v>4003</v>
      </c>
      <c r="E452" s="360" t="s">
        <v>1144</v>
      </c>
      <c r="F452" s="360" t="s">
        <v>552</v>
      </c>
      <c r="G452" s="360" t="s">
        <v>298</v>
      </c>
      <c r="H452" s="360" t="s">
        <v>41</v>
      </c>
      <c r="I452" s="360" t="s">
        <v>318</v>
      </c>
      <c r="J452" s="360" t="s">
        <v>1142</v>
      </c>
      <c r="K452" s="360" t="s">
        <v>1171</v>
      </c>
      <c r="L452" s="360" t="s">
        <v>32</v>
      </c>
      <c r="M452" s="361">
        <v>116678100</v>
      </c>
    </row>
    <row r="453" spans="1:13">
      <c r="A453" s="360" t="s">
        <v>10832</v>
      </c>
      <c r="B453" s="360" t="s">
        <v>2304</v>
      </c>
      <c r="C453" s="360" t="s">
        <v>920</v>
      </c>
      <c r="D453" s="360">
        <v>4003</v>
      </c>
      <c r="E453" s="360" t="s">
        <v>1144</v>
      </c>
      <c r="F453" s="360" t="s">
        <v>552</v>
      </c>
      <c r="G453" s="360" t="s">
        <v>298</v>
      </c>
      <c r="H453" s="360" t="s">
        <v>41</v>
      </c>
      <c r="I453" s="360" t="s">
        <v>318</v>
      </c>
      <c r="J453" s="360" t="s">
        <v>1142</v>
      </c>
      <c r="K453" s="360" t="s">
        <v>290</v>
      </c>
      <c r="L453" s="360" t="s">
        <v>32</v>
      </c>
      <c r="M453" s="361">
        <v>116678100</v>
      </c>
    </row>
    <row r="454" spans="1:13">
      <c r="A454" s="360" t="s">
        <v>10833</v>
      </c>
      <c r="B454" s="360" t="s">
        <v>2305</v>
      </c>
      <c r="C454" s="360" t="s">
        <v>920</v>
      </c>
      <c r="D454" s="360">
        <v>4003</v>
      </c>
      <c r="E454" s="360" t="s">
        <v>1144</v>
      </c>
      <c r="F454" s="360" t="s">
        <v>552</v>
      </c>
      <c r="G454" s="360" t="s">
        <v>298</v>
      </c>
      <c r="H454" s="360" t="s">
        <v>41</v>
      </c>
      <c r="I454" s="360" t="s">
        <v>318</v>
      </c>
      <c r="J454" s="360" t="s">
        <v>1142</v>
      </c>
      <c r="K454" s="360" t="s">
        <v>291</v>
      </c>
      <c r="L454" s="360" t="s">
        <v>32</v>
      </c>
      <c r="M454" s="361">
        <v>98729400</v>
      </c>
    </row>
    <row r="455" spans="1:13">
      <c r="A455" s="360" t="s">
        <v>10834</v>
      </c>
      <c r="B455" s="360" t="s">
        <v>2306</v>
      </c>
      <c r="C455" s="360" t="s">
        <v>920</v>
      </c>
      <c r="D455" s="360">
        <v>4003</v>
      </c>
      <c r="E455" s="360" t="s">
        <v>1144</v>
      </c>
      <c r="F455" s="360" t="s">
        <v>552</v>
      </c>
      <c r="G455" s="360" t="s">
        <v>298</v>
      </c>
      <c r="H455" s="360" t="s">
        <v>41</v>
      </c>
      <c r="I455" s="360" t="s">
        <v>318</v>
      </c>
      <c r="J455" s="360" t="s">
        <v>1142</v>
      </c>
      <c r="K455" s="360" t="s">
        <v>1170</v>
      </c>
      <c r="L455" s="360" t="s">
        <v>218</v>
      </c>
      <c r="M455" s="361">
        <v>350034300</v>
      </c>
    </row>
    <row r="456" spans="1:13">
      <c r="A456" s="360" t="s">
        <v>10835</v>
      </c>
      <c r="B456" s="360" t="s">
        <v>2307</v>
      </c>
      <c r="C456" s="360" t="s">
        <v>920</v>
      </c>
      <c r="D456" s="360">
        <v>4003</v>
      </c>
      <c r="E456" s="360" t="s">
        <v>1144</v>
      </c>
      <c r="F456" s="360" t="s">
        <v>552</v>
      </c>
      <c r="G456" s="360" t="s">
        <v>298</v>
      </c>
      <c r="H456" s="360" t="s">
        <v>41</v>
      </c>
      <c r="I456" s="360" t="s">
        <v>318</v>
      </c>
      <c r="J456" s="360" t="s">
        <v>1142</v>
      </c>
      <c r="K456" s="360" t="s">
        <v>1171</v>
      </c>
      <c r="L456" s="360" t="s">
        <v>218</v>
      </c>
      <c r="M456" s="361">
        <v>306952800</v>
      </c>
    </row>
    <row r="457" spans="1:13">
      <c r="A457" s="360" t="s">
        <v>10836</v>
      </c>
      <c r="B457" s="360" t="s">
        <v>2308</v>
      </c>
      <c r="C457" s="360" t="s">
        <v>920</v>
      </c>
      <c r="D457" s="360">
        <v>4003</v>
      </c>
      <c r="E457" s="360" t="s">
        <v>1144</v>
      </c>
      <c r="F457" s="360" t="s">
        <v>552</v>
      </c>
      <c r="G457" s="360" t="s">
        <v>298</v>
      </c>
      <c r="H457" s="360" t="s">
        <v>41</v>
      </c>
      <c r="I457" s="360" t="s">
        <v>318</v>
      </c>
      <c r="J457" s="360" t="s">
        <v>1142</v>
      </c>
      <c r="K457" s="360" t="s">
        <v>290</v>
      </c>
      <c r="L457" s="360" t="s">
        <v>218</v>
      </c>
      <c r="M457" s="361">
        <v>296188200</v>
      </c>
    </row>
    <row r="458" spans="1:13">
      <c r="A458" s="360" t="s">
        <v>10837</v>
      </c>
      <c r="B458" s="360" t="s">
        <v>2309</v>
      </c>
      <c r="C458" s="360" t="s">
        <v>920</v>
      </c>
      <c r="D458" s="360">
        <v>4003</v>
      </c>
      <c r="E458" s="360" t="s">
        <v>1144</v>
      </c>
      <c r="F458" s="360" t="s">
        <v>552</v>
      </c>
      <c r="G458" s="360" t="s">
        <v>298</v>
      </c>
      <c r="H458" s="360" t="s">
        <v>41</v>
      </c>
      <c r="I458" s="360" t="s">
        <v>318</v>
      </c>
      <c r="J458" s="360" t="s">
        <v>1142</v>
      </c>
      <c r="K458" s="360" t="s">
        <v>291</v>
      </c>
      <c r="L458" s="360" t="s">
        <v>218</v>
      </c>
      <c r="M458" s="361">
        <v>253106700</v>
      </c>
    </row>
    <row r="459" spans="1:13">
      <c r="A459" s="360" t="s">
        <v>10838</v>
      </c>
      <c r="B459" s="360" t="s">
        <v>2298</v>
      </c>
      <c r="C459" s="360" t="s">
        <v>920</v>
      </c>
      <c r="D459" s="360">
        <v>4003</v>
      </c>
      <c r="E459" s="360" t="s">
        <v>1144</v>
      </c>
      <c r="F459" s="360" t="s">
        <v>552</v>
      </c>
      <c r="G459" s="360" t="s">
        <v>298</v>
      </c>
      <c r="H459" s="360" t="s">
        <v>41</v>
      </c>
      <c r="I459" s="360" t="s">
        <v>320</v>
      </c>
      <c r="J459" s="360" t="s">
        <v>1137</v>
      </c>
      <c r="K459" s="360" t="s">
        <v>1170</v>
      </c>
      <c r="L459" s="360" t="s">
        <v>34</v>
      </c>
      <c r="M459" s="361">
        <v>233333100</v>
      </c>
    </row>
    <row r="460" spans="1:13">
      <c r="A460" s="360" t="s">
        <v>10839</v>
      </c>
      <c r="B460" s="360" t="s">
        <v>2299</v>
      </c>
      <c r="C460" s="360" t="s">
        <v>920</v>
      </c>
      <c r="D460" s="360">
        <v>4003</v>
      </c>
      <c r="E460" s="360" t="s">
        <v>1144</v>
      </c>
      <c r="F460" s="360" t="s">
        <v>552</v>
      </c>
      <c r="G460" s="360" t="s">
        <v>298</v>
      </c>
      <c r="H460" s="360" t="s">
        <v>41</v>
      </c>
      <c r="I460" s="360" t="s">
        <v>320</v>
      </c>
      <c r="J460" s="360" t="s">
        <v>1137</v>
      </c>
      <c r="K460" s="360" t="s">
        <v>1171</v>
      </c>
      <c r="L460" s="360" t="s">
        <v>34</v>
      </c>
      <c r="M460" s="361">
        <v>204619800</v>
      </c>
    </row>
    <row r="461" spans="1:13">
      <c r="A461" s="360" t="s">
        <v>10840</v>
      </c>
      <c r="B461" s="360" t="s">
        <v>2300</v>
      </c>
      <c r="C461" s="360" t="s">
        <v>920</v>
      </c>
      <c r="D461" s="360">
        <v>4003</v>
      </c>
      <c r="E461" s="360" t="s">
        <v>1144</v>
      </c>
      <c r="F461" s="360" t="s">
        <v>552</v>
      </c>
      <c r="G461" s="360" t="s">
        <v>298</v>
      </c>
      <c r="H461" s="360" t="s">
        <v>41</v>
      </c>
      <c r="I461" s="360" t="s">
        <v>320</v>
      </c>
      <c r="J461" s="360" t="s">
        <v>1137</v>
      </c>
      <c r="K461" s="360" t="s">
        <v>290</v>
      </c>
      <c r="L461" s="360" t="s">
        <v>34</v>
      </c>
      <c r="M461" s="361">
        <v>197458800</v>
      </c>
    </row>
    <row r="462" spans="1:13">
      <c r="A462" s="360" t="s">
        <v>10841</v>
      </c>
      <c r="B462" s="360" t="s">
        <v>2301</v>
      </c>
      <c r="C462" s="360" t="s">
        <v>920</v>
      </c>
      <c r="D462" s="360">
        <v>4003</v>
      </c>
      <c r="E462" s="360" t="s">
        <v>1144</v>
      </c>
      <c r="F462" s="360" t="s">
        <v>552</v>
      </c>
      <c r="G462" s="360" t="s">
        <v>298</v>
      </c>
      <c r="H462" s="360" t="s">
        <v>41</v>
      </c>
      <c r="I462" s="360" t="s">
        <v>320</v>
      </c>
      <c r="J462" s="360" t="s">
        <v>1137</v>
      </c>
      <c r="K462" s="360" t="s">
        <v>291</v>
      </c>
      <c r="L462" s="360" t="s">
        <v>34</v>
      </c>
      <c r="M462" s="361">
        <v>168722400</v>
      </c>
    </row>
    <row r="463" spans="1:13">
      <c r="A463" s="360" t="s">
        <v>10842</v>
      </c>
      <c r="B463" s="360" t="s">
        <v>2302</v>
      </c>
      <c r="C463" s="360" t="s">
        <v>920</v>
      </c>
      <c r="D463" s="360">
        <v>4003</v>
      </c>
      <c r="E463" s="360" t="s">
        <v>1144</v>
      </c>
      <c r="F463" s="360" t="s">
        <v>552</v>
      </c>
      <c r="G463" s="360" t="s">
        <v>298</v>
      </c>
      <c r="H463" s="360" t="s">
        <v>41</v>
      </c>
      <c r="I463" s="360" t="s">
        <v>320</v>
      </c>
      <c r="J463" s="360" t="s">
        <v>1137</v>
      </c>
      <c r="K463" s="360" t="s">
        <v>1170</v>
      </c>
      <c r="L463" s="360" t="s">
        <v>32</v>
      </c>
      <c r="M463" s="361">
        <v>134626800</v>
      </c>
    </row>
    <row r="464" spans="1:13">
      <c r="A464" s="360" t="s">
        <v>10843</v>
      </c>
      <c r="B464" s="360" t="s">
        <v>2303</v>
      </c>
      <c r="C464" s="360" t="s">
        <v>920</v>
      </c>
      <c r="D464" s="360">
        <v>4003</v>
      </c>
      <c r="E464" s="360" t="s">
        <v>1144</v>
      </c>
      <c r="F464" s="360" t="s">
        <v>552</v>
      </c>
      <c r="G464" s="360" t="s">
        <v>298</v>
      </c>
      <c r="H464" s="360" t="s">
        <v>41</v>
      </c>
      <c r="I464" s="360" t="s">
        <v>320</v>
      </c>
      <c r="J464" s="360" t="s">
        <v>1137</v>
      </c>
      <c r="K464" s="360" t="s">
        <v>1171</v>
      </c>
      <c r="L464" s="360" t="s">
        <v>32</v>
      </c>
      <c r="M464" s="361">
        <v>116678100</v>
      </c>
    </row>
    <row r="465" spans="1:13">
      <c r="A465" s="360" t="s">
        <v>10844</v>
      </c>
      <c r="B465" s="360" t="s">
        <v>2304</v>
      </c>
      <c r="C465" s="360" t="s">
        <v>920</v>
      </c>
      <c r="D465" s="360">
        <v>4003</v>
      </c>
      <c r="E465" s="360" t="s">
        <v>1144</v>
      </c>
      <c r="F465" s="360" t="s">
        <v>552</v>
      </c>
      <c r="G465" s="360" t="s">
        <v>298</v>
      </c>
      <c r="H465" s="360" t="s">
        <v>41</v>
      </c>
      <c r="I465" s="360" t="s">
        <v>320</v>
      </c>
      <c r="J465" s="360" t="s">
        <v>1137</v>
      </c>
      <c r="K465" s="360" t="s">
        <v>290</v>
      </c>
      <c r="L465" s="360" t="s">
        <v>32</v>
      </c>
      <c r="M465" s="361">
        <v>116678100</v>
      </c>
    </row>
    <row r="466" spans="1:13">
      <c r="A466" s="360" t="s">
        <v>10845</v>
      </c>
      <c r="B466" s="360" t="s">
        <v>2305</v>
      </c>
      <c r="C466" s="360" t="s">
        <v>920</v>
      </c>
      <c r="D466" s="360">
        <v>4003</v>
      </c>
      <c r="E466" s="360" t="s">
        <v>1144</v>
      </c>
      <c r="F466" s="360" t="s">
        <v>552</v>
      </c>
      <c r="G466" s="360" t="s">
        <v>298</v>
      </c>
      <c r="H466" s="360" t="s">
        <v>41</v>
      </c>
      <c r="I466" s="360" t="s">
        <v>320</v>
      </c>
      <c r="J466" s="360" t="s">
        <v>1137</v>
      </c>
      <c r="K466" s="360" t="s">
        <v>291</v>
      </c>
      <c r="L466" s="360" t="s">
        <v>32</v>
      </c>
      <c r="M466" s="361">
        <v>98729400</v>
      </c>
    </row>
    <row r="467" spans="1:13">
      <c r="A467" s="360" t="s">
        <v>10846</v>
      </c>
      <c r="B467" s="360" t="s">
        <v>2306</v>
      </c>
      <c r="C467" s="360" t="s">
        <v>920</v>
      </c>
      <c r="D467" s="360">
        <v>4003</v>
      </c>
      <c r="E467" s="360" t="s">
        <v>1144</v>
      </c>
      <c r="F467" s="360" t="s">
        <v>552</v>
      </c>
      <c r="G467" s="360" t="s">
        <v>298</v>
      </c>
      <c r="H467" s="360" t="s">
        <v>41</v>
      </c>
      <c r="I467" s="360" t="s">
        <v>320</v>
      </c>
      <c r="J467" s="360" t="s">
        <v>1137</v>
      </c>
      <c r="K467" s="360" t="s">
        <v>1170</v>
      </c>
      <c r="L467" s="360" t="s">
        <v>218</v>
      </c>
      <c r="M467" s="361">
        <v>350034300</v>
      </c>
    </row>
    <row r="468" spans="1:13">
      <c r="A468" s="360" t="s">
        <v>10847</v>
      </c>
      <c r="B468" s="360" t="s">
        <v>2307</v>
      </c>
      <c r="C468" s="360" t="s">
        <v>920</v>
      </c>
      <c r="D468" s="360">
        <v>4003</v>
      </c>
      <c r="E468" s="360" t="s">
        <v>1144</v>
      </c>
      <c r="F468" s="360" t="s">
        <v>552</v>
      </c>
      <c r="G468" s="360" t="s">
        <v>298</v>
      </c>
      <c r="H468" s="360" t="s">
        <v>41</v>
      </c>
      <c r="I468" s="360" t="s">
        <v>320</v>
      </c>
      <c r="J468" s="360" t="s">
        <v>1137</v>
      </c>
      <c r="K468" s="360" t="s">
        <v>1171</v>
      </c>
      <c r="L468" s="360" t="s">
        <v>218</v>
      </c>
      <c r="M468" s="361">
        <v>306952800</v>
      </c>
    </row>
    <row r="469" spans="1:13">
      <c r="A469" s="360" t="s">
        <v>10848</v>
      </c>
      <c r="B469" s="360" t="s">
        <v>2308</v>
      </c>
      <c r="C469" s="360" t="s">
        <v>920</v>
      </c>
      <c r="D469" s="360">
        <v>4003</v>
      </c>
      <c r="E469" s="360" t="s">
        <v>1144</v>
      </c>
      <c r="F469" s="360" t="s">
        <v>552</v>
      </c>
      <c r="G469" s="360" t="s">
        <v>298</v>
      </c>
      <c r="H469" s="360" t="s">
        <v>41</v>
      </c>
      <c r="I469" s="360" t="s">
        <v>320</v>
      </c>
      <c r="J469" s="360" t="s">
        <v>1137</v>
      </c>
      <c r="K469" s="360" t="s">
        <v>290</v>
      </c>
      <c r="L469" s="360" t="s">
        <v>218</v>
      </c>
      <c r="M469" s="361">
        <v>296188200</v>
      </c>
    </row>
    <row r="470" spans="1:13">
      <c r="A470" s="360" t="s">
        <v>10849</v>
      </c>
      <c r="B470" s="360" t="s">
        <v>2309</v>
      </c>
      <c r="C470" s="360" t="s">
        <v>920</v>
      </c>
      <c r="D470" s="360">
        <v>4003</v>
      </c>
      <c r="E470" s="360" t="s">
        <v>1144</v>
      </c>
      <c r="F470" s="360" t="s">
        <v>552</v>
      </c>
      <c r="G470" s="360" t="s">
        <v>298</v>
      </c>
      <c r="H470" s="360" t="s">
        <v>41</v>
      </c>
      <c r="I470" s="360" t="s">
        <v>320</v>
      </c>
      <c r="J470" s="360" t="s">
        <v>1137</v>
      </c>
      <c r="K470" s="360" t="s">
        <v>291</v>
      </c>
      <c r="L470" s="360" t="s">
        <v>218</v>
      </c>
      <c r="M470" s="361">
        <v>253106700</v>
      </c>
    </row>
    <row r="471" spans="1:13">
      <c r="A471" s="360" t="s">
        <v>10850</v>
      </c>
      <c r="B471" s="360" t="s">
        <v>2298</v>
      </c>
      <c r="C471" s="360" t="s">
        <v>920</v>
      </c>
      <c r="D471" s="360">
        <v>4003</v>
      </c>
      <c r="E471" s="360" t="s">
        <v>1144</v>
      </c>
      <c r="F471" s="360" t="s">
        <v>552</v>
      </c>
      <c r="G471" s="360" t="s">
        <v>298</v>
      </c>
      <c r="H471" s="360" t="s">
        <v>41</v>
      </c>
      <c r="I471" s="360" t="s">
        <v>322</v>
      </c>
      <c r="J471" s="360" t="s">
        <v>1136</v>
      </c>
      <c r="K471" s="360" t="s">
        <v>1170</v>
      </c>
      <c r="L471" s="360" t="s">
        <v>34</v>
      </c>
      <c r="M471" s="361">
        <v>233333100</v>
      </c>
    </row>
    <row r="472" spans="1:13">
      <c r="A472" s="360" t="s">
        <v>10851</v>
      </c>
      <c r="B472" s="360" t="s">
        <v>2299</v>
      </c>
      <c r="C472" s="360" t="s">
        <v>920</v>
      </c>
      <c r="D472" s="360">
        <v>4003</v>
      </c>
      <c r="E472" s="360" t="s">
        <v>1144</v>
      </c>
      <c r="F472" s="360" t="s">
        <v>552</v>
      </c>
      <c r="G472" s="360" t="s">
        <v>298</v>
      </c>
      <c r="H472" s="360" t="s">
        <v>41</v>
      </c>
      <c r="I472" s="360" t="s">
        <v>322</v>
      </c>
      <c r="J472" s="360" t="s">
        <v>1136</v>
      </c>
      <c r="K472" s="360" t="s">
        <v>1171</v>
      </c>
      <c r="L472" s="360" t="s">
        <v>34</v>
      </c>
      <c r="M472" s="361">
        <v>204619800</v>
      </c>
    </row>
    <row r="473" spans="1:13">
      <c r="A473" s="360" t="s">
        <v>10852</v>
      </c>
      <c r="B473" s="360" t="s">
        <v>2300</v>
      </c>
      <c r="C473" s="360" t="s">
        <v>920</v>
      </c>
      <c r="D473" s="360">
        <v>4003</v>
      </c>
      <c r="E473" s="360" t="s">
        <v>1144</v>
      </c>
      <c r="F473" s="360" t="s">
        <v>552</v>
      </c>
      <c r="G473" s="360" t="s">
        <v>298</v>
      </c>
      <c r="H473" s="360" t="s">
        <v>41</v>
      </c>
      <c r="I473" s="360" t="s">
        <v>322</v>
      </c>
      <c r="J473" s="360" t="s">
        <v>1136</v>
      </c>
      <c r="K473" s="360" t="s">
        <v>290</v>
      </c>
      <c r="L473" s="360" t="s">
        <v>34</v>
      </c>
      <c r="M473" s="361">
        <v>197458800</v>
      </c>
    </row>
    <row r="474" spans="1:13">
      <c r="A474" s="360" t="s">
        <v>10853</v>
      </c>
      <c r="B474" s="360" t="s">
        <v>2301</v>
      </c>
      <c r="C474" s="360" t="s">
        <v>920</v>
      </c>
      <c r="D474" s="360">
        <v>4003</v>
      </c>
      <c r="E474" s="360" t="s">
        <v>1144</v>
      </c>
      <c r="F474" s="360" t="s">
        <v>552</v>
      </c>
      <c r="G474" s="360" t="s">
        <v>298</v>
      </c>
      <c r="H474" s="360" t="s">
        <v>41</v>
      </c>
      <c r="I474" s="360" t="s">
        <v>322</v>
      </c>
      <c r="J474" s="360" t="s">
        <v>1136</v>
      </c>
      <c r="K474" s="360" t="s">
        <v>291</v>
      </c>
      <c r="L474" s="360" t="s">
        <v>34</v>
      </c>
      <c r="M474" s="361">
        <v>168722400</v>
      </c>
    </row>
    <row r="475" spans="1:13">
      <c r="A475" s="360" t="s">
        <v>10854</v>
      </c>
      <c r="B475" s="360" t="s">
        <v>2302</v>
      </c>
      <c r="C475" s="360" t="s">
        <v>920</v>
      </c>
      <c r="D475" s="360">
        <v>4003</v>
      </c>
      <c r="E475" s="360" t="s">
        <v>1144</v>
      </c>
      <c r="F475" s="360" t="s">
        <v>552</v>
      </c>
      <c r="G475" s="360" t="s">
        <v>298</v>
      </c>
      <c r="H475" s="360" t="s">
        <v>41</v>
      </c>
      <c r="I475" s="360" t="s">
        <v>322</v>
      </c>
      <c r="J475" s="360" t="s">
        <v>1136</v>
      </c>
      <c r="K475" s="360" t="s">
        <v>1170</v>
      </c>
      <c r="L475" s="360" t="s">
        <v>32</v>
      </c>
      <c r="M475" s="361">
        <v>134626800</v>
      </c>
    </row>
    <row r="476" spans="1:13">
      <c r="A476" s="360" t="s">
        <v>10855</v>
      </c>
      <c r="B476" s="360" t="s">
        <v>2303</v>
      </c>
      <c r="C476" s="360" t="s">
        <v>920</v>
      </c>
      <c r="D476" s="360">
        <v>4003</v>
      </c>
      <c r="E476" s="360" t="s">
        <v>1144</v>
      </c>
      <c r="F476" s="360" t="s">
        <v>552</v>
      </c>
      <c r="G476" s="360" t="s">
        <v>298</v>
      </c>
      <c r="H476" s="360" t="s">
        <v>41</v>
      </c>
      <c r="I476" s="360" t="s">
        <v>322</v>
      </c>
      <c r="J476" s="360" t="s">
        <v>1136</v>
      </c>
      <c r="K476" s="360" t="s">
        <v>1171</v>
      </c>
      <c r="L476" s="360" t="s">
        <v>32</v>
      </c>
      <c r="M476" s="361">
        <v>116678100</v>
      </c>
    </row>
    <row r="477" spans="1:13">
      <c r="A477" s="360" t="s">
        <v>10856</v>
      </c>
      <c r="B477" s="360" t="s">
        <v>2304</v>
      </c>
      <c r="C477" s="360" t="s">
        <v>920</v>
      </c>
      <c r="D477" s="360">
        <v>4003</v>
      </c>
      <c r="E477" s="360" t="s">
        <v>1144</v>
      </c>
      <c r="F477" s="360" t="s">
        <v>552</v>
      </c>
      <c r="G477" s="360" t="s">
        <v>298</v>
      </c>
      <c r="H477" s="360" t="s">
        <v>41</v>
      </c>
      <c r="I477" s="360" t="s">
        <v>322</v>
      </c>
      <c r="J477" s="360" t="s">
        <v>1136</v>
      </c>
      <c r="K477" s="360" t="s">
        <v>290</v>
      </c>
      <c r="L477" s="360" t="s">
        <v>32</v>
      </c>
      <c r="M477" s="361">
        <v>116678100</v>
      </c>
    </row>
    <row r="478" spans="1:13">
      <c r="A478" s="360" t="s">
        <v>10857</v>
      </c>
      <c r="B478" s="360" t="s">
        <v>2305</v>
      </c>
      <c r="C478" s="360" t="s">
        <v>920</v>
      </c>
      <c r="D478" s="360">
        <v>4003</v>
      </c>
      <c r="E478" s="360" t="s">
        <v>1144</v>
      </c>
      <c r="F478" s="360" t="s">
        <v>552</v>
      </c>
      <c r="G478" s="360" t="s">
        <v>298</v>
      </c>
      <c r="H478" s="360" t="s">
        <v>41</v>
      </c>
      <c r="I478" s="360" t="s">
        <v>322</v>
      </c>
      <c r="J478" s="360" t="s">
        <v>1136</v>
      </c>
      <c r="K478" s="360" t="s">
        <v>291</v>
      </c>
      <c r="L478" s="360" t="s">
        <v>32</v>
      </c>
      <c r="M478" s="361">
        <v>98729400</v>
      </c>
    </row>
    <row r="479" spans="1:13">
      <c r="A479" s="360" t="s">
        <v>10858</v>
      </c>
      <c r="B479" s="360" t="s">
        <v>2306</v>
      </c>
      <c r="C479" s="360" t="s">
        <v>920</v>
      </c>
      <c r="D479" s="360">
        <v>4003</v>
      </c>
      <c r="E479" s="360" t="s">
        <v>1144</v>
      </c>
      <c r="F479" s="360" t="s">
        <v>552</v>
      </c>
      <c r="G479" s="360" t="s">
        <v>298</v>
      </c>
      <c r="H479" s="360" t="s">
        <v>41</v>
      </c>
      <c r="I479" s="360" t="s">
        <v>322</v>
      </c>
      <c r="J479" s="360" t="s">
        <v>1136</v>
      </c>
      <c r="K479" s="360" t="s">
        <v>1170</v>
      </c>
      <c r="L479" s="360" t="s">
        <v>218</v>
      </c>
      <c r="M479" s="361">
        <v>350034300</v>
      </c>
    </row>
    <row r="480" spans="1:13">
      <c r="A480" s="360" t="s">
        <v>10859</v>
      </c>
      <c r="B480" s="360" t="s">
        <v>2307</v>
      </c>
      <c r="C480" s="360" t="s">
        <v>920</v>
      </c>
      <c r="D480" s="360">
        <v>4003</v>
      </c>
      <c r="E480" s="360" t="s">
        <v>1144</v>
      </c>
      <c r="F480" s="360" t="s">
        <v>552</v>
      </c>
      <c r="G480" s="360" t="s">
        <v>298</v>
      </c>
      <c r="H480" s="360" t="s">
        <v>41</v>
      </c>
      <c r="I480" s="360" t="s">
        <v>322</v>
      </c>
      <c r="J480" s="360" t="s">
        <v>1136</v>
      </c>
      <c r="K480" s="360" t="s">
        <v>1171</v>
      </c>
      <c r="L480" s="360" t="s">
        <v>218</v>
      </c>
      <c r="M480" s="361">
        <v>306952800</v>
      </c>
    </row>
    <row r="481" spans="1:13">
      <c r="A481" s="360" t="s">
        <v>10860</v>
      </c>
      <c r="B481" s="360" t="s">
        <v>2308</v>
      </c>
      <c r="C481" s="360" t="s">
        <v>920</v>
      </c>
      <c r="D481" s="360">
        <v>4003</v>
      </c>
      <c r="E481" s="360" t="s">
        <v>1144</v>
      </c>
      <c r="F481" s="360" t="s">
        <v>552</v>
      </c>
      <c r="G481" s="360" t="s">
        <v>298</v>
      </c>
      <c r="H481" s="360" t="s">
        <v>41</v>
      </c>
      <c r="I481" s="360" t="s">
        <v>322</v>
      </c>
      <c r="J481" s="360" t="s">
        <v>1136</v>
      </c>
      <c r="K481" s="360" t="s">
        <v>290</v>
      </c>
      <c r="L481" s="360" t="s">
        <v>218</v>
      </c>
      <c r="M481" s="361">
        <v>296188200</v>
      </c>
    </row>
    <row r="482" spans="1:13">
      <c r="A482" s="360" t="s">
        <v>10861</v>
      </c>
      <c r="B482" s="360" t="s">
        <v>2309</v>
      </c>
      <c r="C482" s="360" t="s">
        <v>920</v>
      </c>
      <c r="D482" s="360">
        <v>4003</v>
      </c>
      <c r="E482" s="360" t="s">
        <v>1144</v>
      </c>
      <c r="F482" s="360" t="s">
        <v>552</v>
      </c>
      <c r="G482" s="360" t="s">
        <v>298</v>
      </c>
      <c r="H482" s="360" t="s">
        <v>41</v>
      </c>
      <c r="I482" s="360" t="s">
        <v>322</v>
      </c>
      <c r="J482" s="360" t="s">
        <v>1136</v>
      </c>
      <c r="K482" s="360" t="s">
        <v>291</v>
      </c>
      <c r="L482" s="360" t="s">
        <v>218</v>
      </c>
      <c r="M482" s="361">
        <v>253106700</v>
      </c>
    </row>
    <row r="483" spans="1:13">
      <c r="A483" s="360" t="s">
        <v>10862</v>
      </c>
      <c r="B483" s="360" t="s">
        <v>2298</v>
      </c>
      <c r="C483" s="360" t="s">
        <v>920</v>
      </c>
      <c r="D483" s="360">
        <v>4003</v>
      </c>
      <c r="E483" s="360" t="s">
        <v>1144</v>
      </c>
      <c r="F483" s="360" t="s">
        <v>552</v>
      </c>
      <c r="G483" s="360" t="s">
        <v>298</v>
      </c>
      <c r="H483" s="360" t="s">
        <v>41</v>
      </c>
      <c r="I483" s="360" t="s">
        <v>324</v>
      </c>
      <c r="J483" s="360" t="s">
        <v>1133</v>
      </c>
      <c r="K483" s="360" t="s">
        <v>1170</v>
      </c>
      <c r="L483" s="360" t="s">
        <v>34</v>
      </c>
      <c r="M483" s="361">
        <v>233333100</v>
      </c>
    </row>
    <row r="484" spans="1:13">
      <c r="A484" s="360" t="s">
        <v>10863</v>
      </c>
      <c r="B484" s="360" t="s">
        <v>2299</v>
      </c>
      <c r="C484" s="360" t="s">
        <v>920</v>
      </c>
      <c r="D484" s="360">
        <v>4003</v>
      </c>
      <c r="E484" s="360" t="s">
        <v>1144</v>
      </c>
      <c r="F484" s="360" t="s">
        <v>552</v>
      </c>
      <c r="G484" s="360" t="s">
        <v>298</v>
      </c>
      <c r="H484" s="360" t="s">
        <v>41</v>
      </c>
      <c r="I484" s="360" t="s">
        <v>324</v>
      </c>
      <c r="J484" s="360" t="s">
        <v>1133</v>
      </c>
      <c r="K484" s="360" t="s">
        <v>1171</v>
      </c>
      <c r="L484" s="360" t="s">
        <v>34</v>
      </c>
      <c r="M484" s="361">
        <v>204619800</v>
      </c>
    </row>
    <row r="485" spans="1:13">
      <c r="A485" s="360" t="s">
        <v>10864</v>
      </c>
      <c r="B485" s="360" t="s">
        <v>2300</v>
      </c>
      <c r="C485" s="360" t="s">
        <v>920</v>
      </c>
      <c r="D485" s="360">
        <v>4003</v>
      </c>
      <c r="E485" s="360" t="s">
        <v>1144</v>
      </c>
      <c r="F485" s="360" t="s">
        <v>552</v>
      </c>
      <c r="G485" s="360" t="s">
        <v>298</v>
      </c>
      <c r="H485" s="360" t="s">
        <v>41</v>
      </c>
      <c r="I485" s="360" t="s">
        <v>324</v>
      </c>
      <c r="J485" s="360" t="s">
        <v>1133</v>
      </c>
      <c r="K485" s="360" t="s">
        <v>290</v>
      </c>
      <c r="L485" s="360" t="s">
        <v>34</v>
      </c>
      <c r="M485" s="361">
        <v>197458800</v>
      </c>
    </row>
    <row r="486" spans="1:13">
      <c r="A486" s="360" t="s">
        <v>10865</v>
      </c>
      <c r="B486" s="360" t="s">
        <v>2301</v>
      </c>
      <c r="C486" s="360" t="s">
        <v>920</v>
      </c>
      <c r="D486" s="360">
        <v>4003</v>
      </c>
      <c r="E486" s="360" t="s">
        <v>1144</v>
      </c>
      <c r="F486" s="360" t="s">
        <v>552</v>
      </c>
      <c r="G486" s="360" t="s">
        <v>298</v>
      </c>
      <c r="H486" s="360" t="s">
        <v>41</v>
      </c>
      <c r="I486" s="360" t="s">
        <v>324</v>
      </c>
      <c r="J486" s="360" t="s">
        <v>1133</v>
      </c>
      <c r="K486" s="360" t="s">
        <v>291</v>
      </c>
      <c r="L486" s="360" t="s">
        <v>34</v>
      </c>
      <c r="M486" s="361">
        <v>168722400</v>
      </c>
    </row>
    <row r="487" spans="1:13">
      <c r="A487" s="360" t="s">
        <v>10866</v>
      </c>
      <c r="B487" s="360" t="s">
        <v>2302</v>
      </c>
      <c r="C487" s="360" t="s">
        <v>920</v>
      </c>
      <c r="D487" s="360">
        <v>4003</v>
      </c>
      <c r="E487" s="360" t="s">
        <v>1144</v>
      </c>
      <c r="F487" s="360" t="s">
        <v>552</v>
      </c>
      <c r="G487" s="360" t="s">
        <v>298</v>
      </c>
      <c r="H487" s="360" t="s">
        <v>41</v>
      </c>
      <c r="I487" s="360" t="s">
        <v>324</v>
      </c>
      <c r="J487" s="360" t="s">
        <v>1133</v>
      </c>
      <c r="K487" s="360" t="s">
        <v>1170</v>
      </c>
      <c r="L487" s="360" t="s">
        <v>32</v>
      </c>
      <c r="M487" s="361">
        <v>134626800</v>
      </c>
    </row>
    <row r="488" spans="1:13">
      <c r="A488" s="360" t="s">
        <v>10867</v>
      </c>
      <c r="B488" s="360" t="s">
        <v>2303</v>
      </c>
      <c r="C488" s="360" t="s">
        <v>920</v>
      </c>
      <c r="D488" s="360">
        <v>4003</v>
      </c>
      <c r="E488" s="360" t="s">
        <v>1144</v>
      </c>
      <c r="F488" s="360" t="s">
        <v>552</v>
      </c>
      <c r="G488" s="360" t="s">
        <v>298</v>
      </c>
      <c r="H488" s="360" t="s">
        <v>41</v>
      </c>
      <c r="I488" s="360" t="s">
        <v>324</v>
      </c>
      <c r="J488" s="360" t="s">
        <v>1133</v>
      </c>
      <c r="K488" s="360" t="s">
        <v>1171</v>
      </c>
      <c r="L488" s="360" t="s">
        <v>32</v>
      </c>
      <c r="M488" s="361">
        <v>116678100</v>
      </c>
    </row>
    <row r="489" spans="1:13">
      <c r="A489" s="360" t="s">
        <v>10868</v>
      </c>
      <c r="B489" s="360" t="s">
        <v>2304</v>
      </c>
      <c r="C489" s="360" t="s">
        <v>920</v>
      </c>
      <c r="D489" s="360">
        <v>4003</v>
      </c>
      <c r="E489" s="360" t="s">
        <v>1144</v>
      </c>
      <c r="F489" s="360" t="s">
        <v>552</v>
      </c>
      <c r="G489" s="360" t="s">
        <v>298</v>
      </c>
      <c r="H489" s="360" t="s">
        <v>41</v>
      </c>
      <c r="I489" s="360" t="s">
        <v>324</v>
      </c>
      <c r="J489" s="360" t="s">
        <v>1133</v>
      </c>
      <c r="K489" s="360" t="s">
        <v>290</v>
      </c>
      <c r="L489" s="360" t="s">
        <v>32</v>
      </c>
      <c r="M489" s="361">
        <v>116678100</v>
      </c>
    </row>
    <row r="490" spans="1:13">
      <c r="A490" s="360" t="s">
        <v>10869</v>
      </c>
      <c r="B490" s="360" t="s">
        <v>2305</v>
      </c>
      <c r="C490" s="360" t="s">
        <v>920</v>
      </c>
      <c r="D490" s="360">
        <v>4003</v>
      </c>
      <c r="E490" s="360" t="s">
        <v>1144</v>
      </c>
      <c r="F490" s="360" t="s">
        <v>552</v>
      </c>
      <c r="G490" s="360" t="s">
        <v>298</v>
      </c>
      <c r="H490" s="360" t="s">
        <v>41</v>
      </c>
      <c r="I490" s="360" t="s">
        <v>324</v>
      </c>
      <c r="J490" s="360" t="s">
        <v>1133</v>
      </c>
      <c r="K490" s="360" t="s">
        <v>291</v>
      </c>
      <c r="L490" s="360" t="s">
        <v>32</v>
      </c>
      <c r="M490" s="361">
        <v>98729400</v>
      </c>
    </row>
    <row r="491" spans="1:13">
      <c r="A491" s="360" t="s">
        <v>10870</v>
      </c>
      <c r="B491" s="360" t="s">
        <v>2306</v>
      </c>
      <c r="C491" s="360" t="s">
        <v>920</v>
      </c>
      <c r="D491" s="360">
        <v>4003</v>
      </c>
      <c r="E491" s="360" t="s">
        <v>1144</v>
      </c>
      <c r="F491" s="360" t="s">
        <v>552</v>
      </c>
      <c r="G491" s="360" t="s">
        <v>298</v>
      </c>
      <c r="H491" s="360" t="s">
        <v>41</v>
      </c>
      <c r="I491" s="360" t="s">
        <v>324</v>
      </c>
      <c r="J491" s="360" t="s">
        <v>1133</v>
      </c>
      <c r="K491" s="360" t="s">
        <v>1170</v>
      </c>
      <c r="L491" s="360" t="s">
        <v>218</v>
      </c>
      <c r="M491" s="361">
        <v>350034300</v>
      </c>
    </row>
    <row r="492" spans="1:13">
      <c r="A492" s="360" t="s">
        <v>10871</v>
      </c>
      <c r="B492" s="360" t="s">
        <v>2307</v>
      </c>
      <c r="C492" s="360" t="s">
        <v>920</v>
      </c>
      <c r="D492" s="360">
        <v>4003</v>
      </c>
      <c r="E492" s="360" t="s">
        <v>1144</v>
      </c>
      <c r="F492" s="360" t="s">
        <v>552</v>
      </c>
      <c r="G492" s="360" t="s">
        <v>298</v>
      </c>
      <c r="H492" s="360" t="s">
        <v>41</v>
      </c>
      <c r="I492" s="360" t="s">
        <v>324</v>
      </c>
      <c r="J492" s="360" t="s">
        <v>1133</v>
      </c>
      <c r="K492" s="360" t="s">
        <v>1171</v>
      </c>
      <c r="L492" s="360" t="s">
        <v>218</v>
      </c>
      <c r="M492" s="361">
        <v>306952800</v>
      </c>
    </row>
    <row r="493" spans="1:13">
      <c r="A493" s="360" t="s">
        <v>10872</v>
      </c>
      <c r="B493" s="360" t="s">
        <v>2308</v>
      </c>
      <c r="C493" s="360" t="s">
        <v>920</v>
      </c>
      <c r="D493" s="360">
        <v>4003</v>
      </c>
      <c r="E493" s="360" t="s">
        <v>1144</v>
      </c>
      <c r="F493" s="360" t="s">
        <v>552</v>
      </c>
      <c r="G493" s="360" t="s">
        <v>298</v>
      </c>
      <c r="H493" s="360" t="s">
        <v>41</v>
      </c>
      <c r="I493" s="360" t="s">
        <v>324</v>
      </c>
      <c r="J493" s="360" t="s">
        <v>1133</v>
      </c>
      <c r="K493" s="360" t="s">
        <v>290</v>
      </c>
      <c r="L493" s="360" t="s">
        <v>218</v>
      </c>
      <c r="M493" s="361">
        <v>296188200</v>
      </c>
    </row>
    <row r="494" spans="1:13">
      <c r="A494" s="360" t="s">
        <v>10873</v>
      </c>
      <c r="B494" s="360" t="s">
        <v>2309</v>
      </c>
      <c r="C494" s="360" t="s">
        <v>920</v>
      </c>
      <c r="D494" s="360">
        <v>4003</v>
      </c>
      <c r="E494" s="360" t="s">
        <v>1144</v>
      </c>
      <c r="F494" s="360" t="s">
        <v>552</v>
      </c>
      <c r="G494" s="360" t="s">
        <v>298</v>
      </c>
      <c r="H494" s="360" t="s">
        <v>41</v>
      </c>
      <c r="I494" s="360" t="s">
        <v>324</v>
      </c>
      <c r="J494" s="360" t="s">
        <v>1133</v>
      </c>
      <c r="K494" s="360" t="s">
        <v>291</v>
      </c>
      <c r="L494" s="360" t="s">
        <v>218</v>
      </c>
      <c r="M494" s="361">
        <v>253106700</v>
      </c>
    </row>
    <row r="495" spans="1:13">
      <c r="A495" s="360" t="s">
        <v>10874</v>
      </c>
      <c r="B495" s="360" t="s">
        <v>2298</v>
      </c>
      <c r="C495" s="360" t="s">
        <v>920</v>
      </c>
      <c r="D495" s="360">
        <v>4003</v>
      </c>
      <c r="E495" s="360" t="s">
        <v>1144</v>
      </c>
      <c r="F495" s="360" t="s">
        <v>552</v>
      </c>
      <c r="G495" s="360" t="s">
        <v>298</v>
      </c>
      <c r="H495" s="360" t="s">
        <v>41</v>
      </c>
      <c r="I495" s="360" t="s">
        <v>42</v>
      </c>
      <c r="J495" s="360" t="s">
        <v>1138</v>
      </c>
      <c r="K495" s="360" t="s">
        <v>1170</v>
      </c>
      <c r="L495" s="360" t="s">
        <v>34</v>
      </c>
      <c r="M495" s="361">
        <v>233333100</v>
      </c>
    </row>
    <row r="496" spans="1:13">
      <c r="A496" s="360" t="s">
        <v>10875</v>
      </c>
      <c r="B496" s="360" t="s">
        <v>2299</v>
      </c>
      <c r="C496" s="360" t="s">
        <v>920</v>
      </c>
      <c r="D496" s="360">
        <v>4003</v>
      </c>
      <c r="E496" s="360" t="s">
        <v>1144</v>
      </c>
      <c r="F496" s="360" t="s">
        <v>552</v>
      </c>
      <c r="G496" s="360" t="s">
        <v>298</v>
      </c>
      <c r="H496" s="360" t="s">
        <v>41</v>
      </c>
      <c r="I496" s="360" t="s">
        <v>42</v>
      </c>
      <c r="J496" s="360" t="s">
        <v>1138</v>
      </c>
      <c r="K496" s="360" t="s">
        <v>1171</v>
      </c>
      <c r="L496" s="360" t="s">
        <v>34</v>
      </c>
      <c r="M496" s="361">
        <v>204619800</v>
      </c>
    </row>
    <row r="497" spans="1:13">
      <c r="A497" s="360" t="s">
        <v>10876</v>
      </c>
      <c r="B497" s="360" t="s">
        <v>2300</v>
      </c>
      <c r="C497" s="360" t="s">
        <v>920</v>
      </c>
      <c r="D497" s="360">
        <v>4003</v>
      </c>
      <c r="E497" s="360" t="s">
        <v>1144</v>
      </c>
      <c r="F497" s="360" t="s">
        <v>552</v>
      </c>
      <c r="G497" s="360" t="s">
        <v>298</v>
      </c>
      <c r="H497" s="360" t="s">
        <v>41</v>
      </c>
      <c r="I497" s="360" t="s">
        <v>42</v>
      </c>
      <c r="J497" s="360" t="s">
        <v>1138</v>
      </c>
      <c r="K497" s="360" t="s">
        <v>290</v>
      </c>
      <c r="L497" s="360" t="s">
        <v>34</v>
      </c>
      <c r="M497" s="361">
        <v>197458800</v>
      </c>
    </row>
    <row r="498" spans="1:13">
      <c r="A498" s="360" t="s">
        <v>10877</v>
      </c>
      <c r="B498" s="360" t="s">
        <v>2301</v>
      </c>
      <c r="C498" s="360" t="s">
        <v>920</v>
      </c>
      <c r="D498" s="360">
        <v>4003</v>
      </c>
      <c r="E498" s="360" t="s">
        <v>1144</v>
      </c>
      <c r="F498" s="360" t="s">
        <v>552</v>
      </c>
      <c r="G498" s="360" t="s">
        <v>298</v>
      </c>
      <c r="H498" s="360" t="s">
        <v>41</v>
      </c>
      <c r="I498" s="360" t="s">
        <v>42</v>
      </c>
      <c r="J498" s="360" t="s">
        <v>1138</v>
      </c>
      <c r="K498" s="360" t="s">
        <v>291</v>
      </c>
      <c r="L498" s="360" t="s">
        <v>34</v>
      </c>
      <c r="M498" s="361">
        <v>168722400</v>
      </c>
    </row>
    <row r="499" spans="1:13">
      <c r="A499" s="360" t="s">
        <v>10878</v>
      </c>
      <c r="B499" s="360" t="s">
        <v>2302</v>
      </c>
      <c r="C499" s="360" t="s">
        <v>920</v>
      </c>
      <c r="D499" s="360">
        <v>4003</v>
      </c>
      <c r="E499" s="360" t="s">
        <v>1144</v>
      </c>
      <c r="F499" s="360" t="s">
        <v>552</v>
      </c>
      <c r="G499" s="360" t="s">
        <v>298</v>
      </c>
      <c r="H499" s="360" t="s">
        <v>41</v>
      </c>
      <c r="I499" s="360" t="s">
        <v>42</v>
      </c>
      <c r="J499" s="360" t="s">
        <v>1138</v>
      </c>
      <c r="K499" s="360" t="s">
        <v>1170</v>
      </c>
      <c r="L499" s="360" t="s">
        <v>32</v>
      </c>
      <c r="M499" s="361">
        <v>134626800</v>
      </c>
    </row>
    <row r="500" spans="1:13">
      <c r="A500" s="360" t="s">
        <v>10879</v>
      </c>
      <c r="B500" s="360" t="s">
        <v>2303</v>
      </c>
      <c r="C500" s="360" t="s">
        <v>920</v>
      </c>
      <c r="D500" s="360">
        <v>4003</v>
      </c>
      <c r="E500" s="360" t="s">
        <v>1144</v>
      </c>
      <c r="F500" s="360" t="s">
        <v>552</v>
      </c>
      <c r="G500" s="360" t="s">
        <v>298</v>
      </c>
      <c r="H500" s="360" t="s">
        <v>41</v>
      </c>
      <c r="I500" s="360" t="s">
        <v>42</v>
      </c>
      <c r="J500" s="360" t="s">
        <v>1138</v>
      </c>
      <c r="K500" s="360" t="s">
        <v>1171</v>
      </c>
      <c r="L500" s="360" t="s">
        <v>32</v>
      </c>
      <c r="M500" s="361">
        <v>116678100</v>
      </c>
    </row>
    <row r="501" spans="1:13">
      <c r="A501" s="360" t="s">
        <v>10880</v>
      </c>
      <c r="B501" s="360" t="s">
        <v>2304</v>
      </c>
      <c r="C501" s="360" t="s">
        <v>920</v>
      </c>
      <c r="D501" s="360">
        <v>4003</v>
      </c>
      <c r="E501" s="360" t="s">
        <v>1144</v>
      </c>
      <c r="F501" s="360" t="s">
        <v>552</v>
      </c>
      <c r="G501" s="360" t="s">
        <v>298</v>
      </c>
      <c r="H501" s="360" t="s">
        <v>41</v>
      </c>
      <c r="I501" s="360" t="s">
        <v>42</v>
      </c>
      <c r="J501" s="360" t="s">
        <v>1138</v>
      </c>
      <c r="K501" s="360" t="s">
        <v>290</v>
      </c>
      <c r="L501" s="360" t="s">
        <v>32</v>
      </c>
      <c r="M501" s="361">
        <v>116678100</v>
      </c>
    </row>
    <row r="502" spans="1:13">
      <c r="A502" s="360" t="s">
        <v>10881</v>
      </c>
      <c r="B502" s="360" t="s">
        <v>2305</v>
      </c>
      <c r="C502" s="360" t="s">
        <v>920</v>
      </c>
      <c r="D502" s="360">
        <v>4003</v>
      </c>
      <c r="E502" s="360" t="s">
        <v>1144</v>
      </c>
      <c r="F502" s="360" t="s">
        <v>552</v>
      </c>
      <c r="G502" s="360" t="s">
        <v>298</v>
      </c>
      <c r="H502" s="360" t="s">
        <v>41</v>
      </c>
      <c r="I502" s="360" t="s">
        <v>42</v>
      </c>
      <c r="J502" s="360" t="s">
        <v>1138</v>
      </c>
      <c r="K502" s="360" t="s">
        <v>291</v>
      </c>
      <c r="L502" s="360" t="s">
        <v>32</v>
      </c>
      <c r="M502" s="361">
        <v>98729400</v>
      </c>
    </row>
    <row r="503" spans="1:13">
      <c r="A503" s="360" t="s">
        <v>10882</v>
      </c>
      <c r="B503" s="360" t="s">
        <v>2306</v>
      </c>
      <c r="C503" s="360" t="s">
        <v>920</v>
      </c>
      <c r="D503" s="360">
        <v>4003</v>
      </c>
      <c r="E503" s="360" t="s">
        <v>1144</v>
      </c>
      <c r="F503" s="360" t="s">
        <v>552</v>
      </c>
      <c r="G503" s="360" t="s">
        <v>298</v>
      </c>
      <c r="H503" s="360" t="s">
        <v>41</v>
      </c>
      <c r="I503" s="360" t="s">
        <v>42</v>
      </c>
      <c r="J503" s="360" t="s">
        <v>1138</v>
      </c>
      <c r="K503" s="360" t="s">
        <v>1170</v>
      </c>
      <c r="L503" s="360" t="s">
        <v>218</v>
      </c>
      <c r="M503" s="361">
        <v>350034300</v>
      </c>
    </row>
    <row r="504" spans="1:13">
      <c r="A504" s="360" t="s">
        <v>10883</v>
      </c>
      <c r="B504" s="360" t="s">
        <v>2307</v>
      </c>
      <c r="C504" s="360" t="s">
        <v>920</v>
      </c>
      <c r="D504" s="360">
        <v>4003</v>
      </c>
      <c r="E504" s="360" t="s">
        <v>1144</v>
      </c>
      <c r="F504" s="360" t="s">
        <v>552</v>
      </c>
      <c r="G504" s="360" t="s">
        <v>298</v>
      </c>
      <c r="H504" s="360" t="s">
        <v>41</v>
      </c>
      <c r="I504" s="360" t="s">
        <v>42</v>
      </c>
      <c r="J504" s="360" t="s">
        <v>1138</v>
      </c>
      <c r="K504" s="360" t="s">
        <v>1171</v>
      </c>
      <c r="L504" s="360" t="s">
        <v>218</v>
      </c>
      <c r="M504" s="361">
        <v>306952800</v>
      </c>
    </row>
    <row r="505" spans="1:13">
      <c r="A505" s="360" t="s">
        <v>10884</v>
      </c>
      <c r="B505" s="360" t="s">
        <v>2308</v>
      </c>
      <c r="C505" s="360" t="s">
        <v>920</v>
      </c>
      <c r="D505" s="360">
        <v>4003</v>
      </c>
      <c r="E505" s="360" t="s">
        <v>1144</v>
      </c>
      <c r="F505" s="360" t="s">
        <v>552</v>
      </c>
      <c r="G505" s="360" t="s">
        <v>298</v>
      </c>
      <c r="H505" s="360" t="s">
        <v>41</v>
      </c>
      <c r="I505" s="360" t="s">
        <v>42</v>
      </c>
      <c r="J505" s="360" t="s">
        <v>1138</v>
      </c>
      <c r="K505" s="360" t="s">
        <v>290</v>
      </c>
      <c r="L505" s="360" t="s">
        <v>218</v>
      </c>
      <c r="M505" s="361">
        <v>296188200</v>
      </c>
    </row>
    <row r="506" spans="1:13">
      <c r="A506" s="360" t="s">
        <v>10885</v>
      </c>
      <c r="B506" s="360" t="s">
        <v>2309</v>
      </c>
      <c r="C506" s="360" t="s">
        <v>920</v>
      </c>
      <c r="D506" s="360">
        <v>4003</v>
      </c>
      <c r="E506" s="360" t="s">
        <v>1144</v>
      </c>
      <c r="F506" s="360" t="s">
        <v>552</v>
      </c>
      <c r="G506" s="360" t="s">
        <v>298</v>
      </c>
      <c r="H506" s="360" t="s">
        <v>41</v>
      </c>
      <c r="I506" s="360" t="s">
        <v>42</v>
      </c>
      <c r="J506" s="360" t="s">
        <v>1138</v>
      </c>
      <c r="K506" s="360" t="s">
        <v>291</v>
      </c>
      <c r="L506" s="360" t="s">
        <v>218</v>
      </c>
      <c r="M506" s="361">
        <v>253106700</v>
      </c>
    </row>
    <row r="507" spans="1:13">
      <c r="A507" s="360" t="s">
        <v>10886</v>
      </c>
      <c r="B507" s="360" t="s">
        <v>2298</v>
      </c>
      <c r="C507" s="360" t="s">
        <v>920</v>
      </c>
      <c r="D507" s="360">
        <v>4003</v>
      </c>
      <c r="E507" s="360" t="s">
        <v>1144</v>
      </c>
      <c r="F507" s="360" t="s">
        <v>552</v>
      </c>
      <c r="G507" s="360" t="s">
        <v>298</v>
      </c>
      <c r="H507" s="360" t="s">
        <v>41</v>
      </c>
      <c r="I507" s="360" t="s">
        <v>219</v>
      </c>
      <c r="J507" s="360" t="s">
        <v>1139</v>
      </c>
      <c r="K507" s="360" t="s">
        <v>1170</v>
      </c>
      <c r="L507" s="360" t="s">
        <v>34</v>
      </c>
      <c r="M507" s="361">
        <v>233333100</v>
      </c>
    </row>
    <row r="508" spans="1:13">
      <c r="A508" s="360" t="s">
        <v>10887</v>
      </c>
      <c r="B508" s="360" t="s">
        <v>2299</v>
      </c>
      <c r="C508" s="360" t="s">
        <v>920</v>
      </c>
      <c r="D508" s="360">
        <v>4003</v>
      </c>
      <c r="E508" s="360" t="s">
        <v>1144</v>
      </c>
      <c r="F508" s="360" t="s">
        <v>552</v>
      </c>
      <c r="G508" s="360" t="s">
        <v>298</v>
      </c>
      <c r="H508" s="360" t="s">
        <v>41</v>
      </c>
      <c r="I508" s="360" t="s">
        <v>219</v>
      </c>
      <c r="J508" s="360" t="s">
        <v>1139</v>
      </c>
      <c r="K508" s="360" t="s">
        <v>1171</v>
      </c>
      <c r="L508" s="360" t="s">
        <v>34</v>
      </c>
      <c r="M508" s="361">
        <v>204619800</v>
      </c>
    </row>
    <row r="509" spans="1:13">
      <c r="A509" s="360" t="s">
        <v>10888</v>
      </c>
      <c r="B509" s="360" t="s">
        <v>2300</v>
      </c>
      <c r="C509" s="360" t="s">
        <v>920</v>
      </c>
      <c r="D509" s="360">
        <v>4003</v>
      </c>
      <c r="E509" s="360" t="s">
        <v>1144</v>
      </c>
      <c r="F509" s="360" t="s">
        <v>552</v>
      </c>
      <c r="G509" s="360" t="s">
        <v>298</v>
      </c>
      <c r="H509" s="360" t="s">
        <v>41</v>
      </c>
      <c r="I509" s="360" t="s">
        <v>219</v>
      </c>
      <c r="J509" s="360" t="s">
        <v>1139</v>
      </c>
      <c r="K509" s="360" t="s">
        <v>290</v>
      </c>
      <c r="L509" s="360" t="s">
        <v>34</v>
      </c>
      <c r="M509" s="361">
        <v>197458800</v>
      </c>
    </row>
    <row r="510" spans="1:13">
      <c r="A510" s="360" t="s">
        <v>10889</v>
      </c>
      <c r="B510" s="360" t="s">
        <v>2301</v>
      </c>
      <c r="C510" s="360" t="s">
        <v>920</v>
      </c>
      <c r="D510" s="360">
        <v>4003</v>
      </c>
      <c r="E510" s="360" t="s">
        <v>1144</v>
      </c>
      <c r="F510" s="360" t="s">
        <v>552</v>
      </c>
      <c r="G510" s="360" t="s">
        <v>298</v>
      </c>
      <c r="H510" s="360" t="s">
        <v>41</v>
      </c>
      <c r="I510" s="360" t="s">
        <v>219</v>
      </c>
      <c r="J510" s="360" t="s">
        <v>1139</v>
      </c>
      <c r="K510" s="360" t="s">
        <v>291</v>
      </c>
      <c r="L510" s="360" t="s">
        <v>34</v>
      </c>
      <c r="M510" s="361">
        <v>168722400</v>
      </c>
    </row>
    <row r="511" spans="1:13">
      <c r="A511" s="360" t="s">
        <v>10890</v>
      </c>
      <c r="B511" s="360" t="s">
        <v>2302</v>
      </c>
      <c r="C511" s="360" t="s">
        <v>920</v>
      </c>
      <c r="D511" s="360">
        <v>4003</v>
      </c>
      <c r="E511" s="360" t="s">
        <v>1144</v>
      </c>
      <c r="F511" s="360" t="s">
        <v>552</v>
      </c>
      <c r="G511" s="360" t="s">
        <v>298</v>
      </c>
      <c r="H511" s="360" t="s">
        <v>41</v>
      </c>
      <c r="I511" s="360" t="s">
        <v>219</v>
      </c>
      <c r="J511" s="360" t="s">
        <v>1139</v>
      </c>
      <c r="K511" s="360" t="s">
        <v>1170</v>
      </c>
      <c r="L511" s="360" t="s">
        <v>32</v>
      </c>
      <c r="M511" s="361">
        <v>134626800</v>
      </c>
    </row>
    <row r="512" spans="1:13">
      <c r="A512" s="360" t="s">
        <v>10891</v>
      </c>
      <c r="B512" s="360" t="s">
        <v>2303</v>
      </c>
      <c r="C512" s="360" t="s">
        <v>920</v>
      </c>
      <c r="D512" s="360">
        <v>4003</v>
      </c>
      <c r="E512" s="360" t="s">
        <v>1144</v>
      </c>
      <c r="F512" s="360" t="s">
        <v>552</v>
      </c>
      <c r="G512" s="360" t="s">
        <v>298</v>
      </c>
      <c r="H512" s="360" t="s">
        <v>41</v>
      </c>
      <c r="I512" s="360" t="s">
        <v>219</v>
      </c>
      <c r="J512" s="360" t="s">
        <v>1139</v>
      </c>
      <c r="K512" s="360" t="s">
        <v>1171</v>
      </c>
      <c r="L512" s="360" t="s">
        <v>32</v>
      </c>
      <c r="M512" s="361">
        <v>116678100</v>
      </c>
    </row>
    <row r="513" spans="1:13">
      <c r="A513" s="360" t="s">
        <v>10892</v>
      </c>
      <c r="B513" s="360" t="s">
        <v>2304</v>
      </c>
      <c r="C513" s="360" t="s">
        <v>920</v>
      </c>
      <c r="D513" s="360">
        <v>4003</v>
      </c>
      <c r="E513" s="360" t="s">
        <v>1144</v>
      </c>
      <c r="F513" s="360" t="s">
        <v>552</v>
      </c>
      <c r="G513" s="360" t="s">
        <v>298</v>
      </c>
      <c r="H513" s="360" t="s">
        <v>41</v>
      </c>
      <c r="I513" s="360" t="s">
        <v>219</v>
      </c>
      <c r="J513" s="360" t="s">
        <v>1139</v>
      </c>
      <c r="K513" s="360" t="s">
        <v>290</v>
      </c>
      <c r="L513" s="360" t="s">
        <v>32</v>
      </c>
      <c r="M513" s="361">
        <v>116678100</v>
      </c>
    </row>
    <row r="514" spans="1:13">
      <c r="A514" s="360" t="s">
        <v>10893</v>
      </c>
      <c r="B514" s="360" t="s">
        <v>2305</v>
      </c>
      <c r="C514" s="360" t="s">
        <v>920</v>
      </c>
      <c r="D514" s="360">
        <v>4003</v>
      </c>
      <c r="E514" s="360" t="s">
        <v>1144</v>
      </c>
      <c r="F514" s="360" t="s">
        <v>552</v>
      </c>
      <c r="G514" s="360" t="s">
        <v>298</v>
      </c>
      <c r="H514" s="360" t="s">
        <v>41</v>
      </c>
      <c r="I514" s="360" t="s">
        <v>219</v>
      </c>
      <c r="J514" s="360" t="s">
        <v>1139</v>
      </c>
      <c r="K514" s="360" t="s">
        <v>291</v>
      </c>
      <c r="L514" s="360" t="s">
        <v>32</v>
      </c>
      <c r="M514" s="361">
        <v>98729400</v>
      </c>
    </row>
    <row r="515" spans="1:13">
      <c r="A515" s="360" t="s">
        <v>10894</v>
      </c>
      <c r="B515" s="360" t="s">
        <v>2306</v>
      </c>
      <c r="C515" s="360" t="s">
        <v>920</v>
      </c>
      <c r="D515" s="360">
        <v>4003</v>
      </c>
      <c r="E515" s="360" t="s">
        <v>1144</v>
      </c>
      <c r="F515" s="360" t="s">
        <v>552</v>
      </c>
      <c r="G515" s="360" t="s">
        <v>298</v>
      </c>
      <c r="H515" s="360" t="s">
        <v>41</v>
      </c>
      <c r="I515" s="360" t="s">
        <v>219</v>
      </c>
      <c r="J515" s="360" t="s">
        <v>1139</v>
      </c>
      <c r="K515" s="360" t="s">
        <v>1170</v>
      </c>
      <c r="L515" s="360" t="s">
        <v>218</v>
      </c>
      <c r="M515" s="361">
        <v>350034300</v>
      </c>
    </row>
    <row r="516" spans="1:13">
      <c r="A516" s="360" t="s">
        <v>10895</v>
      </c>
      <c r="B516" s="360" t="s">
        <v>2307</v>
      </c>
      <c r="C516" s="360" t="s">
        <v>920</v>
      </c>
      <c r="D516" s="360">
        <v>4003</v>
      </c>
      <c r="E516" s="360" t="s">
        <v>1144</v>
      </c>
      <c r="F516" s="360" t="s">
        <v>552</v>
      </c>
      <c r="G516" s="360" t="s">
        <v>298</v>
      </c>
      <c r="H516" s="360" t="s">
        <v>41</v>
      </c>
      <c r="I516" s="360" t="s">
        <v>219</v>
      </c>
      <c r="J516" s="360" t="s">
        <v>1139</v>
      </c>
      <c r="K516" s="360" t="s">
        <v>1171</v>
      </c>
      <c r="L516" s="360" t="s">
        <v>218</v>
      </c>
      <c r="M516" s="361">
        <v>306952800</v>
      </c>
    </row>
    <row r="517" spans="1:13">
      <c r="A517" s="360" t="s">
        <v>10896</v>
      </c>
      <c r="B517" s="360" t="s">
        <v>2308</v>
      </c>
      <c r="C517" s="360" t="s">
        <v>920</v>
      </c>
      <c r="D517" s="360">
        <v>4003</v>
      </c>
      <c r="E517" s="360" t="s">
        <v>1144</v>
      </c>
      <c r="F517" s="360" t="s">
        <v>552</v>
      </c>
      <c r="G517" s="360" t="s">
        <v>298</v>
      </c>
      <c r="H517" s="360" t="s">
        <v>41</v>
      </c>
      <c r="I517" s="360" t="s">
        <v>219</v>
      </c>
      <c r="J517" s="360" t="s">
        <v>1139</v>
      </c>
      <c r="K517" s="360" t="s">
        <v>290</v>
      </c>
      <c r="L517" s="360" t="s">
        <v>218</v>
      </c>
      <c r="M517" s="361">
        <v>296188200</v>
      </c>
    </row>
    <row r="518" spans="1:13">
      <c r="A518" s="360" t="s">
        <v>10897</v>
      </c>
      <c r="B518" s="360" t="s">
        <v>2309</v>
      </c>
      <c r="C518" s="360" t="s">
        <v>920</v>
      </c>
      <c r="D518" s="360">
        <v>4003</v>
      </c>
      <c r="E518" s="360" t="s">
        <v>1144</v>
      </c>
      <c r="F518" s="360" t="s">
        <v>552</v>
      </c>
      <c r="G518" s="360" t="s">
        <v>298</v>
      </c>
      <c r="H518" s="360" t="s">
        <v>41</v>
      </c>
      <c r="I518" s="360" t="s">
        <v>219</v>
      </c>
      <c r="J518" s="360" t="s">
        <v>1139</v>
      </c>
      <c r="K518" s="360" t="s">
        <v>291</v>
      </c>
      <c r="L518" s="360" t="s">
        <v>218</v>
      </c>
      <c r="M518" s="361">
        <v>253106700</v>
      </c>
    </row>
    <row r="519" spans="1:13">
      <c r="A519" s="360" t="s">
        <v>10898</v>
      </c>
      <c r="B519" s="360" t="s">
        <v>2298</v>
      </c>
      <c r="C519" s="360" t="s">
        <v>920</v>
      </c>
      <c r="D519" s="360">
        <v>4003</v>
      </c>
      <c r="E519" s="360" t="s">
        <v>1144</v>
      </c>
      <c r="F519" s="360" t="s">
        <v>552</v>
      </c>
      <c r="G519" s="360" t="s">
        <v>298</v>
      </c>
      <c r="H519" s="360" t="s">
        <v>41</v>
      </c>
      <c r="I519" s="360" t="s">
        <v>44</v>
      </c>
      <c r="J519" s="360" t="s">
        <v>1140</v>
      </c>
      <c r="K519" s="360" t="s">
        <v>1170</v>
      </c>
      <c r="L519" s="360" t="s">
        <v>34</v>
      </c>
      <c r="M519" s="361">
        <v>233333100</v>
      </c>
    </row>
    <row r="520" spans="1:13">
      <c r="A520" s="360" t="s">
        <v>10899</v>
      </c>
      <c r="B520" s="360" t="s">
        <v>2299</v>
      </c>
      <c r="C520" s="360" t="s">
        <v>920</v>
      </c>
      <c r="D520" s="360">
        <v>4003</v>
      </c>
      <c r="E520" s="360" t="s">
        <v>1144</v>
      </c>
      <c r="F520" s="360" t="s">
        <v>552</v>
      </c>
      <c r="G520" s="360" t="s">
        <v>298</v>
      </c>
      <c r="H520" s="360" t="s">
        <v>41</v>
      </c>
      <c r="I520" s="360" t="s">
        <v>44</v>
      </c>
      <c r="J520" s="360" t="s">
        <v>1140</v>
      </c>
      <c r="K520" s="360" t="s">
        <v>1171</v>
      </c>
      <c r="L520" s="360" t="s">
        <v>34</v>
      </c>
      <c r="M520" s="361">
        <v>204619800</v>
      </c>
    </row>
    <row r="521" spans="1:13">
      <c r="A521" s="360" t="s">
        <v>10900</v>
      </c>
      <c r="B521" s="360" t="s">
        <v>2300</v>
      </c>
      <c r="C521" s="360" t="s">
        <v>920</v>
      </c>
      <c r="D521" s="360">
        <v>4003</v>
      </c>
      <c r="E521" s="360" t="s">
        <v>1144</v>
      </c>
      <c r="F521" s="360" t="s">
        <v>552</v>
      </c>
      <c r="G521" s="360" t="s">
        <v>298</v>
      </c>
      <c r="H521" s="360" t="s">
        <v>41</v>
      </c>
      <c r="I521" s="360" t="s">
        <v>44</v>
      </c>
      <c r="J521" s="360" t="s">
        <v>1140</v>
      </c>
      <c r="K521" s="360" t="s">
        <v>290</v>
      </c>
      <c r="L521" s="360" t="s">
        <v>34</v>
      </c>
      <c r="M521" s="361">
        <v>197458800</v>
      </c>
    </row>
    <row r="522" spans="1:13">
      <c r="A522" s="360" t="s">
        <v>10901</v>
      </c>
      <c r="B522" s="360" t="s">
        <v>2301</v>
      </c>
      <c r="C522" s="360" t="s">
        <v>920</v>
      </c>
      <c r="D522" s="360">
        <v>4003</v>
      </c>
      <c r="E522" s="360" t="s">
        <v>1144</v>
      </c>
      <c r="F522" s="360" t="s">
        <v>552</v>
      </c>
      <c r="G522" s="360" t="s">
        <v>298</v>
      </c>
      <c r="H522" s="360" t="s">
        <v>41</v>
      </c>
      <c r="I522" s="360" t="s">
        <v>44</v>
      </c>
      <c r="J522" s="360" t="s">
        <v>1140</v>
      </c>
      <c r="K522" s="360" t="s">
        <v>291</v>
      </c>
      <c r="L522" s="360" t="s">
        <v>34</v>
      </c>
      <c r="M522" s="361">
        <v>168722400</v>
      </c>
    </row>
    <row r="523" spans="1:13">
      <c r="A523" s="360" t="s">
        <v>10902</v>
      </c>
      <c r="B523" s="360" t="s">
        <v>2302</v>
      </c>
      <c r="C523" s="360" t="s">
        <v>920</v>
      </c>
      <c r="D523" s="360">
        <v>4003</v>
      </c>
      <c r="E523" s="360" t="s">
        <v>1144</v>
      </c>
      <c r="F523" s="360" t="s">
        <v>552</v>
      </c>
      <c r="G523" s="360" t="s">
        <v>298</v>
      </c>
      <c r="H523" s="360" t="s">
        <v>41</v>
      </c>
      <c r="I523" s="360" t="s">
        <v>44</v>
      </c>
      <c r="J523" s="360" t="s">
        <v>1140</v>
      </c>
      <c r="K523" s="360" t="s">
        <v>1170</v>
      </c>
      <c r="L523" s="360" t="s">
        <v>32</v>
      </c>
      <c r="M523" s="361">
        <v>134626800</v>
      </c>
    </row>
    <row r="524" spans="1:13">
      <c r="A524" s="360" t="s">
        <v>10903</v>
      </c>
      <c r="B524" s="360" t="s">
        <v>2303</v>
      </c>
      <c r="C524" s="360" t="s">
        <v>920</v>
      </c>
      <c r="D524" s="360">
        <v>4003</v>
      </c>
      <c r="E524" s="360" t="s">
        <v>1144</v>
      </c>
      <c r="F524" s="360" t="s">
        <v>552</v>
      </c>
      <c r="G524" s="360" t="s">
        <v>298</v>
      </c>
      <c r="H524" s="360" t="s">
        <v>41</v>
      </c>
      <c r="I524" s="360" t="s">
        <v>44</v>
      </c>
      <c r="J524" s="360" t="s">
        <v>1140</v>
      </c>
      <c r="K524" s="360" t="s">
        <v>1171</v>
      </c>
      <c r="L524" s="360" t="s">
        <v>32</v>
      </c>
      <c r="M524" s="361">
        <v>116678100</v>
      </c>
    </row>
    <row r="525" spans="1:13">
      <c r="A525" s="360" t="s">
        <v>10904</v>
      </c>
      <c r="B525" s="360" t="s">
        <v>2304</v>
      </c>
      <c r="C525" s="360" t="s">
        <v>920</v>
      </c>
      <c r="D525" s="360">
        <v>4003</v>
      </c>
      <c r="E525" s="360" t="s">
        <v>1144</v>
      </c>
      <c r="F525" s="360" t="s">
        <v>552</v>
      </c>
      <c r="G525" s="360" t="s">
        <v>298</v>
      </c>
      <c r="H525" s="360" t="s">
        <v>41</v>
      </c>
      <c r="I525" s="360" t="s">
        <v>44</v>
      </c>
      <c r="J525" s="360" t="s">
        <v>1140</v>
      </c>
      <c r="K525" s="360" t="s">
        <v>290</v>
      </c>
      <c r="L525" s="360" t="s">
        <v>32</v>
      </c>
      <c r="M525" s="361">
        <v>116678100</v>
      </c>
    </row>
    <row r="526" spans="1:13">
      <c r="A526" s="360" t="s">
        <v>10905</v>
      </c>
      <c r="B526" s="360" t="s">
        <v>2305</v>
      </c>
      <c r="C526" s="360" t="s">
        <v>920</v>
      </c>
      <c r="D526" s="360">
        <v>4003</v>
      </c>
      <c r="E526" s="360" t="s">
        <v>1144</v>
      </c>
      <c r="F526" s="360" t="s">
        <v>552</v>
      </c>
      <c r="G526" s="360" t="s">
        <v>298</v>
      </c>
      <c r="H526" s="360" t="s">
        <v>41</v>
      </c>
      <c r="I526" s="360" t="s">
        <v>44</v>
      </c>
      <c r="J526" s="360" t="s">
        <v>1140</v>
      </c>
      <c r="K526" s="360" t="s">
        <v>291</v>
      </c>
      <c r="L526" s="360" t="s">
        <v>32</v>
      </c>
      <c r="M526" s="361">
        <v>98729400</v>
      </c>
    </row>
    <row r="527" spans="1:13">
      <c r="A527" s="360" t="s">
        <v>10906</v>
      </c>
      <c r="B527" s="360" t="s">
        <v>2306</v>
      </c>
      <c r="C527" s="360" t="s">
        <v>920</v>
      </c>
      <c r="D527" s="360">
        <v>4003</v>
      </c>
      <c r="E527" s="360" t="s">
        <v>1144</v>
      </c>
      <c r="F527" s="360" t="s">
        <v>552</v>
      </c>
      <c r="G527" s="360" t="s">
        <v>298</v>
      </c>
      <c r="H527" s="360" t="s">
        <v>41</v>
      </c>
      <c r="I527" s="360" t="s">
        <v>44</v>
      </c>
      <c r="J527" s="360" t="s">
        <v>1140</v>
      </c>
      <c r="K527" s="360" t="s">
        <v>1170</v>
      </c>
      <c r="L527" s="360" t="s">
        <v>218</v>
      </c>
      <c r="M527" s="361">
        <v>350034300</v>
      </c>
    </row>
    <row r="528" spans="1:13">
      <c r="A528" s="360" t="s">
        <v>10907</v>
      </c>
      <c r="B528" s="360" t="s">
        <v>2307</v>
      </c>
      <c r="C528" s="360" t="s">
        <v>920</v>
      </c>
      <c r="D528" s="360">
        <v>4003</v>
      </c>
      <c r="E528" s="360" t="s">
        <v>1144</v>
      </c>
      <c r="F528" s="360" t="s">
        <v>552</v>
      </c>
      <c r="G528" s="360" t="s">
        <v>298</v>
      </c>
      <c r="H528" s="360" t="s">
        <v>41</v>
      </c>
      <c r="I528" s="360" t="s">
        <v>44</v>
      </c>
      <c r="J528" s="360" t="s">
        <v>1140</v>
      </c>
      <c r="K528" s="360" t="s">
        <v>1171</v>
      </c>
      <c r="L528" s="360" t="s">
        <v>218</v>
      </c>
      <c r="M528" s="361">
        <v>306952800</v>
      </c>
    </row>
    <row r="529" spans="1:13">
      <c r="A529" s="360" t="s">
        <v>10908</v>
      </c>
      <c r="B529" s="360" t="s">
        <v>2308</v>
      </c>
      <c r="C529" s="360" t="s">
        <v>920</v>
      </c>
      <c r="D529" s="360">
        <v>4003</v>
      </c>
      <c r="E529" s="360" t="s">
        <v>1144</v>
      </c>
      <c r="F529" s="360" t="s">
        <v>552</v>
      </c>
      <c r="G529" s="360" t="s">
        <v>298</v>
      </c>
      <c r="H529" s="360" t="s">
        <v>41</v>
      </c>
      <c r="I529" s="360" t="s">
        <v>44</v>
      </c>
      <c r="J529" s="360" t="s">
        <v>1140</v>
      </c>
      <c r="K529" s="360" t="s">
        <v>290</v>
      </c>
      <c r="L529" s="360" t="s">
        <v>218</v>
      </c>
      <c r="M529" s="361">
        <v>296188200</v>
      </c>
    </row>
    <row r="530" spans="1:13">
      <c r="A530" s="360" t="s">
        <v>10909</v>
      </c>
      <c r="B530" s="360" t="s">
        <v>2309</v>
      </c>
      <c r="C530" s="360" t="s">
        <v>920</v>
      </c>
      <c r="D530" s="360">
        <v>4003</v>
      </c>
      <c r="E530" s="360" t="s">
        <v>1144</v>
      </c>
      <c r="F530" s="360" t="s">
        <v>552</v>
      </c>
      <c r="G530" s="360" t="s">
        <v>298</v>
      </c>
      <c r="H530" s="360" t="s">
        <v>41</v>
      </c>
      <c r="I530" s="360" t="s">
        <v>44</v>
      </c>
      <c r="J530" s="360" t="s">
        <v>1140</v>
      </c>
      <c r="K530" s="360" t="s">
        <v>291</v>
      </c>
      <c r="L530" s="360" t="s">
        <v>218</v>
      </c>
      <c r="M530" s="361">
        <v>253106700</v>
      </c>
    </row>
    <row r="531" spans="1:13">
      <c r="A531" s="360" t="s">
        <v>10910</v>
      </c>
      <c r="B531" s="360" t="s">
        <v>2298</v>
      </c>
      <c r="C531" s="360" t="s">
        <v>920</v>
      </c>
      <c r="D531" s="360">
        <v>4003</v>
      </c>
      <c r="E531" s="360" t="s">
        <v>1144</v>
      </c>
      <c r="F531" s="360" t="s">
        <v>552</v>
      </c>
      <c r="G531" s="360" t="s">
        <v>298</v>
      </c>
      <c r="H531" s="360" t="s">
        <v>41</v>
      </c>
      <c r="I531" s="360" t="s">
        <v>46</v>
      </c>
      <c r="J531" s="360" t="s">
        <v>1135</v>
      </c>
      <c r="K531" s="360" t="s">
        <v>1170</v>
      </c>
      <c r="L531" s="360" t="s">
        <v>34</v>
      </c>
      <c r="M531" s="361">
        <v>233333100</v>
      </c>
    </row>
    <row r="532" spans="1:13">
      <c r="A532" s="360" t="s">
        <v>10911</v>
      </c>
      <c r="B532" s="360" t="s">
        <v>2299</v>
      </c>
      <c r="C532" s="360" t="s">
        <v>920</v>
      </c>
      <c r="D532" s="360">
        <v>4003</v>
      </c>
      <c r="E532" s="360" t="s">
        <v>1144</v>
      </c>
      <c r="F532" s="360" t="s">
        <v>552</v>
      </c>
      <c r="G532" s="360" t="s">
        <v>298</v>
      </c>
      <c r="H532" s="360" t="s">
        <v>41</v>
      </c>
      <c r="I532" s="360" t="s">
        <v>46</v>
      </c>
      <c r="J532" s="360" t="s">
        <v>1135</v>
      </c>
      <c r="K532" s="360" t="s">
        <v>1171</v>
      </c>
      <c r="L532" s="360" t="s">
        <v>34</v>
      </c>
      <c r="M532" s="361">
        <v>204619800</v>
      </c>
    </row>
    <row r="533" spans="1:13">
      <c r="A533" s="360" t="s">
        <v>10912</v>
      </c>
      <c r="B533" s="360" t="s">
        <v>2300</v>
      </c>
      <c r="C533" s="360" t="s">
        <v>920</v>
      </c>
      <c r="D533" s="360">
        <v>4003</v>
      </c>
      <c r="E533" s="360" t="s">
        <v>1144</v>
      </c>
      <c r="F533" s="360" t="s">
        <v>552</v>
      </c>
      <c r="G533" s="360" t="s">
        <v>298</v>
      </c>
      <c r="H533" s="360" t="s">
        <v>41</v>
      </c>
      <c r="I533" s="360" t="s">
        <v>46</v>
      </c>
      <c r="J533" s="360" t="s">
        <v>1135</v>
      </c>
      <c r="K533" s="360" t="s">
        <v>290</v>
      </c>
      <c r="L533" s="360" t="s">
        <v>34</v>
      </c>
      <c r="M533" s="361">
        <v>197458800</v>
      </c>
    </row>
    <row r="534" spans="1:13">
      <c r="A534" s="360" t="s">
        <v>10913</v>
      </c>
      <c r="B534" s="360" t="s">
        <v>2301</v>
      </c>
      <c r="C534" s="360" t="s">
        <v>920</v>
      </c>
      <c r="D534" s="360">
        <v>4003</v>
      </c>
      <c r="E534" s="360" t="s">
        <v>1144</v>
      </c>
      <c r="F534" s="360" t="s">
        <v>552</v>
      </c>
      <c r="G534" s="360" t="s">
        <v>298</v>
      </c>
      <c r="H534" s="360" t="s">
        <v>41</v>
      </c>
      <c r="I534" s="360" t="s">
        <v>46</v>
      </c>
      <c r="J534" s="360" t="s">
        <v>1135</v>
      </c>
      <c r="K534" s="360" t="s">
        <v>291</v>
      </c>
      <c r="L534" s="360" t="s">
        <v>34</v>
      </c>
      <c r="M534" s="361">
        <v>168722400</v>
      </c>
    </row>
    <row r="535" spans="1:13">
      <c r="A535" s="360" t="s">
        <v>10914</v>
      </c>
      <c r="B535" s="360" t="s">
        <v>2302</v>
      </c>
      <c r="C535" s="360" t="s">
        <v>920</v>
      </c>
      <c r="D535" s="360">
        <v>4003</v>
      </c>
      <c r="E535" s="360" t="s">
        <v>1144</v>
      </c>
      <c r="F535" s="360" t="s">
        <v>552</v>
      </c>
      <c r="G535" s="360" t="s">
        <v>298</v>
      </c>
      <c r="H535" s="360" t="s">
        <v>41</v>
      </c>
      <c r="I535" s="360" t="s">
        <v>46</v>
      </c>
      <c r="J535" s="360" t="s">
        <v>1135</v>
      </c>
      <c r="K535" s="360" t="s">
        <v>1170</v>
      </c>
      <c r="L535" s="360" t="s">
        <v>32</v>
      </c>
      <c r="M535" s="361">
        <v>134626800</v>
      </c>
    </row>
    <row r="536" spans="1:13">
      <c r="A536" s="360" t="s">
        <v>10915</v>
      </c>
      <c r="B536" s="360" t="s">
        <v>2303</v>
      </c>
      <c r="C536" s="360" t="s">
        <v>920</v>
      </c>
      <c r="D536" s="360">
        <v>4003</v>
      </c>
      <c r="E536" s="360" t="s">
        <v>1144</v>
      </c>
      <c r="F536" s="360" t="s">
        <v>552</v>
      </c>
      <c r="G536" s="360" t="s">
        <v>298</v>
      </c>
      <c r="H536" s="360" t="s">
        <v>41</v>
      </c>
      <c r="I536" s="360" t="s">
        <v>46</v>
      </c>
      <c r="J536" s="360" t="s">
        <v>1135</v>
      </c>
      <c r="K536" s="360" t="s">
        <v>1171</v>
      </c>
      <c r="L536" s="360" t="s">
        <v>32</v>
      </c>
      <c r="M536" s="361">
        <v>116678100</v>
      </c>
    </row>
    <row r="537" spans="1:13">
      <c r="A537" s="360" t="s">
        <v>10916</v>
      </c>
      <c r="B537" s="360" t="s">
        <v>2304</v>
      </c>
      <c r="C537" s="360" t="s">
        <v>920</v>
      </c>
      <c r="D537" s="360">
        <v>4003</v>
      </c>
      <c r="E537" s="360" t="s">
        <v>1144</v>
      </c>
      <c r="F537" s="360" t="s">
        <v>552</v>
      </c>
      <c r="G537" s="360" t="s">
        <v>298</v>
      </c>
      <c r="H537" s="360" t="s">
        <v>41</v>
      </c>
      <c r="I537" s="360" t="s">
        <v>46</v>
      </c>
      <c r="J537" s="360" t="s">
        <v>1135</v>
      </c>
      <c r="K537" s="360" t="s">
        <v>290</v>
      </c>
      <c r="L537" s="360" t="s">
        <v>32</v>
      </c>
      <c r="M537" s="361">
        <v>116678100</v>
      </c>
    </row>
    <row r="538" spans="1:13">
      <c r="A538" s="360" t="s">
        <v>10917</v>
      </c>
      <c r="B538" s="360" t="s">
        <v>2305</v>
      </c>
      <c r="C538" s="360" t="s">
        <v>920</v>
      </c>
      <c r="D538" s="360">
        <v>4003</v>
      </c>
      <c r="E538" s="360" t="s">
        <v>1144</v>
      </c>
      <c r="F538" s="360" t="s">
        <v>552</v>
      </c>
      <c r="G538" s="360" t="s">
        <v>298</v>
      </c>
      <c r="H538" s="360" t="s">
        <v>41</v>
      </c>
      <c r="I538" s="360" t="s">
        <v>46</v>
      </c>
      <c r="J538" s="360" t="s">
        <v>1135</v>
      </c>
      <c r="K538" s="360" t="s">
        <v>291</v>
      </c>
      <c r="L538" s="360" t="s">
        <v>32</v>
      </c>
      <c r="M538" s="361">
        <v>98729400</v>
      </c>
    </row>
    <row r="539" spans="1:13">
      <c r="A539" s="360" t="s">
        <v>10918</v>
      </c>
      <c r="B539" s="360" t="s">
        <v>2306</v>
      </c>
      <c r="C539" s="360" t="s">
        <v>920</v>
      </c>
      <c r="D539" s="360">
        <v>4003</v>
      </c>
      <c r="E539" s="360" t="s">
        <v>1144</v>
      </c>
      <c r="F539" s="360" t="s">
        <v>552</v>
      </c>
      <c r="G539" s="360" t="s">
        <v>298</v>
      </c>
      <c r="H539" s="360" t="s">
        <v>41</v>
      </c>
      <c r="I539" s="360" t="s">
        <v>46</v>
      </c>
      <c r="J539" s="360" t="s">
        <v>1135</v>
      </c>
      <c r="K539" s="360" t="s">
        <v>1170</v>
      </c>
      <c r="L539" s="360" t="s">
        <v>218</v>
      </c>
      <c r="M539" s="361">
        <v>350034300</v>
      </c>
    </row>
    <row r="540" spans="1:13">
      <c r="A540" s="360" t="s">
        <v>10919</v>
      </c>
      <c r="B540" s="360" t="s">
        <v>2307</v>
      </c>
      <c r="C540" s="360" t="s">
        <v>920</v>
      </c>
      <c r="D540" s="360">
        <v>4003</v>
      </c>
      <c r="E540" s="360" t="s">
        <v>1144</v>
      </c>
      <c r="F540" s="360" t="s">
        <v>552</v>
      </c>
      <c r="G540" s="360" t="s">
        <v>298</v>
      </c>
      <c r="H540" s="360" t="s">
        <v>41</v>
      </c>
      <c r="I540" s="360" t="s">
        <v>46</v>
      </c>
      <c r="J540" s="360" t="s">
        <v>1135</v>
      </c>
      <c r="K540" s="360" t="s">
        <v>1171</v>
      </c>
      <c r="L540" s="360" t="s">
        <v>218</v>
      </c>
      <c r="M540" s="361">
        <v>306952800</v>
      </c>
    </row>
    <row r="541" spans="1:13">
      <c r="A541" s="360" t="s">
        <v>10920</v>
      </c>
      <c r="B541" s="360" t="s">
        <v>2308</v>
      </c>
      <c r="C541" s="360" t="s">
        <v>920</v>
      </c>
      <c r="D541" s="360">
        <v>4003</v>
      </c>
      <c r="E541" s="360" t="s">
        <v>1144</v>
      </c>
      <c r="F541" s="360" t="s">
        <v>552</v>
      </c>
      <c r="G541" s="360" t="s">
        <v>298</v>
      </c>
      <c r="H541" s="360" t="s">
        <v>41</v>
      </c>
      <c r="I541" s="360" t="s">
        <v>46</v>
      </c>
      <c r="J541" s="360" t="s">
        <v>1135</v>
      </c>
      <c r="K541" s="360" t="s">
        <v>290</v>
      </c>
      <c r="L541" s="360" t="s">
        <v>218</v>
      </c>
      <c r="M541" s="361">
        <v>296188200</v>
      </c>
    </row>
    <row r="542" spans="1:13">
      <c r="A542" s="360" t="s">
        <v>10921</v>
      </c>
      <c r="B542" s="360" t="s">
        <v>2309</v>
      </c>
      <c r="C542" s="360" t="s">
        <v>920</v>
      </c>
      <c r="D542" s="360">
        <v>4003</v>
      </c>
      <c r="E542" s="360" t="s">
        <v>1144</v>
      </c>
      <c r="F542" s="360" t="s">
        <v>552</v>
      </c>
      <c r="G542" s="360" t="s">
        <v>298</v>
      </c>
      <c r="H542" s="360" t="s">
        <v>41</v>
      </c>
      <c r="I542" s="360" t="s">
        <v>46</v>
      </c>
      <c r="J542" s="360" t="s">
        <v>1135</v>
      </c>
      <c r="K542" s="360" t="s">
        <v>291</v>
      </c>
      <c r="L542" s="360" t="s">
        <v>218</v>
      </c>
      <c r="M542" s="361">
        <v>253106700</v>
      </c>
    </row>
    <row r="543" spans="1:13">
      <c r="A543" s="360" t="s">
        <v>10922</v>
      </c>
      <c r="B543" s="360" t="s">
        <v>2298</v>
      </c>
      <c r="C543" s="360" t="s">
        <v>920</v>
      </c>
      <c r="D543" s="360">
        <v>4003</v>
      </c>
      <c r="E543" s="360" t="s">
        <v>1144</v>
      </c>
      <c r="F543" s="360" t="s">
        <v>552</v>
      </c>
      <c r="G543" s="360" t="s">
        <v>298</v>
      </c>
      <c r="H543" s="360" t="s">
        <v>41</v>
      </c>
      <c r="I543" s="360" t="s">
        <v>221</v>
      </c>
      <c r="J543" s="360" t="s">
        <v>1130</v>
      </c>
      <c r="K543" s="360" t="s">
        <v>1170</v>
      </c>
      <c r="L543" s="360" t="s">
        <v>34</v>
      </c>
      <c r="M543" s="361">
        <v>233333100</v>
      </c>
    </row>
    <row r="544" spans="1:13">
      <c r="A544" s="360" t="s">
        <v>10923</v>
      </c>
      <c r="B544" s="360" t="s">
        <v>2299</v>
      </c>
      <c r="C544" s="360" t="s">
        <v>920</v>
      </c>
      <c r="D544" s="360">
        <v>4003</v>
      </c>
      <c r="E544" s="360" t="s">
        <v>1144</v>
      </c>
      <c r="F544" s="360" t="s">
        <v>552</v>
      </c>
      <c r="G544" s="360" t="s">
        <v>298</v>
      </c>
      <c r="H544" s="360" t="s">
        <v>41</v>
      </c>
      <c r="I544" s="360" t="s">
        <v>221</v>
      </c>
      <c r="J544" s="360" t="s">
        <v>1130</v>
      </c>
      <c r="K544" s="360" t="s">
        <v>1171</v>
      </c>
      <c r="L544" s="360" t="s">
        <v>34</v>
      </c>
      <c r="M544" s="361">
        <v>204619800</v>
      </c>
    </row>
    <row r="545" spans="1:13">
      <c r="A545" s="360" t="s">
        <v>10924</v>
      </c>
      <c r="B545" s="360" t="s">
        <v>2300</v>
      </c>
      <c r="C545" s="360" t="s">
        <v>920</v>
      </c>
      <c r="D545" s="360">
        <v>4003</v>
      </c>
      <c r="E545" s="360" t="s">
        <v>1144</v>
      </c>
      <c r="F545" s="360" t="s">
        <v>552</v>
      </c>
      <c r="G545" s="360" t="s">
        <v>298</v>
      </c>
      <c r="H545" s="360" t="s">
        <v>41</v>
      </c>
      <c r="I545" s="360" t="s">
        <v>221</v>
      </c>
      <c r="J545" s="360" t="s">
        <v>1130</v>
      </c>
      <c r="K545" s="360" t="s">
        <v>290</v>
      </c>
      <c r="L545" s="360" t="s">
        <v>34</v>
      </c>
      <c r="M545" s="361">
        <v>197458800</v>
      </c>
    </row>
    <row r="546" spans="1:13">
      <c r="A546" s="360" t="s">
        <v>10925</v>
      </c>
      <c r="B546" s="360" t="s">
        <v>2301</v>
      </c>
      <c r="C546" s="360" t="s">
        <v>920</v>
      </c>
      <c r="D546" s="360">
        <v>4003</v>
      </c>
      <c r="E546" s="360" t="s">
        <v>1144</v>
      </c>
      <c r="F546" s="360" t="s">
        <v>552</v>
      </c>
      <c r="G546" s="360" t="s">
        <v>298</v>
      </c>
      <c r="H546" s="360" t="s">
        <v>41</v>
      </c>
      <c r="I546" s="360" t="s">
        <v>221</v>
      </c>
      <c r="J546" s="360" t="s">
        <v>1130</v>
      </c>
      <c r="K546" s="360" t="s">
        <v>291</v>
      </c>
      <c r="L546" s="360" t="s">
        <v>34</v>
      </c>
      <c r="M546" s="361">
        <v>168722400</v>
      </c>
    </row>
    <row r="547" spans="1:13">
      <c r="A547" s="360" t="s">
        <v>10926</v>
      </c>
      <c r="B547" s="360" t="s">
        <v>2302</v>
      </c>
      <c r="C547" s="360" t="s">
        <v>920</v>
      </c>
      <c r="D547" s="360">
        <v>4003</v>
      </c>
      <c r="E547" s="360" t="s">
        <v>1144</v>
      </c>
      <c r="F547" s="360" t="s">
        <v>552</v>
      </c>
      <c r="G547" s="360" t="s">
        <v>298</v>
      </c>
      <c r="H547" s="360" t="s">
        <v>41</v>
      </c>
      <c r="I547" s="360" t="s">
        <v>221</v>
      </c>
      <c r="J547" s="360" t="s">
        <v>1130</v>
      </c>
      <c r="K547" s="360" t="s">
        <v>1170</v>
      </c>
      <c r="L547" s="360" t="s">
        <v>32</v>
      </c>
      <c r="M547" s="361">
        <v>134626800</v>
      </c>
    </row>
    <row r="548" spans="1:13">
      <c r="A548" s="360" t="s">
        <v>10927</v>
      </c>
      <c r="B548" s="360" t="s">
        <v>2303</v>
      </c>
      <c r="C548" s="360" t="s">
        <v>920</v>
      </c>
      <c r="D548" s="360">
        <v>4003</v>
      </c>
      <c r="E548" s="360" t="s">
        <v>1144</v>
      </c>
      <c r="F548" s="360" t="s">
        <v>552</v>
      </c>
      <c r="G548" s="360" t="s">
        <v>298</v>
      </c>
      <c r="H548" s="360" t="s">
        <v>41</v>
      </c>
      <c r="I548" s="360" t="s">
        <v>221</v>
      </c>
      <c r="J548" s="360" t="s">
        <v>1130</v>
      </c>
      <c r="K548" s="360" t="s">
        <v>1171</v>
      </c>
      <c r="L548" s="360" t="s">
        <v>32</v>
      </c>
      <c r="M548" s="361">
        <v>116678100</v>
      </c>
    </row>
    <row r="549" spans="1:13">
      <c r="A549" s="360" t="s">
        <v>10928</v>
      </c>
      <c r="B549" s="360" t="s">
        <v>2304</v>
      </c>
      <c r="C549" s="360" t="s">
        <v>920</v>
      </c>
      <c r="D549" s="360">
        <v>4003</v>
      </c>
      <c r="E549" s="360" t="s">
        <v>1144</v>
      </c>
      <c r="F549" s="360" t="s">
        <v>552</v>
      </c>
      <c r="G549" s="360" t="s">
        <v>298</v>
      </c>
      <c r="H549" s="360" t="s">
        <v>41</v>
      </c>
      <c r="I549" s="360" t="s">
        <v>221</v>
      </c>
      <c r="J549" s="360" t="s">
        <v>1130</v>
      </c>
      <c r="K549" s="360" t="s">
        <v>290</v>
      </c>
      <c r="L549" s="360" t="s">
        <v>32</v>
      </c>
      <c r="M549" s="361">
        <v>116678100</v>
      </c>
    </row>
    <row r="550" spans="1:13">
      <c r="A550" s="360" t="s">
        <v>10929</v>
      </c>
      <c r="B550" s="360" t="s">
        <v>2305</v>
      </c>
      <c r="C550" s="360" t="s">
        <v>920</v>
      </c>
      <c r="D550" s="360">
        <v>4003</v>
      </c>
      <c r="E550" s="360" t="s">
        <v>1144</v>
      </c>
      <c r="F550" s="360" t="s">
        <v>552</v>
      </c>
      <c r="G550" s="360" t="s">
        <v>298</v>
      </c>
      <c r="H550" s="360" t="s">
        <v>41</v>
      </c>
      <c r="I550" s="360" t="s">
        <v>221</v>
      </c>
      <c r="J550" s="360" t="s">
        <v>1130</v>
      </c>
      <c r="K550" s="360" t="s">
        <v>291</v>
      </c>
      <c r="L550" s="360" t="s">
        <v>32</v>
      </c>
      <c r="M550" s="361">
        <v>98729400</v>
      </c>
    </row>
    <row r="551" spans="1:13">
      <c r="A551" s="360" t="s">
        <v>10930</v>
      </c>
      <c r="B551" s="360" t="s">
        <v>2306</v>
      </c>
      <c r="C551" s="360" t="s">
        <v>920</v>
      </c>
      <c r="D551" s="360">
        <v>4003</v>
      </c>
      <c r="E551" s="360" t="s">
        <v>1144</v>
      </c>
      <c r="F551" s="360" t="s">
        <v>552</v>
      </c>
      <c r="G551" s="360" t="s">
        <v>298</v>
      </c>
      <c r="H551" s="360" t="s">
        <v>41</v>
      </c>
      <c r="I551" s="360" t="s">
        <v>221</v>
      </c>
      <c r="J551" s="360" t="s">
        <v>1130</v>
      </c>
      <c r="K551" s="360" t="s">
        <v>1170</v>
      </c>
      <c r="L551" s="360" t="s">
        <v>218</v>
      </c>
      <c r="M551" s="361">
        <v>350034300</v>
      </c>
    </row>
    <row r="552" spans="1:13">
      <c r="A552" s="360" t="s">
        <v>10931</v>
      </c>
      <c r="B552" s="360" t="s">
        <v>2307</v>
      </c>
      <c r="C552" s="360" t="s">
        <v>920</v>
      </c>
      <c r="D552" s="360">
        <v>4003</v>
      </c>
      <c r="E552" s="360" t="s">
        <v>1144</v>
      </c>
      <c r="F552" s="360" t="s">
        <v>552</v>
      </c>
      <c r="G552" s="360" t="s">
        <v>298</v>
      </c>
      <c r="H552" s="360" t="s">
        <v>41</v>
      </c>
      <c r="I552" s="360" t="s">
        <v>221</v>
      </c>
      <c r="J552" s="360" t="s">
        <v>1130</v>
      </c>
      <c r="K552" s="360" t="s">
        <v>1171</v>
      </c>
      <c r="L552" s="360" t="s">
        <v>218</v>
      </c>
      <c r="M552" s="361">
        <v>306952800</v>
      </c>
    </row>
    <row r="553" spans="1:13">
      <c r="A553" s="360" t="s">
        <v>10932</v>
      </c>
      <c r="B553" s="360" t="s">
        <v>2308</v>
      </c>
      <c r="C553" s="360" t="s">
        <v>920</v>
      </c>
      <c r="D553" s="360">
        <v>4003</v>
      </c>
      <c r="E553" s="360" t="s">
        <v>1144</v>
      </c>
      <c r="F553" s="360" t="s">
        <v>552</v>
      </c>
      <c r="G553" s="360" t="s">
        <v>298</v>
      </c>
      <c r="H553" s="360" t="s">
        <v>41</v>
      </c>
      <c r="I553" s="360" t="s">
        <v>221</v>
      </c>
      <c r="J553" s="360" t="s">
        <v>1130</v>
      </c>
      <c r="K553" s="360" t="s">
        <v>290</v>
      </c>
      <c r="L553" s="360" t="s">
        <v>218</v>
      </c>
      <c r="M553" s="361">
        <v>296188200</v>
      </c>
    </row>
    <row r="554" spans="1:13">
      <c r="A554" s="360" t="s">
        <v>10933</v>
      </c>
      <c r="B554" s="360" t="s">
        <v>2309</v>
      </c>
      <c r="C554" s="360" t="s">
        <v>920</v>
      </c>
      <c r="D554" s="360">
        <v>4003</v>
      </c>
      <c r="E554" s="360" t="s">
        <v>1144</v>
      </c>
      <c r="F554" s="360" t="s">
        <v>552</v>
      </c>
      <c r="G554" s="360" t="s">
        <v>298</v>
      </c>
      <c r="H554" s="360" t="s">
        <v>41</v>
      </c>
      <c r="I554" s="360" t="s">
        <v>221</v>
      </c>
      <c r="J554" s="360" t="s">
        <v>1130</v>
      </c>
      <c r="K554" s="360" t="s">
        <v>291</v>
      </c>
      <c r="L554" s="360" t="s">
        <v>218</v>
      </c>
      <c r="M554" s="361">
        <v>253106700</v>
      </c>
    </row>
    <row r="555" spans="1:13">
      <c r="A555" s="360" t="s">
        <v>10934</v>
      </c>
      <c r="B555" s="360" t="s">
        <v>2298</v>
      </c>
      <c r="C555" s="360" t="s">
        <v>920</v>
      </c>
      <c r="D555" s="360">
        <v>4003</v>
      </c>
      <c r="E555" s="360" t="s">
        <v>1144</v>
      </c>
      <c r="F555" s="360" t="s">
        <v>552</v>
      </c>
      <c r="G555" s="360" t="s">
        <v>298</v>
      </c>
      <c r="H555" s="360" t="s">
        <v>41</v>
      </c>
      <c r="I555" s="360" t="s">
        <v>48</v>
      </c>
      <c r="J555" s="360" t="s">
        <v>1131</v>
      </c>
      <c r="K555" s="360" t="s">
        <v>1170</v>
      </c>
      <c r="L555" s="360" t="s">
        <v>34</v>
      </c>
      <c r="M555" s="361">
        <v>198359700</v>
      </c>
    </row>
    <row r="556" spans="1:13">
      <c r="A556" s="360" t="s">
        <v>10935</v>
      </c>
      <c r="B556" s="360" t="s">
        <v>2299</v>
      </c>
      <c r="C556" s="360" t="s">
        <v>920</v>
      </c>
      <c r="D556" s="360">
        <v>4003</v>
      </c>
      <c r="E556" s="360" t="s">
        <v>1144</v>
      </c>
      <c r="F556" s="360" t="s">
        <v>552</v>
      </c>
      <c r="G556" s="360" t="s">
        <v>298</v>
      </c>
      <c r="H556" s="360" t="s">
        <v>41</v>
      </c>
      <c r="I556" s="360" t="s">
        <v>48</v>
      </c>
      <c r="J556" s="360" t="s">
        <v>1131</v>
      </c>
      <c r="K556" s="360" t="s">
        <v>1171</v>
      </c>
      <c r="L556" s="360" t="s">
        <v>34</v>
      </c>
      <c r="M556" s="361">
        <v>173943000</v>
      </c>
    </row>
    <row r="557" spans="1:13">
      <c r="A557" s="360" t="s">
        <v>10936</v>
      </c>
      <c r="B557" s="360" t="s">
        <v>2300</v>
      </c>
      <c r="C557" s="360" t="s">
        <v>920</v>
      </c>
      <c r="D557" s="360">
        <v>4003</v>
      </c>
      <c r="E557" s="360" t="s">
        <v>1144</v>
      </c>
      <c r="F557" s="360" t="s">
        <v>552</v>
      </c>
      <c r="G557" s="360" t="s">
        <v>298</v>
      </c>
      <c r="H557" s="360" t="s">
        <v>41</v>
      </c>
      <c r="I557" s="360" t="s">
        <v>48</v>
      </c>
      <c r="J557" s="360" t="s">
        <v>1131</v>
      </c>
      <c r="K557" s="360" t="s">
        <v>290</v>
      </c>
      <c r="L557" s="360" t="s">
        <v>34</v>
      </c>
      <c r="M557" s="361">
        <v>167844600</v>
      </c>
    </row>
    <row r="558" spans="1:13">
      <c r="A558" s="360" t="s">
        <v>10937</v>
      </c>
      <c r="B558" s="360" t="s">
        <v>2301</v>
      </c>
      <c r="C558" s="360" t="s">
        <v>920</v>
      </c>
      <c r="D558" s="360">
        <v>4003</v>
      </c>
      <c r="E558" s="360" t="s">
        <v>1144</v>
      </c>
      <c r="F558" s="360" t="s">
        <v>552</v>
      </c>
      <c r="G558" s="360" t="s">
        <v>298</v>
      </c>
      <c r="H558" s="360" t="s">
        <v>41</v>
      </c>
      <c r="I558" s="360" t="s">
        <v>48</v>
      </c>
      <c r="J558" s="360" t="s">
        <v>1131</v>
      </c>
      <c r="K558" s="360" t="s">
        <v>291</v>
      </c>
      <c r="L558" s="360" t="s">
        <v>34</v>
      </c>
      <c r="M558" s="361">
        <v>143404800</v>
      </c>
    </row>
    <row r="559" spans="1:13">
      <c r="A559" s="360" t="s">
        <v>10938</v>
      </c>
      <c r="B559" s="360" t="s">
        <v>2302</v>
      </c>
      <c r="C559" s="360" t="s">
        <v>920</v>
      </c>
      <c r="D559" s="360">
        <v>4003</v>
      </c>
      <c r="E559" s="360" t="s">
        <v>1144</v>
      </c>
      <c r="F559" s="360" t="s">
        <v>552</v>
      </c>
      <c r="G559" s="360" t="s">
        <v>298</v>
      </c>
      <c r="H559" s="360" t="s">
        <v>41</v>
      </c>
      <c r="I559" s="360" t="s">
        <v>48</v>
      </c>
      <c r="J559" s="360" t="s">
        <v>1131</v>
      </c>
      <c r="K559" s="360" t="s">
        <v>1170</v>
      </c>
      <c r="L559" s="360" t="s">
        <v>32</v>
      </c>
      <c r="M559" s="361">
        <v>114414300</v>
      </c>
    </row>
    <row r="560" spans="1:13">
      <c r="A560" s="360" t="s">
        <v>10939</v>
      </c>
      <c r="B560" s="360" t="s">
        <v>2303</v>
      </c>
      <c r="C560" s="360" t="s">
        <v>920</v>
      </c>
      <c r="D560" s="360">
        <v>4003</v>
      </c>
      <c r="E560" s="360" t="s">
        <v>1144</v>
      </c>
      <c r="F560" s="360" t="s">
        <v>552</v>
      </c>
      <c r="G560" s="360" t="s">
        <v>298</v>
      </c>
      <c r="H560" s="360" t="s">
        <v>41</v>
      </c>
      <c r="I560" s="360" t="s">
        <v>48</v>
      </c>
      <c r="J560" s="360" t="s">
        <v>1131</v>
      </c>
      <c r="K560" s="360" t="s">
        <v>1171</v>
      </c>
      <c r="L560" s="360" t="s">
        <v>32</v>
      </c>
      <c r="M560" s="361">
        <v>99168300</v>
      </c>
    </row>
    <row r="561" spans="1:13">
      <c r="A561" s="360" t="s">
        <v>10940</v>
      </c>
      <c r="B561" s="360" t="s">
        <v>2304</v>
      </c>
      <c r="C561" s="360" t="s">
        <v>920</v>
      </c>
      <c r="D561" s="360">
        <v>4003</v>
      </c>
      <c r="E561" s="360" t="s">
        <v>1144</v>
      </c>
      <c r="F561" s="360" t="s">
        <v>552</v>
      </c>
      <c r="G561" s="360" t="s">
        <v>298</v>
      </c>
      <c r="H561" s="360" t="s">
        <v>41</v>
      </c>
      <c r="I561" s="360" t="s">
        <v>48</v>
      </c>
      <c r="J561" s="360" t="s">
        <v>1131</v>
      </c>
      <c r="K561" s="360" t="s">
        <v>290</v>
      </c>
      <c r="L561" s="360" t="s">
        <v>32</v>
      </c>
      <c r="M561" s="361">
        <v>99168300</v>
      </c>
    </row>
    <row r="562" spans="1:13">
      <c r="A562" s="360" t="s">
        <v>10941</v>
      </c>
      <c r="B562" s="360" t="s">
        <v>2305</v>
      </c>
      <c r="C562" s="360" t="s">
        <v>920</v>
      </c>
      <c r="D562" s="360">
        <v>4003</v>
      </c>
      <c r="E562" s="360" t="s">
        <v>1144</v>
      </c>
      <c r="F562" s="360" t="s">
        <v>552</v>
      </c>
      <c r="G562" s="360" t="s">
        <v>298</v>
      </c>
      <c r="H562" s="360" t="s">
        <v>41</v>
      </c>
      <c r="I562" s="360" t="s">
        <v>48</v>
      </c>
      <c r="J562" s="360" t="s">
        <v>1131</v>
      </c>
      <c r="K562" s="360" t="s">
        <v>291</v>
      </c>
      <c r="L562" s="360" t="s">
        <v>32</v>
      </c>
      <c r="M562" s="361">
        <v>83922300</v>
      </c>
    </row>
    <row r="563" spans="1:13">
      <c r="A563" s="360" t="s">
        <v>10942</v>
      </c>
      <c r="B563" s="360" t="s">
        <v>2306</v>
      </c>
      <c r="C563" s="360" t="s">
        <v>920</v>
      </c>
      <c r="D563" s="360">
        <v>4003</v>
      </c>
      <c r="E563" s="360" t="s">
        <v>1144</v>
      </c>
      <c r="F563" s="360" t="s">
        <v>552</v>
      </c>
      <c r="G563" s="360" t="s">
        <v>298</v>
      </c>
      <c r="H563" s="360" t="s">
        <v>41</v>
      </c>
      <c r="I563" s="360" t="s">
        <v>48</v>
      </c>
      <c r="J563" s="360" t="s">
        <v>1131</v>
      </c>
      <c r="K563" s="360" t="s">
        <v>1170</v>
      </c>
      <c r="L563" s="360" t="s">
        <v>218</v>
      </c>
      <c r="M563" s="361">
        <v>297528000</v>
      </c>
    </row>
    <row r="564" spans="1:13">
      <c r="A564" s="360" t="s">
        <v>10943</v>
      </c>
      <c r="B564" s="360" t="s">
        <v>2307</v>
      </c>
      <c r="C564" s="360" t="s">
        <v>920</v>
      </c>
      <c r="D564" s="360">
        <v>4003</v>
      </c>
      <c r="E564" s="360" t="s">
        <v>1144</v>
      </c>
      <c r="F564" s="360" t="s">
        <v>552</v>
      </c>
      <c r="G564" s="360" t="s">
        <v>298</v>
      </c>
      <c r="H564" s="360" t="s">
        <v>41</v>
      </c>
      <c r="I564" s="360" t="s">
        <v>48</v>
      </c>
      <c r="J564" s="360" t="s">
        <v>1131</v>
      </c>
      <c r="K564" s="360" t="s">
        <v>1171</v>
      </c>
      <c r="L564" s="360" t="s">
        <v>218</v>
      </c>
      <c r="M564" s="361">
        <v>260914500</v>
      </c>
    </row>
    <row r="565" spans="1:13">
      <c r="A565" s="360" t="s">
        <v>10944</v>
      </c>
      <c r="B565" s="360" t="s">
        <v>2308</v>
      </c>
      <c r="C565" s="360" t="s">
        <v>920</v>
      </c>
      <c r="D565" s="360">
        <v>4003</v>
      </c>
      <c r="E565" s="360" t="s">
        <v>1144</v>
      </c>
      <c r="F565" s="360" t="s">
        <v>552</v>
      </c>
      <c r="G565" s="360" t="s">
        <v>298</v>
      </c>
      <c r="H565" s="360" t="s">
        <v>41</v>
      </c>
      <c r="I565" s="360" t="s">
        <v>48</v>
      </c>
      <c r="J565" s="360" t="s">
        <v>1131</v>
      </c>
      <c r="K565" s="360" t="s">
        <v>290</v>
      </c>
      <c r="L565" s="360" t="s">
        <v>218</v>
      </c>
      <c r="M565" s="361">
        <v>251766900</v>
      </c>
    </row>
    <row r="566" spans="1:13">
      <c r="A566" s="360" t="s">
        <v>10945</v>
      </c>
      <c r="B566" s="360" t="s">
        <v>2309</v>
      </c>
      <c r="C566" s="360" t="s">
        <v>920</v>
      </c>
      <c r="D566" s="360">
        <v>4003</v>
      </c>
      <c r="E566" s="360" t="s">
        <v>1144</v>
      </c>
      <c r="F566" s="360" t="s">
        <v>552</v>
      </c>
      <c r="G566" s="360" t="s">
        <v>298</v>
      </c>
      <c r="H566" s="360" t="s">
        <v>41</v>
      </c>
      <c r="I566" s="360" t="s">
        <v>48</v>
      </c>
      <c r="J566" s="360" t="s">
        <v>1131</v>
      </c>
      <c r="K566" s="360" t="s">
        <v>291</v>
      </c>
      <c r="L566" s="360" t="s">
        <v>218</v>
      </c>
      <c r="M566" s="361">
        <v>215130300</v>
      </c>
    </row>
    <row r="567" spans="1:13">
      <c r="A567" s="360" t="s">
        <v>10946</v>
      </c>
      <c r="B567" s="360" t="s">
        <v>2298</v>
      </c>
      <c r="C567" s="360" t="s">
        <v>920</v>
      </c>
      <c r="D567" s="360">
        <v>4003</v>
      </c>
      <c r="E567" s="360" t="s">
        <v>1144</v>
      </c>
      <c r="F567" s="360" t="s">
        <v>552</v>
      </c>
      <c r="G567" s="360" t="s">
        <v>298</v>
      </c>
      <c r="H567" s="360" t="s">
        <v>41</v>
      </c>
      <c r="I567" s="360" t="s">
        <v>50</v>
      </c>
      <c r="J567" s="360" t="s">
        <v>1132</v>
      </c>
      <c r="K567" s="360" t="s">
        <v>1170</v>
      </c>
      <c r="L567" s="360" t="s">
        <v>34</v>
      </c>
      <c r="M567" s="361">
        <v>198359700</v>
      </c>
    </row>
    <row r="568" spans="1:13">
      <c r="A568" s="360" t="s">
        <v>10947</v>
      </c>
      <c r="B568" s="360" t="s">
        <v>2299</v>
      </c>
      <c r="C568" s="360" t="s">
        <v>920</v>
      </c>
      <c r="D568" s="360">
        <v>4003</v>
      </c>
      <c r="E568" s="360" t="s">
        <v>1144</v>
      </c>
      <c r="F568" s="360" t="s">
        <v>552</v>
      </c>
      <c r="G568" s="360" t="s">
        <v>298</v>
      </c>
      <c r="H568" s="360" t="s">
        <v>41</v>
      </c>
      <c r="I568" s="360" t="s">
        <v>50</v>
      </c>
      <c r="J568" s="360" t="s">
        <v>1132</v>
      </c>
      <c r="K568" s="360" t="s">
        <v>1171</v>
      </c>
      <c r="L568" s="360" t="s">
        <v>34</v>
      </c>
      <c r="M568" s="361">
        <v>173943000</v>
      </c>
    </row>
    <row r="569" spans="1:13">
      <c r="A569" s="360" t="s">
        <v>10948</v>
      </c>
      <c r="B569" s="360" t="s">
        <v>2300</v>
      </c>
      <c r="C569" s="360" t="s">
        <v>920</v>
      </c>
      <c r="D569" s="360">
        <v>4003</v>
      </c>
      <c r="E569" s="360" t="s">
        <v>1144</v>
      </c>
      <c r="F569" s="360" t="s">
        <v>552</v>
      </c>
      <c r="G569" s="360" t="s">
        <v>298</v>
      </c>
      <c r="H569" s="360" t="s">
        <v>41</v>
      </c>
      <c r="I569" s="360" t="s">
        <v>50</v>
      </c>
      <c r="J569" s="360" t="s">
        <v>1132</v>
      </c>
      <c r="K569" s="360" t="s">
        <v>290</v>
      </c>
      <c r="L569" s="360" t="s">
        <v>34</v>
      </c>
      <c r="M569" s="361">
        <v>167844600</v>
      </c>
    </row>
    <row r="570" spans="1:13">
      <c r="A570" s="360" t="s">
        <v>10949</v>
      </c>
      <c r="B570" s="360" t="s">
        <v>2301</v>
      </c>
      <c r="C570" s="360" t="s">
        <v>920</v>
      </c>
      <c r="D570" s="360">
        <v>4003</v>
      </c>
      <c r="E570" s="360" t="s">
        <v>1144</v>
      </c>
      <c r="F570" s="360" t="s">
        <v>552</v>
      </c>
      <c r="G570" s="360" t="s">
        <v>298</v>
      </c>
      <c r="H570" s="360" t="s">
        <v>41</v>
      </c>
      <c r="I570" s="360" t="s">
        <v>50</v>
      </c>
      <c r="J570" s="360" t="s">
        <v>1132</v>
      </c>
      <c r="K570" s="360" t="s">
        <v>291</v>
      </c>
      <c r="L570" s="360" t="s">
        <v>34</v>
      </c>
      <c r="M570" s="361">
        <v>143404800</v>
      </c>
    </row>
    <row r="571" spans="1:13">
      <c r="A571" s="360" t="s">
        <v>10950</v>
      </c>
      <c r="B571" s="360" t="s">
        <v>2302</v>
      </c>
      <c r="C571" s="360" t="s">
        <v>920</v>
      </c>
      <c r="D571" s="360">
        <v>4003</v>
      </c>
      <c r="E571" s="360" t="s">
        <v>1144</v>
      </c>
      <c r="F571" s="360" t="s">
        <v>552</v>
      </c>
      <c r="G571" s="360" t="s">
        <v>298</v>
      </c>
      <c r="H571" s="360" t="s">
        <v>41</v>
      </c>
      <c r="I571" s="360" t="s">
        <v>50</v>
      </c>
      <c r="J571" s="360" t="s">
        <v>1132</v>
      </c>
      <c r="K571" s="360" t="s">
        <v>1170</v>
      </c>
      <c r="L571" s="360" t="s">
        <v>32</v>
      </c>
      <c r="M571" s="361">
        <v>114414300</v>
      </c>
    </row>
    <row r="572" spans="1:13">
      <c r="A572" s="360" t="s">
        <v>10951</v>
      </c>
      <c r="B572" s="360" t="s">
        <v>2303</v>
      </c>
      <c r="C572" s="360" t="s">
        <v>920</v>
      </c>
      <c r="D572" s="360">
        <v>4003</v>
      </c>
      <c r="E572" s="360" t="s">
        <v>1144</v>
      </c>
      <c r="F572" s="360" t="s">
        <v>552</v>
      </c>
      <c r="G572" s="360" t="s">
        <v>298</v>
      </c>
      <c r="H572" s="360" t="s">
        <v>41</v>
      </c>
      <c r="I572" s="360" t="s">
        <v>50</v>
      </c>
      <c r="J572" s="360" t="s">
        <v>1132</v>
      </c>
      <c r="K572" s="360" t="s">
        <v>1171</v>
      </c>
      <c r="L572" s="360" t="s">
        <v>32</v>
      </c>
      <c r="M572" s="361">
        <v>99168300</v>
      </c>
    </row>
    <row r="573" spans="1:13">
      <c r="A573" s="360" t="s">
        <v>10952</v>
      </c>
      <c r="B573" s="360" t="s">
        <v>2304</v>
      </c>
      <c r="C573" s="360" t="s">
        <v>920</v>
      </c>
      <c r="D573" s="360">
        <v>4003</v>
      </c>
      <c r="E573" s="360" t="s">
        <v>1144</v>
      </c>
      <c r="F573" s="360" t="s">
        <v>552</v>
      </c>
      <c r="G573" s="360" t="s">
        <v>298</v>
      </c>
      <c r="H573" s="360" t="s">
        <v>41</v>
      </c>
      <c r="I573" s="360" t="s">
        <v>50</v>
      </c>
      <c r="J573" s="360" t="s">
        <v>1132</v>
      </c>
      <c r="K573" s="360" t="s">
        <v>290</v>
      </c>
      <c r="L573" s="360" t="s">
        <v>32</v>
      </c>
      <c r="M573" s="361">
        <v>99168300</v>
      </c>
    </row>
    <row r="574" spans="1:13">
      <c r="A574" s="360" t="s">
        <v>10953</v>
      </c>
      <c r="B574" s="360" t="s">
        <v>2305</v>
      </c>
      <c r="C574" s="360" t="s">
        <v>920</v>
      </c>
      <c r="D574" s="360">
        <v>4003</v>
      </c>
      <c r="E574" s="360" t="s">
        <v>1144</v>
      </c>
      <c r="F574" s="360" t="s">
        <v>552</v>
      </c>
      <c r="G574" s="360" t="s">
        <v>298</v>
      </c>
      <c r="H574" s="360" t="s">
        <v>41</v>
      </c>
      <c r="I574" s="360" t="s">
        <v>50</v>
      </c>
      <c r="J574" s="360" t="s">
        <v>1132</v>
      </c>
      <c r="K574" s="360" t="s">
        <v>291</v>
      </c>
      <c r="L574" s="360" t="s">
        <v>32</v>
      </c>
      <c r="M574" s="361">
        <v>83922300</v>
      </c>
    </row>
    <row r="575" spans="1:13">
      <c r="A575" s="360" t="s">
        <v>10954</v>
      </c>
      <c r="B575" s="360" t="s">
        <v>2306</v>
      </c>
      <c r="C575" s="360" t="s">
        <v>920</v>
      </c>
      <c r="D575" s="360">
        <v>4003</v>
      </c>
      <c r="E575" s="360" t="s">
        <v>1144</v>
      </c>
      <c r="F575" s="360" t="s">
        <v>552</v>
      </c>
      <c r="G575" s="360" t="s">
        <v>298</v>
      </c>
      <c r="H575" s="360" t="s">
        <v>41</v>
      </c>
      <c r="I575" s="360" t="s">
        <v>50</v>
      </c>
      <c r="J575" s="360" t="s">
        <v>1132</v>
      </c>
      <c r="K575" s="360" t="s">
        <v>1170</v>
      </c>
      <c r="L575" s="360" t="s">
        <v>218</v>
      </c>
      <c r="M575" s="361">
        <v>297528000</v>
      </c>
    </row>
    <row r="576" spans="1:13">
      <c r="A576" s="360" t="s">
        <v>10955</v>
      </c>
      <c r="B576" s="360" t="s">
        <v>2307</v>
      </c>
      <c r="C576" s="360" t="s">
        <v>920</v>
      </c>
      <c r="D576" s="360">
        <v>4003</v>
      </c>
      <c r="E576" s="360" t="s">
        <v>1144</v>
      </c>
      <c r="F576" s="360" t="s">
        <v>552</v>
      </c>
      <c r="G576" s="360" t="s">
        <v>298</v>
      </c>
      <c r="H576" s="360" t="s">
        <v>41</v>
      </c>
      <c r="I576" s="360" t="s">
        <v>50</v>
      </c>
      <c r="J576" s="360" t="s">
        <v>1132</v>
      </c>
      <c r="K576" s="360" t="s">
        <v>1171</v>
      </c>
      <c r="L576" s="360" t="s">
        <v>218</v>
      </c>
      <c r="M576" s="361">
        <v>260914500</v>
      </c>
    </row>
    <row r="577" spans="1:13">
      <c r="A577" s="360" t="s">
        <v>10956</v>
      </c>
      <c r="B577" s="360" t="s">
        <v>2308</v>
      </c>
      <c r="C577" s="360" t="s">
        <v>920</v>
      </c>
      <c r="D577" s="360">
        <v>4003</v>
      </c>
      <c r="E577" s="360" t="s">
        <v>1144</v>
      </c>
      <c r="F577" s="360" t="s">
        <v>552</v>
      </c>
      <c r="G577" s="360" t="s">
        <v>298</v>
      </c>
      <c r="H577" s="360" t="s">
        <v>41</v>
      </c>
      <c r="I577" s="360" t="s">
        <v>50</v>
      </c>
      <c r="J577" s="360" t="s">
        <v>1132</v>
      </c>
      <c r="K577" s="360" t="s">
        <v>290</v>
      </c>
      <c r="L577" s="360" t="s">
        <v>218</v>
      </c>
      <c r="M577" s="361">
        <v>251766900</v>
      </c>
    </row>
    <row r="578" spans="1:13">
      <c r="A578" s="360" t="s">
        <v>10957</v>
      </c>
      <c r="B578" s="360" t="s">
        <v>2309</v>
      </c>
      <c r="C578" s="360" t="s">
        <v>920</v>
      </c>
      <c r="D578" s="360">
        <v>4003</v>
      </c>
      <c r="E578" s="360" t="s">
        <v>1144</v>
      </c>
      <c r="F578" s="360" t="s">
        <v>552</v>
      </c>
      <c r="G578" s="360" t="s">
        <v>298</v>
      </c>
      <c r="H578" s="360" t="s">
        <v>41</v>
      </c>
      <c r="I578" s="360" t="s">
        <v>50</v>
      </c>
      <c r="J578" s="360" t="s">
        <v>1132</v>
      </c>
      <c r="K578" s="360" t="s">
        <v>291</v>
      </c>
      <c r="L578" s="360" t="s">
        <v>218</v>
      </c>
      <c r="M578" s="361">
        <v>215130300</v>
      </c>
    </row>
    <row r="579" spans="1:13">
      <c r="A579" s="360" t="s">
        <v>10958</v>
      </c>
      <c r="B579" s="360" t="s">
        <v>2298</v>
      </c>
      <c r="C579" s="360" t="s">
        <v>920</v>
      </c>
      <c r="D579" s="360">
        <v>4003</v>
      </c>
      <c r="E579" s="360" t="s">
        <v>1144</v>
      </c>
      <c r="F579" s="360" t="s">
        <v>552</v>
      </c>
      <c r="G579" s="360" t="s">
        <v>298</v>
      </c>
      <c r="H579" s="360" t="s">
        <v>41</v>
      </c>
      <c r="I579" s="360" t="s">
        <v>223</v>
      </c>
      <c r="J579" s="360" t="s">
        <v>1129</v>
      </c>
      <c r="K579" s="360" t="s">
        <v>1170</v>
      </c>
      <c r="L579" s="360" t="s">
        <v>34</v>
      </c>
      <c r="M579" s="361">
        <v>186694200</v>
      </c>
    </row>
    <row r="580" spans="1:13">
      <c r="A580" s="360" t="s">
        <v>10959</v>
      </c>
      <c r="B580" s="360" t="s">
        <v>2299</v>
      </c>
      <c r="C580" s="360" t="s">
        <v>920</v>
      </c>
      <c r="D580" s="360">
        <v>4003</v>
      </c>
      <c r="E580" s="360" t="s">
        <v>1144</v>
      </c>
      <c r="F580" s="360" t="s">
        <v>552</v>
      </c>
      <c r="G580" s="360" t="s">
        <v>298</v>
      </c>
      <c r="H580" s="360" t="s">
        <v>41</v>
      </c>
      <c r="I580" s="360" t="s">
        <v>223</v>
      </c>
      <c r="J580" s="360" t="s">
        <v>1129</v>
      </c>
      <c r="K580" s="360" t="s">
        <v>1171</v>
      </c>
      <c r="L580" s="360" t="s">
        <v>34</v>
      </c>
      <c r="M580" s="361">
        <v>163709700</v>
      </c>
    </row>
    <row r="581" spans="1:13">
      <c r="A581" s="360" t="s">
        <v>10960</v>
      </c>
      <c r="B581" s="360" t="s">
        <v>2300</v>
      </c>
      <c r="C581" s="360" t="s">
        <v>920</v>
      </c>
      <c r="D581" s="360">
        <v>4003</v>
      </c>
      <c r="E581" s="360" t="s">
        <v>1144</v>
      </c>
      <c r="F581" s="360" t="s">
        <v>552</v>
      </c>
      <c r="G581" s="360" t="s">
        <v>298</v>
      </c>
      <c r="H581" s="360" t="s">
        <v>41</v>
      </c>
      <c r="I581" s="360" t="s">
        <v>223</v>
      </c>
      <c r="J581" s="360" t="s">
        <v>1129</v>
      </c>
      <c r="K581" s="360" t="s">
        <v>290</v>
      </c>
      <c r="L581" s="360" t="s">
        <v>34</v>
      </c>
      <c r="M581" s="361">
        <v>157957800</v>
      </c>
    </row>
    <row r="582" spans="1:13">
      <c r="A582" s="360" t="s">
        <v>10961</v>
      </c>
      <c r="B582" s="360" t="s">
        <v>2301</v>
      </c>
      <c r="C582" s="360" t="s">
        <v>920</v>
      </c>
      <c r="D582" s="360">
        <v>4003</v>
      </c>
      <c r="E582" s="360" t="s">
        <v>1144</v>
      </c>
      <c r="F582" s="360" t="s">
        <v>552</v>
      </c>
      <c r="G582" s="360" t="s">
        <v>298</v>
      </c>
      <c r="H582" s="360" t="s">
        <v>41</v>
      </c>
      <c r="I582" s="360" t="s">
        <v>223</v>
      </c>
      <c r="J582" s="360" t="s">
        <v>1129</v>
      </c>
      <c r="K582" s="360" t="s">
        <v>291</v>
      </c>
      <c r="L582" s="360" t="s">
        <v>34</v>
      </c>
      <c r="M582" s="361">
        <v>134973300</v>
      </c>
    </row>
    <row r="583" spans="1:13">
      <c r="A583" s="360" t="s">
        <v>10962</v>
      </c>
      <c r="B583" s="360" t="s">
        <v>2302</v>
      </c>
      <c r="C583" s="360" t="s">
        <v>920</v>
      </c>
      <c r="D583" s="360">
        <v>4003</v>
      </c>
      <c r="E583" s="360" t="s">
        <v>1144</v>
      </c>
      <c r="F583" s="360" t="s">
        <v>552</v>
      </c>
      <c r="G583" s="360" t="s">
        <v>298</v>
      </c>
      <c r="H583" s="360" t="s">
        <v>41</v>
      </c>
      <c r="I583" s="360" t="s">
        <v>223</v>
      </c>
      <c r="J583" s="360" t="s">
        <v>1129</v>
      </c>
      <c r="K583" s="360" t="s">
        <v>1170</v>
      </c>
      <c r="L583" s="360" t="s">
        <v>32</v>
      </c>
      <c r="M583" s="361">
        <v>107715300</v>
      </c>
    </row>
    <row r="584" spans="1:13">
      <c r="A584" s="360" t="s">
        <v>10963</v>
      </c>
      <c r="B584" s="360" t="s">
        <v>2303</v>
      </c>
      <c r="C584" s="360" t="s">
        <v>920</v>
      </c>
      <c r="D584" s="360">
        <v>4003</v>
      </c>
      <c r="E584" s="360" t="s">
        <v>1144</v>
      </c>
      <c r="F584" s="360" t="s">
        <v>552</v>
      </c>
      <c r="G584" s="360" t="s">
        <v>298</v>
      </c>
      <c r="H584" s="360" t="s">
        <v>41</v>
      </c>
      <c r="I584" s="360" t="s">
        <v>223</v>
      </c>
      <c r="J584" s="360" t="s">
        <v>1129</v>
      </c>
      <c r="K584" s="360" t="s">
        <v>1171</v>
      </c>
      <c r="L584" s="360" t="s">
        <v>32</v>
      </c>
      <c r="M584" s="361">
        <v>93324000</v>
      </c>
    </row>
    <row r="585" spans="1:13">
      <c r="A585" s="360" t="s">
        <v>10964</v>
      </c>
      <c r="B585" s="360" t="s">
        <v>2304</v>
      </c>
      <c r="C585" s="360" t="s">
        <v>920</v>
      </c>
      <c r="D585" s="360">
        <v>4003</v>
      </c>
      <c r="E585" s="360" t="s">
        <v>1144</v>
      </c>
      <c r="F585" s="360" t="s">
        <v>552</v>
      </c>
      <c r="G585" s="360" t="s">
        <v>298</v>
      </c>
      <c r="H585" s="360" t="s">
        <v>41</v>
      </c>
      <c r="I585" s="360" t="s">
        <v>223</v>
      </c>
      <c r="J585" s="360" t="s">
        <v>1129</v>
      </c>
      <c r="K585" s="360" t="s">
        <v>290</v>
      </c>
      <c r="L585" s="360" t="s">
        <v>32</v>
      </c>
      <c r="M585" s="361">
        <v>93324000</v>
      </c>
    </row>
    <row r="586" spans="1:13">
      <c r="A586" s="360" t="s">
        <v>10965</v>
      </c>
      <c r="B586" s="360" t="s">
        <v>2305</v>
      </c>
      <c r="C586" s="360" t="s">
        <v>920</v>
      </c>
      <c r="D586" s="360">
        <v>4003</v>
      </c>
      <c r="E586" s="360" t="s">
        <v>1144</v>
      </c>
      <c r="F586" s="360" t="s">
        <v>552</v>
      </c>
      <c r="G586" s="360" t="s">
        <v>298</v>
      </c>
      <c r="H586" s="360" t="s">
        <v>41</v>
      </c>
      <c r="I586" s="360" t="s">
        <v>223</v>
      </c>
      <c r="J586" s="360" t="s">
        <v>1129</v>
      </c>
      <c r="K586" s="360" t="s">
        <v>291</v>
      </c>
      <c r="L586" s="360" t="s">
        <v>32</v>
      </c>
      <c r="M586" s="361">
        <v>78978900</v>
      </c>
    </row>
    <row r="587" spans="1:13">
      <c r="A587" s="360" t="s">
        <v>10966</v>
      </c>
      <c r="B587" s="360" t="s">
        <v>2306</v>
      </c>
      <c r="C587" s="360" t="s">
        <v>920</v>
      </c>
      <c r="D587" s="360">
        <v>4003</v>
      </c>
      <c r="E587" s="360" t="s">
        <v>1144</v>
      </c>
      <c r="F587" s="360" t="s">
        <v>552</v>
      </c>
      <c r="G587" s="360" t="s">
        <v>298</v>
      </c>
      <c r="H587" s="360" t="s">
        <v>41</v>
      </c>
      <c r="I587" s="360" t="s">
        <v>223</v>
      </c>
      <c r="J587" s="360" t="s">
        <v>1129</v>
      </c>
      <c r="K587" s="360" t="s">
        <v>1170</v>
      </c>
      <c r="L587" s="360" t="s">
        <v>218</v>
      </c>
      <c r="M587" s="361">
        <v>280018200</v>
      </c>
    </row>
    <row r="588" spans="1:13">
      <c r="A588" s="360" t="s">
        <v>10967</v>
      </c>
      <c r="B588" s="360" t="s">
        <v>2307</v>
      </c>
      <c r="C588" s="360" t="s">
        <v>920</v>
      </c>
      <c r="D588" s="360">
        <v>4003</v>
      </c>
      <c r="E588" s="360" t="s">
        <v>1144</v>
      </c>
      <c r="F588" s="360" t="s">
        <v>552</v>
      </c>
      <c r="G588" s="360" t="s">
        <v>298</v>
      </c>
      <c r="H588" s="360" t="s">
        <v>41</v>
      </c>
      <c r="I588" s="360" t="s">
        <v>223</v>
      </c>
      <c r="J588" s="360" t="s">
        <v>1129</v>
      </c>
      <c r="K588" s="360" t="s">
        <v>1171</v>
      </c>
      <c r="L588" s="360" t="s">
        <v>218</v>
      </c>
      <c r="M588" s="361">
        <v>245553000</v>
      </c>
    </row>
    <row r="589" spans="1:13">
      <c r="A589" s="360" t="s">
        <v>10968</v>
      </c>
      <c r="B589" s="360" t="s">
        <v>2308</v>
      </c>
      <c r="C589" s="360" t="s">
        <v>920</v>
      </c>
      <c r="D589" s="360">
        <v>4003</v>
      </c>
      <c r="E589" s="360" t="s">
        <v>1144</v>
      </c>
      <c r="F589" s="360" t="s">
        <v>552</v>
      </c>
      <c r="G589" s="360" t="s">
        <v>298</v>
      </c>
      <c r="H589" s="360" t="s">
        <v>41</v>
      </c>
      <c r="I589" s="360" t="s">
        <v>223</v>
      </c>
      <c r="J589" s="360" t="s">
        <v>1129</v>
      </c>
      <c r="K589" s="360" t="s">
        <v>290</v>
      </c>
      <c r="L589" s="360" t="s">
        <v>218</v>
      </c>
      <c r="M589" s="361">
        <v>236959800</v>
      </c>
    </row>
    <row r="590" spans="1:13">
      <c r="A590" s="360" t="s">
        <v>10969</v>
      </c>
      <c r="B590" s="360" t="s">
        <v>2309</v>
      </c>
      <c r="C590" s="360" t="s">
        <v>920</v>
      </c>
      <c r="D590" s="360">
        <v>4003</v>
      </c>
      <c r="E590" s="360" t="s">
        <v>1144</v>
      </c>
      <c r="F590" s="360" t="s">
        <v>552</v>
      </c>
      <c r="G590" s="360" t="s">
        <v>298</v>
      </c>
      <c r="H590" s="360" t="s">
        <v>41</v>
      </c>
      <c r="I590" s="360" t="s">
        <v>223</v>
      </c>
      <c r="J590" s="360" t="s">
        <v>1129</v>
      </c>
      <c r="K590" s="360" t="s">
        <v>291</v>
      </c>
      <c r="L590" s="360" t="s">
        <v>218</v>
      </c>
      <c r="M590" s="361">
        <v>202471500</v>
      </c>
    </row>
    <row r="591" spans="1:13">
      <c r="A591" s="360" t="s">
        <v>10970</v>
      </c>
      <c r="B591" s="360" t="s">
        <v>2298</v>
      </c>
      <c r="C591" s="360" t="s">
        <v>920</v>
      </c>
      <c r="D591" s="360">
        <v>4003</v>
      </c>
      <c r="E591" s="360" t="s">
        <v>1144</v>
      </c>
      <c r="F591" s="360" t="s">
        <v>552</v>
      </c>
      <c r="G591" s="360" t="s">
        <v>298</v>
      </c>
      <c r="H591" s="360" t="s">
        <v>41</v>
      </c>
      <c r="I591" s="360" t="s">
        <v>421</v>
      </c>
      <c r="J591" s="360" t="s">
        <v>1134</v>
      </c>
      <c r="K591" s="360" t="s">
        <v>1170</v>
      </c>
      <c r="L591" s="360" t="s">
        <v>34</v>
      </c>
      <c r="M591" s="361">
        <v>186694200</v>
      </c>
    </row>
    <row r="592" spans="1:13">
      <c r="A592" s="360" t="s">
        <v>10971</v>
      </c>
      <c r="B592" s="360" t="s">
        <v>2299</v>
      </c>
      <c r="C592" s="360" t="s">
        <v>920</v>
      </c>
      <c r="D592" s="360">
        <v>4003</v>
      </c>
      <c r="E592" s="360" t="s">
        <v>1144</v>
      </c>
      <c r="F592" s="360" t="s">
        <v>552</v>
      </c>
      <c r="G592" s="360" t="s">
        <v>298</v>
      </c>
      <c r="H592" s="360" t="s">
        <v>41</v>
      </c>
      <c r="I592" s="360" t="s">
        <v>421</v>
      </c>
      <c r="J592" s="360" t="s">
        <v>1134</v>
      </c>
      <c r="K592" s="360" t="s">
        <v>1171</v>
      </c>
      <c r="L592" s="360" t="s">
        <v>34</v>
      </c>
      <c r="M592" s="361">
        <v>163709700</v>
      </c>
    </row>
    <row r="593" spans="1:13">
      <c r="A593" s="360" t="s">
        <v>10972</v>
      </c>
      <c r="B593" s="360" t="s">
        <v>2300</v>
      </c>
      <c r="C593" s="360" t="s">
        <v>920</v>
      </c>
      <c r="D593" s="360">
        <v>4003</v>
      </c>
      <c r="E593" s="360" t="s">
        <v>1144</v>
      </c>
      <c r="F593" s="360" t="s">
        <v>552</v>
      </c>
      <c r="G593" s="360" t="s">
        <v>298</v>
      </c>
      <c r="H593" s="360" t="s">
        <v>41</v>
      </c>
      <c r="I593" s="360" t="s">
        <v>421</v>
      </c>
      <c r="J593" s="360" t="s">
        <v>1134</v>
      </c>
      <c r="K593" s="360" t="s">
        <v>290</v>
      </c>
      <c r="L593" s="360" t="s">
        <v>34</v>
      </c>
      <c r="M593" s="361">
        <v>157957800</v>
      </c>
    </row>
    <row r="594" spans="1:13">
      <c r="A594" s="360" t="s">
        <v>10973</v>
      </c>
      <c r="B594" s="360" t="s">
        <v>2301</v>
      </c>
      <c r="C594" s="360" t="s">
        <v>920</v>
      </c>
      <c r="D594" s="360">
        <v>4003</v>
      </c>
      <c r="E594" s="360" t="s">
        <v>1144</v>
      </c>
      <c r="F594" s="360" t="s">
        <v>552</v>
      </c>
      <c r="G594" s="360" t="s">
        <v>298</v>
      </c>
      <c r="H594" s="360" t="s">
        <v>41</v>
      </c>
      <c r="I594" s="360" t="s">
        <v>421</v>
      </c>
      <c r="J594" s="360" t="s">
        <v>1134</v>
      </c>
      <c r="K594" s="360" t="s">
        <v>291</v>
      </c>
      <c r="L594" s="360" t="s">
        <v>34</v>
      </c>
      <c r="M594" s="361">
        <v>134973300</v>
      </c>
    </row>
    <row r="595" spans="1:13">
      <c r="A595" s="360" t="s">
        <v>10974</v>
      </c>
      <c r="B595" s="360" t="s">
        <v>2302</v>
      </c>
      <c r="C595" s="360" t="s">
        <v>920</v>
      </c>
      <c r="D595" s="360">
        <v>4003</v>
      </c>
      <c r="E595" s="360" t="s">
        <v>1144</v>
      </c>
      <c r="F595" s="360" t="s">
        <v>552</v>
      </c>
      <c r="G595" s="360" t="s">
        <v>298</v>
      </c>
      <c r="H595" s="360" t="s">
        <v>41</v>
      </c>
      <c r="I595" s="360" t="s">
        <v>421</v>
      </c>
      <c r="J595" s="360" t="s">
        <v>1134</v>
      </c>
      <c r="K595" s="360" t="s">
        <v>1170</v>
      </c>
      <c r="L595" s="360" t="s">
        <v>32</v>
      </c>
      <c r="M595" s="361">
        <v>107715300</v>
      </c>
    </row>
    <row r="596" spans="1:13">
      <c r="A596" s="360" t="s">
        <v>10975</v>
      </c>
      <c r="B596" s="360" t="s">
        <v>2303</v>
      </c>
      <c r="C596" s="360" t="s">
        <v>920</v>
      </c>
      <c r="D596" s="360">
        <v>4003</v>
      </c>
      <c r="E596" s="360" t="s">
        <v>1144</v>
      </c>
      <c r="F596" s="360" t="s">
        <v>552</v>
      </c>
      <c r="G596" s="360" t="s">
        <v>298</v>
      </c>
      <c r="H596" s="360" t="s">
        <v>41</v>
      </c>
      <c r="I596" s="360" t="s">
        <v>421</v>
      </c>
      <c r="J596" s="360" t="s">
        <v>1134</v>
      </c>
      <c r="K596" s="360" t="s">
        <v>1171</v>
      </c>
      <c r="L596" s="360" t="s">
        <v>32</v>
      </c>
      <c r="M596" s="361">
        <v>93324000</v>
      </c>
    </row>
    <row r="597" spans="1:13">
      <c r="A597" s="360" t="s">
        <v>10976</v>
      </c>
      <c r="B597" s="360" t="s">
        <v>2304</v>
      </c>
      <c r="C597" s="360" t="s">
        <v>920</v>
      </c>
      <c r="D597" s="360">
        <v>4003</v>
      </c>
      <c r="E597" s="360" t="s">
        <v>1144</v>
      </c>
      <c r="F597" s="360" t="s">
        <v>552</v>
      </c>
      <c r="G597" s="360" t="s">
        <v>298</v>
      </c>
      <c r="H597" s="360" t="s">
        <v>41</v>
      </c>
      <c r="I597" s="360" t="s">
        <v>421</v>
      </c>
      <c r="J597" s="360" t="s">
        <v>1134</v>
      </c>
      <c r="K597" s="360" t="s">
        <v>290</v>
      </c>
      <c r="L597" s="360" t="s">
        <v>32</v>
      </c>
      <c r="M597" s="361">
        <v>93324000</v>
      </c>
    </row>
    <row r="598" spans="1:13">
      <c r="A598" s="360" t="s">
        <v>10977</v>
      </c>
      <c r="B598" s="360" t="s">
        <v>2305</v>
      </c>
      <c r="C598" s="360" t="s">
        <v>920</v>
      </c>
      <c r="D598" s="360">
        <v>4003</v>
      </c>
      <c r="E598" s="360" t="s">
        <v>1144</v>
      </c>
      <c r="F598" s="360" t="s">
        <v>552</v>
      </c>
      <c r="G598" s="360" t="s">
        <v>298</v>
      </c>
      <c r="H598" s="360" t="s">
        <v>41</v>
      </c>
      <c r="I598" s="360" t="s">
        <v>421</v>
      </c>
      <c r="J598" s="360" t="s">
        <v>1134</v>
      </c>
      <c r="K598" s="360" t="s">
        <v>291</v>
      </c>
      <c r="L598" s="360" t="s">
        <v>32</v>
      </c>
      <c r="M598" s="361">
        <v>78978900</v>
      </c>
    </row>
    <row r="599" spans="1:13">
      <c r="A599" s="360" t="s">
        <v>10978</v>
      </c>
      <c r="B599" s="360" t="s">
        <v>2306</v>
      </c>
      <c r="C599" s="360" t="s">
        <v>920</v>
      </c>
      <c r="D599" s="360">
        <v>4003</v>
      </c>
      <c r="E599" s="360" t="s">
        <v>1144</v>
      </c>
      <c r="F599" s="360" t="s">
        <v>552</v>
      </c>
      <c r="G599" s="360" t="s">
        <v>298</v>
      </c>
      <c r="H599" s="360" t="s">
        <v>41</v>
      </c>
      <c r="I599" s="360" t="s">
        <v>421</v>
      </c>
      <c r="J599" s="360" t="s">
        <v>1134</v>
      </c>
      <c r="K599" s="360" t="s">
        <v>1170</v>
      </c>
      <c r="L599" s="360" t="s">
        <v>218</v>
      </c>
      <c r="M599" s="361">
        <v>280018200</v>
      </c>
    </row>
    <row r="600" spans="1:13">
      <c r="A600" s="360" t="s">
        <v>10979</v>
      </c>
      <c r="B600" s="360" t="s">
        <v>2307</v>
      </c>
      <c r="C600" s="360" t="s">
        <v>920</v>
      </c>
      <c r="D600" s="360">
        <v>4003</v>
      </c>
      <c r="E600" s="360" t="s">
        <v>1144</v>
      </c>
      <c r="F600" s="360" t="s">
        <v>552</v>
      </c>
      <c r="G600" s="360" t="s">
        <v>298</v>
      </c>
      <c r="H600" s="360" t="s">
        <v>41</v>
      </c>
      <c r="I600" s="360" t="s">
        <v>421</v>
      </c>
      <c r="J600" s="360" t="s">
        <v>1134</v>
      </c>
      <c r="K600" s="360" t="s">
        <v>1171</v>
      </c>
      <c r="L600" s="360" t="s">
        <v>218</v>
      </c>
      <c r="M600" s="361">
        <v>245553000</v>
      </c>
    </row>
    <row r="601" spans="1:13">
      <c r="A601" s="360" t="s">
        <v>10980</v>
      </c>
      <c r="B601" s="360" t="s">
        <v>2308</v>
      </c>
      <c r="C601" s="360" t="s">
        <v>920</v>
      </c>
      <c r="D601" s="360">
        <v>4003</v>
      </c>
      <c r="E601" s="360" t="s">
        <v>1144</v>
      </c>
      <c r="F601" s="360" t="s">
        <v>552</v>
      </c>
      <c r="G601" s="360" t="s">
        <v>298</v>
      </c>
      <c r="H601" s="360" t="s">
        <v>41</v>
      </c>
      <c r="I601" s="360" t="s">
        <v>421</v>
      </c>
      <c r="J601" s="360" t="s">
        <v>1134</v>
      </c>
      <c r="K601" s="360" t="s">
        <v>290</v>
      </c>
      <c r="L601" s="360" t="s">
        <v>218</v>
      </c>
      <c r="M601" s="361">
        <v>236959800</v>
      </c>
    </row>
    <row r="602" spans="1:13">
      <c r="A602" s="360" t="s">
        <v>10981</v>
      </c>
      <c r="B602" s="360" t="s">
        <v>2309</v>
      </c>
      <c r="C602" s="360" t="s">
        <v>920</v>
      </c>
      <c r="D602" s="360">
        <v>4003</v>
      </c>
      <c r="E602" s="360" t="s">
        <v>1144</v>
      </c>
      <c r="F602" s="360" t="s">
        <v>552</v>
      </c>
      <c r="G602" s="360" t="s">
        <v>298</v>
      </c>
      <c r="H602" s="360" t="s">
        <v>41</v>
      </c>
      <c r="I602" s="360" t="s">
        <v>421</v>
      </c>
      <c r="J602" s="360" t="s">
        <v>1134</v>
      </c>
      <c r="K602" s="360" t="s">
        <v>291</v>
      </c>
      <c r="L602" s="360" t="s">
        <v>218</v>
      </c>
      <c r="M602" s="361">
        <v>202471500</v>
      </c>
    </row>
    <row r="603" spans="1:13">
      <c r="A603" s="360" t="s">
        <v>10982</v>
      </c>
      <c r="B603" s="360" t="s">
        <v>2298</v>
      </c>
      <c r="C603" s="360" t="s">
        <v>920</v>
      </c>
      <c r="D603" s="360">
        <v>4003</v>
      </c>
      <c r="E603" s="360" t="s">
        <v>1144</v>
      </c>
      <c r="F603" s="360" t="s">
        <v>552</v>
      </c>
      <c r="G603" s="360" t="s">
        <v>298</v>
      </c>
      <c r="H603" s="360" t="s">
        <v>41</v>
      </c>
      <c r="I603" s="360" t="s">
        <v>422</v>
      </c>
      <c r="J603" s="360" t="s">
        <v>1125</v>
      </c>
      <c r="K603" s="360" t="s">
        <v>1170</v>
      </c>
      <c r="L603" s="360" t="s">
        <v>34</v>
      </c>
      <c r="M603" s="361">
        <v>172326000</v>
      </c>
    </row>
    <row r="604" spans="1:13">
      <c r="A604" s="360" t="s">
        <v>10983</v>
      </c>
      <c r="B604" s="360" t="s">
        <v>2299</v>
      </c>
      <c r="C604" s="360" t="s">
        <v>920</v>
      </c>
      <c r="D604" s="360">
        <v>4003</v>
      </c>
      <c r="E604" s="360" t="s">
        <v>1144</v>
      </c>
      <c r="F604" s="360" t="s">
        <v>552</v>
      </c>
      <c r="G604" s="360" t="s">
        <v>298</v>
      </c>
      <c r="H604" s="360" t="s">
        <v>41</v>
      </c>
      <c r="I604" s="360" t="s">
        <v>422</v>
      </c>
      <c r="J604" s="360" t="s">
        <v>1125</v>
      </c>
      <c r="K604" s="360" t="s">
        <v>1171</v>
      </c>
      <c r="L604" s="360" t="s">
        <v>34</v>
      </c>
      <c r="M604" s="361">
        <v>149341500</v>
      </c>
    </row>
    <row r="605" spans="1:13">
      <c r="A605" s="360" t="s">
        <v>10984</v>
      </c>
      <c r="B605" s="360" t="s">
        <v>2300</v>
      </c>
      <c r="C605" s="360" t="s">
        <v>920</v>
      </c>
      <c r="D605" s="360">
        <v>4003</v>
      </c>
      <c r="E605" s="360" t="s">
        <v>1144</v>
      </c>
      <c r="F605" s="360" t="s">
        <v>552</v>
      </c>
      <c r="G605" s="360" t="s">
        <v>298</v>
      </c>
      <c r="H605" s="360" t="s">
        <v>41</v>
      </c>
      <c r="I605" s="360" t="s">
        <v>422</v>
      </c>
      <c r="J605" s="360" t="s">
        <v>1125</v>
      </c>
      <c r="K605" s="360" t="s">
        <v>290</v>
      </c>
      <c r="L605" s="360" t="s">
        <v>34</v>
      </c>
      <c r="M605" s="361">
        <v>150773700</v>
      </c>
    </row>
    <row r="606" spans="1:13">
      <c r="A606" s="360" t="s">
        <v>10985</v>
      </c>
      <c r="B606" s="360" t="s">
        <v>2301</v>
      </c>
      <c r="C606" s="360" t="s">
        <v>920</v>
      </c>
      <c r="D606" s="360">
        <v>4003</v>
      </c>
      <c r="E606" s="360" t="s">
        <v>1144</v>
      </c>
      <c r="F606" s="360" t="s">
        <v>552</v>
      </c>
      <c r="G606" s="360" t="s">
        <v>298</v>
      </c>
      <c r="H606" s="360" t="s">
        <v>41</v>
      </c>
      <c r="I606" s="360" t="s">
        <v>422</v>
      </c>
      <c r="J606" s="360" t="s">
        <v>1125</v>
      </c>
      <c r="K606" s="360" t="s">
        <v>291</v>
      </c>
      <c r="L606" s="360" t="s">
        <v>34</v>
      </c>
      <c r="M606" s="361">
        <v>127812300</v>
      </c>
    </row>
    <row r="607" spans="1:13">
      <c r="A607" s="360" t="s">
        <v>10986</v>
      </c>
      <c r="B607" s="360" t="s">
        <v>2302</v>
      </c>
      <c r="C607" s="360" t="s">
        <v>920</v>
      </c>
      <c r="D607" s="360">
        <v>4003</v>
      </c>
      <c r="E607" s="360" t="s">
        <v>1144</v>
      </c>
      <c r="F607" s="360" t="s">
        <v>552</v>
      </c>
      <c r="G607" s="360" t="s">
        <v>298</v>
      </c>
      <c r="H607" s="360" t="s">
        <v>41</v>
      </c>
      <c r="I607" s="360" t="s">
        <v>422</v>
      </c>
      <c r="J607" s="360" t="s">
        <v>1125</v>
      </c>
      <c r="K607" s="360" t="s">
        <v>1170</v>
      </c>
      <c r="L607" s="360" t="s">
        <v>32</v>
      </c>
      <c r="M607" s="361">
        <v>93324000</v>
      </c>
    </row>
    <row r="608" spans="1:13">
      <c r="A608" s="360" t="s">
        <v>10987</v>
      </c>
      <c r="B608" s="360" t="s">
        <v>2303</v>
      </c>
      <c r="C608" s="360" t="s">
        <v>920</v>
      </c>
      <c r="D608" s="360">
        <v>4003</v>
      </c>
      <c r="E608" s="360" t="s">
        <v>1144</v>
      </c>
      <c r="F608" s="360" t="s">
        <v>552</v>
      </c>
      <c r="G608" s="360" t="s">
        <v>298</v>
      </c>
      <c r="H608" s="360" t="s">
        <v>41</v>
      </c>
      <c r="I608" s="360" t="s">
        <v>422</v>
      </c>
      <c r="J608" s="360" t="s">
        <v>1125</v>
      </c>
      <c r="K608" s="360" t="s">
        <v>1171</v>
      </c>
      <c r="L608" s="360" t="s">
        <v>32</v>
      </c>
      <c r="M608" s="361">
        <v>78978900</v>
      </c>
    </row>
    <row r="609" spans="1:13">
      <c r="A609" s="360" t="s">
        <v>10988</v>
      </c>
      <c r="B609" s="360" t="s">
        <v>2304</v>
      </c>
      <c r="C609" s="360" t="s">
        <v>920</v>
      </c>
      <c r="D609" s="360">
        <v>4003</v>
      </c>
      <c r="E609" s="360" t="s">
        <v>1144</v>
      </c>
      <c r="F609" s="360" t="s">
        <v>552</v>
      </c>
      <c r="G609" s="360" t="s">
        <v>298</v>
      </c>
      <c r="H609" s="360" t="s">
        <v>41</v>
      </c>
      <c r="I609" s="360" t="s">
        <v>422</v>
      </c>
      <c r="J609" s="360" t="s">
        <v>1125</v>
      </c>
      <c r="K609" s="360" t="s">
        <v>290</v>
      </c>
      <c r="L609" s="360" t="s">
        <v>32</v>
      </c>
      <c r="M609" s="361">
        <v>86163000</v>
      </c>
    </row>
    <row r="610" spans="1:13">
      <c r="A610" s="360" t="s">
        <v>10989</v>
      </c>
      <c r="B610" s="360" t="s">
        <v>2305</v>
      </c>
      <c r="C610" s="360" t="s">
        <v>920</v>
      </c>
      <c r="D610" s="360">
        <v>4003</v>
      </c>
      <c r="E610" s="360" t="s">
        <v>1144</v>
      </c>
      <c r="F610" s="360" t="s">
        <v>552</v>
      </c>
      <c r="G610" s="360" t="s">
        <v>298</v>
      </c>
      <c r="H610" s="360" t="s">
        <v>41</v>
      </c>
      <c r="I610" s="360" t="s">
        <v>422</v>
      </c>
      <c r="J610" s="360" t="s">
        <v>1125</v>
      </c>
      <c r="K610" s="360" t="s">
        <v>291</v>
      </c>
      <c r="L610" s="360" t="s">
        <v>32</v>
      </c>
      <c r="M610" s="361">
        <v>71817900</v>
      </c>
    </row>
    <row r="611" spans="1:13">
      <c r="A611" s="360" t="s">
        <v>10990</v>
      </c>
      <c r="B611" s="360" t="s">
        <v>2306</v>
      </c>
      <c r="C611" s="360" t="s">
        <v>920</v>
      </c>
      <c r="D611" s="360">
        <v>4003</v>
      </c>
      <c r="E611" s="360" t="s">
        <v>1144</v>
      </c>
      <c r="F611" s="360" t="s">
        <v>552</v>
      </c>
      <c r="G611" s="360" t="s">
        <v>298</v>
      </c>
      <c r="H611" s="360" t="s">
        <v>41</v>
      </c>
      <c r="I611" s="360" t="s">
        <v>422</v>
      </c>
      <c r="J611" s="360" t="s">
        <v>1125</v>
      </c>
      <c r="K611" s="360" t="s">
        <v>1170</v>
      </c>
      <c r="L611" s="360" t="s">
        <v>218</v>
      </c>
      <c r="M611" s="361">
        <v>265673100</v>
      </c>
    </row>
    <row r="612" spans="1:13">
      <c r="A612" s="360" t="s">
        <v>10991</v>
      </c>
      <c r="B612" s="360" t="s">
        <v>2307</v>
      </c>
      <c r="C612" s="360" t="s">
        <v>920</v>
      </c>
      <c r="D612" s="360">
        <v>4003</v>
      </c>
      <c r="E612" s="360" t="s">
        <v>1144</v>
      </c>
      <c r="F612" s="360" t="s">
        <v>552</v>
      </c>
      <c r="G612" s="360" t="s">
        <v>298</v>
      </c>
      <c r="H612" s="360" t="s">
        <v>41</v>
      </c>
      <c r="I612" s="360" t="s">
        <v>422</v>
      </c>
      <c r="J612" s="360" t="s">
        <v>1125</v>
      </c>
      <c r="K612" s="360" t="s">
        <v>1171</v>
      </c>
      <c r="L612" s="360" t="s">
        <v>218</v>
      </c>
      <c r="M612" s="361">
        <v>231207900</v>
      </c>
    </row>
    <row r="613" spans="1:13">
      <c r="A613" s="360" t="s">
        <v>10992</v>
      </c>
      <c r="B613" s="360" t="s">
        <v>2308</v>
      </c>
      <c r="C613" s="360" t="s">
        <v>920</v>
      </c>
      <c r="D613" s="360">
        <v>4003</v>
      </c>
      <c r="E613" s="360" t="s">
        <v>1144</v>
      </c>
      <c r="F613" s="360" t="s">
        <v>552</v>
      </c>
      <c r="G613" s="360" t="s">
        <v>298</v>
      </c>
      <c r="H613" s="360" t="s">
        <v>41</v>
      </c>
      <c r="I613" s="360" t="s">
        <v>422</v>
      </c>
      <c r="J613" s="360" t="s">
        <v>1125</v>
      </c>
      <c r="K613" s="360" t="s">
        <v>290</v>
      </c>
      <c r="L613" s="360" t="s">
        <v>218</v>
      </c>
      <c r="M613" s="361">
        <v>229752600</v>
      </c>
    </row>
    <row r="614" spans="1:13">
      <c r="A614" s="360" t="s">
        <v>10993</v>
      </c>
      <c r="B614" s="360" t="s">
        <v>2309</v>
      </c>
      <c r="C614" s="360" t="s">
        <v>920</v>
      </c>
      <c r="D614" s="360">
        <v>4003</v>
      </c>
      <c r="E614" s="360" t="s">
        <v>1144</v>
      </c>
      <c r="F614" s="360" t="s">
        <v>552</v>
      </c>
      <c r="G614" s="360" t="s">
        <v>298</v>
      </c>
      <c r="H614" s="360" t="s">
        <v>41</v>
      </c>
      <c r="I614" s="360" t="s">
        <v>422</v>
      </c>
      <c r="J614" s="360" t="s">
        <v>1125</v>
      </c>
      <c r="K614" s="360" t="s">
        <v>291</v>
      </c>
      <c r="L614" s="360" t="s">
        <v>218</v>
      </c>
      <c r="M614" s="361">
        <v>195310500</v>
      </c>
    </row>
    <row r="615" spans="1:13">
      <c r="A615" s="360" t="s">
        <v>10994</v>
      </c>
      <c r="B615" s="360" t="s">
        <v>2298</v>
      </c>
      <c r="C615" s="360" t="s">
        <v>920</v>
      </c>
      <c r="D615" s="360">
        <v>4003</v>
      </c>
      <c r="E615" s="360" t="s">
        <v>1144</v>
      </c>
      <c r="F615" s="360" t="s">
        <v>552</v>
      </c>
      <c r="G615" s="360" t="s">
        <v>298</v>
      </c>
      <c r="H615" s="360" t="s">
        <v>41</v>
      </c>
      <c r="I615" s="360" t="s">
        <v>423</v>
      </c>
      <c r="J615" s="360" t="s">
        <v>1126</v>
      </c>
      <c r="K615" s="360" t="s">
        <v>1170</v>
      </c>
      <c r="L615" s="360" t="s">
        <v>34</v>
      </c>
      <c r="M615" s="361">
        <v>172326000</v>
      </c>
    </row>
    <row r="616" spans="1:13">
      <c r="A616" s="360" t="s">
        <v>10995</v>
      </c>
      <c r="B616" s="360" t="s">
        <v>2299</v>
      </c>
      <c r="C616" s="360" t="s">
        <v>920</v>
      </c>
      <c r="D616" s="360">
        <v>4003</v>
      </c>
      <c r="E616" s="360" t="s">
        <v>1144</v>
      </c>
      <c r="F616" s="360" t="s">
        <v>552</v>
      </c>
      <c r="G616" s="360" t="s">
        <v>298</v>
      </c>
      <c r="H616" s="360" t="s">
        <v>41</v>
      </c>
      <c r="I616" s="360" t="s">
        <v>423</v>
      </c>
      <c r="J616" s="360" t="s">
        <v>1126</v>
      </c>
      <c r="K616" s="360" t="s">
        <v>1171</v>
      </c>
      <c r="L616" s="360" t="s">
        <v>34</v>
      </c>
      <c r="M616" s="361">
        <v>149341500</v>
      </c>
    </row>
    <row r="617" spans="1:13">
      <c r="A617" s="360" t="s">
        <v>10996</v>
      </c>
      <c r="B617" s="360" t="s">
        <v>2300</v>
      </c>
      <c r="C617" s="360" t="s">
        <v>920</v>
      </c>
      <c r="D617" s="360">
        <v>4003</v>
      </c>
      <c r="E617" s="360" t="s">
        <v>1144</v>
      </c>
      <c r="F617" s="360" t="s">
        <v>552</v>
      </c>
      <c r="G617" s="360" t="s">
        <v>298</v>
      </c>
      <c r="H617" s="360" t="s">
        <v>41</v>
      </c>
      <c r="I617" s="360" t="s">
        <v>423</v>
      </c>
      <c r="J617" s="360" t="s">
        <v>1126</v>
      </c>
      <c r="K617" s="360" t="s">
        <v>290</v>
      </c>
      <c r="L617" s="360" t="s">
        <v>34</v>
      </c>
      <c r="M617" s="361">
        <v>150773700</v>
      </c>
    </row>
    <row r="618" spans="1:13">
      <c r="A618" s="360" t="s">
        <v>10997</v>
      </c>
      <c r="B618" s="360" t="s">
        <v>2301</v>
      </c>
      <c r="C618" s="360" t="s">
        <v>920</v>
      </c>
      <c r="D618" s="360">
        <v>4003</v>
      </c>
      <c r="E618" s="360" t="s">
        <v>1144</v>
      </c>
      <c r="F618" s="360" t="s">
        <v>552</v>
      </c>
      <c r="G618" s="360" t="s">
        <v>298</v>
      </c>
      <c r="H618" s="360" t="s">
        <v>41</v>
      </c>
      <c r="I618" s="360" t="s">
        <v>423</v>
      </c>
      <c r="J618" s="360" t="s">
        <v>1126</v>
      </c>
      <c r="K618" s="360" t="s">
        <v>291</v>
      </c>
      <c r="L618" s="360" t="s">
        <v>34</v>
      </c>
      <c r="M618" s="361">
        <v>127812300</v>
      </c>
    </row>
    <row r="619" spans="1:13">
      <c r="A619" s="360" t="s">
        <v>10998</v>
      </c>
      <c r="B619" s="360" t="s">
        <v>2302</v>
      </c>
      <c r="C619" s="360" t="s">
        <v>920</v>
      </c>
      <c r="D619" s="360">
        <v>4003</v>
      </c>
      <c r="E619" s="360" t="s">
        <v>1144</v>
      </c>
      <c r="F619" s="360" t="s">
        <v>552</v>
      </c>
      <c r="G619" s="360" t="s">
        <v>298</v>
      </c>
      <c r="H619" s="360" t="s">
        <v>41</v>
      </c>
      <c r="I619" s="360" t="s">
        <v>423</v>
      </c>
      <c r="J619" s="360" t="s">
        <v>1126</v>
      </c>
      <c r="K619" s="360" t="s">
        <v>1170</v>
      </c>
      <c r="L619" s="360" t="s">
        <v>32</v>
      </c>
      <c r="M619" s="361">
        <v>93324000</v>
      </c>
    </row>
    <row r="620" spans="1:13">
      <c r="A620" s="360" t="s">
        <v>10999</v>
      </c>
      <c r="B620" s="360" t="s">
        <v>2303</v>
      </c>
      <c r="C620" s="360" t="s">
        <v>920</v>
      </c>
      <c r="D620" s="360">
        <v>4003</v>
      </c>
      <c r="E620" s="360" t="s">
        <v>1144</v>
      </c>
      <c r="F620" s="360" t="s">
        <v>552</v>
      </c>
      <c r="G620" s="360" t="s">
        <v>298</v>
      </c>
      <c r="H620" s="360" t="s">
        <v>41</v>
      </c>
      <c r="I620" s="360" t="s">
        <v>423</v>
      </c>
      <c r="J620" s="360" t="s">
        <v>1126</v>
      </c>
      <c r="K620" s="360" t="s">
        <v>1171</v>
      </c>
      <c r="L620" s="360" t="s">
        <v>32</v>
      </c>
      <c r="M620" s="361">
        <v>78978900</v>
      </c>
    </row>
    <row r="621" spans="1:13">
      <c r="A621" s="360" t="s">
        <v>11000</v>
      </c>
      <c r="B621" s="360" t="s">
        <v>2304</v>
      </c>
      <c r="C621" s="360" t="s">
        <v>920</v>
      </c>
      <c r="D621" s="360">
        <v>4003</v>
      </c>
      <c r="E621" s="360" t="s">
        <v>1144</v>
      </c>
      <c r="F621" s="360" t="s">
        <v>552</v>
      </c>
      <c r="G621" s="360" t="s">
        <v>298</v>
      </c>
      <c r="H621" s="360" t="s">
        <v>41</v>
      </c>
      <c r="I621" s="360" t="s">
        <v>423</v>
      </c>
      <c r="J621" s="360" t="s">
        <v>1126</v>
      </c>
      <c r="K621" s="360" t="s">
        <v>290</v>
      </c>
      <c r="L621" s="360" t="s">
        <v>32</v>
      </c>
      <c r="M621" s="361">
        <v>86163000</v>
      </c>
    </row>
    <row r="622" spans="1:13">
      <c r="A622" s="360" t="s">
        <v>11001</v>
      </c>
      <c r="B622" s="360" t="s">
        <v>2305</v>
      </c>
      <c r="C622" s="360" t="s">
        <v>920</v>
      </c>
      <c r="D622" s="360">
        <v>4003</v>
      </c>
      <c r="E622" s="360" t="s">
        <v>1144</v>
      </c>
      <c r="F622" s="360" t="s">
        <v>552</v>
      </c>
      <c r="G622" s="360" t="s">
        <v>298</v>
      </c>
      <c r="H622" s="360" t="s">
        <v>41</v>
      </c>
      <c r="I622" s="360" t="s">
        <v>423</v>
      </c>
      <c r="J622" s="360" t="s">
        <v>1126</v>
      </c>
      <c r="K622" s="360" t="s">
        <v>291</v>
      </c>
      <c r="L622" s="360" t="s">
        <v>32</v>
      </c>
      <c r="M622" s="361">
        <v>71817900</v>
      </c>
    </row>
    <row r="623" spans="1:13">
      <c r="A623" s="360" t="s">
        <v>11002</v>
      </c>
      <c r="B623" s="360" t="s">
        <v>2306</v>
      </c>
      <c r="C623" s="360" t="s">
        <v>920</v>
      </c>
      <c r="D623" s="360">
        <v>4003</v>
      </c>
      <c r="E623" s="360" t="s">
        <v>1144</v>
      </c>
      <c r="F623" s="360" t="s">
        <v>552</v>
      </c>
      <c r="G623" s="360" t="s">
        <v>298</v>
      </c>
      <c r="H623" s="360" t="s">
        <v>41</v>
      </c>
      <c r="I623" s="360" t="s">
        <v>423</v>
      </c>
      <c r="J623" s="360" t="s">
        <v>1126</v>
      </c>
      <c r="K623" s="360" t="s">
        <v>1170</v>
      </c>
      <c r="L623" s="360" t="s">
        <v>218</v>
      </c>
      <c r="M623" s="361">
        <v>265673100</v>
      </c>
    </row>
    <row r="624" spans="1:13">
      <c r="A624" s="360" t="s">
        <v>11003</v>
      </c>
      <c r="B624" s="360" t="s">
        <v>2307</v>
      </c>
      <c r="C624" s="360" t="s">
        <v>920</v>
      </c>
      <c r="D624" s="360">
        <v>4003</v>
      </c>
      <c r="E624" s="360" t="s">
        <v>1144</v>
      </c>
      <c r="F624" s="360" t="s">
        <v>552</v>
      </c>
      <c r="G624" s="360" t="s">
        <v>298</v>
      </c>
      <c r="H624" s="360" t="s">
        <v>41</v>
      </c>
      <c r="I624" s="360" t="s">
        <v>423</v>
      </c>
      <c r="J624" s="360" t="s">
        <v>1126</v>
      </c>
      <c r="K624" s="360" t="s">
        <v>1171</v>
      </c>
      <c r="L624" s="360" t="s">
        <v>218</v>
      </c>
      <c r="M624" s="361">
        <v>231207900</v>
      </c>
    </row>
    <row r="625" spans="1:13">
      <c r="A625" s="360" t="s">
        <v>11004</v>
      </c>
      <c r="B625" s="360" t="s">
        <v>2308</v>
      </c>
      <c r="C625" s="360" t="s">
        <v>920</v>
      </c>
      <c r="D625" s="360">
        <v>4003</v>
      </c>
      <c r="E625" s="360" t="s">
        <v>1144</v>
      </c>
      <c r="F625" s="360" t="s">
        <v>552</v>
      </c>
      <c r="G625" s="360" t="s">
        <v>298</v>
      </c>
      <c r="H625" s="360" t="s">
        <v>41</v>
      </c>
      <c r="I625" s="360" t="s">
        <v>423</v>
      </c>
      <c r="J625" s="360" t="s">
        <v>1126</v>
      </c>
      <c r="K625" s="360" t="s">
        <v>290</v>
      </c>
      <c r="L625" s="360" t="s">
        <v>218</v>
      </c>
      <c r="M625" s="361">
        <v>229752600</v>
      </c>
    </row>
    <row r="626" spans="1:13">
      <c r="A626" s="360" t="s">
        <v>11005</v>
      </c>
      <c r="B626" s="360" t="s">
        <v>2309</v>
      </c>
      <c r="C626" s="360" t="s">
        <v>920</v>
      </c>
      <c r="D626" s="360">
        <v>4003</v>
      </c>
      <c r="E626" s="360" t="s">
        <v>1144</v>
      </c>
      <c r="F626" s="360" t="s">
        <v>552</v>
      </c>
      <c r="G626" s="360" t="s">
        <v>298</v>
      </c>
      <c r="H626" s="360" t="s">
        <v>41</v>
      </c>
      <c r="I626" s="360" t="s">
        <v>423</v>
      </c>
      <c r="J626" s="360" t="s">
        <v>1126</v>
      </c>
      <c r="K626" s="360" t="s">
        <v>291</v>
      </c>
      <c r="L626" s="360" t="s">
        <v>218</v>
      </c>
      <c r="M626" s="361">
        <v>195310500</v>
      </c>
    </row>
    <row r="627" spans="1:13">
      <c r="A627" s="360" t="s">
        <v>11006</v>
      </c>
      <c r="B627" s="360" t="s">
        <v>2298</v>
      </c>
      <c r="C627" s="360" t="s">
        <v>920</v>
      </c>
      <c r="D627" s="360">
        <v>4003</v>
      </c>
      <c r="E627" s="360" t="s">
        <v>1144</v>
      </c>
      <c r="F627" s="360" t="s">
        <v>552</v>
      </c>
      <c r="G627" s="360" t="s">
        <v>298</v>
      </c>
      <c r="H627" s="360" t="s">
        <v>41</v>
      </c>
      <c r="I627" s="360" t="s">
        <v>424</v>
      </c>
      <c r="J627" s="360" t="s">
        <v>1127</v>
      </c>
      <c r="K627" s="360" t="s">
        <v>1170</v>
      </c>
      <c r="L627" s="360" t="s">
        <v>34</v>
      </c>
      <c r="M627" s="361">
        <v>172326000</v>
      </c>
    </row>
    <row r="628" spans="1:13">
      <c r="A628" s="360" t="s">
        <v>11007</v>
      </c>
      <c r="B628" s="360" t="s">
        <v>2299</v>
      </c>
      <c r="C628" s="360" t="s">
        <v>920</v>
      </c>
      <c r="D628" s="360">
        <v>4003</v>
      </c>
      <c r="E628" s="360" t="s">
        <v>1144</v>
      </c>
      <c r="F628" s="360" t="s">
        <v>552</v>
      </c>
      <c r="G628" s="360" t="s">
        <v>298</v>
      </c>
      <c r="H628" s="360" t="s">
        <v>41</v>
      </c>
      <c r="I628" s="360" t="s">
        <v>424</v>
      </c>
      <c r="J628" s="360" t="s">
        <v>1127</v>
      </c>
      <c r="K628" s="360" t="s">
        <v>1171</v>
      </c>
      <c r="L628" s="360" t="s">
        <v>34</v>
      </c>
      <c r="M628" s="361">
        <v>149341500</v>
      </c>
    </row>
    <row r="629" spans="1:13">
      <c r="A629" s="360" t="s">
        <v>11008</v>
      </c>
      <c r="B629" s="360" t="s">
        <v>2300</v>
      </c>
      <c r="C629" s="360" t="s">
        <v>920</v>
      </c>
      <c r="D629" s="360">
        <v>4003</v>
      </c>
      <c r="E629" s="360" t="s">
        <v>1144</v>
      </c>
      <c r="F629" s="360" t="s">
        <v>552</v>
      </c>
      <c r="G629" s="360" t="s">
        <v>298</v>
      </c>
      <c r="H629" s="360" t="s">
        <v>41</v>
      </c>
      <c r="I629" s="360" t="s">
        <v>424</v>
      </c>
      <c r="J629" s="360" t="s">
        <v>1127</v>
      </c>
      <c r="K629" s="360" t="s">
        <v>290</v>
      </c>
      <c r="L629" s="360" t="s">
        <v>34</v>
      </c>
      <c r="M629" s="361">
        <v>150773700</v>
      </c>
    </row>
    <row r="630" spans="1:13">
      <c r="A630" s="360" t="s">
        <v>11009</v>
      </c>
      <c r="B630" s="360" t="s">
        <v>2301</v>
      </c>
      <c r="C630" s="360" t="s">
        <v>920</v>
      </c>
      <c r="D630" s="360">
        <v>4003</v>
      </c>
      <c r="E630" s="360" t="s">
        <v>1144</v>
      </c>
      <c r="F630" s="360" t="s">
        <v>552</v>
      </c>
      <c r="G630" s="360" t="s">
        <v>298</v>
      </c>
      <c r="H630" s="360" t="s">
        <v>41</v>
      </c>
      <c r="I630" s="360" t="s">
        <v>424</v>
      </c>
      <c r="J630" s="360" t="s">
        <v>1127</v>
      </c>
      <c r="K630" s="360" t="s">
        <v>291</v>
      </c>
      <c r="L630" s="360" t="s">
        <v>34</v>
      </c>
      <c r="M630" s="361">
        <v>127812300</v>
      </c>
    </row>
    <row r="631" spans="1:13">
      <c r="A631" s="360" t="s">
        <v>11010</v>
      </c>
      <c r="B631" s="360" t="s">
        <v>2302</v>
      </c>
      <c r="C631" s="360" t="s">
        <v>920</v>
      </c>
      <c r="D631" s="360">
        <v>4003</v>
      </c>
      <c r="E631" s="360" t="s">
        <v>1144</v>
      </c>
      <c r="F631" s="360" t="s">
        <v>552</v>
      </c>
      <c r="G631" s="360" t="s">
        <v>298</v>
      </c>
      <c r="H631" s="360" t="s">
        <v>41</v>
      </c>
      <c r="I631" s="360" t="s">
        <v>424</v>
      </c>
      <c r="J631" s="360" t="s">
        <v>1127</v>
      </c>
      <c r="K631" s="360" t="s">
        <v>1170</v>
      </c>
      <c r="L631" s="360" t="s">
        <v>32</v>
      </c>
      <c r="M631" s="361">
        <v>93324000</v>
      </c>
    </row>
    <row r="632" spans="1:13">
      <c r="A632" s="360" t="s">
        <v>11011</v>
      </c>
      <c r="B632" s="360" t="s">
        <v>2303</v>
      </c>
      <c r="C632" s="360" t="s">
        <v>920</v>
      </c>
      <c r="D632" s="360">
        <v>4003</v>
      </c>
      <c r="E632" s="360" t="s">
        <v>1144</v>
      </c>
      <c r="F632" s="360" t="s">
        <v>552</v>
      </c>
      <c r="G632" s="360" t="s">
        <v>298</v>
      </c>
      <c r="H632" s="360" t="s">
        <v>41</v>
      </c>
      <c r="I632" s="360" t="s">
        <v>424</v>
      </c>
      <c r="J632" s="360" t="s">
        <v>1127</v>
      </c>
      <c r="K632" s="360" t="s">
        <v>1171</v>
      </c>
      <c r="L632" s="360" t="s">
        <v>32</v>
      </c>
      <c r="M632" s="361">
        <v>78978900</v>
      </c>
    </row>
    <row r="633" spans="1:13">
      <c r="A633" s="360" t="s">
        <v>11012</v>
      </c>
      <c r="B633" s="360" t="s">
        <v>2304</v>
      </c>
      <c r="C633" s="360" t="s">
        <v>920</v>
      </c>
      <c r="D633" s="360">
        <v>4003</v>
      </c>
      <c r="E633" s="360" t="s">
        <v>1144</v>
      </c>
      <c r="F633" s="360" t="s">
        <v>552</v>
      </c>
      <c r="G633" s="360" t="s">
        <v>298</v>
      </c>
      <c r="H633" s="360" t="s">
        <v>41</v>
      </c>
      <c r="I633" s="360" t="s">
        <v>424</v>
      </c>
      <c r="J633" s="360" t="s">
        <v>1127</v>
      </c>
      <c r="K633" s="360" t="s">
        <v>290</v>
      </c>
      <c r="L633" s="360" t="s">
        <v>32</v>
      </c>
      <c r="M633" s="361">
        <v>86163000</v>
      </c>
    </row>
    <row r="634" spans="1:13">
      <c r="A634" s="360" t="s">
        <v>11013</v>
      </c>
      <c r="B634" s="360" t="s">
        <v>2305</v>
      </c>
      <c r="C634" s="360" t="s">
        <v>920</v>
      </c>
      <c r="D634" s="360">
        <v>4003</v>
      </c>
      <c r="E634" s="360" t="s">
        <v>1144</v>
      </c>
      <c r="F634" s="360" t="s">
        <v>552</v>
      </c>
      <c r="G634" s="360" t="s">
        <v>298</v>
      </c>
      <c r="H634" s="360" t="s">
        <v>41</v>
      </c>
      <c r="I634" s="360" t="s">
        <v>424</v>
      </c>
      <c r="J634" s="360" t="s">
        <v>1127</v>
      </c>
      <c r="K634" s="360" t="s">
        <v>291</v>
      </c>
      <c r="L634" s="360" t="s">
        <v>32</v>
      </c>
      <c r="M634" s="361">
        <v>71817900</v>
      </c>
    </row>
    <row r="635" spans="1:13">
      <c r="A635" s="360" t="s">
        <v>11014</v>
      </c>
      <c r="B635" s="360" t="s">
        <v>2306</v>
      </c>
      <c r="C635" s="360" t="s">
        <v>920</v>
      </c>
      <c r="D635" s="360">
        <v>4003</v>
      </c>
      <c r="E635" s="360" t="s">
        <v>1144</v>
      </c>
      <c r="F635" s="360" t="s">
        <v>552</v>
      </c>
      <c r="G635" s="360" t="s">
        <v>298</v>
      </c>
      <c r="H635" s="360" t="s">
        <v>41</v>
      </c>
      <c r="I635" s="360" t="s">
        <v>424</v>
      </c>
      <c r="J635" s="360" t="s">
        <v>1127</v>
      </c>
      <c r="K635" s="360" t="s">
        <v>1170</v>
      </c>
      <c r="L635" s="360" t="s">
        <v>218</v>
      </c>
      <c r="M635" s="361">
        <v>265673100</v>
      </c>
    </row>
    <row r="636" spans="1:13">
      <c r="A636" s="360" t="s">
        <v>11015</v>
      </c>
      <c r="B636" s="360" t="s">
        <v>2307</v>
      </c>
      <c r="C636" s="360" t="s">
        <v>920</v>
      </c>
      <c r="D636" s="360">
        <v>4003</v>
      </c>
      <c r="E636" s="360" t="s">
        <v>1144</v>
      </c>
      <c r="F636" s="360" t="s">
        <v>552</v>
      </c>
      <c r="G636" s="360" t="s">
        <v>298</v>
      </c>
      <c r="H636" s="360" t="s">
        <v>41</v>
      </c>
      <c r="I636" s="360" t="s">
        <v>424</v>
      </c>
      <c r="J636" s="360" t="s">
        <v>1127</v>
      </c>
      <c r="K636" s="360" t="s">
        <v>1171</v>
      </c>
      <c r="L636" s="360" t="s">
        <v>218</v>
      </c>
      <c r="M636" s="361">
        <v>231207900</v>
      </c>
    </row>
    <row r="637" spans="1:13">
      <c r="A637" s="360" t="s">
        <v>11016</v>
      </c>
      <c r="B637" s="360" t="s">
        <v>2308</v>
      </c>
      <c r="C637" s="360" t="s">
        <v>920</v>
      </c>
      <c r="D637" s="360">
        <v>4003</v>
      </c>
      <c r="E637" s="360" t="s">
        <v>1144</v>
      </c>
      <c r="F637" s="360" t="s">
        <v>552</v>
      </c>
      <c r="G637" s="360" t="s">
        <v>298</v>
      </c>
      <c r="H637" s="360" t="s">
        <v>41</v>
      </c>
      <c r="I637" s="360" t="s">
        <v>424</v>
      </c>
      <c r="J637" s="360" t="s">
        <v>1127</v>
      </c>
      <c r="K637" s="360" t="s">
        <v>290</v>
      </c>
      <c r="L637" s="360" t="s">
        <v>218</v>
      </c>
      <c r="M637" s="361">
        <v>229752600</v>
      </c>
    </row>
    <row r="638" spans="1:13">
      <c r="A638" s="360" t="s">
        <v>11017</v>
      </c>
      <c r="B638" s="360" t="s">
        <v>2309</v>
      </c>
      <c r="C638" s="360" t="s">
        <v>920</v>
      </c>
      <c r="D638" s="360">
        <v>4003</v>
      </c>
      <c r="E638" s="360" t="s">
        <v>1144</v>
      </c>
      <c r="F638" s="360" t="s">
        <v>552</v>
      </c>
      <c r="G638" s="360" t="s">
        <v>298</v>
      </c>
      <c r="H638" s="360" t="s">
        <v>41</v>
      </c>
      <c r="I638" s="360" t="s">
        <v>424</v>
      </c>
      <c r="J638" s="360" t="s">
        <v>1127</v>
      </c>
      <c r="K638" s="360" t="s">
        <v>291</v>
      </c>
      <c r="L638" s="360" t="s">
        <v>218</v>
      </c>
      <c r="M638" s="361">
        <v>195310500</v>
      </c>
    </row>
    <row r="639" spans="1:13">
      <c r="A639" s="360" t="s">
        <v>11018</v>
      </c>
      <c r="B639" s="360" t="s">
        <v>2298</v>
      </c>
      <c r="C639" s="360" t="s">
        <v>920</v>
      </c>
      <c r="D639" s="360">
        <v>4003</v>
      </c>
      <c r="E639" s="360" t="s">
        <v>1144</v>
      </c>
      <c r="F639" s="360" t="s">
        <v>552</v>
      </c>
      <c r="G639" s="360" t="s">
        <v>298</v>
      </c>
      <c r="H639" s="360" t="s">
        <v>41</v>
      </c>
      <c r="I639" s="360" t="s">
        <v>425</v>
      </c>
      <c r="J639" s="360" t="s">
        <v>1128</v>
      </c>
      <c r="K639" s="360" t="s">
        <v>1170</v>
      </c>
      <c r="L639" s="360" t="s">
        <v>34</v>
      </c>
      <c r="M639" s="361">
        <v>172326000</v>
      </c>
    </row>
    <row r="640" spans="1:13">
      <c r="A640" s="360" t="s">
        <v>11019</v>
      </c>
      <c r="B640" s="360" t="s">
        <v>2299</v>
      </c>
      <c r="C640" s="360" t="s">
        <v>920</v>
      </c>
      <c r="D640" s="360">
        <v>4003</v>
      </c>
      <c r="E640" s="360" t="s">
        <v>1144</v>
      </c>
      <c r="F640" s="360" t="s">
        <v>552</v>
      </c>
      <c r="G640" s="360" t="s">
        <v>298</v>
      </c>
      <c r="H640" s="360" t="s">
        <v>41</v>
      </c>
      <c r="I640" s="360" t="s">
        <v>425</v>
      </c>
      <c r="J640" s="360" t="s">
        <v>1128</v>
      </c>
      <c r="K640" s="360" t="s">
        <v>1171</v>
      </c>
      <c r="L640" s="360" t="s">
        <v>34</v>
      </c>
      <c r="M640" s="361">
        <v>149341500</v>
      </c>
    </row>
    <row r="641" spans="1:13">
      <c r="A641" s="360" t="s">
        <v>11020</v>
      </c>
      <c r="B641" s="360" t="s">
        <v>2300</v>
      </c>
      <c r="C641" s="360" t="s">
        <v>920</v>
      </c>
      <c r="D641" s="360">
        <v>4003</v>
      </c>
      <c r="E641" s="360" t="s">
        <v>1144</v>
      </c>
      <c r="F641" s="360" t="s">
        <v>552</v>
      </c>
      <c r="G641" s="360" t="s">
        <v>298</v>
      </c>
      <c r="H641" s="360" t="s">
        <v>41</v>
      </c>
      <c r="I641" s="360" t="s">
        <v>425</v>
      </c>
      <c r="J641" s="360" t="s">
        <v>1128</v>
      </c>
      <c r="K641" s="360" t="s">
        <v>290</v>
      </c>
      <c r="L641" s="360" t="s">
        <v>34</v>
      </c>
      <c r="M641" s="361">
        <v>150773700</v>
      </c>
    </row>
    <row r="642" spans="1:13">
      <c r="A642" s="360" t="s">
        <v>11021</v>
      </c>
      <c r="B642" s="360" t="s">
        <v>2301</v>
      </c>
      <c r="C642" s="360" t="s">
        <v>920</v>
      </c>
      <c r="D642" s="360">
        <v>4003</v>
      </c>
      <c r="E642" s="360" t="s">
        <v>1144</v>
      </c>
      <c r="F642" s="360" t="s">
        <v>552</v>
      </c>
      <c r="G642" s="360" t="s">
        <v>298</v>
      </c>
      <c r="H642" s="360" t="s">
        <v>41</v>
      </c>
      <c r="I642" s="360" t="s">
        <v>425</v>
      </c>
      <c r="J642" s="360" t="s">
        <v>1128</v>
      </c>
      <c r="K642" s="360" t="s">
        <v>291</v>
      </c>
      <c r="L642" s="360" t="s">
        <v>34</v>
      </c>
      <c r="M642" s="361">
        <v>127812300</v>
      </c>
    </row>
    <row r="643" spans="1:13">
      <c r="A643" s="360" t="s">
        <v>11022</v>
      </c>
      <c r="B643" s="360" t="s">
        <v>2302</v>
      </c>
      <c r="C643" s="360" t="s">
        <v>920</v>
      </c>
      <c r="D643" s="360">
        <v>4003</v>
      </c>
      <c r="E643" s="360" t="s">
        <v>1144</v>
      </c>
      <c r="F643" s="360" t="s">
        <v>552</v>
      </c>
      <c r="G643" s="360" t="s">
        <v>298</v>
      </c>
      <c r="H643" s="360" t="s">
        <v>41</v>
      </c>
      <c r="I643" s="360" t="s">
        <v>425</v>
      </c>
      <c r="J643" s="360" t="s">
        <v>1128</v>
      </c>
      <c r="K643" s="360" t="s">
        <v>1170</v>
      </c>
      <c r="L643" s="360" t="s">
        <v>32</v>
      </c>
      <c r="M643" s="361">
        <v>93324000</v>
      </c>
    </row>
    <row r="644" spans="1:13">
      <c r="A644" s="360" t="s">
        <v>11023</v>
      </c>
      <c r="B644" s="360" t="s">
        <v>2303</v>
      </c>
      <c r="C644" s="360" t="s">
        <v>920</v>
      </c>
      <c r="D644" s="360">
        <v>4003</v>
      </c>
      <c r="E644" s="360" t="s">
        <v>1144</v>
      </c>
      <c r="F644" s="360" t="s">
        <v>552</v>
      </c>
      <c r="G644" s="360" t="s">
        <v>298</v>
      </c>
      <c r="H644" s="360" t="s">
        <v>41</v>
      </c>
      <c r="I644" s="360" t="s">
        <v>425</v>
      </c>
      <c r="J644" s="360" t="s">
        <v>1128</v>
      </c>
      <c r="K644" s="360" t="s">
        <v>1171</v>
      </c>
      <c r="L644" s="360" t="s">
        <v>32</v>
      </c>
      <c r="M644" s="361">
        <v>78978900</v>
      </c>
    </row>
    <row r="645" spans="1:13">
      <c r="A645" s="360" t="s">
        <v>11024</v>
      </c>
      <c r="B645" s="360" t="s">
        <v>2304</v>
      </c>
      <c r="C645" s="360" t="s">
        <v>920</v>
      </c>
      <c r="D645" s="360">
        <v>4003</v>
      </c>
      <c r="E645" s="360" t="s">
        <v>1144</v>
      </c>
      <c r="F645" s="360" t="s">
        <v>552</v>
      </c>
      <c r="G645" s="360" t="s">
        <v>298</v>
      </c>
      <c r="H645" s="360" t="s">
        <v>41</v>
      </c>
      <c r="I645" s="360" t="s">
        <v>425</v>
      </c>
      <c r="J645" s="360" t="s">
        <v>1128</v>
      </c>
      <c r="K645" s="360" t="s">
        <v>290</v>
      </c>
      <c r="L645" s="360" t="s">
        <v>32</v>
      </c>
      <c r="M645" s="361">
        <v>86163000</v>
      </c>
    </row>
    <row r="646" spans="1:13">
      <c r="A646" s="360" t="s">
        <v>11025</v>
      </c>
      <c r="B646" s="360" t="s">
        <v>2305</v>
      </c>
      <c r="C646" s="360" t="s">
        <v>920</v>
      </c>
      <c r="D646" s="360">
        <v>4003</v>
      </c>
      <c r="E646" s="360" t="s">
        <v>1144</v>
      </c>
      <c r="F646" s="360" t="s">
        <v>552</v>
      </c>
      <c r="G646" s="360" t="s">
        <v>298</v>
      </c>
      <c r="H646" s="360" t="s">
        <v>41</v>
      </c>
      <c r="I646" s="360" t="s">
        <v>425</v>
      </c>
      <c r="J646" s="360" t="s">
        <v>1128</v>
      </c>
      <c r="K646" s="360" t="s">
        <v>291</v>
      </c>
      <c r="L646" s="360" t="s">
        <v>32</v>
      </c>
      <c r="M646" s="361">
        <v>71817900</v>
      </c>
    </row>
    <row r="647" spans="1:13">
      <c r="A647" s="360" t="s">
        <v>11026</v>
      </c>
      <c r="B647" s="360" t="s">
        <v>2306</v>
      </c>
      <c r="C647" s="360" t="s">
        <v>920</v>
      </c>
      <c r="D647" s="360">
        <v>4003</v>
      </c>
      <c r="E647" s="360" t="s">
        <v>1144</v>
      </c>
      <c r="F647" s="360" t="s">
        <v>552</v>
      </c>
      <c r="G647" s="360" t="s">
        <v>298</v>
      </c>
      <c r="H647" s="360" t="s">
        <v>41</v>
      </c>
      <c r="I647" s="360" t="s">
        <v>425</v>
      </c>
      <c r="J647" s="360" t="s">
        <v>1128</v>
      </c>
      <c r="K647" s="360" t="s">
        <v>1170</v>
      </c>
      <c r="L647" s="360" t="s">
        <v>218</v>
      </c>
      <c r="M647" s="361">
        <v>265673100</v>
      </c>
    </row>
    <row r="648" spans="1:13">
      <c r="A648" s="360" t="s">
        <v>11027</v>
      </c>
      <c r="B648" s="360" t="s">
        <v>2307</v>
      </c>
      <c r="C648" s="360" t="s">
        <v>920</v>
      </c>
      <c r="D648" s="360">
        <v>4003</v>
      </c>
      <c r="E648" s="360" t="s">
        <v>1144</v>
      </c>
      <c r="F648" s="360" t="s">
        <v>552</v>
      </c>
      <c r="G648" s="360" t="s">
        <v>298</v>
      </c>
      <c r="H648" s="360" t="s">
        <v>41</v>
      </c>
      <c r="I648" s="360" t="s">
        <v>425</v>
      </c>
      <c r="J648" s="360" t="s">
        <v>1128</v>
      </c>
      <c r="K648" s="360" t="s">
        <v>1171</v>
      </c>
      <c r="L648" s="360" t="s">
        <v>218</v>
      </c>
      <c r="M648" s="361">
        <v>231207900</v>
      </c>
    </row>
    <row r="649" spans="1:13">
      <c r="A649" s="360" t="s">
        <v>11028</v>
      </c>
      <c r="B649" s="360" t="s">
        <v>2308</v>
      </c>
      <c r="C649" s="360" t="s">
        <v>920</v>
      </c>
      <c r="D649" s="360">
        <v>4003</v>
      </c>
      <c r="E649" s="360" t="s">
        <v>1144</v>
      </c>
      <c r="F649" s="360" t="s">
        <v>552</v>
      </c>
      <c r="G649" s="360" t="s">
        <v>298</v>
      </c>
      <c r="H649" s="360" t="s">
        <v>41</v>
      </c>
      <c r="I649" s="360" t="s">
        <v>425</v>
      </c>
      <c r="J649" s="360" t="s">
        <v>1128</v>
      </c>
      <c r="K649" s="360" t="s">
        <v>290</v>
      </c>
      <c r="L649" s="360" t="s">
        <v>218</v>
      </c>
      <c r="M649" s="361">
        <v>229752600</v>
      </c>
    </row>
    <row r="650" spans="1:13">
      <c r="A650" s="360" t="s">
        <v>11029</v>
      </c>
      <c r="B650" s="360" t="s">
        <v>2309</v>
      </c>
      <c r="C650" s="360" t="s">
        <v>920</v>
      </c>
      <c r="D650" s="360">
        <v>4003</v>
      </c>
      <c r="E650" s="360" t="s">
        <v>1144</v>
      </c>
      <c r="F650" s="360" t="s">
        <v>552</v>
      </c>
      <c r="G650" s="360" t="s">
        <v>298</v>
      </c>
      <c r="H650" s="360" t="s">
        <v>41</v>
      </c>
      <c r="I650" s="360" t="s">
        <v>425</v>
      </c>
      <c r="J650" s="360" t="s">
        <v>1128</v>
      </c>
      <c r="K650" s="360" t="s">
        <v>291</v>
      </c>
      <c r="L650" s="360" t="s">
        <v>218</v>
      </c>
      <c r="M650" s="361">
        <v>195310500</v>
      </c>
    </row>
    <row r="651" spans="1:13">
      <c r="A651" s="360" t="s">
        <v>11030</v>
      </c>
      <c r="B651" s="360" t="s">
        <v>2310</v>
      </c>
      <c r="C651" s="360" t="s">
        <v>920</v>
      </c>
      <c r="D651" s="360">
        <v>4004</v>
      </c>
      <c r="E651" s="360" t="s">
        <v>1145</v>
      </c>
      <c r="F651" s="360" t="s">
        <v>552</v>
      </c>
      <c r="G651" s="360" t="s">
        <v>298</v>
      </c>
      <c r="H651" s="360" t="s">
        <v>41</v>
      </c>
      <c r="I651" s="360" t="s">
        <v>316</v>
      </c>
      <c r="J651" s="360" t="s">
        <v>1141</v>
      </c>
      <c r="K651" s="360" t="s">
        <v>1170</v>
      </c>
      <c r="L651" s="360" t="s">
        <v>34</v>
      </c>
      <c r="M651" s="361">
        <v>78332100</v>
      </c>
    </row>
    <row r="652" spans="1:13">
      <c r="A652" s="360" t="s">
        <v>11031</v>
      </c>
      <c r="B652" s="360" t="s">
        <v>2311</v>
      </c>
      <c r="C652" s="360" t="s">
        <v>920</v>
      </c>
      <c r="D652" s="360">
        <v>4004</v>
      </c>
      <c r="E652" s="360" t="s">
        <v>1145</v>
      </c>
      <c r="F652" s="360" t="s">
        <v>552</v>
      </c>
      <c r="G652" s="360" t="s">
        <v>298</v>
      </c>
      <c r="H652" s="360" t="s">
        <v>41</v>
      </c>
      <c r="I652" s="360" t="s">
        <v>316</v>
      </c>
      <c r="J652" s="360" t="s">
        <v>1141</v>
      </c>
      <c r="K652" s="360" t="s">
        <v>1171</v>
      </c>
      <c r="L652" s="360" t="s">
        <v>34</v>
      </c>
      <c r="M652" s="361">
        <v>68699400</v>
      </c>
    </row>
    <row r="653" spans="1:13">
      <c r="A653" s="360" t="s">
        <v>11032</v>
      </c>
      <c r="B653" s="360" t="s">
        <v>2312</v>
      </c>
      <c r="C653" s="360" t="s">
        <v>920</v>
      </c>
      <c r="D653" s="360">
        <v>4004</v>
      </c>
      <c r="E653" s="360" t="s">
        <v>1145</v>
      </c>
      <c r="F653" s="360" t="s">
        <v>552</v>
      </c>
      <c r="G653" s="360" t="s">
        <v>298</v>
      </c>
      <c r="H653" s="360" t="s">
        <v>41</v>
      </c>
      <c r="I653" s="360" t="s">
        <v>316</v>
      </c>
      <c r="J653" s="360" t="s">
        <v>1141</v>
      </c>
      <c r="K653" s="360" t="s">
        <v>290</v>
      </c>
      <c r="L653" s="360" t="s">
        <v>34</v>
      </c>
      <c r="M653" s="361">
        <v>66297000</v>
      </c>
    </row>
    <row r="654" spans="1:13">
      <c r="A654" s="360" t="s">
        <v>11033</v>
      </c>
      <c r="B654" s="360" t="s">
        <v>2313</v>
      </c>
      <c r="C654" s="360" t="s">
        <v>920</v>
      </c>
      <c r="D654" s="360">
        <v>4004</v>
      </c>
      <c r="E654" s="360" t="s">
        <v>1145</v>
      </c>
      <c r="F654" s="360" t="s">
        <v>552</v>
      </c>
      <c r="G654" s="360" t="s">
        <v>298</v>
      </c>
      <c r="H654" s="360" t="s">
        <v>41</v>
      </c>
      <c r="I654" s="360" t="s">
        <v>316</v>
      </c>
      <c r="J654" s="360" t="s">
        <v>1141</v>
      </c>
      <c r="K654" s="360" t="s">
        <v>291</v>
      </c>
      <c r="L654" s="360" t="s">
        <v>34</v>
      </c>
      <c r="M654" s="361">
        <v>56641200</v>
      </c>
    </row>
    <row r="655" spans="1:13">
      <c r="A655" s="360" t="s">
        <v>11034</v>
      </c>
      <c r="B655" s="360" t="s">
        <v>2314</v>
      </c>
      <c r="C655" s="360" t="s">
        <v>920</v>
      </c>
      <c r="D655" s="360">
        <v>4004</v>
      </c>
      <c r="E655" s="360" t="s">
        <v>1145</v>
      </c>
      <c r="F655" s="360" t="s">
        <v>552</v>
      </c>
      <c r="G655" s="360" t="s">
        <v>298</v>
      </c>
      <c r="H655" s="360" t="s">
        <v>41</v>
      </c>
      <c r="I655" s="360" t="s">
        <v>316</v>
      </c>
      <c r="J655" s="360" t="s">
        <v>1141</v>
      </c>
      <c r="K655" s="360" t="s">
        <v>1170</v>
      </c>
      <c r="L655" s="360" t="s">
        <v>32</v>
      </c>
      <c r="M655" s="361">
        <v>45206700</v>
      </c>
    </row>
    <row r="656" spans="1:13">
      <c r="A656" s="360" t="s">
        <v>11035</v>
      </c>
      <c r="B656" s="360" t="s">
        <v>2315</v>
      </c>
      <c r="C656" s="360" t="s">
        <v>920</v>
      </c>
      <c r="D656" s="360">
        <v>4004</v>
      </c>
      <c r="E656" s="360" t="s">
        <v>1145</v>
      </c>
      <c r="F656" s="360" t="s">
        <v>552</v>
      </c>
      <c r="G656" s="360" t="s">
        <v>298</v>
      </c>
      <c r="H656" s="360" t="s">
        <v>41</v>
      </c>
      <c r="I656" s="360" t="s">
        <v>316</v>
      </c>
      <c r="J656" s="360" t="s">
        <v>1141</v>
      </c>
      <c r="K656" s="360" t="s">
        <v>1171</v>
      </c>
      <c r="L656" s="360" t="s">
        <v>32</v>
      </c>
      <c r="M656" s="361">
        <v>39177600</v>
      </c>
    </row>
    <row r="657" spans="1:13">
      <c r="A657" s="360" t="s">
        <v>11036</v>
      </c>
      <c r="B657" s="360" t="s">
        <v>2316</v>
      </c>
      <c r="C657" s="360" t="s">
        <v>920</v>
      </c>
      <c r="D657" s="360">
        <v>4004</v>
      </c>
      <c r="E657" s="360" t="s">
        <v>1145</v>
      </c>
      <c r="F657" s="360" t="s">
        <v>552</v>
      </c>
      <c r="G657" s="360" t="s">
        <v>298</v>
      </c>
      <c r="H657" s="360" t="s">
        <v>41</v>
      </c>
      <c r="I657" s="360" t="s">
        <v>316</v>
      </c>
      <c r="J657" s="360" t="s">
        <v>1141</v>
      </c>
      <c r="K657" s="360" t="s">
        <v>290</v>
      </c>
      <c r="L657" s="360" t="s">
        <v>32</v>
      </c>
      <c r="M657" s="361">
        <v>39177600</v>
      </c>
    </row>
    <row r="658" spans="1:13">
      <c r="A658" s="360" t="s">
        <v>11037</v>
      </c>
      <c r="B658" s="360" t="s">
        <v>2317</v>
      </c>
      <c r="C658" s="360" t="s">
        <v>920</v>
      </c>
      <c r="D658" s="360">
        <v>4004</v>
      </c>
      <c r="E658" s="360" t="s">
        <v>1145</v>
      </c>
      <c r="F658" s="360" t="s">
        <v>552</v>
      </c>
      <c r="G658" s="360" t="s">
        <v>298</v>
      </c>
      <c r="H658" s="360" t="s">
        <v>41</v>
      </c>
      <c r="I658" s="360" t="s">
        <v>316</v>
      </c>
      <c r="J658" s="360" t="s">
        <v>1141</v>
      </c>
      <c r="K658" s="360" t="s">
        <v>291</v>
      </c>
      <c r="L658" s="360" t="s">
        <v>32</v>
      </c>
      <c r="M658" s="361">
        <v>33125400</v>
      </c>
    </row>
    <row r="659" spans="1:13">
      <c r="A659" s="360" t="s">
        <v>11038</v>
      </c>
      <c r="B659" s="360" t="s">
        <v>2318</v>
      </c>
      <c r="C659" s="360" t="s">
        <v>920</v>
      </c>
      <c r="D659" s="360">
        <v>4004</v>
      </c>
      <c r="E659" s="360" t="s">
        <v>1145</v>
      </c>
      <c r="F659" s="360" t="s">
        <v>552</v>
      </c>
      <c r="G659" s="360" t="s">
        <v>298</v>
      </c>
      <c r="H659" s="360" t="s">
        <v>41</v>
      </c>
      <c r="I659" s="360" t="s">
        <v>316</v>
      </c>
      <c r="J659" s="360" t="s">
        <v>1141</v>
      </c>
      <c r="K659" s="360" t="s">
        <v>1170</v>
      </c>
      <c r="L659" s="360" t="s">
        <v>218</v>
      </c>
      <c r="M659" s="361">
        <v>117532800</v>
      </c>
    </row>
    <row r="660" spans="1:13">
      <c r="A660" s="360" t="s">
        <v>11039</v>
      </c>
      <c r="B660" s="360" t="s">
        <v>2319</v>
      </c>
      <c r="C660" s="360" t="s">
        <v>920</v>
      </c>
      <c r="D660" s="360">
        <v>4004</v>
      </c>
      <c r="E660" s="360" t="s">
        <v>1145</v>
      </c>
      <c r="F660" s="360" t="s">
        <v>552</v>
      </c>
      <c r="G660" s="360" t="s">
        <v>298</v>
      </c>
      <c r="H660" s="360" t="s">
        <v>41</v>
      </c>
      <c r="I660" s="360" t="s">
        <v>316</v>
      </c>
      <c r="J660" s="360" t="s">
        <v>1141</v>
      </c>
      <c r="K660" s="360" t="s">
        <v>1171</v>
      </c>
      <c r="L660" s="360" t="s">
        <v>218</v>
      </c>
      <c r="M660" s="361">
        <v>103049100</v>
      </c>
    </row>
    <row r="661" spans="1:13">
      <c r="A661" s="360" t="s">
        <v>11040</v>
      </c>
      <c r="B661" s="360" t="s">
        <v>2320</v>
      </c>
      <c r="C661" s="360" t="s">
        <v>920</v>
      </c>
      <c r="D661" s="360">
        <v>4004</v>
      </c>
      <c r="E661" s="360" t="s">
        <v>1145</v>
      </c>
      <c r="F661" s="360" t="s">
        <v>552</v>
      </c>
      <c r="G661" s="360" t="s">
        <v>298</v>
      </c>
      <c r="H661" s="360" t="s">
        <v>41</v>
      </c>
      <c r="I661" s="360" t="s">
        <v>316</v>
      </c>
      <c r="J661" s="360" t="s">
        <v>1141</v>
      </c>
      <c r="K661" s="360" t="s">
        <v>290</v>
      </c>
      <c r="L661" s="360" t="s">
        <v>218</v>
      </c>
      <c r="M661" s="361">
        <v>99422400</v>
      </c>
    </row>
    <row r="662" spans="1:13">
      <c r="A662" s="360" t="s">
        <v>11041</v>
      </c>
      <c r="B662" s="360" t="s">
        <v>2321</v>
      </c>
      <c r="C662" s="360" t="s">
        <v>920</v>
      </c>
      <c r="D662" s="360">
        <v>4004</v>
      </c>
      <c r="E662" s="360" t="s">
        <v>1145</v>
      </c>
      <c r="F662" s="360" t="s">
        <v>552</v>
      </c>
      <c r="G662" s="360" t="s">
        <v>298</v>
      </c>
      <c r="H662" s="360" t="s">
        <v>41</v>
      </c>
      <c r="I662" s="360" t="s">
        <v>316</v>
      </c>
      <c r="J662" s="360" t="s">
        <v>1141</v>
      </c>
      <c r="K662" s="360" t="s">
        <v>291</v>
      </c>
      <c r="L662" s="360" t="s">
        <v>218</v>
      </c>
      <c r="M662" s="361">
        <v>84961800</v>
      </c>
    </row>
    <row r="663" spans="1:13">
      <c r="A663" s="360" t="s">
        <v>11042</v>
      </c>
      <c r="B663" s="360" t="s">
        <v>2310</v>
      </c>
      <c r="C663" s="360" t="s">
        <v>920</v>
      </c>
      <c r="D663" s="360">
        <v>4004</v>
      </c>
      <c r="E663" s="360" t="s">
        <v>1145</v>
      </c>
      <c r="F663" s="360" t="s">
        <v>552</v>
      </c>
      <c r="G663" s="360" t="s">
        <v>298</v>
      </c>
      <c r="H663" s="360" t="s">
        <v>41</v>
      </c>
      <c r="I663" s="360" t="s">
        <v>318</v>
      </c>
      <c r="J663" s="360" t="s">
        <v>1142</v>
      </c>
      <c r="K663" s="360" t="s">
        <v>1170</v>
      </c>
      <c r="L663" s="360" t="s">
        <v>34</v>
      </c>
      <c r="M663" s="361">
        <v>78332100</v>
      </c>
    </row>
    <row r="664" spans="1:13">
      <c r="A664" s="360" t="s">
        <v>11043</v>
      </c>
      <c r="B664" s="360" t="s">
        <v>2311</v>
      </c>
      <c r="C664" s="360" t="s">
        <v>920</v>
      </c>
      <c r="D664" s="360">
        <v>4004</v>
      </c>
      <c r="E664" s="360" t="s">
        <v>1145</v>
      </c>
      <c r="F664" s="360" t="s">
        <v>552</v>
      </c>
      <c r="G664" s="360" t="s">
        <v>298</v>
      </c>
      <c r="H664" s="360" t="s">
        <v>41</v>
      </c>
      <c r="I664" s="360" t="s">
        <v>318</v>
      </c>
      <c r="J664" s="360" t="s">
        <v>1142</v>
      </c>
      <c r="K664" s="360" t="s">
        <v>1171</v>
      </c>
      <c r="L664" s="360" t="s">
        <v>34</v>
      </c>
      <c r="M664" s="361">
        <v>68699400</v>
      </c>
    </row>
    <row r="665" spans="1:13">
      <c r="A665" s="360" t="s">
        <v>11044</v>
      </c>
      <c r="B665" s="360" t="s">
        <v>2312</v>
      </c>
      <c r="C665" s="360" t="s">
        <v>920</v>
      </c>
      <c r="D665" s="360">
        <v>4004</v>
      </c>
      <c r="E665" s="360" t="s">
        <v>1145</v>
      </c>
      <c r="F665" s="360" t="s">
        <v>552</v>
      </c>
      <c r="G665" s="360" t="s">
        <v>298</v>
      </c>
      <c r="H665" s="360" t="s">
        <v>41</v>
      </c>
      <c r="I665" s="360" t="s">
        <v>318</v>
      </c>
      <c r="J665" s="360" t="s">
        <v>1142</v>
      </c>
      <c r="K665" s="360" t="s">
        <v>290</v>
      </c>
      <c r="L665" s="360" t="s">
        <v>34</v>
      </c>
      <c r="M665" s="361">
        <v>66297000</v>
      </c>
    </row>
    <row r="666" spans="1:13">
      <c r="A666" s="360" t="s">
        <v>11045</v>
      </c>
      <c r="B666" s="360" t="s">
        <v>2313</v>
      </c>
      <c r="C666" s="360" t="s">
        <v>920</v>
      </c>
      <c r="D666" s="360">
        <v>4004</v>
      </c>
      <c r="E666" s="360" t="s">
        <v>1145</v>
      </c>
      <c r="F666" s="360" t="s">
        <v>552</v>
      </c>
      <c r="G666" s="360" t="s">
        <v>298</v>
      </c>
      <c r="H666" s="360" t="s">
        <v>41</v>
      </c>
      <c r="I666" s="360" t="s">
        <v>318</v>
      </c>
      <c r="J666" s="360" t="s">
        <v>1142</v>
      </c>
      <c r="K666" s="360" t="s">
        <v>291</v>
      </c>
      <c r="L666" s="360" t="s">
        <v>34</v>
      </c>
      <c r="M666" s="361">
        <v>56641200</v>
      </c>
    </row>
    <row r="667" spans="1:13">
      <c r="A667" s="360" t="s">
        <v>11046</v>
      </c>
      <c r="B667" s="360" t="s">
        <v>2314</v>
      </c>
      <c r="C667" s="360" t="s">
        <v>920</v>
      </c>
      <c r="D667" s="360">
        <v>4004</v>
      </c>
      <c r="E667" s="360" t="s">
        <v>1145</v>
      </c>
      <c r="F667" s="360" t="s">
        <v>552</v>
      </c>
      <c r="G667" s="360" t="s">
        <v>298</v>
      </c>
      <c r="H667" s="360" t="s">
        <v>41</v>
      </c>
      <c r="I667" s="360" t="s">
        <v>318</v>
      </c>
      <c r="J667" s="360" t="s">
        <v>1142</v>
      </c>
      <c r="K667" s="360" t="s">
        <v>1170</v>
      </c>
      <c r="L667" s="360" t="s">
        <v>32</v>
      </c>
      <c r="M667" s="361">
        <v>45206700</v>
      </c>
    </row>
    <row r="668" spans="1:13">
      <c r="A668" s="360" t="s">
        <v>11047</v>
      </c>
      <c r="B668" s="360" t="s">
        <v>2315</v>
      </c>
      <c r="C668" s="360" t="s">
        <v>920</v>
      </c>
      <c r="D668" s="360">
        <v>4004</v>
      </c>
      <c r="E668" s="360" t="s">
        <v>1145</v>
      </c>
      <c r="F668" s="360" t="s">
        <v>552</v>
      </c>
      <c r="G668" s="360" t="s">
        <v>298</v>
      </c>
      <c r="H668" s="360" t="s">
        <v>41</v>
      </c>
      <c r="I668" s="360" t="s">
        <v>318</v>
      </c>
      <c r="J668" s="360" t="s">
        <v>1142</v>
      </c>
      <c r="K668" s="360" t="s">
        <v>1171</v>
      </c>
      <c r="L668" s="360" t="s">
        <v>32</v>
      </c>
      <c r="M668" s="361">
        <v>39177600</v>
      </c>
    </row>
    <row r="669" spans="1:13">
      <c r="A669" s="360" t="s">
        <v>11048</v>
      </c>
      <c r="B669" s="360" t="s">
        <v>2316</v>
      </c>
      <c r="C669" s="360" t="s">
        <v>920</v>
      </c>
      <c r="D669" s="360">
        <v>4004</v>
      </c>
      <c r="E669" s="360" t="s">
        <v>1145</v>
      </c>
      <c r="F669" s="360" t="s">
        <v>552</v>
      </c>
      <c r="G669" s="360" t="s">
        <v>298</v>
      </c>
      <c r="H669" s="360" t="s">
        <v>41</v>
      </c>
      <c r="I669" s="360" t="s">
        <v>318</v>
      </c>
      <c r="J669" s="360" t="s">
        <v>1142</v>
      </c>
      <c r="K669" s="360" t="s">
        <v>290</v>
      </c>
      <c r="L669" s="360" t="s">
        <v>32</v>
      </c>
      <c r="M669" s="361">
        <v>39177600</v>
      </c>
    </row>
    <row r="670" spans="1:13">
      <c r="A670" s="360" t="s">
        <v>11049</v>
      </c>
      <c r="B670" s="360" t="s">
        <v>2317</v>
      </c>
      <c r="C670" s="360" t="s">
        <v>920</v>
      </c>
      <c r="D670" s="360">
        <v>4004</v>
      </c>
      <c r="E670" s="360" t="s">
        <v>1145</v>
      </c>
      <c r="F670" s="360" t="s">
        <v>552</v>
      </c>
      <c r="G670" s="360" t="s">
        <v>298</v>
      </c>
      <c r="H670" s="360" t="s">
        <v>41</v>
      </c>
      <c r="I670" s="360" t="s">
        <v>318</v>
      </c>
      <c r="J670" s="360" t="s">
        <v>1142</v>
      </c>
      <c r="K670" s="360" t="s">
        <v>291</v>
      </c>
      <c r="L670" s="360" t="s">
        <v>32</v>
      </c>
      <c r="M670" s="361">
        <v>33125400</v>
      </c>
    </row>
    <row r="671" spans="1:13">
      <c r="A671" s="360" t="s">
        <v>11050</v>
      </c>
      <c r="B671" s="360" t="s">
        <v>2318</v>
      </c>
      <c r="C671" s="360" t="s">
        <v>920</v>
      </c>
      <c r="D671" s="360">
        <v>4004</v>
      </c>
      <c r="E671" s="360" t="s">
        <v>1145</v>
      </c>
      <c r="F671" s="360" t="s">
        <v>552</v>
      </c>
      <c r="G671" s="360" t="s">
        <v>298</v>
      </c>
      <c r="H671" s="360" t="s">
        <v>41</v>
      </c>
      <c r="I671" s="360" t="s">
        <v>318</v>
      </c>
      <c r="J671" s="360" t="s">
        <v>1142</v>
      </c>
      <c r="K671" s="360" t="s">
        <v>1170</v>
      </c>
      <c r="L671" s="360" t="s">
        <v>218</v>
      </c>
      <c r="M671" s="361">
        <v>117532800</v>
      </c>
    </row>
    <row r="672" spans="1:13">
      <c r="A672" s="360" t="s">
        <v>11051</v>
      </c>
      <c r="B672" s="360" t="s">
        <v>2319</v>
      </c>
      <c r="C672" s="360" t="s">
        <v>920</v>
      </c>
      <c r="D672" s="360">
        <v>4004</v>
      </c>
      <c r="E672" s="360" t="s">
        <v>1145</v>
      </c>
      <c r="F672" s="360" t="s">
        <v>552</v>
      </c>
      <c r="G672" s="360" t="s">
        <v>298</v>
      </c>
      <c r="H672" s="360" t="s">
        <v>41</v>
      </c>
      <c r="I672" s="360" t="s">
        <v>318</v>
      </c>
      <c r="J672" s="360" t="s">
        <v>1142</v>
      </c>
      <c r="K672" s="360" t="s">
        <v>1171</v>
      </c>
      <c r="L672" s="360" t="s">
        <v>218</v>
      </c>
      <c r="M672" s="361">
        <v>103049100</v>
      </c>
    </row>
    <row r="673" spans="1:13">
      <c r="A673" s="360" t="s">
        <v>11052</v>
      </c>
      <c r="B673" s="360" t="s">
        <v>2320</v>
      </c>
      <c r="C673" s="360" t="s">
        <v>920</v>
      </c>
      <c r="D673" s="360">
        <v>4004</v>
      </c>
      <c r="E673" s="360" t="s">
        <v>1145</v>
      </c>
      <c r="F673" s="360" t="s">
        <v>552</v>
      </c>
      <c r="G673" s="360" t="s">
        <v>298</v>
      </c>
      <c r="H673" s="360" t="s">
        <v>41</v>
      </c>
      <c r="I673" s="360" t="s">
        <v>318</v>
      </c>
      <c r="J673" s="360" t="s">
        <v>1142</v>
      </c>
      <c r="K673" s="360" t="s">
        <v>290</v>
      </c>
      <c r="L673" s="360" t="s">
        <v>218</v>
      </c>
      <c r="M673" s="361">
        <v>99422400</v>
      </c>
    </row>
    <row r="674" spans="1:13">
      <c r="A674" s="360" t="s">
        <v>11053</v>
      </c>
      <c r="B674" s="360" t="s">
        <v>2321</v>
      </c>
      <c r="C674" s="360" t="s">
        <v>920</v>
      </c>
      <c r="D674" s="360">
        <v>4004</v>
      </c>
      <c r="E674" s="360" t="s">
        <v>1145</v>
      </c>
      <c r="F674" s="360" t="s">
        <v>552</v>
      </c>
      <c r="G674" s="360" t="s">
        <v>298</v>
      </c>
      <c r="H674" s="360" t="s">
        <v>41</v>
      </c>
      <c r="I674" s="360" t="s">
        <v>318</v>
      </c>
      <c r="J674" s="360" t="s">
        <v>1142</v>
      </c>
      <c r="K674" s="360" t="s">
        <v>291</v>
      </c>
      <c r="L674" s="360" t="s">
        <v>218</v>
      </c>
      <c r="M674" s="361">
        <v>84961800</v>
      </c>
    </row>
    <row r="675" spans="1:13">
      <c r="A675" s="360" t="s">
        <v>11054</v>
      </c>
      <c r="B675" s="360" t="s">
        <v>2310</v>
      </c>
      <c r="C675" s="360" t="s">
        <v>920</v>
      </c>
      <c r="D675" s="360">
        <v>4004</v>
      </c>
      <c r="E675" s="360" t="s">
        <v>1145</v>
      </c>
      <c r="F675" s="360" t="s">
        <v>552</v>
      </c>
      <c r="G675" s="360" t="s">
        <v>298</v>
      </c>
      <c r="H675" s="360" t="s">
        <v>41</v>
      </c>
      <c r="I675" s="360" t="s">
        <v>320</v>
      </c>
      <c r="J675" s="360" t="s">
        <v>1137</v>
      </c>
      <c r="K675" s="360" t="s">
        <v>1170</v>
      </c>
      <c r="L675" s="360" t="s">
        <v>34</v>
      </c>
      <c r="M675" s="361">
        <v>78332100</v>
      </c>
    </row>
    <row r="676" spans="1:13">
      <c r="A676" s="360" t="s">
        <v>11055</v>
      </c>
      <c r="B676" s="360" t="s">
        <v>2311</v>
      </c>
      <c r="C676" s="360" t="s">
        <v>920</v>
      </c>
      <c r="D676" s="360">
        <v>4004</v>
      </c>
      <c r="E676" s="360" t="s">
        <v>1145</v>
      </c>
      <c r="F676" s="360" t="s">
        <v>552</v>
      </c>
      <c r="G676" s="360" t="s">
        <v>298</v>
      </c>
      <c r="H676" s="360" t="s">
        <v>41</v>
      </c>
      <c r="I676" s="360" t="s">
        <v>320</v>
      </c>
      <c r="J676" s="360" t="s">
        <v>1137</v>
      </c>
      <c r="K676" s="360" t="s">
        <v>1171</v>
      </c>
      <c r="L676" s="360" t="s">
        <v>34</v>
      </c>
      <c r="M676" s="361">
        <v>68699400</v>
      </c>
    </row>
    <row r="677" spans="1:13">
      <c r="A677" s="360" t="s">
        <v>11056</v>
      </c>
      <c r="B677" s="360" t="s">
        <v>2312</v>
      </c>
      <c r="C677" s="360" t="s">
        <v>920</v>
      </c>
      <c r="D677" s="360">
        <v>4004</v>
      </c>
      <c r="E677" s="360" t="s">
        <v>1145</v>
      </c>
      <c r="F677" s="360" t="s">
        <v>552</v>
      </c>
      <c r="G677" s="360" t="s">
        <v>298</v>
      </c>
      <c r="H677" s="360" t="s">
        <v>41</v>
      </c>
      <c r="I677" s="360" t="s">
        <v>320</v>
      </c>
      <c r="J677" s="360" t="s">
        <v>1137</v>
      </c>
      <c r="K677" s="360" t="s">
        <v>290</v>
      </c>
      <c r="L677" s="360" t="s">
        <v>34</v>
      </c>
      <c r="M677" s="361">
        <v>66297000</v>
      </c>
    </row>
    <row r="678" spans="1:13">
      <c r="A678" s="360" t="s">
        <v>11057</v>
      </c>
      <c r="B678" s="360" t="s">
        <v>2313</v>
      </c>
      <c r="C678" s="360" t="s">
        <v>920</v>
      </c>
      <c r="D678" s="360">
        <v>4004</v>
      </c>
      <c r="E678" s="360" t="s">
        <v>1145</v>
      </c>
      <c r="F678" s="360" t="s">
        <v>552</v>
      </c>
      <c r="G678" s="360" t="s">
        <v>298</v>
      </c>
      <c r="H678" s="360" t="s">
        <v>41</v>
      </c>
      <c r="I678" s="360" t="s">
        <v>320</v>
      </c>
      <c r="J678" s="360" t="s">
        <v>1137</v>
      </c>
      <c r="K678" s="360" t="s">
        <v>291</v>
      </c>
      <c r="L678" s="360" t="s">
        <v>34</v>
      </c>
      <c r="M678" s="361">
        <v>56641200</v>
      </c>
    </row>
    <row r="679" spans="1:13">
      <c r="A679" s="360" t="s">
        <v>11058</v>
      </c>
      <c r="B679" s="360" t="s">
        <v>2314</v>
      </c>
      <c r="C679" s="360" t="s">
        <v>920</v>
      </c>
      <c r="D679" s="360">
        <v>4004</v>
      </c>
      <c r="E679" s="360" t="s">
        <v>1145</v>
      </c>
      <c r="F679" s="360" t="s">
        <v>552</v>
      </c>
      <c r="G679" s="360" t="s">
        <v>298</v>
      </c>
      <c r="H679" s="360" t="s">
        <v>41</v>
      </c>
      <c r="I679" s="360" t="s">
        <v>320</v>
      </c>
      <c r="J679" s="360" t="s">
        <v>1137</v>
      </c>
      <c r="K679" s="360" t="s">
        <v>1170</v>
      </c>
      <c r="L679" s="360" t="s">
        <v>32</v>
      </c>
      <c r="M679" s="361">
        <v>45206700</v>
      </c>
    </row>
    <row r="680" spans="1:13">
      <c r="A680" s="360" t="s">
        <v>11059</v>
      </c>
      <c r="B680" s="360" t="s">
        <v>2315</v>
      </c>
      <c r="C680" s="360" t="s">
        <v>920</v>
      </c>
      <c r="D680" s="360">
        <v>4004</v>
      </c>
      <c r="E680" s="360" t="s">
        <v>1145</v>
      </c>
      <c r="F680" s="360" t="s">
        <v>552</v>
      </c>
      <c r="G680" s="360" t="s">
        <v>298</v>
      </c>
      <c r="H680" s="360" t="s">
        <v>41</v>
      </c>
      <c r="I680" s="360" t="s">
        <v>320</v>
      </c>
      <c r="J680" s="360" t="s">
        <v>1137</v>
      </c>
      <c r="K680" s="360" t="s">
        <v>1171</v>
      </c>
      <c r="L680" s="360" t="s">
        <v>32</v>
      </c>
      <c r="M680" s="361">
        <v>39177600</v>
      </c>
    </row>
    <row r="681" spans="1:13">
      <c r="A681" s="360" t="s">
        <v>11060</v>
      </c>
      <c r="B681" s="360" t="s">
        <v>2316</v>
      </c>
      <c r="C681" s="360" t="s">
        <v>920</v>
      </c>
      <c r="D681" s="360">
        <v>4004</v>
      </c>
      <c r="E681" s="360" t="s">
        <v>1145</v>
      </c>
      <c r="F681" s="360" t="s">
        <v>552</v>
      </c>
      <c r="G681" s="360" t="s">
        <v>298</v>
      </c>
      <c r="H681" s="360" t="s">
        <v>41</v>
      </c>
      <c r="I681" s="360" t="s">
        <v>320</v>
      </c>
      <c r="J681" s="360" t="s">
        <v>1137</v>
      </c>
      <c r="K681" s="360" t="s">
        <v>290</v>
      </c>
      <c r="L681" s="360" t="s">
        <v>32</v>
      </c>
      <c r="M681" s="361">
        <v>39177600</v>
      </c>
    </row>
    <row r="682" spans="1:13">
      <c r="A682" s="360" t="s">
        <v>11061</v>
      </c>
      <c r="B682" s="360" t="s">
        <v>2317</v>
      </c>
      <c r="C682" s="360" t="s">
        <v>920</v>
      </c>
      <c r="D682" s="360">
        <v>4004</v>
      </c>
      <c r="E682" s="360" t="s">
        <v>1145</v>
      </c>
      <c r="F682" s="360" t="s">
        <v>552</v>
      </c>
      <c r="G682" s="360" t="s">
        <v>298</v>
      </c>
      <c r="H682" s="360" t="s">
        <v>41</v>
      </c>
      <c r="I682" s="360" t="s">
        <v>320</v>
      </c>
      <c r="J682" s="360" t="s">
        <v>1137</v>
      </c>
      <c r="K682" s="360" t="s">
        <v>291</v>
      </c>
      <c r="L682" s="360" t="s">
        <v>32</v>
      </c>
      <c r="M682" s="361">
        <v>33125400</v>
      </c>
    </row>
    <row r="683" spans="1:13">
      <c r="A683" s="360" t="s">
        <v>11062</v>
      </c>
      <c r="B683" s="360" t="s">
        <v>2318</v>
      </c>
      <c r="C683" s="360" t="s">
        <v>920</v>
      </c>
      <c r="D683" s="360">
        <v>4004</v>
      </c>
      <c r="E683" s="360" t="s">
        <v>1145</v>
      </c>
      <c r="F683" s="360" t="s">
        <v>552</v>
      </c>
      <c r="G683" s="360" t="s">
        <v>298</v>
      </c>
      <c r="H683" s="360" t="s">
        <v>41</v>
      </c>
      <c r="I683" s="360" t="s">
        <v>320</v>
      </c>
      <c r="J683" s="360" t="s">
        <v>1137</v>
      </c>
      <c r="K683" s="360" t="s">
        <v>1170</v>
      </c>
      <c r="L683" s="360" t="s">
        <v>218</v>
      </c>
      <c r="M683" s="361">
        <v>117532800</v>
      </c>
    </row>
    <row r="684" spans="1:13">
      <c r="A684" s="360" t="s">
        <v>11063</v>
      </c>
      <c r="B684" s="360" t="s">
        <v>2319</v>
      </c>
      <c r="C684" s="360" t="s">
        <v>920</v>
      </c>
      <c r="D684" s="360">
        <v>4004</v>
      </c>
      <c r="E684" s="360" t="s">
        <v>1145</v>
      </c>
      <c r="F684" s="360" t="s">
        <v>552</v>
      </c>
      <c r="G684" s="360" t="s">
        <v>298</v>
      </c>
      <c r="H684" s="360" t="s">
        <v>41</v>
      </c>
      <c r="I684" s="360" t="s">
        <v>320</v>
      </c>
      <c r="J684" s="360" t="s">
        <v>1137</v>
      </c>
      <c r="K684" s="360" t="s">
        <v>1171</v>
      </c>
      <c r="L684" s="360" t="s">
        <v>218</v>
      </c>
      <c r="M684" s="361">
        <v>103049100</v>
      </c>
    </row>
    <row r="685" spans="1:13">
      <c r="A685" s="360" t="s">
        <v>11064</v>
      </c>
      <c r="B685" s="360" t="s">
        <v>2320</v>
      </c>
      <c r="C685" s="360" t="s">
        <v>920</v>
      </c>
      <c r="D685" s="360">
        <v>4004</v>
      </c>
      <c r="E685" s="360" t="s">
        <v>1145</v>
      </c>
      <c r="F685" s="360" t="s">
        <v>552</v>
      </c>
      <c r="G685" s="360" t="s">
        <v>298</v>
      </c>
      <c r="H685" s="360" t="s">
        <v>41</v>
      </c>
      <c r="I685" s="360" t="s">
        <v>320</v>
      </c>
      <c r="J685" s="360" t="s">
        <v>1137</v>
      </c>
      <c r="K685" s="360" t="s">
        <v>290</v>
      </c>
      <c r="L685" s="360" t="s">
        <v>218</v>
      </c>
      <c r="M685" s="361">
        <v>99422400</v>
      </c>
    </row>
    <row r="686" spans="1:13">
      <c r="A686" s="360" t="s">
        <v>11065</v>
      </c>
      <c r="B686" s="360" t="s">
        <v>2321</v>
      </c>
      <c r="C686" s="360" t="s">
        <v>920</v>
      </c>
      <c r="D686" s="360">
        <v>4004</v>
      </c>
      <c r="E686" s="360" t="s">
        <v>1145</v>
      </c>
      <c r="F686" s="360" t="s">
        <v>552</v>
      </c>
      <c r="G686" s="360" t="s">
        <v>298</v>
      </c>
      <c r="H686" s="360" t="s">
        <v>41</v>
      </c>
      <c r="I686" s="360" t="s">
        <v>320</v>
      </c>
      <c r="J686" s="360" t="s">
        <v>1137</v>
      </c>
      <c r="K686" s="360" t="s">
        <v>291</v>
      </c>
      <c r="L686" s="360" t="s">
        <v>218</v>
      </c>
      <c r="M686" s="361">
        <v>84961800</v>
      </c>
    </row>
    <row r="687" spans="1:13">
      <c r="A687" s="360" t="s">
        <v>11066</v>
      </c>
      <c r="B687" s="360" t="s">
        <v>2310</v>
      </c>
      <c r="C687" s="360" t="s">
        <v>920</v>
      </c>
      <c r="D687" s="360">
        <v>4004</v>
      </c>
      <c r="E687" s="360" t="s">
        <v>1145</v>
      </c>
      <c r="F687" s="360" t="s">
        <v>552</v>
      </c>
      <c r="G687" s="360" t="s">
        <v>298</v>
      </c>
      <c r="H687" s="360" t="s">
        <v>41</v>
      </c>
      <c r="I687" s="360" t="s">
        <v>322</v>
      </c>
      <c r="J687" s="360" t="s">
        <v>1136</v>
      </c>
      <c r="K687" s="360" t="s">
        <v>1170</v>
      </c>
      <c r="L687" s="360" t="s">
        <v>34</v>
      </c>
      <c r="M687" s="361">
        <v>78332100</v>
      </c>
    </row>
    <row r="688" spans="1:13">
      <c r="A688" s="360" t="s">
        <v>11067</v>
      </c>
      <c r="B688" s="360" t="s">
        <v>2311</v>
      </c>
      <c r="C688" s="360" t="s">
        <v>920</v>
      </c>
      <c r="D688" s="360">
        <v>4004</v>
      </c>
      <c r="E688" s="360" t="s">
        <v>1145</v>
      </c>
      <c r="F688" s="360" t="s">
        <v>552</v>
      </c>
      <c r="G688" s="360" t="s">
        <v>298</v>
      </c>
      <c r="H688" s="360" t="s">
        <v>41</v>
      </c>
      <c r="I688" s="360" t="s">
        <v>322</v>
      </c>
      <c r="J688" s="360" t="s">
        <v>1136</v>
      </c>
      <c r="K688" s="360" t="s">
        <v>1171</v>
      </c>
      <c r="L688" s="360" t="s">
        <v>34</v>
      </c>
      <c r="M688" s="361">
        <v>68699400</v>
      </c>
    </row>
    <row r="689" spans="1:13">
      <c r="A689" s="360" t="s">
        <v>11068</v>
      </c>
      <c r="B689" s="360" t="s">
        <v>2312</v>
      </c>
      <c r="C689" s="360" t="s">
        <v>920</v>
      </c>
      <c r="D689" s="360">
        <v>4004</v>
      </c>
      <c r="E689" s="360" t="s">
        <v>1145</v>
      </c>
      <c r="F689" s="360" t="s">
        <v>552</v>
      </c>
      <c r="G689" s="360" t="s">
        <v>298</v>
      </c>
      <c r="H689" s="360" t="s">
        <v>41</v>
      </c>
      <c r="I689" s="360" t="s">
        <v>322</v>
      </c>
      <c r="J689" s="360" t="s">
        <v>1136</v>
      </c>
      <c r="K689" s="360" t="s">
        <v>290</v>
      </c>
      <c r="L689" s="360" t="s">
        <v>34</v>
      </c>
      <c r="M689" s="361">
        <v>66297000</v>
      </c>
    </row>
    <row r="690" spans="1:13">
      <c r="A690" s="360" t="s">
        <v>11069</v>
      </c>
      <c r="B690" s="360" t="s">
        <v>2313</v>
      </c>
      <c r="C690" s="360" t="s">
        <v>920</v>
      </c>
      <c r="D690" s="360">
        <v>4004</v>
      </c>
      <c r="E690" s="360" t="s">
        <v>1145</v>
      </c>
      <c r="F690" s="360" t="s">
        <v>552</v>
      </c>
      <c r="G690" s="360" t="s">
        <v>298</v>
      </c>
      <c r="H690" s="360" t="s">
        <v>41</v>
      </c>
      <c r="I690" s="360" t="s">
        <v>322</v>
      </c>
      <c r="J690" s="360" t="s">
        <v>1136</v>
      </c>
      <c r="K690" s="360" t="s">
        <v>291</v>
      </c>
      <c r="L690" s="360" t="s">
        <v>34</v>
      </c>
      <c r="M690" s="361">
        <v>56641200</v>
      </c>
    </row>
    <row r="691" spans="1:13">
      <c r="A691" s="360" t="s">
        <v>11070</v>
      </c>
      <c r="B691" s="360" t="s">
        <v>2314</v>
      </c>
      <c r="C691" s="360" t="s">
        <v>920</v>
      </c>
      <c r="D691" s="360">
        <v>4004</v>
      </c>
      <c r="E691" s="360" t="s">
        <v>1145</v>
      </c>
      <c r="F691" s="360" t="s">
        <v>552</v>
      </c>
      <c r="G691" s="360" t="s">
        <v>298</v>
      </c>
      <c r="H691" s="360" t="s">
        <v>41</v>
      </c>
      <c r="I691" s="360" t="s">
        <v>322</v>
      </c>
      <c r="J691" s="360" t="s">
        <v>1136</v>
      </c>
      <c r="K691" s="360" t="s">
        <v>1170</v>
      </c>
      <c r="L691" s="360" t="s">
        <v>32</v>
      </c>
      <c r="M691" s="361">
        <v>45206700</v>
      </c>
    </row>
    <row r="692" spans="1:13">
      <c r="A692" s="360" t="s">
        <v>11071</v>
      </c>
      <c r="B692" s="360" t="s">
        <v>2315</v>
      </c>
      <c r="C692" s="360" t="s">
        <v>920</v>
      </c>
      <c r="D692" s="360">
        <v>4004</v>
      </c>
      <c r="E692" s="360" t="s">
        <v>1145</v>
      </c>
      <c r="F692" s="360" t="s">
        <v>552</v>
      </c>
      <c r="G692" s="360" t="s">
        <v>298</v>
      </c>
      <c r="H692" s="360" t="s">
        <v>41</v>
      </c>
      <c r="I692" s="360" t="s">
        <v>322</v>
      </c>
      <c r="J692" s="360" t="s">
        <v>1136</v>
      </c>
      <c r="K692" s="360" t="s">
        <v>1171</v>
      </c>
      <c r="L692" s="360" t="s">
        <v>32</v>
      </c>
      <c r="M692" s="361">
        <v>39177600</v>
      </c>
    </row>
    <row r="693" spans="1:13">
      <c r="A693" s="360" t="s">
        <v>11072</v>
      </c>
      <c r="B693" s="360" t="s">
        <v>2316</v>
      </c>
      <c r="C693" s="360" t="s">
        <v>920</v>
      </c>
      <c r="D693" s="360">
        <v>4004</v>
      </c>
      <c r="E693" s="360" t="s">
        <v>1145</v>
      </c>
      <c r="F693" s="360" t="s">
        <v>552</v>
      </c>
      <c r="G693" s="360" t="s">
        <v>298</v>
      </c>
      <c r="H693" s="360" t="s">
        <v>41</v>
      </c>
      <c r="I693" s="360" t="s">
        <v>322</v>
      </c>
      <c r="J693" s="360" t="s">
        <v>1136</v>
      </c>
      <c r="K693" s="360" t="s">
        <v>290</v>
      </c>
      <c r="L693" s="360" t="s">
        <v>32</v>
      </c>
      <c r="M693" s="361">
        <v>39177600</v>
      </c>
    </row>
    <row r="694" spans="1:13">
      <c r="A694" s="360" t="s">
        <v>11073</v>
      </c>
      <c r="B694" s="360" t="s">
        <v>2317</v>
      </c>
      <c r="C694" s="360" t="s">
        <v>920</v>
      </c>
      <c r="D694" s="360">
        <v>4004</v>
      </c>
      <c r="E694" s="360" t="s">
        <v>1145</v>
      </c>
      <c r="F694" s="360" t="s">
        <v>552</v>
      </c>
      <c r="G694" s="360" t="s">
        <v>298</v>
      </c>
      <c r="H694" s="360" t="s">
        <v>41</v>
      </c>
      <c r="I694" s="360" t="s">
        <v>322</v>
      </c>
      <c r="J694" s="360" t="s">
        <v>1136</v>
      </c>
      <c r="K694" s="360" t="s">
        <v>291</v>
      </c>
      <c r="L694" s="360" t="s">
        <v>32</v>
      </c>
      <c r="M694" s="361">
        <v>33125400</v>
      </c>
    </row>
    <row r="695" spans="1:13">
      <c r="A695" s="360" t="s">
        <v>11074</v>
      </c>
      <c r="B695" s="360" t="s">
        <v>2318</v>
      </c>
      <c r="C695" s="360" t="s">
        <v>920</v>
      </c>
      <c r="D695" s="360">
        <v>4004</v>
      </c>
      <c r="E695" s="360" t="s">
        <v>1145</v>
      </c>
      <c r="F695" s="360" t="s">
        <v>552</v>
      </c>
      <c r="G695" s="360" t="s">
        <v>298</v>
      </c>
      <c r="H695" s="360" t="s">
        <v>41</v>
      </c>
      <c r="I695" s="360" t="s">
        <v>322</v>
      </c>
      <c r="J695" s="360" t="s">
        <v>1136</v>
      </c>
      <c r="K695" s="360" t="s">
        <v>1170</v>
      </c>
      <c r="L695" s="360" t="s">
        <v>218</v>
      </c>
      <c r="M695" s="361">
        <v>117532800</v>
      </c>
    </row>
    <row r="696" spans="1:13">
      <c r="A696" s="360" t="s">
        <v>11075</v>
      </c>
      <c r="B696" s="360" t="s">
        <v>2319</v>
      </c>
      <c r="C696" s="360" t="s">
        <v>920</v>
      </c>
      <c r="D696" s="360">
        <v>4004</v>
      </c>
      <c r="E696" s="360" t="s">
        <v>1145</v>
      </c>
      <c r="F696" s="360" t="s">
        <v>552</v>
      </c>
      <c r="G696" s="360" t="s">
        <v>298</v>
      </c>
      <c r="H696" s="360" t="s">
        <v>41</v>
      </c>
      <c r="I696" s="360" t="s">
        <v>322</v>
      </c>
      <c r="J696" s="360" t="s">
        <v>1136</v>
      </c>
      <c r="K696" s="360" t="s">
        <v>1171</v>
      </c>
      <c r="L696" s="360" t="s">
        <v>218</v>
      </c>
      <c r="M696" s="361">
        <v>103049100</v>
      </c>
    </row>
    <row r="697" spans="1:13">
      <c r="A697" s="360" t="s">
        <v>11076</v>
      </c>
      <c r="B697" s="360" t="s">
        <v>2320</v>
      </c>
      <c r="C697" s="360" t="s">
        <v>920</v>
      </c>
      <c r="D697" s="360">
        <v>4004</v>
      </c>
      <c r="E697" s="360" t="s">
        <v>1145</v>
      </c>
      <c r="F697" s="360" t="s">
        <v>552</v>
      </c>
      <c r="G697" s="360" t="s">
        <v>298</v>
      </c>
      <c r="H697" s="360" t="s">
        <v>41</v>
      </c>
      <c r="I697" s="360" t="s">
        <v>322</v>
      </c>
      <c r="J697" s="360" t="s">
        <v>1136</v>
      </c>
      <c r="K697" s="360" t="s">
        <v>290</v>
      </c>
      <c r="L697" s="360" t="s">
        <v>218</v>
      </c>
      <c r="M697" s="361">
        <v>99422400</v>
      </c>
    </row>
    <row r="698" spans="1:13">
      <c r="A698" s="360" t="s">
        <v>11077</v>
      </c>
      <c r="B698" s="360" t="s">
        <v>2321</v>
      </c>
      <c r="C698" s="360" t="s">
        <v>920</v>
      </c>
      <c r="D698" s="360">
        <v>4004</v>
      </c>
      <c r="E698" s="360" t="s">
        <v>1145</v>
      </c>
      <c r="F698" s="360" t="s">
        <v>552</v>
      </c>
      <c r="G698" s="360" t="s">
        <v>298</v>
      </c>
      <c r="H698" s="360" t="s">
        <v>41</v>
      </c>
      <c r="I698" s="360" t="s">
        <v>322</v>
      </c>
      <c r="J698" s="360" t="s">
        <v>1136</v>
      </c>
      <c r="K698" s="360" t="s">
        <v>291</v>
      </c>
      <c r="L698" s="360" t="s">
        <v>218</v>
      </c>
      <c r="M698" s="361">
        <v>84961800</v>
      </c>
    </row>
    <row r="699" spans="1:13">
      <c r="A699" s="360" t="s">
        <v>11078</v>
      </c>
      <c r="B699" s="360" t="s">
        <v>2310</v>
      </c>
      <c r="C699" s="360" t="s">
        <v>920</v>
      </c>
      <c r="D699" s="360">
        <v>4004</v>
      </c>
      <c r="E699" s="360" t="s">
        <v>1145</v>
      </c>
      <c r="F699" s="360" t="s">
        <v>552</v>
      </c>
      <c r="G699" s="360" t="s">
        <v>298</v>
      </c>
      <c r="H699" s="360" t="s">
        <v>41</v>
      </c>
      <c r="I699" s="360" t="s">
        <v>324</v>
      </c>
      <c r="J699" s="360" t="s">
        <v>1133</v>
      </c>
      <c r="K699" s="360" t="s">
        <v>1170</v>
      </c>
      <c r="L699" s="360" t="s">
        <v>34</v>
      </c>
      <c r="M699" s="361">
        <v>78332100</v>
      </c>
    </row>
    <row r="700" spans="1:13">
      <c r="A700" s="360" t="s">
        <v>11079</v>
      </c>
      <c r="B700" s="360" t="s">
        <v>2311</v>
      </c>
      <c r="C700" s="360" t="s">
        <v>920</v>
      </c>
      <c r="D700" s="360">
        <v>4004</v>
      </c>
      <c r="E700" s="360" t="s">
        <v>1145</v>
      </c>
      <c r="F700" s="360" t="s">
        <v>552</v>
      </c>
      <c r="G700" s="360" t="s">
        <v>298</v>
      </c>
      <c r="H700" s="360" t="s">
        <v>41</v>
      </c>
      <c r="I700" s="360" t="s">
        <v>324</v>
      </c>
      <c r="J700" s="360" t="s">
        <v>1133</v>
      </c>
      <c r="K700" s="360" t="s">
        <v>1171</v>
      </c>
      <c r="L700" s="360" t="s">
        <v>34</v>
      </c>
      <c r="M700" s="361">
        <v>68699400</v>
      </c>
    </row>
    <row r="701" spans="1:13">
      <c r="A701" s="360" t="s">
        <v>11080</v>
      </c>
      <c r="B701" s="360" t="s">
        <v>2312</v>
      </c>
      <c r="C701" s="360" t="s">
        <v>920</v>
      </c>
      <c r="D701" s="360">
        <v>4004</v>
      </c>
      <c r="E701" s="360" t="s">
        <v>1145</v>
      </c>
      <c r="F701" s="360" t="s">
        <v>552</v>
      </c>
      <c r="G701" s="360" t="s">
        <v>298</v>
      </c>
      <c r="H701" s="360" t="s">
        <v>41</v>
      </c>
      <c r="I701" s="360" t="s">
        <v>324</v>
      </c>
      <c r="J701" s="360" t="s">
        <v>1133</v>
      </c>
      <c r="K701" s="360" t="s">
        <v>290</v>
      </c>
      <c r="L701" s="360" t="s">
        <v>34</v>
      </c>
      <c r="M701" s="361">
        <v>66297000</v>
      </c>
    </row>
    <row r="702" spans="1:13">
      <c r="A702" s="360" t="s">
        <v>11081</v>
      </c>
      <c r="B702" s="360" t="s">
        <v>2313</v>
      </c>
      <c r="C702" s="360" t="s">
        <v>920</v>
      </c>
      <c r="D702" s="360">
        <v>4004</v>
      </c>
      <c r="E702" s="360" t="s">
        <v>1145</v>
      </c>
      <c r="F702" s="360" t="s">
        <v>552</v>
      </c>
      <c r="G702" s="360" t="s">
        <v>298</v>
      </c>
      <c r="H702" s="360" t="s">
        <v>41</v>
      </c>
      <c r="I702" s="360" t="s">
        <v>324</v>
      </c>
      <c r="J702" s="360" t="s">
        <v>1133</v>
      </c>
      <c r="K702" s="360" t="s">
        <v>291</v>
      </c>
      <c r="L702" s="360" t="s">
        <v>34</v>
      </c>
      <c r="M702" s="361">
        <v>56641200</v>
      </c>
    </row>
    <row r="703" spans="1:13">
      <c r="A703" s="360" t="s">
        <v>11082</v>
      </c>
      <c r="B703" s="360" t="s">
        <v>2314</v>
      </c>
      <c r="C703" s="360" t="s">
        <v>920</v>
      </c>
      <c r="D703" s="360">
        <v>4004</v>
      </c>
      <c r="E703" s="360" t="s">
        <v>1145</v>
      </c>
      <c r="F703" s="360" t="s">
        <v>552</v>
      </c>
      <c r="G703" s="360" t="s">
        <v>298</v>
      </c>
      <c r="H703" s="360" t="s">
        <v>41</v>
      </c>
      <c r="I703" s="360" t="s">
        <v>324</v>
      </c>
      <c r="J703" s="360" t="s">
        <v>1133</v>
      </c>
      <c r="K703" s="360" t="s">
        <v>1170</v>
      </c>
      <c r="L703" s="360" t="s">
        <v>32</v>
      </c>
      <c r="M703" s="361">
        <v>45206700</v>
      </c>
    </row>
    <row r="704" spans="1:13">
      <c r="A704" s="360" t="s">
        <v>11083</v>
      </c>
      <c r="B704" s="360" t="s">
        <v>2315</v>
      </c>
      <c r="C704" s="360" t="s">
        <v>920</v>
      </c>
      <c r="D704" s="360">
        <v>4004</v>
      </c>
      <c r="E704" s="360" t="s">
        <v>1145</v>
      </c>
      <c r="F704" s="360" t="s">
        <v>552</v>
      </c>
      <c r="G704" s="360" t="s">
        <v>298</v>
      </c>
      <c r="H704" s="360" t="s">
        <v>41</v>
      </c>
      <c r="I704" s="360" t="s">
        <v>324</v>
      </c>
      <c r="J704" s="360" t="s">
        <v>1133</v>
      </c>
      <c r="K704" s="360" t="s">
        <v>1171</v>
      </c>
      <c r="L704" s="360" t="s">
        <v>32</v>
      </c>
      <c r="M704" s="361">
        <v>39177600</v>
      </c>
    </row>
    <row r="705" spans="1:13">
      <c r="A705" s="360" t="s">
        <v>11084</v>
      </c>
      <c r="B705" s="360" t="s">
        <v>2316</v>
      </c>
      <c r="C705" s="360" t="s">
        <v>920</v>
      </c>
      <c r="D705" s="360">
        <v>4004</v>
      </c>
      <c r="E705" s="360" t="s">
        <v>1145</v>
      </c>
      <c r="F705" s="360" t="s">
        <v>552</v>
      </c>
      <c r="G705" s="360" t="s">
        <v>298</v>
      </c>
      <c r="H705" s="360" t="s">
        <v>41</v>
      </c>
      <c r="I705" s="360" t="s">
        <v>324</v>
      </c>
      <c r="J705" s="360" t="s">
        <v>1133</v>
      </c>
      <c r="K705" s="360" t="s">
        <v>290</v>
      </c>
      <c r="L705" s="360" t="s">
        <v>32</v>
      </c>
      <c r="M705" s="361">
        <v>39177600</v>
      </c>
    </row>
    <row r="706" spans="1:13">
      <c r="A706" s="360" t="s">
        <v>11085</v>
      </c>
      <c r="B706" s="360" t="s">
        <v>2317</v>
      </c>
      <c r="C706" s="360" t="s">
        <v>920</v>
      </c>
      <c r="D706" s="360">
        <v>4004</v>
      </c>
      <c r="E706" s="360" t="s">
        <v>1145</v>
      </c>
      <c r="F706" s="360" t="s">
        <v>552</v>
      </c>
      <c r="G706" s="360" t="s">
        <v>298</v>
      </c>
      <c r="H706" s="360" t="s">
        <v>41</v>
      </c>
      <c r="I706" s="360" t="s">
        <v>324</v>
      </c>
      <c r="J706" s="360" t="s">
        <v>1133</v>
      </c>
      <c r="K706" s="360" t="s">
        <v>291</v>
      </c>
      <c r="L706" s="360" t="s">
        <v>32</v>
      </c>
      <c r="M706" s="361">
        <v>33125400</v>
      </c>
    </row>
    <row r="707" spans="1:13">
      <c r="A707" s="360" t="s">
        <v>11086</v>
      </c>
      <c r="B707" s="360" t="s">
        <v>2318</v>
      </c>
      <c r="C707" s="360" t="s">
        <v>920</v>
      </c>
      <c r="D707" s="360">
        <v>4004</v>
      </c>
      <c r="E707" s="360" t="s">
        <v>1145</v>
      </c>
      <c r="F707" s="360" t="s">
        <v>552</v>
      </c>
      <c r="G707" s="360" t="s">
        <v>298</v>
      </c>
      <c r="H707" s="360" t="s">
        <v>41</v>
      </c>
      <c r="I707" s="360" t="s">
        <v>324</v>
      </c>
      <c r="J707" s="360" t="s">
        <v>1133</v>
      </c>
      <c r="K707" s="360" t="s">
        <v>1170</v>
      </c>
      <c r="L707" s="360" t="s">
        <v>218</v>
      </c>
      <c r="M707" s="361">
        <v>117532800</v>
      </c>
    </row>
    <row r="708" spans="1:13">
      <c r="A708" s="360" t="s">
        <v>11087</v>
      </c>
      <c r="B708" s="360" t="s">
        <v>2319</v>
      </c>
      <c r="C708" s="360" t="s">
        <v>920</v>
      </c>
      <c r="D708" s="360">
        <v>4004</v>
      </c>
      <c r="E708" s="360" t="s">
        <v>1145</v>
      </c>
      <c r="F708" s="360" t="s">
        <v>552</v>
      </c>
      <c r="G708" s="360" t="s">
        <v>298</v>
      </c>
      <c r="H708" s="360" t="s">
        <v>41</v>
      </c>
      <c r="I708" s="360" t="s">
        <v>324</v>
      </c>
      <c r="J708" s="360" t="s">
        <v>1133</v>
      </c>
      <c r="K708" s="360" t="s">
        <v>1171</v>
      </c>
      <c r="L708" s="360" t="s">
        <v>218</v>
      </c>
      <c r="M708" s="361">
        <v>103049100</v>
      </c>
    </row>
    <row r="709" spans="1:13">
      <c r="A709" s="360" t="s">
        <v>11088</v>
      </c>
      <c r="B709" s="360" t="s">
        <v>2320</v>
      </c>
      <c r="C709" s="360" t="s">
        <v>920</v>
      </c>
      <c r="D709" s="360">
        <v>4004</v>
      </c>
      <c r="E709" s="360" t="s">
        <v>1145</v>
      </c>
      <c r="F709" s="360" t="s">
        <v>552</v>
      </c>
      <c r="G709" s="360" t="s">
        <v>298</v>
      </c>
      <c r="H709" s="360" t="s">
        <v>41</v>
      </c>
      <c r="I709" s="360" t="s">
        <v>324</v>
      </c>
      <c r="J709" s="360" t="s">
        <v>1133</v>
      </c>
      <c r="K709" s="360" t="s">
        <v>290</v>
      </c>
      <c r="L709" s="360" t="s">
        <v>218</v>
      </c>
      <c r="M709" s="361">
        <v>99422400</v>
      </c>
    </row>
    <row r="710" spans="1:13">
      <c r="A710" s="360" t="s">
        <v>11089</v>
      </c>
      <c r="B710" s="360" t="s">
        <v>2321</v>
      </c>
      <c r="C710" s="360" t="s">
        <v>920</v>
      </c>
      <c r="D710" s="360">
        <v>4004</v>
      </c>
      <c r="E710" s="360" t="s">
        <v>1145</v>
      </c>
      <c r="F710" s="360" t="s">
        <v>552</v>
      </c>
      <c r="G710" s="360" t="s">
        <v>298</v>
      </c>
      <c r="H710" s="360" t="s">
        <v>41</v>
      </c>
      <c r="I710" s="360" t="s">
        <v>324</v>
      </c>
      <c r="J710" s="360" t="s">
        <v>1133</v>
      </c>
      <c r="K710" s="360" t="s">
        <v>291</v>
      </c>
      <c r="L710" s="360" t="s">
        <v>218</v>
      </c>
      <c r="M710" s="361">
        <v>84961800</v>
      </c>
    </row>
    <row r="711" spans="1:13">
      <c r="A711" s="360" t="s">
        <v>11090</v>
      </c>
      <c r="B711" s="360" t="s">
        <v>2310</v>
      </c>
      <c r="C711" s="360" t="s">
        <v>920</v>
      </c>
      <c r="D711" s="360">
        <v>4004</v>
      </c>
      <c r="E711" s="360" t="s">
        <v>1145</v>
      </c>
      <c r="F711" s="360" t="s">
        <v>552</v>
      </c>
      <c r="G711" s="360" t="s">
        <v>298</v>
      </c>
      <c r="H711" s="360" t="s">
        <v>41</v>
      </c>
      <c r="I711" s="360" t="s">
        <v>42</v>
      </c>
      <c r="J711" s="360" t="s">
        <v>1138</v>
      </c>
      <c r="K711" s="360" t="s">
        <v>1170</v>
      </c>
      <c r="L711" s="360" t="s">
        <v>34</v>
      </c>
      <c r="M711" s="361">
        <v>78332100</v>
      </c>
    </row>
    <row r="712" spans="1:13">
      <c r="A712" s="360" t="s">
        <v>11091</v>
      </c>
      <c r="B712" s="360" t="s">
        <v>2311</v>
      </c>
      <c r="C712" s="360" t="s">
        <v>920</v>
      </c>
      <c r="D712" s="360">
        <v>4004</v>
      </c>
      <c r="E712" s="360" t="s">
        <v>1145</v>
      </c>
      <c r="F712" s="360" t="s">
        <v>552</v>
      </c>
      <c r="G712" s="360" t="s">
        <v>298</v>
      </c>
      <c r="H712" s="360" t="s">
        <v>41</v>
      </c>
      <c r="I712" s="360" t="s">
        <v>42</v>
      </c>
      <c r="J712" s="360" t="s">
        <v>1138</v>
      </c>
      <c r="K712" s="360" t="s">
        <v>1171</v>
      </c>
      <c r="L712" s="360" t="s">
        <v>34</v>
      </c>
      <c r="M712" s="361">
        <v>68699400</v>
      </c>
    </row>
    <row r="713" spans="1:13">
      <c r="A713" s="360" t="s">
        <v>11092</v>
      </c>
      <c r="B713" s="360" t="s">
        <v>2312</v>
      </c>
      <c r="C713" s="360" t="s">
        <v>920</v>
      </c>
      <c r="D713" s="360">
        <v>4004</v>
      </c>
      <c r="E713" s="360" t="s">
        <v>1145</v>
      </c>
      <c r="F713" s="360" t="s">
        <v>552</v>
      </c>
      <c r="G713" s="360" t="s">
        <v>298</v>
      </c>
      <c r="H713" s="360" t="s">
        <v>41</v>
      </c>
      <c r="I713" s="360" t="s">
        <v>42</v>
      </c>
      <c r="J713" s="360" t="s">
        <v>1138</v>
      </c>
      <c r="K713" s="360" t="s">
        <v>290</v>
      </c>
      <c r="L713" s="360" t="s">
        <v>34</v>
      </c>
      <c r="M713" s="361">
        <v>66297000</v>
      </c>
    </row>
    <row r="714" spans="1:13">
      <c r="A714" s="360" t="s">
        <v>11093</v>
      </c>
      <c r="B714" s="360" t="s">
        <v>2313</v>
      </c>
      <c r="C714" s="360" t="s">
        <v>920</v>
      </c>
      <c r="D714" s="360">
        <v>4004</v>
      </c>
      <c r="E714" s="360" t="s">
        <v>1145</v>
      </c>
      <c r="F714" s="360" t="s">
        <v>552</v>
      </c>
      <c r="G714" s="360" t="s">
        <v>298</v>
      </c>
      <c r="H714" s="360" t="s">
        <v>41</v>
      </c>
      <c r="I714" s="360" t="s">
        <v>42</v>
      </c>
      <c r="J714" s="360" t="s">
        <v>1138</v>
      </c>
      <c r="K714" s="360" t="s">
        <v>291</v>
      </c>
      <c r="L714" s="360" t="s">
        <v>34</v>
      </c>
      <c r="M714" s="361">
        <v>56641200</v>
      </c>
    </row>
    <row r="715" spans="1:13">
      <c r="A715" s="360" t="s">
        <v>11094</v>
      </c>
      <c r="B715" s="360" t="s">
        <v>2314</v>
      </c>
      <c r="C715" s="360" t="s">
        <v>920</v>
      </c>
      <c r="D715" s="360">
        <v>4004</v>
      </c>
      <c r="E715" s="360" t="s">
        <v>1145</v>
      </c>
      <c r="F715" s="360" t="s">
        <v>552</v>
      </c>
      <c r="G715" s="360" t="s">
        <v>298</v>
      </c>
      <c r="H715" s="360" t="s">
        <v>41</v>
      </c>
      <c r="I715" s="360" t="s">
        <v>42</v>
      </c>
      <c r="J715" s="360" t="s">
        <v>1138</v>
      </c>
      <c r="K715" s="360" t="s">
        <v>1170</v>
      </c>
      <c r="L715" s="360" t="s">
        <v>32</v>
      </c>
      <c r="M715" s="361">
        <v>45206700</v>
      </c>
    </row>
    <row r="716" spans="1:13">
      <c r="A716" s="360" t="s">
        <v>11095</v>
      </c>
      <c r="B716" s="360" t="s">
        <v>2315</v>
      </c>
      <c r="C716" s="360" t="s">
        <v>920</v>
      </c>
      <c r="D716" s="360">
        <v>4004</v>
      </c>
      <c r="E716" s="360" t="s">
        <v>1145</v>
      </c>
      <c r="F716" s="360" t="s">
        <v>552</v>
      </c>
      <c r="G716" s="360" t="s">
        <v>298</v>
      </c>
      <c r="H716" s="360" t="s">
        <v>41</v>
      </c>
      <c r="I716" s="360" t="s">
        <v>42</v>
      </c>
      <c r="J716" s="360" t="s">
        <v>1138</v>
      </c>
      <c r="K716" s="360" t="s">
        <v>1171</v>
      </c>
      <c r="L716" s="360" t="s">
        <v>32</v>
      </c>
      <c r="M716" s="361">
        <v>39177600</v>
      </c>
    </row>
    <row r="717" spans="1:13">
      <c r="A717" s="360" t="s">
        <v>11096</v>
      </c>
      <c r="B717" s="360" t="s">
        <v>2316</v>
      </c>
      <c r="C717" s="360" t="s">
        <v>920</v>
      </c>
      <c r="D717" s="360">
        <v>4004</v>
      </c>
      <c r="E717" s="360" t="s">
        <v>1145</v>
      </c>
      <c r="F717" s="360" t="s">
        <v>552</v>
      </c>
      <c r="G717" s="360" t="s">
        <v>298</v>
      </c>
      <c r="H717" s="360" t="s">
        <v>41</v>
      </c>
      <c r="I717" s="360" t="s">
        <v>42</v>
      </c>
      <c r="J717" s="360" t="s">
        <v>1138</v>
      </c>
      <c r="K717" s="360" t="s">
        <v>290</v>
      </c>
      <c r="L717" s="360" t="s">
        <v>32</v>
      </c>
      <c r="M717" s="361">
        <v>39177600</v>
      </c>
    </row>
    <row r="718" spans="1:13">
      <c r="A718" s="360" t="s">
        <v>11097</v>
      </c>
      <c r="B718" s="360" t="s">
        <v>2317</v>
      </c>
      <c r="C718" s="360" t="s">
        <v>920</v>
      </c>
      <c r="D718" s="360">
        <v>4004</v>
      </c>
      <c r="E718" s="360" t="s">
        <v>1145</v>
      </c>
      <c r="F718" s="360" t="s">
        <v>552</v>
      </c>
      <c r="G718" s="360" t="s">
        <v>298</v>
      </c>
      <c r="H718" s="360" t="s">
        <v>41</v>
      </c>
      <c r="I718" s="360" t="s">
        <v>42</v>
      </c>
      <c r="J718" s="360" t="s">
        <v>1138</v>
      </c>
      <c r="K718" s="360" t="s">
        <v>291</v>
      </c>
      <c r="L718" s="360" t="s">
        <v>32</v>
      </c>
      <c r="M718" s="361">
        <v>33125400</v>
      </c>
    </row>
    <row r="719" spans="1:13">
      <c r="A719" s="360" t="s">
        <v>11098</v>
      </c>
      <c r="B719" s="360" t="s">
        <v>2318</v>
      </c>
      <c r="C719" s="360" t="s">
        <v>920</v>
      </c>
      <c r="D719" s="360">
        <v>4004</v>
      </c>
      <c r="E719" s="360" t="s">
        <v>1145</v>
      </c>
      <c r="F719" s="360" t="s">
        <v>552</v>
      </c>
      <c r="G719" s="360" t="s">
        <v>298</v>
      </c>
      <c r="H719" s="360" t="s">
        <v>41</v>
      </c>
      <c r="I719" s="360" t="s">
        <v>42</v>
      </c>
      <c r="J719" s="360" t="s">
        <v>1138</v>
      </c>
      <c r="K719" s="360" t="s">
        <v>1170</v>
      </c>
      <c r="L719" s="360" t="s">
        <v>218</v>
      </c>
      <c r="M719" s="361">
        <v>117532800</v>
      </c>
    </row>
    <row r="720" spans="1:13">
      <c r="A720" s="360" t="s">
        <v>11099</v>
      </c>
      <c r="B720" s="360" t="s">
        <v>2319</v>
      </c>
      <c r="C720" s="360" t="s">
        <v>920</v>
      </c>
      <c r="D720" s="360">
        <v>4004</v>
      </c>
      <c r="E720" s="360" t="s">
        <v>1145</v>
      </c>
      <c r="F720" s="360" t="s">
        <v>552</v>
      </c>
      <c r="G720" s="360" t="s">
        <v>298</v>
      </c>
      <c r="H720" s="360" t="s">
        <v>41</v>
      </c>
      <c r="I720" s="360" t="s">
        <v>42</v>
      </c>
      <c r="J720" s="360" t="s">
        <v>1138</v>
      </c>
      <c r="K720" s="360" t="s">
        <v>1171</v>
      </c>
      <c r="L720" s="360" t="s">
        <v>218</v>
      </c>
      <c r="M720" s="361">
        <v>103049100</v>
      </c>
    </row>
    <row r="721" spans="1:13">
      <c r="A721" s="360" t="s">
        <v>11100</v>
      </c>
      <c r="B721" s="360" t="s">
        <v>2320</v>
      </c>
      <c r="C721" s="360" t="s">
        <v>920</v>
      </c>
      <c r="D721" s="360">
        <v>4004</v>
      </c>
      <c r="E721" s="360" t="s">
        <v>1145</v>
      </c>
      <c r="F721" s="360" t="s">
        <v>552</v>
      </c>
      <c r="G721" s="360" t="s">
        <v>298</v>
      </c>
      <c r="H721" s="360" t="s">
        <v>41</v>
      </c>
      <c r="I721" s="360" t="s">
        <v>42</v>
      </c>
      <c r="J721" s="360" t="s">
        <v>1138</v>
      </c>
      <c r="K721" s="360" t="s">
        <v>290</v>
      </c>
      <c r="L721" s="360" t="s">
        <v>218</v>
      </c>
      <c r="M721" s="361">
        <v>99422400</v>
      </c>
    </row>
    <row r="722" spans="1:13">
      <c r="A722" s="360" t="s">
        <v>11101</v>
      </c>
      <c r="B722" s="360" t="s">
        <v>2321</v>
      </c>
      <c r="C722" s="360" t="s">
        <v>920</v>
      </c>
      <c r="D722" s="360">
        <v>4004</v>
      </c>
      <c r="E722" s="360" t="s">
        <v>1145</v>
      </c>
      <c r="F722" s="360" t="s">
        <v>552</v>
      </c>
      <c r="G722" s="360" t="s">
        <v>298</v>
      </c>
      <c r="H722" s="360" t="s">
        <v>41</v>
      </c>
      <c r="I722" s="360" t="s">
        <v>42</v>
      </c>
      <c r="J722" s="360" t="s">
        <v>1138</v>
      </c>
      <c r="K722" s="360" t="s">
        <v>291</v>
      </c>
      <c r="L722" s="360" t="s">
        <v>218</v>
      </c>
      <c r="M722" s="361">
        <v>84961800</v>
      </c>
    </row>
    <row r="723" spans="1:13">
      <c r="A723" s="360" t="s">
        <v>11102</v>
      </c>
      <c r="B723" s="360" t="s">
        <v>2310</v>
      </c>
      <c r="C723" s="360" t="s">
        <v>920</v>
      </c>
      <c r="D723" s="360">
        <v>4004</v>
      </c>
      <c r="E723" s="360" t="s">
        <v>1145</v>
      </c>
      <c r="F723" s="360" t="s">
        <v>552</v>
      </c>
      <c r="G723" s="360" t="s">
        <v>298</v>
      </c>
      <c r="H723" s="360" t="s">
        <v>41</v>
      </c>
      <c r="I723" s="360" t="s">
        <v>219</v>
      </c>
      <c r="J723" s="360" t="s">
        <v>1139</v>
      </c>
      <c r="K723" s="360" t="s">
        <v>1170</v>
      </c>
      <c r="L723" s="360" t="s">
        <v>34</v>
      </c>
      <c r="M723" s="361">
        <v>78332100</v>
      </c>
    </row>
    <row r="724" spans="1:13">
      <c r="A724" s="360" t="s">
        <v>11103</v>
      </c>
      <c r="B724" s="360" t="s">
        <v>2311</v>
      </c>
      <c r="C724" s="360" t="s">
        <v>920</v>
      </c>
      <c r="D724" s="360">
        <v>4004</v>
      </c>
      <c r="E724" s="360" t="s">
        <v>1145</v>
      </c>
      <c r="F724" s="360" t="s">
        <v>552</v>
      </c>
      <c r="G724" s="360" t="s">
        <v>298</v>
      </c>
      <c r="H724" s="360" t="s">
        <v>41</v>
      </c>
      <c r="I724" s="360" t="s">
        <v>219</v>
      </c>
      <c r="J724" s="360" t="s">
        <v>1139</v>
      </c>
      <c r="K724" s="360" t="s">
        <v>1171</v>
      </c>
      <c r="L724" s="360" t="s">
        <v>34</v>
      </c>
      <c r="M724" s="361">
        <v>68699400</v>
      </c>
    </row>
    <row r="725" spans="1:13">
      <c r="A725" s="360" t="s">
        <v>11104</v>
      </c>
      <c r="B725" s="360" t="s">
        <v>2312</v>
      </c>
      <c r="C725" s="360" t="s">
        <v>920</v>
      </c>
      <c r="D725" s="360">
        <v>4004</v>
      </c>
      <c r="E725" s="360" t="s">
        <v>1145</v>
      </c>
      <c r="F725" s="360" t="s">
        <v>552</v>
      </c>
      <c r="G725" s="360" t="s">
        <v>298</v>
      </c>
      <c r="H725" s="360" t="s">
        <v>41</v>
      </c>
      <c r="I725" s="360" t="s">
        <v>219</v>
      </c>
      <c r="J725" s="360" t="s">
        <v>1139</v>
      </c>
      <c r="K725" s="360" t="s">
        <v>290</v>
      </c>
      <c r="L725" s="360" t="s">
        <v>34</v>
      </c>
      <c r="M725" s="361">
        <v>66297000</v>
      </c>
    </row>
    <row r="726" spans="1:13">
      <c r="A726" s="360" t="s">
        <v>11105</v>
      </c>
      <c r="B726" s="360" t="s">
        <v>2313</v>
      </c>
      <c r="C726" s="360" t="s">
        <v>920</v>
      </c>
      <c r="D726" s="360">
        <v>4004</v>
      </c>
      <c r="E726" s="360" t="s">
        <v>1145</v>
      </c>
      <c r="F726" s="360" t="s">
        <v>552</v>
      </c>
      <c r="G726" s="360" t="s">
        <v>298</v>
      </c>
      <c r="H726" s="360" t="s">
        <v>41</v>
      </c>
      <c r="I726" s="360" t="s">
        <v>219</v>
      </c>
      <c r="J726" s="360" t="s">
        <v>1139</v>
      </c>
      <c r="K726" s="360" t="s">
        <v>291</v>
      </c>
      <c r="L726" s="360" t="s">
        <v>34</v>
      </c>
      <c r="M726" s="361">
        <v>56641200</v>
      </c>
    </row>
    <row r="727" spans="1:13">
      <c r="A727" s="360" t="s">
        <v>11106</v>
      </c>
      <c r="B727" s="360" t="s">
        <v>2314</v>
      </c>
      <c r="C727" s="360" t="s">
        <v>920</v>
      </c>
      <c r="D727" s="360">
        <v>4004</v>
      </c>
      <c r="E727" s="360" t="s">
        <v>1145</v>
      </c>
      <c r="F727" s="360" t="s">
        <v>552</v>
      </c>
      <c r="G727" s="360" t="s">
        <v>298</v>
      </c>
      <c r="H727" s="360" t="s">
        <v>41</v>
      </c>
      <c r="I727" s="360" t="s">
        <v>219</v>
      </c>
      <c r="J727" s="360" t="s">
        <v>1139</v>
      </c>
      <c r="K727" s="360" t="s">
        <v>1170</v>
      </c>
      <c r="L727" s="360" t="s">
        <v>32</v>
      </c>
      <c r="M727" s="361">
        <v>45206700</v>
      </c>
    </row>
    <row r="728" spans="1:13">
      <c r="A728" s="360" t="s">
        <v>11107</v>
      </c>
      <c r="B728" s="360" t="s">
        <v>2315</v>
      </c>
      <c r="C728" s="360" t="s">
        <v>920</v>
      </c>
      <c r="D728" s="360">
        <v>4004</v>
      </c>
      <c r="E728" s="360" t="s">
        <v>1145</v>
      </c>
      <c r="F728" s="360" t="s">
        <v>552</v>
      </c>
      <c r="G728" s="360" t="s">
        <v>298</v>
      </c>
      <c r="H728" s="360" t="s">
        <v>41</v>
      </c>
      <c r="I728" s="360" t="s">
        <v>219</v>
      </c>
      <c r="J728" s="360" t="s">
        <v>1139</v>
      </c>
      <c r="K728" s="360" t="s">
        <v>1171</v>
      </c>
      <c r="L728" s="360" t="s">
        <v>32</v>
      </c>
      <c r="M728" s="361">
        <v>39177600</v>
      </c>
    </row>
    <row r="729" spans="1:13">
      <c r="A729" s="360" t="s">
        <v>11108</v>
      </c>
      <c r="B729" s="360" t="s">
        <v>2316</v>
      </c>
      <c r="C729" s="360" t="s">
        <v>920</v>
      </c>
      <c r="D729" s="360">
        <v>4004</v>
      </c>
      <c r="E729" s="360" t="s">
        <v>1145</v>
      </c>
      <c r="F729" s="360" t="s">
        <v>552</v>
      </c>
      <c r="G729" s="360" t="s">
        <v>298</v>
      </c>
      <c r="H729" s="360" t="s">
        <v>41</v>
      </c>
      <c r="I729" s="360" t="s">
        <v>219</v>
      </c>
      <c r="J729" s="360" t="s">
        <v>1139</v>
      </c>
      <c r="K729" s="360" t="s">
        <v>290</v>
      </c>
      <c r="L729" s="360" t="s">
        <v>32</v>
      </c>
      <c r="M729" s="361">
        <v>39177600</v>
      </c>
    </row>
    <row r="730" spans="1:13">
      <c r="A730" s="360" t="s">
        <v>11109</v>
      </c>
      <c r="B730" s="360" t="s">
        <v>2317</v>
      </c>
      <c r="C730" s="360" t="s">
        <v>920</v>
      </c>
      <c r="D730" s="360">
        <v>4004</v>
      </c>
      <c r="E730" s="360" t="s">
        <v>1145</v>
      </c>
      <c r="F730" s="360" t="s">
        <v>552</v>
      </c>
      <c r="G730" s="360" t="s">
        <v>298</v>
      </c>
      <c r="H730" s="360" t="s">
        <v>41</v>
      </c>
      <c r="I730" s="360" t="s">
        <v>219</v>
      </c>
      <c r="J730" s="360" t="s">
        <v>1139</v>
      </c>
      <c r="K730" s="360" t="s">
        <v>291</v>
      </c>
      <c r="L730" s="360" t="s">
        <v>32</v>
      </c>
      <c r="M730" s="361">
        <v>33125400</v>
      </c>
    </row>
    <row r="731" spans="1:13">
      <c r="A731" s="360" t="s">
        <v>11110</v>
      </c>
      <c r="B731" s="360" t="s">
        <v>2318</v>
      </c>
      <c r="C731" s="360" t="s">
        <v>920</v>
      </c>
      <c r="D731" s="360">
        <v>4004</v>
      </c>
      <c r="E731" s="360" t="s">
        <v>1145</v>
      </c>
      <c r="F731" s="360" t="s">
        <v>552</v>
      </c>
      <c r="G731" s="360" t="s">
        <v>298</v>
      </c>
      <c r="H731" s="360" t="s">
        <v>41</v>
      </c>
      <c r="I731" s="360" t="s">
        <v>219</v>
      </c>
      <c r="J731" s="360" t="s">
        <v>1139</v>
      </c>
      <c r="K731" s="360" t="s">
        <v>1170</v>
      </c>
      <c r="L731" s="360" t="s">
        <v>218</v>
      </c>
      <c r="M731" s="361">
        <v>117532800</v>
      </c>
    </row>
    <row r="732" spans="1:13">
      <c r="A732" s="360" t="s">
        <v>11111</v>
      </c>
      <c r="B732" s="360" t="s">
        <v>2319</v>
      </c>
      <c r="C732" s="360" t="s">
        <v>920</v>
      </c>
      <c r="D732" s="360">
        <v>4004</v>
      </c>
      <c r="E732" s="360" t="s">
        <v>1145</v>
      </c>
      <c r="F732" s="360" t="s">
        <v>552</v>
      </c>
      <c r="G732" s="360" t="s">
        <v>298</v>
      </c>
      <c r="H732" s="360" t="s">
        <v>41</v>
      </c>
      <c r="I732" s="360" t="s">
        <v>219</v>
      </c>
      <c r="J732" s="360" t="s">
        <v>1139</v>
      </c>
      <c r="K732" s="360" t="s">
        <v>1171</v>
      </c>
      <c r="L732" s="360" t="s">
        <v>218</v>
      </c>
      <c r="M732" s="361">
        <v>103049100</v>
      </c>
    </row>
    <row r="733" spans="1:13">
      <c r="A733" s="360" t="s">
        <v>11112</v>
      </c>
      <c r="B733" s="360" t="s">
        <v>2320</v>
      </c>
      <c r="C733" s="360" t="s">
        <v>920</v>
      </c>
      <c r="D733" s="360">
        <v>4004</v>
      </c>
      <c r="E733" s="360" t="s">
        <v>1145</v>
      </c>
      <c r="F733" s="360" t="s">
        <v>552</v>
      </c>
      <c r="G733" s="360" t="s">
        <v>298</v>
      </c>
      <c r="H733" s="360" t="s">
        <v>41</v>
      </c>
      <c r="I733" s="360" t="s">
        <v>219</v>
      </c>
      <c r="J733" s="360" t="s">
        <v>1139</v>
      </c>
      <c r="K733" s="360" t="s">
        <v>290</v>
      </c>
      <c r="L733" s="360" t="s">
        <v>218</v>
      </c>
      <c r="M733" s="361">
        <v>99422400</v>
      </c>
    </row>
    <row r="734" spans="1:13">
      <c r="A734" s="360" t="s">
        <v>11113</v>
      </c>
      <c r="B734" s="360" t="s">
        <v>2321</v>
      </c>
      <c r="C734" s="360" t="s">
        <v>920</v>
      </c>
      <c r="D734" s="360">
        <v>4004</v>
      </c>
      <c r="E734" s="360" t="s">
        <v>1145</v>
      </c>
      <c r="F734" s="360" t="s">
        <v>552</v>
      </c>
      <c r="G734" s="360" t="s">
        <v>298</v>
      </c>
      <c r="H734" s="360" t="s">
        <v>41</v>
      </c>
      <c r="I734" s="360" t="s">
        <v>219</v>
      </c>
      <c r="J734" s="360" t="s">
        <v>1139</v>
      </c>
      <c r="K734" s="360" t="s">
        <v>291</v>
      </c>
      <c r="L734" s="360" t="s">
        <v>218</v>
      </c>
      <c r="M734" s="361">
        <v>84961800</v>
      </c>
    </row>
    <row r="735" spans="1:13">
      <c r="A735" s="360" t="s">
        <v>11114</v>
      </c>
      <c r="B735" s="360" t="s">
        <v>2310</v>
      </c>
      <c r="C735" s="360" t="s">
        <v>920</v>
      </c>
      <c r="D735" s="360">
        <v>4004</v>
      </c>
      <c r="E735" s="360" t="s">
        <v>1145</v>
      </c>
      <c r="F735" s="360" t="s">
        <v>552</v>
      </c>
      <c r="G735" s="360" t="s">
        <v>298</v>
      </c>
      <c r="H735" s="360" t="s">
        <v>41</v>
      </c>
      <c r="I735" s="360" t="s">
        <v>44</v>
      </c>
      <c r="J735" s="360" t="s">
        <v>1140</v>
      </c>
      <c r="K735" s="360" t="s">
        <v>1170</v>
      </c>
      <c r="L735" s="360" t="s">
        <v>34</v>
      </c>
      <c r="M735" s="361">
        <v>78332100</v>
      </c>
    </row>
    <row r="736" spans="1:13">
      <c r="A736" s="360" t="s">
        <v>11115</v>
      </c>
      <c r="B736" s="360" t="s">
        <v>2311</v>
      </c>
      <c r="C736" s="360" t="s">
        <v>920</v>
      </c>
      <c r="D736" s="360">
        <v>4004</v>
      </c>
      <c r="E736" s="360" t="s">
        <v>1145</v>
      </c>
      <c r="F736" s="360" t="s">
        <v>552</v>
      </c>
      <c r="G736" s="360" t="s">
        <v>298</v>
      </c>
      <c r="H736" s="360" t="s">
        <v>41</v>
      </c>
      <c r="I736" s="360" t="s">
        <v>44</v>
      </c>
      <c r="J736" s="360" t="s">
        <v>1140</v>
      </c>
      <c r="K736" s="360" t="s">
        <v>1171</v>
      </c>
      <c r="L736" s="360" t="s">
        <v>34</v>
      </c>
      <c r="M736" s="361">
        <v>68699400</v>
      </c>
    </row>
    <row r="737" spans="1:13">
      <c r="A737" s="360" t="s">
        <v>11116</v>
      </c>
      <c r="B737" s="360" t="s">
        <v>2312</v>
      </c>
      <c r="C737" s="360" t="s">
        <v>920</v>
      </c>
      <c r="D737" s="360">
        <v>4004</v>
      </c>
      <c r="E737" s="360" t="s">
        <v>1145</v>
      </c>
      <c r="F737" s="360" t="s">
        <v>552</v>
      </c>
      <c r="G737" s="360" t="s">
        <v>298</v>
      </c>
      <c r="H737" s="360" t="s">
        <v>41</v>
      </c>
      <c r="I737" s="360" t="s">
        <v>44</v>
      </c>
      <c r="J737" s="360" t="s">
        <v>1140</v>
      </c>
      <c r="K737" s="360" t="s">
        <v>290</v>
      </c>
      <c r="L737" s="360" t="s">
        <v>34</v>
      </c>
      <c r="M737" s="361">
        <v>66297000</v>
      </c>
    </row>
    <row r="738" spans="1:13">
      <c r="A738" s="360" t="s">
        <v>11117</v>
      </c>
      <c r="B738" s="360" t="s">
        <v>2313</v>
      </c>
      <c r="C738" s="360" t="s">
        <v>920</v>
      </c>
      <c r="D738" s="360">
        <v>4004</v>
      </c>
      <c r="E738" s="360" t="s">
        <v>1145</v>
      </c>
      <c r="F738" s="360" t="s">
        <v>552</v>
      </c>
      <c r="G738" s="360" t="s">
        <v>298</v>
      </c>
      <c r="H738" s="360" t="s">
        <v>41</v>
      </c>
      <c r="I738" s="360" t="s">
        <v>44</v>
      </c>
      <c r="J738" s="360" t="s">
        <v>1140</v>
      </c>
      <c r="K738" s="360" t="s">
        <v>291</v>
      </c>
      <c r="L738" s="360" t="s">
        <v>34</v>
      </c>
      <c r="M738" s="361">
        <v>56641200</v>
      </c>
    </row>
    <row r="739" spans="1:13">
      <c r="A739" s="360" t="s">
        <v>11118</v>
      </c>
      <c r="B739" s="360" t="s">
        <v>2314</v>
      </c>
      <c r="C739" s="360" t="s">
        <v>920</v>
      </c>
      <c r="D739" s="360">
        <v>4004</v>
      </c>
      <c r="E739" s="360" t="s">
        <v>1145</v>
      </c>
      <c r="F739" s="360" t="s">
        <v>552</v>
      </c>
      <c r="G739" s="360" t="s">
        <v>298</v>
      </c>
      <c r="H739" s="360" t="s">
        <v>41</v>
      </c>
      <c r="I739" s="360" t="s">
        <v>44</v>
      </c>
      <c r="J739" s="360" t="s">
        <v>1140</v>
      </c>
      <c r="K739" s="360" t="s">
        <v>1170</v>
      </c>
      <c r="L739" s="360" t="s">
        <v>32</v>
      </c>
      <c r="M739" s="361">
        <v>45206700</v>
      </c>
    </row>
    <row r="740" spans="1:13">
      <c r="A740" s="360" t="s">
        <v>11119</v>
      </c>
      <c r="B740" s="360" t="s">
        <v>2315</v>
      </c>
      <c r="C740" s="360" t="s">
        <v>920</v>
      </c>
      <c r="D740" s="360">
        <v>4004</v>
      </c>
      <c r="E740" s="360" t="s">
        <v>1145</v>
      </c>
      <c r="F740" s="360" t="s">
        <v>552</v>
      </c>
      <c r="G740" s="360" t="s">
        <v>298</v>
      </c>
      <c r="H740" s="360" t="s">
        <v>41</v>
      </c>
      <c r="I740" s="360" t="s">
        <v>44</v>
      </c>
      <c r="J740" s="360" t="s">
        <v>1140</v>
      </c>
      <c r="K740" s="360" t="s">
        <v>1171</v>
      </c>
      <c r="L740" s="360" t="s">
        <v>32</v>
      </c>
      <c r="M740" s="361">
        <v>39177600</v>
      </c>
    </row>
    <row r="741" spans="1:13">
      <c r="A741" s="360" t="s">
        <v>11120</v>
      </c>
      <c r="B741" s="360" t="s">
        <v>2316</v>
      </c>
      <c r="C741" s="360" t="s">
        <v>920</v>
      </c>
      <c r="D741" s="360">
        <v>4004</v>
      </c>
      <c r="E741" s="360" t="s">
        <v>1145</v>
      </c>
      <c r="F741" s="360" t="s">
        <v>552</v>
      </c>
      <c r="G741" s="360" t="s">
        <v>298</v>
      </c>
      <c r="H741" s="360" t="s">
        <v>41</v>
      </c>
      <c r="I741" s="360" t="s">
        <v>44</v>
      </c>
      <c r="J741" s="360" t="s">
        <v>1140</v>
      </c>
      <c r="K741" s="360" t="s">
        <v>290</v>
      </c>
      <c r="L741" s="360" t="s">
        <v>32</v>
      </c>
      <c r="M741" s="361">
        <v>39177600</v>
      </c>
    </row>
    <row r="742" spans="1:13">
      <c r="A742" s="360" t="s">
        <v>11121</v>
      </c>
      <c r="B742" s="360" t="s">
        <v>2317</v>
      </c>
      <c r="C742" s="360" t="s">
        <v>920</v>
      </c>
      <c r="D742" s="360">
        <v>4004</v>
      </c>
      <c r="E742" s="360" t="s">
        <v>1145</v>
      </c>
      <c r="F742" s="360" t="s">
        <v>552</v>
      </c>
      <c r="G742" s="360" t="s">
        <v>298</v>
      </c>
      <c r="H742" s="360" t="s">
        <v>41</v>
      </c>
      <c r="I742" s="360" t="s">
        <v>44</v>
      </c>
      <c r="J742" s="360" t="s">
        <v>1140</v>
      </c>
      <c r="K742" s="360" t="s">
        <v>291</v>
      </c>
      <c r="L742" s="360" t="s">
        <v>32</v>
      </c>
      <c r="M742" s="361">
        <v>33125400</v>
      </c>
    </row>
    <row r="743" spans="1:13">
      <c r="A743" s="360" t="s">
        <v>11122</v>
      </c>
      <c r="B743" s="360" t="s">
        <v>2318</v>
      </c>
      <c r="C743" s="360" t="s">
        <v>920</v>
      </c>
      <c r="D743" s="360">
        <v>4004</v>
      </c>
      <c r="E743" s="360" t="s">
        <v>1145</v>
      </c>
      <c r="F743" s="360" t="s">
        <v>552</v>
      </c>
      <c r="G743" s="360" t="s">
        <v>298</v>
      </c>
      <c r="H743" s="360" t="s">
        <v>41</v>
      </c>
      <c r="I743" s="360" t="s">
        <v>44</v>
      </c>
      <c r="J743" s="360" t="s">
        <v>1140</v>
      </c>
      <c r="K743" s="360" t="s">
        <v>1170</v>
      </c>
      <c r="L743" s="360" t="s">
        <v>218</v>
      </c>
      <c r="M743" s="361">
        <v>117532800</v>
      </c>
    </row>
    <row r="744" spans="1:13">
      <c r="A744" s="360" t="s">
        <v>11123</v>
      </c>
      <c r="B744" s="360" t="s">
        <v>2319</v>
      </c>
      <c r="C744" s="360" t="s">
        <v>920</v>
      </c>
      <c r="D744" s="360">
        <v>4004</v>
      </c>
      <c r="E744" s="360" t="s">
        <v>1145</v>
      </c>
      <c r="F744" s="360" t="s">
        <v>552</v>
      </c>
      <c r="G744" s="360" t="s">
        <v>298</v>
      </c>
      <c r="H744" s="360" t="s">
        <v>41</v>
      </c>
      <c r="I744" s="360" t="s">
        <v>44</v>
      </c>
      <c r="J744" s="360" t="s">
        <v>1140</v>
      </c>
      <c r="K744" s="360" t="s">
        <v>1171</v>
      </c>
      <c r="L744" s="360" t="s">
        <v>218</v>
      </c>
      <c r="M744" s="361">
        <v>103049100</v>
      </c>
    </row>
    <row r="745" spans="1:13">
      <c r="A745" s="360" t="s">
        <v>11124</v>
      </c>
      <c r="B745" s="360" t="s">
        <v>2320</v>
      </c>
      <c r="C745" s="360" t="s">
        <v>920</v>
      </c>
      <c r="D745" s="360">
        <v>4004</v>
      </c>
      <c r="E745" s="360" t="s">
        <v>1145</v>
      </c>
      <c r="F745" s="360" t="s">
        <v>552</v>
      </c>
      <c r="G745" s="360" t="s">
        <v>298</v>
      </c>
      <c r="H745" s="360" t="s">
        <v>41</v>
      </c>
      <c r="I745" s="360" t="s">
        <v>44</v>
      </c>
      <c r="J745" s="360" t="s">
        <v>1140</v>
      </c>
      <c r="K745" s="360" t="s">
        <v>290</v>
      </c>
      <c r="L745" s="360" t="s">
        <v>218</v>
      </c>
      <c r="M745" s="361">
        <v>99422400</v>
      </c>
    </row>
    <row r="746" spans="1:13">
      <c r="A746" s="360" t="s">
        <v>11125</v>
      </c>
      <c r="B746" s="360" t="s">
        <v>2321</v>
      </c>
      <c r="C746" s="360" t="s">
        <v>920</v>
      </c>
      <c r="D746" s="360">
        <v>4004</v>
      </c>
      <c r="E746" s="360" t="s">
        <v>1145</v>
      </c>
      <c r="F746" s="360" t="s">
        <v>552</v>
      </c>
      <c r="G746" s="360" t="s">
        <v>298</v>
      </c>
      <c r="H746" s="360" t="s">
        <v>41</v>
      </c>
      <c r="I746" s="360" t="s">
        <v>44</v>
      </c>
      <c r="J746" s="360" t="s">
        <v>1140</v>
      </c>
      <c r="K746" s="360" t="s">
        <v>291</v>
      </c>
      <c r="L746" s="360" t="s">
        <v>218</v>
      </c>
      <c r="M746" s="361">
        <v>84961800</v>
      </c>
    </row>
    <row r="747" spans="1:13">
      <c r="A747" s="360" t="s">
        <v>11126</v>
      </c>
      <c r="B747" s="360" t="s">
        <v>2310</v>
      </c>
      <c r="C747" s="360" t="s">
        <v>920</v>
      </c>
      <c r="D747" s="360">
        <v>4004</v>
      </c>
      <c r="E747" s="360" t="s">
        <v>1145</v>
      </c>
      <c r="F747" s="360" t="s">
        <v>552</v>
      </c>
      <c r="G747" s="360" t="s">
        <v>298</v>
      </c>
      <c r="H747" s="360" t="s">
        <v>41</v>
      </c>
      <c r="I747" s="360" t="s">
        <v>46</v>
      </c>
      <c r="J747" s="360" t="s">
        <v>1135</v>
      </c>
      <c r="K747" s="360" t="s">
        <v>1170</v>
      </c>
      <c r="L747" s="360" t="s">
        <v>34</v>
      </c>
      <c r="M747" s="361">
        <v>78332100</v>
      </c>
    </row>
    <row r="748" spans="1:13">
      <c r="A748" s="360" t="s">
        <v>11127</v>
      </c>
      <c r="B748" s="360" t="s">
        <v>2311</v>
      </c>
      <c r="C748" s="360" t="s">
        <v>920</v>
      </c>
      <c r="D748" s="360">
        <v>4004</v>
      </c>
      <c r="E748" s="360" t="s">
        <v>1145</v>
      </c>
      <c r="F748" s="360" t="s">
        <v>552</v>
      </c>
      <c r="G748" s="360" t="s">
        <v>298</v>
      </c>
      <c r="H748" s="360" t="s">
        <v>41</v>
      </c>
      <c r="I748" s="360" t="s">
        <v>46</v>
      </c>
      <c r="J748" s="360" t="s">
        <v>1135</v>
      </c>
      <c r="K748" s="360" t="s">
        <v>1171</v>
      </c>
      <c r="L748" s="360" t="s">
        <v>34</v>
      </c>
      <c r="M748" s="361">
        <v>68699400</v>
      </c>
    </row>
    <row r="749" spans="1:13">
      <c r="A749" s="360" t="s">
        <v>11128</v>
      </c>
      <c r="B749" s="360" t="s">
        <v>2312</v>
      </c>
      <c r="C749" s="360" t="s">
        <v>920</v>
      </c>
      <c r="D749" s="360">
        <v>4004</v>
      </c>
      <c r="E749" s="360" t="s">
        <v>1145</v>
      </c>
      <c r="F749" s="360" t="s">
        <v>552</v>
      </c>
      <c r="G749" s="360" t="s">
        <v>298</v>
      </c>
      <c r="H749" s="360" t="s">
        <v>41</v>
      </c>
      <c r="I749" s="360" t="s">
        <v>46</v>
      </c>
      <c r="J749" s="360" t="s">
        <v>1135</v>
      </c>
      <c r="K749" s="360" t="s">
        <v>290</v>
      </c>
      <c r="L749" s="360" t="s">
        <v>34</v>
      </c>
      <c r="M749" s="361">
        <v>66297000</v>
      </c>
    </row>
    <row r="750" spans="1:13">
      <c r="A750" s="360" t="s">
        <v>11129</v>
      </c>
      <c r="B750" s="360" t="s">
        <v>2313</v>
      </c>
      <c r="C750" s="360" t="s">
        <v>920</v>
      </c>
      <c r="D750" s="360">
        <v>4004</v>
      </c>
      <c r="E750" s="360" t="s">
        <v>1145</v>
      </c>
      <c r="F750" s="360" t="s">
        <v>552</v>
      </c>
      <c r="G750" s="360" t="s">
        <v>298</v>
      </c>
      <c r="H750" s="360" t="s">
        <v>41</v>
      </c>
      <c r="I750" s="360" t="s">
        <v>46</v>
      </c>
      <c r="J750" s="360" t="s">
        <v>1135</v>
      </c>
      <c r="K750" s="360" t="s">
        <v>291</v>
      </c>
      <c r="L750" s="360" t="s">
        <v>34</v>
      </c>
      <c r="M750" s="361">
        <v>56641200</v>
      </c>
    </row>
    <row r="751" spans="1:13">
      <c r="A751" s="360" t="s">
        <v>11130</v>
      </c>
      <c r="B751" s="360" t="s">
        <v>2314</v>
      </c>
      <c r="C751" s="360" t="s">
        <v>920</v>
      </c>
      <c r="D751" s="360">
        <v>4004</v>
      </c>
      <c r="E751" s="360" t="s">
        <v>1145</v>
      </c>
      <c r="F751" s="360" t="s">
        <v>552</v>
      </c>
      <c r="G751" s="360" t="s">
        <v>298</v>
      </c>
      <c r="H751" s="360" t="s">
        <v>41</v>
      </c>
      <c r="I751" s="360" t="s">
        <v>46</v>
      </c>
      <c r="J751" s="360" t="s">
        <v>1135</v>
      </c>
      <c r="K751" s="360" t="s">
        <v>1170</v>
      </c>
      <c r="L751" s="360" t="s">
        <v>32</v>
      </c>
      <c r="M751" s="361">
        <v>45206700</v>
      </c>
    </row>
    <row r="752" spans="1:13">
      <c r="A752" s="360" t="s">
        <v>11131</v>
      </c>
      <c r="B752" s="360" t="s">
        <v>2315</v>
      </c>
      <c r="C752" s="360" t="s">
        <v>920</v>
      </c>
      <c r="D752" s="360">
        <v>4004</v>
      </c>
      <c r="E752" s="360" t="s">
        <v>1145</v>
      </c>
      <c r="F752" s="360" t="s">
        <v>552</v>
      </c>
      <c r="G752" s="360" t="s">
        <v>298</v>
      </c>
      <c r="H752" s="360" t="s">
        <v>41</v>
      </c>
      <c r="I752" s="360" t="s">
        <v>46</v>
      </c>
      <c r="J752" s="360" t="s">
        <v>1135</v>
      </c>
      <c r="K752" s="360" t="s">
        <v>1171</v>
      </c>
      <c r="L752" s="360" t="s">
        <v>32</v>
      </c>
      <c r="M752" s="361">
        <v>39177600</v>
      </c>
    </row>
    <row r="753" spans="1:13">
      <c r="A753" s="360" t="s">
        <v>11132</v>
      </c>
      <c r="B753" s="360" t="s">
        <v>2316</v>
      </c>
      <c r="C753" s="360" t="s">
        <v>920</v>
      </c>
      <c r="D753" s="360">
        <v>4004</v>
      </c>
      <c r="E753" s="360" t="s">
        <v>1145</v>
      </c>
      <c r="F753" s="360" t="s">
        <v>552</v>
      </c>
      <c r="G753" s="360" t="s">
        <v>298</v>
      </c>
      <c r="H753" s="360" t="s">
        <v>41</v>
      </c>
      <c r="I753" s="360" t="s">
        <v>46</v>
      </c>
      <c r="J753" s="360" t="s">
        <v>1135</v>
      </c>
      <c r="K753" s="360" t="s">
        <v>290</v>
      </c>
      <c r="L753" s="360" t="s">
        <v>32</v>
      </c>
      <c r="M753" s="361">
        <v>39177600</v>
      </c>
    </row>
    <row r="754" spans="1:13">
      <c r="A754" s="360" t="s">
        <v>11133</v>
      </c>
      <c r="B754" s="360" t="s">
        <v>2317</v>
      </c>
      <c r="C754" s="360" t="s">
        <v>920</v>
      </c>
      <c r="D754" s="360">
        <v>4004</v>
      </c>
      <c r="E754" s="360" t="s">
        <v>1145</v>
      </c>
      <c r="F754" s="360" t="s">
        <v>552</v>
      </c>
      <c r="G754" s="360" t="s">
        <v>298</v>
      </c>
      <c r="H754" s="360" t="s">
        <v>41</v>
      </c>
      <c r="I754" s="360" t="s">
        <v>46</v>
      </c>
      <c r="J754" s="360" t="s">
        <v>1135</v>
      </c>
      <c r="K754" s="360" t="s">
        <v>291</v>
      </c>
      <c r="L754" s="360" t="s">
        <v>32</v>
      </c>
      <c r="M754" s="361">
        <v>33125400</v>
      </c>
    </row>
    <row r="755" spans="1:13">
      <c r="A755" s="360" t="s">
        <v>11134</v>
      </c>
      <c r="B755" s="360" t="s">
        <v>2318</v>
      </c>
      <c r="C755" s="360" t="s">
        <v>920</v>
      </c>
      <c r="D755" s="360">
        <v>4004</v>
      </c>
      <c r="E755" s="360" t="s">
        <v>1145</v>
      </c>
      <c r="F755" s="360" t="s">
        <v>552</v>
      </c>
      <c r="G755" s="360" t="s">
        <v>298</v>
      </c>
      <c r="H755" s="360" t="s">
        <v>41</v>
      </c>
      <c r="I755" s="360" t="s">
        <v>46</v>
      </c>
      <c r="J755" s="360" t="s">
        <v>1135</v>
      </c>
      <c r="K755" s="360" t="s">
        <v>1170</v>
      </c>
      <c r="L755" s="360" t="s">
        <v>218</v>
      </c>
      <c r="M755" s="361">
        <v>117532800</v>
      </c>
    </row>
    <row r="756" spans="1:13">
      <c r="A756" s="360" t="s">
        <v>11135</v>
      </c>
      <c r="B756" s="360" t="s">
        <v>2319</v>
      </c>
      <c r="C756" s="360" t="s">
        <v>920</v>
      </c>
      <c r="D756" s="360">
        <v>4004</v>
      </c>
      <c r="E756" s="360" t="s">
        <v>1145</v>
      </c>
      <c r="F756" s="360" t="s">
        <v>552</v>
      </c>
      <c r="G756" s="360" t="s">
        <v>298</v>
      </c>
      <c r="H756" s="360" t="s">
        <v>41</v>
      </c>
      <c r="I756" s="360" t="s">
        <v>46</v>
      </c>
      <c r="J756" s="360" t="s">
        <v>1135</v>
      </c>
      <c r="K756" s="360" t="s">
        <v>1171</v>
      </c>
      <c r="L756" s="360" t="s">
        <v>218</v>
      </c>
      <c r="M756" s="361">
        <v>103049100</v>
      </c>
    </row>
    <row r="757" spans="1:13">
      <c r="A757" s="360" t="s">
        <v>11136</v>
      </c>
      <c r="B757" s="360" t="s">
        <v>2320</v>
      </c>
      <c r="C757" s="360" t="s">
        <v>920</v>
      </c>
      <c r="D757" s="360">
        <v>4004</v>
      </c>
      <c r="E757" s="360" t="s">
        <v>1145</v>
      </c>
      <c r="F757" s="360" t="s">
        <v>552</v>
      </c>
      <c r="G757" s="360" t="s">
        <v>298</v>
      </c>
      <c r="H757" s="360" t="s">
        <v>41</v>
      </c>
      <c r="I757" s="360" t="s">
        <v>46</v>
      </c>
      <c r="J757" s="360" t="s">
        <v>1135</v>
      </c>
      <c r="K757" s="360" t="s">
        <v>290</v>
      </c>
      <c r="L757" s="360" t="s">
        <v>218</v>
      </c>
      <c r="M757" s="361">
        <v>99422400</v>
      </c>
    </row>
    <row r="758" spans="1:13">
      <c r="A758" s="360" t="s">
        <v>11137</v>
      </c>
      <c r="B758" s="360" t="s">
        <v>2321</v>
      </c>
      <c r="C758" s="360" t="s">
        <v>920</v>
      </c>
      <c r="D758" s="360">
        <v>4004</v>
      </c>
      <c r="E758" s="360" t="s">
        <v>1145</v>
      </c>
      <c r="F758" s="360" t="s">
        <v>552</v>
      </c>
      <c r="G758" s="360" t="s">
        <v>298</v>
      </c>
      <c r="H758" s="360" t="s">
        <v>41</v>
      </c>
      <c r="I758" s="360" t="s">
        <v>46</v>
      </c>
      <c r="J758" s="360" t="s">
        <v>1135</v>
      </c>
      <c r="K758" s="360" t="s">
        <v>291</v>
      </c>
      <c r="L758" s="360" t="s">
        <v>218</v>
      </c>
      <c r="M758" s="361">
        <v>84961800</v>
      </c>
    </row>
    <row r="759" spans="1:13">
      <c r="A759" s="360" t="s">
        <v>11138</v>
      </c>
      <c r="B759" s="360" t="s">
        <v>2310</v>
      </c>
      <c r="C759" s="360" t="s">
        <v>920</v>
      </c>
      <c r="D759" s="360">
        <v>4004</v>
      </c>
      <c r="E759" s="360" t="s">
        <v>1145</v>
      </c>
      <c r="F759" s="360" t="s">
        <v>552</v>
      </c>
      <c r="G759" s="360" t="s">
        <v>298</v>
      </c>
      <c r="H759" s="360" t="s">
        <v>41</v>
      </c>
      <c r="I759" s="360" t="s">
        <v>221</v>
      </c>
      <c r="J759" s="360" t="s">
        <v>1130</v>
      </c>
      <c r="K759" s="360" t="s">
        <v>1170</v>
      </c>
      <c r="L759" s="360" t="s">
        <v>34</v>
      </c>
      <c r="M759" s="361">
        <v>78332100</v>
      </c>
    </row>
    <row r="760" spans="1:13">
      <c r="A760" s="360" t="s">
        <v>11139</v>
      </c>
      <c r="B760" s="360" t="s">
        <v>2311</v>
      </c>
      <c r="C760" s="360" t="s">
        <v>920</v>
      </c>
      <c r="D760" s="360">
        <v>4004</v>
      </c>
      <c r="E760" s="360" t="s">
        <v>1145</v>
      </c>
      <c r="F760" s="360" t="s">
        <v>552</v>
      </c>
      <c r="G760" s="360" t="s">
        <v>298</v>
      </c>
      <c r="H760" s="360" t="s">
        <v>41</v>
      </c>
      <c r="I760" s="360" t="s">
        <v>221</v>
      </c>
      <c r="J760" s="360" t="s">
        <v>1130</v>
      </c>
      <c r="K760" s="360" t="s">
        <v>1171</v>
      </c>
      <c r="L760" s="360" t="s">
        <v>34</v>
      </c>
      <c r="M760" s="361">
        <v>68699400</v>
      </c>
    </row>
    <row r="761" spans="1:13">
      <c r="A761" s="360" t="s">
        <v>11140</v>
      </c>
      <c r="B761" s="360" t="s">
        <v>2312</v>
      </c>
      <c r="C761" s="360" t="s">
        <v>920</v>
      </c>
      <c r="D761" s="360">
        <v>4004</v>
      </c>
      <c r="E761" s="360" t="s">
        <v>1145</v>
      </c>
      <c r="F761" s="360" t="s">
        <v>552</v>
      </c>
      <c r="G761" s="360" t="s">
        <v>298</v>
      </c>
      <c r="H761" s="360" t="s">
        <v>41</v>
      </c>
      <c r="I761" s="360" t="s">
        <v>221</v>
      </c>
      <c r="J761" s="360" t="s">
        <v>1130</v>
      </c>
      <c r="K761" s="360" t="s">
        <v>290</v>
      </c>
      <c r="L761" s="360" t="s">
        <v>34</v>
      </c>
      <c r="M761" s="361">
        <v>66297000</v>
      </c>
    </row>
    <row r="762" spans="1:13">
      <c r="A762" s="360" t="s">
        <v>11141</v>
      </c>
      <c r="B762" s="360" t="s">
        <v>2313</v>
      </c>
      <c r="C762" s="360" t="s">
        <v>920</v>
      </c>
      <c r="D762" s="360">
        <v>4004</v>
      </c>
      <c r="E762" s="360" t="s">
        <v>1145</v>
      </c>
      <c r="F762" s="360" t="s">
        <v>552</v>
      </c>
      <c r="G762" s="360" t="s">
        <v>298</v>
      </c>
      <c r="H762" s="360" t="s">
        <v>41</v>
      </c>
      <c r="I762" s="360" t="s">
        <v>221</v>
      </c>
      <c r="J762" s="360" t="s">
        <v>1130</v>
      </c>
      <c r="K762" s="360" t="s">
        <v>291</v>
      </c>
      <c r="L762" s="360" t="s">
        <v>34</v>
      </c>
      <c r="M762" s="361">
        <v>56641200</v>
      </c>
    </row>
    <row r="763" spans="1:13">
      <c r="A763" s="360" t="s">
        <v>11142</v>
      </c>
      <c r="B763" s="360" t="s">
        <v>2314</v>
      </c>
      <c r="C763" s="360" t="s">
        <v>920</v>
      </c>
      <c r="D763" s="360">
        <v>4004</v>
      </c>
      <c r="E763" s="360" t="s">
        <v>1145</v>
      </c>
      <c r="F763" s="360" t="s">
        <v>552</v>
      </c>
      <c r="G763" s="360" t="s">
        <v>298</v>
      </c>
      <c r="H763" s="360" t="s">
        <v>41</v>
      </c>
      <c r="I763" s="360" t="s">
        <v>221</v>
      </c>
      <c r="J763" s="360" t="s">
        <v>1130</v>
      </c>
      <c r="K763" s="360" t="s">
        <v>1170</v>
      </c>
      <c r="L763" s="360" t="s">
        <v>32</v>
      </c>
      <c r="M763" s="361">
        <v>45206700</v>
      </c>
    </row>
    <row r="764" spans="1:13">
      <c r="A764" s="360" t="s">
        <v>11143</v>
      </c>
      <c r="B764" s="360" t="s">
        <v>2315</v>
      </c>
      <c r="C764" s="360" t="s">
        <v>920</v>
      </c>
      <c r="D764" s="360">
        <v>4004</v>
      </c>
      <c r="E764" s="360" t="s">
        <v>1145</v>
      </c>
      <c r="F764" s="360" t="s">
        <v>552</v>
      </c>
      <c r="G764" s="360" t="s">
        <v>298</v>
      </c>
      <c r="H764" s="360" t="s">
        <v>41</v>
      </c>
      <c r="I764" s="360" t="s">
        <v>221</v>
      </c>
      <c r="J764" s="360" t="s">
        <v>1130</v>
      </c>
      <c r="K764" s="360" t="s">
        <v>1171</v>
      </c>
      <c r="L764" s="360" t="s">
        <v>32</v>
      </c>
      <c r="M764" s="361">
        <v>39177600</v>
      </c>
    </row>
    <row r="765" spans="1:13">
      <c r="A765" s="360" t="s">
        <v>11144</v>
      </c>
      <c r="B765" s="360" t="s">
        <v>2316</v>
      </c>
      <c r="C765" s="360" t="s">
        <v>920</v>
      </c>
      <c r="D765" s="360">
        <v>4004</v>
      </c>
      <c r="E765" s="360" t="s">
        <v>1145</v>
      </c>
      <c r="F765" s="360" t="s">
        <v>552</v>
      </c>
      <c r="G765" s="360" t="s">
        <v>298</v>
      </c>
      <c r="H765" s="360" t="s">
        <v>41</v>
      </c>
      <c r="I765" s="360" t="s">
        <v>221</v>
      </c>
      <c r="J765" s="360" t="s">
        <v>1130</v>
      </c>
      <c r="K765" s="360" t="s">
        <v>290</v>
      </c>
      <c r="L765" s="360" t="s">
        <v>32</v>
      </c>
      <c r="M765" s="361">
        <v>39177600</v>
      </c>
    </row>
    <row r="766" spans="1:13">
      <c r="A766" s="360" t="s">
        <v>11145</v>
      </c>
      <c r="B766" s="360" t="s">
        <v>2317</v>
      </c>
      <c r="C766" s="360" t="s">
        <v>920</v>
      </c>
      <c r="D766" s="360">
        <v>4004</v>
      </c>
      <c r="E766" s="360" t="s">
        <v>1145</v>
      </c>
      <c r="F766" s="360" t="s">
        <v>552</v>
      </c>
      <c r="G766" s="360" t="s">
        <v>298</v>
      </c>
      <c r="H766" s="360" t="s">
        <v>41</v>
      </c>
      <c r="I766" s="360" t="s">
        <v>221</v>
      </c>
      <c r="J766" s="360" t="s">
        <v>1130</v>
      </c>
      <c r="K766" s="360" t="s">
        <v>291</v>
      </c>
      <c r="L766" s="360" t="s">
        <v>32</v>
      </c>
      <c r="M766" s="361">
        <v>33125400</v>
      </c>
    </row>
    <row r="767" spans="1:13">
      <c r="A767" s="360" t="s">
        <v>11146</v>
      </c>
      <c r="B767" s="360" t="s">
        <v>2318</v>
      </c>
      <c r="C767" s="360" t="s">
        <v>920</v>
      </c>
      <c r="D767" s="360">
        <v>4004</v>
      </c>
      <c r="E767" s="360" t="s">
        <v>1145</v>
      </c>
      <c r="F767" s="360" t="s">
        <v>552</v>
      </c>
      <c r="G767" s="360" t="s">
        <v>298</v>
      </c>
      <c r="H767" s="360" t="s">
        <v>41</v>
      </c>
      <c r="I767" s="360" t="s">
        <v>221</v>
      </c>
      <c r="J767" s="360" t="s">
        <v>1130</v>
      </c>
      <c r="K767" s="360" t="s">
        <v>1170</v>
      </c>
      <c r="L767" s="360" t="s">
        <v>218</v>
      </c>
      <c r="M767" s="361">
        <v>117532800</v>
      </c>
    </row>
    <row r="768" spans="1:13">
      <c r="A768" s="360" t="s">
        <v>11147</v>
      </c>
      <c r="B768" s="360" t="s">
        <v>2319</v>
      </c>
      <c r="C768" s="360" t="s">
        <v>920</v>
      </c>
      <c r="D768" s="360">
        <v>4004</v>
      </c>
      <c r="E768" s="360" t="s">
        <v>1145</v>
      </c>
      <c r="F768" s="360" t="s">
        <v>552</v>
      </c>
      <c r="G768" s="360" t="s">
        <v>298</v>
      </c>
      <c r="H768" s="360" t="s">
        <v>41</v>
      </c>
      <c r="I768" s="360" t="s">
        <v>221</v>
      </c>
      <c r="J768" s="360" t="s">
        <v>1130</v>
      </c>
      <c r="K768" s="360" t="s">
        <v>1171</v>
      </c>
      <c r="L768" s="360" t="s">
        <v>218</v>
      </c>
      <c r="M768" s="361">
        <v>103049100</v>
      </c>
    </row>
    <row r="769" spans="1:13">
      <c r="A769" s="360" t="s">
        <v>11148</v>
      </c>
      <c r="B769" s="360" t="s">
        <v>2320</v>
      </c>
      <c r="C769" s="360" t="s">
        <v>920</v>
      </c>
      <c r="D769" s="360">
        <v>4004</v>
      </c>
      <c r="E769" s="360" t="s">
        <v>1145</v>
      </c>
      <c r="F769" s="360" t="s">
        <v>552</v>
      </c>
      <c r="G769" s="360" t="s">
        <v>298</v>
      </c>
      <c r="H769" s="360" t="s">
        <v>41</v>
      </c>
      <c r="I769" s="360" t="s">
        <v>221</v>
      </c>
      <c r="J769" s="360" t="s">
        <v>1130</v>
      </c>
      <c r="K769" s="360" t="s">
        <v>290</v>
      </c>
      <c r="L769" s="360" t="s">
        <v>218</v>
      </c>
      <c r="M769" s="361">
        <v>99422400</v>
      </c>
    </row>
    <row r="770" spans="1:13">
      <c r="A770" s="360" t="s">
        <v>11149</v>
      </c>
      <c r="B770" s="360" t="s">
        <v>2321</v>
      </c>
      <c r="C770" s="360" t="s">
        <v>920</v>
      </c>
      <c r="D770" s="360">
        <v>4004</v>
      </c>
      <c r="E770" s="360" t="s">
        <v>1145</v>
      </c>
      <c r="F770" s="360" t="s">
        <v>552</v>
      </c>
      <c r="G770" s="360" t="s">
        <v>298</v>
      </c>
      <c r="H770" s="360" t="s">
        <v>41</v>
      </c>
      <c r="I770" s="360" t="s">
        <v>221</v>
      </c>
      <c r="J770" s="360" t="s">
        <v>1130</v>
      </c>
      <c r="K770" s="360" t="s">
        <v>291</v>
      </c>
      <c r="L770" s="360" t="s">
        <v>218</v>
      </c>
      <c r="M770" s="361">
        <v>84961800</v>
      </c>
    </row>
    <row r="771" spans="1:13">
      <c r="A771" s="360" t="s">
        <v>11150</v>
      </c>
      <c r="B771" s="360" t="s">
        <v>2310</v>
      </c>
      <c r="C771" s="360" t="s">
        <v>920</v>
      </c>
      <c r="D771" s="360">
        <v>4004</v>
      </c>
      <c r="E771" s="360" t="s">
        <v>1145</v>
      </c>
      <c r="F771" s="360" t="s">
        <v>552</v>
      </c>
      <c r="G771" s="360" t="s">
        <v>298</v>
      </c>
      <c r="H771" s="360" t="s">
        <v>41</v>
      </c>
      <c r="I771" s="360" t="s">
        <v>48</v>
      </c>
      <c r="J771" s="360" t="s">
        <v>1131</v>
      </c>
      <c r="K771" s="360" t="s">
        <v>1170</v>
      </c>
      <c r="L771" s="360" t="s">
        <v>34</v>
      </c>
      <c r="M771" s="361">
        <v>66597300</v>
      </c>
    </row>
    <row r="772" spans="1:13">
      <c r="A772" s="360" t="s">
        <v>11151</v>
      </c>
      <c r="B772" s="360" t="s">
        <v>2311</v>
      </c>
      <c r="C772" s="360" t="s">
        <v>920</v>
      </c>
      <c r="D772" s="360">
        <v>4004</v>
      </c>
      <c r="E772" s="360" t="s">
        <v>1145</v>
      </c>
      <c r="F772" s="360" t="s">
        <v>552</v>
      </c>
      <c r="G772" s="360" t="s">
        <v>298</v>
      </c>
      <c r="H772" s="360" t="s">
        <v>41</v>
      </c>
      <c r="I772" s="360" t="s">
        <v>48</v>
      </c>
      <c r="J772" s="360" t="s">
        <v>1131</v>
      </c>
      <c r="K772" s="360" t="s">
        <v>1171</v>
      </c>
      <c r="L772" s="360" t="s">
        <v>34</v>
      </c>
      <c r="M772" s="361">
        <v>58396800</v>
      </c>
    </row>
    <row r="773" spans="1:13">
      <c r="A773" s="360" t="s">
        <v>11152</v>
      </c>
      <c r="B773" s="360" t="s">
        <v>2312</v>
      </c>
      <c r="C773" s="360" t="s">
        <v>920</v>
      </c>
      <c r="D773" s="360">
        <v>4004</v>
      </c>
      <c r="E773" s="360" t="s">
        <v>1145</v>
      </c>
      <c r="F773" s="360" t="s">
        <v>552</v>
      </c>
      <c r="G773" s="360" t="s">
        <v>298</v>
      </c>
      <c r="H773" s="360" t="s">
        <v>41</v>
      </c>
      <c r="I773" s="360" t="s">
        <v>48</v>
      </c>
      <c r="J773" s="360" t="s">
        <v>1131</v>
      </c>
      <c r="K773" s="360" t="s">
        <v>290</v>
      </c>
      <c r="L773" s="360" t="s">
        <v>34</v>
      </c>
      <c r="M773" s="361">
        <v>56340900</v>
      </c>
    </row>
    <row r="774" spans="1:13">
      <c r="A774" s="360" t="s">
        <v>11153</v>
      </c>
      <c r="B774" s="360" t="s">
        <v>2313</v>
      </c>
      <c r="C774" s="360" t="s">
        <v>920</v>
      </c>
      <c r="D774" s="360">
        <v>4004</v>
      </c>
      <c r="E774" s="360" t="s">
        <v>1145</v>
      </c>
      <c r="F774" s="360" t="s">
        <v>552</v>
      </c>
      <c r="G774" s="360" t="s">
        <v>298</v>
      </c>
      <c r="H774" s="360" t="s">
        <v>41</v>
      </c>
      <c r="I774" s="360" t="s">
        <v>48</v>
      </c>
      <c r="J774" s="360" t="s">
        <v>1131</v>
      </c>
      <c r="K774" s="360" t="s">
        <v>291</v>
      </c>
      <c r="L774" s="360" t="s">
        <v>34</v>
      </c>
      <c r="M774" s="361">
        <v>48163500</v>
      </c>
    </row>
    <row r="775" spans="1:13">
      <c r="A775" s="360" t="s">
        <v>11154</v>
      </c>
      <c r="B775" s="360" t="s">
        <v>2314</v>
      </c>
      <c r="C775" s="360" t="s">
        <v>920</v>
      </c>
      <c r="D775" s="360">
        <v>4004</v>
      </c>
      <c r="E775" s="360" t="s">
        <v>1145</v>
      </c>
      <c r="F775" s="360" t="s">
        <v>552</v>
      </c>
      <c r="G775" s="360" t="s">
        <v>298</v>
      </c>
      <c r="H775" s="360" t="s">
        <v>41</v>
      </c>
      <c r="I775" s="360" t="s">
        <v>48</v>
      </c>
      <c r="J775" s="360" t="s">
        <v>1131</v>
      </c>
      <c r="K775" s="360" t="s">
        <v>1170</v>
      </c>
      <c r="L775" s="360" t="s">
        <v>32</v>
      </c>
      <c r="M775" s="361">
        <v>38415300</v>
      </c>
    </row>
    <row r="776" spans="1:13">
      <c r="A776" s="360" t="s">
        <v>11155</v>
      </c>
      <c r="B776" s="360" t="s">
        <v>2315</v>
      </c>
      <c r="C776" s="360" t="s">
        <v>920</v>
      </c>
      <c r="D776" s="360">
        <v>4004</v>
      </c>
      <c r="E776" s="360" t="s">
        <v>1145</v>
      </c>
      <c r="F776" s="360" t="s">
        <v>552</v>
      </c>
      <c r="G776" s="360" t="s">
        <v>298</v>
      </c>
      <c r="H776" s="360" t="s">
        <v>41</v>
      </c>
      <c r="I776" s="360" t="s">
        <v>48</v>
      </c>
      <c r="J776" s="360" t="s">
        <v>1131</v>
      </c>
      <c r="K776" s="360" t="s">
        <v>1171</v>
      </c>
      <c r="L776" s="360" t="s">
        <v>32</v>
      </c>
      <c r="M776" s="361">
        <v>33287100</v>
      </c>
    </row>
    <row r="777" spans="1:13">
      <c r="A777" s="360" t="s">
        <v>11156</v>
      </c>
      <c r="B777" s="360" t="s">
        <v>2316</v>
      </c>
      <c r="C777" s="360" t="s">
        <v>920</v>
      </c>
      <c r="D777" s="360">
        <v>4004</v>
      </c>
      <c r="E777" s="360" t="s">
        <v>1145</v>
      </c>
      <c r="F777" s="360" t="s">
        <v>552</v>
      </c>
      <c r="G777" s="360" t="s">
        <v>298</v>
      </c>
      <c r="H777" s="360" t="s">
        <v>41</v>
      </c>
      <c r="I777" s="360" t="s">
        <v>48</v>
      </c>
      <c r="J777" s="360" t="s">
        <v>1131</v>
      </c>
      <c r="K777" s="360" t="s">
        <v>290</v>
      </c>
      <c r="L777" s="360" t="s">
        <v>32</v>
      </c>
      <c r="M777" s="361">
        <v>33287100</v>
      </c>
    </row>
    <row r="778" spans="1:13">
      <c r="A778" s="360" t="s">
        <v>11157</v>
      </c>
      <c r="B778" s="360" t="s">
        <v>2317</v>
      </c>
      <c r="C778" s="360" t="s">
        <v>920</v>
      </c>
      <c r="D778" s="360">
        <v>4004</v>
      </c>
      <c r="E778" s="360" t="s">
        <v>1145</v>
      </c>
      <c r="F778" s="360" t="s">
        <v>552</v>
      </c>
      <c r="G778" s="360" t="s">
        <v>298</v>
      </c>
      <c r="H778" s="360" t="s">
        <v>41</v>
      </c>
      <c r="I778" s="360" t="s">
        <v>48</v>
      </c>
      <c r="J778" s="360" t="s">
        <v>1131</v>
      </c>
      <c r="K778" s="360" t="s">
        <v>291</v>
      </c>
      <c r="L778" s="360" t="s">
        <v>32</v>
      </c>
      <c r="M778" s="361">
        <v>28182000</v>
      </c>
    </row>
    <row r="779" spans="1:13">
      <c r="A779" s="360" t="s">
        <v>11158</v>
      </c>
      <c r="B779" s="360" t="s">
        <v>2318</v>
      </c>
      <c r="C779" s="360" t="s">
        <v>920</v>
      </c>
      <c r="D779" s="360">
        <v>4004</v>
      </c>
      <c r="E779" s="360" t="s">
        <v>1145</v>
      </c>
      <c r="F779" s="360" t="s">
        <v>552</v>
      </c>
      <c r="G779" s="360" t="s">
        <v>298</v>
      </c>
      <c r="H779" s="360" t="s">
        <v>41</v>
      </c>
      <c r="I779" s="360" t="s">
        <v>48</v>
      </c>
      <c r="J779" s="360" t="s">
        <v>1131</v>
      </c>
      <c r="K779" s="360" t="s">
        <v>1170</v>
      </c>
      <c r="L779" s="360" t="s">
        <v>218</v>
      </c>
      <c r="M779" s="361">
        <v>99884400</v>
      </c>
    </row>
    <row r="780" spans="1:13">
      <c r="A780" s="360" t="s">
        <v>11159</v>
      </c>
      <c r="B780" s="360" t="s">
        <v>2319</v>
      </c>
      <c r="C780" s="360" t="s">
        <v>920</v>
      </c>
      <c r="D780" s="360">
        <v>4004</v>
      </c>
      <c r="E780" s="360" t="s">
        <v>1145</v>
      </c>
      <c r="F780" s="360" t="s">
        <v>552</v>
      </c>
      <c r="G780" s="360" t="s">
        <v>298</v>
      </c>
      <c r="H780" s="360" t="s">
        <v>41</v>
      </c>
      <c r="I780" s="360" t="s">
        <v>48</v>
      </c>
      <c r="J780" s="360" t="s">
        <v>1131</v>
      </c>
      <c r="K780" s="360" t="s">
        <v>1171</v>
      </c>
      <c r="L780" s="360" t="s">
        <v>218</v>
      </c>
      <c r="M780" s="361">
        <v>87595200</v>
      </c>
    </row>
    <row r="781" spans="1:13">
      <c r="A781" s="360" t="s">
        <v>11160</v>
      </c>
      <c r="B781" s="360" t="s">
        <v>2320</v>
      </c>
      <c r="C781" s="360" t="s">
        <v>920</v>
      </c>
      <c r="D781" s="360">
        <v>4004</v>
      </c>
      <c r="E781" s="360" t="s">
        <v>1145</v>
      </c>
      <c r="F781" s="360" t="s">
        <v>552</v>
      </c>
      <c r="G781" s="360" t="s">
        <v>298</v>
      </c>
      <c r="H781" s="360" t="s">
        <v>41</v>
      </c>
      <c r="I781" s="360" t="s">
        <v>48</v>
      </c>
      <c r="J781" s="360" t="s">
        <v>1131</v>
      </c>
      <c r="K781" s="360" t="s">
        <v>290</v>
      </c>
      <c r="L781" s="360" t="s">
        <v>218</v>
      </c>
      <c r="M781" s="361">
        <v>84522900</v>
      </c>
    </row>
    <row r="782" spans="1:13">
      <c r="A782" s="360" t="s">
        <v>11161</v>
      </c>
      <c r="B782" s="360" t="s">
        <v>2321</v>
      </c>
      <c r="C782" s="360" t="s">
        <v>920</v>
      </c>
      <c r="D782" s="360">
        <v>4004</v>
      </c>
      <c r="E782" s="360" t="s">
        <v>1145</v>
      </c>
      <c r="F782" s="360" t="s">
        <v>552</v>
      </c>
      <c r="G782" s="360" t="s">
        <v>298</v>
      </c>
      <c r="H782" s="360" t="s">
        <v>41</v>
      </c>
      <c r="I782" s="360" t="s">
        <v>48</v>
      </c>
      <c r="J782" s="360" t="s">
        <v>1131</v>
      </c>
      <c r="K782" s="360" t="s">
        <v>291</v>
      </c>
      <c r="L782" s="360" t="s">
        <v>218</v>
      </c>
      <c r="M782" s="361">
        <v>72210600</v>
      </c>
    </row>
    <row r="783" spans="1:13">
      <c r="A783" s="360" t="s">
        <v>11162</v>
      </c>
      <c r="B783" s="360" t="s">
        <v>2310</v>
      </c>
      <c r="C783" s="360" t="s">
        <v>920</v>
      </c>
      <c r="D783" s="360">
        <v>4004</v>
      </c>
      <c r="E783" s="360" t="s">
        <v>1145</v>
      </c>
      <c r="F783" s="360" t="s">
        <v>552</v>
      </c>
      <c r="G783" s="360" t="s">
        <v>298</v>
      </c>
      <c r="H783" s="360" t="s">
        <v>41</v>
      </c>
      <c r="I783" s="360" t="s">
        <v>50</v>
      </c>
      <c r="J783" s="360" t="s">
        <v>1132</v>
      </c>
      <c r="K783" s="360" t="s">
        <v>1170</v>
      </c>
      <c r="L783" s="360" t="s">
        <v>34</v>
      </c>
      <c r="M783" s="361">
        <v>66597300</v>
      </c>
    </row>
    <row r="784" spans="1:13">
      <c r="A784" s="360" t="s">
        <v>11163</v>
      </c>
      <c r="B784" s="360" t="s">
        <v>2311</v>
      </c>
      <c r="C784" s="360" t="s">
        <v>920</v>
      </c>
      <c r="D784" s="360">
        <v>4004</v>
      </c>
      <c r="E784" s="360" t="s">
        <v>1145</v>
      </c>
      <c r="F784" s="360" t="s">
        <v>552</v>
      </c>
      <c r="G784" s="360" t="s">
        <v>298</v>
      </c>
      <c r="H784" s="360" t="s">
        <v>41</v>
      </c>
      <c r="I784" s="360" t="s">
        <v>50</v>
      </c>
      <c r="J784" s="360" t="s">
        <v>1132</v>
      </c>
      <c r="K784" s="360" t="s">
        <v>1171</v>
      </c>
      <c r="L784" s="360" t="s">
        <v>34</v>
      </c>
      <c r="M784" s="361">
        <v>58396800</v>
      </c>
    </row>
    <row r="785" spans="1:13">
      <c r="A785" s="360" t="s">
        <v>11164</v>
      </c>
      <c r="B785" s="360" t="s">
        <v>2312</v>
      </c>
      <c r="C785" s="360" t="s">
        <v>920</v>
      </c>
      <c r="D785" s="360">
        <v>4004</v>
      </c>
      <c r="E785" s="360" t="s">
        <v>1145</v>
      </c>
      <c r="F785" s="360" t="s">
        <v>552</v>
      </c>
      <c r="G785" s="360" t="s">
        <v>298</v>
      </c>
      <c r="H785" s="360" t="s">
        <v>41</v>
      </c>
      <c r="I785" s="360" t="s">
        <v>50</v>
      </c>
      <c r="J785" s="360" t="s">
        <v>1132</v>
      </c>
      <c r="K785" s="360" t="s">
        <v>290</v>
      </c>
      <c r="L785" s="360" t="s">
        <v>34</v>
      </c>
      <c r="M785" s="361">
        <v>56340900</v>
      </c>
    </row>
    <row r="786" spans="1:13">
      <c r="A786" s="360" t="s">
        <v>11165</v>
      </c>
      <c r="B786" s="360" t="s">
        <v>2313</v>
      </c>
      <c r="C786" s="360" t="s">
        <v>920</v>
      </c>
      <c r="D786" s="360">
        <v>4004</v>
      </c>
      <c r="E786" s="360" t="s">
        <v>1145</v>
      </c>
      <c r="F786" s="360" t="s">
        <v>552</v>
      </c>
      <c r="G786" s="360" t="s">
        <v>298</v>
      </c>
      <c r="H786" s="360" t="s">
        <v>41</v>
      </c>
      <c r="I786" s="360" t="s">
        <v>50</v>
      </c>
      <c r="J786" s="360" t="s">
        <v>1132</v>
      </c>
      <c r="K786" s="360" t="s">
        <v>291</v>
      </c>
      <c r="L786" s="360" t="s">
        <v>34</v>
      </c>
      <c r="M786" s="361">
        <v>48163500</v>
      </c>
    </row>
    <row r="787" spans="1:13">
      <c r="A787" s="360" t="s">
        <v>11166</v>
      </c>
      <c r="B787" s="360" t="s">
        <v>2314</v>
      </c>
      <c r="C787" s="360" t="s">
        <v>920</v>
      </c>
      <c r="D787" s="360">
        <v>4004</v>
      </c>
      <c r="E787" s="360" t="s">
        <v>1145</v>
      </c>
      <c r="F787" s="360" t="s">
        <v>552</v>
      </c>
      <c r="G787" s="360" t="s">
        <v>298</v>
      </c>
      <c r="H787" s="360" t="s">
        <v>41</v>
      </c>
      <c r="I787" s="360" t="s">
        <v>50</v>
      </c>
      <c r="J787" s="360" t="s">
        <v>1132</v>
      </c>
      <c r="K787" s="360" t="s">
        <v>1170</v>
      </c>
      <c r="L787" s="360" t="s">
        <v>32</v>
      </c>
      <c r="M787" s="361">
        <v>38415300</v>
      </c>
    </row>
    <row r="788" spans="1:13">
      <c r="A788" s="360" t="s">
        <v>11167</v>
      </c>
      <c r="B788" s="360" t="s">
        <v>2315</v>
      </c>
      <c r="C788" s="360" t="s">
        <v>920</v>
      </c>
      <c r="D788" s="360">
        <v>4004</v>
      </c>
      <c r="E788" s="360" t="s">
        <v>1145</v>
      </c>
      <c r="F788" s="360" t="s">
        <v>552</v>
      </c>
      <c r="G788" s="360" t="s">
        <v>298</v>
      </c>
      <c r="H788" s="360" t="s">
        <v>41</v>
      </c>
      <c r="I788" s="360" t="s">
        <v>50</v>
      </c>
      <c r="J788" s="360" t="s">
        <v>1132</v>
      </c>
      <c r="K788" s="360" t="s">
        <v>1171</v>
      </c>
      <c r="L788" s="360" t="s">
        <v>32</v>
      </c>
      <c r="M788" s="361">
        <v>33287100</v>
      </c>
    </row>
    <row r="789" spans="1:13">
      <c r="A789" s="360" t="s">
        <v>11168</v>
      </c>
      <c r="B789" s="360" t="s">
        <v>2316</v>
      </c>
      <c r="C789" s="360" t="s">
        <v>920</v>
      </c>
      <c r="D789" s="360">
        <v>4004</v>
      </c>
      <c r="E789" s="360" t="s">
        <v>1145</v>
      </c>
      <c r="F789" s="360" t="s">
        <v>552</v>
      </c>
      <c r="G789" s="360" t="s">
        <v>298</v>
      </c>
      <c r="H789" s="360" t="s">
        <v>41</v>
      </c>
      <c r="I789" s="360" t="s">
        <v>50</v>
      </c>
      <c r="J789" s="360" t="s">
        <v>1132</v>
      </c>
      <c r="K789" s="360" t="s">
        <v>290</v>
      </c>
      <c r="L789" s="360" t="s">
        <v>32</v>
      </c>
      <c r="M789" s="361">
        <v>33287100</v>
      </c>
    </row>
    <row r="790" spans="1:13">
      <c r="A790" s="360" t="s">
        <v>11169</v>
      </c>
      <c r="B790" s="360" t="s">
        <v>2317</v>
      </c>
      <c r="C790" s="360" t="s">
        <v>920</v>
      </c>
      <c r="D790" s="360">
        <v>4004</v>
      </c>
      <c r="E790" s="360" t="s">
        <v>1145</v>
      </c>
      <c r="F790" s="360" t="s">
        <v>552</v>
      </c>
      <c r="G790" s="360" t="s">
        <v>298</v>
      </c>
      <c r="H790" s="360" t="s">
        <v>41</v>
      </c>
      <c r="I790" s="360" t="s">
        <v>50</v>
      </c>
      <c r="J790" s="360" t="s">
        <v>1132</v>
      </c>
      <c r="K790" s="360" t="s">
        <v>291</v>
      </c>
      <c r="L790" s="360" t="s">
        <v>32</v>
      </c>
      <c r="M790" s="361">
        <v>28182000</v>
      </c>
    </row>
    <row r="791" spans="1:13">
      <c r="A791" s="360" t="s">
        <v>11170</v>
      </c>
      <c r="B791" s="360" t="s">
        <v>2318</v>
      </c>
      <c r="C791" s="360" t="s">
        <v>920</v>
      </c>
      <c r="D791" s="360">
        <v>4004</v>
      </c>
      <c r="E791" s="360" t="s">
        <v>1145</v>
      </c>
      <c r="F791" s="360" t="s">
        <v>552</v>
      </c>
      <c r="G791" s="360" t="s">
        <v>298</v>
      </c>
      <c r="H791" s="360" t="s">
        <v>41</v>
      </c>
      <c r="I791" s="360" t="s">
        <v>50</v>
      </c>
      <c r="J791" s="360" t="s">
        <v>1132</v>
      </c>
      <c r="K791" s="360" t="s">
        <v>1170</v>
      </c>
      <c r="L791" s="360" t="s">
        <v>218</v>
      </c>
      <c r="M791" s="361">
        <v>99884400</v>
      </c>
    </row>
    <row r="792" spans="1:13">
      <c r="A792" s="360" t="s">
        <v>11171</v>
      </c>
      <c r="B792" s="360" t="s">
        <v>2319</v>
      </c>
      <c r="C792" s="360" t="s">
        <v>920</v>
      </c>
      <c r="D792" s="360">
        <v>4004</v>
      </c>
      <c r="E792" s="360" t="s">
        <v>1145</v>
      </c>
      <c r="F792" s="360" t="s">
        <v>552</v>
      </c>
      <c r="G792" s="360" t="s">
        <v>298</v>
      </c>
      <c r="H792" s="360" t="s">
        <v>41</v>
      </c>
      <c r="I792" s="360" t="s">
        <v>50</v>
      </c>
      <c r="J792" s="360" t="s">
        <v>1132</v>
      </c>
      <c r="K792" s="360" t="s">
        <v>1171</v>
      </c>
      <c r="L792" s="360" t="s">
        <v>218</v>
      </c>
      <c r="M792" s="361">
        <v>87595200</v>
      </c>
    </row>
    <row r="793" spans="1:13">
      <c r="A793" s="360" t="s">
        <v>11172</v>
      </c>
      <c r="B793" s="360" t="s">
        <v>2320</v>
      </c>
      <c r="C793" s="360" t="s">
        <v>920</v>
      </c>
      <c r="D793" s="360">
        <v>4004</v>
      </c>
      <c r="E793" s="360" t="s">
        <v>1145</v>
      </c>
      <c r="F793" s="360" t="s">
        <v>552</v>
      </c>
      <c r="G793" s="360" t="s">
        <v>298</v>
      </c>
      <c r="H793" s="360" t="s">
        <v>41</v>
      </c>
      <c r="I793" s="360" t="s">
        <v>50</v>
      </c>
      <c r="J793" s="360" t="s">
        <v>1132</v>
      </c>
      <c r="K793" s="360" t="s">
        <v>290</v>
      </c>
      <c r="L793" s="360" t="s">
        <v>218</v>
      </c>
      <c r="M793" s="361">
        <v>84522900</v>
      </c>
    </row>
    <row r="794" spans="1:13">
      <c r="A794" s="360" t="s">
        <v>11173</v>
      </c>
      <c r="B794" s="360" t="s">
        <v>2321</v>
      </c>
      <c r="C794" s="360" t="s">
        <v>920</v>
      </c>
      <c r="D794" s="360">
        <v>4004</v>
      </c>
      <c r="E794" s="360" t="s">
        <v>1145</v>
      </c>
      <c r="F794" s="360" t="s">
        <v>552</v>
      </c>
      <c r="G794" s="360" t="s">
        <v>298</v>
      </c>
      <c r="H794" s="360" t="s">
        <v>41</v>
      </c>
      <c r="I794" s="360" t="s">
        <v>50</v>
      </c>
      <c r="J794" s="360" t="s">
        <v>1132</v>
      </c>
      <c r="K794" s="360" t="s">
        <v>291</v>
      </c>
      <c r="L794" s="360" t="s">
        <v>218</v>
      </c>
      <c r="M794" s="361">
        <v>72210600</v>
      </c>
    </row>
    <row r="795" spans="1:13">
      <c r="A795" s="360" t="s">
        <v>11174</v>
      </c>
      <c r="B795" s="360" t="s">
        <v>2310</v>
      </c>
      <c r="C795" s="360" t="s">
        <v>920</v>
      </c>
      <c r="D795" s="360">
        <v>4004</v>
      </c>
      <c r="E795" s="360" t="s">
        <v>1145</v>
      </c>
      <c r="F795" s="360" t="s">
        <v>552</v>
      </c>
      <c r="G795" s="360" t="s">
        <v>298</v>
      </c>
      <c r="H795" s="360" t="s">
        <v>41</v>
      </c>
      <c r="I795" s="360" t="s">
        <v>223</v>
      </c>
      <c r="J795" s="360" t="s">
        <v>1129</v>
      </c>
      <c r="K795" s="360" t="s">
        <v>1170</v>
      </c>
      <c r="L795" s="360" t="s">
        <v>34</v>
      </c>
      <c r="M795" s="361">
        <v>62670300</v>
      </c>
    </row>
    <row r="796" spans="1:13">
      <c r="A796" s="360" t="s">
        <v>11175</v>
      </c>
      <c r="B796" s="360" t="s">
        <v>2311</v>
      </c>
      <c r="C796" s="360" t="s">
        <v>920</v>
      </c>
      <c r="D796" s="360">
        <v>4004</v>
      </c>
      <c r="E796" s="360" t="s">
        <v>1145</v>
      </c>
      <c r="F796" s="360" t="s">
        <v>552</v>
      </c>
      <c r="G796" s="360" t="s">
        <v>298</v>
      </c>
      <c r="H796" s="360" t="s">
        <v>41</v>
      </c>
      <c r="I796" s="360" t="s">
        <v>223</v>
      </c>
      <c r="J796" s="360" t="s">
        <v>1129</v>
      </c>
      <c r="K796" s="360" t="s">
        <v>1171</v>
      </c>
      <c r="L796" s="360" t="s">
        <v>34</v>
      </c>
      <c r="M796" s="361">
        <v>54954900</v>
      </c>
    </row>
    <row r="797" spans="1:13">
      <c r="A797" s="360" t="s">
        <v>11176</v>
      </c>
      <c r="B797" s="360" t="s">
        <v>2312</v>
      </c>
      <c r="C797" s="360" t="s">
        <v>920</v>
      </c>
      <c r="D797" s="360">
        <v>4004</v>
      </c>
      <c r="E797" s="360" t="s">
        <v>1145</v>
      </c>
      <c r="F797" s="360" t="s">
        <v>552</v>
      </c>
      <c r="G797" s="360" t="s">
        <v>298</v>
      </c>
      <c r="H797" s="360" t="s">
        <v>41</v>
      </c>
      <c r="I797" s="360" t="s">
        <v>223</v>
      </c>
      <c r="J797" s="360" t="s">
        <v>1129</v>
      </c>
      <c r="K797" s="360" t="s">
        <v>290</v>
      </c>
      <c r="L797" s="360" t="s">
        <v>34</v>
      </c>
      <c r="M797" s="361">
        <v>53037600</v>
      </c>
    </row>
    <row r="798" spans="1:13">
      <c r="A798" s="360" t="s">
        <v>11177</v>
      </c>
      <c r="B798" s="360" t="s">
        <v>2313</v>
      </c>
      <c r="C798" s="360" t="s">
        <v>920</v>
      </c>
      <c r="D798" s="360">
        <v>4004</v>
      </c>
      <c r="E798" s="360" t="s">
        <v>1145</v>
      </c>
      <c r="F798" s="360" t="s">
        <v>552</v>
      </c>
      <c r="G798" s="360" t="s">
        <v>298</v>
      </c>
      <c r="H798" s="360" t="s">
        <v>41</v>
      </c>
      <c r="I798" s="360" t="s">
        <v>223</v>
      </c>
      <c r="J798" s="360" t="s">
        <v>1129</v>
      </c>
      <c r="K798" s="360" t="s">
        <v>291</v>
      </c>
      <c r="L798" s="360" t="s">
        <v>34</v>
      </c>
      <c r="M798" s="361">
        <v>45299100</v>
      </c>
    </row>
    <row r="799" spans="1:13">
      <c r="A799" s="360" t="s">
        <v>11178</v>
      </c>
      <c r="B799" s="360" t="s">
        <v>2314</v>
      </c>
      <c r="C799" s="360" t="s">
        <v>920</v>
      </c>
      <c r="D799" s="360">
        <v>4004</v>
      </c>
      <c r="E799" s="360" t="s">
        <v>1145</v>
      </c>
      <c r="F799" s="360" t="s">
        <v>552</v>
      </c>
      <c r="G799" s="360" t="s">
        <v>298</v>
      </c>
      <c r="H799" s="360" t="s">
        <v>41</v>
      </c>
      <c r="I799" s="360" t="s">
        <v>223</v>
      </c>
      <c r="J799" s="360" t="s">
        <v>1129</v>
      </c>
      <c r="K799" s="360" t="s">
        <v>1170</v>
      </c>
      <c r="L799" s="360" t="s">
        <v>32</v>
      </c>
      <c r="M799" s="361">
        <v>36151500</v>
      </c>
    </row>
    <row r="800" spans="1:13">
      <c r="A800" s="360" t="s">
        <v>11179</v>
      </c>
      <c r="B800" s="360" t="s">
        <v>2315</v>
      </c>
      <c r="C800" s="360" t="s">
        <v>920</v>
      </c>
      <c r="D800" s="360">
        <v>4004</v>
      </c>
      <c r="E800" s="360" t="s">
        <v>1145</v>
      </c>
      <c r="F800" s="360" t="s">
        <v>552</v>
      </c>
      <c r="G800" s="360" t="s">
        <v>298</v>
      </c>
      <c r="H800" s="360" t="s">
        <v>41</v>
      </c>
      <c r="I800" s="360" t="s">
        <v>223</v>
      </c>
      <c r="J800" s="360" t="s">
        <v>1129</v>
      </c>
      <c r="K800" s="360" t="s">
        <v>1171</v>
      </c>
      <c r="L800" s="360" t="s">
        <v>32</v>
      </c>
      <c r="M800" s="361">
        <v>31323600</v>
      </c>
    </row>
    <row r="801" spans="1:13">
      <c r="A801" s="360" t="s">
        <v>11180</v>
      </c>
      <c r="B801" s="360" t="s">
        <v>2316</v>
      </c>
      <c r="C801" s="360" t="s">
        <v>920</v>
      </c>
      <c r="D801" s="360">
        <v>4004</v>
      </c>
      <c r="E801" s="360" t="s">
        <v>1145</v>
      </c>
      <c r="F801" s="360" t="s">
        <v>552</v>
      </c>
      <c r="G801" s="360" t="s">
        <v>298</v>
      </c>
      <c r="H801" s="360" t="s">
        <v>41</v>
      </c>
      <c r="I801" s="360" t="s">
        <v>223</v>
      </c>
      <c r="J801" s="360" t="s">
        <v>1129</v>
      </c>
      <c r="K801" s="360" t="s">
        <v>290</v>
      </c>
      <c r="L801" s="360" t="s">
        <v>32</v>
      </c>
      <c r="M801" s="361">
        <v>31323600</v>
      </c>
    </row>
    <row r="802" spans="1:13">
      <c r="A802" s="360" t="s">
        <v>11181</v>
      </c>
      <c r="B802" s="360" t="s">
        <v>2317</v>
      </c>
      <c r="C802" s="360" t="s">
        <v>920</v>
      </c>
      <c r="D802" s="360">
        <v>4004</v>
      </c>
      <c r="E802" s="360" t="s">
        <v>1145</v>
      </c>
      <c r="F802" s="360" t="s">
        <v>552</v>
      </c>
      <c r="G802" s="360" t="s">
        <v>298</v>
      </c>
      <c r="H802" s="360" t="s">
        <v>41</v>
      </c>
      <c r="I802" s="360" t="s">
        <v>223</v>
      </c>
      <c r="J802" s="360" t="s">
        <v>1129</v>
      </c>
      <c r="K802" s="360" t="s">
        <v>291</v>
      </c>
      <c r="L802" s="360" t="s">
        <v>32</v>
      </c>
      <c r="M802" s="361">
        <v>26518800</v>
      </c>
    </row>
    <row r="803" spans="1:13">
      <c r="A803" s="360" t="s">
        <v>11182</v>
      </c>
      <c r="B803" s="360" t="s">
        <v>2318</v>
      </c>
      <c r="C803" s="360" t="s">
        <v>920</v>
      </c>
      <c r="D803" s="360">
        <v>4004</v>
      </c>
      <c r="E803" s="360" t="s">
        <v>1145</v>
      </c>
      <c r="F803" s="360" t="s">
        <v>552</v>
      </c>
      <c r="G803" s="360" t="s">
        <v>298</v>
      </c>
      <c r="H803" s="360" t="s">
        <v>41</v>
      </c>
      <c r="I803" s="360" t="s">
        <v>223</v>
      </c>
      <c r="J803" s="360" t="s">
        <v>1129</v>
      </c>
      <c r="K803" s="360" t="s">
        <v>1170</v>
      </c>
      <c r="L803" s="360" t="s">
        <v>218</v>
      </c>
      <c r="M803" s="361">
        <v>94017000</v>
      </c>
    </row>
    <row r="804" spans="1:13">
      <c r="A804" s="360" t="s">
        <v>11183</v>
      </c>
      <c r="B804" s="360" t="s">
        <v>2319</v>
      </c>
      <c r="C804" s="360" t="s">
        <v>920</v>
      </c>
      <c r="D804" s="360">
        <v>4004</v>
      </c>
      <c r="E804" s="360" t="s">
        <v>1145</v>
      </c>
      <c r="F804" s="360" t="s">
        <v>552</v>
      </c>
      <c r="G804" s="360" t="s">
        <v>298</v>
      </c>
      <c r="H804" s="360" t="s">
        <v>41</v>
      </c>
      <c r="I804" s="360" t="s">
        <v>223</v>
      </c>
      <c r="J804" s="360" t="s">
        <v>1129</v>
      </c>
      <c r="K804" s="360" t="s">
        <v>1171</v>
      </c>
      <c r="L804" s="360" t="s">
        <v>218</v>
      </c>
      <c r="M804" s="361">
        <v>82420800</v>
      </c>
    </row>
    <row r="805" spans="1:13">
      <c r="A805" s="360" t="s">
        <v>11184</v>
      </c>
      <c r="B805" s="360" t="s">
        <v>2320</v>
      </c>
      <c r="C805" s="360" t="s">
        <v>920</v>
      </c>
      <c r="D805" s="360">
        <v>4004</v>
      </c>
      <c r="E805" s="360" t="s">
        <v>1145</v>
      </c>
      <c r="F805" s="360" t="s">
        <v>552</v>
      </c>
      <c r="G805" s="360" t="s">
        <v>298</v>
      </c>
      <c r="H805" s="360" t="s">
        <v>41</v>
      </c>
      <c r="I805" s="360" t="s">
        <v>223</v>
      </c>
      <c r="J805" s="360" t="s">
        <v>1129</v>
      </c>
      <c r="K805" s="360" t="s">
        <v>290</v>
      </c>
      <c r="L805" s="360" t="s">
        <v>218</v>
      </c>
      <c r="M805" s="361">
        <v>79556400</v>
      </c>
    </row>
    <row r="806" spans="1:13">
      <c r="A806" s="360" t="s">
        <v>11185</v>
      </c>
      <c r="B806" s="360" t="s">
        <v>2321</v>
      </c>
      <c r="C806" s="360" t="s">
        <v>920</v>
      </c>
      <c r="D806" s="360">
        <v>4004</v>
      </c>
      <c r="E806" s="360" t="s">
        <v>1145</v>
      </c>
      <c r="F806" s="360" t="s">
        <v>552</v>
      </c>
      <c r="G806" s="360" t="s">
        <v>298</v>
      </c>
      <c r="H806" s="360" t="s">
        <v>41</v>
      </c>
      <c r="I806" s="360" t="s">
        <v>223</v>
      </c>
      <c r="J806" s="360" t="s">
        <v>1129</v>
      </c>
      <c r="K806" s="360" t="s">
        <v>291</v>
      </c>
      <c r="L806" s="360" t="s">
        <v>218</v>
      </c>
      <c r="M806" s="361">
        <v>67983300</v>
      </c>
    </row>
    <row r="807" spans="1:13">
      <c r="A807" s="360" t="s">
        <v>11186</v>
      </c>
      <c r="B807" s="360" t="s">
        <v>2310</v>
      </c>
      <c r="C807" s="360" t="s">
        <v>920</v>
      </c>
      <c r="D807" s="360">
        <v>4004</v>
      </c>
      <c r="E807" s="360" t="s">
        <v>1145</v>
      </c>
      <c r="F807" s="360" t="s">
        <v>552</v>
      </c>
      <c r="G807" s="360" t="s">
        <v>298</v>
      </c>
      <c r="H807" s="360" t="s">
        <v>41</v>
      </c>
      <c r="I807" s="360" t="s">
        <v>421</v>
      </c>
      <c r="J807" s="360" t="s">
        <v>1134</v>
      </c>
      <c r="K807" s="360" t="s">
        <v>1170</v>
      </c>
      <c r="L807" s="360" t="s">
        <v>34</v>
      </c>
      <c r="M807" s="361">
        <v>62670300</v>
      </c>
    </row>
    <row r="808" spans="1:13">
      <c r="A808" s="360" t="s">
        <v>11187</v>
      </c>
      <c r="B808" s="360" t="s">
        <v>2311</v>
      </c>
      <c r="C808" s="360" t="s">
        <v>920</v>
      </c>
      <c r="D808" s="360">
        <v>4004</v>
      </c>
      <c r="E808" s="360" t="s">
        <v>1145</v>
      </c>
      <c r="F808" s="360" t="s">
        <v>552</v>
      </c>
      <c r="G808" s="360" t="s">
        <v>298</v>
      </c>
      <c r="H808" s="360" t="s">
        <v>41</v>
      </c>
      <c r="I808" s="360" t="s">
        <v>421</v>
      </c>
      <c r="J808" s="360" t="s">
        <v>1134</v>
      </c>
      <c r="K808" s="360" t="s">
        <v>1171</v>
      </c>
      <c r="L808" s="360" t="s">
        <v>34</v>
      </c>
      <c r="M808" s="361">
        <v>54954900</v>
      </c>
    </row>
    <row r="809" spans="1:13">
      <c r="A809" s="360" t="s">
        <v>11188</v>
      </c>
      <c r="B809" s="360" t="s">
        <v>2312</v>
      </c>
      <c r="C809" s="360" t="s">
        <v>920</v>
      </c>
      <c r="D809" s="360">
        <v>4004</v>
      </c>
      <c r="E809" s="360" t="s">
        <v>1145</v>
      </c>
      <c r="F809" s="360" t="s">
        <v>552</v>
      </c>
      <c r="G809" s="360" t="s">
        <v>298</v>
      </c>
      <c r="H809" s="360" t="s">
        <v>41</v>
      </c>
      <c r="I809" s="360" t="s">
        <v>421</v>
      </c>
      <c r="J809" s="360" t="s">
        <v>1134</v>
      </c>
      <c r="K809" s="360" t="s">
        <v>290</v>
      </c>
      <c r="L809" s="360" t="s">
        <v>34</v>
      </c>
      <c r="M809" s="361">
        <v>53037600</v>
      </c>
    </row>
    <row r="810" spans="1:13">
      <c r="A810" s="360" t="s">
        <v>11189</v>
      </c>
      <c r="B810" s="360" t="s">
        <v>2313</v>
      </c>
      <c r="C810" s="360" t="s">
        <v>920</v>
      </c>
      <c r="D810" s="360">
        <v>4004</v>
      </c>
      <c r="E810" s="360" t="s">
        <v>1145</v>
      </c>
      <c r="F810" s="360" t="s">
        <v>552</v>
      </c>
      <c r="G810" s="360" t="s">
        <v>298</v>
      </c>
      <c r="H810" s="360" t="s">
        <v>41</v>
      </c>
      <c r="I810" s="360" t="s">
        <v>421</v>
      </c>
      <c r="J810" s="360" t="s">
        <v>1134</v>
      </c>
      <c r="K810" s="360" t="s">
        <v>291</v>
      </c>
      <c r="L810" s="360" t="s">
        <v>34</v>
      </c>
      <c r="M810" s="361">
        <v>45299100</v>
      </c>
    </row>
    <row r="811" spans="1:13">
      <c r="A811" s="360" t="s">
        <v>11190</v>
      </c>
      <c r="B811" s="360" t="s">
        <v>2314</v>
      </c>
      <c r="C811" s="360" t="s">
        <v>920</v>
      </c>
      <c r="D811" s="360">
        <v>4004</v>
      </c>
      <c r="E811" s="360" t="s">
        <v>1145</v>
      </c>
      <c r="F811" s="360" t="s">
        <v>552</v>
      </c>
      <c r="G811" s="360" t="s">
        <v>298</v>
      </c>
      <c r="H811" s="360" t="s">
        <v>41</v>
      </c>
      <c r="I811" s="360" t="s">
        <v>421</v>
      </c>
      <c r="J811" s="360" t="s">
        <v>1134</v>
      </c>
      <c r="K811" s="360" t="s">
        <v>1170</v>
      </c>
      <c r="L811" s="360" t="s">
        <v>32</v>
      </c>
      <c r="M811" s="361">
        <v>36151500</v>
      </c>
    </row>
    <row r="812" spans="1:13">
      <c r="A812" s="360" t="s">
        <v>11191</v>
      </c>
      <c r="B812" s="360" t="s">
        <v>2315</v>
      </c>
      <c r="C812" s="360" t="s">
        <v>920</v>
      </c>
      <c r="D812" s="360">
        <v>4004</v>
      </c>
      <c r="E812" s="360" t="s">
        <v>1145</v>
      </c>
      <c r="F812" s="360" t="s">
        <v>552</v>
      </c>
      <c r="G812" s="360" t="s">
        <v>298</v>
      </c>
      <c r="H812" s="360" t="s">
        <v>41</v>
      </c>
      <c r="I812" s="360" t="s">
        <v>421</v>
      </c>
      <c r="J812" s="360" t="s">
        <v>1134</v>
      </c>
      <c r="K812" s="360" t="s">
        <v>1171</v>
      </c>
      <c r="L812" s="360" t="s">
        <v>32</v>
      </c>
      <c r="M812" s="361">
        <v>31323600</v>
      </c>
    </row>
    <row r="813" spans="1:13">
      <c r="A813" s="360" t="s">
        <v>11192</v>
      </c>
      <c r="B813" s="360" t="s">
        <v>2316</v>
      </c>
      <c r="C813" s="360" t="s">
        <v>920</v>
      </c>
      <c r="D813" s="360">
        <v>4004</v>
      </c>
      <c r="E813" s="360" t="s">
        <v>1145</v>
      </c>
      <c r="F813" s="360" t="s">
        <v>552</v>
      </c>
      <c r="G813" s="360" t="s">
        <v>298</v>
      </c>
      <c r="H813" s="360" t="s">
        <v>41</v>
      </c>
      <c r="I813" s="360" t="s">
        <v>421</v>
      </c>
      <c r="J813" s="360" t="s">
        <v>1134</v>
      </c>
      <c r="K813" s="360" t="s">
        <v>290</v>
      </c>
      <c r="L813" s="360" t="s">
        <v>32</v>
      </c>
      <c r="M813" s="361">
        <v>31323600</v>
      </c>
    </row>
    <row r="814" spans="1:13">
      <c r="A814" s="360" t="s">
        <v>11193</v>
      </c>
      <c r="B814" s="360" t="s">
        <v>2317</v>
      </c>
      <c r="C814" s="360" t="s">
        <v>920</v>
      </c>
      <c r="D814" s="360">
        <v>4004</v>
      </c>
      <c r="E814" s="360" t="s">
        <v>1145</v>
      </c>
      <c r="F814" s="360" t="s">
        <v>552</v>
      </c>
      <c r="G814" s="360" t="s">
        <v>298</v>
      </c>
      <c r="H814" s="360" t="s">
        <v>41</v>
      </c>
      <c r="I814" s="360" t="s">
        <v>421</v>
      </c>
      <c r="J814" s="360" t="s">
        <v>1134</v>
      </c>
      <c r="K814" s="360" t="s">
        <v>291</v>
      </c>
      <c r="L814" s="360" t="s">
        <v>32</v>
      </c>
      <c r="M814" s="361">
        <v>26518800</v>
      </c>
    </row>
    <row r="815" spans="1:13">
      <c r="A815" s="360" t="s">
        <v>11194</v>
      </c>
      <c r="B815" s="360" t="s">
        <v>2318</v>
      </c>
      <c r="C815" s="360" t="s">
        <v>920</v>
      </c>
      <c r="D815" s="360">
        <v>4004</v>
      </c>
      <c r="E815" s="360" t="s">
        <v>1145</v>
      </c>
      <c r="F815" s="360" t="s">
        <v>552</v>
      </c>
      <c r="G815" s="360" t="s">
        <v>298</v>
      </c>
      <c r="H815" s="360" t="s">
        <v>41</v>
      </c>
      <c r="I815" s="360" t="s">
        <v>421</v>
      </c>
      <c r="J815" s="360" t="s">
        <v>1134</v>
      </c>
      <c r="K815" s="360" t="s">
        <v>1170</v>
      </c>
      <c r="L815" s="360" t="s">
        <v>218</v>
      </c>
      <c r="M815" s="361">
        <v>94017000</v>
      </c>
    </row>
    <row r="816" spans="1:13">
      <c r="A816" s="360" t="s">
        <v>11195</v>
      </c>
      <c r="B816" s="360" t="s">
        <v>2319</v>
      </c>
      <c r="C816" s="360" t="s">
        <v>920</v>
      </c>
      <c r="D816" s="360">
        <v>4004</v>
      </c>
      <c r="E816" s="360" t="s">
        <v>1145</v>
      </c>
      <c r="F816" s="360" t="s">
        <v>552</v>
      </c>
      <c r="G816" s="360" t="s">
        <v>298</v>
      </c>
      <c r="H816" s="360" t="s">
        <v>41</v>
      </c>
      <c r="I816" s="360" t="s">
        <v>421</v>
      </c>
      <c r="J816" s="360" t="s">
        <v>1134</v>
      </c>
      <c r="K816" s="360" t="s">
        <v>1171</v>
      </c>
      <c r="L816" s="360" t="s">
        <v>218</v>
      </c>
      <c r="M816" s="361">
        <v>82420800</v>
      </c>
    </row>
    <row r="817" spans="1:13">
      <c r="A817" s="360" t="s">
        <v>11196</v>
      </c>
      <c r="B817" s="360" t="s">
        <v>2320</v>
      </c>
      <c r="C817" s="360" t="s">
        <v>920</v>
      </c>
      <c r="D817" s="360">
        <v>4004</v>
      </c>
      <c r="E817" s="360" t="s">
        <v>1145</v>
      </c>
      <c r="F817" s="360" t="s">
        <v>552</v>
      </c>
      <c r="G817" s="360" t="s">
        <v>298</v>
      </c>
      <c r="H817" s="360" t="s">
        <v>41</v>
      </c>
      <c r="I817" s="360" t="s">
        <v>421</v>
      </c>
      <c r="J817" s="360" t="s">
        <v>1134</v>
      </c>
      <c r="K817" s="360" t="s">
        <v>290</v>
      </c>
      <c r="L817" s="360" t="s">
        <v>218</v>
      </c>
      <c r="M817" s="361">
        <v>79556400</v>
      </c>
    </row>
    <row r="818" spans="1:13">
      <c r="A818" s="360" t="s">
        <v>11197</v>
      </c>
      <c r="B818" s="360" t="s">
        <v>2321</v>
      </c>
      <c r="C818" s="360" t="s">
        <v>920</v>
      </c>
      <c r="D818" s="360">
        <v>4004</v>
      </c>
      <c r="E818" s="360" t="s">
        <v>1145</v>
      </c>
      <c r="F818" s="360" t="s">
        <v>552</v>
      </c>
      <c r="G818" s="360" t="s">
        <v>298</v>
      </c>
      <c r="H818" s="360" t="s">
        <v>41</v>
      </c>
      <c r="I818" s="360" t="s">
        <v>421</v>
      </c>
      <c r="J818" s="360" t="s">
        <v>1134</v>
      </c>
      <c r="K818" s="360" t="s">
        <v>291</v>
      </c>
      <c r="L818" s="360" t="s">
        <v>218</v>
      </c>
      <c r="M818" s="361">
        <v>67983300</v>
      </c>
    </row>
    <row r="819" spans="1:13">
      <c r="A819" s="360" t="s">
        <v>11198</v>
      </c>
      <c r="B819" s="360" t="s">
        <v>2310</v>
      </c>
      <c r="C819" s="360" t="s">
        <v>920</v>
      </c>
      <c r="D819" s="360">
        <v>4004</v>
      </c>
      <c r="E819" s="360" t="s">
        <v>1145</v>
      </c>
      <c r="F819" s="360" t="s">
        <v>552</v>
      </c>
      <c r="G819" s="360" t="s">
        <v>298</v>
      </c>
      <c r="H819" s="360" t="s">
        <v>41</v>
      </c>
      <c r="I819" s="360" t="s">
        <v>422</v>
      </c>
      <c r="J819" s="360" t="s">
        <v>1125</v>
      </c>
      <c r="K819" s="360" t="s">
        <v>1170</v>
      </c>
      <c r="L819" s="360" t="s">
        <v>34</v>
      </c>
      <c r="M819" s="361">
        <v>57865500</v>
      </c>
    </row>
    <row r="820" spans="1:13">
      <c r="A820" s="360" t="s">
        <v>11199</v>
      </c>
      <c r="B820" s="360" t="s">
        <v>2311</v>
      </c>
      <c r="C820" s="360" t="s">
        <v>920</v>
      </c>
      <c r="D820" s="360">
        <v>4004</v>
      </c>
      <c r="E820" s="360" t="s">
        <v>1145</v>
      </c>
      <c r="F820" s="360" t="s">
        <v>552</v>
      </c>
      <c r="G820" s="360" t="s">
        <v>298</v>
      </c>
      <c r="H820" s="360" t="s">
        <v>41</v>
      </c>
      <c r="I820" s="360" t="s">
        <v>422</v>
      </c>
      <c r="J820" s="360" t="s">
        <v>1125</v>
      </c>
      <c r="K820" s="360" t="s">
        <v>1171</v>
      </c>
      <c r="L820" s="360" t="s">
        <v>34</v>
      </c>
      <c r="M820" s="361">
        <v>50127000</v>
      </c>
    </row>
    <row r="821" spans="1:13">
      <c r="A821" s="360" t="s">
        <v>11200</v>
      </c>
      <c r="B821" s="360" t="s">
        <v>2312</v>
      </c>
      <c r="C821" s="360" t="s">
        <v>920</v>
      </c>
      <c r="D821" s="360">
        <v>4004</v>
      </c>
      <c r="E821" s="360" t="s">
        <v>1145</v>
      </c>
      <c r="F821" s="360" t="s">
        <v>552</v>
      </c>
      <c r="G821" s="360" t="s">
        <v>298</v>
      </c>
      <c r="H821" s="360" t="s">
        <v>41</v>
      </c>
      <c r="I821" s="360" t="s">
        <v>422</v>
      </c>
      <c r="J821" s="360" t="s">
        <v>1125</v>
      </c>
      <c r="K821" s="360" t="s">
        <v>290</v>
      </c>
      <c r="L821" s="360" t="s">
        <v>34</v>
      </c>
      <c r="M821" s="361">
        <v>50612100</v>
      </c>
    </row>
    <row r="822" spans="1:13">
      <c r="A822" s="360" t="s">
        <v>11201</v>
      </c>
      <c r="B822" s="360" t="s">
        <v>2313</v>
      </c>
      <c r="C822" s="360" t="s">
        <v>920</v>
      </c>
      <c r="D822" s="360">
        <v>4004</v>
      </c>
      <c r="E822" s="360" t="s">
        <v>1145</v>
      </c>
      <c r="F822" s="360" t="s">
        <v>552</v>
      </c>
      <c r="G822" s="360" t="s">
        <v>298</v>
      </c>
      <c r="H822" s="360" t="s">
        <v>41</v>
      </c>
      <c r="I822" s="360" t="s">
        <v>422</v>
      </c>
      <c r="J822" s="360" t="s">
        <v>1125</v>
      </c>
      <c r="K822" s="360" t="s">
        <v>291</v>
      </c>
      <c r="L822" s="360" t="s">
        <v>34</v>
      </c>
      <c r="M822" s="361">
        <v>42919800</v>
      </c>
    </row>
    <row r="823" spans="1:13">
      <c r="A823" s="360" t="s">
        <v>11202</v>
      </c>
      <c r="B823" s="360" t="s">
        <v>2314</v>
      </c>
      <c r="C823" s="360" t="s">
        <v>920</v>
      </c>
      <c r="D823" s="360">
        <v>4004</v>
      </c>
      <c r="E823" s="360" t="s">
        <v>1145</v>
      </c>
      <c r="F823" s="360" t="s">
        <v>552</v>
      </c>
      <c r="G823" s="360" t="s">
        <v>298</v>
      </c>
      <c r="H823" s="360" t="s">
        <v>41</v>
      </c>
      <c r="I823" s="360" t="s">
        <v>422</v>
      </c>
      <c r="J823" s="360" t="s">
        <v>1125</v>
      </c>
      <c r="K823" s="360" t="s">
        <v>1170</v>
      </c>
      <c r="L823" s="360" t="s">
        <v>32</v>
      </c>
      <c r="M823" s="361">
        <v>31323600</v>
      </c>
    </row>
    <row r="824" spans="1:13">
      <c r="A824" s="360" t="s">
        <v>11203</v>
      </c>
      <c r="B824" s="360" t="s">
        <v>2315</v>
      </c>
      <c r="C824" s="360" t="s">
        <v>920</v>
      </c>
      <c r="D824" s="360">
        <v>4004</v>
      </c>
      <c r="E824" s="360" t="s">
        <v>1145</v>
      </c>
      <c r="F824" s="360" t="s">
        <v>552</v>
      </c>
      <c r="G824" s="360" t="s">
        <v>298</v>
      </c>
      <c r="H824" s="360" t="s">
        <v>41</v>
      </c>
      <c r="I824" s="360" t="s">
        <v>422</v>
      </c>
      <c r="J824" s="360" t="s">
        <v>1125</v>
      </c>
      <c r="K824" s="360" t="s">
        <v>1171</v>
      </c>
      <c r="L824" s="360" t="s">
        <v>32</v>
      </c>
      <c r="M824" s="361">
        <v>26518800</v>
      </c>
    </row>
    <row r="825" spans="1:13">
      <c r="A825" s="360" t="s">
        <v>11204</v>
      </c>
      <c r="B825" s="360" t="s">
        <v>2316</v>
      </c>
      <c r="C825" s="360" t="s">
        <v>920</v>
      </c>
      <c r="D825" s="360">
        <v>4004</v>
      </c>
      <c r="E825" s="360" t="s">
        <v>1145</v>
      </c>
      <c r="F825" s="360" t="s">
        <v>552</v>
      </c>
      <c r="G825" s="360" t="s">
        <v>298</v>
      </c>
      <c r="H825" s="360" t="s">
        <v>41</v>
      </c>
      <c r="I825" s="360" t="s">
        <v>422</v>
      </c>
      <c r="J825" s="360" t="s">
        <v>1125</v>
      </c>
      <c r="K825" s="360" t="s">
        <v>290</v>
      </c>
      <c r="L825" s="360" t="s">
        <v>32</v>
      </c>
      <c r="M825" s="361">
        <v>28921200</v>
      </c>
    </row>
    <row r="826" spans="1:13">
      <c r="A826" s="360" t="s">
        <v>11205</v>
      </c>
      <c r="B826" s="360" t="s">
        <v>2317</v>
      </c>
      <c r="C826" s="360" t="s">
        <v>920</v>
      </c>
      <c r="D826" s="360">
        <v>4004</v>
      </c>
      <c r="E826" s="360" t="s">
        <v>1145</v>
      </c>
      <c r="F826" s="360" t="s">
        <v>552</v>
      </c>
      <c r="G826" s="360" t="s">
        <v>298</v>
      </c>
      <c r="H826" s="360" t="s">
        <v>41</v>
      </c>
      <c r="I826" s="360" t="s">
        <v>422</v>
      </c>
      <c r="J826" s="360" t="s">
        <v>1125</v>
      </c>
      <c r="K826" s="360" t="s">
        <v>291</v>
      </c>
      <c r="L826" s="360" t="s">
        <v>32</v>
      </c>
      <c r="M826" s="361">
        <v>24116400</v>
      </c>
    </row>
    <row r="827" spans="1:13">
      <c r="A827" s="360" t="s">
        <v>11206</v>
      </c>
      <c r="B827" s="360" t="s">
        <v>2318</v>
      </c>
      <c r="C827" s="360" t="s">
        <v>920</v>
      </c>
      <c r="D827" s="360">
        <v>4004</v>
      </c>
      <c r="E827" s="360" t="s">
        <v>1145</v>
      </c>
      <c r="F827" s="360" t="s">
        <v>552</v>
      </c>
      <c r="G827" s="360" t="s">
        <v>298</v>
      </c>
      <c r="H827" s="360" t="s">
        <v>41</v>
      </c>
      <c r="I827" s="360" t="s">
        <v>422</v>
      </c>
      <c r="J827" s="360" t="s">
        <v>1125</v>
      </c>
      <c r="K827" s="360" t="s">
        <v>1170</v>
      </c>
      <c r="L827" s="360" t="s">
        <v>218</v>
      </c>
      <c r="M827" s="361">
        <v>89189100</v>
      </c>
    </row>
    <row r="828" spans="1:13">
      <c r="A828" s="360" t="s">
        <v>11207</v>
      </c>
      <c r="B828" s="360" t="s">
        <v>2319</v>
      </c>
      <c r="C828" s="360" t="s">
        <v>920</v>
      </c>
      <c r="D828" s="360">
        <v>4004</v>
      </c>
      <c r="E828" s="360" t="s">
        <v>1145</v>
      </c>
      <c r="F828" s="360" t="s">
        <v>552</v>
      </c>
      <c r="G828" s="360" t="s">
        <v>298</v>
      </c>
      <c r="H828" s="360" t="s">
        <v>41</v>
      </c>
      <c r="I828" s="360" t="s">
        <v>422</v>
      </c>
      <c r="J828" s="360" t="s">
        <v>1125</v>
      </c>
      <c r="K828" s="360" t="s">
        <v>1171</v>
      </c>
      <c r="L828" s="360" t="s">
        <v>218</v>
      </c>
      <c r="M828" s="361">
        <v>77639100</v>
      </c>
    </row>
    <row r="829" spans="1:13">
      <c r="A829" s="360" t="s">
        <v>11208</v>
      </c>
      <c r="B829" s="360" t="s">
        <v>2320</v>
      </c>
      <c r="C829" s="360" t="s">
        <v>920</v>
      </c>
      <c r="D829" s="360">
        <v>4004</v>
      </c>
      <c r="E829" s="360" t="s">
        <v>1145</v>
      </c>
      <c r="F829" s="360" t="s">
        <v>552</v>
      </c>
      <c r="G829" s="360" t="s">
        <v>298</v>
      </c>
      <c r="H829" s="360" t="s">
        <v>41</v>
      </c>
      <c r="I829" s="360" t="s">
        <v>422</v>
      </c>
      <c r="J829" s="360" t="s">
        <v>1125</v>
      </c>
      <c r="K829" s="360" t="s">
        <v>290</v>
      </c>
      <c r="L829" s="360" t="s">
        <v>218</v>
      </c>
      <c r="M829" s="361">
        <v>77154000</v>
      </c>
    </row>
    <row r="830" spans="1:13">
      <c r="A830" s="360" t="s">
        <v>11209</v>
      </c>
      <c r="B830" s="360" t="s">
        <v>2321</v>
      </c>
      <c r="C830" s="360" t="s">
        <v>920</v>
      </c>
      <c r="D830" s="360">
        <v>4004</v>
      </c>
      <c r="E830" s="360" t="s">
        <v>1145</v>
      </c>
      <c r="F830" s="360" t="s">
        <v>552</v>
      </c>
      <c r="G830" s="360" t="s">
        <v>298</v>
      </c>
      <c r="H830" s="360" t="s">
        <v>41</v>
      </c>
      <c r="I830" s="360" t="s">
        <v>422</v>
      </c>
      <c r="J830" s="360" t="s">
        <v>1125</v>
      </c>
      <c r="K830" s="360" t="s">
        <v>291</v>
      </c>
      <c r="L830" s="360" t="s">
        <v>218</v>
      </c>
      <c r="M830" s="361">
        <v>65557800</v>
      </c>
    </row>
    <row r="831" spans="1:13">
      <c r="A831" s="360" t="s">
        <v>11210</v>
      </c>
      <c r="B831" s="360" t="s">
        <v>2310</v>
      </c>
      <c r="C831" s="360" t="s">
        <v>920</v>
      </c>
      <c r="D831" s="360">
        <v>4004</v>
      </c>
      <c r="E831" s="360" t="s">
        <v>1145</v>
      </c>
      <c r="F831" s="360" t="s">
        <v>552</v>
      </c>
      <c r="G831" s="360" t="s">
        <v>298</v>
      </c>
      <c r="H831" s="360" t="s">
        <v>41</v>
      </c>
      <c r="I831" s="360" t="s">
        <v>423</v>
      </c>
      <c r="J831" s="360" t="s">
        <v>1126</v>
      </c>
      <c r="K831" s="360" t="s">
        <v>1170</v>
      </c>
      <c r="L831" s="360" t="s">
        <v>34</v>
      </c>
      <c r="M831" s="361">
        <v>57865500</v>
      </c>
    </row>
    <row r="832" spans="1:13">
      <c r="A832" s="360" t="s">
        <v>11211</v>
      </c>
      <c r="B832" s="360" t="s">
        <v>2311</v>
      </c>
      <c r="C832" s="360" t="s">
        <v>920</v>
      </c>
      <c r="D832" s="360">
        <v>4004</v>
      </c>
      <c r="E832" s="360" t="s">
        <v>1145</v>
      </c>
      <c r="F832" s="360" t="s">
        <v>552</v>
      </c>
      <c r="G832" s="360" t="s">
        <v>298</v>
      </c>
      <c r="H832" s="360" t="s">
        <v>41</v>
      </c>
      <c r="I832" s="360" t="s">
        <v>423</v>
      </c>
      <c r="J832" s="360" t="s">
        <v>1126</v>
      </c>
      <c r="K832" s="360" t="s">
        <v>1171</v>
      </c>
      <c r="L832" s="360" t="s">
        <v>34</v>
      </c>
      <c r="M832" s="361">
        <v>50127000</v>
      </c>
    </row>
    <row r="833" spans="1:13">
      <c r="A833" s="360" t="s">
        <v>11212</v>
      </c>
      <c r="B833" s="360" t="s">
        <v>2312</v>
      </c>
      <c r="C833" s="360" t="s">
        <v>920</v>
      </c>
      <c r="D833" s="360">
        <v>4004</v>
      </c>
      <c r="E833" s="360" t="s">
        <v>1145</v>
      </c>
      <c r="F833" s="360" t="s">
        <v>552</v>
      </c>
      <c r="G833" s="360" t="s">
        <v>298</v>
      </c>
      <c r="H833" s="360" t="s">
        <v>41</v>
      </c>
      <c r="I833" s="360" t="s">
        <v>423</v>
      </c>
      <c r="J833" s="360" t="s">
        <v>1126</v>
      </c>
      <c r="K833" s="360" t="s">
        <v>290</v>
      </c>
      <c r="L833" s="360" t="s">
        <v>34</v>
      </c>
      <c r="M833" s="361">
        <v>50612100</v>
      </c>
    </row>
    <row r="834" spans="1:13">
      <c r="A834" s="360" t="s">
        <v>11213</v>
      </c>
      <c r="B834" s="360" t="s">
        <v>2313</v>
      </c>
      <c r="C834" s="360" t="s">
        <v>920</v>
      </c>
      <c r="D834" s="360">
        <v>4004</v>
      </c>
      <c r="E834" s="360" t="s">
        <v>1145</v>
      </c>
      <c r="F834" s="360" t="s">
        <v>552</v>
      </c>
      <c r="G834" s="360" t="s">
        <v>298</v>
      </c>
      <c r="H834" s="360" t="s">
        <v>41</v>
      </c>
      <c r="I834" s="360" t="s">
        <v>423</v>
      </c>
      <c r="J834" s="360" t="s">
        <v>1126</v>
      </c>
      <c r="K834" s="360" t="s">
        <v>291</v>
      </c>
      <c r="L834" s="360" t="s">
        <v>34</v>
      </c>
      <c r="M834" s="361">
        <v>42919800</v>
      </c>
    </row>
    <row r="835" spans="1:13">
      <c r="A835" s="360" t="s">
        <v>11214</v>
      </c>
      <c r="B835" s="360" t="s">
        <v>2314</v>
      </c>
      <c r="C835" s="360" t="s">
        <v>920</v>
      </c>
      <c r="D835" s="360">
        <v>4004</v>
      </c>
      <c r="E835" s="360" t="s">
        <v>1145</v>
      </c>
      <c r="F835" s="360" t="s">
        <v>552</v>
      </c>
      <c r="G835" s="360" t="s">
        <v>298</v>
      </c>
      <c r="H835" s="360" t="s">
        <v>41</v>
      </c>
      <c r="I835" s="360" t="s">
        <v>423</v>
      </c>
      <c r="J835" s="360" t="s">
        <v>1126</v>
      </c>
      <c r="K835" s="360" t="s">
        <v>1170</v>
      </c>
      <c r="L835" s="360" t="s">
        <v>32</v>
      </c>
      <c r="M835" s="361">
        <v>31323600</v>
      </c>
    </row>
    <row r="836" spans="1:13">
      <c r="A836" s="360" t="s">
        <v>11215</v>
      </c>
      <c r="B836" s="360" t="s">
        <v>2315</v>
      </c>
      <c r="C836" s="360" t="s">
        <v>920</v>
      </c>
      <c r="D836" s="360">
        <v>4004</v>
      </c>
      <c r="E836" s="360" t="s">
        <v>1145</v>
      </c>
      <c r="F836" s="360" t="s">
        <v>552</v>
      </c>
      <c r="G836" s="360" t="s">
        <v>298</v>
      </c>
      <c r="H836" s="360" t="s">
        <v>41</v>
      </c>
      <c r="I836" s="360" t="s">
        <v>423</v>
      </c>
      <c r="J836" s="360" t="s">
        <v>1126</v>
      </c>
      <c r="K836" s="360" t="s">
        <v>1171</v>
      </c>
      <c r="L836" s="360" t="s">
        <v>32</v>
      </c>
      <c r="M836" s="361">
        <v>26518800</v>
      </c>
    </row>
    <row r="837" spans="1:13">
      <c r="A837" s="360" t="s">
        <v>11216</v>
      </c>
      <c r="B837" s="360" t="s">
        <v>2316</v>
      </c>
      <c r="C837" s="360" t="s">
        <v>920</v>
      </c>
      <c r="D837" s="360">
        <v>4004</v>
      </c>
      <c r="E837" s="360" t="s">
        <v>1145</v>
      </c>
      <c r="F837" s="360" t="s">
        <v>552</v>
      </c>
      <c r="G837" s="360" t="s">
        <v>298</v>
      </c>
      <c r="H837" s="360" t="s">
        <v>41</v>
      </c>
      <c r="I837" s="360" t="s">
        <v>423</v>
      </c>
      <c r="J837" s="360" t="s">
        <v>1126</v>
      </c>
      <c r="K837" s="360" t="s">
        <v>290</v>
      </c>
      <c r="L837" s="360" t="s">
        <v>32</v>
      </c>
      <c r="M837" s="361">
        <v>28921200</v>
      </c>
    </row>
    <row r="838" spans="1:13">
      <c r="A838" s="360" t="s">
        <v>11217</v>
      </c>
      <c r="B838" s="360" t="s">
        <v>2317</v>
      </c>
      <c r="C838" s="360" t="s">
        <v>920</v>
      </c>
      <c r="D838" s="360">
        <v>4004</v>
      </c>
      <c r="E838" s="360" t="s">
        <v>1145</v>
      </c>
      <c r="F838" s="360" t="s">
        <v>552</v>
      </c>
      <c r="G838" s="360" t="s">
        <v>298</v>
      </c>
      <c r="H838" s="360" t="s">
        <v>41</v>
      </c>
      <c r="I838" s="360" t="s">
        <v>423</v>
      </c>
      <c r="J838" s="360" t="s">
        <v>1126</v>
      </c>
      <c r="K838" s="360" t="s">
        <v>291</v>
      </c>
      <c r="L838" s="360" t="s">
        <v>32</v>
      </c>
      <c r="M838" s="361">
        <v>24116400</v>
      </c>
    </row>
    <row r="839" spans="1:13">
      <c r="A839" s="360" t="s">
        <v>11218</v>
      </c>
      <c r="B839" s="360" t="s">
        <v>2318</v>
      </c>
      <c r="C839" s="360" t="s">
        <v>920</v>
      </c>
      <c r="D839" s="360">
        <v>4004</v>
      </c>
      <c r="E839" s="360" t="s">
        <v>1145</v>
      </c>
      <c r="F839" s="360" t="s">
        <v>552</v>
      </c>
      <c r="G839" s="360" t="s">
        <v>298</v>
      </c>
      <c r="H839" s="360" t="s">
        <v>41</v>
      </c>
      <c r="I839" s="360" t="s">
        <v>423</v>
      </c>
      <c r="J839" s="360" t="s">
        <v>1126</v>
      </c>
      <c r="K839" s="360" t="s">
        <v>1170</v>
      </c>
      <c r="L839" s="360" t="s">
        <v>218</v>
      </c>
      <c r="M839" s="361">
        <v>89189100</v>
      </c>
    </row>
    <row r="840" spans="1:13">
      <c r="A840" s="360" t="s">
        <v>11219</v>
      </c>
      <c r="B840" s="360" t="s">
        <v>2319</v>
      </c>
      <c r="C840" s="360" t="s">
        <v>920</v>
      </c>
      <c r="D840" s="360">
        <v>4004</v>
      </c>
      <c r="E840" s="360" t="s">
        <v>1145</v>
      </c>
      <c r="F840" s="360" t="s">
        <v>552</v>
      </c>
      <c r="G840" s="360" t="s">
        <v>298</v>
      </c>
      <c r="H840" s="360" t="s">
        <v>41</v>
      </c>
      <c r="I840" s="360" t="s">
        <v>423</v>
      </c>
      <c r="J840" s="360" t="s">
        <v>1126</v>
      </c>
      <c r="K840" s="360" t="s">
        <v>1171</v>
      </c>
      <c r="L840" s="360" t="s">
        <v>218</v>
      </c>
      <c r="M840" s="361">
        <v>77639100</v>
      </c>
    </row>
    <row r="841" spans="1:13">
      <c r="A841" s="360" t="s">
        <v>11220</v>
      </c>
      <c r="B841" s="360" t="s">
        <v>2320</v>
      </c>
      <c r="C841" s="360" t="s">
        <v>920</v>
      </c>
      <c r="D841" s="360">
        <v>4004</v>
      </c>
      <c r="E841" s="360" t="s">
        <v>1145</v>
      </c>
      <c r="F841" s="360" t="s">
        <v>552</v>
      </c>
      <c r="G841" s="360" t="s">
        <v>298</v>
      </c>
      <c r="H841" s="360" t="s">
        <v>41</v>
      </c>
      <c r="I841" s="360" t="s">
        <v>423</v>
      </c>
      <c r="J841" s="360" t="s">
        <v>1126</v>
      </c>
      <c r="K841" s="360" t="s">
        <v>290</v>
      </c>
      <c r="L841" s="360" t="s">
        <v>218</v>
      </c>
      <c r="M841" s="361">
        <v>77154000</v>
      </c>
    </row>
    <row r="842" spans="1:13">
      <c r="A842" s="360" t="s">
        <v>11221</v>
      </c>
      <c r="B842" s="360" t="s">
        <v>2321</v>
      </c>
      <c r="C842" s="360" t="s">
        <v>920</v>
      </c>
      <c r="D842" s="360">
        <v>4004</v>
      </c>
      <c r="E842" s="360" t="s">
        <v>1145</v>
      </c>
      <c r="F842" s="360" t="s">
        <v>552</v>
      </c>
      <c r="G842" s="360" t="s">
        <v>298</v>
      </c>
      <c r="H842" s="360" t="s">
        <v>41</v>
      </c>
      <c r="I842" s="360" t="s">
        <v>423</v>
      </c>
      <c r="J842" s="360" t="s">
        <v>1126</v>
      </c>
      <c r="K842" s="360" t="s">
        <v>291</v>
      </c>
      <c r="L842" s="360" t="s">
        <v>218</v>
      </c>
      <c r="M842" s="361">
        <v>65557800</v>
      </c>
    </row>
    <row r="843" spans="1:13">
      <c r="A843" s="360" t="s">
        <v>11222</v>
      </c>
      <c r="B843" s="360" t="s">
        <v>2310</v>
      </c>
      <c r="C843" s="360" t="s">
        <v>920</v>
      </c>
      <c r="D843" s="360">
        <v>4004</v>
      </c>
      <c r="E843" s="360" t="s">
        <v>1145</v>
      </c>
      <c r="F843" s="360" t="s">
        <v>552</v>
      </c>
      <c r="G843" s="360" t="s">
        <v>298</v>
      </c>
      <c r="H843" s="360" t="s">
        <v>41</v>
      </c>
      <c r="I843" s="360" t="s">
        <v>424</v>
      </c>
      <c r="J843" s="360" t="s">
        <v>1127</v>
      </c>
      <c r="K843" s="360" t="s">
        <v>1170</v>
      </c>
      <c r="L843" s="360" t="s">
        <v>34</v>
      </c>
      <c r="M843" s="361">
        <v>57865500</v>
      </c>
    </row>
    <row r="844" spans="1:13">
      <c r="A844" s="360" t="s">
        <v>11223</v>
      </c>
      <c r="B844" s="360" t="s">
        <v>2311</v>
      </c>
      <c r="C844" s="360" t="s">
        <v>920</v>
      </c>
      <c r="D844" s="360">
        <v>4004</v>
      </c>
      <c r="E844" s="360" t="s">
        <v>1145</v>
      </c>
      <c r="F844" s="360" t="s">
        <v>552</v>
      </c>
      <c r="G844" s="360" t="s">
        <v>298</v>
      </c>
      <c r="H844" s="360" t="s">
        <v>41</v>
      </c>
      <c r="I844" s="360" t="s">
        <v>424</v>
      </c>
      <c r="J844" s="360" t="s">
        <v>1127</v>
      </c>
      <c r="K844" s="360" t="s">
        <v>1171</v>
      </c>
      <c r="L844" s="360" t="s">
        <v>34</v>
      </c>
      <c r="M844" s="361">
        <v>50127000</v>
      </c>
    </row>
    <row r="845" spans="1:13">
      <c r="A845" s="360" t="s">
        <v>11224</v>
      </c>
      <c r="B845" s="360" t="s">
        <v>2312</v>
      </c>
      <c r="C845" s="360" t="s">
        <v>920</v>
      </c>
      <c r="D845" s="360">
        <v>4004</v>
      </c>
      <c r="E845" s="360" t="s">
        <v>1145</v>
      </c>
      <c r="F845" s="360" t="s">
        <v>552</v>
      </c>
      <c r="G845" s="360" t="s">
        <v>298</v>
      </c>
      <c r="H845" s="360" t="s">
        <v>41</v>
      </c>
      <c r="I845" s="360" t="s">
        <v>424</v>
      </c>
      <c r="J845" s="360" t="s">
        <v>1127</v>
      </c>
      <c r="K845" s="360" t="s">
        <v>290</v>
      </c>
      <c r="L845" s="360" t="s">
        <v>34</v>
      </c>
      <c r="M845" s="361">
        <v>50612100</v>
      </c>
    </row>
    <row r="846" spans="1:13">
      <c r="A846" s="360" t="s">
        <v>11225</v>
      </c>
      <c r="B846" s="360" t="s">
        <v>2313</v>
      </c>
      <c r="C846" s="360" t="s">
        <v>920</v>
      </c>
      <c r="D846" s="360">
        <v>4004</v>
      </c>
      <c r="E846" s="360" t="s">
        <v>1145</v>
      </c>
      <c r="F846" s="360" t="s">
        <v>552</v>
      </c>
      <c r="G846" s="360" t="s">
        <v>298</v>
      </c>
      <c r="H846" s="360" t="s">
        <v>41</v>
      </c>
      <c r="I846" s="360" t="s">
        <v>424</v>
      </c>
      <c r="J846" s="360" t="s">
        <v>1127</v>
      </c>
      <c r="K846" s="360" t="s">
        <v>291</v>
      </c>
      <c r="L846" s="360" t="s">
        <v>34</v>
      </c>
      <c r="M846" s="361">
        <v>42919800</v>
      </c>
    </row>
    <row r="847" spans="1:13">
      <c r="A847" s="360" t="s">
        <v>11226</v>
      </c>
      <c r="B847" s="360" t="s">
        <v>2314</v>
      </c>
      <c r="C847" s="360" t="s">
        <v>920</v>
      </c>
      <c r="D847" s="360">
        <v>4004</v>
      </c>
      <c r="E847" s="360" t="s">
        <v>1145</v>
      </c>
      <c r="F847" s="360" t="s">
        <v>552</v>
      </c>
      <c r="G847" s="360" t="s">
        <v>298</v>
      </c>
      <c r="H847" s="360" t="s">
        <v>41</v>
      </c>
      <c r="I847" s="360" t="s">
        <v>424</v>
      </c>
      <c r="J847" s="360" t="s">
        <v>1127</v>
      </c>
      <c r="K847" s="360" t="s">
        <v>1170</v>
      </c>
      <c r="L847" s="360" t="s">
        <v>32</v>
      </c>
      <c r="M847" s="361">
        <v>31323600</v>
      </c>
    </row>
    <row r="848" spans="1:13">
      <c r="A848" s="360" t="s">
        <v>11227</v>
      </c>
      <c r="B848" s="360" t="s">
        <v>2315</v>
      </c>
      <c r="C848" s="360" t="s">
        <v>920</v>
      </c>
      <c r="D848" s="360">
        <v>4004</v>
      </c>
      <c r="E848" s="360" t="s">
        <v>1145</v>
      </c>
      <c r="F848" s="360" t="s">
        <v>552</v>
      </c>
      <c r="G848" s="360" t="s">
        <v>298</v>
      </c>
      <c r="H848" s="360" t="s">
        <v>41</v>
      </c>
      <c r="I848" s="360" t="s">
        <v>424</v>
      </c>
      <c r="J848" s="360" t="s">
        <v>1127</v>
      </c>
      <c r="K848" s="360" t="s">
        <v>1171</v>
      </c>
      <c r="L848" s="360" t="s">
        <v>32</v>
      </c>
      <c r="M848" s="361">
        <v>26518800</v>
      </c>
    </row>
    <row r="849" spans="1:13">
      <c r="A849" s="360" t="s">
        <v>11228</v>
      </c>
      <c r="B849" s="360" t="s">
        <v>2316</v>
      </c>
      <c r="C849" s="360" t="s">
        <v>920</v>
      </c>
      <c r="D849" s="360">
        <v>4004</v>
      </c>
      <c r="E849" s="360" t="s">
        <v>1145</v>
      </c>
      <c r="F849" s="360" t="s">
        <v>552</v>
      </c>
      <c r="G849" s="360" t="s">
        <v>298</v>
      </c>
      <c r="H849" s="360" t="s">
        <v>41</v>
      </c>
      <c r="I849" s="360" t="s">
        <v>424</v>
      </c>
      <c r="J849" s="360" t="s">
        <v>1127</v>
      </c>
      <c r="K849" s="360" t="s">
        <v>290</v>
      </c>
      <c r="L849" s="360" t="s">
        <v>32</v>
      </c>
      <c r="M849" s="361">
        <v>28921200</v>
      </c>
    </row>
    <row r="850" spans="1:13">
      <c r="A850" s="360" t="s">
        <v>11229</v>
      </c>
      <c r="B850" s="360" t="s">
        <v>2317</v>
      </c>
      <c r="C850" s="360" t="s">
        <v>920</v>
      </c>
      <c r="D850" s="360">
        <v>4004</v>
      </c>
      <c r="E850" s="360" t="s">
        <v>1145</v>
      </c>
      <c r="F850" s="360" t="s">
        <v>552</v>
      </c>
      <c r="G850" s="360" t="s">
        <v>298</v>
      </c>
      <c r="H850" s="360" t="s">
        <v>41</v>
      </c>
      <c r="I850" s="360" t="s">
        <v>424</v>
      </c>
      <c r="J850" s="360" t="s">
        <v>1127</v>
      </c>
      <c r="K850" s="360" t="s">
        <v>291</v>
      </c>
      <c r="L850" s="360" t="s">
        <v>32</v>
      </c>
      <c r="M850" s="361">
        <v>24116400</v>
      </c>
    </row>
    <row r="851" spans="1:13">
      <c r="A851" s="360" t="s">
        <v>11230</v>
      </c>
      <c r="B851" s="360" t="s">
        <v>2318</v>
      </c>
      <c r="C851" s="360" t="s">
        <v>920</v>
      </c>
      <c r="D851" s="360">
        <v>4004</v>
      </c>
      <c r="E851" s="360" t="s">
        <v>1145</v>
      </c>
      <c r="F851" s="360" t="s">
        <v>552</v>
      </c>
      <c r="G851" s="360" t="s">
        <v>298</v>
      </c>
      <c r="H851" s="360" t="s">
        <v>41</v>
      </c>
      <c r="I851" s="360" t="s">
        <v>424</v>
      </c>
      <c r="J851" s="360" t="s">
        <v>1127</v>
      </c>
      <c r="K851" s="360" t="s">
        <v>1170</v>
      </c>
      <c r="L851" s="360" t="s">
        <v>218</v>
      </c>
      <c r="M851" s="361">
        <v>89189100</v>
      </c>
    </row>
    <row r="852" spans="1:13">
      <c r="A852" s="360" t="s">
        <v>11231</v>
      </c>
      <c r="B852" s="360" t="s">
        <v>2319</v>
      </c>
      <c r="C852" s="360" t="s">
        <v>920</v>
      </c>
      <c r="D852" s="360">
        <v>4004</v>
      </c>
      <c r="E852" s="360" t="s">
        <v>1145</v>
      </c>
      <c r="F852" s="360" t="s">
        <v>552</v>
      </c>
      <c r="G852" s="360" t="s">
        <v>298</v>
      </c>
      <c r="H852" s="360" t="s">
        <v>41</v>
      </c>
      <c r="I852" s="360" t="s">
        <v>424</v>
      </c>
      <c r="J852" s="360" t="s">
        <v>1127</v>
      </c>
      <c r="K852" s="360" t="s">
        <v>1171</v>
      </c>
      <c r="L852" s="360" t="s">
        <v>218</v>
      </c>
      <c r="M852" s="361">
        <v>77639100</v>
      </c>
    </row>
    <row r="853" spans="1:13">
      <c r="A853" s="360" t="s">
        <v>11232</v>
      </c>
      <c r="B853" s="360" t="s">
        <v>2320</v>
      </c>
      <c r="C853" s="360" t="s">
        <v>920</v>
      </c>
      <c r="D853" s="360">
        <v>4004</v>
      </c>
      <c r="E853" s="360" t="s">
        <v>1145</v>
      </c>
      <c r="F853" s="360" t="s">
        <v>552</v>
      </c>
      <c r="G853" s="360" t="s">
        <v>298</v>
      </c>
      <c r="H853" s="360" t="s">
        <v>41</v>
      </c>
      <c r="I853" s="360" t="s">
        <v>424</v>
      </c>
      <c r="J853" s="360" t="s">
        <v>1127</v>
      </c>
      <c r="K853" s="360" t="s">
        <v>290</v>
      </c>
      <c r="L853" s="360" t="s">
        <v>218</v>
      </c>
      <c r="M853" s="361">
        <v>77154000</v>
      </c>
    </row>
    <row r="854" spans="1:13">
      <c r="A854" s="360" t="s">
        <v>11233</v>
      </c>
      <c r="B854" s="360" t="s">
        <v>2321</v>
      </c>
      <c r="C854" s="360" t="s">
        <v>920</v>
      </c>
      <c r="D854" s="360">
        <v>4004</v>
      </c>
      <c r="E854" s="360" t="s">
        <v>1145</v>
      </c>
      <c r="F854" s="360" t="s">
        <v>552</v>
      </c>
      <c r="G854" s="360" t="s">
        <v>298</v>
      </c>
      <c r="H854" s="360" t="s">
        <v>41</v>
      </c>
      <c r="I854" s="360" t="s">
        <v>424</v>
      </c>
      <c r="J854" s="360" t="s">
        <v>1127</v>
      </c>
      <c r="K854" s="360" t="s">
        <v>291</v>
      </c>
      <c r="L854" s="360" t="s">
        <v>218</v>
      </c>
      <c r="M854" s="361">
        <v>65557800</v>
      </c>
    </row>
    <row r="855" spans="1:13">
      <c r="A855" s="360" t="s">
        <v>11234</v>
      </c>
      <c r="B855" s="360" t="s">
        <v>2310</v>
      </c>
      <c r="C855" s="360" t="s">
        <v>920</v>
      </c>
      <c r="D855" s="360">
        <v>4004</v>
      </c>
      <c r="E855" s="360" t="s">
        <v>1145</v>
      </c>
      <c r="F855" s="360" t="s">
        <v>552</v>
      </c>
      <c r="G855" s="360" t="s">
        <v>298</v>
      </c>
      <c r="H855" s="360" t="s">
        <v>41</v>
      </c>
      <c r="I855" s="360" t="s">
        <v>425</v>
      </c>
      <c r="J855" s="360" t="s">
        <v>1128</v>
      </c>
      <c r="K855" s="360" t="s">
        <v>1170</v>
      </c>
      <c r="L855" s="360" t="s">
        <v>34</v>
      </c>
      <c r="M855" s="361">
        <v>57865500</v>
      </c>
    </row>
    <row r="856" spans="1:13">
      <c r="A856" s="360" t="s">
        <v>11235</v>
      </c>
      <c r="B856" s="360" t="s">
        <v>2311</v>
      </c>
      <c r="C856" s="360" t="s">
        <v>920</v>
      </c>
      <c r="D856" s="360">
        <v>4004</v>
      </c>
      <c r="E856" s="360" t="s">
        <v>1145</v>
      </c>
      <c r="F856" s="360" t="s">
        <v>552</v>
      </c>
      <c r="G856" s="360" t="s">
        <v>298</v>
      </c>
      <c r="H856" s="360" t="s">
        <v>41</v>
      </c>
      <c r="I856" s="360" t="s">
        <v>425</v>
      </c>
      <c r="J856" s="360" t="s">
        <v>1128</v>
      </c>
      <c r="K856" s="360" t="s">
        <v>1171</v>
      </c>
      <c r="L856" s="360" t="s">
        <v>34</v>
      </c>
      <c r="M856" s="361">
        <v>50127000</v>
      </c>
    </row>
    <row r="857" spans="1:13">
      <c r="A857" s="360" t="s">
        <v>11236</v>
      </c>
      <c r="B857" s="360" t="s">
        <v>2312</v>
      </c>
      <c r="C857" s="360" t="s">
        <v>920</v>
      </c>
      <c r="D857" s="360">
        <v>4004</v>
      </c>
      <c r="E857" s="360" t="s">
        <v>1145</v>
      </c>
      <c r="F857" s="360" t="s">
        <v>552</v>
      </c>
      <c r="G857" s="360" t="s">
        <v>298</v>
      </c>
      <c r="H857" s="360" t="s">
        <v>41</v>
      </c>
      <c r="I857" s="360" t="s">
        <v>425</v>
      </c>
      <c r="J857" s="360" t="s">
        <v>1128</v>
      </c>
      <c r="K857" s="360" t="s">
        <v>290</v>
      </c>
      <c r="L857" s="360" t="s">
        <v>34</v>
      </c>
      <c r="M857" s="361">
        <v>50612100</v>
      </c>
    </row>
    <row r="858" spans="1:13">
      <c r="A858" s="360" t="s">
        <v>11237</v>
      </c>
      <c r="B858" s="360" t="s">
        <v>2313</v>
      </c>
      <c r="C858" s="360" t="s">
        <v>920</v>
      </c>
      <c r="D858" s="360">
        <v>4004</v>
      </c>
      <c r="E858" s="360" t="s">
        <v>1145</v>
      </c>
      <c r="F858" s="360" t="s">
        <v>552</v>
      </c>
      <c r="G858" s="360" t="s">
        <v>298</v>
      </c>
      <c r="H858" s="360" t="s">
        <v>41</v>
      </c>
      <c r="I858" s="360" t="s">
        <v>425</v>
      </c>
      <c r="J858" s="360" t="s">
        <v>1128</v>
      </c>
      <c r="K858" s="360" t="s">
        <v>291</v>
      </c>
      <c r="L858" s="360" t="s">
        <v>34</v>
      </c>
      <c r="M858" s="361">
        <v>42919800</v>
      </c>
    </row>
    <row r="859" spans="1:13">
      <c r="A859" s="360" t="s">
        <v>11238</v>
      </c>
      <c r="B859" s="360" t="s">
        <v>2314</v>
      </c>
      <c r="C859" s="360" t="s">
        <v>920</v>
      </c>
      <c r="D859" s="360">
        <v>4004</v>
      </c>
      <c r="E859" s="360" t="s">
        <v>1145</v>
      </c>
      <c r="F859" s="360" t="s">
        <v>552</v>
      </c>
      <c r="G859" s="360" t="s">
        <v>298</v>
      </c>
      <c r="H859" s="360" t="s">
        <v>41</v>
      </c>
      <c r="I859" s="360" t="s">
        <v>425</v>
      </c>
      <c r="J859" s="360" t="s">
        <v>1128</v>
      </c>
      <c r="K859" s="360" t="s">
        <v>1170</v>
      </c>
      <c r="L859" s="360" t="s">
        <v>32</v>
      </c>
      <c r="M859" s="361">
        <v>31323600</v>
      </c>
    </row>
    <row r="860" spans="1:13">
      <c r="A860" s="360" t="s">
        <v>11239</v>
      </c>
      <c r="B860" s="360" t="s">
        <v>2315</v>
      </c>
      <c r="C860" s="360" t="s">
        <v>920</v>
      </c>
      <c r="D860" s="360">
        <v>4004</v>
      </c>
      <c r="E860" s="360" t="s">
        <v>1145</v>
      </c>
      <c r="F860" s="360" t="s">
        <v>552</v>
      </c>
      <c r="G860" s="360" t="s">
        <v>298</v>
      </c>
      <c r="H860" s="360" t="s">
        <v>41</v>
      </c>
      <c r="I860" s="360" t="s">
        <v>425</v>
      </c>
      <c r="J860" s="360" t="s">
        <v>1128</v>
      </c>
      <c r="K860" s="360" t="s">
        <v>1171</v>
      </c>
      <c r="L860" s="360" t="s">
        <v>32</v>
      </c>
      <c r="M860" s="361">
        <v>26518800</v>
      </c>
    </row>
    <row r="861" spans="1:13">
      <c r="A861" s="360" t="s">
        <v>11240</v>
      </c>
      <c r="B861" s="360" t="s">
        <v>2316</v>
      </c>
      <c r="C861" s="360" t="s">
        <v>920</v>
      </c>
      <c r="D861" s="360">
        <v>4004</v>
      </c>
      <c r="E861" s="360" t="s">
        <v>1145</v>
      </c>
      <c r="F861" s="360" t="s">
        <v>552</v>
      </c>
      <c r="G861" s="360" t="s">
        <v>298</v>
      </c>
      <c r="H861" s="360" t="s">
        <v>41</v>
      </c>
      <c r="I861" s="360" t="s">
        <v>425</v>
      </c>
      <c r="J861" s="360" t="s">
        <v>1128</v>
      </c>
      <c r="K861" s="360" t="s">
        <v>290</v>
      </c>
      <c r="L861" s="360" t="s">
        <v>32</v>
      </c>
      <c r="M861" s="361">
        <v>28921200</v>
      </c>
    </row>
    <row r="862" spans="1:13">
      <c r="A862" s="360" t="s">
        <v>11241</v>
      </c>
      <c r="B862" s="360" t="s">
        <v>2317</v>
      </c>
      <c r="C862" s="360" t="s">
        <v>920</v>
      </c>
      <c r="D862" s="360">
        <v>4004</v>
      </c>
      <c r="E862" s="360" t="s">
        <v>1145</v>
      </c>
      <c r="F862" s="360" t="s">
        <v>552</v>
      </c>
      <c r="G862" s="360" t="s">
        <v>298</v>
      </c>
      <c r="H862" s="360" t="s">
        <v>41</v>
      </c>
      <c r="I862" s="360" t="s">
        <v>425</v>
      </c>
      <c r="J862" s="360" t="s">
        <v>1128</v>
      </c>
      <c r="K862" s="360" t="s">
        <v>291</v>
      </c>
      <c r="L862" s="360" t="s">
        <v>32</v>
      </c>
      <c r="M862" s="361">
        <v>24116400</v>
      </c>
    </row>
    <row r="863" spans="1:13">
      <c r="A863" s="360" t="s">
        <v>11242</v>
      </c>
      <c r="B863" s="360" t="s">
        <v>2318</v>
      </c>
      <c r="C863" s="360" t="s">
        <v>920</v>
      </c>
      <c r="D863" s="360">
        <v>4004</v>
      </c>
      <c r="E863" s="360" t="s">
        <v>1145</v>
      </c>
      <c r="F863" s="360" t="s">
        <v>552</v>
      </c>
      <c r="G863" s="360" t="s">
        <v>298</v>
      </c>
      <c r="H863" s="360" t="s">
        <v>41</v>
      </c>
      <c r="I863" s="360" t="s">
        <v>425</v>
      </c>
      <c r="J863" s="360" t="s">
        <v>1128</v>
      </c>
      <c r="K863" s="360" t="s">
        <v>1170</v>
      </c>
      <c r="L863" s="360" t="s">
        <v>218</v>
      </c>
      <c r="M863" s="361">
        <v>89189100</v>
      </c>
    </row>
    <row r="864" spans="1:13">
      <c r="A864" s="360" t="s">
        <v>11243</v>
      </c>
      <c r="B864" s="360" t="s">
        <v>2319</v>
      </c>
      <c r="C864" s="360" t="s">
        <v>920</v>
      </c>
      <c r="D864" s="360">
        <v>4004</v>
      </c>
      <c r="E864" s="360" t="s">
        <v>1145</v>
      </c>
      <c r="F864" s="360" t="s">
        <v>552</v>
      </c>
      <c r="G864" s="360" t="s">
        <v>298</v>
      </c>
      <c r="H864" s="360" t="s">
        <v>41</v>
      </c>
      <c r="I864" s="360" t="s">
        <v>425</v>
      </c>
      <c r="J864" s="360" t="s">
        <v>1128</v>
      </c>
      <c r="K864" s="360" t="s">
        <v>1171</v>
      </c>
      <c r="L864" s="360" t="s">
        <v>218</v>
      </c>
      <c r="M864" s="361">
        <v>77639100</v>
      </c>
    </row>
    <row r="865" spans="1:13">
      <c r="A865" s="360" t="s">
        <v>11244</v>
      </c>
      <c r="B865" s="360" t="s">
        <v>2320</v>
      </c>
      <c r="C865" s="360" t="s">
        <v>920</v>
      </c>
      <c r="D865" s="360">
        <v>4004</v>
      </c>
      <c r="E865" s="360" t="s">
        <v>1145</v>
      </c>
      <c r="F865" s="360" t="s">
        <v>552</v>
      </c>
      <c r="G865" s="360" t="s">
        <v>298</v>
      </c>
      <c r="H865" s="360" t="s">
        <v>41</v>
      </c>
      <c r="I865" s="360" t="s">
        <v>425</v>
      </c>
      <c r="J865" s="360" t="s">
        <v>1128</v>
      </c>
      <c r="K865" s="360" t="s">
        <v>290</v>
      </c>
      <c r="L865" s="360" t="s">
        <v>218</v>
      </c>
      <c r="M865" s="361">
        <v>77154000</v>
      </c>
    </row>
    <row r="866" spans="1:13">
      <c r="A866" s="360" t="s">
        <v>11245</v>
      </c>
      <c r="B866" s="360" t="s">
        <v>2321</v>
      </c>
      <c r="C866" s="360" t="s">
        <v>920</v>
      </c>
      <c r="D866" s="360">
        <v>4004</v>
      </c>
      <c r="E866" s="360" t="s">
        <v>1145</v>
      </c>
      <c r="F866" s="360" t="s">
        <v>552</v>
      </c>
      <c r="G866" s="360" t="s">
        <v>298</v>
      </c>
      <c r="H866" s="360" t="s">
        <v>41</v>
      </c>
      <c r="I866" s="360" t="s">
        <v>425</v>
      </c>
      <c r="J866" s="360" t="s">
        <v>1128</v>
      </c>
      <c r="K866" s="360" t="s">
        <v>291</v>
      </c>
      <c r="L866" s="360" t="s">
        <v>218</v>
      </c>
      <c r="M866" s="361">
        <v>65557800</v>
      </c>
    </row>
    <row r="867" spans="1:13">
      <c r="A867" s="360" t="s">
        <v>11246</v>
      </c>
      <c r="B867" s="360" t="s">
        <v>2322</v>
      </c>
      <c r="C867" s="360" t="s">
        <v>920</v>
      </c>
      <c r="D867" s="360">
        <v>4005</v>
      </c>
      <c r="E867" s="360" t="s">
        <v>1146</v>
      </c>
      <c r="F867" s="360" t="s">
        <v>552</v>
      </c>
      <c r="G867" s="360" t="s">
        <v>298</v>
      </c>
      <c r="H867" s="360" t="s">
        <v>41</v>
      </c>
      <c r="I867" s="360" t="s">
        <v>316</v>
      </c>
      <c r="J867" s="360" t="s">
        <v>1141</v>
      </c>
      <c r="K867" s="360" t="s">
        <v>1170</v>
      </c>
      <c r="L867" s="360" t="s">
        <v>34</v>
      </c>
      <c r="M867" s="361">
        <v>419172600</v>
      </c>
    </row>
    <row r="868" spans="1:13">
      <c r="A868" s="360" t="s">
        <v>11247</v>
      </c>
      <c r="B868" s="360" t="s">
        <v>2323</v>
      </c>
      <c r="C868" s="360" t="s">
        <v>920</v>
      </c>
      <c r="D868" s="360">
        <v>4005</v>
      </c>
      <c r="E868" s="360" t="s">
        <v>1146</v>
      </c>
      <c r="F868" s="360" t="s">
        <v>552</v>
      </c>
      <c r="G868" s="360" t="s">
        <v>298</v>
      </c>
      <c r="H868" s="360" t="s">
        <v>41</v>
      </c>
      <c r="I868" s="360" t="s">
        <v>316</v>
      </c>
      <c r="J868" s="360" t="s">
        <v>1141</v>
      </c>
      <c r="K868" s="360" t="s">
        <v>1171</v>
      </c>
      <c r="L868" s="360" t="s">
        <v>34</v>
      </c>
      <c r="M868" s="361">
        <v>367590300</v>
      </c>
    </row>
    <row r="869" spans="1:13">
      <c r="A869" s="360" t="s">
        <v>11248</v>
      </c>
      <c r="B869" s="360" t="s">
        <v>2324</v>
      </c>
      <c r="C869" s="360" t="s">
        <v>920</v>
      </c>
      <c r="D869" s="360">
        <v>4005</v>
      </c>
      <c r="E869" s="360" t="s">
        <v>1146</v>
      </c>
      <c r="F869" s="360" t="s">
        <v>552</v>
      </c>
      <c r="G869" s="360" t="s">
        <v>298</v>
      </c>
      <c r="H869" s="360" t="s">
        <v>41</v>
      </c>
      <c r="I869" s="360" t="s">
        <v>316</v>
      </c>
      <c r="J869" s="360" t="s">
        <v>1141</v>
      </c>
      <c r="K869" s="360" t="s">
        <v>290</v>
      </c>
      <c r="L869" s="360" t="s">
        <v>34</v>
      </c>
      <c r="M869" s="361">
        <v>354700500</v>
      </c>
    </row>
    <row r="870" spans="1:13">
      <c r="A870" s="360" t="s">
        <v>11249</v>
      </c>
      <c r="B870" s="360" t="s">
        <v>2325</v>
      </c>
      <c r="C870" s="360" t="s">
        <v>920</v>
      </c>
      <c r="D870" s="360">
        <v>4005</v>
      </c>
      <c r="E870" s="360" t="s">
        <v>1146</v>
      </c>
      <c r="F870" s="360" t="s">
        <v>552</v>
      </c>
      <c r="G870" s="360" t="s">
        <v>298</v>
      </c>
      <c r="H870" s="360" t="s">
        <v>41</v>
      </c>
      <c r="I870" s="360" t="s">
        <v>316</v>
      </c>
      <c r="J870" s="360" t="s">
        <v>1141</v>
      </c>
      <c r="K870" s="360" t="s">
        <v>291</v>
      </c>
      <c r="L870" s="360" t="s">
        <v>34</v>
      </c>
      <c r="M870" s="361">
        <v>303095100</v>
      </c>
    </row>
    <row r="871" spans="1:13">
      <c r="A871" s="360" t="s">
        <v>11250</v>
      </c>
      <c r="B871" s="360" t="s">
        <v>2326</v>
      </c>
      <c r="C871" s="360" t="s">
        <v>920</v>
      </c>
      <c r="D871" s="360">
        <v>4005</v>
      </c>
      <c r="E871" s="360" t="s">
        <v>1146</v>
      </c>
      <c r="F871" s="360" t="s">
        <v>552</v>
      </c>
      <c r="G871" s="360" t="s">
        <v>298</v>
      </c>
      <c r="H871" s="360" t="s">
        <v>41</v>
      </c>
      <c r="I871" s="360" t="s">
        <v>316</v>
      </c>
      <c r="J871" s="360" t="s">
        <v>1141</v>
      </c>
      <c r="K871" s="360" t="s">
        <v>1170</v>
      </c>
      <c r="L871" s="360" t="s">
        <v>32</v>
      </c>
      <c r="M871" s="361">
        <v>241833900</v>
      </c>
    </row>
    <row r="872" spans="1:13">
      <c r="A872" s="360" t="s">
        <v>11251</v>
      </c>
      <c r="B872" s="360" t="s">
        <v>2327</v>
      </c>
      <c r="C872" s="360" t="s">
        <v>920</v>
      </c>
      <c r="D872" s="360">
        <v>4005</v>
      </c>
      <c r="E872" s="360" t="s">
        <v>1146</v>
      </c>
      <c r="F872" s="360" t="s">
        <v>552</v>
      </c>
      <c r="G872" s="360" t="s">
        <v>298</v>
      </c>
      <c r="H872" s="360" t="s">
        <v>41</v>
      </c>
      <c r="I872" s="360" t="s">
        <v>316</v>
      </c>
      <c r="J872" s="360" t="s">
        <v>1141</v>
      </c>
      <c r="K872" s="360" t="s">
        <v>1171</v>
      </c>
      <c r="L872" s="360" t="s">
        <v>32</v>
      </c>
      <c r="M872" s="361">
        <v>209586300</v>
      </c>
    </row>
    <row r="873" spans="1:13">
      <c r="A873" s="360" t="s">
        <v>11252</v>
      </c>
      <c r="B873" s="360" t="s">
        <v>2328</v>
      </c>
      <c r="C873" s="360" t="s">
        <v>920</v>
      </c>
      <c r="D873" s="360">
        <v>4005</v>
      </c>
      <c r="E873" s="360" t="s">
        <v>1146</v>
      </c>
      <c r="F873" s="360" t="s">
        <v>552</v>
      </c>
      <c r="G873" s="360" t="s">
        <v>298</v>
      </c>
      <c r="H873" s="360" t="s">
        <v>41</v>
      </c>
      <c r="I873" s="360" t="s">
        <v>316</v>
      </c>
      <c r="J873" s="360" t="s">
        <v>1141</v>
      </c>
      <c r="K873" s="360" t="s">
        <v>290</v>
      </c>
      <c r="L873" s="360" t="s">
        <v>32</v>
      </c>
      <c r="M873" s="361">
        <v>209586300</v>
      </c>
    </row>
    <row r="874" spans="1:13">
      <c r="A874" s="360" t="s">
        <v>11253</v>
      </c>
      <c r="B874" s="360" t="s">
        <v>2329</v>
      </c>
      <c r="C874" s="360" t="s">
        <v>920</v>
      </c>
      <c r="D874" s="360">
        <v>4005</v>
      </c>
      <c r="E874" s="360" t="s">
        <v>1146</v>
      </c>
      <c r="F874" s="360" t="s">
        <v>552</v>
      </c>
      <c r="G874" s="360" t="s">
        <v>298</v>
      </c>
      <c r="H874" s="360" t="s">
        <v>41</v>
      </c>
      <c r="I874" s="360" t="s">
        <v>316</v>
      </c>
      <c r="J874" s="360" t="s">
        <v>1141</v>
      </c>
      <c r="K874" s="360" t="s">
        <v>291</v>
      </c>
      <c r="L874" s="360" t="s">
        <v>32</v>
      </c>
      <c r="M874" s="361">
        <v>177338700</v>
      </c>
    </row>
    <row r="875" spans="1:13">
      <c r="A875" s="360" t="s">
        <v>11254</v>
      </c>
      <c r="B875" s="360" t="s">
        <v>2330</v>
      </c>
      <c r="C875" s="360" t="s">
        <v>920</v>
      </c>
      <c r="D875" s="360">
        <v>4005</v>
      </c>
      <c r="E875" s="360" t="s">
        <v>1146</v>
      </c>
      <c r="F875" s="360" t="s">
        <v>552</v>
      </c>
      <c r="G875" s="360" t="s">
        <v>298</v>
      </c>
      <c r="H875" s="360" t="s">
        <v>41</v>
      </c>
      <c r="I875" s="360" t="s">
        <v>316</v>
      </c>
      <c r="J875" s="360" t="s">
        <v>1141</v>
      </c>
      <c r="K875" s="360" t="s">
        <v>1170</v>
      </c>
      <c r="L875" s="360" t="s">
        <v>218</v>
      </c>
      <c r="M875" s="361">
        <v>628782000</v>
      </c>
    </row>
    <row r="876" spans="1:13">
      <c r="A876" s="360" t="s">
        <v>11255</v>
      </c>
      <c r="B876" s="360" t="s">
        <v>2331</v>
      </c>
      <c r="C876" s="360" t="s">
        <v>920</v>
      </c>
      <c r="D876" s="360">
        <v>4005</v>
      </c>
      <c r="E876" s="360" t="s">
        <v>1146</v>
      </c>
      <c r="F876" s="360" t="s">
        <v>552</v>
      </c>
      <c r="G876" s="360" t="s">
        <v>298</v>
      </c>
      <c r="H876" s="360" t="s">
        <v>41</v>
      </c>
      <c r="I876" s="360" t="s">
        <v>316</v>
      </c>
      <c r="J876" s="360" t="s">
        <v>1141</v>
      </c>
      <c r="K876" s="360" t="s">
        <v>1171</v>
      </c>
      <c r="L876" s="360" t="s">
        <v>218</v>
      </c>
      <c r="M876" s="361">
        <v>551373900</v>
      </c>
    </row>
    <row r="877" spans="1:13">
      <c r="A877" s="360" t="s">
        <v>11256</v>
      </c>
      <c r="B877" s="360" t="s">
        <v>2332</v>
      </c>
      <c r="C877" s="360" t="s">
        <v>920</v>
      </c>
      <c r="D877" s="360">
        <v>4005</v>
      </c>
      <c r="E877" s="360" t="s">
        <v>1146</v>
      </c>
      <c r="F877" s="360" t="s">
        <v>552</v>
      </c>
      <c r="G877" s="360" t="s">
        <v>298</v>
      </c>
      <c r="H877" s="360" t="s">
        <v>41</v>
      </c>
      <c r="I877" s="360" t="s">
        <v>316</v>
      </c>
      <c r="J877" s="360" t="s">
        <v>1141</v>
      </c>
      <c r="K877" s="360" t="s">
        <v>290</v>
      </c>
      <c r="L877" s="360" t="s">
        <v>218</v>
      </c>
      <c r="M877" s="361">
        <v>532039200</v>
      </c>
    </row>
    <row r="878" spans="1:13">
      <c r="A878" s="360" t="s">
        <v>11257</v>
      </c>
      <c r="B878" s="360" t="s">
        <v>2333</v>
      </c>
      <c r="C878" s="360" t="s">
        <v>920</v>
      </c>
      <c r="D878" s="360">
        <v>4005</v>
      </c>
      <c r="E878" s="360" t="s">
        <v>1146</v>
      </c>
      <c r="F878" s="360" t="s">
        <v>552</v>
      </c>
      <c r="G878" s="360" t="s">
        <v>298</v>
      </c>
      <c r="H878" s="360" t="s">
        <v>41</v>
      </c>
      <c r="I878" s="360" t="s">
        <v>316</v>
      </c>
      <c r="J878" s="360" t="s">
        <v>1141</v>
      </c>
      <c r="K878" s="360" t="s">
        <v>291</v>
      </c>
      <c r="L878" s="360" t="s">
        <v>218</v>
      </c>
      <c r="M878" s="361">
        <v>454631100</v>
      </c>
    </row>
    <row r="879" spans="1:13">
      <c r="A879" s="360" t="s">
        <v>11258</v>
      </c>
      <c r="B879" s="360" t="s">
        <v>2322</v>
      </c>
      <c r="C879" s="360" t="s">
        <v>920</v>
      </c>
      <c r="D879" s="360">
        <v>4005</v>
      </c>
      <c r="E879" s="360" t="s">
        <v>1146</v>
      </c>
      <c r="F879" s="360" t="s">
        <v>552</v>
      </c>
      <c r="G879" s="360" t="s">
        <v>298</v>
      </c>
      <c r="H879" s="360" t="s">
        <v>41</v>
      </c>
      <c r="I879" s="360" t="s">
        <v>318</v>
      </c>
      <c r="J879" s="360" t="s">
        <v>1142</v>
      </c>
      <c r="K879" s="360" t="s">
        <v>1170</v>
      </c>
      <c r="L879" s="360" t="s">
        <v>34</v>
      </c>
      <c r="M879" s="361">
        <v>419172600</v>
      </c>
    </row>
    <row r="880" spans="1:13">
      <c r="A880" s="360" t="s">
        <v>11259</v>
      </c>
      <c r="B880" s="360" t="s">
        <v>2323</v>
      </c>
      <c r="C880" s="360" t="s">
        <v>920</v>
      </c>
      <c r="D880" s="360">
        <v>4005</v>
      </c>
      <c r="E880" s="360" t="s">
        <v>1146</v>
      </c>
      <c r="F880" s="360" t="s">
        <v>552</v>
      </c>
      <c r="G880" s="360" t="s">
        <v>298</v>
      </c>
      <c r="H880" s="360" t="s">
        <v>41</v>
      </c>
      <c r="I880" s="360" t="s">
        <v>318</v>
      </c>
      <c r="J880" s="360" t="s">
        <v>1142</v>
      </c>
      <c r="K880" s="360" t="s">
        <v>1171</v>
      </c>
      <c r="L880" s="360" t="s">
        <v>34</v>
      </c>
      <c r="M880" s="361">
        <v>367590300</v>
      </c>
    </row>
    <row r="881" spans="1:13">
      <c r="A881" s="360" t="s">
        <v>11260</v>
      </c>
      <c r="B881" s="360" t="s">
        <v>2324</v>
      </c>
      <c r="C881" s="360" t="s">
        <v>920</v>
      </c>
      <c r="D881" s="360">
        <v>4005</v>
      </c>
      <c r="E881" s="360" t="s">
        <v>1146</v>
      </c>
      <c r="F881" s="360" t="s">
        <v>552</v>
      </c>
      <c r="G881" s="360" t="s">
        <v>298</v>
      </c>
      <c r="H881" s="360" t="s">
        <v>41</v>
      </c>
      <c r="I881" s="360" t="s">
        <v>318</v>
      </c>
      <c r="J881" s="360" t="s">
        <v>1142</v>
      </c>
      <c r="K881" s="360" t="s">
        <v>290</v>
      </c>
      <c r="L881" s="360" t="s">
        <v>34</v>
      </c>
      <c r="M881" s="361">
        <v>354700500</v>
      </c>
    </row>
    <row r="882" spans="1:13">
      <c r="A882" s="360" t="s">
        <v>11261</v>
      </c>
      <c r="B882" s="360" t="s">
        <v>2325</v>
      </c>
      <c r="C882" s="360" t="s">
        <v>920</v>
      </c>
      <c r="D882" s="360">
        <v>4005</v>
      </c>
      <c r="E882" s="360" t="s">
        <v>1146</v>
      </c>
      <c r="F882" s="360" t="s">
        <v>552</v>
      </c>
      <c r="G882" s="360" t="s">
        <v>298</v>
      </c>
      <c r="H882" s="360" t="s">
        <v>41</v>
      </c>
      <c r="I882" s="360" t="s">
        <v>318</v>
      </c>
      <c r="J882" s="360" t="s">
        <v>1142</v>
      </c>
      <c r="K882" s="360" t="s">
        <v>291</v>
      </c>
      <c r="L882" s="360" t="s">
        <v>34</v>
      </c>
      <c r="M882" s="361">
        <v>303095100</v>
      </c>
    </row>
    <row r="883" spans="1:13">
      <c r="A883" s="360" t="s">
        <v>11262</v>
      </c>
      <c r="B883" s="360" t="s">
        <v>2326</v>
      </c>
      <c r="C883" s="360" t="s">
        <v>920</v>
      </c>
      <c r="D883" s="360">
        <v>4005</v>
      </c>
      <c r="E883" s="360" t="s">
        <v>1146</v>
      </c>
      <c r="F883" s="360" t="s">
        <v>552</v>
      </c>
      <c r="G883" s="360" t="s">
        <v>298</v>
      </c>
      <c r="H883" s="360" t="s">
        <v>41</v>
      </c>
      <c r="I883" s="360" t="s">
        <v>318</v>
      </c>
      <c r="J883" s="360" t="s">
        <v>1142</v>
      </c>
      <c r="K883" s="360" t="s">
        <v>1170</v>
      </c>
      <c r="L883" s="360" t="s">
        <v>32</v>
      </c>
      <c r="M883" s="361">
        <v>241833900</v>
      </c>
    </row>
    <row r="884" spans="1:13">
      <c r="A884" s="360" t="s">
        <v>11263</v>
      </c>
      <c r="B884" s="360" t="s">
        <v>2327</v>
      </c>
      <c r="C884" s="360" t="s">
        <v>920</v>
      </c>
      <c r="D884" s="360">
        <v>4005</v>
      </c>
      <c r="E884" s="360" t="s">
        <v>1146</v>
      </c>
      <c r="F884" s="360" t="s">
        <v>552</v>
      </c>
      <c r="G884" s="360" t="s">
        <v>298</v>
      </c>
      <c r="H884" s="360" t="s">
        <v>41</v>
      </c>
      <c r="I884" s="360" t="s">
        <v>318</v>
      </c>
      <c r="J884" s="360" t="s">
        <v>1142</v>
      </c>
      <c r="K884" s="360" t="s">
        <v>1171</v>
      </c>
      <c r="L884" s="360" t="s">
        <v>32</v>
      </c>
      <c r="M884" s="361">
        <v>209586300</v>
      </c>
    </row>
    <row r="885" spans="1:13">
      <c r="A885" s="360" t="s">
        <v>11264</v>
      </c>
      <c r="B885" s="360" t="s">
        <v>2328</v>
      </c>
      <c r="C885" s="360" t="s">
        <v>920</v>
      </c>
      <c r="D885" s="360">
        <v>4005</v>
      </c>
      <c r="E885" s="360" t="s">
        <v>1146</v>
      </c>
      <c r="F885" s="360" t="s">
        <v>552</v>
      </c>
      <c r="G885" s="360" t="s">
        <v>298</v>
      </c>
      <c r="H885" s="360" t="s">
        <v>41</v>
      </c>
      <c r="I885" s="360" t="s">
        <v>318</v>
      </c>
      <c r="J885" s="360" t="s">
        <v>1142</v>
      </c>
      <c r="K885" s="360" t="s">
        <v>290</v>
      </c>
      <c r="L885" s="360" t="s">
        <v>32</v>
      </c>
      <c r="M885" s="361">
        <v>209586300</v>
      </c>
    </row>
    <row r="886" spans="1:13">
      <c r="A886" s="360" t="s">
        <v>11265</v>
      </c>
      <c r="B886" s="360" t="s">
        <v>2329</v>
      </c>
      <c r="C886" s="360" t="s">
        <v>920</v>
      </c>
      <c r="D886" s="360">
        <v>4005</v>
      </c>
      <c r="E886" s="360" t="s">
        <v>1146</v>
      </c>
      <c r="F886" s="360" t="s">
        <v>552</v>
      </c>
      <c r="G886" s="360" t="s">
        <v>298</v>
      </c>
      <c r="H886" s="360" t="s">
        <v>41</v>
      </c>
      <c r="I886" s="360" t="s">
        <v>318</v>
      </c>
      <c r="J886" s="360" t="s">
        <v>1142</v>
      </c>
      <c r="K886" s="360" t="s">
        <v>291</v>
      </c>
      <c r="L886" s="360" t="s">
        <v>32</v>
      </c>
      <c r="M886" s="361">
        <v>177338700</v>
      </c>
    </row>
    <row r="887" spans="1:13">
      <c r="A887" s="360" t="s">
        <v>11266</v>
      </c>
      <c r="B887" s="360" t="s">
        <v>2330</v>
      </c>
      <c r="C887" s="360" t="s">
        <v>920</v>
      </c>
      <c r="D887" s="360">
        <v>4005</v>
      </c>
      <c r="E887" s="360" t="s">
        <v>1146</v>
      </c>
      <c r="F887" s="360" t="s">
        <v>552</v>
      </c>
      <c r="G887" s="360" t="s">
        <v>298</v>
      </c>
      <c r="H887" s="360" t="s">
        <v>41</v>
      </c>
      <c r="I887" s="360" t="s">
        <v>318</v>
      </c>
      <c r="J887" s="360" t="s">
        <v>1142</v>
      </c>
      <c r="K887" s="360" t="s">
        <v>1170</v>
      </c>
      <c r="L887" s="360" t="s">
        <v>218</v>
      </c>
      <c r="M887" s="361">
        <v>628782000</v>
      </c>
    </row>
    <row r="888" spans="1:13">
      <c r="A888" s="360" t="s">
        <v>11267</v>
      </c>
      <c r="B888" s="360" t="s">
        <v>2331</v>
      </c>
      <c r="C888" s="360" t="s">
        <v>920</v>
      </c>
      <c r="D888" s="360">
        <v>4005</v>
      </c>
      <c r="E888" s="360" t="s">
        <v>1146</v>
      </c>
      <c r="F888" s="360" t="s">
        <v>552</v>
      </c>
      <c r="G888" s="360" t="s">
        <v>298</v>
      </c>
      <c r="H888" s="360" t="s">
        <v>41</v>
      </c>
      <c r="I888" s="360" t="s">
        <v>318</v>
      </c>
      <c r="J888" s="360" t="s">
        <v>1142</v>
      </c>
      <c r="K888" s="360" t="s">
        <v>1171</v>
      </c>
      <c r="L888" s="360" t="s">
        <v>218</v>
      </c>
      <c r="M888" s="361">
        <v>551373900</v>
      </c>
    </row>
    <row r="889" spans="1:13">
      <c r="A889" s="360" t="s">
        <v>11268</v>
      </c>
      <c r="B889" s="360" t="s">
        <v>2332</v>
      </c>
      <c r="C889" s="360" t="s">
        <v>920</v>
      </c>
      <c r="D889" s="360">
        <v>4005</v>
      </c>
      <c r="E889" s="360" t="s">
        <v>1146</v>
      </c>
      <c r="F889" s="360" t="s">
        <v>552</v>
      </c>
      <c r="G889" s="360" t="s">
        <v>298</v>
      </c>
      <c r="H889" s="360" t="s">
        <v>41</v>
      </c>
      <c r="I889" s="360" t="s">
        <v>318</v>
      </c>
      <c r="J889" s="360" t="s">
        <v>1142</v>
      </c>
      <c r="K889" s="360" t="s">
        <v>290</v>
      </c>
      <c r="L889" s="360" t="s">
        <v>218</v>
      </c>
      <c r="M889" s="361">
        <v>532039200</v>
      </c>
    </row>
    <row r="890" spans="1:13">
      <c r="A890" s="360" t="s">
        <v>11269</v>
      </c>
      <c r="B890" s="360" t="s">
        <v>2333</v>
      </c>
      <c r="C890" s="360" t="s">
        <v>920</v>
      </c>
      <c r="D890" s="360">
        <v>4005</v>
      </c>
      <c r="E890" s="360" t="s">
        <v>1146</v>
      </c>
      <c r="F890" s="360" t="s">
        <v>552</v>
      </c>
      <c r="G890" s="360" t="s">
        <v>298</v>
      </c>
      <c r="H890" s="360" t="s">
        <v>41</v>
      </c>
      <c r="I890" s="360" t="s">
        <v>318</v>
      </c>
      <c r="J890" s="360" t="s">
        <v>1142</v>
      </c>
      <c r="K890" s="360" t="s">
        <v>291</v>
      </c>
      <c r="L890" s="360" t="s">
        <v>218</v>
      </c>
      <c r="M890" s="361">
        <v>454631100</v>
      </c>
    </row>
    <row r="891" spans="1:13">
      <c r="A891" s="360" t="s">
        <v>11270</v>
      </c>
      <c r="B891" s="360" t="s">
        <v>2322</v>
      </c>
      <c r="C891" s="360" t="s">
        <v>920</v>
      </c>
      <c r="D891" s="360">
        <v>4005</v>
      </c>
      <c r="E891" s="360" t="s">
        <v>1146</v>
      </c>
      <c r="F891" s="360" t="s">
        <v>552</v>
      </c>
      <c r="G891" s="360" t="s">
        <v>298</v>
      </c>
      <c r="H891" s="360" t="s">
        <v>41</v>
      </c>
      <c r="I891" s="360" t="s">
        <v>320</v>
      </c>
      <c r="J891" s="360" t="s">
        <v>1137</v>
      </c>
      <c r="K891" s="360" t="s">
        <v>1170</v>
      </c>
      <c r="L891" s="360" t="s">
        <v>34</v>
      </c>
      <c r="M891" s="361">
        <v>419172600</v>
      </c>
    </row>
    <row r="892" spans="1:13">
      <c r="A892" s="360" t="s">
        <v>11271</v>
      </c>
      <c r="B892" s="360" t="s">
        <v>2323</v>
      </c>
      <c r="C892" s="360" t="s">
        <v>920</v>
      </c>
      <c r="D892" s="360">
        <v>4005</v>
      </c>
      <c r="E892" s="360" t="s">
        <v>1146</v>
      </c>
      <c r="F892" s="360" t="s">
        <v>552</v>
      </c>
      <c r="G892" s="360" t="s">
        <v>298</v>
      </c>
      <c r="H892" s="360" t="s">
        <v>41</v>
      </c>
      <c r="I892" s="360" t="s">
        <v>320</v>
      </c>
      <c r="J892" s="360" t="s">
        <v>1137</v>
      </c>
      <c r="K892" s="360" t="s">
        <v>1171</v>
      </c>
      <c r="L892" s="360" t="s">
        <v>34</v>
      </c>
      <c r="M892" s="361">
        <v>367590300</v>
      </c>
    </row>
    <row r="893" spans="1:13">
      <c r="A893" s="360" t="s">
        <v>11272</v>
      </c>
      <c r="B893" s="360" t="s">
        <v>2324</v>
      </c>
      <c r="C893" s="360" t="s">
        <v>920</v>
      </c>
      <c r="D893" s="360">
        <v>4005</v>
      </c>
      <c r="E893" s="360" t="s">
        <v>1146</v>
      </c>
      <c r="F893" s="360" t="s">
        <v>552</v>
      </c>
      <c r="G893" s="360" t="s">
        <v>298</v>
      </c>
      <c r="H893" s="360" t="s">
        <v>41</v>
      </c>
      <c r="I893" s="360" t="s">
        <v>320</v>
      </c>
      <c r="J893" s="360" t="s">
        <v>1137</v>
      </c>
      <c r="K893" s="360" t="s">
        <v>290</v>
      </c>
      <c r="L893" s="360" t="s">
        <v>34</v>
      </c>
      <c r="M893" s="361">
        <v>354700500</v>
      </c>
    </row>
    <row r="894" spans="1:13">
      <c r="A894" s="360" t="s">
        <v>11273</v>
      </c>
      <c r="B894" s="360" t="s">
        <v>2325</v>
      </c>
      <c r="C894" s="360" t="s">
        <v>920</v>
      </c>
      <c r="D894" s="360">
        <v>4005</v>
      </c>
      <c r="E894" s="360" t="s">
        <v>1146</v>
      </c>
      <c r="F894" s="360" t="s">
        <v>552</v>
      </c>
      <c r="G894" s="360" t="s">
        <v>298</v>
      </c>
      <c r="H894" s="360" t="s">
        <v>41</v>
      </c>
      <c r="I894" s="360" t="s">
        <v>320</v>
      </c>
      <c r="J894" s="360" t="s">
        <v>1137</v>
      </c>
      <c r="K894" s="360" t="s">
        <v>291</v>
      </c>
      <c r="L894" s="360" t="s">
        <v>34</v>
      </c>
      <c r="M894" s="361">
        <v>303095100</v>
      </c>
    </row>
    <row r="895" spans="1:13">
      <c r="A895" s="360" t="s">
        <v>11274</v>
      </c>
      <c r="B895" s="360" t="s">
        <v>2326</v>
      </c>
      <c r="C895" s="360" t="s">
        <v>920</v>
      </c>
      <c r="D895" s="360">
        <v>4005</v>
      </c>
      <c r="E895" s="360" t="s">
        <v>1146</v>
      </c>
      <c r="F895" s="360" t="s">
        <v>552</v>
      </c>
      <c r="G895" s="360" t="s">
        <v>298</v>
      </c>
      <c r="H895" s="360" t="s">
        <v>41</v>
      </c>
      <c r="I895" s="360" t="s">
        <v>320</v>
      </c>
      <c r="J895" s="360" t="s">
        <v>1137</v>
      </c>
      <c r="K895" s="360" t="s">
        <v>1170</v>
      </c>
      <c r="L895" s="360" t="s">
        <v>32</v>
      </c>
      <c r="M895" s="361">
        <v>241833900</v>
      </c>
    </row>
    <row r="896" spans="1:13">
      <c r="A896" s="360" t="s">
        <v>11275</v>
      </c>
      <c r="B896" s="360" t="s">
        <v>2327</v>
      </c>
      <c r="C896" s="360" t="s">
        <v>920</v>
      </c>
      <c r="D896" s="360">
        <v>4005</v>
      </c>
      <c r="E896" s="360" t="s">
        <v>1146</v>
      </c>
      <c r="F896" s="360" t="s">
        <v>552</v>
      </c>
      <c r="G896" s="360" t="s">
        <v>298</v>
      </c>
      <c r="H896" s="360" t="s">
        <v>41</v>
      </c>
      <c r="I896" s="360" t="s">
        <v>320</v>
      </c>
      <c r="J896" s="360" t="s">
        <v>1137</v>
      </c>
      <c r="K896" s="360" t="s">
        <v>1171</v>
      </c>
      <c r="L896" s="360" t="s">
        <v>32</v>
      </c>
      <c r="M896" s="361">
        <v>209586300</v>
      </c>
    </row>
    <row r="897" spans="1:13">
      <c r="A897" s="360" t="s">
        <v>11276</v>
      </c>
      <c r="B897" s="360" t="s">
        <v>2328</v>
      </c>
      <c r="C897" s="360" t="s">
        <v>920</v>
      </c>
      <c r="D897" s="360">
        <v>4005</v>
      </c>
      <c r="E897" s="360" t="s">
        <v>1146</v>
      </c>
      <c r="F897" s="360" t="s">
        <v>552</v>
      </c>
      <c r="G897" s="360" t="s">
        <v>298</v>
      </c>
      <c r="H897" s="360" t="s">
        <v>41</v>
      </c>
      <c r="I897" s="360" t="s">
        <v>320</v>
      </c>
      <c r="J897" s="360" t="s">
        <v>1137</v>
      </c>
      <c r="K897" s="360" t="s">
        <v>290</v>
      </c>
      <c r="L897" s="360" t="s">
        <v>32</v>
      </c>
      <c r="M897" s="361">
        <v>209586300</v>
      </c>
    </row>
    <row r="898" spans="1:13">
      <c r="A898" s="360" t="s">
        <v>11277</v>
      </c>
      <c r="B898" s="360" t="s">
        <v>2329</v>
      </c>
      <c r="C898" s="360" t="s">
        <v>920</v>
      </c>
      <c r="D898" s="360">
        <v>4005</v>
      </c>
      <c r="E898" s="360" t="s">
        <v>1146</v>
      </c>
      <c r="F898" s="360" t="s">
        <v>552</v>
      </c>
      <c r="G898" s="360" t="s">
        <v>298</v>
      </c>
      <c r="H898" s="360" t="s">
        <v>41</v>
      </c>
      <c r="I898" s="360" t="s">
        <v>320</v>
      </c>
      <c r="J898" s="360" t="s">
        <v>1137</v>
      </c>
      <c r="K898" s="360" t="s">
        <v>291</v>
      </c>
      <c r="L898" s="360" t="s">
        <v>32</v>
      </c>
      <c r="M898" s="361">
        <v>177338700</v>
      </c>
    </row>
    <row r="899" spans="1:13">
      <c r="A899" s="360" t="s">
        <v>11278</v>
      </c>
      <c r="B899" s="360" t="s">
        <v>2330</v>
      </c>
      <c r="C899" s="360" t="s">
        <v>920</v>
      </c>
      <c r="D899" s="360">
        <v>4005</v>
      </c>
      <c r="E899" s="360" t="s">
        <v>1146</v>
      </c>
      <c r="F899" s="360" t="s">
        <v>552</v>
      </c>
      <c r="G899" s="360" t="s">
        <v>298</v>
      </c>
      <c r="H899" s="360" t="s">
        <v>41</v>
      </c>
      <c r="I899" s="360" t="s">
        <v>320</v>
      </c>
      <c r="J899" s="360" t="s">
        <v>1137</v>
      </c>
      <c r="K899" s="360" t="s">
        <v>1170</v>
      </c>
      <c r="L899" s="360" t="s">
        <v>218</v>
      </c>
      <c r="M899" s="361">
        <v>628782000</v>
      </c>
    </row>
    <row r="900" spans="1:13">
      <c r="A900" s="360" t="s">
        <v>11279</v>
      </c>
      <c r="B900" s="360" t="s">
        <v>2331</v>
      </c>
      <c r="C900" s="360" t="s">
        <v>920</v>
      </c>
      <c r="D900" s="360">
        <v>4005</v>
      </c>
      <c r="E900" s="360" t="s">
        <v>1146</v>
      </c>
      <c r="F900" s="360" t="s">
        <v>552</v>
      </c>
      <c r="G900" s="360" t="s">
        <v>298</v>
      </c>
      <c r="H900" s="360" t="s">
        <v>41</v>
      </c>
      <c r="I900" s="360" t="s">
        <v>320</v>
      </c>
      <c r="J900" s="360" t="s">
        <v>1137</v>
      </c>
      <c r="K900" s="360" t="s">
        <v>1171</v>
      </c>
      <c r="L900" s="360" t="s">
        <v>218</v>
      </c>
      <c r="M900" s="361">
        <v>551373900</v>
      </c>
    </row>
    <row r="901" spans="1:13">
      <c r="A901" s="360" t="s">
        <v>11280</v>
      </c>
      <c r="B901" s="360" t="s">
        <v>2332</v>
      </c>
      <c r="C901" s="360" t="s">
        <v>920</v>
      </c>
      <c r="D901" s="360">
        <v>4005</v>
      </c>
      <c r="E901" s="360" t="s">
        <v>1146</v>
      </c>
      <c r="F901" s="360" t="s">
        <v>552</v>
      </c>
      <c r="G901" s="360" t="s">
        <v>298</v>
      </c>
      <c r="H901" s="360" t="s">
        <v>41</v>
      </c>
      <c r="I901" s="360" t="s">
        <v>320</v>
      </c>
      <c r="J901" s="360" t="s">
        <v>1137</v>
      </c>
      <c r="K901" s="360" t="s">
        <v>290</v>
      </c>
      <c r="L901" s="360" t="s">
        <v>218</v>
      </c>
      <c r="M901" s="361">
        <v>532039200</v>
      </c>
    </row>
    <row r="902" spans="1:13">
      <c r="A902" s="360" t="s">
        <v>11281</v>
      </c>
      <c r="B902" s="360" t="s">
        <v>2333</v>
      </c>
      <c r="C902" s="360" t="s">
        <v>920</v>
      </c>
      <c r="D902" s="360">
        <v>4005</v>
      </c>
      <c r="E902" s="360" t="s">
        <v>1146</v>
      </c>
      <c r="F902" s="360" t="s">
        <v>552</v>
      </c>
      <c r="G902" s="360" t="s">
        <v>298</v>
      </c>
      <c r="H902" s="360" t="s">
        <v>41</v>
      </c>
      <c r="I902" s="360" t="s">
        <v>320</v>
      </c>
      <c r="J902" s="360" t="s">
        <v>1137</v>
      </c>
      <c r="K902" s="360" t="s">
        <v>291</v>
      </c>
      <c r="L902" s="360" t="s">
        <v>218</v>
      </c>
      <c r="M902" s="361">
        <v>454631100</v>
      </c>
    </row>
    <row r="903" spans="1:13">
      <c r="A903" s="360" t="s">
        <v>11282</v>
      </c>
      <c r="B903" s="360" t="s">
        <v>2322</v>
      </c>
      <c r="C903" s="360" t="s">
        <v>920</v>
      </c>
      <c r="D903" s="360">
        <v>4005</v>
      </c>
      <c r="E903" s="360" t="s">
        <v>1146</v>
      </c>
      <c r="F903" s="360" t="s">
        <v>552</v>
      </c>
      <c r="G903" s="360" t="s">
        <v>298</v>
      </c>
      <c r="H903" s="360" t="s">
        <v>41</v>
      </c>
      <c r="I903" s="360" t="s">
        <v>322</v>
      </c>
      <c r="J903" s="360" t="s">
        <v>1136</v>
      </c>
      <c r="K903" s="360" t="s">
        <v>1170</v>
      </c>
      <c r="L903" s="360" t="s">
        <v>34</v>
      </c>
      <c r="M903" s="361">
        <v>419172600</v>
      </c>
    </row>
    <row r="904" spans="1:13">
      <c r="A904" s="360" t="s">
        <v>11283</v>
      </c>
      <c r="B904" s="360" t="s">
        <v>2323</v>
      </c>
      <c r="C904" s="360" t="s">
        <v>920</v>
      </c>
      <c r="D904" s="360">
        <v>4005</v>
      </c>
      <c r="E904" s="360" t="s">
        <v>1146</v>
      </c>
      <c r="F904" s="360" t="s">
        <v>552</v>
      </c>
      <c r="G904" s="360" t="s">
        <v>298</v>
      </c>
      <c r="H904" s="360" t="s">
        <v>41</v>
      </c>
      <c r="I904" s="360" t="s">
        <v>322</v>
      </c>
      <c r="J904" s="360" t="s">
        <v>1136</v>
      </c>
      <c r="K904" s="360" t="s">
        <v>1171</v>
      </c>
      <c r="L904" s="360" t="s">
        <v>34</v>
      </c>
      <c r="M904" s="361">
        <v>367590300</v>
      </c>
    </row>
    <row r="905" spans="1:13">
      <c r="A905" s="360" t="s">
        <v>11284</v>
      </c>
      <c r="B905" s="360" t="s">
        <v>2324</v>
      </c>
      <c r="C905" s="360" t="s">
        <v>920</v>
      </c>
      <c r="D905" s="360">
        <v>4005</v>
      </c>
      <c r="E905" s="360" t="s">
        <v>1146</v>
      </c>
      <c r="F905" s="360" t="s">
        <v>552</v>
      </c>
      <c r="G905" s="360" t="s">
        <v>298</v>
      </c>
      <c r="H905" s="360" t="s">
        <v>41</v>
      </c>
      <c r="I905" s="360" t="s">
        <v>322</v>
      </c>
      <c r="J905" s="360" t="s">
        <v>1136</v>
      </c>
      <c r="K905" s="360" t="s">
        <v>290</v>
      </c>
      <c r="L905" s="360" t="s">
        <v>34</v>
      </c>
      <c r="M905" s="361">
        <v>354700500</v>
      </c>
    </row>
    <row r="906" spans="1:13">
      <c r="A906" s="360" t="s">
        <v>11285</v>
      </c>
      <c r="B906" s="360" t="s">
        <v>2325</v>
      </c>
      <c r="C906" s="360" t="s">
        <v>920</v>
      </c>
      <c r="D906" s="360">
        <v>4005</v>
      </c>
      <c r="E906" s="360" t="s">
        <v>1146</v>
      </c>
      <c r="F906" s="360" t="s">
        <v>552</v>
      </c>
      <c r="G906" s="360" t="s">
        <v>298</v>
      </c>
      <c r="H906" s="360" t="s">
        <v>41</v>
      </c>
      <c r="I906" s="360" t="s">
        <v>322</v>
      </c>
      <c r="J906" s="360" t="s">
        <v>1136</v>
      </c>
      <c r="K906" s="360" t="s">
        <v>291</v>
      </c>
      <c r="L906" s="360" t="s">
        <v>34</v>
      </c>
      <c r="M906" s="361">
        <v>303095100</v>
      </c>
    </row>
    <row r="907" spans="1:13">
      <c r="A907" s="360" t="s">
        <v>11286</v>
      </c>
      <c r="B907" s="360" t="s">
        <v>2326</v>
      </c>
      <c r="C907" s="360" t="s">
        <v>920</v>
      </c>
      <c r="D907" s="360">
        <v>4005</v>
      </c>
      <c r="E907" s="360" t="s">
        <v>1146</v>
      </c>
      <c r="F907" s="360" t="s">
        <v>552</v>
      </c>
      <c r="G907" s="360" t="s">
        <v>298</v>
      </c>
      <c r="H907" s="360" t="s">
        <v>41</v>
      </c>
      <c r="I907" s="360" t="s">
        <v>322</v>
      </c>
      <c r="J907" s="360" t="s">
        <v>1136</v>
      </c>
      <c r="K907" s="360" t="s">
        <v>1170</v>
      </c>
      <c r="L907" s="360" t="s">
        <v>32</v>
      </c>
      <c r="M907" s="361">
        <v>241833900</v>
      </c>
    </row>
    <row r="908" spans="1:13">
      <c r="A908" s="360" t="s">
        <v>11287</v>
      </c>
      <c r="B908" s="360" t="s">
        <v>2327</v>
      </c>
      <c r="C908" s="360" t="s">
        <v>920</v>
      </c>
      <c r="D908" s="360">
        <v>4005</v>
      </c>
      <c r="E908" s="360" t="s">
        <v>1146</v>
      </c>
      <c r="F908" s="360" t="s">
        <v>552</v>
      </c>
      <c r="G908" s="360" t="s">
        <v>298</v>
      </c>
      <c r="H908" s="360" t="s">
        <v>41</v>
      </c>
      <c r="I908" s="360" t="s">
        <v>322</v>
      </c>
      <c r="J908" s="360" t="s">
        <v>1136</v>
      </c>
      <c r="K908" s="360" t="s">
        <v>1171</v>
      </c>
      <c r="L908" s="360" t="s">
        <v>32</v>
      </c>
      <c r="M908" s="361">
        <v>209586300</v>
      </c>
    </row>
    <row r="909" spans="1:13">
      <c r="A909" s="360" t="s">
        <v>11288</v>
      </c>
      <c r="B909" s="360" t="s">
        <v>2328</v>
      </c>
      <c r="C909" s="360" t="s">
        <v>920</v>
      </c>
      <c r="D909" s="360">
        <v>4005</v>
      </c>
      <c r="E909" s="360" t="s">
        <v>1146</v>
      </c>
      <c r="F909" s="360" t="s">
        <v>552</v>
      </c>
      <c r="G909" s="360" t="s">
        <v>298</v>
      </c>
      <c r="H909" s="360" t="s">
        <v>41</v>
      </c>
      <c r="I909" s="360" t="s">
        <v>322</v>
      </c>
      <c r="J909" s="360" t="s">
        <v>1136</v>
      </c>
      <c r="K909" s="360" t="s">
        <v>290</v>
      </c>
      <c r="L909" s="360" t="s">
        <v>32</v>
      </c>
      <c r="M909" s="361">
        <v>209586300</v>
      </c>
    </row>
    <row r="910" spans="1:13">
      <c r="A910" s="360" t="s">
        <v>11289</v>
      </c>
      <c r="B910" s="360" t="s">
        <v>2329</v>
      </c>
      <c r="C910" s="360" t="s">
        <v>920</v>
      </c>
      <c r="D910" s="360">
        <v>4005</v>
      </c>
      <c r="E910" s="360" t="s">
        <v>1146</v>
      </c>
      <c r="F910" s="360" t="s">
        <v>552</v>
      </c>
      <c r="G910" s="360" t="s">
        <v>298</v>
      </c>
      <c r="H910" s="360" t="s">
        <v>41</v>
      </c>
      <c r="I910" s="360" t="s">
        <v>322</v>
      </c>
      <c r="J910" s="360" t="s">
        <v>1136</v>
      </c>
      <c r="K910" s="360" t="s">
        <v>291</v>
      </c>
      <c r="L910" s="360" t="s">
        <v>32</v>
      </c>
      <c r="M910" s="361">
        <v>177338700</v>
      </c>
    </row>
    <row r="911" spans="1:13">
      <c r="A911" s="360" t="s">
        <v>11290</v>
      </c>
      <c r="B911" s="360" t="s">
        <v>2330</v>
      </c>
      <c r="C911" s="360" t="s">
        <v>920</v>
      </c>
      <c r="D911" s="360">
        <v>4005</v>
      </c>
      <c r="E911" s="360" t="s">
        <v>1146</v>
      </c>
      <c r="F911" s="360" t="s">
        <v>552</v>
      </c>
      <c r="G911" s="360" t="s">
        <v>298</v>
      </c>
      <c r="H911" s="360" t="s">
        <v>41</v>
      </c>
      <c r="I911" s="360" t="s">
        <v>322</v>
      </c>
      <c r="J911" s="360" t="s">
        <v>1136</v>
      </c>
      <c r="K911" s="360" t="s">
        <v>1170</v>
      </c>
      <c r="L911" s="360" t="s">
        <v>218</v>
      </c>
      <c r="M911" s="361">
        <v>628782000</v>
      </c>
    </row>
    <row r="912" spans="1:13">
      <c r="A912" s="360" t="s">
        <v>11291</v>
      </c>
      <c r="B912" s="360" t="s">
        <v>2331</v>
      </c>
      <c r="C912" s="360" t="s">
        <v>920</v>
      </c>
      <c r="D912" s="360">
        <v>4005</v>
      </c>
      <c r="E912" s="360" t="s">
        <v>1146</v>
      </c>
      <c r="F912" s="360" t="s">
        <v>552</v>
      </c>
      <c r="G912" s="360" t="s">
        <v>298</v>
      </c>
      <c r="H912" s="360" t="s">
        <v>41</v>
      </c>
      <c r="I912" s="360" t="s">
        <v>322</v>
      </c>
      <c r="J912" s="360" t="s">
        <v>1136</v>
      </c>
      <c r="K912" s="360" t="s">
        <v>1171</v>
      </c>
      <c r="L912" s="360" t="s">
        <v>218</v>
      </c>
      <c r="M912" s="361">
        <v>551373900</v>
      </c>
    </row>
    <row r="913" spans="1:13">
      <c r="A913" s="360" t="s">
        <v>11292</v>
      </c>
      <c r="B913" s="360" t="s">
        <v>2332</v>
      </c>
      <c r="C913" s="360" t="s">
        <v>920</v>
      </c>
      <c r="D913" s="360">
        <v>4005</v>
      </c>
      <c r="E913" s="360" t="s">
        <v>1146</v>
      </c>
      <c r="F913" s="360" t="s">
        <v>552</v>
      </c>
      <c r="G913" s="360" t="s">
        <v>298</v>
      </c>
      <c r="H913" s="360" t="s">
        <v>41</v>
      </c>
      <c r="I913" s="360" t="s">
        <v>322</v>
      </c>
      <c r="J913" s="360" t="s">
        <v>1136</v>
      </c>
      <c r="K913" s="360" t="s">
        <v>290</v>
      </c>
      <c r="L913" s="360" t="s">
        <v>218</v>
      </c>
      <c r="M913" s="361">
        <v>532039200</v>
      </c>
    </row>
    <row r="914" spans="1:13">
      <c r="A914" s="360" t="s">
        <v>11293</v>
      </c>
      <c r="B914" s="360" t="s">
        <v>2333</v>
      </c>
      <c r="C914" s="360" t="s">
        <v>920</v>
      </c>
      <c r="D914" s="360">
        <v>4005</v>
      </c>
      <c r="E914" s="360" t="s">
        <v>1146</v>
      </c>
      <c r="F914" s="360" t="s">
        <v>552</v>
      </c>
      <c r="G914" s="360" t="s">
        <v>298</v>
      </c>
      <c r="H914" s="360" t="s">
        <v>41</v>
      </c>
      <c r="I914" s="360" t="s">
        <v>322</v>
      </c>
      <c r="J914" s="360" t="s">
        <v>1136</v>
      </c>
      <c r="K914" s="360" t="s">
        <v>291</v>
      </c>
      <c r="L914" s="360" t="s">
        <v>218</v>
      </c>
      <c r="M914" s="361">
        <v>454631100</v>
      </c>
    </row>
    <row r="915" spans="1:13">
      <c r="A915" s="360" t="s">
        <v>11294</v>
      </c>
      <c r="B915" s="360" t="s">
        <v>2322</v>
      </c>
      <c r="C915" s="360" t="s">
        <v>920</v>
      </c>
      <c r="D915" s="360">
        <v>4005</v>
      </c>
      <c r="E915" s="360" t="s">
        <v>1146</v>
      </c>
      <c r="F915" s="360" t="s">
        <v>552</v>
      </c>
      <c r="G915" s="360" t="s">
        <v>298</v>
      </c>
      <c r="H915" s="360" t="s">
        <v>41</v>
      </c>
      <c r="I915" s="360" t="s">
        <v>324</v>
      </c>
      <c r="J915" s="360" t="s">
        <v>1133</v>
      </c>
      <c r="K915" s="360" t="s">
        <v>1170</v>
      </c>
      <c r="L915" s="360" t="s">
        <v>34</v>
      </c>
      <c r="M915" s="361">
        <v>419172600</v>
      </c>
    </row>
    <row r="916" spans="1:13">
      <c r="A916" s="360" t="s">
        <v>11295</v>
      </c>
      <c r="B916" s="360" t="s">
        <v>2323</v>
      </c>
      <c r="C916" s="360" t="s">
        <v>920</v>
      </c>
      <c r="D916" s="360">
        <v>4005</v>
      </c>
      <c r="E916" s="360" t="s">
        <v>1146</v>
      </c>
      <c r="F916" s="360" t="s">
        <v>552</v>
      </c>
      <c r="G916" s="360" t="s">
        <v>298</v>
      </c>
      <c r="H916" s="360" t="s">
        <v>41</v>
      </c>
      <c r="I916" s="360" t="s">
        <v>324</v>
      </c>
      <c r="J916" s="360" t="s">
        <v>1133</v>
      </c>
      <c r="K916" s="360" t="s">
        <v>1171</v>
      </c>
      <c r="L916" s="360" t="s">
        <v>34</v>
      </c>
      <c r="M916" s="361">
        <v>367590300</v>
      </c>
    </row>
    <row r="917" spans="1:13">
      <c r="A917" s="360" t="s">
        <v>11296</v>
      </c>
      <c r="B917" s="360" t="s">
        <v>2324</v>
      </c>
      <c r="C917" s="360" t="s">
        <v>920</v>
      </c>
      <c r="D917" s="360">
        <v>4005</v>
      </c>
      <c r="E917" s="360" t="s">
        <v>1146</v>
      </c>
      <c r="F917" s="360" t="s">
        <v>552</v>
      </c>
      <c r="G917" s="360" t="s">
        <v>298</v>
      </c>
      <c r="H917" s="360" t="s">
        <v>41</v>
      </c>
      <c r="I917" s="360" t="s">
        <v>324</v>
      </c>
      <c r="J917" s="360" t="s">
        <v>1133</v>
      </c>
      <c r="K917" s="360" t="s">
        <v>290</v>
      </c>
      <c r="L917" s="360" t="s">
        <v>34</v>
      </c>
      <c r="M917" s="361">
        <v>354700500</v>
      </c>
    </row>
    <row r="918" spans="1:13">
      <c r="A918" s="360" t="s">
        <v>11297</v>
      </c>
      <c r="B918" s="360" t="s">
        <v>2325</v>
      </c>
      <c r="C918" s="360" t="s">
        <v>920</v>
      </c>
      <c r="D918" s="360">
        <v>4005</v>
      </c>
      <c r="E918" s="360" t="s">
        <v>1146</v>
      </c>
      <c r="F918" s="360" t="s">
        <v>552</v>
      </c>
      <c r="G918" s="360" t="s">
        <v>298</v>
      </c>
      <c r="H918" s="360" t="s">
        <v>41</v>
      </c>
      <c r="I918" s="360" t="s">
        <v>324</v>
      </c>
      <c r="J918" s="360" t="s">
        <v>1133</v>
      </c>
      <c r="K918" s="360" t="s">
        <v>291</v>
      </c>
      <c r="L918" s="360" t="s">
        <v>34</v>
      </c>
      <c r="M918" s="361">
        <v>303095100</v>
      </c>
    </row>
    <row r="919" spans="1:13">
      <c r="A919" s="360" t="s">
        <v>11298</v>
      </c>
      <c r="B919" s="360" t="s">
        <v>2326</v>
      </c>
      <c r="C919" s="360" t="s">
        <v>920</v>
      </c>
      <c r="D919" s="360">
        <v>4005</v>
      </c>
      <c r="E919" s="360" t="s">
        <v>1146</v>
      </c>
      <c r="F919" s="360" t="s">
        <v>552</v>
      </c>
      <c r="G919" s="360" t="s">
        <v>298</v>
      </c>
      <c r="H919" s="360" t="s">
        <v>41</v>
      </c>
      <c r="I919" s="360" t="s">
        <v>324</v>
      </c>
      <c r="J919" s="360" t="s">
        <v>1133</v>
      </c>
      <c r="K919" s="360" t="s">
        <v>1170</v>
      </c>
      <c r="L919" s="360" t="s">
        <v>32</v>
      </c>
      <c r="M919" s="361">
        <v>241833900</v>
      </c>
    </row>
    <row r="920" spans="1:13">
      <c r="A920" s="360" t="s">
        <v>11299</v>
      </c>
      <c r="B920" s="360" t="s">
        <v>2327</v>
      </c>
      <c r="C920" s="360" t="s">
        <v>920</v>
      </c>
      <c r="D920" s="360">
        <v>4005</v>
      </c>
      <c r="E920" s="360" t="s">
        <v>1146</v>
      </c>
      <c r="F920" s="360" t="s">
        <v>552</v>
      </c>
      <c r="G920" s="360" t="s">
        <v>298</v>
      </c>
      <c r="H920" s="360" t="s">
        <v>41</v>
      </c>
      <c r="I920" s="360" t="s">
        <v>324</v>
      </c>
      <c r="J920" s="360" t="s">
        <v>1133</v>
      </c>
      <c r="K920" s="360" t="s">
        <v>1171</v>
      </c>
      <c r="L920" s="360" t="s">
        <v>32</v>
      </c>
      <c r="M920" s="361">
        <v>209586300</v>
      </c>
    </row>
    <row r="921" spans="1:13">
      <c r="A921" s="360" t="s">
        <v>11300</v>
      </c>
      <c r="B921" s="360" t="s">
        <v>2328</v>
      </c>
      <c r="C921" s="360" t="s">
        <v>920</v>
      </c>
      <c r="D921" s="360">
        <v>4005</v>
      </c>
      <c r="E921" s="360" t="s">
        <v>1146</v>
      </c>
      <c r="F921" s="360" t="s">
        <v>552</v>
      </c>
      <c r="G921" s="360" t="s">
        <v>298</v>
      </c>
      <c r="H921" s="360" t="s">
        <v>41</v>
      </c>
      <c r="I921" s="360" t="s">
        <v>324</v>
      </c>
      <c r="J921" s="360" t="s">
        <v>1133</v>
      </c>
      <c r="K921" s="360" t="s">
        <v>290</v>
      </c>
      <c r="L921" s="360" t="s">
        <v>32</v>
      </c>
      <c r="M921" s="361">
        <v>209586300</v>
      </c>
    </row>
    <row r="922" spans="1:13">
      <c r="A922" s="360" t="s">
        <v>11301</v>
      </c>
      <c r="B922" s="360" t="s">
        <v>2329</v>
      </c>
      <c r="C922" s="360" t="s">
        <v>920</v>
      </c>
      <c r="D922" s="360">
        <v>4005</v>
      </c>
      <c r="E922" s="360" t="s">
        <v>1146</v>
      </c>
      <c r="F922" s="360" t="s">
        <v>552</v>
      </c>
      <c r="G922" s="360" t="s">
        <v>298</v>
      </c>
      <c r="H922" s="360" t="s">
        <v>41</v>
      </c>
      <c r="I922" s="360" t="s">
        <v>324</v>
      </c>
      <c r="J922" s="360" t="s">
        <v>1133</v>
      </c>
      <c r="K922" s="360" t="s">
        <v>291</v>
      </c>
      <c r="L922" s="360" t="s">
        <v>32</v>
      </c>
      <c r="M922" s="361">
        <v>177338700</v>
      </c>
    </row>
    <row r="923" spans="1:13">
      <c r="A923" s="360" t="s">
        <v>11302</v>
      </c>
      <c r="B923" s="360" t="s">
        <v>2330</v>
      </c>
      <c r="C923" s="360" t="s">
        <v>920</v>
      </c>
      <c r="D923" s="360">
        <v>4005</v>
      </c>
      <c r="E923" s="360" t="s">
        <v>1146</v>
      </c>
      <c r="F923" s="360" t="s">
        <v>552</v>
      </c>
      <c r="G923" s="360" t="s">
        <v>298</v>
      </c>
      <c r="H923" s="360" t="s">
        <v>41</v>
      </c>
      <c r="I923" s="360" t="s">
        <v>324</v>
      </c>
      <c r="J923" s="360" t="s">
        <v>1133</v>
      </c>
      <c r="K923" s="360" t="s">
        <v>1170</v>
      </c>
      <c r="L923" s="360" t="s">
        <v>218</v>
      </c>
      <c r="M923" s="361">
        <v>628782000</v>
      </c>
    </row>
    <row r="924" spans="1:13">
      <c r="A924" s="360" t="s">
        <v>11303</v>
      </c>
      <c r="B924" s="360" t="s">
        <v>2331</v>
      </c>
      <c r="C924" s="360" t="s">
        <v>920</v>
      </c>
      <c r="D924" s="360">
        <v>4005</v>
      </c>
      <c r="E924" s="360" t="s">
        <v>1146</v>
      </c>
      <c r="F924" s="360" t="s">
        <v>552</v>
      </c>
      <c r="G924" s="360" t="s">
        <v>298</v>
      </c>
      <c r="H924" s="360" t="s">
        <v>41</v>
      </c>
      <c r="I924" s="360" t="s">
        <v>324</v>
      </c>
      <c r="J924" s="360" t="s">
        <v>1133</v>
      </c>
      <c r="K924" s="360" t="s">
        <v>1171</v>
      </c>
      <c r="L924" s="360" t="s">
        <v>218</v>
      </c>
      <c r="M924" s="361">
        <v>551373900</v>
      </c>
    </row>
    <row r="925" spans="1:13">
      <c r="A925" s="360" t="s">
        <v>11304</v>
      </c>
      <c r="B925" s="360" t="s">
        <v>2332</v>
      </c>
      <c r="C925" s="360" t="s">
        <v>920</v>
      </c>
      <c r="D925" s="360">
        <v>4005</v>
      </c>
      <c r="E925" s="360" t="s">
        <v>1146</v>
      </c>
      <c r="F925" s="360" t="s">
        <v>552</v>
      </c>
      <c r="G925" s="360" t="s">
        <v>298</v>
      </c>
      <c r="H925" s="360" t="s">
        <v>41</v>
      </c>
      <c r="I925" s="360" t="s">
        <v>324</v>
      </c>
      <c r="J925" s="360" t="s">
        <v>1133</v>
      </c>
      <c r="K925" s="360" t="s">
        <v>290</v>
      </c>
      <c r="L925" s="360" t="s">
        <v>218</v>
      </c>
      <c r="M925" s="361">
        <v>532039200</v>
      </c>
    </row>
    <row r="926" spans="1:13">
      <c r="A926" s="360" t="s">
        <v>11305</v>
      </c>
      <c r="B926" s="360" t="s">
        <v>2333</v>
      </c>
      <c r="C926" s="360" t="s">
        <v>920</v>
      </c>
      <c r="D926" s="360">
        <v>4005</v>
      </c>
      <c r="E926" s="360" t="s">
        <v>1146</v>
      </c>
      <c r="F926" s="360" t="s">
        <v>552</v>
      </c>
      <c r="G926" s="360" t="s">
        <v>298</v>
      </c>
      <c r="H926" s="360" t="s">
        <v>41</v>
      </c>
      <c r="I926" s="360" t="s">
        <v>324</v>
      </c>
      <c r="J926" s="360" t="s">
        <v>1133</v>
      </c>
      <c r="K926" s="360" t="s">
        <v>291</v>
      </c>
      <c r="L926" s="360" t="s">
        <v>218</v>
      </c>
      <c r="M926" s="361">
        <v>454631100</v>
      </c>
    </row>
    <row r="927" spans="1:13">
      <c r="A927" s="360" t="s">
        <v>11306</v>
      </c>
      <c r="B927" s="360" t="s">
        <v>2322</v>
      </c>
      <c r="C927" s="360" t="s">
        <v>920</v>
      </c>
      <c r="D927" s="360">
        <v>4005</v>
      </c>
      <c r="E927" s="360" t="s">
        <v>1146</v>
      </c>
      <c r="F927" s="360" t="s">
        <v>552</v>
      </c>
      <c r="G927" s="360" t="s">
        <v>298</v>
      </c>
      <c r="H927" s="360" t="s">
        <v>41</v>
      </c>
      <c r="I927" s="360" t="s">
        <v>42</v>
      </c>
      <c r="J927" s="360" t="s">
        <v>1138</v>
      </c>
      <c r="K927" s="360" t="s">
        <v>1170</v>
      </c>
      <c r="L927" s="360" t="s">
        <v>34</v>
      </c>
      <c r="M927" s="361">
        <v>419172600</v>
      </c>
    </row>
    <row r="928" spans="1:13">
      <c r="A928" s="360" t="s">
        <v>11307</v>
      </c>
      <c r="B928" s="360" t="s">
        <v>2323</v>
      </c>
      <c r="C928" s="360" t="s">
        <v>920</v>
      </c>
      <c r="D928" s="360">
        <v>4005</v>
      </c>
      <c r="E928" s="360" t="s">
        <v>1146</v>
      </c>
      <c r="F928" s="360" t="s">
        <v>552</v>
      </c>
      <c r="G928" s="360" t="s">
        <v>298</v>
      </c>
      <c r="H928" s="360" t="s">
        <v>41</v>
      </c>
      <c r="I928" s="360" t="s">
        <v>42</v>
      </c>
      <c r="J928" s="360" t="s">
        <v>1138</v>
      </c>
      <c r="K928" s="360" t="s">
        <v>1171</v>
      </c>
      <c r="L928" s="360" t="s">
        <v>34</v>
      </c>
      <c r="M928" s="361">
        <v>367590300</v>
      </c>
    </row>
    <row r="929" spans="1:13">
      <c r="A929" s="360" t="s">
        <v>11308</v>
      </c>
      <c r="B929" s="360" t="s">
        <v>2324</v>
      </c>
      <c r="C929" s="360" t="s">
        <v>920</v>
      </c>
      <c r="D929" s="360">
        <v>4005</v>
      </c>
      <c r="E929" s="360" t="s">
        <v>1146</v>
      </c>
      <c r="F929" s="360" t="s">
        <v>552</v>
      </c>
      <c r="G929" s="360" t="s">
        <v>298</v>
      </c>
      <c r="H929" s="360" t="s">
        <v>41</v>
      </c>
      <c r="I929" s="360" t="s">
        <v>42</v>
      </c>
      <c r="J929" s="360" t="s">
        <v>1138</v>
      </c>
      <c r="K929" s="360" t="s">
        <v>290</v>
      </c>
      <c r="L929" s="360" t="s">
        <v>34</v>
      </c>
      <c r="M929" s="361">
        <v>354700500</v>
      </c>
    </row>
    <row r="930" spans="1:13">
      <c r="A930" s="360" t="s">
        <v>11309</v>
      </c>
      <c r="B930" s="360" t="s">
        <v>2325</v>
      </c>
      <c r="C930" s="360" t="s">
        <v>920</v>
      </c>
      <c r="D930" s="360">
        <v>4005</v>
      </c>
      <c r="E930" s="360" t="s">
        <v>1146</v>
      </c>
      <c r="F930" s="360" t="s">
        <v>552</v>
      </c>
      <c r="G930" s="360" t="s">
        <v>298</v>
      </c>
      <c r="H930" s="360" t="s">
        <v>41</v>
      </c>
      <c r="I930" s="360" t="s">
        <v>42</v>
      </c>
      <c r="J930" s="360" t="s">
        <v>1138</v>
      </c>
      <c r="K930" s="360" t="s">
        <v>291</v>
      </c>
      <c r="L930" s="360" t="s">
        <v>34</v>
      </c>
      <c r="M930" s="361">
        <v>303095100</v>
      </c>
    </row>
    <row r="931" spans="1:13">
      <c r="A931" s="360" t="s">
        <v>11310</v>
      </c>
      <c r="B931" s="360" t="s">
        <v>2326</v>
      </c>
      <c r="C931" s="360" t="s">
        <v>920</v>
      </c>
      <c r="D931" s="360">
        <v>4005</v>
      </c>
      <c r="E931" s="360" t="s">
        <v>1146</v>
      </c>
      <c r="F931" s="360" t="s">
        <v>552</v>
      </c>
      <c r="G931" s="360" t="s">
        <v>298</v>
      </c>
      <c r="H931" s="360" t="s">
        <v>41</v>
      </c>
      <c r="I931" s="360" t="s">
        <v>42</v>
      </c>
      <c r="J931" s="360" t="s">
        <v>1138</v>
      </c>
      <c r="K931" s="360" t="s">
        <v>1170</v>
      </c>
      <c r="L931" s="360" t="s">
        <v>32</v>
      </c>
      <c r="M931" s="361">
        <v>241833900</v>
      </c>
    </row>
    <row r="932" spans="1:13">
      <c r="A932" s="360" t="s">
        <v>11311</v>
      </c>
      <c r="B932" s="360" t="s">
        <v>2327</v>
      </c>
      <c r="C932" s="360" t="s">
        <v>920</v>
      </c>
      <c r="D932" s="360">
        <v>4005</v>
      </c>
      <c r="E932" s="360" t="s">
        <v>1146</v>
      </c>
      <c r="F932" s="360" t="s">
        <v>552</v>
      </c>
      <c r="G932" s="360" t="s">
        <v>298</v>
      </c>
      <c r="H932" s="360" t="s">
        <v>41</v>
      </c>
      <c r="I932" s="360" t="s">
        <v>42</v>
      </c>
      <c r="J932" s="360" t="s">
        <v>1138</v>
      </c>
      <c r="K932" s="360" t="s">
        <v>1171</v>
      </c>
      <c r="L932" s="360" t="s">
        <v>32</v>
      </c>
      <c r="M932" s="361">
        <v>209586300</v>
      </c>
    </row>
    <row r="933" spans="1:13">
      <c r="A933" s="360" t="s">
        <v>11312</v>
      </c>
      <c r="B933" s="360" t="s">
        <v>2328</v>
      </c>
      <c r="C933" s="360" t="s">
        <v>920</v>
      </c>
      <c r="D933" s="360">
        <v>4005</v>
      </c>
      <c r="E933" s="360" t="s">
        <v>1146</v>
      </c>
      <c r="F933" s="360" t="s">
        <v>552</v>
      </c>
      <c r="G933" s="360" t="s">
        <v>298</v>
      </c>
      <c r="H933" s="360" t="s">
        <v>41</v>
      </c>
      <c r="I933" s="360" t="s">
        <v>42</v>
      </c>
      <c r="J933" s="360" t="s">
        <v>1138</v>
      </c>
      <c r="K933" s="360" t="s">
        <v>290</v>
      </c>
      <c r="L933" s="360" t="s">
        <v>32</v>
      </c>
      <c r="M933" s="361">
        <v>209586300</v>
      </c>
    </row>
    <row r="934" spans="1:13">
      <c r="A934" s="360" t="s">
        <v>11313</v>
      </c>
      <c r="B934" s="360" t="s">
        <v>2329</v>
      </c>
      <c r="C934" s="360" t="s">
        <v>920</v>
      </c>
      <c r="D934" s="360">
        <v>4005</v>
      </c>
      <c r="E934" s="360" t="s">
        <v>1146</v>
      </c>
      <c r="F934" s="360" t="s">
        <v>552</v>
      </c>
      <c r="G934" s="360" t="s">
        <v>298</v>
      </c>
      <c r="H934" s="360" t="s">
        <v>41</v>
      </c>
      <c r="I934" s="360" t="s">
        <v>42</v>
      </c>
      <c r="J934" s="360" t="s">
        <v>1138</v>
      </c>
      <c r="K934" s="360" t="s">
        <v>291</v>
      </c>
      <c r="L934" s="360" t="s">
        <v>32</v>
      </c>
      <c r="M934" s="361">
        <v>177338700</v>
      </c>
    </row>
    <row r="935" spans="1:13">
      <c r="A935" s="360" t="s">
        <v>11314</v>
      </c>
      <c r="B935" s="360" t="s">
        <v>2330</v>
      </c>
      <c r="C935" s="360" t="s">
        <v>920</v>
      </c>
      <c r="D935" s="360">
        <v>4005</v>
      </c>
      <c r="E935" s="360" t="s">
        <v>1146</v>
      </c>
      <c r="F935" s="360" t="s">
        <v>552</v>
      </c>
      <c r="G935" s="360" t="s">
        <v>298</v>
      </c>
      <c r="H935" s="360" t="s">
        <v>41</v>
      </c>
      <c r="I935" s="360" t="s">
        <v>42</v>
      </c>
      <c r="J935" s="360" t="s">
        <v>1138</v>
      </c>
      <c r="K935" s="360" t="s">
        <v>1170</v>
      </c>
      <c r="L935" s="360" t="s">
        <v>218</v>
      </c>
      <c r="M935" s="361">
        <v>628782000</v>
      </c>
    </row>
    <row r="936" spans="1:13">
      <c r="A936" s="360" t="s">
        <v>11315</v>
      </c>
      <c r="B936" s="360" t="s">
        <v>2331</v>
      </c>
      <c r="C936" s="360" t="s">
        <v>920</v>
      </c>
      <c r="D936" s="360">
        <v>4005</v>
      </c>
      <c r="E936" s="360" t="s">
        <v>1146</v>
      </c>
      <c r="F936" s="360" t="s">
        <v>552</v>
      </c>
      <c r="G936" s="360" t="s">
        <v>298</v>
      </c>
      <c r="H936" s="360" t="s">
        <v>41</v>
      </c>
      <c r="I936" s="360" t="s">
        <v>42</v>
      </c>
      <c r="J936" s="360" t="s">
        <v>1138</v>
      </c>
      <c r="K936" s="360" t="s">
        <v>1171</v>
      </c>
      <c r="L936" s="360" t="s">
        <v>218</v>
      </c>
      <c r="M936" s="361">
        <v>551373900</v>
      </c>
    </row>
    <row r="937" spans="1:13">
      <c r="A937" s="360" t="s">
        <v>11316</v>
      </c>
      <c r="B937" s="360" t="s">
        <v>2332</v>
      </c>
      <c r="C937" s="360" t="s">
        <v>920</v>
      </c>
      <c r="D937" s="360">
        <v>4005</v>
      </c>
      <c r="E937" s="360" t="s">
        <v>1146</v>
      </c>
      <c r="F937" s="360" t="s">
        <v>552</v>
      </c>
      <c r="G937" s="360" t="s">
        <v>298</v>
      </c>
      <c r="H937" s="360" t="s">
        <v>41</v>
      </c>
      <c r="I937" s="360" t="s">
        <v>42</v>
      </c>
      <c r="J937" s="360" t="s">
        <v>1138</v>
      </c>
      <c r="K937" s="360" t="s">
        <v>290</v>
      </c>
      <c r="L937" s="360" t="s">
        <v>218</v>
      </c>
      <c r="M937" s="361">
        <v>532039200</v>
      </c>
    </row>
    <row r="938" spans="1:13">
      <c r="A938" s="360" t="s">
        <v>11317</v>
      </c>
      <c r="B938" s="360" t="s">
        <v>2333</v>
      </c>
      <c r="C938" s="360" t="s">
        <v>920</v>
      </c>
      <c r="D938" s="360">
        <v>4005</v>
      </c>
      <c r="E938" s="360" t="s">
        <v>1146</v>
      </c>
      <c r="F938" s="360" t="s">
        <v>552</v>
      </c>
      <c r="G938" s="360" t="s">
        <v>298</v>
      </c>
      <c r="H938" s="360" t="s">
        <v>41</v>
      </c>
      <c r="I938" s="360" t="s">
        <v>42</v>
      </c>
      <c r="J938" s="360" t="s">
        <v>1138</v>
      </c>
      <c r="K938" s="360" t="s">
        <v>291</v>
      </c>
      <c r="L938" s="360" t="s">
        <v>218</v>
      </c>
      <c r="M938" s="361">
        <v>454631100</v>
      </c>
    </row>
    <row r="939" spans="1:13">
      <c r="A939" s="360" t="s">
        <v>11318</v>
      </c>
      <c r="B939" s="360" t="s">
        <v>2322</v>
      </c>
      <c r="C939" s="360" t="s">
        <v>920</v>
      </c>
      <c r="D939" s="360">
        <v>4005</v>
      </c>
      <c r="E939" s="360" t="s">
        <v>1146</v>
      </c>
      <c r="F939" s="360" t="s">
        <v>552</v>
      </c>
      <c r="G939" s="360" t="s">
        <v>298</v>
      </c>
      <c r="H939" s="360" t="s">
        <v>41</v>
      </c>
      <c r="I939" s="360" t="s">
        <v>219</v>
      </c>
      <c r="J939" s="360" t="s">
        <v>1139</v>
      </c>
      <c r="K939" s="360" t="s">
        <v>1170</v>
      </c>
      <c r="L939" s="360" t="s">
        <v>34</v>
      </c>
      <c r="M939" s="361">
        <v>419172600</v>
      </c>
    </row>
    <row r="940" spans="1:13">
      <c r="A940" s="360" t="s">
        <v>11319</v>
      </c>
      <c r="B940" s="360" t="s">
        <v>2323</v>
      </c>
      <c r="C940" s="360" t="s">
        <v>920</v>
      </c>
      <c r="D940" s="360">
        <v>4005</v>
      </c>
      <c r="E940" s="360" t="s">
        <v>1146</v>
      </c>
      <c r="F940" s="360" t="s">
        <v>552</v>
      </c>
      <c r="G940" s="360" t="s">
        <v>298</v>
      </c>
      <c r="H940" s="360" t="s">
        <v>41</v>
      </c>
      <c r="I940" s="360" t="s">
        <v>219</v>
      </c>
      <c r="J940" s="360" t="s">
        <v>1139</v>
      </c>
      <c r="K940" s="360" t="s">
        <v>1171</v>
      </c>
      <c r="L940" s="360" t="s">
        <v>34</v>
      </c>
      <c r="M940" s="361">
        <v>367590300</v>
      </c>
    </row>
    <row r="941" spans="1:13">
      <c r="A941" s="360" t="s">
        <v>11320</v>
      </c>
      <c r="B941" s="360" t="s">
        <v>2324</v>
      </c>
      <c r="C941" s="360" t="s">
        <v>920</v>
      </c>
      <c r="D941" s="360">
        <v>4005</v>
      </c>
      <c r="E941" s="360" t="s">
        <v>1146</v>
      </c>
      <c r="F941" s="360" t="s">
        <v>552</v>
      </c>
      <c r="G941" s="360" t="s">
        <v>298</v>
      </c>
      <c r="H941" s="360" t="s">
        <v>41</v>
      </c>
      <c r="I941" s="360" t="s">
        <v>219</v>
      </c>
      <c r="J941" s="360" t="s">
        <v>1139</v>
      </c>
      <c r="K941" s="360" t="s">
        <v>290</v>
      </c>
      <c r="L941" s="360" t="s">
        <v>34</v>
      </c>
      <c r="M941" s="361">
        <v>354700500</v>
      </c>
    </row>
    <row r="942" spans="1:13">
      <c r="A942" s="360" t="s">
        <v>11321</v>
      </c>
      <c r="B942" s="360" t="s">
        <v>2325</v>
      </c>
      <c r="C942" s="360" t="s">
        <v>920</v>
      </c>
      <c r="D942" s="360">
        <v>4005</v>
      </c>
      <c r="E942" s="360" t="s">
        <v>1146</v>
      </c>
      <c r="F942" s="360" t="s">
        <v>552</v>
      </c>
      <c r="G942" s="360" t="s">
        <v>298</v>
      </c>
      <c r="H942" s="360" t="s">
        <v>41</v>
      </c>
      <c r="I942" s="360" t="s">
        <v>219</v>
      </c>
      <c r="J942" s="360" t="s">
        <v>1139</v>
      </c>
      <c r="K942" s="360" t="s">
        <v>291</v>
      </c>
      <c r="L942" s="360" t="s">
        <v>34</v>
      </c>
      <c r="M942" s="361">
        <v>303095100</v>
      </c>
    </row>
    <row r="943" spans="1:13">
      <c r="A943" s="360" t="s">
        <v>11322</v>
      </c>
      <c r="B943" s="360" t="s">
        <v>2326</v>
      </c>
      <c r="C943" s="360" t="s">
        <v>920</v>
      </c>
      <c r="D943" s="360">
        <v>4005</v>
      </c>
      <c r="E943" s="360" t="s">
        <v>1146</v>
      </c>
      <c r="F943" s="360" t="s">
        <v>552</v>
      </c>
      <c r="G943" s="360" t="s">
        <v>298</v>
      </c>
      <c r="H943" s="360" t="s">
        <v>41</v>
      </c>
      <c r="I943" s="360" t="s">
        <v>219</v>
      </c>
      <c r="J943" s="360" t="s">
        <v>1139</v>
      </c>
      <c r="K943" s="360" t="s">
        <v>1170</v>
      </c>
      <c r="L943" s="360" t="s">
        <v>32</v>
      </c>
      <c r="M943" s="361">
        <v>241833900</v>
      </c>
    </row>
    <row r="944" spans="1:13">
      <c r="A944" s="360" t="s">
        <v>11323</v>
      </c>
      <c r="B944" s="360" t="s">
        <v>2327</v>
      </c>
      <c r="C944" s="360" t="s">
        <v>920</v>
      </c>
      <c r="D944" s="360">
        <v>4005</v>
      </c>
      <c r="E944" s="360" t="s">
        <v>1146</v>
      </c>
      <c r="F944" s="360" t="s">
        <v>552</v>
      </c>
      <c r="G944" s="360" t="s">
        <v>298</v>
      </c>
      <c r="H944" s="360" t="s">
        <v>41</v>
      </c>
      <c r="I944" s="360" t="s">
        <v>219</v>
      </c>
      <c r="J944" s="360" t="s">
        <v>1139</v>
      </c>
      <c r="K944" s="360" t="s">
        <v>1171</v>
      </c>
      <c r="L944" s="360" t="s">
        <v>32</v>
      </c>
      <c r="M944" s="361">
        <v>209586300</v>
      </c>
    </row>
    <row r="945" spans="1:13">
      <c r="A945" s="360" t="s">
        <v>11324</v>
      </c>
      <c r="B945" s="360" t="s">
        <v>2328</v>
      </c>
      <c r="C945" s="360" t="s">
        <v>920</v>
      </c>
      <c r="D945" s="360">
        <v>4005</v>
      </c>
      <c r="E945" s="360" t="s">
        <v>1146</v>
      </c>
      <c r="F945" s="360" t="s">
        <v>552</v>
      </c>
      <c r="G945" s="360" t="s">
        <v>298</v>
      </c>
      <c r="H945" s="360" t="s">
        <v>41</v>
      </c>
      <c r="I945" s="360" t="s">
        <v>219</v>
      </c>
      <c r="J945" s="360" t="s">
        <v>1139</v>
      </c>
      <c r="K945" s="360" t="s">
        <v>290</v>
      </c>
      <c r="L945" s="360" t="s">
        <v>32</v>
      </c>
      <c r="M945" s="361">
        <v>209586300</v>
      </c>
    </row>
    <row r="946" spans="1:13">
      <c r="A946" s="360" t="s">
        <v>11325</v>
      </c>
      <c r="B946" s="360" t="s">
        <v>2329</v>
      </c>
      <c r="C946" s="360" t="s">
        <v>920</v>
      </c>
      <c r="D946" s="360">
        <v>4005</v>
      </c>
      <c r="E946" s="360" t="s">
        <v>1146</v>
      </c>
      <c r="F946" s="360" t="s">
        <v>552</v>
      </c>
      <c r="G946" s="360" t="s">
        <v>298</v>
      </c>
      <c r="H946" s="360" t="s">
        <v>41</v>
      </c>
      <c r="I946" s="360" t="s">
        <v>219</v>
      </c>
      <c r="J946" s="360" t="s">
        <v>1139</v>
      </c>
      <c r="K946" s="360" t="s">
        <v>291</v>
      </c>
      <c r="L946" s="360" t="s">
        <v>32</v>
      </c>
      <c r="M946" s="361">
        <v>177338700</v>
      </c>
    </row>
    <row r="947" spans="1:13">
      <c r="A947" s="360" t="s">
        <v>11326</v>
      </c>
      <c r="B947" s="360" t="s">
        <v>2330</v>
      </c>
      <c r="C947" s="360" t="s">
        <v>920</v>
      </c>
      <c r="D947" s="360">
        <v>4005</v>
      </c>
      <c r="E947" s="360" t="s">
        <v>1146</v>
      </c>
      <c r="F947" s="360" t="s">
        <v>552</v>
      </c>
      <c r="G947" s="360" t="s">
        <v>298</v>
      </c>
      <c r="H947" s="360" t="s">
        <v>41</v>
      </c>
      <c r="I947" s="360" t="s">
        <v>219</v>
      </c>
      <c r="J947" s="360" t="s">
        <v>1139</v>
      </c>
      <c r="K947" s="360" t="s">
        <v>1170</v>
      </c>
      <c r="L947" s="360" t="s">
        <v>218</v>
      </c>
      <c r="M947" s="361">
        <v>628782000</v>
      </c>
    </row>
    <row r="948" spans="1:13">
      <c r="A948" s="360" t="s">
        <v>11327</v>
      </c>
      <c r="B948" s="360" t="s">
        <v>2331</v>
      </c>
      <c r="C948" s="360" t="s">
        <v>920</v>
      </c>
      <c r="D948" s="360">
        <v>4005</v>
      </c>
      <c r="E948" s="360" t="s">
        <v>1146</v>
      </c>
      <c r="F948" s="360" t="s">
        <v>552</v>
      </c>
      <c r="G948" s="360" t="s">
        <v>298</v>
      </c>
      <c r="H948" s="360" t="s">
        <v>41</v>
      </c>
      <c r="I948" s="360" t="s">
        <v>219</v>
      </c>
      <c r="J948" s="360" t="s">
        <v>1139</v>
      </c>
      <c r="K948" s="360" t="s">
        <v>1171</v>
      </c>
      <c r="L948" s="360" t="s">
        <v>218</v>
      </c>
      <c r="M948" s="361">
        <v>551373900</v>
      </c>
    </row>
    <row r="949" spans="1:13">
      <c r="A949" s="360" t="s">
        <v>11328</v>
      </c>
      <c r="B949" s="360" t="s">
        <v>2332</v>
      </c>
      <c r="C949" s="360" t="s">
        <v>920</v>
      </c>
      <c r="D949" s="360">
        <v>4005</v>
      </c>
      <c r="E949" s="360" t="s">
        <v>1146</v>
      </c>
      <c r="F949" s="360" t="s">
        <v>552</v>
      </c>
      <c r="G949" s="360" t="s">
        <v>298</v>
      </c>
      <c r="H949" s="360" t="s">
        <v>41</v>
      </c>
      <c r="I949" s="360" t="s">
        <v>219</v>
      </c>
      <c r="J949" s="360" t="s">
        <v>1139</v>
      </c>
      <c r="K949" s="360" t="s">
        <v>290</v>
      </c>
      <c r="L949" s="360" t="s">
        <v>218</v>
      </c>
      <c r="M949" s="361">
        <v>532039200</v>
      </c>
    </row>
    <row r="950" spans="1:13">
      <c r="A950" s="360" t="s">
        <v>11329</v>
      </c>
      <c r="B950" s="360" t="s">
        <v>2333</v>
      </c>
      <c r="C950" s="360" t="s">
        <v>920</v>
      </c>
      <c r="D950" s="360">
        <v>4005</v>
      </c>
      <c r="E950" s="360" t="s">
        <v>1146</v>
      </c>
      <c r="F950" s="360" t="s">
        <v>552</v>
      </c>
      <c r="G950" s="360" t="s">
        <v>298</v>
      </c>
      <c r="H950" s="360" t="s">
        <v>41</v>
      </c>
      <c r="I950" s="360" t="s">
        <v>219</v>
      </c>
      <c r="J950" s="360" t="s">
        <v>1139</v>
      </c>
      <c r="K950" s="360" t="s">
        <v>291</v>
      </c>
      <c r="L950" s="360" t="s">
        <v>218</v>
      </c>
      <c r="M950" s="361">
        <v>454631100</v>
      </c>
    </row>
    <row r="951" spans="1:13">
      <c r="A951" s="360" t="s">
        <v>11330</v>
      </c>
      <c r="B951" s="360" t="s">
        <v>2322</v>
      </c>
      <c r="C951" s="360" t="s">
        <v>920</v>
      </c>
      <c r="D951" s="360">
        <v>4005</v>
      </c>
      <c r="E951" s="360" t="s">
        <v>1146</v>
      </c>
      <c r="F951" s="360" t="s">
        <v>552</v>
      </c>
      <c r="G951" s="360" t="s">
        <v>298</v>
      </c>
      <c r="H951" s="360" t="s">
        <v>41</v>
      </c>
      <c r="I951" s="360" t="s">
        <v>44</v>
      </c>
      <c r="J951" s="360" t="s">
        <v>1140</v>
      </c>
      <c r="K951" s="360" t="s">
        <v>1170</v>
      </c>
      <c r="L951" s="360" t="s">
        <v>34</v>
      </c>
      <c r="M951" s="361">
        <v>419172600</v>
      </c>
    </row>
    <row r="952" spans="1:13">
      <c r="A952" s="360" t="s">
        <v>11331</v>
      </c>
      <c r="B952" s="360" t="s">
        <v>2323</v>
      </c>
      <c r="C952" s="360" t="s">
        <v>920</v>
      </c>
      <c r="D952" s="360">
        <v>4005</v>
      </c>
      <c r="E952" s="360" t="s">
        <v>1146</v>
      </c>
      <c r="F952" s="360" t="s">
        <v>552</v>
      </c>
      <c r="G952" s="360" t="s">
        <v>298</v>
      </c>
      <c r="H952" s="360" t="s">
        <v>41</v>
      </c>
      <c r="I952" s="360" t="s">
        <v>44</v>
      </c>
      <c r="J952" s="360" t="s">
        <v>1140</v>
      </c>
      <c r="K952" s="360" t="s">
        <v>1171</v>
      </c>
      <c r="L952" s="360" t="s">
        <v>34</v>
      </c>
      <c r="M952" s="361">
        <v>367590300</v>
      </c>
    </row>
    <row r="953" spans="1:13">
      <c r="A953" s="360" t="s">
        <v>11332</v>
      </c>
      <c r="B953" s="360" t="s">
        <v>2324</v>
      </c>
      <c r="C953" s="360" t="s">
        <v>920</v>
      </c>
      <c r="D953" s="360">
        <v>4005</v>
      </c>
      <c r="E953" s="360" t="s">
        <v>1146</v>
      </c>
      <c r="F953" s="360" t="s">
        <v>552</v>
      </c>
      <c r="G953" s="360" t="s">
        <v>298</v>
      </c>
      <c r="H953" s="360" t="s">
        <v>41</v>
      </c>
      <c r="I953" s="360" t="s">
        <v>44</v>
      </c>
      <c r="J953" s="360" t="s">
        <v>1140</v>
      </c>
      <c r="K953" s="360" t="s">
        <v>290</v>
      </c>
      <c r="L953" s="360" t="s">
        <v>34</v>
      </c>
      <c r="M953" s="361">
        <v>354700500</v>
      </c>
    </row>
    <row r="954" spans="1:13">
      <c r="A954" s="360" t="s">
        <v>11333</v>
      </c>
      <c r="B954" s="360" t="s">
        <v>2325</v>
      </c>
      <c r="C954" s="360" t="s">
        <v>920</v>
      </c>
      <c r="D954" s="360">
        <v>4005</v>
      </c>
      <c r="E954" s="360" t="s">
        <v>1146</v>
      </c>
      <c r="F954" s="360" t="s">
        <v>552</v>
      </c>
      <c r="G954" s="360" t="s">
        <v>298</v>
      </c>
      <c r="H954" s="360" t="s">
        <v>41</v>
      </c>
      <c r="I954" s="360" t="s">
        <v>44</v>
      </c>
      <c r="J954" s="360" t="s">
        <v>1140</v>
      </c>
      <c r="K954" s="360" t="s">
        <v>291</v>
      </c>
      <c r="L954" s="360" t="s">
        <v>34</v>
      </c>
      <c r="M954" s="361">
        <v>303095100</v>
      </c>
    </row>
    <row r="955" spans="1:13">
      <c r="A955" s="360" t="s">
        <v>11334</v>
      </c>
      <c r="B955" s="360" t="s">
        <v>2326</v>
      </c>
      <c r="C955" s="360" t="s">
        <v>920</v>
      </c>
      <c r="D955" s="360">
        <v>4005</v>
      </c>
      <c r="E955" s="360" t="s">
        <v>1146</v>
      </c>
      <c r="F955" s="360" t="s">
        <v>552</v>
      </c>
      <c r="G955" s="360" t="s">
        <v>298</v>
      </c>
      <c r="H955" s="360" t="s">
        <v>41</v>
      </c>
      <c r="I955" s="360" t="s">
        <v>44</v>
      </c>
      <c r="J955" s="360" t="s">
        <v>1140</v>
      </c>
      <c r="K955" s="360" t="s">
        <v>1170</v>
      </c>
      <c r="L955" s="360" t="s">
        <v>32</v>
      </c>
      <c r="M955" s="361">
        <v>241833900</v>
      </c>
    </row>
    <row r="956" spans="1:13">
      <c r="A956" s="360" t="s">
        <v>11335</v>
      </c>
      <c r="B956" s="360" t="s">
        <v>2327</v>
      </c>
      <c r="C956" s="360" t="s">
        <v>920</v>
      </c>
      <c r="D956" s="360">
        <v>4005</v>
      </c>
      <c r="E956" s="360" t="s">
        <v>1146</v>
      </c>
      <c r="F956" s="360" t="s">
        <v>552</v>
      </c>
      <c r="G956" s="360" t="s">
        <v>298</v>
      </c>
      <c r="H956" s="360" t="s">
        <v>41</v>
      </c>
      <c r="I956" s="360" t="s">
        <v>44</v>
      </c>
      <c r="J956" s="360" t="s">
        <v>1140</v>
      </c>
      <c r="K956" s="360" t="s">
        <v>1171</v>
      </c>
      <c r="L956" s="360" t="s">
        <v>32</v>
      </c>
      <c r="M956" s="361">
        <v>209586300</v>
      </c>
    </row>
    <row r="957" spans="1:13">
      <c r="A957" s="360" t="s">
        <v>11336</v>
      </c>
      <c r="B957" s="360" t="s">
        <v>2328</v>
      </c>
      <c r="C957" s="360" t="s">
        <v>920</v>
      </c>
      <c r="D957" s="360">
        <v>4005</v>
      </c>
      <c r="E957" s="360" t="s">
        <v>1146</v>
      </c>
      <c r="F957" s="360" t="s">
        <v>552</v>
      </c>
      <c r="G957" s="360" t="s">
        <v>298</v>
      </c>
      <c r="H957" s="360" t="s">
        <v>41</v>
      </c>
      <c r="I957" s="360" t="s">
        <v>44</v>
      </c>
      <c r="J957" s="360" t="s">
        <v>1140</v>
      </c>
      <c r="K957" s="360" t="s">
        <v>290</v>
      </c>
      <c r="L957" s="360" t="s">
        <v>32</v>
      </c>
      <c r="M957" s="361">
        <v>209586300</v>
      </c>
    </row>
    <row r="958" spans="1:13">
      <c r="A958" s="360" t="s">
        <v>11337</v>
      </c>
      <c r="B958" s="360" t="s">
        <v>2329</v>
      </c>
      <c r="C958" s="360" t="s">
        <v>920</v>
      </c>
      <c r="D958" s="360">
        <v>4005</v>
      </c>
      <c r="E958" s="360" t="s">
        <v>1146</v>
      </c>
      <c r="F958" s="360" t="s">
        <v>552</v>
      </c>
      <c r="G958" s="360" t="s">
        <v>298</v>
      </c>
      <c r="H958" s="360" t="s">
        <v>41</v>
      </c>
      <c r="I958" s="360" t="s">
        <v>44</v>
      </c>
      <c r="J958" s="360" t="s">
        <v>1140</v>
      </c>
      <c r="K958" s="360" t="s">
        <v>291</v>
      </c>
      <c r="L958" s="360" t="s">
        <v>32</v>
      </c>
      <c r="M958" s="361">
        <v>177338700</v>
      </c>
    </row>
    <row r="959" spans="1:13">
      <c r="A959" s="360" t="s">
        <v>11338</v>
      </c>
      <c r="B959" s="360" t="s">
        <v>2330</v>
      </c>
      <c r="C959" s="360" t="s">
        <v>920</v>
      </c>
      <c r="D959" s="360">
        <v>4005</v>
      </c>
      <c r="E959" s="360" t="s">
        <v>1146</v>
      </c>
      <c r="F959" s="360" t="s">
        <v>552</v>
      </c>
      <c r="G959" s="360" t="s">
        <v>298</v>
      </c>
      <c r="H959" s="360" t="s">
        <v>41</v>
      </c>
      <c r="I959" s="360" t="s">
        <v>44</v>
      </c>
      <c r="J959" s="360" t="s">
        <v>1140</v>
      </c>
      <c r="K959" s="360" t="s">
        <v>1170</v>
      </c>
      <c r="L959" s="360" t="s">
        <v>218</v>
      </c>
      <c r="M959" s="361">
        <v>628782000</v>
      </c>
    </row>
    <row r="960" spans="1:13">
      <c r="A960" s="360" t="s">
        <v>11339</v>
      </c>
      <c r="B960" s="360" t="s">
        <v>2331</v>
      </c>
      <c r="C960" s="360" t="s">
        <v>920</v>
      </c>
      <c r="D960" s="360">
        <v>4005</v>
      </c>
      <c r="E960" s="360" t="s">
        <v>1146</v>
      </c>
      <c r="F960" s="360" t="s">
        <v>552</v>
      </c>
      <c r="G960" s="360" t="s">
        <v>298</v>
      </c>
      <c r="H960" s="360" t="s">
        <v>41</v>
      </c>
      <c r="I960" s="360" t="s">
        <v>44</v>
      </c>
      <c r="J960" s="360" t="s">
        <v>1140</v>
      </c>
      <c r="K960" s="360" t="s">
        <v>1171</v>
      </c>
      <c r="L960" s="360" t="s">
        <v>218</v>
      </c>
      <c r="M960" s="361">
        <v>551373900</v>
      </c>
    </row>
    <row r="961" spans="1:13">
      <c r="A961" s="360" t="s">
        <v>11340</v>
      </c>
      <c r="B961" s="360" t="s">
        <v>2332</v>
      </c>
      <c r="C961" s="360" t="s">
        <v>920</v>
      </c>
      <c r="D961" s="360">
        <v>4005</v>
      </c>
      <c r="E961" s="360" t="s">
        <v>1146</v>
      </c>
      <c r="F961" s="360" t="s">
        <v>552</v>
      </c>
      <c r="G961" s="360" t="s">
        <v>298</v>
      </c>
      <c r="H961" s="360" t="s">
        <v>41</v>
      </c>
      <c r="I961" s="360" t="s">
        <v>44</v>
      </c>
      <c r="J961" s="360" t="s">
        <v>1140</v>
      </c>
      <c r="K961" s="360" t="s">
        <v>290</v>
      </c>
      <c r="L961" s="360" t="s">
        <v>218</v>
      </c>
      <c r="M961" s="361">
        <v>532039200</v>
      </c>
    </row>
    <row r="962" spans="1:13">
      <c r="A962" s="360" t="s">
        <v>11341</v>
      </c>
      <c r="B962" s="360" t="s">
        <v>2333</v>
      </c>
      <c r="C962" s="360" t="s">
        <v>920</v>
      </c>
      <c r="D962" s="360">
        <v>4005</v>
      </c>
      <c r="E962" s="360" t="s">
        <v>1146</v>
      </c>
      <c r="F962" s="360" t="s">
        <v>552</v>
      </c>
      <c r="G962" s="360" t="s">
        <v>298</v>
      </c>
      <c r="H962" s="360" t="s">
        <v>41</v>
      </c>
      <c r="I962" s="360" t="s">
        <v>44</v>
      </c>
      <c r="J962" s="360" t="s">
        <v>1140</v>
      </c>
      <c r="K962" s="360" t="s">
        <v>291</v>
      </c>
      <c r="L962" s="360" t="s">
        <v>218</v>
      </c>
      <c r="M962" s="361">
        <v>454631100</v>
      </c>
    </row>
    <row r="963" spans="1:13">
      <c r="A963" s="360" t="s">
        <v>11342</v>
      </c>
      <c r="B963" s="360" t="s">
        <v>2322</v>
      </c>
      <c r="C963" s="360" t="s">
        <v>920</v>
      </c>
      <c r="D963" s="360">
        <v>4005</v>
      </c>
      <c r="E963" s="360" t="s">
        <v>1146</v>
      </c>
      <c r="F963" s="360" t="s">
        <v>552</v>
      </c>
      <c r="G963" s="360" t="s">
        <v>298</v>
      </c>
      <c r="H963" s="360" t="s">
        <v>41</v>
      </c>
      <c r="I963" s="360" t="s">
        <v>46</v>
      </c>
      <c r="J963" s="360" t="s">
        <v>1135</v>
      </c>
      <c r="K963" s="360" t="s">
        <v>1170</v>
      </c>
      <c r="L963" s="360" t="s">
        <v>34</v>
      </c>
      <c r="M963" s="361">
        <v>419172600</v>
      </c>
    </row>
    <row r="964" spans="1:13">
      <c r="A964" s="360" t="s">
        <v>11343</v>
      </c>
      <c r="B964" s="360" t="s">
        <v>2323</v>
      </c>
      <c r="C964" s="360" t="s">
        <v>920</v>
      </c>
      <c r="D964" s="360">
        <v>4005</v>
      </c>
      <c r="E964" s="360" t="s">
        <v>1146</v>
      </c>
      <c r="F964" s="360" t="s">
        <v>552</v>
      </c>
      <c r="G964" s="360" t="s">
        <v>298</v>
      </c>
      <c r="H964" s="360" t="s">
        <v>41</v>
      </c>
      <c r="I964" s="360" t="s">
        <v>46</v>
      </c>
      <c r="J964" s="360" t="s">
        <v>1135</v>
      </c>
      <c r="K964" s="360" t="s">
        <v>1171</v>
      </c>
      <c r="L964" s="360" t="s">
        <v>34</v>
      </c>
      <c r="M964" s="361">
        <v>367590300</v>
      </c>
    </row>
    <row r="965" spans="1:13">
      <c r="A965" s="360" t="s">
        <v>11344</v>
      </c>
      <c r="B965" s="360" t="s">
        <v>2324</v>
      </c>
      <c r="C965" s="360" t="s">
        <v>920</v>
      </c>
      <c r="D965" s="360">
        <v>4005</v>
      </c>
      <c r="E965" s="360" t="s">
        <v>1146</v>
      </c>
      <c r="F965" s="360" t="s">
        <v>552</v>
      </c>
      <c r="G965" s="360" t="s">
        <v>298</v>
      </c>
      <c r="H965" s="360" t="s">
        <v>41</v>
      </c>
      <c r="I965" s="360" t="s">
        <v>46</v>
      </c>
      <c r="J965" s="360" t="s">
        <v>1135</v>
      </c>
      <c r="K965" s="360" t="s">
        <v>290</v>
      </c>
      <c r="L965" s="360" t="s">
        <v>34</v>
      </c>
      <c r="M965" s="361">
        <v>354700500</v>
      </c>
    </row>
    <row r="966" spans="1:13">
      <c r="A966" s="360" t="s">
        <v>11345</v>
      </c>
      <c r="B966" s="360" t="s">
        <v>2325</v>
      </c>
      <c r="C966" s="360" t="s">
        <v>920</v>
      </c>
      <c r="D966" s="360">
        <v>4005</v>
      </c>
      <c r="E966" s="360" t="s">
        <v>1146</v>
      </c>
      <c r="F966" s="360" t="s">
        <v>552</v>
      </c>
      <c r="G966" s="360" t="s">
        <v>298</v>
      </c>
      <c r="H966" s="360" t="s">
        <v>41</v>
      </c>
      <c r="I966" s="360" t="s">
        <v>46</v>
      </c>
      <c r="J966" s="360" t="s">
        <v>1135</v>
      </c>
      <c r="K966" s="360" t="s">
        <v>291</v>
      </c>
      <c r="L966" s="360" t="s">
        <v>34</v>
      </c>
      <c r="M966" s="361">
        <v>303095100</v>
      </c>
    </row>
    <row r="967" spans="1:13">
      <c r="A967" s="360" t="s">
        <v>11346</v>
      </c>
      <c r="B967" s="360" t="s">
        <v>2326</v>
      </c>
      <c r="C967" s="360" t="s">
        <v>920</v>
      </c>
      <c r="D967" s="360">
        <v>4005</v>
      </c>
      <c r="E967" s="360" t="s">
        <v>1146</v>
      </c>
      <c r="F967" s="360" t="s">
        <v>552</v>
      </c>
      <c r="G967" s="360" t="s">
        <v>298</v>
      </c>
      <c r="H967" s="360" t="s">
        <v>41</v>
      </c>
      <c r="I967" s="360" t="s">
        <v>46</v>
      </c>
      <c r="J967" s="360" t="s">
        <v>1135</v>
      </c>
      <c r="K967" s="360" t="s">
        <v>1170</v>
      </c>
      <c r="L967" s="360" t="s">
        <v>32</v>
      </c>
      <c r="M967" s="361">
        <v>241833900</v>
      </c>
    </row>
    <row r="968" spans="1:13">
      <c r="A968" s="360" t="s">
        <v>11347</v>
      </c>
      <c r="B968" s="360" t="s">
        <v>2327</v>
      </c>
      <c r="C968" s="360" t="s">
        <v>920</v>
      </c>
      <c r="D968" s="360">
        <v>4005</v>
      </c>
      <c r="E968" s="360" t="s">
        <v>1146</v>
      </c>
      <c r="F968" s="360" t="s">
        <v>552</v>
      </c>
      <c r="G968" s="360" t="s">
        <v>298</v>
      </c>
      <c r="H968" s="360" t="s">
        <v>41</v>
      </c>
      <c r="I968" s="360" t="s">
        <v>46</v>
      </c>
      <c r="J968" s="360" t="s">
        <v>1135</v>
      </c>
      <c r="K968" s="360" t="s">
        <v>1171</v>
      </c>
      <c r="L968" s="360" t="s">
        <v>32</v>
      </c>
      <c r="M968" s="361">
        <v>209586300</v>
      </c>
    </row>
    <row r="969" spans="1:13">
      <c r="A969" s="360" t="s">
        <v>11348</v>
      </c>
      <c r="B969" s="360" t="s">
        <v>2328</v>
      </c>
      <c r="C969" s="360" t="s">
        <v>920</v>
      </c>
      <c r="D969" s="360">
        <v>4005</v>
      </c>
      <c r="E969" s="360" t="s">
        <v>1146</v>
      </c>
      <c r="F969" s="360" t="s">
        <v>552</v>
      </c>
      <c r="G969" s="360" t="s">
        <v>298</v>
      </c>
      <c r="H969" s="360" t="s">
        <v>41</v>
      </c>
      <c r="I969" s="360" t="s">
        <v>46</v>
      </c>
      <c r="J969" s="360" t="s">
        <v>1135</v>
      </c>
      <c r="K969" s="360" t="s">
        <v>290</v>
      </c>
      <c r="L969" s="360" t="s">
        <v>32</v>
      </c>
      <c r="M969" s="361">
        <v>209586300</v>
      </c>
    </row>
    <row r="970" spans="1:13">
      <c r="A970" s="360" t="s">
        <v>11349</v>
      </c>
      <c r="B970" s="360" t="s">
        <v>2329</v>
      </c>
      <c r="C970" s="360" t="s">
        <v>920</v>
      </c>
      <c r="D970" s="360">
        <v>4005</v>
      </c>
      <c r="E970" s="360" t="s">
        <v>1146</v>
      </c>
      <c r="F970" s="360" t="s">
        <v>552</v>
      </c>
      <c r="G970" s="360" t="s">
        <v>298</v>
      </c>
      <c r="H970" s="360" t="s">
        <v>41</v>
      </c>
      <c r="I970" s="360" t="s">
        <v>46</v>
      </c>
      <c r="J970" s="360" t="s">
        <v>1135</v>
      </c>
      <c r="K970" s="360" t="s">
        <v>291</v>
      </c>
      <c r="L970" s="360" t="s">
        <v>32</v>
      </c>
      <c r="M970" s="361">
        <v>177338700</v>
      </c>
    </row>
    <row r="971" spans="1:13">
      <c r="A971" s="360" t="s">
        <v>11350</v>
      </c>
      <c r="B971" s="360" t="s">
        <v>2330</v>
      </c>
      <c r="C971" s="360" t="s">
        <v>920</v>
      </c>
      <c r="D971" s="360">
        <v>4005</v>
      </c>
      <c r="E971" s="360" t="s">
        <v>1146</v>
      </c>
      <c r="F971" s="360" t="s">
        <v>552</v>
      </c>
      <c r="G971" s="360" t="s">
        <v>298</v>
      </c>
      <c r="H971" s="360" t="s">
        <v>41</v>
      </c>
      <c r="I971" s="360" t="s">
        <v>46</v>
      </c>
      <c r="J971" s="360" t="s">
        <v>1135</v>
      </c>
      <c r="K971" s="360" t="s">
        <v>1170</v>
      </c>
      <c r="L971" s="360" t="s">
        <v>218</v>
      </c>
      <c r="M971" s="361">
        <v>628782000</v>
      </c>
    </row>
    <row r="972" spans="1:13">
      <c r="A972" s="360" t="s">
        <v>11351</v>
      </c>
      <c r="B972" s="360" t="s">
        <v>2331</v>
      </c>
      <c r="C972" s="360" t="s">
        <v>920</v>
      </c>
      <c r="D972" s="360">
        <v>4005</v>
      </c>
      <c r="E972" s="360" t="s">
        <v>1146</v>
      </c>
      <c r="F972" s="360" t="s">
        <v>552</v>
      </c>
      <c r="G972" s="360" t="s">
        <v>298</v>
      </c>
      <c r="H972" s="360" t="s">
        <v>41</v>
      </c>
      <c r="I972" s="360" t="s">
        <v>46</v>
      </c>
      <c r="J972" s="360" t="s">
        <v>1135</v>
      </c>
      <c r="K972" s="360" t="s">
        <v>1171</v>
      </c>
      <c r="L972" s="360" t="s">
        <v>218</v>
      </c>
      <c r="M972" s="361">
        <v>551373900</v>
      </c>
    </row>
    <row r="973" spans="1:13">
      <c r="A973" s="360" t="s">
        <v>11352</v>
      </c>
      <c r="B973" s="360" t="s">
        <v>2332</v>
      </c>
      <c r="C973" s="360" t="s">
        <v>920</v>
      </c>
      <c r="D973" s="360">
        <v>4005</v>
      </c>
      <c r="E973" s="360" t="s">
        <v>1146</v>
      </c>
      <c r="F973" s="360" t="s">
        <v>552</v>
      </c>
      <c r="G973" s="360" t="s">
        <v>298</v>
      </c>
      <c r="H973" s="360" t="s">
        <v>41</v>
      </c>
      <c r="I973" s="360" t="s">
        <v>46</v>
      </c>
      <c r="J973" s="360" t="s">
        <v>1135</v>
      </c>
      <c r="K973" s="360" t="s">
        <v>290</v>
      </c>
      <c r="L973" s="360" t="s">
        <v>218</v>
      </c>
      <c r="M973" s="361">
        <v>532039200</v>
      </c>
    </row>
    <row r="974" spans="1:13">
      <c r="A974" s="360" t="s">
        <v>11353</v>
      </c>
      <c r="B974" s="360" t="s">
        <v>2333</v>
      </c>
      <c r="C974" s="360" t="s">
        <v>920</v>
      </c>
      <c r="D974" s="360">
        <v>4005</v>
      </c>
      <c r="E974" s="360" t="s">
        <v>1146</v>
      </c>
      <c r="F974" s="360" t="s">
        <v>552</v>
      </c>
      <c r="G974" s="360" t="s">
        <v>298</v>
      </c>
      <c r="H974" s="360" t="s">
        <v>41</v>
      </c>
      <c r="I974" s="360" t="s">
        <v>46</v>
      </c>
      <c r="J974" s="360" t="s">
        <v>1135</v>
      </c>
      <c r="K974" s="360" t="s">
        <v>291</v>
      </c>
      <c r="L974" s="360" t="s">
        <v>218</v>
      </c>
      <c r="M974" s="361">
        <v>454631100</v>
      </c>
    </row>
    <row r="975" spans="1:13">
      <c r="A975" s="360" t="s">
        <v>11354</v>
      </c>
      <c r="B975" s="360" t="s">
        <v>2322</v>
      </c>
      <c r="C975" s="360" t="s">
        <v>920</v>
      </c>
      <c r="D975" s="360">
        <v>4005</v>
      </c>
      <c r="E975" s="360" t="s">
        <v>1146</v>
      </c>
      <c r="F975" s="360" t="s">
        <v>552</v>
      </c>
      <c r="G975" s="360" t="s">
        <v>298</v>
      </c>
      <c r="H975" s="360" t="s">
        <v>41</v>
      </c>
      <c r="I975" s="360" t="s">
        <v>221</v>
      </c>
      <c r="J975" s="360" t="s">
        <v>1130</v>
      </c>
      <c r="K975" s="360" t="s">
        <v>1170</v>
      </c>
      <c r="L975" s="360" t="s">
        <v>34</v>
      </c>
      <c r="M975" s="361">
        <v>419172600</v>
      </c>
    </row>
    <row r="976" spans="1:13">
      <c r="A976" s="360" t="s">
        <v>11355</v>
      </c>
      <c r="B976" s="360" t="s">
        <v>2323</v>
      </c>
      <c r="C976" s="360" t="s">
        <v>920</v>
      </c>
      <c r="D976" s="360">
        <v>4005</v>
      </c>
      <c r="E976" s="360" t="s">
        <v>1146</v>
      </c>
      <c r="F976" s="360" t="s">
        <v>552</v>
      </c>
      <c r="G976" s="360" t="s">
        <v>298</v>
      </c>
      <c r="H976" s="360" t="s">
        <v>41</v>
      </c>
      <c r="I976" s="360" t="s">
        <v>221</v>
      </c>
      <c r="J976" s="360" t="s">
        <v>1130</v>
      </c>
      <c r="K976" s="360" t="s">
        <v>1171</v>
      </c>
      <c r="L976" s="360" t="s">
        <v>34</v>
      </c>
      <c r="M976" s="361">
        <v>367590300</v>
      </c>
    </row>
    <row r="977" spans="1:13">
      <c r="A977" s="360" t="s">
        <v>11356</v>
      </c>
      <c r="B977" s="360" t="s">
        <v>2324</v>
      </c>
      <c r="C977" s="360" t="s">
        <v>920</v>
      </c>
      <c r="D977" s="360">
        <v>4005</v>
      </c>
      <c r="E977" s="360" t="s">
        <v>1146</v>
      </c>
      <c r="F977" s="360" t="s">
        <v>552</v>
      </c>
      <c r="G977" s="360" t="s">
        <v>298</v>
      </c>
      <c r="H977" s="360" t="s">
        <v>41</v>
      </c>
      <c r="I977" s="360" t="s">
        <v>221</v>
      </c>
      <c r="J977" s="360" t="s">
        <v>1130</v>
      </c>
      <c r="K977" s="360" t="s">
        <v>290</v>
      </c>
      <c r="L977" s="360" t="s">
        <v>34</v>
      </c>
      <c r="M977" s="361">
        <v>354700500</v>
      </c>
    </row>
    <row r="978" spans="1:13">
      <c r="A978" s="360" t="s">
        <v>11357</v>
      </c>
      <c r="B978" s="360" t="s">
        <v>2325</v>
      </c>
      <c r="C978" s="360" t="s">
        <v>920</v>
      </c>
      <c r="D978" s="360">
        <v>4005</v>
      </c>
      <c r="E978" s="360" t="s">
        <v>1146</v>
      </c>
      <c r="F978" s="360" t="s">
        <v>552</v>
      </c>
      <c r="G978" s="360" t="s">
        <v>298</v>
      </c>
      <c r="H978" s="360" t="s">
        <v>41</v>
      </c>
      <c r="I978" s="360" t="s">
        <v>221</v>
      </c>
      <c r="J978" s="360" t="s">
        <v>1130</v>
      </c>
      <c r="K978" s="360" t="s">
        <v>291</v>
      </c>
      <c r="L978" s="360" t="s">
        <v>34</v>
      </c>
      <c r="M978" s="361">
        <v>303095100</v>
      </c>
    </row>
    <row r="979" spans="1:13">
      <c r="A979" s="360" t="s">
        <v>11358</v>
      </c>
      <c r="B979" s="360" t="s">
        <v>2326</v>
      </c>
      <c r="C979" s="360" t="s">
        <v>920</v>
      </c>
      <c r="D979" s="360">
        <v>4005</v>
      </c>
      <c r="E979" s="360" t="s">
        <v>1146</v>
      </c>
      <c r="F979" s="360" t="s">
        <v>552</v>
      </c>
      <c r="G979" s="360" t="s">
        <v>298</v>
      </c>
      <c r="H979" s="360" t="s">
        <v>41</v>
      </c>
      <c r="I979" s="360" t="s">
        <v>221</v>
      </c>
      <c r="J979" s="360" t="s">
        <v>1130</v>
      </c>
      <c r="K979" s="360" t="s">
        <v>1170</v>
      </c>
      <c r="L979" s="360" t="s">
        <v>32</v>
      </c>
      <c r="M979" s="361">
        <v>241833900</v>
      </c>
    </row>
    <row r="980" spans="1:13">
      <c r="A980" s="360" t="s">
        <v>11359</v>
      </c>
      <c r="B980" s="360" t="s">
        <v>2327</v>
      </c>
      <c r="C980" s="360" t="s">
        <v>920</v>
      </c>
      <c r="D980" s="360">
        <v>4005</v>
      </c>
      <c r="E980" s="360" t="s">
        <v>1146</v>
      </c>
      <c r="F980" s="360" t="s">
        <v>552</v>
      </c>
      <c r="G980" s="360" t="s">
        <v>298</v>
      </c>
      <c r="H980" s="360" t="s">
        <v>41</v>
      </c>
      <c r="I980" s="360" t="s">
        <v>221</v>
      </c>
      <c r="J980" s="360" t="s">
        <v>1130</v>
      </c>
      <c r="K980" s="360" t="s">
        <v>1171</v>
      </c>
      <c r="L980" s="360" t="s">
        <v>32</v>
      </c>
      <c r="M980" s="361">
        <v>209586300</v>
      </c>
    </row>
    <row r="981" spans="1:13">
      <c r="A981" s="360" t="s">
        <v>11360</v>
      </c>
      <c r="B981" s="360" t="s">
        <v>2328</v>
      </c>
      <c r="C981" s="360" t="s">
        <v>920</v>
      </c>
      <c r="D981" s="360">
        <v>4005</v>
      </c>
      <c r="E981" s="360" t="s">
        <v>1146</v>
      </c>
      <c r="F981" s="360" t="s">
        <v>552</v>
      </c>
      <c r="G981" s="360" t="s">
        <v>298</v>
      </c>
      <c r="H981" s="360" t="s">
        <v>41</v>
      </c>
      <c r="I981" s="360" t="s">
        <v>221</v>
      </c>
      <c r="J981" s="360" t="s">
        <v>1130</v>
      </c>
      <c r="K981" s="360" t="s">
        <v>290</v>
      </c>
      <c r="L981" s="360" t="s">
        <v>32</v>
      </c>
      <c r="M981" s="361">
        <v>209586300</v>
      </c>
    </row>
    <row r="982" spans="1:13">
      <c r="A982" s="360" t="s">
        <v>11361</v>
      </c>
      <c r="B982" s="360" t="s">
        <v>2329</v>
      </c>
      <c r="C982" s="360" t="s">
        <v>920</v>
      </c>
      <c r="D982" s="360">
        <v>4005</v>
      </c>
      <c r="E982" s="360" t="s">
        <v>1146</v>
      </c>
      <c r="F982" s="360" t="s">
        <v>552</v>
      </c>
      <c r="G982" s="360" t="s">
        <v>298</v>
      </c>
      <c r="H982" s="360" t="s">
        <v>41</v>
      </c>
      <c r="I982" s="360" t="s">
        <v>221</v>
      </c>
      <c r="J982" s="360" t="s">
        <v>1130</v>
      </c>
      <c r="K982" s="360" t="s">
        <v>291</v>
      </c>
      <c r="L982" s="360" t="s">
        <v>32</v>
      </c>
      <c r="M982" s="361">
        <v>177338700</v>
      </c>
    </row>
    <row r="983" spans="1:13">
      <c r="A983" s="360" t="s">
        <v>11362</v>
      </c>
      <c r="B983" s="360" t="s">
        <v>2330</v>
      </c>
      <c r="C983" s="360" t="s">
        <v>920</v>
      </c>
      <c r="D983" s="360">
        <v>4005</v>
      </c>
      <c r="E983" s="360" t="s">
        <v>1146</v>
      </c>
      <c r="F983" s="360" t="s">
        <v>552</v>
      </c>
      <c r="G983" s="360" t="s">
        <v>298</v>
      </c>
      <c r="H983" s="360" t="s">
        <v>41</v>
      </c>
      <c r="I983" s="360" t="s">
        <v>221</v>
      </c>
      <c r="J983" s="360" t="s">
        <v>1130</v>
      </c>
      <c r="K983" s="360" t="s">
        <v>1170</v>
      </c>
      <c r="L983" s="360" t="s">
        <v>218</v>
      </c>
      <c r="M983" s="361">
        <v>628782000</v>
      </c>
    </row>
    <row r="984" spans="1:13">
      <c r="A984" s="360" t="s">
        <v>11363</v>
      </c>
      <c r="B984" s="360" t="s">
        <v>2331</v>
      </c>
      <c r="C984" s="360" t="s">
        <v>920</v>
      </c>
      <c r="D984" s="360">
        <v>4005</v>
      </c>
      <c r="E984" s="360" t="s">
        <v>1146</v>
      </c>
      <c r="F984" s="360" t="s">
        <v>552</v>
      </c>
      <c r="G984" s="360" t="s">
        <v>298</v>
      </c>
      <c r="H984" s="360" t="s">
        <v>41</v>
      </c>
      <c r="I984" s="360" t="s">
        <v>221</v>
      </c>
      <c r="J984" s="360" t="s">
        <v>1130</v>
      </c>
      <c r="K984" s="360" t="s">
        <v>1171</v>
      </c>
      <c r="L984" s="360" t="s">
        <v>218</v>
      </c>
      <c r="M984" s="361">
        <v>551373900</v>
      </c>
    </row>
    <row r="985" spans="1:13">
      <c r="A985" s="360" t="s">
        <v>11364</v>
      </c>
      <c r="B985" s="360" t="s">
        <v>2332</v>
      </c>
      <c r="C985" s="360" t="s">
        <v>920</v>
      </c>
      <c r="D985" s="360">
        <v>4005</v>
      </c>
      <c r="E985" s="360" t="s">
        <v>1146</v>
      </c>
      <c r="F985" s="360" t="s">
        <v>552</v>
      </c>
      <c r="G985" s="360" t="s">
        <v>298</v>
      </c>
      <c r="H985" s="360" t="s">
        <v>41</v>
      </c>
      <c r="I985" s="360" t="s">
        <v>221</v>
      </c>
      <c r="J985" s="360" t="s">
        <v>1130</v>
      </c>
      <c r="K985" s="360" t="s">
        <v>290</v>
      </c>
      <c r="L985" s="360" t="s">
        <v>218</v>
      </c>
      <c r="M985" s="361">
        <v>532039200</v>
      </c>
    </row>
    <row r="986" spans="1:13">
      <c r="A986" s="360" t="s">
        <v>11365</v>
      </c>
      <c r="B986" s="360" t="s">
        <v>2333</v>
      </c>
      <c r="C986" s="360" t="s">
        <v>920</v>
      </c>
      <c r="D986" s="360">
        <v>4005</v>
      </c>
      <c r="E986" s="360" t="s">
        <v>1146</v>
      </c>
      <c r="F986" s="360" t="s">
        <v>552</v>
      </c>
      <c r="G986" s="360" t="s">
        <v>298</v>
      </c>
      <c r="H986" s="360" t="s">
        <v>41</v>
      </c>
      <c r="I986" s="360" t="s">
        <v>221</v>
      </c>
      <c r="J986" s="360" t="s">
        <v>1130</v>
      </c>
      <c r="K986" s="360" t="s">
        <v>291</v>
      </c>
      <c r="L986" s="360" t="s">
        <v>218</v>
      </c>
      <c r="M986" s="361">
        <v>454631100</v>
      </c>
    </row>
    <row r="987" spans="1:13">
      <c r="A987" s="360" t="s">
        <v>11366</v>
      </c>
      <c r="B987" s="360" t="s">
        <v>2322</v>
      </c>
      <c r="C987" s="360" t="s">
        <v>920</v>
      </c>
      <c r="D987" s="360">
        <v>4005</v>
      </c>
      <c r="E987" s="360" t="s">
        <v>1146</v>
      </c>
      <c r="F987" s="360" t="s">
        <v>552</v>
      </c>
      <c r="G987" s="360" t="s">
        <v>298</v>
      </c>
      <c r="H987" s="360" t="s">
        <v>41</v>
      </c>
      <c r="I987" s="360" t="s">
        <v>48</v>
      </c>
      <c r="J987" s="360" t="s">
        <v>1131</v>
      </c>
      <c r="K987" s="360" t="s">
        <v>1170</v>
      </c>
      <c r="L987" s="360" t="s">
        <v>34</v>
      </c>
      <c r="M987" s="361">
        <v>356294400</v>
      </c>
    </row>
    <row r="988" spans="1:13">
      <c r="A988" s="360" t="s">
        <v>11367</v>
      </c>
      <c r="B988" s="360" t="s">
        <v>2323</v>
      </c>
      <c r="C988" s="360" t="s">
        <v>920</v>
      </c>
      <c r="D988" s="360">
        <v>4005</v>
      </c>
      <c r="E988" s="360" t="s">
        <v>1146</v>
      </c>
      <c r="F988" s="360" t="s">
        <v>552</v>
      </c>
      <c r="G988" s="360" t="s">
        <v>298</v>
      </c>
      <c r="H988" s="360" t="s">
        <v>41</v>
      </c>
      <c r="I988" s="360" t="s">
        <v>48</v>
      </c>
      <c r="J988" s="360" t="s">
        <v>1131</v>
      </c>
      <c r="K988" s="360" t="s">
        <v>1171</v>
      </c>
      <c r="L988" s="360" t="s">
        <v>34</v>
      </c>
      <c r="M988" s="361">
        <v>312450600</v>
      </c>
    </row>
    <row r="989" spans="1:13">
      <c r="A989" s="360" t="s">
        <v>11368</v>
      </c>
      <c r="B989" s="360" t="s">
        <v>2324</v>
      </c>
      <c r="C989" s="360" t="s">
        <v>920</v>
      </c>
      <c r="D989" s="360">
        <v>4005</v>
      </c>
      <c r="E989" s="360" t="s">
        <v>1146</v>
      </c>
      <c r="F989" s="360" t="s">
        <v>552</v>
      </c>
      <c r="G989" s="360" t="s">
        <v>298</v>
      </c>
      <c r="H989" s="360" t="s">
        <v>41</v>
      </c>
      <c r="I989" s="360" t="s">
        <v>48</v>
      </c>
      <c r="J989" s="360" t="s">
        <v>1131</v>
      </c>
      <c r="K989" s="360" t="s">
        <v>290</v>
      </c>
      <c r="L989" s="360" t="s">
        <v>34</v>
      </c>
      <c r="M989" s="361">
        <v>301501200</v>
      </c>
    </row>
    <row r="990" spans="1:13">
      <c r="A990" s="360" t="s">
        <v>11369</v>
      </c>
      <c r="B990" s="360" t="s">
        <v>2325</v>
      </c>
      <c r="C990" s="360" t="s">
        <v>920</v>
      </c>
      <c r="D990" s="360">
        <v>4005</v>
      </c>
      <c r="E990" s="360" t="s">
        <v>1146</v>
      </c>
      <c r="F990" s="360" t="s">
        <v>552</v>
      </c>
      <c r="G990" s="360" t="s">
        <v>298</v>
      </c>
      <c r="H990" s="360" t="s">
        <v>41</v>
      </c>
      <c r="I990" s="360" t="s">
        <v>48</v>
      </c>
      <c r="J990" s="360" t="s">
        <v>1131</v>
      </c>
      <c r="K990" s="360" t="s">
        <v>291</v>
      </c>
      <c r="L990" s="360" t="s">
        <v>34</v>
      </c>
      <c r="M990" s="361">
        <v>257634300</v>
      </c>
    </row>
    <row r="991" spans="1:13">
      <c r="A991" s="360" t="s">
        <v>11370</v>
      </c>
      <c r="B991" s="360" t="s">
        <v>2326</v>
      </c>
      <c r="C991" s="360" t="s">
        <v>920</v>
      </c>
      <c r="D991" s="360">
        <v>4005</v>
      </c>
      <c r="E991" s="360" t="s">
        <v>1146</v>
      </c>
      <c r="F991" s="360" t="s">
        <v>552</v>
      </c>
      <c r="G991" s="360" t="s">
        <v>298</v>
      </c>
      <c r="H991" s="360" t="s">
        <v>41</v>
      </c>
      <c r="I991" s="360" t="s">
        <v>48</v>
      </c>
      <c r="J991" s="360" t="s">
        <v>1131</v>
      </c>
      <c r="K991" s="360" t="s">
        <v>1170</v>
      </c>
      <c r="L991" s="360" t="s">
        <v>32</v>
      </c>
      <c r="M991" s="361">
        <v>205566900</v>
      </c>
    </row>
    <row r="992" spans="1:13">
      <c r="A992" s="360" t="s">
        <v>11371</v>
      </c>
      <c r="B992" s="360" t="s">
        <v>2327</v>
      </c>
      <c r="C992" s="360" t="s">
        <v>920</v>
      </c>
      <c r="D992" s="360">
        <v>4005</v>
      </c>
      <c r="E992" s="360" t="s">
        <v>1146</v>
      </c>
      <c r="F992" s="360" t="s">
        <v>552</v>
      </c>
      <c r="G992" s="360" t="s">
        <v>298</v>
      </c>
      <c r="H992" s="360" t="s">
        <v>41</v>
      </c>
      <c r="I992" s="360" t="s">
        <v>48</v>
      </c>
      <c r="J992" s="360" t="s">
        <v>1131</v>
      </c>
      <c r="K992" s="360" t="s">
        <v>1171</v>
      </c>
      <c r="L992" s="360" t="s">
        <v>32</v>
      </c>
      <c r="M992" s="361">
        <v>178147200</v>
      </c>
    </row>
    <row r="993" spans="1:13">
      <c r="A993" s="360" t="s">
        <v>11372</v>
      </c>
      <c r="B993" s="360" t="s">
        <v>2328</v>
      </c>
      <c r="C993" s="360" t="s">
        <v>920</v>
      </c>
      <c r="D993" s="360">
        <v>4005</v>
      </c>
      <c r="E993" s="360" t="s">
        <v>1146</v>
      </c>
      <c r="F993" s="360" t="s">
        <v>552</v>
      </c>
      <c r="G993" s="360" t="s">
        <v>298</v>
      </c>
      <c r="H993" s="360" t="s">
        <v>41</v>
      </c>
      <c r="I993" s="360" t="s">
        <v>48</v>
      </c>
      <c r="J993" s="360" t="s">
        <v>1131</v>
      </c>
      <c r="K993" s="360" t="s">
        <v>290</v>
      </c>
      <c r="L993" s="360" t="s">
        <v>32</v>
      </c>
      <c r="M993" s="361">
        <v>178147200</v>
      </c>
    </row>
    <row r="994" spans="1:13">
      <c r="A994" s="360" t="s">
        <v>11373</v>
      </c>
      <c r="B994" s="360" t="s">
        <v>2329</v>
      </c>
      <c r="C994" s="360" t="s">
        <v>920</v>
      </c>
      <c r="D994" s="360">
        <v>4005</v>
      </c>
      <c r="E994" s="360" t="s">
        <v>1146</v>
      </c>
      <c r="F994" s="360" t="s">
        <v>552</v>
      </c>
      <c r="G994" s="360" t="s">
        <v>298</v>
      </c>
      <c r="H994" s="360" t="s">
        <v>41</v>
      </c>
      <c r="I994" s="360" t="s">
        <v>48</v>
      </c>
      <c r="J994" s="360" t="s">
        <v>1131</v>
      </c>
      <c r="K994" s="360" t="s">
        <v>291</v>
      </c>
      <c r="L994" s="360" t="s">
        <v>32</v>
      </c>
      <c r="M994" s="361">
        <v>150727500</v>
      </c>
    </row>
    <row r="995" spans="1:13">
      <c r="A995" s="360" t="s">
        <v>11374</v>
      </c>
      <c r="B995" s="360" t="s">
        <v>2330</v>
      </c>
      <c r="C995" s="360" t="s">
        <v>920</v>
      </c>
      <c r="D995" s="360">
        <v>4005</v>
      </c>
      <c r="E995" s="360" t="s">
        <v>1146</v>
      </c>
      <c r="F995" s="360" t="s">
        <v>552</v>
      </c>
      <c r="G995" s="360" t="s">
        <v>298</v>
      </c>
      <c r="H995" s="360" t="s">
        <v>41</v>
      </c>
      <c r="I995" s="360" t="s">
        <v>48</v>
      </c>
      <c r="J995" s="360" t="s">
        <v>1131</v>
      </c>
      <c r="K995" s="360" t="s">
        <v>1170</v>
      </c>
      <c r="L995" s="360" t="s">
        <v>218</v>
      </c>
      <c r="M995" s="361">
        <v>534441600</v>
      </c>
    </row>
    <row r="996" spans="1:13">
      <c r="A996" s="360" t="s">
        <v>11375</v>
      </c>
      <c r="B996" s="360" t="s">
        <v>2331</v>
      </c>
      <c r="C996" s="360" t="s">
        <v>920</v>
      </c>
      <c r="D996" s="360">
        <v>4005</v>
      </c>
      <c r="E996" s="360" t="s">
        <v>1146</v>
      </c>
      <c r="F996" s="360" t="s">
        <v>552</v>
      </c>
      <c r="G996" s="360" t="s">
        <v>298</v>
      </c>
      <c r="H996" s="360" t="s">
        <v>41</v>
      </c>
      <c r="I996" s="360" t="s">
        <v>48</v>
      </c>
      <c r="J996" s="360" t="s">
        <v>1131</v>
      </c>
      <c r="K996" s="360" t="s">
        <v>1171</v>
      </c>
      <c r="L996" s="360" t="s">
        <v>218</v>
      </c>
      <c r="M996" s="361">
        <v>468652800</v>
      </c>
    </row>
    <row r="997" spans="1:13">
      <c r="A997" s="360" t="s">
        <v>11376</v>
      </c>
      <c r="B997" s="360" t="s">
        <v>2332</v>
      </c>
      <c r="C997" s="360" t="s">
        <v>920</v>
      </c>
      <c r="D997" s="360">
        <v>4005</v>
      </c>
      <c r="E997" s="360" t="s">
        <v>1146</v>
      </c>
      <c r="F997" s="360" t="s">
        <v>552</v>
      </c>
      <c r="G997" s="360" t="s">
        <v>298</v>
      </c>
      <c r="H997" s="360" t="s">
        <v>41</v>
      </c>
      <c r="I997" s="360" t="s">
        <v>48</v>
      </c>
      <c r="J997" s="360" t="s">
        <v>1131</v>
      </c>
      <c r="K997" s="360" t="s">
        <v>290</v>
      </c>
      <c r="L997" s="360" t="s">
        <v>218</v>
      </c>
      <c r="M997" s="361">
        <v>452228700</v>
      </c>
    </row>
    <row r="998" spans="1:13">
      <c r="A998" s="360" t="s">
        <v>11377</v>
      </c>
      <c r="B998" s="360" t="s">
        <v>2333</v>
      </c>
      <c r="C998" s="360" t="s">
        <v>920</v>
      </c>
      <c r="D998" s="360">
        <v>4005</v>
      </c>
      <c r="E998" s="360" t="s">
        <v>1146</v>
      </c>
      <c r="F998" s="360" t="s">
        <v>552</v>
      </c>
      <c r="G998" s="360" t="s">
        <v>298</v>
      </c>
      <c r="H998" s="360" t="s">
        <v>41</v>
      </c>
      <c r="I998" s="360" t="s">
        <v>48</v>
      </c>
      <c r="J998" s="360" t="s">
        <v>1131</v>
      </c>
      <c r="K998" s="360" t="s">
        <v>291</v>
      </c>
      <c r="L998" s="360" t="s">
        <v>218</v>
      </c>
      <c r="M998" s="361">
        <v>386439900</v>
      </c>
    </row>
    <row r="999" spans="1:13">
      <c r="A999" s="360" t="s">
        <v>11378</v>
      </c>
      <c r="B999" s="360" t="s">
        <v>2322</v>
      </c>
      <c r="C999" s="360" t="s">
        <v>920</v>
      </c>
      <c r="D999" s="360">
        <v>4005</v>
      </c>
      <c r="E999" s="360" t="s">
        <v>1146</v>
      </c>
      <c r="F999" s="360" t="s">
        <v>552</v>
      </c>
      <c r="G999" s="360" t="s">
        <v>298</v>
      </c>
      <c r="H999" s="360" t="s">
        <v>41</v>
      </c>
      <c r="I999" s="360" t="s">
        <v>50</v>
      </c>
      <c r="J999" s="360" t="s">
        <v>1132</v>
      </c>
      <c r="K999" s="360" t="s">
        <v>1170</v>
      </c>
      <c r="L999" s="360" t="s">
        <v>34</v>
      </c>
      <c r="M999" s="361">
        <v>356294400</v>
      </c>
    </row>
    <row r="1000" spans="1:13">
      <c r="A1000" s="360" t="s">
        <v>11379</v>
      </c>
      <c r="B1000" s="360" t="s">
        <v>2323</v>
      </c>
      <c r="C1000" s="360" t="s">
        <v>920</v>
      </c>
      <c r="D1000" s="360">
        <v>4005</v>
      </c>
      <c r="E1000" s="360" t="s">
        <v>1146</v>
      </c>
      <c r="F1000" s="360" t="s">
        <v>552</v>
      </c>
      <c r="G1000" s="360" t="s">
        <v>298</v>
      </c>
      <c r="H1000" s="360" t="s">
        <v>41</v>
      </c>
      <c r="I1000" s="360" t="s">
        <v>50</v>
      </c>
      <c r="J1000" s="360" t="s">
        <v>1132</v>
      </c>
      <c r="K1000" s="360" t="s">
        <v>1171</v>
      </c>
      <c r="L1000" s="360" t="s">
        <v>34</v>
      </c>
      <c r="M1000" s="361">
        <v>312450600</v>
      </c>
    </row>
    <row r="1001" spans="1:13">
      <c r="A1001" s="360" t="s">
        <v>11380</v>
      </c>
      <c r="B1001" s="360" t="s">
        <v>2324</v>
      </c>
      <c r="C1001" s="360" t="s">
        <v>920</v>
      </c>
      <c r="D1001" s="360">
        <v>4005</v>
      </c>
      <c r="E1001" s="360" t="s">
        <v>1146</v>
      </c>
      <c r="F1001" s="360" t="s">
        <v>552</v>
      </c>
      <c r="G1001" s="360" t="s">
        <v>298</v>
      </c>
      <c r="H1001" s="360" t="s">
        <v>41</v>
      </c>
      <c r="I1001" s="360" t="s">
        <v>50</v>
      </c>
      <c r="J1001" s="360" t="s">
        <v>1132</v>
      </c>
      <c r="K1001" s="360" t="s">
        <v>290</v>
      </c>
      <c r="L1001" s="360" t="s">
        <v>34</v>
      </c>
      <c r="M1001" s="361">
        <v>301501200</v>
      </c>
    </row>
    <row r="1002" spans="1:13">
      <c r="A1002" s="360" t="s">
        <v>11381</v>
      </c>
      <c r="B1002" s="360" t="s">
        <v>2325</v>
      </c>
      <c r="C1002" s="360" t="s">
        <v>920</v>
      </c>
      <c r="D1002" s="360">
        <v>4005</v>
      </c>
      <c r="E1002" s="360" t="s">
        <v>1146</v>
      </c>
      <c r="F1002" s="360" t="s">
        <v>552</v>
      </c>
      <c r="G1002" s="360" t="s">
        <v>298</v>
      </c>
      <c r="H1002" s="360" t="s">
        <v>41</v>
      </c>
      <c r="I1002" s="360" t="s">
        <v>50</v>
      </c>
      <c r="J1002" s="360" t="s">
        <v>1132</v>
      </c>
      <c r="K1002" s="360" t="s">
        <v>291</v>
      </c>
      <c r="L1002" s="360" t="s">
        <v>34</v>
      </c>
      <c r="M1002" s="361">
        <v>257634300</v>
      </c>
    </row>
    <row r="1003" spans="1:13">
      <c r="A1003" s="360" t="s">
        <v>11382</v>
      </c>
      <c r="B1003" s="360" t="s">
        <v>2326</v>
      </c>
      <c r="C1003" s="360" t="s">
        <v>920</v>
      </c>
      <c r="D1003" s="360">
        <v>4005</v>
      </c>
      <c r="E1003" s="360" t="s">
        <v>1146</v>
      </c>
      <c r="F1003" s="360" t="s">
        <v>552</v>
      </c>
      <c r="G1003" s="360" t="s">
        <v>298</v>
      </c>
      <c r="H1003" s="360" t="s">
        <v>41</v>
      </c>
      <c r="I1003" s="360" t="s">
        <v>50</v>
      </c>
      <c r="J1003" s="360" t="s">
        <v>1132</v>
      </c>
      <c r="K1003" s="360" t="s">
        <v>1170</v>
      </c>
      <c r="L1003" s="360" t="s">
        <v>32</v>
      </c>
      <c r="M1003" s="361">
        <v>205566900</v>
      </c>
    </row>
    <row r="1004" spans="1:13">
      <c r="A1004" s="360" t="s">
        <v>11383</v>
      </c>
      <c r="B1004" s="360" t="s">
        <v>2327</v>
      </c>
      <c r="C1004" s="360" t="s">
        <v>920</v>
      </c>
      <c r="D1004" s="360">
        <v>4005</v>
      </c>
      <c r="E1004" s="360" t="s">
        <v>1146</v>
      </c>
      <c r="F1004" s="360" t="s">
        <v>552</v>
      </c>
      <c r="G1004" s="360" t="s">
        <v>298</v>
      </c>
      <c r="H1004" s="360" t="s">
        <v>41</v>
      </c>
      <c r="I1004" s="360" t="s">
        <v>50</v>
      </c>
      <c r="J1004" s="360" t="s">
        <v>1132</v>
      </c>
      <c r="K1004" s="360" t="s">
        <v>1171</v>
      </c>
      <c r="L1004" s="360" t="s">
        <v>32</v>
      </c>
      <c r="M1004" s="361">
        <v>178147200</v>
      </c>
    </row>
    <row r="1005" spans="1:13">
      <c r="A1005" s="360" t="s">
        <v>11384</v>
      </c>
      <c r="B1005" s="360" t="s">
        <v>2328</v>
      </c>
      <c r="C1005" s="360" t="s">
        <v>920</v>
      </c>
      <c r="D1005" s="360">
        <v>4005</v>
      </c>
      <c r="E1005" s="360" t="s">
        <v>1146</v>
      </c>
      <c r="F1005" s="360" t="s">
        <v>552</v>
      </c>
      <c r="G1005" s="360" t="s">
        <v>298</v>
      </c>
      <c r="H1005" s="360" t="s">
        <v>41</v>
      </c>
      <c r="I1005" s="360" t="s">
        <v>50</v>
      </c>
      <c r="J1005" s="360" t="s">
        <v>1132</v>
      </c>
      <c r="K1005" s="360" t="s">
        <v>290</v>
      </c>
      <c r="L1005" s="360" t="s">
        <v>32</v>
      </c>
      <c r="M1005" s="361">
        <v>178147200</v>
      </c>
    </row>
    <row r="1006" spans="1:13">
      <c r="A1006" s="360" t="s">
        <v>11385</v>
      </c>
      <c r="B1006" s="360" t="s">
        <v>2329</v>
      </c>
      <c r="C1006" s="360" t="s">
        <v>920</v>
      </c>
      <c r="D1006" s="360">
        <v>4005</v>
      </c>
      <c r="E1006" s="360" t="s">
        <v>1146</v>
      </c>
      <c r="F1006" s="360" t="s">
        <v>552</v>
      </c>
      <c r="G1006" s="360" t="s">
        <v>298</v>
      </c>
      <c r="H1006" s="360" t="s">
        <v>41</v>
      </c>
      <c r="I1006" s="360" t="s">
        <v>50</v>
      </c>
      <c r="J1006" s="360" t="s">
        <v>1132</v>
      </c>
      <c r="K1006" s="360" t="s">
        <v>291</v>
      </c>
      <c r="L1006" s="360" t="s">
        <v>32</v>
      </c>
      <c r="M1006" s="361">
        <v>150727500</v>
      </c>
    </row>
    <row r="1007" spans="1:13">
      <c r="A1007" s="360" t="s">
        <v>11386</v>
      </c>
      <c r="B1007" s="360" t="s">
        <v>2330</v>
      </c>
      <c r="C1007" s="360" t="s">
        <v>920</v>
      </c>
      <c r="D1007" s="360">
        <v>4005</v>
      </c>
      <c r="E1007" s="360" t="s">
        <v>1146</v>
      </c>
      <c r="F1007" s="360" t="s">
        <v>552</v>
      </c>
      <c r="G1007" s="360" t="s">
        <v>298</v>
      </c>
      <c r="H1007" s="360" t="s">
        <v>41</v>
      </c>
      <c r="I1007" s="360" t="s">
        <v>50</v>
      </c>
      <c r="J1007" s="360" t="s">
        <v>1132</v>
      </c>
      <c r="K1007" s="360" t="s">
        <v>1170</v>
      </c>
      <c r="L1007" s="360" t="s">
        <v>218</v>
      </c>
      <c r="M1007" s="361">
        <v>534441600</v>
      </c>
    </row>
    <row r="1008" spans="1:13">
      <c r="A1008" s="360" t="s">
        <v>11387</v>
      </c>
      <c r="B1008" s="360" t="s">
        <v>2331</v>
      </c>
      <c r="C1008" s="360" t="s">
        <v>920</v>
      </c>
      <c r="D1008" s="360">
        <v>4005</v>
      </c>
      <c r="E1008" s="360" t="s">
        <v>1146</v>
      </c>
      <c r="F1008" s="360" t="s">
        <v>552</v>
      </c>
      <c r="G1008" s="360" t="s">
        <v>298</v>
      </c>
      <c r="H1008" s="360" t="s">
        <v>41</v>
      </c>
      <c r="I1008" s="360" t="s">
        <v>50</v>
      </c>
      <c r="J1008" s="360" t="s">
        <v>1132</v>
      </c>
      <c r="K1008" s="360" t="s">
        <v>1171</v>
      </c>
      <c r="L1008" s="360" t="s">
        <v>218</v>
      </c>
      <c r="M1008" s="361">
        <v>468652800</v>
      </c>
    </row>
    <row r="1009" spans="1:13">
      <c r="A1009" s="360" t="s">
        <v>11388</v>
      </c>
      <c r="B1009" s="360" t="s">
        <v>2332</v>
      </c>
      <c r="C1009" s="360" t="s">
        <v>920</v>
      </c>
      <c r="D1009" s="360">
        <v>4005</v>
      </c>
      <c r="E1009" s="360" t="s">
        <v>1146</v>
      </c>
      <c r="F1009" s="360" t="s">
        <v>552</v>
      </c>
      <c r="G1009" s="360" t="s">
        <v>298</v>
      </c>
      <c r="H1009" s="360" t="s">
        <v>41</v>
      </c>
      <c r="I1009" s="360" t="s">
        <v>50</v>
      </c>
      <c r="J1009" s="360" t="s">
        <v>1132</v>
      </c>
      <c r="K1009" s="360" t="s">
        <v>290</v>
      </c>
      <c r="L1009" s="360" t="s">
        <v>218</v>
      </c>
      <c r="M1009" s="361">
        <v>452228700</v>
      </c>
    </row>
    <row r="1010" spans="1:13">
      <c r="A1010" s="360" t="s">
        <v>11389</v>
      </c>
      <c r="B1010" s="360" t="s">
        <v>2333</v>
      </c>
      <c r="C1010" s="360" t="s">
        <v>920</v>
      </c>
      <c r="D1010" s="360">
        <v>4005</v>
      </c>
      <c r="E1010" s="360" t="s">
        <v>1146</v>
      </c>
      <c r="F1010" s="360" t="s">
        <v>552</v>
      </c>
      <c r="G1010" s="360" t="s">
        <v>298</v>
      </c>
      <c r="H1010" s="360" t="s">
        <v>41</v>
      </c>
      <c r="I1010" s="360" t="s">
        <v>50</v>
      </c>
      <c r="J1010" s="360" t="s">
        <v>1132</v>
      </c>
      <c r="K1010" s="360" t="s">
        <v>291</v>
      </c>
      <c r="L1010" s="360" t="s">
        <v>218</v>
      </c>
      <c r="M1010" s="361">
        <v>386439900</v>
      </c>
    </row>
    <row r="1011" spans="1:13">
      <c r="A1011" s="360" t="s">
        <v>11390</v>
      </c>
      <c r="B1011" s="360" t="s">
        <v>2322</v>
      </c>
      <c r="C1011" s="360" t="s">
        <v>920</v>
      </c>
      <c r="D1011" s="360">
        <v>4005</v>
      </c>
      <c r="E1011" s="360" t="s">
        <v>1146</v>
      </c>
      <c r="F1011" s="360" t="s">
        <v>552</v>
      </c>
      <c r="G1011" s="360" t="s">
        <v>298</v>
      </c>
      <c r="H1011" s="360" t="s">
        <v>41</v>
      </c>
      <c r="I1011" s="360" t="s">
        <v>223</v>
      </c>
      <c r="J1011" s="360" t="s">
        <v>1129</v>
      </c>
      <c r="K1011" s="360" t="s">
        <v>1170</v>
      </c>
      <c r="L1011" s="360" t="s">
        <v>34</v>
      </c>
      <c r="M1011" s="361">
        <v>335342700</v>
      </c>
    </row>
    <row r="1012" spans="1:13">
      <c r="A1012" s="360" t="s">
        <v>11391</v>
      </c>
      <c r="B1012" s="360" t="s">
        <v>2323</v>
      </c>
      <c r="C1012" s="360" t="s">
        <v>920</v>
      </c>
      <c r="D1012" s="360">
        <v>4005</v>
      </c>
      <c r="E1012" s="360" t="s">
        <v>1146</v>
      </c>
      <c r="F1012" s="360" t="s">
        <v>552</v>
      </c>
      <c r="G1012" s="360" t="s">
        <v>298</v>
      </c>
      <c r="H1012" s="360" t="s">
        <v>41</v>
      </c>
      <c r="I1012" s="360" t="s">
        <v>223</v>
      </c>
      <c r="J1012" s="360" t="s">
        <v>1129</v>
      </c>
      <c r="K1012" s="360" t="s">
        <v>1171</v>
      </c>
      <c r="L1012" s="360" t="s">
        <v>34</v>
      </c>
      <c r="M1012" s="361">
        <v>294063000</v>
      </c>
    </row>
    <row r="1013" spans="1:13">
      <c r="A1013" s="360" t="s">
        <v>11392</v>
      </c>
      <c r="B1013" s="360" t="s">
        <v>2324</v>
      </c>
      <c r="C1013" s="360" t="s">
        <v>920</v>
      </c>
      <c r="D1013" s="360">
        <v>4005</v>
      </c>
      <c r="E1013" s="360" t="s">
        <v>1146</v>
      </c>
      <c r="F1013" s="360" t="s">
        <v>552</v>
      </c>
      <c r="G1013" s="360" t="s">
        <v>298</v>
      </c>
      <c r="H1013" s="360" t="s">
        <v>41</v>
      </c>
      <c r="I1013" s="360" t="s">
        <v>223</v>
      </c>
      <c r="J1013" s="360" t="s">
        <v>1129</v>
      </c>
      <c r="K1013" s="360" t="s">
        <v>290</v>
      </c>
      <c r="L1013" s="360" t="s">
        <v>34</v>
      </c>
      <c r="M1013" s="361">
        <v>283760400</v>
      </c>
    </row>
    <row r="1014" spans="1:13">
      <c r="A1014" s="360" t="s">
        <v>11393</v>
      </c>
      <c r="B1014" s="360" t="s">
        <v>2325</v>
      </c>
      <c r="C1014" s="360" t="s">
        <v>920</v>
      </c>
      <c r="D1014" s="360">
        <v>4005</v>
      </c>
      <c r="E1014" s="360" t="s">
        <v>1146</v>
      </c>
      <c r="F1014" s="360" t="s">
        <v>552</v>
      </c>
      <c r="G1014" s="360" t="s">
        <v>298</v>
      </c>
      <c r="H1014" s="360" t="s">
        <v>41</v>
      </c>
      <c r="I1014" s="360" t="s">
        <v>223</v>
      </c>
      <c r="J1014" s="360" t="s">
        <v>1129</v>
      </c>
      <c r="K1014" s="360" t="s">
        <v>291</v>
      </c>
      <c r="L1014" s="360" t="s">
        <v>34</v>
      </c>
      <c r="M1014" s="361">
        <v>242480700</v>
      </c>
    </row>
    <row r="1015" spans="1:13">
      <c r="A1015" s="360" t="s">
        <v>11394</v>
      </c>
      <c r="B1015" s="360" t="s">
        <v>2326</v>
      </c>
      <c r="C1015" s="360" t="s">
        <v>920</v>
      </c>
      <c r="D1015" s="360">
        <v>4005</v>
      </c>
      <c r="E1015" s="360" t="s">
        <v>1146</v>
      </c>
      <c r="F1015" s="360" t="s">
        <v>552</v>
      </c>
      <c r="G1015" s="360" t="s">
        <v>298</v>
      </c>
      <c r="H1015" s="360" t="s">
        <v>41</v>
      </c>
      <c r="I1015" s="360" t="s">
        <v>223</v>
      </c>
      <c r="J1015" s="360" t="s">
        <v>1129</v>
      </c>
      <c r="K1015" s="360" t="s">
        <v>1170</v>
      </c>
      <c r="L1015" s="360" t="s">
        <v>32</v>
      </c>
      <c r="M1015" s="361">
        <v>193462500</v>
      </c>
    </row>
    <row r="1016" spans="1:13">
      <c r="A1016" s="360" t="s">
        <v>11395</v>
      </c>
      <c r="B1016" s="360" t="s">
        <v>2327</v>
      </c>
      <c r="C1016" s="360" t="s">
        <v>920</v>
      </c>
      <c r="D1016" s="360">
        <v>4005</v>
      </c>
      <c r="E1016" s="360" t="s">
        <v>1146</v>
      </c>
      <c r="F1016" s="360" t="s">
        <v>552</v>
      </c>
      <c r="G1016" s="360" t="s">
        <v>298</v>
      </c>
      <c r="H1016" s="360" t="s">
        <v>41</v>
      </c>
      <c r="I1016" s="360" t="s">
        <v>223</v>
      </c>
      <c r="J1016" s="360" t="s">
        <v>1129</v>
      </c>
      <c r="K1016" s="360" t="s">
        <v>1171</v>
      </c>
      <c r="L1016" s="360" t="s">
        <v>32</v>
      </c>
      <c r="M1016" s="361">
        <v>167682900</v>
      </c>
    </row>
    <row r="1017" spans="1:13">
      <c r="A1017" s="360" t="s">
        <v>11396</v>
      </c>
      <c r="B1017" s="360" t="s">
        <v>2328</v>
      </c>
      <c r="C1017" s="360" t="s">
        <v>920</v>
      </c>
      <c r="D1017" s="360">
        <v>4005</v>
      </c>
      <c r="E1017" s="360" t="s">
        <v>1146</v>
      </c>
      <c r="F1017" s="360" t="s">
        <v>552</v>
      </c>
      <c r="G1017" s="360" t="s">
        <v>298</v>
      </c>
      <c r="H1017" s="360" t="s">
        <v>41</v>
      </c>
      <c r="I1017" s="360" t="s">
        <v>223</v>
      </c>
      <c r="J1017" s="360" t="s">
        <v>1129</v>
      </c>
      <c r="K1017" s="360" t="s">
        <v>290</v>
      </c>
      <c r="L1017" s="360" t="s">
        <v>32</v>
      </c>
      <c r="M1017" s="361">
        <v>167682900</v>
      </c>
    </row>
    <row r="1018" spans="1:13">
      <c r="A1018" s="360" t="s">
        <v>11397</v>
      </c>
      <c r="B1018" s="360" t="s">
        <v>2329</v>
      </c>
      <c r="C1018" s="360" t="s">
        <v>920</v>
      </c>
      <c r="D1018" s="360">
        <v>4005</v>
      </c>
      <c r="E1018" s="360" t="s">
        <v>1146</v>
      </c>
      <c r="F1018" s="360" t="s">
        <v>552</v>
      </c>
      <c r="G1018" s="360" t="s">
        <v>298</v>
      </c>
      <c r="H1018" s="360" t="s">
        <v>41</v>
      </c>
      <c r="I1018" s="360" t="s">
        <v>223</v>
      </c>
      <c r="J1018" s="360" t="s">
        <v>1129</v>
      </c>
      <c r="K1018" s="360" t="s">
        <v>291</v>
      </c>
      <c r="L1018" s="360" t="s">
        <v>32</v>
      </c>
      <c r="M1018" s="361">
        <v>141857100</v>
      </c>
    </row>
    <row r="1019" spans="1:13">
      <c r="A1019" s="360" t="s">
        <v>11398</v>
      </c>
      <c r="B1019" s="360" t="s">
        <v>2330</v>
      </c>
      <c r="C1019" s="360" t="s">
        <v>920</v>
      </c>
      <c r="D1019" s="360">
        <v>4005</v>
      </c>
      <c r="E1019" s="360" t="s">
        <v>1146</v>
      </c>
      <c r="F1019" s="360" t="s">
        <v>552</v>
      </c>
      <c r="G1019" s="360" t="s">
        <v>298</v>
      </c>
      <c r="H1019" s="360" t="s">
        <v>41</v>
      </c>
      <c r="I1019" s="360" t="s">
        <v>223</v>
      </c>
      <c r="J1019" s="360" t="s">
        <v>1129</v>
      </c>
      <c r="K1019" s="360" t="s">
        <v>1170</v>
      </c>
      <c r="L1019" s="360" t="s">
        <v>218</v>
      </c>
      <c r="M1019" s="361">
        <v>503025600</v>
      </c>
    </row>
    <row r="1020" spans="1:13">
      <c r="A1020" s="360" t="s">
        <v>11399</v>
      </c>
      <c r="B1020" s="360" t="s">
        <v>2331</v>
      </c>
      <c r="C1020" s="360" t="s">
        <v>920</v>
      </c>
      <c r="D1020" s="360">
        <v>4005</v>
      </c>
      <c r="E1020" s="360" t="s">
        <v>1146</v>
      </c>
      <c r="F1020" s="360" t="s">
        <v>552</v>
      </c>
      <c r="G1020" s="360" t="s">
        <v>298</v>
      </c>
      <c r="H1020" s="360" t="s">
        <v>41</v>
      </c>
      <c r="I1020" s="360" t="s">
        <v>223</v>
      </c>
      <c r="J1020" s="360" t="s">
        <v>1129</v>
      </c>
      <c r="K1020" s="360" t="s">
        <v>1171</v>
      </c>
      <c r="L1020" s="360" t="s">
        <v>218</v>
      </c>
      <c r="M1020" s="361">
        <v>441094500</v>
      </c>
    </row>
    <row r="1021" spans="1:13">
      <c r="A1021" s="360" t="s">
        <v>11400</v>
      </c>
      <c r="B1021" s="360" t="s">
        <v>2332</v>
      </c>
      <c r="C1021" s="360" t="s">
        <v>920</v>
      </c>
      <c r="D1021" s="360">
        <v>4005</v>
      </c>
      <c r="E1021" s="360" t="s">
        <v>1146</v>
      </c>
      <c r="F1021" s="360" t="s">
        <v>552</v>
      </c>
      <c r="G1021" s="360" t="s">
        <v>298</v>
      </c>
      <c r="H1021" s="360" t="s">
        <v>41</v>
      </c>
      <c r="I1021" s="360" t="s">
        <v>223</v>
      </c>
      <c r="J1021" s="360" t="s">
        <v>1129</v>
      </c>
      <c r="K1021" s="360" t="s">
        <v>290</v>
      </c>
      <c r="L1021" s="360" t="s">
        <v>218</v>
      </c>
      <c r="M1021" s="361">
        <v>425617500</v>
      </c>
    </row>
    <row r="1022" spans="1:13">
      <c r="A1022" s="360" t="s">
        <v>11401</v>
      </c>
      <c r="B1022" s="360" t="s">
        <v>2333</v>
      </c>
      <c r="C1022" s="360" t="s">
        <v>920</v>
      </c>
      <c r="D1022" s="360">
        <v>4005</v>
      </c>
      <c r="E1022" s="360" t="s">
        <v>1146</v>
      </c>
      <c r="F1022" s="360" t="s">
        <v>552</v>
      </c>
      <c r="G1022" s="360" t="s">
        <v>298</v>
      </c>
      <c r="H1022" s="360" t="s">
        <v>41</v>
      </c>
      <c r="I1022" s="360" t="s">
        <v>223</v>
      </c>
      <c r="J1022" s="360" t="s">
        <v>1129</v>
      </c>
      <c r="K1022" s="360" t="s">
        <v>291</v>
      </c>
      <c r="L1022" s="360" t="s">
        <v>218</v>
      </c>
      <c r="M1022" s="361">
        <v>363709500</v>
      </c>
    </row>
    <row r="1023" spans="1:13">
      <c r="A1023" s="360" t="s">
        <v>11402</v>
      </c>
      <c r="B1023" s="360" t="s">
        <v>2322</v>
      </c>
      <c r="C1023" s="360" t="s">
        <v>920</v>
      </c>
      <c r="D1023" s="360">
        <v>4005</v>
      </c>
      <c r="E1023" s="360" t="s">
        <v>1146</v>
      </c>
      <c r="F1023" s="360" t="s">
        <v>552</v>
      </c>
      <c r="G1023" s="360" t="s">
        <v>298</v>
      </c>
      <c r="H1023" s="360" t="s">
        <v>41</v>
      </c>
      <c r="I1023" s="360" t="s">
        <v>421</v>
      </c>
      <c r="J1023" s="360" t="s">
        <v>1134</v>
      </c>
      <c r="K1023" s="360" t="s">
        <v>1170</v>
      </c>
      <c r="L1023" s="360" t="s">
        <v>34</v>
      </c>
      <c r="M1023" s="361">
        <v>335342700</v>
      </c>
    </row>
    <row r="1024" spans="1:13">
      <c r="A1024" s="360" t="s">
        <v>11403</v>
      </c>
      <c r="B1024" s="360" t="s">
        <v>2323</v>
      </c>
      <c r="C1024" s="360" t="s">
        <v>920</v>
      </c>
      <c r="D1024" s="360">
        <v>4005</v>
      </c>
      <c r="E1024" s="360" t="s">
        <v>1146</v>
      </c>
      <c r="F1024" s="360" t="s">
        <v>552</v>
      </c>
      <c r="G1024" s="360" t="s">
        <v>298</v>
      </c>
      <c r="H1024" s="360" t="s">
        <v>41</v>
      </c>
      <c r="I1024" s="360" t="s">
        <v>421</v>
      </c>
      <c r="J1024" s="360" t="s">
        <v>1134</v>
      </c>
      <c r="K1024" s="360" t="s">
        <v>1171</v>
      </c>
      <c r="L1024" s="360" t="s">
        <v>34</v>
      </c>
      <c r="M1024" s="361">
        <v>294063000</v>
      </c>
    </row>
    <row r="1025" spans="1:13">
      <c r="A1025" s="360" t="s">
        <v>11404</v>
      </c>
      <c r="B1025" s="360" t="s">
        <v>2324</v>
      </c>
      <c r="C1025" s="360" t="s">
        <v>920</v>
      </c>
      <c r="D1025" s="360">
        <v>4005</v>
      </c>
      <c r="E1025" s="360" t="s">
        <v>1146</v>
      </c>
      <c r="F1025" s="360" t="s">
        <v>552</v>
      </c>
      <c r="G1025" s="360" t="s">
        <v>298</v>
      </c>
      <c r="H1025" s="360" t="s">
        <v>41</v>
      </c>
      <c r="I1025" s="360" t="s">
        <v>421</v>
      </c>
      <c r="J1025" s="360" t="s">
        <v>1134</v>
      </c>
      <c r="K1025" s="360" t="s">
        <v>290</v>
      </c>
      <c r="L1025" s="360" t="s">
        <v>34</v>
      </c>
      <c r="M1025" s="361">
        <v>283760400</v>
      </c>
    </row>
    <row r="1026" spans="1:13">
      <c r="A1026" s="360" t="s">
        <v>11405</v>
      </c>
      <c r="B1026" s="360" t="s">
        <v>2325</v>
      </c>
      <c r="C1026" s="360" t="s">
        <v>920</v>
      </c>
      <c r="D1026" s="360">
        <v>4005</v>
      </c>
      <c r="E1026" s="360" t="s">
        <v>1146</v>
      </c>
      <c r="F1026" s="360" t="s">
        <v>552</v>
      </c>
      <c r="G1026" s="360" t="s">
        <v>298</v>
      </c>
      <c r="H1026" s="360" t="s">
        <v>41</v>
      </c>
      <c r="I1026" s="360" t="s">
        <v>421</v>
      </c>
      <c r="J1026" s="360" t="s">
        <v>1134</v>
      </c>
      <c r="K1026" s="360" t="s">
        <v>291</v>
      </c>
      <c r="L1026" s="360" t="s">
        <v>34</v>
      </c>
      <c r="M1026" s="361">
        <v>242480700</v>
      </c>
    </row>
    <row r="1027" spans="1:13">
      <c r="A1027" s="360" t="s">
        <v>11406</v>
      </c>
      <c r="B1027" s="360" t="s">
        <v>2326</v>
      </c>
      <c r="C1027" s="360" t="s">
        <v>920</v>
      </c>
      <c r="D1027" s="360">
        <v>4005</v>
      </c>
      <c r="E1027" s="360" t="s">
        <v>1146</v>
      </c>
      <c r="F1027" s="360" t="s">
        <v>552</v>
      </c>
      <c r="G1027" s="360" t="s">
        <v>298</v>
      </c>
      <c r="H1027" s="360" t="s">
        <v>41</v>
      </c>
      <c r="I1027" s="360" t="s">
        <v>421</v>
      </c>
      <c r="J1027" s="360" t="s">
        <v>1134</v>
      </c>
      <c r="K1027" s="360" t="s">
        <v>1170</v>
      </c>
      <c r="L1027" s="360" t="s">
        <v>32</v>
      </c>
      <c r="M1027" s="361">
        <v>193462500</v>
      </c>
    </row>
    <row r="1028" spans="1:13">
      <c r="A1028" s="360" t="s">
        <v>11407</v>
      </c>
      <c r="B1028" s="360" t="s">
        <v>2327</v>
      </c>
      <c r="C1028" s="360" t="s">
        <v>920</v>
      </c>
      <c r="D1028" s="360">
        <v>4005</v>
      </c>
      <c r="E1028" s="360" t="s">
        <v>1146</v>
      </c>
      <c r="F1028" s="360" t="s">
        <v>552</v>
      </c>
      <c r="G1028" s="360" t="s">
        <v>298</v>
      </c>
      <c r="H1028" s="360" t="s">
        <v>41</v>
      </c>
      <c r="I1028" s="360" t="s">
        <v>421</v>
      </c>
      <c r="J1028" s="360" t="s">
        <v>1134</v>
      </c>
      <c r="K1028" s="360" t="s">
        <v>1171</v>
      </c>
      <c r="L1028" s="360" t="s">
        <v>32</v>
      </c>
      <c r="M1028" s="361">
        <v>167682900</v>
      </c>
    </row>
    <row r="1029" spans="1:13">
      <c r="A1029" s="360" t="s">
        <v>11408</v>
      </c>
      <c r="B1029" s="360" t="s">
        <v>2328</v>
      </c>
      <c r="C1029" s="360" t="s">
        <v>920</v>
      </c>
      <c r="D1029" s="360">
        <v>4005</v>
      </c>
      <c r="E1029" s="360" t="s">
        <v>1146</v>
      </c>
      <c r="F1029" s="360" t="s">
        <v>552</v>
      </c>
      <c r="G1029" s="360" t="s">
        <v>298</v>
      </c>
      <c r="H1029" s="360" t="s">
        <v>41</v>
      </c>
      <c r="I1029" s="360" t="s">
        <v>421</v>
      </c>
      <c r="J1029" s="360" t="s">
        <v>1134</v>
      </c>
      <c r="K1029" s="360" t="s">
        <v>290</v>
      </c>
      <c r="L1029" s="360" t="s">
        <v>32</v>
      </c>
      <c r="M1029" s="361">
        <v>167682900</v>
      </c>
    </row>
    <row r="1030" spans="1:13">
      <c r="A1030" s="360" t="s">
        <v>11409</v>
      </c>
      <c r="B1030" s="360" t="s">
        <v>2329</v>
      </c>
      <c r="C1030" s="360" t="s">
        <v>920</v>
      </c>
      <c r="D1030" s="360">
        <v>4005</v>
      </c>
      <c r="E1030" s="360" t="s">
        <v>1146</v>
      </c>
      <c r="F1030" s="360" t="s">
        <v>552</v>
      </c>
      <c r="G1030" s="360" t="s">
        <v>298</v>
      </c>
      <c r="H1030" s="360" t="s">
        <v>41</v>
      </c>
      <c r="I1030" s="360" t="s">
        <v>421</v>
      </c>
      <c r="J1030" s="360" t="s">
        <v>1134</v>
      </c>
      <c r="K1030" s="360" t="s">
        <v>291</v>
      </c>
      <c r="L1030" s="360" t="s">
        <v>32</v>
      </c>
      <c r="M1030" s="361">
        <v>141857100</v>
      </c>
    </row>
    <row r="1031" spans="1:13">
      <c r="A1031" s="360" t="s">
        <v>11410</v>
      </c>
      <c r="B1031" s="360" t="s">
        <v>2330</v>
      </c>
      <c r="C1031" s="360" t="s">
        <v>920</v>
      </c>
      <c r="D1031" s="360">
        <v>4005</v>
      </c>
      <c r="E1031" s="360" t="s">
        <v>1146</v>
      </c>
      <c r="F1031" s="360" t="s">
        <v>552</v>
      </c>
      <c r="G1031" s="360" t="s">
        <v>298</v>
      </c>
      <c r="H1031" s="360" t="s">
        <v>41</v>
      </c>
      <c r="I1031" s="360" t="s">
        <v>421</v>
      </c>
      <c r="J1031" s="360" t="s">
        <v>1134</v>
      </c>
      <c r="K1031" s="360" t="s">
        <v>1170</v>
      </c>
      <c r="L1031" s="360" t="s">
        <v>218</v>
      </c>
      <c r="M1031" s="361">
        <v>503025600</v>
      </c>
    </row>
    <row r="1032" spans="1:13">
      <c r="A1032" s="360" t="s">
        <v>11411</v>
      </c>
      <c r="B1032" s="360" t="s">
        <v>2331</v>
      </c>
      <c r="C1032" s="360" t="s">
        <v>920</v>
      </c>
      <c r="D1032" s="360">
        <v>4005</v>
      </c>
      <c r="E1032" s="360" t="s">
        <v>1146</v>
      </c>
      <c r="F1032" s="360" t="s">
        <v>552</v>
      </c>
      <c r="G1032" s="360" t="s">
        <v>298</v>
      </c>
      <c r="H1032" s="360" t="s">
        <v>41</v>
      </c>
      <c r="I1032" s="360" t="s">
        <v>421</v>
      </c>
      <c r="J1032" s="360" t="s">
        <v>1134</v>
      </c>
      <c r="K1032" s="360" t="s">
        <v>1171</v>
      </c>
      <c r="L1032" s="360" t="s">
        <v>218</v>
      </c>
      <c r="M1032" s="361">
        <v>441094500</v>
      </c>
    </row>
    <row r="1033" spans="1:13">
      <c r="A1033" s="360" t="s">
        <v>11412</v>
      </c>
      <c r="B1033" s="360" t="s">
        <v>2332</v>
      </c>
      <c r="C1033" s="360" t="s">
        <v>920</v>
      </c>
      <c r="D1033" s="360">
        <v>4005</v>
      </c>
      <c r="E1033" s="360" t="s">
        <v>1146</v>
      </c>
      <c r="F1033" s="360" t="s">
        <v>552</v>
      </c>
      <c r="G1033" s="360" t="s">
        <v>298</v>
      </c>
      <c r="H1033" s="360" t="s">
        <v>41</v>
      </c>
      <c r="I1033" s="360" t="s">
        <v>421</v>
      </c>
      <c r="J1033" s="360" t="s">
        <v>1134</v>
      </c>
      <c r="K1033" s="360" t="s">
        <v>290</v>
      </c>
      <c r="L1033" s="360" t="s">
        <v>218</v>
      </c>
      <c r="M1033" s="361">
        <v>425617500</v>
      </c>
    </row>
    <row r="1034" spans="1:13">
      <c r="A1034" s="360" t="s">
        <v>11413</v>
      </c>
      <c r="B1034" s="360" t="s">
        <v>2333</v>
      </c>
      <c r="C1034" s="360" t="s">
        <v>920</v>
      </c>
      <c r="D1034" s="360">
        <v>4005</v>
      </c>
      <c r="E1034" s="360" t="s">
        <v>1146</v>
      </c>
      <c r="F1034" s="360" t="s">
        <v>552</v>
      </c>
      <c r="G1034" s="360" t="s">
        <v>298</v>
      </c>
      <c r="H1034" s="360" t="s">
        <v>41</v>
      </c>
      <c r="I1034" s="360" t="s">
        <v>421</v>
      </c>
      <c r="J1034" s="360" t="s">
        <v>1134</v>
      </c>
      <c r="K1034" s="360" t="s">
        <v>291</v>
      </c>
      <c r="L1034" s="360" t="s">
        <v>218</v>
      </c>
      <c r="M1034" s="361">
        <v>363709500</v>
      </c>
    </row>
    <row r="1035" spans="1:13">
      <c r="A1035" s="360" t="s">
        <v>11414</v>
      </c>
      <c r="B1035" s="360" t="s">
        <v>2322</v>
      </c>
      <c r="C1035" s="360" t="s">
        <v>920</v>
      </c>
      <c r="D1035" s="360">
        <v>4005</v>
      </c>
      <c r="E1035" s="360" t="s">
        <v>1146</v>
      </c>
      <c r="F1035" s="360" t="s">
        <v>552</v>
      </c>
      <c r="G1035" s="360" t="s">
        <v>298</v>
      </c>
      <c r="H1035" s="360" t="s">
        <v>41</v>
      </c>
      <c r="I1035" s="360" t="s">
        <v>422</v>
      </c>
      <c r="J1035" s="360" t="s">
        <v>1125</v>
      </c>
      <c r="K1035" s="360" t="s">
        <v>1170</v>
      </c>
      <c r="L1035" s="360" t="s">
        <v>34</v>
      </c>
      <c r="M1035" s="361">
        <v>309540000</v>
      </c>
    </row>
    <row r="1036" spans="1:13">
      <c r="A1036" s="360" t="s">
        <v>11415</v>
      </c>
      <c r="B1036" s="360" t="s">
        <v>2323</v>
      </c>
      <c r="C1036" s="360" t="s">
        <v>920</v>
      </c>
      <c r="D1036" s="360">
        <v>4005</v>
      </c>
      <c r="E1036" s="360" t="s">
        <v>1146</v>
      </c>
      <c r="F1036" s="360" t="s">
        <v>552</v>
      </c>
      <c r="G1036" s="360" t="s">
        <v>298</v>
      </c>
      <c r="H1036" s="360" t="s">
        <v>41</v>
      </c>
      <c r="I1036" s="360" t="s">
        <v>422</v>
      </c>
      <c r="J1036" s="360" t="s">
        <v>1125</v>
      </c>
      <c r="K1036" s="360" t="s">
        <v>1171</v>
      </c>
      <c r="L1036" s="360" t="s">
        <v>34</v>
      </c>
      <c r="M1036" s="361">
        <v>268283400</v>
      </c>
    </row>
    <row r="1037" spans="1:13">
      <c r="A1037" s="360" t="s">
        <v>11416</v>
      </c>
      <c r="B1037" s="360" t="s">
        <v>2324</v>
      </c>
      <c r="C1037" s="360" t="s">
        <v>920</v>
      </c>
      <c r="D1037" s="360">
        <v>4005</v>
      </c>
      <c r="E1037" s="360" t="s">
        <v>1146</v>
      </c>
      <c r="F1037" s="360" t="s">
        <v>552</v>
      </c>
      <c r="G1037" s="360" t="s">
        <v>298</v>
      </c>
      <c r="H1037" s="360" t="s">
        <v>41</v>
      </c>
      <c r="I1037" s="360" t="s">
        <v>422</v>
      </c>
      <c r="J1037" s="360" t="s">
        <v>1125</v>
      </c>
      <c r="K1037" s="360" t="s">
        <v>290</v>
      </c>
      <c r="L1037" s="360" t="s">
        <v>34</v>
      </c>
      <c r="M1037" s="361">
        <v>270847500</v>
      </c>
    </row>
    <row r="1038" spans="1:13">
      <c r="A1038" s="360" t="s">
        <v>11417</v>
      </c>
      <c r="B1038" s="360" t="s">
        <v>2325</v>
      </c>
      <c r="C1038" s="360" t="s">
        <v>920</v>
      </c>
      <c r="D1038" s="360">
        <v>4005</v>
      </c>
      <c r="E1038" s="360" t="s">
        <v>1146</v>
      </c>
      <c r="F1038" s="360" t="s">
        <v>552</v>
      </c>
      <c r="G1038" s="360" t="s">
        <v>298</v>
      </c>
      <c r="H1038" s="360" t="s">
        <v>41</v>
      </c>
      <c r="I1038" s="360" t="s">
        <v>422</v>
      </c>
      <c r="J1038" s="360" t="s">
        <v>1125</v>
      </c>
      <c r="K1038" s="360" t="s">
        <v>291</v>
      </c>
      <c r="L1038" s="360" t="s">
        <v>34</v>
      </c>
      <c r="M1038" s="361">
        <v>229590900</v>
      </c>
    </row>
    <row r="1039" spans="1:13">
      <c r="A1039" s="360" t="s">
        <v>11418</v>
      </c>
      <c r="B1039" s="360" t="s">
        <v>2326</v>
      </c>
      <c r="C1039" s="360" t="s">
        <v>920</v>
      </c>
      <c r="D1039" s="360">
        <v>4005</v>
      </c>
      <c r="E1039" s="360" t="s">
        <v>1146</v>
      </c>
      <c r="F1039" s="360" t="s">
        <v>552</v>
      </c>
      <c r="G1039" s="360" t="s">
        <v>298</v>
      </c>
      <c r="H1039" s="360" t="s">
        <v>41</v>
      </c>
      <c r="I1039" s="360" t="s">
        <v>422</v>
      </c>
      <c r="J1039" s="360" t="s">
        <v>1125</v>
      </c>
      <c r="K1039" s="360" t="s">
        <v>1170</v>
      </c>
      <c r="L1039" s="360" t="s">
        <v>32</v>
      </c>
      <c r="M1039" s="361">
        <v>167682900</v>
      </c>
    </row>
    <row r="1040" spans="1:13">
      <c r="A1040" s="360" t="s">
        <v>11419</v>
      </c>
      <c r="B1040" s="360" t="s">
        <v>2327</v>
      </c>
      <c r="C1040" s="360" t="s">
        <v>920</v>
      </c>
      <c r="D1040" s="360">
        <v>4005</v>
      </c>
      <c r="E1040" s="360" t="s">
        <v>1146</v>
      </c>
      <c r="F1040" s="360" t="s">
        <v>552</v>
      </c>
      <c r="G1040" s="360" t="s">
        <v>298</v>
      </c>
      <c r="H1040" s="360" t="s">
        <v>41</v>
      </c>
      <c r="I1040" s="360" t="s">
        <v>422</v>
      </c>
      <c r="J1040" s="360" t="s">
        <v>1125</v>
      </c>
      <c r="K1040" s="360" t="s">
        <v>1171</v>
      </c>
      <c r="L1040" s="360" t="s">
        <v>32</v>
      </c>
      <c r="M1040" s="361">
        <v>141857100</v>
      </c>
    </row>
    <row r="1041" spans="1:13">
      <c r="A1041" s="360" t="s">
        <v>11420</v>
      </c>
      <c r="B1041" s="360" t="s">
        <v>2328</v>
      </c>
      <c r="C1041" s="360" t="s">
        <v>920</v>
      </c>
      <c r="D1041" s="360">
        <v>4005</v>
      </c>
      <c r="E1041" s="360" t="s">
        <v>1146</v>
      </c>
      <c r="F1041" s="360" t="s">
        <v>552</v>
      </c>
      <c r="G1041" s="360" t="s">
        <v>298</v>
      </c>
      <c r="H1041" s="360" t="s">
        <v>41</v>
      </c>
      <c r="I1041" s="360" t="s">
        <v>422</v>
      </c>
      <c r="J1041" s="360" t="s">
        <v>1125</v>
      </c>
      <c r="K1041" s="360" t="s">
        <v>290</v>
      </c>
      <c r="L1041" s="360" t="s">
        <v>32</v>
      </c>
      <c r="M1041" s="361">
        <v>154770000</v>
      </c>
    </row>
    <row r="1042" spans="1:13">
      <c r="A1042" s="360" t="s">
        <v>11421</v>
      </c>
      <c r="B1042" s="360" t="s">
        <v>2329</v>
      </c>
      <c r="C1042" s="360" t="s">
        <v>920</v>
      </c>
      <c r="D1042" s="360">
        <v>4005</v>
      </c>
      <c r="E1042" s="360" t="s">
        <v>1146</v>
      </c>
      <c r="F1042" s="360" t="s">
        <v>552</v>
      </c>
      <c r="G1042" s="360" t="s">
        <v>298</v>
      </c>
      <c r="H1042" s="360" t="s">
        <v>41</v>
      </c>
      <c r="I1042" s="360" t="s">
        <v>422</v>
      </c>
      <c r="J1042" s="360" t="s">
        <v>1125</v>
      </c>
      <c r="K1042" s="360" t="s">
        <v>291</v>
      </c>
      <c r="L1042" s="360" t="s">
        <v>32</v>
      </c>
      <c r="M1042" s="361">
        <v>128990400</v>
      </c>
    </row>
    <row r="1043" spans="1:13">
      <c r="A1043" s="360" t="s">
        <v>11422</v>
      </c>
      <c r="B1043" s="360" t="s">
        <v>2330</v>
      </c>
      <c r="C1043" s="360" t="s">
        <v>920</v>
      </c>
      <c r="D1043" s="360">
        <v>4005</v>
      </c>
      <c r="E1043" s="360" t="s">
        <v>1146</v>
      </c>
      <c r="F1043" s="360" t="s">
        <v>552</v>
      </c>
      <c r="G1043" s="360" t="s">
        <v>298</v>
      </c>
      <c r="H1043" s="360" t="s">
        <v>41</v>
      </c>
      <c r="I1043" s="360" t="s">
        <v>422</v>
      </c>
      <c r="J1043" s="360" t="s">
        <v>1125</v>
      </c>
      <c r="K1043" s="360" t="s">
        <v>1170</v>
      </c>
      <c r="L1043" s="360" t="s">
        <v>218</v>
      </c>
      <c r="M1043" s="361">
        <v>477222900</v>
      </c>
    </row>
    <row r="1044" spans="1:13">
      <c r="A1044" s="360" t="s">
        <v>11423</v>
      </c>
      <c r="B1044" s="360" t="s">
        <v>2331</v>
      </c>
      <c r="C1044" s="360" t="s">
        <v>920</v>
      </c>
      <c r="D1044" s="360">
        <v>4005</v>
      </c>
      <c r="E1044" s="360" t="s">
        <v>1146</v>
      </c>
      <c r="F1044" s="360" t="s">
        <v>552</v>
      </c>
      <c r="G1044" s="360" t="s">
        <v>298</v>
      </c>
      <c r="H1044" s="360" t="s">
        <v>41</v>
      </c>
      <c r="I1044" s="360" t="s">
        <v>422</v>
      </c>
      <c r="J1044" s="360" t="s">
        <v>1125</v>
      </c>
      <c r="K1044" s="360" t="s">
        <v>1171</v>
      </c>
      <c r="L1044" s="360" t="s">
        <v>218</v>
      </c>
      <c r="M1044" s="361">
        <v>415291800</v>
      </c>
    </row>
    <row r="1045" spans="1:13">
      <c r="A1045" s="360" t="s">
        <v>11424</v>
      </c>
      <c r="B1045" s="360" t="s">
        <v>2332</v>
      </c>
      <c r="C1045" s="360" t="s">
        <v>920</v>
      </c>
      <c r="D1045" s="360">
        <v>4005</v>
      </c>
      <c r="E1045" s="360" t="s">
        <v>1146</v>
      </c>
      <c r="F1045" s="360" t="s">
        <v>552</v>
      </c>
      <c r="G1045" s="360" t="s">
        <v>298</v>
      </c>
      <c r="H1045" s="360" t="s">
        <v>41</v>
      </c>
      <c r="I1045" s="360" t="s">
        <v>422</v>
      </c>
      <c r="J1045" s="360" t="s">
        <v>1125</v>
      </c>
      <c r="K1045" s="360" t="s">
        <v>290</v>
      </c>
      <c r="L1045" s="360" t="s">
        <v>218</v>
      </c>
      <c r="M1045" s="361">
        <v>412727700</v>
      </c>
    </row>
    <row r="1046" spans="1:13">
      <c r="A1046" s="360" t="s">
        <v>11425</v>
      </c>
      <c r="B1046" s="360" t="s">
        <v>2333</v>
      </c>
      <c r="C1046" s="360" t="s">
        <v>920</v>
      </c>
      <c r="D1046" s="360">
        <v>4005</v>
      </c>
      <c r="E1046" s="360" t="s">
        <v>1146</v>
      </c>
      <c r="F1046" s="360" t="s">
        <v>552</v>
      </c>
      <c r="G1046" s="360" t="s">
        <v>298</v>
      </c>
      <c r="H1046" s="360" t="s">
        <v>41</v>
      </c>
      <c r="I1046" s="360" t="s">
        <v>422</v>
      </c>
      <c r="J1046" s="360" t="s">
        <v>1125</v>
      </c>
      <c r="K1046" s="360" t="s">
        <v>291</v>
      </c>
      <c r="L1046" s="360" t="s">
        <v>218</v>
      </c>
      <c r="M1046" s="361">
        <v>350819700</v>
      </c>
    </row>
    <row r="1047" spans="1:13">
      <c r="A1047" s="360" t="s">
        <v>11426</v>
      </c>
      <c r="B1047" s="360" t="s">
        <v>2322</v>
      </c>
      <c r="C1047" s="360" t="s">
        <v>920</v>
      </c>
      <c r="D1047" s="360">
        <v>4005</v>
      </c>
      <c r="E1047" s="360" t="s">
        <v>1146</v>
      </c>
      <c r="F1047" s="360" t="s">
        <v>552</v>
      </c>
      <c r="G1047" s="360" t="s">
        <v>298</v>
      </c>
      <c r="H1047" s="360" t="s">
        <v>41</v>
      </c>
      <c r="I1047" s="360" t="s">
        <v>423</v>
      </c>
      <c r="J1047" s="360" t="s">
        <v>1126</v>
      </c>
      <c r="K1047" s="360" t="s">
        <v>1170</v>
      </c>
      <c r="L1047" s="360" t="s">
        <v>34</v>
      </c>
      <c r="M1047" s="361">
        <v>309540000</v>
      </c>
    </row>
    <row r="1048" spans="1:13">
      <c r="A1048" s="360" t="s">
        <v>11427</v>
      </c>
      <c r="B1048" s="360" t="s">
        <v>2323</v>
      </c>
      <c r="C1048" s="360" t="s">
        <v>920</v>
      </c>
      <c r="D1048" s="360">
        <v>4005</v>
      </c>
      <c r="E1048" s="360" t="s">
        <v>1146</v>
      </c>
      <c r="F1048" s="360" t="s">
        <v>552</v>
      </c>
      <c r="G1048" s="360" t="s">
        <v>298</v>
      </c>
      <c r="H1048" s="360" t="s">
        <v>41</v>
      </c>
      <c r="I1048" s="360" t="s">
        <v>423</v>
      </c>
      <c r="J1048" s="360" t="s">
        <v>1126</v>
      </c>
      <c r="K1048" s="360" t="s">
        <v>1171</v>
      </c>
      <c r="L1048" s="360" t="s">
        <v>34</v>
      </c>
      <c r="M1048" s="361">
        <v>268283400</v>
      </c>
    </row>
    <row r="1049" spans="1:13">
      <c r="A1049" s="360" t="s">
        <v>11428</v>
      </c>
      <c r="B1049" s="360" t="s">
        <v>2324</v>
      </c>
      <c r="C1049" s="360" t="s">
        <v>920</v>
      </c>
      <c r="D1049" s="360">
        <v>4005</v>
      </c>
      <c r="E1049" s="360" t="s">
        <v>1146</v>
      </c>
      <c r="F1049" s="360" t="s">
        <v>552</v>
      </c>
      <c r="G1049" s="360" t="s">
        <v>298</v>
      </c>
      <c r="H1049" s="360" t="s">
        <v>41</v>
      </c>
      <c r="I1049" s="360" t="s">
        <v>423</v>
      </c>
      <c r="J1049" s="360" t="s">
        <v>1126</v>
      </c>
      <c r="K1049" s="360" t="s">
        <v>290</v>
      </c>
      <c r="L1049" s="360" t="s">
        <v>34</v>
      </c>
      <c r="M1049" s="361">
        <v>270847500</v>
      </c>
    </row>
    <row r="1050" spans="1:13">
      <c r="A1050" s="360" t="s">
        <v>11429</v>
      </c>
      <c r="B1050" s="360" t="s">
        <v>2325</v>
      </c>
      <c r="C1050" s="360" t="s">
        <v>920</v>
      </c>
      <c r="D1050" s="360">
        <v>4005</v>
      </c>
      <c r="E1050" s="360" t="s">
        <v>1146</v>
      </c>
      <c r="F1050" s="360" t="s">
        <v>552</v>
      </c>
      <c r="G1050" s="360" t="s">
        <v>298</v>
      </c>
      <c r="H1050" s="360" t="s">
        <v>41</v>
      </c>
      <c r="I1050" s="360" t="s">
        <v>423</v>
      </c>
      <c r="J1050" s="360" t="s">
        <v>1126</v>
      </c>
      <c r="K1050" s="360" t="s">
        <v>291</v>
      </c>
      <c r="L1050" s="360" t="s">
        <v>34</v>
      </c>
      <c r="M1050" s="361">
        <v>229590900</v>
      </c>
    </row>
    <row r="1051" spans="1:13">
      <c r="A1051" s="360" t="s">
        <v>11430</v>
      </c>
      <c r="B1051" s="360" t="s">
        <v>2326</v>
      </c>
      <c r="C1051" s="360" t="s">
        <v>920</v>
      </c>
      <c r="D1051" s="360">
        <v>4005</v>
      </c>
      <c r="E1051" s="360" t="s">
        <v>1146</v>
      </c>
      <c r="F1051" s="360" t="s">
        <v>552</v>
      </c>
      <c r="G1051" s="360" t="s">
        <v>298</v>
      </c>
      <c r="H1051" s="360" t="s">
        <v>41</v>
      </c>
      <c r="I1051" s="360" t="s">
        <v>423</v>
      </c>
      <c r="J1051" s="360" t="s">
        <v>1126</v>
      </c>
      <c r="K1051" s="360" t="s">
        <v>1170</v>
      </c>
      <c r="L1051" s="360" t="s">
        <v>32</v>
      </c>
      <c r="M1051" s="361">
        <v>167682900</v>
      </c>
    </row>
    <row r="1052" spans="1:13">
      <c r="A1052" s="360" t="s">
        <v>11431</v>
      </c>
      <c r="B1052" s="360" t="s">
        <v>2327</v>
      </c>
      <c r="C1052" s="360" t="s">
        <v>920</v>
      </c>
      <c r="D1052" s="360">
        <v>4005</v>
      </c>
      <c r="E1052" s="360" t="s">
        <v>1146</v>
      </c>
      <c r="F1052" s="360" t="s">
        <v>552</v>
      </c>
      <c r="G1052" s="360" t="s">
        <v>298</v>
      </c>
      <c r="H1052" s="360" t="s">
        <v>41</v>
      </c>
      <c r="I1052" s="360" t="s">
        <v>423</v>
      </c>
      <c r="J1052" s="360" t="s">
        <v>1126</v>
      </c>
      <c r="K1052" s="360" t="s">
        <v>1171</v>
      </c>
      <c r="L1052" s="360" t="s">
        <v>32</v>
      </c>
      <c r="M1052" s="361">
        <v>141857100</v>
      </c>
    </row>
    <row r="1053" spans="1:13">
      <c r="A1053" s="360" t="s">
        <v>11432</v>
      </c>
      <c r="B1053" s="360" t="s">
        <v>2328</v>
      </c>
      <c r="C1053" s="360" t="s">
        <v>920</v>
      </c>
      <c r="D1053" s="360">
        <v>4005</v>
      </c>
      <c r="E1053" s="360" t="s">
        <v>1146</v>
      </c>
      <c r="F1053" s="360" t="s">
        <v>552</v>
      </c>
      <c r="G1053" s="360" t="s">
        <v>298</v>
      </c>
      <c r="H1053" s="360" t="s">
        <v>41</v>
      </c>
      <c r="I1053" s="360" t="s">
        <v>423</v>
      </c>
      <c r="J1053" s="360" t="s">
        <v>1126</v>
      </c>
      <c r="K1053" s="360" t="s">
        <v>290</v>
      </c>
      <c r="L1053" s="360" t="s">
        <v>32</v>
      </c>
      <c r="M1053" s="361">
        <v>154770000</v>
      </c>
    </row>
    <row r="1054" spans="1:13">
      <c r="A1054" s="360" t="s">
        <v>11433</v>
      </c>
      <c r="B1054" s="360" t="s">
        <v>2329</v>
      </c>
      <c r="C1054" s="360" t="s">
        <v>920</v>
      </c>
      <c r="D1054" s="360">
        <v>4005</v>
      </c>
      <c r="E1054" s="360" t="s">
        <v>1146</v>
      </c>
      <c r="F1054" s="360" t="s">
        <v>552</v>
      </c>
      <c r="G1054" s="360" t="s">
        <v>298</v>
      </c>
      <c r="H1054" s="360" t="s">
        <v>41</v>
      </c>
      <c r="I1054" s="360" t="s">
        <v>423</v>
      </c>
      <c r="J1054" s="360" t="s">
        <v>1126</v>
      </c>
      <c r="K1054" s="360" t="s">
        <v>291</v>
      </c>
      <c r="L1054" s="360" t="s">
        <v>32</v>
      </c>
      <c r="M1054" s="361">
        <v>128990400</v>
      </c>
    </row>
    <row r="1055" spans="1:13">
      <c r="A1055" s="360" t="s">
        <v>11434</v>
      </c>
      <c r="B1055" s="360" t="s">
        <v>2330</v>
      </c>
      <c r="C1055" s="360" t="s">
        <v>920</v>
      </c>
      <c r="D1055" s="360">
        <v>4005</v>
      </c>
      <c r="E1055" s="360" t="s">
        <v>1146</v>
      </c>
      <c r="F1055" s="360" t="s">
        <v>552</v>
      </c>
      <c r="G1055" s="360" t="s">
        <v>298</v>
      </c>
      <c r="H1055" s="360" t="s">
        <v>41</v>
      </c>
      <c r="I1055" s="360" t="s">
        <v>423</v>
      </c>
      <c r="J1055" s="360" t="s">
        <v>1126</v>
      </c>
      <c r="K1055" s="360" t="s">
        <v>1170</v>
      </c>
      <c r="L1055" s="360" t="s">
        <v>218</v>
      </c>
      <c r="M1055" s="361">
        <v>477222900</v>
      </c>
    </row>
    <row r="1056" spans="1:13">
      <c r="A1056" s="360" t="s">
        <v>11435</v>
      </c>
      <c r="B1056" s="360" t="s">
        <v>2331</v>
      </c>
      <c r="C1056" s="360" t="s">
        <v>920</v>
      </c>
      <c r="D1056" s="360">
        <v>4005</v>
      </c>
      <c r="E1056" s="360" t="s">
        <v>1146</v>
      </c>
      <c r="F1056" s="360" t="s">
        <v>552</v>
      </c>
      <c r="G1056" s="360" t="s">
        <v>298</v>
      </c>
      <c r="H1056" s="360" t="s">
        <v>41</v>
      </c>
      <c r="I1056" s="360" t="s">
        <v>423</v>
      </c>
      <c r="J1056" s="360" t="s">
        <v>1126</v>
      </c>
      <c r="K1056" s="360" t="s">
        <v>1171</v>
      </c>
      <c r="L1056" s="360" t="s">
        <v>218</v>
      </c>
      <c r="M1056" s="361">
        <v>415291800</v>
      </c>
    </row>
    <row r="1057" spans="1:13">
      <c r="A1057" s="360" t="s">
        <v>11436</v>
      </c>
      <c r="B1057" s="360" t="s">
        <v>2332</v>
      </c>
      <c r="C1057" s="360" t="s">
        <v>920</v>
      </c>
      <c r="D1057" s="360">
        <v>4005</v>
      </c>
      <c r="E1057" s="360" t="s">
        <v>1146</v>
      </c>
      <c r="F1057" s="360" t="s">
        <v>552</v>
      </c>
      <c r="G1057" s="360" t="s">
        <v>298</v>
      </c>
      <c r="H1057" s="360" t="s">
        <v>41</v>
      </c>
      <c r="I1057" s="360" t="s">
        <v>423</v>
      </c>
      <c r="J1057" s="360" t="s">
        <v>1126</v>
      </c>
      <c r="K1057" s="360" t="s">
        <v>290</v>
      </c>
      <c r="L1057" s="360" t="s">
        <v>218</v>
      </c>
      <c r="M1057" s="361">
        <v>412727700</v>
      </c>
    </row>
    <row r="1058" spans="1:13">
      <c r="A1058" s="360" t="s">
        <v>11437</v>
      </c>
      <c r="B1058" s="360" t="s">
        <v>2333</v>
      </c>
      <c r="C1058" s="360" t="s">
        <v>920</v>
      </c>
      <c r="D1058" s="360">
        <v>4005</v>
      </c>
      <c r="E1058" s="360" t="s">
        <v>1146</v>
      </c>
      <c r="F1058" s="360" t="s">
        <v>552</v>
      </c>
      <c r="G1058" s="360" t="s">
        <v>298</v>
      </c>
      <c r="H1058" s="360" t="s">
        <v>41</v>
      </c>
      <c r="I1058" s="360" t="s">
        <v>423</v>
      </c>
      <c r="J1058" s="360" t="s">
        <v>1126</v>
      </c>
      <c r="K1058" s="360" t="s">
        <v>291</v>
      </c>
      <c r="L1058" s="360" t="s">
        <v>218</v>
      </c>
      <c r="M1058" s="361">
        <v>350819700</v>
      </c>
    </row>
    <row r="1059" spans="1:13">
      <c r="A1059" s="360" t="s">
        <v>11438</v>
      </c>
      <c r="B1059" s="360" t="s">
        <v>2322</v>
      </c>
      <c r="C1059" s="360" t="s">
        <v>920</v>
      </c>
      <c r="D1059" s="360">
        <v>4005</v>
      </c>
      <c r="E1059" s="360" t="s">
        <v>1146</v>
      </c>
      <c r="F1059" s="360" t="s">
        <v>552</v>
      </c>
      <c r="G1059" s="360" t="s">
        <v>298</v>
      </c>
      <c r="H1059" s="360" t="s">
        <v>41</v>
      </c>
      <c r="I1059" s="360" t="s">
        <v>424</v>
      </c>
      <c r="J1059" s="360" t="s">
        <v>1127</v>
      </c>
      <c r="K1059" s="360" t="s">
        <v>1170</v>
      </c>
      <c r="L1059" s="360" t="s">
        <v>34</v>
      </c>
      <c r="M1059" s="361">
        <v>309540000</v>
      </c>
    </row>
    <row r="1060" spans="1:13">
      <c r="A1060" s="360" t="s">
        <v>11439</v>
      </c>
      <c r="B1060" s="360" t="s">
        <v>2323</v>
      </c>
      <c r="C1060" s="360" t="s">
        <v>920</v>
      </c>
      <c r="D1060" s="360">
        <v>4005</v>
      </c>
      <c r="E1060" s="360" t="s">
        <v>1146</v>
      </c>
      <c r="F1060" s="360" t="s">
        <v>552</v>
      </c>
      <c r="G1060" s="360" t="s">
        <v>298</v>
      </c>
      <c r="H1060" s="360" t="s">
        <v>41</v>
      </c>
      <c r="I1060" s="360" t="s">
        <v>424</v>
      </c>
      <c r="J1060" s="360" t="s">
        <v>1127</v>
      </c>
      <c r="K1060" s="360" t="s">
        <v>1171</v>
      </c>
      <c r="L1060" s="360" t="s">
        <v>34</v>
      </c>
      <c r="M1060" s="361">
        <v>268283400</v>
      </c>
    </row>
    <row r="1061" spans="1:13">
      <c r="A1061" s="360" t="s">
        <v>11440</v>
      </c>
      <c r="B1061" s="360" t="s">
        <v>2324</v>
      </c>
      <c r="C1061" s="360" t="s">
        <v>920</v>
      </c>
      <c r="D1061" s="360">
        <v>4005</v>
      </c>
      <c r="E1061" s="360" t="s">
        <v>1146</v>
      </c>
      <c r="F1061" s="360" t="s">
        <v>552</v>
      </c>
      <c r="G1061" s="360" t="s">
        <v>298</v>
      </c>
      <c r="H1061" s="360" t="s">
        <v>41</v>
      </c>
      <c r="I1061" s="360" t="s">
        <v>424</v>
      </c>
      <c r="J1061" s="360" t="s">
        <v>1127</v>
      </c>
      <c r="K1061" s="360" t="s">
        <v>290</v>
      </c>
      <c r="L1061" s="360" t="s">
        <v>34</v>
      </c>
      <c r="M1061" s="361">
        <v>270847500</v>
      </c>
    </row>
    <row r="1062" spans="1:13">
      <c r="A1062" s="360" t="s">
        <v>11441</v>
      </c>
      <c r="B1062" s="360" t="s">
        <v>2325</v>
      </c>
      <c r="C1062" s="360" t="s">
        <v>920</v>
      </c>
      <c r="D1062" s="360">
        <v>4005</v>
      </c>
      <c r="E1062" s="360" t="s">
        <v>1146</v>
      </c>
      <c r="F1062" s="360" t="s">
        <v>552</v>
      </c>
      <c r="G1062" s="360" t="s">
        <v>298</v>
      </c>
      <c r="H1062" s="360" t="s">
        <v>41</v>
      </c>
      <c r="I1062" s="360" t="s">
        <v>424</v>
      </c>
      <c r="J1062" s="360" t="s">
        <v>1127</v>
      </c>
      <c r="K1062" s="360" t="s">
        <v>291</v>
      </c>
      <c r="L1062" s="360" t="s">
        <v>34</v>
      </c>
      <c r="M1062" s="361">
        <v>229590900</v>
      </c>
    </row>
    <row r="1063" spans="1:13">
      <c r="A1063" s="360" t="s">
        <v>11442</v>
      </c>
      <c r="B1063" s="360" t="s">
        <v>2326</v>
      </c>
      <c r="C1063" s="360" t="s">
        <v>920</v>
      </c>
      <c r="D1063" s="360">
        <v>4005</v>
      </c>
      <c r="E1063" s="360" t="s">
        <v>1146</v>
      </c>
      <c r="F1063" s="360" t="s">
        <v>552</v>
      </c>
      <c r="G1063" s="360" t="s">
        <v>298</v>
      </c>
      <c r="H1063" s="360" t="s">
        <v>41</v>
      </c>
      <c r="I1063" s="360" t="s">
        <v>424</v>
      </c>
      <c r="J1063" s="360" t="s">
        <v>1127</v>
      </c>
      <c r="K1063" s="360" t="s">
        <v>1170</v>
      </c>
      <c r="L1063" s="360" t="s">
        <v>32</v>
      </c>
      <c r="M1063" s="361">
        <v>167682900</v>
      </c>
    </row>
    <row r="1064" spans="1:13">
      <c r="A1064" s="360" t="s">
        <v>11443</v>
      </c>
      <c r="B1064" s="360" t="s">
        <v>2327</v>
      </c>
      <c r="C1064" s="360" t="s">
        <v>920</v>
      </c>
      <c r="D1064" s="360">
        <v>4005</v>
      </c>
      <c r="E1064" s="360" t="s">
        <v>1146</v>
      </c>
      <c r="F1064" s="360" t="s">
        <v>552</v>
      </c>
      <c r="G1064" s="360" t="s">
        <v>298</v>
      </c>
      <c r="H1064" s="360" t="s">
        <v>41</v>
      </c>
      <c r="I1064" s="360" t="s">
        <v>424</v>
      </c>
      <c r="J1064" s="360" t="s">
        <v>1127</v>
      </c>
      <c r="K1064" s="360" t="s">
        <v>1171</v>
      </c>
      <c r="L1064" s="360" t="s">
        <v>32</v>
      </c>
      <c r="M1064" s="361">
        <v>141857100</v>
      </c>
    </row>
    <row r="1065" spans="1:13">
      <c r="A1065" s="360" t="s">
        <v>11444</v>
      </c>
      <c r="B1065" s="360" t="s">
        <v>2328</v>
      </c>
      <c r="C1065" s="360" t="s">
        <v>920</v>
      </c>
      <c r="D1065" s="360">
        <v>4005</v>
      </c>
      <c r="E1065" s="360" t="s">
        <v>1146</v>
      </c>
      <c r="F1065" s="360" t="s">
        <v>552</v>
      </c>
      <c r="G1065" s="360" t="s">
        <v>298</v>
      </c>
      <c r="H1065" s="360" t="s">
        <v>41</v>
      </c>
      <c r="I1065" s="360" t="s">
        <v>424</v>
      </c>
      <c r="J1065" s="360" t="s">
        <v>1127</v>
      </c>
      <c r="K1065" s="360" t="s">
        <v>290</v>
      </c>
      <c r="L1065" s="360" t="s">
        <v>32</v>
      </c>
      <c r="M1065" s="361">
        <v>154770000</v>
      </c>
    </row>
    <row r="1066" spans="1:13">
      <c r="A1066" s="360" t="s">
        <v>11445</v>
      </c>
      <c r="B1066" s="360" t="s">
        <v>2329</v>
      </c>
      <c r="C1066" s="360" t="s">
        <v>920</v>
      </c>
      <c r="D1066" s="360">
        <v>4005</v>
      </c>
      <c r="E1066" s="360" t="s">
        <v>1146</v>
      </c>
      <c r="F1066" s="360" t="s">
        <v>552</v>
      </c>
      <c r="G1066" s="360" t="s">
        <v>298</v>
      </c>
      <c r="H1066" s="360" t="s">
        <v>41</v>
      </c>
      <c r="I1066" s="360" t="s">
        <v>424</v>
      </c>
      <c r="J1066" s="360" t="s">
        <v>1127</v>
      </c>
      <c r="K1066" s="360" t="s">
        <v>291</v>
      </c>
      <c r="L1066" s="360" t="s">
        <v>32</v>
      </c>
      <c r="M1066" s="361">
        <v>128990400</v>
      </c>
    </row>
    <row r="1067" spans="1:13">
      <c r="A1067" s="360" t="s">
        <v>11446</v>
      </c>
      <c r="B1067" s="360" t="s">
        <v>2330</v>
      </c>
      <c r="C1067" s="360" t="s">
        <v>920</v>
      </c>
      <c r="D1067" s="360">
        <v>4005</v>
      </c>
      <c r="E1067" s="360" t="s">
        <v>1146</v>
      </c>
      <c r="F1067" s="360" t="s">
        <v>552</v>
      </c>
      <c r="G1067" s="360" t="s">
        <v>298</v>
      </c>
      <c r="H1067" s="360" t="s">
        <v>41</v>
      </c>
      <c r="I1067" s="360" t="s">
        <v>424</v>
      </c>
      <c r="J1067" s="360" t="s">
        <v>1127</v>
      </c>
      <c r="K1067" s="360" t="s">
        <v>1170</v>
      </c>
      <c r="L1067" s="360" t="s">
        <v>218</v>
      </c>
      <c r="M1067" s="361">
        <v>477222900</v>
      </c>
    </row>
    <row r="1068" spans="1:13">
      <c r="A1068" s="360" t="s">
        <v>11447</v>
      </c>
      <c r="B1068" s="360" t="s">
        <v>2331</v>
      </c>
      <c r="C1068" s="360" t="s">
        <v>920</v>
      </c>
      <c r="D1068" s="360">
        <v>4005</v>
      </c>
      <c r="E1068" s="360" t="s">
        <v>1146</v>
      </c>
      <c r="F1068" s="360" t="s">
        <v>552</v>
      </c>
      <c r="G1068" s="360" t="s">
        <v>298</v>
      </c>
      <c r="H1068" s="360" t="s">
        <v>41</v>
      </c>
      <c r="I1068" s="360" t="s">
        <v>424</v>
      </c>
      <c r="J1068" s="360" t="s">
        <v>1127</v>
      </c>
      <c r="K1068" s="360" t="s">
        <v>1171</v>
      </c>
      <c r="L1068" s="360" t="s">
        <v>218</v>
      </c>
      <c r="M1068" s="361">
        <v>415291800</v>
      </c>
    </row>
    <row r="1069" spans="1:13">
      <c r="A1069" s="360" t="s">
        <v>11448</v>
      </c>
      <c r="B1069" s="360" t="s">
        <v>2332</v>
      </c>
      <c r="C1069" s="360" t="s">
        <v>920</v>
      </c>
      <c r="D1069" s="360">
        <v>4005</v>
      </c>
      <c r="E1069" s="360" t="s">
        <v>1146</v>
      </c>
      <c r="F1069" s="360" t="s">
        <v>552</v>
      </c>
      <c r="G1069" s="360" t="s">
        <v>298</v>
      </c>
      <c r="H1069" s="360" t="s">
        <v>41</v>
      </c>
      <c r="I1069" s="360" t="s">
        <v>424</v>
      </c>
      <c r="J1069" s="360" t="s">
        <v>1127</v>
      </c>
      <c r="K1069" s="360" t="s">
        <v>290</v>
      </c>
      <c r="L1069" s="360" t="s">
        <v>218</v>
      </c>
      <c r="M1069" s="361">
        <v>412727700</v>
      </c>
    </row>
    <row r="1070" spans="1:13">
      <c r="A1070" s="360" t="s">
        <v>11449</v>
      </c>
      <c r="B1070" s="360" t="s">
        <v>2333</v>
      </c>
      <c r="C1070" s="360" t="s">
        <v>920</v>
      </c>
      <c r="D1070" s="360">
        <v>4005</v>
      </c>
      <c r="E1070" s="360" t="s">
        <v>1146</v>
      </c>
      <c r="F1070" s="360" t="s">
        <v>552</v>
      </c>
      <c r="G1070" s="360" t="s">
        <v>298</v>
      </c>
      <c r="H1070" s="360" t="s">
        <v>41</v>
      </c>
      <c r="I1070" s="360" t="s">
        <v>424</v>
      </c>
      <c r="J1070" s="360" t="s">
        <v>1127</v>
      </c>
      <c r="K1070" s="360" t="s">
        <v>291</v>
      </c>
      <c r="L1070" s="360" t="s">
        <v>218</v>
      </c>
      <c r="M1070" s="361">
        <v>350819700</v>
      </c>
    </row>
    <row r="1071" spans="1:13">
      <c r="A1071" s="360" t="s">
        <v>11450</v>
      </c>
      <c r="B1071" s="360" t="s">
        <v>2322</v>
      </c>
      <c r="C1071" s="360" t="s">
        <v>920</v>
      </c>
      <c r="D1071" s="360">
        <v>4005</v>
      </c>
      <c r="E1071" s="360" t="s">
        <v>1146</v>
      </c>
      <c r="F1071" s="360" t="s">
        <v>552</v>
      </c>
      <c r="G1071" s="360" t="s">
        <v>298</v>
      </c>
      <c r="H1071" s="360" t="s">
        <v>41</v>
      </c>
      <c r="I1071" s="360" t="s">
        <v>425</v>
      </c>
      <c r="J1071" s="360" t="s">
        <v>1128</v>
      </c>
      <c r="K1071" s="360" t="s">
        <v>1170</v>
      </c>
      <c r="L1071" s="360" t="s">
        <v>34</v>
      </c>
      <c r="M1071" s="361">
        <v>309540000</v>
      </c>
    </row>
    <row r="1072" spans="1:13">
      <c r="A1072" s="360" t="s">
        <v>11451</v>
      </c>
      <c r="B1072" s="360" t="s">
        <v>2323</v>
      </c>
      <c r="C1072" s="360" t="s">
        <v>920</v>
      </c>
      <c r="D1072" s="360">
        <v>4005</v>
      </c>
      <c r="E1072" s="360" t="s">
        <v>1146</v>
      </c>
      <c r="F1072" s="360" t="s">
        <v>552</v>
      </c>
      <c r="G1072" s="360" t="s">
        <v>298</v>
      </c>
      <c r="H1072" s="360" t="s">
        <v>41</v>
      </c>
      <c r="I1072" s="360" t="s">
        <v>425</v>
      </c>
      <c r="J1072" s="360" t="s">
        <v>1128</v>
      </c>
      <c r="K1072" s="360" t="s">
        <v>1171</v>
      </c>
      <c r="L1072" s="360" t="s">
        <v>34</v>
      </c>
      <c r="M1072" s="361">
        <v>268283400</v>
      </c>
    </row>
    <row r="1073" spans="1:13">
      <c r="A1073" s="360" t="s">
        <v>11452</v>
      </c>
      <c r="B1073" s="360" t="s">
        <v>2324</v>
      </c>
      <c r="C1073" s="360" t="s">
        <v>920</v>
      </c>
      <c r="D1073" s="360">
        <v>4005</v>
      </c>
      <c r="E1073" s="360" t="s">
        <v>1146</v>
      </c>
      <c r="F1073" s="360" t="s">
        <v>552</v>
      </c>
      <c r="G1073" s="360" t="s">
        <v>298</v>
      </c>
      <c r="H1073" s="360" t="s">
        <v>41</v>
      </c>
      <c r="I1073" s="360" t="s">
        <v>425</v>
      </c>
      <c r="J1073" s="360" t="s">
        <v>1128</v>
      </c>
      <c r="K1073" s="360" t="s">
        <v>290</v>
      </c>
      <c r="L1073" s="360" t="s">
        <v>34</v>
      </c>
      <c r="M1073" s="361">
        <v>270847500</v>
      </c>
    </row>
    <row r="1074" spans="1:13">
      <c r="A1074" s="360" t="s">
        <v>11453</v>
      </c>
      <c r="B1074" s="360" t="s">
        <v>2325</v>
      </c>
      <c r="C1074" s="360" t="s">
        <v>920</v>
      </c>
      <c r="D1074" s="360">
        <v>4005</v>
      </c>
      <c r="E1074" s="360" t="s">
        <v>1146</v>
      </c>
      <c r="F1074" s="360" t="s">
        <v>552</v>
      </c>
      <c r="G1074" s="360" t="s">
        <v>298</v>
      </c>
      <c r="H1074" s="360" t="s">
        <v>41</v>
      </c>
      <c r="I1074" s="360" t="s">
        <v>425</v>
      </c>
      <c r="J1074" s="360" t="s">
        <v>1128</v>
      </c>
      <c r="K1074" s="360" t="s">
        <v>291</v>
      </c>
      <c r="L1074" s="360" t="s">
        <v>34</v>
      </c>
      <c r="M1074" s="361">
        <v>229590900</v>
      </c>
    </row>
    <row r="1075" spans="1:13">
      <c r="A1075" s="360" t="s">
        <v>11454</v>
      </c>
      <c r="B1075" s="360" t="s">
        <v>2326</v>
      </c>
      <c r="C1075" s="360" t="s">
        <v>920</v>
      </c>
      <c r="D1075" s="360">
        <v>4005</v>
      </c>
      <c r="E1075" s="360" t="s">
        <v>1146</v>
      </c>
      <c r="F1075" s="360" t="s">
        <v>552</v>
      </c>
      <c r="G1075" s="360" t="s">
        <v>298</v>
      </c>
      <c r="H1075" s="360" t="s">
        <v>41</v>
      </c>
      <c r="I1075" s="360" t="s">
        <v>425</v>
      </c>
      <c r="J1075" s="360" t="s">
        <v>1128</v>
      </c>
      <c r="K1075" s="360" t="s">
        <v>1170</v>
      </c>
      <c r="L1075" s="360" t="s">
        <v>32</v>
      </c>
      <c r="M1075" s="361">
        <v>167682900</v>
      </c>
    </row>
    <row r="1076" spans="1:13">
      <c r="A1076" s="360" t="s">
        <v>11455</v>
      </c>
      <c r="B1076" s="360" t="s">
        <v>2327</v>
      </c>
      <c r="C1076" s="360" t="s">
        <v>920</v>
      </c>
      <c r="D1076" s="360">
        <v>4005</v>
      </c>
      <c r="E1076" s="360" t="s">
        <v>1146</v>
      </c>
      <c r="F1076" s="360" t="s">
        <v>552</v>
      </c>
      <c r="G1076" s="360" t="s">
        <v>298</v>
      </c>
      <c r="H1076" s="360" t="s">
        <v>41</v>
      </c>
      <c r="I1076" s="360" t="s">
        <v>425</v>
      </c>
      <c r="J1076" s="360" t="s">
        <v>1128</v>
      </c>
      <c r="K1076" s="360" t="s">
        <v>1171</v>
      </c>
      <c r="L1076" s="360" t="s">
        <v>32</v>
      </c>
      <c r="M1076" s="361">
        <v>141857100</v>
      </c>
    </row>
    <row r="1077" spans="1:13">
      <c r="A1077" s="360" t="s">
        <v>11456</v>
      </c>
      <c r="B1077" s="360" t="s">
        <v>2328</v>
      </c>
      <c r="C1077" s="360" t="s">
        <v>920</v>
      </c>
      <c r="D1077" s="360">
        <v>4005</v>
      </c>
      <c r="E1077" s="360" t="s">
        <v>1146</v>
      </c>
      <c r="F1077" s="360" t="s">
        <v>552</v>
      </c>
      <c r="G1077" s="360" t="s">
        <v>298</v>
      </c>
      <c r="H1077" s="360" t="s">
        <v>41</v>
      </c>
      <c r="I1077" s="360" t="s">
        <v>425</v>
      </c>
      <c r="J1077" s="360" t="s">
        <v>1128</v>
      </c>
      <c r="K1077" s="360" t="s">
        <v>290</v>
      </c>
      <c r="L1077" s="360" t="s">
        <v>32</v>
      </c>
      <c r="M1077" s="361">
        <v>154770000</v>
      </c>
    </row>
    <row r="1078" spans="1:13">
      <c r="A1078" s="360" t="s">
        <v>11457</v>
      </c>
      <c r="B1078" s="360" t="s">
        <v>2329</v>
      </c>
      <c r="C1078" s="360" t="s">
        <v>920</v>
      </c>
      <c r="D1078" s="360">
        <v>4005</v>
      </c>
      <c r="E1078" s="360" t="s">
        <v>1146</v>
      </c>
      <c r="F1078" s="360" t="s">
        <v>552</v>
      </c>
      <c r="G1078" s="360" t="s">
        <v>298</v>
      </c>
      <c r="H1078" s="360" t="s">
        <v>41</v>
      </c>
      <c r="I1078" s="360" t="s">
        <v>425</v>
      </c>
      <c r="J1078" s="360" t="s">
        <v>1128</v>
      </c>
      <c r="K1078" s="360" t="s">
        <v>291</v>
      </c>
      <c r="L1078" s="360" t="s">
        <v>32</v>
      </c>
      <c r="M1078" s="361">
        <v>128990400</v>
      </c>
    </row>
    <row r="1079" spans="1:13">
      <c r="A1079" s="360" t="s">
        <v>11458</v>
      </c>
      <c r="B1079" s="360" t="s">
        <v>2330</v>
      </c>
      <c r="C1079" s="360" t="s">
        <v>920</v>
      </c>
      <c r="D1079" s="360">
        <v>4005</v>
      </c>
      <c r="E1079" s="360" t="s">
        <v>1146</v>
      </c>
      <c r="F1079" s="360" t="s">
        <v>552</v>
      </c>
      <c r="G1079" s="360" t="s">
        <v>298</v>
      </c>
      <c r="H1079" s="360" t="s">
        <v>41</v>
      </c>
      <c r="I1079" s="360" t="s">
        <v>425</v>
      </c>
      <c r="J1079" s="360" t="s">
        <v>1128</v>
      </c>
      <c r="K1079" s="360" t="s">
        <v>1170</v>
      </c>
      <c r="L1079" s="360" t="s">
        <v>218</v>
      </c>
      <c r="M1079" s="361">
        <v>477222900</v>
      </c>
    </row>
    <row r="1080" spans="1:13">
      <c r="A1080" s="360" t="s">
        <v>11459</v>
      </c>
      <c r="B1080" s="360" t="s">
        <v>2331</v>
      </c>
      <c r="C1080" s="360" t="s">
        <v>920</v>
      </c>
      <c r="D1080" s="360">
        <v>4005</v>
      </c>
      <c r="E1080" s="360" t="s">
        <v>1146</v>
      </c>
      <c r="F1080" s="360" t="s">
        <v>552</v>
      </c>
      <c r="G1080" s="360" t="s">
        <v>298</v>
      </c>
      <c r="H1080" s="360" t="s">
        <v>41</v>
      </c>
      <c r="I1080" s="360" t="s">
        <v>425</v>
      </c>
      <c r="J1080" s="360" t="s">
        <v>1128</v>
      </c>
      <c r="K1080" s="360" t="s">
        <v>1171</v>
      </c>
      <c r="L1080" s="360" t="s">
        <v>218</v>
      </c>
      <c r="M1080" s="361">
        <v>415291800</v>
      </c>
    </row>
    <row r="1081" spans="1:13">
      <c r="A1081" s="360" t="s">
        <v>11460</v>
      </c>
      <c r="B1081" s="360" t="s">
        <v>2332</v>
      </c>
      <c r="C1081" s="360" t="s">
        <v>920</v>
      </c>
      <c r="D1081" s="360">
        <v>4005</v>
      </c>
      <c r="E1081" s="360" t="s">
        <v>1146</v>
      </c>
      <c r="F1081" s="360" t="s">
        <v>552</v>
      </c>
      <c r="G1081" s="360" t="s">
        <v>298</v>
      </c>
      <c r="H1081" s="360" t="s">
        <v>41</v>
      </c>
      <c r="I1081" s="360" t="s">
        <v>425</v>
      </c>
      <c r="J1081" s="360" t="s">
        <v>1128</v>
      </c>
      <c r="K1081" s="360" t="s">
        <v>290</v>
      </c>
      <c r="L1081" s="360" t="s">
        <v>218</v>
      </c>
      <c r="M1081" s="361">
        <v>412727700</v>
      </c>
    </row>
    <row r="1082" spans="1:13">
      <c r="A1082" s="360" t="s">
        <v>11461</v>
      </c>
      <c r="B1082" s="360" t="s">
        <v>2333</v>
      </c>
      <c r="C1082" s="360" t="s">
        <v>920</v>
      </c>
      <c r="D1082" s="360">
        <v>4005</v>
      </c>
      <c r="E1082" s="360" t="s">
        <v>1146</v>
      </c>
      <c r="F1082" s="360" t="s">
        <v>552</v>
      </c>
      <c r="G1082" s="360" t="s">
        <v>298</v>
      </c>
      <c r="H1082" s="360" t="s">
        <v>41</v>
      </c>
      <c r="I1082" s="360" t="s">
        <v>425</v>
      </c>
      <c r="J1082" s="360" t="s">
        <v>1128</v>
      </c>
      <c r="K1082" s="360" t="s">
        <v>291</v>
      </c>
      <c r="L1082" s="360" t="s">
        <v>218</v>
      </c>
      <c r="M1082" s="361">
        <v>350819700</v>
      </c>
    </row>
    <row r="1083" spans="1:13">
      <c r="A1083" s="360" t="s">
        <v>11462</v>
      </c>
      <c r="B1083" s="360" t="s">
        <v>2334</v>
      </c>
      <c r="C1083" s="360" t="s">
        <v>920</v>
      </c>
      <c r="D1083" s="360">
        <v>4006</v>
      </c>
      <c r="E1083" s="360" t="s">
        <v>1147</v>
      </c>
      <c r="F1083" s="360" t="s">
        <v>552</v>
      </c>
      <c r="G1083" s="360" t="s">
        <v>298</v>
      </c>
      <c r="H1083" s="360" t="s">
        <v>41</v>
      </c>
      <c r="I1083" s="360" t="s">
        <v>316</v>
      </c>
      <c r="J1083" s="360" t="s">
        <v>1141</v>
      </c>
      <c r="K1083" s="360" t="s">
        <v>1170</v>
      </c>
      <c r="L1083" s="360" t="s">
        <v>34</v>
      </c>
      <c r="M1083" s="361">
        <v>115615500</v>
      </c>
    </row>
    <row r="1084" spans="1:13">
      <c r="A1084" s="360" t="s">
        <v>11463</v>
      </c>
      <c r="B1084" s="360" t="s">
        <v>2335</v>
      </c>
      <c r="C1084" s="360" t="s">
        <v>920</v>
      </c>
      <c r="D1084" s="360">
        <v>4006</v>
      </c>
      <c r="E1084" s="360" t="s">
        <v>1147</v>
      </c>
      <c r="F1084" s="360" t="s">
        <v>552</v>
      </c>
      <c r="G1084" s="360" t="s">
        <v>298</v>
      </c>
      <c r="H1084" s="360" t="s">
        <v>41</v>
      </c>
      <c r="I1084" s="360" t="s">
        <v>316</v>
      </c>
      <c r="J1084" s="360" t="s">
        <v>1141</v>
      </c>
      <c r="K1084" s="360" t="s">
        <v>1171</v>
      </c>
      <c r="L1084" s="360" t="s">
        <v>34</v>
      </c>
      <c r="M1084" s="361">
        <v>101385900</v>
      </c>
    </row>
    <row r="1085" spans="1:13">
      <c r="A1085" s="360" t="s">
        <v>11464</v>
      </c>
      <c r="B1085" s="360" t="s">
        <v>2336</v>
      </c>
      <c r="C1085" s="360" t="s">
        <v>920</v>
      </c>
      <c r="D1085" s="360">
        <v>4006</v>
      </c>
      <c r="E1085" s="360" t="s">
        <v>1147</v>
      </c>
      <c r="F1085" s="360" t="s">
        <v>552</v>
      </c>
      <c r="G1085" s="360" t="s">
        <v>298</v>
      </c>
      <c r="H1085" s="360" t="s">
        <v>41</v>
      </c>
      <c r="I1085" s="360" t="s">
        <v>316</v>
      </c>
      <c r="J1085" s="360" t="s">
        <v>1141</v>
      </c>
      <c r="K1085" s="360" t="s">
        <v>290</v>
      </c>
      <c r="L1085" s="360" t="s">
        <v>34</v>
      </c>
      <c r="M1085" s="361">
        <v>97828500</v>
      </c>
    </row>
    <row r="1086" spans="1:13">
      <c r="A1086" s="360" t="s">
        <v>11465</v>
      </c>
      <c r="B1086" s="360" t="s">
        <v>2337</v>
      </c>
      <c r="C1086" s="360" t="s">
        <v>920</v>
      </c>
      <c r="D1086" s="360">
        <v>4006</v>
      </c>
      <c r="E1086" s="360" t="s">
        <v>1147</v>
      </c>
      <c r="F1086" s="360" t="s">
        <v>552</v>
      </c>
      <c r="G1086" s="360" t="s">
        <v>298</v>
      </c>
      <c r="H1086" s="360" t="s">
        <v>41</v>
      </c>
      <c r="I1086" s="360" t="s">
        <v>316</v>
      </c>
      <c r="J1086" s="360" t="s">
        <v>1141</v>
      </c>
      <c r="K1086" s="360" t="s">
        <v>291</v>
      </c>
      <c r="L1086" s="360" t="s">
        <v>34</v>
      </c>
      <c r="M1086" s="361">
        <v>83598900</v>
      </c>
    </row>
    <row r="1087" spans="1:13">
      <c r="A1087" s="360" t="s">
        <v>11466</v>
      </c>
      <c r="B1087" s="360" t="s">
        <v>2338</v>
      </c>
      <c r="C1087" s="360" t="s">
        <v>920</v>
      </c>
      <c r="D1087" s="360">
        <v>4006</v>
      </c>
      <c r="E1087" s="360" t="s">
        <v>1147</v>
      </c>
      <c r="F1087" s="360" t="s">
        <v>552</v>
      </c>
      <c r="G1087" s="360" t="s">
        <v>298</v>
      </c>
      <c r="H1087" s="360" t="s">
        <v>41</v>
      </c>
      <c r="I1087" s="360" t="s">
        <v>316</v>
      </c>
      <c r="J1087" s="360" t="s">
        <v>1141</v>
      </c>
      <c r="K1087" s="360" t="s">
        <v>1170</v>
      </c>
      <c r="L1087" s="360" t="s">
        <v>32</v>
      </c>
      <c r="M1087" s="361">
        <v>66712800</v>
      </c>
    </row>
    <row r="1088" spans="1:13">
      <c r="A1088" s="360" t="s">
        <v>11467</v>
      </c>
      <c r="B1088" s="360" t="s">
        <v>2339</v>
      </c>
      <c r="C1088" s="360" t="s">
        <v>920</v>
      </c>
      <c r="D1088" s="360">
        <v>4006</v>
      </c>
      <c r="E1088" s="360" t="s">
        <v>1147</v>
      </c>
      <c r="F1088" s="360" t="s">
        <v>552</v>
      </c>
      <c r="G1088" s="360" t="s">
        <v>298</v>
      </c>
      <c r="H1088" s="360" t="s">
        <v>41</v>
      </c>
      <c r="I1088" s="360" t="s">
        <v>316</v>
      </c>
      <c r="J1088" s="360" t="s">
        <v>1141</v>
      </c>
      <c r="K1088" s="360" t="s">
        <v>1171</v>
      </c>
      <c r="L1088" s="360" t="s">
        <v>32</v>
      </c>
      <c r="M1088" s="361">
        <v>57819300</v>
      </c>
    </row>
    <row r="1089" spans="1:13">
      <c r="A1089" s="360" t="s">
        <v>11468</v>
      </c>
      <c r="B1089" s="360" t="s">
        <v>2340</v>
      </c>
      <c r="C1089" s="360" t="s">
        <v>920</v>
      </c>
      <c r="D1089" s="360">
        <v>4006</v>
      </c>
      <c r="E1089" s="360" t="s">
        <v>1147</v>
      </c>
      <c r="F1089" s="360" t="s">
        <v>552</v>
      </c>
      <c r="G1089" s="360" t="s">
        <v>298</v>
      </c>
      <c r="H1089" s="360" t="s">
        <v>41</v>
      </c>
      <c r="I1089" s="360" t="s">
        <v>316</v>
      </c>
      <c r="J1089" s="360" t="s">
        <v>1141</v>
      </c>
      <c r="K1089" s="360" t="s">
        <v>290</v>
      </c>
      <c r="L1089" s="360" t="s">
        <v>32</v>
      </c>
      <c r="M1089" s="361">
        <v>57819300</v>
      </c>
    </row>
    <row r="1090" spans="1:13">
      <c r="A1090" s="360" t="s">
        <v>11469</v>
      </c>
      <c r="B1090" s="360" t="s">
        <v>2341</v>
      </c>
      <c r="C1090" s="360" t="s">
        <v>920</v>
      </c>
      <c r="D1090" s="360">
        <v>4006</v>
      </c>
      <c r="E1090" s="360" t="s">
        <v>1147</v>
      </c>
      <c r="F1090" s="360" t="s">
        <v>552</v>
      </c>
      <c r="G1090" s="360" t="s">
        <v>298</v>
      </c>
      <c r="H1090" s="360" t="s">
        <v>41</v>
      </c>
      <c r="I1090" s="360" t="s">
        <v>316</v>
      </c>
      <c r="J1090" s="360" t="s">
        <v>1141</v>
      </c>
      <c r="K1090" s="360" t="s">
        <v>291</v>
      </c>
      <c r="L1090" s="360" t="s">
        <v>32</v>
      </c>
      <c r="M1090" s="361">
        <v>48925800</v>
      </c>
    </row>
    <row r="1091" spans="1:13">
      <c r="A1091" s="360" t="s">
        <v>11470</v>
      </c>
      <c r="B1091" s="360" t="s">
        <v>2342</v>
      </c>
      <c r="C1091" s="360" t="s">
        <v>920</v>
      </c>
      <c r="D1091" s="360">
        <v>4006</v>
      </c>
      <c r="E1091" s="360" t="s">
        <v>1147</v>
      </c>
      <c r="F1091" s="360" t="s">
        <v>552</v>
      </c>
      <c r="G1091" s="360" t="s">
        <v>298</v>
      </c>
      <c r="H1091" s="360" t="s">
        <v>41</v>
      </c>
      <c r="I1091" s="360" t="s">
        <v>316</v>
      </c>
      <c r="J1091" s="360" t="s">
        <v>1141</v>
      </c>
      <c r="K1091" s="360" t="s">
        <v>1170</v>
      </c>
      <c r="L1091" s="360" t="s">
        <v>218</v>
      </c>
      <c r="M1091" s="361">
        <v>173434800</v>
      </c>
    </row>
    <row r="1092" spans="1:13">
      <c r="A1092" s="360" t="s">
        <v>11471</v>
      </c>
      <c r="B1092" s="360" t="s">
        <v>2343</v>
      </c>
      <c r="C1092" s="360" t="s">
        <v>920</v>
      </c>
      <c r="D1092" s="360">
        <v>4006</v>
      </c>
      <c r="E1092" s="360" t="s">
        <v>1147</v>
      </c>
      <c r="F1092" s="360" t="s">
        <v>552</v>
      </c>
      <c r="G1092" s="360" t="s">
        <v>298</v>
      </c>
      <c r="H1092" s="360" t="s">
        <v>41</v>
      </c>
      <c r="I1092" s="360" t="s">
        <v>316</v>
      </c>
      <c r="J1092" s="360" t="s">
        <v>1141</v>
      </c>
      <c r="K1092" s="360" t="s">
        <v>1171</v>
      </c>
      <c r="L1092" s="360" t="s">
        <v>218</v>
      </c>
      <c r="M1092" s="361">
        <v>152090400</v>
      </c>
    </row>
    <row r="1093" spans="1:13">
      <c r="A1093" s="360" t="s">
        <v>11472</v>
      </c>
      <c r="B1093" s="360" t="s">
        <v>2344</v>
      </c>
      <c r="C1093" s="360" t="s">
        <v>920</v>
      </c>
      <c r="D1093" s="360">
        <v>4006</v>
      </c>
      <c r="E1093" s="360" t="s">
        <v>1147</v>
      </c>
      <c r="F1093" s="360" t="s">
        <v>552</v>
      </c>
      <c r="G1093" s="360" t="s">
        <v>298</v>
      </c>
      <c r="H1093" s="360" t="s">
        <v>41</v>
      </c>
      <c r="I1093" s="360" t="s">
        <v>316</v>
      </c>
      <c r="J1093" s="360" t="s">
        <v>1141</v>
      </c>
      <c r="K1093" s="360" t="s">
        <v>290</v>
      </c>
      <c r="L1093" s="360" t="s">
        <v>218</v>
      </c>
      <c r="M1093" s="361">
        <v>146754300</v>
      </c>
    </row>
    <row r="1094" spans="1:13">
      <c r="A1094" s="360" t="s">
        <v>11473</v>
      </c>
      <c r="B1094" s="360" t="s">
        <v>2345</v>
      </c>
      <c r="C1094" s="360" t="s">
        <v>920</v>
      </c>
      <c r="D1094" s="360">
        <v>4006</v>
      </c>
      <c r="E1094" s="360" t="s">
        <v>1147</v>
      </c>
      <c r="F1094" s="360" t="s">
        <v>552</v>
      </c>
      <c r="G1094" s="360" t="s">
        <v>298</v>
      </c>
      <c r="H1094" s="360" t="s">
        <v>41</v>
      </c>
      <c r="I1094" s="360" t="s">
        <v>316</v>
      </c>
      <c r="J1094" s="360" t="s">
        <v>1141</v>
      </c>
      <c r="K1094" s="360" t="s">
        <v>291</v>
      </c>
      <c r="L1094" s="360" t="s">
        <v>218</v>
      </c>
      <c r="M1094" s="361">
        <v>125409900</v>
      </c>
    </row>
    <row r="1095" spans="1:13">
      <c r="A1095" s="360" t="s">
        <v>11474</v>
      </c>
      <c r="B1095" s="360" t="s">
        <v>2334</v>
      </c>
      <c r="C1095" s="360" t="s">
        <v>920</v>
      </c>
      <c r="D1095" s="360">
        <v>4006</v>
      </c>
      <c r="E1095" s="360" t="s">
        <v>1147</v>
      </c>
      <c r="F1095" s="360" t="s">
        <v>552</v>
      </c>
      <c r="G1095" s="360" t="s">
        <v>298</v>
      </c>
      <c r="H1095" s="360" t="s">
        <v>41</v>
      </c>
      <c r="I1095" s="360" t="s">
        <v>318</v>
      </c>
      <c r="J1095" s="360" t="s">
        <v>1142</v>
      </c>
      <c r="K1095" s="360" t="s">
        <v>1170</v>
      </c>
      <c r="L1095" s="360" t="s">
        <v>34</v>
      </c>
      <c r="M1095" s="361">
        <v>115615500</v>
      </c>
    </row>
    <row r="1096" spans="1:13">
      <c r="A1096" s="360" t="s">
        <v>11475</v>
      </c>
      <c r="B1096" s="360" t="s">
        <v>2335</v>
      </c>
      <c r="C1096" s="360" t="s">
        <v>920</v>
      </c>
      <c r="D1096" s="360">
        <v>4006</v>
      </c>
      <c r="E1096" s="360" t="s">
        <v>1147</v>
      </c>
      <c r="F1096" s="360" t="s">
        <v>552</v>
      </c>
      <c r="G1096" s="360" t="s">
        <v>298</v>
      </c>
      <c r="H1096" s="360" t="s">
        <v>41</v>
      </c>
      <c r="I1096" s="360" t="s">
        <v>318</v>
      </c>
      <c r="J1096" s="360" t="s">
        <v>1142</v>
      </c>
      <c r="K1096" s="360" t="s">
        <v>1171</v>
      </c>
      <c r="L1096" s="360" t="s">
        <v>34</v>
      </c>
      <c r="M1096" s="361">
        <v>101385900</v>
      </c>
    </row>
    <row r="1097" spans="1:13">
      <c r="A1097" s="360" t="s">
        <v>11476</v>
      </c>
      <c r="B1097" s="360" t="s">
        <v>2336</v>
      </c>
      <c r="C1097" s="360" t="s">
        <v>920</v>
      </c>
      <c r="D1097" s="360">
        <v>4006</v>
      </c>
      <c r="E1097" s="360" t="s">
        <v>1147</v>
      </c>
      <c r="F1097" s="360" t="s">
        <v>552</v>
      </c>
      <c r="G1097" s="360" t="s">
        <v>298</v>
      </c>
      <c r="H1097" s="360" t="s">
        <v>41</v>
      </c>
      <c r="I1097" s="360" t="s">
        <v>318</v>
      </c>
      <c r="J1097" s="360" t="s">
        <v>1142</v>
      </c>
      <c r="K1097" s="360" t="s">
        <v>290</v>
      </c>
      <c r="L1097" s="360" t="s">
        <v>34</v>
      </c>
      <c r="M1097" s="361">
        <v>97828500</v>
      </c>
    </row>
    <row r="1098" spans="1:13">
      <c r="A1098" s="360" t="s">
        <v>11477</v>
      </c>
      <c r="B1098" s="360" t="s">
        <v>2337</v>
      </c>
      <c r="C1098" s="360" t="s">
        <v>920</v>
      </c>
      <c r="D1098" s="360">
        <v>4006</v>
      </c>
      <c r="E1098" s="360" t="s">
        <v>1147</v>
      </c>
      <c r="F1098" s="360" t="s">
        <v>552</v>
      </c>
      <c r="G1098" s="360" t="s">
        <v>298</v>
      </c>
      <c r="H1098" s="360" t="s">
        <v>41</v>
      </c>
      <c r="I1098" s="360" t="s">
        <v>318</v>
      </c>
      <c r="J1098" s="360" t="s">
        <v>1142</v>
      </c>
      <c r="K1098" s="360" t="s">
        <v>291</v>
      </c>
      <c r="L1098" s="360" t="s">
        <v>34</v>
      </c>
      <c r="M1098" s="361">
        <v>83598900</v>
      </c>
    </row>
    <row r="1099" spans="1:13">
      <c r="A1099" s="360" t="s">
        <v>11478</v>
      </c>
      <c r="B1099" s="360" t="s">
        <v>2338</v>
      </c>
      <c r="C1099" s="360" t="s">
        <v>920</v>
      </c>
      <c r="D1099" s="360">
        <v>4006</v>
      </c>
      <c r="E1099" s="360" t="s">
        <v>1147</v>
      </c>
      <c r="F1099" s="360" t="s">
        <v>552</v>
      </c>
      <c r="G1099" s="360" t="s">
        <v>298</v>
      </c>
      <c r="H1099" s="360" t="s">
        <v>41</v>
      </c>
      <c r="I1099" s="360" t="s">
        <v>318</v>
      </c>
      <c r="J1099" s="360" t="s">
        <v>1142</v>
      </c>
      <c r="K1099" s="360" t="s">
        <v>1170</v>
      </c>
      <c r="L1099" s="360" t="s">
        <v>32</v>
      </c>
      <c r="M1099" s="361">
        <v>66712800</v>
      </c>
    </row>
    <row r="1100" spans="1:13">
      <c r="A1100" s="360" t="s">
        <v>11479</v>
      </c>
      <c r="B1100" s="360" t="s">
        <v>2339</v>
      </c>
      <c r="C1100" s="360" t="s">
        <v>920</v>
      </c>
      <c r="D1100" s="360">
        <v>4006</v>
      </c>
      <c r="E1100" s="360" t="s">
        <v>1147</v>
      </c>
      <c r="F1100" s="360" t="s">
        <v>552</v>
      </c>
      <c r="G1100" s="360" t="s">
        <v>298</v>
      </c>
      <c r="H1100" s="360" t="s">
        <v>41</v>
      </c>
      <c r="I1100" s="360" t="s">
        <v>318</v>
      </c>
      <c r="J1100" s="360" t="s">
        <v>1142</v>
      </c>
      <c r="K1100" s="360" t="s">
        <v>1171</v>
      </c>
      <c r="L1100" s="360" t="s">
        <v>32</v>
      </c>
      <c r="M1100" s="361">
        <v>57819300</v>
      </c>
    </row>
    <row r="1101" spans="1:13">
      <c r="A1101" s="360" t="s">
        <v>11480</v>
      </c>
      <c r="B1101" s="360" t="s">
        <v>2340</v>
      </c>
      <c r="C1101" s="360" t="s">
        <v>920</v>
      </c>
      <c r="D1101" s="360">
        <v>4006</v>
      </c>
      <c r="E1101" s="360" t="s">
        <v>1147</v>
      </c>
      <c r="F1101" s="360" t="s">
        <v>552</v>
      </c>
      <c r="G1101" s="360" t="s">
        <v>298</v>
      </c>
      <c r="H1101" s="360" t="s">
        <v>41</v>
      </c>
      <c r="I1101" s="360" t="s">
        <v>318</v>
      </c>
      <c r="J1101" s="360" t="s">
        <v>1142</v>
      </c>
      <c r="K1101" s="360" t="s">
        <v>290</v>
      </c>
      <c r="L1101" s="360" t="s">
        <v>32</v>
      </c>
      <c r="M1101" s="361">
        <v>57819300</v>
      </c>
    </row>
    <row r="1102" spans="1:13">
      <c r="A1102" s="360" t="s">
        <v>11481</v>
      </c>
      <c r="B1102" s="360" t="s">
        <v>2341</v>
      </c>
      <c r="C1102" s="360" t="s">
        <v>920</v>
      </c>
      <c r="D1102" s="360">
        <v>4006</v>
      </c>
      <c r="E1102" s="360" t="s">
        <v>1147</v>
      </c>
      <c r="F1102" s="360" t="s">
        <v>552</v>
      </c>
      <c r="G1102" s="360" t="s">
        <v>298</v>
      </c>
      <c r="H1102" s="360" t="s">
        <v>41</v>
      </c>
      <c r="I1102" s="360" t="s">
        <v>318</v>
      </c>
      <c r="J1102" s="360" t="s">
        <v>1142</v>
      </c>
      <c r="K1102" s="360" t="s">
        <v>291</v>
      </c>
      <c r="L1102" s="360" t="s">
        <v>32</v>
      </c>
      <c r="M1102" s="361">
        <v>48925800</v>
      </c>
    </row>
    <row r="1103" spans="1:13">
      <c r="A1103" s="360" t="s">
        <v>11482</v>
      </c>
      <c r="B1103" s="360" t="s">
        <v>2342</v>
      </c>
      <c r="C1103" s="360" t="s">
        <v>920</v>
      </c>
      <c r="D1103" s="360">
        <v>4006</v>
      </c>
      <c r="E1103" s="360" t="s">
        <v>1147</v>
      </c>
      <c r="F1103" s="360" t="s">
        <v>552</v>
      </c>
      <c r="G1103" s="360" t="s">
        <v>298</v>
      </c>
      <c r="H1103" s="360" t="s">
        <v>41</v>
      </c>
      <c r="I1103" s="360" t="s">
        <v>318</v>
      </c>
      <c r="J1103" s="360" t="s">
        <v>1142</v>
      </c>
      <c r="K1103" s="360" t="s">
        <v>1170</v>
      </c>
      <c r="L1103" s="360" t="s">
        <v>218</v>
      </c>
      <c r="M1103" s="361">
        <v>173434800</v>
      </c>
    </row>
    <row r="1104" spans="1:13">
      <c r="A1104" s="360" t="s">
        <v>11483</v>
      </c>
      <c r="B1104" s="360" t="s">
        <v>2343</v>
      </c>
      <c r="C1104" s="360" t="s">
        <v>920</v>
      </c>
      <c r="D1104" s="360">
        <v>4006</v>
      </c>
      <c r="E1104" s="360" t="s">
        <v>1147</v>
      </c>
      <c r="F1104" s="360" t="s">
        <v>552</v>
      </c>
      <c r="G1104" s="360" t="s">
        <v>298</v>
      </c>
      <c r="H1104" s="360" t="s">
        <v>41</v>
      </c>
      <c r="I1104" s="360" t="s">
        <v>318</v>
      </c>
      <c r="J1104" s="360" t="s">
        <v>1142</v>
      </c>
      <c r="K1104" s="360" t="s">
        <v>1171</v>
      </c>
      <c r="L1104" s="360" t="s">
        <v>218</v>
      </c>
      <c r="M1104" s="361">
        <v>152090400</v>
      </c>
    </row>
    <row r="1105" spans="1:13">
      <c r="A1105" s="360" t="s">
        <v>11484</v>
      </c>
      <c r="B1105" s="360" t="s">
        <v>2344</v>
      </c>
      <c r="C1105" s="360" t="s">
        <v>920</v>
      </c>
      <c r="D1105" s="360">
        <v>4006</v>
      </c>
      <c r="E1105" s="360" t="s">
        <v>1147</v>
      </c>
      <c r="F1105" s="360" t="s">
        <v>552</v>
      </c>
      <c r="G1105" s="360" t="s">
        <v>298</v>
      </c>
      <c r="H1105" s="360" t="s">
        <v>41</v>
      </c>
      <c r="I1105" s="360" t="s">
        <v>318</v>
      </c>
      <c r="J1105" s="360" t="s">
        <v>1142</v>
      </c>
      <c r="K1105" s="360" t="s">
        <v>290</v>
      </c>
      <c r="L1105" s="360" t="s">
        <v>218</v>
      </c>
      <c r="M1105" s="361">
        <v>146754300</v>
      </c>
    </row>
    <row r="1106" spans="1:13">
      <c r="A1106" s="360" t="s">
        <v>11485</v>
      </c>
      <c r="B1106" s="360" t="s">
        <v>2345</v>
      </c>
      <c r="C1106" s="360" t="s">
        <v>920</v>
      </c>
      <c r="D1106" s="360">
        <v>4006</v>
      </c>
      <c r="E1106" s="360" t="s">
        <v>1147</v>
      </c>
      <c r="F1106" s="360" t="s">
        <v>552</v>
      </c>
      <c r="G1106" s="360" t="s">
        <v>298</v>
      </c>
      <c r="H1106" s="360" t="s">
        <v>41</v>
      </c>
      <c r="I1106" s="360" t="s">
        <v>318</v>
      </c>
      <c r="J1106" s="360" t="s">
        <v>1142</v>
      </c>
      <c r="K1106" s="360" t="s">
        <v>291</v>
      </c>
      <c r="L1106" s="360" t="s">
        <v>218</v>
      </c>
      <c r="M1106" s="361">
        <v>125409900</v>
      </c>
    </row>
    <row r="1107" spans="1:13">
      <c r="A1107" s="360" t="s">
        <v>11486</v>
      </c>
      <c r="B1107" s="360" t="s">
        <v>2334</v>
      </c>
      <c r="C1107" s="360" t="s">
        <v>920</v>
      </c>
      <c r="D1107" s="360">
        <v>4006</v>
      </c>
      <c r="E1107" s="360" t="s">
        <v>1147</v>
      </c>
      <c r="F1107" s="360" t="s">
        <v>552</v>
      </c>
      <c r="G1107" s="360" t="s">
        <v>298</v>
      </c>
      <c r="H1107" s="360" t="s">
        <v>41</v>
      </c>
      <c r="I1107" s="360" t="s">
        <v>320</v>
      </c>
      <c r="J1107" s="360" t="s">
        <v>1137</v>
      </c>
      <c r="K1107" s="360" t="s">
        <v>1170</v>
      </c>
      <c r="L1107" s="360" t="s">
        <v>34</v>
      </c>
      <c r="M1107" s="361">
        <v>115615500</v>
      </c>
    </row>
    <row r="1108" spans="1:13">
      <c r="A1108" s="360" t="s">
        <v>11487</v>
      </c>
      <c r="B1108" s="360" t="s">
        <v>2335</v>
      </c>
      <c r="C1108" s="360" t="s">
        <v>920</v>
      </c>
      <c r="D1108" s="360">
        <v>4006</v>
      </c>
      <c r="E1108" s="360" t="s">
        <v>1147</v>
      </c>
      <c r="F1108" s="360" t="s">
        <v>552</v>
      </c>
      <c r="G1108" s="360" t="s">
        <v>298</v>
      </c>
      <c r="H1108" s="360" t="s">
        <v>41</v>
      </c>
      <c r="I1108" s="360" t="s">
        <v>320</v>
      </c>
      <c r="J1108" s="360" t="s">
        <v>1137</v>
      </c>
      <c r="K1108" s="360" t="s">
        <v>1171</v>
      </c>
      <c r="L1108" s="360" t="s">
        <v>34</v>
      </c>
      <c r="M1108" s="361">
        <v>101385900</v>
      </c>
    </row>
    <row r="1109" spans="1:13">
      <c r="A1109" s="360" t="s">
        <v>11488</v>
      </c>
      <c r="B1109" s="360" t="s">
        <v>2336</v>
      </c>
      <c r="C1109" s="360" t="s">
        <v>920</v>
      </c>
      <c r="D1109" s="360">
        <v>4006</v>
      </c>
      <c r="E1109" s="360" t="s">
        <v>1147</v>
      </c>
      <c r="F1109" s="360" t="s">
        <v>552</v>
      </c>
      <c r="G1109" s="360" t="s">
        <v>298</v>
      </c>
      <c r="H1109" s="360" t="s">
        <v>41</v>
      </c>
      <c r="I1109" s="360" t="s">
        <v>320</v>
      </c>
      <c r="J1109" s="360" t="s">
        <v>1137</v>
      </c>
      <c r="K1109" s="360" t="s">
        <v>290</v>
      </c>
      <c r="L1109" s="360" t="s">
        <v>34</v>
      </c>
      <c r="M1109" s="361">
        <v>97828500</v>
      </c>
    </row>
    <row r="1110" spans="1:13">
      <c r="A1110" s="360" t="s">
        <v>11489</v>
      </c>
      <c r="B1110" s="360" t="s">
        <v>2337</v>
      </c>
      <c r="C1110" s="360" t="s">
        <v>920</v>
      </c>
      <c r="D1110" s="360">
        <v>4006</v>
      </c>
      <c r="E1110" s="360" t="s">
        <v>1147</v>
      </c>
      <c r="F1110" s="360" t="s">
        <v>552</v>
      </c>
      <c r="G1110" s="360" t="s">
        <v>298</v>
      </c>
      <c r="H1110" s="360" t="s">
        <v>41</v>
      </c>
      <c r="I1110" s="360" t="s">
        <v>320</v>
      </c>
      <c r="J1110" s="360" t="s">
        <v>1137</v>
      </c>
      <c r="K1110" s="360" t="s">
        <v>291</v>
      </c>
      <c r="L1110" s="360" t="s">
        <v>34</v>
      </c>
      <c r="M1110" s="361">
        <v>83598900</v>
      </c>
    </row>
    <row r="1111" spans="1:13">
      <c r="A1111" s="360" t="s">
        <v>11490</v>
      </c>
      <c r="B1111" s="360" t="s">
        <v>2338</v>
      </c>
      <c r="C1111" s="360" t="s">
        <v>920</v>
      </c>
      <c r="D1111" s="360">
        <v>4006</v>
      </c>
      <c r="E1111" s="360" t="s">
        <v>1147</v>
      </c>
      <c r="F1111" s="360" t="s">
        <v>552</v>
      </c>
      <c r="G1111" s="360" t="s">
        <v>298</v>
      </c>
      <c r="H1111" s="360" t="s">
        <v>41</v>
      </c>
      <c r="I1111" s="360" t="s">
        <v>320</v>
      </c>
      <c r="J1111" s="360" t="s">
        <v>1137</v>
      </c>
      <c r="K1111" s="360" t="s">
        <v>1170</v>
      </c>
      <c r="L1111" s="360" t="s">
        <v>32</v>
      </c>
      <c r="M1111" s="361">
        <v>66712800</v>
      </c>
    </row>
    <row r="1112" spans="1:13">
      <c r="A1112" s="360" t="s">
        <v>11491</v>
      </c>
      <c r="B1112" s="360" t="s">
        <v>2339</v>
      </c>
      <c r="C1112" s="360" t="s">
        <v>920</v>
      </c>
      <c r="D1112" s="360">
        <v>4006</v>
      </c>
      <c r="E1112" s="360" t="s">
        <v>1147</v>
      </c>
      <c r="F1112" s="360" t="s">
        <v>552</v>
      </c>
      <c r="G1112" s="360" t="s">
        <v>298</v>
      </c>
      <c r="H1112" s="360" t="s">
        <v>41</v>
      </c>
      <c r="I1112" s="360" t="s">
        <v>320</v>
      </c>
      <c r="J1112" s="360" t="s">
        <v>1137</v>
      </c>
      <c r="K1112" s="360" t="s">
        <v>1171</v>
      </c>
      <c r="L1112" s="360" t="s">
        <v>32</v>
      </c>
      <c r="M1112" s="361">
        <v>57819300</v>
      </c>
    </row>
    <row r="1113" spans="1:13">
      <c r="A1113" s="360" t="s">
        <v>11492</v>
      </c>
      <c r="B1113" s="360" t="s">
        <v>2340</v>
      </c>
      <c r="C1113" s="360" t="s">
        <v>920</v>
      </c>
      <c r="D1113" s="360">
        <v>4006</v>
      </c>
      <c r="E1113" s="360" t="s">
        <v>1147</v>
      </c>
      <c r="F1113" s="360" t="s">
        <v>552</v>
      </c>
      <c r="G1113" s="360" t="s">
        <v>298</v>
      </c>
      <c r="H1113" s="360" t="s">
        <v>41</v>
      </c>
      <c r="I1113" s="360" t="s">
        <v>320</v>
      </c>
      <c r="J1113" s="360" t="s">
        <v>1137</v>
      </c>
      <c r="K1113" s="360" t="s">
        <v>290</v>
      </c>
      <c r="L1113" s="360" t="s">
        <v>32</v>
      </c>
      <c r="M1113" s="361">
        <v>57819300</v>
      </c>
    </row>
    <row r="1114" spans="1:13">
      <c r="A1114" s="360" t="s">
        <v>11493</v>
      </c>
      <c r="B1114" s="360" t="s">
        <v>2341</v>
      </c>
      <c r="C1114" s="360" t="s">
        <v>920</v>
      </c>
      <c r="D1114" s="360">
        <v>4006</v>
      </c>
      <c r="E1114" s="360" t="s">
        <v>1147</v>
      </c>
      <c r="F1114" s="360" t="s">
        <v>552</v>
      </c>
      <c r="G1114" s="360" t="s">
        <v>298</v>
      </c>
      <c r="H1114" s="360" t="s">
        <v>41</v>
      </c>
      <c r="I1114" s="360" t="s">
        <v>320</v>
      </c>
      <c r="J1114" s="360" t="s">
        <v>1137</v>
      </c>
      <c r="K1114" s="360" t="s">
        <v>291</v>
      </c>
      <c r="L1114" s="360" t="s">
        <v>32</v>
      </c>
      <c r="M1114" s="361">
        <v>48925800</v>
      </c>
    </row>
    <row r="1115" spans="1:13">
      <c r="A1115" s="360" t="s">
        <v>11494</v>
      </c>
      <c r="B1115" s="360" t="s">
        <v>2342</v>
      </c>
      <c r="C1115" s="360" t="s">
        <v>920</v>
      </c>
      <c r="D1115" s="360">
        <v>4006</v>
      </c>
      <c r="E1115" s="360" t="s">
        <v>1147</v>
      </c>
      <c r="F1115" s="360" t="s">
        <v>552</v>
      </c>
      <c r="G1115" s="360" t="s">
        <v>298</v>
      </c>
      <c r="H1115" s="360" t="s">
        <v>41</v>
      </c>
      <c r="I1115" s="360" t="s">
        <v>320</v>
      </c>
      <c r="J1115" s="360" t="s">
        <v>1137</v>
      </c>
      <c r="K1115" s="360" t="s">
        <v>1170</v>
      </c>
      <c r="L1115" s="360" t="s">
        <v>218</v>
      </c>
      <c r="M1115" s="361">
        <v>173434800</v>
      </c>
    </row>
    <row r="1116" spans="1:13">
      <c r="A1116" s="360" t="s">
        <v>11495</v>
      </c>
      <c r="B1116" s="360" t="s">
        <v>2343</v>
      </c>
      <c r="C1116" s="360" t="s">
        <v>920</v>
      </c>
      <c r="D1116" s="360">
        <v>4006</v>
      </c>
      <c r="E1116" s="360" t="s">
        <v>1147</v>
      </c>
      <c r="F1116" s="360" t="s">
        <v>552</v>
      </c>
      <c r="G1116" s="360" t="s">
        <v>298</v>
      </c>
      <c r="H1116" s="360" t="s">
        <v>41</v>
      </c>
      <c r="I1116" s="360" t="s">
        <v>320</v>
      </c>
      <c r="J1116" s="360" t="s">
        <v>1137</v>
      </c>
      <c r="K1116" s="360" t="s">
        <v>1171</v>
      </c>
      <c r="L1116" s="360" t="s">
        <v>218</v>
      </c>
      <c r="M1116" s="361">
        <v>152090400</v>
      </c>
    </row>
    <row r="1117" spans="1:13">
      <c r="A1117" s="360" t="s">
        <v>11496</v>
      </c>
      <c r="B1117" s="360" t="s">
        <v>2344</v>
      </c>
      <c r="C1117" s="360" t="s">
        <v>920</v>
      </c>
      <c r="D1117" s="360">
        <v>4006</v>
      </c>
      <c r="E1117" s="360" t="s">
        <v>1147</v>
      </c>
      <c r="F1117" s="360" t="s">
        <v>552</v>
      </c>
      <c r="G1117" s="360" t="s">
        <v>298</v>
      </c>
      <c r="H1117" s="360" t="s">
        <v>41</v>
      </c>
      <c r="I1117" s="360" t="s">
        <v>320</v>
      </c>
      <c r="J1117" s="360" t="s">
        <v>1137</v>
      </c>
      <c r="K1117" s="360" t="s">
        <v>290</v>
      </c>
      <c r="L1117" s="360" t="s">
        <v>218</v>
      </c>
      <c r="M1117" s="361">
        <v>146754300</v>
      </c>
    </row>
    <row r="1118" spans="1:13">
      <c r="A1118" s="360" t="s">
        <v>11497</v>
      </c>
      <c r="B1118" s="360" t="s">
        <v>2345</v>
      </c>
      <c r="C1118" s="360" t="s">
        <v>920</v>
      </c>
      <c r="D1118" s="360">
        <v>4006</v>
      </c>
      <c r="E1118" s="360" t="s">
        <v>1147</v>
      </c>
      <c r="F1118" s="360" t="s">
        <v>552</v>
      </c>
      <c r="G1118" s="360" t="s">
        <v>298</v>
      </c>
      <c r="H1118" s="360" t="s">
        <v>41</v>
      </c>
      <c r="I1118" s="360" t="s">
        <v>320</v>
      </c>
      <c r="J1118" s="360" t="s">
        <v>1137</v>
      </c>
      <c r="K1118" s="360" t="s">
        <v>291</v>
      </c>
      <c r="L1118" s="360" t="s">
        <v>218</v>
      </c>
      <c r="M1118" s="361">
        <v>125409900</v>
      </c>
    </row>
    <row r="1119" spans="1:13">
      <c r="A1119" s="360" t="s">
        <v>11498</v>
      </c>
      <c r="B1119" s="360" t="s">
        <v>2334</v>
      </c>
      <c r="C1119" s="360" t="s">
        <v>920</v>
      </c>
      <c r="D1119" s="360">
        <v>4006</v>
      </c>
      <c r="E1119" s="360" t="s">
        <v>1147</v>
      </c>
      <c r="F1119" s="360" t="s">
        <v>552</v>
      </c>
      <c r="G1119" s="360" t="s">
        <v>298</v>
      </c>
      <c r="H1119" s="360" t="s">
        <v>41</v>
      </c>
      <c r="I1119" s="360" t="s">
        <v>322</v>
      </c>
      <c r="J1119" s="360" t="s">
        <v>1136</v>
      </c>
      <c r="K1119" s="360" t="s">
        <v>1170</v>
      </c>
      <c r="L1119" s="360" t="s">
        <v>34</v>
      </c>
      <c r="M1119" s="361">
        <v>115615500</v>
      </c>
    </row>
    <row r="1120" spans="1:13">
      <c r="A1120" s="360" t="s">
        <v>11499</v>
      </c>
      <c r="B1120" s="360" t="s">
        <v>2335</v>
      </c>
      <c r="C1120" s="360" t="s">
        <v>920</v>
      </c>
      <c r="D1120" s="360">
        <v>4006</v>
      </c>
      <c r="E1120" s="360" t="s">
        <v>1147</v>
      </c>
      <c r="F1120" s="360" t="s">
        <v>552</v>
      </c>
      <c r="G1120" s="360" t="s">
        <v>298</v>
      </c>
      <c r="H1120" s="360" t="s">
        <v>41</v>
      </c>
      <c r="I1120" s="360" t="s">
        <v>322</v>
      </c>
      <c r="J1120" s="360" t="s">
        <v>1136</v>
      </c>
      <c r="K1120" s="360" t="s">
        <v>1171</v>
      </c>
      <c r="L1120" s="360" t="s">
        <v>34</v>
      </c>
      <c r="M1120" s="361">
        <v>101385900</v>
      </c>
    </row>
    <row r="1121" spans="1:13">
      <c r="A1121" s="360" t="s">
        <v>11500</v>
      </c>
      <c r="B1121" s="360" t="s">
        <v>2336</v>
      </c>
      <c r="C1121" s="360" t="s">
        <v>920</v>
      </c>
      <c r="D1121" s="360">
        <v>4006</v>
      </c>
      <c r="E1121" s="360" t="s">
        <v>1147</v>
      </c>
      <c r="F1121" s="360" t="s">
        <v>552</v>
      </c>
      <c r="G1121" s="360" t="s">
        <v>298</v>
      </c>
      <c r="H1121" s="360" t="s">
        <v>41</v>
      </c>
      <c r="I1121" s="360" t="s">
        <v>322</v>
      </c>
      <c r="J1121" s="360" t="s">
        <v>1136</v>
      </c>
      <c r="K1121" s="360" t="s">
        <v>290</v>
      </c>
      <c r="L1121" s="360" t="s">
        <v>34</v>
      </c>
      <c r="M1121" s="361">
        <v>97828500</v>
      </c>
    </row>
    <row r="1122" spans="1:13">
      <c r="A1122" s="360" t="s">
        <v>11501</v>
      </c>
      <c r="B1122" s="360" t="s">
        <v>2337</v>
      </c>
      <c r="C1122" s="360" t="s">
        <v>920</v>
      </c>
      <c r="D1122" s="360">
        <v>4006</v>
      </c>
      <c r="E1122" s="360" t="s">
        <v>1147</v>
      </c>
      <c r="F1122" s="360" t="s">
        <v>552</v>
      </c>
      <c r="G1122" s="360" t="s">
        <v>298</v>
      </c>
      <c r="H1122" s="360" t="s">
        <v>41</v>
      </c>
      <c r="I1122" s="360" t="s">
        <v>322</v>
      </c>
      <c r="J1122" s="360" t="s">
        <v>1136</v>
      </c>
      <c r="K1122" s="360" t="s">
        <v>291</v>
      </c>
      <c r="L1122" s="360" t="s">
        <v>34</v>
      </c>
      <c r="M1122" s="361">
        <v>83598900</v>
      </c>
    </row>
    <row r="1123" spans="1:13">
      <c r="A1123" s="360" t="s">
        <v>11502</v>
      </c>
      <c r="B1123" s="360" t="s">
        <v>2338</v>
      </c>
      <c r="C1123" s="360" t="s">
        <v>920</v>
      </c>
      <c r="D1123" s="360">
        <v>4006</v>
      </c>
      <c r="E1123" s="360" t="s">
        <v>1147</v>
      </c>
      <c r="F1123" s="360" t="s">
        <v>552</v>
      </c>
      <c r="G1123" s="360" t="s">
        <v>298</v>
      </c>
      <c r="H1123" s="360" t="s">
        <v>41</v>
      </c>
      <c r="I1123" s="360" t="s">
        <v>322</v>
      </c>
      <c r="J1123" s="360" t="s">
        <v>1136</v>
      </c>
      <c r="K1123" s="360" t="s">
        <v>1170</v>
      </c>
      <c r="L1123" s="360" t="s">
        <v>32</v>
      </c>
      <c r="M1123" s="361">
        <v>66712800</v>
      </c>
    </row>
    <row r="1124" spans="1:13">
      <c r="A1124" s="360" t="s">
        <v>11503</v>
      </c>
      <c r="B1124" s="360" t="s">
        <v>2339</v>
      </c>
      <c r="C1124" s="360" t="s">
        <v>920</v>
      </c>
      <c r="D1124" s="360">
        <v>4006</v>
      </c>
      <c r="E1124" s="360" t="s">
        <v>1147</v>
      </c>
      <c r="F1124" s="360" t="s">
        <v>552</v>
      </c>
      <c r="G1124" s="360" t="s">
        <v>298</v>
      </c>
      <c r="H1124" s="360" t="s">
        <v>41</v>
      </c>
      <c r="I1124" s="360" t="s">
        <v>322</v>
      </c>
      <c r="J1124" s="360" t="s">
        <v>1136</v>
      </c>
      <c r="K1124" s="360" t="s">
        <v>1171</v>
      </c>
      <c r="L1124" s="360" t="s">
        <v>32</v>
      </c>
      <c r="M1124" s="361">
        <v>57819300</v>
      </c>
    </row>
    <row r="1125" spans="1:13">
      <c r="A1125" s="360" t="s">
        <v>11504</v>
      </c>
      <c r="B1125" s="360" t="s">
        <v>2340</v>
      </c>
      <c r="C1125" s="360" t="s">
        <v>920</v>
      </c>
      <c r="D1125" s="360">
        <v>4006</v>
      </c>
      <c r="E1125" s="360" t="s">
        <v>1147</v>
      </c>
      <c r="F1125" s="360" t="s">
        <v>552</v>
      </c>
      <c r="G1125" s="360" t="s">
        <v>298</v>
      </c>
      <c r="H1125" s="360" t="s">
        <v>41</v>
      </c>
      <c r="I1125" s="360" t="s">
        <v>322</v>
      </c>
      <c r="J1125" s="360" t="s">
        <v>1136</v>
      </c>
      <c r="K1125" s="360" t="s">
        <v>290</v>
      </c>
      <c r="L1125" s="360" t="s">
        <v>32</v>
      </c>
      <c r="M1125" s="361">
        <v>57819300</v>
      </c>
    </row>
    <row r="1126" spans="1:13">
      <c r="A1126" s="360" t="s">
        <v>11505</v>
      </c>
      <c r="B1126" s="360" t="s">
        <v>2341</v>
      </c>
      <c r="C1126" s="360" t="s">
        <v>920</v>
      </c>
      <c r="D1126" s="360">
        <v>4006</v>
      </c>
      <c r="E1126" s="360" t="s">
        <v>1147</v>
      </c>
      <c r="F1126" s="360" t="s">
        <v>552</v>
      </c>
      <c r="G1126" s="360" t="s">
        <v>298</v>
      </c>
      <c r="H1126" s="360" t="s">
        <v>41</v>
      </c>
      <c r="I1126" s="360" t="s">
        <v>322</v>
      </c>
      <c r="J1126" s="360" t="s">
        <v>1136</v>
      </c>
      <c r="K1126" s="360" t="s">
        <v>291</v>
      </c>
      <c r="L1126" s="360" t="s">
        <v>32</v>
      </c>
      <c r="M1126" s="361">
        <v>48925800</v>
      </c>
    </row>
    <row r="1127" spans="1:13">
      <c r="A1127" s="360" t="s">
        <v>11506</v>
      </c>
      <c r="B1127" s="360" t="s">
        <v>2342</v>
      </c>
      <c r="C1127" s="360" t="s">
        <v>920</v>
      </c>
      <c r="D1127" s="360">
        <v>4006</v>
      </c>
      <c r="E1127" s="360" t="s">
        <v>1147</v>
      </c>
      <c r="F1127" s="360" t="s">
        <v>552</v>
      </c>
      <c r="G1127" s="360" t="s">
        <v>298</v>
      </c>
      <c r="H1127" s="360" t="s">
        <v>41</v>
      </c>
      <c r="I1127" s="360" t="s">
        <v>322</v>
      </c>
      <c r="J1127" s="360" t="s">
        <v>1136</v>
      </c>
      <c r="K1127" s="360" t="s">
        <v>1170</v>
      </c>
      <c r="L1127" s="360" t="s">
        <v>218</v>
      </c>
      <c r="M1127" s="361">
        <v>173434800</v>
      </c>
    </row>
    <row r="1128" spans="1:13">
      <c r="A1128" s="360" t="s">
        <v>11507</v>
      </c>
      <c r="B1128" s="360" t="s">
        <v>2343</v>
      </c>
      <c r="C1128" s="360" t="s">
        <v>920</v>
      </c>
      <c r="D1128" s="360">
        <v>4006</v>
      </c>
      <c r="E1128" s="360" t="s">
        <v>1147</v>
      </c>
      <c r="F1128" s="360" t="s">
        <v>552</v>
      </c>
      <c r="G1128" s="360" t="s">
        <v>298</v>
      </c>
      <c r="H1128" s="360" t="s">
        <v>41</v>
      </c>
      <c r="I1128" s="360" t="s">
        <v>322</v>
      </c>
      <c r="J1128" s="360" t="s">
        <v>1136</v>
      </c>
      <c r="K1128" s="360" t="s">
        <v>1171</v>
      </c>
      <c r="L1128" s="360" t="s">
        <v>218</v>
      </c>
      <c r="M1128" s="361">
        <v>152090400</v>
      </c>
    </row>
    <row r="1129" spans="1:13">
      <c r="A1129" s="360" t="s">
        <v>11508</v>
      </c>
      <c r="B1129" s="360" t="s">
        <v>2344</v>
      </c>
      <c r="C1129" s="360" t="s">
        <v>920</v>
      </c>
      <c r="D1129" s="360">
        <v>4006</v>
      </c>
      <c r="E1129" s="360" t="s">
        <v>1147</v>
      </c>
      <c r="F1129" s="360" t="s">
        <v>552</v>
      </c>
      <c r="G1129" s="360" t="s">
        <v>298</v>
      </c>
      <c r="H1129" s="360" t="s">
        <v>41</v>
      </c>
      <c r="I1129" s="360" t="s">
        <v>322</v>
      </c>
      <c r="J1129" s="360" t="s">
        <v>1136</v>
      </c>
      <c r="K1129" s="360" t="s">
        <v>290</v>
      </c>
      <c r="L1129" s="360" t="s">
        <v>218</v>
      </c>
      <c r="M1129" s="361">
        <v>146754300</v>
      </c>
    </row>
    <row r="1130" spans="1:13">
      <c r="A1130" s="360" t="s">
        <v>11509</v>
      </c>
      <c r="B1130" s="360" t="s">
        <v>2345</v>
      </c>
      <c r="C1130" s="360" t="s">
        <v>920</v>
      </c>
      <c r="D1130" s="360">
        <v>4006</v>
      </c>
      <c r="E1130" s="360" t="s">
        <v>1147</v>
      </c>
      <c r="F1130" s="360" t="s">
        <v>552</v>
      </c>
      <c r="G1130" s="360" t="s">
        <v>298</v>
      </c>
      <c r="H1130" s="360" t="s">
        <v>41</v>
      </c>
      <c r="I1130" s="360" t="s">
        <v>322</v>
      </c>
      <c r="J1130" s="360" t="s">
        <v>1136</v>
      </c>
      <c r="K1130" s="360" t="s">
        <v>291</v>
      </c>
      <c r="L1130" s="360" t="s">
        <v>218</v>
      </c>
      <c r="M1130" s="361">
        <v>125409900</v>
      </c>
    </row>
    <row r="1131" spans="1:13">
      <c r="A1131" s="360" t="s">
        <v>11510</v>
      </c>
      <c r="B1131" s="360" t="s">
        <v>2334</v>
      </c>
      <c r="C1131" s="360" t="s">
        <v>920</v>
      </c>
      <c r="D1131" s="360">
        <v>4006</v>
      </c>
      <c r="E1131" s="360" t="s">
        <v>1147</v>
      </c>
      <c r="F1131" s="360" t="s">
        <v>552</v>
      </c>
      <c r="G1131" s="360" t="s">
        <v>298</v>
      </c>
      <c r="H1131" s="360" t="s">
        <v>41</v>
      </c>
      <c r="I1131" s="360" t="s">
        <v>324</v>
      </c>
      <c r="J1131" s="360" t="s">
        <v>1133</v>
      </c>
      <c r="K1131" s="360" t="s">
        <v>1170</v>
      </c>
      <c r="L1131" s="360" t="s">
        <v>34</v>
      </c>
      <c r="M1131" s="361">
        <v>115615500</v>
      </c>
    </row>
    <row r="1132" spans="1:13">
      <c r="A1132" s="360" t="s">
        <v>11511</v>
      </c>
      <c r="B1132" s="360" t="s">
        <v>2335</v>
      </c>
      <c r="C1132" s="360" t="s">
        <v>920</v>
      </c>
      <c r="D1132" s="360">
        <v>4006</v>
      </c>
      <c r="E1132" s="360" t="s">
        <v>1147</v>
      </c>
      <c r="F1132" s="360" t="s">
        <v>552</v>
      </c>
      <c r="G1132" s="360" t="s">
        <v>298</v>
      </c>
      <c r="H1132" s="360" t="s">
        <v>41</v>
      </c>
      <c r="I1132" s="360" t="s">
        <v>324</v>
      </c>
      <c r="J1132" s="360" t="s">
        <v>1133</v>
      </c>
      <c r="K1132" s="360" t="s">
        <v>1171</v>
      </c>
      <c r="L1132" s="360" t="s">
        <v>34</v>
      </c>
      <c r="M1132" s="361">
        <v>101385900</v>
      </c>
    </row>
    <row r="1133" spans="1:13">
      <c r="A1133" s="360" t="s">
        <v>11512</v>
      </c>
      <c r="B1133" s="360" t="s">
        <v>2336</v>
      </c>
      <c r="C1133" s="360" t="s">
        <v>920</v>
      </c>
      <c r="D1133" s="360">
        <v>4006</v>
      </c>
      <c r="E1133" s="360" t="s">
        <v>1147</v>
      </c>
      <c r="F1133" s="360" t="s">
        <v>552</v>
      </c>
      <c r="G1133" s="360" t="s">
        <v>298</v>
      </c>
      <c r="H1133" s="360" t="s">
        <v>41</v>
      </c>
      <c r="I1133" s="360" t="s">
        <v>324</v>
      </c>
      <c r="J1133" s="360" t="s">
        <v>1133</v>
      </c>
      <c r="K1133" s="360" t="s">
        <v>290</v>
      </c>
      <c r="L1133" s="360" t="s">
        <v>34</v>
      </c>
      <c r="M1133" s="361">
        <v>97828500</v>
      </c>
    </row>
    <row r="1134" spans="1:13">
      <c r="A1134" s="360" t="s">
        <v>11513</v>
      </c>
      <c r="B1134" s="360" t="s">
        <v>2337</v>
      </c>
      <c r="C1134" s="360" t="s">
        <v>920</v>
      </c>
      <c r="D1134" s="360">
        <v>4006</v>
      </c>
      <c r="E1134" s="360" t="s">
        <v>1147</v>
      </c>
      <c r="F1134" s="360" t="s">
        <v>552</v>
      </c>
      <c r="G1134" s="360" t="s">
        <v>298</v>
      </c>
      <c r="H1134" s="360" t="s">
        <v>41</v>
      </c>
      <c r="I1134" s="360" t="s">
        <v>324</v>
      </c>
      <c r="J1134" s="360" t="s">
        <v>1133</v>
      </c>
      <c r="K1134" s="360" t="s">
        <v>291</v>
      </c>
      <c r="L1134" s="360" t="s">
        <v>34</v>
      </c>
      <c r="M1134" s="361">
        <v>83598900</v>
      </c>
    </row>
    <row r="1135" spans="1:13">
      <c r="A1135" s="360" t="s">
        <v>11514</v>
      </c>
      <c r="B1135" s="360" t="s">
        <v>2338</v>
      </c>
      <c r="C1135" s="360" t="s">
        <v>920</v>
      </c>
      <c r="D1135" s="360">
        <v>4006</v>
      </c>
      <c r="E1135" s="360" t="s">
        <v>1147</v>
      </c>
      <c r="F1135" s="360" t="s">
        <v>552</v>
      </c>
      <c r="G1135" s="360" t="s">
        <v>298</v>
      </c>
      <c r="H1135" s="360" t="s">
        <v>41</v>
      </c>
      <c r="I1135" s="360" t="s">
        <v>324</v>
      </c>
      <c r="J1135" s="360" t="s">
        <v>1133</v>
      </c>
      <c r="K1135" s="360" t="s">
        <v>1170</v>
      </c>
      <c r="L1135" s="360" t="s">
        <v>32</v>
      </c>
      <c r="M1135" s="361">
        <v>66712800</v>
      </c>
    </row>
    <row r="1136" spans="1:13">
      <c r="A1136" s="360" t="s">
        <v>11515</v>
      </c>
      <c r="B1136" s="360" t="s">
        <v>2339</v>
      </c>
      <c r="C1136" s="360" t="s">
        <v>920</v>
      </c>
      <c r="D1136" s="360">
        <v>4006</v>
      </c>
      <c r="E1136" s="360" t="s">
        <v>1147</v>
      </c>
      <c r="F1136" s="360" t="s">
        <v>552</v>
      </c>
      <c r="G1136" s="360" t="s">
        <v>298</v>
      </c>
      <c r="H1136" s="360" t="s">
        <v>41</v>
      </c>
      <c r="I1136" s="360" t="s">
        <v>324</v>
      </c>
      <c r="J1136" s="360" t="s">
        <v>1133</v>
      </c>
      <c r="K1136" s="360" t="s">
        <v>1171</v>
      </c>
      <c r="L1136" s="360" t="s">
        <v>32</v>
      </c>
      <c r="M1136" s="361">
        <v>57819300</v>
      </c>
    </row>
    <row r="1137" spans="1:13">
      <c r="A1137" s="360" t="s">
        <v>11516</v>
      </c>
      <c r="B1137" s="360" t="s">
        <v>2340</v>
      </c>
      <c r="C1137" s="360" t="s">
        <v>920</v>
      </c>
      <c r="D1137" s="360">
        <v>4006</v>
      </c>
      <c r="E1137" s="360" t="s">
        <v>1147</v>
      </c>
      <c r="F1137" s="360" t="s">
        <v>552</v>
      </c>
      <c r="G1137" s="360" t="s">
        <v>298</v>
      </c>
      <c r="H1137" s="360" t="s">
        <v>41</v>
      </c>
      <c r="I1137" s="360" t="s">
        <v>324</v>
      </c>
      <c r="J1137" s="360" t="s">
        <v>1133</v>
      </c>
      <c r="K1137" s="360" t="s">
        <v>290</v>
      </c>
      <c r="L1137" s="360" t="s">
        <v>32</v>
      </c>
      <c r="M1137" s="361">
        <v>57819300</v>
      </c>
    </row>
    <row r="1138" spans="1:13">
      <c r="A1138" s="360" t="s">
        <v>11517</v>
      </c>
      <c r="B1138" s="360" t="s">
        <v>2341</v>
      </c>
      <c r="C1138" s="360" t="s">
        <v>920</v>
      </c>
      <c r="D1138" s="360">
        <v>4006</v>
      </c>
      <c r="E1138" s="360" t="s">
        <v>1147</v>
      </c>
      <c r="F1138" s="360" t="s">
        <v>552</v>
      </c>
      <c r="G1138" s="360" t="s">
        <v>298</v>
      </c>
      <c r="H1138" s="360" t="s">
        <v>41</v>
      </c>
      <c r="I1138" s="360" t="s">
        <v>324</v>
      </c>
      <c r="J1138" s="360" t="s">
        <v>1133</v>
      </c>
      <c r="K1138" s="360" t="s">
        <v>291</v>
      </c>
      <c r="L1138" s="360" t="s">
        <v>32</v>
      </c>
      <c r="M1138" s="361">
        <v>48925800</v>
      </c>
    </row>
    <row r="1139" spans="1:13">
      <c r="A1139" s="360" t="s">
        <v>11518</v>
      </c>
      <c r="B1139" s="360" t="s">
        <v>2342</v>
      </c>
      <c r="C1139" s="360" t="s">
        <v>920</v>
      </c>
      <c r="D1139" s="360">
        <v>4006</v>
      </c>
      <c r="E1139" s="360" t="s">
        <v>1147</v>
      </c>
      <c r="F1139" s="360" t="s">
        <v>552</v>
      </c>
      <c r="G1139" s="360" t="s">
        <v>298</v>
      </c>
      <c r="H1139" s="360" t="s">
        <v>41</v>
      </c>
      <c r="I1139" s="360" t="s">
        <v>324</v>
      </c>
      <c r="J1139" s="360" t="s">
        <v>1133</v>
      </c>
      <c r="K1139" s="360" t="s">
        <v>1170</v>
      </c>
      <c r="L1139" s="360" t="s">
        <v>218</v>
      </c>
      <c r="M1139" s="361">
        <v>173434800</v>
      </c>
    </row>
    <row r="1140" spans="1:13">
      <c r="A1140" s="360" t="s">
        <v>11519</v>
      </c>
      <c r="B1140" s="360" t="s">
        <v>2343</v>
      </c>
      <c r="C1140" s="360" t="s">
        <v>920</v>
      </c>
      <c r="D1140" s="360">
        <v>4006</v>
      </c>
      <c r="E1140" s="360" t="s">
        <v>1147</v>
      </c>
      <c r="F1140" s="360" t="s">
        <v>552</v>
      </c>
      <c r="G1140" s="360" t="s">
        <v>298</v>
      </c>
      <c r="H1140" s="360" t="s">
        <v>41</v>
      </c>
      <c r="I1140" s="360" t="s">
        <v>324</v>
      </c>
      <c r="J1140" s="360" t="s">
        <v>1133</v>
      </c>
      <c r="K1140" s="360" t="s">
        <v>1171</v>
      </c>
      <c r="L1140" s="360" t="s">
        <v>218</v>
      </c>
      <c r="M1140" s="361">
        <v>152090400</v>
      </c>
    </row>
    <row r="1141" spans="1:13">
      <c r="A1141" s="360" t="s">
        <v>11520</v>
      </c>
      <c r="B1141" s="360" t="s">
        <v>2344</v>
      </c>
      <c r="C1141" s="360" t="s">
        <v>920</v>
      </c>
      <c r="D1141" s="360">
        <v>4006</v>
      </c>
      <c r="E1141" s="360" t="s">
        <v>1147</v>
      </c>
      <c r="F1141" s="360" t="s">
        <v>552</v>
      </c>
      <c r="G1141" s="360" t="s">
        <v>298</v>
      </c>
      <c r="H1141" s="360" t="s">
        <v>41</v>
      </c>
      <c r="I1141" s="360" t="s">
        <v>324</v>
      </c>
      <c r="J1141" s="360" t="s">
        <v>1133</v>
      </c>
      <c r="K1141" s="360" t="s">
        <v>290</v>
      </c>
      <c r="L1141" s="360" t="s">
        <v>218</v>
      </c>
      <c r="M1141" s="361">
        <v>146754300</v>
      </c>
    </row>
    <row r="1142" spans="1:13">
      <c r="A1142" s="360" t="s">
        <v>11521</v>
      </c>
      <c r="B1142" s="360" t="s">
        <v>2345</v>
      </c>
      <c r="C1142" s="360" t="s">
        <v>920</v>
      </c>
      <c r="D1142" s="360">
        <v>4006</v>
      </c>
      <c r="E1142" s="360" t="s">
        <v>1147</v>
      </c>
      <c r="F1142" s="360" t="s">
        <v>552</v>
      </c>
      <c r="G1142" s="360" t="s">
        <v>298</v>
      </c>
      <c r="H1142" s="360" t="s">
        <v>41</v>
      </c>
      <c r="I1142" s="360" t="s">
        <v>324</v>
      </c>
      <c r="J1142" s="360" t="s">
        <v>1133</v>
      </c>
      <c r="K1142" s="360" t="s">
        <v>291</v>
      </c>
      <c r="L1142" s="360" t="s">
        <v>218</v>
      </c>
      <c r="M1142" s="361">
        <v>125409900</v>
      </c>
    </row>
    <row r="1143" spans="1:13">
      <c r="A1143" s="360" t="s">
        <v>11522</v>
      </c>
      <c r="B1143" s="360" t="s">
        <v>2334</v>
      </c>
      <c r="C1143" s="360" t="s">
        <v>920</v>
      </c>
      <c r="D1143" s="360">
        <v>4006</v>
      </c>
      <c r="E1143" s="360" t="s">
        <v>1147</v>
      </c>
      <c r="F1143" s="360" t="s">
        <v>552</v>
      </c>
      <c r="G1143" s="360" t="s">
        <v>298</v>
      </c>
      <c r="H1143" s="360" t="s">
        <v>41</v>
      </c>
      <c r="I1143" s="360" t="s">
        <v>42</v>
      </c>
      <c r="J1143" s="360" t="s">
        <v>1138</v>
      </c>
      <c r="K1143" s="360" t="s">
        <v>1170</v>
      </c>
      <c r="L1143" s="360" t="s">
        <v>34</v>
      </c>
      <c r="M1143" s="361">
        <v>115615500</v>
      </c>
    </row>
    <row r="1144" spans="1:13">
      <c r="A1144" s="360" t="s">
        <v>11523</v>
      </c>
      <c r="B1144" s="360" t="s">
        <v>2335</v>
      </c>
      <c r="C1144" s="360" t="s">
        <v>920</v>
      </c>
      <c r="D1144" s="360">
        <v>4006</v>
      </c>
      <c r="E1144" s="360" t="s">
        <v>1147</v>
      </c>
      <c r="F1144" s="360" t="s">
        <v>552</v>
      </c>
      <c r="G1144" s="360" t="s">
        <v>298</v>
      </c>
      <c r="H1144" s="360" t="s">
        <v>41</v>
      </c>
      <c r="I1144" s="360" t="s">
        <v>42</v>
      </c>
      <c r="J1144" s="360" t="s">
        <v>1138</v>
      </c>
      <c r="K1144" s="360" t="s">
        <v>1171</v>
      </c>
      <c r="L1144" s="360" t="s">
        <v>34</v>
      </c>
      <c r="M1144" s="361">
        <v>101385900</v>
      </c>
    </row>
    <row r="1145" spans="1:13">
      <c r="A1145" s="360" t="s">
        <v>11524</v>
      </c>
      <c r="B1145" s="360" t="s">
        <v>2336</v>
      </c>
      <c r="C1145" s="360" t="s">
        <v>920</v>
      </c>
      <c r="D1145" s="360">
        <v>4006</v>
      </c>
      <c r="E1145" s="360" t="s">
        <v>1147</v>
      </c>
      <c r="F1145" s="360" t="s">
        <v>552</v>
      </c>
      <c r="G1145" s="360" t="s">
        <v>298</v>
      </c>
      <c r="H1145" s="360" t="s">
        <v>41</v>
      </c>
      <c r="I1145" s="360" t="s">
        <v>42</v>
      </c>
      <c r="J1145" s="360" t="s">
        <v>1138</v>
      </c>
      <c r="K1145" s="360" t="s">
        <v>290</v>
      </c>
      <c r="L1145" s="360" t="s">
        <v>34</v>
      </c>
      <c r="M1145" s="361">
        <v>97828500</v>
      </c>
    </row>
    <row r="1146" spans="1:13">
      <c r="A1146" s="360" t="s">
        <v>11525</v>
      </c>
      <c r="B1146" s="360" t="s">
        <v>2337</v>
      </c>
      <c r="C1146" s="360" t="s">
        <v>920</v>
      </c>
      <c r="D1146" s="360">
        <v>4006</v>
      </c>
      <c r="E1146" s="360" t="s">
        <v>1147</v>
      </c>
      <c r="F1146" s="360" t="s">
        <v>552</v>
      </c>
      <c r="G1146" s="360" t="s">
        <v>298</v>
      </c>
      <c r="H1146" s="360" t="s">
        <v>41</v>
      </c>
      <c r="I1146" s="360" t="s">
        <v>42</v>
      </c>
      <c r="J1146" s="360" t="s">
        <v>1138</v>
      </c>
      <c r="K1146" s="360" t="s">
        <v>291</v>
      </c>
      <c r="L1146" s="360" t="s">
        <v>34</v>
      </c>
      <c r="M1146" s="361">
        <v>83598900</v>
      </c>
    </row>
    <row r="1147" spans="1:13">
      <c r="A1147" s="360" t="s">
        <v>11526</v>
      </c>
      <c r="B1147" s="360" t="s">
        <v>2338</v>
      </c>
      <c r="C1147" s="360" t="s">
        <v>920</v>
      </c>
      <c r="D1147" s="360">
        <v>4006</v>
      </c>
      <c r="E1147" s="360" t="s">
        <v>1147</v>
      </c>
      <c r="F1147" s="360" t="s">
        <v>552</v>
      </c>
      <c r="G1147" s="360" t="s">
        <v>298</v>
      </c>
      <c r="H1147" s="360" t="s">
        <v>41</v>
      </c>
      <c r="I1147" s="360" t="s">
        <v>42</v>
      </c>
      <c r="J1147" s="360" t="s">
        <v>1138</v>
      </c>
      <c r="K1147" s="360" t="s">
        <v>1170</v>
      </c>
      <c r="L1147" s="360" t="s">
        <v>32</v>
      </c>
      <c r="M1147" s="361">
        <v>66712800</v>
      </c>
    </row>
    <row r="1148" spans="1:13">
      <c r="A1148" s="360" t="s">
        <v>11527</v>
      </c>
      <c r="B1148" s="360" t="s">
        <v>2339</v>
      </c>
      <c r="C1148" s="360" t="s">
        <v>920</v>
      </c>
      <c r="D1148" s="360">
        <v>4006</v>
      </c>
      <c r="E1148" s="360" t="s">
        <v>1147</v>
      </c>
      <c r="F1148" s="360" t="s">
        <v>552</v>
      </c>
      <c r="G1148" s="360" t="s">
        <v>298</v>
      </c>
      <c r="H1148" s="360" t="s">
        <v>41</v>
      </c>
      <c r="I1148" s="360" t="s">
        <v>42</v>
      </c>
      <c r="J1148" s="360" t="s">
        <v>1138</v>
      </c>
      <c r="K1148" s="360" t="s">
        <v>1171</v>
      </c>
      <c r="L1148" s="360" t="s">
        <v>32</v>
      </c>
      <c r="M1148" s="361">
        <v>57819300</v>
      </c>
    </row>
    <row r="1149" spans="1:13">
      <c r="A1149" s="360" t="s">
        <v>11528</v>
      </c>
      <c r="B1149" s="360" t="s">
        <v>2340</v>
      </c>
      <c r="C1149" s="360" t="s">
        <v>920</v>
      </c>
      <c r="D1149" s="360">
        <v>4006</v>
      </c>
      <c r="E1149" s="360" t="s">
        <v>1147</v>
      </c>
      <c r="F1149" s="360" t="s">
        <v>552</v>
      </c>
      <c r="G1149" s="360" t="s">
        <v>298</v>
      </c>
      <c r="H1149" s="360" t="s">
        <v>41</v>
      </c>
      <c r="I1149" s="360" t="s">
        <v>42</v>
      </c>
      <c r="J1149" s="360" t="s">
        <v>1138</v>
      </c>
      <c r="K1149" s="360" t="s">
        <v>290</v>
      </c>
      <c r="L1149" s="360" t="s">
        <v>32</v>
      </c>
      <c r="M1149" s="361">
        <v>57819300</v>
      </c>
    </row>
    <row r="1150" spans="1:13">
      <c r="A1150" s="360" t="s">
        <v>11529</v>
      </c>
      <c r="B1150" s="360" t="s">
        <v>2341</v>
      </c>
      <c r="C1150" s="360" t="s">
        <v>920</v>
      </c>
      <c r="D1150" s="360">
        <v>4006</v>
      </c>
      <c r="E1150" s="360" t="s">
        <v>1147</v>
      </c>
      <c r="F1150" s="360" t="s">
        <v>552</v>
      </c>
      <c r="G1150" s="360" t="s">
        <v>298</v>
      </c>
      <c r="H1150" s="360" t="s">
        <v>41</v>
      </c>
      <c r="I1150" s="360" t="s">
        <v>42</v>
      </c>
      <c r="J1150" s="360" t="s">
        <v>1138</v>
      </c>
      <c r="K1150" s="360" t="s">
        <v>291</v>
      </c>
      <c r="L1150" s="360" t="s">
        <v>32</v>
      </c>
      <c r="M1150" s="361">
        <v>48925800</v>
      </c>
    </row>
    <row r="1151" spans="1:13">
      <c r="A1151" s="360" t="s">
        <v>11530</v>
      </c>
      <c r="B1151" s="360" t="s">
        <v>2342</v>
      </c>
      <c r="C1151" s="360" t="s">
        <v>920</v>
      </c>
      <c r="D1151" s="360">
        <v>4006</v>
      </c>
      <c r="E1151" s="360" t="s">
        <v>1147</v>
      </c>
      <c r="F1151" s="360" t="s">
        <v>552</v>
      </c>
      <c r="G1151" s="360" t="s">
        <v>298</v>
      </c>
      <c r="H1151" s="360" t="s">
        <v>41</v>
      </c>
      <c r="I1151" s="360" t="s">
        <v>42</v>
      </c>
      <c r="J1151" s="360" t="s">
        <v>1138</v>
      </c>
      <c r="K1151" s="360" t="s">
        <v>1170</v>
      </c>
      <c r="L1151" s="360" t="s">
        <v>218</v>
      </c>
      <c r="M1151" s="361">
        <v>173434800</v>
      </c>
    </row>
    <row r="1152" spans="1:13">
      <c r="A1152" s="360" t="s">
        <v>11531</v>
      </c>
      <c r="B1152" s="360" t="s">
        <v>2343</v>
      </c>
      <c r="C1152" s="360" t="s">
        <v>920</v>
      </c>
      <c r="D1152" s="360">
        <v>4006</v>
      </c>
      <c r="E1152" s="360" t="s">
        <v>1147</v>
      </c>
      <c r="F1152" s="360" t="s">
        <v>552</v>
      </c>
      <c r="G1152" s="360" t="s">
        <v>298</v>
      </c>
      <c r="H1152" s="360" t="s">
        <v>41</v>
      </c>
      <c r="I1152" s="360" t="s">
        <v>42</v>
      </c>
      <c r="J1152" s="360" t="s">
        <v>1138</v>
      </c>
      <c r="K1152" s="360" t="s">
        <v>1171</v>
      </c>
      <c r="L1152" s="360" t="s">
        <v>218</v>
      </c>
      <c r="M1152" s="361">
        <v>152090400</v>
      </c>
    </row>
    <row r="1153" spans="1:13">
      <c r="A1153" s="360" t="s">
        <v>11532</v>
      </c>
      <c r="B1153" s="360" t="s">
        <v>2344</v>
      </c>
      <c r="C1153" s="360" t="s">
        <v>920</v>
      </c>
      <c r="D1153" s="360">
        <v>4006</v>
      </c>
      <c r="E1153" s="360" t="s">
        <v>1147</v>
      </c>
      <c r="F1153" s="360" t="s">
        <v>552</v>
      </c>
      <c r="G1153" s="360" t="s">
        <v>298</v>
      </c>
      <c r="H1153" s="360" t="s">
        <v>41</v>
      </c>
      <c r="I1153" s="360" t="s">
        <v>42</v>
      </c>
      <c r="J1153" s="360" t="s">
        <v>1138</v>
      </c>
      <c r="K1153" s="360" t="s">
        <v>290</v>
      </c>
      <c r="L1153" s="360" t="s">
        <v>218</v>
      </c>
      <c r="M1153" s="361">
        <v>146754300</v>
      </c>
    </row>
    <row r="1154" spans="1:13">
      <c r="A1154" s="360" t="s">
        <v>11533</v>
      </c>
      <c r="B1154" s="360" t="s">
        <v>2345</v>
      </c>
      <c r="C1154" s="360" t="s">
        <v>920</v>
      </c>
      <c r="D1154" s="360">
        <v>4006</v>
      </c>
      <c r="E1154" s="360" t="s">
        <v>1147</v>
      </c>
      <c r="F1154" s="360" t="s">
        <v>552</v>
      </c>
      <c r="G1154" s="360" t="s">
        <v>298</v>
      </c>
      <c r="H1154" s="360" t="s">
        <v>41</v>
      </c>
      <c r="I1154" s="360" t="s">
        <v>42</v>
      </c>
      <c r="J1154" s="360" t="s">
        <v>1138</v>
      </c>
      <c r="K1154" s="360" t="s">
        <v>291</v>
      </c>
      <c r="L1154" s="360" t="s">
        <v>218</v>
      </c>
      <c r="M1154" s="361">
        <v>125409900</v>
      </c>
    </row>
    <row r="1155" spans="1:13">
      <c r="A1155" s="360" t="s">
        <v>11534</v>
      </c>
      <c r="B1155" s="360" t="s">
        <v>2334</v>
      </c>
      <c r="C1155" s="360" t="s">
        <v>920</v>
      </c>
      <c r="D1155" s="360">
        <v>4006</v>
      </c>
      <c r="E1155" s="360" t="s">
        <v>1147</v>
      </c>
      <c r="F1155" s="360" t="s">
        <v>552</v>
      </c>
      <c r="G1155" s="360" t="s">
        <v>298</v>
      </c>
      <c r="H1155" s="360" t="s">
        <v>41</v>
      </c>
      <c r="I1155" s="360" t="s">
        <v>219</v>
      </c>
      <c r="J1155" s="360" t="s">
        <v>1139</v>
      </c>
      <c r="K1155" s="360" t="s">
        <v>1170</v>
      </c>
      <c r="L1155" s="360" t="s">
        <v>34</v>
      </c>
      <c r="M1155" s="361">
        <v>115615500</v>
      </c>
    </row>
    <row r="1156" spans="1:13">
      <c r="A1156" s="360" t="s">
        <v>11535</v>
      </c>
      <c r="B1156" s="360" t="s">
        <v>2335</v>
      </c>
      <c r="C1156" s="360" t="s">
        <v>920</v>
      </c>
      <c r="D1156" s="360">
        <v>4006</v>
      </c>
      <c r="E1156" s="360" t="s">
        <v>1147</v>
      </c>
      <c r="F1156" s="360" t="s">
        <v>552</v>
      </c>
      <c r="G1156" s="360" t="s">
        <v>298</v>
      </c>
      <c r="H1156" s="360" t="s">
        <v>41</v>
      </c>
      <c r="I1156" s="360" t="s">
        <v>219</v>
      </c>
      <c r="J1156" s="360" t="s">
        <v>1139</v>
      </c>
      <c r="K1156" s="360" t="s">
        <v>1171</v>
      </c>
      <c r="L1156" s="360" t="s">
        <v>34</v>
      </c>
      <c r="M1156" s="361">
        <v>101385900</v>
      </c>
    </row>
    <row r="1157" spans="1:13">
      <c r="A1157" s="360" t="s">
        <v>11536</v>
      </c>
      <c r="B1157" s="360" t="s">
        <v>2336</v>
      </c>
      <c r="C1157" s="360" t="s">
        <v>920</v>
      </c>
      <c r="D1157" s="360">
        <v>4006</v>
      </c>
      <c r="E1157" s="360" t="s">
        <v>1147</v>
      </c>
      <c r="F1157" s="360" t="s">
        <v>552</v>
      </c>
      <c r="G1157" s="360" t="s">
        <v>298</v>
      </c>
      <c r="H1157" s="360" t="s">
        <v>41</v>
      </c>
      <c r="I1157" s="360" t="s">
        <v>219</v>
      </c>
      <c r="J1157" s="360" t="s">
        <v>1139</v>
      </c>
      <c r="K1157" s="360" t="s">
        <v>290</v>
      </c>
      <c r="L1157" s="360" t="s">
        <v>34</v>
      </c>
      <c r="M1157" s="361">
        <v>97828500</v>
      </c>
    </row>
    <row r="1158" spans="1:13">
      <c r="A1158" s="360" t="s">
        <v>11537</v>
      </c>
      <c r="B1158" s="360" t="s">
        <v>2337</v>
      </c>
      <c r="C1158" s="360" t="s">
        <v>920</v>
      </c>
      <c r="D1158" s="360">
        <v>4006</v>
      </c>
      <c r="E1158" s="360" t="s">
        <v>1147</v>
      </c>
      <c r="F1158" s="360" t="s">
        <v>552</v>
      </c>
      <c r="G1158" s="360" t="s">
        <v>298</v>
      </c>
      <c r="H1158" s="360" t="s">
        <v>41</v>
      </c>
      <c r="I1158" s="360" t="s">
        <v>219</v>
      </c>
      <c r="J1158" s="360" t="s">
        <v>1139</v>
      </c>
      <c r="K1158" s="360" t="s">
        <v>291</v>
      </c>
      <c r="L1158" s="360" t="s">
        <v>34</v>
      </c>
      <c r="M1158" s="361">
        <v>83598900</v>
      </c>
    </row>
    <row r="1159" spans="1:13">
      <c r="A1159" s="360" t="s">
        <v>11538</v>
      </c>
      <c r="B1159" s="360" t="s">
        <v>2338</v>
      </c>
      <c r="C1159" s="360" t="s">
        <v>920</v>
      </c>
      <c r="D1159" s="360">
        <v>4006</v>
      </c>
      <c r="E1159" s="360" t="s">
        <v>1147</v>
      </c>
      <c r="F1159" s="360" t="s">
        <v>552</v>
      </c>
      <c r="G1159" s="360" t="s">
        <v>298</v>
      </c>
      <c r="H1159" s="360" t="s">
        <v>41</v>
      </c>
      <c r="I1159" s="360" t="s">
        <v>219</v>
      </c>
      <c r="J1159" s="360" t="s">
        <v>1139</v>
      </c>
      <c r="K1159" s="360" t="s">
        <v>1170</v>
      </c>
      <c r="L1159" s="360" t="s">
        <v>32</v>
      </c>
      <c r="M1159" s="361">
        <v>66712800</v>
      </c>
    </row>
    <row r="1160" spans="1:13">
      <c r="A1160" s="360" t="s">
        <v>11539</v>
      </c>
      <c r="B1160" s="360" t="s">
        <v>2339</v>
      </c>
      <c r="C1160" s="360" t="s">
        <v>920</v>
      </c>
      <c r="D1160" s="360">
        <v>4006</v>
      </c>
      <c r="E1160" s="360" t="s">
        <v>1147</v>
      </c>
      <c r="F1160" s="360" t="s">
        <v>552</v>
      </c>
      <c r="G1160" s="360" t="s">
        <v>298</v>
      </c>
      <c r="H1160" s="360" t="s">
        <v>41</v>
      </c>
      <c r="I1160" s="360" t="s">
        <v>219</v>
      </c>
      <c r="J1160" s="360" t="s">
        <v>1139</v>
      </c>
      <c r="K1160" s="360" t="s">
        <v>1171</v>
      </c>
      <c r="L1160" s="360" t="s">
        <v>32</v>
      </c>
      <c r="M1160" s="361">
        <v>57819300</v>
      </c>
    </row>
    <row r="1161" spans="1:13">
      <c r="A1161" s="360" t="s">
        <v>11540</v>
      </c>
      <c r="B1161" s="360" t="s">
        <v>2340</v>
      </c>
      <c r="C1161" s="360" t="s">
        <v>920</v>
      </c>
      <c r="D1161" s="360">
        <v>4006</v>
      </c>
      <c r="E1161" s="360" t="s">
        <v>1147</v>
      </c>
      <c r="F1161" s="360" t="s">
        <v>552</v>
      </c>
      <c r="G1161" s="360" t="s">
        <v>298</v>
      </c>
      <c r="H1161" s="360" t="s">
        <v>41</v>
      </c>
      <c r="I1161" s="360" t="s">
        <v>219</v>
      </c>
      <c r="J1161" s="360" t="s">
        <v>1139</v>
      </c>
      <c r="K1161" s="360" t="s">
        <v>290</v>
      </c>
      <c r="L1161" s="360" t="s">
        <v>32</v>
      </c>
      <c r="M1161" s="361">
        <v>57819300</v>
      </c>
    </row>
    <row r="1162" spans="1:13">
      <c r="A1162" s="360" t="s">
        <v>11541</v>
      </c>
      <c r="B1162" s="360" t="s">
        <v>2341</v>
      </c>
      <c r="C1162" s="360" t="s">
        <v>920</v>
      </c>
      <c r="D1162" s="360">
        <v>4006</v>
      </c>
      <c r="E1162" s="360" t="s">
        <v>1147</v>
      </c>
      <c r="F1162" s="360" t="s">
        <v>552</v>
      </c>
      <c r="G1162" s="360" t="s">
        <v>298</v>
      </c>
      <c r="H1162" s="360" t="s">
        <v>41</v>
      </c>
      <c r="I1162" s="360" t="s">
        <v>219</v>
      </c>
      <c r="J1162" s="360" t="s">
        <v>1139</v>
      </c>
      <c r="K1162" s="360" t="s">
        <v>291</v>
      </c>
      <c r="L1162" s="360" t="s">
        <v>32</v>
      </c>
      <c r="M1162" s="361">
        <v>48925800</v>
      </c>
    </row>
    <row r="1163" spans="1:13">
      <c r="A1163" s="360" t="s">
        <v>11542</v>
      </c>
      <c r="B1163" s="360" t="s">
        <v>2342</v>
      </c>
      <c r="C1163" s="360" t="s">
        <v>920</v>
      </c>
      <c r="D1163" s="360">
        <v>4006</v>
      </c>
      <c r="E1163" s="360" t="s">
        <v>1147</v>
      </c>
      <c r="F1163" s="360" t="s">
        <v>552</v>
      </c>
      <c r="G1163" s="360" t="s">
        <v>298</v>
      </c>
      <c r="H1163" s="360" t="s">
        <v>41</v>
      </c>
      <c r="I1163" s="360" t="s">
        <v>219</v>
      </c>
      <c r="J1163" s="360" t="s">
        <v>1139</v>
      </c>
      <c r="K1163" s="360" t="s">
        <v>1170</v>
      </c>
      <c r="L1163" s="360" t="s">
        <v>218</v>
      </c>
      <c r="M1163" s="361">
        <v>173434800</v>
      </c>
    </row>
    <row r="1164" spans="1:13">
      <c r="A1164" s="360" t="s">
        <v>11543</v>
      </c>
      <c r="B1164" s="360" t="s">
        <v>2343</v>
      </c>
      <c r="C1164" s="360" t="s">
        <v>920</v>
      </c>
      <c r="D1164" s="360">
        <v>4006</v>
      </c>
      <c r="E1164" s="360" t="s">
        <v>1147</v>
      </c>
      <c r="F1164" s="360" t="s">
        <v>552</v>
      </c>
      <c r="G1164" s="360" t="s">
        <v>298</v>
      </c>
      <c r="H1164" s="360" t="s">
        <v>41</v>
      </c>
      <c r="I1164" s="360" t="s">
        <v>219</v>
      </c>
      <c r="J1164" s="360" t="s">
        <v>1139</v>
      </c>
      <c r="K1164" s="360" t="s">
        <v>1171</v>
      </c>
      <c r="L1164" s="360" t="s">
        <v>218</v>
      </c>
      <c r="M1164" s="361">
        <v>152090400</v>
      </c>
    </row>
    <row r="1165" spans="1:13">
      <c r="A1165" s="360" t="s">
        <v>11544</v>
      </c>
      <c r="B1165" s="360" t="s">
        <v>2344</v>
      </c>
      <c r="C1165" s="360" t="s">
        <v>920</v>
      </c>
      <c r="D1165" s="360">
        <v>4006</v>
      </c>
      <c r="E1165" s="360" t="s">
        <v>1147</v>
      </c>
      <c r="F1165" s="360" t="s">
        <v>552</v>
      </c>
      <c r="G1165" s="360" t="s">
        <v>298</v>
      </c>
      <c r="H1165" s="360" t="s">
        <v>41</v>
      </c>
      <c r="I1165" s="360" t="s">
        <v>219</v>
      </c>
      <c r="J1165" s="360" t="s">
        <v>1139</v>
      </c>
      <c r="K1165" s="360" t="s">
        <v>290</v>
      </c>
      <c r="L1165" s="360" t="s">
        <v>218</v>
      </c>
      <c r="M1165" s="361">
        <v>146754300</v>
      </c>
    </row>
    <row r="1166" spans="1:13">
      <c r="A1166" s="360" t="s">
        <v>11545</v>
      </c>
      <c r="B1166" s="360" t="s">
        <v>2345</v>
      </c>
      <c r="C1166" s="360" t="s">
        <v>920</v>
      </c>
      <c r="D1166" s="360">
        <v>4006</v>
      </c>
      <c r="E1166" s="360" t="s">
        <v>1147</v>
      </c>
      <c r="F1166" s="360" t="s">
        <v>552</v>
      </c>
      <c r="G1166" s="360" t="s">
        <v>298</v>
      </c>
      <c r="H1166" s="360" t="s">
        <v>41</v>
      </c>
      <c r="I1166" s="360" t="s">
        <v>219</v>
      </c>
      <c r="J1166" s="360" t="s">
        <v>1139</v>
      </c>
      <c r="K1166" s="360" t="s">
        <v>291</v>
      </c>
      <c r="L1166" s="360" t="s">
        <v>218</v>
      </c>
      <c r="M1166" s="361">
        <v>125409900</v>
      </c>
    </row>
    <row r="1167" spans="1:13">
      <c r="A1167" s="360" t="s">
        <v>11546</v>
      </c>
      <c r="B1167" s="360" t="s">
        <v>2334</v>
      </c>
      <c r="C1167" s="360" t="s">
        <v>920</v>
      </c>
      <c r="D1167" s="360">
        <v>4006</v>
      </c>
      <c r="E1167" s="360" t="s">
        <v>1147</v>
      </c>
      <c r="F1167" s="360" t="s">
        <v>552</v>
      </c>
      <c r="G1167" s="360" t="s">
        <v>298</v>
      </c>
      <c r="H1167" s="360" t="s">
        <v>41</v>
      </c>
      <c r="I1167" s="360" t="s">
        <v>44</v>
      </c>
      <c r="J1167" s="360" t="s">
        <v>1140</v>
      </c>
      <c r="K1167" s="360" t="s">
        <v>1170</v>
      </c>
      <c r="L1167" s="360" t="s">
        <v>34</v>
      </c>
      <c r="M1167" s="361">
        <v>115615500</v>
      </c>
    </row>
    <row r="1168" spans="1:13">
      <c r="A1168" s="360" t="s">
        <v>11547</v>
      </c>
      <c r="B1168" s="360" t="s">
        <v>2335</v>
      </c>
      <c r="C1168" s="360" t="s">
        <v>920</v>
      </c>
      <c r="D1168" s="360">
        <v>4006</v>
      </c>
      <c r="E1168" s="360" t="s">
        <v>1147</v>
      </c>
      <c r="F1168" s="360" t="s">
        <v>552</v>
      </c>
      <c r="G1168" s="360" t="s">
        <v>298</v>
      </c>
      <c r="H1168" s="360" t="s">
        <v>41</v>
      </c>
      <c r="I1168" s="360" t="s">
        <v>44</v>
      </c>
      <c r="J1168" s="360" t="s">
        <v>1140</v>
      </c>
      <c r="K1168" s="360" t="s">
        <v>1171</v>
      </c>
      <c r="L1168" s="360" t="s">
        <v>34</v>
      </c>
      <c r="M1168" s="361">
        <v>101385900</v>
      </c>
    </row>
    <row r="1169" spans="1:13">
      <c r="A1169" s="360" t="s">
        <v>11548</v>
      </c>
      <c r="B1169" s="360" t="s">
        <v>2336</v>
      </c>
      <c r="C1169" s="360" t="s">
        <v>920</v>
      </c>
      <c r="D1169" s="360">
        <v>4006</v>
      </c>
      <c r="E1169" s="360" t="s">
        <v>1147</v>
      </c>
      <c r="F1169" s="360" t="s">
        <v>552</v>
      </c>
      <c r="G1169" s="360" t="s">
        <v>298</v>
      </c>
      <c r="H1169" s="360" t="s">
        <v>41</v>
      </c>
      <c r="I1169" s="360" t="s">
        <v>44</v>
      </c>
      <c r="J1169" s="360" t="s">
        <v>1140</v>
      </c>
      <c r="K1169" s="360" t="s">
        <v>290</v>
      </c>
      <c r="L1169" s="360" t="s">
        <v>34</v>
      </c>
      <c r="M1169" s="361">
        <v>97828500</v>
      </c>
    </row>
    <row r="1170" spans="1:13">
      <c r="A1170" s="360" t="s">
        <v>11549</v>
      </c>
      <c r="B1170" s="360" t="s">
        <v>2337</v>
      </c>
      <c r="C1170" s="360" t="s">
        <v>920</v>
      </c>
      <c r="D1170" s="360">
        <v>4006</v>
      </c>
      <c r="E1170" s="360" t="s">
        <v>1147</v>
      </c>
      <c r="F1170" s="360" t="s">
        <v>552</v>
      </c>
      <c r="G1170" s="360" t="s">
        <v>298</v>
      </c>
      <c r="H1170" s="360" t="s">
        <v>41</v>
      </c>
      <c r="I1170" s="360" t="s">
        <v>44</v>
      </c>
      <c r="J1170" s="360" t="s">
        <v>1140</v>
      </c>
      <c r="K1170" s="360" t="s">
        <v>291</v>
      </c>
      <c r="L1170" s="360" t="s">
        <v>34</v>
      </c>
      <c r="M1170" s="361">
        <v>83598900</v>
      </c>
    </row>
    <row r="1171" spans="1:13">
      <c r="A1171" s="360" t="s">
        <v>11550</v>
      </c>
      <c r="B1171" s="360" t="s">
        <v>2338</v>
      </c>
      <c r="C1171" s="360" t="s">
        <v>920</v>
      </c>
      <c r="D1171" s="360">
        <v>4006</v>
      </c>
      <c r="E1171" s="360" t="s">
        <v>1147</v>
      </c>
      <c r="F1171" s="360" t="s">
        <v>552</v>
      </c>
      <c r="G1171" s="360" t="s">
        <v>298</v>
      </c>
      <c r="H1171" s="360" t="s">
        <v>41</v>
      </c>
      <c r="I1171" s="360" t="s">
        <v>44</v>
      </c>
      <c r="J1171" s="360" t="s">
        <v>1140</v>
      </c>
      <c r="K1171" s="360" t="s">
        <v>1170</v>
      </c>
      <c r="L1171" s="360" t="s">
        <v>32</v>
      </c>
      <c r="M1171" s="361">
        <v>66712800</v>
      </c>
    </row>
    <row r="1172" spans="1:13">
      <c r="A1172" s="360" t="s">
        <v>11551</v>
      </c>
      <c r="B1172" s="360" t="s">
        <v>2339</v>
      </c>
      <c r="C1172" s="360" t="s">
        <v>920</v>
      </c>
      <c r="D1172" s="360">
        <v>4006</v>
      </c>
      <c r="E1172" s="360" t="s">
        <v>1147</v>
      </c>
      <c r="F1172" s="360" t="s">
        <v>552</v>
      </c>
      <c r="G1172" s="360" t="s">
        <v>298</v>
      </c>
      <c r="H1172" s="360" t="s">
        <v>41</v>
      </c>
      <c r="I1172" s="360" t="s">
        <v>44</v>
      </c>
      <c r="J1172" s="360" t="s">
        <v>1140</v>
      </c>
      <c r="K1172" s="360" t="s">
        <v>1171</v>
      </c>
      <c r="L1172" s="360" t="s">
        <v>32</v>
      </c>
      <c r="M1172" s="361">
        <v>57819300</v>
      </c>
    </row>
    <row r="1173" spans="1:13">
      <c r="A1173" s="360" t="s">
        <v>11552</v>
      </c>
      <c r="B1173" s="360" t="s">
        <v>2340</v>
      </c>
      <c r="C1173" s="360" t="s">
        <v>920</v>
      </c>
      <c r="D1173" s="360">
        <v>4006</v>
      </c>
      <c r="E1173" s="360" t="s">
        <v>1147</v>
      </c>
      <c r="F1173" s="360" t="s">
        <v>552</v>
      </c>
      <c r="G1173" s="360" t="s">
        <v>298</v>
      </c>
      <c r="H1173" s="360" t="s">
        <v>41</v>
      </c>
      <c r="I1173" s="360" t="s">
        <v>44</v>
      </c>
      <c r="J1173" s="360" t="s">
        <v>1140</v>
      </c>
      <c r="K1173" s="360" t="s">
        <v>290</v>
      </c>
      <c r="L1173" s="360" t="s">
        <v>32</v>
      </c>
      <c r="M1173" s="361">
        <v>57819300</v>
      </c>
    </row>
    <row r="1174" spans="1:13">
      <c r="A1174" s="360" t="s">
        <v>11553</v>
      </c>
      <c r="B1174" s="360" t="s">
        <v>2341</v>
      </c>
      <c r="C1174" s="360" t="s">
        <v>920</v>
      </c>
      <c r="D1174" s="360">
        <v>4006</v>
      </c>
      <c r="E1174" s="360" t="s">
        <v>1147</v>
      </c>
      <c r="F1174" s="360" t="s">
        <v>552</v>
      </c>
      <c r="G1174" s="360" t="s">
        <v>298</v>
      </c>
      <c r="H1174" s="360" t="s">
        <v>41</v>
      </c>
      <c r="I1174" s="360" t="s">
        <v>44</v>
      </c>
      <c r="J1174" s="360" t="s">
        <v>1140</v>
      </c>
      <c r="K1174" s="360" t="s">
        <v>291</v>
      </c>
      <c r="L1174" s="360" t="s">
        <v>32</v>
      </c>
      <c r="M1174" s="361">
        <v>48925800</v>
      </c>
    </row>
    <row r="1175" spans="1:13">
      <c r="A1175" s="360" t="s">
        <v>11554</v>
      </c>
      <c r="B1175" s="360" t="s">
        <v>2342</v>
      </c>
      <c r="C1175" s="360" t="s">
        <v>920</v>
      </c>
      <c r="D1175" s="360">
        <v>4006</v>
      </c>
      <c r="E1175" s="360" t="s">
        <v>1147</v>
      </c>
      <c r="F1175" s="360" t="s">
        <v>552</v>
      </c>
      <c r="G1175" s="360" t="s">
        <v>298</v>
      </c>
      <c r="H1175" s="360" t="s">
        <v>41</v>
      </c>
      <c r="I1175" s="360" t="s">
        <v>44</v>
      </c>
      <c r="J1175" s="360" t="s">
        <v>1140</v>
      </c>
      <c r="K1175" s="360" t="s">
        <v>1170</v>
      </c>
      <c r="L1175" s="360" t="s">
        <v>218</v>
      </c>
      <c r="M1175" s="361">
        <v>173434800</v>
      </c>
    </row>
    <row r="1176" spans="1:13">
      <c r="A1176" s="360" t="s">
        <v>11555</v>
      </c>
      <c r="B1176" s="360" t="s">
        <v>2343</v>
      </c>
      <c r="C1176" s="360" t="s">
        <v>920</v>
      </c>
      <c r="D1176" s="360">
        <v>4006</v>
      </c>
      <c r="E1176" s="360" t="s">
        <v>1147</v>
      </c>
      <c r="F1176" s="360" t="s">
        <v>552</v>
      </c>
      <c r="G1176" s="360" t="s">
        <v>298</v>
      </c>
      <c r="H1176" s="360" t="s">
        <v>41</v>
      </c>
      <c r="I1176" s="360" t="s">
        <v>44</v>
      </c>
      <c r="J1176" s="360" t="s">
        <v>1140</v>
      </c>
      <c r="K1176" s="360" t="s">
        <v>1171</v>
      </c>
      <c r="L1176" s="360" t="s">
        <v>218</v>
      </c>
      <c r="M1176" s="361">
        <v>152090400</v>
      </c>
    </row>
    <row r="1177" spans="1:13">
      <c r="A1177" s="360" t="s">
        <v>11556</v>
      </c>
      <c r="B1177" s="360" t="s">
        <v>2344</v>
      </c>
      <c r="C1177" s="360" t="s">
        <v>920</v>
      </c>
      <c r="D1177" s="360">
        <v>4006</v>
      </c>
      <c r="E1177" s="360" t="s">
        <v>1147</v>
      </c>
      <c r="F1177" s="360" t="s">
        <v>552</v>
      </c>
      <c r="G1177" s="360" t="s">
        <v>298</v>
      </c>
      <c r="H1177" s="360" t="s">
        <v>41</v>
      </c>
      <c r="I1177" s="360" t="s">
        <v>44</v>
      </c>
      <c r="J1177" s="360" t="s">
        <v>1140</v>
      </c>
      <c r="K1177" s="360" t="s">
        <v>290</v>
      </c>
      <c r="L1177" s="360" t="s">
        <v>218</v>
      </c>
      <c r="M1177" s="361">
        <v>146754300</v>
      </c>
    </row>
    <row r="1178" spans="1:13">
      <c r="A1178" s="360" t="s">
        <v>11557</v>
      </c>
      <c r="B1178" s="360" t="s">
        <v>2345</v>
      </c>
      <c r="C1178" s="360" t="s">
        <v>920</v>
      </c>
      <c r="D1178" s="360">
        <v>4006</v>
      </c>
      <c r="E1178" s="360" t="s">
        <v>1147</v>
      </c>
      <c r="F1178" s="360" t="s">
        <v>552</v>
      </c>
      <c r="G1178" s="360" t="s">
        <v>298</v>
      </c>
      <c r="H1178" s="360" t="s">
        <v>41</v>
      </c>
      <c r="I1178" s="360" t="s">
        <v>44</v>
      </c>
      <c r="J1178" s="360" t="s">
        <v>1140</v>
      </c>
      <c r="K1178" s="360" t="s">
        <v>291</v>
      </c>
      <c r="L1178" s="360" t="s">
        <v>218</v>
      </c>
      <c r="M1178" s="361">
        <v>125409900</v>
      </c>
    </row>
    <row r="1179" spans="1:13">
      <c r="A1179" s="360" t="s">
        <v>11558</v>
      </c>
      <c r="B1179" s="360" t="s">
        <v>2334</v>
      </c>
      <c r="C1179" s="360" t="s">
        <v>920</v>
      </c>
      <c r="D1179" s="360">
        <v>4006</v>
      </c>
      <c r="E1179" s="360" t="s">
        <v>1147</v>
      </c>
      <c r="F1179" s="360" t="s">
        <v>552</v>
      </c>
      <c r="G1179" s="360" t="s">
        <v>298</v>
      </c>
      <c r="H1179" s="360" t="s">
        <v>41</v>
      </c>
      <c r="I1179" s="360" t="s">
        <v>46</v>
      </c>
      <c r="J1179" s="360" t="s">
        <v>1135</v>
      </c>
      <c r="K1179" s="360" t="s">
        <v>1170</v>
      </c>
      <c r="L1179" s="360" t="s">
        <v>34</v>
      </c>
      <c r="M1179" s="361">
        <v>115615500</v>
      </c>
    </row>
    <row r="1180" spans="1:13">
      <c r="A1180" s="360" t="s">
        <v>11559</v>
      </c>
      <c r="B1180" s="360" t="s">
        <v>2335</v>
      </c>
      <c r="C1180" s="360" t="s">
        <v>920</v>
      </c>
      <c r="D1180" s="360">
        <v>4006</v>
      </c>
      <c r="E1180" s="360" t="s">
        <v>1147</v>
      </c>
      <c r="F1180" s="360" t="s">
        <v>552</v>
      </c>
      <c r="G1180" s="360" t="s">
        <v>298</v>
      </c>
      <c r="H1180" s="360" t="s">
        <v>41</v>
      </c>
      <c r="I1180" s="360" t="s">
        <v>46</v>
      </c>
      <c r="J1180" s="360" t="s">
        <v>1135</v>
      </c>
      <c r="K1180" s="360" t="s">
        <v>1171</v>
      </c>
      <c r="L1180" s="360" t="s">
        <v>34</v>
      </c>
      <c r="M1180" s="361">
        <v>101385900</v>
      </c>
    </row>
    <row r="1181" spans="1:13">
      <c r="A1181" s="360" t="s">
        <v>11560</v>
      </c>
      <c r="B1181" s="360" t="s">
        <v>2336</v>
      </c>
      <c r="C1181" s="360" t="s">
        <v>920</v>
      </c>
      <c r="D1181" s="360">
        <v>4006</v>
      </c>
      <c r="E1181" s="360" t="s">
        <v>1147</v>
      </c>
      <c r="F1181" s="360" t="s">
        <v>552</v>
      </c>
      <c r="G1181" s="360" t="s">
        <v>298</v>
      </c>
      <c r="H1181" s="360" t="s">
        <v>41</v>
      </c>
      <c r="I1181" s="360" t="s">
        <v>46</v>
      </c>
      <c r="J1181" s="360" t="s">
        <v>1135</v>
      </c>
      <c r="K1181" s="360" t="s">
        <v>290</v>
      </c>
      <c r="L1181" s="360" t="s">
        <v>34</v>
      </c>
      <c r="M1181" s="361">
        <v>97828500</v>
      </c>
    </row>
    <row r="1182" spans="1:13">
      <c r="A1182" s="360" t="s">
        <v>11561</v>
      </c>
      <c r="B1182" s="360" t="s">
        <v>2337</v>
      </c>
      <c r="C1182" s="360" t="s">
        <v>920</v>
      </c>
      <c r="D1182" s="360">
        <v>4006</v>
      </c>
      <c r="E1182" s="360" t="s">
        <v>1147</v>
      </c>
      <c r="F1182" s="360" t="s">
        <v>552</v>
      </c>
      <c r="G1182" s="360" t="s">
        <v>298</v>
      </c>
      <c r="H1182" s="360" t="s">
        <v>41</v>
      </c>
      <c r="I1182" s="360" t="s">
        <v>46</v>
      </c>
      <c r="J1182" s="360" t="s">
        <v>1135</v>
      </c>
      <c r="K1182" s="360" t="s">
        <v>291</v>
      </c>
      <c r="L1182" s="360" t="s">
        <v>34</v>
      </c>
      <c r="M1182" s="361">
        <v>83598900</v>
      </c>
    </row>
    <row r="1183" spans="1:13">
      <c r="A1183" s="360" t="s">
        <v>11562</v>
      </c>
      <c r="B1183" s="360" t="s">
        <v>2338</v>
      </c>
      <c r="C1183" s="360" t="s">
        <v>920</v>
      </c>
      <c r="D1183" s="360">
        <v>4006</v>
      </c>
      <c r="E1183" s="360" t="s">
        <v>1147</v>
      </c>
      <c r="F1183" s="360" t="s">
        <v>552</v>
      </c>
      <c r="G1183" s="360" t="s">
        <v>298</v>
      </c>
      <c r="H1183" s="360" t="s">
        <v>41</v>
      </c>
      <c r="I1183" s="360" t="s">
        <v>46</v>
      </c>
      <c r="J1183" s="360" t="s">
        <v>1135</v>
      </c>
      <c r="K1183" s="360" t="s">
        <v>1170</v>
      </c>
      <c r="L1183" s="360" t="s">
        <v>32</v>
      </c>
      <c r="M1183" s="361">
        <v>66712800</v>
      </c>
    </row>
    <row r="1184" spans="1:13">
      <c r="A1184" s="360" t="s">
        <v>11563</v>
      </c>
      <c r="B1184" s="360" t="s">
        <v>2339</v>
      </c>
      <c r="C1184" s="360" t="s">
        <v>920</v>
      </c>
      <c r="D1184" s="360">
        <v>4006</v>
      </c>
      <c r="E1184" s="360" t="s">
        <v>1147</v>
      </c>
      <c r="F1184" s="360" t="s">
        <v>552</v>
      </c>
      <c r="G1184" s="360" t="s">
        <v>298</v>
      </c>
      <c r="H1184" s="360" t="s">
        <v>41</v>
      </c>
      <c r="I1184" s="360" t="s">
        <v>46</v>
      </c>
      <c r="J1184" s="360" t="s">
        <v>1135</v>
      </c>
      <c r="K1184" s="360" t="s">
        <v>1171</v>
      </c>
      <c r="L1184" s="360" t="s">
        <v>32</v>
      </c>
      <c r="M1184" s="361">
        <v>57819300</v>
      </c>
    </row>
    <row r="1185" spans="1:13">
      <c r="A1185" s="360" t="s">
        <v>11564</v>
      </c>
      <c r="B1185" s="360" t="s">
        <v>2340</v>
      </c>
      <c r="C1185" s="360" t="s">
        <v>920</v>
      </c>
      <c r="D1185" s="360">
        <v>4006</v>
      </c>
      <c r="E1185" s="360" t="s">
        <v>1147</v>
      </c>
      <c r="F1185" s="360" t="s">
        <v>552</v>
      </c>
      <c r="G1185" s="360" t="s">
        <v>298</v>
      </c>
      <c r="H1185" s="360" t="s">
        <v>41</v>
      </c>
      <c r="I1185" s="360" t="s">
        <v>46</v>
      </c>
      <c r="J1185" s="360" t="s">
        <v>1135</v>
      </c>
      <c r="K1185" s="360" t="s">
        <v>290</v>
      </c>
      <c r="L1185" s="360" t="s">
        <v>32</v>
      </c>
      <c r="M1185" s="361">
        <v>57819300</v>
      </c>
    </row>
    <row r="1186" spans="1:13">
      <c r="A1186" s="360" t="s">
        <v>11565</v>
      </c>
      <c r="B1186" s="360" t="s">
        <v>2341</v>
      </c>
      <c r="C1186" s="360" t="s">
        <v>920</v>
      </c>
      <c r="D1186" s="360">
        <v>4006</v>
      </c>
      <c r="E1186" s="360" t="s">
        <v>1147</v>
      </c>
      <c r="F1186" s="360" t="s">
        <v>552</v>
      </c>
      <c r="G1186" s="360" t="s">
        <v>298</v>
      </c>
      <c r="H1186" s="360" t="s">
        <v>41</v>
      </c>
      <c r="I1186" s="360" t="s">
        <v>46</v>
      </c>
      <c r="J1186" s="360" t="s">
        <v>1135</v>
      </c>
      <c r="K1186" s="360" t="s">
        <v>291</v>
      </c>
      <c r="L1186" s="360" t="s">
        <v>32</v>
      </c>
      <c r="M1186" s="361">
        <v>48925800</v>
      </c>
    </row>
    <row r="1187" spans="1:13">
      <c r="A1187" s="360" t="s">
        <v>11566</v>
      </c>
      <c r="B1187" s="360" t="s">
        <v>2342</v>
      </c>
      <c r="C1187" s="360" t="s">
        <v>920</v>
      </c>
      <c r="D1187" s="360">
        <v>4006</v>
      </c>
      <c r="E1187" s="360" t="s">
        <v>1147</v>
      </c>
      <c r="F1187" s="360" t="s">
        <v>552</v>
      </c>
      <c r="G1187" s="360" t="s">
        <v>298</v>
      </c>
      <c r="H1187" s="360" t="s">
        <v>41</v>
      </c>
      <c r="I1187" s="360" t="s">
        <v>46</v>
      </c>
      <c r="J1187" s="360" t="s">
        <v>1135</v>
      </c>
      <c r="K1187" s="360" t="s">
        <v>1170</v>
      </c>
      <c r="L1187" s="360" t="s">
        <v>218</v>
      </c>
      <c r="M1187" s="361">
        <v>173434800</v>
      </c>
    </row>
    <row r="1188" spans="1:13">
      <c r="A1188" s="360" t="s">
        <v>11567</v>
      </c>
      <c r="B1188" s="360" t="s">
        <v>2343</v>
      </c>
      <c r="C1188" s="360" t="s">
        <v>920</v>
      </c>
      <c r="D1188" s="360">
        <v>4006</v>
      </c>
      <c r="E1188" s="360" t="s">
        <v>1147</v>
      </c>
      <c r="F1188" s="360" t="s">
        <v>552</v>
      </c>
      <c r="G1188" s="360" t="s">
        <v>298</v>
      </c>
      <c r="H1188" s="360" t="s">
        <v>41</v>
      </c>
      <c r="I1188" s="360" t="s">
        <v>46</v>
      </c>
      <c r="J1188" s="360" t="s">
        <v>1135</v>
      </c>
      <c r="K1188" s="360" t="s">
        <v>1171</v>
      </c>
      <c r="L1188" s="360" t="s">
        <v>218</v>
      </c>
      <c r="M1188" s="361">
        <v>152090400</v>
      </c>
    </row>
    <row r="1189" spans="1:13">
      <c r="A1189" s="360" t="s">
        <v>11568</v>
      </c>
      <c r="B1189" s="360" t="s">
        <v>2344</v>
      </c>
      <c r="C1189" s="360" t="s">
        <v>920</v>
      </c>
      <c r="D1189" s="360">
        <v>4006</v>
      </c>
      <c r="E1189" s="360" t="s">
        <v>1147</v>
      </c>
      <c r="F1189" s="360" t="s">
        <v>552</v>
      </c>
      <c r="G1189" s="360" t="s">
        <v>298</v>
      </c>
      <c r="H1189" s="360" t="s">
        <v>41</v>
      </c>
      <c r="I1189" s="360" t="s">
        <v>46</v>
      </c>
      <c r="J1189" s="360" t="s">
        <v>1135</v>
      </c>
      <c r="K1189" s="360" t="s">
        <v>290</v>
      </c>
      <c r="L1189" s="360" t="s">
        <v>218</v>
      </c>
      <c r="M1189" s="361">
        <v>146754300</v>
      </c>
    </row>
    <row r="1190" spans="1:13">
      <c r="A1190" s="360" t="s">
        <v>11569</v>
      </c>
      <c r="B1190" s="360" t="s">
        <v>2345</v>
      </c>
      <c r="C1190" s="360" t="s">
        <v>920</v>
      </c>
      <c r="D1190" s="360">
        <v>4006</v>
      </c>
      <c r="E1190" s="360" t="s">
        <v>1147</v>
      </c>
      <c r="F1190" s="360" t="s">
        <v>552</v>
      </c>
      <c r="G1190" s="360" t="s">
        <v>298</v>
      </c>
      <c r="H1190" s="360" t="s">
        <v>41</v>
      </c>
      <c r="I1190" s="360" t="s">
        <v>46</v>
      </c>
      <c r="J1190" s="360" t="s">
        <v>1135</v>
      </c>
      <c r="K1190" s="360" t="s">
        <v>291</v>
      </c>
      <c r="L1190" s="360" t="s">
        <v>218</v>
      </c>
      <c r="M1190" s="361">
        <v>125409900</v>
      </c>
    </row>
    <row r="1191" spans="1:13">
      <c r="A1191" s="360" t="s">
        <v>11570</v>
      </c>
      <c r="B1191" s="360" t="s">
        <v>2334</v>
      </c>
      <c r="C1191" s="360" t="s">
        <v>920</v>
      </c>
      <c r="D1191" s="360">
        <v>4006</v>
      </c>
      <c r="E1191" s="360" t="s">
        <v>1147</v>
      </c>
      <c r="F1191" s="360" t="s">
        <v>552</v>
      </c>
      <c r="G1191" s="360" t="s">
        <v>298</v>
      </c>
      <c r="H1191" s="360" t="s">
        <v>41</v>
      </c>
      <c r="I1191" s="360" t="s">
        <v>221</v>
      </c>
      <c r="J1191" s="360" t="s">
        <v>1130</v>
      </c>
      <c r="K1191" s="360" t="s">
        <v>1170</v>
      </c>
      <c r="L1191" s="360" t="s">
        <v>34</v>
      </c>
      <c r="M1191" s="361">
        <v>115615500</v>
      </c>
    </row>
    <row r="1192" spans="1:13">
      <c r="A1192" s="360" t="s">
        <v>11571</v>
      </c>
      <c r="B1192" s="360" t="s">
        <v>2335</v>
      </c>
      <c r="C1192" s="360" t="s">
        <v>920</v>
      </c>
      <c r="D1192" s="360">
        <v>4006</v>
      </c>
      <c r="E1192" s="360" t="s">
        <v>1147</v>
      </c>
      <c r="F1192" s="360" t="s">
        <v>552</v>
      </c>
      <c r="G1192" s="360" t="s">
        <v>298</v>
      </c>
      <c r="H1192" s="360" t="s">
        <v>41</v>
      </c>
      <c r="I1192" s="360" t="s">
        <v>221</v>
      </c>
      <c r="J1192" s="360" t="s">
        <v>1130</v>
      </c>
      <c r="K1192" s="360" t="s">
        <v>1171</v>
      </c>
      <c r="L1192" s="360" t="s">
        <v>34</v>
      </c>
      <c r="M1192" s="361">
        <v>101385900</v>
      </c>
    </row>
    <row r="1193" spans="1:13">
      <c r="A1193" s="360" t="s">
        <v>11572</v>
      </c>
      <c r="B1193" s="360" t="s">
        <v>2336</v>
      </c>
      <c r="C1193" s="360" t="s">
        <v>920</v>
      </c>
      <c r="D1193" s="360">
        <v>4006</v>
      </c>
      <c r="E1193" s="360" t="s">
        <v>1147</v>
      </c>
      <c r="F1193" s="360" t="s">
        <v>552</v>
      </c>
      <c r="G1193" s="360" t="s">
        <v>298</v>
      </c>
      <c r="H1193" s="360" t="s">
        <v>41</v>
      </c>
      <c r="I1193" s="360" t="s">
        <v>221</v>
      </c>
      <c r="J1193" s="360" t="s">
        <v>1130</v>
      </c>
      <c r="K1193" s="360" t="s">
        <v>290</v>
      </c>
      <c r="L1193" s="360" t="s">
        <v>34</v>
      </c>
      <c r="M1193" s="361">
        <v>97828500</v>
      </c>
    </row>
    <row r="1194" spans="1:13">
      <c r="A1194" s="360" t="s">
        <v>11573</v>
      </c>
      <c r="B1194" s="360" t="s">
        <v>2337</v>
      </c>
      <c r="C1194" s="360" t="s">
        <v>920</v>
      </c>
      <c r="D1194" s="360">
        <v>4006</v>
      </c>
      <c r="E1194" s="360" t="s">
        <v>1147</v>
      </c>
      <c r="F1194" s="360" t="s">
        <v>552</v>
      </c>
      <c r="G1194" s="360" t="s">
        <v>298</v>
      </c>
      <c r="H1194" s="360" t="s">
        <v>41</v>
      </c>
      <c r="I1194" s="360" t="s">
        <v>221</v>
      </c>
      <c r="J1194" s="360" t="s">
        <v>1130</v>
      </c>
      <c r="K1194" s="360" t="s">
        <v>291</v>
      </c>
      <c r="L1194" s="360" t="s">
        <v>34</v>
      </c>
      <c r="M1194" s="361">
        <v>83598900</v>
      </c>
    </row>
    <row r="1195" spans="1:13">
      <c r="A1195" s="360" t="s">
        <v>11574</v>
      </c>
      <c r="B1195" s="360" t="s">
        <v>2338</v>
      </c>
      <c r="C1195" s="360" t="s">
        <v>920</v>
      </c>
      <c r="D1195" s="360">
        <v>4006</v>
      </c>
      <c r="E1195" s="360" t="s">
        <v>1147</v>
      </c>
      <c r="F1195" s="360" t="s">
        <v>552</v>
      </c>
      <c r="G1195" s="360" t="s">
        <v>298</v>
      </c>
      <c r="H1195" s="360" t="s">
        <v>41</v>
      </c>
      <c r="I1195" s="360" t="s">
        <v>221</v>
      </c>
      <c r="J1195" s="360" t="s">
        <v>1130</v>
      </c>
      <c r="K1195" s="360" t="s">
        <v>1170</v>
      </c>
      <c r="L1195" s="360" t="s">
        <v>32</v>
      </c>
      <c r="M1195" s="361">
        <v>66712800</v>
      </c>
    </row>
    <row r="1196" spans="1:13">
      <c r="A1196" s="360" t="s">
        <v>11575</v>
      </c>
      <c r="B1196" s="360" t="s">
        <v>2339</v>
      </c>
      <c r="C1196" s="360" t="s">
        <v>920</v>
      </c>
      <c r="D1196" s="360">
        <v>4006</v>
      </c>
      <c r="E1196" s="360" t="s">
        <v>1147</v>
      </c>
      <c r="F1196" s="360" t="s">
        <v>552</v>
      </c>
      <c r="G1196" s="360" t="s">
        <v>298</v>
      </c>
      <c r="H1196" s="360" t="s">
        <v>41</v>
      </c>
      <c r="I1196" s="360" t="s">
        <v>221</v>
      </c>
      <c r="J1196" s="360" t="s">
        <v>1130</v>
      </c>
      <c r="K1196" s="360" t="s">
        <v>1171</v>
      </c>
      <c r="L1196" s="360" t="s">
        <v>32</v>
      </c>
      <c r="M1196" s="361">
        <v>57819300</v>
      </c>
    </row>
    <row r="1197" spans="1:13">
      <c r="A1197" s="360" t="s">
        <v>11576</v>
      </c>
      <c r="B1197" s="360" t="s">
        <v>2340</v>
      </c>
      <c r="C1197" s="360" t="s">
        <v>920</v>
      </c>
      <c r="D1197" s="360">
        <v>4006</v>
      </c>
      <c r="E1197" s="360" t="s">
        <v>1147</v>
      </c>
      <c r="F1197" s="360" t="s">
        <v>552</v>
      </c>
      <c r="G1197" s="360" t="s">
        <v>298</v>
      </c>
      <c r="H1197" s="360" t="s">
        <v>41</v>
      </c>
      <c r="I1197" s="360" t="s">
        <v>221</v>
      </c>
      <c r="J1197" s="360" t="s">
        <v>1130</v>
      </c>
      <c r="K1197" s="360" t="s">
        <v>290</v>
      </c>
      <c r="L1197" s="360" t="s">
        <v>32</v>
      </c>
      <c r="M1197" s="361">
        <v>57819300</v>
      </c>
    </row>
    <row r="1198" spans="1:13">
      <c r="A1198" s="360" t="s">
        <v>11577</v>
      </c>
      <c r="B1198" s="360" t="s">
        <v>2341</v>
      </c>
      <c r="C1198" s="360" t="s">
        <v>920</v>
      </c>
      <c r="D1198" s="360">
        <v>4006</v>
      </c>
      <c r="E1198" s="360" t="s">
        <v>1147</v>
      </c>
      <c r="F1198" s="360" t="s">
        <v>552</v>
      </c>
      <c r="G1198" s="360" t="s">
        <v>298</v>
      </c>
      <c r="H1198" s="360" t="s">
        <v>41</v>
      </c>
      <c r="I1198" s="360" t="s">
        <v>221</v>
      </c>
      <c r="J1198" s="360" t="s">
        <v>1130</v>
      </c>
      <c r="K1198" s="360" t="s">
        <v>291</v>
      </c>
      <c r="L1198" s="360" t="s">
        <v>32</v>
      </c>
      <c r="M1198" s="361">
        <v>48925800</v>
      </c>
    </row>
    <row r="1199" spans="1:13">
      <c r="A1199" s="360" t="s">
        <v>11578</v>
      </c>
      <c r="B1199" s="360" t="s">
        <v>2342</v>
      </c>
      <c r="C1199" s="360" t="s">
        <v>920</v>
      </c>
      <c r="D1199" s="360">
        <v>4006</v>
      </c>
      <c r="E1199" s="360" t="s">
        <v>1147</v>
      </c>
      <c r="F1199" s="360" t="s">
        <v>552</v>
      </c>
      <c r="G1199" s="360" t="s">
        <v>298</v>
      </c>
      <c r="H1199" s="360" t="s">
        <v>41</v>
      </c>
      <c r="I1199" s="360" t="s">
        <v>221</v>
      </c>
      <c r="J1199" s="360" t="s">
        <v>1130</v>
      </c>
      <c r="K1199" s="360" t="s">
        <v>1170</v>
      </c>
      <c r="L1199" s="360" t="s">
        <v>218</v>
      </c>
      <c r="M1199" s="361">
        <v>173434800</v>
      </c>
    </row>
    <row r="1200" spans="1:13">
      <c r="A1200" s="360" t="s">
        <v>11579</v>
      </c>
      <c r="B1200" s="360" t="s">
        <v>2343</v>
      </c>
      <c r="C1200" s="360" t="s">
        <v>920</v>
      </c>
      <c r="D1200" s="360">
        <v>4006</v>
      </c>
      <c r="E1200" s="360" t="s">
        <v>1147</v>
      </c>
      <c r="F1200" s="360" t="s">
        <v>552</v>
      </c>
      <c r="G1200" s="360" t="s">
        <v>298</v>
      </c>
      <c r="H1200" s="360" t="s">
        <v>41</v>
      </c>
      <c r="I1200" s="360" t="s">
        <v>221</v>
      </c>
      <c r="J1200" s="360" t="s">
        <v>1130</v>
      </c>
      <c r="K1200" s="360" t="s">
        <v>1171</v>
      </c>
      <c r="L1200" s="360" t="s">
        <v>218</v>
      </c>
      <c r="M1200" s="361">
        <v>152090400</v>
      </c>
    </row>
    <row r="1201" spans="1:13">
      <c r="A1201" s="360" t="s">
        <v>11580</v>
      </c>
      <c r="B1201" s="360" t="s">
        <v>2344</v>
      </c>
      <c r="C1201" s="360" t="s">
        <v>920</v>
      </c>
      <c r="D1201" s="360">
        <v>4006</v>
      </c>
      <c r="E1201" s="360" t="s">
        <v>1147</v>
      </c>
      <c r="F1201" s="360" t="s">
        <v>552</v>
      </c>
      <c r="G1201" s="360" t="s">
        <v>298</v>
      </c>
      <c r="H1201" s="360" t="s">
        <v>41</v>
      </c>
      <c r="I1201" s="360" t="s">
        <v>221</v>
      </c>
      <c r="J1201" s="360" t="s">
        <v>1130</v>
      </c>
      <c r="K1201" s="360" t="s">
        <v>290</v>
      </c>
      <c r="L1201" s="360" t="s">
        <v>218</v>
      </c>
      <c r="M1201" s="361">
        <v>146754300</v>
      </c>
    </row>
    <row r="1202" spans="1:13">
      <c r="A1202" s="360" t="s">
        <v>11581</v>
      </c>
      <c r="B1202" s="360" t="s">
        <v>2345</v>
      </c>
      <c r="C1202" s="360" t="s">
        <v>920</v>
      </c>
      <c r="D1202" s="360">
        <v>4006</v>
      </c>
      <c r="E1202" s="360" t="s">
        <v>1147</v>
      </c>
      <c r="F1202" s="360" t="s">
        <v>552</v>
      </c>
      <c r="G1202" s="360" t="s">
        <v>298</v>
      </c>
      <c r="H1202" s="360" t="s">
        <v>41</v>
      </c>
      <c r="I1202" s="360" t="s">
        <v>221</v>
      </c>
      <c r="J1202" s="360" t="s">
        <v>1130</v>
      </c>
      <c r="K1202" s="360" t="s">
        <v>291</v>
      </c>
      <c r="L1202" s="360" t="s">
        <v>218</v>
      </c>
      <c r="M1202" s="361">
        <v>125409900</v>
      </c>
    </row>
    <row r="1203" spans="1:13">
      <c r="A1203" s="360" t="s">
        <v>11582</v>
      </c>
      <c r="B1203" s="360" t="s">
        <v>2334</v>
      </c>
      <c r="C1203" s="360" t="s">
        <v>920</v>
      </c>
      <c r="D1203" s="360">
        <v>4006</v>
      </c>
      <c r="E1203" s="360" t="s">
        <v>1147</v>
      </c>
      <c r="F1203" s="360" t="s">
        <v>552</v>
      </c>
      <c r="G1203" s="360" t="s">
        <v>298</v>
      </c>
      <c r="H1203" s="360" t="s">
        <v>41</v>
      </c>
      <c r="I1203" s="360" t="s">
        <v>48</v>
      </c>
      <c r="J1203" s="360" t="s">
        <v>1131</v>
      </c>
      <c r="K1203" s="360" t="s">
        <v>1170</v>
      </c>
      <c r="L1203" s="360" t="s">
        <v>34</v>
      </c>
      <c r="M1203" s="361">
        <v>98290500</v>
      </c>
    </row>
    <row r="1204" spans="1:13">
      <c r="A1204" s="360" t="s">
        <v>11583</v>
      </c>
      <c r="B1204" s="360" t="s">
        <v>2335</v>
      </c>
      <c r="C1204" s="360" t="s">
        <v>920</v>
      </c>
      <c r="D1204" s="360">
        <v>4006</v>
      </c>
      <c r="E1204" s="360" t="s">
        <v>1147</v>
      </c>
      <c r="F1204" s="360" t="s">
        <v>552</v>
      </c>
      <c r="G1204" s="360" t="s">
        <v>298</v>
      </c>
      <c r="H1204" s="360" t="s">
        <v>41</v>
      </c>
      <c r="I1204" s="360" t="s">
        <v>48</v>
      </c>
      <c r="J1204" s="360" t="s">
        <v>1131</v>
      </c>
      <c r="K1204" s="360" t="s">
        <v>1171</v>
      </c>
      <c r="L1204" s="360" t="s">
        <v>34</v>
      </c>
      <c r="M1204" s="361">
        <v>86186100</v>
      </c>
    </row>
    <row r="1205" spans="1:13">
      <c r="A1205" s="360" t="s">
        <v>11584</v>
      </c>
      <c r="B1205" s="360" t="s">
        <v>2336</v>
      </c>
      <c r="C1205" s="360" t="s">
        <v>920</v>
      </c>
      <c r="D1205" s="360">
        <v>4006</v>
      </c>
      <c r="E1205" s="360" t="s">
        <v>1147</v>
      </c>
      <c r="F1205" s="360" t="s">
        <v>552</v>
      </c>
      <c r="G1205" s="360" t="s">
        <v>298</v>
      </c>
      <c r="H1205" s="360" t="s">
        <v>41</v>
      </c>
      <c r="I1205" s="360" t="s">
        <v>48</v>
      </c>
      <c r="J1205" s="360" t="s">
        <v>1131</v>
      </c>
      <c r="K1205" s="360" t="s">
        <v>290</v>
      </c>
      <c r="L1205" s="360" t="s">
        <v>34</v>
      </c>
      <c r="M1205" s="361">
        <v>83160000</v>
      </c>
    </row>
    <row r="1206" spans="1:13">
      <c r="A1206" s="360" t="s">
        <v>11585</v>
      </c>
      <c r="B1206" s="360" t="s">
        <v>2337</v>
      </c>
      <c r="C1206" s="360" t="s">
        <v>920</v>
      </c>
      <c r="D1206" s="360">
        <v>4006</v>
      </c>
      <c r="E1206" s="360" t="s">
        <v>1147</v>
      </c>
      <c r="F1206" s="360" t="s">
        <v>552</v>
      </c>
      <c r="G1206" s="360" t="s">
        <v>298</v>
      </c>
      <c r="H1206" s="360" t="s">
        <v>41</v>
      </c>
      <c r="I1206" s="360" t="s">
        <v>48</v>
      </c>
      <c r="J1206" s="360" t="s">
        <v>1131</v>
      </c>
      <c r="K1206" s="360" t="s">
        <v>291</v>
      </c>
      <c r="L1206" s="360" t="s">
        <v>34</v>
      </c>
      <c r="M1206" s="361">
        <v>71078700</v>
      </c>
    </row>
    <row r="1207" spans="1:13">
      <c r="A1207" s="360" t="s">
        <v>11586</v>
      </c>
      <c r="B1207" s="360" t="s">
        <v>2338</v>
      </c>
      <c r="C1207" s="360" t="s">
        <v>920</v>
      </c>
      <c r="D1207" s="360">
        <v>4006</v>
      </c>
      <c r="E1207" s="360" t="s">
        <v>1147</v>
      </c>
      <c r="F1207" s="360" t="s">
        <v>552</v>
      </c>
      <c r="G1207" s="360" t="s">
        <v>298</v>
      </c>
      <c r="H1207" s="360" t="s">
        <v>41</v>
      </c>
      <c r="I1207" s="360" t="s">
        <v>48</v>
      </c>
      <c r="J1207" s="360" t="s">
        <v>1131</v>
      </c>
      <c r="K1207" s="360" t="s">
        <v>1170</v>
      </c>
      <c r="L1207" s="360" t="s">
        <v>32</v>
      </c>
      <c r="M1207" s="361">
        <v>56687400</v>
      </c>
    </row>
    <row r="1208" spans="1:13">
      <c r="A1208" s="360" t="s">
        <v>11587</v>
      </c>
      <c r="B1208" s="360" t="s">
        <v>2339</v>
      </c>
      <c r="C1208" s="360" t="s">
        <v>920</v>
      </c>
      <c r="D1208" s="360">
        <v>4006</v>
      </c>
      <c r="E1208" s="360" t="s">
        <v>1147</v>
      </c>
      <c r="F1208" s="360" t="s">
        <v>552</v>
      </c>
      <c r="G1208" s="360" t="s">
        <v>298</v>
      </c>
      <c r="H1208" s="360" t="s">
        <v>41</v>
      </c>
      <c r="I1208" s="360" t="s">
        <v>48</v>
      </c>
      <c r="J1208" s="360" t="s">
        <v>1131</v>
      </c>
      <c r="K1208" s="360" t="s">
        <v>1171</v>
      </c>
      <c r="L1208" s="360" t="s">
        <v>32</v>
      </c>
      <c r="M1208" s="361">
        <v>49133700</v>
      </c>
    </row>
    <row r="1209" spans="1:13">
      <c r="A1209" s="360" t="s">
        <v>11588</v>
      </c>
      <c r="B1209" s="360" t="s">
        <v>2340</v>
      </c>
      <c r="C1209" s="360" t="s">
        <v>920</v>
      </c>
      <c r="D1209" s="360">
        <v>4006</v>
      </c>
      <c r="E1209" s="360" t="s">
        <v>1147</v>
      </c>
      <c r="F1209" s="360" t="s">
        <v>552</v>
      </c>
      <c r="G1209" s="360" t="s">
        <v>298</v>
      </c>
      <c r="H1209" s="360" t="s">
        <v>41</v>
      </c>
      <c r="I1209" s="360" t="s">
        <v>48</v>
      </c>
      <c r="J1209" s="360" t="s">
        <v>1131</v>
      </c>
      <c r="K1209" s="360" t="s">
        <v>290</v>
      </c>
      <c r="L1209" s="360" t="s">
        <v>32</v>
      </c>
      <c r="M1209" s="361">
        <v>49133700</v>
      </c>
    </row>
    <row r="1210" spans="1:13">
      <c r="A1210" s="360" t="s">
        <v>11589</v>
      </c>
      <c r="B1210" s="360" t="s">
        <v>2341</v>
      </c>
      <c r="C1210" s="360" t="s">
        <v>920</v>
      </c>
      <c r="D1210" s="360">
        <v>4006</v>
      </c>
      <c r="E1210" s="360" t="s">
        <v>1147</v>
      </c>
      <c r="F1210" s="360" t="s">
        <v>552</v>
      </c>
      <c r="G1210" s="360" t="s">
        <v>298</v>
      </c>
      <c r="H1210" s="360" t="s">
        <v>41</v>
      </c>
      <c r="I1210" s="360" t="s">
        <v>48</v>
      </c>
      <c r="J1210" s="360" t="s">
        <v>1131</v>
      </c>
      <c r="K1210" s="360" t="s">
        <v>291</v>
      </c>
      <c r="L1210" s="360" t="s">
        <v>32</v>
      </c>
      <c r="M1210" s="361">
        <v>41580000</v>
      </c>
    </row>
    <row r="1211" spans="1:13">
      <c r="A1211" s="360" t="s">
        <v>11590</v>
      </c>
      <c r="B1211" s="360" t="s">
        <v>2342</v>
      </c>
      <c r="C1211" s="360" t="s">
        <v>920</v>
      </c>
      <c r="D1211" s="360">
        <v>4006</v>
      </c>
      <c r="E1211" s="360" t="s">
        <v>1147</v>
      </c>
      <c r="F1211" s="360" t="s">
        <v>552</v>
      </c>
      <c r="G1211" s="360" t="s">
        <v>298</v>
      </c>
      <c r="H1211" s="360" t="s">
        <v>41</v>
      </c>
      <c r="I1211" s="360" t="s">
        <v>48</v>
      </c>
      <c r="J1211" s="360" t="s">
        <v>1131</v>
      </c>
      <c r="K1211" s="360" t="s">
        <v>1170</v>
      </c>
      <c r="L1211" s="360" t="s">
        <v>218</v>
      </c>
      <c r="M1211" s="361">
        <v>147424200</v>
      </c>
    </row>
    <row r="1212" spans="1:13">
      <c r="A1212" s="360" t="s">
        <v>11591</v>
      </c>
      <c r="B1212" s="360" t="s">
        <v>2343</v>
      </c>
      <c r="C1212" s="360" t="s">
        <v>920</v>
      </c>
      <c r="D1212" s="360">
        <v>4006</v>
      </c>
      <c r="E1212" s="360" t="s">
        <v>1147</v>
      </c>
      <c r="F1212" s="360" t="s">
        <v>552</v>
      </c>
      <c r="G1212" s="360" t="s">
        <v>298</v>
      </c>
      <c r="H1212" s="360" t="s">
        <v>41</v>
      </c>
      <c r="I1212" s="360" t="s">
        <v>48</v>
      </c>
      <c r="J1212" s="360" t="s">
        <v>1131</v>
      </c>
      <c r="K1212" s="360" t="s">
        <v>1171</v>
      </c>
      <c r="L1212" s="360" t="s">
        <v>218</v>
      </c>
      <c r="M1212" s="361">
        <v>129290700</v>
      </c>
    </row>
    <row r="1213" spans="1:13">
      <c r="A1213" s="360" t="s">
        <v>11592</v>
      </c>
      <c r="B1213" s="360" t="s">
        <v>2344</v>
      </c>
      <c r="C1213" s="360" t="s">
        <v>920</v>
      </c>
      <c r="D1213" s="360">
        <v>4006</v>
      </c>
      <c r="E1213" s="360" t="s">
        <v>1147</v>
      </c>
      <c r="F1213" s="360" t="s">
        <v>552</v>
      </c>
      <c r="G1213" s="360" t="s">
        <v>298</v>
      </c>
      <c r="H1213" s="360" t="s">
        <v>41</v>
      </c>
      <c r="I1213" s="360" t="s">
        <v>48</v>
      </c>
      <c r="J1213" s="360" t="s">
        <v>1131</v>
      </c>
      <c r="K1213" s="360" t="s">
        <v>290</v>
      </c>
      <c r="L1213" s="360" t="s">
        <v>218</v>
      </c>
      <c r="M1213" s="361">
        <v>124740000</v>
      </c>
    </row>
    <row r="1214" spans="1:13">
      <c r="A1214" s="360" t="s">
        <v>11593</v>
      </c>
      <c r="B1214" s="360" t="s">
        <v>2345</v>
      </c>
      <c r="C1214" s="360" t="s">
        <v>920</v>
      </c>
      <c r="D1214" s="360">
        <v>4006</v>
      </c>
      <c r="E1214" s="360" t="s">
        <v>1147</v>
      </c>
      <c r="F1214" s="360" t="s">
        <v>552</v>
      </c>
      <c r="G1214" s="360" t="s">
        <v>298</v>
      </c>
      <c r="H1214" s="360" t="s">
        <v>41</v>
      </c>
      <c r="I1214" s="360" t="s">
        <v>48</v>
      </c>
      <c r="J1214" s="360" t="s">
        <v>1131</v>
      </c>
      <c r="K1214" s="360" t="s">
        <v>291</v>
      </c>
      <c r="L1214" s="360" t="s">
        <v>218</v>
      </c>
      <c r="M1214" s="361">
        <v>106606500</v>
      </c>
    </row>
    <row r="1215" spans="1:13">
      <c r="A1215" s="360" t="s">
        <v>11594</v>
      </c>
      <c r="B1215" s="360" t="s">
        <v>2334</v>
      </c>
      <c r="C1215" s="360" t="s">
        <v>920</v>
      </c>
      <c r="D1215" s="360">
        <v>4006</v>
      </c>
      <c r="E1215" s="360" t="s">
        <v>1147</v>
      </c>
      <c r="F1215" s="360" t="s">
        <v>552</v>
      </c>
      <c r="G1215" s="360" t="s">
        <v>298</v>
      </c>
      <c r="H1215" s="360" t="s">
        <v>41</v>
      </c>
      <c r="I1215" s="360" t="s">
        <v>50</v>
      </c>
      <c r="J1215" s="360" t="s">
        <v>1132</v>
      </c>
      <c r="K1215" s="360" t="s">
        <v>1170</v>
      </c>
      <c r="L1215" s="360" t="s">
        <v>34</v>
      </c>
      <c r="M1215" s="361">
        <v>98290500</v>
      </c>
    </row>
    <row r="1216" spans="1:13">
      <c r="A1216" s="360" t="s">
        <v>11595</v>
      </c>
      <c r="B1216" s="360" t="s">
        <v>2335</v>
      </c>
      <c r="C1216" s="360" t="s">
        <v>920</v>
      </c>
      <c r="D1216" s="360">
        <v>4006</v>
      </c>
      <c r="E1216" s="360" t="s">
        <v>1147</v>
      </c>
      <c r="F1216" s="360" t="s">
        <v>552</v>
      </c>
      <c r="G1216" s="360" t="s">
        <v>298</v>
      </c>
      <c r="H1216" s="360" t="s">
        <v>41</v>
      </c>
      <c r="I1216" s="360" t="s">
        <v>50</v>
      </c>
      <c r="J1216" s="360" t="s">
        <v>1132</v>
      </c>
      <c r="K1216" s="360" t="s">
        <v>1171</v>
      </c>
      <c r="L1216" s="360" t="s">
        <v>34</v>
      </c>
      <c r="M1216" s="361">
        <v>86186100</v>
      </c>
    </row>
    <row r="1217" spans="1:13">
      <c r="A1217" s="360" t="s">
        <v>11596</v>
      </c>
      <c r="B1217" s="360" t="s">
        <v>2336</v>
      </c>
      <c r="C1217" s="360" t="s">
        <v>920</v>
      </c>
      <c r="D1217" s="360">
        <v>4006</v>
      </c>
      <c r="E1217" s="360" t="s">
        <v>1147</v>
      </c>
      <c r="F1217" s="360" t="s">
        <v>552</v>
      </c>
      <c r="G1217" s="360" t="s">
        <v>298</v>
      </c>
      <c r="H1217" s="360" t="s">
        <v>41</v>
      </c>
      <c r="I1217" s="360" t="s">
        <v>50</v>
      </c>
      <c r="J1217" s="360" t="s">
        <v>1132</v>
      </c>
      <c r="K1217" s="360" t="s">
        <v>290</v>
      </c>
      <c r="L1217" s="360" t="s">
        <v>34</v>
      </c>
      <c r="M1217" s="361">
        <v>83160000</v>
      </c>
    </row>
    <row r="1218" spans="1:13">
      <c r="A1218" s="360" t="s">
        <v>11597</v>
      </c>
      <c r="B1218" s="360" t="s">
        <v>2337</v>
      </c>
      <c r="C1218" s="360" t="s">
        <v>920</v>
      </c>
      <c r="D1218" s="360">
        <v>4006</v>
      </c>
      <c r="E1218" s="360" t="s">
        <v>1147</v>
      </c>
      <c r="F1218" s="360" t="s">
        <v>552</v>
      </c>
      <c r="G1218" s="360" t="s">
        <v>298</v>
      </c>
      <c r="H1218" s="360" t="s">
        <v>41</v>
      </c>
      <c r="I1218" s="360" t="s">
        <v>50</v>
      </c>
      <c r="J1218" s="360" t="s">
        <v>1132</v>
      </c>
      <c r="K1218" s="360" t="s">
        <v>291</v>
      </c>
      <c r="L1218" s="360" t="s">
        <v>34</v>
      </c>
      <c r="M1218" s="361">
        <v>71078700</v>
      </c>
    </row>
    <row r="1219" spans="1:13">
      <c r="A1219" s="360" t="s">
        <v>11598</v>
      </c>
      <c r="B1219" s="360" t="s">
        <v>2338</v>
      </c>
      <c r="C1219" s="360" t="s">
        <v>920</v>
      </c>
      <c r="D1219" s="360">
        <v>4006</v>
      </c>
      <c r="E1219" s="360" t="s">
        <v>1147</v>
      </c>
      <c r="F1219" s="360" t="s">
        <v>552</v>
      </c>
      <c r="G1219" s="360" t="s">
        <v>298</v>
      </c>
      <c r="H1219" s="360" t="s">
        <v>41</v>
      </c>
      <c r="I1219" s="360" t="s">
        <v>50</v>
      </c>
      <c r="J1219" s="360" t="s">
        <v>1132</v>
      </c>
      <c r="K1219" s="360" t="s">
        <v>1170</v>
      </c>
      <c r="L1219" s="360" t="s">
        <v>32</v>
      </c>
      <c r="M1219" s="361">
        <v>56687400</v>
      </c>
    </row>
    <row r="1220" spans="1:13">
      <c r="A1220" s="360" t="s">
        <v>11599</v>
      </c>
      <c r="B1220" s="360" t="s">
        <v>2339</v>
      </c>
      <c r="C1220" s="360" t="s">
        <v>920</v>
      </c>
      <c r="D1220" s="360">
        <v>4006</v>
      </c>
      <c r="E1220" s="360" t="s">
        <v>1147</v>
      </c>
      <c r="F1220" s="360" t="s">
        <v>552</v>
      </c>
      <c r="G1220" s="360" t="s">
        <v>298</v>
      </c>
      <c r="H1220" s="360" t="s">
        <v>41</v>
      </c>
      <c r="I1220" s="360" t="s">
        <v>50</v>
      </c>
      <c r="J1220" s="360" t="s">
        <v>1132</v>
      </c>
      <c r="K1220" s="360" t="s">
        <v>1171</v>
      </c>
      <c r="L1220" s="360" t="s">
        <v>32</v>
      </c>
      <c r="M1220" s="361">
        <v>49133700</v>
      </c>
    </row>
    <row r="1221" spans="1:13">
      <c r="A1221" s="360" t="s">
        <v>11600</v>
      </c>
      <c r="B1221" s="360" t="s">
        <v>2340</v>
      </c>
      <c r="C1221" s="360" t="s">
        <v>920</v>
      </c>
      <c r="D1221" s="360">
        <v>4006</v>
      </c>
      <c r="E1221" s="360" t="s">
        <v>1147</v>
      </c>
      <c r="F1221" s="360" t="s">
        <v>552</v>
      </c>
      <c r="G1221" s="360" t="s">
        <v>298</v>
      </c>
      <c r="H1221" s="360" t="s">
        <v>41</v>
      </c>
      <c r="I1221" s="360" t="s">
        <v>50</v>
      </c>
      <c r="J1221" s="360" t="s">
        <v>1132</v>
      </c>
      <c r="K1221" s="360" t="s">
        <v>290</v>
      </c>
      <c r="L1221" s="360" t="s">
        <v>32</v>
      </c>
      <c r="M1221" s="361">
        <v>49133700</v>
      </c>
    </row>
    <row r="1222" spans="1:13">
      <c r="A1222" s="360" t="s">
        <v>11601</v>
      </c>
      <c r="B1222" s="360" t="s">
        <v>2341</v>
      </c>
      <c r="C1222" s="360" t="s">
        <v>920</v>
      </c>
      <c r="D1222" s="360">
        <v>4006</v>
      </c>
      <c r="E1222" s="360" t="s">
        <v>1147</v>
      </c>
      <c r="F1222" s="360" t="s">
        <v>552</v>
      </c>
      <c r="G1222" s="360" t="s">
        <v>298</v>
      </c>
      <c r="H1222" s="360" t="s">
        <v>41</v>
      </c>
      <c r="I1222" s="360" t="s">
        <v>50</v>
      </c>
      <c r="J1222" s="360" t="s">
        <v>1132</v>
      </c>
      <c r="K1222" s="360" t="s">
        <v>291</v>
      </c>
      <c r="L1222" s="360" t="s">
        <v>32</v>
      </c>
      <c r="M1222" s="361">
        <v>41580000</v>
      </c>
    </row>
    <row r="1223" spans="1:13">
      <c r="A1223" s="360" t="s">
        <v>11602</v>
      </c>
      <c r="B1223" s="360" t="s">
        <v>2342</v>
      </c>
      <c r="C1223" s="360" t="s">
        <v>920</v>
      </c>
      <c r="D1223" s="360">
        <v>4006</v>
      </c>
      <c r="E1223" s="360" t="s">
        <v>1147</v>
      </c>
      <c r="F1223" s="360" t="s">
        <v>552</v>
      </c>
      <c r="G1223" s="360" t="s">
        <v>298</v>
      </c>
      <c r="H1223" s="360" t="s">
        <v>41</v>
      </c>
      <c r="I1223" s="360" t="s">
        <v>50</v>
      </c>
      <c r="J1223" s="360" t="s">
        <v>1132</v>
      </c>
      <c r="K1223" s="360" t="s">
        <v>1170</v>
      </c>
      <c r="L1223" s="360" t="s">
        <v>218</v>
      </c>
      <c r="M1223" s="361">
        <v>147424200</v>
      </c>
    </row>
    <row r="1224" spans="1:13">
      <c r="A1224" s="360" t="s">
        <v>11603</v>
      </c>
      <c r="B1224" s="360" t="s">
        <v>2343</v>
      </c>
      <c r="C1224" s="360" t="s">
        <v>920</v>
      </c>
      <c r="D1224" s="360">
        <v>4006</v>
      </c>
      <c r="E1224" s="360" t="s">
        <v>1147</v>
      </c>
      <c r="F1224" s="360" t="s">
        <v>552</v>
      </c>
      <c r="G1224" s="360" t="s">
        <v>298</v>
      </c>
      <c r="H1224" s="360" t="s">
        <v>41</v>
      </c>
      <c r="I1224" s="360" t="s">
        <v>50</v>
      </c>
      <c r="J1224" s="360" t="s">
        <v>1132</v>
      </c>
      <c r="K1224" s="360" t="s">
        <v>1171</v>
      </c>
      <c r="L1224" s="360" t="s">
        <v>218</v>
      </c>
      <c r="M1224" s="361">
        <v>129290700</v>
      </c>
    </row>
    <row r="1225" spans="1:13">
      <c r="A1225" s="360" t="s">
        <v>11604</v>
      </c>
      <c r="B1225" s="360" t="s">
        <v>2344</v>
      </c>
      <c r="C1225" s="360" t="s">
        <v>920</v>
      </c>
      <c r="D1225" s="360">
        <v>4006</v>
      </c>
      <c r="E1225" s="360" t="s">
        <v>1147</v>
      </c>
      <c r="F1225" s="360" t="s">
        <v>552</v>
      </c>
      <c r="G1225" s="360" t="s">
        <v>298</v>
      </c>
      <c r="H1225" s="360" t="s">
        <v>41</v>
      </c>
      <c r="I1225" s="360" t="s">
        <v>50</v>
      </c>
      <c r="J1225" s="360" t="s">
        <v>1132</v>
      </c>
      <c r="K1225" s="360" t="s">
        <v>290</v>
      </c>
      <c r="L1225" s="360" t="s">
        <v>218</v>
      </c>
      <c r="M1225" s="361">
        <v>124740000</v>
      </c>
    </row>
    <row r="1226" spans="1:13">
      <c r="A1226" s="360" t="s">
        <v>11605</v>
      </c>
      <c r="B1226" s="360" t="s">
        <v>2345</v>
      </c>
      <c r="C1226" s="360" t="s">
        <v>920</v>
      </c>
      <c r="D1226" s="360">
        <v>4006</v>
      </c>
      <c r="E1226" s="360" t="s">
        <v>1147</v>
      </c>
      <c r="F1226" s="360" t="s">
        <v>552</v>
      </c>
      <c r="G1226" s="360" t="s">
        <v>298</v>
      </c>
      <c r="H1226" s="360" t="s">
        <v>41</v>
      </c>
      <c r="I1226" s="360" t="s">
        <v>50</v>
      </c>
      <c r="J1226" s="360" t="s">
        <v>1132</v>
      </c>
      <c r="K1226" s="360" t="s">
        <v>291</v>
      </c>
      <c r="L1226" s="360" t="s">
        <v>218</v>
      </c>
      <c r="M1226" s="361">
        <v>106606500</v>
      </c>
    </row>
    <row r="1227" spans="1:13">
      <c r="A1227" s="360" t="s">
        <v>11606</v>
      </c>
      <c r="B1227" s="360" t="s">
        <v>2334</v>
      </c>
      <c r="C1227" s="360" t="s">
        <v>920</v>
      </c>
      <c r="D1227" s="360">
        <v>4006</v>
      </c>
      <c r="E1227" s="360" t="s">
        <v>1147</v>
      </c>
      <c r="F1227" s="360" t="s">
        <v>552</v>
      </c>
      <c r="G1227" s="360" t="s">
        <v>298</v>
      </c>
      <c r="H1227" s="360" t="s">
        <v>41</v>
      </c>
      <c r="I1227" s="360" t="s">
        <v>223</v>
      </c>
      <c r="J1227" s="360" t="s">
        <v>1129</v>
      </c>
      <c r="K1227" s="360" t="s">
        <v>1170</v>
      </c>
      <c r="L1227" s="360" t="s">
        <v>34</v>
      </c>
      <c r="M1227" s="361">
        <v>92492400</v>
      </c>
    </row>
    <row r="1228" spans="1:13">
      <c r="A1228" s="360" t="s">
        <v>11607</v>
      </c>
      <c r="B1228" s="360" t="s">
        <v>2335</v>
      </c>
      <c r="C1228" s="360" t="s">
        <v>920</v>
      </c>
      <c r="D1228" s="360">
        <v>4006</v>
      </c>
      <c r="E1228" s="360" t="s">
        <v>1147</v>
      </c>
      <c r="F1228" s="360" t="s">
        <v>552</v>
      </c>
      <c r="G1228" s="360" t="s">
        <v>298</v>
      </c>
      <c r="H1228" s="360" t="s">
        <v>41</v>
      </c>
      <c r="I1228" s="360" t="s">
        <v>223</v>
      </c>
      <c r="J1228" s="360" t="s">
        <v>1129</v>
      </c>
      <c r="K1228" s="360" t="s">
        <v>1171</v>
      </c>
      <c r="L1228" s="360" t="s">
        <v>34</v>
      </c>
      <c r="M1228" s="361">
        <v>81104100</v>
      </c>
    </row>
    <row r="1229" spans="1:13">
      <c r="A1229" s="360" t="s">
        <v>11608</v>
      </c>
      <c r="B1229" s="360" t="s">
        <v>2336</v>
      </c>
      <c r="C1229" s="360" t="s">
        <v>920</v>
      </c>
      <c r="D1229" s="360">
        <v>4006</v>
      </c>
      <c r="E1229" s="360" t="s">
        <v>1147</v>
      </c>
      <c r="F1229" s="360" t="s">
        <v>552</v>
      </c>
      <c r="G1229" s="360" t="s">
        <v>298</v>
      </c>
      <c r="H1229" s="360" t="s">
        <v>41</v>
      </c>
      <c r="I1229" s="360" t="s">
        <v>223</v>
      </c>
      <c r="J1229" s="360" t="s">
        <v>1129</v>
      </c>
      <c r="K1229" s="360" t="s">
        <v>290</v>
      </c>
      <c r="L1229" s="360" t="s">
        <v>34</v>
      </c>
      <c r="M1229" s="361">
        <v>78262800</v>
      </c>
    </row>
    <row r="1230" spans="1:13">
      <c r="A1230" s="360" t="s">
        <v>11609</v>
      </c>
      <c r="B1230" s="360" t="s">
        <v>2337</v>
      </c>
      <c r="C1230" s="360" t="s">
        <v>920</v>
      </c>
      <c r="D1230" s="360">
        <v>4006</v>
      </c>
      <c r="E1230" s="360" t="s">
        <v>1147</v>
      </c>
      <c r="F1230" s="360" t="s">
        <v>552</v>
      </c>
      <c r="G1230" s="360" t="s">
        <v>298</v>
      </c>
      <c r="H1230" s="360" t="s">
        <v>41</v>
      </c>
      <c r="I1230" s="360" t="s">
        <v>223</v>
      </c>
      <c r="J1230" s="360" t="s">
        <v>1129</v>
      </c>
      <c r="K1230" s="360" t="s">
        <v>291</v>
      </c>
      <c r="L1230" s="360" t="s">
        <v>34</v>
      </c>
      <c r="M1230" s="361">
        <v>66874500</v>
      </c>
    </row>
    <row r="1231" spans="1:13">
      <c r="A1231" s="360" t="s">
        <v>11610</v>
      </c>
      <c r="B1231" s="360" t="s">
        <v>2338</v>
      </c>
      <c r="C1231" s="360" t="s">
        <v>920</v>
      </c>
      <c r="D1231" s="360">
        <v>4006</v>
      </c>
      <c r="E1231" s="360" t="s">
        <v>1147</v>
      </c>
      <c r="F1231" s="360" t="s">
        <v>552</v>
      </c>
      <c r="G1231" s="360" t="s">
        <v>298</v>
      </c>
      <c r="H1231" s="360" t="s">
        <v>41</v>
      </c>
      <c r="I1231" s="360" t="s">
        <v>223</v>
      </c>
      <c r="J1231" s="360" t="s">
        <v>1129</v>
      </c>
      <c r="K1231" s="360" t="s">
        <v>1170</v>
      </c>
      <c r="L1231" s="360" t="s">
        <v>32</v>
      </c>
      <c r="M1231" s="361">
        <v>53361000</v>
      </c>
    </row>
    <row r="1232" spans="1:13">
      <c r="A1232" s="360" t="s">
        <v>11611</v>
      </c>
      <c r="B1232" s="360" t="s">
        <v>2339</v>
      </c>
      <c r="C1232" s="360" t="s">
        <v>920</v>
      </c>
      <c r="D1232" s="360">
        <v>4006</v>
      </c>
      <c r="E1232" s="360" t="s">
        <v>1147</v>
      </c>
      <c r="F1232" s="360" t="s">
        <v>552</v>
      </c>
      <c r="G1232" s="360" t="s">
        <v>298</v>
      </c>
      <c r="H1232" s="360" t="s">
        <v>41</v>
      </c>
      <c r="I1232" s="360" t="s">
        <v>223</v>
      </c>
      <c r="J1232" s="360" t="s">
        <v>1129</v>
      </c>
      <c r="K1232" s="360" t="s">
        <v>1171</v>
      </c>
      <c r="L1232" s="360" t="s">
        <v>32</v>
      </c>
      <c r="M1232" s="361">
        <v>46246200</v>
      </c>
    </row>
    <row r="1233" spans="1:13">
      <c r="A1233" s="360" t="s">
        <v>11612</v>
      </c>
      <c r="B1233" s="360" t="s">
        <v>2340</v>
      </c>
      <c r="C1233" s="360" t="s">
        <v>920</v>
      </c>
      <c r="D1233" s="360">
        <v>4006</v>
      </c>
      <c r="E1233" s="360" t="s">
        <v>1147</v>
      </c>
      <c r="F1233" s="360" t="s">
        <v>552</v>
      </c>
      <c r="G1233" s="360" t="s">
        <v>298</v>
      </c>
      <c r="H1233" s="360" t="s">
        <v>41</v>
      </c>
      <c r="I1233" s="360" t="s">
        <v>223</v>
      </c>
      <c r="J1233" s="360" t="s">
        <v>1129</v>
      </c>
      <c r="K1233" s="360" t="s">
        <v>290</v>
      </c>
      <c r="L1233" s="360" t="s">
        <v>32</v>
      </c>
      <c r="M1233" s="361">
        <v>46246200</v>
      </c>
    </row>
    <row r="1234" spans="1:13">
      <c r="A1234" s="360" t="s">
        <v>11613</v>
      </c>
      <c r="B1234" s="360" t="s">
        <v>2341</v>
      </c>
      <c r="C1234" s="360" t="s">
        <v>920</v>
      </c>
      <c r="D1234" s="360">
        <v>4006</v>
      </c>
      <c r="E1234" s="360" t="s">
        <v>1147</v>
      </c>
      <c r="F1234" s="360" t="s">
        <v>552</v>
      </c>
      <c r="G1234" s="360" t="s">
        <v>298</v>
      </c>
      <c r="H1234" s="360" t="s">
        <v>41</v>
      </c>
      <c r="I1234" s="360" t="s">
        <v>223</v>
      </c>
      <c r="J1234" s="360" t="s">
        <v>1129</v>
      </c>
      <c r="K1234" s="360" t="s">
        <v>291</v>
      </c>
      <c r="L1234" s="360" t="s">
        <v>32</v>
      </c>
      <c r="M1234" s="361">
        <v>39131400</v>
      </c>
    </row>
    <row r="1235" spans="1:13">
      <c r="A1235" s="360" t="s">
        <v>11614</v>
      </c>
      <c r="B1235" s="360" t="s">
        <v>2342</v>
      </c>
      <c r="C1235" s="360" t="s">
        <v>920</v>
      </c>
      <c r="D1235" s="360">
        <v>4006</v>
      </c>
      <c r="E1235" s="360" t="s">
        <v>1147</v>
      </c>
      <c r="F1235" s="360" t="s">
        <v>552</v>
      </c>
      <c r="G1235" s="360" t="s">
        <v>298</v>
      </c>
      <c r="H1235" s="360" t="s">
        <v>41</v>
      </c>
      <c r="I1235" s="360" t="s">
        <v>223</v>
      </c>
      <c r="J1235" s="360" t="s">
        <v>1129</v>
      </c>
      <c r="K1235" s="360" t="s">
        <v>1170</v>
      </c>
      <c r="L1235" s="360" t="s">
        <v>218</v>
      </c>
      <c r="M1235" s="361">
        <v>138738600</v>
      </c>
    </row>
    <row r="1236" spans="1:13">
      <c r="A1236" s="360" t="s">
        <v>11615</v>
      </c>
      <c r="B1236" s="360" t="s">
        <v>2343</v>
      </c>
      <c r="C1236" s="360" t="s">
        <v>920</v>
      </c>
      <c r="D1236" s="360">
        <v>4006</v>
      </c>
      <c r="E1236" s="360" t="s">
        <v>1147</v>
      </c>
      <c r="F1236" s="360" t="s">
        <v>552</v>
      </c>
      <c r="G1236" s="360" t="s">
        <v>298</v>
      </c>
      <c r="H1236" s="360" t="s">
        <v>41</v>
      </c>
      <c r="I1236" s="360" t="s">
        <v>223</v>
      </c>
      <c r="J1236" s="360" t="s">
        <v>1129</v>
      </c>
      <c r="K1236" s="360" t="s">
        <v>1171</v>
      </c>
      <c r="L1236" s="360" t="s">
        <v>218</v>
      </c>
      <c r="M1236" s="361">
        <v>121667700</v>
      </c>
    </row>
    <row r="1237" spans="1:13">
      <c r="A1237" s="360" t="s">
        <v>11616</v>
      </c>
      <c r="B1237" s="360" t="s">
        <v>2344</v>
      </c>
      <c r="C1237" s="360" t="s">
        <v>920</v>
      </c>
      <c r="D1237" s="360">
        <v>4006</v>
      </c>
      <c r="E1237" s="360" t="s">
        <v>1147</v>
      </c>
      <c r="F1237" s="360" t="s">
        <v>552</v>
      </c>
      <c r="G1237" s="360" t="s">
        <v>298</v>
      </c>
      <c r="H1237" s="360" t="s">
        <v>41</v>
      </c>
      <c r="I1237" s="360" t="s">
        <v>223</v>
      </c>
      <c r="J1237" s="360" t="s">
        <v>1129</v>
      </c>
      <c r="K1237" s="360" t="s">
        <v>290</v>
      </c>
      <c r="L1237" s="360" t="s">
        <v>218</v>
      </c>
      <c r="M1237" s="361">
        <v>117394200</v>
      </c>
    </row>
    <row r="1238" spans="1:13">
      <c r="A1238" s="360" t="s">
        <v>11617</v>
      </c>
      <c r="B1238" s="360" t="s">
        <v>2345</v>
      </c>
      <c r="C1238" s="360" t="s">
        <v>920</v>
      </c>
      <c r="D1238" s="360">
        <v>4006</v>
      </c>
      <c r="E1238" s="360" t="s">
        <v>1147</v>
      </c>
      <c r="F1238" s="360" t="s">
        <v>552</v>
      </c>
      <c r="G1238" s="360" t="s">
        <v>298</v>
      </c>
      <c r="H1238" s="360" t="s">
        <v>41</v>
      </c>
      <c r="I1238" s="360" t="s">
        <v>223</v>
      </c>
      <c r="J1238" s="360" t="s">
        <v>1129</v>
      </c>
      <c r="K1238" s="360" t="s">
        <v>291</v>
      </c>
      <c r="L1238" s="360" t="s">
        <v>218</v>
      </c>
      <c r="M1238" s="361">
        <v>100323300</v>
      </c>
    </row>
    <row r="1239" spans="1:13">
      <c r="A1239" s="360" t="s">
        <v>11618</v>
      </c>
      <c r="B1239" s="360" t="s">
        <v>2334</v>
      </c>
      <c r="C1239" s="360" t="s">
        <v>920</v>
      </c>
      <c r="D1239" s="360">
        <v>4006</v>
      </c>
      <c r="E1239" s="360" t="s">
        <v>1147</v>
      </c>
      <c r="F1239" s="360" t="s">
        <v>552</v>
      </c>
      <c r="G1239" s="360" t="s">
        <v>298</v>
      </c>
      <c r="H1239" s="360" t="s">
        <v>41</v>
      </c>
      <c r="I1239" s="360" t="s">
        <v>421</v>
      </c>
      <c r="J1239" s="360" t="s">
        <v>1134</v>
      </c>
      <c r="K1239" s="360" t="s">
        <v>1170</v>
      </c>
      <c r="L1239" s="360" t="s">
        <v>34</v>
      </c>
      <c r="M1239" s="361">
        <v>92492400</v>
      </c>
    </row>
    <row r="1240" spans="1:13">
      <c r="A1240" s="360" t="s">
        <v>11619</v>
      </c>
      <c r="B1240" s="360" t="s">
        <v>2335</v>
      </c>
      <c r="C1240" s="360" t="s">
        <v>920</v>
      </c>
      <c r="D1240" s="360">
        <v>4006</v>
      </c>
      <c r="E1240" s="360" t="s">
        <v>1147</v>
      </c>
      <c r="F1240" s="360" t="s">
        <v>552</v>
      </c>
      <c r="G1240" s="360" t="s">
        <v>298</v>
      </c>
      <c r="H1240" s="360" t="s">
        <v>41</v>
      </c>
      <c r="I1240" s="360" t="s">
        <v>421</v>
      </c>
      <c r="J1240" s="360" t="s">
        <v>1134</v>
      </c>
      <c r="K1240" s="360" t="s">
        <v>1171</v>
      </c>
      <c r="L1240" s="360" t="s">
        <v>34</v>
      </c>
      <c r="M1240" s="361">
        <v>81104100</v>
      </c>
    </row>
    <row r="1241" spans="1:13">
      <c r="A1241" s="360" t="s">
        <v>11620</v>
      </c>
      <c r="B1241" s="360" t="s">
        <v>2336</v>
      </c>
      <c r="C1241" s="360" t="s">
        <v>920</v>
      </c>
      <c r="D1241" s="360">
        <v>4006</v>
      </c>
      <c r="E1241" s="360" t="s">
        <v>1147</v>
      </c>
      <c r="F1241" s="360" t="s">
        <v>552</v>
      </c>
      <c r="G1241" s="360" t="s">
        <v>298</v>
      </c>
      <c r="H1241" s="360" t="s">
        <v>41</v>
      </c>
      <c r="I1241" s="360" t="s">
        <v>421</v>
      </c>
      <c r="J1241" s="360" t="s">
        <v>1134</v>
      </c>
      <c r="K1241" s="360" t="s">
        <v>290</v>
      </c>
      <c r="L1241" s="360" t="s">
        <v>34</v>
      </c>
      <c r="M1241" s="361">
        <v>78262800</v>
      </c>
    </row>
    <row r="1242" spans="1:13">
      <c r="A1242" s="360" t="s">
        <v>11621</v>
      </c>
      <c r="B1242" s="360" t="s">
        <v>2337</v>
      </c>
      <c r="C1242" s="360" t="s">
        <v>920</v>
      </c>
      <c r="D1242" s="360">
        <v>4006</v>
      </c>
      <c r="E1242" s="360" t="s">
        <v>1147</v>
      </c>
      <c r="F1242" s="360" t="s">
        <v>552</v>
      </c>
      <c r="G1242" s="360" t="s">
        <v>298</v>
      </c>
      <c r="H1242" s="360" t="s">
        <v>41</v>
      </c>
      <c r="I1242" s="360" t="s">
        <v>421</v>
      </c>
      <c r="J1242" s="360" t="s">
        <v>1134</v>
      </c>
      <c r="K1242" s="360" t="s">
        <v>291</v>
      </c>
      <c r="L1242" s="360" t="s">
        <v>34</v>
      </c>
      <c r="M1242" s="361">
        <v>66874500</v>
      </c>
    </row>
    <row r="1243" spans="1:13">
      <c r="A1243" s="360" t="s">
        <v>11622</v>
      </c>
      <c r="B1243" s="360" t="s">
        <v>2338</v>
      </c>
      <c r="C1243" s="360" t="s">
        <v>920</v>
      </c>
      <c r="D1243" s="360">
        <v>4006</v>
      </c>
      <c r="E1243" s="360" t="s">
        <v>1147</v>
      </c>
      <c r="F1243" s="360" t="s">
        <v>552</v>
      </c>
      <c r="G1243" s="360" t="s">
        <v>298</v>
      </c>
      <c r="H1243" s="360" t="s">
        <v>41</v>
      </c>
      <c r="I1243" s="360" t="s">
        <v>421</v>
      </c>
      <c r="J1243" s="360" t="s">
        <v>1134</v>
      </c>
      <c r="K1243" s="360" t="s">
        <v>1170</v>
      </c>
      <c r="L1243" s="360" t="s">
        <v>32</v>
      </c>
      <c r="M1243" s="361">
        <v>53361000</v>
      </c>
    </row>
    <row r="1244" spans="1:13">
      <c r="A1244" s="360" t="s">
        <v>11623</v>
      </c>
      <c r="B1244" s="360" t="s">
        <v>2339</v>
      </c>
      <c r="C1244" s="360" t="s">
        <v>920</v>
      </c>
      <c r="D1244" s="360">
        <v>4006</v>
      </c>
      <c r="E1244" s="360" t="s">
        <v>1147</v>
      </c>
      <c r="F1244" s="360" t="s">
        <v>552</v>
      </c>
      <c r="G1244" s="360" t="s">
        <v>298</v>
      </c>
      <c r="H1244" s="360" t="s">
        <v>41</v>
      </c>
      <c r="I1244" s="360" t="s">
        <v>421</v>
      </c>
      <c r="J1244" s="360" t="s">
        <v>1134</v>
      </c>
      <c r="K1244" s="360" t="s">
        <v>1171</v>
      </c>
      <c r="L1244" s="360" t="s">
        <v>32</v>
      </c>
      <c r="M1244" s="361">
        <v>46246200</v>
      </c>
    </row>
    <row r="1245" spans="1:13">
      <c r="A1245" s="360" t="s">
        <v>11624</v>
      </c>
      <c r="B1245" s="360" t="s">
        <v>2340</v>
      </c>
      <c r="C1245" s="360" t="s">
        <v>920</v>
      </c>
      <c r="D1245" s="360">
        <v>4006</v>
      </c>
      <c r="E1245" s="360" t="s">
        <v>1147</v>
      </c>
      <c r="F1245" s="360" t="s">
        <v>552</v>
      </c>
      <c r="G1245" s="360" t="s">
        <v>298</v>
      </c>
      <c r="H1245" s="360" t="s">
        <v>41</v>
      </c>
      <c r="I1245" s="360" t="s">
        <v>421</v>
      </c>
      <c r="J1245" s="360" t="s">
        <v>1134</v>
      </c>
      <c r="K1245" s="360" t="s">
        <v>290</v>
      </c>
      <c r="L1245" s="360" t="s">
        <v>32</v>
      </c>
      <c r="M1245" s="361">
        <v>46246200</v>
      </c>
    </row>
    <row r="1246" spans="1:13">
      <c r="A1246" s="360" t="s">
        <v>11625</v>
      </c>
      <c r="B1246" s="360" t="s">
        <v>2341</v>
      </c>
      <c r="C1246" s="360" t="s">
        <v>920</v>
      </c>
      <c r="D1246" s="360">
        <v>4006</v>
      </c>
      <c r="E1246" s="360" t="s">
        <v>1147</v>
      </c>
      <c r="F1246" s="360" t="s">
        <v>552</v>
      </c>
      <c r="G1246" s="360" t="s">
        <v>298</v>
      </c>
      <c r="H1246" s="360" t="s">
        <v>41</v>
      </c>
      <c r="I1246" s="360" t="s">
        <v>421</v>
      </c>
      <c r="J1246" s="360" t="s">
        <v>1134</v>
      </c>
      <c r="K1246" s="360" t="s">
        <v>291</v>
      </c>
      <c r="L1246" s="360" t="s">
        <v>32</v>
      </c>
      <c r="M1246" s="361">
        <v>39131400</v>
      </c>
    </row>
    <row r="1247" spans="1:13">
      <c r="A1247" s="360" t="s">
        <v>11626</v>
      </c>
      <c r="B1247" s="360" t="s">
        <v>2342</v>
      </c>
      <c r="C1247" s="360" t="s">
        <v>920</v>
      </c>
      <c r="D1247" s="360">
        <v>4006</v>
      </c>
      <c r="E1247" s="360" t="s">
        <v>1147</v>
      </c>
      <c r="F1247" s="360" t="s">
        <v>552</v>
      </c>
      <c r="G1247" s="360" t="s">
        <v>298</v>
      </c>
      <c r="H1247" s="360" t="s">
        <v>41</v>
      </c>
      <c r="I1247" s="360" t="s">
        <v>421</v>
      </c>
      <c r="J1247" s="360" t="s">
        <v>1134</v>
      </c>
      <c r="K1247" s="360" t="s">
        <v>1170</v>
      </c>
      <c r="L1247" s="360" t="s">
        <v>218</v>
      </c>
      <c r="M1247" s="361">
        <v>138738600</v>
      </c>
    </row>
    <row r="1248" spans="1:13">
      <c r="A1248" s="360" t="s">
        <v>11627</v>
      </c>
      <c r="B1248" s="360" t="s">
        <v>2343</v>
      </c>
      <c r="C1248" s="360" t="s">
        <v>920</v>
      </c>
      <c r="D1248" s="360">
        <v>4006</v>
      </c>
      <c r="E1248" s="360" t="s">
        <v>1147</v>
      </c>
      <c r="F1248" s="360" t="s">
        <v>552</v>
      </c>
      <c r="G1248" s="360" t="s">
        <v>298</v>
      </c>
      <c r="H1248" s="360" t="s">
        <v>41</v>
      </c>
      <c r="I1248" s="360" t="s">
        <v>421</v>
      </c>
      <c r="J1248" s="360" t="s">
        <v>1134</v>
      </c>
      <c r="K1248" s="360" t="s">
        <v>1171</v>
      </c>
      <c r="L1248" s="360" t="s">
        <v>218</v>
      </c>
      <c r="M1248" s="361">
        <v>121667700</v>
      </c>
    </row>
    <row r="1249" spans="1:13">
      <c r="A1249" s="360" t="s">
        <v>11628</v>
      </c>
      <c r="B1249" s="360" t="s">
        <v>2344</v>
      </c>
      <c r="C1249" s="360" t="s">
        <v>920</v>
      </c>
      <c r="D1249" s="360">
        <v>4006</v>
      </c>
      <c r="E1249" s="360" t="s">
        <v>1147</v>
      </c>
      <c r="F1249" s="360" t="s">
        <v>552</v>
      </c>
      <c r="G1249" s="360" t="s">
        <v>298</v>
      </c>
      <c r="H1249" s="360" t="s">
        <v>41</v>
      </c>
      <c r="I1249" s="360" t="s">
        <v>421</v>
      </c>
      <c r="J1249" s="360" t="s">
        <v>1134</v>
      </c>
      <c r="K1249" s="360" t="s">
        <v>290</v>
      </c>
      <c r="L1249" s="360" t="s">
        <v>218</v>
      </c>
      <c r="M1249" s="361">
        <v>117394200</v>
      </c>
    </row>
    <row r="1250" spans="1:13">
      <c r="A1250" s="360" t="s">
        <v>11629</v>
      </c>
      <c r="B1250" s="360" t="s">
        <v>2345</v>
      </c>
      <c r="C1250" s="360" t="s">
        <v>920</v>
      </c>
      <c r="D1250" s="360">
        <v>4006</v>
      </c>
      <c r="E1250" s="360" t="s">
        <v>1147</v>
      </c>
      <c r="F1250" s="360" t="s">
        <v>552</v>
      </c>
      <c r="G1250" s="360" t="s">
        <v>298</v>
      </c>
      <c r="H1250" s="360" t="s">
        <v>41</v>
      </c>
      <c r="I1250" s="360" t="s">
        <v>421</v>
      </c>
      <c r="J1250" s="360" t="s">
        <v>1134</v>
      </c>
      <c r="K1250" s="360" t="s">
        <v>291</v>
      </c>
      <c r="L1250" s="360" t="s">
        <v>218</v>
      </c>
      <c r="M1250" s="361">
        <v>100323300</v>
      </c>
    </row>
    <row r="1251" spans="1:13">
      <c r="A1251" s="360" t="s">
        <v>11630</v>
      </c>
      <c r="B1251" s="360" t="s">
        <v>2334</v>
      </c>
      <c r="C1251" s="360" t="s">
        <v>920</v>
      </c>
      <c r="D1251" s="360">
        <v>4006</v>
      </c>
      <c r="E1251" s="360" t="s">
        <v>1147</v>
      </c>
      <c r="F1251" s="360" t="s">
        <v>552</v>
      </c>
      <c r="G1251" s="360" t="s">
        <v>298</v>
      </c>
      <c r="H1251" s="360" t="s">
        <v>41</v>
      </c>
      <c r="I1251" s="360" t="s">
        <v>422</v>
      </c>
      <c r="J1251" s="360" t="s">
        <v>1125</v>
      </c>
      <c r="K1251" s="360" t="s">
        <v>1170</v>
      </c>
      <c r="L1251" s="360" t="s">
        <v>34</v>
      </c>
      <c r="M1251" s="361">
        <v>85377600</v>
      </c>
    </row>
    <row r="1252" spans="1:13">
      <c r="A1252" s="360" t="s">
        <v>11631</v>
      </c>
      <c r="B1252" s="360" t="s">
        <v>2335</v>
      </c>
      <c r="C1252" s="360" t="s">
        <v>920</v>
      </c>
      <c r="D1252" s="360">
        <v>4006</v>
      </c>
      <c r="E1252" s="360" t="s">
        <v>1147</v>
      </c>
      <c r="F1252" s="360" t="s">
        <v>552</v>
      </c>
      <c r="G1252" s="360" t="s">
        <v>298</v>
      </c>
      <c r="H1252" s="360" t="s">
        <v>41</v>
      </c>
      <c r="I1252" s="360" t="s">
        <v>422</v>
      </c>
      <c r="J1252" s="360" t="s">
        <v>1125</v>
      </c>
      <c r="K1252" s="360" t="s">
        <v>1171</v>
      </c>
      <c r="L1252" s="360" t="s">
        <v>34</v>
      </c>
      <c r="M1252" s="361">
        <v>73989300</v>
      </c>
    </row>
    <row r="1253" spans="1:13">
      <c r="A1253" s="360" t="s">
        <v>11632</v>
      </c>
      <c r="B1253" s="360" t="s">
        <v>2336</v>
      </c>
      <c r="C1253" s="360" t="s">
        <v>920</v>
      </c>
      <c r="D1253" s="360">
        <v>4006</v>
      </c>
      <c r="E1253" s="360" t="s">
        <v>1147</v>
      </c>
      <c r="F1253" s="360" t="s">
        <v>552</v>
      </c>
      <c r="G1253" s="360" t="s">
        <v>298</v>
      </c>
      <c r="H1253" s="360" t="s">
        <v>41</v>
      </c>
      <c r="I1253" s="360" t="s">
        <v>422</v>
      </c>
      <c r="J1253" s="360" t="s">
        <v>1125</v>
      </c>
      <c r="K1253" s="360" t="s">
        <v>290</v>
      </c>
      <c r="L1253" s="360" t="s">
        <v>34</v>
      </c>
      <c r="M1253" s="361">
        <v>74705400</v>
      </c>
    </row>
    <row r="1254" spans="1:13">
      <c r="A1254" s="360" t="s">
        <v>11633</v>
      </c>
      <c r="B1254" s="360" t="s">
        <v>2337</v>
      </c>
      <c r="C1254" s="360" t="s">
        <v>920</v>
      </c>
      <c r="D1254" s="360">
        <v>4006</v>
      </c>
      <c r="E1254" s="360" t="s">
        <v>1147</v>
      </c>
      <c r="F1254" s="360" t="s">
        <v>552</v>
      </c>
      <c r="G1254" s="360" t="s">
        <v>298</v>
      </c>
      <c r="H1254" s="360" t="s">
        <v>41</v>
      </c>
      <c r="I1254" s="360" t="s">
        <v>422</v>
      </c>
      <c r="J1254" s="360" t="s">
        <v>1125</v>
      </c>
      <c r="K1254" s="360" t="s">
        <v>291</v>
      </c>
      <c r="L1254" s="360" t="s">
        <v>34</v>
      </c>
      <c r="M1254" s="361">
        <v>63317100</v>
      </c>
    </row>
    <row r="1255" spans="1:13">
      <c r="A1255" s="360" t="s">
        <v>11634</v>
      </c>
      <c r="B1255" s="360" t="s">
        <v>2338</v>
      </c>
      <c r="C1255" s="360" t="s">
        <v>920</v>
      </c>
      <c r="D1255" s="360">
        <v>4006</v>
      </c>
      <c r="E1255" s="360" t="s">
        <v>1147</v>
      </c>
      <c r="F1255" s="360" t="s">
        <v>552</v>
      </c>
      <c r="G1255" s="360" t="s">
        <v>298</v>
      </c>
      <c r="H1255" s="360" t="s">
        <v>41</v>
      </c>
      <c r="I1255" s="360" t="s">
        <v>422</v>
      </c>
      <c r="J1255" s="360" t="s">
        <v>1125</v>
      </c>
      <c r="K1255" s="360" t="s">
        <v>1170</v>
      </c>
      <c r="L1255" s="360" t="s">
        <v>32</v>
      </c>
      <c r="M1255" s="361">
        <v>46246200</v>
      </c>
    </row>
    <row r="1256" spans="1:13">
      <c r="A1256" s="360" t="s">
        <v>11635</v>
      </c>
      <c r="B1256" s="360" t="s">
        <v>2339</v>
      </c>
      <c r="C1256" s="360" t="s">
        <v>920</v>
      </c>
      <c r="D1256" s="360">
        <v>4006</v>
      </c>
      <c r="E1256" s="360" t="s">
        <v>1147</v>
      </c>
      <c r="F1256" s="360" t="s">
        <v>552</v>
      </c>
      <c r="G1256" s="360" t="s">
        <v>298</v>
      </c>
      <c r="H1256" s="360" t="s">
        <v>41</v>
      </c>
      <c r="I1256" s="360" t="s">
        <v>422</v>
      </c>
      <c r="J1256" s="360" t="s">
        <v>1125</v>
      </c>
      <c r="K1256" s="360" t="s">
        <v>1171</v>
      </c>
      <c r="L1256" s="360" t="s">
        <v>32</v>
      </c>
      <c r="M1256" s="361">
        <v>39131400</v>
      </c>
    </row>
    <row r="1257" spans="1:13">
      <c r="A1257" s="360" t="s">
        <v>11636</v>
      </c>
      <c r="B1257" s="360" t="s">
        <v>2340</v>
      </c>
      <c r="C1257" s="360" t="s">
        <v>920</v>
      </c>
      <c r="D1257" s="360">
        <v>4006</v>
      </c>
      <c r="E1257" s="360" t="s">
        <v>1147</v>
      </c>
      <c r="F1257" s="360" t="s">
        <v>552</v>
      </c>
      <c r="G1257" s="360" t="s">
        <v>298</v>
      </c>
      <c r="H1257" s="360" t="s">
        <v>41</v>
      </c>
      <c r="I1257" s="360" t="s">
        <v>422</v>
      </c>
      <c r="J1257" s="360" t="s">
        <v>1125</v>
      </c>
      <c r="K1257" s="360" t="s">
        <v>290</v>
      </c>
      <c r="L1257" s="360" t="s">
        <v>32</v>
      </c>
      <c r="M1257" s="361">
        <v>42688800</v>
      </c>
    </row>
    <row r="1258" spans="1:13">
      <c r="A1258" s="360" t="s">
        <v>11637</v>
      </c>
      <c r="B1258" s="360" t="s">
        <v>2341</v>
      </c>
      <c r="C1258" s="360" t="s">
        <v>920</v>
      </c>
      <c r="D1258" s="360">
        <v>4006</v>
      </c>
      <c r="E1258" s="360" t="s">
        <v>1147</v>
      </c>
      <c r="F1258" s="360" t="s">
        <v>552</v>
      </c>
      <c r="G1258" s="360" t="s">
        <v>298</v>
      </c>
      <c r="H1258" s="360" t="s">
        <v>41</v>
      </c>
      <c r="I1258" s="360" t="s">
        <v>422</v>
      </c>
      <c r="J1258" s="360" t="s">
        <v>1125</v>
      </c>
      <c r="K1258" s="360" t="s">
        <v>291</v>
      </c>
      <c r="L1258" s="360" t="s">
        <v>32</v>
      </c>
      <c r="M1258" s="361">
        <v>35574000</v>
      </c>
    </row>
    <row r="1259" spans="1:13">
      <c r="A1259" s="360" t="s">
        <v>11638</v>
      </c>
      <c r="B1259" s="360" t="s">
        <v>2342</v>
      </c>
      <c r="C1259" s="360" t="s">
        <v>920</v>
      </c>
      <c r="D1259" s="360">
        <v>4006</v>
      </c>
      <c r="E1259" s="360" t="s">
        <v>1147</v>
      </c>
      <c r="F1259" s="360" t="s">
        <v>552</v>
      </c>
      <c r="G1259" s="360" t="s">
        <v>298</v>
      </c>
      <c r="H1259" s="360" t="s">
        <v>41</v>
      </c>
      <c r="I1259" s="360" t="s">
        <v>422</v>
      </c>
      <c r="J1259" s="360" t="s">
        <v>1125</v>
      </c>
      <c r="K1259" s="360" t="s">
        <v>1170</v>
      </c>
      <c r="L1259" s="360" t="s">
        <v>218</v>
      </c>
      <c r="M1259" s="361">
        <v>131623800</v>
      </c>
    </row>
    <row r="1260" spans="1:13">
      <c r="A1260" s="360" t="s">
        <v>11639</v>
      </c>
      <c r="B1260" s="360" t="s">
        <v>2343</v>
      </c>
      <c r="C1260" s="360" t="s">
        <v>920</v>
      </c>
      <c r="D1260" s="360">
        <v>4006</v>
      </c>
      <c r="E1260" s="360" t="s">
        <v>1147</v>
      </c>
      <c r="F1260" s="360" t="s">
        <v>552</v>
      </c>
      <c r="G1260" s="360" t="s">
        <v>298</v>
      </c>
      <c r="H1260" s="360" t="s">
        <v>41</v>
      </c>
      <c r="I1260" s="360" t="s">
        <v>422</v>
      </c>
      <c r="J1260" s="360" t="s">
        <v>1125</v>
      </c>
      <c r="K1260" s="360" t="s">
        <v>1171</v>
      </c>
      <c r="L1260" s="360" t="s">
        <v>218</v>
      </c>
      <c r="M1260" s="361">
        <v>114552900</v>
      </c>
    </row>
    <row r="1261" spans="1:13">
      <c r="A1261" s="360" t="s">
        <v>11640</v>
      </c>
      <c r="B1261" s="360" t="s">
        <v>2344</v>
      </c>
      <c r="C1261" s="360" t="s">
        <v>920</v>
      </c>
      <c r="D1261" s="360">
        <v>4006</v>
      </c>
      <c r="E1261" s="360" t="s">
        <v>1147</v>
      </c>
      <c r="F1261" s="360" t="s">
        <v>552</v>
      </c>
      <c r="G1261" s="360" t="s">
        <v>298</v>
      </c>
      <c r="H1261" s="360" t="s">
        <v>41</v>
      </c>
      <c r="I1261" s="360" t="s">
        <v>422</v>
      </c>
      <c r="J1261" s="360" t="s">
        <v>1125</v>
      </c>
      <c r="K1261" s="360" t="s">
        <v>290</v>
      </c>
      <c r="L1261" s="360" t="s">
        <v>218</v>
      </c>
      <c r="M1261" s="361">
        <v>113836800</v>
      </c>
    </row>
    <row r="1262" spans="1:13">
      <c r="A1262" s="360" t="s">
        <v>11641</v>
      </c>
      <c r="B1262" s="360" t="s">
        <v>2345</v>
      </c>
      <c r="C1262" s="360" t="s">
        <v>920</v>
      </c>
      <c r="D1262" s="360">
        <v>4006</v>
      </c>
      <c r="E1262" s="360" t="s">
        <v>1147</v>
      </c>
      <c r="F1262" s="360" t="s">
        <v>552</v>
      </c>
      <c r="G1262" s="360" t="s">
        <v>298</v>
      </c>
      <c r="H1262" s="360" t="s">
        <v>41</v>
      </c>
      <c r="I1262" s="360" t="s">
        <v>422</v>
      </c>
      <c r="J1262" s="360" t="s">
        <v>1125</v>
      </c>
      <c r="K1262" s="360" t="s">
        <v>291</v>
      </c>
      <c r="L1262" s="360" t="s">
        <v>218</v>
      </c>
      <c r="M1262" s="361">
        <v>96765900</v>
      </c>
    </row>
    <row r="1263" spans="1:13">
      <c r="A1263" s="360" t="s">
        <v>11642</v>
      </c>
      <c r="B1263" s="360" t="s">
        <v>2334</v>
      </c>
      <c r="C1263" s="360" t="s">
        <v>920</v>
      </c>
      <c r="D1263" s="360">
        <v>4006</v>
      </c>
      <c r="E1263" s="360" t="s">
        <v>1147</v>
      </c>
      <c r="F1263" s="360" t="s">
        <v>552</v>
      </c>
      <c r="G1263" s="360" t="s">
        <v>298</v>
      </c>
      <c r="H1263" s="360" t="s">
        <v>41</v>
      </c>
      <c r="I1263" s="360" t="s">
        <v>423</v>
      </c>
      <c r="J1263" s="360" t="s">
        <v>1126</v>
      </c>
      <c r="K1263" s="360" t="s">
        <v>1170</v>
      </c>
      <c r="L1263" s="360" t="s">
        <v>34</v>
      </c>
      <c r="M1263" s="361">
        <v>85377600</v>
      </c>
    </row>
    <row r="1264" spans="1:13">
      <c r="A1264" s="360" t="s">
        <v>11643</v>
      </c>
      <c r="B1264" s="360" t="s">
        <v>2335</v>
      </c>
      <c r="C1264" s="360" t="s">
        <v>920</v>
      </c>
      <c r="D1264" s="360">
        <v>4006</v>
      </c>
      <c r="E1264" s="360" t="s">
        <v>1147</v>
      </c>
      <c r="F1264" s="360" t="s">
        <v>552</v>
      </c>
      <c r="G1264" s="360" t="s">
        <v>298</v>
      </c>
      <c r="H1264" s="360" t="s">
        <v>41</v>
      </c>
      <c r="I1264" s="360" t="s">
        <v>423</v>
      </c>
      <c r="J1264" s="360" t="s">
        <v>1126</v>
      </c>
      <c r="K1264" s="360" t="s">
        <v>1171</v>
      </c>
      <c r="L1264" s="360" t="s">
        <v>34</v>
      </c>
      <c r="M1264" s="361">
        <v>73989300</v>
      </c>
    </row>
    <row r="1265" spans="1:13">
      <c r="A1265" s="360" t="s">
        <v>11644</v>
      </c>
      <c r="B1265" s="360" t="s">
        <v>2336</v>
      </c>
      <c r="C1265" s="360" t="s">
        <v>920</v>
      </c>
      <c r="D1265" s="360">
        <v>4006</v>
      </c>
      <c r="E1265" s="360" t="s">
        <v>1147</v>
      </c>
      <c r="F1265" s="360" t="s">
        <v>552</v>
      </c>
      <c r="G1265" s="360" t="s">
        <v>298</v>
      </c>
      <c r="H1265" s="360" t="s">
        <v>41</v>
      </c>
      <c r="I1265" s="360" t="s">
        <v>423</v>
      </c>
      <c r="J1265" s="360" t="s">
        <v>1126</v>
      </c>
      <c r="K1265" s="360" t="s">
        <v>290</v>
      </c>
      <c r="L1265" s="360" t="s">
        <v>34</v>
      </c>
      <c r="M1265" s="361">
        <v>74705400</v>
      </c>
    </row>
    <row r="1266" spans="1:13">
      <c r="A1266" s="360" t="s">
        <v>11645</v>
      </c>
      <c r="B1266" s="360" t="s">
        <v>2337</v>
      </c>
      <c r="C1266" s="360" t="s">
        <v>920</v>
      </c>
      <c r="D1266" s="360">
        <v>4006</v>
      </c>
      <c r="E1266" s="360" t="s">
        <v>1147</v>
      </c>
      <c r="F1266" s="360" t="s">
        <v>552</v>
      </c>
      <c r="G1266" s="360" t="s">
        <v>298</v>
      </c>
      <c r="H1266" s="360" t="s">
        <v>41</v>
      </c>
      <c r="I1266" s="360" t="s">
        <v>423</v>
      </c>
      <c r="J1266" s="360" t="s">
        <v>1126</v>
      </c>
      <c r="K1266" s="360" t="s">
        <v>291</v>
      </c>
      <c r="L1266" s="360" t="s">
        <v>34</v>
      </c>
      <c r="M1266" s="361">
        <v>63317100</v>
      </c>
    </row>
    <row r="1267" spans="1:13">
      <c r="A1267" s="360" t="s">
        <v>11646</v>
      </c>
      <c r="B1267" s="360" t="s">
        <v>2338</v>
      </c>
      <c r="C1267" s="360" t="s">
        <v>920</v>
      </c>
      <c r="D1267" s="360">
        <v>4006</v>
      </c>
      <c r="E1267" s="360" t="s">
        <v>1147</v>
      </c>
      <c r="F1267" s="360" t="s">
        <v>552</v>
      </c>
      <c r="G1267" s="360" t="s">
        <v>298</v>
      </c>
      <c r="H1267" s="360" t="s">
        <v>41</v>
      </c>
      <c r="I1267" s="360" t="s">
        <v>423</v>
      </c>
      <c r="J1267" s="360" t="s">
        <v>1126</v>
      </c>
      <c r="K1267" s="360" t="s">
        <v>1170</v>
      </c>
      <c r="L1267" s="360" t="s">
        <v>32</v>
      </c>
      <c r="M1267" s="361">
        <v>46246200</v>
      </c>
    </row>
    <row r="1268" spans="1:13">
      <c r="A1268" s="360" t="s">
        <v>11647</v>
      </c>
      <c r="B1268" s="360" t="s">
        <v>2339</v>
      </c>
      <c r="C1268" s="360" t="s">
        <v>920</v>
      </c>
      <c r="D1268" s="360">
        <v>4006</v>
      </c>
      <c r="E1268" s="360" t="s">
        <v>1147</v>
      </c>
      <c r="F1268" s="360" t="s">
        <v>552</v>
      </c>
      <c r="G1268" s="360" t="s">
        <v>298</v>
      </c>
      <c r="H1268" s="360" t="s">
        <v>41</v>
      </c>
      <c r="I1268" s="360" t="s">
        <v>423</v>
      </c>
      <c r="J1268" s="360" t="s">
        <v>1126</v>
      </c>
      <c r="K1268" s="360" t="s">
        <v>1171</v>
      </c>
      <c r="L1268" s="360" t="s">
        <v>32</v>
      </c>
      <c r="M1268" s="361">
        <v>39131400</v>
      </c>
    </row>
    <row r="1269" spans="1:13">
      <c r="A1269" s="360" t="s">
        <v>11648</v>
      </c>
      <c r="B1269" s="360" t="s">
        <v>2340</v>
      </c>
      <c r="C1269" s="360" t="s">
        <v>920</v>
      </c>
      <c r="D1269" s="360">
        <v>4006</v>
      </c>
      <c r="E1269" s="360" t="s">
        <v>1147</v>
      </c>
      <c r="F1269" s="360" t="s">
        <v>552</v>
      </c>
      <c r="G1269" s="360" t="s">
        <v>298</v>
      </c>
      <c r="H1269" s="360" t="s">
        <v>41</v>
      </c>
      <c r="I1269" s="360" t="s">
        <v>423</v>
      </c>
      <c r="J1269" s="360" t="s">
        <v>1126</v>
      </c>
      <c r="K1269" s="360" t="s">
        <v>290</v>
      </c>
      <c r="L1269" s="360" t="s">
        <v>32</v>
      </c>
      <c r="M1269" s="361">
        <v>42688800</v>
      </c>
    </row>
    <row r="1270" spans="1:13">
      <c r="A1270" s="360" t="s">
        <v>11649</v>
      </c>
      <c r="B1270" s="360" t="s">
        <v>2341</v>
      </c>
      <c r="C1270" s="360" t="s">
        <v>920</v>
      </c>
      <c r="D1270" s="360">
        <v>4006</v>
      </c>
      <c r="E1270" s="360" t="s">
        <v>1147</v>
      </c>
      <c r="F1270" s="360" t="s">
        <v>552</v>
      </c>
      <c r="G1270" s="360" t="s">
        <v>298</v>
      </c>
      <c r="H1270" s="360" t="s">
        <v>41</v>
      </c>
      <c r="I1270" s="360" t="s">
        <v>423</v>
      </c>
      <c r="J1270" s="360" t="s">
        <v>1126</v>
      </c>
      <c r="K1270" s="360" t="s">
        <v>291</v>
      </c>
      <c r="L1270" s="360" t="s">
        <v>32</v>
      </c>
      <c r="M1270" s="361">
        <v>35574000</v>
      </c>
    </row>
    <row r="1271" spans="1:13">
      <c r="A1271" s="360" t="s">
        <v>11650</v>
      </c>
      <c r="B1271" s="360" t="s">
        <v>2342</v>
      </c>
      <c r="C1271" s="360" t="s">
        <v>920</v>
      </c>
      <c r="D1271" s="360">
        <v>4006</v>
      </c>
      <c r="E1271" s="360" t="s">
        <v>1147</v>
      </c>
      <c r="F1271" s="360" t="s">
        <v>552</v>
      </c>
      <c r="G1271" s="360" t="s">
        <v>298</v>
      </c>
      <c r="H1271" s="360" t="s">
        <v>41</v>
      </c>
      <c r="I1271" s="360" t="s">
        <v>423</v>
      </c>
      <c r="J1271" s="360" t="s">
        <v>1126</v>
      </c>
      <c r="K1271" s="360" t="s">
        <v>1170</v>
      </c>
      <c r="L1271" s="360" t="s">
        <v>218</v>
      </c>
      <c r="M1271" s="361">
        <v>131623800</v>
      </c>
    </row>
    <row r="1272" spans="1:13">
      <c r="A1272" s="360" t="s">
        <v>11651</v>
      </c>
      <c r="B1272" s="360" t="s">
        <v>2343</v>
      </c>
      <c r="C1272" s="360" t="s">
        <v>920</v>
      </c>
      <c r="D1272" s="360">
        <v>4006</v>
      </c>
      <c r="E1272" s="360" t="s">
        <v>1147</v>
      </c>
      <c r="F1272" s="360" t="s">
        <v>552</v>
      </c>
      <c r="G1272" s="360" t="s">
        <v>298</v>
      </c>
      <c r="H1272" s="360" t="s">
        <v>41</v>
      </c>
      <c r="I1272" s="360" t="s">
        <v>423</v>
      </c>
      <c r="J1272" s="360" t="s">
        <v>1126</v>
      </c>
      <c r="K1272" s="360" t="s">
        <v>1171</v>
      </c>
      <c r="L1272" s="360" t="s">
        <v>218</v>
      </c>
      <c r="M1272" s="361">
        <v>114552900</v>
      </c>
    </row>
    <row r="1273" spans="1:13">
      <c r="A1273" s="360" t="s">
        <v>11652</v>
      </c>
      <c r="B1273" s="360" t="s">
        <v>2344</v>
      </c>
      <c r="C1273" s="360" t="s">
        <v>920</v>
      </c>
      <c r="D1273" s="360">
        <v>4006</v>
      </c>
      <c r="E1273" s="360" t="s">
        <v>1147</v>
      </c>
      <c r="F1273" s="360" t="s">
        <v>552</v>
      </c>
      <c r="G1273" s="360" t="s">
        <v>298</v>
      </c>
      <c r="H1273" s="360" t="s">
        <v>41</v>
      </c>
      <c r="I1273" s="360" t="s">
        <v>423</v>
      </c>
      <c r="J1273" s="360" t="s">
        <v>1126</v>
      </c>
      <c r="K1273" s="360" t="s">
        <v>290</v>
      </c>
      <c r="L1273" s="360" t="s">
        <v>218</v>
      </c>
      <c r="M1273" s="361">
        <v>113836800</v>
      </c>
    </row>
    <row r="1274" spans="1:13">
      <c r="A1274" s="360" t="s">
        <v>11653</v>
      </c>
      <c r="B1274" s="360" t="s">
        <v>2345</v>
      </c>
      <c r="C1274" s="360" t="s">
        <v>920</v>
      </c>
      <c r="D1274" s="360">
        <v>4006</v>
      </c>
      <c r="E1274" s="360" t="s">
        <v>1147</v>
      </c>
      <c r="F1274" s="360" t="s">
        <v>552</v>
      </c>
      <c r="G1274" s="360" t="s">
        <v>298</v>
      </c>
      <c r="H1274" s="360" t="s">
        <v>41</v>
      </c>
      <c r="I1274" s="360" t="s">
        <v>423</v>
      </c>
      <c r="J1274" s="360" t="s">
        <v>1126</v>
      </c>
      <c r="K1274" s="360" t="s">
        <v>291</v>
      </c>
      <c r="L1274" s="360" t="s">
        <v>218</v>
      </c>
      <c r="M1274" s="361">
        <v>96765900</v>
      </c>
    </row>
    <row r="1275" spans="1:13">
      <c r="A1275" s="360" t="s">
        <v>11654</v>
      </c>
      <c r="B1275" s="360" t="s">
        <v>2334</v>
      </c>
      <c r="C1275" s="360" t="s">
        <v>920</v>
      </c>
      <c r="D1275" s="360">
        <v>4006</v>
      </c>
      <c r="E1275" s="360" t="s">
        <v>1147</v>
      </c>
      <c r="F1275" s="360" t="s">
        <v>552</v>
      </c>
      <c r="G1275" s="360" t="s">
        <v>298</v>
      </c>
      <c r="H1275" s="360" t="s">
        <v>41</v>
      </c>
      <c r="I1275" s="360" t="s">
        <v>424</v>
      </c>
      <c r="J1275" s="360" t="s">
        <v>1127</v>
      </c>
      <c r="K1275" s="360" t="s">
        <v>1170</v>
      </c>
      <c r="L1275" s="360" t="s">
        <v>34</v>
      </c>
      <c r="M1275" s="361">
        <v>85377600</v>
      </c>
    </row>
    <row r="1276" spans="1:13">
      <c r="A1276" s="360" t="s">
        <v>11655</v>
      </c>
      <c r="B1276" s="360" t="s">
        <v>2335</v>
      </c>
      <c r="C1276" s="360" t="s">
        <v>920</v>
      </c>
      <c r="D1276" s="360">
        <v>4006</v>
      </c>
      <c r="E1276" s="360" t="s">
        <v>1147</v>
      </c>
      <c r="F1276" s="360" t="s">
        <v>552</v>
      </c>
      <c r="G1276" s="360" t="s">
        <v>298</v>
      </c>
      <c r="H1276" s="360" t="s">
        <v>41</v>
      </c>
      <c r="I1276" s="360" t="s">
        <v>424</v>
      </c>
      <c r="J1276" s="360" t="s">
        <v>1127</v>
      </c>
      <c r="K1276" s="360" t="s">
        <v>1171</v>
      </c>
      <c r="L1276" s="360" t="s">
        <v>34</v>
      </c>
      <c r="M1276" s="361">
        <v>73989300</v>
      </c>
    </row>
    <row r="1277" spans="1:13">
      <c r="A1277" s="360" t="s">
        <v>11656</v>
      </c>
      <c r="B1277" s="360" t="s">
        <v>2336</v>
      </c>
      <c r="C1277" s="360" t="s">
        <v>920</v>
      </c>
      <c r="D1277" s="360">
        <v>4006</v>
      </c>
      <c r="E1277" s="360" t="s">
        <v>1147</v>
      </c>
      <c r="F1277" s="360" t="s">
        <v>552</v>
      </c>
      <c r="G1277" s="360" t="s">
        <v>298</v>
      </c>
      <c r="H1277" s="360" t="s">
        <v>41</v>
      </c>
      <c r="I1277" s="360" t="s">
        <v>424</v>
      </c>
      <c r="J1277" s="360" t="s">
        <v>1127</v>
      </c>
      <c r="K1277" s="360" t="s">
        <v>290</v>
      </c>
      <c r="L1277" s="360" t="s">
        <v>34</v>
      </c>
      <c r="M1277" s="361">
        <v>74705400</v>
      </c>
    </row>
    <row r="1278" spans="1:13">
      <c r="A1278" s="360" t="s">
        <v>11657</v>
      </c>
      <c r="B1278" s="360" t="s">
        <v>2337</v>
      </c>
      <c r="C1278" s="360" t="s">
        <v>920</v>
      </c>
      <c r="D1278" s="360">
        <v>4006</v>
      </c>
      <c r="E1278" s="360" t="s">
        <v>1147</v>
      </c>
      <c r="F1278" s="360" t="s">
        <v>552</v>
      </c>
      <c r="G1278" s="360" t="s">
        <v>298</v>
      </c>
      <c r="H1278" s="360" t="s">
        <v>41</v>
      </c>
      <c r="I1278" s="360" t="s">
        <v>424</v>
      </c>
      <c r="J1278" s="360" t="s">
        <v>1127</v>
      </c>
      <c r="K1278" s="360" t="s">
        <v>291</v>
      </c>
      <c r="L1278" s="360" t="s">
        <v>34</v>
      </c>
      <c r="M1278" s="361">
        <v>63317100</v>
      </c>
    </row>
    <row r="1279" spans="1:13">
      <c r="A1279" s="360" t="s">
        <v>11658</v>
      </c>
      <c r="B1279" s="360" t="s">
        <v>2338</v>
      </c>
      <c r="C1279" s="360" t="s">
        <v>920</v>
      </c>
      <c r="D1279" s="360">
        <v>4006</v>
      </c>
      <c r="E1279" s="360" t="s">
        <v>1147</v>
      </c>
      <c r="F1279" s="360" t="s">
        <v>552</v>
      </c>
      <c r="G1279" s="360" t="s">
        <v>298</v>
      </c>
      <c r="H1279" s="360" t="s">
        <v>41</v>
      </c>
      <c r="I1279" s="360" t="s">
        <v>424</v>
      </c>
      <c r="J1279" s="360" t="s">
        <v>1127</v>
      </c>
      <c r="K1279" s="360" t="s">
        <v>1170</v>
      </c>
      <c r="L1279" s="360" t="s">
        <v>32</v>
      </c>
      <c r="M1279" s="361">
        <v>46246200</v>
      </c>
    </row>
    <row r="1280" spans="1:13">
      <c r="A1280" s="360" t="s">
        <v>11659</v>
      </c>
      <c r="B1280" s="360" t="s">
        <v>2339</v>
      </c>
      <c r="C1280" s="360" t="s">
        <v>920</v>
      </c>
      <c r="D1280" s="360">
        <v>4006</v>
      </c>
      <c r="E1280" s="360" t="s">
        <v>1147</v>
      </c>
      <c r="F1280" s="360" t="s">
        <v>552</v>
      </c>
      <c r="G1280" s="360" t="s">
        <v>298</v>
      </c>
      <c r="H1280" s="360" t="s">
        <v>41</v>
      </c>
      <c r="I1280" s="360" t="s">
        <v>424</v>
      </c>
      <c r="J1280" s="360" t="s">
        <v>1127</v>
      </c>
      <c r="K1280" s="360" t="s">
        <v>1171</v>
      </c>
      <c r="L1280" s="360" t="s">
        <v>32</v>
      </c>
      <c r="M1280" s="361">
        <v>39131400</v>
      </c>
    </row>
    <row r="1281" spans="1:13">
      <c r="A1281" s="360" t="s">
        <v>11660</v>
      </c>
      <c r="B1281" s="360" t="s">
        <v>2340</v>
      </c>
      <c r="C1281" s="360" t="s">
        <v>920</v>
      </c>
      <c r="D1281" s="360">
        <v>4006</v>
      </c>
      <c r="E1281" s="360" t="s">
        <v>1147</v>
      </c>
      <c r="F1281" s="360" t="s">
        <v>552</v>
      </c>
      <c r="G1281" s="360" t="s">
        <v>298</v>
      </c>
      <c r="H1281" s="360" t="s">
        <v>41</v>
      </c>
      <c r="I1281" s="360" t="s">
        <v>424</v>
      </c>
      <c r="J1281" s="360" t="s">
        <v>1127</v>
      </c>
      <c r="K1281" s="360" t="s">
        <v>290</v>
      </c>
      <c r="L1281" s="360" t="s">
        <v>32</v>
      </c>
      <c r="M1281" s="361">
        <v>42688800</v>
      </c>
    </row>
    <row r="1282" spans="1:13">
      <c r="A1282" s="360" t="s">
        <v>11661</v>
      </c>
      <c r="B1282" s="360" t="s">
        <v>2341</v>
      </c>
      <c r="C1282" s="360" t="s">
        <v>920</v>
      </c>
      <c r="D1282" s="360">
        <v>4006</v>
      </c>
      <c r="E1282" s="360" t="s">
        <v>1147</v>
      </c>
      <c r="F1282" s="360" t="s">
        <v>552</v>
      </c>
      <c r="G1282" s="360" t="s">
        <v>298</v>
      </c>
      <c r="H1282" s="360" t="s">
        <v>41</v>
      </c>
      <c r="I1282" s="360" t="s">
        <v>424</v>
      </c>
      <c r="J1282" s="360" t="s">
        <v>1127</v>
      </c>
      <c r="K1282" s="360" t="s">
        <v>291</v>
      </c>
      <c r="L1282" s="360" t="s">
        <v>32</v>
      </c>
      <c r="M1282" s="361">
        <v>35574000</v>
      </c>
    </row>
    <row r="1283" spans="1:13">
      <c r="A1283" s="360" t="s">
        <v>11662</v>
      </c>
      <c r="B1283" s="360" t="s">
        <v>2342</v>
      </c>
      <c r="C1283" s="360" t="s">
        <v>920</v>
      </c>
      <c r="D1283" s="360">
        <v>4006</v>
      </c>
      <c r="E1283" s="360" t="s">
        <v>1147</v>
      </c>
      <c r="F1283" s="360" t="s">
        <v>552</v>
      </c>
      <c r="G1283" s="360" t="s">
        <v>298</v>
      </c>
      <c r="H1283" s="360" t="s">
        <v>41</v>
      </c>
      <c r="I1283" s="360" t="s">
        <v>424</v>
      </c>
      <c r="J1283" s="360" t="s">
        <v>1127</v>
      </c>
      <c r="K1283" s="360" t="s">
        <v>1170</v>
      </c>
      <c r="L1283" s="360" t="s">
        <v>218</v>
      </c>
      <c r="M1283" s="361">
        <v>131623800</v>
      </c>
    </row>
    <row r="1284" spans="1:13">
      <c r="A1284" s="360" t="s">
        <v>11663</v>
      </c>
      <c r="B1284" s="360" t="s">
        <v>2343</v>
      </c>
      <c r="C1284" s="360" t="s">
        <v>920</v>
      </c>
      <c r="D1284" s="360">
        <v>4006</v>
      </c>
      <c r="E1284" s="360" t="s">
        <v>1147</v>
      </c>
      <c r="F1284" s="360" t="s">
        <v>552</v>
      </c>
      <c r="G1284" s="360" t="s">
        <v>298</v>
      </c>
      <c r="H1284" s="360" t="s">
        <v>41</v>
      </c>
      <c r="I1284" s="360" t="s">
        <v>424</v>
      </c>
      <c r="J1284" s="360" t="s">
        <v>1127</v>
      </c>
      <c r="K1284" s="360" t="s">
        <v>1171</v>
      </c>
      <c r="L1284" s="360" t="s">
        <v>218</v>
      </c>
      <c r="M1284" s="361">
        <v>114552900</v>
      </c>
    </row>
    <row r="1285" spans="1:13">
      <c r="A1285" s="360" t="s">
        <v>11664</v>
      </c>
      <c r="B1285" s="360" t="s">
        <v>2344</v>
      </c>
      <c r="C1285" s="360" t="s">
        <v>920</v>
      </c>
      <c r="D1285" s="360">
        <v>4006</v>
      </c>
      <c r="E1285" s="360" t="s">
        <v>1147</v>
      </c>
      <c r="F1285" s="360" t="s">
        <v>552</v>
      </c>
      <c r="G1285" s="360" t="s">
        <v>298</v>
      </c>
      <c r="H1285" s="360" t="s">
        <v>41</v>
      </c>
      <c r="I1285" s="360" t="s">
        <v>424</v>
      </c>
      <c r="J1285" s="360" t="s">
        <v>1127</v>
      </c>
      <c r="K1285" s="360" t="s">
        <v>290</v>
      </c>
      <c r="L1285" s="360" t="s">
        <v>218</v>
      </c>
      <c r="M1285" s="361">
        <v>113836800</v>
      </c>
    </row>
    <row r="1286" spans="1:13">
      <c r="A1286" s="360" t="s">
        <v>11665</v>
      </c>
      <c r="B1286" s="360" t="s">
        <v>2345</v>
      </c>
      <c r="C1286" s="360" t="s">
        <v>920</v>
      </c>
      <c r="D1286" s="360">
        <v>4006</v>
      </c>
      <c r="E1286" s="360" t="s">
        <v>1147</v>
      </c>
      <c r="F1286" s="360" t="s">
        <v>552</v>
      </c>
      <c r="G1286" s="360" t="s">
        <v>298</v>
      </c>
      <c r="H1286" s="360" t="s">
        <v>41</v>
      </c>
      <c r="I1286" s="360" t="s">
        <v>424</v>
      </c>
      <c r="J1286" s="360" t="s">
        <v>1127</v>
      </c>
      <c r="K1286" s="360" t="s">
        <v>291</v>
      </c>
      <c r="L1286" s="360" t="s">
        <v>218</v>
      </c>
      <c r="M1286" s="361">
        <v>96765900</v>
      </c>
    </row>
    <row r="1287" spans="1:13">
      <c r="A1287" s="360" t="s">
        <v>11666</v>
      </c>
      <c r="B1287" s="360" t="s">
        <v>2334</v>
      </c>
      <c r="C1287" s="360" t="s">
        <v>920</v>
      </c>
      <c r="D1287" s="360">
        <v>4006</v>
      </c>
      <c r="E1287" s="360" t="s">
        <v>1147</v>
      </c>
      <c r="F1287" s="360" t="s">
        <v>552</v>
      </c>
      <c r="G1287" s="360" t="s">
        <v>298</v>
      </c>
      <c r="H1287" s="360" t="s">
        <v>41</v>
      </c>
      <c r="I1287" s="360" t="s">
        <v>425</v>
      </c>
      <c r="J1287" s="360" t="s">
        <v>1128</v>
      </c>
      <c r="K1287" s="360" t="s">
        <v>1170</v>
      </c>
      <c r="L1287" s="360" t="s">
        <v>34</v>
      </c>
      <c r="M1287" s="361">
        <v>85377600</v>
      </c>
    </row>
    <row r="1288" spans="1:13">
      <c r="A1288" s="360" t="s">
        <v>11667</v>
      </c>
      <c r="B1288" s="360" t="s">
        <v>2335</v>
      </c>
      <c r="C1288" s="360" t="s">
        <v>920</v>
      </c>
      <c r="D1288" s="360">
        <v>4006</v>
      </c>
      <c r="E1288" s="360" t="s">
        <v>1147</v>
      </c>
      <c r="F1288" s="360" t="s">
        <v>552</v>
      </c>
      <c r="G1288" s="360" t="s">
        <v>298</v>
      </c>
      <c r="H1288" s="360" t="s">
        <v>41</v>
      </c>
      <c r="I1288" s="360" t="s">
        <v>425</v>
      </c>
      <c r="J1288" s="360" t="s">
        <v>1128</v>
      </c>
      <c r="K1288" s="360" t="s">
        <v>1171</v>
      </c>
      <c r="L1288" s="360" t="s">
        <v>34</v>
      </c>
      <c r="M1288" s="361">
        <v>73989300</v>
      </c>
    </row>
    <row r="1289" spans="1:13">
      <c r="A1289" s="360" t="s">
        <v>11668</v>
      </c>
      <c r="B1289" s="360" t="s">
        <v>2336</v>
      </c>
      <c r="C1289" s="360" t="s">
        <v>920</v>
      </c>
      <c r="D1289" s="360">
        <v>4006</v>
      </c>
      <c r="E1289" s="360" t="s">
        <v>1147</v>
      </c>
      <c r="F1289" s="360" t="s">
        <v>552</v>
      </c>
      <c r="G1289" s="360" t="s">
        <v>298</v>
      </c>
      <c r="H1289" s="360" t="s">
        <v>41</v>
      </c>
      <c r="I1289" s="360" t="s">
        <v>425</v>
      </c>
      <c r="J1289" s="360" t="s">
        <v>1128</v>
      </c>
      <c r="K1289" s="360" t="s">
        <v>290</v>
      </c>
      <c r="L1289" s="360" t="s">
        <v>34</v>
      </c>
      <c r="M1289" s="361">
        <v>74705400</v>
      </c>
    </row>
    <row r="1290" spans="1:13">
      <c r="A1290" s="360" t="s">
        <v>11669</v>
      </c>
      <c r="B1290" s="360" t="s">
        <v>2337</v>
      </c>
      <c r="C1290" s="360" t="s">
        <v>920</v>
      </c>
      <c r="D1290" s="360">
        <v>4006</v>
      </c>
      <c r="E1290" s="360" t="s">
        <v>1147</v>
      </c>
      <c r="F1290" s="360" t="s">
        <v>552</v>
      </c>
      <c r="G1290" s="360" t="s">
        <v>298</v>
      </c>
      <c r="H1290" s="360" t="s">
        <v>41</v>
      </c>
      <c r="I1290" s="360" t="s">
        <v>425</v>
      </c>
      <c r="J1290" s="360" t="s">
        <v>1128</v>
      </c>
      <c r="K1290" s="360" t="s">
        <v>291</v>
      </c>
      <c r="L1290" s="360" t="s">
        <v>34</v>
      </c>
      <c r="M1290" s="361">
        <v>63317100</v>
      </c>
    </row>
    <row r="1291" spans="1:13">
      <c r="A1291" s="360" t="s">
        <v>11670</v>
      </c>
      <c r="B1291" s="360" t="s">
        <v>2338</v>
      </c>
      <c r="C1291" s="360" t="s">
        <v>920</v>
      </c>
      <c r="D1291" s="360">
        <v>4006</v>
      </c>
      <c r="E1291" s="360" t="s">
        <v>1147</v>
      </c>
      <c r="F1291" s="360" t="s">
        <v>552</v>
      </c>
      <c r="G1291" s="360" t="s">
        <v>298</v>
      </c>
      <c r="H1291" s="360" t="s">
        <v>41</v>
      </c>
      <c r="I1291" s="360" t="s">
        <v>425</v>
      </c>
      <c r="J1291" s="360" t="s">
        <v>1128</v>
      </c>
      <c r="K1291" s="360" t="s">
        <v>1170</v>
      </c>
      <c r="L1291" s="360" t="s">
        <v>32</v>
      </c>
      <c r="M1291" s="361">
        <v>46246200</v>
      </c>
    </row>
    <row r="1292" spans="1:13">
      <c r="A1292" s="360" t="s">
        <v>11671</v>
      </c>
      <c r="B1292" s="360" t="s">
        <v>2339</v>
      </c>
      <c r="C1292" s="360" t="s">
        <v>920</v>
      </c>
      <c r="D1292" s="360">
        <v>4006</v>
      </c>
      <c r="E1292" s="360" t="s">
        <v>1147</v>
      </c>
      <c r="F1292" s="360" t="s">
        <v>552</v>
      </c>
      <c r="G1292" s="360" t="s">
        <v>298</v>
      </c>
      <c r="H1292" s="360" t="s">
        <v>41</v>
      </c>
      <c r="I1292" s="360" t="s">
        <v>425</v>
      </c>
      <c r="J1292" s="360" t="s">
        <v>1128</v>
      </c>
      <c r="K1292" s="360" t="s">
        <v>1171</v>
      </c>
      <c r="L1292" s="360" t="s">
        <v>32</v>
      </c>
      <c r="M1292" s="361">
        <v>39131400</v>
      </c>
    </row>
    <row r="1293" spans="1:13">
      <c r="A1293" s="360" t="s">
        <v>11672</v>
      </c>
      <c r="B1293" s="360" t="s">
        <v>2340</v>
      </c>
      <c r="C1293" s="360" t="s">
        <v>920</v>
      </c>
      <c r="D1293" s="360">
        <v>4006</v>
      </c>
      <c r="E1293" s="360" t="s">
        <v>1147</v>
      </c>
      <c r="F1293" s="360" t="s">
        <v>552</v>
      </c>
      <c r="G1293" s="360" t="s">
        <v>298</v>
      </c>
      <c r="H1293" s="360" t="s">
        <v>41</v>
      </c>
      <c r="I1293" s="360" t="s">
        <v>425</v>
      </c>
      <c r="J1293" s="360" t="s">
        <v>1128</v>
      </c>
      <c r="K1293" s="360" t="s">
        <v>290</v>
      </c>
      <c r="L1293" s="360" t="s">
        <v>32</v>
      </c>
      <c r="M1293" s="361">
        <v>42688800</v>
      </c>
    </row>
    <row r="1294" spans="1:13">
      <c r="A1294" s="360" t="s">
        <v>11673</v>
      </c>
      <c r="B1294" s="360" t="s">
        <v>2341</v>
      </c>
      <c r="C1294" s="360" t="s">
        <v>920</v>
      </c>
      <c r="D1294" s="360">
        <v>4006</v>
      </c>
      <c r="E1294" s="360" t="s">
        <v>1147</v>
      </c>
      <c r="F1294" s="360" t="s">
        <v>552</v>
      </c>
      <c r="G1294" s="360" t="s">
        <v>298</v>
      </c>
      <c r="H1294" s="360" t="s">
        <v>41</v>
      </c>
      <c r="I1294" s="360" t="s">
        <v>425</v>
      </c>
      <c r="J1294" s="360" t="s">
        <v>1128</v>
      </c>
      <c r="K1294" s="360" t="s">
        <v>291</v>
      </c>
      <c r="L1294" s="360" t="s">
        <v>32</v>
      </c>
      <c r="M1294" s="361">
        <v>35574000</v>
      </c>
    </row>
    <row r="1295" spans="1:13">
      <c r="A1295" s="360" t="s">
        <v>11674</v>
      </c>
      <c r="B1295" s="360" t="s">
        <v>2342</v>
      </c>
      <c r="C1295" s="360" t="s">
        <v>920</v>
      </c>
      <c r="D1295" s="360">
        <v>4006</v>
      </c>
      <c r="E1295" s="360" t="s">
        <v>1147</v>
      </c>
      <c r="F1295" s="360" t="s">
        <v>552</v>
      </c>
      <c r="G1295" s="360" t="s">
        <v>298</v>
      </c>
      <c r="H1295" s="360" t="s">
        <v>41</v>
      </c>
      <c r="I1295" s="360" t="s">
        <v>425</v>
      </c>
      <c r="J1295" s="360" t="s">
        <v>1128</v>
      </c>
      <c r="K1295" s="360" t="s">
        <v>1170</v>
      </c>
      <c r="L1295" s="360" t="s">
        <v>218</v>
      </c>
      <c r="M1295" s="361">
        <v>131623800</v>
      </c>
    </row>
    <row r="1296" spans="1:13">
      <c r="A1296" s="360" t="s">
        <v>11675</v>
      </c>
      <c r="B1296" s="360" t="s">
        <v>2343</v>
      </c>
      <c r="C1296" s="360" t="s">
        <v>920</v>
      </c>
      <c r="D1296" s="360">
        <v>4006</v>
      </c>
      <c r="E1296" s="360" t="s">
        <v>1147</v>
      </c>
      <c r="F1296" s="360" t="s">
        <v>552</v>
      </c>
      <c r="G1296" s="360" t="s">
        <v>298</v>
      </c>
      <c r="H1296" s="360" t="s">
        <v>41</v>
      </c>
      <c r="I1296" s="360" t="s">
        <v>425</v>
      </c>
      <c r="J1296" s="360" t="s">
        <v>1128</v>
      </c>
      <c r="K1296" s="360" t="s">
        <v>1171</v>
      </c>
      <c r="L1296" s="360" t="s">
        <v>218</v>
      </c>
      <c r="M1296" s="361">
        <v>114552900</v>
      </c>
    </row>
    <row r="1297" spans="1:13">
      <c r="A1297" s="360" t="s">
        <v>11676</v>
      </c>
      <c r="B1297" s="360" t="s">
        <v>2344</v>
      </c>
      <c r="C1297" s="360" t="s">
        <v>920</v>
      </c>
      <c r="D1297" s="360">
        <v>4006</v>
      </c>
      <c r="E1297" s="360" t="s">
        <v>1147</v>
      </c>
      <c r="F1297" s="360" t="s">
        <v>552</v>
      </c>
      <c r="G1297" s="360" t="s">
        <v>298</v>
      </c>
      <c r="H1297" s="360" t="s">
        <v>41</v>
      </c>
      <c r="I1297" s="360" t="s">
        <v>425</v>
      </c>
      <c r="J1297" s="360" t="s">
        <v>1128</v>
      </c>
      <c r="K1297" s="360" t="s">
        <v>290</v>
      </c>
      <c r="L1297" s="360" t="s">
        <v>218</v>
      </c>
      <c r="M1297" s="361">
        <v>113836800</v>
      </c>
    </row>
    <row r="1298" spans="1:13">
      <c r="A1298" s="360" t="s">
        <v>11677</v>
      </c>
      <c r="B1298" s="360" t="s">
        <v>2345</v>
      </c>
      <c r="C1298" s="360" t="s">
        <v>920</v>
      </c>
      <c r="D1298" s="360">
        <v>4006</v>
      </c>
      <c r="E1298" s="360" t="s">
        <v>1147</v>
      </c>
      <c r="F1298" s="360" t="s">
        <v>552</v>
      </c>
      <c r="G1298" s="360" t="s">
        <v>298</v>
      </c>
      <c r="H1298" s="360" t="s">
        <v>41</v>
      </c>
      <c r="I1298" s="360" t="s">
        <v>425</v>
      </c>
      <c r="J1298" s="360" t="s">
        <v>1128</v>
      </c>
      <c r="K1298" s="360" t="s">
        <v>291</v>
      </c>
      <c r="L1298" s="360" t="s">
        <v>218</v>
      </c>
      <c r="M1298" s="361">
        <v>96765900</v>
      </c>
    </row>
    <row r="1299" spans="1:13">
      <c r="A1299" s="360" t="s">
        <v>11678</v>
      </c>
      <c r="B1299" s="360" t="s">
        <v>2346</v>
      </c>
      <c r="C1299" s="360" t="s">
        <v>920</v>
      </c>
      <c r="D1299" s="360">
        <v>4007</v>
      </c>
      <c r="E1299" s="360" t="s">
        <v>1148</v>
      </c>
      <c r="F1299" s="360" t="s">
        <v>552</v>
      </c>
      <c r="G1299" s="360" t="s">
        <v>298</v>
      </c>
      <c r="H1299" s="360" t="s">
        <v>41</v>
      </c>
      <c r="I1299" s="360" t="s">
        <v>316</v>
      </c>
      <c r="J1299" s="360" t="s">
        <v>1141</v>
      </c>
      <c r="K1299" s="360" t="s">
        <v>1170</v>
      </c>
      <c r="L1299" s="360" t="s">
        <v>34</v>
      </c>
      <c r="M1299" s="361">
        <v>612057600</v>
      </c>
    </row>
    <row r="1300" spans="1:13">
      <c r="A1300" s="360" t="s">
        <v>11679</v>
      </c>
      <c r="B1300" s="360" t="s">
        <v>2347</v>
      </c>
      <c r="C1300" s="360" t="s">
        <v>920</v>
      </c>
      <c r="D1300" s="360">
        <v>4007</v>
      </c>
      <c r="E1300" s="360" t="s">
        <v>1148</v>
      </c>
      <c r="F1300" s="360" t="s">
        <v>552</v>
      </c>
      <c r="G1300" s="360" t="s">
        <v>298</v>
      </c>
      <c r="H1300" s="360" t="s">
        <v>41</v>
      </c>
      <c r="I1300" s="360" t="s">
        <v>316</v>
      </c>
      <c r="J1300" s="360" t="s">
        <v>1141</v>
      </c>
      <c r="K1300" s="360" t="s">
        <v>1171</v>
      </c>
      <c r="L1300" s="360" t="s">
        <v>34</v>
      </c>
      <c r="M1300" s="361">
        <v>536705400</v>
      </c>
    </row>
    <row r="1301" spans="1:13">
      <c r="A1301" s="360" t="s">
        <v>11680</v>
      </c>
      <c r="B1301" s="360" t="s">
        <v>2348</v>
      </c>
      <c r="C1301" s="360" t="s">
        <v>920</v>
      </c>
      <c r="D1301" s="360">
        <v>4007</v>
      </c>
      <c r="E1301" s="360" t="s">
        <v>1148</v>
      </c>
      <c r="F1301" s="360" t="s">
        <v>552</v>
      </c>
      <c r="G1301" s="360" t="s">
        <v>298</v>
      </c>
      <c r="H1301" s="360" t="s">
        <v>41</v>
      </c>
      <c r="I1301" s="360" t="s">
        <v>316</v>
      </c>
      <c r="J1301" s="360" t="s">
        <v>1141</v>
      </c>
      <c r="K1301" s="360" t="s">
        <v>290</v>
      </c>
      <c r="L1301" s="360" t="s">
        <v>34</v>
      </c>
      <c r="M1301" s="361">
        <v>517878900</v>
      </c>
    </row>
    <row r="1302" spans="1:13">
      <c r="A1302" s="360" t="s">
        <v>11681</v>
      </c>
      <c r="B1302" s="360" t="s">
        <v>2349</v>
      </c>
      <c r="C1302" s="360" t="s">
        <v>920</v>
      </c>
      <c r="D1302" s="360">
        <v>4007</v>
      </c>
      <c r="E1302" s="360" t="s">
        <v>1148</v>
      </c>
      <c r="F1302" s="360" t="s">
        <v>552</v>
      </c>
      <c r="G1302" s="360" t="s">
        <v>298</v>
      </c>
      <c r="H1302" s="360" t="s">
        <v>41</v>
      </c>
      <c r="I1302" s="360" t="s">
        <v>316</v>
      </c>
      <c r="J1302" s="360" t="s">
        <v>1141</v>
      </c>
      <c r="K1302" s="360" t="s">
        <v>291</v>
      </c>
      <c r="L1302" s="360" t="s">
        <v>34</v>
      </c>
      <c r="M1302" s="361">
        <v>442572900</v>
      </c>
    </row>
    <row r="1303" spans="1:13">
      <c r="A1303" s="360" t="s">
        <v>11682</v>
      </c>
      <c r="B1303" s="360" t="s">
        <v>2350</v>
      </c>
      <c r="C1303" s="360" t="s">
        <v>920</v>
      </c>
      <c r="D1303" s="360">
        <v>4007</v>
      </c>
      <c r="E1303" s="360" t="s">
        <v>1148</v>
      </c>
      <c r="F1303" s="360" t="s">
        <v>552</v>
      </c>
      <c r="G1303" s="360" t="s">
        <v>298</v>
      </c>
      <c r="H1303" s="360" t="s">
        <v>41</v>
      </c>
      <c r="I1303" s="360" t="s">
        <v>316</v>
      </c>
      <c r="J1303" s="360" t="s">
        <v>1141</v>
      </c>
      <c r="K1303" s="360" t="s">
        <v>1170</v>
      </c>
      <c r="L1303" s="360" t="s">
        <v>32</v>
      </c>
      <c r="M1303" s="361">
        <v>353106600</v>
      </c>
    </row>
    <row r="1304" spans="1:13">
      <c r="A1304" s="360" t="s">
        <v>11683</v>
      </c>
      <c r="B1304" s="360" t="s">
        <v>2351</v>
      </c>
      <c r="C1304" s="360" t="s">
        <v>920</v>
      </c>
      <c r="D1304" s="360">
        <v>4007</v>
      </c>
      <c r="E1304" s="360" t="s">
        <v>1148</v>
      </c>
      <c r="F1304" s="360" t="s">
        <v>552</v>
      </c>
      <c r="G1304" s="360" t="s">
        <v>298</v>
      </c>
      <c r="H1304" s="360" t="s">
        <v>41</v>
      </c>
      <c r="I1304" s="360" t="s">
        <v>316</v>
      </c>
      <c r="J1304" s="360" t="s">
        <v>1141</v>
      </c>
      <c r="K1304" s="360" t="s">
        <v>1171</v>
      </c>
      <c r="L1304" s="360" t="s">
        <v>32</v>
      </c>
      <c r="M1304" s="361">
        <v>306005700</v>
      </c>
    </row>
    <row r="1305" spans="1:13">
      <c r="A1305" s="360" t="s">
        <v>11684</v>
      </c>
      <c r="B1305" s="360" t="s">
        <v>2352</v>
      </c>
      <c r="C1305" s="360" t="s">
        <v>920</v>
      </c>
      <c r="D1305" s="360">
        <v>4007</v>
      </c>
      <c r="E1305" s="360" t="s">
        <v>1148</v>
      </c>
      <c r="F1305" s="360" t="s">
        <v>552</v>
      </c>
      <c r="G1305" s="360" t="s">
        <v>298</v>
      </c>
      <c r="H1305" s="360" t="s">
        <v>41</v>
      </c>
      <c r="I1305" s="360" t="s">
        <v>316</v>
      </c>
      <c r="J1305" s="360" t="s">
        <v>1141</v>
      </c>
      <c r="K1305" s="360" t="s">
        <v>290</v>
      </c>
      <c r="L1305" s="360" t="s">
        <v>32</v>
      </c>
      <c r="M1305" s="361">
        <v>306005700</v>
      </c>
    </row>
    <row r="1306" spans="1:13">
      <c r="A1306" s="360" t="s">
        <v>11685</v>
      </c>
      <c r="B1306" s="360" t="s">
        <v>2353</v>
      </c>
      <c r="C1306" s="360" t="s">
        <v>920</v>
      </c>
      <c r="D1306" s="360">
        <v>4007</v>
      </c>
      <c r="E1306" s="360" t="s">
        <v>1148</v>
      </c>
      <c r="F1306" s="360" t="s">
        <v>552</v>
      </c>
      <c r="G1306" s="360" t="s">
        <v>298</v>
      </c>
      <c r="H1306" s="360" t="s">
        <v>41</v>
      </c>
      <c r="I1306" s="360" t="s">
        <v>316</v>
      </c>
      <c r="J1306" s="360" t="s">
        <v>1141</v>
      </c>
      <c r="K1306" s="360" t="s">
        <v>291</v>
      </c>
      <c r="L1306" s="360" t="s">
        <v>32</v>
      </c>
      <c r="M1306" s="361">
        <v>258951000</v>
      </c>
    </row>
    <row r="1307" spans="1:13">
      <c r="A1307" s="360" t="s">
        <v>11686</v>
      </c>
      <c r="B1307" s="360" t="s">
        <v>2354</v>
      </c>
      <c r="C1307" s="360" t="s">
        <v>920</v>
      </c>
      <c r="D1307" s="360">
        <v>4007</v>
      </c>
      <c r="E1307" s="360" t="s">
        <v>1148</v>
      </c>
      <c r="F1307" s="360" t="s">
        <v>552</v>
      </c>
      <c r="G1307" s="360" t="s">
        <v>298</v>
      </c>
      <c r="H1307" s="360" t="s">
        <v>41</v>
      </c>
      <c r="I1307" s="360" t="s">
        <v>316</v>
      </c>
      <c r="J1307" s="360" t="s">
        <v>1141</v>
      </c>
      <c r="K1307" s="360" t="s">
        <v>1170</v>
      </c>
      <c r="L1307" s="360" t="s">
        <v>218</v>
      </c>
      <c r="M1307" s="361">
        <v>918063300</v>
      </c>
    </row>
    <row r="1308" spans="1:13">
      <c r="A1308" s="360" t="s">
        <v>11687</v>
      </c>
      <c r="B1308" s="360" t="s">
        <v>2355</v>
      </c>
      <c r="C1308" s="360" t="s">
        <v>920</v>
      </c>
      <c r="D1308" s="360">
        <v>4007</v>
      </c>
      <c r="E1308" s="360" t="s">
        <v>1148</v>
      </c>
      <c r="F1308" s="360" t="s">
        <v>552</v>
      </c>
      <c r="G1308" s="360" t="s">
        <v>298</v>
      </c>
      <c r="H1308" s="360" t="s">
        <v>41</v>
      </c>
      <c r="I1308" s="360" t="s">
        <v>316</v>
      </c>
      <c r="J1308" s="360" t="s">
        <v>1141</v>
      </c>
      <c r="K1308" s="360" t="s">
        <v>1171</v>
      </c>
      <c r="L1308" s="360" t="s">
        <v>218</v>
      </c>
      <c r="M1308" s="361">
        <v>805081200</v>
      </c>
    </row>
    <row r="1309" spans="1:13">
      <c r="A1309" s="360" t="s">
        <v>11688</v>
      </c>
      <c r="B1309" s="360" t="s">
        <v>2356</v>
      </c>
      <c r="C1309" s="360" t="s">
        <v>920</v>
      </c>
      <c r="D1309" s="360">
        <v>4007</v>
      </c>
      <c r="E1309" s="360" t="s">
        <v>1148</v>
      </c>
      <c r="F1309" s="360" t="s">
        <v>552</v>
      </c>
      <c r="G1309" s="360" t="s">
        <v>298</v>
      </c>
      <c r="H1309" s="360" t="s">
        <v>41</v>
      </c>
      <c r="I1309" s="360" t="s">
        <v>316</v>
      </c>
      <c r="J1309" s="360" t="s">
        <v>1141</v>
      </c>
      <c r="K1309" s="360" t="s">
        <v>290</v>
      </c>
      <c r="L1309" s="360" t="s">
        <v>218</v>
      </c>
      <c r="M1309" s="361">
        <v>776829900</v>
      </c>
    </row>
    <row r="1310" spans="1:13">
      <c r="A1310" s="360" t="s">
        <v>11689</v>
      </c>
      <c r="B1310" s="360" t="s">
        <v>2357</v>
      </c>
      <c r="C1310" s="360" t="s">
        <v>920</v>
      </c>
      <c r="D1310" s="360">
        <v>4007</v>
      </c>
      <c r="E1310" s="360" t="s">
        <v>1148</v>
      </c>
      <c r="F1310" s="360" t="s">
        <v>552</v>
      </c>
      <c r="G1310" s="360" t="s">
        <v>298</v>
      </c>
      <c r="H1310" s="360" t="s">
        <v>41</v>
      </c>
      <c r="I1310" s="360" t="s">
        <v>316</v>
      </c>
      <c r="J1310" s="360" t="s">
        <v>1141</v>
      </c>
      <c r="K1310" s="360" t="s">
        <v>291</v>
      </c>
      <c r="L1310" s="360" t="s">
        <v>218</v>
      </c>
      <c r="M1310" s="361">
        <v>663847800</v>
      </c>
    </row>
    <row r="1311" spans="1:13">
      <c r="A1311" s="360" t="s">
        <v>11690</v>
      </c>
      <c r="B1311" s="360" t="s">
        <v>2346</v>
      </c>
      <c r="C1311" s="360" t="s">
        <v>920</v>
      </c>
      <c r="D1311" s="360">
        <v>4007</v>
      </c>
      <c r="E1311" s="360" t="s">
        <v>1148</v>
      </c>
      <c r="F1311" s="360" t="s">
        <v>552</v>
      </c>
      <c r="G1311" s="360" t="s">
        <v>298</v>
      </c>
      <c r="H1311" s="360" t="s">
        <v>41</v>
      </c>
      <c r="I1311" s="360" t="s">
        <v>318</v>
      </c>
      <c r="J1311" s="360" t="s">
        <v>1142</v>
      </c>
      <c r="K1311" s="360" t="s">
        <v>1170</v>
      </c>
      <c r="L1311" s="360" t="s">
        <v>34</v>
      </c>
      <c r="M1311" s="361">
        <v>612057600</v>
      </c>
    </row>
    <row r="1312" spans="1:13">
      <c r="A1312" s="360" t="s">
        <v>11691</v>
      </c>
      <c r="B1312" s="360" t="s">
        <v>2347</v>
      </c>
      <c r="C1312" s="360" t="s">
        <v>920</v>
      </c>
      <c r="D1312" s="360">
        <v>4007</v>
      </c>
      <c r="E1312" s="360" t="s">
        <v>1148</v>
      </c>
      <c r="F1312" s="360" t="s">
        <v>552</v>
      </c>
      <c r="G1312" s="360" t="s">
        <v>298</v>
      </c>
      <c r="H1312" s="360" t="s">
        <v>41</v>
      </c>
      <c r="I1312" s="360" t="s">
        <v>318</v>
      </c>
      <c r="J1312" s="360" t="s">
        <v>1142</v>
      </c>
      <c r="K1312" s="360" t="s">
        <v>1171</v>
      </c>
      <c r="L1312" s="360" t="s">
        <v>34</v>
      </c>
      <c r="M1312" s="361">
        <v>536705400</v>
      </c>
    </row>
    <row r="1313" spans="1:13">
      <c r="A1313" s="360" t="s">
        <v>11692</v>
      </c>
      <c r="B1313" s="360" t="s">
        <v>2348</v>
      </c>
      <c r="C1313" s="360" t="s">
        <v>920</v>
      </c>
      <c r="D1313" s="360">
        <v>4007</v>
      </c>
      <c r="E1313" s="360" t="s">
        <v>1148</v>
      </c>
      <c r="F1313" s="360" t="s">
        <v>552</v>
      </c>
      <c r="G1313" s="360" t="s">
        <v>298</v>
      </c>
      <c r="H1313" s="360" t="s">
        <v>41</v>
      </c>
      <c r="I1313" s="360" t="s">
        <v>318</v>
      </c>
      <c r="J1313" s="360" t="s">
        <v>1142</v>
      </c>
      <c r="K1313" s="360" t="s">
        <v>290</v>
      </c>
      <c r="L1313" s="360" t="s">
        <v>34</v>
      </c>
      <c r="M1313" s="361">
        <v>517878900</v>
      </c>
    </row>
    <row r="1314" spans="1:13">
      <c r="A1314" s="360" t="s">
        <v>11693</v>
      </c>
      <c r="B1314" s="360" t="s">
        <v>2349</v>
      </c>
      <c r="C1314" s="360" t="s">
        <v>920</v>
      </c>
      <c r="D1314" s="360">
        <v>4007</v>
      </c>
      <c r="E1314" s="360" t="s">
        <v>1148</v>
      </c>
      <c r="F1314" s="360" t="s">
        <v>552</v>
      </c>
      <c r="G1314" s="360" t="s">
        <v>298</v>
      </c>
      <c r="H1314" s="360" t="s">
        <v>41</v>
      </c>
      <c r="I1314" s="360" t="s">
        <v>318</v>
      </c>
      <c r="J1314" s="360" t="s">
        <v>1142</v>
      </c>
      <c r="K1314" s="360" t="s">
        <v>291</v>
      </c>
      <c r="L1314" s="360" t="s">
        <v>34</v>
      </c>
      <c r="M1314" s="361">
        <v>442572900</v>
      </c>
    </row>
    <row r="1315" spans="1:13">
      <c r="A1315" s="360" t="s">
        <v>11694</v>
      </c>
      <c r="B1315" s="360" t="s">
        <v>2350</v>
      </c>
      <c r="C1315" s="360" t="s">
        <v>920</v>
      </c>
      <c r="D1315" s="360">
        <v>4007</v>
      </c>
      <c r="E1315" s="360" t="s">
        <v>1148</v>
      </c>
      <c r="F1315" s="360" t="s">
        <v>552</v>
      </c>
      <c r="G1315" s="360" t="s">
        <v>298</v>
      </c>
      <c r="H1315" s="360" t="s">
        <v>41</v>
      </c>
      <c r="I1315" s="360" t="s">
        <v>318</v>
      </c>
      <c r="J1315" s="360" t="s">
        <v>1142</v>
      </c>
      <c r="K1315" s="360" t="s">
        <v>1170</v>
      </c>
      <c r="L1315" s="360" t="s">
        <v>32</v>
      </c>
      <c r="M1315" s="361">
        <v>353106600</v>
      </c>
    </row>
    <row r="1316" spans="1:13">
      <c r="A1316" s="360" t="s">
        <v>11695</v>
      </c>
      <c r="B1316" s="360" t="s">
        <v>2351</v>
      </c>
      <c r="C1316" s="360" t="s">
        <v>920</v>
      </c>
      <c r="D1316" s="360">
        <v>4007</v>
      </c>
      <c r="E1316" s="360" t="s">
        <v>1148</v>
      </c>
      <c r="F1316" s="360" t="s">
        <v>552</v>
      </c>
      <c r="G1316" s="360" t="s">
        <v>298</v>
      </c>
      <c r="H1316" s="360" t="s">
        <v>41</v>
      </c>
      <c r="I1316" s="360" t="s">
        <v>318</v>
      </c>
      <c r="J1316" s="360" t="s">
        <v>1142</v>
      </c>
      <c r="K1316" s="360" t="s">
        <v>1171</v>
      </c>
      <c r="L1316" s="360" t="s">
        <v>32</v>
      </c>
      <c r="M1316" s="361">
        <v>306005700</v>
      </c>
    </row>
    <row r="1317" spans="1:13">
      <c r="A1317" s="360" t="s">
        <v>11696</v>
      </c>
      <c r="B1317" s="360" t="s">
        <v>2352</v>
      </c>
      <c r="C1317" s="360" t="s">
        <v>920</v>
      </c>
      <c r="D1317" s="360">
        <v>4007</v>
      </c>
      <c r="E1317" s="360" t="s">
        <v>1148</v>
      </c>
      <c r="F1317" s="360" t="s">
        <v>552</v>
      </c>
      <c r="G1317" s="360" t="s">
        <v>298</v>
      </c>
      <c r="H1317" s="360" t="s">
        <v>41</v>
      </c>
      <c r="I1317" s="360" t="s">
        <v>318</v>
      </c>
      <c r="J1317" s="360" t="s">
        <v>1142</v>
      </c>
      <c r="K1317" s="360" t="s">
        <v>290</v>
      </c>
      <c r="L1317" s="360" t="s">
        <v>32</v>
      </c>
      <c r="M1317" s="361">
        <v>306005700</v>
      </c>
    </row>
    <row r="1318" spans="1:13">
      <c r="A1318" s="360" t="s">
        <v>11697</v>
      </c>
      <c r="B1318" s="360" t="s">
        <v>2353</v>
      </c>
      <c r="C1318" s="360" t="s">
        <v>920</v>
      </c>
      <c r="D1318" s="360">
        <v>4007</v>
      </c>
      <c r="E1318" s="360" t="s">
        <v>1148</v>
      </c>
      <c r="F1318" s="360" t="s">
        <v>552</v>
      </c>
      <c r="G1318" s="360" t="s">
        <v>298</v>
      </c>
      <c r="H1318" s="360" t="s">
        <v>41</v>
      </c>
      <c r="I1318" s="360" t="s">
        <v>318</v>
      </c>
      <c r="J1318" s="360" t="s">
        <v>1142</v>
      </c>
      <c r="K1318" s="360" t="s">
        <v>291</v>
      </c>
      <c r="L1318" s="360" t="s">
        <v>32</v>
      </c>
      <c r="M1318" s="361">
        <v>258951000</v>
      </c>
    </row>
    <row r="1319" spans="1:13">
      <c r="A1319" s="360" t="s">
        <v>11698</v>
      </c>
      <c r="B1319" s="360" t="s">
        <v>2354</v>
      </c>
      <c r="C1319" s="360" t="s">
        <v>920</v>
      </c>
      <c r="D1319" s="360">
        <v>4007</v>
      </c>
      <c r="E1319" s="360" t="s">
        <v>1148</v>
      </c>
      <c r="F1319" s="360" t="s">
        <v>552</v>
      </c>
      <c r="G1319" s="360" t="s">
        <v>298</v>
      </c>
      <c r="H1319" s="360" t="s">
        <v>41</v>
      </c>
      <c r="I1319" s="360" t="s">
        <v>318</v>
      </c>
      <c r="J1319" s="360" t="s">
        <v>1142</v>
      </c>
      <c r="K1319" s="360" t="s">
        <v>1170</v>
      </c>
      <c r="L1319" s="360" t="s">
        <v>218</v>
      </c>
      <c r="M1319" s="361">
        <v>918063300</v>
      </c>
    </row>
    <row r="1320" spans="1:13">
      <c r="A1320" s="360" t="s">
        <v>11699</v>
      </c>
      <c r="B1320" s="360" t="s">
        <v>2355</v>
      </c>
      <c r="C1320" s="360" t="s">
        <v>920</v>
      </c>
      <c r="D1320" s="360">
        <v>4007</v>
      </c>
      <c r="E1320" s="360" t="s">
        <v>1148</v>
      </c>
      <c r="F1320" s="360" t="s">
        <v>552</v>
      </c>
      <c r="G1320" s="360" t="s">
        <v>298</v>
      </c>
      <c r="H1320" s="360" t="s">
        <v>41</v>
      </c>
      <c r="I1320" s="360" t="s">
        <v>318</v>
      </c>
      <c r="J1320" s="360" t="s">
        <v>1142</v>
      </c>
      <c r="K1320" s="360" t="s">
        <v>1171</v>
      </c>
      <c r="L1320" s="360" t="s">
        <v>218</v>
      </c>
      <c r="M1320" s="361">
        <v>805081200</v>
      </c>
    </row>
    <row r="1321" spans="1:13">
      <c r="A1321" s="360" t="s">
        <v>11700</v>
      </c>
      <c r="B1321" s="360" t="s">
        <v>2356</v>
      </c>
      <c r="C1321" s="360" t="s">
        <v>920</v>
      </c>
      <c r="D1321" s="360">
        <v>4007</v>
      </c>
      <c r="E1321" s="360" t="s">
        <v>1148</v>
      </c>
      <c r="F1321" s="360" t="s">
        <v>552</v>
      </c>
      <c r="G1321" s="360" t="s">
        <v>298</v>
      </c>
      <c r="H1321" s="360" t="s">
        <v>41</v>
      </c>
      <c r="I1321" s="360" t="s">
        <v>318</v>
      </c>
      <c r="J1321" s="360" t="s">
        <v>1142</v>
      </c>
      <c r="K1321" s="360" t="s">
        <v>290</v>
      </c>
      <c r="L1321" s="360" t="s">
        <v>218</v>
      </c>
      <c r="M1321" s="361">
        <v>776829900</v>
      </c>
    </row>
    <row r="1322" spans="1:13">
      <c r="A1322" s="360" t="s">
        <v>11701</v>
      </c>
      <c r="B1322" s="360" t="s">
        <v>2357</v>
      </c>
      <c r="C1322" s="360" t="s">
        <v>920</v>
      </c>
      <c r="D1322" s="360">
        <v>4007</v>
      </c>
      <c r="E1322" s="360" t="s">
        <v>1148</v>
      </c>
      <c r="F1322" s="360" t="s">
        <v>552</v>
      </c>
      <c r="G1322" s="360" t="s">
        <v>298</v>
      </c>
      <c r="H1322" s="360" t="s">
        <v>41</v>
      </c>
      <c r="I1322" s="360" t="s">
        <v>318</v>
      </c>
      <c r="J1322" s="360" t="s">
        <v>1142</v>
      </c>
      <c r="K1322" s="360" t="s">
        <v>291</v>
      </c>
      <c r="L1322" s="360" t="s">
        <v>218</v>
      </c>
      <c r="M1322" s="361">
        <v>663847800</v>
      </c>
    </row>
    <row r="1323" spans="1:13">
      <c r="A1323" s="360" t="s">
        <v>11702</v>
      </c>
      <c r="B1323" s="360" t="s">
        <v>2346</v>
      </c>
      <c r="C1323" s="360" t="s">
        <v>920</v>
      </c>
      <c r="D1323" s="360">
        <v>4007</v>
      </c>
      <c r="E1323" s="360" t="s">
        <v>1148</v>
      </c>
      <c r="F1323" s="360" t="s">
        <v>552</v>
      </c>
      <c r="G1323" s="360" t="s">
        <v>298</v>
      </c>
      <c r="H1323" s="360" t="s">
        <v>41</v>
      </c>
      <c r="I1323" s="360" t="s">
        <v>320</v>
      </c>
      <c r="J1323" s="360" t="s">
        <v>1137</v>
      </c>
      <c r="K1323" s="360" t="s">
        <v>1170</v>
      </c>
      <c r="L1323" s="360" t="s">
        <v>34</v>
      </c>
      <c r="M1323" s="361">
        <v>612057600</v>
      </c>
    </row>
    <row r="1324" spans="1:13">
      <c r="A1324" s="360" t="s">
        <v>11703</v>
      </c>
      <c r="B1324" s="360" t="s">
        <v>2347</v>
      </c>
      <c r="C1324" s="360" t="s">
        <v>920</v>
      </c>
      <c r="D1324" s="360">
        <v>4007</v>
      </c>
      <c r="E1324" s="360" t="s">
        <v>1148</v>
      </c>
      <c r="F1324" s="360" t="s">
        <v>552</v>
      </c>
      <c r="G1324" s="360" t="s">
        <v>298</v>
      </c>
      <c r="H1324" s="360" t="s">
        <v>41</v>
      </c>
      <c r="I1324" s="360" t="s">
        <v>320</v>
      </c>
      <c r="J1324" s="360" t="s">
        <v>1137</v>
      </c>
      <c r="K1324" s="360" t="s">
        <v>1171</v>
      </c>
      <c r="L1324" s="360" t="s">
        <v>34</v>
      </c>
      <c r="M1324" s="361">
        <v>536705400</v>
      </c>
    </row>
    <row r="1325" spans="1:13">
      <c r="A1325" s="360" t="s">
        <v>11704</v>
      </c>
      <c r="B1325" s="360" t="s">
        <v>2348</v>
      </c>
      <c r="C1325" s="360" t="s">
        <v>920</v>
      </c>
      <c r="D1325" s="360">
        <v>4007</v>
      </c>
      <c r="E1325" s="360" t="s">
        <v>1148</v>
      </c>
      <c r="F1325" s="360" t="s">
        <v>552</v>
      </c>
      <c r="G1325" s="360" t="s">
        <v>298</v>
      </c>
      <c r="H1325" s="360" t="s">
        <v>41</v>
      </c>
      <c r="I1325" s="360" t="s">
        <v>320</v>
      </c>
      <c r="J1325" s="360" t="s">
        <v>1137</v>
      </c>
      <c r="K1325" s="360" t="s">
        <v>290</v>
      </c>
      <c r="L1325" s="360" t="s">
        <v>34</v>
      </c>
      <c r="M1325" s="361">
        <v>517878900</v>
      </c>
    </row>
    <row r="1326" spans="1:13">
      <c r="A1326" s="360" t="s">
        <v>11705</v>
      </c>
      <c r="B1326" s="360" t="s">
        <v>2349</v>
      </c>
      <c r="C1326" s="360" t="s">
        <v>920</v>
      </c>
      <c r="D1326" s="360">
        <v>4007</v>
      </c>
      <c r="E1326" s="360" t="s">
        <v>1148</v>
      </c>
      <c r="F1326" s="360" t="s">
        <v>552</v>
      </c>
      <c r="G1326" s="360" t="s">
        <v>298</v>
      </c>
      <c r="H1326" s="360" t="s">
        <v>41</v>
      </c>
      <c r="I1326" s="360" t="s">
        <v>320</v>
      </c>
      <c r="J1326" s="360" t="s">
        <v>1137</v>
      </c>
      <c r="K1326" s="360" t="s">
        <v>291</v>
      </c>
      <c r="L1326" s="360" t="s">
        <v>34</v>
      </c>
      <c r="M1326" s="361">
        <v>442572900</v>
      </c>
    </row>
    <row r="1327" spans="1:13">
      <c r="A1327" s="360" t="s">
        <v>11706</v>
      </c>
      <c r="B1327" s="360" t="s">
        <v>2350</v>
      </c>
      <c r="C1327" s="360" t="s">
        <v>920</v>
      </c>
      <c r="D1327" s="360">
        <v>4007</v>
      </c>
      <c r="E1327" s="360" t="s">
        <v>1148</v>
      </c>
      <c r="F1327" s="360" t="s">
        <v>552</v>
      </c>
      <c r="G1327" s="360" t="s">
        <v>298</v>
      </c>
      <c r="H1327" s="360" t="s">
        <v>41</v>
      </c>
      <c r="I1327" s="360" t="s">
        <v>320</v>
      </c>
      <c r="J1327" s="360" t="s">
        <v>1137</v>
      </c>
      <c r="K1327" s="360" t="s">
        <v>1170</v>
      </c>
      <c r="L1327" s="360" t="s">
        <v>32</v>
      </c>
      <c r="M1327" s="361">
        <v>353106600</v>
      </c>
    </row>
    <row r="1328" spans="1:13">
      <c r="A1328" s="360" t="s">
        <v>11707</v>
      </c>
      <c r="B1328" s="360" t="s">
        <v>2351</v>
      </c>
      <c r="C1328" s="360" t="s">
        <v>920</v>
      </c>
      <c r="D1328" s="360">
        <v>4007</v>
      </c>
      <c r="E1328" s="360" t="s">
        <v>1148</v>
      </c>
      <c r="F1328" s="360" t="s">
        <v>552</v>
      </c>
      <c r="G1328" s="360" t="s">
        <v>298</v>
      </c>
      <c r="H1328" s="360" t="s">
        <v>41</v>
      </c>
      <c r="I1328" s="360" t="s">
        <v>320</v>
      </c>
      <c r="J1328" s="360" t="s">
        <v>1137</v>
      </c>
      <c r="K1328" s="360" t="s">
        <v>1171</v>
      </c>
      <c r="L1328" s="360" t="s">
        <v>32</v>
      </c>
      <c r="M1328" s="361">
        <v>306005700</v>
      </c>
    </row>
    <row r="1329" spans="1:13">
      <c r="A1329" s="360" t="s">
        <v>11708</v>
      </c>
      <c r="B1329" s="360" t="s">
        <v>2352</v>
      </c>
      <c r="C1329" s="360" t="s">
        <v>920</v>
      </c>
      <c r="D1329" s="360">
        <v>4007</v>
      </c>
      <c r="E1329" s="360" t="s">
        <v>1148</v>
      </c>
      <c r="F1329" s="360" t="s">
        <v>552</v>
      </c>
      <c r="G1329" s="360" t="s">
        <v>298</v>
      </c>
      <c r="H1329" s="360" t="s">
        <v>41</v>
      </c>
      <c r="I1329" s="360" t="s">
        <v>320</v>
      </c>
      <c r="J1329" s="360" t="s">
        <v>1137</v>
      </c>
      <c r="K1329" s="360" t="s">
        <v>290</v>
      </c>
      <c r="L1329" s="360" t="s">
        <v>32</v>
      </c>
      <c r="M1329" s="361">
        <v>306005700</v>
      </c>
    </row>
    <row r="1330" spans="1:13">
      <c r="A1330" s="360" t="s">
        <v>11709</v>
      </c>
      <c r="B1330" s="360" t="s">
        <v>2353</v>
      </c>
      <c r="C1330" s="360" t="s">
        <v>920</v>
      </c>
      <c r="D1330" s="360">
        <v>4007</v>
      </c>
      <c r="E1330" s="360" t="s">
        <v>1148</v>
      </c>
      <c r="F1330" s="360" t="s">
        <v>552</v>
      </c>
      <c r="G1330" s="360" t="s">
        <v>298</v>
      </c>
      <c r="H1330" s="360" t="s">
        <v>41</v>
      </c>
      <c r="I1330" s="360" t="s">
        <v>320</v>
      </c>
      <c r="J1330" s="360" t="s">
        <v>1137</v>
      </c>
      <c r="K1330" s="360" t="s">
        <v>291</v>
      </c>
      <c r="L1330" s="360" t="s">
        <v>32</v>
      </c>
      <c r="M1330" s="361">
        <v>258951000</v>
      </c>
    </row>
    <row r="1331" spans="1:13">
      <c r="A1331" s="360" t="s">
        <v>11710</v>
      </c>
      <c r="B1331" s="360" t="s">
        <v>2354</v>
      </c>
      <c r="C1331" s="360" t="s">
        <v>920</v>
      </c>
      <c r="D1331" s="360">
        <v>4007</v>
      </c>
      <c r="E1331" s="360" t="s">
        <v>1148</v>
      </c>
      <c r="F1331" s="360" t="s">
        <v>552</v>
      </c>
      <c r="G1331" s="360" t="s">
        <v>298</v>
      </c>
      <c r="H1331" s="360" t="s">
        <v>41</v>
      </c>
      <c r="I1331" s="360" t="s">
        <v>320</v>
      </c>
      <c r="J1331" s="360" t="s">
        <v>1137</v>
      </c>
      <c r="K1331" s="360" t="s">
        <v>1170</v>
      </c>
      <c r="L1331" s="360" t="s">
        <v>218</v>
      </c>
      <c r="M1331" s="361">
        <v>918063300</v>
      </c>
    </row>
    <row r="1332" spans="1:13">
      <c r="A1332" s="360" t="s">
        <v>11711</v>
      </c>
      <c r="B1332" s="360" t="s">
        <v>2355</v>
      </c>
      <c r="C1332" s="360" t="s">
        <v>920</v>
      </c>
      <c r="D1332" s="360">
        <v>4007</v>
      </c>
      <c r="E1332" s="360" t="s">
        <v>1148</v>
      </c>
      <c r="F1332" s="360" t="s">
        <v>552</v>
      </c>
      <c r="G1332" s="360" t="s">
        <v>298</v>
      </c>
      <c r="H1332" s="360" t="s">
        <v>41</v>
      </c>
      <c r="I1332" s="360" t="s">
        <v>320</v>
      </c>
      <c r="J1332" s="360" t="s">
        <v>1137</v>
      </c>
      <c r="K1332" s="360" t="s">
        <v>1171</v>
      </c>
      <c r="L1332" s="360" t="s">
        <v>218</v>
      </c>
      <c r="M1332" s="361">
        <v>805081200</v>
      </c>
    </row>
    <row r="1333" spans="1:13">
      <c r="A1333" s="360" t="s">
        <v>11712</v>
      </c>
      <c r="B1333" s="360" t="s">
        <v>2356</v>
      </c>
      <c r="C1333" s="360" t="s">
        <v>920</v>
      </c>
      <c r="D1333" s="360">
        <v>4007</v>
      </c>
      <c r="E1333" s="360" t="s">
        <v>1148</v>
      </c>
      <c r="F1333" s="360" t="s">
        <v>552</v>
      </c>
      <c r="G1333" s="360" t="s">
        <v>298</v>
      </c>
      <c r="H1333" s="360" t="s">
        <v>41</v>
      </c>
      <c r="I1333" s="360" t="s">
        <v>320</v>
      </c>
      <c r="J1333" s="360" t="s">
        <v>1137</v>
      </c>
      <c r="K1333" s="360" t="s">
        <v>290</v>
      </c>
      <c r="L1333" s="360" t="s">
        <v>218</v>
      </c>
      <c r="M1333" s="361">
        <v>776829900</v>
      </c>
    </row>
    <row r="1334" spans="1:13">
      <c r="A1334" s="360" t="s">
        <v>11713</v>
      </c>
      <c r="B1334" s="360" t="s">
        <v>2357</v>
      </c>
      <c r="C1334" s="360" t="s">
        <v>920</v>
      </c>
      <c r="D1334" s="360">
        <v>4007</v>
      </c>
      <c r="E1334" s="360" t="s">
        <v>1148</v>
      </c>
      <c r="F1334" s="360" t="s">
        <v>552</v>
      </c>
      <c r="G1334" s="360" t="s">
        <v>298</v>
      </c>
      <c r="H1334" s="360" t="s">
        <v>41</v>
      </c>
      <c r="I1334" s="360" t="s">
        <v>320</v>
      </c>
      <c r="J1334" s="360" t="s">
        <v>1137</v>
      </c>
      <c r="K1334" s="360" t="s">
        <v>291</v>
      </c>
      <c r="L1334" s="360" t="s">
        <v>218</v>
      </c>
      <c r="M1334" s="361">
        <v>663847800</v>
      </c>
    </row>
    <row r="1335" spans="1:13">
      <c r="A1335" s="360" t="s">
        <v>11714</v>
      </c>
      <c r="B1335" s="360" t="s">
        <v>2346</v>
      </c>
      <c r="C1335" s="360" t="s">
        <v>920</v>
      </c>
      <c r="D1335" s="360">
        <v>4007</v>
      </c>
      <c r="E1335" s="360" t="s">
        <v>1148</v>
      </c>
      <c r="F1335" s="360" t="s">
        <v>552</v>
      </c>
      <c r="G1335" s="360" t="s">
        <v>298</v>
      </c>
      <c r="H1335" s="360" t="s">
        <v>41</v>
      </c>
      <c r="I1335" s="360" t="s">
        <v>322</v>
      </c>
      <c r="J1335" s="360" t="s">
        <v>1136</v>
      </c>
      <c r="K1335" s="360" t="s">
        <v>1170</v>
      </c>
      <c r="L1335" s="360" t="s">
        <v>34</v>
      </c>
      <c r="M1335" s="361">
        <v>612057600</v>
      </c>
    </row>
    <row r="1336" spans="1:13">
      <c r="A1336" s="360" t="s">
        <v>11715</v>
      </c>
      <c r="B1336" s="360" t="s">
        <v>2347</v>
      </c>
      <c r="C1336" s="360" t="s">
        <v>920</v>
      </c>
      <c r="D1336" s="360">
        <v>4007</v>
      </c>
      <c r="E1336" s="360" t="s">
        <v>1148</v>
      </c>
      <c r="F1336" s="360" t="s">
        <v>552</v>
      </c>
      <c r="G1336" s="360" t="s">
        <v>298</v>
      </c>
      <c r="H1336" s="360" t="s">
        <v>41</v>
      </c>
      <c r="I1336" s="360" t="s">
        <v>322</v>
      </c>
      <c r="J1336" s="360" t="s">
        <v>1136</v>
      </c>
      <c r="K1336" s="360" t="s">
        <v>1171</v>
      </c>
      <c r="L1336" s="360" t="s">
        <v>34</v>
      </c>
      <c r="M1336" s="361">
        <v>536705400</v>
      </c>
    </row>
    <row r="1337" spans="1:13">
      <c r="A1337" s="360" t="s">
        <v>11716</v>
      </c>
      <c r="B1337" s="360" t="s">
        <v>2348</v>
      </c>
      <c r="C1337" s="360" t="s">
        <v>920</v>
      </c>
      <c r="D1337" s="360">
        <v>4007</v>
      </c>
      <c r="E1337" s="360" t="s">
        <v>1148</v>
      </c>
      <c r="F1337" s="360" t="s">
        <v>552</v>
      </c>
      <c r="G1337" s="360" t="s">
        <v>298</v>
      </c>
      <c r="H1337" s="360" t="s">
        <v>41</v>
      </c>
      <c r="I1337" s="360" t="s">
        <v>322</v>
      </c>
      <c r="J1337" s="360" t="s">
        <v>1136</v>
      </c>
      <c r="K1337" s="360" t="s">
        <v>290</v>
      </c>
      <c r="L1337" s="360" t="s">
        <v>34</v>
      </c>
      <c r="M1337" s="361">
        <v>517878900</v>
      </c>
    </row>
    <row r="1338" spans="1:13">
      <c r="A1338" s="360" t="s">
        <v>11717</v>
      </c>
      <c r="B1338" s="360" t="s">
        <v>2349</v>
      </c>
      <c r="C1338" s="360" t="s">
        <v>920</v>
      </c>
      <c r="D1338" s="360">
        <v>4007</v>
      </c>
      <c r="E1338" s="360" t="s">
        <v>1148</v>
      </c>
      <c r="F1338" s="360" t="s">
        <v>552</v>
      </c>
      <c r="G1338" s="360" t="s">
        <v>298</v>
      </c>
      <c r="H1338" s="360" t="s">
        <v>41</v>
      </c>
      <c r="I1338" s="360" t="s">
        <v>322</v>
      </c>
      <c r="J1338" s="360" t="s">
        <v>1136</v>
      </c>
      <c r="K1338" s="360" t="s">
        <v>291</v>
      </c>
      <c r="L1338" s="360" t="s">
        <v>34</v>
      </c>
      <c r="M1338" s="361">
        <v>442572900</v>
      </c>
    </row>
    <row r="1339" spans="1:13">
      <c r="A1339" s="360" t="s">
        <v>11718</v>
      </c>
      <c r="B1339" s="360" t="s">
        <v>2350</v>
      </c>
      <c r="C1339" s="360" t="s">
        <v>920</v>
      </c>
      <c r="D1339" s="360">
        <v>4007</v>
      </c>
      <c r="E1339" s="360" t="s">
        <v>1148</v>
      </c>
      <c r="F1339" s="360" t="s">
        <v>552</v>
      </c>
      <c r="G1339" s="360" t="s">
        <v>298</v>
      </c>
      <c r="H1339" s="360" t="s">
        <v>41</v>
      </c>
      <c r="I1339" s="360" t="s">
        <v>322</v>
      </c>
      <c r="J1339" s="360" t="s">
        <v>1136</v>
      </c>
      <c r="K1339" s="360" t="s">
        <v>1170</v>
      </c>
      <c r="L1339" s="360" t="s">
        <v>32</v>
      </c>
      <c r="M1339" s="361">
        <v>353106600</v>
      </c>
    </row>
    <row r="1340" spans="1:13">
      <c r="A1340" s="360" t="s">
        <v>11719</v>
      </c>
      <c r="B1340" s="360" t="s">
        <v>2351</v>
      </c>
      <c r="C1340" s="360" t="s">
        <v>920</v>
      </c>
      <c r="D1340" s="360">
        <v>4007</v>
      </c>
      <c r="E1340" s="360" t="s">
        <v>1148</v>
      </c>
      <c r="F1340" s="360" t="s">
        <v>552</v>
      </c>
      <c r="G1340" s="360" t="s">
        <v>298</v>
      </c>
      <c r="H1340" s="360" t="s">
        <v>41</v>
      </c>
      <c r="I1340" s="360" t="s">
        <v>322</v>
      </c>
      <c r="J1340" s="360" t="s">
        <v>1136</v>
      </c>
      <c r="K1340" s="360" t="s">
        <v>1171</v>
      </c>
      <c r="L1340" s="360" t="s">
        <v>32</v>
      </c>
      <c r="M1340" s="361">
        <v>306005700</v>
      </c>
    </row>
    <row r="1341" spans="1:13">
      <c r="A1341" s="360" t="s">
        <v>11720</v>
      </c>
      <c r="B1341" s="360" t="s">
        <v>2352</v>
      </c>
      <c r="C1341" s="360" t="s">
        <v>920</v>
      </c>
      <c r="D1341" s="360">
        <v>4007</v>
      </c>
      <c r="E1341" s="360" t="s">
        <v>1148</v>
      </c>
      <c r="F1341" s="360" t="s">
        <v>552</v>
      </c>
      <c r="G1341" s="360" t="s">
        <v>298</v>
      </c>
      <c r="H1341" s="360" t="s">
        <v>41</v>
      </c>
      <c r="I1341" s="360" t="s">
        <v>322</v>
      </c>
      <c r="J1341" s="360" t="s">
        <v>1136</v>
      </c>
      <c r="K1341" s="360" t="s">
        <v>290</v>
      </c>
      <c r="L1341" s="360" t="s">
        <v>32</v>
      </c>
      <c r="M1341" s="361">
        <v>306005700</v>
      </c>
    </row>
    <row r="1342" spans="1:13">
      <c r="A1342" s="360" t="s">
        <v>11721</v>
      </c>
      <c r="B1342" s="360" t="s">
        <v>2353</v>
      </c>
      <c r="C1342" s="360" t="s">
        <v>920</v>
      </c>
      <c r="D1342" s="360">
        <v>4007</v>
      </c>
      <c r="E1342" s="360" t="s">
        <v>1148</v>
      </c>
      <c r="F1342" s="360" t="s">
        <v>552</v>
      </c>
      <c r="G1342" s="360" t="s">
        <v>298</v>
      </c>
      <c r="H1342" s="360" t="s">
        <v>41</v>
      </c>
      <c r="I1342" s="360" t="s">
        <v>322</v>
      </c>
      <c r="J1342" s="360" t="s">
        <v>1136</v>
      </c>
      <c r="K1342" s="360" t="s">
        <v>291</v>
      </c>
      <c r="L1342" s="360" t="s">
        <v>32</v>
      </c>
      <c r="M1342" s="361">
        <v>258951000</v>
      </c>
    </row>
    <row r="1343" spans="1:13">
      <c r="A1343" s="360" t="s">
        <v>11722</v>
      </c>
      <c r="B1343" s="360" t="s">
        <v>2354</v>
      </c>
      <c r="C1343" s="360" t="s">
        <v>920</v>
      </c>
      <c r="D1343" s="360">
        <v>4007</v>
      </c>
      <c r="E1343" s="360" t="s">
        <v>1148</v>
      </c>
      <c r="F1343" s="360" t="s">
        <v>552</v>
      </c>
      <c r="G1343" s="360" t="s">
        <v>298</v>
      </c>
      <c r="H1343" s="360" t="s">
        <v>41</v>
      </c>
      <c r="I1343" s="360" t="s">
        <v>322</v>
      </c>
      <c r="J1343" s="360" t="s">
        <v>1136</v>
      </c>
      <c r="K1343" s="360" t="s">
        <v>1170</v>
      </c>
      <c r="L1343" s="360" t="s">
        <v>218</v>
      </c>
      <c r="M1343" s="361">
        <v>918063300</v>
      </c>
    </row>
    <row r="1344" spans="1:13">
      <c r="A1344" s="360" t="s">
        <v>11723</v>
      </c>
      <c r="B1344" s="360" t="s">
        <v>2355</v>
      </c>
      <c r="C1344" s="360" t="s">
        <v>920</v>
      </c>
      <c r="D1344" s="360">
        <v>4007</v>
      </c>
      <c r="E1344" s="360" t="s">
        <v>1148</v>
      </c>
      <c r="F1344" s="360" t="s">
        <v>552</v>
      </c>
      <c r="G1344" s="360" t="s">
        <v>298</v>
      </c>
      <c r="H1344" s="360" t="s">
        <v>41</v>
      </c>
      <c r="I1344" s="360" t="s">
        <v>322</v>
      </c>
      <c r="J1344" s="360" t="s">
        <v>1136</v>
      </c>
      <c r="K1344" s="360" t="s">
        <v>1171</v>
      </c>
      <c r="L1344" s="360" t="s">
        <v>218</v>
      </c>
      <c r="M1344" s="361">
        <v>805081200</v>
      </c>
    </row>
    <row r="1345" spans="1:13">
      <c r="A1345" s="360" t="s">
        <v>11724</v>
      </c>
      <c r="B1345" s="360" t="s">
        <v>2356</v>
      </c>
      <c r="C1345" s="360" t="s">
        <v>920</v>
      </c>
      <c r="D1345" s="360">
        <v>4007</v>
      </c>
      <c r="E1345" s="360" t="s">
        <v>1148</v>
      </c>
      <c r="F1345" s="360" t="s">
        <v>552</v>
      </c>
      <c r="G1345" s="360" t="s">
        <v>298</v>
      </c>
      <c r="H1345" s="360" t="s">
        <v>41</v>
      </c>
      <c r="I1345" s="360" t="s">
        <v>322</v>
      </c>
      <c r="J1345" s="360" t="s">
        <v>1136</v>
      </c>
      <c r="K1345" s="360" t="s">
        <v>290</v>
      </c>
      <c r="L1345" s="360" t="s">
        <v>218</v>
      </c>
      <c r="M1345" s="361">
        <v>776829900</v>
      </c>
    </row>
    <row r="1346" spans="1:13">
      <c r="A1346" s="360" t="s">
        <v>11725</v>
      </c>
      <c r="B1346" s="360" t="s">
        <v>2357</v>
      </c>
      <c r="C1346" s="360" t="s">
        <v>920</v>
      </c>
      <c r="D1346" s="360">
        <v>4007</v>
      </c>
      <c r="E1346" s="360" t="s">
        <v>1148</v>
      </c>
      <c r="F1346" s="360" t="s">
        <v>552</v>
      </c>
      <c r="G1346" s="360" t="s">
        <v>298</v>
      </c>
      <c r="H1346" s="360" t="s">
        <v>41</v>
      </c>
      <c r="I1346" s="360" t="s">
        <v>322</v>
      </c>
      <c r="J1346" s="360" t="s">
        <v>1136</v>
      </c>
      <c r="K1346" s="360" t="s">
        <v>291</v>
      </c>
      <c r="L1346" s="360" t="s">
        <v>218</v>
      </c>
      <c r="M1346" s="361">
        <v>663847800</v>
      </c>
    </row>
    <row r="1347" spans="1:13">
      <c r="A1347" s="360" t="s">
        <v>11726</v>
      </c>
      <c r="B1347" s="360" t="s">
        <v>2346</v>
      </c>
      <c r="C1347" s="360" t="s">
        <v>920</v>
      </c>
      <c r="D1347" s="360">
        <v>4007</v>
      </c>
      <c r="E1347" s="360" t="s">
        <v>1148</v>
      </c>
      <c r="F1347" s="360" t="s">
        <v>552</v>
      </c>
      <c r="G1347" s="360" t="s">
        <v>298</v>
      </c>
      <c r="H1347" s="360" t="s">
        <v>41</v>
      </c>
      <c r="I1347" s="360" t="s">
        <v>324</v>
      </c>
      <c r="J1347" s="360" t="s">
        <v>1133</v>
      </c>
      <c r="K1347" s="360" t="s">
        <v>1170</v>
      </c>
      <c r="L1347" s="360" t="s">
        <v>34</v>
      </c>
      <c r="M1347" s="361">
        <v>612057600</v>
      </c>
    </row>
    <row r="1348" spans="1:13">
      <c r="A1348" s="360" t="s">
        <v>11727</v>
      </c>
      <c r="B1348" s="360" t="s">
        <v>2347</v>
      </c>
      <c r="C1348" s="360" t="s">
        <v>920</v>
      </c>
      <c r="D1348" s="360">
        <v>4007</v>
      </c>
      <c r="E1348" s="360" t="s">
        <v>1148</v>
      </c>
      <c r="F1348" s="360" t="s">
        <v>552</v>
      </c>
      <c r="G1348" s="360" t="s">
        <v>298</v>
      </c>
      <c r="H1348" s="360" t="s">
        <v>41</v>
      </c>
      <c r="I1348" s="360" t="s">
        <v>324</v>
      </c>
      <c r="J1348" s="360" t="s">
        <v>1133</v>
      </c>
      <c r="K1348" s="360" t="s">
        <v>1171</v>
      </c>
      <c r="L1348" s="360" t="s">
        <v>34</v>
      </c>
      <c r="M1348" s="361">
        <v>536705400</v>
      </c>
    </row>
    <row r="1349" spans="1:13">
      <c r="A1349" s="360" t="s">
        <v>11728</v>
      </c>
      <c r="B1349" s="360" t="s">
        <v>2348</v>
      </c>
      <c r="C1349" s="360" t="s">
        <v>920</v>
      </c>
      <c r="D1349" s="360">
        <v>4007</v>
      </c>
      <c r="E1349" s="360" t="s">
        <v>1148</v>
      </c>
      <c r="F1349" s="360" t="s">
        <v>552</v>
      </c>
      <c r="G1349" s="360" t="s">
        <v>298</v>
      </c>
      <c r="H1349" s="360" t="s">
        <v>41</v>
      </c>
      <c r="I1349" s="360" t="s">
        <v>324</v>
      </c>
      <c r="J1349" s="360" t="s">
        <v>1133</v>
      </c>
      <c r="K1349" s="360" t="s">
        <v>290</v>
      </c>
      <c r="L1349" s="360" t="s">
        <v>34</v>
      </c>
      <c r="M1349" s="361">
        <v>517878900</v>
      </c>
    </row>
    <row r="1350" spans="1:13">
      <c r="A1350" s="360" t="s">
        <v>11729</v>
      </c>
      <c r="B1350" s="360" t="s">
        <v>2349</v>
      </c>
      <c r="C1350" s="360" t="s">
        <v>920</v>
      </c>
      <c r="D1350" s="360">
        <v>4007</v>
      </c>
      <c r="E1350" s="360" t="s">
        <v>1148</v>
      </c>
      <c r="F1350" s="360" t="s">
        <v>552</v>
      </c>
      <c r="G1350" s="360" t="s">
        <v>298</v>
      </c>
      <c r="H1350" s="360" t="s">
        <v>41</v>
      </c>
      <c r="I1350" s="360" t="s">
        <v>324</v>
      </c>
      <c r="J1350" s="360" t="s">
        <v>1133</v>
      </c>
      <c r="K1350" s="360" t="s">
        <v>291</v>
      </c>
      <c r="L1350" s="360" t="s">
        <v>34</v>
      </c>
      <c r="M1350" s="361">
        <v>442572900</v>
      </c>
    </row>
    <row r="1351" spans="1:13">
      <c r="A1351" s="360" t="s">
        <v>11730</v>
      </c>
      <c r="B1351" s="360" t="s">
        <v>2350</v>
      </c>
      <c r="C1351" s="360" t="s">
        <v>920</v>
      </c>
      <c r="D1351" s="360">
        <v>4007</v>
      </c>
      <c r="E1351" s="360" t="s">
        <v>1148</v>
      </c>
      <c r="F1351" s="360" t="s">
        <v>552</v>
      </c>
      <c r="G1351" s="360" t="s">
        <v>298</v>
      </c>
      <c r="H1351" s="360" t="s">
        <v>41</v>
      </c>
      <c r="I1351" s="360" t="s">
        <v>324</v>
      </c>
      <c r="J1351" s="360" t="s">
        <v>1133</v>
      </c>
      <c r="K1351" s="360" t="s">
        <v>1170</v>
      </c>
      <c r="L1351" s="360" t="s">
        <v>32</v>
      </c>
      <c r="M1351" s="361">
        <v>353106600</v>
      </c>
    </row>
    <row r="1352" spans="1:13">
      <c r="A1352" s="360" t="s">
        <v>11731</v>
      </c>
      <c r="B1352" s="360" t="s">
        <v>2351</v>
      </c>
      <c r="C1352" s="360" t="s">
        <v>920</v>
      </c>
      <c r="D1352" s="360">
        <v>4007</v>
      </c>
      <c r="E1352" s="360" t="s">
        <v>1148</v>
      </c>
      <c r="F1352" s="360" t="s">
        <v>552</v>
      </c>
      <c r="G1352" s="360" t="s">
        <v>298</v>
      </c>
      <c r="H1352" s="360" t="s">
        <v>41</v>
      </c>
      <c r="I1352" s="360" t="s">
        <v>324</v>
      </c>
      <c r="J1352" s="360" t="s">
        <v>1133</v>
      </c>
      <c r="K1352" s="360" t="s">
        <v>1171</v>
      </c>
      <c r="L1352" s="360" t="s">
        <v>32</v>
      </c>
      <c r="M1352" s="361">
        <v>306005700</v>
      </c>
    </row>
    <row r="1353" spans="1:13">
      <c r="A1353" s="360" t="s">
        <v>11732</v>
      </c>
      <c r="B1353" s="360" t="s">
        <v>2352</v>
      </c>
      <c r="C1353" s="360" t="s">
        <v>920</v>
      </c>
      <c r="D1353" s="360">
        <v>4007</v>
      </c>
      <c r="E1353" s="360" t="s">
        <v>1148</v>
      </c>
      <c r="F1353" s="360" t="s">
        <v>552</v>
      </c>
      <c r="G1353" s="360" t="s">
        <v>298</v>
      </c>
      <c r="H1353" s="360" t="s">
        <v>41</v>
      </c>
      <c r="I1353" s="360" t="s">
        <v>324</v>
      </c>
      <c r="J1353" s="360" t="s">
        <v>1133</v>
      </c>
      <c r="K1353" s="360" t="s">
        <v>290</v>
      </c>
      <c r="L1353" s="360" t="s">
        <v>32</v>
      </c>
      <c r="M1353" s="361">
        <v>306005700</v>
      </c>
    </row>
    <row r="1354" spans="1:13">
      <c r="A1354" s="360" t="s">
        <v>11733</v>
      </c>
      <c r="B1354" s="360" t="s">
        <v>2353</v>
      </c>
      <c r="C1354" s="360" t="s">
        <v>920</v>
      </c>
      <c r="D1354" s="360">
        <v>4007</v>
      </c>
      <c r="E1354" s="360" t="s">
        <v>1148</v>
      </c>
      <c r="F1354" s="360" t="s">
        <v>552</v>
      </c>
      <c r="G1354" s="360" t="s">
        <v>298</v>
      </c>
      <c r="H1354" s="360" t="s">
        <v>41</v>
      </c>
      <c r="I1354" s="360" t="s">
        <v>324</v>
      </c>
      <c r="J1354" s="360" t="s">
        <v>1133</v>
      </c>
      <c r="K1354" s="360" t="s">
        <v>291</v>
      </c>
      <c r="L1354" s="360" t="s">
        <v>32</v>
      </c>
      <c r="M1354" s="361">
        <v>258951000</v>
      </c>
    </row>
    <row r="1355" spans="1:13">
      <c r="A1355" s="360" t="s">
        <v>11734</v>
      </c>
      <c r="B1355" s="360" t="s">
        <v>2354</v>
      </c>
      <c r="C1355" s="360" t="s">
        <v>920</v>
      </c>
      <c r="D1355" s="360">
        <v>4007</v>
      </c>
      <c r="E1355" s="360" t="s">
        <v>1148</v>
      </c>
      <c r="F1355" s="360" t="s">
        <v>552</v>
      </c>
      <c r="G1355" s="360" t="s">
        <v>298</v>
      </c>
      <c r="H1355" s="360" t="s">
        <v>41</v>
      </c>
      <c r="I1355" s="360" t="s">
        <v>324</v>
      </c>
      <c r="J1355" s="360" t="s">
        <v>1133</v>
      </c>
      <c r="K1355" s="360" t="s">
        <v>1170</v>
      </c>
      <c r="L1355" s="360" t="s">
        <v>218</v>
      </c>
      <c r="M1355" s="361">
        <v>918063300</v>
      </c>
    </row>
    <row r="1356" spans="1:13">
      <c r="A1356" s="360" t="s">
        <v>11735</v>
      </c>
      <c r="B1356" s="360" t="s">
        <v>2355</v>
      </c>
      <c r="C1356" s="360" t="s">
        <v>920</v>
      </c>
      <c r="D1356" s="360">
        <v>4007</v>
      </c>
      <c r="E1356" s="360" t="s">
        <v>1148</v>
      </c>
      <c r="F1356" s="360" t="s">
        <v>552</v>
      </c>
      <c r="G1356" s="360" t="s">
        <v>298</v>
      </c>
      <c r="H1356" s="360" t="s">
        <v>41</v>
      </c>
      <c r="I1356" s="360" t="s">
        <v>324</v>
      </c>
      <c r="J1356" s="360" t="s">
        <v>1133</v>
      </c>
      <c r="K1356" s="360" t="s">
        <v>1171</v>
      </c>
      <c r="L1356" s="360" t="s">
        <v>218</v>
      </c>
      <c r="M1356" s="361">
        <v>805081200</v>
      </c>
    </row>
    <row r="1357" spans="1:13">
      <c r="A1357" s="360" t="s">
        <v>11736</v>
      </c>
      <c r="B1357" s="360" t="s">
        <v>2356</v>
      </c>
      <c r="C1357" s="360" t="s">
        <v>920</v>
      </c>
      <c r="D1357" s="360">
        <v>4007</v>
      </c>
      <c r="E1357" s="360" t="s">
        <v>1148</v>
      </c>
      <c r="F1357" s="360" t="s">
        <v>552</v>
      </c>
      <c r="G1357" s="360" t="s">
        <v>298</v>
      </c>
      <c r="H1357" s="360" t="s">
        <v>41</v>
      </c>
      <c r="I1357" s="360" t="s">
        <v>324</v>
      </c>
      <c r="J1357" s="360" t="s">
        <v>1133</v>
      </c>
      <c r="K1357" s="360" t="s">
        <v>290</v>
      </c>
      <c r="L1357" s="360" t="s">
        <v>218</v>
      </c>
      <c r="M1357" s="361">
        <v>776829900</v>
      </c>
    </row>
    <row r="1358" spans="1:13">
      <c r="A1358" s="360" t="s">
        <v>11737</v>
      </c>
      <c r="B1358" s="360" t="s">
        <v>2357</v>
      </c>
      <c r="C1358" s="360" t="s">
        <v>920</v>
      </c>
      <c r="D1358" s="360">
        <v>4007</v>
      </c>
      <c r="E1358" s="360" t="s">
        <v>1148</v>
      </c>
      <c r="F1358" s="360" t="s">
        <v>552</v>
      </c>
      <c r="G1358" s="360" t="s">
        <v>298</v>
      </c>
      <c r="H1358" s="360" t="s">
        <v>41</v>
      </c>
      <c r="I1358" s="360" t="s">
        <v>324</v>
      </c>
      <c r="J1358" s="360" t="s">
        <v>1133</v>
      </c>
      <c r="K1358" s="360" t="s">
        <v>291</v>
      </c>
      <c r="L1358" s="360" t="s">
        <v>218</v>
      </c>
      <c r="M1358" s="361">
        <v>663847800</v>
      </c>
    </row>
    <row r="1359" spans="1:13">
      <c r="A1359" s="360" t="s">
        <v>11738</v>
      </c>
      <c r="B1359" s="360" t="s">
        <v>2346</v>
      </c>
      <c r="C1359" s="360" t="s">
        <v>920</v>
      </c>
      <c r="D1359" s="360">
        <v>4007</v>
      </c>
      <c r="E1359" s="360" t="s">
        <v>1148</v>
      </c>
      <c r="F1359" s="360" t="s">
        <v>552</v>
      </c>
      <c r="G1359" s="360" t="s">
        <v>298</v>
      </c>
      <c r="H1359" s="360" t="s">
        <v>41</v>
      </c>
      <c r="I1359" s="360" t="s">
        <v>42</v>
      </c>
      <c r="J1359" s="360" t="s">
        <v>1138</v>
      </c>
      <c r="K1359" s="360" t="s">
        <v>1170</v>
      </c>
      <c r="L1359" s="360" t="s">
        <v>34</v>
      </c>
      <c r="M1359" s="361">
        <v>612057600</v>
      </c>
    </row>
    <row r="1360" spans="1:13">
      <c r="A1360" s="360" t="s">
        <v>11739</v>
      </c>
      <c r="B1360" s="360" t="s">
        <v>2347</v>
      </c>
      <c r="C1360" s="360" t="s">
        <v>920</v>
      </c>
      <c r="D1360" s="360">
        <v>4007</v>
      </c>
      <c r="E1360" s="360" t="s">
        <v>1148</v>
      </c>
      <c r="F1360" s="360" t="s">
        <v>552</v>
      </c>
      <c r="G1360" s="360" t="s">
        <v>298</v>
      </c>
      <c r="H1360" s="360" t="s">
        <v>41</v>
      </c>
      <c r="I1360" s="360" t="s">
        <v>42</v>
      </c>
      <c r="J1360" s="360" t="s">
        <v>1138</v>
      </c>
      <c r="K1360" s="360" t="s">
        <v>1171</v>
      </c>
      <c r="L1360" s="360" t="s">
        <v>34</v>
      </c>
      <c r="M1360" s="361">
        <v>536705400</v>
      </c>
    </row>
    <row r="1361" spans="1:13">
      <c r="A1361" s="360" t="s">
        <v>11740</v>
      </c>
      <c r="B1361" s="360" t="s">
        <v>2348</v>
      </c>
      <c r="C1361" s="360" t="s">
        <v>920</v>
      </c>
      <c r="D1361" s="360">
        <v>4007</v>
      </c>
      <c r="E1361" s="360" t="s">
        <v>1148</v>
      </c>
      <c r="F1361" s="360" t="s">
        <v>552</v>
      </c>
      <c r="G1361" s="360" t="s">
        <v>298</v>
      </c>
      <c r="H1361" s="360" t="s">
        <v>41</v>
      </c>
      <c r="I1361" s="360" t="s">
        <v>42</v>
      </c>
      <c r="J1361" s="360" t="s">
        <v>1138</v>
      </c>
      <c r="K1361" s="360" t="s">
        <v>290</v>
      </c>
      <c r="L1361" s="360" t="s">
        <v>34</v>
      </c>
      <c r="M1361" s="361">
        <v>517878900</v>
      </c>
    </row>
    <row r="1362" spans="1:13">
      <c r="A1362" s="360" t="s">
        <v>11741</v>
      </c>
      <c r="B1362" s="360" t="s">
        <v>2349</v>
      </c>
      <c r="C1362" s="360" t="s">
        <v>920</v>
      </c>
      <c r="D1362" s="360">
        <v>4007</v>
      </c>
      <c r="E1362" s="360" t="s">
        <v>1148</v>
      </c>
      <c r="F1362" s="360" t="s">
        <v>552</v>
      </c>
      <c r="G1362" s="360" t="s">
        <v>298</v>
      </c>
      <c r="H1362" s="360" t="s">
        <v>41</v>
      </c>
      <c r="I1362" s="360" t="s">
        <v>42</v>
      </c>
      <c r="J1362" s="360" t="s">
        <v>1138</v>
      </c>
      <c r="K1362" s="360" t="s">
        <v>291</v>
      </c>
      <c r="L1362" s="360" t="s">
        <v>34</v>
      </c>
      <c r="M1362" s="361">
        <v>442572900</v>
      </c>
    </row>
    <row r="1363" spans="1:13">
      <c r="A1363" s="360" t="s">
        <v>11742</v>
      </c>
      <c r="B1363" s="360" t="s">
        <v>2350</v>
      </c>
      <c r="C1363" s="360" t="s">
        <v>920</v>
      </c>
      <c r="D1363" s="360">
        <v>4007</v>
      </c>
      <c r="E1363" s="360" t="s">
        <v>1148</v>
      </c>
      <c r="F1363" s="360" t="s">
        <v>552</v>
      </c>
      <c r="G1363" s="360" t="s">
        <v>298</v>
      </c>
      <c r="H1363" s="360" t="s">
        <v>41</v>
      </c>
      <c r="I1363" s="360" t="s">
        <v>42</v>
      </c>
      <c r="J1363" s="360" t="s">
        <v>1138</v>
      </c>
      <c r="K1363" s="360" t="s">
        <v>1170</v>
      </c>
      <c r="L1363" s="360" t="s">
        <v>32</v>
      </c>
      <c r="M1363" s="361">
        <v>353106600</v>
      </c>
    </row>
    <row r="1364" spans="1:13">
      <c r="A1364" s="360" t="s">
        <v>11743</v>
      </c>
      <c r="B1364" s="360" t="s">
        <v>2351</v>
      </c>
      <c r="C1364" s="360" t="s">
        <v>920</v>
      </c>
      <c r="D1364" s="360">
        <v>4007</v>
      </c>
      <c r="E1364" s="360" t="s">
        <v>1148</v>
      </c>
      <c r="F1364" s="360" t="s">
        <v>552</v>
      </c>
      <c r="G1364" s="360" t="s">
        <v>298</v>
      </c>
      <c r="H1364" s="360" t="s">
        <v>41</v>
      </c>
      <c r="I1364" s="360" t="s">
        <v>42</v>
      </c>
      <c r="J1364" s="360" t="s">
        <v>1138</v>
      </c>
      <c r="K1364" s="360" t="s">
        <v>1171</v>
      </c>
      <c r="L1364" s="360" t="s">
        <v>32</v>
      </c>
      <c r="M1364" s="361">
        <v>306005700</v>
      </c>
    </row>
    <row r="1365" spans="1:13">
      <c r="A1365" s="360" t="s">
        <v>11744</v>
      </c>
      <c r="B1365" s="360" t="s">
        <v>2352</v>
      </c>
      <c r="C1365" s="360" t="s">
        <v>920</v>
      </c>
      <c r="D1365" s="360">
        <v>4007</v>
      </c>
      <c r="E1365" s="360" t="s">
        <v>1148</v>
      </c>
      <c r="F1365" s="360" t="s">
        <v>552</v>
      </c>
      <c r="G1365" s="360" t="s">
        <v>298</v>
      </c>
      <c r="H1365" s="360" t="s">
        <v>41</v>
      </c>
      <c r="I1365" s="360" t="s">
        <v>42</v>
      </c>
      <c r="J1365" s="360" t="s">
        <v>1138</v>
      </c>
      <c r="K1365" s="360" t="s">
        <v>290</v>
      </c>
      <c r="L1365" s="360" t="s">
        <v>32</v>
      </c>
      <c r="M1365" s="361">
        <v>306005700</v>
      </c>
    </row>
    <row r="1366" spans="1:13">
      <c r="A1366" s="360" t="s">
        <v>11745</v>
      </c>
      <c r="B1366" s="360" t="s">
        <v>2353</v>
      </c>
      <c r="C1366" s="360" t="s">
        <v>920</v>
      </c>
      <c r="D1366" s="360">
        <v>4007</v>
      </c>
      <c r="E1366" s="360" t="s">
        <v>1148</v>
      </c>
      <c r="F1366" s="360" t="s">
        <v>552</v>
      </c>
      <c r="G1366" s="360" t="s">
        <v>298</v>
      </c>
      <c r="H1366" s="360" t="s">
        <v>41</v>
      </c>
      <c r="I1366" s="360" t="s">
        <v>42</v>
      </c>
      <c r="J1366" s="360" t="s">
        <v>1138</v>
      </c>
      <c r="K1366" s="360" t="s">
        <v>291</v>
      </c>
      <c r="L1366" s="360" t="s">
        <v>32</v>
      </c>
      <c r="M1366" s="361">
        <v>258951000</v>
      </c>
    </row>
    <row r="1367" spans="1:13">
      <c r="A1367" s="360" t="s">
        <v>11746</v>
      </c>
      <c r="B1367" s="360" t="s">
        <v>2354</v>
      </c>
      <c r="C1367" s="360" t="s">
        <v>920</v>
      </c>
      <c r="D1367" s="360">
        <v>4007</v>
      </c>
      <c r="E1367" s="360" t="s">
        <v>1148</v>
      </c>
      <c r="F1367" s="360" t="s">
        <v>552</v>
      </c>
      <c r="G1367" s="360" t="s">
        <v>298</v>
      </c>
      <c r="H1367" s="360" t="s">
        <v>41</v>
      </c>
      <c r="I1367" s="360" t="s">
        <v>42</v>
      </c>
      <c r="J1367" s="360" t="s">
        <v>1138</v>
      </c>
      <c r="K1367" s="360" t="s">
        <v>1170</v>
      </c>
      <c r="L1367" s="360" t="s">
        <v>218</v>
      </c>
      <c r="M1367" s="361">
        <v>918063300</v>
      </c>
    </row>
    <row r="1368" spans="1:13">
      <c r="A1368" s="360" t="s">
        <v>11747</v>
      </c>
      <c r="B1368" s="360" t="s">
        <v>2355</v>
      </c>
      <c r="C1368" s="360" t="s">
        <v>920</v>
      </c>
      <c r="D1368" s="360">
        <v>4007</v>
      </c>
      <c r="E1368" s="360" t="s">
        <v>1148</v>
      </c>
      <c r="F1368" s="360" t="s">
        <v>552</v>
      </c>
      <c r="G1368" s="360" t="s">
        <v>298</v>
      </c>
      <c r="H1368" s="360" t="s">
        <v>41</v>
      </c>
      <c r="I1368" s="360" t="s">
        <v>42</v>
      </c>
      <c r="J1368" s="360" t="s">
        <v>1138</v>
      </c>
      <c r="K1368" s="360" t="s">
        <v>1171</v>
      </c>
      <c r="L1368" s="360" t="s">
        <v>218</v>
      </c>
      <c r="M1368" s="361">
        <v>805081200</v>
      </c>
    </row>
    <row r="1369" spans="1:13">
      <c r="A1369" s="360" t="s">
        <v>11748</v>
      </c>
      <c r="B1369" s="360" t="s">
        <v>2356</v>
      </c>
      <c r="C1369" s="360" t="s">
        <v>920</v>
      </c>
      <c r="D1369" s="360">
        <v>4007</v>
      </c>
      <c r="E1369" s="360" t="s">
        <v>1148</v>
      </c>
      <c r="F1369" s="360" t="s">
        <v>552</v>
      </c>
      <c r="G1369" s="360" t="s">
        <v>298</v>
      </c>
      <c r="H1369" s="360" t="s">
        <v>41</v>
      </c>
      <c r="I1369" s="360" t="s">
        <v>42</v>
      </c>
      <c r="J1369" s="360" t="s">
        <v>1138</v>
      </c>
      <c r="K1369" s="360" t="s">
        <v>290</v>
      </c>
      <c r="L1369" s="360" t="s">
        <v>218</v>
      </c>
      <c r="M1369" s="361">
        <v>776829900</v>
      </c>
    </row>
    <row r="1370" spans="1:13">
      <c r="A1370" s="360" t="s">
        <v>11749</v>
      </c>
      <c r="B1370" s="360" t="s">
        <v>2357</v>
      </c>
      <c r="C1370" s="360" t="s">
        <v>920</v>
      </c>
      <c r="D1370" s="360">
        <v>4007</v>
      </c>
      <c r="E1370" s="360" t="s">
        <v>1148</v>
      </c>
      <c r="F1370" s="360" t="s">
        <v>552</v>
      </c>
      <c r="G1370" s="360" t="s">
        <v>298</v>
      </c>
      <c r="H1370" s="360" t="s">
        <v>41</v>
      </c>
      <c r="I1370" s="360" t="s">
        <v>42</v>
      </c>
      <c r="J1370" s="360" t="s">
        <v>1138</v>
      </c>
      <c r="K1370" s="360" t="s">
        <v>291</v>
      </c>
      <c r="L1370" s="360" t="s">
        <v>218</v>
      </c>
      <c r="M1370" s="361">
        <v>663847800</v>
      </c>
    </row>
    <row r="1371" spans="1:13">
      <c r="A1371" s="360" t="s">
        <v>11750</v>
      </c>
      <c r="B1371" s="360" t="s">
        <v>2346</v>
      </c>
      <c r="C1371" s="360" t="s">
        <v>920</v>
      </c>
      <c r="D1371" s="360">
        <v>4007</v>
      </c>
      <c r="E1371" s="360" t="s">
        <v>1148</v>
      </c>
      <c r="F1371" s="360" t="s">
        <v>552</v>
      </c>
      <c r="G1371" s="360" t="s">
        <v>298</v>
      </c>
      <c r="H1371" s="360" t="s">
        <v>41</v>
      </c>
      <c r="I1371" s="360" t="s">
        <v>219</v>
      </c>
      <c r="J1371" s="360" t="s">
        <v>1139</v>
      </c>
      <c r="K1371" s="360" t="s">
        <v>1170</v>
      </c>
      <c r="L1371" s="360" t="s">
        <v>34</v>
      </c>
      <c r="M1371" s="361">
        <v>612057600</v>
      </c>
    </row>
    <row r="1372" spans="1:13">
      <c r="A1372" s="360" t="s">
        <v>11751</v>
      </c>
      <c r="B1372" s="360" t="s">
        <v>2347</v>
      </c>
      <c r="C1372" s="360" t="s">
        <v>920</v>
      </c>
      <c r="D1372" s="360">
        <v>4007</v>
      </c>
      <c r="E1372" s="360" t="s">
        <v>1148</v>
      </c>
      <c r="F1372" s="360" t="s">
        <v>552</v>
      </c>
      <c r="G1372" s="360" t="s">
        <v>298</v>
      </c>
      <c r="H1372" s="360" t="s">
        <v>41</v>
      </c>
      <c r="I1372" s="360" t="s">
        <v>219</v>
      </c>
      <c r="J1372" s="360" t="s">
        <v>1139</v>
      </c>
      <c r="K1372" s="360" t="s">
        <v>1171</v>
      </c>
      <c r="L1372" s="360" t="s">
        <v>34</v>
      </c>
      <c r="M1372" s="361">
        <v>536705400</v>
      </c>
    </row>
    <row r="1373" spans="1:13">
      <c r="A1373" s="360" t="s">
        <v>11752</v>
      </c>
      <c r="B1373" s="360" t="s">
        <v>2348</v>
      </c>
      <c r="C1373" s="360" t="s">
        <v>920</v>
      </c>
      <c r="D1373" s="360">
        <v>4007</v>
      </c>
      <c r="E1373" s="360" t="s">
        <v>1148</v>
      </c>
      <c r="F1373" s="360" t="s">
        <v>552</v>
      </c>
      <c r="G1373" s="360" t="s">
        <v>298</v>
      </c>
      <c r="H1373" s="360" t="s">
        <v>41</v>
      </c>
      <c r="I1373" s="360" t="s">
        <v>219</v>
      </c>
      <c r="J1373" s="360" t="s">
        <v>1139</v>
      </c>
      <c r="K1373" s="360" t="s">
        <v>290</v>
      </c>
      <c r="L1373" s="360" t="s">
        <v>34</v>
      </c>
      <c r="M1373" s="361">
        <v>517878900</v>
      </c>
    </row>
    <row r="1374" spans="1:13">
      <c r="A1374" s="360" t="s">
        <v>11753</v>
      </c>
      <c r="B1374" s="360" t="s">
        <v>2349</v>
      </c>
      <c r="C1374" s="360" t="s">
        <v>920</v>
      </c>
      <c r="D1374" s="360">
        <v>4007</v>
      </c>
      <c r="E1374" s="360" t="s">
        <v>1148</v>
      </c>
      <c r="F1374" s="360" t="s">
        <v>552</v>
      </c>
      <c r="G1374" s="360" t="s">
        <v>298</v>
      </c>
      <c r="H1374" s="360" t="s">
        <v>41</v>
      </c>
      <c r="I1374" s="360" t="s">
        <v>219</v>
      </c>
      <c r="J1374" s="360" t="s">
        <v>1139</v>
      </c>
      <c r="K1374" s="360" t="s">
        <v>291</v>
      </c>
      <c r="L1374" s="360" t="s">
        <v>34</v>
      </c>
      <c r="M1374" s="361">
        <v>442572900</v>
      </c>
    </row>
    <row r="1375" spans="1:13">
      <c r="A1375" s="360" t="s">
        <v>11754</v>
      </c>
      <c r="B1375" s="360" t="s">
        <v>2350</v>
      </c>
      <c r="C1375" s="360" t="s">
        <v>920</v>
      </c>
      <c r="D1375" s="360">
        <v>4007</v>
      </c>
      <c r="E1375" s="360" t="s">
        <v>1148</v>
      </c>
      <c r="F1375" s="360" t="s">
        <v>552</v>
      </c>
      <c r="G1375" s="360" t="s">
        <v>298</v>
      </c>
      <c r="H1375" s="360" t="s">
        <v>41</v>
      </c>
      <c r="I1375" s="360" t="s">
        <v>219</v>
      </c>
      <c r="J1375" s="360" t="s">
        <v>1139</v>
      </c>
      <c r="K1375" s="360" t="s">
        <v>1170</v>
      </c>
      <c r="L1375" s="360" t="s">
        <v>32</v>
      </c>
      <c r="M1375" s="361">
        <v>353106600</v>
      </c>
    </row>
    <row r="1376" spans="1:13">
      <c r="A1376" s="360" t="s">
        <v>11755</v>
      </c>
      <c r="B1376" s="360" t="s">
        <v>2351</v>
      </c>
      <c r="C1376" s="360" t="s">
        <v>920</v>
      </c>
      <c r="D1376" s="360">
        <v>4007</v>
      </c>
      <c r="E1376" s="360" t="s">
        <v>1148</v>
      </c>
      <c r="F1376" s="360" t="s">
        <v>552</v>
      </c>
      <c r="G1376" s="360" t="s">
        <v>298</v>
      </c>
      <c r="H1376" s="360" t="s">
        <v>41</v>
      </c>
      <c r="I1376" s="360" t="s">
        <v>219</v>
      </c>
      <c r="J1376" s="360" t="s">
        <v>1139</v>
      </c>
      <c r="K1376" s="360" t="s">
        <v>1171</v>
      </c>
      <c r="L1376" s="360" t="s">
        <v>32</v>
      </c>
      <c r="M1376" s="361">
        <v>306005700</v>
      </c>
    </row>
    <row r="1377" spans="1:13">
      <c r="A1377" s="360" t="s">
        <v>11756</v>
      </c>
      <c r="B1377" s="360" t="s">
        <v>2352</v>
      </c>
      <c r="C1377" s="360" t="s">
        <v>920</v>
      </c>
      <c r="D1377" s="360">
        <v>4007</v>
      </c>
      <c r="E1377" s="360" t="s">
        <v>1148</v>
      </c>
      <c r="F1377" s="360" t="s">
        <v>552</v>
      </c>
      <c r="G1377" s="360" t="s">
        <v>298</v>
      </c>
      <c r="H1377" s="360" t="s">
        <v>41</v>
      </c>
      <c r="I1377" s="360" t="s">
        <v>219</v>
      </c>
      <c r="J1377" s="360" t="s">
        <v>1139</v>
      </c>
      <c r="K1377" s="360" t="s">
        <v>290</v>
      </c>
      <c r="L1377" s="360" t="s">
        <v>32</v>
      </c>
      <c r="M1377" s="361">
        <v>306005700</v>
      </c>
    </row>
    <row r="1378" spans="1:13">
      <c r="A1378" s="360" t="s">
        <v>11757</v>
      </c>
      <c r="B1378" s="360" t="s">
        <v>2353</v>
      </c>
      <c r="C1378" s="360" t="s">
        <v>920</v>
      </c>
      <c r="D1378" s="360">
        <v>4007</v>
      </c>
      <c r="E1378" s="360" t="s">
        <v>1148</v>
      </c>
      <c r="F1378" s="360" t="s">
        <v>552</v>
      </c>
      <c r="G1378" s="360" t="s">
        <v>298</v>
      </c>
      <c r="H1378" s="360" t="s">
        <v>41</v>
      </c>
      <c r="I1378" s="360" t="s">
        <v>219</v>
      </c>
      <c r="J1378" s="360" t="s">
        <v>1139</v>
      </c>
      <c r="K1378" s="360" t="s">
        <v>291</v>
      </c>
      <c r="L1378" s="360" t="s">
        <v>32</v>
      </c>
      <c r="M1378" s="361">
        <v>258951000</v>
      </c>
    </row>
    <row r="1379" spans="1:13">
      <c r="A1379" s="360" t="s">
        <v>11758</v>
      </c>
      <c r="B1379" s="360" t="s">
        <v>2354</v>
      </c>
      <c r="C1379" s="360" t="s">
        <v>920</v>
      </c>
      <c r="D1379" s="360">
        <v>4007</v>
      </c>
      <c r="E1379" s="360" t="s">
        <v>1148</v>
      </c>
      <c r="F1379" s="360" t="s">
        <v>552</v>
      </c>
      <c r="G1379" s="360" t="s">
        <v>298</v>
      </c>
      <c r="H1379" s="360" t="s">
        <v>41</v>
      </c>
      <c r="I1379" s="360" t="s">
        <v>219</v>
      </c>
      <c r="J1379" s="360" t="s">
        <v>1139</v>
      </c>
      <c r="K1379" s="360" t="s">
        <v>1170</v>
      </c>
      <c r="L1379" s="360" t="s">
        <v>218</v>
      </c>
      <c r="M1379" s="361">
        <v>918063300</v>
      </c>
    </row>
    <row r="1380" spans="1:13">
      <c r="A1380" s="360" t="s">
        <v>11759</v>
      </c>
      <c r="B1380" s="360" t="s">
        <v>2355</v>
      </c>
      <c r="C1380" s="360" t="s">
        <v>920</v>
      </c>
      <c r="D1380" s="360">
        <v>4007</v>
      </c>
      <c r="E1380" s="360" t="s">
        <v>1148</v>
      </c>
      <c r="F1380" s="360" t="s">
        <v>552</v>
      </c>
      <c r="G1380" s="360" t="s">
        <v>298</v>
      </c>
      <c r="H1380" s="360" t="s">
        <v>41</v>
      </c>
      <c r="I1380" s="360" t="s">
        <v>219</v>
      </c>
      <c r="J1380" s="360" t="s">
        <v>1139</v>
      </c>
      <c r="K1380" s="360" t="s">
        <v>1171</v>
      </c>
      <c r="L1380" s="360" t="s">
        <v>218</v>
      </c>
      <c r="M1380" s="361">
        <v>805081200</v>
      </c>
    </row>
    <row r="1381" spans="1:13">
      <c r="A1381" s="360" t="s">
        <v>11760</v>
      </c>
      <c r="B1381" s="360" t="s">
        <v>2356</v>
      </c>
      <c r="C1381" s="360" t="s">
        <v>920</v>
      </c>
      <c r="D1381" s="360">
        <v>4007</v>
      </c>
      <c r="E1381" s="360" t="s">
        <v>1148</v>
      </c>
      <c r="F1381" s="360" t="s">
        <v>552</v>
      </c>
      <c r="G1381" s="360" t="s">
        <v>298</v>
      </c>
      <c r="H1381" s="360" t="s">
        <v>41</v>
      </c>
      <c r="I1381" s="360" t="s">
        <v>219</v>
      </c>
      <c r="J1381" s="360" t="s">
        <v>1139</v>
      </c>
      <c r="K1381" s="360" t="s">
        <v>290</v>
      </c>
      <c r="L1381" s="360" t="s">
        <v>218</v>
      </c>
      <c r="M1381" s="361">
        <v>776829900</v>
      </c>
    </row>
    <row r="1382" spans="1:13">
      <c r="A1382" s="360" t="s">
        <v>11761</v>
      </c>
      <c r="B1382" s="360" t="s">
        <v>2357</v>
      </c>
      <c r="C1382" s="360" t="s">
        <v>920</v>
      </c>
      <c r="D1382" s="360">
        <v>4007</v>
      </c>
      <c r="E1382" s="360" t="s">
        <v>1148</v>
      </c>
      <c r="F1382" s="360" t="s">
        <v>552</v>
      </c>
      <c r="G1382" s="360" t="s">
        <v>298</v>
      </c>
      <c r="H1382" s="360" t="s">
        <v>41</v>
      </c>
      <c r="I1382" s="360" t="s">
        <v>219</v>
      </c>
      <c r="J1382" s="360" t="s">
        <v>1139</v>
      </c>
      <c r="K1382" s="360" t="s">
        <v>291</v>
      </c>
      <c r="L1382" s="360" t="s">
        <v>218</v>
      </c>
      <c r="M1382" s="361">
        <v>663847800</v>
      </c>
    </row>
    <row r="1383" spans="1:13">
      <c r="A1383" s="360" t="s">
        <v>11762</v>
      </c>
      <c r="B1383" s="360" t="s">
        <v>2346</v>
      </c>
      <c r="C1383" s="360" t="s">
        <v>920</v>
      </c>
      <c r="D1383" s="360">
        <v>4007</v>
      </c>
      <c r="E1383" s="360" t="s">
        <v>1148</v>
      </c>
      <c r="F1383" s="360" t="s">
        <v>552</v>
      </c>
      <c r="G1383" s="360" t="s">
        <v>298</v>
      </c>
      <c r="H1383" s="360" t="s">
        <v>41</v>
      </c>
      <c r="I1383" s="360" t="s">
        <v>44</v>
      </c>
      <c r="J1383" s="360" t="s">
        <v>1140</v>
      </c>
      <c r="K1383" s="360" t="s">
        <v>1170</v>
      </c>
      <c r="L1383" s="360" t="s">
        <v>34</v>
      </c>
      <c r="M1383" s="361">
        <v>612057600</v>
      </c>
    </row>
    <row r="1384" spans="1:13">
      <c r="A1384" s="360" t="s">
        <v>11763</v>
      </c>
      <c r="B1384" s="360" t="s">
        <v>2347</v>
      </c>
      <c r="C1384" s="360" t="s">
        <v>920</v>
      </c>
      <c r="D1384" s="360">
        <v>4007</v>
      </c>
      <c r="E1384" s="360" t="s">
        <v>1148</v>
      </c>
      <c r="F1384" s="360" t="s">
        <v>552</v>
      </c>
      <c r="G1384" s="360" t="s">
        <v>298</v>
      </c>
      <c r="H1384" s="360" t="s">
        <v>41</v>
      </c>
      <c r="I1384" s="360" t="s">
        <v>44</v>
      </c>
      <c r="J1384" s="360" t="s">
        <v>1140</v>
      </c>
      <c r="K1384" s="360" t="s">
        <v>1171</v>
      </c>
      <c r="L1384" s="360" t="s">
        <v>34</v>
      </c>
      <c r="M1384" s="361">
        <v>536705400</v>
      </c>
    </row>
    <row r="1385" spans="1:13">
      <c r="A1385" s="360" t="s">
        <v>11764</v>
      </c>
      <c r="B1385" s="360" t="s">
        <v>2348</v>
      </c>
      <c r="C1385" s="360" t="s">
        <v>920</v>
      </c>
      <c r="D1385" s="360">
        <v>4007</v>
      </c>
      <c r="E1385" s="360" t="s">
        <v>1148</v>
      </c>
      <c r="F1385" s="360" t="s">
        <v>552</v>
      </c>
      <c r="G1385" s="360" t="s">
        <v>298</v>
      </c>
      <c r="H1385" s="360" t="s">
        <v>41</v>
      </c>
      <c r="I1385" s="360" t="s">
        <v>44</v>
      </c>
      <c r="J1385" s="360" t="s">
        <v>1140</v>
      </c>
      <c r="K1385" s="360" t="s">
        <v>290</v>
      </c>
      <c r="L1385" s="360" t="s">
        <v>34</v>
      </c>
      <c r="M1385" s="361">
        <v>517878900</v>
      </c>
    </row>
    <row r="1386" spans="1:13">
      <c r="A1386" s="360" t="s">
        <v>11765</v>
      </c>
      <c r="B1386" s="360" t="s">
        <v>2349</v>
      </c>
      <c r="C1386" s="360" t="s">
        <v>920</v>
      </c>
      <c r="D1386" s="360">
        <v>4007</v>
      </c>
      <c r="E1386" s="360" t="s">
        <v>1148</v>
      </c>
      <c r="F1386" s="360" t="s">
        <v>552</v>
      </c>
      <c r="G1386" s="360" t="s">
        <v>298</v>
      </c>
      <c r="H1386" s="360" t="s">
        <v>41</v>
      </c>
      <c r="I1386" s="360" t="s">
        <v>44</v>
      </c>
      <c r="J1386" s="360" t="s">
        <v>1140</v>
      </c>
      <c r="K1386" s="360" t="s">
        <v>291</v>
      </c>
      <c r="L1386" s="360" t="s">
        <v>34</v>
      </c>
      <c r="M1386" s="361">
        <v>442572900</v>
      </c>
    </row>
    <row r="1387" spans="1:13">
      <c r="A1387" s="360" t="s">
        <v>11766</v>
      </c>
      <c r="B1387" s="360" t="s">
        <v>2350</v>
      </c>
      <c r="C1387" s="360" t="s">
        <v>920</v>
      </c>
      <c r="D1387" s="360">
        <v>4007</v>
      </c>
      <c r="E1387" s="360" t="s">
        <v>1148</v>
      </c>
      <c r="F1387" s="360" t="s">
        <v>552</v>
      </c>
      <c r="G1387" s="360" t="s">
        <v>298</v>
      </c>
      <c r="H1387" s="360" t="s">
        <v>41</v>
      </c>
      <c r="I1387" s="360" t="s">
        <v>44</v>
      </c>
      <c r="J1387" s="360" t="s">
        <v>1140</v>
      </c>
      <c r="K1387" s="360" t="s">
        <v>1170</v>
      </c>
      <c r="L1387" s="360" t="s">
        <v>32</v>
      </c>
      <c r="M1387" s="361">
        <v>353106600</v>
      </c>
    </row>
    <row r="1388" spans="1:13">
      <c r="A1388" s="360" t="s">
        <v>11767</v>
      </c>
      <c r="B1388" s="360" t="s">
        <v>2351</v>
      </c>
      <c r="C1388" s="360" t="s">
        <v>920</v>
      </c>
      <c r="D1388" s="360">
        <v>4007</v>
      </c>
      <c r="E1388" s="360" t="s">
        <v>1148</v>
      </c>
      <c r="F1388" s="360" t="s">
        <v>552</v>
      </c>
      <c r="G1388" s="360" t="s">
        <v>298</v>
      </c>
      <c r="H1388" s="360" t="s">
        <v>41</v>
      </c>
      <c r="I1388" s="360" t="s">
        <v>44</v>
      </c>
      <c r="J1388" s="360" t="s">
        <v>1140</v>
      </c>
      <c r="K1388" s="360" t="s">
        <v>1171</v>
      </c>
      <c r="L1388" s="360" t="s">
        <v>32</v>
      </c>
      <c r="M1388" s="361">
        <v>306005700</v>
      </c>
    </row>
    <row r="1389" spans="1:13">
      <c r="A1389" s="360" t="s">
        <v>11768</v>
      </c>
      <c r="B1389" s="360" t="s">
        <v>2352</v>
      </c>
      <c r="C1389" s="360" t="s">
        <v>920</v>
      </c>
      <c r="D1389" s="360">
        <v>4007</v>
      </c>
      <c r="E1389" s="360" t="s">
        <v>1148</v>
      </c>
      <c r="F1389" s="360" t="s">
        <v>552</v>
      </c>
      <c r="G1389" s="360" t="s">
        <v>298</v>
      </c>
      <c r="H1389" s="360" t="s">
        <v>41</v>
      </c>
      <c r="I1389" s="360" t="s">
        <v>44</v>
      </c>
      <c r="J1389" s="360" t="s">
        <v>1140</v>
      </c>
      <c r="K1389" s="360" t="s">
        <v>290</v>
      </c>
      <c r="L1389" s="360" t="s">
        <v>32</v>
      </c>
      <c r="M1389" s="361">
        <v>306005700</v>
      </c>
    </row>
    <row r="1390" spans="1:13">
      <c r="A1390" s="360" t="s">
        <v>11769</v>
      </c>
      <c r="B1390" s="360" t="s">
        <v>2353</v>
      </c>
      <c r="C1390" s="360" t="s">
        <v>920</v>
      </c>
      <c r="D1390" s="360">
        <v>4007</v>
      </c>
      <c r="E1390" s="360" t="s">
        <v>1148</v>
      </c>
      <c r="F1390" s="360" t="s">
        <v>552</v>
      </c>
      <c r="G1390" s="360" t="s">
        <v>298</v>
      </c>
      <c r="H1390" s="360" t="s">
        <v>41</v>
      </c>
      <c r="I1390" s="360" t="s">
        <v>44</v>
      </c>
      <c r="J1390" s="360" t="s">
        <v>1140</v>
      </c>
      <c r="K1390" s="360" t="s">
        <v>291</v>
      </c>
      <c r="L1390" s="360" t="s">
        <v>32</v>
      </c>
      <c r="M1390" s="361">
        <v>258951000</v>
      </c>
    </row>
    <row r="1391" spans="1:13">
      <c r="A1391" s="360" t="s">
        <v>11770</v>
      </c>
      <c r="B1391" s="360" t="s">
        <v>2354</v>
      </c>
      <c r="C1391" s="360" t="s">
        <v>920</v>
      </c>
      <c r="D1391" s="360">
        <v>4007</v>
      </c>
      <c r="E1391" s="360" t="s">
        <v>1148</v>
      </c>
      <c r="F1391" s="360" t="s">
        <v>552</v>
      </c>
      <c r="G1391" s="360" t="s">
        <v>298</v>
      </c>
      <c r="H1391" s="360" t="s">
        <v>41</v>
      </c>
      <c r="I1391" s="360" t="s">
        <v>44</v>
      </c>
      <c r="J1391" s="360" t="s">
        <v>1140</v>
      </c>
      <c r="K1391" s="360" t="s">
        <v>1170</v>
      </c>
      <c r="L1391" s="360" t="s">
        <v>218</v>
      </c>
      <c r="M1391" s="361">
        <v>918063300</v>
      </c>
    </row>
    <row r="1392" spans="1:13">
      <c r="A1392" s="360" t="s">
        <v>11771</v>
      </c>
      <c r="B1392" s="360" t="s">
        <v>2355</v>
      </c>
      <c r="C1392" s="360" t="s">
        <v>920</v>
      </c>
      <c r="D1392" s="360">
        <v>4007</v>
      </c>
      <c r="E1392" s="360" t="s">
        <v>1148</v>
      </c>
      <c r="F1392" s="360" t="s">
        <v>552</v>
      </c>
      <c r="G1392" s="360" t="s">
        <v>298</v>
      </c>
      <c r="H1392" s="360" t="s">
        <v>41</v>
      </c>
      <c r="I1392" s="360" t="s">
        <v>44</v>
      </c>
      <c r="J1392" s="360" t="s">
        <v>1140</v>
      </c>
      <c r="K1392" s="360" t="s">
        <v>1171</v>
      </c>
      <c r="L1392" s="360" t="s">
        <v>218</v>
      </c>
      <c r="M1392" s="361">
        <v>805081200</v>
      </c>
    </row>
    <row r="1393" spans="1:13">
      <c r="A1393" s="360" t="s">
        <v>11772</v>
      </c>
      <c r="B1393" s="360" t="s">
        <v>2356</v>
      </c>
      <c r="C1393" s="360" t="s">
        <v>920</v>
      </c>
      <c r="D1393" s="360">
        <v>4007</v>
      </c>
      <c r="E1393" s="360" t="s">
        <v>1148</v>
      </c>
      <c r="F1393" s="360" t="s">
        <v>552</v>
      </c>
      <c r="G1393" s="360" t="s">
        <v>298</v>
      </c>
      <c r="H1393" s="360" t="s">
        <v>41</v>
      </c>
      <c r="I1393" s="360" t="s">
        <v>44</v>
      </c>
      <c r="J1393" s="360" t="s">
        <v>1140</v>
      </c>
      <c r="K1393" s="360" t="s">
        <v>290</v>
      </c>
      <c r="L1393" s="360" t="s">
        <v>218</v>
      </c>
      <c r="M1393" s="361">
        <v>776829900</v>
      </c>
    </row>
    <row r="1394" spans="1:13">
      <c r="A1394" s="360" t="s">
        <v>11773</v>
      </c>
      <c r="B1394" s="360" t="s">
        <v>2357</v>
      </c>
      <c r="C1394" s="360" t="s">
        <v>920</v>
      </c>
      <c r="D1394" s="360">
        <v>4007</v>
      </c>
      <c r="E1394" s="360" t="s">
        <v>1148</v>
      </c>
      <c r="F1394" s="360" t="s">
        <v>552</v>
      </c>
      <c r="G1394" s="360" t="s">
        <v>298</v>
      </c>
      <c r="H1394" s="360" t="s">
        <v>41</v>
      </c>
      <c r="I1394" s="360" t="s">
        <v>44</v>
      </c>
      <c r="J1394" s="360" t="s">
        <v>1140</v>
      </c>
      <c r="K1394" s="360" t="s">
        <v>291</v>
      </c>
      <c r="L1394" s="360" t="s">
        <v>218</v>
      </c>
      <c r="M1394" s="361">
        <v>663847800</v>
      </c>
    </row>
    <row r="1395" spans="1:13">
      <c r="A1395" s="360" t="s">
        <v>11774</v>
      </c>
      <c r="B1395" s="360" t="s">
        <v>2346</v>
      </c>
      <c r="C1395" s="360" t="s">
        <v>920</v>
      </c>
      <c r="D1395" s="360">
        <v>4007</v>
      </c>
      <c r="E1395" s="360" t="s">
        <v>1148</v>
      </c>
      <c r="F1395" s="360" t="s">
        <v>552</v>
      </c>
      <c r="G1395" s="360" t="s">
        <v>298</v>
      </c>
      <c r="H1395" s="360" t="s">
        <v>41</v>
      </c>
      <c r="I1395" s="360" t="s">
        <v>46</v>
      </c>
      <c r="J1395" s="360" t="s">
        <v>1135</v>
      </c>
      <c r="K1395" s="360" t="s">
        <v>1170</v>
      </c>
      <c r="L1395" s="360" t="s">
        <v>34</v>
      </c>
      <c r="M1395" s="361">
        <v>612057600</v>
      </c>
    </row>
    <row r="1396" spans="1:13">
      <c r="A1396" s="360" t="s">
        <v>11775</v>
      </c>
      <c r="B1396" s="360" t="s">
        <v>2347</v>
      </c>
      <c r="C1396" s="360" t="s">
        <v>920</v>
      </c>
      <c r="D1396" s="360">
        <v>4007</v>
      </c>
      <c r="E1396" s="360" t="s">
        <v>1148</v>
      </c>
      <c r="F1396" s="360" t="s">
        <v>552</v>
      </c>
      <c r="G1396" s="360" t="s">
        <v>298</v>
      </c>
      <c r="H1396" s="360" t="s">
        <v>41</v>
      </c>
      <c r="I1396" s="360" t="s">
        <v>46</v>
      </c>
      <c r="J1396" s="360" t="s">
        <v>1135</v>
      </c>
      <c r="K1396" s="360" t="s">
        <v>1171</v>
      </c>
      <c r="L1396" s="360" t="s">
        <v>34</v>
      </c>
      <c r="M1396" s="361">
        <v>536705400</v>
      </c>
    </row>
    <row r="1397" spans="1:13">
      <c r="A1397" s="360" t="s">
        <v>11776</v>
      </c>
      <c r="B1397" s="360" t="s">
        <v>2348</v>
      </c>
      <c r="C1397" s="360" t="s">
        <v>920</v>
      </c>
      <c r="D1397" s="360">
        <v>4007</v>
      </c>
      <c r="E1397" s="360" t="s">
        <v>1148</v>
      </c>
      <c r="F1397" s="360" t="s">
        <v>552</v>
      </c>
      <c r="G1397" s="360" t="s">
        <v>298</v>
      </c>
      <c r="H1397" s="360" t="s">
        <v>41</v>
      </c>
      <c r="I1397" s="360" t="s">
        <v>46</v>
      </c>
      <c r="J1397" s="360" t="s">
        <v>1135</v>
      </c>
      <c r="K1397" s="360" t="s">
        <v>290</v>
      </c>
      <c r="L1397" s="360" t="s">
        <v>34</v>
      </c>
      <c r="M1397" s="361">
        <v>517878900</v>
      </c>
    </row>
    <row r="1398" spans="1:13">
      <c r="A1398" s="360" t="s">
        <v>11777</v>
      </c>
      <c r="B1398" s="360" t="s">
        <v>2349</v>
      </c>
      <c r="C1398" s="360" t="s">
        <v>920</v>
      </c>
      <c r="D1398" s="360">
        <v>4007</v>
      </c>
      <c r="E1398" s="360" t="s">
        <v>1148</v>
      </c>
      <c r="F1398" s="360" t="s">
        <v>552</v>
      </c>
      <c r="G1398" s="360" t="s">
        <v>298</v>
      </c>
      <c r="H1398" s="360" t="s">
        <v>41</v>
      </c>
      <c r="I1398" s="360" t="s">
        <v>46</v>
      </c>
      <c r="J1398" s="360" t="s">
        <v>1135</v>
      </c>
      <c r="K1398" s="360" t="s">
        <v>291</v>
      </c>
      <c r="L1398" s="360" t="s">
        <v>34</v>
      </c>
      <c r="M1398" s="361">
        <v>442572900</v>
      </c>
    </row>
    <row r="1399" spans="1:13">
      <c r="A1399" s="360" t="s">
        <v>11778</v>
      </c>
      <c r="B1399" s="360" t="s">
        <v>2350</v>
      </c>
      <c r="C1399" s="360" t="s">
        <v>920</v>
      </c>
      <c r="D1399" s="360">
        <v>4007</v>
      </c>
      <c r="E1399" s="360" t="s">
        <v>1148</v>
      </c>
      <c r="F1399" s="360" t="s">
        <v>552</v>
      </c>
      <c r="G1399" s="360" t="s">
        <v>298</v>
      </c>
      <c r="H1399" s="360" t="s">
        <v>41</v>
      </c>
      <c r="I1399" s="360" t="s">
        <v>46</v>
      </c>
      <c r="J1399" s="360" t="s">
        <v>1135</v>
      </c>
      <c r="K1399" s="360" t="s">
        <v>1170</v>
      </c>
      <c r="L1399" s="360" t="s">
        <v>32</v>
      </c>
      <c r="M1399" s="361">
        <v>353106600</v>
      </c>
    </row>
    <row r="1400" spans="1:13">
      <c r="A1400" s="360" t="s">
        <v>11779</v>
      </c>
      <c r="B1400" s="360" t="s">
        <v>2351</v>
      </c>
      <c r="C1400" s="360" t="s">
        <v>920</v>
      </c>
      <c r="D1400" s="360">
        <v>4007</v>
      </c>
      <c r="E1400" s="360" t="s">
        <v>1148</v>
      </c>
      <c r="F1400" s="360" t="s">
        <v>552</v>
      </c>
      <c r="G1400" s="360" t="s">
        <v>298</v>
      </c>
      <c r="H1400" s="360" t="s">
        <v>41</v>
      </c>
      <c r="I1400" s="360" t="s">
        <v>46</v>
      </c>
      <c r="J1400" s="360" t="s">
        <v>1135</v>
      </c>
      <c r="K1400" s="360" t="s">
        <v>1171</v>
      </c>
      <c r="L1400" s="360" t="s">
        <v>32</v>
      </c>
      <c r="M1400" s="361">
        <v>306005700</v>
      </c>
    </row>
    <row r="1401" spans="1:13">
      <c r="A1401" s="360" t="s">
        <v>11780</v>
      </c>
      <c r="B1401" s="360" t="s">
        <v>2352</v>
      </c>
      <c r="C1401" s="360" t="s">
        <v>920</v>
      </c>
      <c r="D1401" s="360">
        <v>4007</v>
      </c>
      <c r="E1401" s="360" t="s">
        <v>1148</v>
      </c>
      <c r="F1401" s="360" t="s">
        <v>552</v>
      </c>
      <c r="G1401" s="360" t="s">
        <v>298</v>
      </c>
      <c r="H1401" s="360" t="s">
        <v>41</v>
      </c>
      <c r="I1401" s="360" t="s">
        <v>46</v>
      </c>
      <c r="J1401" s="360" t="s">
        <v>1135</v>
      </c>
      <c r="K1401" s="360" t="s">
        <v>290</v>
      </c>
      <c r="L1401" s="360" t="s">
        <v>32</v>
      </c>
      <c r="M1401" s="361">
        <v>306005700</v>
      </c>
    </row>
    <row r="1402" spans="1:13">
      <c r="A1402" s="360" t="s">
        <v>11781</v>
      </c>
      <c r="B1402" s="360" t="s">
        <v>2353</v>
      </c>
      <c r="C1402" s="360" t="s">
        <v>920</v>
      </c>
      <c r="D1402" s="360">
        <v>4007</v>
      </c>
      <c r="E1402" s="360" t="s">
        <v>1148</v>
      </c>
      <c r="F1402" s="360" t="s">
        <v>552</v>
      </c>
      <c r="G1402" s="360" t="s">
        <v>298</v>
      </c>
      <c r="H1402" s="360" t="s">
        <v>41</v>
      </c>
      <c r="I1402" s="360" t="s">
        <v>46</v>
      </c>
      <c r="J1402" s="360" t="s">
        <v>1135</v>
      </c>
      <c r="K1402" s="360" t="s">
        <v>291</v>
      </c>
      <c r="L1402" s="360" t="s">
        <v>32</v>
      </c>
      <c r="M1402" s="361">
        <v>258951000</v>
      </c>
    </row>
    <row r="1403" spans="1:13">
      <c r="A1403" s="360" t="s">
        <v>11782</v>
      </c>
      <c r="B1403" s="360" t="s">
        <v>2354</v>
      </c>
      <c r="C1403" s="360" t="s">
        <v>920</v>
      </c>
      <c r="D1403" s="360">
        <v>4007</v>
      </c>
      <c r="E1403" s="360" t="s">
        <v>1148</v>
      </c>
      <c r="F1403" s="360" t="s">
        <v>552</v>
      </c>
      <c r="G1403" s="360" t="s">
        <v>298</v>
      </c>
      <c r="H1403" s="360" t="s">
        <v>41</v>
      </c>
      <c r="I1403" s="360" t="s">
        <v>46</v>
      </c>
      <c r="J1403" s="360" t="s">
        <v>1135</v>
      </c>
      <c r="K1403" s="360" t="s">
        <v>1170</v>
      </c>
      <c r="L1403" s="360" t="s">
        <v>218</v>
      </c>
      <c r="M1403" s="361">
        <v>918063300</v>
      </c>
    </row>
    <row r="1404" spans="1:13">
      <c r="A1404" s="360" t="s">
        <v>11783</v>
      </c>
      <c r="B1404" s="360" t="s">
        <v>2355</v>
      </c>
      <c r="C1404" s="360" t="s">
        <v>920</v>
      </c>
      <c r="D1404" s="360">
        <v>4007</v>
      </c>
      <c r="E1404" s="360" t="s">
        <v>1148</v>
      </c>
      <c r="F1404" s="360" t="s">
        <v>552</v>
      </c>
      <c r="G1404" s="360" t="s">
        <v>298</v>
      </c>
      <c r="H1404" s="360" t="s">
        <v>41</v>
      </c>
      <c r="I1404" s="360" t="s">
        <v>46</v>
      </c>
      <c r="J1404" s="360" t="s">
        <v>1135</v>
      </c>
      <c r="K1404" s="360" t="s">
        <v>1171</v>
      </c>
      <c r="L1404" s="360" t="s">
        <v>218</v>
      </c>
      <c r="M1404" s="361">
        <v>805081200</v>
      </c>
    </row>
    <row r="1405" spans="1:13">
      <c r="A1405" s="360" t="s">
        <v>11784</v>
      </c>
      <c r="B1405" s="360" t="s">
        <v>2356</v>
      </c>
      <c r="C1405" s="360" t="s">
        <v>920</v>
      </c>
      <c r="D1405" s="360">
        <v>4007</v>
      </c>
      <c r="E1405" s="360" t="s">
        <v>1148</v>
      </c>
      <c r="F1405" s="360" t="s">
        <v>552</v>
      </c>
      <c r="G1405" s="360" t="s">
        <v>298</v>
      </c>
      <c r="H1405" s="360" t="s">
        <v>41</v>
      </c>
      <c r="I1405" s="360" t="s">
        <v>46</v>
      </c>
      <c r="J1405" s="360" t="s">
        <v>1135</v>
      </c>
      <c r="K1405" s="360" t="s">
        <v>290</v>
      </c>
      <c r="L1405" s="360" t="s">
        <v>218</v>
      </c>
      <c r="M1405" s="361">
        <v>776829900</v>
      </c>
    </row>
    <row r="1406" spans="1:13">
      <c r="A1406" s="360" t="s">
        <v>11785</v>
      </c>
      <c r="B1406" s="360" t="s">
        <v>2357</v>
      </c>
      <c r="C1406" s="360" t="s">
        <v>920</v>
      </c>
      <c r="D1406" s="360">
        <v>4007</v>
      </c>
      <c r="E1406" s="360" t="s">
        <v>1148</v>
      </c>
      <c r="F1406" s="360" t="s">
        <v>552</v>
      </c>
      <c r="G1406" s="360" t="s">
        <v>298</v>
      </c>
      <c r="H1406" s="360" t="s">
        <v>41</v>
      </c>
      <c r="I1406" s="360" t="s">
        <v>46</v>
      </c>
      <c r="J1406" s="360" t="s">
        <v>1135</v>
      </c>
      <c r="K1406" s="360" t="s">
        <v>291</v>
      </c>
      <c r="L1406" s="360" t="s">
        <v>218</v>
      </c>
      <c r="M1406" s="361">
        <v>663847800</v>
      </c>
    </row>
    <row r="1407" spans="1:13">
      <c r="A1407" s="360" t="s">
        <v>11786</v>
      </c>
      <c r="B1407" s="360" t="s">
        <v>2346</v>
      </c>
      <c r="C1407" s="360" t="s">
        <v>920</v>
      </c>
      <c r="D1407" s="360">
        <v>4007</v>
      </c>
      <c r="E1407" s="360" t="s">
        <v>1148</v>
      </c>
      <c r="F1407" s="360" t="s">
        <v>552</v>
      </c>
      <c r="G1407" s="360" t="s">
        <v>298</v>
      </c>
      <c r="H1407" s="360" t="s">
        <v>41</v>
      </c>
      <c r="I1407" s="360" t="s">
        <v>221</v>
      </c>
      <c r="J1407" s="360" t="s">
        <v>1130</v>
      </c>
      <c r="K1407" s="360" t="s">
        <v>1170</v>
      </c>
      <c r="L1407" s="360" t="s">
        <v>34</v>
      </c>
      <c r="M1407" s="361">
        <v>612057600</v>
      </c>
    </row>
    <row r="1408" spans="1:13">
      <c r="A1408" s="360" t="s">
        <v>11787</v>
      </c>
      <c r="B1408" s="360" t="s">
        <v>2347</v>
      </c>
      <c r="C1408" s="360" t="s">
        <v>920</v>
      </c>
      <c r="D1408" s="360">
        <v>4007</v>
      </c>
      <c r="E1408" s="360" t="s">
        <v>1148</v>
      </c>
      <c r="F1408" s="360" t="s">
        <v>552</v>
      </c>
      <c r="G1408" s="360" t="s">
        <v>298</v>
      </c>
      <c r="H1408" s="360" t="s">
        <v>41</v>
      </c>
      <c r="I1408" s="360" t="s">
        <v>221</v>
      </c>
      <c r="J1408" s="360" t="s">
        <v>1130</v>
      </c>
      <c r="K1408" s="360" t="s">
        <v>1171</v>
      </c>
      <c r="L1408" s="360" t="s">
        <v>34</v>
      </c>
      <c r="M1408" s="361">
        <v>536705400</v>
      </c>
    </row>
    <row r="1409" spans="1:13">
      <c r="A1409" s="360" t="s">
        <v>11788</v>
      </c>
      <c r="B1409" s="360" t="s">
        <v>2348</v>
      </c>
      <c r="C1409" s="360" t="s">
        <v>920</v>
      </c>
      <c r="D1409" s="360">
        <v>4007</v>
      </c>
      <c r="E1409" s="360" t="s">
        <v>1148</v>
      </c>
      <c r="F1409" s="360" t="s">
        <v>552</v>
      </c>
      <c r="G1409" s="360" t="s">
        <v>298</v>
      </c>
      <c r="H1409" s="360" t="s">
        <v>41</v>
      </c>
      <c r="I1409" s="360" t="s">
        <v>221</v>
      </c>
      <c r="J1409" s="360" t="s">
        <v>1130</v>
      </c>
      <c r="K1409" s="360" t="s">
        <v>290</v>
      </c>
      <c r="L1409" s="360" t="s">
        <v>34</v>
      </c>
      <c r="M1409" s="361">
        <v>517878900</v>
      </c>
    </row>
    <row r="1410" spans="1:13">
      <c r="A1410" s="360" t="s">
        <v>11789</v>
      </c>
      <c r="B1410" s="360" t="s">
        <v>2349</v>
      </c>
      <c r="C1410" s="360" t="s">
        <v>920</v>
      </c>
      <c r="D1410" s="360">
        <v>4007</v>
      </c>
      <c r="E1410" s="360" t="s">
        <v>1148</v>
      </c>
      <c r="F1410" s="360" t="s">
        <v>552</v>
      </c>
      <c r="G1410" s="360" t="s">
        <v>298</v>
      </c>
      <c r="H1410" s="360" t="s">
        <v>41</v>
      </c>
      <c r="I1410" s="360" t="s">
        <v>221</v>
      </c>
      <c r="J1410" s="360" t="s">
        <v>1130</v>
      </c>
      <c r="K1410" s="360" t="s">
        <v>291</v>
      </c>
      <c r="L1410" s="360" t="s">
        <v>34</v>
      </c>
      <c r="M1410" s="361">
        <v>442572900</v>
      </c>
    </row>
    <row r="1411" spans="1:13">
      <c r="A1411" s="360" t="s">
        <v>11790</v>
      </c>
      <c r="B1411" s="360" t="s">
        <v>2350</v>
      </c>
      <c r="C1411" s="360" t="s">
        <v>920</v>
      </c>
      <c r="D1411" s="360">
        <v>4007</v>
      </c>
      <c r="E1411" s="360" t="s">
        <v>1148</v>
      </c>
      <c r="F1411" s="360" t="s">
        <v>552</v>
      </c>
      <c r="G1411" s="360" t="s">
        <v>298</v>
      </c>
      <c r="H1411" s="360" t="s">
        <v>41</v>
      </c>
      <c r="I1411" s="360" t="s">
        <v>221</v>
      </c>
      <c r="J1411" s="360" t="s">
        <v>1130</v>
      </c>
      <c r="K1411" s="360" t="s">
        <v>1170</v>
      </c>
      <c r="L1411" s="360" t="s">
        <v>32</v>
      </c>
      <c r="M1411" s="361">
        <v>353106600</v>
      </c>
    </row>
    <row r="1412" spans="1:13">
      <c r="A1412" s="360" t="s">
        <v>11791</v>
      </c>
      <c r="B1412" s="360" t="s">
        <v>2351</v>
      </c>
      <c r="C1412" s="360" t="s">
        <v>920</v>
      </c>
      <c r="D1412" s="360">
        <v>4007</v>
      </c>
      <c r="E1412" s="360" t="s">
        <v>1148</v>
      </c>
      <c r="F1412" s="360" t="s">
        <v>552</v>
      </c>
      <c r="G1412" s="360" t="s">
        <v>298</v>
      </c>
      <c r="H1412" s="360" t="s">
        <v>41</v>
      </c>
      <c r="I1412" s="360" t="s">
        <v>221</v>
      </c>
      <c r="J1412" s="360" t="s">
        <v>1130</v>
      </c>
      <c r="K1412" s="360" t="s">
        <v>1171</v>
      </c>
      <c r="L1412" s="360" t="s">
        <v>32</v>
      </c>
      <c r="M1412" s="361">
        <v>306005700</v>
      </c>
    </row>
    <row r="1413" spans="1:13">
      <c r="A1413" s="360" t="s">
        <v>11792</v>
      </c>
      <c r="B1413" s="360" t="s">
        <v>2352</v>
      </c>
      <c r="C1413" s="360" t="s">
        <v>920</v>
      </c>
      <c r="D1413" s="360">
        <v>4007</v>
      </c>
      <c r="E1413" s="360" t="s">
        <v>1148</v>
      </c>
      <c r="F1413" s="360" t="s">
        <v>552</v>
      </c>
      <c r="G1413" s="360" t="s">
        <v>298</v>
      </c>
      <c r="H1413" s="360" t="s">
        <v>41</v>
      </c>
      <c r="I1413" s="360" t="s">
        <v>221</v>
      </c>
      <c r="J1413" s="360" t="s">
        <v>1130</v>
      </c>
      <c r="K1413" s="360" t="s">
        <v>290</v>
      </c>
      <c r="L1413" s="360" t="s">
        <v>32</v>
      </c>
      <c r="M1413" s="361">
        <v>306005700</v>
      </c>
    </row>
    <row r="1414" spans="1:13">
      <c r="A1414" s="360" t="s">
        <v>11793</v>
      </c>
      <c r="B1414" s="360" t="s">
        <v>2353</v>
      </c>
      <c r="C1414" s="360" t="s">
        <v>920</v>
      </c>
      <c r="D1414" s="360">
        <v>4007</v>
      </c>
      <c r="E1414" s="360" t="s">
        <v>1148</v>
      </c>
      <c r="F1414" s="360" t="s">
        <v>552</v>
      </c>
      <c r="G1414" s="360" t="s">
        <v>298</v>
      </c>
      <c r="H1414" s="360" t="s">
        <v>41</v>
      </c>
      <c r="I1414" s="360" t="s">
        <v>221</v>
      </c>
      <c r="J1414" s="360" t="s">
        <v>1130</v>
      </c>
      <c r="K1414" s="360" t="s">
        <v>291</v>
      </c>
      <c r="L1414" s="360" t="s">
        <v>32</v>
      </c>
      <c r="M1414" s="361">
        <v>258951000</v>
      </c>
    </row>
    <row r="1415" spans="1:13">
      <c r="A1415" s="360" t="s">
        <v>11794</v>
      </c>
      <c r="B1415" s="360" t="s">
        <v>2354</v>
      </c>
      <c r="C1415" s="360" t="s">
        <v>920</v>
      </c>
      <c r="D1415" s="360">
        <v>4007</v>
      </c>
      <c r="E1415" s="360" t="s">
        <v>1148</v>
      </c>
      <c r="F1415" s="360" t="s">
        <v>552</v>
      </c>
      <c r="G1415" s="360" t="s">
        <v>298</v>
      </c>
      <c r="H1415" s="360" t="s">
        <v>41</v>
      </c>
      <c r="I1415" s="360" t="s">
        <v>221</v>
      </c>
      <c r="J1415" s="360" t="s">
        <v>1130</v>
      </c>
      <c r="K1415" s="360" t="s">
        <v>1170</v>
      </c>
      <c r="L1415" s="360" t="s">
        <v>218</v>
      </c>
      <c r="M1415" s="361">
        <v>918063300</v>
      </c>
    </row>
    <row r="1416" spans="1:13">
      <c r="A1416" s="360" t="s">
        <v>11795</v>
      </c>
      <c r="B1416" s="360" t="s">
        <v>2355</v>
      </c>
      <c r="C1416" s="360" t="s">
        <v>920</v>
      </c>
      <c r="D1416" s="360">
        <v>4007</v>
      </c>
      <c r="E1416" s="360" t="s">
        <v>1148</v>
      </c>
      <c r="F1416" s="360" t="s">
        <v>552</v>
      </c>
      <c r="G1416" s="360" t="s">
        <v>298</v>
      </c>
      <c r="H1416" s="360" t="s">
        <v>41</v>
      </c>
      <c r="I1416" s="360" t="s">
        <v>221</v>
      </c>
      <c r="J1416" s="360" t="s">
        <v>1130</v>
      </c>
      <c r="K1416" s="360" t="s">
        <v>1171</v>
      </c>
      <c r="L1416" s="360" t="s">
        <v>218</v>
      </c>
      <c r="M1416" s="361">
        <v>805081200</v>
      </c>
    </row>
    <row r="1417" spans="1:13">
      <c r="A1417" s="360" t="s">
        <v>11796</v>
      </c>
      <c r="B1417" s="360" t="s">
        <v>2356</v>
      </c>
      <c r="C1417" s="360" t="s">
        <v>920</v>
      </c>
      <c r="D1417" s="360">
        <v>4007</v>
      </c>
      <c r="E1417" s="360" t="s">
        <v>1148</v>
      </c>
      <c r="F1417" s="360" t="s">
        <v>552</v>
      </c>
      <c r="G1417" s="360" t="s">
        <v>298</v>
      </c>
      <c r="H1417" s="360" t="s">
        <v>41</v>
      </c>
      <c r="I1417" s="360" t="s">
        <v>221</v>
      </c>
      <c r="J1417" s="360" t="s">
        <v>1130</v>
      </c>
      <c r="K1417" s="360" t="s">
        <v>290</v>
      </c>
      <c r="L1417" s="360" t="s">
        <v>218</v>
      </c>
      <c r="M1417" s="361">
        <v>776829900</v>
      </c>
    </row>
    <row r="1418" spans="1:13">
      <c r="A1418" s="360" t="s">
        <v>11797</v>
      </c>
      <c r="B1418" s="360" t="s">
        <v>2357</v>
      </c>
      <c r="C1418" s="360" t="s">
        <v>920</v>
      </c>
      <c r="D1418" s="360">
        <v>4007</v>
      </c>
      <c r="E1418" s="360" t="s">
        <v>1148</v>
      </c>
      <c r="F1418" s="360" t="s">
        <v>552</v>
      </c>
      <c r="G1418" s="360" t="s">
        <v>298</v>
      </c>
      <c r="H1418" s="360" t="s">
        <v>41</v>
      </c>
      <c r="I1418" s="360" t="s">
        <v>221</v>
      </c>
      <c r="J1418" s="360" t="s">
        <v>1130</v>
      </c>
      <c r="K1418" s="360" t="s">
        <v>291</v>
      </c>
      <c r="L1418" s="360" t="s">
        <v>218</v>
      </c>
      <c r="M1418" s="361">
        <v>663847800</v>
      </c>
    </row>
    <row r="1419" spans="1:13">
      <c r="A1419" s="360" t="s">
        <v>11798</v>
      </c>
      <c r="B1419" s="360" t="s">
        <v>2346</v>
      </c>
      <c r="C1419" s="360" t="s">
        <v>920</v>
      </c>
      <c r="D1419" s="360">
        <v>4007</v>
      </c>
      <c r="E1419" s="360" t="s">
        <v>1148</v>
      </c>
      <c r="F1419" s="360" t="s">
        <v>552</v>
      </c>
      <c r="G1419" s="360" t="s">
        <v>298</v>
      </c>
      <c r="H1419" s="360" t="s">
        <v>41</v>
      </c>
      <c r="I1419" s="360" t="s">
        <v>48</v>
      </c>
      <c r="J1419" s="360" t="s">
        <v>1131</v>
      </c>
      <c r="K1419" s="360" t="s">
        <v>1170</v>
      </c>
      <c r="L1419" s="360" t="s">
        <v>34</v>
      </c>
      <c r="M1419" s="361">
        <v>520235100</v>
      </c>
    </row>
    <row r="1420" spans="1:13">
      <c r="A1420" s="360" t="s">
        <v>11799</v>
      </c>
      <c r="B1420" s="360" t="s">
        <v>2347</v>
      </c>
      <c r="C1420" s="360" t="s">
        <v>920</v>
      </c>
      <c r="D1420" s="360">
        <v>4007</v>
      </c>
      <c r="E1420" s="360" t="s">
        <v>1148</v>
      </c>
      <c r="F1420" s="360" t="s">
        <v>552</v>
      </c>
      <c r="G1420" s="360" t="s">
        <v>298</v>
      </c>
      <c r="H1420" s="360" t="s">
        <v>41</v>
      </c>
      <c r="I1420" s="360" t="s">
        <v>48</v>
      </c>
      <c r="J1420" s="360" t="s">
        <v>1131</v>
      </c>
      <c r="K1420" s="360" t="s">
        <v>1171</v>
      </c>
      <c r="L1420" s="360" t="s">
        <v>34</v>
      </c>
      <c r="M1420" s="361">
        <v>456201900</v>
      </c>
    </row>
    <row r="1421" spans="1:13">
      <c r="A1421" s="360" t="s">
        <v>11800</v>
      </c>
      <c r="B1421" s="360" t="s">
        <v>2348</v>
      </c>
      <c r="C1421" s="360" t="s">
        <v>920</v>
      </c>
      <c r="D1421" s="360">
        <v>4007</v>
      </c>
      <c r="E1421" s="360" t="s">
        <v>1148</v>
      </c>
      <c r="F1421" s="360" t="s">
        <v>552</v>
      </c>
      <c r="G1421" s="360" t="s">
        <v>298</v>
      </c>
      <c r="H1421" s="360" t="s">
        <v>41</v>
      </c>
      <c r="I1421" s="360" t="s">
        <v>48</v>
      </c>
      <c r="J1421" s="360" t="s">
        <v>1131</v>
      </c>
      <c r="K1421" s="360" t="s">
        <v>290</v>
      </c>
      <c r="L1421" s="360" t="s">
        <v>34</v>
      </c>
      <c r="M1421" s="361">
        <v>440193600</v>
      </c>
    </row>
    <row r="1422" spans="1:13">
      <c r="A1422" s="360" t="s">
        <v>11801</v>
      </c>
      <c r="B1422" s="360" t="s">
        <v>2349</v>
      </c>
      <c r="C1422" s="360" t="s">
        <v>920</v>
      </c>
      <c r="D1422" s="360">
        <v>4007</v>
      </c>
      <c r="E1422" s="360" t="s">
        <v>1148</v>
      </c>
      <c r="F1422" s="360" t="s">
        <v>552</v>
      </c>
      <c r="G1422" s="360" t="s">
        <v>298</v>
      </c>
      <c r="H1422" s="360" t="s">
        <v>41</v>
      </c>
      <c r="I1422" s="360" t="s">
        <v>48</v>
      </c>
      <c r="J1422" s="360" t="s">
        <v>1131</v>
      </c>
      <c r="K1422" s="360" t="s">
        <v>291</v>
      </c>
      <c r="L1422" s="360" t="s">
        <v>34</v>
      </c>
      <c r="M1422" s="361">
        <v>376160400</v>
      </c>
    </row>
    <row r="1423" spans="1:13">
      <c r="A1423" s="360" t="s">
        <v>11802</v>
      </c>
      <c r="B1423" s="360" t="s">
        <v>2350</v>
      </c>
      <c r="C1423" s="360" t="s">
        <v>920</v>
      </c>
      <c r="D1423" s="360">
        <v>4007</v>
      </c>
      <c r="E1423" s="360" t="s">
        <v>1148</v>
      </c>
      <c r="F1423" s="360" t="s">
        <v>552</v>
      </c>
      <c r="G1423" s="360" t="s">
        <v>298</v>
      </c>
      <c r="H1423" s="360" t="s">
        <v>41</v>
      </c>
      <c r="I1423" s="360" t="s">
        <v>48</v>
      </c>
      <c r="J1423" s="360" t="s">
        <v>1131</v>
      </c>
      <c r="K1423" s="360" t="s">
        <v>1170</v>
      </c>
      <c r="L1423" s="360" t="s">
        <v>32</v>
      </c>
      <c r="M1423" s="361">
        <v>300138300</v>
      </c>
    </row>
    <row r="1424" spans="1:13">
      <c r="A1424" s="360" t="s">
        <v>11803</v>
      </c>
      <c r="B1424" s="360" t="s">
        <v>2351</v>
      </c>
      <c r="C1424" s="360" t="s">
        <v>920</v>
      </c>
      <c r="D1424" s="360">
        <v>4007</v>
      </c>
      <c r="E1424" s="360" t="s">
        <v>1148</v>
      </c>
      <c r="F1424" s="360" t="s">
        <v>552</v>
      </c>
      <c r="G1424" s="360" t="s">
        <v>298</v>
      </c>
      <c r="H1424" s="360" t="s">
        <v>41</v>
      </c>
      <c r="I1424" s="360" t="s">
        <v>48</v>
      </c>
      <c r="J1424" s="360" t="s">
        <v>1131</v>
      </c>
      <c r="K1424" s="360" t="s">
        <v>1171</v>
      </c>
      <c r="L1424" s="360" t="s">
        <v>32</v>
      </c>
      <c r="M1424" s="361">
        <v>260129100</v>
      </c>
    </row>
    <row r="1425" spans="1:13">
      <c r="A1425" s="360" t="s">
        <v>11804</v>
      </c>
      <c r="B1425" s="360" t="s">
        <v>2352</v>
      </c>
      <c r="C1425" s="360" t="s">
        <v>920</v>
      </c>
      <c r="D1425" s="360">
        <v>4007</v>
      </c>
      <c r="E1425" s="360" t="s">
        <v>1148</v>
      </c>
      <c r="F1425" s="360" t="s">
        <v>552</v>
      </c>
      <c r="G1425" s="360" t="s">
        <v>298</v>
      </c>
      <c r="H1425" s="360" t="s">
        <v>41</v>
      </c>
      <c r="I1425" s="360" t="s">
        <v>48</v>
      </c>
      <c r="J1425" s="360" t="s">
        <v>1131</v>
      </c>
      <c r="K1425" s="360" t="s">
        <v>290</v>
      </c>
      <c r="L1425" s="360" t="s">
        <v>32</v>
      </c>
      <c r="M1425" s="361">
        <v>260129100</v>
      </c>
    </row>
    <row r="1426" spans="1:13">
      <c r="A1426" s="360" t="s">
        <v>11805</v>
      </c>
      <c r="B1426" s="360" t="s">
        <v>2353</v>
      </c>
      <c r="C1426" s="360" t="s">
        <v>920</v>
      </c>
      <c r="D1426" s="360">
        <v>4007</v>
      </c>
      <c r="E1426" s="360" t="s">
        <v>1148</v>
      </c>
      <c r="F1426" s="360" t="s">
        <v>552</v>
      </c>
      <c r="G1426" s="360" t="s">
        <v>298</v>
      </c>
      <c r="H1426" s="360" t="s">
        <v>41</v>
      </c>
      <c r="I1426" s="360" t="s">
        <v>48</v>
      </c>
      <c r="J1426" s="360" t="s">
        <v>1131</v>
      </c>
      <c r="K1426" s="360" t="s">
        <v>291</v>
      </c>
      <c r="L1426" s="360" t="s">
        <v>32</v>
      </c>
      <c r="M1426" s="361">
        <v>220096800</v>
      </c>
    </row>
    <row r="1427" spans="1:13">
      <c r="A1427" s="360" t="s">
        <v>11806</v>
      </c>
      <c r="B1427" s="360" t="s">
        <v>2354</v>
      </c>
      <c r="C1427" s="360" t="s">
        <v>920</v>
      </c>
      <c r="D1427" s="360">
        <v>4007</v>
      </c>
      <c r="E1427" s="360" t="s">
        <v>1148</v>
      </c>
      <c r="F1427" s="360" t="s">
        <v>552</v>
      </c>
      <c r="G1427" s="360" t="s">
        <v>298</v>
      </c>
      <c r="H1427" s="360" t="s">
        <v>41</v>
      </c>
      <c r="I1427" s="360" t="s">
        <v>48</v>
      </c>
      <c r="J1427" s="360" t="s">
        <v>1131</v>
      </c>
      <c r="K1427" s="360" t="s">
        <v>1170</v>
      </c>
      <c r="L1427" s="360" t="s">
        <v>218</v>
      </c>
      <c r="M1427" s="361">
        <v>780364200</v>
      </c>
    </row>
    <row r="1428" spans="1:13">
      <c r="A1428" s="360" t="s">
        <v>11807</v>
      </c>
      <c r="B1428" s="360" t="s">
        <v>2355</v>
      </c>
      <c r="C1428" s="360" t="s">
        <v>920</v>
      </c>
      <c r="D1428" s="360">
        <v>4007</v>
      </c>
      <c r="E1428" s="360" t="s">
        <v>1148</v>
      </c>
      <c r="F1428" s="360" t="s">
        <v>552</v>
      </c>
      <c r="G1428" s="360" t="s">
        <v>298</v>
      </c>
      <c r="H1428" s="360" t="s">
        <v>41</v>
      </c>
      <c r="I1428" s="360" t="s">
        <v>48</v>
      </c>
      <c r="J1428" s="360" t="s">
        <v>1131</v>
      </c>
      <c r="K1428" s="360" t="s">
        <v>1171</v>
      </c>
      <c r="L1428" s="360" t="s">
        <v>218</v>
      </c>
      <c r="M1428" s="361">
        <v>684314400</v>
      </c>
    </row>
    <row r="1429" spans="1:13">
      <c r="A1429" s="360" t="s">
        <v>11808</v>
      </c>
      <c r="B1429" s="360" t="s">
        <v>2356</v>
      </c>
      <c r="C1429" s="360" t="s">
        <v>920</v>
      </c>
      <c r="D1429" s="360">
        <v>4007</v>
      </c>
      <c r="E1429" s="360" t="s">
        <v>1148</v>
      </c>
      <c r="F1429" s="360" t="s">
        <v>552</v>
      </c>
      <c r="G1429" s="360" t="s">
        <v>298</v>
      </c>
      <c r="H1429" s="360" t="s">
        <v>41</v>
      </c>
      <c r="I1429" s="360" t="s">
        <v>48</v>
      </c>
      <c r="J1429" s="360" t="s">
        <v>1131</v>
      </c>
      <c r="K1429" s="360" t="s">
        <v>290</v>
      </c>
      <c r="L1429" s="360" t="s">
        <v>218</v>
      </c>
      <c r="M1429" s="361">
        <v>660313500</v>
      </c>
    </row>
    <row r="1430" spans="1:13">
      <c r="A1430" s="360" t="s">
        <v>11809</v>
      </c>
      <c r="B1430" s="360" t="s">
        <v>2357</v>
      </c>
      <c r="C1430" s="360" t="s">
        <v>920</v>
      </c>
      <c r="D1430" s="360">
        <v>4007</v>
      </c>
      <c r="E1430" s="360" t="s">
        <v>1148</v>
      </c>
      <c r="F1430" s="360" t="s">
        <v>552</v>
      </c>
      <c r="G1430" s="360" t="s">
        <v>298</v>
      </c>
      <c r="H1430" s="360" t="s">
        <v>41</v>
      </c>
      <c r="I1430" s="360" t="s">
        <v>48</v>
      </c>
      <c r="J1430" s="360" t="s">
        <v>1131</v>
      </c>
      <c r="K1430" s="360" t="s">
        <v>291</v>
      </c>
      <c r="L1430" s="360" t="s">
        <v>218</v>
      </c>
      <c r="M1430" s="361">
        <v>564263700</v>
      </c>
    </row>
    <row r="1431" spans="1:13">
      <c r="A1431" s="360" t="s">
        <v>11810</v>
      </c>
      <c r="B1431" s="360" t="s">
        <v>2346</v>
      </c>
      <c r="C1431" s="360" t="s">
        <v>920</v>
      </c>
      <c r="D1431" s="360">
        <v>4007</v>
      </c>
      <c r="E1431" s="360" t="s">
        <v>1148</v>
      </c>
      <c r="F1431" s="360" t="s">
        <v>552</v>
      </c>
      <c r="G1431" s="360" t="s">
        <v>298</v>
      </c>
      <c r="H1431" s="360" t="s">
        <v>41</v>
      </c>
      <c r="I1431" s="360" t="s">
        <v>50</v>
      </c>
      <c r="J1431" s="360" t="s">
        <v>1132</v>
      </c>
      <c r="K1431" s="360" t="s">
        <v>1170</v>
      </c>
      <c r="L1431" s="360" t="s">
        <v>34</v>
      </c>
      <c r="M1431" s="361">
        <v>520235100</v>
      </c>
    </row>
    <row r="1432" spans="1:13">
      <c r="A1432" s="360" t="s">
        <v>11811</v>
      </c>
      <c r="B1432" s="360" t="s">
        <v>2347</v>
      </c>
      <c r="C1432" s="360" t="s">
        <v>920</v>
      </c>
      <c r="D1432" s="360">
        <v>4007</v>
      </c>
      <c r="E1432" s="360" t="s">
        <v>1148</v>
      </c>
      <c r="F1432" s="360" t="s">
        <v>552</v>
      </c>
      <c r="G1432" s="360" t="s">
        <v>298</v>
      </c>
      <c r="H1432" s="360" t="s">
        <v>41</v>
      </c>
      <c r="I1432" s="360" t="s">
        <v>50</v>
      </c>
      <c r="J1432" s="360" t="s">
        <v>1132</v>
      </c>
      <c r="K1432" s="360" t="s">
        <v>1171</v>
      </c>
      <c r="L1432" s="360" t="s">
        <v>34</v>
      </c>
      <c r="M1432" s="361">
        <v>456201900</v>
      </c>
    </row>
    <row r="1433" spans="1:13">
      <c r="A1433" s="360" t="s">
        <v>11812</v>
      </c>
      <c r="B1433" s="360" t="s">
        <v>2348</v>
      </c>
      <c r="C1433" s="360" t="s">
        <v>920</v>
      </c>
      <c r="D1433" s="360">
        <v>4007</v>
      </c>
      <c r="E1433" s="360" t="s">
        <v>1148</v>
      </c>
      <c r="F1433" s="360" t="s">
        <v>552</v>
      </c>
      <c r="G1433" s="360" t="s">
        <v>298</v>
      </c>
      <c r="H1433" s="360" t="s">
        <v>41</v>
      </c>
      <c r="I1433" s="360" t="s">
        <v>50</v>
      </c>
      <c r="J1433" s="360" t="s">
        <v>1132</v>
      </c>
      <c r="K1433" s="360" t="s">
        <v>290</v>
      </c>
      <c r="L1433" s="360" t="s">
        <v>34</v>
      </c>
      <c r="M1433" s="361">
        <v>440193600</v>
      </c>
    </row>
    <row r="1434" spans="1:13">
      <c r="A1434" s="360" t="s">
        <v>11813</v>
      </c>
      <c r="B1434" s="360" t="s">
        <v>2349</v>
      </c>
      <c r="C1434" s="360" t="s">
        <v>920</v>
      </c>
      <c r="D1434" s="360">
        <v>4007</v>
      </c>
      <c r="E1434" s="360" t="s">
        <v>1148</v>
      </c>
      <c r="F1434" s="360" t="s">
        <v>552</v>
      </c>
      <c r="G1434" s="360" t="s">
        <v>298</v>
      </c>
      <c r="H1434" s="360" t="s">
        <v>41</v>
      </c>
      <c r="I1434" s="360" t="s">
        <v>50</v>
      </c>
      <c r="J1434" s="360" t="s">
        <v>1132</v>
      </c>
      <c r="K1434" s="360" t="s">
        <v>291</v>
      </c>
      <c r="L1434" s="360" t="s">
        <v>34</v>
      </c>
      <c r="M1434" s="361">
        <v>376160400</v>
      </c>
    </row>
    <row r="1435" spans="1:13">
      <c r="A1435" s="360" t="s">
        <v>11814</v>
      </c>
      <c r="B1435" s="360" t="s">
        <v>2350</v>
      </c>
      <c r="C1435" s="360" t="s">
        <v>920</v>
      </c>
      <c r="D1435" s="360">
        <v>4007</v>
      </c>
      <c r="E1435" s="360" t="s">
        <v>1148</v>
      </c>
      <c r="F1435" s="360" t="s">
        <v>552</v>
      </c>
      <c r="G1435" s="360" t="s">
        <v>298</v>
      </c>
      <c r="H1435" s="360" t="s">
        <v>41</v>
      </c>
      <c r="I1435" s="360" t="s">
        <v>50</v>
      </c>
      <c r="J1435" s="360" t="s">
        <v>1132</v>
      </c>
      <c r="K1435" s="360" t="s">
        <v>1170</v>
      </c>
      <c r="L1435" s="360" t="s">
        <v>32</v>
      </c>
      <c r="M1435" s="361">
        <v>300138300</v>
      </c>
    </row>
    <row r="1436" spans="1:13">
      <c r="A1436" s="360" t="s">
        <v>11815</v>
      </c>
      <c r="B1436" s="360" t="s">
        <v>2351</v>
      </c>
      <c r="C1436" s="360" t="s">
        <v>920</v>
      </c>
      <c r="D1436" s="360">
        <v>4007</v>
      </c>
      <c r="E1436" s="360" t="s">
        <v>1148</v>
      </c>
      <c r="F1436" s="360" t="s">
        <v>552</v>
      </c>
      <c r="G1436" s="360" t="s">
        <v>298</v>
      </c>
      <c r="H1436" s="360" t="s">
        <v>41</v>
      </c>
      <c r="I1436" s="360" t="s">
        <v>50</v>
      </c>
      <c r="J1436" s="360" t="s">
        <v>1132</v>
      </c>
      <c r="K1436" s="360" t="s">
        <v>1171</v>
      </c>
      <c r="L1436" s="360" t="s">
        <v>32</v>
      </c>
      <c r="M1436" s="361">
        <v>260129100</v>
      </c>
    </row>
    <row r="1437" spans="1:13">
      <c r="A1437" s="360" t="s">
        <v>11816</v>
      </c>
      <c r="B1437" s="360" t="s">
        <v>2352</v>
      </c>
      <c r="C1437" s="360" t="s">
        <v>920</v>
      </c>
      <c r="D1437" s="360">
        <v>4007</v>
      </c>
      <c r="E1437" s="360" t="s">
        <v>1148</v>
      </c>
      <c r="F1437" s="360" t="s">
        <v>552</v>
      </c>
      <c r="G1437" s="360" t="s">
        <v>298</v>
      </c>
      <c r="H1437" s="360" t="s">
        <v>41</v>
      </c>
      <c r="I1437" s="360" t="s">
        <v>50</v>
      </c>
      <c r="J1437" s="360" t="s">
        <v>1132</v>
      </c>
      <c r="K1437" s="360" t="s">
        <v>290</v>
      </c>
      <c r="L1437" s="360" t="s">
        <v>32</v>
      </c>
      <c r="M1437" s="361">
        <v>260129100</v>
      </c>
    </row>
    <row r="1438" spans="1:13">
      <c r="A1438" s="360" t="s">
        <v>11817</v>
      </c>
      <c r="B1438" s="360" t="s">
        <v>2353</v>
      </c>
      <c r="C1438" s="360" t="s">
        <v>920</v>
      </c>
      <c r="D1438" s="360">
        <v>4007</v>
      </c>
      <c r="E1438" s="360" t="s">
        <v>1148</v>
      </c>
      <c r="F1438" s="360" t="s">
        <v>552</v>
      </c>
      <c r="G1438" s="360" t="s">
        <v>298</v>
      </c>
      <c r="H1438" s="360" t="s">
        <v>41</v>
      </c>
      <c r="I1438" s="360" t="s">
        <v>50</v>
      </c>
      <c r="J1438" s="360" t="s">
        <v>1132</v>
      </c>
      <c r="K1438" s="360" t="s">
        <v>291</v>
      </c>
      <c r="L1438" s="360" t="s">
        <v>32</v>
      </c>
      <c r="M1438" s="361">
        <v>220096800</v>
      </c>
    </row>
    <row r="1439" spans="1:13">
      <c r="A1439" s="360" t="s">
        <v>11818</v>
      </c>
      <c r="B1439" s="360" t="s">
        <v>2354</v>
      </c>
      <c r="C1439" s="360" t="s">
        <v>920</v>
      </c>
      <c r="D1439" s="360">
        <v>4007</v>
      </c>
      <c r="E1439" s="360" t="s">
        <v>1148</v>
      </c>
      <c r="F1439" s="360" t="s">
        <v>552</v>
      </c>
      <c r="G1439" s="360" t="s">
        <v>298</v>
      </c>
      <c r="H1439" s="360" t="s">
        <v>41</v>
      </c>
      <c r="I1439" s="360" t="s">
        <v>50</v>
      </c>
      <c r="J1439" s="360" t="s">
        <v>1132</v>
      </c>
      <c r="K1439" s="360" t="s">
        <v>1170</v>
      </c>
      <c r="L1439" s="360" t="s">
        <v>218</v>
      </c>
      <c r="M1439" s="361">
        <v>780364200</v>
      </c>
    </row>
    <row r="1440" spans="1:13">
      <c r="A1440" s="360" t="s">
        <v>11819</v>
      </c>
      <c r="B1440" s="360" t="s">
        <v>2355</v>
      </c>
      <c r="C1440" s="360" t="s">
        <v>920</v>
      </c>
      <c r="D1440" s="360">
        <v>4007</v>
      </c>
      <c r="E1440" s="360" t="s">
        <v>1148</v>
      </c>
      <c r="F1440" s="360" t="s">
        <v>552</v>
      </c>
      <c r="G1440" s="360" t="s">
        <v>298</v>
      </c>
      <c r="H1440" s="360" t="s">
        <v>41</v>
      </c>
      <c r="I1440" s="360" t="s">
        <v>50</v>
      </c>
      <c r="J1440" s="360" t="s">
        <v>1132</v>
      </c>
      <c r="K1440" s="360" t="s">
        <v>1171</v>
      </c>
      <c r="L1440" s="360" t="s">
        <v>218</v>
      </c>
      <c r="M1440" s="361">
        <v>684314400</v>
      </c>
    </row>
    <row r="1441" spans="1:13">
      <c r="A1441" s="360" t="s">
        <v>11820</v>
      </c>
      <c r="B1441" s="360" t="s">
        <v>2356</v>
      </c>
      <c r="C1441" s="360" t="s">
        <v>920</v>
      </c>
      <c r="D1441" s="360">
        <v>4007</v>
      </c>
      <c r="E1441" s="360" t="s">
        <v>1148</v>
      </c>
      <c r="F1441" s="360" t="s">
        <v>552</v>
      </c>
      <c r="G1441" s="360" t="s">
        <v>298</v>
      </c>
      <c r="H1441" s="360" t="s">
        <v>41</v>
      </c>
      <c r="I1441" s="360" t="s">
        <v>50</v>
      </c>
      <c r="J1441" s="360" t="s">
        <v>1132</v>
      </c>
      <c r="K1441" s="360" t="s">
        <v>290</v>
      </c>
      <c r="L1441" s="360" t="s">
        <v>218</v>
      </c>
      <c r="M1441" s="361">
        <v>660313500</v>
      </c>
    </row>
    <row r="1442" spans="1:13">
      <c r="A1442" s="360" t="s">
        <v>11821</v>
      </c>
      <c r="B1442" s="360" t="s">
        <v>2357</v>
      </c>
      <c r="C1442" s="360" t="s">
        <v>920</v>
      </c>
      <c r="D1442" s="360">
        <v>4007</v>
      </c>
      <c r="E1442" s="360" t="s">
        <v>1148</v>
      </c>
      <c r="F1442" s="360" t="s">
        <v>552</v>
      </c>
      <c r="G1442" s="360" t="s">
        <v>298</v>
      </c>
      <c r="H1442" s="360" t="s">
        <v>41</v>
      </c>
      <c r="I1442" s="360" t="s">
        <v>50</v>
      </c>
      <c r="J1442" s="360" t="s">
        <v>1132</v>
      </c>
      <c r="K1442" s="360" t="s">
        <v>291</v>
      </c>
      <c r="L1442" s="360" t="s">
        <v>218</v>
      </c>
      <c r="M1442" s="361">
        <v>564263700</v>
      </c>
    </row>
    <row r="1443" spans="1:13">
      <c r="A1443" s="360" t="s">
        <v>11822</v>
      </c>
      <c r="B1443" s="360" t="s">
        <v>2346</v>
      </c>
      <c r="C1443" s="360" t="s">
        <v>920</v>
      </c>
      <c r="D1443" s="360">
        <v>4007</v>
      </c>
      <c r="E1443" s="360" t="s">
        <v>1148</v>
      </c>
      <c r="F1443" s="360" t="s">
        <v>552</v>
      </c>
      <c r="G1443" s="360" t="s">
        <v>298</v>
      </c>
      <c r="H1443" s="360" t="s">
        <v>41</v>
      </c>
      <c r="I1443" s="360" t="s">
        <v>223</v>
      </c>
      <c r="J1443" s="360" t="s">
        <v>1129</v>
      </c>
      <c r="K1443" s="360" t="s">
        <v>1170</v>
      </c>
      <c r="L1443" s="360" t="s">
        <v>34</v>
      </c>
      <c r="M1443" s="361">
        <v>489650700</v>
      </c>
    </row>
    <row r="1444" spans="1:13">
      <c r="A1444" s="360" t="s">
        <v>11823</v>
      </c>
      <c r="B1444" s="360" t="s">
        <v>2347</v>
      </c>
      <c r="C1444" s="360" t="s">
        <v>920</v>
      </c>
      <c r="D1444" s="360">
        <v>4007</v>
      </c>
      <c r="E1444" s="360" t="s">
        <v>1148</v>
      </c>
      <c r="F1444" s="360" t="s">
        <v>552</v>
      </c>
      <c r="G1444" s="360" t="s">
        <v>298</v>
      </c>
      <c r="H1444" s="360" t="s">
        <v>41</v>
      </c>
      <c r="I1444" s="360" t="s">
        <v>223</v>
      </c>
      <c r="J1444" s="360" t="s">
        <v>1129</v>
      </c>
      <c r="K1444" s="360" t="s">
        <v>1171</v>
      </c>
      <c r="L1444" s="360" t="s">
        <v>34</v>
      </c>
      <c r="M1444" s="361">
        <v>429382800</v>
      </c>
    </row>
    <row r="1445" spans="1:13">
      <c r="A1445" s="360" t="s">
        <v>11824</v>
      </c>
      <c r="B1445" s="360" t="s">
        <v>2348</v>
      </c>
      <c r="C1445" s="360" t="s">
        <v>920</v>
      </c>
      <c r="D1445" s="360">
        <v>4007</v>
      </c>
      <c r="E1445" s="360" t="s">
        <v>1148</v>
      </c>
      <c r="F1445" s="360" t="s">
        <v>552</v>
      </c>
      <c r="G1445" s="360" t="s">
        <v>298</v>
      </c>
      <c r="H1445" s="360" t="s">
        <v>41</v>
      </c>
      <c r="I1445" s="360" t="s">
        <v>223</v>
      </c>
      <c r="J1445" s="360" t="s">
        <v>1129</v>
      </c>
      <c r="K1445" s="360" t="s">
        <v>290</v>
      </c>
      <c r="L1445" s="360" t="s">
        <v>34</v>
      </c>
      <c r="M1445" s="361">
        <v>414321600</v>
      </c>
    </row>
    <row r="1446" spans="1:13">
      <c r="A1446" s="360" t="s">
        <v>11825</v>
      </c>
      <c r="B1446" s="360" t="s">
        <v>2349</v>
      </c>
      <c r="C1446" s="360" t="s">
        <v>920</v>
      </c>
      <c r="D1446" s="360">
        <v>4007</v>
      </c>
      <c r="E1446" s="360" t="s">
        <v>1148</v>
      </c>
      <c r="F1446" s="360" t="s">
        <v>552</v>
      </c>
      <c r="G1446" s="360" t="s">
        <v>298</v>
      </c>
      <c r="H1446" s="360" t="s">
        <v>41</v>
      </c>
      <c r="I1446" s="360" t="s">
        <v>223</v>
      </c>
      <c r="J1446" s="360" t="s">
        <v>1129</v>
      </c>
      <c r="K1446" s="360" t="s">
        <v>291</v>
      </c>
      <c r="L1446" s="360" t="s">
        <v>34</v>
      </c>
      <c r="M1446" s="361">
        <v>354030600</v>
      </c>
    </row>
    <row r="1447" spans="1:13">
      <c r="A1447" s="360" t="s">
        <v>11826</v>
      </c>
      <c r="B1447" s="360" t="s">
        <v>2350</v>
      </c>
      <c r="C1447" s="360" t="s">
        <v>920</v>
      </c>
      <c r="D1447" s="360">
        <v>4007</v>
      </c>
      <c r="E1447" s="360" t="s">
        <v>1148</v>
      </c>
      <c r="F1447" s="360" t="s">
        <v>552</v>
      </c>
      <c r="G1447" s="360" t="s">
        <v>298</v>
      </c>
      <c r="H1447" s="360" t="s">
        <v>41</v>
      </c>
      <c r="I1447" s="360" t="s">
        <v>223</v>
      </c>
      <c r="J1447" s="360" t="s">
        <v>1129</v>
      </c>
      <c r="K1447" s="360" t="s">
        <v>1170</v>
      </c>
      <c r="L1447" s="360" t="s">
        <v>32</v>
      </c>
      <c r="M1447" s="361">
        <v>282489900</v>
      </c>
    </row>
    <row r="1448" spans="1:13">
      <c r="A1448" s="360" t="s">
        <v>11827</v>
      </c>
      <c r="B1448" s="360" t="s">
        <v>2351</v>
      </c>
      <c r="C1448" s="360" t="s">
        <v>920</v>
      </c>
      <c r="D1448" s="360">
        <v>4007</v>
      </c>
      <c r="E1448" s="360" t="s">
        <v>1148</v>
      </c>
      <c r="F1448" s="360" t="s">
        <v>552</v>
      </c>
      <c r="G1448" s="360" t="s">
        <v>298</v>
      </c>
      <c r="H1448" s="360" t="s">
        <v>41</v>
      </c>
      <c r="I1448" s="360" t="s">
        <v>223</v>
      </c>
      <c r="J1448" s="360" t="s">
        <v>1129</v>
      </c>
      <c r="K1448" s="360" t="s">
        <v>1171</v>
      </c>
      <c r="L1448" s="360" t="s">
        <v>32</v>
      </c>
      <c r="M1448" s="361">
        <v>244836900</v>
      </c>
    </row>
    <row r="1449" spans="1:13">
      <c r="A1449" s="360" t="s">
        <v>11828</v>
      </c>
      <c r="B1449" s="360" t="s">
        <v>2352</v>
      </c>
      <c r="C1449" s="360" t="s">
        <v>920</v>
      </c>
      <c r="D1449" s="360">
        <v>4007</v>
      </c>
      <c r="E1449" s="360" t="s">
        <v>1148</v>
      </c>
      <c r="F1449" s="360" t="s">
        <v>552</v>
      </c>
      <c r="G1449" s="360" t="s">
        <v>298</v>
      </c>
      <c r="H1449" s="360" t="s">
        <v>41</v>
      </c>
      <c r="I1449" s="360" t="s">
        <v>223</v>
      </c>
      <c r="J1449" s="360" t="s">
        <v>1129</v>
      </c>
      <c r="K1449" s="360" t="s">
        <v>290</v>
      </c>
      <c r="L1449" s="360" t="s">
        <v>32</v>
      </c>
      <c r="M1449" s="361">
        <v>244836900</v>
      </c>
    </row>
    <row r="1450" spans="1:13">
      <c r="A1450" s="360" t="s">
        <v>11829</v>
      </c>
      <c r="B1450" s="360" t="s">
        <v>2353</v>
      </c>
      <c r="C1450" s="360" t="s">
        <v>920</v>
      </c>
      <c r="D1450" s="360">
        <v>4007</v>
      </c>
      <c r="E1450" s="360" t="s">
        <v>1148</v>
      </c>
      <c r="F1450" s="360" t="s">
        <v>552</v>
      </c>
      <c r="G1450" s="360" t="s">
        <v>298</v>
      </c>
      <c r="H1450" s="360" t="s">
        <v>41</v>
      </c>
      <c r="I1450" s="360" t="s">
        <v>223</v>
      </c>
      <c r="J1450" s="360" t="s">
        <v>1129</v>
      </c>
      <c r="K1450" s="360" t="s">
        <v>291</v>
      </c>
      <c r="L1450" s="360" t="s">
        <v>32</v>
      </c>
      <c r="M1450" s="361">
        <v>207137700</v>
      </c>
    </row>
    <row r="1451" spans="1:13">
      <c r="A1451" s="360" t="s">
        <v>11830</v>
      </c>
      <c r="B1451" s="360" t="s">
        <v>2354</v>
      </c>
      <c r="C1451" s="360" t="s">
        <v>920</v>
      </c>
      <c r="D1451" s="360">
        <v>4007</v>
      </c>
      <c r="E1451" s="360" t="s">
        <v>1148</v>
      </c>
      <c r="F1451" s="360" t="s">
        <v>552</v>
      </c>
      <c r="G1451" s="360" t="s">
        <v>298</v>
      </c>
      <c r="H1451" s="360" t="s">
        <v>41</v>
      </c>
      <c r="I1451" s="360" t="s">
        <v>223</v>
      </c>
      <c r="J1451" s="360" t="s">
        <v>1129</v>
      </c>
      <c r="K1451" s="360" t="s">
        <v>1170</v>
      </c>
      <c r="L1451" s="360" t="s">
        <v>218</v>
      </c>
      <c r="M1451" s="361">
        <v>734441400</v>
      </c>
    </row>
    <row r="1452" spans="1:13">
      <c r="A1452" s="360" t="s">
        <v>11831</v>
      </c>
      <c r="B1452" s="360" t="s">
        <v>2355</v>
      </c>
      <c r="C1452" s="360" t="s">
        <v>920</v>
      </c>
      <c r="D1452" s="360">
        <v>4007</v>
      </c>
      <c r="E1452" s="360" t="s">
        <v>1148</v>
      </c>
      <c r="F1452" s="360" t="s">
        <v>552</v>
      </c>
      <c r="G1452" s="360" t="s">
        <v>298</v>
      </c>
      <c r="H1452" s="360" t="s">
        <v>41</v>
      </c>
      <c r="I1452" s="360" t="s">
        <v>223</v>
      </c>
      <c r="J1452" s="360" t="s">
        <v>1129</v>
      </c>
      <c r="K1452" s="360" t="s">
        <v>1171</v>
      </c>
      <c r="L1452" s="360" t="s">
        <v>218</v>
      </c>
      <c r="M1452" s="361">
        <v>644074200</v>
      </c>
    </row>
    <row r="1453" spans="1:13">
      <c r="A1453" s="360" t="s">
        <v>11832</v>
      </c>
      <c r="B1453" s="360" t="s">
        <v>2356</v>
      </c>
      <c r="C1453" s="360" t="s">
        <v>920</v>
      </c>
      <c r="D1453" s="360">
        <v>4007</v>
      </c>
      <c r="E1453" s="360" t="s">
        <v>1148</v>
      </c>
      <c r="F1453" s="360" t="s">
        <v>552</v>
      </c>
      <c r="G1453" s="360" t="s">
        <v>298</v>
      </c>
      <c r="H1453" s="360" t="s">
        <v>41</v>
      </c>
      <c r="I1453" s="360" t="s">
        <v>223</v>
      </c>
      <c r="J1453" s="360" t="s">
        <v>1129</v>
      </c>
      <c r="K1453" s="360" t="s">
        <v>290</v>
      </c>
      <c r="L1453" s="360" t="s">
        <v>218</v>
      </c>
      <c r="M1453" s="361">
        <v>621459300</v>
      </c>
    </row>
    <row r="1454" spans="1:13">
      <c r="A1454" s="360" t="s">
        <v>11833</v>
      </c>
      <c r="B1454" s="360" t="s">
        <v>2357</v>
      </c>
      <c r="C1454" s="360" t="s">
        <v>920</v>
      </c>
      <c r="D1454" s="360">
        <v>4007</v>
      </c>
      <c r="E1454" s="360" t="s">
        <v>1148</v>
      </c>
      <c r="F1454" s="360" t="s">
        <v>552</v>
      </c>
      <c r="G1454" s="360" t="s">
        <v>298</v>
      </c>
      <c r="H1454" s="360" t="s">
        <v>41</v>
      </c>
      <c r="I1454" s="360" t="s">
        <v>223</v>
      </c>
      <c r="J1454" s="360" t="s">
        <v>1129</v>
      </c>
      <c r="K1454" s="360" t="s">
        <v>291</v>
      </c>
      <c r="L1454" s="360" t="s">
        <v>218</v>
      </c>
      <c r="M1454" s="361">
        <v>531069000</v>
      </c>
    </row>
    <row r="1455" spans="1:13">
      <c r="A1455" s="360" t="s">
        <v>11834</v>
      </c>
      <c r="B1455" s="360" t="s">
        <v>2346</v>
      </c>
      <c r="C1455" s="360" t="s">
        <v>920</v>
      </c>
      <c r="D1455" s="360">
        <v>4007</v>
      </c>
      <c r="E1455" s="360" t="s">
        <v>1148</v>
      </c>
      <c r="F1455" s="360" t="s">
        <v>552</v>
      </c>
      <c r="G1455" s="360" t="s">
        <v>298</v>
      </c>
      <c r="H1455" s="360" t="s">
        <v>41</v>
      </c>
      <c r="I1455" s="360" t="s">
        <v>421</v>
      </c>
      <c r="J1455" s="360" t="s">
        <v>1134</v>
      </c>
      <c r="K1455" s="360" t="s">
        <v>1170</v>
      </c>
      <c r="L1455" s="360" t="s">
        <v>34</v>
      </c>
      <c r="M1455" s="361">
        <v>489650700</v>
      </c>
    </row>
    <row r="1456" spans="1:13">
      <c r="A1456" s="360" t="s">
        <v>11835</v>
      </c>
      <c r="B1456" s="360" t="s">
        <v>2347</v>
      </c>
      <c r="C1456" s="360" t="s">
        <v>920</v>
      </c>
      <c r="D1456" s="360">
        <v>4007</v>
      </c>
      <c r="E1456" s="360" t="s">
        <v>1148</v>
      </c>
      <c r="F1456" s="360" t="s">
        <v>552</v>
      </c>
      <c r="G1456" s="360" t="s">
        <v>298</v>
      </c>
      <c r="H1456" s="360" t="s">
        <v>41</v>
      </c>
      <c r="I1456" s="360" t="s">
        <v>421</v>
      </c>
      <c r="J1456" s="360" t="s">
        <v>1134</v>
      </c>
      <c r="K1456" s="360" t="s">
        <v>1171</v>
      </c>
      <c r="L1456" s="360" t="s">
        <v>34</v>
      </c>
      <c r="M1456" s="361">
        <v>429382800</v>
      </c>
    </row>
    <row r="1457" spans="1:13">
      <c r="A1457" s="360" t="s">
        <v>11836</v>
      </c>
      <c r="B1457" s="360" t="s">
        <v>2348</v>
      </c>
      <c r="C1457" s="360" t="s">
        <v>920</v>
      </c>
      <c r="D1457" s="360">
        <v>4007</v>
      </c>
      <c r="E1457" s="360" t="s">
        <v>1148</v>
      </c>
      <c r="F1457" s="360" t="s">
        <v>552</v>
      </c>
      <c r="G1457" s="360" t="s">
        <v>298</v>
      </c>
      <c r="H1457" s="360" t="s">
        <v>41</v>
      </c>
      <c r="I1457" s="360" t="s">
        <v>421</v>
      </c>
      <c r="J1457" s="360" t="s">
        <v>1134</v>
      </c>
      <c r="K1457" s="360" t="s">
        <v>290</v>
      </c>
      <c r="L1457" s="360" t="s">
        <v>34</v>
      </c>
      <c r="M1457" s="361">
        <v>414321600</v>
      </c>
    </row>
    <row r="1458" spans="1:13">
      <c r="A1458" s="360" t="s">
        <v>11837</v>
      </c>
      <c r="B1458" s="360" t="s">
        <v>2349</v>
      </c>
      <c r="C1458" s="360" t="s">
        <v>920</v>
      </c>
      <c r="D1458" s="360">
        <v>4007</v>
      </c>
      <c r="E1458" s="360" t="s">
        <v>1148</v>
      </c>
      <c r="F1458" s="360" t="s">
        <v>552</v>
      </c>
      <c r="G1458" s="360" t="s">
        <v>298</v>
      </c>
      <c r="H1458" s="360" t="s">
        <v>41</v>
      </c>
      <c r="I1458" s="360" t="s">
        <v>421</v>
      </c>
      <c r="J1458" s="360" t="s">
        <v>1134</v>
      </c>
      <c r="K1458" s="360" t="s">
        <v>291</v>
      </c>
      <c r="L1458" s="360" t="s">
        <v>34</v>
      </c>
      <c r="M1458" s="361">
        <v>354030600</v>
      </c>
    </row>
    <row r="1459" spans="1:13">
      <c r="A1459" s="360" t="s">
        <v>11838</v>
      </c>
      <c r="B1459" s="360" t="s">
        <v>2350</v>
      </c>
      <c r="C1459" s="360" t="s">
        <v>920</v>
      </c>
      <c r="D1459" s="360">
        <v>4007</v>
      </c>
      <c r="E1459" s="360" t="s">
        <v>1148</v>
      </c>
      <c r="F1459" s="360" t="s">
        <v>552</v>
      </c>
      <c r="G1459" s="360" t="s">
        <v>298</v>
      </c>
      <c r="H1459" s="360" t="s">
        <v>41</v>
      </c>
      <c r="I1459" s="360" t="s">
        <v>421</v>
      </c>
      <c r="J1459" s="360" t="s">
        <v>1134</v>
      </c>
      <c r="K1459" s="360" t="s">
        <v>1170</v>
      </c>
      <c r="L1459" s="360" t="s">
        <v>32</v>
      </c>
      <c r="M1459" s="361">
        <v>282489900</v>
      </c>
    </row>
    <row r="1460" spans="1:13">
      <c r="A1460" s="360" t="s">
        <v>11839</v>
      </c>
      <c r="B1460" s="360" t="s">
        <v>2351</v>
      </c>
      <c r="C1460" s="360" t="s">
        <v>920</v>
      </c>
      <c r="D1460" s="360">
        <v>4007</v>
      </c>
      <c r="E1460" s="360" t="s">
        <v>1148</v>
      </c>
      <c r="F1460" s="360" t="s">
        <v>552</v>
      </c>
      <c r="G1460" s="360" t="s">
        <v>298</v>
      </c>
      <c r="H1460" s="360" t="s">
        <v>41</v>
      </c>
      <c r="I1460" s="360" t="s">
        <v>421</v>
      </c>
      <c r="J1460" s="360" t="s">
        <v>1134</v>
      </c>
      <c r="K1460" s="360" t="s">
        <v>1171</v>
      </c>
      <c r="L1460" s="360" t="s">
        <v>32</v>
      </c>
      <c r="M1460" s="361">
        <v>244836900</v>
      </c>
    </row>
    <row r="1461" spans="1:13">
      <c r="A1461" s="360" t="s">
        <v>11840</v>
      </c>
      <c r="B1461" s="360" t="s">
        <v>2352</v>
      </c>
      <c r="C1461" s="360" t="s">
        <v>920</v>
      </c>
      <c r="D1461" s="360">
        <v>4007</v>
      </c>
      <c r="E1461" s="360" t="s">
        <v>1148</v>
      </c>
      <c r="F1461" s="360" t="s">
        <v>552</v>
      </c>
      <c r="G1461" s="360" t="s">
        <v>298</v>
      </c>
      <c r="H1461" s="360" t="s">
        <v>41</v>
      </c>
      <c r="I1461" s="360" t="s">
        <v>421</v>
      </c>
      <c r="J1461" s="360" t="s">
        <v>1134</v>
      </c>
      <c r="K1461" s="360" t="s">
        <v>290</v>
      </c>
      <c r="L1461" s="360" t="s">
        <v>32</v>
      </c>
      <c r="M1461" s="361">
        <v>244836900</v>
      </c>
    </row>
    <row r="1462" spans="1:13">
      <c r="A1462" s="360" t="s">
        <v>11841</v>
      </c>
      <c r="B1462" s="360" t="s">
        <v>2353</v>
      </c>
      <c r="C1462" s="360" t="s">
        <v>920</v>
      </c>
      <c r="D1462" s="360">
        <v>4007</v>
      </c>
      <c r="E1462" s="360" t="s">
        <v>1148</v>
      </c>
      <c r="F1462" s="360" t="s">
        <v>552</v>
      </c>
      <c r="G1462" s="360" t="s">
        <v>298</v>
      </c>
      <c r="H1462" s="360" t="s">
        <v>41</v>
      </c>
      <c r="I1462" s="360" t="s">
        <v>421</v>
      </c>
      <c r="J1462" s="360" t="s">
        <v>1134</v>
      </c>
      <c r="K1462" s="360" t="s">
        <v>291</v>
      </c>
      <c r="L1462" s="360" t="s">
        <v>32</v>
      </c>
      <c r="M1462" s="361">
        <v>207137700</v>
      </c>
    </row>
    <row r="1463" spans="1:13">
      <c r="A1463" s="360" t="s">
        <v>11842</v>
      </c>
      <c r="B1463" s="360" t="s">
        <v>2354</v>
      </c>
      <c r="C1463" s="360" t="s">
        <v>920</v>
      </c>
      <c r="D1463" s="360">
        <v>4007</v>
      </c>
      <c r="E1463" s="360" t="s">
        <v>1148</v>
      </c>
      <c r="F1463" s="360" t="s">
        <v>552</v>
      </c>
      <c r="G1463" s="360" t="s">
        <v>298</v>
      </c>
      <c r="H1463" s="360" t="s">
        <v>41</v>
      </c>
      <c r="I1463" s="360" t="s">
        <v>421</v>
      </c>
      <c r="J1463" s="360" t="s">
        <v>1134</v>
      </c>
      <c r="K1463" s="360" t="s">
        <v>1170</v>
      </c>
      <c r="L1463" s="360" t="s">
        <v>218</v>
      </c>
      <c r="M1463" s="361">
        <v>734441400</v>
      </c>
    </row>
    <row r="1464" spans="1:13">
      <c r="A1464" s="360" t="s">
        <v>11843</v>
      </c>
      <c r="B1464" s="360" t="s">
        <v>2355</v>
      </c>
      <c r="C1464" s="360" t="s">
        <v>920</v>
      </c>
      <c r="D1464" s="360">
        <v>4007</v>
      </c>
      <c r="E1464" s="360" t="s">
        <v>1148</v>
      </c>
      <c r="F1464" s="360" t="s">
        <v>552</v>
      </c>
      <c r="G1464" s="360" t="s">
        <v>298</v>
      </c>
      <c r="H1464" s="360" t="s">
        <v>41</v>
      </c>
      <c r="I1464" s="360" t="s">
        <v>421</v>
      </c>
      <c r="J1464" s="360" t="s">
        <v>1134</v>
      </c>
      <c r="K1464" s="360" t="s">
        <v>1171</v>
      </c>
      <c r="L1464" s="360" t="s">
        <v>218</v>
      </c>
      <c r="M1464" s="361">
        <v>644074200</v>
      </c>
    </row>
    <row r="1465" spans="1:13">
      <c r="A1465" s="360" t="s">
        <v>11844</v>
      </c>
      <c r="B1465" s="360" t="s">
        <v>2356</v>
      </c>
      <c r="C1465" s="360" t="s">
        <v>920</v>
      </c>
      <c r="D1465" s="360">
        <v>4007</v>
      </c>
      <c r="E1465" s="360" t="s">
        <v>1148</v>
      </c>
      <c r="F1465" s="360" t="s">
        <v>552</v>
      </c>
      <c r="G1465" s="360" t="s">
        <v>298</v>
      </c>
      <c r="H1465" s="360" t="s">
        <v>41</v>
      </c>
      <c r="I1465" s="360" t="s">
        <v>421</v>
      </c>
      <c r="J1465" s="360" t="s">
        <v>1134</v>
      </c>
      <c r="K1465" s="360" t="s">
        <v>290</v>
      </c>
      <c r="L1465" s="360" t="s">
        <v>218</v>
      </c>
      <c r="M1465" s="361">
        <v>621459300</v>
      </c>
    </row>
    <row r="1466" spans="1:13">
      <c r="A1466" s="360" t="s">
        <v>11845</v>
      </c>
      <c r="B1466" s="360" t="s">
        <v>2357</v>
      </c>
      <c r="C1466" s="360" t="s">
        <v>920</v>
      </c>
      <c r="D1466" s="360">
        <v>4007</v>
      </c>
      <c r="E1466" s="360" t="s">
        <v>1148</v>
      </c>
      <c r="F1466" s="360" t="s">
        <v>552</v>
      </c>
      <c r="G1466" s="360" t="s">
        <v>298</v>
      </c>
      <c r="H1466" s="360" t="s">
        <v>41</v>
      </c>
      <c r="I1466" s="360" t="s">
        <v>421</v>
      </c>
      <c r="J1466" s="360" t="s">
        <v>1134</v>
      </c>
      <c r="K1466" s="360" t="s">
        <v>291</v>
      </c>
      <c r="L1466" s="360" t="s">
        <v>218</v>
      </c>
      <c r="M1466" s="361">
        <v>531069000</v>
      </c>
    </row>
    <row r="1467" spans="1:13">
      <c r="A1467" s="360" t="s">
        <v>11846</v>
      </c>
      <c r="B1467" s="360" t="s">
        <v>2346</v>
      </c>
      <c r="C1467" s="360" t="s">
        <v>920</v>
      </c>
      <c r="D1467" s="360">
        <v>4007</v>
      </c>
      <c r="E1467" s="360" t="s">
        <v>1148</v>
      </c>
      <c r="F1467" s="360" t="s">
        <v>552</v>
      </c>
      <c r="G1467" s="360" t="s">
        <v>298</v>
      </c>
      <c r="H1467" s="360" t="s">
        <v>41</v>
      </c>
      <c r="I1467" s="360" t="s">
        <v>422</v>
      </c>
      <c r="J1467" s="360" t="s">
        <v>1125</v>
      </c>
      <c r="K1467" s="360" t="s">
        <v>1170</v>
      </c>
      <c r="L1467" s="360" t="s">
        <v>34</v>
      </c>
      <c r="M1467" s="361">
        <v>451974600</v>
      </c>
    </row>
    <row r="1468" spans="1:13">
      <c r="A1468" s="360" t="s">
        <v>11847</v>
      </c>
      <c r="B1468" s="360" t="s">
        <v>2347</v>
      </c>
      <c r="C1468" s="360" t="s">
        <v>920</v>
      </c>
      <c r="D1468" s="360">
        <v>4007</v>
      </c>
      <c r="E1468" s="360" t="s">
        <v>1148</v>
      </c>
      <c r="F1468" s="360" t="s">
        <v>552</v>
      </c>
      <c r="G1468" s="360" t="s">
        <v>298</v>
      </c>
      <c r="H1468" s="360" t="s">
        <v>41</v>
      </c>
      <c r="I1468" s="360" t="s">
        <v>422</v>
      </c>
      <c r="J1468" s="360" t="s">
        <v>1125</v>
      </c>
      <c r="K1468" s="360" t="s">
        <v>1171</v>
      </c>
      <c r="L1468" s="360" t="s">
        <v>34</v>
      </c>
      <c r="M1468" s="361">
        <v>391729800</v>
      </c>
    </row>
    <row r="1469" spans="1:13">
      <c r="A1469" s="360" t="s">
        <v>11848</v>
      </c>
      <c r="B1469" s="360" t="s">
        <v>2348</v>
      </c>
      <c r="C1469" s="360" t="s">
        <v>920</v>
      </c>
      <c r="D1469" s="360">
        <v>4007</v>
      </c>
      <c r="E1469" s="360" t="s">
        <v>1148</v>
      </c>
      <c r="F1469" s="360" t="s">
        <v>552</v>
      </c>
      <c r="G1469" s="360" t="s">
        <v>298</v>
      </c>
      <c r="H1469" s="360" t="s">
        <v>41</v>
      </c>
      <c r="I1469" s="360" t="s">
        <v>422</v>
      </c>
      <c r="J1469" s="360" t="s">
        <v>1125</v>
      </c>
      <c r="K1469" s="360" t="s">
        <v>290</v>
      </c>
      <c r="L1469" s="360" t="s">
        <v>34</v>
      </c>
      <c r="M1469" s="361">
        <v>395472000</v>
      </c>
    </row>
    <row r="1470" spans="1:13">
      <c r="A1470" s="360" t="s">
        <v>11849</v>
      </c>
      <c r="B1470" s="360" t="s">
        <v>2349</v>
      </c>
      <c r="C1470" s="360" t="s">
        <v>920</v>
      </c>
      <c r="D1470" s="360">
        <v>4007</v>
      </c>
      <c r="E1470" s="360" t="s">
        <v>1148</v>
      </c>
      <c r="F1470" s="360" t="s">
        <v>552</v>
      </c>
      <c r="G1470" s="360" t="s">
        <v>298</v>
      </c>
      <c r="H1470" s="360" t="s">
        <v>41</v>
      </c>
      <c r="I1470" s="360" t="s">
        <v>422</v>
      </c>
      <c r="J1470" s="360" t="s">
        <v>1125</v>
      </c>
      <c r="K1470" s="360" t="s">
        <v>291</v>
      </c>
      <c r="L1470" s="360" t="s">
        <v>34</v>
      </c>
      <c r="M1470" s="361">
        <v>335204100</v>
      </c>
    </row>
    <row r="1471" spans="1:13">
      <c r="A1471" s="360" t="s">
        <v>11850</v>
      </c>
      <c r="B1471" s="360" t="s">
        <v>2350</v>
      </c>
      <c r="C1471" s="360" t="s">
        <v>920</v>
      </c>
      <c r="D1471" s="360">
        <v>4007</v>
      </c>
      <c r="E1471" s="360" t="s">
        <v>1148</v>
      </c>
      <c r="F1471" s="360" t="s">
        <v>552</v>
      </c>
      <c r="G1471" s="360" t="s">
        <v>298</v>
      </c>
      <c r="H1471" s="360" t="s">
        <v>41</v>
      </c>
      <c r="I1471" s="360" t="s">
        <v>422</v>
      </c>
      <c r="J1471" s="360" t="s">
        <v>1125</v>
      </c>
      <c r="K1471" s="360" t="s">
        <v>1170</v>
      </c>
      <c r="L1471" s="360" t="s">
        <v>32</v>
      </c>
      <c r="M1471" s="361">
        <v>244836900</v>
      </c>
    </row>
    <row r="1472" spans="1:13">
      <c r="A1472" s="360" t="s">
        <v>11851</v>
      </c>
      <c r="B1472" s="360" t="s">
        <v>2351</v>
      </c>
      <c r="C1472" s="360" t="s">
        <v>920</v>
      </c>
      <c r="D1472" s="360">
        <v>4007</v>
      </c>
      <c r="E1472" s="360" t="s">
        <v>1148</v>
      </c>
      <c r="F1472" s="360" t="s">
        <v>552</v>
      </c>
      <c r="G1472" s="360" t="s">
        <v>298</v>
      </c>
      <c r="H1472" s="360" t="s">
        <v>41</v>
      </c>
      <c r="I1472" s="360" t="s">
        <v>422</v>
      </c>
      <c r="J1472" s="360" t="s">
        <v>1125</v>
      </c>
      <c r="K1472" s="360" t="s">
        <v>1171</v>
      </c>
      <c r="L1472" s="360" t="s">
        <v>32</v>
      </c>
      <c r="M1472" s="361">
        <v>207137700</v>
      </c>
    </row>
    <row r="1473" spans="1:13">
      <c r="A1473" s="360" t="s">
        <v>11852</v>
      </c>
      <c r="B1473" s="360" t="s">
        <v>2352</v>
      </c>
      <c r="C1473" s="360" t="s">
        <v>920</v>
      </c>
      <c r="D1473" s="360">
        <v>4007</v>
      </c>
      <c r="E1473" s="360" t="s">
        <v>1148</v>
      </c>
      <c r="F1473" s="360" t="s">
        <v>552</v>
      </c>
      <c r="G1473" s="360" t="s">
        <v>298</v>
      </c>
      <c r="H1473" s="360" t="s">
        <v>41</v>
      </c>
      <c r="I1473" s="360" t="s">
        <v>422</v>
      </c>
      <c r="J1473" s="360" t="s">
        <v>1125</v>
      </c>
      <c r="K1473" s="360" t="s">
        <v>290</v>
      </c>
      <c r="L1473" s="360" t="s">
        <v>32</v>
      </c>
      <c r="M1473" s="361">
        <v>225987300</v>
      </c>
    </row>
    <row r="1474" spans="1:13">
      <c r="A1474" s="360" t="s">
        <v>11853</v>
      </c>
      <c r="B1474" s="360" t="s">
        <v>2353</v>
      </c>
      <c r="C1474" s="360" t="s">
        <v>920</v>
      </c>
      <c r="D1474" s="360">
        <v>4007</v>
      </c>
      <c r="E1474" s="360" t="s">
        <v>1148</v>
      </c>
      <c r="F1474" s="360" t="s">
        <v>552</v>
      </c>
      <c r="G1474" s="360" t="s">
        <v>298</v>
      </c>
      <c r="H1474" s="360" t="s">
        <v>41</v>
      </c>
      <c r="I1474" s="360" t="s">
        <v>422</v>
      </c>
      <c r="J1474" s="360" t="s">
        <v>1125</v>
      </c>
      <c r="K1474" s="360" t="s">
        <v>291</v>
      </c>
      <c r="L1474" s="360" t="s">
        <v>32</v>
      </c>
      <c r="M1474" s="361">
        <v>188311200</v>
      </c>
    </row>
    <row r="1475" spans="1:13">
      <c r="A1475" s="360" t="s">
        <v>11854</v>
      </c>
      <c r="B1475" s="360" t="s">
        <v>2354</v>
      </c>
      <c r="C1475" s="360" t="s">
        <v>920</v>
      </c>
      <c r="D1475" s="360">
        <v>4007</v>
      </c>
      <c r="E1475" s="360" t="s">
        <v>1148</v>
      </c>
      <c r="F1475" s="360" t="s">
        <v>552</v>
      </c>
      <c r="G1475" s="360" t="s">
        <v>298</v>
      </c>
      <c r="H1475" s="360" t="s">
        <v>41</v>
      </c>
      <c r="I1475" s="360" t="s">
        <v>422</v>
      </c>
      <c r="J1475" s="360" t="s">
        <v>1125</v>
      </c>
      <c r="K1475" s="360" t="s">
        <v>1170</v>
      </c>
      <c r="L1475" s="360" t="s">
        <v>218</v>
      </c>
      <c r="M1475" s="361">
        <v>696788400</v>
      </c>
    </row>
    <row r="1476" spans="1:13">
      <c r="A1476" s="360" t="s">
        <v>11855</v>
      </c>
      <c r="B1476" s="360" t="s">
        <v>2355</v>
      </c>
      <c r="C1476" s="360" t="s">
        <v>920</v>
      </c>
      <c r="D1476" s="360">
        <v>4007</v>
      </c>
      <c r="E1476" s="360" t="s">
        <v>1148</v>
      </c>
      <c r="F1476" s="360" t="s">
        <v>552</v>
      </c>
      <c r="G1476" s="360" t="s">
        <v>298</v>
      </c>
      <c r="H1476" s="360" t="s">
        <v>41</v>
      </c>
      <c r="I1476" s="360" t="s">
        <v>422</v>
      </c>
      <c r="J1476" s="360" t="s">
        <v>1125</v>
      </c>
      <c r="K1476" s="360" t="s">
        <v>1171</v>
      </c>
      <c r="L1476" s="360" t="s">
        <v>218</v>
      </c>
      <c r="M1476" s="361">
        <v>606421200</v>
      </c>
    </row>
    <row r="1477" spans="1:13">
      <c r="A1477" s="360" t="s">
        <v>11856</v>
      </c>
      <c r="B1477" s="360" t="s">
        <v>2356</v>
      </c>
      <c r="C1477" s="360" t="s">
        <v>920</v>
      </c>
      <c r="D1477" s="360">
        <v>4007</v>
      </c>
      <c r="E1477" s="360" t="s">
        <v>1148</v>
      </c>
      <c r="F1477" s="360" t="s">
        <v>552</v>
      </c>
      <c r="G1477" s="360" t="s">
        <v>298</v>
      </c>
      <c r="H1477" s="360" t="s">
        <v>41</v>
      </c>
      <c r="I1477" s="360" t="s">
        <v>422</v>
      </c>
      <c r="J1477" s="360" t="s">
        <v>1125</v>
      </c>
      <c r="K1477" s="360" t="s">
        <v>290</v>
      </c>
      <c r="L1477" s="360" t="s">
        <v>218</v>
      </c>
      <c r="M1477" s="361">
        <v>602632800</v>
      </c>
    </row>
    <row r="1478" spans="1:13">
      <c r="A1478" s="360" t="s">
        <v>11857</v>
      </c>
      <c r="B1478" s="360" t="s">
        <v>2357</v>
      </c>
      <c r="C1478" s="360" t="s">
        <v>920</v>
      </c>
      <c r="D1478" s="360">
        <v>4007</v>
      </c>
      <c r="E1478" s="360" t="s">
        <v>1148</v>
      </c>
      <c r="F1478" s="360" t="s">
        <v>552</v>
      </c>
      <c r="G1478" s="360" t="s">
        <v>298</v>
      </c>
      <c r="H1478" s="360" t="s">
        <v>41</v>
      </c>
      <c r="I1478" s="360" t="s">
        <v>422</v>
      </c>
      <c r="J1478" s="360" t="s">
        <v>1125</v>
      </c>
      <c r="K1478" s="360" t="s">
        <v>291</v>
      </c>
      <c r="L1478" s="360" t="s">
        <v>218</v>
      </c>
      <c r="M1478" s="361">
        <v>512242500</v>
      </c>
    </row>
    <row r="1479" spans="1:13">
      <c r="A1479" s="360" t="s">
        <v>11858</v>
      </c>
      <c r="B1479" s="360" t="s">
        <v>2346</v>
      </c>
      <c r="C1479" s="360" t="s">
        <v>920</v>
      </c>
      <c r="D1479" s="360">
        <v>4007</v>
      </c>
      <c r="E1479" s="360" t="s">
        <v>1148</v>
      </c>
      <c r="F1479" s="360" t="s">
        <v>552</v>
      </c>
      <c r="G1479" s="360" t="s">
        <v>298</v>
      </c>
      <c r="H1479" s="360" t="s">
        <v>41</v>
      </c>
      <c r="I1479" s="360" t="s">
        <v>423</v>
      </c>
      <c r="J1479" s="360" t="s">
        <v>1126</v>
      </c>
      <c r="K1479" s="360" t="s">
        <v>1170</v>
      </c>
      <c r="L1479" s="360" t="s">
        <v>34</v>
      </c>
      <c r="M1479" s="361">
        <v>451974600</v>
      </c>
    </row>
    <row r="1480" spans="1:13">
      <c r="A1480" s="360" t="s">
        <v>11859</v>
      </c>
      <c r="B1480" s="360" t="s">
        <v>2347</v>
      </c>
      <c r="C1480" s="360" t="s">
        <v>920</v>
      </c>
      <c r="D1480" s="360">
        <v>4007</v>
      </c>
      <c r="E1480" s="360" t="s">
        <v>1148</v>
      </c>
      <c r="F1480" s="360" t="s">
        <v>552</v>
      </c>
      <c r="G1480" s="360" t="s">
        <v>298</v>
      </c>
      <c r="H1480" s="360" t="s">
        <v>41</v>
      </c>
      <c r="I1480" s="360" t="s">
        <v>423</v>
      </c>
      <c r="J1480" s="360" t="s">
        <v>1126</v>
      </c>
      <c r="K1480" s="360" t="s">
        <v>1171</v>
      </c>
      <c r="L1480" s="360" t="s">
        <v>34</v>
      </c>
      <c r="M1480" s="361">
        <v>391729800</v>
      </c>
    </row>
    <row r="1481" spans="1:13">
      <c r="A1481" s="360" t="s">
        <v>11860</v>
      </c>
      <c r="B1481" s="360" t="s">
        <v>2348</v>
      </c>
      <c r="C1481" s="360" t="s">
        <v>920</v>
      </c>
      <c r="D1481" s="360">
        <v>4007</v>
      </c>
      <c r="E1481" s="360" t="s">
        <v>1148</v>
      </c>
      <c r="F1481" s="360" t="s">
        <v>552</v>
      </c>
      <c r="G1481" s="360" t="s">
        <v>298</v>
      </c>
      <c r="H1481" s="360" t="s">
        <v>41</v>
      </c>
      <c r="I1481" s="360" t="s">
        <v>423</v>
      </c>
      <c r="J1481" s="360" t="s">
        <v>1126</v>
      </c>
      <c r="K1481" s="360" t="s">
        <v>290</v>
      </c>
      <c r="L1481" s="360" t="s">
        <v>34</v>
      </c>
      <c r="M1481" s="361">
        <v>395472000</v>
      </c>
    </row>
    <row r="1482" spans="1:13">
      <c r="A1482" s="360" t="s">
        <v>11861</v>
      </c>
      <c r="B1482" s="360" t="s">
        <v>2349</v>
      </c>
      <c r="C1482" s="360" t="s">
        <v>920</v>
      </c>
      <c r="D1482" s="360">
        <v>4007</v>
      </c>
      <c r="E1482" s="360" t="s">
        <v>1148</v>
      </c>
      <c r="F1482" s="360" t="s">
        <v>552</v>
      </c>
      <c r="G1482" s="360" t="s">
        <v>298</v>
      </c>
      <c r="H1482" s="360" t="s">
        <v>41</v>
      </c>
      <c r="I1482" s="360" t="s">
        <v>423</v>
      </c>
      <c r="J1482" s="360" t="s">
        <v>1126</v>
      </c>
      <c r="K1482" s="360" t="s">
        <v>291</v>
      </c>
      <c r="L1482" s="360" t="s">
        <v>34</v>
      </c>
      <c r="M1482" s="361">
        <v>335204100</v>
      </c>
    </row>
    <row r="1483" spans="1:13">
      <c r="A1483" s="360" t="s">
        <v>11862</v>
      </c>
      <c r="B1483" s="360" t="s">
        <v>2350</v>
      </c>
      <c r="C1483" s="360" t="s">
        <v>920</v>
      </c>
      <c r="D1483" s="360">
        <v>4007</v>
      </c>
      <c r="E1483" s="360" t="s">
        <v>1148</v>
      </c>
      <c r="F1483" s="360" t="s">
        <v>552</v>
      </c>
      <c r="G1483" s="360" t="s">
        <v>298</v>
      </c>
      <c r="H1483" s="360" t="s">
        <v>41</v>
      </c>
      <c r="I1483" s="360" t="s">
        <v>423</v>
      </c>
      <c r="J1483" s="360" t="s">
        <v>1126</v>
      </c>
      <c r="K1483" s="360" t="s">
        <v>1170</v>
      </c>
      <c r="L1483" s="360" t="s">
        <v>32</v>
      </c>
      <c r="M1483" s="361">
        <v>244836900</v>
      </c>
    </row>
    <row r="1484" spans="1:13">
      <c r="A1484" s="360" t="s">
        <v>11863</v>
      </c>
      <c r="B1484" s="360" t="s">
        <v>2351</v>
      </c>
      <c r="C1484" s="360" t="s">
        <v>920</v>
      </c>
      <c r="D1484" s="360">
        <v>4007</v>
      </c>
      <c r="E1484" s="360" t="s">
        <v>1148</v>
      </c>
      <c r="F1484" s="360" t="s">
        <v>552</v>
      </c>
      <c r="G1484" s="360" t="s">
        <v>298</v>
      </c>
      <c r="H1484" s="360" t="s">
        <v>41</v>
      </c>
      <c r="I1484" s="360" t="s">
        <v>423</v>
      </c>
      <c r="J1484" s="360" t="s">
        <v>1126</v>
      </c>
      <c r="K1484" s="360" t="s">
        <v>1171</v>
      </c>
      <c r="L1484" s="360" t="s">
        <v>32</v>
      </c>
      <c r="M1484" s="361">
        <v>207137700</v>
      </c>
    </row>
    <row r="1485" spans="1:13">
      <c r="A1485" s="360" t="s">
        <v>11864</v>
      </c>
      <c r="B1485" s="360" t="s">
        <v>2352</v>
      </c>
      <c r="C1485" s="360" t="s">
        <v>920</v>
      </c>
      <c r="D1485" s="360">
        <v>4007</v>
      </c>
      <c r="E1485" s="360" t="s">
        <v>1148</v>
      </c>
      <c r="F1485" s="360" t="s">
        <v>552</v>
      </c>
      <c r="G1485" s="360" t="s">
        <v>298</v>
      </c>
      <c r="H1485" s="360" t="s">
        <v>41</v>
      </c>
      <c r="I1485" s="360" t="s">
        <v>423</v>
      </c>
      <c r="J1485" s="360" t="s">
        <v>1126</v>
      </c>
      <c r="K1485" s="360" t="s">
        <v>290</v>
      </c>
      <c r="L1485" s="360" t="s">
        <v>32</v>
      </c>
      <c r="M1485" s="361">
        <v>225987300</v>
      </c>
    </row>
    <row r="1486" spans="1:13">
      <c r="A1486" s="360" t="s">
        <v>11865</v>
      </c>
      <c r="B1486" s="360" t="s">
        <v>2353</v>
      </c>
      <c r="C1486" s="360" t="s">
        <v>920</v>
      </c>
      <c r="D1486" s="360">
        <v>4007</v>
      </c>
      <c r="E1486" s="360" t="s">
        <v>1148</v>
      </c>
      <c r="F1486" s="360" t="s">
        <v>552</v>
      </c>
      <c r="G1486" s="360" t="s">
        <v>298</v>
      </c>
      <c r="H1486" s="360" t="s">
        <v>41</v>
      </c>
      <c r="I1486" s="360" t="s">
        <v>423</v>
      </c>
      <c r="J1486" s="360" t="s">
        <v>1126</v>
      </c>
      <c r="K1486" s="360" t="s">
        <v>291</v>
      </c>
      <c r="L1486" s="360" t="s">
        <v>32</v>
      </c>
      <c r="M1486" s="361">
        <v>188311200</v>
      </c>
    </row>
    <row r="1487" spans="1:13">
      <c r="A1487" s="360" t="s">
        <v>11866</v>
      </c>
      <c r="B1487" s="360" t="s">
        <v>2354</v>
      </c>
      <c r="C1487" s="360" t="s">
        <v>920</v>
      </c>
      <c r="D1487" s="360">
        <v>4007</v>
      </c>
      <c r="E1487" s="360" t="s">
        <v>1148</v>
      </c>
      <c r="F1487" s="360" t="s">
        <v>552</v>
      </c>
      <c r="G1487" s="360" t="s">
        <v>298</v>
      </c>
      <c r="H1487" s="360" t="s">
        <v>41</v>
      </c>
      <c r="I1487" s="360" t="s">
        <v>423</v>
      </c>
      <c r="J1487" s="360" t="s">
        <v>1126</v>
      </c>
      <c r="K1487" s="360" t="s">
        <v>1170</v>
      </c>
      <c r="L1487" s="360" t="s">
        <v>218</v>
      </c>
      <c r="M1487" s="361">
        <v>696788400</v>
      </c>
    </row>
    <row r="1488" spans="1:13">
      <c r="A1488" s="360" t="s">
        <v>11867</v>
      </c>
      <c r="B1488" s="360" t="s">
        <v>2355</v>
      </c>
      <c r="C1488" s="360" t="s">
        <v>920</v>
      </c>
      <c r="D1488" s="360">
        <v>4007</v>
      </c>
      <c r="E1488" s="360" t="s">
        <v>1148</v>
      </c>
      <c r="F1488" s="360" t="s">
        <v>552</v>
      </c>
      <c r="G1488" s="360" t="s">
        <v>298</v>
      </c>
      <c r="H1488" s="360" t="s">
        <v>41</v>
      </c>
      <c r="I1488" s="360" t="s">
        <v>423</v>
      </c>
      <c r="J1488" s="360" t="s">
        <v>1126</v>
      </c>
      <c r="K1488" s="360" t="s">
        <v>1171</v>
      </c>
      <c r="L1488" s="360" t="s">
        <v>218</v>
      </c>
      <c r="M1488" s="361">
        <v>606421200</v>
      </c>
    </row>
    <row r="1489" spans="1:13">
      <c r="A1489" s="360" t="s">
        <v>11868</v>
      </c>
      <c r="B1489" s="360" t="s">
        <v>2356</v>
      </c>
      <c r="C1489" s="360" t="s">
        <v>920</v>
      </c>
      <c r="D1489" s="360">
        <v>4007</v>
      </c>
      <c r="E1489" s="360" t="s">
        <v>1148</v>
      </c>
      <c r="F1489" s="360" t="s">
        <v>552</v>
      </c>
      <c r="G1489" s="360" t="s">
        <v>298</v>
      </c>
      <c r="H1489" s="360" t="s">
        <v>41</v>
      </c>
      <c r="I1489" s="360" t="s">
        <v>423</v>
      </c>
      <c r="J1489" s="360" t="s">
        <v>1126</v>
      </c>
      <c r="K1489" s="360" t="s">
        <v>290</v>
      </c>
      <c r="L1489" s="360" t="s">
        <v>218</v>
      </c>
      <c r="M1489" s="361">
        <v>602632800</v>
      </c>
    </row>
    <row r="1490" spans="1:13">
      <c r="A1490" s="360" t="s">
        <v>11869</v>
      </c>
      <c r="B1490" s="360" t="s">
        <v>2357</v>
      </c>
      <c r="C1490" s="360" t="s">
        <v>920</v>
      </c>
      <c r="D1490" s="360">
        <v>4007</v>
      </c>
      <c r="E1490" s="360" t="s">
        <v>1148</v>
      </c>
      <c r="F1490" s="360" t="s">
        <v>552</v>
      </c>
      <c r="G1490" s="360" t="s">
        <v>298</v>
      </c>
      <c r="H1490" s="360" t="s">
        <v>41</v>
      </c>
      <c r="I1490" s="360" t="s">
        <v>423</v>
      </c>
      <c r="J1490" s="360" t="s">
        <v>1126</v>
      </c>
      <c r="K1490" s="360" t="s">
        <v>291</v>
      </c>
      <c r="L1490" s="360" t="s">
        <v>218</v>
      </c>
      <c r="M1490" s="361">
        <v>512242500</v>
      </c>
    </row>
    <row r="1491" spans="1:13">
      <c r="A1491" s="360" t="s">
        <v>11870</v>
      </c>
      <c r="B1491" s="360" t="s">
        <v>2346</v>
      </c>
      <c r="C1491" s="360" t="s">
        <v>920</v>
      </c>
      <c r="D1491" s="360">
        <v>4007</v>
      </c>
      <c r="E1491" s="360" t="s">
        <v>1148</v>
      </c>
      <c r="F1491" s="360" t="s">
        <v>552</v>
      </c>
      <c r="G1491" s="360" t="s">
        <v>298</v>
      </c>
      <c r="H1491" s="360" t="s">
        <v>41</v>
      </c>
      <c r="I1491" s="360" t="s">
        <v>424</v>
      </c>
      <c r="J1491" s="360" t="s">
        <v>1127</v>
      </c>
      <c r="K1491" s="360" t="s">
        <v>1170</v>
      </c>
      <c r="L1491" s="360" t="s">
        <v>34</v>
      </c>
      <c r="M1491" s="361">
        <v>451974600</v>
      </c>
    </row>
    <row r="1492" spans="1:13">
      <c r="A1492" s="360" t="s">
        <v>11871</v>
      </c>
      <c r="B1492" s="360" t="s">
        <v>2347</v>
      </c>
      <c r="C1492" s="360" t="s">
        <v>920</v>
      </c>
      <c r="D1492" s="360">
        <v>4007</v>
      </c>
      <c r="E1492" s="360" t="s">
        <v>1148</v>
      </c>
      <c r="F1492" s="360" t="s">
        <v>552</v>
      </c>
      <c r="G1492" s="360" t="s">
        <v>298</v>
      </c>
      <c r="H1492" s="360" t="s">
        <v>41</v>
      </c>
      <c r="I1492" s="360" t="s">
        <v>424</v>
      </c>
      <c r="J1492" s="360" t="s">
        <v>1127</v>
      </c>
      <c r="K1492" s="360" t="s">
        <v>1171</v>
      </c>
      <c r="L1492" s="360" t="s">
        <v>34</v>
      </c>
      <c r="M1492" s="361">
        <v>391729800</v>
      </c>
    </row>
    <row r="1493" spans="1:13">
      <c r="A1493" s="360" t="s">
        <v>11872</v>
      </c>
      <c r="B1493" s="360" t="s">
        <v>2348</v>
      </c>
      <c r="C1493" s="360" t="s">
        <v>920</v>
      </c>
      <c r="D1493" s="360">
        <v>4007</v>
      </c>
      <c r="E1493" s="360" t="s">
        <v>1148</v>
      </c>
      <c r="F1493" s="360" t="s">
        <v>552</v>
      </c>
      <c r="G1493" s="360" t="s">
        <v>298</v>
      </c>
      <c r="H1493" s="360" t="s">
        <v>41</v>
      </c>
      <c r="I1493" s="360" t="s">
        <v>424</v>
      </c>
      <c r="J1493" s="360" t="s">
        <v>1127</v>
      </c>
      <c r="K1493" s="360" t="s">
        <v>290</v>
      </c>
      <c r="L1493" s="360" t="s">
        <v>34</v>
      </c>
      <c r="M1493" s="361">
        <v>395472000</v>
      </c>
    </row>
    <row r="1494" spans="1:13">
      <c r="A1494" s="360" t="s">
        <v>11873</v>
      </c>
      <c r="B1494" s="360" t="s">
        <v>2349</v>
      </c>
      <c r="C1494" s="360" t="s">
        <v>920</v>
      </c>
      <c r="D1494" s="360">
        <v>4007</v>
      </c>
      <c r="E1494" s="360" t="s">
        <v>1148</v>
      </c>
      <c r="F1494" s="360" t="s">
        <v>552</v>
      </c>
      <c r="G1494" s="360" t="s">
        <v>298</v>
      </c>
      <c r="H1494" s="360" t="s">
        <v>41</v>
      </c>
      <c r="I1494" s="360" t="s">
        <v>424</v>
      </c>
      <c r="J1494" s="360" t="s">
        <v>1127</v>
      </c>
      <c r="K1494" s="360" t="s">
        <v>291</v>
      </c>
      <c r="L1494" s="360" t="s">
        <v>34</v>
      </c>
      <c r="M1494" s="361">
        <v>335204100</v>
      </c>
    </row>
    <row r="1495" spans="1:13">
      <c r="A1495" s="360" t="s">
        <v>11874</v>
      </c>
      <c r="B1495" s="360" t="s">
        <v>2350</v>
      </c>
      <c r="C1495" s="360" t="s">
        <v>920</v>
      </c>
      <c r="D1495" s="360">
        <v>4007</v>
      </c>
      <c r="E1495" s="360" t="s">
        <v>1148</v>
      </c>
      <c r="F1495" s="360" t="s">
        <v>552</v>
      </c>
      <c r="G1495" s="360" t="s">
        <v>298</v>
      </c>
      <c r="H1495" s="360" t="s">
        <v>41</v>
      </c>
      <c r="I1495" s="360" t="s">
        <v>424</v>
      </c>
      <c r="J1495" s="360" t="s">
        <v>1127</v>
      </c>
      <c r="K1495" s="360" t="s">
        <v>1170</v>
      </c>
      <c r="L1495" s="360" t="s">
        <v>32</v>
      </c>
      <c r="M1495" s="361">
        <v>244836900</v>
      </c>
    </row>
    <row r="1496" spans="1:13">
      <c r="A1496" s="360" t="s">
        <v>11875</v>
      </c>
      <c r="B1496" s="360" t="s">
        <v>2351</v>
      </c>
      <c r="C1496" s="360" t="s">
        <v>920</v>
      </c>
      <c r="D1496" s="360">
        <v>4007</v>
      </c>
      <c r="E1496" s="360" t="s">
        <v>1148</v>
      </c>
      <c r="F1496" s="360" t="s">
        <v>552</v>
      </c>
      <c r="G1496" s="360" t="s">
        <v>298</v>
      </c>
      <c r="H1496" s="360" t="s">
        <v>41</v>
      </c>
      <c r="I1496" s="360" t="s">
        <v>424</v>
      </c>
      <c r="J1496" s="360" t="s">
        <v>1127</v>
      </c>
      <c r="K1496" s="360" t="s">
        <v>1171</v>
      </c>
      <c r="L1496" s="360" t="s">
        <v>32</v>
      </c>
      <c r="M1496" s="361">
        <v>207137700</v>
      </c>
    </row>
    <row r="1497" spans="1:13">
      <c r="A1497" s="360" t="s">
        <v>11876</v>
      </c>
      <c r="B1497" s="360" t="s">
        <v>2352</v>
      </c>
      <c r="C1497" s="360" t="s">
        <v>920</v>
      </c>
      <c r="D1497" s="360">
        <v>4007</v>
      </c>
      <c r="E1497" s="360" t="s">
        <v>1148</v>
      </c>
      <c r="F1497" s="360" t="s">
        <v>552</v>
      </c>
      <c r="G1497" s="360" t="s">
        <v>298</v>
      </c>
      <c r="H1497" s="360" t="s">
        <v>41</v>
      </c>
      <c r="I1497" s="360" t="s">
        <v>424</v>
      </c>
      <c r="J1497" s="360" t="s">
        <v>1127</v>
      </c>
      <c r="K1497" s="360" t="s">
        <v>290</v>
      </c>
      <c r="L1497" s="360" t="s">
        <v>32</v>
      </c>
      <c r="M1497" s="361">
        <v>225987300</v>
      </c>
    </row>
    <row r="1498" spans="1:13">
      <c r="A1498" s="360" t="s">
        <v>11877</v>
      </c>
      <c r="B1498" s="360" t="s">
        <v>2353</v>
      </c>
      <c r="C1498" s="360" t="s">
        <v>920</v>
      </c>
      <c r="D1498" s="360">
        <v>4007</v>
      </c>
      <c r="E1498" s="360" t="s">
        <v>1148</v>
      </c>
      <c r="F1498" s="360" t="s">
        <v>552</v>
      </c>
      <c r="G1498" s="360" t="s">
        <v>298</v>
      </c>
      <c r="H1498" s="360" t="s">
        <v>41</v>
      </c>
      <c r="I1498" s="360" t="s">
        <v>424</v>
      </c>
      <c r="J1498" s="360" t="s">
        <v>1127</v>
      </c>
      <c r="K1498" s="360" t="s">
        <v>291</v>
      </c>
      <c r="L1498" s="360" t="s">
        <v>32</v>
      </c>
      <c r="M1498" s="361">
        <v>188311200</v>
      </c>
    </row>
    <row r="1499" spans="1:13">
      <c r="A1499" s="360" t="s">
        <v>11878</v>
      </c>
      <c r="B1499" s="360" t="s">
        <v>2354</v>
      </c>
      <c r="C1499" s="360" t="s">
        <v>920</v>
      </c>
      <c r="D1499" s="360">
        <v>4007</v>
      </c>
      <c r="E1499" s="360" t="s">
        <v>1148</v>
      </c>
      <c r="F1499" s="360" t="s">
        <v>552</v>
      </c>
      <c r="G1499" s="360" t="s">
        <v>298</v>
      </c>
      <c r="H1499" s="360" t="s">
        <v>41</v>
      </c>
      <c r="I1499" s="360" t="s">
        <v>424</v>
      </c>
      <c r="J1499" s="360" t="s">
        <v>1127</v>
      </c>
      <c r="K1499" s="360" t="s">
        <v>1170</v>
      </c>
      <c r="L1499" s="360" t="s">
        <v>218</v>
      </c>
      <c r="M1499" s="361">
        <v>696788400</v>
      </c>
    </row>
    <row r="1500" spans="1:13">
      <c r="A1500" s="360" t="s">
        <v>11879</v>
      </c>
      <c r="B1500" s="360" t="s">
        <v>2355</v>
      </c>
      <c r="C1500" s="360" t="s">
        <v>920</v>
      </c>
      <c r="D1500" s="360">
        <v>4007</v>
      </c>
      <c r="E1500" s="360" t="s">
        <v>1148</v>
      </c>
      <c r="F1500" s="360" t="s">
        <v>552</v>
      </c>
      <c r="G1500" s="360" t="s">
        <v>298</v>
      </c>
      <c r="H1500" s="360" t="s">
        <v>41</v>
      </c>
      <c r="I1500" s="360" t="s">
        <v>424</v>
      </c>
      <c r="J1500" s="360" t="s">
        <v>1127</v>
      </c>
      <c r="K1500" s="360" t="s">
        <v>1171</v>
      </c>
      <c r="L1500" s="360" t="s">
        <v>218</v>
      </c>
      <c r="M1500" s="361">
        <v>606421200</v>
      </c>
    </row>
    <row r="1501" spans="1:13">
      <c r="A1501" s="360" t="s">
        <v>11880</v>
      </c>
      <c r="B1501" s="360" t="s">
        <v>2356</v>
      </c>
      <c r="C1501" s="360" t="s">
        <v>920</v>
      </c>
      <c r="D1501" s="360">
        <v>4007</v>
      </c>
      <c r="E1501" s="360" t="s">
        <v>1148</v>
      </c>
      <c r="F1501" s="360" t="s">
        <v>552</v>
      </c>
      <c r="G1501" s="360" t="s">
        <v>298</v>
      </c>
      <c r="H1501" s="360" t="s">
        <v>41</v>
      </c>
      <c r="I1501" s="360" t="s">
        <v>424</v>
      </c>
      <c r="J1501" s="360" t="s">
        <v>1127</v>
      </c>
      <c r="K1501" s="360" t="s">
        <v>290</v>
      </c>
      <c r="L1501" s="360" t="s">
        <v>218</v>
      </c>
      <c r="M1501" s="361">
        <v>602632800</v>
      </c>
    </row>
    <row r="1502" spans="1:13">
      <c r="A1502" s="360" t="s">
        <v>11881</v>
      </c>
      <c r="B1502" s="360" t="s">
        <v>2357</v>
      </c>
      <c r="C1502" s="360" t="s">
        <v>920</v>
      </c>
      <c r="D1502" s="360">
        <v>4007</v>
      </c>
      <c r="E1502" s="360" t="s">
        <v>1148</v>
      </c>
      <c r="F1502" s="360" t="s">
        <v>552</v>
      </c>
      <c r="G1502" s="360" t="s">
        <v>298</v>
      </c>
      <c r="H1502" s="360" t="s">
        <v>41</v>
      </c>
      <c r="I1502" s="360" t="s">
        <v>424</v>
      </c>
      <c r="J1502" s="360" t="s">
        <v>1127</v>
      </c>
      <c r="K1502" s="360" t="s">
        <v>291</v>
      </c>
      <c r="L1502" s="360" t="s">
        <v>218</v>
      </c>
      <c r="M1502" s="361">
        <v>512242500</v>
      </c>
    </row>
    <row r="1503" spans="1:13">
      <c r="A1503" s="360" t="s">
        <v>11882</v>
      </c>
      <c r="B1503" s="360" t="s">
        <v>2346</v>
      </c>
      <c r="C1503" s="360" t="s">
        <v>920</v>
      </c>
      <c r="D1503" s="360">
        <v>4007</v>
      </c>
      <c r="E1503" s="360" t="s">
        <v>1148</v>
      </c>
      <c r="F1503" s="360" t="s">
        <v>552</v>
      </c>
      <c r="G1503" s="360" t="s">
        <v>298</v>
      </c>
      <c r="H1503" s="360" t="s">
        <v>41</v>
      </c>
      <c r="I1503" s="360" t="s">
        <v>425</v>
      </c>
      <c r="J1503" s="360" t="s">
        <v>1128</v>
      </c>
      <c r="K1503" s="360" t="s">
        <v>1170</v>
      </c>
      <c r="L1503" s="360" t="s">
        <v>34</v>
      </c>
      <c r="M1503" s="361">
        <v>451974600</v>
      </c>
    </row>
    <row r="1504" spans="1:13">
      <c r="A1504" s="360" t="s">
        <v>11883</v>
      </c>
      <c r="B1504" s="360" t="s">
        <v>2347</v>
      </c>
      <c r="C1504" s="360" t="s">
        <v>920</v>
      </c>
      <c r="D1504" s="360">
        <v>4007</v>
      </c>
      <c r="E1504" s="360" t="s">
        <v>1148</v>
      </c>
      <c r="F1504" s="360" t="s">
        <v>552</v>
      </c>
      <c r="G1504" s="360" t="s">
        <v>298</v>
      </c>
      <c r="H1504" s="360" t="s">
        <v>41</v>
      </c>
      <c r="I1504" s="360" t="s">
        <v>425</v>
      </c>
      <c r="J1504" s="360" t="s">
        <v>1128</v>
      </c>
      <c r="K1504" s="360" t="s">
        <v>1171</v>
      </c>
      <c r="L1504" s="360" t="s">
        <v>34</v>
      </c>
      <c r="M1504" s="361">
        <v>391729800</v>
      </c>
    </row>
    <row r="1505" spans="1:13">
      <c r="A1505" s="360" t="s">
        <v>11884</v>
      </c>
      <c r="B1505" s="360" t="s">
        <v>2348</v>
      </c>
      <c r="C1505" s="360" t="s">
        <v>920</v>
      </c>
      <c r="D1505" s="360">
        <v>4007</v>
      </c>
      <c r="E1505" s="360" t="s">
        <v>1148</v>
      </c>
      <c r="F1505" s="360" t="s">
        <v>552</v>
      </c>
      <c r="G1505" s="360" t="s">
        <v>298</v>
      </c>
      <c r="H1505" s="360" t="s">
        <v>41</v>
      </c>
      <c r="I1505" s="360" t="s">
        <v>425</v>
      </c>
      <c r="J1505" s="360" t="s">
        <v>1128</v>
      </c>
      <c r="K1505" s="360" t="s">
        <v>290</v>
      </c>
      <c r="L1505" s="360" t="s">
        <v>34</v>
      </c>
      <c r="M1505" s="361">
        <v>395472000</v>
      </c>
    </row>
    <row r="1506" spans="1:13">
      <c r="A1506" s="360" t="s">
        <v>11885</v>
      </c>
      <c r="B1506" s="360" t="s">
        <v>2349</v>
      </c>
      <c r="C1506" s="360" t="s">
        <v>920</v>
      </c>
      <c r="D1506" s="360">
        <v>4007</v>
      </c>
      <c r="E1506" s="360" t="s">
        <v>1148</v>
      </c>
      <c r="F1506" s="360" t="s">
        <v>552</v>
      </c>
      <c r="G1506" s="360" t="s">
        <v>298</v>
      </c>
      <c r="H1506" s="360" t="s">
        <v>41</v>
      </c>
      <c r="I1506" s="360" t="s">
        <v>425</v>
      </c>
      <c r="J1506" s="360" t="s">
        <v>1128</v>
      </c>
      <c r="K1506" s="360" t="s">
        <v>291</v>
      </c>
      <c r="L1506" s="360" t="s">
        <v>34</v>
      </c>
      <c r="M1506" s="361">
        <v>335204100</v>
      </c>
    </row>
    <row r="1507" spans="1:13">
      <c r="A1507" s="360" t="s">
        <v>11886</v>
      </c>
      <c r="B1507" s="360" t="s">
        <v>2350</v>
      </c>
      <c r="C1507" s="360" t="s">
        <v>920</v>
      </c>
      <c r="D1507" s="360">
        <v>4007</v>
      </c>
      <c r="E1507" s="360" t="s">
        <v>1148</v>
      </c>
      <c r="F1507" s="360" t="s">
        <v>552</v>
      </c>
      <c r="G1507" s="360" t="s">
        <v>298</v>
      </c>
      <c r="H1507" s="360" t="s">
        <v>41</v>
      </c>
      <c r="I1507" s="360" t="s">
        <v>425</v>
      </c>
      <c r="J1507" s="360" t="s">
        <v>1128</v>
      </c>
      <c r="K1507" s="360" t="s">
        <v>1170</v>
      </c>
      <c r="L1507" s="360" t="s">
        <v>32</v>
      </c>
      <c r="M1507" s="361">
        <v>244836900</v>
      </c>
    </row>
    <row r="1508" spans="1:13">
      <c r="A1508" s="360" t="s">
        <v>11887</v>
      </c>
      <c r="B1508" s="360" t="s">
        <v>2351</v>
      </c>
      <c r="C1508" s="360" t="s">
        <v>920</v>
      </c>
      <c r="D1508" s="360">
        <v>4007</v>
      </c>
      <c r="E1508" s="360" t="s">
        <v>1148</v>
      </c>
      <c r="F1508" s="360" t="s">
        <v>552</v>
      </c>
      <c r="G1508" s="360" t="s">
        <v>298</v>
      </c>
      <c r="H1508" s="360" t="s">
        <v>41</v>
      </c>
      <c r="I1508" s="360" t="s">
        <v>425</v>
      </c>
      <c r="J1508" s="360" t="s">
        <v>1128</v>
      </c>
      <c r="K1508" s="360" t="s">
        <v>1171</v>
      </c>
      <c r="L1508" s="360" t="s">
        <v>32</v>
      </c>
      <c r="M1508" s="361">
        <v>207137700</v>
      </c>
    </row>
    <row r="1509" spans="1:13">
      <c r="A1509" s="360" t="s">
        <v>11888</v>
      </c>
      <c r="B1509" s="360" t="s">
        <v>2352</v>
      </c>
      <c r="C1509" s="360" t="s">
        <v>920</v>
      </c>
      <c r="D1509" s="360">
        <v>4007</v>
      </c>
      <c r="E1509" s="360" t="s">
        <v>1148</v>
      </c>
      <c r="F1509" s="360" t="s">
        <v>552</v>
      </c>
      <c r="G1509" s="360" t="s">
        <v>298</v>
      </c>
      <c r="H1509" s="360" t="s">
        <v>41</v>
      </c>
      <c r="I1509" s="360" t="s">
        <v>425</v>
      </c>
      <c r="J1509" s="360" t="s">
        <v>1128</v>
      </c>
      <c r="K1509" s="360" t="s">
        <v>290</v>
      </c>
      <c r="L1509" s="360" t="s">
        <v>32</v>
      </c>
      <c r="M1509" s="361">
        <v>225987300</v>
      </c>
    </row>
    <row r="1510" spans="1:13">
      <c r="A1510" s="360" t="s">
        <v>11889</v>
      </c>
      <c r="B1510" s="360" t="s">
        <v>2353</v>
      </c>
      <c r="C1510" s="360" t="s">
        <v>920</v>
      </c>
      <c r="D1510" s="360">
        <v>4007</v>
      </c>
      <c r="E1510" s="360" t="s">
        <v>1148</v>
      </c>
      <c r="F1510" s="360" t="s">
        <v>552</v>
      </c>
      <c r="G1510" s="360" t="s">
        <v>298</v>
      </c>
      <c r="H1510" s="360" t="s">
        <v>41</v>
      </c>
      <c r="I1510" s="360" t="s">
        <v>425</v>
      </c>
      <c r="J1510" s="360" t="s">
        <v>1128</v>
      </c>
      <c r="K1510" s="360" t="s">
        <v>291</v>
      </c>
      <c r="L1510" s="360" t="s">
        <v>32</v>
      </c>
      <c r="M1510" s="361">
        <v>188311200</v>
      </c>
    </row>
    <row r="1511" spans="1:13">
      <c r="A1511" s="360" t="s">
        <v>11890</v>
      </c>
      <c r="B1511" s="360" t="s">
        <v>2354</v>
      </c>
      <c r="C1511" s="360" t="s">
        <v>920</v>
      </c>
      <c r="D1511" s="360">
        <v>4007</v>
      </c>
      <c r="E1511" s="360" t="s">
        <v>1148</v>
      </c>
      <c r="F1511" s="360" t="s">
        <v>552</v>
      </c>
      <c r="G1511" s="360" t="s">
        <v>298</v>
      </c>
      <c r="H1511" s="360" t="s">
        <v>41</v>
      </c>
      <c r="I1511" s="360" t="s">
        <v>425</v>
      </c>
      <c r="J1511" s="360" t="s">
        <v>1128</v>
      </c>
      <c r="K1511" s="360" t="s">
        <v>1170</v>
      </c>
      <c r="L1511" s="360" t="s">
        <v>218</v>
      </c>
      <c r="M1511" s="361">
        <v>696788400</v>
      </c>
    </row>
    <row r="1512" spans="1:13">
      <c r="A1512" s="360" t="s">
        <v>11891</v>
      </c>
      <c r="B1512" s="360" t="s">
        <v>2355</v>
      </c>
      <c r="C1512" s="360" t="s">
        <v>920</v>
      </c>
      <c r="D1512" s="360">
        <v>4007</v>
      </c>
      <c r="E1512" s="360" t="s">
        <v>1148</v>
      </c>
      <c r="F1512" s="360" t="s">
        <v>552</v>
      </c>
      <c r="G1512" s="360" t="s">
        <v>298</v>
      </c>
      <c r="H1512" s="360" t="s">
        <v>41</v>
      </c>
      <c r="I1512" s="360" t="s">
        <v>425</v>
      </c>
      <c r="J1512" s="360" t="s">
        <v>1128</v>
      </c>
      <c r="K1512" s="360" t="s">
        <v>1171</v>
      </c>
      <c r="L1512" s="360" t="s">
        <v>218</v>
      </c>
      <c r="M1512" s="361">
        <v>606421200</v>
      </c>
    </row>
    <row r="1513" spans="1:13">
      <c r="A1513" s="360" t="s">
        <v>11892</v>
      </c>
      <c r="B1513" s="360" t="s">
        <v>2356</v>
      </c>
      <c r="C1513" s="360" t="s">
        <v>920</v>
      </c>
      <c r="D1513" s="360">
        <v>4007</v>
      </c>
      <c r="E1513" s="360" t="s">
        <v>1148</v>
      </c>
      <c r="F1513" s="360" t="s">
        <v>552</v>
      </c>
      <c r="G1513" s="360" t="s">
        <v>298</v>
      </c>
      <c r="H1513" s="360" t="s">
        <v>41</v>
      </c>
      <c r="I1513" s="360" t="s">
        <v>425</v>
      </c>
      <c r="J1513" s="360" t="s">
        <v>1128</v>
      </c>
      <c r="K1513" s="360" t="s">
        <v>290</v>
      </c>
      <c r="L1513" s="360" t="s">
        <v>218</v>
      </c>
      <c r="M1513" s="361">
        <v>602632800</v>
      </c>
    </row>
    <row r="1514" spans="1:13">
      <c r="A1514" s="360" t="s">
        <v>11893</v>
      </c>
      <c r="B1514" s="360" t="s">
        <v>2357</v>
      </c>
      <c r="C1514" s="360" t="s">
        <v>920</v>
      </c>
      <c r="D1514" s="360">
        <v>4007</v>
      </c>
      <c r="E1514" s="360" t="s">
        <v>1148</v>
      </c>
      <c r="F1514" s="360" t="s">
        <v>552</v>
      </c>
      <c r="G1514" s="360" t="s">
        <v>298</v>
      </c>
      <c r="H1514" s="360" t="s">
        <v>41</v>
      </c>
      <c r="I1514" s="360" t="s">
        <v>425</v>
      </c>
      <c r="J1514" s="360" t="s">
        <v>1128</v>
      </c>
      <c r="K1514" s="360" t="s">
        <v>291</v>
      </c>
      <c r="L1514" s="360" t="s">
        <v>218</v>
      </c>
      <c r="M1514" s="361">
        <v>512242500</v>
      </c>
    </row>
    <row r="1515" spans="1:13">
      <c r="A1515" s="360" t="s">
        <v>11894</v>
      </c>
      <c r="B1515" s="360" t="s">
        <v>2358</v>
      </c>
      <c r="C1515" s="360" t="s">
        <v>920</v>
      </c>
      <c r="D1515" s="360">
        <v>4012</v>
      </c>
      <c r="E1515" s="360" t="s">
        <v>1149</v>
      </c>
      <c r="F1515" s="360" t="s">
        <v>552</v>
      </c>
      <c r="G1515" s="360" t="s">
        <v>298</v>
      </c>
      <c r="H1515" s="360" t="s">
        <v>41</v>
      </c>
      <c r="I1515" s="360" t="s">
        <v>316</v>
      </c>
      <c r="J1515" s="360" t="s">
        <v>1141</v>
      </c>
      <c r="K1515" s="360" t="s">
        <v>1170</v>
      </c>
      <c r="L1515" s="360" t="s">
        <v>34</v>
      </c>
      <c r="M1515" s="361">
        <v>674566200</v>
      </c>
    </row>
    <row r="1516" spans="1:13">
      <c r="A1516" s="360" t="s">
        <v>11895</v>
      </c>
      <c r="B1516" s="360" t="s">
        <v>2359</v>
      </c>
      <c r="C1516" s="360" t="s">
        <v>920</v>
      </c>
      <c r="D1516" s="360">
        <v>4012</v>
      </c>
      <c r="E1516" s="360" t="s">
        <v>1149</v>
      </c>
      <c r="F1516" s="360" t="s">
        <v>552</v>
      </c>
      <c r="G1516" s="360" t="s">
        <v>298</v>
      </c>
      <c r="H1516" s="360" t="s">
        <v>41</v>
      </c>
      <c r="I1516" s="360" t="s">
        <v>316</v>
      </c>
      <c r="J1516" s="360" t="s">
        <v>1141</v>
      </c>
      <c r="K1516" s="360" t="s">
        <v>1171</v>
      </c>
      <c r="L1516" s="360" t="s">
        <v>34</v>
      </c>
      <c r="M1516" s="361">
        <v>591521700</v>
      </c>
    </row>
    <row r="1517" spans="1:13">
      <c r="A1517" s="360" t="s">
        <v>11896</v>
      </c>
      <c r="B1517" s="360" t="s">
        <v>2360</v>
      </c>
      <c r="C1517" s="360" t="s">
        <v>920</v>
      </c>
      <c r="D1517" s="360">
        <v>4012</v>
      </c>
      <c r="E1517" s="360" t="s">
        <v>1149</v>
      </c>
      <c r="F1517" s="360" t="s">
        <v>552</v>
      </c>
      <c r="G1517" s="360" t="s">
        <v>298</v>
      </c>
      <c r="H1517" s="360" t="s">
        <v>41</v>
      </c>
      <c r="I1517" s="360" t="s">
        <v>316</v>
      </c>
      <c r="J1517" s="360" t="s">
        <v>1141</v>
      </c>
      <c r="K1517" s="360" t="s">
        <v>290</v>
      </c>
      <c r="L1517" s="360" t="s">
        <v>34</v>
      </c>
      <c r="M1517" s="361">
        <v>570754800</v>
      </c>
    </row>
    <row r="1518" spans="1:13">
      <c r="A1518" s="360" t="s">
        <v>11897</v>
      </c>
      <c r="B1518" s="360" t="s">
        <v>2361</v>
      </c>
      <c r="C1518" s="360" t="s">
        <v>920</v>
      </c>
      <c r="D1518" s="360">
        <v>4012</v>
      </c>
      <c r="E1518" s="360" t="s">
        <v>1149</v>
      </c>
      <c r="F1518" s="360" t="s">
        <v>552</v>
      </c>
      <c r="G1518" s="360" t="s">
        <v>298</v>
      </c>
      <c r="H1518" s="360" t="s">
        <v>41</v>
      </c>
      <c r="I1518" s="360" t="s">
        <v>316</v>
      </c>
      <c r="J1518" s="360" t="s">
        <v>1141</v>
      </c>
      <c r="K1518" s="360" t="s">
        <v>291</v>
      </c>
      <c r="L1518" s="360" t="s">
        <v>34</v>
      </c>
      <c r="M1518" s="361">
        <v>487756500</v>
      </c>
    </row>
    <row r="1519" spans="1:13">
      <c r="A1519" s="360" t="s">
        <v>11898</v>
      </c>
      <c r="B1519" s="360" t="s">
        <v>2362</v>
      </c>
      <c r="C1519" s="360" t="s">
        <v>920</v>
      </c>
      <c r="D1519" s="360">
        <v>4012</v>
      </c>
      <c r="E1519" s="360" t="s">
        <v>1149</v>
      </c>
      <c r="F1519" s="360" t="s">
        <v>552</v>
      </c>
      <c r="G1519" s="360" t="s">
        <v>298</v>
      </c>
      <c r="H1519" s="360" t="s">
        <v>41</v>
      </c>
      <c r="I1519" s="360" t="s">
        <v>316</v>
      </c>
      <c r="J1519" s="360" t="s">
        <v>1141</v>
      </c>
      <c r="K1519" s="360" t="s">
        <v>1170</v>
      </c>
      <c r="L1519" s="360" t="s">
        <v>32</v>
      </c>
      <c r="M1519" s="361">
        <v>389165700</v>
      </c>
    </row>
    <row r="1520" spans="1:13">
      <c r="A1520" s="360" t="s">
        <v>11899</v>
      </c>
      <c r="B1520" s="360" t="s">
        <v>2363</v>
      </c>
      <c r="C1520" s="360" t="s">
        <v>920</v>
      </c>
      <c r="D1520" s="360">
        <v>4012</v>
      </c>
      <c r="E1520" s="360" t="s">
        <v>1149</v>
      </c>
      <c r="F1520" s="360" t="s">
        <v>552</v>
      </c>
      <c r="G1520" s="360" t="s">
        <v>298</v>
      </c>
      <c r="H1520" s="360" t="s">
        <v>41</v>
      </c>
      <c r="I1520" s="360" t="s">
        <v>316</v>
      </c>
      <c r="J1520" s="360" t="s">
        <v>1141</v>
      </c>
      <c r="K1520" s="360" t="s">
        <v>1171</v>
      </c>
      <c r="L1520" s="360" t="s">
        <v>32</v>
      </c>
      <c r="M1520" s="361">
        <v>337260000</v>
      </c>
    </row>
    <row r="1521" spans="1:13">
      <c r="A1521" s="360" t="s">
        <v>11900</v>
      </c>
      <c r="B1521" s="360" t="s">
        <v>2364</v>
      </c>
      <c r="C1521" s="360" t="s">
        <v>920</v>
      </c>
      <c r="D1521" s="360">
        <v>4012</v>
      </c>
      <c r="E1521" s="360" t="s">
        <v>1149</v>
      </c>
      <c r="F1521" s="360" t="s">
        <v>552</v>
      </c>
      <c r="G1521" s="360" t="s">
        <v>298</v>
      </c>
      <c r="H1521" s="360" t="s">
        <v>41</v>
      </c>
      <c r="I1521" s="360" t="s">
        <v>316</v>
      </c>
      <c r="J1521" s="360" t="s">
        <v>1141</v>
      </c>
      <c r="K1521" s="360" t="s">
        <v>290</v>
      </c>
      <c r="L1521" s="360" t="s">
        <v>32</v>
      </c>
      <c r="M1521" s="361">
        <v>337260000</v>
      </c>
    </row>
    <row r="1522" spans="1:13">
      <c r="A1522" s="360" t="s">
        <v>11901</v>
      </c>
      <c r="B1522" s="360" t="s">
        <v>2365</v>
      </c>
      <c r="C1522" s="360" t="s">
        <v>920</v>
      </c>
      <c r="D1522" s="360">
        <v>4012</v>
      </c>
      <c r="E1522" s="360" t="s">
        <v>1149</v>
      </c>
      <c r="F1522" s="360" t="s">
        <v>552</v>
      </c>
      <c r="G1522" s="360" t="s">
        <v>298</v>
      </c>
      <c r="H1522" s="360" t="s">
        <v>41</v>
      </c>
      <c r="I1522" s="360" t="s">
        <v>316</v>
      </c>
      <c r="J1522" s="360" t="s">
        <v>1141</v>
      </c>
      <c r="K1522" s="360" t="s">
        <v>291</v>
      </c>
      <c r="L1522" s="360" t="s">
        <v>32</v>
      </c>
      <c r="M1522" s="361">
        <v>285377400</v>
      </c>
    </row>
    <row r="1523" spans="1:13">
      <c r="A1523" s="360" t="s">
        <v>11902</v>
      </c>
      <c r="B1523" s="360" t="s">
        <v>2366</v>
      </c>
      <c r="C1523" s="360" t="s">
        <v>920</v>
      </c>
      <c r="D1523" s="360">
        <v>4012</v>
      </c>
      <c r="E1523" s="360" t="s">
        <v>1149</v>
      </c>
      <c r="F1523" s="360" t="s">
        <v>552</v>
      </c>
      <c r="G1523" s="360" t="s">
        <v>298</v>
      </c>
      <c r="H1523" s="360" t="s">
        <v>41</v>
      </c>
      <c r="I1523" s="360" t="s">
        <v>316</v>
      </c>
      <c r="J1523" s="360" t="s">
        <v>1141</v>
      </c>
      <c r="K1523" s="360" t="s">
        <v>1170</v>
      </c>
      <c r="L1523" s="360" t="s">
        <v>218</v>
      </c>
      <c r="M1523" s="361">
        <v>1011826200</v>
      </c>
    </row>
    <row r="1524" spans="1:13">
      <c r="A1524" s="360" t="s">
        <v>11903</v>
      </c>
      <c r="B1524" s="360" t="s">
        <v>2367</v>
      </c>
      <c r="C1524" s="360" t="s">
        <v>920</v>
      </c>
      <c r="D1524" s="360">
        <v>4012</v>
      </c>
      <c r="E1524" s="360" t="s">
        <v>1149</v>
      </c>
      <c r="F1524" s="360" t="s">
        <v>552</v>
      </c>
      <c r="G1524" s="360" t="s">
        <v>298</v>
      </c>
      <c r="H1524" s="360" t="s">
        <v>41</v>
      </c>
      <c r="I1524" s="360" t="s">
        <v>316</v>
      </c>
      <c r="J1524" s="360" t="s">
        <v>1141</v>
      </c>
      <c r="K1524" s="360" t="s">
        <v>1171</v>
      </c>
      <c r="L1524" s="360" t="s">
        <v>218</v>
      </c>
      <c r="M1524" s="361">
        <v>887294100</v>
      </c>
    </row>
    <row r="1525" spans="1:13">
      <c r="A1525" s="360" t="s">
        <v>11904</v>
      </c>
      <c r="B1525" s="360" t="s">
        <v>2368</v>
      </c>
      <c r="C1525" s="360" t="s">
        <v>920</v>
      </c>
      <c r="D1525" s="360">
        <v>4012</v>
      </c>
      <c r="E1525" s="360" t="s">
        <v>1149</v>
      </c>
      <c r="F1525" s="360" t="s">
        <v>552</v>
      </c>
      <c r="G1525" s="360" t="s">
        <v>298</v>
      </c>
      <c r="H1525" s="360" t="s">
        <v>41</v>
      </c>
      <c r="I1525" s="360" t="s">
        <v>316</v>
      </c>
      <c r="J1525" s="360" t="s">
        <v>1141</v>
      </c>
      <c r="K1525" s="360" t="s">
        <v>290</v>
      </c>
      <c r="L1525" s="360" t="s">
        <v>218</v>
      </c>
      <c r="M1525" s="361">
        <v>856155300</v>
      </c>
    </row>
    <row r="1526" spans="1:13">
      <c r="A1526" s="360" t="s">
        <v>11905</v>
      </c>
      <c r="B1526" s="360" t="s">
        <v>2369</v>
      </c>
      <c r="C1526" s="360" t="s">
        <v>920</v>
      </c>
      <c r="D1526" s="360">
        <v>4012</v>
      </c>
      <c r="E1526" s="360" t="s">
        <v>1149</v>
      </c>
      <c r="F1526" s="360" t="s">
        <v>552</v>
      </c>
      <c r="G1526" s="360" t="s">
        <v>298</v>
      </c>
      <c r="H1526" s="360" t="s">
        <v>41</v>
      </c>
      <c r="I1526" s="360" t="s">
        <v>316</v>
      </c>
      <c r="J1526" s="360" t="s">
        <v>1141</v>
      </c>
      <c r="K1526" s="360" t="s">
        <v>291</v>
      </c>
      <c r="L1526" s="360" t="s">
        <v>218</v>
      </c>
      <c r="M1526" s="361">
        <v>731623200</v>
      </c>
    </row>
    <row r="1527" spans="1:13">
      <c r="A1527" s="360" t="s">
        <v>11906</v>
      </c>
      <c r="B1527" s="360" t="s">
        <v>2358</v>
      </c>
      <c r="C1527" s="360" t="s">
        <v>920</v>
      </c>
      <c r="D1527" s="360">
        <v>4012</v>
      </c>
      <c r="E1527" s="360" t="s">
        <v>1149</v>
      </c>
      <c r="F1527" s="360" t="s">
        <v>552</v>
      </c>
      <c r="G1527" s="360" t="s">
        <v>298</v>
      </c>
      <c r="H1527" s="360" t="s">
        <v>41</v>
      </c>
      <c r="I1527" s="360" t="s">
        <v>318</v>
      </c>
      <c r="J1527" s="360" t="s">
        <v>1142</v>
      </c>
      <c r="K1527" s="360" t="s">
        <v>1170</v>
      </c>
      <c r="L1527" s="360" t="s">
        <v>34</v>
      </c>
      <c r="M1527" s="361">
        <v>674566200</v>
      </c>
    </row>
    <row r="1528" spans="1:13">
      <c r="A1528" s="360" t="s">
        <v>11907</v>
      </c>
      <c r="B1528" s="360" t="s">
        <v>2359</v>
      </c>
      <c r="C1528" s="360" t="s">
        <v>920</v>
      </c>
      <c r="D1528" s="360">
        <v>4012</v>
      </c>
      <c r="E1528" s="360" t="s">
        <v>1149</v>
      </c>
      <c r="F1528" s="360" t="s">
        <v>552</v>
      </c>
      <c r="G1528" s="360" t="s">
        <v>298</v>
      </c>
      <c r="H1528" s="360" t="s">
        <v>41</v>
      </c>
      <c r="I1528" s="360" t="s">
        <v>318</v>
      </c>
      <c r="J1528" s="360" t="s">
        <v>1142</v>
      </c>
      <c r="K1528" s="360" t="s">
        <v>1171</v>
      </c>
      <c r="L1528" s="360" t="s">
        <v>34</v>
      </c>
      <c r="M1528" s="361">
        <v>591521700</v>
      </c>
    </row>
    <row r="1529" spans="1:13">
      <c r="A1529" s="360" t="s">
        <v>11908</v>
      </c>
      <c r="B1529" s="360" t="s">
        <v>2360</v>
      </c>
      <c r="C1529" s="360" t="s">
        <v>920</v>
      </c>
      <c r="D1529" s="360">
        <v>4012</v>
      </c>
      <c r="E1529" s="360" t="s">
        <v>1149</v>
      </c>
      <c r="F1529" s="360" t="s">
        <v>552</v>
      </c>
      <c r="G1529" s="360" t="s">
        <v>298</v>
      </c>
      <c r="H1529" s="360" t="s">
        <v>41</v>
      </c>
      <c r="I1529" s="360" t="s">
        <v>318</v>
      </c>
      <c r="J1529" s="360" t="s">
        <v>1142</v>
      </c>
      <c r="K1529" s="360" t="s">
        <v>290</v>
      </c>
      <c r="L1529" s="360" t="s">
        <v>34</v>
      </c>
      <c r="M1529" s="361">
        <v>570754800</v>
      </c>
    </row>
    <row r="1530" spans="1:13">
      <c r="A1530" s="360" t="s">
        <v>11909</v>
      </c>
      <c r="B1530" s="360" t="s">
        <v>2361</v>
      </c>
      <c r="C1530" s="360" t="s">
        <v>920</v>
      </c>
      <c r="D1530" s="360">
        <v>4012</v>
      </c>
      <c r="E1530" s="360" t="s">
        <v>1149</v>
      </c>
      <c r="F1530" s="360" t="s">
        <v>552</v>
      </c>
      <c r="G1530" s="360" t="s">
        <v>298</v>
      </c>
      <c r="H1530" s="360" t="s">
        <v>41</v>
      </c>
      <c r="I1530" s="360" t="s">
        <v>318</v>
      </c>
      <c r="J1530" s="360" t="s">
        <v>1142</v>
      </c>
      <c r="K1530" s="360" t="s">
        <v>291</v>
      </c>
      <c r="L1530" s="360" t="s">
        <v>34</v>
      </c>
      <c r="M1530" s="361">
        <v>487756500</v>
      </c>
    </row>
    <row r="1531" spans="1:13">
      <c r="A1531" s="360" t="s">
        <v>11910</v>
      </c>
      <c r="B1531" s="360" t="s">
        <v>2362</v>
      </c>
      <c r="C1531" s="360" t="s">
        <v>920</v>
      </c>
      <c r="D1531" s="360">
        <v>4012</v>
      </c>
      <c r="E1531" s="360" t="s">
        <v>1149</v>
      </c>
      <c r="F1531" s="360" t="s">
        <v>552</v>
      </c>
      <c r="G1531" s="360" t="s">
        <v>298</v>
      </c>
      <c r="H1531" s="360" t="s">
        <v>41</v>
      </c>
      <c r="I1531" s="360" t="s">
        <v>318</v>
      </c>
      <c r="J1531" s="360" t="s">
        <v>1142</v>
      </c>
      <c r="K1531" s="360" t="s">
        <v>1170</v>
      </c>
      <c r="L1531" s="360" t="s">
        <v>32</v>
      </c>
      <c r="M1531" s="361">
        <v>389165700</v>
      </c>
    </row>
    <row r="1532" spans="1:13">
      <c r="A1532" s="360" t="s">
        <v>11911</v>
      </c>
      <c r="B1532" s="360" t="s">
        <v>2363</v>
      </c>
      <c r="C1532" s="360" t="s">
        <v>920</v>
      </c>
      <c r="D1532" s="360">
        <v>4012</v>
      </c>
      <c r="E1532" s="360" t="s">
        <v>1149</v>
      </c>
      <c r="F1532" s="360" t="s">
        <v>552</v>
      </c>
      <c r="G1532" s="360" t="s">
        <v>298</v>
      </c>
      <c r="H1532" s="360" t="s">
        <v>41</v>
      </c>
      <c r="I1532" s="360" t="s">
        <v>318</v>
      </c>
      <c r="J1532" s="360" t="s">
        <v>1142</v>
      </c>
      <c r="K1532" s="360" t="s">
        <v>1171</v>
      </c>
      <c r="L1532" s="360" t="s">
        <v>32</v>
      </c>
      <c r="M1532" s="361">
        <v>337260000</v>
      </c>
    </row>
    <row r="1533" spans="1:13">
      <c r="A1533" s="360" t="s">
        <v>11912</v>
      </c>
      <c r="B1533" s="360" t="s">
        <v>2364</v>
      </c>
      <c r="C1533" s="360" t="s">
        <v>920</v>
      </c>
      <c r="D1533" s="360">
        <v>4012</v>
      </c>
      <c r="E1533" s="360" t="s">
        <v>1149</v>
      </c>
      <c r="F1533" s="360" t="s">
        <v>552</v>
      </c>
      <c r="G1533" s="360" t="s">
        <v>298</v>
      </c>
      <c r="H1533" s="360" t="s">
        <v>41</v>
      </c>
      <c r="I1533" s="360" t="s">
        <v>318</v>
      </c>
      <c r="J1533" s="360" t="s">
        <v>1142</v>
      </c>
      <c r="K1533" s="360" t="s">
        <v>290</v>
      </c>
      <c r="L1533" s="360" t="s">
        <v>32</v>
      </c>
      <c r="M1533" s="361">
        <v>337260000</v>
      </c>
    </row>
    <row r="1534" spans="1:13">
      <c r="A1534" s="360" t="s">
        <v>11913</v>
      </c>
      <c r="B1534" s="360" t="s">
        <v>2365</v>
      </c>
      <c r="C1534" s="360" t="s">
        <v>920</v>
      </c>
      <c r="D1534" s="360">
        <v>4012</v>
      </c>
      <c r="E1534" s="360" t="s">
        <v>1149</v>
      </c>
      <c r="F1534" s="360" t="s">
        <v>552</v>
      </c>
      <c r="G1534" s="360" t="s">
        <v>298</v>
      </c>
      <c r="H1534" s="360" t="s">
        <v>41</v>
      </c>
      <c r="I1534" s="360" t="s">
        <v>318</v>
      </c>
      <c r="J1534" s="360" t="s">
        <v>1142</v>
      </c>
      <c r="K1534" s="360" t="s">
        <v>291</v>
      </c>
      <c r="L1534" s="360" t="s">
        <v>32</v>
      </c>
      <c r="M1534" s="361">
        <v>285377400</v>
      </c>
    </row>
    <row r="1535" spans="1:13">
      <c r="A1535" s="360" t="s">
        <v>11914</v>
      </c>
      <c r="B1535" s="360" t="s">
        <v>2366</v>
      </c>
      <c r="C1535" s="360" t="s">
        <v>920</v>
      </c>
      <c r="D1535" s="360">
        <v>4012</v>
      </c>
      <c r="E1535" s="360" t="s">
        <v>1149</v>
      </c>
      <c r="F1535" s="360" t="s">
        <v>552</v>
      </c>
      <c r="G1535" s="360" t="s">
        <v>298</v>
      </c>
      <c r="H1535" s="360" t="s">
        <v>41</v>
      </c>
      <c r="I1535" s="360" t="s">
        <v>318</v>
      </c>
      <c r="J1535" s="360" t="s">
        <v>1142</v>
      </c>
      <c r="K1535" s="360" t="s">
        <v>1170</v>
      </c>
      <c r="L1535" s="360" t="s">
        <v>218</v>
      </c>
      <c r="M1535" s="361">
        <v>1011826200</v>
      </c>
    </row>
    <row r="1536" spans="1:13">
      <c r="A1536" s="360" t="s">
        <v>11915</v>
      </c>
      <c r="B1536" s="360" t="s">
        <v>2367</v>
      </c>
      <c r="C1536" s="360" t="s">
        <v>920</v>
      </c>
      <c r="D1536" s="360">
        <v>4012</v>
      </c>
      <c r="E1536" s="360" t="s">
        <v>1149</v>
      </c>
      <c r="F1536" s="360" t="s">
        <v>552</v>
      </c>
      <c r="G1536" s="360" t="s">
        <v>298</v>
      </c>
      <c r="H1536" s="360" t="s">
        <v>41</v>
      </c>
      <c r="I1536" s="360" t="s">
        <v>318</v>
      </c>
      <c r="J1536" s="360" t="s">
        <v>1142</v>
      </c>
      <c r="K1536" s="360" t="s">
        <v>1171</v>
      </c>
      <c r="L1536" s="360" t="s">
        <v>218</v>
      </c>
      <c r="M1536" s="361">
        <v>887294100</v>
      </c>
    </row>
    <row r="1537" spans="1:13">
      <c r="A1537" s="360" t="s">
        <v>11916</v>
      </c>
      <c r="B1537" s="360" t="s">
        <v>2368</v>
      </c>
      <c r="C1537" s="360" t="s">
        <v>920</v>
      </c>
      <c r="D1537" s="360">
        <v>4012</v>
      </c>
      <c r="E1537" s="360" t="s">
        <v>1149</v>
      </c>
      <c r="F1537" s="360" t="s">
        <v>552</v>
      </c>
      <c r="G1537" s="360" t="s">
        <v>298</v>
      </c>
      <c r="H1537" s="360" t="s">
        <v>41</v>
      </c>
      <c r="I1537" s="360" t="s">
        <v>318</v>
      </c>
      <c r="J1537" s="360" t="s">
        <v>1142</v>
      </c>
      <c r="K1537" s="360" t="s">
        <v>290</v>
      </c>
      <c r="L1537" s="360" t="s">
        <v>218</v>
      </c>
      <c r="M1537" s="361">
        <v>856155300</v>
      </c>
    </row>
    <row r="1538" spans="1:13">
      <c r="A1538" s="360" t="s">
        <v>11917</v>
      </c>
      <c r="B1538" s="360" t="s">
        <v>2369</v>
      </c>
      <c r="C1538" s="360" t="s">
        <v>920</v>
      </c>
      <c r="D1538" s="360">
        <v>4012</v>
      </c>
      <c r="E1538" s="360" t="s">
        <v>1149</v>
      </c>
      <c r="F1538" s="360" t="s">
        <v>552</v>
      </c>
      <c r="G1538" s="360" t="s">
        <v>298</v>
      </c>
      <c r="H1538" s="360" t="s">
        <v>41</v>
      </c>
      <c r="I1538" s="360" t="s">
        <v>318</v>
      </c>
      <c r="J1538" s="360" t="s">
        <v>1142</v>
      </c>
      <c r="K1538" s="360" t="s">
        <v>291</v>
      </c>
      <c r="L1538" s="360" t="s">
        <v>218</v>
      </c>
      <c r="M1538" s="361">
        <v>731623200</v>
      </c>
    </row>
    <row r="1539" spans="1:13">
      <c r="A1539" s="360" t="s">
        <v>11918</v>
      </c>
      <c r="B1539" s="360" t="s">
        <v>2358</v>
      </c>
      <c r="C1539" s="360" t="s">
        <v>920</v>
      </c>
      <c r="D1539" s="360">
        <v>4012</v>
      </c>
      <c r="E1539" s="360" t="s">
        <v>1149</v>
      </c>
      <c r="F1539" s="360" t="s">
        <v>552</v>
      </c>
      <c r="G1539" s="360" t="s">
        <v>298</v>
      </c>
      <c r="H1539" s="360" t="s">
        <v>41</v>
      </c>
      <c r="I1539" s="360" t="s">
        <v>320</v>
      </c>
      <c r="J1539" s="360" t="s">
        <v>1137</v>
      </c>
      <c r="K1539" s="360" t="s">
        <v>1170</v>
      </c>
      <c r="L1539" s="360" t="s">
        <v>34</v>
      </c>
      <c r="M1539" s="361">
        <v>674566200</v>
      </c>
    </row>
    <row r="1540" spans="1:13">
      <c r="A1540" s="360" t="s">
        <v>11919</v>
      </c>
      <c r="B1540" s="360" t="s">
        <v>2359</v>
      </c>
      <c r="C1540" s="360" t="s">
        <v>920</v>
      </c>
      <c r="D1540" s="360">
        <v>4012</v>
      </c>
      <c r="E1540" s="360" t="s">
        <v>1149</v>
      </c>
      <c r="F1540" s="360" t="s">
        <v>552</v>
      </c>
      <c r="G1540" s="360" t="s">
        <v>298</v>
      </c>
      <c r="H1540" s="360" t="s">
        <v>41</v>
      </c>
      <c r="I1540" s="360" t="s">
        <v>320</v>
      </c>
      <c r="J1540" s="360" t="s">
        <v>1137</v>
      </c>
      <c r="K1540" s="360" t="s">
        <v>1171</v>
      </c>
      <c r="L1540" s="360" t="s">
        <v>34</v>
      </c>
      <c r="M1540" s="361">
        <v>591521700</v>
      </c>
    </row>
    <row r="1541" spans="1:13">
      <c r="A1541" s="360" t="s">
        <v>11920</v>
      </c>
      <c r="B1541" s="360" t="s">
        <v>2360</v>
      </c>
      <c r="C1541" s="360" t="s">
        <v>920</v>
      </c>
      <c r="D1541" s="360">
        <v>4012</v>
      </c>
      <c r="E1541" s="360" t="s">
        <v>1149</v>
      </c>
      <c r="F1541" s="360" t="s">
        <v>552</v>
      </c>
      <c r="G1541" s="360" t="s">
        <v>298</v>
      </c>
      <c r="H1541" s="360" t="s">
        <v>41</v>
      </c>
      <c r="I1541" s="360" t="s">
        <v>320</v>
      </c>
      <c r="J1541" s="360" t="s">
        <v>1137</v>
      </c>
      <c r="K1541" s="360" t="s">
        <v>290</v>
      </c>
      <c r="L1541" s="360" t="s">
        <v>34</v>
      </c>
      <c r="M1541" s="361">
        <v>570754800</v>
      </c>
    </row>
    <row r="1542" spans="1:13">
      <c r="A1542" s="360" t="s">
        <v>11921</v>
      </c>
      <c r="B1542" s="360" t="s">
        <v>2361</v>
      </c>
      <c r="C1542" s="360" t="s">
        <v>920</v>
      </c>
      <c r="D1542" s="360">
        <v>4012</v>
      </c>
      <c r="E1542" s="360" t="s">
        <v>1149</v>
      </c>
      <c r="F1542" s="360" t="s">
        <v>552</v>
      </c>
      <c r="G1542" s="360" t="s">
        <v>298</v>
      </c>
      <c r="H1542" s="360" t="s">
        <v>41</v>
      </c>
      <c r="I1542" s="360" t="s">
        <v>320</v>
      </c>
      <c r="J1542" s="360" t="s">
        <v>1137</v>
      </c>
      <c r="K1542" s="360" t="s">
        <v>291</v>
      </c>
      <c r="L1542" s="360" t="s">
        <v>34</v>
      </c>
      <c r="M1542" s="361">
        <v>487756500</v>
      </c>
    </row>
    <row r="1543" spans="1:13">
      <c r="A1543" s="360" t="s">
        <v>11922</v>
      </c>
      <c r="B1543" s="360" t="s">
        <v>2362</v>
      </c>
      <c r="C1543" s="360" t="s">
        <v>920</v>
      </c>
      <c r="D1543" s="360">
        <v>4012</v>
      </c>
      <c r="E1543" s="360" t="s">
        <v>1149</v>
      </c>
      <c r="F1543" s="360" t="s">
        <v>552</v>
      </c>
      <c r="G1543" s="360" t="s">
        <v>298</v>
      </c>
      <c r="H1543" s="360" t="s">
        <v>41</v>
      </c>
      <c r="I1543" s="360" t="s">
        <v>320</v>
      </c>
      <c r="J1543" s="360" t="s">
        <v>1137</v>
      </c>
      <c r="K1543" s="360" t="s">
        <v>1170</v>
      </c>
      <c r="L1543" s="360" t="s">
        <v>32</v>
      </c>
      <c r="M1543" s="361">
        <v>389165700</v>
      </c>
    </row>
    <row r="1544" spans="1:13">
      <c r="A1544" s="360" t="s">
        <v>11923</v>
      </c>
      <c r="B1544" s="360" t="s">
        <v>2363</v>
      </c>
      <c r="C1544" s="360" t="s">
        <v>920</v>
      </c>
      <c r="D1544" s="360">
        <v>4012</v>
      </c>
      <c r="E1544" s="360" t="s">
        <v>1149</v>
      </c>
      <c r="F1544" s="360" t="s">
        <v>552</v>
      </c>
      <c r="G1544" s="360" t="s">
        <v>298</v>
      </c>
      <c r="H1544" s="360" t="s">
        <v>41</v>
      </c>
      <c r="I1544" s="360" t="s">
        <v>320</v>
      </c>
      <c r="J1544" s="360" t="s">
        <v>1137</v>
      </c>
      <c r="K1544" s="360" t="s">
        <v>1171</v>
      </c>
      <c r="L1544" s="360" t="s">
        <v>32</v>
      </c>
      <c r="M1544" s="361">
        <v>337260000</v>
      </c>
    </row>
    <row r="1545" spans="1:13">
      <c r="A1545" s="360" t="s">
        <v>11924</v>
      </c>
      <c r="B1545" s="360" t="s">
        <v>2364</v>
      </c>
      <c r="C1545" s="360" t="s">
        <v>920</v>
      </c>
      <c r="D1545" s="360">
        <v>4012</v>
      </c>
      <c r="E1545" s="360" t="s">
        <v>1149</v>
      </c>
      <c r="F1545" s="360" t="s">
        <v>552</v>
      </c>
      <c r="G1545" s="360" t="s">
        <v>298</v>
      </c>
      <c r="H1545" s="360" t="s">
        <v>41</v>
      </c>
      <c r="I1545" s="360" t="s">
        <v>320</v>
      </c>
      <c r="J1545" s="360" t="s">
        <v>1137</v>
      </c>
      <c r="K1545" s="360" t="s">
        <v>290</v>
      </c>
      <c r="L1545" s="360" t="s">
        <v>32</v>
      </c>
      <c r="M1545" s="361">
        <v>337260000</v>
      </c>
    </row>
    <row r="1546" spans="1:13">
      <c r="A1546" s="360" t="s">
        <v>11925</v>
      </c>
      <c r="B1546" s="360" t="s">
        <v>2365</v>
      </c>
      <c r="C1546" s="360" t="s">
        <v>920</v>
      </c>
      <c r="D1546" s="360">
        <v>4012</v>
      </c>
      <c r="E1546" s="360" t="s">
        <v>1149</v>
      </c>
      <c r="F1546" s="360" t="s">
        <v>552</v>
      </c>
      <c r="G1546" s="360" t="s">
        <v>298</v>
      </c>
      <c r="H1546" s="360" t="s">
        <v>41</v>
      </c>
      <c r="I1546" s="360" t="s">
        <v>320</v>
      </c>
      <c r="J1546" s="360" t="s">
        <v>1137</v>
      </c>
      <c r="K1546" s="360" t="s">
        <v>291</v>
      </c>
      <c r="L1546" s="360" t="s">
        <v>32</v>
      </c>
      <c r="M1546" s="361">
        <v>285377400</v>
      </c>
    </row>
    <row r="1547" spans="1:13">
      <c r="A1547" s="360" t="s">
        <v>11926</v>
      </c>
      <c r="B1547" s="360" t="s">
        <v>2366</v>
      </c>
      <c r="C1547" s="360" t="s">
        <v>920</v>
      </c>
      <c r="D1547" s="360">
        <v>4012</v>
      </c>
      <c r="E1547" s="360" t="s">
        <v>1149</v>
      </c>
      <c r="F1547" s="360" t="s">
        <v>552</v>
      </c>
      <c r="G1547" s="360" t="s">
        <v>298</v>
      </c>
      <c r="H1547" s="360" t="s">
        <v>41</v>
      </c>
      <c r="I1547" s="360" t="s">
        <v>320</v>
      </c>
      <c r="J1547" s="360" t="s">
        <v>1137</v>
      </c>
      <c r="K1547" s="360" t="s">
        <v>1170</v>
      </c>
      <c r="L1547" s="360" t="s">
        <v>218</v>
      </c>
      <c r="M1547" s="361">
        <v>1011826200</v>
      </c>
    </row>
    <row r="1548" spans="1:13">
      <c r="A1548" s="360" t="s">
        <v>11927</v>
      </c>
      <c r="B1548" s="360" t="s">
        <v>2367</v>
      </c>
      <c r="C1548" s="360" t="s">
        <v>920</v>
      </c>
      <c r="D1548" s="360">
        <v>4012</v>
      </c>
      <c r="E1548" s="360" t="s">
        <v>1149</v>
      </c>
      <c r="F1548" s="360" t="s">
        <v>552</v>
      </c>
      <c r="G1548" s="360" t="s">
        <v>298</v>
      </c>
      <c r="H1548" s="360" t="s">
        <v>41</v>
      </c>
      <c r="I1548" s="360" t="s">
        <v>320</v>
      </c>
      <c r="J1548" s="360" t="s">
        <v>1137</v>
      </c>
      <c r="K1548" s="360" t="s">
        <v>1171</v>
      </c>
      <c r="L1548" s="360" t="s">
        <v>218</v>
      </c>
      <c r="M1548" s="361">
        <v>887294100</v>
      </c>
    </row>
    <row r="1549" spans="1:13">
      <c r="A1549" s="360" t="s">
        <v>11928</v>
      </c>
      <c r="B1549" s="360" t="s">
        <v>2368</v>
      </c>
      <c r="C1549" s="360" t="s">
        <v>920</v>
      </c>
      <c r="D1549" s="360">
        <v>4012</v>
      </c>
      <c r="E1549" s="360" t="s">
        <v>1149</v>
      </c>
      <c r="F1549" s="360" t="s">
        <v>552</v>
      </c>
      <c r="G1549" s="360" t="s">
        <v>298</v>
      </c>
      <c r="H1549" s="360" t="s">
        <v>41</v>
      </c>
      <c r="I1549" s="360" t="s">
        <v>320</v>
      </c>
      <c r="J1549" s="360" t="s">
        <v>1137</v>
      </c>
      <c r="K1549" s="360" t="s">
        <v>290</v>
      </c>
      <c r="L1549" s="360" t="s">
        <v>218</v>
      </c>
      <c r="M1549" s="361">
        <v>856155300</v>
      </c>
    </row>
    <row r="1550" spans="1:13">
      <c r="A1550" s="360" t="s">
        <v>11929</v>
      </c>
      <c r="B1550" s="360" t="s">
        <v>2369</v>
      </c>
      <c r="C1550" s="360" t="s">
        <v>920</v>
      </c>
      <c r="D1550" s="360">
        <v>4012</v>
      </c>
      <c r="E1550" s="360" t="s">
        <v>1149</v>
      </c>
      <c r="F1550" s="360" t="s">
        <v>552</v>
      </c>
      <c r="G1550" s="360" t="s">
        <v>298</v>
      </c>
      <c r="H1550" s="360" t="s">
        <v>41</v>
      </c>
      <c r="I1550" s="360" t="s">
        <v>320</v>
      </c>
      <c r="J1550" s="360" t="s">
        <v>1137</v>
      </c>
      <c r="K1550" s="360" t="s">
        <v>291</v>
      </c>
      <c r="L1550" s="360" t="s">
        <v>218</v>
      </c>
      <c r="M1550" s="361">
        <v>731623200</v>
      </c>
    </row>
    <row r="1551" spans="1:13">
      <c r="A1551" s="360" t="s">
        <v>11930</v>
      </c>
      <c r="B1551" s="360" t="s">
        <v>2358</v>
      </c>
      <c r="C1551" s="360" t="s">
        <v>920</v>
      </c>
      <c r="D1551" s="360">
        <v>4012</v>
      </c>
      <c r="E1551" s="360" t="s">
        <v>1149</v>
      </c>
      <c r="F1551" s="360" t="s">
        <v>552</v>
      </c>
      <c r="G1551" s="360" t="s">
        <v>298</v>
      </c>
      <c r="H1551" s="360" t="s">
        <v>41</v>
      </c>
      <c r="I1551" s="360" t="s">
        <v>322</v>
      </c>
      <c r="J1551" s="360" t="s">
        <v>1136</v>
      </c>
      <c r="K1551" s="360" t="s">
        <v>1170</v>
      </c>
      <c r="L1551" s="360" t="s">
        <v>34</v>
      </c>
      <c r="M1551" s="361">
        <v>674566200</v>
      </c>
    </row>
    <row r="1552" spans="1:13">
      <c r="A1552" s="360" t="s">
        <v>11931</v>
      </c>
      <c r="B1552" s="360" t="s">
        <v>2359</v>
      </c>
      <c r="C1552" s="360" t="s">
        <v>920</v>
      </c>
      <c r="D1552" s="360">
        <v>4012</v>
      </c>
      <c r="E1552" s="360" t="s">
        <v>1149</v>
      </c>
      <c r="F1552" s="360" t="s">
        <v>552</v>
      </c>
      <c r="G1552" s="360" t="s">
        <v>298</v>
      </c>
      <c r="H1552" s="360" t="s">
        <v>41</v>
      </c>
      <c r="I1552" s="360" t="s">
        <v>322</v>
      </c>
      <c r="J1552" s="360" t="s">
        <v>1136</v>
      </c>
      <c r="K1552" s="360" t="s">
        <v>1171</v>
      </c>
      <c r="L1552" s="360" t="s">
        <v>34</v>
      </c>
      <c r="M1552" s="361">
        <v>591521700</v>
      </c>
    </row>
    <row r="1553" spans="1:13">
      <c r="A1553" s="360" t="s">
        <v>11932</v>
      </c>
      <c r="B1553" s="360" t="s">
        <v>2360</v>
      </c>
      <c r="C1553" s="360" t="s">
        <v>920</v>
      </c>
      <c r="D1553" s="360">
        <v>4012</v>
      </c>
      <c r="E1553" s="360" t="s">
        <v>1149</v>
      </c>
      <c r="F1553" s="360" t="s">
        <v>552</v>
      </c>
      <c r="G1553" s="360" t="s">
        <v>298</v>
      </c>
      <c r="H1553" s="360" t="s">
        <v>41</v>
      </c>
      <c r="I1553" s="360" t="s">
        <v>322</v>
      </c>
      <c r="J1553" s="360" t="s">
        <v>1136</v>
      </c>
      <c r="K1553" s="360" t="s">
        <v>290</v>
      </c>
      <c r="L1553" s="360" t="s">
        <v>34</v>
      </c>
      <c r="M1553" s="361">
        <v>570754800</v>
      </c>
    </row>
    <row r="1554" spans="1:13">
      <c r="A1554" s="360" t="s">
        <v>11933</v>
      </c>
      <c r="B1554" s="360" t="s">
        <v>2361</v>
      </c>
      <c r="C1554" s="360" t="s">
        <v>920</v>
      </c>
      <c r="D1554" s="360">
        <v>4012</v>
      </c>
      <c r="E1554" s="360" t="s">
        <v>1149</v>
      </c>
      <c r="F1554" s="360" t="s">
        <v>552</v>
      </c>
      <c r="G1554" s="360" t="s">
        <v>298</v>
      </c>
      <c r="H1554" s="360" t="s">
        <v>41</v>
      </c>
      <c r="I1554" s="360" t="s">
        <v>322</v>
      </c>
      <c r="J1554" s="360" t="s">
        <v>1136</v>
      </c>
      <c r="K1554" s="360" t="s">
        <v>291</v>
      </c>
      <c r="L1554" s="360" t="s">
        <v>34</v>
      </c>
      <c r="M1554" s="361">
        <v>487756500</v>
      </c>
    </row>
    <row r="1555" spans="1:13">
      <c r="A1555" s="360" t="s">
        <v>11934</v>
      </c>
      <c r="B1555" s="360" t="s">
        <v>2362</v>
      </c>
      <c r="C1555" s="360" t="s">
        <v>920</v>
      </c>
      <c r="D1555" s="360">
        <v>4012</v>
      </c>
      <c r="E1555" s="360" t="s">
        <v>1149</v>
      </c>
      <c r="F1555" s="360" t="s">
        <v>552</v>
      </c>
      <c r="G1555" s="360" t="s">
        <v>298</v>
      </c>
      <c r="H1555" s="360" t="s">
        <v>41</v>
      </c>
      <c r="I1555" s="360" t="s">
        <v>322</v>
      </c>
      <c r="J1555" s="360" t="s">
        <v>1136</v>
      </c>
      <c r="K1555" s="360" t="s">
        <v>1170</v>
      </c>
      <c r="L1555" s="360" t="s">
        <v>32</v>
      </c>
      <c r="M1555" s="361">
        <v>389165700</v>
      </c>
    </row>
    <row r="1556" spans="1:13">
      <c r="A1556" s="360" t="s">
        <v>11935</v>
      </c>
      <c r="B1556" s="360" t="s">
        <v>2363</v>
      </c>
      <c r="C1556" s="360" t="s">
        <v>920</v>
      </c>
      <c r="D1556" s="360">
        <v>4012</v>
      </c>
      <c r="E1556" s="360" t="s">
        <v>1149</v>
      </c>
      <c r="F1556" s="360" t="s">
        <v>552</v>
      </c>
      <c r="G1556" s="360" t="s">
        <v>298</v>
      </c>
      <c r="H1556" s="360" t="s">
        <v>41</v>
      </c>
      <c r="I1556" s="360" t="s">
        <v>322</v>
      </c>
      <c r="J1556" s="360" t="s">
        <v>1136</v>
      </c>
      <c r="K1556" s="360" t="s">
        <v>1171</v>
      </c>
      <c r="L1556" s="360" t="s">
        <v>32</v>
      </c>
      <c r="M1556" s="361">
        <v>337260000</v>
      </c>
    </row>
    <row r="1557" spans="1:13">
      <c r="A1557" s="360" t="s">
        <v>11936</v>
      </c>
      <c r="B1557" s="360" t="s">
        <v>2364</v>
      </c>
      <c r="C1557" s="360" t="s">
        <v>920</v>
      </c>
      <c r="D1557" s="360">
        <v>4012</v>
      </c>
      <c r="E1557" s="360" t="s">
        <v>1149</v>
      </c>
      <c r="F1557" s="360" t="s">
        <v>552</v>
      </c>
      <c r="G1557" s="360" t="s">
        <v>298</v>
      </c>
      <c r="H1557" s="360" t="s">
        <v>41</v>
      </c>
      <c r="I1557" s="360" t="s">
        <v>322</v>
      </c>
      <c r="J1557" s="360" t="s">
        <v>1136</v>
      </c>
      <c r="K1557" s="360" t="s">
        <v>290</v>
      </c>
      <c r="L1557" s="360" t="s">
        <v>32</v>
      </c>
      <c r="M1557" s="361">
        <v>337260000</v>
      </c>
    </row>
    <row r="1558" spans="1:13">
      <c r="A1558" s="360" t="s">
        <v>11937</v>
      </c>
      <c r="B1558" s="360" t="s">
        <v>2365</v>
      </c>
      <c r="C1558" s="360" t="s">
        <v>920</v>
      </c>
      <c r="D1558" s="360">
        <v>4012</v>
      </c>
      <c r="E1558" s="360" t="s">
        <v>1149</v>
      </c>
      <c r="F1558" s="360" t="s">
        <v>552</v>
      </c>
      <c r="G1558" s="360" t="s">
        <v>298</v>
      </c>
      <c r="H1558" s="360" t="s">
        <v>41</v>
      </c>
      <c r="I1558" s="360" t="s">
        <v>322</v>
      </c>
      <c r="J1558" s="360" t="s">
        <v>1136</v>
      </c>
      <c r="K1558" s="360" t="s">
        <v>291</v>
      </c>
      <c r="L1558" s="360" t="s">
        <v>32</v>
      </c>
      <c r="M1558" s="361">
        <v>285377400</v>
      </c>
    </row>
    <row r="1559" spans="1:13">
      <c r="A1559" s="360" t="s">
        <v>11938</v>
      </c>
      <c r="B1559" s="360" t="s">
        <v>2366</v>
      </c>
      <c r="C1559" s="360" t="s">
        <v>920</v>
      </c>
      <c r="D1559" s="360">
        <v>4012</v>
      </c>
      <c r="E1559" s="360" t="s">
        <v>1149</v>
      </c>
      <c r="F1559" s="360" t="s">
        <v>552</v>
      </c>
      <c r="G1559" s="360" t="s">
        <v>298</v>
      </c>
      <c r="H1559" s="360" t="s">
        <v>41</v>
      </c>
      <c r="I1559" s="360" t="s">
        <v>322</v>
      </c>
      <c r="J1559" s="360" t="s">
        <v>1136</v>
      </c>
      <c r="K1559" s="360" t="s">
        <v>1170</v>
      </c>
      <c r="L1559" s="360" t="s">
        <v>218</v>
      </c>
      <c r="M1559" s="361">
        <v>1011826200</v>
      </c>
    </row>
    <row r="1560" spans="1:13">
      <c r="A1560" s="360" t="s">
        <v>11939</v>
      </c>
      <c r="B1560" s="360" t="s">
        <v>2367</v>
      </c>
      <c r="C1560" s="360" t="s">
        <v>920</v>
      </c>
      <c r="D1560" s="360">
        <v>4012</v>
      </c>
      <c r="E1560" s="360" t="s">
        <v>1149</v>
      </c>
      <c r="F1560" s="360" t="s">
        <v>552</v>
      </c>
      <c r="G1560" s="360" t="s">
        <v>298</v>
      </c>
      <c r="H1560" s="360" t="s">
        <v>41</v>
      </c>
      <c r="I1560" s="360" t="s">
        <v>322</v>
      </c>
      <c r="J1560" s="360" t="s">
        <v>1136</v>
      </c>
      <c r="K1560" s="360" t="s">
        <v>1171</v>
      </c>
      <c r="L1560" s="360" t="s">
        <v>218</v>
      </c>
      <c r="M1560" s="361">
        <v>887294100</v>
      </c>
    </row>
    <row r="1561" spans="1:13">
      <c r="A1561" s="360" t="s">
        <v>11940</v>
      </c>
      <c r="B1561" s="360" t="s">
        <v>2368</v>
      </c>
      <c r="C1561" s="360" t="s">
        <v>920</v>
      </c>
      <c r="D1561" s="360">
        <v>4012</v>
      </c>
      <c r="E1561" s="360" t="s">
        <v>1149</v>
      </c>
      <c r="F1561" s="360" t="s">
        <v>552</v>
      </c>
      <c r="G1561" s="360" t="s">
        <v>298</v>
      </c>
      <c r="H1561" s="360" t="s">
        <v>41</v>
      </c>
      <c r="I1561" s="360" t="s">
        <v>322</v>
      </c>
      <c r="J1561" s="360" t="s">
        <v>1136</v>
      </c>
      <c r="K1561" s="360" t="s">
        <v>290</v>
      </c>
      <c r="L1561" s="360" t="s">
        <v>218</v>
      </c>
      <c r="M1561" s="361">
        <v>856155300</v>
      </c>
    </row>
    <row r="1562" spans="1:13">
      <c r="A1562" s="360" t="s">
        <v>11941</v>
      </c>
      <c r="B1562" s="360" t="s">
        <v>2369</v>
      </c>
      <c r="C1562" s="360" t="s">
        <v>920</v>
      </c>
      <c r="D1562" s="360">
        <v>4012</v>
      </c>
      <c r="E1562" s="360" t="s">
        <v>1149</v>
      </c>
      <c r="F1562" s="360" t="s">
        <v>552</v>
      </c>
      <c r="G1562" s="360" t="s">
        <v>298</v>
      </c>
      <c r="H1562" s="360" t="s">
        <v>41</v>
      </c>
      <c r="I1562" s="360" t="s">
        <v>322</v>
      </c>
      <c r="J1562" s="360" t="s">
        <v>1136</v>
      </c>
      <c r="K1562" s="360" t="s">
        <v>291</v>
      </c>
      <c r="L1562" s="360" t="s">
        <v>218</v>
      </c>
      <c r="M1562" s="361">
        <v>731623200</v>
      </c>
    </row>
    <row r="1563" spans="1:13">
      <c r="A1563" s="360" t="s">
        <v>11942</v>
      </c>
      <c r="B1563" s="360" t="s">
        <v>2358</v>
      </c>
      <c r="C1563" s="360" t="s">
        <v>920</v>
      </c>
      <c r="D1563" s="360">
        <v>4012</v>
      </c>
      <c r="E1563" s="360" t="s">
        <v>1149</v>
      </c>
      <c r="F1563" s="360" t="s">
        <v>552</v>
      </c>
      <c r="G1563" s="360" t="s">
        <v>298</v>
      </c>
      <c r="H1563" s="360" t="s">
        <v>41</v>
      </c>
      <c r="I1563" s="360" t="s">
        <v>324</v>
      </c>
      <c r="J1563" s="360" t="s">
        <v>1133</v>
      </c>
      <c r="K1563" s="360" t="s">
        <v>1170</v>
      </c>
      <c r="L1563" s="360" t="s">
        <v>34</v>
      </c>
      <c r="M1563" s="361">
        <v>674566200</v>
      </c>
    </row>
    <row r="1564" spans="1:13">
      <c r="A1564" s="360" t="s">
        <v>11943</v>
      </c>
      <c r="B1564" s="360" t="s">
        <v>2359</v>
      </c>
      <c r="C1564" s="360" t="s">
        <v>920</v>
      </c>
      <c r="D1564" s="360">
        <v>4012</v>
      </c>
      <c r="E1564" s="360" t="s">
        <v>1149</v>
      </c>
      <c r="F1564" s="360" t="s">
        <v>552</v>
      </c>
      <c r="G1564" s="360" t="s">
        <v>298</v>
      </c>
      <c r="H1564" s="360" t="s">
        <v>41</v>
      </c>
      <c r="I1564" s="360" t="s">
        <v>324</v>
      </c>
      <c r="J1564" s="360" t="s">
        <v>1133</v>
      </c>
      <c r="K1564" s="360" t="s">
        <v>1171</v>
      </c>
      <c r="L1564" s="360" t="s">
        <v>34</v>
      </c>
      <c r="M1564" s="361">
        <v>591521700</v>
      </c>
    </row>
    <row r="1565" spans="1:13">
      <c r="A1565" s="360" t="s">
        <v>11944</v>
      </c>
      <c r="B1565" s="360" t="s">
        <v>2360</v>
      </c>
      <c r="C1565" s="360" t="s">
        <v>920</v>
      </c>
      <c r="D1565" s="360">
        <v>4012</v>
      </c>
      <c r="E1565" s="360" t="s">
        <v>1149</v>
      </c>
      <c r="F1565" s="360" t="s">
        <v>552</v>
      </c>
      <c r="G1565" s="360" t="s">
        <v>298</v>
      </c>
      <c r="H1565" s="360" t="s">
        <v>41</v>
      </c>
      <c r="I1565" s="360" t="s">
        <v>324</v>
      </c>
      <c r="J1565" s="360" t="s">
        <v>1133</v>
      </c>
      <c r="K1565" s="360" t="s">
        <v>290</v>
      </c>
      <c r="L1565" s="360" t="s">
        <v>34</v>
      </c>
      <c r="M1565" s="361">
        <v>570754800</v>
      </c>
    </row>
    <row r="1566" spans="1:13">
      <c r="A1566" s="360" t="s">
        <v>11945</v>
      </c>
      <c r="B1566" s="360" t="s">
        <v>2361</v>
      </c>
      <c r="C1566" s="360" t="s">
        <v>920</v>
      </c>
      <c r="D1566" s="360">
        <v>4012</v>
      </c>
      <c r="E1566" s="360" t="s">
        <v>1149</v>
      </c>
      <c r="F1566" s="360" t="s">
        <v>552</v>
      </c>
      <c r="G1566" s="360" t="s">
        <v>298</v>
      </c>
      <c r="H1566" s="360" t="s">
        <v>41</v>
      </c>
      <c r="I1566" s="360" t="s">
        <v>324</v>
      </c>
      <c r="J1566" s="360" t="s">
        <v>1133</v>
      </c>
      <c r="K1566" s="360" t="s">
        <v>291</v>
      </c>
      <c r="L1566" s="360" t="s">
        <v>34</v>
      </c>
      <c r="M1566" s="361">
        <v>487756500</v>
      </c>
    </row>
    <row r="1567" spans="1:13">
      <c r="A1567" s="360" t="s">
        <v>11946</v>
      </c>
      <c r="B1567" s="360" t="s">
        <v>2362</v>
      </c>
      <c r="C1567" s="360" t="s">
        <v>920</v>
      </c>
      <c r="D1567" s="360">
        <v>4012</v>
      </c>
      <c r="E1567" s="360" t="s">
        <v>1149</v>
      </c>
      <c r="F1567" s="360" t="s">
        <v>552</v>
      </c>
      <c r="G1567" s="360" t="s">
        <v>298</v>
      </c>
      <c r="H1567" s="360" t="s">
        <v>41</v>
      </c>
      <c r="I1567" s="360" t="s">
        <v>324</v>
      </c>
      <c r="J1567" s="360" t="s">
        <v>1133</v>
      </c>
      <c r="K1567" s="360" t="s">
        <v>1170</v>
      </c>
      <c r="L1567" s="360" t="s">
        <v>32</v>
      </c>
      <c r="M1567" s="361">
        <v>389165700</v>
      </c>
    </row>
    <row r="1568" spans="1:13">
      <c r="A1568" s="360" t="s">
        <v>11947</v>
      </c>
      <c r="B1568" s="360" t="s">
        <v>2363</v>
      </c>
      <c r="C1568" s="360" t="s">
        <v>920</v>
      </c>
      <c r="D1568" s="360">
        <v>4012</v>
      </c>
      <c r="E1568" s="360" t="s">
        <v>1149</v>
      </c>
      <c r="F1568" s="360" t="s">
        <v>552</v>
      </c>
      <c r="G1568" s="360" t="s">
        <v>298</v>
      </c>
      <c r="H1568" s="360" t="s">
        <v>41</v>
      </c>
      <c r="I1568" s="360" t="s">
        <v>324</v>
      </c>
      <c r="J1568" s="360" t="s">
        <v>1133</v>
      </c>
      <c r="K1568" s="360" t="s">
        <v>1171</v>
      </c>
      <c r="L1568" s="360" t="s">
        <v>32</v>
      </c>
      <c r="M1568" s="361">
        <v>337260000</v>
      </c>
    </row>
    <row r="1569" spans="1:13">
      <c r="A1569" s="360" t="s">
        <v>11948</v>
      </c>
      <c r="B1569" s="360" t="s">
        <v>2364</v>
      </c>
      <c r="C1569" s="360" t="s">
        <v>920</v>
      </c>
      <c r="D1569" s="360">
        <v>4012</v>
      </c>
      <c r="E1569" s="360" t="s">
        <v>1149</v>
      </c>
      <c r="F1569" s="360" t="s">
        <v>552</v>
      </c>
      <c r="G1569" s="360" t="s">
        <v>298</v>
      </c>
      <c r="H1569" s="360" t="s">
        <v>41</v>
      </c>
      <c r="I1569" s="360" t="s">
        <v>324</v>
      </c>
      <c r="J1569" s="360" t="s">
        <v>1133</v>
      </c>
      <c r="K1569" s="360" t="s">
        <v>290</v>
      </c>
      <c r="L1569" s="360" t="s">
        <v>32</v>
      </c>
      <c r="M1569" s="361">
        <v>337260000</v>
      </c>
    </row>
    <row r="1570" spans="1:13">
      <c r="A1570" s="360" t="s">
        <v>11949</v>
      </c>
      <c r="B1570" s="360" t="s">
        <v>2365</v>
      </c>
      <c r="C1570" s="360" t="s">
        <v>920</v>
      </c>
      <c r="D1570" s="360">
        <v>4012</v>
      </c>
      <c r="E1570" s="360" t="s">
        <v>1149</v>
      </c>
      <c r="F1570" s="360" t="s">
        <v>552</v>
      </c>
      <c r="G1570" s="360" t="s">
        <v>298</v>
      </c>
      <c r="H1570" s="360" t="s">
        <v>41</v>
      </c>
      <c r="I1570" s="360" t="s">
        <v>324</v>
      </c>
      <c r="J1570" s="360" t="s">
        <v>1133</v>
      </c>
      <c r="K1570" s="360" t="s">
        <v>291</v>
      </c>
      <c r="L1570" s="360" t="s">
        <v>32</v>
      </c>
      <c r="M1570" s="361">
        <v>285377400</v>
      </c>
    </row>
    <row r="1571" spans="1:13">
      <c r="A1571" s="360" t="s">
        <v>11950</v>
      </c>
      <c r="B1571" s="360" t="s">
        <v>2366</v>
      </c>
      <c r="C1571" s="360" t="s">
        <v>920</v>
      </c>
      <c r="D1571" s="360">
        <v>4012</v>
      </c>
      <c r="E1571" s="360" t="s">
        <v>1149</v>
      </c>
      <c r="F1571" s="360" t="s">
        <v>552</v>
      </c>
      <c r="G1571" s="360" t="s">
        <v>298</v>
      </c>
      <c r="H1571" s="360" t="s">
        <v>41</v>
      </c>
      <c r="I1571" s="360" t="s">
        <v>324</v>
      </c>
      <c r="J1571" s="360" t="s">
        <v>1133</v>
      </c>
      <c r="K1571" s="360" t="s">
        <v>1170</v>
      </c>
      <c r="L1571" s="360" t="s">
        <v>218</v>
      </c>
      <c r="M1571" s="361">
        <v>1011826200</v>
      </c>
    </row>
    <row r="1572" spans="1:13">
      <c r="A1572" s="360" t="s">
        <v>11951</v>
      </c>
      <c r="B1572" s="360" t="s">
        <v>2367</v>
      </c>
      <c r="C1572" s="360" t="s">
        <v>920</v>
      </c>
      <c r="D1572" s="360">
        <v>4012</v>
      </c>
      <c r="E1572" s="360" t="s">
        <v>1149</v>
      </c>
      <c r="F1572" s="360" t="s">
        <v>552</v>
      </c>
      <c r="G1572" s="360" t="s">
        <v>298</v>
      </c>
      <c r="H1572" s="360" t="s">
        <v>41</v>
      </c>
      <c r="I1572" s="360" t="s">
        <v>324</v>
      </c>
      <c r="J1572" s="360" t="s">
        <v>1133</v>
      </c>
      <c r="K1572" s="360" t="s">
        <v>1171</v>
      </c>
      <c r="L1572" s="360" t="s">
        <v>218</v>
      </c>
      <c r="M1572" s="361">
        <v>887294100</v>
      </c>
    </row>
    <row r="1573" spans="1:13">
      <c r="A1573" s="360" t="s">
        <v>11952</v>
      </c>
      <c r="B1573" s="360" t="s">
        <v>2368</v>
      </c>
      <c r="C1573" s="360" t="s">
        <v>920</v>
      </c>
      <c r="D1573" s="360">
        <v>4012</v>
      </c>
      <c r="E1573" s="360" t="s">
        <v>1149</v>
      </c>
      <c r="F1573" s="360" t="s">
        <v>552</v>
      </c>
      <c r="G1573" s="360" t="s">
        <v>298</v>
      </c>
      <c r="H1573" s="360" t="s">
        <v>41</v>
      </c>
      <c r="I1573" s="360" t="s">
        <v>324</v>
      </c>
      <c r="J1573" s="360" t="s">
        <v>1133</v>
      </c>
      <c r="K1573" s="360" t="s">
        <v>290</v>
      </c>
      <c r="L1573" s="360" t="s">
        <v>218</v>
      </c>
      <c r="M1573" s="361">
        <v>856155300</v>
      </c>
    </row>
    <row r="1574" spans="1:13">
      <c r="A1574" s="360" t="s">
        <v>11953</v>
      </c>
      <c r="B1574" s="360" t="s">
        <v>2369</v>
      </c>
      <c r="C1574" s="360" t="s">
        <v>920</v>
      </c>
      <c r="D1574" s="360">
        <v>4012</v>
      </c>
      <c r="E1574" s="360" t="s">
        <v>1149</v>
      </c>
      <c r="F1574" s="360" t="s">
        <v>552</v>
      </c>
      <c r="G1574" s="360" t="s">
        <v>298</v>
      </c>
      <c r="H1574" s="360" t="s">
        <v>41</v>
      </c>
      <c r="I1574" s="360" t="s">
        <v>324</v>
      </c>
      <c r="J1574" s="360" t="s">
        <v>1133</v>
      </c>
      <c r="K1574" s="360" t="s">
        <v>291</v>
      </c>
      <c r="L1574" s="360" t="s">
        <v>218</v>
      </c>
      <c r="M1574" s="361">
        <v>731623200</v>
      </c>
    </row>
    <row r="1575" spans="1:13">
      <c r="A1575" s="360" t="s">
        <v>11954</v>
      </c>
      <c r="B1575" s="360" t="s">
        <v>2358</v>
      </c>
      <c r="C1575" s="360" t="s">
        <v>920</v>
      </c>
      <c r="D1575" s="360">
        <v>4012</v>
      </c>
      <c r="E1575" s="360" t="s">
        <v>1149</v>
      </c>
      <c r="F1575" s="360" t="s">
        <v>552</v>
      </c>
      <c r="G1575" s="360" t="s">
        <v>298</v>
      </c>
      <c r="H1575" s="360" t="s">
        <v>41</v>
      </c>
      <c r="I1575" s="360" t="s">
        <v>42</v>
      </c>
      <c r="J1575" s="360" t="s">
        <v>1138</v>
      </c>
      <c r="K1575" s="360" t="s">
        <v>1170</v>
      </c>
      <c r="L1575" s="360" t="s">
        <v>34</v>
      </c>
      <c r="M1575" s="361">
        <v>674566200</v>
      </c>
    </row>
    <row r="1576" spans="1:13">
      <c r="A1576" s="360" t="s">
        <v>11955</v>
      </c>
      <c r="B1576" s="360" t="s">
        <v>2359</v>
      </c>
      <c r="C1576" s="360" t="s">
        <v>920</v>
      </c>
      <c r="D1576" s="360">
        <v>4012</v>
      </c>
      <c r="E1576" s="360" t="s">
        <v>1149</v>
      </c>
      <c r="F1576" s="360" t="s">
        <v>552</v>
      </c>
      <c r="G1576" s="360" t="s">
        <v>298</v>
      </c>
      <c r="H1576" s="360" t="s">
        <v>41</v>
      </c>
      <c r="I1576" s="360" t="s">
        <v>42</v>
      </c>
      <c r="J1576" s="360" t="s">
        <v>1138</v>
      </c>
      <c r="K1576" s="360" t="s">
        <v>1171</v>
      </c>
      <c r="L1576" s="360" t="s">
        <v>34</v>
      </c>
      <c r="M1576" s="361">
        <v>591521700</v>
      </c>
    </row>
    <row r="1577" spans="1:13">
      <c r="A1577" s="360" t="s">
        <v>11956</v>
      </c>
      <c r="B1577" s="360" t="s">
        <v>2360</v>
      </c>
      <c r="C1577" s="360" t="s">
        <v>920</v>
      </c>
      <c r="D1577" s="360">
        <v>4012</v>
      </c>
      <c r="E1577" s="360" t="s">
        <v>1149</v>
      </c>
      <c r="F1577" s="360" t="s">
        <v>552</v>
      </c>
      <c r="G1577" s="360" t="s">
        <v>298</v>
      </c>
      <c r="H1577" s="360" t="s">
        <v>41</v>
      </c>
      <c r="I1577" s="360" t="s">
        <v>42</v>
      </c>
      <c r="J1577" s="360" t="s">
        <v>1138</v>
      </c>
      <c r="K1577" s="360" t="s">
        <v>290</v>
      </c>
      <c r="L1577" s="360" t="s">
        <v>34</v>
      </c>
      <c r="M1577" s="361">
        <v>570754800</v>
      </c>
    </row>
    <row r="1578" spans="1:13">
      <c r="A1578" s="360" t="s">
        <v>11957</v>
      </c>
      <c r="B1578" s="360" t="s">
        <v>2361</v>
      </c>
      <c r="C1578" s="360" t="s">
        <v>920</v>
      </c>
      <c r="D1578" s="360">
        <v>4012</v>
      </c>
      <c r="E1578" s="360" t="s">
        <v>1149</v>
      </c>
      <c r="F1578" s="360" t="s">
        <v>552</v>
      </c>
      <c r="G1578" s="360" t="s">
        <v>298</v>
      </c>
      <c r="H1578" s="360" t="s">
        <v>41</v>
      </c>
      <c r="I1578" s="360" t="s">
        <v>42</v>
      </c>
      <c r="J1578" s="360" t="s">
        <v>1138</v>
      </c>
      <c r="K1578" s="360" t="s">
        <v>291</v>
      </c>
      <c r="L1578" s="360" t="s">
        <v>34</v>
      </c>
      <c r="M1578" s="361">
        <v>487756500</v>
      </c>
    </row>
    <row r="1579" spans="1:13">
      <c r="A1579" s="360" t="s">
        <v>11958</v>
      </c>
      <c r="B1579" s="360" t="s">
        <v>2362</v>
      </c>
      <c r="C1579" s="360" t="s">
        <v>920</v>
      </c>
      <c r="D1579" s="360">
        <v>4012</v>
      </c>
      <c r="E1579" s="360" t="s">
        <v>1149</v>
      </c>
      <c r="F1579" s="360" t="s">
        <v>552</v>
      </c>
      <c r="G1579" s="360" t="s">
        <v>298</v>
      </c>
      <c r="H1579" s="360" t="s">
        <v>41</v>
      </c>
      <c r="I1579" s="360" t="s">
        <v>42</v>
      </c>
      <c r="J1579" s="360" t="s">
        <v>1138</v>
      </c>
      <c r="K1579" s="360" t="s">
        <v>1170</v>
      </c>
      <c r="L1579" s="360" t="s">
        <v>32</v>
      </c>
      <c r="M1579" s="361">
        <v>389165700</v>
      </c>
    </row>
    <row r="1580" spans="1:13">
      <c r="A1580" s="360" t="s">
        <v>11959</v>
      </c>
      <c r="B1580" s="360" t="s">
        <v>2363</v>
      </c>
      <c r="C1580" s="360" t="s">
        <v>920</v>
      </c>
      <c r="D1580" s="360">
        <v>4012</v>
      </c>
      <c r="E1580" s="360" t="s">
        <v>1149</v>
      </c>
      <c r="F1580" s="360" t="s">
        <v>552</v>
      </c>
      <c r="G1580" s="360" t="s">
        <v>298</v>
      </c>
      <c r="H1580" s="360" t="s">
        <v>41</v>
      </c>
      <c r="I1580" s="360" t="s">
        <v>42</v>
      </c>
      <c r="J1580" s="360" t="s">
        <v>1138</v>
      </c>
      <c r="K1580" s="360" t="s">
        <v>1171</v>
      </c>
      <c r="L1580" s="360" t="s">
        <v>32</v>
      </c>
      <c r="M1580" s="361">
        <v>337260000</v>
      </c>
    </row>
    <row r="1581" spans="1:13">
      <c r="A1581" s="360" t="s">
        <v>11960</v>
      </c>
      <c r="B1581" s="360" t="s">
        <v>2364</v>
      </c>
      <c r="C1581" s="360" t="s">
        <v>920</v>
      </c>
      <c r="D1581" s="360">
        <v>4012</v>
      </c>
      <c r="E1581" s="360" t="s">
        <v>1149</v>
      </c>
      <c r="F1581" s="360" t="s">
        <v>552</v>
      </c>
      <c r="G1581" s="360" t="s">
        <v>298</v>
      </c>
      <c r="H1581" s="360" t="s">
        <v>41</v>
      </c>
      <c r="I1581" s="360" t="s">
        <v>42</v>
      </c>
      <c r="J1581" s="360" t="s">
        <v>1138</v>
      </c>
      <c r="K1581" s="360" t="s">
        <v>290</v>
      </c>
      <c r="L1581" s="360" t="s">
        <v>32</v>
      </c>
      <c r="M1581" s="361">
        <v>337260000</v>
      </c>
    </row>
    <row r="1582" spans="1:13">
      <c r="A1582" s="360" t="s">
        <v>11961</v>
      </c>
      <c r="B1582" s="360" t="s">
        <v>2365</v>
      </c>
      <c r="C1582" s="360" t="s">
        <v>920</v>
      </c>
      <c r="D1582" s="360">
        <v>4012</v>
      </c>
      <c r="E1582" s="360" t="s">
        <v>1149</v>
      </c>
      <c r="F1582" s="360" t="s">
        <v>552</v>
      </c>
      <c r="G1582" s="360" t="s">
        <v>298</v>
      </c>
      <c r="H1582" s="360" t="s">
        <v>41</v>
      </c>
      <c r="I1582" s="360" t="s">
        <v>42</v>
      </c>
      <c r="J1582" s="360" t="s">
        <v>1138</v>
      </c>
      <c r="K1582" s="360" t="s">
        <v>291</v>
      </c>
      <c r="L1582" s="360" t="s">
        <v>32</v>
      </c>
      <c r="M1582" s="361">
        <v>285377400</v>
      </c>
    </row>
    <row r="1583" spans="1:13">
      <c r="A1583" s="360" t="s">
        <v>11962</v>
      </c>
      <c r="B1583" s="360" t="s">
        <v>2366</v>
      </c>
      <c r="C1583" s="360" t="s">
        <v>920</v>
      </c>
      <c r="D1583" s="360">
        <v>4012</v>
      </c>
      <c r="E1583" s="360" t="s">
        <v>1149</v>
      </c>
      <c r="F1583" s="360" t="s">
        <v>552</v>
      </c>
      <c r="G1583" s="360" t="s">
        <v>298</v>
      </c>
      <c r="H1583" s="360" t="s">
        <v>41</v>
      </c>
      <c r="I1583" s="360" t="s">
        <v>42</v>
      </c>
      <c r="J1583" s="360" t="s">
        <v>1138</v>
      </c>
      <c r="K1583" s="360" t="s">
        <v>1170</v>
      </c>
      <c r="L1583" s="360" t="s">
        <v>218</v>
      </c>
      <c r="M1583" s="361">
        <v>1011826200</v>
      </c>
    </row>
    <row r="1584" spans="1:13">
      <c r="A1584" s="360" t="s">
        <v>11963</v>
      </c>
      <c r="B1584" s="360" t="s">
        <v>2367</v>
      </c>
      <c r="C1584" s="360" t="s">
        <v>920</v>
      </c>
      <c r="D1584" s="360">
        <v>4012</v>
      </c>
      <c r="E1584" s="360" t="s">
        <v>1149</v>
      </c>
      <c r="F1584" s="360" t="s">
        <v>552</v>
      </c>
      <c r="G1584" s="360" t="s">
        <v>298</v>
      </c>
      <c r="H1584" s="360" t="s">
        <v>41</v>
      </c>
      <c r="I1584" s="360" t="s">
        <v>42</v>
      </c>
      <c r="J1584" s="360" t="s">
        <v>1138</v>
      </c>
      <c r="K1584" s="360" t="s">
        <v>1171</v>
      </c>
      <c r="L1584" s="360" t="s">
        <v>218</v>
      </c>
      <c r="M1584" s="361">
        <v>887294100</v>
      </c>
    </row>
    <row r="1585" spans="1:13">
      <c r="A1585" s="360" t="s">
        <v>11964</v>
      </c>
      <c r="B1585" s="360" t="s">
        <v>2368</v>
      </c>
      <c r="C1585" s="360" t="s">
        <v>920</v>
      </c>
      <c r="D1585" s="360">
        <v>4012</v>
      </c>
      <c r="E1585" s="360" t="s">
        <v>1149</v>
      </c>
      <c r="F1585" s="360" t="s">
        <v>552</v>
      </c>
      <c r="G1585" s="360" t="s">
        <v>298</v>
      </c>
      <c r="H1585" s="360" t="s">
        <v>41</v>
      </c>
      <c r="I1585" s="360" t="s">
        <v>42</v>
      </c>
      <c r="J1585" s="360" t="s">
        <v>1138</v>
      </c>
      <c r="K1585" s="360" t="s">
        <v>290</v>
      </c>
      <c r="L1585" s="360" t="s">
        <v>218</v>
      </c>
      <c r="M1585" s="361">
        <v>856155300</v>
      </c>
    </row>
    <row r="1586" spans="1:13">
      <c r="A1586" s="360" t="s">
        <v>11965</v>
      </c>
      <c r="B1586" s="360" t="s">
        <v>2369</v>
      </c>
      <c r="C1586" s="360" t="s">
        <v>920</v>
      </c>
      <c r="D1586" s="360">
        <v>4012</v>
      </c>
      <c r="E1586" s="360" t="s">
        <v>1149</v>
      </c>
      <c r="F1586" s="360" t="s">
        <v>552</v>
      </c>
      <c r="G1586" s="360" t="s">
        <v>298</v>
      </c>
      <c r="H1586" s="360" t="s">
        <v>41</v>
      </c>
      <c r="I1586" s="360" t="s">
        <v>42</v>
      </c>
      <c r="J1586" s="360" t="s">
        <v>1138</v>
      </c>
      <c r="K1586" s="360" t="s">
        <v>291</v>
      </c>
      <c r="L1586" s="360" t="s">
        <v>218</v>
      </c>
      <c r="M1586" s="361">
        <v>731623200</v>
      </c>
    </row>
    <row r="1587" spans="1:13">
      <c r="A1587" s="360" t="s">
        <v>11966</v>
      </c>
      <c r="B1587" s="360" t="s">
        <v>2358</v>
      </c>
      <c r="C1587" s="360" t="s">
        <v>920</v>
      </c>
      <c r="D1587" s="360">
        <v>4012</v>
      </c>
      <c r="E1587" s="360" t="s">
        <v>1149</v>
      </c>
      <c r="F1587" s="360" t="s">
        <v>552</v>
      </c>
      <c r="G1587" s="360" t="s">
        <v>298</v>
      </c>
      <c r="H1587" s="360" t="s">
        <v>41</v>
      </c>
      <c r="I1587" s="360" t="s">
        <v>219</v>
      </c>
      <c r="J1587" s="360" t="s">
        <v>1139</v>
      </c>
      <c r="K1587" s="360" t="s">
        <v>1170</v>
      </c>
      <c r="L1587" s="360" t="s">
        <v>34</v>
      </c>
      <c r="M1587" s="361">
        <v>674566200</v>
      </c>
    </row>
    <row r="1588" spans="1:13">
      <c r="A1588" s="360" t="s">
        <v>11967</v>
      </c>
      <c r="B1588" s="360" t="s">
        <v>2359</v>
      </c>
      <c r="C1588" s="360" t="s">
        <v>920</v>
      </c>
      <c r="D1588" s="360">
        <v>4012</v>
      </c>
      <c r="E1588" s="360" t="s">
        <v>1149</v>
      </c>
      <c r="F1588" s="360" t="s">
        <v>552</v>
      </c>
      <c r="G1588" s="360" t="s">
        <v>298</v>
      </c>
      <c r="H1588" s="360" t="s">
        <v>41</v>
      </c>
      <c r="I1588" s="360" t="s">
        <v>219</v>
      </c>
      <c r="J1588" s="360" t="s">
        <v>1139</v>
      </c>
      <c r="K1588" s="360" t="s">
        <v>1171</v>
      </c>
      <c r="L1588" s="360" t="s">
        <v>34</v>
      </c>
      <c r="M1588" s="361">
        <v>591521700</v>
      </c>
    </row>
    <row r="1589" spans="1:13">
      <c r="A1589" s="360" t="s">
        <v>11968</v>
      </c>
      <c r="B1589" s="360" t="s">
        <v>2360</v>
      </c>
      <c r="C1589" s="360" t="s">
        <v>920</v>
      </c>
      <c r="D1589" s="360">
        <v>4012</v>
      </c>
      <c r="E1589" s="360" t="s">
        <v>1149</v>
      </c>
      <c r="F1589" s="360" t="s">
        <v>552</v>
      </c>
      <c r="G1589" s="360" t="s">
        <v>298</v>
      </c>
      <c r="H1589" s="360" t="s">
        <v>41</v>
      </c>
      <c r="I1589" s="360" t="s">
        <v>219</v>
      </c>
      <c r="J1589" s="360" t="s">
        <v>1139</v>
      </c>
      <c r="K1589" s="360" t="s">
        <v>290</v>
      </c>
      <c r="L1589" s="360" t="s">
        <v>34</v>
      </c>
      <c r="M1589" s="361">
        <v>570754800</v>
      </c>
    </row>
    <row r="1590" spans="1:13">
      <c r="A1590" s="360" t="s">
        <v>11969</v>
      </c>
      <c r="B1590" s="360" t="s">
        <v>2361</v>
      </c>
      <c r="C1590" s="360" t="s">
        <v>920</v>
      </c>
      <c r="D1590" s="360">
        <v>4012</v>
      </c>
      <c r="E1590" s="360" t="s">
        <v>1149</v>
      </c>
      <c r="F1590" s="360" t="s">
        <v>552</v>
      </c>
      <c r="G1590" s="360" t="s">
        <v>298</v>
      </c>
      <c r="H1590" s="360" t="s">
        <v>41</v>
      </c>
      <c r="I1590" s="360" t="s">
        <v>219</v>
      </c>
      <c r="J1590" s="360" t="s">
        <v>1139</v>
      </c>
      <c r="K1590" s="360" t="s">
        <v>291</v>
      </c>
      <c r="L1590" s="360" t="s">
        <v>34</v>
      </c>
      <c r="M1590" s="361">
        <v>487756500</v>
      </c>
    </row>
    <row r="1591" spans="1:13">
      <c r="A1591" s="360" t="s">
        <v>11970</v>
      </c>
      <c r="B1591" s="360" t="s">
        <v>2362</v>
      </c>
      <c r="C1591" s="360" t="s">
        <v>920</v>
      </c>
      <c r="D1591" s="360">
        <v>4012</v>
      </c>
      <c r="E1591" s="360" t="s">
        <v>1149</v>
      </c>
      <c r="F1591" s="360" t="s">
        <v>552</v>
      </c>
      <c r="G1591" s="360" t="s">
        <v>298</v>
      </c>
      <c r="H1591" s="360" t="s">
        <v>41</v>
      </c>
      <c r="I1591" s="360" t="s">
        <v>219</v>
      </c>
      <c r="J1591" s="360" t="s">
        <v>1139</v>
      </c>
      <c r="K1591" s="360" t="s">
        <v>1170</v>
      </c>
      <c r="L1591" s="360" t="s">
        <v>32</v>
      </c>
      <c r="M1591" s="361">
        <v>389165700</v>
      </c>
    </row>
    <row r="1592" spans="1:13">
      <c r="A1592" s="360" t="s">
        <v>11971</v>
      </c>
      <c r="B1592" s="360" t="s">
        <v>2363</v>
      </c>
      <c r="C1592" s="360" t="s">
        <v>920</v>
      </c>
      <c r="D1592" s="360">
        <v>4012</v>
      </c>
      <c r="E1592" s="360" t="s">
        <v>1149</v>
      </c>
      <c r="F1592" s="360" t="s">
        <v>552</v>
      </c>
      <c r="G1592" s="360" t="s">
        <v>298</v>
      </c>
      <c r="H1592" s="360" t="s">
        <v>41</v>
      </c>
      <c r="I1592" s="360" t="s">
        <v>219</v>
      </c>
      <c r="J1592" s="360" t="s">
        <v>1139</v>
      </c>
      <c r="K1592" s="360" t="s">
        <v>1171</v>
      </c>
      <c r="L1592" s="360" t="s">
        <v>32</v>
      </c>
      <c r="M1592" s="361">
        <v>337260000</v>
      </c>
    </row>
    <row r="1593" spans="1:13">
      <c r="A1593" s="360" t="s">
        <v>11972</v>
      </c>
      <c r="B1593" s="360" t="s">
        <v>2364</v>
      </c>
      <c r="C1593" s="360" t="s">
        <v>920</v>
      </c>
      <c r="D1593" s="360">
        <v>4012</v>
      </c>
      <c r="E1593" s="360" t="s">
        <v>1149</v>
      </c>
      <c r="F1593" s="360" t="s">
        <v>552</v>
      </c>
      <c r="G1593" s="360" t="s">
        <v>298</v>
      </c>
      <c r="H1593" s="360" t="s">
        <v>41</v>
      </c>
      <c r="I1593" s="360" t="s">
        <v>219</v>
      </c>
      <c r="J1593" s="360" t="s">
        <v>1139</v>
      </c>
      <c r="K1593" s="360" t="s">
        <v>290</v>
      </c>
      <c r="L1593" s="360" t="s">
        <v>32</v>
      </c>
      <c r="M1593" s="361">
        <v>337260000</v>
      </c>
    </row>
    <row r="1594" spans="1:13">
      <c r="A1594" s="360" t="s">
        <v>11973</v>
      </c>
      <c r="B1594" s="360" t="s">
        <v>2365</v>
      </c>
      <c r="C1594" s="360" t="s">
        <v>920</v>
      </c>
      <c r="D1594" s="360">
        <v>4012</v>
      </c>
      <c r="E1594" s="360" t="s">
        <v>1149</v>
      </c>
      <c r="F1594" s="360" t="s">
        <v>552</v>
      </c>
      <c r="G1594" s="360" t="s">
        <v>298</v>
      </c>
      <c r="H1594" s="360" t="s">
        <v>41</v>
      </c>
      <c r="I1594" s="360" t="s">
        <v>219</v>
      </c>
      <c r="J1594" s="360" t="s">
        <v>1139</v>
      </c>
      <c r="K1594" s="360" t="s">
        <v>291</v>
      </c>
      <c r="L1594" s="360" t="s">
        <v>32</v>
      </c>
      <c r="M1594" s="361">
        <v>285377400</v>
      </c>
    </row>
    <row r="1595" spans="1:13">
      <c r="A1595" s="360" t="s">
        <v>11974</v>
      </c>
      <c r="B1595" s="360" t="s">
        <v>2366</v>
      </c>
      <c r="C1595" s="360" t="s">
        <v>920</v>
      </c>
      <c r="D1595" s="360">
        <v>4012</v>
      </c>
      <c r="E1595" s="360" t="s">
        <v>1149</v>
      </c>
      <c r="F1595" s="360" t="s">
        <v>552</v>
      </c>
      <c r="G1595" s="360" t="s">
        <v>298</v>
      </c>
      <c r="H1595" s="360" t="s">
        <v>41</v>
      </c>
      <c r="I1595" s="360" t="s">
        <v>219</v>
      </c>
      <c r="J1595" s="360" t="s">
        <v>1139</v>
      </c>
      <c r="K1595" s="360" t="s">
        <v>1170</v>
      </c>
      <c r="L1595" s="360" t="s">
        <v>218</v>
      </c>
      <c r="M1595" s="361">
        <v>1011826200</v>
      </c>
    </row>
    <row r="1596" spans="1:13">
      <c r="A1596" s="360" t="s">
        <v>11975</v>
      </c>
      <c r="B1596" s="360" t="s">
        <v>2367</v>
      </c>
      <c r="C1596" s="360" t="s">
        <v>920</v>
      </c>
      <c r="D1596" s="360">
        <v>4012</v>
      </c>
      <c r="E1596" s="360" t="s">
        <v>1149</v>
      </c>
      <c r="F1596" s="360" t="s">
        <v>552</v>
      </c>
      <c r="G1596" s="360" t="s">
        <v>298</v>
      </c>
      <c r="H1596" s="360" t="s">
        <v>41</v>
      </c>
      <c r="I1596" s="360" t="s">
        <v>219</v>
      </c>
      <c r="J1596" s="360" t="s">
        <v>1139</v>
      </c>
      <c r="K1596" s="360" t="s">
        <v>1171</v>
      </c>
      <c r="L1596" s="360" t="s">
        <v>218</v>
      </c>
      <c r="M1596" s="361">
        <v>887294100</v>
      </c>
    </row>
    <row r="1597" spans="1:13">
      <c r="A1597" s="360" t="s">
        <v>11976</v>
      </c>
      <c r="B1597" s="360" t="s">
        <v>2368</v>
      </c>
      <c r="C1597" s="360" t="s">
        <v>920</v>
      </c>
      <c r="D1597" s="360">
        <v>4012</v>
      </c>
      <c r="E1597" s="360" t="s">
        <v>1149</v>
      </c>
      <c r="F1597" s="360" t="s">
        <v>552</v>
      </c>
      <c r="G1597" s="360" t="s">
        <v>298</v>
      </c>
      <c r="H1597" s="360" t="s">
        <v>41</v>
      </c>
      <c r="I1597" s="360" t="s">
        <v>219</v>
      </c>
      <c r="J1597" s="360" t="s">
        <v>1139</v>
      </c>
      <c r="K1597" s="360" t="s">
        <v>290</v>
      </c>
      <c r="L1597" s="360" t="s">
        <v>218</v>
      </c>
      <c r="M1597" s="361">
        <v>856155300</v>
      </c>
    </row>
    <row r="1598" spans="1:13">
      <c r="A1598" s="360" t="s">
        <v>11977</v>
      </c>
      <c r="B1598" s="360" t="s">
        <v>2369</v>
      </c>
      <c r="C1598" s="360" t="s">
        <v>920</v>
      </c>
      <c r="D1598" s="360">
        <v>4012</v>
      </c>
      <c r="E1598" s="360" t="s">
        <v>1149</v>
      </c>
      <c r="F1598" s="360" t="s">
        <v>552</v>
      </c>
      <c r="G1598" s="360" t="s">
        <v>298</v>
      </c>
      <c r="H1598" s="360" t="s">
        <v>41</v>
      </c>
      <c r="I1598" s="360" t="s">
        <v>219</v>
      </c>
      <c r="J1598" s="360" t="s">
        <v>1139</v>
      </c>
      <c r="K1598" s="360" t="s">
        <v>291</v>
      </c>
      <c r="L1598" s="360" t="s">
        <v>218</v>
      </c>
      <c r="M1598" s="361">
        <v>731623200</v>
      </c>
    </row>
    <row r="1599" spans="1:13">
      <c r="A1599" s="360" t="s">
        <v>11978</v>
      </c>
      <c r="B1599" s="360" t="s">
        <v>2358</v>
      </c>
      <c r="C1599" s="360" t="s">
        <v>920</v>
      </c>
      <c r="D1599" s="360">
        <v>4012</v>
      </c>
      <c r="E1599" s="360" t="s">
        <v>1149</v>
      </c>
      <c r="F1599" s="360" t="s">
        <v>552</v>
      </c>
      <c r="G1599" s="360" t="s">
        <v>298</v>
      </c>
      <c r="H1599" s="360" t="s">
        <v>41</v>
      </c>
      <c r="I1599" s="360" t="s">
        <v>44</v>
      </c>
      <c r="J1599" s="360" t="s">
        <v>1140</v>
      </c>
      <c r="K1599" s="360" t="s">
        <v>1170</v>
      </c>
      <c r="L1599" s="360" t="s">
        <v>34</v>
      </c>
      <c r="M1599" s="361">
        <v>674566200</v>
      </c>
    </row>
    <row r="1600" spans="1:13">
      <c r="A1600" s="360" t="s">
        <v>11979</v>
      </c>
      <c r="B1600" s="360" t="s">
        <v>2359</v>
      </c>
      <c r="C1600" s="360" t="s">
        <v>920</v>
      </c>
      <c r="D1600" s="360">
        <v>4012</v>
      </c>
      <c r="E1600" s="360" t="s">
        <v>1149</v>
      </c>
      <c r="F1600" s="360" t="s">
        <v>552</v>
      </c>
      <c r="G1600" s="360" t="s">
        <v>298</v>
      </c>
      <c r="H1600" s="360" t="s">
        <v>41</v>
      </c>
      <c r="I1600" s="360" t="s">
        <v>44</v>
      </c>
      <c r="J1600" s="360" t="s">
        <v>1140</v>
      </c>
      <c r="K1600" s="360" t="s">
        <v>1171</v>
      </c>
      <c r="L1600" s="360" t="s">
        <v>34</v>
      </c>
      <c r="M1600" s="361">
        <v>591521700</v>
      </c>
    </row>
    <row r="1601" spans="1:13">
      <c r="A1601" s="360" t="s">
        <v>11980</v>
      </c>
      <c r="B1601" s="360" t="s">
        <v>2360</v>
      </c>
      <c r="C1601" s="360" t="s">
        <v>920</v>
      </c>
      <c r="D1601" s="360">
        <v>4012</v>
      </c>
      <c r="E1601" s="360" t="s">
        <v>1149</v>
      </c>
      <c r="F1601" s="360" t="s">
        <v>552</v>
      </c>
      <c r="G1601" s="360" t="s">
        <v>298</v>
      </c>
      <c r="H1601" s="360" t="s">
        <v>41</v>
      </c>
      <c r="I1601" s="360" t="s">
        <v>44</v>
      </c>
      <c r="J1601" s="360" t="s">
        <v>1140</v>
      </c>
      <c r="K1601" s="360" t="s">
        <v>290</v>
      </c>
      <c r="L1601" s="360" t="s">
        <v>34</v>
      </c>
      <c r="M1601" s="361">
        <v>570754800</v>
      </c>
    </row>
    <row r="1602" spans="1:13">
      <c r="A1602" s="360" t="s">
        <v>11981</v>
      </c>
      <c r="B1602" s="360" t="s">
        <v>2361</v>
      </c>
      <c r="C1602" s="360" t="s">
        <v>920</v>
      </c>
      <c r="D1602" s="360">
        <v>4012</v>
      </c>
      <c r="E1602" s="360" t="s">
        <v>1149</v>
      </c>
      <c r="F1602" s="360" t="s">
        <v>552</v>
      </c>
      <c r="G1602" s="360" t="s">
        <v>298</v>
      </c>
      <c r="H1602" s="360" t="s">
        <v>41</v>
      </c>
      <c r="I1602" s="360" t="s">
        <v>44</v>
      </c>
      <c r="J1602" s="360" t="s">
        <v>1140</v>
      </c>
      <c r="K1602" s="360" t="s">
        <v>291</v>
      </c>
      <c r="L1602" s="360" t="s">
        <v>34</v>
      </c>
      <c r="M1602" s="361">
        <v>487756500</v>
      </c>
    </row>
    <row r="1603" spans="1:13">
      <c r="A1603" s="360" t="s">
        <v>11982</v>
      </c>
      <c r="B1603" s="360" t="s">
        <v>2362</v>
      </c>
      <c r="C1603" s="360" t="s">
        <v>920</v>
      </c>
      <c r="D1603" s="360">
        <v>4012</v>
      </c>
      <c r="E1603" s="360" t="s">
        <v>1149</v>
      </c>
      <c r="F1603" s="360" t="s">
        <v>552</v>
      </c>
      <c r="G1603" s="360" t="s">
        <v>298</v>
      </c>
      <c r="H1603" s="360" t="s">
        <v>41</v>
      </c>
      <c r="I1603" s="360" t="s">
        <v>44</v>
      </c>
      <c r="J1603" s="360" t="s">
        <v>1140</v>
      </c>
      <c r="K1603" s="360" t="s">
        <v>1170</v>
      </c>
      <c r="L1603" s="360" t="s">
        <v>32</v>
      </c>
      <c r="M1603" s="361">
        <v>389165700</v>
      </c>
    </row>
    <row r="1604" spans="1:13">
      <c r="A1604" s="360" t="s">
        <v>11983</v>
      </c>
      <c r="B1604" s="360" t="s">
        <v>2363</v>
      </c>
      <c r="C1604" s="360" t="s">
        <v>920</v>
      </c>
      <c r="D1604" s="360">
        <v>4012</v>
      </c>
      <c r="E1604" s="360" t="s">
        <v>1149</v>
      </c>
      <c r="F1604" s="360" t="s">
        <v>552</v>
      </c>
      <c r="G1604" s="360" t="s">
        <v>298</v>
      </c>
      <c r="H1604" s="360" t="s">
        <v>41</v>
      </c>
      <c r="I1604" s="360" t="s">
        <v>44</v>
      </c>
      <c r="J1604" s="360" t="s">
        <v>1140</v>
      </c>
      <c r="K1604" s="360" t="s">
        <v>1171</v>
      </c>
      <c r="L1604" s="360" t="s">
        <v>32</v>
      </c>
      <c r="M1604" s="361">
        <v>337260000</v>
      </c>
    </row>
    <row r="1605" spans="1:13">
      <c r="A1605" s="360" t="s">
        <v>11984</v>
      </c>
      <c r="B1605" s="360" t="s">
        <v>2364</v>
      </c>
      <c r="C1605" s="360" t="s">
        <v>920</v>
      </c>
      <c r="D1605" s="360">
        <v>4012</v>
      </c>
      <c r="E1605" s="360" t="s">
        <v>1149</v>
      </c>
      <c r="F1605" s="360" t="s">
        <v>552</v>
      </c>
      <c r="G1605" s="360" t="s">
        <v>298</v>
      </c>
      <c r="H1605" s="360" t="s">
        <v>41</v>
      </c>
      <c r="I1605" s="360" t="s">
        <v>44</v>
      </c>
      <c r="J1605" s="360" t="s">
        <v>1140</v>
      </c>
      <c r="K1605" s="360" t="s">
        <v>290</v>
      </c>
      <c r="L1605" s="360" t="s">
        <v>32</v>
      </c>
      <c r="M1605" s="361">
        <v>337260000</v>
      </c>
    </row>
    <row r="1606" spans="1:13">
      <c r="A1606" s="360" t="s">
        <v>11985</v>
      </c>
      <c r="B1606" s="360" t="s">
        <v>2365</v>
      </c>
      <c r="C1606" s="360" t="s">
        <v>920</v>
      </c>
      <c r="D1606" s="360">
        <v>4012</v>
      </c>
      <c r="E1606" s="360" t="s">
        <v>1149</v>
      </c>
      <c r="F1606" s="360" t="s">
        <v>552</v>
      </c>
      <c r="G1606" s="360" t="s">
        <v>298</v>
      </c>
      <c r="H1606" s="360" t="s">
        <v>41</v>
      </c>
      <c r="I1606" s="360" t="s">
        <v>44</v>
      </c>
      <c r="J1606" s="360" t="s">
        <v>1140</v>
      </c>
      <c r="K1606" s="360" t="s">
        <v>291</v>
      </c>
      <c r="L1606" s="360" t="s">
        <v>32</v>
      </c>
      <c r="M1606" s="361">
        <v>285377400</v>
      </c>
    </row>
    <row r="1607" spans="1:13">
      <c r="A1607" s="360" t="s">
        <v>11986</v>
      </c>
      <c r="B1607" s="360" t="s">
        <v>2366</v>
      </c>
      <c r="C1607" s="360" t="s">
        <v>920</v>
      </c>
      <c r="D1607" s="360">
        <v>4012</v>
      </c>
      <c r="E1607" s="360" t="s">
        <v>1149</v>
      </c>
      <c r="F1607" s="360" t="s">
        <v>552</v>
      </c>
      <c r="G1607" s="360" t="s">
        <v>298</v>
      </c>
      <c r="H1607" s="360" t="s">
        <v>41</v>
      </c>
      <c r="I1607" s="360" t="s">
        <v>44</v>
      </c>
      <c r="J1607" s="360" t="s">
        <v>1140</v>
      </c>
      <c r="K1607" s="360" t="s">
        <v>1170</v>
      </c>
      <c r="L1607" s="360" t="s">
        <v>218</v>
      </c>
      <c r="M1607" s="361">
        <v>1011826200</v>
      </c>
    </row>
    <row r="1608" spans="1:13">
      <c r="A1608" s="360" t="s">
        <v>11987</v>
      </c>
      <c r="B1608" s="360" t="s">
        <v>2367</v>
      </c>
      <c r="C1608" s="360" t="s">
        <v>920</v>
      </c>
      <c r="D1608" s="360">
        <v>4012</v>
      </c>
      <c r="E1608" s="360" t="s">
        <v>1149</v>
      </c>
      <c r="F1608" s="360" t="s">
        <v>552</v>
      </c>
      <c r="G1608" s="360" t="s">
        <v>298</v>
      </c>
      <c r="H1608" s="360" t="s">
        <v>41</v>
      </c>
      <c r="I1608" s="360" t="s">
        <v>44</v>
      </c>
      <c r="J1608" s="360" t="s">
        <v>1140</v>
      </c>
      <c r="K1608" s="360" t="s">
        <v>1171</v>
      </c>
      <c r="L1608" s="360" t="s">
        <v>218</v>
      </c>
      <c r="M1608" s="361">
        <v>887294100</v>
      </c>
    </row>
    <row r="1609" spans="1:13">
      <c r="A1609" s="360" t="s">
        <v>11988</v>
      </c>
      <c r="B1609" s="360" t="s">
        <v>2368</v>
      </c>
      <c r="C1609" s="360" t="s">
        <v>920</v>
      </c>
      <c r="D1609" s="360">
        <v>4012</v>
      </c>
      <c r="E1609" s="360" t="s">
        <v>1149</v>
      </c>
      <c r="F1609" s="360" t="s">
        <v>552</v>
      </c>
      <c r="G1609" s="360" t="s">
        <v>298</v>
      </c>
      <c r="H1609" s="360" t="s">
        <v>41</v>
      </c>
      <c r="I1609" s="360" t="s">
        <v>44</v>
      </c>
      <c r="J1609" s="360" t="s">
        <v>1140</v>
      </c>
      <c r="K1609" s="360" t="s">
        <v>290</v>
      </c>
      <c r="L1609" s="360" t="s">
        <v>218</v>
      </c>
      <c r="M1609" s="361">
        <v>856155300</v>
      </c>
    </row>
    <row r="1610" spans="1:13">
      <c r="A1610" s="360" t="s">
        <v>11989</v>
      </c>
      <c r="B1610" s="360" t="s">
        <v>2369</v>
      </c>
      <c r="C1610" s="360" t="s">
        <v>920</v>
      </c>
      <c r="D1610" s="360">
        <v>4012</v>
      </c>
      <c r="E1610" s="360" t="s">
        <v>1149</v>
      </c>
      <c r="F1610" s="360" t="s">
        <v>552</v>
      </c>
      <c r="G1610" s="360" t="s">
        <v>298</v>
      </c>
      <c r="H1610" s="360" t="s">
        <v>41</v>
      </c>
      <c r="I1610" s="360" t="s">
        <v>44</v>
      </c>
      <c r="J1610" s="360" t="s">
        <v>1140</v>
      </c>
      <c r="K1610" s="360" t="s">
        <v>291</v>
      </c>
      <c r="L1610" s="360" t="s">
        <v>218</v>
      </c>
      <c r="M1610" s="361">
        <v>731623200</v>
      </c>
    </row>
    <row r="1611" spans="1:13">
      <c r="A1611" s="360" t="s">
        <v>11990</v>
      </c>
      <c r="B1611" s="360" t="s">
        <v>2358</v>
      </c>
      <c r="C1611" s="360" t="s">
        <v>920</v>
      </c>
      <c r="D1611" s="360">
        <v>4012</v>
      </c>
      <c r="E1611" s="360" t="s">
        <v>1149</v>
      </c>
      <c r="F1611" s="360" t="s">
        <v>552</v>
      </c>
      <c r="G1611" s="360" t="s">
        <v>298</v>
      </c>
      <c r="H1611" s="360" t="s">
        <v>41</v>
      </c>
      <c r="I1611" s="360" t="s">
        <v>46</v>
      </c>
      <c r="J1611" s="360" t="s">
        <v>1135</v>
      </c>
      <c r="K1611" s="360" t="s">
        <v>1170</v>
      </c>
      <c r="L1611" s="360" t="s">
        <v>34</v>
      </c>
      <c r="M1611" s="361">
        <v>674566200</v>
      </c>
    </row>
    <row r="1612" spans="1:13">
      <c r="A1612" s="360" t="s">
        <v>11991</v>
      </c>
      <c r="B1612" s="360" t="s">
        <v>2359</v>
      </c>
      <c r="C1612" s="360" t="s">
        <v>920</v>
      </c>
      <c r="D1612" s="360">
        <v>4012</v>
      </c>
      <c r="E1612" s="360" t="s">
        <v>1149</v>
      </c>
      <c r="F1612" s="360" t="s">
        <v>552</v>
      </c>
      <c r="G1612" s="360" t="s">
        <v>298</v>
      </c>
      <c r="H1612" s="360" t="s">
        <v>41</v>
      </c>
      <c r="I1612" s="360" t="s">
        <v>46</v>
      </c>
      <c r="J1612" s="360" t="s">
        <v>1135</v>
      </c>
      <c r="K1612" s="360" t="s">
        <v>1171</v>
      </c>
      <c r="L1612" s="360" t="s">
        <v>34</v>
      </c>
      <c r="M1612" s="361">
        <v>591521700</v>
      </c>
    </row>
    <row r="1613" spans="1:13">
      <c r="A1613" s="360" t="s">
        <v>11992</v>
      </c>
      <c r="B1613" s="360" t="s">
        <v>2360</v>
      </c>
      <c r="C1613" s="360" t="s">
        <v>920</v>
      </c>
      <c r="D1613" s="360">
        <v>4012</v>
      </c>
      <c r="E1613" s="360" t="s">
        <v>1149</v>
      </c>
      <c r="F1613" s="360" t="s">
        <v>552</v>
      </c>
      <c r="G1613" s="360" t="s">
        <v>298</v>
      </c>
      <c r="H1613" s="360" t="s">
        <v>41</v>
      </c>
      <c r="I1613" s="360" t="s">
        <v>46</v>
      </c>
      <c r="J1613" s="360" t="s">
        <v>1135</v>
      </c>
      <c r="K1613" s="360" t="s">
        <v>290</v>
      </c>
      <c r="L1613" s="360" t="s">
        <v>34</v>
      </c>
      <c r="M1613" s="361">
        <v>570754800</v>
      </c>
    </row>
    <row r="1614" spans="1:13">
      <c r="A1614" s="360" t="s">
        <v>11993</v>
      </c>
      <c r="B1614" s="360" t="s">
        <v>2361</v>
      </c>
      <c r="C1614" s="360" t="s">
        <v>920</v>
      </c>
      <c r="D1614" s="360">
        <v>4012</v>
      </c>
      <c r="E1614" s="360" t="s">
        <v>1149</v>
      </c>
      <c r="F1614" s="360" t="s">
        <v>552</v>
      </c>
      <c r="G1614" s="360" t="s">
        <v>298</v>
      </c>
      <c r="H1614" s="360" t="s">
        <v>41</v>
      </c>
      <c r="I1614" s="360" t="s">
        <v>46</v>
      </c>
      <c r="J1614" s="360" t="s">
        <v>1135</v>
      </c>
      <c r="K1614" s="360" t="s">
        <v>291</v>
      </c>
      <c r="L1614" s="360" t="s">
        <v>34</v>
      </c>
      <c r="M1614" s="361">
        <v>487756500</v>
      </c>
    </row>
    <row r="1615" spans="1:13">
      <c r="A1615" s="360" t="s">
        <v>11994</v>
      </c>
      <c r="B1615" s="360" t="s">
        <v>2362</v>
      </c>
      <c r="C1615" s="360" t="s">
        <v>920</v>
      </c>
      <c r="D1615" s="360">
        <v>4012</v>
      </c>
      <c r="E1615" s="360" t="s">
        <v>1149</v>
      </c>
      <c r="F1615" s="360" t="s">
        <v>552</v>
      </c>
      <c r="G1615" s="360" t="s">
        <v>298</v>
      </c>
      <c r="H1615" s="360" t="s">
        <v>41</v>
      </c>
      <c r="I1615" s="360" t="s">
        <v>46</v>
      </c>
      <c r="J1615" s="360" t="s">
        <v>1135</v>
      </c>
      <c r="K1615" s="360" t="s">
        <v>1170</v>
      </c>
      <c r="L1615" s="360" t="s">
        <v>32</v>
      </c>
      <c r="M1615" s="361">
        <v>389165700</v>
      </c>
    </row>
    <row r="1616" spans="1:13">
      <c r="A1616" s="360" t="s">
        <v>11995</v>
      </c>
      <c r="B1616" s="360" t="s">
        <v>2363</v>
      </c>
      <c r="C1616" s="360" t="s">
        <v>920</v>
      </c>
      <c r="D1616" s="360">
        <v>4012</v>
      </c>
      <c r="E1616" s="360" t="s">
        <v>1149</v>
      </c>
      <c r="F1616" s="360" t="s">
        <v>552</v>
      </c>
      <c r="G1616" s="360" t="s">
        <v>298</v>
      </c>
      <c r="H1616" s="360" t="s">
        <v>41</v>
      </c>
      <c r="I1616" s="360" t="s">
        <v>46</v>
      </c>
      <c r="J1616" s="360" t="s">
        <v>1135</v>
      </c>
      <c r="K1616" s="360" t="s">
        <v>1171</v>
      </c>
      <c r="L1616" s="360" t="s">
        <v>32</v>
      </c>
      <c r="M1616" s="361">
        <v>337260000</v>
      </c>
    </row>
    <row r="1617" spans="1:13">
      <c r="A1617" s="360" t="s">
        <v>11996</v>
      </c>
      <c r="B1617" s="360" t="s">
        <v>2364</v>
      </c>
      <c r="C1617" s="360" t="s">
        <v>920</v>
      </c>
      <c r="D1617" s="360">
        <v>4012</v>
      </c>
      <c r="E1617" s="360" t="s">
        <v>1149</v>
      </c>
      <c r="F1617" s="360" t="s">
        <v>552</v>
      </c>
      <c r="G1617" s="360" t="s">
        <v>298</v>
      </c>
      <c r="H1617" s="360" t="s">
        <v>41</v>
      </c>
      <c r="I1617" s="360" t="s">
        <v>46</v>
      </c>
      <c r="J1617" s="360" t="s">
        <v>1135</v>
      </c>
      <c r="K1617" s="360" t="s">
        <v>290</v>
      </c>
      <c r="L1617" s="360" t="s">
        <v>32</v>
      </c>
      <c r="M1617" s="361">
        <v>337260000</v>
      </c>
    </row>
    <row r="1618" spans="1:13">
      <c r="A1618" s="360" t="s">
        <v>11997</v>
      </c>
      <c r="B1618" s="360" t="s">
        <v>2365</v>
      </c>
      <c r="C1618" s="360" t="s">
        <v>920</v>
      </c>
      <c r="D1618" s="360">
        <v>4012</v>
      </c>
      <c r="E1618" s="360" t="s">
        <v>1149</v>
      </c>
      <c r="F1618" s="360" t="s">
        <v>552</v>
      </c>
      <c r="G1618" s="360" t="s">
        <v>298</v>
      </c>
      <c r="H1618" s="360" t="s">
        <v>41</v>
      </c>
      <c r="I1618" s="360" t="s">
        <v>46</v>
      </c>
      <c r="J1618" s="360" t="s">
        <v>1135</v>
      </c>
      <c r="K1618" s="360" t="s">
        <v>291</v>
      </c>
      <c r="L1618" s="360" t="s">
        <v>32</v>
      </c>
      <c r="M1618" s="361">
        <v>285377400</v>
      </c>
    </row>
    <row r="1619" spans="1:13">
      <c r="A1619" s="360" t="s">
        <v>11998</v>
      </c>
      <c r="B1619" s="360" t="s">
        <v>2366</v>
      </c>
      <c r="C1619" s="360" t="s">
        <v>920</v>
      </c>
      <c r="D1619" s="360">
        <v>4012</v>
      </c>
      <c r="E1619" s="360" t="s">
        <v>1149</v>
      </c>
      <c r="F1619" s="360" t="s">
        <v>552</v>
      </c>
      <c r="G1619" s="360" t="s">
        <v>298</v>
      </c>
      <c r="H1619" s="360" t="s">
        <v>41</v>
      </c>
      <c r="I1619" s="360" t="s">
        <v>46</v>
      </c>
      <c r="J1619" s="360" t="s">
        <v>1135</v>
      </c>
      <c r="K1619" s="360" t="s">
        <v>1170</v>
      </c>
      <c r="L1619" s="360" t="s">
        <v>218</v>
      </c>
      <c r="M1619" s="361">
        <v>1011826200</v>
      </c>
    </row>
    <row r="1620" spans="1:13">
      <c r="A1620" s="360" t="s">
        <v>11999</v>
      </c>
      <c r="B1620" s="360" t="s">
        <v>2367</v>
      </c>
      <c r="C1620" s="360" t="s">
        <v>920</v>
      </c>
      <c r="D1620" s="360">
        <v>4012</v>
      </c>
      <c r="E1620" s="360" t="s">
        <v>1149</v>
      </c>
      <c r="F1620" s="360" t="s">
        <v>552</v>
      </c>
      <c r="G1620" s="360" t="s">
        <v>298</v>
      </c>
      <c r="H1620" s="360" t="s">
        <v>41</v>
      </c>
      <c r="I1620" s="360" t="s">
        <v>46</v>
      </c>
      <c r="J1620" s="360" t="s">
        <v>1135</v>
      </c>
      <c r="K1620" s="360" t="s">
        <v>1171</v>
      </c>
      <c r="L1620" s="360" t="s">
        <v>218</v>
      </c>
      <c r="M1620" s="361">
        <v>887294100</v>
      </c>
    </row>
    <row r="1621" spans="1:13">
      <c r="A1621" s="360" t="s">
        <v>12000</v>
      </c>
      <c r="B1621" s="360" t="s">
        <v>2368</v>
      </c>
      <c r="C1621" s="360" t="s">
        <v>920</v>
      </c>
      <c r="D1621" s="360">
        <v>4012</v>
      </c>
      <c r="E1621" s="360" t="s">
        <v>1149</v>
      </c>
      <c r="F1621" s="360" t="s">
        <v>552</v>
      </c>
      <c r="G1621" s="360" t="s">
        <v>298</v>
      </c>
      <c r="H1621" s="360" t="s">
        <v>41</v>
      </c>
      <c r="I1621" s="360" t="s">
        <v>46</v>
      </c>
      <c r="J1621" s="360" t="s">
        <v>1135</v>
      </c>
      <c r="K1621" s="360" t="s">
        <v>290</v>
      </c>
      <c r="L1621" s="360" t="s">
        <v>218</v>
      </c>
      <c r="M1621" s="361">
        <v>856155300</v>
      </c>
    </row>
    <row r="1622" spans="1:13">
      <c r="A1622" s="360" t="s">
        <v>12001</v>
      </c>
      <c r="B1622" s="360" t="s">
        <v>2369</v>
      </c>
      <c r="C1622" s="360" t="s">
        <v>920</v>
      </c>
      <c r="D1622" s="360">
        <v>4012</v>
      </c>
      <c r="E1622" s="360" t="s">
        <v>1149</v>
      </c>
      <c r="F1622" s="360" t="s">
        <v>552</v>
      </c>
      <c r="G1622" s="360" t="s">
        <v>298</v>
      </c>
      <c r="H1622" s="360" t="s">
        <v>41</v>
      </c>
      <c r="I1622" s="360" t="s">
        <v>46</v>
      </c>
      <c r="J1622" s="360" t="s">
        <v>1135</v>
      </c>
      <c r="K1622" s="360" t="s">
        <v>291</v>
      </c>
      <c r="L1622" s="360" t="s">
        <v>218</v>
      </c>
      <c r="M1622" s="361">
        <v>731623200</v>
      </c>
    </row>
    <row r="1623" spans="1:13">
      <c r="A1623" s="360" t="s">
        <v>12002</v>
      </c>
      <c r="B1623" s="360" t="s">
        <v>2358</v>
      </c>
      <c r="C1623" s="360" t="s">
        <v>920</v>
      </c>
      <c r="D1623" s="360">
        <v>4012</v>
      </c>
      <c r="E1623" s="360" t="s">
        <v>1149</v>
      </c>
      <c r="F1623" s="360" t="s">
        <v>552</v>
      </c>
      <c r="G1623" s="360" t="s">
        <v>298</v>
      </c>
      <c r="H1623" s="360" t="s">
        <v>41</v>
      </c>
      <c r="I1623" s="360" t="s">
        <v>221</v>
      </c>
      <c r="J1623" s="360" t="s">
        <v>1130</v>
      </c>
      <c r="K1623" s="360" t="s">
        <v>1170</v>
      </c>
      <c r="L1623" s="360" t="s">
        <v>34</v>
      </c>
      <c r="M1623" s="361">
        <v>674566200</v>
      </c>
    </row>
    <row r="1624" spans="1:13">
      <c r="A1624" s="360" t="s">
        <v>12003</v>
      </c>
      <c r="B1624" s="360" t="s">
        <v>2359</v>
      </c>
      <c r="C1624" s="360" t="s">
        <v>920</v>
      </c>
      <c r="D1624" s="360">
        <v>4012</v>
      </c>
      <c r="E1624" s="360" t="s">
        <v>1149</v>
      </c>
      <c r="F1624" s="360" t="s">
        <v>552</v>
      </c>
      <c r="G1624" s="360" t="s">
        <v>298</v>
      </c>
      <c r="H1624" s="360" t="s">
        <v>41</v>
      </c>
      <c r="I1624" s="360" t="s">
        <v>221</v>
      </c>
      <c r="J1624" s="360" t="s">
        <v>1130</v>
      </c>
      <c r="K1624" s="360" t="s">
        <v>1171</v>
      </c>
      <c r="L1624" s="360" t="s">
        <v>34</v>
      </c>
      <c r="M1624" s="361">
        <v>591521700</v>
      </c>
    </row>
    <row r="1625" spans="1:13">
      <c r="A1625" s="360" t="s">
        <v>12004</v>
      </c>
      <c r="B1625" s="360" t="s">
        <v>2360</v>
      </c>
      <c r="C1625" s="360" t="s">
        <v>920</v>
      </c>
      <c r="D1625" s="360">
        <v>4012</v>
      </c>
      <c r="E1625" s="360" t="s">
        <v>1149</v>
      </c>
      <c r="F1625" s="360" t="s">
        <v>552</v>
      </c>
      <c r="G1625" s="360" t="s">
        <v>298</v>
      </c>
      <c r="H1625" s="360" t="s">
        <v>41</v>
      </c>
      <c r="I1625" s="360" t="s">
        <v>221</v>
      </c>
      <c r="J1625" s="360" t="s">
        <v>1130</v>
      </c>
      <c r="K1625" s="360" t="s">
        <v>290</v>
      </c>
      <c r="L1625" s="360" t="s">
        <v>34</v>
      </c>
      <c r="M1625" s="361">
        <v>570754800</v>
      </c>
    </row>
    <row r="1626" spans="1:13">
      <c r="A1626" s="360" t="s">
        <v>12005</v>
      </c>
      <c r="B1626" s="360" t="s">
        <v>2361</v>
      </c>
      <c r="C1626" s="360" t="s">
        <v>920</v>
      </c>
      <c r="D1626" s="360">
        <v>4012</v>
      </c>
      <c r="E1626" s="360" t="s">
        <v>1149</v>
      </c>
      <c r="F1626" s="360" t="s">
        <v>552</v>
      </c>
      <c r="G1626" s="360" t="s">
        <v>298</v>
      </c>
      <c r="H1626" s="360" t="s">
        <v>41</v>
      </c>
      <c r="I1626" s="360" t="s">
        <v>221</v>
      </c>
      <c r="J1626" s="360" t="s">
        <v>1130</v>
      </c>
      <c r="K1626" s="360" t="s">
        <v>291</v>
      </c>
      <c r="L1626" s="360" t="s">
        <v>34</v>
      </c>
      <c r="M1626" s="361">
        <v>487756500</v>
      </c>
    </row>
    <row r="1627" spans="1:13">
      <c r="A1627" s="360" t="s">
        <v>12006</v>
      </c>
      <c r="B1627" s="360" t="s">
        <v>2362</v>
      </c>
      <c r="C1627" s="360" t="s">
        <v>920</v>
      </c>
      <c r="D1627" s="360">
        <v>4012</v>
      </c>
      <c r="E1627" s="360" t="s">
        <v>1149</v>
      </c>
      <c r="F1627" s="360" t="s">
        <v>552</v>
      </c>
      <c r="G1627" s="360" t="s">
        <v>298</v>
      </c>
      <c r="H1627" s="360" t="s">
        <v>41</v>
      </c>
      <c r="I1627" s="360" t="s">
        <v>221</v>
      </c>
      <c r="J1627" s="360" t="s">
        <v>1130</v>
      </c>
      <c r="K1627" s="360" t="s">
        <v>1170</v>
      </c>
      <c r="L1627" s="360" t="s">
        <v>32</v>
      </c>
      <c r="M1627" s="361">
        <v>389165700</v>
      </c>
    </row>
    <row r="1628" spans="1:13">
      <c r="A1628" s="360" t="s">
        <v>12007</v>
      </c>
      <c r="B1628" s="360" t="s">
        <v>2363</v>
      </c>
      <c r="C1628" s="360" t="s">
        <v>920</v>
      </c>
      <c r="D1628" s="360">
        <v>4012</v>
      </c>
      <c r="E1628" s="360" t="s">
        <v>1149</v>
      </c>
      <c r="F1628" s="360" t="s">
        <v>552</v>
      </c>
      <c r="G1628" s="360" t="s">
        <v>298</v>
      </c>
      <c r="H1628" s="360" t="s">
        <v>41</v>
      </c>
      <c r="I1628" s="360" t="s">
        <v>221</v>
      </c>
      <c r="J1628" s="360" t="s">
        <v>1130</v>
      </c>
      <c r="K1628" s="360" t="s">
        <v>1171</v>
      </c>
      <c r="L1628" s="360" t="s">
        <v>32</v>
      </c>
      <c r="M1628" s="361">
        <v>337260000</v>
      </c>
    </row>
    <row r="1629" spans="1:13">
      <c r="A1629" s="360" t="s">
        <v>12008</v>
      </c>
      <c r="B1629" s="360" t="s">
        <v>2364</v>
      </c>
      <c r="C1629" s="360" t="s">
        <v>920</v>
      </c>
      <c r="D1629" s="360">
        <v>4012</v>
      </c>
      <c r="E1629" s="360" t="s">
        <v>1149</v>
      </c>
      <c r="F1629" s="360" t="s">
        <v>552</v>
      </c>
      <c r="G1629" s="360" t="s">
        <v>298</v>
      </c>
      <c r="H1629" s="360" t="s">
        <v>41</v>
      </c>
      <c r="I1629" s="360" t="s">
        <v>221</v>
      </c>
      <c r="J1629" s="360" t="s">
        <v>1130</v>
      </c>
      <c r="K1629" s="360" t="s">
        <v>290</v>
      </c>
      <c r="L1629" s="360" t="s">
        <v>32</v>
      </c>
      <c r="M1629" s="361">
        <v>337260000</v>
      </c>
    </row>
    <row r="1630" spans="1:13">
      <c r="A1630" s="360" t="s">
        <v>12009</v>
      </c>
      <c r="B1630" s="360" t="s">
        <v>2365</v>
      </c>
      <c r="C1630" s="360" t="s">
        <v>920</v>
      </c>
      <c r="D1630" s="360">
        <v>4012</v>
      </c>
      <c r="E1630" s="360" t="s">
        <v>1149</v>
      </c>
      <c r="F1630" s="360" t="s">
        <v>552</v>
      </c>
      <c r="G1630" s="360" t="s">
        <v>298</v>
      </c>
      <c r="H1630" s="360" t="s">
        <v>41</v>
      </c>
      <c r="I1630" s="360" t="s">
        <v>221</v>
      </c>
      <c r="J1630" s="360" t="s">
        <v>1130</v>
      </c>
      <c r="K1630" s="360" t="s">
        <v>291</v>
      </c>
      <c r="L1630" s="360" t="s">
        <v>32</v>
      </c>
      <c r="M1630" s="361">
        <v>285377400</v>
      </c>
    </row>
    <row r="1631" spans="1:13">
      <c r="A1631" s="360" t="s">
        <v>12010</v>
      </c>
      <c r="B1631" s="360" t="s">
        <v>2366</v>
      </c>
      <c r="C1631" s="360" t="s">
        <v>920</v>
      </c>
      <c r="D1631" s="360">
        <v>4012</v>
      </c>
      <c r="E1631" s="360" t="s">
        <v>1149</v>
      </c>
      <c r="F1631" s="360" t="s">
        <v>552</v>
      </c>
      <c r="G1631" s="360" t="s">
        <v>298</v>
      </c>
      <c r="H1631" s="360" t="s">
        <v>41</v>
      </c>
      <c r="I1631" s="360" t="s">
        <v>221</v>
      </c>
      <c r="J1631" s="360" t="s">
        <v>1130</v>
      </c>
      <c r="K1631" s="360" t="s">
        <v>1170</v>
      </c>
      <c r="L1631" s="360" t="s">
        <v>218</v>
      </c>
      <c r="M1631" s="361">
        <v>1011826200</v>
      </c>
    </row>
    <row r="1632" spans="1:13">
      <c r="A1632" s="360" t="s">
        <v>12011</v>
      </c>
      <c r="B1632" s="360" t="s">
        <v>2367</v>
      </c>
      <c r="C1632" s="360" t="s">
        <v>920</v>
      </c>
      <c r="D1632" s="360">
        <v>4012</v>
      </c>
      <c r="E1632" s="360" t="s">
        <v>1149</v>
      </c>
      <c r="F1632" s="360" t="s">
        <v>552</v>
      </c>
      <c r="G1632" s="360" t="s">
        <v>298</v>
      </c>
      <c r="H1632" s="360" t="s">
        <v>41</v>
      </c>
      <c r="I1632" s="360" t="s">
        <v>221</v>
      </c>
      <c r="J1632" s="360" t="s">
        <v>1130</v>
      </c>
      <c r="K1632" s="360" t="s">
        <v>1171</v>
      </c>
      <c r="L1632" s="360" t="s">
        <v>218</v>
      </c>
      <c r="M1632" s="361">
        <v>887294100</v>
      </c>
    </row>
    <row r="1633" spans="1:13">
      <c r="A1633" s="360" t="s">
        <v>12012</v>
      </c>
      <c r="B1633" s="360" t="s">
        <v>2368</v>
      </c>
      <c r="C1633" s="360" t="s">
        <v>920</v>
      </c>
      <c r="D1633" s="360">
        <v>4012</v>
      </c>
      <c r="E1633" s="360" t="s">
        <v>1149</v>
      </c>
      <c r="F1633" s="360" t="s">
        <v>552</v>
      </c>
      <c r="G1633" s="360" t="s">
        <v>298</v>
      </c>
      <c r="H1633" s="360" t="s">
        <v>41</v>
      </c>
      <c r="I1633" s="360" t="s">
        <v>221</v>
      </c>
      <c r="J1633" s="360" t="s">
        <v>1130</v>
      </c>
      <c r="K1633" s="360" t="s">
        <v>290</v>
      </c>
      <c r="L1633" s="360" t="s">
        <v>218</v>
      </c>
      <c r="M1633" s="361">
        <v>856155300</v>
      </c>
    </row>
    <row r="1634" spans="1:13">
      <c r="A1634" s="360" t="s">
        <v>12013</v>
      </c>
      <c r="B1634" s="360" t="s">
        <v>2369</v>
      </c>
      <c r="C1634" s="360" t="s">
        <v>920</v>
      </c>
      <c r="D1634" s="360">
        <v>4012</v>
      </c>
      <c r="E1634" s="360" t="s">
        <v>1149</v>
      </c>
      <c r="F1634" s="360" t="s">
        <v>552</v>
      </c>
      <c r="G1634" s="360" t="s">
        <v>298</v>
      </c>
      <c r="H1634" s="360" t="s">
        <v>41</v>
      </c>
      <c r="I1634" s="360" t="s">
        <v>221</v>
      </c>
      <c r="J1634" s="360" t="s">
        <v>1130</v>
      </c>
      <c r="K1634" s="360" t="s">
        <v>291</v>
      </c>
      <c r="L1634" s="360" t="s">
        <v>218</v>
      </c>
      <c r="M1634" s="361">
        <v>731623200</v>
      </c>
    </row>
    <row r="1635" spans="1:13">
      <c r="A1635" s="360" t="s">
        <v>12014</v>
      </c>
      <c r="B1635" s="360" t="s">
        <v>2358</v>
      </c>
      <c r="C1635" s="360" t="s">
        <v>920</v>
      </c>
      <c r="D1635" s="360">
        <v>4012</v>
      </c>
      <c r="E1635" s="360" t="s">
        <v>1149</v>
      </c>
      <c r="F1635" s="360" t="s">
        <v>552</v>
      </c>
      <c r="G1635" s="360" t="s">
        <v>298</v>
      </c>
      <c r="H1635" s="360" t="s">
        <v>41</v>
      </c>
      <c r="I1635" s="360" t="s">
        <v>48</v>
      </c>
      <c r="J1635" s="360" t="s">
        <v>1131</v>
      </c>
      <c r="K1635" s="360" t="s">
        <v>1170</v>
      </c>
      <c r="L1635" s="360" t="s">
        <v>34</v>
      </c>
      <c r="M1635" s="361">
        <v>573388200</v>
      </c>
    </row>
    <row r="1636" spans="1:13">
      <c r="A1636" s="360" t="s">
        <v>12015</v>
      </c>
      <c r="B1636" s="360" t="s">
        <v>2359</v>
      </c>
      <c r="C1636" s="360" t="s">
        <v>920</v>
      </c>
      <c r="D1636" s="360">
        <v>4012</v>
      </c>
      <c r="E1636" s="360" t="s">
        <v>1149</v>
      </c>
      <c r="F1636" s="360" t="s">
        <v>552</v>
      </c>
      <c r="G1636" s="360" t="s">
        <v>298</v>
      </c>
      <c r="H1636" s="360" t="s">
        <v>41</v>
      </c>
      <c r="I1636" s="360" t="s">
        <v>48</v>
      </c>
      <c r="J1636" s="360" t="s">
        <v>1131</v>
      </c>
      <c r="K1636" s="360" t="s">
        <v>1171</v>
      </c>
      <c r="L1636" s="360" t="s">
        <v>34</v>
      </c>
      <c r="M1636" s="361">
        <v>502794600</v>
      </c>
    </row>
    <row r="1637" spans="1:13">
      <c r="A1637" s="360" t="s">
        <v>12016</v>
      </c>
      <c r="B1637" s="360" t="s">
        <v>2360</v>
      </c>
      <c r="C1637" s="360" t="s">
        <v>920</v>
      </c>
      <c r="D1637" s="360">
        <v>4012</v>
      </c>
      <c r="E1637" s="360" t="s">
        <v>1149</v>
      </c>
      <c r="F1637" s="360" t="s">
        <v>552</v>
      </c>
      <c r="G1637" s="360" t="s">
        <v>298</v>
      </c>
      <c r="H1637" s="360" t="s">
        <v>41</v>
      </c>
      <c r="I1637" s="360" t="s">
        <v>48</v>
      </c>
      <c r="J1637" s="360" t="s">
        <v>1131</v>
      </c>
      <c r="K1637" s="360" t="s">
        <v>290</v>
      </c>
      <c r="L1637" s="360" t="s">
        <v>34</v>
      </c>
      <c r="M1637" s="361">
        <v>485146200</v>
      </c>
    </row>
    <row r="1638" spans="1:13">
      <c r="A1638" s="360" t="s">
        <v>12017</v>
      </c>
      <c r="B1638" s="360" t="s">
        <v>2361</v>
      </c>
      <c r="C1638" s="360" t="s">
        <v>920</v>
      </c>
      <c r="D1638" s="360">
        <v>4012</v>
      </c>
      <c r="E1638" s="360" t="s">
        <v>1149</v>
      </c>
      <c r="F1638" s="360" t="s">
        <v>552</v>
      </c>
      <c r="G1638" s="360" t="s">
        <v>298</v>
      </c>
      <c r="H1638" s="360" t="s">
        <v>41</v>
      </c>
      <c r="I1638" s="360" t="s">
        <v>48</v>
      </c>
      <c r="J1638" s="360" t="s">
        <v>1131</v>
      </c>
      <c r="K1638" s="360" t="s">
        <v>291</v>
      </c>
      <c r="L1638" s="360" t="s">
        <v>34</v>
      </c>
      <c r="M1638" s="361">
        <v>414598800</v>
      </c>
    </row>
    <row r="1639" spans="1:13">
      <c r="A1639" s="360" t="s">
        <v>12018</v>
      </c>
      <c r="B1639" s="360" t="s">
        <v>2362</v>
      </c>
      <c r="C1639" s="360" t="s">
        <v>920</v>
      </c>
      <c r="D1639" s="360">
        <v>4012</v>
      </c>
      <c r="E1639" s="360" t="s">
        <v>1149</v>
      </c>
      <c r="F1639" s="360" t="s">
        <v>552</v>
      </c>
      <c r="G1639" s="360" t="s">
        <v>298</v>
      </c>
      <c r="H1639" s="360" t="s">
        <v>41</v>
      </c>
      <c r="I1639" s="360" t="s">
        <v>48</v>
      </c>
      <c r="J1639" s="360" t="s">
        <v>1131</v>
      </c>
      <c r="K1639" s="360" t="s">
        <v>1170</v>
      </c>
      <c r="L1639" s="360" t="s">
        <v>32</v>
      </c>
      <c r="M1639" s="361">
        <v>330792000</v>
      </c>
    </row>
    <row r="1640" spans="1:13">
      <c r="A1640" s="360" t="s">
        <v>12019</v>
      </c>
      <c r="B1640" s="360" t="s">
        <v>2363</v>
      </c>
      <c r="C1640" s="360" t="s">
        <v>920</v>
      </c>
      <c r="D1640" s="360">
        <v>4012</v>
      </c>
      <c r="E1640" s="360" t="s">
        <v>1149</v>
      </c>
      <c r="F1640" s="360" t="s">
        <v>552</v>
      </c>
      <c r="G1640" s="360" t="s">
        <v>298</v>
      </c>
      <c r="H1640" s="360" t="s">
        <v>41</v>
      </c>
      <c r="I1640" s="360" t="s">
        <v>48</v>
      </c>
      <c r="J1640" s="360" t="s">
        <v>1131</v>
      </c>
      <c r="K1640" s="360" t="s">
        <v>1171</v>
      </c>
      <c r="L1640" s="360" t="s">
        <v>32</v>
      </c>
      <c r="M1640" s="361">
        <v>286671000</v>
      </c>
    </row>
    <row r="1641" spans="1:13">
      <c r="A1641" s="360" t="s">
        <v>12020</v>
      </c>
      <c r="B1641" s="360" t="s">
        <v>2364</v>
      </c>
      <c r="C1641" s="360" t="s">
        <v>920</v>
      </c>
      <c r="D1641" s="360">
        <v>4012</v>
      </c>
      <c r="E1641" s="360" t="s">
        <v>1149</v>
      </c>
      <c r="F1641" s="360" t="s">
        <v>552</v>
      </c>
      <c r="G1641" s="360" t="s">
        <v>298</v>
      </c>
      <c r="H1641" s="360" t="s">
        <v>41</v>
      </c>
      <c r="I1641" s="360" t="s">
        <v>48</v>
      </c>
      <c r="J1641" s="360" t="s">
        <v>1131</v>
      </c>
      <c r="K1641" s="360" t="s">
        <v>290</v>
      </c>
      <c r="L1641" s="360" t="s">
        <v>32</v>
      </c>
      <c r="M1641" s="361">
        <v>286671000</v>
      </c>
    </row>
    <row r="1642" spans="1:13">
      <c r="A1642" s="360" t="s">
        <v>12021</v>
      </c>
      <c r="B1642" s="360" t="s">
        <v>2365</v>
      </c>
      <c r="C1642" s="360" t="s">
        <v>920</v>
      </c>
      <c r="D1642" s="360">
        <v>4012</v>
      </c>
      <c r="E1642" s="360" t="s">
        <v>1149</v>
      </c>
      <c r="F1642" s="360" t="s">
        <v>552</v>
      </c>
      <c r="G1642" s="360" t="s">
        <v>298</v>
      </c>
      <c r="H1642" s="360" t="s">
        <v>41</v>
      </c>
      <c r="I1642" s="360" t="s">
        <v>48</v>
      </c>
      <c r="J1642" s="360" t="s">
        <v>1131</v>
      </c>
      <c r="K1642" s="360" t="s">
        <v>291</v>
      </c>
      <c r="L1642" s="360" t="s">
        <v>32</v>
      </c>
      <c r="M1642" s="361">
        <v>242596200</v>
      </c>
    </row>
    <row r="1643" spans="1:13">
      <c r="A1643" s="360" t="s">
        <v>12022</v>
      </c>
      <c r="B1643" s="360" t="s">
        <v>2366</v>
      </c>
      <c r="C1643" s="360" t="s">
        <v>920</v>
      </c>
      <c r="D1643" s="360">
        <v>4012</v>
      </c>
      <c r="E1643" s="360" t="s">
        <v>1149</v>
      </c>
      <c r="F1643" s="360" t="s">
        <v>552</v>
      </c>
      <c r="G1643" s="360" t="s">
        <v>298</v>
      </c>
      <c r="H1643" s="360" t="s">
        <v>41</v>
      </c>
      <c r="I1643" s="360" t="s">
        <v>48</v>
      </c>
      <c r="J1643" s="360" t="s">
        <v>1131</v>
      </c>
      <c r="K1643" s="360" t="s">
        <v>1170</v>
      </c>
      <c r="L1643" s="360" t="s">
        <v>218</v>
      </c>
      <c r="M1643" s="361">
        <v>860059200</v>
      </c>
    </row>
    <row r="1644" spans="1:13">
      <c r="A1644" s="360" t="s">
        <v>12023</v>
      </c>
      <c r="B1644" s="360" t="s">
        <v>2367</v>
      </c>
      <c r="C1644" s="360" t="s">
        <v>920</v>
      </c>
      <c r="D1644" s="360">
        <v>4012</v>
      </c>
      <c r="E1644" s="360" t="s">
        <v>1149</v>
      </c>
      <c r="F1644" s="360" t="s">
        <v>552</v>
      </c>
      <c r="G1644" s="360" t="s">
        <v>298</v>
      </c>
      <c r="H1644" s="360" t="s">
        <v>41</v>
      </c>
      <c r="I1644" s="360" t="s">
        <v>48</v>
      </c>
      <c r="J1644" s="360" t="s">
        <v>1131</v>
      </c>
      <c r="K1644" s="360" t="s">
        <v>1171</v>
      </c>
      <c r="L1644" s="360" t="s">
        <v>218</v>
      </c>
      <c r="M1644" s="361">
        <v>754191900</v>
      </c>
    </row>
    <row r="1645" spans="1:13">
      <c r="A1645" s="360" t="s">
        <v>12024</v>
      </c>
      <c r="B1645" s="360" t="s">
        <v>2368</v>
      </c>
      <c r="C1645" s="360" t="s">
        <v>920</v>
      </c>
      <c r="D1645" s="360">
        <v>4012</v>
      </c>
      <c r="E1645" s="360" t="s">
        <v>1149</v>
      </c>
      <c r="F1645" s="360" t="s">
        <v>552</v>
      </c>
      <c r="G1645" s="360" t="s">
        <v>298</v>
      </c>
      <c r="H1645" s="360" t="s">
        <v>41</v>
      </c>
      <c r="I1645" s="360" t="s">
        <v>48</v>
      </c>
      <c r="J1645" s="360" t="s">
        <v>1131</v>
      </c>
      <c r="K1645" s="360" t="s">
        <v>290</v>
      </c>
      <c r="L1645" s="360" t="s">
        <v>218</v>
      </c>
      <c r="M1645" s="361">
        <v>727742400</v>
      </c>
    </row>
    <row r="1646" spans="1:13">
      <c r="A1646" s="360" t="s">
        <v>12025</v>
      </c>
      <c r="B1646" s="360" t="s">
        <v>2369</v>
      </c>
      <c r="C1646" s="360" t="s">
        <v>920</v>
      </c>
      <c r="D1646" s="360">
        <v>4012</v>
      </c>
      <c r="E1646" s="360" t="s">
        <v>1149</v>
      </c>
      <c r="F1646" s="360" t="s">
        <v>552</v>
      </c>
      <c r="G1646" s="360" t="s">
        <v>298</v>
      </c>
      <c r="H1646" s="360" t="s">
        <v>41</v>
      </c>
      <c r="I1646" s="360" t="s">
        <v>48</v>
      </c>
      <c r="J1646" s="360" t="s">
        <v>1131</v>
      </c>
      <c r="K1646" s="360" t="s">
        <v>291</v>
      </c>
      <c r="L1646" s="360" t="s">
        <v>218</v>
      </c>
      <c r="M1646" s="361">
        <v>621875100</v>
      </c>
    </row>
    <row r="1647" spans="1:13">
      <c r="A1647" s="360" t="s">
        <v>12026</v>
      </c>
      <c r="B1647" s="360" t="s">
        <v>2358</v>
      </c>
      <c r="C1647" s="360" t="s">
        <v>920</v>
      </c>
      <c r="D1647" s="360">
        <v>4012</v>
      </c>
      <c r="E1647" s="360" t="s">
        <v>1149</v>
      </c>
      <c r="F1647" s="360" t="s">
        <v>552</v>
      </c>
      <c r="G1647" s="360" t="s">
        <v>298</v>
      </c>
      <c r="H1647" s="360" t="s">
        <v>41</v>
      </c>
      <c r="I1647" s="360" t="s">
        <v>50</v>
      </c>
      <c r="J1647" s="360" t="s">
        <v>1132</v>
      </c>
      <c r="K1647" s="360" t="s">
        <v>1170</v>
      </c>
      <c r="L1647" s="360" t="s">
        <v>34</v>
      </c>
      <c r="M1647" s="361">
        <v>573388200</v>
      </c>
    </row>
    <row r="1648" spans="1:13">
      <c r="A1648" s="360" t="s">
        <v>12027</v>
      </c>
      <c r="B1648" s="360" t="s">
        <v>2359</v>
      </c>
      <c r="C1648" s="360" t="s">
        <v>920</v>
      </c>
      <c r="D1648" s="360">
        <v>4012</v>
      </c>
      <c r="E1648" s="360" t="s">
        <v>1149</v>
      </c>
      <c r="F1648" s="360" t="s">
        <v>552</v>
      </c>
      <c r="G1648" s="360" t="s">
        <v>298</v>
      </c>
      <c r="H1648" s="360" t="s">
        <v>41</v>
      </c>
      <c r="I1648" s="360" t="s">
        <v>50</v>
      </c>
      <c r="J1648" s="360" t="s">
        <v>1132</v>
      </c>
      <c r="K1648" s="360" t="s">
        <v>1171</v>
      </c>
      <c r="L1648" s="360" t="s">
        <v>34</v>
      </c>
      <c r="M1648" s="361">
        <v>502794600</v>
      </c>
    </row>
    <row r="1649" spans="1:13">
      <c r="A1649" s="360" t="s">
        <v>12028</v>
      </c>
      <c r="B1649" s="360" t="s">
        <v>2360</v>
      </c>
      <c r="C1649" s="360" t="s">
        <v>920</v>
      </c>
      <c r="D1649" s="360">
        <v>4012</v>
      </c>
      <c r="E1649" s="360" t="s">
        <v>1149</v>
      </c>
      <c r="F1649" s="360" t="s">
        <v>552</v>
      </c>
      <c r="G1649" s="360" t="s">
        <v>298</v>
      </c>
      <c r="H1649" s="360" t="s">
        <v>41</v>
      </c>
      <c r="I1649" s="360" t="s">
        <v>50</v>
      </c>
      <c r="J1649" s="360" t="s">
        <v>1132</v>
      </c>
      <c r="K1649" s="360" t="s">
        <v>290</v>
      </c>
      <c r="L1649" s="360" t="s">
        <v>34</v>
      </c>
      <c r="M1649" s="361">
        <v>485146200</v>
      </c>
    </row>
    <row r="1650" spans="1:13">
      <c r="A1650" s="360" t="s">
        <v>12029</v>
      </c>
      <c r="B1650" s="360" t="s">
        <v>2361</v>
      </c>
      <c r="C1650" s="360" t="s">
        <v>920</v>
      </c>
      <c r="D1650" s="360">
        <v>4012</v>
      </c>
      <c r="E1650" s="360" t="s">
        <v>1149</v>
      </c>
      <c r="F1650" s="360" t="s">
        <v>552</v>
      </c>
      <c r="G1650" s="360" t="s">
        <v>298</v>
      </c>
      <c r="H1650" s="360" t="s">
        <v>41</v>
      </c>
      <c r="I1650" s="360" t="s">
        <v>50</v>
      </c>
      <c r="J1650" s="360" t="s">
        <v>1132</v>
      </c>
      <c r="K1650" s="360" t="s">
        <v>291</v>
      </c>
      <c r="L1650" s="360" t="s">
        <v>34</v>
      </c>
      <c r="M1650" s="361">
        <v>414598800</v>
      </c>
    </row>
    <row r="1651" spans="1:13">
      <c r="A1651" s="360" t="s">
        <v>12030</v>
      </c>
      <c r="B1651" s="360" t="s">
        <v>2362</v>
      </c>
      <c r="C1651" s="360" t="s">
        <v>920</v>
      </c>
      <c r="D1651" s="360">
        <v>4012</v>
      </c>
      <c r="E1651" s="360" t="s">
        <v>1149</v>
      </c>
      <c r="F1651" s="360" t="s">
        <v>552</v>
      </c>
      <c r="G1651" s="360" t="s">
        <v>298</v>
      </c>
      <c r="H1651" s="360" t="s">
        <v>41</v>
      </c>
      <c r="I1651" s="360" t="s">
        <v>50</v>
      </c>
      <c r="J1651" s="360" t="s">
        <v>1132</v>
      </c>
      <c r="K1651" s="360" t="s">
        <v>1170</v>
      </c>
      <c r="L1651" s="360" t="s">
        <v>32</v>
      </c>
      <c r="M1651" s="361">
        <v>330792000</v>
      </c>
    </row>
    <row r="1652" spans="1:13">
      <c r="A1652" s="360" t="s">
        <v>12031</v>
      </c>
      <c r="B1652" s="360" t="s">
        <v>2363</v>
      </c>
      <c r="C1652" s="360" t="s">
        <v>920</v>
      </c>
      <c r="D1652" s="360">
        <v>4012</v>
      </c>
      <c r="E1652" s="360" t="s">
        <v>1149</v>
      </c>
      <c r="F1652" s="360" t="s">
        <v>552</v>
      </c>
      <c r="G1652" s="360" t="s">
        <v>298</v>
      </c>
      <c r="H1652" s="360" t="s">
        <v>41</v>
      </c>
      <c r="I1652" s="360" t="s">
        <v>50</v>
      </c>
      <c r="J1652" s="360" t="s">
        <v>1132</v>
      </c>
      <c r="K1652" s="360" t="s">
        <v>1171</v>
      </c>
      <c r="L1652" s="360" t="s">
        <v>32</v>
      </c>
      <c r="M1652" s="361">
        <v>286671000</v>
      </c>
    </row>
    <row r="1653" spans="1:13">
      <c r="A1653" s="360" t="s">
        <v>12032</v>
      </c>
      <c r="B1653" s="360" t="s">
        <v>2364</v>
      </c>
      <c r="C1653" s="360" t="s">
        <v>920</v>
      </c>
      <c r="D1653" s="360">
        <v>4012</v>
      </c>
      <c r="E1653" s="360" t="s">
        <v>1149</v>
      </c>
      <c r="F1653" s="360" t="s">
        <v>552</v>
      </c>
      <c r="G1653" s="360" t="s">
        <v>298</v>
      </c>
      <c r="H1653" s="360" t="s">
        <v>41</v>
      </c>
      <c r="I1653" s="360" t="s">
        <v>50</v>
      </c>
      <c r="J1653" s="360" t="s">
        <v>1132</v>
      </c>
      <c r="K1653" s="360" t="s">
        <v>290</v>
      </c>
      <c r="L1653" s="360" t="s">
        <v>32</v>
      </c>
      <c r="M1653" s="361">
        <v>286671000</v>
      </c>
    </row>
    <row r="1654" spans="1:13">
      <c r="A1654" s="360" t="s">
        <v>12033</v>
      </c>
      <c r="B1654" s="360" t="s">
        <v>2365</v>
      </c>
      <c r="C1654" s="360" t="s">
        <v>920</v>
      </c>
      <c r="D1654" s="360">
        <v>4012</v>
      </c>
      <c r="E1654" s="360" t="s">
        <v>1149</v>
      </c>
      <c r="F1654" s="360" t="s">
        <v>552</v>
      </c>
      <c r="G1654" s="360" t="s">
        <v>298</v>
      </c>
      <c r="H1654" s="360" t="s">
        <v>41</v>
      </c>
      <c r="I1654" s="360" t="s">
        <v>50</v>
      </c>
      <c r="J1654" s="360" t="s">
        <v>1132</v>
      </c>
      <c r="K1654" s="360" t="s">
        <v>291</v>
      </c>
      <c r="L1654" s="360" t="s">
        <v>32</v>
      </c>
      <c r="M1654" s="361">
        <v>242596200</v>
      </c>
    </row>
    <row r="1655" spans="1:13">
      <c r="A1655" s="360" t="s">
        <v>12034</v>
      </c>
      <c r="B1655" s="360" t="s">
        <v>2366</v>
      </c>
      <c r="C1655" s="360" t="s">
        <v>920</v>
      </c>
      <c r="D1655" s="360">
        <v>4012</v>
      </c>
      <c r="E1655" s="360" t="s">
        <v>1149</v>
      </c>
      <c r="F1655" s="360" t="s">
        <v>552</v>
      </c>
      <c r="G1655" s="360" t="s">
        <v>298</v>
      </c>
      <c r="H1655" s="360" t="s">
        <v>41</v>
      </c>
      <c r="I1655" s="360" t="s">
        <v>50</v>
      </c>
      <c r="J1655" s="360" t="s">
        <v>1132</v>
      </c>
      <c r="K1655" s="360" t="s">
        <v>1170</v>
      </c>
      <c r="L1655" s="360" t="s">
        <v>218</v>
      </c>
      <c r="M1655" s="361">
        <v>860059200</v>
      </c>
    </row>
    <row r="1656" spans="1:13">
      <c r="A1656" s="360" t="s">
        <v>12035</v>
      </c>
      <c r="B1656" s="360" t="s">
        <v>2367</v>
      </c>
      <c r="C1656" s="360" t="s">
        <v>920</v>
      </c>
      <c r="D1656" s="360">
        <v>4012</v>
      </c>
      <c r="E1656" s="360" t="s">
        <v>1149</v>
      </c>
      <c r="F1656" s="360" t="s">
        <v>552</v>
      </c>
      <c r="G1656" s="360" t="s">
        <v>298</v>
      </c>
      <c r="H1656" s="360" t="s">
        <v>41</v>
      </c>
      <c r="I1656" s="360" t="s">
        <v>50</v>
      </c>
      <c r="J1656" s="360" t="s">
        <v>1132</v>
      </c>
      <c r="K1656" s="360" t="s">
        <v>1171</v>
      </c>
      <c r="L1656" s="360" t="s">
        <v>218</v>
      </c>
      <c r="M1656" s="361">
        <v>754191900</v>
      </c>
    </row>
    <row r="1657" spans="1:13">
      <c r="A1657" s="360" t="s">
        <v>12036</v>
      </c>
      <c r="B1657" s="360" t="s">
        <v>2368</v>
      </c>
      <c r="C1657" s="360" t="s">
        <v>920</v>
      </c>
      <c r="D1657" s="360">
        <v>4012</v>
      </c>
      <c r="E1657" s="360" t="s">
        <v>1149</v>
      </c>
      <c r="F1657" s="360" t="s">
        <v>552</v>
      </c>
      <c r="G1657" s="360" t="s">
        <v>298</v>
      </c>
      <c r="H1657" s="360" t="s">
        <v>41</v>
      </c>
      <c r="I1657" s="360" t="s">
        <v>50</v>
      </c>
      <c r="J1657" s="360" t="s">
        <v>1132</v>
      </c>
      <c r="K1657" s="360" t="s">
        <v>290</v>
      </c>
      <c r="L1657" s="360" t="s">
        <v>218</v>
      </c>
      <c r="M1657" s="361">
        <v>727742400</v>
      </c>
    </row>
    <row r="1658" spans="1:13">
      <c r="A1658" s="360" t="s">
        <v>12037</v>
      </c>
      <c r="B1658" s="360" t="s">
        <v>2369</v>
      </c>
      <c r="C1658" s="360" t="s">
        <v>920</v>
      </c>
      <c r="D1658" s="360">
        <v>4012</v>
      </c>
      <c r="E1658" s="360" t="s">
        <v>1149</v>
      </c>
      <c r="F1658" s="360" t="s">
        <v>552</v>
      </c>
      <c r="G1658" s="360" t="s">
        <v>298</v>
      </c>
      <c r="H1658" s="360" t="s">
        <v>41</v>
      </c>
      <c r="I1658" s="360" t="s">
        <v>50</v>
      </c>
      <c r="J1658" s="360" t="s">
        <v>1132</v>
      </c>
      <c r="K1658" s="360" t="s">
        <v>291</v>
      </c>
      <c r="L1658" s="360" t="s">
        <v>218</v>
      </c>
      <c r="M1658" s="361">
        <v>621875100</v>
      </c>
    </row>
    <row r="1659" spans="1:13">
      <c r="A1659" s="360" t="s">
        <v>12038</v>
      </c>
      <c r="B1659" s="360" t="s">
        <v>2358</v>
      </c>
      <c r="C1659" s="360" t="s">
        <v>920</v>
      </c>
      <c r="D1659" s="360">
        <v>4012</v>
      </c>
      <c r="E1659" s="360" t="s">
        <v>1149</v>
      </c>
      <c r="F1659" s="360" t="s">
        <v>552</v>
      </c>
      <c r="G1659" s="360" t="s">
        <v>298</v>
      </c>
      <c r="H1659" s="360" t="s">
        <v>41</v>
      </c>
      <c r="I1659" s="360" t="s">
        <v>223</v>
      </c>
      <c r="J1659" s="360" t="s">
        <v>1129</v>
      </c>
      <c r="K1659" s="360" t="s">
        <v>1170</v>
      </c>
      <c r="L1659" s="360" t="s">
        <v>34</v>
      </c>
      <c r="M1659" s="361">
        <v>539639100</v>
      </c>
    </row>
    <row r="1660" spans="1:13">
      <c r="A1660" s="360" t="s">
        <v>12039</v>
      </c>
      <c r="B1660" s="360" t="s">
        <v>2359</v>
      </c>
      <c r="C1660" s="360" t="s">
        <v>920</v>
      </c>
      <c r="D1660" s="360">
        <v>4012</v>
      </c>
      <c r="E1660" s="360" t="s">
        <v>1149</v>
      </c>
      <c r="F1660" s="360" t="s">
        <v>552</v>
      </c>
      <c r="G1660" s="360" t="s">
        <v>298</v>
      </c>
      <c r="H1660" s="360" t="s">
        <v>41</v>
      </c>
      <c r="I1660" s="360" t="s">
        <v>223</v>
      </c>
      <c r="J1660" s="360" t="s">
        <v>1129</v>
      </c>
      <c r="K1660" s="360" t="s">
        <v>1171</v>
      </c>
      <c r="L1660" s="360" t="s">
        <v>34</v>
      </c>
      <c r="M1660" s="361">
        <v>473203500</v>
      </c>
    </row>
    <row r="1661" spans="1:13">
      <c r="A1661" s="360" t="s">
        <v>12040</v>
      </c>
      <c r="B1661" s="360" t="s">
        <v>2360</v>
      </c>
      <c r="C1661" s="360" t="s">
        <v>920</v>
      </c>
      <c r="D1661" s="360">
        <v>4012</v>
      </c>
      <c r="E1661" s="360" t="s">
        <v>1149</v>
      </c>
      <c r="F1661" s="360" t="s">
        <v>552</v>
      </c>
      <c r="G1661" s="360" t="s">
        <v>298</v>
      </c>
      <c r="H1661" s="360" t="s">
        <v>41</v>
      </c>
      <c r="I1661" s="360" t="s">
        <v>223</v>
      </c>
      <c r="J1661" s="360" t="s">
        <v>1129</v>
      </c>
      <c r="K1661" s="360" t="s">
        <v>290</v>
      </c>
      <c r="L1661" s="360" t="s">
        <v>34</v>
      </c>
      <c r="M1661" s="361">
        <v>456617700</v>
      </c>
    </row>
    <row r="1662" spans="1:13">
      <c r="A1662" s="360" t="s">
        <v>12041</v>
      </c>
      <c r="B1662" s="360" t="s">
        <v>2361</v>
      </c>
      <c r="C1662" s="360" t="s">
        <v>920</v>
      </c>
      <c r="D1662" s="360">
        <v>4012</v>
      </c>
      <c r="E1662" s="360" t="s">
        <v>1149</v>
      </c>
      <c r="F1662" s="360" t="s">
        <v>552</v>
      </c>
      <c r="G1662" s="360" t="s">
        <v>298</v>
      </c>
      <c r="H1662" s="360" t="s">
        <v>41</v>
      </c>
      <c r="I1662" s="360" t="s">
        <v>223</v>
      </c>
      <c r="J1662" s="360" t="s">
        <v>1129</v>
      </c>
      <c r="K1662" s="360" t="s">
        <v>291</v>
      </c>
      <c r="L1662" s="360" t="s">
        <v>34</v>
      </c>
      <c r="M1662" s="361">
        <v>390205200</v>
      </c>
    </row>
    <row r="1663" spans="1:13">
      <c r="A1663" s="360" t="s">
        <v>12042</v>
      </c>
      <c r="B1663" s="360" t="s">
        <v>2362</v>
      </c>
      <c r="C1663" s="360" t="s">
        <v>920</v>
      </c>
      <c r="D1663" s="360">
        <v>4012</v>
      </c>
      <c r="E1663" s="360" t="s">
        <v>1149</v>
      </c>
      <c r="F1663" s="360" t="s">
        <v>552</v>
      </c>
      <c r="G1663" s="360" t="s">
        <v>298</v>
      </c>
      <c r="H1663" s="360" t="s">
        <v>41</v>
      </c>
      <c r="I1663" s="360" t="s">
        <v>223</v>
      </c>
      <c r="J1663" s="360" t="s">
        <v>1129</v>
      </c>
      <c r="K1663" s="360" t="s">
        <v>1170</v>
      </c>
      <c r="L1663" s="360" t="s">
        <v>32</v>
      </c>
      <c r="M1663" s="361">
        <v>311318700</v>
      </c>
    </row>
    <row r="1664" spans="1:13">
      <c r="A1664" s="360" t="s">
        <v>12043</v>
      </c>
      <c r="B1664" s="360" t="s">
        <v>2363</v>
      </c>
      <c r="C1664" s="360" t="s">
        <v>920</v>
      </c>
      <c r="D1664" s="360">
        <v>4012</v>
      </c>
      <c r="E1664" s="360" t="s">
        <v>1149</v>
      </c>
      <c r="F1664" s="360" t="s">
        <v>552</v>
      </c>
      <c r="G1664" s="360" t="s">
        <v>298</v>
      </c>
      <c r="H1664" s="360" t="s">
        <v>41</v>
      </c>
      <c r="I1664" s="360" t="s">
        <v>223</v>
      </c>
      <c r="J1664" s="360" t="s">
        <v>1129</v>
      </c>
      <c r="K1664" s="360" t="s">
        <v>1171</v>
      </c>
      <c r="L1664" s="360" t="s">
        <v>32</v>
      </c>
      <c r="M1664" s="361">
        <v>269831100</v>
      </c>
    </row>
    <row r="1665" spans="1:13">
      <c r="A1665" s="360" t="s">
        <v>12044</v>
      </c>
      <c r="B1665" s="360" t="s">
        <v>2364</v>
      </c>
      <c r="C1665" s="360" t="s">
        <v>920</v>
      </c>
      <c r="D1665" s="360">
        <v>4012</v>
      </c>
      <c r="E1665" s="360" t="s">
        <v>1149</v>
      </c>
      <c r="F1665" s="360" t="s">
        <v>552</v>
      </c>
      <c r="G1665" s="360" t="s">
        <v>298</v>
      </c>
      <c r="H1665" s="360" t="s">
        <v>41</v>
      </c>
      <c r="I1665" s="360" t="s">
        <v>223</v>
      </c>
      <c r="J1665" s="360" t="s">
        <v>1129</v>
      </c>
      <c r="K1665" s="360" t="s">
        <v>290</v>
      </c>
      <c r="L1665" s="360" t="s">
        <v>32</v>
      </c>
      <c r="M1665" s="361">
        <v>269831100</v>
      </c>
    </row>
    <row r="1666" spans="1:13">
      <c r="A1666" s="360" t="s">
        <v>12045</v>
      </c>
      <c r="B1666" s="360" t="s">
        <v>2365</v>
      </c>
      <c r="C1666" s="360" t="s">
        <v>920</v>
      </c>
      <c r="D1666" s="360">
        <v>4012</v>
      </c>
      <c r="E1666" s="360" t="s">
        <v>1149</v>
      </c>
      <c r="F1666" s="360" t="s">
        <v>552</v>
      </c>
      <c r="G1666" s="360" t="s">
        <v>298</v>
      </c>
      <c r="H1666" s="360" t="s">
        <v>41</v>
      </c>
      <c r="I1666" s="360" t="s">
        <v>223</v>
      </c>
      <c r="J1666" s="360" t="s">
        <v>1129</v>
      </c>
      <c r="K1666" s="360" t="s">
        <v>291</v>
      </c>
      <c r="L1666" s="360" t="s">
        <v>32</v>
      </c>
      <c r="M1666" s="361">
        <v>228320400</v>
      </c>
    </row>
    <row r="1667" spans="1:13">
      <c r="A1667" s="360" t="s">
        <v>12046</v>
      </c>
      <c r="B1667" s="360" t="s">
        <v>2366</v>
      </c>
      <c r="C1667" s="360" t="s">
        <v>920</v>
      </c>
      <c r="D1667" s="360">
        <v>4012</v>
      </c>
      <c r="E1667" s="360" t="s">
        <v>1149</v>
      </c>
      <c r="F1667" s="360" t="s">
        <v>552</v>
      </c>
      <c r="G1667" s="360" t="s">
        <v>298</v>
      </c>
      <c r="H1667" s="360" t="s">
        <v>41</v>
      </c>
      <c r="I1667" s="360" t="s">
        <v>223</v>
      </c>
      <c r="J1667" s="360" t="s">
        <v>1129</v>
      </c>
      <c r="K1667" s="360" t="s">
        <v>1170</v>
      </c>
      <c r="L1667" s="360" t="s">
        <v>218</v>
      </c>
      <c r="M1667" s="361">
        <v>809470200</v>
      </c>
    </row>
    <row r="1668" spans="1:13">
      <c r="A1668" s="360" t="s">
        <v>12047</v>
      </c>
      <c r="B1668" s="360" t="s">
        <v>2367</v>
      </c>
      <c r="C1668" s="360" t="s">
        <v>920</v>
      </c>
      <c r="D1668" s="360">
        <v>4012</v>
      </c>
      <c r="E1668" s="360" t="s">
        <v>1149</v>
      </c>
      <c r="F1668" s="360" t="s">
        <v>552</v>
      </c>
      <c r="G1668" s="360" t="s">
        <v>298</v>
      </c>
      <c r="H1668" s="360" t="s">
        <v>41</v>
      </c>
      <c r="I1668" s="360" t="s">
        <v>223</v>
      </c>
      <c r="J1668" s="360" t="s">
        <v>1129</v>
      </c>
      <c r="K1668" s="360" t="s">
        <v>1171</v>
      </c>
      <c r="L1668" s="360" t="s">
        <v>218</v>
      </c>
      <c r="M1668" s="361">
        <v>709839900</v>
      </c>
    </row>
    <row r="1669" spans="1:13">
      <c r="A1669" s="360" t="s">
        <v>12048</v>
      </c>
      <c r="B1669" s="360" t="s">
        <v>2368</v>
      </c>
      <c r="C1669" s="360" t="s">
        <v>920</v>
      </c>
      <c r="D1669" s="360">
        <v>4012</v>
      </c>
      <c r="E1669" s="360" t="s">
        <v>1149</v>
      </c>
      <c r="F1669" s="360" t="s">
        <v>552</v>
      </c>
      <c r="G1669" s="360" t="s">
        <v>298</v>
      </c>
      <c r="H1669" s="360" t="s">
        <v>41</v>
      </c>
      <c r="I1669" s="360" t="s">
        <v>223</v>
      </c>
      <c r="J1669" s="360" t="s">
        <v>1129</v>
      </c>
      <c r="K1669" s="360" t="s">
        <v>290</v>
      </c>
      <c r="L1669" s="360" t="s">
        <v>218</v>
      </c>
      <c r="M1669" s="361">
        <v>684938100</v>
      </c>
    </row>
    <row r="1670" spans="1:13">
      <c r="A1670" s="360" t="s">
        <v>12049</v>
      </c>
      <c r="B1670" s="360" t="s">
        <v>2369</v>
      </c>
      <c r="C1670" s="360" t="s">
        <v>920</v>
      </c>
      <c r="D1670" s="360">
        <v>4012</v>
      </c>
      <c r="E1670" s="360" t="s">
        <v>1149</v>
      </c>
      <c r="F1670" s="360" t="s">
        <v>552</v>
      </c>
      <c r="G1670" s="360" t="s">
        <v>298</v>
      </c>
      <c r="H1670" s="360" t="s">
        <v>41</v>
      </c>
      <c r="I1670" s="360" t="s">
        <v>223</v>
      </c>
      <c r="J1670" s="360" t="s">
        <v>1129</v>
      </c>
      <c r="K1670" s="360" t="s">
        <v>291</v>
      </c>
      <c r="L1670" s="360" t="s">
        <v>218</v>
      </c>
      <c r="M1670" s="361">
        <v>585284700</v>
      </c>
    </row>
    <row r="1671" spans="1:13">
      <c r="A1671" s="360" t="s">
        <v>12050</v>
      </c>
      <c r="B1671" s="360" t="s">
        <v>2358</v>
      </c>
      <c r="C1671" s="360" t="s">
        <v>920</v>
      </c>
      <c r="D1671" s="360">
        <v>4012</v>
      </c>
      <c r="E1671" s="360" t="s">
        <v>1149</v>
      </c>
      <c r="F1671" s="360" t="s">
        <v>552</v>
      </c>
      <c r="G1671" s="360" t="s">
        <v>298</v>
      </c>
      <c r="H1671" s="360" t="s">
        <v>41</v>
      </c>
      <c r="I1671" s="360" t="s">
        <v>421</v>
      </c>
      <c r="J1671" s="360" t="s">
        <v>1134</v>
      </c>
      <c r="K1671" s="360" t="s">
        <v>1170</v>
      </c>
      <c r="L1671" s="360" t="s">
        <v>34</v>
      </c>
      <c r="M1671" s="361">
        <v>539639100</v>
      </c>
    </row>
    <row r="1672" spans="1:13">
      <c r="A1672" s="360" t="s">
        <v>12051</v>
      </c>
      <c r="B1672" s="360" t="s">
        <v>2359</v>
      </c>
      <c r="C1672" s="360" t="s">
        <v>920</v>
      </c>
      <c r="D1672" s="360">
        <v>4012</v>
      </c>
      <c r="E1672" s="360" t="s">
        <v>1149</v>
      </c>
      <c r="F1672" s="360" t="s">
        <v>552</v>
      </c>
      <c r="G1672" s="360" t="s">
        <v>298</v>
      </c>
      <c r="H1672" s="360" t="s">
        <v>41</v>
      </c>
      <c r="I1672" s="360" t="s">
        <v>421</v>
      </c>
      <c r="J1672" s="360" t="s">
        <v>1134</v>
      </c>
      <c r="K1672" s="360" t="s">
        <v>1171</v>
      </c>
      <c r="L1672" s="360" t="s">
        <v>34</v>
      </c>
      <c r="M1672" s="361">
        <v>473203500</v>
      </c>
    </row>
    <row r="1673" spans="1:13">
      <c r="A1673" s="360" t="s">
        <v>12052</v>
      </c>
      <c r="B1673" s="360" t="s">
        <v>2360</v>
      </c>
      <c r="C1673" s="360" t="s">
        <v>920</v>
      </c>
      <c r="D1673" s="360">
        <v>4012</v>
      </c>
      <c r="E1673" s="360" t="s">
        <v>1149</v>
      </c>
      <c r="F1673" s="360" t="s">
        <v>552</v>
      </c>
      <c r="G1673" s="360" t="s">
        <v>298</v>
      </c>
      <c r="H1673" s="360" t="s">
        <v>41</v>
      </c>
      <c r="I1673" s="360" t="s">
        <v>421</v>
      </c>
      <c r="J1673" s="360" t="s">
        <v>1134</v>
      </c>
      <c r="K1673" s="360" t="s">
        <v>290</v>
      </c>
      <c r="L1673" s="360" t="s">
        <v>34</v>
      </c>
      <c r="M1673" s="361">
        <v>456617700</v>
      </c>
    </row>
    <row r="1674" spans="1:13">
      <c r="A1674" s="360" t="s">
        <v>12053</v>
      </c>
      <c r="B1674" s="360" t="s">
        <v>2361</v>
      </c>
      <c r="C1674" s="360" t="s">
        <v>920</v>
      </c>
      <c r="D1674" s="360">
        <v>4012</v>
      </c>
      <c r="E1674" s="360" t="s">
        <v>1149</v>
      </c>
      <c r="F1674" s="360" t="s">
        <v>552</v>
      </c>
      <c r="G1674" s="360" t="s">
        <v>298</v>
      </c>
      <c r="H1674" s="360" t="s">
        <v>41</v>
      </c>
      <c r="I1674" s="360" t="s">
        <v>421</v>
      </c>
      <c r="J1674" s="360" t="s">
        <v>1134</v>
      </c>
      <c r="K1674" s="360" t="s">
        <v>291</v>
      </c>
      <c r="L1674" s="360" t="s">
        <v>34</v>
      </c>
      <c r="M1674" s="361">
        <v>390205200</v>
      </c>
    </row>
    <row r="1675" spans="1:13">
      <c r="A1675" s="360" t="s">
        <v>12054</v>
      </c>
      <c r="B1675" s="360" t="s">
        <v>2362</v>
      </c>
      <c r="C1675" s="360" t="s">
        <v>920</v>
      </c>
      <c r="D1675" s="360">
        <v>4012</v>
      </c>
      <c r="E1675" s="360" t="s">
        <v>1149</v>
      </c>
      <c r="F1675" s="360" t="s">
        <v>552</v>
      </c>
      <c r="G1675" s="360" t="s">
        <v>298</v>
      </c>
      <c r="H1675" s="360" t="s">
        <v>41</v>
      </c>
      <c r="I1675" s="360" t="s">
        <v>421</v>
      </c>
      <c r="J1675" s="360" t="s">
        <v>1134</v>
      </c>
      <c r="K1675" s="360" t="s">
        <v>1170</v>
      </c>
      <c r="L1675" s="360" t="s">
        <v>32</v>
      </c>
      <c r="M1675" s="361">
        <v>311318700</v>
      </c>
    </row>
    <row r="1676" spans="1:13">
      <c r="A1676" s="360" t="s">
        <v>12055</v>
      </c>
      <c r="B1676" s="360" t="s">
        <v>2363</v>
      </c>
      <c r="C1676" s="360" t="s">
        <v>920</v>
      </c>
      <c r="D1676" s="360">
        <v>4012</v>
      </c>
      <c r="E1676" s="360" t="s">
        <v>1149</v>
      </c>
      <c r="F1676" s="360" t="s">
        <v>552</v>
      </c>
      <c r="G1676" s="360" t="s">
        <v>298</v>
      </c>
      <c r="H1676" s="360" t="s">
        <v>41</v>
      </c>
      <c r="I1676" s="360" t="s">
        <v>421</v>
      </c>
      <c r="J1676" s="360" t="s">
        <v>1134</v>
      </c>
      <c r="K1676" s="360" t="s">
        <v>1171</v>
      </c>
      <c r="L1676" s="360" t="s">
        <v>32</v>
      </c>
      <c r="M1676" s="361">
        <v>269831100</v>
      </c>
    </row>
    <row r="1677" spans="1:13">
      <c r="A1677" s="360" t="s">
        <v>12056</v>
      </c>
      <c r="B1677" s="360" t="s">
        <v>2364</v>
      </c>
      <c r="C1677" s="360" t="s">
        <v>920</v>
      </c>
      <c r="D1677" s="360">
        <v>4012</v>
      </c>
      <c r="E1677" s="360" t="s">
        <v>1149</v>
      </c>
      <c r="F1677" s="360" t="s">
        <v>552</v>
      </c>
      <c r="G1677" s="360" t="s">
        <v>298</v>
      </c>
      <c r="H1677" s="360" t="s">
        <v>41</v>
      </c>
      <c r="I1677" s="360" t="s">
        <v>421</v>
      </c>
      <c r="J1677" s="360" t="s">
        <v>1134</v>
      </c>
      <c r="K1677" s="360" t="s">
        <v>290</v>
      </c>
      <c r="L1677" s="360" t="s">
        <v>32</v>
      </c>
      <c r="M1677" s="361">
        <v>269831100</v>
      </c>
    </row>
    <row r="1678" spans="1:13">
      <c r="A1678" s="360" t="s">
        <v>12057</v>
      </c>
      <c r="B1678" s="360" t="s">
        <v>2365</v>
      </c>
      <c r="C1678" s="360" t="s">
        <v>920</v>
      </c>
      <c r="D1678" s="360">
        <v>4012</v>
      </c>
      <c r="E1678" s="360" t="s">
        <v>1149</v>
      </c>
      <c r="F1678" s="360" t="s">
        <v>552</v>
      </c>
      <c r="G1678" s="360" t="s">
        <v>298</v>
      </c>
      <c r="H1678" s="360" t="s">
        <v>41</v>
      </c>
      <c r="I1678" s="360" t="s">
        <v>421</v>
      </c>
      <c r="J1678" s="360" t="s">
        <v>1134</v>
      </c>
      <c r="K1678" s="360" t="s">
        <v>291</v>
      </c>
      <c r="L1678" s="360" t="s">
        <v>32</v>
      </c>
      <c r="M1678" s="361">
        <v>228320400</v>
      </c>
    </row>
    <row r="1679" spans="1:13">
      <c r="A1679" s="360" t="s">
        <v>12058</v>
      </c>
      <c r="B1679" s="360" t="s">
        <v>2366</v>
      </c>
      <c r="C1679" s="360" t="s">
        <v>920</v>
      </c>
      <c r="D1679" s="360">
        <v>4012</v>
      </c>
      <c r="E1679" s="360" t="s">
        <v>1149</v>
      </c>
      <c r="F1679" s="360" t="s">
        <v>552</v>
      </c>
      <c r="G1679" s="360" t="s">
        <v>298</v>
      </c>
      <c r="H1679" s="360" t="s">
        <v>41</v>
      </c>
      <c r="I1679" s="360" t="s">
        <v>421</v>
      </c>
      <c r="J1679" s="360" t="s">
        <v>1134</v>
      </c>
      <c r="K1679" s="360" t="s">
        <v>1170</v>
      </c>
      <c r="L1679" s="360" t="s">
        <v>218</v>
      </c>
      <c r="M1679" s="361">
        <v>809470200</v>
      </c>
    </row>
    <row r="1680" spans="1:13">
      <c r="A1680" s="360" t="s">
        <v>12059</v>
      </c>
      <c r="B1680" s="360" t="s">
        <v>2367</v>
      </c>
      <c r="C1680" s="360" t="s">
        <v>920</v>
      </c>
      <c r="D1680" s="360">
        <v>4012</v>
      </c>
      <c r="E1680" s="360" t="s">
        <v>1149</v>
      </c>
      <c r="F1680" s="360" t="s">
        <v>552</v>
      </c>
      <c r="G1680" s="360" t="s">
        <v>298</v>
      </c>
      <c r="H1680" s="360" t="s">
        <v>41</v>
      </c>
      <c r="I1680" s="360" t="s">
        <v>421</v>
      </c>
      <c r="J1680" s="360" t="s">
        <v>1134</v>
      </c>
      <c r="K1680" s="360" t="s">
        <v>1171</v>
      </c>
      <c r="L1680" s="360" t="s">
        <v>218</v>
      </c>
      <c r="M1680" s="361">
        <v>709839900</v>
      </c>
    </row>
    <row r="1681" spans="1:13">
      <c r="A1681" s="360" t="s">
        <v>12060</v>
      </c>
      <c r="B1681" s="360" t="s">
        <v>2368</v>
      </c>
      <c r="C1681" s="360" t="s">
        <v>920</v>
      </c>
      <c r="D1681" s="360">
        <v>4012</v>
      </c>
      <c r="E1681" s="360" t="s">
        <v>1149</v>
      </c>
      <c r="F1681" s="360" t="s">
        <v>552</v>
      </c>
      <c r="G1681" s="360" t="s">
        <v>298</v>
      </c>
      <c r="H1681" s="360" t="s">
        <v>41</v>
      </c>
      <c r="I1681" s="360" t="s">
        <v>421</v>
      </c>
      <c r="J1681" s="360" t="s">
        <v>1134</v>
      </c>
      <c r="K1681" s="360" t="s">
        <v>290</v>
      </c>
      <c r="L1681" s="360" t="s">
        <v>218</v>
      </c>
      <c r="M1681" s="361">
        <v>684938100</v>
      </c>
    </row>
    <row r="1682" spans="1:13">
      <c r="A1682" s="360" t="s">
        <v>12061</v>
      </c>
      <c r="B1682" s="360" t="s">
        <v>2369</v>
      </c>
      <c r="C1682" s="360" t="s">
        <v>920</v>
      </c>
      <c r="D1682" s="360">
        <v>4012</v>
      </c>
      <c r="E1682" s="360" t="s">
        <v>1149</v>
      </c>
      <c r="F1682" s="360" t="s">
        <v>552</v>
      </c>
      <c r="G1682" s="360" t="s">
        <v>298</v>
      </c>
      <c r="H1682" s="360" t="s">
        <v>41</v>
      </c>
      <c r="I1682" s="360" t="s">
        <v>421</v>
      </c>
      <c r="J1682" s="360" t="s">
        <v>1134</v>
      </c>
      <c r="K1682" s="360" t="s">
        <v>291</v>
      </c>
      <c r="L1682" s="360" t="s">
        <v>218</v>
      </c>
      <c r="M1682" s="361">
        <v>585284700</v>
      </c>
    </row>
    <row r="1683" spans="1:13">
      <c r="A1683" s="360" t="s">
        <v>12062</v>
      </c>
      <c r="B1683" s="360" t="s">
        <v>2358</v>
      </c>
      <c r="C1683" s="360" t="s">
        <v>920</v>
      </c>
      <c r="D1683" s="360">
        <v>4012</v>
      </c>
      <c r="E1683" s="360" t="s">
        <v>1149</v>
      </c>
      <c r="F1683" s="360" t="s">
        <v>552</v>
      </c>
      <c r="G1683" s="360" t="s">
        <v>298</v>
      </c>
      <c r="H1683" s="360" t="s">
        <v>41</v>
      </c>
      <c r="I1683" s="360" t="s">
        <v>422</v>
      </c>
      <c r="J1683" s="360" t="s">
        <v>1125</v>
      </c>
      <c r="K1683" s="360" t="s">
        <v>1170</v>
      </c>
      <c r="L1683" s="360" t="s">
        <v>34</v>
      </c>
      <c r="M1683" s="361">
        <v>498128400</v>
      </c>
    </row>
    <row r="1684" spans="1:13">
      <c r="A1684" s="360" t="s">
        <v>12063</v>
      </c>
      <c r="B1684" s="360" t="s">
        <v>2359</v>
      </c>
      <c r="C1684" s="360" t="s">
        <v>920</v>
      </c>
      <c r="D1684" s="360">
        <v>4012</v>
      </c>
      <c r="E1684" s="360" t="s">
        <v>1149</v>
      </c>
      <c r="F1684" s="360" t="s">
        <v>552</v>
      </c>
      <c r="G1684" s="360" t="s">
        <v>298</v>
      </c>
      <c r="H1684" s="360" t="s">
        <v>41</v>
      </c>
      <c r="I1684" s="360" t="s">
        <v>422</v>
      </c>
      <c r="J1684" s="360" t="s">
        <v>1125</v>
      </c>
      <c r="K1684" s="360" t="s">
        <v>1171</v>
      </c>
      <c r="L1684" s="360" t="s">
        <v>34</v>
      </c>
      <c r="M1684" s="361">
        <v>431715900</v>
      </c>
    </row>
    <row r="1685" spans="1:13">
      <c r="A1685" s="360" t="s">
        <v>12064</v>
      </c>
      <c r="B1685" s="360" t="s">
        <v>2360</v>
      </c>
      <c r="C1685" s="360" t="s">
        <v>920</v>
      </c>
      <c r="D1685" s="360">
        <v>4012</v>
      </c>
      <c r="E1685" s="360" t="s">
        <v>1149</v>
      </c>
      <c r="F1685" s="360" t="s">
        <v>552</v>
      </c>
      <c r="G1685" s="360" t="s">
        <v>298</v>
      </c>
      <c r="H1685" s="360" t="s">
        <v>41</v>
      </c>
      <c r="I1685" s="360" t="s">
        <v>422</v>
      </c>
      <c r="J1685" s="360" t="s">
        <v>1125</v>
      </c>
      <c r="K1685" s="360" t="s">
        <v>290</v>
      </c>
      <c r="L1685" s="360" t="s">
        <v>34</v>
      </c>
      <c r="M1685" s="361">
        <v>435850800</v>
      </c>
    </row>
    <row r="1686" spans="1:13">
      <c r="A1686" s="360" t="s">
        <v>12065</v>
      </c>
      <c r="B1686" s="360" t="s">
        <v>2361</v>
      </c>
      <c r="C1686" s="360" t="s">
        <v>920</v>
      </c>
      <c r="D1686" s="360">
        <v>4012</v>
      </c>
      <c r="E1686" s="360" t="s">
        <v>1149</v>
      </c>
      <c r="F1686" s="360" t="s">
        <v>552</v>
      </c>
      <c r="G1686" s="360" t="s">
        <v>298</v>
      </c>
      <c r="H1686" s="360" t="s">
        <v>41</v>
      </c>
      <c r="I1686" s="360" t="s">
        <v>422</v>
      </c>
      <c r="J1686" s="360" t="s">
        <v>1125</v>
      </c>
      <c r="K1686" s="360" t="s">
        <v>291</v>
      </c>
      <c r="L1686" s="360" t="s">
        <v>34</v>
      </c>
      <c r="M1686" s="361">
        <v>369438300</v>
      </c>
    </row>
    <row r="1687" spans="1:13">
      <c r="A1687" s="360" t="s">
        <v>12066</v>
      </c>
      <c r="B1687" s="360" t="s">
        <v>2362</v>
      </c>
      <c r="C1687" s="360" t="s">
        <v>920</v>
      </c>
      <c r="D1687" s="360">
        <v>4012</v>
      </c>
      <c r="E1687" s="360" t="s">
        <v>1149</v>
      </c>
      <c r="F1687" s="360" t="s">
        <v>552</v>
      </c>
      <c r="G1687" s="360" t="s">
        <v>298</v>
      </c>
      <c r="H1687" s="360" t="s">
        <v>41</v>
      </c>
      <c r="I1687" s="360" t="s">
        <v>422</v>
      </c>
      <c r="J1687" s="360" t="s">
        <v>1125</v>
      </c>
      <c r="K1687" s="360" t="s">
        <v>1170</v>
      </c>
      <c r="L1687" s="360" t="s">
        <v>32</v>
      </c>
      <c r="M1687" s="361">
        <v>269831100</v>
      </c>
    </row>
    <row r="1688" spans="1:13">
      <c r="A1688" s="360" t="s">
        <v>12067</v>
      </c>
      <c r="B1688" s="360" t="s">
        <v>2363</v>
      </c>
      <c r="C1688" s="360" t="s">
        <v>920</v>
      </c>
      <c r="D1688" s="360">
        <v>4012</v>
      </c>
      <c r="E1688" s="360" t="s">
        <v>1149</v>
      </c>
      <c r="F1688" s="360" t="s">
        <v>552</v>
      </c>
      <c r="G1688" s="360" t="s">
        <v>298</v>
      </c>
      <c r="H1688" s="360" t="s">
        <v>41</v>
      </c>
      <c r="I1688" s="360" t="s">
        <v>422</v>
      </c>
      <c r="J1688" s="360" t="s">
        <v>1125</v>
      </c>
      <c r="K1688" s="360" t="s">
        <v>1171</v>
      </c>
      <c r="L1688" s="360" t="s">
        <v>32</v>
      </c>
      <c r="M1688" s="361">
        <v>228320400</v>
      </c>
    </row>
    <row r="1689" spans="1:13">
      <c r="A1689" s="360" t="s">
        <v>12068</v>
      </c>
      <c r="B1689" s="360" t="s">
        <v>2364</v>
      </c>
      <c r="C1689" s="360" t="s">
        <v>920</v>
      </c>
      <c r="D1689" s="360">
        <v>4012</v>
      </c>
      <c r="E1689" s="360" t="s">
        <v>1149</v>
      </c>
      <c r="F1689" s="360" t="s">
        <v>552</v>
      </c>
      <c r="G1689" s="360" t="s">
        <v>298</v>
      </c>
      <c r="H1689" s="360" t="s">
        <v>41</v>
      </c>
      <c r="I1689" s="360" t="s">
        <v>422</v>
      </c>
      <c r="J1689" s="360" t="s">
        <v>1125</v>
      </c>
      <c r="K1689" s="360" t="s">
        <v>290</v>
      </c>
      <c r="L1689" s="360" t="s">
        <v>32</v>
      </c>
      <c r="M1689" s="361">
        <v>249064200</v>
      </c>
    </row>
    <row r="1690" spans="1:13">
      <c r="A1690" s="360" t="s">
        <v>12069</v>
      </c>
      <c r="B1690" s="360" t="s">
        <v>2365</v>
      </c>
      <c r="C1690" s="360" t="s">
        <v>920</v>
      </c>
      <c r="D1690" s="360">
        <v>4012</v>
      </c>
      <c r="E1690" s="360" t="s">
        <v>1149</v>
      </c>
      <c r="F1690" s="360" t="s">
        <v>552</v>
      </c>
      <c r="G1690" s="360" t="s">
        <v>298</v>
      </c>
      <c r="H1690" s="360" t="s">
        <v>41</v>
      </c>
      <c r="I1690" s="360" t="s">
        <v>422</v>
      </c>
      <c r="J1690" s="360" t="s">
        <v>1125</v>
      </c>
      <c r="K1690" s="360" t="s">
        <v>291</v>
      </c>
      <c r="L1690" s="360" t="s">
        <v>32</v>
      </c>
      <c r="M1690" s="361">
        <v>207553500</v>
      </c>
    </row>
    <row r="1691" spans="1:13">
      <c r="A1691" s="360" t="s">
        <v>12070</v>
      </c>
      <c r="B1691" s="360" t="s">
        <v>2366</v>
      </c>
      <c r="C1691" s="360" t="s">
        <v>920</v>
      </c>
      <c r="D1691" s="360">
        <v>4012</v>
      </c>
      <c r="E1691" s="360" t="s">
        <v>1149</v>
      </c>
      <c r="F1691" s="360" t="s">
        <v>552</v>
      </c>
      <c r="G1691" s="360" t="s">
        <v>298</v>
      </c>
      <c r="H1691" s="360" t="s">
        <v>41</v>
      </c>
      <c r="I1691" s="360" t="s">
        <v>422</v>
      </c>
      <c r="J1691" s="360" t="s">
        <v>1125</v>
      </c>
      <c r="K1691" s="360" t="s">
        <v>1170</v>
      </c>
      <c r="L1691" s="360" t="s">
        <v>218</v>
      </c>
      <c r="M1691" s="361">
        <v>767936400</v>
      </c>
    </row>
    <row r="1692" spans="1:13">
      <c r="A1692" s="360" t="s">
        <v>12071</v>
      </c>
      <c r="B1692" s="360" t="s">
        <v>2367</v>
      </c>
      <c r="C1692" s="360" t="s">
        <v>920</v>
      </c>
      <c r="D1692" s="360">
        <v>4012</v>
      </c>
      <c r="E1692" s="360" t="s">
        <v>1149</v>
      </c>
      <c r="F1692" s="360" t="s">
        <v>552</v>
      </c>
      <c r="G1692" s="360" t="s">
        <v>298</v>
      </c>
      <c r="H1692" s="360" t="s">
        <v>41</v>
      </c>
      <c r="I1692" s="360" t="s">
        <v>422</v>
      </c>
      <c r="J1692" s="360" t="s">
        <v>1125</v>
      </c>
      <c r="K1692" s="360" t="s">
        <v>1171</v>
      </c>
      <c r="L1692" s="360" t="s">
        <v>218</v>
      </c>
      <c r="M1692" s="361">
        <v>668306100</v>
      </c>
    </row>
    <row r="1693" spans="1:13">
      <c r="A1693" s="360" t="s">
        <v>12072</v>
      </c>
      <c r="B1693" s="360" t="s">
        <v>2368</v>
      </c>
      <c r="C1693" s="360" t="s">
        <v>920</v>
      </c>
      <c r="D1693" s="360">
        <v>4012</v>
      </c>
      <c r="E1693" s="360" t="s">
        <v>1149</v>
      </c>
      <c r="F1693" s="360" t="s">
        <v>552</v>
      </c>
      <c r="G1693" s="360" t="s">
        <v>298</v>
      </c>
      <c r="H1693" s="360" t="s">
        <v>41</v>
      </c>
      <c r="I1693" s="360" t="s">
        <v>422</v>
      </c>
      <c r="J1693" s="360" t="s">
        <v>1125</v>
      </c>
      <c r="K1693" s="360" t="s">
        <v>290</v>
      </c>
      <c r="L1693" s="360" t="s">
        <v>218</v>
      </c>
      <c r="M1693" s="361">
        <v>664171200</v>
      </c>
    </row>
    <row r="1694" spans="1:13">
      <c r="A1694" s="360" t="s">
        <v>12073</v>
      </c>
      <c r="B1694" s="360" t="s">
        <v>2369</v>
      </c>
      <c r="C1694" s="360" t="s">
        <v>920</v>
      </c>
      <c r="D1694" s="360">
        <v>4012</v>
      </c>
      <c r="E1694" s="360" t="s">
        <v>1149</v>
      </c>
      <c r="F1694" s="360" t="s">
        <v>552</v>
      </c>
      <c r="G1694" s="360" t="s">
        <v>298</v>
      </c>
      <c r="H1694" s="360" t="s">
        <v>41</v>
      </c>
      <c r="I1694" s="360" t="s">
        <v>422</v>
      </c>
      <c r="J1694" s="360" t="s">
        <v>1125</v>
      </c>
      <c r="K1694" s="360" t="s">
        <v>291</v>
      </c>
      <c r="L1694" s="360" t="s">
        <v>218</v>
      </c>
      <c r="M1694" s="361">
        <v>564540900</v>
      </c>
    </row>
    <row r="1695" spans="1:13">
      <c r="A1695" s="360" t="s">
        <v>12074</v>
      </c>
      <c r="B1695" s="360" t="s">
        <v>2358</v>
      </c>
      <c r="C1695" s="360" t="s">
        <v>920</v>
      </c>
      <c r="D1695" s="360">
        <v>4012</v>
      </c>
      <c r="E1695" s="360" t="s">
        <v>1149</v>
      </c>
      <c r="F1695" s="360" t="s">
        <v>552</v>
      </c>
      <c r="G1695" s="360" t="s">
        <v>298</v>
      </c>
      <c r="H1695" s="360" t="s">
        <v>41</v>
      </c>
      <c r="I1695" s="360" t="s">
        <v>423</v>
      </c>
      <c r="J1695" s="360" t="s">
        <v>1126</v>
      </c>
      <c r="K1695" s="360" t="s">
        <v>1170</v>
      </c>
      <c r="L1695" s="360" t="s">
        <v>34</v>
      </c>
      <c r="M1695" s="361">
        <v>498128400</v>
      </c>
    </row>
    <row r="1696" spans="1:13">
      <c r="A1696" s="360" t="s">
        <v>12075</v>
      </c>
      <c r="B1696" s="360" t="s">
        <v>2359</v>
      </c>
      <c r="C1696" s="360" t="s">
        <v>920</v>
      </c>
      <c r="D1696" s="360">
        <v>4012</v>
      </c>
      <c r="E1696" s="360" t="s">
        <v>1149</v>
      </c>
      <c r="F1696" s="360" t="s">
        <v>552</v>
      </c>
      <c r="G1696" s="360" t="s">
        <v>298</v>
      </c>
      <c r="H1696" s="360" t="s">
        <v>41</v>
      </c>
      <c r="I1696" s="360" t="s">
        <v>423</v>
      </c>
      <c r="J1696" s="360" t="s">
        <v>1126</v>
      </c>
      <c r="K1696" s="360" t="s">
        <v>1171</v>
      </c>
      <c r="L1696" s="360" t="s">
        <v>34</v>
      </c>
      <c r="M1696" s="361">
        <v>431715900</v>
      </c>
    </row>
    <row r="1697" spans="1:13">
      <c r="A1697" s="360" t="s">
        <v>12076</v>
      </c>
      <c r="B1697" s="360" t="s">
        <v>2360</v>
      </c>
      <c r="C1697" s="360" t="s">
        <v>920</v>
      </c>
      <c r="D1697" s="360">
        <v>4012</v>
      </c>
      <c r="E1697" s="360" t="s">
        <v>1149</v>
      </c>
      <c r="F1697" s="360" t="s">
        <v>552</v>
      </c>
      <c r="G1697" s="360" t="s">
        <v>298</v>
      </c>
      <c r="H1697" s="360" t="s">
        <v>41</v>
      </c>
      <c r="I1697" s="360" t="s">
        <v>423</v>
      </c>
      <c r="J1697" s="360" t="s">
        <v>1126</v>
      </c>
      <c r="K1697" s="360" t="s">
        <v>290</v>
      </c>
      <c r="L1697" s="360" t="s">
        <v>34</v>
      </c>
      <c r="M1697" s="361">
        <v>435850800</v>
      </c>
    </row>
    <row r="1698" spans="1:13">
      <c r="A1698" s="360" t="s">
        <v>12077</v>
      </c>
      <c r="B1698" s="360" t="s">
        <v>2361</v>
      </c>
      <c r="C1698" s="360" t="s">
        <v>920</v>
      </c>
      <c r="D1698" s="360">
        <v>4012</v>
      </c>
      <c r="E1698" s="360" t="s">
        <v>1149</v>
      </c>
      <c r="F1698" s="360" t="s">
        <v>552</v>
      </c>
      <c r="G1698" s="360" t="s">
        <v>298</v>
      </c>
      <c r="H1698" s="360" t="s">
        <v>41</v>
      </c>
      <c r="I1698" s="360" t="s">
        <v>423</v>
      </c>
      <c r="J1698" s="360" t="s">
        <v>1126</v>
      </c>
      <c r="K1698" s="360" t="s">
        <v>291</v>
      </c>
      <c r="L1698" s="360" t="s">
        <v>34</v>
      </c>
      <c r="M1698" s="361">
        <v>369438300</v>
      </c>
    </row>
    <row r="1699" spans="1:13">
      <c r="A1699" s="360" t="s">
        <v>12078</v>
      </c>
      <c r="B1699" s="360" t="s">
        <v>2362</v>
      </c>
      <c r="C1699" s="360" t="s">
        <v>920</v>
      </c>
      <c r="D1699" s="360">
        <v>4012</v>
      </c>
      <c r="E1699" s="360" t="s">
        <v>1149</v>
      </c>
      <c r="F1699" s="360" t="s">
        <v>552</v>
      </c>
      <c r="G1699" s="360" t="s">
        <v>298</v>
      </c>
      <c r="H1699" s="360" t="s">
        <v>41</v>
      </c>
      <c r="I1699" s="360" t="s">
        <v>423</v>
      </c>
      <c r="J1699" s="360" t="s">
        <v>1126</v>
      </c>
      <c r="K1699" s="360" t="s">
        <v>1170</v>
      </c>
      <c r="L1699" s="360" t="s">
        <v>32</v>
      </c>
      <c r="M1699" s="361">
        <v>269831100</v>
      </c>
    </row>
    <row r="1700" spans="1:13">
      <c r="A1700" s="360" t="s">
        <v>12079</v>
      </c>
      <c r="B1700" s="360" t="s">
        <v>2363</v>
      </c>
      <c r="C1700" s="360" t="s">
        <v>920</v>
      </c>
      <c r="D1700" s="360">
        <v>4012</v>
      </c>
      <c r="E1700" s="360" t="s">
        <v>1149</v>
      </c>
      <c r="F1700" s="360" t="s">
        <v>552</v>
      </c>
      <c r="G1700" s="360" t="s">
        <v>298</v>
      </c>
      <c r="H1700" s="360" t="s">
        <v>41</v>
      </c>
      <c r="I1700" s="360" t="s">
        <v>423</v>
      </c>
      <c r="J1700" s="360" t="s">
        <v>1126</v>
      </c>
      <c r="K1700" s="360" t="s">
        <v>1171</v>
      </c>
      <c r="L1700" s="360" t="s">
        <v>32</v>
      </c>
      <c r="M1700" s="361">
        <v>228320400</v>
      </c>
    </row>
    <row r="1701" spans="1:13">
      <c r="A1701" s="360" t="s">
        <v>12080</v>
      </c>
      <c r="B1701" s="360" t="s">
        <v>2364</v>
      </c>
      <c r="C1701" s="360" t="s">
        <v>920</v>
      </c>
      <c r="D1701" s="360">
        <v>4012</v>
      </c>
      <c r="E1701" s="360" t="s">
        <v>1149</v>
      </c>
      <c r="F1701" s="360" t="s">
        <v>552</v>
      </c>
      <c r="G1701" s="360" t="s">
        <v>298</v>
      </c>
      <c r="H1701" s="360" t="s">
        <v>41</v>
      </c>
      <c r="I1701" s="360" t="s">
        <v>423</v>
      </c>
      <c r="J1701" s="360" t="s">
        <v>1126</v>
      </c>
      <c r="K1701" s="360" t="s">
        <v>290</v>
      </c>
      <c r="L1701" s="360" t="s">
        <v>32</v>
      </c>
      <c r="M1701" s="361">
        <v>249064200</v>
      </c>
    </row>
    <row r="1702" spans="1:13">
      <c r="A1702" s="360" t="s">
        <v>12081</v>
      </c>
      <c r="B1702" s="360" t="s">
        <v>2365</v>
      </c>
      <c r="C1702" s="360" t="s">
        <v>920</v>
      </c>
      <c r="D1702" s="360">
        <v>4012</v>
      </c>
      <c r="E1702" s="360" t="s">
        <v>1149</v>
      </c>
      <c r="F1702" s="360" t="s">
        <v>552</v>
      </c>
      <c r="G1702" s="360" t="s">
        <v>298</v>
      </c>
      <c r="H1702" s="360" t="s">
        <v>41</v>
      </c>
      <c r="I1702" s="360" t="s">
        <v>423</v>
      </c>
      <c r="J1702" s="360" t="s">
        <v>1126</v>
      </c>
      <c r="K1702" s="360" t="s">
        <v>291</v>
      </c>
      <c r="L1702" s="360" t="s">
        <v>32</v>
      </c>
      <c r="M1702" s="361">
        <v>207553500</v>
      </c>
    </row>
    <row r="1703" spans="1:13">
      <c r="A1703" s="360" t="s">
        <v>12082</v>
      </c>
      <c r="B1703" s="360" t="s">
        <v>2366</v>
      </c>
      <c r="C1703" s="360" t="s">
        <v>920</v>
      </c>
      <c r="D1703" s="360">
        <v>4012</v>
      </c>
      <c r="E1703" s="360" t="s">
        <v>1149</v>
      </c>
      <c r="F1703" s="360" t="s">
        <v>552</v>
      </c>
      <c r="G1703" s="360" t="s">
        <v>298</v>
      </c>
      <c r="H1703" s="360" t="s">
        <v>41</v>
      </c>
      <c r="I1703" s="360" t="s">
        <v>423</v>
      </c>
      <c r="J1703" s="360" t="s">
        <v>1126</v>
      </c>
      <c r="K1703" s="360" t="s">
        <v>1170</v>
      </c>
      <c r="L1703" s="360" t="s">
        <v>218</v>
      </c>
      <c r="M1703" s="361">
        <v>767936400</v>
      </c>
    </row>
    <row r="1704" spans="1:13">
      <c r="A1704" s="360" t="s">
        <v>12083</v>
      </c>
      <c r="B1704" s="360" t="s">
        <v>2367</v>
      </c>
      <c r="C1704" s="360" t="s">
        <v>920</v>
      </c>
      <c r="D1704" s="360">
        <v>4012</v>
      </c>
      <c r="E1704" s="360" t="s">
        <v>1149</v>
      </c>
      <c r="F1704" s="360" t="s">
        <v>552</v>
      </c>
      <c r="G1704" s="360" t="s">
        <v>298</v>
      </c>
      <c r="H1704" s="360" t="s">
        <v>41</v>
      </c>
      <c r="I1704" s="360" t="s">
        <v>423</v>
      </c>
      <c r="J1704" s="360" t="s">
        <v>1126</v>
      </c>
      <c r="K1704" s="360" t="s">
        <v>1171</v>
      </c>
      <c r="L1704" s="360" t="s">
        <v>218</v>
      </c>
      <c r="M1704" s="361">
        <v>668306100</v>
      </c>
    </row>
    <row r="1705" spans="1:13">
      <c r="A1705" s="360" t="s">
        <v>12084</v>
      </c>
      <c r="B1705" s="360" t="s">
        <v>2368</v>
      </c>
      <c r="C1705" s="360" t="s">
        <v>920</v>
      </c>
      <c r="D1705" s="360">
        <v>4012</v>
      </c>
      <c r="E1705" s="360" t="s">
        <v>1149</v>
      </c>
      <c r="F1705" s="360" t="s">
        <v>552</v>
      </c>
      <c r="G1705" s="360" t="s">
        <v>298</v>
      </c>
      <c r="H1705" s="360" t="s">
        <v>41</v>
      </c>
      <c r="I1705" s="360" t="s">
        <v>423</v>
      </c>
      <c r="J1705" s="360" t="s">
        <v>1126</v>
      </c>
      <c r="K1705" s="360" t="s">
        <v>290</v>
      </c>
      <c r="L1705" s="360" t="s">
        <v>218</v>
      </c>
      <c r="M1705" s="361">
        <v>664171200</v>
      </c>
    </row>
    <row r="1706" spans="1:13">
      <c r="A1706" s="360" t="s">
        <v>12085</v>
      </c>
      <c r="B1706" s="360" t="s">
        <v>2369</v>
      </c>
      <c r="C1706" s="360" t="s">
        <v>920</v>
      </c>
      <c r="D1706" s="360">
        <v>4012</v>
      </c>
      <c r="E1706" s="360" t="s">
        <v>1149</v>
      </c>
      <c r="F1706" s="360" t="s">
        <v>552</v>
      </c>
      <c r="G1706" s="360" t="s">
        <v>298</v>
      </c>
      <c r="H1706" s="360" t="s">
        <v>41</v>
      </c>
      <c r="I1706" s="360" t="s">
        <v>423</v>
      </c>
      <c r="J1706" s="360" t="s">
        <v>1126</v>
      </c>
      <c r="K1706" s="360" t="s">
        <v>291</v>
      </c>
      <c r="L1706" s="360" t="s">
        <v>218</v>
      </c>
      <c r="M1706" s="361">
        <v>564540900</v>
      </c>
    </row>
    <row r="1707" spans="1:13">
      <c r="A1707" s="360" t="s">
        <v>12086</v>
      </c>
      <c r="B1707" s="360" t="s">
        <v>2358</v>
      </c>
      <c r="C1707" s="360" t="s">
        <v>920</v>
      </c>
      <c r="D1707" s="360">
        <v>4012</v>
      </c>
      <c r="E1707" s="360" t="s">
        <v>1149</v>
      </c>
      <c r="F1707" s="360" t="s">
        <v>552</v>
      </c>
      <c r="G1707" s="360" t="s">
        <v>298</v>
      </c>
      <c r="H1707" s="360" t="s">
        <v>41</v>
      </c>
      <c r="I1707" s="360" t="s">
        <v>424</v>
      </c>
      <c r="J1707" s="360" t="s">
        <v>1127</v>
      </c>
      <c r="K1707" s="360" t="s">
        <v>1170</v>
      </c>
      <c r="L1707" s="360" t="s">
        <v>34</v>
      </c>
      <c r="M1707" s="361">
        <v>498128400</v>
      </c>
    </row>
    <row r="1708" spans="1:13">
      <c r="A1708" s="360" t="s">
        <v>12087</v>
      </c>
      <c r="B1708" s="360" t="s">
        <v>2359</v>
      </c>
      <c r="C1708" s="360" t="s">
        <v>920</v>
      </c>
      <c r="D1708" s="360">
        <v>4012</v>
      </c>
      <c r="E1708" s="360" t="s">
        <v>1149</v>
      </c>
      <c r="F1708" s="360" t="s">
        <v>552</v>
      </c>
      <c r="G1708" s="360" t="s">
        <v>298</v>
      </c>
      <c r="H1708" s="360" t="s">
        <v>41</v>
      </c>
      <c r="I1708" s="360" t="s">
        <v>424</v>
      </c>
      <c r="J1708" s="360" t="s">
        <v>1127</v>
      </c>
      <c r="K1708" s="360" t="s">
        <v>1171</v>
      </c>
      <c r="L1708" s="360" t="s">
        <v>34</v>
      </c>
      <c r="M1708" s="361">
        <v>431715900</v>
      </c>
    </row>
    <row r="1709" spans="1:13">
      <c r="A1709" s="360" t="s">
        <v>12088</v>
      </c>
      <c r="B1709" s="360" t="s">
        <v>2360</v>
      </c>
      <c r="C1709" s="360" t="s">
        <v>920</v>
      </c>
      <c r="D1709" s="360">
        <v>4012</v>
      </c>
      <c r="E1709" s="360" t="s">
        <v>1149</v>
      </c>
      <c r="F1709" s="360" t="s">
        <v>552</v>
      </c>
      <c r="G1709" s="360" t="s">
        <v>298</v>
      </c>
      <c r="H1709" s="360" t="s">
        <v>41</v>
      </c>
      <c r="I1709" s="360" t="s">
        <v>424</v>
      </c>
      <c r="J1709" s="360" t="s">
        <v>1127</v>
      </c>
      <c r="K1709" s="360" t="s">
        <v>290</v>
      </c>
      <c r="L1709" s="360" t="s">
        <v>34</v>
      </c>
      <c r="M1709" s="361">
        <v>435850800</v>
      </c>
    </row>
    <row r="1710" spans="1:13">
      <c r="A1710" s="360" t="s">
        <v>12089</v>
      </c>
      <c r="B1710" s="360" t="s">
        <v>2361</v>
      </c>
      <c r="C1710" s="360" t="s">
        <v>920</v>
      </c>
      <c r="D1710" s="360">
        <v>4012</v>
      </c>
      <c r="E1710" s="360" t="s">
        <v>1149</v>
      </c>
      <c r="F1710" s="360" t="s">
        <v>552</v>
      </c>
      <c r="G1710" s="360" t="s">
        <v>298</v>
      </c>
      <c r="H1710" s="360" t="s">
        <v>41</v>
      </c>
      <c r="I1710" s="360" t="s">
        <v>424</v>
      </c>
      <c r="J1710" s="360" t="s">
        <v>1127</v>
      </c>
      <c r="K1710" s="360" t="s">
        <v>291</v>
      </c>
      <c r="L1710" s="360" t="s">
        <v>34</v>
      </c>
      <c r="M1710" s="361">
        <v>369438300</v>
      </c>
    </row>
    <row r="1711" spans="1:13">
      <c r="A1711" s="360" t="s">
        <v>12090</v>
      </c>
      <c r="B1711" s="360" t="s">
        <v>2362</v>
      </c>
      <c r="C1711" s="360" t="s">
        <v>920</v>
      </c>
      <c r="D1711" s="360">
        <v>4012</v>
      </c>
      <c r="E1711" s="360" t="s">
        <v>1149</v>
      </c>
      <c r="F1711" s="360" t="s">
        <v>552</v>
      </c>
      <c r="G1711" s="360" t="s">
        <v>298</v>
      </c>
      <c r="H1711" s="360" t="s">
        <v>41</v>
      </c>
      <c r="I1711" s="360" t="s">
        <v>424</v>
      </c>
      <c r="J1711" s="360" t="s">
        <v>1127</v>
      </c>
      <c r="K1711" s="360" t="s">
        <v>1170</v>
      </c>
      <c r="L1711" s="360" t="s">
        <v>32</v>
      </c>
      <c r="M1711" s="361">
        <v>269831100</v>
      </c>
    </row>
    <row r="1712" spans="1:13">
      <c r="A1712" s="360" t="s">
        <v>12091</v>
      </c>
      <c r="B1712" s="360" t="s">
        <v>2363</v>
      </c>
      <c r="C1712" s="360" t="s">
        <v>920</v>
      </c>
      <c r="D1712" s="360">
        <v>4012</v>
      </c>
      <c r="E1712" s="360" t="s">
        <v>1149</v>
      </c>
      <c r="F1712" s="360" t="s">
        <v>552</v>
      </c>
      <c r="G1712" s="360" t="s">
        <v>298</v>
      </c>
      <c r="H1712" s="360" t="s">
        <v>41</v>
      </c>
      <c r="I1712" s="360" t="s">
        <v>424</v>
      </c>
      <c r="J1712" s="360" t="s">
        <v>1127</v>
      </c>
      <c r="K1712" s="360" t="s">
        <v>1171</v>
      </c>
      <c r="L1712" s="360" t="s">
        <v>32</v>
      </c>
      <c r="M1712" s="361">
        <v>228320400</v>
      </c>
    </row>
    <row r="1713" spans="1:13">
      <c r="A1713" s="360" t="s">
        <v>12092</v>
      </c>
      <c r="B1713" s="360" t="s">
        <v>2364</v>
      </c>
      <c r="C1713" s="360" t="s">
        <v>920</v>
      </c>
      <c r="D1713" s="360">
        <v>4012</v>
      </c>
      <c r="E1713" s="360" t="s">
        <v>1149</v>
      </c>
      <c r="F1713" s="360" t="s">
        <v>552</v>
      </c>
      <c r="G1713" s="360" t="s">
        <v>298</v>
      </c>
      <c r="H1713" s="360" t="s">
        <v>41</v>
      </c>
      <c r="I1713" s="360" t="s">
        <v>424</v>
      </c>
      <c r="J1713" s="360" t="s">
        <v>1127</v>
      </c>
      <c r="K1713" s="360" t="s">
        <v>290</v>
      </c>
      <c r="L1713" s="360" t="s">
        <v>32</v>
      </c>
      <c r="M1713" s="361">
        <v>249064200</v>
      </c>
    </row>
    <row r="1714" spans="1:13">
      <c r="A1714" s="360" t="s">
        <v>12093</v>
      </c>
      <c r="B1714" s="360" t="s">
        <v>2365</v>
      </c>
      <c r="C1714" s="360" t="s">
        <v>920</v>
      </c>
      <c r="D1714" s="360">
        <v>4012</v>
      </c>
      <c r="E1714" s="360" t="s">
        <v>1149</v>
      </c>
      <c r="F1714" s="360" t="s">
        <v>552</v>
      </c>
      <c r="G1714" s="360" t="s">
        <v>298</v>
      </c>
      <c r="H1714" s="360" t="s">
        <v>41</v>
      </c>
      <c r="I1714" s="360" t="s">
        <v>424</v>
      </c>
      <c r="J1714" s="360" t="s">
        <v>1127</v>
      </c>
      <c r="K1714" s="360" t="s">
        <v>291</v>
      </c>
      <c r="L1714" s="360" t="s">
        <v>32</v>
      </c>
      <c r="M1714" s="361">
        <v>207553500</v>
      </c>
    </row>
    <row r="1715" spans="1:13">
      <c r="A1715" s="360" t="s">
        <v>12094</v>
      </c>
      <c r="B1715" s="360" t="s">
        <v>2366</v>
      </c>
      <c r="C1715" s="360" t="s">
        <v>920</v>
      </c>
      <c r="D1715" s="360">
        <v>4012</v>
      </c>
      <c r="E1715" s="360" t="s">
        <v>1149</v>
      </c>
      <c r="F1715" s="360" t="s">
        <v>552</v>
      </c>
      <c r="G1715" s="360" t="s">
        <v>298</v>
      </c>
      <c r="H1715" s="360" t="s">
        <v>41</v>
      </c>
      <c r="I1715" s="360" t="s">
        <v>424</v>
      </c>
      <c r="J1715" s="360" t="s">
        <v>1127</v>
      </c>
      <c r="K1715" s="360" t="s">
        <v>1170</v>
      </c>
      <c r="L1715" s="360" t="s">
        <v>218</v>
      </c>
      <c r="M1715" s="361">
        <v>767936400</v>
      </c>
    </row>
    <row r="1716" spans="1:13">
      <c r="A1716" s="360" t="s">
        <v>12095</v>
      </c>
      <c r="B1716" s="360" t="s">
        <v>2367</v>
      </c>
      <c r="C1716" s="360" t="s">
        <v>920</v>
      </c>
      <c r="D1716" s="360">
        <v>4012</v>
      </c>
      <c r="E1716" s="360" t="s">
        <v>1149</v>
      </c>
      <c r="F1716" s="360" t="s">
        <v>552</v>
      </c>
      <c r="G1716" s="360" t="s">
        <v>298</v>
      </c>
      <c r="H1716" s="360" t="s">
        <v>41</v>
      </c>
      <c r="I1716" s="360" t="s">
        <v>424</v>
      </c>
      <c r="J1716" s="360" t="s">
        <v>1127</v>
      </c>
      <c r="K1716" s="360" t="s">
        <v>1171</v>
      </c>
      <c r="L1716" s="360" t="s">
        <v>218</v>
      </c>
      <c r="M1716" s="361">
        <v>668306100</v>
      </c>
    </row>
    <row r="1717" spans="1:13">
      <c r="A1717" s="360" t="s">
        <v>12096</v>
      </c>
      <c r="B1717" s="360" t="s">
        <v>2368</v>
      </c>
      <c r="C1717" s="360" t="s">
        <v>920</v>
      </c>
      <c r="D1717" s="360">
        <v>4012</v>
      </c>
      <c r="E1717" s="360" t="s">
        <v>1149</v>
      </c>
      <c r="F1717" s="360" t="s">
        <v>552</v>
      </c>
      <c r="G1717" s="360" t="s">
        <v>298</v>
      </c>
      <c r="H1717" s="360" t="s">
        <v>41</v>
      </c>
      <c r="I1717" s="360" t="s">
        <v>424</v>
      </c>
      <c r="J1717" s="360" t="s">
        <v>1127</v>
      </c>
      <c r="K1717" s="360" t="s">
        <v>290</v>
      </c>
      <c r="L1717" s="360" t="s">
        <v>218</v>
      </c>
      <c r="M1717" s="361">
        <v>664171200</v>
      </c>
    </row>
    <row r="1718" spans="1:13">
      <c r="A1718" s="360" t="s">
        <v>12097</v>
      </c>
      <c r="B1718" s="360" t="s">
        <v>2369</v>
      </c>
      <c r="C1718" s="360" t="s">
        <v>920</v>
      </c>
      <c r="D1718" s="360">
        <v>4012</v>
      </c>
      <c r="E1718" s="360" t="s">
        <v>1149</v>
      </c>
      <c r="F1718" s="360" t="s">
        <v>552</v>
      </c>
      <c r="G1718" s="360" t="s">
        <v>298</v>
      </c>
      <c r="H1718" s="360" t="s">
        <v>41</v>
      </c>
      <c r="I1718" s="360" t="s">
        <v>424</v>
      </c>
      <c r="J1718" s="360" t="s">
        <v>1127</v>
      </c>
      <c r="K1718" s="360" t="s">
        <v>291</v>
      </c>
      <c r="L1718" s="360" t="s">
        <v>218</v>
      </c>
      <c r="M1718" s="361">
        <v>564540900</v>
      </c>
    </row>
    <row r="1719" spans="1:13">
      <c r="A1719" s="360" t="s">
        <v>12098</v>
      </c>
      <c r="B1719" s="360" t="s">
        <v>2358</v>
      </c>
      <c r="C1719" s="360" t="s">
        <v>920</v>
      </c>
      <c r="D1719" s="360">
        <v>4012</v>
      </c>
      <c r="E1719" s="360" t="s">
        <v>1149</v>
      </c>
      <c r="F1719" s="360" t="s">
        <v>552</v>
      </c>
      <c r="G1719" s="360" t="s">
        <v>298</v>
      </c>
      <c r="H1719" s="360" t="s">
        <v>41</v>
      </c>
      <c r="I1719" s="360" t="s">
        <v>425</v>
      </c>
      <c r="J1719" s="360" t="s">
        <v>1128</v>
      </c>
      <c r="K1719" s="360" t="s">
        <v>1170</v>
      </c>
      <c r="L1719" s="360" t="s">
        <v>34</v>
      </c>
      <c r="M1719" s="361">
        <v>498128400</v>
      </c>
    </row>
    <row r="1720" spans="1:13">
      <c r="A1720" s="360" t="s">
        <v>12099</v>
      </c>
      <c r="B1720" s="360" t="s">
        <v>2359</v>
      </c>
      <c r="C1720" s="360" t="s">
        <v>920</v>
      </c>
      <c r="D1720" s="360">
        <v>4012</v>
      </c>
      <c r="E1720" s="360" t="s">
        <v>1149</v>
      </c>
      <c r="F1720" s="360" t="s">
        <v>552</v>
      </c>
      <c r="G1720" s="360" t="s">
        <v>298</v>
      </c>
      <c r="H1720" s="360" t="s">
        <v>41</v>
      </c>
      <c r="I1720" s="360" t="s">
        <v>425</v>
      </c>
      <c r="J1720" s="360" t="s">
        <v>1128</v>
      </c>
      <c r="K1720" s="360" t="s">
        <v>1171</v>
      </c>
      <c r="L1720" s="360" t="s">
        <v>34</v>
      </c>
      <c r="M1720" s="361">
        <v>431715900</v>
      </c>
    </row>
    <row r="1721" spans="1:13">
      <c r="A1721" s="360" t="s">
        <v>12100</v>
      </c>
      <c r="B1721" s="360" t="s">
        <v>2360</v>
      </c>
      <c r="C1721" s="360" t="s">
        <v>920</v>
      </c>
      <c r="D1721" s="360">
        <v>4012</v>
      </c>
      <c r="E1721" s="360" t="s">
        <v>1149</v>
      </c>
      <c r="F1721" s="360" t="s">
        <v>552</v>
      </c>
      <c r="G1721" s="360" t="s">
        <v>298</v>
      </c>
      <c r="H1721" s="360" t="s">
        <v>41</v>
      </c>
      <c r="I1721" s="360" t="s">
        <v>425</v>
      </c>
      <c r="J1721" s="360" t="s">
        <v>1128</v>
      </c>
      <c r="K1721" s="360" t="s">
        <v>290</v>
      </c>
      <c r="L1721" s="360" t="s">
        <v>34</v>
      </c>
      <c r="M1721" s="361">
        <v>435850800</v>
      </c>
    </row>
    <row r="1722" spans="1:13">
      <c r="A1722" s="360" t="s">
        <v>12101</v>
      </c>
      <c r="B1722" s="360" t="s">
        <v>2361</v>
      </c>
      <c r="C1722" s="360" t="s">
        <v>920</v>
      </c>
      <c r="D1722" s="360">
        <v>4012</v>
      </c>
      <c r="E1722" s="360" t="s">
        <v>1149</v>
      </c>
      <c r="F1722" s="360" t="s">
        <v>552</v>
      </c>
      <c r="G1722" s="360" t="s">
        <v>298</v>
      </c>
      <c r="H1722" s="360" t="s">
        <v>41</v>
      </c>
      <c r="I1722" s="360" t="s">
        <v>425</v>
      </c>
      <c r="J1722" s="360" t="s">
        <v>1128</v>
      </c>
      <c r="K1722" s="360" t="s">
        <v>291</v>
      </c>
      <c r="L1722" s="360" t="s">
        <v>34</v>
      </c>
      <c r="M1722" s="361">
        <v>369438300</v>
      </c>
    </row>
    <row r="1723" spans="1:13">
      <c r="A1723" s="360" t="s">
        <v>12102</v>
      </c>
      <c r="B1723" s="360" t="s">
        <v>2362</v>
      </c>
      <c r="C1723" s="360" t="s">
        <v>920</v>
      </c>
      <c r="D1723" s="360">
        <v>4012</v>
      </c>
      <c r="E1723" s="360" t="s">
        <v>1149</v>
      </c>
      <c r="F1723" s="360" t="s">
        <v>552</v>
      </c>
      <c r="G1723" s="360" t="s">
        <v>298</v>
      </c>
      <c r="H1723" s="360" t="s">
        <v>41</v>
      </c>
      <c r="I1723" s="360" t="s">
        <v>425</v>
      </c>
      <c r="J1723" s="360" t="s">
        <v>1128</v>
      </c>
      <c r="K1723" s="360" t="s">
        <v>1170</v>
      </c>
      <c r="L1723" s="360" t="s">
        <v>32</v>
      </c>
      <c r="M1723" s="361">
        <v>269831100</v>
      </c>
    </row>
    <row r="1724" spans="1:13">
      <c r="A1724" s="360" t="s">
        <v>12103</v>
      </c>
      <c r="B1724" s="360" t="s">
        <v>2363</v>
      </c>
      <c r="C1724" s="360" t="s">
        <v>920</v>
      </c>
      <c r="D1724" s="360">
        <v>4012</v>
      </c>
      <c r="E1724" s="360" t="s">
        <v>1149</v>
      </c>
      <c r="F1724" s="360" t="s">
        <v>552</v>
      </c>
      <c r="G1724" s="360" t="s">
        <v>298</v>
      </c>
      <c r="H1724" s="360" t="s">
        <v>41</v>
      </c>
      <c r="I1724" s="360" t="s">
        <v>425</v>
      </c>
      <c r="J1724" s="360" t="s">
        <v>1128</v>
      </c>
      <c r="K1724" s="360" t="s">
        <v>1171</v>
      </c>
      <c r="L1724" s="360" t="s">
        <v>32</v>
      </c>
      <c r="M1724" s="361">
        <v>228320400</v>
      </c>
    </row>
    <row r="1725" spans="1:13">
      <c r="A1725" s="360" t="s">
        <v>12104</v>
      </c>
      <c r="B1725" s="360" t="s">
        <v>2364</v>
      </c>
      <c r="C1725" s="360" t="s">
        <v>920</v>
      </c>
      <c r="D1725" s="360">
        <v>4012</v>
      </c>
      <c r="E1725" s="360" t="s">
        <v>1149</v>
      </c>
      <c r="F1725" s="360" t="s">
        <v>552</v>
      </c>
      <c r="G1725" s="360" t="s">
        <v>298</v>
      </c>
      <c r="H1725" s="360" t="s">
        <v>41</v>
      </c>
      <c r="I1725" s="360" t="s">
        <v>425</v>
      </c>
      <c r="J1725" s="360" t="s">
        <v>1128</v>
      </c>
      <c r="K1725" s="360" t="s">
        <v>290</v>
      </c>
      <c r="L1725" s="360" t="s">
        <v>32</v>
      </c>
      <c r="M1725" s="361">
        <v>249064200</v>
      </c>
    </row>
    <row r="1726" spans="1:13">
      <c r="A1726" s="360" t="s">
        <v>12105</v>
      </c>
      <c r="B1726" s="360" t="s">
        <v>2365</v>
      </c>
      <c r="C1726" s="360" t="s">
        <v>920</v>
      </c>
      <c r="D1726" s="360">
        <v>4012</v>
      </c>
      <c r="E1726" s="360" t="s">
        <v>1149</v>
      </c>
      <c r="F1726" s="360" t="s">
        <v>552</v>
      </c>
      <c r="G1726" s="360" t="s">
        <v>298</v>
      </c>
      <c r="H1726" s="360" t="s">
        <v>41</v>
      </c>
      <c r="I1726" s="360" t="s">
        <v>425</v>
      </c>
      <c r="J1726" s="360" t="s">
        <v>1128</v>
      </c>
      <c r="K1726" s="360" t="s">
        <v>291</v>
      </c>
      <c r="L1726" s="360" t="s">
        <v>32</v>
      </c>
      <c r="M1726" s="361">
        <v>207553500</v>
      </c>
    </row>
    <row r="1727" spans="1:13">
      <c r="A1727" s="360" t="s">
        <v>12106</v>
      </c>
      <c r="B1727" s="360" t="s">
        <v>2366</v>
      </c>
      <c r="C1727" s="360" t="s">
        <v>920</v>
      </c>
      <c r="D1727" s="360">
        <v>4012</v>
      </c>
      <c r="E1727" s="360" t="s">
        <v>1149</v>
      </c>
      <c r="F1727" s="360" t="s">
        <v>552</v>
      </c>
      <c r="G1727" s="360" t="s">
        <v>298</v>
      </c>
      <c r="H1727" s="360" t="s">
        <v>41</v>
      </c>
      <c r="I1727" s="360" t="s">
        <v>425</v>
      </c>
      <c r="J1727" s="360" t="s">
        <v>1128</v>
      </c>
      <c r="K1727" s="360" t="s">
        <v>1170</v>
      </c>
      <c r="L1727" s="360" t="s">
        <v>218</v>
      </c>
      <c r="M1727" s="361">
        <v>767936400</v>
      </c>
    </row>
    <row r="1728" spans="1:13">
      <c r="A1728" s="360" t="s">
        <v>12107</v>
      </c>
      <c r="B1728" s="360" t="s">
        <v>2367</v>
      </c>
      <c r="C1728" s="360" t="s">
        <v>920</v>
      </c>
      <c r="D1728" s="360">
        <v>4012</v>
      </c>
      <c r="E1728" s="360" t="s">
        <v>1149</v>
      </c>
      <c r="F1728" s="360" t="s">
        <v>552</v>
      </c>
      <c r="G1728" s="360" t="s">
        <v>298</v>
      </c>
      <c r="H1728" s="360" t="s">
        <v>41</v>
      </c>
      <c r="I1728" s="360" t="s">
        <v>425</v>
      </c>
      <c r="J1728" s="360" t="s">
        <v>1128</v>
      </c>
      <c r="K1728" s="360" t="s">
        <v>1171</v>
      </c>
      <c r="L1728" s="360" t="s">
        <v>218</v>
      </c>
      <c r="M1728" s="361">
        <v>668306100</v>
      </c>
    </row>
    <row r="1729" spans="1:13">
      <c r="A1729" s="360" t="s">
        <v>12108</v>
      </c>
      <c r="B1729" s="360" t="s">
        <v>2368</v>
      </c>
      <c r="C1729" s="360" t="s">
        <v>920</v>
      </c>
      <c r="D1729" s="360">
        <v>4012</v>
      </c>
      <c r="E1729" s="360" t="s">
        <v>1149</v>
      </c>
      <c r="F1729" s="360" t="s">
        <v>552</v>
      </c>
      <c r="G1729" s="360" t="s">
        <v>298</v>
      </c>
      <c r="H1729" s="360" t="s">
        <v>41</v>
      </c>
      <c r="I1729" s="360" t="s">
        <v>425</v>
      </c>
      <c r="J1729" s="360" t="s">
        <v>1128</v>
      </c>
      <c r="K1729" s="360" t="s">
        <v>290</v>
      </c>
      <c r="L1729" s="360" t="s">
        <v>218</v>
      </c>
      <c r="M1729" s="361">
        <v>664171200</v>
      </c>
    </row>
    <row r="1730" spans="1:13">
      <c r="A1730" s="360" t="s">
        <v>12109</v>
      </c>
      <c r="B1730" s="360" t="s">
        <v>2369</v>
      </c>
      <c r="C1730" s="360" t="s">
        <v>920</v>
      </c>
      <c r="D1730" s="360">
        <v>4012</v>
      </c>
      <c r="E1730" s="360" t="s">
        <v>1149</v>
      </c>
      <c r="F1730" s="360" t="s">
        <v>552</v>
      </c>
      <c r="G1730" s="360" t="s">
        <v>298</v>
      </c>
      <c r="H1730" s="360" t="s">
        <v>41</v>
      </c>
      <c r="I1730" s="360" t="s">
        <v>425</v>
      </c>
      <c r="J1730" s="360" t="s">
        <v>1128</v>
      </c>
      <c r="K1730" s="360" t="s">
        <v>291</v>
      </c>
      <c r="L1730" s="360" t="s">
        <v>218</v>
      </c>
      <c r="M1730" s="361">
        <v>564540900</v>
      </c>
    </row>
    <row r="1731" spans="1:13">
      <c r="A1731" s="360" t="s">
        <v>12110</v>
      </c>
      <c r="B1731" s="360" t="s">
        <v>2370</v>
      </c>
      <c r="C1731" s="360" t="s">
        <v>920</v>
      </c>
      <c r="D1731" s="360">
        <v>4013</v>
      </c>
      <c r="E1731" s="360" t="s">
        <v>1150</v>
      </c>
      <c r="F1731" s="360" t="s">
        <v>552</v>
      </c>
      <c r="G1731" s="360" t="s">
        <v>298</v>
      </c>
      <c r="H1731" s="360" t="s">
        <v>41</v>
      </c>
      <c r="I1731" s="360" t="s">
        <v>316</v>
      </c>
      <c r="J1731" s="360" t="s">
        <v>1141</v>
      </c>
      <c r="K1731" s="360" t="s">
        <v>1170</v>
      </c>
      <c r="L1731" s="360" t="s">
        <v>34</v>
      </c>
      <c r="M1731" s="361">
        <v>2569343700</v>
      </c>
    </row>
    <row r="1732" spans="1:13">
      <c r="A1732" s="360" t="s">
        <v>12111</v>
      </c>
      <c r="B1732" s="360" t="s">
        <v>2371</v>
      </c>
      <c r="C1732" s="360" t="s">
        <v>920</v>
      </c>
      <c r="D1732" s="360">
        <v>4013</v>
      </c>
      <c r="E1732" s="360" t="s">
        <v>1150</v>
      </c>
      <c r="F1732" s="360" t="s">
        <v>552</v>
      </c>
      <c r="G1732" s="360" t="s">
        <v>298</v>
      </c>
      <c r="H1732" s="360" t="s">
        <v>41</v>
      </c>
      <c r="I1732" s="360" t="s">
        <v>316</v>
      </c>
      <c r="J1732" s="360" t="s">
        <v>1141</v>
      </c>
      <c r="K1732" s="360" t="s">
        <v>1171</v>
      </c>
      <c r="L1732" s="360" t="s">
        <v>34</v>
      </c>
      <c r="M1732" s="361">
        <v>2253104700</v>
      </c>
    </row>
    <row r="1733" spans="1:13">
      <c r="A1733" s="360" t="s">
        <v>12112</v>
      </c>
      <c r="B1733" s="360" t="s">
        <v>2372</v>
      </c>
      <c r="C1733" s="360" t="s">
        <v>920</v>
      </c>
      <c r="D1733" s="360">
        <v>4013</v>
      </c>
      <c r="E1733" s="360" t="s">
        <v>1150</v>
      </c>
      <c r="F1733" s="360" t="s">
        <v>552</v>
      </c>
      <c r="G1733" s="360" t="s">
        <v>298</v>
      </c>
      <c r="H1733" s="360" t="s">
        <v>41</v>
      </c>
      <c r="I1733" s="360" t="s">
        <v>316</v>
      </c>
      <c r="J1733" s="360" t="s">
        <v>1141</v>
      </c>
      <c r="K1733" s="360" t="s">
        <v>290</v>
      </c>
      <c r="L1733" s="360" t="s">
        <v>34</v>
      </c>
      <c r="M1733" s="361">
        <v>2174056500</v>
      </c>
    </row>
    <row r="1734" spans="1:13">
      <c r="A1734" s="360" t="s">
        <v>12113</v>
      </c>
      <c r="B1734" s="360" t="s">
        <v>2373</v>
      </c>
      <c r="C1734" s="360" t="s">
        <v>920</v>
      </c>
      <c r="D1734" s="360">
        <v>4013</v>
      </c>
      <c r="E1734" s="360" t="s">
        <v>1150</v>
      </c>
      <c r="F1734" s="360" t="s">
        <v>552</v>
      </c>
      <c r="G1734" s="360" t="s">
        <v>298</v>
      </c>
      <c r="H1734" s="360" t="s">
        <v>41</v>
      </c>
      <c r="I1734" s="360" t="s">
        <v>316</v>
      </c>
      <c r="J1734" s="360" t="s">
        <v>1141</v>
      </c>
      <c r="K1734" s="360" t="s">
        <v>291</v>
      </c>
      <c r="L1734" s="360" t="s">
        <v>34</v>
      </c>
      <c r="M1734" s="361">
        <v>1857817500</v>
      </c>
    </row>
    <row r="1735" spans="1:13">
      <c r="A1735" s="360" t="s">
        <v>12114</v>
      </c>
      <c r="B1735" s="360" t="s">
        <v>2374</v>
      </c>
      <c r="C1735" s="360" t="s">
        <v>920</v>
      </c>
      <c r="D1735" s="360">
        <v>4013</v>
      </c>
      <c r="E1735" s="360" t="s">
        <v>1150</v>
      </c>
      <c r="F1735" s="360" t="s">
        <v>552</v>
      </c>
      <c r="G1735" s="360" t="s">
        <v>298</v>
      </c>
      <c r="H1735" s="360" t="s">
        <v>41</v>
      </c>
      <c r="I1735" s="360" t="s">
        <v>316</v>
      </c>
      <c r="J1735" s="360" t="s">
        <v>1141</v>
      </c>
      <c r="K1735" s="360" t="s">
        <v>1170</v>
      </c>
      <c r="L1735" s="360" t="s">
        <v>32</v>
      </c>
      <c r="M1735" s="361">
        <v>1482327000</v>
      </c>
    </row>
    <row r="1736" spans="1:13">
      <c r="A1736" s="360" t="s">
        <v>12115</v>
      </c>
      <c r="B1736" s="360" t="s">
        <v>2375</v>
      </c>
      <c r="C1736" s="360" t="s">
        <v>920</v>
      </c>
      <c r="D1736" s="360">
        <v>4013</v>
      </c>
      <c r="E1736" s="360" t="s">
        <v>1150</v>
      </c>
      <c r="F1736" s="360" t="s">
        <v>552</v>
      </c>
      <c r="G1736" s="360" t="s">
        <v>298</v>
      </c>
      <c r="H1736" s="360" t="s">
        <v>41</v>
      </c>
      <c r="I1736" s="360" t="s">
        <v>316</v>
      </c>
      <c r="J1736" s="360" t="s">
        <v>1141</v>
      </c>
      <c r="K1736" s="360" t="s">
        <v>1171</v>
      </c>
      <c r="L1736" s="360" t="s">
        <v>32</v>
      </c>
      <c r="M1736" s="361">
        <v>1284683400</v>
      </c>
    </row>
    <row r="1737" spans="1:13">
      <c r="A1737" s="360" t="s">
        <v>12116</v>
      </c>
      <c r="B1737" s="360" t="s">
        <v>2376</v>
      </c>
      <c r="C1737" s="360" t="s">
        <v>920</v>
      </c>
      <c r="D1737" s="360">
        <v>4013</v>
      </c>
      <c r="E1737" s="360" t="s">
        <v>1150</v>
      </c>
      <c r="F1737" s="360" t="s">
        <v>552</v>
      </c>
      <c r="G1737" s="360" t="s">
        <v>298</v>
      </c>
      <c r="H1737" s="360" t="s">
        <v>41</v>
      </c>
      <c r="I1737" s="360" t="s">
        <v>316</v>
      </c>
      <c r="J1737" s="360" t="s">
        <v>1141</v>
      </c>
      <c r="K1737" s="360" t="s">
        <v>290</v>
      </c>
      <c r="L1737" s="360" t="s">
        <v>32</v>
      </c>
      <c r="M1737" s="361">
        <v>1284683400</v>
      </c>
    </row>
    <row r="1738" spans="1:13">
      <c r="A1738" s="360" t="s">
        <v>12117</v>
      </c>
      <c r="B1738" s="360" t="s">
        <v>2377</v>
      </c>
      <c r="C1738" s="360" t="s">
        <v>920</v>
      </c>
      <c r="D1738" s="360">
        <v>4013</v>
      </c>
      <c r="E1738" s="360" t="s">
        <v>1150</v>
      </c>
      <c r="F1738" s="360" t="s">
        <v>552</v>
      </c>
      <c r="G1738" s="360" t="s">
        <v>298</v>
      </c>
      <c r="H1738" s="360" t="s">
        <v>41</v>
      </c>
      <c r="I1738" s="360" t="s">
        <v>316</v>
      </c>
      <c r="J1738" s="360" t="s">
        <v>1141</v>
      </c>
      <c r="K1738" s="360" t="s">
        <v>291</v>
      </c>
      <c r="L1738" s="360" t="s">
        <v>32</v>
      </c>
      <c r="M1738" s="361">
        <v>1087039800</v>
      </c>
    </row>
    <row r="1739" spans="1:13">
      <c r="A1739" s="360" t="s">
        <v>12118</v>
      </c>
      <c r="B1739" s="360" t="s">
        <v>2378</v>
      </c>
      <c r="C1739" s="360" t="s">
        <v>920</v>
      </c>
      <c r="D1739" s="360">
        <v>4013</v>
      </c>
      <c r="E1739" s="360" t="s">
        <v>1150</v>
      </c>
      <c r="F1739" s="360" t="s">
        <v>552</v>
      </c>
      <c r="G1739" s="360" t="s">
        <v>298</v>
      </c>
      <c r="H1739" s="360" t="s">
        <v>41</v>
      </c>
      <c r="I1739" s="360" t="s">
        <v>316</v>
      </c>
      <c r="J1739" s="360" t="s">
        <v>1141</v>
      </c>
      <c r="K1739" s="360" t="s">
        <v>1170</v>
      </c>
      <c r="L1739" s="360" t="s">
        <v>218</v>
      </c>
      <c r="M1739" s="361">
        <v>3854004000</v>
      </c>
    </row>
    <row r="1740" spans="1:13">
      <c r="A1740" s="360" t="s">
        <v>12119</v>
      </c>
      <c r="B1740" s="360" t="s">
        <v>2379</v>
      </c>
      <c r="C1740" s="360" t="s">
        <v>920</v>
      </c>
      <c r="D1740" s="360">
        <v>4013</v>
      </c>
      <c r="E1740" s="360" t="s">
        <v>1150</v>
      </c>
      <c r="F1740" s="360" t="s">
        <v>552</v>
      </c>
      <c r="G1740" s="360" t="s">
        <v>298</v>
      </c>
      <c r="H1740" s="360" t="s">
        <v>41</v>
      </c>
      <c r="I1740" s="360" t="s">
        <v>316</v>
      </c>
      <c r="J1740" s="360" t="s">
        <v>1141</v>
      </c>
      <c r="K1740" s="360" t="s">
        <v>1171</v>
      </c>
      <c r="L1740" s="360" t="s">
        <v>218</v>
      </c>
      <c r="M1740" s="361">
        <v>3379691700</v>
      </c>
    </row>
    <row r="1741" spans="1:13">
      <c r="A1741" s="360" t="s">
        <v>12120</v>
      </c>
      <c r="B1741" s="360" t="s">
        <v>2380</v>
      </c>
      <c r="C1741" s="360" t="s">
        <v>920</v>
      </c>
      <c r="D1741" s="360">
        <v>4013</v>
      </c>
      <c r="E1741" s="360" t="s">
        <v>1150</v>
      </c>
      <c r="F1741" s="360" t="s">
        <v>552</v>
      </c>
      <c r="G1741" s="360" t="s">
        <v>298</v>
      </c>
      <c r="H1741" s="360" t="s">
        <v>41</v>
      </c>
      <c r="I1741" s="360" t="s">
        <v>316</v>
      </c>
      <c r="J1741" s="360" t="s">
        <v>1141</v>
      </c>
      <c r="K1741" s="360" t="s">
        <v>290</v>
      </c>
      <c r="L1741" s="360" t="s">
        <v>218</v>
      </c>
      <c r="M1741" s="361">
        <v>3261096300</v>
      </c>
    </row>
    <row r="1742" spans="1:13">
      <c r="A1742" s="360" t="s">
        <v>12121</v>
      </c>
      <c r="B1742" s="360" t="s">
        <v>2381</v>
      </c>
      <c r="C1742" s="360" t="s">
        <v>920</v>
      </c>
      <c r="D1742" s="360">
        <v>4013</v>
      </c>
      <c r="E1742" s="360" t="s">
        <v>1150</v>
      </c>
      <c r="F1742" s="360" t="s">
        <v>552</v>
      </c>
      <c r="G1742" s="360" t="s">
        <v>298</v>
      </c>
      <c r="H1742" s="360" t="s">
        <v>41</v>
      </c>
      <c r="I1742" s="360" t="s">
        <v>316</v>
      </c>
      <c r="J1742" s="360" t="s">
        <v>1141</v>
      </c>
      <c r="K1742" s="360" t="s">
        <v>291</v>
      </c>
      <c r="L1742" s="360" t="s">
        <v>218</v>
      </c>
      <c r="M1742" s="361">
        <v>2786737800</v>
      </c>
    </row>
    <row r="1743" spans="1:13">
      <c r="A1743" s="360" t="s">
        <v>12122</v>
      </c>
      <c r="B1743" s="360" t="s">
        <v>2370</v>
      </c>
      <c r="C1743" s="360" t="s">
        <v>920</v>
      </c>
      <c r="D1743" s="360">
        <v>4013</v>
      </c>
      <c r="E1743" s="360" t="s">
        <v>1150</v>
      </c>
      <c r="F1743" s="360" t="s">
        <v>552</v>
      </c>
      <c r="G1743" s="360" t="s">
        <v>298</v>
      </c>
      <c r="H1743" s="360" t="s">
        <v>41</v>
      </c>
      <c r="I1743" s="360" t="s">
        <v>318</v>
      </c>
      <c r="J1743" s="360" t="s">
        <v>1142</v>
      </c>
      <c r="K1743" s="360" t="s">
        <v>1170</v>
      </c>
      <c r="L1743" s="360" t="s">
        <v>34</v>
      </c>
      <c r="M1743" s="361">
        <v>2569343700</v>
      </c>
    </row>
    <row r="1744" spans="1:13">
      <c r="A1744" s="360" t="s">
        <v>12123</v>
      </c>
      <c r="B1744" s="360" t="s">
        <v>2371</v>
      </c>
      <c r="C1744" s="360" t="s">
        <v>920</v>
      </c>
      <c r="D1744" s="360">
        <v>4013</v>
      </c>
      <c r="E1744" s="360" t="s">
        <v>1150</v>
      </c>
      <c r="F1744" s="360" t="s">
        <v>552</v>
      </c>
      <c r="G1744" s="360" t="s">
        <v>298</v>
      </c>
      <c r="H1744" s="360" t="s">
        <v>41</v>
      </c>
      <c r="I1744" s="360" t="s">
        <v>318</v>
      </c>
      <c r="J1744" s="360" t="s">
        <v>1142</v>
      </c>
      <c r="K1744" s="360" t="s">
        <v>1171</v>
      </c>
      <c r="L1744" s="360" t="s">
        <v>34</v>
      </c>
      <c r="M1744" s="361">
        <v>2253104700</v>
      </c>
    </row>
    <row r="1745" spans="1:13">
      <c r="A1745" s="360" t="s">
        <v>12124</v>
      </c>
      <c r="B1745" s="360" t="s">
        <v>2372</v>
      </c>
      <c r="C1745" s="360" t="s">
        <v>920</v>
      </c>
      <c r="D1745" s="360">
        <v>4013</v>
      </c>
      <c r="E1745" s="360" t="s">
        <v>1150</v>
      </c>
      <c r="F1745" s="360" t="s">
        <v>552</v>
      </c>
      <c r="G1745" s="360" t="s">
        <v>298</v>
      </c>
      <c r="H1745" s="360" t="s">
        <v>41</v>
      </c>
      <c r="I1745" s="360" t="s">
        <v>318</v>
      </c>
      <c r="J1745" s="360" t="s">
        <v>1142</v>
      </c>
      <c r="K1745" s="360" t="s">
        <v>290</v>
      </c>
      <c r="L1745" s="360" t="s">
        <v>34</v>
      </c>
      <c r="M1745" s="361">
        <v>2174056500</v>
      </c>
    </row>
    <row r="1746" spans="1:13">
      <c r="A1746" s="360" t="s">
        <v>12125</v>
      </c>
      <c r="B1746" s="360" t="s">
        <v>2373</v>
      </c>
      <c r="C1746" s="360" t="s">
        <v>920</v>
      </c>
      <c r="D1746" s="360">
        <v>4013</v>
      </c>
      <c r="E1746" s="360" t="s">
        <v>1150</v>
      </c>
      <c r="F1746" s="360" t="s">
        <v>552</v>
      </c>
      <c r="G1746" s="360" t="s">
        <v>298</v>
      </c>
      <c r="H1746" s="360" t="s">
        <v>41</v>
      </c>
      <c r="I1746" s="360" t="s">
        <v>318</v>
      </c>
      <c r="J1746" s="360" t="s">
        <v>1142</v>
      </c>
      <c r="K1746" s="360" t="s">
        <v>291</v>
      </c>
      <c r="L1746" s="360" t="s">
        <v>34</v>
      </c>
      <c r="M1746" s="361">
        <v>1857817500</v>
      </c>
    </row>
    <row r="1747" spans="1:13">
      <c r="A1747" s="360" t="s">
        <v>12126</v>
      </c>
      <c r="B1747" s="360" t="s">
        <v>2374</v>
      </c>
      <c r="C1747" s="360" t="s">
        <v>920</v>
      </c>
      <c r="D1747" s="360">
        <v>4013</v>
      </c>
      <c r="E1747" s="360" t="s">
        <v>1150</v>
      </c>
      <c r="F1747" s="360" t="s">
        <v>552</v>
      </c>
      <c r="G1747" s="360" t="s">
        <v>298</v>
      </c>
      <c r="H1747" s="360" t="s">
        <v>41</v>
      </c>
      <c r="I1747" s="360" t="s">
        <v>318</v>
      </c>
      <c r="J1747" s="360" t="s">
        <v>1142</v>
      </c>
      <c r="K1747" s="360" t="s">
        <v>1170</v>
      </c>
      <c r="L1747" s="360" t="s">
        <v>32</v>
      </c>
      <c r="M1747" s="361">
        <v>1482327000</v>
      </c>
    </row>
    <row r="1748" spans="1:13">
      <c r="A1748" s="360" t="s">
        <v>12127</v>
      </c>
      <c r="B1748" s="360" t="s">
        <v>2375</v>
      </c>
      <c r="C1748" s="360" t="s">
        <v>920</v>
      </c>
      <c r="D1748" s="360">
        <v>4013</v>
      </c>
      <c r="E1748" s="360" t="s">
        <v>1150</v>
      </c>
      <c r="F1748" s="360" t="s">
        <v>552</v>
      </c>
      <c r="G1748" s="360" t="s">
        <v>298</v>
      </c>
      <c r="H1748" s="360" t="s">
        <v>41</v>
      </c>
      <c r="I1748" s="360" t="s">
        <v>318</v>
      </c>
      <c r="J1748" s="360" t="s">
        <v>1142</v>
      </c>
      <c r="K1748" s="360" t="s">
        <v>1171</v>
      </c>
      <c r="L1748" s="360" t="s">
        <v>32</v>
      </c>
      <c r="M1748" s="361">
        <v>1284683400</v>
      </c>
    </row>
    <row r="1749" spans="1:13">
      <c r="A1749" s="360" t="s">
        <v>12128</v>
      </c>
      <c r="B1749" s="360" t="s">
        <v>2376</v>
      </c>
      <c r="C1749" s="360" t="s">
        <v>920</v>
      </c>
      <c r="D1749" s="360">
        <v>4013</v>
      </c>
      <c r="E1749" s="360" t="s">
        <v>1150</v>
      </c>
      <c r="F1749" s="360" t="s">
        <v>552</v>
      </c>
      <c r="G1749" s="360" t="s">
        <v>298</v>
      </c>
      <c r="H1749" s="360" t="s">
        <v>41</v>
      </c>
      <c r="I1749" s="360" t="s">
        <v>318</v>
      </c>
      <c r="J1749" s="360" t="s">
        <v>1142</v>
      </c>
      <c r="K1749" s="360" t="s">
        <v>290</v>
      </c>
      <c r="L1749" s="360" t="s">
        <v>32</v>
      </c>
      <c r="M1749" s="361">
        <v>1284683400</v>
      </c>
    </row>
    <row r="1750" spans="1:13">
      <c r="A1750" s="360" t="s">
        <v>12129</v>
      </c>
      <c r="B1750" s="360" t="s">
        <v>2377</v>
      </c>
      <c r="C1750" s="360" t="s">
        <v>920</v>
      </c>
      <c r="D1750" s="360">
        <v>4013</v>
      </c>
      <c r="E1750" s="360" t="s">
        <v>1150</v>
      </c>
      <c r="F1750" s="360" t="s">
        <v>552</v>
      </c>
      <c r="G1750" s="360" t="s">
        <v>298</v>
      </c>
      <c r="H1750" s="360" t="s">
        <v>41</v>
      </c>
      <c r="I1750" s="360" t="s">
        <v>318</v>
      </c>
      <c r="J1750" s="360" t="s">
        <v>1142</v>
      </c>
      <c r="K1750" s="360" t="s">
        <v>291</v>
      </c>
      <c r="L1750" s="360" t="s">
        <v>32</v>
      </c>
      <c r="M1750" s="361">
        <v>1087039800</v>
      </c>
    </row>
    <row r="1751" spans="1:13">
      <c r="A1751" s="360" t="s">
        <v>12130</v>
      </c>
      <c r="B1751" s="360" t="s">
        <v>2378</v>
      </c>
      <c r="C1751" s="360" t="s">
        <v>920</v>
      </c>
      <c r="D1751" s="360">
        <v>4013</v>
      </c>
      <c r="E1751" s="360" t="s">
        <v>1150</v>
      </c>
      <c r="F1751" s="360" t="s">
        <v>552</v>
      </c>
      <c r="G1751" s="360" t="s">
        <v>298</v>
      </c>
      <c r="H1751" s="360" t="s">
        <v>41</v>
      </c>
      <c r="I1751" s="360" t="s">
        <v>318</v>
      </c>
      <c r="J1751" s="360" t="s">
        <v>1142</v>
      </c>
      <c r="K1751" s="360" t="s">
        <v>1170</v>
      </c>
      <c r="L1751" s="360" t="s">
        <v>218</v>
      </c>
      <c r="M1751" s="361">
        <v>3854004000</v>
      </c>
    </row>
    <row r="1752" spans="1:13">
      <c r="A1752" s="360" t="s">
        <v>12131</v>
      </c>
      <c r="B1752" s="360" t="s">
        <v>2379</v>
      </c>
      <c r="C1752" s="360" t="s">
        <v>920</v>
      </c>
      <c r="D1752" s="360">
        <v>4013</v>
      </c>
      <c r="E1752" s="360" t="s">
        <v>1150</v>
      </c>
      <c r="F1752" s="360" t="s">
        <v>552</v>
      </c>
      <c r="G1752" s="360" t="s">
        <v>298</v>
      </c>
      <c r="H1752" s="360" t="s">
        <v>41</v>
      </c>
      <c r="I1752" s="360" t="s">
        <v>318</v>
      </c>
      <c r="J1752" s="360" t="s">
        <v>1142</v>
      </c>
      <c r="K1752" s="360" t="s">
        <v>1171</v>
      </c>
      <c r="L1752" s="360" t="s">
        <v>218</v>
      </c>
      <c r="M1752" s="361">
        <v>3379691700</v>
      </c>
    </row>
    <row r="1753" spans="1:13">
      <c r="A1753" s="360" t="s">
        <v>12132</v>
      </c>
      <c r="B1753" s="360" t="s">
        <v>2380</v>
      </c>
      <c r="C1753" s="360" t="s">
        <v>920</v>
      </c>
      <c r="D1753" s="360">
        <v>4013</v>
      </c>
      <c r="E1753" s="360" t="s">
        <v>1150</v>
      </c>
      <c r="F1753" s="360" t="s">
        <v>552</v>
      </c>
      <c r="G1753" s="360" t="s">
        <v>298</v>
      </c>
      <c r="H1753" s="360" t="s">
        <v>41</v>
      </c>
      <c r="I1753" s="360" t="s">
        <v>318</v>
      </c>
      <c r="J1753" s="360" t="s">
        <v>1142</v>
      </c>
      <c r="K1753" s="360" t="s">
        <v>290</v>
      </c>
      <c r="L1753" s="360" t="s">
        <v>218</v>
      </c>
      <c r="M1753" s="361">
        <v>3261096300</v>
      </c>
    </row>
    <row r="1754" spans="1:13">
      <c r="A1754" s="360" t="s">
        <v>12133</v>
      </c>
      <c r="B1754" s="360" t="s">
        <v>2381</v>
      </c>
      <c r="C1754" s="360" t="s">
        <v>920</v>
      </c>
      <c r="D1754" s="360">
        <v>4013</v>
      </c>
      <c r="E1754" s="360" t="s">
        <v>1150</v>
      </c>
      <c r="F1754" s="360" t="s">
        <v>552</v>
      </c>
      <c r="G1754" s="360" t="s">
        <v>298</v>
      </c>
      <c r="H1754" s="360" t="s">
        <v>41</v>
      </c>
      <c r="I1754" s="360" t="s">
        <v>318</v>
      </c>
      <c r="J1754" s="360" t="s">
        <v>1142</v>
      </c>
      <c r="K1754" s="360" t="s">
        <v>291</v>
      </c>
      <c r="L1754" s="360" t="s">
        <v>218</v>
      </c>
      <c r="M1754" s="361">
        <v>2786737800</v>
      </c>
    </row>
    <row r="1755" spans="1:13">
      <c r="A1755" s="360" t="s">
        <v>12134</v>
      </c>
      <c r="B1755" s="360" t="s">
        <v>2370</v>
      </c>
      <c r="C1755" s="360" t="s">
        <v>920</v>
      </c>
      <c r="D1755" s="360">
        <v>4013</v>
      </c>
      <c r="E1755" s="360" t="s">
        <v>1150</v>
      </c>
      <c r="F1755" s="360" t="s">
        <v>552</v>
      </c>
      <c r="G1755" s="360" t="s">
        <v>298</v>
      </c>
      <c r="H1755" s="360" t="s">
        <v>41</v>
      </c>
      <c r="I1755" s="360" t="s">
        <v>320</v>
      </c>
      <c r="J1755" s="360" t="s">
        <v>1137</v>
      </c>
      <c r="K1755" s="360" t="s">
        <v>1170</v>
      </c>
      <c r="L1755" s="360" t="s">
        <v>34</v>
      </c>
      <c r="M1755" s="361">
        <v>2569343700</v>
      </c>
    </row>
    <row r="1756" spans="1:13">
      <c r="A1756" s="360" t="s">
        <v>12135</v>
      </c>
      <c r="B1756" s="360" t="s">
        <v>2371</v>
      </c>
      <c r="C1756" s="360" t="s">
        <v>920</v>
      </c>
      <c r="D1756" s="360">
        <v>4013</v>
      </c>
      <c r="E1756" s="360" t="s">
        <v>1150</v>
      </c>
      <c r="F1756" s="360" t="s">
        <v>552</v>
      </c>
      <c r="G1756" s="360" t="s">
        <v>298</v>
      </c>
      <c r="H1756" s="360" t="s">
        <v>41</v>
      </c>
      <c r="I1756" s="360" t="s">
        <v>320</v>
      </c>
      <c r="J1756" s="360" t="s">
        <v>1137</v>
      </c>
      <c r="K1756" s="360" t="s">
        <v>1171</v>
      </c>
      <c r="L1756" s="360" t="s">
        <v>34</v>
      </c>
      <c r="M1756" s="361">
        <v>2253104700</v>
      </c>
    </row>
    <row r="1757" spans="1:13">
      <c r="A1757" s="360" t="s">
        <v>12136</v>
      </c>
      <c r="B1757" s="360" t="s">
        <v>2372</v>
      </c>
      <c r="C1757" s="360" t="s">
        <v>920</v>
      </c>
      <c r="D1757" s="360">
        <v>4013</v>
      </c>
      <c r="E1757" s="360" t="s">
        <v>1150</v>
      </c>
      <c r="F1757" s="360" t="s">
        <v>552</v>
      </c>
      <c r="G1757" s="360" t="s">
        <v>298</v>
      </c>
      <c r="H1757" s="360" t="s">
        <v>41</v>
      </c>
      <c r="I1757" s="360" t="s">
        <v>320</v>
      </c>
      <c r="J1757" s="360" t="s">
        <v>1137</v>
      </c>
      <c r="K1757" s="360" t="s">
        <v>290</v>
      </c>
      <c r="L1757" s="360" t="s">
        <v>34</v>
      </c>
      <c r="M1757" s="361">
        <v>2174056500</v>
      </c>
    </row>
    <row r="1758" spans="1:13">
      <c r="A1758" s="360" t="s">
        <v>12137</v>
      </c>
      <c r="B1758" s="360" t="s">
        <v>2373</v>
      </c>
      <c r="C1758" s="360" t="s">
        <v>920</v>
      </c>
      <c r="D1758" s="360">
        <v>4013</v>
      </c>
      <c r="E1758" s="360" t="s">
        <v>1150</v>
      </c>
      <c r="F1758" s="360" t="s">
        <v>552</v>
      </c>
      <c r="G1758" s="360" t="s">
        <v>298</v>
      </c>
      <c r="H1758" s="360" t="s">
        <v>41</v>
      </c>
      <c r="I1758" s="360" t="s">
        <v>320</v>
      </c>
      <c r="J1758" s="360" t="s">
        <v>1137</v>
      </c>
      <c r="K1758" s="360" t="s">
        <v>291</v>
      </c>
      <c r="L1758" s="360" t="s">
        <v>34</v>
      </c>
      <c r="M1758" s="361">
        <v>1857817500</v>
      </c>
    </row>
    <row r="1759" spans="1:13">
      <c r="A1759" s="360" t="s">
        <v>12138</v>
      </c>
      <c r="B1759" s="360" t="s">
        <v>2374</v>
      </c>
      <c r="C1759" s="360" t="s">
        <v>920</v>
      </c>
      <c r="D1759" s="360">
        <v>4013</v>
      </c>
      <c r="E1759" s="360" t="s">
        <v>1150</v>
      </c>
      <c r="F1759" s="360" t="s">
        <v>552</v>
      </c>
      <c r="G1759" s="360" t="s">
        <v>298</v>
      </c>
      <c r="H1759" s="360" t="s">
        <v>41</v>
      </c>
      <c r="I1759" s="360" t="s">
        <v>320</v>
      </c>
      <c r="J1759" s="360" t="s">
        <v>1137</v>
      </c>
      <c r="K1759" s="360" t="s">
        <v>1170</v>
      </c>
      <c r="L1759" s="360" t="s">
        <v>32</v>
      </c>
      <c r="M1759" s="361">
        <v>1482327000</v>
      </c>
    </row>
    <row r="1760" spans="1:13">
      <c r="A1760" s="360" t="s">
        <v>12139</v>
      </c>
      <c r="B1760" s="360" t="s">
        <v>2375</v>
      </c>
      <c r="C1760" s="360" t="s">
        <v>920</v>
      </c>
      <c r="D1760" s="360">
        <v>4013</v>
      </c>
      <c r="E1760" s="360" t="s">
        <v>1150</v>
      </c>
      <c r="F1760" s="360" t="s">
        <v>552</v>
      </c>
      <c r="G1760" s="360" t="s">
        <v>298</v>
      </c>
      <c r="H1760" s="360" t="s">
        <v>41</v>
      </c>
      <c r="I1760" s="360" t="s">
        <v>320</v>
      </c>
      <c r="J1760" s="360" t="s">
        <v>1137</v>
      </c>
      <c r="K1760" s="360" t="s">
        <v>1171</v>
      </c>
      <c r="L1760" s="360" t="s">
        <v>32</v>
      </c>
      <c r="M1760" s="361">
        <v>1284683400</v>
      </c>
    </row>
    <row r="1761" spans="1:13">
      <c r="A1761" s="360" t="s">
        <v>12140</v>
      </c>
      <c r="B1761" s="360" t="s">
        <v>2376</v>
      </c>
      <c r="C1761" s="360" t="s">
        <v>920</v>
      </c>
      <c r="D1761" s="360">
        <v>4013</v>
      </c>
      <c r="E1761" s="360" t="s">
        <v>1150</v>
      </c>
      <c r="F1761" s="360" t="s">
        <v>552</v>
      </c>
      <c r="G1761" s="360" t="s">
        <v>298</v>
      </c>
      <c r="H1761" s="360" t="s">
        <v>41</v>
      </c>
      <c r="I1761" s="360" t="s">
        <v>320</v>
      </c>
      <c r="J1761" s="360" t="s">
        <v>1137</v>
      </c>
      <c r="K1761" s="360" t="s">
        <v>290</v>
      </c>
      <c r="L1761" s="360" t="s">
        <v>32</v>
      </c>
      <c r="M1761" s="361">
        <v>1284683400</v>
      </c>
    </row>
    <row r="1762" spans="1:13">
      <c r="A1762" s="360" t="s">
        <v>12141</v>
      </c>
      <c r="B1762" s="360" t="s">
        <v>2377</v>
      </c>
      <c r="C1762" s="360" t="s">
        <v>920</v>
      </c>
      <c r="D1762" s="360">
        <v>4013</v>
      </c>
      <c r="E1762" s="360" t="s">
        <v>1150</v>
      </c>
      <c r="F1762" s="360" t="s">
        <v>552</v>
      </c>
      <c r="G1762" s="360" t="s">
        <v>298</v>
      </c>
      <c r="H1762" s="360" t="s">
        <v>41</v>
      </c>
      <c r="I1762" s="360" t="s">
        <v>320</v>
      </c>
      <c r="J1762" s="360" t="s">
        <v>1137</v>
      </c>
      <c r="K1762" s="360" t="s">
        <v>291</v>
      </c>
      <c r="L1762" s="360" t="s">
        <v>32</v>
      </c>
      <c r="M1762" s="361">
        <v>1087039800</v>
      </c>
    </row>
    <row r="1763" spans="1:13">
      <c r="A1763" s="360" t="s">
        <v>12142</v>
      </c>
      <c r="B1763" s="360" t="s">
        <v>2378</v>
      </c>
      <c r="C1763" s="360" t="s">
        <v>920</v>
      </c>
      <c r="D1763" s="360">
        <v>4013</v>
      </c>
      <c r="E1763" s="360" t="s">
        <v>1150</v>
      </c>
      <c r="F1763" s="360" t="s">
        <v>552</v>
      </c>
      <c r="G1763" s="360" t="s">
        <v>298</v>
      </c>
      <c r="H1763" s="360" t="s">
        <v>41</v>
      </c>
      <c r="I1763" s="360" t="s">
        <v>320</v>
      </c>
      <c r="J1763" s="360" t="s">
        <v>1137</v>
      </c>
      <c r="K1763" s="360" t="s">
        <v>1170</v>
      </c>
      <c r="L1763" s="360" t="s">
        <v>218</v>
      </c>
      <c r="M1763" s="361">
        <v>3854004000</v>
      </c>
    </row>
    <row r="1764" spans="1:13">
      <c r="A1764" s="360" t="s">
        <v>12143</v>
      </c>
      <c r="B1764" s="360" t="s">
        <v>2379</v>
      </c>
      <c r="C1764" s="360" t="s">
        <v>920</v>
      </c>
      <c r="D1764" s="360">
        <v>4013</v>
      </c>
      <c r="E1764" s="360" t="s">
        <v>1150</v>
      </c>
      <c r="F1764" s="360" t="s">
        <v>552</v>
      </c>
      <c r="G1764" s="360" t="s">
        <v>298</v>
      </c>
      <c r="H1764" s="360" t="s">
        <v>41</v>
      </c>
      <c r="I1764" s="360" t="s">
        <v>320</v>
      </c>
      <c r="J1764" s="360" t="s">
        <v>1137</v>
      </c>
      <c r="K1764" s="360" t="s">
        <v>1171</v>
      </c>
      <c r="L1764" s="360" t="s">
        <v>218</v>
      </c>
      <c r="M1764" s="361">
        <v>3379691700</v>
      </c>
    </row>
    <row r="1765" spans="1:13">
      <c r="A1765" s="360" t="s">
        <v>12144</v>
      </c>
      <c r="B1765" s="360" t="s">
        <v>2380</v>
      </c>
      <c r="C1765" s="360" t="s">
        <v>920</v>
      </c>
      <c r="D1765" s="360">
        <v>4013</v>
      </c>
      <c r="E1765" s="360" t="s">
        <v>1150</v>
      </c>
      <c r="F1765" s="360" t="s">
        <v>552</v>
      </c>
      <c r="G1765" s="360" t="s">
        <v>298</v>
      </c>
      <c r="H1765" s="360" t="s">
        <v>41</v>
      </c>
      <c r="I1765" s="360" t="s">
        <v>320</v>
      </c>
      <c r="J1765" s="360" t="s">
        <v>1137</v>
      </c>
      <c r="K1765" s="360" t="s">
        <v>290</v>
      </c>
      <c r="L1765" s="360" t="s">
        <v>218</v>
      </c>
      <c r="M1765" s="361">
        <v>3261096300</v>
      </c>
    </row>
    <row r="1766" spans="1:13">
      <c r="A1766" s="360" t="s">
        <v>12145</v>
      </c>
      <c r="B1766" s="360" t="s">
        <v>2381</v>
      </c>
      <c r="C1766" s="360" t="s">
        <v>920</v>
      </c>
      <c r="D1766" s="360">
        <v>4013</v>
      </c>
      <c r="E1766" s="360" t="s">
        <v>1150</v>
      </c>
      <c r="F1766" s="360" t="s">
        <v>552</v>
      </c>
      <c r="G1766" s="360" t="s">
        <v>298</v>
      </c>
      <c r="H1766" s="360" t="s">
        <v>41</v>
      </c>
      <c r="I1766" s="360" t="s">
        <v>320</v>
      </c>
      <c r="J1766" s="360" t="s">
        <v>1137</v>
      </c>
      <c r="K1766" s="360" t="s">
        <v>291</v>
      </c>
      <c r="L1766" s="360" t="s">
        <v>218</v>
      </c>
      <c r="M1766" s="361">
        <v>2786737800</v>
      </c>
    </row>
    <row r="1767" spans="1:13">
      <c r="A1767" s="360" t="s">
        <v>12146</v>
      </c>
      <c r="B1767" s="360" t="s">
        <v>2370</v>
      </c>
      <c r="C1767" s="360" t="s">
        <v>920</v>
      </c>
      <c r="D1767" s="360">
        <v>4013</v>
      </c>
      <c r="E1767" s="360" t="s">
        <v>1150</v>
      </c>
      <c r="F1767" s="360" t="s">
        <v>552</v>
      </c>
      <c r="G1767" s="360" t="s">
        <v>298</v>
      </c>
      <c r="H1767" s="360" t="s">
        <v>41</v>
      </c>
      <c r="I1767" s="360" t="s">
        <v>322</v>
      </c>
      <c r="J1767" s="360" t="s">
        <v>1136</v>
      </c>
      <c r="K1767" s="360" t="s">
        <v>1170</v>
      </c>
      <c r="L1767" s="360" t="s">
        <v>34</v>
      </c>
      <c r="M1767" s="361">
        <v>2569343700</v>
      </c>
    </row>
    <row r="1768" spans="1:13">
      <c r="A1768" s="360" t="s">
        <v>12147</v>
      </c>
      <c r="B1768" s="360" t="s">
        <v>2371</v>
      </c>
      <c r="C1768" s="360" t="s">
        <v>920</v>
      </c>
      <c r="D1768" s="360">
        <v>4013</v>
      </c>
      <c r="E1768" s="360" t="s">
        <v>1150</v>
      </c>
      <c r="F1768" s="360" t="s">
        <v>552</v>
      </c>
      <c r="G1768" s="360" t="s">
        <v>298</v>
      </c>
      <c r="H1768" s="360" t="s">
        <v>41</v>
      </c>
      <c r="I1768" s="360" t="s">
        <v>322</v>
      </c>
      <c r="J1768" s="360" t="s">
        <v>1136</v>
      </c>
      <c r="K1768" s="360" t="s">
        <v>1171</v>
      </c>
      <c r="L1768" s="360" t="s">
        <v>34</v>
      </c>
      <c r="M1768" s="361">
        <v>2253104700</v>
      </c>
    </row>
    <row r="1769" spans="1:13">
      <c r="A1769" s="360" t="s">
        <v>12148</v>
      </c>
      <c r="B1769" s="360" t="s">
        <v>2372</v>
      </c>
      <c r="C1769" s="360" t="s">
        <v>920</v>
      </c>
      <c r="D1769" s="360">
        <v>4013</v>
      </c>
      <c r="E1769" s="360" t="s">
        <v>1150</v>
      </c>
      <c r="F1769" s="360" t="s">
        <v>552</v>
      </c>
      <c r="G1769" s="360" t="s">
        <v>298</v>
      </c>
      <c r="H1769" s="360" t="s">
        <v>41</v>
      </c>
      <c r="I1769" s="360" t="s">
        <v>322</v>
      </c>
      <c r="J1769" s="360" t="s">
        <v>1136</v>
      </c>
      <c r="K1769" s="360" t="s">
        <v>290</v>
      </c>
      <c r="L1769" s="360" t="s">
        <v>34</v>
      </c>
      <c r="M1769" s="361">
        <v>2174056500</v>
      </c>
    </row>
    <row r="1770" spans="1:13">
      <c r="A1770" s="360" t="s">
        <v>12149</v>
      </c>
      <c r="B1770" s="360" t="s">
        <v>2373</v>
      </c>
      <c r="C1770" s="360" t="s">
        <v>920</v>
      </c>
      <c r="D1770" s="360">
        <v>4013</v>
      </c>
      <c r="E1770" s="360" t="s">
        <v>1150</v>
      </c>
      <c r="F1770" s="360" t="s">
        <v>552</v>
      </c>
      <c r="G1770" s="360" t="s">
        <v>298</v>
      </c>
      <c r="H1770" s="360" t="s">
        <v>41</v>
      </c>
      <c r="I1770" s="360" t="s">
        <v>322</v>
      </c>
      <c r="J1770" s="360" t="s">
        <v>1136</v>
      </c>
      <c r="K1770" s="360" t="s">
        <v>291</v>
      </c>
      <c r="L1770" s="360" t="s">
        <v>34</v>
      </c>
      <c r="M1770" s="361">
        <v>1857817500</v>
      </c>
    </row>
    <row r="1771" spans="1:13">
      <c r="A1771" s="360" t="s">
        <v>12150</v>
      </c>
      <c r="B1771" s="360" t="s">
        <v>2374</v>
      </c>
      <c r="C1771" s="360" t="s">
        <v>920</v>
      </c>
      <c r="D1771" s="360">
        <v>4013</v>
      </c>
      <c r="E1771" s="360" t="s">
        <v>1150</v>
      </c>
      <c r="F1771" s="360" t="s">
        <v>552</v>
      </c>
      <c r="G1771" s="360" t="s">
        <v>298</v>
      </c>
      <c r="H1771" s="360" t="s">
        <v>41</v>
      </c>
      <c r="I1771" s="360" t="s">
        <v>322</v>
      </c>
      <c r="J1771" s="360" t="s">
        <v>1136</v>
      </c>
      <c r="K1771" s="360" t="s">
        <v>1170</v>
      </c>
      <c r="L1771" s="360" t="s">
        <v>32</v>
      </c>
      <c r="M1771" s="361">
        <v>1482327000</v>
      </c>
    </row>
    <row r="1772" spans="1:13">
      <c r="A1772" s="360" t="s">
        <v>12151</v>
      </c>
      <c r="B1772" s="360" t="s">
        <v>2375</v>
      </c>
      <c r="C1772" s="360" t="s">
        <v>920</v>
      </c>
      <c r="D1772" s="360">
        <v>4013</v>
      </c>
      <c r="E1772" s="360" t="s">
        <v>1150</v>
      </c>
      <c r="F1772" s="360" t="s">
        <v>552</v>
      </c>
      <c r="G1772" s="360" t="s">
        <v>298</v>
      </c>
      <c r="H1772" s="360" t="s">
        <v>41</v>
      </c>
      <c r="I1772" s="360" t="s">
        <v>322</v>
      </c>
      <c r="J1772" s="360" t="s">
        <v>1136</v>
      </c>
      <c r="K1772" s="360" t="s">
        <v>1171</v>
      </c>
      <c r="L1772" s="360" t="s">
        <v>32</v>
      </c>
      <c r="M1772" s="361">
        <v>1284683400</v>
      </c>
    </row>
    <row r="1773" spans="1:13">
      <c r="A1773" s="360" t="s">
        <v>12152</v>
      </c>
      <c r="B1773" s="360" t="s">
        <v>2376</v>
      </c>
      <c r="C1773" s="360" t="s">
        <v>920</v>
      </c>
      <c r="D1773" s="360">
        <v>4013</v>
      </c>
      <c r="E1773" s="360" t="s">
        <v>1150</v>
      </c>
      <c r="F1773" s="360" t="s">
        <v>552</v>
      </c>
      <c r="G1773" s="360" t="s">
        <v>298</v>
      </c>
      <c r="H1773" s="360" t="s">
        <v>41</v>
      </c>
      <c r="I1773" s="360" t="s">
        <v>322</v>
      </c>
      <c r="J1773" s="360" t="s">
        <v>1136</v>
      </c>
      <c r="K1773" s="360" t="s">
        <v>290</v>
      </c>
      <c r="L1773" s="360" t="s">
        <v>32</v>
      </c>
      <c r="M1773" s="361">
        <v>1284683400</v>
      </c>
    </row>
    <row r="1774" spans="1:13">
      <c r="A1774" s="360" t="s">
        <v>12153</v>
      </c>
      <c r="B1774" s="360" t="s">
        <v>2377</v>
      </c>
      <c r="C1774" s="360" t="s">
        <v>920</v>
      </c>
      <c r="D1774" s="360">
        <v>4013</v>
      </c>
      <c r="E1774" s="360" t="s">
        <v>1150</v>
      </c>
      <c r="F1774" s="360" t="s">
        <v>552</v>
      </c>
      <c r="G1774" s="360" t="s">
        <v>298</v>
      </c>
      <c r="H1774" s="360" t="s">
        <v>41</v>
      </c>
      <c r="I1774" s="360" t="s">
        <v>322</v>
      </c>
      <c r="J1774" s="360" t="s">
        <v>1136</v>
      </c>
      <c r="K1774" s="360" t="s">
        <v>291</v>
      </c>
      <c r="L1774" s="360" t="s">
        <v>32</v>
      </c>
      <c r="M1774" s="361">
        <v>1087039800</v>
      </c>
    </row>
    <row r="1775" spans="1:13">
      <c r="A1775" s="360" t="s">
        <v>12154</v>
      </c>
      <c r="B1775" s="360" t="s">
        <v>2378</v>
      </c>
      <c r="C1775" s="360" t="s">
        <v>920</v>
      </c>
      <c r="D1775" s="360">
        <v>4013</v>
      </c>
      <c r="E1775" s="360" t="s">
        <v>1150</v>
      </c>
      <c r="F1775" s="360" t="s">
        <v>552</v>
      </c>
      <c r="G1775" s="360" t="s">
        <v>298</v>
      </c>
      <c r="H1775" s="360" t="s">
        <v>41</v>
      </c>
      <c r="I1775" s="360" t="s">
        <v>322</v>
      </c>
      <c r="J1775" s="360" t="s">
        <v>1136</v>
      </c>
      <c r="K1775" s="360" t="s">
        <v>1170</v>
      </c>
      <c r="L1775" s="360" t="s">
        <v>218</v>
      </c>
      <c r="M1775" s="361">
        <v>3854004000</v>
      </c>
    </row>
    <row r="1776" spans="1:13">
      <c r="A1776" s="360" t="s">
        <v>12155</v>
      </c>
      <c r="B1776" s="360" t="s">
        <v>2379</v>
      </c>
      <c r="C1776" s="360" t="s">
        <v>920</v>
      </c>
      <c r="D1776" s="360">
        <v>4013</v>
      </c>
      <c r="E1776" s="360" t="s">
        <v>1150</v>
      </c>
      <c r="F1776" s="360" t="s">
        <v>552</v>
      </c>
      <c r="G1776" s="360" t="s">
        <v>298</v>
      </c>
      <c r="H1776" s="360" t="s">
        <v>41</v>
      </c>
      <c r="I1776" s="360" t="s">
        <v>322</v>
      </c>
      <c r="J1776" s="360" t="s">
        <v>1136</v>
      </c>
      <c r="K1776" s="360" t="s">
        <v>1171</v>
      </c>
      <c r="L1776" s="360" t="s">
        <v>218</v>
      </c>
      <c r="M1776" s="361">
        <v>3379691700</v>
      </c>
    </row>
    <row r="1777" spans="1:13">
      <c r="A1777" s="360" t="s">
        <v>12156</v>
      </c>
      <c r="B1777" s="360" t="s">
        <v>2380</v>
      </c>
      <c r="C1777" s="360" t="s">
        <v>920</v>
      </c>
      <c r="D1777" s="360">
        <v>4013</v>
      </c>
      <c r="E1777" s="360" t="s">
        <v>1150</v>
      </c>
      <c r="F1777" s="360" t="s">
        <v>552</v>
      </c>
      <c r="G1777" s="360" t="s">
        <v>298</v>
      </c>
      <c r="H1777" s="360" t="s">
        <v>41</v>
      </c>
      <c r="I1777" s="360" t="s">
        <v>322</v>
      </c>
      <c r="J1777" s="360" t="s">
        <v>1136</v>
      </c>
      <c r="K1777" s="360" t="s">
        <v>290</v>
      </c>
      <c r="L1777" s="360" t="s">
        <v>218</v>
      </c>
      <c r="M1777" s="361">
        <v>3261096300</v>
      </c>
    </row>
    <row r="1778" spans="1:13">
      <c r="A1778" s="360" t="s">
        <v>12157</v>
      </c>
      <c r="B1778" s="360" t="s">
        <v>2381</v>
      </c>
      <c r="C1778" s="360" t="s">
        <v>920</v>
      </c>
      <c r="D1778" s="360">
        <v>4013</v>
      </c>
      <c r="E1778" s="360" t="s">
        <v>1150</v>
      </c>
      <c r="F1778" s="360" t="s">
        <v>552</v>
      </c>
      <c r="G1778" s="360" t="s">
        <v>298</v>
      </c>
      <c r="H1778" s="360" t="s">
        <v>41</v>
      </c>
      <c r="I1778" s="360" t="s">
        <v>322</v>
      </c>
      <c r="J1778" s="360" t="s">
        <v>1136</v>
      </c>
      <c r="K1778" s="360" t="s">
        <v>291</v>
      </c>
      <c r="L1778" s="360" t="s">
        <v>218</v>
      </c>
      <c r="M1778" s="361">
        <v>2786737800</v>
      </c>
    </row>
    <row r="1779" spans="1:13">
      <c r="A1779" s="360" t="s">
        <v>12158</v>
      </c>
      <c r="B1779" s="360" t="s">
        <v>2370</v>
      </c>
      <c r="C1779" s="360" t="s">
        <v>920</v>
      </c>
      <c r="D1779" s="360">
        <v>4013</v>
      </c>
      <c r="E1779" s="360" t="s">
        <v>1150</v>
      </c>
      <c r="F1779" s="360" t="s">
        <v>552</v>
      </c>
      <c r="G1779" s="360" t="s">
        <v>298</v>
      </c>
      <c r="H1779" s="360" t="s">
        <v>41</v>
      </c>
      <c r="I1779" s="360" t="s">
        <v>324</v>
      </c>
      <c r="J1779" s="360" t="s">
        <v>1133</v>
      </c>
      <c r="K1779" s="360" t="s">
        <v>1170</v>
      </c>
      <c r="L1779" s="360" t="s">
        <v>34</v>
      </c>
      <c r="M1779" s="361">
        <v>2569343700</v>
      </c>
    </row>
    <row r="1780" spans="1:13">
      <c r="A1780" s="360" t="s">
        <v>12159</v>
      </c>
      <c r="B1780" s="360" t="s">
        <v>2371</v>
      </c>
      <c r="C1780" s="360" t="s">
        <v>920</v>
      </c>
      <c r="D1780" s="360">
        <v>4013</v>
      </c>
      <c r="E1780" s="360" t="s">
        <v>1150</v>
      </c>
      <c r="F1780" s="360" t="s">
        <v>552</v>
      </c>
      <c r="G1780" s="360" t="s">
        <v>298</v>
      </c>
      <c r="H1780" s="360" t="s">
        <v>41</v>
      </c>
      <c r="I1780" s="360" t="s">
        <v>324</v>
      </c>
      <c r="J1780" s="360" t="s">
        <v>1133</v>
      </c>
      <c r="K1780" s="360" t="s">
        <v>1171</v>
      </c>
      <c r="L1780" s="360" t="s">
        <v>34</v>
      </c>
      <c r="M1780" s="361">
        <v>2253104700</v>
      </c>
    </row>
    <row r="1781" spans="1:13">
      <c r="A1781" s="360" t="s">
        <v>12160</v>
      </c>
      <c r="B1781" s="360" t="s">
        <v>2372</v>
      </c>
      <c r="C1781" s="360" t="s">
        <v>920</v>
      </c>
      <c r="D1781" s="360">
        <v>4013</v>
      </c>
      <c r="E1781" s="360" t="s">
        <v>1150</v>
      </c>
      <c r="F1781" s="360" t="s">
        <v>552</v>
      </c>
      <c r="G1781" s="360" t="s">
        <v>298</v>
      </c>
      <c r="H1781" s="360" t="s">
        <v>41</v>
      </c>
      <c r="I1781" s="360" t="s">
        <v>324</v>
      </c>
      <c r="J1781" s="360" t="s">
        <v>1133</v>
      </c>
      <c r="K1781" s="360" t="s">
        <v>290</v>
      </c>
      <c r="L1781" s="360" t="s">
        <v>34</v>
      </c>
      <c r="M1781" s="361">
        <v>2174056500</v>
      </c>
    </row>
    <row r="1782" spans="1:13">
      <c r="A1782" s="360" t="s">
        <v>12161</v>
      </c>
      <c r="B1782" s="360" t="s">
        <v>2373</v>
      </c>
      <c r="C1782" s="360" t="s">
        <v>920</v>
      </c>
      <c r="D1782" s="360">
        <v>4013</v>
      </c>
      <c r="E1782" s="360" t="s">
        <v>1150</v>
      </c>
      <c r="F1782" s="360" t="s">
        <v>552</v>
      </c>
      <c r="G1782" s="360" t="s">
        <v>298</v>
      </c>
      <c r="H1782" s="360" t="s">
        <v>41</v>
      </c>
      <c r="I1782" s="360" t="s">
        <v>324</v>
      </c>
      <c r="J1782" s="360" t="s">
        <v>1133</v>
      </c>
      <c r="K1782" s="360" t="s">
        <v>291</v>
      </c>
      <c r="L1782" s="360" t="s">
        <v>34</v>
      </c>
      <c r="M1782" s="361">
        <v>1857817500</v>
      </c>
    </row>
    <row r="1783" spans="1:13">
      <c r="A1783" s="360" t="s">
        <v>12162</v>
      </c>
      <c r="B1783" s="360" t="s">
        <v>2374</v>
      </c>
      <c r="C1783" s="360" t="s">
        <v>920</v>
      </c>
      <c r="D1783" s="360">
        <v>4013</v>
      </c>
      <c r="E1783" s="360" t="s">
        <v>1150</v>
      </c>
      <c r="F1783" s="360" t="s">
        <v>552</v>
      </c>
      <c r="G1783" s="360" t="s">
        <v>298</v>
      </c>
      <c r="H1783" s="360" t="s">
        <v>41</v>
      </c>
      <c r="I1783" s="360" t="s">
        <v>324</v>
      </c>
      <c r="J1783" s="360" t="s">
        <v>1133</v>
      </c>
      <c r="K1783" s="360" t="s">
        <v>1170</v>
      </c>
      <c r="L1783" s="360" t="s">
        <v>32</v>
      </c>
      <c r="M1783" s="361">
        <v>1482327000</v>
      </c>
    </row>
    <row r="1784" spans="1:13">
      <c r="A1784" s="360" t="s">
        <v>12163</v>
      </c>
      <c r="B1784" s="360" t="s">
        <v>2375</v>
      </c>
      <c r="C1784" s="360" t="s">
        <v>920</v>
      </c>
      <c r="D1784" s="360">
        <v>4013</v>
      </c>
      <c r="E1784" s="360" t="s">
        <v>1150</v>
      </c>
      <c r="F1784" s="360" t="s">
        <v>552</v>
      </c>
      <c r="G1784" s="360" t="s">
        <v>298</v>
      </c>
      <c r="H1784" s="360" t="s">
        <v>41</v>
      </c>
      <c r="I1784" s="360" t="s">
        <v>324</v>
      </c>
      <c r="J1784" s="360" t="s">
        <v>1133</v>
      </c>
      <c r="K1784" s="360" t="s">
        <v>1171</v>
      </c>
      <c r="L1784" s="360" t="s">
        <v>32</v>
      </c>
      <c r="M1784" s="361">
        <v>1284683400</v>
      </c>
    </row>
    <row r="1785" spans="1:13">
      <c r="A1785" s="360" t="s">
        <v>12164</v>
      </c>
      <c r="B1785" s="360" t="s">
        <v>2376</v>
      </c>
      <c r="C1785" s="360" t="s">
        <v>920</v>
      </c>
      <c r="D1785" s="360">
        <v>4013</v>
      </c>
      <c r="E1785" s="360" t="s">
        <v>1150</v>
      </c>
      <c r="F1785" s="360" t="s">
        <v>552</v>
      </c>
      <c r="G1785" s="360" t="s">
        <v>298</v>
      </c>
      <c r="H1785" s="360" t="s">
        <v>41</v>
      </c>
      <c r="I1785" s="360" t="s">
        <v>324</v>
      </c>
      <c r="J1785" s="360" t="s">
        <v>1133</v>
      </c>
      <c r="K1785" s="360" t="s">
        <v>290</v>
      </c>
      <c r="L1785" s="360" t="s">
        <v>32</v>
      </c>
      <c r="M1785" s="361">
        <v>1284683400</v>
      </c>
    </row>
    <row r="1786" spans="1:13">
      <c r="A1786" s="360" t="s">
        <v>12165</v>
      </c>
      <c r="B1786" s="360" t="s">
        <v>2377</v>
      </c>
      <c r="C1786" s="360" t="s">
        <v>920</v>
      </c>
      <c r="D1786" s="360">
        <v>4013</v>
      </c>
      <c r="E1786" s="360" t="s">
        <v>1150</v>
      </c>
      <c r="F1786" s="360" t="s">
        <v>552</v>
      </c>
      <c r="G1786" s="360" t="s">
        <v>298</v>
      </c>
      <c r="H1786" s="360" t="s">
        <v>41</v>
      </c>
      <c r="I1786" s="360" t="s">
        <v>324</v>
      </c>
      <c r="J1786" s="360" t="s">
        <v>1133</v>
      </c>
      <c r="K1786" s="360" t="s">
        <v>291</v>
      </c>
      <c r="L1786" s="360" t="s">
        <v>32</v>
      </c>
      <c r="M1786" s="361">
        <v>1087039800</v>
      </c>
    </row>
    <row r="1787" spans="1:13">
      <c r="A1787" s="360" t="s">
        <v>12166</v>
      </c>
      <c r="B1787" s="360" t="s">
        <v>2378</v>
      </c>
      <c r="C1787" s="360" t="s">
        <v>920</v>
      </c>
      <c r="D1787" s="360">
        <v>4013</v>
      </c>
      <c r="E1787" s="360" t="s">
        <v>1150</v>
      </c>
      <c r="F1787" s="360" t="s">
        <v>552</v>
      </c>
      <c r="G1787" s="360" t="s">
        <v>298</v>
      </c>
      <c r="H1787" s="360" t="s">
        <v>41</v>
      </c>
      <c r="I1787" s="360" t="s">
        <v>324</v>
      </c>
      <c r="J1787" s="360" t="s">
        <v>1133</v>
      </c>
      <c r="K1787" s="360" t="s">
        <v>1170</v>
      </c>
      <c r="L1787" s="360" t="s">
        <v>218</v>
      </c>
      <c r="M1787" s="361">
        <v>3854004000</v>
      </c>
    </row>
    <row r="1788" spans="1:13">
      <c r="A1788" s="360" t="s">
        <v>12167</v>
      </c>
      <c r="B1788" s="360" t="s">
        <v>2379</v>
      </c>
      <c r="C1788" s="360" t="s">
        <v>920</v>
      </c>
      <c r="D1788" s="360">
        <v>4013</v>
      </c>
      <c r="E1788" s="360" t="s">
        <v>1150</v>
      </c>
      <c r="F1788" s="360" t="s">
        <v>552</v>
      </c>
      <c r="G1788" s="360" t="s">
        <v>298</v>
      </c>
      <c r="H1788" s="360" t="s">
        <v>41</v>
      </c>
      <c r="I1788" s="360" t="s">
        <v>324</v>
      </c>
      <c r="J1788" s="360" t="s">
        <v>1133</v>
      </c>
      <c r="K1788" s="360" t="s">
        <v>1171</v>
      </c>
      <c r="L1788" s="360" t="s">
        <v>218</v>
      </c>
      <c r="M1788" s="361">
        <v>3379691700</v>
      </c>
    </row>
    <row r="1789" spans="1:13">
      <c r="A1789" s="360" t="s">
        <v>12168</v>
      </c>
      <c r="B1789" s="360" t="s">
        <v>2380</v>
      </c>
      <c r="C1789" s="360" t="s">
        <v>920</v>
      </c>
      <c r="D1789" s="360">
        <v>4013</v>
      </c>
      <c r="E1789" s="360" t="s">
        <v>1150</v>
      </c>
      <c r="F1789" s="360" t="s">
        <v>552</v>
      </c>
      <c r="G1789" s="360" t="s">
        <v>298</v>
      </c>
      <c r="H1789" s="360" t="s">
        <v>41</v>
      </c>
      <c r="I1789" s="360" t="s">
        <v>324</v>
      </c>
      <c r="J1789" s="360" t="s">
        <v>1133</v>
      </c>
      <c r="K1789" s="360" t="s">
        <v>290</v>
      </c>
      <c r="L1789" s="360" t="s">
        <v>218</v>
      </c>
      <c r="M1789" s="361">
        <v>3261096300</v>
      </c>
    </row>
    <row r="1790" spans="1:13">
      <c r="A1790" s="360" t="s">
        <v>12169</v>
      </c>
      <c r="B1790" s="360" t="s">
        <v>2381</v>
      </c>
      <c r="C1790" s="360" t="s">
        <v>920</v>
      </c>
      <c r="D1790" s="360">
        <v>4013</v>
      </c>
      <c r="E1790" s="360" t="s">
        <v>1150</v>
      </c>
      <c r="F1790" s="360" t="s">
        <v>552</v>
      </c>
      <c r="G1790" s="360" t="s">
        <v>298</v>
      </c>
      <c r="H1790" s="360" t="s">
        <v>41</v>
      </c>
      <c r="I1790" s="360" t="s">
        <v>324</v>
      </c>
      <c r="J1790" s="360" t="s">
        <v>1133</v>
      </c>
      <c r="K1790" s="360" t="s">
        <v>291</v>
      </c>
      <c r="L1790" s="360" t="s">
        <v>218</v>
      </c>
      <c r="M1790" s="361">
        <v>2786737800</v>
      </c>
    </row>
    <row r="1791" spans="1:13">
      <c r="A1791" s="360" t="s">
        <v>12170</v>
      </c>
      <c r="B1791" s="360" t="s">
        <v>2370</v>
      </c>
      <c r="C1791" s="360" t="s">
        <v>920</v>
      </c>
      <c r="D1791" s="360">
        <v>4013</v>
      </c>
      <c r="E1791" s="360" t="s">
        <v>1150</v>
      </c>
      <c r="F1791" s="360" t="s">
        <v>552</v>
      </c>
      <c r="G1791" s="360" t="s">
        <v>298</v>
      </c>
      <c r="H1791" s="360" t="s">
        <v>41</v>
      </c>
      <c r="I1791" s="360" t="s">
        <v>42</v>
      </c>
      <c r="J1791" s="360" t="s">
        <v>1138</v>
      </c>
      <c r="K1791" s="360" t="s">
        <v>1170</v>
      </c>
      <c r="L1791" s="360" t="s">
        <v>34</v>
      </c>
      <c r="M1791" s="361">
        <v>2569343700</v>
      </c>
    </row>
    <row r="1792" spans="1:13">
      <c r="A1792" s="360" t="s">
        <v>12171</v>
      </c>
      <c r="B1792" s="360" t="s">
        <v>2371</v>
      </c>
      <c r="C1792" s="360" t="s">
        <v>920</v>
      </c>
      <c r="D1792" s="360">
        <v>4013</v>
      </c>
      <c r="E1792" s="360" t="s">
        <v>1150</v>
      </c>
      <c r="F1792" s="360" t="s">
        <v>552</v>
      </c>
      <c r="G1792" s="360" t="s">
        <v>298</v>
      </c>
      <c r="H1792" s="360" t="s">
        <v>41</v>
      </c>
      <c r="I1792" s="360" t="s">
        <v>42</v>
      </c>
      <c r="J1792" s="360" t="s">
        <v>1138</v>
      </c>
      <c r="K1792" s="360" t="s">
        <v>1171</v>
      </c>
      <c r="L1792" s="360" t="s">
        <v>34</v>
      </c>
      <c r="M1792" s="361">
        <v>2253104700</v>
      </c>
    </row>
    <row r="1793" spans="1:13">
      <c r="A1793" s="360" t="s">
        <v>12172</v>
      </c>
      <c r="B1793" s="360" t="s">
        <v>2372</v>
      </c>
      <c r="C1793" s="360" t="s">
        <v>920</v>
      </c>
      <c r="D1793" s="360">
        <v>4013</v>
      </c>
      <c r="E1793" s="360" t="s">
        <v>1150</v>
      </c>
      <c r="F1793" s="360" t="s">
        <v>552</v>
      </c>
      <c r="G1793" s="360" t="s">
        <v>298</v>
      </c>
      <c r="H1793" s="360" t="s">
        <v>41</v>
      </c>
      <c r="I1793" s="360" t="s">
        <v>42</v>
      </c>
      <c r="J1793" s="360" t="s">
        <v>1138</v>
      </c>
      <c r="K1793" s="360" t="s">
        <v>290</v>
      </c>
      <c r="L1793" s="360" t="s">
        <v>34</v>
      </c>
      <c r="M1793" s="361">
        <v>2174056500</v>
      </c>
    </row>
    <row r="1794" spans="1:13">
      <c r="A1794" s="360" t="s">
        <v>12173</v>
      </c>
      <c r="B1794" s="360" t="s">
        <v>2373</v>
      </c>
      <c r="C1794" s="360" t="s">
        <v>920</v>
      </c>
      <c r="D1794" s="360">
        <v>4013</v>
      </c>
      <c r="E1794" s="360" t="s">
        <v>1150</v>
      </c>
      <c r="F1794" s="360" t="s">
        <v>552</v>
      </c>
      <c r="G1794" s="360" t="s">
        <v>298</v>
      </c>
      <c r="H1794" s="360" t="s">
        <v>41</v>
      </c>
      <c r="I1794" s="360" t="s">
        <v>42</v>
      </c>
      <c r="J1794" s="360" t="s">
        <v>1138</v>
      </c>
      <c r="K1794" s="360" t="s">
        <v>291</v>
      </c>
      <c r="L1794" s="360" t="s">
        <v>34</v>
      </c>
      <c r="M1794" s="361">
        <v>1857817500</v>
      </c>
    </row>
    <row r="1795" spans="1:13">
      <c r="A1795" s="360" t="s">
        <v>12174</v>
      </c>
      <c r="B1795" s="360" t="s">
        <v>2374</v>
      </c>
      <c r="C1795" s="360" t="s">
        <v>920</v>
      </c>
      <c r="D1795" s="360">
        <v>4013</v>
      </c>
      <c r="E1795" s="360" t="s">
        <v>1150</v>
      </c>
      <c r="F1795" s="360" t="s">
        <v>552</v>
      </c>
      <c r="G1795" s="360" t="s">
        <v>298</v>
      </c>
      <c r="H1795" s="360" t="s">
        <v>41</v>
      </c>
      <c r="I1795" s="360" t="s">
        <v>42</v>
      </c>
      <c r="J1795" s="360" t="s">
        <v>1138</v>
      </c>
      <c r="K1795" s="360" t="s">
        <v>1170</v>
      </c>
      <c r="L1795" s="360" t="s">
        <v>32</v>
      </c>
      <c r="M1795" s="361">
        <v>1482327000</v>
      </c>
    </row>
    <row r="1796" spans="1:13">
      <c r="A1796" s="360" t="s">
        <v>12175</v>
      </c>
      <c r="B1796" s="360" t="s">
        <v>2375</v>
      </c>
      <c r="C1796" s="360" t="s">
        <v>920</v>
      </c>
      <c r="D1796" s="360">
        <v>4013</v>
      </c>
      <c r="E1796" s="360" t="s">
        <v>1150</v>
      </c>
      <c r="F1796" s="360" t="s">
        <v>552</v>
      </c>
      <c r="G1796" s="360" t="s">
        <v>298</v>
      </c>
      <c r="H1796" s="360" t="s">
        <v>41</v>
      </c>
      <c r="I1796" s="360" t="s">
        <v>42</v>
      </c>
      <c r="J1796" s="360" t="s">
        <v>1138</v>
      </c>
      <c r="K1796" s="360" t="s">
        <v>1171</v>
      </c>
      <c r="L1796" s="360" t="s">
        <v>32</v>
      </c>
      <c r="M1796" s="361">
        <v>1284683400</v>
      </c>
    </row>
    <row r="1797" spans="1:13">
      <c r="A1797" s="360" t="s">
        <v>12176</v>
      </c>
      <c r="B1797" s="360" t="s">
        <v>2376</v>
      </c>
      <c r="C1797" s="360" t="s">
        <v>920</v>
      </c>
      <c r="D1797" s="360">
        <v>4013</v>
      </c>
      <c r="E1797" s="360" t="s">
        <v>1150</v>
      </c>
      <c r="F1797" s="360" t="s">
        <v>552</v>
      </c>
      <c r="G1797" s="360" t="s">
        <v>298</v>
      </c>
      <c r="H1797" s="360" t="s">
        <v>41</v>
      </c>
      <c r="I1797" s="360" t="s">
        <v>42</v>
      </c>
      <c r="J1797" s="360" t="s">
        <v>1138</v>
      </c>
      <c r="K1797" s="360" t="s">
        <v>290</v>
      </c>
      <c r="L1797" s="360" t="s">
        <v>32</v>
      </c>
      <c r="M1797" s="361">
        <v>1284683400</v>
      </c>
    </row>
    <row r="1798" spans="1:13">
      <c r="A1798" s="360" t="s">
        <v>12177</v>
      </c>
      <c r="B1798" s="360" t="s">
        <v>2377</v>
      </c>
      <c r="C1798" s="360" t="s">
        <v>920</v>
      </c>
      <c r="D1798" s="360">
        <v>4013</v>
      </c>
      <c r="E1798" s="360" t="s">
        <v>1150</v>
      </c>
      <c r="F1798" s="360" t="s">
        <v>552</v>
      </c>
      <c r="G1798" s="360" t="s">
        <v>298</v>
      </c>
      <c r="H1798" s="360" t="s">
        <v>41</v>
      </c>
      <c r="I1798" s="360" t="s">
        <v>42</v>
      </c>
      <c r="J1798" s="360" t="s">
        <v>1138</v>
      </c>
      <c r="K1798" s="360" t="s">
        <v>291</v>
      </c>
      <c r="L1798" s="360" t="s">
        <v>32</v>
      </c>
      <c r="M1798" s="361">
        <v>1087039800</v>
      </c>
    </row>
    <row r="1799" spans="1:13">
      <c r="A1799" s="360" t="s">
        <v>12178</v>
      </c>
      <c r="B1799" s="360" t="s">
        <v>2378</v>
      </c>
      <c r="C1799" s="360" t="s">
        <v>920</v>
      </c>
      <c r="D1799" s="360">
        <v>4013</v>
      </c>
      <c r="E1799" s="360" t="s">
        <v>1150</v>
      </c>
      <c r="F1799" s="360" t="s">
        <v>552</v>
      </c>
      <c r="G1799" s="360" t="s">
        <v>298</v>
      </c>
      <c r="H1799" s="360" t="s">
        <v>41</v>
      </c>
      <c r="I1799" s="360" t="s">
        <v>42</v>
      </c>
      <c r="J1799" s="360" t="s">
        <v>1138</v>
      </c>
      <c r="K1799" s="360" t="s">
        <v>1170</v>
      </c>
      <c r="L1799" s="360" t="s">
        <v>218</v>
      </c>
      <c r="M1799" s="361">
        <v>3854004000</v>
      </c>
    </row>
    <row r="1800" spans="1:13">
      <c r="A1800" s="360" t="s">
        <v>12179</v>
      </c>
      <c r="B1800" s="360" t="s">
        <v>2379</v>
      </c>
      <c r="C1800" s="360" t="s">
        <v>920</v>
      </c>
      <c r="D1800" s="360">
        <v>4013</v>
      </c>
      <c r="E1800" s="360" t="s">
        <v>1150</v>
      </c>
      <c r="F1800" s="360" t="s">
        <v>552</v>
      </c>
      <c r="G1800" s="360" t="s">
        <v>298</v>
      </c>
      <c r="H1800" s="360" t="s">
        <v>41</v>
      </c>
      <c r="I1800" s="360" t="s">
        <v>42</v>
      </c>
      <c r="J1800" s="360" t="s">
        <v>1138</v>
      </c>
      <c r="K1800" s="360" t="s">
        <v>1171</v>
      </c>
      <c r="L1800" s="360" t="s">
        <v>218</v>
      </c>
      <c r="M1800" s="361">
        <v>3379691700</v>
      </c>
    </row>
    <row r="1801" spans="1:13">
      <c r="A1801" s="360" t="s">
        <v>12180</v>
      </c>
      <c r="B1801" s="360" t="s">
        <v>2380</v>
      </c>
      <c r="C1801" s="360" t="s">
        <v>920</v>
      </c>
      <c r="D1801" s="360">
        <v>4013</v>
      </c>
      <c r="E1801" s="360" t="s">
        <v>1150</v>
      </c>
      <c r="F1801" s="360" t="s">
        <v>552</v>
      </c>
      <c r="G1801" s="360" t="s">
        <v>298</v>
      </c>
      <c r="H1801" s="360" t="s">
        <v>41</v>
      </c>
      <c r="I1801" s="360" t="s">
        <v>42</v>
      </c>
      <c r="J1801" s="360" t="s">
        <v>1138</v>
      </c>
      <c r="K1801" s="360" t="s">
        <v>290</v>
      </c>
      <c r="L1801" s="360" t="s">
        <v>218</v>
      </c>
      <c r="M1801" s="361">
        <v>3261096300</v>
      </c>
    </row>
    <row r="1802" spans="1:13">
      <c r="A1802" s="360" t="s">
        <v>12181</v>
      </c>
      <c r="B1802" s="360" t="s">
        <v>2381</v>
      </c>
      <c r="C1802" s="360" t="s">
        <v>920</v>
      </c>
      <c r="D1802" s="360">
        <v>4013</v>
      </c>
      <c r="E1802" s="360" t="s">
        <v>1150</v>
      </c>
      <c r="F1802" s="360" t="s">
        <v>552</v>
      </c>
      <c r="G1802" s="360" t="s">
        <v>298</v>
      </c>
      <c r="H1802" s="360" t="s">
        <v>41</v>
      </c>
      <c r="I1802" s="360" t="s">
        <v>42</v>
      </c>
      <c r="J1802" s="360" t="s">
        <v>1138</v>
      </c>
      <c r="K1802" s="360" t="s">
        <v>291</v>
      </c>
      <c r="L1802" s="360" t="s">
        <v>218</v>
      </c>
      <c r="M1802" s="361">
        <v>2786737800</v>
      </c>
    </row>
    <row r="1803" spans="1:13">
      <c r="A1803" s="360" t="s">
        <v>12182</v>
      </c>
      <c r="B1803" s="360" t="s">
        <v>2370</v>
      </c>
      <c r="C1803" s="360" t="s">
        <v>920</v>
      </c>
      <c r="D1803" s="360">
        <v>4013</v>
      </c>
      <c r="E1803" s="360" t="s">
        <v>1150</v>
      </c>
      <c r="F1803" s="360" t="s">
        <v>552</v>
      </c>
      <c r="G1803" s="360" t="s">
        <v>298</v>
      </c>
      <c r="H1803" s="360" t="s">
        <v>41</v>
      </c>
      <c r="I1803" s="360" t="s">
        <v>219</v>
      </c>
      <c r="J1803" s="360" t="s">
        <v>1139</v>
      </c>
      <c r="K1803" s="360" t="s">
        <v>1170</v>
      </c>
      <c r="L1803" s="360" t="s">
        <v>34</v>
      </c>
      <c r="M1803" s="361">
        <v>2569343700</v>
      </c>
    </row>
    <row r="1804" spans="1:13">
      <c r="A1804" s="360" t="s">
        <v>12183</v>
      </c>
      <c r="B1804" s="360" t="s">
        <v>2371</v>
      </c>
      <c r="C1804" s="360" t="s">
        <v>920</v>
      </c>
      <c r="D1804" s="360">
        <v>4013</v>
      </c>
      <c r="E1804" s="360" t="s">
        <v>1150</v>
      </c>
      <c r="F1804" s="360" t="s">
        <v>552</v>
      </c>
      <c r="G1804" s="360" t="s">
        <v>298</v>
      </c>
      <c r="H1804" s="360" t="s">
        <v>41</v>
      </c>
      <c r="I1804" s="360" t="s">
        <v>219</v>
      </c>
      <c r="J1804" s="360" t="s">
        <v>1139</v>
      </c>
      <c r="K1804" s="360" t="s">
        <v>1171</v>
      </c>
      <c r="L1804" s="360" t="s">
        <v>34</v>
      </c>
      <c r="M1804" s="361">
        <v>2253104700</v>
      </c>
    </row>
    <row r="1805" spans="1:13">
      <c r="A1805" s="360" t="s">
        <v>12184</v>
      </c>
      <c r="B1805" s="360" t="s">
        <v>2372</v>
      </c>
      <c r="C1805" s="360" t="s">
        <v>920</v>
      </c>
      <c r="D1805" s="360">
        <v>4013</v>
      </c>
      <c r="E1805" s="360" t="s">
        <v>1150</v>
      </c>
      <c r="F1805" s="360" t="s">
        <v>552</v>
      </c>
      <c r="G1805" s="360" t="s">
        <v>298</v>
      </c>
      <c r="H1805" s="360" t="s">
        <v>41</v>
      </c>
      <c r="I1805" s="360" t="s">
        <v>219</v>
      </c>
      <c r="J1805" s="360" t="s">
        <v>1139</v>
      </c>
      <c r="K1805" s="360" t="s">
        <v>290</v>
      </c>
      <c r="L1805" s="360" t="s">
        <v>34</v>
      </c>
      <c r="M1805" s="361">
        <v>2174056500</v>
      </c>
    </row>
    <row r="1806" spans="1:13">
      <c r="A1806" s="360" t="s">
        <v>12185</v>
      </c>
      <c r="B1806" s="360" t="s">
        <v>2373</v>
      </c>
      <c r="C1806" s="360" t="s">
        <v>920</v>
      </c>
      <c r="D1806" s="360">
        <v>4013</v>
      </c>
      <c r="E1806" s="360" t="s">
        <v>1150</v>
      </c>
      <c r="F1806" s="360" t="s">
        <v>552</v>
      </c>
      <c r="G1806" s="360" t="s">
        <v>298</v>
      </c>
      <c r="H1806" s="360" t="s">
        <v>41</v>
      </c>
      <c r="I1806" s="360" t="s">
        <v>219</v>
      </c>
      <c r="J1806" s="360" t="s">
        <v>1139</v>
      </c>
      <c r="K1806" s="360" t="s">
        <v>291</v>
      </c>
      <c r="L1806" s="360" t="s">
        <v>34</v>
      </c>
      <c r="M1806" s="361">
        <v>1857817500</v>
      </c>
    </row>
    <row r="1807" spans="1:13">
      <c r="A1807" s="360" t="s">
        <v>12186</v>
      </c>
      <c r="B1807" s="360" t="s">
        <v>2374</v>
      </c>
      <c r="C1807" s="360" t="s">
        <v>920</v>
      </c>
      <c r="D1807" s="360">
        <v>4013</v>
      </c>
      <c r="E1807" s="360" t="s">
        <v>1150</v>
      </c>
      <c r="F1807" s="360" t="s">
        <v>552</v>
      </c>
      <c r="G1807" s="360" t="s">
        <v>298</v>
      </c>
      <c r="H1807" s="360" t="s">
        <v>41</v>
      </c>
      <c r="I1807" s="360" t="s">
        <v>219</v>
      </c>
      <c r="J1807" s="360" t="s">
        <v>1139</v>
      </c>
      <c r="K1807" s="360" t="s">
        <v>1170</v>
      </c>
      <c r="L1807" s="360" t="s">
        <v>32</v>
      </c>
      <c r="M1807" s="361">
        <v>1482327000</v>
      </c>
    </row>
    <row r="1808" spans="1:13">
      <c r="A1808" s="360" t="s">
        <v>12187</v>
      </c>
      <c r="B1808" s="360" t="s">
        <v>2375</v>
      </c>
      <c r="C1808" s="360" t="s">
        <v>920</v>
      </c>
      <c r="D1808" s="360">
        <v>4013</v>
      </c>
      <c r="E1808" s="360" t="s">
        <v>1150</v>
      </c>
      <c r="F1808" s="360" t="s">
        <v>552</v>
      </c>
      <c r="G1808" s="360" t="s">
        <v>298</v>
      </c>
      <c r="H1808" s="360" t="s">
        <v>41</v>
      </c>
      <c r="I1808" s="360" t="s">
        <v>219</v>
      </c>
      <c r="J1808" s="360" t="s">
        <v>1139</v>
      </c>
      <c r="K1808" s="360" t="s">
        <v>1171</v>
      </c>
      <c r="L1808" s="360" t="s">
        <v>32</v>
      </c>
      <c r="M1808" s="361">
        <v>1284683400</v>
      </c>
    </row>
    <row r="1809" spans="1:13">
      <c r="A1809" s="360" t="s">
        <v>12188</v>
      </c>
      <c r="B1809" s="360" t="s">
        <v>2376</v>
      </c>
      <c r="C1809" s="360" t="s">
        <v>920</v>
      </c>
      <c r="D1809" s="360">
        <v>4013</v>
      </c>
      <c r="E1809" s="360" t="s">
        <v>1150</v>
      </c>
      <c r="F1809" s="360" t="s">
        <v>552</v>
      </c>
      <c r="G1809" s="360" t="s">
        <v>298</v>
      </c>
      <c r="H1809" s="360" t="s">
        <v>41</v>
      </c>
      <c r="I1809" s="360" t="s">
        <v>219</v>
      </c>
      <c r="J1809" s="360" t="s">
        <v>1139</v>
      </c>
      <c r="K1809" s="360" t="s">
        <v>290</v>
      </c>
      <c r="L1809" s="360" t="s">
        <v>32</v>
      </c>
      <c r="M1809" s="361">
        <v>1284683400</v>
      </c>
    </row>
    <row r="1810" spans="1:13">
      <c r="A1810" s="360" t="s">
        <v>12189</v>
      </c>
      <c r="B1810" s="360" t="s">
        <v>2377</v>
      </c>
      <c r="C1810" s="360" t="s">
        <v>920</v>
      </c>
      <c r="D1810" s="360">
        <v>4013</v>
      </c>
      <c r="E1810" s="360" t="s">
        <v>1150</v>
      </c>
      <c r="F1810" s="360" t="s">
        <v>552</v>
      </c>
      <c r="G1810" s="360" t="s">
        <v>298</v>
      </c>
      <c r="H1810" s="360" t="s">
        <v>41</v>
      </c>
      <c r="I1810" s="360" t="s">
        <v>219</v>
      </c>
      <c r="J1810" s="360" t="s">
        <v>1139</v>
      </c>
      <c r="K1810" s="360" t="s">
        <v>291</v>
      </c>
      <c r="L1810" s="360" t="s">
        <v>32</v>
      </c>
      <c r="M1810" s="361">
        <v>1087039800</v>
      </c>
    </row>
    <row r="1811" spans="1:13">
      <c r="A1811" s="360" t="s">
        <v>12190</v>
      </c>
      <c r="B1811" s="360" t="s">
        <v>2378</v>
      </c>
      <c r="C1811" s="360" t="s">
        <v>920</v>
      </c>
      <c r="D1811" s="360">
        <v>4013</v>
      </c>
      <c r="E1811" s="360" t="s">
        <v>1150</v>
      </c>
      <c r="F1811" s="360" t="s">
        <v>552</v>
      </c>
      <c r="G1811" s="360" t="s">
        <v>298</v>
      </c>
      <c r="H1811" s="360" t="s">
        <v>41</v>
      </c>
      <c r="I1811" s="360" t="s">
        <v>219</v>
      </c>
      <c r="J1811" s="360" t="s">
        <v>1139</v>
      </c>
      <c r="K1811" s="360" t="s">
        <v>1170</v>
      </c>
      <c r="L1811" s="360" t="s">
        <v>218</v>
      </c>
      <c r="M1811" s="361">
        <v>3854004000</v>
      </c>
    </row>
    <row r="1812" spans="1:13">
      <c r="A1812" s="360" t="s">
        <v>12191</v>
      </c>
      <c r="B1812" s="360" t="s">
        <v>2379</v>
      </c>
      <c r="C1812" s="360" t="s">
        <v>920</v>
      </c>
      <c r="D1812" s="360">
        <v>4013</v>
      </c>
      <c r="E1812" s="360" t="s">
        <v>1150</v>
      </c>
      <c r="F1812" s="360" t="s">
        <v>552</v>
      </c>
      <c r="G1812" s="360" t="s">
        <v>298</v>
      </c>
      <c r="H1812" s="360" t="s">
        <v>41</v>
      </c>
      <c r="I1812" s="360" t="s">
        <v>219</v>
      </c>
      <c r="J1812" s="360" t="s">
        <v>1139</v>
      </c>
      <c r="K1812" s="360" t="s">
        <v>1171</v>
      </c>
      <c r="L1812" s="360" t="s">
        <v>218</v>
      </c>
      <c r="M1812" s="361">
        <v>3379691700</v>
      </c>
    </row>
    <row r="1813" spans="1:13">
      <c r="A1813" s="360" t="s">
        <v>12192</v>
      </c>
      <c r="B1813" s="360" t="s">
        <v>2380</v>
      </c>
      <c r="C1813" s="360" t="s">
        <v>920</v>
      </c>
      <c r="D1813" s="360">
        <v>4013</v>
      </c>
      <c r="E1813" s="360" t="s">
        <v>1150</v>
      </c>
      <c r="F1813" s="360" t="s">
        <v>552</v>
      </c>
      <c r="G1813" s="360" t="s">
        <v>298</v>
      </c>
      <c r="H1813" s="360" t="s">
        <v>41</v>
      </c>
      <c r="I1813" s="360" t="s">
        <v>219</v>
      </c>
      <c r="J1813" s="360" t="s">
        <v>1139</v>
      </c>
      <c r="K1813" s="360" t="s">
        <v>290</v>
      </c>
      <c r="L1813" s="360" t="s">
        <v>218</v>
      </c>
      <c r="M1813" s="361">
        <v>3261096300</v>
      </c>
    </row>
    <row r="1814" spans="1:13">
      <c r="A1814" s="360" t="s">
        <v>12193</v>
      </c>
      <c r="B1814" s="360" t="s">
        <v>2381</v>
      </c>
      <c r="C1814" s="360" t="s">
        <v>920</v>
      </c>
      <c r="D1814" s="360">
        <v>4013</v>
      </c>
      <c r="E1814" s="360" t="s">
        <v>1150</v>
      </c>
      <c r="F1814" s="360" t="s">
        <v>552</v>
      </c>
      <c r="G1814" s="360" t="s">
        <v>298</v>
      </c>
      <c r="H1814" s="360" t="s">
        <v>41</v>
      </c>
      <c r="I1814" s="360" t="s">
        <v>219</v>
      </c>
      <c r="J1814" s="360" t="s">
        <v>1139</v>
      </c>
      <c r="K1814" s="360" t="s">
        <v>291</v>
      </c>
      <c r="L1814" s="360" t="s">
        <v>218</v>
      </c>
      <c r="M1814" s="361">
        <v>2786737800</v>
      </c>
    </row>
    <row r="1815" spans="1:13">
      <c r="A1815" s="360" t="s">
        <v>12194</v>
      </c>
      <c r="B1815" s="360" t="s">
        <v>2370</v>
      </c>
      <c r="C1815" s="360" t="s">
        <v>920</v>
      </c>
      <c r="D1815" s="360">
        <v>4013</v>
      </c>
      <c r="E1815" s="360" t="s">
        <v>1150</v>
      </c>
      <c r="F1815" s="360" t="s">
        <v>552</v>
      </c>
      <c r="G1815" s="360" t="s">
        <v>298</v>
      </c>
      <c r="H1815" s="360" t="s">
        <v>41</v>
      </c>
      <c r="I1815" s="360" t="s">
        <v>44</v>
      </c>
      <c r="J1815" s="360" t="s">
        <v>1140</v>
      </c>
      <c r="K1815" s="360" t="s">
        <v>1170</v>
      </c>
      <c r="L1815" s="360" t="s">
        <v>34</v>
      </c>
      <c r="M1815" s="361">
        <v>2569343700</v>
      </c>
    </row>
    <row r="1816" spans="1:13">
      <c r="A1816" s="360" t="s">
        <v>12195</v>
      </c>
      <c r="B1816" s="360" t="s">
        <v>2371</v>
      </c>
      <c r="C1816" s="360" t="s">
        <v>920</v>
      </c>
      <c r="D1816" s="360">
        <v>4013</v>
      </c>
      <c r="E1816" s="360" t="s">
        <v>1150</v>
      </c>
      <c r="F1816" s="360" t="s">
        <v>552</v>
      </c>
      <c r="G1816" s="360" t="s">
        <v>298</v>
      </c>
      <c r="H1816" s="360" t="s">
        <v>41</v>
      </c>
      <c r="I1816" s="360" t="s">
        <v>44</v>
      </c>
      <c r="J1816" s="360" t="s">
        <v>1140</v>
      </c>
      <c r="K1816" s="360" t="s">
        <v>1171</v>
      </c>
      <c r="L1816" s="360" t="s">
        <v>34</v>
      </c>
      <c r="M1816" s="361">
        <v>2253104700</v>
      </c>
    </row>
    <row r="1817" spans="1:13">
      <c r="A1817" s="360" t="s">
        <v>12196</v>
      </c>
      <c r="B1817" s="360" t="s">
        <v>2372</v>
      </c>
      <c r="C1817" s="360" t="s">
        <v>920</v>
      </c>
      <c r="D1817" s="360">
        <v>4013</v>
      </c>
      <c r="E1817" s="360" t="s">
        <v>1150</v>
      </c>
      <c r="F1817" s="360" t="s">
        <v>552</v>
      </c>
      <c r="G1817" s="360" t="s">
        <v>298</v>
      </c>
      <c r="H1817" s="360" t="s">
        <v>41</v>
      </c>
      <c r="I1817" s="360" t="s">
        <v>44</v>
      </c>
      <c r="J1817" s="360" t="s">
        <v>1140</v>
      </c>
      <c r="K1817" s="360" t="s">
        <v>290</v>
      </c>
      <c r="L1817" s="360" t="s">
        <v>34</v>
      </c>
      <c r="M1817" s="361">
        <v>2174056500</v>
      </c>
    </row>
    <row r="1818" spans="1:13">
      <c r="A1818" s="360" t="s">
        <v>12197</v>
      </c>
      <c r="B1818" s="360" t="s">
        <v>2373</v>
      </c>
      <c r="C1818" s="360" t="s">
        <v>920</v>
      </c>
      <c r="D1818" s="360">
        <v>4013</v>
      </c>
      <c r="E1818" s="360" t="s">
        <v>1150</v>
      </c>
      <c r="F1818" s="360" t="s">
        <v>552</v>
      </c>
      <c r="G1818" s="360" t="s">
        <v>298</v>
      </c>
      <c r="H1818" s="360" t="s">
        <v>41</v>
      </c>
      <c r="I1818" s="360" t="s">
        <v>44</v>
      </c>
      <c r="J1818" s="360" t="s">
        <v>1140</v>
      </c>
      <c r="K1818" s="360" t="s">
        <v>291</v>
      </c>
      <c r="L1818" s="360" t="s">
        <v>34</v>
      </c>
      <c r="M1818" s="361">
        <v>1857817500</v>
      </c>
    </row>
    <row r="1819" spans="1:13">
      <c r="A1819" s="360" t="s">
        <v>12198</v>
      </c>
      <c r="B1819" s="360" t="s">
        <v>2374</v>
      </c>
      <c r="C1819" s="360" t="s">
        <v>920</v>
      </c>
      <c r="D1819" s="360">
        <v>4013</v>
      </c>
      <c r="E1819" s="360" t="s">
        <v>1150</v>
      </c>
      <c r="F1819" s="360" t="s">
        <v>552</v>
      </c>
      <c r="G1819" s="360" t="s">
        <v>298</v>
      </c>
      <c r="H1819" s="360" t="s">
        <v>41</v>
      </c>
      <c r="I1819" s="360" t="s">
        <v>44</v>
      </c>
      <c r="J1819" s="360" t="s">
        <v>1140</v>
      </c>
      <c r="K1819" s="360" t="s">
        <v>1170</v>
      </c>
      <c r="L1819" s="360" t="s">
        <v>32</v>
      </c>
      <c r="M1819" s="361">
        <v>1482327000</v>
      </c>
    </row>
    <row r="1820" spans="1:13">
      <c r="A1820" s="360" t="s">
        <v>12199</v>
      </c>
      <c r="B1820" s="360" t="s">
        <v>2375</v>
      </c>
      <c r="C1820" s="360" t="s">
        <v>920</v>
      </c>
      <c r="D1820" s="360">
        <v>4013</v>
      </c>
      <c r="E1820" s="360" t="s">
        <v>1150</v>
      </c>
      <c r="F1820" s="360" t="s">
        <v>552</v>
      </c>
      <c r="G1820" s="360" t="s">
        <v>298</v>
      </c>
      <c r="H1820" s="360" t="s">
        <v>41</v>
      </c>
      <c r="I1820" s="360" t="s">
        <v>44</v>
      </c>
      <c r="J1820" s="360" t="s">
        <v>1140</v>
      </c>
      <c r="K1820" s="360" t="s">
        <v>1171</v>
      </c>
      <c r="L1820" s="360" t="s">
        <v>32</v>
      </c>
      <c r="M1820" s="361">
        <v>1284683400</v>
      </c>
    </row>
    <row r="1821" spans="1:13">
      <c r="A1821" s="360" t="s">
        <v>12200</v>
      </c>
      <c r="B1821" s="360" t="s">
        <v>2376</v>
      </c>
      <c r="C1821" s="360" t="s">
        <v>920</v>
      </c>
      <c r="D1821" s="360">
        <v>4013</v>
      </c>
      <c r="E1821" s="360" t="s">
        <v>1150</v>
      </c>
      <c r="F1821" s="360" t="s">
        <v>552</v>
      </c>
      <c r="G1821" s="360" t="s">
        <v>298</v>
      </c>
      <c r="H1821" s="360" t="s">
        <v>41</v>
      </c>
      <c r="I1821" s="360" t="s">
        <v>44</v>
      </c>
      <c r="J1821" s="360" t="s">
        <v>1140</v>
      </c>
      <c r="K1821" s="360" t="s">
        <v>290</v>
      </c>
      <c r="L1821" s="360" t="s">
        <v>32</v>
      </c>
      <c r="M1821" s="361">
        <v>1284683400</v>
      </c>
    </row>
    <row r="1822" spans="1:13">
      <c r="A1822" s="360" t="s">
        <v>12201</v>
      </c>
      <c r="B1822" s="360" t="s">
        <v>2377</v>
      </c>
      <c r="C1822" s="360" t="s">
        <v>920</v>
      </c>
      <c r="D1822" s="360">
        <v>4013</v>
      </c>
      <c r="E1822" s="360" t="s">
        <v>1150</v>
      </c>
      <c r="F1822" s="360" t="s">
        <v>552</v>
      </c>
      <c r="G1822" s="360" t="s">
        <v>298</v>
      </c>
      <c r="H1822" s="360" t="s">
        <v>41</v>
      </c>
      <c r="I1822" s="360" t="s">
        <v>44</v>
      </c>
      <c r="J1822" s="360" t="s">
        <v>1140</v>
      </c>
      <c r="K1822" s="360" t="s">
        <v>291</v>
      </c>
      <c r="L1822" s="360" t="s">
        <v>32</v>
      </c>
      <c r="M1822" s="361">
        <v>1087039800</v>
      </c>
    </row>
    <row r="1823" spans="1:13">
      <c r="A1823" s="360" t="s">
        <v>12202</v>
      </c>
      <c r="B1823" s="360" t="s">
        <v>2378</v>
      </c>
      <c r="C1823" s="360" t="s">
        <v>920</v>
      </c>
      <c r="D1823" s="360">
        <v>4013</v>
      </c>
      <c r="E1823" s="360" t="s">
        <v>1150</v>
      </c>
      <c r="F1823" s="360" t="s">
        <v>552</v>
      </c>
      <c r="G1823" s="360" t="s">
        <v>298</v>
      </c>
      <c r="H1823" s="360" t="s">
        <v>41</v>
      </c>
      <c r="I1823" s="360" t="s">
        <v>44</v>
      </c>
      <c r="J1823" s="360" t="s">
        <v>1140</v>
      </c>
      <c r="K1823" s="360" t="s">
        <v>1170</v>
      </c>
      <c r="L1823" s="360" t="s">
        <v>218</v>
      </c>
      <c r="M1823" s="361">
        <v>3854004000</v>
      </c>
    </row>
    <row r="1824" spans="1:13">
      <c r="A1824" s="360" t="s">
        <v>12203</v>
      </c>
      <c r="B1824" s="360" t="s">
        <v>2379</v>
      </c>
      <c r="C1824" s="360" t="s">
        <v>920</v>
      </c>
      <c r="D1824" s="360">
        <v>4013</v>
      </c>
      <c r="E1824" s="360" t="s">
        <v>1150</v>
      </c>
      <c r="F1824" s="360" t="s">
        <v>552</v>
      </c>
      <c r="G1824" s="360" t="s">
        <v>298</v>
      </c>
      <c r="H1824" s="360" t="s">
        <v>41</v>
      </c>
      <c r="I1824" s="360" t="s">
        <v>44</v>
      </c>
      <c r="J1824" s="360" t="s">
        <v>1140</v>
      </c>
      <c r="K1824" s="360" t="s">
        <v>1171</v>
      </c>
      <c r="L1824" s="360" t="s">
        <v>218</v>
      </c>
      <c r="M1824" s="361">
        <v>3379691700</v>
      </c>
    </row>
    <row r="1825" spans="1:13">
      <c r="A1825" s="360" t="s">
        <v>12204</v>
      </c>
      <c r="B1825" s="360" t="s">
        <v>2380</v>
      </c>
      <c r="C1825" s="360" t="s">
        <v>920</v>
      </c>
      <c r="D1825" s="360">
        <v>4013</v>
      </c>
      <c r="E1825" s="360" t="s">
        <v>1150</v>
      </c>
      <c r="F1825" s="360" t="s">
        <v>552</v>
      </c>
      <c r="G1825" s="360" t="s">
        <v>298</v>
      </c>
      <c r="H1825" s="360" t="s">
        <v>41</v>
      </c>
      <c r="I1825" s="360" t="s">
        <v>44</v>
      </c>
      <c r="J1825" s="360" t="s">
        <v>1140</v>
      </c>
      <c r="K1825" s="360" t="s">
        <v>290</v>
      </c>
      <c r="L1825" s="360" t="s">
        <v>218</v>
      </c>
      <c r="M1825" s="361">
        <v>3261096300</v>
      </c>
    </row>
    <row r="1826" spans="1:13">
      <c r="A1826" s="360" t="s">
        <v>12205</v>
      </c>
      <c r="B1826" s="360" t="s">
        <v>2381</v>
      </c>
      <c r="C1826" s="360" t="s">
        <v>920</v>
      </c>
      <c r="D1826" s="360">
        <v>4013</v>
      </c>
      <c r="E1826" s="360" t="s">
        <v>1150</v>
      </c>
      <c r="F1826" s="360" t="s">
        <v>552</v>
      </c>
      <c r="G1826" s="360" t="s">
        <v>298</v>
      </c>
      <c r="H1826" s="360" t="s">
        <v>41</v>
      </c>
      <c r="I1826" s="360" t="s">
        <v>44</v>
      </c>
      <c r="J1826" s="360" t="s">
        <v>1140</v>
      </c>
      <c r="K1826" s="360" t="s">
        <v>291</v>
      </c>
      <c r="L1826" s="360" t="s">
        <v>218</v>
      </c>
      <c r="M1826" s="361">
        <v>2786737800</v>
      </c>
    </row>
    <row r="1827" spans="1:13">
      <c r="A1827" s="360" t="s">
        <v>12206</v>
      </c>
      <c r="B1827" s="360" t="s">
        <v>2370</v>
      </c>
      <c r="C1827" s="360" t="s">
        <v>920</v>
      </c>
      <c r="D1827" s="360">
        <v>4013</v>
      </c>
      <c r="E1827" s="360" t="s">
        <v>1150</v>
      </c>
      <c r="F1827" s="360" t="s">
        <v>552</v>
      </c>
      <c r="G1827" s="360" t="s">
        <v>298</v>
      </c>
      <c r="H1827" s="360" t="s">
        <v>41</v>
      </c>
      <c r="I1827" s="360" t="s">
        <v>46</v>
      </c>
      <c r="J1827" s="360" t="s">
        <v>1135</v>
      </c>
      <c r="K1827" s="360" t="s">
        <v>1170</v>
      </c>
      <c r="L1827" s="360" t="s">
        <v>34</v>
      </c>
      <c r="M1827" s="361">
        <v>2569343700</v>
      </c>
    </row>
    <row r="1828" spans="1:13">
      <c r="A1828" s="360" t="s">
        <v>12207</v>
      </c>
      <c r="B1828" s="360" t="s">
        <v>2371</v>
      </c>
      <c r="C1828" s="360" t="s">
        <v>920</v>
      </c>
      <c r="D1828" s="360">
        <v>4013</v>
      </c>
      <c r="E1828" s="360" t="s">
        <v>1150</v>
      </c>
      <c r="F1828" s="360" t="s">
        <v>552</v>
      </c>
      <c r="G1828" s="360" t="s">
        <v>298</v>
      </c>
      <c r="H1828" s="360" t="s">
        <v>41</v>
      </c>
      <c r="I1828" s="360" t="s">
        <v>46</v>
      </c>
      <c r="J1828" s="360" t="s">
        <v>1135</v>
      </c>
      <c r="K1828" s="360" t="s">
        <v>1171</v>
      </c>
      <c r="L1828" s="360" t="s">
        <v>34</v>
      </c>
      <c r="M1828" s="361">
        <v>2253104700</v>
      </c>
    </row>
    <row r="1829" spans="1:13">
      <c r="A1829" s="360" t="s">
        <v>12208</v>
      </c>
      <c r="B1829" s="360" t="s">
        <v>2372</v>
      </c>
      <c r="C1829" s="360" t="s">
        <v>920</v>
      </c>
      <c r="D1829" s="360">
        <v>4013</v>
      </c>
      <c r="E1829" s="360" t="s">
        <v>1150</v>
      </c>
      <c r="F1829" s="360" t="s">
        <v>552</v>
      </c>
      <c r="G1829" s="360" t="s">
        <v>298</v>
      </c>
      <c r="H1829" s="360" t="s">
        <v>41</v>
      </c>
      <c r="I1829" s="360" t="s">
        <v>46</v>
      </c>
      <c r="J1829" s="360" t="s">
        <v>1135</v>
      </c>
      <c r="K1829" s="360" t="s">
        <v>290</v>
      </c>
      <c r="L1829" s="360" t="s">
        <v>34</v>
      </c>
      <c r="M1829" s="361">
        <v>2174056500</v>
      </c>
    </row>
    <row r="1830" spans="1:13">
      <c r="A1830" s="360" t="s">
        <v>12209</v>
      </c>
      <c r="B1830" s="360" t="s">
        <v>2373</v>
      </c>
      <c r="C1830" s="360" t="s">
        <v>920</v>
      </c>
      <c r="D1830" s="360">
        <v>4013</v>
      </c>
      <c r="E1830" s="360" t="s">
        <v>1150</v>
      </c>
      <c r="F1830" s="360" t="s">
        <v>552</v>
      </c>
      <c r="G1830" s="360" t="s">
        <v>298</v>
      </c>
      <c r="H1830" s="360" t="s">
        <v>41</v>
      </c>
      <c r="I1830" s="360" t="s">
        <v>46</v>
      </c>
      <c r="J1830" s="360" t="s">
        <v>1135</v>
      </c>
      <c r="K1830" s="360" t="s">
        <v>291</v>
      </c>
      <c r="L1830" s="360" t="s">
        <v>34</v>
      </c>
      <c r="M1830" s="361">
        <v>1857817500</v>
      </c>
    </row>
    <row r="1831" spans="1:13">
      <c r="A1831" s="360" t="s">
        <v>12210</v>
      </c>
      <c r="B1831" s="360" t="s">
        <v>2374</v>
      </c>
      <c r="C1831" s="360" t="s">
        <v>920</v>
      </c>
      <c r="D1831" s="360">
        <v>4013</v>
      </c>
      <c r="E1831" s="360" t="s">
        <v>1150</v>
      </c>
      <c r="F1831" s="360" t="s">
        <v>552</v>
      </c>
      <c r="G1831" s="360" t="s">
        <v>298</v>
      </c>
      <c r="H1831" s="360" t="s">
        <v>41</v>
      </c>
      <c r="I1831" s="360" t="s">
        <v>46</v>
      </c>
      <c r="J1831" s="360" t="s">
        <v>1135</v>
      </c>
      <c r="K1831" s="360" t="s">
        <v>1170</v>
      </c>
      <c r="L1831" s="360" t="s">
        <v>32</v>
      </c>
      <c r="M1831" s="361">
        <v>1482327000</v>
      </c>
    </row>
    <row r="1832" spans="1:13">
      <c r="A1832" s="360" t="s">
        <v>12211</v>
      </c>
      <c r="B1832" s="360" t="s">
        <v>2375</v>
      </c>
      <c r="C1832" s="360" t="s">
        <v>920</v>
      </c>
      <c r="D1832" s="360">
        <v>4013</v>
      </c>
      <c r="E1832" s="360" t="s">
        <v>1150</v>
      </c>
      <c r="F1832" s="360" t="s">
        <v>552</v>
      </c>
      <c r="G1832" s="360" t="s">
        <v>298</v>
      </c>
      <c r="H1832" s="360" t="s">
        <v>41</v>
      </c>
      <c r="I1832" s="360" t="s">
        <v>46</v>
      </c>
      <c r="J1832" s="360" t="s">
        <v>1135</v>
      </c>
      <c r="K1832" s="360" t="s">
        <v>1171</v>
      </c>
      <c r="L1832" s="360" t="s">
        <v>32</v>
      </c>
      <c r="M1832" s="361">
        <v>1284683400</v>
      </c>
    </row>
    <row r="1833" spans="1:13">
      <c r="A1833" s="360" t="s">
        <v>12212</v>
      </c>
      <c r="B1833" s="360" t="s">
        <v>2376</v>
      </c>
      <c r="C1833" s="360" t="s">
        <v>920</v>
      </c>
      <c r="D1833" s="360">
        <v>4013</v>
      </c>
      <c r="E1833" s="360" t="s">
        <v>1150</v>
      </c>
      <c r="F1833" s="360" t="s">
        <v>552</v>
      </c>
      <c r="G1833" s="360" t="s">
        <v>298</v>
      </c>
      <c r="H1833" s="360" t="s">
        <v>41</v>
      </c>
      <c r="I1833" s="360" t="s">
        <v>46</v>
      </c>
      <c r="J1833" s="360" t="s">
        <v>1135</v>
      </c>
      <c r="K1833" s="360" t="s">
        <v>290</v>
      </c>
      <c r="L1833" s="360" t="s">
        <v>32</v>
      </c>
      <c r="M1833" s="361">
        <v>1284683400</v>
      </c>
    </row>
    <row r="1834" spans="1:13">
      <c r="A1834" s="360" t="s">
        <v>12213</v>
      </c>
      <c r="B1834" s="360" t="s">
        <v>2377</v>
      </c>
      <c r="C1834" s="360" t="s">
        <v>920</v>
      </c>
      <c r="D1834" s="360">
        <v>4013</v>
      </c>
      <c r="E1834" s="360" t="s">
        <v>1150</v>
      </c>
      <c r="F1834" s="360" t="s">
        <v>552</v>
      </c>
      <c r="G1834" s="360" t="s">
        <v>298</v>
      </c>
      <c r="H1834" s="360" t="s">
        <v>41</v>
      </c>
      <c r="I1834" s="360" t="s">
        <v>46</v>
      </c>
      <c r="J1834" s="360" t="s">
        <v>1135</v>
      </c>
      <c r="K1834" s="360" t="s">
        <v>291</v>
      </c>
      <c r="L1834" s="360" t="s">
        <v>32</v>
      </c>
      <c r="M1834" s="361">
        <v>1087039800</v>
      </c>
    </row>
    <row r="1835" spans="1:13">
      <c r="A1835" s="360" t="s">
        <v>12214</v>
      </c>
      <c r="B1835" s="360" t="s">
        <v>2378</v>
      </c>
      <c r="C1835" s="360" t="s">
        <v>920</v>
      </c>
      <c r="D1835" s="360">
        <v>4013</v>
      </c>
      <c r="E1835" s="360" t="s">
        <v>1150</v>
      </c>
      <c r="F1835" s="360" t="s">
        <v>552</v>
      </c>
      <c r="G1835" s="360" t="s">
        <v>298</v>
      </c>
      <c r="H1835" s="360" t="s">
        <v>41</v>
      </c>
      <c r="I1835" s="360" t="s">
        <v>46</v>
      </c>
      <c r="J1835" s="360" t="s">
        <v>1135</v>
      </c>
      <c r="K1835" s="360" t="s">
        <v>1170</v>
      </c>
      <c r="L1835" s="360" t="s">
        <v>218</v>
      </c>
      <c r="M1835" s="361">
        <v>3854004000</v>
      </c>
    </row>
    <row r="1836" spans="1:13">
      <c r="A1836" s="360" t="s">
        <v>12215</v>
      </c>
      <c r="B1836" s="360" t="s">
        <v>2379</v>
      </c>
      <c r="C1836" s="360" t="s">
        <v>920</v>
      </c>
      <c r="D1836" s="360">
        <v>4013</v>
      </c>
      <c r="E1836" s="360" t="s">
        <v>1150</v>
      </c>
      <c r="F1836" s="360" t="s">
        <v>552</v>
      </c>
      <c r="G1836" s="360" t="s">
        <v>298</v>
      </c>
      <c r="H1836" s="360" t="s">
        <v>41</v>
      </c>
      <c r="I1836" s="360" t="s">
        <v>46</v>
      </c>
      <c r="J1836" s="360" t="s">
        <v>1135</v>
      </c>
      <c r="K1836" s="360" t="s">
        <v>1171</v>
      </c>
      <c r="L1836" s="360" t="s">
        <v>218</v>
      </c>
      <c r="M1836" s="361">
        <v>3379691700</v>
      </c>
    </row>
    <row r="1837" spans="1:13">
      <c r="A1837" s="360" t="s">
        <v>12216</v>
      </c>
      <c r="B1837" s="360" t="s">
        <v>2380</v>
      </c>
      <c r="C1837" s="360" t="s">
        <v>920</v>
      </c>
      <c r="D1837" s="360">
        <v>4013</v>
      </c>
      <c r="E1837" s="360" t="s">
        <v>1150</v>
      </c>
      <c r="F1837" s="360" t="s">
        <v>552</v>
      </c>
      <c r="G1837" s="360" t="s">
        <v>298</v>
      </c>
      <c r="H1837" s="360" t="s">
        <v>41</v>
      </c>
      <c r="I1837" s="360" t="s">
        <v>46</v>
      </c>
      <c r="J1837" s="360" t="s">
        <v>1135</v>
      </c>
      <c r="K1837" s="360" t="s">
        <v>290</v>
      </c>
      <c r="L1837" s="360" t="s">
        <v>218</v>
      </c>
      <c r="M1837" s="361">
        <v>3261096300</v>
      </c>
    </row>
    <row r="1838" spans="1:13">
      <c r="A1838" s="360" t="s">
        <v>12217</v>
      </c>
      <c r="B1838" s="360" t="s">
        <v>2381</v>
      </c>
      <c r="C1838" s="360" t="s">
        <v>920</v>
      </c>
      <c r="D1838" s="360">
        <v>4013</v>
      </c>
      <c r="E1838" s="360" t="s">
        <v>1150</v>
      </c>
      <c r="F1838" s="360" t="s">
        <v>552</v>
      </c>
      <c r="G1838" s="360" t="s">
        <v>298</v>
      </c>
      <c r="H1838" s="360" t="s">
        <v>41</v>
      </c>
      <c r="I1838" s="360" t="s">
        <v>46</v>
      </c>
      <c r="J1838" s="360" t="s">
        <v>1135</v>
      </c>
      <c r="K1838" s="360" t="s">
        <v>291</v>
      </c>
      <c r="L1838" s="360" t="s">
        <v>218</v>
      </c>
      <c r="M1838" s="361">
        <v>2786737800</v>
      </c>
    </row>
    <row r="1839" spans="1:13">
      <c r="A1839" s="360" t="s">
        <v>12218</v>
      </c>
      <c r="B1839" s="360" t="s">
        <v>2370</v>
      </c>
      <c r="C1839" s="360" t="s">
        <v>920</v>
      </c>
      <c r="D1839" s="360">
        <v>4013</v>
      </c>
      <c r="E1839" s="360" t="s">
        <v>1150</v>
      </c>
      <c r="F1839" s="360" t="s">
        <v>552</v>
      </c>
      <c r="G1839" s="360" t="s">
        <v>298</v>
      </c>
      <c r="H1839" s="360" t="s">
        <v>41</v>
      </c>
      <c r="I1839" s="360" t="s">
        <v>221</v>
      </c>
      <c r="J1839" s="360" t="s">
        <v>1130</v>
      </c>
      <c r="K1839" s="360" t="s">
        <v>1170</v>
      </c>
      <c r="L1839" s="360" t="s">
        <v>34</v>
      </c>
      <c r="M1839" s="361">
        <v>2569343700</v>
      </c>
    </row>
    <row r="1840" spans="1:13">
      <c r="A1840" s="360" t="s">
        <v>12219</v>
      </c>
      <c r="B1840" s="360" t="s">
        <v>2371</v>
      </c>
      <c r="C1840" s="360" t="s">
        <v>920</v>
      </c>
      <c r="D1840" s="360">
        <v>4013</v>
      </c>
      <c r="E1840" s="360" t="s">
        <v>1150</v>
      </c>
      <c r="F1840" s="360" t="s">
        <v>552</v>
      </c>
      <c r="G1840" s="360" t="s">
        <v>298</v>
      </c>
      <c r="H1840" s="360" t="s">
        <v>41</v>
      </c>
      <c r="I1840" s="360" t="s">
        <v>221</v>
      </c>
      <c r="J1840" s="360" t="s">
        <v>1130</v>
      </c>
      <c r="K1840" s="360" t="s">
        <v>1171</v>
      </c>
      <c r="L1840" s="360" t="s">
        <v>34</v>
      </c>
      <c r="M1840" s="361">
        <v>2253104700</v>
      </c>
    </row>
    <row r="1841" spans="1:13">
      <c r="A1841" s="360" t="s">
        <v>12220</v>
      </c>
      <c r="B1841" s="360" t="s">
        <v>2372</v>
      </c>
      <c r="C1841" s="360" t="s">
        <v>920</v>
      </c>
      <c r="D1841" s="360">
        <v>4013</v>
      </c>
      <c r="E1841" s="360" t="s">
        <v>1150</v>
      </c>
      <c r="F1841" s="360" t="s">
        <v>552</v>
      </c>
      <c r="G1841" s="360" t="s">
        <v>298</v>
      </c>
      <c r="H1841" s="360" t="s">
        <v>41</v>
      </c>
      <c r="I1841" s="360" t="s">
        <v>221</v>
      </c>
      <c r="J1841" s="360" t="s">
        <v>1130</v>
      </c>
      <c r="K1841" s="360" t="s">
        <v>290</v>
      </c>
      <c r="L1841" s="360" t="s">
        <v>34</v>
      </c>
      <c r="M1841" s="361">
        <v>2174056500</v>
      </c>
    </row>
    <row r="1842" spans="1:13">
      <c r="A1842" s="360" t="s">
        <v>12221</v>
      </c>
      <c r="B1842" s="360" t="s">
        <v>2373</v>
      </c>
      <c r="C1842" s="360" t="s">
        <v>920</v>
      </c>
      <c r="D1842" s="360">
        <v>4013</v>
      </c>
      <c r="E1842" s="360" t="s">
        <v>1150</v>
      </c>
      <c r="F1842" s="360" t="s">
        <v>552</v>
      </c>
      <c r="G1842" s="360" t="s">
        <v>298</v>
      </c>
      <c r="H1842" s="360" t="s">
        <v>41</v>
      </c>
      <c r="I1842" s="360" t="s">
        <v>221</v>
      </c>
      <c r="J1842" s="360" t="s">
        <v>1130</v>
      </c>
      <c r="K1842" s="360" t="s">
        <v>291</v>
      </c>
      <c r="L1842" s="360" t="s">
        <v>34</v>
      </c>
      <c r="M1842" s="361">
        <v>1857817500</v>
      </c>
    </row>
    <row r="1843" spans="1:13">
      <c r="A1843" s="360" t="s">
        <v>12222</v>
      </c>
      <c r="B1843" s="360" t="s">
        <v>2374</v>
      </c>
      <c r="C1843" s="360" t="s">
        <v>920</v>
      </c>
      <c r="D1843" s="360">
        <v>4013</v>
      </c>
      <c r="E1843" s="360" t="s">
        <v>1150</v>
      </c>
      <c r="F1843" s="360" t="s">
        <v>552</v>
      </c>
      <c r="G1843" s="360" t="s">
        <v>298</v>
      </c>
      <c r="H1843" s="360" t="s">
        <v>41</v>
      </c>
      <c r="I1843" s="360" t="s">
        <v>221</v>
      </c>
      <c r="J1843" s="360" t="s">
        <v>1130</v>
      </c>
      <c r="K1843" s="360" t="s">
        <v>1170</v>
      </c>
      <c r="L1843" s="360" t="s">
        <v>32</v>
      </c>
      <c r="M1843" s="361">
        <v>1482327000</v>
      </c>
    </row>
    <row r="1844" spans="1:13">
      <c r="A1844" s="360" t="s">
        <v>12223</v>
      </c>
      <c r="B1844" s="360" t="s">
        <v>2375</v>
      </c>
      <c r="C1844" s="360" t="s">
        <v>920</v>
      </c>
      <c r="D1844" s="360">
        <v>4013</v>
      </c>
      <c r="E1844" s="360" t="s">
        <v>1150</v>
      </c>
      <c r="F1844" s="360" t="s">
        <v>552</v>
      </c>
      <c r="G1844" s="360" t="s">
        <v>298</v>
      </c>
      <c r="H1844" s="360" t="s">
        <v>41</v>
      </c>
      <c r="I1844" s="360" t="s">
        <v>221</v>
      </c>
      <c r="J1844" s="360" t="s">
        <v>1130</v>
      </c>
      <c r="K1844" s="360" t="s">
        <v>1171</v>
      </c>
      <c r="L1844" s="360" t="s">
        <v>32</v>
      </c>
      <c r="M1844" s="361">
        <v>1284683400</v>
      </c>
    </row>
    <row r="1845" spans="1:13">
      <c r="A1845" s="360" t="s">
        <v>12224</v>
      </c>
      <c r="B1845" s="360" t="s">
        <v>2376</v>
      </c>
      <c r="C1845" s="360" t="s">
        <v>920</v>
      </c>
      <c r="D1845" s="360">
        <v>4013</v>
      </c>
      <c r="E1845" s="360" t="s">
        <v>1150</v>
      </c>
      <c r="F1845" s="360" t="s">
        <v>552</v>
      </c>
      <c r="G1845" s="360" t="s">
        <v>298</v>
      </c>
      <c r="H1845" s="360" t="s">
        <v>41</v>
      </c>
      <c r="I1845" s="360" t="s">
        <v>221</v>
      </c>
      <c r="J1845" s="360" t="s">
        <v>1130</v>
      </c>
      <c r="K1845" s="360" t="s">
        <v>290</v>
      </c>
      <c r="L1845" s="360" t="s">
        <v>32</v>
      </c>
      <c r="M1845" s="361">
        <v>1284683400</v>
      </c>
    </row>
    <row r="1846" spans="1:13">
      <c r="A1846" s="360" t="s">
        <v>12225</v>
      </c>
      <c r="B1846" s="360" t="s">
        <v>2377</v>
      </c>
      <c r="C1846" s="360" t="s">
        <v>920</v>
      </c>
      <c r="D1846" s="360">
        <v>4013</v>
      </c>
      <c r="E1846" s="360" t="s">
        <v>1150</v>
      </c>
      <c r="F1846" s="360" t="s">
        <v>552</v>
      </c>
      <c r="G1846" s="360" t="s">
        <v>298</v>
      </c>
      <c r="H1846" s="360" t="s">
        <v>41</v>
      </c>
      <c r="I1846" s="360" t="s">
        <v>221</v>
      </c>
      <c r="J1846" s="360" t="s">
        <v>1130</v>
      </c>
      <c r="K1846" s="360" t="s">
        <v>291</v>
      </c>
      <c r="L1846" s="360" t="s">
        <v>32</v>
      </c>
      <c r="M1846" s="361">
        <v>1087039800</v>
      </c>
    </row>
    <row r="1847" spans="1:13">
      <c r="A1847" s="360" t="s">
        <v>12226</v>
      </c>
      <c r="B1847" s="360" t="s">
        <v>2378</v>
      </c>
      <c r="C1847" s="360" t="s">
        <v>920</v>
      </c>
      <c r="D1847" s="360">
        <v>4013</v>
      </c>
      <c r="E1847" s="360" t="s">
        <v>1150</v>
      </c>
      <c r="F1847" s="360" t="s">
        <v>552</v>
      </c>
      <c r="G1847" s="360" t="s">
        <v>298</v>
      </c>
      <c r="H1847" s="360" t="s">
        <v>41</v>
      </c>
      <c r="I1847" s="360" t="s">
        <v>221</v>
      </c>
      <c r="J1847" s="360" t="s">
        <v>1130</v>
      </c>
      <c r="K1847" s="360" t="s">
        <v>1170</v>
      </c>
      <c r="L1847" s="360" t="s">
        <v>218</v>
      </c>
      <c r="M1847" s="361">
        <v>3854004000</v>
      </c>
    </row>
    <row r="1848" spans="1:13">
      <c r="A1848" s="360" t="s">
        <v>12227</v>
      </c>
      <c r="B1848" s="360" t="s">
        <v>2379</v>
      </c>
      <c r="C1848" s="360" t="s">
        <v>920</v>
      </c>
      <c r="D1848" s="360">
        <v>4013</v>
      </c>
      <c r="E1848" s="360" t="s">
        <v>1150</v>
      </c>
      <c r="F1848" s="360" t="s">
        <v>552</v>
      </c>
      <c r="G1848" s="360" t="s">
        <v>298</v>
      </c>
      <c r="H1848" s="360" t="s">
        <v>41</v>
      </c>
      <c r="I1848" s="360" t="s">
        <v>221</v>
      </c>
      <c r="J1848" s="360" t="s">
        <v>1130</v>
      </c>
      <c r="K1848" s="360" t="s">
        <v>1171</v>
      </c>
      <c r="L1848" s="360" t="s">
        <v>218</v>
      </c>
      <c r="M1848" s="361">
        <v>3379691700</v>
      </c>
    </row>
    <row r="1849" spans="1:13">
      <c r="A1849" s="360" t="s">
        <v>12228</v>
      </c>
      <c r="B1849" s="360" t="s">
        <v>2380</v>
      </c>
      <c r="C1849" s="360" t="s">
        <v>920</v>
      </c>
      <c r="D1849" s="360">
        <v>4013</v>
      </c>
      <c r="E1849" s="360" t="s">
        <v>1150</v>
      </c>
      <c r="F1849" s="360" t="s">
        <v>552</v>
      </c>
      <c r="G1849" s="360" t="s">
        <v>298</v>
      </c>
      <c r="H1849" s="360" t="s">
        <v>41</v>
      </c>
      <c r="I1849" s="360" t="s">
        <v>221</v>
      </c>
      <c r="J1849" s="360" t="s">
        <v>1130</v>
      </c>
      <c r="K1849" s="360" t="s">
        <v>290</v>
      </c>
      <c r="L1849" s="360" t="s">
        <v>218</v>
      </c>
      <c r="M1849" s="361">
        <v>3261096300</v>
      </c>
    </row>
    <row r="1850" spans="1:13">
      <c r="A1850" s="360" t="s">
        <v>12229</v>
      </c>
      <c r="B1850" s="360" t="s">
        <v>2381</v>
      </c>
      <c r="C1850" s="360" t="s">
        <v>920</v>
      </c>
      <c r="D1850" s="360">
        <v>4013</v>
      </c>
      <c r="E1850" s="360" t="s">
        <v>1150</v>
      </c>
      <c r="F1850" s="360" t="s">
        <v>552</v>
      </c>
      <c r="G1850" s="360" t="s">
        <v>298</v>
      </c>
      <c r="H1850" s="360" t="s">
        <v>41</v>
      </c>
      <c r="I1850" s="360" t="s">
        <v>221</v>
      </c>
      <c r="J1850" s="360" t="s">
        <v>1130</v>
      </c>
      <c r="K1850" s="360" t="s">
        <v>291</v>
      </c>
      <c r="L1850" s="360" t="s">
        <v>218</v>
      </c>
      <c r="M1850" s="361">
        <v>2786737800</v>
      </c>
    </row>
    <row r="1851" spans="1:13">
      <c r="A1851" s="360" t="s">
        <v>12230</v>
      </c>
      <c r="B1851" s="360" t="s">
        <v>2370</v>
      </c>
      <c r="C1851" s="360" t="s">
        <v>920</v>
      </c>
      <c r="D1851" s="360">
        <v>4013</v>
      </c>
      <c r="E1851" s="360" t="s">
        <v>1150</v>
      </c>
      <c r="F1851" s="360" t="s">
        <v>552</v>
      </c>
      <c r="G1851" s="360" t="s">
        <v>298</v>
      </c>
      <c r="H1851" s="360" t="s">
        <v>41</v>
      </c>
      <c r="I1851" s="360" t="s">
        <v>48</v>
      </c>
      <c r="J1851" s="360" t="s">
        <v>1131</v>
      </c>
      <c r="K1851" s="360" t="s">
        <v>1170</v>
      </c>
      <c r="L1851" s="360" t="s">
        <v>34</v>
      </c>
      <c r="M1851" s="361">
        <v>2183943300</v>
      </c>
    </row>
    <row r="1852" spans="1:13">
      <c r="A1852" s="360" t="s">
        <v>12231</v>
      </c>
      <c r="B1852" s="360" t="s">
        <v>2371</v>
      </c>
      <c r="C1852" s="360" t="s">
        <v>920</v>
      </c>
      <c r="D1852" s="360">
        <v>4013</v>
      </c>
      <c r="E1852" s="360" t="s">
        <v>1150</v>
      </c>
      <c r="F1852" s="360" t="s">
        <v>552</v>
      </c>
      <c r="G1852" s="360" t="s">
        <v>298</v>
      </c>
      <c r="H1852" s="360" t="s">
        <v>41</v>
      </c>
      <c r="I1852" s="360" t="s">
        <v>48</v>
      </c>
      <c r="J1852" s="360" t="s">
        <v>1131</v>
      </c>
      <c r="K1852" s="360" t="s">
        <v>1171</v>
      </c>
      <c r="L1852" s="360" t="s">
        <v>34</v>
      </c>
      <c r="M1852" s="361">
        <v>1915151700</v>
      </c>
    </row>
    <row r="1853" spans="1:13">
      <c r="A1853" s="360" t="s">
        <v>12232</v>
      </c>
      <c r="B1853" s="360" t="s">
        <v>2372</v>
      </c>
      <c r="C1853" s="360" t="s">
        <v>920</v>
      </c>
      <c r="D1853" s="360">
        <v>4013</v>
      </c>
      <c r="E1853" s="360" t="s">
        <v>1150</v>
      </c>
      <c r="F1853" s="360" t="s">
        <v>552</v>
      </c>
      <c r="G1853" s="360" t="s">
        <v>298</v>
      </c>
      <c r="H1853" s="360" t="s">
        <v>41</v>
      </c>
      <c r="I1853" s="360" t="s">
        <v>48</v>
      </c>
      <c r="J1853" s="360" t="s">
        <v>1131</v>
      </c>
      <c r="K1853" s="360" t="s">
        <v>290</v>
      </c>
      <c r="L1853" s="360" t="s">
        <v>34</v>
      </c>
      <c r="M1853" s="361">
        <v>1847953800</v>
      </c>
    </row>
    <row r="1854" spans="1:13">
      <c r="A1854" s="360" t="s">
        <v>12233</v>
      </c>
      <c r="B1854" s="360" t="s">
        <v>2373</v>
      </c>
      <c r="C1854" s="360" t="s">
        <v>920</v>
      </c>
      <c r="D1854" s="360">
        <v>4013</v>
      </c>
      <c r="E1854" s="360" t="s">
        <v>1150</v>
      </c>
      <c r="F1854" s="360" t="s">
        <v>552</v>
      </c>
      <c r="G1854" s="360" t="s">
        <v>298</v>
      </c>
      <c r="H1854" s="360" t="s">
        <v>41</v>
      </c>
      <c r="I1854" s="360" t="s">
        <v>48</v>
      </c>
      <c r="J1854" s="360" t="s">
        <v>1131</v>
      </c>
      <c r="K1854" s="360" t="s">
        <v>291</v>
      </c>
      <c r="L1854" s="360" t="s">
        <v>34</v>
      </c>
      <c r="M1854" s="361">
        <v>1579162200</v>
      </c>
    </row>
    <row r="1855" spans="1:13">
      <c r="A1855" s="360" t="s">
        <v>12234</v>
      </c>
      <c r="B1855" s="360" t="s">
        <v>2374</v>
      </c>
      <c r="C1855" s="360" t="s">
        <v>920</v>
      </c>
      <c r="D1855" s="360">
        <v>4013</v>
      </c>
      <c r="E1855" s="360" t="s">
        <v>1150</v>
      </c>
      <c r="F1855" s="360" t="s">
        <v>552</v>
      </c>
      <c r="G1855" s="360" t="s">
        <v>298</v>
      </c>
      <c r="H1855" s="360" t="s">
        <v>41</v>
      </c>
      <c r="I1855" s="360" t="s">
        <v>48</v>
      </c>
      <c r="J1855" s="360" t="s">
        <v>1131</v>
      </c>
      <c r="K1855" s="360" t="s">
        <v>1170</v>
      </c>
      <c r="L1855" s="360" t="s">
        <v>32</v>
      </c>
      <c r="M1855" s="361">
        <v>1259966400</v>
      </c>
    </row>
    <row r="1856" spans="1:13">
      <c r="A1856" s="360" t="s">
        <v>12235</v>
      </c>
      <c r="B1856" s="360" t="s">
        <v>2375</v>
      </c>
      <c r="C1856" s="360" t="s">
        <v>920</v>
      </c>
      <c r="D1856" s="360">
        <v>4013</v>
      </c>
      <c r="E1856" s="360" t="s">
        <v>1150</v>
      </c>
      <c r="F1856" s="360" t="s">
        <v>552</v>
      </c>
      <c r="G1856" s="360" t="s">
        <v>298</v>
      </c>
      <c r="H1856" s="360" t="s">
        <v>41</v>
      </c>
      <c r="I1856" s="360" t="s">
        <v>48</v>
      </c>
      <c r="J1856" s="360" t="s">
        <v>1131</v>
      </c>
      <c r="K1856" s="360" t="s">
        <v>1171</v>
      </c>
      <c r="L1856" s="360" t="s">
        <v>32</v>
      </c>
      <c r="M1856" s="361">
        <v>1091960100</v>
      </c>
    </row>
    <row r="1857" spans="1:13">
      <c r="A1857" s="360" t="s">
        <v>12236</v>
      </c>
      <c r="B1857" s="360" t="s">
        <v>2376</v>
      </c>
      <c r="C1857" s="360" t="s">
        <v>920</v>
      </c>
      <c r="D1857" s="360">
        <v>4013</v>
      </c>
      <c r="E1857" s="360" t="s">
        <v>1150</v>
      </c>
      <c r="F1857" s="360" t="s">
        <v>552</v>
      </c>
      <c r="G1857" s="360" t="s">
        <v>298</v>
      </c>
      <c r="H1857" s="360" t="s">
        <v>41</v>
      </c>
      <c r="I1857" s="360" t="s">
        <v>48</v>
      </c>
      <c r="J1857" s="360" t="s">
        <v>1131</v>
      </c>
      <c r="K1857" s="360" t="s">
        <v>290</v>
      </c>
      <c r="L1857" s="360" t="s">
        <v>32</v>
      </c>
      <c r="M1857" s="361">
        <v>1091960100</v>
      </c>
    </row>
    <row r="1858" spans="1:13">
      <c r="A1858" s="360" t="s">
        <v>12237</v>
      </c>
      <c r="B1858" s="360" t="s">
        <v>2377</v>
      </c>
      <c r="C1858" s="360" t="s">
        <v>920</v>
      </c>
      <c r="D1858" s="360">
        <v>4013</v>
      </c>
      <c r="E1858" s="360" t="s">
        <v>1150</v>
      </c>
      <c r="F1858" s="360" t="s">
        <v>552</v>
      </c>
      <c r="G1858" s="360" t="s">
        <v>298</v>
      </c>
      <c r="H1858" s="360" t="s">
        <v>41</v>
      </c>
      <c r="I1858" s="360" t="s">
        <v>48</v>
      </c>
      <c r="J1858" s="360" t="s">
        <v>1131</v>
      </c>
      <c r="K1858" s="360" t="s">
        <v>291</v>
      </c>
      <c r="L1858" s="360" t="s">
        <v>32</v>
      </c>
      <c r="M1858" s="361">
        <v>923976900</v>
      </c>
    </row>
    <row r="1859" spans="1:13">
      <c r="A1859" s="360" t="s">
        <v>12238</v>
      </c>
      <c r="B1859" s="360" t="s">
        <v>2378</v>
      </c>
      <c r="C1859" s="360" t="s">
        <v>920</v>
      </c>
      <c r="D1859" s="360">
        <v>4013</v>
      </c>
      <c r="E1859" s="360" t="s">
        <v>1150</v>
      </c>
      <c r="F1859" s="360" t="s">
        <v>552</v>
      </c>
      <c r="G1859" s="360" t="s">
        <v>298</v>
      </c>
      <c r="H1859" s="360" t="s">
        <v>41</v>
      </c>
      <c r="I1859" s="360" t="s">
        <v>48</v>
      </c>
      <c r="J1859" s="360" t="s">
        <v>1131</v>
      </c>
      <c r="K1859" s="360" t="s">
        <v>1170</v>
      </c>
      <c r="L1859" s="360" t="s">
        <v>218</v>
      </c>
      <c r="M1859" s="361">
        <v>3275903400</v>
      </c>
    </row>
    <row r="1860" spans="1:13">
      <c r="A1860" s="360" t="s">
        <v>12239</v>
      </c>
      <c r="B1860" s="360" t="s">
        <v>2379</v>
      </c>
      <c r="C1860" s="360" t="s">
        <v>920</v>
      </c>
      <c r="D1860" s="360">
        <v>4013</v>
      </c>
      <c r="E1860" s="360" t="s">
        <v>1150</v>
      </c>
      <c r="F1860" s="360" t="s">
        <v>552</v>
      </c>
      <c r="G1860" s="360" t="s">
        <v>298</v>
      </c>
      <c r="H1860" s="360" t="s">
        <v>41</v>
      </c>
      <c r="I1860" s="360" t="s">
        <v>48</v>
      </c>
      <c r="J1860" s="360" t="s">
        <v>1131</v>
      </c>
      <c r="K1860" s="360" t="s">
        <v>1171</v>
      </c>
      <c r="L1860" s="360" t="s">
        <v>218</v>
      </c>
      <c r="M1860" s="361">
        <v>2872739100</v>
      </c>
    </row>
    <row r="1861" spans="1:13">
      <c r="A1861" s="360" t="s">
        <v>12240</v>
      </c>
      <c r="B1861" s="360" t="s">
        <v>2380</v>
      </c>
      <c r="C1861" s="360" t="s">
        <v>920</v>
      </c>
      <c r="D1861" s="360">
        <v>4013</v>
      </c>
      <c r="E1861" s="360" t="s">
        <v>1150</v>
      </c>
      <c r="F1861" s="360" t="s">
        <v>552</v>
      </c>
      <c r="G1861" s="360" t="s">
        <v>298</v>
      </c>
      <c r="H1861" s="360" t="s">
        <v>41</v>
      </c>
      <c r="I1861" s="360" t="s">
        <v>48</v>
      </c>
      <c r="J1861" s="360" t="s">
        <v>1131</v>
      </c>
      <c r="K1861" s="360" t="s">
        <v>290</v>
      </c>
      <c r="L1861" s="360" t="s">
        <v>218</v>
      </c>
      <c r="M1861" s="361">
        <v>2771930700</v>
      </c>
    </row>
    <row r="1862" spans="1:13">
      <c r="A1862" s="360" t="s">
        <v>12241</v>
      </c>
      <c r="B1862" s="360" t="s">
        <v>2381</v>
      </c>
      <c r="C1862" s="360" t="s">
        <v>920</v>
      </c>
      <c r="D1862" s="360">
        <v>4013</v>
      </c>
      <c r="E1862" s="360" t="s">
        <v>1150</v>
      </c>
      <c r="F1862" s="360" t="s">
        <v>552</v>
      </c>
      <c r="G1862" s="360" t="s">
        <v>298</v>
      </c>
      <c r="H1862" s="360" t="s">
        <v>41</v>
      </c>
      <c r="I1862" s="360" t="s">
        <v>48</v>
      </c>
      <c r="J1862" s="360" t="s">
        <v>1131</v>
      </c>
      <c r="K1862" s="360" t="s">
        <v>291</v>
      </c>
      <c r="L1862" s="360" t="s">
        <v>218</v>
      </c>
      <c r="M1862" s="361">
        <v>2368743300</v>
      </c>
    </row>
    <row r="1863" spans="1:13">
      <c r="A1863" s="360" t="s">
        <v>12242</v>
      </c>
      <c r="B1863" s="360" t="s">
        <v>2370</v>
      </c>
      <c r="C1863" s="360" t="s">
        <v>920</v>
      </c>
      <c r="D1863" s="360">
        <v>4013</v>
      </c>
      <c r="E1863" s="360" t="s">
        <v>1150</v>
      </c>
      <c r="F1863" s="360" t="s">
        <v>552</v>
      </c>
      <c r="G1863" s="360" t="s">
        <v>298</v>
      </c>
      <c r="H1863" s="360" t="s">
        <v>41</v>
      </c>
      <c r="I1863" s="360" t="s">
        <v>50</v>
      </c>
      <c r="J1863" s="360" t="s">
        <v>1132</v>
      </c>
      <c r="K1863" s="360" t="s">
        <v>1170</v>
      </c>
      <c r="L1863" s="360" t="s">
        <v>34</v>
      </c>
      <c r="M1863" s="361">
        <v>2183943300</v>
      </c>
    </row>
    <row r="1864" spans="1:13">
      <c r="A1864" s="360" t="s">
        <v>12243</v>
      </c>
      <c r="B1864" s="360" t="s">
        <v>2371</v>
      </c>
      <c r="C1864" s="360" t="s">
        <v>920</v>
      </c>
      <c r="D1864" s="360">
        <v>4013</v>
      </c>
      <c r="E1864" s="360" t="s">
        <v>1150</v>
      </c>
      <c r="F1864" s="360" t="s">
        <v>552</v>
      </c>
      <c r="G1864" s="360" t="s">
        <v>298</v>
      </c>
      <c r="H1864" s="360" t="s">
        <v>41</v>
      </c>
      <c r="I1864" s="360" t="s">
        <v>50</v>
      </c>
      <c r="J1864" s="360" t="s">
        <v>1132</v>
      </c>
      <c r="K1864" s="360" t="s">
        <v>1171</v>
      </c>
      <c r="L1864" s="360" t="s">
        <v>34</v>
      </c>
      <c r="M1864" s="361">
        <v>1915151700</v>
      </c>
    </row>
    <row r="1865" spans="1:13">
      <c r="A1865" s="360" t="s">
        <v>12244</v>
      </c>
      <c r="B1865" s="360" t="s">
        <v>2372</v>
      </c>
      <c r="C1865" s="360" t="s">
        <v>920</v>
      </c>
      <c r="D1865" s="360">
        <v>4013</v>
      </c>
      <c r="E1865" s="360" t="s">
        <v>1150</v>
      </c>
      <c r="F1865" s="360" t="s">
        <v>552</v>
      </c>
      <c r="G1865" s="360" t="s">
        <v>298</v>
      </c>
      <c r="H1865" s="360" t="s">
        <v>41</v>
      </c>
      <c r="I1865" s="360" t="s">
        <v>50</v>
      </c>
      <c r="J1865" s="360" t="s">
        <v>1132</v>
      </c>
      <c r="K1865" s="360" t="s">
        <v>290</v>
      </c>
      <c r="L1865" s="360" t="s">
        <v>34</v>
      </c>
      <c r="M1865" s="361">
        <v>1847953800</v>
      </c>
    </row>
    <row r="1866" spans="1:13">
      <c r="A1866" s="360" t="s">
        <v>12245</v>
      </c>
      <c r="B1866" s="360" t="s">
        <v>2373</v>
      </c>
      <c r="C1866" s="360" t="s">
        <v>920</v>
      </c>
      <c r="D1866" s="360">
        <v>4013</v>
      </c>
      <c r="E1866" s="360" t="s">
        <v>1150</v>
      </c>
      <c r="F1866" s="360" t="s">
        <v>552</v>
      </c>
      <c r="G1866" s="360" t="s">
        <v>298</v>
      </c>
      <c r="H1866" s="360" t="s">
        <v>41</v>
      </c>
      <c r="I1866" s="360" t="s">
        <v>50</v>
      </c>
      <c r="J1866" s="360" t="s">
        <v>1132</v>
      </c>
      <c r="K1866" s="360" t="s">
        <v>291</v>
      </c>
      <c r="L1866" s="360" t="s">
        <v>34</v>
      </c>
      <c r="M1866" s="361">
        <v>1579162200</v>
      </c>
    </row>
    <row r="1867" spans="1:13">
      <c r="A1867" s="360" t="s">
        <v>12246</v>
      </c>
      <c r="B1867" s="360" t="s">
        <v>2374</v>
      </c>
      <c r="C1867" s="360" t="s">
        <v>920</v>
      </c>
      <c r="D1867" s="360">
        <v>4013</v>
      </c>
      <c r="E1867" s="360" t="s">
        <v>1150</v>
      </c>
      <c r="F1867" s="360" t="s">
        <v>552</v>
      </c>
      <c r="G1867" s="360" t="s">
        <v>298</v>
      </c>
      <c r="H1867" s="360" t="s">
        <v>41</v>
      </c>
      <c r="I1867" s="360" t="s">
        <v>50</v>
      </c>
      <c r="J1867" s="360" t="s">
        <v>1132</v>
      </c>
      <c r="K1867" s="360" t="s">
        <v>1170</v>
      </c>
      <c r="L1867" s="360" t="s">
        <v>32</v>
      </c>
      <c r="M1867" s="361">
        <v>1259966400</v>
      </c>
    </row>
    <row r="1868" spans="1:13">
      <c r="A1868" s="360" t="s">
        <v>12247</v>
      </c>
      <c r="B1868" s="360" t="s">
        <v>2375</v>
      </c>
      <c r="C1868" s="360" t="s">
        <v>920</v>
      </c>
      <c r="D1868" s="360">
        <v>4013</v>
      </c>
      <c r="E1868" s="360" t="s">
        <v>1150</v>
      </c>
      <c r="F1868" s="360" t="s">
        <v>552</v>
      </c>
      <c r="G1868" s="360" t="s">
        <v>298</v>
      </c>
      <c r="H1868" s="360" t="s">
        <v>41</v>
      </c>
      <c r="I1868" s="360" t="s">
        <v>50</v>
      </c>
      <c r="J1868" s="360" t="s">
        <v>1132</v>
      </c>
      <c r="K1868" s="360" t="s">
        <v>1171</v>
      </c>
      <c r="L1868" s="360" t="s">
        <v>32</v>
      </c>
      <c r="M1868" s="361">
        <v>1091960100</v>
      </c>
    </row>
    <row r="1869" spans="1:13">
      <c r="A1869" s="360" t="s">
        <v>12248</v>
      </c>
      <c r="B1869" s="360" t="s">
        <v>2376</v>
      </c>
      <c r="C1869" s="360" t="s">
        <v>920</v>
      </c>
      <c r="D1869" s="360">
        <v>4013</v>
      </c>
      <c r="E1869" s="360" t="s">
        <v>1150</v>
      </c>
      <c r="F1869" s="360" t="s">
        <v>552</v>
      </c>
      <c r="G1869" s="360" t="s">
        <v>298</v>
      </c>
      <c r="H1869" s="360" t="s">
        <v>41</v>
      </c>
      <c r="I1869" s="360" t="s">
        <v>50</v>
      </c>
      <c r="J1869" s="360" t="s">
        <v>1132</v>
      </c>
      <c r="K1869" s="360" t="s">
        <v>290</v>
      </c>
      <c r="L1869" s="360" t="s">
        <v>32</v>
      </c>
      <c r="M1869" s="361">
        <v>1091960100</v>
      </c>
    </row>
    <row r="1870" spans="1:13">
      <c r="A1870" s="360" t="s">
        <v>12249</v>
      </c>
      <c r="B1870" s="360" t="s">
        <v>2377</v>
      </c>
      <c r="C1870" s="360" t="s">
        <v>920</v>
      </c>
      <c r="D1870" s="360">
        <v>4013</v>
      </c>
      <c r="E1870" s="360" t="s">
        <v>1150</v>
      </c>
      <c r="F1870" s="360" t="s">
        <v>552</v>
      </c>
      <c r="G1870" s="360" t="s">
        <v>298</v>
      </c>
      <c r="H1870" s="360" t="s">
        <v>41</v>
      </c>
      <c r="I1870" s="360" t="s">
        <v>50</v>
      </c>
      <c r="J1870" s="360" t="s">
        <v>1132</v>
      </c>
      <c r="K1870" s="360" t="s">
        <v>291</v>
      </c>
      <c r="L1870" s="360" t="s">
        <v>32</v>
      </c>
      <c r="M1870" s="361">
        <v>923976900</v>
      </c>
    </row>
    <row r="1871" spans="1:13">
      <c r="A1871" s="360" t="s">
        <v>12250</v>
      </c>
      <c r="B1871" s="360" t="s">
        <v>2378</v>
      </c>
      <c r="C1871" s="360" t="s">
        <v>920</v>
      </c>
      <c r="D1871" s="360">
        <v>4013</v>
      </c>
      <c r="E1871" s="360" t="s">
        <v>1150</v>
      </c>
      <c r="F1871" s="360" t="s">
        <v>552</v>
      </c>
      <c r="G1871" s="360" t="s">
        <v>298</v>
      </c>
      <c r="H1871" s="360" t="s">
        <v>41</v>
      </c>
      <c r="I1871" s="360" t="s">
        <v>50</v>
      </c>
      <c r="J1871" s="360" t="s">
        <v>1132</v>
      </c>
      <c r="K1871" s="360" t="s">
        <v>1170</v>
      </c>
      <c r="L1871" s="360" t="s">
        <v>218</v>
      </c>
      <c r="M1871" s="361">
        <v>3275903400</v>
      </c>
    </row>
    <row r="1872" spans="1:13">
      <c r="A1872" s="360" t="s">
        <v>12251</v>
      </c>
      <c r="B1872" s="360" t="s">
        <v>2379</v>
      </c>
      <c r="C1872" s="360" t="s">
        <v>920</v>
      </c>
      <c r="D1872" s="360">
        <v>4013</v>
      </c>
      <c r="E1872" s="360" t="s">
        <v>1150</v>
      </c>
      <c r="F1872" s="360" t="s">
        <v>552</v>
      </c>
      <c r="G1872" s="360" t="s">
        <v>298</v>
      </c>
      <c r="H1872" s="360" t="s">
        <v>41</v>
      </c>
      <c r="I1872" s="360" t="s">
        <v>50</v>
      </c>
      <c r="J1872" s="360" t="s">
        <v>1132</v>
      </c>
      <c r="K1872" s="360" t="s">
        <v>1171</v>
      </c>
      <c r="L1872" s="360" t="s">
        <v>218</v>
      </c>
      <c r="M1872" s="361">
        <v>2872739100</v>
      </c>
    </row>
    <row r="1873" spans="1:13">
      <c r="A1873" s="360" t="s">
        <v>12252</v>
      </c>
      <c r="B1873" s="360" t="s">
        <v>2380</v>
      </c>
      <c r="C1873" s="360" t="s">
        <v>920</v>
      </c>
      <c r="D1873" s="360">
        <v>4013</v>
      </c>
      <c r="E1873" s="360" t="s">
        <v>1150</v>
      </c>
      <c r="F1873" s="360" t="s">
        <v>552</v>
      </c>
      <c r="G1873" s="360" t="s">
        <v>298</v>
      </c>
      <c r="H1873" s="360" t="s">
        <v>41</v>
      </c>
      <c r="I1873" s="360" t="s">
        <v>50</v>
      </c>
      <c r="J1873" s="360" t="s">
        <v>1132</v>
      </c>
      <c r="K1873" s="360" t="s">
        <v>290</v>
      </c>
      <c r="L1873" s="360" t="s">
        <v>218</v>
      </c>
      <c r="M1873" s="361">
        <v>2771930700</v>
      </c>
    </row>
    <row r="1874" spans="1:13">
      <c r="A1874" s="360" t="s">
        <v>12253</v>
      </c>
      <c r="B1874" s="360" t="s">
        <v>2381</v>
      </c>
      <c r="C1874" s="360" t="s">
        <v>920</v>
      </c>
      <c r="D1874" s="360">
        <v>4013</v>
      </c>
      <c r="E1874" s="360" t="s">
        <v>1150</v>
      </c>
      <c r="F1874" s="360" t="s">
        <v>552</v>
      </c>
      <c r="G1874" s="360" t="s">
        <v>298</v>
      </c>
      <c r="H1874" s="360" t="s">
        <v>41</v>
      </c>
      <c r="I1874" s="360" t="s">
        <v>50</v>
      </c>
      <c r="J1874" s="360" t="s">
        <v>1132</v>
      </c>
      <c r="K1874" s="360" t="s">
        <v>291</v>
      </c>
      <c r="L1874" s="360" t="s">
        <v>218</v>
      </c>
      <c r="M1874" s="361">
        <v>2368743300</v>
      </c>
    </row>
    <row r="1875" spans="1:13">
      <c r="A1875" s="360" t="s">
        <v>12254</v>
      </c>
      <c r="B1875" s="360" t="s">
        <v>2370</v>
      </c>
      <c r="C1875" s="360" t="s">
        <v>920</v>
      </c>
      <c r="D1875" s="360">
        <v>4013</v>
      </c>
      <c r="E1875" s="360" t="s">
        <v>1150</v>
      </c>
      <c r="F1875" s="360" t="s">
        <v>552</v>
      </c>
      <c r="G1875" s="360" t="s">
        <v>298</v>
      </c>
      <c r="H1875" s="360" t="s">
        <v>41</v>
      </c>
      <c r="I1875" s="360" t="s">
        <v>223</v>
      </c>
      <c r="J1875" s="360" t="s">
        <v>1129</v>
      </c>
      <c r="K1875" s="360" t="s">
        <v>1170</v>
      </c>
      <c r="L1875" s="360" t="s">
        <v>34</v>
      </c>
      <c r="M1875" s="361">
        <v>2055461100</v>
      </c>
    </row>
    <row r="1876" spans="1:13">
      <c r="A1876" s="360" t="s">
        <v>12255</v>
      </c>
      <c r="B1876" s="360" t="s">
        <v>2371</v>
      </c>
      <c r="C1876" s="360" t="s">
        <v>920</v>
      </c>
      <c r="D1876" s="360">
        <v>4013</v>
      </c>
      <c r="E1876" s="360" t="s">
        <v>1150</v>
      </c>
      <c r="F1876" s="360" t="s">
        <v>552</v>
      </c>
      <c r="G1876" s="360" t="s">
        <v>298</v>
      </c>
      <c r="H1876" s="360" t="s">
        <v>41</v>
      </c>
      <c r="I1876" s="360" t="s">
        <v>223</v>
      </c>
      <c r="J1876" s="360" t="s">
        <v>1129</v>
      </c>
      <c r="K1876" s="360" t="s">
        <v>1171</v>
      </c>
      <c r="L1876" s="360" t="s">
        <v>34</v>
      </c>
      <c r="M1876" s="361">
        <v>1802493000</v>
      </c>
    </row>
    <row r="1877" spans="1:13">
      <c r="A1877" s="360" t="s">
        <v>12256</v>
      </c>
      <c r="B1877" s="360" t="s">
        <v>2372</v>
      </c>
      <c r="C1877" s="360" t="s">
        <v>920</v>
      </c>
      <c r="D1877" s="360">
        <v>4013</v>
      </c>
      <c r="E1877" s="360" t="s">
        <v>1150</v>
      </c>
      <c r="F1877" s="360" t="s">
        <v>552</v>
      </c>
      <c r="G1877" s="360" t="s">
        <v>298</v>
      </c>
      <c r="H1877" s="360" t="s">
        <v>41</v>
      </c>
      <c r="I1877" s="360" t="s">
        <v>223</v>
      </c>
      <c r="J1877" s="360" t="s">
        <v>1129</v>
      </c>
      <c r="K1877" s="360" t="s">
        <v>290</v>
      </c>
      <c r="L1877" s="360" t="s">
        <v>34</v>
      </c>
      <c r="M1877" s="361">
        <v>1739245200</v>
      </c>
    </row>
    <row r="1878" spans="1:13">
      <c r="A1878" s="360" t="s">
        <v>12257</v>
      </c>
      <c r="B1878" s="360" t="s">
        <v>2373</v>
      </c>
      <c r="C1878" s="360" t="s">
        <v>920</v>
      </c>
      <c r="D1878" s="360">
        <v>4013</v>
      </c>
      <c r="E1878" s="360" t="s">
        <v>1150</v>
      </c>
      <c r="F1878" s="360" t="s">
        <v>552</v>
      </c>
      <c r="G1878" s="360" t="s">
        <v>298</v>
      </c>
      <c r="H1878" s="360" t="s">
        <v>41</v>
      </c>
      <c r="I1878" s="360" t="s">
        <v>223</v>
      </c>
      <c r="J1878" s="360" t="s">
        <v>1129</v>
      </c>
      <c r="K1878" s="360" t="s">
        <v>291</v>
      </c>
      <c r="L1878" s="360" t="s">
        <v>34</v>
      </c>
      <c r="M1878" s="361">
        <v>1486254000</v>
      </c>
    </row>
    <row r="1879" spans="1:13">
      <c r="A1879" s="360" t="s">
        <v>12258</v>
      </c>
      <c r="B1879" s="360" t="s">
        <v>2374</v>
      </c>
      <c r="C1879" s="360" t="s">
        <v>920</v>
      </c>
      <c r="D1879" s="360">
        <v>4013</v>
      </c>
      <c r="E1879" s="360" t="s">
        <v>1150</v>
      </c>
      <c r="F1879" s="360" t="s">
        <v>552</v>
      </c>
      <c r="G1879" s="360" t="s">
        <v>298</v>
      </c>
      <c r="H1879" s="360" t="s">
        <v>41</v>
      </c>
      <c r="I1879" s="360" t="s">
        <v>223</v>
      </c>
      <c r="J1879" s="360" t="s">
        <v>1129</v>
      </c>
      <c r="K1879" s="360" t="s">
        <v>1170</v>
      </c>
      <c r="L1879" s="360" t="s">
        <v>32</v>
      </c>
      <c r="M1879" s="361">
        <v>1185861600</v>
      </c>
    </row>
    <row r="1880" spans="1:13">
      <c r="A1880" s="360" t="s">
        <v>12259</v>
      </c>
      <c r="B1880" s="360" t="s">
        <v>2375</v>
      </c>
      <c r="C1880" s="360" t="s">
        <v>920</v>
      </c>
      <c r="D1880" s="360">
        <v>4013</v>
      </c>
      <c r="E1880" s="360" t="s">
        <v>1150</v>
      </c>
      <c r="F1880" s="360" t="s">
        <v>552</v>
      </c>
      <c r="G1880" s="360" t="s">
        <v>298</v>
      </c>
      <c r="H1880" s="360" t="s">
        <v>41</v>
      </c>
      <c r="I1880" s="360" t="s">
        <v>223</v>
      </c>
      <c r="J1880" s="360" t="s">
        <v>1129</v>
      </c>
      <c r="K1880" s="360" t="s">
        <v>1171</v>
      </c>
      <c r="L1880" s="360" t="s">
        <v>32</v>
      </c>
      <c r="M1880" s="361">
        <v>1027742100</v>
      </c>
    </row>
    <row r="1881" spans="1:13">
      <c r="A1881" s="360" t="s">
        <v>12260</v>
      </c>
      <c r="B1881" s="360" t="s">
        <v>2376</v>
      </c>
      <c r="C1881" s="360" t="s">
        <v>920</v>
      </c>
      <c r="D1881" s="360">
        <v>4013</v>
      </c>
      <c r="E1881" s="360" t="s">
        <v>1150</v>
      </c>
      <c r="F1881" s="360" t="s">
        <v>552</v>
      </c>
      <c r="G1881" s="360" t="s">
        <v>298</v>
      </c>
      <c r="H1881" s="360" t="s">
        <v>41</v>
      </c>
      <c r="I1881" s="360" t="s">
        <v>223</v>
      </c>
      <c r="J1881" s="360" t="s">
        <v>1129</v>
      </c>
      <c r="K1881" s="360" t="s">
        <v>290</v>
      </c>
      <c r="L1881" s="360" t="s">
        <v>32</v>
      </c>
      <c r="M1881" s="361">
        <v>1027742100</v>
      </c>
    </row>
    <row r="1882" spans="1:13">
      <c r="A1882" s="360" t="s">
        <v>12261</v>
      </c>
      <c r="B1882" s="360" t="s">
        <v>2377</v>
      </c>
      <c r="C1882" s="360" t="s">
        <v>920</v>
      </c>
      <c r="D1882" s="360">
        <v>4013</v>
      </c>
      <c r="E1882" s="360" t="s">
        <v>1150</v>
      </c>
      <c r="F1882" s="360" t="s">
        <v>552</v>
      </c>
      <c r="G1882" s="360" t="s">
        <v>298</v>
      </c>
      <c r="H1882" s="360" t="s">
        <v>41</v>
      </c>
      <c r="I1882" s="360" t="s">
        <v>223</v>
      </c>
      <c r="J1882" s="360" t="s">
        <v>1129</v>
      </c>
      <c r="K1882" s="360" t="s">
        <v>291</v>
      </c>
      <c r="L1882" s="360" t="s">
        <v>32</v>
      </c>
      <c r="M1882" s="361">
        <v>869622600</v>
      </c>
    </row>
    <row r="1883" spans="1:13">
      <c r="A1883" s="360" t="s">
        <v>12262</v>
      </c>
      <c r="B1883" s="360" t="s">
        <v>2378</v>
      </c>
      <c r="C1883" s="360" t="s">
        <v>920</v>
      </c>
      <c r="D1883" s="360">
        <v>4013</v>
      </c>
      <c r="E1883" s="360" t="s">
        <v>1150</v>
      </c>
      <c r="F1883" s="360" t="s">
        <v>552</v>
      </c>
      <c r="G1883" s="360" t="s">
        <v>298</v>
      </c>
      <c r="H1883" s="360" t="s">
        <v>41</v>
      </c>
      <c r="I1883" s="360" t="s">
        <v>223</v>
      </c>
      <c r="J1883" s="360" t="s">
        <v>1129</v>
      </c>
      <c r="K1883" s="360" t="s">
        <v>1170</v>
      </c>
      <c r="L1883" s="360" t="s">
        <v>218</v>
      </c>
      <c r="M1883" s="361">
        <v>3083203200</v>
      </c>
    </row>
    <row r="1884" spans="1:13">
      <c r="A1884" s="360" t="s">
        <v>12263</v>
      </c>
      <c r="B1884" s="360" t="s">
        <v>2379</v>
      </c>
      <c r="C1884" s="360" t="s">
        <v>920</v>
      </c>
      <c r="D1884" s="360">
        <v>4013</v>
      </c>
      <c r="E1884" s="360" t="s">
        <v>1150</v>
      </c>
      <c r="F1884" s="360" t="s">
        <v>552</v>
      </c>
      <c r="G1884" s="360" t="s">
        <v>298</v>
      </c>
      <c r="H1884" s="360" t="s">
        <v>41</v>
      </c>
      <c r="I1884" s="360" t="s">
        <v>223</v>
      </c>
      <c r="J1884" s="360" t="s">
        <v>1129</v>
      </c>
      <c r="K1884" s="360" t="s">
        <v>1171</v>
      </c>
      <c r="L1884" s="360" t="s">
        <v>218</v>
      </c>
      <c r="M1884" s="361">
        <v>2703716400</v>
      </c>
    </row>
    <row r="1885" spans="1:13">
      <c r="A1885" s="360" t="s">
        <v>12264</v>
      </c>
      <c r="B1885" s="360" t="s">
        <v>2380</v>
      </c>
      <c r="C1885" s="360" t="s">
        <v>920</v>
      </c>
      <c r="D1885" s="360">
        <v>4013</v>
      </c>
      <c r="E1885" s="360" t="s">
        <v>1150</v>
      </c>
      <c r="F1885" s="360" t="s">
        <v>552</v>
      </c>
      <c r="G1885" s="360" t="s">
        <v>298</v>
      </c>
      <c r="H1885" s="360" t="s">
        <v>41</v>
      </c>
      <c r="I1885" s="360" t="s">
        <v>223</v>
      </c>
      <c r="J1885" s="360" t="s">
        <v>1129</v>
      </c>
      <c r="K1885" s="360" t="s">
        <v>290</v>
      </c>
      <c r="L1885" s="360" t="s">
        <v>218</v>
      </c>
      <c r="M1885" s="361">
        <v>2608867800</v>
      </c>
    </row>
    <row r="1886" spans="1:13">
      <c r="A1886" s="360" t="s">
        <v>12265</v>
      </c>
      <c r="B1886" s="360" t="s">
        <v>2381</v>
      </c>
      <c r="C1886" s="360" t="s">
        <v>920</v>
      </c>
      <c r="D1886" s="360">
        <v>4013</v>
      </c>
      <c r="E1886" s="360" t="s">
        <v>1150</v>
      </c>
      <c r="F1886" s="360" t="s">
        <v>552</v>
      </c>
      <c r="G1886" s="360" t="s">
        <v>298</v>
      </c>
      <c r="H1886" s="360" t="s">
        <v>41</v>
      </c>
      <c r="I1886" s="360" t="s">
        <v>223</v>
      </c>
      <c r="J1886" s="360" t="s">
        <v>1129</v>
      </c>
      <c r="K1886" s="360" t="s">
        <v>291</v>
      </c>
      <c r="L1886" s="360" t="s">
        <v>218</v>
      </c>
      <c r="M1886" s="361">
        <v>2229404100</v>
      </c>
    </row>
    <row r="1887" spans="1:13">
      <c r="A1887" s="360" t="s">
        <v>12266</v>
      </c>
      <c r="B1887" s="360" t="s">
        <v>2370</v>
      </c>
      <c r="C1887" s="360" t="s">
        <v>920</v>
      </c>
      <c r="D1887" s="360">
        <v>4013</v>
      </c>
      <c r="E1887" s="360" t="s">
        <v>1150</v>
      </c>
      <c r="F1887" s="360" t="s">
        <v>552</v>
      </c>
      <c r="G1887" s="360" t="s">
        <v>298</v>
      </c>
      <c r="H1887" s="360" t="s">
        <v>41</v>
      </c>
      <c r="I1887" s="360" t="s">
        <v>421</v>
      </c>
      <c r="J1887" s="360" t="s">
        <v>1134</v>
      </c>
      <c r="K1887" s="360" t="s">
        <v>1170</v>
      </c>
      <c r="L1887" s="360" t="s">
        <v>34</v>
      </c>
      <c r="M1887" s="361">
        <v>2055461100</v>
      </c>
    </row>
    <row r="1888" spans="1:13">
      <c r="A1888" s="360" t="s">
        <v>12267</v>
      </c>
      <c r="B1888" s="360" t="s">
        <v>2371</v>
      </c>
      <c r="C1888" s="360" t="s">
        <v>920</v>
      </c>
      <c r="D1888" s="360">
        <v>4013</v>
      </c>
      <c r="E1888" s="360" t="s">
        <v>1150</v>
      </c>
      <c r="F1888" s="360" t="s">
        <v>552</v>
      </c>
      <c r="G1888" s="360" t="s">
        <v>298</v>
      </c>
      <c r="H1888" s="360" t="s">
        <v>41</v>
      </c>
      <c r="I1888" s="360" t="s">
        <v>421</v>
      </c>
      <c r="J1888" s="360" t="s">
        <v>1134</v>
      </c>
      <c r="K1888" s="360" t="s">
        <v>1171</v>
      </c>
      <c r="L1888" s="360" t="s">
        <v>34</v>
      </c>
      <c r="M1888" s="361">
        <v>1802493000</v>
      </c>
    </row>
    <row r="1889" spans="1:13">
      <c r="A1889" s="360" t="s">
        <v>12268</v>
      </c>
      <c r="B1889" s="360" t="s">
        <v>2372</v>
      </c>
      <c r="C1889" s="360" t="s">
        <v>920</v>
      </c>
      <c r="D1889" s="360">
        <v>4013</v>
      </c>
      <c r="E1889" s="360" t="s">
        <v>1150</v>
      </c>
      <c r="F1889" s="360" t="s">
        <v>552</v>
      </c>
      <c r="G1889" s="360" t="s">
        <v>298</v>
      </c>
      <c r="H1889" s="360" t="s">
        <v>41</v>
      </c>
      <c r="I1889" s="360" t="s">
        <v>421</v>
      </c>
      <c r="J1889" s="360" t="s">
        <v>1134</v>
      </c>
      <c r="K1889" s="360" t="s">
        <v>290</v>
      </c>
      <c r="L1889" s="360" t="s">
        <v>34</v>
      </c>
      <c r="M1889" s="361">
        <v>1739245200</v>
      </c>
    </row>
    <row r="1890" spans="1:13">
      <c r="A1890" s="360" t="s">
        <v>12269</v>
      </c>
      <c r="B1890" s="360" t="s">
        <v>2373</v>
      </c>
      <c r="C1890" s="360" t="s">
        <v>920</v>
      </c>
      <c r="D1890" s="360">
        <v>4013</v>
      </c>
      <c r="E1890" s="360" t="s">
        <v>1150</v>
      </c>
      <c r="F1890" s="360" t="s">
        <v>552</v>
      </c>
      <c r="G1890" s="360" t="s">
        <v>298</v>
      </c>
      <c r="H1890" s="360" t="s">
        <v>41</v>
      </c>
      <c r="I1890" s="360" t="s">
        <v>421</v>
      </c>
      <c r="J1890" s="360" t="s">
        <v>1134</v>
      </c>
      <c r="K1890" s="360" t="s">
        <v>291</v>
      </c>
      <c r="L1890" s="360" t="s">
        <v>34</v>
      </c>
      <c r="M1890" s="361">
        <v>1486254000</v>
      </c>
    </row>
    <row r="1891" spans="1:13">
      <c r="A1891" s="360" t="s">
        <v>12270</v>
      </c>
      <c r="B1891" s="360" t="s">
        <v>2374</v>
      </c>
      <c r="C1891" s="360" t="s">
        <v>920</v>
      </c>
      <c r="D1891" s="360">
        <v>4013</v>
      </c>
      <c r="E1891" s="360" t="s">
        <v>1150</v>
      </c>
      <c r="F1891" s="360" t="s">
        <v>552</v>
      </c>
      <c r="G1891" s="360" t="s">
        <v>298</v>
      </c>
      <c r="H1891" s="360" t="s">
        <v>41</v>
      </c>
      <c r="I1891" s="360" t="s">
        <v>421</v>
      </c>
      <c r="J1891" s="360" t="s">
        <v>1134</v>
      </c>
      <c r="K1891" s="360" t="s">
        <v>1170</v>
      </c>
      <c r="L1891" s="360" t="s">
        <v>32</v>
      </c>
      <c r="M1891" s="361">
        <v>1185861600</v>
      </c>
    </row>
    <row r="1892" spans="1:13">
      <c r="A1892" s="360" t="s">
        <v>12271</v>
      </c>
      <c r="B1892" s="360" t="s">
        <v>2375</v>
      </c>
      <c r="C1892" s="360" t="s">
        <v>920</v>
      </c>
      <c r="D1892" s="360">
        <v>4013</v>
      </c>
      <c r="E1892" s="360" t="s">
        <v>1150</v>
      </c>
      <c r="F1892" s="360" t="s">
        <v>552</v>
      </c>
      <c r="G1892" s="360" t="s">
        <v>298</v>
      </c>
      <c r="H1892" s="360" t="s">
        <v>41</v>
      </c>
      <c r="I1892" s="360" t="s">
        <v>421</v>
      </c>
      <c r="J1892" s="360" t="s">
        <v>1134</v>
      </c>
      <c r="K1892" s="360" t="s">
        <v>1171</v>
      </c>
      <c r="L1892" s="360" t="s">
        <v>32</v>
      </c>
      <c r="M1892" s="361">
        <v>1027742100</v>
      </c>
    </row>
    <row r="1893" spans="1:13">
      <c r="A1893" s="360" t="s">
        <v>12272</v>
      </c>
      <c r="B1893" s="360" t="s">
        <v>2376</v>
      </c>
      <c r="C1893" s="360" t="s">
        <v>920</v>
      </c>
      <c r="D1893" s="360">
        <v>4013</v>
      </c>
      <c r="E1893" s="360" t="s">
        <v>1150</v>
      </c>
      <c r="F1893" s="360" t="s">
        <v>552</v>
      </c>
      <c r="G1893" s="360" t="s">
        <v>298</v>
      </c>
      <c r="H1893" s="360" t="s">
        <v>41</v>
      </c>
      <c r="I1893" s="360" t="s">
        <v>421</v>
      </c>
      <c r="J1893" s="360" t="s">
        <v>1134</v>
      </c>
      <c r="K1893" s="360" t="s">
        <v>290</v>
      </c>
      <c r="L1893" s="360" t="s">
        <v>32</v>
      </c>
      <c r="M1893" s="361">
        <v>1027742100</v>
      </c>
    </row>
    <row r="1894" spans="1:13">
      <c r="A1894" s="360" t="s">
        <v>12273</v>
      </c>
      <c r="B1894" s="360" t="s">
        <v>2377</v>
      </c>
      <c r="C1894" s="360" t="s">
        <v>920</v>
      </c>
      <c r="D1894" s="360">
        <v>4013</v>
      </c>
      <c r="E1894" s="360" t="s">
        <v>1150</v>
      </c>
      <c r="F1894" s="360" t="s">
        <v>552</v>
      </c>
      <c r="G1894" s="360" t="s">
        <v>298</v>
      </c>
      <c r="H1894" s="360" t="s">
        <v>41</v>
      </c>
      <c r="I1894" s="360" t="s">
        <v>421</v>
      </c>
      <c r="J1894" s="360" t="s">
        <v>1134</v>
      </c>
      <c r="K1894" s="360" t="s">
        <v>291</v>
      </c>
      <c r="L1894" s="360" t="s">
        <v>32</v>
      </c>
      <c r="M1894" s="361">
        <v>869622600</v>
      </c>
    </row>
    <row r="1895" spans="1:13">
      <c r="A1895" s="360" t="s">
        <v>12274</v>
      </c>
      <c r="B1895" s="360" t="s">
        <v>2378</v>
      </c>
      <c r="C1895" s="360" t="s">
        <v>920</v>
      </c>
      <c r="D1895" s="360">
        <v>4013</v>
      </c>
      <c r="E1895" s="360" t="s">
        <v>1150</v>
      </c>
      <c r="F1895" s="360" t="s">
        <v>552</v>
      </c>
      <c r="G1895" s="360" t="s">
        <v>298</v>
      </c>
      <c r="H1895" s="360" t="s">
        <v>41</v>
      </c>
      <c r="I1895" s="360" t="s">
        <v>421</v>
      </c>
      <c r="J1895" s="360" t="s">
        <v>1134</v>
      </c>
      <c r="K1895" s="360" t="s">
        <v>1170</v>
      </c>
      <c r="L1895" s="360" t="s">
        <v>218</v>
      </c>
      <c r="M1895" s="361">
        <v>3083203200</v>
      </c>
    </row>
    <row r="1896" spans="1:13">
      <c r="A1896" s="360" t="s">
        <v>12275</v>
      </c>
      <c r="B1896" s="360" t="s">
        <v>2379</v>
      </c>
      <c r="C1896" s="360" t="s">
        <v>920</v>
      </c>
      <c r="D1896" s="360">
        <v>4013</v>
      </c>
      <c r="E1896" s="360" t="s">
        <v>1150</v>
      </c>
      <c r="F1896" s="360" t="s">
        <v>552</v>
      </c>
      <c r="G1896" s="360" t="s">
        <v>298</v>
      </c>
      <c r="H1896" s="360" t="s">
        <v>41</v>
      </c>
      <c r="I1896" s="360" t="s">
        <v>421</v>
      </c>
      <c r="J1896" s="360" t="s">
        <v>1134</v>
      </c>
      <c r="K1896" s="360" t="s">
        <v>1171</v>
      </c>
      <c r="L1896" s="360" t="s">
        <v>218</v>
      </c>
      <c r="M1896" s="361">
        <v>2703716400</v>
      </c>
    </row>
    <row r="1897" spans="1:13">
      <c r="A1897" s="360" t="s">
        <v>12276</v>
      </c>
      <c r="B1897" s="360" t="s">
        <v>2380</v>
      </c>
      <c r="C1897" s="360" t="s">
        <v>920</v>
      </c>
      <c r="D1897" s="360">
        <v>4013</v>
      </c>
      <c r="E1897" s="360" t="s">
        <v>1150</v>
      </c>
      <c r="F1897" s="360" t="s">
        <v>552</v>
      </c>
      <c r="G1897" s="360" t="s">
        <v>298</v>
      </c>
      <c r="H1897" s="360" t="s">
        <v>41</v>
      </c>
      <c r="I1897" s="360" t="s">
        <v>421</v>
      </c>
      <c r="J1897" s="360" t="s">
        <v>1134</v>
      </c>
      <c r="K1897" s="360" t="s">
        <v>290</v>
      </c>
      <c r="L1897" s="360" t="s">
        <v>218</v>
      </c>
      <c r="M1897" s="361">
        <v>2608867800</v>
      </c>
    </row>
    <row r="1898" spans="1:13">
      <c r="A1898" s="360" t="s">
        <v>12277</v>
      </c>
      <c r="B1898" s="360" t="s">
        <v>2381</v>
      </c>
      <c r="C1898" s="360" t="s">
        <v>920</v>
      </c>
      <c r="D1898" s="360">
        <v>4013</v>
      </c>
      <c r="E1898" s="360" t="s">
        <v>1150</v>
      </c>
      <c r="F1898" s="360" t="s">
        <v>552</v>
      </c>
      <c r="G1898" s="360" t="s">
        <v>298</v>
      </c>
      <c r="H1898" s="360" t="s">
        <v>41</v>
      </c>
      <c r="I1898" s="360" t="s">
        <v>421</v>
      </c>
      <c r="J1898" s="360" t="s">
        <v>1134</v>
      </c>
      <c r="K1898" s="360" t="s">
        <v>291</v>
      </c>
      <c r="L1898" s="360" t="s">
        <v>218</v>
      </c>
      <c r="M1898" s="361">
        <v>2229404100</v>
      </c>
    </row>
    <row r="1899" spans="1:13">
      <c r="A1899" s="360" t="s">
        <v>12278</v>
      </c>
      <c r="B1899" s="360" t="s">
        <v>2370</v>
      </c>
      <c r="C1899" s="360" t="s">
        <v>920</v>
      </c>
      <c r="D1899" s="360">
        <v>4013</v>
      </c>
      <c r="E1899" s="360" t="s">
        <v>1150</v>
      </c>
      <c r="F1899" s="360" t="s">
        <v>552</v>
      </c>
      <c r="G1899" s="360" t="s">
        <v>298</v>
      </c>
      <c r="H1899" s="360" t="s">
        <v>41</v>
      </c>
      <c r="I1899" s="360" t="s">
        <v>422</v>
      </c>
      <c r="J1899" s="360" t="s">
        <v>1125</v>
      </c>
      <c r="K1899" s="360" t="s">
        <v>1170</v>
      </c>
      <c r="L1899" s="360" t="s">
        <v>34</v>
      </c>
      <c r="M1899" s="361">
        <v>1897364700</v>
      </c>
    </row>
    <row r="1900" spans="1:13">
      <c r="A1900" s="360" t="s">
        <v>12279</v>
      </c>
      <c r="B1900" s="360" t="s">
        <v>2371</v>
      </c>
      <c r="C1900" s="360" t="s">
        <v>920</v>
      </c>
      <c r="D1900" s="360">
        <v>4013</v>
      </c>
      <c r="E1900" s="360" t="s">
        <v>1150</v>
      </c>
      <c r="F1900" s="360" t="s">
        <v>552</v>
      </c>
      <c r="G1900" s="360" t="s">
        <v>298</v>
      </c>
      <c r="H1900" s="360" t="s">
        <v>41</v>
      </c>
      <c r="I1900" s="360" t="s">
        <v>422</v>
      </c>
      <c r="J1900" s="360" t="s">
        <v>1125</v>
      </c>
      <c r="K1900" s="360" t="s">
        <v>1171</v>
      </c>
      <c r="L1900" s="360" t="s">
        <v>34</v>
      </c>
      <c r="M1900" s="361">
        <v>1644373500</v>
      </c>
    </row>
    <row r="1901" spans="1:13">
      <c r="A1901" s="360" t="s">
        <v>12280</v>
      </c>
      <c r="B1901" s="360" t="s">
        <v>2372</v>
      </c>
      <c r="C1901" s="360" t="s">
        <v>920</v>
      </c>
      <c r="D1901" s="360">
        <v>4013</v>
      </c>
      <c r="E1901" s="360" t="s">
        <v>1150</v>
      </c>
      <c r="F1901" s="360" t="s">
        <v>552</v>
      </c>
      <c r="G1901" s="360" t="s">
        <v>298</v>
      </c>
      <c r="H1901" s="360" t="s">
        <v>41</v>
      </c>
      <c r="I1901" s="360" t="s">
        <v>422</v>
      </c>
      <c r="J1901" s="360" t="s">
        <v>1125</v>
      </c>
      <c r="K1901" s="360" t="s">
        <v>290</v>
      </c>
      <c r="L1901" s="360" t="s">
        <v>34</v>
      </c>
      <c r="M1901" s="361">
        <v>1660197000</v>
      </c>
    </row>
    <row r="1902" spans="1:13">
      <c r="A1902" s="360" t="s">
        <v>12281</v>
      </c>
      <c r="B1902" s="360" t="s">
        <v>2373</v>
      </c>
      <c r="C1902" s="360" t="s">
        <v>920</v>
      </c>
      <c r="D1902" s="360">
        <v>4013</v>
      </c>
      <c r="E1902" s="360" t="s">
        <v>1150</v>
      </c>
      <c r="F1902" s="360" t="s">
        <v>552</v>
      </c>
      <c r="G1902" s="360" t="s">
        <v>298</v>
      </c>
      <c r="H1902" s="360" t="s">
        <v>41</v>
      </c>
      <c r="I1902" s="360" t="s">
        <v>422</v>
      </c>
      <c r="J1902" s="360" t="s">
        <v>1125</v>
      </c>
      <c r="K1902" s="360" t="s">
        <v>291</v>
      </c>
      <c r="L1902" s="360" t="s">
        <v>34</v>
      </c>
      <c r="M1902" s="361">
        <v>1407205800</v>
      </c>
    </row>
    <row r="1903" spans="1:13">
      <c r="A1903" s="360" t="s">
        <v>12282</v>
      </c>
      <c r="B1903" s="360" t="s">
        <v>2374</v>
      </c>
      <c r="C1903" s="360" t="s">
        <v>920</v>
      </c>
      <c r="D1903" s="360">
        <v>4013</v>
      </c>
      <c r="E1903" s="360" t="s">
        <v>1150</v>
      </c>
      <c r="F1903" s="360" t="s">
        <v>552</v>
      </c>
      <c r="G1903" s="360" t="s">
        <v>298</v>
      </c>
      <c r="H1903" s="360" t="s">
        <v>41</v>
      </c>
      <c r="I1903" s="360" t="s">
        <v>422</v>
      </c>
      <c r="J1903" s="360" t="s">
        <v>1125</v>
      </c>
      <c r="K1903" s="360" t="s">
        <v>1170</v>
      </c>
      <c r="L1903" s="360" t="s">
        <v>32</v>
      </c>
      <c r="M1903" s="361">
        <v>1027742100</v>
      </c>
    </row>
    <row r="1904" spans="1:13">
      <c r="A1904" s="360" t="s">
        <v>12283</v>
      </c>
      <c r="B1904" s="360" t="s">
        <v>2375</v>
      </c>
      <c r="C1904" s="360" t="s">
        <v>920</v>
      </c>
      <c r="D1904" s="360">
        <v>4013</v>
      </c>
      <c r="E1904" s="360" t="s">
        <v>1150</v>
      </c>
      <c r="F1904" s="360" t="s">
        <v>552</v>
      </c>
      <c r="G1904" s="360" t="s">
        <v>298</v>
      </c>
      <c r="H1904" s="360" t="s">
        <v>41</v>
      </c>
      <c r="I1904" s="360" t="s">
        <v>422</v>
      </c>
      <c r="J1904" s="360" t="s">
        <v>1125</v>
      </c>
      <c r="K1904" s="360" t="s">
        <v>1171</v>
      </c>
      <c r="L1904" s="360" t="s">
        <v>32</v>
      </c>
      <c r="M1904" s="361">
        <v>869622600</v>
      </c>
    </row>
    <row r="1905" spans="1:13">
      <c r="A1905" s="360" t="s">
        <v>12284</v>
      </c>
      <c r="B1905" s="360" t="s">
        <v>2376</v>
      </c>
      <c r="C1905" s="360" t="s">
        <v>920</v>
      </c>
      <c r="D1905" s="360">
        <v>4013</v>
      </c>
      <c r="E1905" s="360" t="s">
        <v>1150</v>
      </c>
      <c r="F1905" s="360" t="s">
        <v>552</v>
      </c>
      <c r="G1905" s="360" t="s">
        <v>298</v>
      </c>
      <c r="H1905" s="360" t="s">
        <v>41</v>
      </c>
      <c r="I1905" s="360" t="s">
        <v>422</v>
      </c>
      <c r="J1905" s="360" t="s">
        <v>1125</v>
      </c>
      <c r="K1905" s="360" t="s">
        <v>290</v>
      </c>
      <c r="L1905" s="360" t="s">
        <v>32</v>
      </c>
      <c r="M1905" s="361">
        <v>948693900</v>
      </c>
    </row>
    <row r="1906" spans="1:13">
      <c r="A1906" s="360" t="s">
        <v>12285</v>
      </c>
      <c r="B1906" s="360" t="s">
        <v>2377</v>
      </c>
      <c r="C1906" s="360" t="s">
        <v>920</v>
      </c>
      <c r="D1906" s="360">
        <v>4013</v>
      </c>
      <c r="E1906" s="360" t="s">
        <v>1150</v>
      </c>
      <c r="F1906" s="360" t="s">
        <v>552</v>
      </c>
      <c r="G1906" s="360" t="s">
        <v>298</v>
      </c>
      <c r="H1906" s="360" t="s">
        <v>41</v>
      </c>
      <c r="I1906" s="360" t="s">
        <v>422</v>
      </c>
      <c r="J1906" s="360" t="s">
        <v>1125</v>
      </c>
      <c r="K1906" s="360" t="s">
        <v>291</v>
      </c>
      <c r="L1906" s="360" t="s">
        <v>32</v>
      </c>
      <c r="M1906" s="361">
        <v>790551300</v>
      </c>
    </row>
    <row r="1907" spans="1:13">
      <c r="A1907" s="360" t="s">
        <v>12286</v>
      </c>
      <c r="B1907" s="360" t="s">
        <v>2378</v>
      </c>
      <c r="C1907" s="360" t="s">
        <v>920</v>
      </c>
      <c r="D1907" s="360">
        <v>4013</v>
      </c>
      <c r="E1907" s="360" t="s">
        <v>1150</v>
      </c>
      <c r="F1907" s="360" t="s">
        <v>552</v>
      </c>
      <c r="G1907" s="360" t="s">
        <v>298</v>
      </c>
      <c r="H1907" s="360" t="s">
        <v>41</v>
      </c>
      <c r="I1907" s="360" t="s">
        <v>422</v>
      </c>
      <c r="J1907" s="360" t="s">
        <v>1125</v>
      </c>
      <c r="K1907" s="360" t="s">
        <v>1170</v>
      </c>
      <c r="L1907" s="360" t="s">
        <v>218</v>
      </c>
      <c r="M1907" s="361">
        <v>2925106800</v>
      </c>
    </row>
    <row r="1908" spans="1:13">
      <c r="A1908" s="360" t="s">
        <v>12287</v>
      </c>
      <c r="B1908" s="360" t="s">
        <v>2379</v>
      </c>
      <c r="C1908" s="360" t="s">
        <v>920</v>
      </c>
      <c r="D1908" s="360">
        <v>4013</v>
      </c>
      <c r="E1908" s="360" t="s">
        <v>1150</v>
      </c>
      <c r="F1908" s="360" t="s">
        <v>552</v>
      </c>
      <c r="G1908" s="360" t="s">
        <v>298</v>
      </c>
      <c r="H1908" s="360" t="s">
        <v>41</v>
      </c>
      <c r="I1908" s="360" t="s">
        <v>422</v>
      </c>
      <c r="J1908" s="360" t="s">
        <v>1125</v>
      </c>
      <c r="K1908" s="360" t="s">
        <v>1171</v>
      </c>
      <c r="L1908" s="360" t="s">
        <v>218</v>
      </c>
      <c r="M1908" s="361">
        <v>2545620000</v>
      </c>
    </row>
    <row r="1909" spans="1:13">
      <c r="A1909" s="360" t="s">
        <v>12288</v>
      </c>
      <c r="B1909" s="360" t="s">
        <v>2380</v>
      </c>
      <c r="C1909" s="360" t="s">
        <v>920</v>
      </c>
      <c r="D1909" s="360">
        <v>4013</v>
      </c>
      <c r="E1909" s="360" t="s">
        <v>1150</v>
      </c>
      <c r="F1909" s="360" t="s">
        <v>552</v>
      </c>
      <c r="G1909" s="360" t="s">
        <v>298</v>
      </c>
      <c r="H1909" s="360" t="s">
        <v>41</v>
      </c>
      <c r="I1909" s="360" t="s">
        <v>422</v>
      </c>
      <c r="J1909" s="360" t="s">
        <v>1125</v>
      </c>
      <c r="K1909" s="360" t="s">
        <v>290</v>
      </c>
      <c r="L1909" s="360" t="s">
        <v>218</v>
      </c>
      <c r="M1909" s="361">
        <v>2529819600</v>
      </c>
    </row>
    <row r="1910" spans="1:13">
      <c r="A1910" s="360" t="s">
        <v>12289</v>
      </c>
      <c r="B1910" s="360" t="s">
        <v>2381</v>
      </c>
      <c r="C1910" s="360" t="s">
        <v>920</v>
      </c>
      <c r="D1910" s="360">
        <v>4013</v>
      </c>
      <c r="E1910" s="360" t="s">
        <v>1150</v>
      </c>
      <c r="F1910" s="360" t="s">
        <v>552</v>
      </c>
      <c r="G1910" s="360" t="s">
        <v>298</v>
      </c>
      <c r="H1910" s="360" t="s">
        <v>41</v>
      </c>
      <c r="I1910" s="360" t="s">
        <v>422</v>
      </c>
      <c r="J1910" s="360" t="s">
        <v>1125</v>
      </c>
      <c r="K1910" s="360" t="s">
        <v>291</v>
      </c>
      <c r="L1910" s="360" t="s">
        <v>218</v>
      </c>
      <c r="M1910" s="361">
        <v>2150355900</v>
      </c>
    </row>
    <row r="1911" spans="1:13">
      <c r="A1911" s="360" t="s">
        <v>12290</v>
      </c>
      <c r="B1911" s="360" t="s">
        <v>2370</v>
      </c>
      <c r="C1911" s="360" t="s">
        <v>920</v>
      </c>
      <c r="D1911" s="360">
        <v>4013</v>
      </c>
      <c r="E1911" s="360" t="s">
        <v>1150</v>
      </c>
      <c r="F1911" s="360" t="s">
        <v>552</v>
      </c>
      <c r="G1911" s="360" t="s">
        <v>298</v>
      </c>
      <c r="H1911" s="360" t="s">
        <v>41</v>
      </c>
      <c r="I1911" s="360" t="s">
        <v>423</v>
      </c>
      <c r="J1911" s="360" t="s">
        <v>1126</v>
      </c>
      <c r="K1911" s="360" t="s">
        <v>1170</v>
      </c>
      <c r="L1911" s="360" t="s">
        <v>34</v>
      </c>
      <c r="M1911" s="361">
        <v>1897364700</v>
      </c>
    </row>
    <row r="1912" spans="1:13">
      <c r="A1912" s="360" t="s">
        <v>12291</v>
      </c>
      <c r="B1912" s="360" t="s">
        <v>2371</v>
      </c>
      <c r="C1912" s="360" t="s">
        <v>920</v>
      </c>
      <c r="D1912" s="360">
        <v>4013</v>
      </c>
      <c r="E1912" s="360" t="s">
        <v>1150</v>
      </c>
      <c r="F1912" s="360" t="s">
        <v>552</v>
      </c>
      <c r="G1912" s="360" t="s">
        <v>298</v>
      </c>
      <c r="H1912" s="360" t="s">
        <v>41</v>
      </c>
      <c r="I1912" s="360" t="s">
        <v>423</v>
      </c>
      <c r="J1912" s="360" t="s">
        <v>1126</v>
      </c>
      <c r="K1912" s="360" t="s">
        <v>1171</v>
      </c>
      <c r="L1912" s="360" t="s">
        <v>34</v>
      </c>
      <c r="M1912" s="361">
        <v>1644373500</v>
      </c>
    </row>
    <row r="1913" spans="1:13">
      <c r="A1913" s="360" t="s">
        <v>12292</v>
      </c>
      <c r="B1913" s="360" t="s">
        <v>2372</v>
      </c>
      <c r="C1913" s="360" t="s">
        <v>920</v>
      </c>
      <c r="D1913" s="360">
        <v>4013</v>
      </c>
      <c r="E1913" s="360" t="s">
        <v>1150</v>
      </c>
      <c r="F1913" s="360" t="s">
        <v>552</v>
      </c>
      <c r="G1913" s="360" t="s">
        <v>298</v>
      </c>
      <c r="H1913" s="360" t="s">
        <v>41</v>
      </c>
      <c r="I1913" s="360" t="s">
        <v>423</v>
      </c>
      <c r="J1913" s="360" t="s">
        <v>1126</v>
      </c>
      <c r="K1913" s="360" t="s">
        <v>290</v>
      </c>
      <c r="L1913" s="360" t="s">
        <v>34</v>
      </c>
      <c r="M1913" s="361">
        <v>1660197000</v>
      </c>
    </row>
    <row r="1914" spans="1:13">
      <c r="A1914" s="360" t="s">
        <v>12293</v>
      </c>
      <c r="B1914" s="360" t="s">
        <v>2373</v>
      </c>
      <c r="C1914" s="360" t="s">
        <v>920</v>
      </c>
      <c r="D1914" s="360">
        <v>4013</v>
      </c>
      <c r="E1914" s="360" t="s">
        <v>1150</v>
      </c>
      <c r="F1914" s="360" t="s">
        <v>552</v>
      </c>
      <c r="G1914" s="360" t="s">
        <v>298</v>
      </c>
      <c r="H1914" s="360" t="s">
        <v>41</v>
      </c>
      <c r="I1914" s="360" t="s">
        <v>423</v>
      </c>
      <c r="J1914" s="360" t="s">
        <v>1126</v>
      </c>
      <c r="K1914" s="360" t="s">
        <v>291</v>
      </c>
      <c r="L1914" s="360" t="s">
        <v>34</v>
      </c>
      <c r="M1914" s="361">
        <v>1407205800</v>
      </c>
    </row>
    <row r="1915" spans="1:13">
      <c r="A1915" s="360" t="s">
        <v>12294</v>
      </c>
      <c r="B1915" s="360" t="s">
        <v>2374</v>
      </c>
      <c r="C1915" s="360" t="s">
        <v>920</v>
      </c>
      <c r="D1915" s="360">
        <v>4013</v>
      </c>
      <c r="E1915" s="360" t="s">
        <v>1150</v>
      </c>
      <c r="F1915" s="360" t="s">
        <v>552</v>
      </c>
      <c r="G1915" s="360" t="s">
        <v>298</v>
      </c>
      <c r="H1915" s="360" t="s">
        <v>41</v>
      </c>
      <c r="I1915" s="360" t="s">
        <v>423</v>
      </c>
      <c r="J1915" s="360" t="s">
        <v>1126</v>
      </c>
      <c r="K1915" s="360" t="s">
        <v>1170</v>
      </c>
      <c r="L1915" s="360" t="s">
        <v>32</v>
      </c>
      <c r="M1915" s="361">
        <v>1027742100</v>
      </c>
    </row>
    <row r="1916" spans="1:13">
      <c r="A1916" s="360" t="s">
        <v>12295</v>
      </c>
      <c r="B1916" s="360" t="s">
        <v>2375</v>
      </c>
      <c r="C1916" s="360" t="s">
        <v>920</v>
      </c>
      <c r="D1916" s="360">
        <v>4013</v>
      </c>
      <c r="E1916" s="360" t="s">
        <v>1150</v>
      </c>
      <c r="F1916" s="360" t="s">
        <v>552</v>
      </c>
      <c r="G1916" s="360" t="s">
        <v>298</v>
      </c>
      <c r="H1916" s="360" t="s">
        <v>41</v>
      </c>
      <c r="I1916" s="360" t="s">
        <v>423</v>
      </c>
      <c r="J1916" s="360" t="s">
        <v>1126</v>
      </c>
      <c r="K1916" s="360" t="s">
        <v>1171</v>
      </c>
      <c r="L1916" s="360" t="s">
        <v>32</v>
      </c>
      <c r="M1916" s="361">
        <v>869622600</v>
      </c>
    </row>
    <row r="1917" spans="1:13">
      <c r="A1917" s="360" t="s">
        <v>12296</v>
      </c>
      <c r="B1917" s="360" t="s">
        <v>2376</v>
      </c>
      <c r="C1917" s="360" t="s">
        <v>920</v>
      </c>
      <c r="D1917" s="360">
        <v>4013</v>
      </c>
      <c r="E1917" s="360" t="s">
        <v>1150</v>
      </c>
      <c r="F1917" s="360" t="s">
        <v>552</v>
      </c>
      <c r="G1917" s="360" t="s">
        <v>298</v>
      </c>
      <c r="H1917" s="360" t="s">
        <v>41</v>
      </c>
      <c r="I1917" s="360" t="s">
        <v>423</v>
      </c>
      <c r="J1917" s="360" t="s">
        <v>1126</v>
      </c>
      <c r="K1917" s="360" t="s">
        <v>290</v>
      </c>
      <c r="L1917" s="360" t="s">
        <v>32</v>
      </c>
      <c r="M1917" s="361">
        <v>948693900</v>
      </c>
    </row>
    <row r="1918" spans="1:13">
      <c r="A1918" s="360" t="s">
        <v>12297</v>
      </c>
      <c r="B1918" s="360" t="s">
        <v>2377</v>
      </c>
      <c r="C1918" s="360" t="s">
        <v>920</v>
      </c>
      <c r="D1918" s="360">
        <v>4013</v>
      </c>
      <c r="E1918" s="360" t="s">
        <v>1150</v>
      </c>
      <c r="F1918" s="360" t="s">
        <v>552</v>
      </c>
      <c r="G1918" s="360" t="s">
        <v>298</v>
      </c>
      <c r="H1918" s="360" t="s">
        <v>41</v>
      </c>
      <c r="I1918" s="360" t="s">
        <v>423</v>
      </c>
      <c r="J1918" s="360" t="s">
        <v>1126</v>
      </c>
      <c r="K1918" s="360" t="s">
        <v>291</v>
      </c>
      <c r="L1918" s="360" t="s">
        <v>32</v>
      </c>
      <c r="M1918" s="361">
        <v>790551300</v>
      </c>
    </row>
    <row r="1919" spans="1:13">
      <c r="A1919" s="360" t="s">
        <v>12298</v>
      </c>
      <c r="B1919" s="360" t="s">
        <v>2378</v>
      </c>
      <c r="C1919" s="360" t="s">
        <v>920</v>
      </c>
      <c r="D1919" s="360">
        <v>4013</v>
      </c>
      <c r="E1919" s="360" t="s">
        <v>1150</v>
      </c>
      <c r="F1919" s="360" t="s">
        <v>552</v>
      </c>
      <c r="G1919" s="360" t="s">
        <v>298</v>
      </c>
      <c r="H1919" s="360" t="s">
        <v>41</v>
      </c>
      <c r="I1919" s="360" t="s">
        <v>423</v>
      </c>
      <c r="J1919" s="360" t="s">
        <v>1126</v>
      </c>
      <c r="K1919" s="360" t="s">
        <v>1170</v>
      </c>
      <c r="L1919" s="360" t="s">
        <v>218</v>
      </c>
      <c r="M1919" s="361">
        <v>2925106800</v>
      </c>
    </row>
    <row r="1920" spans="1:13">
      <c r="A1920" s="360" t="s">
        <v>12299</v>
      </c>
      <c r="B1920" s="360" t="s">
        <v>2379</v>
      </c>
      <c r="C1920" s="360" t="s">
        <v>920</v>
      </c>
      <c r="D1920" s="360">
        <v>4013</v>
      </c>
      <c r="E1920" s="360" t="s">
        <v>1150</v>
      </c>
      <c r="F1920" s="360" t="s">
        <v>552</v>
      </c>
      <c r="G1920" s="360" t="s">
        <v>298</v>
      </c>
      <c r="H1920" s="360" t="s">
        <v>41</v>
      </c>
      <c r="I1920" s="360" t="s">
        <v>423</v>
      </c>
      <c r="J1920" s="360" t="s">
        <v>1126</v>
      </c>
      <c r="K1920" s="360" t="s">
        <v>1171</v>
      </c>
      <c r="L1920" s="360" t="s">
        <v>218</v>
      </c>
      <c r="M1920" s="361">
        <v>2545620000</v>
      </c>
    </row>
    <row r="1921" spans="1:13">
      <c r="A1921" s="360" t="s">
        <v>12300</v>
      </c>
      <c r="B1921" s="360" t="s">
        <v>2380</v>
      </c>
      <c r="C1921" s="360" t="s">
        <v>920</v>
      </c>
      <c r="D1921" s="360">
        <v>4013</v>
      </c>
      <c r="E1921" s="360" t="s">
        <v>1150</v>
      </c>
      <c r="F1921" s="360" t="s">
        <v>552</v>
      </c>
      <c r="G1921" s="360" t="s">
        <v>298</v>
      </c>
      <c r="H1921" s="360" t="s">
        <v>41</v>
      </c>
      <c r="I1921" s="360" t="s">
        <v>423</v>
      </c>
      <c r="J1921" s="360" t="s">
        <v>1126</v>
      </c>
      <c r="K1921" s="360" t="s">
        <v>290</v>
      </c>
      <c r="L1921" s="360" t="s">
        <v>218</v>
      </c>
      <c r="M1921" s="361">
        <v>2529819600</v>
      </c>
    </row>
    <row r="1922" spans="1:13">
      <c r="A1922" s="360" t="s">
        <v>12301</v>
      </c>
      <c r="B1922" s="360" t="s">
        <v>2381</v>
      </c>
      <c r="C1922" s="360" t="s">
        <v>920</v>
      </c>
      <c r="D1922" s="360">
        <v>4013</v>
      </c>
      <c r="E1922" s="360" t="s">
        <v>1150</v>
      </c>
      <c r="F1922" s="360" t="s">
        <v>552</v>
      </c>
      <c r="G1922" s="360" t="s">
        <v>298</v>
      </c>
      <c r="H1922" s="360" t="s">
        <v>41</v>
      </c>
      <c r="I1922" s="360" t="s">
        <v>423</v>
      </c>
      <c r="J1922" s="360" t="s">
        <v>1126</v>
      </c>
      <c r="K1922" s="360" t="s">
        <v>291</v>
      </c>
      <c r="L1922" s="360" t="s">
        <v>218</v>
      </c>
      <c r="M1922" s="361">
        <v>2150355900</v>
      </c>
    </row>
    <row r="1923" spans="1:13">
      <c r="A1923" s="360" t="s">
        <v>12302</v>
      </c>
      <c r="B1923" s="360" t="s">
        <v>2370</v>
      </c>
      <c r="C1923" s="360" t="s">
        <v>920</v>
      </c>
      <c r="D1923" s="360">
        <v>4013</v>
      </c>
      <c r="E1923" s="360" t="s">
        <v>1150</v>
      </c>
      <c r="F1923" s="360" t="s">
        <v>552</v>
      </c>
      <c r="G1923" s="360" t="s">
        <v>298</v>
      </c>
      <c r="H1923" s="360" t="s">
        <v>41</v>
      </c>
      <c r="I1923" s="360" t="s">
        <v>424</v>
      </c>
      <c r="J1923" s="360" t="s">
        <v>1127</v>
      </c>
      <c r="K1923" s="360" t="s">
        <v>1170</v>
      </c>
      <c r="L1923" s="360" t="s">
        <v>34</v>
      </c>
      <c r="M1923" s="361">
        <v>1897364700</v>
      </c>
    </row>
    <row r="1924" spans="1:13">
      <c r="A1924" s="360" t="s">
        <v>12303</v>
      </c>
      <c r="B1924" s="360" t="s">
        <v>2371</v>
      </c>
      <c r="C1924" s="360" t="s">
        <v>920</v>
      </c>
      <c r="D1924" s="360">
        <v>4013</v>
      </c>
      <c r="E1924" s="360" t="s">
        <v>1150</v>
      </c>
      <c r="F1924" s="360" t="s">
        <v>552</v>
      </c>
      <c r="G1924" s="360" t="s">
        <v>298</v>
      </c>
      <c r="H1924" s="360" t="s">
        <v>41</v>
      </c>
      <c r="I1924" s="360" t="s">
        <v>424</v>
      </c>
      <c r="J1924" s="360" t="s">
        <v>1127</v>
      </c>
      <c r="K1924" s="360" t="s">
        <v>1171</v>
      </c>
      <c r="L1924" s="360" t="s">
        <v>34</v>
      </c>
      <c r="M1924" s="361">
        <v>1644373500</v>
      </c>
    </row>
    <row r="1925" spans="1:13">
      <c r="A1925" s="360" t="s">
        <v>12304</v>
      </c>
      <c r="B1925" s="360" t="s">
        <v>2372</v>
      </c>
      <c r="C1925" s="360" t="s">
        <v>920</v>
      </c>
      <c r="D1925" s="360">
        <v>4013</v>
      </c>
      <c r="E1925" s="360" t="s">
        <v>1150</v>
      </c>
      <c r="F1925" s="360" t="s">
        <v>552</v>
      </c>
      <c r="G1925" s="360" t="s">
        <v>298</v>
      </c>
      <c r="H1925" s="360" t="s">
        <v>41</v>
      </c>
      <c r="I1925" s="360" t="s">
        <v>424</v>
      </c>
      <c r="J1925" s="360" t="s">
        <v>1127</v>
      </c>
      <c r="K1925" s="360" t="s">
        <v>290</v>
      </c>
      <c r="L1925" s="360" t="s">
        <v>34</v>
      </c>
      <c r="M1925" s="361">
        <v>1660197000</v>
      </c>
    </row>
    <row r="1926" spans="1:13">
      <c r="A1926" s="360" t="s">
        <v>12305</v>
      </c>
      <c r="B1926" s="360" t="s">
        <v>2373</v>
      </c>
      <c r="C1926" s="360" t="s">
        <v>920</v>
      </c>
      <c r="D1926" s="360">
        <v>4013</v>
      </c>
      <c r="E1926" s="360" t="s">
        <v>1150</v>
      </c>
      <c r="F1926" s="360" t="s">
        <v>552</v>
      </c>
      <c r="G1926" s="360" t="s">
        <v>298</v>
      </c>
      <c r="H1926" s="360" t="s">
        <v>41</v>
      </c>
      <c r="I1926" s="360" t="s">
        <v>424</v>
      </c>
      <c r="J1926" s="360" t="s">
        <v>1127</v>
      </c>
      <c r="K1926" s="360" t="s">
        <v>291</v>
      </c>
      <c r="L1926" s="360" t="s">
        <v>34</v>
      </c>
      <c r="M1926" s="361">
        <v>1407205800</v>
      </c>
    </row>
    <row r="1927" spans="1:13">
      <c r="A1927" s="360" t="s">
        <v>12306</v>
      </c>
      <c r="B1927" s="360" t="s">
        <v>2374</v>
      </c>
      <c r="C1927" s="360" t="s">
        <v>920</v>
      </c>
      <c r="D1927" s="360">
        <v>4013</v>
      </c>
      <c r="E1927" s="360" t="s">
        <v>1150</v>
      </c>
      <c r="F1927" s="360" t="s">
        <v>552</v>
      </c>
      <c r="G1927" s="360" t="s">
        <v>298</v>
      </c>
      <c r="H1927" s="360" t="s">
        <v>41</v>
      </c>
      <c r="I1927" s="360" t="s">
        <v>424</v>
      </c>
      <c r="J1927" s="360" t="s">
        <v>1127</v>
      </c>
      <c r="K1927" s="360" t="s">
        <v>1170</v>
      </c>
      <c r="L1927" s="360" t="s">
        <v>32</v>
      </c>
      <c r="M1927" s="361">
        <v>1027742100</v>
      </c>
    </row>
    <row r="1928" spans="1:13">
      <c r="A1928" s="360" t="s">
        <v>12307</v>
      </c>
      <c r="B1928" s="360" t="s">
        <v>2375</v>
      </c>
      <c r="C1928" s="360" t="s">
        <v>920</v>
      </c>
      <c r="D1928" s="360">
        <v>4013</v>
      </c>
      <c r="E1928" s="360" t="s">
        <v>1150</v>
      </c>
      <c r="F1928" s="360" t="s">
        <v>552</v>
      </c>
      <c r="G1928" s="360" t="s">
        <v>298</v>
      </c>
      <c r="H1928" s="360" t="s">
        <v>41</v>
      </c>
      <c r="I1928" s="360" t="s">
        <v>424</v>
      </c>
      <c r="J1928" s="360" t="s">
        <v>1127</v>
      </c>
      <c r="K1928" s="360" t="s">
        <v>1171</v>
      </c>
      <c r="L1928" s="360" t="s">
        <v>32</v>
      </c>
      <c r="M1928" s="361">
        <v>869622600</v>
      </c>
    </row>
    <row r="1929" spans="1:13">
      <c r="A1929" s="360" t="s">
        <v>12308</v>
      </c>
      <c r="B1929" s="360" t="s">
        <v>2376</v>
      </c>
      <c r="C1929" s="360" t="s">
        <v>920</v>
      </c>
      <c r="D1929" s="360">
        <v>4013</v>
      </c>
      <c r="E1929" s="360" t="s">
        <v>1150</v>
      </c>
      <c r="F1929" s="360" t="s">
        <v>552</v>
      </c>
      <c r="G1929" s="360" t="s">
        <v>298</v>
      </c>
      <c r="H1929" s="360" t="s">
        <v>41</v>
      </c>
      <c r="I1929" s="360" t="s">
        <v>424</v>
      </c>
      <c r="J1929" s="360" t="s">
        <v>1127</v>
      </c>
      <c r="K1929" s="360" t="s">
        <v>290</v>
      </c>
      <c r="L1929" s="360" t="s">
        <v>32</v>
      </c>
      <c r="M1929" s="361">
        <v>948693900</v>
      </c>
    </row>
    <row r="1930" spans="1:13">
      <c r="A1930" s="360" t="s">
        <v>12309</v>
      </c>
      <c r="B1930" s="360" t="s">
        <v>2377</v>
      </c>
      <c r="C1930" s="360" t="s">
        <v>920</v>
      </c>
      <c r="D1930" s="360">
        <v>4013</v>
      </c>
      <c r="E1930" s="360" t="s">
        <v>1150</v>
      </c>
      <c r="F1930" s="360" t="s">
        <v>552</v>
      </c>
      <c r="G1930" s="360" t="s">
        <v>298</v>
      </c>
      <c r="H1930" s="360" t="s">
        <v>41</v>
      </c>
      <c r="I1930" s="360" t="s">
        <v>424</v>
      </c>
      <c r="J1930" s="360" t="s">
        <v>1127</v>
      </c>
      <c r="K1930" s="360" t="s">
        <v>291</v>
      </c>
      <c r="L1930" s="360" t="s">
        <v>32</v>
      </c>
      <c r="M1930" s="361">
        <v>790551300</v>
      </c>
    </row>
    <row r="1931" spans="1:13">
      <c r="A1931" s="360" t="s">
        <v>12310</v>
      </c>
      <c r="B1931" s="360" t="s">
        <v>2378</v>
      </c>
      <c r="C1931" s="360" t="s">
        <v>920</v>
      </c>
      <c r="D1931" s="360">
        <v>4013</v>
      </c>
      <c r="E1931" s="360" t="s">
        <v>1150</v>
      </c>
      <c r="F1931" s="360" t="s">
        <v>552</v>
      </c>
      <c r="G1931" s="360" t="s">
        <v>298</v>
      </c>
      <c r="H1931" s="360" t="s">
        <v>41</v>
      </c>
      <c r="I1931" s="360" t="s">
        <v>424</v>
      </c>
      <c r="J1931" s="360" t="s">
        <v>1127</v>
      </c>
      <c r="K1931" s="360" t="s">
        <v>1170</v>
      </c>
      <c r="L1931" s="360" t="s">
        <v>218</v>
      </c>
      <c r="M1931" s="361">
        <v>2925106800</v>
      </c>
    </row>
    <row r="1932" spans="1:13">
      <c r="A1932" s="360" t="s">
        <v>12311</v>
      </c>
      <c r="B1932" s="360" t="s">
        <v>2379</v>
      </c>
      <c r="C1932" s="360" t="s">
        <v>920</v>
      </c>
      <c r="D1932" s="360">
        <v>4013</v>
      </c>
      <c r="E1932" s="360" t="s">
        <v>1150</v>
      </c>
      <c r="F1932" s="360" t="s">
        <v>552</v>
      </c>
      <c r="G1932" s="360" t="s">
        <v>298</v>
      </c>
      <c r="H1932" s="360" t="s">
        <v>41</v>
      </c>
      <c r="I1932" s="360" t="s">
        <v>424</v>
      </c>
      <c r="J1932" s="360" t="s">
        <v>1127</v>
      </c>
      <c r="K1932" s="360" t="s">
        <v>1171</v>
      </c>
      <c r="L1932" s="360" t="s">
        <v>218</v>
      </c>
      <c r="M1932" s="361">
        <v>2545620000</v>
      </c>
    </row>
    <row r="1933" spans="1:13">
      <c r="A1933" s="360" t="s">
        <v>12312</v>
      </c>
      <c r="B1933" s="360" t="s">
        <v>2380</v>
      </c>
      <c r="C1933" s="360" t="s">
        <v>920</v>
      </c>
      <c r="D1933" s="360">
        <v>4013</v>
      </c>
      <c r="E1933" s="360" t="s">
        <v>1150</v>
      </c>
      <c r="F1933" s="360" t="s">
        <v>552</v>
      </c>
      <c r="G1933" s="360" t="s">
        <v>298</v>
      </c>
      <c r="H1933" s="360" t="s">
        <v>41</v>
      </c>
      <c r="I1933" s="360" t="s">
        <v>424</v>
      </c>
      <c r="J1933" s="360" t="s">
        <v>1127</v>
      </c>
      <c r="K1933" s="360" t="s">
        <v>290</v>
      </c>
      <c r="L1933" s="360" t="s">
        <v>218</v>
      </c>
      <c r="M1933" s="361">
        <v>2529819600</v>
      </c>
    </row>
    <row r="1934" spans="1:13">
      <c r="A1934" s="360" t="s">
        <v>12313</v>
      </c>
      <c r="B1934" s="360" t="s">
        <v>2381</v>
      </c>
      <c r="C1934" s="360" t="s">
        <v>920</v>
      </c>
      <c r="D1934" s="360">
        <v>4013</v>
      </c>
      <c r="E1934" s="360" t="s">
        <v>1150</v>
      </c>
      <c r="F1934" s="360" t="s">
        <v>552</v>
      </c>
      <c r="G1934" s="360" t="s">
        <v>298</v>
      </c>
      <c r="H1934" s="360" t="s">
        <v>41</v>
      </c>
      <c r="I1934" s="360" t="s">
        <v>424</v>
      </c>
      <c r="J1934" s="360" t="s">
        <v>1127</v>
      </c>
      <c r="K1934" s="360" t="s">
        <v>291</v>
      </c>
      <c r="L1934" s="360" t="s">
        <v>218</v>
      </c>
      <c r="M1934" s="361">
        <v>2150355900</v>
      </c>
    </row>
    <row r="1935" spans="1:13">
      <c r="A1935" s="360" t="s">
        <v>12314</v>
      </c>
      <c r="B1935" s="360" t="s">
        <v>2370</v>
      </c>
      <c r="C1935" s="360" t="s">
        <v>920</v>
      </c>
      <c r="D1935" s="360">
        <v>4013</v>
      </c>
      <c r="E1935" s="360" t="s">
        <v>1150</v>
      </c>
      <c r="F1935" s="360" t="s">
        <v>552</v>
      </c>
      <c r="G1935" s="360" t="s">
        <v>298</v>
      </c>
      <c r="H1935" s="360" t="s">
        <v>41</v>
      </c>
      <c r="I1935" s="360" t="s">
        <v>425</v>
      </c>
      <c r="J1935" s="360" t="s">
        <v>1128</v>
      </c>
      <c r="K1935" s="360" t="s">
        <v>1170</v>
      </c>
      <c r="L1935" s="360" t="s">
        <v>34</v>
      </c>
      <c r="M1935" s="361">
        <v>1897364700</v>
      </c>
    </row>
    <row r="1936" spans="1:13">
      <c r="A1936" s="360" t="s">
        <v>12315</v>
      </c>
      <c r="B1936" s="360" t="s">
        <v>2371</v>
      </c>
      <c r="C1936" s="360" t="s">
        <v>920</v>
      </c>
      <c r="D1936" s="360">
        <v>4013</v>
      </c>
      <c r="E1936" s="360" t="s">
        <v>1150</v>
      </c>
      <c r="F1936" s="360" t="s">
        <v>552</v>
      </c>
      <c r="G1936" s="360" t="s">
        <v>298</v>
      </c>
      <c r="H1936" s="360" t="s">
        <v>41</v>
      </c>
      <c r="I1936" s="360" t="s">
        <v>425</v>
      </c>
      <c r="J1936" s="360" t="s">
        <v>1128</v>
      </c>
      <c r="K1936" s="360" t="s">
        <v>1171</v>
      </c>
      <c r="L1936" s="360" t="s">
        <v>34</v>
      </c>
      <c r="M1936" s="361">
        <v>1644373500</v>
      </c>
    </row>
    <row r="1937" spans="1:13">
      <c r="A1937" s="360" t="s">
        <v>12316</v>
      </c>
      <c r="B1937" s="360" t="s">
        <v>2372</v>
      </c>
      <c r="C1937" s="360" t="s">
        <v>920</v>
      </c>
      <c r="D1937" s="360">
        <v>4013</v>
      </c>
      <c r="E1937" s="360" t="s">
        <v>1150</v>
      </c>
      <c r="F1937" s="360" t="s">
        <v>552</v>
      </c>
      <c r="G1937" s="360" t="s">
        <v>298</v>
      </c>
      <c r="H1937" s="360" t="s">
        <v>41</v>
      </c>
      <c r="I1937" s="360" t="s">
        <v>425</v>
      </c>
      <c r="J1937" s="360" t="s">
        <v>1128</v>
      </c>
      <c r="K1937" s="360" t="s">
        <v>290</v>
      </c>
      <c r="L1937" s="360" t="s">
        <v>34</v>
      </c>
      <c r="M1937" s="361">
        <v>1660197000</v>
      </c>
    </row>
    <row r="1938" spans="1:13">
      <c r="A1938" s="360" t="s">
        <v>12317</v>
      </c>
      <c r="B1938" s="360" t="s">
        <v>2373</v>
      </c>
      <c r="C1938" s="360" t="s">
        <v>920</v>
      </c>
      <c r="D1938" s="360">
        <v>4013</v>
      </c>
      <c r="E1938" s="360" t="s">
        <v>1150</v>
      </c>
      <c r="F1938" s="360" t="s">
        <v>552</v>
      </c>
      <c r="G1938" s="360" t="s">
        <v>298</v>
      </c>
      <c r="H1938" s="360" t="s">
        <v>41</v>
      </c>
      <c r="I1938" s="360" t="s">
        <v>425</v>
      </c>
      <c r="J1938" s="360" t="s">
        <v>1128</v>
      </c>
      <c r="K1938" s="360" t="s">
        <v>291</v>
      </c>
      <c r="L1938" s="360" t="s">
        <v>34</v>
      </c>
      <c r="M1938" s="361">
        <v>1407205800</v>
      </c>
    </row>
    <row r="1939" spans="1:13">
      <c r="A1939" s="360" t="s">
        <v>12318</v>
      </c>
      <c r="B1939" s="360" t="s">
        <v>2374</v>
      </c>
      <c r="C1939" s="360" t="s">
        <v>920</v>
      </c>
      <c r="D1939" s="360">
        <v>4013</v>
      </c>
      <c r="E1939" s="360" t="s">
        <v>1150</v>
      </c>
      <c r="F1939" s="360" t="s">
        <v>552</v>
      </c>
      <c r="G1939" s="360" t="s">
        <v>298</v>
      </c>
      <c r="H1939" s="360" t="s">
        <v>41</v>
      </c>
      <c r="I1939" s="360" t="s">
        <v>425</v>
      </c>
      <c r="J1939" s="360" t="s">
        <v>1128</v>
      </c>
      <c r="K1939" s="360" t="s">
        <v>1170</v>
      </c>
      <c r="L1939" s="360" t="s">
        <v>32</v>
      </c>
      <c r="M1939" s="361">
        <v>1027742100</v>
      </c>
    </row>
    <row r="1940" spans="1:13">
      <c r="A1940" s="360" t="s">
        <v>12319</v>
      </c>
      <c r="B1940" s="360" t="s">
        <v>2375</v>
      </c>
      <c r="C1940" s="360" t="s">
        <v>920</v>
      </c>
      <c r="D1940" s="360">
        <v>4013</v>
      </c>
      <c r="E1940" s="360" t="s">
        <v>1150</v>
      </c>
      <c r="F1940" s="360" t="s">
        <v>552</v>
      </c>
      <c r="G1940" s="360" t="s">
        <v>298</v>
      </c>
      <c r="H1940" s="360" t="s">
        <v>41</v>
      </c>
      <c r="I1940" s="360" t="s">
        <v>425</v>
      </c>
      <c r="J1940" s="360" t="s">
        <v>1128</v>
      </c>
      <c r="K1940" s="360" t="s">
        <v>1171</v>
      </c>
      <c r="L1940" s="360" t="s">
        <v>32</v>
      </c>
      <c r="M1940" s="361">
        <v>869622600</v>
      </c>
    </row>
    <row r="1941" spans="1:13">
      <c r="A1941" s="360" t="s">
        <v>12320</v>
      </c>
      <c r="B1941" s="360" t="s">
        <v>2376</v>
      </c>
      <c r="C1941" s="360" t="s">
        <v>920</v>
      </c>
      <c r="D1941" s="360">
        <v>4013</v>
      </c>
      <c r="E1941" s="360" t="s">
        <v>1150</v>
      </c>
      <c r="F1941" s="360" t="s">
        <v>552</v>
      </c>
      <c r="G1941" s="360" t="s">
        <v>298</v>
      </c>
      <c r="H1941" s="360" t="s">
        <v>41</v>
      </c>
      <c r="I1941" s="360" t="s">
        <v>425</v>
      </c>
      <c r="J1941" s="360" t="s">
        <v>1128</v>
      </c>
      <c r="K1941" s="360" t="s">
        <v>290</v>
      </c>
      <c r="L1941" s="360" t="s">
        <v>32</v>
      </c>
      <c r="M1941" s="361">
        <v>948693900</v>
      </c>
    </row>
    <row r="1942" spans="1:13">
      <c r="A1942" s="360" t="s">
        <v>12321</v>
      </c>
      <c r="B1942" s="360" t="s">
        <v>2377</v>
      </c>
      <c r="C1942" s="360" t="s">
        <v>920</v>
      </c>
      <c r="D1942" s="360">
        <v>4013</v>
      </c>
      <c r="E1942" s="360" t="s">
        <v>1150</v>
      </c>
      <c r="F1942" s="360" t="s">
        <v>552</v>
      </c>
      <c r="G1942" s="360" t="s">
        <v>298</v>
      </c>
      <c r="H1942" s="360" t="s">
        <v>41</v>
      </c>
      <c r="I1942" s="360" t="s">
        <v>425</v>
      </c>
      <c r="J1942" s="360" t="s">
        <v>1128</v>
      </c>
      <c r="K1942" s="360" t="s">
        <v>291</v>
      </c>
      <c r="L1942" s="360" t="s">
        <v>32</v>
      </c>
      <c r="M1942" s="361">
        <v>790551300</v>
      </c>
    </row>
    <row r="1943" spans="1:13">
      <c r="A1943" s="360" t="s">
        <v>12322</v>
      </c>
      <c r="B1943" s="360" t="s">
        <v>2378</v>
      </c>
      <c r="C1943" s="360" t="s">
        <v>920</v>
      </c>
      <c r="D1943" s="360">
        <v>4013</v>
      </c>
      <c r="E1943" s="360" t="s">
        <v>1150</v>
      </c>
      <c r="F1943" s="360" t="s">
        <v>552</v>
      </c>
      <c r="G1943" s="360" t="s">
        <v>298</v>
      </c>
      <c r="H1943" s="360" t="s">
        <v>41</v>
      </c>
      <c r="I1943" s="360" t="s">
        <v>425</v>
      </c>
      <c r="J1943" s="360" t="s">
        <v>1128</v>
      </c>
      <c r="K1943" s="360" t="s">
        <v>1170</v>
      </c>
      <c r="L1943" s="360" t="s">
        <v>218</v>
      </c>
      <c r="M1943" s="361">
        <v>2925106800</v>
      </c>
    </row>
    <row r="1944" spans="1:13">
      <c r="A1944" s="360" t="s">
        <v>12323</v>
      </c>
      <c r="B1944" s="360" t="s">
        <v>2379</v>
      </c>
      <c r="C1944" s="360" t="s">
        <v>920</v>
      </c>
      <c r="D1944" s="360">
        <v>4013</v>
      </c>
      <c r="E1944" s="360" t="s">
        <v>1150</v>
      </c>
      <c r="F1944" s="360" t="s">
        <v>552</v>
      </c>
      <c r="G1944" s="360" t="s">
        <v>298</v>
      </c>
      <c r="H1944" s="360" t="s">
        <v>41</v>
      </c>
      <c r="I1944" s="360" t="s">
        <v>425</v>
      </c>
      <c r="J1944" s="360" t="s">
        <v>1128</v>
      </c>
      <c r="K1944" s="360" t="s">
        <v>1171</v>
      </c>
      <c r="L1944" s="360" t="s">
        <v>218</v>
      </c>
      <c r="M1944" s="361">
        <v>2545620000</v>
      </c>
    </row>
    <row r="1945" spans="1:13">
      <c r="A1945" s="360" t="s">
        <v>12324</v>
      </c>
      <c r="B1945" s="360" t="s">
        <v>2380</v>
      </c>
      <c r="C1945" s="360" t="s">
        <v>920</v>
      </c>
      <c r="D1945" s="360">
        <v>4013</v>
      </c>
      <c r="E1945" s="360" t="s">
        <v>1150</v>
      </c>
      <c r="F1945" s="360" t="s">
        <v>552</v>
      </c>
      <c r="G1945" s="360" t="s">
        <v>298</v>
      </c>
      <c r="H1945" s="360" t="s">
        <v>41</v>
      </c>
      <c r="I1945" s="360" t="s">
        <v>425</v>
      </c>
      <c r="J1945" s="360" t="s">
        <v>1128</v>
      </c>
      <c r="K1945" s="360" t="s">
        <v>290</v>
      </c>
      <c r="L1945" s="360" t="s">
        <v>218</v>
      </c>
      <c r="M1945" s="361">
        <v>2529819600</v>
      </c>
    </row>
    <row r="1946" spans="1:13">
      <c r="A1946" s="360" t="s">
        <v>12325</v>
      </c>
      <c r="B1946" s="360" t="s">
        <v>2381</v>
      </c>
      <c r="C1946" s="360" t="s">
        <v>920</v>
      </c>
      <c r="D1946" s="360">
        <v>4013</v>
      </c>
      <c r="E1946" s="360" t="s">
        <v>1150</v>
      </c>
      <c r="F1946" s="360" t="s">
        <v>552</v>
      </c>
      <c r="G1946" s="360" t="s">
        <v>298</v>
      </c>
      <c r="H1946" s="360" t="s">
        <v>41</v>
      </c>
      <c r="I1946" s="360" t="s">
        <v>425</v>
      </c>
      <c r="J1946" s="360" t="s">
        <v>1128</v>
      </c>
      <c r="K1946" s="360" t="s">
        <v>291</v>
      </c>
      <c r="L1946" s="360" t="s">
        <v>218</v>
      </c>
      <c r="M1946" s="361">
        <v>2150355900</v>
      </c>
    </row>
    <row r="1947" spans="1:13">
      <c r="A1947" s="360" t="s">
        <v>12326</v>
      </c>
      <c r="B1947" s="360" t="s">
        <v>2382</v>
      </c>
      <c r="C1947" s="360" t="s">
        <v>920</v>
      </c>
      <c r="D1947" s="360">
        <v>4014</v>
      </c>
      <c r="E1947" s="360" t="s">
        <v>1151</v>
      </c>
      <c r="F1947" s="360" t="s">
        <v>552</v>
      </c>
      <c r="G1947" s="360" t="s">
        <v>298</v>
      </c>
      <c r="H1947" s="360" t="s">
        <v>41</v>
      </c>
      <c r="I1947" s="360" t="s">
        <v>316</v>
      </c>
      <c r="J1947" s="360" t="s">
        <v>1141</v>
      </c>
      <c r="K1947" s="360" t="s">
        <v>1170</v>
      </c>
      <c r="L1947" s="360" t="s">
        <v>34</v>
      </c>
      <c r="M1947" s="361">
        <v>153545700</v>
      </c>
    </row>
    <row r="1948" spans="1:13">
      <c r="A1948" s="360" t="s">
        <v>12327</v>
      </c>
      <c r="B1948" s="360" t="s">
        <v>2383</v>
      </c>
      <c r="C1948" s="360" t="s">
        <v>920</v>
      </c>
      <c r="D1948" s="360">
        <v>4014</v>
      </c>
      <c r="E1948" s="360" t="s">
        <v>1151</v>
      </c>
      <c r="F1948" s="360" t="s">
        <v>552</v>
      </c>
      <c r="G1948" s="360" t="s">
        <v>298</v>
      </c>
      <c r="H1948" s="360" t="s">
        <v>41</v>
      </c>
      <c r="I1948" s="360" t="s">
        <v>316</v>
      </c>
      <c r="J1948" s="360" t="s">
        <v>1141</v>
      </c>
      <c r="K1948" s="360" t="s">
        <v>1171</v>
      </c>
      <c r="L1948" s="360" t="s">
        <v>34</v>
      </c>
      <c r="M1948" s="361">
        <v>134649900</v>
      </c>
    </row>
    <row r="1949" spans="1:13">
      <c r="A1949" s="360" t="s">
        <v>12328</v>
      </c>
      <c r="B1949" s="360" t="s">
        <v>2384</v>
      </c>
      <c r="C1949" s="360" t="s">
        <v>920</v>
      </c>
      <c r="D1949" s="360">
        <v>4014</v>
      </c>
      <c r="E1949" s="360" t="s">
        <v>1151</v>
      </c>
      <c r="F1949" s="360" t="s">
        <v>552</v>
      </c>
      <c r="G1949" s="360" t="s">
        <v>298</v>
      </c>
      <c r="H1949" s="360" t="s">
        <v>41</v>
      </c>
      <c r="I1949" s="360" t="s">
        <v>316</v>
      </c>
      <c r="J1949" s="360" t="s">
        <v>1141</v>
      </c>
      <c r="K1949" s="360" t="s">
        <v>290</v>
      </c>
      <c r="L1949" s="360" t="s">
        <v>34</v>
      </c>
      <c r="M1949" s="361">
        <v>129914400</v>
      </c>
    </row>
    <row r="1950" spans="1:13">
      <c r="A1950" s="360" t="s">
        <v>12329</v>
      </c>
      <c r="B1950" s="360" t="s">
        <v>2385</v>
      </c>
      <c r="C1950" s="360" t="s">
        <v>920</v>
      </c>
      <c r="D1950" s="360">
        <v>4014</v>
      </c>
      <c r="E1950" s="360" t="s">
        <v>1151</v>
      </c>
      <c r="F1950" s="360" t="s">
        <v>552</v>
      </c>
      <c r="G1950" s="360" t="s">
        <v>298</v>
      </c>
      <c r="H1950" s="360" t="s">
        <v>41</v>
      </c>
      <c r="I1950" s="360" t="s">
        <v>316</v>
      </c>
      <c r="J1950" s="360" t="s">
        <v>1141</v>
      </c>
      <c r="K1950" s="360" t="s">
        <v>291</v>
      </c>
      <c r="L1950" s="360" t="s">
        <v>34</v>
      </c>
      <c r="M1950" s="361">
        <v>111041700</v>
      </c>
    </row>
    <row r="1951" spans="1:13">
      <c r="A1951" s="360" t="s">
        <v>12330</v>
      </c>
      <c r="B1951" s="360" t="s">
        <v>2386</v>
      </c>
      <c r="C1951" s="360" t="s">
        <v>920</v>
      </c>
      <c r="D1951" s="360">
        <v>4014</v>
      </c>
      <c r="E1951" s="360" t="s">
        <v>1151</v>
      </c>
      <c r="F1951" s="360" t="s">
        <v>552</v>
      </c>
      <c r="G1951" s="360" t="s">
        <v>298</v>
      </c>
      <c r="H1951" s="360" t="s">
        <v>41</v>
      </c>
      <c r="I1951" s="360" t="s">
        <v>316</v>
      </c>
      <c r="J1951" s="360" t="s">
        <v>1141</v>
      </c>
      <c r="K1951" s="360" t="s">
        <v>1170</v>
      </c>
      <c r="L1951" s="360" t="s">
        <v>32</v>
      </c>
      <c r="M1951" s="361">
        <v>88588500</v>
      </c>
    </row>
    <row r="1952" spans="1:13">
      <c r="A1952" s="360" t="s">
        <v>12331</v>
      </c>
      <c r="B1952" s="360" t="s">
        <v>2387</v>
      </c>
      <c r="C1952" s="360" t="s">
        <v>920</v>
      </c>
      <c r="D1952" s="360">
        <v>4014</v>
      </c>
      <c r="E1952" s="360" t="s">
        <v>1151</v>
      </c>
      <c r="F1952" s="360" t="s">
        <v>552</v>
      </c>
      <c r="G1952" s="360" t="s">
        <v>298</v>
      </c>
      <c r="H1952" s="360" t="s">
        <v>41</v>
      </c>
      <c r="I1952" s="360" t="s">
        <v>316</v>
      </c>
      <c r="J1952" s="360" t="s">
        <v>1141</v>
      </c>
      <c r="K1952" s="360" t="s">
        <v>1171</v>
      </c>
      <c r="L1952" s="360" t="s">
        <v>32</v>
      </c>
      <c r="M1952" s="361">
        <v>76784400</v>
      </c>
    </row>
    <row r="1953" spans="1:13">
      <c r="A1953" s="360" t="s">
        <v>12332</v>
      </c>
      <c r="B1953" s="360" t="s">
        <v>2388</v>
      </c>
      <c r="C1953" s="360" t="s">
        <v>920</v>
      </c>
      <c r="D1953" s="360">
        <v>4014</v>
      </c>
      <c r="E1953" s="360" t="s">
        <v>1151</v>
      </c>
      <c r="F1953" s="360" t="s">
        <v>552</v>
      </c>
      <c r="G1953" s="360" t="s">
        <v>298</v>
      </c>
      <c r="H1953" s="360" t="s">
        <v>41</v>
      </c>
      <c r="I1953" s="360" t="s">
        <v>316</v>
      </c>
      <c r="J1953" s="360" t="s">
        <v>1141</v>
      </c>
      <c r="K1953" s="360" t="s">
        <v>290</v>
      </c>
      <c r="L1953" s="360" t="s">
        <v>32</v>
      </c>
      <c r="M1953" s="361">
        <v>76784400</v>
      </c>
    </row>
    <row r="1954" spans="1:13">
      <c r="A1954" s="360" t="s">
        <v>12333</v>
      </c>
      <c r="B1954" s="360" t="s">
        <v>2389</v>
      </c>
      <c r="C1954" s="360" t="s">
        <v>920</v>
      </c>
      <c r="D1954" s="360">
        <v>4014</v>
      </c>
      <c r="E1954" s="360" t="s">
        <v>1151</v>
      </c>
      <c r="F1954" s="360" t="s">
        <v>552</v>
      </c>
      <c r="G1954" s="360" t="s">
        <v>298</v>
      </c>
      <c r="H1954" s="360" t="s">
        <v>41</v>
      </c>
      <c r="I1954" s="360" t="s">
        <v>316</v>
      </c>
      <c r="J1954" s="360" t="s">
        <v>1141</v>
      </c>
      <c r="K1954" s="360" t="s">
        <v>291</v>
      </c>
      <c r="L1954" s="360" t="s">
        <v>32</v>
      </c>
      <c r="M1954" s="361">
        <v>64980300</v>
      </c>
    </row>
    <row r="1955" spans="1:13">
      <c r="A1955" s="360" t="s">
        <v>12334</v>
      </c>
      <c r="B1955" s="360" t="s">
        <v>2390</v>
      </c>
      <c r="C1955" s="360" t="s">
        <v>920</v>
      </c>
      <c r="D1955" s="360">
        <v>4014</v>
      </c>
      <c r="E1955" s="360" t="s">
        <v>1151</v>
      </c>
      <c r="F1955" s="360" t="s">
        <v>552</v>
      </c>
      <c r="G1955" s="360" t="s">
        <v>298</v>
      </c>
      <c r="H1955" s="360" t="s">
        <v>41</v>
      </c>
      <c r="I1955" s="360" t="s">
        <v>316</v>
      </c>
      <c r="J1955" s="360" t="s">
        <v>1141</v>
      </c>
      <c r="K1955" s="360" t="s">
        <v>1170</v>
      </c>
      <c r="L1955" s="360" t="s">
        <v>218</v>
      </c>
      <c r="M1955" s="361">
        <v>230353200</v>
      </c>
    </row>
    <row r="1956" spans="1:13">
      <c r="A1956" s="360" t="s">
        <v>12335</v>
      </c>
      <c r="B1956" s="360" t="s">
        <v>2391</v>
      </c>
      <c r="C1956" s="360" t="s">
        <v>920</v>
      </c>
      <c r="D1956" s="360">
        <v>4014</v>
      </c>
      <c r="E1956" s="360" t="s">
        <v>1151</v>
      </c>
      <c r="F1956" s="360" t="s">
        <v>552</v>
      </c>
      <c r="G1956" s="360" t="s">
        <v>298</v>
      </c>
      <c r="H1956" s="360" t="s">
        <v>41</v>
      </c>
      <c r="I1956" s="360" t="s">
        <v>316</v>
      </c>
      <c r="J1956" s="360" t="s">
        <v>1141</v>
      </c>
      <c r="K1956" s="360" t="s">
        <v>1171</v>
      </c>
      <c r="L1956" s="360" t="s">
        <v>218</v>
      </c>
      <c r="M1956" s="361">
        <v>201986400</v>
      </c>
    </row>
    <row r="1957" spans="1:13">
      <c r="A1957" s="360" t="s">
        <v>12336</v>
      </c>
      <c r="B1957" s="360" t="s">
        <v>2392</v>
      </c>
      <c r="C1957" s="360" t="s">
        <v>920</v>
      </c>
      <c r="D1957" s="360">
        <v>4014</v>
      </c>
      <c r="E1957" s="360" t="s">
        <v>1151</v>
      </c>
      <c r="F1957" s="360" t="s">
        <v>552</v>
      </c>
      <c r="G1957" s="360" t="s">
        <v>298</v>
      </c>
      <c r="H1957" s="360" t="s">
        <v>41</v>
      </c>
      <c r="I1957" s="360" t="s">
        <v>316</v>
      </c>
      <c r="J1957" s="360" t="s">
        <v>1141</v>
      </c>
      <c r="K1957" s="360" t="s">
        <v>290</v>
      </c>
      <c r="L1957" s="360" t="s">
        <v>218</v>
      </c>
      <c r="M1957" s="361">
        <v>194894700</v>
      </c>
    </row>
    <row r="1958" spans="1:13">
      <c r="A1958" s="360" t="s">
        <v>12337</v>
      </c>
      <c r="B1958" s="360" t="s">
        <v>2393</v>
      </c>
      <c r="C1958" s="360" t="s">
        <v>920</v>
      </c>
      <c r="D1958" s="360">
        <v>4014</v>
      </c>
      <c r="E1958" s="360" t="s">
        <v>1151</v>
      </c>
      <c r="F1958" s="360" t="s">
        <v>552</v>
      </c>
      <c r="G1958" s="360" t="s">
        <v>298</v>
      </c>
      <c r="H1958" s="360" t="s">
        <v>41</v>
      </c>
      <c r="I1958" s="360" t="s">
        <v>316</v>
      </c>
      <c r="J1958" s="360" t="s">
        <v>1141</v>
      </c>
      <c r="K1958" s="360" t="s">
        <v>291</v>
      </c>
      <c r="L1958" s="360" t="s">
        <v>218</v>
      </c>
      <c r="M1958" s="361">
        <v>166574100</v>
      </c>
    </row>
    <row r="1959" spans="1:13">
      <c r="A1959" s="360" t="s">
        <v>12338</v>
      </c>
      <c r="B1959" s="360" t="s">
        <v>2382</v>
      </c>
      <c r="C1959" s="360" t="s">
        <v>920</v>
      </c>
      <c r="D1959" s="360">
        <v>4014</v>
      </c>
      <c r="E1959" s="360" t="s">
        <v>1151</v>
      </c>
      <c r="F1959" s="360" t="s">
        <v>552</v>
      </c>
      <c r="G1959" s="360" t="s">
        <v>298</v>
      </c>
      <c r="H1959" s="360" t="s">
        <v>41</v>
      </c>
      <c r="I1959" s="360" t="s">
        <v>318</v>
      </c>
      <c r="J1959" s="360" t="s">
        <v>1142</v>
      </c>
      <c r="K1959" s="360" t="s">
        <v>1170</v>
      </c>
      <c r="L1959" s="360" t="s">
        <v>34</v>
      </c>
      <c r="M1959" s="361">
        <v>153545700</v>
      </c>
    </row>
    <row r="1960" spans="1:13">
      <c r="A1960" s="360" t="s">
        <v>12339</v>
      </c>
      <c r="B1960" s="360" t="s">
        <v>2383</v>
      </c>
      <c r="C1960" s="360" t="s">
        <v>920</v>
      </c>
      <c r="D1960" s="360">
        <v>4014</v>
      </c>
      <c r="E1960" s="360" t="s">
        <v>1151</v>
      </c>
      <c r="F1960" s="360" t="s">
        <v>552</v>
      </c>
      <c r="G1960" s="360" t="s">
        <v>298</v>
      </c>
      <c r="H1960" s="360" t="s">
        <v>41</v>
      </c>
      <c r="I1960" s="360" t="s">
        <v>318</v>
      </c>
      <c r="J1960" s="360" t="s">
        <v>1142</v>
      </c>
      <c r="K1960" s="360" t="s">
        <v>1171</v>
      </c>
      <c r="L1960" s="360" t="s">
        <v>34</v>
      </c>
      <c r="M1960" s="361">
        <v>134649900</v>
      </c>
    </row>
    <row r="1961" spans="1:13">
      <c r="A1961" s="360" t="s">
        <v>12340</v>
      </c>
      <c r="B1961" s="360" t="s">
        <v>2384</v>
      </c>
      <c r="C1961" s="360" t="s">
        <v>920</v>
      </c>
      <c r="D1961" s="360">
        <v>4014</v>
      </c>
      <c r="E1961" s="360" t="s">
        <v>1151</v>
      </c>
      <c r="F1961" s="360" t="s">
        <v>552</v>
      </c>
      <c r="G1961" s="360" t="s">
        <v>298</v>
      </c>
      <c r="H1961" s="360" t="s">
        <v>41</v>
      </c>
      <c r="I1961" s="360" t="s">
        <v>318</v>
      </c>
      <c r="J1961" s="360" t="s">
        <v>1142</v>
      </c>
      <c r="K1961" s="360" t="s">
        <v>290</v>
      </c>
      <c r="L1961" s="360" t="s">
        <v>34</v>
      </c>
      <c r="M1961" s="361">
        <v>129914400</v>
      </c>
    </row>
    <row r="1962" spans="1:13">
      <c r="A1962" s="360" t="s">
        <v>12341</v>
      </c>
      <c r="B1962" s="360" t="s">
        <v>2385</v>
      </c>
      <c r="C1962" s="360" t="s">
        <v>920</v>
      </c>
      <c r="D1962" s="360">
        <v>4014</v>
      </c>
      <c r="E1962" s="360" t="s">
        <v>1151</v>
      </c>
      <c r="F1962" s="360" t="s">
        <v>552</v>
      </c>
      <c r="G1962" s="360" t="s">
        <v>298</v>
      </c>
      <c r="H1962" s="360" t="s">
        <v>41</v>
      </c>
      <c r="I1962" s="360" t="s">
        <v>318</v>
      </c>
      <c r="J1962" s="360" t="s">
        <v>1142</v>
      </c>
      <c r="K1962" s="360" t="s">
        <v>291</v>
      </c>
      <c r="L1962" s="360" t="s">
        <v>34</v>
      </c>
      <c r="M1962" s="361">
        <v>111041700</v>
      </c>
    </row>
    <row r="1963" spans="1:13">
      <c r="A1963" s="360" t="s">
        <v>12342</v>
      </c>
      <c r="B1963" s="360" t="s">
        <v>2386</v>
      </c>
      <c r="C1963" s="360" t="s">
        <v>920</v>
      </c>
      <c r="D1963" s="360">
        <v>4014</v>
      </c>
      <c r="E1963" s="360" t="s">
        <v>1151</v>
      </c>
      <c r="F1963" s="360" t="s">
        <v>552</v>
      </c>
      <c r="G1963" s="360" t="s">
        <v>298</v>
      </c>
      <c r="H1963" s="360" t="s">
        <v>41</v>
      </c>
      <c r="I1963" s="360" t="s">
        <v>318</v>
      </c>
      <c r="J1963" s="360" t="s">
        <v>1142</v>
      </c>
      <c r="K1963" s="360" t="s">
        <v>1170</v>
      </c>
      <c r="L1963" s="360" t="s">
        <v>32</v>
      </c>
      <c r="M1963" s="361">
        <v>88588500</v>
      </c>
    </row>
    <row r="1964" spans="1:13">
      <c r="A1964" s="360" t="s">
        <v>12343</v>
      </c>
      <c r="B1964" s="360" t="s">
        <v>2387</v>
      </c>
      <c r="C1964" s="360" t="s">
        <v>920</v>
      </c>
      <c r="D1964" s="360">
        <v>4014</v>
      </c>
      <c r="E1964" s="360" t="s">
        <v>1151</v>
      </c>
      <c r="F1964" s="360" t="s">
        <v>552</v>
      </c>
      <c r="G1964" s="360" t="s">
        <v>298</v>
      </c>
      <c r="H1964" s="360" t="s">
        <v>41</v>
      </c>
      <c r="I1964" s="360" t="s">
        <v>318</v>
      </c>
      <c r="J1964" s="360" t="s">
        <v>1142</v>
      </c>
      <c r="K1964" s="360" t="s">
        <v>1171</v>
      </c>
      <c r="L1964" s="360" t="s">
        <v>32</v>
      </c>
      <c r="M1964" s="361">
        <v>76784400</v>
      </c>
    </row>
    <row r="1965" spans="1:13">
      <c r="A1965" s="360" t="s">
        <v>12344</v>
      </c>
      <c r="B1965" s="360" t="s">
        <v>2388</v>
      </c>
      <c r="C1965" s="360" t="s">
        <v>920</v>
      </c>
      <c r="D1965" s="360">
        <v>4014</v>
      </c>
      <c r="E1965" s="360" t="s">
        <v>1151</v>
      </c>
      <c r="F1965" s="360" t="s">
        <v>552</v>
      </c>
      <c r="G1965" s="360" t="s">
        <v>298</v>
      </c>
      <c r="H1965" s="360" t="s">
        <v>41</v>
      </c>
      <c r="I1965" s="360" t="s">
        <v>318</v>
      </c>
      <c r="J1965" s="360" t="s">
        <v>1142</v>
      </c>
      <c r="K1965" s="360" t="s">
        <v>290</v>
      </c>
      <c r="L1965" s="360" t="s">
        <v>32</v>
      </c>
      <c r="M1965" s="361">
        <v>76784400</v>
      </c>
    </row>
    <row r="1966" spans="1:13">
      <c r="A1966" s="360" t="s">
        <v>12345</v>
      </c>
      <c r="B1966" s="360" t="s">
        <v>2389</v>
      </c>
      <c r="C1966" s="360" t="s">
        <v>920</v>
      </c>
      <c r="D1966" s="360">
        <v>4014</v>
      </c>
      <c r="E1966" s="360" t="s">
        <v>1151</v>
      </c>
      <c r="F1966" s="360" t="s">
        <v>552</v>
      </c>
      <c r="G1966" s="360" t="s">
        <v>298</v>
      </c>
      <c r="H1966" s="360" t="s">
        <v>41</v>
      </c>
      <c r="I1966" s="360" t="s">
        <v>318</v>
      </c>
      <c r="J1966" s="360" t="s">
        <v>1142</v>
      </c>
      <c r="K1966" s="360" t="s">
        <v>291</v>
      </c>
      <c r="L1966" s="360" t="s">
        <v>32</v>
      </c>
      <c r="M1966" s="361">
        <v>64980300</v>
      </c>
    </row>
    <row r="1967" spans="1:13">
      <c r="A1967" s="360" t="s">
        <v>12346</v>
      </c>
      <c r="B1967" s="360" t="s">
        <v>2390</v>
      </c>
      <c r="C1967" s="360" t="s">
        <v>920</v>
      </c>
      <c r="D1967" s="360">
        <v>4014</v>
      </c>
      <c r="E1967" s="360" t="s">
        <v>1151</v>
      </c>
      <c r="F1967" s="360" t="s">
        <v>552</v>
      </c>
      <c r="G1967" s="360" t="s">
        <v>298</v>
      </c>
      <c r="H1967" s="360" t="s">
        <v>41</v>
      </c>
      <c r="I1967" s="360" t="s">
        <v>318</v>
      </c>
      <c r="J1967" s="360" t="s">
        <v>1142</v>
      </c>
      <c r="K1967" s="360" t="s">
        <v>1170</v>
      </c>
      <c r="L1967" s="360" t="s">
        <v>218</v>
      </c>
      <c r="M1967" s="361">
        <v>230353200</v>
      </c>
    </row>
    <row r="1968" spans="1:13">
      <c r="A1968" s="360" t="s">
        <v>12347</v>
      </c>
      <c r="B1968" s="360" t="s">
        <v>2391</v>
      </c>
      <c r="C1968" s="360" t="s">
        <v>920</v>
      </c>
      <c r="D1968" s="360">
        <v>4014</v>
      </c>
      <c r="E1968" s="360" t="s">
        <v>1151</v>
      </c>
      <c r="F1968" s="360" t="s">
        <v>552</v>
      </c>
      <c r="G1968" s="360" t="s">
        <v>298</v>
      </c>
      <c r="H1968" s="360" t="s">
        <v>41</v>
      </c>
      <c r="I1968" s="360" t="s">
        <v>318</v>
      </c>
      <c r="J1968" s="360" t="s">
        <v>1142</v>
      </c>
      <c r="K1968" s="360" t="s">
        <v>1171</v>
      </c>
      <c r="L1968" s="360" t="s">
        <v>218</v>
      </c>
      <c r="M1968" s="361">
        <v>201986400</v>
      </c>
    </row>
    <row r="1969" spans="1:13">
      <c r="A1969" s="360" t="s">
        <v>12348</v>
      </c>
      <c r="B1969" s="360" t="s">
        <v>2392</v>
      </c>
      <c r="C1969" s="360" t="s">
        <v>920</v>
      </c>
      <c r="D1969" s="360">
        <v>4014</v>
      </c>
      <c r="E1969" s="360" t="s">
        <v>1151</v>
      </c>
      <c r="F1969" s="360" t="s">
        <v>552</v>
      </c>
      <c r="G1969" s="360" t="s">
        <v>298</v>
      </c>
      <c r="H1969" s="360" t="s">
        <v>41</v>
      </c>
      <c r="I1969" s="360" t="s">
        <v>318</v>
      </c>
      <c r="J1969" s="360" t="s">
        <v>1142</v>
      </c>
      <c r="K1969" s="360" t="s">
        <v>290</v>
      </c>
      <c r="L1969" s="360" t="s">
        <v>218</v>
      </c>
      <c r="M1969" s="361">
        <v>194894700</v>
      </c>
    </row>
    <row r="1970" spans="1:13">
      <c r="A1970" s="360" t="s">
        <v>12349</v>
      </c>
      <c r="B1970" s="360" t="s">
        <v>2393</v>
      </c>
      <c r="C1970" s="360" t="s">
        <v>920</v>
      </c>
      <c r="D1970" s="360">
        <v>4014</v>
      </c>
      <c r="E1970" s="360" t="s">
        <v>1151</v>
      </c>
      <c r="F1970" s="360" t="s">
        <v>552</v>
      </c>
      <c r="G1970" s="360" t="s">
        <v>298</v>
      </c>
      <c r="H1970" s="360" t="s">
        <v>41</v>
      </c>
      <c r="I1970" s="360" t="s">
        <v>318</v>
      </c>
      <c r="J1970" s="360" t="s">
        <v>1142</v>
      </c>
      <c r="K1970" s="360" t="s">
        <v>291</v>
      </c>
      <c r="L1970" s="360" t="s">
        <v>218</v>
      </c>
      <c r="M1970" s="361">
        <v>166574100</v>
      </c>
    </row>
    <row r="1971" spans="1:13">
      <c r="A1971" s="360" t="s">
        <v>12350</v>
      </c>
      <c r="B1971" s="360" t="s">
        <v>2382</v>
      </c>
      <c r="C1971" s="360" t="s">
        <v>920</v>
      </c>
      <c r="D1971" s="360">
        <v>4014</v>
      </c>
      <c r="E1971" s="360" t="s">
        <v>1151</v>
      </c>
      <c r="F1971" s="360" t="s">
        <v>552</v>
      </c>
      <c r="G1971" s="360" t="s">
        <v>298</v>
      </c>
      <c r="H1971" s="360" t="s">
        <v>41</v>
      </c>
      <c r="I1971" s="360" t="s">
        <v>320</v>
      </c>
      <c r="J1971" s="360" t="s">
        <v>1137</v>
      </c>
      <c r="K1971" s="360" t="s">
        <v>1170</v>
      </c>
      <c r="L1971" s="360" t="s">
        <v>34</v>
      </c>
      <c r="M1971" s="361">
        <v>153545700</v>
      </c>
    </row>
    <row r="1972" spans="1:13">
      <c r="A1972" s="360" t="s">
        <v>12351</v>
      </c>
      <c r="B1972" s="360" t="s">
        <v>2383</v>
      </c>
      <c r="C1972" s="360" t="s">
        <v>920</v>
      </c>
      <c r="D1972" s="360">
        <v>4014</v>
      </c>
      <c r="E1972" s="360" t="s">
        <v>1151</v>
      </c>
      <c r="F1972" s="360" t="s">
        <v>552</v>
      </c>
      <c r="G1972" s="360" t="s">
        <v>298</v>
      </c>
      <c r="H1972" s="360" t="s">
        <v>41</v>
      </c>
      <c r="I1972" s="360" t="s">
        <v>320</v>
      </c>
      <c r="J1972" s="360" t="s">
        <v>1137</v>
      </c>
      <c r="K1972" s="360" t="s">
        <v>1171</v>
      </c>
      <c r="L1972" s="360" t="s">
        <v>34</v>
      </c>
      <c r="M1972" s="361">
        <v>134649900</v>
      </c>
    </row>
    <row r="1973" spans="1:13">
      <c r="A1973" s="360" t="s">
        <v>12352</v>
      </c>
      <c r="B1973" s="360" t="s">
        <v>2384</v>
      </c>
      <c r="C1973" s="360" t="s">
        <v>920</v>
      </c>
      <c r="D1973" s="360">
        <v>4014</v>
      </c>
      <c r="E1973" s="360" t="s">
        <v>1151</v>
      </c>
      <c r="F1973" s="360" t="s">
        <v>552</v>
      </c>
      <c r="G1973" s="360" t="s">
        <v>298</v>
      </c>
      <c r="H1973" s="360" t="s">
        <v>41</v>
      </c>
      <c r="I1973" s="360" t="s">
        <v>320</v>
      </c>
      <c r="J1973" s="360" t="s">
        <v>1137</v>
      </c>
      <c r="K1973" s="360" t="s">
        <v>290</v>
      </c>
      <c r="L1973" s="360" t="s">
        <v>34</v>
      </c>
      <c r="M1973" s="361">
        <v>129914400</v>
      </c>
    </row>
    <row r="1974" spans="1:13">
      <c r="A1974" s="360" t="s">
        <v>12353</v>
      </c>
      <c r="B1974" s="360" t="s">
        <v>2385</v>
      </c>
      <c r="C1974" s="360" t="s">
        <v>920</v>
      </c>
      <c r="D1974" s="360">
        <v>4014</v>
      </c>
      <c r="E1974" s="360" t="s">
        <v>1151</v>
      </c>
      <c r="F1974" s="360" t="s">
        <v>552</v>
      </c>
      <c r="G1974" s="360" t="s">
        <v>298</v>
      </c>
      <c r="H1974" s="360" t="s">
        <v>41</v>
      </c>
      <c r="I1974" s="360" t="s">
        <v>320</v>
      </c>
      <c r="J1974" s="360" t="s">
        <v>1137</v>
      </c>
      <c r="K1974" s="360" t="s">
        <v>291</v>
      </c>
      <c r="L1974" s="360" t="s">
        <v>34</v>
      </c>
      <c r="M1974" s="361">
        <v>111041700</v>
      </c>
    </row>
    <row r="1975" spans="1:13">
      <c r="A1975" s="360" t="s">
        <v>12354</v>
      </c>
      <c r="B1975" s="360" t="s">
        <v>2386</v>
      </c>
      <c r="C1975" s="360" t="s">
        <v>920</v>
      </c>
      <c r="D1975" s="360">
        <v>4014</v>
      </c>
      <c r="E1975" s="360" t="s">
        <v>1151</v>
      </c>
      <c r="F1975" s="360" t="s">
        <v>552</v>
      </c>
      <c r="G1975" s="360" t="s">
        <v>298</v>
      </c>
      <c r="H1975" s="360" t="s">
        <v>41</v>
      </c>
      <c r="I1975" s="360" t="s">
        <v>320</v>
      </c>
      <c r="J1975" s="360" t="s">
        <v>1137</v>
      </c>
      <c r="K1975" s="360" t="s">
        <v>1170</v>
      </c>
      <c r="L1975" s="360" t="s">
        <v>32</v>
      </c>
      <c r="M1975" s="361">
        <v>88588500</v>
      </c>
    </row>
    <row r="1976" spans="1:13">
      <c r="A1976" s="360" t="s">
        <v>12355</v>
      </c>
      <c r="B1976" s="360" t="s">
        <v>2387</v>
      </c>
      <c r="C1976" s="360" t="s">
        <v>920</v>
      </c>
      <c r="D1976" s="360">
        <v>4014</v>
      </c>
      <c r="E1976" s="360" t="s">
        <v>1151</v>
      </c>
      <c r="F1976" s="360" t="s">
        <v>552</v>
      </c>
      <c r="G1976" s="360" t="s">
        <v>298</v>
      </c>
      <c r="H1976" s="360" t="s">
        <v>41</v>
      </c>
      <c r="I1976" s="360" t="s">
        <v>320</v>
      </c>
      <c r="J1976" s="360" t="s">
        <v>1137</v>
      </c>
      <c r="K1976" s="360" t="s">
        <v>1171</v>
      </c>
      <c r="L1976" s="360" t="s">
        <v>32</v>
      </c>
      <c r="M1976" s="361">
        <v>76784400</v>
      </c>
    </row>
    <row r="1977" spans="1:13">
      <c r="A1977" s="360" t="s">
        <v>12356</v>
      </c>
      <c r="B1977" s="360" t="s">
        <v>2388</v>
      </c>
      <c r="C1977" s="360" t="s">
        <v>920</v>
      </c>
      <c r="D1977" s="360">
        <v>4014</v>
      </c>
      <c r="E1977" s="360" t="s">
        <v>1151</v>
      </c>
      <c r="F1977" s="360" t="s">
        <v>552</v>
      </c>
      <c r="G1977" s="360" t="s">
        <v>298</v>
      </c>
      <c r="H1977" s="360" t="s">
        <v>41</v>
      </c>
      <c r="I1977" s="360" t="s">
        <v>320</v>
      </c>
      <c r="J1977" s="360" t="s">
        <v>1137</v>
      </c>
      <c r="K1977" s="360" t="s">
        <v>290</v>
      </c>
      <c r="L1977" s="360" t="s">
        <v>32</v>
      </c>
      <c r="M1977" s="361">
        <v>76784400</v>
      </c>
    </row>
    <row r="1978" spans="1:13">
      <c r="A1978" s="360" t="s">
        <v>12357</v>
      </c>
      <c r="B1978" s="360" t="s">
        <v>2389</v>
      </c>
      <c r="C1978" s="360" t="s">
        <v>920</v>
      </c>
      <c r="D1978" s="360">
        <v>4014</v>
      </c>
      <c r="E1978" s="360" t="s">
        <v>1151</v>
      </c>
      <c r="F1978" s="360" t="s">
        <v>552</v>
      </c>
      <c r="G1978" s="360" t="s">
        <v>298</v>
      </c>
      <c r="H1978" s="360" t="s">
        <v>41</v>
      </c>
      <c r="I1978" s="360" t="s">
        <v>320</v>
      </c>
      <c r="J1978" s="360" t="s">
        <v>1137</v>
      </c>
      <c r="K1978" s="360" t="s">
        <v>291</v>
      </c>
      <c r="L1978" s="360" t="s">
        <v>32</v>
      </c>
      <c r="M1978" s="361">
        <v>64980300</v>
      </c>
    </row>
    <row r="1979" spans="1:13">
      <c r="A1979" s="360" t="s">
        <v>12358</v>
      </c>
      <c r="B1979" s="360" t="s">
        <v>2390</v>
      </c>
      <c r="C1979" s="360" t="s">
        <v>920</v>
      </c>
      <c r="D1979" s="360">
        <v>4014</v>
      </c>
      <c r="E1979" s="360" t="s">
        <v>1151</v>
      </c>
      <c r="F1979" s="360" t="s">
        <v>552</v>
      </c>
      <c r="G1979" s="360" t="s">
        <v>298</v>
      </c>
      <c r="H1979" s="360" t="s">
        <v>41</v>
      </c>
      <c r="I1979" s="360" t="s">
        <v>320</v>
      </c>
      <c r="J1979" s="360" t="s">
        <v>1137</v>
      </c>
      <c r="K1979" s="360" t="s">
        <v>1170</v>
      </c>
      <c r="L1979" s="360" t="s">
        <v>218</v>
      </c>
      <c r="M1979" s="361">
        <v>230353200</v>
      </c>
    </row>
    <row r="1980" spans="1:13">
      <c r="A1980" s="360" t="s">
        <v>12359</v>
      </c>
      <c r="B1980" s="360" t="s">
        <v>2391</v>
      </c>
      <c r="C1980" s="360" t="s">
        <v>920</v>
      </c>
      <c r="D1980" s="360">
        <v>4014</v>
      </c>
      <c r="E1980" s="360" t="s">
        <v>1151</v>
      </c>
      <c r="F1980" s="360" t="s">
        <v>552</v>
      </c>
      <c r="G1980" s="360" t="s">
        <v>298</v>
      </c>
      <c r="H1980" s="360" t="s">
        <v>41</v>
      </c>
      <c r="I1980" s="360" t="s">
        <v>320</v>
      </c>
      <c r="J1980" s="360" t="s">
        <v>1137</v>
      </c>
      <c r="K1980" s="360" t="s">
        <v>1171</v>
      </c>
      <c r="L1980" s="360" t="s">
        <v>218</v>
      </c>
      <c r="M1980" s="361">
        <v>201986400</v>
      </c>
    </row>
    <row r="1981" spans="1:13">
      <c r="A1981" s="360" t="s">
        <v>12360</v>
      </c>
      <c r="B1981" s="360" t="s">
        <v>2392</v>
      </c>
      <c r="C1981" s="360" t="s">
        <v>920</v>
      </c>
      <c r="D1981" s="360">
        <v>4014</v>
      </c>
      <c r="E1981" s="360" t="s">
        <v>1151</v>
      </c>
      <c r="F1981" s="360" t="s">
        <v>552</v>
      </c>
      <c r="G1981" s="360" t="s">
        <v>298</v>
      </c>
      <c r="H1981" s="360" t="s">
        <v>41</v>
      </c>
      <c r="I1981" s="360" t="s">
        <v>320</v>
      </c>
      <c r="J1981" s="360" t="s">
        <v>1137</v>
      </c>
      <c r="K1981" s="360" t="s">
        <v>290</v>
      </c>
      <c r="L1981" s="360" t="s">
        <v>218</v>
      </c>
      <c r="M1981" s="361">
        <v>194894700</v>
      </c>
    </row>
    <row r="1982" spans="1:13">
      <c r="A1982" s="360" t="s">
        <v>12361</v>
      </c>
      <c r="B1982" s="360" t="s">
        <v>2393</v>
      </c>
      <c r="C1982" s="360" t="s">
        <v>920</v>
      </c>
      <c r="D1982" s="360">
        <v>4014</v>
      </c>
      <c r="E1982" s="360" t="s">
        <v>1151</v>
      </c>
      <c r="F1982" s="360" t="s">
        <v>552</v>
      </c>
      <c r="G1982" s="360" t="s">
        <v>298</v>
      </c>
      <c r="H1982" s="360" t="s">
        <v>41</v>
      </c>
      <c r="I1982" s="360" t="s">
        <v>320</v>
      </c>
      <c r="J1982" s="360" t="s">
        <v>1137</v>
      </c>
      <c r="K1982" s="360" t="s">
        <v>291</v>
      </c>
      <c r="L1982" s="360" t="s">
        <v>218</v>
      </c>
      <c r="M1982" s="361">
        <v>166574100</v>
      </c>
    </row>
    <row r="1983" spans="1:13">
      <c r="A1983" s="360" t="s">
        <v>12362</v>
      </c>
      <c r="B1983" s="360" t="s">
        <v>2382</v>
      </c>
      <c r="C1983" s="360" t="s">
        <v>920</v>
      </c>
      <c r="D1983" s="360">
        <v>4014</v>
      </c>
      <c r="E1983" s="360" t="s">
        <v>1151</v>
      </c>
      <c r="F1983" s="360" t="s">
        <v>552</v>
      </c>
      <c r="G1983" s="360" t="s">
        <v>298</v>
      </c>
      <c r="H1983" s="360" t="s">
        <v>41</v>
      </c>
      <c r="I1983" s="360" t="s">
        <v>322</v>
      </c>
      <c r="J1983" s="360" t="s">
        <v>1136</v>
      </c>
      <c r="K1983" s="360" t="s">
        <v>1170</v>
      </c>
      <c r="L1983" s="360" t="s">
        <v>34</v>
      </c>
      <c r="M1983" s="361">
        <v>153545700</v>
      </c>
    </row>
    <row r="1984" spans="1:13">
      <c r="A1984" s="360" t="s">
        <v>12363</v>
      </c>
      <c r="B1984" s="360" t="s">
        <v>2383</v>
      </c>
      <c r="C1984" s="360" t="s">
        <v>920</v>
      </c>
      <c r="D1984" s="360">
        <v>4014</v>
      </c>
      <c r="E1984" s="360" t="s">
        <v>1151</v>
      </c>
      <c r="F1984" s="360" t="s">
        <v>552</v>
      </c>
      <c r="G1984" s="360" t="s">
        <v>298</v>
      </c>
      <c r="H1984" s="360" t="s">
        <v>41</v>
      </c>
      <c r="I1984" s="360" t="s">
        <v>322</v>
      </c>
      <c r="J1984" s="360" t="s">
        <v>1136</v>
      </c>
      <c r="K1984" s="360" t="s">
        <v>1171</v>
      </c>
      <c r="L1984" s="360" t="s">
        <v>34</v>
      </c>
      <c r="M1984" s="361">
        <v>134649900</v>
      </c>
    </row>
    <row r="1985" spans="1:13">
      <c r="A1985" s="360" t="s">
        <v>12364</v>
      </c>
      <c r="B1985" s="360" t="s">
        <v>2384</v>
      </c>
      <c r="C1985" s="360" t="s">
        <v>920</v>
      </c>
      <c r="D1985" s="360">
        <v>4014</v>
      </c>
      <c r="E1985" s="360" t="s">
        <v>1151</v>
      </c>
      <c r="F1985" s="360" t="s">
        <v>552</v>
      </c>
      <c r="G1985" s="360" t="s">
        <v>298</v>
      </c>
      <c r="H1985" s="360" t="s">
        <v>41</v>
      </c>
      <c r="I1985" s="360" t="s">
        <v>322</v>
      </c>
      <c r="J1985" s="360" t="s">
        <v>1136</v>
      </c>
      <c r="K1985" s="360" t="s">
        <v>290</v>
      </c>
      <c r="L1985" s="360" t="s">
        <v>34</v>
      </c>
      <c r="M1985" s="361">
        <v>129914400</v>
      </c>
    </row>
    <row r="1986" spans="1:13">
      <c r="A1986" s="360" t="s">
        <v>12365</v>
      </c>
      <c r="B1986" s="360" t="s">
        <v>2385</v>
      </c>
      <c r="C1986" s="360" t="s">
        <v>920</v>
      </c>
      <c r="D1986" s="360">
        <v>4014</v>
      </c>
      <c r="E1986" s="360" t="s">
        <v>1151</v>
      </c>
      <c r="F1986" s="360" t="s">
        <v>552</v>
      </c>
      <c r="G1986" s="360" t="s">
        <v>298</v>
      </c>
      <c r="H1986" s="360" t="s">
        <v>41</v>
      </c>
      <c r="I1986" s="360" t="s">
        <v>322</v>
      </c>
      <c r="J1986" s="360" t="s">
        <v>1136</v>
      </c>
      <c r="K1986" s="360" t="s">
        <v>291</v>
      </c>
      <c r="L1986" s="360" t="s">
        <v>34</v>
      </c>
      <c r="M1986" s="361">
        <v>111041700</v>
      </c>
    </row>
    <row r="1987" spans="1:13">
      <c r="A1987" s="360" t="s">
        <v>12366</v>
      </c>
      <c r="B1987" s="360" t="s">
        <v>2386</v>
      </c>
      <c r="C1987" s="360" t="s">
        <v>920</v>
      </c>
      <c r="D1987" s="360">
        <v>4014</v>
      </c>
      <c r="E1987" s="360" t="s">
        <v>1151</v>
      </c>
      <c r="F1987" s="360" t="s">
        <v>552</v>
      </c>
      <c r="G1987" s="360" t="s">
        <v>298</v>
      </c>
      <c r="H1987" s="360" t="s">
        <v>41</v>
      </c>
      <c r="I1987" s="360" t="s">
        <v>322</v>
      </c>
      <c r="J1987" s="360" t="s">
        <v>1136</v>
      </c>
      <c r="K1987" s="360" t="s">
        <v>1170</v>
      </c>
      <c r="L1987" s="360" t="s">
        <v>32</v>
      </c>
      <c r="M1987" s="361">
        <v>88588500</v>
      </c>
    </row>
    <row r="1988" spans="1:13">
      <c r="A1988" s="360" t="s">
        <v>12367</v>
      </c>
      <c r="B1988" s="360" t="s">
        <v>2387</v>
      </c>
      <c r="C1988" s="360" t="s">
        <v>920</v>
      </c>
      <c r="D1988" s="360">
        <v>4014</v>
      </c>
      <c r="E1988" s="360" t="s">
        <v>1151</v>
      </c>
      <c r="F1988" s="360" t="s">
        <v>552</v>
      </c>
      <c r="G1988" s="360" t="s">
        <v>298</v>
      </c>
      <c r="H1988" s="360" t="s">
        <v>41</v>
      </c>
      <c r="I1988" s="360" t="s">
        <v>322</v>
      </c>
      <c r="J1988" s="360" t="s">
        <v>1136</v>
      </c>
      <c r="K1988" s="360" t="s">
        <v>1171</v>
      </c>
      <c r="L1988" s="360" t="s">
        <v>32</v>
      </c>
      <c r="M1988" s="361">
        <v>76784400</v>
      </c>
    </row>
    <row r="1989" spans="1:13">
      <c r="A1989" s="360" t="s">
        <v>12368</v>
      </c>
      <c r="B1989" s="360" t="s">
        <v>2388</v>
      </c>
      <c r="C1989" s="360" t="s">
        <v>920</v>
      </c>
      <c r="D1989" s="360">
        <v>4014</v>
      </c>
      <c r="E1989" s="360" t="s">
        <v>1151</v>
      </c>
      <c r="F1989" s="360" t="s">
        <v>552</v>
      </c>
      <c r="G1989" s="360" t="s">
        <v>298</v>
      </c>
      <c r="H1989" s="360" t="s">
        <v>41</v>
      </c>
      <c r="I1989" s="360" t="s">
        <v>322</v>
      </c>
      <c r="J1989" s="360" t="s">
        <v>1136</v>
      </c>
      <c r="K1989" s="360" t="s">
        <v>290</v>
      </c>
      <c r="L1989" s="360" t="s">
        <v>32</v>
      </c>
      <c r="M1989" s="361">
        <v>76784400</v>
      </c>
    </row>
    <row r="1990" spans="1:13">
      <c r="A1990" s="360" t="s">
        <v>12369</v>
      </c>
      <c r="B1990" s="360" t="s">
        <v>2389</v>
      </c>
      <c r="C1990" s="360" t="s">
        <v>920</v>
      </c>
      <c r="D1990" s="360">
        <v>4014</v>
      </c>
      <c r="E1990" s="360" t="s">
        <v>1151</v>
      </c>
      <c r="F1990" s="360" t="s">
        <v>552</v>
      </c>
      <c r="G1990" s="360" t="s">
        <v>298</v>
      </c>
      <c r="H1990" s="360" t="s">
        <v>41</v>
      </c>
      <c r="I1990" s="360" t="s">
        <v>322</v>
      </c>
      <c r="J1990" s="360" t="s">
        <v>1136</v>
      </c>
      <c r="K1990" s="360" t="s">
        <v>291</v>
      </c>
      <c r="L1990" s="360" t="s">
        <v>32</v>
      </c>
      <c r="M1990" s="361">
        <v>64980300</v>
      </c>
    </row>
    <row r="1991" spans="1:13">
      <c r="A1991" s="360" t="s">
        <v>12370</v>
      </c>
      <c r="B1991" s="360" t="s">
        <v>2390</v>
      </c>
      <c r="C1991" s="360" t="s">
        <v>920</v>
      </c>
      <c r="D1991" s="360">
        <v>4014</v>
      </c>
      <c r="E1991" s="360" t="s">
        <v>1151</v>
      </c>
      <c r="F1991" s="360" t="s">
        <v>552</v>
      </c>
      <c r="G1991" s="360" t="s">
        <v>298</v>
      </c>
      <c r="H1991" s="360" t="s">
        <v>41</v>
      </c>
      <c r="I1991" s="360" t="s">
        <v>322</v>
      </c>
      <c r="J1991" s="360" t="s">
        <v>1136</v>
      </c>
      <c r="K1991" s="360" t="s">
        <v>1170</v>
      </c>
      <c r="L1991" s="360" t="s">
        <v>218</v>
      </c>
      <c r="M1991" s="361">
        <v>230353200</v>
      </c>
    </row>
    <row r="1992" spans="1:13">
      <c r="A1992" s="360" t="s">
        <v>12371</v>
      </c>
      <c r="B1992" s="360" t="s">
        <v>2391</v>
      </c>
      <c r="C1992" s="360" t="s">
        <v>920</v>
      </c>
      <c r="D1992" s="360">
        <v>4014</v>
      </c>
      <c r="E1992" s="360" t="s">
        <v>1151</v>
      </c>
      <c r="F1992" s="360" t="s">
        <v>552</v>
      </c>
      <c r="G1992" s="360" t="s">
        <v>298</v>
      </c>
      <c r="H1992" s="360" t="s">
        <v>41</v>
      </c>
      <c r="I1992" s="360" t="s">
        <v>322</v>
      </c>
      <c r="J1992" s="360" t="s">
        <v>1136</v>
      </c>
      <c r="K1992" s="360" t="s">
        <v>1171</v>
      </c>
      <c r="L1992" s="360" t="s">
        <v>218</v>
      </c>
      <c r="M1992" s="361">
        <v>201986400</v>
      </c>
    </row>
    <row r="1993" spans="1:13">
      <c r="A1993" s="360" t="s">
        <v>12372</v>
      </c>
      <c r="B1993" s="360" t="s">
        <v>2392</v>
      </c>
      <c r="C1993" s="360" t="s">
        <v>920</v>
      </c>
      <c r="D1993" s="360">
        <v>4014</v>
      </c>
      <c r="E1993" s="360" t="s">
        <v>1151</v>
      </c>
      <c r="F1993" s="360" t="s">
        <v>552</v>
      </c>
      <c r="G1993" s="360" t="s">
        <v>298</v>
      </c>
      <c r="H1993" s="360" t="s">
        <v>41</v>
      </c>
      <c r="I1993" s="360" t="s">
        <v>322</v>
      </c>
      <c r="J1993" s="360" t="s">
        <v>1136</v>
      </c>
      <c r="K1993" s="360" t="s">
        <v>290</v>
      </c>
      <c r="L1993" s="360" t="s">
        <v>218</v>
      </c>
      <c r="M1993" s="361">
        <v>194894700</v>
      </c>
    </row>
    <row r="1994" spans="1:13">
      <c r="A1994" s="360" t="s">
        <v>12373</v>
      </c>
      <c r="B1994" s="360" t="s">
        <v>2393</v>
      </c>
      <c r="C1994" s="360" t="s">
        <v>920</v>
      </c>
      <c r="D1994" s="360">
        <v>4014</v>
      </c>
      <c r="E1994" s="360" t="s">
        <v>1151</v>
      </c>
      <c r="F1994" s="360" t="s">
        <v>552</v>
      </c>
      <c r="G1994" s="360" t="s">
        <v>298</v>
      </c>
      <c r="H1994" s="360" t="s">
        <v>41</v>
      </c>
      <c r="I1994" s="360" t="s">
        <v>322</v>
      </c>
      <c r="J1994" s="360" t="s">
        <v>1136</v>
      </c>
      <c r="K1994" s="360" t="s">
        <v>291</v>
      </c>
      <c r="L1994" s="360" t="s">
        <v>218</v>
      </c>
      <c r="M1994" s="361">
        <v>166574100</v>
      </c>
    </row>
    <row r="1995" spans="1:13">
      <c r="A1995" s="360" t="s">
        <v>12374</v>
      </c>
      <c r="B1995" s="360" t="s">
        <v>2382</v>
      </c>
      <c r="C1995" s="360" t="s">
        <v>920</v>
      </c>
      <c r="D1995" s="360">
        <v>4014</v>
      </c>
      <c r="E1995" s="360" t="s">
        <v>1151</v>
      </c>
      <c r="F1995" s="360" t="s">
        <v>552</v>
      </c>
      <c r="G1995" s="360" t="s">
        <v>298</v>
      </c>
      <c r="H1995" s="360" t="s">
        <v>41</v>
      </c>
      <c r="I1995" s="360" t="s">
        <v>324</v>
      </c>
      <c r="J1995" s="360" t="s">
        <v>1133</v>
      </c>
      <c r="K1995" s="360" t="s">
        <v>1170</v>
      </c>
      <c r="L1995" s="360" t="s">
        <v>34</v>
      </c>
      <c r="M1995" s="361">
        <v>153545700</v>
      </c>
    </row>
    <row r="1996" spans="1:13">
      <c r="A1996" s="360" t="s">
        <v>12375</v>
      </c>
      <c r="B1996" s="360" t="s">
        <v>2383</v>
      </c>
      <c r="C1996" s="360" t="s">
        <v>920</v>
      </c>
      <c r="D1996" s="360">
        <v>4014</v>
      </c>
      <c r="E1996" s="360" t="s">
        <v>1151</v>
      </c>
      <c r="F1996" s="360" t="s">
        <v>552</v>
      </c>
      <c r="G1996" s="360" t="s">
        <v>298</v>
      </c>
      <c r="H1996" s="360" t="s">
        <v>41</v>
      </c>
      <c r="I1996" s="360" t="s">
        <v>324</v>
      </c>
      <c r="J1996" s="360" t="s">
        <v>1133</v>
      </c>
      <c r="K1996" s="360" t="s">
        <v>1171</v>
      </c>
      <c r="L1996" s="360" t="s">
        <v>34</v>
      </c>
      <c r="M1996" s="361">
        <v>134649900</v>
      </c>
    </row>
    <row r="1997" spans="1:13">
      <c r="A1997" s="360" t="s">
        <v>12376</v>
      </c>
      <c r="B1997" s="360" t="s">
        <v>2384</v>
      </c>
      <c r="C1997" s="360" t="s">
        <v>920</v>
      </c>
      <c r="D1997" s="360">
        <v>4014</v>
      </c>
      <c r="E1997" s="360" t="s">
        <v>1151</v>
      </c>
      <c r="F1997" s="360" t="s">
        <v>552</v>
      </c>
      <c r="G1997" s="360" t="s">
        <v>298</v>
      </c>
      <c r="H1997" s="360" t="s">
        <v>41</v>
      </c>
      <c r="I1997" s="360" t="s">
        <v>324</v>
      </c>
      <c r="J1997" s="360" t="s">
        <v>1133</v>
      </c>
      <c r="K1997" s="360" t="s">
        <v>290</v>
      </c>
      <c r="L1997" s="360" t="s">
        <v>34</v>
      </c>
      <c r="M1997" s="361">
        <v>129914400</v>
      </c>
    </row>
    <row r="1998" spans="1:13">
      <c r="A1998" s="360" t="s">
        <v>12377</v>
      </c>
      <c r="B1998" s="360" t="s">
        <v>2385</v>
      </c>
      <c r="C1998" s="360" t="s">
        <v>920</v>
      </c>
      <c r="D1998" s="360">
        <v>4014</v>
      </c>
      <c r="E1998" s="360" t="s">
        <v>1151</v>
      </c>
      <c r="F1998" s="360" t="s">
        <v>552</v>
      </c>
      <c r="G1998" s="360" t="s">
        <v>298</v>
      </c>
      <c r="H1998" s="360" t="s">
        <v>41</v>
      </c>
      <c r="I1998" s="360" t="s">
        <v>324</v>
      </c>
      <c r="J1998" s="360" t="s">
        <v>1133</v>
      </c>
      <c r="K1998" s="360" t="s">
        <v>291</v>
      </c>
      <c r="L1998" s="360" t="s">
        <v>34</v>
      </c>
      <c r="M1998" s="361">
        <v>111041700</v>
      </c>
    </row>
    <row r="1999" spans="1:13">
      <c r="A1999" s="360" t="s">
        <v>12378</v>
      </c>
      <c r="B1999" s="360" t="s">
        <v>2386</v>
      </c>
      <c r="C1999" s="360" t="s">
        <v>920</v>
      </c>
      <c r="D1999" s="360">
        <v>4014</v>
      </c>
      <c r="E1999" s="360" t="s">
        <v>1151</v>
      </c>
      <c r="F1999" s="360" t="s">
        <v>552</v>
      </c>
      <c r="G1999" s="360" t="s">
        <v>298</v>
      </c>
      <c r="H1999" s="360" t="s">
        <v>41</v>
      </c>
      <c r="I1999" s="360" t="s">
        <v>324</v>
      </c>
      <c r="J1999" s="360" t="s">
        <v>1133</v>
      </c>
      <c r="K1999" s="360" t="s">
        <v>1170</v>
      </c>
      <c r="L1999" s="360" t="s">
        <v>32</v>
      </c>
      <c r="M1999" s="361">
        <v>88588500</v>
      </c>
    </row>
    <row r="2000" spans="1:13">
      <c r="A2000" s="360" t="s">
        <v>12379</v>
      </c>
      <c r="B2000" s="360" t="s">
        <v>2387</v>
      </c>
      <c r="C2000" s="360" t="s">
        <v>920</v>
      </c>
      <c r="D2000" s="360">
        <v>4014</v>
      </c>
      <c r="E2000" s="360" t="s">
        <v>1151</v>
      </c>
      <c r="F2000" s="360" t="s">
        <v>552</v>
      </c>
      <c r="G2000" s="360" t="s">
        <v>298</v>
      </c>
      <c r="H2000" s="360" t="s">
        <v>41</v>
      </c>
      <c r="I2000" s="360" t="s">
        <v>324</v>
      </c>
      <c r="J2000" s="360" t="s">
        <v>1133</v>
      </c>
      <c r="K2000" s="360" t="s">
        <v>1171</v>
      </c>
      <c r="L2000" s="360" t="s">
        <v>32</v>
      </c>
      <c r="M2000" s="361">
        <v>76784400</v>
      </c>
    </row>
    <row r="2001" spans="1:13">
      <c r="A2001" s="360" t="s">
        <v>12380</v>
      </c>
      <c r="B2001" s="360" t="s">
        <v>2388</v>
      </c>
      <c r="C2001" s="360" t="s">
        <v>920</v>
      </c>
      <c r="D2001" s="360">
        <v>4014</v>
      </c>
      <c r="E2001" s="360" t="s">
        <v>1151</v>
      </c>
      <c r="F2001" s="360" t="s">
        <v>552</v>
      </c>
      <c r="G2001" s="360" t="s">
        <v>298</v>
      </c>
      <c r="H2001" s="360" t="s">
        <v>41</v>
      </c>
      <c r="I2001" s="360" t="s">
        <v>324</v>
      </c>
      <c r="J2001" s="360" t="s">
        <v>1133</v>
      </c>
      <c r="K2001" s="360" t="s">
        <v>290</v>
      </c>
      <c r="L2001" s="360" t="s">
        <v>32</v>
      </c>
      <c r="M2001" s="361">
        <v>76784400</v>
      </c>
    </row>
    <row r="2002" spans="1:13">
      <c r="A2002" s="360" t="s">
        <v>12381</v>
      </c>
      <c r="B2002" s="360" t="s">
        <v>2389</v>
      </c>
      <c r="C2002" s="360" t="s">
        <v>920</v>
      </c>
      <c r="D2002" s="360">
        <v>4014</v>
      </c>
      <c r="E2002" s="360" t="s">
        <v>1151</v>
      </c>
      <c r="F2002" s="360" t="s">
        <v>552</v>
      </c>
      <c r="G2002" s="360" t="s">
        <v>298</v>
      </c>
      <c r="H2002" s="360" t="s">
        <v>41</v>
      </c>
      <c r="I2002" s="360" t="s">
        <v>324</v>
      </c>
      <c r="J2002" s="360" t="s">
        <v>1133</v>
      </c>
      <c r="K2002" s="360" t="s">
        <v>291</v>
      </c>
      <c r="L2002" s="360" t="s">
        <v>32</v>
      </c>
      <c r="M2002" s="361">
        <v>64980300</v>
      </c>
    </row>
    <row r="2003" spans="1:13">
      <c r="A2003" s="360" t="s">
        <v>12382</v>
      </c>
      <c r="B2003" s="360" t="s">
        <v>2390</v>
      </c>
      <c r="C2003" s="360" t="s">
        <v>920</v>
      </c>
      <c r="D2003" s="360">
        <v>4014</v>
      </c>
      <c r="E2003" s="360" t="s">
        <v>1151</v>
      </c>
      <c r="F2003" s="360" t="s">
        <v>552</v>
      </c>
      <c r="G2003" s="360" t="s">
        <v>298</v>
      </c>
      <c r="H2003" s="360" t="s">
        <v>41</v>
      </c>
      <c r="I2003" s="360" t="s">
        <v>324</v>
      </c>
      <c r="J2003" s="360" t="s">
        <v>1133</v>
      </c>
      <c r="K2003" s="360" t="s">
        <v>1170</v>
      </c>
      <c r="L2003" s="360" t="s">
        <v>218</v>
      </c>
      <c r="M2003" s="361">
        <v>230353200</v>
      </c>
    </row>
    <row r="2004" spans="1:13">
      <c r="A2004" s="360" t="s">
        <v>12383</v>
      </c>
      <c r="B2004" s="360" t="s">
        <v>2391</v>
      </c>
      <c r="C2004" s="360" t="s">
        <v>920</v>
      </c>
      <c r="D2004" s="360">
        <v>4014</v>
      </c>
      <c r="E2004" s="360" t="s">
        <v>1151</v>
      </c>
      <c r="F2004" s="360" t="s">
        <v>552</v>
      </c>
      <c r="G2004" s="360" t="s">
        <v>298</v>
      </c>
      <c r="H2004" s="360" t="s">
        <v>41</v>
      </c>
      <c r="I2004" s="360" t="s">
        <v>324</v>
      </c>
      <c r="J2004" s="360" t="s">
        <v>1133</v>
      </c>
      <c r="K2004" s="360" t="s">
        <v>1171</v>
      </c>
      <c r="L2004" s="360" t="s">
        <v>218</v>
      </c>
      <c r="M2004" s="361">
        <v>201986400</v>
      </c>
    </row>
    <row r="2005" spans="1:13">
      <c r="A2005" s="360" t="s">
        <v>12384</v>
      </c>
      <c r="B2005" s="360" t="s">
        <v>2392</v>
      </c>
      <c r="C2005" s="360" t="s">
        <v>920</v>
      </c>
      <c r="D2005" s="360">
        <v>4014</v>
      </c>
      <c r="E2005" s="360" t="s">
        <v>1151</v>
      </c>
      <c r="F2005" s="360" t="s">
        <v>552</v>
      </c>
      <c r="G2005" s="360" t="s">
        <v>298</v>
      </c>
      <c r="H2005" s="360" t="s">
        <v>41</v>
      </c>
      <c r="I2005" s="360" t="s">
        <v>324</v>
      </c>
      <c r="J2005" s="360" t="s">
        <v>1133</v>
      </c>
      <c r="K2005" s="360" t="s">
        <v>290</v>
      </c>
      <c r="L2005" s="360" t="s">
        <v>218</v>
      </c>
      <c r="M2005" s="361">
        <v>194894700</v>
      </c>
    </row>
    <row r="2006" spans="1:13">
      <c r="A2006" s="360" t="s">
        <v>12385</v>
      </c>
      <c r="B2006" s="360" t="s">
        <v>2393</v>
      </c>
      <c r="C2006" s="360" t="s">
        <v>920</v>
      </c>
      <c r="D2006" s="360">
        <v>4014</v>
      </c>
      <c r="E2006" s="360" t="s">
        <v>1151</v>
      </c>
      <c r="F2006" s="360" t="s">
        <v>552</v>
      </c>
      <c r="G2006" s="360" t="s">
        <v>298</v>
      </c>
      <c r="H2006" s="360" t="s">
        <v>41</v>
      </c>
      <c r="I2006" s="360" t="s">
        <v>324</v>
      </c>
      <c r="J2006" s="360" t="s">
        <v>1133</v>
      </c>
      <c r="K2006" s="360" t="s">
        <v>291</v>
      </c>
      <c r="L2006" s="360" t="s">
        <v>218</v>
      </c>
      <c r="M2006" s="361">
        <v>166574100</v>
      </c>
    </row>
    <row r="2007" spans="1:13">
      <c r="A2007" s="360" t="s">
        <v>12386</v>
      </c>
      <c r="B2007" s="360" t="s">
        <v>2382</v>
      </c>
      <c r="C2007" s="360" t="s">
        <v>920</v>
      </c>
      <c r="D2007" s="360">
        <v>4014</v>
      </c>
      <c r="E2007" s="360" t="s">
        <v>1151</v>
      </c>
      <c r="F2007" s="360" t="s">
        <v>552</v>
      </c>
      <c r="G2007" s="360" t="s">
        <v>298</v>
      </c>
      <c r="H2007" s="360" t="s">
        <v>41</v>
      </c>
      <c r="I2007" s="360" t="s">
        <v>42</v>
      </c>
      <c r="J2007" s="360" t="s">
        <v>1138</v>
      </c>
      <c r="K2007" s="360" t="s">
        <v>1170</v>
      </c>
      <c r="L2007" s="360" t="s">
        <v>34</v>
      </c>
      <c r="M2007" s="361">
        <v>153545700</v>
      </c>
    </row>
    <row r="2008" spans="1:13">
      <c r="A2008" s="360" t="s">
        <v>12387</v>
      </c>
      <c r="B2008" s="360" t="s">
        <v>2383</v>
      </c>
      <c r="C2008" s="360" t="s">
        <v>920</v>
      </c>
      <c r="D2008" s="360">
        <v>4014</v>
      </c>
      <c r="E2008" s="360" t="s">
        <v>1151</v>
      </c>
      <c r="F2008" s="360" t="s">
        <v>552</v>
      </c>
      <c r="G2008" s="360" t="s">
        <v>298</v>
      </c>
      <c r="H2008" s="360" t="s">
        <v>41</v>
      </c>
      <c r="I2008" s="360" t="s">
        <v>42</v>
      </c>
      <c r="J2008" s="360" t="s">
        <v>1138</v>
      </c>
      <c r="K2008" s="360" t="s">
        <v>1171</v>
      </c>
      <c r="L2008" s="360" t="s">
        <v>34</v>
      </c>
      <c r="M2008" s="361">
        <v>134649900</v>
      </c>
    </row>
    <row r="2009" spans="1:13">
      <c r="A2009" s="360" t="s">
        <v>12388</v>
      </c>
      <c r="B2009" s="360" t="s">
        <v>2384</v>
      </c>
      <c r="C2009" s="360" t="s">
        <v>920</v>
      </c>
      <c r="D2009" s="360">
        <v>4014</v>
      </c>
      <c r="E2009" s="360" t="s">
        <v>1151</v>
      </c>
      <c r="F2009" s="360" t="s">
        <v>552</v>
      </c>
      <c r="G2009" s="360" t="s">
        <v>298</v>
      </c>
      <c r="H2009" s="360" t="s">
        <v>41</v>
      </c>
      <c r="I2009" s="360" t="s">
        <v>42</v>
      </c>
      <c r="J2009" s="360" t="s">
        <v>1138</v>
      </c>
      <c r="K2009" s="360" t="s">
        <v>290</v>
      </c>
      <c r="L2009" s="360" t="s">
        <v>34</v>
      </c>
      <c r="M2009" s="361">
        <v>129914400</v>
      </c>
    </row>
    <row r="2010" spans="1:13">
      <c r="A2010" s="360" t="s">
        <v>12389</v>
      </c>
      <c r="B2010" s="360" t="s">
        <v>2385</v>
      </c>
      <c r="C2010" s="360" t="s">
        <v>920</v>
      </c>
      <c r="D2010" s="360">
        <v>4014</v>
      </c>
      <c r="E2010" s="360" t="s">
        <v>1151</v>
      </c>
      <c r="F2010" s="360" t="s">
        <v>552</v>
      </c>
      <c r="G2010" s="360" t="s">
        <v>298</v>
      </c>
      <c r="H2010" s="360" t="s">
        <v>41</v>
      </c>
      <c r="I2010" s="360" t="s">
        <v>42</v>
      </c>
      <c r="J2010" s="360" t="s">
        <v>1138</v>
      </c>
      <c r="K2010" s="360" t="s">
        <v>291</v>
      </c>
      <c r="L2010" s="360" t="s">
        <v>34</v>
      </c>
      <c r="M2010" s="361">
        <v>111041700</v>
      </c>
    </row>
    <row r="2011" spans="1:13">
      <c r="A2011" s="360" t="s">
        <v>12390</v>
      </c>
      <c r="B2011" s="360" t="s">
        <v>2386</v>
      </c>
      <c r="C2011" s="360" t="s">
        <v>920</v>
      </c>
      <c r="D2011" s="360">
        <v>4014</v>
      </c>
      <c r="E2011" s="360" t="s">
        <v>1151</v>
      </c>
      <c r="F2011" s="360" t="s">
        <v>552</v>
      </c>
      <c r="G2011" s="360" t="s">
        <v>298</v>
      </c>
      <c r="H2011" s="360" t="s">
        <v>41</v>
      </c>
      <c r="I2011" s="360" t="s">
        <v>42</v>
      </c>
      <c r="J2011" s="360" t="s">
        <v>1138</v>
      </c>
      <c r="K2011" s="360" t="s">
        <v>1170</v>
      </c>
      <c r="L2011" s="360" t="s">
        <v>32</v>
      </c>
      <c r="M2011" s="361">
        <v>88588500</v>
      </c>
    </row>
    <row r="2012" spans="1:13">
      <c r="A2012" s="360" t="s">
        <v>12391</v>
      </c>
      <c r="B2012" s="360" t="s">
        <v>2387</v>
      </c>
      <c r="C2012" s="360" t="s">
        <v>920</v>
      </c>
      <c r="D2012" s="360">
        <v>4014</v>
      </c>
      <c r="E2012" s="360" t="s">
        <v>1151</v>
      </c>
      <c r="F2012" s="360" t="s">
        <v>552</v>
      </c>
      <c r="G2012" s="360" t="s">
        <v>298</v>
      </c>
      <c r="H2012" s="360" t="s">
        <v>41</v>
      </c>
      <c r="I2012" s="360" t="s">
        <v>42</v>
      </c>
      <c r="J2012" s="360" t="s">
        <v>1138</v>
      </c>
      <c r="K2012" s="360" t="s">
        <v>1171</v>
      </c>
      <c r="L2012" s="360" t="s">
        <v>32</v>
      </c>
      <c r="M2012" s="361">
        <v>76784400</v>
      </c>
    </row>
    <row r="2013" spans="1:13">
      <c r="A2013" s="360" t="s">
        <v>12392</v>
      </c>
      <c r="B2013" s="360" t="s">
        <v>2388</v>
      </c>
      <c r="C2013" s="360" t="s">
        <v>920</v>
      </c>
      <c r="D2013" s="360">
        <v>4014</v>
      </c>
      <c r="E2013" s="360" t="s">
        <v>1151</v>
      </c>
      <c r="F2013" s="360" t="s">
        <v>552</v>
      </c>
      <c r="G2013" s="360" t="s">
        <v>298</v>
      </c>
      <c r="H2013" s="360" t="s">
        <v>41</v>
      </c>
      <c r="I2013" s="360" t="s">
        <v>42</v>
      </c>
      <c r="J2013" s="360" t="s">
        <v>1138</v>
      </c>
      <c r="K2013" s="360" t="s">
        <v>290</v>
      </c>
      <c r="L2013" s="360" t="s">
        <v>32</v>
      </c>
      <c r="M2013" s="361">
        <v>76784400</v>
      </c>
    </row>
    <row r="2014" spans="1:13">
      <c r="A2014" s="360" t="s">
        <v>12393</v>
      </c>
      <c r="B2014" s="360" t="s">
        <v>2389</v>
      </c>
      <c r="C2014" s="360" t="s">
        <v>920</v>
      </c>
      <c r="D2014" s="360">
        <v>4014</v>
      </c>
      <c r="E2014" s="360" t="s">
        <v>1151</v>
      </c>
      <c r="F2014" s="360" t="s">
        <v>552</v>
      </c>
      <c r="G2014" s="360" t="s">
        <v>298</v>
      </c>
      <c r="H2014" s="360" t="s">
        <v>41</v>
      </c>
      <c r="I2014" s="360" t="s">
        <v>42</v>
      </c>
      <c r="J2014" s="360" t="s">
        <v>1138</v>
      </c>
      <c r="K2014" s="360" t="s">
        <v>291</v>
      </c>
      <c r="L2014" s="360" t="s">
        <v>32</v>
      </c>
      <c r="M2014" s="361">
        <v>64980300</v>
      </c>
    </row>
    <row r="2015" spans="1:13">
      <c r="A2015" s="360" t="s">
        <v>12394</v>
      </c>
      <c r="B2015" s="360" t="s">
        <v>2390</v>
      </c>
      <c r="C2015" s="360" t="s">
        <v>920</v>
      </c>
      <c r="D2015" s="360">
        <v>4014</v>
      </c>
      <c r="E2015" s="360" t="s">
        <v>1151</v>
      </c>
      <c r="F2015" s="360" t="s">
        <v>552</v>
      </c>
      <c r="G2015" s="360" t="s">
        <v>298</v>
      </c>
      <c r="H2015" s="360" t="s">
        <v>41</v>
      </c>
      <c r="I2015" s="360" t="s">
        <v>42</v>
      </c>
      <c r="J2015" s="360" t="s">
        <v>1138</v>
      </c>
      <c r="K2015" s="360" t="s">
        <v>1170</v>
      </c>
      <c r="L2015" s="360" t="s">
        <v>218</v>
      </c>
      <c r="M2015" s="361">
        <v>230353200</v>
      </c>
    </row>
    <row r="2016" spans="1:13">
      <c r="A2016" s="360" t="s">
        <v>12395</v>
      </c>
      <c r="B2016" s="360" t="s">
        <v>2391</v>
      </c>
      <c r="C2016" s="360" t="s">
        <v>920</v>
      </c>
      <c r="D2016" s="360">
        <v>4014</v>
      </c>
      <c r="E2016" s="360" t="s">
        <v>1151</v>
      </c>
      <c r="F2016" s="360" t="s">
        <v>552</v>
      </c>
      <c r="G2016" s="360" t="s">
        <v>298</v>
      </c>
      <c r="H2016" s="360" t="s">
        <v>41</v>
      </c>
      <c r="I2016" s="360" t="s">
        <v>42</v>
      </c>
      <c r="J2016" s="360" t="s">
        <v>1138</v>
      </c>
      <c r="K2016" s="360" t="s">
        <v>1171</v>
      </c>
      <c r="L2016" s="360" t="s">
        <v>218</v>
      </c>
      <c r="M2016" s="361">
        <v>201986400</v>
      </c>
    </row>
    <row r="2017" spans="1:13">
      <c r="A2017" s="360" t="s">
        <v>12396</v>
      </c>
      <c r="B2017" s="360" t="s">
        <v>2392</v>
      </c>
      <c r="C2017" s="360" t="s">
        <v>920</v>
      </c>
      <c r="D2017" s="360">
        <v>4014</v>
      </c>
      <c r="E2017" s="360" t="s">
        <v>1151</v>
      </c>
      <c r="F2017" s="360" t="s">
        <v>552</v>
      </c>
      <c r="G2017" s="360" t="s">
        <v>298</v>
      </c>
      <c r="H2017" s="360" t="s">
        <v>41</v>
      </c>
      <c r="I2017" s="360" t="s">
        <v>42</v>
      </c>
      <c r="J2017" s="360" t="s">
        <v>1138</v>
      </c>
      <c r="K2017" s="360" t="s">
        <v>290</v>
      </c>
      <c r="L2017" s="360" t="s">
        <v>218</v>
      </c>
      <c r="M2017" s="361">
        <v>194894700</v>
      </c>
    </row>
    <row r="2018" spans="1:13">
      <c r="A2018" s="360" t="s">
        <v>12397</v>
      </c>
      <c r="B2018" s="360" t="s">
        <v>2393</v>
      </c>
      <c r="C2018" s="360" t="s">
        <v>920</v>
      </c>
      <c r="D2018" s="360">
        <v>4014</v>
      </c>
      <c r="E2018" s="360" t="s">
        <v>1151</v>
      </c>
      <c r="F2018" s="360" t="s">
        <v>552</v>
      </c>
      <c r="G2018" s="360" t="s">
        <v>298</v>
      </c>
      <c r="H2018" s="360" t="s">
        <v>41</v>
      </c>
      <c r="I2018" s="360" t="s">
        <v>42</v>
      </c>
      <c r="J2018" s="360" t="s">
        <v>1138</v>
      </c>
      <c r="K2018" s="360" t="s">
        <v>291</v>
      </c>
      <c r="L2018" s="360" t="s">
        <v>218</v>
      </c>
      <c r="M2018" s="361">
        <v>166574100</v>
      </c>
    </row>
    <row r="2019" spans="1:13">
      <c r="A2019" s="360" t="s">
        <v>12398</v>
      </c>
      <c r="B2019" s="360" t="s">
        <v>2382</v>
      </c>
      <c r="C2019" s="360" t="s">
        <v>920</v>
      </c>
      <c r="D2019" s="360">
        <v>4014</v>
      </c>
      <c r="E2019" s="360" t="s">
        <v>1151</v>
      </c>
      <c r="F2019" s="360" t="s">
        <v>552</v>
      </c>
      <c r="G2019" s="360" t="s">
        <v>298</v>
      </c>
      <c r="H2019" s="360" t="s">
        <v>41</v>
      </c>
      <c r="I2019" s="360" t="s">
        <v>219</v>
      </c>
      <c r="J2019" s="360" t="s">
        <v>1139</v>
      </c>
      <c r="K2019" s="360" t="s">
        <v>1170</v>
      </c>
      <c r="L2019" s="360" t="s">
        <v>34</v>
      </c>
      <c r="M2019" s="361">
        <v>153545700</v>
      </c>
    </row>
    <row r="2020" spans="1:13">
      <c r="A2020" s="360" t="s">
        <v>12399</v>
      </c>
      <c r="B2020" s="360" t="s">
        <v>2383</v>
      </c>
      <c r="C2020" s="360" t="s">
        <v>920</v>
      </c>
      <c r="D2020" s="360">
        <v>4014</v>
      </c>
      <c r="E2020" s="360" t="s">
        <v>1151</v>
      </c>
      <c r="F2020" s="360" t="s">
        <v>552</v>
      </c>
      <c r="G2020" s="360" t="s">
        <v>298</v>
      </c>
      <c r="H2020" s="360" t="s">
        <v>41</v>
      </c>
      <c r="I2020" s="360" t="s">
        <v>219</v>
      </c>
      <c r="J2020" s="360" t="s">
        <v>1139</v>
      </c>
      <c r="K2020" s="360" t="s">
        <v>1171</v>
      </c>
      <c r="L2020" s="360" t="s">
        <v>34</v>
      </c>
      <c r="M2020" s="361">
        <v>134649900</v>
      </c>
    </row>
    <row r="2021" spans="1:13">
      <c r="A2021" s="360" t="s">
        <v>12400</v>
      </c>
      <c r="B2021" s="360" t="s">
        <v>2384</v>
      </c>
      <c r="C2021" s="360" t="s">
        <v>920</v>
      </c>
      <c r="D2021" s="360">
        <v>4014</v>
      </c>
      <c r="E2021" s="360" t="s">
        <v>1151</v>
      </c>
      <c r="F2021" s="360" t="s">
        <v>552</v>
      </c>
      <c r="G2021" s="360" t="s">
        <v>298</v>
      </c>
      <c r="H2021" s="360" t="s">
        <v>41</v>
      </c>
      <c r="I2021" s="360" t="s">
        <v>219</v>
      </c>
      <c r="J2021" s="360" t="s">
        <v>1139</v>
      </c>
      <c r="K2021" s="360" t="s">
        <v>290</v>
      </c>
      <c r="L2021" s="360" t="s">
        <v>34</v>
      </c>
      <c r="M2021" s="361">
        <v>129914400</v>
      </c>
    </row>
    <row r="2022" spans="1:13">
      <c r="A2022" s="360" t="s">
        <v>12401</v>
      </c>
      <c r="B2022" s="360" t="s">
        <v>2385</v>
      </c>
      <c r="C2022" s="360" t="s">
        <v>920</v>
      </c>
      <c r="D2022" s="360">
        <v>4014</v>
      </c>
      <c r="E2022" s="360" t="s">
        <v>1151</v>
      </c>
      <c r="F2022" s="360" t="s">
        <v>552</v>
      </c>
      <c r="G2022" s="360" t="s">
        <v>298</v>
      </c>
      <c r="H2022" s="360" t="s">
        <v>41</v>
      </c>
      <c r="I2022" s="360" t="s">
        <v>219</v>
      </c>
      <c r="J2022" s="360" t="s">
        <v>1139</v>
      </c>
      <c r="K2022" s="360" t="s">
        <v>291</v>
      </c>
      <c r="L2022" s="360" t="s">
        <v>34</v>
      </c>
      <c r="M2022" s="361">
        <v>111041700</v>
      </c>
    </row>
    <row r="2023" spans="1:13">
      <c r="A2023" s="360" t="s">
        <v>12402</v>
      </c>
      <c r="B2023" s="360" t="s">
        <v>2386</v>
      </c>
      <c r="C2023" s="360" t="s">
        <v>920</v>
      </c>
      <c r="D2023" s="360">
        <v>4014</v>
      </c>
      <c r="E2023" s="360" t="s">
        <v>1151</v>
      </c>
      <c r="F2023" s="360" t="s">
        <v>552</v>
      </c>
      <c r="G2023" s="360" t="s">
        <v>298</v>
      </c>
      <c r="H2023" s="360" t="s">
        <v>41</v>
      </c>
      <c r="I2023" s="360" t="s">
        <v>219</v>
      </c>
      <c r="J2023" s="360" t="s">
        <v>1139</v>
      </c>
      <c r="K2023" s="360" t="s">
        <v>1170</v>
      </c>
      <c r="L2023" s="360" t="s">
        <v>32</v>
      </c>
      <c r="M2023" s="361">
        <v>88588500</v>
      </c>
    </row>
    <row r="2024" spans="1:13">
      <c r="A2024" s="360" t="s">
        <v>12403</v>
      </c>
      <c r="B2024" s="360" t="s">
        <v>2387</v>
      </c>
      <c r="C2024" s="360" t="s">
        <v>920</v>
      </c>
      <c r="D2024" s="360">
        <v>4014</v>
      </c>
      <c r="E2024" s="360" t="s">
        <v>1151</v>
      </c>
      <c r="F2024" s="360" t="s">
        <v>552</v>
      </c>
      <c r="G2024" s="360" t="s">
        <v>298</v>
      </c>
      <c r="H2024" s="360" t="s">
        <v>41</v>
      </c>
      <c r="I2024" s="360" t="s">
        <v>219</v>
      </c>
      <c r="J2024" s="360" t="s">
        <v>1139</v>
      </c>
      <c r="K2024" s="360" t="s">
        <v>1171</v>
      </c>
      <c r="L2024" s="360" t="s">
        <v>32</v>
      </c>
      <c r="M2024" s="361">
        <v>76784400</v>
      </c>
    </row>
    <row r="2025" spans="1:13">
      <c r="A2025" s="360" t="s">
        <v>12404</v>
      </c>
      <c r="B2025" s="360" t="s">
        <v>2388</v>
      </c>
      <c r="C2025" s="360" t="s">
        <v>920</v>
      </c>
      <c r="D2025" s="360">
        <v>4014</v>
      </c>
      <c r="E2025" s="360" t="s">
        <v>1151</v>
      </c>
      <c r="F2025" s="360" t="s">
        <v>552</v>
      </c>
      <c r="G2025" s="360" t="s">
        <v>298</v>
      </c>
      <c r="H2025" s="360" t="s">
        <v>41</v>
      </c>
      <c r="I2025" s="360" t="s">
        <v>219</v>
      </c>
      <c r="J2025" s="360" t="s">
        <v>1139</v>
      </c>
      <c r="K2025" s="360" t="s">
        <v>290</v>
      </c>
      <c r="L2025" s="360" t="s">
        <v>32</v>
      </c>
      <c r="M2025" s="361">
        <v>76784400</v>
      </c>
    </row>
    <row r="2026" spans="1:13">
      <c r="A2026" s="360" t="s">
        <v>12405</v>
      </c>
      <c r="B2026" s="360" t="s">
        <v>2389</v>
      </c>
      <c r="C2026" s="360" t="s">
        <v>920</v>
      </c>
      <c r="D2026" s="360">
        <v>4014</v>
      </c>
      <c r="E2026" s="360" t="s">
        <v>1151</v>
      </c>
      <c r="F2026" s="360" t="s">
        <v>552</v>
      </c>
      <c r="G2026" s="360" t="s">
        <v>298</v>
      </c>
      <c r="H2026" s="360" t="s">
        <v>41</v>
      </c>
      <c r="I2026" s="360" t="s">
        <v>219</v>
      </c>
      <c r="J2026" s="360" t="s">
        <v>1139</v>
      </c>
      <c r="K2026" s="360" t="s">
        <v>291</v>
      </c>
      <c r="L2026" s="360" t="s">
        <v>32</v>
      </c>
      <c r="M2026" s="361">
        <v>64980300</v>
      </c>
    </row>
    <row r="2027" spans="1:13">
      <c r="A2027" s="360" t="s">
        <v>12406</v>
      </c>
      <c r="B2027" s="360" t="s">
        <v>2390</v>
      </c>
      <c r="C2027" s="360" t="s">
        <v>920</v>
      </c>
      <c r="D2027" s="360">
        <v>4014</v>
      </c>
      <c r="E2027" s="360" t="s">
        <v>1151</v>
      </c>
      <c r="F2027" s="360" t="s">
        <v>552</v>
      </c>
      <c r="G2027" s="360" t="s">
        <v>298</v>
      </c>
      <c r="H2027" s="360" t="s">
        <v>41</v>
      </c>
      <c r="I2027" s="360" t="s">
        <v>219</v>
      </c>
      <c r="J2027" s="360" t="s">
        <v>1139</v>
      </c>
      <c r="K2027" s="360" t="s">
        <v>1170</v>
      </c>
      <c r="L2027" s="360" t="s">
        <v>218</v>
      </c>
      <c r="M2027" s="361">
        <v>230353200</v>
      </c>
    </row>
    <row r="2028" spans="1:13">
      <c r="A2028" s="360" t="s">
        <v>12407</v>
      </c>
      <c r="B2028" s="360" t="s">
        <v>2391</v>
      </c>
      <c r="C2028" s="360" t="s">
        <v>920</v>
      </c>
      <c r="D2028" s="360">
        <v>4014</v>
      </c>
      <c r="E2028" s="360" t="s">
        <v>1151</v>
      </c>
      <c r="F2028" s="360" t="s">
        <v>552</v>
      </c>
      <c r="G2028" s="360" t="s">
        <v>298</v>
      </c>
      <c r="H2028" s="360" t="s">
        <v>41</v>
      </c>
      <c r="I2028" s="360" t="s">
        <v>219</v>
      </c>
      <c r="J2028" s="360" t="s">
        <v>1139</v>
      </c>
      <c r="K2028" s="360" t="s">
        <v>1171</v>
      </c>
      <c r="L2028" s="360" t="s">
        <v>218</v>
      </c>
      <c r="M2028" s="361">
        <v>201986400</v>
      </c>
    </row>
    <row r="2029" spans="1:13">
      <c r="A2029" s="360" t="s">
        <v>12408</v>
      </c>
      <c r="B2029" s="360" t="s">
        <v>2392</v>
      </c>
      <c r="C2029" s="360" t="s">
        <v>920</v>
      </c>
      <c r="D2029" s="360">
        <v>4014</v>
      </c>
      <c r="E2029" s="360" t="s">
        <v>1151</v>
      </c>
      <c r="F2029" s="360" t="s">
        <v>552</v>
      </c>
      <c r="G2029" s="360" t="s">
        <v>298</v>
      </c>
      <c r="H2029" s="360" t="s">
        <v>41</v>
      </c>
      <c r="I2029" s="360" t="s">
        <v>219</v>
      </c>
      <c r="J2029" s="360" t="s">
        <v>1139</v>
      </c>
      <c r="K2029" s="360" t="s">
        <v>290</v>
      </c>
      <c r="L2029" s="360" t="s">
        <v>218</v>
      </c>
      <c r="M2029" s="361">
        <v>194894700</v>
      </c>
    </row>
    <row r="2030" spans="1:13">
      <c r="A2030" s="360" t="s">
        <v>12409</v>
      </c>
      <c r="B2030" s="360" t="s">
        <v>2393</v>
      </c>
      <c r="C2030" s="360" t="s">
        <v>920</v>
      </c>
      <c r="D2030" s="360">
        <v>4014</v>
      </c>
      <c r="E2030" s="360" t="s">
        <v>1151</v>
      </c>
      <c r="F2030" s="360" t="s">
        <v>552</v>
      </c>
      <c r="G2030" s="360" t="s">
        <v>298</v>
      </c>
      <c r="H2030" s="360" t="s">
        <v>41</v>
      </c>
      <c r="I2030" s="360" t="s">
        <v>219</v>
      </c>
      <c r="J2030" s="360" t="s">
        <v>1139</v>
      </c>
      <c r="K2030" s="360" t="s">
        <v>291</v>
      </c>
      <c r="L2030" s="360" t="s">
        <v>218</v>
      </c>
      <c r="M2030" s="361">
        <v>166574100</v>
      </c>
    </row>
    <row r="2031" spans="1:13">
      <c r="A2031" s="360" t="s">
        <v>12410</v>
      </c>
      <c r="B2031" s="360" t="s">
        <v>2382</v>
      </c>
      <c r="C2031" s="360" t="s">
        <v>920</v>
      </c>
      <c r="D2031" s="360">
        <v>4014</v>
      </c>
      <c r="E2031" s="360" t="s">
        <v>1151</v>
      </c>
      <c r="F2031" s="360" t="s">
        <v>552</v>
      </c>
      <c r="G2031" s="360" t="s">
        <v>298</v>
      </c>
      <c r="H2031" s="360" t="s">
        <v>41</v>
      </c>
      <c r="I2031" s="360" t="s">
        <v>44</v>
      </c>
      <c r="J2031" s="360" t="s">
        <v>1140</v>
      </c>
      <c r="K2031" s="360" t="s">
        <v>1170</v>
      </c>
      <c r="L2031" s="360" t="s">
        <v>34</v>
      </c>
      <c r="M2031" s="361">
        <v>153545700</v>
      </c>
    </row>
    <row r="2032" spans="1:13">
      <c r="A2032" s="360" t="s">
        <v>12411</v>
      </c>
      <c r="B2032" s="360" t="s">
        <v>2383</v>
      </c>
      <c r="C2032" s="360" t="s">
        <v>920</v>
      </c>
      <c r="D2032" s="360">
        <v>4014</v>
      </c>
      <c r="E2032" s="360" t="s">
        <v>1151</v>
      </c>
      <c r="F2032" s="360" t="s">
        <v>552</v>
      </c>
      <c r="G2032" s="360" t="s">
        <v>298</v>
      </c>
      <c r="H2032" s="360" t="s">
        <v>41</v>
      </c>
      <c r="I2032" s="360" t="s">
        <v>44</v>
      </c>
      <c r="J2032" s="360" t="s">
        <v>1140</v>
      </c>
      <c r="K2032" s="360" t="s">
        <v>1171</v>
      </c>
      <c r="L2032" s="360" t="s">
        <v>34</v>
      </c>
      <c r="M2032" s="361">
        <v>134649900</v>
      </c>
    </row>
    <row r="2033" spans="1:13">
      <c r="A2033" s="360" t="s">
        <v>12412</v>
      </c>
      <c r="B2033" s="360" t="s">
        <v>2384</v>
      </c>
      <c r="C2033" s="360" t="s">
        <v>920</v>
      </c>
      <c r="D2033" s="360">
        <v>4014</v>
      </c>
      <c r="E2033" s="360" t="s">
        <v>1151</v>
      </c>
      <c r="F2033" s="360" t="s">
        <v>552</v>
      </c>
      <c r="G2033" s="360" t="s">
        <v>298</v>
      </c>
      <c r="H2033" s="360" t="s">
        <v>41</v>
      </c>
      <c r="I2033" s="360" t="s">
        <v>44</v>
      </c>
      <c r="J2033" s="360" t="s">
        <v>1140</v>
      </c>
      <c r="K2033" s="360" t="s">
        <v>290</v>
      </c>
      <c r="L2033" s="360" t="s">
        <v>34</v>
      </c>
      <c r="M2033" s="361">
        <v>129914400</v>
      </c>
    </row>
    <row r="2034" spans="1:13">
      <c r="A2034" s="360" t="s">
        <v>12413</v>
      </c>
      <c r="B2034" s="360" t="s">
        <v>2385</v>
      </c>
      <c r="C2034" s="360" t="s">
        <v>920</v>
      </c>
      <c r="D2034" s="360">
        <v>4014</v>
      </c>
      <c r="E2034" s="360" t="s">
        <v>1151</v>
      </c>
      <c r="F2034" s="360" t="s">
        <v>552</v>
      </c>
      <c r="G2034" s="360" t="s">
        <v>298</v>
      </c>
      <c r="H2034" s="360" t="s">
        <v>41</v>
      </c>
      <c r="I2034" s="360" t="s">
        <v>44</v>
      </c>
      <c r="J2034" s="360" t="s">
        <v>1140</v>
      </c>
      <c r="K2034" s="360" t="s">
        <v>291</v>
      </c>
      <c r="L2034" s="360" t="s">
        <v>34</v>
      </c>
      <c r="M2034" s="361">
        <v>111041700</v>
      </c>
    </row>
    <row r="2035" spans="1:13">
      <c r="A2035" s="360" t="s">
        <v>12414</v>
      </c>
      <c r="B2035" s="360" t="s">
        <v>2386</v>
      </c>
      <c r="C2035" s="360" t="s">
        <v>920</v>
      </c>
      <c r="D2035" s="360">
        <v>4014</v>
      </c>
      <c r="E2035" s="360" t="s">
        <v>1151</v>
      </c>
      <c r="F2035" s="360" t="s">
        <v>552</v>
      </c>
      <c r="G2035" s="360" t="s">
        <v>298</v>
      </c>
      <c r="H2035" s="360" t="s">
        <v>41</v>
      </c>
      <c r="I2035" s="360" t="s">
        <v>44</v>
      </c>
      <c r="J2035" s="360" t="s">
        <v>1140</v>
      </c>
      <c r="K2035" s="360" t="s">
        <v>1170</v>
      </c>
      <c r="L2035" s="360" t="s">
        <v>32</v>
      </c>
      <c r="M2035" s="361">
        <v>88588500</v>
      </c>
    </row>
    <row r="2036" spans="1:13">
      <c r="A2036" s="360" t="s">
        <v>12415</v>
      </c>
      <c r="B2036" s="360" t="s">
        <v>2387</v>
      </c>
      <c r="C2036" s="360" t="s">
        <v>920</v>
      </c>
      <c r="D2036" s="360">
        <v>4014</v>
      </c>
      <c r="E2036" s="360" t="s">
        <v>1151</v>
      </c>
      <c r="F2036" s="360" t="s">
        <v>552</v>
      </c>
      <c r="G2036" s="360" t="s">
        <v>298</v>
      </c>
      <c r="H2036" s="360" t="s">
        <v>41</v>
      </c>
      <c r="I2036" s="360" t="s">
        <v>44</v>
      </c>
      <c r="J2036" s="360" t="s">
        <v>1140</v>
      </c>
      <c r="K2036" s="360" t="s">
        <v>1171</v>
      </c>
      <c r="L2036" s="360" t="s">
        <v>32</v>
      </c>
      <c r="M2036" s="361">
        <v>76784400</v>
      </c>
    </row>
    <row r="2037" spans="1:13">
      <c r="A2037" s="360" t="s">
        <v>12416</v>
      </c>
      <c r="B2037" s="360" t="s">
        <v>2388</v>
      </c>
      <c r="C2037" s="360" t="s">
        <v>920</v>
      </c>
      <c r="D2037" s="360">
        <v>4014</v>
      </c>
      <c r="E2037" s="360" t="s">
        <v>1151</v>
      </c>
      <c r="F2037" s="360" t="s">
        <v>552</v>
      </c>
      <c r="G2037" s="360" t="s">
        <v>298</v>
      </c>
      <c r="H2037" s="360" t="s">
        <v>41</v>
      </c>
      <c r="I2037" s="360" t="s">
        <v>44</v>
      </c>
      <c r="J2037" s="360" t="s">
        <v>1140</v>
      </c>
      <c r="K2037" s="360" t="s">
        <v>290</v>
      </c>
      <c r="L2037" s="360" t="s">
        <v>32</v>
      </c>
      <c r="M2037" s="361">
        <v>76784400</v>
      </c>
    </row>
    <row r="2038" spans="1:13">
      <c r="A2038" s="360" t="s">
        <v>12417</v>
      </c>
      <c r="B2038" s="360" t="s">
        <v>2389</v>
      </c>
      <c r="C2038" s="360" t="s">
        <v>920</v>
      </c>
      <c r="D2038" s="360">
        <v>4014</v>
      </c>
      <c r="E2038" s="360" t="s">
        <v>1151</v>
      </c>
      <c r="F2038" s="360" t="s">
        <v>552</v>
      </c>
      <c r="G2038" s="360" t="s">
        <v>298</v>
      </c>
      <c r="H2038" s="360" t="s">
        <v>41</v>
      </c>
      <c r="I2038" s="360" t="s">
        <v>44</v>
      </c>
      <c r="J2038" s="360" t="s">
        <v>1140</v>
      </c>
      <c r="K2038" s="360" t="s">
        <v>291</v>
      </c>
      <c r="L2038" s="360" t="s">
        <v>32</v>
      </c>
      <c r="M2038" s="361">
        <v>64980300</v>
      </c>
    </row>
    <row r="2039" spans="1:13">
      <c r="A2039" s="360" t="s">
        <v>12418</v>
      </c>
      <c r="B2039" s="360" t="s">
        <v>2390</v>
      </c>
      <c r="C2039" s="360" t="s">
        <v>920</v>
      </c>
      <c r="D2039" s="360">
        <v>4014</v>
      </c>
      <c r="E2039" s="360" t="s">
        <v>1151</v>
      </c>
      <c r="F2039" s="360" t="s">
        <v>552</v>
      </c>
      <c r="G2039" s="360" t="s">
        <v>298</v>
      </c>
      <c r="H2039" s="360" t="s">
        <v>41</v>
      </c>
      <c r="I2039" s="360" t="s">
        <v>44</v>
      </c>
      <c r="J2039" s="360" t="s">
        <v>1140</v>
      </c>
      <c r="K2039" s="360" t="s">
        <v>1170</v>
      </c>
      <c r="L2039" s="360" t="s">
        <v>218</v>
      </c>
      <c r="M2039" s="361">
        <v>230353200</v>
      </c>
    </row>
    <row r="2040" spans="1:13">
      <c r="A2040" s="360" t="s">
        <v>12419</v>
      </c>
      <c r="B2040" s="360" t="s">
        <v>2391</v>
      </c>
      <c r="C2040" s="360" t="s">
        <v>920</v>
      </c>
      <c r="D2040" s="360">
        <v>4014</v>
      </c>
      <c r="E2040" s="360" t="s">
        <v>1151</v>
      </c>
      <c r="F2040" s="360" t="s">
        <v>552</v>
      </c>
      <c r="G2040" s="360" t="s">
        <v>298</v>
      </c>
      <c r="H2040" s="360" t="s">
        <v>41</v>
      </c>
      <c r="I2040" s="360" t="s">
        <v>44</v>
      </c>
      <c r="J2040" s="360" t="s">
        <v>1140</v>
      </c>
      <c r="K2040" s="360" t="s">
        <v>1171</v>
      </c>
      <c r="L2040" s="360" t="s">
        <v>218</v>
      </c>
      <c r="M2040" s="361">
        <v>201986400</v>
      </c>
    </row>
    <row r="2041" spans="1:13">
      <c r="A2041" s="360" t="s">
        <v>12420</v>
      </c>
      <c r="B2041" s="360" t="s">
        <v>2392</v>
      </c>
      <c r="C2041" s="360" t="s">
        <v>920</v>
      </c>
      <c r="D2041" s="360">
        <v>4014</v>
      </c>
      <c r="E2041" s="360" t="s">
        <v>1151</v>
      </c>
      <c r="F2041" s="360" t="s">
        <v>552</v>
      </c>
      <c r="G2041" s="360" t="s">
        <v>298</v>
      </c>
      <c r="H2041" s="360" t="s">
        <v>41</v>
      </c>
      <c r="I2041" s="360" t="s">
        <v>44</v>
      </c>
      <c r="J2041" s="360" t="s">
        <v>1140</v>
      </c>
      <c r="K2041" s="360" t="s">
        <v>290</v>
      </c>
      <c r="L2041" s="360" t="s">
        <v>218</v>
      </c>
      <c r="M2041" s="361">
        <v>194894700</v>
      </c>
    </row>
    <row r="2042" spans="1:13">
      <c r="A2042" s="360" t="s">
        <v>12421</v>
      </c>
      <c r="B2042" s="360" t="s">
        <v>2393</v>
      </c>
      <c r="C2042" s="360" t="s">
        <v>920</v>
      </c>
      <c r="D2042" s="360">
        <v>4014</v>
      </c>
      <c r="E2042" s="360" t="s">
        <v>1151</v>
      </c>
      <c r="F2042" s="360" t="s">
        <v>552</v>
      </c>
      <c r="G2042" s="360" t="s">
        <v>298</v>
      </c>
      <c r="H2042" s="360" t="s">
        <v>41</v>
      </c>
      <c r="I2042" s="360" t="s">
        <v>44</v>
      </c>
      <c r="J2042" s="360" t="s">
        <v>1140</v>
      </c>
      <c r="K2042" s="360" t="s">
        <v>291</v>
      </c>
      <c r="L2042" s="360" t="s">
        <v>218</v>
      </c>
      <c r="M2042" s="361">
        <v>166574100</v>
      </c>
    </row>
    <row r="2043" spans="1:13">
      <c r="A2043" s="360" t="s">
        <v>12422</v>
      </c>
      <c r="B2043" s="360" t="s">
        <v>2382</v>
      </c>
      <c r="C2043" s="360" t="s">
        <v>920</v>
      </c>
      <c r="D2043" s="360">
        <v>4014</v>
      </c>
      <c r="E2043" s="360" t="s">
        <v>1151</v>
      </c>
      <c r="F2043" s="360" t="s">
        <v>552</v>
      </c>
      <c r="G2043" s="360" t="s">
        <v>298</v>
      </c>
      <c r="H2043" s="360" t="s">
        <v>41</v>
      </c>
      <c r="I2043" s="360" t="s">
        <v>46</v>
      </c>
      <c r="J2043" s="360" t="s">
        <v>1135</v>
      </c>
      <c r="K2043" s="360" t="s">
        <v>1170</v>
      </c>
      <c r="L2043" s="360" t="s">
        <v>34</v>
      </c>
      <c r="M2043" s="361">
        <v>153545700</v>
      </c>
    </row>
    <row r="2044" spans="1:13">
      <c r="A2044" s="360" t="s">
        <v>12423</v>
      </c>
      <c r="B2044" s="360" t="s">
        <v>2383</v>
      </c>
      <c r="C2044" s="360" t="s">
        <v>920</v>
      </c>
      <c r="D2044" s="360">
        <v>4014</v>
      </c>
      <c r="E2044" s="360" t="s">
        <v>1151</v>
      </c>
      <c r="F2044" s="360" t="s">
        <v>552</v>
      </c>
      <c r="G2044" s="360" t="s">
        <v>298</v>
      </c>
      <c r="H2044" s="360" t="s">
        <v>41</v>
      </c>
      <c r="I2044" s="360" t="s">
        <v>46</v>
      </c>
      <c r="J2044" s="360" t="s">
        <v>1135</v>
      </c>
      <c r="K2044" s="360" t="s">
        <v>1171</v>
      </c>
      <c r="L2044" s="360" t="s">
        <v>34</v>
      </c>
      <c r="M2044" s="361">
        <v>134649900</v>
      </c>
    </row>
    <row r="2045" spans="1:13">
      <c r="A2045" s="360" t="s">
        <v>12424</v>
      </c>
      <c r="B2045" s="360" t="s">
        <v>2384</v>
      </c>
      <c r="C2045" s="360" t="s">
        <v>920</v>
      </c>
      <c r="D2045" s="360">
        <v>4014</v>
      </c>
      <c r="E2045" s="360" t="s">
        <v>1151</v>
      </c>
      <c r="F2045" s="360" t="s">
        <v>552</v>
      </c>
      <c r="G2045" s="360" t="s">
        <v>298</v>
      </c>
      <c r="H2045" s="360" t="s">
        <v>41</v>
      </c>
      <c r="I2045" s="360" t="s">
        <v>46</v>
      </c>
      <c r="J2045" s="360" t="s">
        <v>1135</v>
      </c>
      <c r="K2045" s="360" t="s">
        <v>290</v>
      </c>
      <c r="L2045" s="360" t="s">
        <v>34</v>
      </c>
      <c r="M2045" s="361">
        <v>129914400</v>
      </c>
    </row>
    <row r="2046" spans="1:13">
      <c r="A2046" s="360" t="s">
        <v>12425</v>
      </c>
      <c r="B2046" s="360" t="s">
        <v>2385</v>
      </c>
      <c r="C2046" s="360" t="s">
        <v>920</v>
      </c>
      <c r="D2046" s="360">
        <v>4014</v>
      </c>
      <c r="E2046" s="360" t="s">
        <v>1151</v>
      </c>
      <c r="F2046" s="360" t="s">
        <v>552</v>
      </c>
      <c r="G2046" s="360" t="s">
        <v>298</v>
      </c>
      <c r="H2046" s="360" t="s">
        <v>41</v>
      </c>
      <c r="I2046" s="360" t="s">
        <v>46</v>
      </c>
      <c r="J2046" s="360" t="s">
        <v>1135</v>
      </c>
      <c r="K2046" s="360" t="s">
        <v>291</v>
      </c>
      <c r="L2046" s="360" t="s">
        <v>34</v>
      </c>
      <c r="M2046" s="361">
        <v>111041700</v>
      </c>
    </row>
    <row r="2047" spans="1:13">
      <c r="A2047" s="360" t="s">
        <v>12426</v>
      </c>
      <c r="B2047" s="360" t="s">
        <v>2386</v>
      </c>
      <c r="C2047" s="360" t="s">
        <v>920</v>
      </c>
      <c r="D2047" s="360">
        <v>4014</v>
      </c>
      <c r="E2047" s="360" t="s">
        <v>1151</v>
      </c>
      <c r="F2047" s="360" t="s">
        <v>552</v>
      </c>
      <c r="G2047" s="360" t="s">
        <v>298</v>
      </c>
      <c r="H2047" s="360" t="s">
        <v>41</v>
      </c>
      <c r="I2047" s="360" t="s">
        <v>46</v>
      </c>
      <c r="J2047" s="360" t="s">
        <v>1135</v>
      </c>
      <c r="K2047" s="360" t="s">
        <v>1170</v>
      </c>
      <c r="L2047" s="360" t="s">
        <v>32</v>
      </c>
      <c r="M2047" s="361">
        <v>88588500</v>
      </c>
    </row>
    <row r="2048" spans="1:13">
      <c r="A2048" s="360" t="s">
        <v>12427</v>
      </c>
      <c r="B2048" s="360" t="s">
        <v>2387</v>
      </c>
      <c r="C2048" s="360" t="s">
        <v>920</v>
      </c>
      <c r="D2048" s="360">
        <v>4014</v>
      </c>
      <c r="E2048" s="360" t="s">
        <v>1151</v>
      </c>
      <c r="F2048" s="360" t="s">
        <v>552</v>
      </c>
      <c r="G2048" s="360" t="s">
        <v>298</v>
      </c>
      <c r="H2048" s="360" t="s">
        <v>41</v>
      </c>
      <c r="I2048" s="360" t="s">
        <v>46</v>
      </c>
      <c r="J2048" s="360" t="s">
        <v>1135</v>
      </c>
      <c r="K2048" s="360" t="s">
        <v>1171</v>
      </c>
      <c r="L2048" s="360" t="s">
        <v>32</v>
      </c>
      <c r="M2048" s="361">
        <v>76784400</v>
      </c>
    </row>
    <row r="2049" spans="1:13">
      <c r="A2049" s="360" t="s">
        <v>12428</v>
      </c>
      <c r="B2049" s="360" t="s">
        <v>2388</v>
      </c>
      <c r="C2049" s="360" t="s">
        <v>920</v>
      </c>
      <c r="D2049" s="360">
        <v>4014</v>
      </c>
      <c r="E2049" s="360" t="s">
        <v>1151</v>
      </c>
      <c r="F2049" s="360" t="s">
        <v>552</v>
      </c>
      <c r="G2049" s="360" t="s">
        <v>298</v>
      </c>
      <c r="H2049" s="360" t="s">
        <v>41</v>
      </c>
      <c r="I2049" s="360" t="s">
        <v>46</v>
      </c>
      <c r="J2049" s="360" t="s">
        <v>1135</v>
      </c>
      <c r="K2049" s="360" t="s">
        <v>290</v>
      </c>
      <c r="L2049" s="360" t="s">
        <v>32</v>
      </c>
      <c r="M2049" s="361">
        <v>76784400</v>
      </c>
    </row>
    <row r="2050" spans="1:13">
      <c r="A2050" s="360" t="s">
        <v>12429</v>
      </c>
      <c r="B2050" s="360" t="s">
        <v>2389</v>
      </c>
      <c r="C2050" s="360" t="s">
        <v>920</v>
      </c>
      <c r="D2050" s="360">
        <v>4014</v>
      </c>
      <c r="E2050" s="360" t="s">
        <v>1151</v>
      </c>
      <c r="F2050" s="360" t="s">
        <v>552</v>
      </c>
      <c r="G2050" s="360" t="s">
        <v>298</v>
      </c>
      <c r="H2050" s="360" t="s">
        <v>41</v>
      </c>
      <c r="I2050" s="360" t="s">
        <v>46</v>
      </c>
      <c r="J2050" s="360" t="s">
        <v>1135</v>
      </c>
      <c r="K2050" s="360" t="s">
        <v>291</v>
      </c>
      <c r="L2050" s="360" t="s">
        <v>32</v>
      </c>
      <c r="M2050" s="361">
        <v>64980300</v>
      </c>
    </row>
    <row r="2051" spans="1:13">
      <c r="A2051" s="360" t="s">
        <v>12430</v>
      </c>
      <c r="B2051" s="360" t="s">
        <v>2390</v>
      </c>
      <c r="C2051" s="360" t="s">
        <v>920</v>
      </c>
      <c r="D2051" s="360">
        <v>4014</v>
      </c>
      <c r="E2051" s="360" t="s">
        <v>1151</v>
      </c>
      <c r="F2051" s="360" t="s">
        <v>552</v>
      </c>
      <c r="G2051" s="360" t="s">
        <v>298</v>
      </c>
      <c r="H2051" s="360" t="s">
        <v>41</v>
      </c>
      <c r="I2051" s="360" t="s">
        <v>46</v>
      </c>
      <c r="J2051" s="360" t="s">
        <v>1135</v>
      </c>
      <c r="K2051" s="360" t="s">
        <v>1170</v>
      </c>
      <c r="L2051" s="360" t="s">
        <v>218</v>
      </c>
      <c r="M2051" s="361">
        <v>230353200</v>
      </c>
    </row>
    <row r="2052" spans="1:13">
      <c r="A2052" s="360" t="s">
        <v>12431</v>
      </c>
      <c r="B2052" s="360" t="s">
        <v>2391</v>
      </c>
      <c r="C2052" s="360" t="s">
        <v>920</v>
      </c>
      <c r="D2052" s="360">
        <v>4014</v>
      </c>
      <c r="E2052" s="360" t="s">
        <v>1151</v>
      </c>
      <c r="F2052" s="360" t="s">
        <v>552</v>
      </c>
      <c r="G2052" s="360" t="s">
        <v>298</v>
      </c>
      <c r="H2052" s="360" t="s">
        <v>41</v>
      </c>
      <c r="I2052" s="360" t="s">
        <v>46</v>
      </c>
      <c r="J2052" s="360" t="s">
        <v>1135</v>
      </c>
      <c r="K2052" s="360" t="s">
        <v>1171</v>
      </c>
      <c r="L2052" s="360" t="s">
        <v>218</v>
      </c>
      <c r="M2052" s="361">
        <v>201986400</v>
      </c>
    </row>
    <row r="2053" spans="1:13">
      <c r="A2053" s="360" t="s">
        <v>12432</v>
      </c>
      <c r="B2053" s="360" t="s">
        <v>2392</v>
      </c>
      <c r="C2053" s="360" t="s">
        <v>920</v>
      </c>
      <c r="D2053" s="360">
        <v>4014</v>
      </c>
      <c r="E2053" s="360" t="s">
        <v>1151</v>
      </c>
      <c r="F2053" s="360" t="s">
        <v>552</v>
      </c>
      <c r="G2053" s="360" t="s">
        <v>298</v>
      </c>
      <c r="H2053" s="360" t="s">
        <v>41</v>
      </c>
      <c r="I2053" s="360" t="s">
        <v>46</v>
      </c>
      <c r="J2053" s="360" t="s">
        <v>1135</v>
      </c>
      <c r="K2053" s="360" t="s">
        <v>290</v>
      </c>
      <c r="L2053" s="360" t="s">
        <v>218</v>
      </c>
      <c r="M2053" s="361">
        <v>194894700</v>
      </c>
    </row>
    <row r="2054" spans="1:13">
      <c r="A2054" s="360" t="s">
        <v>12433</v>
      </c>
      <c r="B2054" s="360" t="s">
        <v>2393</v>
      </c>
      <c r="C2054" s="360" t="s">
        <v>920</v>
      </c>
      <c r="D2054" s="360">
        <v>4014</v>
      </c>
      <c r="E2054" s="360" t="s">
        <v>1151</v>
      </c>
      <c r="F2054" s="360" t="s">
        <v>552</v>
      </c>
      <c r="G2054" s="360" t="s">
        <v>298</v>
      </c>
      <c r="H2054" s="360" t="s">
        <v>41</v>
      </c>
      <c r="I2054" s="360" t="s">
        <v>46</v>
      </c>
      <c r="J2054" s="360" t="s">
        <v>1135</v>
      </c>
      <c r="K2054" s="360" t="s">
        <v>291</v>
      </c>
      <c r="L2054" s="360" t="s">
        <v>218</v>
      </c>
      <c r="M2054" s="361">
        <v>166574100</v>
      </c>
    </row>
    <row r="2055" spans="1:13">
      <c r="A2055" s="360" t="s">
        <v>12434</v>
      </c>
      <c r="B2055" s="360" t="s">
        <v>2382</v>
      </c>
      <c r="C2055" s="360" t="s">
        <v>920</v>
      </c>
      <c r="D2055" s="360">
        <v>4014</v>
      </c>
      <c r="E2055" s="360" t="s">
        <v>1151</v>
      </c>
      <c r="F2055" s="360" t="s">
        <v>552</v>
      </c>
      <c r="G2055" s="360" t="s">
        <v>298</v>
      </c>
      <c r="H2055" s="360" t="s">
        <v>41</v>
      </c>
      <c r="I2055" s="360" t="s">
        <v>221</v>
      </c>
      <c r="J2055" s="360" t="s">
        <v>1130</v>
      </c>
      <c r="K2055" s="360" t="s">
        <v>1170</v>
      </c>
      <c r="L2055" s="360" t="s">
        <v>34</v>
      </c>
      <c r="M2055" s="361">
        <v>153545700</v>
      </c>
    </row>
    <row r="2056" spans="1:13">
      <c r="A2056" s="360" t="s">
        <v>12435</v>
      </c>
      <c r="B2056" s="360" t="s">
        <v>2383</v>
      </c>
      <c r="C2056" s="360" t="s">
        <v>920</v>
      </c>
      <c r="D2056" s="360">
        <v>4014</v>
      </c>
      <c r="E2056" s="360" t="s">
        <v>1151</v>
      </c>
      <c r="F2056" s="360" t="s">
        <v>552</v>
      </c>
      <c r="G2056" s="360" t="s">
        <v>298</v>
      </c>
      <c r="H2056" s="360" t="s">
        <v>41</v>
      </c>
      <c r="I2056" s="360" t="s">
        <v>221</v>
      </c>
      <c r="J2056" s="360" t="s">
        <v>1130</v>
      </c>
      <c r="K2056" s="360" t="s">
        <v>1171</v>
      </c>
      <c r="L2056" s="360" t="s">
        <v>34</v>
      </c>
      <c r="M2056" s="361">
        <v>134649900</v>
      </c>
    </row>
    <row r="2057" spans="1:13">
      <c r="A2057" s="360" t="s">
        <v>12436</v>
      </c>
      <c r="B2057" s="360" t="s">
        <v>2384</v>
      </c>
      <c r="C2057" s="360" t="s">
        <v>920</v>
      </c>
      <c r="D2057" s="360">
        <v>4014</v>
      </c>
      <c r="E2057" s="360" t="s">
        <v>1151</v>
      </c>
      <c r="F2057" s="360" t="s">
        <v>552</v>
      </c>
      <c r="G2057" s="360" t="s">
        <v>298</v>
      </c>
      <c r="H2057" s="360" t="s">
        <v>41</v>
      </c>
      <c r="I2057" s="360" t="s">
        <v>221</v>
      </c>
      <c r="J2057" s="360" t="s">
        <v>1130</v>
      </c>
      <c r="K2057" s="360" t="s">
        <v>290</v>
      </c>
      <c r="L2057" s="360" t="s">
        <v>34</v>
      </c>
      <c r="M2057" s="361">
        <v>129914400</v>
      </c>
    </row>
    <row r="2058" spans="1:13">
      <c r="A2058" s="360" t="s">
        <v>12437</v>
      </c>
      <c r="B2058" s="360" t="s">
        <v>2385</v>
      </c>
      <c r="C2058" s="360" t="s">
        <v>920</v>
      </c>
      <c r="D2058" s="360">
        <v>4014</v>
      </c>
      <c r="E2058" s="360" t="s">
        <v>1151</v>
      </c>
      <c r="F2058" s="360" t="s">
        <v>552</v>
      </c>
      <c r="G2058" s="360" t="s">
        <v>298</v>
      </c>
      <c r="H2058" s="360" t="s">
        <v>41</v>
      </c>
      <c r="I2058" s="360" t="s">
        <v>221</v>
      </c>
      <c r="J2058" s="360" t="s">
        <v>1130</v>
      </c>
      <c r="K2058" s="360" t="s">
        <v>291</v>
      </c>
      <c r="L2058" s="360" t="s">
        <v>34</v>
      </c>
      <c r="M2058" s="361">
        <v>111041700</v>
      </c>
    </row>
    <row r="2059" spans="1:13">
      <c r="A2059" s="360" t="s">
        <v>12438</v>
      </c>
      <c r="B2059" s="360" t="s">
        <v>2386</v>
      </c>
      <c r="C2059" s="360" t="s">
        <v>920</v>
      </c>
      <c r="D2059" s="360">
        <v>4014</v>
      </c>
      <c r="E2059" s="360" t="s">
        <v>1151</v>
      </c>
      <c r="F2059" s="360" t="s">
        <v>552</v>
      </c>
      <c r="G2059" s="360" t="s">
        <v>298</v>
      </c>
      <c r="H2059" s="360" t="s">
        <v>41</v>
      </c>
      <c r="I2059" s="360" t="s">
        <v>221</v>
      </c>
      <c r="J2059" s="360" t="s">
        <v>1130</v>
      </c>
      <c r="K2059" s="360" t="s">
        <v>1170</v>
      </c>
      <c r="L2059" s="360" t="s">
        <v>32</v>
      </c>
      <c r="M2059" s="361">
        <v>88588500</v>
      </c>
    </row>
    <row r="2060" spans="1:13">
      <c r="A2060" s="360" t="s">
        <v>12439</v>
      </c>
      <c r="B2060" s="360" t="s">
        <v>2387</v>
      </c>
      <c r="C2060" s="360" t="s">
        <v>920</v>
      </c>
      <c r="D2060" s="360">
        <v>4014</v>
      </c>
      <c r="E2060" s="360" t="s">
        <v>1151</v>
      </c>
      <c r="F2060" s="360" t="s">
        <v>552</v>
      </c>
      <c r="G2060" s="360" t="s">
        <v>298</v>
      </c>
      <c r="H2060" s="360" t="s">
        <v>41</v>
      </c>
      <c r="I2060" s="360" t="s">
        <v>221</v>
      </c>
      <c r="J2060" s="360" t="s">
        <v>1130</v>
      </c>
      <c r="K2060" s="360" t="s">
        <v>1171</v>
      </c>
      <c r="L2060" s="360" t="s">
        <v>32</v>
      </c>
      <c r="M2060" s="361">
        <v>76784400</v>
      </c>
    </row>
    <row r="2061" spans="1:13">
      <c r="A2061" s="360" t="s">
        <v>12440</v>
      </c>
      <c r="B2061" s="360" t="s">
        <v>2388</v>
      </c>
      <c r="C2061" s="360" t="s">
        <v>920</v>
      </c>
      <c r="D2061" s="360">
        <v>4014</v>
      </c>
      <c r="E2061" s="360" t="s">
        <v>1151</v>
      </c>
      <c r="F2061" s="360" t="s">
        <v>552</v>
      </c>
      <c r="G2061" s="360" t="s">
        <v>298</v>
      </c>
      <c r="H2061" s="360" t="s">
        <v>41</v>
      </c>
      <c r="I2061" s="360" t="s">
        <v>221</v>
      </c>
      <c r="J2061" s="360" t="s">
        <v>1130</v>
      </c>
      <c r="K2061" s="360" t="s">
        <v>290</v>
      </c>
      <c r="L2061" s="360" t="s">
        <v>32</v>
      </c>
      <c r="M2061" s="361">
        <v>76784400</v>
      </c>
    </row>
    <row r="2062" spans="1:13">
      <c r="A2062" s="360" t="s">
        <v>12441</v>
      </c>
      <c r="B2062" s="360" t="s">
        <v>2389</v>
      </c>
      <c r="C2062" s="360" t="s">
        <v>920</v>
      </c>
      <c r="D2062" s="360">
        <v>4014</v>
      </c>
      <c r="E2062" s="360" t="s">
        <v>1151</v>
      </c>
      <c r="F2062" s="360" t="s">
        <v>552</v>
      </c>
      <c r="G2062" s="360" t="s">
        <v>298</v>
      </c>
      <c r="H2062" s="360" t="s">
        <v>41</v>
      </c>
      <c r="I2062" s="360" t="s">
        <v>221</v>
      </c>
      <c r="J2062" s="360" t="s">
        <v>1130</v>
      </c>
      <c r="K2062" s="360" t="s">
        <v>291</v>
      </c>
      <c r="L2062" s="360" t="s">
        <v>32</v>
      </c>
      <c r="M2062" s="361">
        <v>64980300</v>
      </c>
    </row>
    <row r="2063" spans="1:13">
      <c r="A2063" s="360" t="s">
        <v>12442</v>
      </c>
      <c r="B2063" s="360" t="s">
        <v>2390</v>
      </c>
      <c r="C2063" s="360" t="s">
        <v>920</v>
      </c>
      <c r="D2063" s="360">
        <v>4014</v>
      </c>
      <c r="E2063" s="360" t="s">
        <v>1151</v>
      </c>
      <c r="F2063" s="360" t="s">
        <v>552</v>
      </c>
      <c r="G2063" s="360" t="s">
        <v>298</v>
      </c>
      <c r="H2063" s="360" t="s">
        <v>41</v>
      </c>
      <c r="I2063" s="360" t="s">
        <v>221</v>
      </c>
      <c r="J2063" s="360" t="s">
        <v>1130</v>
      </c>
      <c r="K2063" s="360" t="s">
        <v>1170</v>
      </c>
      <c r="L2063" s="360" t="s">
        <v>218</v>
      </c>
      <c r="M2063" s="361">
        <v>230353200</v>
      </c>
    </row>
    <row r="2064" spans="1:13">
      <c r="A2064" s="360" t="s">
        <v>12443</v>
      </c>
      <c r="B2064" s="360" t="s">
        <v>2391</v>
      </c>
      <c r="C2064" s="360" t="s">
        <v>920</v>
      </c>
      <c r="D2064" s="360">
        <v>4014</v>
      </c>
      <c r="E2064" s="360" t="s">
        <v>1151</v>
      </c>
      <c r="F2064" s="360" t="s">
        <v>552</v>
      </c>
      <c r="G2064" s="360" t="s">
        <v>298</v>
      </c>
      <c r="H2064" s="360" t="s">
        <v>41</v>
      </c>
      <c r="I2064" s="360" t="s">
        <v>221</v>
      </c>
      <c r="J2064" s="360" t="s">
        <v>1130</v>
      </c>
      <c r="K2064" s="360" t="s">
        <v>1171</v>
      </c>
      <c r="L2064" s="360" t="s">
        <v>218</v>
      </c>
      <c r="M2064" s="361">
        <v>201986400</v>
      </c>
    </row>
    <row r="2065" spans="1:13">
      <c r="A2065" s="360" t="s">
        <v>12444</v>
      </c>
      <c r="B2065" s="360" t="s">
        <v>2392</v>
      </c>
      <c r="C2065" s="360" t="s">
        <v>920</v>
      </c>
      <c r="D2065" s="360">
        <v>4014</v>
      </c>
      <c r="E2065" s="360" t="s">
        <v>1151</v>
      </c>
      <c r="F2065" s="360" t="s">
        <v>552</v>
      </c>
      <c r="G2065" s="360" t="s">
        <v>298</v>
      </c>
      <c r="H2065" s="360" t="s">
        <v>41</v>
      </c>
      <c r="I2065" s="360" t="s">
        <v>221</v>
      </c>
      <c r="J2065" s="360" t="s">
        <v>1130</v>
      </c>
      <c r="K2065" s="360" t="s">
        <v>290</v>
      </c>
      <c r="L2065" s="360" t="s">
        <v>218</v>
      </c>
      <c r="M2065" s="361">
        <v>194894700</v>
      </c>
    </row>
    <row r="2066" spans="1:13">
      <c r="A2066" s="360" t="s">
        <v>12445</v>
      </c>
      <c r="B2066" s="360" t="s">
        <v>2393</v>
      </c>
      <c r="C2066" s="360" t="s">
        <v>920</v>
      </c>
      <c r="D2066" s="360">
        <v>4014</v>
      </c>
      <c r="E2066" s="360" t="s">
        <v>1151</v>
      </c>
      <c r="F2066" s="360" t="s">
        <v>552</v>
      </c>
      <c r="G2066" s="360" t="s">
        <v>298</v>
      </c>
      <c r="H2066" s="360" t="s">
        <v>41</v>
      </c>
      <c r="I2066" s="360" t="s">
        <v>221</v>
      </c>
      <c r="J2066" s="360" t="s">
        <v>1130</v>
      </c>
      <c r="K2066" s="360" t="s">
        <v>291</v>
      </c>
      <c r="L2066" s="360" t="s">
        <v>218</v>
      </c>
      <c r="M2066" s="361">
        <v>166574100</v>
      </c>
    </row>
    <row r="2067" spans="1:13">
      <c r="A2067" s="360" t="s">
        <v>12446</v>
      </c>
      <c r="B2067" s="360" t="s">
        <v>2382</v>
      </c>
      <c r="C2067" s="360" t="s">
        <v>920</v>
      </c>
      <c r="D2067" s="360">
        <v>4014</v>
      </c>
      <c r="E2067" s="360" t="s">
        <v>1151</v>
      </c>
      <c r="F2067" s="360" t="s">
        <v>552</v>
      </c>
      <c r="G2067" s="360" t="s">
        <v>298</v>
      </c>
      <c r="H2067" s="360" t="s">
        <v>41</v>
      </c>
      <c r="I2067" s="360" t="s">
        <v>48</v>
      </c>
      <c r="J2067" s="360" t="s">
        <v>1131</v>
      </c>
      <c r="K2067" s="360" t="s">
        <v>1170</v>
      </c>
      <c r="L2067" s="360" t="s">
        <v>34</v>
      </c>
      <c r="M2067" s="361">
        <v>130538100</v>
      </c>
    </row>
    <row r="2068" spans="1:13">
      <c r="A2068" s="360" t="s">
        <v>12447</v>
      </c>
      <c r="B2068" s="360" t="s">
        <v>2383</v>
      </c>
      <c r="C2068" s="360" t="s">
        <v>920</v>
      </c>
      <c r="D2068" s="360">
        <v>4014</v>
      </c>
      <c r="E2068" s="360" t="s">
        <v>1151</v>
      </c>
      <c r="F2068" s="360" t="s">
        <v>552</v>
      </c>
      <c r="G2068" s="360" t="s">
        <v>298</v>
      </c>
      <c r="H2068" s="360" t="s">
        <v>41</v>
      </c>
      <c r="I2068" s="360" t="s">
        <v>48</v>
      </c>
      <c r="J2068" s="360" t="s">
        <v>1131</v>
      </c>
      <c r="K2068" s="360" t="s">
        <v>1171</v>
      </c>
      <c r="L2068" s="360" t="s">
        <v>34</v>
      </c>
      <c r="M2068" s="361">
        <v>114437400</v>
      </c>
    </row>
    <row r="2069" spans="1:13">
      <c r="A2069" s="360" t="s">
        <v>12448</v>
      </c>
      <c r="B2069" s="360" t="s">
        <v>2384</v>
      </c>
      <c r="C2069" s="360" t="s">
        <v>920</v>
      </c>
      <c r="D2069" s="360">
        <v>4014</v>
      </c>
      <c r="E2069" s="360" t="s">
        <v>1151</v>
      </c>
      <c r="F2069" s="360" t="s">
        <v>552</v>
      </c>
      <c r="G2069" s="360" t="s">
        <v>298</v>
      </c>
      <c r="H2069" s="360" t="s">
        <v>41</v>
      </c>
      <c r="I2069" s="360" t="s">
        <v>48</v>
      </c>
      <c r="J2069" s="360" t="s">
        <v>1131</v>
      </c>
      <c r="K2069" s="360" t="s">
        <v>290</v>
      </c>
      <c r="L2069" s="360" t="s">
        <v>34</v>
      </c>
      <c r="M2069" s="361">
        <v>110441100</v>
      </c>
    </row>
    <row r="2070" spans="1:13">
      <c r="A2070" s="360" t="s">
        <v>12449</v>
      </c>
      <c r="B2070" s="360" t="s">
        <v>2385</v>
      </c>
      <c r="C2070" s="360" t="s">
        <v>920</v>
      </c>
      <c r="D2070" s="360">
        <v>4014</v>
      </c>
      <c r="E2070" s="360" t="s">
        <v>1151</v>
      </c>
      <c r="F2070" s="360" t="s">
        <v>552</v>
      </c>
      <c r="G2070" s="360" t="s">
        <v>298</v>
      </c>
      <c r="H2070" s="360" t="s">
        <v>41</v>
      </c>
      <c r="I2070" s="360" t="s">
        <v>48</v>
      </c>
      <c r="J2070" s="360" t="s">
        <v>1131</v>
      </c>
      <c r="K2070" s="360" t="s">
        <v>291</v>
      </c>
      <c r="L2070" s="360" t="s">
        <v>34</v>
      </c>
      <c r="M2070" s="361">
        <v>94363500</v>
      </c>
    </row>
    <row r="2071" spans="1:13">
      <c r="A2071" s="360" t="s">
        <v>12450</v>
      </c>
      <c r="B2071" s="360" t="s">
        <v>2386</v>
      </c>
      <c r="C2071" s="360" t="s">
        <v>920</v>
      </c>
      <c r="D2071" s="360">
        <v>4014</v>
      </c>
      <c r="E2071" s="360" t="s">
        <v>1151</v>
      </c>
      <c r="F2071" s="360" t="s">
        <v>552</v>
      </c>
      <c r="G2071" s="360" t="s">
        <v>298</v>
      </c>
      <c r="H2071" s="360" t="s">
        <v>41</v>
      </c>
      <c r="I2071" s="360" t="s">
        <v>48</v>
      </c>
      <c r="J2071" s="360" t="s">
        <v>1131</v>
      </c>
      <c r="K2071" s="360" t="s">
        <v>1170</v>
      </c>
      <c r="L2071" s="360" t="s">
        <v>32</v>
      </c>
      <c r="M2071" s="361">
        <v>75282900</v>
      </c>
    </row>
    <row r="2072" spans="1:13">
      <c r="A2072" s="360" t="s">
        <v>12451</v>
      </c>
      <c r="B2072" s="360" t="s">
        <v>2387</v>
      </c>
      <c r="C2072" s="360" t="s">
        <v>920</v>
      </c>
      <c r="D2072" s="360">
        <v>4014</v>
      </c>
      <c r="E2072" s="360" t="s">
        <v>1151</v>
      </c>
      <c r="F2072" s="360" t="s">
        <v>552</v>
      </c>
      <c r="G2072" s="360" t="s">
        <v>298</v>
      </c>
      <c r="H2072" s="360" t="s">
        <v>41</v>
      </c>
      <c r="I2072" s="360" t="s">
        <v>48</v>
      </c>
      <c r="J2072" s="360" t="s">
        <v>1131</v>
      </c>
      <c r="K2072" s="360" t="s">
        <v>1171</v>
      </c>
      <c r="L2072" s="360" t="s">
        <v>32</v>
      </c>
      <c r="M2072" s="361">
        <v>65257500</v>
      </c>
    </row>
    <row r="2073" spans="1:13">
      <c r="A2073" s="360" t="s">
        <v>12452</v>
      </c>
      <c r="B2073" s="360" t="s">
        <v>2388</v>
      </c>
      <c r="C2073" s="360" t="s">
        <v>920</v>
      </c>
      <c r="D2073" s="360">
        <v>4014</v>
      </c>
      <c r="E2073" s="360" t="s">
        <v>1151</v>
      </c>
      <c r="F2073" s="360" t="s">
        <v>552</v>
      </c>
      <c r="G2073" s="360" t="s">
        <v>298</v>
      </c>
      <c r="H2073" s="360" t="s">
        <v>41</v>
      </c>
      <c r="I2073" s="360" t="s">
        <v>48</v>
      </c>
      <c r="J2073" s="360" t="s">
        <v>1131</v>
      </c>
      <c r="K2073" s="360" t="s">
        <v>290</v>
      </c>
      <c r="L2073" s="360" t="s">
        <v>32</v>
      </c>
      <c r="M2073" s="361">
        <v>65257500</v>
      </c>
    </row>
    <row r="2074" spans="1:13">
      <c r="A2074" s="360" t="s">
        <v>12453</v>
      </c>
      <c r="B2074" s="360" t="s">
        <v>2389</v>
      </c>
      <c r="C2074" s="360" t="s">
        <v>920</v>
      </c>
      <c r="D2074" s="360">
        <v>4014</v>
      </c>
      <c r="E2074" s="360" t="s">
        <v>1151</v>
      </c>
      <c r="F2074" s="360" t="s">
        <v>552</v>
      </c>
      <c r="G2074" s="360" t="s">
        <v>298</v>
      </c>
      <c r="H2074" s="360" t="s">
        <v>41</v>
      </c>
      <c r="I2074" s="360" t="s">
        <v>48</v>
      </c>
      <c r="J2074" s="360" t="s">
        <v>1131</v>
      </c>
      <c r="K2074" s="360" t="s">
        <v>291</v>
      </c>
      <c r="L2074" s="360" t="s">
        <v>32</v>
      </c>
      <c r="M2074" s="361">
        <v>55209000</v>
      </c>
    </row>
    <row r="2075" spans="1:13">
      <c r="A2075" s="360" t="s">
        <v>12454</v>
      </c>
      <c r="B2075" s="360" t="s">
        <v>2390</v>
      </c>
      <c r="C2075" s="360" t="s">
        <v>920</v>
      </c>
      <c r="D2075" s="360">
        <v>4014</v>
      </c>
      <c r="E2075" s="360" t="s">
        <v>1151</v>
      </c>
      <c r="F2075" s="360" t="s">
        <v>552</v>
      </c>
      <c r="G2075" s="360" t="s">
        <v>298</v>
      </c>
      <c r="H2075" s="360" t="s">
        <v>41</v>
      </c>
      <c r="I2075" s="360" t="s">
        <v>48</v>
      </c>
      <c r="J2075" s="360" t="s">
        <v>1131</v>
      </c>
      <c r="K2075" s="360" t="s">
        <v>1170</v>
      </c>
      <c r="L2075" s="360" t="s">
        <v>218</v>
      </c>
      <c r="M2075" s="361">
        <v>195795600</v>
      </c>
    </row>
    <row r="2076" spans="1:13">
      <c r="A2076" s="360" t="s">
        <v>12455</v>
      </c>
      <c r="B2076" s="360" t="s">
        <v>2391</v>
      </c>
      <c r="C2076" s="360" t="s">
        <v>920</v>
      </c>
      <c r="D2076" s="360">
        <v>4014</v>
      </c>
      <c r="E2076" s="360" t="s">
        <v>1151</v>
      </c>
      <c r="F2076" s="360" t="s">
        <v>552</v>
      </c>
      <c r="G2076" s="360" t="s">
        <v>298</v>
      </c>
      <c r="H2076" s="360" t="s">
        <v>41</v>
      </c>
      <c r="I2076" s="360" t="s">
        <v>48</v>
      </c>
      <c r="J2076" s="360" t="s">
        <v>1131</v>
      </c>
      <c r="K2076" s="360" t="s">
        <v>1171</v>
      </c>
      <c r="L2076" s="360" t="s">
        <v>218</v>
      </c>
      <c r="M2076" s="361">
        <v>171702300</v>
      </c>
    </row>
    <row r="2077" spans="1:13">
      <c r="A2077" s="360" t="s">
        <v>12456</v>
      </c>
      <c r="B2077" s="360" t="s">
        <v>2392</v>
      </c>
      <c r="C2077" s="360" t="s">
        <v>920</v>
      </c>
      <c r="D2077" s="360">
        <v>4014</v>
      </c>
      <c r="E2077" s="360" t="s">
        <v>1151</v>
      </c>
      <c r="F2077" s="360" t="s">
        <v>552</v>
      </c>
      <c r="G2077" s="360" t="s">
        <v>298</v>
      </c>
      <c r="H2077" s="360" t="s">
        <v>41</v>
      </c>
      <c r="I2077" s="360" t="s">
        <v>48</v>
      </c>
      <c r="J2077" s="360" t="s">
        <v>1131</v>
      </c>
      <c r="K2077" s="360" t="s">
        <v>290</v>
      </c>
      <c r="L2077" s="360" t="s">
        <v>218</v>
      </c>
      <c r="M2077" s="361">
        <v>165673200</v>
      </c>
    </row>
    <row r="2078" spans="1:13">
      <c r="A2078" s="360" t="s">
        <v>12457</v>
      </c>
      <c r="B2078" s="360" t="s">
        <v>2393</v>
      </c>
      <c r="C2078" s="360" t="s">
        <v>920</v>
      </c>
      <c r="D2078" s="360">
        <v>4014</v>
      </c>
      <c r="E2078" s="360" t="s">
        <v>1151</v>
      </c>
      <c r="F2078" s="360" t="s">
        <v>552</v>
      </c>
      <c r="G2078" s="360" t="s">
        <v>298</v>
      </c>
      <c r="H2078" s="360" t="s">
        <v>41</v>
      </c>
      <c r="I2078" s="360" t="s">
        <v>48</v>
      </c>
      <c r="J2078" s="360" t="s">
        <v>1131</v>
      </c>
      <c r="K2078" s="360" t="s">
        <v>291</v>
      </c>
      <c r="L2078" s="360" t="s">
        <v>218</v>
      </c>
      <c r="M2078" s="361">
        <v>141556800</v>
      </c>
    </row>
    <row r="2079" spans="1:13">
      <c r="A2079" s="360" t="s">
        <v>12458</v>
      </c>
      <c r="B2079" s="360" t="s">
        <v>2382</v>
      </c>
      <c r="C2079" s="360" t="s">
        <v>920</v>
      </c>
      <c r="D2079" s="360">
        <v>4014</v>
      </c>
      <c r="E2079" s="360" t="s">
        <v>1151</v>
      </c>
      <c r="F2079" s="360" t="s">
        <v>552</v>
      </c>
      <c r="G2079" s="360" t="s">
        <v>298</v>
      </c>
      <c r="H2079" s="360" t="s">
        <v>41</v>
      </c>
      <c r="I2079" s="360" t="s">
        <v>50</v>
      </c>
      <c r="J2079" s="360" t="s">
        <v>1132</v>
      </c>
      <c r="K2079" s="360" t="s">
        <v>1170</v>
      </c>
      <c r="L2079" s="360" t="s">
        <v>34</v>
      </c>
      <c r="M2079" s="361">
        <v>130538100</v>
      </c>
    </row>
    <row r="2080" spans="1:13">
      <c r="A2080" s="360" t="s">
        <v>12459</v>
      </c>
      <c r="B2080" s="360" t="s">
        <v>2383</v>
      </c>
      <c r="C2080" s="360" t="s">
        <v>920</v>
      </c>
      <c r="D2080" s="360">
        <v>4014</v>
      </c>
      <c r="E2080" s="360" t="s">
        <v>1151</v>
      </c>
      <c r="F2080" s="360" t="s">
        <v>552</v>
      </c>
      <c r="G2080" s="360" t="s">
        <v>298</v>
      </c>
      <c r="H2080" s="360" t="s">
        <v>41</v>
      </c>
      <c r="I2080" s="360" t="s">
        <v>50</v>
      </c>
      <c r="J2080" s="360" t="s">
        <v>1132</v>
      </c>
      <c r="K2080" s="360" t="s">
        <v>1171</v>
      </c>
      <c r="L2080" s="360" t="s">
        <v>34</v>
      </c>
      <c r="M2080" s="361">
        <v>114437400</v>
      </c>
    </row>
    <row r="2081" spans="1:13">
      <c r="A2081" s="360" t="s">
        <v>12460</v>
      </c>
      <c r="B2081" s="360" t="s">
        <v>2384</v>
      </c>
      <c r="C2081" s="360" t="s">
        <v>920</v>
      </c>
      <c r="D2081" s="360">
        <v>4014</v>
      </c>
      <c r="E2081" s="360" t="s">
        <v>1151</v>
      </c>
      <c r="F2081" s="360" t="s">
        <v>552</v>
      </c>
      <c r="G2081" s="360" t="s">
        <v>298</v>
      </c>
      <c r="H2081" s="360" t="s">
        <v>41</v>
      </c>
      <c r="I2081" s="360" t="s">
        <v>50</v>
      </c>
      <c r="J2081" s="360" t="s">
        <v>1132</v>
      </c>
      <c r="K2081" s="360" t="s">
        <v>290</v>
      </c>
      <c r="L2081" s="360" t="s">
        <v>34</v>
      </c>
      <c r="M2081" s="361">
        <v>110441100</v>
      </c>
    </row>
    <row r="2082" spans="1:13">
      <c r="A2082" s="360" t="s">
        <v>12461</v>
      </c>
      <c r="B2082" s="360" t="s">
        <v>2385</v>
      </c>
      <c r="C2082" s="360" t="s">
        <v>920</v>
      </c>
      <c r="D2082" s="360">
        <v>4014</v>
      </c>
      <c r="E2082" s="360" t="s">
        <v>1151</v>
      </c>
      <c r="F2082" s="360" t="s">
        <v>552</v>
      </c>
      <c r="G2082" s="360" t="s">
        <v>298</v>
      </c>
      <c r="H2082" s="360" t="s">
        <v>41</v>
      </c>
      <c r="I2082" s="360" t="s">
        <v>50</v>
      </c>
      <c r="J2082" s="360" t="s">
        <v>1132</v>
      </c>
      <c r="K2082" s="360" t="s">
        <v>291</v>
      </c>
      <c r="L2082" s="360" t="s">
        <v>34</v>
      </c>
      <c r="M2082" s="361">
        <v>94363500</v>
      </c>
    </row>
    <row r="2083" spans="1:13">
      <c r="A2083" s="360" t="s">
        <v>12462</v>
      </c>
      <c r="B2083" s="360" t="s">
        <v>2386</v>
      </c>
      <c r="C2083" s="360" t="s">
        <v>920</v>
      </c>
      <c r="D2083" s="360">
        <v>4014</v>
      </c>
      <c r="E2083" s="360" t="s">
        <v>1151</v>
      </c>
      <c r="F2083" s="360" t="s">
        <v>552</v>
      </c>
      <c r="G2083" s="360" t="s">
        <v>298</v>
      </c>
      <c r="H2083" s="360" t="s">
        <v>41</v>
      </c>
      <c r="I2083" s="360" t="s">
        <v>50</v>
      </c>
      <c r="J2083" s="360" t="s">
        <v>1132</v>
      </c>
      <c r="K2083" s="360" t="s">
        <v>1170</v>
      </c>
      <c r="L2083" s="360" t="s">
        <v>32</v>
      </c>
      <c r="M2083" s="361">
        <v>75282900</v>
      </c>
    </row>
    <row r="2084" spans="1:13">
      <c r="A2084" s="360" t="s">
        <v>12463</v>
      </c>
      <c r="B2084" s="360" t="s">
        <v>2387</v>
      </c>
      <c r="C2084" s="360" t="s">
        <v>920</v>
      </c>
      <c r="D2084" s="360">
        <v>4014</v>
      </c>
      <c r="E2084" s="360" t="s">
        <v>1151</v>
      </c>
      <c r="F2084" s="360" t="s">
        <v>552</v>
      </c>
      <c r="G2084" s="360" t="s">
        <v>298</v>
      </c>
      <c r="H2084" s="360" t="s">
        <v>41</v>
      </c>
      <c r="I2084" s="360" t="s">
        <v>50</v>
      </c>
      <c r="J2084" s="360" t="s">
        <v>1132</v>
      </c>
      <c r="K2084" s="360" t="s">
        <v>1171</v>
      </c>
      <c r="L2084" s="360" t="s">
        <v>32</v>
      </c>
      <c r="M2084" s="361">
        <v>65257500</v>
      </c>
    </row>
    <row r="2085" spans="1:13">
      <c r="A2085" s="360" t="s">
        <v>12464</v>
      </c>
      <c r="B2085" s="360" t="s">
        <v>2388</v>
      </c>
      <c r="C2085" s="360" t="s">
        <v>920</v>
      </c>
      <c r="D2085" s="360">
        <v>4014</v>
      </c>
      <c r="E2085" s="360" t="s">
        <v>1151</v>
      </c>
      <c r="F2085" s="360" t="s">
        <v>552</v>
      </c>
      <c r="G2085" s="360" t="s">
        <v>298</v>
      </c>
      <c r="H2085" s="360" t="s">
        <v>41</v>
      </c>
      <c r="I2085" s="360" t="s">
        <v>50</v>
      </c>
      <c r="J2085" s="360" t="s">
        <v>1132</v>
      </c>
      <c r="K2085" s="360" t="s">
        <v>290</v>
      </c>
      <c r="L2085" s="360" t="s">
        <v>32</v>
      </c>
      <c r="M2085" s="361">
        <v>65257500</v>
      </c>
    </row>
    <row r="2086" spans="1:13">
      <c r="A2086" s="360" t="s">
        <v>12465</v>
      </c>
      <c r="B2086" s="360" t="s">
        <v>2389</v>
      </c>
      <c r="C2086" s="360" t="s">
        <v>920</v>
      </c>
      <c r="D2086" s="360">
        <v>4014</v>
      </c>
      <c r="E2086" s="360" t="s">
        <v>1151</v>
      </c>
      <c r="F2086" s="360" t="s">
        <v>552</v>
      </c>
      <c r="G2086" s="360" t="s">
        <v>298</v>
      </c>
      <c r="H2086" s="360" t="s">
        <v>41</v>
      </c>
      <c r="I2086" s="360" t="s">
        <v>50</v>
      </c>
      <c r="J2086" s="360" t="s">
        <v>1132</v>
      </c>
      <c r="K2086" s="360" t="s">
        <v>291</v>
      </c>
      <c r="L2086" s="360" t="s">
        <v>32</v>
      </c>
      <c r="M2086" s="361">
        <v>55209000</v>
      </c>
    </row>
    <row r="2087" spans="1:13">
      <c r="A2087" s="360" t="s">
        <v>12466</v>
      </c>
      <c r="B2087" s="360" t="s">
        <v>2390</v>
      </c>
      <c r="C2087" s="360" t="s">
        <v>920</v>
      </c>
      <c r="D2087" s="360">
        <v>4014</v>
      </c>
      <c r="E2087" s="360" t="s">
        <v>1151</v>
      </c>
      <c r="F2087" s="360" t="s">
        <v>552</v>
      </c>
      <c r="G2087" s="360" t="s">
        <v>298</v>
      </c>
      <c r="H2087" s="360" t="s">
        <v>41</v>
      </c>
      <c r="I2087" s="360" t="s">
        <v>50</v>
      </c>
      <c r="J2087" s="360" t="s">
        <v>1132</v>
      </c>
      <c r="K2087" s="360" t="s">
        <v>1170</v>
      </c>
      <c r="L2087" s="360" t="s">
        <v>218</v>
      </c>
      <c r="M2087" s="361">
        <v>195795600</v>
      </c>
    </row>
    <row r="2088" spans="1:13">
      <c r="A2088" s="360" t="s">
        <v>12467</v>
      </c>
      <c r="B2088" s="360" t="s">
        <v>2391</v>
      </c>
      <c r="C2088" s="360" t="s">
        <v>920</v>
      </c>
      <c r="D2088" s="360">
        <v>4014</v>
      </c>
      <c r="E2088" s="360" t="s">
        <v>1151</v>
      </c>
      <c r="F2088" s="360" t="s">
        <v>552</v>
      </c>
      <c r="G2088" s="360" t="s">
        <v>298</v>
      </c>
      <c r="H2088" s="360" t="s">
        <v>41</v>
      </c>
      <c r="I2088" s="360" t="s">
        <v>50</v>
      </c>
      <c r="J2088" s="360" t="s">
        <v>1132</v>
      </c>
      <c r="K2088" s="360" t="s">
        <v>1171</v>
      </c>
      <c r="L2088" s="360" t="s">
        <v>218</v>
      </c>
      <c r="M2088" s="361">
        <v>171702300</v>
      </c>
    </row>
    <row r="2089" spans="1:13">
      <c r="A2089" s="360" t="s">
        <v>12468</v>
      </c>
      <c r="B2089" s="360" t="s">
        <v>2392</v>
      </c>
      <c r="C2089" s="360" t="s">
        <v>920</v>
      </c>
      <c r="D2089" s="360">
        <v>4014</v>
      </c>
      <c r="E2089" s="360" t="s">
        <v>1151</v>
      </c>
      <c r="F2089" s="360" t="s">
        <v>552</v>
      </c>
      <c r="G2089" s="360" t="s">
        <v>298</v>
      </c>
      <c r="H2089" s="360" t="s">
        <v>41</v>
      </c>
      <c r="I2089" s="360" t="s">
        <v>50</v>
      </c>
      <c r="J2089" s="360" t="s">
        <v>1132</v>
      </c>
      <c r="K2089" s="360" t="s">
        <v>290</v>
      </c>
      <c r="L2089" s="360" t="s">
        <v>218</v>
      </c>
      <c r="M2089" s="361">
        <v>165673200</v>
      </c>
    </row>
    <row r="2090" spans="1:13">
      <c r="A2090" s="360" t="s">
        <v>12469</v>
      </c>
      <c r="B2090" s="360" t="s">
        <v>2393</v>
      </c>
      <c r="C2090" s="360" t="s">
        <v>920</v>
      </c>
      <c r="D2090" s="360">
        <v>4014</v>
      </c>
      <c r="E2090" s="360" t="s">
        <v>1151</v>
      </c>
      <c r="F2090" s="360" t="s">
        <v>552</v>
      </c>
      <c r="G2090" s="360" t="s">
        <v>298</v>
      </c>
      <c r="H2090" s="360" t="s">
        <v>41</v>
      </c>
      <c r="I2090" s="360" t="s">
        <v>50</v>
      </c>
      <c r="J2090" s="360" t="s">
        <v>1132</v>
      </c>
      <c r="K2090" s="360" t="s">
        <v>291</v>
      </c>
      <c r="L2090" s="360" t="s">
        <v>218</v>
      </c>
      <c r="M2090" s="361">
        <v>141556800</v>
      </c>
    </row>
    <row r="2091" spans="1:13">
      <c r="A2091" s="360" t="s">
        <v>12470</v>
      </c>
      <c r="B2091" s="360" t="s">
        <v>2382</v>
      </c>
      <c r="C2091" s="360" t="s">
        <v>920</v>
      </c>
      <c r="D2091" s="360">
        <v>4014</v>
      </c>
      <c r="E2091" s="360" t="s">
        <v>1151</v>
      </c>
      <c r="F2091" s="360" t="s">
        <v>552</v>
      </c>
      <c r="G2091" s="360" t="s">
        <v>298</v>
      </c>
      <c r="H2091" s="360" t="s">
        <v>41</v>
      </c>
      <c r="I2091" s="360" t="s">
        <v>223</v>
      </c>
      <c r="J2091" s="360" t="s">
        <v>1129</v>
      </c>
      <c r="K2091" s="360" t="s">
        <v>1170</v>
      </c>
      <c r="L2091" s="360" t="s">
        <v>34</v>
      </c>
      <c r="M2091" s="361">
        <v>122868900</v>
      </c>
    </row>
    <row r="2092" spans="1:13">
      <c r="A2092" s="360" t="s">
        <v>12471</v>
      </c>
      <c r="B2092" s="360" t="s">
        <v>2383</v>
      </c>
      <c r="C2092" s="360" t="s">
        <v>920</v>
      </c>
      <c r="D2092" s="360">
        <v>4014</v>
      </c>
      <c r="E2092" s="360" t="s">
        <v>1151</v>
      </c>
      <c r="F2092" s="360" t="s">
        <v>552</v>
      </c>
      <c r="G2092" s="360" t="s">
        <v>298</v>
      </c>
      <c r="H2092" s="360" t="s">
        <v>41</v>
      </c>
      <c r="I2092" s="360" t="s">
        <v>223</v>
      </c>
      <c r="J2092" s="360" t="s">
        <v>1129</v>
      </c>
      <c r="K2092" s="360" t="s">
        <v>1171</v>
      </c>
      <c r="L2092" s="360" t="s">
        <v>34</v>
      </c>
      <c r="M2092" s="361">
        <v>107738400</v>
      </c>
    </row>
    <row r="2093" spans="1:13">
      <c r="A2093" s="360" t="s">
        <v>12472</v>
      </c>
      <c r="B2093" s="360" t="s">
        <v>2384</v>
      </c>
      <c r="C2093" s="360" t="s">
        <v>920</v>
      </c>
      <c r="D2093" s="360">
        <v>4014</v>
      </c>
      <c r="E2093" s="360" t="s">
        <v>1151</v>
      </c>
      <c r="F2093" s="360" t="s">
        <v>552</v>
      </c>
      <c r="G2093" s="360" t="s">
        <v>298</v>
      </c>
      <c r="H2093" s="360" t="s">
        <v>41</v>
      </c>
      <c r="I2093" s="360" t="s">
        <v>223</v>
      </c>
      <c r="J2093" s="360" t="s">
        <v>1129</v>
      </c>
      <c r="K2093" s="360" t="s">
        <v>290</v>
      </c>
      <c r="L2093" s="360" t="s">
        <v>34</v>
      </c>
      <c r="M2093" s="361">
        <v>103950000</v>
      </c>
    </row>
    <row r="2094" spans="1:13">
      <c r="A2094" s="360" t="s">
        <v>12473</v>
      </c>
      <c r="B2094" s="360" t="s">
        <v>2385</v>
      </c>
      <c r="C2094" s="360" t="s">
        <v>920</v>
      </c>
      <c r="D2094" s="360">
        <v>4014</v>
      </c>
      <c r="E2094" s="360" t="s">
        <v>1151</v>
      </c>
      <c r="F2094" s="360" t="s">
        <v>552</v>
      </c>
      <c r="G2094" s="360" t="s">
        <v>298</v>
      </c>
      <c r="H2094" s="360" t="s">
        <v>41</v>
      </c>
      <c r="I2094" s="360" t="s">
        <v>223</v>
      </c>
      <c r="J2094" s="360" t="s">
        <v>1129</v>
      </c>
      <c r="K2094" s="360" t="s">
        <v>291</v>
      </c>
      <c r="L2094" s="360" t="s">
        <v>34</v>
      </c>
      <c r="M2094" s="361">
        <v>88842600</v>
      </c>
    </row>
    <row r="2095" spans="1:13">
      <c r="A2095" s="360" t="s">
        <v>12474</v>
      </c>
      <c r="B2095" s="360" t="s">
        <v>2386</v>
      </c>
      <c r="C2095" s="360" t="s">
        <v>920</v>
      </c>
      <c r="D2095" s="360">
        <v>4014</v>
      </c>
      <c r="E2095" s="360" t="s">
        <v>1151</v>
      </c>
      <c r="F2095" s="360" t="s">
        <v>552</v>
      </c>
      <c r="G2095" s="360" t="s">
        <v>298</v>
      </c>
      <c r="H2095" s="360" t="s">
        <v>41</v>
      </c>
      <c r="I2095" s="360" t="s">
        <v>223</v>
      </c>
      <c r="J2095" s="360" t="s">
        <v>1129</v>
      </c>
      <c r="K2095" s="360" t="s">
        <v>1170</v>
      </c>
      <c r="L2095" s="360" t="s">
        <v>32</v>
      </c>
      <c r="M2095" s="361">
        <v>70870800</v>
      </c>
    </row>
    <row r="2096" spans="1:13">
      <c r="A2096" s="360" t="s">
        <v>12475</v>
      </c>
      <c r="B2096" s="360" t="s">
        <v>2387</v>
      </c>
      <c r="C2096" s="360" t="s">
        <v>920</v>
      </c>
      <c r="D2096" s="360">
        <v>4014</v>
      </c>
      <c r="E2096" s="360" t="s">
        <v>1151</v>
      </c>
      <c r="F2096" s="360" t="s">
        <v>552</v>
      </c>
      <c r="G2096" s="360" t="s">
        <v>298</v>
      </c>
      <c r="H2096" s="360" t="s">
        <v>41</v>
      </c>
      <c r="I2096" s="360" t="s">
        <v>223</v>
      </c>
      <c r="J2096" s="360" t="s">
        <v>1129</v>
      </c>
      <c r="K2096" s="360" t="s">
        <v>1171</v>
      </c>
      <c r="L2096" s="360" t="s">
        <v>32</v>
      </c>
      <c r="M2096" s="361">
        <v>61422900</v>
      </c>
    </row>
    <row r="2097" spans="1:13">
      <c r="A2097" s="360" t="s">
        <v>12476</v>
      </c>
      <c r="B2097" s="360" t="s">
        <v>2388</v>
      </c>
      <c r="C2097" s="360" t="s">
        <v>920</v>
      </c>
      <c r="D2097" s="360">
        <v>4014</v>
      </c>
      <c r="E2097" s="360" t="s">
        <v>1151</v>
      </c>
      <c r="F2097" s="360" t="s">
        <v>552</v>
      </c>
      <c r="G2097" s="360" t="s">
        <v>298</v>
      </c>
      <c r="H2097" s="360" t="s">
        <v>41</v>
      </c>
      <c r="I2097" s="360" t="s">
        <v>223</v>
      </c>
      <c r="J2097" s="360" t="s">
        <v>1129</v>
      </c>
      <c r="K2097" s="360" t="s">
        <v>290</v>
      </c>
      <c r="L2097" s="360" t="s">
        <v>32</v>
      </c>
      <c r="M2097" s="361">
        <v>61422900</v>
      </c>
    </row>
    <row r="2098" spans="1:13">
      <c r="A2098" s="360" t="s">
        <v>12477</v>
      </c>
      <c r="B2098" s="360" t="s">
        <v>2389</v>
      </c>
      <c r="C2098" s="360" t="s">
        <v>920</v>
      </c>
      <c r="D2098" s="360">
        <v>4014</v>
      </c>
      <c r="E2098" s="360" t="s">
        <v>1151</v>
      </c>
      <c r="F2098" s="360" t="s">
        <v>552</v>
      </c>
      <c r="G2098" s="360" t="s">
        <v>298</v>
      </c>
      <c r="H2098" s="360" t="s">
        <v>41</v>
      </c>
      <c r="I2098" s="360" t="s">
        <v>223</v>
      </c>
      <c r="J2098" s="360" t="s">
        <v>1129</v>
      </c>
      <c r="K2098" s="360" t="s">
        <v>291</v>
      </c>
      <c r="L2098" s="360" t="s">
        <v>32</v>
      </c>
      <c r="M2098" s="361">
        <v>51975000</v>
      </c>
    </row>
    <row r="2099" spans="1:13">
      <c r="A2099" s="360" t="s">
        <v>12478</v>
      </c>
      <c r="B2099" s="360" t="s">
        <v>2390</v>
      </c>
      <c r="C2099" s="360" t="s">
        <v>920</v>
      </c>
      <c r="D2099" s="360">
        <v>4014</v>
      </c>
      <c r="E2099" s="360" t="s">
        <v>1151</v>
      </c>
      <c r="F2099" s="360" t="s">
        <v>552</v>
      </c>
      <c r="G2099" s="360" t="s">
        <v>298</v>
      </c>
      <c r="H2099" s="360" t="s">
        <v>41</v>
      </c>
      <c r="I2099" s="360" t="s">
        <v>223</v>
      </c>
      <c r="J2099" s="360" t="s">
        <v>1129</v>
      </c>
      <c r="K2099" s="360" t="s">
        <v>1170</v>
      </c>
      <c r="L2099" s="360" t="s">
        <v>218</v>
      </c>
      <c r="M2099" s="361">
        <v>184268700</v>
      </c>
    </row>
    <row r="2100" spans="1:13">
      <c r="A2100" s="360" t="s">
        <v>12479</v>
      </c>
      <c r="B2100" s="360" t="s">
        <v>2391</v>
      </c>
      <c r="C2100" s="360" t="s">
        <v>920</v>
      </c>
      <c r="D2100" s="360">
        <v>4014</v>
      </c>
      <c r="E2100" s="360" t="s">
        <v>1151</v>
      </c>
      <c r="F2100" s="360" t="s">
        <v>552</v>
      </c>
      <c r="G2100" s="360" t="s">
        <v>298</v>
      </c>
      <c r="H2100" s="360" t="s">
        <v>41</v>
      </c>
      <c r="I2100" s="360" t="s">
        <v>223</v>
      </c>
      <c r="J2100" s="360" t="s">
        <v>1129</v>
      </c>
      <c r="K2100" s="360" t="s">
        <v>1171</v>
      </c>
      <c r="L2100" s="360" t="s">
        <v>218</v>
      </c>
      <c r="M2100" s="361">
        <v>161584500</v>
      </c>
    </row>
    <row r="2101" spans="1:13">
      <c r="A2101" s="360" t="s">
        <v>12480</v>
      </c>
      <c r="B2101" s="360" t="s">
        <v>2392</v>
      </c>
      <c r="C2101" s="360" t="s">
        <v>920</v>
      </c>
      <c r="D2101" s="360">
        <v>4014</v>
      </c>
      <c r="E2101" s="360" t="s">
        <v>1151</v>
      </c>
      <c r="F2101" s="360" t="s">
        <v>552</v>
      </c>
      <c r="G2101" s="360" t="s">
        <v>298</v>
      </c>
      <c r="H2101" s="360" t="s">
        <v>41</v>
      </c>
      <c r="I2101" s="360" t="s">
        <v>223</v>
      </c>
      <c r="J2101" s="360" t="s">
        <v>1129</v>
      </c>
      <c r="K2101" s="360" t="s">
        <v>290</v>
      </c>
      <c r="L2101" s="360" t="s">
        <v>218</v>
      </c>
      <c r="M2101" s="361">
        <v>155925000</v>
      </c>
    </row>
    <row r="2102" spans="1:13">
      <c r="A2102" s="360" t="s">
        <v>12481</v>
      </c>
      <c r="B2102" s="360" t="s">
        <v>2393</v>
      </c>
      <c r="C2102" s="360" t="s">
        <v>920</v>
      </c>
      <c r="D2102" s="360">
        <v>4014</v>
      </c>
      <c r="E2102" s="360" t="s">
        <v>1151</v>
      </c>
      <c r="F2102" s="360" t="s">
        <v>552</v>
      </c>
      <c r="G2102" s="360" t="s">
        <v>298</v>
      </c>
      <c r="H2102" s="360" t="s">
        <v>41</v>
      </c>
      <c r="I2102" s="360" t="s">
        <v>223</v>
      </c>
      <c r="J2102" s="360" t="s">
        <v>1129</v>
      </c>
      <c r="K2102" s="360" t="s">
        <v>291</v>
      </c>
      <c r="L2102" s="360" t="s">
        <v>218</v>
      </c>
      <c r="M2102" s="361">
        <v>133240800</v>
      </c>
    </row>
    <row r="2103" spans="1:13">
      <c r="A2103" s="360" t="s">
        <v>12482</v>
      </c>
      <c r="B2103" s="360" t="s">
        <v>2382</v>
      </c>
      <c r="C2103" s="360" t="s">
        <v>920</v>
      </c>
      <c r="D2103" s="360">
        <v>4014</v>
      </c>
      <c r="E2103" s="360" t="s">
        <v>1151</v>
      </c>
      <c r="F2103" s="360" t="s">
        <v>552</v>
      </c>
      <c r="G2103" s="360" t="s">
        <v>298</v>
      </c>
      <c r="H2103" s="360" t="s">
        <v>41</v>
      </c>
      <c r="I2103" s="360" t="s">
        <v>421</v>
      </c>
      <c r="J2103" s="360" t="s">
        <v>1134</v>
      </c>
      <c r="K2103" s="360" t="s">
        <v>1170</v>
      </c>
      <c r="L2103" s="360" t="s">
        <v>34</v>
      </c>
      <c r="M2103" s="361">
        <v>122868900</v>
      </c>
    </row>
    <row r="2104" spans="1:13">
      <c r="A2104" s="360" t="s">
        <v>12483</v>
      </c>
      <c r="B2104" s="360" t="s">
        <v>2383</v>
      </c>
      <c r="C2104" s="360" t="s">
        <v>920</v>
      </c>
      <c r="D2104" s="360">
        <v>4014</v>
      </c>
      <c r="E2104" s="360" t="s">
        <v>1151</v>
      </c>
      <c r="F2104" s="360" t="s">
        <v>552</v>
      </c>
      <c r="G2104" s="360" t="s">
        <v>298</v>
      </c>
      <c r="H2104" s="360" t="s">
        <v>41</v>
      </c>
      <c r="I2104" s="360" t="s">
        <v>421</v>
      </c>
      <c r="J2104" s="360" t="s">
        <v>1134</v>
      </c>
      <c r="K2104" s="360" t="s">
        <v>1171</v>
      </c>
      <c r="L2104" s="360" t="s">
        <v>34</v>
      </c>
      <c r="M2104" s="361">
        <v>107738400</v>
      </c>
    </row>
    <row r="2105" spans="1:13">
      <c r="A2105" s="360" t="s">
        <v>12484</v>
      </c>
      <c r="B2105" s="360" t="s">
        <v>2384</v>
      </c>
      <c r="C2105" s="360" t="s">
        <v>920</v>
      </c>
      <c r="D2105" s="360">
        <v>4014</v>
      </c>
      <c r="E2105" s="360" t="s">
        <v>1151</v>
      </c>
      <c r="F2105" s="360" t="s">
        <v>552</v>
      </c>
      <c r="G2105" s="360" t="s">
        <v>298</v>
      </c>
      <c r="H2105" s="360" t="s">
        <v>41</v>
      </c>
      <c r="I2105" s="360" t="s">
        <v>421</v>
      </c>
      <c r="J2105" s="360" t="s">
        <v>1134</v>
      </c>
      <c r="K2105" s="360" t="s">
        <v>290</v>
      </c>
      <c r="L2105" s="360" t="s">
        <v>34</v>
      </c>
      <c r="M2105" s="361">
        <v>103950000</v>
      </c>
    </row>
    <row r="2106" spans="1:13">
      <c r="A2106" s="360" t="s">
        <v>12485</v>
      </c>
      <c r="B2106" s="360" t="s">
        <v>2385</v>
      </c>
      <c r="C2106" s="360" t="s">
        <v>920</v>
      </c>
      <c r="D2106" s="360">
        <v>4014</v>
      </c>
      <c r="E2106" s="360" t="s">
        <v>1151</v>
      </c>
      <c r="F2106" s="360" t="s">
        <v>552</v>
      </c>
      <c r="G2106" s="360" t="s">
        <v>298</v>
      </c>
      <c r="H2106" s="360" t="s">
        <v>41</v>
      </c>
      <c r="I2106" s="360" t="s">
        <v>421</v>
      </c>
      <c r="J2106" s="360" t="s">
        <v>1134</v>
      </c>
      <c r="K2106" s="360" t="s">
        <v>291</v>
      </c>
      <c r="L2106" s="360" t="s">
        <v>34</v>
      </c>
      <c r="M2106" s="361">
        <v>88842600</v>
      </c>
    </row>
    <row r="2107" spans="1:13">
      <c r="A2107" s="360" t="s">
        <v>12486</v>
      </c>
      <c r="B2107" s="360" t="s">
        <v>2386</v>
      </c>
      <c r="C2107" s="360" t="s">
        <v>920</v>
      </c>
      <c r="D2107" s="360">
        <v>4014</v>
      </c>
      <c r="E2107" s="360" t="s">
        <v>1151</v>
      </c>
      <c r="F2107" s="360" t="s">
        <v>552</v>
      </c>
      <c r="G2107" s="360" t="s">
        <v>298</v>
      </c>
      <c r="H2107" s="360" t="s">
        <v>41</v>
      </c>
      <c r="I2107" s="360" t="s">
        <v>421</v>
      </c>
      <c r="J2107" s="360" t="s">
        <v>1134</v>
      </c>
      <c r="K2107" s="360" t="s">
        <v>1170</v>
      </c>
      <c r="L2107" s="360" t="s">
        <v>32</v>
      </c>
      <c r="M2107" s="361">
        <v>70870800</v>
      </c>
    </row>
    <row r="2108" spans="1:13">
      <c r="A2108" s="360" t="s">
        <v>12487</v>
      </c>
      <c r="B2108" s="360" t="s">
        <v>2387</v>
      </c>
      <c r="C2108" s="360" t="s">
        <v>920</v>
      </c>
      <c r="D2108" s="360">
        <v>4014</v>
      </c>
      <c r="E2108" s="360" t="s">
        <v>1151</v>
      </c>
      <c r="F2108" s="360" t="s">
        <v>552</v>
      </c>
      <c r="G2108" s="360" t="s">
        <v>298</v>
      </c>
      <c r="H2108" s="360" t="s">
        <v>41</v>
      </c>
      <c r="I2108" s="360" t="s">
        <v>421</v>
      </c>
      <c r="J2108" s="360" t="s">
        <v>1134</v>
      </c>
      <c r="K2108" s="360" t="s">
        <v>1171</v>
      </c>
      <c r="L2108" s="360" t="s">
        <v>32</v>
      </c>
      <c r="M2108" s="361">
        <v>61422900</v>
      </c>
    </row>
    <row r="2109" spans="1:13">
      <c r="A2109" s="360" t="s">
        <v>12488</v>
      </c>
      <c r="B2109" s="360" t="s">
        <v>2388</v>
      </c>
      <c r="C2109" s="360" t="s">
        <v>920</v>
      </c>
      <c r="D2109" s="360">
        <v>4014</v>
      </c>
      <c r="E2109" s="360" t="s">
        <v>1151</v>
      </c>
      <c r="F2109" s="360" t="s">
        <v>552</v>
      </c>
      <c r="G2109" s="360" t="s">
        <v>298</v>
      </c>
      <c r="H2109" s="360" t="s">
        <v>41</v>
      </c>
      <c r="I2109" s="360" t="s">
        <v>421</v>
      </c>
      <c r="J2109" s="360" t="s">
        <v>1134</v>
      </c>
      <c r="K2109" s="360" t="s">
        <v>290</v>
      </c>
      <c r="L2109" s="360" t="s">
        <v>32</v>
      </c>
      <c r="M2109" s="361">
        <v>61422900</v>
      </c>
    </row>
    <row r="2110" spans="1:13">
      <c r="A2110" s="360" t="s">
        <v>12489</v>
      </c>
      <c r="B2110" s="360" t="s">
        <v>2389</v>
      </c>
      <c r="C2110" s="360" t="s">
        <v>920</v>
      </c>
      <c r="D2110" s="360">
        <v>4014</v>
      </c>
      <c r="E2110" s="360" t="s">
        <v>1151</v>
      </c>
      <c r="F2110" s="360" t="s">
        <v>552</v>
      </c>
      <c r="G2110" s="360" t="s">
        <v>298</v>
      </c>
      <c r="H2110" s="360" t="s">
        <v>41</v>
      </c>
      <c r="I2110" s="360" t="s">
        <v>421</v>
      </c>
      <c r="J2110" s="360" t="s">
        <v>1134</v>
      </c>
      <c r="K2110" s="360" t="s">
        <v>291</v>
      </c>
      <c r="L2110" s="360" t="s">
        <v>32</v>
      </c>
      <c r="M2110" s="361">
        <v>51975000</v>
      </c>
    </row>
    <row r="2111" spans="1:13">
      <c r="A2111" s="360" t="s">
        <v>12490</v>
      </c>
      <c r="B2111" s="360" t="s">
        <v>2390</v>
      </c>
      <c r="C2111" s="360" t="s">
        <v>920</v>
      </c>
      <c r="D2111" s="360">
        <v>4014</v>
      </c>
      <c r="E2111" s="360" t="s">
        <v>1151</v>
      </c>
      <c r="F2111" s="360" t="s">
        <v>552</v>
      </c>
      <c r="G2111" s="360" t="s">
        <v>298</v>
      </c>
      <c r="H2111" s="360" t="s">
        <v>41</v>
      </c>
      <c r="I2111" s="360" t="s">
        <v>421</v>
      </c>
      <c r="J2111" s="360" t="s">
        <v>1134</v>
      </c>
      <c r="K2111" s="360" t="s">
        <v>1170</v>
      </c>
      <c r="L2111" s="360" t="s">
        <v>218</v>
      </c>
      <c r="M2111" s="361">
        <v>184268700</v>
      </c>
    </row>
    <row r="2112" spans="1:13">
      <c r="A2112" s="360" t="s">
        <v>12491</v>
      </c>
      <c r="B2112" s="360" t="s">
        <v>2391</v>
      </c>
      <c r="C2112" s="360" t="s">
        <v>920</v>
      </c>
      <c r="D2112" s="360">
        <v>4014</v>
      </c>
      <c r="E2112" s="360" t="s">
        <v>1151</v>
      </c>
      <c r="F2112" s="360" t="s">
        <v>552</v>
      </c>
      <c r="G2112" s="360" t="s">
        <v>298</v>
      </c>
      <c r="H2112" s="360" t="s">
        <v>41</v>
      </c>
      <c r="I2112" s="360" t="s">
        <v>421</v>
      </c>
      <c r="J2112" s="360" t="s">
        <v>1134</v>
      </c>
      <c r="K2112" s="360" t="s">
        <v>1171</v>
      </c>
      <c r="L2112" s="360" t="s">
        <v>218</v>
      </c>
      <c r="M2112" s="361">
        <v>161584500</v>
      </c>
    </row>
    <row r="2113" spans="1:13">
      <c r="A2113" s="360" t="s">
        <v>12492</v>
      </c>
      <c r="B2113" s="360" t="s">
        <v>2392</v>
      </c>
      <c r="C2113" s="360" t="s">
        <v>920</v>
      </c>
      <c r="D2113" s="360">
        <v>4014</v>
      </c>
      <c r="E2113" s="360" t="s">
        <v>1151</v>
      </c>
      <c r="F2113" s="360" t="s">
        <v>552</v>
      </c>
      <c r="G2113" s="360" t="s">
        <v>298</v>
      </c>
      <c r="H2113" s="360" t="s">
        <v>41</v>
      </c>
      <c r="I2113" s="360" t="s">
        <v>421</v>
      </c>
      <c r="J2113" s="360" t="s">
        <v>1134</v>
      </c>
      <c r="K2113" s="360" t="s">
        <v>290</v>
      </c>
      <c r="L2113" s="360" t="s">
        <v>218</v>
      </c>
      <c r="M2113" s="361">
        <v>155925000</v>
      </c>
    </row>
    <row r="2114" spans="1:13">
      <c r="A2114" s="360" t="s">
        <v>12493</v>
      </c>
      <c r="B2114" s="360" t="s">
        <v>2393</v>
      </c>
      <c r="C2114" s="360" t="s">
        <v>920</v>
      </c>
      <c r="D2114" s="360">
        <v>4014</v>
      </c>
      <c r="E2114" s="360" t="s">
        <v>1151</v>
      </c>
      <c r="F2114" s="360" t="s">
        <v>552</v>
      </c>
      <c r="G2114" s="360" t="s">
        <v>298</v>
      </c>
      <c r="H2114" s="360" t="s">
        <v>41</v>
      </c>
      <c r="I2114" s="360" t="s">
        <v>421</v>
      </c>
      <c r="J2114" s="360" t="s">
        <v>1134</v>
      </c>
      <c r="K2114" s="360" t="s">
        <v>291</v>
      </c>
      <c r="L2114" s="360" t="s">
        <v>218</v>
      </c>
      <c r="M2114" s="361">
        <v>133240800</v>
      </c>
    </row>
    <row r="2115" spans="1:13">
      <c r="A2115" s="360" t="s">
        <v>12494</v>
      </c>
      <c r="B2115" s="360" t="s">
        <v>2382</v>
      </c>
      <c r="C2115" s="360" t="s">
        <v>920</v>
      </c>
      <c r="D2115" s="360">
        <v>4014</v>
      </c>
      <c r="E2115" s="360" t="s">
        <v>1151</v>
      </c>
      <c r="F2115" s="360" t="s">
        <v>552</v>
      </c>
      <c r="G2115" s="360" t="s">
        <v>298</v>
      </c>
      <c r="H2115" s="360" t="s">
        <v>41</v>
      </c>
      <c r="I2115" s="360" t="s">
        <v>422</v>
      </c>
      <c r="J2115" s="360" t="s">
        <v>1125</v>
      </c>
      <c r="K2115" s="360" t="s">
        <v>1170</v>
      </c>
      <c r="L2115" s="360" t="s">
        <v>34</v>
      </c>
      <c r="M2115" s="361">
        <v>113397900</v>
      </c>
    </row>
    <row r="2116" spans="1:13">
      <c r="A2116" s="360" t="s">
        <v>12495</v>
      </c>
      <c r="B2116" s="360" t="s">
        <v>2383</v>
      </c>
      <c r="C2116" s="360" t="s">
        <v>920</v>
      </c>
      <c r="D2116" s="360">
        <v>4014</v>
      </c>
      <c r="E2116" s="360" t="s">
        <v>1151</v>
      </c>
      <c r="F2116" s="360" t="s">
        <v>552</v>
      </c>
      <c r="G2116" s="360" t="s">
        <v>298</v>
      </c>
      <c r="H2116" s="360" t="s">
        <v>41</v>
      </c>
      <c r="I2116" s="360" t="s">
        <v>422</v>
      </c>
      <c r="J2116" s="360" t="s">
        <v>1125</v>
      </c>
      <c r="K2116" s="360" t="s">
        <v>1171</v>
      </c>
      <c r="L2116" s="360" t="s">
        <v>34</v>
      </c>
      <c r="M2116" s="361">
        <v>98290500</v>
      </c>
    </row>
    <row r="2117" spans="1:13">
      <c r="A2117" s="360" t="s">
        <v>12496</v>
      </c>
      <c r="B2117" s="360" t="s">
        <v>2384</v>
      </c>
      <c r="C2117" s="360" t="s">
        <v>920</v>
      </c>
      <c r="D2117" s="360">
        <v>4014</v>
      </c>
      <c r="E2117" s="360" t="s">
        <v>1151</v>
      </c>
      <c r="F2117" s="360" t="s">
        <v>552</v>
      </c>
      <c r="G2117" s="360" t="s">
        <v>298</v>
      </c>
      <c r="H2117" s="360" t="s">
        <v>41</v>
      </c>
      <c r="I2117" s="360" t="s">
        <v>422</v>
      </c>
      <c r="J2117" s="360" t="s">
        <v>1125</v>
      </c>
      <c r="K2117" s="360" t="s">
        <v>290</v>
      </c>
      <c r="L2117" s="360" t="s">
        <v>34</v>
      </c>
      <c r="M2117" s="361">
        <v>99237600</v>
      </c>
    </row>
    <row r="2118" spans="1:13">
      <c r="A2118" s="360" t="s">
        <v>12497</v>
      </c>
      <c r="B2118" s="360" t="s">
        <v>2385</v>
      </c>
      <c r="C2118" s="360" t="s">
        <v>920</v>
      </c>
      <c r="D2118" s="360">
        <v>4014</v>
      </c>
      <c r="E2118" s="360" t="s">
        <v>1151</v>
      </c>
      <c r="F2118" s="360" t="s">
        <v>552</v>
      </c>
      <c r="G2118" s="360" t="s">
        <v>298</v>
      </c>
      <c r="H2118" s="360" t="s">
        <v>41</v>
      </c>
      <c r="I2118" s="360" t="s">
        <v>422</v>
      </c>
      <c r="J2118" s="360" t="s">
        <v>1125</v>
      </c>
      <c r="K2118" s="360" t="s">
        <v>291</v>
      </c>
      <c r="L2118" s="360" t="s">
        <v>34</v>
      </c>
      <c r="M2118" s="361">
        <v>84107100</v>
      </c>
    </row>
    <row r="2119" spans="1:13">
      <c r="A2119" s="360" t="s">
        <v>12498</v>
      </c>
      <c r="B2119" s="360" t="s">
        <v>2386</v>
      </c>
      <c r="C2119" s="360" t="s">
        <v>920</v>
      </c>
      <c r="D2119" s="360">
        <v>4014</v>
      </c>
      <c r="E2119" s="360" t="s">
        <v>1151</v>
      </c>
      <c r="F2119" s="360" t="s">
        <v>552</v>
      </c>
      <c r="G2119" s="360" t="s">
        <v>298</v>
      </c>
      <c r="H2119" s="360" t="s">
        <v>41</v>
      </c>
      <c r="I2119" s="360" t="s">
        <v>422</v>
      </c>
      <c r="J2119" s="360" t="s">
        <v>1125</v>
      </c>
      <c r="K2119" s="360" t="s">
        <v>1170</v>
      </c>
      <c r="L2119" s="360" t="s">
        <v>32</v>
      </c>
      <c r="M2119" s="361">
        <v>61422900</v>
      </c>
    </row>
    <row r="2120" spans="1:13">
      <c r="A2120" s="360" t="s">
        <v>12499</v>
      </c>
      <c r="B2120" s="360" t="s">
        <v>2387</v>
      </c>
      <c r="C2120" s="360" t="s">
        <v>920</v>
      </c>
      <c r="D2120" s="360">
        <v>4014</v>
      </c>
      <c r="E2120" s="360" t="s">
        <v>1151</v>
      </c>
      <c r="F2120" s="360" t="s">
        <v>552</v>
      </c>
      <c r="G2120" s="360" t="s">
        <v>298</v>
      </c>
      <c r="H2120" s="360" t="s">
        <v>41</v>
      </c>
      <c r="I2120" s="360" t="s">
        <v>422</v>
      </c>
      <c r="J2120" s="360" t="s">
        <v>1125</v>
      </c>
      <c r="K2120" s="360" t="s">
        <v>1171</v>
      </c>
      <c r="L2120" s="360" t="s">
        <v>32</v>
      </c>
      <c r="M2120" s="361">
        <v>51975000</v>
      </c>
    </row>
    <row r="2121" spans="1:13">
      <c r="A2121" s="360" t="s">
        <v>12500</v>
      </c>
      <c r="B2121" s="360" t="s">
        <v>2388</v>
      </c>
      <c r="C2121" s="360" t="s">
        <v>920</v>
      </c>
      <c r="D2121" s="360">
        <v>4014</v>
      </c>
      <c r="E2121" s="360" t="s">
        <v>1151</v>
      </c>
      <c r="F2121" s="360" t="s">
        <v>552</v>
      </c>
      <c r="G2121" s="360" t="s">
        <v>298</v>
      </c>
      <c r="H2121" s="360" t="s">
        <v>41</v>
      </c>
      <c r="I2121" s="360" t="s">
        <v>422</v>
      </c>
      <c r="J2121" s="360" t="s">
        <v>1125</v>
      </c>
      <c r="K2121" s="360" t="s">
        <v>290</v>
      </c>
      <c r="L2121" s="360" t="s">
        <v>32</v>
      </c>
      <c r="M2121" s="361">
        <v>56687400</v>
      </c>
    </row>
    <row r="2122" spans="1:13">
      <c r="A2122" s="360" t="s">
        <v>12501</v>
      </c>
      <c r="B2122" s="360" t="s">
        <v>2389</v>
      </c>
      <c r="C2122" s="360" t="s">
        <v>920</v>
      </c>
      <c r="D2122" s="360">
        <v>4014</v>
      </c>
      <c r="E2122" s="360" t="s">
        <v>1151</v>
      </c>
      <c r="F2122" s="360" t="s">
        <v>552</v>
      </c>
      <c r="G2122" s="360" t="s">
        <v>298</v>
      </c>
      <c r="H2122" s="360" t="s">
        <v>41</v>
      </c>
      <c r="I2122" s="360" t="s">
        <v>422</v>
      </c>
      <c r="J2122" s="360" t="s">
        <v>1125</v>
      </c>
      <c r="K2122" s="360" t="s">
        <v>291</v>
      </c>
      <c r="L2122" s="360" t="s">
        <v>32</v>
      </c>
      <c r="M2122" s="361">
        <v>47239500</v>
      </c>
    </row>
    <row r="2123" spans="1:13">
      <c r="A2123" s="360" t="s">
        <v>12502</v>
      </c>
      <c r="B2123" s="360" t="s">
        <v>2390</v>
      </c>
      <c r="C2123" s="360" t="s">
        <v>920</v>
      </c>
      <c r="D2123" s="360">
        <v>4014</v>
      </c>
      <c r="E2123" s="360" t="s">
        <v>1151</v>
      </c>
      <c r="F2123" s="360" t="s">
        <v>552</v>
      </c>
      <c r="G2123" s="360" t="s">
        <v>298</v>
      </c>
      <c r="H2123" s="360" t="s">
        <v>41</v>
      </c>
      <c r="I2123" s="360" t="s">
        <v>422</v>
      </c>
      <c r="J2123" s="360" t="s">
        <v>1125</v>
      </c>
      <c r="K2123" s="360" t="s">
        <v>1170</v>
      </c>
      <c r="L2123" s="360" t="s">
        <v>218</v>
      </c>
      <c r="M2123" s="361">
        <v>174820800</v>
      </c>
    </row>
    <row r="2124" spans="1:13">
      <c r="A2124" s="360" t="s">
        <v>12503</v>
      </c>
      <c r="B2124" s="360" t="s">
        <v>2391</v>
      </c>
      <c r="C2124" s="360" t="s">
        <v>920</v>
      </c>
      <c r="D2124" s="360">
        <v>4014</v>
      </c>
      <c r="E2124" s="360" t="s">
        <v>1151</v>
      </c>
      <c r="F2124" s="360" t="s">
        <v>552</v>
      </c>
      <c r="G2124" s="360" t="s">
        <v>298</v>
      </c>
      <c r="H2124" s="360" t="s">
        <v>41</v>
      </c>
      <c r="I2124" s="360" t="s">
        <v>422</v>
      </c>
      <c r="J2124" s="360" t="s">
        <v>1125</v>
      </c>
      <c r="K2124" s="360" t="s">
        <v>1171</v>
      </c>
      <c r="L2124" s="360" t="s">
        <v>218</v>
      </c>
      <c r="M2124" s="361">
        <v>152136600</v>
      </c>
    </row>
    <row r="2125" spans="1:13">
      <c r="A2125" s="360" t="s">
        <v>12504</v>
      </c>
      <c r="B2125" s="360" t="s">
        <v>2392</v>
      </c>
      <c r="C2125" s="360" t="s">
        <v>920</v>
      </c>
      <c r="D2125" s="360">
        <v>4014</v>
      </c>
      <c r="E2125" s="360" t="s">
        <v>1151</v>
      </c>
      <c r="F2125" s="360" t="s">
        <v>552</v>
      </c>
      <c r="G2125" s="360" t="s">
        <v>298</v>
      </c>
      <c r="H2125" s="360" t="s">
        <v>41</v>
      </c>
      <c r="I2125" s="360" t="s">
        <v>422</v>
      </c>
      <c r="J2125" s="360" t="s">
        <v>1125</v>
      </c>
      <c r="K2125" s="360" t="s">
        <v>290</v>
      </c>
      <c r="L2125" s="360" t="s">
        <v>218</v>
      </c>
      <c r="M2125" s="361">
        <v>151189500</v>
      </c>
    </row>
    <row r="2126" spans="1:13">
      <c r="A2126" s="360" t="s">
        <v>12505</v>
      </c>
      <c r="B2126" s="360" t="s">
        <v>2393</v>
      </c>
      <c r="C2126" s="360" t="s">
        <v>920</v>
      </c>
      <c r="D2126" s="360">
        <v>4014</v>
      </c>
      <c r="E2126" s="360" t="s">
        <v>1151</v>
      </c>
      <c r="F2126" s="360" t="s">
        <v>552</v>
      </c>
      <c r="G2126" s="360" t="s">
        <v>298</v>
      </c>
      <c r="H2126" s="360" t="s">
        <v>41</v>
      </c>
      <c r="I2126" s="360" t="s">
        <v>422</v>
      </c>
      <c r="J2126" s="360" t="s">
        <v>1125</v>
      </c>
      <c r="K2126" s="360" t="s">
        <v>291</v>
      </c>
      <c r="L2126" s="360" t="s">
        <v>218</v>
      </c>
      <c r="M2126" s="361">
        <v>128528400</v>
      </c>
    </row>
    <row r="2127" spans="1:13">
      <c r="A2127" s="360" t="s">
        <v>12506</v>
      </c>
      <c r="B2127" s="360" t="s">
        <v>2382</v>
      </c>
      <c r="C2127" s="360" t="s">
        <v>920</v>
      </c>
      <c r="D2127" s="360">
        <v>4014</v>
      </c>
      <c r="E2127" s="360" t="s">
        <v>1151</v>
      </c>
      <c r="F2127" s="360" t="s">
        <v>552</v>
      </c>
      <c r="G2127" s="360" t="s">
        <v>298</v>
      </c>
      <c r="H2127" s="360" t="s">
        <v>41</v>
      </c>
      <c r="I2127" s="360" t="s">
        <v>423</v>
      </c>
      <c r="J2127" s="360" t="s">
        <v>1126</v>
      </c>
      <c r="K2127" s="360" t="s">
        <v>1170</v>
      </c>
      <c r="L2127" s="360" t="s">
        <v>34</v>
      </c>
      <c r="M2127" s="361">
        <v>113397900</v>
      </c>
    </row>
    <row r="2128" spans="1:13">
      <c r="A2128" s="360" t="s">
        <v>12507</v>
      </c>
      <c r="B2128" s="360" t="s">
        <v>2383</v>
      </c>
      <c r="C2128" s="360" t="s">
        <v>920</v>
      </c>
      <c r="D2128" s="360">
        <v>4014</v>
      </c>
      <c r="E2128" s="360" t="s">
        <v>1151</v>
      </c>
      <c r="F2128" s="360" t="s">
        <v>552</v>
      </c>
      <c r="G2128" s="360" t="s">
        <v>298</v>
      </c>
      <c r="H2128" s="360" t="s">
        <v>41</v>
      </c>
      <c r="I2128" s="360" t="s">
        <v>423</v>
      </c>
      <c r="J2128" s="360" t="s">
        <v>1126</v>
      </c>
      <c r="K2128" s="360" t="s">
        <v>1171</v>
      </c>
      <c r="L2128" s="360" t="s">
        <v>34</v>
      </c>
      <c r="M2128" s="361">
        <v>98290500</v>
      </c>
    </row>
    <row r="2129" spans="1:13">
      <c r="A2129" s="360" t="s">
        <v>12508</v>
      </c>
      <c r="B2129" s="360" t="s">
        <v>2384</v>
      </c>
      <c r="C2129" s="360" t="s">
        <v>920</v>
      </c>
      <c r="D2129" s="360">
        <v>4014</v>
      </c>
      <c r="E2129" s="360" t="s">
        <v>1151</v>
      </c>
      <c r="F2129" s="360" t="s">
        <v>552</v>
      </c>
      <c r="G2129" s="360" t="s">
        <v>298</v>
      </c>
      <c r="H2129" s="360" t="s">
        <v>41</v>
      </c>
      <c r="I2129" s="360" t="s">
        <v>423</v>
      </c>
      <c r="J2129" s="360" t="s">
        <v>1126</v>
      </c>
      <c r="K2129" s="360" t="s">
        <v>290</v>
      </c>
      <c r="L2129" s="360" t="s">
        <v>34</v>
      </c>
      <c r="M2129" s="361">
        <v>99237600</v>
      </c>
    </row>
    <row r="2130" spans="1:13">
      <c r="A2130" s="360" t="s">
        <v>12509</v>
      </c>
      <c r="B2130" s="360" t="s">
        <v>2385</v>
      </c>
      <c r="C2130" s="360" t="s">
        <v>920</v>
      </c>
      <c r="D2130" s="360">
        <v>4014</v>
      </c>
      <c r="E2130" s="360" t="s">
        <v>1151</v>
      </c>
      <c r="F2130" s="360" t="s">
        <v>552</v>
      </c>
      <c r="G2130" s="360" t="s">
        <v>298</v>
      </c>
      <c r="H2130" s="360" t="s">
        <v>41</v>
      </c>
      <c r="I2130" s="360" t="s">
        <v>423</v>
      </c>
      <c r="J2130" s="360" t="s">
        <v>1126</v>
      </c>
      <c r="K2130" s="360" t="s">
        <v>291</v>
      </c>
      <c r="L2130" s="360" t="s">
        <v>34</v>
      </c>
      <c r="M2130" s="361">
        <v>84107100</v>
      </c>
    </row>
    <row r="2131" spans="1:13">
      <c r="A2131" s="360" t="s">
        <v>12510</v>
      </c>
      <c r="B2131" s="360" t="s">
        <v>2386</v>
      </c>
      <c r="C2131" s="360" t="s">
        <v>920</v>
      </c>
      <c r="D2131" s="360">
        <v>4014</v>
      </c>
      <c r="E2131" s="360" t="s">
        <v>1151</v>
      </c>
      <c r="F2131" s="360" t="s">
        <v>552</v>
      </c>
      <c r="G2131" s="360" t="s">
        <v>298</v>
      </c>
      <c r="H2131" s="360" t="s">
        <v>41</v>
      </c>
      <c r="I2131" s="360" t="s">
        <v>423</v>
      </c>
      <c r="J2131" s="360" t="s">
        <v>1126</v>
      </c>
      <c r="K2131" s="360" t="s">
        <v>1170</v>
      </c>
      <c r="L2131" s="360" t="s">
        <v>32</v>
      </c>
      <c r="M2131" s="361">
        <v>61422900</v>
      </c>
    </row>
    <row r="2132" spans="1:13">
      <c r="A2132" s="360" t="s">
        <v>12511</v>
      </c>
      <c r="B2132" s="360" t="s">
        <v>2387</v>
      </c>
      <c r="C2132" s="360" t="s">
        <v>920</v>
      </c>
      <c r="D2132" s="360">
        <v>4014</v>
      </c>
      <c r="E2132" s="360" t="s">
        <v>1151</v>
      </c>
      <c r="F2132" s="360" t="s">
        <v>552</v>
      </c>
      <c r="G2132" s="360" t="s">
        <v>298</v>
      </c>
      <c r="H2132" s="360" t="s">
        <v>41</v>
      </c>
      <c r="I2132" s="360" t="s">
        <v>423</v>
      </c>
      <c r="J2132" s="360" t="s">
        <v>1126</v>
      </c>
      <c r="K2132" s="360" t="s">
        <v>1171</v>
      </c>
      <c r="L2132" s="360" t="s">
        <v>32</v>
      </c>
      <c r="M2132" s="361">
        <v>51975000</v>
      </c>
    </row>
    <row r="2133" spans="1:13">
      <c r="A2133" s="360" t="s">
        <v>12512</v>
      </c>
      <c r="B2133" s="360" t="s">
        <v>2388</v>
      </c>
      <c r="C2133" s="360" t="s">
        <v>920</v>
      </c>
      <c r="D2133" s="360">
        <v>4014</v>
      </c>
      <c r="E2133" s="360" t="s">
        <v>1151</v>
      </c>
      <c r="F2133" s="360" t="s">
        <v>552</v>
      </c>
      <c r="G2133" s="360" t="s">
        <v>298</v>
      </c>
      <c r="H2133" s="360" t="s">
        <v>41</v>
      </c>
      <c r="I2133" s="360" t="s">
        <v>423</v>
      </c>
      <c r="J2133" s="360" t="s">
        <v>1126</v>
      </c>
      <c r="K2133" s="360" t="s">
        <v>290</v>
      </c>
      <c r="L2133" s="360" t="s">
        <v>32</v>
      </c>
      <c r="M2133" s="361">
        <v>56687400</v>
      </c>
    </row>
    <row r="2134" spans="1:13">
      <c r="A2134" s="360" t="s">
        <v>12513</v>
      </c>
      <c r="B2134" s="360" t="s">
        <v>2389</v>
      </c>
      <c r="C2134" s="360" t="s">
        <v>920</v>
      </c>
      <c r="D2134" s="360">
        <v>4014</v>
      </c>
      <c r="E2134" s="360" t="s">
        <v>1151</v>
      </c>
      <c r="F2134" s="360" t="s">
        <v>552</v>
      </c>
      <c r="G2134" s="360" t="s">
        <v>298</v>
      </c>
      <c r="H2134" s="360" t="s">
        <v>41</v>
      </c>
      <c r="I2134" s="360" t="s">
        <v>423</v>
      </c>
      <c r="J2134" s="360" t="s">
        <v>1126</v>
      </c>
      <c r="K2134" s="360" t="s">
        <v>291</v>
      </c>
      <c r="L2134" s="360" t="s">
        <v>32</v>
      </c>
      <c r="M2134" s="361">
        <v>47239500</v>
      </c>
    </row>
    <row r="2135" spans="1:13">
      <c r="A2135" s="360" t="s">
        <v>12514</v>
      </c>
      <c r="B2135" s="360" t="s">
        <v>2390</v>
      </c>
      <c r="C2135" s="360" t="s">
        <v>920</v>
      </c>
      <c r="D2135" s="360">
        <v>4014</v>
      </c>
      <c r="E2135" s="360" t="s">
        <v>1151</v>
      </c>
      <c r="F2135" s="360" t="s">
        <v>552</v>
      </c>
      <c r="G2135" s="360" t="s">
        <v>298</v>
      </c>
      <c r="H2135" s="360" t="s">
        <v>41</v>
      </c>
      <c r="I2135" s="360" t="s">
        <v>423</v>
      </c>
      <c r="J2135" s="360" t="s">
        <v>1126</v>
      </c>
      <c r="K2135" s="360" t="s">
        <v>1170</v>
      </c>
      <c r="L2135" s="360" t="s">
        <v>218</v>
      </c>
      <c r="M2135" s="361">
        <v>174820800</v>
      </c>
    </row>
    <row r="2136" spans="1:13">
      <c r="A2136" s="360" t="s">
        <v>12515</v>
      </c>
      <c r="B2136" s="360" t="s">
        <v>2391</v>
      </c>
      <c r="C2136" s="360" t="s">
        <v>920</v>
      </c>
      <c r="D2136" s="360">
        <v>4014</v>
      </c>
      <c r="E2136" s="360" t="s">
        <v>1151</v>
      </c>
      <c r="F2136" s="360" t="s">
        <v>552</v>
      </c>
      <c r="G2136" s="360" t="s">
        <v>298</v>
      </c>
      <c r="H2136" s="360" t="s">
        <v>41</v>
      </c>
      <c r="I2136" s="360" t="s">
        <v>423</v>
      </c>
      <c r="J2136" s="360" t="s">
        <v>1126</v>
      </c>
      <c r="K2136" s="360" t="s">
        <v>1171</v>
      </c>
      <c r="L2136" s="360" t="s">
        <v>218</v>
      </c>
      <c r="M2136" s="361">
        <v>152136600</v>
      </c>
    </row>
    <row r="2137" spans="1:13">
      <c r="A2137" s="360" t="s">
        <v>12516</v>
      </c>
      <c r="B2137" s="360" t="s">
        <v>2392</v>
      </c>
      <c r="C2137" s="360" t="s">
        <v>920</v>
      </c>
      <c r="D2137" s="360">
        <v>4014</v>
      </c>
      <c r="E2137" s="360" t="s">
        <v>1151</v>
      </c>
      <c r="F2137" s="360" t="s">
        <v>552</v>
      </c>
      <c r="G2137" s="360" t="s">
        <v>298</v>
      </c>
      <c r="H2137" s="360" t="s">
        <v>41</v>
      </c>
      <c r="I2137" s="360" t="s">
        <v>423</v>
      </c>
      <c r="J2137" s="360" t="s">
        <v>1126</v>
      </c>
      <c r="K2137" s="360" t="s">
        <v>290</v>
      </c>
      <c r="L2137" s="360" t="s">
        <v>218</v>
      </c>
      <c r="M2137" s="361">
        <v>151189500</v>
      </c>
    </row>
    <row r="2138" spans="1:13">
      <c r="A2138" s="360" t="s">
        <v>12517</v>
      </c>
      <c r="B2138" s="360" t="s">
        <v>2393</v>
      </c>
      <c r="C2138" s="360" t="s">
        <v>920</v>
      </c>
      <c r="D2138" s="360">
        <v>4014</v>
      </c>
      <c r="E2138" s="360" t="s">
        <v>1151</v>
      </c>
      <c r="F2138" s="360" t="s">
        <v>552</v>
      </c>
      <c r="G2138" s="360" t="s">
        <v>298</v>
      </c>
      <c r="H2138" s="360" t="s">
        <v>41</v>
      </c>
      <c r="I2138" s="360" t="s">
        <v>423</v>
      </c>
      <c r="J2138" s="360" t="s">
        <v>1126</v>
      </c>
      <c r="K2138" s="360" t="s">
        <v>291</v>
      </c>
      <c r="L2138" s="360" t="s">
        <v>218</v>
      </c>
      <c r="M2138" s="361">
        <v>128528400</v>
      </c>
    </row>
    <row r="2139" spans="1:13">
      <c r="A2139" s="360" t="s">
        <v>12518</v>
      </c>
      <c r="B2139" s="360" t="s">
        <v>2382</v>
      </c>
      <c r="C2139" s="360" t="s">
        <v>920</v>
      </c>
      <c r="D2139" s="360">
        <v>4014</v>
      </c>
      <c r="E2139" s="360" t="s">
        <v>1151</v>
      </c>
      <c r="F2139" s="360" t="s">
        <v>552</v>
      </c>
      <c r="G2139" s="360" t="s">
        <v>298</v>
      </c>
      <c r="H2139" s="360" t="s">
        <v>41</v>
      </c>
      <c r="I2139" s="360" t="s">
        <v>424</v>
      </c>
      <c r="J2139" s="360" t="s">
        <v>1127</v>
      </c>
      <c r="K2139" s="360" t="s">
        <v>1170</v>
      </c>
      <c r="L2139" s="360" t="s">
        <v>34</v>
      </c>
      <c r="M2139" s="361">
        <v>113397900</v>
      </c>
    </row>
    <row r="2140" spans="1:13">
      <c r="A2140" s="360" t="s">
        <v>12519</v>
      </c>
      <c r="B2140" s="360" t="s">
        <v>2383</v>
      </c>
      <c r="C2140" s="360" t="s">
        <v>920</v>
      </c>
      <c r="D2140" s="360">
        <v>4014</v>
      </c>
      <c r="E2140" s="360" t="s">
        <v>1151</v>
      </c>
      <c r="F2140" s="360" t="s">
        <v>552</v>
      </c>
      <c r="G2140" s="360" t="s">
        <v>298</v>
      </c>
      <c r="H2140" s="360" t="s">
        <v>41</v>
      </c>
      <c r="I2140" s="360" t="s">
        <v>424</v>
      </c>
      <c r="J2140" s="360" t="s">
        <v>1127</v>
      </c>
      <c r="K2140" s="360" t="s">
        <v>1171</v>
      </c>
      <c r="L2140" s="360" t="s">
        <v>34</v>
      </c>
      <c r="M2140" s="361">
        <v>98290500</v>
      </c>
    </row>
    <row r="2141" spans="1:13">
      <c r="A2141" s="360" t="s">
        <v>12520</v>
      </c>
      <c r="B2141" s="360" t="s">
        <v>2384</v>
      </c>
      <c r="C2141" s="360" t="s">
        <v>920</v>
      </c>
      <c r="D2141" s="360">
        <v>4014</v>
      </c>
      <c r="E2141" s="360" t="s">
        <v>1151</v>
      </c>
      <c r="F2141" s="360" t="s">
        <v>552</v>
      </c>
      <c r="G2141" s="360" t="s">
        <v>298</v>
      </c>
      <c r="H2141" s="360" t="s">
        <v>41</v>
      </c>
      <c r="I2141" s="360" t="s">
        <v>424</v>
      </c>
      <c r="J2141" s="360" t="s">
        <v>1127</v>
      </c>
      <c r="K2141" s="360" t="s">
        <v>290</v>
      </c>
      <c r="L2141" s="360" t="s">
        <v>34</v>
      </c>
      <c r="M2141" s="361">
        <v>99237600</v>
      </c>
    </row>
    <row r="2142" spans="1:13">
      <c r="A2142" s="360" t="s">
        <v>12521</v>
      </c>
      <c r="B2142" s="360" t="s">
        <v>2385</v>
      </c>
      <c r="C2142" s="360" t="s">
        <v>920</v>
      </c>
      <c r="D2142" s="360">
        <v>4014</v>
      </c>
      <c r="E2142" s="360" t="s">
        <v>1151</v>
      </c>
      <c r="F2142" s="360" t="s">
        <v>552</v>
      </c>
      <c r="G2142" s="360" t="s">
        <v>298</v>
      </c>
      <c r="H2142" s="360" t="s">
        <v>41</v>
      </c>
      <c r="I2142" s="360" t="s">
        <v>424</v>
      </c>
      <c r="J2142" s="360" t="s">
        <v>1127</v>
      </c>
      <c r="K2142" s="360" t="s">
        <v>291</v>
      </c>
      <c r="L2142" s="360" t="s">
        <v>34</v>
      </c>
      <c r="M2142" s="361">
        <v>84107100</v>
      </c>
    </row>
    <row r="2143" spans="1:13">
      <c r="A2143" s="360" t="s">
        <v>12522</v>
      </c>
      <c r="B2143" s="360" t="s">
        <v>2386</v>
      </c>
      <c r="C2143" s="360" t="s">
        <v>920</v>
      </c>
      <c r="D2143" s="360">
        <v>4014</v>
      </c>
      <c r="E2143" s="360" t="s">
        <v>1151</v>
      </c>
      <c r="F2143" s="360" t="s">
        <v>552</v>
      </c>
      <c r="G2143" s="360" t="s">
        <v>298</v>
      </c>
      <c r="H2143" s="360" t="s">
        <v>41</v>
      </c>
      <c r="I2143" s="360" t="s">
        <v>424</v>
      </c>
      <c r="J2143" s="360" t="s">
        <v>1127</v>
      </c>
      <c r="K2143" s="360" t="s">
        <v>1170</v>
      </c>
      <c r="L2143" s="360" t="s">
        <v>32</v>
      </c>
      <c r="M2143" s="361">
        <v>61422900</v>
      </c>
    </row>
    <row r="2144" spans="1:13">
      <c r="A2144" s="360" t="s">
        <v>12523</v>
      </c>
      <c r="B2144" s="360" t="s">
        <v>2387</v>
      </c>
      <c r="C2144" s="360" t="s">
        <v>920</v>
      </c>
      <c r="D2144" s="360">
        <v>4014</v>
      </c>
      <c r="E2144" s="360" t="s">
        <v>1151</v>
      </c>
      <c r="F2144" s="360" t="s">
        <v>552</v>
      </c>
      <c r="G2144" s="360" t="s">
        <v>298</v>
      </c>
      <c r="H2144" s="360" t="s">
        <v>41</v>
      </c>
      <c r="I2144" s="360" t="s">
        <v>424</v>
      </c>
      <c r="J2144" s="360" t="s">
        <v>1127</v>
      </c>
      <c r="K2144" s="360" t="s">
        <v>1171</v>
      </c>
      <c r="L2144" s="360" t="s">
        <v>32</v>
      </c>
      <c r="M2144" s="361">
        <v>51975000</v>
      </c>
    </row>
    <row r="2145" spans="1:13">
      <c r="A2145" s="360" t="s">
        <v>12524</v>
      </c>
      <c r="B2145" s="360" t="s">
        <v>2388</v>
      </c>
      <c r="C2145" s="360" t="s">
        <v>920</v>
      </c>
      <c r="D2145" s="360">
        <v>4014</v>
      </c>
      <c r="E2145" s="360" t="s">
        <v>1151</v>
      </c>
      <c r="F2145" s="360" t="s">
        <v>552</v>
      </c>
      <c r="G2145" s="360" t="s">
        <v>298</v>
      </c>
      <c r="H2145" s="360" t="s">
        <v>41</v>
      </c>
      <c r="I2145" s="360" t="s">
        <v>424</v>
      </c>
      <c r="J2145" s="360" t="s">
        <v>1127</v>
      </c>
      <c r="K2145" s="360" t="s">
        <v>290</v>
      </c>
      <c r="L2145" s="360" t="s">
        <v>32</v>
      </c>
      <c r="M2145" s="361">
        <v>56687400</v>
      </c>
    </row>
    <row r="2146" spans="1:13">
      <c r="A2146" s="360" t="s">
        <v>12525</v>
      </c>
      <c r="B2146" s="360" t="s">
        <v>2389</v>
      </c>
      <c r="C2146" s="360" t="s">
        <v>920</v>
      </c>
      <c r="D2146" s="360">
        <v>4014</v>
      </c>
      <c r="E2146" s="360" t="s">
        <v>1151</v>
      </c>
      <c r="F2146" s="360" t="s">
        <v>552</v>
      </c>
      <c r="G2146" s="360" t="s">
        <v>298</v>
      </c>
      <c r="H2146" s="360" t="s">
        <v>41</v>
      </c>
      <c r="I2146" s="360" t="s">
        <v>424</v>
      </c>
      <c r="J2146" s="360" t="s">
        <v>1127</v>
      </c>
      <c r="K2146" s="360" t="s">
        <v>291</v>
      </c>
      <c r="L2146" s="360" t="s">
        <v>32</v>
      </c>
      <c r="M2146" s="361">
        <v>47239500</v>
      </c>
    </row>
    <row r="2147" spans="1:13">
      <c r="A2147" s="360" t="s">
        <v>12526</v>
      </c>
      <c r="B2147" s="360" t="s">
        <v>2390</v>
      </c>
      <c r="C2147" s="360" t="s">
        <v>920</v>
      </c>
      <c r="D2147" s="360">
        <v>4014</v>
      </c>
      <c r="E2147" s="360" t="s">
        <v>1151</v>
      </c>
      <c r="F2147" s="360" t="s">
        <v>552</v>
      </c>
      <c r="G2147" s="360" t="s">
        <v>298</v>
      </c>
      <c r="H2147" s="360" t="s">
        <v>41</v>
      </c>
      <c r="I2147" s="360" t="s">
        <v>424</v>
      </c>
      <c r="J2147" s="360" t="s">
        <v>1127</v>
      </c>
      <c r="K2147" s="360" t="s">
        <v>1170</v>
      </c>
      <c r="L2147" s="360" t="s">
        <v>218</v>
      </c>
      <c r="M2147" s="361">
        <v>174820800</v>
      </c>
    </row>
    <row r="2148" spans="1:13">
      <c r="A2148" s="360" t="s">
        <v>12527</v>
      </c>
      <c r="B2148" s="360" t="s">
        <v>2391</v>
      </c>
      <c r="C2148" s="360" t="s">
        <v>920</v>
      </c>
      <c r="D2148" s="360">
        <v>4014</v>
      </c>
      <c r="E2148" s="360" t="s">
        <v>1151</v>
      </c>
      <c r="F2148" s="360" t="s">
        <v>552</v>
      </c>
      <c r="G2148" s="360" t="s">
        <v>298</v>
      </c>
      <c r="H2148" s="360" t="s">
        <v>41</v>
      </c>
      <c r="I2148" s="360" t="s">
        <v>424</v>
      </c>
      <c r="J2148" s="360" t="s">
        <v>1127</v>
      </c>
      <c r="K2148" s="360" t="s">
        <v>1171</v>
      </c>
      <c r="L2148" s="360" t="s">
        <v>218</v>
      </c>
      <c r="M2148" s="361">
        <v>152136600</v>
      </c>
    </row>
    <row r="2149" spans="1:13">
      <c r="A2149" s="360" t="s">
        <v>12528</v>
      </c>
      <c r="B2149" s="360" t="s">
        <v>2392</v>
      </c>
      <c r="C2149" s="360" t="s">
        <v>920</v>
      </c>
      <c r="D2149" s="360">
        <v>4014</v>
      </c>
      <c r="E2149" s="360" t="s">
        <v>1151</v>
      </c>
      <c r="F2149" s="360" t="s">
        <v>552</v>
      </c>
      <c r="G2149" s="360" t="s">
        <v>298</v>
      </c>
      <c r="H2149" s="360" t="s">
        <v>41</v>
      </c>
      <c r="I2149" s="360" t="s">
        <v>424</v>
      </c>
      <c r="J2149" s="360" t="s">
        <v>1127</v>
      </c>
      <c r="K2149" s="360" t="s">
        <v>290</v>
      </c>
      <c r="L2149" s="360" t="s">
        <v>218</v>
      </c>
      <c r="M2149" s="361">
        <v>151189500</v>
      </c>
    </row>
    <row r="2150" spans="1:13">
      <c r="A2150" s="360" t="s">
        <v>12529</v>
      </c>
      <c r="B2150" s="360" t="s">
        <v>2393</v>
      </c>
      <c r="C2150" s="360" t="s">
        <v>920</v>
      </c>
      <c r="D2150" s="360">
        <v>4014</v>
      </c>
      <c r="E2150" s="360" t="s">
        <v>1151</v>
      </c>
      <c r="F2150" s="360" t="s">
        <v>552</v>
      </c>
      <c r="G2150" s="360" t="s">
        <v>298</v>
      </c>
      <c r="H2150" s="360" t="s">
        <v>41</v>
      </c>
      <c r="I2150" s="360" t="s">
        <v>424</v>
      </c>
      <c r="J2150" s="360" t="s">
        <v>1127</v>
      </c>
      <c r="K2150" s="360" t="s">
        <v>291</v>
      </c>
      <c r="L2150" s="360" t="s">
        <v>218</v>
      </c>
      <c r="M2150" s="361">
        <v>128528400</v>
      </c>
    </row>
    <row r="2151" spans="1:13">
      <c r="A2151" s="360" t="s">
        <v>12530</v>
      </c>
      <c r="B2151" s="360" t="s">
        <v>2382</v>
      </c>
      <c r="C2151" s="360" t="s">
        <v>920</v>
      </c>
      <c r="D2151" s="360">
        <v>4014</v>
      </c>
      <c r="E2151" s="360" t="s">
        <v>1151</v>
      </c>
      <c r="F2151" s="360" t="s">
        <v>552</v>
      </c>
      <c r="G2151" s="360" t="s">
        <v>298</v>
      </c>
      <c r="H2151" s="360" t="s">
        <v>41</v>
      </c>
      <c r="I2151" s="360" t="s">
        <v>425</v>
      </c>
      <c r="J2151" s="360" t="s">
        <v>1128</v>
      </c>
      <c r="K2151" s="360" t="s">
        <v>1170</v>
      </c>
      <c r="L2151" s="360" t="s">
        <v>34</v>
      </c>
      <c r="M2151" s="361">
        <v>113397900</v>
      </c>
    </row>
    <row r="2152" spans="1:13">
      <c r="A2152" s="360" t="s">
        <v>12531</v>
      </c>
      <c r="B2152" s="360" t="s">
        <v>2383</v>
      </c>
      <c r="C2152" s="360" t="s">
        <v>920</v>
      </c>
      <c r="D2152" s="360">
        <v>4014</v>
      </c>
      <c r="E2152" s="360" t="s">
        <v>1151</v>
      </c>
      <c r="F2152" s="360" t="s">
        <v>552</v>
      </c>
      <c r="G2152" s="360" t="s">
        <v>298</v>
      </c>
      <c r="H2152" s="360" t="s">
        <v>41</v>
      </c>
      <c r="I2152" s="360" t="s">
        <v>425</v>
      </c>
      <c r="J2152" s="360" t="s">
        <v>1128</v>
      </c>
      <c r="K2152" s="360" t="s">
        <v>1171</v>
      </c>
      <c r="L2152" s="360" t="s">
        <v>34</v>
      </c>
      <c r="M2152" s="361">
        <v>98290500</v>
      </c>
    </row>
    <row r="2153" spans="1:13">
      <c r="A2153" s="360" t="s">
        <v>12532</v>
      </c>
      <c r="B2153" s="360" t="s">
        <v>2384</v>
      </c>
      <c r="C2153" s="360" t="s">
        <v>920</v>
      </c>
      <c r="D2153" s="360">
        <v>4014</v>
      </c>
      <c r="E2153" s="360" t="s">
        <v>1151</v>
      </c>
      <c r="F2153" s="360" t="s">
        <v>552</v>
      </c>
      <c r="G2153" s="360" t="s">
        <v>298</v>
      </c>
      <c r="H2153" s="360" t="s">
        <v>41</v>
      </c>
      <c r="I2153" s="360" t="s">
        <v>425</v>
      </c>
      <c r="J2153" s="360" t="s">
        <v>1128</v>
      </c>
      <c r="K2153" s="360" t="s">
        <v>290</v>
      </c>
      <c r="L2153" s="360" t="s">
        <v>34</v>
      </c>
      <c r="M2153" s="361">
        <v>99237600</v>
      </c>
    </row>
    <row r="2154" spans="1:13">
      <c r="A2154" s="360" t="s">
        <v>12533</v>
      </c>
      <c r="B2154" s="360" t="s">
        <v>2385</v>
      </c>
      <c r="C2154" s="360" t="s">
        <v>920</v>
      </c>
      <c r="D2154" s="360">
        <v>4014</v>
      </c>
      <c r="E2154" s="360" t="s">
        <v>1151</v>
      </c>
      <c r="F2154" s="360" t="s">
        <v>552</v>
      </c>
      <c r="G2154" s="360" t="s">
        <v>298</v>
      </c>
      <c r="H2154" s="360" t="s">
        <v>41</v>
      </c>
      <c r="I2154" s="360" t="s">
        <v>425</v>
      </c>
      <c r="J2154" s="360" t="s">
        <v>1128</v>
      </c>
      <c r="K2154" s="360" t="s">
        <v>291</v>
      </c>
      <c r="L2154" s="360" t="s">
        <v>34</v>
      </c>
      <c r="M2154" s="361">
        <v>84107100</v>
      </c>
    </row>
    <row r="2155" spans="1:13">
      <c r="A2155" s="360" t="s">
        <v>12534</v>
      </c>
      <c r="B2155" s="360" t="s">
        <v>2386</v>
      </c>
      <c r="C2155" s="360" t="s">
        <v>920</v>
      </c>
      <c r="D2155" s="360">
        <v>4014</v>
      </c>
      <c r="E2155" s="360" t="s">
        <v>1151</v>
      </c>
      <c r="F2155" s="360" t="s">
        <v>552</v>
      </c>
      <c r="G2155" s="360" t="s">
        <v>298</v>
      </c>
      <c r="H2155" s="360" t="s">
        <v>41</v>
      </c>
      <c r="I2155" s="360" t="s">
        <v>425</v>
      </c>
      <c r="J2155" s="360" t="s">
        <v>1128</v>
      </c>
      <c r="K2155" s="360" t="s">
        <v>1170</v>
      </c>
      <c r="L2155" s="360" t="s">
        <v>32</v>
      </c>
      <c r="M2155" s="361">
        <v>61422900</v>
      </c>
    </row>
    <row r="2156" spans="1:13">
      <c r="A2156" s="360" t="s">
        <v>12535</v>
      </c>
      <c r="B2156" s="360" t="s">
        <v>2387</v>
      </c>
      <c r="C2156" s="360" t="s">
        <v>920</v>
      </c>
      <c r="D2156" s="360">
        <v>4014</v>
      </c>
      <c r="E2156" s="360" t="s">
        <v>1151</v>
      </c>
      <c r="F2156" s="360" t="s">
        <v>552</v>
      </c>
      <c r="G2156" s="360" t="s">
        <v>298</v>
      </c>
      <c r="H2156" s="360" t="s">
        <v>41</v>
      </c>
      <c r="I2156" s="360" t="s">
        <v>425</v>
      </c>
      <c r="J2156" s="360" t="s">
        <v>1128</v>
      </c>
      <c r="K2156" s="360" t="s">
        <v>1171</v>
      </c>
      <c r="L2156" s="360" t="s">
        <v>32</v>
      </c>
      <c r="M2156" s="361">
        <v>51975000</v>
      </c>
    </row>
    <row r="2157" spans="1:13">
      <c r="A2157" s="360" t="s">
        <v>12536</v>
      </c>
      <c r="B2157" s="360" t="s">
        <v>2388</v>
      </c>
      <c r="C2157" s="360" t="s">
        <v>920</v>
      </c>
      <c r="D2157" s="360">
        <v>4014</v>
      </c>
      <c r="E2157" s="360" t="s">
        <v>1151</v>
      </c>
      <c r="F2157" s="360" t="s">
        <v>552</v>
      </c>
      <c r="G2157" s="360" t="s">
        <v>298</v>
      </c>
      <c r="H2157" s="360" t="s">
        <v>41</v>
      </c>
      <c r="I2157" s="360" t="s">
        <v>425</v>
      </c>
      <c r="J2157" s="360" t="s">
        <v>1128</v>
      </c>
      <c r="K2157" s="360" t="s">
        <v>290</v>
      </c>
      <c r="L2157" s="360" t="s">
        <v>32</v>
      </c>
      <c r="M2157" s="361">
        <v>56687400</v>
      </c>
    </row>
    <row r="2158" spans="1:13">
      <c r="A2158" s="360" t="s">
        <v>12537</v>
      </c>
      <c r="B2158" s="360" t="s">
        <v>2389</v>
      </c>
      <c r="C2158" s="360" t="s">
        <v>920</v>
      </c>
      <c r="D2158" s="360">
        <v>4014</v>
      </c>
      <c r="E2158" s="360" t="s">
        <v>1151</v>
      </c>
      <c r="F2158" s="360" t="s">
        <v>552</v>
      </c>
      <c r="G2158" s="360" t="s">
        <v>298</v>
      </c>
      <c r="H2158" s="360" t="s">
        <v>41</v>
      </c>
      <c r="I2158" s="360" t="s">
        <v>425</v>
      </c>
      <c r="J2158" s="360" t="s">
        <v>1128</v>
      </c>
      <c r="K2158" s="360" t="s">
        <v>291</v>
      </c>
      <c r="L2158" s="360" t="s">
        <v>32</v>
      </c>
      <c r="M2158" s="361">
        <v>47239500</v>
      </c>
    </row>
    <row r="2159" spans="1:13">
      <c r="A2159" s="360" t="s">
        <v>12538</v>
      </c>
      <c r="B2159" s="360" t="s">
        <v>2390</v>
      </c>
      <c r="C2159" s="360" t="s">
        <v>920</v>
      </c>
      <c r="D2159" s="360">
        <v>4014</v>
      </c>
      <c r="E2159" s="360" t="s">
        <v>1151</v>
      </c>
      <c r="F2159" s="360" t="s">
        <v>552</v>
      </c>
      <c r="G2159" s="360" t="s">
        <v>298</v>
      </c>
      <c r="H2159" s="360" t="s">
        <v>41</v>
      </c>
      <c r="I2159" s="360" t="s">
        <v>425</v>
      </c>
      <c r="J2159" s="360" t="s">
        <v>1128</v>
      </c>
      <c r="K2159" s="360" t="s">
        <v>1170</v>
      </c>
      <c r="L2159" s="360" t="s">
        <v>218</v>
      </c>
      <c r="M2159" s="361">
        <v>174820800</v>
      </c>
    </row>
    <row r="2160" spans="1:13">
      <c r="A2160" s="360" t="s">
        <v>12539</v>
      </c>
      <c r="B2160" s="360" t="s">
        <v>2391</v>
      </c>
      <c r="C2160" s="360" t="s">
        <v>920</v>
      </c>
      <c r="D2160" s="360">
        <v>4014</v>
      </c>
      <c r="E2160" s="360" t="s">
        <v>1151</v>
      </c>
      <c r="F2160" s="360" t="s">
        <v>552</v>
      </c>
      <c r="G2160" s="360" t="s">
        <v>298</v>
      </c>
      <c r="H2160" s="360" t="s">
        <v>41</v>
      </c>
      <c r="I2160" s="360" t="s">
        <v>425</v>
      </c>
      <c r="J2160" s="360" t="s">
        <v>1128</v>
      </c>
      <c r="K2160" s="360" t="s">
        <v>1171</v>
      </c>
      <c r="L2160" s="360" t="s">
        <v>218</v>
      </c>
      <c r="M2160" s="361">
        <v>152136600</v>
      </c>
    </row>
    <row r="2161" spans="1:13">
      <c r="A2161" s="360" t="s">
        <v>12540</v>
      </c>
      <c r="B2161" s="360" t="s">
        <v>2392</v>
      </c>
      <c r="C2161" s="360" t="s">
        <v>920</v>
      </c>
      <c r="D2161" s="360">
        <v>4014</v>
      </c>
      <c r="E2161" s="360" t="s">
        <v>1151</v>
      </c>
      <c r="F2161" s="360" t="s">
        <v>552</v>
      </c>
      <c r="G2161" s="360" t="s">
        <v>298</v>
      </c>
      <c r="H2161" s="360" t="s">
        <v>41</v>
      </c>
      <c r="I2161" s="360" t="s">
        <v>425</v>
      </c>
      <c r="J2161" s="360" t="s">
        <v>1128</v>
      </c>
      <c r="K2161" s="360" t="s">
        <v>290</v>
      </c>
      <c r="L2161" s="360" t="s">
        <v>218</v>
      </c>
      <c r="M2161" s="361">
        <v>151189500</v>
      </c>
    </row>
    <row r="2162" spans="1:13">
      <c r="A2162" s="360" t="s">
        <v>12541</v>
      </c>
      <c r="B2162" s="360" t="s">
        <v>2393</v>
      </c>
      <c r="C2162" s="360" t="s">
        <v>920</v>
      </c>
      <c r="D2162" s="360">
        <v>4014</v>
      </c>
      <c r="E2162" s="360" t="s">
        <v>1151</v>
      </c>
      <c r="F2162" s="360" t="s">
        <v>552</v>
      </c>
      <c r="G2162" s="360" t="s">
        <v>298</v>
      </c>
      <c r="H2162" s="360" t="s">
        <v>41</v>
      </c>
      <c r="I2162" s="360" t="s">
        <v>425</v>
      </c>
      <c r="J2162" s="360" t="s">
        <v>1128</v>
      </c>
      <c r="K2162" s="360" t="s">
        <v>291</v>
      </c>
      <c r="L2162" s="360" t="s">
        <v>218</v>
      </c>
      <c r="M2162" s="361">
        <v>128528400</v>
      </c>
    </row>
    <row r="2163" spans="1:13">
      <c r="A2163" s="360" t="s">
        <v>12542</v>
      </c>
      <c r="B2163" s="360" t="s">
        <v>2394</v>
      </c>
      <c r="C2163" s="360" t="s">
        <v>920</v>
      </c>
      <c r="D2163" s="360">
        <v>4015</v>
      </c>
      <c r="E2163" s="360" t="s">
        <v>1152</v>
      </c>
      <c r="F2163" s="360" t="s">
        <v>552</v>
      </c>
      <c r="G2163" s="360" t="s">
        <v>298</v>
      </c>
      <c r="H2163" s="360" t="s">
        <v>41</v>
      </c>
      <c r="I2163" s="360" t="s">
        <v>316</v>
      </c>
      <c r="J2163" s="360" t="s">
        <v>1141</v>
      </c>
      <c r="K2163" s="360" t="s">
        <v>1170</v>
      </c>
      <c r="L2163" s="360" t="s">
        <v>34</v>
      </c>
      <c r="M2163" s="361">
        <v>51536100</v>
      </c>
    </row>
    <row r="2164" spans="1:13">
      <c r="A2164" s="360" t="s">
        <v>12543</v>
      </c>
      <c r="B2164" s="360" t="s">
        <v>2395</v>
      </c>
      <c r="C2164" s="360" t="s">
        <v>920</v>
      </c>
      <c r="D2164" s="360">
        <v>4015</v>
      </c>
      <c r="E2164" s="360" t="s">
        <v>1152</v>
      </c>
      <c r="F2164" s="360" t="s">
        <v>552</v>
      </c>
      <c r="G2164" s="360" t="s">
        <v>298</v>
      </c>
      <c r="H2164" s="360" t="s">
        <v>41</v>
      </c>
      <c r="I2164" s="360" t="s">
        <v>316</v>
      </c>
      <c r="J2164" s="360" t="s">
        <v>1141</v>
      </c>
      <c r="K2164" s="360" t="s">
        <v>1171</v>
      </c>
      <c r="L2164" s="360" t="s">
        <v>34</v>
      </c>
      <c r="M2164" s="361">
        <v>45183600</v>
      </c>
    </row>
    <row r="2165" spans="1:13">
      <c r="A2165" s="360" t="s">
        <v>12544</v>
      </c>
      <c r="B2165" s="360" t="s">
        <v>2396</v>
      </c>
      <c r="C2165" s="360" t="s">
        <v>920</v>
      </c>
      <c r="D2165" s="360">
        <v>4015</v>
      </c>
      <c r="E2165" s="360" t="s">
        <v>1152</v>
      </c>
      <c r="F2165" s="360" t="s">
        <v>552</v>
      </c>
      <c r="G2165" s="360" t="s">
        <v>298</v>
      </c>
      <c r="H2165" s="360" t="s">
        <v>41</v>
      </c>
      <c r="I2165" s="360" t="s">
        <v>316</v>
      </c>
      <c r="J2165" s="360" t="s">
        <v>1141</v>
      </c>
      <c r="K2165" s="360" t="s">
        <v>290</v>
      </c>
      <c r="L2165" s="360" t="s">
        <v>34</v>
      </c>
      <c r="M2165" s="361">
        <v>43612800</v>
      </c>
    </row>
    <row r="2166" spans="1:13">
      <c r="A2166" s="360" t="s">
        <v>12545</v>
      </c>
      <c r="B2166" s="360" t="s">
        <v>2397</v>
      </c>
      <c r="C2166" s="360" t="s">
        <v>920</v>
      </c>
      <c r="D2166" s="360">
        <v>4015</v>
      </c>
      <c r="E2166" s="360" t="s">
        <v>1152</v>
      </c>
      <c r="F2166" s="360" t="s">
        <v>552</v>
      </c>
      <c r="G2166" s="360" t="s">
        <v>298</v>
      </c>
      <c r="H2166" s="360" t="s">
        <v>41</v>
      </c>
      <c r="I2166" s="360" t="s">
        <v>316</v>
      </c>
      <c r="J2166" s="360" t="s">
        <v>1141</v>
      </c>
      <c r="K2166" s="360" t="s">
        <v>291</v>
      </c>
      <c r="L2166" s="360" t="s">
        <v>34</v>
      </c>
      <c r="M2166" s="361">
        <v>37260300</v>
      </c>
    </row>
    <row r="2167" spans="1:13">
      <c r="A2167" s="360" t="s">
        <v>12546</v>
      </c>
      <c r="B2167" s="360" t="s">
        <v>2398</v>
      </c>
      <c r="C2167" s="360" t="s">
        <v>920</v>
      </c>
      <c r="D2167" s="360">
        <v>4015</v>
      </c>
      <c r="E2167" s="360" t="s">
        <v>1152</v>
      </c>
      <c r="F2167" s="360" t="s">
        <v>552</v>
      </c>
      <c r="G2167" s="360" t="s">
        <v>298</v>
      </c>
      <c r="H2167" s="360" t="s">
        <v>41</v>
      </c>
      <c r="I2167" s="360" t="s">
        <v>316</v>
      </c>
      <c r="J2167" s="360" t="s">
        <v>1141</v>
      </c>
      <c r="K2167" s="360" t="s">
        <v>1170</v>
      </c>
      <c r="L2167" s="360" t="s">
        <v>32</v>
      </c>
      <c r="M2167" s="361">
        <v>29729700</v>
      </c>
    </row>
    <row r="2168" spans="1:13">
      <c r="A2168" s="360" t="s">
        <v>12547</v>
      </c>
      <c r="B2168" s="360" t="s">
        <v>2399</v>
      </c>
      <c r="C2168" s="360" t="s">
        <v>920</v>
      </c>
      <c r="D2168" s="360">
        <v>4015</v>
      </c>
      <c r="E2168" s="360" t="s">
        <v>1152</v>
      </c>
      <c r="F2168" s="360" t="s">
        <v>552</v>
      </c>
      <c r="G2168" s="360" t="s">
        <v>298</v>
      </c>
      <c r="H2168" s="360" t="s">
        <v>41</v>
      </c>
      <c r="I2168" s="360" t="s">
        <v>316</v>
      </c>
      <c r="J2168" s="360" t="s">
        <v>1141</v>
      </c>
      <c r="K2168" s="360" t="s">
        <v>1171</v>
      </c>
      <c r="L2168" s="360" t="s">
        <v>32</v>
      </c>
      <c r="M2168" s="361">
        <v>25756500</v>
      </c>
    </row>
    <row r="2169" spans="1:13">
      <c r="A2169" s="360" t="s">
        <v>12548</v>
      </c>
      <c r="B2169" s="360" t="s">
        <v>2400</v>
      </c>
      <c r="C2169" s="360" t="s">
        <v>920</v>
      </c>
      <c r="D2169" s="360">
        <v>4015</v>
      </c>
      <c r="E2169" s="360" t="s">
        <v>1152</v>
      </c>
      <c r="F2169" s="360" t="s">
        <v>552</v>
      </c>
      <c r="G2169" s="360" t="s">
        <v>298</v>
      </c>
      <c r="H2169" s="360" t="s">
        <v>41</v>
      </c>
      <c r="I2169" s="360" t="s">
        <v>316</v>
      </c>
      <c r="J2169" s="360" t="s">
        <v>1141</v>
      </c>
      <c r="K2169" s="360" t="s">
        <v>290</v>
      </c>
      <c r="L2169" s="360" t="s">
        <v>32</v>
      </c>
      <c r="M2169" s="361">
        <v>25756500</v>
      </c>
    </row>
    <row r="2170" spans="1:13">
      <c r="A2170" s="360" t="s">
        <v>12549</v>
      </c>
      <c r="B2170" s="360" t="s">
        <v>2401</v>
      </c>
      <c r="C2170" s="360" t="s">
        <v>920</v>
      </c>
      <c r="D2170" s="360">
        <v>4015</v>
      </c>
      <c r="E2170" s="360" t="s">
        <v>1152</v>
      </c>
      <c r="F2170" s="360" t="s">
        <v>552</v>
      </c>
      <c r="G2170" s="360" t="s">
        <v>298</v>
      </c>
      <c r="H2170" s="360" t="s">
        <v>41</v>
      </c>
      <c r="I2170" s="360" t="s">
        <v>316</v>
      </c>
      <c r="J2170" s="360" t="s">
        <v>1141</v>
      </c>
      <c r="K2170" s="360" t="s">
        <v>291</v>
      </c>
      <c r="L2170" s="360" t="s">
        <v>32</v>
      </c>
      <c r="M2170" s="361">
        <v>21806400</v>
      </c>
    </row>
    <row r="2171" spans="1:13">
      <c r="A2171" s="360" t="s">
        <v>12550</v>
      </c>
      <c r="B2171" s="360" t="s">
        <v>2402</v>
      </c>
      <c r="C2171" s="360" t="s">
        <v>920</v>
      </c>
      <c r="D2171" s="360">
        <v>4015</v>
      </c>
      <c r="E2171" s="360" t="s">
        <v>1152</v>
      </c>
      <c r="F2171" s="360" t="s">
        <v>552</v>
      </c>
      <c r="G2171" s="360" t="s">
        <v>298</v>
      </c>
      <c r="H2171" s="360" t="s">
        <v>41</v>
      </c>
      <c r="I2171" s="360" t="s">
        <v>316</v>
      </c>
      <c r="J2171" s="360" t="s">
        <v>1141</v>
      </c>
      <c r="K2171" s="360" t="s">
        <v>1170</v>
      </c>
      <c r="L2171" s="360" t="s">
        <v>218</v>
      </c>
      <c r="M2171" s="361">
        <v>77292600</v>
      </c>
    </row>
    <row r="2172" spans="1:13">
      <c r="A2172" s="360" t="s">
        <v>12551</v>
      </c>
      <c r="B2172" s="360" t="s">
        <v>2403</v>
      </c>
      <c r="C2172" s="360" t="s">
        <v>920</v>
      </c>
      <c r="D2172" s="360">
        <v>4015</v>
      </c>
      <c r="E2172" s="360" t="s">
        <v>1152</v>
      </c>
      <c r="F2172" s="360" t="s">
        <v>552</v>
      </c>
      <c r="G2172" s="360" t="s">
        <v>298</v>
      </c>
      <c r="H2172" s="360" t="s">
        <v>41</v>
      </c>
      <c r="I2172" s="360" t="s">
        <v>316</v>
      </c>
      <c r="J2172" s="360" t="s">
        <v>1141</v>
      </c>
      <c r="K2172" s="360" t="s">
        <v>1171</v>
      </c>
      <c r="L2172" s="360" t="s">
        <v>218</v>
      </c>
      <c r="M2172" s="361">
        <v>67775400</v>
      </c>
    </row>
    <row r="2173" spans="1:13">
      <c r="A2173" s="360" t="s">
        <v>12552</v>
      </c>
      <c r="B2173" s="360" t="s">
        <v>2404</v>
      </c>
      <c r="C2173" s="360" t="s">
        <v>920</v>
      </c>
      <c r="D2173" s="360">
        <v>4015</v>
      </c>
      <c r="E2173" s="360" t="s">
        <v>1152</v>
      </c>
      <c r="F2173" s="360" t="s">
        <v>552</v>
      </c>
      <c r="G2173" s="360" t="s">
        <v>298</v>
      </c>
      <c r="H2173" s="360" t="s">
        <v>41</v>
      </c>
      <c r="I2173" s="360" t="s">
        <v>316</v>
      </c>
      <c r="J2173" s="360" t="s">
        <v>1141</v>
      </c>
      <c r="K2173" s="360" t="s">
        <v>290</v>
      </c>
      <c r="L2173" s="360" t="s">
        <v>218</v>
      </c>
      <c r="M2173" s="361">
        <v>65396100</v>
      </c>
    </row>
    <row r="2174" spans="1:13">
      <c r="A2174" s="360" t="s">
        <v>12553</v>
      </c>
      <c r="B2174" s="360" t="s">
        <v>2405</v>
      </c>
      <c r="C2174" s="360" t="s">
        <v>920</v>
      </c>
      <c r="D2174" s="360">
        <v>4015</v>
      </c>
      <c r="E2174" s="360" t="s">
        <v>1152</v>
      </c>
      <c r="F2174" s="360" t="s">
        <v>552</v>
      </c>
      <c r="G2174" s="360" t="s">
        <v>298</v>
      </c>
      <c r="H2174" s="360" t="s">
        <v>41</v>
      </c>
      <c r="I2174" s="360" t="s">
        <v>316</v>
      </c>
      <c r="J2174" s="360" t="s">
        <v>1141</v>
      </c>
      <c r="K2174" s="360" t="s">
        <v>291</v>
      </c>
      <c r="L2174" s="360" t="s">
        <v>218</v>
      </c>
      <c r="M2174" s="361">
        <v>55878900</v>
      </c>
    </row>
    <row r="2175" spans="1:13">
      <c r="A2175" s="360" t="s">
        <v>12554</v>
      </c>
      <c r="B2175" s="360" t="s">
        <v>2394</v>
      </c>
      <c r="C2175" s="360" t="s">
        <v>920</v>
      </c>
      <c r="D2175" s="360">
        <v>4015</v>
      </c>
      <c r="E2175" s="360" t="s">
        <v>1152</v>
      </c>
      <c r="F2175" s="360" t="s">
        <v>552</v>
      </c>
      <c r="G2175" s="360" t="s">
        <v>298</v>
      </c>
      <c r="H2175" s="360" t="s">
        <v>41</v>
      </c>
      <c r="I2175" s="360" t="s">
        <v>318</v>
      </c>
      <c r="J2175" s="360" t="s">
        <v>1142</v>
      </c>
      <c r="K2175" s="360" t="s">
        <v>1170</v>
      </c>
      <c r="L2175" s="360" t="s">
        <v>34</v>
      </c>
      <c r="M2175" s="361">
        <v>51536100</v>
      </c>
    </row>
    <row r="2176" spans="1:13">
      <c r="A2176" s="360" t="s">
        <v>12555</v>
      </c>
      <c r="B2176" s="360" t="s">
        <v>2395</v>
      </c>
      <c r="C2176" s="360" t="s">
        <v>920</v>
      </c>
      <c r="D2176" s="360">
        <v>4015</v>
      </c>
      <c r="E2176" s="360" t="s">
        <v>1152</v>
      </c>
      <c r="F2176" s="360" t="s">
        <v>552</v>
      </c>
      <c r="G2176" s="360" t="s">
        <v>298</v>
      </c>
      <c r="H2176" s="360" t="s">
        <v>41</v>
      </c>
      <c r="I2176" s="360" t="s">
        <v>318</v>
      </c>
      <c r="J2176" s="360" t="s">
        <v>1142</v>
      </c>
      <c r="K2176" s="360" t="s">
        <v>1171</v>
      </c>
      <c r="L2176" s="360" t="s">
        <v>34</v>
      </c>
      <c r="M2176" s="361">
        <v>45183600</v>
      </c>
    </row>
    <row r="2177" spans="1:13">
      <c r="A2177" s="360" t="s">
        <v>12556</v>
      </c>
      <c r="B2177" s="360" t="s">
        <v>2396</v>
      </c>
      <c r="C2177" s="360" t="s">
        <v>920</v>
      </c>
      <c r="D2177" s="360">
        <v>4015</v>
      </c>
      <c r="E2177" s="360" t="s">
        <v>1152</v>
      </c>
      <c r="F2177" s="360" t="s">
        <v>552</v>
      </c>
      <c r="G2177" s="360" t="s">
        <v>298</v>
      </c>
      <c r="H2177" s="360" t="s">
        <v>41</v>
      </c>
      <c r="I2177" s="360" t="s">
        <v>318</v>
      </c>
      <c r="J2177" s="360" t="s">
        <v>1142</v>
      </c>
      <c r="K2177" s="360" t="s">
        <v>290</v>
      </c>
      <c r="L2177" s="360" t="s">
        <v>34</v>
      </c>
      <c r="M2177" s="361">
        <v>43612800</v>
      </c>
    </row>
    <row r="2178" spans="1:13">
      <c r="A2178" s="360" t="s">
        <v>12557</v>
      </c>
      <c r="B2178" s="360" t="s">
        <v>2397</v>
      </c>
      <c r="C2178" s="360" t="s">
        <v>920</v>
      </c>
      <c r="D2178" s="360">
        <v>4015</v>
      </c>
      <c r="E2178" s="360" t="s">
        <v>1152</v>
      </c>
      <c r="F2178" s="360" t="s">
        <v>552</v>
      </c>
      <c r="G2178" s="360" t="s">
        <v>298</v>
      </c>
      <c r="H2178" s="360" t="s">
        <v>41</v>
      </c>
      <c r="I2178" s="360" t="s">
        <v>318</v>
      </c>
      <c r="J2178" s="360" t="s">
        <v>1142</v>
      </c>
      <c r="K2178" s="360" t="s">
        <v>291</v>
      </c>
      <c r="L2178" s="360" t="s">
        <v>34</v>
      </c>
      <c r="M2178" s="361">
        <v>37260300</v>
      </c>
    </row>
    <row r="2179" spans="1:13">
      <c r="A2179" s="360" t="s">
        <v>12558</v>
      </c>
      <c r="B2179" s="360" t="s">
        <v>2398</v>
      </c>
      <c r="C2179" s="360" t="s">
        <v>920</v>
      </c>
      <c r="D2179" s="360">
        <v>4015</v>
      </c>
      <c r="E2179" s="360" t="s">
        <v>1152</v>
      </c>
      <c r="F2179" s="360" t="s">
        <v>552</v>
      </c>
      <c r="G2179" s="360" t="s">
        <v>298</v>
      </c>
      <c r="H2179" s="360" t="s">
        <v>41</v>
      </c>
      <c r="I2179" s="360" t="s">
        <v>318</v>
      </c>
      <c r="J2179" s="360" t="s">
        <v>1142</v>
      </c>
      <c r="K2179" s="360" t="s">
        <v>1170</v>
      </c>
      <c r="L2179" s="360" t="s">
        <v>32</v>
      </c>
      <c r="M2179" s="361">
        <v>29729700</v>
      </c>
    </row>
    <row r="2180" spans="1:13">
      <c r="A2180" s="360" t="s">
        <v>12559</v>
      </c>
      <c r="B2180" s="360" t="s">
        <v>2399</v>
      </c>
      <c r="C2180" s="360" t="s">
        <v>920</v>
      </c>
      <c r="D2180" s="360">
        <v>4015</v>
      </c>
      <c r="E2180" s="360" t="s">
        <v>1152</v>
      </c>
      <c r="F2180" s="360" t="s">
        <v>552</v>
      </c>
      <c r="G2180" s="360" t="s">
        <v>298</v>
      </c>
      <c r="H2180" s="360" t="s">
        <v>41</v>
      </c>
      <c r="I2180" s="360" t="s">
        <v>318</v>
      </c>
      <c r="J2180" s="360" t="s">
        <v>1142</v>
      </c>
      <c r="K2180" s="360" t="s">
        <v>1171</v>
      </c>
      <c r="L2180" s="360" t="s">
        <v>32</v>
      </c>
      <c r="M2180" s="361">
        <v>25756500</v>
      </c>
    </row>
    <row r="2181" spans="1:13">
      <c r="A2181" s="360" t="s">
        <v>12560</v>
      </c>
      <c r="B2181" s="360" t="s">
        <v>2400</v>
      </c>
      <c r="C2181" s="360" t="s">
        <v>920</v>
      </c>
      <c r="D2181" s="360">
        <v>4015</v>
      </c>
      <c r="E2181" s="360" t="s">
        <v>1152</v>
      </c>
      <c r="F2181" s="360" t="s">
        <v>552</v>
      </c>
      <c r="G2181" s="360" t="s">
        <v>298</v>
      </c>
      <c r="H2181" s="360" t="s">
        <v>41</v>
      </c>
      <c r="I2181" s="360" t="s">
        <v>318</v>
      </c>
      <c r="J2181" s="360" t="s">
        <v>1142</v>
      </c>
      <c r="K2181" s="360" t="s">
        <v>290</v>
      </c>
      <c r="L2181" s="360" t="s">
        <v>32</v>
      </c>
      <c r="M2181" s="361">
        <v>25756500</v>
      </c>
    </row>
    <row r="2182" spans="1:13">
      <c r="A2182" s="360" t="s">
        <v>12561</v>
      </c>
      <c r="B2182" s="360" t="s">
        <v>2401</v>
      </c>
      <c r="C2182" s="360" t="s">
        <v>920</v>
      </c>
      <c r="D2182" s="360">
        <v>4015</v>
      </c>
      <c r="E2182" s="360" t="s">
        <v>1152</v>
      </c>
      <c r="F2182" s="360" t="s">
        <v>552</v>
      </c>
      <c r="G2182" s="360" t="s">
        <v>298</v>
      </c>
      <c r="H2182" s="360" t="s">
        <v>41</v>
      </c>
      <c r="I2182" s="360" t="s">
        <v>318</v>
      </c>
      <c r="J2182" s="360" t="s">
        <v>1142</v>
      </c>
      <c r="K2182" s="360" t="s">
        <v>291</v>
      </c>
      <c r="L2182" s="360" t="s">
        <v>32</v>
      </c>
      <c r="M2182" s="361">
        <v>21806400</v>
      </c>
    </row>
    <row r="2183" spans="1:13">
      <c r="A2183" s="360" t="s">
        <v>12562</v>
      </c>
      <c r="B2183" s="360" t="s">
        <v>2402</v>
      </c>
      <c r="C2183" s="360" t="s">
        <v>920</v>
      </c>
      <c r="D2183" s="360">
        <v>4015</v>
      </c>
      <c r="E2183" s="360" t="s">
        <v>1152</v>
      </c>
      <c r="F2183" s="360" t="s">
        <v>552</v>
      </c>
      <c r="G2183" s="360" t="s">
        <v>298</v>
      </c>
      <c r="H2183" s="360" t="s">
        <v>41</v>
      </c>
      <c r="I2183" s="360" t="s">
        <v>318</v>
      </c>
      <c r="J2183" s="360" t="s">
        <v>1142</v>
      </c>
      <c r="K2183" s="360" t="s">
        <v>1170</v>
      </c>
      <c r="L2183" s="360" t="s">
        <v>218</v>
      </c>
      <c r="M2183" s="361">
        <v>77292600</v>
      </c>
    </row>
    <row r="2184" spans="1:13">
      <c r="A2184" s="360" t="s">
        <v>12563</v>
      </c>
      <c r="B2184" s="360" t="s">
        <v>2403</v>
      </c>
      <c r="C2184" s="360" t="s">
        <v>920</v>
      </c>
      <c r="D2184" s="360">
        <v>4015</v>
      </c>
      <c r="E2184" s="360" t="s">
        <v>1152</v>
      </c>
      <c r="F2184" s="360" t="s">
        <v>552</v>
      </c>
      <c r="G2184" s="360" t="s">
        <v>298</v>
      </c>
      <c r="H2184" s="360" t="s">
        <v>41</v>
      </c>
      <c r="I2184" s="360" t="s">
        <v>318</v>
      </c>
      <c r="J2184" s="360" t="s">
        <v>1142</v>
      </c>
      <c r="K2184" s="360" t="s">
        <v>1171</v>
      </c>
      <c r="L2184" s="360" t="s">
        <v>218</v>
      </c>
      <c r="M2184" s="361">
        <v>67775400</v>
      </c>
    </row>
    <row r="2185" spans="1:13">
      <c r="A2185" s="360" t="s">
        <v>12564</v>
      </c>
      <c r="B2185" s="360" t="s">
        <v>2404</v>
      </c>
      <c r="C2185" s="360" t="s">
        <v>920</v>
      </c>
      <c r="D2185" s="360">
        <v>4015</v>
      </c>
      <c r="E2185" s="360" t="s">
        <v>1152</v>
      </c>
      <c r="F2185" s="360" t="s">
        <v>552</v>
      </c>
      <c r="G2185" s="360" t="s">
        <v>298</v>
      </c>
      <c r="H2185" s="360" t="s">
        <v>41</v>
      </c>
      <c r="I2185" s="360" t="s">
        <v>318</v>
      </c>
      <c r="J2185" s="360" t="s">
        <v>1142</v>
      </c>
      <c r="K2185" s="360" t="s">
        <v>290</v>
      </c>
      <c r="L2185" s="360" t="s">
        <v>218</v>
      </c>
      <c r="M2185" s="361">
        <v>65396100</v>
      </c>
    </row>
    <row r="2186" spans="1:13">
      <c r="A2186" s="360" t="s">
        <v>12565</v>
      </c>
      <c r="B2186" s="360" t="s">
        <v>2405</v>
      </c>
      <c r="C2186" s="360" t="s">
        <v>920</v>
      </c>
      <c r="D2186" s="360">
        <v>4015</v>
      </c>
      <c r="E2186" s="360" t="s">
        <v>1152</v>
      </c>
      <c r="F2186" s="360" t="s">
        <v>552</v>
      </c>
      <c r="G2186" s="360" t="s">
        <v>298</v>
      </c>
      <c r="H2186" s="360" t="s">
        <v>41</v>
      </c>
      <c r="I2186" s="360" t="s">
        <v>318</v>
      </c>
      <c r="J2186" s="360" t="s">
        <v>1142</v>
      </c>
      <c r="K2186" s="360" t="s">
        <v>291</v>
      </c>
      <c r="L2186" s="360" t="s">
        <v>218</v>
      </c>
      <c r="M2186" s="361">
        <v>55878900</v>
      </c>
    </row>
    <row r="2187" spans="1:13">
      <c r="A2187" s="360" t="s">
        <v>12566</v>
      </c>
      <c r="B2187" s="360" t="s">
        <v>2394</v>
      </c>
      <c r="C2187" s="360" t="s">
        <v>920</v>
      </c>
      <c r="D2187" s="360">
        <v>4015</v>
      </c>
      <c r="E2187" s="360" t="s">
        <v>1152</v>
      </c>
      <c r="F2187" s="360" t="s">
        <v>552</v>
      </c>
      <c r="G2187" s="360" t="s">
        <v>298</v>
      </c>
      <c r="H2187" s="360" t="s">
        <v>41</v>
      </c>
      <c r="I2187" s="360" t="s">
        <v>320</v>
      </c>
      <c r="J2187" s="360" t="s">
        <v>1137</v>
      </c>
      <c r="K2187" s="360" t="s">
        <v>1170</v>
      </c>
      <c r="L2187" s="360" t="s">
        <v>34</v>
      </c>
      <c r="M2187" s="361">
        <v>51536100</v>
      </c>
    </row>
    <row r="2188" spans="1:13">
      <c r="A2188" s="360" t="s">
        <v>12567</v>
      </c>
      <c r="B2188" s="360" t="s">
        <v>2395</v>
      </c>
      <c r="C2188" s="360" t="s">
        <v>920</v>
      </c>
      <c r="D2188" s="360">
        <v>4015</v>
      </c>
      <c r="E2188" s="360" t="s">
        <v>1152</v>
      </c>
      <c r="F2188" s="360" t="s">
        <v>552</v>
      </c>
      <c r="G2188" s="360" t="s">
        <v>298</v>
      </c>
      <c r="H2188" s="360" t="s">
        <v>41</v>
      </c>
      <c r="I2188" s="360" t="s">
        <v>320</v>
      </c>
      <c r="J2188" s="360" t="s">
        <v>1137</v>
      </c>
      <c r="K2188" s="360" t="s">
        <v>1171</v>
      </c>
      <c r="L2188" s="360" t="s">
        <v>34</v>
      </c>
      <c r="M2188" s="361">
        <v>45183600</v>
      </c>
    </row>
    <row r="2189" spans="1:13">
      <c r="A2189" s="360" t="s">
        <v>12568</v>
      </c>
      <c r="B2189" s="360" t="s">
        <v>2396</v>
      </c>
      <c r="C2189" s="360" t="s">
        <v>920</v>
      </c>
      <c r="D2189" s="360">
        <v>4015</v>
      </c>
      <c r="E2189" s="360" t="s">
        <v>1152</v>
      </c>
      <c r="F2189" s="360" t="s">
        <v>552</v>
      </c>
      <c r="G2189" s="360" t="s">
        <v>298</v>
      </c>
      <c r="H2189" s="360" t="s">
        <v>41</v>
      </c>
      <c r="I2189" s="360" t="s">
        <v>320</v>
      </c>
      <c r="J2189" s="360" t="s">
        <v>1137</v>
      </c>
      <c r="K2189" s="360" t="s">
        <v>290</v>
      </c>
      <c r="L2189" s="360" t="s">
        <v>34</v>
      </c>
      <c r="M2189" s="361">
        <v>43612800</v>
      </c>
    </row>
    <row r="2190" spans="1:13">
      <c r="A2190" s="360" t="s">
        <v>12569</v>
      </c>
      <c r="B2190" s="360" t="s">
        <v>2397</v>
      </c>
      <c r="C2190" s="360" t="s">
        <v>920</v>
      </c>
      <c r="D2190" s="360">
        <v>4015</v>
      </c>
      <c r="E2190" s="360" t="s">
        <v>1152</v>
      </c>
      <c r="F2190" s="360" t="s">
        <v>552</v>
      </c>
      <c r="G2190" s="360" t="s">
        <v>298</v>
      </c>
      <c r="H2190" s="360" t="s">
        <v>41</v>
      </c>
      <c r="I2190" s="360" t="s">
        <v>320</v>
      </c>
      <c r="J2190" s="360" t="s">
        <v>1137</v>
      </c>
      <c r="K2190" s="360" t="s">
        <v>291</v>
      </c>
      <c r="L2190" s="360" t="s">
        <v>34</v>
      </c>
      <c r="M2190" s="361">
        <v>37260300</v>
      </c>
    </row>
    <row r="2191" spans="1:13">
      <c r="A2191" s="360" t="s">
        <v>12570</v>
      </c>
      <c r="B2191" s="360" t="s">
        <v>2398</v>
      </c>
      <c r="C2191" s="360" t="s">
        <v>920</v>
      </c>
      <c r="D2191" s="360">
        <v>4015</v>
      </c>
      <c r="E2191" s="360" t="s">
        <v>1152</v>
      </c>
      <c r="F2191" s="360" t="s">
        <v>552</v>
      </c>
      <c r="G2191" s="360" t="s">
        <v>298</v>
      </c>
      <c r="H2191" s="360" t="s">
        <v>41</v>
      </c>
      <c r="I2191" s="360" t="s">
        <v>320</v>
      </c>
      <c r="J2191" s="360" t="s">
        <v>1137</v>
      </c>
      <c r="K2191" s="360" t="s">
        <v>1170</v>
      </c>
      <c r="L2191" s="360" t="s">
        <v>32</v>
      </c>
      <c r="M2191" s="361">
        <v>29729700</v>
      </c>
    </row>
    <row r="2192" spans="1:13">
      <c r="A2192" s="360" t="s">
        <v>12571</v>
      </c>
      <c r="B2192" s="360" t="s">
        <v>2399</v>
      </c>
      <c r="C2192" s="360" t="s">
        <v>920</v>
      </c>
      <c r="D2192" s="360">
        <v>4015</v>
      </c>
      <c r="E2192" s="360" t="s">
        <v>1152</v>
      </c>
      <c r="F2192" s="360" t="s">
        <v>552</v>
      </c>
      <c r="G2192" s="360" t="s">
        <v>298</v>
      </c>
      <c r="H2192" s="360" t="s">
        <v>41</v>
      </c>
      <c r="I2192" s="360" t="s">
        <v>320</v>
      </c>
      <c r="J2192" s="360" t="s">
        <v>1137</v>
      </c>
      <c r="K2192" s="360" t="s">
        <v>1171</v>
      </c>
      <c r="L2192" s="360" t="s">
        <v>32</v>
      </c>
      <c r="M2192" s="361">
        <v>25756500</v>
      </c>
    </row>
    <row r="2193" spans="1:13">
      <c r="A2193" s="360" t="s">
        <v>12572</v>
      </c>
      <c r="B2193" s="360" t="s">
        <v>2400</v>
      </c>
      <c r="C2193" s="360" t="s">
        <v>920</v>
      </c>
      <c r="D2193" s="360">
        <v>4015</v>
      </c>
      <c r="E2193" s="360" t="s">
        <v>1152</v>
      </c>
      <c r="F2193" s="360" t="s">
        <v>552</v>
      </c>
      <c r="G2193" s="360" t="s">
        <v>298</v>
      </c>
      <c r="H2193" s="360" t="s">
        <v>41</v>
      </c>
      <c r="I2193" s="360" t="s">
        <v>320</v>
      </c>
      <c r="J2193" s="360" t="s">
        <v>1137</v>
      </c>
      <c r="K2193" s="360" t="s">
        <v>290</v>
      </c>
      <c r="L2193" s="360" t="s">
        <v>32</v>
      </c>
      <c r="M2193" s="361">
        <v>25756500</v>
      </c>
    </row>
    <row r="2194" spans="1:13">
      <c r="A2194" s="360" t="s">
        <v>12573</v>
      </c>
      <c r="B2194" s="360" t="s">
        <v>2401</v>
      </c>
      <c r="C2194" s="360" t="s">
        <v>920</v>
      </c>
      <c r="D2194" s="360">
        <v>4015</v>
      </c>
      <c r="E2194" s="360" t="s">
        <v>1152</v>
      </c>
      <c r="F2194" s="360" t="s">
        <v>552</v>
      </c>
      <c r="G2194" s="360" t="s">
        <v>298</v>
      </c>
      <c r="H2194" s="360" t="s">
        <v>41</v>
      </c>
      <c r="I2194" s="360" t="s">
        <v>320</v>
      </c>
      <c r="J2194" s="360" t="s">
        <v>1137</v>
      </c>
      <c r="K2194" s="360" t="s">
        <v>291</v>
      </c>
      <c r="L2194" s="360" t="s">
        <v>32</v>
      </c>
      <c r="M2194" s="361">
        <v>21806400</v>
      </c>
    </row>
    <row r="2195" spans="1:13">
      <c r="A2195" s="360" t="s">
        <v>12574</v>
      </c>
      <c r="B2195" s="360" t="s">
        <v>2402</v>
      </c>
      <c r="C2195" s="360" t="s">
        <v>920</v>
      </c>
      <c r="D2195" s="360">
        <v>4015</v>
      </c>
      <c r="E2195" s="360" t="s">
        <v>1152</v>
      </c>
      <c r="F2195" s="360" t="s">
        <v>552</v>
      </c>
      <c r="G2195" s="360" t="s">
        <v>298</v>
      </c>
      <c r="H2195" s="360" t="s">
        <v>41</v>
      </c>
      <c r="I2195" s="360" t="s">
        <v>320</v>
      </c>
      <c r="J2195" s="360" t="s">
        <v>1137</v>
      </c>
      <c r="K2195" s="360" t="s">
        <v>1170</v>
      </c>
      <c r="L2195" s="360" t="s">
        <v>218</v>
      </c>
      <c r="M2195" s="361">
        <v>77292600</v>
      </c>
    </row>
    <row r="2196" spans="1:13">
      <c r="A2196" s="360" t="s">
        <v>12575</v>
      </c>
      <c r="B2196" s="360" t="s">
        <v>2403</v>
      </c>
      <c r="C2196" s="360" t="s">
        <v>920</v>
      </c>
      <c r="D2196" s="360">
        <v>4015</v>
      </c>
      <c r="E2196" s="360" t="s">
        <v>1152</v>
      </c>
      <c r="F2196" s="360" t="s">
        <v>552</v>
      </c>
      <c r="G2196" s="360" t="s">
        <v>298</v>
      </c>
      <c r="H2196" s="360" t="s">
        <v>41</v>
      </c>
      <c r="I2196" s="360" t="s">
        <v>320</v>
      </c>
      <c r="J2196" s="360" t="s">
        <v>1137</v>
      </c>
      <c r="K2196" s="360" t="s">
        <v>1171</v>
      </c>
      <c r="L2196" s="360" t="s">
        <v>218</v>
      </c>
      <c r="M2196" s="361">
        <v>67775400</v>
      </c>
    </row>
    <row r="2197" spans="1:13">
      <c r="A2197" s="360" t="s">
        <v>12576</v>
      </c>
      <c r="B2197" s="360" t="s">
        <v>2404</v>
      </c>
      <c r="C2197" s="360" t="s">
        <v>920</v>
      </c>
      <c r="D2197" s="360">
        <v>4015</v>
      </c>
      <c r="E2197" s="360" t="s">
        <v>1152</v>
      </c>
      <c r="F2197" s="360" t="s">
        <v>552</v>
      </c>
      <c r="G2197" s="360" t="s">
        <v>298</v>
      </c>
      <c r="H2197" s="360" t="s">
        <v>41</v>
      </c>
      <c r="I2197" s="360" t="s">
        <v>320</v>
      </c>
      <c r="J2197" s="360" t="s">
        <v>1137</v>
      </c>
      <c r="K2197" s="360" t="s">
        <v>290</v>
      </c>
      <c r="L2197" s="360" t="s">
        <v>218</v>
      </c>
      <c r="M2197" s="361">
        <v>65396100</v>
      </c>
    </row>
    <row r="2198" spans="1:13">
      <c r="A2198" s="360" t="s">
        <v>12577</v>
      </c>
      <c r="B2198" s="360" t="s">
        <v>2405</v>
      </c>
      <c r="C2198" s="360" t="s">
        <v>920</v>
      </c>
      <c r="D2198" s="360">
        <v>4015</v>
      </c>
      <c r="E2198" s="360" t="s">
        <v>1152</v>
      </c>
      <c r="F2198" s="360" t="s">
        <v>552</v>
      </c>
      <c r="G2198" s="360" t="s">
        <v>298</v>
      </c>
      <c r="H2198" s="360" t="s">
        <v>41</v>
      </c>
      <c r="I2198" s="360" t="s">
        <v>320</v>
      </c>
      <c r="J2198" s="360" t="s">
        <v>1137</v>
      </c>
      <c r="K2198" s="360" t="s">
        <v>291</v>
      </c>
      <c r="L2198" s="360" t="s">
        <v>218</v>
      </c>
      <c r="M2198" s="361">
        <v>55878900</v>
      </c>
    </row>
    <row r="2199" spans="1:13">
      <c r="A2199" s="360" t="s">
        <v>12578</v>
      </c>
      <c r="B2199" s="360" t="s">
        <v>2394</v>
      </c>
      <c r="C2199" s="360" t="s">
        <v>920</v>
      </c>
      <c r="D2199" s="360">
        <v>4015</v>
      </c>
      <c r="E2199" s="360" t="s">
        <v>1152</v>
      </c>
      <c r="F2199" s="360" t="s">
        <v>552</v>
      </c>
      <c r="G2199" s="360" t="s">
        <v>298</v>
      </c>
      <c r="H2199" s="360" t="s">
        <v>41</v>
      </c>
      <c r="I2199" s="360" t="s">
        <v>322</v>
      </c>
      <c r="J2199" s="360" t="s">
        <v>1136</v>
      </c>
      <c r="K2199" s="360" t="s">
        <v>1170</v>
      </c>
      <c r="L2199" s="360" t="s">
        <v>34</v>
      </c>
      <c r="M2199" s="361">
        <v>51536100</v>
      </c>
    </row>
    <row r="2200" spans="1:13">
      <c r="A2200" s="360" t="s">
        <v>12579</v>
      </c>
      <c r="B2200" s="360" t="s">
        <v>2395</v>
      </c>
      <c r="C2200" s="360" t="s">
        <v>920</v>
      </c>
      <c r="D2200" s="360">
        <v>4015</v>
      </c>
      <c r="E2200" s="360" t="s">
        <v>1152</v>
      </c>
      <c r="F2200" s="360" t="s">
        <v>552</v>
      </c>
      <c r="G2200" s="360" t="s">
        <v>298</v>
      </c>
      <c r="H2200" s="360" t="s">
        <v>41</v>
      </c>
      <c r="I2200" s="360" t="s">
        <v>322</v>
      </c>
      <c r="J2200" s="360" t="s">
        <v>1136</v>
      </c>
      <c r="K2200" s="360" t="s">
        <v>1171</v>
      </c>
      <c r="L2200" s="360" t="s">
        <v>34</v>
      </c>
      <c r="M2200" s="361">
        <v>45183600</v>
      </c>
    </row>
    <row r="2201" spans="1:13">
      <c r="A2201" s="360" t="s">
        <v>12580</v>
      </c>
      <c r="B2201" s="360" t="s">
        <v>2396</v>
      </c>
      <c r="C2201" s="360" t="s">
        <v>920</v>
      </c>
      <c r="D2201" s="360">
        <v>4015</v>
      </c>
      <c r="E2201" s="360" t="s">
        <v>1152</v>
      </c>
      <c r="F2201" s="360" t="s">
        <v>552</v>
      </c>
      <c r="G2201" s="360" t="s">
        <v>298</v>
      </c>
      <c r="H2201" s="360" t="s">
        <v>41</v>
      </c>
      <c r="I2201" s="360" t="s">
        <v>322</v>
      </c>
      <c r="J2201" s="360" t="s">
        <v>1136</v>
      </c>
      <c r="K2201" s="360" t="s">
        <v>290</v>
      </c>
      <c r="L2201" s="360" t="s">
        <v>34</v>
      </c>
      <c r="M2201" s="361">
        <v>43612800</v>
      </c>
    </row>
    <row r="2202" spans="1:13">
      <c r="A2202" s="360" t="s">
        <v>12581</v>
      </c>
      <c r="B2202" s="360" t="s">
        <v>2397</v>
      </c>
      <c r="C2202" s="360" t="s">
        <v>920</v>
      </c>
      <c r="D2202" s="360">
        <v>4015</v>
      </c>
      <c r="E2202" s="360" t="s">
        <v>1152</v>
      </c>
      <c r="F2202" s="360" t="s">
        <v>552</v>
      </c>
      <c r="G2202" s="360" t="s">
        <v>298</v>
      </c>
      <c r="H2202" s="360" t="s">
        <v>41</v>
      </c>
      <c r="I2202" s="360" t="s">
        <v>322</v>
      </c>
      <c r="J2202" s="360" t="s">
        <v>1136</v>
      </c>
      <c r="K2202" s="360" t="s">
        <v>291</v>
      </c>
      <c r="L2202" s="360" t="s">
        <v>34</v>
      </c>
      <c r="M2202" s="361">
        <v>37260300</v>
      </c>
    </row>
    <row r="2203" spans="1:13">
      <c r="A2203" s="360" t="s">
        <v>12582</v>
      </c>
      <c r="B2203" s="360" t="s">
        <v>2398</v>
      </c>
      <c r="C2203" s="360" t="s">
        <v>920</v>
      </c>
      <c r="D2203" s="360">
        <v>4015</v>
      </c>
      <c r="E2203" s="360" t="s">
        <v>1152</v>
      </c>
      <c r="F2203" s="360" t="s">
        <v>552</v>
      </c>
      <c r="G2203" s="360" t="s">
        <v>298</v>
      </c>
      <c r="H2203" s="360" t="s">
        <v>41</v>
      </c>
      <c r="I2203" s="360" t="s">
        <v>322</v>
      </c>
      <c r="J2203" s="360" t="s">
        <v>1136</v>
      </c>
      <c r="K2203" s="360" t="s">
        <v>1170</v>
      </c>
      <c r="L2203" s="360" t="s">
        <v>32</v>
      </c>
      <c r="M2203" s="361">
        <v>29729700</v>
      </c>
    </row>
    <row r="2204" spans="1:13">
      <c r="A2204" s="360" t="s">
        <v>12583</v>
      </c>
      <c r="B2204" s="360" t="s">
        <v>2399</v>
      </c>
      <c r="C2204" s="360" t="s">
        <v>920</v>
      </c>
      <c r="D2204" s="360">
        <v>4015</v>
      </c>
      <c r="E2204" s="360" t="s">
        <v>1152</v>
      </c>
      <c r="F2204" s="360" t="s">
        <v>552</v>
      </c>
      <c r="G2204" s="360" t="s">
        <v>298</v>
      </c>
      <c r="H2204" s="360" t="s">
        <v>41</v>
      </c>
      <c r="I2204" s="360" t="s">
        <v>322</v>
      </c>
      <c r="J2204" s="360" t="s">
        <v>1136</v>
      </c>
      <c r="K2204" s="360" t="s">
        <v>1171</v>
      </c>
      <c r="L2204" s="360" t="s">
        <v>32</v>
      </c>
      <c r="M2204" s="361">
        <v>25756500</v>
      </c>
    </row>
    <row r="2205" spans="1:13">
      <c r="A2205" s="360" t="s">
        <v>12584</v>
      </c>
      <c r="B2205" s="360" t="s">
        <v>2400</v>
      </c>
      <c r="C2205" s="360" t="s">
        <v>920</v>
      </c>
      <c r="D2205" s="360">
        <v>4015</v>
      </c>
      <c r="E2205" s="360" t="s">
        <v>1152</v>
      </c>
      <c r="F2205" s="360" t="s">
        <v>552</v>
      </c>
      <c r="G2205" s="360" t="s">
        <v>298</v>
      </c>
      <c r="H2205" s="360" t="s">
        <v>41</v>
      </c>
      <c r="I2205" s="360" t="s">
        <v>322</v>
      </c>
      <c r="J2205" s="360" t="s">
        <v>1136</v>
      </c>
      <c r="K2205" s="360" t="s">
        <v>290</v>
      </c>
      <c r="L2205" s="360" t="s">
        <v>32</v>
      </c>
      <c r="M2205" s="361">
        <v>25756500</v>
      </c>
    </row>
    <row r="2206" spans="1:13">
      <c r="A2206" s="360" t="s">
        <v>12585</v>
      </c>
      <c r="B2206" s="360" t="s">
        <v>2401</v>
      </c>
      <c r="C2206" s="360" t="s">
        <v>920</v>
      </c>
      <c r="D2206" s="360">
        <v>4015</v>
      </c>
      <c r="E2206" s="360" t="s">
        <v>1152</v>
      </c>
      <c r="F2206" s="360" t="s">
        <v>552</v>
      </c>
      <c r="G2206" s="360" t="s">
        <v>298</v>
      </c>
      <c r="H2206" s="360" t="s">
        <v>41</v>
      </c>
      <c r="I2206" s="360" t="s">
        <v>322</v>
      </c>
      <c r="J2206" s="360" t="s">
        <v>1136</v>
      </c>
      <c r="K2206" s="360" t="s">
        <v>291</v>
      </c>
      <c r="L2206" s="360" t="s">
        <v>32</v>
      </c>
      <c r="M2206" s="361">
        <v>21806400</v>
      </c>
    </row>
    <row r="2207" spans="1:13">
      <c r="A2207" s="360" t="s">
        <v>12586</v>
      </c>
      <c r="B2207" s="360" t="s">
        <v>2402</v>
      </c>
      <c r="C2207" s="360" t="s">
        <v>920</v>
      </c>
      <c r="D2207" s="360">
        <v>4015</v>
      </c>
      <c r="E2207" s="360" t="s">
        <v>1152</v>
      </c>
      <c r="F2207" s="360" t="s">
        <v>552</v>
      </c>
      <c r="G2207" s="360" t="s">
        <v>298</v>
      </c>
      <c r="H2207" s="360" t="s">
        <v>41</v>
      </c>
      <c r="I2207" s="360" t="s">
        <v>322</v>
      </c>
      <c r="J2207" s="360" t="s">
        <v>1136</v>
      </c>
      <c r="K2207" s="360" t="s">
        <v>1170</v>
      </c>
      <c r="L2207" s="360" t="s">
        <v>218</v>
      </c>
      <c r="M2207" s="361">
        <v>77292600</v>
      </c>
    </row>
    <row r="2208" spans="1:13">
      <c r="A2208" s="360" t="s">
        <v>12587</v>
      </c>
      <c r="B2208" s="360" t="s">
        <v>2403</v>
      </c>
      <c r="C2208" s="360" t="s">
        <v>920</v>
      </c>
      <c r="D2208" s="360">
        <v>4015</v>
      </c>
      <c r="E2208" s="360" t="s">
        <v>1152</v>
      </c>
      <c r="F2208" s="360" t="s">
        <v>552</v>
      </c>
      <c r="G2208" s="360" t="s">
        <v>298</v>
      </c>
      <c r="H2208" s="360" t="s">
        <v>41</v>
      </c>
      <c r="I2208" s="360" t="s">
        <v>322</v>
      </c>
      <c r="J2208" s="360" t="s">
        <v>1136</v>
      </c>
      <c r="K2208" s="360" t="s">
        <v>1171</v>
      </c>
      <c r="L2208" s="360" t="s">
        <v>218</v>
      </c>
      <c r="M2208" s="361">
        <v>67775400</v>
      </c>
    </row>
    <row r="2209" spans="1:13">
      <c r="A2209" s="360" t="s">
        <v>12588</v>
      </c>
      <c r="B2209" s="360" t="s">
        <v>2404</v>
      </c>
      <c r="C2209" s="360" t="s">
        <v>920</v>
      </c>
      <c r="D2209" s="360">
        <v>4015</v>
      </c>
      <c r="E2209" s="360" t="s">
        <v>1152</v>
      </c>
      <c r="F2209" s="360" t="s">
        <v>552</v>
      </c>
      <c r="G2209" s="360" t="s">
        <v>298</v>
      </c>
      <c r="H2209" s="360" t="s">
        <v>41</v>
      </c>
      <c r="I2209" s="360" t="s">
        <v>322</v>
      </c>
      <c r="J2209" s="360" t="s">
        <v>1136</v>
      </c>
      <c r="K2209" s="360" t="s">
        <v>290</v>
      </c>
      <c r="L2209" s="360" t="s">
        <v>218</v>
      </c>
      <c r="M2209" s="361">
        <v>65396100</v>
      </c>
    </row>
    <row r="2210" spans="1:13">
      <c r="A2210" s="360" t="s">
        <v>12589</v>
      </c>
      <c r="B2210" s="360" t="s">
        <v>2405</v>
      </c>
      <c r="C2210" s="360" t="s">
        <v>920</v>
      </c>
      <c r="D2210" s="360">
        <v>4015</v>
      </c>
      <c r="E2210" s="360" t="s">
        <v>1152</v>
      </c>
      <c r="F2210" s="360" t="s">
        <v>552</v>
      </c>
      <c r="G2210" s="360" t="s">
        <v>298</v>
      </c>
      <c r="H2210" s="360" t="s">
        <v>41</v>
      </c>
      <c r="I2210" s="360" t="s">
        <v>322</v>
      </c>
      <c r="J2210" s="360" t="s">
        <v>1136</v>
      </c>
      <c r="K2210" s="360" t="s">
        <v>291</v>
      </c>
      <c r="L2210" s="360" t="s">
        <v>218</v>
      </c>
      <c r="M2210" s="361">
        <v>55878900</v>
      </c>
    </row>
    <row r="2211" spans="1:13">
      <c r="A2211" s="360" t="s">
        <v>12590</v>
      </c>
      <c r="B2211" s="360" t="s">
        <v>2394</v>
      </c>
      <c r="C2211" s="360" t="s">
        <v>920</v>
      </c>
      <c r="D2211" s="360">
        <v>4015</v>
      </c>
      <c r="E2211" s="360" t="s">
        <v>1152</v>
      </c>
      <c r="F2211" s="360" t="s">
        <v>552</v>
      </c>
      <c r="G2211" s="360" t="s">
        <v>298</v>
      </c>
      <c r="H2211" s="360" t="s">
        <v>41</v>
      </c>
      <c r="I2211" s="360" t="s">
        <v>324</v>
      </c>
      <c r="J2211" s="360" t="s">
        <v>1133</v>
      </c>
      <c r="K2211" s="360" t="s">
        <v>1170</v>
      </c>
      <c r="L2211" s="360" t="s">
        <v>34</v>
      </c>
      <c r="M2211" s="361">
        <v>51536100</v>
      </c>
    </row>
    <row r="2212" spans="1:13">
      <c r="A2212" s="360" t="s">
        <v>12591</v>
      </c>
      <c r="B2212" s="360" t="s">
        <v>2395</v>
      </c>
      <c r="C2212" s="360" t="s">
        <v>920</v>
      </c>
      <c r="D2212" s="360">
        <v>4015</v>
      </c>
      <c r="E2212" s="360" t="s">
        <v>1152</v>
      </c>
      <c r="F2212" s="360" t="s">
        <v>552</v>
      </c>
      <c r="G2212" s="360" t="s">
        <v>298</v>
      </c>
      <c r="H2212" s="360" t="s">
        <v>41</v>
      </c>
      <c r="I2212" s="360" t="s">
        <v>324</v>
      </c>
      <c r="J2212" s="360" t="s">
        <v>1133</v>
      </c>
      <c r="K2212" s="360" t="s">
        <v>1171</v>
      </c>
      <c r="L2212" s="360" t="s">
        <v>34</v>
      </c>
      <c r="M2212" s="361">
        <v>45183600</v>
      </c>
    </row>
    <row r="2213" spans="1:13">
      <c r="A2213" s="360" t="s">
        <v>12592</v>
      </c>
      <c r="B2213" s="360" t="s">
        <v>2396</v>
      </c>
      <c r="C2213" s="360" t="s">
        <v>920</v>
      </c>
      <c r="D2213" s="360">
        <v>4015</v>
      </c>
      <c r="E2213" s="360" t="s">
        <v>1152</v>
      </c>
      <c r="F2213" s="360" t="s">
        <v>552</v>
      </c>
      <c r="G2213" s="360" t="s">
        <v>298</v>
      </c>
      <c r="H2213" s="360" t="s">
        <v>41</v>
      </c>
      <c r="I2213" s="360" t="s">
        <v>324</v>
      </c>
      <c r="J2213" s="360" t="s">
        <v>1133</v>
      </c>
      <c r="K2213" s="360" t="s">
        <v>290</v>
      </c>
      <c r="L2213" s="360" t="s">
        <v>34</v>
      </c>
      <c r="M2213" s="361">
        <v>43612800</v>
      </c>
    </row>
    <row r="2214" spans="1:13">
      <c r="A2214" s="360" t="s">
        <v>12593</v>
      </c>
      <c r="B2214" s="360" t="s">
        <v>2397</v>
      </c>
      <c r="C2214" s="360" t="s">
        <v>920</v>
      </c>
      <c r="D2214" s="360">
        <v>4015</v>
      </c>
      <c r="E2214" s="360" t="s">
        <v>1152</v>
      </c>
      <c r="F2214" s="360" t="s">
        <v>552</v>
      </c>
      <c r="G2214" s="360" t="s">
        <v>298</v>
      </c>
      <c r="H2214" s="360" t="s">
        <v>41</v>
      </c>
      <c r="I2214" s="360" t="s">
        <v>324</v>
      </c>
      <c r="J2214" s="360" t="s">
        <v>1133</v>
      </c>
      <c r="K2214" s="360" t="s">
        <v>291</v>
      </c>
      <c r="L2214" s="360" t="s">
        <v>34</v>
      </c>
      <c r="M2214" s="361">
        <v>37260300</v>
      </c>
    </row>
    <row r="2215" spans="1:13">
      <c r="A2215" s="360" t="s">
        <v>12594</v>
      </c>
      <c r="B2215" s="360" t="s">
        <v>2398</v>
      </c>
      <c r="C2215" s="360" t="s">
        <v>920</v>
      </c>
      <c r="D2215" s="360">
        <v>4015</v>
      </c>
      <c r="E2215" s="360" t="s">
        <v>1152</v>
      </c>
      <c r="F2215" s="360" t="s">
        <v>552</v>
      </c>
      <c r="G2215" s="360" t="s">
        <v>298</v>
      </c>
      <c r="H2215" s="360" t="s">
        <v>41</v>
      </c>
      <c r="I2215" s="360" t="s">
        <v>324</v>
      </c>
      <c r="J2215" s="360" t="s">
        <v>1133</v>
      </c>
      <c r="K2215" s="360" t="s">
        <v>1170</v>
      </c>
      <c r="L2215" s="360" t="s">
        <v>32</v>
      </c>
      <c r="M2215" s="361">
        <v>29729700</v>
      </c>
    </row>
    <row r="2216" spans="1:13">
      <c r="A2216" s="360" t="s">
        <v>12595</v>
      </c>
      <c r="B2216" s="360" t="s">
        <v>2399</v>
      </c>
      <c r="C2216" s="360" t="s">
        <v>920</v>
      </c>
      <c r="D2216" s="360">
        <v>4015</v>
      </c>
      <c r="E2216" s="360" t="s">
        <v>1152</v>
      </c>
      <c r="F2216" s="360" t="s">
        <v>552</v>
      </c>
      <c r="G2216" s="360" t="s">
        <v>298</v>
      </c>
      <c r="H2216" s="360" t="s">
        <v>41</v>
      </c>
      <c r="I2216" s="360" t="s">
        <v>324</v>
      </c>
      <c r="J2216" s="360" t="s">
        <v>1133</v>
      </c>
      <c r="K2216" s="360" t="s">
        <v>1171</v>
      </c>
      <c r="L2216" s="360" t="s">
        <v>32</v>
      </c>
      <c r="M2216" s="361">
        <v>25756500</v>
      </c>
    </row>
    <row r="2217" spans="1:13">
      <c r="A2217" s="360" t="s">
        <v>12596</v>
      </c>
      <c r="B2217" s="360" t="s">
        <v>2400</v>
      </c>
      <c r="C2217" s="360" t="s">
        <v>920</v>
      </c>
      <c r="D2217" s="360">
        <v>4015</v>
      </c>
      <c r="E2217" s="360" t="s">
        <v>1152</v>
      </c>
      <c r="F2217" s="360" t="s">
        <v>552</v>
      </c>
      <c r="G2217" s="360" t="s">
        <v>298</v>
      </c>
      <c r="H2217" s="360" t="s">
        <v>41</v>
      </c>
      <c r="I2217" s="360" t="s">
        <v>324</v>
      </c>
      <c r="J2217" s="360" t="s">
        <v>1133</v>
      </c>
      <c r="K2217" s="360" t="s">
        <v>290</v>
      </c>
      <c r="L2217" s="360" t="s">
        <v>32</v>
      </c>
      <c r="M2217" s="361">
        <v>25756500</v>
      </c>
    </row>
    <row r="2218" spans="1:13">
      <c r="A2218" s="360" t="s">
        <v>12597</v>
      </c>
      <c r="B2218" s="360" t="s">
        <v>2401</v>
      </c>
      <c r="C2218" s="360" t="s">
        <v>920</v>
      </c>
      <c r="D2218" s="360">
        <v>4015</v>
      </c>
      <c r="E2218" s="360" t="s">
        <v>1152</v>
      </c>
      <c r="F2218" s="360" t="s">
        <v>552</v>
      </c>
      <c r="G2218" s="360" t="s">
        <v>298</v>
      </c>
      <c r="H2218" s="360" t="s">
        <v>41</v>
      </c>
      <c r="I2218" s="360" t="s">
        <v>324</v>
      </c>
      <c r="J2218" s="360" t="s">
        <v>1133</v>
      </c>
      <c r="K2218" s="360" t="s">
        <v>291</v>
      </c>
      <c r="L2218" s="360" t="s">
        <v>32</v>
      </c>
      <c r="M2218" s="361">
        <v>21806400</v>
      </c>
    </row>
    <row r="2219" spans="1:13">
      <c r="A2219" s="360" t="s">
        <v>12598</v>
      </c>
      <c r="B2219" s="360" t="s">
        <v>2402</v>
      </c>
      <c r="C2219" s="360" t="s">
        <v>920</v>
      </c>
      <c r="D2219" s="360">
        <v>4015</v>
      </c>
      <c r="E2219" s="360" t="s">
        <v>1152</v>
      </c>
      <c r="F2219" s="360" t="s">
        <v>552</v>
      </c>
      <c r="G2219" s="360" t="s">
        <v>298</v>
      </c>
      <c r="H2219" s="360" t="s">
        <v>41</v>
      </c>
      <c r="I2219" s="360" t="s">
        <v>324</v>
      </c>
      <c r="J2219" s="360" t="s">
        <v>1133</v>
      </c>
      <c r="K2219" s="360" t="s">
        <v>1170</v>
      </c>
      <c r="L2219" s="360" t="s">
        <v>218</v>
      </c>
      <c r="M2219" s="361">
        <v>77292600</v>
      </c>
    </row>
    <row r="2220" spans="1:13">
      <c r="A2220" s="360" t="s">
        <v>12599</v>
      </c>
      <c r="B2220" s="360" t="s">
        <v>2403</v>
      </c>
      <c r="C2220" s="360" t="s">
        <v>920</v>
      </c>
      <c r="D2220" s="360">
        <v>4015</v>
      </c>
      <c r="E2220" s="360" t="s">
        <v>1152</v>
      </c>
      <c r="F2220" s="360" t="s">
        <v>552</v>
      </c>
      <c r="G2220" s="360" t="s">
        <v>298</v>
      </c>
      <c r="H2220" s="360" t="s">
        <v>41</v>
      </c>
      <c r="I2220" s="360" t="s">
        <v>324</v>
      </c>
      <c r="J2220" s="360" t="s">
        <v>1133</v>
      </c>
      <c r="K2220" s="360" t="s">
        <v>1171</v>
      </c>
      <c r="L2220" s="360" t="s">
        <v>218</v>
      </c>
      <c r="M2220" s="361">
        <v>67775400</v>
      </c>
    </row>
    <row r="2221" spans="1:13">
      <c r="A2221" s="360" t="s">
        <v>12600</v>
      </c>
      <c r="B2221" s="360" t="s">
        <v>2404</v>
      </c>
      <c r="C2221" s="360" t="s">
        <v>920</v>
      </c>
      <c r="D2221" s="360">
        <v>4015</v>
      </c>
      <c r="E2221" s="360" t="s">
        <v>1152</v>
      </c>
      <c r="F2221" s="360" t="s">
        <v>552</v>
      </c>
      <c r="G2221" s="360" t="s">
        <v>298</v>
      </c>
      <c r="H2221" s="360" t="s">
        <v>41</v>
      </c>
      <c r="I2221" s="360" t="s">
        <v>324</v>
      </c>
      <c r="J2221" s="360" t="s">
        <v>1133</v>
      </c>
      <c r="K2221" s="360" t="s">
        <v>290</v>
      </c>
      <c r="L2221" s="360" t="s">
        <v>218</v>
      </c>
      <c r="M2221" s="361">
        <v>65396100</v>
      </c>
    </row>
    <row r="2222" spans="1:13">
      <c r="A2222" s="360" t="s">
        <v>12601</v>
      </c>
      <c r="B2222" s="360" t="s">
        <v>2405</v>
      </c>
      <c r="C2222" s="360" t="s">
        <v>920</v>
      </c>
      <c r="D2222" s="360">
        <v>4015</v>
      </c>
      <c r="E2222" s="360" t="s">
        <v>1152</v>
      </c>
      <c r="F2222" s="360" t="s">
        <v>552</v>
      </c>
      <c r="G2222" s="360" t="s">
        <v>298</v>
      </c>
      <c r="H2222" s="360" t="s">
        <v>41</v>
      </c>
      <c r="I2222" s="360" t="s">
        <v>324</v>
      </c>
      <c r="J2222" s="360" t="s">
        <v>1133</v>
      </c>
      <c r="K2222" s="360" t="s">
        <v>291</v>
      </c>
      <c r="L2222" s="360" t="s">
        <v>218</v>
      </c>
      <c r="M2222" s="361">
        <v>55878900</v>
      </c>
    </row>
    <row r="2223" spans="1:13">
      <c r="A2223" s="360" t="s">
        <v>12602</v>
      </c>
      <c r="B2223" s="360" t="s">
        <v>2394</v>
      </c>
      <c r="C2223" s="360" t="s">
        <v>920</v>
      </c>
      <c r="D2223" s="360">
        <v>4015</v>
      </c>
      <c r="E2223" s="360" t="s">
        <v>1152</v>
      </c>
      <c r="F2223" s="360" t="s">
        <v>552</v>
      </c>
      <c r="G2223" s="360" t="s">
        <v>298</v>
      </c>
      <c r="H2223" s="360" t="s">
        <v>41</v>
      </c>
      <c r="I2223" s="360" t="s">
        <v>42</v>
      </c>
      <c r="J2223" s="360" t="s">
        <v>1138</v>
      </c>
      <c r="K2223" s="360" t="s">
        <v>1170</v>
      </c>
      <c r="L2223" s="360" t="s">
        <v>34</v>
      </c>
      <c r="M2223" s="361">
        <v>51536100</v>
      </c>
    </row>
    <row r="2224" spans="1:13">
      <c r="A2224" s="360" t="s">
        <v>12603</v>
      </c>
      <c r="B2224" s="360" t="s">
        <v>2395</v>
      </c>
      <c r="C2224" s="360" t="s">
        <v>920</v>
      </c>
      <c r="D2224" s="360">
        <v>4015</v>
      </c>
      <c r="E2224" s="360" t="s">
        <v>1152</v>
      </c>
      <c r="F2224" s="360" t="s">
        <v>552</v>
      </c>
      <c r="G2224" s="360" t="s">
        <v>298</v>
      </c>
      <c r="H2224" s="360" t="s">
        <v>41</v>
      </c>
      <c r="I2224" s="360" t="s">
        <v>42</v>
      </c>
      <c r="J2224" s="360" t="s">
        <v>1138</v>
      </c>
      <c r="K2224" s="360" t="s">
        <v>1171</v>
      </c>
      <c r="L2224" s="360" t="s">
        <v>34</v>
      </c>
      <c r="M2224" s="361">
        <v>45183600</v>
      </c>
    </row>
    <row r="2225" spans="1:13">
      <c r="A2225" s="360" t="s">
        <v>12604</v>
      </c>
      <c r="B2225" s="360" t="s">
        <v>2396</v>
      </c>
      <c r="C2225" s="360" t="s">
        <v>920</v>
      </c>
      <c r="D2225" s="360">
        <v>4015</v>
      </c>
      <c r="E2225" s="360" t="s">
        <v>1152</v>
      </c>
      <c r="F2225" s="360" t="s">
        <v>552</v>
      </c>
      <c r="G2225" s="360" t="s">
        <v>298</v>
      </c>
      <c r="H2225" s="360" t="s">
        <v>41</v>
      </c>
      <c r="I2225" s="360" t="s">
        <v>42</v>
      </c>
      <c r="J2225" s="360" t="s">
        <v>1138</v>
      </c>
      <c r="K2225" s="360" t="s">
        <v>290</v>
      </c>
      <c r="L2225" s="360" t="s">
        <v>34</v>
      </c>
      <c r="M2225" s="361">
        <v>43612800</v>
      </c>
    </row>
    <row r="2226" spans="1:13">
      <c r="A2226" s="360" t="s">
        <v>12605</v>
      </c>
      <c r="B2226" s="360" t="s">
        <v>2397</v>
      </c>
      <c r="C2226" s="360" t="s">
        <v>920</v>
      </c>
      <c r="D2226" s="360">
        <v>4015</v>
      </c>
      <c r="E2226" s="360" t="s">
        <v>1152</v>
      </c>
      <c r="F2226" s="360" t="s">
        <v>552</v>
      </c>
      <c r="G2226" s="360" t="s">
        <v>298</v>
      </c>
      <c r="H2226" s="360" t="s">
        <v>41</v>
      </c>
      <c r="I2226" s="360" t="s">
        <v>42</v>
      </c>
      <c r="J2226" s="360" t="s">
        <v>1138</v>
      </c>
      <c r="K2226" s="360" t="s">
        <v>291</v>
      </c>
      <c r="L2226" s="360" t="s">
        <v>34</v>
      </c>
      <c r="M2226" s="361">
        <v>37260300</v>
      </c>
    </row>
    <row r="2227" spans="1:13">
      <c r="A2227" s="360" t="s">
        <v>12606</v>
      </c>
      <c r="B2227" s="360" t="s">
        <v>2398</v>
      </c>
      <c r="C2227" s="360" t="s">
        <v>920</v>
      </c>
      <c r="D2227" s="360">
        <v>4015</v>
      </c>
      <c r="E2227" s="360" t="s">
        <v>1152</v>
      </c>
      <c r="F2227" s="360" t="s">
        <v>552</v>
      </c>
      <c r="G2227" s="360" t="s">
        <v>298</v>
      </c>
      <c r="H2227" s="360" t="s">
        <v>41</v>
      </c>
      <c r="I2227" s="360" t="s">
        <v>42</v>
      </c>
      <c r="J2227" s="360" t="s">
        <v>1138</v>
      </c>
      <c r="K2227" s="360" t="s">
        <v>1170</v>
      </c>
      <c r="L2227" s="360" t="s">
        <v>32</v>
      </c>
      <c r="M2227" s="361">
        <v>29729700</v>
      </c>
    </row>
    <row r="2228" spans="1:13">
      <c r="A2228" s="360" t="s">
        <v>12607</v>
      </c>
      <c r="B2228" s="360" t="s">
        <v>2399</v>
      </c>
      <c r="C2228" s="360" t="s">
        <v>920</v>
      </c>
      <c r="D2228" s="360">
        <v>4015</v>
      </c>
      <c r="E2228" s="360" t="s">
        <v>1152</v>
      </c>
      <c r="F2228" s="360" t="s">
        <v>552</v>
      </c>
      <c r="G2228" s="360" t="s">
        <v>298</v>
      </c>
      <c r="H2228" s="360" t="s">
        <v>41</v>
      </c>
      <c r="I2228" s="360" t="s">
        <v>42</v>
      </c>
      <c r="J2228" s="360" t="s">
        <v>1138</v>
      </c>
      <c r="K2228" s="360" t="s">
        <v>1171</v>
      </c>
      <c r="L2228" s="360" t="s">
        <v>32</v>
      </c>
      <c r="M2228" s="361">
        <v>25756500</v>
      </c>
    </row>
    <row r="2229" spans="1:13">
      <c r="A2229" s="360" t="s">
        <v>12608</v>
      </c>
      <c r="B2229" s="360" t="s">
        <v>2400</v>
      </c>
      <c r="C2229" s="360" t="s">
        <v>920</v>
      </c>
      <c r="D2229" s="360">
        <v>4015</v>
      </c>
      <c r="E2229" s="360" t="s">
        <v>1152</v>
      </c>
      <c r="F2229" s="360" t="s">
        <v>552</v>
      </c>
      <c r="G2229" s="360" t="s">
        <v>298</v>
      </c>
      <c r="H2229" s="360" t="s">
        <v>41</v>
      </c>
      <c r="I2229" s="360" t="s">
        <v>42</v>
      </c>
      <c r="J2229" s="360" t="s">
        <v>1138</v>
      </c>
      <c r="K2229" s="360" t="s">
        <v>290</v>
      </c>
      <c r="L2229" s="360" t="s">
        <v>32</v>
      </c>
      <c r="M2229" s="361">
        <v>25756500</v>
      </c>
    </row>
    <row r="2230" spans="1:13">
      <c r="A2230" s="360" t="s">
        <v>12609</v>
      </c>
      <c r="B2230" s="360" t="s">
        <v>2401</v>
      </c>
      <c r="C2230" s="360" t="s">
        <v>920</v>
      </c>
      <c r="D2230" s="360">
        <v>4015</v>
      </c>
      <c r="E2230" s="360" t="s">
        <v>1152</v>
      </c>
      <c r="F2230" s="360" t="s">
        <v>552</v>
      </c>
      <c r="G2230" s="360" t="s">
        <v>298</v>
      </c>
      <c r="H2230" s="360" t="s">
        <v>41</v>
      </c>
      <c r="I2230" s="360" t="s">
        <v>42</v>
      </c>
      <c r="J2230" s="360" t="s">
        <v>1138</v>
      </c>
      <c r="K2230" s="360" t="s">
        <v>291</v>
      </c>
      <c r="L2230" s="360" t="s">
        <v>32</v>
      </c>
      <c r="M2230" s="361">
        <v>21806400</v>
      </c>
    </row>
    <row r="2231" spans="1:13">
      <c r="A2231" s="360" t="s">
        <v>12610</v>
      </c>
      <c r="B2231" s="360" t="s">
        <v>2402</v>
      </c>
      <c r="C2231" s="360" t="s">
        <v>920</v>
      </c>
      <c r="D2231" s="360">
        <v>4015</v>
      </c>
      <c r="E2231" s="360" t="s">
        <v>1152</v>
      </c>
      <c r="F2231" s="360" t="s">
        <v>552</v>
      </c>
      <c r="G2231" s="360" t="s">
        <v>298</v>
      </c>
      <c r="H2231" s="360" t="s">
        <v>41</v>
      </c>
      <c r="I2231" s="360" t="s">
        <v>42</v>
      </c>
      <c r="J2231" s="360" t="s">
        <v>1138</v>
      </c>
      <c r="K2231" s="360" t="s">
        <v>1170</v>
      </c>
      <c r="L2231" s="360" t="s">
        <v>218</v>
      </c>
      <c r="M2231" s="361">
        <v>77292600</v>
      </c>
    </row>
    <row r="2232" spans="1:13">
      <c r="A2232" s="360" t="s">
        <v>12611</v>
      </c>
      <c r="B2232" s="360" t="s">
        <v>2403</v>
      </c>
      <c r="C2232" s="360" t="s">
        <v>920</v>
      </c>
      <c r="D2232" s="360">
        <v>4015</v>
      </c>
      <c r="E2232" s="360" t="s">
        <v>1152</v>
      </c>
      <c r="F2232" s="360" t="s">
        <v>552</v>
      </c>
      <c r="G2232" s="360" t="s">
        <v>298</v>
      </c>
      <c r="H2232" s="360" t="s">
        <v>41</v>
      </c>
      <c r="I2232" s="360" t="s">
        <v>42</v>
      </c>
      <c r="J2232" s="360" t="s">
        <v>1138</v>
      </c>
      <c r="K2232" s="360" t="s">
        <v>1171</v>
      </c>
      <c r="L2232" s="360" t="s">
        <v>218</v>
      </c>
      <c r="M2232" s="361">
        <v>67775400</v>
      </c>
    </row>
    <row r="2233" spans="1:13">
      <c r="A2233" s="360" t="s">
        <v>12612</v>
      </c>
      <c r="B2233" s="360" t="s">
        <v>2404</v>
      </c>
      <c r="C2233" s="360" t="s">
        <v>920</v>
      </c>
      <c r="D2233" s="360">
        <v>4015</v>
      </c>
      <c r="E2233" s="360" t="s">
        <v>1152</v>
      </c>
      <c r="F2233" s="360" t="s">
        <v>552</v>
      </c>
      <c r="G2233" s="360" t="s">
        <v>298</v>
      </c>
      <c r="H2233" s="360" t="s">
        <v>41</v>
      </c>
      <c r="I2233" s="360" t="s">
        <v>42</v>
      </c>
      <c r="J2233" s="360" t="s">
        <v>1138</v>
      </c>
      <c r="K2233" s="360" t="s">
        <v>290</v>
      </c>
      <c r="L2233" s="360" t="s">
        <v>218</v>
      </c>
      <c r="M2233" s="361">
        <v>65396100</v>
      </c>
    </row>
    <row r="2234" spans="1:13">
      <c r="A2234" s="360" t="s">
        <v>12613</v>
      </c>
      <c r="B2234" s="360" t="s">
        <v>2405</v>
      </c>
      <c r="C2234" s="360" t="s">
        <v>920</v>
      </c>
      <c r="D2234" s="360">
        <v>4015</v>
      </c>
      <c r="E2234" s="360" t="s">
        <v>1152</v>
      </c>
      <c r="F2234" s="360" t="s">
        <v>552</v>
      </c>
      <c r="G2234" s="360" t="s">
        <v>298</v>
      </c>
      <c r="H2234" s="360" t="s">
        <v>41</v>
      </c>
      <c r="I2234" s="360" t="s">
        <v>42</v>
      </c>
      <c r="J2234" s="360" t="s">
        <v>1138</v>
      </c>
      <c r="K2234" s="360" t="s">
        <v>291</v>
      </c>
      <c r="L2234" s="360" t="s">
        <v>218</v>
      </c>
      <c r="M2234" s="361">
        <v>55878900</v>
      </c>
    </row>
    <row r="2235" spans="1:13">
      <c r="A2235" s="360" t="s">
        <v>12614</v>
      </c>
      <c r="B2235" s="360" t="s">
        <v>2394</v>
      </c>
      <c r="C2235" s="360" t="s">
        <v>920</v>
      </c>
      <c r="D2235" s="360">
        <v>4015</v>
      </c>
      <c r="E2235" s="360" t="s">
        <v>1152</v>
      </c>
      <c r="F2235" s="360" t="s">
        <v>552</v>
      </c>
      <c r="G2235" s="360" t="s">
        <v>298</v>
      </c>
      <c r="H2235" s="360" t="s">
        <v>41</v>
      </c>
      <c r="I2235" s="360" t="s">
        <v>219</v>
      </c>
      <c r="J2235" s="360" t="s">
        <v>1139</v>
      </c>
      <c r="K2235" s="360" t="s">
        <v>1170</v>
      </c>
      <c r="L2235" s="360" t="s">
        <v>34</v>
      </c>
      <c r="M2235" s="361">
        <v>51536100</v>
      </c>
    </row>
    <row r="2236" spans="1:13">
      <c r="A2236" s="360" t="s">
        <v>12615</v>
      </c>
      <c r="B2236" s="360" t="s">
        <v>2395</v>
      </c>
      <c r="C2236" s="360" t="s">
        <v>920</v>
      </c>
      <c r="D2236" s="360">
        <v>4015</v>
      </c>
      <c r="E2236" s="360" t="s">
        <v>1152</v>
      </c>
      <c r="F2236" s="360" t="s">
        <v>552</v>
      </c>
      <c r="G2236" s="360" t="s">
        <v>298</v>
      </c>
      <c r="H2236" s="360" t="s">
        <v>41</v>
      </c>
      <c r="I2236" s="360" t="s">
        <v>219</v>
      </c>
      <c r="J2236" s="360" t="s">
        <v>1139</v>
      </c>
      <c r="K2236" s="360" t="s">
        <v>1171</v>
      </c>
      <c r="L2236" s="360" t="s">
        <v>34</v>
      </c>
      <c r="M2236" s="361">
        <v>45183600</v>
      </c>
    </row>
    <row r="2237" spans="1:13">
      <c r="A2237" s="360" t="s">
        <v>12616</v>
      </c>
      <c r="B2237" s="360" t="s">
        <v>2396</v>
      </c>
      <c r="C2237" s="360" t="s">
        <v>920</v>
      </c>
      <c r="D2237" s="360">
        <v>4015</v>
      </c>
      <c r="E2237" s="360" t="s">
        <v>1152</v>
      </c>
      <c r="F2237" s="360" t="s">
        <v>552</v>
      </c>
      <c r="G2237" s="360" t="s">
        <v>298</v>
      </c>
      <c r="H2237" s="360" t="s">
        <v>41</v>
      </c>
      <c r="I2237" s="360" t="s">
        <v>219</v>
      </c>
      <c r="J2237" s="360" t="s">
        <v>1139</v>
      </c>
      <c r="K2237" s="360" t="s">
        <v>290</v>
      </c>
      <c r="L2237" s="360" t="s">
        <v>34</v>
      </c>
      <c r="M2237" s="361">
        <v>43612800</v>
      </c>
    </row>
    <row r="2238" spans="1:13">
      <c r="A2238" s="360" t="s">
        <v>12617</v>
      </c>
      <c r="B2238" s="360" t="s">
        <v>2397</v>
      </c>
      <c r="C2238" s="360" t="s">
        <v>920</v>
      </c>
      <c r="D2238" s="360">
        <v>4015</v>
      </c>
      <c r="E2238" s="360" t="s">
        <v>1152</v>
      </c>
      <c r="F2238" s="360" t="s">
        <v>552</v>
      </c>
      <c r="G2238" s="360" t="s">
        <v>298</v>
      </c>
      <c r="H2238" s="360" t="s">
        <v>41</v>
      </c>
      <c r="I2238" s="360" t="s">
        <v>219</v>
      </c>
      <c r="J2238" s="360" t="s">
        <v>1139</v>
      </c>
      <c r="K2238" s="360" t="s">
        <v>291</v>
      </c>
      <c r="L2238" s="360" t="s">
        <v>34</v>
      </c>
      <c r="M2238" s="361">
        <v>37260300</v>
      </c>
    </row>
    <row r="2239" spans="1:13">
      <c r="A2239" s="360" t="s">
        <v>12618</v>
      </c>
      <c r="B2239" s="360" t="s">
        <v>2398</v>
      </c>
      <c r="C2239" s="360" t="s">
        <v>920</v>
      </c>
      <c r="D2239" s="360">
        <v>4015</v>
      </c>
      <c r="E2239" s="360" t="s">
        <v>1152</v>
      </c>
      <c r="F2239" s="360" t="s">
        <v>552</v>
      </c>
      <c r="G2239" s="360" t="s">
        <v>298</v>
      </c>
      <c r="H2239" s="360" t="s">
        <v>41</v>
      </c>
      <c r="I2239" s="360" t="s">
        <v>219</v>
      </c>
      <c r="J2239" s="360" t="s">
        <v>1139</v>
      </c>
      <c r="K2239" s="360" t="s">
        <v>1170</v>
      </c>
      <c r="L2239" s="360" t="s">
        <v>32</v>
      </c>
      <c r="M2239" s="361">
        <v>29729700</v>
      </c>
    </row>
    <row r="2240" spans="1:13">
      <c r="A2240" s="360" t="s">
        <v>12619</v>
      </c>
      <c r="B2240" s="360" t="s">
        <v>2399</v>
      </c>
      <c r="C2240" s="360" t="s">
        <v>920</v>
      </c>
      <c r="D2240" s="360">
        <v>4015</v>
      </c>
      <c r="E2240" s="360" t="s">
        <v>1152</v>
      </c>
      <c r="F2240" s="360" t="s">
        <v>552</v>
      </c>
      <c r="G2240" s="360" t="s">
        <v>298</v>
      </c>
      <c r="H2240" s="360" t="s">
        <v>41</v>
      </c>
      <c r="I2240" s="360" t="s">
        <v>219</v>
      </c>
      <c r="J2240" s="360" t="s">
        <v>1139</v>
      </c>
      <c r="K2240" s="360" t="s">
        <v>1171</v>
      </c>
      <c r="L2240" s="360" t="s">
        <v>32</v>
      </c>
      <c r="M2240" s="361">
        <v>25756500</v>
      </c>
    </row>
    <row r="2241" spans="1:13">
      <c r="A2241" s="360" t="s">
        <v>12620</v>
      </c>
      <c r="B2241" s="360" t="s">
        <v>2400</v>
      </c>
      <c r="C2241" s="360" t="s">
        <v>920</v>
      </c>
      <c r="D2241" s="360">
        <v>4015</v>
      </c>
      <c r="E2241" s="360" t="s">
        <v>1152</v>
      </c>
      <c r="F2241" s="360" t="s">
        <v>552</v>
      </c>
      <c r="G2241" s="360" t="s">
        <v>298</v>
      </c>
      <c r="H2241" s="360" t="s">
        <v>41</v>
      </c>
      <c r="I2241" s="360" t="s">
        <v>219</v>
      </c>
      <c r="J2241" s="360" t="s">
        <v>1139</v>
      </c>
      <c r="K2241" s="360" t="s">
        <v>290</v>
      </c>
      <c r="L2241" s="360" t="s">
        <v>32</v>
      </c>
      <c r="M2241" s="361">
        <v>25756500</v>
      </c>
    </row>
    <row r="2242" spans="1:13">
      <c r="A2242" s="360" t="s">
        <v>12621</v>
      </c>
      <c r="B2242" s="360" t="s">
        <v>2401</v>
      </c>
      <c r="C2242" s="360" t="s">
        <v>920</v>
      </c>
      <c r="D2242" s="360">
        <v>4015</v>
      </c>
      <c r="E2242" s="360" t="s">
        <v>1152</v>
      </c>
      <c r="F2242" s="360" t="s">
        <v>552</v>
      </c>
      <c r="G2242" s="360" t="s">
        <v>298</v>
      </c>
      <c r="H2242" s="360" t="s">
        <v>41</v>
      </c>
      <c r="I2242" s="360" t="s">
        <v>219</v>
      </c>
      <c r="J2242" s="360" t="s">
        <v>1139</v>
      </c>
      <c r="K2242" s="360" t="s">
        <v>291</v>
      </c>
      <c r="L2242" s="360" t="s">
        <v>32</v>
      </c>
      <c r="M2242" s="361">
        <v>21806400</v>
      </c>
    </row>
    <row r="2243" spans="1:13">
      <c r="A2243" s="360" t="s">
        <v>12622</v>
      </c>
      <c r="B2243" s="360" t="s">
        <v>2402</v>
      </c>
      <c r="C2243" s="360" t="s">
        <v>920</v>
      </c>
      <c r="D2243" s="360">
        <v>4015</v>
      </c>
      <c r="E2243" s="360" t="s">
        <v>1152</v>
      </c>
      <c r="F2243" s="360" t="s">
        <v>552</v>
      </c>
      <c r="G2243" s="360" t="s">
        <v>298</v>
      </c>
      <c r="H2243" s="360" t="s">
        <v>41</v>
      </c>
      <c r="I2243" s="360" t="s">
        <v>219</v>
      </c>
      <c r="J2243" s="360" t="s">
        <v>1139</v>
      </c>
      <c r="K2243" s="360" t="s">
        <v>1170</v>
      </c>
      <c r="L2243" s="360" t="s">
        <v>218</v>
      </c>
      <c r="M2243" s="361">
        <v>77292600</v>
      </c>
    </row>
    <row r="2244" spans="1:13">
      <c r="A2244" s="360" t="s">
        <v>12623</v>
      </c>
      <c r="B2244" s="360" t="s">
        <v>2403</v>
      </c>
      <c r="C2244" s="360" t="s">
        <v>920</v>
      </c>
      <c r="D2244" s="360">
        <v>4015</v>
      </c>
      <c r="E2244" s="360" t="s">
        <v>1152</v>
      </c>
      <c r="F2244" s="360" t="s">
        <v>552</v>
      </c>
      <c r="G2244" s="360" t="s">
        <v>298</v>
      </c>
      <c r="H2244" s="360" t="s">
        <v>41</v>
      </c>
      <c r="I2244" s="360" t="s">
        <v>219</v>
      </c>
      <c r="J2244" s="360" t="s">
        <v>1139</v>
      </c>
      <c r="K2244" s="360" t="s">
        <v>1171</v>
      </c>
      <c r="L2244" s="360" t="s">
        <v>218</v>
      </c>
      <c r="M2244" s="361">
        <v>67775400</v>
      </c>
    </row>
    <row r="2245" spans="1:13">
      <c r="A2245" s="360" t="s">
        <v>12624</v>
      </c>
      <c r="B2245" s="360" t="s">
        <v>2404</v>
      </c>
      <c r="C2245" s="360" t="s">
        <v>920</v>
      </c>
      <c r="D2245" s="360">
        <v>4015</v>
      </c>
      <c r="E2245" s="360" t="s">
        <v>1152</v>
      </c>
      <c r="F2245" s="360" t="s">
        <v>552</v>
      </c>
      <c r="G2245" s="360" t="s">
        <v>298</v>
      </c>
      <c r="H2245" s="360" t="s">
        <v>41</v>
      </c>
      <c r="I2245" s="360" t="s">
        <v>219</v>
      </c>
      <c r="J2245" s="360" t="s">
        <v>1139</v>
      </c>
      <c r="K2245" s="360" t="s">
        <v>290</v>
      </c>
      <c r="L2245" s="360" t="s">
        <v>218</v>
      </c>
      <c r="M2245" s="361">
        <v>65396100</v>
      </c>
    </row>
    <row r="2246" spans="1:13">
      <c r="A2246" s="360" t="s">
        <v>12625</v>
      </c>
      <c r="B2246" s="360" t="s">
        <v>2405</v>
      </c>
      <c r="C2246" s="360" t="s">
        <v>920</v>
      </c>
      <c r="D2246" s="360">
        <v>4015</v>
      </c>
      <c r="E2246" s="360" t="s">
        <v>1152</v>
      </c>
      <c r="F2246" s="360" t="s">
        <v>552</v>
      </c>
      <c r="G2246" s="360" t="s">
        <v>298</v>
      </c>
      <c r="H2246" s="360" t="s">
        <v>41</v>
      </c>
      <c r="I2246" s="360" t="s">
        <v>219</v>
      </c>
      <c r="J2246" s="360" t="s">
        <v>1139</v>
      </c>
      <c r="K2246" s="360" t="s">
        <v>291</v>
      </c>
      <c r="L2246" s="360" t="s">
        <v>218</v>
      </c>
      <c r="M2246" s="361">
        <v>55878900</v>
      </c>
    </row>
    <row r="2247" spans="1:13">
      <c r="A2247" s="360" t="s">
        <v>12626</v>
      </c>
      <c r="B2247" s="360" t="s">
        <v>2394</v>
      </c>
      <c r="C2247" s="360" t="s">
        <v>920</v>
      </c>
      <c r="D2247" s="360">
        <v>4015</v>
      </c>
      <c r="E2247" s="360" t="s">
        <v>1152</v>
      </c>
      <c r="F2247" s="360" t="s">
        <v>552</v>
      </c>
      <c r="G2247" s="360" t="s">
        <v>298</v>
      </c>
      <c r="H2247" s="360" t="s">
        <v>41</v>
      </c>
      <c r="I2247" s="360" t="s">
        <v>44</v>
      </c>
      <c r="J2247" s="360" t="s">
        <v>1140</v>
      </c>
      <c r="K2247" s="360" t="s">
        <v>1170</v>
      </c>
      <c r="L2247" s="360" t="s">
        <v>34</v>
      </c>
      <c r="M2247" s="361">
        <v>51536100</v>
      </c>
    </row>
    <row r="2248" spans="1:13">
      <c r="A2248" s="360" t="s">
        <v>12627</v>
      </c>
      <c r="B2248" s="360" t="s">
        <v>2395</v>
      </c>
      <c r="C2248" s="360" t="s">
        <v>920</v>
      </c>
      <c r="D2248" s="360">
        <v>4015</v>
      </c>
      <c r="E2248" s="360" t="s">
        <v>1152</v>
      </c>
      <c r="F2248" s="360" t="s">
        <v>552</v>
      </c>
      <c r="G2248" s="360" t="s">
        <v>298</v>
      </c>
      <c r="H2248" s="360" t="s">
        <v>41</v>
      </c>
      <c r="I2248" s="360" t="s">
        <v>44</v>
      </c>
      <c r="J2248" s="360" t="s">
        <v>1140</v>
      </c>
      <c r="K2248" s="360" t="s">
        <v>1171</v>
      </c>
      <c r="L2248" s="360" t="s">
        <v>34</v>
      </c>
      <c r="M2248" s="361">
        <v>45183600</v>
      </c>
    </row>
    <row r="2249" spans="1:13">
      <c r="A2249" s="360" t="s">
        <v>12628</v>
      </c>
      <c r="B2249" s="360" t="s">
        <v>2396</v>
      </c>
      <c r="C2249" s="360" t="s">
        <v>920</v>
      </c>
      <c r="D2249" s="360">
        <v>4015</v>
      </c>
      <c r="E2249" s="360" t="s">
        <v>1152</v>
      </c>
      <c r="F2249" s="360" t="s">
        <v>552</v>
      </c>
      <c r="G2249" s="360" t="s">
        <v>298</v>
      </c>
      <c r="H2249" s="360" t="s">
        <v>41</v>
      </c>
      <c r="I2249" s="360" t="s">
        <v>44</v>
      </c>
      <c r="J2249" s="360" t="s">
        <v>1140</v>
      </c>
      <c r="K2249" s="360" t="s">
        <v>290</v>
      </c>
      <c r="L2249" s="360" t="s">
        <v>34</v>
      </c>
      <c r="M2249" s="361">
        <v>43612800</v>
      </c>
    </row>
    <row r="2250" spans="1:13">
      <c r="A2250" s="360" t="s">
        <v>12629</v>
      </c>
      <c r="B2250" s="360" t="s">
        <v>2397</v>
      </c>
      <c r="C2250" s="360" t="s">
        <v>920</v>
      </c>
      <c r="D2250" s="360">
        <v>4015</v>
      </c>
      <c r="E2250" s="360" t="s">
        <v>1152</v>
      </c>
      <c r="F2250" s="360" t="s">
        <v>552</v>
      </c>
      <c r="G2250" s="360" t="s">
        <v>298</v>
      </c>
      <c r="H2250" s="360" t="s">
        <v>41</v>
      </c>
      <c r="I2250" s="360" t="s">
        <v>44</v>
      </c>
      <c r="J2250" s="360" t="s">
        <v>1140</v>
      </c>
      <c r="K2250" s="360" t="s">
        <v>291</v>
      </c>
      <c r="L2250" s="360" t="s">
        <v>34</v>
      </c>
      <c r="M2250" s="361">
        <v>37260300</v>
      </c>
    </row>
    <row r="2251" spans="1:13">
      <c r="A2251" s="360" t="s">
        <v>12630</v>
      </c>
      <c r="B2251" s="360" t="s">
        <v>2398</v>
      </c>
      <c r="C2251" s="360" t="s">
        <v>920</v>
      </c>
      <c r="D2251" s="360">
        <v>4015</v>
      </c>
      <c r="E2251" s="360" t="s">
        <v>1152</v>
      </c>
      <c r="F2251" s="360" t="s">
        <v>552</v>
      </c>
      <c r="G2251" s="360" t="s">
        <v>298</v>
      </c>
      <c r="H2251" s="360" t="s">
        <v>41</v>
      </c>
      <c r="I2251" s="360" t="s">
        <v>44</v>
      </c>
      <c r="J2251" s="360" t="s">
        <v>1140</v>
      </c>
      <c r="K2251" s="360" t="s">
        <v>1170</v>
      </c>
      <c r="L2251" s="360" t="s">
        <v>32</v>
      </c>
      <c r="M2251" s="361">
        <v>29729700</v>
      </c>
    </row>
    <row r="2252" spans="1:13">
      <c r="A2252" s="360" t="s">
        <v>12631</v>
      </c>
      <c r="B2252" s="360" t="s">
        <v>2399</v>
      </c>
      <c r="C2252" s="360" t="s">
        <v>920</v>
      </c>
      <c r="D2252" s="360">
        <v>4015</v>
      </c>
      <c r="E2252" s="360" t="s">
        <v>1152</v>
      </c>
      <c r="F2252" s="360" t="s">
        <v>552</v>
      </c>
      <c r="G2252" s="360" t="s">
        <v>298</v>
      </c>
      <c r="H2252" s="360" t="s">
        <v>41</v>
      </c>
      <c r="I2252" s="360" t="s">
        <v>44</v>
      </c>
      <c r="J2252" s="360" t="s">
        <v>1140</v>
      </c>
      <c r="K2252" s="360" t="s">
        <v>1171</v>
      </c>
      <c r="L2252" s="360" t="s">
        <v>32</v>
      </c>
      <c r="M2252" s="361">
        <v>25756500</v>
      </c>
    </row>
    <row r="2253" spans="1:13">
      <c r="A2253" s="360" t="s">
        <v>12632</v>
      </c>
      <c r="B2253" s="360" t="s">
        <v>2400</v>
      </c>
      <c r="C2253" s="360" t="s">
        <v>920</v>
      </c>
      <c r="D2253" s="360">
        <v>4015</v>
      </c>
      <c r="E2253" s="360" t="s">
        <v>1152</v>
      </c>
      <c r="F2253" s="360" t="s">
        <v>552</v>
      </c>
      <c r="G2253" s="360" t="s">
        <v>298</v>
      </c>
      <c r="H2253" s="360" t="s">
        <v>41</v>
      </c>
      <c r="I2253" s="360" t="s">
        <v>44</v>
      </c>
      <c r="J2253" s="360" t="s">
        <v>1140</v>
      </c>
      <c r="K2253" s="360" t="s">
        <v>290</v>
      </c>
      <c r="L2253" s="360" t="s">
        <v>32</v>
      </c>
      <c r="M2253" s="361">
        <v>25756500</v>
      </c>
    </row>
    <row r="2254" spans="1:13">
      <c r="A2254" s="360" t="s">
        <v>12633</v>
      </c>
      <c r="B2254" s="360" t="s">
        <v>2401</v>
      </c>
      <c r="C2254" s="360" t="s">
        <v>920</v>
      </c>
      <c r="D2254" s="360">
        <v>4015</v>
      </c>
      <c r="E2254" s="360" t="s">
        <v>1152</v>
      </c>
      <c r="F2254" s="360" t="s">
        <v>552</v>
      </c>
      <c r="G2254" s="360" t="s">
        <v>298</v>
      </c>
      <c r="H2254" s="360" t="s">
        <v>41</v>
      </c>
      <c r="I2254" s="360" t="s">
        <v>44</v>
      </c>
      <c r="J2254" s="360" t="s">
        <v>1140</v>
      </c>
      <c r="K2254" s="360" t="s">
        <v>291</v>
      </c>
      <c r="L2254" s="360" t="s">
        <v>32</v>
      </c>
      <c r="M2254" s="361">
        <v>21806400</v>
      </c>
    </row>
    <row r="2255" spans="1:13">
      <c r="A2255" s="360" t="s">
        <v>12634</v>
      </c>
      <c r="B2255" s="360" t="s">
        <v>2402</v>
      </c>
      <c r="C2255" s="360" t="s">
        <v>920</v>
      </c>
      <c r="D2255" s="360">
        <v>4015</v>
      </c>
      <c r="E2255" s="360" t="s">
        <v>1152</v>
      </c>
      <c r="F2255" s="360" t="s">
        <v>552</v>
      </c>
      <c r="G2255" s="360" t="s">
        <v>298</v>
      </c>
      <c r="H2255" s="360" t="s">
        <v>41</v>
      </c>
      <c r="I2255" s="360" t="s">
        <v>44</v>
      </c>
      <c r="J2255" s="360" t="s">
        <v>1140</v>
      </c>
      <c r="K2255" s="360" t="s">
        <v>1170</v>
      </c>
      <c r="L2255" s="360" t="s">
        <v>218</v>
      </c>
      <c r="M2255" s="361">
        <v>77292600</v>
      </c>
    </row>
    <row r="2256" spans="1:13">
      <c r="A2256" s="360" t="s">
        <v>12635</v>
      </c>
      <c r="B2256" s="360" t="s">
        <v>2403</v>
      </c>
      <c r="C2256" s="360" t="s">
        <v>920</v>
      </c>
      <c r="D2256" s="360">
        <v>4015</v>
      </c>
      <c r="E2256" s="360" t="s">
        <v>1152</v>
      </c>
      <c r="F2256" s="360" t="s">
        <v>552</v>
      </c>
      <c r="G2256" s="360" t="s">
        <v>298</v>
      </c>
      <c r="H2256" s="360" t="s">
        <v>41</v>
      </c>
      <c r="I2256" s="360" t="s">
        <v>44</v>
      </c>
      <c r="J2256" s="360" t="s">
        <v>1140</v>
      </c>
      <c r="K2256" s="360" t="s">
        <v>1171</v>
      </c>
      <c r="L2256" s="360" t="s">
        <v>218</v>
      </c>
      <c r="M2256" s="361">
        <v>67775400</v>
      </c>
    </row>
    <row r="2257" spans="1:13">
      <c r="A2257" s="360" t="s">
        <v>12636</v>
      </c>
      <c r="B2257" s="360" t="s">
        <v>2404</v>
      </c>
      <c r="C2257" s="360" t="s">
        <v>920</v>
      </c>
      <c r="D2257" s="360">
        <v>4015</v>
      </c>
      <c r="E2257" s="360" t="s">
        <v>1152</v>
      </c>
      <c r="F2257" s="360" t="s">
        <v>552</v>
      </c>
      <c r="G2257" s="360" t="s">
        <v>298</v>
      </c>
      <c r="H2257" s="360" t="s">
        <v>41</v>
      </c>
      <c r="I2257" s="360" t="s">
        <v>44</v>
      </c>
      <c r="J2257" s="360" t="s">
        <v>1140</v>
      </c>
      <c r="K2257" s="360" t="s">
        <v>290</v>
      </c>
      <c r="L2257" s="360" t="s">
        <v>218</v>
      </c>
      <c r="M2257" s="361">
        <v>65396100</v>
      </c>
    </row>
    <row r="2258" spans="1:13">
      <c r="A2258" s="360" t="s">
        <v>12637</v>
      </c>
      <c r="B2258" s="360" t="s">
        <v>2405</v>
      </c>
      <c r="C2258" s="360" t="s">
        <v>920</v>
      </c>
      <c r="D2258" s="360">
        <v>4015</v>
      </c>
      <c r="E2258" s="360" t="s">
        <v>1152</v>
      </c>
      <c r="F2258" s="360" t="s">
        <v>552</v>
      </c>
      <c r="G2258" s="360" t="s">
        <v>298</v>
      </c>
      <c r="H2258" s="360" t="s">
        <v>41</v>
      </c>
      <c r="I2258" s="360" t="s">
        <v>44</v>
      </c>
      <c r="J2258" s="360" t="s">
        <v>1140</v>
      </c>
      <c r="K2258" s="360" t="s">
        <v>291</v>
      </c>
      <c r="L2258" s="360" t="s">
        <v>218</v>
      </c>
      <c r="M2258" s="361">
        <v>55878900</v>
      </c>
    </row>
    <row r="2259" spans="1:13">
      <c r="A2259" s="360" t="s">
        <v>12638</v>
      </c>
      <c r="B2259" s="360" t="s">
        <v>2394</v>
      </c>
      <c r="C2259" s="360" t="s">
        <v>920</v>
      </c>
      <c r="D2259" s="360">
        <v>4015</v>
      </c>
      <c r="E2259" s="360" t="s">
        <v>1152</v>
      </c>
      <c r="F2259" s="360" t="s">
        <v>552</v>
      </c>
      <c r="G2259" s="360" t="s">
        <v>298</v>
      </c>
      <c r="H2259" s="360" t="s">
        <v>41</v>
      </c>
      <c r="I2259" s="360" t="s">
        <v>46</v>
      </c>
      <c r="J2259" s="360" t="s">
        <v>1135</v>
      </c>
      <c r="K2259" s="360" t="s">
        <v>1170</v>
      </c>
      <c r="L2259" s="360" t="s">
        <v>34</v>
      </c>
      <c r="M2259" s="361">
        <v>51536100</v>
      </c>
    </row>
    <row r="2260" spans="1:13">
      <c r="A2260" s="360" t="s">
        <v>12639</v>
      </c>
      <c r="B2260" s="360" t="s">
        <v>2395</v>
      </c>
      <c r="C2260" s="360" t="s">
        <v>920</v>
      </c>
      <c r="D2260" s="360">
        <v>4015</v>
      </c>
      <c r="E2260" s="360" t="s">
        <v>1152</v>
      </c>
      <c r="F2260" s="360" t="s">
        <v>552</v>
      </c>
      <c r="G2260" s="360" t="s">
        <v>298</v>
      </c>
      <c r="H2260" s="360" t="s">
        <v>41</v>
      </c>
      <c r="I2260" s="360" t="s">
        <v>46</v>
      </c>
      <c r="J2260" s="360" t="s">
        <v>1135</v>
      </c>
      <c r="K2260" s="360" t="s">
        <v>1171</v>
      </c>
      <c r="L2260" s="360" t="s">
        <v>34</v>
      </c>
      <c r="M2260" s="361">
        <v>45183600</v>
      </c>
    </row>
    <row r="2261" spans="1:13">
      <c r="A2261" s="360" t="s">
        <v>12640</v>
      </c>
      <c r="B2261" s="360" t="s">
        <v>2396</v>
      </c>
      <c r="C2261" s="360" t="s">
        <v>920</v>
      </c>
      <c r="D2261" s="360">
        <v>4015</v>
      </c>
      <c r="E2261" s="360" t="s">
        <v>1152</v>
      </c>
      <c r="F2261" s="360" t="s">
        <v>552</v>
      </c>
      <c r="G2261" s="360" t="s">
        <v>298</v>
      </c>
      <c r="H2261" s="360" t="s">
        <v>41</v>
      </c>
      <c r="I2261" s="360" t="s">
        <v>46</v>
      </c>
      <c r="J2261" s="360" t="s">
        <v>1135</v>
      </c>
      <c r="K2261" s="360" t="s">
        <v>290</v>
      </c>
      <c r="L2261" s="360" t="s">
        <v>34</v>
      </c>
      <c r="M2261" s="361">
        <v>43612800</v>
      </c>
    </row>
    <row r="2262" spans="1:13">
      <c r="A2262" s="360" t="s">
        <v>12641</v>
      </c>
      <c r="B2262" s="360" t="s">
        <v>2397</v>
      </c>
      <c r="C2262" s="360" t="s">
        <v>920</v>
      </c>
      <c r="D2262" s="360">
        <v>4015</v>
      </c>
      <c r="E2262" s="360" t="s">
        <v>1152</v>
      </c>
      <c r="F2262" s="360" t="s">
        <v>552</v>
      </c>
      <c r="G2262" s="360" t="s">
        <v>298</v>
      </c>
      <c r="H2262" s="360" t="s">
        <v>41</v>
      </c>
      <c r="I2262" s="360" t="s">
        <v>46</v>
      </c>
      <c r="J2262" s="360" t="s">
        <v>1135</v>
      </c>
      <c r="K2262" s="360" t="s">
        <v>291</v>
      </c>
      <c r="L2262" s="360" t="s">
        <v>34</v>
      </c>
      <c r="M2262" s="361">
        <v>37260300</v>
      </c>
    </row>
    <row r="2263" spans="1:13">
      <c r="A2263" s="360" t="s">
        <v>12642</v>
      </c>
      <c r="B2263" s="360" t="s">
        <v>2398</v>
      </c>
      <c r="C2263" s="360" t="s">
        <v>920</v>
      </c>
      <c r="D2263" s="360">
        <v>4015</v>
      </c>
      <c r="E2263" s="360" t="s">
        <v>1152</v>
      </c>
      <c r="F2263" s="360" t="s">
        <v>552</v>
      </c>
      <c r="G2263" s="360" t="s">
        <v>298</v>
      </c>
      <c r="H2263" s="360" t="s">
        <v>41</v>
      </c>
      <c r="I2263" s="360" t="s">
        <v>46</v>
      </c>
      <c r="J2263" s="360" t="s">
        <v>1135</v>
      </c>
      <c r="K2263" s="360" t="s">
        <v>1170</v>
      </c>
      <c r="L2263" s="360" t="s">
        <v>32</v>
      </c>
      <c r="M2263" s="361">
        <v>29729700</v>
      </c>
    </row>
    <row r="2264" spans="1:13">
      <c r="A2264" s="360" t="s">
        <v>12643</v>
      </c>
      <c r="B2264" s="360" t="s">
        <v>2399</v>
      </c>
      <c r="C2264" s="360" t="s">
        <v>920</v>
      </c>
      <c r="D2264" s="360">
        <v>4015</v>
      </c>
      <c r="E2264" s="360" t="s">
        <v>1152</v>
      </c>
      <c r="F2264" s="360" t="s">
        <v>552</v>
      </c>
      <c r="G2264" s="360" t="s">
        <v>298</v>
      </c>
      <c r="H2264" s="360" t="s">
        <v>41</v>
      </c>
      <c r="I2264" s="360" t="s">
        <v>46</v>
      </c>
      <c r="J2264" s="360" t="s">
        <v>1135</v>
      </c>
      <c r="K2264" s="360" t="s">
        <v>1171</v>
      </c>
      <c r="L2264" s="360" t="s">
        <v>32</v>
      </c>
      <c r="M2264" s="361">
        <v>25756500</v>
      </c>
    </row>
    <row r="2265" spans="1:13">
      <c r="A2265" s="360" t="s">
        <v>12644</v>
      </c>
      <c r="B2265" s="360" t="s">
        <v>2400</v>
      </c>
      <c r="C2265" s="360" t="s">
        <v>920</v>
      </c>
      <c r="D2265" s="360">
        <v>4015</v>
      </c>
      <c r="E2265" s="360" t="s">
        <v>1152</v>
      </c>
      <c r="F2265" s="360" t="s">
        <v>552</v>
      </c>
      <c r="G2265" s="360" t="s">
        <v>298</v>
      </c>
      <c r="H2265" s="360" t="s">
        <v>41</v>
      </c>
      <c r="I2265" s="360" t="s">
        <v>46</v>
      </c>
      <c r="J2265" s="360" t="s">
        <v>1135</v>
      </c>
      <c r="K2265" s="360" t="s">
        <v>290</v>
      </c>
      <c r="L2265" s="360" t="s">
        <v>32</v>
      </c>
      <c r="M2265" s="361">
        <v>25756500</v>
      </c>
    </row>
    <row r="2266" spans="1:13">
      <c r="A2266" s="360" t="s">
        <v>12645</v>
      </c>
      <c r="B2266" s="360" t="s">
        <v>2401</v>
      </c>
      <c r="C2266" s="360" t="s">
        <v>920</v>
      </c>
      <c r="D2266" s="360">
        <v>4015</v>
      </c>
      <c r="E2266" s="360" t="s">
        <v>1152</v>
      </c>
      <c r="F2266" s="360" t="s">
        <v>552</v>
      </c>
      <c r="G2266" s="360" t="s">
        <v>298</v>
      </c>
      <c r="H2266" s="360" t="s">
        <v>41</v>
      </c>
      <c r="I2266" s="360" t="s">
        <v>46</v>
      </c>
      <c r="J2266" s="360" t="s">
        <v>1135</v>
      </c>
      <c r="K2266" s="360" t="s">
        <v>291</v>
      </c>
      <c r="L2266" s="360" t="s">
        <v>32</v>
      </c>
      <c r="M2266" s="361">
        <v>21806400</v>
      </c>
    </row>
    <row r="2267" spans="1:13">
      <c r="A2267" s="360" t="s">
        <v>12646</v>
      </c>
      <c r="B2267" s="360" t="s">
        <v>2402</v>
      </c>
      <c r="C2267" s="360" t="s">
        <v>920</v>
      </c>
      <c r="D2267" s="360">
        <v>4015</v>
      </c>
      <c r="E2267" s="360" t="s">
        <v>1152</v>
      </c>
      <c r="F2267" s="360" t="s">
        <v>552</v>
      </c>
      <c r="G2267" s="360" t="s">
        <v>298</v>
      </c>
      <c r="H2267" s="360" t="s">
        <v>41</v>
      </c>
      <c r="I2267" s="360" t="s">
        <v>46</v>
      </c>
      <c r="J2267" s="360" t="s">
        <v>1135</v>
      </c>
      <c r="K2267" s="360" t="s">
        <v>1170</v>
      </c>
      <c r="L2267" s="360" t="s">
        <v>218</v>
      </c>
      <c r="M2267" s="361">
        <v>77292600</v>
      </c>
    </row>
    <row r="2268" spans="1:13">
      <c r="A2268" s="360" t="s">
        <v>12647</v>
      </c>
      <c r="B2268" s="360" t="s">
        <v>2403</v>
      </c>
      <c r="C2268" s="360" t="s">
        <v>920</v>
      </c>
      <c r="D2268" s="360">
        <v>4015</v>
      </c>
      <c r="E2268" s="360" t="s">
        <v>1152</v>
      </c>
      <c r="F2268" s="360" t="s">
        <v>552</v>
      </c>
      <c r="G2268" s="360" t="s">
        <v>298</v>
      </c>
      <c r="H2268" s="360" t="s">
        <v>41</v>
      </c>
      <c r="I2268" s="360" t="s">
        <v>46</v>
      </c>
      <c r="J2268" s="360" t="s">
        <v>1135</v>
      </c>
      <c r="K2268" s="360" t="s">
        <v>1171</v>
      </c>
      <c r="L2268" s="360" t="s">
        <v>218</v>
      </c>
      <c r="M2268" s="361">
        <v>67775400</v>
      </c>
    </row>
    <row r="2269" spans="1:13">
      <c r="A2269" s="360" t="s">
        <v>12648</v>
      </c>
      <c r="B2269" s="360" t="s">
        <v>2404</v>
      </c>
      <c r="C2269" s="360" t="s">
        <v>920</v>
      </c>
      <c r="D2269" s="360">
        <v>4015</v>
      </c>
      <c r="E2269" s="360" t="s">
        <v>1152</v>
      </c>
      <c r="F2269" s="360" t="s">
        <v>552</v>
      </c>
      <c r="G2269" s="360" t="s">
        <v>298</v>
      </c>
      <c r="H2269" s="360" t="s">
        <v>41</v>
      </c>
      <c r="I2269" s="360" t="s">
        <v>46</v>
      </c>
      <c r="J2269" s="360" t="s">
        <v>1135</v>
      </c>
      <c r="K2269" s="360" t="s">
        <v>290</v>
      </c>
      <c r="L2269" s="360" t="s">
        <v>218</v>
      </c>
      <c r="M2269" s="361">
        <v>65396100</v>
      </c>
    </row>
    <row r="2270" spans="1:13">
      <c r="A2270" s="360" t="s">
        <v>12649</v>
      </c>
      <c r="B2270" s="360" t="s">
        <v>2405</v>
      </c>
      <c r="C2270" s="360" t="s">
        <v>920</v>
      </c>
      <c r="D2270" s="360">
        <v>4015</v>
      </c>
      <c r="E2270" s="360" t="s">
        <v>1152</v>
      </c>
      <c r="F2270" s="360" t="s">
        <v>552</v>
      </c>
      <c r="G2270" s="360" t="s">
        <v>298</v>
      </c>
      <c r="H2270" s="360" t="s">
        <v>41</v>
      </c>
      <c r="I2270" s="360" t="s">
        <v>46</v>
      </c>
      <c r="J2270" s="360" t="s">
        <v>1135</v>
      </c>
      <c r="K2270" s="360" t="s">
        <v>291</v>
      </c>
      <c r="L2270" s="360" t="s">
        <v>218</v>
      </c>
      <c r="M2270" s="361">
        <v>55878900</v>
      </c>
    </row>
    <row r="2271" spans="1:13">
      <c r="A2271" s="360" t="s">
        <v>12650</v>
      </c>
      <c r="B2271" s="360" t="s">
        <v>2394</v>
      </c>
      <c r="C2271" s="360" t="s">
        <v>920</v>
      </c>
      <c r="D2271" s="360">
        <v>4015</v>
      </c>
      <c r="E2271" s="360" t="s">
        <v>1152</v>
      </c>
      <c r="F2271" s="360" t="s">
        <v>552</v>
      </c>
      <c r="G2271" s="360" t="s">
        <v>298</v>
      </c>
      <c r="H2271" s="360" t="s">
        <v>41</v>
      </c>
      <c r="I2271" s="360" t="s">
        <v>221</v>
      </c>
      <c r="J2271" s="360" t="s">
        <v>1130</v>
      </c>
      <c r="K2271" s="360" t="s">
        <v>1170</v>
      </c>
      <c r="L2271" s="360" t="s">
        <v>34</v>
      </c>
      <c r="M2271" s="361">
        <v>51536100</v>
      </c>
    </row>
    <row r="2272" spans="1:13">
      <c r="A2272" s="360" t="s">
        <v>12651</v>
      </c>
      <c r="B2272" s="360" t="s">
        <v>2395</v>
      </c>
      <c r="C2272" s="360" t="s">
        <v>920</v>
      </c>
      <c r="D2272" s="360">
        <v>4015</v>
      </c>
      <c r="E2272" s="360" t="s">
        <v>1152</v>
      </c>
      <c r="F2272" s="360" t="s">
        <v>552</v>
      </c>
      <c r="G2272" s="360" t="s">
        <v>298</v>
      </c>
      <c r="H2272" s="360" t="s">
        <v>41</v>
      </c>
      <c r="I2272" s="360" t="s">
        <v>221</v>
      </c>
      <c r="J2272" s="360" t="s">
        <v>1130</v>
      </c>
      <c r="K2272" s="360" t="s">
        <v>1171</v>
      </c>
      <c r="L2272" s="360" t="s">
        <v>34</v>
      </c>
      <c r="M2272" s="361">
        <v>45183600</v>
      </c>
    </row>
    <row r="2273" spans="1:13">
      <c r="A2273" s="360" t="s">
        <v>12652</v>
      </c>
      <c r="B2273" s="360" t="s">
        <v>2396</v>
      </c>
      <c r="C2273" s="360" t="s">
        <v>920</v>
      </c>
      <c r="D2273" s="360">
        <v>4015</v>
      </c>
      <c r="E2273" s="360" t="s">
        <v>1152</v>
      </c>
      <c r="F2273" s="360" t="s">
        <v>552</v>
      </c>
      <c r="G2273" s="360" t="s">
        <v>298</v>
      </c>
      <c r="H2273" s="360" t="s">
        <v>41</v>
      </c>
      <c r="I2273" s="360" t="s">
        <v>221</v>
      </c>
      <c r="J2273" s="360" t="s">
        <v>1130</v>
      </c>
      <c r="K2273" s="360" t="s">
        <v>290</v>
      </c>
      <c r="L2273" s="360" t="s">
        <v>34</v>
      </c>
      <c r="M2273" s="361">
        <v>43612800</v>
      </c>
    </row>
    <row r="2274" spans="1:13">
      <c r="A2274" s="360" t="s">
        <v>12653</v>
      </c>
      <c r="B2274" s="360" t="s">
        <v>2397</v>
      </c>
      <c r="C2274" s="360" t="s">
        <v>920</v>
      </c>
      <c r="D2274" s="360">
        <v>4015</v>
      </c>
      <c r="E2274" s="360" t="s">
        <v>1152</v>
      </c>
      <c r="F2274" s="360" t="s">
        <v>552</v>
      </c>
      <c r="G2274" s="360" t="s">
        <v>298</v>
      </c>
      <c r="H2274" s="360" t="s">
        <v>41</v>
      </c>
      <c r="I2274" s="360" t="s">
        <v>221</v>
      </c>
      <c r="J2274" s="360" t="s">
        <v>1130</v>
      </c>
      <c r="K2274" s="360" t="s">
        <v>291</v>
      </c>
      <c r="L2274" s="360" t="s">
        <v>34</v>
      </c>
      <c r="M2274" s="361">
        <v>37260300</v>
      </c>
    </row>
    <row r="2275" spans="1:13">
      <c r="A2275" s="360" t="s">
        <v>12654</v>
      </c>
      <c r="B2275" s="360" t="s">
        <v>2398</v>
      </c>
      <c r="C2275" s="360" t="s">
        <v>920</v>
      </c>
      <c r="D2275" s="360">
        <v>4015</v>
      </c>
      <c r="E2275" s="360" t="s">
        <v>1152</v>
      </c>
      <c r="F2275" s="360" t="s">
        <v>552</v>
      </c>
      <c r="G2275" s="360" t="s">
        <v>298</v>
      </c>
      <c r="H2275" s="360" t="s">
        <v>41</v>
      </c>
      <c r="I2275" s="360" t="s">
        <v>221</v>
      </c>
      <c r="J2275" s="360" t="s">
        <v>1130</v>
      </c>
      <c r="K2275" s="360" t="s">
        <v>1170</v>
      </c>
      <c r="L2275" s="360" t="s">
        <v>32</v>
      </c>
      <c r="M2275" s="361">
        <v>29729700</v>
      </c>
    </row>
    <row r="2276" spans="1:13">
      <c r="A2276" s="360" t="s">
        <v>12655</v>
      </c>
      <c r="B2276" s="360" t="s">
        <v>2399</v>
      </c>
      <c r="C2276" s="360" t="s">
        <v>920</v>
      </c>
      <c r="D2276" s="360">
        <v>4015</v>
      </c>
      <c r="E2276" s="360" t="s">
        <v>1152</v>
      </c>
      <c r="F2276" s="360" t="s">
        <v>552</v>
      </c>
      <c r="G2276" s="360" t="s">
        <v>298</v>
      </c>
      <c r="H2276" s="360" t="s">
        <v>41</v>
      </c>
      <c r="I2276" s="360" t="s">
        <v>221</v>
      </c>
      <c r="J2276" s="360" t="s">
        <v>1130</v>
      </c>
      <c r="K2276" s="360" t="s">
        <v>1171</v>
      </c>
      <c r="L2276" s="360" t="s">
        <v>32</v>
      </c>
      <c r="M2276" s="361">
        <v>25756500</v>
      </c>
    </row>
    <row r="2277" spans="1:13">
      <c r="A2277" s="360" t="s">
        <v>12656</v>
      </c>
      <c r="B2277" s="360" t="s">
        <v>2400</v>
      </c>
      <c r="C2277" s="360" t="s">
        <v>920</v>
      </c>
      <c r="D2277" s="360">
        <v>4015</v>
      </c>
      <c r="E2277" s="360" t="s">
        <v>1152</v>
      </c>
      <c r="F2277" s="360" t="s">
        <v>552</v>
      </c>
      <c r="G2277" s="360" t="s">
        <v>298</v>
      </c>
      <c r="H2277" s="360" t="s">
        <v>41</v>
      </c>
      <c r="I2277" s="360" t="s">
        <v>221</v>
      </c>
      <c r="J2277" s="360" t="s">
        <v>1130</v>
      </c>
      <c r="K2277" s="360" t="s">
        <v>290</v>
      </c>
      <c r="L2277" s="360" t="s">
        <v>32</v>
      </c>
      <c r="M2277" s="361">
        <v>25756500</v>
      </c>
    </row>
    <row r="2278" spans="1:13">
      <c r="A2278" s="360" t="s">
        <v>12657</v>
      </c>
      <c r="B2278" s="360" t="s">
        <v>2401</v>
      </c>
      <c r="C2278" s="360" t="s">
        <v>920</v>
      </c>
      <c r="D2278" s="360">
        <v>4015</v>
      </c>
      <c r="E2278" s="360" t="s">
        <v>1152</v>
      </c>
      <c r="F2278" s="360" t="s">
        <v>552</v>
      </c>
      <c r="G2278" s="360" t="s">
        <v>298</v>
      </c>
      <c r="H2278" s="360" t="s">
        <v>41</v>
      </c>
      <c r="I2278" s="360" t="s">
        <v>221</v>
      </c>
      <c r="J2278" s="360" t="s">
        <v>1130</v>
      </c>
      <c r="K2278" s="360" t="s">
        <v>291</v>
      </c>
      <c r="L2278" s="360" t="s">
        <v>32</v>
      </c>
      <c r="M2278" s="361">
        <v>21806400</v>
      </c>
    </row>
    <row r="2279" spans="1:13">
      <c r="A2279" s="360" t="s">
        <v>12658</v>
      </c>
      <c r="B2279" s="360" t="s">
        <v>2402</v>
      </c>
      <c r="C2279" s="360" t="s">
        <v>920</v>
      </c>
      <c r="D2279" s="360">
        <v>4015</v>
      </c>
      <c r="E2279" s="360" t="s">
        <v>1152</v>
      </c>
      <c r="F2279" s="360" t="s">
        <v>552</v>
      </c>
      <c r="G2279" s="360" t="s">
        <v>298</v>
      </c>
      <c r="H2279" s="360" t="s">
        <v>41</v>
      </c>
      <c r="I2279" s="360" t="s">
        <v>221</v>
      </c>
      <c r="J2279" s="360" t="s">
        <v>1130</v>
      </c>
      <c r="K2279" s="360" t="s">
        <v>1170</v>
      </c>
      <c r="L2279" s="360" t="s">
        <v>218</v>
      </c>
      <c r="M2279" s="361">
        <v>77292600</v>
      </c>
    </row>
    <row r="2280" spans="1:13">
      <c r="A2280" s="360" t="s">
        <v>12659</v>
      </c>
      <c r="B2280" s="360" t="s">
        <v>2403</v>
      </c>
      <c r="C2280" s="360" t="s">
        <v>920</v>
      </c>
      <c r="D2280" s="360">
        <v>4015</v>
      </c>
      <c r="E2280" s="360" t="s">
        <v>1152</v>
      </c>
      <c r="F2280" s="360" t="s">
        <v>552</v>
      </c>
      <c r="G2280" s="360" t="s">
        <v>298</v>
      </c>
      <c r="H2280" s="360" t="s">
        <v>41</v>
      </c>
      <c r="I2280" s="360" t="s">
        <v>221</v>
      </c>
      <c r="J2280" s="360" t="s">
        <v>1130</v>
      </c>
      <c r="K2280" s="360" t="s">
        <v>1171</v>
      </c>
      <c r="L2280" s="360" t="s">
        <v>218</v>
      </c>
      <c r="M2280" s="361">
        <v>67775400</v>
      </c>
    </row>
    <row r="2281" spans="1:13">
      <c r="A2281" s="360" t="s">
        <v>12660</v>
      </c>
      <c r="B2281" s="360" t="s">
        <v>2404</v>
      </c>
      <c r="C2281" s="360" t="s">
        <v>920</v>
      </c>
      <c r="D2281" s="360">
        <v>4015</v>
      </c>
      <c r="E2281" s="360" t="s">
        <v>1152</v>
      </c>
      <c r="F2281" s="360" t="s">
        <v>552</v>
      </c>
      <c r="G2281" s="360" t="s">
        <v>298</v>
      </c>
      <c r="H2281" s="360" t="s">
        <v>41</v>
      </c>
      <c r="I2281" s="360" t="s">
        <v>221</v>
      </c>
      <c r="J2281" s="360" t="s">
        <v>1130</v>
      </c>
      <c r="K2281" s="360" t="s">
        <v>290</v>
      </c>
      <c r="L2281" s="360" t="s">
        <v>218</v>
      </c>
      <c r="M2281" s="361">
        <v>65396100</v>
      </c>
    </row>
    <row r="2282" spans="1:13">
      <c r="A2282" s="360" t="s">
        <v>12661</v>
      </c>
      <c r="B2282" s="360" t="s">
        <v>2405</v>
      </c>
      <c r="C2282" s="360" t="s">
        <v>920</v>
      </c>
      <c r="D2282" s="360">
        <v>4015</v>
      </c>
      <c r="E2282" s="360" t="s">
        <v>1152</v>
      </c>
      <c r="F2282" s="360" t="s">
        <v>552</v>
      </c>
      <c r="G2282" s="360" t="s">
        <v>298</v>
      </c>
      <c r="H2282" s="360" t="s">
        <v>41</v>
      </c>
      <c r="I2282" s="360" t="s">
        <v>221</v>
      </c>
      <c r="J2282" s="360" t="s">
        <v>1130</v>
      </c>
      <c r="K2282" s="360" t="s">
        <v>291</v>
      </c>
      <c r="L2282" s="360" t="s">
        <v>218</v>
      </c>
      <c r="M2282" s="361">
        <v>55878900</v>
      </c>
    </row>
    <row r="2283" spans="1:13">
      <c r="A2283" s="360" t="s">
        <v>12662</v>
      </c>
      <c r="B2283" s="360" t="s">
        <v>2394</v>
      </c>
      <c r="C2283" s="360" t="s">
        <v>920</v>
      </c>
      <c r="D2283" s="360">
        <v>4015</v>
      </c>
      <c r="E2283" s="360" t="s">
        <v>1152</v>
      </c>
      <c r="F2283" s="360" t="s">
        <v>552</v>
      </c>
      <c r="G2283" s="360" t="s">
        <v>298</v>
      </c>
      <c r="H2283" s="360" t="s">
        <v>41</v>
      </c>
      <c r="I2283" s="360" t="s">
        <v>48</v>
      </c>
      <c r="J2283" s="360" t="s">
        <v>1131</v>
      </c>
      <c r="K2283" s="360" t="s">
        <v>1170</v>
      </c>
      <c r="L2283" s="360" t="s">
        <v>34</v>
      </c>
      <c r="M2283" s="361">
        <v>43797600</v>
      </c>
    </row>
    <row r="2284" spans="1:13">
      <c r="A2284" s="360" t="s">
        <v>12663</v>
      </c>
      <c r="B2284" s="360" t="s">
        <v>2395</v>
      </c>
      <c r="C2284" s="360" t="s">
        <v>920</v>
      </c>
      <c r="D2284" s="360">
        <v>4015</v>
      </c>
      <c r="E2284" s="360" t="s">
        <v>1152</v>
      </c>
      <c r="F2284" s="360" t="s">
        <v>552</v>
      </c>
      <c r="G2284" s="360" t="s">
        <v>298</v>
      </c>
      <c r="H2284" s="360" t="s">
        <v>41</v>
      </c>
      <c r="I2284" s="360" t="s">
        <v>48</v>
      </c>
      <c r="J2284" s="360" t="s">
        <v>1131</v>
      </c>
      <c r="K2284" s="360" t="s">
        <v>1171</v>
      </c>
      <c r="L2284" s="360" t="s">
        <v>34</v>
      </c>
      <c r="M2284" s="361">
        <v>38392200</v>
      </c>
    </row>
    <row r="2285" spans="1:13">
      <c r="A2285" s="360" t="s">
        <v>12664</v>
      </c>
      <c r="B2285" s="360" t="s">
        <v>2396</v>
      </c>
      <c r="C2285" s="360" t="s">
        <v>920</v>
      </c>
      <c r="D2285" s="360">
        <v>4015</v>
      </c>
      <c r="E2285" s="360" t="s">
        <v>1152</v>
      </c>
      <c r="F2285" s="360" t="s">
        <v>552</v>
      </c>
      <c r="G2285" s="360" t="s">
        <v>298</v>
      </c>
      <c r="H2285" s="360" t="s">
        <v>41</v>
      </c>
      <c r="I2285" s="360" t="s">
        <v>48</v>
      </c>
      <c r="J2285" s="360" t="s">
        <v>1131</v>
      </c>
      <c r="K2285" s="360" t="s">
        <v>290</v>
      </c>
      <c r="L2285" s="360" t="s">
        <v>34</v>
      </c>
      <c r="M2285" s="361">
        <v>37052400</v>
      </c>
    </row>
    <row r="2286" spans="1:13">
      <c r="A2286" s="360" t="s">
        <v>12665</v>
      </c>
      <c r="B2286" s="360" t="s">
        <v>2397</v>
      </c>
      <c r="C2286" s="360" t="s">
        <v>920</v>
      </c>
      <c r="D2286" s="360">
        <v>4015</v>
      </c>
      <c r="E2286" s="360" t="s">
        <v>1152</v>
      </c>
      <c r="F2286" s="360" t="s">
        <v>552</v>
      </c>
      <c r="G2286" s="360" t="s">
        <v>298</v>
      </c>
      <c r="H2286" s="360" t="s">
        <v>41</v>
      </c>
      <c r="I2286" s="360" t="s">
        <v>48</v>
      </c>
      <c r="J2286" s="360" t="s">
        <v>1131</v>
      </c>
      <c r="K2286" s="360" t="s">
        <v>291</v>
      </c>
      <c r="L2286" s="360" t="s">
        <v>34</v>
      </c>
      <c r="M2286" s="361">
        <v>31670100</v>
      </c>
    </row>
    <row r="2287" spans="1:13">
      <c r="A2287" s="360" t="s">
        <v>12666</v>
      </c>
      <c r="B2287" s="360" t="s">
        <v>2398</v>
      </c>
      <c r="C2287" s="360" t="s">
        <v>920</v>
      </c>
      <c r="D2287" s="360">
        <v>4015</v>
      </c>
      <c r="E2287" s="360" t="s">
        <v>1152</v>
      </c>
      <c r="F2287" s="360" t="s">
        <v>552</v>
      </c>
      <c r="G2287" s="360" t="s">
        <v>298</v>
      </c>
      <c r="H2287" s="360" t="s">
        <v>41</v>
      </c>
      <c r="I2287" s="360" t="s">
        <v>48</v>
      </c>
      <c r="J2287" s="360" t="s">
        <v>1131</v>
      </c>
      <c r="K2287" s="360" t="s">
        <v>1170</v>
      </c>
      <c r="L2287" s="360" t="s">
        <v>32</v>
      </c>
      <c r="M2287" s="361">
        <v>25248300</v>
      </c>
    </row>
    <row r="2288" spans="1:13">
      <c r="A2288" s="360" t="s">
        <v>12667</v>
      </c>
      <c r="B2288" s="360" t="s">
        <v>2399</v>
      </c>
      <c r="C2288" s="360" t="s">
        <v>920</v>
      </c>
      <c r="D2288" s="360">
        <v>4015</v>
      </c>
      <c r="E2288" s="360" t="s">
        <v>1152</v>
      </c>
      <c r="F2288" s="360" t="s">
        <v>552</v>
      </c>
      <c r="G2288" s="360" t="s">
        <v>298</v>
      </c>
      <c r="H2288" s="360" t="s">
        <v>41</v>
      </c>
      <c r="I2288" s="360" t="s">
        <v>48</v>
      </c>
      <c r="J2288" s="360" t="s">
        <v>1131</v>
      </c>
      <c r="K2288" s="360" t="s">
        <v>1171</v>
      </c>
      <c r="L2288" s="360" t="s">
        <v>32</v>
      </c>
      <c r="M2288" s="361">
        <v>21898800</v>
      </c>
    </row>
    <row r="2289" spans="1:13">
      <c r="A2289" s="360" t="s">
        <v>12668</v>
      </c>
      <c r="B2289" s="360" t="s">
        <v>2400</v>
      </c>
      <c r="C2289" s="360" t="s">
        <v>920</v>
      </c>
      <c r="D2289" s="360">
        <v>4015</v>
      </c>
      <c r="E2289" s="360" t="s">
        <v>1152</v>
      </c>
      <c r="F2289" s="360" t="s">
        <v>552</v>
      </c>
      <c r="G2289" s="360" t="s">
        <v>298</v>
      </c>
      <c r="H2289" s="360" t="s">
        <v>41</v>
      </c>
      <c r="I2289" s="360" t="s">
        <v>48</v>
      </c>
      <c r="J2289" s="360" t="s">
        <v>1131</v>
      </c>
      <c r="K2289" s="360" t="s">
        <v>290</v>
      </c>
      <c r="L2289" s="360" t="s">
        <v>32</v>
      </c>
      <c r="M2289" s="361">
        <v>21898800</v>
      </c>
    </row>
    <row r="2290" spans="1:13">
      <c r="A2290" s="360" t="s">
        <v>12669</v>
      </c>
      <c r="B2290" s="360" t="s">
        <v>2401</v>
      </c>
      <c r="C2290" s="360" t="s">
        <v>920</v>
      </c>
      <c r="D2290" s="360">
        <v>4015</v>
      </c>
      <c r="E2290" s="360" t="s">
        <v>1152</v>
      </c>
      <c r="F2290" s="360" t="s">
        <v>552</v>
      </c>
      <c r="G2290" s="360" t="s">
        <v>298</v>
      </c>
      <c r="H2290" s="360" t="s">
        <v>41</v>
      </c>
      <c r="I2290" s="360" t="s">
        <v>48</v>
      </c>
      <c r="J2290" s="360" t="s">
        <v>1131</v>
      </c>
      <c r="K2290" s="360" t="s">
        <v>291</v>
      </c>
      <c r="L2290" s="360" t="s">
        <v>32</v>
      </c>
      <c r="M2290" s="361">
        <v>18526200</v>
      </c>
    </row>
    <row r="2291" spans="1:13">
      <c r="A2291" s="360" t="s">
        <v>12670</v>
      </c>
      <c r="B2291" s="360" t="s">
        <v>2402</v>
      </c>
      <c r="C2291" s="360" t="s">
        <v>920</v>
      </c>
      <c r="D2291" s="360">
        <v>4015</v>
      </c>
      <c r="E2291" s="360" t="s">
        <v>1152</v>
      </c>
      <c r="F2291" s="360" t="s">
        <v>552</v>
      </c>
      <c r="G2291" s="360" t="s">
        <v>298</v>
      </c>
      <c r="H2291" s="360" t="s">
        <v>41</v>
      </c>
      <c r="I2291" s="360" t="s">
        <v>48</v>
      </c>
      <c r="J2291" s="360" t="s">
        <v>1131</v>
      </c>
      <c r="K2291" s="360" t="s">
        <v>1170</v>
      </c>
      <c r="L2291" s="360" t="s">
        <v>218</v>
      </c>
      <c r="M2291" s="361">
        <v>65696400</v>
      </c>
    </row>
    <row r="2292" spans="1:13">
      <c r="A2292" s="360" t="s">
        <v>12671</v>
      </c>
      <c r="B2292" s="360" t="s">
        <v>2403</v>
      </c>
      <c r="C2292" s="360" t="s">
        <v>920</v>
      </c>
      <c r="D2292" s="360">
        <v>4015</v>
      </c>
      <c r="E2292" s="360" t="s">
        <v>1152</v>
      </c>
      <c r="F2292" s="360" t="s">
        <v>552</v>
      </c>
      <c r="G2292" s="360" t="s">
        <v>298</v>
      </c>
      <c r="H2292" s="360" t="s">
        <v>41</v>
      </c>
      <c r="I2292" s="360" t="s">
        <v>48</v>
      </c>
      <c r="J2292" s="360" t="s">
        <v>1131</v>
      </c>
      <c r="K2292" s="360" t="s">
        <v>1171</v>
      </c>
      <c r="L2292" s="360" t="s">
        <v>218</v>
      </c>
      <c r="M2292" s="361">
        <v>57611400</v>
      </c>
    </row>
    <row r="2293" spans="1:13">
      <c r="A2293" s="360" t="s">
        <v>12672</v>
      </c>
      <c r="B2293" s="360" t="s">
        <v>2404</v>
      </c>
      <c r="C2293" s="360" t="s">
        <v>920</v>
      </c>
      <c r="D2293" s="360">
        <v>4015</v>
      </c>
      <c r="E2293" s="360" t="s">
        <v>1152</v>
      </c>
      <c r="F2293" s="360" t="s">
        <v>552</v>
      </c>
      <c r="G2293" s="360" t="s">
        <v>298</v>
      </c>
      <c r="H2293" s="360" t="s">
        <v>41</v>
      </c>
      <c r="I2293" s="360" t="s">
        <v>48</v>
      </c>
      <c r="J2293" s="360" t="s">
        <v>1131</v>
      </c>
      <c r="K2293" s="360" t="s">
        <v>290</v>
      </c>
      <c r="L2293" s="360" t="s">
        <v>218</v>
      </c>
      <c r="M2293" s="361">
        <v>55601700</v>
      </c>
    </row>
    <row r="2294" spans="1:13">
      <c r="A2294" s="360" t="s">
        <v>12673</v>
      </c>
      <c r="B2294" s="360" t="s">
        <v>2405</v>
      </c>
      <c r="C2294" s="360" t="s">
        <v>920</v>
      </c>
      <c r="D2294" s="360">
        <v>4015</v>
      </c>
      <c r="E2294" s="360" t="s">
        <v>1152</v>
      </c>
      <c r="F2294" s="360" t="s">
        <v>552</v>
      </c>
      <c r="G2294" s="360" t="s">
        <v>298</v>
      </c>
      <c r="H2294" s="360" t="s">
        <v>41</v>
      </c>
      <c r="I2294" s="360" t="s">
        <v>48</v>
      </c>
      <c r="J2294" s="360" t="s">
        <v>1131</v>
      </c>
      <c r="K2294" s="360" t="s">
        <v>291</v>
      </c>
      <c r="L2294" s="360" t="s">
        <v>218</v>
      </c>
      <c r="M2294" s="361">
        <v>47493600</v>
      </c>
    </row>
    <row r="2295" spans="1:13">
      <c r="A2295" s="360" t="s">
        <v>12674</v>
      </c>
      <c r="B2295" s="360" t="s">
        <v>2394</v>
      </c>
      <c r="C2295" s="360" t="s">
        <v>920</v>
      </c>
      <c r="D2295" s="360">
        <v>4015</v>
      </c>
      <c r="E2295" s="360" t="s">
        <v>1152</v>
      </c>
      <c r="F2295" s="360" t="s">
        <v>552</v>
      </c>
      <c r="G2295" s="360" t="s">
        <v>298</v>
      </c>
      <c r="H2295" s="360" t="s">
        <v>41</v>
      </c>
      <c r="I2295" s="360" t="s">
        <v>50</v>
      </c>
      <c r="J2295" s="360" t="s">
        <v>1132</v>
      </c>
      <c r="K2295" s="360" t="s">
        <v>1170</v>
      </c>
      <c r="L2295" s="360" t="s">
        <v>34</v>
      </c>
      <c r="M2295" s="361">
        <v>43797600</v>
      </c>
    </row>
    <row r="2296" spans="1:13">
      <c r="A2296" s="360" t="s">
        <v>12675</v>
      </c>
      <c r="B2296" s="360" t="s">
        <v>2395</v>
      </c>
      <c r="C2296" s="360" t="s">
        <v>920</v>
      </c>
      <c r="D2296" s="360">
        <v>4015</v>
      </c>
      <c r="E2296" s="360" t="s">
        <v>1152</v>
      </c>
      <c r="F2296" s="360" t="s">
        <v>552</v>
      </c>
      <c r="G2296" s="360" t="s">
        <v>298</v>
      </c>
      <c r="H2296" s="360" t="s">
        <v>41</v>
      </c>
      <c r="I2296" s="360" t="s">
        <v>50</v>
      </c>
      <c r="J2296" s="360" t="s">
        <v>1132</v>
      </c>
      <c r="K2296" s="360" t="s">
        <v>1171</v>
      </c>
      <c r="L2296" s="360" t="s">
        <v>34</v>
      </c>
      <c r="M2296" s="361">
        <v>38392200</v>
      </c>
    </row>
    <row r="2297" spans="1:13">
      <c r="A2297" s="360" t="s">
        <v>12676</v>
      </c>
      <c r="B2297" s="360" t="s">
        <v>2396</v>
      </c>
      <c r="C2297" s="360" t="s">
        <v>920</v>
      </c>
      <c r="D2297" s="360">
        <v>4015</v>
      </c>
      <c r="E2297" s="360" t="s">
        <v>1152</v>
      </c>
      <c r="F2297" s="360" t="s">
        <v>552</v>
      </c>
      <c r="G2297" s="360" t="s">
        <v>298</v>
      </c>
      <c r="H2297" s="360" t="s">
        <v>41</v>
      </c>
      <c r="I2297" s="360" t="s">
        <v>50</v>
      </c>
      <c r="J2297" s="360" t="s">
        <v>1132</v>
      </c>
      <c r="K2297" s="360" t="s">
        <v>290</v>
      </c>
      <c r="L2297" s="360" t="s">
        <v>34</v>
      </c>
      <c r="M2297" s="361">
        <v>37052400</v>
      </c>
    </row>
    <row r="2298" spans="1:13">
      <c r="A2298" s="360" t="s">
        <v>12677</v>
      </c>
      <c r="B2298" s="360" t="s">
        <v>2397</v>
      </c>
      <c r="C2298" s="360" t="s">
        <v>920</v>
      </c>
      <c r="D2298" s="360">
        <v>4015</v>
      </c>
      <c r="E2298" s="360" t="s">
        <v>1152</v>
      </c>
      <c r="F2298" s="360" t="s">
        <v>552</v>
      </c>
      <c r="G2298" s="360" t="s">
        <v>298</v>
      </c>
      <c r="H2298" s="360" t="s">
        <v>41</v>
      </c>
      <c r="I2298" s="360" t="s">
        <v>50</v>
      </c>
      <c r="J2298" s="360" t="s">
        <v>1132</v>
      </c>
      <c r="K2298" s="360" t="s">
        <v>291</v>
      </c>
      <c r="L2298" s="360" t="s">
        <v>34</v>
      </c>
      <c r="M2298" s="361">
        <v>31670100</v>
      </c>
    </row>
    <row r="2299" spans="1:13">
      <c r="A2299" s="360" t="s">
        <v>12678</v>
      </c>
      <c r="B2299" s="360" t="s">
        <v>2398</v>
      </c>
      <c r="C2299" s="360" t="s">
        <v>920</v>
      </c>
      <c r="D2299" s="360">
        <v>4015</v>
      </c>
      <c r="E2299" s="360" t="s">
        <v>1152</v>
      </c>
      <c r="F2299" s="360" t="s">
        <v>552</v>
      </c>
      <c r="G2299" s="360" t="s">
        <v>298</v>
      </c>
      <c r="H2299" s="360" t="s">
        <v>41</v>
      </c>
      <c r="I2299" s="360" t="s">
        <v>50</v>
      </c>
      <c r="J2299" s="360" t="s">
        <v>1132</v>
      </c>
      <c r="K2299" s="360" t="s">
        <v>1170</v>
      </c>
      <c r="L2299" s="360" t="s">
        <v>32</v>
      </c>
      <c r="M2299" s="361">
        <v>25248300</v>
      </c>
    </row>
    <row r="2300" spans="1:13">
      <c r="A2300" s="360" t="s">
        <v>12679</v>
      </c>
      <c r="B2300" s="360" t="s">
        <v>2399</v>
      </c>
      <c r="C2300" s="360" t="s">
        <v>920</v>
      </c>
      <c r="D2300" s="360">
        <v>4015</v>
      </c>
      <c r="E2300" s="360" t="s">
        <v>1152</v>
      </c>
      <c r="F2300" s="360" t="s">
        <v>552</v>
      </c>
      <c r="G2300" s="360" t="s">
        <v>298</v>
      </c>
      <c r="H2300" s="360" t="s">
        <v>41</v>
      </c>
      <c r="I2300" s="360" t="s">
        <v>50</v>
      </c>
      <c r="J2300" s="360" t="s">
        <v>1132</v>
      </c>
      <c r="K2300" s="360" t="s">
        <v>1171</v>
      </c>
      <c r="L2300" s="360" t="s">
        <v>32</v>
      </c>
      <c r="M2300" s="361">
        <v>21898800</v>
      </c>
    </row>
    <row r="2301" spans="1:13">
      <c r="A2301" s="360" t="s">
        <v>12680</v>
      </c>
      <c r="B2301" s="360" t="s">
        <v>2400</v>
      </c>
      <c r="C2301" s="360" t="s">
        <v>920</v>
      </c>
      <c r="D2301" s="360">
        <v>4015</v>
      </c>
      <c r="E2301" s="360" t="s">
        <v>1152</v>
      </c>
      <c r="F2301" s="360" t="s">
        <v>552</v>
      </c>
      <c r="G2301" s="360" t="s">
        <v>298</v>
      </c>
      <c r="H2301" s="360" t="s">
        <v>41</v>
      </c>
      <c r="I2301" s="360" t="s">
        <v>50</v>
      </c>
      <c r="J2301" s="360" t="s">
        <v>1132</v>
      </c>
      <c r="K2301" s="360" t="s">
        <v>290</v>
      </c>
      <c r="L2301" s="360" t="s">
        <v>32</v>
      </c>
      <c r="M2301" s="361">
        <v>21898800</v>
      </c>
    </row>
    <row r="2302" spans="1:13">
      <c r="A2302" s="360" t="s">
        <v>12681</v>
      </c>
      <c r="B2302" s="360" t="s">
        <v>2401</v>
      </c>
      <c r="C2302" s="360" t="s">
        <v>920</v>
      </c>
      <c r="D2302" s="360">
        <v>4015</v>
      </c>
      <c r="E2302" s="360" t="s">
        <v>1152</v>
      </c>
      <c r="F2302" s="360" t="s">
        <v>552</v>
      </c>
      <c r="G2302" s="360" t="s">
        <v>298</v>
      </c>
      <c r="H2302" s="360" t="s">
        <v>41</v>
      </c>
      <c r="I2302" s="360" t="s">
        <v>50</v>
      </c>
      <c r="J2302" s="360" t="s">
        <v>1132</v>
      </c>
      <c r="K2302" s="360" t="s">
        <v>291</v>
      </c>
      <c r="L2302" s="360" t="s">
        <v>32</v>
      </c>
      <c r="M2302" s="361">
        <v>18526200</v>
      </c>
    </row>
    <row r="2303" spans="1:13">
      <c r="A2303" s="360" t="s">
        <v>12682</v>
      </c>
      <c r="B2303" s="360" t="s">
        <v>2402</v>
      </c>
      <c r="C2303" s="360" t="s">
        <v>920</v>
      </c>
      <c r="D2303" s="360">
        <v>4015</v>
      </c>
      <c r="E2303" s="360" t="s">
        <v>1152</v>
      </c>
      <c r="F2303" s="360" t="s">
        <v>552</v>
      </c>
      <c r="G2303" s="360" t="s">
        <v>298</v>
      </c>
      <c r="H2303" s="360" t="s">
        <v>41</v>
      </c>
      <c r="I2303" s="360" t="s">
        <v>50</v>
      </c>
      <c r="J2303" s="360" t="s">
        <v>1132</v>
      </c>
      <c r="K2303" s="360" t="s">
        <v>1170</v>
      </c>
      <c r="L2303" s="360" t="s">
        <v>218</v>
      </c>
      <c r="M2303" s="361">
        <v>65696400</v>
      </c>
    </row>
    <row r="2304" spans="1:13">
      <c r="A2304" s="360" t="s">
        <v>12683</v>
      </c>
      <c r="B2304" s="360" t="s">
        <v>2403</v>
      </c>
      <c r="C2304" s="360" t="s">
        <v>920</v>
      </c>
      <c r="D2304" s="360">
        <v>4015</v>
      </c>
      <c r="E2304" s="360" t="s">
        <v>1152</v>
      </c>
      <c r="F2304" s="360" t="s">
        <v>552</v>
      </c>
      <c r="G2304" s="360" t="s">
        <v>298</v>
      </c>
      <c r="H2304" s="360" t="s">
        <v>41</v>
      </c>
      <c r="I2304" s="360" t="s">
        <v>50</v>
      </c>
      <c r="J2304" s="360" t="s">
        <v>1132</v>
      </c>
      <c r="K2304" s="360" t="s">
        <v>1171</v>
      </c>
      <c r="L2304" s="360" t="s">
        <v>218</v>
      </c>
      <c r="M2304" s="361">
        <v>57611400</v>
      </c>
    </row>
    <row r="2305" spans="1:13">
      <c r="A2305" s="360" t="s">
        <v>12684</v>
      </c>
      <c r="B2305" s="360" t="s">
        <v>2404</v>
      </c>
      <c r="C2305" s="360" t="s">
        <v>920</v>
      </c>
      <c r="D2305" s="360">
        <v>4015</v>
      </c>
      <c r="E2305" s="360" t="s">
        <v>1152</v>
      </c>
      <c r="F2305" s="360" t="s">
        <v>552</v>
      </c>
      <c r="G2305" s="360" t="s">
        <v>298</v>
      </c>
      <c r="H2305" s="360" t="s">
        <v>41</v>
      </c>
      <c r="I2305" s="360" t="s">
        <v>50</v>
      </c>
      <c r="J2305" s="360" t="s">
        <v>1132</v>
      </c>
      <c r="K2305" s="360" t="s">
        <v>290</v>
      </c>
      <c r="L2305" s="360" t="s">
        <v>218</v>
      </c>
      <c r="M2305" s="361">
        <v>55601700</v>
      </c>
    </row>
    <row r="2306" spans="1:13">
      <c r="A2306" s="360" t="s">
        <v>12685</v>
      </c>
      <c r="B2306" s="360" t="s">
        <v>2405</v>
      </c>
      <c r="C2306" s="360" t="s">
        <v>920</v>
      </c>
      <c r="D2306" s="360">
        <v>4015</v>
      </c>
      <c r="E2306" s="360" t="s">
        <v>1152</v>
      </c>
      <c r="F2306" s="360" t="s">
        <v>552</v>
      </c>
      <c r="G2306" s="360" t="s">
        <v>298</v>
      </c>
      <c r="H2306" s="360" t="s">
        <v>41</v>
      </c>
      <c r="I2306" s="360" t="s">
        <v>50</v>
      </c>
      <c r="J2306" s="360" t="s">
        <v>1132</v>
      </c>
      <c r="K2306" s="360" t="s">
        <v>291</v>
      </c>
      <c r="L2306" s="360" t="s">
        <v>218</v>
      </c>
      <c r="M2306" s="361">
        <v>47493600</v>
      </c>
    </row>
    <row r="2307" spans="1:13">
      <c r="A2307" s="360" t="s">
        <v>12686</v>
      </c>
      <c r="B2307" s="360" t="s">
        <v>2394</v>
      </c>
      <c r="C2307" s="360" t="s">
        <v>920</v>
      </c>
      <c r="D2307" s="360">
        <v>4015</v>
      </c>
      <c r="E2307" s="360" t="s">
        <v>1152</v>
      </c>
      <c r="F2307" s="360" t="s">
        <v>552</v>
      </c>
      <c r="G2307" s="360" t="s">
        <v>298</v>
      </c>
      <c r="H2307" s="360" t="s">
        <v>41</v>
      </c>
      <c r="I2307" s="360" t="s">
        <v>223</v>
      </c>
      <c r="J2307" s="360" t="s">
        <v>1129</v>
      </c>
      <c r="K2307" s="360" t="s">
        <v>1170</v>
      </c>
      <c r="L2307" s="360" t="s">
        <v>34</v>
      </c>
      <c r="M2307" s="361">
        <v>41210400</v>
      </c>
    </row>
    <row r="2308" spans="1:13">
      <c r="A2308" s="360" t="s">
        <v>12687</v>
      </c>
      <c r="B2308" s="360" t="s">
        <v>2395</v>
      </c>
      <c r="C2308" s="360" t="s">
        <v>920</v>
      </c>
      <c r="D2308" s="360">
        <v>4015</v>
      </c>
      <c r="E2308" s="360" t="s">
        <v>1152</v>
      </c>
      <c r="F2308" s="360" t="s">
        <v>552</v>
      </c>
      <c r="G2308" s="360" t="s">
        <v>298</v>
      </c>
      <c r="H2308" s="360" t="s">
        <v>41</v>
      </c>
      <c r="I2308" s="360" t="s">
        <v>223</v>
      </c>
      <c r="J2308" s="360" t="s">
        <v>1129</v>
      </c>
      <c r="K2308" s="360" t="s">
        <v>1171</v>
      </c>
      <c r="L2308" s="360" t="s">
        <v>34</v>
      </c>
      <c r="M2308" s="361">
        <v>36151500</v>
      </c>
    </row>
    <row r="2309" spans="1:13">
      <c r="A2309" s="360" t="s">
        <v>12688</v>
      </c>
      <c r="B2309" s="360" t="s">
        <v>2396</v>
      </c>
      <c r="C2309" s="360" t="s">
        <v>920</v>
      </c>
      <c r="D2309" s="360">
        <v>4015</v>
      </c>
      <c r="E2309" s="360" t="s">
        <v>1152</v>
      </c>
      <c r="F2309" s="360" t="s">
        <v>552</v>
      </c>
      <c r="G2309" s="360" t="s">
        <v>298</v>
      </c>
      <c r="H2309" s="360" t="s">
        <v>41</v>
      </c>
      <c r="I2309" s="360" t="s">
        <v>223</v>
      </c>
      <c r="J2309" s="360" t="s">
        <v>1129</v>
      </c>
      <c r="K2309" s="360" t="s">
        <v>290</v>
      </c>
      <c r="L2309" s="360" t="s">
        <v>34</v>
      </c>
      <c r="M2309" s="361">
        <v>34881000</v>
      </c>
    </row>
    <row r="2310" spans="1:13">
      <c r="A2310" s="360" t="s">
        <v>12689</v>
      </c>
      <c r="B2310" s="360" t="s">
        <v>2397</v>
      </c>
      <c r="C2310" s="360" t="s">
        <v>920</v>
      </c>
      <c r="D2310" s="360">
        <v>4015</v>
      </c>
      <c r="E2310" s="360" t="s">
        <v>1152</v>
      </c>
      <c r="F2310" s="360" t="s">
        <v>552</v>
      </c>
      <c r="G2310" s="360" t="s">
        <v>298</v>
      </c>
      <c r="H2310" s="360" t="s">
        <v>41</v>
      </c>
      <c r="I2310" s="360" t="s">
        <v>223</v>
      </c>
      <c r="J2310" s="360" t="s">
        <v>1129</v>
      </c>
      <c r="K2310" s="360" t="s">
        <v>291</v>
      </c>
      <c r="L2310" s="360" t="s">
        <v>34</v>
      </c>
      <c r="M2310" s="361">
        <v>29799000</v>
      </c>
    </row>
    <row r="2311" spans="1:13">
      <c r="A2311" s="360" t="s">
        <v>12690</v>
      </c>
      <c r="B2311" s="360" t="s">
        <v>2398</v>
      </c>
      <c r="C2311" s="360" t="s">
        <v>920</v>
      </c>
      <c r="D2311" s="360">
        <v>4015</v>
      </c>
      <c r="E2311" s="360" t="s">
        <v>1152</v>
      </c>
      <c r="F2311" s="360" t="s">
        <v>552</v>
      </c>
      <c r="G2311" s="360" t="s">
        <v>298</v>
      </c>
      <c r="H2311" s="360" t="s">
        <v>41</v>
      </c>
      <c r="I2311" s="360" t="s">
        <v>223</v>
      </c>
      <c r="J2311" s="360" t="s">
        <v>1129</v>
      </c>
      <c r="K2311" s="360" t="s">
        <v>1170</v>
      </c>
      <c r="L2311" s="360" t="s">
        <v>32</v>
      </c>
      <c r="M2311" s="361">
        <v>23793000</v>
      </c>
    </row>
    <row r="2312" spans="1:13">
      <c r="A2312" s="360" t="s">
        <v>12691</v>
      </c>
      <c r="B2312" s="360" t="s">
        <v>2399</v>
      </c>
      <c r="C2312" s="360" t="s">
        <v>920</v>
      </c>
      <c r="D2312" s="360">
        <v>4015</v>
      </c>
      <c r="E2312" s="360" t="s">
        <v>1152</v>
      </c>
      <c r="F2312" s="360" t="s">
        <v>552</v>
      </c>
      <c r="G2312" s="360" t="s">
        <v>298</v>
      </c>
      <c r="H2312" s="360" t="s">
        <v>41</v>
      </c>
      <c r="I2312" s="360" t="s">
        <v>223</v>
      </c>
      <c r="J2312" s="360" t="s">
        <v>1129</v>
      </c>
      <c r="K2312" s="360" t="s">
        <v>1171</v>
      </c>
      <c r="L2312" s="360" t="s">
        <v>32</v>
      </c>
      <c r="M2312" s="361">
        <v>20605200</v>
      </c>
    </row>
    <row r="2313" spans="1:13">
      <c r="A2313" s="360" t="s">
        <v>12692</v>
      </c>
      <c r="B2313" s="360" t="s">
        <v>2400</v>
      </c>
      <c r="C2313" s="360" t="s">
        <v>920</v>
      </c>
      <c r="D2313" s="360">
        <v>4015</v>
      </c>
      <c r="E2313" s="360" t="s">
        <v>1152</v>
      </c>
      <c r="F2313" s="360" t="s">
        <v>552</v>
      </c>
      <c r="G2313" s="360" t="s">
        <v>298</v>
      </c>
      <c r="H2313" s="360" t="s">
        <v>41</v>
      </c>
      <c r="I2313" s="360" t="s">
        <v>223</v>
      </c>
      <c r="J2313" s="360" t="s">
        <v>1129</v>
      </c>
      <c r="K2313" s="360" t="s">
        <v>290</v>
      </c>
      <c r="L2313" s="360" t="s">
        <v>32</v>
      </c>
      <c r="M2313" s="361">
        <v>20605200</v>
      </c>
    </row>
    <row r="2314" spans="1:13">
      <c r="A2314" s="360" t="s">
        <v>12693</v>
      </c>
      <c r="B2314" s="360" t="s">
        <v>2401</v>
      </c>
      <c r="C2314" s="360" t="s">
        <v>920</v>
      </c>
      <c r="D2314" s="360">
        <v>4015</v>
      </c>
      <c r="E2314" s="360" t="s">
        <v>1152</v>
      </c>
      <c r="F2314" s="360" t="s">
        <v>552</v>
      </c>
      <c r="G2314" s="360" t="s">
        <v>298</v>
      </c>
      <c r="H2314" s="360" t="s">
        <v>41</v>
      </c>
      <c r="I2314" s="360" t="s">
        <v>223</v>
      </c>
      <c r="J2314" s="360" t="s">
        <v>1129</v>
      </c>
      <c r="K2314" s="360" t="s">
        <v>291</v>
      </c>
      <c r="L2314" s="360" t="s">
        <v>32</v>
      </c>
      <c r="M2314" s="361">
        <v>17440500</v>
      </c>
    </row>
    <row r="2315" spans="1:13">
      <c r="A2315" s="360" t="s">
        <v>12694</v>
      </c>
      <c r="B2315" s="360" t="s">
        <v>2402</v>
      </c>
      <c r="C2315" s="360" t="s">
        <v>920</v>
      </c>
      <c r="D2315" s="360">
        <v>4015</v>
      </c>
      <c r="E2315" s="360" t="s">
        <v>1152</v>
      </c>
      <c r="F2315" s="360" t="s">
        <v>552</v>
      </c>
      <c r="G2315" s="360" t="s">
        <v>298</v>
      </c>
      <c r="H2315" s="360" t="s">
        <v>41</v>
      </c>
      <c r="I2315" s="360" t="s">
        <v>223</v>
      </c>
      <c r="J2315" s="360" t="s">
        <v>1129</v>
      </c>
      <c r="K2315" s="360" t="s">
        <v>1170</v>
      </c>
      <c r="L2315" s="360" t="s">
        <v>218</v>
      </c>
      <c r="M2315" s="361">
        <v>61815600</v>
      </c>
    </row>
    <row r="2316" spans="1:13">
      <c r="A2316" s="360" t="s">
        <v>12695</v>
      </c>
      <c r="B2316" s="360" t="s">
        <v>2403</v>
      </c>
      <c r="C2316" s="360" t="s">
        <v>920</v>
      </c>
      <c r="D2316" s="360">
        <v>4015</v>
      </c>
      <c r="E2316" s="360" t="s">
        <v>1152</v>
      </c>
      <c r="F2316" s="360" t="s">
        <v>552</v>
      </c>
      <c r="G2316" s="360" t="s">
        <v>298</v>
      </c>
      <c r="H2316" s="360" t="s">
        <v>41</v>
      </c>
      <c r="I2316" s="360" t="s">
        <v>223</v>
      </c>
      <c r="J2316" s="360" t="s">
        <v>1129</v>
      </c>
      <c r="K2316" s="360" t="s">
        <v>1171</v>
      </c>
      <c r="L2316" s="360" t="s">
        <v>218</v>
      </c>
      <c r="M2316" s="361">
        <v>54215700</v>
      </c>
    </row>
    <row r="2317" spans="1:13">
      <c r="A2317" s="360" t="s">
        <v>12696</v>
      </c>
      <c r="B2317" s="360" t="s">
        <v>2404</v>
      </c>
      <c r="C2317" s="360" t="s">
        <v>920</v>
      </c>
      <c r="D2317" s="360">
        <v>4015</v>
      </c>
      <c r="E2317" s="360" t="s">
        <v>1152</v>
      </c>
      <c r="F2317" s="360" t="s">
        <v>552</v>
      </c>
      <c r="G2317" s="360" t="s">
        <v>298</v>
      </c>
      <c r="H2317" s="360" t="s">
        <v>41</v>
      </c>
      <c r="I2317" s="360" t="s">
        <v>223</v>
      </c>
      <c r="J2317" s="360" t="s">
        <v>1129</v>
      </c>
      <c r="K2317" s="360" t="s">
        <v>290</v>
      </c>
      <c r="L2317" s="360" t="s">
        <v>218</v>
      </c>
      <c r="M2317" s="361">
        <v>52321500</v>
      </c>
    </row>
    <row r="2318" spans="1:13">
      <c r="A2318" s="360" t="s">
        <v>12697</v>
      </c>
      <c r="B2318" s="360" t="s">
        <v>2405</v>
      </c>
      <c r="C2318" s="360" t="s">
        <v>920</v>
      </c>
      <c r="D2318" s="360">
        <v>4015</v>
      </c>
      <c r="E2318" s="360" t="s">
        <v>1152</v>
      </c>
      <c r="F2318" s="360" t="s">
        <v>552</v>
      </c>
      <c r="G2318" s="360" t="s">
        <v>298</v>
      </c>
      <c r="H2318" s="360" t="s">
        <v>41</v>
      </c>
      <c r="I2318" s="360" t="s">
        <v>223</v>
      </c>
      <c r="J2318" s="360" t="s">
        <v>1129</v>
      </c>
      <c r="K2318" s="360" t="s">
        <v>291</v>
      </c>
      <c r="L2318" s="360" t="s">
        <v>218</v>
      </c>
      <c r="M2318" s="361">
        <v>44698500</v>
      </c>
    </row>
    <row r="2319" spans="1:13">
      <c r="A2319" s="360" t="s">
        <v>12698</v>
      </c>
      <c r="B2319" s="360" t="s">
        <v>2394</v>
      </c>
      <c r="C2319" s="360" t="s">
        <v>920</v>
      </c>
      <c r="D2319" s="360">
        <v>4015</v>
      </c>
      <c r="E2319" s="360" t="s">
        <v>1152</v>
      </c>
      <c r="F2319" s="360" t="s">
        <v>552</v>
      </c>
      <c r="G2319" s="360" t="s">
        <v>298</v>
      </c>
      <c r="H2319" s="360" t="s">
        <v>41</v>
      </c>
      <c r="I2319" s="360" t="s">
        <v>421</v>
      </c>
      <c r="J2319" s="360" t="s">
        <v>1134</v>
      </c>
      <c r="K2319" s="360" t="s">
        <v>1170</v>
      </c>
      <c r="L2319" s="360" t="s">
        <v>34</v>
      </c>
      <c r="M2319" s="361">
        <v>41210400</v>
      </c>
    </row>
    <row r="2320" spans="1:13">
      <c r="A2320" s="360" t="s">
        <v>12699</v>
      </c>
      <c r="B2320" s="360" t="s">
        <v>2395</v>
      </c>
      <c r="C2320" s="360" t="s">
        <v>920</v>
      </c>
      <c r="D2320" s="360">
        <v>4015</v>
      </c>
      <c r="E2320" s="360" t="s">
        <v>1152</v>
      </c>
      <c r="F2320" s="360" t="s">
        <v>552</v>
      </c>
      <c r="G2320" s="360" t="s">
        <v>298</v>
      </c>
      <c r="H2320" s="360" t="s">
        <v>41</v>
      </c>
      <c r="I2320" s="360" t="s">
        <v>421</v>
      </c>
      <c r="J2320" s="360" t="s">
        <v>1134</v>
      </c>
      <c r="K2320" s="360" t="s">
        <v>1171</v>
      </c>
      <c r="L2320" s="360" t="s">
        <v>34</v>
      </c>
      <c r="M2320" s="361">
        <v>36151500</v>
      </c>
    </row>
    <row r="2321" spans="1:13">
      <c r="A2321" s="360" t="s">
        <v>12700</v>
      </c>
      <c r="B2321" s="360" t="s">
        <v>2396</v>
      </c>
      <c r="C2321" s="360" t="s">
        <v>920</v>
      </c>
      <c r="D2321" s="360">
        <v>4015</v>
      </c>
      <c r="E2321" s="360" t="s">
        <v>1152</v>
      </c>
      <c r="F2321" s="360" t="s">
        <v>552</v>
      </c>
      <c r="G2321" s="360" t="s">
        <v>298</v>
      </c>
      <c r="H2321" s="360" t="s">
        <v>41</v>
      </c>
      <c r="I2321" s="360" t="s">
        <v>421</v>
      </c>
      <c r="J2321" s="360" t="s">
        <v>1134</v>
      </c>
      <c r="K2321" s="360" t="s">
        <v>290</v>
      </c>
      <c r="L2321" s="360" t="s">
        <v>34</v>
      </c>
      <c r="M2321" s="361">
        <v>34881000</v>
      </c>
    </row>
    <row r="2322" spans="1:13">
      <c r="A2322" s="360" t="s">
        <v>12701</v>
      </c>
      <c r="B2322" s="360" t="s">
        <v>2397</v>
      </c>
      <c r="C2322" s="360" t="s">
        <v>920</v>
      </c>
      <c r="D2322" s="360">
        <v>4015</v>
      </c>
      <c r="E2322" s="360" t="s">
        <v>1152</v>
      </c>
      <c r="F2322" s="360" t="s">
        <v>552</v>
      </c>
      <c r="G2322" s="360" t="s">
        <v>298</v>
      </c>
      <c r="H2322" s="360" t="s">
        <v>41</v>
      </c>
      <c r="I2322" s="360" t="s">
        <v>421</v>
      </c>
      <c r="J2322" s="360" t="s">
        <v>1134</v>
      </c>
      <c r="K2322" s="360" t="s">
        <v>291</v>
      </c>
      <c r="L2322" s="360" t="s">
        <v>34</v>
      </c>
      <c r="M2322" s="361">
        <v>29799000</v>
      </c>
    </row>
    <row r="2323" spans="1:13">
      <c r="A2323" s="360" t="s">
        <v>12702</v>
      </c>
      <c r="B2323" s="360" t="s">
        <v>2398</v>
      </c>
      <c r="C2323" s="360" t="s">
        <v>920</v>
      </c>
      <c r="D2323" s="360">
        <v>4015</v>
      </c>
      <c r="E2323" s="360" t="s">
        <v>1152</v>
      </c>
      <c r="F2323" s="360" t="s">
        <v>552</v>
      </c>
      <c r="G2323" s="360" t="s">
        <v>298</v>
      </c>
      <c r="H2323" s="360" t="s">
        <v>41</v>
      </c>
      <c r="I2323" s="360" t="s">
        <v>421</v>
      </c>
      <c r="J2323" s="360" t="s">
        <v>1134</v>
      </c>
      <c r="K2323" s="360" t="s">
        <v>1170</v>
      </c>
      <c r="L2323" s="360" t="s">
        <v>32</v>
      </c>
      <c r="M2323" s="361">
        <v>23793000</v>
      </c>
    </row>
    <row r="2324" spans="1:13">
      <c r="A2324" s="360" t="s">
        <v>12703</v>
      </c>
      <c r="B2324" s="360" t="s">
        <v>2399</v>
      </c>
      <c r="C2324" s="360" t="s">
        <v>920</v>
      </c>
      <c r="D2324" s="360">
        <v>4015</v>
      </c>
      <c r="E2324" s="360" t="s">
        <v>1152</v>
      </c>
      <c r="F2324" s="360" t="s">
        <v>552</v>
      </c>
      <c r="G2324" s="360" t="s">
        <v>298</v>
      </c>
      <c r="H2324" s="360" t="s">
        <v>41</v>
      </c>
      <c r="I2324" s="360" t="s">
        <v>421</v>
      </c>
      <c r="J2324" s="360" t="s">
        <v>1134</v>
      </c>
      <c r="K2324" s="360" t="s">
        <v>1171</v>
      </c>
      <c r="L2324" s="360" t="s">
        <v>32</v>
      </c>
      <c r="M2324" s="361">
        <v>20605200</v>
      </c>
    </row>
    <row r="2325" spans="1:13">
      <c r="A2325" s="360" t="s">
        <v>12704</v>
      </c>
      <c r="B2325" s="360" t="s">
        <v>2400</v>
      </c>
      <c r="C2325" s="360" t="s">
        <v>920</v>
      </c>
      <c r="D2325" s="360">
        <v>4015</v>
      </c>
      <c r="E2325" s="360" t="s">
        <v>1152</v>
      </c>
      <c r="F2325" s="360" t="s">
        <v>552</v>
      </c>
      <c r="G2325" s="360" t="s">
        <v>298</v>
      </c>
      <c r="H2325" s="360" t="s">
        <v>41</v>
      </c>
      <c r="I2325" s="360" t="s">
        <v>421</v>
      </c>
      <c r="J2325" s="360" t="s">
        <v>1134</v>
      </c>
      <c r="K2325" s="360" t="s">
        <v>290</v>
      </c>
      <c r="L2325" s="360" t="s">
        <v>32</v>
      </c>
      <c r="M2325" s="361">
        <v>20605200</v>
      </c>
    </row>
    <row r="2326" spans="1:13">
      <c r="A2326" s="360" t="s">
        <v>12705</v>
      </c>
      <c r="B2326" s="360" t="s">
        <v>2401</v>
      </c>
      <c r="C2326" s="360" t="s">
        <v>920</v>
      </c>
      <c r="D2326" s="360">
        <v>4015</v>
      </c>
      <c r="E2326" s="360" t="s">
        <v>1152</v>
      </c>
      <c r="F2326" s="360" t="s">
        <v>552</v>
      </c>
      <c r="G2326" s="360" t="s">
        <v>298</v>
      </c>
      <c r="H2326" s="360" t="s">
        <v>41</v>
      </c>
      <c r="I2326" s="360" t="s">
        <v>421</v>
      </c>
      <c r="J2326" s="360" t="s">
        <v>1134</v>
      </c>
      <c r="K2326" s="360" t="s">
        <v>291</v>
      </c>
      <c r="L2326" s="360" t="s">
        <v>32</v>
      </c>
      <c r="M2326" s="361">
        <v>17440500</v>
      </c>
    </row>
    <row r="2327" spans="1:13">
      <c r="A2327" s="360" t="s">
        <v>12706</v>
      </c>
      <c r="B2327" s="360" t="s">
        <v>2402</v>
      </c>
      <c r="C2327" s="360" t="s">
        <v>920</v>
      </c>
      <c r="D2327" s="360">
        <v>4015</v>
      </c>
      <c r="E2327" s="360" t="s">
        <v>1152</v>
      </c>
      <c r="F2327" s="360" t="s">
        <v>552</v>
      </c>
      <c r="G2327" s="360" t="s">
        <v>298</v>
      </c>
      <c r="H2327" s="360" t="s">
        <v>41</v>
      </c>
      <c r="I2327" s="360" t="s">
        <v>421</v>
      </c>
      <c r="J2327" s="360" t="s">
        <v>1134</v>
      </c>
      <c r="K2327" s="360" t="s">
        <v>1170</v>
      </c>
      <c r="L2327" s="360" t="s">
        <v>218</v>
      </c>
      <c r="M2327" s="361">
        <v>61815600</v>
      </c>
    </row>
    <row r="2328" spans="1:13">
      <c r="A2328" s="360" t="s">
        <v>12707</v>
      </c>
      <c r="B2328" s="360" t="s">
        <v>2403</v>
      </c>
      <c r="C2328" s="360" t="s">
        <v>920</v>
      </c>
      <c r="D2328" s="360">
        <v>4015</v>
      </c>
      <c r="E2328" s="360" t="s">
        <v>1152</v>
      </c>
      <c r="F2328" s="360" t="s">
        <v>552</v>
      </c>
      <c r="G2328" s="360" t="s">
        <v>298</v>
      </c>
      <c r="H2328" s="360" t="s">
        <v>41</v>
      </c>
      <c r="I2328" s="360" t="s">
        <v>421</v>
      </c>
      <c r="J2328" s="360" t="s">
        <v>1134</v>
      </c>
      <c r="K2328" s="360" t="s">
        <v>1171</v>
      </c>
      <c r="L2328" s="360" t="s">
        <v>218</v>
      </c>
      <c r="M2328" s="361">
        <v>54215700</v>
      </c>
    </row>
    <row r="2329" spans="1:13">
      <c r="A2329" s="360" t="s">
        <v>12708</v>
      </c>
      <c r="B2329" s="360" t="s">
        <v>2404</v>
      </c>
      <c r="C2329" s="360" t="s">
        <v>920</v>
      </c>
      <c r="D2329" s="360">
        <v>4015</v>
      </c>
      <c r="E2329" s="360" t="s">
        <v>1152</v>
      </c>
      <c r="F2329" s="360" t="s">
        <v>552</v>
      </c>
      <c r="G2329" s="360" t="s">
        <v>298</v>
      </c>
      <c r="H2329" s="360" t="s">
        <v>41</v>
      </c>
      <c r="I2329" s="360" t="s">
        <v>421</v>
      </c>
      <c r="J2329" s="360" t="s">
        <v>1134</v>
      </c>
      <c r="K2329" s="360" t="s">
        <v>290</v>
      </c>
      <c r="L2329" s="360" t="s">
        <v>218</v>
      </c>
      <c r="M2329" s="361">
        <v>52321500</v>
      </c>
    </row>
    <row r="2330" spans="1:13">
      <c r="A2330" s="360" t="s">
        <v>12709</v>
      </c>
      <c r="B2330" s="360" t="s">
        <v>2405</v>
      </c>
      <c r="C2330" s="360" t="s">
        <v>920</v>
      </c>
      <c r="D2330" s="360">
        <v>4015</v>
      </c>
      <c r="E2330" s="360" t="s">
        <v>1152</v>
      </c>
      <c r="F2330" s="360" t="s">
        <v>552</v>
      </c>
      <c r="G2330" s="360" t="s">
        <v>298</v>
      </c>
      <c r="H2330" s="360" t="s">
        <v>41</v>
      </c>
      <c r="I2330" s="360" t="s">
        <v>421</v>
      </c>
      <c r="J2330" s="360" t="s">
        <v>1134</v>
      </c>
      <c r="K2330" s="360" t="s">
        <v>291</v>
      </c>
      <c r="L2330" s="360" t="s">
        <v>218</v>
      </c>
      <c r="M2330" s="361">
        <v>44698500</v>
      </c>
    </row>
    <row r="2331" spans="1:13">
      <c r="A2331" s="360" t="s">
        <v>12710</v>
      </c>
      <c r="B2331" s="360" t="s">
        <v>2394</v>
      </c>
      <c r="C2331" s="360" t="s">
        <v>920</v>
      </c>
      <c r="D2331" s="360">
        <v>4015</v>
      </c>
      <c r="E2331" s="360" t="s">
        <v>1152</v>
      </c>
      <c r="F2331" s="360" t="s">
        <v>552</v>
      </c>
      <c r="G2331" s="360" t="s">
        <v>298</v>
      </c>
      <c r="H2331" s="360" t="s">
        <v>41</v>
      </c>
      <c r="I2331" s="360" t="s">
        <v>422</v>
      </c>
      <c r="J2331" s="360" t="s">
        <v>1125</v>
      </c>
      <c r="K2331" s="360" t="s">
        <v>1170</v>
      </c>
      <c r="L2331" s="360" t="s">
        <v>34</v>
      </c>
      <c r="M2331" s="361">
        <v>38045700</v>
      </c>
    </row>
    <row r="2332" spans="1:13">
      <c r="A2332" s="360" t="s">
        <v>12711</v>
      </c>
      <c r="B2332" s="360" t="s">
        <v>2395</v>
      </c>
      <c r="C2332" s="360" t="s">
        <v>920</v>
      </c>
      <c r="D2332" s="360">
        <v>4015</v>
      </c>
      <c r="E2332" s="360" t="s">
        <v>1152</v>
      </c>
      <c r="F2332" s="360" t="s">
        <v>552</v>
      </c>
      <c r="G2332" s="360" t="s">
        <v>298</v>
      </c>
      <c r="H2332" s="360" t="s">
        <v>41</v>
      </c>
      <c r="I2332" s="360" t="s">
        <v>422</v>
      </c>
      <c r="J2332" s="360" t="s">
        <v>1125</v>
      </c>
      <c r="K2332" s="360" t="s">
        <v>1171</v>
      </c>
      <c r="L2332" s="360" t="s">
        <v>34</v>
      </c>
      <c r="M2332" s="361">
        <v>32986800</v>
      </c>
    </row>
    <row r="2333" spans="1:13">
      <c r="A2333" s="360" t="s">
        <v>12712</v>
      </c>
      <c r="B2333" s="360" t="s">
        <v>2396</v>
      </c>
      <c r="C2333" s="360" t="s">
        <v>920</v>
      </c>
      <c r="D2333" s="360">
        <v>4015</v>
      </c>
      <c r="E2333" s="360" t="s">
        <v>1152</v>
      </c>
      <c r="F2333" s="360" t="s">
        <v>552</v>
      </c>
      <c r="G2333" s="360" t="s">
        <v>298</v>
      </c>
      <c r="H2333" s="360" t="s">
        <v>41</v>
      </c>
      <c r="I2333" s="360" t="s">
        <v>422</v>
      </c>
      <c r="J2333" s="360" t="s">
        <v>1125</v>
      </c>
      <c r="K2333" s="360" t="s">
        <v>290</v>
      </c>
      <c r="L2333" s="360" t="s">
        <v>34</v>
      </c>
      <c r="M2333" s="361">
        <v>33287100</v>
      </c>
    </row>
    <row r="2334" spans="1:13">
      <c r="A2334" s="360" t="s">
        <v>12713</v>
      </c>
      <c r="B2334" s="360" t="s">
        <v>2397</v>
      </c>
      <c r="C2334" s="360" t="s">
        <v>920</v>
      </c>
      <c r="D2334" s="360">
        <v>4015</v>
      </c>
      <c r="E2334" s="360" t="s">
        <v>1152</v>
      </c>
      <c r="F2334" s="360" t="s">
        <v>552</v>
      </c>
      <c r="G2334" s="360" t="s">
        <v>298</v>
      </c>
      <c r="H2334" s="360" t="s">
        <v>41</v>
      </c>
      <c r="I2334" s="360" t="s">
        <v>422</v>
      </c>
      <c r="J2334" s="360" t="s">
        <v>1125</v>
      </c>
      <c r="K2334" s="360" t="s">
        <v>291</v>
      </c>
      <c r="L2334" s="360" t="s">
        <v>34</v>
      </c>
      <c r="M2334" s="361">
        <v>28228200</v>
      </c>
    </row>
    <row r="2335" spans="1:13">
      <c r="A2335" s="360" t="s">
        <v>12714</v>
      </c>
      <c r="B2335" s="360" t="s">
        <v>2398</v>
      </c>
      <c r="C2335" s="360" t="s">
        <v>920</v>
      </c>
      <c r="D2335" s="360">
        <v>4015</v>
      </c>
      <c r="E2335" s="360" t="s">
        <v>1152</v>
      </c>
      <c r="F2335" s="360" t="s">
        <v>552</v>
      </c>
      <c r="G2335" s="360" t="s">
        <v>298</v>
      </c>
      <c r="H2335" s="360" t="s">
        <v>41</v>
      </c>
      <c r="I2335" s="360" t="s">
        <v>422</v>
      </c>
      <c r="J2335" s="360" t="s">
        <v>1125</v>
      </c>
      <c r="K2335" s="360" t="s">
        <v>1170</v>
      </c>
      <c r="L2335" s="360" t="s">
        <v>32</v>
      </c>
      <c r="M2335" s="361">
        <v>20605200</v>
      </c>
    </row>
    <row r="2336" spans="1:13">
      <c r="A2336" s="360" t="s">
        <v>12715</v>
      </c>
      <c r="B2336" s="360" t="s">
        <v>2399</v>
      </c>
      <c r="C2336" s="360" t="s">
        <v>920</v>
      </c>
      <c r="D2336" s="360">
        <v>4015</v>
      </c>
      <c r="E2336" s="360" t="s">
        <v>1152</v>
      </c>
      <c r="F2336" s="360" t="s">
        <v>552</v>
      </c>
      <c r="G2336" s="360" t="s">
        <v>298</v>
      </c>
      <c r="H2336" s="360" t="s">
        <v>41</v>
      </c>
      <c r="I2336" s="360" t="s">
        <v>422</v>
      </c>
      <c r="J2336" s="360" t="s">
        <v>1125</v>
      </c>
      <c r="K2336" s="360" t="s">
        <v>1171</v>
      </c>
      <c r="L2336" s="360" t="s">
        <v>32</v>
      </c>
      <c r="M2336" s="361">
        <v>17440500</v>
      </c>
    </row>
    <row r="2337" spans="1:13">
      <c r="A2337" s="360" t="s">
        <v>12716</v>
      </c>
      <c r="B2337" s="360" t="s">
        <v>2400</v>
      </c>
      <c r="C2337" s="360" t="s">
        <v>920</v>
      </c>
      <c r="D2337" s="360">
        <v>4015</v>
      </c>
      <c r="E2337" s="360" t="s">
        <v>1152</v>
      </c>
      <c r="F2337" s="360" t="s">
        <v>552</v>
      </c>
      <c r="G2337" s="360" t="s">
        <v>298</v>
      </c>
      <c r="H2337" s="360" t="s">
        <v>41</v>
      </c>
      <c r="I2337" s="360" t="s">
        <v>422</v>
      </c>
      <c r="J2337" s="360" t="s">
        <v>1125</v>
      </c>
      <c r="K2337" s="360" t="s">
        <v>290</v>
      </c>
      <c r="L2337" s="360" t="s">
        <v>32</v>
      </c>
      <c r="M2337" s="361">
        <v>19034400</v>
      </c>
    </row>
    <row r="2338" spans="1:13">
      <c r="A2338" s="360" t="s">
        <v>12717</v>
      </c>
      <c r="B2338" s="360" t="s">
        <v>2401</v>
      </c>
      <c r="C2338" s="360" t="s">
        <v>920</v>
      </c>
      <c r="D2338" s="360">
        <v>4015</v>
      </c>
      <c r="E2338" s="360" t="s">
        <v>1152</v>
      </c>
      <c r="F2338" s="360" t="s">
        <v>552</v>
      </c>
      <c r="G2338" s="360" t="s">
        <v>298</v>
      </c>
      <c r="H2338" s="360" t="s">
        <v>41</v>
      </c>
      <c r="I2338" s="360" t="s">
        <v>422</v>
      </c>
      <c r="J2338" s="360" t="s">
        <v>1125</v>
      </c>
      <c r="K2338" s="360" t="s">
        <v>291</v>
      </c>
      <c r="L2338" s="360" t="s">
        <v>32</v>
      </c>
      <c r="M2338" s="361">
        <v>15846600</v>
      </c>
    </row>
    <row r="2339" spans="1:13">
      <c r="A2339" s="360" t="s">
        <v>12718</v>
      </c>
      <c r="B2339" s="360" t="s">
        <v>2402</v>
      </c>
      <c r="C2339" s="360" t="s">
        <v>920</v>
      </c>
      <c r="D2339" s="360">
        <v>4015</v>
      </c>
      <c r="E2339" s="360" t="s">
        <v>1152</v>
      </c>
      <c r="F2339" s="360" t="s">
        <v>552</v>
      </c>
      <c r="G2339" s="360" t="s">
        <v>298</v>
      </c>
      <c r="H2339" s="360" t="s">
        <v>41</v>
      </c>
      <c r="I2339" s="360" t="s">
        <v>422</v>
      </c>
      <c r="J2339" s="360" t="s">
        <v>1125</v>
      </c>
      <c r="K2339" s="360" t="s">
        <v>1170</v>
      </c>
      <c r="L2339" s="360" t="s">
        <v>218</v>
      </c>
      <c r="M2339" s="361">
        <v>58674000</v>
      </c>
    </row>
    <row r="2340" spans="1:13">
      <c r="A2340" s="360" t="s">
        <v>12719</v>
      </c>
      <c r="B2340" s="360" t="s">
        <v>2403</v>
      </c>
      <c r="C2340" s="360" t="s">
        <v>920</v>
      </c>
      <c r="D2340" s="360">
        <v>4015</v>
      </c>
      <c r="E2340" s="360" t="s">
        <v>1152</v>
      </c>
      <c r="F2340" s="360" t="s">
        <v>552</v>
      </c>
      <c r="G2340" s="360" t="s">
        <v>298</v>
      </c>
      <c r="H2340" s="360" t="s">
        <v>41</v>
      </c>
      <c r="I2340" s="360" t="s">
        <v>422</v>
      </c>
      <c r="J2340" s="360" t="s">
        <v>1125</v>
      </c>
      <c r="K2340" s="360" t="s">
        <v>1171</v>
      </c>
      <c r="L2340" s="360" t="s">
        <v>218</v>
      </c>
      <c r="M2340" s="361">
        <v>51051000</v>
      </c>
    </row>
    <row r="2341" spans="1:13">
      <c r="A2341" s="360" t="s">
        <v>12720</v>
      </c>
      <c r="B2341" s="360" t="s">
        <v>2404</v>
      </c>
      <c r="C2341" s="360" t="s">
        <v>920</v>
      </c>
      <c r="D2341" s="360">
        <v>4015</v>
      </c>
      <c r="E2341" s="360" t="s">
        <v>1152</v>
      </c>
      <c r="F2341" s="360" t="s">
        <v>552</v>
      </c>
      <c r="G2341" s="360" t="s">
        <v>298</v>
      </c>
      <c r="H2341" s="360" t="s">
        <v>41</v>
      </c>
      <c r="I2341" s="360" t="s">
        <v>422</v>
      </c>
      <c r="J2341" s="360" t="s">
        <v>1125</v>
      </c>
      <c r="K2341" s="360" t="s">
        <v>290</v>
      </c>
      <c r="L2341" s="360" t="s">
        <v>218</v>
      </c>
      <c r="M2341" s="361">
        <v>50750700</v>
      </c>
    </row>
    <row r="2342" spans="1:13">
      <c r="A2342" s="360" t="s">
        <v>12721</v>
      </c>
      <c r="B2342" s="360" t="s">
        <v>2405</v>
      </c>
      <c r="C2342" s="360" t="s">
        <v>920</v>
      </c>
      <c r="D2342" s="360">
        <v>4015</v>
      </c>
      <c r="E2342" s="360" t="s">
        <v>1152</v>
      </c>
      <c r="F2342" s="360" t="s">
        <v>552</v>
      </c>
      <c r="G2342" s="360" t="s">
        <v>298</v>
      </c>
      <c r="H2342" s="360" t="s">
        <v>41</v>
      </c>
      <c r="I2342" s="360" t="s">
        <v>422</v>
      </c>
      <c r="J2342" s="360" t="s">
        <v>1125</v>
      </c>
      <c r="K2342" s="360" t="s">
        <v>291</v>
      </c>
      <c r="L2342" s="360" t="s">
        <v>218</v>
      </c>
      <c r="M2342" s="361">
        <v>43127700</v>
      </c>
    </row>
    <row r="2343" spans="1:13">
      <c r="A2343" s="360" t="s">
        <v>12722</v>
      </c>
      <c r="B2343" s="360" t="s">
        <v>2394</v>
      </c>
      <c r="C2343" s="360" t="s">
        <v>920</v>
      </c>
      <c r="D2343" s="360">
        <v>4015</v>
      </c>
      <c r="E2343" s="360" t="s">
        <v>1152</v>
      </c>
      <c r="F2343" s="360" t="s">
        <v>552</v>
      </c>
      <c r="G2343" s="360" t="s">
        <v>298</v>
      </c>
      <c r="H2343" s="360" t="s">
        <v>41</v>
      </c>
      <c r="I2343" s="360" t="s">
        <v>423</v>
      </c>
      <c r="J2343" s="360" t="s">
        <v>1126</v>
      </c>
      <c r="K2343" s="360" t="s">
        <v>1170</v>
      </c>
      <c r="L2343" s="360" t="s">
        <v>34</v>
      </c>
      <c r="M2343" s="361">
        <v>38045700</v>
      </c>
    </row>
    <row r="2344" spans="1:13">
      <c r="A2344" s="360" t="s">
        <v>12723</v>
      </c>
      <c r="B2344" s="360" t="s">
        <v>2395</v>
      </c>
      <c r="C2344" s="360" t="s">
        <v>920</v>
      </c>
      <c r="D2344" s="360">
        <v>4015</v>
      </c>
      <c r="E2344" s="360" t="s">
        <v>1152</v>
      </c>
      <c r="F2344" s="360" t="s">
        <v>552</v>
      </c>
      <c r="G2344" s="360" t="s">
        <v>298</v>
      </c>
      <c r="H2344" s="360" t="s">
        <v>41</v>
      </c>
      <c r="I2344" s="360" t="s">
        <v>423</v>
      </c>
      <c r="J2344" s="360" t="s">
        <v>1126</v>
      </c>
      <c r="K2344" s="360" t="s">
        <v>1171</v>
      </c>
      <c r="L2344" s="360" t="s">
        <v>34</v>
      </c>
      <c r="M2344" s="361">
        <v>32986800</v>
      </c>
    </row>
    <row r="2345" spans="1:13">
      <c r="A2345" s="360" t="s">
        <v>12724</v>
      </c>
      <c r="B2345" s="360" t="s">
        <v>2396</v>
      </c>
      <c r="C2345" s="360" t="s">
        <v>920</v>
      </c>
      <c r="D2345" s="360">
        <v>4015</v>
      </c>
      <c r="E2345" s="360" t="s">
        <v>1152</v>
      </c>
      <c r="F2345" s="360" t="s">
        <v>552</v>
      </c>
      <c r="G2345" s="360" t="s">
        <v>298</v>
      </c>
      <c r="H2345" s="360" t="s">
        <v>41</v>
      </c>
      <c r="I2345" s="360" t="s">
        <v>423</v>
      </c>
      <c r="J2345" s="360" t="s">
        <v>1126</v>
      </c>
      <c r="K2345" s="360" t="s">
        <v>290</v>
      </c>
      <c r="L2345" s="360" t="s">
        <v>34</v>
      </c>
      <c r="M2345" s="361">
        <v>33287100</v>
      </c>
    </row>
    <row r="2346" spans="1:13">
      <c r="A2346" s="360" t="s">
        <v>12725</v>
      </c>
      <c r="B2346" s="360" t="s">
        <v>2397</v>
      </c>
      <c r="C2346" s="360" t="s">
        <v>920</v>
      </c>
      <c r="D2346" s="360">
        <v>4015</v>
      </c>
      <c r="E2346" s="360" t="s">
        <v>1152</v>
      </c>
      <c r="F2346" s="360" t="s">
        <v>552</v>
      </c>
      <c r="G2346" s="360" t="s">
        <v>298</v>
      </c>
      <c r="H2346" s="360" t="s">
        <v>41</v>
      </c>
      <c r="I2346" s="360" t="s">
        <v>423</v>
      </c>
      <c r="J2346" s="360" t="s">
        <v>1126</v>
      </c>
      <c r="K2346" s="360" t="s">
        <v>291</v>
      </c>
      <c r="L2346" s="360" t="s">
        <v>34</v>
      </c>
      <c r="M2346" s="361">
        <v>28228200</v>
      </c>
    </row>
    <row r="2347" spans="1:13">
      <c r="A2347" s="360" t="s">
        <v>12726</v>
      </c>
      <c r="B2347" s="360" t="s">
        <v>2398</v>
      </c>
      <c r="C2347" s="360" t="s">
        <v>920</v>
      </c>
      <c r="D2347" s="360">
        <v>4015</v>
      </c>
      <c r="E2347" s="360" t="s">
        <v>1152</v>
      </c>
      <c r="F2347" s="360" t="s">
        <v>552</v>
      </c>
      <c r="G2347" s="360" t="s">
        <v>298</v>
      </c>
      <c r="H2347" s="360" t="s">
        <v>41</v>
      </c>
      <c r="I2347" s="360" t="s">
        <v>423</v>
      </c>
      <c r="J2347" s="360" t="s">
        <v>1126</v>
      </c>
      <c r="K2347" s="360" t="s">
        <v>1170</v>
      </c>
      <c r="L2347" s="360" t="s">
        <v>32</v>
      </c>
      <c r="M2347" s="361">
        <v>20605200</v>
      </c>
    </row>
    <row r="2348" spans="1:13">
      <c r="A2348" s="360" t="s">
        <v>12727</v>
      </c>
      <c r="B2348" s="360" t="s">
        <v>2399</v>
      </c>
      <c r="C2348" s="360" t="s">
        <v>920</v>
      </c>
      <c r="D2348" s="360">
        <v>4015</v>
      </c>
      <c r="E2348" s="360" t="s">
        <v>1152</v>
      </c>
      <c r="F2348" s="360" t="s">
        <v>552</v>
      </c>
      <c r="G2348" s="360" t="s">
        <v>298</v>
      </c>
      <c r="H2348" s="360" t="s">
        <v>41</v>
      </c>
      <c r="I2348" s="360" t="s">
        <v>423</v>
      </c>
      <c r="J2348" s="360" t="s">
        <v>1126</v>
      </c>
      <c r="K2348" s="360" t="s">
        <v>1171</v>
      </c>
      <c r="L2348" s="360" t="s">
        <v>32</v>
      </c>
      <c r="M2348" s="361">
        <v>17440500</v>
      </c>
    </row>
    <row r="2349" spans="1:13">
      <c r="A2349" s="360" t="s">
        <v>12728</v>
      </c>
      <c r="B2349" s="360" t="s">
        <v>2400</v>
      </c>
      <c r="C2349" s="360" t="s">
        <v>920</v>
      </c>
      <c r="D2349" s="360">
        <v>4015</v>
      </c>
      <c r="E2349" s="360" t="s">
        <v>1152</v>
      </c>
      <c r="F2349" s="360" t="s">
        <v>552</v>
      </c>
      <c r="G2349" s="360" t="s">
        <v>298</v>
      </c>
      <c r="H2349" s="360" t="s">
        <v>41</v>
      </c>
      <c r="I2349" s="360" t="s">
        <v>423</v>
      </c>
      <c r="J2349" s="360" t="s">
        <v>1126</v>
      </c>
      <c r="K2349" s="360" t="s">
        <v>290</v>
      </c>
      <c r="L2349" s="360" t="s">
        <v>32</v>
      </c>
      <c r="M2349" s="361">
        <v>19034400</v>
      </c>
    </row>
    <row r="2350" spans="1:13">
      <c r="A2350" s="360" t="s">
        <v>12729</v>
      </c>
      <c r="B2350" s="360" t="s">
        <v>2401</v>
      </c>
      <c r="C2350" s="360" t="s">
        <v>920</v>
      </c>
      <c r="D2350" s="360">
        <v>4015</v>
      </c>
      <c r="E2350" s="360" t="s">
        <v>1152</v>
      </c>
      <c r="F2350" s="360" t="s">
        <v>552</v>
      </c>
      <c r="G2350" s="360" t="s">
        <v>298</v>
      </c>
      <c r="H2350" s="360" t="s">
        <v>41</v>
      </c>
      <c r="I2350" s="360" t="s">
        <v>423</v>
      </c>
      <c r="J2350" s="360" t="s">
        <v>1126</v>
      </c>
      <c r="K2350" s="360" t="s">
        <v>291</v>
      </c>
      <c r="L2350" s="360" t="s">
        <v>32</v>
      </c>
      <c r="M2350" s="361">
        <v>15846600</v>
      </c>
    </row>
    <row r="2351" spans="1:13">
      <c r="A2351" s="360" t="s">
        <v>12730</v>
      </c>
      <c r="B2351" s="360" t="s">
        <v>2402</v>
      </c>
      <c r="C2351" s="360" t="s">
        <v>920</v>
      </c>
      <c r="D2351" s="360">
        <v>4015</v>
      </c>
      <c r="E2351" s="360" t="s">
        <v>1152</v>
      </c>
      <c r="F2351" s="360" t="s">
        <v>552</v>
      </c>
      <c r="G2351" s="360" t="s">
        <v>298</v>
      </c>
      <c r="H2351" s="360" t="s">
        <v>41</v>
      </c>
      <c r="I2351" s="360" t="s">
        <v>423</v>
      </c>
      <c r="J2351" s="360" t="s">
        <v>1126</v>
      </c>
      <c r="K2351" s="360" t="s">
        <v>1170</v>
      </c>
      <c r="L2351" s="360" t="s">
        <v>218</v>
      </c>
      <c r="M2351" s="361">
        <v>58674000</v>
      </c>
    </row>
    <row r="2352" spans="1:13">
      <c r="A2352" s="360" t="s">
        <v>12731</v>
      </c>
      <c r="B2352" s="360" t="s">
        <v>2403</v>
      </c>
      <c r="C2352" s="360" t="s">
        <v>920</v>
      </c>
      <c r="D2352" s="360">
        <v>4015</v>
      </c>
      <c r="E2352" s="360" t="s">
        <v>1152</v>
      </c>
      <c r="F2352" s="360" t="s">
        <v>552</v>
      </c>
      <c r="G2352" s="360" t="s">
        <v>298</v>
      </c>
      <c r="H2352" s="360" t="s">
        <v>41</v>
      </c>
      <c r="I2352" s="360" t="s">
        <v>423</v>
      </c>
      <c r="J2352" s="360" t="s">
        <v>1126</v>
      </c>
      <c r="K2352" s="360" t="s">
        <v>1171</v>
      </c>
      <c r="L2352" s="360" t="s">
        <v>218</v>
      </c>
      <c r="M2352" s="361">
        <v>51051000</v>
      </c>
    </row>
    <row r="2353" spans="1:13">
      <c r="A2353" s="360" t="s">
        <v>12732</v>
      </c>
      <c r="B2353" s="360" t="s">
        <v>2404</v>
      </c>
      <c r="C2353" s="360" t="s">
        <v>920</v>
      </c>
      <c r="D2353" s="360">
        <v>4015</v>
      </c>
      <c r="E2353" s="360" t="s">
        <v>1152</v>
      </c>
      <c r="F2353" s="360" t="s">
        <v>552</v>
      </c>
      <c r="G2353" s="360" t="s">
        <v>298</v>
      </c>
      <c r="H2353" s="360" t="s">
        <v>41</v>
      </c>
      <c r="I2353" s="360" t="s">
        <v>423</v>
      </c>
      <c r="J2353" s="360" t="s">
        <v>1126</v>
      </c>
      <c r="K2353" s="360" t="s">
        <v>290</v>
      </c>
      <c r="L2353" s="360" t="s">
        <v>218</v>
      </c>
      <c r="M2353" s="361">
        <v>50750700</v>
      </c>
    </row>
    <row r="2354" spans="1:13">
      <c r="A2354" s="360" t="s">
        <v>12733</v>
      </c>
      <c r="B2354" s="360" t="s">
        <v>2405</v>
      </c>
      <c r="C2354" s="360" t="s">
        <v>920</v>
      </c>
      <c r="D2354" s="360">
        <v>4015</v>
      </c>
      <c r="E2354" s="360" t="s">
        <v>1152</v>
      </c>
      <c r="F2354" s="360" t="s">
        <v>552</v>
      </c>
      <c r="G2354" s="360" t="s">
        <v>298</v>
      </c>
      <c r="H2354" s="360" t="s">
        <v>41</v>
      </c>
      <c r="I2354" s="360" t="s">
        <v>423</v>
      </c>
      <c r="J2354" s="360" t="s">
        <v>1126</v>
      </c>
      <c r="K2354" s="360" t="s">
        <v>291</v>
      </c>
      <c r="L2354" s="360" t="s">
        <v>218</v>
      </c>
      <c r="M2354" s="361">
        <v>43127700</v>
      </c>
    </row>
    <row r="2355" spans="1:13">
      <c r="A2355" s="360" t="s">
        <v>12734</v>
      </c>
      <c r="B2355" s="360" t="s">
        <v>2394</v>
      </c>
      <c r="C2355" s="360" t="s">
        <v>920</v>
      </c>
      <c r="D2355" s="360">
        <v>4015</v>
      </c>
      <c r="E2355" s="360" t="s">
        <v>1152</v>
      </c>
      <c r="F2355" s="360" t="s">
        <v>552</v>
      </c>
      <c r="G2355" s="360" t="s">
        <v>298</v>
      </c>
      <c r="H2355" s="360" t="s">
        <v>41</v>
      </c>
      <c r="I2355" s="360" t="s">
        <v>424</v>
      </c>
      <c r="J2355" s="360" t="s">
        <v>1127</v>
      </c>
      <c r="K2355" s="360" t="s">
        <v>1170</v>
      </c>
      <c r="L2355" s="360" t="s">
        <v>34</v>
      </c>
      <c r="M2355" s="361">
        <v>38045700</v>
      </c>
    </row>
    <row r="2356" spans="1:13">
      <c r="A2356" s="360" t="s">
        <v>12735</v>
      </c>
      <c r="B2356" s="360" t="s">
        <v>2395</v>
      </c>
      <c r="C2356" s="360" t="s">
        <v>920</v>
      </c>
      <c r="D2356" s="360">
        <v>4015</v>
      </c>
      <c r="E2356" s="360" t="s">
        <v>1152</v>
      </c>
      <c r="F2356" s="360" t="s">
        <v>552</v>
      </c>
      <c r="G2356" s="360" t="s">
        <v>298</v>
      </c>
      <c r="H2356" s="360" t="s">
        <v>41</v>
      </c>
      <c r="I2356" s="360" t="s">
        <v>424</v>
      </c>
      <c r="J2356" s="360" t="s">
        <v>1127</v>
      </c>
      <c r="K2356" s="360" t="s">
        <v>1171</v>
      </c>
      <c r="L2356" s="360" t="s">
        <v>34</v>
      </c>
      <c r="M2356" s="361">
        <v>32986800</v>
      </c>
    </row>
    <row r="2357" spans="1:13">
      <c r="A2357" s="360" t="s">
        <v>12736</v>
      </c>
      <c r="B2357" s="360" t="s">
        <v>2396</v>
      </c>
      <c r="C2357" s="360" t="s">
        <v>920</v>
      </c>
      <c r="D2357" s="360">
        <v>4015</v>
      </c>
      <c r="E2357" s="360" t="s">
        <v>1152</v>
      </c>
      <c r="F2357" s="360" t="s">
        <v>552</v>
      </c>
      <c r="G2357" s="360" t="s">
        <v>298</v>
      </c>
      <c r="H2357" s="360" t="s">
        <v>41</v>
      </c>
      <c r="I2357" s="360" t="s">
        <v>424</v>
      </c>
      <c r="J2357" s="360" t="s">
        <v>1127</v>
      </c>
      <c r="K2357" s="360" t="s">
        <v>290</v>
      </c>
      <c r="L2357" s="360" t="s">
        <v>34</v>
      </c>
      <c r="M2357" s="361">
        <v>33287100</v>
      </c>
    </row>
    <row r="2358" spans="1:13">
      <c r="A2358" s="360" t="s">
        <v>12737</v>
      </c>
      <c r="B2358" s="360" t="s">
        <v>2397</v>
      </c>
      <c r="C2358" s="360" t="s">
        <v>920</v>
      </c>
      <c r="D2358" s="360">
        <v>4015</v>
      </c>
      <c r="E2358" s="360" t="s">
        <v>1152</v>
      </c>
      <c r="F2358" s="360" t="s">
        <v>552</v>
      </c>
      <c r="G2358" s="360" t="s">
        <v>298</v>
      </c>
      <c r="H2358" s="360" t="s">
        <v>41</v>
      </c>
      <c r="I2358" s="360" t="s">
        <v>424</v>
      </c>
      <c r="J2358" s="360" t="s">
        <v>1127</v>
      </c>
      <c r="K2358" s="360" t="s">
        <v>291</v>
      </c>
      <c r="L2358" s="360" t="s">
        <v>34</v>
      </c>
      <c r="M2358" s="361">
        <v>28228200</v>
      </c>
    </row>
    <row r="2359" spans="1:13">
      <c r="A2359" s="360" t="s">
        <v>12738</v>
      </c>
      <c r="B2359" s="360" t="s">
        <v>2398</v>
      </c>
      <c r="C2359" s="360" t="s">
        <v>920</v>
      </c>
      <c r="D2359" s="360">
        <v>4015</v>
      </c>
      <c r="E2359" s="360" t="s">
        <v>1152</v>
      </c>
      <c r="F2359" s="360" t="s">
        <v>552</v>
      </c>
      <c r="G2359" s="360" t="s">
        <v>298</v>
      </c>
      <c r="H2359" s="360" t="s">
        <v>41</v>
      </c>
      <c r="I2359" s="360" t="s">
        <v>424</v>
      </c>
      <c r="J2359" s="360" t="s">
        <v>1127</v>
      </c>
      <c r="K2359" s="360" t="s">
        <v>1170</v>
      </c>
      <c r="L2359" s="360" t="s">
        <v>32</v>
      </c>
      <c r="M2359" s="361">
        <v>20605200</v>
      </c>
    </row>
    <row r="2360" spans="1:13">
      <c r="A2360" s="360" t="s">
        <v>12739</v>
      </c>
      <c r="B2360" s="360" t="s">
        <v>2399</v>
      </c>
      <c r="C2360" s="360" t="s">
        <v>920</v>
      </c>
      <c r="D2360" s="360">
        <v>4015</v>
      </c>
      <c r="E2360" s="360" t="s">
        <v>1152</v>
      </c>
      <c r="F2360" s="360" t="s">
        <v>552</v>
      </c>
      <c r="G2360" s="360" t="s">
        <v>298</v>
      </c>
      <c r="H2360" s="360" t="s">
        <v>41</v>
      </c>
      <c r="I2360" s="360" t="s">
        <v>424</v>
      </c>
      <c r="J2360" s="360" t="s">
        <v>1127</v>
      </c>
      <c r="K2360" s="360" t="s">
        <v>1171</v>
      </c>
      <c r="L2360" s="360" t="s">
        <v>32</v>
      </c>
      <c r="M2360" s="361">
        <v>17440500</v>
      </c>
    </row>
    <row r="2361" spans="1:13">
      <c r="A2361" s="360" t="s">
        <v>12740</v>
      </c>
      <c r="B2361" s="360" t="s">
        <v>2400</v>
      </c>
      <c r="C2361" s="360" t="s">
        <v>920</v>
      </c>
      <c r="D2361" s="360">
        <v>4015</v>
      </c>
      <c r="E2361" s="360" t="s">
        <v>1152</v>
      </c>
      <c r="F2361" s="360" t="s">
        <v>552</v>
      </c>
      <c r="G2361" s="360" t="s">
        <v>298</v>
      </c>
      <c r="H2361" s="360" t="s">
        <v>41</v>
      </c>
      <c r="I2361" s="360" t="s">
        <v>424</v>
      </c>
      <c r="J2361" s="360" t="s">
        <v>1127</v>
      </c>
      <c r="K2361" s="360" t="s">
        <v>290</v>
      </c>
      <c r="L2361" s="360" t="s">
        <v>32</v>
      </c>
      <c r="M2361" s="361">
        <v>19034400</v>
      </c>
    </row>
    <row r="2362" spans="1:13">
      <c r="A2362" s="360" t="s">
        <v>12741</v>
      </c>
      <c r="B2362" s="360" t="s">
        <v>2401</v>
      </c>
      <c r="C2362" s="360" t="s">
        <v>920</v>
      </c>
      <c r="D2362" s="360">
        <v>4015</v>
      </c>
      <c r="E2362" s="360" t="s">
        <v>1152</v>
      </c>
      <c r="F2362" s="360" t="s">
        <v>552</v>
      </c>
      <c r="G2362" s="360" t="s">
        <v>298</v>
      </c>
      <c r="H2362" s="360" t="s">
        <v>41</v>
      </c>
      <c r="I2362" s="360" t="s">
        <v>424</v>
      </c>
      <c r="J2362" s="360" t="s">
        <v>1127</v>
      </c>
      <c r="K2362" s="360" t="s">
        <v>291</v>
      </c>
      <c r="L2362" s="360" t="s">
        <v>32</v>
      </c>
      <c r="M2362" s="361">
        <v>15846600</v>
      </c>
    </row>
    <row r="2363" spans="1:13">
      <c r="A2363" s="360" t="s">
        <v>12742</v>
      </c>
      <c r="B2363" s="360" t="s">
        <v>2402</v>
      </c>
      <c r="C2363" s="360" t="s">
        <v>920</v>
      </c>
      <c r="D2363" s="360">
        <v>4015</v>
      </c>
      <c r="E2363" s="360" t="s">
        <v>1152</v>
      </c>
      <c r="F2363" s="360" t="s">
        <v>552</v>
      </c>
      <c r="G2363" s="360" t="s">
        <v>298</v>
      </c>
      <c r="H2363" s="360" t="s">
        <v>41</v>
      </c>
      <c r="I2363" s="360" t="s">
        <v>424</v>
      </c>
      <c r="J2363" s="360" t="s">
        <v>1127</v>
      </c>
      <c r="K2363" s="360" t="s">
        <v>1170</v>
      </c>
      <c r="L2363" s="360" t="s">
        <v>218</v>
      </c>
      <c r="M2363" s="361">
        <v>58674000</v>
      </c>
    </row>
    <row r="2364" spans="1:13">
      <c r="A2364" s="360" t="s">
        <v>12743</v>
      </c>
      <c r="B2364" s="360" t="s">
        <v>2403</v>
      </c>
      <c r="C2364" s="360" t="s">
        <v>920</v>
      </c>
      <c r="D2364" s="360">
        <v>4015</v>
      </c>
      <c r="E2364" s="360" t="s">
        <v>1152</v>
      </c>
      <c r="F2364" s="360" t="s">
        <v>552</v>
      </c>
      <c r="G2364" s="360" t="s">
        <v>298</v>
      </c>
      <c r="H2364" s="360" t="s">
        <v>41</v>
      </c>
      <c r="I2364" s="360" t="s">
        <v>424</v>
      </c>
      <c r="J2364" s="360" t="s">
        <v>1127</v>
      </c>
      <c r="K2364" s="360" t="s">
        <v>1171</v>
      </c>
      <c r="L2364" s="360" t="s">
        <v>218</v>
      </c>
      <c r="M2364" s="361">
        <v>51051000</v>
      </c>
    </row>
    <row r="2365" spans="1:13">
      <c r="A2365" s="360" t="s">
        <v>12744</v>
      </c>
      <c r="B2365" s="360" t="s">
        <v>2404</v>
      </c>
      <c r="C2365" s="360" t="s">
        <v>920</v>
      </c>
      <c r="D2365" s="360">
        <v>4015</v>
      </c>
      <c r="E2365" s="360" t="s">
        <v>1152</v>
      </c>
      <c r="F2365" s="360" t="s">
        <v>552</v>
      </c>
      <c r="G2365" s="360" t="s">
        <v>298</v>
      </c>
      <c r="H2365" s="360" t="s">
        <v>41</v>
      </c>
      <c r="I2365" s="360" t="s">
        <v>424</v>
      </c>
      <c r="J2365" s="360" t="s">
        <v>1127</v>
      </c>
      <c r="K2365" s="360" t="s">
        <v>290</v>
      </c>
      <c r="L2365" s="360" t="s">
        <v>218</v>
      </c>
      <c r="M2365" s="361">
        <v>50750700</v>
      </c>
    </row>
    <row r="2366" spans="1:13">
      <c r="A2366" s="360" t="s">
        <v>12745</v>
      </c>
      <c r="B2366" s="360" t="s">
        <v>2405</v>
      </c>
      <c r="C2366" s="360" t="s">
        <v>920</v>
      </c>
      <c r="D2366" s="360">
        <v>4015</v>
      </c>
      <c r="E2366" s="360" t="s">
        <v>1152</v>
      </c>
      <c r="F2366" s="360" t="s">
        <v>552</v>
      </c>
      <c r="G2366" s="360" t="s">
        <v>298</v>
      </c>
      <c r="H2366" s="360" t="s">
        <v>41</v>
      </c>
      <c r="I2366" s="360" t="s">
        <v>424</v>
      </c>
      <c r="J2366" s="360" t="s">
        <v>1127</v>
      </c>
      <c r="K2366" s="360" t="s">
        <v>291</v>
      </c>
      <c r="L2366" s="360" t="s">
        <v>218</v>
      </c>
      <c r="M2366" s="361">
        <v>43127700</v>
      </c>
    </row>
    <row r="2367" spans="1:13">
      <c r="A2367" s="360" t="s">
        <v>12746</v>
      </c>
      <c r="B2367" s="360" t="s">
        <v>2394</v>
      </c>
      <c r="C2367" s="360" t="s">
        <v>920</v>
      </c>
      <c r="D2367" s="360">
        <v>4015</v>
      </c>
      <c r="E2367" s="360" t="s">
        <v>1152</v>
      </c>
      <c r="F2367" s="360" t="s">
        <v>552</v>
      </c>
      <c r="G2367" s="360" t="s">
        <v>298</v>
      </c>
      <c r="H2367" s="360" t="s">
        <v>41</v>
      </c>
      <c r="I2367" s="360" t="s">
        <v>425</v>
      </c>
      <c r="J2367" s="360" t="s">
        <v>1128</v>
      </c>
      <c r="K2367" s="360" t="s">
        <v>1170</v>
      </c>
      <c r="L2367" s="360" t="s">
        <v>34</v>
      </c>
      <c r="M2367" s="361">
        <v>38045700</v>
      </c>
    </row>
    <row r="2368" spans="1:13">
      <c r="A2368" s="360" t="s">
        <v>12747</v>
      </c>
      <c r="B2368" s="360" t="s">
        <v>2395</v>
      </c>
      <c r="C2368" s="360" t="s">
        <v>920</v>
      </c>
      <c r="D2368" s="360">
        <v>4015</v>
      </c>
      <c r="E2368" s="360" t="s">
        <v>1152</v>
      </c>
      <c r="F2368" s="360" t="s">
        <v>552</v>
      </c>
      <c r="G2368" s="360" t="s">
        <v>298</v>
      </c>
      <c r="H2368" s="360" t="s">
        <v>41</v>
      </c>
      <c r="I2368" s="360" t="s">
        <v>425</v>
      </c>
      <c r="J2368" s="360" t="s">
        <v>1128</v>
      </c>
      <c r="K2368" s="360" t="s">
        <v>1171</v>
      </c>
      <c r="L2368" s="360" t="s">
        <v>34</v>
      </c>
      <c r="M2368" s="361">
        <v>32986800</v>
      </c>
    </row>
    <row r="2369" spans="1:13">
      <c r="A2369" s="360" t="s">
        <v>12748</v>
      </c>
      <c r="B2369" s="360" t="s">
        <v>2396</v>
      </c>
      <c r="C2369" s="360" t="s">
        <v>920</v>
      </c>
      <c r="D2369" s="360">
        <v>4015</v>
      </c>
      <c r="E2369" s="360" t="s">
        <v>1152</v>
      </c>
      <c r="F2369" s="360" t="s">
        <v>552</v>
      </c>
      <c r="G2369" s="360" t="s">
        <v>298</v>
      </c>
      <c r="H2369" s="360" t="s">
        <v>41</v>
      </c>
      <c r="I2369" s="360" t="s">
        <v>425</v>
      </c>
      <c r="J2369" s="360" t="s">
        <v>1128</v>
      </c>
      <c r="K2369" s="360" t="s">
        <v>290</v>
      </c>
      <c r="L2369" s="360" t="s">
        <v>34</v>
      </c>
      <c r="M2369" s="361">
        <v>33287100</v>
      </c>
    </row>
    <row r="2370" spans="1:13">
      <c r="A2370" s="360" t="s">
        <v>12749</v>
      </c>
      <c r="B2370" s="360" t="s">
        <v>2397</v>
      </c>
      <c r="C2370" s="360" t="s">
        <v>920</v>
      </c>
      <c r="D2370" s="360">
        <v>4015</v>
      </c>
      <c r="E2370" s="360" t="s">
        <v>1152</v>
      </c>
      <c r="F2370" s="360" t="s">
        <v>552</v>
      </c>
      <c r="G2370" s="360" t="s">
        <v>298</v>
      </c>
      <c r="H2370" s="360" t="s">
        <v>41</v>
      </c>
      <c r="I2370" s="360" t="s">
        <v>425</v>
      </c>
      <c r="J2370" s="360" t="s">
        <v>1128</v>
      </c>
      <c r="K2370" s="360" t="s">
        <v>291</v>
      </c>
      <c r="L2370" s="360" t="s">
        <v>34</v>
      </c>
      <c r="M2370" s="361">
        <v>28228200</v>
      </c>
    </row>
    <row r="2371" spans="1:13">
      <c r="A2371" s="360" t="s">
        <v>12750</v>
      </c>
      <c r="B2371" s="360" t="s">
        <v>2398</v>
      </c>
      <c r="C2371" s="360" t="s">
        <v>920</v>
      </c>
      <c r="D2371" s="360">
        <v>4015</v>
      </c>
      <c r="E2371" s="360" t="s">
        <v>1152</v>
      </c>
      <c r="F2371" s="360" t="s">
        <v>552</v>
      </c>
      <c r="G2371" s="360" t="s">
        <v>298</v>
      </c>
      <c r="H2371" s="360" t="s">
        <v>41</v>
      </c>
      <c r="I2371" s="360" t="s">
        <v>425</v>
      </c>
      <c r="J2371" s="360" t="s">
        <v>1128</v>
      </c>
      <c r="K2371" s="360" t="s">
        <v>1170</v>
      </c>
      <c r="L2371" s="360" t="s">
        <v>32</v>
      </c>
      <c r="M2371" s="361">
        <v>20605200</v>
      </c>
    </row>
    <row r="2372" spans="1:13">
      <c r="A2372" s="360" t="s">
        <v>12751</v>
      </c>
      <c r="B2372" s="360" t="s">
        <v>2399</v>
      </c>
      <c r="C2372" s="360" t="s">
        <v>920</v>
      </c>
      <c r="D2372" s="360">
        <v>4015</v>
      </c>
      <c r="E2372" s="360" t="s">
        <v>1152</v>
      </c>
      <c r="F2372" s="360" t="s">
        <v>552</v>
      </c>
      <c r="G2372" s="360" t="s">
        <v>298</v>
      </c>
      <c r="H2372" s="360" t="s">
        <v>41</v>
      </c>
      <c r="I2372" s="360" t="s">
        <v>425</v>
      </c>
      <c r="J2372" s="360" t="s">
        <v>1128</v>
      </c>
      <c r="K2372" s="360" t="s">
        <v>1171</v>
      </c>
      <c r="L2372" s="360" t="s">
        <v>32</v>
      </c>
      <c r="M2372" s="361">
        <v>17440500</v>
      </c>
    </row>
    <row r="2373" spans="1:13">
      <c r="A2373" s="360" t="s">
        <v>12752</v>
      </c>
      <c r="B2373" s="360" t="s">
        <v>2400</v>
      </c>
      <c r="C2373" s="360" t="s">
        <v>920</v>
      </c>
      <c r="D2373" s="360">
        <v>4015</v>
      </c>
      <c r="E2373" s="360" t="s">
        <v>1152</v>
      </c>
      <c r="F2373" s="360" t="s">
        <v>552</v>
      </c>
      <c r="G2373" s="360" t="s">
        <v>298</v>
      </c>
      <c r="H2373" s="360" t="s">
        <v>41</v>
      </c>
      <c r="I2373" s="360" t="s">
        <v>425</v>
      </c>
      <c r="J2373" s="360" t="s">
        <v>1128</v>
      </c>
      <c r="K2373" s="360" t="s">
        <v>290</v>
      </c>
      <c r="L2373" s="360" t="s">
        <v>32</v>
      </c>
      <c r="M2373" s="361">
        <v>19034400</v>
      </c>
    </row>
    <row r="2374" spans="1:13">
      <c r="A2374" s="360" t="s">
        <v>12753</v>
      </c>
      <c r="B2374" s="360" t="s">
        <v>2401</v>
      </c>
      <c r="C2374" s="360" t="s">
        <v>920</v>
      </c>
      <c r="D2374" s="360">
        <v>4015</v>
      </c>
      <c r="E2374" s="360" t="s">
        <v>1152</v>
      </c>
      <c r="F2374" s="360" t="s">
        <v>552</v>
      </c>
      <c r="G2374" s="360" t="s">
        <v>298</v>
      </c>
      <c r="H2374" s="360" t="s">
        <v>41</v>
      </c>
      <c r="I2374" s="360" t="s">
        <v>425</v>
      </c>
      <c r="J2374" s="360" t="s">
        <v>1128</v>
      </c>
      <c r="K2374" s="360" t="s">
        <v>291</v>
      </c>
      <c r="L2374" s="360" t="s">
        <v>32</v>
      </c>
      <c r="M2374" s="361">
        <v>15846600</v>
      </c>
    </row>
    <row r="2375" spans="1:13">
      <c r="A2375" s="360" t="s">
        <v>12754</v>
      </c>
      <c r="B2375" s="360" t="s">
        <v>2402</v>
      </c>
      <c r="C2375" s="360" t="s">
        <v>920</v>
      </c>
      <c r="D2375" s="360">
        <v>4015</v>
      </c>
      <c r="E2375" s="360" t="s">
        <v>1152</v>
      </c>
      <c r="F2375" s="360" t="s">
        <v>552</v>
      </c>
      <c r="G2375" s="360" t="s">
        <v>298</v>
      </c>
      <c r="H2375" s="360" t="s">
        <v>41</v>
      </c>
      <c r="I2375" s="360" t="s">
        <v>425</v>
      </c>
      <c r="J2375" s="360" t="s">
        <v>1128</v>
      </c>
      <c r="K2375" s="360" t="s">
        <v>1170</v>
      </c>
      <c r="L2375" s="360" t="s">
        <v>218</v>
      </c>
      <c r="M2375" s="361">
        <v>58674000</v>
      </c>
    </row>
    <row r="2376" spans="1:13">
      <c r="A2376" s="360" t="s">
        <v>12755</v>
      </c>
      <c r="B2376" s="360" t="s">
        <v>2403</v>
      </c>
      <c r="C2376" s="360" t="s">
        <v>920</v>
      </c>
      <c r="D2376" s="360">
        <v>4015</v>
      </c>
      <c r="E2376" s="360" t="s">
        <v>1152</v>
      </c>
      <c r="F2376" s="360" t="s">
        <v>552</v>
      </c>
      <c r="G2376" s="360" t="s">
        <v>298</v>
      </c>
      <c r="H2376" s="360" t="s">
        <v>41</v>
      </c>
      <c r="I2376" s="360" t="s">
        <v>425</v>
      </c>
      <c r="J2376" s="360" t="s">
        <v>1128</v>
      </c>
      <c r="K2376" s="360" t="s">
        <v>1171</v>
      </c>
      <c r="L2376" s="360" t="s">
        <v>218</v>
      </c>
      <c r="M2376" s="361">
        <v>51051000</v>
      </c>
    </row>
    <row r="2377" spans="1:13">
      <c r="A2377" s="360" t="s">
        <v>12756</v>
      </c>
      <c r="B2377" s="360" t="s">
        <v>2404</v>
      </c>
      <c r="C2377" s="360" t="s">
        <v>920</v>
      </c>
      <c r="D2377" s="360">
        <v>4015</v>
      </c>
      <c r="E2377" s="360" t="s">
        <v>1152</v>
      </c>
      <c r="F2377" s="360" t="s">
        <v>552</v>
      </c>
      <c r="G2377" s="360" t="s">
        <v>298</v>
      </c>
      <c r="H2377" s="360" t="s">
        <v>41</v>
      </c>
      <c r="I2377" s="360" t="s">
        <v>425</v>
      </c>
      <c r="J2377" s="360" t="s">
        <v>1128</v>
      </c>
      <c r="K2377" s="360" t="s">
        <v>290</v>
      </c>
      <c r="L2377" s="360" t="s">
        <v>218</v>
      </c>
      <c r="M2377" s="361">
        <v>50750700</v>
      </c>
    </row>
    <row r="2378" spans="1:13">
      <c r="A2378" s="360" t="s">
        <v>12757</v>
      </c>
      <c r="B2378" s="360" t="s">
        <v>2405</v>
      </c>
      <c r="C2378" s="360" t="s">
        <v>920</v>
      </c>
      <c r="D2378" s="360">
        <v>4015</v>
      </c>
      <c r="E2378" s="360" t="s">
        <v>1152</v>
      </c>
      <c r="F2378" s="360" t="s">
        <v>552</v>
      </c>
      <c r="G2378" s="360" t="s">
        <v>298</v>
      </c>
      <c r="H2378" s="360" t="s">
        <v>41</v>
      </c>
      <c r="I2378" s="360" t="s">
        <v>425</v>
      </c>
      <c r="J2378" s="360" t="s">
        <v>1128</v>
      </c>
      <c r="K2378" s="360" t="s">
        <v>291</v>
      </c>
      <c r="L2378" s="360" t="s">
        <v>218</v>
      </c>
      <c r="M2378" s="361">
        <v>43127700</v>
      </c>
    </row>
    <row r="2379" spans="1:13">
      <c r="A2379" s="360" t="s">
        <v>12758</v>
      </c>
      <c r="B2379" s="360" t="s">
        <v>2406</v>
      </c>
      <c r="C2379" s="360" t="s">
        <v>920</v>
      </c>
      <c r="D2379" s="360">
        <v>4016</v>
      </c>
      <c r="E2379" s="360" t="s">
        <v>1153</v>
      </c>
      <c r="F2379" s="360" t="s">
        <v>552</v>
      </c>
      <c r="G2379" s="360" t="s">
        <v>298</v>
      </c>
      <c r="H2379" s="360" t="s">
        <v>41</v>
      </c>
      <c r="I2379" s="360" t="s">
        <v>316</v>
      </c>
      <c r="J2379" s="360" t="s">
        <v>1141</v>
      </c>
      <c r="K2379" s="360" t="s">
        <v>1170</v>
      </c>
      <c r="L2379" s="360" t="s">
        <v>34</v>
      </c>
      <c r="M2379" s="361">
        <v>275790900</v>
      </c>
    </row>
    <row r="2380" spans="1:13">
      <c r="A2380" s="360" t="s">
        <v>12759</v>
      </c>
      <c r="B2380" s="360" t="s">
        <v>2407</v>
      </c>
      <c r="C2380" s="360" t="s">
        <v>920</v>
      </c>
      <c r="D2380" s="360">
        <v>4016</v>
      </c>
      <c r="E2380" s="360" t="s">
        <v>1153</v>
      </c>
      <c r="F2380" s="360" t="s">
        <v>552</v>
      </c>
      <c r="G2380" s="360" t="s">
        <v>298</v>
      </c>
      <c r="H2380" s="360" t="s">
        <v>41</v>
      </c>
      <c r="I2380" s="360" t="s">
        <v>316</v>
      </c>
      <c r="J2380" s="360" t="s">
        <v>1141</v>
      </c>
      <c r="K2380" s="360" t="s">
        <v>1171</v>
      </c>
      <c r="L2380" s="360" t="s">
        <v>34</v>
      </c>
      <c r="M2380" s="361">
        <v>241857000</v>
      </c>
    </row>
    <row r="2381" spans="1:13">
      <c r="A2381" s="360" t="s">
        <v>12760</v>
      </c>
      <c r="B2381" s="360" t="s">
        <v>2408</v>
      </c>
      <c r="C2381" s="360" t="s">
        <v>920</v>
      </c>
      <c r="D2381" s="360">
        <v>4016</v>
      </c>
      <c r="E2381" s="360" t="s">
        <v>1153</v>
      </c>
      <c r="F2381" s="360" t="s">
        <v>552</v>
      </c>
      <c r="G2381" s="360" t="s">
        <v>298</v>
      </c>
      <c r="H2381" s="360" t="s">
        <v>41</v>
      </c>
      <c r="I2381" s="360" t="s">
        <v>316</v>
      </c>
      <c r="J2381" s="360" t="s">
        <v>1141</v>
      </c>
      <c r="K2381" s="360" t="s">
        <v>290</v>
      </c>
      <c r="L2381" s="360" t="s">
        <v>34</v>
      </c>
      <c r="M2381" s="361">
        <v>233356200</v>
      </c>
    </row>
    <row r="2382" spans="1:13">
      <c r="A2382" s="360" t="s">
        <v>12761</v>
      </c>
      <c r="B2382" s="360" t="s">
        <v>2409</v>
      </c>
      <c r="C2382" s="360" t="s">
        <v>920</v>
      </c>
      <c r="D2382" s="360">
        <v>4016</v>
      </c>
      <c r="E2382" s="360" t="s">
        <v>1153</v>
      </c>
      <c r="F2382" s="360" t="s">
        <v>552</v>
      </c>
      <c r="G2382" s="360" t="s">
        <v>298</v>
      </c>
      <c r="H2382" s="360" t="s">
        <v>41</v>
      </c>
      <c r="I2382" s="360" t="s">
        <v>316</v>
      </c>
      <c r="J2382" s="360" t="s">
        <v>1141</v>
      </c>
      <c r="K2382" s="360" t="s">
        <v>291</v>
      </c>
      <c r="L2382" s="360" t="s">
        <v>34</v>
      </c>
      <c r="M2382" s="361">
        <v>199422300</v>
      </c>
    </row>
    <row r="2383" spans="1:13">
      <c r="A2383" s="360" t="s">
        <v>12762</v>
      </c>
      <c r="B2383" s="360" t="s">
        <v>2410</v>
      </c>
      <c r="C2383" s="360" t="s">
        <v>920</v>
      </c>
      <c r="D2383" s="360">
        <v>4016</v>
      </c>
      <c r="E2383" s="360" t="s">
        <v>1153</v>
      </c>
      <c r="F2383" s="360" t="s">
        <v>552</v>
      </c>
      <c r="G2383" s="360" t="s">
        <v>298</v>
      </c>
      <c r="H2383" s="360" t="s">
        <v>41</v>
      </c>
      <c r="I2383" s="360" t="s">
        <v>316</v>
      </c>
      <c r="J2383" s="360" t="s">
        <v>1141</v>
      </c>
      <c r="K2383" s="360" t="s">
        <v>1170</v>
      </c>
      <c r="L2383" s="360" t="s">
        <v>32</v>
      </c>
      <c r="M2383" s="361">
        <v>159112800</v>
      </c>
    </row>
    <row r="2384" spans="1:13">
      <c r="A2384" s="360" t="s">
        <v>12763</v>
      </c>
      <c r="B2384" s="360" t="s">
        <v>2411</v>
      </c>
      <c r="C2384" s="360" t="s">
        <v>920</v>
      </c>
      <c r="D2384" s="360">
        <v>4016</v>
      </c>
      <c r="E2384" s="360" t="s">
        <v>1153</v>
      </c>
      <c r="F2384" s="360" t="s">
        <v>552</v>
      </c>
      <c r="G2384" s="360" t="s">
        <v>298</v>
      </c>
      <c r="H2384" s="360" t="s">
        <v>41</v>
      </c>
      <c r="I2384" s="360" t="s">
        <v>316</v>
      </c>
      <c r="J2384" s="360" t="s">
        <v>1141</v>
      </c>
      <c r="K2384" s="360" t="s">
        <v>1171</v>
      </c>
      <c r="L2384" s="360" t="s">
        <v>32</v>
      </c>
      <c r="M2384" s="361">
        <v>137907000</v>
      </c>
    </row>
    <row r="2385" spans="1:13">
      <c r="A2385" s="360" t="s">
        <v>12764</v>
      </c>
      <c r="B2385" s="360" t="s">
        <v>2412</v>
      </c>
      <c r="C2385" s="360" t="s">
        <v>920</v>
      </c>
      <c r="D2385" s="360">
        <v>4016</v>
      </c>
      <c r="E2385" s="360" t="s">
        <v>1153</v>
      </c>
      <c r="F2385" s="360" t="s">
        <v>552</v>
      </c>
      <c r="G2385" s="360" t="s">
        <v>298</v>
      </c>
      <c r="H2385" s="360" t="s">
        <v>41</v>
      </c>
      <c r="I2385" s="360" t="s">
        <v>316</v>
      </c>
      <c r="J2385" s="360" t="s">
        <v>1141</v>
      </c>
      <c r="K2385" s="360" t="s">
        <v>290</v>
      </c>
      <c r="L2385" s="360" t="s">
        <v>32</v>
      </c>
      <c r="M2385" s="361">
        <v>137907000</v>
      </c>
    </row>
    <row r="2386" spans="1:13">
      <c r="A2386" s="360" t="s">
        <v>12765</v>
      </c>
      <c r="B2386" s="360" t="s">
        <v>2413</v>
      </c>
      <c r="C2386" s="360" t="s">
        <v>920</v>
      </c>
      <c r="D2386" s="360">
        <v>4016</v>
      </c>
      <c r="E2386" s="360" t="s">
        <v>1153</v>
      </c>
      <c r="F2386" s="360" t="s">
        <v>552</v>
      </c>
      <c r="G2386" s="360" t="s">
        <v>298</v>
      </c>
      <c r="H2386" s="360" t="s">
        <v>41</v>
      </c>
      <c r="I2386" s="360" t="s">
        <v>316</v>
      </c>
      <c r="J2386" s="360" t="s">
        <v>1141</v>
      </c>
      <c r="K2386" s="360" t="s">
        <v>291</v>
      </c>
      <c r="L2386" s="360" t="s">
        <v>32</v>
      </c>
      <c r="M2386" s="361">
        <v>116678100</v>
      </c>
    </row>
    <row r="2387" spans="1:13">
      <c r="A2387" s="360" t="s">
        <v>12766</v>
      </c>
      <c r="B2387" s="360" t="s">
        <v>2414</v>
      </c>
      <c r="C2387" s="360" t="s">
        <v>920</v>
      </c>
      <c r="D2387" s="360">
        <v>4016</v>
      </c>
      <c r="E2387" s="360" t="s">
        <v>1153</v>
      </c>
      <c r="F2387" s="360" t="s">
        <v>552</v>
      </c>
      <c r="G2387" s="360" t="s">
        <v>298</v>
      </c>
      <c r="H2387" s="360" t="s">
        <v>41</v>
      </c>
      <c r="I2387" s="360" t="s">
        <v>316</v>
      </c>
      <c r="J2387" s="360" t="s">
        <v>1141</v>
      </c>
      <c r="K2387" s="360" t="s">
        <v>1170</v>
      </c>
      <c r="L2387" s="360" t="s">
        <v>218</v>
      </c>
      <c r="M2387" s="361">
        <v>413697900</v>
      </c>
    </row>
    <row r="2388" spans="1:13">
      <c r="A2388" s="360" t="s">
        <v>12767</v>
      </c>
      <c r="B2388" s="360" t="s">
        <v>2415</v>
      </c>
      <c r="C2388" s="360" t="s">
        <v>920</v>
      </c>
      <c r="D2388" s="360">
        <v>4016</v>
      </c>
      <c r="E2388" s="360" t="s">
        <v>1153</v>
      </c>
      <c r="F2388" s="360" t="s">
        <v>552</v>
      </c>
      <c r="G2388" s="360" t="s">
        <v>298</v>
      </c>
      <c r="H2388" s="360" t="s">
        <v>41</v>
      </c>
      <c r="I2388" s="360" t="s">
        <v>316</v>
      </c>
      <c r="J2388" s="360" t="s">
        <v>1141</v>
      </c>
      <c r="K2388" s="360" t="s">
        <v>1171</v>
      </c>
      <c r="L2388" s="360" t="s">
        <v>218</v>
      </c>
      <c r="M2388" s="361">
        <v>362785500</v>
      </c>
    </row>
    <row r="2389" spans="1:13">
      <c r="A2389" s="360" t="s">
        <v>12768</v>
      </c>
      <c r="B2389" s="360" t="s">
        <v>2416</v>
      </c>
      <c r="C2389" s="360" t="s">
        <v>920</v>
      </c>
      <c r="D2389" s="360">
        <v>4016</v>
      </c>
      <c r="E2389" s="360" t="s">
        <v>1153</v>
      </c>
      <c r="F2389" s="360" t="s">
        <v>552</v>
      </c>
      <c r="G2389" s="360" t="s">
        <v>298</v>
      </c>
      <c r="H2389" s="360" t="s">
        <v>41</v>
      </c>
      <c r="I2389" s="360" t="s">
        <v>316</v>
      </c>
      <c r="J2389" s="360" t="s">
        <v>1141</v>
      </c>
      <c r="K2389" s="360" t="s">
        <v>290</v>
      </c>
      <c r="L2389" s="360" t="s">
        <v>218</v>
      </c>
      <c r="M2389" s="361">
        <v>350057400</v>
      </c>
    </row>
    <row r="2390" spans="1:13">
      <c r="A2390" s="360" t="s">
        <v>12769</v>
      </c>
      <c r="B2390" s="360" t="s">
        <v>2417</v>
      </c>
      <c r="C2390" s="360" t="s">
        <v>920</v>
      </c>
      <c r="D2390" s="360">
        <v>4016</v>
      </c>
      <c r="E2390" s="360" t="s">
        <v>1153</v>
      </c>
      <c r="F2390" s="360" t="s">
        <v>552</v>
      </c>
      <c r="G2390" s="360" t="s">
        <v>298</v>
      </c>
      <c r="H2390" s="360" t="s">
        <v>41</v>
      </c>
      <c r="I2390" s="360" t="s">
        <v>316</v>
      </c>
      <c r="J2390" s="360" t="s">
        <v>1141</v>
      </c>
      <c r="K2390" s="360" t="s">
        <v>291</v>
      </c>
      <c r="L2390" s="360" t="s">
        <v>218</v>
      </c>
      <c r="M2390" s="361">
        <v>299121900</v>
      </c>
    </row>
    <row r="2391" spans="1:13">
      <c r="A2391" s="360" t="s">
        <v>12770</v>
      </c>
      <c r="B2391" s="360" t="s">
        <v>2406</v>
      </c>
      <c r="C2391" s="360" t="s">
        <v>920</v>
      </c>
      <c r="D2391" s="360">
        <v>4016</v>
      </c>
      <c r="E2391" s="360" t="s">
        <v>1153</v>
      </c>
      <c r="F2391" s="360" t="s">
        <v>552</v>
      </c>
      <c r="G2391" s="360" t="s">
        <v>298</v>
      </c>
      <c r="H2391" s="360" t="s">
        <v>41</v>
      </c>
      <c r="I2391" s="360" t="s">
        <v>318</v>
      </c>
      <c r="J2391" s="360" t="s">
        <v>1142</v>
      </c>
      <c r="K2391" s="360" t="s">
        <v>1170</v>
      </c>
      <c r="L2391" s="360" t="s">
        <v>34</v>
      </c>
      <c r="M2391" s="361">
        <v>275790900</v>
      </c>
    </row>
    <row r="2392" spans="1:13">
      <c r="A2392" s="360" t="s">
        <v>12771</v>
      </c>
      <c r="B2392" s="360" t="s">
        <v>2407</v>
      </c>
      <c r="C2392" s="360" t="s">
        <v>920</v>
      </c>
      <c r="D2392" s="360">
        <v>4016</v>
      </c>
      <c r="E2392" s="360" t="s">
        <v>1153</v>
      </c>
      <c r="F2392" s="360" t="s">
        <v>552</v>
      </c>
      <c r="G2392" s="360" t="s">
        <v>298</v>
      </c>
      <c r="H2392" s="360" t="s">
        <v>41</v>
      </c>
      <c r="I2392" s="360" t="s">
        <v>318</v>
      </c>
      <c r="J2392" s="360" t="s">
        <v>1142</v>
      </c>
      <c r="K2392" s="360" t="s">
        <v>1171</v>
      </c>
      <c r="L2392" s="360" t="s">
        <v>34</v>
      </c>
      <c r="M2392" s="361">
        <v>241857000</v>
      </c>
    </row>
    <row r="2393" spans="1:13">
      <c r="A2393" s="360" t="s">
        <v>12772</v>
      </c>
      <c r="B2393" s="360" t="s">
        <v>2408</v>
      </c>
      <c r="C2393" s="360" t="s">
        <v>920</v>
      </c>
      <c r="D2393" s="360">
        <v>4016</v>
      </c>
      <c r="E2393" s="360" t="s">
        <v>1153</v>
      </c>
      <c r="F2393" s="360" t="s">
        <v>552</v>
      </c>
      <c r="G2393" s="360" t="s">
        <v>298</v>
      </c>
      <c r="H2393" s="360" t="s">
        <v>41</v>
      </c>
      <c r="I2393" s="360" t="s">
        <v>318</v>
      </c>
      <c r="J2393" s="360" t="s">
        <v>1142</v>
      </c>
      <c r="K2393" s="360" t="s">
        <v>290</v>
      </c>
      <c r="L2393" s="360" t="s">
        <v>34</v>
      </c>
      <c r="M2393" s="361">
        <v>233356200</v>
      </c>
    </row>
    <row r="2394" spans="1:13">
      <c r="A2394" s="360" t="s">
        <v>12773</v>
      </c>
      <c r="B2394" s="360" t="s">
        <v>2409</v>
      </c>
      <c r="C2394" s="360" t="s">
        <v>920</v>
      </c>
      <c r="D2394" s="360">
        <v>4016</v>
      </c>
      <c r="E2394" s="360" t="s">
        <v>1153</v>
      </c>
      <c r="F2394" s="360" t="s">
        <v>552</v>
      </c>
      <c r="G2394" s="360" t="s">
        <v>298</v>
      </c>
      <c r="H2394" s="360" t="s">
        <v>41</v>
      </c>
      <c r="I2394" s="360" t="s">
        <v>318</v>
      </c>
      <c r="J2394" s="360" t="s">
        <v>1142</v>
      </c>
      <c r="K2394" s="360" t="s">
        <v>291</v>
      </c>
      <c r="L2394" s="360" t="s">
        <v>34</v>
      </c>
      <c r="M2394" s="361">
        <v>199422300</v>
      </c>
    </row>
    <row r="2395" spans="1:13">
      <c r="A2395" s="360" t="s">
        <v>12774</v>
      </c>
      <c r="B2395" s="360" t="s">
        <v>2410</v>
      </c>
      <c r="C2395" s="360" t="s">
        <v>920</v>
      </c>
      <c r="D2395" s="360">
        <v>4016</v>
      </c>
      <c r="E2395" s="360" t="s">
        <v>1153</v>
      </c>
      <c r="F2395" s="360" t="s">
        <v>552</v>
      </c>
      <c r="G2395" s="360" t="s">
        <v>298</v>
      </c>
      <c r="H2395" s="360" t="s">
        <v>41</v>
      </c>
      <c r="I2395" s="360" t="s">
        <v>318</v>
      </c>
      <c r="J2395" s="360" t="s">
        <v>1142</v>
      </c>
      <c r="K2395" s="360" t="s">
        <v>1170</v>
      </c>
      <c r="L2395" s="360" t="s">
        <v>32</v>
      </c>
      <c r="M2395" s="361">
        <v>159112800</v>
      </c>
    </row>
    <row r="2396" spans="1:13">
      <c r="A2396" s="360" t="s">
        <v>12775</v>
      </c>
      <c r="B2396" s="360" t="s">
        <v>2411</v>
      </c>
      <c r="C2396" s="360" t="s">
        <v>920</v>
      </c>
      <c r="D2396" s="360">
        <v>4016</v>
      </c>
      <c r="E2396" s="360" t="s">
        <v>1153</v>
      </c>
      <c r="F2396" s="360" t="s">
        <v>552</v>
      </c>
      <c r="G2396" s="360" t="s">
        <v>298</v>
      </c>
      <c r="H2396" s="360" t="s">
        <v>41</v>
      </c>
      <c r="I2396" s="360" t="s">
        <v>318</v>
      </c>
      <c r="J2396" s="360" t="s">
        <v>1142</v>
      </c>
      <c r="K2396" s="360" t="s">
        <v>1171</v>
      </c>
      <c r="L2396" s="360" t="s">
        <v>32</v>
      </c>
      <c r="M2396" s="361">
        <v>137907000</v>
      </c>
    </row>
    <row r="2397" spans="1:13">
      <c r="A2397" s="360" t="s">
        <v>12776</v>
      </c>
      <c r="B2397" s="360" t="s">
        <v>2412</v>
      </c>
      <c r="C2397" s="360" t="s">
        <v>920</v>
      </c>
      <c r="D2397" s="360">
        <v>4016</v>
      </c>
      <c r="E2397" s="360" t="s">
        <v>1153</v>
      </c>
      <c r="F2397" s="360" t="s">
        <v>552</v>
      </c>
      <c r="G2397" s="360" t="s">
        <v>298</v>
      </c>
      <c r="H2397" s="360" t="s">
        <v>41</v>
      </c>
      <c r="I2397" s="360" t="s">
        <v>318</v>
      </c>
      <c r="J2397" s="360" t="s">
        <v>1142</v>
      </c>
      <c r="K2397" s="360" t="s">
        <v>290</v>
      </c>
      <c r="L2397" s="360" t="s">
        <v>32</v>
      </c>
      <c r="M2397" s="361">
        <v>137907000</v>
      </c>
    </row>
    <row r="2398" spans="1:13">
      <c r="A2398" s="360" t="s">
        <v>12777</v>
      </c>
      <c r="B2398" s="360" t="s">
        <v>2413</v>
      </c>
      <c r="C2398" s="360" t="s">
        <v>920</v>
      </c>
      <c r="D2398" s="360">
        <v>4016</v>
      </c>
      <c r="E2398" s="360" t="s">
        <v>1153</v>
      </c>
      <c r="F2398" s="360" t="s">
        <v>552</v>
      </c>
      <c r="G2398" s="360" t="s">
        <v>298</v>
      </c>
      <c r="H2398" s="360" t="s">
        <v>41</v>
      </c>
      <c r="I2398" s="360" t="s">
        <v>318</v>
      </c>
      <c r="J2398" s="360" t="s">
        <v>1142</v>
      </c>
      <c r="K2398" s="360" t="s">
        <v>291</v>
      </c>
      <c r="L2398" s="360" t="s">
        <v>32</v>
      </c>
      <c r="M2398" s="361">
        <v>116678100</v>
      </c>
    </row>
    <row r="2399" spans="1:13">
      <c r="A2399" s="360" t="s">
        <v>12778</v>
      </c>
      <c r="B2399" s="360" t="s">
        <v>2414</v>
      </c>
      <c r="C2399" s="360" t="s">
        <v>920</v>
      </c>
      <c r="D2399" s="360">
        <v>4016</v>
      </c>
      <c r="E2399" s="360" t="s">
        <v>1153</v>
      </c>
      <c r="F2399" s="360" t="s">
        <v>552</v>
      </c>
      <c r="G2399" s="360" t="s">
        <v>298</v>
      </c>
      <c r="H2399" s="360" t="s">
        <v>41</v>
      </c>
      <c r="I2399" s="360" t="s">
        <v>318</v>
      </c>
      <c r="J2399" s="360" t="s">
        <v>1142</v>
      </c>
      <c r="K2399" s="360" t="s">
        <v>1170</v>
      </c>
      <c r="L2399" s="360" t="s">
        <v>218</v>
      </c>
      <c r="M2399" s="361">
        <v>413697900</v>
      </c>
    </row>
    <row r="2400" spans="1:13">
      <c r="A2400" s="360" t="s">
        <v>12779</v>
      </c>
      <c r="B2400" s="360" t="s">
        <v>2415</v>
      </c>
      <c r="C2400" s="360" t="s">
        <v>920</v>
      </c>
      <c r="D2400" s="360">
        <v>4016</v>
      </c>
      <c r="E2400" s="360" t="s">
        <v>1153</v>
      </c>
      <c r="F2400" s="360" t="s">
        <v>552</v>
      </c>
      <c r="G2400" s="360" t="s">
        <v>298</v>
      </c>
      <c r="H2400" s="360" t="s">
        <v>41</v>
      </c>
      <c r="I2400" s="360" t="s">
        <v>318</v>
      </c>
      <c r="J2400" s="360" t="s">
        <v>1142</v>
      </c>
      <c r="K2400" s="360" t="s">
        <v>1171</v>
      </c>
      <c r="L2400" s="360" t="s">
        <v>218</v>
      </c>
      <c r="M2400" s="361">
        <v>362785500</v>
      </c>
    </row>
    <row r="2401" spans="1:13">
      <c r="A2401" s="360" t="s">
        <v>12780</v>
      </c>
      <c r="B2401" s="360" t="s">
        <v>2416</v>
      </c>
      <c r="C2401" s="360" t="s">
        <v>920</v>
      </c>
      <c r="D2401" s="360">
        <v>4016</v>
      </c>
      <c r="E2401" s="360" t="s">
        <v>1153</v>
      </c>
      <c r="F2401" s="360" t="s">
        <v>552</v>
      </c>
      <c r="G2401" s="360" t="s">
        <v>298</v>
      </c>
      <c r="H2401" s="360" t="s">
        <v>41</v>
      </c>
      <c r="I2401" s="360" t="s">
        <v>318</v>
      </c>
      <c r="J2401" s="360" t="s">
        <v>1142</v>
      </c>
      <c r="K2401" s="360" t="s">
        <v>290</v>
      </c>
      <c r="L2401" s="360" t="s">
        <v>218</v>
      </c>
      <c r="M2401" s="361">
        <v>350057400</v>
      </c>
    </row>
    <row r="2402" spans="1:13">
      <c r="A2402" s="360" t="s">
        <v>12781</v>
      </c>
      <c r="B2402" s="360" t="s">
        <v>2417</v>
      </c>
      <c r="C2402" s="360" t="s">
        <v>920</v>
      </c>
      <c r="D2402" s="360">
        <v>4016</v>
      </c>
      <c r="E2402" s="360" t="s">
        <v>1153</v>
      </c>
      <c r="F2402" s="360" t="s">
        <v>552</v>
      </c>
      <c r="G2402" s="360" t="s">
        <v>298</v>
      </c>
      <c r="H2402" s="360" t="s">
        <v>41</v>
      </c>
      <c r="I2402" s="360" t="s">
        <v>318</v>
      </c>
      <c r="J2402" s="360" t="s">
        <v>1142</v>
      </c>
      <c r="K2402" s="360" t="s">
        <v>291</v>
      </c>
      <c r="L2402" s="360" t="s">
        <v>218</v>
      </c>
      <c r="M2402" s="361">
        <v>299121900</v>
      </c>
    </row>
    <row r="2403" spans="1:13">
      <c r="A2403" s="360" t="s">
        <v>12782</v>
      </c>
      <c r="B2403" s="360" t="s">
        <v>2406</v>
      </c>
      <c r="C2403" s="360" t="s">
        <v>920</v>
      </c>
      <c r="D2403" s="360">
        <v>4016</v>
      </c>
      <c r="E2403" s="360" t="s">
        <v>1153</v>
      </c>
      <c r="F2403" s="360" t="s">
        <v>552</v>
      </c>
      <c r="G2403" s="360" t="s">
        <v>298</v>
      </c>
      <c r="H2403" s="360" t="s">
        <v>41</v>
      </c>
      <c r="I2403" s="360" t="s">
        <v>320</v>
      </c>
      <c r="J2403" s="360" t="s">
        <v>1137</v>
      </c>
      <c r="K2403" s="360" t="s">
        <v>1170</v>
      </c>
      <c r="L2403" s="360" t="s">
        <v>34</v>
      </c>
      <c r="M2403" s="361">
        <v>275790900</v>
      </c>
    </row>
    <row r="2404" spans="1:13">
      <c r="A2404" s="360" t="s">
        <v>12783</v>
      </c>
      <c r="B2404" s="360" t="s">
        <v>2407</v>
      </c>
      <c r="C2404" s="360" t="s">
        <v>920</v>
      </c>
      <c r="D2404" s="360">
        <v>4016</v>
      </c>
      <c r="E2404" s="360" t="s">
        <v>1153</v>
      </c>
      <c r="F2404" s="360" t="s">
        <v>552</v>
      </c>
      <c r="G2404" s="360" t="s">
        <v>298</v>
      </c>
      <c r="H2404" s="360" t="s">
        <v>41</v>
      </c>
      <c r="I2404" s="360" t="s">
        <v>320</v>
      </c>
      <c r="J2404" s="360" t="s">
        <v>1137</v>
      </c>
      <c r="K2404" s="360" t="s">
        <v>1171</v>
      </c>
      <c r="L2404" s="360" t="s">
        <v>34</v>
      </c>
      <c r="M2404" s="361">
        <v>241857000</v>
      </c>
    </row>
    <row r="2405" spans="1:13">
      <c r="A2405" s="360" t="s">
        <v>12784</v>
      </c>
      <c r="B2405" s="360" t="s">
        <v>2408</v>
      </c>
      <c r="C2405" s="360" t="s">
        <v>920</v>
      </c>
      <c r="D2405" s="360">
        <v>4016</v>
      </c>
      <c r="E2405" s="360" t="s">
        <v>1153</v>
      </c>
      <c r="F2405" s="360" t="s">
        <v>552</v>
      </c>
      <c r="G2405" s="360" t="s">
        <v>298</v>
      </c>
      <c r="H2405" s="360" t="s">
        <v>41</v>
      </c>
      <c r="I2405" s="360" t="s">
        <v>320</v>
      </c>
      <c r="J2405" s="360" t="s">
        <v>1137</v>
      </c>
      <c r="K2405" s="360" t="s">
        <v>290</v>
      </c>
      <c r="L2405" s="360" t="s">
        <v>34</v>
      </c>
      <c r="M2405" s="361">
        <v>233356200</v>
      </c>
    </row>
    <row r="2406" spans="1:13">
      <c r="A2406" s="360" t="s">
        <v>12785</v>
      </c>
      <c r="B2406" s="360" t="s">
        <v>2409</v>
      </c>
      <c r="C2406" s="360" t="s">
        <v>920</v>
      </c>
      <c r="D2406" s="360">
        <v>4016</v>
      </c>
      <c r="E2406" s="360" t="s">
        <v>1153</v>
      </c>
      <c r="F2406" s="360" t="s">
        <v>552</v>
      </c>
      <c r="G2406" s="360" t="s">
        <v>298</v>
      </c>
      <c r="H2406" s="360" t="s">
        <v>41</v>
      </c>
      <c r="I2406" s="360" t="s">
        <v>320</v>
      </c>
      <c r="J2406" s="360" t="s">
        <v>1137</v>
      </c>
      <c r="K2406" s="360" t="s">
        <v>291</v>
      </c>
      <c r="L2406" s="360" t="s">
        <v>34</v>
      </c>
      <c r="M2406" s="361">
        <v>199422300</v>
      </c>
    </row>
    <row r="2407" spans="1:13">
      <c r="A2407" s="360" t="s">
        <v>12786</v>
      </c>
      <c r="B2407" s="360" t="s">
        <v>2410</v>
      </c>
      <c r="C2407" s="360" t="s">
        <v>920</v>
      </c>
      <c r="D2407" s="360">
        <v>4016</v>
      </c>
      <c r="E2407" s="360" t="s">
        <v>1153</v>
      </c>
      <c r="F2407" s="360" t="s">
        <v>552</v>
      </c>
      <c r="G2407" s="360" t="s">
        <v>298</v>
      </c>
      <c r="H2407" s="360" t="s">
        <v>41</v>
      </c>
      <c r="I2407" s="360" t="s">
        <v>320</v>
      </c>
      <c r="J2407" s="360" t="s">
        <v>1137</v>
      </c>
      <c r="K2407" s="360" t="s">
        <v>1170</v>
      </c>
      <c r="L2407" s="360" t="s">
        <v>32</v>
      </c>
      <c r="M2407" s="361">
        <v>159112800</v>
      </c>
    </row>
    <row r="2408" spans="1:13">
      <c r="A2408" s="360" t="s">
        <v>12787</v>
      </c>
      <c r="B2408" s="360" t="s">
        <v>2411</v>
      </c>
      <c r="C2408" s="360" t="s">
        <v>920</v>
      </c>
      <c r="D2408" s="360">
        <v>4016</v>
      </c>
      <c r="E2408" s="360" t="s">
        <v>1153</v>
      </c>
      <c r="F2408" s="360" t="s">
        <v>552</v>
      </c>
      <c r="G2408" s="360" t="s">
        <v>298</v>
      </c>
      <c r="H2408" s="360" t="s">
        <v>41</v>
      </c>
      <c r="I2408" s="360" t="s">
        <v>320</v>
      </c>
      <c r="J2408" s="360" t="s">
        <v>1137</v>
      </c>
      <c r="K2408" s="360" t="s">
        <v>1171</v>
      </c>
      <c r="L2408" s="360" t="s">
        <v>32</v>
      </c>
      <c r="M2408" s="361">
        <v>137907000</v>
      </c>
    </row>
    <row r="2409" spans="1:13">
      <c r="A2409" s="360" t="s">
        <v>12788</v>
      </c>
      <c r="B2409" s="360" t="s">
        <v>2412</v>
      </c>
      <c r="C2409" s="360" t="s">
        <v>920</v>
      </c>
      <c r="D2409" s="360">
        <v>4016</v>
      </c>
      <c r="E2409" s="360" t="s">
        <v>1153</v>
      </c>
      <c r="F2409" s="360" t="s">
        <v>552</v>
      </c>
      <c r="G2409" s="360" t="s">
        <v>298</v>
      </c>
      <c r="H2409" s="360" t="s">
        <v>41</v>
      </c>
      <c r="I2409" s="360" t="s">
        <v>320</v>
      </c>
      <c r="J2409" s="360" t="s">
        <v>1137</v>
      </c>
      <c r="K2409" s="360" t="s">
        <v>290</v>
      </c>
      <c r="L2409" s="360" t="s">
        <v>32</v>
      </c>
      <c r="M2409" s="361">
        <v>137907000</v>
      </c>
    </row>
    <row r="2410" spans="1:13">
      <c r="A2410" s="360" t="s">
        <v>12789</v>
      </c>
      <c r="B2410" s="360" t="s">
        <v>2413</v>
      </c>
      <c r="C2410" s="360" t="s">
        <v>920</v>
      </c>
      <c r="D2410" s="360">
        <v>4016</v>
      </c>
      <c r="E2410" s="360" t="s">
        <v>1153</v>
      </c>
      <c r="F2410" s="360" t="s">
        <v>552</v>
      </c>
      <c r="G2410" s="360" t="s">
        <v>298</v>
      </c>
      <c r="H2410" s="360" t="s">
        <v>41</v>
      </c>
      <c r="I2410" s="360" t="s">
        <v>320</v>
      </c>
      <c r="J2410" s="360" t="s">
        <v>1137</v>
      </c>
      <c r="K2410" s="360" t="s">
        <v>291</v>
      </c>
      <c r="L2410" s="360" t="s">
        <v>32</v>
      </c>
      <c r="M2410" s="361">
        <v>116678100</v>
      </c>
    </row>
    <row r="2411" spans="1:13">
      <c r="A2411" s="360" t="s">
        <v>12790</v>
      </c>
      <c r="B2411" s="360" t="s">
        <v>2414</v>
      </c>
      <c r="C2411" s="360" t="s">
        <v>920</v>
      </c>
      <c r="D2411" s="360">
        <v>4016</v>
      </c>
      <c r="E2411" s="360" t="s">
        <v>1153</v>
      </c>
      <c r="F2411" s="360" t="s">
        <v>552</v>
      </c>
      <c r="G2411" s="360" t="s">
        <v>298</v>
      </c>
      <c r="H2411" s="360" t="s">
        <v>41</v>
      </c>
      <c r="I2411" s="360" t="s">
        <v>320</v>
      </c>
      <c r="J2411" s="360" t="s">
        <v>1137</v>
      </c>
      <c r="K2411" s="360" t="s">
        <v>1170</v>
      </c>
      <c r="L2411" s="360" t="s">
        <v>218</v>
      </c>
      <c r="M2411" s="361">
        <v>413697900</v>
      </c>
    </row>
    <row r="2412" spans="1:13">
      <c r="A2412" s="360" t="s">
        <v>12791</v>
      </c>
      <c r="B2412" s="360" t="s">
        <v>2415</v>
      </c>
      <c r="C2412" s="360" t="s">
        <v>920</v>
      </c>
      <c r="D2412" s="360">
        <v>4016</v>
      </c>
      <c r="E2412" s="360" t="s">
        <v>1153</v>
      </c>
      <c r="F2412" s="360" t="s">
        <v>552</v>
      </c>
      <c r="G2412" s="360" t="s">
        <v>298</v>
      </c>
      <c r="H2412" s="360" t="s">
        <v>41</v>
      </c>
      <c r="I2412" s="360" t="s">
        <v>320</v>
      </c>
      <c r="J2412" s="360" t="s">
        <v>1137</v>
      </c>
      <c r="K2412" s="360" t="s">
        <v>1171</v>
      </c>
      <c r="L2412" s="360" t="s">
        <v>218</v>
      </c>
      <c r="M2412" s="361">
        <v>362785500</v>
      </c>
    </row>
    <row r="2413" spans="1:13">
      <c r="A2413" s="360" t="s">
        <v>12792</v>
      </c>
      <c r="B2413" s="360" t="s">
        <v>2416</v>
      </c>
      <c r="C2413" s="360" t="s">
        <v>920</v>
      </c>
      <c r="D2413" s="360">
        <v>4016</v>
      </c>
      <c r="E2413" s="360" t="s">
        <v>1153</v>
      </c>
      <c r="F2413" s="360" t="s">
        <v>552</v>
      </c>
      <c r="G2413" s="360" t="s">
        <v>298</v>
      </c>
      <c r="H2413" s="360" t="s">
        <v>41</v>
      </c>
      <c r="I2413" s="360" t="s">
        <v>320</v>
      </c>
      <c r="J2413" s="360" t="s">
        <v>1137</v>
      </c>
      <c r="K2413" s="360" t="s">
        <v>290</v>
      </c>
      <c r="L2413" s="360" t="s">
        <v>218</v>
      </c>
      <c r="M2413" s="361">
        <v>350057400</v>
      </c>
    </row>
    <row r="2414" spans="1:13">
      <c r="A2414" s="360" t="s">
        <v>12793</v>
      </c>
      <c r="B2414" s="360" t="s">
        <v>2417</v>
      </c>
      <c r="C2414" s="360" t="s">
        <v>920</v>
      </c>
      <c r="D2414" s="360">
        <v>4016</v>
      </c>
      <c r="E2414" s="360" t="s">
        <v>1153</v>
      </c>
      <c r="F2414" s="360" t="s">
        <v>552</v>
      </c>
      <c r="G2414" s="360" t="s">
        <v>298</v>
      </c>
      <c r="H2414" s="360" t="s">
        <v>41</v>
      </c>
      <c r="I2414" s="360" t="s">
        <v>320</v>
      </c>
      <c r="J2414" s="360" t="s">
        <v>1137</v>
      </c>
      <c r="K2414" s="360" t="s">
        <v>291</v>
      </c>
      <c r="L2414" s="360" t="s">
        <v>218</v>
      </c>
      <c r="M2414" s="361">
        <v>299121900</v>
      </c>
    </row>
    <row r="2415" spans="1:13">
      <c r="A2415" s="360" t="s">
        <v>12794</v>
      </c>
      <c r="B2415" s="360" t="s">
        <v>2406</v>
      </c>
      <c r="C2415" s="360" t="s">
        <v>920</v>
      </c>
      <c r="D2415" s="360">
        <v>4016</v>
      </c>
      <c r="E2415" s="360" t="s">
        <v>1153</v>
      </c>
      <c r="F2415" s="360" t="s">
        <v>552</v>
      </c>
      <c r="G2415" s="360" t="s">
        <v>298</v>
      </c>
      <c r="H2415" s="360" t="s">
        <v>41</v>
      </c>
      <c r="I2415" s="360" t="s">
        <v>322</v>
      </c>
      <c r="J2415" s="360" t="s">
        <v>1136</v>
      </c>
      <c r="K2415" s="360" t="s">
        <v>1170</v>
      </c>
      <c r="L2415" s="360" t="s">
        <v>34</v>
      </c>
      <c r="M2415" s="361">
        <v>275790900</v>
      </c>
    </row>
    <row r="2416" spans="1:13">
      <c r="A2416" s="360" t="s">
        <v>12795</v>
      </c>
      <c r="B2416" s="360" t="s">
        <v>2407</v>
      </c>
      <c r="C2416" s="360" t="s">
        <v>920</v>
      </c>
      <c r="D2416" s="360">
        <v>4016</v>
      </c>
      <c r="E2416" s="360" t="s">
        <v>1153</v>
      </c>
      <c r="F2416" s="360" t="s">
        <v>552</v>
      </c>
      <c r="G2416" s="360" t="s">
        <v>298</v>
      </c>
      <c r="H2416" s="360" t="s">
        <v>41</v>
      </c>
      <c r="I2416" s="360" t="s">
        <v>322</v>
      </c>
      <c r="J2416" s="360" t="s">
        <v>1136</v>
      </c>
      <c r="K2416" s="360" t="s">
        <v>1171</v>
      </c>
      <c r="L2416" s="360" t="s">
        <v>34</v>
      </c>
      <c r="M2416" s="361">
        <v>241857000</v>
      </c>
    </row>
    <row r="2417" spans="1:13">
      <c r="A2417" s="360" t="s">
        <v>12796</v>
      </c>
      <c r="B2417" s="360" t="s">
        <v>2408</v>
      </c>
      <c r="C2417" s="360" t="s">
        <v>920</v>
      </c>
      <c r="D2417" s="360">
        <v>4016</v>
      </c>
      <c r="E2417" s="360" t="s">
        <v>1153</v>
      </c>
      <c r="F2417" s="360" t="s">
        <v>552</v>
      </c>
      <c r="G2417" s="360" t="s">
        <v>298</v>
      </c>
      <c r="H2417" s="360" t="s">
        <v>41</v>
      </c>
      <c r="I2417" s="360" t="s">
        <v>322</v>
      </c>
      <c r="J2417" s="360" t="s">
        <v>1136</v>
      </c>
      <c r="K2417" s="360" t="s">
        <v>290</v>
      </c>
      <c r="L2417" s="360" t="s">
        <v>34</v>
      </c>
      <c r="M2417" s="361">
        <v>233356200</v>
      </c>
    </row>
    <row r="2418" spans="1:13">
      <c r="A2418" s="360" t="s">
        <v>12797</v>
      </c>
      <c r="B2418" s="360" t="s">
        <v>2409</v>
      </c>
      <c r="C2418" s="360" t="s">
        <v>920</v>
      </c>
      <c r="D2418" s="360">
        <v>4016</v>
      </c>
      <c r="E2418" s="360" t="s">
        <v>1153</v>
      </c>
      <c r="F2418" s="360" t="s">
        <v>552</v>
      </c>
      <c r="G2418" s="360" t="s">
        <v>298</v>
      </c>
      <c r="H2418" s="360" t="s">
        <v>41</v>
      </c>
      <c r="I2418" s="360" t="s">
        <v>322</v>
      </c>
      <c r="J2418" s="360" t="s">
        <v>1136</v>
      </c>
      <c r="K2418" s="360" t="s">
        <v>291</v>
      </c>
      <c r="L2418" s="360" t="s">
        <v>34</v>
      </c>
      <c r="M2418" s="361">
        <v>199422300</v>
      </c>
    </row>
    <row r="2419" spans="1:13">
      <c r="A2419" s="360" t="s">
        <v>12798</v>
      </c>
      <c r="B2419" s="360" t="s">
        <v>2410</v>
      </c>
      <c r="C2419" s="360" t="s">
        <v>920</v>
      </c>
      <c r="D2419" s="360">
        <v>4016</v>
      </c>
      <c r="E2419" s="360" t="s">
        <v>1153</v>
      </c>
      <c r="F2419" s="360" t="s">
        <v>552</v>
      </c>
      <c r="G2419" s="360" t="s">
        <v>298</v>
      </c>
      <c r="H2419" s="360" t="s">
        <v>41</v>
      </c>
      <c r="I2419" s="360" t="s">
        <v>322</v>
      </c>
      <c r="J2419" s="360" t="s">
        <v>1136</v>
      </c>
      <c r="K2419" s="360" t="s">
        <v>1170</v>
      </c>
      <c r="L2419" s="360" t="s">
        <v>32</v>
      </c>
      <c r="M2419" s="361">
        <v>159112800</v>
      </c>
    </row>
    <row r="2420" spans="1:13">
      <c r="A2420" s="360" t="s">
        <v>12799</v>
      </c>
      <c r="B2420" s="360" t="s">
        <v>2411</v>
      </c>
      <c r="C2420" s="360" t="s">
        <v>920</v>
      </c>
      <c r="D2420" s="360">
        <v>4016</v>
      </c>
      <c r="E2420" s="360" t="s">
        <v>1153</v>
      </c>
      <c r="F2420" s="360" t="s">
        <v>552</v>
      </c>
      <c r="G2420" s="360" t="s">
        <v>298</v>
      </c>
      <c r="H2420" s="360" t="s">
        <v>41</v>
      </c>
      <c r="I2420" s="360" t="s">
        <v>322</v>
      </c>
      <c r="J2420" s="360" t="s">
        <v>1136</v>
      </c>
      <c r="K2420" s="360" t="s">
        <v>1171</v>
      </c>
      <c r="L2420" s="360" t="s">
        <v>32</v>
      </c>
      <c r="M2420" s="361">
        <v>137907000</v>
      </c>
    </row>
    <row r="2421" spans="1:13">
      <c r="A2421" s="360" t="s">
        <v>12800</v>
      </c>
      <c r="B2421" s="360" t="s">
        <v>2412</v>
      </c>
      <c r="C2421" s="360" t="s">
        <v>920</v>
      </c>
      <c r="D2421" s="360">
        <v>4016</v>
      </c>
      <c r="E2421" s="360" t="s">
        <v>1153</v>
      </c>
      <c r="F2421" s="360" t="s">
        <v>552</v>
      </c>
      <c r="G2421" s="360" t="s">
        <v>298</v>
      </c>
      <c r="H2421" s="360" t="s">
        <v>41</v>
      </c>
      <c r="I2421" s="360" t="s">
        <v>322</v>
      </c>
      <c r="J2421" s="360" t="s">
        <v>1136</v>
      </c>
      <c r="K2421" s="360" t="s">
        <v>290</v>
      </c>
      <c r="L2421" s="360" t="s">
        <v>32</v>
      </c>
      <c r="M2421" s="361">
        <v>137907000</v>
      </c>
    </row>
    <row r="2422" spans="1:13">
      <c r="A2422" s="360" t="s">
        <v>12801</v>
      </c>
      <c r="B2422" s="360" t="s">
        <v>2413</v>
      </c>
      <c r="C2422" s="360" t="s">
        <v>920</v>
      </c>
      <c r="D2422" s="360">
        <v>4016</v>
      </c>
      <c r="E2422" s="360" t="s">
        <v>1153</v>
      </c>
      <c r="F2422" s="360" t="s">
        <v>552</v>
      </c>
      <c r="G2422" s="360" t="s">
        <v>298</v>
      </c>
      <c r="H2422" s="360" t="s">
        <v>41</v>
      </c>
      <c r="I2422" s="360" t="s">
        <v>322</v>
      </c>
      <c r="J2422" s="360" t="s">
        <v>1136</v>
      </c>
      <c r="K2422" s="360" t="s">
        <v>291</v>
      </c>
      <c r="L2422" s="360" t="s">
        <v>32</v>
      </c>
      <c r="M2422" s="361">
        <v>116678100</v>
      </c>
    </row>
    <row r="2423" spans="1:13">
      <c r="A2423" s="360" t="s">
        <v>12802</v>
      </c>
      <c r="B2423" s="360" t="s">
        <v>2414</v>
      </c>
      <c r="C2423" s="360" t="s">
        <v>920</v>
      </c>
      <c r="D2423" s="360">
        <v>4016</v>
      </c>
      <c r="E2423" s="360" t="s">
        <v>1153</v>
      </c>
      <c r="F2423" s="360" t="s">
        <v>552</v>
      </c>
      <c r="G2423" s="360" t="s">
        <v>298</v>
      </c>
      <c r="H2423" s="360" t="s">
        <v>41</v>
      </c>
      <c r="I2423" s="360" t="s">
        <v>322</v>
      </c>
      <c r="J2423" s="360" t="s">
        <v>1136</v>
      </c>
      <c r="K2423" s="360" t="s">
        <v>1170</v>
      </c>
      <c r="L2423" s="360" t="s">
        <v>218</v>
      </c>
      <c r="M2423" s="361">
        <v>413697900</v>
      </c>
    </row>
    <row r="2424" spans="1:13">
      <c r="A2424" s="360" t="s">
        <v>12803</v>
      </c>
      <c r="B2424" s="360" t="s">
        <v>2415</v>
      </c>
      <c r="C2424" s="360" t="s">
        <v>920</v>
      </c>
      <c r="D2424" s="360">
        <v>4016</v>
      </c>
      <c r="E2424" s="360" t="s">
        <v>1153</v>
      </c>
      <c r="F2424" s="360" t="s">
        <v>552</v>
      </c>
      <c r="G2424" s="360" t="s">
        <v>298</v>
      </c>
      <c r="H2424" s="360" t="s">
        <v>41</v>
      </c>
      <c r="I2424" s="360" t="s">
        <v>322</v>
      </c>
      <c r="J2424" s="360" t="s">
        <v>1136</v>
      </c>
      <c r="K2424" s="360" t="s">
        <v>1171</v>
      </c>
      <c r="L2424" s="360" t="s">
        <v>218</v>
      </c>
      <c r="M2424" s="361">
        <v>362785500</v>
      </c>
    </row>
    <row r="2425" spans="1:13">
      <c r="A2425" s="360" t="s">
        <v>12804</v>
      </c>
      <c r="B2425" s="360" t="s">
        <v>2416</v>
      </c>
      <c r="C2425" s="360" t="s">
        <v>920</v>
      </c>
      <c r="D2425" s="360">
        <v>4016</v>
      </c>
      <c r="E2425" s="360" t="s">
        <v>1153</v>
      </c>
      <c r="F2425" s="360" t="s">
        <v>552</v>
      </c>
      <c r="G2425" s="360" t="s">
        <v>298</v>
      </c>
      <c r="H2425" s="360" t="s">
        <v>41</v>
      </c>
      <c r="I2425" s="360" t="s">
        <v>322</v>
      </c>
      <c r="J2425" s="360" t="s">
        <v>1136</v>
      </c>
      <c r="K2425" s="360" t="s">
        <v>290</v>
      </c>
      <c r="L2425" s="360" t="s">
        <v>218</v>
      </c>
      <c r="M2425" s="361">
        <v>350057400</v>
      </c>
    </row>
    <row r="2426" spans="1:13">
      <c r="A2426" s="360" t="s">
        <v>12805</v>
      </c>
      <c r="B2426" s="360" t="s">
        <v>2417</v>
      </c>
      <c r="C2426" s="360" t="s">
        <v>920</v>
      </c>
      <c r="D2426" s="360">
        <v>4016</v>
      </c>
      <c r="E2426" s="360" t="s">
        <v>1153</v>
      </c>
      <c r="F2426" s="360" t="s">
        <v>552</v>
      </c>
      <c r="G2426" s="360" t="s">
        <v>298</v>
      </c>
      <c r="H2426" s="360" t="s">
        <v>41</v>
      </c>
      <c r="I2426" s="360" t="s">
        <v>322</v>
      </c>
      <c r="J2426" s="360" t="s">
        <v>1136</v>
      </c>
      <c r="K2426" s="360" t="s">
        <v>291</v>
      </c>
      <c r="L2426" s="360" t="s">
        <v>218</v>
      </c>
      <c r="M2426" s="361">
        <v>299121900</v>
      </c>
    </row>
    <row r="2427" spans="1:13">
      <c r="A2427" s="360" t="s">
        <v>12806</v>
      </c>
      <c r="B2427" s="360" t="s">
        <v>2406</v>
      </c>
      <c r="C2427" s="360" t="s">
        <v>920</v>
      </c>
      <c r="D2427" s="360">
        <v>4016</v>
      </c>
      <c r="E2427" s="360" t="s">
        <v>1153</v>
      </c>
      <c r="F2427" s="360" t="s">
        <v>552</v>
      </c>
      <c r="G2427" s="360" t="s">
        <v>298</v>
      </c>
      <c r="H2427" s="360" t="s">
        <v>41</v>
      </c>
      <c r="I2427" s="360" t="s">
        <v>324</v>
      </c>
      <c r="J2427" s="360" t="s">
        <v>1133</v>
      </c>
      <c r="K2427" s="360" t="s">
        <v>1170</v>
      </c>
      <c r="L2427" s="360" t="s">
        <v>34</v>
      </c>
      <c r="M2427" s="361">
        <v>275790900</v>
      </c>
    </row>
    <row r="2428" spans="1:13">
      <c r="A2428" s="360" t="s">
        <v>12807</v>
      </c>
      <c r="B2428" s="360" t="s">
        <v>2407</v>
      </c>
      <c r="C2428" s="360" t="s">
        <v>920</v>
      </c>
      <c r="D2428" s="360">
        <v>4016</v>
      </c>
      <c r="E2428" s="360" t="s">
        <v>1153</v>
      </c>
      <c r="F2428" s="360" t="s">
        <v>552</v>
      </c>
      <c r="G2428" s="360" t="s">
        <v>298</v>
      </c>
      <c r="H2428" s="360" t="s">
        <v>41</v>
      </c>
      <c r="I2428" s="360" t="s">
        <v>324</v>
      </c>
      <c r="J2428" s="360" t="s">
        <v>1133</v>
      </c>
      <c r="K2428" s="360" t="s">
        <v>1171</v>
      </c>
      <c r="L2428" s="360" t="s">
        <v>34</v>
      </c>
      <c r="M2428" s="361">
        <v>241857000</v>
      </c>
    </row>
    <row r="2429" spans="1:13">
      <c r="A2429" s="360" t="s">
        <v>12808</v>
      </c>
      <c r="B2429" s="360" t="s">
        <v>2408</v>
      </c>
      <c r="C2429" s="360" t="s">
        <v>920</v>
      </c>
      <c r="D2429" s="360">
        <v>4016</v>
      </c>
      <c r="E2429" s="360" t="s">
        <v>1153</v>
      </c>
      <c r="F2429" s="360" t="s">
        <v>552</v>
      </c>
      <c r="G2429" s="360" t="s">
        <v>298</v>
      </c>
      <c r="H2429" s="360" t="s">
        <v>41</v>
      </c>
      <c r="I2429" s="360" t="s">
        <v>324</v>
      </c>
      <c r="J2429" s="360" t="s">
        <v>1133</v>
      </c>
      <c r="K2429" s="360" t="s">
        <v>290</v>
      </c>
      <c r="L2429" s="360" t="s">
        <v>34</v>
      </c>
      <c r="M2429" s="361">
        <v>233356200</v>
      </c>
    </row>
    <row r="2430" spans="1:13">
      <c r="A2430" s="360" t="s">
        <v>12809</v>
      </c>
      <c r="B2430" s="360" t="s">
        <v>2409</v>
      </c>
      <c r="C2430" s="360" t="s">
        <v>920</v>
      </c>
      <c r="D2430" s="360">
        <v>4016</v>
      </c>
      <c r="E2430" s="360" t="s">
        <v>1153</v>
      </c>
      <c r="F2430" s="360" t="s">
        <v>552</v>
      </c>
      <c r="G2430" s="360" t="s">
        <v>298</v>
      </c>
      <c r="H2430" s="360" t="s">
        <v>41</v>
      </c>
      <c r="I2430" s="360" t="s">
        <v>324</v>
      </c>
      <c r="J2430" s="360" t="s">
        <v>1133</v>
      </c>
      <c r="K2430" s="360" t="s">
        <v>291</v>
      </c>
      <c r="L2430" s="360" t="s">
        <v>34</v>
      </c>
      <c r="M2430" s="361">
        <v>199422300</v>
      </c>
    </row>
    <row r="2431" spans="1:13">
      <c r="A2431" s="360" t="s">
        <v>12810</v>
      </c>
      <c r="B2431" s="360" t="s">
        <v>2410</v>
      </c>
      <c r="C2431" s="360" t="s">
        <v>920</v>
      </c>
      <c r="D2431" s="360">
        <v>4016</v>
      </c>
      <c r="E2431" s="360" t="s">
        <v>1153</v>
      </c>
      <c r="F2431" s="360" t="s">
        <v>552</v>
      </c>
      <c r="G2431" s="360" t="s">
        <v>298</v>
      </c>
      <c r="H2431" s="360" t="s">
        <v>41</v>
      </c>
      <c r="I2431" s="360" t="s">
        <v>324</v>
      </c>
      <c r="J2431" s="360" t="s">
        <v>1133</v>
      </c>
      <c r="K2431" s="360" t="s">
        <v>1170</v>
      </c>
      <c r="L2431" s="360" t="s">
        <v>32</v>
      </c>
      <c r="M2431" s="361">
        <v>159112800</v>
      </c>
    </row>
    <row r="2432" spans="1:13">
      <c r="A2432" s="360" t="s">
        <v>12811</v>
      </c>
      <c r="B2432" s="360" t="s">
        <v>2411</v>
      </c>
      <c r="C2432" s="360" t="s">
        <v>920</v>
      </c>
      <c r="D2432" s="360">
        <v>4016</v>
      </c>
      <c r="E2432" s="360" t="s">
        <v>1153</v>
      </c>
      <c r="F2432" s="360" t="s">
        <v>552</v>
      </c>
      <c r="G2432" s="360" t="s">
        <v>298</v>
      </c>
      <c r="H2432" s="360" t="s">
        <v>41</v>
      </c>
      <c r="I2432" s="360" t="s">
        <v>324</v>
      </c>
      <c r="J2432" s="360" t="s">
        <v>1133</v>
      </c>
      <c r="K2432" s="360" t="s">
        <v>1171</v>
      </c>
      <c r="L2432" s="360" t="s">
        <v>32</v>
      </c>
      <c r="M2432" s="361">
        <v>137907000</v>
      </c>
    </row>
    <row r="2433" spans="1:13">
      <c r="A2433" s="360" t="s">
        <v>12812</v>
      </c>
      <c r="B2433" s="360" t="s">
        <v>2412</v>
      </c>
      <c r="C2433" s="360" t="s">
        <v>920</v>
      </c>
      <c r="D2433" s="360">
        <v>4016</v>
      </c>
      <c r="E2433" s="360" t="s">
        <v>1153</v>
      </c>
      <c r="F2433" s="360" t="s">
        <v>552</v>
      </c>
      <c r="G2433" s="360" t="s">
        <v>298</v>
      </c>
      <c r="H2433" s="360" t="s">
        <v>41</v>
      </c>
      <c r="I2433" s="360" t="s">
        <v>324</v>
      </c>
      <c r="J2433" s="360" t="s">
        <v>1133</v>
      </c>
      <c r="K2433" s="360" t="s">
        <v>290</v>
      </c>
      <c r="L2433" s="360" t="s">
        <v>32</v>
      </c>
      <c r="M2433" s="361">
        <v>137907000</v>
      </c>
    </row>
    <row r="2434" spans="1:13">
      <c r="A2434" s="360" t="s">
        <v>12813</v>
      </c>
      <c r="B2434" s="360" t="s">
        <v>2413</v>
      </c>
      <c r="C2434" s="360" t="s">
        <v>920</v>
      </c>
      <c r="D2434" s="360">
        <v>4016</v>
      </c>
      <c r="E2434" s="360" t="s">
        <v>1153</v>
      </c>
      <c r="F2434" s="360" t="s">
        <v>552</v>
      </c>
      <c r="G2434" s="360" t="s">
        <v>298</v>
      </c>
      <c r="H2434" s="360" t="s">
        <v>41</v>
      </c>
      <c r="I2434" s="360" t="s">
        <v>324</v>
      </c>
      <c r="J2434" s="360" t="s">
        <v>1133</v>
      </c>
      <c r="K2434" s="360" t="s">
        <v>291</v>
      </c>
      <c r="L2434" s="360" t="s">
        <v>32</v>
      </c>
      <c r="M2434" s="361">
        <v>116678100</v>
      </c>
    </row>
    <row r="2435" spans="1:13">
      <c r="A2435" s="360" t="s">
        <v>12814</v>
      </c>
      <c r="B2435" s="360" t="s">
        <v>2414</v>
      </c>
      <c r="C2435" s="360" t="s">
        <v>920</v>
      </c>
      <c r="D2435" s="360">
        <v>4016</v>
      </c>
      <c r="E2435" s="360" t="s">
        <v>1153</v>
      </c>
      <c r="F2435" s="360" t="s">
        <v>552</v>
      </c>
      <c r="G2435" s="360" t="s">
        <v>298</v>
      </c>
      <c r="H2435" s="360" t="s">
        <v>41</v>
      </c>
      <c r="I2435" s="360" t="s">
        <v>324</v>
      </c>
      <c r="J2435" s="360" t="s">
        <v>1133</v>
      </c>
      <c r="K2435" s="360" t="s">
        <v>1170</v>
      </c>
      <c r="L2435" s="360" t="s">
        <v>218</v>
      </c>
      <c r="M2435" s="361">
        <v>413697900</v>
      </c>
    </row>
    <row r="2436" spans="1:13">
      <c r="A2436" s="360" t="s">
        <v>12815</v>
      </c>
      <c r="B2436" s="360" t="s">
        <v>2415</v>
      </c>
      <c r="C2436" s="360" t="s">
        <v>920</v>
      </c>
      <c r="D2436" s="360">
        <v>4016</v>
      </c>
      <c r="E2436" s="360" t="s">
        <v>1153</v>
      </c>
      <c r="F2436" s="360" t="s">
        <v>552</v>
      </c>
      <c r="G2436" s="360" t="s">
        <v>298</v>
      </c>
      <c r="H2436" s="360" t="s">
        <v>41</v>
      </c>
      <c r="I2436" s="360" t="s">
        <v>324</v>
      </c>
      <c r="J2436" s="360" t="s">
        <v>1133</v>
      </c>
      <c r="K2436" s="360" t="s">
        <v>1171</v>
      </c>
      <c r="L2436" s="360" t="s">
        <v>218</v>
      </c>
      <c r="M2436" s="361">
        <v>362785500</v>
      </c>
    </row>
    <row r="2437" spans="1:13">
      <c r="A2437" s="360" t="s">
        <v>12816</v>
      </c>
      <c r="B2437" s="360" t="s">
        <v>2416</v>
      </c>
      <c r="C2437" s="360" t="s">
        <v>920</v>
      </c>
      <c r="D2437" s="360">
        <v>4016</v>
      </c>
      <c r="E2437" s="360" t="s">
        <v>1153</v>
      </c>
      <c r="F2437" s="360" t="s">
        <v>552</v>
      </c>
      <c r="G2437" s="360" t="s">
        <v>298</v>
      </c>
      <c r="H2437" s="360" t="s">
        <v>41</v>
      </c>
      <c r="I2437" s="360" t="s">
        <v>324</v>
      </c>
      <c r="J2437" s="360" t="s">
        <v>1133</v>
      </c>
      <c r="K2437" s="360" t="s">
        <v>290</v>
      </c>
      <c r="L2437" s="360" t="s">
        <v>218</v>
      </c>
      <c r="M2437" s="361">
        <v>350057400</v>
      </c>
    </row>
    <row r="2438" spans="1:13">
      <c r="A2438" s="360" t="s">
        <v>12817</v>
      </c>
      <c r="B2438" s="360" t="s">
        <v>2417</v>
      </c>
      <c r="C2438" s="360" t="s">
        <v>920</v>
      </c>
      <c r="D2438" s="360">
        <v>4016</v>
      </c>
      <c r="E2438" s="360" t="s">
        <v>1153</v>
      </c>
      <c r="F2438" s="360" t="s">
        <v>552</v>
      </c>
      <c r="G2438" s="360" t="s">
        <v>298</v>
      </c>
      <c r="H2438" s="360" t="s">
        <v>41</v>
      </c>
      <c r="I2438" s="360" t="s">
        <v>324</v>
      </c>
      <c r="J2438" s="360" t="s">
        <v>1133</v>
      </c>
      <c r="K2438" s="360" t="s">
        <v>291</v>
      </c>
      <c r="L2438" s="360" t="s">
        <v>218</v>
      </c>
      <c r="M2438" s="361">
        <v>299121900</v>
      </c>
    </row>
    <row r="2439" spans="1:13">
      <c r="A2439" s="360" t="s">
        <v>12818</v>
      </c>
      <c r="B2439" s="360" t="s">
        <v>2406</v>
      </c>
      <c r="C2439" s="360" t="s">
        <v>920</v>
      </c>
      <c r="D2439" s="360">
        <v>4016</v>
      </c>
      <c r="E2439" s="360" t="s">
        <v>1153</v>
      </c>
      <c r="F2439" s="360" t="s">
        <v>552</v>
      </c>
      <c r="G2439" s="360" t="s">
        <v>298</v>
      </c>
      <c r="H2439" s="360" t="s">
        <v>41</v>
      </c>
      <c r="I2439" s="360" t="s">
        <v>42</v>
      </c>
      <c r="J2439" s="360" t="s">
        <v>1138</v>
      </c>
      <c r="K2439" s="360" t="s">
        <v>1170</v>
      </c>
      <c r="L2439" s="360" t="s">
        <v>34</v>
      </c>
      <c r="M2439" s="361">
        <v>275790900</v>
      </c>
    </row>
    <row r="2440" spans="1:13">
      <c r="A2440" s="360" t="s">
        <v>12819</v>
      </c>
      <c r="B2440" s="360" t="s">
        <v>2407</v>
      </c>
      <c r="C2440" s="360" t="s">
        <v>920</v>
      </c>
      <c r="D2440" s="360">
        <v>4016</v>
      </c>
      <c r="E2440" s="360" t="s">
        <v>1153</v>
      </c>
      <c r="F2440" s="360" t="s">
        <v>552</v>
      </c>
      <c r="G2440" s="360" t="s">
        <v>298</v>
      </c>
      <c r="H2440" s="360" t="s">
        <v>41</v>
      </c>
      <c r="I2440" s="360" t="s">
        <v>42</v>
      </c>
      <c r="J2440" s="360" t="s">
        <v>1138</v>
      </c>
      <c r="K2440" s="360" t="s">
        <v>1171</v>
      </c>
      <c r="L2440" s="360" t="s">
        <v>34</v>
      </c>
      <c r="M2440" s="361">
        <v>241857000</v>
      </c>
    </row>
    <row r="2441" spans="1:13">
      <c r="A2441" s="360" t="s">
        <v>12820</v>
      </c>
      <c r="B2441" s="360" t="s">
        <v>2408</v>
      </c>
      <c r="C2441" s="360" t="s">
        <v>920</v>
      </c>
      <c r="D2441" s="360">
        <v>4016</v>
      </c>
      <c r="E2441" s="360" t="s">
        <v>1153</v>
      </c>
      <c r="F2441" s="360" t="s">
        <v>552</v>
      </c>
      <c r="G2441" s="360" t="s">
        <v>298</v>
      </c>
      <c r="H2441" s="360" t="s">
        <v>41</v>
      </c>
      <c r="I2441" s="360" t="s">
        <v>42</v>
      </c>
      <c r="J2441" s="360" t="s">
        <v>1138</v>
      </c>
      <c r="K2441" s="360" t="s">
        <v>290</v>
      </c>
      <c r="L2441" s="360" t="s">
        <v>34</v>
      </c>
      <c r="M2441" s="361">
        <v>233356200</v>
      </c>
    </row>
    <row r="2442" spans="1:13">
      <c r="A2442" s="360" t="s">
        <v>12821</v>
      </c>
      <c r="B2442" s="360" t="s">
        <v>2409</v>
      </c>
      <c r="C2442" s="360" t="s">
        <v>920</v>
      </c>
      <c r="D2442" s="360">
        <v>4016</v>
      </c>
      <c r="E2442" s="360" t="s">
        <v>1153</v>
      </c>
      <c r="F2442" s="360" t="s">
        <v>552</v>
      </c>
      <c r="G2442" s="360" t="s">
        <v>298</v>
      </c>
      <c r="H2442" s="360" t="s">
        <v>41</v>
      </c>
      <c r="I2442" s="360" t="s">
        <v>42</v>
      </c>
      <c r="J2442" s="360" t="s">
        <v>1138</v>
      </c>
      <c r="K2442" s="360" t="s">
        <v>291</v>
      </c>
      <c r="L2442" s="360" t="s">
        <v>34</v>
      </c>
      <c r="M2442" s="361">
        <v>199422300</v>
      </c>
    </row>
    <row r="2443" spans="1:13">
      <c r="A2443" s="360" t="s">
        <v>12822</v>
      </c>
      <c r="B2443" s="360" t="s">
        <v>2410</v>
      </c>
      <c r="C2443" s="360" t="s">
        <v>920</v>
      </c>
      <c r="D2443" s="360">
        <v>4016</v>
      </c>
      <c r="E2443" s="360" t="s">
        <v>1153</v>
      </c>
      <c r="F2443" s="360" t="s">
        <v>552</v>
      </c>
      <c r="G2443" s="360" t="s">
        <v>298</v>
      </c>
      <c r="H2443" s="360" t="s">
        <v>41</v>
      </c>
      <c r="I2443" s="360" t="s">
        <v>42</v>
      </c>
      <c r="J2443" s="360" t="s">
        <v>1138</v>
      </c>
      <c r="K2443" s="360" t="s">
        <v>1170</v>
      </c>
      <c r="L2443" s="360" t="s">
        <v>32</v>
      </c>
      <c r="M2443" s="361">
        <v>159112800</v>
      </c>
    </row>
    <row r="2444" spans="1:13">
      <c r="A2444" s="360" t="s">
        <v>12823</v>
      </c>
      <c r="B2444" s="360" t="s">
        <v>2411</v>
      </c>
      <c r="C2444" s="360" t="s">
        <v>920</v>
      </c>
      <c r="D2444" s="360">
        <v>4016</v>
      </c>
      <c r="E2444" s="360" t="s">
        <v>1153</v>
      </c>
      <c r="F2444" s="360" t="s">
        <v>552</v>
      </c>
      <c r="G2444" s="360" t="s">
        <v>298</v>
      </c>
      <c r="H2444" s="360" t="s">
        <v>41</v>
      </c>
      <c r="I2444" s="360" t="s">
        <v>42</v>
      </c>
      <c r="J2444" s="360" t="s">
        <v>1138</v>
      </c>
      <c r="K2444" s="360" t="s">
        <v>1171</v>
      </c>
      <c r="L2444" s="360" t="s">
        <v>32</v>
      </c>
      <c r="M2444" s="361">
        <v>137907000</v>
      </c>
    </row>
    <row r="2445" spans="1:13">
      <c r="A2445" s="360" t="s">
        <v>12824</v>
      </c>
      <c r="B2445" s="360" t="s">
        <v>2412</v>
      </c>
      <c r="C2445" s="360" t="s">
        <v>920</v>
      </c>
      <c r="D2445" s="360">
        <v>4016</v>
      </c>
      <c r="E2445" s="360" t="s">
        <v>1153</v>
      </c>
      <c r="F2445" s="360" t="s">
        <v>552</v>
      </c>
      <c r="G2445" s="360" t="s">
        <v>298</v>
      </c>
      <c r="H2445" s="360" t="s">
        <v>41</v>
      </c>
      <c r="I2445" s="360" t="s">
        <v>42</v>
      </c>
      <c r="J2445" s="360" t="s">
        <v>1138</v>
      </c>
      <c r="K2445" s="360" t="s">
        <v>290</v>
      </c>
      <c r="L2445" s="360" t="s">
        <v>32</v>
      </c>
      <c r="M2445" s="361">
        <v>137907000</v>
      </c>
    </row>
    <row r="2446" spans="1:13">
      <c r="A2446" s="360" t="s">
        <v>12825</v>
      </c>
      <c r="B2446" s="360" t="s">
        <v>2413</v>
      </c>
      <c r="C2446" s="360" t="s">
        <v>920</v>
      </c>
      <c r="D2446" s="360">
        <v>4016</v>
      </c>
      <c r="E2446" s="360" t="s">
        <v>1153</v>
      </c>
      <c r="F2446" s="360" t="s">
        <v>552</v>
      </c>
      <c r="G2446" s="360" t="s">
        <v>298</v>
      </c>
      <c r="H2446" s="360" t="s">
        <v>41</v>
      </c>
      <c r="I2446" s="360" t="s">
        <v>42</v>
      </c>
      <c r="J2446" s="360" t="s">
        <v>1138</v>
      </c>
      <c r="K2446" s="360" t="s">
        <v>291</v>
      </c>
      <c r="L2446" s="360" t="s">
        <v>32</v>
      </c>
      <c r="M2446" s="361">
        <v>116678100</v>
      </c>
    </row>
    <row r="2447" spans="1:13">
      <c r="A2447" s="360" t="s">
        <v>12826</v>
      </c>
      <c r="B2447" s="360" t="s">
        <v>2414</v>
      </c>
      <c r="C2447" s="360" t="s">
        <v>920</v>
      </c>
      <c r="D2447" s="360">
        <v>4016</v>
      </c>
      <c r="E2447" s="360" t="s">
        <v>1153</v>
      </c>
      <c r="F2447" s="360" t="s">
        <v>552</v>
      </c>
      <c r="G2447" s="360" t="s">
        <v>298</v>
      </c>
      <c r="H2447" s="360" t="s">
        <v>41</v>
      </c>
      <c r="I2447" s="360" t="s">
        <v>42</v>
      </c>
      <c r="J2447" s="360" t="s">
        <v>1138</v>
      </c>
      <c r="K2447" s="360" t="s">
        <v>1170</v>
      </c>
      <c r="L2447" s="360" t="s">
        <v>218</v>
      </c>
      <c r="M2447" s="361">
        <v>413697900</v>
      </c>
    </row>
    <row r="2448" spans="1:13">
      <c r="A2448" s="360" t="s">
        <v>12827</v>
      </c>
      <c r="B2448" s="360" t="s">
        <v>2415</v>
      </c>
      <c r="C2448" s="360" t="s">
        <v>920</v>
      </c>
      <c r="D2448" s="360">
        <v>4016</v>
      </c>
      <c r="E2448" s="360" t="s">
        <v>1153</v>
      </c>
      <c r="F2448" s="360" t="s">
        <v>552</v>
      </c>
      <c r="G2448" s="360" t="s">
        <v>298</v>
      </c>
      <c r="H2448" s="360" t="s">
        <v>41</v>
      </c>
      <c r="I2448" s="360" t="s">
        <v>42</v>
      </c>
      <c r="J2448" s="360" t="s">
        <v>1138</v>
      </c>
      <c r="K2448" s="360" t="s">
        <v>1171</v>
      </c>
      <c r="L2448" s="360" t="s">
        <v>218</v>
      </c>
      <c r="M2448" s="361">
        <v>362785500</v>
      </c>
    </row>
    <row r="2449" spans="1:13">
      <c r="A2449" s="360" t="s">
        <v>12828</v>
      </c>
      <c r="B2449" s="360" t="s">
        <v>2416</v>
      </c>
      <c r="C2449" s="360" t="s">
        <v>920</v>
      </c>
      <c r="D2449" s="360">
        <v>4016</v>
      </c>
      <c r="E2449" s="360" t="s">
        <v>1153</v>
      </c>
      <c r="F2449" s="360" t="s">
        <v>552</v>
      </c>
      <c r="G2449" s="360" t="s">
        <v>298</v>
      </c>
      <c r="H2449" s="360" t="s">
        <v>41</v>
      </c>
      <c r="I2449" s="360" t="s">
        <v>42</v>
      </c>
      <c r="J2449" s="360" t="s">
        <v>1138</v>
      </c>
      <c r="K2449" s="360" t="s">
        <v>290</v>
      </c>
      <c r="L2449" s="360" t="s">
        <v>218</v>
      </c>
      <c r="M2449" s="361">
        <v>350057400</v>
      </c>
    </row>
    <row r="2450" spans="1:13">
      <c r="A2450" s="360" t="s">
        <v>12829</v>
      </c>
      <c r="B2450" s="360" t="s">
        <v>2417</v>
      </c>
      <c r="C2450" s="360" t="s">
        <v>920</v>
      </c>
      <c r="D2450" s="360">
        <v>4016</v>
      </c>
      <c r="E2450" s="360" t="s">
        <v>1153</v>
      </c>
      <c r="F2450" s="360" t="s">
        <v>552</v>
      </c>
      <c r="G2450" s="360" t="s">
        <v>298</v>
      </c>
      <c r="H2450" s="360" t="s">
        <v>41</v>
      </c>
      <c r="I2450" s="360" t="s">
        <v>42</v>
      </c>
      <c r="J2450" s="360" t="s">
        <v>1138</v>
      </c>
      <c r="K2450" s="360" t="s">
        <v>291</v>
      </c>
      <c r="L2450" s="360" t="s">
        <v>218</v>
      </c>
      <c r="M2450" s="361">
        <v>299121900</v>
      </c>
    </row>
    <row r="2451" spans="1:13">
      <c r="A2451" s="360" t="s">
        <v>12830</v>
      </c>
      <c r="B2451" s="360" t="s">
        <v>2406</v>
      </c>
      <c r="C2451" s="360" t="s">
        <v>920</v>
      </c>
      <c r="D2451" s="360">
        <v>4016</v>
      </c>
      <c r="E2451" s="360" t="s">
        <v>1153</v>
      </c>
      <c r="F2451" s="360" t="s">
        <v>552</v>
      </c>
      <c r="G2451" s="360" t="s">
        <v>298</v>
      </c>
      <c r="H2451" s="360" t="s">
        <v>41</v>
      </c>
      <c r="I2451" s="360" t="s">
        <v>219</v>
      </c>
      <c r="J2451" s="360" t="s">
        <v>1139</v>
      </c>
      <c r="K2451" s="360" t="s">
        <v>1170</v>
      </c>
      <c r="L2451" s="360" t="s">
        <v>34</v>
      </c>
      <c r="M2451" s="361">
        <v>275790900</v>
      </c>
    </row>
    <row r="2452" spans="1:13">
      <c r="A2452" s="360" t="s">
        <v>12831</v>
      </c>
      <c r="B2452" s="360" t="s">
        <v>2407</v>
      </c>
      <c r="C2452" s="360" t="s">
        <v>920</v>
      </c>
      <c r="D2452" s="360">
        <v>4016</v>
      </c>
      <c r="E2452" s="360" t="s">
        <v>1153</v>
      </c>
      <c r="F2452" s="360" t="s">
        <v>552</v>
      </c>
      <c r="G2452" s="360" t="s">
        <v>298</v>
      </c>
      <c r="H2452" s="360" t="s">
        <v>41</v>
      </c>
      <c r="I2452" s="360" t="s">
        <v>219</v>
      </c>
      <c r="J2452" s="360" t="s">
        <v>1139</v>
      </c>
      <c r="K2452" s="360" t="s">
        <v>1171</v>
      </c>
      <c r="L2452" s="360" t="s">
        <v>34</v>
      </c>
      <c r="M2452" s="361">
        <v>241857000</v>
      </c>
    </row>
    <row r="2453" spans="1:13">
      <c r="A2453" s="360" t="s">
        <v>12832</v>
      </c>
      <c r="B2453" s="360" t="s">
        <v>2408</v>
      </c>
      <c r="C2453" s="360" t="s">
        <v>920</v>
      </c>
      <c r="D2453" s="360">
        <v>4016</v>
      </c>
      <c r="E2453" s="360" t="s">
        <v>1153</v>
      </c>
      <c r="F2453" s="360" t="s">
        <v>552</v>
      </c>
      <c r="G2453" s="360" t="s">
        <v>298</v>
      </c>
      <c r="H2453" s="360" t="s">
        <v>41</v>
      </c>
      <c r="I2453" s="360" t="s">
        <v>219</v>
      </c>
      <c r="J2453" s="360" t="s">
        <v>1139</v>
      </c>
      <c r="K2453" s="360" t="s">
        <v>290</v>
      </c>
      <c r="L2453" s="360" t="s">
        <v>34</v>
      </c>
      <c r="M2453" s="361">
        <v>233356200</v>
      </c>
    </row>
    <row r="2454" spans="1:13">
      <c r="A2454" s="360" t="s">
        <v>12833</v>
      </c>
      <c r="B2454" s="360" t="s">
        <v>2409</v>
      </c>
      <c r="C2454" s="360" t="s">
        <v>920</v>
      </c>
      <c r="D2454" s="360">
        <v>4016</v>
      </c>
      <c r="E2454" s="360" t="s">
        <v>1153</v>
      </c>
      <c r="F2454" s="360" t="s">
        <v>552</v>
      </c>
      <c r="G2454" s="360" t="s">
        <v>298</v>
      </c>
      <c r="H2454" s="360" t="s">
        <v>41</v>
      </c>
      <c r="I2454" s="360" t="s">
        <v>219</v>
      </c>
      <c r="J2454" s="360" t="s">
        <v>1139</v>
      </c>
      <c r="K2454" s="360" t="s">
        <v>291</v>
      </c>
      <c r="L2454" s="360" t="s">
        <v>34</v>
      </c>
      <c r="M2454" s="361">
        <v>199422300</v>
      </c>
    </row>
    <row r="2455" spans="1:13">
      <c r="A2455" s="360" t="s">
        <v>12834</v>
      </c>
      <c r="B2455" s="360" t="s">
        <v>2410</v>
      </c>
      <c r="C2455" s="360" t="s">
        <v>920</v>
      </c>
      <c r="D2455" s="360">
        <v>4016</v>
      </c>
      <c r="E2455" s="360" t="s">
        <v>1153</v>
      </c>
      <c r="F2455" s="360" t="s">
        <v>552</v>
      </c>
      <c r="G2455" s="360" t="s">
        <v>298</v>
      </c>
      <c r="H2455" s="360" t="s">
        <v>41</v>
      </c>
      <c r="I2455" s="360" t="s">
        <v>219</v>
      </c>
      <c r="J2455" s="360" t="s">
        <v>1139</v>
      </c>
      <c r="K2455" s="360" t="s">
        <v>1170</v>
      </c>
      <c r="L2455" s="360" t="s">
        <v>32</v>
      </c>
      <c r="M2455" s="361">
        <v>159112800</v>
      </c>
    </row>
    <row r="2456" spans="1:13">
      <c r="A2456" s="360" t="s">
        <v>12835</v>
      </c>
      <c r="B2456" s="360" t="s">
        <v>2411</v>
      </c>
      <c r="C2456" s="360" t="s">
        <v>920</v>
      </c>
      <c r="D2456" s="360">
        <v>4016</v>
      </c>
      <c r="E2456" s="360" t="s">
        <v>1153</v>
      </c>
      <c r="F2456" s="360" t="s">
        <v>552</v>
      </c>
      <c r="G2456" s="360" t="s">
        <v>298</v>
      </c>
      <c r="H2456" s="360" t="s">
        <v>41</v>
      </c>
      <c r="I2456" s="360" t="s">
        <v>219</v>
      </c>
      <c r="J2456" s="360" t="s">
        <v>1139</v>
      </c>
      <c r="K2456" s="360" t="s">
        <v>1171</v>
      </c>
      <c r="L2456" s="360" t="s">
        <v>32</v>
      </c>
      <c r="M2456" s="361">
        <v>137907000</v>
      </c>
    </row>
    <row r="2457" spans="1:13">
      <c r="A2457" s="360" t="s">
        <v>12836</v>
      </c>
      <c r="B2457" s="360" t="s">
        <v>2412</v>
      </c>
      <c r="C2457" s="360" t="s">
        <v>920</v>
      </c>
      <c r="D2457" s="360">
        <v>4016</v>
      </c>
      <c r="E2457" s="360" t="s">
        <v>1153</v>
      </c>
      <c r="F2457" s="360" t="s">
        <v>552</v>
      </c>
      <c r="G2457" s="360" t="s">
        <v>298</v>
      </c>
      <c r="H2457" s="360" t="s">
        <v>41</v>
      </c>
      <c r="I2457" s="360" t="s">
        <v>219</v>
      </c>
      <c r="J2457" s="360" t="s">
        <v>1139</v>
      </c>
      <c r="K2457" s="360" t="s">
        <v>290</v>
      </c>
      <c r="L2457" s="360" t="s">
        <v>32</v>
      </c>
      <c r="M2457" s="361">
        <v>137907000</v>
      </c>
    </row>
    <row r="2458" spans="1:13">
      <c r="A2458" s="360" t="s">
        <v>12837</v>
      </c>
      <c r="B2458" s="360" t="s">
        <v>2413</v>
      </c>
      <c r="C2458" s="360" t="s">
        <v>920</v>
      </c>
      <c r="D2458" s="360">
        <v>4016</v>
      </c>
      <c r="E2458" s="360" t="s">
        <v>1153</v>
      </c>
      <c r="F2458" s="360" t="s">
        <v>552</v>
      </c>
      <c r="G2458" s="360" t="s">
        <v>298</v>
      </c>
      <c r="H2458" s="360" t="s">
        <v>41</v>
      </c>
      <c r="I2458" s="360" t="s">
        <v>219</v>
      </c>
      <c r="J2458" s="360" t="s">
        <v>1139</v>
      </c>
      <c r="K2458" s="360" t="s">
        <v>291</v>
      </c>
      <c r="L2458" s="360" t="s">
        <v>32</v>
      </c>
      <c r="M2458" s="361">
        <v>116678100</v>
      </c>
    </row>
    <row r="2459" spans="1:13">
      <c r="A2459" s="360" t="s">
        <v>12838</v>
      </c>
      <c r="B2459" s="360" t="s">
        <v>2414</v>
      </c>
      <c r="C2459" s="360" t="s">
        <v>920</v>
      </c>
      <c r="D2459" s="360">
        <v>4016</v>
      </c>
      <c r="E2459" s="360" t="s">
        <v>1153</v>
      </c>
      <c r="F2459" s="360" t="s">
        <v>552</v>
      </c>
      <c r="G2459" s="360" t="s">
        <v>298</v>
      </c>
      <c r="H2459" s="360" t="s">
        <v>41</v>
      </c>
      <c r="I2459" s="360" t="s">
        <v>219</v>
      </c>
      <c r="J2459" s="360" t="s">
        <v>1139</v>
      </c>
      <c r="K2459" s="360" t="s">
        <v>1170</v>
      </c>
      <c r="L2459" s="360" t="s">
        <v>218</v>
      </c>
      <c r="M2459" s="361">
        <v>413697900</v>
      </c>
    </row>
    <row r="2460" spans="1:13">
      <c r="A2460" s="360" t="s">
        <v>12839</v>
      </c>
      <c r="B2460" s="360" t="s">
        <v>2415</v>
      </c>
      <c r="C2460" s="360" t="s">
        <v>920</v>
      </c>
      <c r="D2460" s="360">
        <v>4016</v>
      </c>
      <c r="E2460" s="360" t="s">
        <v>1153</v>
      </c>
      <c r="F2460" s="360" t="s">
        <v>552</v>
      </c>
      <c r="G2460" s="360" t="s">
        <v>298</v>
      </c>
      <c r="H2460" s="360" t="s">
        <v>41</v>
      </c>
      <c r="I2460" s="360" t="s">
        <v>219</v>
      </c>
      <c r="J2460" s="360" t="s">
        <v>1139</v>
      </c>
      <c r="K2460" s="360" t="s">
        <v>1171</v>
      </c>
      <c r="L2460" s="360" t="s">
        <v>218</v>
      </c>
      <c r="M2460" s="361">
        <v>362785500</v>
      </c>
    </row>
    <row r="2461" spans="1:13">
      <c r="A2461" s="360" t="s">
        <v>12840</v>
      </c>
      <c r="B2461" s="360" t="s">
        <v>2416</v>
      </c>
      <c r="C2461" s="360" t="s">
        <v>920</v>
      </c>
      <c r="D2461" s="360">
        <v>4016</v>
      </c>
      <c r="E2461" s="360" t="s">
        <v>1153</v>
      </c>
      <c r="F2461" s="360" t="s">
        <v>552</v>
      </c>
      <c r="G2461" s="360" t="s">
        <v>298</v>
      </c>
      <c r="H2461" s="360" t="s">
        <v>41</v>
      </c>
      <c r="I2461" s="360" t="s">
        <v>219</v>
      </c>
      <c r="J2461" s="360" t="s">
        <v>1139</v>
      </c>
      <c r="K2461" s="360" t="s">
        <v>290</v>
      </c>
      <c r="L2461" s="360" t="s">
        <v>218</v>
      </c>
      <c r="M2461" s="361">
        <v>350057400</v>
      </c>
    </row>
    <row r="2462" spans="1:13">
      <c r="A2462" s="360" t="s">
        <v>12841</v>
      </c>
      <c r="B2462" s="360" t="s">
        <v>2417</v>
      </c>
      <c r="C2462" s="360" t="s">
        <v>920</v>
      </c>
      <c r="D2462" s="360">
        <v>4016</v>
      </c>
      <c r="E2462" s="360" t="s">
        <v>1153</v>
      </c>
      <c r="F2462" s="360" t="s">
        <v>552</v>
      </c>
      <c r="G2462" s="360" t="s">
        <v>298</v>
      </c>
      <c r="H2462" s="360" t="s">
        <v>41</v>
      </c>
      <c r="I2462" s="360" t="s">
        <v>219</v>
      </c>
      <c r="J2462" s="360" t="s">
        <v>1139</v>
      </c>
      <c r="K2462" s="360" t="s">
        <v>291</v>
      </c>
      <c r="L2462" s="360" t="s">
        <v>218</v>
      </c>
      <c r="M2462" s="361">
        <v>299121900</v>
      </c>
    </row>
    <row r="2463" spans="1:13">
      <c r="A2463" s="360" t="s">
        <v>12842</v>
      </c>
      <c r="B2463" s="360" t="s">
        <v>2406</v>
      </c>
      <c r="C2463" s="360" t="s">
        <v>920</v>
      </c>
      <c r="D2463" s="360">
        <v>4016</v>
      </c>
      <c r="E2463" s="360" t="s">
        <v>1153</v>
      </c>
      <c r="F2463" s="360" t="s">
        <v>552</v>
      </c>
      <c r="G2463" s="360" t="s">
        <v>298</v>
      </c>
      <c r="H2463" s="360" t="s">
        <v>41</v>
      </c>
      <c r="I2463" s="360" t="s">
        <v>44</v>
      </c>
      <c r="J2463" s="360" t="s">
        <v>1140</v>
      </c>
      <c r="K2463" s="360" t="s">
        <v>1170</v>
      </c>
      <c r="L2463" s="360" t="s">
        <v>34</v>
      </c>
      <c r="M2463" s="361">
        <v>275790900</v>
      </c>
    </row>
    <row r="2464" spans="1:13">
      <c r="A2464" s="360" t="s">
        <v>12843</v>
      </c>
      <c r="B2464" s="360" t="s">
        <v>2407</v>
      </c>
      <c r="C2464" s="360" t="s">
        <v>920</v>
      </c>
      <c r="D2464" s="360">
        <v>4016</v>
      </c>
      <c r="E2464" s="360" t="s">
        <v>1153</v>
      </c>
      <c r="F2464" s="360" t="s">
        <v>552</v>
      </c>
      <c r="G2464" s="360" t="s">
        <v>298</v>
      </c>
      <c r="H2464" s="360" t="s">
        <v>41</v>
      </c>
      <c r="I2464" s="360" t="s">
        <v>44</v>
      </c>
      <c r="J2464" s="360" t="s">
        <v>1140</v>
      </c>
      <c r="K2464" s="360" t="s">
        <v>1171</v>
      </c>
      <c r="L2464" s="360" t="s">
        <v>34</v>
      </c>
      <c r="M2464" s="361">
        <v>241857000</v>
      </c>
    </row>
    <row r="2465" spans="1:13">
      <c r="A2465" s="360" t="s">
        <v>12844</v>
      </c>
      <c r="B2465" s="360" t="s">
        <v>2408</v>
      </c>
      <c r="C2465" s="360" t="s">
        <v>920</v>
      </c>
      <c r="D2465" s="360">
        <v>4016</v>
      </c>
      <c r="E2465" s="360" t="s">
        <v>1153</v>
      </c>
      <c r="F2465" s="360" t="s">
        <v>552</v>
      </c>
      <c r="G2465" s="360" t="s">
        <v>298</v>
      </c>
      <c r="H2465" s="360" t="s">
        <v>41</v>
      </c>
      <c r="I2465" s="360" t="s">
        <v>44</v>
      </c>
      <c r="J2465" s="360" t="s">
        <v>1140</v>
      </c>
      <c r="K2465" s="360" t="s">
        <v>290</v>
      </c>
      <c r="L2465" s="360" t="s">
        <v>34</v>
      </c>
      <c r="M2465" s="361">
        <v>233356200</v>
      </c>
    </row>
    <row r="2466" spans="1:13">
      <c r="A2466" s="360" t="s">
        <v>12845</v>
      </c>
      <c r="B2466" s="360" t="s">
        <v>2409</v>
      </c>
      <c r="C2466" s="360" t="s">
        <v>920</v>
      </c>
      <c r="D2466" s="360">
        <v>4016</v>
      </c>
      <c r="E2466" s="360" t="s">
        <v>1153</v>
      </c>
      <c r="F2466" s="360" t="s">
        <v>552</v>
      </c>
      <c r="G2466" s="360" t="s">
        <v>298</v>
      </c>
      <c r="H2466" s="360" t="s">
        <v>41</v>
      </c>
      <c r="I2466" s="360" t="s">
        <v>44</v>
      </c>
      <c r="J2466" s="360" t="s">
        <v>1140</v>
      </c>
      <c r="K2466" s="360" t="s">
        <v>291</v>
      </c>
      <c r="L2466" s="360" t="s">
        <v>34</v>
      </c>
      <c r="M2466" s="361">
        <v>199422300</v>
      </c>
    </row>
    <row r="2467" spans="1:13">
      <c r="A2467" s="360" t="s">
        <v>12846</v>
      </c>
      <c r="B2467" s="360" t="s">
        <v>2410</v>
      </c>
      <c r="C2467" s="360" t="s">
        <v>920</v>
      </c>
      <c r="D2467" s="360">
        <v>4016</v>
      </c>
      <c r="E2467" s="360" t="s">
        <v>1153</v>
      </c>
      <c r="F2467" s="360" t="s">
        <v>552</v>
      </c>
      <c r="G2467" s="360" t="s">
        <v>298</v>
      </c>
      <c r="H2467" s="360" t="s">
        <v>41</v>
      </c>
      <c r="I2467" s="360" t="s">
        <v>44</v>
      </c>
      <c r="J2467" s="360" t="s">
        <v>1140</v>
      </c>
      <c r="K2467" s="360" t="s">
        <v>1170</v>
      </c>
      <c r="L2467" s="360" t="s">
        <v>32</v>
      </c>
      <c r="M2467" s="361">
        <v>159112800</v>
      </c>
    </row>
    <row r="2468" spans="1:13">
      <c r="A2468" s="360" t="s">
        <v>12847</v>
      </c>
      <c r="B2468" s="360" t="s">
        <v>2411</v>
      </c>
      <c r="C2468" s="360" t="s">
        <v>920</v>
      </c>
      <c r="D2468" s="360">
        <v>4016</v>
      </c>
      <c r="E2468" s="360" t="s">
        <v>1153</v>
      </c>
      <c r="F2468" s="360" t="s">
        <v>552</v>
      </c>
      <c r="G2468" s="360" t="s">
        <v>298</v>
      </c>
      <c r="H2468" s="360" t="s">
        <v>41</v>
      </c>
      <c r="I2468" s="360" t="s">
        <v>44</v>
      </c>
      <c r="J2468" s="360" t="s">
        <v>1140</v>
      </c>
      <c r="K2468" s="360" t="s">
        <v>1171</v>
      </c>
      <c r="L2468" s="360" t="s">
        <v>32</v>
      </c>
      <c r="M2468" s="361">
        <v>137907000</v>
      </c>
    </row>
    <row r="2469" spans="1:13">
      <c r="A2469" s="360" t="s">
        <v>12848</v>
      </c>
      <c r="B2469" s="360" t="s">
        <v>2412</v>
      </c>
      <c r="C2469" s="360" t="s">
        <v>920</v>
      </c>
      <c r="D2469" s="360">
        <v>4016</v>
      </c>
      <c r="E2469" s="360" t="s">
        <v>1153</v>
      </c>
      <c r="F2469" s="360" t="s">
        <v>552</v>
      </c>
      <c r="G2469" s="360" t="s">
        <v>298</v>
      </c>
      <c r="H2469" s="360" t="s">
        <v>41</v>
      </c>
      <c r="I2469" s="360" t="s">
        <v>44</v>
      </c>
      <c r="J2469" s="360" t="s">
        <v>1140</v>
      </c>
      <c r="K2469" s="360" t="s">
        <v>290</v>
      </c>
      <c r="L2469" s="360" t="s">
        <v>32</v>
      </c>
      <c r="M2469" s="361">
        <v>137907000</v>
      </c>
    </row>
    <row r="2470" spans="1:13">
      <c r="A2470" s="360" t="s">
        <v>12849</v>
      </c>
      <c r="B2470" s="360" t="s">
        <v>2413</v>
      </c>
      <c r="C2470" s="360" t="s">
        <v>920</v>
      </c>
      <c r="D2470" s="360">
        <v>4016</v>
      </c>
      <c r="E2470" s="360" t="s">
        <v>1153</v>
      </c>
      <c r="F2470" s="360" t="s">
        <v>552</v>
      </c>
      <c r="G2470" s="360" t="s">
        <v>298</v>
      </c>
      <c r="H2470" s="360" t="s">
        <v>41</v>
      </c>
      <c r="I2470" s="360" t="s">
        <v>44</v>
      </c>
      <c r="J2470" s="360" t="s">
        <v>1140</v>
      </c>
      <c r="K2470" s="360" t="s">
        <v>291</v>
      </c>
      <c r="L2470" s="360" t="s">
        <v>32</v>
      </c>
      <c r="M2470" s="361">
        <v>116678100</v>
      </c>
    </row>
    <row r="2471" spans="1:13">
      <c r="A2471" s="360" t="s">
        <v>12850</v>
      </c>
      <c r="B2471" s="360" t="s">
        <v>2414</v>
      </c>
      <c r="C2471" s="360" t="s">
        <v>920</v>
      </c>
      <c r="D2471" s="360">
        <v>4016</v>
      </c>
      <c r="E2471" s="360" t="s">
        <v>1153</v>
      </c>
      <c r="F2471" s="360" t="s">
        <v>552</v>
      </c>
      <c r="G2471" s="360" t="s">
        <v>298</v>
      </c>
      <c r="H2471" s="360" t="s">
        <v>41</v>
      </c>
      <c r="I2471" s="360" t="s">
        <v>44</v>
      </c>
      <c r="J2471" s="360" t="s">
        <v>1140</v>
      </c>
      <c r="K2471" s="360" t="s">
        <v>1170</v>
      </c>
      <c r="L2471" s="360" t="s">
        <v>218</v>
      </c>
      <c r="M2471" s="361">
        <v>413697900</v>
      </c>
    </row>
    <row r="2472" spans="1:13">
      <c r="A2472" s="360" t="s">
        <v>12851</v>
      </c>
      <c r="B2472" s="360" t="s">
        <v>2415</v>
      </c>
      <c r="C2472" s="360" t="s">
        <v>920</v>
      </c>
      <c r="D2472" s="360">
        <v>4016</v>
      </c>
      <c r="E2472" s="360" t="s">
        <v>1153</v>
      </c>
      <c r="F2472" s="360" t="s">
        <v>552</v>
      </c>
      <c r="G2472" s="360" t="s">
        <v>298</v>
      </c>
      <c r="H2472" s="360" t="s">
        <v>41</v>
      </c>
      <c r="I2472" s="360" t="s">
        <v>44</v>
      </c>
      <c r="J2472" s="360" t="s">
        <v>1140</v>
      </c>
      <c r="K2472" s="360" t="s">
        <v>1171</v>
      </c>
      <c r="L2472" s="360" t="s">
        <v>218</v>
      </c>
      <c r="M2472" s="361">
        <v>362785500</v>
      </c>
    </row>
    <row r="2473" spans="1:13">
      <c r="A2473" s="360" t="s">
        <v>12852</v>
      </c>
      <c r="B2473" s="360" t="s">
        <v>2416</v>
      </c>
      <c r="C2473" s="360" t="s">
        <v>920</v>
      </c>
      <c r="D2473" s="360">
        <v>4016</v>
      </c>
      <c r="E2473" s="360" t="s">
        <v>1153</v>
      </c>
      <c r="F2473" s="360" t="s">
        <v>552</v>
      </c>
      <c r="G2473" s="360" t="s">
        <v>298</v>
      </c>
      <c r="H2473" s="360" t="s">
        <v>41</v>
      </c>
      <c r="I2473" s="360" t="s">
        <v>44</v>
      </c>
      <c r="J2473" s="360" t="s">
        <v>1140</v>
      </c>
      <c r="K2473" s="360" t="s">
        <v>290</v>
      </c>
      <c r="L2473" s="360" t="s">
        <v>218</v>
      </c>
      <c r="M2473" s="361">
        <v>350057400</v>
      </c>
    </row>
    <row r="2474" spans="1:13">
      <c r="A2474" s="360" t="s">
        <v>12853</v>
      </c>
      <c r="B2474" s="360" t="s">
        <v>2417</v>
      </c>
      <c r="C2474" s="360" t="s">
        <v>920</v>
      </c>
      <c r="D2474" s="360">
        <v>4016</v>
      </c>
      <c r="E2474" s="360" t="s">
        <v>1153</v>
      </c>
      <c r="F2474" s="360" t="s">
        <v>552</v>
      </c>
      <c r="G2474" s="360" t="s">
        <v>298</v>
      </c>
      <c r="H2474" s="360" t="s">
        <v>41</v>
      </c>
      <c r="I2474" s="360" t="s">
        <v>44</v>
      </c>
      <c r="J2474" s="360" t="s">
        <v>1140</v>
      </c>
      <c r="K2474" s="360" t="s">
        <v>291</v>
      </c>
      <c r="L2474" s="360" t="s">
        <v>218</v>
      </c>
      <c r="M2474" s="361">
        <v>299121900</v>
      </c>
    </row>
    <row r="2475" spans="1:13">
      <c r="A2475" s="360" t="s">
        <v>12854</v>
      </c>
      <c r="B2475" s="360" t="s">
        <v>2406</v>
      </c>
      <c r="C2475" s="360" t="s">
        <v>920</v>
      </c>
      <c r="D2475" s="360">
        <v>4016</v>
      </c>
      <c r="E2475" s="360" t="s">
        <v>1153</v>
      </c>
      <c r="F2475" s="360" t="s">
        <v>552</v>
      </c>
      <c r="G2475" s="360" t="s">
        <v>298</v>
      </c>
      <c r="H2475" s="360" t="s">
        <v>41</v>
      </c>
      <c r="I2475" s="360" t="s">
        <v>46</v>
      </c>
      <c r="J2475" s="360" t="s">
        <v>1135</v>
      </c>
      <c r="K2475" s="360" t="s">
        <v>1170</v>
      </c>
      <c r="L2475" s="360" t="s">
        <v>34</v>
      </c>
      <c r="M2475" s="361">
        <v>275790900</v>
      </c>
    </row>
    <row r="2476" spans="1:13">
      <c r="A2476" s="360" t="s">
        <v>12855</v>
      </c>
      <c r="B2476" s="360" t="s">
        <v>2407</v>
      </c>
      <c r="C2476" s="360" t="s">
        <v>920</v>
      </c>
      <c r="D2476" s="360">
        <v>4016</v>
      </c>
      <c r="E2476" s="360" t="s">
        <v>1153</v>
      </c>
      <c r="F2476" s="360" t="s">
        <v>552</v>
      </c>
      <c r="G2476" s="360" t="s">
        <v>298</v>
      </c>
      <c r="H2476" s="360" t="s">
        <v>41</v>
      </c>
      <c r="I2476" s="360" t="s">
        <v>46</v>
      </c>
      <c r="J2476" s="360" t="s">
        <v>1135</v>
      </c>
      <c r="K2476" s="360" t="s">
        <v>1171</v>
      </c>
      <c r="L2476" s="360" t="s">
        <v>34</v>
      </c>
      <c r="M2476" s="361">
        <v>241857000</v>
      </c>
    </row>
    <row r="2477" spans="1:13">
      <c r="A2477" s="360" t="s">
        <v>12856</v>
      </c>
      <c r="B2477" s="360" t="s">
        <v>2408</v>
      </c>
      <c r="C2477" s="360" t="s">
        <v>920</v>
      </c>
      <c r="D2477" s="360">
        <v>4016</v>
      </c>
      <c r="E2477" s="360" t="s">
        <v>1153</v>
      </c>
      <c r="F2477" s="360" t="s">
        <v>552</v>
      </c>
      <c r="G2477" s="360" t="s">
        <v>298</v>
      </c>
      <c r="H2477" s="360" t="s">
        <v>41</v>
      </c>
      <c r="I2477" s="360" t="s">
        <v>46</v>
      </c>
      <c r="J2477" s="360" t="s">
        <v>1135</v>
      </c>
      <c r="K2477" s="360" t="s">
        <v>290</v>
      </c>
      <c r="L2477" s="360" t="s">
        <v>34</v>
      </c>
      <c r="M2477" s="361">
        <v>233356200</v>
      </c>
    </row>
    <row r="2478" spans="1:13">
      <c r="A2478" s="360" t="s">
        <v>12857</v>
      </c>
      <c r="B2478" s="360" t="s">
        <v>2409</v>
      </c>
      <c r="C2478" s="360" t="s">
        <v>920</v>
      </c>
      <c r="D2478" s="360">
        <v>4016</v>
      </c>
      <c r="E2478" s="360" t="s">
        <v>1153</v>
      </c>
      <c r="F2478" s="360" t="s">
        <v>552</v>
      </c>
      <c r="G2478" s="360" t="s">
        <v>298</v>
      </c>
      <c r="H2478" s="360" t="s">
        <v>41</v>
      </c>
      <c r="I2478" s="360" t="s">
        <v>46</v>
      </c>
      <c r="J2478" s="360" t="s">
        <v>1135</v>
      </c>
      <c r="K2478" s="360" t="s">
        <v>291</v>
      </c>
      <c r="L2478" s="360" t="s">
        <v>34</v>
      </c>
      <c r="M2478" s="361">
        <v>199422300</v>
      </c>
    </row>
    <row r="2479" spans="1:13">
      <c r="A2479" s="360" t="s">
        <v>12858</v>
      </c>
      <c r="B2479" s="360" t="s">
        <v>2410</v>
      </c>
      <c r="C2479" s="360" t="s">
        <v>920</v>
      </c>
      <c r="D2479" s="360">
        <v>4016</v>
      </c>
      <c r="E2479" s="360" t="s">
        <v>1153</v>
      </c>
      <c r="F2479" s="360" t="s">
        <v>552</v>
      </c>
      <c r="G2479" s="360" t="s">
        <v>298</v>
      </c>
      <c r="H2479" s="360" t="s">
        <v>41</v>
      </c>
      <c r="I2479" s="360" t="s">
        <v>46</v>
      </c>
      <c r="J2479" s="360" t="s">
        <v>1135</v>
      </c>
      <c r="K2479" s="360" t="s">
        <v>1170</v>
      </c>
      <c r="L2479" s="360" t="s">
        <v>32</v>
      </c>
      <c r="M2479" s="361">
        <v>159112800</v>
      </c>
    </row>
    <row r="2480" spans="1:13">
      <c r="A2480" s="360" t="s">
        <v>12859</v>
      </c>
      <c r="B2480" s="360" t="s">
        <v>2411</v>
      </c>
      <c r="C2480" s="360" t="s">
        <v>920</v>
      </c>
      <c r="D2480" s="360">
        <v>4016</v>
      </c>
      <c r="E2480" s="360" t="s">
        <v>1153</v>
      </c>
      <c r="F2480" s="360" t="s">
        <v>552</v>
      </c>
      <c r="G2480" s="360" t="s">
        <v>298</v>
      </c>
      <c r="H2480" s="360" t="s">
        <v>41</v>
      </c>
      <c r="I2480" s="360" t="s">
        <v>46</v>
      </c>
      <c r="J2480" s="360" t="s">
        <v>1135</v>
      </c>
      <c r="K2480" s="360" t="s">
        <v>1171</v>
      </c>
      <c r="L2480" s="360" t="s">
        <v>32</v>
      </c>
      <c r="M2480" s="361">
        <v>137907000</v>
      </c>
    </row>
    <row r="2481" spans="1:13">
      <c r="A2481" s="360" t="s">
        <v>12860</v>
      </c>
      <c r="B2481" s="360" t="s">
        <v>2412</v>
      </c>
      <c r="C2481" s="360" t="s">
        <v>920</v>
      </c>
      <c r="D2481" s="360">
        <v>4016</v>
      </c>
      <c r="E2481" s="360" t="s">
        <v>1153</v>
      </c>
      <c r="F2481" s="360" t="s">
        <v>552</v>
      </c>
      <c r="G2481" s="360" t="s">
        <v>298</v>
      </c>
      <c r="H2481" s="360" t="s">
        <v>41</v>
      </c>
      <c r="I2481" s="360" t="s">
        <v>46</v>
      </c>
      <c r="J2481" s="360" t="s">
        <v>1135</v>
      </c>
      <c r="K2481" s="360" t="s">
        <v>290</v>
      </c>
      <c r="L2481" s="360" t="s">
        <v>32</v>
      </c>
      <c r="M2481" s="361">
        <v>137907000</v>
      </c>
    </row>
    <row r="2482" spans="1:13">
      <c r="A2482" s="360" t="s">
        <v>12861</v>
      </c>
      <c r="B2482" s="360" t="s">
        <v>2413</v>
      </c>
      <c r="C2482" s="360" t="s">
        <v>920</v>
      </c>
      <c r="D2482" s="360">
        <v>4016</v>
      </c>
      <c r="E2482" s="360" t="s">
        <v>1153</v>
      </c>
      <c r="F2482" s="360" t="s">
        <v>552</v>
      </c>
      <c r="G2482" s="360" t="s">
        <v>298</v>
      </c>
      <c r="H2482" s="360" t="s">
        <v>41</v>
      </c>
      <c r="I2482" s="360" t="s">
        <v>46</v>
      </c>
      <c r="J2482" s="360" t="s">
        <v>1135</v>
      </c>
      <c r="K2482" s="360" t="s">
        <v>291</v>
      </c>
      <c r="L2482" s="360" t="s">
        <v>32</v>
      </c>
      <c r="M2482" s="361">
        <v>116678100</v>
      </c>
    </row>
    <row r="2483" spans="1:13">
      <c r="A2483" s="360" t="s">
        <v>12862</v>
      </c>
      <c r="B2483" s="360" t="s">
        <v>2414</v>
      </c>
      <c r="C2483" s="360" t="s">
        <v>920</v>
      </c>
      <c r="D2483" s="360">
        <v>4016</v>
      </c>
      <c r="E2483" s="360" t="s">
        <v>1153</v>
      </c>
      <c r="F2483" s="360" t="s">
        <v>552</v>
      </c>
      <c r="G2483" s="360" t="s">
        <v>298</v>
      </c>
      <c r="H2483" s="360" t="s">
        <v>41</v>
      </c>
      <c r="I2483" s="360" t="s">
        <v>46</v>
      </c>
      <c r="J2483" s="360" t="s">
        <v>1135</v>
      </c>
      <c r="K2483" s="360" t="s">
        <v>1170</v>
      </c>
      <c r="L2483" s="360" t="s">
        <v>218</v>
      </c>
      <c r="M2483" s="361">
        <v>413697900</v>
      </c>
    </row>
    <row r="2484" spans="1:13">
      <c r="A2484" s="360" t="s">
        <v>12863</v>
      </c>
      <c r="B2484" s="360" t="s">
        <v>2415</v>
      </c>
      <c r="C2484" s="360" t="s">
        <v>920</v>
      </c>
      <c r="D2484" s="360">
        <v>4016</v>
      </c>
      <c r="E2484" s="360" t="s">
        <v>1153</v>
      </c>
      <c r="F2484" s="360" t="s">
        <v>552</v>
      </c>
      <c r="G2484" s="360" t="s">
        <v>298</v>
      </c>
      <c r="H2484" s="360" t="s">
        <v>41</v>
      </c>
      <c r="I2484" s="360" t="s">
        <v>46</v>
      </c>
      <c r="J2484" s="360" t="s">
        <v>1135</v>
      </c>
      <c r="K2484" s="360" t="s">
        <v>1171</v>
      </c>
      <c r="L2484" s="360" t="s">
        <v>218</v>
      </c>
      <c r="M2484" s="361">
        <v>362785500</v>
      </c>
    </row>
    <row r="2485" spans="1:13">
      <c r="A2485" s="360" t="s">
        <v>12864</v>
      </c>
      <c r="B2485" s="360" t="s">
        <v>2416</v>
      </c>
      <c r="C2485" s="360" t="s">
        <v>920</v>
      </c>
      <c r="D2485" s="360">
        <v>4016</v>
      </c>
      <c r="E2485" s="360" t="s">
        <v>1153</v>
      </c>
      <c r="F2485" s="360" t="s">
        <v>552</v>
      </c>
      <c r="G2485" s="360" t="s">
        <v>298</v>
      </c>
      <c r="H2485" s="360" t="s">
        <v>41</v>
      </c>
      <c r="I2485" s="360" t="s">
        <v>46</v>
      </c>
      <c r="J2485" s="360" t="s">
        <v>1135</v>
      </c>
      <c r="K2485" s="360" t="s">
        <v>290</v>
      </c>
      <c r="L2485" s="360" t="s">
        <v>218</v>
      </c>
      <c r="M2485" s="361">
        <v>350057400</v>
      </c>
    </row>
    <row r="2486" spans="1:13">
      <c r="A2486" s="360" t="s">
        <v>12865</v>
      </c>
      <c r="B2486" s="360" t="s">
        <v>2417</v>
      </c>
      <c r="C2486" s="360" t="s">
        <v>920</v>
      </c>
      <c r="D2486" s="360">
        <v>4016</v>
      </c>
      <c r="E2486" s="360" t="s">
        <v>1153</v>
      </c>
      <c r="F2486" s="360" t="s">
        <v>552</v>
      </c>
      <c r="G2486" s="360" t="s">
        <v>298</v>
      </c>
      <c r="H2486" s="360" t="s">
        <v>41</v>
      </c>
      <c r="I2486" s="360" t="s">
        <v>46</v>
      </c>
      <c r="J2486" s="360" t="s">
        <v>1135</v>
      </c>
      <c r="K2486" s="360" t="s">
        <v>291</v>
      </c>
      <c r="L2486" s="360" t="s">
        <v>218</v>
      </c>
      <c r="M2486" s="361">
        <v>299121900</v>
      </c>
    </row>
    <row r="2487" spans="1:13">
      <c r="A2487" s="360" t="s">
        <v>12866</v>
      </c>
      <c r="B2487" s="360" t="s">
        <v>2406</v>
      </c>
      <c r="C2487" s="360" t="s">
        <v>920</v>
      </c>
      <c r="D2487" s="360">
        <v>4016</v>
      </c>
      <c r="E2487" s="360" t="s">
        <v>1153</v>
      </c>
      <c r="F2487" s="360" t="s">
        <v>552</v>
      </c>
      <c r="G2487" s="360" t="s">
        <v>298</v>
      </c>
      <c r="H2487" s="360" t="s">
        <v>41</v>
      </c>
      <c r="I2487" s="360" t="s">
        <v>221</v>
      </c>
      <c r="J2487" s="360" t="s">
        <v>1130</v>
      </c>
      <c r="K2487" s="360" t="s">
        <v>1170</v>
      </c>
      <c r="L2487" s="360" t="s">
        <v>34</v>
      </c>
      <c r="M2487" s="361">
        <v>275790900</v>
      </c>
    </row>
    <row r="2488" spans="1:13">
      <c r="A2488" s="360" t="s">
        <v>12867</v>
      </c>
      <c r="B2488" s="360" t="s">
        <v>2407</v>
      </c>
      <c r="C2488" s="360" t="s">
        <v>920</v>
      </c>
      <c r="D2488" s="360">
        <v>4016</v>
      </c>
      <c r="E2488" s="360" t="s">
        <v>1153</v>
      </c>
      <c r="F2488" s="360" t="s">
        <v>552</v>
      </c>
      <c r="G2488" s="360" t="s">
        <v>298</v>
      </c>
      <c r="H2488" s="360" t="s">
        <v>41</v>
      </c>
      <c r="I2488" s="360" t="s">
        <v>221</v>
      </c>
      <c r="J2488" s="360" t="s">
        <v>1130</v>
      </c>
      <c r="K2488" s="360" t="s">
        <v>1171</v>
      </c>
      <c r="L2488" s="360" t="s">
        <v>34</v>
      </c>
      <c r="M2488" s="361">
        <v>241857000</v>
      </c>
    </row>
    <row r="2489" spans="1:13">
      <c r="A2489" s="360" t="s">
        <v>12868</v>
      </c>
      <c r="B2489" s="360" t="s">
        <v>2408</v>
      </c>
      <c r="C2489" s="360" t="s">
        <v>920</v>
      </c>
      <c r="D2489" s="360">
        <v>4016</v>
      </c>
      <c r="E2489" s="360" t="s">
        <v>1153</v>
      </c>
      <c r="F2489" s="360" t="s">
        <v>552</v>
      </c>
      <c r="G2489" s="360" t="s">
        <v>298</v>
      </c>
      <c r="H2489" s="360" t="s">
        <v>41</v>
      </c>
      <c r="I2489" s="360" t="s">
        <v>221</v>
      </c>
      <c r="J2489" s="360" t="s">
        <v>1130</v>
      </c>
      <c r="K2489" s="360" t="s">
        <v>290</v>
      </c>
      <c r="L2489" s="360" t="s">
        <v>34</v>
      </c>
      <c r="M2489" s="361">
        <v>233356200</v>
      </c>
    </row>
    <row r="2490" spans="1:13">
      <c r="A2490" s="360" t="s">
        <v>12869</v>
      </c>
      <c r="B2490" s="360" t="s">
        <v>2409</v>
      </c>
      <c r="C2490" s="360" t="s">
        <v>920</v>
      </c>
      <c r="D2490" s="360">
        <v>4016</v>
      </c>
      <c r="E2490" s="360" t="s">
        <v>1153</v>
      </c>
      <c r="F2490" s="360" t="s">
        <v>552</v>
      </c>
      <c r="G2490" s="360" t="s">
        <v>298</v>
      </c>
      <c r="H2490" s="360" t="s">
        <v>41</v>
      </c>
      <c r="I2490" s="360" t="s">
        <v>221</v>
      </c>
      <c r="J2490" s="360" t="s">
        <v>1130</v>
      </c>
      <c r="K2490" s="360" t="s">
        <v>291</v>
      </c>
      <c r="L2490" s="360" t="s">
        <v>34</v>
      </c>
      <c r="M2490" s="361">
        <v>199422300</v>
      </c>
    </row>
    <row r="2491" spans="1:13">
      <c r="A2491" s="360" t="s">
        <v>12870</v>
      </c>
      <c r="B2491" s="360" t="s">
        <v>2410</v>
      </c>
      <c r="C2491" s="360" t="s">
        <v>920</v>
      </c>
      <c r="D2491" s="360">
        <v>4016</v>
      </c>
      <c r="E2491" s="360" t="s">
        <v>1153</v>
      </c>
      <c r="F2491" s="360" t="s">
        <v>552</v>
      </c>
      <c r="G2491" s="360" t="s">
        <v>298</v>
      </c>
      <c r="H2491" s="360" t="s">
        <v>41</v>
      </c>
      <c r="I2491" s="360" t="s">
        <v>221</v>
      </c>
      <c r="J2491" s="360" t="s">
        <v>1130</v>
      </c>
      <c r="K2491" s="360" t="s">
        <v>1170</v>
      </c>
      <c r="L2491" s="360" t="s">
        <v>32</v>
      </c>
      <c r="M2491" s="361">
        <v>159112800</v>
      </c>
    </row>
    <row r="2492" spans="1:13">
      <c r="A2492" s="360" t="s">
        <v>12871</v>
      </c>
      <c r="B2492" s="360" t="s">
        <v>2411</v>
      </c>
      <c r="C2492" s="360" t="s">
        <v>920</v>
      </c>
      <c r="D2492" s="360">
        <v>4016</v>
      </c>
      <c r="E2492" s="360" t="s">
        <v>1153</v>
      </c>
      <c r="F2492" s="360" t="s">
        <v>552</v>
      </c>
      <c r="G2492" s="360" t="s">
        <v>298</v>
      </c>
      <c r="H2492" s="360" t="s">
        <v>41</v>
      </c>
      <c r="I2492" s="360" t="s">
        <v>221</v>
      </c>
      <c r="J2492" s="360" t="s">
        <v>1130</v>
      </c>
      <c r="K2492" s="360" t="s">
        <v>1171</v>
      </c>
      <c r="L2492" s="360" t="s">
        <v>32</v>
      </c>
      <c r="M2492" s="361">
        <v>137907000</v>
      </c>
    </row>
    <row r="2493" spans="1:13">
      <c r="A2493" s="360" t="s">
        <v>12872</v>
      </c>
      <c r="B2493" s="360" t="s">
        <v>2412</v>
      </c>
      <c r="C2493" s="360" t="s">
        <v>920</v>
      </c>
      <c r="D2493" s="360">
        <v>4016</v>
      </c>
      <c r="E2493" s="360" t="s">
        <v>1153</v>
      </c>
      <c r="F2493" s="360" t="s">
        <v>552</v>
      </c>
      <c r="G2493" s="360" t="s">
        <v>298</v>
      </c>
      <c r="H2493" s="360" t="s">
        <v>41</v>
      </c>
      <c r="I2493" s="360" t="s">
        <v>221</v>
      </c>
      <c r="J2493" s="360" t="s">
        <v>1130</v>
      </c>
      <c r="K2493" s="360" t="s">
        <v>290</v>
      </c>
      <c r="L2493" s="360" t="s">
        <v>32</v>
      </c>
      <c r="M2493" s="361">
        <v>137907000</v>
      </c>
    </row>
    <row r="2494" spans="1:13">
      <c r="A2494" s="360" t="s">
        <v>12873</v>
      </c>
      <c r="B2494" s="360" t="s">
        <v>2413</v>
      </c>
      <c r="C2494" s="360" t="s">
        <v>920</v>
      </c>
      <c r="D2494" s="360">
        <v>4016</v>
      </c>
      <c r="E2494" s="360" t="s">
        <v>1153</v>
      </c>
      <c r="F2494" s="360" t="s">
        <v>552</v>
      </c>
      <c r="G2494" s="360" t="s">
        <v>298</v>
      </c>
      <c r="H2494" s="360" t="s">
        <v>41</v>
      </c>
      <c r="I2494" s="360" t="s">
        <v>221</v>
      </c>
      <c r="J2494" s="360" t="s">
        <v>1130</v>
      </c>
      <c r="K2494" s="360" t="s">
        <v>291</v>
      </c>
      <c r="L2494" s="360" t="s">
        <v>32</v>
      </c>
      <c r="M2494" s="361">
        <v>116678100</v>
      </c>
    </row>
    <row r="2495" spans="1:13">
      <c r="A2495" s="360" t="s">
        <v>12874</v>
      </c>
      <c r="B2495" s="360" t="s">
        <v>2414</v>
      </c>
      <c r="C2495" s="360" t="s">
        <v>920</v>
      </c>
      <c r="D2495" s="360">
        <v>4016</v>
      </c>
      <c r="E2495" s="360" t="s">
        <v>1153</v>
      </c>
      <c r="F2495" s="360" t="s">
        <v>552</v>
      </c>
      <c r="G2495" s="360" t="s">
        <v>298</v>
      </c>
      <c r="H2495" s="360" t="s">
        <v>41</v>
      </c>
      <c r="I2495" s="360" t="s">
        <v>221</v>
      </c>
      <c r="J2495" s="360" t="s">
        <v>1130</v>
      </c>
      <c r="K2495" s="360" t="s">
        <v>1170</v>
      </c>
      <c r="L2495" s="360" t="s">
        <v>218</v>
      </c>
      <c r="M2495" s="361">
        <v>413697900</v>
      </c>
    </row>
    <row r="2496" spans="1:13">
      <c r="A2496" s="360" t="s">
        <v>12875</v>
      </c>
      <c r="B2496" s="360" t="s">
        <v>2415</v>
      </c>
      <c r="C2496" s="360" t="s">
        <v>920</v>
      </c>
      <c r="D2496" s="360">
        <v>4016</v>
      </c>
      <c r="E2496" s="360" t="s">
        <v>1153</v>
      </c>
      <c r="F2496" s="360" t="s">
        <v>552</v>
      </c>
      <c r="G2496" s="360" t="s">
        <v>298</v>
      </c>
      <c r="H2496" s="360" t="s">
        <v>41</v>
      </c>
      <c r="I2496" s="360" t="s">
        <v>221</v>
      </c>
      <c r="J2496" s="360" t="s">
        <v>1130</v>
      </c>
      <c r="K2496" s="360" t="s">
        <v>1171</v>
      </c>
      <c r="L2496" s="360" t="s">
        <v>218</v>
      </c>
      <c r="M2496" s="361">
        <v>362785500</v>
      </c>
    </row>
    <row r="2497" spans="1:13">
      <c r="A2497" s="360" t="s">
        <v>12876</v>
      </c>
      <c r="B2497" s="360" t="s">
        <v>2416</v>
      </c>
      <c r="C2497" s="360" t="s">
        <v>920</v>
      </c>
      <c r="D2497" s="360">
        <v>4016</v>
      </c>
      <c r="E2497" s="360" t="s">
        <v>1153</v>
      </c>
      <c r="F2497" s="360" t="s">
        <v>552</v>
      </c>
      <c r="G2497" s="360" t="s">
        <v>298</v>
      </c>
      <c r="H2497" s="360" t="s">
        <v>41</v>
      </c>
      <c r="I2497" s="360" t="s">
        <v>221</v>
      </c>
      <c r="J2497" s="360" t="s">
        <v>1130</v>
      </c>
      <c r="K2497" s="360" t="s">
        <v>290</v>
      </c>
      <c r="L2497" s="360" t="s">
        <v>218</v>
      </c>
      <c r="M2497" s="361">
        <v>350057400</v>
      </c>
    </row>
    <row r="2498" spans="1:13">
      <c r="A2498" s="360" t="s">
        <v>12877</v>
      </c>
      <c r="B2498" s="360" t="s">
        <v>2417</v>
      </c>
      <c r="C2498" s="360" t="s">
        <v>920</v>
      </c>
      <c r="D2498" s="360">
        <v>4016</v>
      </c>
      <c r="E2498" s="360" t="s">
        <v>1153</v>
      </c>
      <c r="F2498" s="360" t="s">
        <v>552</v>
      </c>
      <c r="G2498" s="360" t="s">
        <v>298</v>
      </c>
      <c r="H2498" s="360" t="s">
        <v>41</v>
      </c>
      <c r="I2498" s="360" t="s">
        <v>221</v>
      </c>
      <c r="J2498" s="360" t="s">
        <v>1130</v>
      </c>
      <c r="K2498" s="360" t="s">
        <v>291</v>
      </c>
      <c r="L2498" s="360" t="s">
        <v>218</v>
      </c>
      <c r="M2498" s="361">
        <v>299121900</v>
      </c>
    </row>
    <row r="2499" spans="1:13">
      <c r="A2499" s="360" t="s">
        <v>12878</v>
      </c>
      <c r="B2499" s="360" t="s">
        <v>2406</v>
      </c>
      <c r="C2499" s="360" t="s">
        <v>920</v>
      </c>
      <c r="D2499" s="360">
        <v>4016</v>
      </c>
      <c r="E2499" s="360" t="s">
        <v>1153</v>
      </c>
      <c r="F2499" s="360" t="s">
        <v>552</v>
      </c>
      <c r="G2499" s="360" t="s">
        <v>298</v>
      </c>
      <c r="H2499" s="360" t="s">
        <v>41</v>
      </c>
      <c r="I2499" s="360" t="s">
        <v>48</v>
      </c>
      <c r="J2499" s="360" t="s">
        <v>1131</v>
      </c>
      <c r="K2499" s="360" t="s">
        <v>1170</v>
      </c>
      <c r="L2499" s="360" t="s">
        <v>34</v>
      </c>
      <c r="M2499" s="361">
        <v>234441900</v>
      </c>
    </row>
    <row r="2500" spans="1:13">
      <c r="A2500" s="360" t="s">
        <v>12879</v>
      </c>
      <c r="B2500" s="360" t="s">
        <v>2407</v>
      </c>
      <c r="C2500" s="360" t="s">
        <v>920</v>
      </c>
      <c r="D2500" s="360">
        <v>4016</v>
      </c>
      <c r="E2500" s="360" t="s">
        <v>1153</v>
      </c>
      <c r="F2500" s="360" t="s">
        <v>552</v>
      </c>
      <c r="G2500" s="360" t="s">
        <v>298</v>
      </c>
      <c r="H2500" s="360" t="s">
        <v>41</v>
      </c>
      <c r="I2500" s="360" t="s">
        <v>48</v>
      </c>
      <c r="J2500" s="360" t="s">
        <v>1131</v>
      </c>
      <c r="K2500" s="360" t="s">
        <v>1171</v>
      </c>
      <c r="L2500" s="360" t="s">
        <v>34</v>
      </c>
      <c r="M2500" s="361">
        <v>205566900</v>
      </c>
    </row>
    <row r="2501" spans="1:13">
      <c r="A2501" s="360" t="s">
        <v>12880</v>
      </c>
      <c r="B2501" s="360" t="s">
        <v>2408</v>
      </c>
      <c r="C2501" s="360" t="s">
        <v>920</v>
      </c>
      <c r="D2501" s="360">
        <v>4016</v>
      </c>
      <c r="E2501" s="360" t="s">
        <v>1153</v>
      </c>
      <c r="F2501" s="360" t="s">
        <v>552</v>
      </c>
      <c r="G2501" s="360" t="s">
        <v>298</v>
      </c>
      <c r="H2501" s="360" t="s">
        <v>41</v>
      </c>
      <c r="I2501" s="360" t="s">
        <v>48</v>
      </c>
      <c r="J2501" s="360" t="s">
        <v>1131</v>
      </c>
      <c r="K2501" s="360" t="s">
        <v>290</v>
      </c>
      <c r="L2501" s="360" t="s">
        <v>34</v>
      </c>
      <c r="M2501" s="361">
        <v>198359700</v>
      </c>
    </row>
    <row r="2502" spans="1:13">
      <c r="A2502" s="360" t="s">
        <v>12881</v>
      </c>
      <c r="B2502" s="360" t="s">
        <v>2409</v>
      </c>
      <c r="C2502" s="360" t="s">
        <v>920</v>
      </c>
      <c r="D2502" s="360">
        <v>4016</v>
      </c>
      <c r="E2502" s="360" t="s">
        <v>1153</v>
      </c>
      <c r="F2502" s="360" t="s">
        <v>552</v>
      </c>
      <c r="G2502" s="360" t="s">
        <v>298</v>
      </c>
      <c r="H2502" s="360" t="s">
        <v>41</v>
      </c>
      <c r="I2502" s="360" t="s">
        <v>48</v>
      </c>
      <c r="J2502" s="360" t="s">
        <v>1131</v>
      </c>
      <c r="K2502" s="360" t="s">
        <v>291</v>
      </c>
      <c r="L2502" s="360" t="s">
        <v>34</v>
      </c>
      <c r="M2502" s="361">
        <v>169507800</v>
      </c>
    </row>
    <row r="2503" spans="1:13">
      <c r="A2503" s="360" t="s">
        <v>12882</v>
      </c>
      <c r="B2503" s="360" t="s">
        <v>2410</v>
      </c>
      <c r="C2503" s="360" t="s">
        <v>920</v>
      </c>
      <c r="D2503" s="360">
        <v>4016</v>
      </c>
      <c r="E2503" s="360" t="s">
        <v>1153</v>
      </c>
      <c r="F2503" s="360" t="s">
        <v>552</v>
      </c>
      <c r="G2503" s="360" t="s">
        <v>298</v>
      </c>
      <c r="H2503" s="360" t="s">
        <v>41</v>
      </c>
      <c r="I2503" s="360" t="s">
        <v>48</v>
      </c>
      <c r="J2503" s="360" t="s">
        <v>1131</v>
      </c>
      <c r="K2503" s="360" t="s">
        <v>1170</v>
      </c>
      <c r="L2503" s="360" t="s">
        <v>32</v>
      </c>
      <c r="M2503" s="361">
        <v>135227400</v>
      </c>
    </row>
    <row r="2504" spans="1:13">
      <c r="A2504" s="360" t="s">
        <v>12883</v>
      </c>
      <c r="B2504" s="360" t="s">
        <v>2411</v>
      </c>
      <c r="C2504" s="360" t="s">
        <v>920</v>
      </c>
      <c r="D2504" s="360">
        <v>4016</v>
      </c>
      <c r="E2504" s="360" t="s">
        <v>1153</v>
      </c>
      <c r="F2504" s="360" t="s">
        <v>552</v>
      </c>
      <c r="G2504" s="360" t="s">
        <v>298</v>
      </c>
      <c r="H2504" s="360" t="s">
        <v>41</v>
      </c>
      <c r="I2504" s="360" t="s">
        <v>48</v>
      </c>
      <c r="J2504" s="360" t="s">
        <v>1131</v>
      </c>
      <c r="K2504" s="360" t="s">
        <v>1171</v>
      </c>
      <c r="L2504" s="360" t="s">
        <v>32</v>
      </c>
      <c r="M2504" s="361">
        <v>117209400</v>
      </c>
    </row>
    <row r="2505" spans="1:13">
      <c r="A2505" s="360" t="s">
        <v>12884</v>
      </c>
      <c r="B2505" s="360" t="s">
        <v>2412</v>
      </c>
      <c r="C2505" s="360" t="s">
        <v>920</v>
      </c>
      <c r="D2505" s="360">
        <v>4016</v>
      </c>
      <c r="E2505" s="360" t="s">
        <v>1153</v>
      </c>
      <c r="F2505" s="360" t="s">
        <v>552</v>
      </c>
      <c r="G2505" s="360" t="s">
        <v>298</v>
      </c>
      <c r="H2505" s="360" t="s">
        <v>41</v>
      </c>
      <c r="I2505" s="360" t="s">
        <v>48</v>
      </c>
      <c r="J2505" s="360" t="s">
        <v>1131</v>
      </c>
      <c r="K2505" s="360" t="s">
        <v>290</v>
      </c>
      <c r="L2505" s="360" t="s">
        <v>32</v>
      </c>
      <c r="M2505" s="361">
        <v>117209400</v>
      </c>
    </row>
    <row r="2506" spans="1:13">
      <c r="A2506" s="360" t="s">
        <v>12885</v>
      </c>
      <c r="B2506" s="360" t="s">
        <v>2413</v>
      </c>
      <c r="C2506" s="360" t="s">
        <v>920</v>
      </c>
      <c r="D2506" s="360">
        <v>4016</v>
      </c>
      <c r="E2506" s="360" t="s">
        <v>1153</v>
      </c>
      <c r="F2506" s="360" t="s">
        <v>552</v>
      </c>
      <c r="G2506" s="360" t="s">
        <v>298</v>
      </c>
      <c r="H2506" s="360" t="s">
        <v>41</v>
      </c>
      <c r="I2506" s="360" t="s">
        <v>48</v>
      </c>
      <c r="J2506" s="360" t="s">
        <v>1131</v>
      </c>
      <c r="K2506" s="360" t="s">
        <v>291</v>
      </c>
      <c r="L2506" s="360" t="s">
        <v>32</v>
      </c>
      <c r="M2506" s="361">
        <v>99168300</v>
      </c>
    </row>
    <row r="2507" spans="1:13">
      <c r="A2507" s="360" t="s">
        <v>12886</v>
      </c>
      <c r="B2507" s="360" t="s">
        <v>2414</v>
      </c>
      <c r="C2507" s="360" t="s">
        <v>920</v>
      </c>
      <c r="D2507" s="360">
        <v>4016</v>
      </c>
      <c r="E2507" s="360" t="s">
        <v>1153</v>
      </c>
      <c r="F2507" s="360" t="s">
        <v>552</v>
      </c>
      <c r="G2507" s="360" t="s">
        <v>298</v>
      </c>
      <c r="H2507" s="360" t="s">
        <v>41</v>
      </c>
      <c r="I2507" s="360" t="s">
        <v>48</v>
      </c>
      <c r="J2507" s="360" t="s">
        <v>1131</v>
      </c>
      <c r="K2507" s="360" t="s">
        <v>1170</v>
      </c>
      <c r="L2507" s="360" t="s">
        <v>218</v>
      </c>
      <c r="M2507" s="361">
        <v>351628200</v>
      </c>
    </row>
    <row r="2508" spans="1:13">
      <c r="A2508" s="360" t="s">
        <v>12887</v>
      </c>
      <c r="B2508" s="360" t="s">
        <v>2415</v>
      </c>
      <c r="C2508" s="360" t="s">
        <v>920</v>
      </c>
      <c r="D2508" s="360">
        <v>4016</v>
      </c>
      <c r="E2508" s="360" t="s">
        <v>1153</v>
      </c>
      <c r="F2508" s="360" t="s">
        <v>552</v>
      </c>
      <c r="G2508" s="360" t="s">
        <v>298</v>
      </c>
      <c r="H2508" s="360" t="s">
        <v>41</v>
      </c>
      <c r="I2508" s="360" t="s">
        <v>48</v>
      </c>
      <c r="J2508" s="360" t="s">
        <v>1131</v>
      </c>
      <c r="K2508" s="360" t="s">
        <v>1171</v>
      </c>
      <c r="L2508" s="360" t="s">
        <v>218</v>
      </c>
      <c r="M2508" s="361">
        <v>308361900</v>
      </c>
    </row>
    <row r="2509" spans="1:13">
      <c r="A2509" s="360" t="s">
        <v>12888</v>
      </c>
      <c r="B2509" s="360" t="s">
        <v>2416</v>
      </c>
      <c r="C2509" s="360" t="s">
        <v>920</v>
      </c>
      <c r="D2509" s="360">
        <v>4016</v>
      </c>
      <c r="E2509" s="360" t="s">
        <v>1153</v>
      </c>
      <c r="F2509" s="360" t="s">
        <v>552</v>
      </c>
      <c r="G2509" s="360" t="s">
        <v>298</v>
      </c>
      <c r="H2509" s="360" t="s">
        <v>41</v>
      </c>
      <c r="I2509" s="360" t="s">
        <v>48</v>
      </c>
      <c r="J2509" s="360" t="s">
        <v>1131</v>
      </c>
      <c r="K2509" s="360" t="s">
        <v>290</v>
      </c>
      <c r="L2509" s="360" t="s">
        <v>218</v>
      </c>
      <c r="M2509" s="361">
        <v>297528000</v>
      </c>
    </row>
    <row r="2510" spans="1:13">
      <c r="A2510" s="360" t="s">
        <v>12889</v>
      </c>
      <c r="B2510" s="360" t="s">
        <v>2417</v>
      </c>
      <c r="C2510" s="360" t="s">
        <v>920</v>
      </c>
      <c r="D2510" s="360">
        <v>4016</v>
      </c>
      <c r="E2510" s="360" t="s">
        <v>1153</v>
      </c>
      <c r="F2510" s="360" t="s">
        <v>552</v>
      </c>
      <c r="G2510" s="360" t="s">
        <v>298</v>
      </c>
      <c r="H2510" s="360" t="s">
        <v>41</v>
      </c>
      <c r="I2510" s="360" t="s">
        <v>48</v>
      </c>
      <c r="J2510" s="360" t="s">
        <v>1131</v>
      </c>
      <c r="K2510" s="360" t="s">
        <v>291</v>
      </c>
      <c r="L2510" s="360" t="s">
        <v>218</v>
      </c>
      <c r="M2510" s="361">
        <v>254261700</v>
      </c>
    </row>
    <row r="2511" spans="1:13">
      <c r="A2511" s="360" t="s">
        <v>12890</v>
      </c>
      <c r="B2511" s="360" t="s">
        <v>2406</v>
      </c>
      <c r="C2511" s="360" t="s">
        <v>920</v>
      </c>
      <c r="D2511" s="360">
        <v>4016</v>
      </c>
      <c r="E2511" s="360" t="s">
        <v>1153</v>
      </c>
      <c r="F2511" s="360" t="s">
        <v>552</v>
      </c>
      <c r="G2511" s="360" t="s">
        <v>298</v>
      </c>
      <c r="H2511" s="360" t="s">
        <v>41</v>
      </c>
      <c r="I2511" s="360" t="s">
        <v>50</v>
      </c>
      <c r="J2511" s="360" t="s">
        <v>1132</v>
      </c>
      <c r="K2511" s="360" t="s">
        <v>1170</v>
      </c>
      <c r="L2511" s="360" t="s">
        <v>34</v>
      </c>
      <c r="M2511" s="361">
        <v>234441900</v>
      </c>
    </row>
    <row r="2512" spans="1:13">
      <c r="A2512" s="360" t="s">
        <v>12891</v>
      </c>
      <c r="B2512" s="360" t="s">
        <v>2407</v>
      </c>
      <c r="C2512" s="360" t="s">
        <v>920</v>
      </c>
      <c r="D2512" s="360">
        <v>4016</v>
      </c>
      <c r="E2512" s="360" t="s">
        <v>1153</v>
      </c>
      <c r="F2512" s="360" t="s">
        <v>552</v>
      </c>
      <c r="G2512" s="360" t="s">
        <v>298</v>
      </c>
      <c r="H2512" s="360" t="s">
        <v>41</v>
      </c>
      <c r="I2512" s="360" t="s">
        <v>50</v>
      </c>
      <c r="J2512" s="360" t="s">
        <v>1132</v>
      </c>
      <c r="K2512" s="360" t="s">
        <v>1171</v>
      </c>
      <c r="L2512" s="360" t="s">
        <v>34</v>
      </c>
      <c r="M2512" s="361">
        <v>205566900</v>
      </c>
    </row>
    <row r="2513" spans="1:13">
      <c r="A2513" s="360" t="s">
        <v>12892</v>
      </c>
      <c r="B2513" s="360" t="s">
        <v>2408</v>
      </c>
      <c r="C2513" s="360" t="s">
        <v>920</v>
      </c>
      <c r="D2513" s="360">
        <v>4016</v>
      </c>
      <c r="E2513" s="360" t="s">
        <v>1153</v>
      </c>
      <c r="F2513" s="360" t="s">
        <v>552</v>
      </c>
      <c r="G2513" s="360" t="s">
        <v>298</v>
      </c>
      <c r="H2513" s="360" t="s">
        <v>41</v>
      </c>
      <c r="I2513" s="360" t="s">
        <v>50</v>
      </c>
      <c r="J2513" s="360" t="s">
        <v>1132</v>
      </c>
      <c r="K2513" s="360" t="s">
        <v>290</v>
      </c>
      <c r="L2513" s="360" t="s">
        <v>34</v>
      </c>
      <c r="M2513" s="361">
        <v>198359700</v>
      </c>
    </row>
    <row r="2514" spans="1:13">
      <c r="A2514" s="360" t="s">
        <v>12893</v>
      </c>
      <c r="B2514" s="360" t="s">
        <v>2409</v>
      </c>
      <c r="C2514" s="360" t="s">
        <v>920</v>
      </c>
      <c r="D2514" s="360">
        <v>4016</v>
      </c>
      <c r="E2514" s="360" t="s">
        <v>1153</v>
      </c>
      <c r="F2514" s="360" t="s">
        <v>552</v>
      </c>
      <c r="G2514" s="360" t="s">
        <v>298</v>
      </c>
      <c r="H2514" s="360" t="s">
        <v>41</v>
      </c>
      <c r="I2514" s="360" t="s">
        <v>50</v>
      </c>
      <c r="J2514" s="360" t="s">
        <v>1132</v>
      </c>
      <c r="K2514" s="360" t="s">
        <v>291</v>
      </c>
      <c r="L2514" s="360" t="s">
        <v>34</v>
      </c>
      <c r="M2514" s="361">
        <v>169507800</v>
      </c>
    </row>
    <row r="2515" spans="1:13">
      <c r="A2515" s="360" t="s">
        <v>12894</v>
      </c>
      <c r="B2515" s="360" t="s">
        <v>2410</v>
      </c>
      <c r="C2515" s="360" t="s">
        <v>920</v>
      </c>
      <c r="D2515" s="360">
        <v>4016</v>
      </c>
      <c r="E2515" s="360" t="s">
        <v>1153</v>
      </c>
      <c r="F2515" s="360" t="s">
        <v>552</v>
      </c>
      <c r="G2515" s="360" t="s">
        <v>298</v>
      </c>
      <c r="H2515" s="360" t="s">
        <v>41</v>
      </c>
      <c r="I2515" s="360" t="s">
        <v>50</v>
      </c>
      <c r="J2515" s="360" t="s">
        <v>1132</v>
      </c>
      <c r="K2515" s="360" t="s">
        <v>1170</v>
      </c>
      <c r="L2515" s="360" t="s">
        <v>32</v>
      </c>
      <c r="M2515" s="361">
        <v>135227400</v>
      </c>
    </row>
    <row r="2516" spans="1:13">
      <c r="A2516" s="360" t="s">
        <v>12895</v>
      </c>
      <c r="B2516" s="360" t="s">
        <v>2411</v>
      </c>
      <c r="C2516" s="360" t="s">
        <v>920</v>
      </c>
      <c r="D2516" s="360">
        <v>4016</v>
      </c>
      <c r="E2516" s="360" t="s">
        <v>1153</v>
      </c>
      <c r="F2516" s="360" t="s">
        <v>552</v>
      </c>
      <c r="G2516" s="360" t="s">
        <v>298</v>
      </c>
      <c r="H2516" s="360" t="s">
        <v>41</v>
      </c>
      <c r="I2516" s="360" t="s">
        <v>50</v>
      </c>
      <c r="J2516" s="360" t="s">
        <v>1132</v>
      </c>
      <c r="K2516" s="360" t="s">
        <v>1171</v>
      </c>
      <c r="L2516" s="360" t="s">
        <v>32</v>
      </c>
      <c r="M2516" s="361">
        <v>117209400</v>
      </c>
    </row>
    <row r="2517" spans="1:13">
      <c r="A2517" s="360" t="s">
        <v>12896</v>
      </c>
      <c r="B2517" s="360" t="s">
        <v>2412</v>
      </c>
      <c r="C2517" s="360" t="s">
        <v>920</v>
      </c>
      <c r="D2517" s="360">
        <v>4016</v>
      </c>
      <c r="E2517" s="360" t="s">
        <v>1153</v>
      </c>
      <c r="F2517" s="360" t="s">
        <v>552</v>
      </c>
      <c r="G2517" s="360" t="s">
        <v>298</v>
      </c>
      <c r="H2517" s="360" t="s">
        <v>41</v>
      </c>
      <c r="I2517" s="360" t="s">
        <v>50</v>
      </c>
      <c r="J2517" s="360" t="s">
        <v>1132</v>
      </c>
      <c r="K2517" s="360" t="s">
        <v>290</v>
      </c>
      <c r="L2517" s="360" t="s">
        <v>32</v>
      </c>
      <c r="M2517" s="361">
        <v>117209400</v>
      </c>
    </row>
    <row r="2518" spans="1:13">
      <c r="A2518" s="360" t="s">
        <v>12897</v>
      </c>
      <c r="B2518" s="360" t="s">
        <v>2413</v>
      </c>
      <c r="C2518" s="360" t="s">
        <v>920</v>
      </c>
      <c r="D2518" s="360">
        <v>4016</v>
      </c>
      <c r="E2518" s="360" t="s">
        <v>1153</v>
      </c>
      <c r="F2518" s="360" t="s">
        <v>552</v>
      </c>
      <c r="G2518" s="360" t="s">
        <v>298</v>
      </c>
      <c r="H2518" s="360" t="s">
        <v>41</v>
      </c>
      <c r="I2518" s="360" t="s">
        <v>50</v>
      </c>
      <c r="J2518" s="360" t="s">
        <v>1132</v>
      </c>
      <c r="K2518" s="360" t="s">
        <v>291</v>
      </c>
      <c r="L2518" s="360" t="s">
        <v>32</v>
      </c>
      <c r="M2518" s="361">
        <v>99168300</v>
      </c>
    </row>
    <row r="2519" spans="1:13">
      <c r="A2519" s="360" t="s">
        <v>12898</v>
      </c>
      <c r="B2519" s="360" t="s">
        <v>2414</v>
      </c>
      <c r="C2519" s="360" t="s">
        <v>920</v>
      </c>
      <c r="D2519" s="360">
        <v>4016</v>
      </c>
      <c r="E2519" s="360" t="s">
        <v>1153</v>
      </c>
      <c r="F2519" s="360" t="s">
        <v>552</v>
      </c>
      <c r="G2519" s="360" t="s">
        <v>298</v>
      </c>
      <c r="H2519" s="360" t="s">
        <v>41</v>
      </c>
      <c r="I2519" s="360" t="s">
        <v>50</v>
      </c>
      <c r="J2519" s="360" t="s">
        <v>1132</v>
      </c>
      <c r="K2519" s="360" t="s">
        <v>1170</v>
      </c>
      <c r="L2519" s="360" t="s">
        <v>218</v>
      </c>
      <c r="M2519" s="361">
        <v>351628200</v>
      </c>
    </row>
    <row r="2520" spans="1:13">
      <c r="A2520" s="360" t="s">
        <v>12899</v>
      </c>
      <c r="B2520" s="360" t="s">
        <v>2415</v>
      </c>
      <c r="C2520" s="360" t="s">
        <v>920</v>
      </c>
      <c r="D2520" s="360">
        <v>4016</v>
      </c>
      <c r="E2520" s="360" t="s">
        <v>1153</v>
      </c>
      <c r="F2520" s="360" t="s">
        <v>552</v>
      </c>
      <c r="G2520" s="360" t="s">
        <v>298</v>
      </c>
      <c r="H2520" s="360" t="s">
        <v>41</v>
      </c>
      <c r="I2520" s="360" t="s">
        <v>50</v>
      </c>
      <c r="J2520" s="360" t="s">
        <v>1132</v>
      </c>
      <c r="K2520" s="360" t="s">
        <v>1171</v>
      </c>
      <c r="L2520" s="360" t="s">
        <v>218</v>
      </c>
      <c r="M2520" s="361">
        <v>308361900</v>
      </c>
    </row>
    <row r="2521" spans="1:13">
      <c r="A2521" s="360" t="s">
        <v>12900</v>
      </c>
      <c r="B2521" s="360" t="s">
        <v>2416</v>
      </c>
      <c r="C2521" s="360" t="s">
        <v>920</v>
      </c>
      <c r="D2521" s="360">
        <v>4016</v>
      </c>
      <c r="E2521" s="360" t="s">
        <v>1153</v>
      </c>
      <c r="F2521" s="360" t="s">
        <v>552</v>
      </c>
      <c r="G2521" s="360" t="s">
        <v>298</v>
      </c>
      <c r="H2521" s="360" t="s">
        <v>41</v>
      </c>
      <c r="I2521" s="360" t="s">
        <v>50</v>
      </c>
      <c r="J2521" s="360" t="s">
        <v>1132</v>
      </c>
      <c r="K2521" s="360" t="s">
        <v>290</v>
      </c>
      <c r="L2521" s="360" t="s">
        <v>218</v>
      </c>
      <c r="M2521" s="361">
        <v>297528000</v>
      </c>
    </row>
    <row r="2522" spans="1:13">
      <c r="A2522" s="360" t="s">
        <v>12901</v>
      </c>
      <c r="B2522" s="360" t="s">
        <v>2417</v>
      </c>
      <c r="C2522" s="360" t="s">
        <v>920</v>
      </c>
      <c r="D2522" s="360">
        <v>4016</v>
      </c>
      <c r="E2522" s="360" t="s">
        <v>1153</v>
      </c>
      <c r="F2522" s="360" t="s">
        <v>552</v>
      </c>
      <c r="G2522" s="360" t="s">
        <v>298</v>
      </c>
      <c r="H2522" s="360" t="s">
        <v>41</v>
      </c>
      <c r="I2522" s="360" t="s">
        <v>50</v>
      </c>
      <c r="J2522" s="360" t="s">
        <v>1132</v>
      </c>
      <c r="K2522" s="360" t="s">
        <v>291</v>
      </c>
      <c r="L2522" s="360" t="s">
        <v>218</v>
      </c>
      <c r="M2522" s="361">
        <v>254261700</v>
      </c>
    </row>
    <row r="2523" spans="1:13">
      <c r="A2523" s="360" t="s">
        <v>12902</v>
      </c>
      <c r="B2523" s="360" t="s">
        <v>2406</v>
      </c>
      <c r="C2523" s="360" t="s">
        <v>920</v>
      </c>
      <c r="D2523" s="360">
        <v>4016</v>
      </c>
      <c r="E2523" s="360" t="s">
        <v>1153</v>
      </c>
      <c r="F2523" s="360" t="s">
        <v>552</v>
      </c>
      <c r="G2523" s="360" t="s">
        <v>298</v>
      </c>
      <c r="H2523" s="360" t="s">
        <v>41</v>
      </c>
      <c r="I2523" s="360" t="s">
        <v>223</v>
      </c>
      <c r="J2523" s="360" t="s">
        <v>1129</v>
      </c>
      <c r="K2523" s="360" t="s">
        <v>1170</v>
      </c>
      <c r="L2523" s="360" t="s">
        <v>34</v>
      </c>
      <c r="M2523" s="361">
        <v>220628100</v>
      </c>
    </row>
    <row r="2524" spans="1:13">
      <c r="A2524" s="360" t="s">
        <v>12903</v>
      </c>
      <c r="B2524" s="360" t="s">
        <v>2407</v>
      </c>
      <c r="C2524" s="360" t="s">
        <v>920</v>
      </c>
      <c r="D2524" s="360">
        <v>4016</v>
      </c>
      <c r="E2524" s="360" t="s">
        <v>1153</v>
      </c>
      <c r="F2524" s="360" t="s">
        <v>552</v>
      </c>
      <c r="G2524" s="360" t="s">
        <v>298</v>
      </c>
      <c r="H2524" s="360" t="s">
        <v>41</v>
      </c>
      <c r="I2524" s="360" t="s">
        <v>223</v>
      </c>
      <c r="J2524" s="360" t="s">
        <v>1129</v>
      </c>
      <c r="K2524" s="360" t="s">
        <v>1171</v>
      </c>
      <c r="L2524" s="360" t="s">
        <v>34</v>
      </c>
      <c r="M2524" s="361">
        <v>193462500</v>
      </c>
    </row>
    <row r="2525" spans="1:13">
      <c r="A2525" s="360" t="s">
        <v>12904</v>
      </c>
      <c r="B2525" s="360" t="s">
        <v>2408</v>
      </c>
      <c r="C2525" s="360" t="s">
        <v>920</v>
      </c>
      <c r="D2525" s="360">
        <v>4016</v>
      </c>
      <c r="E2525" s="360" t="s">
        <v>1153</v>
      </c>
      <c r="F2525" s="360" t="s">
        <v>552</v>
      </c>
      <c r="G2525" s="360" t="s">
        <v>298</v>
      </c>
      <c r="H2525" s="360" t="s">
        <v>41</v>
      </c>
      <c r="I2525" s="360" t="s">
        <v>223</v>
      </c>
      <c r="J2525" s="360" t="s">
        <v>1129</v>
      </c>
      <c r="K2525" s="360" t="s">
        <v>290</v>
      </c>
      <c r="L2525" s="360" t="s">
        <v>34</v>
      </c>
      <c r="M2525" s="361">
        <v>186694200</v>
      </c>
    </row>
    <row r="2526" spans="1:13">
      <c r="A2526" s="360" t="s">
        <v>12905</v>
      </c>
      <c r="B2526" s="360" t="s">
        <v>2409</v>
      </c>
      <c r="C2526" s="360" t="s">
        <v>920</v>
      </c>
      <c r="D2526" s="360">
        <v>4016</v>
      </c>
      <c r="E2526" s="360" t="s">
        <v>1153</v>
      </c>
      <c r="F2526" s="360" t="s">
        <v>552</v>
      </c>
      <c r="G2526" s="360" t="s">
        <v>298</v>
      </c>
      <c r="H2526" s="360" t="s">
        <v>41</v>
      </c>
      <c r="I2526" s="360" t="s">
        <v>223</v>
      </c>
      <c r="J2526" s="360" t="s">
        <v>1129</v>
      </c>
      <c r="K2526" s="360" t="s">
        <v>291</v>
      </c>
      <c r="L2526" s="360" t="s">
        <v>34</v>
      </c>
      <c r="M2526" s="361">
        <v>159528600</v>
      </c>
    </row>
    <row r="2527" spans="1:13">
      <c r="A2527" s="360" t="s">
        <v>12906</v>
      </c>
      <c r="B2527" s="360" t="s">
        <v>2410</v>
      </c>
      <c r="C2527" s="360" t="s">
        <v>920</v>
      </c>
      <c r="D2527" s="360">
        <v>4016</v>
      </c>
      <c r="E2527" s="360" t="s">
        <v>1153</v>
      </c>
      <c r="F2527" s="360" t="s">
        <v>552</v>
      </c>
      <c r="G2527" s="360" t="s">
        <v>298</v>
      </c>
      <c r="H2527" s="360" t="s">
        <v>41</v>
      </c>
      <c r="I2527" s="360" t="s">
        <v>223</v>
      </c>
      <c r="J2527" s="360" t="s">
        <v>1129</v>
      </c>
      <c r="K2527" s="360" t="s">
        <v>1170</v>
      </c>
      <c r="L2527" s="360" t="s">
        <v>32</v>
      </c>
      <c r="M2527" s="361">
        <v>127281000</v>
      </c>
    </row>
    <row r="2528" spans="1:13">
      <c r="A2528" s="360" t="s">
        <v>12907</v>
      </c>
      <c r="B2528" s="360" t="s">
        <v>2411</v>
      </c>
      <c r="C2528" s="360" t="s">
        <v>920</v>
      </c>
      <c r="D2528" s="360">
        <v>4016</v>
      </c>
      <c r="E2528" s="360" t="s">
        <v>1153</v>
      </c>
      <c r="F2528" s="360" t="s">
        <v>552</v>
      </c>
      <c r="G2528" s="360" t="s">
        <v>298</v>
      </c>
      <c r="H2528" s="360" t="s">
        <v>41</v>
      </c>
      <c r="I2528" s="360" t="s">
        <v>223</v>
      </c>
      <c r="J2528" s="360" t="s">
        <v>1129</v>
      </c>
      <c r="K2528" s="360" t="s">
        <v>1171</v>
      </c>
      <c r="L2528" s="360" t="s">
        <v>32</v>
      </c>
      <c r="M2528" s="361">
        <v>110302500</v>
      </c>
    </row>
    <row r="2529" spans="1:13">
      <c r="A2529" s="360" t="s">
        <v>12908</v>
      </c>
      <c r="B2529" s="360" t="s">
        <v>2412</v>
      </c>
      <c r="C2529" s="360" t="s">
        <v>920</v>
      </c>
      <c r="D2529" s="360">
        <v>4016</v>
      </c>
      <c r="E2529" s="360" t="s">
        <v>1153</v>
      </c>
      <c r="F2529" s="360" t="s">
        <v>552</v>
      </c>
      <c r="G2529" s="360" t="s">
        <v>298</v>
      </c>
      <c r="H2529" s="360" t="s">
        <v>41</v>
      </c>
      <c r="I2529" s="360" t="s">
        <v>223</v>
      </c>
      <c r="J2529" s="360" t="s">
        <v>1129</v>
      </c>
      <c r="K2529" s="360" t="s">
        <v>290</v>
      </c>
      <c r="L2529" s="360" t="s">
        <v>32</v>
      </c>
      <c r="M2529" s="361">
        <v>110302500</v>
      </c>
    </row>
    <row r="2530" spans="1:13">
      <c r="A2530" s="360" t="s">
        <v>12909</v>
      </c>
      <c r="B2530" s="360" t="s">
        <v>2413</v>
      </c>
      <c r="C2530" s="360" t="s">
        <v>920</v>
      </c>
      <c r="D2530" s="360">
        <v>4016</v>
      </c>
      <c r="E2530" s="360" t="s">
        <v>1153</v>
      </c>
      <c r="F2530" s="360" t="s">
        <v>552</v>
      </c>
      <c r="G2530" s="360" t="s">
        <v>298</v>
      </c>
      <c r="H2530" s="360" t="s">
        <v>41</v>
      </c>
      <c r="I2530" s="360" t="s">
        <v>223</v>
      </c>
      <c r="J2530" s="360" t="s">
        <v>1129</v>
      </c>
      <c r="K2530" s="360" t="s">
        <v>291</v>
      </c>
      <c r="L2530" s="360" t="s">
        <v>32</v>
      </c>
      <c r="M2530" s="361">
        <v>93347100</v>
      </c>
    </row>
    <row r="2531" spans="1:13">
      <c r="A2531" s="360" t="s">
        <v>12910</v>
      </c>
      <c r="B2531" s="360" t="s">
        <v>2414</v>
      </c>
      <c r="C2531" s="360" t="s">
        <v>920</v>
      </c>
      <c r="D2531" s="360">
        <v>4016</v>
      </c>
      <c r="E2531" s="360" t="s">
        <v>1153</v>
      </c>
      <c r="F2531" s="360" t="s">
        <v>552</v>
      </c>
      <c r="G2531" s="360" t="s">
        <v>298</v>
      </c>
      <c r="H2531" s="360" t="s">
        <v>41</v>
      </c>
      <c r="I2531" s="360" t="s">
        <v>223</v>
      </c>
      <c r="J2531" s="360" t="s">
        <v>1129</v>
      </c>
      <c r="K2531" s="360" t="s">
        <v>1170</v>
      </c>
      <c r="L2531" s="360" t="s">
        <v>218</v>
      </c>
      <c r="M2531" s="361">
        <v>330930600</v>
      </c>
    </row>
    <row r="2532" spans="1:13">
      <c r="A2532" s="360" t="s">
        <v>12911</v>
      </c>
      <c r="B2532" s="360" t="s">
        <v>2415</v>
      </c>
      <c r="C2532" s="360" t="s">
        <v>920</v>
      </c>
      <c r="D2532" s="360">
        <v>4016</v>
      </c>
      <c r="E2532" s="360" t="s">
        <v>1153</v>
      </c>
      <c r="F2532" s="360" t="s">
        <v>552</v>
      </c>
      <c r="G2532" s="360" t="s">
        <v>298</v>
      </c>
      <c r="H2532" s="360" t="s">
        <v>41</v>
      </c>
      <c r="I2532" s="360" t="s">
        <v>223</v>
      </c>
      <c r="J2532" s="360" t="s">
        <v>1129</v>
      </c>
      <c r="K2532" s="360" t="s">
        <v>1171</v>
      </c>
      <c r="L2532" s="360" t="s">
        <v>218</v>
      </c>
      <c r="M2532" s="361">
        <v>290205300</v>
      </c>
    </row>
    <row r="2533" spans="1:13">
      <c r="A2533" s="360" t="s">
        <v>12912</v>
      </c>
      <c r="B2533" s="360" t="s">
        <v>2416</v>
      </c>
      <c r="C2533" s="360" t="s">
        <v>920</v>
      </c>
      <c r="D2533" s="360">
        <v>4016</v>
      </c>
      <c r="E2533" s="360" t="s">
        <v>1153</v>
      </c>
      <c r="F2533" s="360" t="s">
        <v>552</v>
      </c>
      <c r="G2533" s="360" t="s">
        <v>298</v>
      </c>
      <c r="H2533" s="360" t="s">
        <v>41</v>
      </c>
      <c r="I2533" s="360" t="s">
        <v>223</v>
      </c>
      <c r="J2533" s="360" t="s">
        <v>1129</v>
      </c>
      <c r="K2533" s="360" t="s">
        <v>290</v>
      </c>
      <c r="L2533" s="360" t="s">
        <v>218</v>
      </c>
      <c r="M2533" s="361">
        <v>280041300</v>
      </c>
    </row>
    <row r="2534" spans="1:13">
      <c r="A2534" s="360" t="s">
        <v>12913</v>
      </c>
      <c r="B2534" s="360" t="s">
        <v>2417</v>
      </c>
      <c r="C2534" s="360" t="s">
        <v>920</v>
      </c>
      <c r="D2534" s="360">
        <v>4016</v>
      </c>
      <c r="E2534" s="360" t="s">
        <v>1153</v>
      </c>
      <c r="F2534" s="360" t="s">
        <v>552</v>
      </c>
      <c r="G2534" s="360" t="s">
        <v>298</v>
      </c>
      <c r="H2534" s="360" t="s">
        <v>41</v>
      </c>
      <c r="I2534" s="360" t="s">
        <v>223</v>
      </c>
      <c r="J2534" s="360" t="s">
        <v>1129</v>
      </c>
      <c r="K2534" s="360" t="s">
        <v>291</v>
      </c>
      <c r="L2534" s="360" t="s">
        <v>218</v>
      </c>
      <c r="M2534" s="361">
        <v>239316000</v>
      </c>
    </row>
    <row r="2535" spans="1:13">
      <c r="A2535" s="360" t="s">
        <v>12914</v>
      </c>
      <c r="B2535" s="360" t="s">
        <v>2406</v>
      </c>
      <c r="C2535" s="360" t="s">
        <v>920</v>
      </c>
      <c r="D2535" s="360">
        <v>4016</v>
      </c>
      <c r="E2535" s="360" t="s">
        <v>1153</v>
      </c>
      <c r="F2535" s="360" t="s">
        <v>552</v>
      </c>
      <c r="G2535" s="360" t="s">
        <v>298</v>
      </c>
      <c r="H2535" s="360" t="s">
        <v>41</v>
      </c>
      <c r="I2535" s="360" t="s">
        <v>421</v>
      </c>
      <c r="J2535" s="360" t="s">
        <v>1134</v>
      </c>
      <c r="K2535" s="360" t="s">
        <v>1170</v>
      </c>
      <c r="L2535" s="360" t="s">
        <v>34</v>
      </c>
      <c r="M2535" s="361">
        <v>220628100</v>
      </c>
    </row>
    <row r="2536" spans="1:13">
      <c r="A2536" s="360" t="s">
        <v>12915</v>
      </c>
      <c r="B2536" s="360" t="s">
        <v>2407</v>
      </c>
      <c r="C2536" s="360" t="s">
        <v>920</v>
      </c>
      <c r="D2536" s="360">
        <v>4016</v>
      </c>
      <c r="E2536" s="360" t="s">
        <v>1153</v>
      </c>
      <c r="F2536" s="360" t="s">
        <v>552</v>
      </c>
      <c r="G2536" s="360" t="s">
        <v>298</v>
      </c>
      <c r="H2536" s="360" t="s">
        <v>41</v>
      </c>
      <c r="I2536" s="360" t="s">
        <v>421</v>
      </c>
      <c r="J2536" s="360" t="s">
        <v>1134</v>
      </c>
      <c r="K2536" s="360" t="s">
        <v>1171</v>
      </c>
      <c r="L2536" s="360" t="s">
        <v>34</v>
      </c>
      <c r="M2536" s="361">
        <v>193462500</v>
      </c>
    </row>
    <row r="2537" spans="1:13">
      <c r="A2537" s="360" t="s">
        <v>12916</v>
      </c>
      <c r="B2537" s="360" t="s">
        <v>2408</v>
      </c>
      <c r="C2537" s="360" t="s">
        <v>920</v>
      </c>
      <c r="D2537" s="360">
        <v>4016</v>
      </c>
      <c r="E2537" s="360" t="s">
        <v>1153</v>
      </c>
      <c r="F2537" s="360" t="s">
        <v>552</v>
      </c>
      <c r="G2537" s="360" t="s">
        <v>298</v>
      </c>
      <c r="H2537" s="360" t="s">
        <v>41</v>
      </c>
      <c r="I2537" s="360" t="s">
        <v>421</v>
      </c>
      <c r="J2537" s="360" t="s">
        <v>1134</v>
      </c>
      <c r="K2537" s="360" t="s">
        <v>290</v>
      </c>
      <c r="L2537" s="360" t="s">
        <v>34</v>
      </c>
      <c r="M2537" s="361">
        <v>186694200</v>
      </c>
    </row>
    <row r="2538" spans="1:13">
      <c r="A2538" s="360" t="s">
        <v>12917</v>
      </c>
      <c r="B2538" s="360" t="s">
        <v>2409</v>
      </c>
      <c r="C2538" s="360" t="s">
        <v>920</v>
      </c>
      <c r="D2538" s="360">
        <v>4016</v>
      </c>
      <c r="E2538" s="360" t="s">
        <v>1153</v>
      </c>
      <c r="F2538" s="360" t="s">
        <v>552</v>
      </c>
      <c r="G2538" s="360" t="s">
        <v>298</v>
      </c>
      <c r="H2538" s="360" t="s">
        <v>41</v>
      </c>
      <c r="I2538" s="360" t="s">
        <v>421</v>
      </c>
      <c r="J2538" s="360" t="s">
        <v>1134</v>
      </c>
      <c r="K2538" s="360" t="s">
        <v>291</v>
      </c>
      <c r="L2538" s="360" t="s">
        <v>34</v>
      </c>
      <c r="M2538" s="361">
        <v>159528600</v>
      </c>
    </row>
    <row r="2539" spans="1:13">
      <c r="A2539" s="360" t="s">
        <v>12918</v>
      </c>
      <c r="B2539" s="360" t="s">
        <v>2410</v>
      </c>
      <c r="C2539" s="360" t="s">
        <v>920</v>
      </c>
      <c r="D2539" s="360">
        <v>4016</v>
      </c>
      <c r="E2539" s="360" t="s">
        <v>1153</v>
      </c>
      <c r="F2539" s="360" t="s">
        <v>552</v>
      </c>
      <c r="G2539" s="360" t="s">
        <v>298</v>
      </c>
      <c r="H2539" s="360" t="s">
        <v>41</v>
      </c>
      <c r="I2539" s="360" t="s">
        <v>421</v>
      </c>
      <c r="J2539" s="360" t="s">
        <v>1134</v>
      </c>
      <c r="K2539" s="360" t="s">
        <v>1170</v>
      </c>
      <c r="L2539" s="360" t="s">
        <v>32</v>
      </c>
      <c r="M2539" s="361">
        <v>127281000</v>
      </c>
    </row>
    <row r="2540" spans="1:13">
      <c r="A2540" s="360" t="s">
        <v>12919</v>
      </c>
      <c r="B2540" s="360" t="s">
        <v>2411</v>
      </c>
      <c r="C2540" s="360" t="s">
        <v>920</v>
      </c>
      <c r="D2540" s="360">
        <v>4016</v>
      </c>
      <c r="E2540" s="360" t="s">
        <v>1153</v>
      </c>
      <c r="F2540" s="360" t="s">
        <v>552</v>
      </c>
      <c r="G2540" s="360" t="s">
        <v>298</v>
      </c>
      <c r="H2540" s="360" t="s">
        <v>41</v>
      </c>
      <c r="I2540" s="360" t="s">
        <v>421</v>
      </c>
      <c r="J2540" s="360" t="s">
        <v>1134</v>
      </c>
      <c r="K2540" s="360" t="s">
        <v>1171</v>
      </c>
      <c r="L2540" s="360" t="s">
        <v>32</v>
      </c>
      <c r="M2540" s="361">
        <v>110302500</v>
      </c>
    </row>
    <row r="2541" spans="1:13">
      <c r="A2541" s="360" t="s">
        <v>12920</v>
      </c>
      <c r="B2541" s="360" t="s">
        <v>2412</v>
      </c>
      <c r="C2541" s="360" t="s">
        <v>920</v>
      </c>
      <c r="D2541" s="360">
        <v>4016</v>
      </c>
      <c r="E2541" s="360" t="s">
        <v>1153</v>
      </c>
      <c r="F2541" s="360" t="s">
        <v>552</v>
      </c>
      <c r="G2541" s="360" t="s">
        <v>298</v>
      </c>
      <c r="H2541" s="360" t="s">
        <v>41</v>
      </c>
      <c r="I2541" s="360" t="s">
        <v>421</v>
      </c>
      <c r="J2541" s="360" t="s">
        <v>1134</v>
      </c>
      <c r="K2541" s="360" t="s">
        <v>290</v>
      </c>
      <c r="L2541" s="360" t="s">
        <v>32</v>
      </c>
      <c r="M2541" s="361">
        <v>110302500</v>
      </c>
    </row>
    <row r="2542" spans="1:13">
      <c r="A2542" s="360" t="s">
        <v>12921</v>
      </c>
      <c r="B2542" s="360" t="s">
        <v>2413</v>
      </c>
      <c r="C2542" s="360" t="s">
        <v>920</v>
      </c>
      <c r="D2542" s="360">
        <v>4016</v>
      </c>
      <c r="E2542" s="360" t="s">
        <v>1153</v>
      </c>
      <c r="F2542" s="360" t="s">
        <v>552</v>
      </c>
      <c r="G2542" s="360" t="s">
        <v>298</v>
      </c>
      <c r="H2542" s="360" t="s">
        <v>41</v>
      </c>
      <c r="I2542" s="360" t="s">
        <v>421</v>
      </c>
      <c r="J2542" s="360" t="s">
        <v>1134</v>
      </c>
      <c r="K2542" s="360" t="s">
        <v>291</v>
      </c>
      <c r="L2542" s="360" t="s">
        <v>32</v>
      </c>
      <c r="M2542" s="361">
        <v>93347100</v>
      </c>
    </row>
    <row r="2543" spans="1:13">
      <c r="A2543" s="360" t="s">
        <v>12922</v>
      </c>
      <c r="B2543" s="360" t="s">
        <v>2414</v>
      </c>
      <c r="C2543" s="360" t="s">
        <v>920</v>
      </c>
      <c r="D2543" s="360">
        <v>4016</v>
      </c>
      <c r="E2543" s="360" t="s">
        <v>1153</v>
      </c>
      <c r="F2543" s="360" t="s">
        <v>552</v>
      </c>
      <c r="G2543" s="360" t="s">
        <v>298</v>
      </c>
      <c r="H2543" s="360" t="s">
        <v>41</v>
      </c>
      <c r="I2543" s="360" t="s">
        <v>421</v>
      </c>
      <c r="J2543" s="360" t="s">
        <v>1134</v>
      </c>
      <c r="K2543" s="360" t="s">
        <v>1170</v>
      </c>
      <c r="L2543" s="360" t="s">
        <v>218</v>
      </c>
      <c r="M2543" s="361">
        <v>330930600</v>
      </c>
    </row>
    <row r="2544" spans="1:13">
      <c r="A2544" s="360" t="s">
        <v>12923</v>
      </c>
      <c r="B2544" s="360" t="s">
        <v>2415</v>
      </c>
      <c r="C2544" s="360" t="s">
        <v>920</v>
      </c>
      <c r="D2544" s="360">
        <v>4016</v>
      </c>
      <c r="E2544" s="360" t="s">
        <v>1153</v>
      </c>
      <c r="F2544" s="360" t="s">
        <v>552</v>
      </c>
      <c r="G2544" s="360" t="s">
        <v>298</v>
      </c>
      <c r="H2544" s="360" t="s">
        <v>41</v>
      </c>
      <c r="I2544" s="360" t="s">
        <v>421</v>
      </c>
      <c r="J2544" s="360" t="s">
        <v>1134</v>
      </c>
      <c r="K2544" s="360" t="s">
        <v>1171</v>
      </c>
      <c r="L2544" s="360" t="s">
        <v>218</v>
      </c>
      <c r="M2544" s="361">
        <v>290205300</v>
      </c>
    </row>
    <row r="2545" spans="1:13">
      <c r="A2545" s="360" t="s">
        <v>12924</v>
      </c>
      <c r="B2545" s="360" t="s">
        <v>2416</v>
      </c>
      <c r="C2545" s="360" t="s">
        <v>920</v>
      </c>
      <c r="D2545" s="360">
        <v>4016</v>
      </c>
      <c r="E2545" s="360" t="s">
        <v>1153</v>
      </c>
      <c r="F2545" s="360" t="s">
        <v>552</v>
      </c>
      <c r="G2545" s="360" t="s">
        <v>298</v>
      </c>
      <c r="H2545" s="360" t="s">
        <v>41</v>
      </c>
      <c r="I2545" s="360" t="s">
        <v>421</v>
      </c>
      <c r="J2545" s="360" t="s">
        <v>1134</v>
      </c>
      <c r="K2545" s="360" t="s">
        <v>290</v>
      </c>
      <c r="L2545" s="360" t="s">
        <v>218</v>
      </c>
      <c r="M2545" s="361">
        <v>280041300</v>
      </c>
    </row>
    <row r="2546" spans="1:13">
      <c r="A2546" s="360" t="s">
        <v>12925</v>
      </c>
      <c r="B2546" s="360" t="s">
        <v>2417</v>
      </c>
      <c r="C2546" s="360" t="s">
        <v>920</v>
      </c>
      <c r="D2546" s="360">
        <v>4016</v>
      </c>
      <c r="E2546" s="360" t="s">
        <v>1153</v>
      </c>
      <c r="F2546" s="360" t="s">
        <v>552</v>
      </c>
      <c r="G2546" s="360" t="s">
        <v>298</v>
      </c>
      <c r="H2546" s="360" t="s">
        <v>41</v>
      </c>
      <c r="I2546" s="360" t="s">
        <v>421</v>
      </c>
      <c r="J2546" s="360" t="s">
        <v>1134</v>
      </c>
      <c r="K2546" s="360" t="s">
        <v>291</v>
      </c>
      <c r="L2546" s="360" t="s">
        <v>218</v>
      </c>
      <c r="M2546" s="361">
        <v>239316000</v>
      </c>
    </row>
    <row r="2547" spans="1:13">
      <c r="A2547" s="360" t="s">
        <v>12926</v>
      </c>
      <c r="B2547" s="360" t="s">
        <v>2406</v>
      </c>
      <c r="C2547" s="360" t="s">
        <v>920</v>
      </c>
      <c r="D2547" s="360">
        <v>4016</v>
      </c>
      <c r="E2547" s="360" t="s">
        <v>1153</v>
      </c>
      <c r="F2547" s="360" t="s">
        <v>552</v>
      </c>
      <c r="G2547" s="360" t="s">
        <v>298</v>
      </c>
      <c r="H2547" s="360" t="s">
        <v>41</v>
      </c>
      <c r="I2547" s="360" t="s">
        <v>422</v>
      </c>
      <c r="J2547" s="360" t="s">
        <v>1125</v>
      </c>
      <c r="K2547" s="360" t="s">
        <v>1170</v>
      </c>
      <c r="L2547" s="360" t="s">
        <v>34</v>
      </c>
      <c r="M2547" s="361">
        <v>203672700</v>
      </c>
    </row>
    <row r="2548" spans="1:13">
      <c r="A2548" s="360" t="s">
        <v>12927</v>
      </c>
      <c r="B2548" s="360" t="s">
        <v>2407</v>
      </c>
      <c r="C2548" s="360" t="s">
        <v>920</v>
      </c>
      <c r="D2548" s="360">
        <v>4016</v>
      </c>
      <c r="E2548" s="360" t="s">
        <v>1153</v>
      </c>
      <c r="F2548" s="360" t="s">
        <v>552</v>
      </c>
      <c r="G2548" s="360" t="s">
        <v>298</v>
      </c>
      <c r="H2548" s="360" t="s">
        <v>41</v>
      </c>
      <c r="I2548" s="360" t="s">
        <v>422</v>
      </c>
      <c r="J2548" s="360" t="s">
        <v>1125</v>
      </c>
      <c r="K2548" s="360" t="s">
        <v>1171</v>
      </c>
      <c r="L2548" s="360" t="s">
        <v>34</v>
      </c>
      <c r="M2548" s="361">
        <v>176507100</v>
      </c>
    </row>
    <row r="2549" spans="1:13">
      <c r="A2549" s="360" t="s">
        <v>12928</v>
      </c>
      <c r="B2549" s="360" t="s">
        <v>2408</v>
      </c>
      <c r="C2549" s="360" t="s">
        <v>920</v>
      </c>
      <c r="D2549" s="360">
        <v>4016</v>
      </c>
      <c r="E2549" s="360" t="s">
        <v>1153</v>
      </c>
      <c r="F2549" s="360" t="s">
        <v>552</v>
      </c>
      <c r="G2549" s="360" t="s">
        <v>298</v>
      </c>
      <c r="H2549" s="360" t="s">
        <v>41</v>
      </c>
      <c r="I2549" s="360" t="s">
        <v>422</v>
      </c>
      <c r="J2549" s="360" t="s">
        <v>1125</v>
      </c>
      <c r="K2549" s="360" t="s">
        <v>290</v>
      </c>
      <c r="L2549" s="360" t="s">
        <v>34</v>
      </c>
      <c r="M2549" s="361">
        <v>178193400</v>
      </c>
    </row>
    <row r="2550" spans="1:13">
      <c r="A2550" s="360" t="s">
        <v>12929</v>
      </c>
      <c r="B2550" s="360" t="s">
        <v>2409</v>
      </c>
      <c r="C2550" s="360" t="s">
        <v>920</v>
      </c>
      <c r="D2550" s="360">
        <v>4016</v>
      </c>
      <c r="E2550" s="360" t="s">
        <v>1153</v>
      </c>
      <c r="F2550" s="360" t="s">
        <v>552</v>
      </c>
      <c r="G2550" s="360" t="s">
        <v>298</v>
      </c>
      <c r="H2550" s="360" t="s">
        <v>41</v>
      </c>
      <c r="I2550" s="360" t="s">
        <v>422</v>
      </c>
      <c r="J2550" s="360" t="s">
        <v>1125</v>
      </c>
      <c r="K2550" s="360" t="s">
        <v>291</v>
      </c>
      <c r="L2550" s="360" t="s">
        <v>34</v>
      </c>
      <c r="M2550" s="361">
        <v>151027800</v>
      </c>
    </row>
    <row r="2551" spans="1:13">
      <c r="A2551" s="360" t="s">
        <v>12930</v>
      </c>
      <c r="B2551" s="360" t="s">
        <v>2410</v>
      </c>
      <c r="C2551" s="360" t="s">
        <v>920</v>
      </c>
      <c r="D2551" s="360">
        <v>4016</v>
      </c>
      <c r="E2551" s="360" t="s">
        <v>1153</v>
      </c>
      <c r="F2551" s="360" t="s">
        <v>552</v>
      </c>
      <c r="G2551" s="360" t="s">
        <v>298</v>
      </c>
      <c r="H2551" s="360" t="s">
        <v>41</v>
      </c>
      <c r="I2551" s="360" t="s">
        <v>422</v>
      </c>
      <c r="J2551" s="360" t="s">
        <v>1125</v>
      </c>
      <c r="K2551" s="360" t="s">
        <v>1170</v>
      </c>
      <c r="L2551" s="360" t="s">
        <v>32</v>
      </c>
      <c r="M2551" s="361">
        <v>110302500</v>
      </c>
    </row>
    <row r="2552" spans="1:13">
      <c r="A2552" s="360" t="s">
        <v>12931</v>
      </c>
      <c r="B2552" s="360" t="s">
        <v>2411</v>
      </c>
      <c r="C2552" s="360" t="s">
        <v>920</v>
      </c>
      <c r="D2552" s="360">
        <v>4016</v>
      </c>
      <c r="E2552" s="360" t="s">
        <v>1153</v>
      </c>
      <c r="F2552" s="360" t="s">
        <v>552</v>
      </c>
      <c r="G2552" s="360" t="s">
        <v>298</v>
      </c>
      <c r="H2552" s="360" t="s">
        <v>41</v>
      </c>
      <c r="I2552" s="360" t="s">
        <v>422</v>
      </c>
      <c r="J2552" s="360" t="s">
        <v>1125</v>
      </c>
      <c r="K2552" s="360" t="s">
        <v>1171</v>
      </c>
      <c r="L2552" s="360" t="s">
        <v>32</v>
      </c>
      <c r="M2552" s="361">
        <v>93347100</v>
      </c>
    </row>
    <row r="2553" spans="1:13">
      <c r="A2553" s="360" t="s">
        <v>12932</v>
      </c>
      <c r="B2553" s="360" t="s">
        <v>2412</v>
      </c>
      <c r="C2553" s="360" t="s">
        <v>920</v>
      </c>
      <c r="D2553" s="360">
        <v>4016</v>
      </c>
      <c r="E2553" s="360" t="s">
        <v>1153</v>
      </c>
      <c r="F2553" s="360" t="s">
        <v>552</v>
      </c>
      <c r="G2553" s="360" t="s">
        <v>298</v>
      </c>
      <c r="H2553" s="360" t="s">
        <v>41</v>
      </c>
      <c r="I2553" s="360" t="s">
        <v>422</v>
      </c>
      <c r="J2553" s="360" t="s">
        <v>1125</v>
      </c>
      <c r="K2553" s="360" t="s">
        <v>290</v>
      </c>
      <c r="L2553" s="360" t="s">
        <v>32</v>
      </c>
      <c r="M2553" s="361">
        <v>101847900</v>
      </c>
    </row>
    <row r="2554" spans="1:13">
      <c r="A2554" s="360" t="s">
        <v>12933</v>
      </c>
      <c r="B2554" s="360" t="s">
        <v>2413</v>
      </c>
      <c r="C2554" s="360" t="s">
        <v>920</v>
      </c>
      <c r="D2554" s="360">
        <v>4016</v>
      </c>
      <c r="E2554" s="360" t="s">
        <v>1153</v>
      </c>
      <c r="F2554" s="360" t="s">
        <v>552</v>
      </c>
      <c r="G2554" s="360" t="s">
        <v>298</v>
      </c>
      <c r="H2554" s="360" t="s">
        <v>41</v>
      </c>
      <c r="I2554" s="360" t="s">
        <v>422</v>
      </c>
      <c r="J2554" s="360" t="s">
        <v>1125</v>
      </c>
      <c r="K2554" s="360" t="s">
        <v>291</v>
      </c>
      <c r="L2554" s="360" t="s">
        <v>32</v>
      </c>
      <c r="M2554" s="361">
        <v>84869400</v>
      </c>
    </row>
    <row r="2555" spans="1:13">
      <c r="A2555" s="360" t="s">
        <v>12934</v>
      </c>
      <c r="B2555" s="360" t="s">
        <v>2414</v>
      </c>
      <c r="C2555" s="360" t="s">
        <v>920</v>
      </c>
      <c r="D2555" s="360">
        <v>4016</v>
      </c>
      <c r="E2555" s="360" t="s">
        <v>1153</v>
      </c>
      <c r="F2555" s="360" t="s">
        <v>552</v>
      </c>
      <c r="G2555" s="360" t="s">
        <v>298</v>
      </c>
      <c r="H2555" s="360" t="s">
        <v>41</v>
      </c>
      <c r="I2555" s="360" t="s">
        <v>422</v>
      </c>
      <c r="J2555" s="360" t="s">
        <v>1125</v>
      </c>
      <c r="K2555" s="360" t="s">
        <v>1170</v>
      </c>
      <c r="L2555" s="360" t="s">
        <v>218</v>
      </c>
      <c r="M2555" s="361">
        <v>313998300</v>
      </c>
    </row>
    <row r="2556" spans="1:13">
      <c r="A2556" s="360" t="s">
        <v>12935</v>
      </c>
      <c r="B2556" s="360" t="s">
        <v>2415</v>
      </c>
      <c r="C2556" s="360" t="s">
        <v>920</v>
      </c>
      <c r="D2556" s="360">
        <v>4016</v>
      </c>
      <c r="E2556" s="360" t="s">
        <v>1153</v>
      </c>
      <c r="F2556" s="360" t="s">
        <v>552</v>
      </c>
      <c r="G2556" s="360" t="s">
        <v>298</v>
      </c>
      <c r="H2556" s="360" t="s">
        <v>41</v>
      </c>
      <c r="I2556" s="360" t="s">
        <v>422</v>
      </c>
      <c r="J2556" s="360" t="s">
        <v>1125</v>
      </c>
      <c r="K2556" s="360" t="s">
        <v>1171</v>
      </c>
      <c r="L2556" s="360" t="s">
        <v>218</v>
      </c>
      <c r="M2556" s="361">
        <v>273249900</v>
      </c>
    </row>
    <row r="2557" spans="1:13">
      <c r="A2557" s="360" t="s">
        <v>12936</v>
      </c>
      <c r="B2557" s="360" t="s">
        <v>2416</v>
      </c>
      <c r="C2557" s="360" t="s">
        <v>920</v>
      </c>
      <c r="D2557" s="360">
        <v>4016</v>
      </c>
      <c r="E2557" s="360" t="s">
        <v>1153</v>
      </c>
      <c r="F2557" s="360" t="s">
        <v>552</v>
      </c>
      <c r="G2557" s="360" t="s">
        <v>298</v>
      </c>
      <c r="H2557" s="360" t="s">
        <v>41</v>
      </c>
      <c r="I2557" s="360" t="s">
        <v>422</v>
      </c>
      <c r="J2557" s="360" t="s">
        <v>1125</v>
      </c>
      <c r="K2557" s="360" t="s">
        <v>290</v>
      </c>
      <c r="L2557" s="360" t="s">
        <v>218</v>
      </c>
      <c r="M2557" s="361">
        <v>271563600</v>
      </c>
    </row>
    <row r="2558" spans="1:13">
      <c r="A2558" s="360" t="s">
        <v>12937</v>
      </c>
      <c r="B2558" s="360" t="s">
        <v>2417</v>
      </c>
      <c r="C2558" s="360" t="s">
        <v>920</v>
      </c>
      <c r="D2558" s="360">
        <v>4016</v>
      </c>
      <c r="E2558" s="360" t="s">
        <v>1153</v>
      </c>
      <c r="F2558" s="360" t="s">
        <v>552</v>
      </c>
      <c r="G2558" s="360" t="s">
        <v>298</v>
      </c>
      <c r="H2558" s="360" t="s">
        <v>41</v>
      </c>
      <c r="I2558" s="360" t="s">
        <v>422</v>
      </c>
      <c r="J2558" s="360" t="s">
        <v>1125</v>
      </c>
      <c r="K2558" s="360" t="s">
        <v>291</v>
      </c>
      <c r="L2558" s="360" t="s">
        <v>218</v>
      </c>
      <c r="M2558" s="361">
        <v>230815200</v>
      </c>
    </row>
    <row r="2559" spans="1:13">
      <c r="A2559" s="360" t="s">
        <v>12938</v>
      </c>
      <c r="B2559" s="360" t="s">
        <v>2406</v>
      </c>
      <c r="C2559" s="360" t="s">
        <v>920</v>
      </c>
      <c r="D2559" s="360">
        <v>4016</v>
      </c>
      <c r="E2559" s="360" t="s">
        <v>1153</v>
      </c>
      <c r="F2559" s="360" t="s">
        <v>552</v>
      </c>
      <c r="G2559" s="360" t="s">
        <v>298</v>
      </c>
      <c r="H2559" s="360" t="s">
        <v>41</v>
      </c>
      <c r="I2559" s="360" t="s">
        <v>423</v>
      </c>
      <c r="J2559" s="360" t="s">
        <v>1126</v>
      </c>
      <c r="K2559" s="360" t="s">
        <v>1170</v>
      </c>
      <c r="L2559" s="360" t="s">
        <v>34</v>
      </c>
      <c r="M2559" s="361">
        <v>203672700</v>
      </c>
    </row>
    <row r="2560" spans="1:13">
      <c r="A2560" s="360" t="s">
        <v>12939</v>
      </c>
      <c r="B2560" s="360" t="s">
        <v>2407</v>
      </c>
      <c r="C2560" s="360" t="s">
        <v>920</v>
      </c>
      <c r="D2560" s="360">
        <v>4016</v>
      </c>
      <c r="E2560" s="360" t="s">
        <v>1153</v>
      </c>
      <c r="F2560" s="360" t="s">
        <v>552</v>
      </c>
      <c r="G2560" s="360" t="s">
        <v>298</v>
      </c>
      <c r="H2560" s="360" t="s">
        <v>41</v>
      </c>
      <c r="I2560" s="360" t="s">
        <v>423</v>
      </c>
      <c r="J2560" s="360" t="s">
        <v>1126</v>
      </c>
      <c r="K2560" s="360" t="s">
        <v>1171</v>
      </c>
      <c r="L2560" s="360" t="s">
        <v>34</v>
      </c>
      <c r="M2560" s="361">
        <v>176507100</v>
      </c>
    </row>
    <row r="2561" spans="1:13">
      <c r="A2561" s="360" t="s">
        <v>12940</v>
      </c>
      <c r="B2561" s="360" t="s">
        <v>2408</v>
      </c>
      <c r="C2561" s="360" t="s">
        <v>920</v>
      </c>
      <c r="D2561" s="360">
        <v>4016</v>
      </c>
      <c r="E2561" s="360" t="s">
        <v>1153</v>
      </c>
      <c r="F2561" s="360" t="s">
        <v>552</v>
      </c>
      <c r="G2561" s="360" t="s">
        <v>298</v>
      </c>
      <c r="H2561" s="360" t="s">
        <v>41</v>
      </c>
      <c r="I2561" s="360" t="s">
        <v>423</v>
      </c>
      <c r="J2561" s="360" t="s">
        <v>1126</v>
      </c>
      <c r="K2561" s="360" t="s">
        <v>290</v>
      </c>
      <c r="L2561" s="360" t="s">
        <v>34</v>
      </c>
      <c r="M2561" s="361">
        <v>178193400</v>
      </c>
    </row>
    <row r="2562" spans="1:13">
      <c r="A2562" s="360" t="s">
        <v>12941</v>
      </c>
      <c r="B2562" s="360" t="s">
        <v>2409</v>
      </c>
      <c r="C2562" s="360" t="s">
        <v>920</v>
      </c>
      <c r="D2562" s="360">
        <v>4016</v>
      </c>
      <c r="E2562" s="360" t="s">
        <v>1153</v>
      </c>
      <c r="F2562" s="360" t="s">
        <v>552</v>
      </c>
      <c r="G2562" s="360" t="s">
        <v>298</v>
      </c>
      <c r="H2562" s="360" t="s">
        <v>41</v>
      </c>
      <c r="I2562" s="360" t="s">
        <v>423</v>
      </c>
      <c r="J2562" s="360" t="s">
        <v>1126</v>
      </c>
      <c r="K2562" s="360" t="s">
        <v>291</v>
      </c>
      <c r="L2562" s="360" t="s">
        <v>34</v>
      </c>
      <c r="M2562" s="361">
        <v>151027800</v>
      </c>
    </row>
    <row r="2563" spans="1:13">
      <c r="A2563" s="360" t="s">
        <v>12942</v>
      </c>
      <c r="B2563" s="360" t="s">
        <v>2410</v>
      </c>
      <c r="C2563" s="360" t="s">
        <v>920</v>
      </c>
      <c r="D2563" s="360">
        <v>4016</v>
      </c>
      <c r="E2563" s="360" t="s">
        <v>1153</v>
      </c>
      <c r="F2563" s="360" t="s">
        <v>552</v>
      </c>
      <c r="G2563" s="360" t="s">
        <v>298</v>
      </c>
      <c r="H2563" s="360" t="s">
        <v>41</v>
      </c>
      <c r="I2563" s="360" t="s">
        <v>423</v>
      </c>
      <c r="J2563" s="360" t="s">
        <v>1126</v>
      </c>
      <c r="K2563" s="360" t="s">
        <v>1170</v>
      </c>
      <c r="L2563" s="360" t="s">
        <v>32</v>
      </c>
      <c r="M2563" s="361">
        <v>110302500</v>
      </c>
    </row>
    <row r="2564" spans="1:13">
      <c r="A2564" s="360" t="s">
        <v>12943</v>
      </c>
      <c r="B2564" s="360" t="s">
        <v>2411</v>
      </c>
      <c r="C2564" s="360" t="s">
        <v>920</v>
      </c>
      <c r="D2564" s="360">
        <v>4016</v>
      </c>
      <c r="E2564" s="360" t="s">
        <v>1153</v>
      </c>
      <c r="F2564" s="360" t="s">
        <v>552</v>
      </c>
      <c r="G2564" s="360" t="s">
        <v>298</v>
      </c>
      <c r="H2564" s="360" t="s">
        <v>41</v>
      </c>
      <c r="I2564" s="360" t="s">
        <v>423</v>
      </c>
      <c r="J2564" s="360" t="s">
        <v>1126</v>
      </c>
      <c r="K2564" s="360" t="s">
        <v>1171</v>
      </c>
      <c r="L2564" s="360" t="s">
        <v>32</v>
      </c>
      <c r="M2564" s="361">
        <v>93347100</v>
      </c>
    </row>
    <row r="2565" spans="1:13">
      <c r="A2565" s="360" t="s">
        <v>12944</v>
      </c>
      <c r="B2565" s="360" t="s">
        <v>2412</v>
      </c>
      <c r="C2565" s="360" t="s">
        <v>920</v>
      </c>
      <c r="D2565" s="360">
        <v>4016</v>
      </c>
      <c r="E2565" s="360" t="s">
        <v>1153</v>
      </c>
      <c r="F2565" s="360" t="s">
        <v>552</v>
      </c>
      <c r="G2565" s="360" t="s">
        <v>298</v>
      </c>
      <c r="H2565" s="360" t="s">
        <v>41</v>
      </c>
      <c r="I2565" s="360" t="s">
        <v>423</v>
      </c>
      <c r="J2565" s="360" t="s">
        <v>1126</v>
      </c>
      <c r="K2565" s="360" t="s">
        <v>290</v>
      </c>
      <c r="L2565" s="360" t="s">
        <v>32</v>
      </c>
      <c r="M2565" s="361">
        <v>101847900</v>
      </c>
    </row>
    <row r="2566" spans="1:13">
      <c r="A2566" s="360" t="s">
        <v>12945</v>
      </c>
      <c r="B2566" s="360" t="s">
        <v>2413</v>
      </c>
      <c r="C2566" s="360" t="s">
        <v>920</v>
      </c>
      <c r="D2566" s="360">
        <v>4016</v>
      </c>
      <c r="E2566" s="360" t="s">
        <v>1153</v>
      </c>
      <c r="F2566" s="360" t="s">
        <v>552</v>
      </c>
      <c r="G2566" s="360" t="s">
        <v>298</v>
      </c>
      <c r="H2566" s="360" t="s">
        <v>41</v>
      </c>
      <c r="I2566" s="360" t="s">
        <v>423</v>
      </c>
      <c r="J2566" s="360" t="s">
        <v>1126</v>
      </c>
      <c r="K2566" s="360" t="s">
        <v>291</v>
      </c>
      <c r="L2566" s="360" t="s">
        <v>32</v>
      </c>
      <c r="M2566" s="361">
        <v>84869400</v>
      </c>
    </row>
    <row r="2567" spans="1:13">
      <c r="A2567" s="360" t="s">
        <v>12946</v>
      </c>
      <c r="B2567" s="360" t="s">
        <v>2414</v>
      </c>
      <c r="C2567" s="360" t="s">
        <v>920</v>
      </c>
      <c r="D2567" s="360">
        <v>4016</v>
      </c>
      <c r="E2567" s="360" t="s">
        <v>1153</v>
      </c>
      <c r="F2567" s="360" t="s">
        <v>552</v>
      </c>
      <c r="G2567" s="360" t="s">
        <v>298</v>
      </c>
      <c r="H2567" s="360" t="s">
        <v>41</v>
      </c>
      <c r="I2567" s="360" t="s">
        <v>423</v>
      </c>
      <c r="J2567" s="360" t="s">
        <v>1126</v>
      </c>
      <c r="K2567" s="360" t="s">
        <v>1170</v>
      </c>
      <c r="L2567" s="360" t="s">
        <v>218</v>
      </c>
      <c r="M2567" s="361">
        <v>313998300</v>
      </c>
    </row>
    <row r="2568" spans="1:13">
      <c r="A2568" s="360" t="s">
        <v>12947</v>
      </c>
      <c r="B2568" s="360" t="s">
        <v>2415</v>
      </c>
      <c r="C2568" s="360" t="s">
        <v>920</v>
      </c>
      <c r="D2568" s="360">
        <v>4016</v>
      </c>
      <c r="E2568" s="360" t="s">
        <v>1153</v>
      </c>
      <c r="F2568" s="360" t="s">
        <v>552</v>
      </c>
      <c r="G2568" s="360" t="s">
        <v>298</v>
      </c>
      <c r="H2568" s="360" t="s">
        <v>41</v>
      </c>
      <c r="I2568" s="360" t="s">
        <v>423</v>
      </c>
      <c r="J2568" s="360" t="s">
        <v>1126</v>
      </c>
      <c r="K2568" s="360" t="s">
        <v>1171</v>
      </c>
      <c r="L2568" s="360" t="s">
        <v>218</v>
      </c>
      <c r="M2568" s="361">
        <v>273249900</v>
      </c>
    </row>
    <row r="2569" spans="1:13">
      <c r="A2569" s="360" t="s">
        <v>12948</v>
      </c>
      <c r="B2569" s="360" t="s">
        <v>2416</v>
      </c>
      <c r="C2569" s="360" t="s">
        <v>920</v>
      </c>
      <c r="D2569" s="360">
        <v>4016</v>
      </c>
      <c r="E2569" s="360" t="s">
        <v>1153</v>
      </c>
      <c r="F2569" s="360" t="s">
        <v>552</v>
      </c>
      <c r="G2569" s="360" t="s">
        <v>298</v>
      </c>
      <c r="H2569" s="360" t="s">
        <v>41</v>
      </c>
      <c r="I2569" s="360" t="s">
        <v>423</v>
      </c>
      <c r="J2569" s="360" t="s">
        <v>1126</v>
      </c>
      <c r="K2569" s="360" t="s">
        <v>290</v>
      </c>
      <c r="L2569" s="360" t="s">
        <v>218</v>
      </c>
      <c r="M2569" s="361">
        <v>271563600</v>
      </c>
    </row>
    <row r="2570" spans="1:13">
      <c r="A2570" s="360" t="s">
        <v>12949</v>
      </c>
      <c r="B2570" s="360" t="s">
        <v>2417</v>
      </c>
      <c r="C2570" s="360" t="s">
        <v>920</v>
      </c>
      <c r="D2570" s="360">
        <v>4016</v>
      </c>
      <c r="E2570" s="360" t="s">
        <v>1153</v>
      </c>
      <c r="F2570" s="360" t="s">
        <v>552</v>
      </c>
      <c r="G2570" s="360" t="s">
        <v>298</v>
      </c>
      <c r="H2570" s="360" t="s">
        <v>41</v>
      </c>
      <c r="I2570" s="360" t="s">
        <v>423</v>
      </c>
      <c r="J2570" s="360" t="s">
        <v>1126</v>
      </c>
      <c r="K2570" s="360" t="s">
        <v>291</v>
      </c>
      <c r="L2570" s="360" t="s">
        <v>218</v>
      </c>
      <c r="M2570" s="361">
        <v>230815200</v>
      </c>
    </row>
    <row r="2571" spans="1:13">
      <c r="A2571" s="360" t="s">
        <v>12950</v>
      </c>
      <c r="B2571" s="360" t="s">
        <v>2406</v>
      </c>
      <c r="C2571" s="360" t="s">
        <v>920</v>
      </c>
      <c r="D2571" s="360">
        <v>4016</v>
      </c>
      <c r="E2571" s="360" t="s">
        <v>1153</v>
      </c>
      <c r="F2571" s="360" t="s">
        <v>552</v>
      </c>
      <c r="G2571" s="360" t="s">
        <v>298</v>
      </c>
      <c r="H2571" s="360" t="s">
        <v>41</v>
      </c>
      <c r="I2571" s="360" t="s">
        <v>424</v>
      </c>
      <c r="J2571" s="360" t="s">
        <v>1127</v>
      </c>
      <c r="K2571" s="360" t="s">
        <v>1170</v>
      </c>
      <c r="L2571" s="360" t="s">
        <v>34</v>
      </c>
      <c r="M2571" s="361">
        <v>203672700</v>
      </c>
    </row>
    <row r="2572" spans="1:13">
      <c r="A2572" s="360" t="s">
        <v>12951</v>
      </c>
      <c r="B2572" s="360" t="s">
        <v>2407</v>
      </c>
      <c r="C2572" s="360" t="s">
        <v>920</v>
      </c>
      <c r="D2572" s="360">
        <v>4016</v>
      </c>
      <c r="E2572" s="360" t="s">
        <v>1153</v>
      </c>
      <c r="F2572" s="360" t="s">
        <v>552</v>
      </c>
      <c r="G2572" s="360" t="s">
        <v>298</v>
      </c>
      <c r="H2572" s="360" t="s">
        <v>41</v>
      </c>
      <c r="I2572" s="360" t="s">
        <v>424</v>
      </c>
      <c r="J2572" s="360" t="s">
        <v>1127</v>
      </c>
      <c r="K2572" s="360" t="s">
        <v>1171</v>
      </c>
      <c r="L2572" s="360" t="s">
        <v>34</v>
      </c>
      <c r="M2572" s="361">
        <v>176507100</v>
      </c>
    </row>
    <row r="2573" spans="1:13">
      <c r="A2573" s="360" t="s">
        <v>12952</v>
      </c>
      <c r="B2573" s="360" t="s">
        <v>2408</v>
      </c>
      <c r="C2573" s="360" t="s">
        <v>920</v>
      </c>
      <c r="D2573" s="360">
        <v>4016</v>
      </c>
      <c r="E2573" s="360" t="s">
        <v>1153</v>
      </c>
      <c r="F2573" s="360" t="s">
        <v>552</v>
      </c>
      <c r="G2573" s="360" t="s">
        <v>298</v>
      </c>
      <c r="H2573" s="360" t="s">
        <v>41</v>
      </c>
      <c r="I2573" s="360" t="s">
        <v>424</v>
      </c>
      <c r="J2573" s="360" t="s">
        <v>1127</v>
      </c>
      <c r="K2573" s="360" t="s">
        <v>290</v>
      </c>
      <c r="L2573" s="360" t="s">
        <v>34</v>
      </c>
      <c r="M2573" s="361">
        <v>178193400</v>
      </c>
    </row>
    <row r="2574" spans="1:13">
      <c r="A2574" s="360" t="s">
        <v>12953</v>
      </c>
      <c r="B2574" s="360" t="s">
        <v>2409</v>
      </c>
      <c r="C2574" s="360" t="s">
        <v>920</v>
      </c>
      <c r="D2574" s="360">
        <v>4016</v>
      </c>
      <c r="E2574" s="360" t="s">
        <v>1153</v>
      </c>
      <c r="F2574" s="360" t="s">
        <v>552</v>
      </c>
      <c r="G2574" s="360" t="s">
        <v>298</v>
      </c>
      <c r="H2574" s="360" t="s">
        <v>41</v>
      </c>
      <c r="I2574" s="360" t="s">
        <v>424</v>
      </c>
      <c r="J2574" s="360" t="s">
        <v>1127</v>
      </c>
      <c r="K2574" s="360" t="s">
        <v>291</v>
      </c>
      <c r="L2574" s="360" t="s">
        <v>34</v>
      </c>
      <c r="M2574" s="361">
        <v>151027800</v>
      </c>
    </row>
    <row r="2575" spans="1:13">
      <c r="A2575" s="360" t="s">
        <v>12954</v>
      </c>
      <c r="B2575" s="360" t="s">
        <v>2410</v>
      </c>
      <c r="C2575" s="360" t="s">
        <v>920</v>
      </c>
      <c r="D2575" s="360">
        <v>4016</v>
      </c>
      <c r="E2575" s="360" t="s">
        <v>1153</v>
      </c>
      <c r="F2575" s="360" t="s">
        <v>552</v>
      </c>
      <c r="G2575" s="360" t="s">
        <v>298</v>
      </c>
      <c r="H2575" s="360" t="s">
        <v>41</v>
      </c>
      <c r="I2575" s="360" t="s">
        <v>424</v>
      </c>
      <c r="J2575" s="360" t="s">
        <v>1127</v>
      </c>
      <c r="K2575" s="360" t="s">
        <v>1170</v>
      </c>
      <c r="L2575" s="360" t="s">
        <v>32</v>
      </c>
      <c r="M2575" s="361">
        <v>110302500</v>
      </c>
    </row>
    <row r="2576" spans="1:13">
      <c r="A2576" s="360" t="s">
        <v>12955</v>
      </c>
      <c r="B2576" s="360" t="s">
        <v>2411</v>
      </c>
      <c r="C2576" s="360" t="s">
        <v>920</v>
      </c>
      <c r="D2576" s="360">
        <v>4016</v>
      </c>
      <c r="E2576" s="360" t="s">
        <v>1153</v>
      </c>
      <c r="F2576" s="360" t="s">
        <v>552</v>
      </c>
      <c r="G2576" s="360" t="s">
        <v>298</v>
      </c>
      <c r="H2576" s="360" t="s">
        <v>41</v>
      </c>
      <c r="I2576" s="360" t="s">
        <v>424</v>
      </c>
      <c r="J2576" s="360" t="s">
        <v>1127</v>
      </c>
      <c r="K2576" s="360" t="s">
        <v>1171</v>
      </c>
      <c r="L2576" s="360" t="s">
        <v>32</v>
      </c>
      <c r="M2576" s="361">
        <v>93347100</v>
      </c>
    </row>
    <row r="2577" spans="1:13">
      <c r="A2577" s="360" t="s">
        <v>12956</v>
      </c>
      <c r="B2577" s="360" t="s">
        <v>2412</v>
      </c>
      <c r="C2577" s="360" t="s">
        <v>920</v>
      </c>
      <c r="D2577" s="360">
        <v>4016</v>
      </c>
      <c r="E2577" s="360" t="s">
        <v>1153</v>
      </c>
      <c r="F2577" s="360" t="s">
        <v>552</v>
      </c>
      <c r="G2577" s="360" t="s">
        <v>298</v>
      </c>
      <c r="H2577" s="360" t="s">
        <v>41</v>
      </c>
      <c r="I2577" s="360" t="s">
        <v>424</v>
      </c>
      <c r="J2577" s="360" t="s">
        <v>1127</v>
      </c>
      <c r="K2577" s="360" t="s">
        <v>290</v>
      </c>
      <c r="L2577" s="360" t="s">
        <v>32</v>
      </c>
      <c r="M2577" s="361">
        <v>101847900</v>
      </c>
    </row>
    <row r="2578" spans="1:13">
      <c r="A2578" s="360" t="s">
        <v>12957</v>
      </c>
      <c r="B2578" s="360" t="s">
        <v>2413</v>
      </c>
      <c r="C2578" s="360" t="s">
        <v>920</v>
      </c>
      <c r="D2578" s="360">
        <v>4016</v>
      </c>
      <c r="E2578" s="360" t="s">
        <v>1153</v>
      </c>
      <c r="F2578" s="360" t="s">
        <v>552</v>
      </c>
      <c r="G2578" s="360" t="s">
        <v>298</v>
      </c>
      <c r="H2578" s="360" t="s">
        <v>41</v>
      </c>
      <c r="I2578" s="360" t="s">
        <v>424</v>
      </c>
      <c r="J2578" s="360" t="s">
        <v>1127</v>
      </c>
      <c r="K2578" s="360" t="s">
        <v>291</v>
      </c>
      <c r="L2578" s="360" t="s">
        <v>32</v>
      </c>
      <c r="M2578" s="361">
        <v>84869400</v>
      </c>
    </row>
    <row r="2579" spans="1:13">
      <c r="A2579" s="360" t="s">
        <v>12958</v>
      </c>
      <c r="B2579" s="360" t="s">
        <v>2414</v>
      </c>
      <c r="C2579" s="360" t="s">
        <v>920</v>
      </c>
      <c r="D2579" s="360">
        <v>4016</v>
      </c>
      <c r="E2579" s="360" t="s">
        <v>1153</v>
      </c>
      <c r="F2579" s="360" t="s">
        <v>552</v>
      </c>
      <c r="G2579" s="360" t="s">
        <v>298</v>
      </c>
      <c r="H2579" s="360" t="s">
        <v>41</v>
      </c>
      <c r="I2579" s="360" t="s">
        <v>424</v>
      </c>
      <c r="J2579" s="360" t="s">
        <v>1127</v>
      </c>
      <c r="K2579" s="360" t="s">
        <v>1170</v>
      </c>
      <c r="L2579" s="360" t="s">
        <v>218</v>
      </c>
      <c r="M2579" s="361">
        <v>313998300</v>
      </c>
    </row>
    <row r="2580" spans="1:13">
      <c r="A2580" s="360" t="s">
        <v>12959</v>
      </c>
      <c r="B2580" s="360" t="s">
        <v>2415</v>
      </c>
      <c r="C2580" s="360" t="s">
        <v>920</v>
      </c>
      <c r="D2580" s="360">
        <v>4016</v>
      </c>
      <c r="E2580" s="360" t="s">
        <v>1153</v>
      </c>
      <c r="F2580" s="360" t="s">
        <v>552</v>
      </c>
      <c r="G2580" s="360" t="s">
        <v>298</v>
      </c>
      <c r="H2580" s="360" t="s">
        <v>41</v>
      </c>
      <c r="I2580" s="360" t="s">
        <v>424</v>
      </c>
      <c r="J2580" s="360" t="s">
        <v>1127</v>
      </c>
      <c r="K2580" s="360" t="s">
        <v>1171</v>
      </c>
      <c r="L2580" s="360" t="s">
        <v>218</v>
      </c>
      <c r="M2580" s="361">
        <v>273249900</v>
      </c>
    </row>
    <row r="2581" spans="1:13">
      <c r="A2581" s="360" t="s">
        <v>12960</v>
      </c>
      <c r="B2581" s="360" t="s">
        <v>2416</v>
      </c>
      <c r="C2581" s="360" t="s">
        <v>920</v>
      </c>
      <c r="D2581" s="360">
        <v>4016</v>
      </c>
      <c r="E2581" s="360" t="s">
        <v>1153</v>
      </c>
      <c r="F2581" s="360" t="s">
        <v>552</v>
      </c>
      <c r="G2581" s="360" t="s">
        <v>298</v>
      </c>
      <c r="H2581" s="360" t="s">
        <v>41</v>
      </c>
      <c r="I2581" s="360" t="s">
        <v>424</v>
      </c>
      <c r="J2581" s="360" t="s">
        <v>1127</v>
      </c>
      <c r="K2581" s="360" t="s">
        <v>290</v>
      </c>
      <c r="L2581" s="360" t="s">
        <v>218</v>
      </c>
      <c r="M2581" s="361">
        <v>271563600</v>
      </c>
    </row>
    <row r="2582" spans="1:13">
      <c r="A2582" s="360" t="s">
        <v>12961</v>
      </c>
      <c r="B2582" s="360" t="s">
        <v>2417</v>
      </c>
      <c r="C2582" s="360" t="s">
        <v>920</v>
      </c>
      <c r="D2582" s="360">
        <v>4016</v>
      </c>
      <c r="E2582" s="360" t="s">
        <v>1153</v>
      </c>
      <c r="F2582" s="360" t="s">
        <v>552</v>
      </c>
      <c r="G2582" s="360" t="s">
        <v>298</v>
      </c>
      <c r="H2582" s="360" t="s">
        <v>41</v>
      </c>
      <c r="I2582" s="360" t="s">
        <v>424</v>
      </c>
      <c r="J2582" s="360" t="s">
        <v>1127</v>
      </c>
      <c r="K2582" s="360" t="s">
        <v>291</v>
      </c>
      <c r="L2582" s="360" t="s">
        <v>218</v>
      </c>
      <c r="M2582" s="361">
        <v>230815200</v>
      </c>
    </row>
    <row r="2583" spans="1:13">
      <c r="A2583" s="360" t="s">
        <v>12962</v>
      </c>
      <c r="B2583" s="360" t="s">
        <v>2406</v>
      </c>
      <c r="C2583" s="360" t="s">
        <v>920</v>
      </c>
      <c r="D2583" s="360">
        <v>4016</v>
      </c>
      <c r="E2583" s="360" t="s">
        <v>1153</v>
      </c>
      <c r="F2583" s="360" t="s">
        <v>552</v>
      </c>
      <c r="G2583" s="360" t="s">
        <v>298</v>
      </c>
      <c r="H2583" s="360" t="s">
        <v>41</v>
      </c>
      <c r="I2583" s="360" t="s">
        <v>425</v>
      </c>
      <c r="J2583" s="360" t="s">
        <v>1128</v>
      </c>
      <c r="K2583" s="360" t="s">
        <v>1170</v>
      </c>
      <c r="L2583" s="360" t="s">
        <v>34</v>
      </c>
      <c r="M2583" s="361">
        <v>203672700</v>
      </c>
    </row>
    <row r="2584" spans="1:13">
      <c r="A2584" s="360" t="s">
        <v>12963</v>
      </c>
      <c r="B2584" s="360" t="s">
        <v>2407</v>
      </c>
      <c r="C2584" s="360" t="s">
        <v>920</v>
      </c>
      <c r="D2584" s="360">
        <v>4016</v>
      </c>
      <c r="E2584" s="360" t="s">
        <v>1153</v>
      </c>
      <c r="F2584" s="360" t="s">
        <v>552</v>
      </c>
      <c r="G2584" s="360" t="s">
        <v>298</v>
      </c>
      <c r="H2584" s="360" t="s">
        <v>41</v>
      </c>
      <c r="I2584" s="360" t="s">
        <v>425</v>
      </c>
      <c r="J2584" s="360" t="s">
        <v>1128</v>
      </c>
      <c r="K2584" s="360" t="s">
        <v>1171</v>
      </c>
      <c r="L2584" s="360" t="s">
        <v>34</v>
      </c>
      <c r="M2584" s="361">
        <v>176507100</v>
      </c>
    </row>
    <row r="2585" spans="1:13">
      <c r="A2585" s="360" t="s">
        <v>12964</v>
      </c>
      <c r="B2585" s="360" t="s">
        <v>2408</v>
      </c>
      <c r="C2585" s="360" t="s">
        <v>920</v>
      </c>
      <c r="D2585" s="360">
        <v>4016</v>
      </c>
      <c r="E2585" s="360" t="s">
        <v>1153</v>
      </c>
      <c r="F2585" s="360" t="s">
        <v>552</v>
      </c>
      <c r="G2585" s="360" t="s">
        <v>298</v>
      </c>
      <c r="H2585" s="360" t="s">
        <v>41</v>
      </c>
      <c r="I2585" s="360" t="s">
        <v>425</v>
      </c>
      <c r="J2585" s="360" t="s">
        <v>1128</v>
      </c>
      <c r="K2585" s="360" t="s">
        <v>290</v>
      </c>
      <c r="L2585" s="360" t="s">
        <v>34</v>
      </c>
      <c r="M2585" s="361">
        <v>178193400</v>
      </c>
    </row>
    <row r="2586" spans="1:13">
      <c r="A2586" s="360" t="s">
        <v>12965</v>
      </c>
      <c r="B2586" s="360" t="s">
        <v>2409</v>
      </c>
      <c r="C2586" s="360" t="s">
        <v>920</v>
      </c>
      <c r="D2586" s="360">
        <v>4016</v>
      </c>
      <c r="E2586" s="360" t="s">
        <v>1153</v>
      </c>
      <c r="F2586" s="360" t="s">
        <v>552</v>
      </c>
      <c r="G2586" s="360" t="s">
        <v>298</v>
      </c>
      <c r="H2586" s="360" t="s">
        <v>41</v>
      </c>
      <c r="I2586" s="360" t="s">
        <v>425</v>
      </c>
      <c r="J2586" s="360" t="s">
        <v>1128</v>
      </c>
      <c r="K2586" s="360" t="s">
        <v>291</v>
      </c>
      <c r="L2586" s="360" t="s">
        <v>34</v>
      </c>
      <c r="M2586" s="361">
        <v>151027800</v>
      </c>
    </row>
    <row r="2587" spans="1:13">
      <c r="A2587" s="360" t="s">
        <v>12966</v>
      </c>
      <c r="B2587" s="360" t="s">
        <v>2410</v>
      </c>
      <c r="C2587" s="360" t="s">
        <v>920</v>
      </c>
      <c r="D2587" s="360">
        <v>4016</v>
      </c>
      <c r="E2587" s="360" t="s">
        <v>1153</v>
      </c>
      <c r="F2587" s="360" t="s">
        <v>552</v>
      </c>
      <c r="G2587" s="360" t="s">
        <v>298</v>
      </c>
      <c r="H2587" s="360" t="s">
        <v>41</v>
      </c>
      <c r="I2587" s="360" t="s">
        <v>425</v>
      </c>
      <c r="J2587" s="360" t="s">
        <v>1128</v>
      </c>
      <c r="K2587" s="360" t="s">
        <v>1170</v>
      </c>
      <c r="L2587" s="360" t="s">
        <v>32</v>
      </c>
      <c r="M2587" s="361">
        <v>110302500</v>
      </c>
    </row>
    <row r="2588" spans="1:13">
      <c r="A2588" s="360" t="s">
        <v>12967</v>
      </c>
      <c r="B2588" s="360" t="s">
        <v>2411</v>
      </c>
      <c r="C2588" s="360" t="s">
        <v>920</v>
      </c>
      <c r="D2588" s="360">
        <v>4016</v>
      </c>
      <c r="E2588" s="360" t="s">
        <v>1153</v>
      </c>
      <c r="F2588" s="360" t="s">
        <v>552</v>
      </c>
      <c r="G2588" s="360" t="s">
        <v>298</v>
      </c>
      <c r="H2588" s="360" t="s">
        <v>41</v>
      </c>
      <c r="I2588" s="360" t="s">
        <v>425</v>
      </c>
      <c r="J2588" s="360" t="s">
        <v>1128</v>
      </c>
      <c r="K2588" s="360" t="s">
        <v>1171</v>
      </c>
      <c r="L2588" s="360" t="s">
        <v>32</v>
      </c>
      <c r="M2588" s="361">
        <v>93347100</v>
      </c>
    </row>
    <row r="2589" spans="1:13">
      <c r="A2589" s="360" t="s">
        <v>12968</v>
      </c>
      <c r="B2589" s="360" t="s">
        <v>2412</v>
      </c>
      <c r="C2589" s="360" t="s">
        <v>920</v>
      </c>
      <c r="D2589" s="360">
        <v>4016</v>
      </c>
      <c r="E2589" s="360" t="s">
        <v>1153</v>
      </c>
      <c r="F2589" s="360" t="s">
        <v>552</v>
      </c>
      <c r="G2589" s="360" t="s">
        <v>298</v>
      </c>
      <c r="H2589" s="360" t="s">
        <v>41</v>
      </c>
      <c r="I2589" s="360" t="s">
        <v>425</v>
      </c>
      <c r="J2589" s="360" t="s">
        <v>1128</v>
      </c>
      <c r="K2589" s="360" t="s">
        <v>290</v>
      </c>
      <c r="L2589" s="360" t="s">
        <v>32</v>
      </c>
      <c r="M2589" s="361">
        <v>101847900</v>
      </c>
    </row>
    <row r="2590" spans="1:13">
      <c r="A2590" s="360" t="s">
        <v>12969</v>
      </c>
      <c r="B2590" s="360" t="s">
        <v>2413</v>
      </c>
      <c r="C2590" s="360" t="s">
        <v>920</v>
      </c>
      <c r="D2590" s="360">
        <v>4016</v>
      </c>
      <c r="E2590" s="360" t="s">
        <v>1153</v>
      </c>
      <c r="F2590" s="360" t="s">
        <v>552</v>
      </c>
      <c r="G2590" s="360" t="s">
        <v>298</v>
      </c>
      <c r="H2590" s="360" t="s">
        <v>41</v>
      </c>
      <c r="I2590" s="360" t="s">
        <v>425</v>
      </c>
      <c r="J2590" s="360" t="s">
        <v>1128</v>
      </c>
      <c r="K2590" s="360" t="s">
        <v>291</v>
      </c>
      <c r="L2590" s="360" t="s">
        <v>32</v>
      </c>
      <c r="M2590" s="361">
        <v>84869400</v>
      </c>
    </row>
    <row r="2591" spans="1:13">
      <c r="A2591" s="360" t="s">
        <v>12970</v>
      </c>
      <c r="B2591" s="360" t="s">
        <v>2414</v>
      </c>
      <c r="C2591" s="360" t="s">
        <v>920</v>
      </c>
      <c r="D2591" s="360">
        <v>4016</v>
      </c>
      <c r="E2591" s="360" t="s">
        <v>1153</v>
      </c>
      <c r="F2591" s="360" t="s">
        <v>552</v>
      </c>
      <c r="G2591" s="360" t="s">
        <v>298</v>
      </c>
      <c r="H2591" s="360" t="s">
        <v>41</v>
      </c>
      <c r="I2591" s="360" t="s">
        <v>425</v>
      </c>
      <c r="J2591" s="360" t="s">
        <v>1128</v>
      </c>
      <c r="K2591" s="360" t="s">
        <v>1170</v>
      </c>
      <c r="L2591" s="360" t="s">
        <v>218</v>
      </c>
      <c r="M2591" s="361">
        <v>313998300</v>
      </c>
    </row>
    <row r="2592" spans="1:13">
      <c r="A2592" s="360" t="s">
        <v>12971</v>
      </c>
      <c r="B2592" s="360" t="s">
        <v>2415</v>
      </c>
      <c r="C2592" s="360" t="s">
        <v>920</v>
      </c>
      <c r="D2592" s="360">
        <v>4016</v>
      </c>
      <c r="E2592" s="360" t="s">
        <v>1153</v>
      </c>
      <c r="F2592" s="360" t="s">
        <v>552</v>
      </c>
      <c r="G2592" s="360" t="s">
        <v>298</v>
      </c>
      <c r="H2592" s="360" t="s">
        <v>41</v>
      </c>
      <c r="I2592" s="360" t="s">
        <v>425</v>
      </c>
      <c r="J2592" s="360" t="s">
        <v>1128</v>
      </c>
      <c r="K2592" s="360" t="s">
        <v>1171</v>
      </c>
      <c r="L2592" s="360" t="s">
        <v>218</v>
      </c>
      <c r="M2592" s="361">
        <v>273249900</v>
      </c>
    </row>
    <row r="2593" spans="1:13">
      <c r="A2593" s="360" t="s">
        <v>12972</v>
      </c>
      <c r="B2593" s="360" t="s">
        <v>2416</v>
      </c>
      <c r="C2593" s="360" t="s">
        <v>920</v>
      </c>
      <c r="D2593" s="360">
        <v>4016</v>
      </c>
      <c r="E2593" s="360" t="s">
        <v>1153</v>
      </c>
      <c r="F2593" s="360" t="s">
        <v>552</v>
      </c>
      <c r="G2593" s="360" t="s">
        <v>298</v>
      </c>
      <c r="H2593" s="360" t="s">
        <v>41</v>
      </c>
      <c r="I2593" s="360" t="s">
        <v>425</v>
      </c>
      <c r="J2593" s="360" t="s">
        <v>1128</v>
      </c>
      <c r="K2593" s="360" t="s">
        <v>290</v>
      </c>
      <c r="L2593" s="360" t="s">
        <v>218</v>
      </c>
      <c r="M2593" s="361">
        <v>271563600</v>
      </c>
    </row>
    <row r="2594" spans="1:13">
      <c r="A2594" s="360" t="s">
        <v>12973</v>
      </c>
      <c r="B2594" s="360" t="s">
        <v>2417</v>
      </c>
      <c r="C2594" s="360" t="s">
        <v>920</v>
      </c>
      <c r="D2594" s="360">
        <v>4016</v>
      </c>
      <c r="E2594" s="360" t="s">
        <v>1153</v>
      </c>
      <c r="F2594" s="360" t="s">
        <v>552</v>
      </c>
      <c r="G2594" s="360" t="s">
        <v>298</v>
      </c>
      <c r="H2594" s="360" t="s">
        <v>41</v>
      </c>
      <c r="I2594" s="360" t="s">
        <v>425</v>
      </c>
      <c r="J2594" s="360" t="s">
        <v>1128</v>
      </c>
      <c r="K2594" s="360" t="s">
        <v>291</v>
      </c>
      <c r="L2594" s="360" t="s">
        <v>218</v>
      </c>
      <c r="M2594" s="361">
        <v>230815200</v>
      </c>
    </row>
    <row r="2595" spans="1:13">
      <c r="A2595" s="360" t="s">
        <v>12974</v>
      </c>
      <c r="B2595" s="360" t="s">
        <v>2418</v>
      </c>
      <c r="C2595" s="360" t="s">
        <v>920</v>
      </c>
      <c r="D2595" s="360">
        <v>4017</v>
      </c>
      <c r="E2595" s="360" t="s">
        <v>1154</v>
      </c>
      <c r="F2595" s="360" t="s">
        <v>552</v>
      </c>
      <c r="G2595" s="360" t="s">
        <v>298</v>
      </c>
      <c r="H2595" s="360" t="s">
        <v>41</v>
      </c>
      <c r="I2595" s="360" t="s">
        <v>316</v>
      </c>
      <c r="J2595" s="360" t="s">
        <v>1141</v>
      </c>
      <c r="K2595" s="360" t="s">
        <v>1170</v>
      </c>
      <c r="L2595" s="360" t="s">
        <v>34</v>
      </c>
      <c r="M2595" s="361">
        <v>76068300</v>
      </c>
    </row>
    <row r="2596" spans="1:13">
      <c r="A2596" s="360" t="s">
        <v>12975</v>
      </c>
      <c r="B2596" s="360" t="s">
        <v>2419</v>
      </c>
      <c r="C2596" s="360" t="s">
        <v>920</v>
      </c>
      <c r="D2596" s="360">
        <v>4017</v>
      </c>
      <c r="E2596" s="360" t="s">
        <v>1154</v>
      </c>
      <c r="F2596" s="360" t="s">
        <v>552</v>
      </c>
      <c r="G2596" s="360" t="s">
        <v>298</v>
      </c>
      <c r="H2596" s="360" t="s">
        <v>41</v>
      </c>
      <c r="I2596" s="360" t="s">
        <v>316</v>
      </c>
      <c r="J2596" s="360" t="s">
        <v>1141</v>
      </c>
      <c r="K2596" s="360" t="s">
        <v>1171</v>
      </c>
      <c r="L2596" s="360" t="s">
        <v>34</v>
      </c>
      <c r="M2596" s="361">
        <v>66735900</v>
      </c>
    </row>
    <row r="2597" spans="1:13">
      <c r="A2597" s="360" t="s">
        <v>12976</v>
      </c>
      <c r="B2597" s="360" t="s">
        <v>2420</v>
      </c>
      <c r="C2597" s="360" t="s">
        <v>920</v>
      </c>
      <c r="D2597" s="360">
        <v>4017</v>
      </c>
      <c r="E2597" s="360" t="s">
        <v>1154</v>
      </c>
      <c r="F2597" s="360" t="s">
        <v>552</v>
      </c>
      <c r="G2597" s="360" t="s">
        <v>298</v>
      </c>
      <c r="H2597" s="360" t="s">
        <v>41</v>
      </c>
      <c r="I2597" s="360" t="s">
        <v>316</v>
      </c>
      <c r="J2597" s="360" t="s">
        <v>1141</v>
      </c>
      <c r="K2597" s="360" t="s">
        <v>290</v>
      </c>
      <c r="L2597" s="360" t="s">
        <v>34</v>
      </c>
      <c r="M2597" s="361">
        <v>64379700</v>
      </c>
    </row>
    <row r="2598" spans="1:13">
      <c r="A2598" s="360" t="s">
        <v>12977</v>
      </c>
      <c r="B2598" s="360" t="s">
        <v>2421</v>
      </c>
      <c r="C2598" s="360" t="s">
        <v>920</v>
      </c>
      <c r="D2598" s="360">
        <v>4017</v>
      </c>
      <c r="E2598" s="360" t="s">
        <v>1154</v>
      </c>
      <c r="F2598" s="360" t="s">
        <v>552</v>
      </c>
      <c r="G2598" s="360" t="s">
        <v>298</v>
      </c>
      <c r="H2598" s="360" t="s">
        <v>41</v>
      </c>
      <c r="I2598" s="360" t="s">
        <v>316</v>
      </c>
      <c r="J2598" s="360" t="s">
        <v>1141</v>
      </c>
      <c r="K2598" s="360" t="s">
        <v>291</v>
      </c>
      <c r="L2598" s="360" t="s">
        <v>34</v>
      </c>
      <c r="M2598" s="361">
        <v>55024200</v>
      </c>
    </row>
    <row r="2599" spans="1:13">
      <c r="A2599" s="360" t="s">
        <v>12978</v>
      </c>
      <c r="B2599" s="360" t="s">
        <v>2422</v>
      </c>
      <c r="C2599" s="360" t="s">
        <v>920</v>
      </c>
      <c r="D2599" s="360">
        <v>4017</v>
      </c>
      <c r="E2599" s="360" t="s">
        <v>1154</v>
      </c>
      <c r="F2599" s="360" t="s">
        <v>552</v>
      </c>
      <c r="G2599" s="360" t="s">
        <v>298</v>
      </c>
      <c r="H2599" s="360" t="s">
        <v>41</v>
      </c>
      <c r="I2599" s="360" t="s">
        <v>316</v>
      </c>
      <c r="J2599" s="360" t="s">
        <v>1141</v>
      </c>
      <c r="K2599" s="360" t="s">
        <v>1170</v>
      </c>
      <c r="L2599" s="360" t="s">
        <v>32</v>
      </c>
      <c r="M2599" s="361">
        <v>43913100</v>
      </c>
    </row>
    <row r="2600" spans="1:13">
      <c r="A2600" s="360" t="s">
        <v>12979</v>
      </c>
      <c r="B2600" s="360" t="s">
        <v>2423</v>
      </c>
      <c r="C2600" s="360" t="s">
        <v>920</v>
      </c>
      <c r="D2600" s="360">
        <v>4017</v>
      </c>
      <c r="E2600" s="360" t="s">
        <v>1154</v>
      </c>
      <c r="F2600" s="360" t="s">
        <v>552</v>
      </c>
      <c r="G2600" s="360" t="s">
        <v>298</v>
      </c>
      <c r="H2600" s="360" t="s">
        <v>41</v>
      </c>
      <c r="I2600" s="360" t="s">
        <v>316</v>
      </c>
      <c r="J2600" s="360" t="s">
        <v>1141</v>
      </c>
      <c r="K2600" s="360" t="s">
        <v>1171</v>
      </c>
      <c r="L2600" s="360" t="s">
        <v>32</v>
      </c>
      <c r="M2600" s="361">
        <v>38045700</v>
      </c>
    </row>
    <row r="2601" spans="1:13">
      <c r="A2601" s="360" t="s">
        <v>12980</v>
      </c>
      <c r="B2601" s="360" t="s">
        <v>2424</v>
      </c>
      <c r="C2601" s="360" t="s">
        <v>920</v>
      </c>
      <c r="D2601" s="360">
        <v>4017</v>
      </c>
      <c r="E2601" s="360" t="s">
        <v>1154</v>
      </c>
      <c r="F2601" s="360" t="s">
        <v>552</v>
      </c>
      <c r="G2601" s="360" t="s">
        <v>298</v>
      </c>
      <c r="H2601" s="360" t="s">
        <v>41</v>
      </c>
      <c r="I2601" s="360" t="s">
        <v>316</v>
      </c>
      <c r="J2601" s="360" t="s">
        <v>1141</v>
      </c>
      <c r="K2601" s="360" t="s">
        <v>290</v>
      </c>
      <c r="L2601" s="360" t="s">
        <v>32</v>
      </c>
      <c r="M2601" s="361">
        <v>38045700</v>
      </c>
    </row>
    <row r="2602" spans="1:13">
      <c r="A2602" s="360" t="s">
        <v>12981</v>
      </c>
      <c r="B2602" s="360" t="s">
        <v>2425</v>
      </c>
      <c r="C2602" s="360" t="s">
        <v>920</v>
      </c>
      <c r="D2602" s="360">
        <v>4017</v>
      </c>
      <c r="E2602" s="360" t="s">
        <v>1154</v>
      </c>
      <c r="F2602" s="360" t="s">
        <v>552</v>
      </c>
      <c r="G2602" s="360" t="s">
        <v>298</v>
      </c>
      <c r="H2602" s="360" t="s">
        <v>41</v>
      </c>
      <c r="I2602" s="360" t="s">
        <v>316</v>
      </c>
      <c r="J2602" s="360" t="s">
        <v>1141</v>
      </c>
      <c r="K2602" s="360" t="s">
        <v>291</v>
      </c>
      <c r="L2602" s="360" t="s">
        <v>32</v>
      </c>
      <c r="M2602" s="361">
        <v>32201400</v>
      </c>
    </row>
    <row r="2603" spans="1:13">
      <c r="A2603" s="360" t="s">
        <v>12982</v>
      </c>
      <c r="B2603" s="360" t="s">
        <v>2426</v>
      </c>
      <c r="C2603" s="360" t="s">
        <v>920</v>
      </c>
      <c r="D2603" s="360">
        <v>4017</v>
      </c>
      <c r="E2603" s="360" t="s">
        <v>1154</v>
      </c>
      <c r="F2603" s="360" t="s">
        <v>552</v>
      </c>
      <c r="G2603" s="360" t="s">
        <v>298</v>
      </c>
      <c r="H2603" s="360" t="s">
        <v>41</v>
      </c>
      <c r="I2603" s="360" t="s">
        <v>316</v>
      </c>
      <c r="J2603" s="360" t="s">
        <v>1141</v>
      </c>
      <c r="K2603" s="360" t="s">
        <v>1170</v>
      </c>
      <c r="L2603" s="360" t="s">
        <v>218</v>
      </c>
      <c r="M2603" s="361">
        <v>114137100</v>
      </c>
    </row>
    <row r="2604" spans="1:13">
      <c r="A2604" s="360" t="s">
        <v>12983</v>
      </c>
      <c r="B2604" s="360" t="s">
        <v>2427</v>
      </c>
      <c r="C2604" s="360" t="s">
        <v>920</v>
      </c>
      <c r="D2604" s="360">
        <v>4017</v>
      </c>
      <c r="E2604" s="360" t="s">
        <v>1154</v>
      </c>
      <c r="F2604" s="360" t="s">
        <v>552</v>
      </c>
      <c r="G2604" s="360" t="s">
        <v>298</v>
      </c>
      <c r="H2604" s="360" t="s">
        <v>41</v>
      </c>
      <c r="I2604" s="360" t="s">
        <v>316</v>
      </c>
      <c r="J2604" s="360" t="s">
        <v>1141</v>
      </c>
      <c r="K2604" s="360" t="s">
        <v>1171</v>
      </c>
      <c r="L2604" s="360" t="s">
        <v>218</v>
      </c>
      <c r="M2604" s="361">
        <v>100092300</v>
      </c>
    </row>
    <row r="2605" spans="1:13">
      <c r="A2605" s="360" t="s">
        <v>12984</v>
      </c>
      <c r="B2605" s="360" t="s">
        <v>2428</v>
      </c>
      <c r="C2605" s="360" t="s">
        <v>920</v>
      </c>
      <c r="D2605" s="360">
        <v>4017</v>
      </c>
      <c r="E2605" s="360" t="s">
        <v>1154</v>
      </c>
      <c r="F2605" s="360" t="s">
        <v>552</v>
      </c>
      <c r="G2605" s="360" t="s">
        <v>298</v>
      </c>
      <c r="H2605" s="360" t="s">
        <v>41</v>
      </c>
      <c r="I2605" s="360" t="s">
        <v>316</v>
      </c>
      <c r="J2605" s="360" t="s">
        <v>1141</v>
      </c>
      <c r="K2605" s="360" t="s">
        <v>290</v>
      </c>
      <c r="L2605" s="360" t="s">
        <v>218</v>
      </c>
      <c r="M2605" s="361">
        <v>96581100</v>
      </c>
    </row>
    <row r="2606" spans="1:13">
      <c r="A2606" s="360" t="s">
        <v>12985</v>
      </c>
      <c r="B2606" s="360" t="s">
        <v>2429</v>
      </c>
      <c r="C2606" s="360" t="s">
        <v>920</v>
      </c>
      <c r="D2606" s="360">
        <v>4017</v>
      </c>
      <c r="E2606" s="360" t="s">
        <v>1154</v>
      </c>
      <c r="F2606" s="360" t="s">
        <v>552</v>
      </c>
      <c r="G2606" s="360" t="s">
        <v>298</v>
      </c>
      <c r="H2606" s="360" t="s">
        <v>41</v>
      </c>
      <c r="I2606" s="360" t="s">
        <v>316</v>
      </c>
      <c r="J2606" s="360" t="s">
        <v>1141</v>
      </c>
      <c r="K2606" s="360" t="s">
        <v>291</v>
      </c>
      <c r="L2606" s="360" t="s">
        <v>218</v>
      </c>
      <c r="M2606" s="361">
        <v>82536300</v>
      </c>
    </row>
    <row r="2607" spans="1:13">
      <c r="A2607" s="360" t="s">
        <v>12986</v>
      </c>
      <c r="B2607" s="360" t="s">
        <v>2418</v>
      </c>
      <c r="C2607" s="360" t="s">
        <v>920</v>
      </c>
      <c r="D2607" s="360">
        <v>4017</v>
      </c>
      <c r="E2607" s="360" t="s">
        <v>1154</v>
      </c>
      <c r="F2607" s="360" t="s">
        <v>552</v>
      </c>
      <c r="G2607" s="360" t="s">
        <v>298</v>
      </c>
      <c r="H2607" s="360" t="s">
        <v>41</v>
      </c>
      <c r="I2607" s="360" t="s">
        <v>318</v>
      </c>
      <c r="J2607" s="360" t="s">
        <v>1142</v>
      </c>
      <c r="K2607" s="360" t="s">
        <v>1170</v>
      </c>
      <c r="L2607" s="360" t="s">
        <v>34</v>
      </c>
      <c r="M2607" s="361">
        <v>76068300</v>
      </c>
    </row>
    <row r="2608" spans="1:13">
      <c r="A2608" s="360" t="s">
        <v>12987</v>
      </c>
      <c r="B2608" s="360" t="s">
        <v>2419</v>
      </c>
      <c r="C2608" s="360" t="s">
        <v>920</v>
      </c>
      <c r="D2608" s="360">
        <v>4017</v>
      </c>
      <c r="E2608" s="360" t="s">
        <v>1154</v>
      </c>
      <c r="F2608" s="360" t="s">
        <v>552</v>
      </c>
      <c r="G2608" s="360" t="s">
        <v>298</v>
      </c>
      <c r="H2608" s="360" t="s">
        <v>41</v>
      </c>
      <c r="I2608" s="360" t="s">
        <v>318</v>
      </c>
      <c r="J2608" s="360" t="s">
        <v>1142</v>
      </c>
      <c r="K2608" s="360" t="s">
        <v>1171</v>
      </c>
      <c r="L2608" s="360" t="s">
        <v>34</v>
      </c>
      <c r="M2608" s="361">
        <v>66735900</v>
      </c>
    </row>
    <row r="2609" spans="1:13">
      <c r="A2609" s="360" t="s">
        <v>12988</v>
      </c>
      <c r="B2609" s="360" t="s">
        <v>2420</v>
      </c>
      <c r="C2609" s="360" t="s">
        <v>920</v>
      </c>
      <c r="D2609" s="360">
        <v>4017</v>
      </c>
      <c r="E2609" s="360" t="s">
        <v>1154</v>
      </c>
      <c r="F2609" s="360" t="s">
        <v>552</v>
      </c>
      <c r="G2609" s="360" t="s">
        <v>298</v>
      </c>
      <c r="H2609" s="360" t="s">
        <v>41</v>
      </c>
      <c r="I2609" s="360" t="s">
        <v>318</v>
      </c>
      <c r="J2609" s="360" t="s">
        <v>1142</v>
      </c>
      <c r="K2609" s="360" t="s">
        <v>290</v>
      </c>
      <c r="L2609" s="360" t="s">
        <v>34</v>
      </c>
      <c r="M2609" s="361">
        <v>64379700</v>
      </c>
    </row>
    <row r="2610" spans="1:13">
      <c r="A2610" s="360" t="s">
        <v>12989</v>
      </c>
      <c r="B2610" s="360" t="s">
        <v>2421</v>
      </c>
      <c r="C2610" s="360" t="s">
        <v>920</v>
      </c>
      <c r="D2610" s="360">
        <v>4017</v>
      </c>
      <c r="E2610" s="360" t="s">
        <v>1154</v>
      </c>
      <c r="F2610" s="360" t="s">
        <v>552</v>
      </c>
      <c r="G2610" s="360" t="s">
        <v>298</v>
      </c>
      <c r="H2610" s="360" t="s">
        <v>41</v>
      </c>
      <c r="I2610" s="360" t="s">
        <v>318</v>
      </c>
      <c r="J2610" s="360" t="s">
        <v>1142</v>
      </c>
      <c r="K2610" s="360" t="s">
        <v>291</v>
      </c>
      <c r="L2610" s="360" t="s">
        <v>34</v>
      </c>
      <c r="M2610" s="361">
        <v>55024200</v>
      </c>
    </row>
    <row r="2611" spans="1:13">
      <c r="A2611" s="360" t="s">
        <v>12990</v>
      </c>
      <c r="B2611" s="360" t="s">
        <v>2422</v>
      </c>
      <c r="C2611" s="360" t="s">
        <v>920</v>
      </c>
      <c r="D2611" s="360">
        <v>4017</v>
      </c>
      <c r="E2611" s="360" t="s">
        <v>1154</v>
      </c>
      <c r="F2611" s="360" t="s">
        <v>552</v>
      </c>
      <c r="G2611" s="360" t="s">
        <v>298</v>
      </c>
      <c r="H2611" s="360" t="s">
        <v>41</v>
      </c>
      <c r="I2611" s="360" t="s">
        <v>318</v>
      </c>
      <c r="J2611" s="360" t="s">
        <v>1142</v>
      </c>
      <c r="K2611" s="360" t="s">
        <v>1170</v>
      </c>
      <c r="L2611" s="360" t="s">
        <v>32</v>
      </c>
      <c r="M2611" s="361">
        <v>43913100</v>
      </c>
    </row>
    <row r="2612" spans="1:13">
      <c r="A2612" s="360" t="s">
        <v>12991</v>
      </c>
      <c r="B2612" s="360" t="s">
        <v>2423</v>
      </c>
      <c r="C2612" s="360" t="s">
        <v>920</v>
      </c>
      <c r="D2612" s="360">
        <v>4017</v>
      </c>
      <c r="E2612" s="360" t="s">
        <v>1154</v>
      </c>
      <c r="F2612" s="360" t="s">
        <v>552</v>
      </c>
      <c r="G2612" s="360" t="s">
        <v>298</v>
      </c>
      <c r="H2612" s="360" t="s">
        <v>41</v>
      </c>
      <c r="I2612" s="360" t="s">
        <v>318</v>
      </c>
      <c r="J2612" s="360" t="s">
        <v>1142</v>
      </c>
      <c r="K2612" s="360" t="s">
        <v>1171</v>
      </c>
      <c r="L2612" s="360" t="s">
        <v>32</v>
      </c>
      <c r="M2612" s="361">
        <v>38045700</v>
      </c>
    </row>
    <row r="2613" spans="1:13">
      <c r="A2613" s="360" t="s">
        <v>12992</v>
      </c>
      <c r="B2613" s="360" t="s">
        <v>2424</v>
      </c>
      <c r="C2613" s="360" t="s">
        <v>920</v>
      </c>
      <c r="D2613" s="360">
        <v>4017</v>
      </c>
      <c r="E2613" s="360" t="s">
        <v>1154</v>
      </c>
      <c r="F2613" s="360" t="s">
        <v>552</v>
      </c>
      <c r="G2613" s="360" t="s">
        <v>298</v>
      </c>
      <c r="H2613" s="360" t="s">
        <v>41</v>
      </c>
      <c r="I2613" s="360" t="s">
        <v>318</v>
      </c>
      <c r="J2613" s="360" t="s">
        <v>1142</v>
      </c>
      <c r="K2613" s="360" t="s">
        <v>290</v>
      </c>
      <c r="L2613" s="360" t="s">
        <v>32</v>
      </c>
      <c r="M2613" s="361">
        <v>38045700</v>
      </c>
    </row>
    <row r="2614" spans="1:13">
      <c r="A2614" s="360" t="s">
        <v>12993</v>
      </c>
      <c r="B2614" s="360" t="s">
        <v>2425</v>
      </c>
      <c r="C2614" s="360" t="s">
        <v>920</v>
      </c>
      <c r="D2614" s="360">
        <v>4017</v>
      </c>
      <c r="E2614" s="360" t="s">
        <v>1154</v>
      </c>
      <c r="F2614" s="360" t="s">
        <v>552</v>
      </c>
      <c r="G2614" s="360" t="s">
        <v>298</v>
      </c>
      <c r="H2614" s="360" t="s">
        <v>41</v>
      </c>
      <c r="I2614" s="360" t="s">
        <v>318</v>
      </c>
      <c r="J2614" s="360" t="s">
        <v>1142</v>
      </c>
      <c r="K2614" s="360" t="s">
        <v>291</v>
      </c>
      <c r="L2614" s="360" t="s">
        <v>32</v>
      </c>
      <c r="M2614" s="361">
        <v>32201400</v>
      </c>
    </row>
    <row r="2615" spans="1:13">
      <c r="A2615" s="360" t="s">
        <v>12994</v>
      </c>
      <c r="B2615" s="360" t="s">
        <v>2426</v>
      </c>
      <c r="C2615" s="360" t="s">
        <v>920</v>
      </c>
      <c r="D2615" s="360">
        <v>4017</v>
      </c>
      <c r="E2615" s="360" t="s">
        <v>1154</v>
      </c>
      <c r="F2615" s="360" t="s">
        <v>552</v>
      </c>
      <c r="G2615" s="360" t="s">
        <v>298</v>
      </c>
      <c r="H2615" s="360" t="s">
        <v>41</v>
      </c>
      <c r="I2615" s="360" t="s">
        <v>318</v>
      </c>
      <c r="J2615" s="360" t="s">
        <v>1142</v>
      </c>
      <c r="K2615" s="360" t="s">
        <v>1170</v>
      </c>
      <c r="L2615" s="360" t="s">
        <v>218</v>
      </c>
      <c r="M2615" s="361">
        <v>114137100</v>
      </c>
    </row>
    <row r="2616" spans="1:13">
      <c r="A2616" s="360" t="s">
        <v>12995</v>
      </c>
      <c r="B2616" s="360" t="s">
        <v>2427</v>
      </c>
      <c r="C2616" s="360" t="s">
        <v>920</v>
      </c>
      <c r="D2616" s="360">
        <v>4017</v>
      </c>
      <c r="E2616" s="360" t="s">
        <v>1154</v>
      </c>
      <c r="F2616" s="360" t="s">
        <v>552</v>
      </c>
      <c r="G2616" s="360" t="s">
        <v>298</v>
      </c>
      <c r="H2616" s="360" t="s">
        <v>41</v>
      </c>
      <c r="I2616" s="360" t="s">
        <v>318</v>
      </c>
      <c r="J2616" s="360" t="s">
        <v>1142</v>
      </c>
      <c r="K2616" s="360" t="s">
        <v>1171</v>
      </c>
      <c r="L2616" s="360" t="s">
        <v>218</v>
      </c>
      <c r="M2616" s="361">
        <v>100092300</v>
      </c>
    </row>
    <row r="2617" spans="1:13">
      <c r="A2617" s="360" t="s">
        <v>12996</v>
      </c>
      <c r="B2617" s="360" t="s">
        <v>2428</v>
      </c>
      <c r="C2617" s="360" t="s">
        <v>920</v>
      </c>
      <c r="D2617" s="360">
        <v>4017</v>
      </c>
      <c r="E2617" s="360" t="s">
        <v>1154</v>
      </c>
      <c r="F2617" s="360" t="s">
        <v>552</v>
      </c>
      <c r="G2617" s="360" t="s">
        <v>298</v>
      </c>
      <c r="H2617" s="360" t="s">
        <v>41</v>
      </c>
      <c r="I2617" s="360" t="s">
        <v>318</v>
      </c>
      <c r="J2617" s="360" t="s">
        <v>1142</v>
      </c>
      <c r="K2617" s="360" t="s">
        <v>290</v>
      </c>
      <c r="L2617" s="360" t="s">
        <v>218</v>
      </c>
      <c r="M2617" s="361">
        <v>96581100</v>
      </c>
    </row>
    <row r="2618" spans="1:13">
      <c r="A2618" s="360" t="s">
        <v>12997</v>
      </c>
      <c r="B2618" s="360" t="s">
        <v>2429</v>
      </c>
      <c r="C2618" s="360" t="s">
        <v>920</v>
      </c>
      <c r="D2618" s="360">
        <v>4017</v>
      </c>
      <c r="E2618" s="360" t="s">
        <v>1154</v>
      </c>
      <c r="F2618" s="360" t="s">
        <v>552</v>
      </c>
      <c r="G2618" s="360" t="s">
        <v>298</v>
      </c>
      <c r="H2618" s="360" t="s">
        <v>41</v>
      </c>
      <c r="I2618" s="360" t="s">
        <v>318</v>
      </c>
      <c r="J2618" s="360" t="s">
        <v>1142</v>
      </c>
      <c r="K2618" s="360" t="s">
        <v>291</v>
      </c>
      <c r="L2618" s="360" t="s">
        <v>218</v>
      </c>
      <c r="M2618" s="361">
        <v>82536300</v>
      </c>
    </row>
    <row r="2619" spans="1:13">
      <c r="A2619" s="360" t="s">
        <v>12998</v>
      </c>
      <c r="B2619" s="360" t="s">
        <v>2418</v>
      </c>
      <c r="C2619" s="360" t="s">
        <v>920</v>
      </c>
      <c r="D2619" s="360">
        <v>4017</v>
      </c>
      <c r="E2619" s="360" t="s">
        <v>1154</v>
      </c>
      <c r="F2619" s="360" t="s">
        <v>552</v>
      </c>
      <c r="G2619" s="360" t="s">
        <v>298</v>
      </c>
      <c r="H2619" s="360" t="s">
        <v>41</v>
      </c>
      <c r="I2619" s="360" t="s">
        <v>320</v>
      </c>
      <c r="J2619" s="360" t="s">
        <v>1137</v>
      </c>
      <c r="K2619" s="360" t="s">
        <v>1170</v>
      </c>
      <c r="L2619" s="360" t="s">
        <v>34</v>
      </c>
      <c r="M2619" s="361">
        <v>76068300</v>
      </c>
    </row>
    <row r="2620" spans="1:13">
      <c r="A2620" s="360" t="s">
        <v>12999</v>
      </c>
      <c r="B2620" s="360" t="s">
        <v>2419</v>
      </c>
      <c r="C2620" s="360" t="s">
        <v>920</v>
      </c>
      <c r="D2620" s="360">
        <v>4017</v>
      </c>
      <c r="E2620" s="360" t="s">
        <v>1154</v>
      </c>
      <c r="F2620" s="360" t="s">
        <v>552</v>
      </c>
      <c r="G2620" s="360" t="s">
        <v>298</v>
      </c>
      <c r="H2620" s="360" t="s">
        <v>41</v>
      </c>
      <c r="I2620" s="360" t="s">
        <v>320</v>
      </c>
      <c r="J2620" s="360" t="s">
        <v>1137</v>
      </c>
      <c r="K2620" s="360" t="s">
        <v>1171</v>
      </c>
      <c r="L2620" s="360" t="s">
        <v>34</v>
      </c>
      <c r="M2620" s="361">
        <v>66735900</v>
      </c>
    </row>
    <row r="2621" spans="1:13">
      <c r="A2621" s="360" t="s">
        <v>13000</v>
      </c>
      <c r="B2621" s="360" t="s">
        <v>2420</v>
      </c>
      <c r="C2621" s="360" t="s">
        <v>920</v>
      </c>
      <c r="D2621" s="360">
        <v>4017</v>
      </c>
      <c r="E2621" s="360" t="s">
        <v>1154</v>
      </c>
      <c r="F2621" s="360" t="s">
        <v>552</v>
      </c>
      <c r="G2621" s="360" t="s">
        <v>298</v>
      </c>
      <c r="H2621" s="360" t="s">
        <v>41</v>
      </c>
      <c r="I2621" s="360" t="s">
        <v>320</v>
      </c>
      <c r="J2621" s="360" t="s">
        <v>1137</v>
      </c>
      <c r="K2621" s="360" t="s">
        <v>290</v>
      </c>
      <c r="L2621" s="360" t="s">
        <v>34</v>
      </c>
      <c r="M2621" s="361">
        <v>64379700</v>
      </c>
    </row>
    <row r="2622" spans="1:13">
      <c r="A2622" s="360" t="s">
        <v>13001</v>
      </c>
      <c r="B2622" s="360" t="s">
        <v>2421</v>
      </c>
      <c r="C2622" s="360" t="s">
        <v>920</v>
      </c>
      <c r="D2622" s="360">
        <v>4017</v>
      </c>
      <c r="E2622" s="360" t="s">
        <v>1154</v>
      </c>
      <c r="F2622" s="360" t="s">
        <v>552</v>
      </c>
      <c r="G2622" s="360" t="s">
        <v>298</v>
      </c>
      <c r="H2622" s="360" t="s">
        <v>41</v>
      </c>
      <c r="I2622" s="360" t="s">
        <v>320</v>
      </c>
      <c r="J2622" s="360" t="s">
        <v>1137</v>
      </c>
      <c r="K2622" s="360" t="s">
        <v>291</v>
      </c>
      <c r="L2622" s="360" t="s">
        <v>34</v>
      </c>
      <c r="M2622" s="361">
        <v>55024200</v>
      </c>
    </row>
    <row r="2623" spans="1:13">
      <c r="A2623" s="360" t="s">
        <v>13002</v>
      </c>
      <c r="B2623" s="360" t="s">
        <v>2422</v>
      </c>
      <c r="C2623" s="360" t="s">
        <v>920</v>
      </c>
      <c r="D2623" s="360">
        <v>4017</v>
      </c>
      <c r="E2623" s="360" t="s">
        <v>1154</v>
      </c>
      <c r="F2623" s="360" t="s">
        <v>552</v>
      </c>
      <c r="G2623" s="360" t="s">
        <v>298</v>
      </c>
      <c r="H2623" s="360" t="s">
        <v>41</v>
      </c>
      <c r="I2623" s="360" t="s">
        <v>320</v>
      </c>
      <c r="J2623" s="360" t="s">
        <v>1137</v>
      </c>
      <c r="K2623" s="360" t="s">
        <v>1170</v>
      </c>
      <c r="L2623" s="360" t="s">
        <v>32</v>
      </c>
      <c r="M2623" s="361">
        <v>43913100</v>
      </c>
    </row>
    <row r="2624" spans="1:13">
      <c r="A2624" s="360" t="s">
        <v>13003</v>
      </c>
      <c r="B2624" s="360" t="s">
        <v>2423</v>
      </c>
      <c r="C2624" s="360" t="s">
        <v>920</v>
      </c>
      <c r="D2624" s="360">
        <v>4017</v>
      </c>
      <c r="E2624" s="360" t="s">
        <v>1154</v>
      </c>
      <c r="F2624" s="360" t="s">
        <v>552</v>
      </c>
      <c r="G2624" s="360" t="s">
        <v>298</v>
      </c>
      <c r="H2624" s="360" t="s">
        <v>41</v>
      </c>
      <c r="I2624" s="360" t="s">
        <v>320</v>
      </c>
      <c r="J2624" s="360" t="s">
        <v>1137</v>
      </c>
      <c r="K2624" s="360" t="s">
        <v>1171</v>
      </c>
      <c r="L2624" s="360" t="s">
        <v>32</v>
      </c>
      <c r="M2624" s="361">
        <v>38045700</v>
      </c>
    </row>
    <row r="2625" spans="1:13">
      <c r="A2625" s="360" t="s">
        <v>13004</v>
      </c>
      <c r="B2625" s="360" t="s">
        <v>2424</v>
      </c>
      <c r="C2625" s="360" t="s">
        <v>920</v>
      </c>
      <c r="D2625" s="360">
        <v>4017</v>
      </c>
      <c r="E2625" s="360" t="s">
        <v>1154</v>
      </c>
      <c r="F2625" s="360" t="s">
        <v>552</v>
      </c>
      <c r="G2625" s="360" t="s">
        <v>298</v>
      </c>
      <c r="H2625" s="360" t="s">
        <v>41</v>
      </c>
      <c r="I2625" s="360" t="s">
        <v>320</v>
      </c>
      <c r="J2625" s="360" t="s">
        <v>1137</v>
      </c>
      <c r="K2625" s="360" t="s">
        <v>290</v>
      </c>
      <c r="L2625" s="360" t="s">
        <v>32</v>
      </c>
      <c r="M2625" s="361">
        <v>38045700</v>
      </c>
    </row>
    <row r="2626" spans="1:13">
      <c r="A2626" s="360" t="s">
        <v>13005</v>
      </c>
      <c r="B2626" s="360" t="s">
        <v>2425</v>
      </c>
      <c r="C2626" s="360" t="s">
        <v>920</v>
      </c>
      <c r="D2626" s="360">
        <v>4017</v>
      </c>
      <c r="E2626" s="360" t="s">
        <v>1154</v>
      </c>
      <c r="F2626" s="360" t="s">
        <v>552</v>
      </c>
      <c r="G2626" s="360" t="s">
        <v>298</v>
      </c>
      <c r="H2626" s="360" t="s">
        <v>41</v>
      </c>
      <c r="I2626" s="360" t="s">
        <v>320</v>
      </c>
      <c r="J2626" s="360" t="s">
        <v>1137</v>
      </c>
      <c r="K2626" s="360" t="s">
        <v>291</v>
      </c>
      <c r="L2626" s="360" t="s">
        <v>32</v>
      </c>
      <c r="M2626" s="361">
        <v>32201400</v>
      </c>
    </row>
    <row r="2627" spans="1:13">
      <c r="A2627" s="360" t="s">
        <v>13006</v>
      </c>
      <c r="B2627" s="360" t="s">
        <v>2426</v>
      </c>
      <c r="C2627" s="360" t="s">
        <v>920</v>
      </c>
      <c r="D2627" s="360">
        <v>4017</v>
      </c>
      <c r="E2627" s="360" t="s">
        <v>1154</v>
      </c>
      <c r="F2627" s="360" t="s">
        <v>552</v>
      </c>
      <c r="G2627" s="360" t="s">
        <v>298</v>
      </c>
      <c r="H2627" s="360" t="s">
        <v>41</v>
      </c>
      <c r="I2627" s="360" t="s">
        <v>320</v>
      </c>
      <c r="J2627" s="360" t="s">
        <v>1137</v>
      </c>
      <c r="K2627" s="360" t="s">
        <v>1170</v>
      </c>
      <c r="L2627" s="360" t="s">
        <v>218</v>
      </c>
      <c r="M2627" s="361">
        <v>114137100</v>
      </c>
    </row>
    <row r="2628" spans="1:13">
      <c r="A2628" s="360" t="s">
        <v>13007</v>
      </c>
      <c r="B2628" s="360" t="s">
        <v>2427</v>
      </c>
      <c r="C2628" s="360" t="s">
        <v>920</v>
      </c>
      <c r="D2628" s="360">
        <v>4017</v>
      </c>
      <c r="E2628" s="360" t="s">
        <v>1154</v>
      </c>
      <c r="F2628" s="360" t="s">
        <v>552</v>
      </c>
      <c r="G2628" s="360" t="s">
        <v>298</v>
      </c>
      <c r="H2628" s="360" t="s">
        <v>41</v>
      </c>
      <c r="I2628" s="360" t="s">
        <v>320</v>
      </c>
      <c r="J2628" s="360" t="s">
        <v>1137</v>
      </c>
      <c r="K2628" s="360" t="s">
        <v>1171</v>
      </c>
      <c r="L2628" s="360" t="s">
        <v>218</v>
      </c>
      <c r="M2628" s="361">
        <v>100092300</v>
      </c>
    </row>
    <row r="2629" spans="1:13">
      <c r="A2629" s="360" t="s">
        <v>13008</v>
      </c>
      <c r="B2629" s="360" t="s">
        <v>2428</v>
      </c>
      <c r="C2629" s="360" t="s">
        <v>920</v>
      </c>
      <c r="D2629" s="360">
        <v>4017</v>
      </c>
      <c r="E2629" s="360" t="s">
        <v>1154</v>
      </c>
      <c r="F2629" s="360" t="s">
        <v>552</v>
      </c>
      <c r="G2629" s="360" t="s">
        <v>298</v>
      </c>
      <c r="H2629" s="360" t="s">
        <v>41</v>
      </c>
      <c r="I2629" s="360" t="s">
        <v>320</v>
      </c>
      <c r="J2629" s="360" t="s">
        <v>1137</v>
      </c>
      <c r="K2629" s="360" t="s">
        <v>290</v>
      </c>
      <c r="L2629" s="360" t="s">
        <v>218</v>
      </c>
      <c r="M2629" s="361">
        <v>96581100</v>
      </c>
    </row>
    <row r="2630" spans="1:13">
      <c r="A2630" s="360" t="s">
        <v>13009</v>
      </c>
      <c r="B2630" s="360" t="s">
        <v>2429</v>
      </c>
      <c r="C2630" s="360" t="s">
        <v>920</v>
      </c>
      <c r="D2630" s="360">
        <v>4017</v>
      </c>
      <c r="E2630" s="360" t="s">
        <v>1154</v>
      </c>
      <c r="F2630" s="360" t="s">
        <v>552</v>
      </c>
      <c r="G2630" s="360" t="s">
        <v>298</v>
      </c>
      <c r="H2630" s="360" t="s">
        <v>41</v>
      </c>
      <c r="I2630" s="360" t="s">
        <v>320</v>
      </c>
      <c r="J2630" s="360" t="s">
        <v>1137</v>
      </c>
      <c r="K2630" s="360" t="s">
        <v>291</v>
      </c>
      <c r="L2630" s="360" t="s">
        <v>218</v>
      </c>
      <c r="M2630" s="361">
        <v>82536300</v>
      </c>
    </row>
    <row r="2631" spans="1:13">
      <c r="A2631" s="360" t="s">
        <v>13010</v>
      </c>
      <c r="B2631" s="360" t="s">
        <v>2418</v>
      </c>
      <c r="C2631" s="360" t="s">
        <v>920</v>
      </c>
      <c r="D2631" s="360">
        <v>4017</v>
      </c>
      <c r="E2631" s="360" t="s">
        <v>1154</v>
      </c>
      <c r="F2631" s="360" t="s">
        <v>552</v>
      </c>
      <c r="G2631" s="360" t="s">
        <v>298</v>
      </c>
      <c r="H2631" s="360" t="s">
        <v>41</v>
      </c>
      <c r="I2631" s="360" t="s">
        <v>322</v>
      </c>
      <c r="J2631" s="360" t="s">
        <v>1136</v>
      </c>
      <c r="K2631" s="360" t="s">
        <v>1170</v>
      </c>
      <c r="L2631" s="360" t="s">
        <v>34</v>
      </c>
      <c r="M2631" s="361">
        <v>76068300</v>
      </c>
    </row>
    <row r="2632" spans="1:13">
      <c r="A2632" s="360" t="s">
        <v>13011</v>
      </c>
      <c r="B2632" s="360" t="s">
        <v>2419</v>
      </c>
      <c r="C2632" s="360" t="s">
        <v>920</v>
      </c>
      <c r="D2632" s="360">
        <v>4017</v>
      </c>
      <c r="E2632" s="360" t="s">
        <v>1154</v>
      </c>
      <c r="F2632" s="360" t="s">
        <v>552</v>
      </c>
      <c r="G2632" s="360" t="s">
        <v>298</v>
      </c>
      <c r="H2632" s="360" t="s">
        <v>41</v>
      </c>
      <c r="I2632" s="360" t="s">
        <v>322</v>
      </c>
      <c r="J2632" s="360" t="s">
        <v>1136</v>
      </c>
      <c r="K2632" s="360" t="s">
        <v>1171</v>
      </c>
      <c r="L2632" s="360" t="s">
        <v>34</v>
      </c>
      <c r="M2632" s="361">
        <v>66735900</v>
      </c>
    </row>
    <row r="2633" spans="1:13">
      <c r="A2633" s="360" t="s">
        <v>13012</v>
      </c>
      <c r="B2633" s="360" t="s">
        <v>2420</v>
      </c>
      <c r="C2633" s="360" t="s">
        <v>920</v>
      </c>
      <c r="D2633" s="360">
        <v>4017</v>
      </c>
      <c r="E2633" s="360" t="s">
        <v>1154</v>
      </c>
      <c r="F2633" s="360" t="s">
        <v>552</v>
      </c>
      <c r="G2633" s="360" t="s">
        <v>298</v>
      </c>
      <c r="H2633" s="360" t="s">
        <v>41</v>
      </c>
      <c r="I2633" s="360" t="s">
        <v>322</v>
      </c>
      <c r="J2633" s="360" t="s">
        <v>1136</v>
      </c>
      <c r="K2633" s="360" t="s">
        <v>290</v>
      </c>
      <c r="L2633" s="360" t="s">
        <v>34</v>
      </c>
      <c r="M2633" s="361">
        <v>64379700</v>
      </c>
    </row>
    <row r="2634" spans="1:13">
      <c r="A2634" s="360" t="s">
        <v>13013</v>
      </c>
      <c r="B2634" s="360" t="s">
        <v>2421</v>
      </c>
      <c r="C2634" s="360" t="s">
        <v>920</v>
      </c>
      <c r="D2634" s="360">
        <v>4017</v>
      </c>
      <c r="E2634" s="360" t="s">
        <v>1154</v>
      </c>
      <c r="F2634" s="360" t="s">
        <v>552</v>
      </c>
      <c r="G2634" s="360" t="s">
        <v>298</v>
      </c>
      <c r="H2634" s="360" t="s">
        <v>41</v>
      </c>
      <c r="I2634" s="360" t="s">
        <v>322</v>
      </c>
      <c r="J2634" s="360" t="s">
        <v>1136</v>
      </c>
      <c r="K2634" s="360" t="s">
        <v>291</v>
      </c>
      <c r="L2634" s="360" t="s">
        <v>34</v>
      </c>
      <c r="M2634" s="361">
        <v>55024200</v>
      </c>
    </row>
    <row r="2635" spans="1:13">
      <c r="A2635" s="360" t="s">
        <v>13014</v>
      </c>
      <c r="B2635" s="360" t="s">
        <v>2422</v>
      </c>
      <c r="C2635" s="360" t="s">
        <v>920</v>
      </c>
      <c r="D2635" s="360">
        <v>4017</v>
      </c>
      <c r="E2635" s="360" t="s">
        <v>1154</v>
      </c>
      <c r="F2635" s="360" t="s">
        <v>552</v>
      </c>
      <c r="G2635" s="360" t="s">
        <v>298</v>
      </c>
      <c r="H2635" s="360" t="s">
        <v>41</v>
      </c>
      <c r="I2635" s="360" t="s">
        <v>322</v>
      </c>
      <c r="J2635" s="360" t="s">
        <v>1136</v>
      </c>
      <c r="K2635" s="360" t="s">
        <v>1170</v>
      </c>
      <c r="L2635" s="360" t="s">
        <v>32</v>
      </c>
      <c r="M2635" s="361">
        <v>43913100</v>
      </c>
    </row>
    <row r="2636" spans="1:13">
      <c r="A2636" s="360" t="s">
        <v>13015</v>
      </c>
      <c r="B2636" s="360" t="s">
        <v>2423</v>
      </c>
      <c r="C2636" s="360" t="s">
        <v>920</v>
      </c>
      <c r="D2636" s="360">
        <v>4017</v>
      </c>
      <c r="E2636" s="360" t="s">
        <v>1154</v>
      </c>
      <c r="F2636" s="360" t="s">
        <v>552</v>
      </c>
      <c r="G2636" s="360" t="s">
        <v>298</v>
      </c>
      <c r="H2636" s="360" t="s">
        <v>41</v>
      </c>
      <c r="I2636" s="360" t="s">
        <v>322</v>
      </c>
      <c r="J2636" s="360" t="s">
        <v>1136</v>
      </c>
      <c r="K2636" s="360" t="s">
        <v>1171</v>
      </c>
      <c r="L2636" s="360" t="s">
        <v>32</v>
      </c>
      <c r="M2636" s="361">
        <v>38045700</v>
      </c>
    </row>
    <row r="2637" spans="1:13">
      <c r="A2637" s="360" t="s">
        <v>13016</v>
      </c>
      <c r="B2637" s="360" t="s">
        <v>2424</v>
      </c>
      <c r="C2637" s="360" t="s">
        <v>920</v>
      </c>
      <c r="D2637" s="360">
        <v>4017</v>
      </c>
      <c r="E2637" s="360" t="s">
        <v>1154</v>
      </c>
      <c r="F2637" s="360" t="s">
        <v>552</v>
      </c>
      <c r="G2637" s="360" t="s">
        <v>298</v>
      </c>
      <c r="H2637" s="360" t="s">
        <v>41</v>
      </c>
      <c r="I2637" s="360" t="s">
        <v>322</v>
      </c>
      <c r="J2637" s="360" t="s">
        <v>1136</v>
      </c>
      <c r="K2637" s="360" t="s">
        <v>290</v>
      </c>
      <c r="L2637" s="360" t="s">
        <v>32</v>
      </c>
      <c r="M2637" s="361">
        <v>38045700</v>
      </c>
    </row>
    <row r="2638" spans="1:13">
      <c r="A2638" s="360" t="s">
        <v>13017</v>
      </c>
      <c r="B2638" s="360" t="s">
        <v>2425</v>
      </c>
      <c r="C2638" s="360" t="s">
        <v>920</v>
      </c>
      <c r="D2638" s="360">
        <v>4017</v>
      </c>
      <c r="E2638" s="360" t="s">
        <v>1154</v>
      </c>
      <c r="F2638" s="360" t="s">
        <v>552</v>
      </c>
      <c r="G2638" s="360" t="s">
        <v>298</v>
      </c>
      <c r="H2638" s="360" t="s">
        <v>41</v>
      </c>
      <c r="I2638" s="360" t="s">
        <v>322</v>
      </c>
      <c r="J2638" s="360" t="s">
        <v>1136</v>
      </c>
      <c r="K2638" s="360" t="s">
        <v>291</v>
      </c>
      <c r="L2638" s="360" t="s">
        <v>32</v>
      </c>
      <c r="M2638" s="361">
        <v>32201400</v>
      </c>
    </row>
    <row r="2639" spans="1:13">
      <c r="A2639" s="360" t="s">
        <v>13018</v>
      </c>
      <c r="B2639" s="360" t="s">
        <v>2426</v>
      </c>
      <c r="C2639" s="360" t="s">
        <v>920</v>
      </c>
      <c r="D2639" s="360">
        <v>4017</v>
      </c>
      <c r="E2639" s="360" t="s">
        <v>1154</v>
      </c>
      <c r="F2639" s="360" t="s">
        <v>552</v>
      </c>
      <c r="G2639" s="360" t="s">
        <v>298</v>
      </c>
      <c r="H2639" s="360" t="s">
        <v>41</v>
      </c>
      <c r="I2639" s="360" t="s">
        <v>322</v>
      </c>
      <c r="J2639" s="360" t="s">
        <v>1136</v>
      </c>
      <c r="K2639" s="360" t="s">
        <v>1170</v>
      </c>
      <c r="L2639" s="360" t="s">
        <v>218</v>
      </c>
      <c r="M2639" s="361">
        <v>114137100</v>
      </c>
    </row>
    <row r="2640" spans="1:13">
      <c r="A2640" s="360" t="s">
        <v>13019</v>
      </c>
      <c r="B2640" s="360" t="s">
        <v>2427</v>
      </c>
      <c r="C2640" s="360" t="s">
        <v>920</v>
      </c>
      <c r="D2640" s="360">
        <v>4017</v>
      </c>
      <c r="E2640" s="360" t="s">
        <v>1154</v>
      </c>
      <c r="F2640" s="360" t="s">
        <v>552</v>
      </c>
      <c r="G2640" s="360" t="s">
        <v>298</v>
      </c>
      <c r="H2640" s="360" t="s">
        <v>41</v>
      </c>
      <c r="I2640" s="360" t="s">
        <v>322</v>
      </c>
      <c r="J2640" s="360" t="s">
        <v>1136</v>
      </c>
      <c r="K2640" s="360" t="s">
        <v>1171</v>
      </c>
      <c r="L2640" s="360" t="s">
        <v>218</v>
      </c>
      <c r="M2640" s="361">
        <v>100092300</v>
      </c>
    </row>
    <row r="2641" spans="1:13">
      <c r="A2641" s="360" t="s">
        <v>13020</v>
      </c>
      <c r="B2641" s="360" t="s">
        <v>2428</v>
      </c>
      <c r="C2641" s="360" t="s">
        <v>920</v>
      </c>
      <c r="D2641" s="360">
        <v>4017</v>
      </c>
      <c r="E2641" s="360" t="s">
        <v>1154</v>
      </c>
      <c r="F2641" s="360" t="s">
        <v>552</v>
      </c>
      <c r="G2641" s="360" t="s">
        <v>298</v>
      </c>
      <c r="H2641" s="360" t="s">
        <v>41</v>
      </c>
      <c r="I2641" s="360" t="s">
        <v>322</v>
      </c>
      <c r="J2641" s="360" t="s">
        <v>1136</v>
      </c>
      <c r="K2641" s="360" t="s">
        <v>290</v>
      </c>
      <c r="L2641" s="360" t="s">
        <v>218</v>
      </c>
      <c r="M2641" s="361">
        <v>96581100</v>
      </c>
    </row>
    <row r="2642" spans="1:13">
      <c r="A2642" s="360" t="s">
        <v>13021</v>
      </c>
      <c r="B2642" s="360" t="s">
        <v>2429</v>
      </c>
      <c r="C2642" s="360" t="s">
        <v>920</v>
      </c>
      <c r="D2642" s="360">
        <v>4017</v>
      </c>
      <c r="E2642" s="360" t="s">
        <v>1154</v>
      </c>
      <c r="F2642" s="360" t="s">
        <v>552</v>
      </c>
      <c r="G2642" s="360" t="s">
        <v>298</v>
      </c>
      <c r="H2642" s="360" t="s">
        <v>41</v>
      </c>
      <c r="I2642" s="360" t="s">
        <v>322</v>
      </c>
      <c r="J2642" s="360" t="s">
        <v>1136</v>
      </c>
      <c r="K2642" s="360" t="s">
        <v>291</v>
      </c>
      <c r="L2642" s="360" t="s">
        <v>218</v>
      </c>
      <c r="M2642" s="361">
        <v>82536300</v>
      </c>
    </row>
    <row r="2643" spans="1:13">
      <c r="A2643" s="360" t="s">
        <v>13022</v>
      </c>
      <c r="B2643" s="360" t="s">
        <v>2418</v>
      </c>
      <c r="C2643" s="360" t="s">
        <v>920</v>
      </c>
      <c r="D2643" s="360">
        <v>4017</v>
      </c>
      <c r="E2643" s="360" t="s">
        <v>1154</v>
      </c>
      <c r="F2643" s="360" t="s">
        <v>552</v>
      </c>
      <c r="G2643" s="360" t="s">
        <v>298</v>
      </c>
      <c r="H2643" s="360" t="s">
        <v>41</v>
      </c>
      <c r="I2643" s="360" t="s">
        <v>324</v>
      </c>
      <c r="J2643" s="360" t="s">
        <v>1133</v>
      </c>
      <c r="K2643" s="360" t="s">
        <v>1170</v>
      </c>
      <c r="L2643" s="360" t="s">
        <v>34</v>
      </c>
      <c r="M2643" s="361">
        <v>76068300</v>
      </c>
    </row>
    <row r="2644" spans="1:13">
      <c r="A2644" s="360" t="s">
        <v>13023</v>
      </c>
      <c r="B2644" s="360" t="s">
        <v>2419</v>
      </c>
      <c r="C2644" s="360" t="s">
        <v>920</v>
      </c>
      <c r="D2644" s="360">
        <v>4017</v>
      </c>
      <c r="E2644" s="360" t="s">
        <v>1154</v>
      </c>
      <c r="F2644" s="360" t="s">
        <v>552</v>
      </c>
      <c r="G2644" s="360" t="s">
        <v>298</v>
      </c>
      <c r="H2644" s="360" t="s">
        <v>41</v>
      </c>
      <c r="I2644" s="360" t="s">
        <v>324</v>
      </c>
      <c r="J2644" s="360" t="s">
        <v>1133</v>
      </c>
      <c r="K2644" s="360" t="s">
        <v>1171</v>
      </c>
      <c r="L2644" s="360" t="s">
        <v>34</v>
      </c>
      <c r="M2644" s="361">
        <v>66735900</v>
      </c>
    </row>
    <row r="2645" spans="1:13">
      <c r="A2645" s="360" t="s">
        <v>13024</v>
      </c>
      <c r="B2645" s="360" t="s">
        <v>2420</v>
      </c>
      <c r="C2645" s="360" t="s">
        <v>920</v>
      </c>
      <c r="D2645" s="360">
        <v>4017</v>
      </c>
      <c r="E2645" s="360" t="s">
        <v>1154</v>
      </c>
      <c r="F2645" s="360" t="s">
        <v>552</v>
      </c>
      <c r="G2645" s="360" t="s">
        <v>298</v>
      </c>
      <c r="H2645" s="360" t="s">
        <v>41</v>
      </c>
      <c r="I2645" s="360" t="s">
        <v>324</v>
      </c>
      <c r="J2645" s="360" t="s">
        <v>1133</v>
      </c>
      <c r="K2645" s="360" t="s">
        <v>290</v>
      </c>
      <c r="L2645" s="360" t="s">
        <v>34</v>
      </c>
      <c r="M2645" s="361">
        <v>64379700</v>
      </c>
    </row>
    <row r="2646" spans="1:13">
      <c r="A2646" s="360" t="s">
        <v>13025</v>
      </c>
      <c r="B2646" s="360" t="s">
        <v>2421</v>
      </c>
      <c r="C2646" s="360" t="s">
        <v>920</v>
      </c>
      <c r="D2646" s="360">
        <v>4017</v>
      </c>
      <c r="E2646" s="360" t="s">
        <v>1154</v>
      </c>
      <c r="F2646" s="360" t="s">
        <v>552</v>
      </c>
      <c r="G2646" s="360" t="s">
        <v>298</v>
      </c>
      <c r="H2646" s="360" t="s">
        <v>41</v>
      </c>
      <c r="I2646" s="360" t="s">
        <v>324</v>
      </c>
      <c r="J2646" s="360" t="s">
        <v>1133</v>
      </c>
      <c r="K2646" s="360" t="s">
        <v>291</v>
      </c>
      <c r="L2646" s="360" t="s">
        <v>34</v>
      </c>
      <c r="M2646" s="361">
        <v>55024200</v>
      </c>
    </row>
    <row r="2647" spans="1:13">
      <c r="A2647" s="360" t="s">
        <v>13026</v>
      </c>
      <c r="B2647" s="360" t="s">
        <v>2422</v>
      </c>
      <c r="C2647" s="360" t="s">
        <v>920</v>
      </c>
      <c r="D2647" s="360">
        <v>4017</v>
      </c>
      <c r="E2647" s="360" t="s">
        <v>1154</v>
      </c>
      <c r="F2647" s="360" t="s">
        <v>552</v>
      </c>
      <c r="G2647" s="360" t="s">
        <v>298</v>
      </c>
      <c r="H2647" s="360" t="s">
        <v>41</v>
      </c>
      <c r="I2647" s="360" t="s">
        <v>324</v>
      </c>
      <c r="J2647" s="360" t="s">
        <v>1133</v>
      </c>
      <c r="K2647" s="360" t="s">
        <v>1170</v>
      </c>
      <c r="L2647" s="360" t="s">
        <v>32</v>
      </c>
      <c r="M2647" s="361">
        <v>43913100</v>
      </c>
    </row>
    <row r="2648" spans="1:13">
      <c r="A2648" s="360" t="s">
        <v>13027</v>
      </c>
      <c r="B2648" s="360" t="s">
        <v>2423</v>
      </c>
      <c r="C2648" s="360" t="s">
        <v>920</v>
      </c>
      <c r="D2648" s="360">
        <v>4017</v>
      </c>
      <c r="E2648" s="360" t="s">
        <v>1154</v>
      </c>
      <c r="F2648" s="360" t="s">
        <v>552</v>
      </c>
      <c r="G2648" s="360" t="s">
        <v>298</v>
      </c>
      <c r="H2648" s="360" t="s">
        <v>41</v>
      </c>
      <c r="I2648" s="360" t="s">
        <v>324</v>
      </c>
      <c r="J2648" s="360" t="s">
        <v>1133</v>
      </c>
      <c r="K2648" s="360" t="s">
        <v>1171</v>
      </c>
      <c r="L2648" s="360" t="s">
        <v>32</v>
      </c>
      <c r="M2648" s="361">
        <v>38045700</v>
      </c>
    </row>
    <row r="2649" spans="1:13">
      <c r="A2649" s="360" t="s">
        <v>13028</v>
      </c>
      <c r="B2649" s="360" t="s">
        <v>2424</v>
      </c>
      <c r="C2649" s="360" t="s">
        <v>920</v>
      </c>
      <c r="D2649" s="360">
        <v>4017</v>
      </c>
      <c r="E2649" s="360" t="s">
        <v>1154</v>
      </c>
      <c r="F2649" s="360" t="s">
        <v>552</v>
      </c>
      <c r="G2649" s="360" t="s">
        <v>298</v>
      </c>
      <c r="H2649" s="360" t="s">
        <v>41</v>
      </c>
      <c r="I2649" s="360" t="s">
        <v>324</v>
      </c>
      <c r="J2649" s="360" t="s">
        <v>1133</v>
      </c>
      <c r="K2649" s="360" t="s">
        <v>290</v>
      </c>
      <c r="L2649" s="360" t="s">
        <v>32</v>
      </c>
      <c r="M2649" s="361">
        <v>38045700</v>
      </c>
    </row>
    <row r="2650" spans="1:13">
      <c r="A2650" s="360" t="s">
        <v>13029</v>
      </c>
      <c r="B2650" s="360" t="s">
        <v>2425</v>
      </c>
      <c r="C2650" s="360" t="s">
        <v>920</v>
      </c>
      <c r="D2650" s="360">
        <v>4017</v>
      </c>
      <c r="E2650" s="360" t="s">
        <v>1154</v>
      </c>
      <c r="F2650" s="360" t="s">
        <v>552</v>
      </c>
      <c r="G2650" s="360" t="s">
        <v>298</v>
      </c>
      <c r="H2650" s="360" t="s">
        <v>41</v>
      </c>
      <c r="I2650" s="360" t="s">
        <v>324</v>
      </c>
      <c r="J2650" s="360" t="s">
        <v>1133</v>
      </c>
      <c r="K2650" s="360" t="s">
        <v>291</v>
      </c>
      <c r="L2650" s="360" t="s">
        <v>32</v>
      </c>
      <c r="M2650" s="361">
        <v>32201400</v>
      </c>
    </row>
    <row r="2651" spans="1:13">
      <c r="A2651" s="360" t="s">
        <v>13030</v>
      </c>
      <c r="B2651" s="360" t="s">
        <v>2426</v>
      </c>
      <c r="C2651" s="360" t="s">
        <v>920</v>
      </c>
      <c r="D2651" s="360">
        <v>4017</v>
      </c>
      <c r="E2651" s="360" t="s">
        <v>1154</v>
      </c>
      <c r="F2651" s="360" t="s">
        <v>552</v>
      </c>
      <c r="G2651" s="360" t="s">
        <v>298</v>
      </c>
      <c r="H2651" s="360" t="s">
        <v>41</v>
      </c>
      <c r="I2651" s="360" t="s">
        <v>324</v>
      </c>
      <c r="J2651" s="360" t="s">
        <v>1133</v>
      </c>
      <c r="K2651" s="360" t="s">
        <v>1170</v>
      </c>
      <c r="L2651" s="360" t="s">
        <v>218</v>
      </c>
      <c r="M2651" s="361">
        <v>114137100</v>
      </c>
    </row>
    <row r="2652" spans="1:13">
      <c r="A2652" s="360" t="s">
        <v>13031</v>
      </c>
      <c r="B2652" s="360" t="s">
        <v>2427</v>
      </c>
      <c r="C2652" s="360" t="s">
        <v>920</v>
      </c>
      <c r="D2652" s="360">
        <v>4017</v>
      </c>
      <c r="E2652" s="360" t="s">
        <v>1154</v>
      </c>
      <c r="F2652" s="360" t="s">
        <v>552</v>
      </c>
      <c r="G2652" s="360" t="s">
        <v>298</v>
      </c>
      <c r="H2652" s="360" t="s">
        <v>41</v>
      </c>
      <c r="I2652" s="360" t="s">
        <v>324</v>
      </c>
      <c r="J2652" s="360" t="s">
        <v>1133</v>
      </c>
      <c r="K2652" s="360" t="s">
        <v>1171</v>
      </c>
      <c r="L2652" s="360" t="s">
        <v>218</v>
      </c>
      <c r="M2652" s="361">
        <v>100092300</v>
      </c>
    </row>
    <row r="2653" spans="1:13">
      <c r="A2653" s="360" t="s">
        <v>13032</v>
      </c>
      <c r="B2653" s="360" t="s">
        <v>2428</v>
      </c>
      <c r="C2653" s="360" t="s">
        <v>920</v>
      </c>
      <c r="D2653" s="360">
        <v>4017</v>
      </c>
      <c r="E2653" s="360" t="s">
        <v>1154</v>
      </c>
      <c r="F2653" s="360" t="s">
        <v>552</v>
      </c>
      <c r="G2653" s="360" t="s">
        <v>298</v>
      </c>
      <c r="H2653" s="360" t="s">
        <v>41</v>
      </c>
      <c r="I2653" s="360" t="s">
        <v>324</v>
      </c>
      <c r="J2653" s="360" t="s">
        <v>1133</v>
      </c>
      <c r="K2653" s="360" t="s">
        <v>290</v>
      </c>
      <c r="L2653" s="360" t="s">
        <v>218</v>
      </c>
      <c r="M2653" s="361">
        <v>96581100</v>
      </c>
    </row>
    <row r="2654" spans="1:13">
      <c r="A2654" s="360" t="s">
        <v>13033</v>
      </c>
      <c r="B2654" s="360" t="s">
        <v>2429</v>
      </c>
      <c r="C2654" s="360" t="s">
        <v>920</v>
      </c>
      <c r="D2654" s="360">
        <v>4017</v>
      </c>
      <c r="E2654" s="360" t="s">
        <v>1154</v>
      </c>
      <c r="F2654" s="360" t="s">
        <v>552</v>
      </c>
      <c r="G2654" s="360" t="s">
        <v>298</v>
      </c>
      <c r="H2654" s="360" t="s">
        <v>41</v>
      </c>
      <c r="I2654" s="360" t="s">
        <v>324</v>
      </c>
      <c r="J2654" s="360" t="s">
        <v>1133</v>
      </c>
      <c r="K2654" s="360" t="s">
        <v>291</v>
      </c>
      <c r="L2654" s="360" t="s">
        <v>218</v>
      </c>
      <c r="M2654" s="361">
        <v>82536300</v>
      </c>
    </row>
    <row r="2655" spans="1:13">
      <c r="A2655" s="360" t="s">
        <v>13034</v>
      </c>
      <c r="B2655" s="360" t="s">
        <v>2418</v>
      </c>
      <c r="C2655" s="360" t="s">
        <v>920</v>
      </c>
      <c r="D2655" s="360">
        <v>4017</v>
      </c>
      <c r="E2655" s="360" t="s">
        <v>1154</v>
      </c>
      <c r="F2655" s="360" t="s">
        <v>552</v>
      </c>
      <c r="G2655" s="360" t="s">
        <v>298</v>
      </c>
      <c r="H2655" s="360" t="s">
        <v>41</v>
      </c>
      <c r="I2655" s="360" t="s">
        <v>42</v>
      </c>
      <c r="J2655" s="360" t="s">
        <v>1138</v>
      </c>
      <c r="K2655" s="360" t="s">
        <v>1170</v>
      </c>
      <c r="L2655" s="360" t="s">
        <v>34</v>
      </c>
      <c r="M2655" s="361">
        <v>76068300</v>
      </c>
    </row>
    <row r="2656" spans="1:13">
      <c r="A2656" s="360" t="s">
        <v>13035</v>
      </c>
      <c r="B2656" s="360" t="s">
        <v>2419</v>
      </c>
      <c r="C2656" s="360" t="s">
        <v>920</v>
      </c>
      <c r="D2656" s="360">
        <v>4017</v>
      </c>
      <c r="E2656" s="360" t="s">
        <v>1154</v>
      </c>
      <c r="F2656" s="360" t="s">
        <v>552</v>
      </c>
      <c r="G2656" s="360" t="s">
        <v>298</v>
      </c>
      <c r="H2656" s="360" t="s">
        <v>41</v>
      </c>
      <c r="I2656" s="360" t="s">
        <v>42</v>
      </c>
      <c r="J2656" s="360" t="s">
        <v>1138</v>
      </c>
      <c r="K2656" s="360" t="s">
        <v>1171</v>
      </c>
      <c r="L2656" s="360" t="s">
        <v>34</v>
      </c>
      <c r="M2656" s="361">
        <v>66735900</v>
      </c>
    </row>
    <row r="2657" spans="1:13">
      <c r="A2657" s="360" t="s">
        <v>13036</v>
      </c>
      <c r="B2657" s="360" t="s">
        <v>2420</v>
      </c>
      <c r="C2657" s="360" t="s">
        <v>920</v>
      </c>
      <c r="D2657" s="360">
        <v>4017</v>
      </c>
      <c r="E2657" s="360" t="s">
        <v>1154</v>
      </c>
      <c r="F2657" s="360" t="s">
        <v>552</v>
      </c>
      <c r="G2657" s="360" t="s">
        <v>298</v>
      </c>
      <c r="H2657" s="360" t="s">
        <v>41</v>
      </c>
      <c r="I2657" s="360" t="s">
        <v>42</v>
      </c>
      <c r="J2657" s="360" t="s">
        <v>1138</v>
      </c>
      <c r="K2657" s="360" t="s">
        <v>290</v>
      </c>
      <c r="L2657" s="360" t="s">
        <v>34</v>
      </c>
      <c r="M2657" s="361">
        <v>64379700</v>
      </c>
    </row>
    <row r="2658" spans="1:13">
      <c r="A2658" s="360" t="s">
        <v>13037</v>
      </c>
      <c r="B2658" s="360" t="s">
        <v>2421</v>
      </c>
      <c r="C2658" s="360" t="s">
        <v>920</v>
      </c>
      <c r="D2658" s="360">
        <v>4017</v>
      </c>
      <c r="E2658" s="360" t="s">
        <v>1154</v>
      </c>
      <c r="F2658" s="360" t="s">
        <v>552</v>
      </c>
      <c r="G2658" s="360" t="s">
        <v>298</v>
      </c>
      <c r="H2658" s="360" t="s">
        <v>41</v>
      </c>
      <c r="I2658" s="360" t="s">
        <v>42</v>
      </c>
      <c r="J2658" s="360" t="s">
        <v>1138</v>
      </c>
      <c r="K2658" s="360" t="s">
        <v>291</v>
      </c>
      <c r="L2658" s="360" t="s">
        <v>34</v>
      </c>
      <c r="M2658" s="361">
        <v>55024200</v>
      </c>
    </row>
    <row r="2659" spans="1:13">
      <c r="A2659" s="360" t="s">
        <v>13038</v>
      </c>
      <c r="B2659" s="360" t="s">
        <v>2422</v>
      </c>
      <c r="C2659" s="360" t="s">
        <v>920</v>
      </c>
      <c r="D2659" s="360">
        <v>4017</v>
      </c>
      <c r="E2659" s="360" t="s">
        <v>1154</v>
      </c>
      <c r="F2659" s="360" t="s">
        <v>552</v>
      </c>
      <c r="G2659" s="360" t="s">
        <v>298</v>
      </c>
      <c r="H2659" s="360" t="s">
        <v>41</v>
      </c>
      <c r="I2659" s="360" t="s">
        <v>42</v>
      </c>
      <c r="J2659" s="360" t="s">
        <v>1138</v>
      </c>
      <c r="K2659" s="360" t="s">
        <v>1170</v>
      </c>
      <c r="L2659" s="360" t="s">
        <v>32</v>
      </c>
      <c r="M2659" s="361">
        <v>43913100</v>
      </c>
    </row>
    <row r="2660" spans="1:13">
      <c r="A2660" s="360" t="s">
        <v>13039</v>
      </c>
      <c r="B2660" s="360" t="s">
        <v>2423</v>
      </c>
      <c r="C2660" s="360" t="s">
        <v>920</v>
      </c>
      <c r="D2660" s="360">
        <v>4017</v>
      </c>
      <c r="E2660" s="360" t="s">
        <v>1154</v>
      </c>
      <c r="F2660" s="360" t="s">
        <v>552</v>
      </c>
      <c r="G2660" s="360" t="s">
        <v>298</v>
      </c>
      <c r="H2660" s="360" t="s">
        <v>41</v>
      </c>
      <c r="I2660" s="360" t="s">
        <v>42</v>
      </c>
      <c r="J2660" s="360" t="s">
        <v>1138</v>
      </c>
      <c r="K2660" s="360" t="s">
        <v>1171</v>
      </c>
      <c r="L2660" s="360" t="s">
        <v>32</v>
      </c>
      <c r="M2660" s="361">
        <v>38045700</v>
      </c>
    </row>
    <row r="2661" spans="1:13">
      <c r="A2661" s="360" t="s">
        <v>13040</v>
      </c>
      <c r="B2661" s="360" t="s">
        <v>2424</v>
      </c>
      <c r="C2661" s="360" t="s">
        <v>920</v>
      </c>
      <c r="D2661" s="360">
        <v>4017</v>
      </c>
      <c r="E2661" s="360" t="s">
        <v>1154</v>
      </c>
      <c r="F2661" s="360" t="s">
        <v>552</v>
      </c>
      <c r="G2661" s="360" t="s">
        <v>298</v>
      </c>
      <c r="H2661" s="360" t="s">
        <v>41</v>
      </c>
      <c r="I2661" s="360" t="s">
        <v>42</v>
      </c>
      <c r="J2661" s="360" t="s">
        <v>1138</v>
      </c>
      <c r="K2661" s="360" t="s">
        <v>290</v>
      </c>
      <c r="L2661" s="360" t="s">
        <v>32</v>
      </c>
      <c r="M2661" s="361">
        <v>38045700</v>
      </c>
    </row>
    <row r="2662" spans="1:13">
      <c r="A2662" s="360" t="s">
        <v>13041</v>
      </c>
      <c r="B2662" s="360" t="s">
        <v>2425</v>
      </c>
      <c r="C2662" s="360" t="s">
        <v>920</v>
      </c>
      <c r="D2662" s="360">
        <v>4017</v>
      </c>
      <c r="E2662" s="360" t="s">
        <v>1154</v>
      </c>
      <c r="F2662" s="360" t="s">
        <v>552</v>
      </c>
      <c r="G2662" s="360" t="s">
        <v>298</v>
      </c>
      <c r="H2662" s="360" t="s">
        <v>41</v>
      </c>
      <c r="I2662" s="360" t="s">
        <v>42</v>
      </c>
      <c r="J2662" s="360" t="s">
        <v>1138</v>
      </c>
      <c r="K2662" s="360" t="s">
        <v>291</v>
      </c>
      <c r="L2662" s="360" t="s">
        <v>32</v>
      </c>
      <c r="M2662" s="361">
        <v>32201400</v>
      </c>
    </row>
    <row r="2663" spans="1:13">
      <c r="A2663" s="360" t="s">
        <v>13042</v>
      </c>
      <c r="B2663" s="360" t="s">
        <v>2426</v>
      </c>
      <c r="C2663" s="360" t="s">
        <v>920</v>
      </c>
      <c r="D2663" s="360">
        <v>4017</v>
      </c>
      <c r="E2663" s="360" t="s">
        <v>1154</v>
      </c>
      <c r="F2663" s="360" t="s">
        <v>552</v>
      </c>
      <c r="G2663" s="360" t="s">
        <v>298</v>
      </c>
      <c r="H2663" s="360" t="s">
        <v>41</v>
      </c>
      <c r="I2663" s="360" t="s">
        <v>42</v>
      </c>
      <c r="J2663" s="360" t="s">
        <v>1138</v>
      </c>
      <c r="K2663" s="360" t="s">
        <v>1170</v>
      </c>
      <c r="L2663" s="360" t="s">
        <v>218</v>
      </c>
      <c r="M2663" s="361">
        <v>114137100</v>
      </c>
    </row>
    <row r="2664" spans="1:13">
      <c r="A2664" s="360" t="s">
        <v>13043</v>
      </c>
      <c r="B2664" s="360" t="s">
        <v>2427</v>
      </c>
      <c r="C2664" s="360" t="s">
        <v>920</v>
      </c>
      <c r="D2664" s="360">
        <v>4017</v>
      </c>
      <c r="E2664" s="360" t="s">
        <v>1154</v>
      </c>
      <c r="F2664" s="360" t="s">
        <v>552</v>
      </c>
      <c r="G2664" s="360" t="s">
        <v>298</v>
      </c>
      <c r="H2664" s="360" t="s">
        <v>41</v>
      </c>
      <c r="I2664" s="360" t="s">
        <v>42</v>
      </c>
      <c r="J2664" s="360" t="s">
        <v>1138</v>
      </c>
      <c r="K2664" s="360" t="s">
        <v>1171</v>
      </c>
      <c r="L2664" s="360" t="s">
        <v>218</v>
      </c>
      <c r="M2664" s="361">
        <v>100092300</v>
      </c>
    </row>
    <row r="2665" spans="1:13">
      <c r="A2665" s="360" t="s">
        <v>13044</v>
      </c>
      <c r="B2665" s="360" t="s">
        <v>2428</v>
      </c>
      <c r="C2665" s="360" t="s">
        <v>920</v>
      </c>
      <c r="D2665" s="360">
        <v>4017</v>
      </c>
      <c r="E2665" s="360" t="s">
        <v>1154</v>
      </c>
      <c r="F2665" s="360" t="s">
        <v>552</v>
      </c>
      <c r="G2665" s="360" t="s">
        <v>298</v>
      </c>
      <c r="H2665" s="360" t="s">
        <v>41</v>
      </c>
      <c r="I2665" s="360" t="s">
        <v>42</v>
      </c>
      <c r="J2665" s="360" t="s">
        <v>1138</v>
      </c>
      <c r="K2665" s="360" t="s">
        <v>290</v>
      </c>
      <c r="L2665" s="360" t="s">
        <v>218</v>
      </c>
      <c r="M2665" s="361">
        <v>96581100</v>
      </c>
    </row>
    <row r="2666" spans="1:13">
      <c r="A2666" s="360" t="s">
        <v>13045</v>
      </c>
      <c r="B2666" s="360" t="s">
        <v>2429</v>
      </c>
      <c r="C2666" s="360" t="s">
        <v>920</v>
      </c>
      <c r="D2666" s="360">
        <v>4017</v>
      </c>
      <c r="E2666" s="360" t="s">
        <v>1154</v>
      </c>
      <c r="F2666" s="360" t="s">
        <v>552</v>
      </c>
      <c r="G2666" s="360" t="s">
        <v>298</v>
      </c>
      <c r="H2666" s="360" t="s">
        <v>41</v>
      </c>
      <c r="I2666" s="360" t="s">
        <v>42</v>
      </c>
      <c r="J2666" s="360" t="s">
        <v>1138</v>
      </c>
      <c r="K2666" s="360" t="s">
        <v>291</v>
      </c>
      <c r="L2666" s="360" t="s">
        <v>218</v>
      </c>
      <c r="M2666" s="361">
        <v>82536300</v>
      </c>
    </row>
    <row r="2667" spans="1:13">
      <c r="A2667" s="360" t="s">
        <v>13046</v>
      </c>
      <c r="B2667" s="360" t="s">
        <v>2418</v>
      </c>
      <c r="C2667" s="360" t="s">
        <v>920</v>
      </c>
      <c r="D2667" s="360">
        <v>4017</v>
      </c>
      <c r="E2667" s="360" t="s">
        <v>1154</v>
      </c>
      <c r="F2667" s="360" t="s">
        <v>552</v>
      </c>
      <c r="G2667" s="360" t="s">
        <v>298</v>
      </c>
      <c r="H2667" s="360" t="s">
        <v>41</v>
      </c>
      <c r="I2667" s="360" t="s">
        <v>219</v>
      </c>
      <c r="J2667" s="360" t="s">
        <v>1139</v>
      </c>
      <c r="K2667" s="360" t="s">
        <v>1170</v>
      </c>
      <c r="L2667" s="360" t="s">
        <v>34</v>
      </c>
      <c r="M2667" s="361">
        <v>76068300</v>
      </c>
    </row>
    <row r="2668" spans="1:13">
      <c r="A2668" s="360" t="s">
        <v>13047</v>
      </c>
      <c r="B2668" s="360" t="s">
        <v>2419</v>
      </c>
      <c r="C2668" s="360" t="s">
        <v>920</v>
      </c>
      <c r="D2668" s="360">
        <v>4017</v>
      </c>
      <c r="E2668" s="360" t="s">
        <v>1154</v>
      </c>
      <c r="F2668" s="360" t="s">
        <v>552</v>
      </c>
      <c r="G2668" s="360" t="s">
        <v>298</v>
      </c>
      <c r="H2668" s="360" t="s">
        <v>41</v>
      </c>
      <c r="I2668" s="360" t="s">
        <v>219</v>
      </c>
      <c r="J2668" s="360" t="s">
        <v>1139</v>
      </c>
      <c r="K2668" s="360" t="s">
        <v>1171</v>
      </c>
      <c r="L2668" s="360" t="s">
        <v>34</v>
      </c>
      <c r="M2668" s="361">
        <v>66735900</v>
      </c>
    </row>
    <row r="2669" spans="1:13">
      <c r="A2669" s="360" t="s">
        <v>13048</v>
      </c>
      <c r="B2669" s="360" t="s">
        <v>2420</v>
      </c>
      <c r="C2669" s="360" t="s">
        <v>920</v>
      </c>
      <c r="D2669" s="360">
        <v>4017</v>
      </c>
      <c r="E2669" s="360" t="s">
        <v>1154</v>
      </c>
      <c r="F2669" s="360" t="s">
        <v>552</v>
      </c>
      <c r="G2669" s="360" t="s">
        <v>298</v>
      </c>
      <c r="H2669" s="360" t="s">
        <v>41</v>
      </c>
      <c r="I2669" s="360" t="s">
        <v>219</v>
      </c>
      <c r="J2669" s="360" t="s">
        <v>1139</v>
      </c>
      <c r="K2669" s="360" t="s">
        <v>290</v>
      </c>
      <c r="L2669" s="360" t="s">
        <v>34</v>
      </c>
      <c r="M2669" s="361">
        <v>64379700</v>
      </c>
    </row>
    <row r="2670" spans="1:13">
      <c r="A2670" s="360" t="s">
        <v>13049</v>
      </c>
      <c r="B2670" s="360" t="s">
        <v>2421</v>
      </c>
      <c r="C2670" s="360" t="s">
        <v>920</v>
      </c>
      <c r="D2670" s="360">
        <v>4017</v>
      </c>
      <c r="E2670" s="360" t="s">
        <v>1154</v>
      </c>
      <c r="F2670" s="360" t="s">
        <v>552</v>
      </c>
      <c r="G2670" s="360" t="s">
        <v>298</v>
      </c>
      <c r="H2670" s="360" t="s">
        <v>41</v>
      </c>
      <c r="I2670" s="360" t="s">
        <v>219</v>
      </c>
      <c r="J2670" s="360" t="s">
        <v>1139</v>
      </c>
      <c r="K2670" s="360" t="s">
        <v>291</v>
      </c>
      <c r="L2670" s="360" t="s">
        <v>34</v>
      </c>
      <c r="M2670" s="361">
        <v>55024200</v>
      </c>
    </row>
    <row r="2671" spans="1:13">
      <c r="A2671" s="360" t="s">
        <v>13050</v>
      </c>
      <c r="B2671" s="360" t="s">
        <v>2422</v>
      </c>
      <c r="C2671" s="360" t="s">
        <v>920</v>
      </c>
      <c r="D2671" s="360">
        <v>4017</v>
      </c>
      <c r="E2671" s="360" t="s">
        <v>1154</v>
      </c>
      <c r="F2671" s="360" t="s">
        <v>552</v>
      </c>
      <c r="G2671" s="360" t="s">
        <v>298</v>
      </c>
      <c r="H2671" s="360" t="s">
        <v>41</v>
      </c>
      <c r="I2671" s="360" t="s">
        <v>219</v>
      </c>
      <c r="J2671" s="360" t="s">
        <v>1139</v>
      </c>
      <c r="K2671" s="360" t="s">
        <v>1170</v>
      </c>
      <c r="L2671" s="360" t="s">
        <v>32</v>
      </c>
      <c r="M2671" s="361">
        <v>43913100</v>
      </c>
    </row>
    <row r="2672" spans="1:13">
      <c r="A2672" s="360" t="s">
        <v>13051</v>
      </c>
      <c r="B2672" s="360" t="s">
        <v>2423</v>
      </c>
      <c r="C2672" s="360" t="s">
        <v>920</v>
      </c>
      <c r="D2672" s="360">
        <v>4017</v>
      </c>
      <c r="E2672" s="360" t="s">
        <v>1154</v>
      </c>
      <c r="F2672" s="360" t="s">
        <v>552</v>
      </c>
      <c r="G2672" s="360" t="s">
        <v>298</v>
      </c>
      <c r="H2672" s="360" t="s">
        <v>41</v>
      </c>
      <c r="I2672" s="360" t="s">
        <v>219</v>
      </c>
      <c r="J2672" s="360" t="s">
        <v>1139</v>
      </c>
      <c r="K2672" s="360" t="s">
        <v>1171</v>
      </c>
      <c r="L2672" s="360" t="s">
        <v>32</v>
      </c>
      <c r="M2672" s="361">
        <v>38045700</v>
      </c>
    </row>
    <row r="2673" spans="1:13">
      <c r="A2673" s="360" t="s">
        <v>13052</v>
      </c>
      <c r="B2673" s="360" t="s">
        <v>2424</v>
      </c>
      <c r="C2673" s="360" t="s">
        <v>920</v>
      </c>
      <c r="D2673" s="360">
        <v>4017</v>
      </c>
      <c r="E2673" s="360" t="s">
        <v>1154</v>
      </c>
      <c r="F2673" s="360" t="s">
        <v>552</v>
      </c>
      <c r="G2673" s="360" t="s">
        <v>298</v>
      </c>
      <c r="H2673" s="360" t="s">
        <v>41</v>
      </c>
      <c r="I2673" s="360" t="s">
        <v>219</v>
      </c>
      <c r="J2673" s="360" t="s">
        <v>1139</v>
      </c>
      <c r="K2673" s="360" t="s">
        <v>290</v>
      </c>
      <c r="L2673" s="360" t="s">
        <v>32</v>
      </c>
      <c r="M2673" s="361">
        <v>38045700</v>
      </c>
    </row>
    <row r="2674" spans="1:13">
      <c r="A2674" s="360" t="s">
        <v>13053</v>
      </c>
      <c r="B2674" s="360" t="s">
        <v>2425</v>
      </c>
      <c r="C2674" s="360" t="s">
        <v>920</v>
      </c>
      <c r="D2674" s="360">
        <v>4017</v>
      </c>
      <c r="E2674" s="360" t="s">
        <v>1154</v>
      </c>
      <c r="F2674" s="360" t="s">
        <v>552</v>
      </c>
      <c r="G2674" s="360" t="s">
        <v>298</v>
      </c>
      <c r="H2674" s="360" t="s">
        <v>41</v>
      </c>
      <c r="I2674" s="360" t="s">
        <v>219</v>
      </c>
      <c r="J2674" s="360" t="s">
        <v>1139</v>
      </c>
      <c r="K2674" s="360" t="s">
        <v>291</v>
      </c>
      <c r="L2674" s="360" t="s">
        <v>32</v>
      </c>
      <c r="M2674" s="361">
        <v>32201400</v>
      </c>
    </row>
    <row r="2675" spans="1:13">
      <c r="A2675" s="360" t="s">
        <v>13054</v>
      </c>
      <c r="B2675" s="360" t="s">
        <v>2426</v>
      </c>
      <c r="C2675" s="360" t="s">
        <v>920</v>
      </c>
      <c r="D2675" s="360">
        <v>4017</v>
      </c>
      <c r="E2675" s="360" t="s">
        <v>1154</v>
      </c>
      <c r="F2675" s="360" t="s">
        <v>552</v>
      </c>
      <c r="G2675" s="360" t="s">
        <v>298</v>
      </c>
      <c r="H2675" s="360" t="s">
        <v>41</v>
      </c>
      <c r="I2675" s="360" t="s">
        <v>219</v>
      </c>
      <c r="J2675" s="360" t="s">
        <v>1139</v>
      </c>
      <c r="K2675" s="360" t="s">
        <v>1170</v>
      </c>
      <c r="L2675" s="360" t="s">
        <v>218</v>
      </c>
      <c r="M2675" s="361">
        <v>114137100</v>
      </c>
    </row>
    <row r="2676" spans="1:13">
      <c r="A2676" s="360" t="s">
        <v>13055</v>
      </c>
      <c r="B2676" s="360" t="s">
        <v>2427</v>
      </c>
      <c r="C2676" s="360" t="s">
        <v>920</v>
      </c>
      <c r="D2676" s="360">
        <v>4017</v>
      </c>
      <c r="E2676" s="360" t="s">
        <v>1154</v>
      </c>
      <c r="F2676" s="360" t="s">
        <v>552</v>
      </c>
      <c r="G2676" s="360" t="s">
        <v>298</v>
      </c>
      <c r="H2676" s="360" t="s">
        <v>41</v>
      </c>
      <c r="I2676" s="360" t="s">
        <v>219</v>
      </c>
      <c r="J2676" s="360" t="s">
        <v>1139</v>
      </c>
      <c r="K2676" s="360" t="s">
        <v>1171</v>
      </c>
      <c r="L2676" s="360" t="s">
        <v>218</v>
      </c>
      <c r="M2676" s="361">
        <v>100092300</v>
      </c>
    </row>
    <row r="2677" spans="1:13">
      <c r="A2677" s="360" t="s">
        <v>13056</v>
      </c>
      <c r="B2677" s="360" t="s">
        <v>2428</v>
      </c>
      <c r="C2677" s="360" t="s">
        <v>920</v>
      </c>
      <c r="D2677" s="360">
        <v>4017</v>
      </c>
      <c r="E2677" s="360" t="s">
        <v>1154</v>
      </c>
      <c r="F2677" s="360" t="s">
        <v>552</v>
      </c>
      <c r="G2677" s="360" t="s">
        <v>298</v>
      </c>
      <c r="H2677" s="360" t="s">
        <v>41</v>
      </c>
      <c r="I2677" s="360" t="s">
        <v>219</v>
      </c>
      <c r="J2677" s="360" t="s">
        <v>1139</v>
      </c>
      <c r="K2677" s="360" t="s">
        <v>290</v>
      </c>
      <c r="L2677" s="360" t="s">
        <v>218</v>
      </c>
      <c r="M2677" s="361">
        <v>96581100</v>
      </c>
    </row>
    <row r="2678" spans="1:13">
      <c r="A2678" s="360" t="s">
        <v>13057</v>
      </c>
      <c r="B2678" s="360" t="s">
        <v>2429</v>
      </c>
      <c r="C2678" s="360" t="s">
        <v>920</v>
      </c>
      <c r="D2678" s="360">
        <v>4017</v>
      </c>
      <c r="E2678" s="360" t="s">
        <v>1154</v>
      </c>
      <c r="F2678" s="360" t="s">
        <v>552</v>
      </c>
      <c r="G2678" s="360" t="s">
        <v>298</v>
      </c>
      <c r="H2678" s="360" t="s">
        <v>41</v>
      </c>
      <c r="I2678" s="360" t="s">
        <v>219</v>
      </c>
      <c r="J2678" s="360" t="s">
        <v>1139</v>
      </c>
      <c r="K2678" s="360" t="s">
        <v>291</v>
      </c>
      <c r="L2678" s="360" t="s">
        <v>218</v>
      </c>
      <c r="M2678" s="361">
        <v>82536300</v>
      </c>
    </row>
    <row r="2679" spans="1:13">
      <c r="A2679" s="360" t="s">
        <v>13058</v>
      </c>
      <c r="B2679" s="360" t="s">
        <v>2418</v>
      </c>
      <c r="C2679" s="360" t="s">
        <v>920</v>
      </c>
      <c r="D2679" s="360">
        <v>4017</v>
      </c>
      <c r="E2679" s="360" t="s">
        <v>1154</v>
      </c>
      <c r="F2679" s="360" t="s">
        <v>552</v>
      </c>
      <c r="G2679" s="360" t="s">
        <v>298</v>
      </c>
      <c r="H2679" s="360" t="s">
        <v>41</v>
      </c>
      <c r="I2679" s="360" t="s">
        <v>44</v>
      </c>
      <c r="J2679" s="360" t="s">
        <v>1140</v>
      </c>
      <c r="K2679" s="360" t="s">
        <v>1170</v>
      </c>
      <c r="L2679" s="360" t="s">
        <v>34</v>
      </c>
      <c r="M2679" s="361">
        <v>76068300</v>
      </c>
    </row>
    <row r="2680" spans="1:13">
      <c r="A2680" s="360" t="s">
        <v>13059</v>
      </c>
      <c r="B2680" s="360" t="s">
        <v>2419</v>
      </c>
      <c r="C2680" s="360" t="s">
        <v>920</v>
      </c>
      <c r="D2680" s="360">
        <v>4017</v>
      </c>
      <c r="E2680" s="360" t="s">
        <v>1154</v>
      </c>
      <c r="F2680" s="360" t="s">
        <v>552</v>
      </c>
      <c r="G2680" s="360" t="s">
        <v>298</v>
      </c>
      <c r="H2680" s="360" t="s">
        <v>41</v>
      </c>
      <c r="I2680" s="360" t="s">
        <v>44</v>
      </c>
      <c r="J2680" s="360" t="s">
        <v>1140</v>
      </c>
      <c r="K2680" s="360" t="s">
        <v>1171</v>
      </c>
      <c r="L2680" s="360" t="s">
        <v>34</v>
      </c>
      <c r="M2680" s="361">
        <v>66735900</v>
      </c>
    </row>
    <row r="2681" spans="1:13">
      <c r="A2681" s="360" t="s">
        <v>13060</v>
      </c>
      <c r="B2681" s="360" t="s">
        <v>2420</v>
      </c>
      <c r="C2681" s="360" t="s">
        <v>920</v>
      </c>
      <c r="D2681" s="360">
        <v>4017</v>
      </c>
      <c r="E2681" s="360" t="s">
        <v>1154</v>
      </c>
      <c r="F2681" s="360" t="s">
        <v>552</v>
      </c>
      <c r="G2681" s="360" t="s">
        <v>298</v>
      </c>
      <c r="H2681" s="360" t="s">
        <v>41</v>
      </c>
      <c r="I2681" s="360" t="s">
        <v>44</v>
      </c>
      <c r="J2681" s="360" t="s">
        <v>1140</v>
      </c>
      <c r="K2681" s="360" t="s">
        <v>290</v>
      </c>
      <c r="L2681" s="360" t="s">
        <v>34</v>
      </c>
      <c r="M2681" s="361">
        <v>64379700</v>
      </c>
    </row>
    <row r="2682" spans="1:13">
      <c r="A2682" s="360" t="s">
        <v>13061</v>
      </c>
      <c r="B2682" s="360" t="s">
        <v>2421</v>
      </c>
      <c r="C2682" s="360" t="s">
        <v>920</v>
      </c>
      <c r="D2682" s="360">
        <v>4017</v>
      </c>
      <c r="E2682" s="360" t="s">
        <v>1154</v>
      </c>
      <c r="F2682" s="360" t="s">
        <v>552</v>
      </c>
      <c r="G2682" s="360" t="s">
        <v>298</v>
      </c>
      <c r="H2682" s="360" t="s">
        <v>41</v>
      </c>
      <c r="I2682" s="360" t="s">
        <v>44</v>
      </c>
      <c r="J2682" s="360" t="s">
        <v>1140</v>
      </c>
      <c r="K2682" s="360" t="s">
        <v>291</v>
      </c>
      <c r="L2682" s="360" t="s">
        <v>34</v>
      </c>
      <c r="M2682" s="361">
        <v>55024200</v>
      </c>
    </row>
    <row r="2683" spans="1:13">
      <c r="A2683" s="360" t="s">
        <v>13062</v>
      </c>
      <c r="B2683" s="360" t="s">
        <v>2422</v>
      </c>
      <c r="C2683" s="360" t="s">
        <v>920</v>
      </c>
      <c r="D2683" s="360">
        <v>4017</v>
      </c>
      <c r="E2683" s="360" t="s">
        <v>1154</v>
      </c>
      <c r="F2683" s="360" t="s">
        <v>552</v>
      </c>
      <c r="G2683" s="360" t="s">
        <v>298</v>
      </c>
      <c r="H2683" s="360" t="s">
        <v>41</v>
      </c>
      <c r="I2683" s="360" t="s">
        <v>44</v>
      </c>
      <c r="J2683" s="360" t="s">
        <v>1140</v>
      </c>
      <c r="K2683" s="360" t="s">
        <v>1170</v>
      </c>
      <c r="L2683" s="360" t="s">
        <v>32</v>
      </c>
      <c r="M2683" s="361">
        <v>43913100</v>
      </c>
    </row>
    <row r="2684" spans="1:13">
      <c r="A2684" s="360" t="s">
        <v>13063</v>
      </c>
      <c r="B2684" s="360" t="s">
        <v>2423</v>
      </c>
      <c r="C2684" s="360" t="s">
        <v>920</v>
      </c>
      <c r="D2684" s="360">
        <v>4017</v>
      </c>
      <c r="E2684" s="360" t="s">
        <v>1154</v>
      </c>
      <c r="F2684" s="360" t="s">
        <v>552</v>
      </c>
      <c r="G2684" s="360" t="s">
        <v>298</v>
      </c>
      <c r="H2684" s="360" t="s">
        <v>41</v>
      </c>
      <c r="I2684" s="360" t="s">
        <v>44</v>
      </c>
      <c r="J2684" s="360" t="s">
        <v>1140</v>
      </c>
      <c r="K2684" s="360" t="s">
        <v>1171</v>
      </c>
      <c r="L2684" s="360" t="s">
        <v>32</v>
      </c>
      <c r="M2684" s="361">
        <v>38045700</v>
      </c>
    </row>
    <row r="2685" spans="1:13">
      <c r="A2685" s="360" t="s">
        <v>13064</v>
      </c>
      <c r="B2685" s="360" t="s">
        <v>2424</v>
      </c>
      <c r="C2685" s="360" t="s">
        <v>920</v>
      </c>
      <c r="D2685" s="360">
        <v>4017</v>
      </c>
      <c r="E2685" s="360" t="s">
        <v>1154</v>
      </c>
      <c r="F2685" s="360" t="s">
        <v>552</v>
      </c>
      <c r="G2685" s="360" t="s">
        <v>298</v>
      </c>
      <c r="H2685" s="360" t="s">
        <v>41</v>
      </c>
      <c r="I2685" s="360" t="s">
        <v>44</v>
      </c>
      <c r="J2685" s="360" t="s">
        <v>1140</v>
      </c>
      <c r="K2685" s="360" t="s">
        <v>290</v>
      </c>
      <c r="L2685" s="360" t="s">
        <v>32</v>
      </c>
      <c r="M2685" s="361">
        <v>38045700</v>
      </c>
    </row>
    <row r="2686" spans="1:13">
      <c r="A2686" s="360" t="s">
        <v>13065</v>
      </c>
      <c r="B2686" s="360" t="s">
        <v>2425</v>
      </c>
      <c r="C2686" s="360" t="s">
        <v>920</v>
      </c>
      <c r="D2686" s="360">
        <v>4017</v>
      </c>
      <c r="E2686" s="360" t="s">
        <v>1154</v>
      </c>
      <c r="F2686" s="360" t="s">
        <v>552</v>
      </c>
      <c r="G2686" s="360" t="s">
        <v>298</v>
      </c>
      <c r="H2686" s="360" t="s">
        <v>41</v>
      </c>
      <c r="I2686" s="360" t="s">
        <v>44</v>
      </c>
      <c r="J2686" s="360" t="s">
        <v>1140</v>
      </c>
      <c r="K2686" s="360" t="s">
        <v>291</v>
      </c>
      <c r="L2686" s="360" t="s">
        <v>32</v>
      </c>
      <c r="M2686" s="361">
        <v>32201400</v>
      </c>
    </row>
    <row r="2687" spans="1:13">
      <c r="A2687" s="360" t="s">
        <v>13066</v>
      </c>
      <c r="B2687" s="360" t="s">
        <v>2426</v>
      </c>
      <c r="C2687" s="360" t="s">
        <v>920</v>
      </c>
      <c r="D2687" s="360">
        <v>4017</v>
      </c>
      <c r="E2687" s="360" t="s">
        <v>1154</v>
      </c>
      <c r="F2687" s="360" t="s">
        <v>552</v>
      </c>
      <c r="G2687" s="360" t="s">
        <v>298</v>
      </c>
      <c r="H2687" s="360" t="s">
        <v>41</v>
      </c>
      <c r="I2687" s="360" t="s">
        <v>44</v>
      </c>
      <c r="J2687" s="360" t="s">
        <v>1140</v>
      </c>
      <c r="K2687" s="360" t="s">
        <v>1170</v>
      </c>
      <c r="L2687" s="360" t="s">
        <v>218</v>
      </c>
      <c r="M2687" s="361">
        <v>114137100</v>
      </c>
    </row>
    <row r="2688" spans="1:13">
      <c r="A2688" s="360" t="s">
        <v>13067</v>
      </c>
      <c r="B2688" s="360" t="s">
        <v>2427</v>
      </c>
      <c r="C2688" s="360" t="s">
        <v>920</v>
      </c>
      <c r="D2688" s="360">
        <v>4017</v>
      </c>
      <c r="E2688" s="360" t="s">
        <v>1154</v>
      </c>
      <c r="F2688" s="360" t="s">
        <v>552</v>
      </c>
      <c r="G2688" s="360" t="s">
        <v>298</v>
      </c>
      <c r="H2688" s="360" t="s">
        <v>41</v>
      </c>
      <c r="I2688" s="360" t="s">
        <v>44</v>
      </c>
      <c r="J2688" s="360" t="s">
        <v>1140</v>
      </c>
      <c r="K2688" s="360" t="s">
        <v>1171</v>
      </c>
      <c r="L2688" s="360" t="s">
        <v>218</v>
      </c>
      <c r="M2688" s="361">
        <v>100092300</v>
      </c>
    </row>
    <row r="2689" spans="1:13">
      <c r="A2689" s="360" t="s">
        <v>13068</v>
      </c>
      <c r="B2689" s="360" t="s">
        <v>2428</v>
      </c>
      <c r="C2689" s="360" t="s">
        <v>920</v>
      </c>
      <c r="D2689" s="360">
        <v>4017</v>
      </c>
      <c r="E2689" s="360" t="s">
        <v>1154</v>
      </c>
      <c r="F2689" s="360" t="s">
        <v>552</v>
      </c>
      <c r="G2689" s="360" t="s">
        <v>298</v>
      </c>
      <c r="H2689" s="360" t="s">
        <v>41</v>
      </c>
      <c r="I2689" s="360" t="s">
        <v>44</v>
      </c>
      <c r="J2689" s="360" t="s">
        <v>1140</v>
      </c>
      <c r="K2689" s="360" t="s">
        <v>290</v>
      </c>
      <c r="L2689" s="360" t="s">
        <v>218</v>
      </c>
      <c r="M2689" s="361">
        <v>96581100</v>
      </c>
    </row>
    <row r="2690" spans="1:13">
      <c r="A2690" s="360" t="s">
        <v>13069</v>
      </c>
      <c r="B2690" s="360" t="s">
        <v>2429</v>
      </c>
      <c r="C2690" s="360" t="s">
        <v>920</v>
      </c>
      <c r="D2690" s="360">
        <v>4017</v>
      </c>
      <c r="E2690" s="360" t="s">
        <v>1154</v>
      </c>
      <c r="F2690" s="360" t="s">
        <v>552</v>
      </c>
      <c r="G2690" s="360" t="s">
        <v>298</v>
      </c>
      <c r="H2690" s="360" t="s">
        <v>41</v>
      </c>
      <c r="I2690" s="360" t="s">
        <v>44</v>
      </c>
      <c r="J2690" s="360" t="s">
        <v>1140</v>
      </c>
      <c r="K2690" s="360" t="s">
        <v>291</v>
      </c>
      <c r="L2690" s="360" t="s">
        <v>218</v>
      </c>
      <c r="M2690" s="361">
        <v>82536300</v>
      </c>
    </row>
    <row r="2691" spans="1:13">
      <c r="A2691" s="360" t="s">
        <v>13070</v>
      </c>
      <c r="B2691" s="360" t="s">
        <v>2418</v>
      </c>
      <c r="C2691" s="360" t="s">
        <v>920</v>
      </c>
      <c r="D2691" s="360">
        <v>4017</v>
      </c>
      <c r="E2691" s="360" t="s">
        <v>1154</v>
      </c>
      <c r="F2691" s="360" t="s">
        <v>552</v>
      </c>
      <c r="G2691" s="360" t="s">
        <v>298</v>
      </c>
      <c r="H2691" s="360" t="s">
        <v>41</v>
      </c>
      <c r="I2691" s="360" t="s">
        <v>46</v>
      </c>
      <c r="J2691" s="360" t="s">
        <v>1135</v>
      </c>
      <c r="K2691" s="360" t="s">
        <v>1170</v>
      </c>
      <c r="L2691" s="360" t="s">
        <v>34</v>
      </c>
      <c r="M2691" s="361">
        <v>76068300</v>
      </c>
    </row>
    <row r="2692" spans="1:13">
      <c r="A2692" s="360" t="s">
        <v>13071</v>
      </c>
      <c r="B2692" s="360" t="s">
        <v>2419</v>
      </c>
      <c r="C2692" s="360" t="s">
        <v>920</v>
      </c>
      <c r="D2692" s="360">
        <v>4017</v>
      </c>
      <c r="E2692" s="360" t="s">
        <v>1154</v>
      </c>
      <c r="F2692" s="360" t="s">
        <v>552</v>
      </c>
      <c r="G2692" s="360" t="s">
        <v>298</v>
      </c>
      <c r="H2692" s="360" t="s">
        <v>41</v>
      </c>
      <c r="I2692" s="360" t="s">
        <v>46</v>
      </c>
      <c r="J2692" s="360" t="s">
        <v>1135</v>
      </c>
      <c r="K2692" s="360" t="s">
        <v>1171</v>
      </c>
      <c r="L2692" s="360" t="s">
        <v>34</v>
      </c>
      <c r="M2692" s="361">
        <v>66735900</v>
      </c>
    </row>
    <row r="2693" spans="1:13">
      <c r="A2693" s="360" t="s">
        <v>13072</v>
      </c>
      <c r="B2693" s="360" t="s">
        <v>2420</v>
      </c>
      <c r="C2693" s="360" t="s">
        <v>920</v>
      </c>
      <c r="D2693" s="360">
        <v>4017</v>
      </c>
      <c r="E2693" s="360" t="s">
        <v>1154</v>
      </c>
      <c r="F2693" s="360" t="s">
        <v>552</v>
      </c>
      <c r="G2693" s="360" t="s">
        <v>298</v>
      </c>
      <c r="H2693" s="360" t="s">
        <v>41</v>
      </c>
      <c r="I2693" s="360" t="s">
        <v>46</v>
      </c>
      <c r="J2693" s="360" t="s">
        <v>1135</v>
      </c>
      <c r="K2693" s="360" t="s">
        <v>290</v>
      </c>
      <c r="L2693" s="360" t="s">
        <v>34</v>
      </c>
      <c r="M2693" s="361">
        <v>64379700</v>
      </c>
    </row>
    <row r="2694" spans="1:13">
      <c r="A2694" s="360" t="s">
        <v>13073</v>
      </c>
      <c r="B2694" s="360" t="s">
        <v>2421</v>
      </c>
      <c r="C2694" s="360" t="s">
        <v>920</v>
      </c>
      <c r="D2694" s="360">
        <v>4017</v>
      </c>
      <c r="E2694" s="360" t="s">
        <v>1154</v>
      </c>
      <c r="F2694" s="360" t="s">
        <v>552</v>
      </c>
      <c r="G2694" s="360" t="s">
        <v>298</v>
      </c>
      <c r="H2694" s="360" t="s">
        <v>41</v>
      </c>
      <c r="I2694" s="360" t="s">
        <v>46</v>
      </c>
      <c r="J2694" s="360" t="s">
        <v>1135</v>
      </c>
      <c r="K2694" s="360" t="s">
        <v>291</v>
      </c>
      <c r="L2694" s="360" t="s">
        <v>34</v>
      </c>
      <c r="M2694" s="361">
        <v>55024200</v>
      </c>
    </row>
    <row r="2695" spans="1:13">
      <c r="A2695" s="360" t="s">
        <v>13074</v>
      </c>
      <c r="B2695" s="360" t="s">
        <v>2422</v>
      </c>
      <c r="C2695" s="360" t="s">
        <v>920</v>
      </c>
      <c r="D2695" s="360">
        <v>4017</v>
      </c>
      <c r="E2695" s="360" t="s">
        <v>1154</v>
      </c>
      <c r="F2695" s="360" t="s">
        <v>552</v>
      </c>
      <c r="G2695" s="360" t="s">
        <v>298</v>
      </c>
      <c r="H2695" s="360" t="s">
        <v>41</v>
      </c>
      <c r="I2695" s="360" t="s">
        <v>46</v>
      </c>
      <c r="J2695" s="360" t="s">
        <v>1135</v>
      </c>
      <c r="K2695" s="360" t="s">
        <v>1170</v>
      </c>
      <c r="L2695" s="360" t="s">
        <v>32</v>
      </c>
      <c r="M2695" s="361">
        <v>43913100</v>
      </c>
    </row>
    <row r="2696" spans="1:13">
      <c r="A2696" s="360" t="s">
        <v>13075</v>
      </c>
      <c r="B2696" s="360" t="s">
        <v>2423</v>
      </c>
      <c r="C2696" s="360" t="s">
        <v>920</v>
      </c>
      <c r="D2696" s="360">
        <v>4017</v>
      </c>
      <c r="E2696" s="360" t="s">
        <v>1154</v>
      </c>
      <c r="F2696" s="360" t="s">
        <v>552</v>
      </c>
      <c r="G2696" s="360" t="s">
        <v>298</v>
      </c>
      <c r="H2696" s="360" t="s">
        <v>41</v>
      </c>
      <c r="I2696" s="360" t="s">
        <v>46</v>
      </c>
      <c r="J2696" s="360" t="s">
        <v>1135</v>
      </c>
      <c r="K2696" s="360" t="s">
        <v>1171</v>
      </c>
      <c r="L2696" s="360" t="s">
        <v>32</v>
      </c>
      <c r="M2696" s="361">
        <v>38045700</v>
      </c>
    </row>
    <row r="2697" spans="1:13">
      <c r="A2697" s="360" t="s">
        <v>13076</v>
      </c>
      <c r="B2697" s="360" t="s">
        <v>2424</v>
      </c>
      <c r="C2697" s="360" t="s">
        <v>920</v>
      </c>
      <c r="D2697" s="360">
        <v>4017</v>
      </c>
      <c r="E2697" s="360" t="s">
        <v>1154</v>
      </c>
      <c r="F2697" s="360" t="s">
        <v>552</v>
      </c>
      <c r="G2697" s="360" t="s">
        <v>298</v>
      </c>
      <c r="H2697" s="360" t="s">
        <v>41</v>
      </c>
      <c r="I2697" s="360" t="s">
        <v>46</v>
      </c>
      <c r="J2697" s="360" t="s">
        <v>1135</v>
      </c>
      <c r="K2697" s="360" t="s">
        <v>290</v>
      </c>
      <c r="L2697" s="360" t="s">
        <v>32</v>
      </c>
      <c r="M2697" s="361">
        <v>38045700</v>
      </c>
    </row>
    <row r="2698" spans="1:13">
      <c r="A2698" s="360" t="s">
        <v>13077</v>
      </c>
      <c r="B2698" s="360" t="s">
        <v>2425</v>
      </c>
      <c r="C2698" s="360" t="s">
        <v>920</v>
      </c>
      <c r="D2698" s="360">
        <v>4017</v>
      </c>
      <c r="E2698" s="360" t="s">
        <v>1154</v>
      </c>
      <c r="F2698" s="360" t="s">
        <v>552</v>
      </c>
      <c r="G2698" s="360" t="s">
        <v>298</v>
      </c>
      <c r="H2698" s="360" t="s">
        <v>41</v>
      </c>
      <c r="I2698" s="360" t="s">
        <v>46</v>
      </c>
      <c r="J2698" s="360" t="s">
        <v>1135</v>
      </c>
      <c r="K2698" s="360" t="s">
        <v>291</v>
      </c>
      <c r="L2698" s="360" t="s">
        <v>32</v>
      </c>
      <c r="M2698" s="361">
        <v>32201400</v>
      </c>
    </row>
    <row r="2699" spans="1:13">
      <c r="A2699" s="360" t="s">
        <v>13078</v>
      </c>
      <c r="B2699" s="360" t="s">
        <v>2426</v>
      </c>
      <c r="C2699" s="360" t="s">
        <v>920</v>
      </c>
      <c r="D2699" s="360">
        <v>4017</v>
      </c>
      <c r="E2699" s="360" t="s">
        <v>1154</v>
      </c>
      <c r="F2699" s="360" t="s">
        <v>552</v>
      </c>
      <c r="G2699" s="360" t="s">
        <v>298</v>
      </c>
      <c r="H2699" s="360" t="s">
        <v>41</v>
      </c>
      <c r="I2699" s="360" t="s">
        <v>46</v>
      </c>
      <c r="J2699" s="360" t="s">
        <v>1135</v>
      </c>
      <c r="K2699" s="360" t="s">
        <v>1170</v>
      </c>
      <c r="L2699" s="360" t="s">
        <v>218</v>
      </c>
      <c r="M2699" s="361">
        <v>114137100</v>
      </c>
    </row>
    <row r="2700" spans="1:13">
      <c r="A2700" s="360" t="s">
        <v>13079</v>
      </c>
      <c r="B2700" s="360" t="s">
        <v>2427</v>
      </c>
      <c r="C2700" s="360" t="s">
        <v>920</v>
      </c>
      <c r="D2700" s="360">
        <v>4017</v>
      </c>
      <c r="E2700" s="360" t="s">
        <v>1154</v>
      </c>
      <c r="F2700" s="360" t="s">
        <v>552</v>
      </c>
      <c r="G2700" s="360" t="s">
        <v>298</v>
      </c>
      <c r="H2700" s="360" t="s">
        <v>41</v>
      </c>
      <c r="I2700" s="360" t="s">
        <v>46</v>
      </c>
      <c r="J2700" s="360" t="s">
        <v>1135</v>
      </c>
      <c r="K2700" s="360" t="s">
        <v>1171</v>
      </c>
      <c r="L2700" s="360" t="s">
        <v>218</v>
      </c>
      <c r="M2700" s="361">
        <v>100092300</v>
      </c>
    </row>
    <row r="2701" spans="1:13">
      <c r="A2701" s="360" t="s">
        <v>13080</v>
      </c>
      <c r="B2701" s="360" t="s">
        <v>2428</v>
      </c>
      <c r="C2701" s="360" t="s">
        <v>920</v>
      </c>
      <c r="D2701" s="360">
        <v>4017</v>
      </c>
      <c r="E2701" s="360" t="s">
        <v>1154</v>
      </c>
      <c r="F2701" s="360" t="s">
        <v>552</v>
      </c>
      <c r="G2701" s="360" t="s">
        <v>298</v>
      </c>
      <c r="H2701" s="360" t="s">
        <v>41</v>
      </c>
      <c r="I2701" s="360" t="s">
        <v>46</v>
      </c>
      <c r="J2701" s="360" t="s">
        <v>1135</v>
      </c>
      <c r="K2701" s="360" t="s">
        <v>290</v>
      </c>
      <c r="L2701" s="360" t="s">
        <v>218</v>
      </c>
      <c r="M2701" s="361">
        <v>96581100</v>
      </c>
    </row>
    <row r="2702" spans="1:13">
      <c r="A2702" s="360" t="s">
        <v>13081</v>
      </c>
      <c r="B2702" s="360" t="s">
        <v>2429</v>
      </c>
      <c r="C2702" s="360" t="s">
        <v>920</v>
      </c>
      <c r="D2702" s="360">
        <v>4017</v>
      </c>
      <c r="E2702" s="360" t="s">
        <v>1154</v>
      </c>
      <c r="F2702" s="360" t="s">
        <v>552</v>
      </c>
      <c r="G2702" s="360" t="s">
        <v>298</v>
      </c>
      <c r="H2702" s="360" t="s">
        <v>41</v>
      </c>
      <c r="I2702" s="360" t="s">
        <v>46</v>
      </c>
      <c r="J2702" s="360" t="s">
        <v>1135</v>
      </c>
      <c r="K2702" s="360" t="s">
        <v>291</v>
      </c>
      <c r="L2702" s="360" t="s">
        <v>218</v>
      </c>
      <c r="M2702" s="361">
        <v>82536300</v>
      </c>
    </row>
    <row r="2703" spans="1:13">
      <c r="A2703" s="360" t="s">
        <v>13082</v>
      </c>
      <c r="B2703" s="360" t="s">
        <v>2418</v>
      </c>
      <c r="C2703" s="360" t="s">
        <v>920</v>
      </c>
      <c r="D2703" s="360">
        <v>4017</v>
      </c>
      <c r="E2703" s="360" t="s">
        <v>1154</v>
      </c>
      <c r="F2703" s="360" t="s">
        <v>552</v>
      </c>
      <c r="G2703" s="360" t="s">
        <v>298</v>
      </c>
      <c r="H2703" s="360" t="s">
        <v>41</v>
      </c>
      <c r="I2703" s="360" t="s">
        <v>221</v>
      </c>
      <c r="J2703" s="360" t="s">
        <v>1130</v>
      </c>
      <c r="K2703" s="360" t="s">
        <v>1170</v>
      </c>
      <c r="L2703" s="360" t="s">
        <v>34</v>
      </c>
      <c r="M2703" s="361">
        <v>76068300</v>
      </c>
    </row>
    <row r="2704" spans="1:13">
      <c r="A2704" s="360" t="s">
        <v>13083</v>
      </c>
      <c r="B2704" s="360" t="s">
        <v>2419</v>
      </c>
      <c r="C2704" s="360" t="s">
        <v>920</v>
      </c>
      <c r="D2704" s="360">
        <v>4017</v>
      </c>
      <c r="E2704" s="360" t="s">
        <v>1154</v>
      </c>
      <c r="F2704" s="360" t="s">
        <v>552</v>
      </c>
      <c r="G2704" s="360" t="s">
        <v>298</v>
      </c>
      <c r="H2704" s="360" t="s">
        <v>41</v>
      </c>
      <c r="I2704" s="360" t="s">
        <v>221</v>
      </c>
      <c r="J2704" s="360" t="s">
        <v>1130</v>
      </c>
      <c r="K2704" s="360" t="s">
        <v>1171</v>
      </c>
      <c r="L2704" s="360" t="s">
        <v>34</v>
      </c>
      <c r="M2704" s="361">
        <v>66735900</v>
      </c>
    </row>
    <row r="2705" spans="1:13">
      <c r="A2705" s="360" t="s">
        <v>13084</v>
      </c>
      <c r="B2705" s="360" t="s">
        <v>2420</v>
      </c>
      <c r="C2705" s="360" t="s">
        <v>920</v>
      </c>
      <c r="D2705" s="360">
        <v>4017</v>
      </c>
      <c r="E2705" s="360" t="s">
        <v>1154</v>
      </c>
      <c r="F2705" s="360" t="s">
        <v>552</v>
      </c>
      <c r="G2705" s="360" t="s">
        <v>298</v>
      </c>
      <c r="H2705" s="360" t="s">
        <v>41</v>
      </c>
      <c r="I2705" s="360" t="s">
        <v>221</v>
      </c>
      <c r="J2705" s="360" t="s">
        <v>1130</v>
      </c>
      <c r="K2705" s="360" t="s">
        <v>290</v>
      </c>
      <c r="L2705" s="360" t="s">
        <v>34</v>
      </c>
      <c r="M2705" s="361">
        <v>64379700</v>
      </c>
    </row>
    <row r="2706" spans="1:13">
      <c r="A2706" s="360" t="s">
        <v>13085</v>
      </c>
      <c r="B2706" s="360" t="s">
        <v>2421</v>
      </c>
      <c r="C2706" s="360" t="s">
        <v>920</v>
      </c>
      <c r="D2706" s="360">
        <v>4017</v>
      </c>
      <c r="E2706" s="360" t="s">
        <v>1154</v>
      </c>
      <c r="F2706" s="360" t="s">
        <v>552</v>
      </c>
      <c r="G2706" s="360" t="s">
        <v>298</v>
      </c>
      <c r="H2706" s="360" t="s">
        <v>41</v>
      </c>
      <c r="I2706" s="360" t="s">
        <v>221</v>
      </c>
      <c r="J2706" s="360" t="s">
        <v>1130</v>
      </c>
      <c r="K2706" s="360" t="s">
        <v>291</v>
      </c>
      <c r="L2706" s="360" t="s">
        <v>34</v>
      </c>
      <c r="M2706" s="361">
        <v>55024200</v>
      </c>
    </row>
    <row r="2707" spans="1:13">
      <c r="A2707" s="360" t="s">
        <v>13086</v>
      </c>
      <c r="B2707" s="360" t="s">
        <v>2422</v>
      </c>
      <c r="C2707" s="360" t="s">
        <v>920</v>
      </c>
      <c r="D2707" s="360">
        <v>4017</v>
      </c>
      <c r="E2707" s="360" t="s">
        <v>1154</v>
      </c>
      <c r="F2707" s="360" t="s">
        <v>552</v>
      </c>
      <c r="G2707" s="360" t="s">
        <v>298</v>
      </c>
      <c r="H2707" s="360" t="s">
        <v>41</v>
      </c>
      <c r="I2707" s="360" t="s">
        <v>221</v>
      </c>
      <c r="J2707" s="360" t="s">
        <v>1130</v>
      </c>
      <c r="K2707" s="360" t="s">
        <v>1170</v>
      </c>
      <c r="L2707" s="360" t="s">
        <v>32</v>
      </c>
      <c r="M2707" s="361">
        <v>43913100</v>
      </c>
    </row>
    <row r="2708" spans="1:13">
      <c r="A2708" s="360" t="s">
        <v>13087</v>
      </c>
      <c r="B2708" s="360" t="s">
        <v>2423</v>
      </c>
      <c r="C2708" s="360" t="s">
        <v>920</v>
      </c>
      <c r="D2708" s="360">
        <v>4017</v>
      </c>
      <c r="E2708" s="360" t="s">
        <v>1154</v>
      </c>
      <c r="F2708" s="360" t="s">
        <v>552</v>
      </c>
      <c r="G2708" s="360" t="s">
        <v>298</v>
      </c>
      <c r="H2708" s="360" t="s">
        <v>41</v>
      </c>
      <c r="I2708" s="360" t="s">
        <v>221</v>
      </c>
      <c r="J2708" s="360" t="s">
        <v>1130</v>
      </c>
      <c r="K2708" s="360" t="s">
        <v>1171</v>
      </c>
      <c r="L2708" s="360" t="s">
        <v>32</v>
      </c>
      <c r="M2708" s="361">
        <v>38045700</v>
      </c>
    </row>
    <row r="2709" spans="1:13">
      <c r="A2709" s="360" t="s">
        <v>13088</v>
      </c>
      <c r="B2709" s="360" t="s">
        <v>2424</v>
      </c>
      <c r="C2709" s="360" t="s">
        <v>920</v>
      </c>
      <c r="D2709" s="360">
        <v>4017</v>
      </c>
      <c r="E2709" s="360" t="s">
        <v>1154</v>
      </c>
      <c r="F2709" s="360" t="s">
        <v>552</v>
      </c>
      <c r="G2709" s="360" t="s">
        <v>298</v>
      </c>
      <c r="H2709" s="360" t="s">
        <v>41</v>
      </c>
      <c r="I2709" s="360" t="s">
        <v>221</v>
      </c>
      <c r="J2709" s="360" t="s">
        <v>1130</v>
      </c>
      <c r="K2709" s="360" t="s">
        <v>290</v>
      </c>
      <c r="L2709" s="360" t="s">
        <v>32</v>
      </c>
      <c r="M2709" s="361">
        <v>38045700</v>
      </c>
    </row>
    <row r="2710" spans="1:13">
      <c r="A2710" s="360" t="s">
        <v>13089</v>
      </c>
      <c r="B2710" s="360" t="s">
        <v>2425</v>
      </c>
      <c r="C2710" s="360" t="s">
        <v>920</v>
      </c>
      <c r="D2710" s="360">
        <v>4017</v>
      </c>
      <c r="E2710" s="360" t="s">
        <v>1154</v>
      </c>
      <c r="F2710" s="360" t="s">
        <v>552</v>
      </c>
      <c r="G2710" s="360" t="s">
        <v>298</v>
      </c>
      <c r="H2710" s="360" t="s">
        <v>41</v>
      </c>
      <c r="I2710" s="360" t="s">
        <v>221</v>
      </c>
      <c r="J2710" s="360" t="s">
        <v>1130</v>
      </c>
      <c r="K2710" s="360" t="s">
        <v>291</v>
      </c>
      <c r="L2710" s="360" t="s">
        <v>32</v>
      </c>
      <c r="M2710" s="361">
        <v>32201400</v>
      </c>
    </row>
    <row r="2711" spans="1:13">
      <c r="A2711" s="360" t="s">
        <v>13090</v>
      </c>
      <c r="B2711" s="360" t="s">
        <v>2426</v>
      </c>
      <c r="C2711" s="360" t="s">
        <v>920</v>
      </c>
      <c r="D2711" s="360">
        <v>4017</v>
      </c>
      <c r="E2711" s="360" t="s">
        <v>1154</v>
      </c>
      <c r="F2711" s="360" t="s">
        <v>552</v>
      </c>
      <c r="G2711" s="360" t="s">
        <v>298</v>
      </c>
      <c r="H2711" s="360" t="s">
        <v>41</v>
      </c>
      <c r="I2711" s="360" t="s">
        <v>221</v>
      </c>
      <c r="J2711" s="360" t="s">
        <v>1130</v>
      </c>
      <c r="K2711" s="360" t="s">
        <v>1170</v>
      </c>
      <c r="L2711" s="360" t="s">
        <v>218</v>
      </c>
      <c r="M2711" s="361">
        <v>114137100</v>
      </c>
    </row>
    <row r="2712" spans="1:13">
      <c r="A2712" s="360" t="s">
        <v>13091</v>
      </c>
      <c r="B2712" s="360" t="s">
        <v>2427</v>
      </c>
      <c r="C2712" s="360" t="s">
        <v>920</v>
      </c>
      <c r="D2712" s="360">
        <v>4017</v>
      </c>
      <c r="E2712" s="360" t="s">
        <v>1154</v>
      </c>
      <c r="F2712" s="360" t="s">
        <v>552</v>
      </c>
      <c r="G2712" s="360" t="s">
        <v>298</v>
      </c>
      <c r="H2712" s="360" t="s">
        <v>41</v>
      </c>
      <c r="I2712" s="360" t="s">
        <v>221</v>
      </c>
      <c r="J2712" s="360" t="s">
        <v>1130</v>
      </c>
      <c r="K2712" s="360" t="s">
        <v>1171</v>
      </c>
      <c r="L2712" s="360" t="s">
        <v>218</v>
      </c>
      <c r="M2712" s="361">
        <v>100092300</v>
      </c>
    </row>
    <row r="2713" spans="1:13">
      <c r="A2713" s="360" t="s">
        <v>13092</v>
      </c>
      <c r="B2713" s="360" t="s">
        <v>2428</v>
      </c>
      <c r="C2713" s="360" t="s">
        <v>920</v>
      </c>
      <c r="D2713" s="360">
        <v>4017</v>
      </c>
      <c r="E2713" s="360" t="s">
        <v>1154</v>
      </c>
      <c r="F2713" s="360" t="s">
        <v>552</v>
      </c>
      <c r="G2713" s="360" t="s">
        <v>298</v>
      </c>
      <c r="H2713" s="360" t="s">
        <v>41</v>
      </c>
      <c r="I2713" s="360" t="s">
        <v>221</v>
      </c>
      <c r="J2713" s="360" t="s">
        <v>1130</v>
      </c>
      <c r="K2713" s="360" t="s">
        <v>290</v>
      </c>
      <c r="L2713" s="360" t="s">
        <v>218</v>
      </c>
      <c r="M2713" s="361">
        <v>96581100</v>
      </c>
    </row>
    <row r="2714" spans="1:13">
      <c r="A2714" s="360" t="s">
        <v>13093</v>
      </c>
      <c r="B2714" s="360" t="s">
        <v>2429</v>
      </c>
      <c r="C2714" s="360" t="s">
        <v>920</v>
      </c>
      <c r="D2714" s="360">
        <v>4017</v>
      </c>
      <c r="E2714" s="360" t="s">
        <v>1154</v>
      </c>
      <c r="F2714" s="360" t="s">
        <v>552</v>
      </c>
      <c r="G2714" s="360" t="s">
        <v>298</v>
      </c>
      <c r="H2714" s="360" t="s">
        <v>41</v>
      </c>
      <c r="I2714" s="360" t="s">
        <v>221</v>
      </c>
      <c r="J2714" s="360" t="s">
        <v>1130</v>
      </c>
      <c r="K2714" s="360" t="s">
        <v>291</v>
      </c>
      <c r="L2714" s="360" t="s">
        <v>218</v>
      </c>
      <c r="M2714" s="361">
        <v>82536300</v>
      </c>
    </row>
    <row r="2715" spans="1:13">
      <c r="A2715" s="360" t="s">
        <v>13094</v>
      </c>
      <c r="B2715" s="360" t="s">
        <v>2418</v>
      </c>
      <c r="C2715" s="360" t="s">
        <v>920</v>
      </c>
      <c r="D2715" s="360">
        <v>4017</v>
      </c>
      <c r="E2715" s="360" t="s">
        <v>1154</v>
      </c>
      <c r="F2715" s="360" t="s">
        <v>552</v>
      </c>
      <c r="G2715" s="360" t="s">
        <v>298</v>
      </c>
      <c r="H2715" s="360" t="s">
        <v>41</v>
      </c>
      <c r="I2715" s="360" t="s">
        <v>48</v>
      </c>
      <c r="J2715" s="360" t="s">
        <v>1131</v>
      </c>
      <c r="K2715" s="360" t="s">
        <v>1170</v>
      </c>
      <c r="L2715" s="360" t="s">
        <v>34</v>
      </c>
      <c r="M2715" s="361">
        <v>64680000</v>
      </c>
    </row>
    <row r="2716" spans="1:13">
      <c r="A2716" s="360" t="s">
        <v>13095</v>
      </c>
      <c r="B2716" s="360" t="s">
        <v>2419</v>
      </c>
      <c r="C2716" s="360" t="s">
        <v>920</v>
      </c>
      <c r="D2716" s="360">
        <v>4017</v>
      </c>
      <c r="E2716" s="360" t="s">
        <v>1154</v>
      </c>
      <c r="F2716" s="360" t="s">
        <v>552</v>
      </c>
      <c r="G2716" s="360" t="s">
        <v>298</v>
      </c>
      <c r="H2716" s="360" t="s">
        <v>41</v>
      </c>
      <c r="I2716" s="360" t="s">
        <v>48</v>
      </c>
      <c r="J2716" s="360" t="s">
        <v>1131</v>
      </c>
      <c r="K2716" s="360" t="s">
        <v>1171</v>
      </c>
      <c r="L2716" s="360" t="s">
        <v>34</v>
      </c>
      <c r="M2716" s="361">
        <v>56710500</v>
      </c>
    </row>
    <row r="2717" spans="1:13">
      <c r="A2717" s="360" t="s">
        <v>13096</v>
      </c>
      <c r="B2717" s="360" t="s">
        <v>2420</v>
      </c>
      <c r="C2717" s="360" t="s">
        <v>920</v>
      </c>
      <c r="D2717" s="360">
        <v>4017</v>
      </c>
      <c r="E2717" s="360" t="s">
        <v>1154</v>
      </c>
      <c r="F2717" s="360" t="s">
        <v>552</v>
      </c>
      <c r="G2717" s="360" t="s">
        <v>298</v>
      </c>
      <c r="H2717" s="360" t="s">
        <v>41</v>
      </c>
      <c r="I2717" s="360" t="s">
        <v>48</v>
      </c>
      <c r="J2717" s="360" t="s">
        <v>1131</v>
      </c>
      <c r="K2717" s="360" t="s">
        <v>290</v>
      </c>
      <c r="L2717" s="360" t="s">
        <v>34</v>
      </c>
      <c r="M2717" s="361">
        <v>54723900</v>
      </c>
    </row>
    <row r="2718" spans="1:13">
      <c r="A2718" s="360" t="s">
        <v>13097</v>
      </c>
      <c r="B2718" s="360" t="s">
        <v>2421</v>
      </c>
      <c r="C2718" s="360" t="s">
        <v>920</v>
      </c>
      <c r="D2718" s="360">
        <v>4017</v>
      </c>
      <c r="E2718" s="360" t="s">
        <v>1154</v>
      </c>
      <c r="F2718" s="360" t="s">
        <v>552</v>
      </c>
      <c r="G2718" s="360" t="s">
        <v>298</v>
      </c>
      <c r="H2718" s="360" t="s">
        <v>41</v>
      </c>
      <c r="I2718" s="360" t="s">
        <v>48</v>
      </c>
      <c r="J2718" s="360" t="s">
        <v>1131</v>
      </c>
      <c r="K2718" s="360" t="s">
        <v>291</v>
      </c>
      <c r="L2718" s="360" t="s">
        <v>34</v>
      </c>
      <c r="M2718" s="361">
        <v>46754400</v>
      </c>
    </row>
    <row r="2719" spans="1:13">
      <c r="A2719" s="360" t="s">
        <v>13098</v>
      </c>
      <c r="B2719" s="360" t="s">
        <v>2422</v>
      </c>
      <c r="C2719" s="360" t="s">
        <v>920</v>
      </c>
      <c r="D2719" s="360">
        <v>4017</v>
      </c>
      <c r="E2719" s="360" t="s">
        <v>1154</v>
      </c>
      <c r="F2719" s="360" t="s">
        <v>552</v>
      </c>
      <c r="G2719" s="360" t="s">
        <v>298</v>
      </c>
      <c r="H2719" s="360" t="s">
        <v>41</v>
      </c>
      <c r="I2719" s="360" t="s">
        <v>48</v>
      </c>
      <c r="J2719" s="360" t="s">
        <v>1131</v>
      </c>
      <c r="K2719" s="360" t="s">
        <v>1170</v>
      </c>
      <c r="L2719" s="360" t="s">
        <v>32</v>
      </c>
      <c r="M2719" s="361">
        <v>37306500</v>
      </c>
    </row>
    <row r="2720" spans="1:13">
      <c r="A2720" s="360" t="s">
        <v>13099</v>
      </c>
      <c r="B2720" s="360" t="s">
        <v>2423</v>
      </c>
      <c r="C2720" s="360" t="s">
        <v>920</v>
      </c>
      <c r="D2720" s="360">
        <v>4017</v>
      </c>
      <c r="E2720" s="360" t="s">
        <v>1154</v>
      </c>
      <c r="F2720" s="360" t="s">
        <v>552</v>
      </c>
      <c r="G2720" s="360" t="s">
        <v>298</v>
      </c>
      <c r="H2720" s="360" t="s">
        <v>41</v>
      </c>
      <c r="I2720" s="360" t="s">
        <v>48</v>
      </c>
      <c r="J2720" s="360" t="s">
        <v>1131</v>
      </c>
      <c r="K2720" s="360" t="s">
        <v>1171</v>
      </c>
      <c r="L2720" s="360" t="s">
        <v>32</v>
      </c>
      <c r="M2720" s="361">
        <v>32340000</v>
      </c>
    </row>
    <row r="2721" spans="1:13">
      <c r="A2721" s="360" t="s">
        <v>13100</v>
      </c>
      <c r="B2721" s="360" t="s">
        <v>2424</v>
      </c>
      <c r="C2721" s="360" t="s">
        <v>920</v>
      </c>
      <c r="D2721" s="360">
        <v>4017</v>
      </c>
      <c r="E2721" s="360" t="s">
        <v>1154</v>
      </c>
      <c r="F2721" s="360" t="s">
        <v>552</v>
      </c>
      <c r="G2721" s="360" t="s">
        <v>298</v>
      </c>
      <c r="H2721" s="360" t="s">
        <v>41</v>
      </c>
      <c r="I2721" s="360" t="s">
        <v>48</v>
      </c>
      <c r="J2721" s="360" t="s">
        <v>1131</v>
      </c>
      <c r="K2721" s="360" t="s">
        <v>290</v>
      </c>
      <c r="L2721" s="360" t="s">
        <v>32</v>
      </c>
      <c r="M2721" s="361">
        <v>32340000</v>
      </c>
    </row>
    <row r="2722" spans="1:13">
      <c r="A2722" s="360" t="s">
        <v>13101</v>
      </c>
      <c r="B2722" s="360" t="s">
        <v>2425</v>
      </c>
      <c r="C2722" s="360" t="s">
        <v>920</v>
      </c>
      <c r="D2722" s="360">
        <v>4017</v>
      </c>
      <c r="E2722" s="360" t="s">
        <v>1154</v>
      </c>
      <c r="F2722" s="360" t="s">
        <v>552</v>
      </c>
      <c r="G2722" s="360" t="s">
        <v>298</v>
      </c>
      <c r="H2722" s="360" t="s">
        <v>41</v>
      </c>
      <c r="I2722" s="360" t="s">
        <v>48</v>
      </c>
      <c r="J2722" s="360" t="s">
        <v>1131</v>
      </c>
      <c r="K2722" s="360" t="s">
        <v>291</v>
      </c>
      <c r="L2722" s="360" t="s">
        <v>32</v>
      </c>
      <c r="M2722" s="361">
        <v>27373500</v>
      </c>
    </row>
    <row r="2723" spans="1:13">
      <c r="A2723" s="360" t="s">
        <v>13102</v>
      </c>
      <c r="B2723" s="360" t="s">
        <v>2426</v>
      </c>
      <c r="C2723" s="360" t="s">
        <v>920</v>
      </c>
      <c r="D2723" s="360">
        <v>4017</v>
      </c>
      <c r="E2723" s="360" t="s">
        <v>1154</v>
      </c>
      <c r="F2723" s="360" t="s">
        <v>552</v>
      </c>
      <c r="G2723" s="360" t="s">
        <v>298</v>
      </c>
      <c r="H2723" s="360" t="s">
        <v>41</v>
      </c>
      <c r="I2723" s="360" t="s">
        <v>48</v>
      </c>
      <c r="J2723" s="360" t="s">
        <v>1131</v>
      </c>
      <c r="K2723" s="360" t="s">
        <v>1170</v>
      </c>
      <c r="L2723" s="360" t="s">
        <v>218</v>
      </c>
      <c r="M2723" s="361">
        <v>97020000</v>
      </c>
    </row>
    <row r="2724" spans="1:13">
      <c r="A2724" s="360" t="s">
        <v>13103</v>
      </c>
      <c r="B2724" s="360" t="s">
        <v>2427</v>
      </c>
      <c r="C2724" s="360" t="s">
        <v>920</v>
      </c>
      <c r="D2724" s="360">
        <v>4017</v>
      </c>
      <c r="E2724" s="360" t="s">
        <v>1154</v>
      </c>
      <c r="F2724" s="360" t="s">
        <v>552</v>
      </c>
      <c r="G2724" s="360" t="s">
        <v>298</v>
      </c>
      <c r="H2724" s="360" t="s">
        <v>41</v>
      </c>
      <c r="I2724" s="360" t="s">
        <v>48</v>
      </c>
      <c r="J2724" s="360" t="s">
        <v>1131</v>
      </c>
      <c r="K2724" s="360" t="s">
        <v>1171</v>
      </c>
      <c r="L2724" s="360" t="s">
        <v>218</v>
      </c>
      <c r="M2724" s="361">
        <v>85077300</v>
      </c>
    </row>
    <row r="2725" spans="1:13">
      <c r="A2725" s="360" t="s">
        <v>13104</v>
      </c>
      <c r="B2725" s="360" t="s">
        <v>2428</v>
      </c>
      <c r="C2725" s="360" t="s">
        <v>920</v>
      </c>
      <c r="D2725" s="360">
        <v>4017</v>
      </c>
      <c r="E2725" s="360" t="s">
        <v>1154</v>
      </c>
      <c r="F2725" s="360" t="s">
        <v>552</v>
      </c>
      <c r="G2725" s="360" t="s">
        <v>298</v>
      </c>
      <c r="H2725" s="360" t="s">
        <v>41</v>
      </c>
      <c r="I2725" s="360" t="s">
        <v>48</v>
      </c>
      <c r="J2725" s="360" t="s">
        <v>1131</v>
      </c>
      <c r="K2725" s="360" t="s">
        <v>290</v>
      </c>
      <c r="L2725" s="360" t="s">
        <v>218</v>
      </c>
      <c r="M2725" s="361">
        <v>82097400</v>
      </c>
    </row>
    <row r="2726" spans="1:13">
      <c r="A2726" s="360" t="s">
        <v>13105</v>
      </c>
      <c r="B2726" s="360" t="s">
        <v>2429</v>
      </c>
      <c r="C2726" s="360" t="s">
        <v>920</v>
      </c>
      <c r="D2726" s="360">
        <v>4017</v>
      </c>
      <c r="E2726" s="360" t="s">
        <v>1154</v>
      </c>
      <c r="F2726" s="360" t="s">
        <v>552</v>
      </c>
      <c r="G2726" s="360" t="s">
        <v>298</v>
      </c>
      <c r="H2726" s="360" t="s">
        <v>41</v>
      </c>
      <c r="I2726" s="360" t="s">
        <v>48</v>
      </c>
      <c r="J2726" s="360" t="s">
        <v>1131</v>
      </c>
      <c r="K2726" s="360" t="s">
        <v>291</v>
      </c>
      <c r="L2726" s="360" t="s">
        <v>218</v>
      </c>
      <c r="M2726" s="361">
        <v>70154700</v>
      </c>
    </row>
    <row r="2727" spans="1:13">
      <c r="A2727" s="360" t="s">
        <v>13106</v>
      </c>
      <c r="B2727" s="360" t="s">
        <v>2418</v>
      </c>
      <c r="C2727" s="360" t="s">
        <v>920</v>
      </c>
      <c r="D2727" s="360">
        <v>4017</v>
      </c>
      <c r="E2727" s="360" t="s">
        <v>1154</v>
      </c>
      <c r="F2727" s="360" t="s">
        <v>552</v>
      </c>
      <c r="G2727" s="360" t="s">
        <v>298</v>
      </c>
      <c r="H2727" s="360" t="s">
        <v>41</v>
      </c>
      <c r="I2727" s="360" t="s">
        <v>50</v>
      </c>
      <c r="J2727" s="360" t="s">
        <v>1132</v>
      </c>
      <c r="K2727" s="360" t="s">
        <v>1170</v>
      </c>
      <c r="L2727" s="360" t="s">
        <v>34</v>
      </c>
      <c r="M2727" s="361">
        <v>64680000</v>
      </c>
    </row>
    <row r="2728" spans="1:13">
      <c r="A2728" s="360" t="s">
        <v>13107</v>
      </c>
      <c r="B2728" s="360" t="s">
        <v>2419</v>
      </c>
      <c r="C2728" s="360" t="s">
        <v>920</v>
      </c>
      <c r="D2728" s="360">
        <v>4017</v>
      </c>
      <c r="E2728" s="360" t="s">
        <v>1154</v>
      </c>
      <c r="F2728" s="360" t="s">
        <v>552</v>
      </c>
      <c r="G2728" s="360" t="s">
        <v>298</v>
      </c>
      <c r="H2728" s="360" t="s">
        <v>41</v>
      </c>
      <c r="I2728" s="360" t="s">
        <v>50</v>
      </c>
      <c r="J2728" s="360" t="s">
        <v>1132</v>
      </c>
      <c r="K2728" s="360" t="s">
        <v>1171</v>
      </c>
      <c r="L2728" s="360" t="s">
        <v>34</v>
      </c>
      <c r="M2728" s="361">
        <v>56710500</v>
      </c>
    </row>
    <row r="2729" spans="1:13">
      <c r="A2729" s="360" t="s">
        <v>13108</v>
      </c>
      <c r="B2729" s="360" t="s">
        <v>2420</v>
      </c>
      <c r="C2729" s="360" t="s">
        <v>920</v>
      </c>
      <c r="D2729" s="360">
        <v>4017</v>
      </c>
      <c r="E2729" s="360" t="s">
        <v>1154</v>
      </c>
      <c r="F2729" s="360" t="s">
        <v>552</v>
      </c>
      <c r="G2729" s="360" t="s">
        <v>298</v>
      </c>
      <c r="H2729" s="360" t="s">
        <v>41</v>
      </c>
      <c r="I2729" s="360" t="s">
        <v>50</v>
      </c>
      <c r="J2729" s="360" t="s">
        <v>1132</v>
      </c>
      <c r="K2729" s="360" t="s">
        <v>290</v>
      </c>
      <c r="L2729" s="360" t="s">
        <v>34</v>
      </c>
      <c r="M2729" s="361">
        <v>54723900</v>
      </c>
    </row>
    <row r="2730" spans="1:13">
      <c r="A2730" s="360" t="s">
        <v>13109</v>
      </c>
      <c r="B2730" s="360" t="s">
        <v>2421</v>
      </c>
      <c r="C2730" s="360" t="s">
        <v>920</v>
      </c>
      <c r="D2730" s="360">
        <v>4017</v>
      </c>
      <c r="E2730" s="360" t="s">
        <v>1154</v>
      </c>
      <c r="F2730" s="360" t="s">
        <v>552</v>
      </c>
      <c r="G2730" s="360" t="s">
        <v>298</v>
      </c>
      <c r="H2730" s="360" t="s">
        <v>41</v>
      </c>
      <c r="I2730" s="360" t="s">
        <v>50</v>
      </c>
      <c r="J2730" s="360" t="s">
        <v>1132</v>
      </c>
      <c r="K2730" s="360" t="s">
        <v>291</v>
      </c>
      <c r="L2730" s="360" t="s">
        <v>34</v>
      </c>
      <c r="M2730" s="361">
        <v>46754400</v>
      </c>
    </row>
    <row r="2731" spans="1:13">
      <c r="A2731" s="360" t="s">
        <v>13110</v>
      </c>
      <c r="B2731" s="360" t="s">
        <v>2422</v>
      </c>
      <c r="C2731" s="360" t="s">
        <v>920</v>
      </c>
      <c r="D2731" s="360">
        <v>4017</v>
      </c>
      <c r="E2731" s="360" t="s">
        <v>1154</v>
      </c>
      <c r="F2731" s="360" t="s">
        <v>552</v>
      </c>
      <c r="G2731" s="360" t="s">
        <v>298</v>
      </c>
      <c r="H2731" s="360" t="s">
        <v>41</v>
      </c>
      <c r="I2731" s="360" t="s">
        <v>50</v>
      </c>
      <c r="J2731" s="360" t="s">
        <v>1132</v>
      </c>
      <c r="K2731" s="360" t="s">
        <v>1170</v>
      </c>
      <c r="L2731" s="360" t="s">
        <v>32</v>
      </c>
      <c r="M2731" s="361">
        <v>37306500</v>
      </c>
    </row>
    <row r="2732" spans="1:13">
      <c r="A2732" s="360" t="s">
        <v>13111</v>
      </c>
      <c r="B2732" s="360" t="s">
        <v>2423</v>
      </c>
      <c r="C2732" s="360" t="s">
        <v>920</v>
      </c>
      <c r="D2732" s="360">
        <v>4017</v>
      </c>
      <c r="E2732" s="360" t="s">
        <v>1154</v>
      </c>
      <c r="F2732" s="360" t="s">
        <v>552</v>
      </c>
      <c r="G2732" s="360" t="s">
        <v>298</v>
      </c>
      <c r="H2732" s="360" t="s">
        <v>41</v>
      </c>
      <c r="I2732" s="360" t="s">
        <v>50</v>
      </c>
      <c r="J2732" s="360" t="s">
        <v>1132</v>
      </c>
      <c r="K2732" s="360" t="s">
        <v>1171</v>
      </c>
      <c r="L2732" s="360" t="s">
        <v>32</v>
      </c>
      <c r="M2732" s="361">
        <v>32340000</v>
      </c>
    </row>
    <row r="2733" spans="1:13">
      <c r="A2733" s="360" t="s">
        <v>13112</v>
      </c>
      <c r="B2733" s="360" t="s">
        <v>2424</v>
      </c>
      <c r="C2733" s="360" t="s">
        <v>920</v>
      </c>
      <c r="D2733" s="360">
        <v>4017</v>
      </c>
      <c r="E2733" s="360" t="s">
        <v>1154</v>
      </c>
      <c r="F2733" s="360" t="s">
        <v>552</v>
      </c>
      <c r="G2733" s="360" t="s">
        <v>298</v>
      </c>
      <c r="H2733" s="360" t="s">
        <v>41</v>
      </c>
      <c r="I2733" s="360" t="s">
        <v>50</v>
      </c>
      <c r="J2733" s="360" t="s">
        <v>1132</v>
      </c>
      <c r="K2733" s="360" t="s">
        <v>290</v>
      </c>
      <c r="L2733" s="360" t="s">
        <v>32</v>
      </c>
      <c r="M2733" s="361">
        <v>32340000</v>
      </c>
    </row>
    <row r="2734" spans="1:13">
      <c r="A2734" s="360" t="s">
        <v>13113</v>
      </c>
      <c r="B2734" s="360" t="s">
        <v>2425</v>
      </c>
      <c r="C2734" s="360" t="s">
        <v>920</v>
      </c>
      <c r="D2734" s="360">
        <v>4017</v>
      </c>
      <c r="E2734" s="360" t="s">
        <v>1154</v>
      </c>
      <c r="F2734" s="360" t="s">
        <v>552</v>
      </c>
      <c r="G2734" s="360" t="s">
        <v>298</v>
      </c>
      <c r="H2734" s="360" t="s">
        <v>41</v>
      </c>
      <c r="I2734" s="360" t="s">
        <v>50</v>
      </c>
      <c r="J2734" s="360" t="s">
        <v>1132</v>
      </c>
      <c r="K2734" s="360" t="s">
        <v>291</v>
      </c>
      <c r="L2734" s="360" t="s">
        <v>32</v>
      </c>
      <c r="M2734" s="361">
        <v>27373500</v>
      </c>
    </row>
    <row r="2735" spans="1:13">
      <c r="A2735" s="360" t="s">
        <v>13114</v>
      </c>
      <c r="B2735" s="360" t="s">
        <v>2426</v>
      </c>
      <c r="C2735" s="360" t="s">
        <v>920</v>
      </c>
      <c r="D2735" s="360">
        <v>4017</v>
      </c>
      <c r="E2735" s="360" t="s">
        <v>1154</v>
      </c>
      <c r="F2735" s="360" t="s">
        <v>552</v>
      </c>
      <c r="G2735" s="360" t="s">
        <v>298</v>
      </c>
      <c r="H2735" s="360" t="s">
        <v>41</v>
      </c>
      <c r="I2735" s="360" t="s">
        <v>50</v>
      </c>
      <c r="J2735" s="360" t="s">
        <v>1132</v>
      </c>
      <c r="K2735" s="360" t="s">
        <v>1170</v>
      </c>
      <c r="L2735" s="360" t="s">
        <v>218</v>
      </c>
      <c r="M2735" s="361">
        <v>97020000</v>
      </c>
    </row>
    <row r="2736" spans="1:13">
      <c r="A2736" s="360" t="s">
        <v>13115</v>
      </c>
      <c r="B2736" s="360" t="s">
        <v>2427</v>
      </c>
      <c r="C2736" s="360" t="s">
        <v>920</v>
      </c>
      <c r="D2736" s="360">
        <v>4017</v>
      </c>
      <c r="E2736" s="360" t="s">
        <v>1154</v>
      </c>
      <c r="F2736" s="360" t="s">
        <v>552</v>
      </c>
      <c r="G2736" s="360" t="s">
        <v>298</v>
      </c>
      <c r="H2736" s="360" t="s">
        <v>41</v>
      </c>
      <c r="I2736" s="360" t="s">
        <v>50</v>
      </c>
      <c r="J2736" s="360" t="s">
        <v>1132</v>
      </c>
      <c r="K2736" s="360" t="s">
        <v>1171</v>
      </c>
      <c r="L2736" s="360" t="s">
        <v>218</v>
      </c>
      <c r="M2736" s="361">
        <v>85077300</v>
      </c>
    </row>
    <row r="2737" spans="1:13">
      <c r="A2737" s="360" t="s">
        <v>13116</v>
      </c>
      <c r="B2737" s="360" t="s">
        <v>2428</v>
      </c>
      <c r="C2737" s="360" t="s">
        <v>920</v>
      </c>
      <c r="D2737" s="360">
        <v>4017</v>
      </c>
      <c r="E2737" s="360" t="s">
        <v>1154</v>
      </c>
      <c r="F2737" s="360" t="s">
        <v>552</v>
      </c>
      <c r="G2737" s="360" t="s">
        <v>298</v>
      </c>
      <c r="H2737" s="360" t="s">
        <v>41</v>
      </c>
      <c r="I2737" s="360" t="s">
        <v>50</v>
      </c>
      <c r="J2737" s="360" t="s">
        <v>1132</v>
      </c>
      <c r="K2737" s="360" t="s">
        <v>290</v>
      </c>
      <c r="L2737" s="360" t="s">
        <v>218</v>
      </c>
      <c r="M2737" s="361">
        <v>82097400</v>
      </c>
    </row>
    <row r="2738" spans="1:13">
      <c r="A2738" s="360" t="s">
        <v>13117</v>
      </c>
      <c r="B2738" s="360" t="s">
        <v>2429</v>
      </c>
      <c r="C2738" s="360" t="s">
        <v>920</v>
      </c>
      <c r="D2738" s="360">
        <v>4017</v>
      </c>
      <c r="E2738" s="360" t="s">
        <v>1154</v>
      </c>
      <c r="F2738" s="360" t="s">
        <v>552</v>
      </c>
      <c r="G2738" s="360" t="s">
        <v>298</v>
      </c>
      <c r="H2738" s="360" t="s">
        <v>41</v>
      </c>
      <c r="I2738" s="360" t="s">
        <v>50</v>
      </c>
      <c r="J2738" s="360" t="s">
        <v>1132</v>
      </c>
      <c r="K2738" s="360" t="s">
        <v>291</v>
      </c>
      <c r="L2738" s="360" t="s">
        <v>218</v>
      </c>
      <c r="M2738" s="361">
        <v>70154700</v>
      </c>
    </row>
    <row r="2739" spans="1:13">
      <c r="A2739" s="360" t="s">
        <v>13118</v>
      </c>
      <c r="B2739" s="360" t="s">
        <v>2418</v>
      </c>
      <c r="C2739" s="360" t="s">
        <v>920</v>
      </c>
      <c r="D2739" s="360">
        <v>4017</v>
      </c>
      <c r="E2739" s="360" t="s">
        <v>1154</v>
      </c>
      <c r="F2739" s="360" t="s">
        <v>552</v>
      </c>
      <c r="G2739" s="360" t="s">
        <v>298</v>
      </c>
      <c r="H2739" s="360" t="s">
        <v>41</v>
      </c>
      <c r="I2739" s="360" t="s">
        <v>223</v>
      </c>
      <c r="J2739" s="360" t="s">
        <v>1129</v>
      </c>
      <c r="K2739" s="360" t="s">
        <v>1170</v>
      </c>
      <c r="L2739" s="360" t="s">
        <v>34</v>
      </c>
      <c r="M2739" s="361">
        <v>60891600</v>
      </c>
    </row>
    <row r="2740" spans="1:13">
      <c r="A2740" s="360" t="s">
        <v>13119</v>
      </c>
      <c r="B2740" s="360" t="s">
        <v>2419</v>
      </c>
      <c r="C2740" s="360" t="s">
        <v>920</v>
      </c>
      <c r="D2740" s="360">
        <v>4017</v>
      </c>
      <c r="E2740" s="360" t="s">
        <v>1154</v>
      </c>
      <c r="F2740" s="360" t="s">
        <v>552</v>
      </c>
      <c r="G2740" s="360" t="s">
        <v>298</v>
      </c>
      <c r="H2740" s="360" t="s">
        <v>41</v>
      </c>
      <c r="I2740" s="360" t="s">
        <v>223</v>
      </c>
      <c r="J2740" s="360" t="s">
        <v>1129</v>
      </c>
      <c r="K2740" s="360" t="s">
        <v>1171</v>
      </c>
      <c r="L2740" s="360" t="s">
        <v>34</v>
      </c>
      <c r="M2740" s="361">
        <v>53384100</v>
      </c>
    </row>
    <row r="2741" spans="1:13">
      <c r="A2741" s="360" t="s">
        <v>13120</v>
      </c>
      <c r="B2741" s="360" t="s">
        <v>2420</v>
      </c>
      <c r="C2741" s="360" t="s">
        <v>920</v>
      </c>
      <c r="D2741" s="360">
        <v>4017</v>
      </c>
      <c r="E2741" s="360" t="s">
        <v>1154</v>
      </c>
      <c r="F2741" s="360" t="s">
        <v>552</v>
      </c>
      <c r="G2741" s="360" t="s">
        <v>298</v>
      </c>
      <c r="H2741" s="360" t="s">
        <v>41</v>
      </c>
      <c r="I2741" s="360" t="s">
        <v>223</v>
      </c>
      <c r="J2741" s="360" t="s">
        <v>1129</v>
      </c>
      <c r="K2741" s="360" t="s">
        <v>290</v>
      </c>
      <c r="L2741" s="360" t="s">
        <v>34</v>
      </c>
      <c r="M2741" s="361">
        <v>51513000</v>
      </c>
    </row>
    <row r="2742" spans="1:13">
      <c r="A2742" s="360" t="s">
        <v>13121</v>
      </c>
      <c r="B2742" s="360" t="s">
        <v>2421</v>
      </c>
      <c r="C2742" s="360" t="s">
        <v>920</v>
      </c>
      <c r="D2742" s="360">
        <v>4017</v>
      </c>
      <c r="E2742" s="360" t="s">
        <v>1154</v>
      </c>
      <c r="F2742" s="360" t="s">
        <v>552</v>
      </c>
      <c r="G2742" s="360" t="s">
        <v>298</v>
      </c>
      <c r="H2742" s="360" t="s">
        <v>41</v>
      </c>
      <c r="I2742" s="360" t="s">
        <v>223</v>
      </c>
      <c r="J2742" s="360" t="s">
        <v>1129</v>
      </c>
      <c r="K2742" s="360" t="s">
        <v>291</v>
      </c>
      <c r="L2742" s="360" t="s">
        <v>34</v>
      </c>
      <c r="M2742" s="361">
        <v>44005500</v>
      </c>
    </row>
    <row r="2743" spans="1:13">
      <c r="A2743" s="360" t="s">
        <v>13122</v>
      </c>
      <c r="B2743" s="360" t="s">
        <v>2422</v>
      </c>
      <c r="C2743" s="360" t="s">
        <v>920</v>
      </c>
      <c r="D2743" s="360">
        <v>4017</v>
      </c>
      <c r="E2743" s="360" t="s">
        <v>1154</v>
      </c>
      <c r="F2743" s="360" t="s">
        <v>552</v>
      </c>
      <c r="G2743" s="360" t="s">
        <v>298</v>
      </c>
      <c r="H2743" s="360" t="s">
        <v>41</v>
      </c>
      <c r="I2743" s="360" t="s">
        <v>223</v>
      </c>
      <c r="J2743" s="360" t="s">
        <v>1129</v>
      </c>
      <c r="K2743" s="360" t="s">
        <v>1170</v>
      </c>
      <c r="L2743" s="360" t="s">
        <v>32</v>
      </c>
      <c r="M2743" s="361">
        <v>35112000</v>
      </c>
    </row>
    <row r="2744" spans="1:13">
      <c r="A2744" s="360" t="s">
        <v>13123</v>
      </c>
      <c r="B2744" s="360" t="s">
        <v>2423</v>
      </c>
      <c r="C2744" s="360" t="s">
        <v>920</v>
      </c>
      <c r="D2744" s="360">
        <v>4017</v>
      </c>
      <c r="E2744" s="360" t="s">
        <v>1154</v>
      </c>
      <c r="F2744" s="360" t="s">
        <v>552</v>
      </c>
      <c r="G2744" s="360" t="s">
        <v>298</v>
      </c>
      <c r="H2744" s="360" t="s">
        <v>41</v>
      </c>
      <c r="I2744" s="360" t="s">
        <v>223</v>
      </c>
      <c r="J2744" s="360" t="s">
        <v>1129</v>
      </c>
      <c r="K2744" s="360" t="s">
        <v>1171</v>
      </c>
      <c r="L2744" s="360" t="s">
        <v>32</v>
      </c>
      <c r="M2744" s="361">
        <v>30445800</v>
      </c>
    </row>
    <row r="2745" spans="1:13">
      <c r="A2745" s="360" t="s">
        <v>13124</v>
      </c>
      <c r="B2745" s="360" t="s">
        <v>2424</v>
      </c>
      <c r="C2745" s="360" t="s">
        <v>920</v>
      </c>
      <c r="D2745" s="360">
        <v>4017</v>
      </c>
      <c r="E2745" s="360" t="s">
        <v>1154</v>
      </c>
      <c r="F2745" s="360" t="s">
        <v>552</v>
      </c>
      <c r="G2745" s="360" t="s">
        <v>298</v>
      </c>
      <c r="H2745" s="360" t="s">
        <v>41</v>
      </c>
      <c r="I2745" s="360" t="s">
        <v>223</v>
      </c>
      <c r="J2745" s="360" t="s">
        <v>1129</v>
      </c>
      <c r="K2745" s="360" t="s">
        <v>290</v>
      </c>
      <c r="L2745" s="360" t="s">
        <v>32</v>
      </c>
      <c r="M2745" s="361">
        <v>30445800</v>
      </c>
    </row>
    <row r="2746" spans="1:13">
      <c r="A2746" s="360" t="s">
        <v>13125</v>
      </c>
      <c r="B2746" s="360" t="s">
        <v>2425</v>
      </c>
      <c r="C2746" s="360" t="s">
        <v>920</v>
      </c>
      <c r="D2746" s="360">
        <v>4017</v>
      </c>
      <c r="E2746" s="360" t="s">
        <v>1154</v>
      </c>
      <c r="F2746" s="360" t="s">
        <v>552</v>
      </c>
      <c r="G2746" s="360" t="s">
        <v>298</v>
      </c>
      <c r="H2746" s="360" t="s">
        <v>41</v>
      </c>
      <c r="I2746" s="360" t="s">
        <v>223</v>
      </c>
      <c r="J2746" s="360" t="s">
        <v>1129</v>
      </c>
      <c r="K2746" s="360" t="s">
        <v>291</v>
      </c>
      <c r="L2746" s="360" t="s">
        <v>32</v>
      </c>
      <c r="M2746" s="361">
        <v>25733400</v>
      </c>
    </row>
    <row r="2747" spans="1:13">
      <c r="A2747" s="360" t="s">
        <v>13126</v>
      </c>
      <c r="B2747" s="360" t="s">
        <v>2426</v>
      </c>
      <c r="C2747" s="360" t="s">
        <v>920</v>
      </c>
      <c r="D2747" s="360">
        <v>4017</v>
      </c>
      <c r="E2747" s="360" t="s">
        <v>1154</v>
      </c>
      <c r="F2747" s="360" t="s">
        <v>552</v>
      </c>
      <c r="G2747" s="360" t="s">
        <v>298</v>
      </c>
      <c r="H2747" s="360" t="s">
        <v>41</v>
      </c>
      <c r="I2747" s="360" t="s">
        <v>223</v>
      </c>
      <c r="J2747" s="360" t="s">
        <v>1129</v>
      </c>
      <c r="K2747" s="360" t="s">
        <v>1170</v>
      </c>
      <c r="L2747" s="360" t="s">
        <v>218</v>
      </c>
      <c r="M2747" s="361">
        <v>91291200</v>
      </c>
    </row>
    <row r="2748" spans="1:13">
      <c r="A2748" s="360" t="s">
        <v>13127</v>
      </c>
      <c r="B2748" s="360" t="s">
        <v>2427</v>
      </c>
      <c r="C2748" s="360" t="s">
        <v>920</v>
      </c>
      <c r="D2748" s="360">
        <v>4017</v>
      </c>
      <c r="E2748" s="360" t="s">
        <v>1154</v>
      </c>
      <c r="F2748" s="360" t="s">
        <v>552</v>
      </c>
      <c r="G2748" s="360" t="s">
        <v>298</v>
      </c>
      <c r="H2748" s="360" t="s">
        <v>41</v>
      </c>
      <c r="I2748" s="360" t="s">
        <v>223</v>
      </c>
      <c r="J2748" s="360" t="s">
        <v>1129</v>
      </c>
      <c r="K2748" s="360" t="s">
        <v>1171</v>
      </c>
      <c r="L2748" s="360" t="s">
        <v>218</v>
      </c>
      <c r="M2748" s="361">
        <v>80064600</v>
      </c>
    </row>
    <row r="2749" spans="1:13">
      <c r="A2749" s="360" t="s">
        <v>13128</v>
      </c>
      <c r="B2749" s="360" t="s">
        <v>2428</v>
      </c>
      <c r="C2749" s="360" t="s">
        <v>920</v>
      </c>
      <c r="D2749" s="360">
        <v>4017</v>
      </c>
      <c r="E2749" s="360" t="s">
        <v>1154</v>
      </c>
      <c r="F2749" s="360" t="s">
        <v>552</v>
      </c>
      <c r="G2749" s="360" t="s">
        <v>298</v>
      </c>
      <c r="H2749" s="360" t="s">
        <v>41</v>
      </c>
      <c r="I2749" s="360" t="s">
        <v>223</v>
      </c>
      <c r="J2749" s="360" t="s">
        <v>1129</v>
      </c>
      <c r="K2749" s="360" t="s">
        <v>290</v>
      </c>
      <c r="L2749" s="360" t="s">
        <v>218</v>
      </c>
      <c r="M2749" s="361">
        <v>77246400</v>
      </c>
    </row>
    <row r="2750" spans="1:13">
      <c r="A2750" s="360" t="s">
        <v>13129</v>
      </c>
      <c r="B2750" s="360" t="s">
        <v>2429</v>
      </c>
      <c r="C2750" s="360" t="s">
        <v>920</v>
      </c>
      <c r="D2750" s="360">
        <v>4017</v>
      </c>
      <c r="E2750" s="360" t="s">
        <v>1154</v>
      </c>
      <c r="F2750" s="360" t="s">
        <v>552</v>
      </c>
      <c r="G2750" s="360" t="s">
        <v>298</v>
      </c>
      <c r="H2750" s="360" t="s">
        <v>41</v>
      </c>
      <c r="I2750" s="360" t="s">
        <v>223</v>
      </c>
      <c r="J2750" s="360" t="s">
        <v>1129</v>
      </c>
      <c r="K2750" s="360" t="s">
        <v>291</v>
      </c>
      <c r="L2750" s="360" t="s">
        <v>218</v>
      </c>
      <c r="M2750" s="361">
        <v>66019800</v>
      </c>
    </row>
    <row r="2751" spans="1:13">
      <c r="A2751" s="360" t="s">
        <v>13130</v>
      </c>
      <c r="B2751" s="360" t="s">
        <v>2418</v>
      </c>
      <c r="C2751" s="360" t="s">
        <v>920</v>
      </c>
      <c r="D2751" s="360">
        <v>4017</v>
      </c>
      <c r="E2751" s="360" t="s">
        <v>1154</v>
      </c>
      <c r="F2751" s="360" t="s">
        <v>552</v>
      </c>
      <c r="G2751" s="360" t="s">
        <v>298</v>
      </c>
      <c r="H2751" s="360" t="s">
        <v>41</v>
      </c>
      <c r="I2751" s="360" t="s">
        <v>421</v>
      </c>
      <c r="J2751" s="360" t="s">
        <v>1134</v>
      </c>
      <c r="K2751" s="360" t="s">
        <v>1170</v>
      </c>
      <c r="L2751" s="360" t="s">
        <v>34</v>
      </c>
      <c r="M2751" s="361">
        <v>60891600</v>
      </c>
    </row>
    <row r="2752" spans="1:13">
      <c r="A2752" s="360" t="s">
        <v>13131</v>
      </c>
      <c r="B2752" s="360" t="s">
        <v>2419</v>
      </c>
      <c r="C2752" s="360" t="s">
        <v>920</v>
      </c>
      <c r="D2752" s="360">
        <v>4017</v>
      </c>
      <c r="E2752" s="360" t="s">
        <v>1154</v>
      </c>
      <c r="F2752" s="360" t="s">
        <v>552</v>
      </c>
      <c r="G2752" s="360" t="s">
        <v>298</v>
      </c>
      <c r="H2752" s="360" t="s">
        <v>41</v>
      </c>
      <c r="I2752" s="360" t="s">
        <v>421</v>
      </c>
      <c r="J2752" s="360" t="s">
        <v>1134</v>
      </c>
      <c r="K2752" s="360" t="s">
        <v>1171</v>
      </c>
      <c r="L2752" s="360" t="s">
        <v>34</v>
      </c>
      <c r="M2752" s="361">
        <v>53384100</v>
      </c>
    </row>
    <row r="2753" spans="1:13">
      <c r="A2753" s="360" t="s">
        <v>13132</v>
      </c>
      <c r="B2753" s="360" t="s">
        <v>2420</v>
      </c>
      <c r="C2753" s="360" t="s">
        <v>920</v>
      </c>
      <c r="D2753" s="360">
        <v>4017</v>
      </c>
      <c r="E2753" s="360" t="s">
        <v>1154</v>
      </c>
      <c r="F2753" s="360" t="s">
        <v>552</v>
      </c>
      <c r="G2753" s="360" t="s">
        <v>298</v>
      </c>
      <c r="H2753" s="360" t="s">
        <v>41</v>
      </c>
      <c r="I2753" s="360" t="s">
        <v>421</v>
      </c>
      <c r="J2753" s="360" t="s">
        <v>1134</v>
      </c>
      <c r="K2753" s="360" t="s">
        <v>290</v>
      </c>
      <c r="L2753" s="360" t="s">
        <v>34</v>
      </c>
      <c r="M2753" s="361">
        <v>51513000</v>
      </c>
    </row>
    <row r="2754" spans="1:13">
      <c r="A2754" s="360" t="s">
        <v>13133</v>
      </c>
      <c r="B2754" s="360" t="s">
        <v>2421</v>
      </c>
      <c r="C2754" s="360" t="s">
        <v>920</v>
      </c>
      <c r="D2754" s="360">
        <v>4017</v>
      </c>
      <c r="E2754" s="360" t="s">
        <v>1154</v>
      </c>
      <c r="F2754" s="360" t="s">
        <v>552</v>
      </c>
      <c r="G2754" s="360" t="s">
        <v>298</v>
      </c>
      <c r="H2754" s="360" t="s">
        <v>41</v>
      </c>
      <c r="I2754" s="360" t="s">
        <v>421</v>
      </c>
      <c r="J2754" s="360" t="s">
        <v>1134</v>
      </c>
      <c r="K2754" s="360" t="s">
        <v>291</v>
      </c>
      <c r="L2754" s="360" t="s">
        <v>34</v>
      </c>
      <c r="M2754" s="361">
        <v>44005500</v>
      </c>
    </row>
    <row r="2755" spans="1:13">
      <c r="A2755" s="360" t="s">
        <v>13134</v>
      </c>
      <c r="B2755" s="360" t="s">
        <v>2422</v>
      </c>
      <c r="C2755" s="360" t="s">
        <v>920</v>
      </c>
      <c r="D2755" s="360">
        <v>4017</v>
      </c>
      <c r="E2755" s="360" t="s">
        <v>1154</v>
      </c>
      <c r="F2755" s="360" t="s">
        <v>552</v>
      </c>
      <c r="G2755" s="360" t="s">
        <v>298</v>
      </c>
      <c r="H2755" s="360" t="s">
        <v>41</v>
      </c>
      <c r="I2755" s="360" t="s">
        <v>421</v>
      </c>
      <c r="J2755" s="360" t="s">
        <v>1134</v>
      </c>
      <c r="K2755" s="360" t="s">
        <v>1170</v>
      </c>
      <c r="L2755" s="360" t="s">
        <v>32</v>
      </c>
      <c r="M2755" s="361">
        <v>35112000</v>
      </c>
    </row>
    <row r="2756" spans="1:13">
      <c r="A2756" s="360" t="s">
        <v>13135</v>
      </c>
      <c r="B2756" s="360" t="s">
        <v>2423</v>
      </c>
      <c r="C2756" s="360" t="s">
        <v>920</v>
      </c>
      <c r="D2756" s="360">
        <v>4017</v>
      </c>
      <c r="E2756" s="360" t="s">
        <v>1154</v>
      </c>
      <c r="F2756" s="360" t="s">
        <v>552</v>
      </c>
      <c r="G2756" s="360" t="s">
        <v>298</v>
      </c>
      <c r="H2756" s="360" t="s">
        <v>41</v>
      </c>
      <c r="I2756" s="360" t="s">
        <v>421</v>
      </c>
      <c r="J2756" s="360" t="s">
        <v>1134</v>
      </c>
      <c r="K2756" s="360" t="s">
        <v>1171</v>
      </c>
      <c r="L2756" s="360" t="s">
        <v>32</v>
      </c>
      <c r="M2756" s="361">
        <v>30445800</v>
      </c>
    </row>
    <row r="2757" spans="1:13">
      <c r="A2757" s="360" t="s">
        <v>13136</v>
      </c>
      <c r="B2757" s="360" t="s">
        <v>2424</v>
      </c>
      <c r="C2757" s="360" t="s">
        <v>920</v>
      </c>
      <c r="D2757" s="360">
        <v>4017</v>
      </c>
      <c r="E2757" s="360" t="s">
        <v>1154</v>
      </c>
      <c r="F2757" s="360" t="s">
        <v>552</v>
      </c>
      <c r="G2757" s="360" t="s">
        <v>298</v>
      </c>
      <c r="H2757" s="360" t="s">
        <v>41</v>
      </c>
      <c r="I2757" s="360" t="s">
        <v>421</v>
      </c>
      <c r="J2757" s="360" t="s">
        <v>1134</v>
      </c>
      <c r="K2757" s="360" t="s">
        <v>290</v>
      </c>
      <c r="L2757" s="360" t="s">
        <v>32</v>
      </c>
      <c r="M2757" s="361">
        <v>30445800</v>
      </c>
    </row>
    <row r="2758" spans="1:13">
      <c r="A2758" s="360" t="s">
        <v>13137</v>
      </c>
      <c r="B2758" s="360" t="s">
        <v>2425</v>
      </c>
      <c r="C2758" s="360" t="s">
        <v>920</v>
      </c>
      <c r="D2758" s="360">
        <v>4017</v>
      </c>
      <c r="E2758" s="360" t="s">
        <v>1154</v>
      </c>
      <c r="F2758" s="360" t="s">
        <v>552</v>
      </c>
      <c r="G2758" s="360" t="s">
        <v>298</v>
      </c>
      <c r="H2758" s="360" t="s">
        <v>41</v>
      </c>
      <c r="I2758" s="360" t="s">
        <v>421</v>
      </c>
      <c r="J2758" s="360" t="s">
        <v>1134</v>
      </c>
      <c r="K2758" s="360" t="s">
        <v>291</v>
      </c>
      <c r="L2758" s="360" t="s">
        <v>32</v>
      </c>
      <c r="M2758" s="361">
        <v>25733400</v>
      </c>
    </row>
    <row r="2759" spans="1:13">
      <c r="A2759" s="360" t="s">
        <v>13138</v>
      </c>
      <c r="B2759" s="360" t="s">
        <v>2426</v>
      </c>
      <c r="C2759" s="360" t="s">
        <v>920</v>
      </c>
      <c r="D2759" s="360">
        <v>4017</v>
      </c>
      <c r="E2759" s="360" t="s">
        <v>1154</v>
      </c>
      <c r="F2759" s="360" t="s">
        <v>552</v>
      </c>
      <c r="G2759" s="360" t="s">
        <v>298</v>
      </c>
      <c r="H2759" s="360" t="s">
        <v>41</v>
      </c>
      <c r="I2759" s="360" t="s">
        <v>421</v>
      </c>
      <c r="J2759" s="360" t="s">
        <v>1134</v>
      </c>
      <c r="K2759" s="360" t="s">
        <v>1170</v>
      </c>
      <c r="L2759" s="360" t="s">
        <v>218</v>
      </c>
      <c r="M2759" s="361">
        <v>91291200</v>
      </c>
    </row>
    <row r="2760" spans="1:13">
      <c r="A2760" s="360" t="s">
        <v>13139</v>
      </c>
      <c r="B2760" s="360" t="s">
        <v>2427</v>
      </c>
      <c r="C2760" s="360" t="s">
        <v>920</v>
      </c>
      <c r="D2760" s="360">
        <v>4017</v>
      </c>
      <c r="E2760" s="360" t="s">
        <v>1154</v>
      </c>
      <c r="F2760" s="360" t="s">
        <v>552</v>
      </c>
      <c r="G2760" s="360" t="s">
        <v>298</v>
      </c>
      <c r="H2760" s="360" t="s">
        <v>41</v>
      </c>
      <c r="I2760" s="360" t="s">
        <v>421</v>
      </c>
      <c r="J2760" s="360" t="s">
        <v>1134</v>
      </c>
      <c r="K2760" s="360" t="s">
        <v>1171</v>
      </c>
      <c r="L2760" s="360" t="s">
        <v>218</v>
      </c>
      <c r="M2760" s="361">
        <v>80064600</v>
      </c>
    </row>
    <row r="2761" spans="1:13">
      <c r="A2761" s="360" t="s">
        <v>13140</v>
      </c>
      <c r="B2761" s="360" t="s">
        <v>2428</v>
      </c>
      <c r="C2761" s="360" t="s">
        <v>920</v>
      </c>
      <c r="D2761" s="360">
        <v>4017</v>
      </c>
      <c r="E2761" s="360" t="s">
        <v>1154</v>
      </c>
      <c r="F2761" s="360" t="s">
        <v>552</v>
      </c>
      <c r="G2761" s="360" t="s">
        <v>298</v>
      </c>
      <c r="H2761" s="360" t="s">
        <v>41</v>
      </c>
      <c r="I2761" s="360" t="s">
        <v>421</v>
      </c>
      <c r="J2761" s="360" t="s">
        <v>1134</v>
      </c>
      <c r="K2761" s="360" t="s">
        <v>290</v>
      </c>
      <c r="L2761" s="360" t="s">
        <v>218</v>
      </c>
      <c r="M2761" s="361">
        <v>77246400</v>
      </c>
    </row>
    <row r="2762" spans="1:13">
      <c r="A2762" s="360" t="s">
        <v>13141</v>
      </c>
      <c r="B2762" s="360" t="s">
        <v>2429</v>
      </c>
      <c r="C2762" s="360" t="s">
        <v>920</v>
      </c>
      <c r="D2762" s="360">
        <v>4017</v>
      </c>
      <c r="E2762" s="360" t="s">
        <v>1154</v>
      </c>
      <c r="F2762" s="360" t="s">
        <v>552</v>
      </c>
      <c r="G2762" s="360" t="s">
        <v>298</v>
      </c>
      <c r="H2762" s="360" t="s">
        <v>41</v>
      </c>
      <c r="I2762" s="360" t="s">
        <v>421</v>
      </c>
      <c r="J2762" s="360" t="s">
        <v>1134</v>
      </c>
      <c r="K2762" s="360" t="s">
        <v>291</v>
      </c>
      <c r="L2762" s="360" t="s">
        <v>218</v>
      </c>
      <c r="M2762" s="361">
        <v>66019800</v>
      </c>
    </row>
    <row r="2763" spans="1:13">
      <c r="A2763" s="360" t="s">
        <v>13142</v>
      </c>
      <c r="B2763" s="360" t="s">
        <v>2418</v>
      </c>
      <c r="C2763" s="360" t="s">
        <v>920</v>
      </c>
      <c r="D2763" s="360">
        <v>4017</v>
      </c>
      <c r="E2763" s="360" t="s">
        <v>1154</v>
      </c>
      <c r="F2763" s="360" t="s">
        <v>552</v>
      </c>
      <c r="G2763" s="360" t="s">
        <v>298</v>
      </c>
      <c r="H2763" s="360" t="s">
        <v>41</v>
      </c>
      <c r="I2763" s="360" t="s">
        <v>422</v>
      </c>
      <c r="J2763" s="360" t="s">
        <v>1125</v>
      </c>
      <c r="K2763" s="360" t="s">
        <v>1170</v>
      </c>
      <c r="L2763" s="360" t="s">
        <v>34</v>
      </c>
      <c r="M2763" s="361">
        <v>56179200</v>
      </c>
    </row>
    <row r="2764" spans="1:13">
      <c r="A2764" s="360" t="s">
        <v>13143</v>
      </c>
      <c r="B2764" s="360" t="s">
        <v>2419</v>
      </c>
      <c r="C2764" s="360" t="s">
        <v>920</v>
      </c>
      <c r="D2764" s="360">
        <v>4017</v>
      </c>
      <c r="E2764" s="360" t="s">
        <v>1154</v>
      </c>
      <c r="F2764" s="360" t="s">
        <v>552</v>
      </c>
      <c r="G2764" s="360" t="s">
        <v>298</v>
      </c>
      <c r="H2764" s="360" t="s">
        <v>41</v>
      </c>
      <c r="I2764" s="360" t="s">
        <v>422</v>
      </c>
      <c r="J2764" s="360" t="s">
        <v>1125</v>
      </c>
      <c r="K2764" s="360" t="s">
        <v>1171</v>
      </c>
      <c r="L2764" s="360" t="s">
        <v>34</v>
      </c>
      <c r="M2764" s="361">
        <v>48694800</v>
      </c>
    </row>
    <row r="2765" spans="1:13">
      <c r="A2765" s="360" t="s">
        <v>13144</v>
      </c>
      <c r="B2765" s="360" t="s">
        <v>2420</v>
      </c>
      <c r="C2765" s="360" t="s">
        <v>920</v>
      </c>
      <c r="D2765" s="360">
        <v>4017</v>
      </c>
      <c r="E2765" s="360" t="s">
        <v>1154</v>
      </c>
      <c r="F2765" s="360" t="s">
        <v>552</v>
      </c>
      <c r="G2765" s="360" t="s">
        <v>298</v>
      </c>
      <c r="H2765" s="360" t="s">
        <v>41</v>
      </c>
      <c r="I2765" s="360" t="s">
        <v>422</v>
      </c>
      <c r="J2765" s="360" t="s">
        <v>1125</v>
      </c>
      <c r="K2765" s="360" t="s">
        <v>290</v>
      </c>
      <c r="L2765" s="360" t="s">
        <v>34</v>
      </c>
      <c r="M2765" s="361">
        <v>49179900</v>
      </c>
    </row>
    <row r="2766" spans="1:13">
      <c r="A2766" s="360" t="s">
        <v>13145</v>
      </c>
      <c r="B2766" s="360" t="s">
        <v>2421</v>
      </c>
      <c r="C2766" s="360" t="s">
        <v>920</v>
      </c>
      <c r="D2766" s="360">
        <v>4017</v>
      </c>
      <c r="E2766" s="360" t="s">
        <v>1154</v>
      </c>
      <c r="F2766" s="360" t="s">
        <v>552</v>
      </c>
      <c r="G2766" s="360" t="s">
        <v>298</v>
      </c>
      <c r="H2766" s="360" t="s">
        <v>41</v>
      </c>
      <c r="I2766" s="360" t="s">
        <v>422</v>
      </c>
      <c r="J2766" s="360" t="s">
        <v>1125</v>
      </c>
      <c r="K2766" s="360" t="s">
        <v>291</v>
      </c>
      <c r="L2766" s="360" t="s">
        <v>34</v>
      </c>
      <c r="M2766" s="361">
        <v>41672400</v>
      </c>
    </row>
    <row r="2767" spans="1:13">
      <c r="A2767" s="360" t="s">
        <v>13146</v>
      </c>
      <c r="B2767" s="360" t="s">
        <v>2422</v>
      </c>
      <c r="C2767" s="360" t="s">
        <v>920</v>
      </c>
      <c r="D2767" s="360">
        <v>4017</v>
      </c>
      <c r="E2767" s="360" t="s">
        <v>1154</v>
      </c>
      <c r="F2767" s="360" t="s">
        <v>552</v>
      </c>
      <c r="G2767" s="360" t="s">
        <v>298</v>
      </c>
      <c r="H2767" s="360" t="s">
        <v>41</v>
      </c>
      <c r="I2767" s="360" t="s">
        <v>422</v>
      </c>
      <c r="J2767" s="360" t="s">
        <v>1125</v>
      </c>
      <c r="K2767" s="360" t="s">
        <v>1170</v>
      </c>
      <c r="L2767" s="360" t="s">
        <v>32</v>
      </c>
      <c r="M2767" s="361">
        <v>30445800</v>
      </c>
    </row>
    <row r="2768" spans="1:13">
      <c r="A2768" s="360" t="s">
        <v>13147</v>
      </c>
      <c r="B2768" s="360" t="s">
        <v>2423</v>
      </c>
      <c r="C2768" s="360" t="s">
        <v>920</v>
      </c>
      <c r="D2768" s="360">
        <v>4017</v>
      </c>
      <c r="E2768" s="360" t="s">
        <v>1154</v>
      </c>
      <c r="F2768" s="360" t="s">
        <v>552</v>
      </c>
      <c r="G2768" s="360" t="s">
        <v>298</v>
      </c>
      <c r="H2768" s="360" t="s">
        <v>41</v>
      </c>
      <c r="I2768" s="360" t="s">
        <v>422</v>
      </c>
      <c r="J2768" s="360" t="s">
        <v>1125</v>
      </c>
      <c r="K2768" s="360" t="s">
        <v>1171</v>
      </c>
      <c r="L2768" s="360" t="s">
        <v>32</v>
      </c>
      <c r="M2768" s="361">
        <v>25733400</v>
      </c>
    </row>
    <row r="2769" spans="1:13">
      <c r="A2769" s="360" t="s">
        <v>13148</v>
      </c>
      <c r="B2769" s="360" t="s">
        <v>2424</v>
      </c>
      <c r="C2769" s="360" t="s">
        <v>920</v>
      </c>
      <c r="D2769" s="360">
        <v>4017</v>
      </c>
      <c r="E2769" s="360" t="s">
        <v>1154</v>
      </c>
      <c r="F2769" s="360" t="s">
        <v>552</v>
      </c>
      <c r="G2769" s="360" t="s">
        <v>298</v>
      </c>
      <c r="H2769" s="360" t="s">
        <v>41</v>
      </c>
      <c r="I2769" s="360" t="s">
        <v>422</v>
      </c>
      <c r="J2769" s="360" t="s">
        <v>1125</v>
      </c>
      <c r="K2769" s="360" t="s">
        <v>290</v>
      </c>
      <c r="L2769" s="360" t="s">
        <v>32</v>
      </c>
      <c r="M2769" s="361">
        <v>28112700</v>
      </c>
    </row>
    <row r="2770" spans="1:13">
      <c r="A2770" s="360" t="s">
        <v>13149</v>
      </c>
      <c r="B2770" s="360" t="s">
        <v>2425</v>
      </c>
      <c r="C2770" s="360" t="s">
        <v>920</v>
      </c>
      <c r="D2770" s="360">
        <v>4017</v>
      </c>
      <c r="E2770" s="360" t="s">
        <v>1154</v>
      </c>
      <c r="F2770" s="360" t="s">
        <v>552</v>
      </c>
      <c r="G2770" s="360" t="s">
        <v>298</v>
      </c>
      <c r="H2770" s="360" t="s">
        <v>41</v>
      </c>
      <c r="I2770" s="360" t="s">
        <v>422</v>
      </c>
      <c r="J2770" s="360" t="s">
        <v>1125</v>
      </c>
      <c r="K2770" s="360" t="s">
        <v>291</v>
      </c>
      <c r="L2770" s="360" t="s">
        <v>32</v>
      </c>
      <c r="M2770" s="361">
        <v>23400300</v>
      </c>
    </row>
    <row r="2771" spans="1:13">
      <c r="A2771" s="360" t="s">
        <v>13150</v>
      </c>
      <c r="B2771" s="360" t="s">
        <v>2426</v>
      </c>
      <c r="C2771" s="360" t="s">
        <v>920</v>
      </c>
      <c r="D2771" s="360">
        <v>4017</v>
      </c>
      <c r="E2771" s="360" t="s">
        <v>1154</v>
      </c>
      <c r="F2771" s="360" t="s">
        <v>552</v>
      </c>
      <c r="G2771" s="360" t="s">
        <v>298</v>
      </c>
      <c r="H2771" s="360" t="s">
        <v>41</v>
      </c>
      <c r="I2771" s="360" t="s">
        <v>422</v>
      </c>
      <c r="J2771" s="360" t="s">
        <v>1125</v>
      </c>
      <c r="K2771" s="360" t="s">
        <v>1170</v>
      </c>
      <c r="L2771" s="360" t="s">
        <v>218</v>
      </c>
      <c r="M2771" s="361">
        <v>86625000</v>
      </c>
    </row>
    <row r="2772" spans="1:13">
      <c r="A2772" s="360" t="s">
        <v>13151</v>
      </c>
      <c r="B2772" s="360" t="s">
        <v>2427</v>
      </c>
      <c r="C2772" s="360" t="s">
        <v>920</v>
      </c>
      <c r="D2772" s="360">
        <v>4017</v>
      </c>
      <c r="E2772" s="360" t="s">
        <v>1154</v>
      </c>
      <c r="F2772" s="360" t="s">
        <v>552</v>
      </c>
      <c r="G2772" s="360" t="s">
        <v>298</v>
      </c>
      <c r="H2772" s="360" t="s">
        <v>41</v>
      </c>
      <c r="I2772" s="360" t="s">
        <v>422</v>
      </c>
      <c r="J2772" s="360" t="s">
        <v>1125</v>
      </c>
      <c r="K2772" s="360" t="s">
        <v>1171</v>
      </c>
      <c r="L2772" s="360" t="s">
        <v>218</v>
      </c>
      <c r="M2772" s="361">
        <v>75398400</v>
      </c>
    </row>
    <row r="2773" spans="1:13">
      <c r="A2773" s="360" t="s">
        <v>13152</v>
      </c>
      <c r="B2773" s="360" t="s">
        <v>2428</v>
      </c>
      <c r="C2773" s="360" t="s">
        <v>920</v>
      </c>
      <c r="D2773" s="360">
        <v>4017</v>
      </c>
      <c r="E2773" s="360" t="s">
        <v>1154</v>
      </c>
      <c r="F2773" s="360" t="s">
        <v>552</v>
      </c>
      <c r="G2773" s="360" t="s">
        <v>298</v>
      </c>
      <c r="H2773" s="360" t="s">
        <v>41</v>
      </c>
      <c r="I2773" s="360" t="s">
        <v>422</v>
      </c>
      <c r="J2773" s="360" t="s">
        <v>1125</v>
      </c>
      <c r="K2773" s="360" t="s">
        <v>290</v>
      </c>
      <c r="L2773" s="360" t="s">
        <v>218</v>
      </c>
      <c r="M2773" s="361">
        <v>74913300</v>
      </c>
    </row>
    <row r="2774" spans="1:13">
      <c r="A2774" s="360" t="s">
        <v>13153</v>
      </c>
      <c r="B2774" s="360" t="s">
        <v>2429</v>
      </c>
      <c r="C2774" s="360" t="s">
        <v>920</v>
      </c>
      <c r="D2774" s="360">
        <v>4017</v>
      </c>
      <c r="E2774" s="360" t="s">
        <v>1154</v>
      </c>
      <c r="F2774" s="360" t="s">
        <v>552</v>
      </c>
      <c r="G2774" s="360" t="s">
        <v>298</v>
      </c>
      <c r="H2774" s="360" t="s">
        <v>41</v>
      </c>
      <c r="I2774" s="360" t="s">
        <v>422</v>
      </c>
      <c r="J2774" s="360" t="s">
        <v>1125</v>
      </c>
      <c r="K2774" s="360" t="s">
        <v>291</v>
      </c>
      <c r="L2774" s="360" t="s">
        <v>218</v>
      </c>
      <c r="M2774" s="361">
        <v>63686700</v>
      </c>
    </row>
    <row r="2775" spans="1:13">
      <c r="A2775" s="360" t="s">
        <v>13154</v>
      </c>
      <c r="B2775" s="360" t="s">
        <v>2418</v>
      </c>
      <c r="C2775" s="360" t="s">
        <v>920</v>
      </c>
      <c r="D2775" s="360">
        <v>4017</v>
      </c>
      <c r="E2775" s="360" t="s">
        <v>1154</v>
      </c>
      <c r="F2775" s="360" t="s">
        <v>552</v>
      </c>
      <c r="G2775" s="360" t="s">
        <v>298</v>
      </c>
      <c r="H2775" s="360" t="s">
        <v>41</v>
      </c>
      <c r="I2775" s="360" t="s">
        <v>423</v>
      </c>
      <c r="J2775" s="360" t="s">
        <v>1126</v>
      </c>
      <c r="K2775" s="360" t="s">
        <v>1170</v>
      </c>
      <c r="L2775" s="360" t="s">
        <v>34</v>
      </c>
      <c r="M2775" s="361">
        <v>56179200</v>
      </c>
    </row>
    <row r="2776" spans="1:13">
      <c r="A2776" s="360" t="s">
        <v>13155</v>
      </c>
      <c r="B2776" s="360" t="s">
        <v>2419</v>
      </c>
      <c r="C2776" s="360" t="s">
        <v>920</v>
      </c>
      <c r="D2776" s="360">
        <v>4017</v>
      </c>
      <c r="E2776" s="360" t="s">
        <v>1154</v>
      </c>
      <c r="F2776" s="360" t="s">
        <v>552</v>
      </c>
      <c r="G2776" s="360" t="s">
        <v>298</v>
      </c>
      <c r="H2776" s="360" t="s">
        <v>41</v>
      </c>
      <c r="I2776" s="360" t="s">
        <v>423</v>
      </c>
      <c r="J2776" s="360" t="s">
        <v>1126</v>
      </c>
      <c r="K2776" s="360" t="s">
        <v>1171</v>
      </c>
      <c r="L2776" s="360" t="s">
        <v>34</v>
      </c>
      <c r="M2776" s="361">
        <v>48694800</v>
      </c>
    </row>
    <row r="2777" spans="1:13">
      <c r="A2777" s="360" t="s">
        <v>13156</v>
      </c>
      <c r="B2777" s="360" t="s">
        <v>2420</v>
      </c>
      <c r="C2777" s="360" t="s">
        <v>920</v>
      </c>
      <c r="D2777" s="360">
        <v>4017</v>
      </c>
      <c r="E2777" s="360" t="s">
        <v>1154</v>
      </c>
      <c r="F2777" s="360" t="s">
        <v>552</v>
      </c>
      <c r="G2777" s="360" t="s">
        <v>298</v>
      </c>
      <c r="H2777" s="360" t="s">
        <v>41</v>
      </c>
      <c r="I2777" s="360" t="s">
        <v>423</v>
      </c>
      <c r="J2777" s="360" t="s">
        <v>1126</v>
      </c>
      <c r="K2777" s="360" t="s">
        <v>290</v>
      </c>
      <c r="L2777" s="360" t="s">
        <v>34</v>
      </c>
      <c r="M2777" s="361">
        <v>49179900</v>
      </c>
    </row>
    <row r="2778" spans="1:13">
      <c r="A2778" s="360" t="s">
        <v>13157</v>
      </c>
      <c r="B2778" s="360" t="s">
        <v>2421</v>
      </c>
      <c r="C2778" s="360" t="s">
        <v>920</v>
      </c>
      <c r="D2778" s="360">
        <v>4017</v>
      </c>
      <c r="E2778" s="360" t="s">
        <v>1154</v>
      </c>
      <c r="F2778" s="360" t="s">
        <v>552</v>
      </c>
      <c r="G2778" s="360" t="s">
        <v>298</v>
      </c>
      <c r="H2778" s="360" t="s">
        <v>41</v>
      </c>
      <c r="I2778" s="360" t="s">
        <v>423</v>
      </c>
      <c r="J2778" s="360" t="s">
        <v>1126</v>
      </c>
      <c r="K2778" s="360" t="s">
        <v>291</v>
      </c>
      <c r="L2778" s="360" t="s">
        <v>34</v>
      </c>
      <c r="M2778" s="361">
        <v>41672400</v>
      </c>
    </row>
    <row r="2779" spans="1:13">
      <c r="A2779" s="360" t="s">
        <v>13158</v>
      </c>
      <c r="B2779" s="360" t="s">
        <v>2422</v>
      </c>
      <c r="C2779" s="360" t="s">
        <v>920</v>
      </c>
      <c r="D2779" s="360">
        <v>4017</v>
      </c>
      <c r="E2779" s="360" t="s">
        <v>1154</v>
      </c>
      <c r="F2779" s="360" t="s">
        <v>552</v>
      </c>
      <c r="G2779" s="360" t="s">
        <v>298</v>
      </c>
      <c r="H2779" s="360" t="s">
        <v>41</v>
      </c>
      <c r="I2779" s="360" t="s">
        <v>423</v>
      </c>
      <c r="J2779" s="360" t="s">
        <v>1126</v>
      </c>
      <c r="K2779" s="360" t="s">
        <v>1170</v>
      </c>
      <c r="L2779" s="360" t="s">
        <v>32</v>
      </c>
      <c r="M2779" s="361">
        <v>30445800</v>
      </c>
    </row>
    <row r="2780" spans="1:13">
      <c r="A2780" s="360" t="s">
        <v>13159</v>
      </c>
      <c r="B2780" s="360" t="s">
        <v>2423</v>
      </c>
      <c r="C2780" s="360" t="s">
        <v>920</v>
      </c>
      <c r="D2780" s="360">
        <v>4017</v>
      </c>
      <c r="E2780" s="360" t="s">
        <v>1154</v>
      </c>
      <c r="F2780" s="360" t="s">
        <v>552</v>
      </c>
      <c r="G2780" s="360" t="s">
        <v>298</v>
      </c>
      <c r="H2780" s="360" t="s">
        <v>41</v>
      </c>
      <c r="I2780" s="360" t="s">
        <v>423</v>
      </c>
      <c r="J2780" s="360" t="s">
        <v>1126</v>
      </c>
      <c r="K2780" s="360" t="s">
        <v>1171</v>
      </c>
      <c r="L2780" s="360" t="s">
        <v>32</v>
      </c>
      <c r="M2780" s="361">
        <v>25733400</v>
      </c>
    </row>
    <row r="2781" spans="1:13">
      <c r="A2781" s="360" t="s">
        <v>13160</v>
      </c>
      <c r="B2781" s="360" t="s">
        <v>2424</v>
      </c>
      <c r="C2781" s="360" t="s">
        <v>920</v>
      </c>
      <c r="D2781" s="360">
        <v>4017</v>
      </c>
      <c r="E2781" s="360" t="s">
        <v>1154</v>
      </c>
      <c r="F2781" s="360" t="s">
        <v>552</v>
      </c>
      <c r="G2781" s="360" t="s">
        <v>298</v>
      </c>
      <c r="H2781" s="360" t="s">
        <v>41</v>
      </c>
      <c r="I2781" s="360" t="s">
        <v>423</v>
      </c>
      <c r="J2781" s="360" t="s">
        <v>1126</v>
      </c>
      <c r="K2781" s="360" t="s">
        <v>290</v>
      </c>
      <c r="L2781" s="360" t="s">
        <v>32</v>
      </c>
      <c r="M2781" s="361">
        <v>28112700</v>
      </c>
    </row>
    <row r="2782" spans="1:13">
      <c r="A2782" s="360" t="s">
        <v>13161</v>
      </c>
      <c r="B2782" s="360" t="s">
        <v>2425</v>
      </c>
      <c r="C2782" s="360" t="s">
        <v>920</v>
      </c>
      <c r="D2782" s="360">
        <v>4017</v>
      </c>
      <c r="E2782" s="360" t="s">
        <v>1154</v>
      </c>
      <c r="F2782" s="360" t="s">
        <v>552</v>
      </c>
      <c r="G2782" s="360" t="s">
        <v>298</v>
      </c>
      <c r="H2782" s="360" t="s">
        <v>41</v>
      </c>
      <c r="I2782" s="360" t="s">
        <v>423</v>
      </c>
      <c r="J2782" s="360" t="s">
        <v>1126</v>
      </c>
      <c r="K2782" s="360" t="s">
        <v>291</v>
      </c>
      <c r="L2782" s="360" t="s">
        <v>32</v>
      </c>
      <c r="M2782" s="361">
        <v>23400300</v>
      </c>
    </row>
    <row r="2783" spans="1:13">
      <c r="A2783" s="360" t="s">
        <v>13162</v>
      </c>
      <c r="B2783" s="360" t="s">
        <v>2426</v>
      </c>
      <c r="C2783" s="360" t="s">
        <v>920</v>
      </c>
      <c r="D2783" s="360">
        <v>4017</v>
      </c>
      <c r="E2783" s="360" t="s">
        <v>1154</v>
      </c>
      <c r="F2783" s="360" t="s">
        <v>552</v>
      </c>
      <c r="G2783" s="360" t="s">
        <v>298</v>
      </c>
      <c r="H2783" s="360" t="s">
        <v>41</v>
      </c>
      <c r="I2783" s="360" t="s">
        <v>423</v>
      </c>
      <c r="J2783" s="360" t="s">
        <v>1126</v>
      </c>
      <c r="K2783" s="360" t="s">
        <v>1170</v>
      </c>
      <c r="L2783" s="360" t="s">
        <v>218</v>
      </c>
      <c r="M2783" s="361">
        <v>86625000</v>
      </c>
    </row>
    <row r="2784" spans="1:13">
      <c r="A2784" s="360" t="s">
        <v>13163</v>
      </c>
      <c r="B2784" s="360" t="s">
        <v>2427</v>
      </c>
      <c r="C2784" s="360" t="s">
        <v>920</v>
      </c>
      <c r="D2784" s="360">
        <v>4017</v>
      </c>
      <c r="E2784" s="360" t="s">
        <v>1154</v>
      </c>
      <c r="F2784" s="360" t="s">
        <v>552</v>
      </c>
      <c r="G2784" s="360" t="s">
        <v>298</v>
      </c>
      <c r="H2784" s="360" t="s">
        <v>41</v>
      </c>
      <c r="I2784" s="360" t="s">
        <v>423</v>
      </c>
      <c r="J2784" s="360" t="s">
        <v>1126</v>
      </c>
      <c r="K2784" s="360" t="s">
        <v>1171</v>
      </c>
      <c r="L2784" s="360" t="s">
        <v>218</v>
      </c>
      <c r="M2784" s="361">
        <v>75398400</v>
      </c>
    </row>
    <row r="2785" spans="1:13">
      <c r="A2785" s="360" t="s">
        <v>13164</v>
      </c>
      <c r="B2785" s="360" t="s">
        <v>2428</v>
      </c>
      <c r="C2785" s="360" t="s">
        <v>920</v>
      </c>
      <c r="D2785" s="360">
        <v>4017</v>
      </c>
      <c r="E2785" s="360" t="s">
        <v>1154</v>
      </c>
      <c r="F2785" s="360" t="s">
        <v>552</v>
      </c>
      <c r="G2785" s="360" t="s">
        <v>298</v>
      </c>
      <c r="H2785" s="360" t="s">
        <v>41</v>
      </c>
      <c r="I2785" s="360" t="s">
        <v>423</v>
      </c>
      <c r="J2785" s="360" t="s">
        <v>1126</v>
      </c>
      <c r="K2785" s="360" t="s">
        <v>290</v>
      </c>
      <c r="L2785" s="360" t="s">
        <v>218</v>
      </c>
      <c r="M2785" s="361">
        <v>74913300</v>
      </c>
    </row>
    <row r="2786" spans="1:13">
      <c r="A2786" s="360" t="s">
        <v>13165</v>
      </c>
      <c r="B2786" s="360" t="s">
        <v>2429</v>
      </c>
      <c r="C2786" s="360" t="s">
        <v>920</v>
      </c>
      <c r="D2786" s="360">
        <v>4017</v>
      </c>
      <c r="E2786" s="360" t="s">
        <v>1154</v>
      </c>
      <c r="F2786" s="360" t="s">
        <v>552</v>
      </c>
      <c r="G2786" s="360" t="s">
        <v>298</v>
      </c>
      <c r="H2786" s="360" t="s">
        <v>41</v>
      </c>
      <c r="I2786" s="360" t="s">
        <v>423</v>
      </c>
      <c r="J2786" s="360" t="s">
        <v>1126</v>
      </c>
      <c r="K2786" s="360" t="s">
        <v>291</v>
      </c>
      <c r="L2786" s="360" t="s">
        <v>218</v>
      </c>
      <c r="M2786" s="361">
        <v>63686700</v>
      </c>
    </row>
    <row r="2787" spans="1:13">
      <c r="A2787" s="360" t="s">
        <v>13166</v>
      </c>
      <c r="B2787" s="360" t="s">
        <v>2418</v>
      </c>
      <c r="C2787" s="360" t="s">
        <v>920</v>
      </c>
      <c r="D2787" s="360">
        <v>4017</v>
      </c>
      <c r="E2787" s="360" t="s">
        <v>1154</v>
      </c>
      <c r="F2787" s="360" t="s">
        <v>552</v>
      </c>
      <c r="G2787" s="360" t="s">
        <v>298</v>
      </c>
      <c r="H2787" s="360" t="s">
        <v>41</v>
      </c>
      <c r="I2787" s="360" t="s">
        <v>424</v>
      </c>
      <c r="J2787" s="360" t="s">
        <v>1127</v>
      </c>
      <c r="K2787" s="360" t="s">
        <v>1170</v>
      </c>
      <c r="L2787" s="360" t="s">
        <v>34</v>
      </c>
      <c r="M2787" s="361">
        <v>56179200</v>
      </c>
    </row>
    <row r="2788" spans="1:13">
      <c r="A2788" s="360" t="s">
        <v>13167</v>
      </c>
      <c r="B2788" s="360" t="s">
        <v>2419</v>
      </c>
      <c r="C2788" s="360" t="s">
        <v>920</v>
      </c>
      <c r="D2788" s="360">
        <v>4017</v>
      </c>
      <c r="E2788" s="360" t="s">
        <v>1154</v>
      </c>
      <c r="F2788" s="360" t="s">
        <v>552</v>
      </c>
      <c r="G2788" s="360" t="s">
        <v>298</v>
      </c>
      <c r="H2788" s="360" t="s">
        <v>41</v>
      </c>
      <c r="I2788" s="360" t="s">
        <v>424</v>
      </c>
      <c r="J2788" s="360" t="s">
        <v>1127</v>
      </c>
      <c r="K2788" s="360" t="s">
        <v>1171</v>
      </c>
      <c r="L2788" s="360" t="s">
        <v>34</v>
      </c>
      <c r="M2788" s="361">
        <v>48694800</v>
      </c>
    </row>
    <row r="2789" spans="1:13">
      <c r="A2789" s="360" t="s">
        <v>13168</v>
      </c>
      <c r="B2789" s="360" t="s">
        <v>2420</v>
      </c>
      <c r="C2789" s="360" t="s">
        <v>920</v>
      </c>
      <c r="D2789" s="360">
        <v>4017</v>
      </c>
      <c r="E2789" s="360" t="s">
        <v>1154</v>
      </c>
      <c r="F2789" s="360" t="s">
        <v>552</v>
      </c>
      <c r="G2789" s="360" t="s">
        <v>298</v>
      </c>
      <c r="H2789" s="360" t="s">
        <v>41</v>
      </c>
      <c r="I2789" s="360" t="s">
        <v>424</v>
      </c>
      <c r="J2789" s="360" t="s">
        <v>1127</v>
      </c>
      <c r="K2789" s="360" t="s">
        <v>290</v>
      </c>
      <c r="L2789" s="360" t="s">
        <v>34</v>
      </c>
      <c r="M2789" s="361">
        <v>49179900</v>
      </c>
    </row>
    <row r="2790" spans="1:13">
      <c r="A2790" s="360" t="s">
        <v>13169</v>
      </c>
      <c r="B2790" s="360" t="s">
        <v>2421</v>
      </c>
      <c r="C2790" s="360" t="s">
        <v>920</v>
      </c>
      <c r="D2790" s="360">
        <v>4017</v>
      </c>
      <c r="E2790" s="360" t="s">
        <v>1154</v>
      </c>
      <c r="F2790" s="360" t="s">
        <v>552</v>
      </c>
      <c r="G2790" s="360" t="s">
        <v>298</v>
      </c>
      <c r="H2790" s="360" t="s">
        <v>41</v>
      </c>
      <c r="I2790" s="360" t="s">
        <v>424</v>
      </c>
      <c r="J2790" s="360" t="s">
        <v>1127</v>
      </c>
      <c r="K2790" s="360" t="s">
        <v>291</v>
      </c>
      <c r="L2790" s="360" t="s">
        <v>34</v>
      </c>
      <c r="M2790" s="361">
        <v>41672400</v>
      </c>
    </row>
    <row r="2791" spans="1:13">
      <c r="A2791" s="360" t="s">
        <v>13170</v>
      </c>
      <c r="B2791" s="360" t="s">
        <v>2422</v>
      </c>
      <c r="C2791" s="360" t="s">
        <v>920</v>
      </c>
      <c r="D2791" s="360">
        <v>4017</v>
      </c>
      <c r="E2791" s="360" t="s">
        <v>1154</v>
      </c>
      <c r="F2791" s="360" t="s">
        <v>552</v>
      </c>
      <c r="G2791" s="360" t="s">
        <v>298</v>
      </c>
      <c r="H2791" s="360" t="s">
        <v>41</v>
      </c>
      <c r="I2791" s="360" t="s">
        <v>424</v>
      </c>
      <c r="J2791" s="360" t="s">
        <v>1127</v>
      </c>
      <c r="K2791" s="360" t="s">
        <v>1170</v>
      </c>
      <c r="L2791" s="360" t="s">
        <v>32</v>
      </c>
      <c r="M2791" s="361">
        <v>30445800</v>
      </c>
    </row>
    <row r="2792" spans="1:13">
      <c r="A2792" s="360" t="s">
        <v>13171</v>
      </c>
      <c r="B2792" s="360" t="s">
        <v>2423</v>
      </c>
      <c r="C2792" s="360" t="s">
        <v>920</v>
      </c>
      <c r="D2792" s="360">
        <v>4017</v>
      </c>
      <c r="E2792" s="360" t="s">
        <v>1154</v>
      </c>
      <c r="F2792" s="360" t="s">
        <v>552</v>
      </c>
      <c r="G2792" s="360" t="s">
        <v>298</v>
      </c>
      <c r="H2792" s="360" t="s">
        <v>41</v>
      </c>
      <c r="I2792" s="360" t="s">
        <v>424</v>
      </c>
      <c r="J2792" s="360" t="s">
        <v>1127</v>
      </c>
      <c r="K2792" s="360" t="s">
        <v>1171</v>
      </c>
      <c r="L2792" s="360" t="s">
        <v>32</v>
      </c>
      <c r="M2792" s="361">
        <v>25733400</v>
      </c>
    </row>
    <row r="2793" spans="1:13">
      <c r="A2793" s="360" t="s">
        <v>13172</v>
      </c>
      <c r="B2793" s="360" t="s">
        <v>2424</v>
      </c>
      <c r="C2793" s="360" t="s">
        <v>920</v>
      </c>
      <c r="D2793" s="360">
        <v>4017</v>
      </c>
      <c r="E2793" s="360" t="s">
        <v>1154</v>
      </c>
      <c r="F2793" s="360" t="s">
        <v>552</v>
      </c>
      <c r="G2793" s="360" t="s">
        <v>298</v>
      </c>
      <c r="H2793" s="360" t="s">
        <v>41</v>
      </c>
      <c r="I2793" s="360" t="s">
        <v>424</v>
      </c>
      <c r="J2793" s="360" t="s">
        <v>1127</v>
      </c>
      <c r="K2793" s="360" t="s">
        <v>290</v>
      </c>
      <c r="L2793" s="360" t="s">
        <v>32</v>
      </c>
      <c r="M2793" s="361">
        <v>28112700</v>
      </c>
    </row>
    <row r="2794" spans="1:13">
      <c r="A2794" s="360" t="s">
        <v>13173</v>
      </c>
      <c r="B2794" s="360" t="s">
        <v>2425</v>
      </c>
      <c r="C2794" s="360" t="s">
        <v>920</v>
      </c>
      <c r="D2794" s="360">
        <v>4017</v>
      </c>
      <c r="E2794" s="360" t="s">
        <v>1154</v>
      </c>
      <c r="F2794" s="360" t="s">
        <v>552</v>
      </c>
      <c r="G2794" s="360" t="s">
        <v>298</v>
      </c>
      <c r="H2794" s="360" t="s">
        <v>41</v>
      </c>
      <c r="I2794" s="360" t="s">
        <v>424</v>
      </c>
      <c r="J2794" s="360" t="s">
        <v>1127</v>
      </c>
      <c r="K2794" s="360" t="s">
        <v>291</v>
      </c>
      <c r="L2794" s="360" t="s">
        <v>32</v>
      </c>
      <c r="M2794" s="361">
        <v>23400300</v>
      </c>
    </row>
    <row r="2795" spans="1:13">
      <c r="A2795" s="360" t="s">
        <v>13174</v>
      </c>
      <c r="B2795" s="360" t="s">
        <v>2426</v>
      </c>
      <c r="C2795" s="360" t="s">
        <v>920</v>
      </c>
      <c r="D2795" s="360">
        <v>4017</v>
      </c>
      <c r="E2795" s="360" t="s">
        <v>1154</v>
      </c>
      <c r="F2795" s="360" t="s">
        <v>552</v>
      </c>
      <c r="G2795" s="360" t="s">
        <v>298</v>
      </c>
      <c r="H2795" s="360" t="s">
        <v>41</v>
      </c>
      <c r="I2795" s="360" t="s">
        <v>424</v>
      </c>
      <c r="J2795" s="360" t="s">
        <v>1127</v>
      </c>
      <c r="K2795" s="360" t="s">
        <v>1170</v>
      </c>
      <c r="L2795" s="360" t="s">
        <v>218</v>
      </c>
      <c r="M2795" s="361">
        <v>86625000</v>
      </c>
    </row>
    <row r="2796" spans="1:13">
      <c r="A2796" s="360" t="s">
        <v>13175</v>
      </c>
      <c r="B2796" s="360" t="s">
        <v>2427</v>
      </c>
      <c r="C2796" s="360" t="s">
        <v>920</v>
      </c>
      <c r="D2796" s="360">
        <v>4017</v>
      </c>
      <c r="E2796" s="360" t="s">
        <v>1154</v>
      </c>
      <c r="F2796" s="360" t="s">
        <v>552</v>
      </c>
      <c r="G2796" s="360" t="s">
        <v>298</v>
      </c>
      <c r="H2796" s="360" t="s">
        <v>41</v>
      </c>
      <c r="I2796" s="360" t="s">
        <v>424</v>
      </c>
      <c r="J2796" s="360" t="s">
        <v>1127</v>
      </c>
      <c r="K2796" s="360" t="s">
        <v>1171</v>
      </c>
      <c r="L2796" s="360" t="s">
        <v>218</v>
      </c>
      <c r="M2796" s="361">
        <v>75398400</v>
      </c>
    </row>
    <row r="2797" spans="1:13">
      <c r="A2797" s="360" t="s">
        <v>13176</v>
      </c>
      <c r="B2797" s="360" t="s">
        <v>2428</v>
      </c>
      <c r="C2797" s="360" t="s">
        <v>920</v>
      </c>
      <c r="D2797" s="360">
        <v>4017</v>
      </c>
      <c r="E2797" s="360" t="s">
        <v>1154</v>
      </c>
      <c r="F2797" s="360" t="s">
        <v>552</v>
      </c>
      <c r="G2797" s="360" t="s">
        <v>298</v>
      </c>
      <c r="H2797" s="360" t="s">
        <v>41</v>
      </c>
      <c r="I2797" s="360" t="s">
        <v>424</v>
      </c>
      <c r="J2797" s="360" t="s">
        <v>1127</v>
      </c>
      <c r="K2797" s="360" t="s">
        <v>290</v>
      </c>
      <c r="L2797" s="360" t="s">
        <v>218</v>
      </c>
      <c r="M2797" s="361">
        <v>74913300</v>
      </c>
    </row>
    <row r="2798" spans="1:13">
      <c r="A2798" s="360" t="s">
        <v>13177</v>
      </c>
      <c r="B2798" s="360" t="s">
        <v>2429</v>
      </c>
      <c r="C2798" s="360" t="s">
        <v>920</v>
      </c>
      <c r="D2798" s="360">
        <v>4017</v>
      </c>
      <c r="E2798" s="360" t="s">
        <v>1154</v>
      </c>
      <c r="F2798" s="360" t="s">
        <v>552</v>
      </c>
      <c r="G2798" s="360" t="s">
        <v>298</v>
      </c>
      <c r="H2798" s="360" t="s">
        <v>41</v>
      </c>
      <c r="I2798" s="360" t="s">
        <v>424</v>
      </c>
      <c r="J2798" s="360" t="s">
        <v>1127</v>
      </c>
      <c r="K2798" s="360" t="s">
        <v>291</v>
      </c>
      <c r="L2798" s="360" t="s">
        <v>218</v>
      </c>
      <c r="M2798" s="361">
        <v>63686700</v>
      </c>
    </row>
    <row r="2799" spans="1:13">
      <c r="A2799" s="360" t="s">
        <v>13178</v>
      </c>
      <c r="B2799" s="360" t="s">
        <v>2418</v>
      </c>
      <c r="C2799" s="360" t="s">
        <v>920</v>
      </c>
      <c r="D2799" s="360">
        <v>4017</v>
      </c>
      <c r="E2799" s="360" t="s">
        <v>1154</v>
      </c>
      <c r="F2799" s="360" t="s">
        <v>552</v>
      </c>
      <c r="G2799" s="360" t="s">
        <v>298</v>
      </c>
      <c r="H2799" s="360" t="s">
        <v>41</v>
      </c>
      <c r="I2799" s="360" t="s">
        <v>425</v>
      </c>
      <c r="J2799" s="360" t="s">
        <v>1128</v>
      </c>
      <c r="K2799" s="360" t="s">
        <v>1170</v>
      </c>
      <c r="L2799" s="360" t="s">
        <v>34</v>
      </c>
      <c r="M2799" s="361">
        <v>56179200</v>
      </c>
    </row>
    <row r="2800" spans="1:13">
      <c r="A2800" s="360" t="s">
        <v>13179</v>
      </c>
      <c r="B2800" s="360" t="s">
        <v>2419</v>
      </c>
      <c r="C2800" s="360" t="s">
        <v>920</v>
      </c>
      <c r="D2800" s="360">
        <v>4017</v>
      </c>
      <c r="E2800" s="360" t="s">
        <v>1154</v>
      </c>
      <c r="F2800" s="360" t="s">
        <v>552</v>
      </c>
      <c r="G2800" s="360" t="s">
        <v>298</v>
      </c>
      <c r="H2800" s="360" t="s">
        <v>41</v>
      </c>
      <c r="I2800" s="360" t="s">
        <v>425</v>
      </c>
      <c r="J2800" s="360" t="s">
        <v>1128</v>
      </c>
      <c r="K2800" s="360" t="s">
        <v>1171</v>
      </c>
      <c r="L2800" s="360" t="s">
        <v>34</v>
      </c>
      <c r="M2800" s="361">
        <v>48694800</v>
      </c>
    </row>
    <row r="2801" spans="1:13">
      <c r="A2801" s="360" t="s">
        <v>13180</v>
      </c>
      <c r="B2801" s="360" t="s">
        <v>2420</v>
      </c>
      <c r="C2801" s="360" t="s">
        <v>920</v>
      </c>
      <c r="D2801" s="360">
        <v>4017</v>
      </c>
      <c r="E2801" s="360" t="s">
        <v>1154</v>
      </c>
      <c r="F2801" s="360" t="s">
        <v>552</v>
      </c>
      <c r="G2801" s="360" t="s">
        <v>298</v>
      </c>
      <c r="H2801" s="360" t="s">
        <v>41</v>
      </c>
      <c r="I2801" s="360" t="s">
        <v>425</v>
      </c>
      <c r="J2801" s="360" t="s">
        <v>1128</v>
      </c>
      <c r="K2801" s="360" t="s">
        <v>290</v>
      </c>
      <c r="L2801" s="360" t="s">
        <v>34</v>
      </c>
      <c r="M2801" s="361">
        <v>49179900</v>
      </c>
    </row>
    <row r="2802" spans="1:13">
      <c r="A2802" s="360" t="s">
        <v>13181</v>
      </c>
      <c r="B2802" s="360" t="s">
        <v>2421</v>
      </c>
      <c r="C2802" s="360" t="s">
        <v>920</v>
      </c>
      <c r="D2802" s="360">
        <v>4017</v>
      </c>
      <c r="E2802" s="360" t="s">
        <v>1154</v>
      </c>
      <c r="F2802" s="360" t="s">
        <v>552</v>
      </c>
      <c r="G2802" s="360" t="s">
        <v>298</v>
      </c>
      <c r="H2802" s="360" t="s">
        <v>41</v>
      </c>
      <c r="I2802" s="360" t="s">
        <v>425</v>
      </c>
      <c r="J2802" s="360" t="s">
        <v>1128</v>
      </c>
      <c r="K2802" s="360" t="s">
        <v>291</v>
      </c>
      <c r="L2802" s="360" t="s">
        <v>34</v>
      </c>
      <c r="M2802" s="361">
        <v>41672400</v>
      </c>
    </row>
    <row r="2803" spans="1:13">
      <c r="A2803" s="360" t="s">
        <v>13182</v>
      </c>
      <c r="B2803" s="360" t="s">
        <v>2422</v>
      </c>
      <c r="C2803" s="360" t="s">
        <v>920</v>
      </c>
      <c r="D2803" s="360">
        <v>4017</v>
      </c>
      <c r="E2803" s="360" t="s">
        <v>1154</v>
      </c>
      <c r="F2803" s="360" t="s">
        <v>552</v>
      </c>
      <c r="G2803" s="360" t="s">
        <v>298</v>
      </c>
      <c r="H2803" s="360" t="s">
        <v>41</v>
      </c>
      <c r="I2803" s="360" t="s">
        <v>425</v>
      </c>
      <c r="J2803" s="360" t="s">
        <v>1128</v>
      </c>
      <c r="K2803" s="360" t="s">
        <v>1170</v>
      </c>
      <c r="L2803" s="360" t="s">
        <v>32</v>
      </c>
      <c r="M2803" s="361">
        <v>30445800</v>
      </c>
    </row>
    <row r="2804" spans="1:13">
      <c r="A2804" s="360" t="s">
        <v>13183</v>
      </c>
      <c r="B2804" s="360" t="s">
        <v>2423</v>
      </c>
      <c r="C2804" s="360" t="s">
        <v>920</v>
      </c>
      <c r="D2804" s="360">
        <v>4017</v>
      </c>
      <c r="E2804" s="360" t="s">
        <v>1154</v>
      </c>
      <c r="F2804" s="360" t="s">
        <v>552</v>
      </c>
      <c r="G2804" s="360" t="s">
        <v>298</v>
      </c>
      <c r="H2804" s="360" t="s">
        <v>41</v>
      </c>
      <c r="I2804" s="360" t="s">
        <v>425</v>
      </c>
      <c r="J2804" s="360" t="s">
        <v>1128</v>
      </c>
      <c r="K2804" s="360" t="s">
        <v>1171</v>
      </c>
      <c r="L2804" s="360" t="s">
        <v>32</v>
      </c>
      <c r="M2804" s="361">
        <v>25733400</v>
      </c>
    </row>
    <row r="2805" spans="1:13">
      <c r="A2805" s="360" t="s">
        <v>13184</v>
      </c>
      <c r="B2805" s="360" t="s">
        <v>2424</v>
      </c>
      <c r="C2805" s="360" t="s">
        <v>920</v>
      </c>
      <c r="D2805" s="360">
        <v>4017</v>
      </c>
      <c r="E2805" s="360" t="s">
        <v>1154</v>
      </c>
      <c r="F2805" s="360" t="s">
        <v>552</v>
      </c>
      <c r="G2805" s="360" t="s">
        <v>298</v>
      </c>
      <c r="H2805" s="360" t="s">
        <v>41</v>
      </c>
      <c r="I2805" s="360" t="s">
        <v>425</v>
      </c>
      <c r="J2805" s="360" t="s">
        <v>1128</v>
      </c>
      <c r="K2805" s="360" t="s">
        <v>290</v>
      </c>
      <c r="L2805" s="360" t="s">
        <v>32</v>
      </c>
      <c r="M2805" s="361">
        <v>28112700</v>
      </c>
    </row>
    <row r="2806" spans="1:13">
      <c r="A2806" s="360" t="s">
        <v>13185</v>
      </c>
      <c r="B2806" s="360" t="s">
        <v>2425</v>
      </c>
      <c r="C2806" s="360" t="s">
        <v>920</v>
      </c>
      <c r="D2806" s="360">
        <v>4017</v>
      </c>
      <c r="E2806" s="360" t="s">
        <v>1154</v>
      </c>
      <c r="F2806" s="360" t="s">
        <v>552</v>
      </c>
      <c r="G2806" s="360" t="s">
        <v>298</v>
      </c>
      <c r="H2806" s="360" t="s">
        <v>41</v>
      </c>
      <c r="I2806" s="360" t="s">
        <v>425</v>
      </c>
      <c r="J2806" s="360" t="s">
        <v>1128</v>
      </c>
      <c r="K2806" s="360" t="s">
        <v>291</v>
      </c>
      <c r="L2806" s="360" t="s">
        <v>32</v>
      </c>
      <c r="M2806" s="361">
        <v>23400300</v>
      </c>
    </row>
    <row r="2807" spans="1:13">
      <c r="A2807" s="360" t="s">
        <v>13186</v>
      </c>
      <c r="B2807" s="360" t="s">
        <v>2426</v>
      </c>
      <c r="C2807" s="360" t="s">
        <v>920</v>
      </c>
      <c r="D2807" s="360">
        <v>4017</v>
      </c>
      <c r="E2807" s="360" t="s">
        <v>1154</v>
      </c>
      <c r="F2807" s="360" t="s">
        <v>552</v>
      </c>
      <c r="G2807" s="360" t="s">
        <v>298</v>
      </c>
      <c r="H2807" s="360" t="s">
        <v>41</v>
      </c>
      <c r="I2807" s="360" t="s">
        <v>425</v>
      </c>
      <c r="J2807" s="360" t="s">
        <v>1128</v>
      </c>
      <c r="K2807" s="360" t="s">
        <v>1170</v>
      </c>
      <c r="L2807" s="360" t="s">
        <v>218</v>
      </c>
      <c r="M2807" s="361">
        <v>86625000</v>
      </c>
    </row>
    <row r="2808" spans="1:13">
      <c r="A2808" s="360" t="s">
        <v>13187</v>
      </c>
      <c r="B2808" s="360" t="s">
        <v>2427</v>
      </c>
      <c r="C2808" s="360" t="s">
        <v>920</v>
      </c>
      <c r="D2808" s="360">
        <v>4017</v>
      </c>
      <c r="E2808" s="360" t="s">
        <v>1154</v>
      </c>
      <c r="F2808" s="360" t="s">
        <v>552</v>
      </c>
      <c r="G2808" s="360" t="s">
        <v>298</v>
      </c>
      <c r="H2808" s="360" t="s">
        <v>41</v>
      </c>
      <c r="I2808" s="360" t="s">
        <v>425</v>
      </c>
      <c r="J2808" s="360" t="s">
        <v>1128</v>
      </c>
      <c r="K2808" s="360" t="s">
        <v>1171</v>
      </c>
      <c r="L2808" s="360" t="s">
        <v>218</v>
      </c>
      <c r="M2808" s="361">
        <v>75398400</v>
      </c>
    </row>
    <row r="2809" spans="1:13">
      <c r="A2809" s="360" t="s">
        <v>13188</v>
      </c>
      <c r="B2809" s="360" t="s">
        <v>2428</v>
      </c>
      <c r="C2809" s="360" t="s">
        <v>920</v>
      </c>
      <c r="D2809" s="360">
        <v>4017</v>
      </c>
      <c r="E2809" s="360" t="s">
        <v>1154</v>
      </c>
      <c r="F2809" s="360" t="s">
        <v>552</v>
      </c>
      <c r="G2809" s="360" t="s">
        <v>298</v>
      </c>
      <c r="H2809" s="360" t="s">
        <v>41</v>
      </c>
      <c r="I2809" s="360" t="s">
        <v>425</v>
      </c>
      <c r="J2809" s="360" t="s">
        <v>1128</v>
      </c>
      <c r="K2809" s="360" t="s">
        <v>290</v>
      </c>
      <c r="L2809" s="360" t="s">
        <v>218</v>
      </c>
      <c r="M2809" s="361">
        <v>74913300</v>
      </c>
    </row>
    <row r="2810" spans="1:13">
      <c r="A2810" s="360" t="s">
        <v>13189</v>
      </c>
      <c r="B2810" s="360" t="s">
        <v>2429</v>
      </c>
      <c r="C2810" s="360" t="s">
        <v>920</v>
      </c>
      <c r="D2810" s="360">
        <v>4017</v>
      </c>
      <c r="E2810" s="360" t="s">
        <v>1154</v>
      </c>
      <c r="F2810" s="360" t="s">
        <v>552</v>
      </c>
      <c r="G2810" s="360" t="s">
        <v>298</v>
      </c>
      <c r="H2810" s="360" t="s">
        <v>41</v>
      </c>
      <c r="I2810" s="360" t="s">
        <v>425</v>
      </c>
      <c r="J2810" s="360" t="s">
        <v>1128</v>
      </c>
      <c r="K2810" s="360" t="s">
        <v>291</v>
      </c>
      <c r="L2810" s="360" t="s">
        <v>218</v>
      </c>
      <c r="M2810" s="361">
        <v>63686700</v>
      </c>
    </row>
    <row r="2811" spans="1:13">
      <c r="A2811" s="360" t="s">
        <v>13190</v>
      </c>
      <c r="B2811" s="360" t="s">
        <v>2430</v>
      </c>
      <c r="C2811" s="360" t="s">
        <v>920</v>
      </c>
      <c r="D2811" s="360">
        <v>4018</v>
      </c>
      <c r="E2811" s="360" t="s">
        <v>1155</v>
      </c>
      <c r="F2811" s="360" t="s">
        <v>552</v>
      </c>
      <c r="G2811" s="360" t="s">
        <v>298</v>
      </c>
      <c r="H2811" s="360" t="s">
        <v>41</v>
      </c>
      <c r="I2811" s="360" t="s">
        <v>316</v>
      </c>
      <c r="J2811" s="360" t="s">
        <v>1141</v>
      </c>
      <c r="K2811" s="360" t="s">
        <v>1170</v>
      </c>
      <c r="L2811" s="360" t="s">
        <v>34</v>
      </c>
      <c r="M2811" s="361">
        <v>402679200</v>
      </c>
    </row>
    <row r="2812" spans="1:13">
      <c r="A2812" s="360" t="s">
        <v>13191</v>
      </c>
      <c r="B2812" s="360" t="s">
        <v>2431</v>
      </c>
      <c r="C2812" s="360" t="s">
        <v>920</v>
      </c>
      <c r="D2812" s="360">
        <v>4018</v>
      </c>
      <c r="E2812" s="360" t="s">
        <v>1155</v>
      </c>
      <c r="F2812" s="360" t="s">
        <v>552</v>
      </c>
      <c r="G2812" s="360" t="s">
        <v>298</v>
      </c>
      <c r="H2812" s="360" t="s">
        <v>41</v>
      </c>
      <c r="I2812" s="360" t="s">
        <v>316</v>
      </c>
      <c r="J2812" s="360" t="s">
        <v>1141</v>
      </c>
      <c r="K2812" s="360" t="s">
        <v>1171</v>
      </c>
      <c r="L2812" s="360" t="s">
        <v>34</v>
      </c>
      <c r="M2812" s="361">
        <v>353129700</v>
      </c>
    </row>
    <row r="2813" spans="1:13">
      <c r="A2813" s="360" t="s">
        <v>13192</v>
      </c>
      <c r="B2813" s="360" t="s">
        <v>2432</v>
      </c>
      <c r="C2813" s="360" t="s">
        <v>920</v>
      </c>
      <c r="D2813" s="360">
        <v>4018</v>
      </c>
      <c r="E2813" s="360" t="s">
        <v>1155</v>
      </c>
      <c r="F2813" s="360" t="s">
        <v>552</v>
      </c>
      <c r="G2813" s="360" t="s">
        <v>298</v>
      </c>
      <c r="H2813" s="360" t="s">
        <v>41</v>
      </c>
      <c r="I2813" s="360" t="s">
        <v>316</v>
      </c>
      <c r="J2813" s="360" t="s">
        <v>1141</v>
      </c>
      <c r="K2813" s="360" t="s">
        <v>290</v>
      </c>
      <c r="L2813" s="360" t="s">
        <v>34</v>
      </c>
      <c r="M2813" s="361">
        <v>340725000</v>
      </c>
    </row>
    <row r="2814" spans="1:13">
      <c r="A2814" s="360" t="s">
        <v>13193</v>
      </c>
      <c r="B2814" s="360" t="s">
        <v>2433</v>
      </c>
      <c r="C2814" s="360" t="s">
        <v>920</v>
      </c>
      <c r="D2814" s="360">
        <v>4018</v>
      </c>
      <c r="E2814" s="360" t="s">
        <v>1155</v>
      </c>
      <c r="F2814" s="360" t="s">
        <v>552</v>
      </c>
      <c r="G2814" s="360" t="s">
        <v>298</v>
      </c>
      <c r="H2814" s="360" t="s">
        <v>41</v>
      </c>
      <c r="I2814" s="360" t="s">
        <v>316</v>
      </c>
      <c r="J2814" s="360" t="s">
        <v>1141</v>
      </c>
      <c r="K2814" s="360" t="s">
        <v>291</v>
      </c>
      <c r="L2814" s="360" t="s">
        <v>34</v>
      </c>
      <c r="M2814" s="361">
        <v>291175500</v>
      </c>
    </row>
    <row r="2815" spans="1:13">
      <c r="A2815" s="360" t="s">
        <v>13194</v>
      </c>
      <c r="B2815" s="360" t="s">
        <v>2434</v>
      </c>
      <c r="C2815" s="360" t="s">
        <v>920</v>
      </c>
      <c r="D2815" s="360">
        <v>4018</v>
      </c>
      <c r="E2815" s="360" t="s">
        <v>1155</v>
      </c>
      <c r="F2815" s="360" t="s">
        <v>552</v>
      </c>
      <c r="G2815" s="360" t="s">
        <v>298</v>
      </c>
      <c r="H2815" s="360" t="s">
        <v>41</v>
      </c>
      <c r="I2815" s="360" t="s">
        <v>316</v>
      </c>
      <c r="J2815" s="360" t="s">
        <v>1141</v>
      </c>
      <c r="K2815" s="360" t="s">
        <v>1170</v>
      </c>
      <c r="L2815" s="360" t="s">
        <v>32</v>
      </c>
      <c r="M2815" s="361">
        <v>232316700</v>
      </c>
    </row>
    <row r="2816" spans="1:13">
      <c r="A2816" s="360" t="s">
        <v>13195</v>
      </c>
      <c r="B2816" s="360" t="s">
        <v>2435</v>
      </c>
      <c r="C2816" s="360" t="s">
        <v>920</v>
      </c>
      <c r="D2816" s="360">
        <v>4018</v>
      </c>
      <c r="E2816" s="360" t="s">
        <v>1155</v>
      </c>
      <c r="F2816" s="360" t="s">
        <v>552</v>
      </c>
      <c r="G2816" s="360" t="s">
        <v>298</v>
      </c>
      <c r="H2816" s="360" t="s">
        <v>41</v>
      </c>
      <c r="I2816" s="360" t="s">
        <v>316</v>
      </c>
      <c r="J2816" s="360" t="s">
        <v>1141</v>
      </c>
      <c r="K2816" s="360" t="s">
        <v>1171</v>
      </c>
      <c r="L2816" s="360" t="s">
        <v>32</v>
      </c>
      <c r="M2816" s="361">
        <v>201339600</v>
      </c>
    </row>
    <row r="2817" spans="1:13">
      <c r="A2817" s="360" t="s">
        <v>13196</v>
      </c>
      <c r="B2817" s="360" t="s">
        <v>2436</v>
      </c>
      <c r="C2817" s="360" t="s">
        <v>920</v>
      </c>
      <c r="D2817" s="360">
        <v>4018</v>
      </c>
      <c r="E2817" s="360" t="s">
        <v>1155</v>
      </c>
      <c r="F2817" s="360" t="s">
        <v>552</v>
      </c>
      <c r="G2817" s="360" t="s">
        <v>298</v>
      </c>
      <c r="H2817" s="360" t="s">
        <v>41</v>
      </c>
      <c r="I2817" s="360" t="s">
        <v>316</v>
      </c>
      <c r="J2817" s="360" t="s">
        <v>1141</v>
      </c>
      <c r="K2817" s="360" t="s">
        <v>290</v>
      </c>
      <c r="L2817" s="360" t="s">
        <v>32</v>
      </c>
      <c r="M2817" s="361">
        <v>201339600</v>
      </c>
    </row>
    <row r="2818" spans="1:13">
      <c r="A2818" s="360" t="s">
        <v>13197</v>
      </c>
      <c r="B2818" s="360" t="s">
        <v>2437</v>
      </c>
      <c r="C2818" s="360" t="s">
        <v>920</v>
      </c>
      <c r="D2818" s="360">
        <v>4018</v>
      </c>
      <c r="E2818" s="360" t="s">
        <v>1155</v>
      </c>
      <c r="F2818" s="360" t="s">
        <v>552</v>
      </c>
      <c r="G2818" s="360" t="s">
        <v>298</v>
      </c>
      <c r="H2818" s="360" t="s">
        <v>41</v>
      </c>
      <c r="I2818" s="360" t="s">
        <v>316</v>
      </c>
      <c r="J2818" s="360" t="s">
        <v>1141</v>
      </c>
      <c r="K2818" s="360" t="s">
        <v>291</v>
      </c>
      <c r="L2818" s="360" t="s">
        <v>32</v>
      </c>
      <c r="M2818" s="361">
        <v>170385600</v>
      </c>
    </row>
    <row r="2819" spans="1:13">
      <c r="A2819" s="360" t="s">
        <v>13198</v>
      </c>
      <c r="B2819" s="360" t="s">
        <v>2438</v>
      </c>
      <c r="C2819" s="360" t="s">
        <v>920</v>
      </c>
      <c r="D2819" s="360">
        <v>4018</v>
      </c>
      <c r="E2819" s="360" t="s">
        <v>1155</v>
      </c>
      <c r="F2819" s="360" t="s">
        <v>552</v>
      </c>
      <c r="G2819" s="360" t="s">
        <v>298</v>
      </c>
      <c r="H2819" s="360" t="s">
        <v>41</v>
      </c>
      <c r="I2819" s="360" t="s">
        <v>316</v>
      </c>
      <c r="J2819" s="360" t="s">
        <v>1141</v>
      </c>
      <c r="K2819" s="360" t="s">
        <v>1170</v>
      </c>
      <c r="L2819" s="360" t="s">
        <v>218</v>
      </c>
      <c r="M2819" s="361">
        <v>604018800</v>
      </c>
    </row>
    <row r="2820" spans="1:13">
      <c r="A2820" s="360" t="s">
        <v>13199</v>
      </c>
      <c r="B2820" s="360" t="s">
        <v>2439</v>
      </c>
      <c r="C2820" s="360" t="s">
        <v>920</v>
      </c>
      <c r="D2820" s="360">
        <v>4018</v>
      </c>
      <c r="E2820" s="360" t="s">
        <v>1155</v>
      </c>
      <c r="F2820" s="360" t="s">
        <v>552</v>
      </c>
      <c r="G2820" s="360" t="s">
        <v>298</v>
      </c>
      <c r="H2820" s="360" t="s">
        <v>41</v>
      </c>
      <c r="I2820" s="360" t="s">
        <v>316</v>
      </c>
      <c r="J2820" s="360" t="s">
        <v>1141</v>
      </c>
      <c r="K2820" s="360" t="s">
        <v>1171</v>
      </c>
      <c r="L2820" s="360" t="s">
        <v>218</v>
      </c>
      <c r="M2820" s="361">
        <v>529683000</v>
      </c>
    </row>
    <row r="2821" spans="1:13">
      <c r="A2821" s="360" t="s">
        <v>13200</v>
      </c>
      <c r="B2821" s="360" t="s">
        <v>2440</v>
      </c>
      <c r="C2821" s="360" t="s">
        <v>920</v>
      </c>
      <c r="D2821" s="360">
        <v>4018</v>
      </c>
      <c r="E2821" s="360" t="s">
        <v>1155</v>
      </c>
      <c r="F2821" s="360" t="s">
        <v>552</v>
      </c>
      <c r="G2821" s="360" t="s">
        <v>298</v>
      </c>
      <c r="H2821" s="360" t="s">
        <v>41</v>
      </c>
      <c r="I2821" s="360" t="s">
        <v>316</v>
      </c>
      <c r="J2821" s="360" t="s">
        <v>1141</v>
      </c>
      <c r="K2821" s="360" t="s">
        <v>290</v>
      </c>
      <c r="L2821" s="360" t="s">
        <v>218</v>
      </c>
      <c r="M2821" s="361">
        <v>511087500</v>
      </c>
    </row>
    <row r="2822" spans="1:13">
      <c r="A2822" s="360" t="s">
        <v>13201</v>
      </c>
      <c r="B2822" s="360" t="s">
        <v>2441</v>
      </c>
      <c r="C2822" s="360" t="s">
        <v>920</v>
      </c>
      <c r="D2822" s="360">
        <v>4018</v>
      </c>
      <c r="E2822" s="360" t="s">
        <v>1155</v>
      </c>
      <c r="F2822" s="360" t="s">
        <v>552</v>
      </c>
      <c r="G2822" s="360" t="s">
        <v>298</v>
      </c>
      <c r="H2822" s="360" t="s">
        <v>41</v>
      </c>
      <c r="I2822" s="360" t="s">
        <v>316</v>
      </c>
      <c r="J2822" s="360" t="s">
        <v>1141</v>
      </c>
      <c r="K2822" s="360" t="s">
        <v>291</v>
      </c>
      <c r="L2822" s="360" t="s">
        <v>218</v>
      </c>
      <c r="M2822" s="361">
        <v>436751700</v>
      </c>
    </row>
    <row r="2823" spans="1:13">
      <c r="A2823" s="360" t="s">
        <v>13202</v>
      </c>
      <c r="B2823" s="360" t="s">
        <v>2430</v>
      </c>
      <c r="C2823" s="360" t="s">
        <v>920</v>
      </c>
      <c r="D2823" s="360">
        <v>4018</v>
      </c>
      <c r="E2823" s="360" t="s">
        <v>1155</v>
      </c>
      <c r="F2823" s="360" t="s">
        <v>552</v>
      </c>
      <c r="G2823" s="360" t="s">
        <v>298</v>
      </c>
      <c r="H2823" s="360" t="s">
        <v>41</v>
      </c>
      <c r="I2823" s="360" t="s">
        <v>318</v>
      </c>
      <c r="J2823" s="360" t="s">
        <v>1142</v>
      </c>
      <c r="K2823" s="360" t="s">
        <v>1170</v>
      </c>
      <c r="L2823" s="360" t="s">
        <v>34</v>
      </c>
      <c r="M2823" s="361">
        <v>402679200</v>
      </c>
    </row>
    <row r="2824" spans="1:13">
      <c r="A2824" s="360" t="s">
        <v>13203</v>
      </c>
      <c r="B2824" s="360" t="s">
        <v>2431</v>
      </c>
      <c r="C2824" s="360" t="s">
        <v>920</v>
      </c>
      <c r="D2824" s="360">
        <v>4018</v>
      </c>
      <c r="E2824" s="360" t="s">
        <v>1155</v>
      </c>
      <c r="F2824" s="360" t="s">
        <v>552</v>
      </c>
      <c r="G2824" s="360" t="s">
        <v>298</v>
      </c>
      <c r="H2824" s="360" t="s">
        <v>41</v>
      </c>
      <c r="I2824" s="360" t="s">
        <v>318</v>
      </c>
      <c r="J2824" s="360" t="s">
        <v>1142</v>
      </c>
      <c r="K2824" s="360" t="s">
        <v>1171</v>
      </c>
      <c r="L2824" s="360" t="s">
        <v>34</v>
      </c>
      <c r="M2824" s="361">
        <v>353129700</v>
      </c>
    </row>
    <row r="2825" spans="1:13">
      <c r="A2825" s="360" t="s">
        <v>13204</v>
      </c>
      <c r="B2825" s="360" t="s">
        <v>2432</v>
      </c>
      <c r="C2825" s="360" t="s">
        <v>920</v>
      </c>
      <c r="D2825" s="360">
        <v>4018</v>
      </c>
      <c r="E2825" s="360" t="s">
        <v>1155</v>
      </c>
      <c r="F2825" s="360" t="s">
        <v>552</v>
      </c>
      <c r="G2825" s="360" t="s">
        <v>298</v>
      </c>
      <c r="H2825" s="360" t="s">
        <v>41</v>
      </c>
      <c r="I2825" s="360" t="s">
        <v>318</v>
      </c>
      <c r="J2825" s="360" t="s">
        <v>1142</v>
      </c>
      <c r="K2825" s="360" t="s">
        <v>290</v>
      </c>
      <c r="L2825" s="360" t="s">
        <v>34</v>
      </c>
      <c r="M2825" s="361">
        <v>340725000</v>
      </c>
    </row>
    <row r="2826" spans="1:13">
      <c r="A2826" s="360" t="s">
        <v>13205</v>
      </c>
      <c r="B2826" s="360" t="s">
        <v>2433</v>
      </c>
      <c r="C2826" s="360" t="s">
        <v>920</v>
      </c>
      <c r="D2826" s="360">
        <v>4018</v>
      </c>
      <c r="E2826" s="360" t="s">
        <v>1155</v>
      </c>
      <c r="F2826" s="360" t="s">
        <v>552</v>
      </c>
      <c r="G2826" s="360" t="s">
        <v>298</v>
      </c>
      <c r="H2826" s="360" t="s">
        <v>41</v>
      </c>
      <c r="I2826" s="360" t="s">
        <v>318</v>
      </c>
      <c r="J2826" s="360" t="s">
        <v>1142</v>
      </c>
      <c r="K2826" s="360" t="s">
        <v>291</v>
      </c>
      <c r="L2826" s="360" t="s">
        <v>34</v>
      </c>
      <c r="M2826" s="361">
        <v>291175500</v>
      </c>
    </row>
    <row r="2827" spans="1:13">
      <c r="A2827" s="360" t="s">
        <v>13206</v>
      </c>
      <c r="B2827" s="360" t="s">
        <v>2434</v>
      </c>
      <c r="C2827" s="360" t="s">
        <v>920</v>
      </c>
      <c r="D2827" s="360">
        <v>4018</v>
      </c>
      <c r="E2827" s="360" t="s">
        <v>1155</v>
      </c>
      <c r="F2827" s="360" t="s">
        <v>552</v>
      </c>
      <c r="G2827" s="360" t="s">
        <v>298</v>
      </c>
      <c r="H2827" s="360" t="s">
        <v>41</v>
      </c>
      <c r="I2827" s="360" t="s">
        <v>318</v>
      </c>
      <c r="J2827" s="360" t="s">
        <v>1142</v>
      </c>
      <c r="K2827" s="360" t="s">
        <v>1170</v>
      </c>
      <c r="L2827" s="360" t="s">
        <v>32</v>
      </c>
      <c r="M2827" s="361">
        <v>232316700</v>
      </c>
    </row>
    <row r="2828" spans="1:13">
      <c r="A2828" s="360" t="s">
        <v>13207</v>
      </c>
      <c r="B2828" s="360" t="s">
        <v>2435</v>
      </c>
      <c r="C2828" s="360" t="s">
        <v>920</v>
      </c>
      <c r="D2828" s="360">
        <v>4018</v>
      </c>
      <c r="E2828" s="360" t="s">
        <v>1155</v>
      </c>
      <c r="F2828" s="360" t="s">
        <v>552</v>
      </c>
      <c r="G2828" s="360" t="s">
        <v>298</v>
      </c>
      <c r="H2828" s="360" t="s">
        <v>41</v>
      </c>
      <c r="I2828" s="360" t="s">
        <v>318</v>
      </c>
      <c r="J2828" s="360" t="s">
        <v>1142</v>
      </c>
      <c r="K2828" s="360" t="s">
        <v>1171</v>
      </c>
      <c r="L2828" s="360" t="s">
        <v>32</v>
      </c>
      <c r="M2828" s="361">
        <v>201339600</v>
      </c>
    </row>
    <row r="2829" spans="1:13">
      <c r="A2829" s="360" t="s">
        <v>13208</v>
      </c>
      <c r="B2829" s="360" t="s">
        <v>2436</v>
      </c>
      <c r="C2829" s="360" t="s">
        <v>920</v>
      </c>
      <c r="D2829" s="360">
        <v>4018</v>
      </c>
      <c r="E2829" s="360" t="s">
        <v>1155</v>
      </c>
      <c r="F2829" s="360" t="s">
        <v>552</v>
      </c>
      <c r="G2829" s="360" t="s">
        <v>298</v>
      </c>
      <c r="H2829" s="360" t="s">
        <v>41</v>
      </c>
      <c r="I2829" s="360" t="s">
        <v>318</v>
      </c>
      <c r="J2829" s="360" t="s">
        <v>1142</v>
      </c>
      <c r="K2829" s="360" t="s">
        <v>290</v>
      </c>
      <c r="L2829" s="360" t="s">
        <v>32</v>
      </c>
      <c r="M2829" s="361">
        <v>201339600</v>
      </c>
    </row>
    <row r="2830" spans="1:13">
      <c r="A2830" s="360" t="s">
        <v>13209</v>
      </c>
      <c r="B2830" s="360" t="s">
        <v>2437</v>
      </c>
      <c r="C2830" s="360" t="s">
        <v>920</v>
      </c>
      <c r="D2830" s="360">
        <v>4018</v>
      </c>
      <c r="E2830" s="360" t="s">
        <v>1155</v>
      </c>
      <c r="F2830" s="360" t="s">
        <v>552</v>
      </c>
      <c r="G2830" s="360" t="s">
        <v>298</v>
      </c>
      <c r="H2830" s="360" t="s">
        <v>41</v>
      </c>
      <c r="I2830" s="360" t="s">
        <v>318</v>
      </c>
      <c r="J2830" s="360" t="s">
        <v>1142</v>
      </c>
      <c r="K2830" s="360" t="s">
        <v>291</v>
      </c>
      <c r="L2830" s="360" t="s">
        <v>32</v>
      </c>
      <c r="M2830" s="361">
        <v>170385600</v>
      </c>
    </row>
    <row r="2831" spans="1:13">
      <c r="A2831" s="360" t="s">
        <v>13210</v>
      </c>
      <c r="B2831" s="360" t="s">
        <v>2438</v>
      </c>
      <c r="C2831" s="360" t="s">
        <v>920</v>
      </c>
      <c r="D2831" s="360">
        <v>4018</v>
      </c>
      <c r="E2831" s="360" t="s">
        <v>1155</v>
      </c>
      <c r="F2831" s="360" t="s">
        <v>552</v>
      </c>
      <c r="G2831" s="360" t="s">
        <v>298</v>
      </c>
      <c r="H2831" s="360" t="s">
        <v>41</v>
      </c>
      <c r="I2831" s="360" t="s">
        <v>318</v>
      </c>
      <c r="J2831" s="360" t="s">
        <v>1142</v>
      </c>
      <c r="K2831" s="360" t="s">
        <v>1170</v>
      </c>
      <c r="L2831" s="360" t="s">
        <v>218</v>
      </c>
      <c r="M2831" s="361">
        <v>604018800</v>
      </c>
    </row>
    <row r="2832" spans="1:13">
      <c r="A2832" s="360" t="s">
        <v>13211</v>
      </c>
      <c r="B2832" s="360" t="s">
        <v>2439</v>
      </c>
      <c r="C2832" s="360" t="s">
        <v>920</v>
      </c>
      <c r="D2832" s="360">
        <v>4018</v>
      </c>
      <c r="E2832" s="360" t="s">
        <v>1155</v>
      </c>
      <c r="F2832" s="360" t="s">
        <v>552</v>
      </c>
      <c r="G2832" s="360" t="s">
        <v>298</v>
      </c>
      <c r="H2832" s="360" t="s">
        <v>41</v>
      </c>
      <c r="I2832" s="360" t="s">
        <v>318</v>
      </c>
      <c r="J2832" s="360" t="s">
        <v>1142</v>
      </c>
      <c r="K2832" s="360" t="s">
        <v>1171</v>
      </c>
      <c r="L2832" s="360" t="s">
        <v>218</v>
      </c>
      <c r="M2832" s="361">
        <v>529683000</v>
      </c>
    </row>
    <row r="2833" spans="1:13">
      <c r="A2833" s="360" t="s">
        <v>13212</v>
      </c>
      <c r="B2833" s="360" t="s">
        <v>2440</v>
      </c>
      <c r="C2833" s="360" t="s">
        <v>920</v>
      </c>
      <c r="D2833" s="360">
        <v>4018</v>
      </c>
      <c r="E2833" s="360" t="s">
        <v>1155</v>
      </c>
      <c r="F2833" s="360" t="s">
        <v>552</v>
      </c>
      <c r="G2833" s="360" t="s">
        <v>298</v>
      </c>
      <c r="H2833" s="360" t="s">
        <v>41</v>
      </c>
      <c r="I2833" s="360" t="s">
        <v>318</v>
      </c>
      <c r="J2833" s="360" t="s">
        <v>1142</v>
      </c>
      <c r="K2833" s="360" t="s">
        <v>290</v>
      </c>
      <c r="L2833" s="360" t="s">
        <v>218</v>
      </c>
      <c r="M2833" s="361">
        <v>511087500</v>
      </c>
    </row>
    <row r="2834" spans="1:13">
      <c r="A2834" s="360" t="s">
        <v>13213</v>
      </c>
      <c r="B2834" s="360" t="s">
        <v>2441</v>
      </c>
      <c r="C2834" s="360" t="s">
        <v>920</v>
      </c>
      <c r="D2834" s="360">
        <v>4018</v>
      </c>
      <c r="E2834" s="360" t="s">
        <v>1155</v>
      </c>
      <c r="F2834" s="360" t="s">
        <v>552</v>
      </c>
      <c r="G2834" s="360" t="s">
        <v>298</v>
      </c>
      <c r="H2834" s="360" t="s">
        <v>41</v>
      </c>
      <c r="I2834" s="360" t="s">
        <v>318</v>
      </c>
      <c r="J2834" s="360" t="s">
        <v>1142</v>
      </c>
      <c r="K2834" s="360" t="s">
        <v>291</v>
      </c>
      <c r="L2834" s="360" t="s">
        <v>218</v>
      </c>
      <c r="M2834" s="361">
        <v>436751700</v>
      </c>
    </row>
    <row r="2835" spans="1:13">
      <c r="A2835" s="360" t="s">
        <v>13214</v>
      </c>
      <c r="B2835" s="360" t="s">
        <v>2430</v>
      </c>
      <c r="C2835" s="360" t="s">
        <v>920</v>
      </c>
      <c r="D2835" s="360">
        <v>4018</v>
      </c>
      <c r="E2835" s="360" t="s">
        <v>1155</v>
      </c>
      <c r="F2835" s="360" t="s">
        <v>552</v>
      </c>
      <c r="G2835" s="360" t="s">
        <v>298</v>
      </c>
      <c r="H2835" s="360" t="s">
        <v>41</v>
      </c>
      <c r="I2835" s="360" t="s">
        <v>320</v>
      </c>
      <c r="J2835" s="360" t="s">
        <v>1137</v>
      </c>
      <c r="K2835" s="360" t="s">
        <v>1170</v>
      </c>
      <c r="L2835" s="360" t="s">
        <v>34</v>
      </c>
      <c r="M2835" s="361">
        <v>402679200</v>
      </c>
    </row>
    <row r="2836" spans="1:13">
      <c r="A2836" s="360" t="s">
        <v>13215</v>
      </c>
      <c r="B2836" s="360" t="s">
        <v>2431</v>
      </c>
      <c r="C2836" s="360" t="s">
        <v>920</v>
      </c>
      <c r="D2836" s="360">
        <v>4018</v>
      </c>
      <c r="E2836" s="360" t="s">
        <v>1155</v>
      </c>
      <c r="F2836" s="360" t="s">
        <v>552</v>
      </c>
      <c r="G2836" s="360" t="s">
        <v>298</v>
      </c>
      <c r="H2836" s="360" t="s">
        <v>41</v>
      </c>
      <c r="I2836" s="360" t="s">
        <v>320</v>
      </c>
      <c r="J2836" s="360" t="s">
        <v>1137</v>
      </c>
      <c r="K2836" s="360" t="s">
        <v>1171</v>
      </c>
      <c r="L2836" s="360" t="s">
        <v>34</v>
      </c>
      <c r="M2836" s="361">
        <v>353129700</v>
      </c>
    </row>
    <row r="2837" spans="1:13">
      <c r="A2837" s="360" t="s">
        <v>13216</v>
      </c>
      <c r="B2837" s="360" t="s">
        <v>2432</v>
      </c>
      <c r="C2837" s="360" t="s">
        <v>920</v>
      </c>
      <c r="D2837" s="360">
        <v>4018</v>
      </c>
      <c r="E2837" s="360" t="s">
        <v>1155</v>
      </c>
      <c r="F2837" s="360" t="s">
        <v>552</v>
      </c>
      <c r="G2837" s="360" t="s">
        <v>298</v>
      </c>
      <c r="H2837" s="360" t="s">
        <v>41</v>
      </c>
      <c r="I2837" s="360" t="s">
        <v>320</v>
      </c>
      <c r="J2837" s="360" t="s">
        <v>1137</v>
      </c>
      <c r="K2837" s="360" t="s">
        <v>290</v>
      </c>
      <c r="L2837" s="360" t="s">
        <v>34</v>
      </c>
      <c r="M2837" s="361">
        <v>340725000</v>
      </c>
    </row>
    <row r="2838" spans="1:13">
      <c r="A2838" s="360" t="s">
        <v>13217</v>
      </c>
      <c r="B2838" s="360" t="s">
        <v>2433</v>
      </c>
      <c r="C2838" s="360" t="s">
        <v>920</v>
      </c>
      <c r="D2838" s="360">
        <v>4018</v>
      </c>
      <c r="E2838" s="360" t="s">
        <v>1155</v>
      </c>
      <c r="F2838" s="360" t="s">
        <v>552</v>
      </c>
      <c r="G2838" s="360" t="s">
        <v>298</v>
      </c>
      <c r="H2838" s="360" t="s">
        <v>41</v>
      </c>
      <c r="I2838" s="360" t="s">
        <v>320</v>
      </c>
      <c r="J2838" s="360" t="s">
        <v>1137</v>
      </c>
      <c r="K2838" s="360" t="s">
        <v>291</v>
      </c>
      <c r="L2838" s="360" t="s">
        <v>34</v>
      </c>
      <c r="M2838" s="361">
        <v>291175500</v>
      </c>
    </row>
    <row r="2839" spans="1:13">
      <c r="A2839" s="360" t="s">
        <v>13218</v>
      </c>
      <c r="B2839" s="360" t="s">
        <v>2434</v>
      </c>
      <c r="C2839" s="360" t="s">
        <v>920</v>
      </c>
      <c r="D2839" s="360">
        <v>4018</v>
      </c>
      <c r="E2839" s="360" t="s">
        <v>1155</v>
      </c>
      <c r="F2839" s="360" t="s">
        <v>552</v>
      </c>
      <c r="G2839" s="360" t="s">
        <v>298</v>
      </c>
      <c r="H2839" s="360" t="s">
        <v>41</v>
      </c>
      <c r="I2839" s="360" t="s">
        <v>320</v>
      </c>
      <c r="J2839" s="360" t="s">
        <v>1137</v>
      </c>
      <c r="K2839" s="360" t="s">
        <v>1170</v>
      </c>
      <c r="L2839" s="360" t="s">
        <v>32</v>
      </c>
      <c r="M2839" s="361">
        <v>232316700</v>
      </c>
    </row>
    <row r="2840" spans="1:13">
      <c r="A2840" s="360" t="s">
        <v>13219</v>
      </c>
      <c r="B2840" s="360" t="s">
        <v>2435</v>
      </c>
      <c r="C2840" s="360" t="s">
        <v>920</v>
      </c>
      <c r="D2840" s="360">
        <v>4018</v>
      </c>
      <c r="E2840" s="360" t="s">
        <v>1155</v>
      </c>
      <c r="F2840" s="360" t="s">
        <v>552</v>
      </c>
      <c r="G2840" s="360" t="s">
        <v>298</v>
      </c>
      <c r="H2840" s="360" t="s">
        <v>41</v>
      </c>
      <c r="I2840" s="360" t="s">
        <v>320</v>
      </c>
      <c r="J2840" s="360" t="s">
        <v>1137</v>
      </c>
      <c r="K2840" s="360" t="s">
        <v>1171</v>
      </c>
      <c r="L2840" s="360" t="s">
        <v>32</v>
      </c>
      <c r="M2840" s="361">
        <v>201339600</v>
      </c>
    </row>
    <row r="2841" spans="1:13">
      <c r="A2841" s="360" t="s">
        <v>13220</v>
      </c>
      <c r="B2841" s="360" t="s">
        <v>2436</v>
      </c>
      <c r="C2841" s="360" t="s">
        <v>920</v>
      </c>
      <c r="D2841" s="360">
        <v>4018</v>
      </c>
      <c r="E2841" s="360" t="s">
        <v>1155</v>
      </c>
      <c r="F2841" s="360" t="s">
        <v>552</v>
      </c>
      <c r="G2841" s="360" t="s">
        <v>298</v>
      </c>
      <c r="H2841" s="360" t="s">
        <v>41</v>
      </c>
      <c r="I2841" s="360" t="s">
        <v>320</v>
      </c>
      <c r="J2841" s="360" t="s">
        <v>1137</v>
      </c>
      <c r="K2841" s="360" t="s">
        <v>290</v>
      </c>
      <c r="L2841" s="360" t="s">
        <v>32</v>
      </c>
      <c r="M2841" s="361">
        <v>201339600</v>
      </c>
    </row>
    <row r="2842" spans="1:13">
      <c r="A2842" s="360" t="s">
        <v>13221</v>
      </c>
      <c r="B2842" s="360" t="s">
        <v>2437</v>
      </c>
      <c r="C2842" s="360" t="s">
        <v>920</v>
      </c>
      <c r="D2842" s="360">
        <v>4018</v>
      </c>
      <c r="E2842" s="360" t="s">
        <v>1155</v>
      </c>
      <c r="F2842" s="360" t="s">
        <v>552</v>
      </c>
      <c r="G2842" s="360" t="s">
        <v>298</v>
      </c>
      <c r="H2842" s="360" t="s">
        <v>41</v>
      </c>
      <c r="I2842" s="360" t="s">
        <v>320</v>
      </c>
      <c r="J2842" s="360" t="s">
        <v>1137</v>
      </c>
      <c r="K2842" s="360" t="s">
        <v>291</v>
      </c>
      <c r="L2842" s="360" t="s">
        <v>32</v>
      </c>
      <c r="M2842" s="361">
        <v>170385600</v>
      </c>
    </row>
    <row r="2843" spans="1:13">
      <c r="A2843" s="360" t="s">
        <v>13222</v>
      </c>
      <c r="B2843" s="360" t="s">
        <v>2438</v>
      </c>
      <c r="C2843" s="360" t="s">
        <v>920</v>
      </c>
      <c r="D2843" s="360">
        <v>4018</v>
      </c>
      <c r="E2843" s="360" t="s">
        <v>1155</v>
      </c>
      <c r="F2843" s="360" t="s">
        <v>552</v>
      </c>
      <c r="G2843" s="360" t="s">
        <v>298</v>
      </c>
      <c r="H2843" s="360" t="s">
        <v>41</v>
      </c>
      <c r="I2843" s="360" t="s">
        <v>320</v>
      </c>
      <c r="J2843" s="360" t="s">
        <v>1137</v>
      </c>
      <c r="K2843" s="360" t="s">
        <v>1170</v>
      </c>
      <c r="L2843" s="360" t="s">
        <v>218</v>
      </c>
      <c r="M2843" s="361">
        <v>604018800</v>
      </c>
    </row>
    <row r="2844" spans="1:13">
      <c r="A2844" s="360" t="s">
        <v>13223</v>
      </c>
      <c r="B2844" s="360" t="s">
        <v>2439</v>
      </c>
      <c r="C2844" s="360" t="s">
        <v>920</v>
      </c>
      <c r="D2844" s="360">
        <v>4018</v>
      </c>
      <c r="E2844" s="360" t="s">
        <v>1155</v>
      </c>
      <c r="F2844" s="360" t="s">
        <v>552</v>
      </c>
      <c r="G2844" s="360" t="s">
        <v>298</v>
      </c>
      <c r="H2844" s="360" t="s">
        <v>41</v>
      </c>
      <c r="I2844" s="360" t="s">
        <v>320</v>
      </c>
      <c r="J2844" s="360" t="s">
        <v>1137</v>
      </c>
      <c r="K2844" s="360" t="s">
        <v>1171</v>
      </c>
      <c r="L2844" s="360" t="s">
        <v>218</v>
      </c>
      <c r="M2844" s="361">
        <v>529683000</v>
      </c>
    </row>
    <row r="2845" spans="1:13">
      <c r="A2845" s="360" t="s">
        <v>13224</v>
      </c>
      <c r="B2845" s="360" t="s">
        <v>2440</v>
      </c>
      <c r="C2845" s="360" t="s">
        <v>920</v>
      </c>
      <c r="D2845" s="360">
        <v>4018</v>
      </c>
      <c r="E2845" s="360" t="s">
        <v>1155</v>
      </c>
      <c r="F2845" s="360" t="s">
        <v>552</v>
      </c>
      <c r="G2845" s="360" t="s">
        <v>298</v>
      </c>
      <c r="H2845" s="360" t="s">
        <v>41</v>
      </c>
      <c r="I2845" s="360" t="s">
        <v>320</v>
      </c>
      <c r="J2845" s="360" t="s">
        <v>1137</v>
      </c>
      <c r="K2845" s="360" t="s">
        <v>290</v>
      </c>
      <c r="L2845" s="360" t="s">
        <v>218</v>
      </c>
      <c r="M2845" s="361">
        <v>511087500</v>
      </c>
    </row>
    <row r="2846" spans="1:13">
      <c r="A2846" s="360" t="s">
        <v>13225</v>
      </c>
      <c r="B2846" s="360" t="s">
        <v>2441</v>
      </c>
      <c r="C2846" s="360" t="s">
        <v>920</v>
      </c>
      <c r="D2846" s="360">
        <v>4018</v>
      </c>
      <c r="E2846" s="360" t="s">
        <v>1155</v>
      </c>
      <c r="F2846" s="360" t="s">
        <v>552</v>
      </c>
      <c r="G2846" s="360" t="s">
        <v>298</v>
      </c>
      <c r="H2846" s="360" t="s">
        <v>41</v>
      </c>
      <c r="I2846" s="360" t="s">
        <v>320</v>
      </c>
      <c r="J2846" s="360" t="s">
        <v>1137</v>
      </c>
      <c r="K2846" s="360" t="s">
        <v>291</v>
      </c>
      <c r="L2846" s="360" t="s">
        <v>218</v>
      </c>
      <c r="M2846" s="361">
        <v>436751700</v>
      </c>
    </row>
    <row r="2847" spans="1:13">
      <c r="A2847" s="360" t="s">
        <v>13226</v>
      </c>
      <c r="B2847" s="360" t="s">
        <v>2430</v>
      </c>
      <c r="C2847" s="360" t="s">
        <v>920</v>
      </c>
      <c r="D2847" s="360">
        <v>4018</v>
      </c>
      <c r="E2847" s="360" t="s">
        <v>1155</v>
      </c>
      <c r="F2847" s="360" t="s">
        <v>552</v>
      </c>
      <c r="G2847" s="360" t="s">
        <v>298</v>
      </c>
      <c r="H2847" s="360" t="s">
        <v>41</v>
      </c>
      <c r="I2847" s="360" t="s">
        <v>322</v>
      </c>
      <c r="J2847" s="360" t="s">
        <v>1136</v>
      </c>
      <c r="K2847" s="360" t="s">
        <v>1170</v>
      </c>
      <c r="L2847" s="360" t="s">
        <v>34</v>
      </c>
      <c r="M2847" s="361">
        <v>402679200</v>
      </c>
    </row>
    <row r="2848" spans="1:13">
      <c r="A2848" s="360" t="s">
        <v>13227</v>
      </c>
      <c r="B2848" s="360" t="s">
        <v>2431</v>
      </c>
      <c r="C2848" s="360" t="s">
        <v>920</v>
      </c>
      <c r="D2848" s="360">
        <v>4018</v>
      </c>
      <c r="E2848" s="360" t="s">
        <v>1155</v>
      </c>
      <c r="F2848" s="360" t="s">
        <v>552</v>
      </c>
      <c r="G2848" s="360" t="s">
        <v>298</v>
      </c>
      <c r="H2848" s="360" t="s">
        <v>41</v>
      </c>
      <c r="I2848" s="360" t="s">
        <v>322</v>
      </c>
      <c r="J2848" s="360" t="s">
        <v>1136</v>
      </c>
      <c r="K2848" s="360" t="s">
        <v>1171</v>
      </c>
      <c r="L2848" s="360" t="s">
        <v>34</v>
      </c>
      <c r="M2848" s="361">
        <v>353129700</v>
      </c>
    </row>
    <row r="2849" spans="1:13">
      <c r="A2849" s="360" t="s">
        <v>13228</v>
      </c>
      <c r="B2849" s="360" t="s">
        <v>2432</v>
      </c>
      <c r="C2849" s="360" t="s">
        <v>920</v>
      </c>
      <c r="D2849" s="360">
        <v>4018</v>
      </c>
      <c r="E2849" s="360" t="s">
        <v>1155</v>
      </c>
      <c r="F2849" s="360" t="s">
        <v>552</v>
      </c>
      <c r="G2849" s="360" t="s">
        <v>298</v>
      </c>
      <c r="H2849" s="360" t="s">
        <v>41</v>
      </c>
      <c r="I2849" s="360" t="s">
        <v>322</v>
      </c>
      <c r="J2849" s="360" t="s">
        <v>1136</v>
      </c>
      <c r="K2849" s="360" t="s">
        <v>290</v>
      </c>
      <c r="L2849" s="360" t="s">
        <v>34</v>
      </c>
      <c r="M2849" s="361">
        <v>340725000</v>
      </c>
    </row>
    <row r="2850" spans="1:13">
      <c r="A2850" s="360" t="s">
        <v>13229</v>
      </c>
      <c r="B2850" s="360" t="s">
        <v>2433</v>
      </c>
      <c r="C2850" s="360" t="s">
        <v>920</v>
      </c>
      <c r="D2850" s="360">
        <v>4018</v>
      </c>
      <c r="E2850" s="360" t="s">
        <v>1155</v>
      </c>
      <c r="F2850" s="360" t="s">
        <v>552</v>
      </c>
      <c r="G2850" s="360" t="s">
        <v>298</v>
      </c>
      <c r="H2850" s="360" t="s">
        <v>41</v>
      </c>
      <c r="I2850" s="360" t="s">
        <v>322</v>
      </c>
      <c r="J2850" s="360" t="s">
        <v>1136</v>
      </c>
      <c r="K2850" s="360" t="s">
        <v>291</v>
      </c>
      <c r="L2850" s="360" t="s">
        <v>34</v>
      </c>
      <c r="M2850" s="361">
        <v>291175500</v>
      </c>
    </row>
    <row r="2851" spans="1:13">
      <c r="A2851" s="360" t="s">
        <v>13230</v>
      </c>
      <c r="B2851" s="360" t="s">
        <v>2434</v>
      </c>
      <c r="C2851" s="360" t="s">
        <v>920</v>
      </c>
      <c r="D2851" s="360">
        <v>4018</v>
      </c>
      <c r="E2851" s="360" t="s">
        <v>1155</v>
      </c>
      <c r="F2851" s="360" t="s">
        <v>552</v>
      </c>
      <c r="G2851" s="360" t="s">
        <v>298</v>
      </c>
      <c r="H2851" s="360" t="s">
        <v>41</v>
      </c>
      <c r="I2851" s="360" t="s">
        <v>322</v>
      </c>
      <c r="J2851" s="360" t="s">
        <v>1136</v>
      </c>
      <c r="K2851" s="360" t="s">
        <v>1170</v>
      </c>
      <c r="L2851" s="360" t="s">
        <v>32</v>
      </c>
      <c r="M2851" s="361">
        <v>232316700</v>
      </c>
    </row>
    <row r="2852" spans="1:13">
      <c r="A2852" s="360" t="s">
        <v>13231</v>
      </c>
      <c r="B2852" s="360" t="s">
        <v>2435</v>
      </c>
      <c r="C2852" s="360" t="s">
        <v>920</v>
      </c>
      <c r="D2852" s="360">
        <v>4018</v>
      </c>
      <c r="E2852" s="360" t="s">
        <v>1155</v>
      </c>
      <c r="F2852" s="360" t="s">
        <v>552</v>
      </c>
      <c r="G2852" s="360" t="s">
        <v>298</v>
      </c>
      <c r="H2852" s="360" t="s">
        <v>41</v>
      </c>
      <c r="I2852" s="360" t="s">
        <v>322</v>
      </c>
      <c r="J2852" s="360" t="s">
        <v>1136</v>
      </c>
      <c r="K2852" s="360" t="s">
        <v>1171</v>
      </c>
      <c r="L2852" s="360" t="s">
        <v>32</v>
      </c>
      <c r="M2852" s="361">
        <v>201339600</v>
      </c>
    </row>
    <row r="2853" spans="1:13">
      <c r="A2853" s="360" t="s">
        <v>13232</v>
      </c>
      <c r="B2853" s="360" t="s">
        <v>2436</v>
      </c>
      <c r="C2853" s="360" t="s">
        <v>920</v>
      </c>
      <c r="D2853" s="360">
        <v>4018</v>
      </c>
      <c r="E2853" s="360" t="s">
        <v>1155</v>
      </c>
      <c r="F2853" s="360" t="s">
        <v>552</v>
      </c>
      <c r="G2853" s="360" t="s">
        <v>298</v>
      </c>
      <c r="H2853" s="360" t="s">
        <v>41</v>
      </c>
      <c r="I2853" s="360" t="s">
        <v>322</v>
      </c>
      <c r="J2853" s="360" t="s">
        <v>1136</v>
      </c>
      <c r="K2853" s="360" t="s">
        <v>290</v>
      </c>
      <c r="L2853" s="360" t="s">
        <v>32</v>
      </c>
      <c r="M2853" s="361">
        <v>201339600</v>
      </c>
    </row>
    <row r="2854" spans="1:13">
      <c r="A2854" s="360" t="s">
        <v>13233</v>
      </c>
      <c r="B2854" s="360" t="s">
        <v>2437</v>
      </c>
      <c r="C2854" s="360" t="s">
        <v>920</v>
      </c>
      <c r="D2854" s="360">
        <v>4018</v>
      </c>
      <c r="E2854" s="360" t="s">
        <v>1155</v>
      </c>
      <c r="F2854" s="360" t="s">
        <v>552</v>
      </c>
      <c r="G2854" s="360" t="s">
        <v>298</v>
      </c>
      <c r="H2854" s="360" t="s">
        <v>41</v>
      </c>
      <c r="I2854" s="360" t="s">
        <v>322</v>
      </c>
      <c r="J2854" s="360" t="s">
        <v>1136</v>
      </c>
      <c r="K2854" s="360" t="s">
        <v>291</v>
      </c>
      <c r="L2854" s="360" t="s">
        <v>32</v>
      </c>
      <c r="M2854" s="361">
        <v>170385600</v>
      </c>
    </row>
    <row r="2855" spans="1:13">
      <c r="A2855" s="360" t="s">
        <v>13234</v>
      </c>
      <c r="B2855" s="360" t="s">
        <v>2438</v>
      </c>
      <c r="C2855" s="360" t="s">
        <v>920</v>
      </c>
      <c r="D2855" s="360">
        <v>4018</v>
      </c>
      <c r="E2855" s="360" t="s">
        <v>1155</v>
      </c>
      <c r="F2855" s="360" t="s">
        <v>552</v>
      </c>
      <c r="G2855" s="360" t="s">
        <v>298</v>
      </c>
      <c r="H2855" s="360" t="s">
        <v>41</v>
      </c>
      <c r="I2855" s="360" t="s">
        <v>322</v>
      </c>
      <c r="J2855" s="360" t="s">
        <v>1136</v>
      </c>
      <c r="K2855" s="360" t="s">
        <v>1170</v>
      </c>
      <c r="L2855" s="360" t="s">
        <v>218</v>
      </c>
      <c r="M2855" s="361">
        <v>604018800</v>
      </c>
    </row>
    <row r="2856" spans="1:13">
      <c r="A2856" s="360" t="s">
        <v>13235</v>
      </c>
      <c r="B2856" s="360" t="s">
        <v>2439</v>
      </c>
      <c r="C2856" s="360" t="s">
        <v>920</v>
      </c>
      <c r="D2856" s="360">
        <v>4018</v>
      </c>
      <c r="E2856" s="360" t="s">
        <v>1155</v>
      </c>
      <c r="F2856" s="360" t="s">
        <v>552</v>
      </c>
      <c r="G2856" s="360" t="s">
        <v>298</v>
      </c>
      <c r="H2856" s="360" t="s">
        <v>41</v>
      </c>
      <c r="I2856" s="360" t="s">
        <v>322</v>
      </c>
      <c r="J2856" s="360" t="s">
        <v>1136</v>
      </c>
      <c r="K2856" s="360" t="s">
        <v>1171</v>
      </c>
      <c r="L2856" s="360" t="s">
        <v>218</v>
      </c>
      <c r="M2856" s="361">
        <v>529683000</v>
      </c>
    </row>
    <row r="2857" spans="1:13">
      <c r="A2857" s="360" t="s">
        <v>13236</v>
      </c>
      <c r="B2857" s="360" t="s">
        <v>2440</v>
      </c>
      <c r="C2857" s="360" t="s">
        <v>920</v>
      </c>
      <c r="D2857" s="360">
        <v>4018</v>
      </c>
      <c r="E2857" s="360" t="s">
        <v>1155</v>
      </c>
      <c r="F2857" s="360" t="s">
        <v>552</v>
      </c>
      <c r="G2857" s="360" t="s">
        <v>298</v>
      </c>
      <c r="H2857" s="360" t="s">
        <v>41</v>
      </c>
      <c r="I2857" s="360" t="s">
        <v>322</v>
      </c>
      <c r="J2857" s="360" t="s">
        <v>1136</v>
      </c>
      <c r="K2857" s="360" t="s">
        <v>290</v>
      </c>
      <c r="L2857" s="360" t="s">
        <v>218</v>
      </c>
      <c r="M2857" s="361">
        <v>511087500</v>
      </c>
    </row>
    <row r="2858" spans="1:13">
      <c r="A2858" s="360" t="s">
        <v>13237</v>
      </c>
      <c r="B2858" s="360" t="s">
        <v>2441</v>
      </c>
      <c r="C2858" s="360" t="s">
        <v>920</v>
      </c>
      <c r="D2858" s="360">
        <v>4018</v>
      </c>
      <c r="E2858" s="360" t="s">
        <v>1155</v>
      </c>
      <c r="F2858" s="360" t="s">
        <v>552</v>
      </c>
      <c r="G2858" s="360" t="s">
        <v>298</v>
      </c>
      <c r="H2858" s="360" t="s">
        <v>41</v>
      </c>
      <c r="I2858" s="360" t="s">
        <v>322</v>
      </c>
      <c r="J2858" s="360" t="s">
        <v>1136</v>
      </c>
      <c r="K2858" s="360" t="s">
        <v>291</v>
      </c>
      <c r="L2858" s="360" t="s">
        <v>218</v>
      </c>
      <c r="M2858" s="361">
        <v>436751700</v>
      </c>
    </row>
    <row r="2859" spans="1:13">
      <c r="A2859" s="360" t="s">
        <v>13238</v>
      </c>
      <c r="B2859" s="360" t="s">
        <v>2430</v>
      </c>
      <c r="C2859" s="360" t="s">
        <v>920</v>
      </c>
      <c r="D2859" s="360">
        <v>4018</v>
      </c>
      <c r="E2859" s="360" t="s">
        <v>1155</v>
      </c>
      <c r="F2859" s="360" t="s">
        <v>552</v>
      </c>
      <c r="G2859" s="360" t="s">
        <v>298</v>
      </c>
      <c r="H2859" s="360" t="s">
        <v>41</v>
      </c>
      <c r="I2859" s="360" t="s">
        <v>324</v>
      </c>
      <c r="J2859" s="360" t="s">
        <v>1133</v>
      </c>
      <c r="K2859" s="360" t="s">
        <v>1170</v>
      </c>
      <c r="L2859" s="360" t="s">
        <v>34</v>
      </c>
      <c r="M2859" s="361">
        <v>402679200</v>
      </c>
    </row>
    <row r="2860" spans="1:13">
      <c r="A2860" s="360" t="s">
        <v>13239</v>
      </c>
      <c r="B2860" s="360" t="s">
        <v>2431</v>
      </c>
      <c r="C2860" s="360" t="s">
        <v>920</v>
      </c>
      <c r="D2860" s="360">
        <v>4018</v>
      </c>
      <c r="E2860" s="360" t="s">
        <v>1155</v>
      </c>
      <c r="F2860" s="360" t="s">
        <v>552</v>
      </c>
      <c r="G2860" s="360" t="s">
        <v>298</v>
      </c>
      <c r="H2860" s="360" t="s">
        <v>41</v>
      </c>
      <c r="I2860" s="360" t="s">
        <v>324</v>
      </c>
      <c r="J2860" s="360" t="s">
        <v>1133</v>
      </c>
      <c r="K2860" s="360" t="s">
        <v>1171</v>
      </c>
      <c r="L2860" s="360" t="s">
        <v>34</v>
      </c>
      <c r="M2860" s="361">
        <v>353129700</v>
      </c>
    </row>
    <row r="2861" spans="1:13">
      <c r="A2861" s="360" t="s">
        <v>13240</v>
      </c>
      <c r="B2861" s="360" t="s">
        <v>2432</v>
      </c>
      <c r="C2861" s="360" t="s">
        <v>920</v>
      </c>
      <c r="D2861" s="360">
        <v>4018</v>
      </c>
      <c r="E2861" s="360" t="s">
        <v>1155</v>
      </c>
      <c r="F2861" s="360" t="s">
        <v>552</v>
      </c>
      <c r="G2861" s="360" t="s">
        <v>298</v>
      </c>
      <c r="H2861" s="360" t="s">
        <v>41</v>
      </c>
      <c r="I2861" s="360" t="s">
        <v>324</v>
      </c>
      <c r="J2861" s="360" t="s">
        <v>1133</v>
      </c>
      <c r="K2861" s="360" t="s">
        <v>290</v>
      </c>
      <c r="L2861" s="360" t="s">
        <v>34</v>
      </c>
      <c r="M2861" s="361">
        <v>340725000</v>
      </c>
    </row>
    <row r="2862" spans="1:13">
      <c r="A2862" s="360" t="s">
        <v>13241</v>
      </c>
      <c r="B2862" s="360" t="s">
        <v>2433</v>
      </c>
      <c r="C2862" s="360" t="s">
        <v>920</v>
      </c>
      <c r="D2862" s="360">
        <v>4018</v>
      </c>
      <c r="E2862" s="360" t="s">
        <v>1155</v>
      </c>
      <c r="F2862" s="360" t="s">
        <v>552</v>
      </c>
      <c r="G2862" s="360" t="s">
        <v>298</v>
      </c>
      <c r="H2862" s="360" t="s">
        <v>41</v>
      </c>
      <c r="I2862" s="360" t="s">
        <v>324</v>
      </c>
      <c r="J2862" s="360" t="s">
        <v>1133</v>
      </c>
      <c r="K2862" s="360" t="s">
        <v>291</v>
      </c>
      <c r="L2862" s="360" t="s">
        <v>34</v>
      </c>
      <c r="M2862" s="361">
        <v>291175500</v>
      </c>
    </row>
    <row r="2863" spans="1:13">
      <c r="A2863" s="360" t="s">
        <v>13242</v>
      </c>
      <c r="B2863" s="360" t="s">
        <v>2434</v>
      </c>
      <c r="C2863" s="360" t="s">
        <v>920</v>
      </c>
      <c r="D2863" s="360">
        <v>4018</v>
      </c>
      <c r="E2863" s="360" t="s">
        <v>1155</v>
      </c>
      <c r="F2863" s="360" t="s">
        <v>552</v>
      </c>
      <c r="G2863" s="360" t="s">
        <v>298</v>
      </c>
      <c r="H2863" s="360" t="s">
        <v>41</v>
      </c>
      <c r="I2863" s="360" t="s">
        <v>324</v>
      </c>
      <c r="J2863" s="360" t="s">
        <v>1133</v>
      </c>
      <c r="K2863" s="360" t="s">
        <v>1170</v>
      </c>
      <c r="L2863" s="360" t="s">
        <v>32</v>
      </c>
      <c r="M2863" s="361">
        <v>232316700</v>
      </c>
    </row>
    <row r="2864" spans="1:13">
      <c r="A2864" s="360" t="s">
        <v>13243</v>
      </c>
      <c r="B2864" s="360" t="s">
        <v>2435</v>
      </c>
      <c r="C2864" s="360" t="s">
        <v>920</v>
      </c>
      <c r="D2864" s="360">
        <v>4018</v>
      </c>
      <c r="E2864" s="360" t="s">
        <v>1155</v>
      </c>
      <c r="F2864" s="360" t="s">
        <v>552</v>
      </c>
      <c r="G2864" s="360" t="s">
        <v>298</v>
      </c>
      <c r="H2864" s="360" t="s">
        <v>41</v>
      </c>
      <c r="I2864" s="360" t="s">
        <v>324</v>
      </c>
      <c r="J2864" s="360" t="s">
        <v>1133</v>
      </c>
      <c r="K2864" s="360" t="s">
        <v>1171</v>
      </c>
      <c r="L2864" s="360" t="s">
        <v>32</v>
      </c>
      <c r="M2864" s="361">
        <v>201339600</v>
      </c>
    </row>
    <row r="2865" spans="1:13">
      <c r="A2865" s="360" t="s">
        <v>13244</v>
      </c>
      <c r="B2865" s="360" t="s">
        <v>2436</v>
      </c>
      <c r="C2865" s="360" t="s">
        <v>920</v>
      </c>
      <c r="D2865" s="360">
        <v>4018</v>
      </c>
      <c r="E2865" s="360" t="s">
        <v>1155</v>
      </c>
      <c r="F2865" s="360" t="s">
        <v>552</v>
      </c>
      <c r="G2865" s="360" t="s">
        <v>298</v>
      </c>
      <c r="H2865" s="360" t="s">
        <v>41</v>
      </c>
      <c r="I2865" s="360" t="s">
        <v>324</v>
      </c>
      <c r="J2865" s="360" t="s">
        <v>1133</v>
      </c>
      <c r="K2865" s="360" t="s">
        <v>290</v>
      </c>
      <c r="L2865" s="360" t="s">
        <v>32</v>
      </c>
      <c r="M2865" s="361">
        <v>201339600</v>
      </c>
    </row>
    <row r="2866" spans="1:13">
      <c r="A2866" s="360" t="s">
        <v>13245</v>
      </c>
      <c r="B2866" s="360" t="s">
        <v>2437</v>
      </c>
      <c r="C2866" s="360" t="s">
        <v>920</v>
      </c>
      <c r="D2866" s="360">
        <v>4018</v>
      </c>
      <c r="E2866" s="360" t="s">
        <v>1155</v>
      </c>
      <c r="F2866" s="360" t="s">
        <v>552</v>
      </c>
      <c r="G2866" s="360" t="s">
        <v>298</v>
      </c>
      <c r="H2866" s="360" t="s">
        <v>41</v>
      </c>
      <c r="I2866" s="360" t="s">
        <v>324</v>
      </c>
      <c r="J2866" s="360" t="s">
        <v>1133</v>
      </c>
      <c r="K2866" s="360" t="s">
        <v>291</v>
      </c>
      <c r="L2866" s="360" t="s">
        <v>32</v>
      </c>
      <c r="M2866" s="361">
        <v>170385600</v>
      </c>
    </row>
    <row r="2867" spans="1:13">
      <c r="A2867" s="360" t="s">
        <v>13246</v>
      </c>
      <c r="B2867" s="360" t="s">
        <v>2438</v>
      </c>
      <c r="C2867" s="360" t="s">
        <v>920</v>
      </c>
      <c r="D2867" s="360">
        <v>4018</v>
      </c>
      <c r="E2867" s="360" t="s">
        <v>1155</v>
      </c>
      <c r="F2867" s="360" t="s">
        <v>552</v>
      </c>
      <c r="G2867" s="360" t="s">
        <v>298</v>
      </c>
      <c r="H2867" s="360" t="s">
        <v>41</v>
      </c>
      <c r="I2867" s="360" t="s">
        <v>324</v>
      </c>
      <c r="J2867" s="360" t="s">
        <v>1133</v>
      </c>
      <c r="K2867" s="360" t="s">
        <v>1170</v>
      </c>
      <c r="L2867" s="360" t="s">
        <v>218</v>
      </c>
      <c r="M2867" s="361">
        <v>604018800</v>
      </c>
    </row>
    <row r="2868" spans="1:13">
      <c r="A2868" s="360" t="s">
        <v>13247</v>
      </c>
      <c r="B2868" s="360" t="s">
        <v>2439</v>
      </c>
      <c r="C2868" s="360" t="s">
        <v>920</v>
      </c>
      <c r="D2868" s="360">
        <v>4018</v>
      </c>
      <c r="E2868" s="360" t="s">
        <v>1155</v>
      </c>
      <c r="F2868" s="360" t="s">
        <v>552</v>
      </c>
      <c r="G2868" s="360" t="s">
        <v>298</v>
      </c>
      <c r="H2868" s="360" t="s">
        <v>41</v>
      </c>
      <c r="I2868" s="360" t="s">
        <v>324</v>
      </c>
      <c r="J2868" s="360" t="s">
        <v>1133</v>
      </c>
      <c r="K2868" s="360" t="s">
        <v>1171</v>
      </c>
      <c r="L2868" s="360" t="s">
        <v>218</v>
      </c>
      <c r="M2868" s="361">
        <v>529683000</v>
      </c>
    </row>
    <row r="2869" spans="1:13">
      <c r="A2869" s="360" t="s">
        <v>13248</v>
      </c>
      <c r="B2869" s="360" t="s">
        <v>2440</v>
      </c>
      <c r="C2869" s="360" t="s">
        <v>920</v>
      </c>
      <c r="D2869" s="360">
        <v>4018</v>
      </c>
      <c r="E2869" s="360" t="s">
        <v>1155</v>
      </c>
      <c r="F2869" s="360" t="s">
        <v>552</v>
      </c>
      <c r="G2869" s="360" t="s">
        <v>298</v>
      </c>
      <c r="H2869" s="360" t="s">
        <v>41</v>
      </c>
      <c r="I2869" s="360" t="s">
        <v>324</v>
      </c>
      <c r="J2869" s="360" t="s">
        <v>1133</v>
      </c>
      <c r="K2869" s="360" t="s">
        <v>290</v>
      </c>
      <c r="L2869" s="360" t="s">
        <v>218</v>
      </c>
      <c r="M2869" s="361">
        <v>511087500</v>
      </c>
    </row>
    <row r="2870" spans="1:13">
      <c r="A2870" s="360" t="s">
        <v>13249</v>
      </c>
      <c r="B2870" s="360" t="s">
        <v>2441</v>
      </c>
      <c r="C2870" s="360" t="s">
        <v>920</v>
      </c>
      <c r="D2870" s="360">
        <v>4018</v>
      </c>
      <c r="E2870" s="360" t="s">
        <v>1155</v>
      </c>
      <c r="F2870" s="360" t="s">
        <v>552</v>
      </c>
      <c r="G2870" s="360" t="s">
        <v>298</v>
      </c>
      <c r="H2870" s="360" t="s">
        <v>41</v>
      </c>
      <c r="I2870" s="360" t="s">
        <v>324</v>
      </c>
      <c r="J2870" s="360" t="s">
        <v>1133</v>
      </c>
      <c r="K2870" s="360" t="s">
        <v>291</v>
      </c>
      <c r="L2870" s="360" t="s">
        <v>218</v>
      </c>
      <c r="M2870" s="361">
        <v>436751700</v>
      </c>
    </row>
    <row r="2871" spans="1:13">
      <c r="A2871" s="360" t="s">
        <v>13250</v>
      </c>
      <c r="B2871" s="360" t="s">
        <v>2430</v>
      </c>
      <c r="C2871" s="360" t="s">
        <v>920</v>
      </c>
      <c r="D2871" s="360">
        <v>4018</v>
      </c>
      <c r="E2871" s="360" t="s">
        <v>1155</v>
      </c>
      <c r="F2871" s="360" t="s">
        <v>552</v>
      </c>
      <c r="G2871" s="360" t="s">
        <v>298</v>
      </c>
      <c r="H2871" s="360" t="s">
        <v>41</v>
      </c>
      <c r="I2871" s="360" t="s">
        <v>42</v>
      </c>
      <c r="J2871" s="360" t="s">
        <v>1138</v>
      </c>
      <c r="K2871" s="360" t="s">
        <v>1170</v>
      </c>
      <c r="L2871" s="360" t="s">
        <v>34</v>
      </c>
      <c r="M2871" s="361">
        <v>402679200</v>
      </c>
    </row>
    <row r="2872" spans="1:13">
      <c r="A2872" s="360" t="s">
        <v>13251</v>
      </c>
      <c r="B2872" s="360" t="s">
        <v>2431</v>
      </c>
      <c r="C2872" s="360" t="s">
        <v>920</v>
      </c>
      <c r="D2872" s="360">
        <v>4018</v>
      </c>
      <c r="E2872" s="360" t="s">
        <v>1155</v>
      </c>
      <c r="F2872" s="360" t="s">
        <v>552</v>
      </c>
      <c r="G2872" s="360" t="s">
        <v>298</v>
      </c>
      <c r="H2872" s="360" t="s">
        <v>41</v>
      </c>
      <c r="I2872" s="360" t="s">
        <v>42</v>
      </c>
      <c r="J2872" s="360" t="s">
        <v>1138</v>
      </c>
      <c r="K2872" s="360" t="s">
        <v>1171</v>
      </c>
      <c r="L2872" s="360" t="s">
        <v>34</v>
      </c>
      <c r="M2872" s="361">
        <v>353129700</v>
      </c>
    </row>
    <row r="2873" spans="1:13">
      <c r="A2873" s="360" t="s">
        <v>13252</v>
      </c>
      <c r="B2873" s="360" t="s">
        <v>2432</v>
      </c>
      <c r="C2873" s="360" t="s">
        <v>920</v>
      </c>
      <c r="D2873" s="360">
        <v>4018</v>
      </c>
      <c r="E2873" s="360" t="s">
        <v>1155</v>
      </c>
      <c r="F2873" s="360" t="s">
        <v>552</v>
      </c>
      <c r="G2873" s="360" t="s">
        <v>298</v>
      </c>
      <c r="H2873" s="360" t="s">
        <v>41</v>
      </c>
      <c r="I2873" s="360" t="s">
        <v>42</v>
      </c>
      <c r="J2873" s="360" t="s">
        <v>1138</v>
      </c>
      <c r="K2873" s="360" t="s">
        <v>290</v>
      </c>
      <c r="L2873" s="360" t="s">
        <v>34</v>
      </c>
      <c r="M2873" s="361">
        <v>340725000</v>
      </c>
    </row>
    <row r="2874" spans="1:13">
      <c r="A2874" s="360" t="s">
        <v>13253</v>
      </c>
      <c r="B2874" s="360" t="s">
        <v>2433</v>
      </c>
      <c r="C2874" s="360" t="s">
        <v>920</v>
      </c>
      <c r="D2874" s="360">
        <v>4018</v>
      </c>
      <c r="E2874" s="360" t="s">
        <v>1155</v>
      </c>
      <c r="F2874" s="360" t="s">
        <v>552</v>
      </c>
      <c r="G2874" s="360" t="s">
        <v>298</v>
      </c>
      <c r="H2874" s="360" t="s">
        <v>41</v>
      </c>
      <c r="I2874" s="360" t="s">
        <v>42</v>
      </c>
      <c r="J2874" s="360" t="s">
        <v>1138</v>
      </c>
      <c r="K2874" s="360" t="s">
        <v>291</v>
      </c>
      <c r="L2874" s="360" t="s">
        <v>34</v>
      </c>
      <c r="M2874" s="361">
        <v>291175500</v>
      </c>
    </row>
    <row r="2875" spans="1:13">
      <c r="A2875" s="360" t="s">
        <v>13254</v>
      </c>
      <c r="B2875" s="360" t="s">
        <v>2434</v>
      </c>
      <c r="C2875" s="360" t="s">
        <v>920</v>
      </c>
      <c r="D2875" s="360">
        <v>4018</v>
      </c>
      <c r="E2875" s="360" t="s">
        <v>1155</v>
      </c>
      <c r="F2875" s="360" t="s">
        <v>552</v>
      </c>
      <c r="G2875" s="360" t="s">
        <v>298</v>
      </c>
      <c r="H2875" s="360" t="s">
        <v>41</v>
      </c>
      <c r="I2875" s="360" t="s">
        <v>42</v>
      </c>
      <c r="J2875" s="360" t="s">
        <v>1138</v>
      </c>
      <c r="K2875" s="360" t="s">
        <v>1170</v>
      </c>
      <c r="L2875" s="360" t="s">
        <v>32</v>
      </c>
      <c r="M2875" s="361">
        <v>232316700</v>
      </c>
    </row>
    <row r="2876" spans="1:13">
      <c r="A2876" s="360" t="s">
        <v>13255</v>
      </c>
      <c r="B2876" s="360" t="s">
        <v>2435</v>
      </c>
      <c r="C2876" s="360" t="s">
        <v>920</v>
      </c>
      <c r="D2876" s="360">
        <v>4018</v>
      </c>
      <c r="E2876" s="360" t="s">
        <v>1155</v>
      </c>
      <c r="F2876" s="360" t="s">
        <v>552</v>
      </c>
      <c r="G2876" s="360" t="s">
        <v>298</v>
      </c>
      <c r="H2876" s="360" t="s">
        <v>41</v>
      </c>
      <c r="I2876" s="360" t="s">
        <v>42</v>
      </c>
      <c r="J2876" s="360" t="s">
        <v>1138</v>
      </c>
      <c r="K2876" s="360" t="s">
        <v>1171</v>
      </c>
      <c r="L2876" s="360" t="s">
        <v>32</v>
      </c>
      <c r="M2876" s="361">
        <v>201339600</v>
      </c>
    </row>
    <row r="2877" spans="1:13">
      <c r="A2877" s="360" t="s">
        <v>13256</v>
      </c>
      <c r="B2877" s="360" t="s">
        <v>2436</v>
      </c>
      <c r="C2877" s="360" t="s">
        <v>920</v>
      </c>
      <c r="D2877" s="360">
        <v>4018</v>
      </c>
      <c r="E2877" s="360" t="s">
        <v>1155</v>
      </c>
      <c r="F2877" s="360" t="s">
        <v>552</v>
      </c>
      <c r="G2877" s="360" t="s">
        <v>298</v>
      </c>
      <c r="H2877" s="360" t="s">
        <v>41</v>
      </c>
      <c r="I2877" s="360" t="s">
        <v>42</v>
      </c>
      <c r="J2877" s="360" t="s">
        <v>1138</v>
      </c>
      <c r="K2877" s="360" t="s">
        <v>290</v>
      </c>
      <c r="L2877" s="360" t="s">
        <v>32</v>
      </c>
      <c r="M2877" s="361">
        <v>201339600</v>
      </c>
    </row>
    <row r="2878" spans="1:13">
      <c r="A2878" s="360" t="s">
        <v>13257</v>
      </c>
      <c r="B2878" s="360" t="s">
        <v>2437</v>
      </c>
      <c r="C2878" s="360" t="s">
        <v>920</v>
      </c>
      <c r="D2878" s="360">
        <v>4018</v>
      </c>
      <c r="E2878" s="360" t="s">
        <v>1155</v>
      </c>
      <c r="F2878" s="360" t="s">
        <v>552</v>
      </c>
      <c r="G2878" s="360" t="s">
        <v>298</v>
      </c>
      <c r="H2878" s="360" t="s">
        <v>41</v>
      </c>
      <c r="I2878" s="360" t="s">
        <v>42</v>
      </c>
      <c r="J2878" s="360" t="s">
        <v>1138</v>
      </c>
      <c r="K2878" s="360" t="s">
        <v>291</v>
      </c>
      <c r="L2878" s="360" t="s">
        <v>32</v>
      </c>
      <c r="M2878" s="361">
        <v>170385600</v>
      </c>
    </row>
    <row r="2879" spans="1:13">
      <c r="A2879" s="360" t="s">
        <v>13258</v>
      </c>
      <c r="B2879" s="360" t="s">
        <v>2438</v>
      </c>
      <c r="C2879" s="360" t="s">
        <v>920</v>
      </c>
      <c r="D2879" s="360">
        <v>4018</v>
      </c>
      <c r="E2879" s="360" t="s">
        <v>1155</v>
      </c>
      <c r="F2879" s="360" t="s">
        <v>552</v>
      </c>
      <c r="G2879" s="360" t="s">
        <v>298</v>
      </c>
      <c r="H2879" s="360" t="s">
        <v>41</v>
      </c>
      <c r="I2879" s="360" t="s">
        <v>42</v>
      </c>
      <c r="J2879" s="360" t="s">
        <v>1138</v>
      </c>
      <c r="K2879" s="360" t="s">
        <v>1170</v>
      </c>
      <c r="L2879" s="360" t="s">
        <v>218</v>
      </c>
      <c r="M2879" s="361">
        <v>604018800</v>
      </c>
    </row>
    <row r="2880" spans="1:13">
      <c r="A2880" s="360" t="s">
        <v>13259</v>
      </c>
      <c r="B2880" s="360" t="s">
        <v>2439</v>
      </c>
      <c r="C2880" s="360" t="s">
        <v>920</v>
      </c>
      <c r="D2880" s="360">
        <v>4018</v>
      </c>
      <c r="E2880" s="360" t="s">
        <v>1155</v>
      </c>
      <c r="F2880" s="360" t="s">
        <v>552</v>
      </c>
      <c r="G2880" s="360" t="s">
        <v>298</v>
      </c>
      <c r="H2880" s="360" t="s">
        <v>41</v>
      </c>
      <c r="I2880" s="360" t="s">
        <v>42</v>
      </c>
      <c r="J2880" s="360" t="s">
        <v>1138</v>
      </c>
      <c r="K2880" s="360" t="s">
        <v>1171</v>
      </c>
      <c r="L2880" s="360" t="s">
        <v>218</v>
      </c>
      <c r="M2880" s="361">
        <v>529683000</v>
      </c>
    </row>
    <row r="2881" spans="1:13">
      <c r="A2881" s="360" t="s">
        <v>13260</v>
      </c>
      <c r="B2881" s="360" t="s">
        <v>2440</v>
      </c>
      <c r="C2881" s="360" t="s">
        <v>920</v>
      </c>
      <c r="D2881" s="360">
        <v>4018</v>
      </c>
      <c r="E2881" s="360" t="s">
        <v>1155</v>
      </c>
      <c r="F2881" s="360" t="s">
        <v>552</v>
      </c>
      <c r="G2881" s="360" t="s">
        <v>298</v>
      </c>
      <c r="H2881" s="360" t="s">
        <v>41</v>
      </c>
      <c r="I2881" s="360" t="s">
        <v>42</v>
      </c>
      <c r="J2881" s="360" t="s">
        <v>1138</v>
      </c>
      <c r="K2881" s="360" t="s">
        <v>290</v>
      </c>
      <c r="L2881" s="360" t="s">
        <v>218</v>
      </c>
      <c r="M2881" s="361">
        <v>511087500</v>
      </c>
    </row>
    <row r="2882" spans="1:13">
      <c r="A2882" s="360" t="s">
        <v>13261</v>
      </c>
      <c r="B2882" s="360" t="s">
        <v>2441</v>
      </c>
      <c r="C2882" s="360" t="s">
        <v>920</v>
      </c>
      <c r="D2882" s="360">
        <v>4018</v>
      </c>
      <c r="E2882" s="360" t="s">
        <v>1155</v>
      </c>
      <c r="F2882" s="360" t="s">
        <v>552</v>
      </c>
      <c r="G2882" s="360" t="s">
        <v>298</v>
      </c>
      <c r="H2882" s="360" t="s">
        <v>41</v>
      </c>
      <c r="I2882" s="360" t="s">
        <v>42</v>
      </c>
      <c r="J2882" s="360" t="s">
        <v>1138</v>
      </c>
      <c r="K2882" s="360" t="s">
        <v>291</v>
      </c>
      <c r="L2882" s="360" t="s">
        <v>218</v>
      </c>
      <c r="M2882" s="361">
        <v>436751700</v>
      </c>
    </row>
    <row r="2883" spans="1:13">
      <c r="A2883" s="360" t="s">
        <v>13262</v>
      </c>
      <c r="B2883" s="360" t="s">
        <v>2430</v>
      </c>
      <c r="C2883" s="360" t="s">
        <v>920</v>
      </c>
      <c r="D2883" s="360">
        <v>4018</v>
      </c>
      <c r="E2883" s="360" t="s">
        <v>1155</v>
      </c>
      <c r="F2883" s="360" t="s">
        <v>552</v>
      </c>
      <c r="G2883" s="360" t="s">
        <v>298</v>
      </c>
      <c r="H2883" s="360" t="s">
        <v>41</v>
      </c>
      <c r="I2883" s="360" t="s">
        <v>219</v>
      </c>
      <c r="J2883" s="360" t="s">
        <v>1139</v>
      </c>
      <c r="K2883" s="360" t="s">
        <v>1170</v>
      </c>
      <c r="L2883" s="360" t="s">
        <v>34</v>
      </c>
      <c r="M2883" s="361">
        <v>402679200</v>
      </c>
    </row>
    <row r="2884" spans="1:13">
      <c r="A2884" s="360" t="s">
        <v>13263</v>
      </c>
      <c r="B2884" s="360" t="s">
        <v>2431</v>
      </c>
      <c r="C2884" s="360" t="s">
        <v>920</v>
      </c>
      <c r="D2884" s="360">
        <v>4018</v>
      </c>
      <c r="E2884" s="360" t="s">
        <v>1155</v>
      </c>
      <c r="F2884" s="360" t="s">
        <v>552</v>
      </c>
      <c r="G2884" s="360" t="s">
        <v>298</v>
      </c>
      <c r="H2884" s="360" t="s">
        <v>41</v>
      </c>
      <c r="I2884" s="360" t="s">
        <v>219</v>
      </c>
      <c r="J2884" s="360" t="s">
        <v>1139</v>
      </c>
      <c r="K2884" s="360" t="s">
        <v>1171</v>
      </c>
      <c r="L2884" s="360" t="s">
        <v>34</v>
      </c>
      <c r="M2884" s="361">
        <v>353129700</v>
      </c>
    </row>
    <row r="2885" spans="1:13">
      <c r="A2885" s="360" t="s">
        <v>13264</v>
      </c>
      <c r="B2885" s="360" t="s">
        <v>2432</v>
      </c>
      <c r="C2885" s="360" t="s">
        <v>920</v>
      </c>
      <c r="D2885" s="360">
        <v>4018</v>
      </c>
      <c r="E2885" s="360" t="s">
        <v>1155</v>
      </c>
      <c r="F2885" s="360" t="s">
        <v>552</v>
      </c>
      <c r="G2885" s="360" t="s">
        <v>298</v>
      </c>
      <c r="H2885" s="360" t="s">
        <v>41</v>
      </c>
      <c r="I2885" s="360" t="s">
        <v>219</v>
      </c>
      <c r="J2885" s="360" t="s">
        <v>1139</v>
      </c>
      <c r="K2885" s="360" t="s">
        <v>290</v>
      </c>
      <c r="L2885" s="360" t="s">
        <v>34</v>
      </c>
      <c r="M2885" s="361">
        <v>340725000</v>
      </c>
    </row>
    <row r="2886" spans="1:13">
      <c r="A2886" s="360" t="s">
        <v>13265</v>
      </c>
      <c r="B2886" s="360" t="s">
        <v>2433</v>
      </c>
      <c r="C2886" s="360" t="s">
        <v>920</v>
      </c>
      <c r="D2886" s="360">
        <v>4018</v>
      </c>
      <c r="E2886" s="360" t="s">
        <v>1155</v>
      </c>
      <c r="F2886" s="360" t="s">
        <v>552</v>
      </c>
      <c r="G2886" s="360" t="s">
        <v>298</v>
      </c>
      <c r="H2886" s="360" t="s">
        <v>41</v>
      </c>
      <c r="I2886" s="360" t="s">
        <v>219</v>
      </c>
      <c r="J2886" s="360" t="s">
        <v>1139</v>
      </c>
      <c r="K2886" s="360" t="s">
        <v>291</v>
      </c>
      <c r="L2886" s="360" t="s">
        <v>34</v>
      </c>
      <c r="M2886" s="361">
        <v>291175500</v>
      </c>
    </row>
    <row r="2887" spans="1:13">
      <c r="A2887" s="360" t="s">
        <v>13266</v>
      </c>
      <c r="B2887" s="360" t="s">
        <v>2434</v>
      </c>
      <c r="C2887" s="360" t="s">
        <v>920</v>
      </c>
      <c r="D2887" s="360">
        <v>4018</v>
      </c>
      <c r="E2887" s="360" t="s">
        <v>1155</v>
      </c>
      <c r="F2887" s="360" t="s">
        <v>552</v>
      </c>
      <c r="G2887" s="360" t="s">
        <v>298</v>
      </c>
      <c r="H2887" s="360" t="s">
        <v>41</v>
      </c>
      <c r="I2887" s="360" t="s">
        <v>219</v>
      </c>
      <c r="J2887" s="360" t="s">
        <v>1139</v>
      </c>
      <c r="K2887" s="360" t="s">
        <v>1170</v>
      </c>
      <c r="L2887" s="360" t="s">
        <v>32</v>
      </c>
      <c r="M2887" s="361">
        <v>232316700</v>
      </c>
    </row>
    <row r="2888" spans="1:13">
      <c r="A2888" s="360" t="s">
        <v>13267</v>
      </c>
      <c r="B2888" s="360" t="s">
        <v>2435</v>
      </c>
      <c r="C2888" s="360" t="s">
        <v>920</v>
      </c>
      <c r="D2888" s="360">
        <v>4018</v>
      </c>
      <c r="E2888" s="360" t="s">
        <v>1155</v>
      </c>
      <c r="F2888" s="360" t="s">
        <v>552</v>
      </c>
      <c r="G2888" s="360" t="s">
        <v>298</v>
      </c>
      <c r="H2888" s="360" t="s">
        <v>41</v>
      </c>
      <c r="I2888" s="360" t="s">
        <v>219</v>
      </c>
      <c r="J2888" s="360" t="s">
        <v>1139</v>
      </c>
      <c r="K2888" s="360" t="s">
        <v>1171</v>
      </c>
      <c r="L2888" s="360" t="s">
        <v>32</v>
      </c>
      <c r="M2888" s="361">
        <v>201339600</v>
      </c>
    </row>
    <row r="2889" spans="1:13">
      <c r="A2889" s="360" t="s">
        <v>13268</v>
      </c>
      <c r="B2889" s="360" t="s">
        <v>2436</v>
      </c>
      <c r="C2889" s="360" t="s">
        <v>920</v>
      </c>
      <c r="D2889" s="360">
        <v>4018</v>
      </c>
      <c r="E2889" s="360" t="s">
        <v>1155</v>
      </c>
      <c r="F2889" s="360" t="s">
        <v>552</v>
      </c>
      <c r="G2889" s="360" t="s">
        <v>298</v>
      </c>
      <c r="H2889" s="360" t="s">
        <v>41</v>
      </c>
      <c r="I2889" s="360" t="s">
        <v>219</v>
      </c>
      <c r="J2889" s="360" t="s">
        <v>1139</v>
      </c>
      <c r="K2889" s="360" t="s">
        <v>290</v>
      </c>
      <c r="L2889" s="360" t="s">
        <v>32</v>
      </c>
      <c r="M2889" s="361">
        <v>201339600</v>
      </c>
    </row>
    <row r="2890" spans="1:13">
      <c r="A2890" s="360" t="s">
        <v>13269</v>
      </c>
      <c r="B2890" s="360" t="s">
        <v>2437</v>
      </c>
      <c r="C2890" s="360" t="s">
        <v>920</v>
      </c>
      <c r="D2890" s="360">
        <v>4018</v>
      </c>
      <c r="E2890" s="360" t="s">
        <v>1155</v>
      </c>
      <c r="F2890" s="360" t="s">
        <v>552</v>
      </c>
      <c r="G2890" s="360" t="s">
        <v>298</v>
      </c>
      <c r="H2890" s="360" t="s">
        <v>41</v>
      </c>
      <c r="I2890" s="360" t="s">
        <v>219</v>
      </c>
      <c r="J2890" s="360" t="s">
        <v>1139</v>
      </c>
      <c r="K2890" s="360" t="s">
        <v>291</v>
      </c>
      <c r="L2890" s="360" t="s">
        <v>32</v>
      </c>
      <c r="M2890" s="361">
        <v>170385600</v>
      </c>
    </row>
    <row r="2891" spans="1:13">
      <c r="A2891" s="360" t="s">
        <v>13270</v>
      </c>
      <c r="B2891" s="360" t="s">
        <v>2438</v>
      </c>
      <c r="C2891" s="360" t="s">
        <v>920</v>
      </c>
      <c r="D2891" s="360">
        <v>4018</v>
      </c>
      <c r="E2891" s="360" t="s">
        <v>1155</v>
      </c>
      <c r="F2891" s="360" t="s">
        <v>552</v>
      </c>
      <c r="G2891" s="360" t="s">
        <v>298</v>
      </c>
      <c r="H2891" s="360" t="s">
        <v>41</v>
      </c>
      <c r="I2891" s="360" t="s">
        <v>219</v>
      </c>
      <c r="J2891" s="360" t="s">
        <v>1139</v>
      </c>
      <c r="K2891" s="360" t="s">
        <v>1170</v>
      </c>
      <c r="L2891" s="360" t="s">
        <v>218</v>
      </c>
      <c r="M2891" s="361">
        <v>604018800</v>
      </c>
    </row>
    <row r="2892" spans="1:13">
      <c r="A2892" s="360" t="s">
        <v>13271</v>
      </c>
      <c r="B2892" s="360" t="s">
        <v>2439</v>
      </c>
      <c r="C2892" s="360" t="s">
        <v>920</v>
      </c>
      <c r="D2892" s="360">
        <v>4018</v>
      </c>
      <c r="E2892" s="360" t="s">
        <v>1155</v>
      </c>
      <c r="F2892" s="360" t="s">
        <v>552</v>
      </c>
      <c r="G2892" s="360" t="s">
        <v>298</v>
      </c>
      <c r="H2892" s="360" t="s">
        <v>41</v>
      </c>
      <c r="I2892" s="360" t="s">
        <v>219</v>
      </c>
      <c r="J2892" s="360" t="s">
        <v>1139</v>
      </c>
      <c r="K2892" s="360" t="s">
        <v>1171</v>
      </c>
      <c r="L2892" s="360" t="s">
        <v>218</v>
      </c>
      <c r="M2892" s="361">
        <v>529683000</v>
      </c>
    </row>
    <row r="2893" spans="1:13">
      <c r="A2893" s="360" t="s">
        <v>13272</v>
      </c>
      <c r="B2893" s="360" t="s">
        <v>2440</v>
      </c>
      <c r="C2893" s="360" t="s">
        <v>920</v>
      </c>
      <c r="D2893" s="360">
        <v>4018</v>
      </c>
      <c r="E2893" s="360" t="s">
        <v>1155</v>
      </c>
      <c r="F2893" s="360" t="s">
        <v>552</v>
      </c>
      <c r="G2893" s="360" t="s">
        <v>298</v>
      </c>
      <c r="H2893" s="360" t="s">
        <v>41</v>
      </c>
      <c r="I2893" s="360" t="s">
        <v>219</v>
      </c>
      <c r="J2893" s="360" t="s">
        <v>1139</v>
      </c>
      <c r="K2893" s="360" t="s">
        <v>290</v>
      </c>
      <c r="L2893" s="360" t="s">
        <v>218</v>
      </c>
      <c r="M2893" s="361">
        <v>511087500</v>
      </c>
    </row>
    <row r="2894" spans="1:13">
      <c r="A2894" s="360" t="s">
        <v>13273</v>
      </c>
      <c r="B2894" s="360" t="s">
        <v>2441</v>
      </c>
      <c r="C2894" s="360" t="s">
        <v>920</v>
      </c>
      <c r="D2894" s="360">
        <v>4018</v>
      </c>
      <c r="E2894" s="360" t="s">
        <v>1155</v>
      </c>
      <c r="F2894" s="360" t="s">
        <v>552</v>
      </c>
      <c r="G2894" s="360" t="s">
        <v>298</v>
      </c>
      <c r="H2894" s="360" t="s">
        <v>41</v>
      </c>
      <c r="I2894" s="360" t="s">
        <v>219</v>
      </c>
      <c r="J2894" s="360" t="s">
        <v>1139</v>
      </c>
      <c r="K2894" s="360" t="s">
        <v>291</v>
      </c>
      <c r="L2894" s="360" t="s">
        <v>218</v>
      </c>
      <c r="M2894" s="361">
        <v>436751700</v>
      </c>
    </row>
    <row r="2895" spans="1:13">
      <c r="A2895" s="360" t="s">
        <v>13274</v>
      </c>
      <c r="B2895" s="360" t="s">
        <v>2430</v>
      </c>
      <c r="C2895" s="360" t="s">
        <v>920</v>
      </c>
      <c r="D2895" s="360">
        <v>4018</v>
      </c>
      <c r="E2895" s="360" t="s">
        <v>1155</v>
      </c>
      <c r="F2895" s="360" t="s">
        <v>552</v>
      </c>
      <c r="G2895" s="360" t="s">
        <v>298</v>
      </c>
      <c r="H2895" s="360" t="s">
        <v>41</v>
      </c>
      <c r="I2895" s="360" t="s">
        <v>44</v>
      </c>
      <c r="J2895" s="360" t="s">
        <v>1140</v>
      </c>
      <c r="K2895" s="360" t="s">
        <v>1170</v>
      </c>
      <c r="L2895" s="360" t="s">
        <v>34</v>
      </c>
      <c r="M2895" s="361">
        <v>402679200</v>
      </c>
    </row>
    <row r="2896" spans="1:13">
      <c r="A2896" s="360" t="s">
        <v>13275</v>
      </c>
      <c r="B2896" s="360" t="s">
        <v>2431</v>
      </c>
      <c r="C2896" s="360" t="s">
        <v>920</v>
      </c>
      <c r="D2896" s="360">
        <v>4018</v>
      </c>
      <c r="E2896" s="360" t="s">
        <v>1155</v>
      </c>
      <c r="F2896" s="360" t="s">
        <v>552</v>
      </c>
      <c r="G2896" s="360" t="s">
        <v>298</v>
      </c>
      <c r="H2896" s="360" t="s">
        <v>41</v>
      </c>
      <c r="I2896" s="360" t="s">
        <v>44</v>
      </c>
      <c r="J2896" s="360" t="s">
        <v>1140</v>
      </c>
      <c r="K2896" s="360" t="s">
        <v>1171</v>
      </c>
      <c r="L2896" s="360" t="s">
        <v>34</v>
      </c>
      <c r="M2896" s="361">
        <v>353129700</v>
      </c>
    </row>
    <row r="2897" spans="1:13">
      <c r="A2897" s="360" t="s">
        <v>13276</v>
      </c>
      <c r="B2897" s="360" t="s">
        <v>2432</v>
      </c>
      <c r="C2897" s="360" t="s">
        <v>920</v>
      </c>
      <c r="D2897" s="360">
        <v>4018</v>
      </c>
      <c r="E2897" s="360" t="s">
        <v>1155</v>
      </c>
      <c r="F2897" s="360" t="s">
        <v>552</v>
      </c>
      <c r="G2897" s="360" t="s">
        <v>298</v>
      </c>
      <c r="H2897" s="360" t="s">
        <v>41</v>
      </c>
      <c r="I2897" s="360" t="s">
        <v>44</v>
      </c>
      <c r="J2897" s="360" t="s">
        <v>1140</v>
      </c>
      <c r="K2897" s="360" t="s">
        <v>290</v>
      </c>
      <c r="L2897" s="360" t="s">
        <v>34</v>
      </c>
      <c r="M2897" s="361">
        <v>340725000</v>
      </c>
    </row>
    <row r="2898" spans="1:13">
      <c r="A2898" s="360" t="s">
        <v>13277</v>
      </c>
      <c r="B2898" s="360" t="s">
        <v>2433</v>
      </c>
      <c r="C2898" s="360" t="s">
        <v>920</v>
      </c>
      <c r="D2898" s="360">
        <v>4018</v>
      </c>
      <c r="E2898" s="360" t="s">
        <v>1155</v>
      </c>
      <c r="F2898" s="360" t="s">
        <v>552</v>
      </c>
      <c r="G2898" s="360" t="s">
        <v>298</v>
      </c>
      <c r="H2898" s="360" t="s">
        <v>41</v>
      </c>
      <c r="I2898" s="360" t="s">
        <v>44</v>
      </c>
      <c r="J2898" s="360" t="s">
        <v>1140</v>
      </c>
      <c r="K2898" s="360" t="s">
        <v>291</v>
      </c>
      <c r="L2898" s="360" t="s">
        <v>34</v>
      </c>
      <c r="M2898" s="361">
        <v>291175500</v>
      </c>
    </row>
    <row r="2899" spans="1:13">
      <c r="A2899" s="360" t="s">
        <v>13278</v>
      </c>
      <c r="B2899" s="360" t="s">
        <v>2434</v>
      </c>
      <c r="C2899" s="360" t="s">
        <v>920</v>
      </c>
      <c r="D2899" s="360">
        <v>4018</v>
      </c>
      <c r="E2899" s="360" t="s">
        <v>1155</v>
      </c>
      <c r="F2899" s="360" t="s">
        <v>552</v>
      </c>
      <c r="G2899" s="360" t="s">
        <v>298</v>
      </c>
      <c r="H2899" s="360" t="s">
        <v>41</v>
      </c>
      <c r="I2899" s="360" t="s">
        <v>44</v>
      </c>
      <c r="J2899" s="360" t="s">
        <v>1140</v>
      </c>
      <c r="K2899" s="360" t="s">
        <v>1170</v>
      </c>
      <c r="L2899" s="360" t="s">
        <v>32</v>
      </c>
      <c r="M2899" s="361">
        <v>232316700</v>
      </c>
    </row>
    <row r="2900" spans="1:13">
      <c r="A2900" s="360" t="s">
        <v>13279</v>
      </c>
      <c r="B2900" s="360" t="s">
        <v>2435</v>
      </c>
      <c r="C2900" s="360" t="s">
        <v>920</v>
      </c>
      <c r="D2900" s="360">
        <v>4018</v>
      </c>
      <c r="E2900" s="360" t="s">
        <v>1155</v>
      </c>
      <c r="F2900" s="360" t="s">
        <v>552</v>
      </c>
      <c r="G2900" s="360" t="s">
        <v>298</v>
      </c>
      <c r="H2900" s="360" t="s">
        <v>41</v>
      </c>
      <c r="I2900" s="360" t="s">
        <v>44</v>
      </c>
      <c r="J2900" s="360" t="s">
        <v>1140</v>
      </c>
      <c r="K2900" s="360" t="s">
        <v>1171</v>
      </c>
      <c r="L2900" s="360" t="s">
        <v>32</v>
      </c>
      <c r="M2900" s="361">
        <v>201339600</v>
      </c>
    </row>
    <row r="2901" spans="1:13">
      <c r="A2901" s="360" t="s">
        <v>13280</v>
      </c>
      <c r="B2901" s="360" t="s">
        <v>2436</v>
      </c>
      <c r="C2901" s="360" t="s">
        <v>920</v>
      </c>
      <c r="D2901" s="360">
        <v>4018</v>
      </c>
      <c r="E2901" s="360" t="s">
        <v>1155</v>
      </c>
      <c r="F2901" s="360" t="s">
        <v>552</v>
      </c>
      <c r="G2901" s="360" t="s">
        <v>298</v>
      </c>
      <c r="H2901" s="360" t="s">
        <v>41</v>
      </c>
      <c r="I2901" s="360" t="s">
        <v>44</v>
      </c>
      <c r="J2901" s="360" t="s">
        <v>1140</v>
      </c>
      <c r="K2901" s="360" t="s">
        <v>290</v>
      </c>
      <c r="L2901" s="360" t="s">
        <v>32</v>
      </c>
      <c r="M2901" s="361">
        <v>201339600</v>
      </c>
    </row>
    <row r="2902" spans="1:13">
      <c r="A2902" s="360" t="s">
        <v>13281</v>
      </c>
      <c r="B2902" s="360" t="s">
        <v>2437</v>
      </c>
      <c r="C2902" s="360" t="s">
        <v>920</v>
      </c>
      <c r="D2902" s="360">
        <v>4018</v>
      </c>
      <c r="E2902" s="360" t="s">
        <v>1155</v>
      </c>
      <c r="F2902" s="360" t="s">
        <v>552</v>
      </c>
      <c r="G2902" s="360" t="s">
        <v>298</v>
      </c>
      <c r="H2902" s="360" t="s">
        <v>41</v>
      </c>
      <c r="I2902" s="360" t="s">
        <v>44</v>
      </c>
      <c r="J2902" s="360" t="s">
        <v>1140</v>
      </c>
      <c r="K2902" s="360" t="s">
        <v>291</v>
      </c>
      <c r="L2902" s="360" t="s">
        <v>32</v>
      </c>
      <c r="M2902" s="361">
        <v>170385600</v>
      </c>
    </row>
    <row r="2903" spans="1:13">
      <c r="A2903" s="360" t="s">
        <v>13282</v>
      </c>
      <c r="B2903" s="360" t="s">
        <v>2438</v>
      </c>
      <c r="C2903" s="360" t="s">
        <v>920</v>
      </c>
      <c r="D2903" s="360">
        <v>4018</v>
      </c>
      <c r="E2903" s="360" t="s">
        <v>1155</v>
      </c>
      <c r="F2903" s="360" t="s">
        <v>552</v>
      </c>
      <c r="G2903" s="360" t="s">
        <v>298</v>
      </c>
      <c r="H2903" s="360" t="s">
        <v>41</v>
      </c>
      <c r="I2903" s="360" t="s">
        <v>44</v>
      </c>
      <c r="J2903" s="360" t="s">
        <v>1140</v>
      </c>
      <c r="K2903" s="360" t="s">
        <v>1170</v>
      </c>
      <c r="L2903" s="360" t="s">
        <v>218</v>
      </c>
      <c r="M2903" s="361">
        <v>604018800</v>
      </c>
    </row>
    <row r="2904" spans="1:13">
      <c r="A2904" s="360" t="s">
        <v>13283</v>
      </c>
      <c r="B2904" s="360" t="s">
        <v>2439</v>
      </c>
      <c r="C2904" s="360" t="s">
        <v>920</v>
      </c>
      <c r="D2904" s="360">
        <v>4018</v>
      </c>
      <c r="E2904" s="360" t="s">
        <v>1155</v>
      </c>
      <c r="F2904" s="360" t="s">
        <v>552</v>
      </c>
      <c r="G2904" s="360" t="s">
        <v>298</v>
      </c>
      <c r="H2904" s="360" t="s">
        <v>41</v>
      </c>
      <c r="I2904" s="360" t="s">
        <v>44</v>
      </c>
      <c r="J2904" s="360" t="s">
        <v>1140</v>
      </c>
      <c r="K2904" s="360" t="s">
        <v>1171</v>
      </c>
      <c r="L2904" s="360" t="s">
        <v>218</v>
      </c>
      <c r="M2904" s="361">
        <v>529683000</v>
      </c>
    </row>
    <row r="2905" spans="1:13">
      <c r="A2905" s="360" t="s">
        <v>13284</v>
      </c>
      <c r="B2905" s="360" t="s">
        <v>2440</v>
      </c>
      <c r="C2905" s="360" t="s">
        <v>920</v>
      </c>
      <c r="D2905" s="360">
        <v>4018</v>
      </c>
      <c r="E2905" s="360" t="s">
        <v>1155</v>
      </c>
      <c r="F2905" s="360" t="s">
        <v>552</v>
      </c>
      <c r="G2905" s="360" t="s">
        <v>298</v>
      </c>
      <c r="H2905" s="360" t="s">
        <v>41</v>
      </c>
      <c r="I2905" s="360" t="s">
        <v>44</v>
      </c>
      <c r="J2905" s="360" t="s">
        <v>1140</v>
      </c>
      <c r="K2905" s="360" t="s">
        <v>290</v>
      </c>
      <c r="L2905" s="360" t="s">
        <v>218</v>
      </c>
      <c r="M2905" s="361">
        <v>511087500</v>
      </c>
    </row>
    <row r="2906" spans="1:13">
      <c r="A2906" s="360" t="s">
        <v>13285</v>
      </c>
      <c r="B2906" s="360" t="s">
        <v>2441</v>
      </c>
      <c r="C2906" s="360" t="s">
        <v>920</v>
      </c>
      <c r="D2906" s="360">
        <v>4018</v>
      </c>
      <c r="E2906" s="360" t="s">
        <v>1155</v>
      </c>
      <c r="F2906" s="360" t="s">
        <v>552</v>
      </c>
      <c r="G2906" s="360" t="s">
        <v>298</v>
      </c>
      <c r="H2906" s="360" t="s">
        <v>41</v>
      </c>
      <c r="I2906" s="360" t="s">
        <v>44</v>
      </c>
      <c r="J2906" s="360" t="s">
        <v>1140</v>
      </c>
      <c r="K2906" s="360" t="s">
        <v>291</v>
      </c>
      <c r="L2906" s="360" t="s">
        <v>218</v>
      </c>
      <c r="M2906" s="361">
        <v>436751700</v>
      </c>
    </row>
    <row r="2907" spans="1:13">
      <c r="A2907" s="360" t="s">
        <v>13286</v>
      </c>
      <c r="B2907" s="360" t="s">
        <v>2430</v>
      </c>
      <c r="C2907" s="360" t="s">
        <v>920</v>
      </c>
      <c r="D2907" s="360">
        <v>4018</v>
      </c>
      <c r="E2907" s="360" t="s">
        <v>1155</v>
      </c>
      <c r="F2907" s="360" t="s">
        <v>552</v>
      </c>
      <c r="G2907" s="360" t="s">
        <v>298</v>
      </c>
      <c r="H2907" s="360" t="s">
        <v>41</v>
      </c>
      <c r="I2907" s="360" t="s">
        <v>46</v>
      </c>
      <c r="J2907" s="360" t="s">
        <v>1135</v>
      </c>
      <c r="K2907" s="360" t="s">
        <v>1170</v>
      </c>
      <c r="L2907" s="360" t="s">
        <v>34</v>
      </c>
      <c r="M2907" s="361">
        <v>402679200</v>
      </c>
    </row>
    <row r="2908" spans="1:13">
      <c r="A2908" s="360" t="s">
        <v>13287</v>
      </c>
      <c r="B2908" s="360" t="s">
        <v>2431</v>
      </c>
      <c r="C2908" s="360" t="s">
        <v>920</v>
      </c>
      <c r="D2908" s="360">
        <v>4018</v>
      </c>
      <c r="E2908" s="360" t="s">
        <v>1155</v>
      </c>
      <c r="F2908" s="360" t="s">
        <v>552</v>
      </c>
      <c r="G2908" s="360" t="s">
        <v>298</v>
      </c>
      <c r="H2908" s="360" t="s">
        <v>41</v>
      </c>
      <c r="I2908" s="360" t="s">
        <v>46</v>
      </c>
      <c r="J2908" s="360" t="s">
        <v>1135</v>
      </c>
      <c r="K2908" s="360" t="s">
        <v>1171</v>
      </c>
      <c r="L2908" s="360" t="s">
        <v>34</v>
      </c>
      <c r="M2908" s="361">
        <v>353129700</v>
      </c>
    </row>
    <row r="2909" spans="1:13">
      <c r="A2909" s="360" t="s">
        <v>13288</v>
      </c>
      <c r="B2909" s="360" t="s">
        <v>2432</v>
      </c>
      <c r="C2909" s="360" t="s">
        <v>920</v>
      </c>
      <c r="D2909" s="360">
        <v>4018</v>
      </c>
      <c r="E2909" s="360" t="s">
        <v>1155</v>
      </c>
      <c r="F2909" s="360" t="s">
        <v>552</v>
      </c>
      <c r="G2909" s="360" t="s">
        <v>298</v>
      </c>
      <c r="H2909" s="360" t="s">
        <v>41</v>
      </c>
      <c r="I2909" s="360" t="s">
        <v>46</v>
      </c>
      <c r="J2909" s="360" t="s">
        <v>1135</v>
      </c>
      <c r="K2909" s="360" t="s">
        <v>290</v>
      </c>
      <c r="L2909" s="360" t="s">
        <v>34</v>
      </c>
      <c r="M2909" s="361">
        <v>340725000</v>
      </c>
    </row>
    <row r="2910" spans="1:13">
      <c r="A2910" s="360" t="s">
        <v>13289</v>
      </c>
      <c r="B2910" s="360" t="s">
        <v>2433</v>
      </c>
      <c r="C2910" s="360" t="s">
        <v>920</v>
      </c>
      <c r="D2910" s="360">
        <v>4018</v>
      </c>
      <c r="E2910" s="360" t="s">
        <v>1155</v>
      </c>
      <c r="F2910" s="360" t="s">
        <v>552</v>
      </c>
      <c r="G2910" s="360" t="s">
        <v>298</v>
      </c>
      <c r="H2910" s="360" t="s">
        <v>41</v>
      </c>
      <c r="I2910" s="360" t="s">
        <v>46</v>
      </c>
      <c r="J2910" s="360" t="s">
        <v>1135</v>
      </c>
      <c r="K2910" s="360" t="s">
        <v>291</v>
      </c>
      <c r="L2910" s="360" t="s">
        <v>34</v>
      </c>
      <c r="M2910" s="361">
        <v>291175500</v>
      </c>
    </row>
    <row r="2911" spans="1:13">
      <c r="A2911" s="360" t="s">
        <v>13290</v>
      </c>
      <c r="B2911" s="360" t="s">
        <v>2434</v>
      </c>
      <c r="C2911" s="360" t="s">
        <v>920</v>
      </c>
      <c r="D2911" s="360">
        <v>4018</v>
      </c>
      <c r="E2911" s="360" t="s">
        <v>1155</v>
      </c>
      <c r="F2911" s="360" t="s">
        <v>552</v>
      </c>
      <c r="G2911" s="360" t="s">
        <v>298</v>
      </c>
      <c r="H2911" s="360" t="s">
        <v>41</v>
      </c>
      <c r="I2911" s="360" t="s">
        <v>46</v>
      </c>
      <c r="J2911" s="360" t="s">
        <v>1135</v>
      </c>
      <c r="K2911" s="360" t="s">
        <v>1170</v>
      </c>
      <c r="L2911" s="360" t="s">
        <v>32</v>
      </c>
      <c r="M2911" s="361">
        <v>232316700</v>
      </c>
    </row>
    <row r="2912" spans="1:13">
      <c r="A2912" s="360" t="s">
        <v>13291</v>
      </c>
      <c r="B2912" s="360" t="s">
        <v>2435</v>
      </c>
      <c r="C2912" s="360" t="s">
        <v>920</v>
      </c>
      <c r="D2912" s="360">
        <v>4018</v>
      </c>
      <c r="E2912" s="360" t="s">
        <v>1155</v>
      </c>
      <c r="F2912" s="360" t="s">
        <v>552</v>
      </c>
      <c r="G2912" s="360" t="s">
        <v>298</v>
      </c>
      <c r="H2912" s="360" t="s">
        <v>41</v>
      </c>
      <c r="I2912" s="360" t="s">
        <v>46</v>
      </c>
      <c r="J2912" s="360" t="s">
        <v>1135</v>
      </c>
      <c r="K2912" s="360" t="s">
        <v>1171</v>
      </c>
      <c r="L2912" s="360" t="s">
        <v>32</v>
      </c>
      <c r="M2912" s="361">
        <v>201339600</v>
      </c>
    </row>
    <row r="2913" spans="1:13">
      <c r="A2913" s="360" t="s">
        <v>13292</v>
      </c>
      <c r="B2913" s="360" t="s">
        <v>2436</v>
      </c>
      <c r="C2913" s="360" t="s">
        <v>920</v>
      </c>
      <c r="D2913" s="360">
        <v>4018</v>
      </c>
      <c r="E2913" s="360" t="s">
        <v>1155</v>
      </c>
      <c r="F2913" s="360" t="s">
        <v>552</v>
      </c>
      <c r="G2913" s="360" t="s">
        <v>298</v>
      </c>
      <c r="H2913" s="360" t="s">
        <v>41</v>
      </c>
      <c r="I2913" s="360" t="s">
        <v>46</v>
      </c>
      <c r="J2913" s="360" t="s">
        <v>1135</v>
      </c>
      <c r="K2913" s="360" t="s">
        <v>290</v>
      </c>
      <c r="L2913" s="360" t="s">
        <v>32</v>
      </c>
      <c r="M2913" s="361">
        <v>201339600</v>
      </c>
    </row>
    <row r="2914" spans="1:13">
      <c r="A2914" s="360" t="s">
        <v>13293</v>
      </c>
      <c r="B2914" s="360" t="s">
        <v>2437</v>
      </c>
      <c r="C2914" s="360" t="s">
        <v>920</v>
      </c>
      <c r="D2914" s="360">
        <v>4018</v>
      </c>
      <c r="E2914" s="360" t="s">
        <v>1155</v>
      </c>
      <c r="F2914" s="360" t="s">
        <v>552</v>
      </c>
      <c r="G2914" s="360" t="s">
        <v>298</v>
      </c>
      <c r="H2914" s="360" t="s">
        <v>41</v>
      </c>
      <c r="I2914" s="360" t="s">
        <v>46</v>
      </c>
      <c r="J2914" s="360" t="s">
        <v>1135</v>
      </c>
      <c r="K2914" s="360" t="s">
        <v>291</v>
      </c>
      <c r="L2914" s="360" t="s">
        <v>32</v>
      </c>
      <c r="M2914" s="361">
        <v>170385600</v>
      </c>
    </row>
    <row r="2915" spans="1:13">
      <c r="A2915" s="360" t="s">
        <v>13294</v>
      </c>
      <c r="B2915" s="360" t="s">
        <v>2438</v>
      </c>
      <c r="C2915" s="360" t="s">
        <v>920</v>
      </c>
      <c r="D2915" s="360">
        <v>4018</v>
      </c>
      <c r="E2915" s="360" t="s">
        <v>1155</v>
      </c>
      <c r="F2915" s="360" t="s">
        <v>552</v>
      </c>
      <c r="G2915" s="360" t="s">
        <v>298</v>
      </c>
      <c r="H2915" s="360" t="s">
        <v>41</v>
      </c>
      <c r="I2915" s="360" t="s">
        <v>46</v>
      </c>
      <c r="J2915" s="360" t="s">
        <v>1135</v>
      </c>
      <c r="K2915" s="360" t="s">
        <v>1170</v>
      </c>
      <c r="L2915" s="360" t="s">
        <v>218</v>
      </c>
      <c r="M2915" s="361">
        <v>604018800</v>
      </c>
    </row>
    <row r="2916" spans="1:13">
      <c r="A2916" s="360" t="s">
        <v>13295</v>
      </c>
      <c r="B2916" s="360" t="s">
        <v>2439</v>
      </c>
      <c r="C2916" s="360" t="s">
        <v>920</v>
      </c>
      <c r="D2916" s="360">
        <v>4018</v>
      </c>
      <c r="E2916" s="360" t="s">
        <v>1155</v>
      </c>
      <c r="F2916" s="360" t="s">
        <v>552</v>
      </c>
      <c r="G2916" s="360" t="s">
        <v>298</v>
      </c>
      <c r="H2916" s="360" t="s">
        <v>41</v>
      </c>
      <c r="I2916" s="360" t="s">
        <v>46</v>
      </c>
      <c r="J2916" s="360" t="s">
        <v>1135</v>
      </c>
      <c r="K2916" s="360" t="s">
        <v>1171</v>
      </c>
      <c r="L2916" s="360" t="s">
        <v>218</v>
      </c>
      <c r="M2916" s="361">
        <v>529683000</v>
      </c>
    </row>
    <row r="2917" spans="1:13">
      <c r="A2917" s="360" t="s">
        <v>13296</v>
      </c>
      <c r="B2917" s="360" t="s">
        <v>2440</v>
      </c>
      <c r="C2917" s="360" t="s">
        <v>920</v>
      </c>
      <c r="D2917" s="360">
        <v>4018</v>
      </c>
      <c r="E2917" s="360" t="s">
        <v>1155</v>
      </c>
      <c r="F2917" s="360" t="s">
        <v>552</v>
      </c>
      <c r="G2917" s="360" t="s">
        <v>298</v>
      </c>
      <c r="H2917" s="360" t="s">
        <v>41</v>
      </c>
      <c r="I2917" s="360" t="s">
        <v>46</v>
      </c>
      <c r="J2917" s="360" t="s">
        <v>1135</v>
      </c>
      <c r="K2917" s="360" t="s">
        <v>290</v>
      </c>
      <c r="L2917" s="360" t="s">
        <v>218</v>
      </c>
      <c r="M2917" s="361">
        <v>511087500</v>
      </c>
    </row>
    <row r="2918" spans="1:13">
      <c r="A2918" s="360" t="s">
        <v>13297</v>
      </c>
      <c r="B2918" s="360" t="s">
        <v>2441</v>
      </c>
      <c r="C2918" s="360" t="s">
        <v>920</v>
      </c>
      <c r="D2918" s="360">
        <v>4018</v>
      </c>
      <c r="E2918" s="360" t="s">
        <v>1155</v>
      </c>
      <c r="F2918" s="360" t="s">
        <v>552</v>
      </c>
      <c r="G2918" s="360" t="s">
        <v>298</v>
      </c>
      <c r="H2918" s="360" t="s">
        <v>41</v>
      </c>
      <c r="I2918" s="360" t="s">
        <v>46</v>
      </c>
      <c r="J2918" s="360" t="s">
        <v>1135</v>
      </c>
      <c r="K2918" s="360" t="s">
        <v>291</v>
      </c>
      <c r="L2918" s="360" t="s">
        <v>218</v>
      </c>
      <c r="M2918" s="361">
        <v>436751700</v>
      </c>
    </row>
    <row r="2919" spans="1:13">
      <c r="A2919" s="360" t="s">
        <v>13298</v>
      </c>
      <c r="B2919" s="360" t="s">
        <v>2430</v>
      </c>
      <c r="C2919" s="360" t="s">
        <v>920</v>
      </c>
      <c r="D2919" s="360">
        <v>4018</v>
      </c>
      <c r="E2919" s="360" t="s">
        <v>1155</v>
      </c>
      <c r="F2919" s="360" t="s">
        <v>552</v>
      </c>
      <c r="G2919" s="360" t="s">
        <v>298</v>
      </c>
      <c r="H2919" s="360" t="s">
        <v>41</v>
      </c>
      <c r="I2919" s="360" t="s">
        <v>221</v>
      </c>
      <c r="J2919" s="360" t="s">
        <v>1130</v>
      </c>
      <c r="K2919" s="360" t="s">
        <v>1170</v>
      </c>
      <c r="L2919" s="360" t="s">
        <v>34</v>
      </c>
      <c r="M2919" s="361">
        <v>402679200</v>
      </c>
    </row>
    <row r="2920" spans="1:13">
      <c r="A2920" s="360" t="s">
        <v>13299</v>
      </c>
      <c r="B2920" s="360" t="s">
        <v>2431</v>
      </c>
      <c r="C2920" s="360" t="s">
        <v>920</v>
      </c>
      <c r="D2920" s="360">
        <v>4018</v>
      </c>
      <c r="E2920" s="360" t="s">
        <v>1155</v>
      </c>
      <c r="F2920" s="360" t="s">
        <v>552</v>
      </c>
      <c r="G2920" s="360" t="s">
        <v>298</v>
      </c>
      <c r="H2920" s="360" t="s">
        <v>41</v>
      </c>
      <c r="I2920" s="360" t="s">
        <v>221</v>
      </c>
      <c r="J2920" s="360" t="s">
        <v>1130</v>
      </c>
      <c r="K2920" s="360" t="s">
        <v>1171</v>
      </c>
      <c r="L2920" s="360" t="s">
        <v>34</v>
      </c>
      <c r="M2920" s="361">
        <v>353129700</v>
      </c>
    </row>
    <row r="2921" spans="1:13">
      <c r="A2921" s="360" t="s">
        <v>13300</v>
      </c>
      <c r="B2921" s="360" t="s">
        <v>2432</v>
      </c>
      <c r="C2921" s="360" t="s">
        <v>920</v>
      </c>
      <c r="D2921" s="360">
        <v>4018</v>
      </c>
      <c r="E2921" s="360" t="s">
        <v>1155</v>
      </c>
      <c r="F2921" s="360" t="s">
        <v>552</v>
      </c>
      <c r="G2921" s="360" t="s">
        <v>298</v>
      </c>
      <c r="H2921" s="360" t="s">
        <v>41</v>
      </c>
      <c r="I2921" s="360" t="s">
        <v>221</v>
      </c>
      <c r="J2921" s="360" t="s">
        <v>1130</v>
      </c>
      <c r="K2921" s="360" t="s">
        <v>290</v>
      </c>
      <c r="L2921" s="360" t="s">
        <v>34</v>
      </c>
      <c r="M2921" s="361">
        <v>340725000</v>
      </c>
    </row>
    <row r="2922" spans="1:13">
      <c r="A2922" s="360" t="s">
        <v>13301</v>
      </c>
      <c r="B2922" s="360" t="s">
        <v>2433</v>
      </c>
      <c r="C2922" s="360" t="s">
        <v>920</v>
      </c>
      <c r="D2922" s="360">
        <v>4018</v>
      </c>
      <c r="E2922" s="360" t="s">
        <v>1155</v>
      </c>
      <c r="F2922" s="360" t="s">
        <v>552</v>
      </c>
      <c r="G2922" s="360" t="s">
        <v>298</v>
      </c>
      <c r="H2922" s="360" t="s">
        <v>41</v>
      </c>
      <c r="I2922" s="360" t="s">
        <v>221</v>
      </c>
      <c r="J2922" s="360" t="s">
        <v>1130</v>
      </c>
      <c r="K2922" s="360" t="s">
        <v>291</v>
      </c>
      <c r="L2922" s="360" t="s">
        <v>34</v>
      </c>
      <c r="M2922" s="361">
        <v>291175500</v>
      </c>
    </row>
    <row r="2923" spans="1:13">
      <c r="A2923" s="360" t="s">
        <v>13302</v>
      </c>
      <c r="B2923" s="360" t="s">
        <v>2434</v>
      </c>
      <c r="C2923" s="360" t="s">
        <v>920</v>
      </c>
      <c r="D2923" s="360">
        <v>4018</v>
      </c>
      <c r="E2923" s="360" t="s">
        <v>1155</v>
      </c>
      <c r="F2923" s="360" t="s">
        <v>552</v>
      </c>
      <c r="G2923" s="360" t="s">
        <v>298</v>
      </c>
      <c r="H2923" s="360" t="s">
        <v>41</v>
      </c>
      <c r="I2923" s="360" t="s">
        <v>221</v>
      </c>
      <c r="J2923" s="360" t="s">
        <v>1130</v>
      </c>
      <c r="K2923" s="360" t="s">
        <v>1170</v>
      </c>
      <c r="L2923" s="360" t="s">
        <v>32</v>
      </c>
      <c r="M2923" s="361">
        <v>232316700</v>
      </c>
    </row>
    <row r="2924" spans="1:13">
      <c r="A2924" s="360" t="s">
        <v>13303</v>
      </c>
      <c r="B2924" s="360" t="s">
        <v>2435</v>
      </c>
      <c r="C2924" s="360" t="s">
        <v>920</v>
      </c>
      <c r="D2924" s="360">
        <v>4018</v>
      </c>
      <c r="E2924" s="360" t="s">
        <v>1155</v>
      </c>
      <c r="F2924" s="360" t="s">
        <v>552</v>
      </c>
      <c r="G2924" s="360" t="s">
        <v>298</v>
      </c>
      <c r="H2924" s="360" t="s">
        <v>41</v>
      </c>
      <c r="I2924" s="360" t="s">
        <v>221</v>
      </c>
      <c r="J2924" s="360" t="s">
        <v>1130</v>
      </c>
      <c r="K2924" s="360" t="s">
        <v>1171</v>
      </c>
      <c r="L2924" s="360" t="s">
        <v>32</v>
      </c>
      <c r="M2924" s="361">
        <v>201339600</v>
      </c>
    </row>
    <row r="2925" spans="1:13">
      <c r="A2925" s="360" t="s">
        <v>13304</v>
      </c>
      <c r="B2925" s="360" t="s">
        <v>2436</v>
      </c>
      <c r="C2925" s="360" t="s">
        <v>920</v>
      </c>
      <c r="D2925" s="360">
        <v>4018</v>
      </c>
      <c r="E2925" s="360" t="s">
        <v>1155</v>
      </c>
      <c r="F2925" s="360" t="s">
        <v>552</v>
      </c>
      <c r="G2925" s="360" t="s">
        <v>298</v>
      </c>
      <c r="H2925" s="360" t="s">
        <v>41</v>
      </c>
      <c r="I2925" s="360" t="s">
        <v>221</v>
      </c>
      <c r="J2925" s="360" t="s">
        <v>1130</v>
      </c>
      <c r="K2925" s="360" t="s">
        <v>290</v>
      </c>
      <c r="L2925" s="360" t="s">
        <v>32</v>
      </c>
      <c r="M2925" s="361">
        <v>201339600</v>
      </c>
    </row>
    <row r="2926" spans="1:13">
      <c r="A2926" s="360" t="s">
        <v>13305</v>
      </c>
      <c r="B2926" s="360" t="s">
        <v>2437</v>
      </c>
      <c r="C2926" s="360" t="s">
        <v>920</v>
      </c>
      <c r="D2926" s="360">
        <v>4018</v>
      </c>
      <c r="E2926" s="360" t="s">
        <v>1155</v>
      </c>
      <c r="F2926" s="360" t="s">
        <v>552</v>
      </c>
      <c r="G2926" s="360" t="s">
        <v>298</v>
      </c>
      <c r="H2926" s="360" t="s">
        <v>41</v>
      </c>
      <c r="I2926" s="360" t="s">
        <v>221</v>
      </c>
      <c r="J2926" s="360" t="s">
        <v>1130</v>
      </c>
      <c r="K2926" s="360" t="s">
        <v>291</v>
      </c>
      <c r="L2926" s="360" t="s">
        <v>32</v>
      </c>
      <c r="M2926" s="361">
        <v>170385600</v>
      </c>
    </row>
    <row r="2927" spans="1:13">
      <c r="A2927" s="360" t="s">
        <v>13306</v>
      </c>
      <c r="B2927" s="360" t="s">
        <v>2438</v>
      </c>
      <c r="C2927" s="360" t="s">
        <v>920</v>
      </c>
      <c r="D2927" s="360">
        <v>4018</v>
      </c>
      <c r="E2927" s="360" t="s">
        <v>1155</v>
      </c>
      <c r="F2927" s="360" t="s">
        <v>552</v>
      </c>
      <c r="G2927" s="360" t="s">
        <v>298</v>
      </c>
      <c r="H2927" s="360" t="s">
        <v>41</v>
      </c>
      <c r="I2927" s="360" t="s">
        <v>221</v>
      </c>
      <c r="J2927" s="360" t="s">
        <v>1130</v>
      </c>
      <c r="K2927" s="360" t="s">
        <v>1170</v>
      </c>
      <c r="L2927" s="360" t="s">
        <v>218</v>
      </c>
      <c r="M2927" s="361">
        <v>604018800</v>
      </c>
    </row>
    <row r="2928" spans="1:13">
      <c r="A2928" s="360" t="s">
        <v>13307</v>
      </c>
      <c r="B2928" s="360" t="s">
        <v>2439</v>
      </c>
      <c r="C2928" s="360" t="s">
        <v>920</v>
      </c>
      <c r="D2928" s="360">
        <v>4018</v>
      </c>
      <c r="E2928" s="360" t="s">
        <v>1155</v>
      </c>
      <c r="F2928" s="360" t="s">
        <v>552</v>
      </c>
      <c r="G2928" s="360" t="s">
        <v>298</v>
      </c>
      <c r="H2928" s="360" t="s">
        <v>41</v>
      </c>
      <c r="I2928" s="360" t="s">
        <v>221</v>
      </c>
      <c r="J2928" s="360" t="s">
        <v>1130</v>
      </c>
      <c r="K2928" s="360" t="s">
        <v>1171</v>
      </c>
      <c r="L2928" s="360" t="s">
        <v>218</v>
      </c>
      <c r="M2928" s="361">
        <v>529683000</v>
      </c>
    </row>
    <row r="2929" spans="1:13">
      <c r="A2929" s="360" t="s">
        <v>13308</v>
      </c>
      <c r="B2929" s="360" t="s">
        <v>2440</v>
      </c>
      <c r="C2929" s="360" t="s">
        <v>920</v>
      </c>
      <c r="D2929" s="360">
        <v>4018</v>
      </c>
      <c r="E2929" s="360" t="s">
        <v>1155</v>
      </c>
      <c r="F2929" s="360" t="s">
        <v>552</v>
      </c>
      <c r="G2929" s="360" t="s">
        <v>298</v>
      </c>
      <c r="H2929" s="360" t="s">
        <v>41</v>
      </c>
      <c r="I2929" s="360" t="s">
        <v>221</v>
      </c>
      <c r="J2929" s="360" t="s">
        <v>1130</v>
      </c>
      <c r="K2929" s="360" t="s">
        <v>290</v>
      </c>
      <c r="L2929" s="360" t="s">
        <v>218</v>
      </c>
      <c r="M2929" s="361">
        <v>511087500</v>
      </c>
    </row>
    <row r="2930" spans="1:13">
      <c r="A2930" s="360" t="s">
        <v>13309</v>
      </c>
      <c r="B2930" s="360" t="s">
        <v>2441</v>
      </c>
      <c r="C2930" s="360" t="s">
        <v>920</v>
      </c>
      <c r="D2930" s="360">
        <v>4018</v>
      </c>
      <c r="E2930" s="360" t="s">
        <v>1155</v>
      </c>
      <c r="F2930" s="360" t="s">
        <v>552</v>
      </c>
      <c r="G2930" s="360" t="s">
        <v>298</v>
      </c>
      <c r="H2930" s="360" t="s">
        <v>41</v>
      </c>
      <c r="I2930" s="360" t="s">
        <v>221</v>
      </c>
      <c r="J2930" s="360" t="s">
        <v>1130</v>
      </c>
      <c r="K2930" s="360" t="s">
        <v>291</v>
      </c>
      <c r="L2930" s="360" t="s">
        <v>218</v>
      </c>
      <c r="M2930" s="361">
        <v>436751700</v>
      </c>
    </row>
    <row r="2931" spans="1:13">
      <c r="A2931" s="360" t="s">
        <v>13310</v>
      </c>
      <c r="B2931" s="360" t="s">
        <v>2430</v>
      </c>
      <c r="C2931" s="360" t="s">
        <v>920</v>
      </c>
      <c r="D2931" s="360">
        <v>4018</v>
      </c>
      <c r="E2931" s="360" t="s">
        <v>1155</v>
      </c>
      <c r="F2931" s="360" t="s">
        <v>552</v>
      </c>
      <c r="G2931" s="360" t="s">
        <v>298</v>
      </c>
      <c r="H2931" s="360" t="s">
        <v>41</v>
      </c>
      <c r="I2931" s="360" t="s">
        <v>48</v>
      </c>
      <c r="J2931" s="360" t="s">
        <v>1131</v>
      </c>
      <c r="K2931" s="360" t="s">
        <v>1170</v>
      </c>
      <c r="L2931" s="360" t="s">
        <v>34</v>
      </c>
      <c r="M2931" s="361">
        <v>342272700</v>
      </c>
    </row>
    <row r="2932" spans="1:13">
      <c r="A2932" s="360" t="s">
        <v>13311</v>
      </c>
      <c r="B2932" s="360" t="s">
        <v>2431</v>
      </c>
      <c r="C2932" s="360" t="s">
        <v>920</v>
      </c>
      <c r="D2932" s="360">
        <v>4018</v>
      </c>
      <c r="E2932" s="360" t="s">
        <v>1155</v>
      </c>
      <c r="F2932" s="360" t="s">
        <v>552</v>
      </c>
      <c r="G2932" s="360" t="s">
        <v>298</v>
      </c>
      <c r="H2932" s="360" t="s">
        <v>41</v>
      </c>
      <c r="I2932" s="360" t="s">
        <v>48</v>
      </c>
      <c r="J2932" s="360" t="s">
        <v>1131</v>
      </c>
      <c r="K2932" s="360" t="s">
        <v>1171</v>
      </c>
      <c r="L2932" s="360" t="s">
        <v>34</v>
      </c>
      <c r="M2932" s="361">
        <v>300138300</v>
      </c>
    </row>
    <row r="2933" spans="1:13">
      <c r="A2933" s="360" t="s">
        <v>13312</v>
      </c>
      <c r="B2933" s="360" t="s">
        <v>2432</v>
      </c>
      <c r="C2933" s="360" t="s">
        <v>920</v>
      </c>
      <c r="D2933" s="360">
        <v>4018</v>
      </c>
      <c r="E2933" s="360" t="s">
        <v>1155</v>
      </c>
      <c r="F2933" s="360" t="s">
        <v>552</v>
      </c>
      <c r="G2933" s="360" t="s">
        <v>298</v>
      </c>
      <c r="H2933" s="360" t="s">
        <v>41</v>
      </c>
      <c r="I2933" s="360" t="s">
        <v>48</v>
      </c>
      <c r="J2933" s="360" t="s">
        <v>1131</v>
      </c>
      <c r="K2933" s="360" t="s">
        <v>290</v>
      </c>
      <c r="L2933" s="360" t="s">
        <v>34</v>
      </c>
      <c r="M2933" s="361">
        <v>289627800</v>
      </c>
    </row>
    <row r="2934" spans="1:13">
      <c r="A2934" s="360" t="s">
        <v>13313</v>
      </c>
      <c r="B2934" s="360" t="s">
        <v>2433</v>
      </c>
      <c r="C2934" s="360" t="s">
        <v>920</v>
      </c>
      <c r="D2934" s="360">
        <v>4018</v>
      </c>
      <c r="E2934" s="360" t="s">
        <v>1155</v>
      </c>
      <c r="F2934" s="360" t="s">
        <v>552</v>
      </c>
      <c r="G2934" s="360" t="s">
        <v>298</v>
      </c>
      <c r="H2934" s="360" t="s">
        <v>41</v>
      </c>
      <c r="I2934" s="360" t="s">
        <v>48</v>
      </c>
      <c r="J2934" s="360" t="s">
        <v>1131</v>
      </c>
      <c r="K2934" s="360" t="s">
        <v>291</v>
      </c>
      <c r="L2934" s="360" t="s">
        <v>34</v>
      </c>
      <c r="M2934" s="361">
        <v>247493400</v>
      </c>
    </row>
    <row r="2935" spans="1:13">
      <c r="A2935" s="360" t="s">
        <v>13314</v>
      </c>
      <c r="B2935" s="360" t="s">
        <v>2434</v>
      </c>
      <c r="C2935" s="360" t="s">
        <v>920</v>
      </c>
      <c r="D2935" s="360">
        <v>4018</v>
      </c>
      <c r="E2935" s="360" t="s">
        <v>1155</v>
      </c>
      <c r="F2935" s="360" t="s">
        <v>552</v>
      </c>
      <c r="G2935" s="360" t="s">
        <v>298</v>
      </c>
      <c r="H2935" s="360" t="s">
        <v>41</v>
      </c>
      <c r="I2935" s="360" t="s">
        <v>48</v>
      </c>
      <c r="J2935" s="360" t="s">
        <v>1131</v>
      </c>
      <c r="K2935" s="360" t="s">
        <v>1170</v>
      </c>
      <c r="L2935" s="360" t="s">
        <v>32</v>
      </c>
      <c r="M2935" s="361">
        <v>197458800</v>
      </c>
    </row>
    <row r="2936" spans="1:13">
      <c r="A2936" s="360" t="s">
        <v>13315</v>
      </c>
      <c r="B2936" s="360" t="s">
        <v>2435</v>
      </c>
      <c r="C2936" s="360" t="s">
        <v>920</v>
      </c>
      <c r="D2936" s="360">
        <v>4018</v>
      </c>
      <c r="E2936" s="360" t="s">
        <v>1155</v>
      </c>
      <c r="F2936" s="360" t="s">
        <v>552</v>
      </c>
      <c r="G2936" s="360" t="s">
        <v>298</v>
      </c>
      <c r="H2936" s="360" t="s">
        <v>41</v>
      </c>
      <c r="I2936" s="360" t="s">
        <v>48</v>
      </c>
      <c r="J2936" s="360" t="s">
        <v>1131</v>
      </c>
      <c r="K2936" s="360" t="s">
        <v>1171</v>
      </c>
      <c r="L2936" s="360" t="s">
        <v>32</v>
      </c>
      <c r="M2936" s="361">
        <v>171147900</v>
      </c>
    </row>
    <row r="2937" spans="1:13">
      <c r="A2937" s="360" t="s">
        <v>13316</v>
      </c>
      <c r="B2937" s="360" t="s">
        <v>2436</v>
      </c>
      <c r="C2937" s="360" t="s">
        <v>920</v>
      </c>
      <c r="D2937" s="360">
        <v>4018</v>
      </c>
      <c r="E2937" s="360" t="s">
        <v>1155</v>
      </c>
      <c r="F2937" s="360" t="s">
        <v>552</v>
      </c>
      <c r="G2937" s="360" t="s">
        <v>298</v>
      </c>
      <c r="H2937" s="360" t="s">
        <v>41</v>
      </c>
      <c r="I2937" s="360" t="s">
        <v>48</v>
      </c>
      <c r="J2937" s="360" t="s">
        <v>1131</v>
      </c>
      <c r="K2937" s="360" t="s">
        <v>290</v>
      </c>
      <c r="L2937" s="360" t="s">
        <v>32</v>
      </c>
      <c r="M2937" s="361">
        <v>171147900</v>
      </c>
    </row>
    <row r="2938" spans="1:13">
      <c r="A2938" s="360" t="s">
        <v>13317</v>
      </c>
      <c r="B2938" s="360" t="s">
        <v>2437</v>
      </c>
      <c r="C2938" s="360" t="s">
        <v>920</v>
      </c>
      <c r="D2938" s="360">
        <v>4018</v>
      </c>
      <c r="E2938" s="360" t="s">
        <v>1155</v>
      </c>
      <c r="F2938" s="360" t="s">
        <v>552</v>
      </c>
      <c r="G2938" s="360" t="s">
        <v>298</v>
      </c>
      <c r="H2938" s="360" t="s">
        <v>41</v>
      </c>
      <c r="I2938" s="360" t="s">
        <v>48</v>
      </c>
      <c r="J2938" s="360" t="s">
        <v>1131</v>
      </c>
      <c r="K2938" s="360" t="s">
        <v>291</v>
      </c>
      <c r="L2938" s="360" t="s">
        <v>32</v>
      </c>
      <c r="M2938" s="361">
        <v>144813900</v>
      </c>
    </row>
    <row r="2939" spans="1:13">
      <c r="A2939" s="360" t="s">
        <v>13318</v>
      </c>
      <c r="B2939" s="360" t="s">
        <v>2438</v>
      </c>
      <c r="C2939" s="360" t="s">
        <v>920</v>
      </c>
      <c r="D2939" s="360">
        <v>4018</v>
      </c>
      <c r="E2939" s="360" t="s">
        <v>1155</v>
      </c>
      <c r="F2939" s="360" t="s">
        <v>552</v>
      </c>
      <c r="G2939" s="360" t="s">
        <v>298</v>
      </c>
      <c r="H2939" s="360" t="s">
        <v>41</v>
      </c>
      <c r="I2939" s="360" t="s">
        <v>48</v>
      </c>
      <c r="J2939" s="360" t="s">
        <v>1131</v>
      </c>
      <c r="K2939" s="360" t="s">
        <v>1170</v>
      </c>
      <c r="L2939" s="360" t="s">
        <v>218</v>
      </c>
      <c r="M2939" s="361">
        <v>513420600</v>
      </c>
    </row>
    <row r="2940" spans="1:13">
      <c r="A2940" s="360" t="s">
        <v>13319</v>
      </c>
      <c r="B2940" s="360" t="s">
        <v>2439</v>
      </c>
      <c r="C2940" s="360" t="s">
        <v>920</v>
      </c>
      <c r="D2940" s="360">
        <v>4018</v>
      </c>
      <c r="E2940" s="360" t="s">
        <v>1155</v>
      </c>
      <c r="F2940" s="360" t="s">
        <v>552</v>
      </c>
      <c r="G2940" s="360" t="s">
        <v>298</v>
      </c>
      <c r="H2940" s="360" t="s">
        <v>41</v>
      </c>
      <c r="I2940" s="360" t="s">
        <v>48</v>
      </c>
      <c r="J2940" s="360" t="s">
        <v>1131</v>
      </c>
      <c r="K2940" s="360" t="s">
        <v>1171</v>
      </c>
      <c r="L2940" s="360" t="s">
        <v>218</v>
      </c>
      <c r="M2940" s="361">
        <v>450219000</v>
      </c>
    </row>
    <row r="2941" spans="1:13">
      <c r="A2941" s="360" t="s">
        <v>13320</v>
      </c>
      <c r="B2941" s="360" t="s">
        <v>2440</v>
      </c>
      <c r="C2941" s="360" t="s">
        <v>920</v>
      </c>
      <c r="D2941" s="360">
        <v>4018</v>
      </c>
      <c r="E2941" s="360" t="s">
        <v>1155</v>
      </c>
      <c r="F2941" s="360" t="s">
        <v>552</v>
      </c>
      <c r="G2941" s="360" t="s">
        <v>298</v>
      </c>
      <c r="H2941" s="360" t="s">
        <v>41</v>
      </c>
      <c r="I2941" s="360" t="s">
        <v>48</v>
      </c>
      <c r="J2941" s="360" t="s">
        <v>1131</v>
      </c>
      <c r="K2941" s="360" t="s">
        <v>290</v>
      </c>
      <c r="L2941" s="360" t="s">
        <v>218</v>
      </c>
      <c r="M2941" s="361">
        <v>434441700</v>
      </c>
    </row>
    <row r="2942" spans="1:13">
      <c r="A2942" s="360" t="s">
        <v>13321</v>
      </c>
      <c r="B2942" s="360" t="s">
        <v>2441</v>
      </c>
      <c r="C2942" s="360" t="s">
        <v>920</v>
      </c>
      <c r="D2942" s="360">
        <v>4018</v>
      </c>
      <c r="E2942" s="360" t="s">
        <v>1155</v>
      </c>
      <c r="F2942" s="360" t="s">
        <v>552</v>
      </c>
      <c r="G2942" s="360" t="s">
        <v>298</v>
      </c>
      <c r="H2942" s="360" t="s">
        <v>41</v>
      </c>
      <c r="I2942" s="360" t="s">
        <v>48</v>
      </c>
      <c r="J2942" s="360" t="s">
        <v>1131</v>
      </c>
      <c r="K2942" s="360" t="s">
        <v>291</v>
      </c>
      <c r="L2942" s="360" t="s">
        <v>218</v>
      </c>
      <c r="M2942" s="361">
        <v>371240100</v>
      </c>
    </row>
    <row r="2943" spans="1:13">
      <c r="A2943" s="360" t="s">
        <v>13322</v>
      </c>
      <c r="B2943" s="360" t="s">
        <v>2430</v>
      </c>
      <c r="C2943" s="360" t="s">
        <v>920</v>
      </c>
      <c r="D2943" s="360">
        <v>4018</v>
      </c>
      <c r="E2943" s="360" t="s">
        <v>1155</v>
      </c>
      <c r="F2943" s="360" t="s">
        <v>552</v>
      </c>
      <c r="G2943" s="360" t="s">
        <v>298</v>
      </c>
      <c r="H2943" s="360" t="s">
        <v>41</v>
      </c>
      <c r="I2943" s="360" t="s">
        <v>50</v>
      </c>
      <c r="J2943" s="360" t="s">
        <v>1132</v>
      </c>
      <c r="K2943" s="360" t="s">
        <v>1170</v>
      </c>
      <c r="L2943" s="360" t="s">
        <v>34</v>
      </c>
      <c r="M2943" s="361">
        <v>342272700</v>
      </c>
    </row>
    <row r="2944" spans="1:13">
      <c r="A2944" s="360" t="s">
        <v>13323</v>
      </c>
      <c r="B2944" s="360" t="s">
        <v>2431</v>
      </c>
      <c r="C2944" s="360" t="s">
        <v>920</v>
      </c>
      <c r="D2944" s="360">
        <v>4018</v>
      </c>
      <c r="E2944" s="360" t="s">
        <v>1155</v>
      </c>
      <c r="F2944" s="360" t="s">
        <v>552</v>
      </c>
      <c r="G2944" s="360" t="s">
        <v>298</v>
      </c>
      <c r="H2944" s="360" t="s">
        <v>41</v>
      </c>
      <c r="I2944" s="360" t="s">
        <v>50</v>
      </c>
      <c r="J2944" s="360" t="s">
        <v>1132</v>
      </c>
      <c r="K2944" s="360" t="s">
        <v>1171</v>
      </c>
      <c r="L2944" s="360" t="s">
        <v>34</v>
      </c>
      <c r="M2944" s="361">
        <v>300138300</v>
      </c>
    </row>
    <row r="2945" spans="1:13">
      <c r="A2945" s="360" t="s">
        <v>13324</v>
      </c>
      <c r="B2945" s="360" t="s">
        <v>2432</v>
      </c>
      <c r="C2945" s="360" t="s">
        <v>920</v>
      </c>
      <c r="D2945" s="360">
        <v>4018</v>
      </c>
      <c r="E2945" s="360" t="s">
        <v>1155</v>
      </c>
      <c r="F2945" s="360" t="s">
        <v>552</v>
      </c>
      <c r="G2945" s="360" t="s">
        <v>298</v>
      </c>
      <c r="H2945" s="360" t="s">
        <v>41</v>
      </c>
      <c r="I2945" s="360" t="s">
        <v>50</v>
      </c>
      <c r="J2945" s="360" t="s">
        <v>1132</v>
      </c>
      <c r="K2945" s="360" t="s">
        <v>290</v>
      </c>
      <c r="L2945" s="360" t="s">
        <v>34</v>
      </c>
      <c r="M2945" s="361">
        <v>289627800</v>
      </c>
    </row>
    <row r="2946" spans="1:13">
      <c r="A2946" s="360" t="s">
        <v>13325</v>
      </c>
      <c r="B2946" s="360" t="s">
        <v>2433</v>
      </c>
      <c r="C2946" s="360" t="s">
        <v>920</v>
      </c>
      <c r="D2946" s="360">
        <v>4018</v>
      </c>
      <c r="E2946" s="360" t="s">
        <v>1155</v>
      </c>
      <c r="F2946" s="360" t="s">
        <v>552</v>
      </c>
      <c r="G2946" s="360" t="s">
        <v>298</v>
      </c>
      <c r="H2946" s="360" t="s">
        <v>41</v>
      </c>
      <c r="I2946" s="360" t="s">
        <v>50</v>
      </c>
      <c r="J2946" s="360" t="s">
        <v>1132</v>
      </c>
      <c r="K2946" s="360" t="s">
        <v>291</v>
      </c>
      <c r="L2946" s="360" t="s">
        <v>34</v>
      </c>
      <c r="M2946" s="361">
        <v>247493400</v>
      </c>
    </row>
    <row r="2947" spans="1:13">
      <c r="A2947" s="360" t="s">
        <v>13326</v>
      </c>
      <c r="B2947" s="360" t="s">
        <v>2434</v>
      </c>
      <c r="C2947" s="360" t="s">
        <v>920</v>
      </c>
      <c r="D2947" s="360">
        <v>4018</v>
      </c>
      <c r="E2947" s="360" t="s">
        <v>1155</v>
      </c>
      <c r="F2947" s="360" t="s">
        <v>552</v>
      </c>
      <c r="G2947" s="360" t="s">
        <v>298</v>
      </c>
      <c r="H2947" s="360" t="s">
        <v>41</v>
      </c>
      <c r="I2947" s="360" t="s">
        <v>50</v>
      </c>
      <c r="J2947" s="360" t="s">
        <v>1132</v>
      </c>
      <c r="K2947" s="360" t="s">
        <v>1170</v>
      </c>
      <c r="L2947" s="360" t="s">
        <v>32</v>
      </c>
      <c r="M2947" s="361">
        <v>197458800</v>
      </c>
    </row>
    <row r="2948" spans="1:13">
      <c r="A2948" s="360" t="s">
        <v>13327</v>
      </c>
      <c r="B2948" s="360" t="s">
        <v>2435</v>
      </c>
      <c r="C2948" s="360" t="s">
        <v>920</v>
      </c>
      <c r="D2948" s="360">
        <v>4018</v>
      </c>
      <c r="E2948" s="360" t="s">
        <v>1155</v>
      </c>
      <c r="F2948" s="360" t="s">
        <v>552</v>
      </c>
      <c r="G2948" s="360" t="s">
        <v>298</v>
      </c>
      <c r="H2948" s="360" t="s">
        <v>41</v>
      </c>
      <c r="I2948" s="360" t="s">
        <v>50</v>
      </c>
      <c r="J2948" s="360" t="s">
        <v>1132</v>
      </c>
      <c r="K2948" s="360" t="s">
        <v>1171</v>
      </c>
      <c r="L2948" s="360" t="s">
        <v>32</v>
      </c>
      <c r="M2948" s="361">
        <v>171147900</v>
      </c>
    </row>
    <row r="2949" spans="1:13">
      <c r="A2949" s="360" t="s">
        <v>13328</v>
      </c>
      <c r="B2949" s="360" t="s">
        <v>2436</v>
      </c>
      <c r="C2949" s="360" t="s">
        <v>920</v>
      </c>
      <c r="D2949" s="360">
        <v>4018</v>
      </c>
      <c r="E2949" s="360" t="s">
        <v>1155</v>
      </c>
      <c r="F2949" s="360" t="s">
        <v>552</v>
      </c>
      <c r="G2949" s="360" t="s">
        <v>298</v>
      </c>
      <c r="H2949" s="360" t="s">
        <v>41</v>
      </c>
      <c r="I2949" s="360" t="s">
        <v>50</v>
      </c>
      <c r="J2949" s="360" t="s">
        <v>1132</v>
      </c>
      <c r="K2949" s="360" t="s">
        <v>290</v>
      </c>
      <c r="L2949" s="360" t="s">
        <v>32</v>
      </c>
      <c r="M2949" s="361">
        <v>171147900</v>
      </c>
    </row>
    <row r="2950" spans="1:13">
      <c r="A2950" s="360" t="s">
        <v>13329</v>
      </c>
      <c r="B2950" s="360" t="s">
        <v>2437</v>
      </c>
      <c r="C2950" s="360" t="s">
        <v>920</v>
      </c>
      <c r="D2950" s="360">
        <v>4018</v>
      </c>
      <c r="E2950" s="360" t="s">
        <v>1155</v>
      </c>
      <c r="F2950" s="360" t="s">
        <v>552</v>
      </c>
      <c r="G2950" s="360" t="s">
        <v>298</v>
      </c>
      <c r="H2950" s="360" t="s">
        <v>41</v>
      </c>
      <c r="I2950" s="360" t="s">
        <v>50</v>
      </c>
      <c r="J2950" s="360" t="s">
        <v>1132</v>
      </c>
      <c r="K2950" s="360" t="s">
        <v>291</v>
      </c>
      <c r="L2950" s="360" t="s">
        <v>32</v>
      </c>
      <c r="M2950" s="361">
        <v>144813900</v>
      </c>
    </row>
    <row r="2951" spans="1:13">
      <c r="A2951" s="360" t="s">
        <v>13330</v>
      </c>
      <c r="B2951" s="360" t="s">
        <v>2438</v>
      </c>
      <c r="C2951" s="360" t="s">
        <v>920</v>
      </c>
      <c r="D2951" s="360">
        <v>4018</v>
      </c>
      <c r="E2951" s="360" t="s">
        <v>1155</v>
      </c>
      <c r="F2951" s="360" t="s">
        <v>552</v>
      </c>
      <c r="G2951" s="360" t="s">
        <v>298</v>
      </c>
      <c r="H2951" s="360" t="s">
        <v>41</v>
      </c>
      <c r="I2951" s="360" t="s">
        <v>50</v>
      </c>
      <c r="J2951" s="360" t="s">
        <v>1132</v>
      </c>
      <c r="K2951" s="360" t="s">
        <v>1170</v>
      </c>
      <c r="L2951" s="360" t="s">
        <v>218</v>
      </c>
      <c r="M2951" s="361">
        <v>513420600</v>
      </c>
    </row>
    <row r="2952" spans="1:13">
      <c r="A2952" s="360" t="s">
        <v>13331</v>
      </c>
      <c r="B2952" s="360" t="s">
        <v>2439</v>
      </c>
      <c r="C2952" s="360" t="s">
        <v>920</v>
      </c>
      <c r="D2952" s="360">
        <v>4018</v>
      </c>
      <c r="E2952" s="360" t="s">
        <v>1155</v>
      </c>
      <c r="F2952" s="360" t="s">
        <v>552</v>
      </c>
      <c r="G2952" s="360" t="s">
        <v>298</v>
      </c>
      <c r="H2952" s="360" t="s">
        <v>41</v>
      </c>
      <c r="I2952" s="360" t="s">
        <v>50</v>
      </c>
      <c r="J2952" s="360" t="s">
        <v>1132</v>
      </c>
      <c r="K2952" s="360" t="s">
        <v>1171</v>
      </c>
      <c r="L2952" s="360" t="s">
        <v>218</v>
      </c>
      <c r="M2952" s="361">
        <v>450219000</v>
      </c>
    </row>
    <row r="2953" spans="1:13">
      <c r="A2953" s="360" t="s">
        <v>13332</v>
      </c>
      <c r="B2953" s="360" t="s">
        <v>2440</v>
      </c>
      <c r="C2953" s="360" t="s">
        <v>920</v>
      </c>
      <c r="D2953" s="360">
        <v>4018</v>
      </c>
      <c r="E2953" s="360" t="s">
        <v>1155</v>
      </c>
      <c r="F2953" s="360" t="s">
        <v>552</v>
      </c>
      <c r="G2953" s="360" t="s">
        <v>298</v>
      </c>
      <c r="H2953" s="360" t="s">
        <v>41</v>
      </c>
      <c r="I2953" s="360" t="s">
        <v>50</v>
      </c>
      <c r="J2953" s="360" t="s">
        <v>1132</v>
      </c>
      <c r="K2953" s="360" t="s">
        <v>290</v>
      </c>
      <c r="L2953" s="360" t="s">
        <v>218</v>
      </c>
      <c r="M2953" s="361">
        <v>434441700</v>
      </c>
    </row>
    <row r="2954" spans="1:13">
      <c r="A2954" s="360" t="s">
        <v>13333</v>
      </c>
      <c r="B2954" s="360" t="s">
        <v>2441</v>
      </c>
      <c r="C2954" s="360" t="s">
        <v>920</v>
      </c>
      <c r="D2954" s="360">
        <v>4018</v>
      </c>
      <c r="E2954" s="360" t="s">
        <v>1155</v>
      </c>
      <c r="F2954" s="360" t="s">
        <v>552</v>
      </c>
      <c r="G2954" s="360" t="s">
        <v>298</v>
      </c>
      <c r="H2954" s="360" t="s">
        <v>41</v>
      </c>
      <c r="I2954" s="360" t="s">
        <v>50</v>
      </c>
      <c r="J2954" s="360" t="s">
        <v>1132</v>
      </c>
      <c r="K2954" s="360" t="s">
        <v>291</v>
      </c>
      <c r="L2954" s="360" t="s">
        <v>218</v>
      </c>
      <c r="M2954" s="361">
        <v>371240100</v>
      </c>
    </row>
    <row r="2955" spans="1:13">
      <c r="A2955" s="360" t="s">
        <v>13334</v>
      </c>
      <c r="B2955" s="360" t="s">
        <v>2430</v>
      </c>
      <c r="C2955" s="360" t="s">
        <v>920</v>
      </c>
      <c r="D2955" s="360">
        <v>4018</v>
      </c>
      <c r="E2955" s="360" t="s">
        <v>1155</v>
      </c>
      <c r="F2955" s="360" t="s">
        <v>552</v>
      </c>
      <c r="G2955" s="360" t="s">
        <v>298</v>
      </c>
      <c r="H2955" s="360" t="s">
        <v>41</v>
      </c>
      <c r="I2955" s="360" t="s">
        <v>223</v>
      </c>
      <c r="J2955" s="360" t="s">
        <v>1129</v>
      </c>
      <c r="K2955" s="360" t="s">
        <v>1170</v>
      </c>
      <c r="L2955" s="360" t="s">
        <v>34</v>
      </c>
      <c r="M2955" s="361">
        <v>322152600</v>
      </c>
    </row>
    <row r="2956" spans="1:13">
      <c r="A2956" s="360" t="s">
        <v>13335</v>
      </c>
      <c r="B2956" s="360" t="s">
        <v>2431</v>
      </c>
      <c r="C2956" s="360" t="s">
        <v>920</v>
      </c>
      <c r="D2956" s="360">
        <v>4018</v>
      </c>
      <c r="E2956" s="360" t="s">
        <v>1155</v>
      </c>
      <c r="F2956" s="360" t="s">
        <v>552</v>
      </c>
      <c r="G2956" s="360" t="s">
        <v>298</v>
      </c>
      <c r="H2956" s="360" t="s">
        <v>41</v>
      </c>
      <c r="I2956" s="360" t="s">
        <v>223</v>
      </c>
      <c r="J2956" s="360" t="s">
        <v>1129</v>
      </c>
      <c r="K2956" s="360" t="s">
        <v>1171</v>
      </c>
      <c r="L2956" s="360" t="s">
        <v>34</v>
      </c>
      <c r="M2956" s="361">
        <v>282489900</v>
      </c>
    </row>
    <row r="2957" spans="1:13">
      <c r="A2957" s="360" t="s">
        <v>13336</v>
      </c>
      <c r="B2957" s="360" t="s">
        <v>2432</v>
      </c>
      <c r="C2957" s="360" t="s">
        <v>920</v>
      </c>
      <c r="D2957" s="360">
        <v>4018</v>
      </c>
      <c r="E2957" s="360" t="s">
        <v>1155</v>
      </c>
      <c r="F2957" s="360" t="s">
        <v>552</v>
      </c>
      <c r="G2957" s="360" t="s">
        <v>298</v>
      </c>
      <c r="H2957" s="360" t="s">
        <v>41</v>
      </c>
      <c r="I2957" s="360" t="s">
        <v>223</v>
      </c>
      <c r="J2957" s="360" t="s">
        <v>1129</v>
      </c>
      <c r="K2957" s="360" t="s">
        <v>290</v>
      </c>
      <c r="L2957" s="360" t="s">
        <v>34</v>
      </c>
      <c r="M2957" s="361">
        <v>272580000</v>
      </c>
    </row>
    <row r="2958" spans="1:13">
      <c r="A2958" s="360" t="s">
        <v>13337</v>
      </c>
      <c r="B2958" s="360" t="s">
        <v>2433</v>
      </c>
      <c r="C2958" s="360" t="s">
        <v>920</v>
      </c>
      <c r="D2958" s="360">
        <v>4018</v>
      </c>
      <c r="E2958" s="360" t="s">
        <v>1155</v>
      </c>
      <c r="F2958" s="360" t="s">
        <v>552</v>
      </c>
      <c r="G2958" s="360" t="s">
        <v>298</v>
      </c>
      <c r="H2958" s="360" t="s">
        <v>41</v>
      </c>
      <c r="I2958" s="360" t="s">
        <v>223</v>
      </c>
      <c r="J2958" s="360" t="s">
        <v>1129</v>
      </c>
      <c r="K2958" s="360" t="s">
        <v>291</v>
      </c>
      <c r="L2958" s="360" t="s">
        <v>34</v>
      </c>
      <c r="M2958" s="361">
        <v>232940400</v>
      </c>
    </row>
    <row r="2959" spans="1:13">
      <c r="A2959" s="360" t="s">
        <v>13338</v>
      </c>
      <c r="B2959" s="360" t="s">
        <v>2434</v>
      </c>
      <c r="C2959" s="360" t="s">
        <v>920</v>
      </c>
      <c r="D2959" s="360">
        <v>4018</v>
      </c>
      <c r="E2959" s="360" t="s">
        <v>1155</v>
      </c>
      <c r="F2959" s="360" t="s">
        <v>552</v>
      </c>
      <c r="G2959" s="360" t="s">
        <v>298</v>
      </c>
      <c r="H2959" s="360" t="s">
        <v>41</v>
      </c>
      <c r="I2959" s="360" t="s">
        <v>223</v>
      </c>
      <c r="J2959" s="360" t="s">
        <v>1129</v>
      </c>
      <c r="K2959" s="360" t="s">
        <v>1170</v>
      </c>
      <c r="L2959" s="360" t="s">
        <v>32</v>
      </c>
      <c r="M2959" s="361">
        <v>185839500</v>
      </c>
    </row>
    <row r="2960" spans="1:13">
      <c r="A2960" s="360" t="s">
        <v>13339</v>
      </c>
      <c r="B2960" s="360" t="s">
        <v>2435</v>
      </c>
      <c r="C2960" s="360" t="s">
        <v>920</v>
      </c>
      <c r="D2960" s="360">
        <v>4018</v>
      </c>
      <c r="E2960" s="360" t="s">
        <v>1155</v>
      </c>
      <c r="F2960" s="360" t="s">
        <v>552</v>
      </c>
      <c r="G2960" s="360" t="s">
        <v>298</v>
      </c>
      <c r="H2960" s="360" t="s">
        <v>41</v>
      </c>
      <c r="I2960" s="360" t="s">
        <v>223</v>
      </c>
      <c r="J2960" s="360" t="s">
        <v>1129</v>
      </c>
      <c r="K2960" s="360" t="s">
        <v>1171</v>
      </c>
      <c r="L2960" s="360" t="s">
        <v>32</v>
      </c>
      <c r="M2960" s="361">
        <v>161076300</v>
      </c>
    </row>
    <row r="2961" spans="1:13">
      <c r="A2961" s="360" t="s">
        <v>13340</v>
      </c>
      <c r="B2961" s="360" t="s">
        <v>2436</v>
      </c>
      <c r="C2961" s="360" t="s">
        <v>920</v>
      </c>
      <c r="D2961" s="360">
        <v>4018</v>
      </c>
      <c r="E2961" s="360" t="s">
        <v>1155</v>
      </c>
      <c r="F2961" s="360" t="s">
        <v>552</v>
      </c>
      <c r="G2961" s="360" t="s">
        <v>298</v>
      </c>
      <c r="H2961" s="360" t="s">
        <v>41</v>
      </c>
      <c r="I2961" s="360" t="s">
        <v>223</v>
      </c>
      <c r="J2961" s="360" t="s">
        <v>1129</v>
      </c>
      <c r="K2961" s="360" t="s">
        <v>290</v>
      </c>
      <c r="L2961" s="360" t="s">
        <v>32</v>
      </c>
      <c r="M2961" s="361">
        <v>161076300</v>
      </c>
    </row>
    <row r="2962" spans="1:13">
      <c r="A2962" s="360" t="s">
        <v>13341</v>
      </c>
      <c r="B2962" s="360" t="s">
        <v>2437</v>
      </c>
      <c r="C2962" s="360" t="s">
        <v>920</v>
      </c>
      <c r="D2962" s="360">
        <v>4018</v>
      </c>
      <c r="E2962" s="360" t="s">
        <v>1155</v>
      </c>
      <c r="F2962" s="360" t="s">
        <v>552</v>
      </c>
      <c r="G2962" s="360" t="s">
        <v>298</v>
      </c>
      <c r="H2962" s="360" t="s">
        <v>41</v>
      </c>
      <c r="I2962" s="360" t="s">
        <v>223</v>
      </c>
      <c r="J2962" s="360" t="s">
        <v>1129</v>
      </c>
      <c r="K2962" s="360" t="s">
        <v>291</v>
      </c>
      <c r="L2962" s="360" t="s">
        <v>32</v>
      </c>
      <c r="M2962" s="361">
        <v>136290000</v>
      </c>
    </row>
    <row r="2963" spans="1:13">
      <c r="A2963" s="360" t="s">
        <v>13342</v>
      </c>
      <c r="B2963" s="360" t="s">
        <v>2438</v>
      </c>
      <c r="C2963" s="360" t="s">
        <v>920</v>
      </c>
      <c r="D2963" s="360">
        <v>4018</v>
      </c>
      <c r="E2963" s="360" t="s">
        <v>1155</v>
      </c>
      <c r="F2963" s="360" t="s">
        <v>552</v>
      </c>
      <c r="G2963" s="360" t="s">
        <v>298</v>
      </c>
      <c r="H2963" s="360" t="s">
        <v>41</v>
      </c>
      <c r="I2963" s="360" t="s">
        <v>223</v>
      </c>
      <c r="J2963" s="360" t="s">
        <v>1129</v>
      </c>
      <c r="K2963" s="360" t="s">
        <v>1170</v>
      </c>
      <c r="L2963" s="360" t="s">
        <v>218</v>
      </c>
      <c r="M2963" s="361">
        <v>483228900</v>
      </c>
    </row>
    <row r="2964" spans="1:13">
      <c r="A2964" s="360" t="s">
        <v>13343</v>
      </c>
      <c r="B2964" s="360" t="s">
        <v>2439</v>
      </c>
      <c r="C2964" s="360" t="s">
        <v>920</v>
      </c>
      <c r="D2964" s="360">
        <v>4018</v>
      </c>
      <c r="E2964" s="360" t="s">
        <v>1155</v>
      </c>
      <c r="F2964" s="360" t="s">
        <v>552</v>
      </c>
      <c r="G2964" s="360" t="s">
        <v>298</v>
      </c>
      <c r="H2964" s="360" t="s">
        <v>41</v>
      </c>
      <c r="I2964" s="360" t="s">
        <v>223</v>
      </c>
      <c r="J2964" s="360" t="s">
        <v>1129</v>
      </c>
      <c r="K2964" s="360" t="s">
        <v>1171</v>
      </c>
      <c r="L2964" s="360" t="s">
        <v>218</v>
      </c>
      <c r="M2964" s="361">
        <v>423746400</v>
      </c>
    </row>
    <row r="2965" spans="1:13">
      <c r="A2965" s="360" t="s">
        <v>13344</v>
      </c>
      <c r="B2965" s="360" t="s">
        <v>2440</v>
      </c>
      <c r="C2965" s="360" t="s">
        <v>920</v>
      </c>
      <c r="D2965" s="360">
        <v>4018</v>
      </c>
      <c r="E2965" s="360" t="s">
        <v>1155</v>
      </c>
      <c r="F2965" s="360" t="s">
        <v>552</v>
      </c>
      <c r="G2965" s="360" t="s">
        <v>298</v>
      </c>
      <c r="H2965" s="360" t="s">
        <v>41</v>
      </c>
      <c r="I2965" s="360" t="s">
        <v>223</v>
      </c>
      <c r="J2965" s="360" t="s">
        <v>1129</v>
      </c>
      <c r="K2965" s="360" t="s">
        <v>290</v>
      </c>
      <c r="L2965" s="360" t="s">
        <v>218</v>
      </c>
      <c r="M2965" s="361">
        <v>408870000</v>
      </c>
    </row>
    <row r="2966" spans="1:13">
      <c r="A2966" s="360" t="s">
        <v>13345</v>
      </c>
      <c r="B2966" s="360" t="s">
        <v>2441</v>
      </c>
      <c r="C2966" s="360" t="s">
        <v>920</v>
      </c>
      <c r="D2966" s="360">
        <v>4018</v>
      </c>
      <c r="E2966" s="360" t="s">
        <v>1155</v>
      </c>
      <c r="F2966" s="360" t="s">
        <v>552</v>
      </c>
      <c r="G2966" s="360" t="s">
        <v>298</v>
      </c>
      <c r="H2966" s="360" t="s">
        <v>41</v>
      </c>
      <c r="I2966" s="360" t="s">
        <v>223</v>
      </c>
      <c r="J2966" s="360" t="s">
        <v>1129</v>
      </c>
      <c r="K2966" s="360" t="s">
        <v>291</v>
      </c>
      <c r="L2966" s="360" t="s">
        <v>218</v>
      </c>
      <c r="M2966" s="361">
        <v>349410600</v>
      </c>
    </row>
    <row r="2967" spans="1:13">
      <c r="A2967" s="360" t="s">
        <v>13346</v>
      </c>
      <c r="B2967" s="360" t="s">
        <v>2430</v>
      </c>
      <c r="C2967" s="360" t="s">
        <v>920</v>
      </c>
      <c r="D2967" s="360">
        <v>4018</v>
      </c>
      <c r="E2967" s="360" t="s">
        <v>1155</v>
      </c>
      <c r="F2967" s="360" t="s">
        <v>552</v>
      </c>
      <c r="G2967" s="360" t="s">
        <v>298</v>
      </c>
      <c r="H2967" s="360" t="s">
        <v>41</v>
      </c>
      <c r="I2967" s="360" t="s">
        <v>421</v>
      </c>
      <c r="J2967" s="360" t="s">
        <v>1134</v>
      </c>
      <c r="K2967" s="360" t="s">
        <v>1170</v>
      </c>
      <c r="L2967" s="360" t="s">
        <v>34</v>
      </c>
      <c r="M2967" s="361">
        <v>322152600</v>
      </c>
    </row>
    <row r="2968" spans="1:13">
      <c r="A2968" s="360" t="s">
        <v>13347</v>
      </c>
      <c r="B2968" s="360" t="s">
        <v>2431</v>
      </c>
      <c r="C2968" s="360" t="s">
        <v>920</v>
      </c>
      <c r="D2968" s="360">
        <v>4018</v>
      </c>
      <c r="E2968" s="360" t="s">
        <v>1155</v>
      </c>
      <c r="F2968" s="360" t="s">
        <v>552</v>
      </c>
      <c r="G2968" s="360" t="s">
        <v>298</v>
      </c>
      <c r="H2968" s="360" t="s">
        <v>41</v>
      </c>
      <c r="I2968" s="360" t="s">
        <v>421</v>
      </c>
      <c r="J2968" s="360" t="s">
        <v>1134</v>
      </c>
      <c r="K2968" s="360" t="s">
        <v>1171</v>
      </c>
      <c r="L2968" s="360" t="s">
        <v>34</v>
      </c>
      <c r="M2968" s="361">
        <v>282489900</v>
      </c>
    </row>
    <row r="2969" spans="1:13">
      <c r="A2969" s="360" t="s">
        <v>13348</v>
      </c>
      <c r="B2969" s="360" t="s">
        <v>2432</v>
      </c>
      <c r="C2969" s="360" t="s">
        <v>920</v>
      </c>
      <c r="D2969" s="360">
        <v>4018</v>
      </c>
      <c r="E2969" s="360" t="s">
        <v>1155</v>
      </c>
      <c r="F2969" s="360" t="s">
        <v>552</v>
      </c>
      <c r="G2969" s="360" t="s">
        <v>298</v>
      </c>
      <c r="H2969" s="360" t="s">
        <v>41</v>
      </c>
      <c r="I2969" s="360" t="s">
        <v>421</v>
      </c>
      <c r="J2969" s="360" t="s">
        <v>1134</v>
      </c>
      <c r="K2969" s="360" t="s">
        <v>290</v>
      </c>
      <c r="L2969" s="360" t="s">
        <v>34</v>
      </c>
      <c r="M2969" s="361">
        <v>272580000</v>
      </c>
    </row>
    <row r="2970" spans="1:13">
      <c r="A2970" s="360" t="s">
        <v>13349</v>
      </c>
      <c r="B2970" s="360" t="s">
        <v>2433</v>
      </c>
      <c r="C2970" s="360" t="s">
        <v>920</v>
      </c>
      <c r="D2970" s="360">
        <v>4018</v>
      </c>
      <c r="E2970" s="360" t="s">
        <v>1155</v>
      </c>
      <c r="F2970" s="360" t="s">
        <v>552</v>
      </c>
      <c r="G2970" s="360" t="s">
        <v>298</v>
      </c>
      <c r="H2970" s="360" t="s">
        <v>41</v>
      </c>
      <c r="I2970" s="360" t="s">
        <v>421</v>
      </c>
      <c r="J2970" s="360" t="s">
        <v>1134</v>
      </c>
      <c r="K2970" s="360" t="s">
        <v>291</v>
      </c>
      <c r="L2970" s="360" t="s">
        <v>34</v>
      </c>
      <c r="M2970" s="361">
        <v>232940400</v>
      </c>
    </row>
    <row r="2971" spans="1:13">
      <c r="A2971" s="360" t="s">
        <v>13350</v>
      </c>
      <c r="B2971" s="360" t="s">
        <v>2434</v>
      </c>
      <c r="C2971" s="360" t="s">
        <v>920</v>
      </c>
      <c r="D2971" s="360">
        <v>4018</v>
      </c>
      <c r="E2971" s="360" t="s">
        <v>1155</v>
      </c>
      <c r="F2971" s="360" t="s">
        <v>552</v>
      </c>
      <c r="G2971" s="360" t="s">
        <v>298</v>
      </c>
      <c r="H2971" s="360" t="s">
        <v>41</v>
      </c>
      <c r="I2971" s="360" t="s">
        <v>421</v>
      </c>
      <c r="J2971" s="360" t="s">
        <v>1134</v>
      </c>
      <c r="K2971" s="360" t="s">
        <v>1170</v>
      </c>
      <c r="L2971" s="360" t="s">
        <v>32</v>
      </c>
      <c r="M2971" s="361">
        <v>185839500</v>
      </c>
    </row>
    <row r="2972" spans="1:13">
      <c r="A2972" s="360" t="s">
        <v>13351</v>
      </c>
      <c r="B2972" s="360" t="s">
        <v>2435</v>
      </c>
      <c r="C2972" s="360" t="s">
        <v>920</v>
      </c>
      <c r="D2972" s="360">
        <v>4018</v>
      </c>
      <c r="E2972" s="360" t="s">
        <v>1155</v>
      </c>
      <c r="F2972" s="360" t="s">
        <v>552</v>
      </c>
      <c r="G2972" s="360" t="s">
        <v>298</v>
      </c>
      <c r="H2972" s="360" t="s">
        <v>41</v>
      </c>
      <c r="I2972" s="360" t="s">
        <v>421</v>
      </c>
      <c r="J2972" s="360" t="s">
        <v>1134</v>
      </c>
      <c r="K2972" s="360" t="s">
        <v>1171</v>
      </c>
      <c r="L2972" s="360" t="s">
        <v>32</v>
      </c>
      <c r="M2972" s="361">
        <v>161076300</v>
      </c>
    </row>
    <row r="2973" spans="1:13">
      <c r="A2973" s="360" t="s">
        <v>13352</v>
      </c>
      <c r="B2973" s="360" t="s">
        <v>2436</v>
      </c>
      <c r="C2973" s="360" t="s">
        <v>920</v>
      </c>
      <c r="D2973" s="360">
        <v>4018</v>
      </c>
      <c r="E2973" s="360" t="s">
        <v>1155</v>
      </c>
      <c r="F2973" s="360" t="s">
        <v>552</v>
      </c>
      <c r="G2973" s="360" t="s">
        <v>298</v>
      </c>
      <c r="H2973" s="360" t="s">
        <v>41</v>
      </c>
      <c r="I2973" s="360" t="s">
        <v>421</v>
      </c>
      <c r="J2973" s="360" t="s">
        <v>1134</v>
      </c>
      <c r="K2973" s="360" t="s">
        <v>290</v>
      </c>
      <c r="L2973" s="360" t="s">
        <v>32</v>
      </c>
      <c r="M2973" s="361">
        <v>161076300</v>
      </c>
    </row>
    <row r="2974" spans="1:13">
      <c r="A2974" s="360" t="s">
        <v>13353</v>
      </c>
      <c r="B2974" s="360" t="s">
        <v>2437</v>
      </c>
      <c r="C2974" s="360" t="s">
        <v>920</v>
      </c>
      <c r="D2974" s="360">
        <v>4018</v>
      </c>
      <c r="E2974" s="360" t="s">
        <v>1155</v>
      </c>
      <c r="F2974" s="360" t="s">
        <v>552</v>
      </c>
      <c r="G2974" s="360" t="s">
        <v>298</v>
      </c>
      <c r="H2974" s="360" t="s">
        <v>41</v>
      </c>
      <c r="I2974" s="360" t="s">
        <v>421</v>
      </c>
      <c r="J2974" s="360" t="s">
        <v>1134</v>
      </c>
      <c r="K2974" s="360" t="s">
        <v>291</v>
      </c>
      <c r="L2974" s="360" t="s">
        <v>32</v>
      </c>
      <c r="M2974" s="361">
        <v>136290000</v>
      </c>
    </row>
    <row r="2975" spans="1:13">
      <c r="A2975" s="360" t="s">
        <v>13354</v>
      </c>
      <c r="B2975" s="360" t="s">
        <v>2438</v>
      </c>
      <c r="C2975" s="360" t="s">
        <v>920</v>
      </c>
      <c r="D2975" s="360">
        <v>4018</v>
      </c>
      <c r="E2975" s="360" t="s">
        <v>1155</v>
      </c>
      <c r="F2975" s="360" t="s">
        <v>552</v>
      </c>
      <c r="G2975" s="360" t="s">
        <v>298</v>
      </c>
      <c r="H2975" s="360" t="s">
        <v>41</v>
      </c>
      <c r="I2975" s="360" t="s">
        <v>421</v>
      </c>
      <c r="J2975" s="360" t="s">
        <v>1134</v>
      </c>
      <c r="K2975" s="360" t="s">
        <v>1170</v>
      </c>
      <c r="L2975" s="360" t="s">
        <v>218</v>
      </c>
      <c r="M2975" s="361">
        <v>483228900</v>
      </c>
    </row>
    <row r="2976" spans="1:13">
      <c r="A2976" s="360" t="s">
        <v>13355</v>
      </c>
      <c r="B2976" s="360" t="s">
        <v>2439</v>
      </c>
      <c r="C2976" s="360" t="s">
        <v>920</v>
      </c>
      <c r="D2976" s="360">
        <v>4018</v>
      </c>
      <c r="E2976" s="360" t="s">
        <v>1155</v>
      </c>
      <c r="F2976" s="360" t="s">
        <v>552</v>
      </c>
      <c r="G2976" s="360" t="s">
        <v>298</v>
      </c>
      <c r="H2976" s="360" t="s">
        <v>41</v>
      </c>
      <c r="I2976" s="360" t="s">
        <v>421</v>
      </c>
      <c r="J2976" s="360" t="s">
        <v>1134</v>
      </c>
      <c r="K2976" s="360" t="s">
        <v>1171</v>
      </c>
      <c r="L2976" s="360" t="s">
        <v>218</v>
      </c>
      <c r="M2976" s="361">
        <v>423746400</v>
      </c>
    </row>
    <row r="2977" spans="1:13">
      <c r="A2977" s="360" t="s">
        <v>13356</v>
      </c>
      <c r="B2977" s="360" t="s">
        <v>2440</v>
      </c>
      <c r="C2977" s="360" t="s">
        <v>920</v>
      </c>
      <c r="D2977" s="360">
        <v>4018</v>
      </c>
      <c r="E2977" s="360" t="s">
        <v>1155</v>
      </c>
      <c r="F2977" s="360" t="s">
        <v>552</v>
      </c>
      <c r="G2977" s="360" t="s">
        <v>298</v>
      </c>
      <c r="H2977" s="360" t="s">
        <v>41</v>
      </c>
      <c r="I2977" s="360" t="s">
        <v>421</v>
      </c>
      <c r="J2977" s="360" t="s">
        <v>1134</v>
      </c>
      <c r="K2977" s="360" t="s">
        <v>290</v>
      </c>
      <c r="L2977" s="360" t="s">
        <v>218</v>
      </c>
      <c r="M2977" s="361">
        <v>408870000</v>
      </c>
    </row>
    <row r="2978" spans="1:13">
      <c r="A2978" s="360" t="s">
        <v>13357</v>
      </c>
      <c r="B2978" s="360" t="s">
        <v>2441</v>
      </c>
      <c r="C2978" s="360" t="s">
        <v>920</v>
      </c>
      <c r="D2978" s="360">
        <v>4018</v>
      </c>
      <c r="E2978" s="360" t="s">
        <v>1155</v>
      </c>
      <c r="F2978" s="360" t="s">
        <v>552</v>
      </c>
      <c r="G2978" s="360" t="s">
        <v>298</v>
      </c>
      <c r="H2978" s="360" t="s">
        <v>41</v>
      </c>
      <c r="I2978" s="360" t="s">
        <v>421</v>
      </c>
      <c r="J2978" s="360" t="s">
        <v>1134</v>
      </c>
      <c r="K2978" s="360" t="s">
        <v>291</v>
      </c>
      <c r="L2978" s="360" t="s">
        <v>218</v>
      </c>
      <c r="M2978" s="361">
        <v>349410600</v>
      </c>
    </row>
    <row r="2979" spans="1:13">
      <c r="A2979" s="360" t="s">
        <v>13358</v>
      </c>
      <c r="B2979" s="360" t="s">
        <v>2430</v>
      </c>
      <c r="C2979" s="360" t="s">
        <v>920</v>
      </c>
      <c r="D2979" s="360">
        <v>4018</v>
      </c>
      <c r="E2979" s="360" t="s">
        <v>1155</v>
      </c>
      <c r="F2979" s="360" t="s">
        <v>552</v>
      </c>
      <c r="G2979" s="360" t="s">
        <v>298</v>
      </c>
      <c r="H2979" s="360" t="s">
        <v>41</v>
      </c>
      <c r="I2979" s="360" t="s">
        <v>422</v>
      </c>
      <c r="J2979" s="360" t="s">
        <v>1125</v>
      </c>
      <c r="K2979" s="360" t="s">
        <v>1170</v>
      </c>
      <c r="L2979" s="360" t="s">
        <v>34</v>
      </c>
      <c r="M2979" s="361">
        <v>297366300</v>
      </c>
    </row>
    <row r="2980" spans="1:13">
      <c r="A2980" s="360" t="s">
        <v>13359</v>
      </c>
      <c r="B2980" s="360" t="s">
        <v>2431</v>
      </c>
      <c r="C2980" s="360" t="s">
        <v>920</v>
      </c>
      <c r="D2980" s="360">
        <v>4018</v>
      </c>
      <c r="E2980" s="360" t="s">
        <v>1155</v>
      </c>
      <c r="F2980" s="360" t="s">
        <v>552</v>
      </c>
      <c r="G2980" s="360" t="s">
        <v>298</v>
      </c>
      <c r="H2980" s="360" t="s">
        <v>41</v>
      </c>
      <c r="I2980" s="360" t="s">
        <v>422</v>
      </c>
      <c r="J2980" s="360" t="s">
        <v>1125</v>
      </c>
      <c r="K2980" s="360" t="s">
        <v>1171</v>
      </c>
      <c r="L2980" s="360" t="s">
        <v>34</v>
      </c>
      <c r="M2980" s="361">
        <v>257703600</v>
      </c>
    </row>
    <row r="2981" spans="1:13">
      <c r="A2981" s="360" t="s">
        <v>13360</v>
      </c>
      <c r="B2981" s="360" t="s">
        <v>2432</v>
      </c>
      <c r="C2981" s="360" t="s">
        <v>920</v>
      </c>
      <c r="D2981" s="360">
        <v>4018</v>
      </c>
      <c r="E2981" s="360" t="s">
        <v>1155</v>
      </c>
      <c r="F2981" s="360" t="s">
        <v>552</v>
      </c>
      <c r="G2981" s="360" t="s">
        <v>298</v>
      </c>
      <c r="H2981" s="360" t="s">
        <v>41</v>
      </c>
      <c r="I2981" s="360" t="s">
        <v>422</v>
      </c>
      <c r="J2981" s="360" t="s">
        <v>1125</v>
      </c>
      <c r="K2981" s="360" t="s">
        <v>290</v>
      </c>
      <c r="L2981" s="360" t="s">
        <v>34</v>
      </c>
      <c r="M2981" s="361">
        <v>260198400</v>
      </c>
    </row>
    <row r="2982" spans="1:13">
      <c r="A2982" s="360" t="s">
        <v>13361</v>
      </c>
      <c r="B2982" s="360" t="s">
        <v>2433</v>
      </c>
      <c r="C2982" s="360" t="s">
        <v>920</v>
      </c>
      <c r="D2982" s="360">
        <v>4018</v>
      </c>
      <c r="E2982" s="360" t="s">
        <v>1155</v>
      </c>
      <c r="F2982" s="360" t="s">
        <v>552</v>
      </c>
      <c r="G2982" s="360" t="s">
        <v>298</v>
      </c>
      <c r="H2982" s="360" t="s">
        <v>41</v>
      </c>
      <c r="I2982" s="360" t="s">
        <v>422</v>
      </c>
      <c r="J2982" s="360" t="s">
        <v>1125</v>
      </c>
      <c r="K2982" s="360" t="s">
        <v>291</v>
      </c>
      <c r="L2982" s="360" t="s">
        <v>34</v>
      </c>
      <c r="M2982" s="361">
        <v>220535700</v>
      </c>
    </row>
    <row r="2983" spans="1:13">
      <c r="A2983" s="360" t="s">
        <v>13362</v>
      </c>
      <c r="B2983" s="360" t="s">
        <v>2434</v>
      </c>
      <c r="C2983" s="360" t="s">
        <v>920</v>
      </c>
      <c r="D2983" s="360">
        <v>4018</v>
      </c>
      <c r="E2983" s="360" t="s">
        <v>1155</v>
      </c>
      <c r="F2983" s="360" t="s">
        <v>552</v>
      </c>
      <c r="G2983" s="360" t="s">
        <v>298</v>
      </c>
      <c r="H2983" s="360" t="s">
        <v>41</v>
      </c>
      <c r="I2983" s="360" t="s">
        <v>422</v>
      </c>
      <c r="J2983" s="360" t="s">
        <v>1125</v>
      </c>
      <c r="K2983" s="360" t="s">
        <v>1170</v>
      </c>
      <c r="L2983" s="360" t="s">
        <v>32</v>
      </c>
      <c r="M2983" s="361">
        <v>161076300</v>
      </c>
    </row>
    <row r="2984" spans="1:13">
      <c r="A2984" s="360" t="s">
        <v>13363</v>
      </c>
      <c r="B2984" s="360" t="s">
        <v>2435</v>
      </c>
      <c r="C2984" s="360" t="s">
        <v>920</v>
      </c>
      <c r="D2984" s="360">
        <v>4018</v>
      </c>
      <c r="E2984" s="360" t="s">
        <v>1155</v>
      </c>
      <c r="F2984" s="360" t="s">
        <v>552</v>
      </c>
      <c r="G2984" s="360" t="s">
        <v>298</v>
      </c>
      <c r="H2984" s="360" t="s">
        <v>41</v>
      </c>
      <c r="I2984" s="360" t="s">
        <v>422</v>
      </c>
      <c r="J2984" s="360" t="s">
        <v>1125</v>
      </c>
      <c r="K2984" s="360" t="s">
        <v>1171</v>
      </c>
      <c r="L2984" s="360" t="s">
        <v>32</v>
      </c>
      <c r="M2984" s="361">
        <v>136290000</v>
      </c>
    </row>
    <row r="2985" spans="1:13">
      <c r="A2985" s="360" t="s">
        <v>13364</v>
      </c>
      <c r="B2985" s="360" t="s">
        <v>2436</v>
      </c>
      <c r="C2985" s="360" t="s">
        <v>920</v>
      </c>
      <c r="D2985" s="360">
        <v>4018</v>
      </c>
      <c r="E2985" s="360" t="s">
        <v>1155</v>
      </c>
      <c r="F2985" s="360" t="s">
        <v>552</v>
      </c>
      <c r="G2985" s="360" t="s">
        <v>298</v>
      </c>
      <c r="H2985" s="360" t="s">
        <v>41</v>
      </c>
      <c r="I2985" s="360" t="s">
        <v>422</v>
      </c>
      <c r="J2985" s="360" t="s">
        <v>1125</v>
      </c>
      <c r="K2985" s="360" t="s">
        <v>290</v>
      </c>
      <c r="L2985" s="360" t="s">
        <v>32</v>
      </c>
      <c r="M2985" s="361">
        <v>148671600</v>
      </c>
    </row>
    <row r="2986" spans="1:13">
      <c r="A2986" s="360" t="s">
        <v>13365</v>
      </c>
      <c r="B2986" s="360" t="s">
        <v>2437</v>
      </c>
      <c r="C2986" s="360" t="s">
        <v>920</v>
      </c>
      <c r="D2986" s="360">
        <v>4018</v>
      </c>
      <c r="E2986" s="360" t="s">
        <v>1155</v>
      </c>
      <c r="F2986" s="360" t="s">
        <v>552</v>
      </c>
      <c r="G2986" s="360" t="s">
        <v>298</v>
      </c>
      <c r="H2986" s="360" t="s">
        <v>41</v>
      </c>
      <c r="I2986" s="360" t="s">
        <v>422</v>
      </c>
      <c r="J2986" s="360" t="s">
        <v>1125</v>
      </c>
      <c r="K2986" s="360" t="s">
        <v>291</v>
      </c>
      <c r="L2986" s="360" t="s">
        <v>32</v>
      </c>
      <c r="M2986" s="361">
        <v>123908400</v>
      </c>
    </row>
    <row r="2987" spans="1:13">
      <c r="A2987" s="360" t="s">
        <v>13366</v>
      </c>
      <c r="B2987" s="360" t="s">
        <v>2438</v>
      </c>
      <c r="C2987" s="360" t="s">
        <v>920</v>
      </c>
      <c r="D2987" s="360">
        <v>4018</v>
      </c>
      <c r="E2987" s="360" t="s">
        <v>1155</v>
      </c>
      <c r="F2987" s="360" t="s">
        <v>552</v>
      </c>
      <c r="G2987" s="360" t="s">
        <v>298</v>
      </c>
      <c r="H2987" s="360" t="s">
        <v>41</v>
      </c>
      <c r="I2987" s="360" t="s">
        <v>422</v>
      </c>
      <c r="J2987" s="360" t="s">
        <v>1125</v>
      </c>
      <c r="K2987" s="360" t="s">
        <v>1170</v>
      </c>
      <c r="L2987" s="360" t="s">
        <v>218</v>
      </c>
      <c r="M2987" s="361">
        <v>458419500</v>
      </c>
    </row>
    <row r="2988" spans="1:13">
      <c r="A2988" s="360" t="s">
        <v>13367</v>
      </c>
      <c r="B2988" s="360" t="s">
        <v>2439</v>
      </c>
      <c r="C2988" s="360" t="s">
        <v>920</v>
      </c>
      <c r="D2988" s="360">
        <v>4018</v>
      </c>
      <c r="E2988" s="360" t="s">
        <v>1155</v>
      </c>
      <c r="F2988" s="360" t="s">
        <v>552</v>
      </c>
      <c r="G2988" s="360" t="s">
        <v>298</v>
      </c>
      <c r="H2988" s="360" t="s">
        <v>41</v>
      </c>
      <c r="I2988" s="360" t="s">
        <v>422</v>
      </c>
      <c r="J2988" s="360" t="s">
        <v>1125</v>
      </c>
      <c r="K2988" s="360" t="s">
        <v>1171</v>
      </c>
      <c r="L2988" s="360" t="s">
        <v>218</v>
      </c>
      <c r="M2988" s="361">
        <v>398960100</v>
      </c>
    </row>
    <row r="2989" spans="1:13">
      <c r="A2989" s="360" t="s">
        <v>13368</v>
      </c>
      <c r="B2989" s="360" t="s">
        <v>2440</v>
      </c>
      <c r="C2989" s="360" t="s">
        <v>920</v>
      </c>
      <c r="D2989" s="360">
        <v>4018</v>
      </c>
      <c r="E2989" s="360" t="s">
        <v>1155</v>
      </c>
      <c r="F2989" s="360" t="s">
        <v>552</v>
      </c>
      <c r="G2989" s="360" t="s">
        <v>298</v>
      </c>
      <c r="H2989" s="360" t="s">
        <v>41</v>
      </c>
      <c r="I2989" s="360" t="s">
        <v>422</v>
      </c>
      <c r="J2989" s="360" t="s">
        <v>1125</v>
      </c>
      <c r="K2989" s="360" t="s">
        <v>290</v>
      </c>
      <c r="L2989" s="360" t="s">
        <v>218</v>
      </c>
      <c r="M2989" s="361">
        <v>396465300</v>
      </c>
    </row>
    <row r="2990" spans="1:13">
      <c r="A2990" s="360" t="s">
        <v>13369</v>
      </c>
      <c r="B2990" s="360" t="s">
        <v>2441</v>
      </c>
      <c r="C2990" s="360" t="s">
        <v>920</v>
      </c>
      <c r="D2990" s="360">
        <v>4018</v>
      </c>
      <c r="E2990" s="360" t="s">
        <v>1155</v>
      </c>
      <c r="F2990" s="360" t="s">
        <v>552</v>
      </c>
      <c r="G2990" s="360" t="s">
        <v>298</v>
      </c>
      <c r="H2990" s="360" t="s">
        <v>41</v>
      </c>
      <c r="I2990" s="360" t="s">
        <v>422</v>
      </c>
      <c r="J2990" s="360" t="s">
        <v>1125</v>
      </c>
      <c r="K2990" s="360" t="s">
        <v>291</v>
      </c>
      <c r="L2990" s="360" t="s">
        <v>218</v>
      </c>
      <c r="M2990" s="361">
        <v>337005900</v>
      </c>
    </row>
    <row r="2991" spans="1:13">
      <c r="A2991" s="360" t="s">
        <v>13370</v>
      </c>
      <c r="B2991" s="360" t="s">
        <v>2430</v>
      </c>
      <c r="C2991" s="360" t="s">
        <v>920</v>
      </c>
      <c r="D2991" s="360">
        <v>4018</v>
      </c>
      <c r="E2991" s="360" t="s">
        <v>1155</v>
      </c>
      <c r="F2991" s="360" t="s">
        <v>552</v>
      </c>
      <c r="G2991" s="360" t="s">
        <v>298</v>
      </c>
      <c r="H2991" s="360" t="s">
        <v>41</v>
      </c>
      <c r="I2991" s="360" t="s">
        <v>423</v>
      </c>
      <c r="J2991" s="360" t="s">
        <v>1126</v>
      </c>
      <c r="K2991" s="360" t="s">
        <v>1170</v>
      </c>
      <c r="L2991" s="360" t="s">
        <v>34</v>
      </c>
      <c r="M2991" s="361">
        <v>297366300</v>
      </c>
    </row>
    <row r="2992" spans="1:13">
      <c r="A2992" s="360" t="s">
        <v>13371</v>
      </c>
      <c r="B2992" s="360" t="s">
        <v>2431</v>
      </c>
      <c r="C2992" s="360" t="s">
        <v>920</v>
      </c>
      <c r="D2992" s="360">
        <v>4018</v>
      </c>
      <c r="E2992" s="360" t="s">
        <v>1155</v>
      </c>
      <c r="F2992" s="360" t="s">
        <v>552</v>
      </c>
      <c r="G2992" s="360" t="s">
        <v>298</v>
      </c>
      <c r="H2992" s="360" t="s">
        <v>41</v>
      </c>
      <c r="I2992" s="360" t="s">
        <v>423</v>
      </c>
      <c r="J2992" s="360" t="s">
        <v>1126</v>
      </c>
      <c r="K2992" s="360" t="s">
        <v>1171</v>
      </c>
      <c r="L2992" s="360" t="s">
        <v>34</v>
      </c>
      <c r="M2992" s="361">
        <v>257703600</v>
      </c>
    </row>
    <row r="2993" spans="1:13">
      <c r="A2993" s="360" t="s">
        <v>13372</v>
      </c>
      <c r="B2993" s="360" t="s">
        <v>2432</v>
      </c>
      <c r="C2993" s="360" t="s">
        <v>920</v>
      </c>
      <c r="D2993" s="360">
        <v>4018</v>
      </c>
      <c r="E2993" s="360" t="s">
        <v>1155</v>
      </c>
      <c r="F2993" s="360" t="s">
        <v>552</v>
      </c>
      <c r="G2993" s="360" t="s">
        <v>298</v>
      </c>
      <c r="H2993" s="360" t="s">
        <v>41</v>
      </c>
      <c r="I2993" s="360" t="s">
        <v>423</v>
      </c>
      <c r="J2993" s="360" t="s">
        <v>1126</v>
      </c>
      <c r="K2993" s="360" t="s">
        <v>290</v>
      </c>
      <c r="L2993" s="360" t="s">
        <v>34</v>
      </c>
      <c r="M2993" s="361">
        <v>260198400</v>
      </c>
    </row>
    <row r="2994" spans="1:13">
      <c r="A2994" s="360" t="s">
        <v>13373</v>
      </c>
      <c r="B2994" s="360" t="s">
        <v>2433</v>
      </c>
      <c r="C2994" s="360" t="s">
        <v>920</v>
      </c>
      <c r="D2994" s="360">
        <v>4018</v>
      </c>
      <c r="E2994" s="360" t="s">
        <v>1155</v>
      </c>
      <c r="F2994" s="360" t="s">
        <v>552</v>
      </c>
      <c r="G2994" s="360" t="s">
        <v>298</v>
      </c>
      <c r="H2994" s="360" t="s">
        <v>41</v>
      </c>
      <c r="I2994" s="360" t="s">
        <v>423</v>
      </c>
      <c r="J2994" s="360" t="s">
        <v>1126</v>
      </c>
      <c r="K2994" s="360" t="s">
        <v>291</v>
      </c>
      <c r="L2994" s="360" t="s">
        <v>34</v>
      </c>
      <c r="M2994" s="361">
        <v>220535700</v>
      </c>
    </row>
    <row r="2995" spans="1:13">
      <c r="A2995" s="360" t="s">
        <v>13374</v>
      </c>
      <c r="B2995" s="360" t="s">
        <v>2434</v>
      </c>
      <c r="C2995" s="360" t="s">
        <v>920</v>
      </c>
      <c r="D2995" s="360">
        <v>4018</v>
      </c>
      <c r="E2995" s="360" t="s">
        <v>1155</v>
      </c>
      <c r="F2995" s="360" t="s">
        <v>552</v>
      </c>
      <c r="G2995" s="360" t="s">
        <v>298</v>
      </c>
      <c r="H2995" s="360" t="s">
        <v>41</v>
      </c>
      <c r="I2995" s="360" t="s">
        <v>423</v>
      </c>
      <c r="J2995" s="360" t="s">
        <v>1126</v>
      </c>
      <c r="K2995" s="360" t="s">
        <v>1170</v>
      </c>
      <c r="L2995" s="360" t="s">
        <v>32</v>
      </c>
      <c r="M2995" s="361">
        <v>161076300</v>
      </c>
    </row>
    <row r="2996" spans="1:13">
      <c r="A2996" s="360" t="s">
        <v>13375</v>
      </c>
      <c r="B2996" s="360" t="s">
        <v>2435</v>
      </c>
      <c r="C2996" s="360" t="s">
        <v>920</v>
      </c>
      <c r="D2996" s="360">
        <v>4018</v>
      </c>
      <c r="E2996" s="360" t="s">
        <v>1155</v>
      </c>
      <c r="F2996" s="360" t="s">
        <v>552</v>
      </c>
      <c r="G2996" s="360" t="s">
        <v>298</v>
      </c>
      <c r="H2996" s="360" t="s">
        <v>41</v>
      </c>
      <c r="I2996" s="360" t="s">
        <v>423</v>
      </c>
      <c r="J2996" s="360" t="s">
        <v>1126</v>
      </c>
      <c r="K2996" s="360" t="s">
        <v>1171</v>
      </c>
      <c r="L2996" s="360" t="s">
        <v>32</v>
      </c>
      <c r="M2996" s="361">
        <v>136290000</v>
      </c>
    </row>
    <row r="2997" spans="1:13">
      <c r="A2997" s="360" t="s">
        <v>13376</v>
      </c>
      <c r="B2997" s="360" t="s">
        <v>2436</v>
      </c>
      <c r="C2997" s="360" t="s">
        <v>920</v>
      </c>
      <c r="D2997" s="360">
        <v>4018</v>
      </c>
      <c r="E2997" s="360" t="s">
        <v>1155</v>
      </c>
      <c r="F2997" s="360" t="s">
        <v>552</v>
      </c>
      <c r="G2997" s="360" t="s">
        <v>298</v>
      </c>
      <c r="H2997" s="360" t="s">
        <v>41</v>
      </c>
      <c r="I2997" s="360" t="s">
        <v>423</v>
      </c>
      <c r="J2997" s="360" t="s">
        <v>1126</v>
      </c>
      <c r="K2997" s="360" t="s">
        <v>290</v>
      </c>
      <c r="L2997" s="360" t="s">
        <v>32</v>
      </c>
      <c r="M2997" s="361">
        <v>148671600</v>
      </c>
    </row>
    <row r="2998" spans="1:13">
      <c r="A2998" s="360" t="s">
        <v>13377</v>
      </c>
      <c r="B2998" s="360" t="s">
        <v>2437</v>
      </c>
      <c r="C2998" s="360" t="s">
        <v>920</v>
      </c>
      <c r="D2998" s="360">
        <v>4018</v>
      </c>
      <c r="E2998" s="360" t="s">
        <v>1155</v>
      </c>
      <c r="F2998" s="360" t="s">
        <v>552</v>
      </c>
      <c r="G2998" s="360" t="s">
        <v>298</v>
      </c>
      <c r="H2998" s="360" t="s">
        <v>41</v>
      </c>
      <c r="I2998" s="360" t="s">
        <v>423</v>
      </c>
      <c r="J2998" s="360" t="s">
        <v>1126</v>
      </c>
      <c r="K2998" s="360" t="s">
        <v>291</v>
      </c>
      <c r="L2998" s="360" t="s">
        <v>32</v>
      </c>
      <c r="M2998" s="361">
        <v>123908400</v>
      </c>
    </row>
    <row r="2999" spans="1:13">
      <c r="A2999" s="360" t="s">
        <v>13378</v>
      </c>
      <c r="B2999" s="360" t="s">
        <v>2438</v>
      </c>
      <c r="C2999" s="360" t="s">
        <v>920</v>
      </c>
      <c r="D2999" s="360">
        <v>4018</v>
      </c>
      <c r="E2999" s="360" t="s">
        <v>1155</v>
      </c>
      <c r="F2999" s="360" t="s">
        <v>552</v>
      </c>
      <c r="G2999" s="360" t="s">
        <v>298</v>
      </c>
      <c r="H2999" s="360" t="s">
        <v>41</v>
      </c>
      <c r="I2999" s="360" t="s">
        <v>423</v>
      </c>
      <c r="J2999" s="360" t="s">
        <v>1126</v>
      </c>
      <c r="K2999" s="360" t="s">
        <v>1170</v>
      </c>
      <c r="L2999" s="360" t="s">
        <v>218</v>
      </c>
      <c r="M2999" s="361">
        <v>458419500</v>
      </c>
    </row>
    <row r="3000" spans="1:13">
      <c r="A3000" s="360" t="s">
        <v>13379</v>
      </c>
      <c r="B3000" s="360" t="s">
        <v>2439</v>
      </c>
      <c r="C3000" s="360" t="s">
        <v>920</v>
      </c>
      <c r="D3000" s="360">
        <v>4018</v>
      </c>
      <c r="E3000" s="360" t="s">
        <v>1155</v>
      </c>
      <c r="F3000" s="360" t="s">
        <v>552</v>
      </c>
      <c r="G3000" s="360" t="s">
        <v>298</v>
      </c>
      <c r="H3000" s="360" t="s">
        <v>41</v>
      </c>
      <c r="I3000" s="360" t="s">
        <v>423</v>
      </c>
      <c r="J3000" s="360" t="s">
        <v>1126</v>
      </c>
      <c r="K3000" s="360" t="s">
        <v>1171</v>
      </c>
      <c r="L3000" s="360" t="s">
        <v>218</v>
      </c>
      <c r="M3000" s="361">
        <v>398960100</v>
      </c>
    </row>
    <row r="3001" spans="1:13">
      <c r="A3001" s="360" t="s">
        <v>13380</v>
      </c>
      <c r="B3001" s="360" t="s">
        <v>2440</v>
      </c>
      <c r="C3001" s="360" t="s">
        <v>920</v>
      </c>
      <c r="D3001" s="360">
        <v>4018</v>
      </c>
      <c r="E3001" s="360" t="s">
        <v>1155</v>
      </c>
      <c r="F3001" s="360" t="s">
        <v>552</v>
      </c>
      <c r="G3001" s="360" t="s">
        <v>298</v>
      </c>
      <c r="H3001" s="360" t="s">
        <v>41</v>
      </c>
      <c r="I3001" s="360" t="s">
        <v>423</v>
      </c>
      <c r="J3001" s="360" t="s">
        <v>1126</v>
      </c>
      <c r="K3001" s="360" t="s">
        <v>290</v>
      </c>
      <c r="L3001" s="360" t="s">
        <v>218</v>
      </c>
      <c r="M3001" s="361">
        <v>396465300</v>
      </c>
    </row>
    <row r="3002" spans="1:13">
      <c r="A3002" s="360" t="s">
        <v>13381</v>
      </c>
      <c r="B3002" s="360" t="s">
        <v>2441</v>
      </c>
      <c r="C3002" s="360" t="s">
        <v>920</v>
      </c>
      <c r="D3002" s="360">
        <v>4018</v>
      </c>
      <c r="E3002" s="360" t="s">
        <v>1155</v>
      </c>
      <c r="F3002" s="360" t="s">
        <v>552</v>
      </c>
      <c r="G3002" s="360" t="s">
        <v>298</v>
      </c>
      <c r="H3002" s="360" t="s">
        <v>41</v>
      </c>
      <c r="I3002" s="360" t="s">
        <v>423</v>
      </c>
      <c r="J3002" s="360" t="s">
        <v>1126</v>
      </c>
      <c r="K3002" s="360" t="s">
        <v>291</v>
      </c>
      <c r="L3002" s="360" t="s">
        <v>218</v>
      </c>
      <c r="M3002" s="361">
        <v>337005900</v>
      </c>
    </row>
    <row r="3003" spans="1:13">
      <c r="A3003" s="360" t="s">
        <v>13382</v>
      </c>
      <c r="B3003" s="360" t="s">
        <v>2430</v>
      </c>
      <c r="C3003" s="360" t="s">
        <v>920</v>
      </c>
      <c r="D3003" s="360">
        <v>4018</v>
      </c>
      <c r="E3003" s="360" t="s">
        <v>1155</v>
      </c>
      <c r="F3003" s="360" t="s">
        <v>552</v>
      </c>
      <c r="G3003" s="360" t="s">
        <v>298</v>
      </c>
      <c r="H3003" s="360" t="s">
        <v>41</v>
      </c>
      <c r="I3003" s="360" t="s">
        <v>424</v>
      </c>
      <c r="J3003" s="360" t="s">
        <v>1127</v>
      </c>
      <c r="K3003" s="360" t="s">
        <v>1170</v>
      </c>
      <c r="L3003" s="360" t="s">
        <v>34</v>
      </c>
      <c r="M3003" s="361">
        <v>297366300</v>
      </c>
    </row>
    <row r="3004" spans="1:13">
      <c r="A3004" s="360" t="s">
        <v>13383</v>
      </c>
      <c r="B3004" s="360" t="s">
        <v>2431</v>
      </c>
      <c r="C3004" s="360" t="s">
        <v>920</v>
      </c>
      <c r="D3004" s="360">
        <v>4018</v>
      </c>
      <c r="E3004" s="360" t="s">
        <v>1155</v>
      </c>
      <c r="F3004" s="360" t="s">
        <v>552</v>
      </c>
      <c r="G3004" s="360" t="s">
        <v>298</v>
      </c>
      <c r="H3004" s="360" t="s">
        <v>41</v>
      </c>
      <c r="I3004" s="360" t="s">
        <v>424</v>
      </c>
      <c r="J3004" s="360" t="s">
        <v>1127</v>
      </c>
      <c r="K3004" s="360" t="s">
        <v>1171</v>
      </c>
      <c r="L3004" s="360" t="s">
        <v>34</v>
      </c>
      <c r="M3004" s="361">
        <v>257703600</v>
      </c>
    </row>
    <row r="3005" spans="1:13">
      <c r="A3005" s="360" t="s">
        <v>13384</v>
      </c>
      <c r="B3005" s="360" t="s">
        <v>2432</v>
      </c>
      <c r="C3005" s="360" t="s">
        <v>920</v>
      </c>
      <c r="D3005" s="360">
        <v>4018</v>
      </c>
      <c r="E3005" s="360" t="s">
        <v>1155</v>
      </c>
      <c r="F3005" s="360" t="s">
        <v>552</v>
      </c>
      <c r="G3005" s="360" t="s">
        <v>298</v>
      </c>
      <c r="H3005" s="360" t="s">
        <v>41</v>
      </c>
      <c r="I3005" s="360" t="s">
        <v>424</v>
      </c>
      <c r="J3005" s="360" t="s">
        <v>1127</v>
      </c>
      <c r="K3005" s="360" t="s">
        <v>290</v>
      </c>
      <c r="L3005" s="360" t="s">
        <v>34</v>
      </c>
      <c r="M3005" s="361">
        <v>260198400</v>
      </c>
    </row>
    <row r="3006" spans="1:13">
      <c r="A3006" s="360" t="s">
        <v>13385</v>
      </c>
      <c r="B3006" s="360" t="s">
        <v>2433</v>
      </c>
      <c r="C3006" s="360" t="s">
        <v>920</v>
      </c>
      <c r="D3006" s="360">
        <v>4018</v>
      </c>
      <c r="E3006" s="360" t="s">
        <v>1155</v>
      </c>
      <c r="F3006" s="360" t="s">
        <v>552</v>
      </c>
      <c r="G3006" s="360" t="s">
        <v>298</v>
      </c>
      <c r="H3006" s="360" t="s">
        <v>41</v>
      </c>
      <c r="I3006" s="360" t="s">
        <v>424</v>
      </c>
      <c r="J3006" s="360" t="s">
        <v>1127</v>
      </c>
      <c r="K3006" s="360" t="s">
        <v>291</v>
      </c>
      <c r="L3006" s="360" t="s">
        <v>34</v>
      </c>
      <c r="M3006" s="361">
        <v>220535700</v>
      </c>
    </row>
    <row r="3007" spans="1:13">
      <c r="A3007" s="360" t="s">
        <v>13386</v>
      </c>
      <c r="B3007" s="360" t="s">
        <v>2434</v>
      </c>
      <c r="C3007" s="360" t="s">
        <v>920</v>
      </c>
      <c r="D3007" s="360">
        <v>4018</v>
      </c>
      <c r="E3007" s="360" t="s">
        <v>1155</v>
      </c>
      <c r="F3007" s="360" t="s">
        <v>552</v>
      </c>
      <c r="G3007" s="360" t="s">
        <v>298</v>
      </c>
      <c r="H3007" s="360" t="s">
        <v>41</v>
      </c>
      <c r="I3007" s="360" t="s">
        <v>424</v>
      </c>
      <c r="J3007" s="360" t="s">
        <v>1127</v>
      </c>
      <c r="K3007" s="360" t="s">
        <v>1170</v>
      </c>
      <c r="L3007" s="360" t="s">
        <v>32</v>
      </c>
      <c r="M3007" s="361">
        <v>161076300</v>
      </c>
    </row>
    <row r="3008" spans="1:13">
      <c r="A3008" s="360" t="s">
        <v>13387</v>
      </c>
      <c r="B3008" s="360" t="s">
        <v>2435</v>
      </c>
      <c r="C3008" s="360" t="s">
        <v>920</v>
      </c>
      <c r="D3008" s="360">
        <v>4018</v>
      </c>
      <c r="E3008" s="360" t="s">
        <v>1155</v>
      </c>
      <c r="F3008" s="360" t="s">
        <v>552</v>
      </c>
      <c r="G3008" s="360" t="s">
        <v>298</v>
      </c>
      <c r="H3008" s="360" t="s">
        <v>41</v>
      </c>
      <c r="I3008" s="360" t="s">
        <v>424</v>
      </c>
      <c r="J3008" s="360" t="s">
        <v>1127</v>
      </c>
      <c r="K3008" s="360" t="s">
        <v>1171</v>
      </c>
      <c r="L3008" s="360" t="s">
        <v>32</v>
      </c>
      <c r="M3008" s="361">
        <v>136290000</v>
      </c>
    </row>
    <row r="3009" spans="1:13">
      <c r="A3009" s="360" t="s">
        <v>13388</v>
      </c>
      <c r="B3009" s="360" t="s">
        <v>2436</v>
      </c>
      <c r="C3009" s="360" t="s">
        <v>920</v>
      </c>
      <c r="D3009" s="360">
        <v>4018</v>
      </c>
      <c r="E3009" s="360" t="s">
        <v>1155</v>
      </c>
      <c r="F3009" s="360" t="s">
        <v>552</v>
      </c>
      <c r="G3009" s="360" t="s">
        <v>298</v>
      </c>
      <c r="H3009" s="360" t="s">
        <v>41</v>
      </c>
      <c r="I3009" s="360" t="s">
        <v>424</v>
      </c>
      <c r="J3009" s="360" t="s">
        <v>1127</v>
      </c>
      <c r="K3009" s="360" t="s">
        <v>290</v>
      </c>
      <c r="L3009" s="360" t="s">
        <v>32</v>
      </c>
      <c r="M3009" s="361">
        <v>148671600</v>
      </c>
    </row>
    <row r="3010" spans="1:13">
      <c r="A3010" s="360" t="s">
        <v>13389</v>
      </c>
      <c r="B3010" s="360" t="s">
        <v>2437</v>
      </c>
      <c r="C3010" s="360" t="s">
        <v>920</v>
      </c>
      <c r="D3010" s="360">
        <v>4018</v>
      </c>
      <c r="E3010" s="360" t="s">
        <v>1155</v>
      </c>
      <c r="F3010" s="360" t="s">
        <v>552</v>
      </c>
      <c r="G3010" s="360" t="s">
        <v>298</v>
      </c>
      <c r="H3010" s="360" t="s">
        <v>41</v>
      </c>
      <c r="I3010" s="360" t="s">
        <v>424</v>
      </c>
      <c r="J3010" s="360" t="s">
        <v>1127</v>
      </c>
      <c r="K3010" s="360" t="s">
        <v>291</v>
      </c>
      <c r="L3010" s="360" t="s">
        <v>32</v>
      </c>
      <c r="M3010" s="361">
        <v>123908400</v>
      </c>
    </row>
    <row r="3011" spans="1:13">
      <c r="A3011" s="360" t="s">
        <v>13390</v>
      </c>
      <c r="B3011" s="360" t="s">
        <v>2438</v>
      </c>
      <c r="C3011" s="360" t="s">
        <v>920</v>
      </c>
      <c r="D3011" s="360">
        <v>4018</v>
      </c>
      <c r="E3011" s="360" t="s">
        <v>1155</v>
      </c>
      <c r="F3011" s="360" t="s">
        <v>552</v>
      </c>
      <c r="G3011" s="360" t="s">
        <v>298</v>
      </c>
      <c r="H3011" s="360" t="s">
        <v>41</v>
      </c>
      <c r="I3011" s="360" t="s">
        <v>424</v>
      </c>
      <c r="J3011" s="360" t="s">
        <v>1127</v>
      </c>
      <c r="K3011" s="360" t="s">
        <v>1170</v>
      </c>
      <c r="L3011" s="360" t="s">
        <v>218</v>
      </c>
      <c r="M3011" s="361">
        <v>458419500</v>
      </c>
    </row>
    <row r="3012" spans="1:13">
      <c r="A3012" s="360" t="s">
        <v>13391</v>
      </c>
      <c r="B3012" s="360" t="s">
        <v>2439</v>
      </c>
      <c r="C3012" s="360" t="s">
        <v>920</v>
      </c>
      <c r="D3012" s="360">
        <v>4018</v>
      </c>
      <c r="E3012" s="360" t="s">
        <v>1155</v>
      </c>
      <c r="F3012" s="360" t="s">
        <v>552</v>
      </c>
      <c r="G3012" s="360" t="s">
        <v>298</v>
      </c>
      <c r="H3012" s="360" t="s">
        <v>41</v>
      </c>
      <c r="I3012" s="360" t="s">
        <v>424</v>
      </c>
      <c r="J3012" s="360" t="s">
        <v>1127</v>
      </c>
      <c r="K3012" s="360" t="s">
        <v>1171</v>
      </c>
      <c r="L3012" s="360" t="s">
        <v>218</v>
      </c>
      <c r="M3012" s="361">
        <v>398960100</v>
      </c>
    </row>
    <row r="3013" spans="1:13">
      <c r="A3013" s="360" t="s">
        <v>13392</v>
      </c>
      <c r="B3013" s="360" t="s">
        <v>2440</v>
      </c>
      <c r="C3013" s="360" t="s">
        <v>920</v>
      </c>
      <c r="D3013" s="360">
        <v>4018</v>
      </c>
      <c r="E3013" s="360" t="s">
        <v>1155</v>
      </c>
      <c r="F3013" s="360" t="s">
        <v>552</v>
      </c>
      <c r="G3013" s="360" t="s">
        <v>298</v>
      </c>
      <c r="H3013" s="360" t="s">
        <v>41</v>
      </c>
      <c r="I3013" s="360" t="s">
        <v>424</v>
      </c>
      <c r="J3013" s="360" t="s">
        <v>1127</v>
      </c>
      <c r="K3013" s="360" t="s">
        <v>290</v>
      </c>
      <c r="L3013" s="360" t="s">
        <v>218</v>
      </c>
      <c r="M3013" s="361">
        <v>396465300</v>
      </c>
    </row>
    <row r="3014" spans="1:13">
      <c r="A3014" s="360" t="s">
        <v>13393</v>
      </c>
      <c r="B3014" s="360" t="s">
        <v>2441</v>
      </c>
      <c r="C3014" s="360" t="s">
        <v>920</v>
      </c>
      <c r="D3014" s="360">
        <v>4018</v>
      </c>
      <c r="E3014" s="360" t="s">
        <v>1155</v>
      </c>
      <c r="F3014" s="360" t="s">
        <v>552</v>
      </c>
      <c r="G3014" s="360" t="s">
        <v>298</v>
      </c>
      <c r="H3014" s="360" t="s">
        <v>41</v>
      </c>
      <c r="I3014" s="360" t="s">
        <v>424</v>
      </c>
      <c r="J3014" s="360" t="s">
        <v>1127</v>
      </c>
      <c r="K3014" s="360" t="s">
        <v>291</v>
      </c>
      <c r="L3014" s="360" t="s">
        <v>218</v>
      </c>
      <c r="M3014" s="361">
        <v>337005900</v>
      </c>
    </row>
    <row r="3015" spans="1:13">
      <c r="A3015" s="360" t="s">
        <v>13394</v>
      </c>
      <c r="B3015" s="360" t="s">
        <v>2430</v>
      </c>
      <c r="C3015" s="360" t="s">
        <v>920</v>
      </c>
      <c r="D3015" s="360">
        <v>4018</v>
      </c>
      <c r="E3015" s="360" t="s">
        <v>1155</v>
      </c>
      <c r="F3015" s="360" t="s">
        <v>552</v>
      </c>
      <c r="G3015" s="360" t="s">
        <v>298</v>
      </c>
      <c r="H3015" s="360" t="s">
        <v>41</v>
      </c>
      <c r="I3015" s="360" t="s">
        <v>425</v>
      </c>
      <c r="J3015" s="360" t="s">
        <v>1128</v>
      </c>
      <c r="K3015" s="360" t="s">
        <v>1170</v>
      </c>
      <c r="L3015" s="360" t="s">
        <v>34</v>
      </c>
      <c r="M3015" s="361">
        <v>297366300</v>
      </c>
    </row>
    <row r="3016" spans="1:13">
      <c r="A3016" s="360" t="s">
        <v>13395</v>
      </c>
      <c r="B3016" s="360" t="s">
        <v>2431</v>
      </c>
      <c r="C3016" s="360" t="s">
        <v>920</v>
      </c>
      <c r="D3016" s="360">
        <v>4018</v>
      </c>
      <c r="E3016" s="360" t="s">
        <v>1155</v>
      </c>
      <c r="F3016" s="360" t="s">
        <v>552</v>
      </c>
      <c r="G3016" s="360" t="s">
        <v>298</v>
      </c>
      <c r="H3016" s="360" t="s">
        <v>41</v>
      </c>
      <c r="I3016" s="360" t="s">
        <v>425</v>
      </c>
      <c r="J3016" s="360" t="s">
        <v>1128</v>
      </c>
      <c r="K3016" s="360" t="s">
        <v>1171</v>
      </c>
      <c r="L3016" s="360" t="s">
        <v>34</v>
      </c>
      <c r="M3016" s="361">
        <v>257703600</v>
      </c>
    </row>
    <row r="3017" spans="1:13">
      <c r="A3017" s="360" t="s">
        <v>13396</v>
      </c>
      <c r="B3017" s="360" t="s">
        <v>2432</v>
      </c>
      <c r="C3017" s="360" t="s">
        <v>920</v>
      </c>
      <c r="D3017" s="360">
        <v>4018</v>
      </c>
      <c r="E3017" s="360" t="s">
        <v>1155</v>
      </c>
      <c r="F3017" s="360" t="s">
        <v>552</v>
      </c>
      <c r="G3017" s="360" t="s">
        <v>298</v>
      </c>
      <c r="H3017" s="360" t="s">
        <v>41</v>
      </c>
      <c r="I3017" s="360" t="s">
        <v>425</v>
      </c>
      <c r="J3017" s="360" t="s">
        <v>1128</v>
      </c>
      <c r="K3017" s="360" t="s">
        <v>290</v>
      </c>
      <c r="L3017" s="360" t="s">
        <v>34</v>
      </c>
      <c r="M3017" s="361">
        <v>260198400</v>
      </c>
    </row>
    <row r="3018" spans="1:13">
      <c r="A3018" s="360" t="s">
        <v>13397</v>
      </c>
      <c r="B3018" s="360" t="s">
        <v>2433</v>
      </c>
      <c r="C3018" s="360" t="s">
        <v>920</v>
      </c>
      <c r="D3018" s="360">
        <v>4018</v>
      </c>
      <c r="E3018" s="360" t="s">
        <v>1155</v>
      </c>
      <c r="F3018" s="360" t="s">
        <v>552</v>
      </c>
      <c r="G3018" s="360" t="s">
        <v>298</v>
      </c>
      <c r="H3018" s="360" t="s">
        <v>41</v>
      </c>
      <c r="I3018" s="360" t="s">
        <v>425</v>
      </c>
      <c r="J3018" s="360" t="s">
        <v>1128</v>
      </c>
      <c r="K3018" s="360" t="s">
        <v>291</v>
      </c>
      <c r="L3018" s="360" t="s">
        <v>34</v>
      </c>
      <c r="M3018" s="361">
        <v>220535700</v>
      </c>
    </row>
    <row r="3019" spans="1:13">
      <c r="A3019" s="360" t="s">
        <v>13398</v>
      </c>
      <c r="B3019" s="360" t="s">
        <v>2434</v>
      </c>
      <c r="C3019" s="360" t="s">
        <v>920</v>
      </c>
      <c r="D3019" s="360">
        <v>4018</v>
      </c>
      <c r="E3019" s="360" t="s">
        <v>1155</v>
      </c>
      <c r="F3019" s="360" t="s">
        <v>552</v>
      </c>
      <c r="G3019" s="360" t="s">
        <v>298</v>
      </c>
      <c r="H3019" s="360" t="s">
        <v>41</v>
      </c>
      <c r="I3019" s="360" t="s">
        <v>425</v>
      </c>
      <c r="J3019" s="360" t="s">
        <v>1128</v>
      </c>
      <c r="K3019" s="360" t="s">
        <v>1170</v>
      </c>
      <c r="L3019" s="360" t="s">
        <v>32</v>
      </c>
      <c r="M3019" s="361">
        <v>161076300</v>
      </c>
    </row>
    <row r="3020" spans="1:13">
      <c r="A3020" s="360" t="s">
        <v>13399</v>
      </c>
      <c r="B3020" s="360" t="s">
        <v>2435</v>
      </c>
      <c r="C3020" s="360" t="s">
        <v>920</v>
      </c>
      <c r="D3020" s="360">
        <v>4018</v>
      </c>
      <c r="E3020" s="360" t="s">
        <v>1155</v>
      </c>
      <c r="F3020" s="360" t="s">
        <v>552</v>
      </c>
      <c r="G3020" s="360" t="s">
        <v>298</v>
      </c>
      <c r="H3020" s="360" t="s">
        <v>41</v>
      </c>
      <c r="I3020" s="360" t="s">
        <v>425</v>
      </c>
      <c r="J3020" s="360" t="s">
        <v>1128</v>
      </c>
      <c r="K3020" s="360" t="s">
        <v>1171</v>
      </c>
      <c r="L3020" s="360" t="s">
        <v>32</v>
      </c>
      <c r="M3020" s="361">
        <v>136290000</v>
      </c>
    </row>
    <row r="3021" spans="1:13">
      <c r="A3021" s="360" t="s">
        <v>13400</v>
      </c>
      <c r="B3021" s="360" t="s">
        <v>2436</v>
      </c>
      <c r="C3021" s="360" t="s">
        <v>920</v>
      </c>
      <c r="D3021" s="360">
        <v>4018</v>
      </c>
      <c r="E3021" s="360" t="s">
        <v>1155</v>
      </c>
      <c r="F3021" s="360" t="s">
        <v>552</v>
      </c>
      <c r="G3021" s="360" t="s">
        <v>298</v>
      </c>
      <c r="H3021" s="360" t="s">
        <v>41</v>
      </c>
      <c r="I3021" s="360" t="s">
        <v>425</v>
      </c>
      <c r="J3021" s="360" t="s">
        <v>1128</v>
      </c>
      <c r="K3021" s="360" t="s">
        <v>290</v>
      </c>
      <c r="L3021" s="360" t="s">
        <v>32</v>
      </c>
      <c r="M3021" s="361">
        <v>148671600</v>
      </c>
    </row>
    <row r="3022" spans="1:13">
      <c r="A3022" s="360" t="s">
        <v>13401</v>
      </c>
      <c r="B3022" s="360" t="s">
        <v>2437</v>
      </c>
      <c r="C3022" s="360" t="s">
        <v>920</v>
      </c>
      <c r="D3022" s="360">
        <v>4018</v>
      </c>
      <c r="E3022" s="360" t="s">
        <v>1155</v>
      </c>
      <c r="F3022" s="360" t="s">
        <v>552</v>
      </c>
      <c r="G3022" s="360" t="s">
        <v>298</v>
      </c>
      <c r="H3022" s="360" t="s">
        <v>41</v>
      </c>
      <c r="I3022" s="360" t="s">
        <v>425</v>
      </c>
      <c r="J3022" s="360" t="s">
        <v>1128</v>
      </c>
      <c r="K3022" s="360" t="s">
        <v>291</v>
      </c>
      <c r="L3022" s="360" t="s">
        <v>32</v>
      </c>
      <c r="M3022" s="361">
        <v>123908400</v>
      </c>
    </row>
    <row r="3023" spans="1:13">
      <c r="A3023" s="360" t="s">
        <v>13402</v>
      </c>
      <c r="B3023" s="360" t="s">
        <v>2438</v>
      </c>
      <c r="C3023" s="360" t="s">
        <v>920</v>
      </c>
      <c r="D3023" s="360">
        <v>4018</v>
      </c>
      <c r="E3023" s="360" t="s">
        <v>1155</v>
      </c>
      <c r="F3023" s="360" t="s">
        <v>552</v>
      </c>
      <c r="G3023" s="360" t="s">
        <v>298</v>
      </c>
      <c r="H3023" s="360" t="s">
        <v>41</v>
      </c>
      <c r="I3023" s="360" t="s">
        <v>425</v>
      </c>
      <c r="J3023" s="360" t="s">
        <v>1128</v>
      </c>
      <c r="K3023" s="360" t="s">
        <v>1170</v>
      </c>
      <c r="L3023" s="360" t="s">
        <v>218</v>
      </c>
      <c r="M3023" s="361">
        <v>458419500</v>
      </c>
    </row>
    <row r="3024" spans="1:13">
      <c r="A3024" s="360" t="s">
        <v>13403</v>
      </c>
      <c r="B3024" s="360" t="s">
        <v>2439</v>
      </c>
      <c r="C3024" s="360" t="s">
        <v>920</v>
      </c>
      <c r="D3024" s="360">
        <v>4018</v>
      </c>
      <c r="E3024" s="360" t="s">
        <v>1155</v>
      </c>
      <c r="F3024" s="360" t="s">
        <v>552</v>
      </c>
      <c r="G3024" s="360" t="s">
        <v>298</v>
      </c>
      <c r="H3024" s="360" t="s">
        <v>41</v>
      </c>
      <c r="I3024" s="360" t="s">
        <v>425</v>
      </c>
      <c r="J3024" s="360" t="s">
        <v>1128</v>
      </c>
      <c r="K3024" s="360" t="s">
        <v>1171</v>
      </c>
      <c r="L3024" s="360" t="s">
        <v>218</v>
      </c>
      <c r="M3024" s="361">
        <v>398960100</v>
      </c>
    </row>
    <row r="3025" spans="1:13">
      <c r="A3025" s="360" t="s">
        <v>13404</v>
      </c>
      <c r="B3025" s="360" t="s">
        <v>2440</v>
      </c>
      <c r="C3025" s="360" t="s">
        <v>920</v>
      </c>
      <c r="D3025" s="360">
        <v>4018</v>
      </c>
      <c r="E3025" s="360" t="s">
        <v>1155</v>
      </c>
      <c r="F3025" s="360" t="s">
        <v>552</v>
      </c>
      <c r="G3025" s="360" t="s">
        <v>298</v>
      </c>
      <c r="H3025" s="360" t="s">
        <v>41</v>
      </c>
      <c r="I3025" s="360" t="s">
        <v>425</v>
      </c>
      <c r="J3025" s="360" t="s">
        <v>1128</v>
      </c>
      <c r="K3025" s="360" t="s">
        <v>290</v>
      </c>
      <c r="L3025" s="360" t="s">
        <v>218</v>
      </c>
      <c r="M3025" s="361">
        <v>396465300</v>
      </c>
    </row>
    <row r="3026" spans="1:13">
      <c r="A3026" s="360" t="s">
        <v>13405</v>
      </c>
      <c r="B3026" s="360" t="s">
        <v>2441</v>
      </c>
      <c r="C3026" s="360" t="s">
        <v>920</v>
      </c>
      <c r="D3026" s="360">
        <v>4018</v>
      </c>
      <c r="E3026" s="360" t="s">
        <v>1155</v>
      </c>
      <c r="F3026" s="360" t="s">
        <v>552</v>
      </c>
      <c r="G3026" s="360" t="s">
        <v>298</v>
      </c>
      <c r="H3026" s="360" t="s">
        <v>41</v>
      </c>
      <c r="I3026" s="360" t="s">
        <v>425</v>
      </c>
      <c r="J3026" s="360" t="s">
        <v>1128</v>
      </c>
      <c r="K3026" s="360" t="s">
        <v>291</v>
      </c>
      <c r="L3026" s="360" t="s">
        <v>218</v>
      </c>
      <c r="M3026" s="361">
        <v>337005900</v>
      </c>
    </row>
    <row r="3027" spans="1:13">
      <c r="A3027" s="362" t="s">
        <v>13406</v>
      </c>
      <c r="B3027" s="362" t="s">
        <v>2442</v>
      </c>
      <c r="C3027" s="362" t="s">
        <v>920</v>
      </c>
      <c r="D3027" s="363">
        <v>4019</v>
      </c>
      <c r="E3027" s="362" t="s">
        <v>1172</v>
      </c>
      <c r="F3027" s="362" t="s">
        <v>552</v>
      </c>
      <c r="G3027" s="362" t="s">
        <v>298</v>
      </c>
      <c r="H3027" s="362" t="s">
        <v>1173</v>
      </c>
      <c r="I3027" s="362" t="s">
        <v>30</v>
      </c>
      <c r="J3027" s="362" t="s">
        <v>603</v>
      </c>
      <c r="K3027" s="362" t="s">
        <v>197</v>
      </c>
      <c r="L3027" s="362" t="s">
        <v>654</v>
      </c>
      <c r="M3027" s="361">
        <v>69715800</v>
      </c>
    </row>
    <row r="3028" spans="1:13">
      <c r="A3028" s="362" t="s">
        <v>13407</v>
      </c>
      <c r="B3028" s="362" t="s">
        <v>2443</v>
      </c>
      <c r="C3028" s="362" t="s">
        <v>920</v>
      </c>
      <c r="D3028" s="363">
        <v>4021</v>
      </c>
      <c r="E3028" s="362" t="s">
        <v>1174</v>
      </c>
      <c r="F3028" s="362" t="s">
        <v>552</v>
      </c>
      <c r="G3028" s="362" t="s">
        <v>298</v>
      </c>
      <c r="H3028" s="362" t="s">
        <v>1173</v>
      </c>
      <c r="I3028" s="362" t="s">
        <v>30</v>
      </c>
      <c r="J3028" s="362" t="s">
        <v>603</v>
      </c>
      <c r="K3028" s="362" t="s">
        <v>197</v>
      </c>
      <c r="L3028" s="362" t="s">
        <v>654</v>
      </c>
      <c r="M3028" s="361">
        <v>7692300</v>
      </c>
    </row>
    <row r="3029" spans="1:13">
      <c r="A3029" s="362" t="s">
        <v>13408</v>
      </c>
      <c r="B3029" s="362" t="s">
        <v>2444</v>
      </c>
      <c r="C3029" s="362" t="s">
        <v>920</v>
      </c>
      <c r="D3029" s="363">
        <v>4022</v>
      </c>
      <c r="E3029" s="362" t="s">
        <v>1175</v>
      </c>
      <c r="F3029" s="362" t="s">
        <v>552</v>
      </c>
      <c r="G3029" s="362" t="s">
        <v>298</v>
      </c>
      <c r="H3029" s="362" t="s">
        <v>1173</v>
      </c>
      <c r="I3029" s="362" t="s">
        <v>30</v>
      </c>
      <c r="J3029" s="362" t="s">
        <v>603</v>
      </c>
      <c r="K3029" s="362" t="s">
        <v>197</v>
      </c>
      <c r="L3029" s="362" t="s">
        <v>654</v>
      </c>
      <c r="M3029" s="361">
        <v>102148200</v>
      </c>
    </row>
    <row r="3030" spans="1:13">
      <c r="A3030" s="362" t="s">
        <v>13409</v>
      </c>
      <c r="B3030" s="362" t="s">
        <v>2445</v>
      </c>
      <c r="C3030" s="362" t="s">
        <v>920</v>
      </c>
      <c r="D3030" s="363">
        <v>4023</v>
      </c>
      <c r="E3030" s="362" t="s">
        <v>1176</v>
      </c>
      <c r="F3030" s="362" t="s">
        <v>552</v>
      </c>
      <c r="G3030" s="362" t="s">
        <v>298</v>
      </c>
      <c r="H3030" s="362" t="s">
        <v>1173</v>
      </c>
      <c r="I3030" s="362" t="s">
        <v>30</v>
      </c>
      <c r="J3030" s="362" t="s">
        <v>603</v>
      </c>
      <c r="K3030" s="362" t="s">
        <v>197</v>
      </c>
      <c r="L3030" s="362" t="s">
        <v>654</v>
      </c>
      <c r="M3030" s="361">
        <v>2564100</v>
      </c>
    </row>
    <row r="4766" ht="13.5" customHeight="1"/>
    <row r="4767" ht="13.5" customHeight="1"/>
    <row r="4768" ht="13.5" customHeight="1"/>
    <row r="4769" ht="13.5" customHeight="1"/>
    <row r="4770" ht="13.5" customHeight="1"/>
    <row r="4771" ht="13.5" customHeight="1"/>
    <row r="4772" ht="13.5" customHeight="1"/>
    <row r="4773" ht="13.5" customHeight="1"/>
    <row r="4774" ht="13.5" customHeight="1"/>
    <row r="4775" ht="13.5" customHeight="1"/>
    <row r="4776" ht="13.5" customHeight="1"/>
    <row r="4777" ht="13.5" customHeight="1"/>
    <row r="4778" ht="13.5" customHeight="1"/>
    <row r="4779" ht="13.5" customHeight="1"/>
    <row r="4780" ht="13.5" customHeight="1"/>
    <row r="4781" ht="13.5" customHeight="1"/>
    <row r="4782" ht="13.5" customHeight="1"/>
    <row r="4783" ht="13.5" customHeight="1"/>
    <row r="4784" ht="13.5" customHeight="1"/>
    <row r="4785" ht="13.5" customHeight="1"/>
    <row r="4786" ht="13.5" customHeight="1"/>
    <row r="4787" ht="13.5" customHeight="1"/>
    <row r="4788" ht="13.5" customHeight="1"/>
    <row r="4789" ht="13.5" customHeight="1"/>
    <row r="4790" ht="13.5" customHeight="1"/>
    <row r="4791" ht="13.5" customHeight="1"/>
    <row r="4792" ht="13.5" customHeight="1"/>
    <row r="4793" ht="13.5" customHeight="1"/>
    <row r="4794" ht="13.5" customHeight="1"/>
    <row r="4795" ht="13.5" customHeight="1"/>
    <row r="4796" ht="13.5" customHeight="1"/>
    <row r="4797" ht="13.5" customHeight="1"/>
    <row r="4798" ht="13.5" customHeight="1"/>
    <row r="4799" ht="13.5" customHeight="1"/>
    <row r="4800" ht="13.5" customHeight="1"/>
    <row r="4801" ht="13.5" customHeight="1"/>
    <row r="4802" ht="13.5" customHeight="1"/>
    <row r="4803" ht="13.5" customHeight="1"/>
    <row r="4804" ht="13.5" customHeight="1"/>
  </sheetData>
  <sheetProtection algorithmName="SHA-512" hashValue="oe5GHlL/4fPOH690BU3GR5tPLPkQ9/C6N6fv+KRH5uhFuT+myKf+Q4z2jQfCdL7Sk2mcyBuhdb4F8Fb/BqWs+g==" saltValue="5BubGfEIFwNsB5i+zCSLyA==" spinCount="100000" sheet="1" objects="1" scenarios="1" pivotTables="0"/>
  <autoFilter ref="A1:M3030" xr:uid="{058968B2-25D5-46EB-8954-C27A213F94C1}"/>
  <pageMargins left="0.75" right="0.75" top="1" bottom="1" header="0.5" footer="0.5"/>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C48A-57EA-440C-8129-92C54EF7B53B}">
  <sheetPr codeName="Sheet37"/>
  <dimension ref="A1:M4399"/>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3.15234375"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9.4609375"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c r="A2" s="286" t="s">
        <v>149</v>
      </c>
      <c r="B2" s="286" t="s">
        <v>149</v>
      </c>
      <c r="C2" s="286" t="s">
        <v>604</v>
      </c>
      <c r="D2" s="275">
        <v>4000</v>
      </c>
      <c r="E2" s="274" t="s">
        <v>666</v>
      </c>
      <c r="F2" s="286" t="s">
        <v>149</v>
      </c>
      <c r="G2" s="286" t="s">
        <v>149</v>
      </c>
      <c r="H2" s="286" t="s">
        <v>149</v>
      </c>
      <c r="I2" s="286" t="s">
        <v>42</v>
      </c>
      <c r="J2" s="286" t="s">
        <v>149</v>
      </c>
      <c r="K2" s="286" t="s">
        <v>149</v>
      </c>
      <c r="L2" s="286" t="s">
        <v>149</v>
      </c>
      <c r="M2" s="287"/>
    </row>
    <row r="3" spans="1:13">
      <c r="A3" s="457" t="s">
        <v>13410</v>
      </c>
      <c r="B3" s="457" t="s">
        <v>2446</v>
      </c>
      <c r="C3" s="457" t="s">
        <v>920</v>
      </c>
      <c r="D3" s="458">
        <v>4032</v>
      </c>
      <c r="E3" s="459" t="s">
        <v>1100</v>
      </c>
      <c r="F3" s="431" t="s">
        <v>1101</v>
      </c>
      <c r="G3" s="457" t="s">
        <v>298</v>
      </c>
      <c r="H3" s="457" t="s">
        <v>41</v>
      </c>
      <c r="I3" s="457" t="s">
        <v>42</v>
      </c>
      <c r="J3" s="457" t="s">
        <v>298</v>
      </c>
      <c r="K3" s="457" t="s">
        <v>290</v>
      </c>
      <c r="L3" s="457" t="s">
        <v>32</v>
      </c>
      <c r="M3" s="460">
        <v>132501600</v>
      </c>
    </row>
    <row r="4" spans="1:13">
      <c r="A4" s="457" t="s">
        <v>13411</v>
      </c>
      <c r="B4" s="457" t="s">
        <v>2446</v>
      </c>
      <c r="C4" s="457" t="s">
        <v>920</v>
      </c>
      <c r="D4" s="458">
        <v>4032</v>
      </c>
      <c r="E4" s="459" t="s">
        <v>1100</v>
      </c>
      <c r="F4" s="431" t="s">
        <v>1101</v>
      </c>
      <c r="G4" s="457" t="s">
        <v>298</v>
      </c>
      <c r="H4" s="457" t="s">
        <v>41</v>
      </c>
      <c r="I4" s="457" t="s">
        <v>324</v>
      </c>
      <c r="J4" s="457" t="s">
        <v>298</v>
      </c>
      <c r="K4" s="457" t="s">
        <v>290</v>
      </c>
      <c r="L4" s="457" t="s">
        <v>32</v>
      </c>
      <c r="M4" s="460">
        <v>175329000</v>
      </c>
    </row>
    <row r="5" spans="1:13">
      <c r="A5" s="457" t="s">
        <v>13412</v>
      </c>
      <c r="B5" s="457" t="s">
        <v>2446</v>
      </c>
      <c r="C5" s="457" t="s">
        <v>920</v>
      </c>
      <c r="D5" s="458">
        <v>4032</v>
      </c>
      <c r="E5" s="459" t="s">
        <v>1100</v>
      </c>
      <c r="F5" s="431" t="s">
        <v>1101</v>
      </c>
      <c r="G5" s="457" t="s">
        <v>298</v>
      </c>
      <c r="H5" s="457" t="s">
        <v>41</v>
      </c>
      <c r="I5" s="457" t="s">
        <v>44</v>
      </c>
      <c r="J5" s="457" t="s">
        <v>298</v>
      </c>
      <c r="K5" s="457" t="s">
        <v>290</v>
      </c>
      <c r="L5" s="457" t="s">
        <v>32</v>
      </c>
      <c r="M5" s="460">
        <v>107461200</v>
      </c>
    </row>
    <row r="6" spans="1:13">
      <c r="A6" s="457" t="s">
        <v>13413</v>
      </c>
      <c r="B6" s="457" t="s">
        <v>2446</v>
      </c>
      <c r="C6" s="457" t="s">
        <v>920</v>
      </c>
      <c r="D6" s="458">
        <v>4032</v>
      </c>
      <c r="E6" s="459" t="s">
        <v>1100</v>
      </c>
      <c r="F6" s="431" t="s">
        <v>1101</v>
      </c>
      <c r="G6" s="457" t="s">
        <v>298</v>
      </c>
      <c r="H6" s="457" t="s">
        <v>41</v>
      </c>
      <c r="I6" s="457" t="s">
        <v>219</v>
      </c>
      <c r="J6" s="457" t="s">
        <v>298</v>
      </c>
      <c r="K6" s="457" t="s">
        <v>290</v>
      </c>
      <c r="L6" s="457" t="s">
        <v>32</v>
      </c>
      <c r="M6" s="460">
        <v>110695200</v>
      </c>
    </row>
    <row r="7" spans="1:13">
      <c r="A7" s="457" t="s">
        <v>13414</v>
      </c>
      <c r="B7" s="457" t="s">
        <v>2446</v>
      </c>
      <c r="C7" s="457" t="s">
        <v>920</v>
      </c>
      <c r="D7" s="458">
        <v>4032</v>
      </c>
      <c r="E7" s="459" t="s">
        <v>1100</v>
      </c>
      <c r="F7" s="431" t="s">
        <v>1101</v>
      </c>
      <c r="G7" s="457" t="s">
        <v>298</v>
      </c>
      <c r="H7" s="457" t="s">
        <v>41</v>
      </c>
      <c r="I7" s="457" t="s">
        <v>422</v>
      </c>
      <c r="J7" s="457" t="s">
        <v>298</v>
      </c>
      <c r="K7" s="457" t="s">
        <v>290</v>
      </c>
      <c r="L7" s="457" t="s">
        <v>32</v>
      </c>
      <c r="M7" s="460">
        <v>79833600</v>
      </c>
    </row>
    <row r="8" spans="1:13">
      <c r="A8" s="457" t="s">
        <v>13415</v>
      </c>
      <c r="B8" s="457" t="s">
        <v>2446</v>
      </c>
      <c r="C8" s="457" t="s">
        <v>920</v>
      </c>
      <c r="D8" s="458">
        <v>4032</v>
      </c>
      <c r="E8" s="459" t="s">
        <v>1100</v>
      </c>
      <c r="F8" s="431" t="s">
        <v>1101</v>
      </c>
      <c r="G8" s="457" t="s">
        <v>298</v>
      </c>
      <c r="H8" s="457" t="s">
        <v>41</v>
      </c>
      <c r="I8" s="457" t="s">
        <v>421</v>
      </c>
      <c r="J8" s="457" t="s">
        <v>298</v>
      </c>
      <c r="K8" s="457" t="s">
        <v>290</v>
      </c>
      <c r="L8" s="457" t="s">
        <v>32</v>
      </c>
      <c r="M8" s="460">
        <v>84037800</v>
      </c>
    </row>
    <row r="9" spans="1:13">
      <c r="A9" s="457" t="s">
        <v>13416</v>
      </c>
      <c r="B9" s="457" t="s">
        <v>2446</v>
      </c>
      <c r="C9" s="457" t="s">
        <v>920</v>
      </c>
      <c r="D9" s="458">
        <v>4032</v>
      </c>
      <c r="E9" s="459" t="s">
        <v>1100</v>
      </c>
      <c r="F9" s="431" t="s">
        <v>1101</v>
      </c>
      <c r="G9" s="457" t="s">
        <v>298</v>
      </c>
      <c r="H9" s="457" t="s">
        <v>41</v>
      </c>
      <c r="I9" s="457" t="s">
        <v>46</v>
      </c>
      <c r="J9" s="457" t="s">
        <v>298</v>
      </c>
      <c r="K9" s="457" t="s">
        <v>290</v>
      </c>
      <c r="L9" s="457" t="s">
        <v>32</v>
      </c>
      <c r="M9" s="460">
        <v>105058800</v>
      </c>
    </row>
    <row r="10" spans="1:13">
      <c r="A10" s="457" t="s">
        <v>13417</v>
      </c>
      <c r="B10" s="457" t="s">
        <v>2446</v>
      </c>
      <c r="C10" s="457" t="s">
        <v>920</v>
      </c>
      <c r="D10" s="458">
        <v>4032</v>
      </c>
      <c r="E10" s="459" t="s">
        <v>1100</v>
      </c>
      <c r="F10" s="431" t="s">
        <v>1101</v>
      </c>
      <c r="G10" s="457" t="s">
        <v>298</v>
      </c>
      <c r="H10" s="457" t="s">
        <v>41</v>
      </c>
      <c r="I10" s="457" t="s">
        <v>425</v>
      </c>
      <c r="J10" s="457" t="s">
        <v>298</v>
      </c>
      <c r="K10" s="457" t="s">
        <v>290</v>
      </c>
      <c r="L10" s="457" t="s">
        <v>32</v>
      </c>
      <c r="M10" s="460">
        <v>79833600</v>
      </c>
    </row>
    <row r="11" spans="1:13">
      <c r="A11" s="457" t="s">
        <v>13418</v>
      </c>
      <c r="B11" s="457" t="s">
        <v>2446</v>
      </c>
      <c r="C11" s="457" t="s">
        <v>920</v>
      </c>
      <c r="D11" s="458">
        <v>4032</v>
      </c>
      <c r="E11" s="459" t="s">
        <v>1100</v>
      </c>
      <c r="F11" s="431" t="s">
        <v>1101</v>
      </c>
      <c r="G11" s="457" t="s">
        <v>298</v>
      </c>
      <c r="H11" s="457" t="s">
        <v>41</v>
      </c>
      <c r="I11" s="457" t="s">
        <v>423</v>
      </c>
      <c r="J11" s="457" t="s">
        <v>298</v>
      </c>
      <c r="K11" s="457" t="s">
        <v>290</v>
      </c>
      <c r="L11" s="457" t="s">
        <v>32</v>
      </c>
      <c r="M11" s="460">
        <v>79833600</v>
      </c>
    </row>
    <row r="12" spans="1:13">
      <c r="A12" s="457" t="s">
        <v>13419</v>
      </c>
      <c r="B12" s="457" t="s">
        <v>2446</v>
      </c>
      <c r="C12" s="457" t="s">
        <v>920</v>
      </c>
      <c r="D12" s="458">
        <v>4032</v>
      </c>
      <c r="E12" s="459" t="s">
        <v>1100</v>
      </c>
      <c r="F12" s="431" t="s">
        <v>1101</v>
      </c>
      <c r="G12" s="457" t="s">
        <v>298</v>
      </c>
      <c r="H12" s="457" t="s">
        <v>41</v>
      </c>
      <c r="I12" s="457" t="s">
        <v>424</v>
      </c>
      <c r="J12" s="457" t="s">
        <v>298</v>
      </c>
      <c r="K12" s="457" t="s">
        <v>290</v>
      </c>
      <c r="L12" s="457" t="s">
        <v>32</v>
      </c>
      <c r="M12" s="460">
        <v>79833600</v>
      </c>
    </row>
    <row r="13" spans="1:13">
      <c r="A13" s="457" t="s">
        <v>13420</v>
      </c>
      <c r="B13" s="457" t="s">
        <v>2446</v>
      </c>
      <c r="C13" s="457" t="s">
        <v>920</v>
      </c>
      <c r="D13" s="458">
        <v>4032</v>
      </c>
      <c r="E13" s="459" t="s">
        <v>1100</v>
      </c>
      <c r="F13" s="431" t="s">
        <v>1101</v>
      </c>
      <c r="G13" s="457" t="s">
        <v>298</v>
      </c>
      <c r="H13" s="457" t="s">
        <v>41</v>
      </c>
      <c r="I13" s="457" t="s">
        <v>48</v>
      </c>
      <c r="J13" s="457" t="s">
        <v>298</v>
      </c>
      <c r="K13" s="457" t="s">
        <v>290</v>
      </c>
      <c r="L13" s="457" t="s">
        <v>32</v>
      </c>
      <c r="M13" s="460">
        <v>103441800</v>
      </c>
    </row>
    <row r="14" spans="1:13">
      <c r="A14" s="457" t="s">
        <v>13421</v>
      </c>
      <c r="B14" s="457" t="s">
        <v>2446</v>
      </c>
      <c r="C14" s="457" t="s">
        <v>920</v>
      </c>
      <c r="D14" s="458">
        <v>4032</v>
      </c>
      <c r="E14" s="459" t="s">
        <v>1100</v>
      </c>
      <c r="F14" s="431" t="s">
        <v>1101</v>
      </c>
      <c r="G14" s="457" t="s">
        <v>298</v>
      </c>
      <c r="H14" s="457" t="s">
        <v>41</v>
      </c>
      <c r="I14" s="457" t="s">
        <v>221</v>
      </c>
      <c r="J14" s="457" t="s">
        <v>298</v>
      </c>
      <c r="K14" s="457" t="s">
        <v>290</v>
      </c>
      <c r="L14" s="457" t="s">
        <v>32</v>
      </c>
      <c r="M14" s="460">
        <v>104250300</v>
      </c>
    </row>
    <row r="15" spans="1:13">
      <c r="A15" s="457" t="s">
        <v>13422</v>
      </c>
      <c r="B15" s="457" t="s">
        <v>2446</v>
      </c>
      <c r="C15" s="457" t="s">
        <v>920</v>
      </c>
      <c r="D15" s="458">
        <v>4032</v>
      </c>
      <c r="E15" s="459" t="s">
        <v>1100</v>
      </c>
      <c r="F15" s="431" t="s">
        <v>1101</v>
      </c>
      <c r="G15" s="457" t="s">
        <v>298</v>
      </c>
      <c r="H15" s="457" t="s">
        <v>41</v>
      </c>
      <c r="I15" s="457" t="s">
        <v>223</v>
      </c>
      <c r="J15" s="457" t="s">
        <v>298</v>
      </c>
      <c r="K15" s="457" t="s">
        <v>290</v>
      </c>
      <c r="L15" s="457" t="s">
        <v>32</v>
      </c>
      <c r="M15" s="460">
        <v>88449900</v>
      </c>
    </row>
    <row r="16" spans="1:13">
      <c r="A16" s="457" t="s">
        <v>13423</v>
      </c>
      <c r="B16" s="457" t="s">
        <v>2446</v>
      </c>
      <c r="C16" s="457" t="s">
        <v>920</v>
      </c>
      <c r="D16" s="458">
        <v>4032</v>
      </c>
      <c r="E16" s="459" t="s">
        <v>1100</v>
      </c>
      <c r="F16" s="431" t="s">
        <v>1101</v>
      </c>
      <c r="G16" s="457" t="s">
        <v>298</v>
      </c>
      <c r="H16" s="457" t="s">
        <v>41</v>
      </c>
      <c r="I16" s="457" t="s">
        <v>50</v>
      </c>
      <c r="J16" s="457" t="s">
        <v>298</v>
      </c>
      <c r="K16" s="457" t="s">
        <v>290</v>
      </c>
      <c r="L16" s="457" t="s">
        <v>32</v>
      </c>
      <c r="M16" s="460">
        <v>93116100</v>
      </c>
    </row>
    <row r="17" spans="1:13">
      <c r="A17" s="457" t="s">
        <v>13424</v>
      </c>
      <c r="B17" s="457" t="s">
        <v>2447</v>
      </c>
      <c r="C17" s="457" t="s">
        <v>920</v>
      </c>
      <c r="D17" s="458">
        <v>4032</v>
      </c>
      <c r="E17" s="459" t="s">
        <v>1100</v>
      </c>
      <c r="F17" s="431" t="s">
        <v>1101</v>
      </c>
      <c r="G17" s="457" t="s">
        <v>298</v>
      </c>
      <c r="H17" s="457" t="s">
        <v>41</v>
      </c>
      <c r="I17" s="457" t="s">
        <v>42</v>
      </c>
      <c r="J17" s="457" t="s">
        <v>298</v>
      </c>
      <c r="K17" s="457" t="s">
        <v>290</v>
      </c>
      <c r="L17" s="457" t="s">
        <v>34</v>
      </c>
      <c r="M17" s="460">
        <v>212011800</v>
      </c>
    </row>
    <row r="18" spans="1:13">
      <c r="A18" s="457" t="s">
        <v>13425</v>
      </c>
      <c r="B18" s="457" t="s">
        <v>2447</v>
      </c>
      <c r="C18" s="457" t="s">
        <v>920</v>
      </c>
      <c r="D18" s="458">
        <v>4032</v>
      </c>
      <c r="E18" s="459" t="s">
        <v>1100</v>
      </c>
      <c r="F18" s="431" t="s">
        <v>1101</v>
      </c>
      <c r="G18" s="457" t="s">
        <v>298</v>
      </c>
      <c r="H18" s="457" t="s">
        <v>41</v>
      </c>
      <c r="I18" s="457" t="s">
        <v>219</v>
      </c>
      <c r="J18" s="457" t="s">
        <v>298</v>
      </c>
      <c r="K18" s="457" t="s">
        <v>290</v>
      </c>
      <c r="L18" s="457" t="s">
        <v>34</v>
      </c>
      <c r="M18" s="460">
        <v>177107700</v>
      </c>
    </row>
    <row r="19" spans="1:13">
      <c r="A19" s="457" t="s">
        <v>13426</v>
      </c>
      <c r="B19" s="457" t="s">
        <v>2447</v>
      </c>
      <c r="C19" s="457" t="s">
        <v>920</v>
      </c>
      <c r="D19" s="458">
        <v>4032</v>
      </c>
      <c r="E19" s="459" t="s">
        <v>1100</v>
      </c>
      <c r="F19" s="431" t="s">
        <v>1101</v>
      </c>
      <c r="G19" s="457" t="s">
        <v>298</v>
      </c>
      <c r="H19" s="457" t="s">
        <v>41</v>
      </c>
      <c r="I19" s="457" t="s">
        <v>324</v>
      </c>
      <c r="J19" s="457" t="s">
        <v>298</v>
      </c>
      <c r="K19" s="457" t="s">
        <v>290</v>
      </c>
      <c r="L19" s="457" t="s">
        <v>34</v>
      </c>
      <c r="M19" s="460">
        <v>280526400</v>
      </c>
    </row>
    <row r="20" spans="1:13">
      <c r="A20" s="457" t="s">
        <v>13427</v>
      </c>
      <c r="B20" s="457" t="s">
        <v>2447</v>
      </c>
      <c r="C20" s="457" t="s">
        <v>920</v>
      </c>
      <c r="D20" s="458">
        <v>4032</v>
      </c>
      <c r="E20" s="459" t="s">
        <v>1100</v>
      </c>
      <c r="F20" s="431" t="s">
        <v>1101</v>
      </c>
      <c r="G20" s="457" t="s">
        <v>298</v>
      </c>
      <c r="H20" s="457" t="s">
        <v>41</v>
      </c>
      <c r="I20" s="457" t="s">
        <v>44</v>
      </c>
      <c r="J20" s="457" t="s">
        <v>298</v>
      </c>
      <c r="K20" s="457" t="s">
        <v>290</v>
      </c>
      <c r="L20" s="457" t="s">
        <v>34</v>
      </c>
      <c r="M20" s="460">
        <v>171956400</v>
      </c>
    </row>
    <row r="21" spans="1:13">
      <c r="A21" s="457" t="s">
        <v>13428</v>
      </c>
      <c r="B21" s="457" t="s">
        <v>2447</v>
      </c>
      <c r="C21" s="457" t="s">
        <v>920</v>
      </c>
      <c r="D21" s="458">
        <v>4032</v>
      </c>
      <c r="E21" s="459" t="s">
        <v>1100</v>
      </c>
      <c r="F21" s="431" t="s">
        <v>1101</v>
      </c>
      <c r="G21" s="457" t="s">
        <v>298</v>
      </c>
      <c r="H21" s="457" t="s">
        <v>41</v>
      </c>
      <c r="I21" s="457" t="s">
        <v>423</v>
      </c>
      <c r="J21" s="457" t="s">
        <v>298</v>
      </c>
      <c r="K21" s="457" t="s">
        <v>290</v>
      </c>
      <c r="L21" s="457" t="s">
        <v>34</v>
      </c>
      <c r="M21" s="460">
        <v>127719900</v>
      </c>
    </row>
    <row r="22" spans="1:13">
      <c r="A22" s="457" t="s">
        <v>13429</v>
      </c>
      <c r="B22" s="457" t="s">
        <v>2447</v>
      </c>
      <c r="C22" s="457" t="s">
        <v>920</v>
      </c>
      <c r="D22" s="458">
        <v>4032</v>
      </c>
      <c r="E22" s="459" t="s">
        <v>1100</v>
      </c>
      <c r="F22" s="431" t="s">
        <v>1101</v>
      </c>
      <c r="G22" s="457" t="s">
        <v>298</v>
      </c>
      <c r="H22" s="457" t="s">
        <v>41</v>
      </c>
      <c r="I22" s="457" t="s">
        <v>421</v>
      </c>
      <c r="J22" s="457" t="s">
        <v>298</v>
      </c>
      <c r="K22" s="457" t="s">
        <v>290</v>
      </c>
      <c r="L22" s="457" t="s">
        <v>34</v>
      </c>
      <c r="M22" s="460">
        <v>134442000</v>
      </c>
    </row>
    <row r="23" spans="1:13">
      <c r="A23" s="457" t="s">
        <v>13430</v>
      </c>
      <c r="B23" s="457" t="s">
        <v>2447</v>
      </c>
      <c r="C23" s="457" t="s">
        <v>920</v>
      </c>
      <c r="D23" s="458">
        <v>4032</v>
      </c>
      <c r="E23" s="459" t="s">
        <v>1100</v>
      </c>
      <c r="F23" s="431" t="s">
        <v>1101</v>
      </c>
      <c r="G23" s="457" t="s">
        <v>298</v>
      </c>
      <c r="H23" s="457" t="s">
        <v>41</v>
      </c>
      <c r="I23" s="457" t="s">
        <v>422</v>
      </c>
      <c r="J23" s="457" t="s">
        <v>298</v>
      </c>
      <c r="K23" s="457" t="s">
        <v>290</v>
      </c>
      <c r="L23" s="457" t="s">
        <v>34</v>
      </c>
      <c r="M23" s="460">
        <v>127719900</v>
      </c>
    </row>
    <row r="24" spans="1:13">
      <c r="A24" s="457" t="s">
        <v>13431</v>
      </c>
      <c r="B24" s="457" t="s">
        <v>2447</v>
      </c>
      <c r="C24" s="457" t="s">
        <v>920</v>
      </c>
      <c r="D24" s="458">
        <v>4032</v>
      </c>
      <c r="E24" s="459" t="s">
        <v>1100</v>
      </c>
      <c r="F24" s="431" t="s">
        <v>1101</v>
      </c>
      <c r="G24" s="457" t="s">
        <v>298</v>
      </c>
      <c r="H24" s="457" t="s">
        <v>41</v>
      </c>
      <c r="I24" s="457" t="s">
        <v>223</v>
      </c>
      <c r="J24" s="457" t="s">
        <v>298</v>
      </c>
      <c r="K24" s="457" t="s">
        <v>290</v>
      </c>
      <c r="L24" s="457" t="s">
        <v>34</v>
      </c>
      <c r="M24" s="460">
        <v>141510600</v>
      </c>
    </row>
    <row r="25" spans="1:13">
      <c r="A25" s="457" t="s">
        <v>13432</v>
      </c>
      <c r="B25" s="457" t="s">
        <v>2447</v>
      </c>
      <c r="C25" s="457" t="s">
        <v>920</v>
      </c>
      <c r="D25" s="458">
        <v>4032</v>
      </c>
      <c r="E25" s="459" t="s">
        <v>1100</v>
      </c>
      <c r="F25" s="431" t="s">
        <v>1101</v>
      </c>
      <c r="G25" s="457" t="s">
        <v>298</v>
      </c>
      <c r="H25" s="457" t="s">
        <v>41</v>
      </c>
      <c r="I25" s="457" t="s">
        <v>424</v>
      </c>
      <c r="J25" s="457" t="s">
        <v>298</v>
      </c>
      <c r="K25" s="457" t="s">
        <v>290</v>
      </c>
      <c r="L25" s="457" t="s">
        <v>34</v>
      </c>
      <c r="M25" s="460">
        <v>127719900</v>
      </c>
    </row>
    <row r="26" spans="1:13">
      <c r="A26" s="457" t="s">
        <v>13433</v>
      </c>
      <c r="B26" s="457" t="s">
        <v>2447</v>
      </c>
      <c r="C26" s="457" t="s">
        <v>920</v>
      </c>
      <c r="D26" s="458">
        <v>4032</v>
      </c>
      <c r="E26" s="459" t="s">
        <v>1100</v>
      </c>
      <c r="F26" s="431" t="s">
        <v>1101</v>
      </c>
      <c r="G26" s="457" t="s">
        <v>298</v>
      </c>
      <c r="H26" s="457" t="s">
        <v>41</v>
      </c>
      <c r="I26" s="457" t="s">
        <v>425</v>
      </c>
      <c r="J26" s="457" t="s">
        <v>298</v>
      </c>
      <c r="K26" s="457" t="s">
        <v>290</v>
      </c>
      <c r="L26" s="457" t="s">
        <v>34</v>
      </c>
      <c r="M26" s="460">
        <v>127719900</v>
      </c>
    </row>
    <row r="27" spans="1:13">
      <c r="A27" s="457" t="s">
        <v>13434</v>
      </c>
      <c r="B27" s="457" t="s">
        <v>2447</v>
      </c>
      <c r="C27" s="457" t="s">
        <v>920</v>
      </c>
      <c r="D27" s="458">
        <v>4032</v>
      </c>
      <c r="E27" s="459" t="s">
        <v>1100</v>
      </c>
      <c r="F27" s="431" t="s">
        <v>1101</v>
      </c>
      <c r="G27" s="457" t="s">
        <v>298</v>
      </c>
      <c r="H27" s="457" t="s">
        <v>41</v>
      </c>
      <c r="I27" s="457" t="s">
        <v>46</v>
      </c>
      <c r="J27" s="457" t="s">
        <v>298</v>
      </c>
      <c r="K27" s="457" t="s">
        <v>290</v>
      </c>
      <c r="L27" s="457" t="s">
        <v>34</v>
      </c>
      <c r="M27" s="460">
        <v>168098700</v>
      </c>
    </row>
    <row r="28" spans="1:13">
      <c r="A28" s="457" t="s">
        <v>13435</v>
      </c>
      <c r="B28" s="457" t="s">
        <v>2447</v>
      </c>
      <c r="C28" s="457" t="s">
        <v>920</v>
      </c>
      <c r="D28" s="458">
        <v>4032</v>
      </c>
      <c r="E28" s="459" t="s">
        <v>1100</v>
      </c>
      <c r="F28" s="431" t="s">
        <v>1101</v>
      </c>
      <c r="G28" s="457" t="s">
        <v>298</v>
      </c>
      <c r="H28" s="457" t="s">
        <v>41</v>
      </c>
      <c r="I28" s="457" t="s">
        <v>221</v>
      </c>
      <c r="J28" s="457" t="s">
        <v>298</v>
      </c>
      <c r="K28" s="457" t="s">
        <v>290</v>
      </c>
      <c r="L28" s="457" t="s">
        <v>34</v>
      </c>
      <c r="M28" s="460">
        <v>166805100</v>
      </c>
    </row>
    <row r="29" spans="1:13">
      <c r="A29" s="457" t="s">
        <v>13436</v>
      </c>
      <c r="B29" s="457" t="s">
        <v>2447</v>
      </c>
      <c r="C29" s="457" t="s">
        <v>920</v>
      </c>
      <c r="D29" s="458">
        <v>4032</v>
      </c>
      <c r="E29" s="459" t="s">
        <v>1100</v>
      </c>
      <c r="F29" s="431" t="s">
        <v>1101</v>
      </c>
      <c r="G29" s="457" t="s">
        <v>298</v>
      </c>
      <c r="H29" s="457" t="s">
        <v>41</v>
      </c>
      <c r="I29" s="457" t="s">
        <v>48</v>
      </c>
      <c r="J29" s="457" t="s">
        <v>298</v>
      </c>
      <c r="K29" s="457" t="s">
        <v>290</v>
      </c>
      <c r="L29" s="457" t="s">
        <v>34</v>
      </c>
      <c r="M29" s="460">
        <v>165511500</v>
      </c>
    </row>
    <row r="30" spans="1:13">
      <c r="A30" s="457" t="s">
        <v>13437</v>
      </c>
      <c r="B30" s="457" t="s">
        <v>2447</v>
      </c>
      <c r="C30" s="457" t="s">
        <v>920</v>
      </c>
      <c r="D30" s="458">
        <v>4032</v>
      </c>
      <c r="E30" s="459" t="s">
        <v>1100</v>
      </c>
      <c r="F30" s="431" t="s">
        <v>1101</v>
      </c>
      <c r="G30" s="457" t="s">
        <v>298</v>
      </c>
      <c r="H30" s="457" t="s">
        <v>41</v>
      </c>
      <c r="I30" s="457" t="s">
        <v>50</v>
      </c>
      <c r="J30" s="457" t="s">
        <v>298</v>
      </c>
      <c r="K30" s="457" t="s">
        <v>290</v>
      </c>
      <c r="L30" s="457" t="s">
        <v>34</v>
      </c>
      <c r="M30" s="460">
        <v>148971900</v>
      </c>
    </row>
    <row r="31" spans="1:13">
      <c r="A31" s="457" t="s">
        <v>13438</v>
      </c>
      <c r="B31" s="457" t="s">
        <v>2448</v>
      </c>
      <c r="C31" s="457" t="s">
        <v>920</v>
      </c>
      <c r="D31" s="458">
        <v>4032</v>
      </c>
      <c r="E31" s="459" t="s">
        <v>1100</v>
      </c>
      <c r="F31" s="431" t="s">
        <v>1101</v>
      </c>
      <c r="G31" s="457" t="s">
        <v>298</v>
      </c>
      <c r="H31" s="457" t="s">
        <v>41</v>
      </c>
      <c r="I31" s="457" t="s">
        <v>50</v>
      </c>
      <c r="J31" s="457" t="s">
        <v>298</v>
      </c>
      <c r="K31" s="457" t="s">
        <v>290</v>
      </c>
      <c r="L31" s="457" t="s">
        <v>218</v>
      </c>
      <c r="M31" s="460">
        <v>214137000</v>
      </c>
    </row>
    <row r="32" spans="1:13">
      <c r="A32" s="457" t="s">
        <v>13439</v>
      </c>
      <c r="B32" s="457" t="s">
        <v>2448</v>
      </c>
      <c r="C32" s="457" t="s">
        <v>920</v>
      </c>
      <c r="D32" s="458">
        <v>4032</v>
      </c>
      <c r="E32" s="459" t="s">
        <v>1100</v>
      </c>
      <c r="F32" s="431" t="s">
        <v>1101</v>
      </c>
      <c r="G32" s="457" t="s">
        <v>298</v>
      </c>
      <c r="H32" s="457" t="s">
        <v>41</v>
      </c>
      <c r="I32" s="457" t="s">
        <v>46</v>
      </c>
      <c r="J32" s="457" t="s">
        <v>298</v>
      </c>
      <c r="K32" s="457" t="s">
        <v>290</v>
      </c>
      <c r="L32" s="457" t="s">
        <v>218</v>
      </c>
      <c r="M32" s="460">
        <v>241626000</v>
      </c>
    </row>
    <row r="33" spans="1:13">
      <c r="A33" s="457" t="s">
        <v>13440</v>
      </c>
      <c r="B33" s="457" t="s">
        <v>2448</v>
      </c>
      <c r="C33" s="457" t="s">
        <v>920</v>
      </c>
      <c r="D33" s="458">
        <v>4032</v>
      </c>
      <c r="E33" s="459" t="s">
        <v>1100</v>
      </c>
      <c r="F33" s="431" t="s">
        <v>1101</v>
      </c>
      <c r="G33" s="457" t="s">
        <v>298</v>
      </c>
      <c r="H33" s="457" t="s">
        <v>41</v>
      </c>
      <c r="I33" s="457" t="s">
        <v>48</v>
      </c>
      <c r="J33" s="457" t="s">
        <v>298</v>
      </c>
      <c r="K33" s="457" t="s">
        <v>290</v>
      </c>
      <c r="L33" s="457" t="s">
        <v>218</v>
      </c>
      <c r="M33" s="460">
        <v>237930000</v>
      </c>
    </row>
    <row r="34" spans="1:13">
      <c r="A34" s="457" t="s">
        <v>13441</v>
      </c>
      <c r="B34" s="457" t="s">
        <v>2448</v>
      </c>
      <c r="C34" s="457" t="s">
        <v>920</v>
      </c>
      <c r="D34" s="458">
        <v>4032</v>
      </c>
      <c r="E34" s="459" t="s">
        <v>1100</v>
      </c>
      <c r="F34" s="431" t="s">
        <v>1101</v>
      </c>
      <c r="G34" s="457" t="s">
        <v>298</v>
      </c>
      <c r="H34" s="457" t="s">
        <v>41</v>
      </c>
      <c r="I34" s="457" t="s">
        <v>221</v>
      </c>
      <c r="J34" s="457" t="s">
        <v>298</v>
      </c>
      <c r="K34" s="457" t="s">
        <v>290</v>
      </c>
      <c r="L34" s="457" t="s">
        <v>218</v>
      </c>
      <c r="M34" s="460">
        <v>239778000</v>
      </c>
    </row>
    <row r="35" spans="1:13">
      <c r="A35" s="457" t="s">
        <v>13442</v>
      </c>
      <c r="B35" s="457" t="s">
        <v>2448</v>
      </c>
      <c r="C35" s="457" t="s">
        <v>920</v>
      </c>
      <c r="D35" s="458">
        <v>4032</v>
      </c>
      <c r="E35" s="459" t="s">
        <v>1100</v>
      </c>
      <c r="F35" s="431" t="s">
        <v>1101</v>
      </c>
      <c r="G35" s="457" t="s">
        <v>298</v>
      </c>
      <c r="H35" s="457" t="s">
        <v>41</v>
      </c>
      <c r="I35" s="457" t="s">
        <v>423</v>
      </c>
      <c r="J35" s="457" t="s">
        <v>298</v>
      </c>
      <c r="K35" s="457" t="s">
        <v>290</v>
      </c>
      <c r="L35" s="457" t="s">
        <v>218</v>
      </c>
      <c r="M35" s="460">
        <v>183598800</v>
      </c>
    </row>
    <row r="36" spans="1:13">
      <c r="A36" s="457" t="s">
        <v>13443</v>
      </c>
      <c r="B36" s="457" t="s">
        <v>2448</v>
      </c>
      <c r="C36" s="457" t="s">
        <v>920</v>
      </c>
      <c r="D36" s="458">
        <v>4032</v>
      </c>
      <c r="E36" s="459" t="s">
        <v>1100</v>
      </c>
      <c r="F36" s="431" t="s">
        <v>1101</v>
      </c>
      <c r="G36" s="457" t="s">
        <v>298</v>
      </c>
      <c r="H36" s="457" t="s">
        <v>41</v>
      </c>
      <c r="I36" s="457" t="s">
        <v>424</v>
      </c>
      <c r="J36" s="457" t="s">
        <v>298</v>
      </c>
      <c r="K36" s="457" t="s">
        <v>290</v>
      </c>
      <c r="L36" s="457" t="s">
        <v>218</v>
      </c>
      <c r="M36" s="460">
        <v>183598800</v>
      </c>
    </row>
    <row r="37" spans="1:13">
      <c r="A37" s="457" t="s">
        <v>13444</v>
      </c>
      <c r="B37" s="457" t="s">
        <v>2448</v>
      </c>
      <c r="C37" s="457" t="s">
        <v>920</v>
      </c>
      <c r="D37" s="458">
        <v>4032</v>
      </c>
      <c r="E37" s="459" t="s">
        <v>1100</v>
      </c>
      <c r="F37" s="431" t="s">
        <v>1101</v>
      </c>
      <c r="G37" s="457" t="s">
        <v>298</v>
      </c>
      <c r="H37" s="457" t="s">
        <v>41</v>
      </c>
      <c r="I37" s="457" t="s">
        <v>425</v>
      </c>
      <c r="J37" s="457" t="s">
        <v>298</v>
      </c>
      <c r="K37" s="457" t="s">
        <v>290</v>
      </c>
      <c r="L37" s="457" t="s">
        <v>218</v>
      </c>
      <c r="M37" s="460">
        <v>183598800</v>
      </c>
    </row>
    <row r="38" spans="1:13">
      <c r="A38" s="457" t="s">
        <v>13445</v>
      </c>
      <c r="B38" s="457" t="s">
        <v>2448</v>
      </c>
      <c r="C38" s="457" t="s">
        <v>920</v>
      </c>
      <c r="D38" s="458">
        <v>4032</v>
      </c>
      <c r="E38" s="459" t="s">
        <v>1100</v>
      </c>
      <c r="F38" s="431" t="s">
        <v>1101</v>
      </c>
      <c r="G38" s="457" t="s">
        <v>298</v>
      </c>
      <c r="H38" s="457" t="s">
        <v>41</v>
      </c>
      <c r="I38" s="457" t="s">
        <v>223</v>
      </c>
      <c r="J38" s="457" t="s">
        <v>298</v>
      </c>
      <c r="K38" s="457" t="s">
        <v>290</v>
      </c>
      <c r="L38" s="457" t="s">
        <v>218</v>
      </c>
      <c r="M38" s="460">
        <v>203441700</v>
      </c>
    </row>
    <row r="39" spans="1:13">
      <c r="A39" s="457" t="s">
        <v>13446</v>
      </c>
      <c r="B39" s="457" t="s">
        <v>2448</v>
      </c>
      <c r="C39" s="457" t="s">
        <v>920</v>
      </c>
      <c r="D39" s="458">
        <v>4032</v>
      </c>
      <c r="E39" s="459" t="s">
        <v>1100</v>
      </c>
      <c r="F39" s="431" t="s">
        <v>1101</v>
      </c>
      <c r="G39" s="457" t="s">
        <v>298</v>
      </c>
      <c r="H39" s="457" t="s">
        <v>41</v>
      </c>
      <c r="I39" s="457" t="s">
        <v>422</v>
      </c>
      <c r="J39" s="457" t="s">
        <v>298</v>
      </c>
      <c r="K39" s="457" t="s">
        <v>290</v>
      </c>
      <c r="L39" s="457" t="s">
        <v>218</v>
      </c>
      <c r="M39" s="460">
        <v>183598800</v>
      </c>
    </row>
    <row r="40" spans="1:13">
      <c r="A40" s="457" t="s">
        <v>13447</v>
      </c>
      <c r="B40" s="457" t="s">
        <v>2448</v>
      </c>
      <c r="C40" s="457" t="s">
        <v>920</v>
      </c>
      <c r="D40" s="458">
        <v>4032</v>
      </c>
      <c r="E40" s="459" t="s">
        <v>1100</v>
      </c>
      <c r="F40" s="431" t="s">
        <v>1101</v>
      </c>
      <c r="G40" s="457" t="s">
        <v>298</v>
      </c>
      <c r="H40" s="457" t="s">
        <v>41</v>
      </c>
      <c r="I40" s="457" t="s">
        <v>421</v>
      </c>
      <c r="J40" s="457" t="s">
        <v>298</v>
      </c>
      <c r="K40" s="457" t="s">
        <v>290</v>
      </c>
      <c r="L40" s="457" t="s">
        <v>218</v>
      </c>
      <c r="M40" s="460">
        <v>193254600</v>
      </c>
    </row>
    <row r="41" spans="1:13">
      <c r="A41" s="457" t="s">
        <v>13448</v>
      </c>
      <c r="B41" s="457" t="s">
        <v>2448</v>
      </c>
      <c r="C41" s="457" t="s">
        <v>920</v>
      </c>
      <c r="D41" s="458">
        <v>4032</v>
      </c>
      <c r="E41" s="459" t="s">
        <v>1100</v>
      </c>
      <c r="F41" s="431" t="s">
        <v>1101</v>
      </c>
      <c r="G41" s="457" t="s">
        <v>298</v>
      </c>
      <c r="H41" s="457" t="s">
        <v>41</v>
      </c>
      <c r="I41" s="457" t="s">
        <v>219</v>
      </c>
      <c r="J41" s="457" t="s">
        <v>298</v>
      </c>
      <c r="K41" s="457" t="s">
        <v>290</v>
      </c>
      <c r="L41" s="457" t="s">
        <v>218</v>
      </c>
      <c r="M41" s="460">
        <v>254585100</v>
      </c>
    </row>
    <row r="42" spans="1:13">
      <c r="A42" s="457" t="s">
        <v>13449</v>
      </c>
      <c r="B42" s="457" t="s">
        <v>2448</v>
      </c>
      <c r="C42" s="457" t="s">
        <v>920</v>
      </c>
      <c r="D42" s="458">
        <v>4032</v>
      </c>
      <c r="E42" s="459" t="s">
        <v>1100</v>
      </c>
      <c r="F42" s="431" t="s">
        <v>1101</v>
      </c>
      <c r="G42" s="457" t="s">
        <v>298</v>
      </c>
      <c r="H42" s="457" t="s">
        <v>41</v>
      </c>
      <c r="I42" s="457" t="s">
        <v>42</v>
      </c>
      <c r="J42" s="457" t="s">
        <v>298</v>
      </c>
      <c r="K42" s="457" t="s">
        <v>290</v>
      </c>
      <c r="L42" s="457" t="s">
        <v>218</v>
      </c>
      <c r="M42" s="460">
        <v>304758300</v>
      </c>
    </row>
    <row r="43" spans="1:13">
      <c r="A43" s="457" t="s">
        <v>13450</v>
      </c>
      <c r="B43" s="457" t="s">
        <v>2448</v>
      </c>
      <c r="C43" s="457" t="s">
        <v>920</v>
      </c>
      <c r="D43" s="458">
        <v>4032</v>
      </c>
      <c r="E43" s="459" t="s">
        <v>1100</v>
      </c>
      <c r="F43" s="431" t="s">
        <v>1101</v>
      </c>
      <c r="G43" s="457" t="s">
        <v>298</v>
      </c>
      <c r="H43" s="457" t="s">
        <v>41</v>
      </c>
      <c r="I43" s="457" t="s">
        <v>44</v>
      </c>
      <c r="J43" s="457" t="s">
        <v>298</v>
      </c>
      <c r="K43" s="457" t="s">
        <v>290</v>
      </c>
      <c r="L43" s="457" t="s">
        <v>218</v>
      </c>
      <c r="M43" s="460">
        <v>247193100</v>
      </c>
    </row>
    <row r="44" spans="1:13">
      <c r="A44" s="457" t="s">
        <v>13451</v>
      </c>
      <c r="B44" s="457" t="s">
        <v>2448</v>
      </c>
      <c r="C44" s="457" t="s">
        <v>920</v>
      </c>
      <c r="D44" s="458">
        <v>4032</v>
      </c>
      <c r="E44" s="459" t="s">
        <v>1100</v>
      </c>
      <c r="F44" s="431" t="s">
        <v>1101</v>
      </c>
      <c r="G44" s="457" t="s">
        <v>298</v>
      </c>
      <c r="H44" s="457" t="s">
        <v>41</v>
      </c>
      <c r="I44" s="457" t="s">
        <v>324</v>
      </c>
      <c r="J44" s="457" t="s">
        <v>298</v>
      </c>
      <c r="K44" s="457" t="s">
        <v>290</v>
      </c>
      <c r="L44" s="457" t="s">
        <v>218</v>
      </c>
      <c r="M44" s="460">
        <v>403256700</v>
      </c>
    </row>
    <row r="45" spans="1:13">
      <c r="A45" s="457" t="s">
        <v>13452</v>
      </c>
      <c r="B45" s="457" t="s">
        <v>2449</v>
      </c>
      <c r="C45" s="457" t="s">
        <v>920</v>
      </c>
      <c r="D45" s="458">
        <v>4034</v>
      </c>
      <c r="E45" s="459" t="s">
        <v>1109</v>
      </c>
      <c r="F45" s="431" t="s">
        <v>1101</v>
      </c>
      <c r="G45" s="457" t="s">
        <v>298</v>
      </c>
      <c r="H45" s="457" t="s">
        <v>41</v>
      </c>
      <c r="I45" s="457" t="s">
        <v>46</v>
      </c>
      <c r="J45" s="457" t="s">
        <v>298</v>
      </c>
      <c r="K45" s="457" t="s">
        <v>290</v>
      </c>
      <c r="L45" s="457" t="s">
        <v>32</v>
      </c>
      <c r="M45" s="460">
        <v>120813000</v>
      </c>
    </row>
    <row r="46" spans="1:13">
      <c r="A46" s="457" t="s">
        <v>13453</v>
      </c>
      <c r="B46" s="457" t="s">
        <v>2449</v>
      </c>
      <c r="C46" s="457" t="s">
        <v>920</v>
      </c>
      <c r="D46" s="458">
        <v>4034</v>
      </c>
      <c r="E46" s="459" t="s">
        <v>1109</v>
      </c>
      <c r="F46" s="431" t="s">
        <v>1101</v>
      </c>
      <c r="G46" s="457" t="s">
        <v>298</v>
      </c>
      <c r="H46" s="457" t="s">
        <v>41</v>
      </c>
      <c r="I46" s="457" t="s">
        <v>425</v>
      </c>
      <c r="J46" s="457" t="s">
        <v>298</v>
      </c>
      <c r="K46" s="457" t="s">
        <v>290</v>
      </c>
      <c r="L46" s="457" t="s">
        <v>32</v>
      </c>
      <c r="M46" s="460">
        <v>91776300</v>
      </c>
    </row>
    <row r="47" spans="1:13">
      <c r="A47" s="457" t="s">
        <v>13454</v>
      </c>
      <c r="B47" s="457" t="s">
        <v>2449</v>
      </c>
      <c r="C47" s="457" t="s">
        <v>920</v>
      </c>
      <c r="D47" s="458">
        <v>4034</v>
      </c>
      <c r="E47" s="459" t="s">
        <v>1109</v>
      </c>
      <c r="F47" s="431" t="s">
        <v>1101</v>
      </c>
      <c r="G47" s="457" t="s">
        <v>298</v>
      </c>
      <c r="H47" s="457" t="s">
        <v>41</v>
      </c>
      <c r="I47" s="457" t="s">
        <v>424</v>
      </c>
      <c r="J47" s="457" t="s">
        <v>298</v>
      </c>
      <c r="K47" s="457" t="s">
        <v>290</v>
      </c>
      <c r="L47" s="457" t="s">
        <v>32</v>
      </c>
      <c r="M47" s="460">
        <v>91776300</v>
      </c>
    </row>
    <row r="48" spans="1:13">
      <c r="A48" s="457" t="s">
        <v>13455</v>
      </c>
      <c r="B48" s="457" t="s">
        <v>2449</v>
      </c>
      <c r="C48" s="457" t="s">
        <v>920</v>
      </c>
      <c r="D48" s="458">
        <v>4034</v>
      </c>
      <c r="E48" s="459" t="s">
        <v>1109</v>
      </c>
      <c r="F48" s="431" t="s">
        <v>1101</v>
      </c>
      <c r="G48" s="457" t="s">
        <v>298</v>
      </c>
      <c r="H48" s="457" t="s">
        <v>41</v>
      </c>
      <c r="I48" s="457" t="s">
        <v>44</v>
      </c>
      <c r="J48" s="457" t="s">
        <v>298</v>
      </c>
      <c r="K48" s="457" t="s">
        <v>290</v>
      </c>
      <c r="L48" s="457" t="s">
        <v>32</v>
      </c>
      <c r="M48" s="460">
        <v>123585000</v>
      </c>
    </row>
    <row r="49" spans="1:13">
      <c r="A49" s="457" t="s">
        <v>13456</v>
      </c>
      <c r="B49" s="457" t="s">
        <v>2449</v>
      </c>
      <c r="C49" s="457" t="s">
        <v>920</v>
      </c>
      <c r="D49" s="458">
        <v>4034</v>
      </c>
      <c r="E49" s="459" t="s">
        <v>1109</v>
      </c>
      <c r="F49" s="431" t="s">
        <v>1101</v>
      </c>
      <c r="G49" s="457" t="s">
        <v>298</v>
      </c>
      <c r="H49" s="457" t="s">
        <v>41</v>
      </c>
      <c r="I49" s="457" t="s">
        <v>223</v>
      </c>
      <c r="J49" s="457" t="s">
        <v>298</v>
      </c>
      <c r="K49" s="457" t="s">
        <v>290</v>
      </c>
      <c r="L49" s="457" t="s">
        <v>32</v>
      </c>
      <c r="M49" s="460">
        <v>101709300</v>
      </c>
    </row>
    <row r="50" spans="1:13">
      <c r="A50" s="457" t="s">
        <v>13457</v>
      </c>
      <c r="B50" s="457" t="s">
        <v>2449</v>
      </c>
      <c r="C50" s="457" t="s">
        <v>920</v>
      </c>
      <c r="D50" s="458">
        <v>4034</v>
      </c>
      <c r="E50" s="459" t="s">
        <v>1109</v>
      </c>
      <c r="F50" s="431" t="s">
        <v>1101</v>
      </c>
      <c r="G50" s="457" t="s">
        <v>298</v>
      </c>
      <c r="H50" s="457" t="s">
        <v>41</v>
      </c>
      <c r="I50" s="457" t="s">
        <v>421</v>
      </c>
      <c r="J50" s="457" t="s">
        <v>298</v>
      </c>
      <c r="K50" s="457" t="s">
        <v>290</v>
      </c>
      <c r="L50" s="457" t="s">
        <v>32</v>
      </c>
      <c r="M50" s="460">
        <v>96604200</v>
      </c>
    </row>
    <row r="51" spans="1:13">
      <c r="A51" s="457" t="s">
        <v>13458</v>
      </c>
      <c r="B51" s="457" t="s">
        <v>2449</v>
      </c>
      <c r="C51" s="457" t="s">
        <v>920</v>
      </c>
      <c r="D51" s="458">
        <v>4034</v>
      </c>
      <c r="E51" s="459" t="s">
        <v>1109</v>
      </c>
      <c r="F51" s="431" t="s">
        <v>1101</v>
      </c>
      <c r="G51" s="457" t="s">
        <v>298</v>
      </c>
      <c r="H51" s="457" t="s">
        <v>41</v>
      </c>
      <c r="I51" s="457" t="s">
        <v>48</v>
      </c>
      <c r="J51" s="457" t="s">
        <v>298</v>
      </c>
      <c r="K51" s="457" t="s">
        <v>290</v>
      </c>
      <c r="L51" s="457" t="s">
        <v>32</v>
      </c>
      <c r="M51" s="460">
        <v>118941900</v>
      </c>
    </row>
    <row r="52" spans="1:13">
      <c r="A52" s="457" t="s">
        <v>13459</v>
      </c>
      <c r="B52" s="457" t="s">
        <v>2449</v>
      </c>
      <c r="C52" s="457" t="s">
        <v>920</v>
      </c>
      <c r="D52" s="458">
        <v>4034</v>
      </c>
      <c r="E52" s="459" t="s">
        <v>1109</v>
      </c>
      <c r="F52" s="431" t="s">
        <v>1101</v>
      </c>
      <c r="G52" s="457" t="s">
        <v>298</v>
      </c>
      <c r="H52" s="457" t="s">
        <v>41</v>
      </c>
      <c r="I52" s="457" t="s">
        <v>50</v>
      </c>
      <c r="J52" s="457" t="s">
        <v>298</v>
      </c>
      <c r="K52" s="457" t="s">
        <v>290</v>
      </c>
      <c r="L52" s="457" t="s">
        <v>32</v>
      </c>
      <c r="M52" s="460">
        <v>107045400</v>
      </c>
    </row>
    <row r="53" spans="1:13">
      <c r="A53" s="457" t="s">
        <v>13460</v>
      </c>
      <c r="B53" s="457" t="s">
        <v>2449</v>
      </c>
      <c r="C53" s="457" t="s">
        <v>920</v>
      </c>
      <c r="D53" s="458">
        <v>4034</v>
      </c>
      <c r="E53" s="459" t="s">
        <v>1109</v>
      </c>
      <c r="F53" s="431" t="s">
        <v>1101</v>
      </c>
      <c r="G53" s="457" t="s">
        <v>298</v>
      </c>
      <c r="H53" s="457" t="s">
        <v>41</v>
      </c>
      <c r="I53" s="457" t="s">
        <v>423</v>
      </c>
      <c r="J53" s="457" t="s">
        <v>298</v>
      </c>
      <c r="K53" s="457" t="s">
        <v>290</v>
      </c>
      <c r="L53" s="457" t="s">
        <v>32</v>
      </c>
      <c r="M53" s="460">
        <v>91776300</v>
      </c>
    </row>
    <row r="54" spans="1:13">
      <c r="A54" s="457" t="s">
        <v>13461</v>
      </c>
      <c r="B54" s="457" t="s">
        <v>2449</v>
      </c>
      <c r="C54" s="457" t="s">
        <v>920</v>
      </c>
      <c r="D54" s="458">
        <v>4034</v>
      </c>
      <c r="E54" s="459" t="s">
        <v>1109</v>
      </c>
      <c r="F54" s="431" t="s">
        <v>1101</v>
      </c>
      <c r="G54" s="457" t="s">
        <v>298</v>
      </c>
      <c r="H54" s="457" t="s">
        <v>41</v>
      </c>
      <c r="I54" s="457" t="s">
        <v>221</v>
      </c>
      <c r="J54" s="457" t="s">
        <v>298</v>
      </c>
      <c r="K54" s="457" t="s">
        <v>290</v>
      </c>
      <c r="L54" s="457" t="s">
        <v>32</v>
      </c>
      <c r="M54" s="460">
        <v>119889000</v>
      </c>
    </row>
    <row r="55" spans="1:13">
      <c r="A55" s="457" t="s">
        <v>13462</v>
      </c>
      <c r="B55" s="457" t="s">
        <v>2449</v>
      </c>
      <c r="C55" s="457" t="s">
        <v>920</v>
      </c>
      <c r="D55" s="458">
        <v>4034</v>
      </c>
      <c r="E55" s="459" t="s">
        <v>1109</v>
      </c>
      <c r="F55" s="431" t="s">
        <v>1101</v>
      </c>
      <c r="G55" s="457" t="s">
        <v>298</v>
      </c>
      <c r="H55" s="457" t="s">
        <v>41</v>
      </c>
      <c r="I55" s="457" t="s">
        <v>422</v>
      </c>
      <c r="J55" s="457" t="s">
        <v>298</v>
      </c>
      <c r="K55" s="457" t="s">
        <v>290</v>
      </c>
      <c r="L55" s="457" t="s">
        <v>32</v>
      </c>
      <c r="M55" s="460">
        <v>91776300</v>
      </c>
    </row>
    <row r="56" spans="1:13">
      <c r="A56" s="457" t="s">
        <v>13463</v>
      </c>
      <c r="B56" s="457" t="s">
        <v>2449</v>
      </c>
      <c r="C56" s="457" t="s">
        <v>920</v>
      </c>
      <c r="D56" s="458">
        <v>4034</v>
      </c>
      <c r="E56" s="459" t="s">
        <v>1109</v>
      </c>
      <c r="F56" s="431" t="s">
        <v>1101</v>
      </c>
      <c r="G56" s="457" t="s">
        <v>298</v>
      </c>
      <c r="H56" s="457" t="s">
        <v>41</v>
      </c>
      <c r="I56" s="457" t="s">
        <v>42</v>
      </c>
      <c r="J56" s="457" t="s">
        <v>298</v>
      </c>
      <c r="K56" s="457" t="s">
        <v>290</v>
      </c>
      <c r="L56" s="457" t="s">
        <v>32</v>
      </c>
      <c r="M56" s="460">
        <v>152367600</v>
      </c>
    </row>
    <row r="57" spans="1:13">
      <c r="A57" s="457" t="s">
        <v>13464</v>
      </c>
      <c r="B57" s="457" t="s">
        <v>2449</v>
      </c>
      <c r="C57" s="457" t="s">
        <v>920</v>
      </c>
      <c r="D57" s="458">
        <v>4034</v>
      </c>
      <c r="E57" s="459" t="s">
        <v>1109</v>
      </c>
      <c r="F57" s="431" t="s">
        <v>1101</v>
      </c>
      <c r="G57" s="457" t="s">
        <v>298</v>
      </c>
      <c r="H57" s="457" t="s">
        <v>41</v>
      </c>
      <c r="I57" s="457" t="s">
        <v>324</v>
      </c>
      <c r="J57" s="457" t="s">
        <v>298</v>
      </c>
      <c r="K57" s="457" t="s">
        <v>290</v>
      </c>
      <c r="L57" s="457" t="s">
        <v>32</v>
      </c>
      <c r="M57" s="460">
        <v>201639900</v>
      </c>
    </row>
    <row r="58" spans="1:13">
      <c r="A58" s="457" t="s">
        <v>13465</v>
      </c>
      <c r="B58" s="457" t="s">
        <v>2449</v>
      </c>
      <c r="C58" s="457" t="s">
        <v>920</v>
      </c>
      <c r="D58" s="458">
        <v>4034</v>
      </c>
      <c r="E58" s="459" t="s">
        <v>1109</v>
      </c>
      <c r="F58" s="431" t="s">
        <v>1101</v>
      </c>
      <c r="G58" s="457" t="s">
        <v>298</v>
      </c>
      <c r="H58" s="457" t="s">
        <v>41</v>
      </c>
      <c r="I58" s="457" t="s">
        <v>219</v>
      </c>
      <c r="J58" s="457" t="s">
        <v>298</v>
      </c>
      <c r="K58" s="457" t="s">
        <v>290</v>
      </c>
      <c r="L58" s="457" t="s">
        <v>32</v>
      </c>
      <c r="M58" s="460">
        <v>127281000</v>
      </c>
    </row>
    <row r="59" spans="1:13">
      <c r="A59" s="457" t="s">
        <v>13466</v>
      </c>
      <c r="B59" s="457" t="s">
        <v>2450</v>
      </c>
      <c r="C59" s="457" t="s">
        <v>920</v>
      </c>
      <c r="D59" s="458">
        <v>4034</v>
      </c>
      <c r="E59" s="459" t="s">
        <v>1109</v>
      </c>
      <c r="F59" s="431" t="s">
        <v>1101</v>
      </c>
      <c r="G59" s="457" t="s">
        <v>298</v>
      </c>
      <c r="H59" s="457" t="s">
        <v>41</v>
      </c>
      <c r="I59" s="457" t="s">
        <v>424</v>
      </c>
      <c r="J59" s="457" t="s">
        <v>298</v>
      </c>
      <c r="K59" s="457" t="s">
        <v>290</v>
      </c>
      <c r="L59" s="457" t="s">
        <v>34</v>
      </c>
      <c r="M59" s="460">
        <v>146846700</v>
      </c>
    </row>
    <row r="60" spans="1:13">
      <c r="A60" s="457" t="s">
        <v>13467</v>
      </c>
      <c r="B60" s="457" t="s">
        <v>2450</v>
      </c>
      <c r="C60" s="457" t="s">
        <v>920</v>
      </c>
      <c r="D60" s="458">
        <v>4034</v>
      </c>
      <c r="E60" s="459" t="s">
        <v>1109</v>
      </c>
      <c r="F60" s="431" t="s">
        <v>1101</v>
      </c>
      <c r="G60" s="457" t="s">
        <v>298</v>
      </c>
      <c r="H60" s="457" t="s">
        <v>41</v>
      </c>
      <c r="I60" s="457" t="s">
        <v>425</v>
      </c>
      <c r="J60" s="457" t="s">
        <v>298</v>
      </c>
      <c r="K60" s="457" t="s">
        <v>290</v>
      </c>
      <c r="L60" s="457" t="s">
        <v>34</v>
      </c>
      <c r="M60" s="460">
        <v>146846700</v>
      </c>
    </row>
    <row r="61" spans="1:13">
      <c r="A61" s="457" t="s">
        <v>13468</v>
      </c>
      <c r="B61" s="457" t="s">
        <v>2450</v>
      </c>
      <c r="C61" s="457" t="s">
        <v>920</v>
      </c>
      <c r="D61" s="458">
        <v>4034</v>
      </c>
      <c r="E61" s="459" t="s">
        <v>1109</v>
      </c>
      <c r="F61" s="431" t="s">
        <v>1101</v>
      </c>
      <c r="G61" s="457" t="s">
        <v>298</v>
      </c>
      <c r="H61" s="457" t="s">
        <v>41</v>
      </c>
      <c r="I61" s="457" t="s">
        <v>421</v>
      </c>
      <c r="J61" s="457" t="s">
        <v>298</v>
      </c>
      <c r="K61" s="457" t="s">
        <v>290</v>
      </c>
      <c r="L61" s="457" t="s">
        <v>34</v>
      </c>
      <c r="M61" s="460">
        <v>154585200</v>
      </c>
    </row>
    <row r="62" spans="1:13">
      <c r="A62" s="457" t="s">
        <v>13469</v>
      </c>
      <c r="B62" s="457" t="s">
        <v>2450</v>
      </c>
      <c r="C62" s="457" t="s">
        <v>920</v>
      </c>
      <c r="D62" s="458">
        <v>4034</v>
      </c>
      <c r="E62" s="459" t="s">
        <v>1109</v>
      </c>
      <c r="F62" s="431" t="s">
        <v>1101</v>
      </c>
      <c r="G62" s="457" t="s">
        <v>298</v>
      </c>
      <c r="H62" s="457" t="s">
        <v>41</v>
      </c>
      <c r="I62" s="457" t="s">
        <v>50</v>
      </c>
      <c r="J62" s="457" t="s">
        <v>298</v>
      </c>
      <c r="K62" s="457" t="s">
        <v>290</v>
      </c>
      <c r="L62" s="457" t="s">
        <v>34</v>
      </c>
      <c r="M62" s="460">
        <v>171286500</v>
      </c>
    </row>
    <row r="63" spans="1:13">
      <c r="A63" s="457" t="s">
        <v>13470</v>
      </c>
      <c r="B63" s="457" t="s">
        <v>2450</v>
      </c>
      <c r="C63" s="457" t="s">
        <v>920</v>
      </c>
      <c r="D63" s="458">
        <v>4034</v>
      </c>
      <c r="E63" s="459" t="s">
        <v>1109</v>
      </c>
      <c r="F63" s="431" t="s">
        <v>1101</v>
      </c>
      <c r="G63" s="457" t="s">
        <v>298</v>
      </c>
      <c r="H63" s="457" t="s">
        <v>41</v>
      </c>
      <c r="I63" s="457" t="s">
        <v>223</v>
      </c>
      <c r="J63" s="457" t="s">
        <v>298</v>
      </c>
      <c r="K63" s="457" t="s">
        <v>290</v>
      </c>
      <c r="L63" s="457" t="s">
        <v>34</v>
      </c>
      <c r="M63" s="460">
        <v>162716400</v>
      </c>
    </row>
    <row r="64" spans="1:13">
      <c r="A64" s="457" t="s">
        <v>13471</v>
      </c>
      <c r="B64" s="457" t="s">
        <v>2450</v>
      </c>
      <c r="C64" s="457" t="s">
        <v>920</v>
      </c>
      <c r="D64" s="458">
        <v>4034</v>
      </c>
      <c r="E64" s="459" t="s">
        <v>1109</v>
      </c>
      <c r="F64" s="431" t="s">
        <v>1101</v>
      </c>
      <c r="G64" s="457" t="s">
        <v>298</v>
      </c>
      <c r="H64" s="457" t="s">
        <v>41</v>
      </c>
      <c r="I64" s="457" t="s">
        <v>422</v>
      </c>
      <c r="J64" s="457" t="s">
        <v>298</v>
      </c>
      <c r="K64" s="457" t="s">
        <v>290</v>
      </c>
      <c r="L64" s="457" t="s">
        <v>34</v>
      </c>
      <c r="M64" s="460">
        <v>146846700</v>
      </c>
    </row>
    <row r="65" spans="1:13">
      <c r="A65" s="457" t="s">
        <v>13472</v>
      </c>
      <c r="B65" s="457" t="s">
        <v>2450</v>
      </c>
      <c r="C65" s="457" t="s">
        <v>920</v>
      </c>
      <c r="D65" s="458">
        <v>4034</v>
      </c>
      <c r="E65" s="459" t="s">
        <v>1109</v>
      </c>
      <c r="F65" s="431" t="s">
        <v>1101</v>
      </c>
      <c r="G65" s="457" t="s">
        <v>298</v>
      </c>
      <c r="H65" s="457" t="s">
        <v>41</v>
      </c>
      <c r="I65" s="457" t="s">
        <v>423</v>
      </c>
      <c r="J65" s="457" t="s">
        <v>298</v>
      </c>
      <c r="K65" s="457" t="s">
        <v>290</v>
      </c>
      <c r="L65" s="457" t="s">
        <v>34</v>
      </c>
      <c r="M65" s="460">
        <v>146846700</v>
      </c>
    </row>
    <row r="66" spans="1:13">
      <c r="A66" s="457" t="s">
        <v>13473</v>
      </c>
      <c r="B66" s="457" t="s">
        <v>2450</v>
      </c>
      <c r="C66" s="457" t="s">
        <v>920</v>
      </c>
      <c r="D66" s="458">
        <v>4034</v>
      </c>
      <c r="E66" s="459" t="s">
        <v>1109</v>
      </c>
      <c r="F66" s="431" t="s">
        <v>1101</v>
      </c>
      <c r="G66" s="457" t="s">
        <v>298</v>
      </c>
      <c r="H66" s="457" t="s">
        <v>41</v>
      </c>
      <c r="I66" s="457" t="s">
        <v>219</v>
      </c>
      <c r="J66" s="457" t="s">
        <v>298</v>
      </c>
      <c r="K66" s="457" t="s">
        <v>290</v>
      </c>
      <c r="L66" s="457" t="s">
        <v>34</v>
      </c>
      <c r="M66" s="460">
        <v>203672700</v>
      </c>
    </row>
    <row r="67" spans="1:13">
      <c r="A67" s="457" t="s">
        <v>13474</v>
      </c>
      <c r="B67" s="457" t="s">
        <v>2450</v>
      </c>
      <c r="C67" s="457" t="s">
        <v>920</v>
      </c>
      <c r="D67" s="458">
        <v>4034</v>
      </c>
      <c r="E67" s="459" t="s">
        <v>1109</v>
      </c>
      <c r="F67" s="431" t="s">
        <v>1101</v>
      </c>
      <c r="G67" s="457" t="s">
        <v>298</v>
      </c>
      <c r="H67" s="457" t="s">
        <v>41</v>
      </c>
      <c r="I67" s="457" t="s">
        <v>44</v>
      </c>
      <c r="J67" s="457" t="s">
        <v>298</v>
      </c>
      <c r="K67" s="457" t="s">
        <v>290</v>
      </c>
      <c r="L67" s="457" t="s">
        <v>34</v>
      </c>
      <c r="M67" s="460">
        <v>197712900</v>
      </c>
    </row>
    <row r="68" spans="1:13">
      <c r="A68" s="457" t="s">
        <v>13475</v>
      </c>
      <c r="B68" s="457" t="s">
        <v>2450</v>
      </c>
      <c r="C68" s="457" t="s">
        <v>920</v>
      </c>
      <c r="D68" s="458">
        <v>4034</v>
      </c>
      <c r="E68" s="459" t="s">
        <v>1109</v>
      </c>
      <c r="F68" s="431" t="s">
        <v>1101</v>
      </c>
      <c r="G68" s="457" t="s">
        <v>298</v>
      </c>
      <c r="H68" s="457" t="s">
        <v>41</v>
      </c>
      <c r="I68" s="457" t="s">
        <v>46</v>
      </c>
      <c r="J68" s="457" t="s">
        <v>298</v>
      </c>
      <c r="K68" s="457" t="s">
        <v>290</v>
      </c>
      <c r="L68" s="457" t="s">
        <v>34</v>
      </c>
      <c r="M68" s="460">
        <v>193277700</v>
      </c>
    </row>
    <row r="69" spans="1:13">
      <c r="A69" s="457" t="s">
        <v>13476</v>
      </c>
      <c r="B69" s="457" t="s">
        <v>2450</v>
      </c>
      <c r="C69" s="457" t="s">
        <v>920</v>
      </c>
      <c r="D69" s="458">
        <v>4034</v>
      </c>
      <c r="E69" s="459" t="s">
        <v>1109</v>
      </c>
      <c r="F69" s="431" t="s">
        <v>1101</v>
      </c>
      <c r="G69" s="457" t="s">
        <v>298</v>
      </c>
      <c r="H69" s="457" t="s">
        <v>41</v>
      </c>
      <c r="I69" s="457" t="s">
        <v>221</v>
      </c>
      <c r="J69" s="457" t="s">
        <v>298</v>
      </c>
      <c r="K69" s="457" t="s">
        <v>290</v>
      </c>
      <c r="L69" s="457" t="s">
        <v>34</v>
      </c>
      <c r="M69" s="460">
        <v>191822400</v>
      </c>
    </row>
    <row r="70" spans="1:13">
      <c r="A70" s="457" t="s">
        <v>13477</v>
      </c>
      <c r="B70" s="457" t="s">
        <v>2450</v>
      </c>
      <c r="C70" s="457" t="s">
        <v>920</v>
      </c>
      <c r="D70" s="458">
        <v>4034</v>
      </c>
      <c r="E70" s="459" t="s">
        <v>1109</v>
      </c>
      <c r="F70" s="431" t="s">
        <v>1101</v>
      </c>
      <c r="G70" s="457" t="s">
        <v>298</v>
      </c>
      <c r="H70" s="457" t="s">
        <v>41</v>
      </c>
      <c r="I70" s="457" t="s">
        <v>324</v>
      </c>
      <c r="J70" s="457" t="s">
        <v>298</v>
      </c>
      <c r="K70" s="457" t="s">
        <v>290</v>
      </c>
      <c r="L70" s="457" t="s">
        <v>34</v>
      </c>
      <c r="M70" s="460">
        <v>322614600</v>
      </c>
    </row>
    <row r="71" spans="1:13">
      <c r="A71" s="457" t="s">
        <v>13478</v>
      </c>
      <c r="B71" s="457" t="s">
        <v>2450</v>
      </c>
      <c r="C71" s="457" t="s">
        <v>920</v>
      </c>
      <c r="D71" s="458">
        <v>4034</v>
      </c>
      <c r="E71" s="459" t="s">
        <v>1109</v>
      </c>
      <c r="F71" s="431" t="s">
        <v>1101</v>
      </c>
      <c r="G71" s="457" t="s">
        <v>298</v>
      </c>
      <c r="H71" s="457" t="s">
        <v>41</v>
      </c>
      <c r="I71" s="457" t="s">
        <v>48</v>
      </c>
      <c r="J71" s="457" t="s">
        <v>298</v>
      </c>
      <c r="K71" s="457" t="s">
        <v>290</v>
      </c>
      <c r="L71" s="457" t="s">
        <v>34</v>
      </c>
      <c r="M71" s="460">
        <v>190320900</v>
      </c>
    </row>
    <row r="72" spans="1:13">
      <c r="A72" s="457" t="s">
        <v>13479</v>
      </c>
      <c r="B72" s="457" t="s">
        <v>2450</v>
      </c>
      <c r="C72" s="457" t="s">
        <v>920</v>
      </c>
      <c r="D72" s="458">
        <v>4034</v>
      </c>
      <c r="E72" s="459" t="s">
        <v>1109</v>
      </c>
      <c r="F72" s="431" t="s">
        <v>1101</v>
      </c>
      <c r="G72" s="457" t="s">
        <v>298</v>
      </c>
      <c r="H72" s="457" t="s">
        <v>41</v>
      </c>
      <c r="I72" s="457" t="s">
        <v>42</v>
      </c>
      <c r="J72" s="457" t="s">
        <v>298</v>
      </c>
      <c r="K72" s="457" t="s">
        <v>290</v>
      </c>
      <c r="L72" s="457" t="s">
        <v>34</v>
      </c>
      <c r="M72" s="460">
        <v>243797400</v>
      </c>
    </row>
    <row r="73" spans="1:13">
      <c r="A73" s="457" t="s">
        <v>13480</v>
      </c>
      <c r="B73" s="457" t="s">
        <v>2451</v>
      </c>
      <c r="C73" s="457" t="s">
        <v>920</v>
      </c>
      <c r="D73" s="458">
        <v>4034</v>
      </c>
      <c r="E73" s="459" t="s">
        <v>1109</v>
      </c>
      <c r="F73" s="431" t="s">
        <v>1101</v>
      </c>
      <c r="G73" s="457" t="s">
        <v>298</v>
      </c>
      <c r="H73" s="457" t="s">
        <v>41</v>
      </c>
      <c r="I73" s="457" t="s">
        <v>219</v>
      </c>
      <c r="J73" s="457" t="s">
        <v>298</v>
      </c>
      <c r="K73" s="457" t="s">
        <v>290</v>
      </c>
      <c r="L73" s="457" t="s">
        <v>218</v>
      </c>
      <c r="M73" s="460">
        <v>292769400</v>
      </c>
    </row>
    <row r="74" spans="1:13">
      <c r="A74" s="457" t="s">
        <v>13481</v>
      </c>
      <c r="B74" s="457" t="s">
        <v>2451</v>
      </c>
      <c r="C74" s="457" t="s">
        <v>920</v>
      </c>
      <c r="D74" s="458">
        <v>4034</v>
      </c>
      <c r="E74" s="459" t="s">
        <v>1109</v>
      </c>
      <c r="F74" s="431" t="s">
        <v>1101</v>
      </c>
      <c r="G74" s="457" t="s">
        <v>298</v>
      </c>
      <c r="H74" s="457" t="s">
        <v>41</v>
      </c>
      <c r="I74" s="457" t="s">
        <v>324</v>
      </c>
      <c r="J74" s="457" t="s">
        <v>298</v>
      </c>
      <c r="K74" s="457" t="s">
        <v>290</v>
      </c>
      <c r="L74" s="457" t="s">
        <v>218</v>
      </c>
      <c r="M74" s="460">
        <v>463755600</v>
      </c>
    </row>
    <row r="75" spans="1:13">
      <c r="A75" s="457" t="s">
        <v>13482</v>
      </c>
      <c r="B75" s="457" t="s">
        <v>2451</v>
      </c>
      <c r="C75" s="457" t="s">
        <v>920</v>
      </c>
      <c r="D75" s="458">
        <v>4034</v>
      </c>
      <c r="E75" s="459" t="s">
        <v>1109</v>
      </c>
      <c r="F75" s="431" t="s">
        <v>1101</v>
      </c>
      <c r="G75" s="457" t="s">
        <v>298</v>
      </c>
      <c r="H75" s="457" t="s">
        <v>41</v>
      </c>
      <c r="I75" s="457" t="s">
        <v>42</v>
      </c>
      <c r="J75" s="457" t="s">
        <v>298</v>
      </c>
      <c r="K75" s="457" t="s">
        <v>290</v>
      </c>
      <c r="L75" s="457" t="s">
        <v>218</v>
      </c>
      <c r="M75" s="460">
        <v>350473200</v>
      </c>
    </row>
    <row r="76" spans="1:13">
      <c r="A76" s="457" t="s">
        <v>13483</v>
      </c>
      <c r="B76" s="457" t="s">
        <v>2451</v>
      </c>
      <c r="C76" s="457" t="s">
        <v>920</v>
      </c>
      <c r="D76" s="458">
        <v>4034</v>
      </c>
      <c r="E76" s="459" t="s">
        <v>1109</v>
      </c>
      <c r="F76" s="431" t="s">
        <v>1101</v>
      </c>
      <c r="G76" s="457" t="s">
        <v>298</v>
      </c>
      <c r="H76" s="457" t="s">
        <v>41</v>
      </c>
      <c r="I76" s="457" t="s">
        <v>422</v>
      </c>
      <c r="J76" s="457" t="s">
        <v>298</v>
      </c>
      <c r="K76" s="457" t="s">
        <v>290</v>
      </c>
      <c r="L76" s="457" t="s">
        <v>218</v>
      </c>
      <c r="M76" s="460">
        <v>211110900</v>
      </c>
    </row>
    <row r="77" spans="1:13">
      <c r="A77" s="457" t="s">
        <v>13484</v>
      </c>
      <c r="B77" s="457" t="s">
        <v>2451</v>
      </c>
      <c r="C77" s="457" t="s">
        <v>920</v>
      </c>
      <c r="D77" s="458">
        <v>4034</v>
      </c>
      <c r="E77" s="459" t="s">
        <v>1109</v>
      </c>
      <c r="F77" s="431" t="s">
        <v>1101</v>
      </c>
      <c r="G77" s="457" t="s">
        <v>298</v>
      </c>
      <c r="H77" s="457" t="s">
        <v>41</v>
      </c>
      <c r="I77" s="457" t="s">
        <v>423</v>
      </c>
      <c r="J77" s="457" t="s">
        <v>298</v>
      </c>
      <c r="K77" s="457" t="s">
        <v>290</v>
      </c>
      <c r="L77" s="457" t="s">
        <v>218</v>
      </c>
      <c r="M77" s="460">
        <v>211110900</v>
      </c>
    </row>
    <row r="78" spans="1:13">
      <c r="A78" s="457" t="s">
        <v>13485</v>
      </c>
      <c r="B78" s="457" t="s">
        <v>2451</v>
      </c>
      <c r="C78" s="457" t="s">
        <v>920</v>
      </c>
      <c r="D78" s="458">
        <v>4034</v>
      </c>
      <c r="E78" s="459" t="s">
        <v>1109</v>
      </c>
      <c r="F78" s="431" t="s">
        <v>1101</v>
      </c>
      <c r="G78" s="457" t="s">
        <v>298</v>
      </c>
      <c r="H78" s="457" t="s">
        <v>41</v>
      </c>
      <c r="I78" s="457" t="s">
        <v>221</v>
      </c>
      <c r="J78" s="457" t="s">
        <v>298</v>
      </c>
      <c r="K78" s="457" t="s">
        <v>290</v>
      </c>
      <c r="L78" s="457" t="s">
        <v>218</v>
      </c>
      <c r="M78" s="460">
        <v>275744700</v>
      </c>
    </row>
    <row r="79" spans="1:13">
      <c r="A79" s="457" t="s">
        <v>13486</v>
      </c>
      <c r="B79" s="457" t="s">
        <v>2451</v>
      </c>
      <c r="C79" s="457" t="s">
        <v>920</v>
      </c>
      <c r="D79" s="458">
        <v>4034</v>
      </c>
      <c r="E79" s="459" t="s">
        <v>1109</v>
      </c>
      <c r="F79" s="431" t="s">
        <v>1101</v>
      </c>
      <c r="G79" s="457" t="s">
        <v>298</v>
      </c>
      <c r="H79" s="457" t="s">
        <v>41</v>
      </c>
      <c r="I79" s="457" t="s">
        <v>424</v>
      </c>
      <c r="J79" s="457" t="s">
        <v>298</v>
      </c>
      <c r="K79" s="457" t="s">
        <v>290</v>
      </c>
      <c r="L79" s="457" t="s">
        <v>218</v>
      </c>
      <c r="M79" s="460">
        <v>211110900</v>
      </c>
    </row>
    <row r="80" spans="1:13">
      <c r="A80" s="457" t="s">
        <v>13487</v>
      </c>
      <c r="B80" s="457" t="s">
        <v>2451</v>
      </c>
      <c r="C80" s="457" t="s">
        <v>920</v>
      </c>
      <c r="D80" s="458">
        <v>4034</v>
      </c>
      <c r="E80" s="459" t="s">
        <v>1109</v>
      </c>
      <c r="F80" s="431" t="s">
        <v>1101</v>
      </c>
      <c r="G80" s="457" t="s">
        <v>298</v>
      </c>
      <c r="H80" s="457" t="s">
        <v>41</v>
      </c>
      <c r="I80" s="457" t="s">
        <v>50</v>
      </c>
      <c r="J80" s="457" t="s">
        <v>298</v>
      </c>
      <c r="K80" s="457" t="s">
        <v>290</v>
      </c>
      <c r="L80" s="457" t="s">
        <v>218</v>
      </c>
      <c r="M80" s="460">
        <v>246222900</v>
      </c>
    </row>
    <row r="81" spans="1:13">
      <c r="A81" s="457" t="s">
        <v>13488</v>
      </c>
      <c r="B81" s="457" t="s">
        <v>2451</v>
      </c>
      <c r="C81" s="457" t="s">
        <v>920</v>
      </c>
      <c r="D81" s="458">
        <v>4034</v>
      </c>
      <c r="E81" s="459" t="s">
        <v>1109</v>
      </c>
      <c r="F81" s="431" t="s">
        <v>1101</v>
      </c>
      <c r="G81" s="457" t="s">
        <v>298</v>
      </c>
      <c r="H81" s="457" t="s">
        <v>41</v>
      </c>
      <c r="I81" s="457" t="s">
        <v>223</v>
      </c>
      <c r="J81" s="457" t="s">
        <v>298</v>
      </c>
      <c r="K81" s="457" t="s">
        <v>290</v>
      </c>
      <c r="L81" s="457" t="s">
        <v>218</v>
      </c>
      <c r="M81" s="460">
        <v>233910600</v>
      </c>
    </row>
    <row r="82" spans="1:13">
      <c r="A82" s="457" t="s">
        <v>13489</v>
      </c>
      <c r="B82" s="457" t="s">
        <v>2451</v>
      </c>
      <c r="C82" s="457" t="s">
        <v>920</v>
      </c>
      <c r="D82" s="458">
        <v>4034</v>
      </c>
      <c r="E82" s="459" t="s">
        <v>1109</v>
      </c>
      <c r="F82" s="431" t="s">
        <v>1101</v>
      </c>
      <c r="G82" s="457" t="s">
        <v>298</v>
      </c>
      <c r="H82" s="457" t="s">
        <v>41</v>
      </c>
      <c r="I82" s="457" t="s">
        <v>48</v>
      </c>
      <c r="J82" s="457" t="s">
        <v>298</v>
      </c>
      <c r="K82" s="457" t="s">
        <v>290</v>
      </c>
      <c r="L82" s="457" t="s">
        <v>218</v>
      </c>
      <c r="M82" s="460">
        <v>273573300</v>
      </c>
    </row>
    <row r="83" spans="1:13">
      <c r="A83" s="457" t="s">
        <v>13490</v>
      </c>
      <c r="B83" s="457" t="s">
        <v>2451</v>
      </c>
      <c r="C83" s="457" t="s">
        <v>920</v>
      </c>
      <c r="D83" s="458">
        <v>4034</v>
      </c>
      <c r="E83" s="459" t="s">
        <v>1109</v>
      </c>
      <c r="F83" s="431" t="s">
        <v>1101</v>
      </c>
      <c r="G83" s="457" t="s">
        <v>298</v>
      </c>
      <c r="H83" s="457" t="s">
        <v>41</v>
      </c>
      <c r="I83" s="457" t="s">
        <v>421</v>
      </c>
      <c r="J83" s="457" t="s">
        <v>298</v>
      </c>
      <c r="K83" s="457" t="s">
        <v>290</v>
      </c>
      <c r="L83" s="457" t="s">
        <v>218</v>
      </c>
      <c r="M83" s="460">
        <v>222222000</v>
      </c>
    </row>
    <row r="84" spans="1:13">
      <c r="A84" s="457" t="s">
        <v>13491</v>
      </c>
      <c r="B84" s="457" t="s">
        <v>2451</v>
      </c>
      <c r="C84" s="457" t="s">
        <v>920</v>
      </c>
      <c r="D84" s="458">
        <v>4034</v>
      </c>
      <c r="E84" s="459" t="s">
        <v>1109</v>
      </c>
      <c r="F84" s="431" t="s">
        <v>1101</v>
      </c>
      <c r="G84" s="457" t="s">
        <v>298</v>
      </c>
      <c r="H84" s="457" t="s">
        <v>41</v>
      </c>
      <c r="I84" s="457" t="s">
        <v>44</v>
      </c>
      <c r="J84" s="457" t="s">
        <v>298</v>
      </c>
      <c r="K84" s="457" t="s">
        <v>290</v>
      </c>
      <c r="L84" s="457" t="s">
        <v>218</v>
      </c>
      <c r="M84" s="460">
        <v>284222400</v>
      </c>
    </row>
    <row r="85" spans="1:13">
      <c r="A85" s="457" t="s">
        <v>13492</v>
      </c>
      <c r="B85" s="457" t="s">
        <v>2451</v>
      </c>
      <c r="C85" s="457" t="s">
        <v>920</v>
      </c>
      <c r="D85" s="458">
        <v>4034</v>
      </c>
      <c r="E85" s="459" t="s">
        <v>1109</v>
      </c>
      <c r="F85" s="431" t="s">
        <v>1101</v>
      </c>
      <c r="G85" s="457" t="s">
        <v>298</v>
      </c>
      <c r="H85" s="457" t="s">
        <v>41</v>
      </c>
      <c r="I85" s="457" t="s">
        <v>425</v>
      </c>
      <c r="J85" s="457" t="s">
        <v>298</v>
      </c>
      <c r="K85" s="457" t="s">
        <v>290</v>
      </c>
      <c r="L85" s="457" t="s">
        <v>218</v>
      </c>
      <c r="M85" s="460">
        <v>211110900</v>
      </c>
    </row>
    <row r="86" spans="1:13">
      <c r="A86" s="457" t="s">
        <v>13493</v>
      </c>
      <c r="B86" s="457" t="s">
        <v>2451</v>
      </c>
      <c r="C86" s="457" t="s">
        <v>920</v>
      </c>
      <c r="D86" s="458">
        <v>4034</v>
      </c>
      <c r="E86" s="459" t="s">
        <v>1109</v>
      </c>
      <c r="F86" s="431" t="s">
        <v>1101</v>
      </c>
      <c r="G86" s="457" t="s">
        <v>298</v>
      </c>
      <c r="H86" s="457" t="s">
        <v>41</v>
      </c>
      <c r="I86" s="457" t="s">
        <v>46</v>
      </c>
      <c r="J86" s="457" t="s">
        <v>298</v>
      </c>
      <c r="K86" s="457" t="s">
        <v>290</v>
      </c>
      <c r="L86" s="457" t="s">
        <v>218</v>
      </c>
      <c r="M86" s="460">
        <v>277846800</v>
      </c>
    </row>
    <row r="87" spans="1:13">
      <c r="A87" s="457" t="s">
        <v>13494</v>
      </c>
      <c r="B87" s="457" t="s">
        <v>2452</v>
      </c>
      <c r="C87" s="457" t="s">
        <v>920</v>
      </c>
      <c r="D87" s="458">
        <v>4047</v>
      </c>
      <c r="E87" s="459" t="s">
        <v>1110</v>
      </c>
      <c r="F87" s="431" t="s">
        <v>1101</v>
      </c>
      <c r="G87" s="457" t="s">
        <v>298</v>
      </c>
      <c r="H87" s="457" t="s">
        <v>41</v>
      </c>
      <c r="I87" s="457" t="s">
        <v>421</v>
      </c>
      <c r="J87" s="457" t="s">
        <v>298</v>
      </c>
      <c r="K87" s="457" t="s">
        <v>290</v>
      </c>
      <c r="L87" s="457" t="s">
        <v>32</v>
      </c>
      <c r="M87" s="460">
        <v>144929400</v>
      </c>
    </row>
    <row r="88" spans="1:13">
      <c r="A88" s="457" t="s">
        <v>13495</v>
      </c>
      <c r="B88" s="457" t="s">
        <v>2452</v>
      </c>
      <c r="C88" s="457" t="s">
        <v>920</v>
      </c>
      <c r="D88" s="458">
        <v>4047</v>
      </c>
      <c r="E88" s="459" t="s">
        <v>1110</v>
      </c>
      <c r="F88" s="431" t="s">
        <v>1101</v>
      </c>
      <c r="G88" s="457" t="s">
        <v>298</v>
      </c>
      <c r="H88" s="457" t="s">
        <v>41</v>
      </c>
      <c r="I88" s="457" t="s">
        <v>42</v>
      </c>
      <c r="J88" s="457" t="s">
        <v>298</v>
      </c>
      <c r="K88" s="457" t="s">
        <v>290</v>
      </c>
      <c r="L88" s="457" t="s">
        <v>32</v>
      </c>
      <c r="M88" s="460">
        <v>228551400</v>
      </c>
    </row>
    <row r="89" spans="1:13">
      <c r="A89" s="457" t="s">
        <v>13496</v>
      </c>
      <c r="B89" s="457" t="s">
        <v>2452</v>
      </c>
      <c r="C89" s="457" t="s">
        <v>920</v>
      </c>
      <c r="D89" s="458">
        <v>4047</v>
      </c>
      <c r="E89" s="459" t="s">
        <v>1110</v>
      </c>
      <c r="F89" s="431" t="s">
        <v>1101</v>
      </c>
      <c r="G89" s="457" t="s">
        <v>298</v>
      </c>
      <c r="H89" s="457" t="s">
        <v>41</v>
      </c>
      <c r="I89" s="457" t="s">
        <v>324</v>
      </c>
      <c r="J89" s="457" t="s">
        <v>298</v>
      </c>
      <c r="K89" s="457" t="s">
        <v>290</v>
      </c>
      <c r="L89" s="457" t="s">
        <v>32</v>
      </c>
      <c r="M89" s="460">
        <v>302425200</v>
      </c>
    </row>
    <row r="90" spans="1:13">
      <c r="A90" s="457" t="s">
        <v>13497</v>
      </c>
      <c r="B90" s="457" t="s">
        <v>2452</v>
      </c>
      <c r="C90" s="457" t="s">
        <v>920</v>
      </c>
      <c r="D90" s="458">
        <v>4047</v>
      </c>
      <c r="E90" s="459" t="s">
        <v>1110</v>
      </c>
      <c r="F90" s="431" t="s">
        <v>1101</v>
      </c>
      <c r="G90" s="457" t="s">
        <v>298</v>
      </c>
      <c r="H90" s="457" t="s">
        <v>41</v>
      </c>
      <c r="I90" s="457" t="s">
        <v>422</v>
      </c>
      <c r="J90" s="457" t="s">
        <v>298</v>
      </c>
      <c r="K90" s="457" t="s">
        <v>290</v>
      </c>
      <c r="L90" s="457" t="s">
        <v>32</v>
      </c>
      <c r="M90" s="460">
        <v>137676000</v>
      </c>
    </row>
    <row r="91" spans="1:13">
      <c r="A91" s="457" t="s">
        <v>13498</v>
      </c>
      <c r="B91" s="457" t="s">
        <v>2452</v>
      </c>
      <c r="C91" s="457" t="s">
        <v>920</v>
      </c>
      <c r="D91" s="458">
        <v>4047</v>
      </c>
      <c r="E91" s="459" t="s">
        <v>1110</v>
      </c>
      <c r="F91" s="431" t="s">
        <v>1101</v>
      </c>
      <c r="G91" s="457" t="s">
        <v>298</v>
      </c>
      <c r="H91" s="457" t="s">
        <v>41</v>
      </c>
      <c r="I91" s="457" t="s">
        <v>221</v>
      </c>
      <c r="J91" s="457" t="s">
        <v>298</v>
      </c>
      <c r="K91" s="457" t="s">
        <v>290</v>
      </c>
      <c r="L91" s="457" t="s">
        <v>32</v>
      </c>
      <c r="M91" s="460">
        <v>179810400</v>
      </c>
    </row>
    <row r="92" spans="1:13">
      <c r="A92" s="457" t="s">
        <v>13499</v>
      </c>
      <c r="B92" s="457" t="s">
        <v>2452</v>
      </c>
      <c r="C92" s="457" t="s">
        <v>920</v>
      </c>
      <c r="D92" s="458">
        <v>4047</v>
      </c>
      <c r="E92" s="459" t="s">
        <v>1110</v>
      </c>
      <c r="F92" s="431" t="s">
        <v>1101</v>
      </c>
      <c r="G92" s="457" t="s">
        <v>298</v>
      </c>
      <c r="H92" s="457" t="s">
        <v>41</v>
      </c>
      <c r="I92" s="457" t="s">
        <v>48</v>
      </c>
      <c r="J92" s="457" t="s">
        <v>298</v>
      </c>
      <c r="K92" s="457" t="s">
        <v>290</v>
      </c>
      <c r="L92" s="457" t="s">
        <v>32</v>
      </c>
      <c r="M92" s="460">
        <v>178424400</v>
      </c>
    </row>
    <row r="93" spans="1:13">
      <c r="A93" s="457" t="s">
        <v>13500</v>
      </c>
      <c r="B93" s="457" t="s">
        <v>2452</v>
      </c>
      <c r="C93" s="457" t="s">
        <v>920</v>
      </c>
      <c r="D93" s="458">
        <v>4047</v>
      </c>
      <c r="E93" s="459" t="s">
        <v>1110</v>
      </c>
      <c r="F93" s="431" t="s">
        <v>1101</v>
      </c>
      <c r="G93" s="457" t="s">
        <v>298</v>
      </c>
      <c r="H93" s="457" t="s">
        <v>41</v>
      </c>
      <c r="I93" s="457" t="s">
        <v>50</v>
      </c>
      <c r="J93" s="457" t="s">
        <v>298</v>
      </c>
      <c r="K93" s="457" t="s">
        <v>290</v>
      </c>
      <c r="L93" s="457" t="s">
        <v>32</v>
      </c>
      <c r="M93" s="460">
        <v>160591200</v>
      </c>
    </row>
    <row r="94" spans="1:13">
      <c r="A94" s="457" t="s">
        <v>13501</v>
      </c>
      <c r="B94" s="457" t="s">
        <v>2452</v>
      </c>
      <c r="C94" s="457" t="s">
        <v>920</v>
      </c>
      <c r="D94" s="458">
        <v>4047</v>
      </c>
      <c r="E94" s="459" t="s">
        <v>1110</v>
      </c>
      <c r="F94" s="431" t="s">
        <v>1101</v>
      </c>
      <c r="G94" s="457" t="s">
        <v>298</v>
      </c>
      <c r="H94" s="457" t="s">
        <v>41</v>
      </c>
      <c r="I94" s="457" t="s">
        <v>219</v>
      </c>
      <c r="J94" s="457" t="s">
        <v>298</v>
      </c>
      <c r="K94" s="457" t="s">
        <v>290</v>
      </c>
      <c r="L94" s="457" t="s">
        <v>32</v>
      </c>
      <c r="M94" s="460">
        <v>190944600</v>
      </c>
    </row>
    <row r="95" spans="1:13">
      <c r="A95" s="457" t="s">
        <v>13502</v>
      </c>
      <c r="B95" s="457" t="s">
        <v>2452</v>
      </c>
      <c r="C95" s="457" t="s">
        <v>920</v>
      </c>
      <c r="D95" s="458">
        <v>4047</v>
      </c>
      <c r="E95" s="459" t="s">
        <v>1110</v>
      </c>
      <c r="F95" s="431" t="s">
        <v>1101</v>
      </c>
      <c r="G95" s="457" t="s">
        <v>298</v>
      </c>
      <c r="H95" s="457" t="s">
        <v>41</v>
      </c>
      <c r="I95" s="457" t="s">
        <v>44</v>
      </c>
      <c r="J95" s="457" t="s">
        <v>298</v>
      </c>
      <c r="K95" s="457" t="s">
        <v>290</v>
      </c>
      <c r="L95" s="457" t="s">
        <v>32</v>
      </c>
      <c r="M95" s="460">
        <v>185400600</v>
      </c>
    </row>
    <row r="96" spans="1:13">
      <c r="A96" s="457" t="s">
        <v>13503</v>
      </c>
      <c r="B96" s="457" t="s">
        <v>2452</v>
      </c>
      <c r="C96" s="457" t="s">
        <v>920</v>
      </c>
      <c r="D96" s="458">
        <v>4047</v>
      </c>
      <c r="E96" s="459" t="s">
        <v>1110</v>
      </c>
      <c r="F96" s="431" t="s">
        <v>1101</v>
      </c>
      <c r="G96" s="457" t="s">
        <v>298</v>
      </c>
      <c r="H96" s="457" t="s">
        <v>41</v>
      </c>
      <c r="I96" s="457" t="s">
        <v>223</v>
      </c>
      <c r="J96" s="457" t="s">
        <v>298</v>
      </c>
      <c r="K96" s="457" t="s">
        <v>290</v>
      </c>
      <c r="L96" s="457" t="s">
        <v>32</v>
      </c>
      <c r="M96" s="460">
        <v>152552400</v>
      </c>
    </row>
    <row r="97" spans="1:13">
      <c r="A97" s="457" t="s">
        <v>13504</v>
      </c>
      <c r="B97" s="457" t="s">
        <v>2452</v>
      </c>
      <c r="C97" s="457" t="s">
        <v>920</v>
      </c>
      <c r="D97" s="458">
        <v>4047</v>
      </c>
      <c r="E97" s="459" t="s">
        <v>1110</v>
      </c>
      <c r="F97" s="431" t="s">
        <v>1101</v>
      </c>
      <c r="G97" s="457" t="s">
        <v>298</v>
      </c>
      <c r="H97" s="457" t="s">
        <v>41</v>
      </c>
      <c r="I97" s="457" t="s">
        <v>46</v>
      </c>
      <c r="J97" s="457" t="s">
        <v>298</v>
      </c>
      <c r="K97" s="457" t="s">
        <v>290</v>
      </c>
      <c r="L97" s="457" t="s">
        <v>32</v>
      </c>
      <c r="M97" s="460">
        <v>181196400</v>
      </c>
    </row>
    <row r="98" spans="1:13">
      <c r="A98" s="457" t="s">
        <v>13505</v>
      </c>
      <c r="B98" s="457" t="s">
        <v>2452</v>
      </c>
      <c r="C98" s="457" t="s">
        <v>920</v>
      </c>
      <c r="D98" s="458">
        <v>4047</v>
      </c>
      <c r="E98" s="459" t="s">
        <v>1110</v>
      </c>
      <c r="F98" s="431" t="s">
        <v>1101</v>
      </c>
      <c r="G98" s="457" t="s">
        <v>298</v>
      </c>
      <c r="H98" s="457" t="s">
        <v>41</v>
      </c>
      <c r="I98" s="457" t="s">
        <v>424</v>
      </c>
      <c r="J98" s="457" t="s">
        <v>298</v>
      </c>
      <c r="K98" s="457" t="s">
        <v>290</v>
      </c>
      <c r="L98" s="457" t="s">
        <v>32</v>
      </c>
      <c r="M98" s="460">
        <v>137676000</v>
      </c>
    </row>
    <row r="99" spans="1:13">
      <c r="A99" s="457" t="s">
        <v>13506</v>
      </c>
      <c r="B99" s="457" t="s">
        <v>2452</v>
      </c>
      <c r="C99" s="457" t="s">
        <v>920</v>
      </c>
      <c r="D99" s="458">
        <v>4047</v>
      </c>
      <c r="E99" s="459" t="s">
        <v>1110</v>
      </c>
      <c r="F99" s="431" t="s">
        <v>1101</v>
      </c>
      <c r="G99" s="457" t="s">
        <v>298</v>
      </c>
      <c r="H99" s="457" t="s">
        <v>41</v>
      </c>
      <c r="I99" s="457" t="s">
        <v>425</v>
      </c>
      <c r="J99" s="457" t="s">
        <v>298</v>
      </c>
      <c r="K99" s="457" t="s">
        <v>290</v>
      </c>
      <c r="L99" s="457" t="s">
        <v>32</v>
      </c>
      <c r="M99" s="460">
        <v>137676000</v>
      </c>
    </row>
    <row r="100" spans="1:13">
      <c r="A100" s="457" t="s">
        <v>13507</v>
      </c>
      <c r="B100" s="457" t="s">
        <v>2452</v>
      </c>
      <c r="C100" s="457" t="s">
        <v>920</v>
      </c>
      <c r="D100" s="458">
        <v>4047</v>
      </c>
      <c r="E100" s="459" t="s">
        <v>1110</v>
      </c>
      <c r="F100" s="431" t="s">
        <v>1101</v>
      </c>
      <c r="G100" s="457" t="s">
        <v>298</v>
      </c>
      <c r="H100" s="457" t="s">
        <v>41</v>
      </c>
      <c r="I100" s="457" t="s">
        <v>423</v>
      </c>
      <c r="J100" s="457" t="s">
        <v>298</v>
      </c>
      <c r="K100" s="457" t="s">
        <v>290</v>
      </c>
      <c r="L100" s="457" t="s">
        <v>32</v>
      </c>
      <c r="M100" s="460">
        <v>137676000</v>
      </c>
    </row>
    <row r="101" spans="1:13">
      <c r="A101" s="457" t="s">
        <v>13508</v>
      </c>
      <c r="B101" s="457" t="s">
        <v>2453</v>
      </c>
      <c r="C101" s="457" t="s">
        <v>920</v>
      </c>
      <c r="D101" s="458">
        <v>4047</v>
      </c>
      <c r="E101" s="459" t="s">
        <v>1110</v>
      </c>
      <c r="F101" s="431" t="s">
        <v>1101</v>
      </c>
      <c r="G101" s="457" t="s">
        <v>298</v>
      </c>
      <c r="H101" s="457" t="s">
        <v>41</v>
      </c>
      <c r="I101" s="457" t="s">
        <v>422</v>
      </c>
      <c r="J101" s="457" t="s">
        <v>298</v>
      </c>
      <c r="K101" s="457" t="s">
        <v>290</v>
      </c>
      <c r="L101" s="457" t="s">
        <v>34</v>
      </c>
      <c r="M101" s="460">
        <v>220304700</v>
      </c>
    </row>
    <row r="102" spans="1:13">
      <c r="A102" s="457" t="s">
        <v>13509</v>
      </c>
      <c r="B102" s="457" t="s">
        <v>2453</v>
      </c>
      <c r="C102" s="457" t="s">
        <v>920</v>
      </c>
      <c r="D102" s="458">
        <v>4047</v>
      </c>
      <c r="E102" s="459" t="s">
        <v>1110</v>
      </c>
      <c r="F102" s="431" t="s">
        <v>1101</v>
      </c>
      <c r="G102" s="457" t="s">
        <v>298</v>
      </c>
      <c r="H102" s="457" t="s">
        <v>41</v>
      </c>
      <c r="I102" s="457" t="s">
        <v>425</v>
      </c>
      <c r="J102" s="457" t="s">
        <v>298</v>
      </c>
      <c r="K102" s="457" t="s">
        <v>290</v>
      </c>
      <c r="L102" s="457" t="s">
        <v>34</v>
      </c>
      <c r="M102" s="460">
        <v>220304700</v>
      </c>
    </row>
    <row r="103" spans="1:13">
      <c r="A103" s="457" t="s">
        <v>13510</v>
      </c>
      <c r="B103" s="457" t="s">
        <v>2453</v>
      </c>
      <c r="C103" s="457" t="s">
        <v>920</v>
      </c>
      <c r="D103" s="458">
        <v>4047</v>
      </c>
      <c r="E103" s="459" t="s">
        <v>1110</v>
      </c>
      <c r="F103" s="431" t="s">
        <v>1101</v>
      </c>
      <c r="G103" s="457" t="s">
        <v>298</v>
      </c>
      <c r="H103" s="457" t="s">
        <v>41</v>
      </c>
      <c r="I103" s="457" t="s">
        <v>424</v>
      </c>
      <c r="J103" s="457" t="s">
        <v>298</v>
      </c>
      <c r="K103" s="457" t="s">
        <v>290</v>
      </c>
      <c r="L103" s="457" t="s">
        <v>34</v>
      </c>
      <c r="M103" s="460">
        <v>220304700</v>
      </c>
    </row>
    <row r="104" spans="1:13">
      <c r="A104" s="457" t="s">
        <v>13511</v>
      </c>
      <c r="B104" s="457" t="s">
        <v>2453</v>
      </c>
      <c r="C104" s="457" t="s">
        <v>920</v>
      </c>
      <c r="D104" s="458">
        <v>4047</v>
      </c>
      <c r="E104" s="459" t="s">
        <v>1110</v>
      </c>
      <c r="F104" s="431" t="s">
        <v>1101</v>
      </c>
      <c r="G104" s="457" t="s">
        <v>298</v>
      </c>
      <c r="H104" s="457" t="s">
        <v>41</v>
      </c>
      <c r="I104" s="457" t="s">
        <v>223</v>
      </c>
      <c r="J104" s="457" t="s">
        <v>298</v>
      </c>
      <c r="K104" s="457" t="s">
        <v>290</v>
      </c>
      <c r="L104" s="457" t="s">
        <v>34</v>
      </c>
      <c r="M104" s="460">
        <v>244097700</v>
      </c>
    </row>
    <row r="105" spans="1:13">
      <c r="A105" s="457" t="s">
        <v>13512</v>
      </c>
      <c r="B105" s="457" t="s">
        <v>2453</v>
      </c>
      <c r="C105" s="457" t="s">
        <v>920</v>
      </c>
      <c r="D105" s="458">
        <v>4047</v>
      </c>
      <c r="E105" s="459" t="s">
        <v>1110</v>
      </c>
      <c r="F105" s="431" t="s">
        <v>1101</v>
      </c>
      <c r="G105" s="457" t="s">
        <v>298</v>
      </c>
      <c r="H105" s="457" t="s">
        <v>41</v>
      </c>
      <c r="I105" s="457" t="s">
        <v>423</v>
      </c>
      <c r="J105" s="457" t="s">
        <v>298</v>
      </c>
      <c r="K105" s="457" t="s">
        <v>290</v>
      </c>
      <c r="L105" s="457" t="s">
        <v>34</v>
      </c>
      <c r="M105" s="460">
        <v>220304700</v>
      </c>
    </row>
    <row r="106" spans="1:13">
      <c r="A106" s="457" t="s">
        <v>13513</v>
      </c>
      <c r="B106" s="457" t="s">
        <v>2453</v>
      </c>
      <c r="C106" s="457" t="s">
        <v>920</v>
      </c>
      <c r="D106" s="458">
        <v>4047</v>
      </c>
      <c r="E106" s="459" t="s">
        <v>1110</v>
      </c>
      <c r="F106" s="431" t="s">
        <v>1101</v>
      </c>
      <c r="G106" s="457" t="s">
        <v>298</v>
      </c>
      <c r="H106" s="457" t="s">
        <v>41</v>
      </c>
      <c r="I106" s="457" t="s">
        <v>421</v>
      </c>
      <c r="J106" s="457" t="s">
        <v>298</v>
      </c>
      <c r="K106" s="457" t="s">
        <v>290</v>
      </c>
      <c r="L106" s="457" t="s">
        <v>34</v>
      </c>
      <c r="M106" s="460">
        <v>231900900</v>
      </c>
    </row>
    <row r="107" spans="1:13">
      <c r="A107" s="457" t="s">
        <v>13514</v>
      </c>
      <c r="B107" s="457" t="s">
        <v>2453</v>
      </c>
      <c r="C107" s="457" t="s">
        <v>920</v>
      </c>
      <c r="D107" s="458">
        <v>4047</v>
      </c>
      <c r="E107" s="459" t="s">
        <v>1110</v>
      </c>
      <c r="F107" s="431" t="s">
        <v>1101</v>
      </c>
      <c r="G107" s="457" t="s">
        <v>298</v>
      </c>
      <c r="H107" s="457" t="s">
        <v>41</v>
      </c>
      <c r="I107" s="457" t="s">
        <v>50</v>
      </c>
      <c r="J107" s="457" t="s">
        <v>298</v>
      </c>
      <c r="K107" s="457" t="s">
        <v>290</v>
      </c>
      <c r="L107" s="457" t="s">
        <v>34</v>
      </c>
      <c r="M107" s="460">
        <v>256941300</v>
      </c>
    </row>
    <row r="108" spans="1:13">
      <c r="A108" s="457" t="s">
        <v>13515</v>
      </c>
      <c r="B108" s="457" t="s">
        <v>2453</v>
      </c>
      <c r="C108" s="457" t="s">
        <v>920</v>
      </c>
      <c r="D108" s="458">
        <v>4047</v>
      </c>
      <c r="E108" s="459" t="s">
        <v>1110</v>
      </c>
      <c r="F108" s="431" t="s">
        <v>1101</v>
      </c>
      <c r="G108" s="457" t="s">
        <v>298</v>
      </c>
      <c r="H108" s="457" t="s">
        <v>41</v>
      </c>
      <c r="I108" s="457" t="s">
        <v>46</v>
      </c>
      <c r="J108" s="457" t="s">
        <v>298</v>
      </c>
      <c r="K108" s="457" t="s">
        <v>290</v>
      </c>
      <c r="L108" s="457" t="s">
        <v>34</v>
      </c>
      <c r="M108" s="460">
        <v>289928100</v>
      </c>
    </row>
    <row r="109" spans="1:13">
      <c r="A109" s="457" t="s">
        <v>13516</v>
      </c>
      <c r="B109" s="457" t="s">
        <v>2453</v>
      </c>
      <c r="C109" s="457" t="s">
        <v>920</v>
      </c>
      <c r="D109" s="458">
        <v>4047</v>
      </c>
      <c r="E109" s="459" t="s">
        <v>1110</v>
      </c>
      <c r="F109" s="431" t="s">
        <v>1101</v>
      </c>
      <c r="G109" s="457" t="s">
        <v>298</v>
      </c>
      <c r="H109" s="457" t="s">
        <v>41</v>
      </c>
      <c r="I109" s="457" t="s">
        <v>219</v>
      </c>
      <c r="J109" s="457" t="s">
        <v>298</v>
      </c>
      <c r="K109" s="457" t="s">
        <v>290</v>
      </c>
      <c r="L109" s="457" t="s">
        <v>34</v>
      </c>
      <c r="M109" s="460">
        <v>305497500</v>
      </c>
    </row>
    <row r="110" spans="1:13">
      <c r="A110" s="457" t="s">
        <v>13517</v>
      </c>
      <c r="B110" s="457" t="s">
        <v>2453</v>
      </c>
      <c r="C110" s="457" t="s">
        <v>920</v>
      </c>
      <c r="D110" s="458">
        <v>4047</v>
      </c>
      <c r="E110" s="459" t="s">
        <v>1110</v>
      </c>
      <c r="F110" s="431" t="s">
        <v>1101</v>
      </c>
      <c r="G110" s="457" t="s">
        <v>298</v>
      </c>
      <c r="H110" s="457" t="s">
        <v>41</v>
      </c>
      <c r="I110" s="457" t="s">
        <v>44</v>
      </c>
      <c r="J110" s="457" t="s">
        <v>298</v>
      </c>
      <c r="K110" s="457" t="s">
        <v>290</v>
      </c>
      <c r="L110" s="457" t="s">
        <v>34</v>
      </c>
      <c r="M110" s="460">
        <v>296627100</v>
      </c>
    </row>
    <row r="111" spans="1:13">
      <c r="A111" s="457" t="s">
        <v>13518</v>
      </c>
      <c r="B111" s="457" t="s">
        <v>2453</v>
      </c>
      <c r="C111" s="457" t="s">
        <v>920</v>
      </c>
      <c r="D111" s="458">
        <v>4047</v>
      </c>
      <c r="E111" s="459" t="s">
        <v>1110</v>
      </c>
      <c r="F111" s="431" t="s">
        <v>1101</v>
      </c>
      <c r="G111" s="457" t="s">
        <v>298</v>
      </c>
      <c r="H111" s="457" t="s">
        <v>41</v>
      </c>
      <c r="I111" s="457" t="s">
        <v>221</v>
      </c>
      <c r="J111" s="457" t="s">
        <v>298</v>
      </c>
      <c r="K111" s="457" t="s">
        <v>290</v>
      </c>
      <c r="L111" s="457" t="s">
        <v>34</v>
      </c>
      <c r="M111" s="460">
        <v>287710500</v>
      </c>
    </row>
    <row r="112" spans="1:13">
      <c r="A112" s="457" t="s">
        <v>13519</v>
      </c>
      <c r="B112" s="457" t="s">
        <v>2453</v>
      </c>
      <c r="C112" s="457" t="s">
        <v>920</v>
      </c>
      <c r="D112" s="458">
        <v>4047</v>
      </c>
      <c r="E112" s="459" t="s">
        <v>1110</v>
      </c>
      <c r="F112" s="431" t="s">
        <v>1101</v>
      </c>
      <c r="G112" s="457" t="s">
        <v>298</v>
      </c>
      <c r="H112" s="457" t="s">
        <v>41</v>
      </c>
      <c r="I112" s="457" t="s">
        <v>48</v>
      </c>
      <c r="J112" s="457" t="s">
        <v>298</v>
      </c>
      <c r="K112" s="457" t="s">
        <v>290</v>
      </c>
      <c r="L112" s="457" t="s">
        <v>34</v>
      </c>
      <c r="M112" s="460">
        <v>285492900</v>
      </c>
    </row>
    <row r="113" spans="1:13">
      <c r="A113" s="457" t="s">
        <v>13520</v>
      </c>
      <c r="B113" s="457" t="s">
        <v>2453</v>
      </c>
      <c r="C113" s="457" t="s">
        <v>920</v>
      </c>
      <c r="D113" s="458">
        <v>4047</v>
      </c>
      <c r="E113" s="459" t="s">
        <v>1110</v>
      </c>
      <c r="F113" s="431" t="s">
        <v>1101</v>
      </c>
      <c r="G113" s="457" t="s">
        <v>298</v>
      </c>
      <c r="H113" s="457" t="s">
        <v>41</v>
      </c>
      <c r="I113" s="457" t="s">
        <v>42</v>
      </c>
      <c r="J113" s="457" t="s">
        <v>298</v>
      </c>
      <c r="K113" s="457" t="s">
        <v>290</v>
      </c>
      <c r="L113" s="457" t="s">
        <v>34</v>
      </c>
      <c r="M113" s="460">
        <v>365673000</v>
      </c>
    </row>
    <row r="114" spans="1:13">
      <c r="A114" s="457" t="s">
        <v>13521</v>
      </c>
      <c r="B114" s="457" t="s">
        <v>2453</v>
      </c>
      <c r="C114" s="457" t="s">
        <v>920</v>
      </c>
      <c r="D114" s="458">
        <v>4047</v>
      </c>
      <c r="E114" s="459" t="s">
        <v>1110</v>
      </c>
      <c r="F114" s="431" t="s">
        <v>1101</v>
      </c>
      <c r="G114" s="457" t="s">
        <v>298</v>
      </c>
      <c r="H114" s="457" t="s">
        <v>41</v>
      </c>
      <c r="I114" s="457" t="s">
        <v>324</v>
      </c>
      <c r="J114" s="457" t="s">
        <v>298</v>
      </c>
      <c r="K114" s="457" t="s">
        <v>290</v>
      </c>
      <c r="L114" s="457" t="s">
        <v>34</v>
      </c>
      <c r="M114" s="460">
        <v>483875700</v>
      </c>
    </row>
    <row r="115" spans="1:13">
      <c r="A115" s="457" t="s">
        <v>13522</v>
      </c>
      <c r="B115" s="457" t="s">
        <v>2454</v>
      </c>
      <c r="C115" s="457" t="s">
        <v>920</v>
      </c>
      <c r="D115" s="458">
        <v>4047</v>
      </c>
      <c r="E115" s="459" t="s">
        <v>1110</v>
      </c>
      <c r="F115" s="431" t="s">
        <v>1101</v>
      </c>
      <c r="G115" s="457" t="s">
        <v>298</v>
      </c>
      <c r="H115" s="457" t="s">
        <v>41</v>
      </c>
      <c r="I115" s="457" t="s">
        <v>423</v>
      </c>
      <c r="J115" s="457" t="s">
        <v>298</v>
      </c>
      <c r="K115" s="457" t="s">
        <v>290</v>
      </c>
      <c r="L115" s="457" t="s">
        <v>218</v>
      </c>
      <c r="M115" s="460">
        <v>316677900</v>
      </c>
    </row>
    <row r="116" spans="1:13">
      <c r="A116" s="457" t="s">
        <v>13523</v>
      </c>
      <c r="B116" s="457" t="s">
        <v>2454</v>
      </c>
      <c r="C116" s="457" t="s">
        <v>920</v>
      </c>
      <c r="D116" s="458">
        <v>4047</v>
      </c>
      <c r="E116" s="459" t="s">
        <v>1110</v>
      </c>
      <c r="F116" s="431" t="s">
        <v>1101</v>
      </c>
      <c r="G116" s="457" t="s">
        <v>298</v>
      </c>
      <c r="H116" s="457" t="s">
        <v>41</v>
      </c>
      <c r="I116" s="457" t="s">
        <v>422</v>
      </c>
      <c r="J116" s="457" t="s">
        <v>298</v>
      </c>
      <c r="K116" s="457" t="s">
        <v>290</v>
      </c>
      <c r="L116" s="457" t="s">
        <v>218</v>
      </c>
      <c r="M116" s="460">
        <v>316677900</v>
      </c>
    </row>
    <row r="117" spans="1:13">
      <c r="A117" s="457" t="s">
        <v>13524</v>
      </c>
      <c r="B117" s="457" t="s">
        <v>2454</v>
      </c>
      <c r="C117" s="457" t="s">
        <v>920</v>
      </c>
      <c r="D117" s="458">
        <v>4047</v>
      </c>
      <c r="E117" s="459" t="s">
        <v>1110</v>
      </c>
      <c r="F117" s="431" t="s">
        <v>1101</v>
      </c>
      <c r="G117" s="457" t="s">
        <v>298</v>
      </c>
      <c r="H117" s="457" t="s">
        <v>41</v>
      </c>
      <c r="I117" s="457" t="s">
        <v>425</v>
      </c>
      <c r="J117" s="457" t="s">
        <v>298</v>
      </c>
      <c r="K117" s="457" t="s">
        <v>290</v>
      </c>
      <c r="L117" s="457" t="s">
        <v>218</v>
      </c>
      <c r="M117" s="460">
        <v>316677900</v>
      </c>
    </row>
    <row r="118" spans="1:13">
      <c r="A118" s="457" t="s">
        <v>13525</v>
      </c>
      <c r="B118" s="457" t="s">
        <v>2454</v>
      </c>
      <c r="C118" s="457" t="s">
        <v>920</v>
      </c>
      <c r="D118" s="458">
        <v>4047</v>
      </c>
      <c r="E118" s="459" t="s">
        <v>1110</v>
      </c>
      <c r="F118" s="431" t="s">
        <v>1101</v>
      </c>
      <c r="G118" s="457" t="s">
        <v>298</v>
      </c>
      <c r="H118" s="457" t="s">
        <v>41</v>
      </c>
      <c r="I118" s="457" t="s">
        <v>424</v>
      </c>
      <c r="J118" s="457" t="s">
        <v>298</v>
      </c>
      <c r="K118" s="457" t="s">
        <v>290</v>
      </c>
      <c r="L118" s="457" t="s">
        <v>218</v>
      </c>
      <c r="M118" s="460">
        <v>316677900</v>
      </c>
    </row>
    <row r="119" spans="1:13">
      <c r="A119" s="457" t="s">
        <v>13526</v>
      </c>
      <c r="B119" s="457" t="s">
        <v>2454</v>
      </c>
      <c r="C119" s="457" t="s">
        <v>920</v>
      </c>
      <c r="D119" s="458">
        <v>4047</v>
      </c>
      <c r="E119" s="459" t="s">
        <v>1110</v>
      </c>
      <c r="F119" s="431" t="s">
        <v>1101</v>
      </c>
      <c r="G119" s="457" t="s">
        <v>298</v>
      </c>
      <c r="H119" s="457" t="s">
        <v>41</v>
      </c>
      <c r="I119" s="457" t="s">
        <v>219</v>
      </c>
      <c r="J119" s="457" t="s">
        <v>298</v>
      </c>
      <c r="K119" s="457" t="s">
        <v>290</v>
      </c>
      <c r="L119" s="457" t="s">
        <v>218</v>
      </c>
      <c r="M119" s="460">
        <v>439154100</v>
      </c>
    </row>
    <row r="120" spans="1:13">
      <c r="A120" s="457" t="s">
        <v>13527</v>
      </c>
      <c r="B120" s="457" t="s">
        <v>2454</v>
      </c>
      <c r="C120" s="457" t="s">
        <v>920</v>
      </c>
      <c r="D120" s="458">
        <v>4047</v>
      </c>
      <c r="E120" s="459" t="s">
        <v>1110</v>
      </c>
      <c r="F120" s="431" t="s">
        <v>1101</v>
      </c>
      <c r="G120" s="457" t="s">
        <v>298</v>
      </c>
      <c r="H120" s="457" t="s">
        <v>41</v>
      </c>
      <c r="I120" s="457" t="s">
        <v>44</v>
      </c>
      <c r="J120" s="457" t="s">
        <v>298</v>
      </c>
      <c r="K120" s="457" t="s">
        <v>290</v>
      </c>
      <c r="L120" s="457" t="s">
        <v>218</v>
      </c>
      <c r="M120" s="460">
        <v>426402900</v>
      </c>
    </row>
    <row r="121" spans="1:13">
      <c r="A121" s="457" t="s">
        <v>13528</v>
      </c>
      <c r="B121" s="457" t="s">
        <v>2454</v>
      </c>
      <c r="C121" s="457" t="s">
        <v>920</v>
      </c>
      <c r="D121" s="458">
        <v>4047</v>
      </c>
      <c r="E121" s="459" t="s">
        <v>1110</v>
      </c>
      <c r="F121" s="431" t="s">
        <v>1101</v>
      </c>
      <c r="G121" s="457" t="s">
        <v>298</v>
      </c>
      <c r="H121" s="457" t="s">
        <v>41</v>
      </c>
      <c r="I121" s="457" t="s">
        <v>42</v>
      </c>
      <c r="J121" s="457" t="s">
        <v>298</v>
      </c>
      <c r="K121" s="457" t="s">
        <v>290</v>
      </c>
      <c r="L121" s="457" t="s">
        <v>218</v>
      </c>
      <c r="M121" s="460">
        <v>525663600</v>
      </c>
    </row>
    <row r="122" spans="1:13">
      <c r="A122" s="457" t="s">
        <v>13529</v>
      </c>
      <c r="B122" s="457" t="s">
        <v>2454</v>
      </c>
      <c r="C122" s="457" t="s">
        <v>920</v>
      </c>
      <c r="D122" s="458">
        <v>4047</v>
      </c>
      <c r="E122" s="459" t="s">
        <v>1110</v>
      </c>
      <c r="F122" s="431" t="s">
        <v>1101</v>
      </c>
      <c r="G122" s="457" t="s">
        <v>298</v>
      </c>
      <c r="H122" s="457" t="s">
        <v>41</v>
      </c>
      <c r="I122" s="457" t="s">
        <v>223</v>
      </c>
      <c r="J122" s="457" t="s">
        <v>298</v>
      </c>
      <c r="K122" s="457" t="s">
        <v>290</v>
      </c>
      <c r="L122" s="457" t="s">
        <v>218</v>
      </c>
      <c r="M122" s="460">
        <v>350889000</v>
      </c>
    </row>
    <row r="123" spans="1:13">
      <c r="A123" s="457" t="s">
        <v>13530</v>
      </c>
      <c r="B123" s="457" t="s">
        <v>2454</v>
      </c>
      <c r="C123" s="457" t="s">
        <v>920</v>
      </c>
      <c r="D123" s="458">
        <v>4047</v>
      </c>
      <c r="E123" s="459" t="s">
        <v>1110</v>
      </c>
      <c r="F123" s="431" t="s">
        <v>1101</v>
      </c>
      <c r="G123" s="457" t="s">
        <v>298</v>
      </c>
      <c r="H123" s="457" t="s">
        <v>41</v>
      </c>
      <c r="I123" s="457" t="s">
        <v>48</v>
      </c>
      <c r="J123" s="457" t="s">
        <v>298</v>
      </c>
      <c r="K123" s="457" t="s">
        <v>290</v>
      </c>
      <c r="L123" s="457" t="s">
        <v>218</v>
      </c>
      <c r="M123" s="460">
        <v>410394600</v>
      </c>
    </row>
    <row r="124" spans="1:13">
      <c r="A124" s="457" t="s">
        <v>13531</v>
      </c>
      <c r="B124" s="457" t="s">
        <v>2454</v>
      </c>
      <c r="C124" s="457" t="s">
        <v>920</v>
      </c>
      <c r="D124" s="458">
        <v>4047</v>
      </c>
      <c r="E124" s="459" t="s">
        <v>1110</v>
      </c>
      <c r="F124" s="431" t="s">
        <v>1101</v>
      </c>
      <c r="G124" s="457" t="s">
        <v>298</v>
      </c>
      <c r="H124" s="457" t="s">
        <v>41</v>
      </c>
      <c r="I124" s="457" t="s">
        <v>46</v>
      </c>
      <c r="J124" s="457" t="s">
        <v>298</v>
      </c>
      <c r="K124" s="457" t="s">
        <v>290</v>
      </c>
      <c r="L124" s="457" t="s">
        <v>218</v>
      </c>
      <c r="M124" s="460">
        <v>416770200</v>
      </c>
    </row>
    <row r="125" spans="1:13">
      <c r="A125" s="457" t="s">
        <v>13532</v>
      </c>
      <c r="B125" s="457" t="s">
        <v>2454</v>
      </c>
      <c r="C125" s="457" t="s">
        <v>920</v>
      </c>
      <c r="D125" s="458">
        <v>4047</v>
      </c>
      <c r="E125" s="459" t="s">
        <v>1110</v>
      </c>
      <c r="F125" s="431" t="s">
        <v>1101</v>
      </c>
      <c r="G125" s="457" t="s">
        <v>298</v>
      </c>
      <c r="H125" s="457" t="s">
        <v>41</v>
      </c>
      <c r="I125" s="457" t="s">
        <v>50</v>
      </c>
      <c r="J125" s="457" t="s">
        <v>298</v>
      </c>
      <c r="K125" s="457" t="s">
        <v>290</v>
      </c>
      <c r="L125" s="457" t="s">
        <v>218</v>
      </c>
      <c r="M125" s="460">
        <v>369369000</v>
      </c>
    </row>
    <row r="126" spans="1:13">
      <c r="A126" s="457" t="s">
        <v>13533</v>
      </c>
      <c r="B126" s="457" t="s">
        <v>2454</v>
      </c>
      <c r="C126" s="457" t="s">
        <v>920</v>
      </c>
      <c r="D126" s="458">
        <v>4047</v>
      </c>
      <c r="E126" s="459" t="s">
        <v>1110</v>
      </c>
      <c r="F126" s="431" t="s">
        <v>1101</v>
      </c>
      <c r="G126" s="457" t="s">
        <v>298</v>
      </c>
      <c r="H126" s="457" t="s">
        <v>41</v>
      </c>
      <c r="I126" s="457" t="s">
        <v>221</v>
      </c>
      <c r="J126" s="457" t="s">
        <v>298</v>
      </c>
      <c r="K126" s="457" t="s">
        <v>290</v>
      </c>
      <c r="L126" s="457" t="s">
        <v>218</v>
      </c>
      <c r="M126" s="460">
        <v>413582400</v>
      </c>
    </row>
    <row r="127" spans="1:13">
      <c r="A127" s="457" t="s">
        <v>13534</v>
      </c>
      <c r="B127" s="457" t="s">
        <v>2454</v>
      </c>
      <c r="C127" s="457" t="s">
        <v>920</v>
      </c>
      <c r="D127" s="458">
        <v>4047</v>
      </c>
      <c r="E127" s="459" t="s">
        <v>1110</v>
      </c>
      <c r="F127" s="431" t="s">
        <v>1101</v>
      </c>
      <c r="G127" s="457" t="s">
        <v>298</v>
      </c>
      <c r="H127" s="457" t="s">
        <v>41</v>
      </c>
      <c r="I127" s="457" t="s">
        <v>421</v>
      </c>
      <c r="J127" s="457" t="s">
        <v>298</v>
      </c>
      <c r="K127" s="457" t="s">
        <v>290</v>
      </c>
      <c r="L127" s="457" t="s">
        <v>218</v>
      </c>
      <c r="M127" s="460">
        <v>333356100</v>
      </c>
    </row>
    <row r="128" spans="1:13">
      <c r="A128" s="457" t="s">
        <v>13535</v>
      </c>
      <c r="B128" s="457" t="s">
        <v>2454</v>
      </c>
      <c r="C128" s="457" t="s">
        <v>920</v>
      </c>
      <c r="D128" s="458">
        <v>4047</v>
      </c>
      <c r="E128" s="459" t="s">
        <v>1110</v>
      </c>
      <c r="F128" s="431" t="s">
        <v>1101</v>
      </c>
      <c r="G128" s="457" t="s">
        <v>298</v>
      </c>
      <c r="H128" s="457" t="s">
        <v>41</v>
      </c>
      <c r="I128" s="457" t="s">
        <v>324</v>
      </c>
      <c r="J128" s="457" t="s">
        <v>298</v>
      </c>
      <c r="K128" s="457" t="s">
        <v>290</v>
      </c>
      <c r="L128" s="457" t="s">
        <v>218</v>
      </c>
      <c r="M128" s="460">
        <v>695587200</v>
      </c>
    </row>
    <row r="129" spans="1:13">
      <c r="A129" s="457" t="s">
        <v>13536</v>
      </c>
      <c r="B129" s="457" t="s">
        <v>2455</v>
      </c>
      <c r="C129" s="457" t="s">
        <v>920</v>
      </c>
      <c r="D129" s="458">
        <v>4048</v>
      </c>
      <c r="E129" s="459" t="s">
        <v>1111</v>
      </c>
      <c r="F129" s="431" t="s">
        <v>1101</v>
      </c>
      <c r="G129" s="457" t="s">
        <v>298</v>
      </c>
      <c r="H129" s="457" t="s">
        <v>41</v>
      </c>
      <c r="I129" s="457" t="s">
        <v>425</v>
      </c>
      <c r="J129" s="457" t="s">
        <v>298</v>
      </c>
      <c r="K129" s="457" t="s">
        <v>290</v>
      </c>
      <c r="L129" s="457" t="s">
        <v>32</v>
      </c>
      <c r="M129" s="460">
        <v>119727300</v>
      </c>
    </row>
    <row r="130" spans="1:13">
      <c r="A130" s="457" t="s">
        <v>13537</v>
      </c>
      <c r="B130" s="457" t="s">
        <v>2455</v>
      </c>
      <c r="C130" s="457" t="s">
        <v>920</v>
      </c>
      <c r="D130" s="458">
        <v>4048</v>
      </c>
      <c r="E130" s="459" t="s">
        <v>1111</v>
      </c>
      <c r="F130" s="431" t="s">
        <v>1101</v>
      </c>
      <c r="G130" s="457" t="s">
        <v>298</v>
      </c>
      <c r="H130" s="457" t="s">
        <v>41</v>
      </c>
      <c r="I130" s="457" t="s">
        <v>422</v>
      </c>
      <c r="J130" s="457" t="s">
        <v>298</v>
      </c>
      <c r="K130" s="457" t="s">
        <v>290</v>
      </c>
      <c r="L130" s="457" t="s">
        <v>32</v>
      </c>
      <c r="M130" s="460">
        <v>119727300</v>
      </c>
    </row>
    <row r="131" spans="1:13">
      <c r="A131" s="457" t="s">
        <v>13538</v>
      </c>
      <c r="B131" s="457" t="s">
        <v>2455</v>
      </c>
      <c r="C131" s="457" t="s">
        <v>920</v>
      </c>
      <c r="D131" s="458">
        <v>4048</v>
      </c>
      <c r="E131" s="459" t="s">
        <v>1111</v>
      </c>
      <c r="F131" s="431" t="s">
        <v>1101</v>
      </c>
      <c r="G131" s="457" t="s">
        <v>298</v>
      </c>
      <c r="H131" s="457" t="s">
        <v>41</v>
      </c>
      <c r="I131" s="457" t="s">
        <v>424</v>
      </c>
      <c r="J131" s="457" t="s">
        <v>298</v>
      </c>
      <c r="K131" s="457" t="s">
        <v>290</v>
      </c>
      <c r="L131" s="457" t="s">
        <v>32</v>
      </c>
      <c r="M131" s="460">
        <v>119727300</v>
      </c>
    </row>
    <row r="132" spans="1:13">
      <c r="A132" s="457" t="s">
        <v>13539</v>
      </c>
      <c r="B132" s="457" t="s">
        <v>2455</v>
      </c>
      <c r="C132" s="457" t="s">
        <v>920</v>
      </c>
      <c r="D132" s="458">
        <v>4048</v>
      </c>
      <c r="E132" s="459" t="s">
        <v>1111</v>
      </c>
      <c r="F132" s="431" t="s">
        <v>1101</v>
      </c>
      <c r="G132" s="457" t="s">
        <v>298</v>
      </c>
      <c r="H132" s="457" t="s">
        <v>41</v>
      </c>
      <c r="I132" s="457" t="s">
        <v>423</v>
      </c>
      <c r="J132" s="457" t="s">
        <v>298</v>
      </c>
      <c r="K132" s="457" t="s">
        <v>290</v>
      </c>
      <c r="L132" s="457" t="s">
        <v>32</v>
      </c>
      <c r="M132" s="460">
        <v>119727300</v>
      </c>
    </row>
    <row r="133" spans="1:13">
      <c r="A133" s="457" t="s">
        <v>13540</v>
      </c>
      <c r="B133" s="457" t="s">
        <v>2455</v>
      </c>
      <c r="C133" s="457" t="s">
        <v>920</v>
      </c>
      <c r="D133" s="458">
        <v>4048</v>
      </c>
      <c r="E133" s="459" t="s">
        <v>1111</v>
      </c>
      <c r="F133" s="431" t="s">
        <v>1101</v>
      </c>
      <c r="G133" s="457" t="s">
        <v>298</v>
      </c>
      <c r="H133" s="457" t="s">
        <v>41</v>
      </c>
      <c r="I133" s="457" t="s">
        <v>44</v>
      </c>
      <c r="J133" s="457" t="s">
        <v>298</v>
      </c>
      <c r="K133" s="457" t="s">
        <v>290</v>
      </c>
      <c r="L133" s="457" t="s">
        <v>32</v>
      </c>
      <c r="M133" s="460">
        <v>161191800</v>
      </c>
    </row>
    <row r="134" spans="1:13">
      <c r="A134" s="457" t="s">
        <v>13541</v>
      </c>
      <c r="B134" s="457" t="s">
        <v>2455</v>
      </c>
      <c r="C134" s="457" t="s">
        <v>920</v>
      </c>
      <c r="D134" s="458">
        <v>4048</v>
      </c>
      <c r="E134" s="459" t="s">
        <v>1111</v>
      </c>
      <c r="F134" s="431" t="s">
        <v>1101</v>
      </c>
      <c r="G134" s="457" t="s">
        <v>298</v>
      </c>
      <c r="H134" s="457" t="s">
        <v>41</v>
      </c>
      <c r="I134" s="457" t="s">
        <v>219</v>
      </c>
      <c r="J134" s="457" t="s">
        <v>298</v>
      </c>
      <c r="K134" s="457" t="s">
        <v>290</v>
      </c>
      <c r="L134" s="457" t="s">
        <v>32</v>
      </c>
      <c r="M134" s="460">
        <v>166042800</v>
      </c>
    </row>
    <row r="135" spans="1:13">
      <c r="A135" s="457" t="s">
        <v>13542</v>
      </c>
      <c r="B135" s="457" t="s">
        <v>2455</v>
      </c>
      <c r="C135" s="457" t="s">
        <v>920</v>
      </c>
      <c r="D135" s="458">
        <v>4048</v>
      </c>
      <c r="E135" s="459" t="s">
        <v>1111</v>
      </c>
      <c r="F135" s="431" t="s">
        <v>1101</v>
      </c>
      <c r="G135" s="457" t="s">
        <v>298</v>
      </c>
      <c r="H135" s="457" t="s">
        <v>41</v>
      </c>
      <c r="I135" s="457" t="s">
        <v>46</v>
      </c>
      <c r="J135" s="457" t="s">
        <v>298</v>
      </c>
      <c r="K135" s="457" t="s">
        <v>290</v>
      </c>
      <c r="L135" s="457" t="s">
        <v>32</v>
      </c>
      <c r="M135" s="460">
        <v>157588200</v>
      </c>
    </row>
    <row r="136" spans="1:13">
      <c r="A136" s="457" t="s">
        <v>13543</v>
      </c>
      <c r="B136" s="457" t="s">
        <v>2455</v>
      </c>
      <c r="C136" s="457" t="s">
        <v>920</v>
      </c>
      <c r="D136" s="458">
        <v>4048</v>
      </c>
      <c r="E136" s="459" t="s">
        <v>1111</v>
      </c>
      <c r="F136" s="431" t="s">
        <v>1101</v>
      </c>
      <c r="G136" s="457" t="s">
        <v>298</v>
      </c>
      <c r="H136" s="457" t="s">
        <v>41</v>
      </c>
      <c r="I136" s="457" t="s">
        <v>324</v>
      </c>
      <c r="J136" s="457" t="s">
        <v>298</v>
      </c>
      <c r="K136" s="457" t="s">
        <v>290</v>
      </c>
      <c r="L136" s="457" t="s">
        <v>32</v>
      </c>
      <c r="M136" s="460">
        <v>262970400</v>
      </c>
    </row>
    <row r="137" spans="1:13">
      <c r="A137" s="457" t="s">
        <v>13544</v>
      </c>
      <c r="B137" s="457" t="s">
        <v>2455</v>
      </c>
      <c r="C137" s="457" t="s">
        <v>920</v>
      </c>
      <c r="D137" s="458">
        <v>4048</v>
      </c>
      <c r="E137" s="459" t="s">
        <v>1111</v>
      </c>
      <c r="F137" s="431" t="s">
        <v>1101</v>
      </c>
      <c r="G137" s="457" t="s">
        <v>298</v>
      </c>
      <c r="H137" s="457" t="s">
        <v>41</v>
      </c>
      <c r="I137" s="457" t="s">
        <v>42</v>
      </c>
      <c r="J137" s="457" t="s">
        <v>298</v>
      </c>
      <c r="K137" s="457" t="s">
        <v>290</v>
      </c>
      <c r="L137" s="457" t="s">
        <v>32</v>
      </c>
      <c r="M137" s="460">
        <v>198752400</v>
      </c>
    </row>
    <row r="138" spans="1:13">
      <c r="A138" s="457" t="s">
        <v>13545</v>
      </c>
      <c r="B138" s="457" t="s">
        <v>2455</v>
      </c>
      <c r="C138" s="457" t="s">
        <v>920</v>
      </c>
      <c r="D138" s="458">
        <v>4048</v>
      </c>
      <c r="E138" s="459" t="s">
        <v>1111</v>
      </c>
      <c r="F138" s="431" t="s">
        <v>1101</v>
      </c>
      <c r="G138" s="457" t="s">
        <v>298</v>
      </c>
      <c r="H138" s="457" t="s">
        <v>41</v>
      </c>
      <c r="I138" s="457" t="s">
        <v>50</v>
      </c>
      <c r="J138" s="457" t="s">
        <v>298</v>
      </c>
      <c r="K138" s="457" t="s">
        <v>290</v>
      </c>
      <c r="L138" s="457" t="s">
        <v>32</v>
      </c>
      <c r="M138" s="460">
        <v>139639500</v>
      </c>
    </row>
    <row r="139" spans="1:13">
      <c r="A139" s="457" t="s">
        <v>13546</v>
      </c>
      <c r="B139" s="457" t="s">
        <v>2455</v>
      </c>
      <c r="C139" s="457" t="s">
        <v>920</v>
      </c>
      <c r="D139" s="458">
        <v>4048</v>
      </c>
      <c r="E139" s="459" t="s">
        <v>1111</v>
      </c>
      <c r="F139" s="431" t="s">
        <v>1101</v>
      </c>
      <c r="G139" s="457" t="s">
        <v>298</v>
      </c>
      <c r="H139" s="457" t="s">
        <v>41</v>
      </c>
      <c r="I139" s="457" t="s">
        <v>223</v>
      </c>
      <c r="J139" s="457" t="s">
        <v>298</v>
      </c>
      <c r="K139" s="457" t="s">
        <v>290</v>
      </c>
      <c r="L139" s="457" t="s">
        <v>32</v>
      </c>
      <c r="M139" s="460">
        <v>132663300</v>
      </c>
    </row>
    <row r="140" spans="1:13">
      <c r="A140" s="457" t="s">
        <v>13547</v>
      </c>
      <c r="B140" s="457" t="s">
        <v>2455</v>
      </c>
      <c r="C140" s="457" t="s">
        <v>920</v>
      </c>
      <c r="D140" s="458">
        <v>4048</v>
      </c>
      <c r="E140" s="459" t="s">
        <v>1111</v>
      </c>
      <c r="F140" s="431" t="s">
        <v>1101</v>
      </c>
      <c r="G140" s="457" t="s">
        <v>298</v>
      </c>
      <c r="H140" s="457" t="s">
        <v>41</v>
      </c>
      <c r="I140" s="457" t="s">
        <v>421</v>
      </c>
      <c r="J140" s="457" t="s">
        <v>298</v>
      </c>
      <c r="K140" s="457" t="s">
        <v>290</v>
      </c>
      <c r="L140" s="457" t="s">
        <v>32</v>
      </c>
      <c r="M140" s="460">
        <v>126010500</v>
      </c>
    </row>
    <row r="141" spans="1:13">
      <c r="A141" s="457" t="s">
        <v>13548</v>
      </c>
      <c r="B141" s="457" t="s">
        <v>2455</v>
      </c>
      <c r="C141" s="457" t="s">
        <v>920</v>
      </c>
      <c r="D141" s="458">
        <v>4048</v>
      </c>
      <c r="E141" s="459" t="s">
        <v>1111</v>
      </c>
      <c r="F141" s="431" t="s">
        <v>1101</v>
      </c>
      <c r="G141" s="457" t="s">
        <v>298</v>
      </c>
      <c r="H141" s="457" t="s">
        <v>41</v>
      </c>
      <c r="I141" s="457" t="s">
        <v>221</v>
      </c>
      <c r="J141" s="457" t="s">
        <v>298</v>
      </c>
      <c r="K141" s="457" t="s">
        <v>290</v>
      </c>
      <c r="L141" s="457" t="s">
        <v>32</v>
      </c>
      <c r="M141" s="460">
        <v>156363900</v>
      </c>
    </row>
    <row r="142" spans="1:13">
      <c r="A142" s="457" t="s">
        <v>13549</v>
      </c>
      <c r="B142" s="457" t="s">
        <v>2455</v>
      </c>
      <c r="C142" s="457" t="s">
        <v>920</v>
      </c>
      <c r="D142" s="458">
        <v>4048</v>
      </c>
      <c r="E142" s="459" t="s">
        <v>1111</v>
      </c>
      <c r="F142" s="431" t="s">
        <v>1101</v>
      </c>
      <c r="G142" s="457" t="s">
        <v>298</v>
      </c>
      <c r="H142" s="457" t="s">
        <v>41</v>
      </c>
      <c r="I142" s="457" t="s">
        <v>48</v>
      </c>
      <c r="J142" s="457" t="s">
        <v>298</v>
      </c>
      <c r="K142" s="457" t="s">
        <v>290</v>
      </c>
      <c r="L142" s="457" t="s">
        <v>32</v>
      </c>
      <c r="M142" s="460">
        <v>155139600</v>
      </c>
    </row>
    <row r="143" spans="1:13">
      <c r="A143" s="457" t="s">
        <v>13550</v>
      </c>
      <c r="B143" s="457" t="s">
        <v>2456</v>
      </c>
      <c r="C143" s="457" t="s">
        <v>920</v>
      </c>
      <c r="D143" s="458">
        <v>4048</v>
      </c>
      <c r="E143" s="459" t="s">
        <v>1111</v>
      </c>
      <c r="F143" s="431" t="s">
        <v>1101</v>
      </c>
      <c r="G143" s="457" t="s">
        <v>298</v>
      </c>
      <c r="H143" s="457" t="s">
        <v>41</v>
      </c>
      <c r="I143" s="457" t="s">
        <v>50</v>
      </c>
      <c r="J143" s="457" t="s">
        <v>298</v>
      </c>
      <c r="K143" s="457" t="s">
        <v>290</v>
      </c>
      <c r="L143" s="457" t="s">
        <v>34</v>
      </c>
      <c r="M143" s="460">
        <v>223423200</v>
      </c>
    </row>
    <row r="144" spans="1:13">
      <c r="A144" s="457" t="s">
        <v>13551</v>
      </c>
      <c r="B144" s="457" t="s">
        <v>2456</v>
      </c>
      <c r="C144" s="457" t="s">
        <v>920</v>
      </c>
      <c r="D144" s="458">
        <v>4048</v>
      </c>
      <c r="E144" s="459" t="s">
        <v>1111</v>
      </c>
      <c r="F144" s="431" t="s">
        <v>1101</v>
      </c>
      <c r="G144" s="457" t="s">
        <v>298</v>
      </c>
      <c r="H144" s="457" t="s">
        <v>41</v>
      </c>
      <c r="I144" s="457" t="s">
        <v>221</v>
      </c>
      <c r="J144" s="457" t="s">
        <v>298</v>
      </c>
      <c r="K144" s="457" t="s">
        <v>290</v>
      </c>
      <c r="L144" s="457" t="s">
        <v>34</v>
      </c>
      <c r="M144" s="460">
        <v>250196100</v>
      </c>
    </row>
    <row r="145" spans="1:13">
      <c r="A145" s="457" t="s">
        <v>13552</v>
      </c>
      <c r="B145" s="457" t="s">
        <v>2456</v>
      </c>
      <c r="C145" s="457" t="s">
        <v>920</v>
      </c>
      <c r="D145" s="458">
        <v>4048</v>
      </c>
      <c r="E145" s="459" t="s">
        <v>1111</v>
      </c>
      <c r="F145" s="431" t="s">
        <v>1101</v>
      </c>
      <c r="G145" s="457" t="s">
        <v>298</v>
      </c>
      <c r="H145" s="457" t="s">
        <v>41</v>
      </c>
      <c r="I145" s="457" t="s">
        <v>48</v>
      </c>
      <c r="J145" s="457" t="s">
        <v>298</v>
      </c>
      <c r="K145" s="457" t="s">
        <v>290</v>
      </c>
      <c r="L145" s="457" t="s">
        <v>34</v>
      </c>
      <c r="M145" s="460">
        <v>248232600</v>
      </c>
    </row>
    <row r="146" spans="1:13">
      <c r="A146" s="457" t="s">
        <v>13553</v>
      </c>
      <c r="B146" s="457" t="s">
        <v>2456</v>
      </c>
      <c r="C146" s="457" t="s">
        <v>920</v>
      </c>
      <c r="D146" s="458">
        <v>4048</v>
      </c>
      <c r="E146" s="459" t="s">
        <v>1111</v>
      </c>
      <c r="F146" s="431" t="s">
        <v>1101</v>
      </c>
      <c r="G146" s="457" t="s">
        <v>298</v>
      </c>
      <c r="H146" s="457" t="s">
        <v>41</v>
      </c>
      <c r="I146" s="457" t="s">
        <v>46</v>
      </c>
      <c r="J146" s="457" t="s">
        <v>298</v>
      </c>
      <c r="K146" s="457" t="s">
        <v>290</v>
      </c>
      <c r="L146" s="457" t="s">
        <v>34</v>
      </c>
      <c r="M146" s="460">
        <v>252136500</v>
      </c>
    </row>
    <row r="147" spans="1:13">
      <c r="A147" s="457" t="s">
        <v>13554</v>
      </c>
      <c r="B147" s="457" t="s">
        <v>2456</v>
      </c>
      <c r="C147" s="457" t="s">
        <v>920</v>
      </c>
      <c r="D147" s="458">
        <v>4048</v>
      </c>
      <c r="E147" s="459" t="s">
        <v>1111</v>
      </c>
      <c r="F147" s="431" t="s">
        <v>1101</v>
      </c>
      <c r="G147" s="457" t="s">
        <v>298</v>
      </c>
      <c r="H147" s="457" t="s">
        <v>41</v>
      </c>
      <c r="I147" s="457" t="s">
        <v>223</v>
      </c>
      <c r="J147" s="457" t="s">
        <v>298</v>
      </c>
      <c r="K147" s="457" t="s">
        <v>290</v>
      </c>
      <c r="L147" s="457" t="s">
        <v>34</v>
      </c>
      <c r="M147" s="460">
        <v>212242800</v>
      </c>
    </row>
    <row r="148" spans="1:13">
      <c r="A148" s="457" t="s">
        <v>13555</v>
      </c>
      <c r="B148" s="457" t="s">
        <v>2456</v>
      </c>
      <c r="C148" s="457" t="s">
        <v>920</v>
      </c>
      <c r="D148" s="458">
        <v>4048</v>
      </c>
      <c r="E148" s="459" t="s">
        <v>1111</v>
      </c>
      <c r="F148" s="431" t="s">
        <v>1101</v>
      </c>
      <c r="G148" s="457" t="s">
        <v>298</v>
      </c>
      <c r="H148" s="457" t="s">
        <v>41</v>
      </c>
      <c r="I148" s="457" t="s">
        <v>421</v>
      </c>
      <c r="J148" s="457" t="s">
        <v>298</v>
      </c>
      <c r="K148" s="457" t="s">
        <v>290</v>
      </c>
      <c r="L148" s="457" t="s">
        <v>34</v>
      </c>
      <c r="M148" s="460">
        <v>201639900</v>
      </c>
    </row>
    <row r="149" spans="1:13">
      <c r="A149" s="457" t="s">
        <v>13556</v>
      </c>
      <c r="B149" s="457" t="s">
        <v>2456</v>
      </c>
      <c r="C149" s="457" t="s">
        <v>920</v>
      </c>
      <c r="D149" s="458">
        <v>4048</v>
      </c>
      <c r="E149" s="459" t="s">
        <v>1111</v>
      </c>
      <c r="F149" s="431" t="s">
        <v>1101</v>
      </c>
      <c r="G149" s="457" t="s">
        <v>298</v>
      </c>
      <c r="H149" s="457" t="s">
        <v>41</v>
      </c>
      <c r="I149" s="457" t="s">
        <v>324</v>
      </c>
      <c r="J149" s="457" t="s">
        <v>298</v>
      </c>
      <c r="K149" s="457" t="s">
        <v>290</v>
      </c>
      <c r="L149" s="457" t="s">
        <v>34</v>
      </c>
      <c r="M149" s="460">
        <v>420766500</v>
      </c>
    </row>
    <row r="150" spans="1:13">
      <c r="A150" s="457" t="s">
        <v>13557</v>
      </c>
      <c r="B150" s="457" t="s">
        <v>2456</v>
      </c>
      <c r="C150" s="457" t="s">
        <v>920</v>
      </c>
      <c r="D150" s="458">
        <v>4048</v>
      </c>
      <c r="E150" s="459" t="s">
        <v>1111</v>
      </c>
      <c r="F150" s="431" t="s">
        <v>1101</v>
      </c>
      <c r="G150" s="457" t="s">
        <v>298</v>
      </c>
      <c r="H150" s="457" t="s">
        <v>41</v>
      </c>
      <c r="I150" s="457" t="s">
        <v>42</v>
      </c>
      <c r="J150" s="457" t="s">
        <v>298</v>
      </c>
      <c r="K150" s="457" t="s">
        <v>290</v>
      </c>
      <c r="L150" s="457" t="s">
        <v>34</v>
      </c>
      <c r="M150" s="460">
        <v>317994600</v>
      </c>
    </row>
    <row r="151" spans="1:13">
      <c r="A151" s="457" t="s">
        <v>13558</v>
      </c>
      <c r="B151" s="457" t="s">
        <v>2456</v>
      </c>
      <c r="C151" s="457" t="s">
        <v>920</v>
      </c>
      <c r="D151" s="458">
        <v>4048</v>
      </c>
      <c r="E151" s="459" t="s">
        <v>1111</v>
      </c>
      <c r="F151" s="431" t="s">
        <v>1101</v>
      </c>
      <c r="G151" s="457" t="s">
        <v>298</v>
      </c>
      <c r="H151" s="457" t="s">
        <v>41</v>
      </c>
      <c r="I151" s="457" t="s">
        <v>219</v>
      </c>
      <c r="J151" s="457" t="s">
        <v>298</v>
      </c>
      <c r="K151" s="457" t="s">
        <v>290</v>
      </c>
      <c r="L151" s="457" t="s">
        <v>34</v>
      </c>
      <c r="M151" s="460">
        <v>265673100</v>
      </c>
    </row>
    <row r="152" spans="1:13">
      <c r="A152" s="457" t="s">
        <v>13559</v>
      </c>
      <c r="B152" s="457" t="s">
        <v>2456</v>
      </c>
      <c r="C152" s="457" t="s">
        <v>920</v>
      </c>
      <c r="D152" s="458">
        <v>4048</v>
      </c>
      <c r="E152" s="459" t="s">
        <v>1111</v>
      </c>
      <c r="F152" s="431" t="s">
        <v>1101</v>
      </c>
      <c r="G152" s="457" t="s">
        <v>298</v>
      </c>
      <c r="H152" s="457" t="s">
        <v>41</v>
      </c>
      <c r="I152" s="457" t="s">
        <v>44</v>
      </c>
      <c r="J152" s="457" t="s">
        <v>298</v>
      </c>
      <c r="K152" s="457" t="s">
        <v>290</v>
      </c>
      <c r="L152" s="457" t="s">
        <v>34</v>
      </c>
      <c r="M152" s="460">
        <v>257911500</v>
      </c>
    </row>
    <row r="153" spans="1:13">
      <c r="A153" s="457" t="s">
        <v>13560</v>
      </c>
      <c r="B153" s="457" t="s">
        <v>2456</v>
      </c>
      <c r="C153" s="457" t="s">
        <v>920</v>
      </c>
      <c r="D153" s="458">
        <v>4048</v>
      </c>
      <c r="E153" s="459" t="s">
        <v>1111</v>
      </c>
      <c r="F153" s="431" t="s">
        <v>1101</v>
      </c>
      <c r="G153" s="457" t="s">
        <v>298</v>
      </c>
      <c r="H153" s="457" t="s">
        <v>41</v>
      </c>
      <c r="I153" s="457" t="s">
        <v>422</v>
      </c>
      <c r="J153" s="457" t="s">
        <v>298</v>
      </c>
      <c r="K153" s="457" t="s">
        <v>290</v>
      </c>
      <c r="L153" s="457" t="s">
        <v>34</v>
      </c>
      <c r="M153" s="460">
        <v>191545200</v>
      </c>
    </row>
    <row r="154" spans="1:13">
      <c r="A154" s="457" t="s">
        <v>13561</v>
      </c>
      <c r="B154" s="457" t="s">
        <v>2456</v>
      </c>
      <c r="C154" s="457" t="s">
        <v>920</v>
      </c>
      <c r="D154" s="458">
        <v>4048</v>
      </c>
      <c r="E154" s="459" t="s">
        <v>1111</v>
      </c>
      <c r="F154" s="431" t="s">
        <v>1101</v>
      </c>
      <c r="G154" s="457" t="s">
        <v>298</v>
      </c>
      <c r="H154" s="457" t="s">
        <v>41</v>
      </c>
      <c r="I154" s="457" t="s">
        <v>423</v>
      </c>
      <c r="J154" s="457" t="s">
        <v>298</v>
      </c>
      <c r="K154" s="457" t="s">
        <v>290</v>
      </c>
      <c r="L154" s="457" t="s">
        <v>34</v>
      </c>
      <c r="M154" s="460">
        <v>191545200</v>
      </c>
    </row>
    <row r="155" spans="1:13">
      <c r="A155" s="457" t="s">
        <v>13562</v>
      </c>
      <c r="B155" s="457" t="s">
        <v>2456</v>
      </c>
      <c r="C155" s="457" t="s">
        <v>920</v>
      </c>
      <c r="D155" s="458">
        <v>4048</v>
      </c>
      <c r="E155" s="459" t="s">
        <v>1111</v>
      </c>
      <c r="F155" s="431" t="s">
        <v>1101</v>
      </c>
      <c r="G155" s="457" t="s">
        <v>298</v>
      </c>
      <c r="H155" s="457" t="s">
        <v>41</v>
      </c>
      <c r="I155" s="457" t="s">
        <v>424</v>
      </c>
      <c r="J155" s="457" t="s">
        <v>298</v>
      </c>
      <c r="K155" s="457" t="s">
        <v>290</v>
      </c>
      <c r="L155" s="457" t="s">
        <v>34</v>
      </c>
      <c r="M155" s="460">
        <v>191545200</v>
      </c>
    </row>
    <row r="156" spans="1:13">
      <c r="A156" s="457" t="s">
        <v>13563</v>
      </c>
      <c r="B156" s="457" t="s">
        <v>2456</v>
      </c>
      <c r="C156" s="457" t="s">
        <v>920</v>
      </c>
      <c r="D156" s="458">
        <v>4048</v>
      </c>
      <c r="E156" s="459" t="s">
        <v>1111</v>
      </c>
      <c r="F156" s="431" t="s">
        <v>1101</v>
      </c>
      <c r="G156" s="457" t="s">
        <v>298</v>
      </c>
      <c r="H156" s="457" t="s">
        <v>41</v>
      </c>
      <c r="I156" s="457" t="s">
        <v>425</v>
      </c>
      <c r="J156" s="457" t="s">
        <v>298</v>
      </c>
      <c r="K156" s="457" t="s">
        <v>290</v>
      </c>
      <c r="L156" s="457" t="s">
        <v>34</v>
      </c>
      <c r="M156" s="460">
        <v>191545200</v>
      </c>
    </row>
    <row r="157" spans="1:13">
      <c r="A157" s="457" t="s">
        <v>13564</v>
      </c>
      <c r="B157" s="457" t="s">
        <v>2457</v>
      </c>
      <c r="C157" s="457" t="s">
        <v>920</v>
      </c>
      <c r="D157" s="458">
        <v>4048</v>
      </c>
      <c r="E157" s="459" t="s">
        <v>1111</v>
      </c>
      <c r="F157" s="431" t="s">
        <v>1101</v>
      </c>
      <c r="G157" s="457" t="s">
        <v>298</v>
      </c>
      <c r="H157" s="457" t="s">
        <v>41</v>
      </c>
      <c r="I157" s="457" t="s">
        <v>221</v>
      </c>
      <c r="J157" s="457" t="s">
        <v>298</v>
      </c>
      <c r="K157" s="457" t="s">
        <v>290</v>
      </c>
      <c r="L157" s="457" t="s">
        <v>218</v>
      </c>
      <c r="M157" s="460">
        <v>359643900</v>
      </c>
    </row>
    <row r="158" spans="1:13">
      <c r="A158" s="457" t="s">
        <v>13565</v>
      </c>
      <c r="B158" s="457" t="s">
        <v>2457</v>
      </c>
      <c r="C158" s="457" t="s">
        <v>920</v>
      </c>
      <c r="D158" s="458">
        <v>4048</v>
      </c>
      <c r="E158" s="459" t="s">
        <v>1111</v>
      </c>
      <c r="F158" s="431" t="s">
        <v>1101</v>
      </c>
      <c r="G158" s="457" t="s">
        <v>298</v>
      </c>
      <c r="H158" s="457" t="s">
        <v>41</v>
      </c>
      <c r="I158" s="457" t="s">
        <v>48</v>
      </c>
      <c r="J158" s="457" t="s">
        <v>298</v>
      </c>
      <c r="K158" s="457" t="s">
        <v>290</v>
      </c>
      <c r="L158" s="457" t="s">
        <v>218</v>
      </c>
      <c r="M158" s="460">
        <v>356848800</v>
      </c>
    </row>
    <row r="159" spans="1:13">
      <c r="A159" s="457" t="s">
        <v>13566</v>
      </c>
      <c r="B159" s="457" t="s">
        <v>2457</v>
      </c>
      <c r="C159" s="457" t="s">
        <v>920</v>
      </c>
      <c r="D159" s="458">
        <v>4048</v>
      </c>
      <c r="E159" s="459" t="s">
        <v>1111</v>
      </c>
      <c r="F159" s="431" t="s">
        <v>1101</v>
      </c>
      <c r="G159" s="457" t="s">
        <v>298</v>
      </c>
      <c r="H159" s="457" t="s">
        <v>41</v>
      </c>
      <c r="I159" s="457" t="s">
        <v>421</v>
      </c>
      <c r="J159" s="457" t="s">
        <v>298</v>
      </c>
      <c r="K159" s="457" t="s">
        <v>290</v>
      </c>
      <c r="L159" s="457" t="s">
        <v>218</v>
      </c>
      <c r="M159" s="460">
        <v>289835700</v>
      </c>
    </row>
    <row r="160" spans="1:13">
      <c r="A160" s="457" t="s">
        <v>13567</v>
      </c>
      <c r="B160" s="457" t="s">
        <v>2457</v>
      </c>
      <c r="C160" s="457" t="s">
        <v>920</v>
      </c>
      <c r="D160" s="458">
        <v>4048</v>
      </c>
      <c r="E160" s="459" t="s">
        <v>1111</v>
      </c>
      <c r="F160" s="431" t="s">
        <v>1101</v>
      </c>
      <c r="G160" s="457" t="s">
        <v>298</v>
      </c>
      <c r="H160" s="457" t="s">
        <v>41</v>
      </c>
      <c r="I160" s="457" t="s">
        <v>223</v>
      </c>
      <c r="J160" s="457" t="s">
        <v>298</v>
      </c>
      <c r="K160" s="457" t="s">
        <v>290</v>
      </c>
      <c r="L160" s="457" t="s">
        <v>218</v>
      </c>
      <c r="M160" s="460">
        <v>305104800</v>
      </c>
    </row>
    <row r="161" spans="1:13">
      <c r="A161" s="457" t="s">
        <v>13568</v>
      </c>
      <c r="B161" s="457" t="s">
        <v>2457</v>
      </c>
      <c r="C161" s="457" t="s">
        <v>920</v>
      </c>
      <c r="D161" s="458">
        <v>4048</v>
      </c>
      <c r="E161" s="459" t="s">
        <v>1111</v>
      </c>
      <c r="F161" s="431" t="s">
        <v>1101</v>
      </c>
      <c r="G161" s="457" t="s">
        <v>298</v>
      </c>
      <c r="H161" s="457" t="s">
        <v>41</v>
      </c>
      <c r="I161" s="457" t="s">
        <v>50</v>
      </c>
      <c r="J161" s="457" t="s">
        <v>298</v>
      </c>
      <c r="K161" s="457" t="s">
        <v>290</v>
      </c>
      <c r="L161" s="457" t="s">
        <v>218</v>
      </c>
      <c r="M161" s="460">
        <v>321159300</v>
      </c>
    </row>
    <row r="162" spans="1:13">
      <c r="A162" s="457" t="s">
        <v>13569</v>
      </c>
      <c r="B162" s="457" t="s">
        <v>2457</v>
      </c>
      <c r="C162" s="457" t="s">
        <v>920</v>
      </c>
      <c r="D162" s="458">
        <v>4048</v>
      </c>
      <c r="E162" s="459" t="s">
        <v>1111</v>
      </c>
      <c r="F162" s="431" t="s">
        <v>1101</v>
      </c>
      <c r="G162" s="457" t="s">
        <v>298</v>
      </c>
      <c r="H162" s="457" t="s">
        <v>41</v>
      </c>
      <c r="I162" s="457" t="s">
        <v>42</v>
      </c>
      <c r="J162" s="457" t="s">
        <v>298</v>
      </c>
      <c r="K162" s="457" t="s">
        <v>290</v>
      </c>
      <c r="L162" s="457" t="s">
        <v>218</v>
      </c>
      <c r="M162" s="460">
        <v>457125900</v>
      </c>
    </row>
    <row r="163" spans="1:13">
      <c r="A163" s="457" t="s">
        <v>13570</v>
      </c>
      <c r="B163" s="457" t="s">
        <v>2457</v>
      </c>
      <c r="C163" s="457" t="s">
        <v>920</v>
      </c>
      <c r="D163" s="458">
        <v>4048</v>
      </c>
      <c r="E163" s="459" t="s">
        <v>1111</v>
      </c>
      <c r="F163" s="431" t="s">
        <v>1101</v>
      </c>
      <c r="G163" s="457" t="s">
        <v>298</v>
      </c>
      <c r="H163" s="457" t="s">
        <v>41</v>
      </c>
      <c r="I163" s="457" t="s">
        <v>219</v>
      </c>
      <c r="J163" s="457" t="s">
        <v>298</v>
      </c>
      <c r="K163" s="457" t="s">
        <v>290</v>
      </c>
      <c r="L163" s="457" t="s">
        <v>218</v>
      </c>
      <c r="M163" s="460">
        <v>381889200</v>
      </c>
    </row>
    <row r="164" spans="1:13">
      <c r="A164" s="457" t="s">
        <v>13571</v>
      </c>
      <c r="B164" s="457" t="s">
        <v>2457</v>
      </c>
      <c r="C164" s="457" t="s">
        <v>920</v>
      </c>
      <c r="D164" s="458">
        <v>4048</v>
      </c>
      <c r="E164" s="459" t="s">
        <v>1111</v>
      </c>
      <c r="F164" s="431" t="s">
        <v>1101</v>
      </c>
      <c r="G164" s="457" t="s">
        <v>298</v>
      </c>
      <c r="H164" s="457" t="s">
        <v>41</v>
      </c>
      <c r="I164" s="457" t="s">
        <v>324</v>
      </c>
      <c r="J164" s="457" t="s">
        <v>298</v>
      </c>
      <c r="K164" s="457" t="s">
        <v>290</v>
      </c>
      <c r="L164" s="457" t="s">
        <v>218</v>
      </c>
      <c r="M164" s="460">
        <v>604850400</v>
      </c>
    </row>
    <row r="165" spans="1:13">
      <c r="A165" s="457" t="s">
        <v>13572</v>
      </c>
      <c r="B165" s="457" t="s">
        <v>2457</v>
      </c>
      <c r="C165" s="457" t="s">
        <v>920</v>
      </c>
      <c r="D165" s="458">
        <v>4048</v>
      </c>
      <c r="E165" s="459" t="s">
        <v>1111</v>
      </c>
      <c r="F165" s="431" t="s">
        <v>1101</v>
      </c>
      <c r="G165" s="457" t="s">
        <v>298</v>
      </c>
      <c r="H165" s="457" t="s">
        <v>41</v>
      </c>
      <c r="I165" s="457" t="s">
        <v>46</v>
      </c>
      <c r="J165" s="457" t="s">
        <v>298</v>
      </c>
      <c r="K165" s="457" t="s">
        <v>290</v>
      </c>
      <c r="L165" s="457" t="s">
        <v>218</v>
      </c>
      <c r="M165" s="460">
        <v>362462100</v>
      </c>
    </row>
    <row r="166" spans="1:13">
      <c r="A166" s="457" t="s">
        <v>13573</v>
      </c>
      <c r="B166" s="457" t="s">
        <v>2457</v>
      </c>
      <c r="C166" s="457" t="s">
        <v>920</v>
      </c>
      <c r="D166" s="458">
        <v>4048</v>
      </c>
      <c r="E166" s="459" t="s">
        <v>1111</v>
      </c>
      <c r="F166" s="431" t="s">
        <v>1101</v>
      </c>
      <c r="G166" s="457" t="s">
        <v>298</v>
      </c>
      <c r="H166" s="457" t="s">
        <v>41</v>
      </c>
      <c r="I166" s="457" t="s">
        <v>44</v>
      </c>
      <c r="J166" s="457" t="s">
        <v>298</v>
      </c>
      <c r="K166" s="457" t="s">
        <v>290</v>
      </c>
      <c r="L166" s="457" t="s">
        <v>218</v>
      </c>
      <c r="M166" s="460">
        <v>370731900</v>
      </c>
    </row>
    <row r="167" spans="1:13">
      <c r="A167" s="457" t="s">
        <v>13574</v>
      </c>
      <c r="B167" s="457" t="s">
        <v>2457</v>
      </c>
      <c r="C167" s="457" t="s">
        <v>920</v>
      </c>
      <c r="D167" s="458">
        <v>4048</v>
      </c>
      <c r="E167" s="459" t="s">
        <v>1111</v>
      </c>
      <c r="F167" s="431" t="s">
        <v>1101</v>
      </c>
      <c r="G167" s="457" t="s">
        <v>298</v>
      </c>
      <c r="H167" s="457" t="s">
        <v>41</v>
      </c>
      <c r="I167" s="457" t="s">
        <v>423</v>
      </c>
      <c r="J167" s="457" t="s">
        <v>298</v>
      </c>
      <c r="K167" s="457" t="s">
        <v>290</v>
      </c>
      <c r="L167" s="457" t="s">
        <v>218</v>
      </c>
      <c r="M167" s="460">
        <v>275352000</v>
      </c>
    </row>
    <row r="168" spans="1:13">
      <c r="A168" s="457" t="s">
        <v>13575</v>
      </c>
      <c r="B168" s="457" t="s">
        <v>2457</v>
      </c>
      <c r="C168" s="457" t="s">
        <v>920</v>
      </c>
      <c r="D168" s="458">
        <v>4048</v>
      </c>
      <c r="E168" s="459" t="s">
        <v>1111</v>
      </c>
      <c r="F168" s="431" t="s">
        <v>1101</v>
      </c>
      <c r="G168" s="457" t="s">
        <v>298</v>
      </c>
      <c r="H168" s="457" t="s">
        <v>41</v>
      </c>
      <c r="I168" s="457" t="s">
        <v>424</v>
      </c>
      <c r="J168" s="457" t="s">
        <v>298</v>
      </c>
      <c r="K168" s="457" t="s">
        <v>290</v>
      </c>
      <c r="L168" s="457" t="s">
        <v>218</v>
      </c>
      <c r="M168" s="460">
        <v>275352000</v>
      </c>
    </row>
    <row r="169" spans="1:13">
      <c r="A169" s="457" t="s">
        <v>13576</v>
      </c>
      <c r="B169" s="457" t="s">
        <v>2457</v>
      </c>
      <c r="C169" s="457" t="s">
        <v>920</v>
      </c>
      <c r="D169" s="458">
        <v>4048</v>
      </c>
      <c r="E169" s="459" t="s">
        <v>1111</v>
      </c>
      <c r="F169" s="431" t="s">
        <v>1101</v>
      </c>
      <c r="G169" s="457" t="s">
        <v>298</v>
      </c>
      <c r="H169" s="457" t="s">
        <v>41</v>
      </c>
      <c r="I169" s="457" t="s">
        <v>422</v>
      </c>
      <c r="J169" s="457" t="s">
        <v>298</v>
      </c>
      <c r="K169" s="457" t="s">
        <v>290</v>
      </c>
      <c r="L169" s="457" t="s">
        <v>218</v>
      </c>
      <c r="M169" s="460">
        <v>275352000</v>
      </c>
    </row>
    <row r="170" spans="1:13">
      <c r="A170" s="457" t="s">
        <v>13577</v>
      </c>
      <c r="B170" s="457" t="s">
        <v>2457</v>
      </c>
      <c r="C170" s="457" t="s">
        <v>920</v>
      </c>
      <c r="D170" s="458">
        <v>4048</v>
      </c>
      <c r="E170" s="459" t="s">
        <v>1111</v>
      </c>
      <c r="F170" s="431" t="s">
        <v>1101</v>
      </c>
      <c r="G170" s="457" t="s">
        <v>298</v>
      </c>
      <c r="H170" s="457" t="s">
        <v>41</v>
      </c>
      <c r="I170" s="457" t="s">
        <v>425</v>
      </c>
      <c r="J170" s="457" t="s">
        <v>298</v>
      </c>
      <c r="K170" s="457" t="s">
        <v>290</v>
      </c>
      <c r="L170" s="457" t="s">
        <v>218</v>
      </c>
      <c r="M170" s="460">
        <v>275352000</v>
      </c>
    </row>
    <row r="171" spans="1:13">
      <c r="A171" s="448" t="s">
        <v>13578</v>
      </c>
      <c r="B171" s="448" t="s">
        <v>2458</v>
      </c>
      <c r="C171" s="448" t="s">
        <v>920</v>
      </c>
      <c r="D171" s="449">
        <v>4032</v>
      </c>
      <c r="E171" s="448" t="s">
        <v>1100</v>
      </c>
      <c r="F171" s="431" t="s">
        <v>1101</v>
      </c>
      <c r="G171" s="448" t="s">
        <v>298</v>
      </c>
      <c r="H171" s="448" t="s">
        <v>41</v>
      </c>
      <c r="I171" s="448" t="s">
        <v>324</v>
      </c>
      <c r="J171" s="448" t="s">
        <v>298</v>
      </c>
      <c r="K171" s="448" t="s">
        <v>1170</v>
      </c>
      <c r="L171" s="448" t="s">
        <v>32</v>
      </c>
      <c r="M171" s="450">
        <v>189951300</v>
      </c>
    </row>
    <row r="172" spans="1:13">
      <c r="A172" s="448" t="s">
        <v>13579</v>
      </c>
      <c r="B172" s="448" t="s">
        <v>2458</v>
      </c>
      <c r="C172" s="448" t="s">
        <v>920</v>
      </c>
      <c r="D172" s="449">
        <v>4032</v>
      </c>
      <c r="E172" s="448" t="s">
        <v>1100</v>
      </c>
      <c r="F172" s="431" t="s">
        <v>1101</v>
      </c>
      <c r="G172" s="448" t="s">
        <v>298</v>
      </c>
      <c r="H172" s="448" t="s">
        <v>41</v>
      </c>
      <c r="I172" s="448" t="s">
        <v>42</v>
      </c>
      <c r="J172" s="448" t="s">
        <v>298</v>
      </c>
      <c r="K172" s="448" t="s">
        <v>1170</v>
      </c>
      <c r="L172" s="448" t="s">
        <v>32</v>
      </c>
      <c r="M172" s="450">
        <v>143543400</v>
      </c>
    </row>
    <row r="173" spans="1:13">
      <c r="A173" s="448" t="s">
        <v>13580</v>
      </c>
      <c r="B173" s="448" t="s">
        <v>2458</v>
      </c>
      <c r="C173" s="448" t="s">
        <v>920</v>
      </c>
      <c r="D173" s="449">
        <v>4032</v>
      </c>
      <c r="E173" s="448" t="s">
        <v>1100</v>
      </c>
      <c r="F173" s="431" t="s">
        <v>1101</v>
      </c>
      <c r="G173" s="448" t="s">
        <v>298</v>
      </c>
      <c r="H173" s="448" t="s">
        <v>41</v>
      </c>
      <c r="I173" s="448" t="s">
        <v>44</v>
      </c>
      <c r="J173" s="448" t="s">
        <v>298</v>
      </c>
      <c r="K173" s="448" t="s">
        <v>1170</v>
      </c>
      <c r="L173" s="448" t="s">
        <v>32</v>
      </c>
      <c r="M173" s="450">
        <v>116424000</v>
      </c>
    </row>
    <row r="174" spans="1:13">
      <c r="A174" s="448" t="s">
        <v>13581</v>
      </c>
      <c r="B174" s="448" t="s">
        <v>2458</v>
      </c>
      <c r="C174" s="448" t="s">
        <v>920</v>
      </c>
      <c r="D174" s="449">
        <v>4032</v>
      </c>
      <c r="E174" s="448" t="s">
        <v>1100</v>
      </c>
      <c r="F174" s="431" t="s">
        <v>1101</v>
      </c>
      <c r="G174" s="448" t="s">
        <v>298</v>
      </c>
      <c r="H174" s="448" t="s">
        <v>41</v>
      </c>
      <c r="I174" s="448" t="s">
        <v>219</v>
      </c>
      <c r="J174" s="448" t="s">
        <v>298</v>
      </c>
      <c r="K174" s="448" t="s">
        <v>1170</v>
      </c>
      <c r="L174" s="448" t="s">
        <v>32</v>
      </c>
      <c r="M174" s="450">
        <v>119912100</v>
      </c>
    </row>
    <row r="175" spans="1:13">
      <c r="A175" s="448" t="s">
        <v>13582</v>
      </c>
      <c r="B175" s="448" t="s">
        <v>2458</v>
      </c>
      <c r="C175" s="448" t="s">
        <v>920</v>
      </c>
      <c r="D175" s="449">
        <v>4032</v>
      </c>
      <c r="E175" s="448" t="s">
        <v>1100</v>
      </c>
      <c r="F175" s="431" t="s">
        <v>1101</v>
      </c>
      <c r="G175" s="448" t="s">
        <v>298</v>
      </c>
      <c r="H175" s="448" t="s">
        <v>41</v>
      </c>
      <c r="I175" s="448" t="s">
        <v>422</v>
      </c>
      <c r="J175" s="448" t="s">
        <v>298</v>
      </c>
      <c r="K175" s="448" t="s">
        <v>1170</v>
      </c>
      <c r="L175" s="448" t="s">
        <v>32</v>
      </c>
      <c r="M175" s="450">
        <v>86486400</v>
      </c>
    </row>
    <row r="176" spans="1:13">
      <c r="A176" s="448" t="s">
        <v>13583</v>
      </c>
      <c r="B176" s="448" t="s">
        <v>2458</v>
      </c>
      <c r="C176" s="448" t="s">
        <v>920</v>
      </c>
      <c r="D176" s="449">
        <v>4032</v>
      </c>
      <c r="E176" s="448" t="s">
        <v>1100</v>
      </c>
      <c r="F176" s="431" t="s">
        <v>1101</v>
      </c>
      <c r="G176" s="448" t="s">
        <v>298</v>
      </c>
      <c r="H176" s="448" t="s">
        <v>41</v>
      </c>
      <c r="I176" s="448" t="s">
        <v>421</v>
      </c>
      <c r="J176" s="448" t="s">
        <v>298</v>
      </c>
      <c r="K176" s="448" t="s">
        <v>1170</v>
      </c>
      <c r="L176" s="448" t="s">
        <v>32</v>
      </c>
      <c r="M176" s="450">
        <v>91037100</v>
      </c>
    </row>
    <row r="177" spans="1:13">
      <c r="A177" s="448" t="s">
        <v>13584</v>
      </c>
      <c r="B177" s="448" t="s">
        <v>2458</v>
      </c>
      <c r="C177" s="448" t="s">
        <v>920</v>
      </c>
      <c r="D177" s="449">
        <v>4032</v>
      </c>
      <c r="E177" s="448" t="s">
        <v>1100</v>
      </c>
      <c r="F177" s="431" t="s">
        <v>1101</v>
      </c>
      <c r="G177" s="448" t="s">
        <v>298</v>
      </c>
      <c r="H177" s="448" t="s">
        <v>41</v>
      </c>
      <c r="I177" s="448" t="s">
        <v>425</v>
      </c>
      <c r="J177" s="448" t="s">
        <v>298</v>
      </c>
      <c r="K177" s="448" t="s">
        <v>1170</v>
      </c>
      <c r="L177" s="448" t="s">
        <v>32</v>
      </c>
      <c r="M177" s="450">
        <v>86486400</v>
      </c>
    </row>
    <row r="178" spans="1:13">
      <c r="A178" s="448" t="s">
        <v>13585</v>
      </c>
      <c r="B178" s="448" t="s">
        <v>2458</v>
      </c>
      <c r="C178" s="448" t="s">
        <v>920</v>
      </c>
      <c r="D178" s="449">
        <v>4032</v>
      </c>
      <c r="E178" s="448" t="s">
        <v>1100</v>
      </c>
      <c r="F178" s="431" t="s">
        <v>1101</v>
      </c>
      <c r="G178" s="448" t="s">
        <v>298</v>
      </c>
      <c r="H178" s="448" t="s">
        <v>41</v>
      </c>
      <c r="I178" s="448" t="s">
        <v>424</v>
      </c>
      <c r="J178" s="448" t="s">
        <v>298</v>
      </c>
      <c r="K178" s="448" t="s">
        <v>1170</v>
      </c>
      <c r="L178" s="448" t="s">
        <v>32</v>
      </c>
      <c r="M178" s="450">
        <v>86486400</v>
      </c>
    </row>
    <row r="179" spans="1:13">
      <c r="A179" s="448" t="s">
        <v>13586</v>
      </c>
      <c r="B179" s="448" t="s">
        <v>2458</v>
      </c>
      <c r="C179" s="448" t="s">
        <v>920</v>
      </c>
      <c r="D179" s="449">
        <v>4032</v>
      </c>
      <c r="E179" s="448" t="s">
        <v>1100</v>
      </c>
      <c r="F179" s="431" t="s">
        <v>1101</v>
      </c>
      <c r="G179" s="448" t="s">
        <v>298</v>
      </c>
      <c r="H179" s="448" t="s">
        <v>41</v>
      </c>
      <c r="I179" s="448" t="s">
        <v>423</v>
      </c>
      <c r="J179" s="448" t="s">
        <v>298</v>
      </c>
      <c r="K179" s="448" t="s">
        <v>1170</v>
      </c>
      <c r="L179" s="448" t="s">
        <v>32</v>
      </c>
      <c r="M179" s="450">
        <v>86486400</v>
      </c>
    </row>
    <row r="180" spans="1:13">
      <c r="A180" s="448" t="s">
        <v>13587</v>
      </c>
      <c r="B180" s="448" t="s">
        <v>2458</v>
      </c>
      <c r="C180" s="448" t="s">
        <v>920</v>
      </c>
      <c r="D180" s="449">
        <v>4032</v>
      </c>
      <c r="E180" s="448" t="s">
        <v>1100</v>
      </c>
      <c r="F180" s="431" t="s">
        <v>1101</v>
      </c>
      <c r="G180" s="448" t="s">
        <v>298</v>
      </c>
      <c r="H180" s="448" t="s">
        <v>41</v>
      </c>
      <c r="I180" s="448" t="s">
        <v>221</v>
      </c>
      <c r="J180" s="448" t="s">
        <v>298</v>
      </c>
      <c r="K180" s="448" t="s">
        <v>1170</v>
      </c>
      <c r="L180" s="448" t="s">
        <v>32</v>
      </c>
      <c r="M180" s="450">
        <v>112935900</v>
      </c>
    </row>
    <row r="181" spans="1:13">
      <c r="A181" s="448" t="s">
        <v>13588</v>
      </c>
      <c r="B181" s="448" t="s">
        <v>2458</v>
      </c>
      <c r="C181" s="448" t="s">
        <v>920</v>
      </c>
      <c r="D181" s="449">
        <v>4032</v>
      </c>
      <c r="E181" s="448" t="s">
        <v>1100</v>
      </c>
      <c r="F181" s="431" t="s">
        <v>1101</v>
      </c>
      <c r="G181" s="448" t="s">
        <v>298</v>
      </c>
      <c r="H181" s="448" t="s">
        <v>41</v>
      </c>
      <c r="I181" s="448" t="s">
        <v>48</v>
      </c>
      <c r="J181" s="448" t="s">
        <v>298</v>
      </c>
      <c r="K181" s="448" t="s">
        <v>1170</v>
      </c>
      <c r="L181" s="448" t="s">
        <v>32</v>
      </c>
      <c r="M181" s="450">
        <v>112081200</v>
      </c>
    </row>
    <row r="182" spans="1:13">
      <c r="A182" s="448" t="s">
        <v>13589</v>
      </c>
      <c r="B182" s="448" t="s">
        <v>2458</v>
      </c>
      <c r="C182" s="448" t="s">
        <v>920</v>
      </c>
      <c r="D182" s="449">
        <v>4032</v>
      </c>
      <c r="E182" s="448" t="s">
        <v>1100</v>
      </c>
      <c r="F182" s="431" t="s">
        <v>1101</v>
      </c>
      <c r="G182" s="448" t="s">
        <v>298</v>
      </c>
      <c r="H182" s="448" t="s">
        <v>41</v>
      </c>
      <c r="I182" s="448" t="s">
        <v>223</v>
      </c>
      <c r="J182" s="448" t="s">
        <v>298</v>
      </c>
      <c r="K182" s="448" t="s">
        <v>1170</v>
      </c>
      <c r="L182" s="448" t="s">
        <v>32</v>
      </c>
      <c r="M182" s="450">
        <v>95818800</v>
      </c>
    </row>
    <row r="183" spans="1:13">
      <c r="A183" s="448" t="s">
        <v>13590</v>
      </c>
      <c r="B183" s="448" t="s">
        <v>2458</v>
      </c>
      <c r="C183" s="448" t="s">
        <v>920</v>
      </c>
      <c r="D183" s="449">
        <v>4032</v>
      </c>
      <c r="E183" s="448" t="s">
        <v>1100</v>
      </c>
      <c r="F183" s="431" t="s">
        <v>1101</v>
      </c>
      <c r="G183" s="448" t="s">
        <v>298</v>
      </c>
      <c r="H183" s="448" t="s">
        <v>41</v>
      </c>
      <c r="I183" s="448" t="s">
        <v>46</v>
      </c>
      <c r="J183" s="448" t="s">
        <v>298</v>
      </c>
      <c r="K183" s="448" t="s">
        <v>1170</v>
      </c>
      <c r="L183" s="448" t="s">
        <v>32</v>
      </c>
      <c r="M183" s="450">
        <v>113813700</v>
      </c>
    </row>
    <row r="184" spans="1:13">
      <c r="A184" s="448" t="s">
        <v>13591</v>
      </c>
      <c r="B184" s="448" t="s">
        <v>2458</v>
      </c>
      <c r="C184" s="448" t="s">
        <v>920</v>
      </c>
      <c r="D184" s="449">
        <v>4032</v>
      </c>
      <c r="E184" s="448" t="s">
        <v>1100</v>
      </c>
      <c r="F184" s="431" t="s">
        <v>1101</v>
      </c>
      <c r="G184" s="448" t="s">
        <v>298</v>
      </c>
      <c r="H184" s="448" t="s">
        <v>41</v>
      </c>
      <c r="I184" s="448" t="s">
        <v>50</v>
      </c>
      <c r="J184" s="448" t="s">
        <v>298</v>
      </c>
      <c r="K184" s="448" t="s">
        <v>1170</v>
      </c>
      <c r="L184" s="448" t="s">
        <v>32</v>
      </c>
      <c r="M184" s="450">
        <v>100854600</v>
      </c>
    </row>
    <row r="185" spans="1:13">
      <c r="A185" s="448" t="s">
        <v>13592</v>
      </c>
      <c r="B185" s="448" t="s">
        <v>2459</v>
      </c>
      <c r="C185" s="448" t="s">
        <v>920</v>
      </c>
      <c r="D185" s="449">
        <v>4032</v>
      </c>
      <c r="E185" s="448" t="s">
        <v>1100</v>
      </c>
      <c r="F185" s="431" t="s">
        <v>1101</v>
      </c>
      <c r="G185" s="448" t="s">
        <v>298</v>
      </c>
      <c r="H185" s="448" t="s">
        <v>41</v>
      </c>
      <c r="I185" s="448" t="s">
        <v>42</v>
      </c>
      <c r="J185" s="448" t="s">
        <v>298</v>
      </c>
      <c r="K185" s="448" t="s">
        <v>1170</v>
      </c>
      <c r="L185" s="448" t="s">
        <v>34</v>
      </c>
      <c r="M185" s="450">
        <v>229660200</v>
      </c>
    </row>
    <row r="186" spans="1:13">
      <c r="A186" s="448" t="s">
        <v>13593</v>
      </c>
      <c r="B186" s="448" t="s">
        <v>2459</v>
      </c>
      <c r="C186" s="448" t="s">
        <v>920</v>
      </c>
      <c r="D186" s="449">
        <v>4032</v>
      </c>
      <c r="E186" s="448" t="s">
        <v>1100</v>
      </c>
      <c r="F186" s="431" t="s">
        <v>1101</v>
      </c>
      <c r="G186" s="448" t="s">
        <v>298</v>
      </c>
      <c r="H186" s="448" t="s">
        <v>41</v>
      </c>
      <c r="I186" s="448" t="s">
        <v>219</v>
      </c>
      <c r="J186" s="448" t="s">
        <v>298</v>
      </c>
      <c r="K186" s="448" t="s">
        <v>1170</v>
      </c>
      <c r="L186" s="448" t="s">
        <v>34</v>
      </c>
      <c r="M186" s="450">
        <v>191845500</v>
      </c>
    </row>
    <row r="187" spans="1:13">
      <c r="A187" s="448" t="s">
        <v>13594</v>
      </c>
      <c r="B187" s="448" t="s">
        <v>2459</v>
      </c>
      <c r="C187" s="448" t="s">
        <v>920</v>
      </c>
      <c r="D187" s="449">
        <v>4032</v>
      </c>
      <c r="E187" s="448" t="s">
        <v>1100</v>
      </c>
      <c r="F187" s="431" t="s">
        <v>1101</v>
      </c>
      <c r="G187" s="448" t="s">
        <v>298</v>
      </c>
      <c r="H187" s="448" t="s">
        <v>41</v>
      </c>
      <c r="I187" s="448" t="s">
        <v>44</v>
      </c>
      <c r="J187" s="448" t="s">
        <v>298</v>
      </c>
      <c r="K187" s="448" t="s">
        <v>1170</v>
      </c>
      <c r="L187" s="448" t="s">
        <v>34</v>
      </c>
      <c r="M187" s="450">
        <v>186278400</v>
      </c>
    </row>
    <row r="188" spans="1:13">
      <c r="A188" s="448" t="s">
        <v>13595</v>
      </c>
      <c r="B188" s="448" t="s">
        <v>2459</v>
      </c>
      <c r="C188" s="448" t="s">
        <v>920</v>
      </c>
      <c r="D188" s="449">
        <v>4032</v>
      </c>
      <c r="E188" s="448" t="s">
        <v>1100</v>
      </c>
      <c r="F188" s="431" t="s">
        <v>1101</v>
      </c>
      <c r="G188" s="448" t="s">
        <v>298</v>
      </c>
      <c r="H188" s="448" t="s">
        <v>41</v>
      </c>
      <c r="I188" s="448" t="s">
        <v>422</v>
      </c>
      <c r="J188" s="448" t="s">
        <v>298</v>
      </c>
      <c r="K188" s="448" t="s">
        <v>1170</v>
      </c>
      <c r="L188" s="448" t="s">
        <v>34</v>
      </c>
      <c r="M188" s="450">
        <v>138369000</v>
      </c>
    </row>
    <row r="189" spans="1:13">
      <c r="A189" s="448" t="s">
        <v>13596</v>
      </c>
      <c r="B189" s="448" t="s">
        <v>2459</v>
      </c>
      <c r="C189" s="448" t="s">
        <v>920</v>
      </c>
      <c r="D189" s="449">
        <v>4032</v>
      </c>
      <c r="E189" s="448" t="s">
        <v>1100</v>
      </c>
      <c r="F189" s="431" t="s">
        <v>1101</v>
      </c>
      <c r="G189" s="448" t="s">
        <v>298</v>
      </c>
      <c r="H189" s="448" t="s">
        <v>41</v>
      </c>
      <c r="I189" s="448" t="s">
        <v>423</v>
      </c>
      <c r="J189" s="448" t="s">
        <v>298</v>
      </c>
      <c r="K189" s="448" t="s">
        <v>1170</v>
      </c>
      <c r="L189" s="448" t="s">
        <v>34</v>
      </c>
      <c r="M189" s="450">
        <v>138369000</v>
      </c>
    </row>
    <row r="190" spans="1:13">
      <c r="A190" s="448" t="s">
        <v>13597</v>
      </c>
      <c r="B190" s="448" t="s">
        <v>2459</v>
      </c>
      <c r="C190" s="448" t="s">
        <v>920</v>
      </c>
      <c r="D190" s="449">
        <v>4032</v>
      </c>
      <c r="E190" s="448" t="s">
        <v>1100</v>
      </c>
      <c r="F190" s="431" t="s">
        <v>1101</v>
      </c>
      <c r="G190" s="448" t="s">
        <v>298</v>
      </c>
      <c r="H190" s="448" t="s">
        <v>41</v>
      </c>
      <c r="I190" s="448" t="s">
        <v>421</v>
      </c>
      <c r="J190" s="448" t="s">
        <v>298</v>
      </c>
      <c r="K190" s="448" t="s">
        <v>1170</v>
      </c>
      <c r="L190" s="448" t="s">
        <v>34</v>
      </c>
      <c r="M190" s="450">
        <v>145645500</v>
      </c>
    </row>
    <row r="191" spans="1:13">
      <c r="A191" s="448" t="s">
        <v>13598</v>
      </c>
      <c r="B191" s="448" t="s">
        <v>2459</v>
      </c>
      <c r="C191" s="448" t="s">
        <v>920</v>
      </c>
      <c r="D191" s="449">
        <v>4032</v>
      </c>
      <c r="E191" s="448" t="s">
        <v>1100</v>
      </c>
      <c r="F191" s="431" t="s">
        <v>1101</v>
      </c>
      <c r="G191" s="448" t="s">
        <v>298</v>
      </c>
      <c r="H191" s="448" t="s">
        <v>41</v>
      </c>
      <c r="I191" s="448" t="s">
        <v>424</v>
      </c>
      <c r="J191" s="448" t="s">
        <v>298</v>
      </c>
      <c r="K191" s="448" t="s">
        <v>1170</v>
      </c>
      <c r="L191" s="448" t="s">
        <v>34</v>
      </c>
      <c r="M191" s="450">
        <v>138369000</v>
      </c>
    </row>
    <row r="192" spans="1:13">
      <c r="A192" s="448" t="s">
        <v>13599</v>
      </c>
      <c r="B192" s="448" t="s">
        <v>2459</v>
      </c>
      <c r="C192" s="448" t="s">
        <v>920</v>
      </c>
      <c r="D192" s="449">
        <v>4032</v>
      </c>
      <c r="E192" s="448" t="s">
        <v>1100</v>
      </c>
      <c r="F192" s="431" t="s">
        <v>1101</v>
      </c>
      <c r="G192" s="448" t="s">
        <v>298</v>
      </c>
      <c r="H192" s="448" t="s">
        <v>41</v>
      </c>
      <c r="I192" s="448" t="s">
        <v>425</v>
      </c>
      <c r="J192" s="448" t="s">
        <v>298</v>
      </c>
      <c r="K192" s="448" t="s">
        <v>1170</v>
      </c>
      <c r="L192" s="448" t="s">
        <v>34</v>
      </c>
      <c r="M192" s="450">
        <v>138369000</v>
      </c>
    </row>
    <row r="193" spans="1:13">
      <c r="A193" s="448" t="s">
        <v>13600</v>
      </c>
      <c r="B193" s="448" t="s">
        <v>2459</v>
      </c>
      <c r="C193" s="448" t="s">
        <v>920</v>
      </c>
      <c r="D193" s="449">
        <v>4032</v>
      </c>
      <c r="E193" s="448" t="s">
        <v>1100</v>
      </c>
      <c r="F193" s="431" t="s">
        <v>1101</v>
      </c>
      <c r="G193" s="448" t="s">
        <v>298</v>
      </c>
      <c r="H193" s="448" t="s">
        <v>41</v>
      </c>
      <c r="I193" s="448" t="s">
        <v>46</v>
      </c>
      <c r="J193" s="448" t="s">
        <v>298</v>
      </c>
      <c r="K193" s="448" t="s">
        <v>1170</v>
      </c>
      <c r="L193" s="448" t="s">
        <v>34</v>
      </c>
      <c r="M193" s="450">
        <v>182097300</v>
      </c>
    </row>
    <row r="194" spans="1:13">
      <c r="A194" s="448" t="s">
        <v>13601</v>
      </c>
      <c r="B194" s="448" t="s">
        <v>2459</v>
      </c>
      <c r="C194" s="448" t="s">
        <v>920</v>
      </c>
      <c r="D194" s="449">
        <v>4032</v>
      </c>
      <c r="E194" s="448" t="s">
        <v>1100</v>
      </c>
      <c r="F194" s="431" t="s">
        <v>1101</v>
      </c>
      <c r="G194" s="448" t="s">
        <v>298</v>
      </c>
      <c r="H194" s="448" t="s">
        <v>41</v>
      </c>
      <c r="I194" s="448" t="s">
        <v>221</v>
      </c>
      <c r="J194" s="448" t="s">
        <v>298</v>
      </c>
      <c r="K194" s="448" t="s">
        <v>1170</v>
      </c>
      <c r="L194" s="448" t="s">
        <v>34</v>
      </c>
      <c r="M194" s="450">
        <v>180711300</v>
      </c>
    </row>
    <row r="195" spans="1:13">
      <c r="A195" s="448" t="s">
        <v>13602</v>
      </c>
      <c r="B195" s="448" t="s">
        <v>2459</v>
      </c>
      <c r="C195" s="448" t="s">
        <v>920</v>
      </c>
      <c r="D195" s="449">
        <v>4032</v>
      </c>
      <c r="E195" s="448" t="s">
        <v>1100</v>
      </c>
      <c r="F195" s="431" t="s">
        <v>1101</v>
      </c>
      <c r="G195" s="448" t="s">
        <v>298</v>
      </c>
      <c r="H195" s="448" t="s">
        <v>41</v>
      </c>
      <c r="I195" s="448" t="s">
        <v>324</v>
      </c>
      <c r="J195" s="448" t="s">
        <v>298</v>
      </c>
      <c r="K195" s="448" t="s">
        <v>1170</v>
      </c>
      <c r="L195" s="448" t="s">
        <v>34</v>
      </c>
      <c r="M195" s="450">
        <v>303903600</v>
      </c>
    </row>
    <row r="196" spans="1:13">
      <c r="A196" s="448" t="s">
        <v>13603</v>
      </c>
      <c r="B196" s="448" t="s">
        <v>2459</v>
      </c>
      <c r="C196" s="448" t="s">
        <v>920</v>
      </c>
      <c r="D196" s="449">
        <v>4032</v>
      </c>
      <c r="E196" s="448" t="s">
        <v>1100</v>
      </c>
      <c r="F196" s="431" t="s">
        <v>1101</v>
      </c>
      <c r="G196" s="448" t="s">
        <v>298</v>
      </c>
      <c r="H196" s="448" t="s">
        <v>41</v>
      </c>
      <c r="I196" s="448" t="s">
        <v>50</v>
      </c>
      <c r="J196" s="448" t="s">
        <v>298</v>
      </c>
      <c r="K196" s="448" t="s">
        <v>1170</v>
      </c>
      <c r="L196" s="448" t="s">
        <v>34</v>
      </c>
      <c r="M196" s="450">
        <v>161376600</v>
      </c>
    </row>
    <row r="197" spans="1:13">
      <c r="A197" s="448" t="s">
        <v>13604</v>
      </c>
      <c r="B197" s="448" t="s">
        <v>2459</v>
      </c>
      <c r="C197" s="448" t="s">
        <v>920</v>
      </c>
      <c r="D197" s="449">
        <v>4032</v>
      </c>
      <c r="E197" s="448" t="s">
        <v>1100</v>
      </c>
      <c r="F197" s="431" t="s">
        <v>1101</v>
      </c>
      <c r="G197" s="448" t="s">
        <v>298</v>
      </c>
      <c r="H197" s="448" t="s">
        <v>41</v>
      </c>
      <c r="I197" s="448" t="s">
        <v>223</v>
      </c>
      <c r="J197" s="448" t="s">
        <v>298</v>
      </c>
      <c r="K197" s="448" t="s">
        <v>1170</v>
      </c>
      <c r="L197" s="448" t="s">
        <v>34</v>
      </c>
      <c r="M197" s="450">
        <v>153314700</v>
      </c>
    </row>
    <row r="198" spans="1:13">
      <c r="A198" s="448" t="s">
        <v>13605</v>
      </c>
      <c r="B198" s="448" t="s">
        <v>2459</v>
      </c>
      <c r="C198" s="448" t="s">
        <v>920</v>
      </c>
      <c r="D198" s="449">
        <v>4032</v>
      </c>
      <c r="E198" s="448" t="s">
        <v>1100</v>
      </c>
      <c r="F198" s="431" t="s">
        <v>1101</v>
      </c>
      <c r="G198" s="448" t="s">
        <v>298</v>
      </c>
      <c r="H198" s="448" t="s">
        <v>41</v>
      </c>
      <c r="I198" s="448" t="s">
        <v>48</v>
      </c>
      <c r="J198" s="448" t="s">
        <v>298</v>
      </c>
      <c r="K198" s="448" t="s">
        <v>1170</v>
      </c>
      <c r="L198" s="448" t="s">
        <v>34</v>
      </c>
      <c r="M198" s="450">
        <v>179325300</v>
      </c>
    </row>
    <row r="199" spans="1:13">
      <c r="A199" s="448" t="s">
        <v>13606</v>
      </c>
      <c r="B199" s="448" t="s">
        <v>2460</v>
      </c>
      <c r="C199" s="448" t="s">
        <v>920</v>
      </c>
      <c r="D199" s="449">
        <v>4032</v>
      </c>
      <c r="E199" s="448" t="s">
        <v>1100</v>
      </c>
      <c r="F199" s="431" t="s">
        <v>1101</v>
      </c>
      <c r="G199" s="448" t="s">
        <v>298</v>
      </c>
      <c r="H199" s="448" t="s">
        <v>41</v>
      </c>
      <c r="I199" s="448" t="s">
        <v>223</v>
      </c>
      <c r="J199" s="448" t="s">
        <v>298</v>
      </c>
      <c r="K199" s="448" t="s">
        <v>1170</v>
      </c>
      <c r="L199" s="448" t="s">
        <v>218</v>
      </c>
      <c r="M199" s="450">
        <v>220397100</v>
      </c>
    </row>
    <row r="200" spans="1:13">
      <c r="A200" s="448" t="s">
        <v>13607</v>
      </c>
      <c r="B200" s="448" t="s">
        <v>2460</v>
      </c>
      <c r="C200" s="448" t="s">
        <v>920</v>
      </c>
      <c r="D200" s="449">
        <v>4032</v>
      </c>
      <c r="E200" s="448" t="s">
        <v>1100</v>
      </c>
      <c r="F200" s="431" t="s">
        <v>1101</v>
      </c>
      <c r="G200" s="448" t="s">
        <v>298</v>
      </c>
      <c r="H200" s="448" t="s">
        <v>41</v>
      </c>
      <c r="I200" s="448" t="s">
        <v>48</v>
      </c>
      <c r="J200" s="448" t="s">
        <v>298</v>
      </c>
      <c r="K200" s="448" t="s">
        <v>1170</v>
      </c>
      <c r="L200" s="448" t="s">
        <v>218</v>
      </c>
      <c r="M200" s="450">
        <v>257772900</v>
      </c>
    </row>
    <row r="201" spans="1:13">
      <c r="A201" s="448" t="s">
        <v>13608</v>
      </c>
      <c r="B201" s="448" t="s">
        <v>2460</v>
      </c>
      <c r="C201" s="448" t="s">
        <v>920</v>
      </c>
      <c r="D201" s="449">
        <v>4032</v>
      </c>
      <c r="E201" s="448" t="s">
        <v>1100</v>
      </c>
      <c r="F201" s="431" t="s">
        <v>1101</v>
      </c>
      <c r="G201" s="448" t="s">
        <v>298</v>
      </c>
      <c r="H201" s="448" t="s">
        <v>41</v>
      </c>
      <c r="I201" s="448" t="s">
        <v>50</v>
      </c>
      <c r="J201" s="448" t="s">
        <v>298</v>
      </c>
      <c r="K201" s="448" t="s">
        <v>1170</v>
      </c>
      <c r="L201" s="448" t="s">
        <v>218</v>
      </c>
      <c r="M201" s="450">
        <v>231993300</v>
      </c>
    </row>
    <row r="202" spans="1:13">
      <c r="A202" s="448" t="s">
        <v>13609</v>
      </c>
      <c r="B202" s="448" t="s">
        <v>2460</v>
      </c>
      <c r="C202" s="448" t="s">
        <v>920</v>
      </c>
      <c r="D202" s="449">
        <v>4032</v>
      </c>
      <c r="E202" s="448" t="s">
        <v>1100</v>
      </c>
      <c r="F202" s="431" t="s">
        <v>1101</v>
      </c>
      <c r="G202" s="448" t="s">
        <v>298</v>
      </c>
      <c r="H202" s="448" t="s">
        <v>41</v>
      </c>
      <c r="I202" s="448" t="s">
        <v>46</v>
      </c>
      <c r="J202" s="448" t="s">
        <v>298</v>
      </c>
      <c r="K202" s="448" t="s">
        <v>1170</v>
      </c>
      <c r="L202" s="448" t="s">
        <v>218</v>
      </c>
      <c r="M202" s="450">
        <v>261769200</v>
      </c>
    </row>
    <row r="203" spans="1:13">
      <c r="A203" s="448" t="s">
        <v>13610</v>
      </c>
      <c r="B203" s="448" t="s">
        <v>2460</v>
      </c>
      <c r="C203" s="448" t="s">
        <v>920</v>
      </c>
      <c r="D203" s="449">
        <v>4032</v>
      </c>
      <c r="E203" s="448" t="s">
        <v>1100</v>
      </c>
      <c r="F203" s="431" t="s">
        <v>1101</v>
      </c>
      <c r="G203" s="448" t="s">
        <v>298</v>
      </c>
      <c r="H203" s="448" t="s">
        <v>41</v>
      </c>
      <c r="I203" s="448" t="s">
        <v>221</v>
      </c>
      <c r="J203" s="448" t="s">
        <v>298</v>
      </c>
      <c r="K203" s="448" t="s">
        <v>1170</v>
      </c>
      <c r="L203" s="448" t="s">
        <v>218</v>
      </c>
      <c r="M203" s="450">
        <v>259759500</v>
      </c>
    </row>
    <row r="204" spans="1:13">
      <c r="A204" s="448" t="s">
        <v>13611</v>
      </c>
      <c r="B204" s="448" t="s">
        <v>2460</v>
      </c>
      <c r="C204" s="448" t="s">
        <v>920</v>
      </c>
      <c r="D204" s="449">
        <v>4032</v>
      </c>
      <c r="E204" s="448" t="s">
        <v>1100</v>
      </c>
      <c r="F204" s="431" t="s">
        <v>1101</v>
      </c>
      <c r="G204" s="448" t="s">
        <v>298</v>
      </c>
      <c r="H204" s="448" t="s">
        <v>41</v>
      </c>
      <c r="I204" s="448" t="s">
        <v>424</v>
      </c>
      <c r="J204" s="448" t="s">
        <v>298</v>
      </c>
      <c r="K204" s="448" t="s">
        <v>1170</v>
      </c>
      <c r="L204" s="448" t="s">
        <v>218</v>
      </c>
      <c r="M204" s="450">
        <v>198891000</v>
      </c>
    </row>
    <row r="205" spans="1:13">
      <c r="A205" s="448" t="s">
        <v>13612</v>
      </c>
      <c r="B205" s="448" t="s">
        <v>2460</v>
      </c>
      <c r="C205" s="448" t="s">
        <v>920</v>
      </c>
      <c r="D205" s="449">
        <v>4032</v>
      </c>
      <c r="E205" s="448" t="s">
        <v>1100</v>
      </c>
      <c r="F205" s="431" t="s">
        <v>1101</v>
      </c>
      <c r="G205" s="448" t="s">
        <v>298</v>
      </c>
      <c r="H205" s="448" t="s">
        <v>41</v>
      </c>
      <c r="I205" s="448" t="s">
        <v>423</v>
      </c>
      <c r="J205" s="448" t="s">
        <v>298</v>
      </c>
      <c r="K205" s="448" t="s">
        <v>1170</v>
      </c>
      <c r="L205" s="448" t="s">
        <v>218</v>
      </c>
      <c r="M205" s="450">
        <v>198891000</v>
      </c>
    </row>
    <row r="206" spans="1:13">
      <c r="A206" s="448" t="s">
        <v>13613</v>
      </c>
      <c r="B206" s="448" t="s">
        <v>2460</v>
      </c>
      <c r="C206" s="448" t="s">
        <v>920</v>
      </c>
      <c r="D206" s="449">
        <v>4032</v>
      </c>
      <c r="E206" s="448" t="s">
        <v>1100</v>
      </c>
      <c r="F206" s="431" t="s">
        <v>1101</v>
      </c>
      <c r="G206" s="448" t="s">
        <v>298</v>
      </c>
      <c r="H206" s="448" t="s">
        <v>41</v>
      </c>
      <c r="I206" s="448" t="s">
        <v>425</v>
      </c>
      <c r="J206" s="448" t="s">
        <v>298</v>
      </c>
      <c r="K206" s="448" t="s">
        <v>1170</v>
      </c>
      <c r="L206" s="448" t="s">
        <v>218</v>
      </c>
      <c r="M206" s="450">
        <v>198891000</v>
      </c>
    </row>
    <row r="207" spans="1:13">
      <c r="A207" s="448" t="s">
        <v>13614</v>
      </c>
      <c r="B207" s="448" t="s">
        <v>2460</v>
      </c>
      <c r="C207" s="448" t="s">
        <v>920</v>
      </c>
      <c r="D207" s="449">
        <v>4032</v>
      </c>
      <c r="E207" s="448" t="s">
        <v>1100</v>
      </c>
      <c r="F207" s="431" t="s">
        <v>1101</v>
      </c>
      <c r="G207" s="448" t="s">
        <v>298</v>
      </c>
      <c r="H207" s="448" t="s">
        <v>41</v>
      </c>
      <c r="I207" s="448" t="s">
        <v>421</v>
      </c>
      <c r="J207" s="448" t="s">
        <v>298</v>
      </c>
      <c r="K207" s="448" t="s">
        <v>1170</v>
      </c>
      <c r="L207" s="448" t="s">
        <v>218</v>
      </c>
      <c r="M207" s="450">
        <v>209378400</v>
      </c>
    </row>
    <row r="208" spans="1:13">
      <c r="A208" s="448" t="s">
        <v>13615</v>
      </c>
      <c r="B208" s="448" t="s">
        <v>2460</v>
      </c>
      <c r="C208" s="448" t="s">
        <v>920</v>
      </c>
      <c r="D208" s="449">
        <v>4032</v>
      </c>
      <c r="E208" s="448" t="s">
        <v>1100</v>
      </c>
      <c r="F208" s="431" t="s">
        <v>1101</v>
      </c>
      <c r="G208" s="448" t="s">
        <v>298</v>
      </c>
      <c r="H208" s="448" t="s">
        <v>41</v>
      </c>
      <c r="I208" s="448" t="s">
        <v>422</v>
      </c>
      <c r="J208" s="448" t="s">
        <v>298</v>
      </c>
      <c r="K208" s="448" t="s">
        <v>1170</v>
      </c>
      <c r="L208" s="448" t="s">
        <v>218</v>
      </c>
      <c r="M208" s="450">
        <v>198891000</v>
      </c>
    </row>
    <row r="209" spans="1:13">
      <c r="A209" s="448" t="s">
        <v>13616</v>
      </c>
      <c r="B209" s="448" t="s">
        <v>2460</v>
      </c>
      <c r="C209" s="448" t="s">
        <v>920</v>
      </c>
      <c r="D209" s="449">
        <v>4032</v>
      </c>
      <c r="E209" s="448" t="s">
        <v>1100</v>
      </c>
      <c r="F209" s="431" t="s">
        <v>1101</v>
      </c>
      <c r="G209" s="448" t="s">
        <v>298</v>
      </c>
      <c r="H209" s="448" t="s">
        <v>41</v>
      </c>
      <c r="I209" s="448" t="s">
        <v>219</v>
      </c>
      <c r="J209" s="448" t="s">
        <v>298</v>
      </c>
      <c r="K209" s="448" t="s">
        <v>1170</v>
      </c>
      <c r="L209" s="448" t="s">
        <v>218</v>
      </c>
      <c r="M209" s="450">
        <v>275790900</v>
      </c>
    </row>
    <row r="210" spans="1:13">
      <c r="A210" s="448" t="s">
        <v>13617</v>
      </c>
      <c r="B210" s="448" t="s">
        <v>2460</v>
      </c>
      <c r="C210" s="448" t="s">
        <v>920</v>
      </c>
      <c r="D210" s="449">
        <v>4032</v>
      </c>
      <c r="E210" s="448" t="s">
        <v>1100</v>
      </c>
      <c r="F210" s="431" t="s">
        <v>1101</v>
      </c>
      <c r="G210" s="448" t="s">
        <v>298</v>
      </c>
      <c r="H210" s="448" t="s">
        <v>41</v>
      </c>
      <c r="I210" s="448" t="s">
        <v>44</v>
      </c>
      <c r="J210" s="448" t="s">
        <v>298</v>
      </c>
      <c r="K210" s="448" t="s">
        <v>1170</v>
      </c>
      <c r="L210" s="448" t="s">
        <v>218</v>
      </c>
      <c r="M210" s="450">
        <v>267775200</v>
      </c>
    </row>
    <row r="211" spans="1:13">
      <c r="A211" s="448" t="s">
        <v>13618</v>
      </c>
      <c r="B211" s="448" t="s">
        <v>2460</v>
      </c>
      <c r="C211" s="448" t="s">
        <v>920</v>
      </c>
      <c r="D211" s="449">
        <v>4032</v>
      </c>
      <c r="E211" s="448" t="s">
        <v>1100</v>
      </c>
      <c r="F211" s="431" t="s">
        <v>1101</v>
      </c>
      <c r="G211" s="448" t="s">
        <v>298</v>
      </c>
      <c r="H211" s="448" t="s">
        <v>41</v>
      </c>
      <c r="I211" s="448" t="s">
        <v>324</v>
      </c>
      <c r="J211" s="448" t="s">
        <v>298</v>
      </c>
      <c r="K211" s="448" t="s">
        <v>1170</v>
      </c>
      <c r="L211" s="448" t="s">
        <v>218</v>
      </c>
      <c r="M211" s="450">
        <v>436867200</v>
      </c>
    </row>
    <row r="212" spans="1:13">
      <c r="A212" s="448" t="s">
        <v>13619</v>
      </c>
      <c r="B212" s="448" t="s">
        <v>2460</v>
      </c>
      <c r="C212" s="448" t="s">
        <v>920</v>
      </c>
      <c r="D212" s="449">
        <v>4032</v>
      </c>
      <c r="E212" s="448" t="s">
        <v>1100</v>
      </c>
      <c r="F212" s="431" t="s">
        <v>1101</v>
      </c>
      <c r="G212" s="448" t="s">
        <v>298</v>
      </c>
      <c r="H212" s="448" t="s">
        <v>41</v>
      </c>
      <c r="I212" s="448" t="s">
        <v>42</v>
      </c>
      <c r="J212" s="448" t="s">
        <v>298</v>
      </c>
      <c r="K212" s="448" t="s">
        <v>1170</v>
      </c>
      <c r="L212" s="448" t="s">
        <v>218</v>
      </c>
      <c r="M212" s="450">
        <v>330145200</v>
      </c>
    </row>
    <row r="213" spans="1:13">
      <c r="A213" s="448" t="s">
        <v>13620</v>
      </c>
      <c r="B213" s="448" t="s">
        <v>2461</v>
      </c>
      <c r="C213" s="448" t="s">
        <v>920</v>
      </c>
      <c r="D213" s="449">
        <v>4034</v>
      </c>
      <c r="E213" s="448" t="s">
        <v>1109</v>
      </c>
      <c r="F213" s="431" t="s">
        <v>1101</v>
      </c>
      <c r="G213" s="448" t="s">
        <v>298</v>
      </c>
      <c r="H213" s="448" t="s">
        <v>41</v>
      </c>
      <c r="I213" s="448" t="s">
        <v>46</v>
      </c>
      <c r="J213" s="448" t="s">
        <v>298</v>
      </c>
      <c r="K213" s="448" t="s">
        <v>1170</v>
      </c>
      <c r="L213" s="448" t="s">
        <v>32</v>
      </c>
      <c r="M213" s="450">
        <v>130861500</v>
      </c>
    </row>
    <row r="214" spans="1:13">
      <c r="A214" s="448" t="s">
        <v>13621</v>
      </c>
      <c r="B214" s="448" t="s">
        <v>2461</v>
      </c>
      <c r="C214" s="448" t="s">
        <v>920</v>
      </c>
      <c r="D214" s="449">
        <v>4034</v>
      </c>
      <c r="E214" s="448" t="s">
        <v>1109</v>
      </c>
      <c r="F214" s="431" t="s">
        <v>1101</v>
      </c>
      <c r="G214" s="448" t="s">
        <v>298</v>
      </c>
      <c r="H214" s="448" t="s">
        <v>41</v>
      </c>
      <c r="I214" s="448" t="s">
        <v>425</v>
      </c>
      <c r="J214" s="448" t="s">
        <v>298</v>
      </c>
      <c r="K214" s="448" t="s">
        <v>1170</v>
      </c>
      <c r="L214" s="448" t="s">
        <v>32</v>
      </c>
      <c r="M214" s="450">
        <v>99422400</v>
      </c>
    </row>
    <row r="215" spans="1:13">
      <c r="A215" s="448" t="s">
        <v>13622</v>
      </c>
      <c r="B215" s="448" t="s">
        <v>2461</v>
      </c>
      <c r="C215" s="448" t="s">
        <v>920</v>
      </c>
      <c r="D215" s="449">
        <v>4034</v>
      </c>
      <c r="E215" s="448" t="s">
        <v>1109</v>
      </c>
      <c r="F215" s="431" t="s">
        <v>1101</v>
      </c>
      <c r="G215" s="448" t="s">
        <v>298</v>
      </c>
      <c r="H215" s="448" t="s">
        <v>41</v>
      </c>
      <c r="I215" s="448" t="s">
        <v>421</v>
      </c>
      <c r="J215" s="448" t="s">
        <v>298</v>
      </c>
      <c r="K215" s="448" t="s">
        <v>1170</v>
      </c>
      <c r="L215" s="448" t="s">
        <v>32</v>
      </c>
      <c r="M215" s="450">
        <v>104666100</v>
      </c>
    </row>
    <row r="216" spans="1:13">
      <c r="A216" s="448" t="s">
        <v>13623</v>
      </c>
      <c r="B216" s="448" t="s">
        <v>2461</v>
      </c>
      <c r="C216" s="448" t="s">
        <v>920</v>
      </c>
      <c r="D216" s="449">
        <v>4034</v>
      </c>
      <c r="E216" s="448" t="s">
        <v>1109</v>
      </c>
      <c r="F216" s="431" t="s">
        <v>1101</v>
      </c>
      <c r="G216" s="448" t="s">
        <v>298</v>
      </c>
      <c r="H216" s="448" t="s">
        <v>41</v>
      </c>
      <c r="I216" s="448" t="s">
        <v>48</v>
      </c>
      <c r="J216" s="448" t="s">
        <v>298</v>
      </c>
      <c r="K216" s="448" t="s">
        <v>1170</v>
      </c>
      <c r="L216" s="448" t="s">
        <v>32</v>
      </c>
      <c r="M216" s="450">
        <v>128851800</v>
      </c>
    </row>
    <row r="217" spans="1:13">
      <c r="A217" s="448" t="s">
        <v>13624</v>
      </c>
      <c r="B217" s="448" t="s">
        <v>2461</v>
      </c>
      <c r="C217" s="448" t="s">
        <v>920</v>
      </c>
      <c r="D217" s="449">
        <v>4034</v>
      </c>
      <c r="E217" s="448" t="s">
        <v>1109</v>
      </c>
      <c r="F217" s="431" t="s">
        <v>1101</v>
      </c>
      <c r="G217" s="448" t="s">
        <v>298</v>
      </c>
      <c r="H217" s="448" t="s">
        <v>41</v>
      </c>
      <c r="I217" s="448" t="s">
        <v>223</v>
      </c>
      <c r="J217" s="448" t="s">
        <v>298</v>
      </c>
      <c r="K217" s="448" t="s">
        <v>1170</v>
      </c>
      <c r="L217" s="448" t="s">
        <v>32</v>
      </c>
      <c r="M217" s="450">
        <v>110163900</v>
      </c>
    </row>
    <row r="218" spans="1:13">
      <c r="A218" s="448" t="s">
        <v>13625</v>
      </c>
      <c r="B218" s="448" t="s">
        <v>2461</v>
      </c>
      <c r="C218" s="448" t="s">
        <v>920</v>
      </c>
      <c r="D218" s="449">
        <v>4034</v>
      </c>
      <c r="E218" s="448" t="s">
        <v>1109</v>
      </c>
      <c r="F218" s="431" t="s">
        <v>1101</v>
      </c>
      <c r="G218" s="448" t="s">
        <v>298</v>
      </c>
      <c r="H218" s="448" t="s">
        <v>41</v>
      </c>
      <c r="I218" s="448" t="s">
        <v>50</v>
      </c>
      <c r="J218" s="448" t="s">
        <v>298</v>
      </c>
      <c r="K218" s="448" t="s">
        <v>1170</v>
      </c>
      <c r="L218" s="448" t="s">
        <v>32</v>
      </c>
      <c r="M218" s="450">
        <v>115962000</v>
      </c>
    </row>
    <row r="219" spans="1:13">
      <c r="A219" s="448" t="s">
        <v>13626</v>
      </c>
      <c r="B219" s="448" t="s">
        <v>2461</v>
      </c>
      <c r="C219" s="448" t="s">
        <v>920</v>
      </c>
      <c r="D219" s="449">
        <v>4034</v>
      </c>
      <c r="E219" s="448" t="s">
        <v>1109</v>
      </c>
      <c r="F219" s="431" t="s">
        <v>1101</v>
      </c>
      <c r="G219" s="448" t="s">
        <v>298</v>
      </c>
      <c r="H219" s="448" t="s">
        <v>41</v>
      </c>
      <c r="I219" s="448" t="s">
        <v>424</v>
      </c>
      <c r="J219" s="448" t="s">
        <v>298</v>
      </c>
      <c r="K219" s="448" t="s">
        <v>1170</v>
      </c>
      <c r="L219" s="448" t="s">
        <v>32</v>
      </c>
      <c r="M219" s="450">
        <v>99422400</v>
      </c>
    </row>
    <row r="220" spans="1:13">
      <c r="A220" s="448" t="s">
        <v>13627</v>
      </c>
      <c r="B220" s="448" t="s">
        <v>2461</v>
      </c>
      <c r="C220" s="448" t="s">
        <v>920</v>
      </c>
      <c r="D220" s="449">
        <v>4034</v>
      </c>
      <c r="E220" s="448" t="s">
        <v>1109</v>
      </c>
      <c r="F220" s="431" t="s">
        <v>1101</v>
      </c>
      <c r="G220" s="448" t="s">
        <v>298</v>
      </c>
      <c r="H220" s="448" t="s">
        <v>41</v>
      </c>
      <c r="I220" s="448" t="s">
        <v>221</v>
      </c>
      <c r="J220" s="448" t="s">
        <v>298</v>
      </c>
      <c r="K220" s="448" t="s">
        <v>1170</v>
      </c>
      <c r="L220" s="448" t="s">
        <v>32</v>
      </c>
      <c r="M220" s="450">
        <v>129868200</v>
      </c>
    </row>
    <row r="221" spans="1:13">
      <c r="A221" s="448" t="s">
        <v>13628</v>
      </c>
      <c r="B221" s="448" t="s">
        <v>2461</v>
      </c>
      <c r="C221" s="448" t="s">
        <v>920</v>
      </c>
      <c r="D221" s="449">
        <v>4034</v>
      </c>
      <c r="E221" s="448" t="s">
        <v>1109</v>
      </c>
      <c r="F221" s="431" t="s">
        <v>1101</v>
      </c>
      <c r="G221" s="448" t="s">
        <v>298</v>
      </c>
      <c r="H221" s="448" t="s">
        <v>41</v>
      </c>
      <c r="I221" s="448" t="s">
        <v>423</v>
      </c>
      <c r="J221" s="448" t="s">
        <v>298</v>
      </c>
      <c r="K221" s="448" t="s">
        <v>1170</v>
      </c>
      <c r="L221" s="448" t="s">
        <v>32</v>
      </c>
      <c r="M221" s="450">
        <v>99422400</v>
      </c>
    </row>
    <row r="222" spans="1:13">
      <c r="A222" s="448" t="s">
        <v>13629</v>
      </c>
      <c r="B222" s="448" t="s">
        <v>2461</v>
      </c>
      <c r="C222" s="448" t="s">
        <v>920</v>
      </c>
      <c r="D222" s="449">
        <v>4034</v>
      </c>
      <c r="E222" s="448" t="s">
        <v>1109</v>
      </c>
      <c r="F222" s="431" t="s">
        <v>1101</v>
      </c>
      <c r="G222" s="448" t="s">
        <v>298</v>
      </c>
      <c r="H222" s="448" t="s">
        <v>41</v>
      </c>
      <c r="I222" s="448" t="s">
        <v>422</v>
      </c>
      <c r="J222" s="448" t="s">
        <v>298</v>
      </c>
      <c r="K222" s="448" t="s">
        <v>1170</v>
      </c>
      <c r="L222" s="448" t="s">
        <v>32</v>
      </c>
      <c r="M222" s="450">
        <v>99422400</v>
      </c>
    </row>
    <row r="223" spans="1:13">
      <c r="A223" s="448" t="s">
        <v>13630</v>
      </c>
      <c r="B223" s="448" t="s">
        <v>2461</v>
      </c>
      <c r="C223" s="448" t="s">
        <v>920</v>
      </c>
      <c r="D223" s="449">
        <v>4034</v>
      </c>
      <c r="E223" s="448" t="s">
        <v>1109</v>
      </c>
      <c r="F223" s="431" t="s">
        <v>1101</v>
      </c>
      <c r="G223" s="448" t="s">
        <v>298</v>
      </c>
      <c r="H223" s="448" t="s">
        <v>41</v>
      </c>
      <c r="I223" s="448" t="s">
        <v>42</v>
      </c>
      <c r="J223" s="448" t="s">
        <v>298</v>
      </c>
      <c r="K223" s="448" t="s">
        <v>1170</v>
      </c>
      <c r="L223" s="448" t="s">
        <v>32</v>
      </c>
      <c r="M223" s="450">
        <v>165072600</v>
      </c>
    </row>
    <row r="224" spans="1:13">
      <c r="A224" s="448" t="s">
        <v>13631</v>
      </c>
      <c r="B224" s="448" t="s">
        <v>2461</v>
      </c>
      <c r="C224" s="448" t="s">
        <v>920</v>
      </c>
      <c r="D224" s="449">
        <v>4034</v>
      </c>
      <c r="E224" s="448" t="s">
        <v>1109</v>
      </c>
      <c r="F224" s="431" t="s">
        <v>1101</v>
      </c>
      <c r="G224" s="448" t="s">
        <v>298</v>
      </c>
      <c r="H224" s="448" t="s">
        <v>41</v>
      </c>
      <c r="I224" s="448" t="s">
        <v>324</v>
      </c>
      <c r="J224" s="448" t="s">
        <v>298</v>
      </c>
      <c r="K224" s="448" t="s">
        <v>1170</v>
      </c>
      <c r="L224" s="448" t="s">
        <v>32</v>
      </c>
      <c r="M224" s="450">
        <v>218433600</v>
      </c>
    </row>
    <row r="225" spans="1:13">
      <c r="A225" s="448" t="s">
        <v>13632</v>
      </c>
      <c r="B225" s="448" t="s">
        <v>2461</v>
      </c>
      <c r="C225" s="448" t="s">
        <v>920</v>
      </c>
      <c r="D225" s="449">
        <v>4034</v>
      </c>
      <c r="E225" s="448" t="s">
        <v>1109</v>
      </c>
      <c r="F225" s="431" t="s">
        <v>1101</v>
      </c>
      <c r="G225" s="448" t="s">
        <v>298</v>
      </c>
      <c r="H225" s="448" t="s">
        <v>41</v>
      </c>
      <c r="I225" s="448" t="s">
        <v>44</v>
      </c>
      <c r="J225" s="448" t="s">
        <v>298</v>
      </c>
      <c r="K225" s="448" t="s">
        <v>1170</v>
      </c>
      <c r="L225" s="448" t="s">
        <v>32</v>
      </c>
      <c r="M225" s="450">
        <v>133864500</v>
      </c>
    </row>
    <row r="226" spans="1:13">
      <c r="A226" s="448" t="s">
        <v>13633</v>
      </c>
      <c r="B226" s="448" t="s">
        <v>2461</v>
      </c>
      <c r="C226" s="448" t="s">
        <v>920</v>
      </c>
      <c r="D226" s="449">
        <v>4034</v>
      </c>
      <c r="E226" s="448" t="s">
        <v>1109</v>
      </c>
      <c r="F226" s="431" t="s">
        <v>1101</v>
      </c>
      <c r="G226" s="448" t="s">
        <v>298</v>
      </c>
      <c r="H226" s="448" t="s">
        <v>41</v>
      </c>
      <c r="I226" s="448" t="s">
        <v>219</v>
      </c>
      <c r="J226" s="448" t="s">
        <v>298</v>
      </c>
      <c r="K226" s="448" t="s">
        <v>1170</v>
      </c>
      <c r="L226" s="448" t="s">
        <v>32</v>
      </c>
      <c r="M226" s="450">
        <v>137907000</v>
      </c>
    </row>
    <row r="227" spans="1:13">
      <c r="A227" s="448" t="s">
        <v>13634</v>
      </c>
      <c r="B227" s="448" t="s">
        <v>2462</v>
      </c>
      <c r="C227" s="448" t="s">
        <v>920</v>
      </c>
      <c r="D227" s="449">
        <v>4034</v>
      </c>
      <c r="E227" s="448" t="s">
        <v>1109</v>
      </c>
      <c r="F227" s="431" t="s">
        <v>1101</v>
      </c>
      <c r="G227" s="448" t="s">
        <v>298</v>
      </c>
      <c r="H227" s="448" t="s">
        <v>41</v>
      </c>
      <c r="I227" s="448" t="s">
        <v>425</v>
      </c>
      <c r="J227" s="448" t="s">
        <v>298</v>
      </c>
      <c r="K227" s="448" t="s">
        <v>1170</v>
      </c>
      <c r="L227" s="448" t="s">
        <v>34</v>
      </c>
      <c r="M227" s="450">
        <v>159089700</v>
      </c>
    </row>
    <row r="228" spans="1:13">
      <c r="A228" s="448" t="s">
        <v>13635</v>
      </c>
      <c r="B228" s="448" t="s">
        <v>2462</v>
      </c>
      <c r="C228" s="448" t="s">
        <v>920</v>
      </c>
      <c r="D228" s="449">
        <v>4034</v>
      </c>
      <c r="E228" s="448" t="s">
        <v>1109</v>
      </c>
      <c r="F228" s="431" t="s">
        <v>1101</v>
      </c>
      <c r="G228" s="448" t="s">
        <v>298</v>
      </c>
      <c r="H228" s="448" t="s">
        <v>41</v>
      </c>
      <c r="I228" s="448" t="s">
        <v>424</v>
      </c>
      <c r="J228" s="448" t="s">
        <v>298</v>
      </c>
      <c r="K228" s="448" t="s">
        <v>1170</v>
      </c>
      <c r="L228" s="448" t="s">
        <v>34</v>
      </c>
      <c r="M228" s="450">
        <v>159089700</v>
      </c>
    </row>
    <row r="229" spans="1:13">
      <c r="A229" s="448" t="s">
        <v>13636</v>
      </c>
      <c r="B229" s="448" t="s">
        <v>2462</v>
      </c>
      <c r="C229" s="448" t="s">
        <v>920</v>
      </c>
      <c r="D229" s="449">
        <v>4034</v>
      </c>
      <c r="E229" s="448" t="s">
        <v>1109</v>
      </c>
      <c r="F229" s="431" t="s">
        <v>1101</v>
      </c>
      <c r="G229" s="448" t="s">
        <v>298</v>
      </c>
      <c r="H229" s="448" t="s">
        <v>41</v>
      </c>
      <c r="I229" s="448" t="s">
        <v>50</v>
      </c>
      <c r="J229" s="448" t="s">
        <v>298</v>
      </c>
      <c r="K229" s="448" t="s">
        <v>1170</v>
      </c>
      <c r="L229" s="448" t="s">
        <v>34</v>
      </c>
      <c r="M229" s="450">
        <v>185562300</v>
      </c>
    </row>
    <row r="230" spans="1:13">
      <c r="A230" s="448" t="s">
        <v>13637</v>
      </c>
      <c r="B230" s="448" t="s">
        <v>2462</v>
      </c>
      <c r="C230" s="448" t="s">
        <v>920</v>
      </c>
      <c r="D230" s="449">
        <v>4034</v>
      </c>
      <c r="E230" s="448" t="s">
        <v>1109</v>
      </c>
      <c r="F230" s="431" t="s">
        <v>1101</v>
      </c>
      <c r="G230" s="448" t="s">
        <v>298</v>
      </c>
      <c r="H230" s="448" t="s">
        <v>41</v>
      </c>
      <c r="I230" s="448" t="s">
        <v>223</v>
      </c>
      <c r="J230" s="448" t="s">
        <v>298</v>
      </c>
      <c r="K230" s="448" t="s">
        <v>1170</v>
      </c>
      <c r="L230" s="448" t="s">
        <v>34</v>
      </c>
      <c r="M230" s="450">
        <v>176276100</v>
      </c>
    </row>
    <row r="231" spans="1:13">
      <c r="A231" s="448" t="s">
        <v>13638</v>
      </c>
      <c r="B231" s="448" t="s">
        <v>2462</v>
      </c>
      <c r="C231" s="448" t="s">
        <v>920</v>
      </c>
      <c r="D231" s="449">
        <v>4034</v>
      </c>
      <c r="E231" s="448" t="s">
        <v>1109</v>
      </c>
      <c r="F231" s="431" t="s">
        <v>1101</v>
      </c>
      <c r="G231" s="448" t="s">
        <v>298</v>
      </c>
      <c r="H231" s="448" t="s">
        <v>41</v>
      </c>
      <c r="I231" s="448" t="s">
        <v>421</v>
      </c>
      <c r="J231" s="448" t="s">
        <v>298</v>
      </c>
      <c r="K231" s="448" t="s">
        <v>1170</v>
      </c>
      <c r="L231" s="448" t="s">
        <v>34</v>
      </c>
      <c r="M231" s="450">
        <v>167475000</v>
      </c>
    </row>
    <row r="232" spans="1:13">
      <c r="A232" s="448" t="s">
        <v>13639</v>
      </c>
      <c r="B232" s="448" t="s">
        <v>2462</v>
      </c>
      <c r="C232" s="448" t="s">
        <v>920</v>
      </c>
      <c r="D232" s="449">
        <v>4034</v>
      </c>
      <c r="E232" s="448" t="s">
        <v>1109</v>
      </c>
      <c r="F232" s="431" t="s">
        <v>1101</v>
      </c>
      <c r="G232" s="448" t="s">
        <v>298</v>
      </c>
      <c r="H232" s="448" t="s">
        <v>41</v>
      </c>
      <c r="I232" s="448" t="s">
        <v>422</v>
      </c>
      <c r="J232" s="448" t="s">
        <v>298</v>
      </c>
      <c r="K232" s="448" t="s">
        <v>1170</v>
      </c>
      <c r="L232" s="448" t="s">
        <v>34</v>
      </c>
      <c r="M232" s="450">
        <v>159089700</v>
      </c>
    </row>
    <row r="233" spans="1:13">
      <c r="A233" s="448" t="s">
        <v>13640</v>
      </c>
      <c r="B233" s="448" t="s">
        <v>2462</v>
      </c>
      <c r="C233" s="448" t="s">
        <v>920</v>
      </c>
      <c r="D233" s="449">
        <v>4034</v>
      </c>
      <c r="E233" s="448" t="s">
        <v>1109</v>
      </c>
      <c r="F233" s="431" t="s">
        <v>1101</v>
      </c>
      <c r="G233" s="448" t="s">
        <v>298</v>
      </c>
      <c r="H233" s="448" t="s">
        <v>41</v>
      </c>
      <c r="I233" s="448" t="s">
        <v>423</v>
      </c>
      <c r="J233" s="448" t="s">
        <v>298</v>
      </c>
      <c r="K233" s="448" t="s">
        <v>1170</v>
      </c>
      <c r="L233" s="448" t="s">
        <v>34</v>
      </c>
      <c r="M233" s="450">
        <v>159089700</v>
      </c>
    </row>
    <row r="234" spans="1:13">
      <c r="A234" s="448" t="s">
        <v>13641</v>
      </c>
      <c r="B234" s="448" t="s">
        <v>2462</v>
      </c>
      <c r="C234" s="448" t="s">
        <v>920</v>
      </c>
      <c r="D234" s="449">
        <v>4034</v>
      </c>
      <c r="E234" s="448" t="s">
        <v>1109</v>
      </c>
      <c r="F234" s="431" t="s">
        <v>1101</v>
      </c>
      <c r="G234" s="448" t="s">
        <v>298</v>
      </c>
      <c r="H234" s="448" t="s">
        <v>41</v>
      </c>
      <c r="I234" s="448" t="s">
        <v>46</v>
      </c>
      <c r="J234" s="448" t="s">
        <v>298</v>
      </c>
      <c r="K234" s="448" t="s">
        <v>1170</v>
      </c>
      <c r="L234" s="448" t="s">
        <v>34</v>
      </c>
      <c r="M234" s="450">
        <v>209401500</v>
      </c>
    </row>
    <row r="235" spans="1:13">
      <c r="A235" s="448" t="s">
        <v>13642</v>
      </c>
      <c r="B235" s="448" t="s">
        <v>2462</v>
      </c>
      <c r="C235" s="448" t="s">
        <v>920</v>
      </c>
      <c r="D235" s="449">
        <v>4034</v>
      </c>
      <c r="E235" s="448" t="s">
        <v>1109</v>
      </c>
      <c r="F235" s="431" t="s">
        <v>1101</v>
      </c>
      <c r="G235" s="448" t="s">
        <v>298</v>
      </c>
      <c r="H235" s="448" t="s">
        <v>41</v>
      </c>
      <c r="I235" s="448" t="s">
        <v>48</v>
      </c>
      <c r="J235" s="448" t="s">
        <v>298</v>
      </c>
      <c r="K235" s="448" t="s">
        <v>1170</v>
      </c>
      <c r="L235" s="448" t="s">
        <v>34</v>
      </c>
      <c r="M235" s="450">
        <v>206167500</v>
      </c>
    </row>
    <row r="236" spans="1:13">
      <c r="A236" s="448" t="s">
        <v>13643</v>
      </c>
      <c r="B236" s="448" t="s">
        <v>2462</v>
      </c>
      <c r="C236" s="448" t="s">
        <v>920</v>
      </c>
      <c r="D236" s="449">
        <v>4034</v>
      </c>
      <c r="E236" s="448" t="s">
        <v>1109</v>
      </c>
      <c r="F236" s="431" t="s">
        <v>1101</v>
      </c>
      <c r="G236" s="448" t="s">
        <v>298</v>
      </c>
      <c r="H236" s="448" t="s">
        <v>41</v>
      </c>
      <c r="I236" s="448" t="s">
        <v>221</v>
      </c>
      <c r="J236" s="448" t="s">
        <v>298</v>
      </c>
      <c r="K236" s="448" t="s">
        <v>1170</v>
      </c>
      <c r="L236" s="448" t="s">
        <v>34</v>
      </c>
      <c r="M236" s="450">
        <v>207807600</v>
      </c>
    </row>
    <row r="237" spans="1:13">
      <c r="A237" s="448" t="s">
        <v>13644</v>
      </c>
      <c r="B237" s="448" t="s">
        <v>2462</v>
      </c>
      <c r="C237" s="448" t="s">
        <v>920</v>
      </c>
      <c r="D237" s="449">
        <v>4034</v>
      </c>
      <c r="E237" s="448" t="s">
        <v>1109</v>
      </c>
      <c r="F237" s="431" t="s">
        <v>1101</v>
      </c>
      <c r="G237" s="448" t="s">
        <v>298</v>
      </c>
      <c r="H237" s="448" t="s">
        <v>41</v>
      </c>
      <c r="I237" s="448" t="s">
        <v>42</v>
      </c>
      <c r="J237" s="448" t="s">
        <v>298</v>
      </c>
      <c r="K237" s="448" t="s">
        <v>1170</v>
      </c>
      <c r="L237" s="448" t="s">
        <v>34</v>
      </c>
      <c r="M237" s="450">
        <v>264125400</v>
      </c>
    </row>
    <row r="238" spans="1:13">
      <c r="A238" s="448" t="s">
        <v>13645</v>
      </c>
      <c r="B238" s="448" t="s">
        <v>2462</v>
      </c>
      <c r="C238" s="448" t="s">
        <v>920</v>
      </c>
      <c r="D238" s="449">
        <v>4034</v>
      </c>
      <c r="E238" s="448" t="s">
        <v>1109</v>
      </c>
      <c r="F238" s="431" t="s">
        <v>1101</v>
      </c>
      <c r="G238" s="448" t="s">
        <v>298</v>
      </c>
      <c r="H238" s="448" t="s">
        <v>41</v>
      </c>
      <c r="I238" s="448" t="s">
        <v>324</v>
      </c>
      <c r="J238" s="448" t="s">
        <v>298</v>
      </c>
      <c r="K238" s="448" t="s">
        <v>1170</v>
      </c>
      <c r="L238" s="448" t="s">
        <v>34</v>
      </c>
      <c r="M238" s="450">
        <v>349503000</v>
      </c>
    </row>
    <row r="239" spans="1:13">
      <c r="A239" s="448" t="s">
        <v>13646</v>
      </c>
      <c r="B239" s="448" t="s">
        <v>2462</v>
      </c>
      <c r="C239" s="448" t="s">
        <v>920</v>
      </c>
      <c r="D239" s="449">
        <v>4034</v>
      </c>
      <c r="E239" s="448" t="s">
        <v>1109</v>
      </c>
      <c r="F239" s="431" t="s">
        <v>1101</v>
      </c>
      <c r="G239" s="448" t="s">
        <v>298</v>
      </c>
      <c r="H239" s="448" t="s">
        <v>41</v>
      </c>
      <c r="I239" s="448" t="s">
        <v>44</v>
      </c>
      <c r="J239" s="448" t="s">
        <v>298</v>
      </c>
      <c r="K239" s="448" t="s">
        <v>1170</v>
      </c>
      <c r="L239" s="448" t="s">
        <v>34</v>
      </c>
      <c r="M239" s="450">
        <v>214206300</v>
      </c>
    </row>
    <row r="240" spans="1:13">
      <c r="A240" s="448" t="s">
        <v>13647</v>
      </c>
      <c r="B240" s="448" t="s">
        <v>2462</v>
      </c>
      <c r="C240" s="448" t="s">
        <v>920</v>
      </c>
      <c r="D240" s="449">
        <v>4034</v>
      </c>
      <c r="E240" s="448" t="s">
        <v>1109</v>
      </c>
      <c r="F240" s="431" t="s">
        <v>1101</v>
      </c>
      <c r="G240" s="448" t="s">
        <v>298</v>
      </c>
      <c r="H240" s="448" t="s">
        <v>41</v>
      </c>
      <c r="I240" s="448" t="s">
        <v>219</v>
      </c>
      <c r="J240" s="448" t="s">
        <v>298</v>
      </c>
      <c r="K240" s="448" t="s">
        <v>1170</v>
      </c>
      <c r="L240" s="448" t="s">
        <v>34</v>
      </c>
      <c r="M240" s="450">
        <v>220628100</v>
      </c>
    </row>
    <row r="241" spans="1:13">
      <c r="A241" s="448" t="s">
        <v>13648</v>
      </c>
      <c r="B241" s="448" t="s">
        <v>2463</v>
      </c>
      <c r="C241" s="448" t="s">
        <v>920</v>
      </c>
      <c r="D241" s="449">
        <v>4034</v>
      </c>
      <c r="E241" s="448" t="s">
        <v>1109</v>
      </c>
      <c r="F241" s="431" t="s">
        <v>1101</v>
      </c>
      <c r="G241" s="448" t="s">
        <v>298</v>
      </c>
      <c r="H241" s="448" t="s">
        <v>41</v>
      </c>
      <c r="I241" s="448" t="s">
        <v>219</v>
      </c>
      <c r="J241" s="448" t="s">
        <v>298</v>
      </c>
      <c r="K241" s="448" t="s">
        <v>1170</v>
      </c>
      <c r="L241" s="448" t="s">
        <v>218</v>
      </c>
      <c r="M241" s="450">
        <v>317163000</v>
      </c>
    </row>
    <row r="242" spans="1:13">
      <c r="A242" s="448" t="s">
        <v>13649</v>
      </c>
      <c r="B242" s="448" t="s">
        <v>2463</v>
      </c>
      <c r="C242" s="448" t="s">
        <v>920</v>
      </c>
      <c r="D242" s="449">
        <v>4034</v>
      </c>
      <c r="E242" s="448" t="s">
        <v>1109</v>
      </c>
      <c r="F242" s="431" t="s">
        <v>1101</v>
      </c>
      <c r="G242" s="448" t="s">
        <v>298</v>
      </c>
      <c r="H242" s="448" t="s">
        <v>41</v>
      </c>
      <c r="I242" s="448" t="s">
        <v>44</v>
      </c>
      <c r="J242" s="448" t="s">
        <v>298</v>
      </c>
      <c r="K242" s="448" t="s">
        <v>1170</v>
      </c>
      <c r="L242" s="448" t="s">
        <v>218</v>
      </c>
      <c r="M242" s="450">
        <v>307899900</v>
      </c>
    </row>
    <row r="243" spans="1:13">
      <c r="A243" s="448" t="s">
        <v>13650</v>
      </c>
      <c r="B243" s="448" t="s">
        <v>2463</v>
      </c>
      <c r="C243" s="448" t="s">
        <v>920</v>
      </c>
      <c r="D243" s="449">
        <v>4034</v>
      </c>
      <c r="E243" s="448" t="s">
        <v>1109</v>
      </c>
      <c r="F243" s="431" t="s">
        <v>1101</v>
      </c>
      <c r="G243" s="448" t="s">
        <v>298</v>
      </c>
      <c r="H243" s="448" t="s">
        <v>41</v>
      </c>
      <c r="I243" s="448" t="s">
        <v>42</v>
      </c>
      <c r="J243" s="448" t="s">
        <v>298</v>
      </c>
      <c r="K243" s="448" t="s">
        <v>1170</v>
      </c>
      <c r="L243" s="448" t="s">
        <v>218</v>
      </c>
      <c r="M243" s="450">
        <v>379671600</v>
      </c>
    </row>
    <row r="244" spans="1:13">
      <c r="A244" s="448" t="s">
        <v>13651</v>
      </c>
      <c r="B244" s="448" t="s">
        <v>2463</v>
      </c>
      <c r="C244" s="448" t="s">
        <v>920</v>
      </c>
      <c r="D244" s="449">
        <v>4034</v>
      </c>
      <c r="E244" s="448" t="s">
        <v>1109</v>
      </c>
      <c r="F244" s="431" t="s">
        <v>1101</v>
      </c>
      <c r="G244" s="448" t="s">
        <v>298</v>
      </c>
      <c r="H244" s="448" t="s">
        <v>41</v>
      </c>
      <c r="I244" s="448" t="s">
        <v>422</v>
      </c>
      <c r="J244" s="448" t="s">
        <v>298</v>
      </c>
      <c r="K244" s="448" t="s">
        <v>1170</v>
      </c>
      <c r="L244" s="448" t="s">
        <v>218</v>
      </c>
      <c r="M244" s="450">
        <v>228690000</v>
      </c>
    </row>
    <row r="245" spans="1:13">
      <c r="A245" s="448" t="s">
        <v>13652</v>
      </c>
      <c r="B245" s="448" t="s">
        <v>2463</v>
      </c>
      <c r="C245" s="448" t="s">
        <v>920</v>
      </c>
      <c r="D245" s="449">
        <v>4034</v>
      </c>
      <c r="E245" s="448" t="s">
        <v>1109</v>
      </c>
      <c r="F245" s="431" t="s">
        <v>1101</v>
      </c>
      <c r="G245" s="448" t="s">
        <v>298</v>
      </c>
      <c r="H245" s="448" t="s">
        <v>41</v>
      </c>
      <c r="I245" s="448" t="s">
        <v>424</v>
      </c>
      <c r="J245" s="448" t="s">
        <v>298</v>
      </c>
      <c r="K245" s="448" t="s">
        <v>1170</v>
      </c>
      <c r="L245" s="448" t="s">
        <v>218</v>
      </c>
      <c r="M245" s="450">
        <v>228690000</v>
      </c>
    </row>
    <row r="246" spans="1:13">
      <c r="A246" s="448" t="s">
        <v>13653</v>
      </c>
      <c r="B246" s="448" t="s">
        <v>2463</v>
      </c>
      <c r="C246" s="448" t="s">
        <v>920</v>
      </c>
      <c r="D246" s="449">
        <v>4034</v>
      </c>
      <c r="E246" s="448" t="s">
        <v>1109</v>
      </c>
      <c r="F246" s="431" t="s">
        <v>1101</v>
      </c>
      <c r="G246" s="448" t="s">
        <v>298</v>
      </c>
      <c r="H246" s="448" t="s">
        <v>41</v>
      </c>
      <c r="I246" s="448" t="s">
        <v>423</v>
      </c>
      <c r="J246" s="448" t="s">
        <v>298</v>
      </c>
      <c r="K246" s="448" t="s">
        <v>1170</v>
      </c>
      <c r="L246" s="448" t="s">
        <v>218</v>
      </c>
      <c r="M246" s="450">
        <v>228690000</v>
      </c>
    </row>
    <row r="247" spans="1:13">
      <c r="A247" s="448" t="s">
        <v>13654</v>
      </c>
      <c r="B247" s="448" t="s">
        <v>2463</v>
      </c>
      <c r="C247" s="448" t="s">
        <v>920</v>
      </c>
      <c r="D247" s="449">
        <v>4034</v>
      </c>
      <c r="E247" s="448" t="s">
        <v>1109</v>
      </c>
      <c r="F247" s="431" t="s">
        <v>1101</v>
      </c>
      <c r="G247" s="448" t="s">
        <v>298</v>
      </c>
      <c r="H247" s="448" t="s">
        <v>41</v>
      </c>
      <c r="I247" s="448" t="s">
        <v>223</v>
      </c>
      <c r="J247" s="448" t="s">
        <v>298</v>
      </c>
      <c r="K247" s="448" t="s">
        <v>1170</v>
      </c>
      <c r="L247" s="448" t="s">
        <v>218</v>
      </c>
      <c r="M247" s="450">
        <v>253407000</v>
      </c>
    </row>
    <row r="248" spans="1:13">
      <c r="A248" s="448" t="s">
        <v>13655</v>
      </c>
      <c r="B248" s="448" t="s">
        <v>2463</v>
      </c>
      <c r="C248" s="448" t="s">
        <v>920</v>
      </c>
      <c r="D248" s="449">
        <v>4034</v>
      </c>
      <c r="E248" s="448" t="s">
        <v>1109</v>
      </c>
      <c r="F248" s="431" t="s">
        <v>1101</v>
      </c>
      <c r="G248" s="448" t="s">
        <v>298</v>
      </c>
      <c r="H248" s="448" t="s">
        <v>41</v>
      </c>
      <c r="I248" s="448" t="s">
        <v>48</v>
      </c>
      <c r="J248" s="448" t="s">
        <v>298</v>
      </c>
      <c r="K248" s="448" t="s">
        <v>1170</v>
      </c>
      <c r="L248" s="448" t="s">
        <v>218</v>
      </c>
      <c r="M248" s="450">
        <v>296373000</v>
      </c>
    </row>
    <row r="249" spans="1:13">
      <c r="A249" s="448" t="s">
        <v>13656</v>
      </c>
      <c r="B249" s="448" t="s">
        <v>2463</v>
      </c>
      <c r="C249" s="448" t="s">
        <v>920</v>
      </c>
      <c r="D249" s="449">
        <v>4034</v>
      </c>
      <c r="E249" s="448" t="s">
        <v>1109</v>
      </c>
      <c r="F249" s="431" t="s">
        <v>1101</v>
      </c>
      <c r="G249" s="448" t="s">
        <v>298</v>
      </c>
      <c r="H249" s="448" t="s">
        <v>41</v>
      </c>
      <c r="I249" s="448" t="s">
        <v>421</v>
      </c>
      <c r="J249" s="448" t="s">
        <v>298</v>
      </c>
      <c r="K249" s="448" t="s">
        <v>1170</v>
      </c>
      <c r="L249" s="448" t="s">
        <v>218</v>
      </c>
      <c r="M249" s="450">
        <v>240725100</v>
      </c>
    </row>
    <row r="250" spans="1:13">
      <c r="A250" s="448" t="s">
        <v>13657</v>
      </c>
      <c r="B250" s="448" t="s">
        <v>2463</v>
      </c>
      <c r="C250" s="448" t="s">
        <v>920</v>
      </c>
      <c r="D250" s="449">
        <v>4034</v>
      </c>
      <c r="E250" s="448" t="s">
        <v>1109</v>
      </c>
      <c r="F250" s="431" t="s">
        <v>1101</v>
      </c>
      <c r="G250" s="448" t="s">
        <v>298</v>
      </c>
      <c r="H250" s="448" t="s">
        <v>41</v>
      </c>
      <c r="I250" s="448" t="s">
        <v>46</v>
      </c>
      <c r="J250" s="448" t="s">
        <v>298</v>
      </c>
      <c r="K250" s="448" t="s">
        <v>1170</v>
      </c>
      <c r="L250" s="448" t="s">
        <v>218</v>
      </c>
      <c r="M250" s="450">
        <v>300993000</v>
      </c>
    </row>
    <row r="251" spans="1:13">
      <c r="A251" s="448" t="s">
        <v>13658</v>
      </c>
      <c r="B251" s="448" t="s">
        <v>2463</v>
      </c>
      <c r="C251" s="448" t="s">
        <v>920</v>
      </c>
      <c r="D251" s="449">
        <v>4034</v>
      </c>
      <c r="E251" s="448" t="s">
        <v>1109</v>
      </c>
      <c r="F251" s="431" t="s">
        <v>1101</v>
      </c>
      <c r="G251" s="448" t="s">
        <v>298</v>
      </c>
      <c r="H251" s="448" t="s">
        <v>41</v>
      </c>
      <c r="I251" s="448" t="s">
        <v>50</v>
      </c>
      <c r="J251" s="448" t="s">
        <v>298</v>
      </c>
      <c r="K251" s="448" t="s">
        <v>1170</v>
      </c>
      <c r="L251" s="448" t="s">
        <v>218</v>
      </c>
      <c r="M251" s="450">
        <v>266735700</v>
      </c>
    </row>
    <row r="252" spans="1:13">
      <c r="A252" s="448" t="s">
        <v>13659</v>
      </c>
      <c r="B252" s="448" t="s">
        <v>2463</v>
      </c>
      <c r="C252" s="448" t="s">
        <v>920</v>
      </c>
      <c r="D252" s="449">
        <v>4034</v>
      </c>
      <c r="E252" s="448" t="s">
        <v>1109</v>
      </c>
      <c r="F252" s="431" t="s">
        <v>1101</v>
      </c>
      <c r="G252" s="448" t="s">
        <v>298</v>
      </c>
      <c r="H252" s="448" t="s">
        <v>41</v>
      </c>
      <c r="I252" s="448" t="s">
        <v>324</v>
      </c>
      <c r="J252" s="448" t="s">
        <v>298</v>
      </c>
      <c r="K252" s="448" t="s">
        <v>1170</v>
      </c>
      <c r="L252" s="448" t="s">
        <v>218</v>
      </c>
      <c r="M252" s="450">
        <v>502401900</v>
      </c>
    </row>
    <row r="253" spans="1:13">
      <c r="A253" s="448" t="s">
        <v>13660</v>
      </c>
      <c r="B253" s="448" t="s">
        <v>2463</v>
      </c>
      <c r="C253" s="448" t="s">
        <v>920</v>
      </c>
      <c r="D253" s="449">
        <v>4034</v>
      </c>
      <c r="E253" s="448" t="s">
        <v>1109</v>
      </c>
      <c r="F253" s="431" t="s">
        <v>1101</v>
      </c>
      <c r="G253" s="448" t="s">
        <v>298</v>
      </c>
      <c r="H253" s="448" t="s">
        <v>41</v>
      </c>
      <c r="I253" s="448" t="s">
        <v>221</v>
      </c>
      <c r="J253" s="448" t="s">
        <v>298</v>
      </c>
      <c r="K253" s="448" t="s">
        <v>1170</v>
      </c>
      <c r="L253" s="448" t="s">
        <v>218</v>
      </c>
      <c r="M253" s="450">
        <v>298729200</v>
      </c>
    </row>
    <row r="254" spans="1:13">
      <c r="A254" s="448" t="s">
        <v>13661</v>
      </c>
      <c r="B254" s="448" t="s">
        <v>2463</v>
      </c>
      <c r="C254" s="448" t="s">
        <v>920</v>
      </c>
      <c r="D254" s="449">
        <v>4034</v>
      </c>
      <c r="E254" s="448" t="s">
        <v>1109</v>
      </c>
      <c r="F254" s="431" t="s">
        <v>1101</v>
      </c>
      <c r="G254" s="448" t="s">
        <v>298</v>
      </c>
      <c r="H254" s="448" t="s">
        <v>41</v>
      </c>
      <c r="I254" s="448" t="s">
        <v>425</v>
      </c>
      <c r="J254" s="448" t="s">
        <v>298</v>
      </c>
      <c r="K254" s="448" t="s">
        <v>1170</v>
      </c>
      <c r="L254" s="448" t="s">
        <v>218</v>
      </c>
      <c r="M254" s="450">
        <v>228690000</v>
      </c>
    </row>
    <row r="255" spans="1:13">
      <c r="A255" s="448" t="s">
        <v>13662</v>
      </c>
      <c r="B255" s="448" t="s">
        <v>2464</v>
      </c>
      <c r="C255" s="448" t="s">
        <v>920</v>
      </c>
      <c r="D255" s="449">
        <v>4047</v>
      </c>
      <c r="E255" s="448" t="s">
        <v>1110</v>
      </c>
      <c r="F255" s="431" t="s">
        <v>1101</v>
      </c>
      <c r="G255" s="448" t="s">
        <v>298</v>
      </c>
      <c r="H255" s="448" t="s">
        <v>41</v>
      </c>
      <c r="I255" s="448" t="s">
        <v>421</v>
      </c>
      <c r="J255" s="448" t="s">
        <v>298</v>
      </c>
      <c r="K255" s="448" t="s">
        <v>1170</v>
      </c>
      <c r="L255" s="448" t="s">
        <v>32</v>
      </c>
      <c r="M255" s="450">
        <v>157010700</v>
      </c>
    </row>
    <row r="256" spans="1:13">
      <c r="A256" s="448" t="s">
        <v>13663</v>
      </c>
      <c r="B256" s="448" t="s">
        <v>2464</v>
      </c>
      <c r="C256" s="448" t="s">
        <v>920</v>
      </c>
      <c r="D256" s="449">
        <v>4047</v>
      </c>
      <c r="E256" s="448" t="s">
        <v>1110</v>
      </c>
      <c r="F256" s="431" t="s">
        <v>1101</v>
      </c>
      <c r="G256" s="448" t="s">
        <v>298</v>
      </c>
      <c r="H256" s="448" t="s">
        <v>41</v>
      </c>
      <c r="I256" s="448" t="s">
        <v>324</v>
      </c>
      <c r="J256" s="448" t="s">
        <v>298</v>
      </c>
      <c r="K256" s="448" t="s">
        <v>1170</v>
      </c>
      <c r="L256" s="448" t="s">
        <v>32</v>
      </c>
      <c r="M256" s="450">
        <v>327627300</v>
      </c>
    </row>
    <row r="257" spans="1:13">
      <c r="A257" s="448" t="s">
        <v>13664</v>
      </c>
      <c r="B257" s="448" t="s">
        <v>2464</v>
      </c>
      <c r="C257" s="448" t="s">
        <v>920</v>
      </c>
      <c r="D257" s="449">
        <v>4047</v>
      </c>
      <c r="E257" s="448" t="s">
        <v>1110</v>
      </c>
      <c r="F257" s="431" t="s">
        <v>1101</v>
      </c>
      <c r="G257" s="448" t="s">
        <v>298</v>
      </c>
      <c r="H257" s="448" t="s">
        <v>41</v>
      </c>
      <c r="I257" s="448" t="s">
        <v>422</v>
      </c>
      <c r="J257" s="448" t="s">
        <v>298</v>
      </c>
      <c r="K257" s="448" t="s">
        <v>1170</v>
      </c>
      <c r="L257" s="448" t="s">
        <v>32</v>
      </c>
      <c r="M257" s="450">
        <v>149156700</v>
      </c>
    </row>
    <row r="258" spans="1:13">
      <c r="A258" s="448" t="s">
        <v>13665</v>
      </c>
      <c r="B258" s="448" t="s">
        <v>2464</v>
      </c>
      <c r="C258" s="448" t="s">
        <v>920</v>
      </c>
      <c r="D258" s="449">
        <v>4047</v>
      </c>
      <c r="E258" s="448" t="s">
        <v>1110</v>
      </c>
      <c r="F258" s="431" t="s">
        <v>1101</v>
      </c>
      <c r="G258" s="448" t="s">
        <v>298</v>
      </c>
      <c r="H258" s="448" t="s">
        <v>41</v>
      </c>
      <c r="I258" s="448" t="s">
        <v>42</v>
      </c>
      <c r="J258" s="448" t="s">
        <v>298</v>
      </c>
      <c r="K258" s="448" t="s">
        <v>1170</v>
      </c>
      <c r="L258" s="448" t="s">
        <v>32</v>
      </c>
      <c r="M258" s="450">
        <v>247585800</v>
      </c>
    </row>
    <row r="259" spans="1:13">
      <c r="A259" s="448" t="s">
        <v>13666</v>
      </c>
      <c r="B259" s="448" t="s">
        <v>2464</v>
      </c>
      <c r="C259" s="448" t="s">
        <v>920</v>
      </c>
      <c r="D259" s="449">
        <v>4047</v>
      </c>
      <c r="E259" s="448" t="s">
        <v>1110</v>
      </c>
      <c r="F259" s="431" t="s">
        <v>1101</v>
      </c>
      <c r="G259" s="448" t="s">
        <v>298</v>
      </c>
      <c r="H259" s="448" t="s">
        <v>41</v>
      </c>
      <c r="I259" s="448" t="s">
        <v>221</v>
      </c>
      <c r="J259" s="448" t="s">
        <v>298</v>
      </c>
      <c r="K259" s="448" t="s">
        <v>1170</v>
      </c>
      <c r="L259" s="448" t="s">
        <v>32</v>
      </c>
      <c r="M259" s="450">
        <v>194802300</v>
      </c>
    </row>
    <row r="260" spans="1:13">
      <c r="A260" s="448" t="s">
        <v>13667</v>
      </c>
      <c r="B260" s="448" t="s">
        <v>2464</v>
      </c>
      <c r="C260" s="448" t="s">
        <v>920</v>
      </c>
      <c r="D260" s="449">
        <v>4047</v>
      </c>
      <c r="E260" s="448" t="s">
        <v>1110</v>
      </c>
      <c r="F260" s="431" t="s">
        <v>1101</v>
      </c>
      <c r="G260" s="448" t="s">
        <v>298</v>
      </c>
      <c r="H260" s="448" t="s">
        <v>41</v>
      </c>
      <c r="I260" s="448" t="s">
        <v>50</v>
      </c>
      <c r="J260" s="448" t="s">
        <v>298</v>
      </c>
      <c r="K260" s="448" t="s">
        <v>1170</v>
      </c>
      <c r="L260" s="448" t="s">
        <v>32</v>
      </c>
      <c r="M260" s="450">
        <v>173966100</v>
      </c>
    </row>
    <row r="261" spans="1:13">
      <c r="A261" s="448" t="s">
        <v>13668</v>
      </c>
      <c r="B261" s="448" t="s">
        <v>2464</v>
      </c>
      <c r="C261" s="448" t="s">
        <v>920</v>
      </c>
      <c r="D261" s="449">
        <v>4047</v>
      </c>
      <c r="E261" s="448" t="s">
        <v>1110</v>
      </c>
      <c r="F261" s="431" t="s">
        <v>1101</v>
      </c>
      <c r="G261" s="448" t="s">
        <v>298</v>
      </c>
      <c r="H261" s="448" t="s">
        <v>41</v>
      </c>
      <c r="I261" s="448" t="s">
        <v>48</v>
      </c>
      <c r="J261" s="448" t="s">
        <v>298</v>
      </c>
      <c r="K261" s="448" t="s">
        <v>1170</v>
      </c>
      <c r="L261" s="448" t="s">
        <v>32</v>
      </c>
      <c r="M261" s="450">
        <v>193300800</v>
      </c>
    </row>
    <row r="262" spans="1:13">
      <c r="A262" s="448" t="s">
        <v>13669</v>
      </c>
      <c r="B262" s="448" t="s">
        <v>2464</v>
      </c>
      <c r="C262" s="448" t="s">
        <v>920</v>
      </c>
      <c r="D262" s="449">
        <v>4047</v>
      </c>
      <c r="E262" s="448" t="s">
        <v>1110</v>
      </c>
      <c r="F262" s="431" t="s">
        <v>1101</v>
      </c>
      <c r="G262" s="448" t="s">
        <v>298</v>
      </c>
      <c r="H262" s="448" t="s">
        <v>41</v>
      </c>
      <c r="I262" s="448" t="s">
        <v>219</v>
      </c>
      <c r="J262" s="448" t="s">
        <v>298</v>
      </c>
      <c r="K262" s="448" t="s">
        <v>1170</v>
      </c>
      <c r="L262" s="448" t="s">
        <v>32</v>
      </c>
      <c r="M262" s="450">
        <v>206837400</v>
      </c>
    </row>
    <row r="263" spans="1:13">
      <c r="A263" s="448" t="s">
        <v>13670</v>
      </c>
      <c r="B263" s="448" t="s">
        <v>2464</v>
      </c>
      <c r="C263" s="448" t="s">
        <v>920</v>
      </c>
      <c r="D263" s="449">
        <v>4047</v>
      </c>
      <c r="E263" s="448" t="s">
        <v>1110</v>
      </c>
      <c r="F263" s="431" t="s">
        <v>1101</v>
      </c>
      <c r="G263" s="448" t="s">
        <v>298</v>
      </c>
      <c r="H263" s="448" t="s">
        <v>41</v>
      </c>
      <c r="I263" s="448" t="s">
        <v>46</v>
      </c>
      <c r="J263" s="448" t="s">
        <v>298</v>
      </c>
      <c r="K263" s="448" t="s">
        <v>1170</v>
      </c>
      <c r="L263" s="448" t="s">
        <v>32</v>
      </c>
      <c r="M263" s="450">
        <v>196303800</v>
      </c>
    </row>
    <row r="264" spans="1:13">
      <c r="A264" s="448" t="s">
        <v>13671</v>
      </c>
      <c r="B264" s="448" t="s">
        <v>2464</v>
      </c>
      <c r="C264" s="448" t="s">
        <v>920</v>
      </c>
      <c r="D264" s="449">
        <v>4047</v>
      </c>
      <c r="E264" s="448" t="s">
        <v>1110</v>
      </c>
      <c r="F264" s="431" t="s">
        <v>1101</v>
      </c>
      <c r="G264" s="448" t="s">
        <v>298</v>
      </c>
      <c r="H264" s="448" t="s">
        <v>41</v>
      </c>
      <c r="I264" s="448" t="s">
        <v>223</v>
      </c>
      <c r="J264" s="448" t="s">
        <v>298</v>
      </c>
      <c r="K264" s="448" t="s">
        <v>1170</v>
      </c>
      <c r="L264" s="448" t="s">
        <v>32</v>
      </c>
      <c r="M264" s="450">
        <v>165280500</v>
      </c>
    </row>
    <row r="265" spans="1:13">
      <c r="A265" s="448" t="s">
        <v>13672</v>
      </c>
      <c r="B265" s="448" t="s">
        <v>2464</v>
      </c>
      <c r="C265" s="448" t="s">
        <v>920</v>
      </c>
      <c r="D265" s="449">
        <v>4047</v>
      </c>
      <c r="E265" s="448" t="s">
        <v>1110</v>
      </c>
      <c r="F265" s="431" t="s">
        <v>1101</v>
      </c>
      <c r="G265" s="448" t="s">
        <v>298</v>
      </c>
      <c r="H265" s="448" t="s">
        <v>41</v>
      </c>
      <c r="I265" s="448" t="s">
        <v>44</v>
      </c>
      <c r="J265" s="448" t="s">
        <v>298</v>
      </c>
      <c r="K265" s="448" t="s">
        <v>1170</v>
      </c>
      <c r="L265" s="448" t="s">
        <v>32</v>
      </c>
      <c r="M265" s="450">
        <v>200831400</v>
      </c>
    </row>
    <row r="266" spans="1:13">
      <c r="A266" s="448" t="s">
        <v>13673</v>
      </c>
      <c r="B266" s="448" t="s">
        <v>2464</v>
      </c>
      <c r="C266" s="448" t="s">
        <v>920</v>
      </c>
      <c r="D266" s="449">
        <v>4047</v>
      </c>
      <c r="E266" s="448" t="s">
        <v>1110</v>
      </c>
      <c r="F266" s="431" t="s">
        <v>1101</v>
      </c>
      <c r="G266" s="448" t="s">
        <v>298</v>
      </c>
      <c r="H266" s="448" t="s">
        <v>41</v>
      </c>
      <c r="I266" s="448" t="s">
        <v>425</v>
      </c>
      <c r="J266" s="448" t="s">
        <v>298</v>
      </c>
      <c r="K266" s="448" t="s">
        <v>1170</v>
      </c>
      <c r="L266" s="448" t="s">
        <v>32</v>
      </c>
      <c r="M266" s="450">
        <v>149156700</v>
      </c>
    </row>
    <row r="267" spans="1:13">
      <c r="A267" s="448" t="s">
        <v>13674</v>
      </c>
      <c r="B267" s="448" t="s">
        <v>2464</v>
      </c>
      <c r="C267" s="448" t="s">
        <v>920</v>
      </c>
      <c r="D267" s="449">
        <v>4047</v>
      </c>
      <c r="E267" s="448" t="s">
        <v>1110</v>
      </c>
      <c r="F267" s="431" t="s">
        <v>1101</v>
      </c>
      <c r="G267" s="448" t="s">
        <v>298</v>
      </c>
      <c r="H267" s="448" t="s">
        <v>41</v>
      </c>
      <c r="I267" s="448" t="s">
        <v>424</v>
      </c>
      <c r="J267" s="448" t="s">
        <v>298</v>
      </c>
      <c r="K267" s="448" t="s">
        <v>1170</v>
      </c>
      <c r="L267" s="448" t="s">
        <v>32</v>
      </c>
      <c r="M267" s="450">
        <v>149156700</v>
      </c>
    </row>
    <row r="268" spans="1:13">
      <c r="A268" s="448" t="s">
        <v>13675</v>
      </c>
      <c r="B268" s="448" t="s">
        <v>2464</v>
      </c>
      <c r="C268" s="448" t="s">
        <v>920</v>
      </c>
      <c r="D268" s="449">
        <v>4047</v>
      </c>
      <c r="E268" s="448" t="s">
        <v>1110</v>
      </c>
      <c r="F268" s="431" t="s">
        <v>1101</v>
      </c>
      <c r="G268" s="448" t="s">
        <v>298</v>
      </c>
      <c r="H268" s="448" t="s">
        <v>41</v>
      </c>
      <c r="I268" s="448" t="s">
        <v>423</v>
      </c>
      <c r="J268" s="448" t="s">
        <v>298</v>
      </c>
      <c r="K268" s="448" t="s">
        <v>1170</v>
      </c>
      <c r="L268" s="448" t="s">
        <v>32</v>
      </c>
      <c r="M268" s="450">
        <v>149156700</v>
      </c>
    </row>
    <row r="269" spans="1:13">
      <c r="A269" s="448" t="s">
        <v>13676</v>
      </c>
      <c r="B269" s="448" t="s">
        <v>2465</v>
      </c>
      <c r="C269" s="448" t="s">
        <v>920</v>
      </c>
      <c r="D269" s="449">
        <v>4047</v>
      </c>
      <c r="E269" s="448" t="s">
        <v>1110</v>
      </c>
      <c r="F269" s="431" t="s">
        <v>1101</v>
      </c>
      <c r="G269" s="448" t="s">
        <v>298</v>
      </c>
      <c r="H269" s="448" t="s">
        <v>41</v>
      </c>
      <c r="I269" s="448" t="s">
        <v>423</v>
      </c>
      <c r="J269" s="448" t="s">
        <v>298</v>
      </c>
      <c r="K269" s="448" t="s">
        <v>1170</v>
      </c>
      <c r="L269" s="448" t="s">
        <v>34</v>
      </c>
      <c r="M269" s="450">
        <v>238646100</v>
      </c>
    </row>
    <row r="270" spans="1:13">
      <c r="A270" s="448" t="s">
        <v>13677</v>
      </c>
      <c r="B270" s="448" t="s">
        <v>2465</v>
      </c>
      <c r="C270" s="448" t="s">
        <v>920</v>
      </c>
      <c r="D270" s="449">
        <v>4047</v>
      </c>
      <c r="E270" s="448" t="s">
        <v>1110</v>
      </c>
      <c r="F270" s="431" t="s">
        <v>1101</v>
      </c>
      <c r="G270" s="448" t="s">
        <v>298</v>
      </c>
      <c r="H270" s="448" t="s">
        <v>41</v>
      </c>
      <c r="I270" s="448" t="s">
        <v>421</v>
      </c>
      <c r="J270" s="448" t="s">
        <v>298</v>
      </c>
      <c r="K270" s="448" t="s">
        <v>1170</v>
      </c>
      <c r="L270" s="448" t="s">
        <v>34</v>
      </c>
      <c r="M270" s="450">
        <v>251212500</v>
      </c>
    </row>
    <row r="271" spans="1:13">
      <c r="A271" s="448" t="s">
        <v>13678</v>
      </c>
      <c r="B271" s="448" t="s">
        <v>2465</v>
      </c>
      <c r="C271" s="448" t="s">
        <v>920</v>
      </c>
      <c r="D271" s="449">
        <v>4047</v>
      </c>
      <c r="E271" s="448" t="s">
        <v>1110</v>
      </c>
      <c r="F271" s="431" t="s">
        <v>1101</v>
      </c>
      <c r="G271" s="448" t="s">
        <v>298</v>
      </c>
      <c r="H271" s="448" t="s">
        <v>41</v>
      </c>
      <c r="I271" s="448" t="s">
        <v>424</v>
      </c>
      <c r="J271" s="448" t="s">
        <v>298</v>
      </c>
      <c r="K271" s="448" t="s">
        <v>1170</v>
      </c>
      <c r="L271" s="448" t="s">
        <v>34</v>
      </c>
      <c r="M271" s="450">
        <v>238646100</v>
      </c>
    </row>
    <row r="272" spans="1:13">
      <c r="A272" s="448" t="s">
        <v>13679</v>
      </c>
      <c r="B272" s="448" t="s">
        <v>2465</v>
      </c>
      <c r="C272" s="448" t="s">
        <v>920</v>
      </c>
      <c r="D272" s="449">
        <v>4047</v>
      </c>
      <c r="E272" s="448" t="s">
        <v>1110</v>
      </c>
      <c r="F272" s="431" t="s">
        <v>1101</v>
      </c>
      <c r="G272" s="448" t="s">
        <v>298</v>
      </c>
      <c r="H272" s="448" t="s">
        <v>41</v>
      </c>
      <c r="I272" s="448" t="s">
        <v>223</v>
      </c>
      <c r="J272" s="448" t="s">
        <v>298</v>
      </c>
      <c r="K272" s="448" t="s">
        <v>1170</v>
      </c>
      <c r="L272" s="448" t="s">
        <v>34</v>
      </c>
      <c r="M272" s="450">
        <v>264448800</v>
      </c>
    </row>
    <row r="273" spans="1:13">
      <c r="A273" s="448" t="s">
        <v>13680</v>
      </c>
      <c r="B273" s="448" t="s">
        <v>2465</v>
      </c>
      <c r="C273" s="448" t="s">
        <v>920</v>
      </c>
      <c r="D273" s="449">
        <v>4047</v>
      </c>
      <c r="E273" s="448" t="s">
        <v>1110</v>
      </c>
      <c r="F273" s="431" t="s">
        <v>1101</v>
      </c>
      <c r="G273" s="448" t="s">
        <v>298</v>
      </c>
      <c r="H273" s="448" t="s">
        <v>41</v>
      </c>
      <c r="I273" s="448" t="s">
        <v>425</v>
      </c>
      <c r="J273" s="448" t="s">
        <v>298</v>
      </c>
      <c r="K273" s="448" t="s">
        <v>1170</v>
      </c>
      <c r="L273" s="448" t="s">
        <v>34</v>
      </c>
      <c r="M273" s="450">
        <v>238646100</v>
      </c>
    </row>
    <row r="274" spans="1:13">
      <c r="A274" s="448" t="s">
        <v>13681</v>
      </c>
      <c r="B274" s="448" t="s">
        <v>2465</v>
      </c>
      <c r="C274" s="448" t="s">
        <v>920</v>
      </c>
      <c r="D274" s="449">
        <v>4047</v>
      </c>
      <c r="E274" s="448" t="s">
        <v>1110</v>
      </c>
      <c r="F274" s="431" t="s">
        <v>1101</v>
      </c>
      <c r="G274" s="448" t="s">
        <v>298</v>
      </c>
      <c r="H274" s="448" t="s">
        <v>41</v>
      </c>
      <c r="I274" s="448" t="s">
        <v>422</v>
      </c>
      <c r="J274" s="448" t="s">
        <v>298</v>
      </c>
      <c r="K274" s="448" t="s">
        <v>1170</v>
      </c>
      <c r="L274" s="448" t="s">
        <v>34</v>
      </c>
      <c r="M274" s="450">
        <v>238646100</v>
      </c>
    </row>
    <row r="275" spans="1:13">
      <c r="A275" s="448" t="s">
        <v>13682</v>
      </c>
      <c r="B275" s="448" t="s">
        <v>2465</v>
      </c>
      <c r="C275" s="448" t="s">
        <v>920</v>
      </c>
      <c r="D275" s="449">
        <v>4047</v>
      </c>
      <c r="E275" s="448" t="s">
        <v>1110</v>
      </c>
      <c r="F275" s="431" t="s">
        <v>1101</v>
      </c>
      <c r="G275" s="448" t="s">
        <v>298</v>
      </c>
      <c r="H275" s="448" t="s">
        <v>41</v>
      </c>
      <c r="I275" s="448" t="s">
        <v>44</v>
      </c>
      <c r="J275" s="448" t="s">
        <v>298</v>
      </c>
      <c r="K275" s="448" t="s">
        <v>1170</v>
      </c>
      <c r="L275" s="448" t="s">
        <v>34</v>
      </c>
      <c r="M275" s="450">
        <v>321344100</v>
      </c>
    </row>
    <row r="276" spans="1:13">
      <c r="A276" s="448" t="s">
        <v>13683</v>
      </c>
      <c r="B276" s="448" t="s">
        <v>2465</v>
      </c>
      <c r="C276" s="448" t="s">
        <v>920</v>
      </c>
      <c r="D276" s="449">
        <v>4047</v>
      </c>
      <c r="E276" s="448" t="s">
        <v>1110</v>
      </c>
      <c r="F276" s="431" t="s">
        <v>1101</v>
      </c>
      <c r="G276" s="448" t="s">
        <v>298</v>
      </c>
      <c r="H276" s="448" t="s">
        <v>41</v>
      </c>
      <c r="I276" s="448" t="s">
        <v>46</v>
      </c>
      <c r="J276" s="448" t="s">
        <v>298</v>
      </c>
      <c r="K276" s="448" t="s">
        <v>1170</v>
      </c>
      <c r="L276" s="448" t="s">
        <v>34</v>
      </c>
      <c r="M276" s="450">
        <v>314090700</v>
      </c>
    </row>
    <row r="277" spans="1:13">
      <c r="A277" s="448" t="s">
        <v>13684</v>
      </c>
      <c r="B277" s="448" t="s">
        <v>2465</v>
      </c>
      <c r="C277" s="448" t="s">
        <v>920</v>
      </c>
      <c r="D277" s="449">
        <v>4047</v>
      </c>
      <c r="E277" s="448" t="s">
        <v>1110</v>
      </c>
      <c r="F277" s="431" t="s">
        <v>1101</v>
      </c>
      <c r="G277" s="448" t="s">
        <v>298</v>
      </c>
      <c r="H277" s="448" t="s">
        <v>41</v>
      </c>
      <c r="I277" s="448" t="s">
        <v>221</v>
      </c>
      <c r="J277" s="448" t="s">
        <v>298</v>
      </c>
      <c r="K277" s="448" t="s">
        <v>1170</v>
      </c>
      <c r="L277" s="448" t="s">
        <v>34</v>
      </c>
      <c r="M277" s="450">
        <v>311688300</v>
      </c>
    </row>
    <row r="278" spans="1:13">
      <c r="A278" s="448" t="s">
        <v>13685</v>
      </c>
      <c r="B278" s="448" t="s">
        <v>2465</v>
      </c>
      <c r="C278" s="448" t="s">
        <v>920</v>
      </c>
      <c r="D278" s="449">
        <v>4047</v>
      </c>
      <c r="E278" s="448" t="s">
        <v>1110</v>
      </c>
      <c r="F278" s="431" t="s">
        <v>1101</v>
      </c>
      <c r="G278" s="448" t="s">
        <v>298</v>
      </c>
      <c r="H278" s="448" t="s">
        <v>41</v>
      </c>
      <c r="I278" s="448" t="s">
        <v>48</v>
      </c>
      <c r="J278" s="448" t="s">
        <v>298</v>
      </c>
      <c r="K278" s="448" t="s">
        <v>1170</v>
      </c>
      <c r="L278" s="448" t="s">
        <v>34</v>
      </c>
      <c r="M278" s="450">
        <v>309285900</v>
      </c>
    </row>
    <row r="279" spans="1:13">
      <c r="A279" s="448" t="s">
        <v>13686</v>
      </c>
      <c r="B279" s="448" t="s">
        <v>2465</v>
      </c>
      <c r="C279" s="448" t="s">
        <v>920</v>
      </c>
      <c r="D279" s="449">
        <v>4047</v>
      </c>
      <c r="E279" s="448" t="s">
        <v>1110</v>
      </c>
      <c r="F279" s="431" t="s">
        <v>1101</v>
      </c>
      <c r="G279" s="448" t="s">
        <v>298</v>
      </c>
      <c r="H279" s="448" t="s">
        <v>41</v>
      </c>
      <c r="I279" s="448" t="s">
        <v>50</v>
      </c>
      <c r="J279" s="448" t="s">
        <v>298</v>
      </c>
      <c r="K279" s="448" t="s">
        <v>1170</v>
      </c>
      <c r="L279" s="448" t="s">
        <v>34</v>
      </c>
      <c r="M279" s="450">
        <v>278355000</v>
      </c>
    </row>
    <row r="280" spans="1:13">
      <c r="A280" s="448" t="s">
        <v>13687</v>
      </c>
      <c r="B280" s="448" t="s">
        <v>2465</v>
      </c>
      <c r="C280" s="448" t="s">
        <v>920</v>
      </c>
      <c r="D280" s="449">
        <v>4047</v>
      </c>
      <c r="E280" s="448" t="s">
        <v>1110</v>
      </c>
      <c r="F280" s="431" t="s">
        <v>1101</v>
      </c>
      <c r="G280" s="448" t="s">
        <v>298</v>
      </c>
      <c r="H280" s="448" t="s">
        <v>41</v>
      </c>
      <c r="I280" s="448" t="s">
        <v>219</v>
      </c>
      <c r="J280" s="448" t="s">
        <v>298</v>
      </c>
      <c r="K280" s="448" t="s">
        <v>1170</v>
      </c>
      <c r="L280" s="448" t="s">
        <v>34</v>
      </c>
      <c r="M280" s="450">
        <v>330953700</v>
      </c>
    </row>
    <row r="281" spans="1:13">
      <c r="A281" s="448" t="s">
        <v>13688</v>
      </c>
      <c r="B281" s="448" t="s">
        <v>2465</v>
      </c>
      <c r="C281" s="448" t="s">
        <v>920</v>
      </c>
      <c r="D281" s="449">
        <v>4047</v>
      </c>
      <c r="E281" s="448" t="s">
        <v>1110</v>
      </c>
      <c r="F281" s="431" t="s">
        <v>1101</v>
      </c>
      <c r="G281" s="448" t="s">
        <v>298</v>
      </c>
      <c r="H281" s="448" t="s">
        <v>41</v>
      </c>
      <c r="I281" s="448" t="s">
        <v>324</v>
      </c>
      <c r="J281" s="448" t="s">
        <v>298</v>
      </c>
      <c r="K281" s="448" t="s">
        <v>1170</v>
      </c>
      <c r="L281" s="448" t="s">
        <v>34</v>
      </c>
      <c r="M281" s="450">
        <v>524208300</v>
      </c>
    </row>
    <row r="282" spans="1:13">
      <c r="A282" s="448" t="s">
        <v>13689</v>
      </c>
      <c r="B282" s="448" t="s">
        <v>2465</v>
      </c>
      <c r="C282" s="448" t="s">
        <v>920</v>
      </c>
      <c r="D282" s="449">
        <v>4047</v>
      </c>
      <c r="E282" s="448" t="s">
        <v>1110</v>
      </c>
      <c r="F282" s="431" t="s">
        <v>1101</v>
      </c>
      <c r="G282" s="448" t="s">
        <v>298</v>
      </c>
      <c r="H282" s="448" t="s">
        <v>41</v>
      </c>
      <c r="I282" s="448" t="s">
        <v>42</v>
      </c>
      <c r="J282" s="448" t="s">
        <v>298</v>
      </c>
      <c r="K282" s="448" t="s">
        <v>1170</v>
      </c>
      <c r="L282" s="448" t="s">
        <v>34</v>
      </c>
      <c r="M282" s="450">
        <v>396165000</v>
      </c>
    </row>
    <row r="283" spans="1:13">
      <c r="A283" s="448" t="s">
        <v>13690</v>
      </c>
      <c r="B283" s="448" t="s">
        <v>2466</v>
      </c>
      <c r="C283" s="448" t="s">
        <v>920</v>
      </c>
      <c r="D283" s="449">
        <v>4047</v>
      </c>
      <c r="E283" s="448" t="s">
        <v>1110</v>
      </c>
      <c r="F283" s="431" t="s">
        <v>1101</v>
      </c>
      <c r="G283" s="448" t="s">
        <v>298</v>
      </c>
      <c r="H283" s="448" t="s">
        <v>41</v>
      </c>
      <c r="I283" s="448" t="s">
        <v>423</v>
      </c>
      <c r="J283" s="448" t="s">
        <v>298</v>
      </c>
      <c r="K283" s="448" t="s">
        <v>1170</v>
      </c>
      <c r="L283" s="448" t="s">
        <v>218</v>
      </c>
      <c r="M283" s="450">
        <v>343058100</v>
      </c>
    </row>
    <row r="284" spans="1:13">
      <c r="A284" s="448" t="s">
        <v>13691</v>
      </c>
      <c r="B284" s="448" t="s">
        <v>2466</v>
      </c>
      <c r="C284" s="448" t="s">
        <v>920</v>
      </c>
      <c r="D284" s="449">
        <v>4047</v>
      </c>
      <c r="E284" s="448" t="s">
        <v>1110</v>
      </c>
      <c r="F284" s="431" t="s">
        <v>1101</v>
      </c>
      <c r="G284" s="448" t="s">
        <v>298</v>
      </c>
      <c r="H284" s="448" t="s">
        <v>41</v>
      </c>
      <c r="I284" s="448" t="s">
        <v>425</v>
      </c>
      <c r="J284" s="448" t="s">
        <v>298</v>
      </c>
      <c r="K284" s="448" t="s">
        <v>1170</v>
      </c>
      <c r="L284" s="448" t="s">
        <v>218</v>
      </c>
      <c r="M284" s="450">
        <v>343058100</v>
      </c>
    </row>
    <row r="285" spans="1:13">
      <c r="A285" s="448" t="s">
        <v>13692</v>
      </c>
      <c r="B285" s="448" t="s">
        <v>2466</v>
      </c>
      <c r="C285" s="448" t="s">
        <v>920</v>
      </c>
      <c r="D285" s="449">
        <v>4047</v>
      </c>
      <c r="E285" s="448" t="s">
        <v>1110</v>
      </c>
      <c r="F285" s="431" t="s">
        <v>1101</v>
      </c>
      <c r="G285" s="448" t="s">
        <v>298</v>
      </c>
      <c r="H285" s="448" t="s">
        <v>41</v>
      </c>
      <c r="I285" s="448" t="s">
        <v>424</v>
      </c>
      <c r="J285" s="448" t="s">
        <v>298</v>
      </c>
      <c r="K285" s="448" t="s">
        <v>1170</v>
      </c>
      <c r="L285" s="448" t="s">
        <v>218</v>
      </c>
      <c r="M285" s="450">
        <v>343058100</v>
      </c>
    </row>
    <row r="286" spans="1:13">
      <c r="A286" s="448" t="s">
        <v>13693</v>
      </c>
      <c r="B286" s="448" t="s">
        <v>2466</v>
      </c>
      <c r="C286" s="448" t="s">
        <v>920</v>
      </c>
      <c r="D286" s="449">
        <v>4047</v>
      </c>
      <c r="E286" s="448" t="s">
        <v>1110</v>
      </c>
      <c r="F286" s="431" t="s">
        <v>1101</v>
      </c>
      <c r="G286" s="448" t="s">
        <v>298</v>
      </c>
      <c r="H286" s="448" t="s">
        <v>41</v>
      </c>
      <c r="I286" s="448" t="s">
        <v>44</v>
      </c>
      <c r="J286" s="448" t="s">
        <v>298</v>
      </c>
      <c r="K286" s="448" t="s">
        <v>1170</v>
      </c>
      <c r="L286" s="448" t="s">
        <v>218</v>
      </c>
      <c r="M286" s="450">
        <v>461930700</v>
      </c>
    </row>
    <row r="287" spans="1:13">
      <c r="A287" s="448" t="s">
        <v>13694</v>
      </c>
      <c r="B287" s="448" t="s">
        <v>2466</v>
      </c>
      <c r="C287" s="448" t="s">
        <v>920</v>
      </c>
      <c r="D287" s="449">
        <v>4047</v>
      </c>
      <c r="E287" s="448" t="s">
        <v>1110</v>
      </c>
      <c r="F287" s="431" t="s">
        <v>1101</v>
      </c>
      <c r="G287" s="448" t="s">
        <v>298</v>
      </c>
      <c r="H287" s="448" t="s">
        <v>41</v>
      </c>
      <c r="I287" s="448" t="s">
        <v>223</v>
      </c>
      <c r="J287" s="448" t="s">
        <v>298</v>
      </c>
      <c r="K287" s="448" t="s">
        <v>1170</v>
      </c>
      <c r="L287" s="448" t="s">
        <v>218</v>
      </c>
      <c r="M287" s="450">
        <v>380133600</v>
      </c>
    </row>
    <row r="288" spans="1:13">
      <c r="A288" s="448" t="s">
        <v>13695</v>
      </c>
      <c r="B288" s="448" t="s">
        <v>2466</v>
      </c>
      <c r="C288" s="448" t="s">
        <v>920</v>
      </c>
      <c r="D288" s="449">
        <v>4047</v>
      </c>
      <c r="E288" s="448" t="s">
        <v>1110</v>
      </c>
      <c r="F288" s="431" t="s">
        <v>1101</v>
      </c>
      <c r="G288" s="448" t="s">
        <v>298</v>
      </c>
      <c r="H288" s="448" t="s">
        <v>41</v>
      </c>
      <c r="I288" s="448" t="s">
        <v>46</v>
      </c>
      <c r="J288" s="448" t="s">
        <v>298</v>
      </c>
      <c r="K288" s="448" t="s">
        <v>1170</v>
      </c>
      <c r="L288" s="448" t="s">
        <v>218</v>
      </c>
      <c r="M288" s="450">
        <v>451512600</v>
      </c>
    </row>
    <row r="289" spans="1:13">
      <c r="A289" s="448" t="s">
        <v>13696</v>
      </c>
      <c r="B289" s="448" t="s">
        <v>2466</v>
      </c>
      <c r="C289" s="448" t="s">
        <v>920</v>
      </c>
      <c r="D289" s="449">
        <v>4047</v>
      </c>
      <c r="E289" s="448" t="s">
        <v>1110</v>
      </c>
      <c r="F289" s="431" t="s">
        <v>1101</v>
      </c>
      <c r="G289" s="448" t="s">
        <v>298</v>
      </c>
      <c r="H289" s="448" t="s">
        <v>41</v>
      </c>
      <c r="I289" s="448" t="s">
        <v>219</v>
      </c>
      <c r="J289" s="448" t="s">
        <v>298</v>
      </c>
      <c r="K289" s="448" t="s">
        <v>1170</v>
      </c>
      <c r="L289" s="448" t="s">
        <v>218</v>
      </c>
      <c r="M289" s="450">
        <v>475744500</v>
      </c>
    </row>
    <row r="290" spans="1:13">
      <c r="A290" s="448" t="s">
        <v>13697</v>
      </c>
      <c r="B290" s="448" t="s">
        <v>2466</v>
      </c>
      <c r="C290" s="448" t="s">
        <v>920</v>
      </c>
      <c r="D290" s="449">
        <v>4047</v>
      </c>
      <c r="E290" s="448" t="s">
        <v>1110</v>
      </c>
      <c r="F290" s="431" t="s">
        <v>1101</v>
      </c>
      <c r="G290" s="448" t="s">
        <v>298</v>
      </c>
      <c r="H290" s="448" t="s">
        <v>41</v>
      </c>
      <c r="I290" s="448" t="s">
        <v>48</v>
      </c>
      <c r="J290" s="448" t="s">
        <v>298</v>
      </c>
      <c r="K290" s="448" t="s">
        <v>1170</v>
      </c>
      <c r="L290" s="448" t="s">
        <v>218</v>
      </c>
      <c r="M290" s="450">
        <v>444605700</v>
      </c>
    </row>
    <row r="291" spans="1:13">
      <c r="A291" s="448" t="s">
        <v>13698</v>
      </c>
      <c r="B291" s="448" t="s">
        <v>2466</v>
      </c>
      <c r="C291" s="448" t="s">
        <v>920</v>
      </c>
      <c r="D291" s="449">
        <v>4047</v>
      </c>
      <c r="E291" s="448" t="s">
        <v>1110</v>
      </c>
      <c r="F291" s="431" t="s">
        <v>1101</v>
      </c>
      <c r="G291" s="448" t="s">
        <v>298</v>
      </c>
      <c r="H291" s="448" t="s">
        <v>41</v>
      </c>
      <c r="I291" s="448" t="s">
        <v>50</v>
      </c>
      <c r="J291" s="448" t="s">
        <v>298</v>
      </c>
      <c r="K291" s="448" t="s">
        <v>1170</v>
      </c>
      <c r="L291" s="448" t="s">
        <v>218</v>
      </c>
      <c r="M291" s="450">
        <v>400138200</v>
      </c>
    </row>
    <row r="292" spans="1:13">
      <c r="A292" s="448" t="s">
        <v>13699</v>
      </c>
      <c r="B292" s="448" t="s">
        <v>2466</v>
      </c>
      <c r="C292" s="448" t="s">
        <v>920</v>
      </c>
      <c r="D292" s="449">
        <v>4047</v>
      </c>
      <c r="E292" s="448" t="s">
        <v>1110</v>
      </c>
      <c r="F292" s="431" t="s">
        <v>1101</v>
      </c>
      <c r="G292" s="448" t="s">
        <v>298</v>
      </c>
      <c r="H292" s="448" t="s">
        <v>41</v>
      </c>
      <c r="I292" s="448" t="s">
        <v>221</v>
      </c>
      <c r="J292" s="448" t="s">
        <v>298</v>
      </c>
      <c r="K292" s="448" t="s">
        <v>1170</v>
      </c>
      <c r="L292" s="448" t="s">
        <v>218</v>
      </c>
      <c r="M292" s="450">
        <v>448047600</v>
      </c>
    </row>
    <row r="293" spans="1:13">
      <c r="A293" s="448" t="s">
        <v>13700</v>
      </c>
      <c r="B293" s="448" t="s">
        <v>2466</v>
      </c>
      <c r="C293" s="448" t="s">
        <v>920</v>
      </c>
      <c r="D293" s="449">
        <v>4047</v>
      </c>
      <c r="E293" s="448" t="s">
        <v>1110</v>
      </c>
      <c r="F293" s="431" t="s">
        <v>1101</v>
      </c>
      <c r="G293" s="448" t="s">
        <v>298</v>
      </c>
      <c r="H293" s="448" t="s">
        <v>41</v>
      </c>
      <c r="I293" s="448" t="s">
        <v>42</v>
      </c>
      <c r="J293" s="448" t="s">
        <v>298</v>
      </c>
      <c r="K293" s="448" t="s">
        <v>1170</v>
      </c>
      <c r="L293" s="448" t="s">
        <v>218</v>
      </c>
      <c r="M293" s="450">
        <v>569484300</v>
      </c>
    </row>
    <row r="294" spans="1:13">
      <c r="A294" s="448" t="s">
        <v>13701</v>
      </c>
      <c r="B294" s="448" t="s">
        <v>2466</v>
      </c>
      <c r="C294" s="448" t="s">
        <v>920</v>
      </c>
      <c r="D294" s="449">
        <v>4047</v>
      </c>
      <c r="E294" s="448" t="s">
        <v>1110</v>
      </c>
      <c r="F294" s="431" t="s">
        <v>1101</v>
      </c>
      <c r="G294" s="448" t="s">
        <v>298</v>
      </c>
      <c r="H294" s="448" t="s">
        <v>41</v>
      </c>
      <c r="I294" s="448" t="s">
        <v>422</v>
      </c>
      <c r="J294" s="448" t="s">
        <v>298</v>
      </c>
      <c r="K294" s="448" t="s">
        <v>1170</v>
      </c>
      <c r="L294" s="448" t="s">
        <v>218</v>
      </c>
      <c r="M294" s="450">
        <v>343058100</v>
      </c>
    </row>
    <row r="295" spans="1:13">
      <c r="A295" s="448" t="s">
        <v>13702</v>
      </c>
      <c r="B295" s="448" t="s">
        <v>2466</v>
      </c>
      <c r="C295" s="448" t="s">
        <v>920</v>
      </c>
      <c r="D295" s="449">
        <v>4047</v>
      </c>
      <c r="E295" s="448" t="s">
        <v>1110</v>
      </c>
      <c r="F295" s="431" t="s">
        <v>1101</v>
      </c>
      <c r="G295" s="448" t="s">
        <v>298</v>
      </c>
      <c r="H295" s="448" t="s">
        <v>41</v>
      </c>
      <c r="I295" s="448" t="s">
        <v>324</v>
      </c>
      <c r="J295" s="448" t="s">
        <v>298</v>
      </c>
      <c r="K295" s="448" t="s">
        <v>1170</v>
      </c>
      <c r="L295" s="448" t="s">
        <v>218</v>
      </c>
      <c r="M295" s="450">
        <v>753545100</v>
      </c>
    </row>
    <row r="296" spans="1:13">
      <c r="A296" s="448" t="s">
        <v>13703</v>
      </c>
      <c r="B296" s="448" t="s">
        <v>2466</v>
      </c>
      <c r="C296" s="448" t="s">
        <v>920</v>
      </c>
      <c r="D296" s="449">
        <v>4047</v>
      </c>
      <c r="E296" s="448" t="s">
        <v>1110</v>
      </c>
      <c r="F296" s="431" t="s">
        <v>1101</v>
      </c>
      <c r="G296" s="448" t="s">
        <v>298</v>
      </c>
      <c r="H296" s="448" t="s">
        <v>41</v>
      </c>
      <c r="I296" s="448" t="s">
        <v>421</v>
      </c>
      <c r="J296" s="448" t="s">
        <v>298</v>
      </c>
      <c r="K296" s="448" t="s">
        <v>1170</v>
      </c>
      <c r="L296" s="448" t="s">
        <v>218</v>
      </c>
      <c r="M296" s="450">
        <v>361122300</v>
      </c>
    </row>
    <row r="297" spans="1:13">
      <c r="A297" s="448" t="s">
        <v>13704</v>
      </c>
      <c r="B297" s="448" t="s">
        <v>2467</v>
      </c>
      <c r="C297" s="448" t="s">
        <v>920</v>
      </c>
      <c r="D297" s="449">
        <v>4048</v>
      </c>
      <c r="E297" s="448" t="s">
        <v>1111</v>
      </c>
      <c r="F297" s="431" t="s">
        <v>1101</v>
      </c>
      <c r="G297" s="448" t="s">
        <v>298</v>
      </c>
      <c r="H297" s="448" t="s">
        <v>41</v>
      </c>
      <c r="I297" s="448" t="s">
        <v>425</v>
      </c>
      <c r="J297" s="448" t="s">
        <v>298</v>
      </c>
      <c r="K297" s="448" t="s">
        <v>1170</v>
      </c>
      <c r="L297" s="448" t="s">
        <v>32</v>
      </c>
      <c r="M297" s="450">
        <v>129706500</v>
      </c>
    </row>
    <row r="298" spans="1:13">
      <c r="A298" s="448" t="s">
        <v>13705</v>
      </c>
      <c r="B298" s="448" t="s">
        <v>2467</v>
      </c>
      <c r="C298" s="448" t="s">
        <v>920</v>
      </c>
      <c r="D298" s="449">
        <v>4048</v>
      </c>
      <c r="E298" s="448" t="s">
        <v>1111</v>
      </c>
      <c r="F298" s="431" t="s">
        <v>1101</v>
      </c>
      <c r="G298" s="448" t="s">
        <v>298</v>
      </c>
      <c r="H298" s="448" t="s">
        <v>41</v>
      </c>
      <c r="I298" s="448" t="s">
        <v>422</v>
      </c>
      <c r="J298" s="448" t="s">
        <v>298</v>
      </c>
      <c r="K298" s="448" t="s">
        <v>1170</v>
      </c>
      <c r="L298" s="448" t="s">
        <v>32</v>
      </c>
      <c r="M298" s="450">
        <v>129706500</v>
      </c>
    </row>
    <row r="299" spans="1:13">
      <c r="A299" s="448" t="s">
        <v>13706</v>
      </c>
      <c r="B299" s="448" t="s">
        <v>2467</v>
      </c>
      <c r="C299" s="448" t="s">
        <v>920</v>
      </c>
      <c r="D299" s="449">
        <v>4048</v>
      </c>
      <c r="E299" s="448" t="s">
        <v>1111</v>
      </c>
      <c r="F299" s="431" t="s">
        <v>1101</v>
      </c>
      <c r="G299" s="448" t="s">
        <v>298</v>
      </c>
      <c r="H299" s="448" t="s">
        <v>41</v>
      </c>
      <c r="I299" s="448" t="s">
        <v>423</v>
      </c>
      <c r="J299" s="448" t="s">
        <v>298</v>
      </c>
      <c r="K299" s="448" t="s">
        <v>1170</v>
      </c>
      <c r="L299" s="448" t="s">
        <v>32</v>
      </c>
      <c r="M299" s="450">
        <v>129706500</v>
      </c>
    </row>
    <row r="300" spans="1:13">
      <c r="A300" s="448" t="s">
        <v>13707</v>
      </c>
      <c r="B300" s="448" t="s">
        <v>2467</v>
      </c>
      <c r="C300" s="448" t="s">
        <v>920</v>
      </c>
      <c r="D300" s="449">
        <v>4048</v>
      </c>
      <c r="E300" s="448" t="s">
        <v>1111</v>
      </c>
      <c r="F300" s="431" t="s">
        <v>1101</v>
      </c>
      <c r="G300" s="448" t="s">
        <v>298</v>
      </c>
      <c r="H300" s="448" t="s">
        <v>41</v>
      </c>
      <c r="I300" s="448" t="s">
        <v>424</v>
      </c>
      <c r="J300" s="448" t="s">
        <v>298</v>
      </c>
      <c r="K300" s="448" t="s">
        <v>1170</v>
      </c>
      <c r="L300" s="448" t="s">
        <v>32</v>
      </c>
      <c r="M300" s="450">
        <v>129706500</v>
      </c>
    </row>
    <row r="301" spans="1:13">
      <c r="A301" s="448" t="s">
        <v>13708</v>
      </c>
      <c r="B301" s="448" t="s">
        <v>2467</v>
      </c>
      <c r="C301" s="448" t="s">
        <v>920</v>
      </c>
      <c r="D301" s="449">
        <v>4048</v>
      </c>
      <c r="E301" s="448" t="s">
        <v>1111</v>
      </c>
      <c r="F301" s="431" t="s">
        <v>1101</v>
      </c>
      <c r="G301" s="448" t="s">
        <v>298</v>
      </c>
      <c r="H301" s="448" t="s">
        <v>41</v>
      </c>
      <c r="I301" s="448" t="s">
        <v>44</v>
      </c>
      <c r="J301" s="448" t="s">
        <v>298</v>
      </c>
      <c r="K301" s="448" t="s">
        <v>1170</v>
      </c>
      <c r="L301" s="448" t="s">
        <v>32</v>
      </c>
      <c r="M301" s="450">
        <v>174636000</v>
      </c>
    </row>
    <row r="302" spans="1:13">
      <c r="A302" s="448" t="s">
        <v>13709</v>
      </c>
      <c r="B302" s="448" t="s">
        <v>2467</v>
      </c>
      <c r="C302" s="448" t="s">
        <v>920</v>
      </c>
      <c r="D302" s="449">
        <v>4048</v>
      </c>
      <c r="E302" s="448" t="s">
        <v>1111</v>
      </c>
      <c r="F302" s="431" t="s">
        <v>1101</v>
      </c>
      <c r="G302" s="448" t="s">
        <v>298</v>
      </c>
      <c r="H302" s="448" t="s">
        <v>41</v>
      </c>
      <c r="I302" s="448" t="s">
        <v>46</v>
      </c>
      <c r="J302" s="448" t="s">
        <v>298</v>
      </c>
      <c r="K302" s="448" t="s">
        <v>1170</v>
      </c>
      <c r="L302" s="448" t="s">
        <v>32</v>
      </c>
      <c r="M302" s="450">
        <v>170732100</v>
      </c>
    </row>
    <row r="303" spans="1:13">
      <c r="A303" s="448" t="s">
        <v>13710</v>
      </c>
      <c r="B303" s="448" t="s">
        <v>2467</v>
      </c>
      <c r="C303" s="448" t="s">
        <v>920</v>
      </c>
      <c r="D303" s="449">
        <v>4048</v>
      </c>
      <c r="E303" s="448" t="s">
        <v>1111</v>
      </c>
      <c r="F303" s="431" t="s">
        <v>1101</v>
      </c>
      <c r="G303" s="448" t="s">
        <v>298</v>
      </c>
      <c r="H303" s="448" t="s">
        <v>41</v>
      </c>
      <c r="I303" s="448" t="s">
        <v>324</v>
      </c>
      <c r="J303" s="448" t="s">
        <v>298</v>
      </c>
      <c r="K303" s="448" t="s">
        <v>1170</v>
      </c>
      <c r="L303" s="448" t="s">
        <v>32</v>
      </c>
      <c r="M303" s="450">
        <v>284892300</v>
      </c>
    </row>
    <row r="304" spans="1:13">
      <c r="A304" s="448" t="s">
        <v>13711</v>
      </c>
      <c r="B304" s="448" t="s">
        <v>2467</v>
      </c>
      <c r="C304" s="448" t="s">
        <v>920</v>
      </c>
      <c r="D304" s="449">
        <v>4048</v>
      </c>
      <c r="E304" s="448" t="s">
        <v>1111</v>
      </c>
      <c r="F304" s="431" t="s">
        <v>1101</v>
      </c>
      <c r="G304" s="448" t="s">
        <v>298</v>
      </c>
      <c r="H304" s="448" t="s">
        <v>41</v>
      </c>
      <c r="I304" s="448" t="s">
        <v>42</v>
      </c>
      <c r="J304" s="448" t="s">
        <v>298</v>
      </c>
      <c r="K304" s="448" t="s">
        <v>1170</v>
      </c>
      <c r="L304" s="448" t="s">
        <v>32</v>
      </c>
      <c r="M304" s="450">
        <v>215315100</v>
      </c>
    </row>
    <row r="305" spans="1:13">
      <c r="A305" s="448" t="s">
        <v>13712</v>
      </c>
      <c r="B305" s="448" t="s">
        <v>2467</v>
      </c>
      <c r="C305" s="448" t="s">
        <v>920</v>
      </c>
      <c r="D305" s="449">
        <v>4048</v>
      </c>
      <c r="E305" s="448" t="s">
        <v>1111</v>
      </c>
      <c r="F305" s="431" t="s">
        <v>1101</v>
      </c>
      <c r="G305" s="448" t="s">
        <v>298</v>
      </c>
      <c r="H305" s="448" t="s">
        <v>41</v>
      </c>
      <c r="I305" s="448" t="s">
        <v>221</v>
      </c>
      <c r="J305" s="448" t="s">
        <v>298</v>
      </c>
      <c r="K305" s="448" t="s">
        <v>1170</v>
      </c>
      <c r="L305" s="448" t="s">
        <v>32</v>
      </c>
      <c r="M305" s="450">
        <v>169392300</v>
      </c>
    </row>
    <row r="306" spans="1:13">
      <c r="A306" s="448" t="s">
        <v>13713</v>
      </c>
      <c r="B306" s="448" t="s">
        <v>2467</v>
      </c>
      <c r="C306" s="448" t="s">
        <v>920</v>
      </c>
      <c r="D306" s="449">
        <v>4048</v>
      </c>
      <c r="E306" s="448" t="s">
        <v>1111</v>
      </c>
      <c r="F306" s="431" t="s">
        <v>1101</v>
      </c>
      <c r="G306" s="448" t="s">
        <v>298</v>
      </c>
      <c r="H306" s="448" t="s">
        <v>41</v>
      </c>
      <c r="I306" s="448" t="s">
        <v>219</v>
      </c>
      <c r="J306" s="448" t="s">
        <v>298</v>
      </c>
      <c r="K306" s="448" t="s">
        <v>1170</v>
      </c>
      <c r="L306" s="448" t="s">
        <v>32</v>
      </c>
      <c r="M306" s="450">
        <v>179879700</v>
      </c>
    </row>
    <row r="307" spans="1:13">
      <c r="A307" s="448" t="s">
        <v>13714</v>
      </c>
      <c r="B307" s="448" t="s">
        <v>2467</v>
      </c>
      <c r="C307" s="448" t="s">
        <v>920</v>
      </c>
      <c r="D307" s="449">
        <v>4048</v>
      </c>
      <c r="E307" s="448" t="s">
        <v>1111</v>
      </c>
      <c r="F307" s="431" t="s">
        <v>1101</v>
      </c>
      <c r="G307" s="448" t="s">
        <v>298</v>
      </c>
      <c r="H307" s="448" t="s">
        <v>41</v>
      </c>
      <c r="I307" s="448" t="s">
        <v>421</v>
      </c>
      <c r="J307" s="448" t="s">
        <v>298</v>
      </c>
      <c r="K307" s="448" t="s">
        <v>1170</v>
      </c>
      <c r="L307" s="448" t="s">
        <v>32</v>
      </c>
      <c r="M307" s="450">
        <v>136521000</v>
      </c>
    </row>
    <row r="308" spans="1:13">
      <c r="A308" s="448" t="s">
        <v>13715</v>
      </c>
      <c r="B308" s="448" t="s">
        <v>2467</v>
      </c>
      <c r="C308" s="448" t="s">
        <v>920</v>
      </c>
      <c r="D308" s="449">
        <v>4048</v>
      </c>
      <c r="E308" s="448" t="s">
        <v>1111</v>
      </c>
      <c r="F308" s="431" t="s">
        <v>1101</v>
      </c>
      <c r="G308" s="448" t="s">
        <v>298</v>
      </c>
      <c r="H308" s="448" t="s">
        <v>41</v>
      </c>
      <c r="I308" s="448" t="s">
        <v>50</v>
      </c>
      <c r="J308" s="448" t="s">
        <v>298</v>
      </c>
      <c r="K308" s="448" t="s">
        <v>1170</v>
      </c>
      <c r="L308" s="448" t="s">
        <v>32</v>
      </c>
      <c r="M308" s="450">
        <v>151258800</v>
      </c>
    </row>
    <row r="309" spans="1:13">
      <c r="A309" s="448" t="s">
        <v>13716</v>
      </c>
      <c r="B309" s="448" t="s">
        <v>2467</v>
      </c>
      <c r="C309" s="448" t="s">
        <v>920</v>
      </c>
      <c r="D309" s="449">
        <v>4048</v>
      </c>
      <c r="E309" s="448" t="s">
        <v>1111</v>
      </c>
      <c r="F309" s="431" t="s">
        <v>1101</v>
      </c>
      <c r="G309" s="448" t="s">
        <v>298</v>
      </c>
      <c r="H309" s="448" t="s">
        <v>41</v>
      </c>
      <c r="I309" s="448" t="s">
        <v>223</v>
      </c>
      <c r="J309" s="448" t="s">
        <v>298</v>
      </c>
      <c r="K309" s="448" t="s">
        <v>1170</v>
      </c>
      <c r="L309" s="448" t="s">
        <v>32</v>
      </c>
      <c r="M309" s="450">
        <v>143705100</v>
      </c>
    </row>
    <row r="310" spans="1:13">
      <c r="A310" s="448" t="s">
        <v>13717</v>
      </c>
      <c r="B310" s="448" t="s">
        <v>2467</v>
      </c>
      <c r="C310" s="448" t="s">
        <v>920</v>
      </c>
      <c r="D310" s="449">
        <v>4048</v>
      </c>
      <c r="E310" s="448" t="s">
        <v>1111</v>
      </c>
      <c r="F310" s="431" t="s">
        <v>1101</v>
      </c>
      <c r="G310" s="448" t="s">
        <v>298</v>
      </c>
      <c r="H310" s="448" t="s">
        <v>41</v>
      </c>
      <c r="I310" s="448" t="s">
        <v>48</v>
      </c>
      <c r="J310" s="448" t="s">
        <v>298</v>
      </c>
      <c r="K310" s="448" t="s">
        <v>1170</v>
      </c>
      <c r="L310" s="448" t="s">
        <v>32</v>
      </c>
      <c r="M310" s="450">
        <v>168075600</v>
      </c>
    </row>
    <row r="311" spans="1:13">
      <c r="A311" s="448" t="s">
        <v>13718</v>
      </c>
      <c r="B311" s="448" t="s">
        <v>2468</v>
      </c>
      <c r="C311" s="448" t="s">
        <v>920</v>
      </c>
      <c r="D311" s="449">
        <v>4048</v>
      </c>
      <c r="E311" s="448" t="s">
        <v>1111</v>
      </c>
      <c r="F311" s="431" t="s">
        <v>1101</v>
      </c>
      <c r="G311" s="448" t="s">
        <v>298</v>
      </c>
      <c r="H311" s="448" t="s">
        <v>41</v>
      </c>
      <c r="I311" s="448" t="s">
        <v>48</v>
      </c>
      <c r="J311" s="448" t="s">
        <v>298</v>
      </c>
      <c r="K311" s="448" t="s">
        <v>1170</v>
      </c>
      <c r="L311" s="448" t="s">
        <v>34</v>
      </c>
      <c r="M311" s="450">
        <v>268930200</v>
      </c>
    </row>
    <row r="312" spans="1:13">
      <c r="A312" s="448" t="s">
        <v>13719</v>
      </c>
      <c r="B312" s="448" t="s">
        <v>2468</v>
      </c>
      <c r="C312" s="448" t="s">
        <v>920</v>
      </c>
      <c r="D312" s="449">
        <v>4048</v>
      </c>
      <c r="E312" s="448" t="s">
        <v>1111</v>
      </c>
      <c r="F312" s="431" t="s">
        <v>1101</v>
      </c>
      <c r="G312" s="448" t="s">
        <v>298</v>
      </c>
      <c r="H312" s="448" t="s">
        <v>41</v>
      </c>
      <c r="I312" s="448" t="s">
        <v>223</v>
      </c>
      <c r="J312" s="448" t="s">
        <v>298</v>
      </c>
      <c r="K312" s="448" t="s">
        <v>1170</v>
      </c>
      <c r="L312" s="448" t="s">
        <v>34</v>
      </c>
      <c r="M312" s="450">
        <v>229937400</v>
      </c>
    </row>
    <row r="313" spans="1:13">
      <c r="A313" s="448" t="s">
        <v>13720</v>
      </c>
      <c r="B313" s="448" t="s">
        <v>2468</v>
      </c>
      <c r="C313" s="448" t="s">
        <v>920</v>
      </c>
      <c r="D313" s="449">
        <v>4048</v>
      </c>
      <c r="E313" s="448" t="s">
        <v>1111</v>
      </c>
      <c r="F313" s="431" t="s">
        <v>1101</v>
      </c>
      <c r="G313" s="448" t="s">
        <v>298</v>
      </c>
      <c r="H313" s="448" t="s">
        <v>41</v>
      </c>
      <c r="I313" s="448" t="s">
        <v>421</v>
      </c>
      <c r="J313" s="448" t="s">
        <v>298</v>
      </c>
      <c r="K313" s="448" t="s">
        <v>1170</v>
      </c>
      <c r="L313" s="448" t="s">
        <v>34</v>
      </c>
      <c r="M313" s="450">
        <v>218433600</v>
      </c>
    </row>
    <row r="314" spans="1:13">
      <c r="A314" s="448" t="s">
        <v>13721</v>
      </c>
      <c r="B314" s="448" t="s">
        <v>2468</v>
      </c>
      <c r="C314" s="448" t="s">
        <v>920</v>
      </c>
      <c r="D314" s="449">
        <v>4048</v>
      </c>
      <c r="E314" s="448" t="s">
        <v>1111</v>
      </c>
      <c r="F314" s="431" t="s">
        <v>1101</v>
      </c>
      <c r="G314" s="448" t="s">
        <v>298</v>
      </c>
      <c r="H314" s="448" t="s">
        <v>41</v>
      </c>
      <c r="I314" s="448" t="s">
        <v>50</v>
      </c>
      <c r="J314" s="448" t="s">
        <v>298</v>
      </c>
      <c r="K314" s="448" t="s">
        <v>1170</v>
      </c>
      <c r="L314" s="448" t="s">
        <v>34</v>
      </c>
      <c r="M314" s="450">
        <v>242041800</v>
      </c>
    </row>
    <row r="315" spans="1:13">
      <c r="A315" s="448" t="s">
        <v>13722</v>
      </c>
      <c r="B315" s="448" t="s">
        <v>2468</v>
      </c>
      <c r="C315" s="448" t="s">
        <v>920</v>
      </c>
      <c r="D315" s="449">
        <v>4048</v>
      </c>
      <c r="E315" s="448" t="s">
        <v>1111</v>
      </c>
      <c r="F315" s="431" t="s">
        <v>1101</v>
      </c>
      <c r="G315" s="448" t="s">
        <v>298</v>
      </c>
      <c r="H315" s="448" t="s">
        <v>41</v>
      </c>
      <c r="I315" s="448" t="s">
        <v>324</v>
      </c>
      <c r="J315" s="448" t="s">
        <v>298</v>
      </c>
      <c r="K315" s="448" t="s">
        <v>1170</v>
      </c>
      <c r="L315" s="448" t="s">
        <v>34</v>
      </c>
      <c r="M315" s="450">
        <v>455832300</v>
      </c>
    </row>
    <row r="316" spans="1:13">
      <c r="A316" s="448" t="s">
        <v>13723</v>
      </c>
      <c r="B316" s="448" t="s">
        <v>2468</v>
      </c>
      <c r="C316" s="448" t="s">
        <v>920</v>
      </c>
      <c r="D316" s="449">
        <v>4048</v>
      </c>
      <c r="E316" s="448" t="s">
        <v>1111</v>
      </c>
      <c r="F316" s="431" t="s">
        <v>1101</v>
      </c>
      <c r="G316" s="448" t="s">
        <v>298</v>
      </c>
      <c r="H316" s="448" t="s">
        <v>41</v>
      </c>
      <c r="I316" s="448" t="s">
        <v>42</v>
      </c>
      <c r="J316" s="448" t="s">
        <v>298</v>
      </c>
      <c r="K316" s="448" t="s">
        <v>1170</v>
      </c>
      <c r="L316" s="448" t="s">
        <v>34</v>
      </c>
      <c r="M316" s="450">
        <v>344513400</v>
      </c>
    </row>
    <row r="317" spans="1:13">
      <c r="A317" s="448" t="s">
        <v>13724</v>
      </c>
      <c r="B317" s="448" t="s">
        <v>2468</v>
      </c>
      <c r="C317" s="448" t="s">
        <v>920</v>
      </c>
      <c r="D317" s="449">
        <v>4048</v>
      </c>
      <c r="E317" s="448" t="s">
        <v>1111</v>
      </c>
      <c r="F317" s="431" t="s">
        <v>1101</v>
      </c>
      <c r="G317" s="448" t="s">
        <v>298</v>
      </c>
      <c r="H317" s="448" t="s">
        <v>41</v>
      </c>
      <c r="I317" s="448" t="s">
        <v>221</v>
      </c>
      <c r="J317" s="448" t="s">
        <v>298</v>
      </c>
      <c r="K317" s="448" t="s">
        <v>1170</v>
      </c>
      <c r="L317" s="448" t="s">
        <v>34</v>
      </c>
      <c r="M317" s="450">
        <v>271032300</v>
      </c>
    </row>
    <row r="318" spans="1:13">
      <c r="A318" s="448" t="s">
        <v>13725</v>
      </c>
      <c r="B318" s="448" t="s">
        <v>2468</v>
      </c>
      <c r="C318" s="448" t="s">
        <v>920</v>
      </c>
      <c r="D318" s="449">
        <v>4048</v>
      </c>
      <c r="E318" s="448" t="s">
        <v>1111</v>
      </c>
      <c r="F318" s="431" t="s">
        <v>1101</v>
      </c>
      <c r="G318" s="448" t="s">
        <v>298</v>
      </c>
      <c r="H318" s="448" t="s">
        <v>41</v>
      </c>
      <c r="I318" s="448" t="s">
        <v>219</v>
      </c>
      <c r="J318" s="448" t="s">
        <v>298</v>
      </c>
      <c r="K318" s="448" t="s">
        <v>1170</v>
      </c>
      <c r="L318" s="448" t="s">
        <v>34</v>
      </c>
      <c r="M318" s="450">
        <v>287802900</v>
      </c>
    </row>
    <row r="319" spans="1:13">
      <c r="A319" s="448" t="s">
        <v>13726</v>
      </c>
      <c r="B319" s="448" t="s">
        <v>2468</v>
      </c>
      <c r="C319" s="448" t="s">
        <v>920</v>
      </c>
      <c r="D319" s="449">
        <v>4048</v>
      </c>
      <c r="E319" s="448" t="s">
        <v>1111</v>
      </c>
      <c r="F319" s="431" t="s">
        <v>1101</v>
      </c>
      <c r="G319" s="448" t="s">
        <v>298</v>
      </c>
      <c r="H319" s="448" t="s">
        <v>41</v>
      </c>
      <c r="I319" s="448" t="s">
        <v>44</v>
      </c>
      <c r="J319" s="448" t="s">
        <v>298</v>
      </c>
      <c r="K319" s="448" t="s">
        <v>1170</v>
      </c>
      <c r="L319" s="448" t="s">
        <v>34</v>
      </c>
      <c r="M319" s="450">
        <v>279394500</v>
      </c>
    </row>
    <row r="320" spans="1:13">
      <c r="A320" s="448" t="s">
        <v>13727</v>
      </c>
      <c r="B320" s="448" t="s">
        <v>2468</v>
      </c>
      <c r="C320" s="448" t="s">
        <v>920</v>
      </c>
      <c r="D320" s="449">
        <v>4048</v>
      </c>
      <c r="E320" s="448" t="s">
        <v>1111</v>
      </c>
      <c r="F320" s="431" t="s">
        <v>1101</v>
      </c>
      <c r="G320" s="448" t="s">
        <v>298</v>
      </c>
      <c r="H320" s="448" t="s">
        <v>41</v>
      </c>
      <c r="I320" s="448" t="s">
        <v>46</v>
      </c>
      <c r="J320" s="448" t="s">
        <v>298</v>
      </c>
      <c r="K320" s="448" t="s">
        <v>1170</v>
      </c>
      <c r="L320" s="448" t="s">
        <v>34</v>
      </c>
      <c r="M320" s="450">
        <v>273157500</v>
      </c>
    </row>
    <row r="321" spans="1:13">
      <c r="A321" s="448" t="s">
        <v>13728</v>
      </c>
      <c r="B321" s="448" t="s">
        <v>2468</v>
      </c>
      <c r="C321" s="448" t="s">
        <v>920</v>
      </c>
      <c r="D321" s="449">
        <v>4048</v>
      </c>
      <c r="E321" s="448" t="s">
        <v>1111</v>
      </c>
      <c r="F321" s="431" t="s">
        <v>1101</v>
      </c>
      <c r="G321" s="448" t="s">
        <v>298</v>
      </c>
      <c r="H321" s="448" t="s">
        <v>41</v>
      </c>
      <c r="I321" s="448" t="s">
        <v>423</v>
      </c>
      <c r="J321" s="448" t="s">
        <v>298</v>
      </c>
      <c r="K321" s="448" t="s">
        <v>1170</v>
      </c>
      <c r="L321" s="448" t="s">
        <v>34</v>
      </c>
      <c r="M321" s="450">
        <v>207507300</v>
      </c>
    </row>
    <row r="322" spans="1:13">
      <c r="A322" s="448" t="s">
        <v>13729</v>
      </c>
      <c r="B322" s="448" t="s">
        <v>2468</v>
      </c>
      <c r="C322" s="448" t="s">
        <v>920</v>
      </c>
      <c r="D322" s="449">
        <v>4048</v>
      </c>
      <c r="E322" s="448" t="s">
        <v>1111</v>
      </c>
      <c r="F322" s="431" t="s">
        <v>1101</v>
      </c>
      <c r="G322" s="448" t="s">
        <v>298</v>
      </c>
      <c r="H322" s="448" t="s">
        <v>41</v>
      </c>
      <c r="I322" s="448" t="s">
        <v>424</v>
      </c>
      <c r="J322" s="448" t="s">
        <v>298</v>
      </c>
      <c r="K322" s="448" t="s">
        <v>1170</v>
      </c>
      <c r="L322" s="448" t="s">
        <v>34</v>
      </c>
      <c r="M322" s="450">
        <v>207507300</v>
      </c>
    </row>
    <row r="323" spans="1:13">
      <c r="A323" s="448" t="s">
        <v>13730</v>
      </c>
      <c r="B323" s="448" t="s">
        <v>2468</v>
      </c>
      <c r="C323" s="448" t="s">
        <v>920</v>
      </c>
      <c r="D323" s="449">
        <v>4048</v>
      </c>
      <c r="E323" s="448" t="s">
        <v>1111</v>
      </c>
      <c r="F323" s="431" t="s">
        <v>1101</v>
      </c>
      <c r="G323" s="448" t="s">
        <v>298</v>
      </c>
      <c r="H323" s="448" t="s">
        <v>41</v>
      </c>
      <c r="I323" s="448" t="s">
        <v>425</v>
      </c>
      <c r="J323" s="448" t="s">
        <v>298</v>
      </c>
      <c r="K323" s="448" t="s">
        <v>1170</v>
      </c>
      <c r="L323" s="448" t="s">
        <v>34</v>
      </c>
      <c r="M323" s="450">
        <v>207507300</v>
      </c>
    </row>
    <row r="324" spans="1:13">
      <c r="A324" s="448" t="s">
        <v>13731</v>
      </c>
      <c r="B324" s="448" t="s">
        <v>2468</v>
      </c>
      <c r="C324" s="448" t="s">
        <v>920</v>
      </c>
      <c r="D324" s="449">
        <v>4048</v>
      </c>
      <c r="E324" s="448" t="s">
        <v>1111</v>
      </c>
      <c r="F324" s="431" t="s">
        <v>1101</v>
      </c>
      <c r="G324" s="448" t="s">
        <v>298</v>
      </c>
      <c r="H324" s="448" t="s">
        <v>41</v>
      </c>
      <c r="I324" s="448" t="s">
        <v>422</v>
      </c>
      <c r="J324" s="448" t="s">
        <v>298</v>
      </c>
      <c r="K324" s="448" t="s">
        <v>1170</v>
      </c>
      <c r="L324" s="448" t="s">
        <v>34</v>
      </c>
      <c r="M324" s="450">
        <v>207507300</v>
      </c>
    </row>
    <row r="325" spans="1:13">
      <c r="A325" s="448" t="s">
        <v>13732</v>
      </c>
      <c r="B325" s="448" t="s">
        <v>2469</v>
      </c>
      <c r="C325" s="448" t="s">
        <v>920</v>
      </c>
      <c r="D325" s="449">
        <v>4048</v>
      </c>
      <c r="E325" s="448" t="s">
        <v>1111</v>
      </c>
      <c r="F325" s="431" t="s">
        <v>1101</v>
      </c>
      <c r="G325" s="448" t="s">
        <v>298</v>
      </c>
      <c r="H325" s="448" t="s">
        <v>41</v>
      </c>
      <c r="I325" s="448" t="s">
        <v>48</v>
      </c>
      <c r="J325" s="448" t="s">
        <v>298</v>
      </c>
      <c r="K325" s="448" t="s">
        <v>1170</v>
      </c>
      <c r="L325" s="448" t="s">
        <v>218</v>
      </c>
      <c r="M325" s="450">
        <v>386578500</v>
      </c>
    </row>
    <row r="326" spans="1:13">
      <c r="A326" s="448" t="s">
        <v>13733</v>
      </c>
      <c r="B326" s="448" t="s">
        <v>2469</v>
      </c>
      <c r="C326" s="448" t="s">
        <v>920</v>
      </c>
      <c r="D326" s="449">
        <v>4048</v>
      </c>
      <c r="E326" s="448" t="s">
        <v>1111</v>
      </c>
      <c r="F326" s="431" t="s">
        <v>1101</v>
      </c>
      <c r="G326" s="448" t="s">
        <v>298</v>
      </c>
      <c r="H326" s="448" t="s">
        <v>41</v>
      </c>
      <c r="I326" s="448" t="s">
        <v>421</v>
      </c>
      <c r="J326" s="448" t="s">
        <v>298</v>
      </c>
      <c r="K326" s="448" t="s">
        <v>1170</v>
      </c>
      <c r="L326" s="448" t="s">
        <v>218</v>
      </c>
      <c r="M326" s="450">
        <v>313998300</v>
      </c>
    </row>
    <row r="327" spans="1:13">
      <c r="A327" s="448" t="s">
        <v>13734</v>
      </c>
      <c r="B327" s="448" t="s">
        <v>2469</v>
      </c>
      <c r="C327" s="448" t="s">
        <v>920</v>
      </c>
      <c r="D327" s="449">
        <v>4048</v>
      </c>
      <c r="E327" s="448" t="s">
        <v>1111</v>
      </c>
      <c r="F327" s="431" t="s">
        <v>1101</v>
      </c>
      <c r="G327" s="448" t="s">
        <v>298</v>
      </c>
      <c r="H327" s="448" t="s">
        <v>41</v>
      </c>
      <c r="I327" s="448" t="s">
        <v>223</v>
      </c>
      <c r="J327" s="448" t="s">
        <v>298</v>
      </c>
      <c r="K327" s="448" t="s">
        <v>1170</v>
      </c>
      <c r="L327" s="448" t="s">
        <v>218</v>
      </c>
      <c r="M327" s="450">
        <v>330514800</v>
      </c>
    </row>
    <row r="328" spans="1:13">
      <c r="A328" s="448" t="s">
        <v>13735</v>
      </c>
      <c r="B328" s="448" t="s">
        <v>2469</v>
      </c>
      <c r="C328" s="448" t="s">
        <v>920</v>
      </c>
      <c r="D328" s="449">
        <v>4048</v>
      </c>
      <c r="E328" s="448" t="s">
        <v>1111</v>
      </c>
      <c r="F328" s="431" t="s">
        <v>1101</v>
      </c>
      <c r="G328" s="448" t="s">
        <v>298</v>
      </c>
      <c r="H328" s="448" t="s">
        <v>41</v>
      </c>
      <c r="I328" s="448" t="s">
        <v>50</v>
      </c>
      <c r="J328" s="448" t="s">
        <v>298</v>
      </c>
      <c r="K328" s="448" t="s">
        <v>1170</v>
      </c>
      <c r="L328" s="448" t="s">
        <v>218</v>
      </c>
      <c r="M328" s="450">
        <v>347932200</v>
      </c>
    </row>
    <row r="329" spans="1:13">
      <c r="A329" s="448" t="s">
        <v>13736</v>
      </c>
      <c r="B329" s="448" t="s">
        <v>2469</v>
      </c>
      <c r="C329" s="448" t="s">
        <v>920</v>
      </c>
      <c r="D329" s="449">
        <v>4048</v>
      </c>
      <c r="E329" s="448" t="s">
        <v>1111</v>
      </c>
      <c r="F329" s="431" t="s">
        <v>1101</v>
      </c>
      <c r="G329" s="448" t="s">
        <v>298</v>
      </c>
      <c r="H329" s="448" t="s">
        <v>41</v>
      </c>
      <c r="I329" s="448" t="s">
        <v>42</v>
      </c>
      <c r="J329" s="448" t="s">
        <v>298</v>
      </c>
      <c r="K329" s="448" t="s">
        <v>1170</v>
      </c>
      <c r="L329" s="448" t="s">
        <v>218</v>
      </c>
      <c r="M329" s="450">
        <v>495217800</v>
      </c>
    </row>
    <row r="330" spans="1:13">
      <c r="A330" s="448" t="s">
        <v>13737</v>
      </c>
      <c r="B330" s="448" t="s">
        <v>2469</v>
      </c>
      <c r="C330" s="448" t="s">
        <v>920</v>
      </c>
      <c r="D330" s="449">
        <v>4048</v>
      </c>
      <c r="E330" s="448" t="s">
        <v>1111</v>
      </c>
      <c r="F330" s="431" t="s">
        <v>1101</v>
      </c>
      <c r="G330" s="448" t="s">
        <v>298</v>
      </c>
      <c r="H330" s="448" t="s">
        <v>41</v>
      </c>
      <c r="I330" s="448" t="s">
        <v>219</v>
      </c>
      <c r="J330" s="448" t="s">
        <v>298</v>
      </c>
      <c r="K330" s="448" t="s">
        <v>1170</v>
      </c>
      <c r="L330" s="448" t="s">
        <v>218</v>
      </c>
      <c r="M330" s="450">
        <v>413721000</v>
      </c>
    </row>
    <row r="331" spans="1:13">
      <c r="A331" s="448" t="s">
        <v>13738</v>
      </c>
      <c r="B331" s="448" t="s">
        <v>2469</v>
      </c>
      <c r="C331" s="448" t="s">
        <v>920</v>
      </c>
      <c r="D331" s="449">
        <v>4048</v>
      </c>
      <c r="E331" s="448" t="s">
        <v>1111</v>
      </c>
      <c r="F331" s="431" t="s">
        <v>1101</v>
      </c>
      <c r="G331" s="448" t="s">
        <v>298</v>
      </c>
      <c r="H331" s="448" t="s">
        <v>41</v>
      </c>
      <c r="I331" s="448" t="s">
        <v>324</v>
      </c>
      <c r="J331" s="448" t="s">
        <v>298</v>
      </c>
      <c r="K331" s="448" t="s">
        <v>1170</v>
      </c>
      <c r="L331" s="448" t="s">
        <v>218</v>
      </c>
      <c r="M331" s="450">
        <v>655254600</v>
      </c>
    </row>
    <row r="332" spans="1:13">
      <c r="A332" s="448" t="s">
        <v>13739</v>
      </c>
      <c r="B332" s="448" t="s">
        <v>2469</v>
      </c>
      <c r="C332" s="448" t="s">
        <v>920</v>
      </c>
      <c r="D332" s="449">
        <v>4048</v>
      </c>
      <c r="E332" s="448" t="s">
        <v>1111</v>
      </c>
      <c r="F332" s="431" t="s">
        <v>1101</v>
      </c>
      <c r="G332" s="448" t="s">
        <v>298</v>
      </c>
      <c r="H332" s="448" t="s">
        <v>41</v>
      </c>
      <c r="I332" s="448" t="s">
        <v>221</v>
      </c>
      <c r="J332" s="448" t="s">
        <v>298</v>
      </c>
      <c r="K332" s="448" t="s">
        <v>1170</v>
      </c>
      <c r="L332" s="448" t="s">
        <v>218</v>
      </c>
      <c r="M332" s="450">
        <v>389627700</v>
      </c>
    </row>
    <row r="333" spans="1:13">
      <c r="A333" s="448" t="s">
        <v>13740</v>
      </c>
      <c r="B333" s="448" t="s">
        <v>2469</v>
      </c>
      <c r="C333" s="448" t="s">
        <v>920</v>
      </c>
      <c r="D333" s="449">
        <v>4048</v>
      </c>
      <c r="E333" s="448" t="s">
        <v>1111</v>
      </c>
      <c r="F333" s="431" t="s">
        <v>1101</v>
      </c>
      <c r="G333" s="448" t="s">
        <v>298</v>
      </c>
      <c r="H333" s="448" t="s">
        <v>41</v>
      </c>
      <c r="I333" s="448" t="s">
        <v>46</v>
      </c>
      <c r="J333" s="448" t="s">
        <v>298</v>
      </c>
      <c r="K333" s="448" t="s">
        <v>1170</v>
      </c>
      <c r="L333" s="448" t="s">
        <v>218</v>
      </c>
      <c r="M333" s="450">
        <v>392653800</v>
      </c>
    </row>
    <row r="334" spans="1:13">
      <c r="A334" s="448" t="s">
        <v>13741</v>
      </c>
      <c r="B334" s="448" t="s">
        <v>2469</v>
      </c>
      <c r="C334" s="448" t="s">
        <v>920</v>
      </c>
      <c r="D334" s="449">
        <v>4048</v>
      </c>
      <c r="E334" s="448" t="s">
        <v>1111</v>
      </c>
      <c r="F334" s="431" t="s">
        <v>1101</v>
      </c>
      <c r="G334" s="448" t="s">
        <v>298</v>
      </c>
      <c r="H334" s="448" t="s">
        <v>41</v>
      </c>
      <c r="I334" s="448" t="s">
        <v>44</v>
      </c>
      <c r="J334" s="448" t="s">
        <v>298</v>
      </c>
      <c r="K334" s="448" t="s">
        <v>1170</v>
      </c>
      <c r="L334" s="448" t="s">
        <v>218</v>
      </c>
      <c r="M334" s="450">
        <v>401639700</v>
      </c>
    </row>
    <row r="335" spans="1:13">
      <c r="A335" s="448" t="s">
        <v>13742</v>
      </c>
      <c r="B335" s="448" t="s">
        <v>2469</v>
      </c>
      <c r="C335" s="448" t="s">
        <v>920</v>
      </c>
      <c r="D335" s="449">
        <v>4048</v>
      </c>
      <c r="E335" s="448" t="s">
        <v>1111</v>
      </c>
      <c r="F335" s="431" t="s">
        <v>1101</v>
      </c>
      <c r="G335" s="448" t="s">
        <v>298</v>
      </c>
      <c r="H335" s="448" t="s">
        <v>41</v>
      </c>
      <c r="I335" s="448" t="s">
        <v>424</v>
      </c>
      <c r="J335" s="448" t="s">
        <v>298</v>
      </c>
      <c r="K335" s="448" t="s">
        <v>1170</v>
      </c>
      <c r="L335" s="448" t="s">
        <v>218</v>
      </c>
      <c r="M335" s="450">
        <v>298290300</v>
      </c>
    </row>
    <row r="336" spans="1:13">
      <c r="A336" s="448" t="s">
        <v>13743</v>
      </c>
      <c r="B336" s="448" t="s">
        <v>2469</v>
      </c>
      <c r="C336" s="448" t="s">
        <v>920</v>
      </c>
      <c r="D336" s="449">
        <v>4048</v>
      </c>
      <c r="E336" s="448" t="s">
        <v>1111</v>
      </c>
      <c r="F336" s="431" t="s">
        <v>1101</v>
      </c>
      <c r="G336" s="448" t="s">
        <v>298</v>
      </c>
      <c r="H336" s="448" t="s">
        <v>41</v>
      </c>
      <c r="I336" s="448" t="s">
        <v>423</v>
      </c>
      <c r="J336" s="448" t="s">
        <v>298</v>
      </c>
      <c r="K336" s="448" t="s">
        <v>1170</v>
      </c>
      <c r="L336" s="448" t="s">
        <v>218</v>
      </c>
      <c r="M336" s="450">
        <v>298290300</v>
      </c>
    </row>
    <row r="337" spans="1:13">
      <c r="A337" s="448" t="s">
        <v>13744</v>
      </c>
      <c r="B337" s="448" t="s">
        <v>2469</v>
      </c>
      <c r="C337" s="448" t="s">
        <v>920</v>
      </c>
      <c r="D337" s="449">
        <v>4048</v>
      </c>
      <c r="E337" s="448" t="s">
        <v>1111</v>
      </c>
      <c r="F337" s="431" t="s">
        <v>1101</v>
      </c>
      <c r="G337" s="448" t="s">
        <v>298</v>
      </c>
      <c r="H337" s="448" t="s">
        <v>41</v>
      </c>
      <c r="I337" s="448" t="s">
        <v>422</v>
      </c>
      <c r="J337" s="448" t="s">
        <v>298</v>
      </c>
      <c r="K337" s="448" t="s">
        <v>1170</v>
      </c>
      <c r="L337" s="448" t="s">
        <v>218</v>
      </c>
      <c r="M337" s="450">
        <v>298290300</v>
      </c>
    </row>
    <row r="338" spans="1:13">
      <c r="A338" s="448" t="s">
        <v>13745</v>
      </c>
      <c r="B338" s="448" t="s">
        <v>2469</v>
      </c>
      <c r="C338" s="448" t="s">
        <v>920</v>
      </c>
      <c r="D338" s="449">
        <v>4048</v>
      </c>
      <c r="E338" s="448" t="s">
        <v>1111</v>
      </c>
      <c r="F338" s="431" t="s">
        <v>1101</v>
      </c>
      <c r="G338" s="448" t="s">
        <v>298</v>
      </c>
      <c r="H338" s="448" t="s">
        <v>41</v>
      </c>
      <c r="I338" s="448" t="s">
        <v>425</v>
      </c>
      <c r="J338" s="448" t="s">
        <v>298</v>
      </c>
      <c r="K338" s="448" t="s">
        <v>1170</v>
      </c>
      <c r="L338" s="448" t="s">
        <v>218</v>
      </c>
      <c r="M338" s="450">
        <v>298290300</v>
      </c>
    </row>
    <row r="339" spans="1:13">
      <c r="A339" s="448" t="s">
        <v>13746</v>
      </c>
      <c r="B339" s="448" t="s">
        <v>2470</v>
      </c>
      <c r="C339" s="448" t="s">
        <v>920</v>
      </c>
      <c r="D339" s="449">
        <v>4032</v>
      </c>
      <c r="E339" s="448" t="s">
        <v>1100</v>
      </c>
      <c r="F339" s="431" t="s">
        <v>1101</v>
      </c>
      <c r="G339" s="448" t="s">
        <v>298</v>
      </c>
      <c r="H339" s="448" t="s">
        <v>41</v>
      </c>
      <c r="I339" s="448" t="s">
        <v>324</v>
      </c>
      <c r="J339" s="448" t="s">
        <v>298</v>
      </c>
      <c r="K339" s="448" t="s">
        <v>291</v>
      </c>
      <c r="L339" s="448" t="s">
        <v>32</v>
      </c>
      <c r="M339" s="450">
        <v>122730300</v>
      </c>
    </row>
    <row r="340" spans="1:13">
      <c r="A340" s="448" t="s">
        <v>13747</v>
      </c>
      <c r="B340" s="448" t="s">
        <v>2470</v>
      </c>
      <c r="C340" s="448" t="s">
        <v>920</v>
      </c>
      <c r="D340" s="449">
        <v>4032</v>
      </c>
      <c r="E340" s="448" t="s">
        <v>1100</v>
      </c>
      <c r="F340" s="431" t="s">
        <v>1101</v>
      </c>
      <c r="G340" s="448" t="s">
        <v>298</v>
      </c>
      <c r="H340" s="448" t="s">
        <v>41</v>
      </c>
      <c r="I340" s="448" t="s">
        <v>44</v>
      </c>
      <c r="J340" s="448" t="s">
        <v>298</v>
      </c>
      <c r="K340" s="448" t="s">
        <v>291</v>
      </c>
      <c r="L340" s="448" t="s">
        <v>32</v>
      </c>
      <c r="M340" s="450">
        <v>75236700</v>
      </c>
    </row>
    <row r="341" spans="1:13">
      <c r="A341" s="448" t="s">
        <v>13748</v>
      </c>
      <c r="B341" s="448" t="s">
        <v>2470</v>
      </c>
      <c r="C341" s="448" t="s">
        <v>920</v>
      </c>
      <c r="D341" s="449">
        <v>4032</v>
      </c>
      <c r="E341" s="448" t="s">
        <v>1100</v>
      </c>
      <c r="F341" s="431" t="s">
        <v>1101</v>
      </c>
      <c r="G341" s="448" t="s">
        <v>298</v>
      </c>
      <c r="H341" s="448" t="s">
        <v>41</v>
      </c>
      <c r="I341" s="448" t="s">
        <v>219</v>
      </c>
      <c r="J341" s="448" t="s">
        <v>298</v>
      </c>
      <c r="K341" s="448" t="s">
        <v>291</v>
      </c>
      <c r="L341" s="448" t="s">
        <v>32</v>
      </c>
      <c r="M341" s="450">
        <v>77477400</v>
      </c>
    </row>
    <row r="342" spans="1:13">
      <c r="A342" s="448" t="s">
        <v>13749</v>
      </c>
      <c r="B342" s="448" t="s">
        <v>2470</v>
      </c>
      <c r="C342" s="448" t="s">
        <v>920</v>
      </c>
      <c r="D342" s="449">
        <v>4032</v>
      </c>
      <c r="E342" s="448" t="s">
        <v>1100</v>
      </c>
      <c r="F342" s="431" t="s">
        <v>1101</v>
      </c>
      <c r="G342" s="448" t="s">
        <v>298</v>
      </c>
      <c r="H342" s="448" t="s">
        <v>41</v>
      </c>
      <c r="I342" s="448" t="s">
        <v>42</v>
      </c>
      <c r="J342" s="448" t="s">
        <v>298</v>
      </c>
      <c r="K342" s="448" t="s">
        <v>291</v>
      </c>
      <c r="L342" s="448" t="s">
        <v>32</v>
      </c>
      <c r="M342" s="450">
        <v>92746500</v>
      </c>
    </row>
    <row r="343" spans="1:13">
      <c r="A343" s="448" t="s">
        <v>13750</v>
      </c>
      <c r="B343" s="448" t="s">
        <v>2470</v>
      </c>
      <c r="C343" s="448" t="s">
        <v>920</v>
      </c>
      <c r="D343" s="449">
        <v>4032</v>
      </c>
      <c r="E343" s="448" t="s">
        <v>1100</v>
      </c>
      <c r="F343" s="431" t="s">
        <v>1101</v>
      </c>
      <c r="G343" s="448" t="s">
        <v>298</v>
      </c>
      <c r="H343" s="448" t="s">
        <v>41</v>
      </c>
      <c r="I343" s="448" t="s">
        <v>422</v>
      </c>
      <c r="J343" s="448" t="s">
        <v>298</v>
      </c>
      <c r="K343" s="448" t="s">
        <v>291</v>
      </c>
      <c r="L343" s="448" t="s">
        <v>32</v>
      </c>
      <c r="M343" s="450">
        <v>55878900</v>
      </c>
    </row>
    <row r="344" spans="1:13">
      <c r="A344" s="448" t="s">
        <v>13751</v>
      </c>
      <c r="B344" s="448" t="s">
        <v>2470</v>
      </c>
      <c r="C344" s="448" t="s">
        <v>920</v>
      </c>
      <c r="D344" s="449">
        <v>4032</v>
      </c>
      <c r="E344" s="448" t="s">
        <v>1100</v>
      </c>
      <c r="F344" s="431" t="s">
        <v>1101</v>
      </c>
      <c r="G344" s="448" t="s">
        <v>298</v>
      </c>
      <c r="H344" s="448" t="s">
        <v>41</v>
      </c>
      <c r="I344" s="448" t="s">
        <v>421</v>
      </c>
      <c r="J344" s="448" t="s">
        <v>298</v>
      </c>
      <c r="K344" s="448" t="s">
        <v>291</v>
      </c>
      <c r="L344" s="448" t="s">
        <v>32</v>
      </c>
      <c r="M344" s="450">
        <v>58812600</v>
      </c>
    </row>
    <row r="345" spans="1:13">
      <c r="A345" s="448" t="s">
        <v>13752</v>
      </c>
      <c r="B345" s="448" t="s">
        <v>2470</v>
      </c>
      <c r="C345" s="448" t="s">
        <v>920</v>
      </c>
      <c r="D345" s="449">
        <v>4032</v>
      </c>
      <c r="E345" s="448" t="s">
        <v>1100</v>
      </c>
      <c r="F345" s="431" t="s">
        <v>1101</v>
      </c>
      <c r="G345" s="448" t="s">
        <v>298</v>
      </c>
      <c r="H345" s="448" t="s">
        <v>41</v>
      </c>
      <c r="I345" s="448" t="s">
        <v>223</v>
      </c>
      <c r="J345" s="448" t="s">
        <v>298</v>
      </c>
      <c r="K345" s="448" t="s">
        <v>291</v>
      </c>
      <c r="L345" s="448" t="s">
        <v>32</v>
      </c>
      <c r="M345" s="450">
        <v>61908000</v>
      </c>
    </row>
    <row r="346" spans="1:13">
      <c r="A346" s="448" t="s">
        <v>13753</v>
      </c>
      <c r="B346" s="448" t="s">
        <v>2470</v>
      </c>
      <c r="C346" s="448" t="s">
        <v>920</v>
      </c>
      <c r="D346" s="449">
        <v>4032</v>
      </c>
      <c r="E346" s="448" t="s">
        <v>1100</v>
      </c>
      <c r="F346" s="431" t="s">
        <v>1101</v>
      </c>
      <c r="G346" s="448" t="s">
        <v>298</v>
      </c>
      <c r="H346" s="448" t="s">
        <v>41</v>
      </c>
      <c r="I346" s="448" t="s">
        <v>425</v>
      </c>
      <c r="J346" s="448" t="s">
        <v>298</v>
      </c>
      <c r="K346" s="448" t="s">
        <v>291</v>
      </c>
      <c r="L346" s="448" t="s">
        <v>32</v>
      </c>
      <c r="M346" s="450">
        <v>55878900</v>
      </c>
    </row>
    <row r="347" spans="1:13">
      <c r="A347" s="448" t="s">
        <v>13754</v>
      </c>
      <c r="B347" s="448" t="s">
        <v>2470</v>
      </c>
      <c r="C347" s="448" t="s">
        <v>920</v>
      </c>
      <c r="D347" s="449">
        <v>4032</v>
      </c>
      <c r="E347" s="448" t="s">
        <v>1100</v>
      </c>
      <c r="F347" s="431" t="s">
        <v>1101</v>
      </c>
      <c r="G347" s="448" t="s">
        <v>298</v>
      </c>
      <c r="H347" s="448" t="s">
        <v>41</v>
      </c>
      <c r="I347" s="448" t="s">
        <v>424</v>
      </c>
      <c r="J347" s="448" t="s">
        <v>298</v>
      </c>
      <c r="K347" s="448" t="s">
        <v>291</v>
      </c>
      <c r="L347" s="448" t="s">
        <v>32</v>
      </c>
      <c r="M347" s="450">
        <v>55878900</v>
      </c>
    </row>
    <row r="348" spans="1:13">
      <c r="A348" s="448" t="s">
        <v>13755</v>
      </c>
      <c r="B348" s="448" t="s">
        <v>2470</v>
      </c>
      <c r="C348" s="448" t="s">
        <v>920</v>
      </c>
      <c r="D348" s="449">
        <v>4032</v>
      </c>
      <c r="E348" s="448" t="s">
        <v>1100</v>
      </c>
      <c r="F348" s="431" t="s">
        <v>1101</v>
      </c>
      <c r="G348" s="448" t="s">
        <v>298</v>
      </c>
      <c r="H348" s="448" t="s">
        <v>41</v>
      </c>
      <c r="I348" s="448" t="s">
        <v>423</v>
      </c>
      <c r="J348" s="448" t="s">
        <v>298</v>
      </c>
      <c r="K348" s="448" t="s">
        <v>291</v>
      </c>
      <c r="L348" s="448" t="s">
        <v>32</v>
      </c>
      <c r="M348" s="450">
        <v>55878900</v>
      </c>
    </row>
    <row r="349" spans="1:13">
      <c r="A349" s="448" t="s">
        <v>13756</v>
      </c>
      <c r="B349" s="448" t="s">
        <v>2470</v>
      </c>
      <c r="C349" s="448" t="s">
        <v>920</v>
      </c>
      <c r="D349" s="449">
        <v>4032</v>
      </c>
      <c r="E349" s="448" t="s">
        <v>1100</v>
      </c>
      <c r="F349" s="431" t="s">
        <v>1101</v>
      </c>
      <c r="G349" s="448" t="s">
        <v>298</v>
      </c>
      <c r="H349" s="448" t="s">
        <v>41</v>
      </c>
      <c r="I349" s="448" t="s">
        <v>48</v>
      </c>
      <c r="J349" s="448" t="s">
        <v>298</v>
      </c>
      <c r="K349" s="448" t="s">
        <v>291</v>
      </c>
      <c r="L349" s="448" t="s">
        <v>32</v>
      </c>
      <c r="M349" s="450">
        <v>72418500</v>
      </c>
    </row>
    <row r="350" spans="1:13">
      <c r="A350" s="448" t="s">
        <v>13757</v>
      </c>
      <c r="B350" s="448" t="s">
        <v>2470</v>
      </c>
      <c r="C350" s="448" t="s">
        <v>920</v>
      </c>
      <c r="D350" s="449">
        <v>4032</v>
      </c>
      <c r="E350" s="448" t="s">
        <v>1100</v>
      </c>
      <c r="F350" s="431" t="s">
        <v>1101</v>
      </c>
      <c r="G350" s="448" t="s">
        <v>298</v>
      </c>
      <c r="H350" s="448" t="s">
        <v>41</v>
      </c>
      <c r="I350" s="448" t="s">
        <v>221</v>
      </c>
      <c r="J350" s="448" t="s">
        <v>298</v>
      </c>
      <c r="K350" s="448" t="s">
        <v>291</v>
      </c>
      <c r="L350" s="448" t="s">
        <v>32</v>
      </c>
      <c r="M350" s="450">
        <v>72972900</v>
      </c>
    </row>
    <row r="351" spans="1:13">
      <c r="A351" s="448" t="s">
        <v>13758</v>
      </c>
      <c r="B351" s="448" t="s">
        <v>2470</v>
      </c>
      <c r="C351" s="448" t="s">
        <v>920</v>
      </c>
      <c r="D351" s="449">
        <v>4032</v>
      </c>
      <c r="E351" s="448" t="s">
        <v>1100</v>
      </c>
      <c r="F351" s="431" t="s">
        <v>1101</v>
      </c>
      <c r="G351" s="448" t="s">
        <v>298</v>
      </c>
      <c r="H351" s="448" t="s">
        <v>41</v>
      </c>
      <c r="I351" s="448" t="s">
        <v>46</v>
      </c>
      <c r="J351" s="448" t="s">
        <v>298</v>
      </c>
      <c r="K351" s="448" t="s">
        <v>291</v>
      </c>
      <c r="L351" s="448" t="s">
        <v>32</v>
      </c>
      <c r="M351" s="450">
        <v>73550400</v>
      </c>
    </row>
    <row r="352" spans="1:13">
      <c r="A352" s="448" t="s">
        <v>13759</v>
      </c>
      <c r="B352" s="448" t="s">
        <v>2470</v>
      </c>
      <c r="C352" s="448" t="s">
        <v>920</v>
      </c>
      <c r="D352" s="449">
        <v>4032</v>
      </c>
      <c r="E352" s="448" t="s">
        <v>1100</v>
      </c>
      <c r="F352" s="431" t="s">
        <v>1101</v>
      </c>
      <c r="G352" s="448" t="s">
        <v>298</v>
      </c>
      <c r="H352" s="448" t="s">
        <v>41</v>
      </c>
      <c r="I352" s="448" t="s">
        <v>50</v>
      </c>
      <c r="J352" s="448" t="s">
        <v>298</v>
      </c>
      <c r="K352" s="448" t="s">
        <v>291</v>
      </c>
      <c r="L352" s="448" t="s">
        <v>32</v>
      </c>
      <c r="M352" s="450">
        <v>65165100</v>
      </c>
    </row>
    <row r="353" spans="1:13">
      <c r="A353" s="448" t="s">
        <v>13760</v>
      </c>
      <c r="B353" s="448" t="s">
        <v>2471</v>
      </c>
      <c r="C353" s="448" t="s">
        <v>920</v>
      </c>
      <c r="D353" s="449">
        <v>4032</v>
      </c>
      <c r="E353" s="448" t="s">
        <v>1100</v>
      </c>
      <c r="F353" s="431" t="s">
        <v>1101</v>
      </c>
      <c r="G353" s="448" t="s">
        <v>298</v>
      </c>
      <c r="H353" s="448" t="s">
        <v>41</v>
      </c>
      <c r="I353" s="448" t="s">
        <v>44</v>
      </c>
      <c r="J353" s="448" t="s">
        <v>298</v>
      </c>
      <c r="K353" s="448" t="s">
        <v>291</v>
      </c>
      <c r="L353" s="448" t="s">
        <v>34</v>
      </c>
      <c r="M353" s="450">
        <v>142942800</v>
      </c>
    </row>
    <row r="354" spans="1:13">
      <c r="A354" s="448" t="s">
        <v>13761</v>
      </c>
      <c r="B354" s="448" t="s">
        <v>2471</v>
      </c>
      <c r="C354" s="448" t="s">
        <v>920</v>
      </c>
      <c r="D354" s="449">
        <v>4032</v>
      </c>
      <c r="E354" s="448" t="s">
        <v>1100</v>
      </c>
      <c r="F354" s="431" t="s">
        <v>1101</v>
      </c>
      <c r="G354" s="448" t="s">
        <v>298</v>
      </c>
      <c r="H354" s="448" t="s">
        <v>41</v>
      </c>
      <c r="I354" s="448" t="s">
        <v>324</v>
      </c>
      <c r="J354" s="448" t="s">
        <v>298</v>
      </c>
      <c r="K354" s="448" t="s">
        <v>291</v>
      </c>
      <c r="L354" s="448" t="s">
        <v>34</v>
      </c>
      <c r="M354" s="450">
        <v>233194500</v>
      </c>
    </row>
    <row r="355" spans="1:13">
      <c r="A355" s="448" t="s">
        <v>13762</v>
      </c>
      <c r="B355" s="448" t="s">
        <v>2471</v>
      </c>
      <c r="C355" s="448" t="s">
        <v>920</v>
      </c>
      <c r="D355" s="449">
        <v>4032</v>
      </c>
      <c r="E355" s="448" t="s">
        <v>1100</v>
      </c>
      <c r="F355" s="431" t="s">
        <v>1101</v>
      </c>
      <c r="G355" s="448" t="s">
        <v>298</v>
      </c>
      <c r="H355" s="448" t="s">
        <v>41</v>
      </c>
      <c r="I355" s="448" t="s">
        <v>42</v>
      </c>
      <c r="J355" s="448" t="s">
        <v>298</v>
      </c>
      <c r="K355" s="448" t="s">
        <v>291</v>
      </c>
      <c r="L355" s="448" t="s">
        <v>34</v>
      </c>
      <c r="M355" s="450">
        <v>176229900</v>
      </c>
    </row>
    <row r="356" spans="1:13">
      <c r="A356" s="448" t="s">
        <v>13763</v>
      </c>
      <c r="B356" s="448" t="s">
        <v>2471</v>
      </c>
      <c r="C356" s="448" t="s">
        <v>920</v>
      </c>
      <c r="D356" s="449">
        <v>4032</v>
      </c>
      <c r="E356" s="448" t="s">
        <v>1100</v>
      </c>
      <c r="F356" s="431" t="s">
        <v>1101</v>
      </c>
      <c r="G356" s="448" t="s">
        <v>298</v>
      </c>
      <c r="H356" s="448" t="s">
        <v>41</v>
      </c>
      <c r="I356" s="448" t="s">
        <v>219</v>
      </c>
      <c r="J356" s="448" t="s">
        <v>298</v>
      </c>
      <c r="K356" s="448" t="s">
        <v>291</v>
      </c>
      <c r="L356" s="448" t="s">
        <v>34</v>
      </c>
      <c r="M356" s="450">
        <v>147216300</v>
      </c>
    </row>
    <row r="357" spans="1:13">
      <c r="A357" s="448" t="s">
        <v>13764</v>
      </c>
      <c r="B357" s="448" t="s">
        <v>2471</v>
      </c>
      <c r="C357" s="448" t="s">
        <v>920</v>
      </c>
      <c r="D357" s="449">
        <v>4032</v>
      </c>
      <c r="E357" s="448" t="s">
        <v>1100</v>
      </c>
      <c r="F357" s="431" t="s">
        <v>1101</v>
      </c>
      <c r="G357" s="448" t="s">
        <v>298</v>
      </c>
      <c r="H357" s="448" t="s">
        <v>41</v>
      </c>
      <c r="I357" s="448" t="s">
        <v>421</v>
      </c>
      <c r="J357" s="448" t="s">
        <v>298</v>
      </c>
      <c r="K357" s="448" t="s">
        <v>291</v>
      </c>
      <c r="L357" s="448" t="s">
        <v>34</v>
      </c>
      <c r="M357" s="450">
        <v>111757800</v>
      </c>
    </row>
    <row r="358" spans="1:13">
      <c r="A358" s="448" t="s">
        <v>13765</v>
      </c>
      <c r="B358" s="448" t="s">
        <v>2471</v>
      </c>
      <c r="C358" s="448" t="s">
        <v>920</v>
      </c>
      <c r="D358" s="449">
        <v>4032</v>
      </c>
      <c r="E358" s="448" t="s">
        <v>1100</v>
      </c>
      <c r="F358" s="431" t="s">
        <v>1101</v>
      </c>
      <c r="G358" s="448" t="s">
        <v>298</v>
      </c>
      <c r="H358" s="448" t="s">
        <v>41</v>
      </c>
      <c r="I358" s="448" t="s">
        <v>422</v>
      </c>
      <c r="J358" s="448" t="s">
        <v>298</v>
      </c>
      <c r="K358" s="448" t="s">
        <v>291</v>
      </c>
      <c r="L358" s="448" t="s">
        <v>34</v>
      </c>
      <c r="M358" s="450">
        <v>106167600</v>
      </c>
    </row>
    <row r="359" spans="1:13">
      <c r="A359" s="448" t="s">
        <v>13766</v>
      </c>
      <c r="B359" s="448" t="s">
        <v>2471</v>
      </c>
      <c r="C359" s="448" t="s">
        <v>920</v>
      </c>
      <c r="D359" s="449">
        <v>4032</v>
      </c>
      <c r="E359" s="448" t="s">
        <v>1100</v>
      </c>
      <c r="F359" s="431" t="s">
        <v>1101</v>
      </c>
      <c r="G359" s="448" t="s">
        <v>298</v>
      </c>
      <c r="H359" s="448" t="s">
        <v>41</v>
      </c>
      <c r="I359" s="448" t="s">
        <v>423</v>
      </c>
      <c r="J359" s="448" t="s">
        <v>298</v>
      </c>
      <c r="K359" s="448" t="s">
        <v>291</v>
      </c>
      <c r="L359" s="448" t="s">
        <v>34</v>
      </c>
      <c r="M359" s="450">
        <v>106167600</v>
      </c>
    </row>
    <row r="360" spans="1:13">
      <c r="A360" s="448" t="s">
        <v>13767</v>
      </c>
      <c r="B360" s="448" t="s">
        <v>2471</v>
      </c>
      <c r="C360" s="448" t="s">
        <v>920</v>
      </c>
      <c r="D360" s="449">
        <v>4032</v>
      </c>
      <c r="E360" s="448" t="s">
        <v>1100</v>
      </c>
      <c r="F360" s="431" t="s">
        <v>1101</v>
      </c>
      <c r="G360" s="448" t="s">
        <v>298</v>
      </c>
      <c r="H360" s="448" t="s">
        <v>41</v>
      </c>
      <c r="I360" s="448" t="s">
        <v>424</v>
      </c>
      <c r="J360" s="448" t="s">
        <v>298</v>
      </c>
      <c r="K360" s="448" t="s">
        <v>291</v>
      </c>
      <c r="L360" s="448" t="s">
        <v>34</v>
      </c>
      <c r="M360" s="450">
        <v>106167600</v>
      </c>
    </row>
    <row r="361" spans="1:13">
      <c r="A361" s="448" t="s">
        <v>13768</v>
      </c>
      <c r="B361" s="448" t="s">
        <v>2471</v>
      </c>
      <c r="C361" s="448" t="s">
        <v>920</v>
      </c>
      <c r="D361" s="449">
        <v>4032</v>
      </c>
      <c r="E361" s="448" t="s">
        <v>1100</v>
      </c>
      <c r="F361" s="431" t="s">
        <v>1101</v>
      </c>
      <c r="G361" s="448" t="s">
        <v>298</v>
      </c>
      <c r="H361" s="448" t="s">
        <v>41</v>
      </c>
      <c r="I361" s="448" t="s">
        <v>425</v>
      </c>
      <c r="J361" s="448" t="s">
        <v>298</v>
      </c>
      <c r="K361" s="448" t="s">
        <v>291</v>
      </c>
      <c r="L361" s="448" t="s">
        <v>34</v>
      </c>
      <c r="M361" s="450">
        <v>106167600</v>
      </c>
    </row>
    <row r="362" spans="1:13">
      <c r="A362" s="448" t="s">
        <v>13769</v>
      </c>
      <c r="B362" s="448" t="s">
        <v>2471</v>
      </c>
      <c r="C362" s="448" t="s">
        <v>920</v>
      </c>
      <c r="D362" s="449">
        <v>4032</v>
      </c>
      <c r="E362" s="448" t="s">
        <v>1100</v>
      </c>
      <c r="F362" s="431" t="s">
        <v>1101</v>
      </c>
      <c r="G362" s="448" t="s">
        <v>298</v>
      </c>
      <c r="H362" s="448" t="s">
        <v>41</v>
      </c>
      <c r="I362" s="448" t="s">
        <v>48</v>
      </c>
      <c r="J362" s="448" t="s">
        <v>298</v>
      </c>
      <c r="K362" s="448" t="s">
        <v>291</v>
      </c>
      <c r="L362" s="448" t="s">
        <v>34</v>
      </c>
      <c r="M362" s="450">
        <v>137583600</v>
      </c>
    </row>
    <row r="363" spans="1:13">
      <c r="A363" s="448" t="s">
        <v>13770</v>
      </c>
      <c r="B363" s="448" t="s">
        <v>2471</v>
      </c>
      <c r="C363" s="448" t="s">
        <v>920</v>
      </c>
      <c r="D363" s="449">
        <v>4032</v>
      </c>
      <c r="E363" s="448" t="s">
        <v>1100</v>
      </c>
      <c r="F363" s="431" t="s">
        <v>1101</v>
      </c>
      <c r="G363" s="448" t="s">
        <v>298</v>
      </c>
      <c r="H363" s="448" t="s">
        <v>41</v>
      </c>
      <c r="I363" s="448" t="s">
        <v>46</v>
      </c>
      <c r="J363" s="448" t="s">
        <v>298</v>
      </c>
      <c r="K363" s="448" t="s">
        <v>291</v>
      </c>
      <c r="L363" s="448" t="s">
        <v>34</v>
      </c>
      <c r="M363" s="450">
        <v>139731900</v>
      </c>
    </row>
    <row r="364" spans="1:13">
      <c r="A364" s="448" t="s">
        <v>13771</v>
      </c>
      <c r="B364" s="448" t="s">
        <v>2471</v>
      </c>
      <c r="C364" s="448" t="s">
        <v>920</v>
      </c>
      <c r="D364" s="449">
        <v>4032</v>
      </c>
      <c r="E364" s="448" t="s">
        <v>1100</v>
      </c>
      <c r="F364" s="431" t="s">
        <v>1101</v>
      </c>
      <c r="G364" s="448" t="s">
        <v>298</v>
      </c>
      <c r="H364" s="448" t="s">
        <v>41</v>
      </c>
      <c r="I364" s="448" t="s">
        <v>221</v>
      </c>
      <c r="J364" s="448" t="s">
        <v>298</v>
      </c>
      <c r="K364" s="448" t="s">
        <v>291</v>
      </c>
      <c r="L364" s="448" t="s">
        <v>34</v>
      </c>
      <c r="M364" s="450">
        <v>138669300</v>
      </c>
    </row>
    <row r="365" spans="1:13">
      <c r="A365" s="448" t="s">
        <v>13772</v>
      </c>
      <c r="B365" s="448" t="s">
        <v>2471</v>
      </c>
      <c r="C365" s="448" t="s">
        <v>920</v>
      </c>
      <c r="D365" s="449">
        <v>4032</v>
      </c>
      <c r="E365" s="448" t="s">
        <v>1100</v>
      </c>
      <c r="F365" s="431" t="s">
        <v>1101</v>
      </c>
      <c r="G365" s="448" t="s">
        <v>298</v>
      </c>
      <c r="H365" s="448" t="s">
        <v>41</v>
      </c>
      <c r="I365" s="448" t="s">
        <v>50</v>
      </c>
      <c r="J365" s="448" t="s">
        <v>298</v>
      </c>
      <c r="K365" s="448" t="s">
        <v>291</v>
      </c>
      <c r="L365" s="448" t="s">
        <v>34</v>
      </c>
      <c r="M365" s="450">
        <v>123839100</v>
      </c>
    </row>
    <row r="366" spans="1:13">
      <c r="A366" s="448" t="s">
        <v>13773</v>
      </c>
      <c r="B366" s="448" t="s">
        <v>2471</v>
      </c>
      <c r="C366" s="448" t="s">
        <v>920</v>
      </c>
      <c r="D366" s="449">
        <v>4032</v>
      </c>
      <c r="E366" s="448" t="s">
        <v>1100</v>
      </c>
      <c r="F366" s="431" t="s">
        <v>1101</v>
      </c>
      <c r="G366" s="448" t="s">
        <v>298</v>
      </c>
      <c r="H366" s="448" t="s">
        <v>41</v>
      </c>
      <c r="I366" s="448" t="s">
        <v>223</v>
      </c>
      <c r="J366" s="448" t="s">
        <v>298</v>
      </c>
      <c r="K366" s="448" t="s">
        <v>291</v>
      </c>
      <c r="L366" s="448" t="s">
        <v>34</v>
      </c>
      <c r="M366" s="450">
        <v>117648300</v>
      </c>
    </row>
    <row r="367" spans="1:13">
      <c r="A367" s="448" t="s">
        <v>13774</v>
      </c>
      <c r="B367" s="448" t="s">
        <v>2472</v>
      </c>
      <c r="C367" s="448" t="s">
        <v>920</v>
      </c>
      <c r="D367" s="449">
        <v>4032</v>
      </c>
      <c r="E367" s="448" t="s">
        <v>1100</v>
      </c>
      <c r="F367" s="431" t="s">
        <v>1101</v>
      </c>
      <c r="G367" s="448" t="s">
        <v>298</v>
      </c>
      <c r="H367" s="448" t="s">
        <v>41</v>
      </c>
      <c r="I367" s="448" t="s">
        <v>50</v>
      </c>
      <c r="J367" s="448" t="s">
        <v>298</v>
      </c>
      <c r="K367" s="448" t="s">
        <v>291</v>
      </c>
      <c r="L367" s="448" t="s">
        <v>218</v>
      </c>
      <c r="M367" s="450">
        <v>182490000</v>
      </c>
    </row>
    <row r="368" spans="1:13">
      <c r="A368" s="448" t="s">
        <v>13775</v>
      </c>
      <c r="B368" s="448" t="s">
        <v>2472</v>
      </c>
      <c r="C368" s="448" t="s">
        <v>920</v>
      </c>
      <c r="D368" s="449">
        <v>4032</v>
      </c>
      <c r="E368" s="448" t="s">
        <v>1100</v>
      </c>
      <c r="F368" s="431" t="s">
        <v>1101</v>
      </c>
      <c r="G368" s="448" t="s">
        <v>298</v>
      </c>
      <c r="H368" s="448" t="s">
        <v>41</v>
      </c>
      <c r="I368" s="448" t="s">
        <v>46</v>
      </c>
      <c r="J368" s="448" t="s">
        <v>298</v>
      </c>
      <c r="K368" s="448" t="s">
        <v>291</v>
      </c>
      <c r="L368" s="448" t="s">
        <v>218</v>
      </c>
      <c r="M368" s="450">
        <v>205913400</v>
      </c>
    </row>
    <row r="369" spans="1:13">
      <c r="A369" s="448" t="s">
        <v>13776</v>
      </c>
      <c r="B369" s="448" t="s">
        <v>2472</v>
      </c>
      <c r="C369" s="448" t="s">
        <v>920</v>
      </c>
      <c r="D369" s="449">
        <v>4032</v>
      </c>
      <c r="E369" s="448" t="s">
        <v>1100</v>
      </c>
      <c r="F369" s="431" t="s">
        <v>1101</v>
      </c>
      <c r="G369" s="448" t="s">
        <v>298</v>
      </c>
      <c r="H369" s="448" t="s">
        <v>41</v>
      </c>
      <c r="I369" s="448" t="s">
        <v>221</v>
      </c>
      <c r="J369" s="448" t="s">
        <v>298</v>
      </c>
      <c r="K369" s="448" t="s">
        <v>291</v>
      </c>
      <c r="L369" s="448" t="s">
        <v>218</v>
      </c>
      <c r="M369" s="450">
        <v>204342600</v>
      </c>
    </row>
    <row r="370" spans="1:13">
      <c r="A370" s="448" t="s">
        <v>13777</v>
      </c>
      <c r="B370" s="448" t="s">
        <v>2472</v>
      </c>
      <c r="C370" s="448" t="s">
        <v>920</v>
      </c>
      <c r="D370" s="449">
        <v>4032</v>
      </c>
      <c r="E370" s="448" t="s">
        <v>1100</v>
      </c>
      <c r="F370" s="431" t="s">
        <v>1101</v>
      </c>
      <c r="G370" s="448" t="s">
        <v>298</v>
      </c>
      <c r="H370" s="448" t="s">
        <v>41</v>
      </c>
      <c r="I370" s="448" t="s">
        <v>48</v>
      </c>
      <c r="J370" s="448" t="s">
        <v>298</v>
      </c>
      <c r="K370" s="448" t="s">
        <v>291</v>
      </c>
      <c r="L370" s="448" t="s">
        <v>218</v>
      </c>
      <c r="M370" s="450">
        <v>202771800</v>
      </c>
    </row>
    <row r="371" spans="1:13">
      <c r="A371" s="448" t="s">
        <v>13778</v>
      </c>
      <c r="B371" s="448" t="s">
        <v>2472</v>
      </c>
      <c r="C371" s="448" t="s">
        <v>920</v>
      </c>
      <c r="D371" s="449">
        <v>4032</v>
      </c>
      <c r="E371" s="448" t="s">
        <v>1100</v>
      </c>
      <c r="F371" s="431" t="s">
        <v>1101</v>
      </c>
      <c r="G371" s="448" t="s">
        <v>298</v>
      </c>
      <c r="H371" s="448" t="s">
        <v>41</v>
      </c>
      <c r="I371" s="448" t="s">
        <v>423</v>
      </c>
      <c r="J371" s="448" t="s">
        <v>298</v>
      </c>
      <c r="K371" s="448" t="s">
        <v>291</v>
      </c>
      <c r="L371" s="448" t="s">
        <v>218</v>
      </c>
      <c r="M371" s="450">
        <v>156456300</v>
      </c>
    </row>
    <row r="372" spans="1:13">
      <c r="A372" s="448" t="s">
        <v>13779</v>
      </c>
      <c r="B372" s="448" t="s">
        <v>2472</v>
      </c>
      <c r="C372" s="448" t="s">
        <v>920</v>
      </c>
      <c r="D372" s="449">
        <v>4032</v>
      </c>
      <c r="E372" s="448" t="s">
        <v>1100</v>
      </c>
      <c r="F372" s="431" t="s">
        <v>1101</v>
      </c>
      <c r="G372" s="448" t="s">
        <v>298</v>
      </c>
      <c r="H372" s="448" t="s">
        <v>41</v>
      </c>
      <c r="I372" s="448" t="s">
        <v>425</v>
      </c>
      <c r="J372" s="448" t="s">
        <v>298</v>
      </c>
      <c r="K372" s="448" t="s">
        <v>291</v>
      </c>
      <c r="L372" s="448" t="s">
        <v>218</v>
      </c>
      <c r="M372" s="450">
        <v>156456300</v>
      </c>
    </row>
    <row r="373" spans="1:13">
      <c r="A373" s="448" t="s">
        <v>13780</v>
      </c>
      <c r="B373" s="448" t="s">
        <v>2472</v>
      </c>
      <c r="C373" s="448" t="s">
        <v>920</v>
      </c>
      <c r="D373" s="449">
        <v>4032</v>
      </c>
      <c r="E373" s="448" t="s">
        <v>1100</v>
      </c>
      <c r="F373" s="431" t="s">
        <v>1101</v>
      </c>
      <c r="G373" s="448" t="s">
        <v>298</v>
      </c>
      <c r="H373" s="448" t="s">
        <v>41</v>
      </c>
      <c r="I373" s="448" t="s">
        <v>424</v>
      </c>
      <c r="J373" s="448" t="s">
        <v>298</v>
      </c>
      <c r="K373" s="448" t="s">
        <v>291</v>
      </c>
      <c r="L373" s="448" t="s">
        <v>218</v>
      </c>
      <c r="M373" s="450">
        <v>156456300</v>
      </c>
    </row>
    <row r="374" spans="1:13">
      <c r="A374" s="448" t="s">
        <v>13781</v>
      </c>
      <c r="B374" s="448" t="s">
        <v>2472</v>
      </c>
      <c r="C374" s="448" t="s">
        <v>920</v>
      </c>
      <c r="D374" s="449">
        <v>4032</v>
      </c>
      <c r="E374" s="448" t="s">
        <v>1100</v>
      </c>
      <c r="F374" s="431" t="s">
        <v>1101</v>
      </c>
      <c r="G374" s="448" t="s">
        <v>298</v>
      </c>
      <c r="H374" s="448" t="s">
        <v>41</v>
      </c>
      <c r="I374" s="448" t="s">
        <v>421</v>
      </c>
      <c r="J374" s="448" t="s">
        <v>298</v>
      </c>
      <c r="K374" s="448" t="s">
        <v>291</v>
      </c>
      <c r="L374" s="448" t="s">
        <v>218</v>
      </c>
      <c r="M374" s="450">
        <v>164703000</v>
      </c>
    </row>
    <row r="375" spans="1:13">
      <c r="A375" s="448" t="s">
        <v>13782</v>
      </c>
      <c r="B375" s="448" t="s">
        <v>2472</v>
      </c>
      <c r="C375" s="448" t="s">
        <v>920</v>
      </c>
      <c r="D375" s="449">
        <v>4032</v>
      </c>
      <c r="E375" s="448" t="s">
        <v>1100</v>
      </c>
      <c r="F375" s="431" t="s">
        <v>1101</v>
      </c>
      <c r="G375" s="448" t="s">
        <v>298</v>
      </c>
      <c r="H375" s="448" t="s">
        <v>41</v>
      </c>
      <c r="I375" s="448" t="s">
        <v>223</v>
      </c>
      <c r="J375" s="448" t="s">
        <v>298</v>
      </c>
      <c r="K375" s="448" t="s">
        <v>291</v>
      </c>
      <c r="L375" s="448" t="s">
        <v>218</v>
      </c>
      <c r="M375" s="450">
        <v>173365500</v>
      </c>
    </row>
    <row r="376" spans="1:13">
      <c r="A376" s="448" t="s">
        <v>13783</v>
      </c>
      <c r="B376" s="448" t="s">
        <v>2472</v>
      </c>
      <c r="C376" s="448" t="s">
        <v>920</v>
      </c>
      <c r="D376" s="449">
        <v>4032</v>
      </c>
      <c r="E376" s="448" t="s">
        <v>1100</v>
      </c>
      <c r="F376" s="431" t="s">
        <v>1101</v>
      </c>
      <c r="G376" s="448" t="s">
        <v>298</v>
      </c>
      <c r="H376" s="448" t="s">
        <v>41</v>
      </c>
      <c r="I376" s="448" t="s">
        <v>422</v>
      </c>
      <c r="J376" s="448" t="s">
        <v>298</v>
      </c>
      <c r="K376" s="448" t="s">
        <v>291</v>
      </c>
      <c r="L376" s="448" t="s">
        <v>218</v>
      </c>
      <c r="M376" s="450">
        <v>156456300</v>
      </c>
    </row>
    <row r="377" spans="1:13">
      <c r="A377" s="448" t="s">
        <v>13784</v>
      </c>
      <c r="B377" s="448" t="s">
        <v>2472</v>
      </c>
      <c r="C377" s="448" t="s">
        <v>920</v>
      </c>
      <c r="D377" s="449">
        <v>4032</v>
      </c>
      <c r="E377" s="448" t="s">
        <v>1100</v>
      </c>
      <c r="F377" s="431" t="s">
        <v>1101</v>
      </c>
      <c r="G377" s="448" t="s">
        <v>298</v>
      </c>
      <c r="H377" s="448" t="s">
        <v>41</v>
      </c>
      <c r="I377" s="448" t="s">
        <v>219</v>
      </c>
      <c r="J377" s="448" t="s">
        <v>298</v>
      </c>
      <c r="K377" s="448" t="s">
        <v>291</v>
      </c>
      <c r="L377" s="448" t="s">
        <v>218</v>
      </c>
      <c r="M377" s="450">
        <v>216955200</v>
      </c>
    </row>
    <row r="378" spans="1:13">
      <c r="A378" s="448" t="s">
        <v>13785</v>
      </c>
      <c r="B378" s="448" t="s">
        <v>2472</v>
      </c>
      <c r="C378" s="448" t="s">
        <v>920</v>
      </c>
      <c r="D378" s="449">
        <v>4032</v>
      </c>
      <c r="E378" s="448" t="s">
        <v>1100</v>
      </c>
      <c r="F378" s="431" t="s">
        <v>1101</v>
      </c>
      <c r="G378" s="448" t="s">
        <v>298</v>
      </c>
      <c r="H378" s="448" t="s">
        <v>41</v>
      </c>
      <c r="I378" s="448" t="s">
        <v>44</v>
      </c>
      <c r="J378" s="448" t="s">
        <v>298</v>
      </c>
      <c r="K378" s="448" t="s">
        <v>291</v>
      </c>
      <c r="L378" s="448" t="s">
        <v>218</v>
      </c>
      <c r="M378" s="450">
        <v>210648900</v>
      </c>
    </row>
    <row r="379" spans="1:13">
      <c r="A379" s="448" t="s">
        <v>13786</v>
      </c>
      <c r="B379" s="448" t="s">
        <v>2472</v>
      </c>
      <c r="C379" s="448" t="s">
        <v>920</v>
      </c>
      <c r="D379" s="449">
        <v>4032</v>
      </c>
      <c r="E379" s="448" t="s">
        <v>1100</v>
      </c>
      <c r="F379" s="431" t="s">
        <v>1101</v>
      </c>
      <c r="G379" s="448" t="s">
        <v>298</v>
      </c>
      <c r="H379" s="448" t="s">
        <v>41</v>
      </c>
      <c r="I379" s="448" t="s">
        <v>42</v>
      </c>
      <c r="J379" s="448" t="s">
        <v>298</v>
      </c>
      <c r="K379" s="448" t="s">
        <v>291</v>
      </c>
      <c r="L379" s="448" t="s">
        <v>218</v>
      </c>
      <c r="M379" s="450">
        <v>259713300</v>
      </c>
    </row>
    <row r="380" spans="1:13">
      <c r="A380" s="448" t="s">
        <v>13787</v>
      </c>
      <c r="B380" s="448" t="s">
        <v>2472</v>
      </c>
      <c r="C380" s="448" t="s">
        <v>920</v>
      </c>
      <c r="D380" s="449">
        <v>4032</v>
      </c>
      <c r="E380" s="448" t="s">
        <v>1100</v>
      </c>
      <c r="F380" s="431" t="s">
        <v>1101</v>
      </c>
      <c r="G380" s="448" t="s">
        <v>298</v>
      </c>
      <c r="H380" s="448" t="s">
        <v>41</v>
      </c>
      <c r="I380" s="448" t="s">
        <v>324</v>
      </c>
      <c r="J380" s="448" t="s">
        <v>298</v>
      </c>
      <c r="K380" s="448" t="s">
        <v>291</v>
      </c>
      <c r="L380" s="448" t="s">
        <v>218</v>
      </c>
      <c r="M380" s="450">
        <v>343635600</v>
      </c>
    </row>
    <row r="381" spans="1:13">
      <c r="A381" s="448" t="s">
        <v>13788</v>
      </c>
      <c r="B381" s="448" t="s">
        <v>2473</v>
      </c>
      <c r="C381" s="448" t="s">
        <v>920</v>
      </c>
      <c r="D381" s="449">
        <v>4034</v>
      </c>
      <c r="E381" s="448" t="s">
        <v>1109</v>
      </c>
      <c r="F381" s="431" t="s">
        <v>1101</v>
      </c>
      <c r="G381" s="448" t="s">
        <v>298</v>
      </c>
      <c r="H381" s="448" t="s">
        <v>41</v>
      </c>
      <c r="I381" s="448" t="s">
        <v>46</v>
      </c>
      <c r="J381" s="448" t="s">
        <v>298</v>
      </c>
      <c r="K381" s="448" t="s">
        <v>291</v>
      </c>
      <c r="L381" s="448" t="s">
        <v>32</v>
      </c>
      <c r="M381" s="450">
        <v>84569100</v>
      </c>
    </row>
    <row r="382" spans="1:13">
      <c r="A382" s="448" t="s">
        <v>13789</v>
      </c>
      <c r="B382" s="448" t="s">
        <v>2473</v>
      </c>
      <c r="C382" s="448" t="s">
        <v>920</v>
      </c>
      <c r="D382" s="449">
        <v>4034</v>
      </c>
      <c r="E382" s="448" t="s">
        <v>1109</v>
      </c>
      <c r="F382" s="431" t="s">
        <v>1101</v>
      </c>
      <c r="G382" s="448" t="s">
        <v>298</v>
      </c>
      <c r="H382" s="448" t="s">
        <v>41</v>
      </c>
      <c r="I382" s="448" t="s">
        <v>425</v>
      </c>
      <c r="J382" s="448" t="s">
        <v>298</v>
      </c>
      <c r="K382" s="448" t="s">
        <v>291</v>
      </c>
      <c r="L382" s="448" t="s">
        <v>32</v>
      </c>
      <c r="M382" s="450">
        <v>64241100</v>
      </c>
    </row>
    <row r="383" spans="1:13">
      <c r="A383" s="448" t="s">
        <v>13790</v>
      </c>
      <c r="B383" s="448" t="s">
        <v>2473</v>
      </c>
      <c r="C383" s="448" t="s">
        <v>920</v>
      </c>
      <c r="D383" s="449">
        <v>4034</v>
      </c>
      <c r="E383" s="448" t="s">
        <v>1109</v>
      </c>
      <c r="F383" s="431" t="s">
        <v>1101</v>
      </c>
      <c r="G383" s="448" t="s">
        <v>298</v>
      </c>
      <c r="H383" s="448" t="s">
        <v>41</v>
      </c>
      <c r="I383" s="448" t="s">
        <v>424</v>
      </c>
      <c r="J383" s="448" t="s">
        <v>298</v>
      </c>
      <c r="K383" s="448" t="s">
        <v>291</v>
      </c>
      <c r="L383" s="448" t="s">
        <v>32</v>
      </c>
      <c r="M383" s="450">
        <v>64241100</v>
      </c>
    </row>
    <row r="384" spans="1:13">
      <c r="A384" s="448" t="s">
        <v>13791</v>
      </c>
      <c r="B384" s="448" t="s">
        <v>2473</v>
      </c>
      <c r="C384" s="448" t="s">
        <v>920</v>
      </c>
      <c r="D384" s="449">
        <v>4034</v>
      </c>
      <c r="E384" s="448" t="s">
        <v>1109</v>
      </c>
      <c r="F384" s="431" t="s">
        <v>1101</v>
      </c>
      <c r="G384" s="448" t="s">
        <v>298</v>
      </c>
      <c r="H384" s="448" t="s">
        <v>41</v>
      </c>
      <c r="I384" s="448" t="s">
        <v>421</v>
      </c>
      <c r="J384" s="448" t="s">
        <v>298</v>
      </c>
      <c r="K384" s="448" t="s">
        <v>291</v>
      </c>
      <c r="L384" s="448" t="s">
        <v>32</v>
      </c>
      <c r="M384" s="450">
        <v>67636800</v>
      </c>
    </row>
    <row r="385" spans="1:13">
      <c r="A385" s="448" t="s">
        <v>13792</v>
      </c>
      <c r="B385" s="448" t="s">
        <v>2473</v>
      </c>
      <c r="C385" s="448" t="s">
        <v>920</v>
      </c>
      <c r="D385" s="449">
        <v>4034</v>
      </c>
      <c r="E385" s="448" t="s">
        <v>1109</v>
      </c>
      <c r="F385" s="431" t="s">
        <v>1101</v>
      </c>
      <c r="G385" s="448" t="s">
        <v>298</v>
      </c>
      <c r="H385" s="448" t="s">
        <v>41</v>
      </c>
      <c r="I385" s="448" t="s">
        <v>223</v>
      </c>
      <c r="J385" s="448" t="s">
        <v>298</v>
      </c>
      <c r="K385" s="448" t="s">
        <v>291</v>
      </c>
      <c r="L385" s="448" t="s">
        <v>32</v>
      </c>
      <c r="M385" s="450">
        <v>71194200</v>
      </c>
    </row>
    <row r="386" spans="1:13">
      <c r="A386" s="448" t="s">
        <v>13793</v>
      </c>
      <c r="B386" s="448" t="s">
        <v>2473</v>
      </c>
      <c r="C386" s="448" t="s">
        <v>920</v>
      </c>
      <c r="D386" s="449">
        <v>4034</v>
      </c>
      <c r="E386" s="448" t="s">
        <v>1109</v>
      </c>
      <c r="F386" s="431" t="s">
        <v>1101</v>
      </c>
      <c r="G386" s="448" t="s">
        <v>298</v>
      </c>
      <c r="H386" s="448" t="s">
        <v>41</v>
      </c>
      <c r="I386" s="448" t="s">
        <v>50</v>
      </c>
      <c r="J386" s="448" t="s">
        <v>298</v>
      </c>
      <c r="K386" s="448" t="s">
        <v>291</v>
      </c>
      <c r="L386" s="448" t="s">
        <v>32</v>
      </c>
      <c r="M386" s="450">
        <v>74936400</v>
      </c>
    </row>
    <row r="387" spans="1:13">
      <c r="A387" s="448" t="s">
        <v>13794</v>
      </c>
      <c r="B387" s="448" t="s">
        <v>2473</v>
      </c>
      <c r="C387" s="448" t="s">
        <v>920</v>
      </c>
      <c r="D387" s="449">
        <v>4034</v>
      </c>
      <c r="E387" s="448" t="s">
        <v>1109</v>
      </c>
      <c r="F387" s="431" t="s">
        <v>1101</v>
      </c>
      <c r="G387" s="448" t="s">
        <v>298</v>
      </c>
      <c r="H387" s="448" t="s">
        <v>41</v>
      </c>
      <c r="I387" s="448" t="s">
        <v>48</v>
      </c>
      <c r="J387" s="448" t="s">
        <v>298</v>
      </c>
      <c r="K387" s="448" t="s">
        <v>291</v>
      </c>
      <c r="L387" s="448" t="s">
        <v>32</v>
      </c>
      <c r="M387" s="450">
        <v>83252400</v>
      </c>
    </row>
    <row r="388" spans="1:13">
      <c r="A388" s="448" t="s">
        <v>13795</v>
      </c>
      <c r="B388" s="448" t="s">
        <v>2473</v>
      </c>
      <c r="C388" s="448" t="s">
        <v>920</v>
      </c>
      <c r="D388" s="449">
        <v>4034</v>
      </c>
      <c r="E388" s="448" t="s">
        <v>1109</v>
      </c>
      <c r="F388" s="431" t="s">
        <v>1101</v>
      </c>
      <c r="G388" s="448" t="s">
        <v>298</v>
      </c>
      <c r="H388" s="448" t="s">
        <v>41</v>
      </c>
      <c r="I388" s="448" t="s">
        <v>44</v>
      </c>
      <c r="J388" s="448" t="s">
        <v>298</v>
      </c>
      <c r="K388" s="448" t="s">
        <v>291</v>
      </c>
      <c r="L388" s="448" t="s">
        <v>32</v>
      </c>
      <c r="M388" s="450">
        <v>86509500</v>
      </c>
    </row>
    <row r="389" spans="1:13">
      <c r="A389" s="448" t="s">
        <v>13796</v>
      </c>
      <c r="B389" s="448" t="s">
        <v>2473</v>
      </c>
      <c r="C389" s="448" t="s">
        <v>920</v>
      </c>
      <c r="D389" s="449">
        <v>4034</v>
      </c>
      <c r="E389" s="448" t="s">
        <v>1109</v>
      </c>
      <c r="F389" s="431" t="s">
        <v>1101</v>
      </c>
      <c r="G389" s="448" t="s">
        <v>298</v>
      </c>
      <c r="H389" s="448" t="s">
        <v>41</v>
      </c>
      <c r="I389" s="448" t="s">
        <v>221</v>
      </c>
      <c r="J389" s="448" t="s">
        <v>298</v>
      </c>
      <c r="K389" s="448" t="s">
        <v>291</v>
      </c>
      <c r="L389" s="448" t="s">
        <v>32</v>
      </c>
      <c r="M389" s="450">
        <v>83922300</v>
      </c>
    </row>
    <row r="390" spans="1:13">
      <c r="A390" s="448" t="s">
        <v>13797</v>
      </c>
      <c r="B390" s="448" t="s">
        <v>2473</v>
      </c>
      <c r="C390" s="448" t="s">
        <v>920</v>
      </c>
      <c r="D390" s="449">
        <v>4034</v>
      </c>
      <c r="E390" s="448" t="s">
        <v>1109</v>
      </c>
      <c r="F390" s="431" t="s">
        <v>1101</v>
      </c>
      <c r="G390" s="448" t="s">
        <v>298</v>
      </c>
      <c r="H390" s="448" t="s">
        <v>41</v>
      </c>
      <c r="I390" s="448" t="s">
        <v>423</v>
      </c>
      <c r="J390" s="448" t="s">
        <v>298</v>
      </c>
      <c r="K390" s="448" t="s">
        <v>291</v>
      </c>
      <c r="L390" s="448" t="s">
        <v>32</v>
      </c>
      <c r="M390" s="450">
        <v>64241100</v>
      </c>
    </row>
    <row r="391" spans="1:13">
      <c r="A391" s="448" t="s">
        <v>13798</v>
      </c>
      <c r="B391" s="448" t="s">
        <v>2473</v>
      </c>
      <c r="C391" s="448" t="s">
        <v>920</v>
      </c>
      <c r="D391" s="449">
        <v>4034</v>
      </c>
      <c r="E391" s="448" t="s">
        <v>1109</v>
      </c>
      <c r="F391" s="431" t="s">
        <v>1101</v>
      </c>
      <c r="G391" s="448" t="s">
        <v>298</v>
      </c>
      <c r="H391" s="448" t="s">
        <v>41</v>
      </c>
      <c r="I391" s="448" t="s">
        <v>422</v>
      </c>
      <c r="J391" s="448" t="s">
        <v>298</v>
      </c>
      <c r="K391" s="448" t="s">
        <v>291</v>
      </c>
      <c r="L391" s="448" t="s">
        <v>32</v>
      </c>
      <c r="M391" s="450">
        <v>64241100</v>
      </c>
    </row>
    <row r="392" spans="1:13">
      <c r="A392" s="448" t="s">
        <v>13799</v>
      </c>
      <c r="B392" s="448" t="s">
        <v>2473</v>
      </c>
      <c r="C392" s="448" t="s">
        <v>920</v>
      </c>
      <c r="D392" s="449">
        <v>4034</v>
      </c>
      <c r="E392" s="448" t="s">
        <v>1109</v>
      </c>
      <c r="F392" s="431" t="s">
        <v>1101</v>
      </c>
      <c r="G392" s="448" t="s">
        <v>298</v>
      </c>
      <c r="H392" s="448" t="s">
        <v>41</v>
      </c>
      <c r="I392" s="448" t="s">
        <v>42</v>
      </c>
      <c r="J392" s="448" t="s">
        <v>298</v>
      </c>
      <c r="K392" s="448" t="s">
        <v>291</v>
      </c>
      <c r="L392" s="448" t="s">
        <v>32</v>
      </c>
      <c r="M392" s="450">
        <v>106652700</v>
      </c>
    </row>
    <row r="393" spans="1:13">
      <c r="A393" s="448" t="s">
        <v>13800</v>
      </c>
      <c r="B393" s="448" t="s">
        <v>2473</v>
      </c>
      <c r="C393" s="448" t="s">
        <v>920</v>
      </c>
      <c r="D393" s="449">
        <v>4034</v>
      </c>
      <c r="E393" s="448" t="s">
        <v>1109</v>
      </c>
      <c r="F393" s="431" t="s">
        <v>1101</v>
      </c>
      <c r="G393" s="448" t="s">
        <v>298</v>
      </c>
      <c r="H393" s="448" t="s">
        <v>41</v>
      </c>
      <c r="I393" s="448" t="s">
        <v>324</v>
      </c>
      <c r="J393" s="448" t="s">
        <v>298</v>
      </c>
      <c r="K393" s="448" t="s">
        <v>291</v>
      </c>
      <c r="L393" s="448" t="s">
        <v>32</v>
      </c>
      <c r="M393" s="450">
        <v>141141000</v>
      </c>
    </row>
    <row r="394" spans="1:13">
      <c r="A394" s="448" t="s">
        <v>13801</v>
      </c>
      <c r="B394" s="448" t="s">
        <v>2473</v>
      </c>
      <c r="C394" s="448" t="s">
        <v>920</v>
      </c>
      <c r="D394" s="449">
        <v>4034</v>
      </c>
      <c r="E394" s="448" t="s">
        <v>1109</v>
      </c>
      <c r="F394" s="431" t="s">
        <v>1101</v>
      </c>
      <c r="G394" s="448" t="s">
        <v>298</v>
      </c>
      <c r="H394" s="448" t="s">
        <v>41</v>
      </c>
      <c r="I394" s="448" t="s">
        <v>219</v>
      </c>
      <c r="J394" s="448" t="s">
        <v>298</v>
      </c>
      <c r="K394" s="448" t="s">
        <v>291</v>
      </c>
      <c r="L394" s="448" t="s">
        <v>32</v>
      </c>
      <c r="M394" s="450">
        <v>89096700</v>
      </c>
    </row>
    <row r="395" spans="1:13">
      <c r="A395" s="448" t="s">
        <v>13802</v>
      </c>
      <c r="B395" s="448" t="s">
        <v>2474</v>
      </c>
      <c r="C395" s="448" t="s">
        <v>920</v>
      </c>
      <c r="D395" s="449">
        <v>4034</v>
      </c>
      <c r="E395" s="448" t="s">
        <v>1109</v>
      </c>
      <c r="F395" s="431" t="s">
        <v>1101</v>
      </c>
      <c r="G395" s="448" t="s">
        <v>298</v>
      </c>
      <c r="H395" s="448" t="s">
        <v>41</v>
      </c>
      <c r="I395" s="448" t="s">
        <v>425</v>
      </c>
      <c r="J395" s="448" t="s">
        <v>298</v>
      </c>
      <c r="K395" s="448" t="s">
        <v>291</v>
      </c>
      <c r="L395" s="448" t="s">
        <v>34</v>
      </c>
      <c r="M395" s="450">
        <v>122083500</v>
      </c>
    </row>
    <row r="396" spans="1:13">
      <c r="A396" s="448" t="s">
        <v>13803</v>
      </c>
      <c r="B396" s="448" t="s">
        <v>2474</v>
      </c>
      <c r="C396" s="448" t="s">
        <v>920</v>
      </c>
      <c r="D396" s="449">
        <v>4034</v>
      </c>
      <c r="E396" s="448" t="s">
        <v>1109</v>
      </c>
      <c r="F396" s="431" t="s">
        <v>1101</v>
      </c>
      <c r="G396" s="448" t="s">
        <v>298</v>
      </c>
      <c r="H396" s="448" t="s">
        <v>41</v>
      </c>
      <c r="I396" s="448" t="s">
        <v>424</v>
      </c>
      <c r="J396" s="448" t="s">
        <v>298</v>
      </c>
      <c r="K396" s="448" t="s">
        <v>291</v>
      </c>
      <c r="L396" s="448" t="s">
        <v>34</v>
      </c>
      <c r="M396" s="450">
        <v>122083500</v>
      </c>
    </row>
    <row r="397" spans="1:13">
      <c r="A397" s="448" t="s">
        <v>13804</v>
      </c>
      <c r="B397" s="448" t="s">
        <v>2474</v>
      </c>
      <c r="C397" s="448" t="s">
        <v>920</v>
      </c>
      <c r="D397" s="449">
        <v>4034</v>
      </c>
      <c r="E397" s="448" t="s">
        <v>1109</v>
      </c>
      <c r="F397" s="431" t="s">
        <v>1101</v>
      </c>
      <c r="G397" s="448" t="s">
        <v>298</v>
      </c>
      <c r="H397" s="448" t="s">
        <v>41</v>
      </c>
      <c r="I397" s="448" t="s">
        <v>50</v>
      </c>
      <c r="J397" s="448" t="s">
        <v>298</v>
      </c>
      <c r="K397" s="448" t="s">
        <v>291</v>
      </c>
      <c r="L397" s="448" t="s">
        <v>34</v>
      </c>
      <c r="M397" s="450">
        <v>142388400</v>
      </c>
    </row>
    <row r="398" spans="1:13">
      <c r="A398" s="448" t="s">
        <v>13805</v>
      </c>
      <c r="B398" s="448" t="s">
        <v>2474</v>
      </c>
      <c r="C398" s="448" t="s">
        <v>920</v>
      </c>
      <c r="D398" s="449">
        <v>4034</v>
      </c>
      <c r="E398" s="448" t="s">
        <v>1109</v>
      </c>
      <c r="F398" s="431" t="s">
        <v>1101</v>
      </c>
      <c r="G398" s="448" t="s">
        <v>298</v>
      </c>
      <c r="H398" s="448" t="s">
        <v>41</v>
      </c>
      <c r="I398" s="448" t="s">
        <v>223</v>
      </c>
      <c r="J398" s="448" t="s">
        <v>298</v>
      </c>
      <c r="K398" s="448" t="s">
        <v>291</v>
      </c>
      <c r="L398" s="448" t="s">
        <v>34</v>
      </c>
      <c r="M398" s="450">
        <v>135250500</v>
      </c>
    </row>
    <row r="399" spans="1:13">
      <c r="A399" s="448" t="s">
        <v>13806</v>
      </c>
      <c r="B399" s="448" t="s">
        <v>2474</v>
      </c>
      <c r="C399" s="448" t="s">
        <v>920</v>
      </c>
      <c r="D399" s="449">
        <v>4034</v>
      </c>
      <c r="E399" s="448" t="s">
        <v>1109</v>
      </c>
      <c r="F399" s="431" t="s">
        <v>1101</v>
      </c>
      <c r="G399" s="448" t="s">
        <v>298</v>
      </c>
      <c r="H399" s="448" t="s">
        <v>41</v>
      </c>
      <c r="I399" s="448" t="s">
        <v>422</v>
      </c>
      <c r="J399" s="448" t="s">
        <v>298</v>
      </c>
      <c r="K399" s="448" t="s">
        <v>291</v>
      </c>
      <c r="L399" s="448" t="s">
        <v>34</v>
      </c>
      <c r="M399" s="450">
        <v>122083500</v>
      </c>
    </row>
    <row r="400" spans="1:13">
      <c r="A400" s="448" t="s">
        <v>13807</v>
      </c>
      <c r="B400" s="448" t="s">
        <v>2474</v>
      </c>
      <c r="C400" s="448" t="s">
        <v>920</v>
      </c>
      <c r="D400" s="449">
        <v>4034</v>
      </c>
      <c r="E400" s="448" t="s">
        <v>1109</v>
      </c>
      <c r="F400" s="431" t="s">
        <v>1101</v>
      </c>
      <c r="G400" s="448" t="s">
        <v>298</v>
      </c>
      <c r="H400" s="448" t="s">
        <v>41</v>
      </c>
      <c r="I400" s="448" t="s">
        <v>423</v>
      </c>
      <c r="J400" s="448" t="s">
        <v>298</v>
      </c>
      <c r="K400" s="448" t="s">
        <v>291</v>
      </c>
      <c r="L400" s="448" t="s">
        <v>34</v>
      </c>
      <c r="M400" s="450">
        <v>122083500</v>
      </c>
    </row>
    <row r="401" spans="1:13">
      <c r="A401" s="448" t="s">
        <v>13808</v>
      </c>
      <c r="B401" s="448" t="s">
        <v>2474</v>
      </c>
      <c r="C401" s="448" t="s">
        <v>920</v>
      </c>
      <c r="D401" s="449">
        <v>4034</v>
      </c>
      <c r="E401" s="448" t="s">
        <v>1109</v>
      </c>
      <c r="F401" s="431" t="s">
        <v>1101</v>
      </c>
      <c r="G401" s="448" t="s">
        <v>298</v>
      </c>
      <c r="H401" s="448" t="s">
        <v>41</v>
      </c>
      <c r="I401" s="448" t="s">
        <v>421</v>
      </c>
      <c r="J401" s="448" t="s">
        <v>298</v>
      </c>
      <c r="K401" s="448" t="s">
        <v>291</v>
      </c>
      <c r="L401" s="448" t="s">
        <v>34</v>
      </c>
      <c r="M401" s="450">
        <v>128505300</v>
      </c>
    </row>
    <row r="402" spans="1:13">
      <c r="A402" s="448" t="s">
        <v>13809</v>
      </c>
      <c r="B402" s="448" t="s">
        <v>2474</v>
      </c>
      <c r="C402" s="448" t="s">
        <v>920</v>
      </c>
      <c r="D402" s="449">
        <v>4034</v>
      </c>
      <c r="E402" s="448" t="s">
        <v>1109</v>
      </c>
      <c r="F402" s="431" t="s">
        <v>1101</v>
      </c>
      <c r="G402" s="448" t="s">
        <v>298</v>
      </c>
      <c r="H402" s="448" t="s">
        <v>41</v>
      </c>
      <c r="I402" s="448" t="s">
        <v>46</v>
      </c>
      <c r="J402" s="448" t="s">
        <v>298</v>
      </c>
      <c r="K402" s="448" t="s">
        <v>291</v>
      </c>
      <c r="L402" s="448" t="s">
        <v>34</v>
      </c>
      <c r="M402" s="450">
        <v>160660500</v>
      </c>
    </row>
    <row r="403" spans="1:13">
      <c r="A403" s="448" t="s">
        <v>13810</v>
      </c>
      <c r="B403" s="448" t="s">
        <v>2474</v>
      </c>
      <c r="C403" s="448" t="s">
        <v>920</v>
      </c>
      <c r="D403" s="449">
        <v>4034</v>
      </c>
      <c r="E403" s="448" t="s">
        <v>1109</v>
      </c>
      <c r="F403" s="431" t="s">
        <v>1101</v>
      </c>
      <c r="G403" s="448" t="s">
        <v>298</v>
      </c>
      <c r="H403" s="448" t="s">
        <v>41</v>
      </c>
      <c r="I403" s="448" t="s">
        <v>48</v>
      </c>
      <c r="J403" s="448" t="s">
        <v>298</v>
      </c>
      <c r="K403" s="448" t="s">
        <v>291</v>
      </c>
      <c r="L403" s="448" t="s">
        <v>34</v>
      </c>
      <c r="M403" s="450">
        <v>158188800</v>
      </c>
    </row>
    <row r="404" spans="1:13">
      <c r="A404" s="448" t="s">
        <v>13811</v>
      </c>
      <c r="B404" s="448" t="s">
        <v>2474</v>
      </c>
      <c r="C404" s="448" t="s">
        <v>920</v>
      </c>
      <c r="D404" s="449">
        <v>4034</v>
      </c>
      <c r="E404" s="448" t="s">
        <v>1109</v>
      </c>
      <c r="F404" s="431" t="s">
        <v>1101</v>
      </c>
      <c r="G404" s="448" t="s">
        <v>298</v>
      </c>
      <c r="H404" s="448" t="s">
        <v>41</v>
      </c>
      <c r="I404" s="448" t="s">
        <v>42</v>
      </c>
      <c r="J404" s="448" t="s">
        <v>298</v>
      </c>
      <c r="K404" s="448" t="s">
        <v>291</v>
      </c>
      <c r="L404" s="448" t="s">
        <v>34</v>
      </c>
      <c r="M404" s="450">
        <v>202656300</v>
      </c>
    </row>
    <row r="405" spans="1:13">
      <c r="A405" s="448" t="s">
        <v>13812</v>
      </c>
      <c r="B405" s="448" t="s">
        <v>2474</v>
      </c>
      <c r="C405" s="448" t="s">
        <v>920</v>
      </c>
      <c r="D405" s="449">
        <v>4034</v>
      </c>
      <c r="E405" s="448" t="s">
        <v>1109</v>
      </c>
      <c r="F405" s="431" t="s">
        <v>1101</v>
      </c>
      <c r="G405" s="448" t="s">
        <v>298</v>
      </c>
      <c r="H405" s="448" t="s">
        <v>41</v>
      </c>
      <c r="I405" s="448" t="s">
        <v>221</v>
      </c>
      <c r="J405" s="448" t="s">
        <v>298</v>
      </c>
      <c r="K405" s="448" t="s">
        <v>291</v>
      </c>
      <c r="L405" s="448" t="s">
        <v>34</v>
      </c>
      <c r="M405" s="450">
        <v>159459300</v>
      </c>
    </row>
    <row r="406" spans="1:13">
      <c r="A406" s="448" t="s">
        <v>13813</v>
      </c>
      <c r="B406" s="448" t="s">
        <v>2474</v>
      </c>
      <c r="C406" s="448" t="s">
        <v>920</v>
      </c>
      <c r="D406" s="449">
        <v>4034</v>
      </c>
      <c r="E406" s="448" t="s">
        <v>1109</v>
      </c>
      <c r="F406" s="431" t="s">
        <v>1101</v>
      </c>
      <c r="G406" s="448" t="s">
        <v>298</v>
      </c>
      <c r="H406" s="448" t="s">
        <v>41</v>
      </c>
      <c r="I406" s="448" t="s">
        <v>219</v>
      </c>
      <c r="J406" s="448" t="s">
        <v>298</v>
      </c>
      <c r="K406" s="448" t="s">
        <v>291</v>
      </c>
      <c r="L406" s="448" t="s">
        <v>34</v>
      </c>
      <c r="M406" s="450">
        <v>169299900</v>
      </c>
    </row>
    <row r="407" spans="1:13">
      <c r="A407" s="448" t="s">
        <v>13814</v>
      </c>
      <c r="B407" s="448" t="s">
        <v>2474</v>
      </c>
      <c r="C407" s="448" t="s">
        <v>920</v>
      </c>
      <c r="D407" s="449">
        <v>4034</v>
      </c>
      <c r="E407" s="448" t="s">
        <v>1109</v>
      </c>
      <c r="F407" s="431" t="s">
        <v>1101</v>
      </c>
      <c r="G407" s="448" t="s">
        <v>298</v>
      </c>
      <c r="H407" s="448" t="s">
        <v>41</v>
      </c>
      <c r="I407" s="448" t="s">
        <v>44</v>
      </c>
      <c r="J407" s="448" t="s">
        <v>298</v>
      </c>
      <c r="K407" s="448" t="s">
        <v>291</v>
      </c>
      <c r="L407" s="448" t="s">
        <v>34</v>
      </c>
      <c r="M407" s="450">
        <v>164356500</v>
      </c>
    </row>
    <row r="408" spans="1:13">
      <c r="A408" s="448" t="s">
        <v>13815</v>
      </c>
      <c r="B408" s="448" t="s">
        <v>2474</v>
      </c>
      <c r="C408" s="448" t="s">
        <v>920</v>
      </c>
      <c r="D408" s="449">
        <v>4034</v>
      </c>
      <c r="E408" s="448" t="s">
        <v>1109</v>
      </c>
      <c r="F408" s="431" t="s">
        <v>1101</v>
      </c>
      <c r="G408" s="448" t="s">
        <v>298</v>
      </c>
      <c r="H408" s="448" t="s">
        <v>41</v>
      </c>
      <c r="I408" s="448" t="s">
        <v>324</v>
      </c>
      <c r="J408" s="448" t="s">
        <v>298</v>
      </c>
      <c r="K408" s="448" t="s">
        <v>291</v>
      </c>
      <c r="L408" s="448" t="s">
        <v>34</v>
      </c>
      <c r="M408" s="450">
        <v>268167900</v>
      </c>
    </row>
    <row r="409" spans="1:13">
      <c r="A409" s="448" t="s">
        <v>13816</v>
      </c>
      <c r="B409" s="448" t="s">
        <v>2475</v>
      </c>
      <c r="C409" s="448" t="s">
        <v>920</v>
      </c>
      <c r="D409" s="449">
        <v>4034</v>
      </c>
      <c r="E409" s="448" t="s">
        <v>1109</v>
      </c>
      <c r="F409" s="431" t="s">
        <v>1101</v>
      </c>
      <c r="G409" s="448" t="s">
        <v>298</v>
      </c>
      <c r="H409" s="448" t="s">
        <v>41</v>
      </c>
      <c r="I409" s="448" t="s">
        <v>219</v>
      </c>
      <c r="J409" s="448" t="s">
        <v>298</v>
      </c>
      <c r="K409" s="448" t="s">
        <v>291</v>
      </c>
      <c r="L409" s="448" t="s">
        <v>218</v>
      </c>
      <c r="M409" s="450">
        <v>249480000</v>
      </c>
    </row>
    <row r="410" spans="1:13">
      <c r="A410" s="448" t="s">
        <v>13817</v>
      </c>
      <c r="B410" s="448" t="s">
        <v>2475</v>
      </c>
      <c r="C410" s="448" t="s">
        <v>920</v>
      </c>
      <c r="D410" s="449">
        <v>4034</v>
      </c>
      <c r="E410" s="448" t="s">
        <v>1109</v>
      </c>
      <c r="F410" s="431" t="s">
        <v>1101</v>
      </c>
      <c r="G410" s="448" t="s">
        <v>298</v>
      </c>
      <c r="H410" s="448" t="s">
        <v>41</v>
      </c>
      <c r="I410" s="448" t="s">
        <v>44</v>
      </c>
      <c r="J410" s="448" t="s">
        <v>298</v>
      </c>
      <c r="K410" s="448" t="s">
        <v>291</v>
      </c>
      <c r="L410" s="448" t="s">
        <v>218</v>
      </c>
      <c r="M410" s="450">
        <v>242203500</v>
      </c>
    </row>
    <row r="411" spans="1:13">
      <c r="A411" s="448" t="s">
        <v>13818</v>
      </c>
      <c r="B411" s="448" t="s">
        <v>2475</v>
      </c>
      <c r="C411" s="448" t="s">
        <v>920</v>
      </c>
      <c r="D411" s="449">
        <v>4034</v>
      </c>
      <c r="E411" s="448" t="s">
        <v>1109</v>
      </c>
      <c r="F411" s="431" t="s">
        <v>1101</v>
      </c>
      <c r="G411" s="448" t="s">
        <v>298</v>
      </c>
      <c r="H411" s="448" t="s">
        <v>41</v>
      </c>
      <c r="I411" s="448" t="s">
        <v>42</v>
      </c>
      <c r="J411" s="448" t="s">
        <v>298</v>
      </c>
      <c r="K411" s="448" t="s">
        <v>291</v>
      </c>
      <c r="L411" s="448" t="s">
        <v>218</v>
      </c>
      <c r="M411" s="450">
        <v>298659900</v>
      </c>
    </row>
    <row r="412" spans="1:13">
      <c r="A412" s="448" t="s">
        <v>13819</v>
      </c>
      <c r="B412" s="448" t="s">
        <v>2475</v>
      </c>
      <c r="C412" s="448" t="s">
        <v>920</v>
      </c>
      <c r="D412" s="449">
        <v>4034</v>
      </c>
      <c r="E412" s="448" t="s">
        <v>1109</v>
      </c>
      <c r="F412" s="431" t="s">
        <v>1101</v>
      </c>
      <c r="G412" s="448" t="s">
        <v>298</v>
      </c>
      <c r="H412" s="448" t="s">
        <v>41</v>
      </c>
      <c r="I412" s="448" t="s">
        <v>422</v>
      </c>
      <c r="J412" s="448" t="s">
        <v>298</v>
      </c>
      <c r="K412" s="448" t="s">
        <v>291</v>
      </c>
      <c r="L412" s="448" t="s">
        <v>218</v>
      </c>
      <c r="M412" s="450">
        <v>179902800</v>
      </c>
    </row>
    <row r="413" spans="1:13">
      <c r="A413" s="448" t="s">
        <v>13820</v>
      </c>
      <c r="B413" s="448" t="s">
        <v>2475</v>
      </c>
      <c r="C413" s="448" t="s">
        <v>920</v>
      </c>
      <c r="D413" s="449">
        <v>4034</v>
      </c>
      <c r="E413" s="448" t="s">
        <v>1109</v>
      </c>
      <c r="F413" s="431" t="s">
        <v>1101</v>
      </c>
      <c r="G413" s="448" t="s">
        <v>298</v>
      </c>
      <c r="H413" s="448" t="s">
        <v>41</v>
      </c>
      <c r="I413" s="448" t="s">
        <v>48</v>
      </c>
      <c r="J413" s="448" t="s">
        <v>298</v>
      </c>
      <c r="K413" s="448" t="s">
        <v>291</v>
      </c>
      <c r="L413" s="448" t="s">
        <v>218</v>
      </c>
      <c r="M413" s="450">
        <v>233125200</v>
      </c>
    </row>
    <row r="414" spans="1:13">
      <c r="A414" s="448" t="s">
        <v>13821</v>
      </c>
      <c r="B414" s="448" t="s">
        <v>2475</v>
      </c>
      <c r="C414" s="448" t="s">
        <v>920</v>
      </c>
      <c r="D414" s="449">
        <v>4034</v>
      </c>
      <c r="E414" s="448" t="s">
        <v>1109</v>
      </c>
      <c r="F414" s="431" t="s">
        <v>1101</v>
      </c>
      <c r="G414" s="448" t="s">
        <v>298</v>
      </c>
      <c r="H414" s="448" t="s">
        <v>41</v>
      </c>
      <c r="I414" s="448" t="s">
        <v>423</v>
      </c>
      <c r="J414" s="448" t="s">
        <v>298</v>
      </c>
      <c r="K414" s="448" t="s">
        <v>291</v>
      </c>
      <c r="L414" s="448" t="s">
        <v>218</v>
      </c>
      <c r="M414" s="450">
        <v>179902800</v>
      </c>
    </row>
    <row r="415" spans="1:13">
      <c r="A415" s="448" t="s">
        <v>13822</v>
      </c>
      <c r="B415" s="448" t="s">
        <v>2475</v>
      </c>
      <c r="C415" s="448" t="s">
        <v>920</v>
      </c>
      <c r="D415" s="449">
        <v>4034</v>
      </c>
      <c r="E415" s="448" t="s">
        <v>1109</v>
      </c>
      <c r="F415" s="431" t="s">
        <v>1101</v>
      </c>
      <c r="G415" s="448" t="s">
        <v>298</v>
      </c>
      <c r="H415" s="448" t="s">
        <v>41</v>
      </c>
      <c r="I415" s="448" t="s">
        <v>424</v>
      </c>
      <c r="J415" s="448" t="s">
        <v>298</v>
      </c>
      <c r="K415" s="448" t="s">
        <v>291</v>
      </c>
      <c r="L415" s="448" t="s">
        <v>218</v>
      </c>
      <c r="M415" s="450">
        <v>179902800</v>
      </c>
    </row>
    <row r="416" spans="1:13">
      <c r="A416" s="448" t="s">
        <v>13823</v>
      </c>
      <c r="B416" s="448" t="s">
        <v>2475</v>
      </c>
      <c r="C416" s="448" t="s">
        <v>920</v>
      </c>
      <c r="D416" s="449">
        <v>4034</v>
      </c>
      <c r="E416" s="448" t="s">
        <v>1109</v>
      </c>
      <c r="F416" s="431" t="s">
        <v>1101</v>
      </c>
      <c r="G416" s="448" t="s">
        <v>298</v>
      </c>
      <c r="H416" s="448" t="s">
        <v>41</v>
      </c>
      <c r="I416" s="448" t="s">
        <v>50</v>
      </c>
      <c r="J416" s="448" t="s">
        <v>298</v>
      </c>
      <c r="K416" s="448" t="s">
        <v>291</v>
      </c>
      <c r="L416" s="448" t="s">
        <v>218</v>
      </c>
      <c r="M416" s="450">
        <v>209817300</v>
      </c>
    </row>
    <row r="417" spans="1:13">
      <c r="A417" s="448" t="s">
        <v>13824</v>
      </c>
      <c r="B417" s="448" t="s">
        <v>2475</v>
      </c>
      <c r="C417" s="448" t="s">
        <v>920</v>
      </c>
      <c r="D417" s="449">
        <v>4034</v>
      </c>
      <c r="E417" s="448" t="s">
        <v>1109</v>
      </c>
      <c r="F417" s="431" t="s">
        <v>1101</v>
      </c>
      <c r="G417" s="448" t="s">
        <v>298</v>
      </c>
      <c r="H417" s="448" t="s">
        <v>41</v>
      </c>
      <c r="I417" s="448" t="s">
        <v>223</v>
      </c>
      <c r="J417" s="448" t="s">
        <v>298</v>
      </c>
      <c r="K417" s="448" t="s">
        <v>291</v>
      </c>
      <c r="L417" s="448" t="s">
        <v>218</v>
      </c>
      <c r="M417" s="450">
        <v>199329900</v>
      </c>
    </row>
    <row r="418" spans="1:13">
      <c r="A418" s="448" t="s">
        <v>13825</v>
      </c>
      <c r="B418" s="448" t="s">
        <v>2475</v>
      </c>
      <c r="C418" s="448" t="s">
        <v>920</v>
      </c>
      <c r="D418" s="449">
        <v>4034</v>
      </c>
      <c r="E418" s="448" t="s">
        <v>1109</v>
      </c>
      <c r="F418" s="431" t="s">
        <v>1101</v>
      </c>
      <c r="G418" s="448" t="s">
        <v>298</v>
      </c>
      <c r="H418" s="448" t="s">
        <v>41</v>
      </c>
      <c r="I418" s="448" t="s">
        <v>421</v>
      </c>
      <c r="J418" s="448" t="s">
        <v>298</v>
      </c>
      <c r="K418" s="448" t="s">
        <v>291</v>
      </c>
      <c r="L418" s="448" t="s">
        <v>218</v>
      </c>
      <c r="M418" s="450">
        <v>189373800</v>
      </c>
    </row>
    <row r="419" spans="1:13">
      <c r="A419" s="448" t="s">
        <v>13826</v>
      </c>
      <c r="B419" s="448" t="s">
        <v>2475</v>
      </c>
      <c r="C419" s="448" t="s">
        <v>920</v>
      </c>
      <c r="D419" s="449">
        <v>4034</v>
      </c>
      <c r="E419" s="448" t="s">
        <v>1109</v>
      </c>
      <c r="F419" s="431" t="s">
        <v>1101</v>
      </c>
      <c r="G419" s="448" t="s">
        <v>298</v>
      </c>
      <c r="H419" s="448" t="s">
        <v>41</v>
      </c>
      <c r="I419" s="448" t="s">
        <v>46</v>
      </c>
      <c r="J419" s="448" t="s">
        <v>298</v>
      </c>
      <c r="K419" s="448" t="s">
        <v>291</v>
      </c>
      <c r="L419" s="448" t="s">
        <v>218</v>
      </c>
      <c r="M419" s="450">
        <v>236775000</v>
      </c>
    </row>
    <row r="420" spans="1:13">
      <c r="A420" s="448" t="s">
        <v>13827</v>
      </c>
      <c r="B420" s="448" t="s">
        <v>2475</v>
      </c>
      <c r="C420" s="448" t="s">
        <v>920</v>
      </c>
      <c r="D420" s="449">
        <v>4034</v>
      </c>
      <c r="E420" s="448" t="s">
        <v>1109</v>
      </c>
      <c r="F420" s="431" t="s">
        <v>1101</v>
      </c>
      <c r="G420" s="448" t="s">
        <v>298</v>
      </c>
      <c r="H420" s="448" t="s">
        <v>41</v>
      </c>
      <c r="I420" s="448" t="s">
        <v>425</v>
      </c>
      <c r="J420" s="448" t="s">
        <v>298</v>
      </c>
      <c r="K420" s="448" t="s">
        <v>291</v>
      </c>
      <c r="L420" s="448" t="s">
        <v>218</v>
      </c>
      <c r="M420" s="450">
        <v>179902800</v>
      </c>
    </row>
    <row r="421" spans="1:13">
      <c r="A421" s="448" t="s">
        <v>13828</v>
      </c>
      <c r="B421" s="448" t="s">
        <v>2475</v>
      </c>
      <c r="C421" s="448" t="s">
        <v>920</v>
      </c>
      <c r="D421" s="449">
        <v>4034</v>
      </c>
      <c r="E421" s="448" t="s">
        <v>1109</v>
      </c>
      <c r="F421" s="431" t="s">
        <v>1101</v>
      </c>
      <c r="G421" s="448" t="s">
        <v>298</v>
      </c>
      <c r="H421" s="448" t="s">
        <v>41</v>
      </c>
      <c r="I421" s="448" t="s">
        <v>221</v>
      </c>
      <c r="J421" s="448" t="s">
        <v>298</v>
      </c>
      <c r="K421" s="448" t="s">
        <v>291</v>
      </c>
      <c r="L421" s="448" t="s">
        <v>218</v>
      </c>
      <c r="M421" s="450">
        <v>234973200</v>
      </c>
    </row>
    <row r="422" spans="1:13">
      <c r="A422" s="448" t="s">
        <v>13829</v>
      </c>
      <c r="B422" s="448" t="s">
        <v>2475</v>
      </c>
      <c r="C422" s="448" t="s">
        <v>920</v>
      </c>
      <c r="D422" s="449">
        <v>4034</v>
      </c>
      <c r="E422" s="448" t="s">
        <v>1109</v>
      </c>
      <c r="F422" s="431" t="s">
        <v>1101</v>
      </c>
      <c r="G422" s="448" t="s">
        <v>298</v>
      </c>
      <c r="H422" s="448" t="s">
        <v>41</v>
      </c>
      <c r="I422" s="448" t="s">
        <v>324</v>
      </c>
      <c r="J422" s="448" t="s">
        <v>298</v>
      </c>
      <c r="K422" s="448" t="s">
        <v>291</v>
      </c>
      <c r="L422" s="448" t="s">
        <v>218</v>
      </c>
      <c r="M422" s="450">
        <v>395194800</v>
      </c>
    </row>
    <row r="423" spans="1:13">
      <c r="A423" s="448" t="s">
        <v>13830</v>
      </c>
      <c r="B423" s="448" t="s">
        <v>2476</v>
      </c>
      <c r="C423" s="448" t="s">
        <v>920</v>
      </c>
      <c r="D423" s="449">
        <v>4047</v>
      </c>
      <c r="E423" s="448" t="s">
        <v>1110</v>
      </c>
      <c r="F423" s="431" t="s">
        <v>1101</v>
      </c>
      <c r="G423" s="448" t="s">
        <v>298</v>
      </c>
      <c r="H423" s="448" t="s">
        <v>41</v>
      </c>
      <c r="I423" s="448" t="s">
        <v>421</v>
      </c>
      <c r="J423" s="448" t="s">
        <v>298</v>
      </c>
      <c r="K423" s="448" t="s">
        <v>291</v>
      </c>
      <c r="L423" s="448" t="s">
        <v>32</v>
      </c>
      <c r="M423" s="450">
        <v>101455200</v>
      </c>
    </row>
    <row r="424" spans="1:13">
      <c r="A424" s="448" t="s">
        <v>13831</v>
      </c>
      <c r="B424" s="448" t="s">
        <v>2476</v>
      </c>
      <c r="C424" s="448" t="s">
        <v>920</v>
      </c>
      <c r="D424" s="449">
        <v>4047</v>
      </c>
      <c r="E424" s="448" t="s">
        <v>1110</v>
      </c>
      <c r="F424" s="431" t="s">
        <v>1101</v>
      </c>
      <c r="G424" s="448" t="s">
        <v>298</v>
      </c>
      <c r="H424" s="448" t="s">
        <v>41</v>
      </c>
      <c r="I424" s="448" t="s">
        <v>324</v>
      </c>
      <c r="J424" s="448" t="s">
        <v>298</v>
      </c>
      <c r="K424" s="448" t="s">
        <v>291</v>
      </c>
      <c r="L424" s="448" t="s">
        <v>32</v>
      </c>
      <c r="M424" s="450">
        <v>211688400</v>
      </c>
    </row>
    <row r="425" spans="1:13">
      <c r="A425" s="448" t="s">
        <v>13832</v>
      </c>
      <c r="B425" s="448" t="s">
        <v>2476</v>
      </c>
      <c r="C425" s="448" t="s">
        <v>920</v>
      </c>
      <c r="D425" s="449">
        <v>4047</v>
      </c>
      <c r="E425" s="448" t="s">
        <v>1110</v>
      </c>
      <c r="F425" s="431" t="s">
        <v>1101</v>
      </c>
      <c r="G425" s="448" t="s">
        <v>298</v>
      </c>
      <c r="H425" s="448" t="s">
        <v>41</v>
      </c>
      <c r="I425" s="448" t="s">
        <v>422</v>
      </c>
      <c r="J425" s="448" t="s">
        <v>298</v>
      </c>
      <c r="K425" s="448" t="s">
        <v>291</v>
      </c>
      <c r="L425" s="448" t="s">
        <v>32</v>
      </c>
      <c r="M425" s="450">
        <v>96373200</v>
      </c>
    </row>
    <row r="426" spans="1:13">
      <c r="A426" s="448" t="s">
        <v>13833</v>
      </c>
      <c r="B426" s="448" t="s">
        <v>2476</v>
      </c>
      <c r="C426" s="448" t="s">
        <v>920</v>
      </c>
      <c r="D426" s="449">
        <v>4047</v>
      </c>
      <c r="E426" s="448" t="s">
        <v>1110</v>
      </c>
      <c r="F426" s="431" t="s">
        <v>1101</v>
      </c>
      <c r="G426" s="448" t="s">
        <v>298</v>
      </c>
      <c r="H426" s="448" t="s">
        <v>41</v>
      </c>
      <c r="I426" s="448" t="s">
        <v>221</v>
      </c>
      <c r="J426" s="448" t="s">
        <v>298</v>
      </c>
      <c r="K426" s="448" t="s">
        <v>291</v>
      </c>
      <c r="L426" s="448" t="s">
        <v>32</v>
      </c>
      <c r="M426" s="450">
        <v>125871900</v>
      </c>
    </row>
    <row r="427" spans="1:13">
      <c r="A427" s="448" t="s">
        <v>13834</v>
      </c>
      <c r="B427" s="448" t="s">
        <v>2476</v>
      </c>
      <c r="C427" s="448" t="s">
        <v>920</v>
      </c>
      <c r="D427" s="449">
        <v>4047</v>
      </c>
      <c r="E427" s="448" t="s">
        <v>1110</v>
      </c>
      <c r="F427" s="431" t="s">
        <v>1101</v>
      </c>
      <c r="G427" s="448" t="s">
        <v>298</v>
      </c>
      <c r="H427" s="448" t="s">
        <v>41</v>
      </c>
      <c r="I427" s="448" t="s">
        <v>46</v>
      </c>
      <c r="J427" s="448" t="s">
        <v>298</v>
      </c>
      <c r="K427" s="448" t="s">
        <v>291</v>
      </c>
      <c r="L427" s="448" t="s">
        <v>32</v>
      </c>
      <c r="M427" s="450">
        <v>126842100</v>
      </c>
    </row>
    <row r="428" spans="1:13">
      <c r="A428" s="448" t="s">
        <v>13835</v>
      </c>
      <c r="B428" s="448" t="s">
        <v>2476</v>
      </c>
      <c r="C428" s="448" t="s">
        <v>920</v>
      </c>
      <c r="D428" s="449">
        <v>4047</v>
      </c>
      <c r="E428" s="448" t="s">
        <v>1110</v>
      </c>
      <c r="F428" s="431" t="s">
        <v>1101</v>
      </c>
      <c r="G428" s="448" t="s">
        <v>298</v>
      </c>
      <c r="H428" s="448" t="s">
        <v>41</v>
      </c>
      <c r="I428" s="448" t="s">
        <v>50</v>
      </c>
      <c r="J428" s="448" t="s">
        <v>298</v>
      </c>
      <c r="K428" s="448" t="s">
        <v>291</v>
      </c>
      <c r="L428" s="448" t="s">
        <v>32</v>
      </c>
      <c r="M428" s="450">
        <v>112404600</v>
      </c>
    </row>
    <row r="429" spans="1:13">
      <c r="A429" s="448" t="s">
        <v>13836</v>
      </c>
      <c r="B429" s="448" t="s">
        <v>2476</v>
      </c>
      <c r="C429" s="448" t="s">
        <v>920</v>
      </c>
      <c r="D429" s="449">
        <v>4047</v>
      </c>
      <c r="E429" s="448" t="s">
        <v>1110</v>
      </c>
      <c r="F429" s="431" t="s">
        <v>1101</v>
      </c>
      <c r="G429" s="448" t="s">
        <v>298</v>
      </c>
      <c r="H429" s="448" t="s">
        <v>41</v>
      </c>
      <c r="I429" s="448" t="s">
        <v>48</v>
      </c>
      <c r="J429" s="448" t="s">
        <v>298</v>
      </c>
      <c r="K429" s="448" t="s">
        <v>291</v>
      </c>
      <c r="L429" s="448" t="s">
        <v>32</v>
      </c>
      <c r="M429" s="450">
        <v>124901700</v>
      </c>
    </row>
    <row r="430" spans="1:13">
      <c r="A430" s="448" t="s">
        <v>13837</v>
      </c>
      <c r="B430" s="448" t="s">
        <v>2476</v>
      </c>
      <c r="C430" s="448" t="s">
        <v>920</v>
      </c>
      <c r="D430" s="449">
        <v>4047</v>
      </c>
      <c r="E430" s="448" t="s">
        <v>1110</v>
      </c>
      <c r="F430" s="431" t="s">
        <v>1101</v>
      </c>
      <c r="G430" s="448" t="s">
        <v>298</v>
      </c>
      <c r="H430" s="448" t="s">
        <v>41</v>
      </c>
      <c r="I430" s="448" t="s">
        <v>42</v>
      </c>
      <c r="J430" s="448" t="s">
        <v>298</v>
      </c>
      <c r="K430" s="448" t="s">
        <v>291</v>
      </c>
      <c r="L430" s="448" t="s">
        <v>32</v>
      </c>
      <c r="M430" s="450">
        <v>159990600</v>
      </c>
    </row>
    <row r="431" spans="1:13">
      <c r="A431" s="448" t="s">
        <v>13838</v>
      </c>
      <c r="B431" s="448" t="s">
        <v>2476</v>
      </c>
      <c r="C431" s="448" t="s">
        <v>920</v>
      </c>
      <c r="D431" s="449">
        <v>4047</v>
      </c>
      <c r="E431" s="448" t="s">
        <v>1110</v>
      </c>
      <c r="F431" s="431" t="s">
        <v>1101</v>
      </c>
      <c r="G431" s="448" t="s">
        <v>298</v>
      </c>
      <c r="H431" s="448" t="s">
        <v>41</v>
      </c>
      <c r="I431" s="448" t="s">
        <v>223</v>
      </c>
      <c r="J431" s="448" t="s">
        <v>298</v>
      </c>
      <c r="K431" s="448" t="s">
        <v>291</v>
      </c>
      <c r="L431" s="448" t="s">
        <v>32</v>
      </c>
      <c r="M431" s="450">
        <v>106791300</v>
      </c>
    </row>
    <row r="432" spans="1:13">
      <c r="A432" s="448" t="s">
        <v>13839</v>
      </c>
      <c r="B432" s="448" t="s">
        <v>2476</v>
      </c>
      <c r="C432" s="448" t="s">
        <v>920</v>
      </c>
      <c r="D432" s="449">
        <v>4047</v>
      </c>
      <c r="E432" s="448" t="s">
        <v>1110</v>
      </c>
      <c r="F432" s="431" t="s">
        <v>1101</v>
      </c>
      <c r="G432" s="448" t="s">
        <v>298</v>
      </c>
      <c r="H432" s="448" t="s">
        <v>41</v>
      </c>
      <c r="I432" s="448" t="s">
        <v>44</v>
      </c>
      <c r="J432" s="448" t="s">
        <v>298</v>
      </c>
      <c r="K432" s="448" t="s">
        <v>291</v>
      </c>
      <c r="L432" s="448" t="s">
        <v>32</v>
      </c>
      <c r="M432" s="450">
        <v>129775800</v>
      </c>
    </row>
    <row r="433" spans="1:13">
      <c r="A433" s="448" t="s">
        <v>13840</v>
      </c>
      <c r="B433" s="448" t="s">
        <v>2476</v>
      </c>
      <c r="C433" s="448" t="s">
        <v>920</v>
      </c>
      <c r="D433" s="449">
        <v>4047</v>
      </c>
      <c r="E433" s="448" t="s">
        <v>1110</v>
      </c>
      <c r="F433" s="431" t="s">
        <v>1101</v>
      </c>
      <c r="G433" s="448" t="s">
        <v>298</v>
      </c>
      <c r="H433" s="448" t="s">
        <v>41</v>
      </c>
      <c r="I433" s="448" t="s">
        <v>219</v>
      </c>
      <c r="J433" s="448" t="s">
        <v>298</v>
      </c>
      <c r="K433" s="448" t="s">
        <v>291</v>
      </c>
      <c r="L433" s="448" t="s">
        <v>32</v>
      </c>
      <c r="M433" s="450">
        <v>133656600</v>
      </c>
    </row>
    <row r="434" spans="1:13">
      <c r="A434" s="448" t="s">
        <v>13841</v>
      </c>
      <c r="B434" s="448" t="s">
        <v>2476</v>
      </c>
      <c r="C434" s="448" t="s">
        <v>920</v>
      </c>
      <c r="D434" s="449">
        <v>4047</v>
      </c>
      <c r="E434" s="448" t="s">
        <v>1110</v>
      </c>
      <c r="F434" s="431" t="s">
        <v>1101</v>
      </c>
      <c r="G434" s="448" t="s">
        <v>298</v>
      </c>
      <c r="H434" s="448" t="s">
        <v>41</v>
      </c>
      <c r="I434" s="448" t="s">
        <v>424</v>
      </c>
      <c r="J434" s="448" t="s">
        <v>298</v>
      </c>
      <c r="K434" s="448" t="s">
        <v>291</v>
      </c>
      <c r="L434" s="448" t="s">
        <v>32</v>
      </c>
      <c r="M434" s="450">
        <v>96373200</v>
      </c>
    </row>
    <row r="435" spans="1:13">
      <c r="A435" s="448" t="s">
        <v>13842</v>
      </c>
      <c r="B435" s="448" t="s">
        <v>2476</v>
      </c>
      <c r="C435" s="448" t="s">
        <v>920</v>
      </c>
      <c r="D435" s="449">
        <v>4047</v>
      </c>
      <c r="E435" s="448" t="s">
        <v>1110</v>
      </c>
      <c r="F435" s="431" t="s">
        <v>1101</v>
      </c>
      <c r="G435" s="448" t="s">
        <v>298</v>
      </c>
      <c r="H435" s="448" t="s">
        <v>41</v>
      </c>
      <c r="I435" s="448" t="s">
        <v>425</v>
      </c>
      <c r="J435" s="448" t="s">
        <v>298</v>
      </c>
      <c r="K435" s="448" t="s">
        <v>291</v>
      </c>
      <c r="L435" s="448" t="s">
        <v>32</v>
      </c>
      <c r="M435" s="450">
        <v>96373200</v>
      </c>
    </row>
    <row r="436" spans="1:13">
      <c r="A436" s="448" t="s">
        <v>13843</v>
      </c>
      <c r="B436" s="448" t="s">
        <v>2476</v>
      </c>
      <c r="C436" s="448" t="s">
        <v>920</v>
      </c>
      <c r="D436" s="449">
        <v>4047</v>
      </c>
      <c r="E436" s="448" t="s">
        <v>1110</v>
      </c>
      <c r="F436" s="431" t="s">
        <v>1101</v>
      </c>
      <c r="G436" s="448" t="s">
        <v>298</v>
      </c>
      <c r="H436" s="448" t="s">
        <v>41</v>
      </c>
      <c r="I436" s="448" t="s">
        <v>423</v>
      </c>
      <c r="J436" s="448" t="s">
        <v>298</v>
      </c>
      <c r="K436" s="448" t="s">
        <v>291</v>
      </c>
      <c r="L436" s="448" t="s">
        <v>32</v>
      </c>
      <c r="M436" s="450">
        <v>96373200</v>
      </c>
    </row>
    <row r="437" spans="1:13">
      <c r="A437" s="448" t="s">
        <v>13844</v>
      </c>
      <c r="B437" s="448" t="s">
        <v>2477</v>
      </c>
      <c r="C437" s="448" t="s">
        <v>920</v>
      </c>
      <c r="D437" s="449">
        <v>4047</v>
      </c>
      <c r="E437" s="448" t="s">
        <v>1110</v>
      </c>
      <c r="F437" s="431" t="s">
        <v>1101</v>
      </c>
      <c r="G437" s="448" t="s">
        <v>298</v>
      </c>
      <c r="H437" s="448" t="s">
        <v>41</v>
      </c>
      <c r="I437" s="448" t="s">
        <v>50</v>
      </c>
      <c r="J437" s="448" t="s">
        <v>298</v>
      </c>
      <c r="K437" s="448" t="s">
        <v>291</v>
      </c>
      <c r="L437" s="448" t="s">
        <v>34</v>
      </c>
      <c r="M437" s="450">
        <v>213582600</v>
      </c>
    </row>
    <row r="438" spans="1:13">
      <c r="A438" s="448" t="s">
        <v>13845</v>
      </c>
      <c r="B438" s="448" t="s">
        <v>2477</v>
      </c>
      <c r="C438" s="448" t="s">
        <v>920</v>
      </c>
      <c r="D438" s="449">
        <v>4047</v>
      </c>
      <c r="E438" s="448" t="s">
        <v>1110</v>
      </c>
      <c r="F438" s="431" t="s">
        <v>1101</v>
      </c>
      <c r="G438" s="448" t="s">
        <v>298</v>
      </c>
      <c r="H438" s="448" t="s">
        <v>41</v>
      </c>
      <c r="I438" s="448" t="s">
        <v>425</v>
      </c>
      <c r="J438" s="448" t="s">
        <v>298</v>
      </c>
      <c r="K438" s="448" t="s">
        <v>291</v>
      </c>
      <c r="L438" s="448" t="s">
        <v>34</v>
      </c>
      <c r="M438" s="450">
        <v>183113700</v>
      </c>
    </row>
    <row r="439" spans="1:13">
      <c r="A439" s="448" t="s">
        <v>13846</v>
      </c>
      <c r="B439" s="448" t="s">
        <v>2477</v>
      </c>
      <c r="C439" s="448" t="s">
        <v>920</v>
      </c>
      <c r="D439" s="449">
        <v>4047</v>
      </c>
      <c r="E439" s="448" t="s">
        <v>1110</v>
      </c>
      <c r="F439" s="431" t="s">
        <v>1101</v>
      </c>
      <c r="G439" s="448" t="s">
        <v>298</v>
      </c>
      <c r="H439" s="448" t="s">
        <v>41</v>
      </c>
      <c r="I439" s="448" t="s">
        <v>422</v>
      </c>
      <c r="J439" s="448" t="s">
        <v>298</v>
      </c>
      <c r="K439" s="448" t="s">
        <v>291</v>
      </c>
      <c r="L439" s="448" t="s">
        <v>34</v>
      </c>
      <c r="M439" s="450">
        <v>183113700</v>
      </c>
    </row>
    <row r="440" spans="1:13">
      <c r="A440" s="448" t="s">
        <v>13847</v>
      </c>
      <c r="B440" s="448" t="s">
        <v>2477</v>
      </c>
      <c r="C440" s="448" t="s">
        <v>920</v>
      </c>
      <c r="D440" s="449">
        <v>4047</v>
      </c>
      <c r="E440" s="448" t="s">
        <v>1110</v>
      </c>
      <c r="F440" s="431" t="s">
        <v>1101</v>
      </c>
      <c r="G440" s="448" t="s">
        <v>298</v>
      </c>
      <c r="H440" s="448" t="s">
        <v>41</v>
      </c>
      <c r="I440" s="448" t="s">
        <v>424</v>
      </c>
      <c r="J440" s="448" t="s">
        <v>298</v>
      </c>
      <c r="K440" s="448" t="s">
        <v>291</v>
      </c>
      <c r="L440" s="448" t="s">
        <v>34</v>
      </c>
      <c r="M440" s="450">
        <v>183113700</v>
      </c>
    </row>
    <row r="441" spans="1:13">
      <c r="A441" s="448" t="s">
        <v>13848</v>
      </c>
      <c r="B441" s="448" t="s">
        <v>2477</v>
      </c>
      <c r="C441" s="448" t="s">
        <v>920</v>
      </c>
      <c r="D441" s="449">
        <v>4047</v>
      </c>
      <c r="E441" s="448" t="s">
        <v>1110</v>
      </c>
      <c r="F441" s="431" t="s">
        <v>1101</v>
      </c>
      <c r="G441" s="448" t="s">
        <v>298</v>
      </c>
      <c r="H441" s="448" t="s">
        <v>41</v>
      </c>
      <c r="I441" s="448" t="s">
        <v>223</v>
      </c>
      <c r="J441" s="448" t="s">
        <v>298</v>
      </c>
      <c r="K441" s="448" t="s">
        <v>291</v>
      </c>
      <c r="L441" s="448" t="s">
        <v>34</v>
      </c>
      <c r="M441" s="450">
        <v>202910400</v>
      </c>
    </row>
    <row r="442" spans="1:13">
      <c r="A442" s="448" t="s">
        <v>13849</v>
      </c>
      <c r="B442" s="448" t="s">
        <v>2477</v>
      </c>
      <c r="C442" s="448" t="s">
        <v>920</v>
      </c>
      <c r="D442" s="449">
        <v>4047</v>
      </c>
      <c r="E442" s="448" t="s">
        <v>1110</v>
      </c>
      <c r="F442" s="431" t="s">
        <v>1101</v>
      </c>
      <c r="G442" s="448" t="s">
        <v>298</v>
      </c>
      <c r="H442" s="448" t="s">
        <v>41</v>
      </c>
      <c r="I442" s="448" t="s">
        <v>423</v>
      </c>
      <c r="J442" s="448" t="s">
        <v>298</v>
      </c>
      <c r="K442" s="448" t="s">
        <v>291</v>
      </c>
      <c r="L442" s="448" t="s">
        <v>34</v>
      </c>
      <c r="M442" s="450">
        <v>183113700</v>
      </c>
    </row>
    <row r="443" spans="1:13">
      <c r="A443" s="448" t="s">
        <v>13850</v>
      </c>
      <c r="B443" s="448" t="s">
        <v>2477</v>
      </c>
      <c r="C443" s="448" t="s">
        <v>920</v>
      </c>
      <c r="D443" s="449">
        <v>4047</v>
      </c>
      <c r="E443" s="448" t="s">
        <v>1110</v>
      </c>
      <c r="F443" s="431" t="s">
        <v>1101</v>
      </c>
      <c r="G443" s="448" t="s">
        <v>298</v>
      </c>
      <c r="H443" s="448" t="s">
        <v>41</v>
      </c>
      <c r="I443" s="448" t="s">
        <v>421</v>
      </c>
      <c r="J443" s="448" t="s">
        <v>298</v>
      </c>
      <c r="K443" s="448" t="s">
        <v>291</v>
      </c>
      <c r="L443" s="448" t="s">
        <v>34</v>
      </c>
      <c r="M443" s="450">
        <v>192769500</v>
      </c>
    </row>
    <row r="444" spans="1:13">
      <c r="A444" s="448" t="s">
        <v>13851</v>
      </c>
      <c r="B444" s="448" t="s">
        <v>2477</v>
      </c>
      <c r="C444" s="448" t="s">
        <v>920</v>
      </c>
      <c r="D444" s="449">
        <v>4047</v>
      </c>
      <c r="E444" s="448" t="s">
        <v>1110</v>
      </c>
      <c r="F444" s="431" t="s">
        <v>1101</v>
      </c>
      <c r="G444" s="448" t="s">
        <v>298</v>
      </c>
      <c r="H444" s="448" t="s">
        <v>41</v>
      </c>
      <c r="I444" s="448" t="s">
        <v>219</v>
      </c>
      <c r="J444" s="448" t="s">
        <v>298</v>
      </c>
      <c r="K444" s="448" t="s">
        <v>291</v>
      </c>
      <c r="L444" s="448" t="s">
        <v>34</v>
      </c>
      <c r="M444" s="450">
        <v>253938300</v>
      </c>
    </row>
    <row r="445" spans="1:13">
      <c r="A445" s="448" t="s">
        <v>13852</v>
      </c>
      <c r="B445" s="448" t="s">
        <v>2477</v>
      </c>
      <c r="C445" s="448" t="s">
        <v>920</v>
      </c>
      <c r="D445" s="449">
        <v>4047</v>
      </c>
      <c r="E445" s="448" t="s">
        <v>1110</v>
      </c>
      <c r="F445" s="431" t="s">
        <v>1101</v>
      </c>
      <c r="G445" s="448" t="s">
        <v>298</v>
      </c>
      <c r="H445" s="448" t="s">
        <v>41</v>
      </c>
      <c r="I445" s="448" t="s">
        <v>44</v>
      </c>
      <c r="J445" s="448" t="s">
        <v>298</v>
      </c>
      <c r="K445" s="448" t="s">
        <v>291</v>
      </c>
      <c r="L445" s="448" t="s">
        <v>34</v>
      </c>
      <c r="M445" s="450">
        <v>246569400</v>
      </c>
    </row>
    <row r="446" spans="1:13">
      <c r="A446" s="448" t="s">
        <v>13853</v>
      </c>
      <c r="B446" s="448" t="s">
        <v>2477</v>
      </c>
      <c r="C446" s="448" t="s">
        <v>920</v>
      </c>
      <c r="D446" s="449">
        <v>4047</v>
      </c>
      <c r="E446" s="448" t="s">
        <v>1110</v>
      </c>
      <c r="F446" s="431" t="s">
        <v>1101</v>
      </c>
      <c r="G446" s="448" t="s">
        <v>298</v>
      </c>
      <c r="H446" s="448" t="s">
        <v>41</v>
      </c>
      <c r="I446" s="448" t="s">
        <v>46</v>
      </c>
      <c r="J446" s="448" t="s">
        <v>298</v>
      </c>
      <c r="K446" s="448" t="s">
        <v>291</v>
      </c>
      <c r="L446" s="448" t="s">
        <v>34</v>
      </c>
      <c r="M446" s="450">
        <v>241002300</v>
      </c>
    </row>
    <row r="447" spans="1:13">
      <c r="A447" s="448" t="s">
        <v>13854</v>
      </c>
      <c r="B447" s="448" t="s">
        <v>2477</v>
      </c>
      <c r="C447" s="448" t="s">
        <v>920</v>
      </c>
      <c r="D447" s="449">
        <v>4047</v>
      </c>
      <c r="E447" s="448" t="s">
        <v>1110</v>
      </c>
      <c r="F447" s="431" t="s">
        <v>1101</v>
      </c>
      <c r="G447" s="448" t="s">
        <v>298</v>
      </c>
      <c r="H447" s="448" t="s">
        <v>41</v>
      </c>
      <c r="I447" s="448" t="s">
        <v>42</v>
      </c>
      <c r="J447" s="448" t="s">
        <v>298</v>
      </c>
      <c r="K447" s="448" t="s">
        <v>291</v>
      </c>
      <c r="L447" s="448" t="s">
        <v>34</v>
      </c>
      <c r="M447" s="450">
        <v>303972900</v>
      </c>
    </row>
    <row r="448" spans="1:13">
      <c r="A448" s="448" t="s">
        <v>13855</v>
      </c>
      <c r="B448" s="448" t="s">
        <v>2477</v>
      </c>
      <c r="C448" s="448" t="s">
        <v>920</v>
      </c>
      <c r="D448" s="449">
        <v>4047</v>
      </c>
      <c r="E448" s="448" t="s">
        <v>1110</v>
      </c>
      <c r="F448" s="431" t="s">
        <v>1101</v>
      </c>
      <c r="G448" s="448" t="s">
        <v>298</v>
      </c>
      <c r="H448" s="448" t="s">
        <v>41</v>
      </c>
      <c r="I448" s="448" t="s">
        <v>221</v>
      </c>
      <c r="J448" s="448" t="s">
        <v>298</v>
      </c>
      <c r="K448" s="448" t="s">
        <v>291</v>
      </c>
      <c r="L448" s="448" t="s">
        <v>34</v>
      </c>
      <c r="M448" s="450">
        <v>239154300</v>
      </c>
    </row>
    <row r="449" spans="1:13">
      <c r="A449" s="448" t="s">
        <v>13856</v>
      </c>
      <c r="B449" s="448" t="s">
        <v>2477</v>
      </c>
      <c r="C449" s="448" t="s">
        <v>920</v>
      </c>
      <c r="D449" s="449">
        <v>4047</v>
      </c>
      <c r="E449" s="448" t="s">
        <v>1110</v>
      </c>
      <c r="F449" s="431" t="s">
        <v>1101</v>
      </c>
      <c r="G449" s="448" t="s">
        <v>298</v>
      </c>
      <c r="H449" s="448" t="s">
        <v>41</v>
      </c>
      <c r="I449" s="448" t="s">
        <v>48</v>
      </c>
      <c r="J449" s="448" t="s">
        <v>298</v>
      </c>
      <c r="K449" s="448" t="s">
        <v>291</v>
      </c>
      <c r="L449" s="448" t="s">
        <v>34</v>
      </c>
      <c r="M449" s="450">
        <v>237306300</v>
      </c>
    </row>
    <row r="450" spans="1:13">
      <c r="A450" s="448" t="s">
        <v>13857</v>
      </c>
      <c r="B450" s="448" t="s">
        <v>2477</v>
      </c>
      <c r="C450" s="448" t="s">
        <v>920</v>
      </c>
      <c r="D450" s="449">
        <v>4047</v>
      </c>
      <c r="E450" s="448" t="s">
        <v>1110</v>
      </c>
      <c r="F450" s="431" t="s">
        <v>1101</v>
      </c>
      <c r="G450" s="448" t="s">
        <v>298</v>
      </c>
      <c r="H450" s="448" t="s">
        <v>41</v>
      </c>
      <c r="I450" s="448" t="s">
        <v>324</v>
      </c>
      <c r="J450" s="448" t="s">
        <v>298</v>
      </c>
      <c r="K450" s="448" t="s">
        <v>291</v>
      </c>
      <c r="L450" s="448" t="s">
        <v>34</v>
      </c>
      <c r="M450" s="450">
        <v>402217200</v>
      </c>
    </row>
    <row r="451" spans="1:13">
      <c r="A451" s="448" t="s">
        <v>13858</v>
      </c>
      <c r="B451" s="448" t="s">
        <v>2478</v>
      </c>
      <c r="C451" s="448" t="s">
        <v>920</v>
      </c>
      <c r="D451" s="449">
        <v>4047</v>
      </c>
      <c r="E451" s="448" t="s">
        <v>1110</v>
      </c>
      <c r="F451" s="431" t="s">
        <v>1101</v>
      </c>
      <c r="G451" s="448" t="s">
        <v>298</v>
      </c>
      <c r="H451" s="448" t="s">
        <v>41</v>
      </c>
      <c r="I451" s="448" t="s">
        <v>423</v>
      </c>
      <c r="J451" s="448" t="s">
        <v>298</v>
      </c>
      <c r="K451" s="448" t="s">
        <v>291</v>
      </c>
      <c r="L451" s="448" t="s">
        <v>218</v>
      </c>
      <c r="M451" s="450">
        <v>269854200</v>
      </c>
    </row>
    <row r="452" spans="1:13">
      <c r="A452" s="448" t="s">
        <v>13859</v>
      </c>
      <c r="B452" s="448" t="s">
        <v>2478</v>
      </c>
      <c r="C452" s="448" t="s">
        <v>920</v>
      </c>
      <c r="D452" s="449">
        <v>4047</v>
      </c>
      <c r="E452" s="448" t="s">
        <v>1110</v>
      </c>
      <c r="F452" s="431" t="s">
        <v>1101</v>
      </c>
      <c r="G452" s="448" t="s">
        <v>298</v>
      </c>
      <c r="H452" s="448" t="s">
        <v>41</v>
      </c>
      <c r="I452" s="448" t="s">
        <v>425</v>
      </c>
      <c r="J452" s="448" t="s">
        <v>298</v>
      </c>
      <c r="K452" s="448" t="s">
        <v>291</v>
      </c>
      <c r="L452" s="448" t="s">
        <v>218</v>
      </c>
      <c r="M452" s="450">
        <v>269854200</v>
      </c>
    </row>
    <row r="453" spans="1:13">
      <c r="A453" s="448" t="s">
        <v>13860</v>
      </c>
      <c r="B453" s="448" t="s">
        <v>2478</v>
      </c>
      <c r="C453" s="448" t="s">
        <v>920</v>
      </c>
      <c r="D453" s="449">
        <v>4047</v>
      </c>
      <c r="E453" s="448" t="s">
        <v>1110</v>
      </c>
      <c r="F453" s="431" t="s">
        <v>1101</v>
      </c>
      <c r="G453" s="448" t="s">
        <v>298</v>
      </c>
      <c r="H453" s="448" t="s">
        <v>41</v>
      </c>
      <c r="I453" s="448" t="s">
        <v>424</v>
      </c>
      <c r="J453" s="448" t="s">
        <v>298</v>
      </c>
      <c r="K453" s="448" t="s">
        <v>291</v>
      </c>
      <c r="L453" s="448" t="s">
        <v>218</v>
      </c>
      <c r="M453" s="450">
        <v>269854200</v>
      </c>
    </row>
    <row r="454" spans="1:13">
      <c r="A454" s="448" t="s">
        <v>13861</v>
      </c>
      <c r="B454" s="448" t="s">
        <v>2478</v>
      </c>
      <c r="C454" s="448" t="s">
        <v>920</v>
      </c>
      <c r="D454" s="449">
        <v>4047</v>
      </c>
      <c r="E454" s="448" t="s">
        <v>1110</v>
      </c>
      <c r="F454" s="431" t="s">
        <v>1101</v>
      </c>
      <c r="G454" s="448" t="s">
        <v>298</v>
      </c>
      <c r="H454" s="448" t="s">
        <v>41</v>
      </c>
      <c r="I454" s="448" t="s">
        <v>44</v>
      </c>
      <c r="J454" s="448" t="s">
        <v>298</v>
      </c>
      <c r="K454" s="448" t="s">
        <v>291</v>
      </c>
      <c r="L454" s="448" t="s">
        <v>218</v>
      </c>
      <c r="M454" s="450">
        <v>363363000</v>
      </c>
    </row>
    <row r="455" spans="1:13">
      <c r="A455" s="448" t="s">
        <v>13862</v>
      </c>
      <c r="B455" s="448" t="s">
        <v>2478</v>
      </c>
      <c r="C455" s="448" t="s">
        <v>920</v>
      </c>
      <c r="D455" s="449">
        <v>4047</v>
      </c>
      <c r="E455" s="448" t="s">
        <v>1110</v>
      </c>
      <c r="F455" s="431" t="s">
        <v>1101</v>
      </c>
      <c r="G455" s="448" t="s">
        <v>298</v>
      </c>
      <c r="H455" s="448" t="s">
        <v>41</v>
      </c>
      <c r="I455" s="448" t="s">
        <v>219</v>
      </c>
      <c r="J455" s="448" t="s">
        <v>298</v>
      </c>
      <c r="K455" s="448" t="s">
        <v>291</v>
      </c>
      <c r="L455" s="448" t="s">
        <v>218</v>
      </c>
      <c r="M455" s="450">
        <v>374243100</v>
      </c>
    </row>
    <row r="456" spans="1:13">
      <c r="A456" s="448" t="s">
        <v>13863</v>
      </c>
      <c r="B456" s="448" t="s">
        <v>2478</v>
      </c>
      <c r="C456" s="448" t="s">
        <v>920</v>
      </c>
      <c r="D456" s="449">
        <v>4047</v>
      </c>
      <c r="E456" s="448" t="s">
        <v>1110</v>
      </c>
      <c r="F456" s="431" t="s">
        <v>1101</v>
      </c>
      <c r="G456" s="448" t="s">
        <v>298</v>
      </c>
      <c r="H456" s="448" t="s">
        <v>41</v>
      </c>
      <c r="I456" s="448" t="s">
        <v>223</v>
      </c>
      <c r="J456" s="448" t="s">
        <v>298</v>
      </c>
      <c r="K456" s="448" t="s">
        <v>291</v>
      </c>
      <c r="L456" s="448" t="s">
        <v>218</v>
      </c>
      <c r="M456" s="450">
        <v>299029500</v>
      </c>
    </row>
    <row r="457" spans="1:13">
      <c r="A457" s="448" t="s">
        <v>13864</v>
      </c>
      <c r="B457" s="448" t="s">
        <v>2478</v>
      </c>
      <c r="C457" s="448" t="s">
        <v>920</v>
      </c>
      <c r="D457" s="449">
        <v>4047</v>
      </c>
      <c r="E457" s="448" t="s">
        <v>1110</v>
      </c>
      <c r="F457" s="431" t="s">
        <v>1101</v>
      </c>
      <c r="G457" s="448" t="s">
        <v>298</v>
      </c>
      <c r="H457" s="448" t="s">
        <v>41</v>
      </c>
      <c r="I457" s="448" t="s">
        <v>221</v>
      </c>
      <c r="J457" s="448" t="s">
        <v>298</v>
      </c>
      <c r="K457" s="448" t="s">
        <v>291</v>
      </c>
      <c r="L457" s="448" t="s">
        <v>218</v>
      </c>
      <c r="M457" s="450">
        <v>352436700</v>
      </c>
    </row>
    <row r="458" spans="1:13">
      <c r="A458" s="448" t="s">
        <v>13865</v>
      </c>
      <c r="B458" s="448" t="s">
        <v>2478</v>
      </c>
      <c r="C458" s="448" t="s">
        <v>920</v>
      </c>
      <c r="D458" s="449">
        <v>4047</v>
      </c>
      <c r="E458" s="448" t="s">
        <v>1110</v>
      </c>
      <c r="F458" s="431" t="s">
        <v>1101</v>
      </c>
      <c r="G458" s="448" t="s">
        <v>298</v>
      </c>
      <c r="H458" s="448" t="s">
        <v>41</v>
      </c>
      <c r="I458" s="448" t="s">
        <v>48</v>
      </c>
      <c r="J458" s="448" t="s">
        <v>298</v>
      </c>
      <c r="K458" s="448" t="s">
        <v>291</v>
      </c>
      <c r="L458" s="448" t="s">
        <v>218</v>
      </c>
      <c r="M458" s="450">
        <v>349734000</v>
      </c>
    </row>
    <row r="459" spans="1:13">
      <c r="A459" s="448" t="s">
        <v>13866</v>
      </c>
      <c r="B459" s="448" t="s">
        <v>2478</v>
      </c>
      <c r="C459" s="448" t="s">
        <v>920</v>
      </c>
      <c r="D459" s="449">
        <v>4047</v>
      </c>
      <c r="E459" s="448" t="s">
        <v>1110</v>
      </c>
      <c r="F459" s="431" t="s">
        <v>1101</v>
      </c>
      <c r="G459" s="448" t="s">
        <v>298</v>
      </c>
      <c r="H459" s="448" t="s">
        <v>41</v>
      </c>
      <c r="I459" s="448" t="s">
        <v>50</v>
      </c>
      <c r="J459" s="448" t="s">
        <v>298</v>
      </c>
      <c r="K459" s="448" t="s">
        <v>291</v>
      </c>
      <c r="L459" s="448" t="s">
        <v>218</v>
      </c>
      <c r="M459" s="450">
        <v>314760600</v>
      </c>
    </row>
    <row r="460" spans="1:13">
      <c r="A460" s="448" t="s">
        <v>13867</v>
      </c>
      <c r="B460" s="448" t="s">
        <v>2478</v>
      </c>
      <c r="C460" s="448" t="s">
        <v>920</v>
      </c>
      <c r="D460" s="449">
        <v>4047</v>
      </c>
      <c r="E460" s="448" t="s">
        <v>1110</v>
      </c>
      <c r="F460" s="431" t="s">
        <v>1101</v>
      </c>
      <c r="G460" s="448" t="s">
        <v>298</v>
      </c>
      <c r="H460" s="448" t="s">
        <v>41</v>
      </c>
      <c r="I460" s="448" t="s">
        <v>46</v>
      </c>
      <c r="J460" s="448" t="s">
        <v>298</v>
      </c>
      <c r="K460" s="448" t="s">
        <v>291</v>
      </c>
      <c r="L460" s="448" t="s">
        <v>218</v>
      </c>
      <c r="M460" s="450">
        <v>355162500</v>
      </c>
    </row>
    <row r="461" spans="1:13">
      <c r="A461" s="448" t="s">
        <v>13868</v>
      </c>
      <c r="B461" s="448" t="s">
        <v>2478</v>
      </c>
      <c r="C461" s="448" t="s">
        <v>920</v>
      </c>
      <c r="D461" s="449">
        <v>4047</v>
      </c>
      <c r="E461" s="448" t="s">
        <v>1110</v>
      </c>
      <c r="F461" s="431" t="s">
        <v>1101</v>
      </c>
      <c r="G461" s="448" t="s">
        <v>298</v>
      </c>
      <c r="H461" s="448" t="s">
        <v>41</v>
      </c>
      <c r="I461" s="448" t="s">
        <v>42</v>
      </c>
      <c r="J461" s="448" t="s">
        <v>298</v>
      </c>
      <c r="K461" s="448" t="s">
        <v>291</v>
      </c>
      <c r="L461" s="448" t="s">
        <v>218</v>
      </c>
      <c r="M461" s="450">
        <v>447955200</v>
      </c>
    </row>
    <row r="462" spans="1:13">
      <c r="A462" s="448" t="s">
        <v>13869</v>
      </c>
      <c r="B462" s="448" t="s">
        <v>2478</v>
      </c>
      <c r="C462" s="448" t="s">
        <v>920</v>
      </c>
      <c r="D462" s="449">
        <v>4047</v>
      </c>
      <c r="E462" s="448" t="s">
        <v>1110</v>
      </c>
      <c r="F462" s="431" t="s">
        <v>1101</v>
      </c>
      <c r="G462" s="448" t="s">
        <v>298</v>
      </c>
      <c r="H462" s="448" t="s">
        <v>41</v>
      </c>
      <c r="I462" s="448" t="s">
        <v>422</v>
      </c>
      <c r="J462" s="448" t="s">
        <v>298</v>
      </c>
      <c r="K462" s="448" t="s">
        <v>291</v>
      </c>
      <c r="L462" s="448" t="s">
        <v>218</v>
      </c>
      <c r="M462" s="450">
        <v>269854200</v>
      </c>
    </row>
    <row r="463" spans="1:13">
      <c r="A463" s="448" t="s">
        <v>13870</v>
      </c>
      <c r="B463" s="448" t="s">
        <v>2478</v>
      </c>
      <c r="C463" s="448" t="s">
        <v>920</v>
      </c>
      <c r="D463" s="449">
        <v>4047</v>
      </c>
      <c r="E463" s="448" t="s">
        <v>1110</v>
      </c>
      <c r="F463" s="431" t="s">
        <v>1101</v>
      </c>
      <c r="G463" s="448" t="s">
        <v>298</v>
      </c>
      <c r="H463" s="448" t="s">
        <v>41</v>
      </c>
      <c r="I463" s="448" t="s">
        <v>324</v>
      </c>
      <c r="J463" s="448" t="s">
        <v>298</v>
      </c>
      <c r="K463" s="448" t="s">
        <v>291</v>
      </c>
      <c r="L463" s="448" t="s">
        <v>218</v>
      </c>
      <c r="M463" s="450">
        <v>592746000</v>
      </c>
    </row>
    <row r="464" spans="1:13">
      <c r="A464" s="448" t="s">
        <v>13871</v>
      </c>
      <c r="B464" s="448" t="s">
        <v>2478</v>
      </c>
      <c r="C464" s="448" t="s">
        <v>920</v>
      </c>
      <c r="D464" s="449">
        <v>4047</v>
      </c>
      <c r="E464" s="448" t="s">
        <v>1110</v>
      </c>
      <c r="F464" s="431" t="s">
        <v>1101</v>
      </c>
      <c r="G464" s="448" t="s">
        <v>298</v>
      </c>
      <c r="H464" s="448" t="s">
        <v>41</v>
      </c>
      <c r="I464" s="448" t="s">
        <v>421</v>
      </c>
      <c r="J464" s="448" t="s">
        <v>298</v>
      </c>
      <c r="K464" s="448" t="s">
        <v>291</v>
      </c>
      <c r="L464" s="448" t="s">
        <v>218</v>
      </c>
      <c r="M464" s="450">
        <v>284060700</v>
      </c>
    </row>
    <row r="465" spans="1:13">
      <c r="A465" s="448" t="s">
        <v>13872</v>
      </c>
      <c r="B465" s="448" t="s">
        <v>2479</v>
      </c>
      <c r="C465" s="448" t="s">
        <v>920</v>
      </c>
      <c r="D465" s="449">
        <v>4048</v>
      </c>
      <c r="E465" s="448" t="s">
        <v>1111</v>
      </c>
      <c r="F465" s="431" t="s">
        <v>1101</v>
      </c>
      <c r="G465" s="448" t="s">
        <v>298</v>
      </c>
      <c r="H465" s="448" t="s">
        <v>41</v>
      </c>
      <c r="I465" s="448" t="s">
        <v>425</v>
      </c>
      <c r="J465" s="448" t="s">
        <v>298</v>
      </c>
      <c r="K465" s="448" t="s">
        <v>291</v>
      </c>
      <c r="L465" s="448" t="s">
        <v>32</v>
      </c>
      <c r="M465" s="450">
        <v>83806800</v>
      </c>
    </row>
    <row r="466" spans="1:13">
      <c r="A466" s="448" t="s">
        <v>13873</v>
      </c>
      <c r="B466" s="448" t="s">
        <v>2479</v>
      </c>
      <c r="C466" s="448" t="s">
        <v>920</v>
      </c>
      <c r="D466" s="449">
        <v>4048</v>
      </c>
      <c r="E466" s="448" t="s">
        <v>1111</v>
      </c>
      <c r="F466" s="431" t="s">
        <v>1101</v>
      </c>
      <c r="G466" s="448" t="s">
        <v>298</v>
      </c>
      <c r="H466" s="448" t="s">
        <v>41</v>
      </c>
      <c r="I466" s="448" t="s">
        <v>422</v>
      </c>
      <c r="J466" s="448" t="s">
        <v>298</v>
      </c>
      <c r="K466" s="448" t="s">
        <v>291</v>
      </c>
      <c r="L466" s="448" t="s">
        <v>32</v>
      </c>
      <c r="M466" s="450">
        <v>83806800</v>
      </c>
    </row>
    <row r="467" spans="1:13">
      <c r="A467" s="448" t="s">
        <v>13874</v>
      </c>
      <c r="B467" s="448" t="s">
        <v>2479</v>
      </c>
      <c r="C467" s="448" t="s">
        <v>920</v>
      </c>
      <c r="D467" s="449">
        <v>4048</v>
      </c>
      <c r="E467" s="448" t="s">
        <v>1111</v>
      </c>
      <c r="F467" s="431" t="s">
        <v>1101</v>
      </c>
      <c r="G467" s="448" t="s">
        <v>298</v>
      </c>
      <c r="H467" s="448" t="s">
        <v>41</v>
      </c>
      <c r="I467" s="448" t="s">
        <v>424</v>
      </c>
      <c r="J467" s="448" t="s">
        <v>298</v>
      </c>
      <c r="K467" s="448" t="s">
        <v>291</v>
      </c>
      <c r="L467" s="448" t="s">
        <v>32</v>
      </c>
      <c r="M467" s="450">
        <v>83806800</v>
      </c>
    </row>
    <row r="468" spans="1:13">
      <c r="A468" s="448" t="s">
        <v>13875</v>
      </c>
      <c r="B468" s="448" t="s">
        <v>2479</v>
      </c>
      <c r="C468" s="448" t="s">
        <v>920</v>
      </c>
      <c r="D468" s="449">
        <v>4048</v>
      </c>
      <c r="E468" s="448" t="s">
        <v>1111</v>
      </c>
      <c r="F468" s="431" t="s">
        <v>1101</v>
      </c>
      <c r="G468" s="448" t="s">
        <v>298</v>
      </c>
      <c r="H468" s="448" t="s">
        <v>41</v>
      </c>
      <c r="I468" s="448" t="s">
        <v>423</v>
      </c>
      <c r="J468" s="448" t="s">
        <v>298</v>
      </c>
      <c r="K468" s="448" t="s">
        <v>291</v>
      </c>
      <c r="L468" s="448" t="s">
        <v>32</v>
      </c>
      <c r="M468" s="450">
        <v>83806800</v>
      </c>
    </row>
    <row r="469" spans="1:13">
      <c r="A469" s="448" t="s">
        <v>13876</v>
      </c>
      <c r="B469" s="448" t="s">
        <v>2479</v>
      </c>
      <c r="C469" s="448" t="s">
        <v>920</v>
      </c>
      <c r="D469" s="449">
        <v>4048</v>
      </c>
      <c r="E469" s="448" t="s">
        <v>1111</v>
      </c>
      <c r="F469" s="431" t="s">
        <v>1101</v>
      </c>
      <c r="G469" s="448" t="s">
        <v>298</v>
      </c>
      <c r="H469" s="448" t="s">
        <v>41</v>
      </c>
      <c r="I469" s="448" t="s">
        <v>44</v>
      </c>
      <c r="J469" s="448" t="s">
        <v>298</v>
      </c>
      <c r="K469" s="448" t="s">
        <v>291</v>
      </c>
      <c r="L469" s="448" t="s">
        <v>32</v>
      </c>
      <c r="M469" s="450">
        <v>112843500</v>
      </c>
    </row>
    <row r="470" spans="1:13">
      <c r="A470" s="448" t="s">
        <v>13877</v>
      </c>
      <c r="B470" s="448" t="s">
        <v>2479</v>
      </c>
      <c r="C470" s="448" t="s">
        <v>920</v>
      </c>
      <c r="D470" s="449">
        <v>4048</v>
      </c>
      <c r="E470" s="448" t="s">
        <v>1111</v>
      </c>
      <c r="F470" s="431" t="s">
        <v>1101</v>
      </c>
      <c r="G470" s="448" t="s">
        <v>298</v>
      </c>
      <c r="H470" s="448" t="s">
        <v>41</v>
      </c>
      <c r="I470" s="448" t="s">
        <v>219</v>
      </c>
      <c r="J470" s="448" t="s">
        <v>298</v>
      </c>
      <c r="K470" s="448" t="s">
        <v>291</v>
      </c>
      <c r="L470" s="448" t="s">
        <v>32</v>
      </c>
      <c r="M470" s="450">
        <v>116239200</v>
      </c>
    </row>
    <row r="471" spans="1:13">
      <c r="A471" s="448" t="s">
        <v>13878</v>
      </c>
      <c r="B471" s="448" t="s">
        <v>2479</v>
      </c>
      <c r="C471" s="448" t="s">
        <v>920</v>
      </c>
      <c r="D471" s="449">
        <v>4048</v>
      </c>
      <c r="E471" s="448" t="s">
        <v>1111</v>
      </c>
      <c r="F471" s="431" t="s">
        <v>1101</v>
      </c>
      <c r="G471" s="448" t="s">
        <v>298</v>
      </c>
      <c r="H471" s="448" t="s">
        <v>41</v>
      </c>
      <c r="I471" s="448" t="s">
        <v>46</v>
      </c>
      <c r="J471" s="448" t="s">
        <v>298</v>
      </c>
      <c r="K471" s="448" t="s">
        <v>291</v>
      </c>
      <c r="L471" s="448" t="s">
        <v>32</v>
      </c>
      <c r="M471" s="450">
        <v>110302500</v>
      </c>
    </row>
    <row r="472" spans="1:13">
      <c r="A472" s="448" t="s">
        <v>13879</v>
      </c>
      <c r="B472" s="448" t="s">
        <v>2479</v>
      </c>
      <c r="C472" s="448" t="s">
        <v>920</v>
      </c>
      <c r="D472" s="449">
        <v>4048</v>
      </c>
      <c r="E472" s="448" t="s">
        <v>1111</v>
      </c>
      <c r="F472" s="431" t="s">
        <v>1101</v>
      </c>
      <c r="G472" s="448" t="s">
        <v>298</v>
      </c>
      <c r="H472" s="448" t="s">
        <v>41</v>
      </c>
      <c r="I472" s="448" t="s">
        <v>324</v>
      </c>
      <c r="J472" s="448" t="s">
        <v>298</v>
      </c>
      <c r="K472" s="448" t="s">
        <v>291</v>
      </c>
      <c r="L472" s="448" t="s">
        <v>32</v>
      </c>
      <c r="M472" s="450">
        <v>184083900</v>
      </c>
    </row>
    <row r="473" spans="1:13">
      <c r="A473" s="448" t="s">
        <v>13880</v>
      </c>
      <c r="B473" s="448" t="s">
        <v>2479</v>
      </c>
      <c r="C473" s="448" t="s">
        <v>920</v>
      </c>
      <c r="D473" s="449">
        <v>4048</v>
      </c>
      <c r="E473" s="448" t="s">
        <v>1111</v>
      </c>
      <c r="F473" s="431" t="s">
        <v>1101</v>
      </c>
      <c r="G473" s="448" t="s">
        <v>298</v>
      </c>
      <c r="H473" s="448" t="s">
        <v>41</v>
      </c>
      <c r="I473" s="448" t="s">
        <v>42</v>
      </c>
      <c r="J473" s="448" t="s">
        <v>298</v>
      </c>
      <c r="K473" s="448" t="s">
        <v>291</v>
      </c>
      <c r="L473" s="448" t="s">
        <v>32</v>
      </c>
      <c r="M473" s="450">
        <v>139131300</v>
      </c>
    </row>
    <row r="474" spans="1:13">
      <c r="A474" s="448" t="s">
        <v>13881</v>
      </c>
      <c r="B474" s="448" t="s">
        <v>2479</v>
      </c>
      <c r="C474" s="448" t="s">
        <v>920</v>
      </c>
      <c r="D474" s="449">
        <v>4048</v>
      </c>
      <c r="E474" s="448" t="s">
        <v>1111</v>
      </c>
      <c r="F474" s="431" t="s">
        <v>1101</v>
      </c>
      <c r="G474" s="448" t="s">
        <v>298</v>
      </c>
      <c r="H474" s="448" t="s">
        <v>41</v>
      </c>
      <c r="I474" s="448" t="s">
        <v>50</v>
      </c>
      <c r="J474" s="448" t="s">
        <v>298</v>
      </c>
      <c r="K474" s="448" t="s">
        <v>291</v>
      </c>
      <c r="L474" s="448" t="s">
        <v>32</v>
      </c>
      <c r="M474" s="450">
        <v>97736100</v>
      </c>
    </row>
    <row r="475" spans="1:13">
      <c r="A475" s="448" t="s">
        <v>13882</v>
      </c>
      <c r="B475" s="448" t="s">
        <v>2479</v>
      </c>
      <c r="C475" s="448" t="s">
        <v>920</v>
      </c>
      <c r="D475" s="449">
        <v>4048</v>
      </c>
      <c r="E475" s="448" t="s">
        <v>1111</v>
      </c>
      <c r="F475" s="431" t="s">
        <v>1101</v>
      </c>
      <c r="G475" s="448" t="s">
        <v>298</v>
      </c>
      <c r="H475" s="448" t="s">
        <v>41</v>
      </c>
      <c r="I475" s="448" t="s">
        <v>223</v>
      </c>
      <c r="J475" s="448" t="s">
        <v>298</v>
      </c>
      <c r="K475" s="448" t="s">
        <v>291</v>
      </c>
      <c r="L475" s="448" t="s">
        <v>32</v>
      </c>
      <c r="M475" s="450">
        <v>92862000</v>
      </c>
    </row>
    <row r="476" spans="1:13">
      <c r="A476" s="448" t="s">
        <v>13883</v>
      </c>
      <c r="B476" s="448" t="s">
        <v>2479</v>
      </c>
      <c r="C476" s="448" t="s">
        <v>920</v>
      </c>
      <c r="D476" s="449">
        <v>4048</v>
      </c>
      <c r="E476" s="448" t="s">
        <v>1111</v>
      </c>
      <c r="F476" s="431" t="s">
        <v>1101</v>
      </c>
      <c r="G476" s="448" t="s">
        <v>298</v>
      </c>
      <c r="H476" s="448" t="s">
        <v>41</v>
      </c>
      <c r="I476" s="448" t="s">
        <v>221</v>
      </c>
      <c r="J476" s="448" t="s">
        <v>298</v>
      </c>
      <c r="K476" s="448" t="s">
        <v>291</v>
      </c>
      <c r="L476" s="448" t="s">
        <v>32</v>
      </c>
      <c r="M476" s="450">
        <v>109447800</v>
      </c>
    </row>
    <row r="477" spans="1:13">
      <c r="A477" s="448" t="s">
        <v>13884</v>
      </c>
      <c r="B477" s="448" t="s">
        <v>2479</v>
      </c>
      <c r="C477" s="448" t="s">
        <v>920</v>
      </c>
      <c r="D477" s="449">
        <v>4048</v>
      </c>
      <c r="E477" s="448" t="s">
        <v>1111</v>
      </c>
      <c r="F477" s="431" t="s">
        <v>1101</v>
      </c>
      <c r="G477" s="448" t="s">
        <v>298</v>
      </c>
      <c r="H477" s="448" t="s">
        <v>41</v>
      </c>
      <c r="I477" s="448" t="s">
        <v>421</v>
      </c>
      <c r="J477" s="448" t="s">
        <v>298</v>
      </c>
      <c r="K477" s="448" t="s">
        <v>291</v>
      </c>
      <c r="L477" s="448" t="s">
        <v>32</v>
      </c>
      <c r="M477" s="450">
        <v>88218900</v>
      </c>
    </row>
    <row r="478" spans="1:13">
      <c r="A478" s="448" t="s">
        <v>13885</v>
      </c>
      <c r="B478" s="448" t="s">
        <v>2479</v>
      </c>
      <c r="C478" s="448" t="s">
        <v>920</v>
      </c>
      <c r="D478" s="449">
        <v>4048</v>
      </c>
      <c r="E478" s="448" t="s">
        <v>1111</v>
      </c>
      <c r="F478" s="431" t="s">
        <v>1101</v>
      </c>
      <c r="G478" s="448" t="s">
        <v>298</v>
      </c>
      <c r="H478" s="448" t="s">
        <v>41</v>
      </c>
      <c r="I478" s="448" t="s">
        <v>48</v>
      </c>
      <c r="J478" s="448" t="s">
        <v>298</v>
      </c>
      <c r="K478" s="448" t="s">
        <v>291</v>
      </c>
      <c r="L478" s="448" t="s">
        <v>32</v>
      </c>
      <c r="M478" s="450">
        <v>108593100</v>
      </c>
    </row>
    <row r="479" spans="1:13">
      <c r="A479" s="448" t="s">
        <v>13886</v>
      </c>
      <c r="B479" s="448" t="s">
        <v>2480</v>
      </c>
      <c r="C479" s="448" t="s">
        <v>920</v>
      </c>
      <c r="D479" s="449">
        <v>4048</v>
      </c>
      <c r="E479" s="448" t="s">
        <v>1111</v>
      </c>
      <c r="F479" s="431" t="s">
        <v>1101</v>
      </c>
      <c r="G479" s="448" t="s">
        <v>298</v>
      </c>
      <c r="H479" s="448" t="s">
        <v>41</v>
      </c>
      <c r="I479" s="448" t="s">
        <v>221</v>
      </c>
      <c r="J479" s="448" t="s">
        <v>298</v>
      </c>
      <c r="K479" s="448" t="s">
        <v>291</v>
      </c>
      <c r="L479" s="448" t="s">
        <v>34</v>
      </c>
      <c r="M479" s="450">
        <v>207969300</v>
      </c>
    </row>
    <row r="480" spans="1:13">
      <c r="A480" s="448" t="s">
        <v>13887</v>
      </c>
      <c r="B480" s="448" t="s">
        <v>2480</v>
      </c>
      <c r="C480" s="448" t="s">
        <v>920</v>
      </c>
      <c r="D480" s="449">
        <v>4048</v>
      </c>
      <c r="E480" s="448" t="s">
        <v>1111</v>
      </c>
      <c r="F480" s="431" t="s">
        <v>1101</v>
      </c>
      <c r="G480" s="448" t="s">
        <v>298</v>
      </c>
      <c r="H480" s="448" t="s">
        <v>41</v>
      </c>
      <c r="I480" s="448" t="s">
        <v>48</v>
      </c>
      <c r="J480" s="448" t="s">
        <v>298</v>
      </c>
      <c r="K480" s="448" t="s">
        <v>291</v>
      </c>
      <c r="L480" s="448" t="s">
        <v>34</v>
      </c>
      <c r="M480" s="450">
        <v>206352300</v>
      </c>
    </row>
    <row r="481" spans="1:13">
      <c r="A481" s="448" t="s">
        <v>13888</v>
      </c>
      <c r="B481" s="448" t="s">
        <v>2480</v>
      </c>
      <c r="C481" s="448" t="s">
        <v>920</v>
      </c>
      <c r="D481" s="449">
        <v>4048</v>
      </c>
      <c r="E481" s="448" t="s">
        <v>1111</v>
      </c>
      <c r="F481" s="431" t="s">
        <v>1101</v>
      </c>
      <c r="G481" s="448" t="s">
        <v>298</v>
      </c>
      <c r="H481" s="448" t="s">
        <v>41</v>
      </c>
      <c r="I481" s="448" t="s">
        <v>50</v>
      </c>
      <c r="J481" s="448" t="s">
        <v>298</v>
      </c>
      <c r="K481" s="448" t="s">
        <v>291</v>
      </c>
      <c r="L481" s="448" t="s">
        <v>34</v>
      </c>
      <c r="M481" s="450">
        <v>185724000</v>
      </c>
    </row>
    <row r="482" spans="1:13">
      <c r="A482" s="448" t="s">
        <v>13889</v>
      </c>
      <c r="B482" s="448" t="s">
        <v>2480</v>
      </c>
      <c r="C482" s="448" t="s">
        <v>920</v>
      </c>
      <c r="D482" s="449">
        <v>4048</v>
      </c>
      <c r="E482" s="448" t="s">
        <v>1111</v>
      </c>
      <c r="F482" s="431" t="s">
        <v>1101</v>
      </c>
      <c r="G482" s="448" t="s">
        <v>298</v>
      </c>
      <c r="H482" s="448" t="s">
        <v>41</v>
      </c>
      <c r="I482" s="448" t="s">
        <v>223</v>
      </c>
      <c r="J482" s="448" t="s">
        <v>298</v>
      </c>
      <c r="K482" s="448" t="s">
        <v>291</v>
      </c>
      <c r="L482" s="448" t="s">
        <v>34</v>
      </c>
      <c r="M482" s="450">
        <v>176437800</v>
      </c>
    </row>
    <row r="483" spans="1:13">
      <c r="A483" s="448" t="s">
        <v>13890</v>
      </c>
      <c r="B483" s="448" t="s">
        <v>2480</v>
      </c>
      <c r="C483" s="448" t="s">
        <v>920</v>
      </c>
      <c r="D483" s="449">
        <v>4048</v>
      </c>
      <c r="E483" s="448" t="s">
        <v>1111</v>
      </c>
      <c r="F483" s="431" t="s">
        <v>1101</v>
      </c>
      <c r="G483" s="448" t="s">
        <v>298</v>
      </c>
      <c r="H483" s="448" t="s">
        <v>41</v>
      </c>
      <c r="I483" s="448" t="s">
        <v>421</v>
      </c>
      <c r="J483" s="448" t="s">
        <v>298</v>
      </c>
      <c r="K483" s="448" t="s">
        <v>291</v>
      </c>
      <c r="L483" s="448" t="s">
        <v>34</v>
      </c>
      <c r="M483" s="450">
        <v>167613600</v>
      </c>
    </row>
    <row r="484" spans="1:13">
      <c r="A484" s="448" t="s">
        <v>13891</v>
      </c>
      <c r="B484" s="448" t="s">
        <v>2480</v>
      </c>
      <c r="C484" s="448" t="s">
        <v>920</v>
      </c>
      <c r="D484" s="449">
        <v>4048</v>
      </c>
      <c r="E484" s="448" t="s">
        <v>1111</v>
      </c>
      <c r="F484" s="431" t="s">
        <v>1101</v>
      </c>
      <c r="G484" s="448" t="s">
        <v>298</v>
      </c>
      <c r="H484" s="448" t="s">
        <v>41</v>
      </c>
      <c r="I484" s="448" t="s">
        <v>219</v>
      </c>
      <c r="J484" s="448" t="s">
        <v>298</v>
      </c>
      <c r="K484" s="448" t="s">
        <v>291</v>
      </c>
      <c r="L484" s="448" t="s">
        <v>34</v>
      </c>
      <c r="M484" s="450">
        <v>220836000</v>
      </c>
    </row>
    <row r="485" spans="1:13">
      <c r="A485" s="448" t="s">
        <v>13892</v>
      </c>
      <c r="B485" s="448" t="s">
        <v>2480</v>
      </c>
      <c r="C485" s="448" t="s">
        <v>920</v>
      </c>
      <c r="D485" s="449">
        <v>4048</v>
      </c>
      <c r="E485" s="448" t="s">
        <v>1111</v>
      </c>
      <c r="F485" s="431" t="s">
        <v>1101</v>
      </c>
      <c r="G485" s="448" t="s">
        <v>298</v>
      </c>
      <c r="H485" s="448" t="s">
        <v>41</v>
      </c>
      <c r="I485" s="448" t="s">
        <v>324</v>
      </c>
      <c r="J485" s="448" t="s">
        <v>298</v>
      </c>
      <c r="K485" s="448" t="s">
        <v>291</v>
      </c>
      <c r="L485" s="448" t="s">
        <v>34</v>
      </c>
      <c r="M485" s="450">
        <v>349757100</v>
      </c>
    </row>
    <row r="486" spans="1:13">
      <c r="A486" s="448" t="s">
        <v>13893</v>
      </c>
      <c r="B486" s="448" t="s">
        <v>2480</v>
      </c>
      <c r="C486" s="448" t="s">
        <v>920</v>
      </c>
      <c r="D486" s="449">
        <v>4048</v>
      </c>
      <c r="E486" s="448" t="s">
        <v>1111</v>
      </c>
      <c r="F486" s="431" t="s">
        <v>1101</v>
      </c>
      <c r="G486" s="448" t="s">
        <v>298</v>
      </c>
      <c r="H486" s="448" t="s">
        <v>41</v>
      </c>
      <c r="I486" s="448" t="s">
        <v>42</v>
      </c>
      <c r="J486" s="448" t="s">
        <v>298</v>
      </c>
      <c r="K486" s="448" t="s">
        <v>291</v>
      </c>
      <c r="L486" s="448" t="s">
        <v>34</v>
      </c>
      <c r="M486" s="450">
        <v>264333300</v>
      </c>
    </row>
    <row r="487" spans="1:13">
      <c r="A487" s="448" t="s">
        <v>13894</v>
      </c>
      <c r="B487" s="448" t="s">
        <v>2480</v>
      </c>
      <c r="C487" s="448" t="s">
        <v>920</v>
      </c>
      <c r="D487" s="449">
        <v>4048</v>
      </c>
      <c r="E487" s="448" t="s">
        <v>1111</v>
      </c>
      <c r="F487" s="431" t="s">
        <v>1101</v>
      </c>
      <c r="G487" s="448" t="s">
        <v>298</v>
      </c>
      <c r="H487" s="448" t="s">
        <v>41</v>
      </c>
      <c r="I487" s="448" t="s">
        <v>422</v>
      </c>
      <c r="J487" s="448" t="s">
        <v>298</v>
      </c>
      <c r="K487" s="448" t="s">
        <v>291</v>
      </c>
      <c r="L487" s="448" t="s">
        <v>34</v>
      </c>
      <c r="M487" s="450">
        <v>159228300</v>
      </c>
    </row>
    <row r="488" spans="1:13">
      <c r="A488" s="448" t="s">
        <v>13895</v>
      </c>
      <c r="B488" s="448" t="s">
        <v>2480</v>
      </c>
      <c r="C488" s="448" t="s">
        <v>920</v>
      </c>
      <c r="D488" s="449">
        <v>4048</v>
      </c>
      <c r="E488" s="448" t="s">
        <v>1111</v>
      </c>
      <c r="F488" s="431" t="s">
        <v>1101</v>
      </c>
      <c r="G488" s="448" t="s">
        <v>298</v>
      </c>
      <c r="H488" s="448" t="s">
        <v>41</v>
      </c>
      <c r="I488" s="448" t="s">
        <v>44</v>
      </c>
      <c r="J488" s="448" t="s">
        <v>298</v>
      </c>
      <c r="K488" s="448" t="s">
        <v>291</v>
      </c>
      <c r="L488" s="448" t="s">
        <v>34</v>
      </c>
      <c r="M488" s="450">
        <v>214391100</v>
      </c>
    </row>
    <row r="489" spans="1:13">
      <c r="A489" s="448" t="s">
        <v>13896</v>
      </c>
      <c r="B489" s="448" t="s">
        <v>2480</v>
      </c>
      <c r="C489" s="448" t="s">
        <v>920</v>
      </c>
      <c r="D489" s="449">
        <v>4048</v>
      </c>
      <c r="E489" s="448" t="s">
        <v>1111</v>
      </c>
      <c r="F489" s="431" t="s">
        <v>1101</v>
      </c>
      <c r="G489" s="448" t="s">
        <v>298</v>
      </c>
      <c r="H489" s="448" t="s">
        <v>41</v>
      </c>
      <c r="I489" s="448" t="s">
        <v>46</v>
      </c>
      <c r="J489" s="448" t="s">
        <v>298</v>
      </c>
      <c r="K489" s="448" t="s">
        <v>291</v>
      </c>
      <c r="L489" s="448" t="s">
        <v>34</v>
      </c>
      <c r="M489" s="450">
        <v>209586300</v>
      </c>
    </row>
    <row r="490" spans="1:13">
      <c r="A490" s="448" t="s">
        <v>13897</v>
      </c>
      <c r="B490" s="448" t="s">
        <v>2480</v>
      </c>
      <c r="C490" s="448" t="s">
        <v>920</v>
      </c>
      <c r="D490" s="449">
        <v>4048</v>
      </c>
      <c r="E490" s="448" t="s">
        <v>1111</v>
      </c>
      <c r="F490" s="431" t="s">
        <v>1101</v>
      </c>
      <c r="G490" s="448" t="s">
        <v>298</v>
      </c>
      <c r="H490" s="448" t="s">
        <v>41</v>
      </c>
      <c r="I490" s="448" t="s">
        <v>423</v>
      </c>
      <c r="J490" s="448" t="s">
        <v>298</v>
      </c>
      <c r="K490" s="448" t="s">
        <v>291</v>
      </c>
      <c r="L490" s="448" t="s">
        <v>34</v>
      </c>
      <c r="M490" s="450">
        <v>159228300</v>
      </c>
    </row>
    <row r="491" spans="1:13">
      <c r="A491" s="448" t="s">
        <v>13898</v>
      </c>
      <c r="B491" s="448" t="s">
        <v>2480</v>
      </c>
      <c r="C491" s="448" t="s">
        <v>920</v>
      </c>
      <c r="D491" s="449">
        <v>4048</v>
      </c>
      <c r="E491" s="448" t="s">
        <v>1111</v>
      </c>
      <c r="F491" s="431" t="s">
        <v>1101</v>
      </c>
      <c r="G491" s="448" t="s">
        <v>298</v>
      </c>
      <c r="H491" s="448" t="s">
        <v>41</v>
      </c>
      <c r="I491" s="448" t="s">
        <v>425</v>
      </c>
      <c r="J491" s="448" t="s">
        <v>298</v>
      </c>
      <c r="K491" s="448" t="s">
        <v>291</v>
      </c>
      <c r="L491" s="448" t="s">
        <v>34</v>
      </c>
      <c r="M491" s="450">
        <v>159228300</v>
      </c>
    </row>
    <row r="492" spans="1:13">
      <c r="A492" s="448" t="s">
        <v>13899</v>
      </c>
      <c r="B492" s="448" t="s">
        <v>2480</v>
      </c>
      <c r="C492" s="448" t="s">
        <v>920</v>
      </c>
      <c r="D492" s="449">
        <v>4048</v>
      </c>
      <c r="E492" s="448" t="s">
        <v>1111</v>
      </c>
      <c r="F492" s="431" t="s">
        <v>1101</v>
      </c>
      <c r="G492" s="448" t="s">
        <v>298</v>
      </c>
      <c r="H492" s="448" t="s">
        <v>41</v>
      </c>
      <c r="I492" s="448" t="s">
        <v>424</v>
      </c>
      <c r="J492" s="448" t="s">
        <v>298</v>
      </c>
      <c r="K492" s="448" t="s">
        <v>291</v>
      </c>
      <c r="L492" s="448" t="s">
        <v>34</v>
      </c>
      <c r="M492" s="450">
        <v>159228300</v>
      </c>
    </row>
    <row r="493" spans="1:13">
      <c r="A493" s="448" t="s">
        <v>13900</v>
      </c>
      <c r="B493" s="448" t="s">
        <v>2481</v>
      </c>
      <c r="C493" s="448" t="s">
        <v>920</v>
      </c>
      <c r="D493" s="449">
        <v>4048</v>
      </c>
      <c r="E493" s="448" t="s">
        <v>1111</v>
      </c>
      <c r="F493" s="431" t="s">
        <v>1101</v>
      </c>
      <c r="G493" s="448" t="s">
        <v>298</v>
      </c>
      <c r="H493" s="448" t="s">
        <v>41</v>
      </c>
      <c r="I493" s="448" t="s">
        <v>48</v>
      </c>
      <c r="J493" s="448" t="s">
        <v>298</v>
      </c>
      <c r="K493" s="448" t="s">
        <v>291</v>
      </c>
      <c r="L493" s="448" t="s">
        <v>218</v>
      </c>
      <c r="M493" s="450">
        <v>304088400</v>
      </c>
    </row>
    <row r="494" spans="1:13">
      <c r="A494" s="448" t="s">
        <v>13901</v>
      </c>
      <c r="B494" s="448" t="s">
        <v>2481</v>
      </c>
      <c r="C494" s="448" t="s">
        <v>920</v>
      </c>
      <c r="D494" s="449">
        <v>4048</v>
      </c>
      <c r="E494" s="448" t="s">
        <v>1111</v>
      </c>
      <c r="F494" s="431" t="s">
        <v>1101</v>
      </c>
      <c r="G494" s="448" t="s">
        <v>298</v>
      </c>
      <c r="H494" s="448" t="s">
        <v>41</v>
      </c>
      <c r="I494" s="448" t="s">
        <v>421</v>
      </c>
      <c r="J494" s="448" t="s">
        <v>298</v>
      </c>
      <c r="K494" s="448" t="s">
        <v>291</v>
      </c>
      <c r="L494" s="448" t="s">
        <v>218</v>
      </c>
      <c r="M494" s="450">
        <v>247008300</v>
      </c>
    </row>
    <row r="495" spans="1:13">
      <c r="A495" s="448" t="s">
        <v>13902</v>
      </c>
      <c r="B495" s="448" t="s">
        <v>2481</v>
      </c>
      <c r="C495" s="448" t="s">
        <v>920</v>
      </c>
      <c r="D495" s="449">
        <v>4048</v>
      </c>
      <c r="E495" s="448" t="s">
        <v>1111</v>
      </c>
      <c r="F495" s="431" t="s">
        <v>1101</v>
      </c>
      <c r="G495" s="448" t="s">
        <v>298</v>
      </c>
      <c r="H495" s="448" t="s">
        <v>41</v>
      </c>
      <c r="I495" s="448" t="s">
        <v>223</v>
      </c>
      <c r="J495" s="448" t="s">
        <v>298</v>
      </c>
      <c r="K495" s="448" t="s">
        <v>291</v>
      </c>
      <c r="L495" s="448" t="s">
        <v>218</v>
      </c>
      <c r="M495" s="450">
        <v>259990500</v>
      </c>
    </row>
    <row r="496" spans="1:13">
      <c r="A496" s="448" t="s">
        <v>13903</v>
      </c>
      <c r="B496" s="448" t="s">
        <v>2481</v>
      </c>
      <c r="C496" s="448" t="s">
        <v>920</v>
      </c>
      <c r="D496" s="449">
        <v>4048</v>
      </c>
      <c r="E496" s="448" t="s">
        <v>1111</v>
      </c>
      <c r="F496" s="431" t="s">
        <v>1101</v>
      </c>
      <c r="G496" s="448" t="s">
        <v>298</v>
      </c>
      <c r="H496" s="448" t="s">
        <v>41</v>
      </c>
      <c r="I496" s="448" t="s">
        <v>50</v>
      </c>
      <c r="J496" s="448" t="s">
        <v>298</v>
      </c>
      <c r="K496" s="448" t="s">
        <v>291</v>
      </c>
      <c r="L496" s="448" t="s">
        <v>218</v>
      </c>
      <c r="M496" s="450">
        <v>273688800</v>
      </c>
    </row>
    <row r="497" spans="1:13">
      <c r="A497" s="448" t="s">
        <v>13904</v>
      </c>
      <c r="B497" s="448" t="s">
        <v>2481</v>
      </c>
      <c r="C497" s="448" t="s">
        <v>920</v>
      </c>
      <c r="D497" s="449">
        <v>4048</v>
      </c>
      <c r="E497" s="448" t="s">
        <v>1111</v>
      </c>
      <c r="F497" s="431" t="s">
        <v>1101</v>
      </c>
      <c r="G497" s="448" t="s">
        <v>298</v>
      </c>
      <c r="H497" s="448" t="s">
        <v>41</v>
      </c>
      <c r="I497" s="448" t="s">
        <v>219</v>
      </c>
      <c r="J497" s="448" t="s">
        <v>298</v>
      </c>
      <c r="K497" s="448" t="s">
        <v>291</v>
      </c>
      <c r="L497" s="448" t="s">
        <v>218</v>
      </c>
      <c r="M497" s="450">
        <v>325432800</v>
      </c>
    </row>
    <row r="498" spans="1:13">
      <c r="A498" s="448" t="s">
        <v>13905</v>
      </c>
      <c r="B498" s="448" t="s">
        <v>2481</v>
      </c>
      <c r="C498" s="448" t="s">
        <v>920</v>
      </c>
      <c r="D498" s="449">
        <v>4048</v>
      </c>
      <c r="E498" s="448" t="s">
        <v>1111</v>
      </c>
      <c r="F498" s="431" t="s">
        <v>1101</v>
      </c>
      <c r="G498" s="448" t="s">
        <v>298</v>
      </c>
      <c r="H498" s="448" t="s">
        <v>41</v>
      </c>
      <c r="I498" s="448" t="s">
        <v>42</v>
      </c>
      <c r="J498" s="448" t="s">
        <v>298</v>
      </c>
      <c r="K498" s="448" t="s">
        <v>291</v>
      </c>
      <c r="L498" s="448" t="s">
        <v>218</v>
      </c>
      <c r="M498" s="450">
        <v>389558400</v>
      </c>
    </row>
    <row r="499" spans="1:13">
      <c r="A499" s="448" t="s">
        <v>13906</v>
      </c>
      <c r="B499" s="448" t="s">
        <v>2481</v>
      </c>
      <c r="C499" s="448" t="s">
        <v>920</v>
      </c>
      <c r="D499" s="449">
        <v>4048</v>
      </c>
      <c r="E499" s="448" t="s">
        <v>1111</v>
      </c>
      <c r="F499" s="431" t="s">
        <v>1101</v>
      </c>
      <c r="G499" s="448" t="s">
        <v>298</v>
      </c>
      <c r="H499" s="448" t="s">
        <v>41</v>
      </c>
      <c r="I499" s="448" t="s">
        <v>324</v>
      </c>
      <c r="J499" s="448" t="s">
        <v>298</v>
      </c>
      <c r="K499" s="448" t="s">
        <v>291</v>
      </c>
      <c r="L499" s="448" t="s">
        <v>218</v>
      </c>
      <c r="M499" s="450">
        <v>515430300</v>
      </c>
    </row>
    <row r="500" spans="1:13">
      <c r="A500" s="448" t="s">
        <v>13907</v>
      </c>
      <c r="B500" s="448" t="s">
        <v>2481</v>
      </c>
      <c r="C500" s="448" t="s">
        <v>920</v>
      </c>
      <c r="D500" s="449">
        <v>4048</v>
      </c>
      <c r="E500" s="448" t="s">
        <v>1111</v>
      </c>
      <c r="F500" s="431" t="s">
        <v>1101</v>
      </c>
      <c r="G500" s="448" t="s">
        <v>298</v>
      </c>
      <c r="H500" s="448" t="s">
        <v>41</v>
      </c>
      <c r="I500" s="448" t="s">
        <v>221</v>
      </c>
      <c r="J500" s="448" t="s">
        <v>298</v>
      </c>
      <c r="K500" s="448" t="s">
        <v>291</v>
      </c>
      <c r="L500" s="448" t="s">
        <v>218</v>
      </c>
      <c r="M500" s="450">
        <v>306490800</v>
      </c>
    </row>
    <row r="501" spans="1:13">
      <c r="A501" s="448" t="s">
        <v>13908</v>
      </c>
      <c r="B501" s="448" t="s">
        <v>2481</v>
      </c>
      <c r="C501" s="448" t="s">
        <v>920</v>
      </c>
      <c r="D501" s="449">
        <v>4048</v>
      </c>
      <c r="E501" s="448" t="s">
        <v>1111</v>
      </c>
      <c r="F501" s="431" t="s">
        <v>1101</v>
      </c>
      <c r="G501" s="448" t="s">
        <v>298</v>
      </c>
      <c r="H501" s="448" t="s">
        <v>41</v>
      </c>
      <c r="I501" s="448" t="s">
        <v>46</v>
      </c>
      <c r="J501" s="448" t="s">
        <v>298</v>
      </c>
      <c r="K501" s="448" t="s">
        <v>291</v>
      </c>
      <c r="L501" s="448" t="s">
        <v>218</v>
      </c>
      <c r="M501" s="450">
        <v>308870100</v>
      </c>
    </row>
    <row r="502" spans="1:13">
      <c r="A502" s="448" t="s">
        <v>13909</v>
      </c>
      <c r="B502" s="448" t="s">
        <v>2481</v>
      </c>
      <c r="C502" s="448" t="s">
        <v>920</v>
      </c>
      <c r="D502" s="449">
        <v>4048</v>
      </c>
      <c r="E502" s="448" t="s">
        <v>1111</v>
      </c>
      <c r="F502" s="431" t="s">
        <v>1101</v>
      </c>
      <c r="G502" s="448" t="s">
        <v>298</v>
      </c>
      <c r="H502" s="448" t="s">
        <v>41</v>
      </c>
      <c r="I502" s="448" t="s">
        <v>44</v>
      </c>
      <c r="J502" s="448" t="s">
        <v>298</v>
      </c>
      <c r="K502" s="448" t="s">
        <v>291</v>
      </c>
      <c r="L502" s="448" t="s">
        <v>218</v>
      </c>
      <c r="M502" s="450">
        <v>315938700</v>
      </c>
    </row>
    <row r="503" spans="1:13">
      <c r="A503" s="448" t="s">
        <v>13910</v>
      </c>
      <c r="B503" s="448" t="s">
        <v>2481</v>
      </c>
      <c r="C503" s="448" t="s">
        <v>920</v>
      </c>
      <c r="D503" s="449">
        <v>4048</v>
      </c>
      <c r="E503" s="448" t="s">
        <v>1111</v>
      </c>
      <c r="F503" s="431" t="s">
        <v>1101</v>
      </c>
      <c r="G503" s="448" t="s">
        <v>298</v>
      </c>
      <c r="H503" s="448" t="s">
        <v>41</v>
      </c>
      <c r="I503" s="448" t="s">
        <v>422</v>
      </c>
      <c r="J503" s="448" t="s">
        <v>298</v>
      </c>
      <c r="K503" s="448" t="s">
        <v>291</v>
      </c>
      <c r="L503" s="448" t="s">
        <v>218</v>
      </c>
      <c r="M503" s="450">
        <v>234649800</v>
      </c>
    </row>
    <row r="504" spans="1:13">
      <c r="A504" s="448" t="s">
        <v>13911</v>
      </c>
      <c r="B504" s="448" t="s">
        <v>2481</v>
      </c>
      <c r="C504" s="448" t="s">
        <v>920</v>
      </c>
      <c r="D504" s="449">
        <v>4048</v>
      </c>
      <c r="E504" s="448" t="s">
        <v>1111</v>
      </c>
      <c r="F504" s="431" t="s">
        <v>1101</v>
      </c>
      <c r="G504" s="448" t="s">
        <v>298</v>
      </c>
      <c r="H504" s="448" t="s">
        <v>41</v>
      </c>
      <c r="I504" s="448" t="s">
        <v>424</v>
      </c>
      <c r="J504" s="448" t="s">
        <v>298</v>
      </c>
      <c r="K504" s="448" t="s">
        <v>291</v>
      </c>
      <c r="L504" s="448" t="s">
        <v>218</v>
      </c>
      <c r="M504" s="450">
        <v>234649800</v>
      </c>
    </row>
    <row r="505" spans="1:13">
      <c r="A505" s="448" t="s">
        <v>13912</v>
      </c>
      <c r="B505" s="448" t="s">
        <v>2481</v>
      </c>
      <c r="C505" s="448" t="s">
        <v>920</v>
      </c>
      <c r="D505" s="449">
        <v>4048</v>
      </c>
      <c r="E505" s="448" t="s">
        <v>1111</v>
      </c>
      <c r="F505" s="431" t="s">
        <v>1101</v>
      </c>
      <c r="G505" s="448" t="s">
        <v>298</v>
      </c>
      <c r="H505" s="448" t="s">
        <v>41</v>
      </c>
      <c r="I505" s="448" t="s">
        <v>423</v>
      </c>
      <c r="J505" s="448" t="s">
        <v>298</v>
      </c>
      <c r="K505" s="448" t="s">
        <v>291</v>
      </c>
      <c r="L505" s="448" t="s">
        <v>218</v>
      </c>
      <c r="M505" s="450">
        <v>234649800</v>
      </c>
    </row>
    <row r="506" spans="1:13">
      <c r="A506" s="448" t="s">
        <v>13913</v>
      </c>
      <c r="B506" s="448" t="s">
        <v>2481</v>
      </c>
      <c r="C506" s="448" t="s">
        <v>920</v>
      </c>
      <c r="D506" s="449">
        <v>4048</v>
      </c>
      <c r="E506" s="448" t="s">
        <v>1111</v>
      </c>
      <c r="F506" s="431" t="s">
        <v>1101</v>
      </c>
      <c r="G506" s="448" t="s">
        <v>298</v>
      </c>
      <c r="H506" s="448" t="s">
        <v>41</v>
      </c>
      <c r="I506" s="448" t="s">
        <v>425</v>
      </c>
      <c r="J506" s="448" t="s">
        <v>298</v>
      </c>
      <c r="K506" s="448" t="s">
        <v>291</v>
      </c>
      <c r="L506" s="448" t="s">
        <v>218</v>
      </c>
      <c r="M506" s="450">
        <v>234649800</v>
      </c>
    </row>
    <row r="507" spans="1:13">
      <c r="A507" s="448" t="s">
        <v>13914</v>
      </c>
      <c r="B507" s="448" t="s">
        <v>2482</v>
      </c>
      <c r="C507" s="448" t="s">
        <v>920</v>
      </c>
      <c r="D507" s="449">
        <v>4032</v>
      </c>
      <c r="E507" s="448" t="s">
        <v>1100</v>
      </c>
      <c r="F507" s="431" t="s">
        <v>1101</v>
      </c>
      <c r="G507" s="448" t="s">
        <v>298</v>
      </c>
      <c r="H507" s="448" t="s">
        <v>41</v>
      </c>
      <c r="I507" s="448" t="s">
        <v>324</v>
      </c>
      <c r="J507" s="448" t="s">
        <v>298</v>
      </c>
      <c r="K507" s="448" t="s">
        <v>1171</v>
      </c>
      <c r="L507" s="448" t="s">
        <v>32</v>
      </c>
      <c r="M507" s="450">
        <v>132963600</v>
      </c>
    </row>
    <row r="508" spans="1:13">
      <c r="A508" s="448" t="s">
        <v>13915</v>
      </c>
      <c r="B508" s="448" t="s">
        <v>2482</v>
      </c>
      <c r="C508" s="448" t="s">
        <v>920</v>
      </c>
      <c r="D508" s="449">
        <v>4032</v>
      </c>
      <c r="E508" s="448" t="s">
        <v>1100</v>
      </c>
      <c r="F508" s="431" t="s">
        <v>1101</v>
      </c>
      <c r="G508" s="448" t="s">
        <v>298</v>
      </c>
      <c r="H508" s="448" t="s">
        <v>41</v>
      </c>
      <c r="I508" s="448" t="s">
        <v>425</v>
      </c>
      <c r="J508" s="448" t="s">
        <v>298</v>
      </c>
      <c r="K508" s="448" t="s">
        <v>1171</v>
      </c>
      <c r="L508" s="448" t="s">
        <v>32</v>
      </c>
      <c r="M508" s="450">
        <v>60545100</v>
      </c>
    </row>
    <row r="509" spans="1:13">
      <c r="A509" s="448" t="s">
        <v>13916</v>
      </c>
      <c r="B509" s="448" t="s">
        <v>2482</v>
      </c>
      <c r="C509" s="448" t="s">
        <v>920</v>
      </c>
      <c r="D509" s="449">
        <v>4032</v>
      </c>
      <c r="E509" s="448" t="s">
        <v>1100</v>
      </c>
      <c r="F509" s="431" t="s">
        <v>1101</v>
      </c>
      <c r="G509" s="448" t="s">
        <v>298</v>
      </c>
      <c r="H509" s="448" t="s">
        <v>41</v>
      </c>
      <c r="I509" s="448" t="s">
        <v>44</v>
      </c>
      <c r="J509" s="448" t="s">
        <v>298</v>
      </c>
      <c r="K509" s="448" t="s">
        <v>1171</v>
      </c>
      <c r="L509" s="448" t="s">
        <v>32</v>
      </c>
      <c r="M509" s="450">
        <v>81496800</v>
      </c>
    </row>
    <row r="510" spans="1:13">
      <c r="A510" s="448" t="s">
        <v>13917</v>
      </c>
      <c r="B510" s="448" t="s">
        <v>2482</v>
      </c>
      <c r="C510" s="448" t="s">
        <v>920</v>
      </c>
      <c r="D510" s="449">
        <v>4032</v>
      </c>
      <c r="E510" s="448" t="s">
        <v>1100</v>
      </c>
      <c r="F510" s="431" t="s">
        <v>1101</v>
      </c>
      <c r="G510" s="448" t="s">
        <v>298</v>
      </c>
      <c r="H510" s="448" t="s">
        <v>41</v>
      </c>
      <c r="I510" s="448" t="s">
        <v>42</v>
      </c>
      <c r="J510" s="448" t="s">
        <v>298</v>
      </c>
      <c r="K510" s="448" t="s">
        <v>1171</v>
      </c>
      <c r="L510" s="448" t="s">
        <v>32</v>
      </c>
      <c r="M510" s="450">
        <v>100485000</v>
      </c>
    </row>
    <row r="511" spans="1:13">
      <c r="A511" s="448" t="s">
        <v>13918</v>
      </c>
      <c r="B511" s="448" t="s">
        <v>2482</v>
      </c>
      <c r="C511" s="448" t="s">
        <v>920</v>
      </c>
      <c r="D511" s="449">
        <v>4032</v>
      </c>
      <c r="E511" s="448" t="s">
        <v>1100</v>
      </c>
      <c r="F511" s="431" t="s">
        <v>1101</v>
      </c>
      <c r="G511" s="448" t="s">
        <v>298</v>
      </c>
      <c r="H511" s="448" t="s">
        <v>41</v>
      </c>
      <c r="I511" s="448" t="s">
        <v>219</v>
      </c>
      <c r="J511" s="448" t="s">
        <v>298</v>
      </c>
      <c r="K511" s="448" t="s">
        <v>1171</v>
      </c>
      <c r="L511" s="448" t="s">
        <v>32</v>
      </c>
      <c r="M511" s="450">
        <v>83945400</v>
      </c>
    </row>
    <row r="512" spans="1:13">
      <c r="A512" s="448" t="s">
        <v>13919</v>
      </c>
      <c r="B512" s="448" t="s">
        <v>2482</v>
      </c>
      <c r="C512" s="448" t="s">
        <v>920</v>
      </c>
      <c r="D512" s="449">
        <v>4032</v>
      </c>
      <c r="E512" s="448" t="s">
        <v>1100</v>
      </c>
      <c r="F512" s="431" t="s">
        <v>1101</v>
      </c>
      <c r="G512" s="448" t="s">
        <v>298</v>
      </c>
      <c r="H512" s="448" t="s">
        <v>41</v>
      </c>
      <c r="I512" s="448" t="s">
        <v>422</v>
      </c>
      <c r="J512" s="448" t="s">
        <v>298</v>
      </c>
      <c r="K512" s="448" t="s">
        <v>1171</v>
      </c>
      <c r="L512" s="448" t="s">
        <v>32</v>
      </c>
      <c r="M512" s="450">
        <v>60545100</v>
      </c>
    </row>
    <row r="513" spans="1:13">
      <c r="A513" s="448" t="s">
        <v>13920</v>
      </c>
      <c r="B513" s="448" t="s">
        <v>2482</v>
      </c>
      <c r="C513" s="448" t="s">
        <v>920</v>
      </c>
      <c r="D513" s="449">
        <v>4032</v>
      </c>
      <c r="E513" s="448" t="s">
        <v>1100</v>
      </c>
      <c r="F513" s="431" t="s">
        <v>1101</v>
      </c>
      <c r="G513" s="448" t="s">
        <v>298</v>
      </c>
      <c r="H513" s="448" t="s">
        <v>41</v>
      </c>
      <c r="I513" s="448" t="s">
        <v>421</v>
      </c>
      <c r="J513" s="448" t="s">
        <v>298</v>
      </c>
      <c r="K513" s="448" t="s">
        <v>1171</v>
      </c>
      <c r="L513" s="448" t="s">
        <v>32</v>
      </c>
      <c r="M513" s="450">
        <v>63709800</v>
      </c>
    </row>
    <row r="514" spans="1:13">
      <c r="A514" s="448" t="s">
        <v>13921</v>
      </c>
      <c r="B514" s="448" t="s">
        <v>2482</v>
      </c>
      <c r="C514" s="448" t="s">
        <v>920</v>
      </c>
      <c r="D514" s="449">
        <v>4032</v>
      </c>
      <c r="E514" s="448" t="s">
        <v>1100</v>
      </c>
      <c r="F514" s="431" t="s">
        <v>1101</v>
      </c>
      <c r="G514" s="448" t="s">
        <v>298</v>
      </c>
      <c r="H514" s="448" t="s">
        <v>41</v>
      </c>
      <c r="I514" s="448" t="s">
        <v>223</v>
      </c>
      <c r="J514" s="448" t="s">
        <v>298</v>
      </c>
      <c r="K514" s="448" t="s">
        <v>1171</v>
      </c>
      <c r="L514" s="448" t="s">
        <v>32</v>
      </c>
      <c r="M514" s="450">
        <v>67082400</v>
      </c>
    </row>
    <row r="515" spans="1:13">
      <c r="A515" s="448" t="s">
        <v>13922</v>
      </c>
      <c r="B515" s="448" t="s">
        <v>2482</v>
      </c>
      <c r="C515" s="448" t="s">
        <v>920</v>
      </c>
      <c r="D515" s="449">
        <v>4032</v>
      </c>
      <c r="E515" s="448" t="s">
        <v>1100</v>
      </c>
      <c r="F515" s="431" t="s">
        <v>1101</v>
      </c>
      <c r="G515" s="448" t="s">
        <v>298</v>
      </c>
      <c r="H515" s="448" t="s">
        <v>41</v>
      </c>
      <c r="I515" s="448" t="s">
        <v>424</v>
      </c>
      <c r="J515" s="448" t="s">
        <v>298</v>
      </c>
      <c r="K515" s="448" t="s">
        <v>1171</v>
      </c>
      <c r="L515" s="448" t="s">
        <v>32</v>
      </c>
      <c r="M515" s="450">
        <v>60545100</v>
      </c>
    </row>
    <row r="516" spans="1:13">
      <c r="A516" s="448" t="s">
        <v>13923</v>
      </c>
      <c r="B516" s="448" t="s">
        <v>2482</v>
      </c>
      <c r="C516" s="448" t="s">
        <v>920</v>
      </c>
      <c r="D516" s="449">
        <v>4032</v>
      </c>
      <c r="E516" s="448" t="s">
        <v>1100</v>
      </c>
      <c r="F516" s="431" t="s">
        <v>1101</v>
      </c>
      <c r="G516" s="448" t="s">
        <v>298</v>
      </c>
      <c r="H516" s="448" t="s">
        <v>41</v>
      </c>
      <c r="I516" s="448" t="s">
        <v>423</v>
      </c>
      <c r="J516" s="448" t="s">
        <v>298</v>
      </c>
      <c r="K516" s="448" t="s">
        <v>1171</v>
      </c>
      <c r="L516" s="448" t="s">
        <v>32</v>
      </c>
      <c r="M516" s="450">
        <v>60545100</v>
      </c>
    </row>
    <row r="517" spans="1:13">
      <c r="A517" s="448" t="s">
        <v>13924</v>
      </c>
      <c r="B517" s="448" t="s">
        <v>2482</v>
      </c>
      <c r="C517" s="448" t="s">
        <v>920</v>
      </c>
      <c r="D517" s="449">
        <v>4032</v>
      </c>
      <c r="E517" s="448" t="s">
        <v>1100</v>
      </c>
      <c r="F517" s="431" t="s">
        <v>1101</v>
      </c>
      <c r="G517" s="448" t="s">
        <v>298</v>
      </c>
      <c r="H517" s="448" t="s">
        <v>41</v>
      </c>
      <c r="I517" s="448" t="s">
        <v>48</v>
      </c>
      <c r="J517" s="448" t="s">
        <v>298</v>
      </c>
      <c r="K517" s="448" t="s">
        <v>1171</v>
      </c>
      <c r="L517" s="448" t="s">
        <v>32</v>
      </c>
      <c r="M517" s="450">
        <v>78447600</v>
      </c>
    </row>
    <row r="518" spans="1:13">
      <c r="A518" s="448" t="s">
        <v>13925</v>
      </c>
      <c r="B518" s="448" t="s">
        <v>2482</v>
      </c>
      <c r="C518" s="448" t="s">
        <v>920</v>
      </c>
      <c r="D518" s="449">
        <v>4032</v>
      </c>
      <c r="E518" s="448" t="s">
        <v>1100</v>
      </c>
      <c r="F518" s="431" t="s">
        <v>1101</v>
      </c>
      <c r="G518" s="448" t="s">
        <v>298</v>
      </c>
      <c r="H518" s="448" t="s">
        <v>41</v>
      </c>
      <c r="I518" s="448" t="s">
        <v>46</v>
      </c>
      <c r="J518" s="448" t="s">
        <v>298</v>
      </c>
      <c r="K518" s="448" t="s">
        <v>1171</v>
      </c>
      <c r="L518" s="448" t="s">
        <v>32</v>
      </c>
      <c r="M518" s="450">
        <v>79671900</v>
      </c>
    </row>
    <row r="519" spans="1:13">
      <c r="A519" s="448" t="s">
        <v>13926</v>
      </c>
      <c r="B519" s="448" t="s">
        <v>2482</v>
      </c>
      <c r="C519" s="448" t="s">
        <v>920</v>
      </c>
      <c r="D519" s="449">
        <v>4032</v>
      </c>
      <c r="E519" s="448" t="s">
        <v>1100</v>
      </c>
      <c r="F519" s="431" t="s">
        <v>1101</v>
      </c>
      <c r="G519" s="448" t="s">
        <v>298</v>
      </c>
      <c r="H519" s="448" t="s">
        <v>41</v>
      </c>
      <c r="I519" s="448" t="s">
        <v>221</v>
      </c>
      <c r="J519" s="448" t="s">
        <v>298</v>
      </c>
      <c r="K519" s="448" t="s">
        <v>1171</v>
      </c>
      <c r="L519" s="448" t="s">
        <v>32</v>
      </c>
      <c r="M519" s="450">
        <v>79071300</v>
      </c>
    </row>
    <row r="520" spans="1:13">
      <c r="A520" s="448" t="s">
        <v>13927</v>
      </c>
      <c r="B520" s="448" t="s">
        <v>2482</v>
      </c>
      <c r="C520" s="448" t="s">
        <v>920</v>
      </c>
      <c r="D520" s="449">
        <v>4032</v>
      </c>
      <c r="E520" s="448" t="s">
        <v>1100</v>
      </c>
      <c r="F520" s="431" t="s">
        <v>1101</v>
      </c>
      <c r="G520" s="448" t="s">
        <v>298</v>
      </c>
      <c r="H520" s="448" t="s">
        <v>41</v>
      </c>
      <c r="I520" s="448" t="s">
        <v>50</v>
      </c>
      <c r="J520" s="448" t="s">
        <v>298</v>
      </c>
      <c r="K520" s="448" t="s">
        <v>1171</v>
      </c>
      <c r="L520" s="448" t="s">
        <v>32</v>
      </c>
      <c r="M520" s="450">
        <v>70616700</v>
      </c>
    </row>
    <row r="521" spans="1:13">
      <c r="A521" s="448" t="s">
        <v>13928</v>
      </c>
      <c r="B521" s="448" t="s">
        <v>2483</v>
      </c>
      <c r="C521" s="448" t="s">
        <v>920</v>
      </c>
      <c r="D521" s="449">
        <v>4032</v>
      </c>
      <c r="E521" s="448" t="s">
        <v>1100</v>
      </c>
      <c r="F521" s="431" t="s">
        <v>1101</v>
      </c>
      <c r="G521" s="448" t="s">
        <v>298</v>
      </c>
      <c r="H521" s="448" t="s">
        <v>41</v>
      </c>
      <c r="I521" s="448" t="s">
        <v>42</v>
      </c>
      <c r="J521" s="448" t="s">
        <v>298</v>
      </c>
      <c r="K521" s="448" t="s">
        <v>1171</v>
      </c>
      <c r="L521" s="448" t="s">
        <v>34</v>
      </c>
      <c r="M521" s="450">
        <v>190921500</v>
      </c>
    </row>
    <row r="522" spans="1:13">
      <c r="A522" s="448" t="s">
        <v>13929</v>
      </c>
      <c r="B522" s="448" t="s">
        <v>2483</v>
      </c>
      <c r="C522" s="448" t="s">
        <v>920</v>
      </c>
      <c r="D522" s="449">
        <v>4032</v>
      </c>
      <c r="E522" s="448" t="s">
        <v>1100</v>
      </c>
      <c r="F522" s="431" t="s">
        <v>1101</v>
      </c>
      <c r="G522" s="448" t="s">
        <v>298</v>
      </c>
      <c r="H522" s="448" t="s">
        <v>41</v>
      </c>
      <c r="I522" s="448" t="s">
        <v>324</v>
      </c>
      <c r="J522" s="448" t="s">
        <v>298</v>
      </c>
      <c r="K522" s="448" t="s">
        <v>1171</v>
      </c>
      <c r="L522" s="448" t="s">
        <v>34</v>
      </c>
      <c r="M522" s="450">
        <v>252621600</v>
      </c>
    </row>
    <row r="523" spans="1:13">
      <c r="A523" s="448" t="s">
        <v>13930</v>
      </c>
      <c r="B523" s="448" t="s">
        <v>2483</v>
      </c>
      <c r="C523" s="448" t="s">
        <v>920</v>
      </c>
      <c r="D523" s="449">
        <v>4032</v>
      </c>
      <c r="E523" s="448" t="s">
        <v>1100</v>
      </c>
      <c r="F523" s="431" t="s">
        <v>1101</v>
      </c>
      <c r="G523" s="448" t="s">
        <v>298</v>
      </c>
      <c r="H523" s="448" t="s">
        <v>41</v>
      </c>
      <c r="I523" s="448" t="s">
        <v>219</v>
      </c>
      <c r="J523" s="448" t="s">
        <v>298</v>
      </c>
      <c r="K523" s="448" t="s">
        <v>1171</v>
      </c>
      <c r="L523" s="448" t="s">
        <v>34</v>
      </c>
      <c r="M523" s="450">
        <v>159482400</v>
      </c>
    </row>
    <row r="524" spans="1:13">
      <c r="A524" s="448" t="s">
        <v>13931</v>
      </c>
      <c r="B524" s="448" t="s">
        <v>2483</v>
      </c>
      <c r="C524" s="448" t="s">
        <v>920</v>
      </c>
      <c r="D524" s="449">
        <v>4032</v>
      </c>
      <c r="E524" s="448" t="s">
        <v>1100</v>
      </c>
      <c r="F524" s="431" t="s">
        <v>1101</v>
      </c>
      <c r="G524" s="448" t="s">
        <v>298</v>
      </c>
      <c r="H524" s="448" t="s">
        <v>41</v>
      </c>
      <c r="I524" s="448" t="s">
        <v>44</v>
      </c>
      <c r="J524" s="448" t="s">
        <v>298</v>
      </c>
      <c r="K524" s="448" t="s">
        <v>1171</v>
      </c>
      <c r="L524" s="448" t="s">
        <v>34</v>
      </c>
      <c r="M524" s="450">
        <v>154839300</v>
      </c>
    </row>
    <row r="525" spans="1:13">
      <c r="A525" s="448" t="s">
        <v>13932</v>
      </c>
      <c r="B525" s="448" t="s">
        <v>2483</v>
      </c>
      <c r="C525" s="448" t="s">
        <v>920</v>
      </c>
      <c r="D525" s="449">
        <v>4032</v>
      </c>
      <c r="E525" s="448" t="s">
        <v>1100</v>
      </c>
      <c r="F525" s="431" t="s">
        <v>1101</v>
      </c>
      <c r="G525" s="448" t="s">
        <v>298</v>
      </c>
      <c r="H525" s="448" t="s">
        <v>41</v>
      </c>
      <c r="I525" s="448" t="s">
        <v>422</v>
      </c>
      <c r="J525" s="448" t="s">
        <v>298</v>
      </c>
      <c r="K525" s="448" t="s">
        <v>1171</v>
      </c>
      <c r="L525" s="448" t="s">
        <v>34</v>
      </c>
      <c r="M525" s="450">
        <v>115014900</v>
      </c>
    </row>
    <row r="526" spans="1:13">
      <c r="A526" s="448" t="s">
        <v>13933</v>
      </c>
      <c r="B526" s="448" t="s">
        <v>2483</v>
      </c>
      <c r="C526" s="448" t="s">
        <v>920</v>
      </c>
      <c r="D526" s="449">
        <v>4032</v>
      </c>
      <c r="E526" s="448" t="s">
        <v>1100</v>
      </c>
      <c r="F526" s="431" t="s">
        <v>1101</v>
      </c>
      <c r="G526" s="448" t="s">
        <v>298</v>
      </c>
      <c r="H526" s="448" t="s">
        <v>41</v>
      </c>
      <c r="I526" s="448" t="s">
        <v>424</v>
      </c>
      <c r="J526" s="448" t="s">
        <v>298</v>
      </c>
      <c r="K526" s="448" t="s">
        <v>1171</v>
      </c>
      <c r="L526" s="448" t="s">
        <v>34</v>
      </c>
      <c r="M526" s="450">
        <v>115014900</v>
      </c>
    </row>
    <row r="527" spans="1:13">
      <c r="A527" s="448" t="s">
        <v>13934</v>
      </c>
      <c r="B527" s="448" t="s">
        <v>2483</v>
      </c>
      <c r="C527" s="448" t="s">
        <v>920</v>
      </c>
      <c r="D527" s="449">
        <v>4032</v>
      </c>
      <c r="E527" s="448" t="s">
        <v>1100</v>
      </c>
      <c r="F527" s="431" t="s">
        <v>1101</v>
      </c>
      <c r="G527" s="448" t="s">
        <v>298</v>
      </c>
      <c r="H527" s="448" t="s">
        <v>41</v>
      </c>
      <c r="I527" s="448" t="s">
        <v>425</v>
      </c>
      <c r="J527" s="448" t="s">
        <v>298</v>
      </c>
      <c r="K527" s="448" t="s">
        <v>1171</v>
      </c>
      <c r="L527" s="448" t="s">
        <v>34</v>
      </c>
      <c r="M527" s="450">
        <v>115014900</v>
      </c>
    </row>
    <row r="528" spans="1:13">
      <c r="A528" s="448" t="s">
        <v>13935</v>
      </c>
      <c r="B528" s="448" t="s">
        <v>2483</v>
      </c>
      <c r="C528" s="448" t="s">
        <v>920</v>
      </c>
      <c r="D528" s="449">
        <v>4032</v>
      </c>
      <c r="E528" s="448" t="s">
        <v>1100</v>
      </c>
      <c r="F528" s="431" t="s">
        <v>1101</v>
      </c>
      <c r="G528" s="448" t="s">
        <v>298</v>
      </c>
      <c r="H528" s="448" t="s">
        <v>41</v>
      </c>
      <c r="I528" s="448" t="s">
        <v>423</v>
      </c>
      <c r="J528" s="448" t="s">
        <v>298</v>
      </c>
      <c r="K528" s="448" t="s">
        <v>1171</v>
      </c>
      <c r="L528" s="448" t="s">
        <v>34</v>
      </c>
      <c r="M528" s="450">
        <v>115014900</v>
      </c>
    </row>
    <row r="529" spans="1:13">
      <c r="A529" s="448" t="s">
        <v>13936</v>
      </c>
      <c r="B529" s="448" t="s">
        <v>2483</v>
      </c>
      <c r="C529" s="448" t="s">
        <v>920</v>
      </c>
      <c r="D529" s="449">
        <v>4032</v>
      </c>
      <c r="E529" s="448" t="s">
        <v>1100</v>
      </c>
      <c r="F529" s="431" t="s">
        <v>1101</v>
      </c>
      <c r="G529" s="448" t="s">
        <v>298</v>
      </c>
      <c r="H529" s="448" t="s">
        <v>41</v>
      </c>
      <c r="I529" s="448" t="s">
        <v>46</v>
      </c>
      <c r="J529" s="448" t="s">
        <v>298</v>
      </c>
      <c r="K529" s="448" t="s">
        <v>1171</v>
      </c>
      <c r="L529" s="448" t="s">
        <v>34</v>
      </c>
      <c r="M529" s="450">
        <v>151374300</v>
      </c>
    </row>
    <row r="530" spans="1:13">
      <c r="A530" s="448" t="s">
        <v>13937</v>
      </c>
      <c r="B530" s="448" t="s">
        <v>2483</v>
      </c>
      <c r="C530" s="448" t="s">
        <v>920</v>
      </c>
      <c r="D530" s="449">
        <v>4032</v>
      </c>
      <c r="E530" s="448" t="s">
        <v>1100</v>
      </c>
      <c r="F530" s="431" t="s">
        <v>1101</v>
      </c>
      <c r="G530" s="448" t="s">
        <v>298</v>
      </c>
      <c r="H530" s="448" t="s">
        <v>41</v>
      </c>
      <c r="I530" s="448" t="s">
        <v>221</v>
      </c>
      <c r="J530" s="448" t="s">
        <v>298</v>
      </c>
      <c r="K530" s="448" t="s">
        <v>1171</v>
      </c>
      <c r="L530" s="448" t="s">
        <v>34</v>
      </c>
      <c r="M530" s="450">
        <v>150219300</v>
      </c>
    </row>
    <row r="531" spans="1:13">
      <c r="A531" s="448" t="s">
        <v>13938</v>
      </c>
      <c r="B531" s="448" t="s">
        <v>2483</v>
      </c>
      <c r="C531" s="448" t="s">
        <v>920</v>
      </c>
      <c r="D531" s="449">
        <v>4032</v>
      </c>
      <c r="E531" s="448" t="s">
        <v>1100</v>
      </c>
      <c r="F531" s="431" t="s">
        <v>1101</v>
      </c>
      <c r="G531" s="448" t="s">
        <v>298</v>
      </c>
      <c r="H531" s="448" t="s">
        <v>41</v>
      </c>
      <c r="I531" s="448" t="s">
        <v>421</v>
      </c>
      <c r="J531" s="448" t="s">
        <v>298</v>
      </c>
      <c r="K531" s="448" t="s">
        <v>1171</v>
      </c>
      <c r="L531" s="448" t="s">
        <v>34</v>
      </c>
      <c r="M531" s="450">
        <v>121067100</v>
      </c>
    </row>
    <row r="532" spans="1:13">
      <c r="A532" s="448" t="s">
        <v>13939</v>
      </c>
      <c r="B532" s="448" t="s">
        <v>2483</v>
      </c>
      <c r="C532" s="448" t="s">
        <v>920</v>
      </c>
      <c r="D532" s="449">
        <v>4032</v>
      </c>
      <c r="E532" s="448" t="s">
        <v>1100</v>
      </c>
      <c r="F532" s="431" t="s">
        <v>1101</v>
      </c>
      <c r="G532" s="448" t="s">
        <v>298</v>
      </c>
      <c r="H532" s="448" t="s">
        <v>41</v>
      </c>
      <c r="I532" s="448" t="s">
        <v>48</v>
      </c>
      <c r="J532" s="448" t="s">
        <v>298</v>
      </c>
      <c r="K532" s="448" t="s">
        <v>1171</v>
      </c>
      <c r="L532" s="448" t="s">
        <v>34</v>
      </c>
      <c r="M532" s="450">
        <v>149064300</v>
      </c>
    </row>
    <row r="533" spans="1:13">
      <c r="A533" s="448" t="s">
        <v>13940</v>
      </c>
      <c r="B533" s="448" t="s">
        <v>2483</v>
      </c>
      <c r="C533" s="448" t="s">
        <v>920</v>
      </c>
      <c r="D533" s="449">
        <v>4032</v>
      </c>
      <c r="E533" s="448" t="s">
        <v>1100</v>
      </c>
      <c r="F533" s="431" t="s">
        <v>1101</v>
      </c>
      <c r="G533" s="448" t="s">
        <v>298</v>
      </c>
      <c r="H533" s="448" t="s">
        <v>41</v>
      </c>
      <c r="I533" s="448" t="s">
        <v>50</v>
      </c>
      <c r="J533" s="448" t="s">
        <v>298</v>
      </c>
      <c r="K533" s="448" t="s">
        <v>1171</v>
      </c>
      <c r="L533" s="448" t="s">
        <v>34</v>
      </c>
      <c r="M533" s="450">
        <v>134141700</v>
      </c>
    </row>
    <row r="534" spans="1:13">
      <c r="A534" s="448" t="s">
        <v>13941</v>
      </c>
      <c r="B534" s="448" t="s">
        <v>2483</v>
      </c>
      <c r="C534" s="448" t="s">
        <v>920</v>
      </c>
      <c r="D534" s="449">
        <v>4032</v>
      </c>
      <c r="E534" s="448" t="s">
        <v>1100</v>
      </c>
      <c r="F534" s="431" t="s">
        <v>1101</v>
      </c>
      <c r="G534" s="448" t="s">
        <v>298</v>
      </c>
      <c r="H534" s="448" t="s">
        <v>41</v>
      </c>
      <c r="I534" s="448" t="s">
        <v>223</v>
      </c>
      <c r="J534" s="448" t="s">
        <v>298</v>
      </c>
      <c r="K534" s="448" t="s">
        <v>1171</v>
      </c>
      <c r="L534" s="448" t="s">
        <v>34</v>
      </c>
      <c r="M534" s="450">
        <v>127442700</v>
      </c>
    </row>
    <row r="535" spans="1:13">
      <c r="A535" s="448" t="s">
        <v>13942</v>
      </c>
      <c r="B535" s="448" t="s">
        <v>2484</v>
      </c>
      <c r="C535" s="448" t="s">
        <v>920</v>
      </c>
      <c r="D535" s="449">
        <v>4032</v>
      </c>
      <c r="E535" s="448" t="s">
        <v>1100</v>
      </c>
      <c r="F535" s="431" t="s">
        <v>1101</v>
      </c>
      <c r="G535" s="448" t="s">
        <v>298</v>
      </c>
      <c r="H535" s="448" t="s">
        <v>41</v>
      </c>
      <c r="I535" s="448" t="s">
        <v>223</v>
      </c>
      <c r="J535" s="448" t="s">
        <v>298</v>
      </c>
      <c r="K535" s="448" t="s">
        <v>1171</v>
      </c>
      <c r="L535" s="448" t="s">
        <v>218</v>
      </c>
      <c r="M535" s="450">
        <v>187803000</v>
      </c>
    </row>
    <row r="536" spans="1:13">
      <c r="A536" s="448" t="s">
        <v>13943</v>
      </c>
      <c r="B536" s="448" t="s">
        <v>2484</v>
      </c>
      <c r="C536" s="448" t="s">
        <v>920</v>
      </c>
      <c r="D536" s="449">
        <v>4032</v>
      </c>
      <c r="E536" s="448" t="s">
        <v>1100</v>
      </c>
      <c r="F536" s="431" t="s">
        <v>1101</v>
      </c>
      <c r="G536" s="448" t="s">
        <v>298</v>
      </c>
      <c r="H536" s="448" t="s">
        <v>41</v>
      </c>
      <c r="I536" s="448" t="s">
        <v>50</v>
      </c>
      <c r="J536" s="448" t="s">
        <v>298</v>
      </c>
      <c r="K536" s="448" t="s">
        <v>1171</v>
      </c>
      <c r="L536" s="448" t="s">
        <v>218</v>
      </c>
      <c r="M536" s="450">
        <v>197689800</v>
      </c>
    </row>
    <row r="537" spans="1:13">
      <c r="A537" s="448" t="s">
        <v>13944</v>
      </c>
      <c r="B537" s="448" t="s">
        <v>2484</v>
      </c>
      <c r="C537" s="448" t="s">
        <v>920</v>
      </c>
      <c r="D537" s="449">
        <v>4032</v>
      </c>
      <c r="E537" s="448" t="s">
        <v>1100</v>
      </c>
      <c r="F537" s="431" t="s">
        <v>1101</v>
      </c>
      <c r="G537" s="448" t="s">
        <v>298</v>
      </c>
      <c r="H537" s="448" t="s">
        <v>41</v>
      </c>
      <c r="I537" s="448" t="s">
        <v>221</v>
      </c>
      <c r="J537" s="448" t="s">
        <v>298</v>
      </c>
      <c r="K537" s="448" t="s">
        <v>1171</v>
      </c>
      <c r="L537" s="448" t="s">
        <v>218</v>
      </c>
      <c r="M537" s="450">
        <v>221367300</v>
      </c>
    </row>
    <row r="538" spans="1:13">
      <c r="A538" s="448" t="s">
        <v>13945</v>
      </c>
      <c r="B538" s="448" t="s">
        <v>2484</v>
      </c>
      <c r="C538" s="448" t="s">
        <v>920</v>
      </c>
      <c r="D538" s="449">
        <v>4032</v>
      </c>
      <c r="E538" s="448" t="s">
        <v>1100</v>
      </c>
      <c r="F538" s="431" t="s">
        <v>1101</v>
      </c>
      <c r="G538" s="448" t="s">
        <v>298</v>
      </c>
      <c r="H538" s="448" t="s">
        <v>41</v>
      </c>
      <c r="I538" s="448" t="s">
        <v>46</v>
      </c>
      <c r="J538" s="448" t="s">
        <v>298</v>
      </c>
      <c r="K538" s="448" t="s">
        <v>1171</v>
      </c>
      <c r="L538" s="448" t="s">
        <v>218</v>
      </c>
      <c r="M538" s="450">
        <v>223076700</v>
      </c>
    </row>
    <row r="539" spans="1:13">
      <c r="A539" s="448" t="s">
        <v>13946</v>
      </c>
      <c r="B539" s="448" t="s">
        <v>2484</v>
      </c>
      <c r="C539" s="448" t="s">
        <v>920</v>
      </c>
      <c r="D539" s="449">
        <v>4032</v>
      </c>
      <c r="E539" s="448" t="s">
        <v>1100</v>
      </c>
      <c r="F539" s="431" t="s">
        <v>1101</v>
      </c>
      <c r="G539" s="448" t="s">
        <v>298</v>
      </c>
      <c r="H539" s="448" t="s">
        <v>41</v>
      </c>
      <c r="I539" s="448" t="s">
        <v>48</v>
      </c>
      <c r="J539" s="448" t="s">
        <v>298</v>
      </c>
      <c r="K539" s="448" t="s">
        <v>1171</v>
      </c>
      <c r="L539" s="448" t="s">
        <v>218</v>
      </c>
      <c r="M539" s="450">
        <v>219657900</v>
      </c>
    </row>
    <row r="540" spans="1:13">
      <c r="A540" s="448" t="s">
        <v>13947</v>
      </c>
      <c r="B540" s="448" t="s">
        <v>2484</v>
      </c>
      <c r="C540" s="448" t="s">
        <v>920</v>
      </c>
      <c r="D540" s="449">
        <v>4032</v>
      </c>
      <c r="E540" s="448" t="s">
        <v>1100</v>
      </c>
      <c r="F540" s="431" t="s">
        <v>1101</v>
      </c>
      <c r="G540" s="448" t="s">
        <v>298</v>
      </c>
      <c r="H540" s="448" t="s">
        <v>41</v>
      </c>
      <c r="I540" s="448" t="s">
        <v>424</v>
      </c>
      <c r="J540" s="448" t="s">
        <v>298</v>
      </c>
      <c r="K540" s="448" t="s">
        <v>1171</v>
      </c>
      <c r="L540" s="448" t="s">
        <v>218</v>
      </c>
      <c r="M540" s="450">
        <v>169507800</v>
      </c>
    </row>
    <row r="541" spans="1:13">
      <c r="A541" s="448" t="s">
        <v>13948</v>
      </c>
      <c r="B541" s="448" t="s">
        <v>2484</v>
      </c>
      <c r="C541" s="448" t="s">
        <v>920</v>
      </c>
      <c r="D541" s="449">
        <v>4032</v>
      </c>
      <c r="E541" s="448" t="s">
        <v>1100</v>
      </c>
      <c r="F541" s="431" t="s">
        <v>1101</v>
      </c>
      <c r="G541" s="448" t="s">
        <v>298</v>
      </c>
      <c r="H541" s="448" t="s">
        <v>41</v>
      </c>
      <c r="I541" s="448" t="s">
        <v>425</v>
      </c>
      <c r="J541" s="448" t="s">
        <v>298</v>
      </c>
      <c r="K541" s="448" t="s">
        <v>1171</v>
      </c>
      <c r="L541" s="448" t="s">
        <v>218</v>
      </c>
      <c r="M541" s="450">
        <v>169507800</v>
      </c>
    </row>
    <row r="542" spans="1:13">
      <c r="A542" s="448" t="s">
        <v>13949</v>
      </c>
      <c r="B542" s="448" t="s">
        <v>2484</v>
      </c>
      <c r="C542" s="448" t="s">
        <v>920</v>
      </c>
      <c r="D542" s="449">
        <v>4032</v>
      </c>
      <c r="E542" s="448" t="s">
        <v>1100</v>
      </c>
      <c r="F542" s="431" t="s">
        <v>1101</v>
      </c>
      <c r="G542" s="448" t="s">
        <v>298</v>
      </c>
      <c r="H542" s="448" t="s">
        <v>41</v>
      </c>
      <c r="I542" s="448" t="s">
        <v>421</v>
      </c>
      <c r="J542" s="448" t="s">
        <v>298</v>
      </c>
      <c r="K542" s="448" t="s">
        <v>1171</v>
      </c>
      <c r="L542" s="448" t="s">
        <v>218</v>
      </c>
      <c r="M542" s="450">
        <v>178424400</v>
      </c>
    </row>
    <row r="543" spans="1:13">
      <c r="A543" s="448" t="s">
        <v>13950</v>
      </c>
      <c r="B543" s="448" t="s">
        <v>2484</v>
      </c>
      <c r="C543" s="448" t="s">
        <v>920</v>
      </c>
      <c r="D543" s="449">
        <v>4032</v>
      </c>
      <c r="E543" s="448" t="s">
        <v>1100</v>
      </c>
      <c r="F543" s="431" t="s">
        <v>1101</v>
      </c>
      <c r="G543" s="448" t="s">
        <v>298</v>
      </c>
      <c r="H543" s="448" t="s">
        <v>41</v>
      </c>
      <c r="I543" s="448" t="s">
        <v>423</v>
      </c>
      <c r="J543" s="448" t="s">
        <v>298</v>
      </c>
      <c r="K543" s="448" t="s">
        <v>1171</v>
      </c>
      <c r="L543" s="448" t="s">
        <v>218</v>
      </c>
      <c r="M543" s="450">
        <v>169507800</v>
      </c>
    </row>
    <row r="544" spans="1:13">
      <c r="A544" s="448" t="s">
        <v>13951</v>
      </c>
      <c r="B544" s="448" t="s">
        <v>2484</v>
      </c>
      <c r="C544" s="448" t="s">
        <v>920</v>
      </c>
      <c r="D544" s="449">
        <v>4032</v>
      </c>
      <c r="E544" s="448" t="s">
        <v>1100</v>
      </c>
      <c r="F544" s="431" t="s">
        <v>1101</v>
      </c>
      <c r="G544" s="448" t="s">
        <v>298</v>
      </c>
      <c r="H544" s="448" t="s">
        <v>41</v>
      </c>
      <c r="I544" s="448" t="s">
        <v>422</v>
      </c>
      <c r="J544" s="448" t="s">
        <v>298</v>
      </c>
      <c r="K544" s="448" t="s">
        <v>1171</v>
      </c>
      <c r="L544" s="448" t="s">
        <v>218</v>
      </c>
      <c r="M544" s="450">
        <v>169507800</v>
      </c>
    </row>
    <row r="545" spans="1:13">
      <c r="A545" s="448" t="s">
        <v>13952</v>
      </c>
      <c r="B545" s="448" t="s">
        <v>2484</v>
      </c>
      <c r="C545" s="448" t="s">
        <v>920</v>
      </c>
      <c r="D545" s="449">
        <v>4032</v>
      </c>
      <c r="E545" s="448" t="s">
        <v>1100</v>
      </c>
      <c r="F545" s="431" t="s">
        <v>1101</v>
      </c>
      <c r="G545" s="448" t="s">
        <v>298</v>
      </c>
      <c r="H545" s="448" t="s">
        <v>41</v>
      </c>
      <c r="I545" s="448" t="s">
        <v>219</v>
      </c>
      <c r="J545" s="448" t="s">
        <v>298</v>
      </c>
      <c r="K545" s="448" t="s">
        <v>1171</v>
      </c>
      <c r="L545" s="448" t="s">
        <v>218</v>
      </c>
      <c r="M545" s="450">
        <v>235019400</v>
      </c>
    </row>
    <row r="546" spans="1:13">
      <c r="A546" s="448" t="s">
        <v>13953</v>
      </c>
      <c r="B546" s="448" t="s">
        <v>2484</v>
      </c>
      <c r="C546" s="448" t="s">
        <v>920</v>
      </c>
      <c r="D546" s="449">
        <v>4032</v>
      </c>
      <c r="E546" s="448" t="s">
        <v>1100</v>
      </c>
      <c r="F546" s="431" t="s">
        <v>1101</v>
      </c>
      <c r="G546" s="448" t="s">
        <v>298</v>
      </c>
      <c r="H546" s="448" t="s">
        <v>41</v>
      </c>
      <c r="I546" s="448" t="s">
        <v>42</v>
      </c>
      <c r="J546" s="448" t="s">
        <v>298</v>
      </c>
      <c r="K546" s="448" t="s">
        <v>1171</v>
      </c>
      <c r="L546" s="448" t="s">
        <v>218</v>
      </c>
      <c r="M546" s="450">
        <v>281334900</v>
      </c>
    </row>
    <row r="547" spans="1:13">
      <c r="A547" s="448" t="s">
        <v>13954</v>
      </c>
      <c r="B547" s="448" t="s">
        <v>2484</v>
      </c>
      <c r="C547" s="448" t="s">
        <v>920</v>
      </c>
      <c r="D547" s="449">
        <v>4032</v>
      </c>
      <c r="E547" s="448" t="s">
        <v>1100</v>
      </c>
      <c r="F547" s="431" t="s">
        <v>1101</v>
      </c>
      <c r="G547" s="448" t="s">
        <v>298</v>
      </c>
      <c r="H547" s="448" t="s">
        <v>41</v>
      </c>
      <c r="I547" s="448" t="s">
        <v>44</v>
      </c>
      <c r="J547" s="448" t="s">
        <v>298</v>
      </c>
      <c r="K547" s="448" t="s">
        <v>1171</v>
      </c>
      <c r="L547" s="448" t="s">
        <v>218</v>
      </c>
      <c r="M547" s="450">
        <v>228204900</v>
      </c>
    </row>
    <row r="548" spans="1:13">
      <c r="A548" s="448" t="s">
        <v>13955</v>
      </c>
      <c r="B548" s="448" t="s">
        <v>2484</v>
      </c>
      <c r="C548" s="448" t="s">
        <v>920</v>
      </c>
      <c r="D548" s="449">
        <v>4032</v>
      </c>
      <c r="E548" s="448" t="s">
        <v>1100</v>
      </c>
      <c r="F548" s="431" t="s">
        <v>1101</v>
      </c>
      <c r="G548" s="448" t="s">
        <v>298</v>
      </c>
      <c r="H548" s="448" t="s">
        <v>41</v>
      </c>
      <c r="I548" s="448" t="s">
        <v>324</v>
      </c>
      <c r="J548" s="448" t="s">
        <v>298</v>
      </c>
      <c r="K548" s="448" t="s">
        <v>1171</v>
      </c>
      <c r="L548" s="448" t="s">
        <v>218</v>
      </c>
      <c r="M548" s="450">
        <v>372279600</v>
      </c>
    </row>
    <row r="549" spans="1:13">
      <c r="A549" s="448" t="s">
        <v>13956</v>
      </c>
      <c r="B549" s="448" t="s">
        <v>2485</v>
      </c>
      <c r="C549" s="448" t="s">
        <v>920</v>
      </c>
      <c r="D549" s="449">
        <v>4034</v>
      </c>
      <c r="E549" s="448" t="s">
        <v>1109</v>
      </c>
      <c r="F549" s="431" t="s">
        <v>1101</v>
      </c>
      <c r="G549" s="448" t="s">
        <v>298</v>
      </c>
      <c r="H549" s="448" t="s">
        <v>41</v>
      </c>
      <c r="I549" s="448" t="s">
        <v>425</v>
      </c>
      <c r="J549" s="448" t="s">
        <v>298</v>
      </c>
      <c r="K549" s="448" t="s">
        <v>1171</v>
      </c>
      <c r="L549" s="448" t="s">
        <v>32</v>
      </c>
      <c r="M549" s="450">
        <v>69600300</v>
      </c>
    </row>
    <row r="550" spans="1:13">
      <c r="A550" s="448" t="s">
        <v>13957</v>
      </c>
      <c r="B550" s="448" t="s">
        <v>2485</v>
      </c>
      <c r="C550" s="448" t="s">
        <v>920</v>
      </c>
      <c r="D550" s="449">
        <v>4034</v>
      </c>
      <c r="E550" s="448" t="s">
        <v>1109</v>
      </c>
      <c r="F550" s="431" t="s">
        <v>1101</v>
      </c>
      <c r="G550" s="448" t="s">
        <v>298</v>
      </c>
      <c r="H550" s="448" t="s">
        <v>41</v>
      </c>
      <c r="I550" s="448" t="s">
        <v>221</v>
      </c>
      <c r="J550" s="448" t="s">
        <v>298</v>
      </c>
      <c r="K550" s="448" t="s">
        <v>1171</v>
      </c>
      <c r="L550" s="448" t="s">
        <v>32</v>
      </c>
      <c r="M550" s="450">
        <v>90921600</v>
      </c>
    </row>
    <row r="551" spans="1:13">
      <c r="A551" s="448" t="s">
        <v>13958</v>
      </c>
      <c r="B551" s="448" t="s">
        <v>2485</v>
      </c>
      <c r="C551" s="448" t="s">
        <v>920</v>
      </c>
      <c r="D551" s="449">
        <v>4034</v>
      </c>
      <c r="E551" s="448" t="s">
        <v>1109</v>
      </c>
      <c r="F551" s="431" t="s">
        <v>1101</v>
      </c>
      <c r="G551" s="448" t="s">
        <v>298</v>
      </c>
      <c r="H551" s="448" t="s">
        <v>41</v>
      </c>
      <c r="I551" s="448" t="s">
        <v>50</v>
      </c>
      <c r="J551" s="448" t="s">
        <v>298</v>
      </c>
      <c r="K551" s="448" t="s">
        <v>1171</v>
      </c>
      <c r="L551" s="448" t="s">
        <v>32</v>
      </c>
      <c r="M551" s="450">
        <v>81173400</v>
      </c>
    </row>
    <row r="552" spans="1:13">
      <c r="A552" s="448" t="s">
        <v>13959</v>
      </c>
      <c r="B552" s="448" t="s">
        <v>2485</v>
      </c>
      <c r="C552" s="448" t="s">
        <v>920</v>
      </c>
      <c r="D552" s="449">
        <v>4034</v>
      </c>
      <c r="E552" s="448" t="s">
        <v>1109</v>
      </c>
      <c r="F552" s="431" t="s">
        <v>1101</v>
      </c>
      <c r="G552" s="448" t="s">
        <v>298</v>
      </c>
      <c r="H552" s="448" t="s">
        <v>41</v>
      </c>
      <c r="I552" s="448" t="s">
        <v>46</v>
      </c>
      <c r="J552" s="448" t="s">
        <v>298</v>
      </c>
      <c r="K552" s="448" t="s">
        <v>1171</v>
      </c>
      <c r="L552" s="448" t="s">
        <v>32</v>
      </c>
      <c r="M552" s="450">
        <v>91614600</v>
      </c>
    </row>
    <row r="553" spans="1:13">
      <c r="A553" s="448" t="s">
        <v>13960</v>
      </c>
      <c r="B553" s="448" t="s">
        <v>2485</v>
      </c>
      <c r="C553" s="448" t="s">
        <v>920</v>
      </c>
      <c r="D553" s="449">
        <v>4034</v>
      </c>
      <c r="E553" s="448" t="s">
        <v>1109</v>
      </c>
      <c r="F553" s="431" t="s">
        <v>1101</v>
      </c>
      <c r="G553" s="448" t="s">
        <v>298</v>
      </c>
      <c r="H553" s="448" t="s">
        <v>41</v>
      </c>
      <c r="I553" s="448" t="s">
        <v>421</v>
      </c>
      <c r="J553" s="448" t="s">
        <v>298</v>
      </c>
      <c r="K553" s="448" t="s">
        <v>1171</v>
      </c>
      <c r="L553" s="448" t="s">
        <v>32</v>
      </c>
      <c r="M553" s="450">
        <v>73273200</v>
      </c>
    </row>
    <row r="554" spans="1:13">
      <c r="A554" s="448" t="s">
        <v>13961</v>
      </c>
      <c r="B554" s="448" t="s">
        <v>2485</v>
      </c>
      <c r="C554" s="448" t="s">
        <v>920</v>
      </c>
      <c r="D554" s="449">
        <v>4034</v>
      </c>
      <c r="E554" s="448" t="s">
        <v>1109</v>
      </c>
      <c r="F554" s="431" t="s">
        <v>1101</v>
      </c>
      <c r="G554" s="448" t="s">
        <v>298</v>
      </c>
      <c r="H554" s="448" t="s">
        <v>41</v>
      </c>
      <c r="I554" s="448" t="s">
        <v>48</v>
      </c>
      <c r="J554" s="448" t="s">
        <v>298</v>
      </c>
      <c r="K554" s="448" t="s">
        <v>1171</v>
      </c>
      <c r="L554" s="448" t="s">
        <v>32</v>
      </c>
      <c r="M554" s="450">
        <v>90205500</v>
      </c>
    </row>
    <row r="555" spans="1:13">
      <c r="A555" s="448" t="s">
        <v>13962</v>
      </c>
      <c r="B555" s="448" t="s">
        <v>2485</v>
      </c>
      <c r="C555" s="448" t="s">
        <v>920</v>
      </c>
      <c r="D555" s="449">
        <v>4034</v>
      </c>
      <c r="E555" s="448" t="s">
        <v>1109</v>
      </c>
      <c r="F555" s="431" t="s">
        <v>1101</v>
      </c>
      <c r="G555" s="448" t="s">
        <v>298</v>
      </c>
      <c r="H555" s="448" t="s">
        <v>41</v>
      </c>
      <c r="I555" s="448" t="s">
        <v>223</v>
      </c>
      <c r="J555" s="448" t="s">
        <v>298</v>
      </c>
      <c r="K555" s="448" t="s">
        <v>1171</v>
      </c>
      <c r="L555" s="448" t="s">
        <v>32</v>
      </c>
      <c r="M555" s="450">
        <v>77130900</v>
      </c>
    </row>
    <row r="556" spans="1:13">
      <c r="A556" s="448" t="s">
        <v>13963</v>
      </c>
      <c r="B556" s="448" t="s">
        <v>2485</v>
      </c>
      <c r="C556" s="448" t="s">
        <v>920</v>
      </c>
      <c r="D556" s="449">
        <v>4034</v>
      </c>
      <c r="E556" s="448" t="s">
        <v>1109</v>
      </c>
      <c r="F556" s="431" t="s">
        <v>1101</v>
      </c>
      <c r="G556" s="448" t="s">
        <v>298</v>
      </c>
      <c r="H556" s="448" t="s">
        <v>41</v>
      </c>
      <c r="I556" s="448" t="s">
        <v>424</v>
      </c>
      <c r="J556" s="448" t="s">
        <v>298</v>
      </c>
      <c r="K556" s="448" t="s">
        <v>1171</v>
      </c>
      <c r="L556" s="448" t="s">
        <v>32</v>
      </c>
      <c r="M556" s="450">
        <v>69600300</v>
      </c>
    </row>
    <row r="557" spans="1:13">
      <c r="A557" s="448" t="s">
        <v>13964</v>
      </c>
      <c r="B557" s="448" t="s">
        <v>2485</v>
      </c>
      <c r="C557" s="448" t="s">
        <v>920</v>
      </c>
      <c r="D557" s="449">
        <v>4034</v>
      </c>
      <c r="E557" s="448" t="s">
        <v>1109</v>
      </c>
      <c r="F557" s="431" t="s">
        <v>1101</v>
      </c>
      <c r="G557" s="448" t="s">
        <v>298</v>
      </c>
      <c r="H557" s="448" t="s">
        <v>41</v>
      </c>
      <c r="I557" s="448" t="s">
        <v>423</v>
      </c>
      <c r="J557" s="448" t="s">
        <v>298</v>
      </c>
      <c r="K557" s="448" t="s">
        <v>1171</v>
      </c>
      <c r="L557" s="448" t="s">
        <v>32</v>
      </c>
      <c r="M557" s="450">
        <v>69600300</v>
      </c>
    </row>
    <row r="558" spans="1:13">
      <c r="A558" s="448" t="s">
        <v>13965</v>
      </c>
      <c r="B558" s="448" t="s">
        <v>2485</v>
      </c>
      <c r="C558" s="448" t="s">
        <v>920</v>
      </c>
      <c r="D558" s="449">
        <v>4034</v>
      </c>
      <c r="E558" s="448" t="s">
        <v>1109</v>
      </c>
      <c r="F558" s="431" t="s">
        <v>1101</v>
      </c>
      <c r="G558" s="448" t="s">
        <v>298</v>
      </c>
      <c r="H558" s="448" t="s">
        <v>41</v>
      </c>
      <c r="I558" s="448" t="s">
        <v>422</v>
      </c>
      <c r="J558" s="448" t="s">
        <v>298</v>
      </c>
      <c r="K558" s="448" t="s">
        <v>1171</v>
      </c>
      <c r="L558" s="448" t="s">
        <v>32</v>
      </c>
      <c r="M558" s="450">
        <v>69600300</v>
      </c>
    </row>
    <row r="559" spans="1:13">
      <c r="A559" s="448" t="s">
        <v>13966</v>
      </c>
      <c r="B559" s="448" t="s">
        <v>2485</v>
      </c>
      <c r="C559" s="448" t="s">
        <v>920</v>
      </c>
      <c r="D559" s="449">
        <v>4034</v>
      </c>
      <c r="E559" s="448" t="s">
        <v>1109</v>
      </c>
      <c r="F559" s="431" t="s">
        <v>1101</v>
      </c>
      <c r="G559" s="448" t="s">
        <v>298</v>
      </c>
      <c r="H559" s="448" t="s">
        <v>41</v>
      </c>
      <c r="I559" s="448" t="s">
        <v>42</v>
      </c>
      <c r="J559" s="448" t="s">
        <v>298</v>
      </c>
      <c r="K559" s="448" t="s">
        <v>1171</v>
      </c>
      <c r="L559" s="448" t="s">
        <v>32</v>
      </c>
      <c r="M559" s="450">
        <v>115546200</v>
      </c>
    </row>
    <row r="560" spans="1:13">
      <c r="A560" s="448" t="s">
        <v>13967</v>
      </c>
      <c r="B560" s="448" t="s">
        <v>2485</v>
      </c>
      <c r="C560" s="448" t="s">
        <v>920</v>
      </c>
      <c r="D560" s="449">
        <v>4034</v>
      </c>
      <c r="E560" s="448" t="s">
        <v>1109</v>
      </c>
      <c r="F560" s="431" t="s">
        <v>1101</v>
      </c>
      <c r="G560" s="448" t="s">
        <v>298</v>
      </c>
      <c r="H560" s="448" t="s">
        <v>41</v>
      </c>
      <c r="I560" s="448" t="s">
        <v>324</v>
      </c>
      <c r="J560" s="448" t="s">
        <v>298</v>
      </c>
      <c r="K560" s="448" t="s">
        <v>1171</v>
      </c>
      <c r="L560" s="448" t="s">
        <v>32</v>
      </c>
      <c r="M560" s="450">
        <v>152898900</v>
      </c>
    </row>
    <row r="561" spans="1:13">
      <c r="A561" s="448" t="s">
        <v>13968</v>
      </c>
      <c r="B561" s="448" t="s">
        <v>2485</v>
      </c>
      <c r="C561" s="448" t="s">
        <v>920</v>
      </c>
      <c r="D561" s="449">
        <v>4034</v>
      </c>
      <c r="E561" s="448" t="s">
        <v>1109</v>
      </c>
      <c r="F561" s="431" t="s">
        <v>1101</v>
      </c>
      <c r="G561" s="448" t="s">
        <v>298</v>
      </c>
      <c r="H561" s="448" t="s">
        <v>41</v>
      </c>
      <c r="I561" s="448" t="s">
        <v>219</v>
      </c>
      <c r="J561" s="448" t="s">
        <v>298</v>
      </c>
      <c r="K561" s="448" t="s">
        <v>1171</v>
      </c>
      <c r="L561" s="448" t="s">
        <v>32</v>
      </c>
      <c r="M561" s="450">
        <v>96534900</v>
      </c>
    </row>
    <row r="562" spans="1:13">
      <c r="A562" s="448" t="s">
        <v>13969</v>
      </c>
      <c r="B562" s="448" t="s">
        <v>2485</v>
      </c>
      <c r="C562" s="448" t="s">
        <v>920</v>
      </c>
      <c r="D562" s="449">
        <v>4034</v>
      </c>
      <c r="E562" s="448" t="s">
        <v>1109</v>
      </c>
      <c r="F562" s="431" t="s">
        <v>1101</v>
      </c>
      <c r="G562" s="448" t="s">
        <v>298</v>
      </c>
      <c r="H562" s="448" t="s">
        <v>41</v>
      </c>
      <c r="I562" s="448" t="s">
        <v>44</v>
      </c>
      <c r="J562" s="448" t="s">
        <v>298</v>
      </c>
      <c r="K562" s="448" t="s">
        <v>1171</v>
      </c>
      <c r="L562" s="448" t="s">
        <v>32</v>
      </c>
      <c r="M562" s="450">
        <v>93716700</v>
      </c>
    </row>
    <row r="563" spans="1:13">
      <c r="A563" s="448" t="s">
        <v>13970</v>
      </c>
      <c r="B563" s="448" t="s">
        <v>2486</v>
      </c>
      <c r="C563" s="448" t="s">
        <v>920</v>
      </c>
      <c r="D563" s="449">
        <v>4034</v>
      </c>
      <c r="E563" s="448" t="s">
        <v>1109</v>
      </c>
      <c r="F563" s="431" t="s">
        <v>1101</v>
      </c>
      <c r="G563" s="448" t="s">
        <v>298</v>
      </c>
      <c r="H563" s="448" t="s">
        <v>41</v>
      </c>
      <c r="I563" s="448" t="s">
        <v>425</v>
      </c>
      <c r="J563" s="448" t="s">
        <v>298</v>
      </c>
      <c r="K563" s="448" t="s">
        <v>1171</v>
      </c>
      <c r="L563" s="448" t="s">
        <v>34</v>
      </c>
      <c r="M563" s="450">
        <v>132247500</v>
      </c>
    </row>
    <row r="564" spans="1:13">
      <c r="A564" s="448" t="s">
        <v>13971</v>
      </c>
      <c r="B564" s="448" t="s">
        <v>2486</v>
      </c>
      <c r="C564" s="448" t="s">
        <v>920</v>
      </c>
      <c r="D564" s="449">
        <v>4034</v>
      </c>
      <c r="E564" s="448" t="s">
        <v>1109</v>
      </c>
      <c r="F564" s="431" t="s">
        <v>1101</v>
      </c>
      <c r="G564" s="448" t="s">
        <v>298</v>
      </c>
      <c r="H564" s="448" t="s">
        <v>41</v>
      </c>
      <c r="I564" s="448" t="s">
        <v>50</v>
      </c>
      <c r="J564" s="448" t="s">
        <v>298</v>
      </c>
      <c r="K564" s="448" t="s">
        <v>1171</v>
      </c>
      <c r="L564" s="448" t="s">
        <v>34</v>
      </c>
      <c r="M564" s="450">
        <v>154238700</v>
      </c>
    </row>
    <row r="565" spans="1:13">
      <c r="A565" s="448" t="s">
        <v>13972</v>
      </c>
      <c r="B565" s="448" t="s">
        <v>2486</v>
      </c>
      <c r="C565" s="448" t="s">
        <v>920</v>
      </c>
      <c r="D565" s="449">
        <v>4034</v>
      </c>
      <c r="E565" s="448" t="s">
        <v>1109</v>
      </c>
      <c r="F565" s="431" t="s">
        <v>1101</v>
      </c>
      <c r="G565" s="448" t="s">
        <v>298</v>
      </c>
      <c r="H565" s="448" t="s">
        <v>41</v>
      </c>
      <c r="I565" s="448" t="s">
        <v>223</v>
      </c>
      <c r="J565" s="448" t="s">
        <v>298</v>
      </c>
      <c r="K565" s="448" t="s">
        <v>1171</v>
      </c>
      <c r="L565" s="448" t="s">
        <v>34</v>
      </c>
      <c r="M565" s="450">
        <v>146523300</v>
      </c>
    </row>
    <row r="566" spans="1:13">
      <c r="A566" s="448" t="s">
        <v>13973</v>
      </c>
      <c r="B566" s="448" t="s">
        <v>2486</v>
      </c>
      <c r="C566" s="448" t="s">
        <v>920</v>
      </c>
      <c r="D566" s="449">
        <v>4034</v>
      </c>
      <c r="E566" s="448" t="s">
        <v>1109</v>
      </c>
      <c r="F566" s="431" t="s">
        <v>1101</v>
      </c>
      <c r="G566" s="448" t="s">
        <v>298</v>
      </c>
      <c r="H566" s="448" t="s">
        <v>41</v>
      </c>
      <c r="I566" s="448" t="s">
        <v>424</v>
      </c>
      <c r="J566" s="448" t="s">
        <v>298</v>
      </c>
      <c r="K566" s="448" t="s">
        <v>1171</v>
      </c>
      <c r="L566" s="448" t="s">
        <v>34</v>
      </c>
      <c r="M566" s="450">
        <v>132247500</v>
      </c>
    </row>
    <row r="567" spans="1:13">
      <c r="A567" s="448" t="s">
        <v>13974</v>
      </c>
      <c r="B567" s="448" t="s">
        <v>2486</v>
      </c>
      <c r="C567" s="448" t="s">
        <v>920</v>
      </c>
      <c r="D567" s="449">
        <v>4034</v>
      </c>
      <c r="E567" s="448" t="s">
        <v>1109</v>
      </c>
      <c r="F567" s="431" t="s">
        <v>1101</v>
      </c>
      <c r="G567" s="448" t="s">
        <v>298</v>
      </c>
      <c r="H567" s="448" t="s">
        <v>41</v>
      </c>
      <c r="I567" s="448" t="s">
        <v>421</v>
      </c>
      <c r="J567" s="448" t="s">
        <v>298</v>
      </c>
      <c r="K567" s="448" t="s">
        <v>1171</v>
      </c>
      <c r="L567" s="448" t="s">
        <v>34</v>
      </c>
      <c r="M567" s="450">
        <v>139200600</v>
      </c>
    </row>
    <row r="568" spans="1:13">
      <c r="A568" s="448" t="s">
        <v>13975</v>
      </c>
      <c r="B568" s="448" t="s">
        <v>2486</v>
      </c>
      <c r="C568" s="448" t="s">
        <v>920</v>
      </c>
      <c r="D568" s="449">
        <v>4034</v>
      </c>
      <c r="E568" s="448" t="s">
        <v>1109</v>
      </c>
      <c r="F568" s="431" t="s">
        <v>1101</v>
      </c>
      <c r="G568" s="448" t="s">
        <v>298</v>
      </c>
      <c r="H568" s="448" t="s">
        <v>41</v>
      </c>
      <c r="I568" s="448" t="s">
        <v>422</v>
      </c>
      <c r="J568" s="448" t="s">
        <v>298</v>
      </c>
      <c r="K568" s="448" t="s">
        <v>1171</v>
      </c>
      <c r="L568" s="448" t="s">
        <v>34</v>
      </c>
      <c r="M568" s="450">
        <v>132247500</v>
      </c>
    </row>
    <row r="569" spans="1:13">
      <c r="A569" s="448" t="s">
        <v>13976</v>
      </c>
      <c r="B569" s="448" t="s">
        <v>2486</v>
      </c>
      <c r="C569" s="448" t="s">
        <v>920</v>
      </c>
      <c r="D569" s="449">
        <v>4034</v>
      </c>
      <c r="E569" s="448" t="s">
        <v>1109</v>
      </c>
      <c r="F569" s="431" t="s">
        <v>1101</v>
      </c>
      <c r="G569" s="448" t="s">
        <v>298</v>
      </c>
      <c r="H569" s="448" t="s">
        <v>41</v>
      </c>
      <c r="I569" s="448" t="s">
        <v>423</v>
      </c>
      <c r="J569" s="448" t="s">
        <v>298</v>
      </c>
      <c r="K569" s="448" t="s">
        <v>1171</v>
      </c>
      <c r="L569" s="448" t="s">
        <v>34</v>
      </c>
      <c r="M569" s="450">
        <v>132247500</v>
      </c>
    </row>
    <row r="570" spans="1:13">
      <c r="A570" s="448" t="s">
        <v>13977</v>
      </c>
      <c r="B570" s="448" t="s">
        <v>2486</v>
      </c>
      <c r="C570" s="448" t="s">
        <v>920</v>
      </c>
      <c r="D570" s="449">
        <v>4034</v>
      </c>
      <c r="E570" s="448" t="s">
        <v>1109</v>
      </c>
      <c r="F570" s="431" t="s">
        <v>1101</v>
      </c>
      <c r="G570" s="448" t="s">
        <v>298</v>
      </c>
      <c r="H570" s="448" t="s">
        <v>41</v>
      </c>
      <c r="I570" s="448" t="s">
        <v>42</v>
      </c>
      <c r="J570" s="448" t="s">
        <v>298</v>
      </c>
      <c r="K570" s="448" t="s">
        <v>1171</v>
      </c>
      <c r="L570" s="448" t="s">
        <v>34</v>
      </c>
      <c r="M570" s="450">
        <v>219542400</v>
      </c>
    </row>
    <row r="571" spans="1:13">
      <c r="A571" s="448" t="s">
        <v>13978</v>
      </c>
      <c r="B571" s="448" t="s">
        <v>2486</v>
      </c>
      <c r="C571" s="448" t="s">
        <v>920</v>
      </c>
      <c r="D571" s="449">
        <v>4034</v>
      </c>
      <c r="E571" s="448" t="s">
        <v>1109</v>
      </c>
      <c r="F571" s="431" t="s">
        <v>1101</v>
      </c>
      <c r="G571" s="448" t="s">
        <v>298</v>
      </c>
      <c r="H571" s="448" t="s">
        <v>41</v>
      </c>
      <c r="I571" s="448" t="s">
        <v>46</v>
      </c>
      <c r="J571" s="448" t="s">
        <v>298</v>
      </c>
      <c r="K571" s="448" t="s">
        <v>1171</v>
      </c>
      <c r="L571" s="448" t="s">
        <v>34</v>
      </c>
      <c r="M571" s="450">
        <v>174058500</v>
      </c>
    </row>
    <row r="572" spans="1:13">
      <c r="A572" s="448" t="s">
        <v>13979</v>
      </c>
      <c r="B572" s="448" t="s">
        <v>2486</v>
      </c>
      <c r="C572" s="448" t="s">
        <v>920</v>
      </c>
      <c r="D572" s="449">
        <v>4034</v>
      </c>
      <c r="E572" s="448" t="s">
        <v>1109</v>
      </c>
      <c r="F572" s="431" t="s">
        <v>1101</v>
      </c>
      <c r="G572" s="448" t="s">
        <v>298</v>
      </c>
      <c r="H572" s="448" t="s">
        <v>41</v>
      </c>
      <c r="I572" s="448" t="s">
        <v>221</v>
      </c>
      <c r="J572" s="448" t="s">
        <v>298</v>
      </c>
      <c r="K572" s="448" t="s">
        <v>1171</v>
      </c>
      <c r="L572" s="448" t="s">
        <v>34</v>
      </c>
      <c r="M572" s="450">
        <v>172741800</v>
      </c>
    </row>
    <row r="573" spans="1:13">
      <c r="A573" s="448" t="s">
        <v>13980</v>
      </c>
      <c r="B573" s="448" t="s">
        <v>2486</v>
      </c>
      <c r="C573" s="448" t="s">
        <v>920</v>
      </c>
      <c r="D573" s="449">
        <v>4034</v>
      </c>
      <c r="E573" s="448" t="s">
        <v>1109</v>
      </c>
      <c r="F573" s="431" t="s">
        <v>1101</v>
      </c>
      <c r="G573" s="448" t="s">
        <v>298</v>
      </c>
      <c r="H573" s="448" t="s">
        <v>41</v>
      </c>
      <c r="I573" s="448" t="s">
        <v>219</v>
      </c>
      <c r="J573" s="448" t="s">
        <v>298</v>
      </c>
      <c r="K573" s="448" t="s">
        <v>1171</v>
      </c>
      <c r="L573" s="448" t="s">
        <v>34</v>
      </c>
      <c r="M573" s="450">
        <v>183414000</v>
      </c>
    </row>
    <row r="574" spans="1:13">
      <c r="A574" s="448" t="s">
        <v>13981</v>
      </c>
      <c r="B574" s="448" t="s">
        <v>2486</v>
      </c>
      <c r="C574" s="448" t="s">
        <v>920</v>
      </c>
      <c r="D574" s="449">
        <v>4034</v>
      </c>
      <c r="E574" s="448" t="s">
        <v>1109</v>
      </c>
      <c r="F574" s="431" t="s">
        <v>1101</v>
      </c>
      <c r="G574" s="448" t="s">
        <v>298</v>
      </c>
      <c r="H574" s="448" t="s">
        <v>41</v>
      </c>
      <c r="I574" s="448" t="s">
        <v>44</v>
      </c>
      <c r="J574" s="448" t="s">
        <v>298</v>
      </c>
      <c r="K574" s="448" t="s">
        <v>1171</v>
      </c>
      <c r="L574" s="448" t="s">
        <v>34</v>
      </c>
      <c r="M574" s="450">
        <v>178054800</v>
      </c>
    </row>
    <row r="575" spans="1:13">
      <c r="A575" s="448" t="s">
        <v>13982</v>
      </c>
      <c r="B575" s="448" t="s">
        <v>2486</v>
      </c>
      <c r="C575" s="448" t="s">
        <v>920</v>
      </c>
      <c r="D575" s="449">
        <v>4034</v>
      </c>
      <c r="E575" s="448" t="s">
        <v>1109</v>
      </c>
      <c r="F575" s="431" t="s">
        <v>1101</v>
      </c>
      <c r="G575" s="448" t="s">
        <v>298</v>
      </c>
      <c r="H575" s="448" t="s">
        <v>41</v>
      </c>
      <c r="I575" s="448" t="s">
        <v>324</v>
      </c>
      <c r="J575" s="448" t="s">
        <v>298</v>
      </c>
      <c r="K575" s="448" t="s">
        <v>1171</v>
      </c>
      <c r="L575" s="448" t="s">
        <v>34</v>
      </c>
      <c r="M575" s="450">
        <v>290528700</v>
      </c>
    </row>
    <row r="576" spans="1:13">
      <c r="A576" s="448" t="s">
        <v>13983</v>
      </c>
      <c r="B576" s="448" t="s">
        <v>2486</v>
      </c>
      <c r="C576" s="448" t="s">
        <v>920</v>
      </c>
      <c r="D576" s="449">
        <v>4034</v>
      </c>
      <c r="E576" s="448" t="s">
        <v>1109</v>
      </c>
      <c r="F576" s="431" t="s">
        <v>1101</v>
      </c>
      <c r="G576" s="448" t="s">
        <v>298</v>
      </c>
      <c r="H576" s="448" t="s">
        <v>41</v>
      </c>
      <c r="I576" s="448" t="s">
        <v>48</v>
      </c>
      <c r="J576" s="448" t="s">
        <v>298</v>
      </c>
      <c r="K576" s="448" t="s">
        <v>1171</v>
      </c>
      <c r="L576" s="448" t="s">
        <v>34</v>
      </c>
      <c r="M576" s="450">
        <v>171378900</v>
      </c>
    </row>
    <row r="577" spans="1:13">
      <c r="A577" s="448" t="s">
        <v>13984</v>
      </c>
      <c r="B577" s="448" t="s">
        <v>2487</v>
      </c>
      <c r="C577" s="448" t="s">
        <v>920</v>
      </c>
      <c r="D577" s="449">
        <v>4034</v>
      </c>
      <c r="E577" s="448" t="s">
        <v>1109</v>
      </c>
      <c r="F577" s="431" t="s">
        <v>1101</v>
      </c>
      <c r="G577" s="448" t="s">
        <v>298</v>
      </c>
      <c r="H577" s="448" t="s">
        <v>41</v>
      </c>
      <c r="I577" s="448" t="s">
        <v>219</v>
      </c>
      <c r="J577" s="448" t="s">
        <v>298</v>
      </c>
      <c r="K577" s="448" t="s">
        <v>1171</v>
      </c>
      <c r="L577" s="448" t="s">
        <v>218</v>
      </c>
      <c r="M577" s="450">
        <v>270270000</v>
      </c>
    </row>
    <row r="578" spans="1:13">
      <c r="A578" s="448" t="s">
        <v>13985</v>
      </c>
      <c r="B578" s="448" t="s">
        <v>2487</v>
      </c>
      <c r="C578" s="448" t="s">
        <v>920</v>
      </c>
      <c r="D578" s="449">
        <v>4034</v>
      </c>
      <c r="E578" s="448" t="s">
        <v>1109</v>
      </c>
      <c r="F578" s="431" t="s">
        <v>1101</v>
      </c>
      <c r="G578" s="448" t="s">
        <v>298</v>
      </c>
      <c r="H578" s="448" t="s">
        <v>41</v>
      </c>
      <c r="I578" s="448" t="s">
        <v>324</v>
      </c>
      <c r="J578" s="448" t="s">
        <v>298</v>
      </c>
      <c r="K578" s="448" t="s">
        <v>1171</v>
      </c>
      <c r="L578" s="448" t="s">
        <v>218</v>
      </c>
      <c r="M578" s="450">
        <v>428135400</v>
      </c>
    </row>
    <row r="579" spans="1:13">
      <c r="A579" s="448" t="s">
        <v>13986</v>
      </c>
      <c r="B579" s="448" t="s">
        <v>2487</v>
      </c>
      <c r="C579" s="448" t="s">
        <v>920</v>
      </c>
      <c r="D579" s="449">
        <v>4034</v>
      </c>
      <c r="E579" s="448" t="s">
        <v>1109</v>
      </c>
      <c r="F579" s="431" t="s">
        <v>1101</v>
      </c>
      <c r="G579" s="448" t="s">
        <v>298</v>
      </c>
      <c r="H579" s="448" t="s">
        <v>41</v>
      </c>
      <c r="I579" s="448" t="s">
        <v>42</v>
      </c>
      <c r="J579" s="448" t="s">
        <v>298</v>
      </c>
      <c r="K579" s="448" t="s">
        <v>1171</v>
      </c>
      <c r="L579" s="448" t="s">
        <v>218</v>
      </c>
      <c r="M579" s="450">
        <v>323538600</v>
      </c>
    </row>
    <row r="580" spans="1:13">
      <c r="A580" s="448" t="s">
        <v>13987</v>
      </c>
      <c r="B580" s="448" t="s">
        <v>2487</v>
      </c>
      <c r="C580" s="448" t="s">
        <v>920</v>
      </c>
      <c r="D580" s="449">
        <v>4034</v>
      </c>
      <c r="E580" s="448" t="s">
        <v>1109</v>
      </c>
      <c r="F580" s="431" t="s">
        <v>1101</v>
      </c>
      <c r="G580" s="448" t="s">
        <v>298</v>
      </c>
      <c r="H580" s="448" t="s">
        <v>41</v>
      </c>
      <c r="I580" s="448" t="s">
        <v>221</v>
      </c>
      <c r="J580" s="448" t="s">
        <v>298</v>
      </c>
      <c r="K580" s="448" t="s">
        <v>1171</v>
      </c>
      <c r="L580" s="448" t="s">
        <v>218</v>
      </c>
      <c r="M580" s="450">
        <v>254562000</v>
      </c>
    </row>
    <row r="581" spans="1:13">
      <c r="A581" s="448" t="s">
        <v>13988</v>
      </c>
      <c r="B581" s="448" t="s">
        <v>2487</v>
      </c>
      <c r="C581" s="448" t="s">
        <v>920</v>
      </c>
      <c r="D581" s="449">
        <v>4034</v>
      </c>
      <c r="E581" s="448" t="s">
        <v>1109</v>
      </c>
      <c r="F581" s="431" t="s">
        <v>1101</v>
      </c>
      <c r="G581" s="448" t="s">
        <v>298</v>
      </c>
      <c r="H581" s="448" t="s">
        <v>41</v>
      </c>
      <c r="I581" s="448" t="s">
        <v>422</v>
      </c>
      <c r="J581" s="448" t="s">
        <v>298</v>
      </c>
      <c r="K581" s="448" t="s">
        <v>1171</v>
      </c>
      <c r="L581" s="448" t="s">
        <v>218</v>
      </c>
      <c r="M581" s="450">
        <v>194894700</v>
      </c>
    </row>
    <row r="582" spans="1:13">
      <c r="A582" s="448" t="s">
        <v>13989</v>
      </c>
      <c r="B582" s="448" t="s">
        <v>2487</v>
      </c>
      <c r="C582" s="448" t="s">
        <v>920</v>
      </c>
      <c r="D582" s="449">
        <v>4034</v>
      </c>
      <c r="E582" s="448" t="s">
        <v>1109</v>
      </c>
      <c r="F582" s="431" t="s">
        <v>1101</v>
      </c>
      <c r="G582" s="448" t="s">
        <v>298</v>
      </c>
      <c r="H582" s="448" t="s">
        <v>41</v>
      </c>
      <c r="I582" s="448" t="s">
        <v>423</v>
      </c>
      <c r="J582" s="448" t="s">
        <v>298</v>
      </c>
      <c r="K582" s="448" t="s">
        <v>1171</v>
      </c>
      <c r="L582" s="448" t="s">
        <v>218</v>
      </c>
      <c r="M582" s="450">
        <v>194894700</v>
      </c>
    </row>
    <row r="583" spans="1:13">
      <c r="A583" s="448" t="s">
        <v>13990</v>
      </c>
      <c r="B583" s="448" t="s">
        <v>2487</v>
      </c>
      <c r="C583" s="448" t="s">
        <v>920</v>
      </c>
      <c r="D583" s="449">
        <v>4034</v>
      </c>
      <c r="E583" s="448" t="s">
        <v>1109</v>
      </c>
      <c r="F583" s="431" t="s">
        <v>1101</v>
      </c>
      <c r="G583" s="448" t="s">
        <v>298</v>
      </c>
      <c r="H583" s="448" t="s">
        <v>41</v>
      </c>
      <c r="I583" s="448" t="s">
        <v>48</v>
      </c>
      <c r="J583" s="448" t="s">
        <v>298</v>
      </c>
      <c r="K583" s="448" t="s">
        <v>1171</v>
      </c>
      <c r="L583" s="448" t="s">
        <v>218</v>
      </c>
      <c r="M583" s="450">
        <v>252552300</v>
      </c>
    </row>
    <row r="584" spans="1:13">
      <c r="A584" s="448" t="s">
        <v>13991</v>
      </c>
      <c r="B584" s="448" t="s">
        <v>2487</v>
      </c>
      <c r="C584" s="448" t="s">
        <v>920</v>
      </c>
      <c r="D584" s="449">
        <v>4034</v>
      </c>
      <c r="E584" s="448" t="s">
        <v>1109</v>
      </c>
      <c r="F584" s="431" t="s">
        <v>1101</v>
      </c>
      <c r="G584" s="448" t="s">
        <v>298</v>
      </c>
      <c r="H584" s="448" t="s">
        <v>41</v>
      </c>
      <c r="I584" s="448" t="s">
        <v>50</v>
      </c>
      <c r="J584" s="448" t="s">
        <v>298</v>
      </c>
      <c r="K584" s="448" t="s">
        <v>1171</v>
      </c>
      <c r="L584" s="448" t="s">
        <v>218</v>
      </c>
      <c r="M584" s="450">
        <v>227304000</v>
      </c>
    </row>
    <row r="585" spans="1:13">
      <c r="A585" s="448" t="s">
        <v>13992</v>
      </c>
      <c r="B585" s="448" t="s">
        <v>2487</v>
      </c>
      <c r="C585" s="448" t="s">
        <v>920</v>
      </c>
      <c r="D585" s="449">
        <v>4034</v>
      </c>
      <c r="E585" s="448" t="s">
        <v>1109</v>
      </c>
      <c r="F585" s="431" t="s">
        <v>1101</v>
      </c>
      <c r="G585" s="448" t="s">
        <v>298</v>
      </c>
      <c r="H585" s="448" t="s">
        <v>41</v>
      </c>
      <c r="I585" s="448" t="s">
        <v>421</v>
      </c>
      <c r="J585" s="448" t="s">
        <v>298</v>
      </c>
      <c r="K585" s="448" t="s">
        <v>1171</v>
      </c>
      <c r="L585" s="448" t="s">
        <v>218</v>
      </c>
      <c r="M585" s="450">
        <v>205151100</v>
      </c>
    </row>
    <row r="586" spans="1:13">
      <c r="A586" s="448" t="s">
        <v>13993</v>
      </c>
      <c r="B586" s="448" t="s">
        <v>2487</v>
      </c>
      <c r="C586" s="448" t="s">
        <v>920</v>
      </c>
      <c r="D586" s="449">
        <v>4034</v>
      </c>
      <c r="E586" s="448" t="s">
        <v>1109</v>
      </c>
      <c r="F586" s="431" t="s">
        <v>1101</v>
      </c>
      <c r="G586" s="448" t="s">
        <v>298</v>
      </c>
      <c r="H586" s="448" t="s">
        <v>41</v>
      </c>
      <c r="I586" s="448" t="s">
        <v>223</v>
      </c>
      <c r="J586" s="448" t="s">
        <v>298</v>
      </c>
      <c r="K586" s="448" t="s">
        <v>1171</v>
      </c>
      <c r="L586" s="448" t="s">
        <v>218</v>
      </c>
      <c r="M586" s="450">
        <v>215938800</v>
      </c>
    </row>
    <row r="587" spans="1:13">
      <c r="A587" s="448" t="s">
        <v>13994</v>
      </c>
      <c r="B587" s="448" t="s">
        <v>2487</v>
      </c>
      <c r="C587" s="448" t="s">
        <v>920</v>
      </c>
      <c r="D587" s="449">
        <v>4034</v>
      </c>
      <c r="E587" s="448" t="s">
        <v>1109</v>
      </c>
      <c r="F587" s="431" t="s">
        <v>1101</v>
      </c>
      <c r="G587" s="448" t="s">
        <v>298</v>
      </c>
      <c r="H587" s="448" t="s">
        <v>41</v>
      </c>
      <c r="I587" s="448" t="s">
        <v>44</v>
      </c>
      <c r="J587" s="448" t="s">
        <v>298</v>
      </c>
      <c r="K587" s="448" t="s">
        <v>1171</v>
      </c>
      <c r="L587" s="448" t="s">
        <v>218</v>
      </c>
      <c r="M587" s="450">
        <v>262392900</v>
      </c>
    </row>
    <row r="588" spans="1:13">
      <c r="A588" s="448" t="s">
        <v>13995</v>
      </c>
      <c r="B588" s="448" t="s">
        <v>2487</v>
      </c>
      <c r="C588" s="448" t="s">
        <v>920</v>
      </c>
      <c r="D588" s="449">
        <v>4034</v>
      </c>
      <c r="E588" s="448" t="s">
        <v>1109</v>
      </c>
      <c r="F588" s="431" t="s">
        <v>1101</v>
      </c>
      <c r="G588" s="448" t="s">
        <v>298</v>
      </c>
      <c r="H588" s="448" t="s">
        <v>41</v>
      </c>
      <c r="I588" s="448" t="s">
        <v>424</v>
      </c>
      <c r="J588" s="448" t="s">
        <v>298</v>
      </c>
      <c r="K588" s="448" t="s">
        <v>1171</v>
      </c>
      <c r="L588" s="448" t="s">
        <v>218</v>
      </c>
      <c r="M588" s="450">
        <v>194894700</v>
      </c>
    </row>
    <row r="589" spans="1:13">
      <c r="A589" s="448" t="s">
        <v>13996</v>
      </c>
      <c r="B589" s="448" t="s">
        <v>2487</v>
      </c>
      <c r="C589" s="448" t="s">
        <v>920</v>
      </c>
      <c r="D589" s="449">
        <v>4034</v>
      </c>
      <c r="E589" s="448" t="s">
        <v>1109</v>
      </c>
      <c r="F589" s="431" t="s">
        <v>1101</v>
      </c>
      <c r="G589" s="448" t="s">
        <v>298</v>
      </c>
      <c r="H589" s="448" t="s">
        <v>41</v>
      </c>
      <c r="I589" s="448" t="s">
        <v>46</v>
      </c>
      <c r="J589" s="448" t="s">
        <v>298</v>
      </c>
      <c r="K589" s="448" t="s">
        <v>1171</v>
      </c>
      <c r="L589" s="448" t="s">
        <v>218</v>
      </c>
      <c r="M589" s="450">
        <v>256502400</v>
      </c>
    </row>
    <row r="590" spans="1:13">
      <c r="A590" s="448" t="s">
        <v>13997</v>
      </c>
      <c r="B590" s="448" t="s">
        <v>2487</v>
      </c>
      <c r="C590" s="448" t="s">
        <v>920</v>
      </c>
      <c r="D590" s="449">
        <v>4034</v>
      </c>
      <c r="E590" s="448" t="s">
        <v>1109</v>
      </c>
      <c r="F590" s="431" t="s">
        <v>1101</v>
      </c>
      <c r="G590" s="448" t="s">
        <v>298</v>
      </c>
      <c r="H590" s="448" t="s">
        <v>41</v>
      </c>
      <c r="I590" s="448" t="s">
        <v>425</v>
      </c>
      <c r="J590" s="448" t="s">
        <v>298</v>
      </c>
      <c r="K590" s="448" t="s">
        <v>1171</v>
      </c>
      <c r="L590" s="448" t="s">
        <v>218</v>
      </c>
      <c r="M590" s="450">
        <v>194894700</v>
      </c>
    </row>
    <row r="591" spans="1:13">
      <c r="A591" s="448" t="s">
        <v>13998</v>
      </c>
      <c r="B591" s="448" t="s">
        <v>2488</v>
      </c>
      <c r="C591" s="448" t="s">
        <v>920</v>
      </c>
      <c r="D591" s="449">
        <v>4047</v>
      </c>
      <c r="E591" s="448" t="s">
        <v>1110</v>
      </c>
      <c r="F591" s="431" t="s">
        <v>1101</v>
      </c>
      <c r="G591" s="448" t="s">
        <v>298</v>
      </c>
      <c r="H591" s="448" t="s">
        <v>41</v>
      </c>
      <c r="I591" s="448" t="s">
        <v>425</v>
      </c>
      <c r="J591" s="448" t="s">
        <v>298</v>
      </c>
      <c r="K591" s="448" t="s">
        <v>1171</v>
      </c>
      <c r="L591" s="448" t="s">
        <v>32</v>
      </c>
      <c r="M591" s="450">
        <v>104412000</v>
      </c>
    </row>
    <row r="592" spans="1:13">
      <c r="A592" s="448" t="s">
        <v>13999</v>
      </c>
      <c r="B592" s="448" t="s">
        <v>2488</v>
      </c>
      <c r="C592" s="448" t="s">
        <v>920</v>
      </c>
      <c r="D592" s="449">
        <v>4047</v>
      </c>
      <c r="E592" s="448" t="s">
        <v>1110</v>
      </c>
      <c r="F592" s="431" t="s">
        <v>1101</v>
      </c>
      <c r="G592" s="448" t="s">
        <v>298</v>
      </c>
      <c r="H592" s="448" t="s">
        <v>41</v>
      </c>
      <c r="I592" s="448" t="s">
        <v>324</v>
      </c>
      <c r="J592" s="448" t="s">
        <v>298</v>
      </c>
      <c r="K592" s="448" t="s">
        <v>1171</v>
      </c>
      <c r="L592" s="448" t="s">
        <v>32</v>
      </c>
      <c r="M592" s="450">
        <v>229336800</v>
      </c>
    </row>
    <row r="593" spans="1:13">
      <c r="A593" s="448" t="s">
        <v>14000</v>
      </c>
      <c r="B593" s="448" t="s">
        <v>2488</v>
      </c>
      <c r="C593" s="448" t="s">
        <v>920</v>
      </c>
      <c r="D593" s="449">
        <v>4047</v>
      </c>
      <c r="E593" s="448" t="s">
        <v>1110</v>
      </c>
      <c r="F593" s="431" t="s">
        <v>1101</v>
      </c>
      <c r="G593" s="448" t="s">
        <v>298</v>
      </c>
      <c r="H593" s="448" t="s">
        <v>41</v>
      </c>
      <c r="I593" s="448" t="s">
        <v>421</v>
      </c>
      <c r="J593" s="448" t="s">
        <v>298</v>
      </c>
      <c r="K593" s="448" t="s">
        <v>1171</v>
      </c>
      <c r="L593" s="448" t="s">
        <v>32</v>
      </c>
      <c r="M593" s="450">
        <v>109909800</v>
      </c>
    </row>
    <row r="594" spans="1:13">
      <c r="A594" s="448" t="s">
        <v>14001</v>
      </c>
      <c r="B594" s="448" t="s">
        <v>2488</v>
      </c>
      <c r="C594" s="448" t="s">
        <v>920</v>
      </c>
      <c r="D594" s="449">
        <v>4047</v>
      </c>
      <c r="E594" s="448" t="s">
        <v>1110</v>
      </c>
      <c r="F594" s="431" t="s">
        <v>1101</v>
      </c>
      <c r="G594" s="448" t="s">
        <v>298</v>
      </c>
      <c r="H594" s="448" t="s">
        <v>41</v>
      </c>
      <c r="I594" s="448" t="s">
        <v>50</v>
      </c>
      <c r="J594" s="448" t="s">
        <v>298</v>
      </c>
      <c r="K594" s="448" t="s">
        <v>1171</v>
      </c>
      <c r="L594" s="448" t="s">
        <v>32</v>
      </c>
      <c r="M594" s="450">
        <v>121783200</v>
      </c>
    </row>
    <row r="595" spans="1:13">
      <c r="A595" s="448" t="s">
        <v>14002</v>
      </c>
      <c r="B595" s="448" t="s">
        <v>2488</v>
      </c>
      <c r="C595" s="448" t="s">
        <v>920</v>
      </c>
      <c r="D595" s="449">
        <v>4047</v>
      </c>
      <c r="E595" s="448" t="s">
        <v>1110</v>
      </c>
      <c r="F595" s="431" t="s">
        <v>1101</v>
      </c>
      <c r="G595" s="448" t="s">
        <v>298</v>
      </c>
      <c r="H595" s="448" t="s">
        <v>41</v>
      </c>
      <c r="I595" s="448" t="s">
        <v>46</v>
      </c>
      <c r="J595" s="448" t="s">
        <v>298</v>
      </c>
      <c r="K595" s="448" t="s">
        <v>1171</v>
      </c>
      <c r="L595" s="448" t="s">
        <v>32</v>
      </c>
      <c r="M595" s="450">
        <v>137421900</v>
      </c>
    </row>
    <row r="596" spans="1:13">
      <c r="A596" s="448" t="s">
        <v>14003</v>
      </c>
      <c r="B596" s="448" t="s">
        <v>2488</v>
      </c>
      <c r="C596" s="448" t="s">
        <v>920</v>
      </c>
      <c r="D596" s="449">
        <v>4047</v>
      </c>
      <c r="E596" s="448" t="s">
        <v>1110</v>
      </c>
      <c r="F596" s="431" t="s">
        <v>1101</v>
      </c>
      <c r="G596" s="448" t="s">
        <v>298</v>
      </c>
      <c r="H596" s="448" t="s">
        <v>41</v>
      </c>
      <c r="I596" s="448" t="s">
        <v>221</v>
      </c>
      <c r="J596" s="448" t="s">
        <v>298</v>
      </c>
      <c r="K596" s="448" t="s">
        <v>1171</v>
      </c>
      <c r="L596" s="448" t="s">
        <v>32</v>
      </c>
      <c r="M596" s="450">
        <v>136359300</v>
      </c>
    </row>
    <row r="597" spans="1:13">
      <c r="A597" s="448" t="s">
        <v>14004</v>
      </c>
      <c r="B597" s="448" t="s">
        <v>2488</v>
      </c>
      <c r="C597" s="448" t="s">
        <v>920</v>
      </c>
      <c r="D597" s="449">
        <v>4047</v>
      </c>
      <c r="E597" s="448" t="s">
        <v>1110</v>
      </c>
      <c r="F597" s="431" t="s">
        <v>1101</v>
      </c>
      <c r="G597" s="448" t="s">
        <v>298</v>
      </c>
      <c r="H597" s="448" t="s">
        <v>41</v>
      </c>
      <c r="I597" s="448" t="s">
        <v>48</v>
      </c>
      <c r="J597" s="448" t="s">
        <v>298</v>
      </c>
      <c r="K597" s="448" t="s">
        <v>1171</v>
      </c>
      <c r="L597" s="448" t="s">
        <v>32</v>
      </c>
      <c r="M597" s="450">
        <v>135319800</v>
      </c>
    </row>
    <row r="598" spans="1:13">
      <c r="A598" s="448" t="s">
        <v>14005</v>
      </c>
      <c r="B598" s="448" t="s">
        <v>2488</v>
      </c>
      <c r="C598" s="448" t="s">
        <v>920</v>
      </c>
      <c r="D598" s="449">
        <v>4047</v>
      </c>
      <c r="E598" s="448" t="s">
        <v>1110</v>
      </c>
      <c r="F598" s="431" t="s">
        <v>1101</v>
      </c>
      <c r="G598" s="448" t="s">
        <v>298</v>
      </c>
      <c r="H598" s="448" t="s">
        <v>41</v>
      </c>
      <c r="I598" s="448" t="s">
        <v>219</v>
      </c>
      <c r="J598" s="448" t="s">
        <v>298</v>
      </c>
      <c r="K598" s="448" t="s">
        <v>1171</v>
      </c>
      <c r="L598" s="448" t="s">
        <v>32</v>
      </c>
      <c r="M598" s="450">
        <v>144790800</v>
      </c>
    </row>
    <row r="599" spans="1:13">
      <c r="A599" s="448" t="s">
        <v>14006</v>
      </c>
      <c r="B599" s="448" t="s">
        <v>2488</v>
      </c>
      <c r="C599" s="448" t="s">
        <v>920</v>
      </c>
      <c r="D599" s="449">
        <v>4047</v>
      </c>
      <c r="E599" s="448" t="s">
        <v>1110</v>
      </c>
      <c r="F599" s="431" t="s">
        <v>1101</v>
      </c>
      <c r="G599" s="448" t="s">
        <v>298</v>
      </c>
      <c r="H599" s="448" t="s">
        <v>41</v>
      </c>
      <c r="I599" s="448" t="s">
        <v>42</v>
      </c>
      <c r="J599" s="448" t="s">
        <v>298</v>
      </c>
      <c r="K599" s="448" t="s">
        <v>1171</v>
      </c>
      <c r="L599" s="448" t="s">
        <v>32</v>
      </c>
      <c r="M599" s="450">
        <v>173319300</v>
      </c>
    </row>
    <row r="600" spans="1:13">
      <c r="A600" s="448" t="s">
        <v>14007</v>
      </c>
      <c r="B600" s="448" t="s">
        <v>2488</v>
      </c>
      <c r="C600" s="448" t="s">
        <v>920</v>
      </c>
      <c r="D600" s="449">
        <v>4047</v>
      </c>
      <c r="E600" s="448" t="s">
        <v>1110</v>
      </c>
      <c r="F600" s="431" t="s">
        <v>1101</v>
      </c>
      <c r="G600" s="448" t="s">
        <v>298</v>
      </c>
      <c r="H600" s="448" t="s">
        <v>41</v>
      </c>
      <c r="I600" s="448" t="s">
        <v>223</v>
      </c>
      <c r="J600" s="448" t="s">
        <v>298</v>
      </c>
      <c r="K600" s="448" t="s">
        <v>1171</v>
      </c>
      <c r="L600" s="448" t="s">
        <v>32</v>
      </c>
      <c r="M600" s="450">
        <v>115684800</v>
      </c>
    </row>
    <row r="601" spans="1:13">
      <c r="A601" s="448" t="s">
        <v>14008</v>
      </c>
      <c r="B601" s="448" t="s">
        <v>2488</v>
      </c>
      <c r="C601" s="448" t="s">
        <v>920</v>
      </c>
      <c r="D601" s="449">
        <v>4047</v>
      </c>
      <c r="E601" s="448" t="s">
        <v>1110</v>
      </c>
      <c r="F601" s="431" t="s">
        <v>1101</v>
      </c>
      <c r="G601" s="448" t="s">
        <v>298</v>
      </c>
      <c r="H601" s="448" t="s">
        <v>41</v>
      </c>
      <c r="I601" s="448" t="s">
        <v>44</v>
      </c>
      <c r="J601" s="448" t="s">
        <v>298</v>
      </c>
      <c r="K601" s="448" t="s">
        <v>1171</v>
      </c>
      <c r="L601" s="448" t="s">
        <v>32</v>
      </c>
      <c r="M601" s="450">
        <v>140586600</v>
      </c>
    </row>
    <row r="602" spans="1:13">
      <c r="A602" s="448" t="s">
        <v>14009</v>
      </c>
      <c r="B602" s="448" t="s">
        <v>2488</v>
      </c>
      <c r="C602" s="448" t="s">
        <v>920</v>
      </c>
      <c r="D602" s="449">
        <v>4047</v>
      </c>
      <c r="E602" s="448" t="s">
        <v>1110</v>
      </c>
      <c r="F602" s="431" t="s">
        <v>1101</v>
      </c>
      <c r="G602" s="448" t="s">
        <v>298</v>
      </c>
      <c r="H602" s="448" t="s">
        <v>41</v>
      </c>
      <c r="I602" s="448" t="s">
        <v>424</v>
      </c>
      <c r="J602" s="448" t="s">
        <v>298</v>
      </c>
      <c r="K602" s="448" t="s">
        <v>1171</v>
      </c>
      <c r="L602" s="448" t="s">
        <v>32</v>
      </c>
      <c r="M602" s="450">
        <v>104412000</v>
      </c>
    </row>
    <row r="603" spans="1:13">
      <c r="A603" s="448" t="s">
        <v>14010</v>
      </c>
      <c r="B603" s="448" t="s">
        <v>2488</v>
      </c>
      <c r="C603" s="448" t="s">
        <v>920</v>
      </c>
      <c r="D603" s="449">
        <v>4047</v>
      </c>
      <c r="E603" s="448" t="s">
        <v>1110</v>
      </c>
      <c r="F603" s="431" t="s">
        <v>1101</v>
      </c>
      <c r="G603" s="448" t="s">
        <v>298</v>
      </c>
      <c r="H603" s="448" t="s">
        <v>41</v>
      </c>
      <c r="I603" s="448" t="s">
        <v>422</v>
      </c>
      <c r="J603" s="448" t="s">
        <v>298</v>
      </c>
      <c r="K603" s="448" t="s">
        <v>1171</v>
      </c>
      <c r="L603" s="448" t="s">
        <v>32</v>
      </c>
      <c r="M603" s="450">
        <v>104412000</v>
      </c>
    </row>
    <row r="604" spans="1:13">
      <c r="A604" s="448" t="s">
        <v>14011</v>
      </c>
      <c r="B604" s="448" t="s">
        <v>2488</v>
      </c>
      <c r="C604" s="448" t="s">
        <v>920</v>
      </c>
      <c r="D604" s="449">
        <v>4047</v>
      </c>
      <c r="E604" s="448" t="s">
        <v>1110</v>
      </c>
      <c r="F604" s="431" t="s">
        <v>1101</v>
      </c>
      <c r="G604" s="448" t="s">
        <v>298</v>
      </c>
      <c r="H604" s="448" t="s">
        <v>41</v>
      </c>
      <c r="I604" s="448" t="s">
        <v>423</v>
      </c>
      <c r="J604" s="448" t="s">
        <v>298</v>
      </c>
      <c r="K604" s="448" t="s">
        <v>1171</v>
      </c>
      <c r="L604" s="448" t="s">
        <v>32</v>
      </c>
      <c r="M604" s="450">
        <v>104412000</v>
      </c>
    </row>
    <row r="605" spans="1:13">
      <c r="A605" s="448" t="s">
        <v>14012</v>
      </c>
      <c r="B605" s="448" t="s">
        <v>2489</v>
      </c>
      <c r="C605" s="448" t="s">
        <v>920</v>
      </c>
      <c r="D605" s="449">
        <v>4047</v>
      </c>
      <c r="E605" s="448" t="s">
        <v>1110</v>
      </c>
      <c r="F605" s="431" t="s">
        <v>1101</v>
      </c>
      <c r="G605" s="448" t="s">
        <v>298</v>
      </c>
      <c r="H605" s="448" t="s">
        <v>41</v>
      </c>
      <c r="I605" s="448" t="s">
        <v>50</v>
      </c>
      <c r="J605" s="448" t="s">
        <v>298</v>
      </c>
      <c r="K605" s="448" t="s">
        <v>1171</v>
      </c>
      <c r="L605" s="448" t="s">
        <v>34</v>
      </c>
      <c r="M605" s="450">
        <v>231392700</v>
      </c>
    </row>
    <row r="606" spans="1:13">
      <c r="A606" s="448" t="s">
        <v>14013</v>
      </c>
      <c r="B606" s="448" t="s">
        <v>2489</v>
      </c>
      <c r="C606" s="448" t="s">
        <v>920</v>
      </c>
      <c r="D606" s="449">
        <v>4047</v>
      </c>
      <c r="E606" s="448" t="s">
        <v>1110</v>
      </c>
      <c r="F606" s="431" t="s">
        <v>1101</v>
      </c>
      <c r="G606" s="448" t="s">
        <v>298</v>
      </c>
      <c r="H606" s="448" t="s">
        <v>41</v>
      </c>
      <c r="I606" s="448" t="s">
        <v>424</v>
      </c>
      <c r="J606" s="448" t="s">
        <v>298</v>
      </c>
      <c r="K606" s="448" t="s">
        <v>1171</v>
      </c>
      <c r="L606" s="448" t="s">
        <v>34</v>
      </c>
      <c r="M606" s="450">
        <v>198382800</v>
      </c>
    </row>
    <row r="607" spans="1:13">
      <c r="A607" s="448" t="s">
        <v>14014</v>
      </c>
      <c r="B607" s="448" t="s">
        <v>2489</v>
      </c>
      <c r="C607" s="448" t="s">
        <v>920</v>
      </c>
      <c r="D607" s="449">
        <v>4047</v>
      </c>
      <c r="E607" s="448" t="s">
        <v>1110</v>
      </c>
      <c r="F607" s="431" t="s">
        <v>1101</v>
      </c>
      <c r="G607" s="448" t="s">
        <v>298</v>
      </c>
      <c r="H607" s="448" t="s">
        <v>41</v>
      </c>
      <c r="I607" s="448" t="s">
        <v>421</v>
      </c>
      <c r="J607" s="448" t="s">
        <v>298</v>
      </c>
      <c r="K607" s="448" t="s">
        <v>1171</v>
      </c>
      <c r="L607" s="448" t="s">
        <v>34</v>
      </c>
      <c r="M607" s="450">
        <v>208824000</v>
      </c>
    </row>
    <row r="608" spans="1:13">
      <c r="A608" s="448" t="s">
        <v>14015</v>
      </c>
      <c r="B608" s="448" t="s">
        <v>2489</v>
      </c>
      <c r="C608" s="448" t="s">
        <v>920</v>
      </c>
      <c r="D608" s="449">
        <v>4047</v>
      </c>
      <c r="E608" s="448" t="s">
        <v>1110</v>
      </c>
      <c r="F608" s="431" t="s">
        <v>1101</v>
      </c>
      <c r="G608" s="448" t="s">
        <v>298</v>
      </c>
      <c r="H608" s="448" t="s">
        <v>41</v>
      </c>
      <c r="I608" s="448" t="s">
        <v>422</v>
      </c>
      <c r="J608" s="448" t="s">
        <v>298</v>
      </c>
      <c r="K608" s="448" t="s">
        <v>1171</v>
      </c>
      <c r="L608" s="448" t="s">
        <v>34</v>
      </c>
      <c r="M608" s="450">
        <v>198382800</v>
      </c>
    </row>
    <row r="609" spans="1:13">
      <c r="A609" s="448" t="s">
        <v>14016</v>
      </c>
      <c r="B609" s="448" t="s">
        <v>2489</v>
      </c>
      <c r="C609" s="448" t="s">
        <v>920</v>
      </c>
      <c r="D609" s="449">
        <v>4047</v>
      </c>
      <c r="E609" s="448" t="s">
        <v>1110</v>
      </c>
      <c r="F609" s="431" t="s">
        <v>1101</v>
      </c>
      <c r="G609" s="448" t="s">
        <v>298</v>
      </c>
      <c r="H609" s="448" t="s">
        <v>41</v>
      </c>
      <c r="I609" s="448" t="s">
        <v>223</v>
      </c>
      <c r="J609" s="448" t="s">
        <v>298</v>
      </c>
      <c r="K609" s="448" t="s">
        <v>1171</v>
      </c>
      <c r="L609" s="448" t="s">
        <v>34</v>
      </c>
      <c r="M609" s="450">
        <v>219819600</v>
      </c>
    </row>
    <row r="610" spans="1:13">
      <c r="A610" s="448" t="s">
        <v>14017</v>
      </c>
      <c r="B610" s="448" t="s">
        <v>2489</v>
      </c>
      <c r="C610" s="448" t="s">
        <v>920</v>
      </c>
      <c r="D610" s="449">
        <v>4047</v>
      </c>
      <c r="E610" s="448" t="s">
        <v>1110</v>
      </c>
      <c r="F610" s="431" t="s">
        <v>1101</v>
      </c>
      <c r="G610" s="448" t="s">
        <v>298</v>
      </c>
      <c r="H610" s="448" t="s">
        <v>41</v>
      </c>
      <c r="I610" s="448" t="s">
        <v>425</v>
      </c>
      <c r="J610" s="448" t="s">
        <v>298</v>
      </c>
      <c r="K610" s="448" t="s">
        <v>1171</v>
      </c>
      <c r="L610" s="448" t="s">
        <v>34</v>
      </c>
      <c r="M610" s="450">
        <v>198382800</v>
      </c>
    </row>
    <row r="611" spans="1:13">
      <c r="A611" s="448" t="s">
        <v>14018</v>
      </c>
      <c r="B611" s="448" t="s">
        <v>2489</v>
      </c>
      <c r="C611" s="448" t="s">
        <v>920</v>
      </c>
      <c r="D611" s="449">
        <v>4047</v>
      </c>
      <c r="E611" s="448" t="s">
        <v>1110</v>
      </c>
      <c r="F611" s="431" t="s">
        <v>1101</v>
      </c>
      <c r="G611" s="448" t="s">
        <v>298</v>
      </c>
      <c r="H611" s="448" t="s">
        <v>41</v>
      </c>
      <c r="I611" s="448" t="s">
        <v>423</v>
      </c>
      <c r="J611" s="448" t="s">
        <v>298</v>
      </c>
      <c r="K611" s="448" t="s">
        <v>1171</v>
      </c>
      <c r="L611" s="448" t="s">
        <v>34</v>
      </c>
      <c r="M611" s="450">
        <v>198382800</v>
      </c>
    </row>
    <row r="612" spans="1:13">
      <c r="A612" s="448" t="s">
        <v>14019</v>
      </c>
      <c r="B612" s="448" t="s">
        <v>2489</v>
      </c>
      <c r="C612" s="448" t="s">
        <v>920</v>
      </c>
      <c r="D612" s="449">
        <v>4047</v>
      </c>
      <c r="E612" s="448" t="s">
        <v>1110</v>
      </c>
      <c r="F612" s="431" t="s">
        <v>1101</v>
      </c>
      <c r="G612" s="448" t="s">
        <v>298</v>
      </c>
      <c r="H612" s="448" t="s">
        <v>41</v>
      </c>
      <c r="I612" s="448" t="s">
        <v>324</v>
      </c>
      <c r="J612" s="448" t="s">
        <v>298</v>
      </c>
      <c r="K612" s="448" t="s">
        <v>1171</v>
      </c>
      <c r="L612" s="448" t="s">
        <v>34</v>
      </c>
      <c r="M612" s="450">
        <v>435735300</v>
      </c>
    </row>
    <row r="613" spans="1:13">
      <c r="A613" s="448" t="s">
        <v>14020</v>
      </c>
      <c r="B613" s="448" t="s">
        <v>2489</v>
      </c>
      <c r="C613" s="448" t="s">
        <v>920</v>
      </c>
      <c r="D613" s="449">
        <v>4047</v>
      </c>
      <c r="E613" s="448" t="s">
        <v>1110</v>
      </c>
      <c r="F613" s="431" t="s">
        <v>1101</v>
      </c>
      <c r="G613" s="448" t="s">
        <v>298</v>
      </c>
      <c r="H613" s="448" t="s">
        <v>41</v>
      </c>
      <c r="I613" s="448" t="s">
        <v>219</v>
      </c>
      <c r="J613" s="448" t="s">
        <v>298</v>
      </c>
      <c r="K613" s="448" t="s">
        <v>1171</v>
      </c>
      <c r="L613" s="448" t="s">
        <v>34</v>
      </c>
      <c r="M613" s="450">
        <v>275097900</v>
      </c>
    </row>
    <row r="614" spans="1:13">
      <c r="A614" s="448" t="s">
        <v>14021</v>
      </c>
      <c r="B614" s="448" t="s">
        <v>2489</v>
      </c>
      <c r="C614" s="448" t="s">
        <v>920</v>
      </c>
      <c r="D614" s="449">
        <v>4047</v>
      </c>
      <c r="E614" s="448" t="s">
        <v>1110</v>
      </c>
      <c r="F614" s="431" t="s">
        <v>1101</v>
      </c>
      <c r="G614" s="448" t="s">
        <v>298</v>
      </c>
      <c r="H614" s="448" t="s">
        <v>41</v>
      </c>
      <c r="I614" s="448" t="s">
        <v>44</v>
      </c>
      <c r="J614" s="448" t="s">
        <v>298</v>
      </c>
      <c r="K614" s="448" t="s">
        <v>1171</v>
      </c>
      <c r="L614" s="448" t="s">
        <v>34</v>
      </c>
      <c r="M614" s="450">
        <v>267128400</v>
      </c>
    </row>
    <row r="615" spans="1:13">
      <c r="A615" s="448" t="s">
        <v>14022</v>
      </c>
      <c r="B615" s="448" t="s">
        <v>2489</v>
      </c>
      <c r="C615" s="448" t="s">
        <v>920</v>
      </c>
      <c r="D615" s="449">
        <v>4047</v>
      </c>
      <c r="E615" s="448" t="s">
        <v>1110</v>
      </c>
      <c r="F615" s="431" t="s">
        <v>1101</v>
      </c>
      <c r="G615" s="448" t="s">
        <v>298</v>
      </c>
      <c r="H615" s="448" t="s">
        <v>41</v>
      </c>
      <c r="I615" s="448" t="s">
        <v>221</v>
      </c>
      <c r="J615" s="448" t="s">
        <v>298</v>
      </c>
      <c r="K615" s="448" t="s">
        <v>1171</v>
      </c>
      <c r="L615" s="448" t="s">
        <v>34</v>
      </c>
      <c r="M615" s="450">
        <v>259089600</v>
      </c>
    </row>
    <row r="616" spans="1:13">
      <c r="A616" s="448" t="s">
        <v>14023</v>
      </c>
      <c r="B616" s="448" t="s">
        <v>2489</v>
      </c>
      <c r="C616" s="448" t="s">
        <v>920</v>
      </c>
      <c r="D616" s="449">
        <v>4047</v>
      </c>
      <c r="E616" s="448" t="s">
        <v>1110</v>
      </c>
      <c r="F616" s="431" t="s">
        <v>1101</v>
      </c>
      <c r="G616" s="448" t="s">
        <v>298</v>
      </c>
      <c r="H616" s="448" t="s">
        <v>41</v>
      </c>
      <c r="I616" s="448" t="s">
        <v>48</v>
      </c>
      <c r="J616" s="448" t="s">
        <v>298</v>
      </c>
      <c r="K616" s="448" t="s">
        <v>1171</v>
      </c>
      <c r="L616" s="448" t="s">
        <v>34</v>
      </c>
      <c r="M616" s="450">
        <v>257103000</v>
      </c>
    </row>
    <row r="617" spans="1:13">
      <c r="A617" s="448" t="s">
        <v>14024</v>
      </c>
      <c r="B617" s="448" t="s">
        <v>2489</v>
      </c>
      <c r="C617" s="448" t="s">
        <v>920</v>
      </c>
      <c r="D617" s="449">
        <v>4047</v>
      </c>
      <c r="E617" s="448" t="s">
        <v>1110</v>
      </c>
      <c r="F617" s="431" t="s">
        <v>1101</v>
      </c>
      <c r="G617" s="448" t="s">
        <v>298</v>
      </c>
      <c r="H617" s="448" t="s">
        <v>41</v>
      </c>
      <c r="I617" s="448" t="s">
        <v>46</v>
      </c>
      <c r="J617" s="448" t="s">
        <v>298</v>
      </c>
      <c r="K617" s="448" t="s">
        <v>1171</v>
      </c>
      <c r="L617" s="448" t="s">
        <v>34</v>
      </c>
      <c r="M617" s="450">
        <v>261076200</v>
      </c>
    </row>
    <row r="618" spans="1:13">
      <c r="A618" s="448" t="s">
        <v>14025</v>
      </c>
      <c r="B618" s="448" t="s">
        <v>2489</v>
      </c>
      <c r="C618" s="448" t="s">
        <v>920</v>
      </c>
      <c r="D618" s="449">
        <v>4047</v>
      </c>
      <c r="E618" s="448" t="s">
        <v>1110</v>
      </c>
      <c r="F618" s="431" t="s">
        <v>1101</v>
      </c>
      <c r="G618" s="448" t="s">
        <v>298</v>
      </c>
      <c r="H618" s="448" t="s">
        <v>41</v>
      </c>
      <c r="I618" s="448" t="s">
        <v>42</v>
      </c>
      <c r="J618" s="448" t="s">
        <v>298</v>
      </c>
      <c r="K618" s="448" t="s">
        <v>1171</v>
      </c>
      <c r="L618" s="448" t="s">
        <v>34</v>
      </c>
      <c r="M618" s="450">
        <v>329313600</v>
      </c>
    </row>
    <row r="619" spans="1:13">
      <c r="A619" s="448" t="s">
        <v>14026</v>
      </c>
      <c r="B619" s="448" t="s">
        <v>2490</v>
      </c>
      <c r="C619" s="448" t="s">
        <v>920</v>
      </c>
      <c r="D619" s="449">
        <v>4047</v>
      </c>
      <c r="E619" s="448" t="s">
        <v>1110</v>
      </c>
      <c r="F619" s="431" t="s">
        <v>1101</v>
      </c>
      <c r="G619" s="448" t="s">
        <v>298</v>
      </c>
      <c r="H619" s="448" t="s">
        <v>41</v>
      </c>
      <c r="I619" s="448" t="s">
        <v>423</v>
      </c>
      <c r="J619" s="448" t="s">
        <v>298</v>
      </c>
      <c r="K619" s="448" t="s">
        <v>1171</v>
      </c>
      <c r="L619" s="448" t="s">
        <v>218</v>
      </c>
      <c r="M619" s="450">
        <v>292353600</v>
      </c>
    </row>
    <row r="620" spans="1:13">
      <c r="A620" s="448" t="s">
        <v>14027</v>
      </c>
      <c r="B620" s="448" t="s">
        <v>2490</v>
      </c>
      <c r="C620" s="448" t="s">
        <v>920</v>
      </c>
      <c r="D620" s="449">
        <v>4047</v>
      </c>
      <c r="E620" s="448" t="s">
        <v>1110</v>
      </c>
      <c r="F620" s="431" t="s">
        <v>1101</v>
      </c>
      <c r="G620" s="448" t="s">
        <v>298</v>
      </c>
      <c r="H620" s="448" t="s">
        <v>41</v>
      </c>
      <c r="I620" s="448" t="s">
        <v>424</v>
      </c>
      <c r="J620" s="448" t="s">
        <v>298</v>
      </c>
      <c r="K620" s="448" t="s">
        <v>1171</v>
      </c>
      <c r="L620" s="448" t="s">
        <v>218</v>
      </c>
      <c r="M620" s="450">
        <v>292353600</v>
      </c>
    </row>
    <row r="621" spans="1:13">
      <c r="A621" s="448" t="s">
        <v>14028</v>
      </c>
      <c r="B621" s="448" t="s">
        <v>2490</v>
      </c>
      <c r="C621" s="448" t="s">
        <v>920</v>
      </c>
      <c r="D621" s="449">
        <v>4047</v>
      </c>
      <c r="E621" s="448" t="s">
        <v>1110</v>
      </c>
      <c r="F621" s="431" t="s">
        <v>1101</v>
      </c>
      <c r="G621" s="448" t="s">
        <v>298</v>
      </c>
      <c r="H621" s="448" t="s">
        <v>41</v>
      </c>
      <c r="I621" s="448" t="s">
        <v>425</v>
      </c>
      <c r="J621" s="448" t="s">
        <v>298</v>
      </c>
      <c r="K621" s="448" t="s">
        <v>1171</v>
      </c>
      <c r="L621" s="448" t="s">
        <v>218</v>
      </c>
      <c r="M621" s="450">
        <v>292353600</v>
      </c>
    </row>
    <row r="622" spans="1:13">
      <c r="A622" s="448" t="s">
        <v>14029</v>
      </c>
      <c r="B622" s="448" t="s">
        <v>2490</v>
      </c>
      <c r="C622" s="448" t="s">
        <v>920</v>
      </c>
      <c r="D622" s="449">
        <v>4047</v>
      </c>
      <c r="E622" s="448" t="s">
        <v>1110</v>
      </c>
      <c r="F622" s="431" t="s">
        <v>1101</v>
      </c>
      <c r="G622" s="448" t="s">
        <v>298</v>
      </c>
      <c r="H622" s="448" t="s">
        <v>41</v>
      </c>
      <c r="I622" s="448" t="s">
        <v>44</v>
      </c>
      <c r="J622" s="448" t="s">
        <v>298</v>
      </c>
      <c r="K622" s="448" t="s">
        <v>1171</v>
      </c>
      <c r="L622" s="448" t="s">
        <v>218</v>
      </c>
      <c r="M622" s="450">
        <v>393647100</v>
      </c>
    </row>
    <row r="623" spans="1:13">
      <c r="A623" s="448" t="s">
        <v>14030</v>
      </c>
      <c r="B623" s="448" t="s">
        <v>2490</v>
      </c>
      <c r="C623" s="448" t="s">
        <v>920</v>
      </c>
      <c r="D623" s="449">
        <v>4047</v>
      </c>
      <c r="E623" s="448" t="s">
        <v>1110</v>
      </c>
      <c r="F623" s="431" t="s">
        <v>1101</v>
      </c>
      <c r="G623" s="448" t="s">
        <v>298</v>
      </c>
      <c r="H623" s="448" t="s">
        <v>41</v>
      </c>
      <c r="I623" s="448" t="s">
        <v>223</v>
      </c>
      <c r="J623" s="448" t="s">
        <v>298</v>
      </c>
      <c r="K623" s="448" t="s">
        <v>1171</v>
      </c>
      <c r="L623" s="448" t="s">
        <v>218</v>
      </c>
      <c r="M623" s="450">
        <v>323931300</v>
      </c>
    </row>
    <row r="624" spans="1:13">
      <c r="A624" s="448" t="s">
        <v>14031</v>
      </c>
      <c r="B624" s="448" t="s">
        <v>2490</v>
      </c>
      <c r="C624" s="448" t="s">
        <v>920</v>
      </c>
      <c r="D624" s="449">
        <v>4047</v>
      </c>
      <c r="E624" s="448" t="s">
        <v>1110</v>
      </c>
      <c r="F624" s="431" t="s">
        <v>1101</v>
      </c>
      <c r="G624" s="448" t="s">
        <v>298</v>
      </c>
      <c r="H624" s="448" t="s">
        <v>41</v>
      </c>
      <c r="I624" s="448" t="s">
        <v>219</v>
      </c>
      <c r="J624" s="448" t="s">
        <v>298</v>
      </c>
      <c r="K624" s="448" t="s">
        <v>1171</v>
      </c>
      <c r="L624" s="448" t="s">
        <v>218</v>
      </c>
      <c r="M624" s="450">
        <v>405428100</v>
      </c>
    </row>
    <row r="625" spans="1:13">
      <c r="A625" s="448" t="s">
        <v>14032</v>
      </c>
      <c r="B625" s="448" t="s">
        <v>2490</v>
      </c>
      <c r="C625" s="448" t="s">
        <v>920</v>
      </c>
      <c r="D625" s="449">
        <v>4047</v>
      </c>
      <c r="E625" s="448" t="s">
        <v>1110</v>
      </c>
      <c r="F625" s="431" t="s">
        <v>1101</v>
      </c>
      <c r="G625" s="448" t="s">
        <v>298</v>
      </c>
      <c r="H625" s="448" t="s">
        <v>41</v>
      </c>
      <c r="I625" s="448" t="s">
        <v>48</v>
      </c>
      <c r="J625" s="448" t="s">
        <v>298</v>
      </c>
      <c r="K625" s="448" t="s">
        <v>1171</v>
      </c>
      <c r="L625" s="448" t="s">
        <v>218</v>
      </c>
      <c r="M625" s="450">
        <v>378863100</v>
      </c>
    </row>
    <row r="626" spans="1:13">
      <c r="A626" s="448" t="s">
        <v>14033</v>
      </c>
      <c r="B626" s="448" t="s">
        <v>2490</v>
      </c>
      <c r="C626" s="448" t="s">
        <v>920</v>
      </c>
      <c r="D626" s="449">
        <v>4047</v>
      </c>
      <c r="E626" s="448" t="s">
        <v>1110</v>
      </c>
      <c r="F626" s="431" t="s">
        <v>1101</v>
      </c>
      <c r="G626" s="448" t="s">
        <v>298</v>
      </c>
      <c r="H626" s="448" t="s">
        <v>41</v>
      </c>
      <c r="I626" s="448" t="s">
        <v>50</v>
      </c>
      <c r="J626" s="448" t="s">
        <v>298</v>
      </c>
      <c r="K626" s="448" t="s">
        <v>1171</v>
      </c>
      <c r="L626" s="448" t="s">
        <v>218</v>
      </c>
      <c r="M626" s="450">
        <v>340979100</v>
      </c>
    </row>
    <row r="627" spans="1:13">
      <c r="A627" s="448" t="s">
        <v>14034</v>
      </c>
      <c r="B627" s="448" t="s">
        <v>2490</v>
      </c>
      <c r="C627" s="448" t="s">
        <v>920</v>
      </c>
      <c r="D627" s="449">
        <v>4047</v>
      </c>
      <c r="E627" s="448" t="s">
        <v>1110</v>
      </c>
      <c r="F627" s="431" t="s">
        <v>1101</v>
      </c>
      <c r="G627" s="448" t="s">
        <v>298</v>
      </c>
      <c r="H627" s="448" t="s">
        <v>41</v>
      </c>
      <c r="I627" s="448" t="s">
        <v>221</v>
      </c>
      <c r="J627" s="448" t="s">
        <v>298</v>
      </c>
      <c r="K627" s="448" t="s">
        <v>1171</v>
      </c>
      <c r="L627" s="448" t="s">
        <v>218</v>
      </c>
      <c r="M627" s="450">
        <v>381819900</v>
      </c>
    </row>
    <row r="628" spans="1:13">
      <c r="A628" s="448" t="s">
        <v>14035</v>
      </c>
      <c r="B628" s="448" t="s">
        <v>2490</v>
      </c>
      <c r="C628" s="448" t="s">
        <v>920</v>
      </c>
      <c r="D628" s="449">
        <v>4047</v>
      </c>
      <c r="E628" s="448" t="s">
        <v>1110</v>
      </c>
      <c r="F628" s="431" t="s">
        <v>1101</v>
      </c>
      <c r="G628" s="448" t="s">
        <v>298</v>
      </c>
      <c r="H628" s="448" t="s">
        <v>41</v>
      </c>
      <c r="I628" s="448" t="s">
        <v>46</v>
      </c>
      <c r="J628" s="448" t="s">
        <v>298</v>
      </c>
      <c r="K628" s="448" t="s">
        <v>1171</v>
      </c>
      <c r="L628" s="448" t="s">
        <v>218</v>
      </c>
      <c r="M628" s="450">
        <v>384753600</v>
      </c>
    </row>
    <row r="629" spans="1:13">
      <c r="A629" s="448" t="s">
        <v>14036</v>
      </c>
      <c r="B629" s="448" t="s">
        <v>2490</v>
      </c>
      <c r="C629" s="448" t="s">
        <v>920</v>
      </c>
      <c r="D629" s="449">
        <v>4047</v>
      </c>
      <c r="E629" s="448" t="s">
        <v>1110</v>
      </c>
      <c r="F629" s="431" t="s">
        <v>1101</v>
      </c>
      <c r="G629" s="448" t="s">
        <v>298</v>
      </c>
      <c r="H629" s="448" t="s">
        <v>41</v>
      </c>
      <c r="I629" s="448" t="s">
        <v>422</v>
      </c>
      <c r="J629" s="448" t="s">
        <v>298</v>
      </c>
      <c r="K629" s="448" t="s">
        <v>1171</v>
      </c>
      <c r="L629" s="448" t="s">
        <v>218</v>
      </c>
      <c r="M629" s="450">
        <v>292353600</v>
      </c>
    </row>
    <row r="630" spans="1:13">
      <c r="A630" s="448" t="s">
        <v>14037</v>
      </c>
      <c r="B630" s="448" t="s">
        <v>2490</v>
      </c>
      <c r="C630" s="448" t="s">
        <v>920</v>
      </c>
      <c r="D630" s="449">
        <v>4047</v>
      </c>
      <c r="E630" s="448" t="s">
        <v>1110</v>
      </c>
      <c r="F630" s="431" t="s">
        <v>1101</v>
      </c>
      <c r="G630" s="448" t="s">
        <v>298</v>
      </c>
      <c r="H630" s="448" t="s">
        <v>41</v>
      </c>
      <c r="I630" s="448" t="s">
        <v>324</v>
      </c>
      <c r="J630" s="448" t="s">
        <v>298</v>
      </c>
      <c r="K630" s="448" t="s">
        <v>1171</v>
      </c>
      <c r="L630" s="448" t="s">
        <v>218</v>
      </c>
      <c r="M630" s="450">
        <v>642156900</v>
      </c>
    </row>
    <row r="631" spans="1:13">
      <c r="A631" s="448" t="s">
        <v>14038</v>
      </c>
      <c r="B631" s="448" t="s">
        <v>2490</v>
      </c>
      <c r="C631" s="448" t="s">
        <v>920</v>
      </c>
      <c r="D631" s="449">
        <v>4047</v>
      </c>
      <c r="E631" s="448" t="s">
        <v>1110</v>
      </c>
      <c r="F631" s="431" t="s">
        <v>1101</v>
      </c>
      <c r="G631" s="448" t="s">
        <v>298</v>
      </c>
      <c r="H631" s="448" t="s">
        <v>41</v>
      </c>
      <c r="I631" s="448" t="s">
        <v>42</v>
      </c>
      <c r="J631" s="448" t="s">
        <v>298</v>
      </c>
      <c r="K631" s="448" t="s">
        <v>1171</v>
      </c>
      <c r="L631" s="448" t="s">
        <v>218</v>
      </c>
      <c r="M631" s="450">
        <v>485284800</v>
      </c>
    </row>
    <row r="632" spans="1:13">
      <c r="A632" s="448" t="s">
        <v>14039</v>
      </c>
      <c r="B632" s="448" t="s">
        <v>2490</v>
      </c>
      <c r="C632" s="448" t="s">
        <v>920</v>
      </c>
      <c r="D632" s="449">
        <v>4047</v>
      </c>
      <c r="E632" s="448" t="s">
        <v>1110</v>
      </c>
      <c r="F632" s="431" t="s">
        <v>1101</v>
      </c>
      <c r="G632" s="448" t="s">
        <v>298</v>
      </c>
      <c r="H632" s="448" t="s">
        <v>41</v>
      </c>
      <c r="I632" s="448" t="s">
        <v>421</v>
      </c>
      <c r="J632" s="448" t="s">
        <v>298</v>
      </c>
      <c r="K632" s="448" t="s">
        <v>1171</v>
      </c>
      <c r="L632" s="448" t="s">
        <v>218</v>
      </c>
      <c r="M632" s="450">
        <v>307738200</v>
      </c>
    </row>
    <row r="633" spans="1:13">
      <c r="A633" s="448" t="s">
        <v>14040</v>
      </c>
      <c r="B633" s="448" t="s">
        <v>2491</v>
      </c>
      <c r="C633" s="448" t="s">
        <v>920</v>
      </c>
      <c r="D633" s="449">
        <v>4048</v>
      </c>
      <c r="E633" s="448" t="s">
        <v>1111</v>
      </c>
      <c r="F633" s="431" t="s">
        <v>1101</v>
      </c>
      <c r="G633" s="448" t="s">
        <v>298</v>
      </c>
      <c r="H633" s="448" t="s">
        <v>41</v>
      </c>
      <c r="I633" s="448" t="s">
        <v>425</v>
      </c>
      <c r="J633" s="448" t="s">
        <v>298</v>
      </c>
      <c r="K633" s="448" t="s">
        <v>1171</v>
      </c>
      <c r="L633" s="448" t="s">
        <v>32</v>
      </c>
      <c r="M633" s="450">
        <v>90783000</v>
      </c>
    </row>
    <row r="634" spans="1:13">
      <c r="A634" s="448" t="s">
        <v>14041</v>
      </c>
      <c r="B634" s="448" t="s">
        <v>2491</v>
      </c>
      <c r="C634" s="448" t="s">
        <v>920</v>
      </c>
      <c r="D634" s="449">
        <v>4048</v>
      </c>
      <c r="E634" s="448" t="s">
        <v>1111</v>
      </c>
      <c r="F634" s="431" t="s">
        <v>1101</v>
      </c>
      <c r="G634" s="448" t="s">
        <v>298</v>
      </c>
      <c r="H634" s="448" t="s">
        <v>41</v>
      </c>
      <c r="I634" s="448" t="s">
        <v>423</v>
      </c>
      <c r="J634" s="448" t="s">
        <v>298</v>
      </c>
      <c r="K634" s="448" t="s">
        <v>1171</v>
      </c>
      <c r="L634" s="448" t="s">
        <v>32</v>
      </c>
      <c r="M634" s="450">
        <v>90783000</v>
      </c>
    </row>
    <row r="635" spans="1:13">
      <c r="A635" s="448" t="s">
        <v>14042</v>
      </c>
      <c r="B635" s="448" t="s">
        <v>2491</v>
      </c>
      <c r="C635" s="448" t="s">
        <v>920</v>
      </c>
      <c r="D635" s="449">
        <v>4048</v>
      </c>
      <c r="E635" s="448" t="s">
        <v>1111</v>
      </c>
      <c r="F635" s="431" t="s">
        <v>1101</v>
      </c>
      <c r="G635" s="448" t="s">
        <v>298</v>
      </c>
      <c r="H635" s="448" t="s">
        <v>41</v>
      </c>
      <c r="I635" s="448" t="s">
        <v>422</v>
      </c>
      <c r="J635" s="448" t="s">
        <v>298</v>
      </c>
      <c r="K635" s="448" t="s">
        <v>1171</v>
      </c>
      <c r="L635" s="448" t="s">
        <v>32</v>
      </c>
      <c r="M635" s="450">
        <v>90783000</v>
      </c>
    </row>
    <row r="636" spans="1:13">
      <c r="A636" s="448" t="s">
        <v>14043</v>
      </c>
      <c r="B636" s="448" t="s">
        <v>2491</v>
      </c>
      <c r="C636" s="448" t="s">
        <v>920</v>
      </c>
      <c r="D636" s="449">
        <v>4048</v>
      </c>
      <c r="E636" s="448" t="s">
        <v>1111</v>
      </c>
      <c r="F636" s="431" t="s">
        <v>1101</v>
      </c>
      <c r="G636" s="448" t="s">
        <v>298</v>
      </c>
      <c r="H636" s="448" t="s">
        <v>41</v>
      </c>
      <c r="I636" s="448" t="s">
        <v>424</v>
      </c>
      <c r="J636" s="448" t="s">
        <v>298</v>
      </c>
      <c r="K636" s="448" t="s">
        <v>1171</v>
      </c>
      <c r="L636" s="448" t="s">
        <v>32</v>
      </c>
      <c r="M636" s="450">
        <v>90783000</v>
      </c>
    </row>
    <row r="637" spans="1:13">
      <c r="A637" s="448" t="s">
        <v>14044</v>
      </c>
      <c r="B637" s="448" t="s">
        <v>2491</v>
      </c>
      <c r="C637" s="448" t="s">
        <v>920</v>
      </c>
      <c r="D637" s="449">
        <v>4048</v>
      </c>
      <c r="E637" s="448" t="s">
        <v>1111</v>
      </c>
      <c r="F637" s="431" t="s">
        <v>1101</v>
      </c>
      <c r="G637" s="448" t="s">
        <v>298</v>
      </c>
      <c r="H637" s="448" t="s">
        <v>41</v>
      </c>
      <c r="I637" s="448" t="s">
        <v>44</v>
      </c>
      <c r="J637" s="448" t="s">
        <v>298</v>
      </c>
      <c r="K637" s="448" t="s">
        <v>1171</v>
      </c>
      <c r="L637" s="448" t="s">
        <v>32</v>
      </c>
      <c r="M637" s="450">
        <v>122245200</v>
      </c>
    </row>
    <row r="638" spans="1:13">
      <c r="A638" s="448" t="s">
        <v>14045</v>
      </c>
      <c r="B638" s="448" t="s">
        <v>2491</v>
      </c>
      <c r="C638" s="448" t="s">
        <v>920</v>
      </c>
      <c r="D638" s="449">
        <v>4048</v>
      </c>
      <c r="E638" s="448" t="s">
        <v>1111</v>
      </c>
      <c r="F638" s="431" t="s">
        <v>1101</v>
      </c>
      <c r="G638" s="448" t="s">
        <v>298</v>
      </c>
      <c r="H638" s="448" t="s">
        <v>41</v>
      </c>
      <c r="I638" s="448" t="s">
        <v>46</v>
      </c>
      <c r="J638" s="448" t="s">
        <v>298</v>
      </c>
      <c r="K638" s="448" t="s">
        <v>1171</v>
      </c>
      <c r="L638" s="448" t="s">
        <v>32</v>
      </c>
      <c r="M638" s="450">
        <v>119496300</v>
      </c>
    </row>
    <row r="639" spans="1:13">
      <c r="A639" s="448" t="s">
        <v>14046</v>
      </c>
      <c r="B639" s="448" t="s">
        <v>2491</v>
      </c>
      <c r="C639" s="448" t="s">
        <v>920</v>
      </c>
      <c r="D639" s="449">
        <v>4048</v>
      </c>
      <c r="E639" s="448" t="s">
        <v>1111</v>
      </c>
      <c r="F639" s="431" t="s">
        <v>1101</v>
      </c>
      <c r="G639" s="448" t="s">
        <v>298</v>
      </c>
      <c r="H639" s="448" t="s">
        <v>41</v>
      </c>
      <c r="I639" s="448" t="s">
        <v>221</v>
      </c>
      <c r="J639" s="448" t="s">
        <v>298</v>
      </c>
      <c r="K639" s="448" t="s">
        <v>1171</v>
      </c>
      <c r="L639" s="448" t="s">
        <v>32</v>
      </c>
      <c r="M639" s="450">
        <v>118572300</v>
      </c>
    </row>
    <row r="640" spans="1:13">
      <c r="A640" s="448" t="s">
        <v>14047</v>
      </c>
      <c r="B640" s="448" t="s">
        <v>2491</v>
      </c>
      <c r="C640" s="448" t="s">
        <v>920</v>
      </c>
      <c r="D640" s="449">
        <v>4048</v>
      </c>
      <c r="E640" s="448" t="s">
        <v>1111</v>
      </c>
      <c r="F640" s="431" t="s">
        <v>1101</v>
      </c>
      <c r="G640" s="448" t="s">
        <v>298</v>
      </c>
      <c r="H640" s="448" t="s">
        <v>41</v>
      </c>
      <c r="I640" s="448" t="s">
        <v>324</v>
      </c>
      <c r="J640" s="448" t="s">
        <v>298</v>
      </c>
      <c r="K640" s="448" t="s">
        <v>1171</v>
      </c>
      <c r="L640" s="448" t="s">
        <v>32</v>
      </c>
      <c r="M640" s="450">
        <v>199422300</v>
      </c>
    </row>
    <row r="641" spans="1:13">
      <c r="A641" s="448" t="s">
        <v>14048</v>
      </c>
      <c r="B641" s="448" t="s">
        <v>2491</v>
      </c>
      <c r="C641" s="448" t="s">
        <v>920</v>
      </c>
      <c r="D641" s="449">
        <v>4048</v>
      </c>
      <c r="E641" s="448" t="s">
        <v>1111</v>
      </c>
      <c r="F641" s="431" t="s">
        <v>1101</v>
      </c>
      <c r="G641" s="448" t="s">
        <v>298</v>
      </c>
      <c r="H641" s="448" t="s">
        <v>41</v>
      </c>
      <c r="I641" s="448" t="s">
        <v>219</v>
      </c>
      <c r="J641" s="448" t="s">
        <v>298</v>
      </c>
      <c r="K641" s="448" t="s">
        <v>1171</v>
      </c>
      <c r="L641" s="448" t="s">
        <v>32</v>
      </c>
      <c r="M641" s="450">
        <v>125918100</v>
      </c>
    </row>
    <row r="642" spans="1:13">
      <c r="A642" s="448" t="s">
        <v>14049</v>
      </c>
      <c r="B642" s="448" t="s">
        <v>2491</v>
      </c>
      <c r="C642" s="448" t="s">
        <v>920</v>
      </c>
      <c r="D642" s="449">
        <v>4048</v>
      </c>
      <c r="E642" s="448" t="s">
        <v>1111</v>
      </c>
      <c r="F642" s="431" t="s">
        <v>1101</v>
      </c>
      <c r="G642" s="448" t="s">
        <v>298</v>
      </c>
      <c r="H642" s="448" t="s">
        <v>41</v>
      </c>
      <c r="I642" s="448" t="s">
        <v>42</v>
      </c>
      <c r="J642" s="448" t="s">
        <v>298</v>
      </c>
      <c r="K642" s="448" t="s">
        <v>1171</v>
      </c>
      <c r="L642" s="448" t="s">
        <v>32</v>
      </c>
      <c r="M642" s="450">
        <v>150727500</v>
      </c>
    </row>
    <row r="643" spans="1:13">
      <c r="A643" s="448" t="s">
        <v>14050</v>
      </c>
      <c r="B643" s="448" t="s">
        <v>2491</v>
      </c>
      <c r="C643" s="448" t="s">
        <v>920</v>
      </c>
      <c r="D643" s="449">
        <v>4048</v>
      </c>
      <c r="E643" s="448" t="s">
        <v>1111</v>
      </c>
      <c r="F643" s="431" t="s">
        <v>1101</v>
      </c>
      <c r="G643" s="448" t="s">
        <v>298</v>
      </c>
      <c r="H643" s="448" t="s">
        <v>41</v>
      </c>
      <c r="I643" s="448" t="s">
        <v>50</v>
      </c>
      <c r="J643" s="448" t="s">
        <v>298</v>
      </c>
      <c r="K643" s="448" t="s">
        <v>1171</v>
      </c>
      <c r="L643" s="448" t="s">
        <v>32</v>
      </c>
      <c r="M643" s="450">
        <v>105890400</v>
      </c>
    </row>
    <row r="644" spans="1:13">
      <c r="A644" s="448" t="s">
        <v>14051</v>
      </c>
      <c r="B644" s="448" t="s">
        <v>2491</v>
      </c>
      <c r="C644" s="448" t="s">
        <v>920</v>
      </c>
      <c r="D644" s="449">
        <v>4048</v>
      </c>
      <c r="E644" s="448" t="s">
        <v>1111</v>
      </c>
      <c r="F644" s="431" t="s">
        <v>1101</v>
      </c>
      <c r="G644" s="448" t="s">
        <v>298</v>
      </c>
      <c r="H644" s="448" t="s">
        <v>41</v>
      </c>
      <c r="I644" s="448" t="s">
        <v>223</v>
      </c>
      <c r="J644" s="448" t="s">
        <v>298</v>
      </c>
      <c r="K644" s="448" t="s">
        <v>1171</v>
      </c>
      <c r="L644" s="448" t="s">
        <v>32</v>
      </c>
      <c r="M644" s="450">
        <v>100600500</v>
      </c>
    </row>
    <row r="645" spans="1:13">
      <c r="A645" s="448" t="s">
        <v>14052</v>
      </c>
      <c r="B645" s="448" t="s">
        <v>2491</v>
      </c>
      <c r="C645" s="448" t="s">
        <v>920</v>
      </c>
      <c r="D645" s="449">
        <v>4048</v>
      </c>
      <c r="E645" s="448" t="s">
        <v>1111</v>
      </c>
      <c r="F645" s="431" t="s">
        <v>1101</v>
      </c>
      <c r="G645" s="448" t="s">
        <v>298</v>
      </c>
      <c r="H645" s="448" t="s">
        <v>41</v>
      </c>
      <c r="I645" s="448" t="s">
        <v>421</v>
      </c>
      <c r="J645" s="448" t="s">
        <v>298</v>
      </c>
      <c r="K645" s="448" t="s">
        <v>1171</v>
      </c>
      <c r="L645" s="448" t="s">
        <v>32</v>
      </c>
      <c r="M645" s="450">
        <v>95564700</v>
      </c>
    </row>
    <row r="646" spans="1:13">
      <c r="A646" s="448" t="s">
        <v>14053</v>
      </c>
      <c r="B646" s="448" t="s">
        <v>2491</v>
      </c>
      <c r="C646" s="448" t="s">
        <v>920</v>
      </c>
      <c r="D646" s="449">
        <v>4048</v>
      </c>
      <c r="E646" s="448" t="s">
        <v>1111</v>
      </c>
      <c r="F646" s="431" t="s">
        <v>1101</v>
      </c>
      <c r="G646" s="448" t="s">
        <v>298</v>
      </c>
      <c r="H646" s="448" t="s">
        <v>41</v>
      </c>
      <c r="I646" s="448" t="s">
        <v>48</v>
      </c>
      <c r="J646" s="448" t="s">
        <v>298</v>
      </c>
      <c r="K646" s="448" t="s">
        <v>1171</v>
      </c>
      <c r="L646" s="448" t="s">
        <v>32</v>
      </c>
      <c r="M646" s="450">
        <v>117648300</v>
      </c>
    </row>
    <row r="647" spans="1:13">
      <c r="A647" s="448" t="s">
        <v>14054</v>
      </c>
      <c r="B647" s="448" t="s">
        <v>2492</v>
      </c>
      <c r="C647" s="448" t="s">
        <v>920</v>
      </c>
      <c r="D647" s="449">
        <v>4048</v>
      </c>
      <c r="E647" s="448" t="s">
        <v>1111</v>
      </c>
      <c r="F647" s="431" t="s">
        <v>1101</v>
      </c>
      <c r="G647" s="448" t="s">
        <v>298</v>
      </c>
      <c r="H647" s="448" t="s">
        <v>41</v>
      </c>
      <c r="I647" s="448" t="s">
        <v>48</v>
      </c>
      <c r="J647" s="448" t="s">
        <v>298</v>
      </c>
      <c r="K647" s="448" t="s">
        <v>1171</v>
      </c>
      <c r="L647" s="448" t="s">
        <v>34</v>
      </c>
      <c r="M647" s="450">
        <v>223538700</v>
      </c>
    </row>
    <row r="648" spans="1:13">
      <c r="A648" s="448" t="s">
        <v>14055</v>
      </c>
      <c r="B648" s="448" t="s">
        <v>2492</v>
      </c>
      <c r="C648" s="448" t="s">
        <v>920</v>
      </c>
      <c r="D648" s="449">
        <v>4048</v>
      </c>
      <c r="E648" s="448" t="s">
        <v>1111</v>
      </c>
      <c r="F648" s="431" t="s">
        <v>1101</v>
      </c>
      <c r="G648" s="448" t="s">
        <v>298</v>
      </c>
      <c r="H648" s="448" t="s">
        <v>41</v>
      </c>
      <c r="I648" s="448" t="s">
        <v>50</v>
      </c>
      <c r="J648" s="448" t="s">
        <v>298</v>
      </c>
      <c r="K648" s="448" t="s">
        <v>1171</v>
      </c>
      <c r="L648" s="448" t="s">
        <v>34</v>
      </c>
      <c r="M648" s="450">
        <v>201177900</v>
      </c>
    </row>
    <row r="649" spans="1:13">
      <c r="A649" s="448" t="s">
        <v>14056</v>
      </c>
      <c r="B649" s="448" t="s">
        <v>2492</v>
      </c>
      <c r="C649" s="448" t="s">
        <v>920</v>
      </c>
      <c r="D649" s="449">
        <v>4048</v>
      </c>
      <c r="E649" s="448" t="s">
        <v>1111</v>
      </c>
      <c r="F649" s="431" t="s">
        <v>1101</v>
      </c>
      <c r="G649" s="448" t="s">
        <v>298</v>
      </c>
      <c r="H649" s="448" t="s">
        <v>41</v>
      </c>
      <c r="I649" s="448" t="s">
        <v>221</v>
      </c>
      <c r="J649" s="448" t="s">
        <v>298</v>
      </c>
      <c r="K649" s="448" t="s">
        <v>1171</v>
      </c>
      <c r="L649" s="448" t="s">
        <v>34</v>
      </c>
      <c r="M649" s="450">
        <v>225294300</v>
      </c>
    </row>
    <row r="650" spans="1:13">
      <c r="A650" s="448" t="s">
        <v>14057</v>
      </c>
      <c r="B650" s="448" t="s">
        <v>2492</v>
      </c>
      <c r="C650" s="448" t="s">
        <v>920</v>
      </c>
      <c r="D650" s="449">
        <v>4048</v>
      </c>
      <c r="E650" s="448" t="s">
        <v>1111</v>
      </c>
      <c r="F650" s="431" t="s">
        <v>1101</v>
      </c>
      <c r="G650" s="448" t="s">
        <v>298</v>
      </c>
      <c r="H650" s="448" t="s">
        <v>41</v>
      </c>
      <c r="I650" s="448" t="s">
        <v>223</v>
      </c>
      <c r="J650" s="448" t="s">
        <v>298</v>
      </c>
      <c r="K650" s="448" t="s">
        <v>1171</v>
      </c>
      <c r="L650" s="448" t="s">
        <v>34</v>
      </c>
      <c r="M650" s="450">
        <v>191129400</v>
      </c>
    </row>
    <row r="651" spans="1:13">
      <c r="A651" s="448" t="s">
        <v>14058</v>
      </c>
      <c r="B651" s="448" t="s">
        <v>2492</v>
      </c>
      <c r="C651" s="448" t="s">
        <v>920</v>
      </c>
      <c r="D651" s="449">
        <v>4048</v>
      </c>
      <c r="E651" s="448" t="s">
        <v>1111</v>
      </c>
      <c r="F651" s="431" t="s">
        <v>1101</v>
      </c>
      <c r="G651" s="448" t="s">
        <v>298</v>
      </c>
      <c r="H651" s="448" t="s">
        <v>41</v>
      </c>
      <c r="I651" s="448" t="s">
        <v>421</v>
      </c>
      <c r="J651" s="448" t="s">
        <v>298</v>
      </c>
      <c r="K651" s="448" t="s">
        <v>1171</v>
      </c>
      <c r="L651" s="448" t="s">
        <v>34</v>
      </c>
      <c r="M651" s="450">
        <v>181566000</v>
      </c>
    </row>
    <row r="652" spans="1:13">
      <c r="A652" s="448" t="s">
        <v>14059</v>
      </c>
      <c r="B652" s="448" t="s">
        <v>2492</v>
      </c>
      <c r="C652" s="448" t="s">
        <v>920</v>
      </c>
      <c r="D652" s="449">
        <v>4048</v>
      </c>
      <c r="E652" s="448" t="s">
        <v>1111</v>
      </c>
      <c r="F652" s="431" t="s">
        <v>1101</v>
      </c>
      <c r="G652" s="448" t="s">
        <v>298</v>
      </c>
      <c r="H652" s="448" t="s">
        <v>41</v>
      </c>
      <c r="I652" s="448" t="s">
        <v>324</v>
      </c>
      <c r="J652" s="448" t="s">
        <v>298</v>
      </c>
      <c r="K652" s="448" t="s">
        <v>1171</v>
      </c>
      <c r="L652" s="448" t="s">
        <v>34</v>
      </c>
      <c r="M652" s="450">
        <v>378909300</v>
      </c>
    </row>
    <row r="653" spans="1:13">
      <c r="A653" s="448" t="s">
        <v>14060</v>
      </c>
      <c r="B653" s="448" t="s">
        <v>2492</v>
      </c>
      <c r="C653" s="448" t="s">
        <v>920</v>
      </c>
      <c r="D653" s="449">
        <v>4048</v>
      </c>
      <c r="E653" s="448" t="s">
        <v>1111</v>
      </c>
      <c r="F653" s="431" t="s">
        <v>1101</v>
      </c>
      <c r="G653" s="448" t="s">
        <v>298</v>
      </c>
      <c r="H653" s="448" t="s">
        <v>41</v>
      </c>
      <c r="I653" s="448" t="s">
        <v>42</v>
      </c>
      <c r="J653" s="448" t="s">
        <v>298</v>
      </c>
      <c r="K653" s="448" t="s">
        <v>1171</v>
      </c>
      <c r="L653" s="448" t="s">
        <v>34</v>
      </c>
      <c r="M653" s="450">
        <v>286370700</v>
      </c>
    </row>
    <row r="654" spans="1:13">
      <c r="A654" s="448" t="s">
        <v>14061</v>
      </c>
      <c r="B654" s="448" t="s">
        <v>2492</v>
      </c>
      <c r="C654" s="448" t="s">
        <v>920</v>
      </c>
      <c r="D654" s="449">
        <v>4048</v>
      </c>
      <c r="E654" s="448" t="s">
        <v>1111</v>
      </c>
      <c r="F654" s="431" t="s">
        <v>1101</v>
      </c>
      <c r="G654" s="448" t="s">
        <v>298</v>
      </c>
      <c r="H654" s="448" t="s">
        <v>41</v>
      </c>
      <c r="I654" s="448" t="s">
        <v>44</v>
      </c>
      <c r="J654" s="448" t="s">
        <v>298</v>
      </c>
      <c r="K654" s="448" t="s">
        <v>1171</v>
      </c>
      <c r="L654" s="448" t="s">
        <v>34</v>
      </c>
      <c r="M654" s="450">
        <v>232247400</v>
      </c>
    </row>
    <row r="655" spans="1:13">
      <c r="A655" s="448" t="s">
        <v>14062</v>
      </c>
      <c r="B655" s="448" t="s">
        <v>2492</v>
      </c>
      <c r="C655" s="448" t="s">
        <v>920</v>
      </c>
      <c r="D655" s="449">
        <v>4048</v>
      </c>
      <c r="E655" s="448" t="s">
        <v>1111</v>
      </c>
      <c r="F655" s="431" t="s">
        <v>1101</v>
      </c>
      <c r="G655" s="448" t="s">
        <v>298</v>
      </c>
      <c r="H655" s="448" t="s">
        <v>41</v>
      </c>
      <c r="I655" s="448" t="s">
        <v>46</v>
      </c>
      <c r="J655" s="448" t="s">
        <v>298</v>
      </c>
      <c r="K655" s="448" t="s">
        <v>1171</v>
      </c>
      <c r="L655" s="448" t="s">
        <v>34</v>
      </c>
      <c r="M655" s="450">
        <v>227049900</v>
      </c>
    </row>
    <row r="656" spans="1:13">
      <c r="A656" s="448" t="s">
        <v>14063</v>
      </c>
      <c r="B656" s="448" t="s">
        <v>2492</v>
      </c>
      <c r="C656" s="448" t="s">
        <v>920</v>
      </c>
      <c r="D656" s="449">
        <v>4048</v>
      </c>
      <c r="E656" s="448" t="s">
        <v>1111</v>
      </c>
      <c r="F656" s="431" t="s">
        <v>1101</v>
      </c>
      <c r="G656" s="448" t="s">
        <v>298</v>
      </c>
      <c r="H656" s="448" t="s">
        <v>41</v>
      </c>
      <c r="I656" s="448" t="s">
        <v>219</v>
      </c>
      <c r="J656" s="448" t="s">
        <v>298</v>
      </c>
      <c r="K656" s="448" t="s">
        <v>1171</v>
      </c>
      <c r="L656" s="448" t="s">
        <v>34</v>
      </c>
      <c r="M656" s="450">
        <v>239246700</v>
      </c>
    </row>
    <row r="657" spans="1:13">
      <c r="A657" s="448" t="s">
        <v>14064</v>
      </c>
      <c r="B657" s="448" t="s">
        <v>2492</v>
      </c>
      <c r="C657" s="448" t="s">
        <v>920</v>
      </c>
      <c r="D657" s="449">
        <v>4048</v>
      </c>
      <c r="E657" s="448" t="s">
        <v>1111</v>
      </c>
      <c r="F657" s="431" t="s">
        <v>1101</v>
      </c>
      <c r="G657" s="448" t="s">
        <v>298</v>
      </c>
      <c r="H657" s="448" t="s">
        <v>41</v>
      </c>
      <c r="I657" s="448" t="s">
        <v>422</v>
      </c>
      <c r="J657" s="448" t="s">
        <v>298</v>
      </c>
      <c r="K657" s="448" t="s">
        <v>1171</v>
      </c>
      <c r="L657" s="448" t="s">
        <v>34</v>
      </c>
      <c r="M657" s="450">
        <v>172487700</v>
      </c>
    </row>
    <row r="658" spans="1:13">
      <c r="A658" s="448" t="s">
        <v>14065</v>
      </c>
      <c r="B658" s="448" t="s">
        <v>2492</v>
      </c>
      <c r="C658" s="448" t="s">
        <v>920</v>
      </c>
      <c r="D658" s="449">
        <v>4048</v>
      </c>
      <c r="E658" s="448" t="s">
        <v>1111</v>
      </c>
      <c r="F658" s="431" t="s">
        <v>1101</v>
      </c>
      <c r="G658" s="448" t="s">
        <v>298</v>
      </c>
      <c r="H658" s="448" t="s">
        <v>41</v>
      </c>
      <c r="I658" s="448" t="s">
        <v>425</v>
      </c>
      <c r="J658" s="448" t="s">
        <v>298</v>
      </c>
      <c r="K658" s="448" t="s">
        <v>1171</v>
      </c>
      <c r="L658" s="448" t="s">
        <v>34</v>
      </c>
      <c r="M658" s="450">
        <v>172487700</v>
      </c>
    </row>
    <row r="659" spans="1:13">
      <c r="A659" s="448" t="s">
        <v>14066</v>
      </c>
      <c r="B659" s="448" t="s">
        <v>2492</v>
      </c>
      <c r="C659" s="448" t="s">
        <v>920</v>
      </c>
      <c r="D659" s="449">
        <v>4048</v>
      </c>
      <c r="E659" s="448" t="s">
        <v>1111</v>
      </c>
      <c r="F659" s="431" t="s">
        <v>1101</v>
      </c>
      <c r="G659" s="448" t="s">
        <v>298</v>
      </c>
      <c r="H659" s="448" t="s">
        <v>41</v>
      </c>
      <c r="I659" s="448" t="s">
        <v>423</v>
      </c>
      <c r="J659" s="448" t="s">
        <v>298</v>
      </c>
      <c r="K659" s="448" t="s">
        <v>1171</v>
      </c>
      <c r="L659" s="448" t="s">
        <v>34</v>
      </c>
      <c r="M659" s="450">
        <v>172487700</v>
      </c>
    </row>
    <row r="660" spans="1:13">
      <c r="A660" s="448" t="s">
        <v>14067</v>
      </c>
      <c r="B660" s="448" t="s">
        <v>2492</v>
      </c>
      <c r="C660" s="448" t="s">
        <v>920</v>
      </c>
      <c r="D660" s="449">
        <v>4048</v>
      </c>
      <c r="E660" s="448" t="s">
        <v>1111</v>
      </c>
      <c r="F660" s="431" t="s">
        <v>1101</v>
      </c>
      <c r="G660" s="448" t="s">
        <v>298</v>
      </c>
      <c r="H660" s="448" t="s">
        <v>41</v>
      </c>
      <c r="I660" s="448" t="s">
        <v>424</v>
      </c>
      <c r="J660" s="448" t="s">
        <v>298</v>
      </c>
      <c r="K660" s="448" t="s">
        <v>1171</v>
      </c>
      <c r="L660" s="448" t="s">
        <v>34</v>
      </c>
      <c r="M660" s="450">
        <v>172487700</v>
      </c>
    </row>
    <row r="661" spans="1:13">
      <c r="A661" s="448" t="s">
        <v>14068</v>
      </c>
      <c r="B661" s="448" t="s">
        <v>2493</v>
      </c>
      <c r="C661" s="448" t="s">
        <v>920</v>
      </c>
      <c r="D661" s="449">
        <v>4048</v>
      </c>
      <c r="E661" s="448" t="s">
        <v>1111</v>
      </c>
      <c r="F661" s="431" t="s">
        <v>1101</v>
      </c>
      <c r="G661" s="448" t="s">
        <v>298</v>
      </c>
      <c r="H661" s="448" t="s">
        <v>41</v>
      </c>
      <c r="I661" s="448" t="s">
        <v>221</v>
      </c>
      <c r="J661" s="448" t="s">
        <v>298</v>
      </c>
      <c r="K661" s="448" t="s">
        <v>1171</v>
      </c>
      <c r="L661" s="448" t="s">
        <v>218</v>
      </c>
      <c r="M661" s="450">
        <v>332016300</v>
      </c>
    </row>
    <row r="662" spans="1:13">
      <c r="A662" s="448" t="s">
        <v>14069</v>
      </c>
      <c r="B662" s="448" t="s">
        <v>2493</v>
      </c>
      <c r="C662" s="448" t="s">
        <v>920</v>
      </c>
      <c r="D662" s="449">
        <v>4048</v>
      </c>
      <c r="E662" s="448" t="s">
        <v>1111</v>
      </c>
      <c r="F662" s="431" t="s">
        <v>1101</v>
      </c>
      <c r="G662" s="448" t="s">
        <v>298</v>
      </c>
      <c r="H662" s="448" t="s">
        <v>41</v>
      </c>
      <c r="I662" s="448" t="s">
        <v>48</v>
      </c>
      <c r="J662" s="448" t="s">
        <v>298</v>
      </c>
      <c r="K662" s="448" t="s">
        <v>1171</v>
      </c>
      <c r="L662" s="448" t="s">
        <v>218</v>
      </c>
      <c r="M662" s="450">
        <v>329429100</v>
      </c>
    </row>
    <row r="663" spans="1:13">
      <c r="A663" s="448" t="s">
        <v>14070</v>
      </c>
      <c r="B663" s="448" t="s">
        <v>2493</v>
      </c>
      <c r="C663" s="448" t="s">
        <v>920</v>
      </c>
      <c r="D663" s="449">
        <v>4048</v>
      </c>
      <c r="E663" s="448" t="s">
        <v>1111</v>
      </c>
      <c r="F663" s="431" t="s">
        <v>1101</v>
      </c>
      <c r="G663" s="448" t="s">
        <v>298</v>
      </c>
      <c r="H663" s="448" t="s">
        <v>41</v>
      </c>
      <c r="I663" s="448" t="s">
        <v>421</v>
      </c>
      <c r="J663" s="448" t="s">
        <v>298</v>
      </c>
      <c r="K663" s="448" t="s">
        <v>1171</v>
      </c>
      <c r="L663" s="448" t="s">
        <v>218</v>
      </c>
      <c r="M663" s="450">
        <v>267590400</v>
      </c>
    </row>
    <row r="664" spans="1:13">
      <c r="A664" s="448" t="s">
        <v>14071</v>
      </c>
      <c r="B664" s="448" t="s">
        <v>2493</v>
      </c>
      <c r="C664" s="448" t="s">
        <v>920</v>
      </c>
      <c r="D664" s="449">
        <v>4048</v>
      </c>
      <c r="E664" s="448" t="s">
        <v>1111</v>
      </c>
      <c r="F664" s="431" t="s">
        <v>1101</v>
      </c>
      <c r="G664" s="448" t="s">
        <v>298</v>
      </c>
      <c r="H664" s="448" t="s">
        <v>41</v>
      </c>
      <c r="I664" s="448" t="s">
        <v>223</v>
      </c>
      <c r="J664" s="448" t="s">
        <v>298</v>
      </c>
      <c r="K664" s="448" t="s">
        <v>1171</v>
      </c>
      <c r="L664" s="448" t="s">
        <v>218</v>
      </c>
      <c r="M664" s="450">
        <v>281658300</v>
      </c>
    </row>
    <row r="665" spans="1:13">
      <c r="A665" s="448" t="s">
        <v>14072</v>
      </c>
      <c r="B665" s="448" t="s">
        <v>2493</v>
      </c>
      <c r="C665" s="448" t="s">
        <v>920</v>
      </c>
      <c r="D665" s="449">
        <v>4048</v>
      </c>
      <c r="E665" s="448" t="s">
        <v>1111</v>
      </c>
      <c r="F665" s="431" t="s">
        <v>1101</v>
      </c>
      <c r="G665" s="448" t="s">
        <v>298</v>
      </c>
      <c r="H665" s="448" t="s">
        <v>41</v>
      </c>
      <c r="I665" s="448" t="s">
        <v>50</v>
      </c>
      <c r="J665" s="448" t="s">
        <v>298</v>
      </c>
      <c r="K665" s="448" t="s">
        <v>1171</v>
      </c>
      <c r="L665" s="448" t="s">
        <v>218</v>
      </c>
      <c r="M665" s="450">
        <v>296488500</v>
      </c>
    </row>
    <row r="666" spans="1:13">
      <c r="A666" s="448" t="s">
        <v>14073</v>
      </c>
      <c r="B666" s="448" t="s">
        <v>2493</v>
      </c>
      <c r="C666" s="448" t="s">
        <v>920</v>
      </c>
      <c r="D666" s="449">
        <v>4048</v>
      </c>
      <c r="E666" s="448" t="s">
        <v>1111</v>
      </c>
      <c r="F666" s="431" t="s">
        <v>1101</v>
      </c>
      <c r="G666" s="448" t="s">
        <v>298</v>
      </c>
      <c r="H666" s="448" t="s">
        <v>41</v>
      </c>
      <c r="I666" s="448" t="s">
        <v>42</v>
      </c>
      <c r="J666" s="448" t="s">
        <v>298</v>
      </c>
      <c r="K666" s="448" t="s">
        <v>1171</v>
      </c>
      <c r="L666" s="448" t="s">
        <v>218</v>
      </c>
      <c r="M666" s="450">
        <v>422013900</v>
      </c>
    </row>
    <row r="667" spans="1:13">
      <c r="A667" s="448" t="s">
        <v>14074</v>
      </c>
      <c r="B667" s="448" t="s">
        <v>2493</v>
      </c>
      <c r="C667" s="448" t="s">
        <v>920</v>
      </c>
      <c r="D667" s="449">
        <v>4048</v>
      </c>
      <c r="E667" s="448" t="s">
        <v>1111</v>
      </c>
      <c r="F667" s="431" t="s">
        <v>1101</v>
      </c>
      <c r="G667" s="448" t="s">
        <v>298</v>
      </c>
      <c r="H667" s="448" t="s">
        <v>41</v>
      </c>
      <c r="I667" s="448" t="s">
        <v>324</v>
      </c>
      <c r="J667" s="448" t="s">
        <v>298</v>
      </c>
      <c r="K667" s="448" t="s">
        <v>1171</v>
      </c>
      <c r="L667" s="448" t="s">
        <v>218</v>
      </c>
      <c r="M667" s="450">
        <v>558396300</v>
      </c>
    </row>
    <row r="668" spans="1:13">
      <c r="A668" s="448" t="s">
        <v>14075</v>
      </c>
      <c r="B668" s="448" t="s">
        <v>2493</v>
      </c>
      <c r="C668" s="448" t="s">
        <v>920</v>
      </c>
      <c r="D668" s="449">
        <v>4048</v>
      </c>
      <c r="E668" s="448" t="s">
        <v>1111</v>
      </c>
      <c r="F668" s="431" t="s">
        <v>1101</v>
      </c>
      <c r="G668" s="448" t="s">
        <v>298</v>
      </c>
      <c r="H668" s="448" t="s">
        <v>41</v>
      </c>
      <c r="I668" s="448" t="s">
        <v>46</v>
      </c>
      <c r="J668" s="448" t="s">
        <v>298</v>
      </c>
      <c r="K668" s="448" t="s">
        <v>1171</v>
      </c>
      <c r="L668" s="448" t="s">
        <v>218</v>
      </c>
      <c r="M668" s="450">
        <v>334603500</v>
      </c>
    </row>
    <row r="669" spans="1:13">
      <c r="A669" s="448" t="s">
        <v>14076</v>
      </c>
      <c r="B669" s="448" t="s">
        <v>2493</v>
      </c>
      <c r="C669" s="448" t="s">
        <v>920</v>
      </c>
      <c r="D669" s="449">
        <v>4048</v>
      </c>
      <c r="E669" s="448" t="s">
        <v>1111</v>
      </c>
      <c r="F669" s="431" t="s">
        <v>1101</v>
      </c>
      <c r="G669" s="448" t="s">
        <v>298</v>
      </c>
      <c r="H669" s="448" t="s">
        <v>41</v>
      </c>
      <c r="I669" s="448" t="s">
        <v>44</v>
      </c>
      <c r="J669" s="448" t="s">
        <v>298</v>
      </c>
      <c r="K669" s="448" t="s">
        <v>1171</v>
      </c>
      <c r="L669" s="448" t="s">
        <v>218</v>
      </c>
      <c r="M669" s="450">
        <v>342272700</v>
      </c>
    </row>
    <row r="670" spans="1:13">
      <c r="A670" s="448" t="s">
        <v>14077</v>
      </c>
      <c r="B670" s="448" t="s">
        <v>2493</v>
      </c>
      <c r="C670" s="448" t="s">
        <v>920</v>
      </c>
      <c r="D670" s="449">
        <v>4048</v>
      </c>
      <c r="E670" s="448" t="s">
        <v>1111</v>
      </c>
      <c r="F670" s="431" t="s">
        <v>1101</v>
      </c>
      <c r="G670" s="448" t="s">
        <v>298</v>
      </c>
      <c r="H670" s="448" t="s">
        <v>41</v>
      </c>
      <c r="I670" s="448" t="s">
        <v>219</v>
      </c>
      <c r="J670" s="448" t="s">
        <v>298</v>
      </c>
      <c r="K670" s="448" t="s">
        <v>1171</v>
      </c>
      <c r="L670" s="448" t="s">
        <v>218</v>
      </c>
      <c r="M670" s="450">
        <v>352575300</v>
      </c>
    </row>
    <row r="671" spans="1:13">
      <c r="A671" s="448" t="s">
        <v>14078</v>
      </c>
      <c r="B671" s="448" t="s">
        <v>2493</v>
      </c>
      <c r="C671" s="448" t="s">
        <v>920</v>
      </c>
      <c r="D671" s="449">
        <v>4048</v>
      </c>
      <c r="E671" s="448" t="s">
        <v>1111</v>
      </c>
      <c r="F671" s="431" t="s">
        <v>1101</v>
      </c>
      <c r="G671" s="448" t="s">
        <v>298</v>
      </c>
      <c r="H671" s="448" t="s">
        <v>41</v>
      </c>
      <c r="I671" s="448" t="s">
        <v>423</v>
      </c>
      <c r="J671" s="448" t="s">
        <v>298</v>
      </c>
      <c r="K671" s="448" t="s">
        <v>1171</v>
      </c>
      <c r="L671" s="448" t="s">
        <v>218</v>
      </c>
      <c r="M671" s="450">
        <v>254192400</v>
      </c>
    </row>
    <row r="672" spans="1:13">
      <c r="A672" s="448" t="s">
        <v>14079</v>
      </c>
      <c r="B672" s="448" t="s">
        <v>2493</v>
      </c>
      <c r="C672" s="448" t="s">
        <v>920</v>
      </c>
      <c r="D672" s="449">
        <v>4048</v>
      </c>
      <c r="E672" s="448" t="s">
        <v>1111</v>
      </c>
      <c r="F672" s="431" t="s">
        <v>1101</v>
      </c>
      <c r="G672" s="448" t="s">
        <v>298</v>
      </c>
      <c r="H672" s="448" t="s">
        <v>41</v>
      </c>
      <c r="I672" s="448" t="s">
        <v>422</v>
      </c>
      <c r="J672" s="448" t="s">
        <v>298</v>
      </c>
      <c r="K672" s="448" t="s">
        <v>1171</v>
      </c>
      <c r="L672" s="448" t="s">
        <v>218</v>
      </c>
      <c r="M672" s="450">
        <v>254192400</v>
      </c>
    </row>
    <row r="673" spans="1:13">
      <c r="A673" s="448" t="s">
        <v>14080</v>
      </c>
      <c r="B673" s="448" t="s">
        <v>2493</v>
      </c>
      <c r="C673" s="448" t="s">
        <v>920</v>
      </c>
      <c r="D673" s="449">
        <v>4048</v>
      </c>
      <c r="E673" s="448" t="s">
        <v>1111</v>
      </c>
      <c r="F673" s="431" t="s">
        <v>1101</v>
      </c>
      <c r="G673" s="448" t="s">
        <v>298</v>
      </c>
      <c r="H673" s="448" t="s">
        <v>41</v>
      </c>
      <c r="I673" s="448" t="s">
        <v>425</v>
      </c>
      <c r="J673" s="448" t="s">
        <v>298</v>
      </c>
      <c r="K673" s="448" t="s">
        <v>1171</v>
      </c>
      <c r="L673" s="448" t="s">
        <v>218</v>
      </c>
      <c r="M673" s="450">
        <v>254192400</v>
      </c>
    </row>
    <row r="674" spans="1:13">
      <c r="A674" s="448" t="s">
        <v>14081</v>
      </c>
      <c r="B674" s="448" t="s">
        <v>2493</v>
      </c>
      <c r="C674" s="448" t="s">
        <v>920</v>
      </c>
      <c r="D674" s="449">
        <v>4048</v>
      </c>
      <c r="E674" s="448" t="s">
        <v>1111</v>
      </c>
      <c r="F674" s="431" t="s">
        <v>1101</v>
      </c>
      <c r="G674" s="448" t="s">
        <v>298</v>
      </c>
      <c r="H674" s="448" t="s">
        <v>41</v>
      </c>
      <c r="I674" s="448" t="s">
        <v>424</v>
      </c>
      <c r="J674" s="448" t="s">
        <v>298</v>
      </c>
      <c r="K674" s="448" t="s">
        <v>1171</v>
      </c>
      <c r="L674" s="448" t="s">
        <v>218</v>
      </c>
      <c r="M674" s="450">
        <v>254192400</v>
      </c>
    </row>
    <row r="4361" ht="13.5" customHeight="1"/>
    <row r="4362" ht="13.5" customHeight="1"/>
    <row r="4363" ht="13.5" customHeight="1"/>
    <row r="4364" ht="13.5" customHeight="1"/>
    <row r="4365" ht="13.5" customHeight="1"/>
    <row r="4366" ht="13.5" customHeight="1"/>
    <row r="4367" ht="13.5" customHeight="1"/>
    <row r="4368" ht="13.5" customHeight="1"/>
    <row r="4369" ht="13.5" customHeight="1"/>
    <row r="4370" ht="13.5" customHeight="1"/>
    <row r="4371" ht="13.5" customHeight="1"/>
    <row r="4372" ht="13.5" customHeight="1"/>
    <row r="4373" ht="13.5" customHeight="1"/>
    <row r="4374" ht="13.5" customHeight="1"/>
    <row r="4375" ht="13.5" customHeight="1"/>
    <row r="4376" ht="13.5" customHeight="1"/>
    <row r="4377" ht="13.5" customHeight="1"/>
    <row r="4378" ht="13.5" customHeight="1"/>
    <row r="4379" ht="13.5" customHeight="1"/>
    <row r="4380" ht="13.5" customHeight="1"/>
    <row r="4381" ht="13.5" customHeight="1"/>
    <row r="4382" ht="13.5" customHeight="1"/>
    <row r="4383" ht="13.5" customHeight="1"/>
    <row r="4384" ht="13.5" customHeight="1"/>
    <row r="4385" ht="13.5" customHeight="1"/>
    <row r="4386" ht="13.5" customHeight="1"/>
    <row r="4387" ht="13.5" customHeight="1"/>
    <row r="4388" ht="13.5" customHeight="1"/>
    <row r="4389" ht="13.5" customHeight="1"/>
    <row r="4390" ht="13.5" customHeight="1"/>
    <row r="4391" ht="13.5" customHeight="1"/>
    <row r="4392" ht="13.5" customHeight="1"/>
    <row r="4393" ht="13.5" customHeight="1"/>
    <row r="4394" ht="13.5" customHeight="1"/>
    <row r="4395" ht="13.5" customHeight="1"/>
    <row r="4396" ht="13.5" customHeight="1"/>
    <row r="4397" ht="13.5" customHeight="1"/>
    <row r="4398" ht="13.5" customHeight="1"/>
    <row r="4399" ht="13.5" customHeight="1"/>
  </sheetData>
  <sheetProtection algorithmName="SHA-512" hashValue="Pd9vPD88nvfbPhsZIFla5XgqlOALej90/dhY/1/sgKD47CGBqR6b2HMJ1XsedOiLm44XFq/v543fVSH/N9k9Sg==" saltValue="GJNK+WIW8IYsA95KuXG6Ig==" spinCount="100000" sheet="1" objects="1" scenarios="1" pivotTables="0"/>
  <autoFilter ref="A1:M674" xr:uid="{242B1D47-1796-47B4-B948-1C612DC1764D}"/>
  <pageMargins left="0.75" right="0.75" top="1" bottom="1" header="0.5" footer="0.5"/>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2C2A-13A5-408B-9135-9C563F1AF2FA}">
  <sheetPr codeName="Sheet33"/>
  <dimension ref="A1:M4741"/>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3.15234375"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9.4609375"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ht="12.9">
      <c r="A2" s="208" t="s">
        <v>149</v>
      </c>
      <c r="B2" s="208" t="s">
        <v>149</v>
      </c>
      <c r="C2" s="209" t="s">
        <v>635</v>
      </c>
      <c r="D2" s="210">
        <v>4000</v>
      </c>
      <c r="E2" s="209" t="s">
        <v>665</v>
      </c>
      <c r="F2" s="209" t="s">
        <v>149</v>
      </c>
      <c r="G2" s="209" t="s">
        <v>149</v>
      </c>
      <c r="H2" s="209" t="s">
        <v>149</v>
      </c>
      <c r="I2" s="292" t="s">
        <v>982</v>
      </c>
      <c r="J2" s="209" t="s">
        <v>149</v>
      </c>
      <c r="K2" s="209" t="s">
        <v>149</v>
      </c>
      <c r="L2" s="209" t="s">
        <v>149</v>
      </c>
      <c r="M2" s="211"/>
    </row>
    <row r="3" spans="1:13">
      <c r="A3" s="292" t="s">
        <v>14082</v>
      </c>
      <c r="B3" s="292" t="s">
        <v>2494</v>
      </c>
      <c r="C3" s="292" t="s">
        <v>920</v>
      </c>
      <c r="D3" s="293">
        <v>4001</v>
      </c>
      <c r="E3" s="292" t="s">
        <v>980</v>
      </c>
      <c r="F3" s="292" t="s">
        <v>40</v>
      </c>
      <c r="G3" s="292" t="s">
        <v>298</v>
      </c>
      <c r="H3" s="292" t="s">
        <v>981</v>
      </c>
      <c r="I3" s="292" t="s">
        <v>982</v>
      </c>
      <c r="J3" s="292" t="s">
        <v>983</v>
      </c>
      <c r="K3" s="292" t="s">
        <v>197</v>
      </c>
      <c r="L3" s="292" t="s">
        <v>34</v>
      </c>
      <c r="M3" s="294">
        <v>457380</v>
      </c>
    </row>
    <row r="4" spans="1:13">
      <c r="A4" s="292" t="s">
        <v>14083</v>
      </c>
      <c r="B4" s="292" t="s">
        <v>2495</v>
      </c>
      <c r="C4" s="292" t="s">
        <v>920</v>
      </c>
      <c r="D4" s="293">
        <v>4001</v>
      </c>
      <c r="E4" s="292" t="s">
        <v>980</v>
      </c>
      <c r="F4" s="292" t="s">
        <v>40</v>
      </c>
      <c r="G4" s="292" t="s">
        <v>298</v>
      </c>
      <c r="H4" s="292" t="s">
        <v>981</v>
      </c>
      <c r="I4" s="292" t="s">
        <v>982</v>
      </c>
      <c r="J4" s="292" t="s">
        <v>983</v>
      </c>
      <c r="K4" s="292" t="s">
        <v>197</v>
      </c>
      <c r="L4" s="292" t="s">
        <v>32</v>
      </c>
      <c r="M4" s="294">
        <v>304920</v>
      </c>
    </row>
    <row r="5" spans="1:13">
      <c r="A5" s="292" t="s">
        <v>14084</v>
      </c>
      <c r="B5" s="292" t="s">
        <v>2496</v>
      </c>
      <c r="C5" s="292" t="s">
        <v>920</v>
      </c>
      <c r="D5" s="293">
        <v>4001</v>
      </c>
      <c r="E5" s="292" t="s">
        <v>980</v>
      </c>
      <c r="F5" s="292" t="s">
        <v>40</v>
      </c>
      <c r="G5" s="292" t="s">
        <v>298</v>
      </c>
      <c r="H5" s="292" t="s">
        <v>981</v>
      </c>
      <c r="I5" s="292" t="s">
        <v>982</v>
      </c>
      <c r="J5" s="292" t="s">
        <v>983</v>
      </c>
      <c r="K5" s="292" t="s">
        <v>197</v>
      </c>
      <c r="L5" s="292" t="s">
        <v>218</v>
      </c>
      <c r="M5" s="294">
        <v>593670</v>
      </c>
    </row>
    <row r="6" spans="1:13">
      <c r="A6" s="292" t="s">
        <v>14085</v>
      </c>
      <c r="B6" s="292" t="s">
        <v>2497</v>
      </c>
      <c r="C6" s="292" t="s">
        <v>920</v>
      </c>
      <c r="D6" s="293">
        <v>4002</v>
      </c>
      <c r="E6" s="292" t="s">
        <v>984</v>
      </c>
      <c r="F6" s="292" t="s">
        <v>689</v>
      </c>
      <c r="G6" s="292" t="s">
        <v>298</v>
      </c>
      <c r="H6" s="292" t="s">
        <v>981</v>
      </c>
      <c r="I6" s="292" t="s">
        <v>985</v>
      </c>
      <c r="J6" s="292" t="s">
        <v>986</v>
      </c>
      <c r="K6" s="292" t="s">
        <v>197</v>
      </c>
      <c r="L6" s="292" t="s">
        <v>34</v>
      </c>
      <c r="M6" s="294">
        <v>440055000</v>
      </c>
    </row>
    <row r="7" spans="1:13">
      <c r="A7" s="292" t="s">
        <v>14086</v>
      </c>
      <c r="B7" s="292" t="s">
        <v>2498</v>
      </c>
      <c r="C7" s="292" t="s">
        <v>920</v>
      </c>
      <c r="D7" s="293">
        <v>4002</v>
      </c>
      <c r="E7" s="292" t="s">
        <v>984</v>
      </c>
      <c r="F7" s="292" t="s">
        <v>689</v>
      </c>
      <c r="G7" s="292" t="s">
        <v>298</v>
      </c>
      <c r="H7" s="292" t="s">
        <v>981</v>
      </c>
      <c r="I7" s="292" t="s">
        <v>985</v>
      </c>
      <c r="J7" s="292" t="s">
        <v>986</v>
      </c>
      <c r="K7" s="292" t="s">
        <v>197</v>
      </c>
      <c r="L7" s="292" t="s">
        <v>32</v>
      </c>
      <c r="M7" s="294">
        <v>293393100</v>
      </c>
    </row>
    <row r="8" spans="1:13">
      <c r="A8" s="292" t="s">
        <v>14087</v>
      </c>
      <c r="B8" s="292" t="s">
        <v>2499</v>
      </c>
      <c r="C8" s="292" t="s">
        <v>920</v>
      </c>
      <c r="D8" s="293">
        <v>4002</v>
      </c>
      <c r="E8" s="292" t="s">
        <v>984</v>
      </c>
      <c r="F8" s="292" t="s">
        <v>689</v>
      </c>
      <c r="G8" s="292" t="s">
        <v>298</v>
      </c>
      <c r="H8" s="292" t="s">
        <v>981</v>
      </c>
      <c r="I8" s="292" t="s">
        <v>985</v>
      </c>
      <c r="J8" s="292" t="s">
        <v>986</v>
      </c>
      <c r="K8" s="292" t="s">
        <v>197</v>
      </c>
      <c r="L8" s="292" t="s">
        <v>218</v>
      </c>
      <c r="M8" s="294">
        <v>572071500</v>
      </c>
    </row>
    <row r="9" spans="1:13">
      <c r="A9" s="160"/>
      <c r="B9" s="160"/>
      <c r="C9" s="160"/>
      <c r="D9" s="160"/>
      <c r="E9" s="160"/>
      <c r="F9" s="160"/>
      <c r="G9" s="160"/>
      <c r="H9" s="160"/>
      <c r="I9" s="160"/>
      <c r="J9" s="160"/>
      <c r="K9" s="160"/>
      <c r="L9" s="160"/>
      <c r="M9" s="160"/>
    </row>
    <row r="10" spans="1:13">
      <c r="A10" s="160"/>
      <c r="B10" s="160"/>
      <c r="C10" s="160"/>
      <c r="D10" s="160"/>
      <c r="E10" s="160"/>
      <c r="F10" s="160"/>
      <c r="G10" s="160"/>
      <c r="H10" s="160"/>
      <c r="I10" s="160"/>
      <c r="J10" s="160"/>
      <c r="K10" s="160"/>
      <c r="L10" s="160"/>
      <c r="M10" s="160"/>
    </row>
    <row r="11" spans="1:13">
      <c r="A11" s="160"/>
      <c r="B11" s="160"/>
      <c r="C11" s="160"/>
      <c r="D11" s="160"/>
      <c r="E11" s="160"/>
      <c r="F11" s="160"/>
      <c r="G11" s="160"/>
      <c r="H11" s="160"/>
      <c r="I11" s="160"/>
      <c r="J11" s="160"/>
      <c r="K11" s="160"/>
      <c r="L11" s="160"/>
      <c r="M11" s="160"/>
    </row>
    <row r="12" spans="1:13">
      <c r="A12" s="160"/>
      <c r="B12" s="160"/>
      <c r="C12" s="160"/>
      <c r="D12" s="160"/>
      <c r="E12" s="160"/>
      <c r="F12" s="160"/>
      <c r="G12" s="160"/>
      <c r="H12" s="160"/>
      <c r="I12" s="160"/>
      <c r="J12" s="160"/>
      <c r="K12" s="160"/>
      <c r="L12" s="160"/>
      <c r="M12" s="160"/>
    </row>
    <row r="13" spans="1:13">
      <c r="A13" s="160"/>
      <c r="B13" s="160"/>
      <c r="C13" s="160"/>
      <c r="D13" s="160"/>
      <c r="E13" s="160"/>
      <c r="F13" s="160"/>
      <c r="G13" s="160"/>
      <c r="H13" s="160"/>
      <c r="I13" s="160"/>
      <c r="J13" s="160"/>
      <c r="K13" s="160"/>
      <c r="L13" s="160"/>
      <c r="M13" s="160"/>
    </row>
    <row r="14" spans="1:13">
      <c r="A14" s="160"/>
      <c r="B14" s="160"/>
      <c r="C14" s="160"/>
      <c r="D14" s="160"/>
      <c r="E14" s="160"/>
      <c r="F14" s="160"/>
      <c r="G14" s="160"/>
      <c r="H14" s="160"/>
      <c r="I14" s="160"/>
      <c r="J14" s="160"/>
      <c r="K14" s="160"/>
      <c r="L14" s="160"/>
      <c r="M14" s="160"/>
    </row>
    <row r="15" spans="1:13">
      <c r="A15" s="160"/>
      <c r="B15" s="160"/>
      <c r="C15" s="160"/>
      <c r="D15" s="160"/>
      <c r="E15" s="160"/>
      <c r="F15" s="160"/>
      <c r="G15" s="160"/>
      <c r="H15" s="160"/>
      <c r="I15" s="160"/>
      <c r="J15" s="160"/>
      <c r="K15" s="160"/>
      <c r="L15" s="160"/>
      <c r="M15" s="160"/>
    </row>
    <row r="16" spans="1:13">
      <c r="A16" s="160"/>
      <c r="B16" s="160"/>
      <c r="C16" s="160"/>
      <c r="D16" s="160"/>
      <c r="E16" s="160"/>
      <c r="F16" s="160"/>
      <c r="G16" s="160"/>
      <c r="H16" s="160"/>
      <c r="I16" s="160"/>
      <c r="J16" s="160"/>
      <c r="K16" s="160"/>
      <c r="L16" s="160"/>
      <c r="M16" s="160"/>
    </row>
    <row r="17" spans="1:13">
      <c r="A17" s="160"/>
      <c r="B17" s="160"/>
      <c r="C17" s="160"/>
      <c r="D17" s="160"/>
      <c r="E17" s="160"/>
      <c r="F17" s="160"/>
      <c r="G17" s="160"/>
      <c r="H17" s="160"/>
      <c r="I17" s="160"/>
      <c r="J17" s="160"/>
      <c r="K17" s="160"/>
      <c r="L17" s="160"/>
      <c r="M17" s="160"/>
    </row>
    <row r="18" spans="1:13">
      <c r="A18" s="160"/>
      <c r="B18" s="160"/>
      <c r="C18" s="160"/>
      <c r="D18" s="160"/>
      <c r="E18" s="160"/>
      <c r="F18" s="160"/>
      <c r="G18" s="160"/>
      <c r="H18" s="160"/>
      <c r="I18" s="160"/>
      <c r="J18" s="160"/>
      <c r="K18" s="160"/>
      <c r="L18" s="160"/>
      <c r="M18" s="160"/>
    </row>
    <row r="19" spans="1:13">
      <c r="A19" s="160"/>
      <c r="B19" s="160"/>
      <c r="C19" s="160"/>
      <c r="D19" s="160"/>
      <c r="E19" s="160"/>
      <c r="F19" s="160"/>
      <c r="G19" s="160"/>
      <c r="H19" s="160"/>
      <c r="I19" s="160"/>
      <c r="J19" s="160"/>
      <c r="K19" s="160"/>
      <c r="L19" s="160"/>
      <c r="M19" s="160"/>
    </row>
    <row r="20" spans="1:13">
      <c r="A20" s="160"/>
      <c r="B20" s="160"/>
      <c r="C20" s="160"/>
      <c r="D20" s="160"/>
      <c r="E20" s="160"/>
      <c r="F20" s="160"/>
      <c r="G20" s="160"/>
      <c r="H20" s="160"/>
      <c r="I20" s="160"/>
      <c r="J20" s="160"/>
      <c r="K20" s="160"/>
      <c r="L20" s="160"/>
      <c r="M20" s="160"/>
    </row>
    <row r="21" spans="1:13">
      <c r="A21" s="160"/>
      <c r="B21" s="160"/>
      <c r="C21" s="160"/>
      <c r="D21" s="160"/>
      <c r="E21" s="160"/>
      <c r="F21" s="160"/>
      <c r="G21" s="160"/>
      <c r="H21" s="160"/>
      <c r="I21" s="160"/>
      <c r="J21" s="160"/>
      <c r="K21" s="160"/>
      <c r="L21" s="160"/>
      <c r="M21" s="160"/>
    </row>
    <row r="22" spans="1:13">
      <c r="A22" s="160"/>
      <c r="B22" s="160"/>
      <c r="C22" s="160"/>
      <c r="D22" s="160"/>
      <c r="E22" s="160"/>
      <c r="F22" s="160"/>
      <c r="G22" s="160"/>
      <c r="H22" s="160"/>
      <c r="I22" s="160"/>
      <c r="J22" s="160"/>
      <c r="K22" s="160"/>
      <c r="L22" s="160"/>
      <c r="M22" s="160"/>
    </row>
    <row r="23" spans="1:13">
      <c r="A23" s="160"/>
      <c r="B23" s="160"/>
      <c r="C23" s="160"/>
      <c r="D23" s="160"/>
      <c r="E23" s="160"/>
      <c r="F23" s="160"/>
      <c r="G23" s="160"/>
      <c r="H23" s="160"/>
      <c r="I23" s="160"/>
      <c r="J23" s="160"/>
      <c r="K23" s="160"/>
      <c r="L23" s="160"/>
      <c r="M23" s="160"/>
    </row>
    <row r="24" spans="1:13">
      <c r="A24" s="160"/>
      <c r="B24" s="160"/>
      <c r="C24" s="160"/>
      <c r="D24" s="160"/>
      <c r="E24" s="160"/>
      <c r="F24" s="160"/>
      <c r="G24" s="160"/>
      <c r="H24" s="160"/>
      <c r="I24" s="160"/>
      <c r="J24" s="160"/>
      <c r="K24" s="160"/>
      <c r="L24" s="160"/>
      <c r="M24" s="160"/>
    </row>
    <row r="25" spans="1:13">
      <c r="A25" s="160"/>
      <c r="B25" s="160"/>
      <c r="C25" s="160"/>
      <c r="D25" s="160"/>
      <c r="E25" s="160"/>
      <c r="F25" s="160"/>
      <c r="G25" s="160"/>
      <c r="H25" s="160"/>
      <c r="I25" s="160"/>
      <c r="J25" s="160"/>
      <c r="K25" s="160"/>
      <c r="L25" s="160"/>
      <c r="M25" s="160"/>
    </row>
    <row r="26" spans="1:13">
      <c r="A26" s="160"/>
      <c r="B26" s="160"/>
      <c r="C26" s="160"/>
      <c r="D26" s="160"/>
      <c r="E26" s="160"/>
      <c r="F26" s="160"/>
      <c r="G26" s="160"/>
      <c r="H26" s="160"/>
      <c r="I26" s="160"/>
      <c r="J26" s="160"/>
      <c r="K26" s="160"/>
      <c r="L26" s="160"/>
      <c r="M26" s="160"/>
    </row>
    <row r="27" spans="1:13">
      <c r="A27" s="160"/>
      <c r="B27" s="160"/>
      <c r="C27" s="160"/>
      <c r="D27" s="160"/>
      <c r="E27" s="160"/>
      <c r="F27" s="160"/>
      <c r="G27" s="160"/>
      <c r="H27" s="160"/>
      <c r="I27" s="160"/>
      <c r="J27" s="160"/>
      <c r="K27" s="160"/>
      <c r="L27" s="160"/>
      <c r="M27" s="160"/>
    </row>
    <row r="28" spans="1:13">
      <c r="A28" s="160"/>
      <c r="B28" s="160"/>
      <c r="C28" s="160"/>
      <c r="D28" s="160"/>
      <c r="E28" s="160"/>
      <c r="F28" s="160"/>
      <c r="G28" s="160"/>
      <c r="H28" s="160"/>
      <c r="I28" s="160"/>
      <c r="J28" s="160"/>
      <c r="K28" s="160"/>
      <c r="L28" s="160"/>
      <c r="M28" s="160"/>
    </row>
    <row r="29" spans="1:13">
      <c r="A29" s="160"/>
      <c r="B29" s="160"/>
      <c r="C29" s="160"/>
      <c r="D29" s="160"/>
      <c r="E29" s="160"/>
      <c r="F29" s="160"/>
      <c r="G29" s="160"/>
      <c r="H29" s="160"/>
      <c r="I29" s="160"/>
      <c r="J29" s="160"/>
      <c r="K29" s="160"/>
      <c r="L29" s="160"/>
      <c r="M29" s="160"/>
    </row>
    <row r="30" spans="1:13">
      <c r="A30" s="160"/>
      <c r="B30" s="160"/>
      <c r="C30" s="160"/>
      <c r="D30" s="160"/>
      <c r="E30" s="160"/>
      <c r="F30" s="160"/>
      <c r="G30" s="160"/>
      <c r="H30" s="160"/>
      <c r="I30" s="160"/>
      <c r="J30" s="160"/>
      <c r="K30" s="160"/>
      <c r="L30" s="160"/>
      <c r="M30" s="160"/>
    </row>
    <row r="31" spans="1:13">
      <c r="A31" s="160"/>
      <c r="B31" s="160"/>
      <c r="C31" s="160"/>
      <c r="D31" s="160"/>
      <c r="E31" s="160"/>
      <c r="F31" s="160"/>
      <c r="G31" s="160"/>
      <c r="H31" s="160"/>
      <c r="I31" s="160"/>
      <c r="J31" s="160"/>
      <c r="K31" s="160"/>
      <c r="L31" s="160"/>
      <c r="M31" s="160"/>
    </row>
    <row r="32" spans="1:13">
      <c r="A32" s="160"/>
      <c r="B32" s="160"/>
      <c r="C32" s="160"/>
      <c r="D32" s="160"/>
      <c r="E32" s="160"/>
      <c r="F32" s="160"/>
      <c r="G32" s="160"/>
      <c r="H32" s="160"/>
      <c r="I32" s="160"/>
      <c r="J32" s="160"/>
      <c r="K32" s="160"/>
      <c r="L32" s="160"/>
      <c r="M32" s="160"/>
    </row>
    <row r="33" spans="1:13">
      <c r="A33" s="160"/>
      <c r="B33" s="160"/>
      <c r="C33" s="160"/>
      <c r="D33" s="160"/>
      <c r="E33" s="160"/>
      <c r="F33" s="160"/>
      <c r="G33" s="160"/>
      <c r="H33" s="160"/>
      <c r="I33" s="160"/>
      <c r="J33" s="160"/>
      <c r="K33" s="160"/>
      <c r="L33" s="160"/>
      <c r="M33" s="160"/>
    </row>
    <row r="34" spans="1:13">
      <c r="A34" s="160"/>
      <c r="B34" s="160"/>
      <c r="C34" s="160"/>
      <c r="D34" s="160"/>
      <c r="E34" s="160"/>
      <c r="F34" s="160"/>
      <c r="G34" s="160"/>
      <c r="H34" s="160"/>
      <c r="I34" s="160"/>
      <c r="J34" s="160"/>
      <c r="K34" s="160"/>
      <c r="L34" s="160"/>
      <c r="M34" s="160"/>
    </row>
    <row r="35" spans="1:13">
      <c r="A35" s="160"/>
      <c r="B35" s="160"/>
      <c r="C35" s="160"/>
      <c r="D35" s="160"/>
      <c r="E35" s="160"/>
      <c r="F35" s="160"/>
      <c r="G35" s="160"/>
      <c r="H35" s="160"/>
      <c r="I35" s="160"/>
      <c r="J35" s="160"/>
      <c r="K35" s="160"/>
      <c r="L35" s="160"/>
      <c r="M35" s="160"/>
    </row>
    <row r="36" spans="1:13">
      <c r="A36" s="160"/>
      <c r="B36" s="160"/>
      <c r="C36" s="160"/>
      <c r="D36" s="160"/>
      <c r="E36" s="160"/>
      <c r="F36" s="160"/>
      <c r="G36" s="160"/>
      <c r="H36" s="160"/>
      <c r="I36" s="160"/>
      <c r="J36" s="160"/>
      <c r="K36" s="160"/>
      <c r="L36" s="160"/>
      <c r="M36" s="160"/>
    </row>
    <row r="37" spans="1:13">
      <c r="A37" s="160"/>
      <c r="B37" s="160"/>
      <c r="C37" s="160"/>
      <c r="D37" s="160"/>
      <c r="E37" s="160"/>
      <c r="F37" s="160"/>
      <c r="G37" s="160"/>
      <c r="H37" s="160"/>
      <c r="I37" s="160"/>
      <c r="J37" s="160"/>
      <c r="K37" s="160"/>
      <c r="L37" s="160"/>
      <c r="M37" s="160"/>
    </row>
    <row r="38" spans="1:13">
      <c r="A38" s="160"/>
      <c r="B38" s="160"/>
      <c r="C38" s="160"/>
      <c r="D38" s="160"/>
      <c r="E38" s="160"/>
      <c r="F38" s="160"/>
      <c r="G38" s="160"/>
      <c r="H38" s="160"/>
      <c r="I38" s="160"/>
      <c r="J38" s="160"/>
      <c r="K38" s="160"/>
      <c r="L38" s="160"/>
      <c r="M38" s="160"/>
    </row>
    <row r="39" spans="1:13">
      <c r="A39" s="160"/>
      <c r="B39" s="160"/>
      <c r="C39" s="160"/>
      <c r="D39" s="160"/>
      <c r="E39" s="160"/>
      <c r="F39" s="160"/>
      <c r="G39" s="160"/>
      <c r="H39" s="160"/>
      <c r="I39" s="160"/>
      <c r="J39" s="160"/>
      <c r="K39" s="160"/>
      <c r="L39" s="160"/>
      <c r="M39" s="160"/>
    </row>
    <row r="40" spans="1:13">
      <c r="A40" s="160"/>
      <c r="B40" s="160"/>
      <c r="C40" s="160"/>
      <c r="D40" s="160"/>
      <c r="E40" s="160"/>
      <c r="F40" s="160"/>
      <c r="G40" s="160"/>
      <c r="H40" s="160"/>
      <c r="I40" s="160"/>
      <c r="J40" s="160"/>
      <c r="K40" s="160"/>
      <c r="L40" s="160"/>
      <c r="M40" s="160"/>
    </row>
    <row r="41" spans="1:13">
      <c r="A41" s="160"/>
      <c r="B41" s="160"/>
      <c r="C41" s="160"/>
      <c r="D41" s="160"/>
      <c r="E41" s="160"/>
      <c r="F41" s="160"/>
      <c r="G41" s="160"/>
      <c r="H41" s="160"/>
      <c r="I41" s="160"/>
      <c r="J41" s="160"/>
      <c r="K41" s="160"/>
      <c r="L41" s="160"/>
      <c r="M41" s="160"/>
    </row>
    <row r="42" spans="1:13">
      <c r="A42" s="160"/>
      <c r="B42" s="160"/>
      <c r="C42" s="160"/>
      <c r="D42" s="160"/>
      <c r="E42" s="160"/>
      <c r="F42" s="160"/>
      <c r="G42" s="160"/>
      <c r="H42" s="160"/>
      <c r="I42" s="160"/>
      <c r="J42" s="160"/>
      <c r="K42" s="160"/>
      <c r="L42" s="160"/>
      <c r="M42" s="160"/>
    </row>
    <row r="43" spans="1:13">
      <c r="A43" s="160"/>
      <c r="B43" s="160"/>
      <c r="C43" s="160"/>
      <c r="D43" s="160"/>
      <c r="E43" s="160"/>
      <c r="F43" s="160"/>
      <c r="G43" s="160"/>
      <c r="H43" s="160"/>
      <c r="I43" s="160"/>
      <c r="J43" s="160"/>
      <c r="K43" s="160"/>
      <c r="L43" s="160"/>
      <c r="M43" s="160"/>
    </row>
    <row r="44" spans="1:13">
      <c r="A44" s="160"/>
      <c r="B44" s="160"/>
      <c r="C44" s="160"/>
      <c r="D44" s="160"/>
      <c r="E44" s="160"/>
      <c r="F44" s="160"/>
      <c r="G44" s="160"/>
      <c r="H44" s="160"/>
      <c r="I44" s="160"/>
      <c r="J44" s="160"/>
      <c r="K44" s="160"/>
      <c r="L44" s="160"/>
      <c r="M44" s="160"/>
    </row>
    <row r="45" spans="1:13">
      <c r="A45" s="160"/>
      <c r="B45" s="160"/>
      <c r="C45" s="160"/>
      <c r="D45" s="160"/>
      <c r="E45" s="160"/>
      <c r="F45" s="160"/>
      <c r="G45" s="160"/>
      <c r="H45" s="160"/>
      <c r="I45" s="160"/>
      <c r="J45" s="160"/>
      <c r="K45" s="160"/>
      <c r="L45" s="160"/>
      <c r="M45" s="160"/>
    </row>
    <row r="46" spans="1:13">
      <c r="A46" s="160"/>
      <c r="B46" s="160"/>
      <c r="C46" s="160"/>
      <c r="D46" s="160"/>
      <c r="E46" s="160"/>
      <c r="F46" s="160"/>
      <c r="G46" s="160"/>
      <c r="H46" s="160"/>
      <c r="I46" s="160"/>
      <c r="J46" s="160"/>
      <c r="K46" s="160"/>
      <c r="L46" s="160"/>
      <c r="M46" s="160"/>
    </row>
    <row r="47" spans="1:13">
      <c r="A47" s="160"/>
      <c r="B47" s="160"/>
      <c r="C47" s="160"/>
      <c r="D47" s="160"/>
      <c r="E47" s="160"/>
      <c r="F47" s="160"/>
      <c r="G47" s="160"/>
      <c r="H47" s="160"/>
      <c r="I47" s="160"/>
      <c r="J47" s="160"/>
      <c r="K47" s="160"/>
      <c r="L47" s="160"/>
      <c r="M47" s="160"/>
    </row>
    <row r="48" spans="1:13">
      <c r="A48" s="160"/>
      <c r="B48" s="160"/>
      <c r="C48" s="160"/>
      <c r="D48" s="160"/>
      <c r="E48" s="160"/>
      <c r="F48" s="160"/>
      <c r="G48" s="160"/>
      <c r="H48" s="160"/>
      <c r="I48" s="160"/>
      <c r="J48" s="160"/>
      <c r="K48" s="160"/>
      <c r="L48" s="160"/>
      <c r="M48" s="160"/>
    </row>
    <row r="49" spans="1:13">
      <c r="A49" s="160"/>
      <c r="B49" s="160"/>
      <c r="C49" s="160"/>
      <c r="D49" s="160"/>
      <c r="E49" s="160"/>
      <c r="F49" s="160"/>
      <c r="G49" s="160"/>
      <c r="H49" s="160"/>
      <c r="I49" s="160"/>
      <c r="J49" s="160"/>
      <c r="K49" s="160"/>
      <c r="L49" s="160"/>
      <c r="M49" s="160"/>
    </row>
    <row r="50" spans="1:13">
      <c r="A50" s="160"/>
      <c r="B50" s="160"/>
      <c r="C50" s="160"/>
      <c r="D50" s="160"/>
      <c r="E50" s="160"/>
      <c r="F50" s="160"/>
      <c r="G50" s="160"/>
      <c r="H50" s="160"/>
      <c r="I50" s="160"/>
      <c r="J50" s="160"/>
      <c r="K50" s="160"/>
      <c r="L50" s="160"/>
      <c r="M50" s="160"/>
    </row>
    <row r="51" spans="1:13">
      <c r="A51" s="160"/>
      <c r="B51" s="160"/>
      <c r="C51" s="160"/>
      <c r="D51" s="160"/>
      <c r="E51" s="160"/>
      <c r="F51" s="160"/>
      <c r="G51" s="160"/>
      <c r="H51" s="160"/>
      <c r="I51" s="160"/>
      <c r="J51" s="160"/>
      <c r="K51" s="160"/>
      <c r="L51" s="160"/>
      <c r="M51" s="160"/>
    </row>
    <row r="52" spans="1:13">
      <c r="A52" s="160"/>
      <c r="B52" s="160"/>
      <c r="C52" s="160"/>
      <c r="D52" s="160"/>
      <c r="E52" s="160"/>
      <c r="F52" s="160"/>
      <c r="G52" s="160"/>
      <c r="H52" s="160"/>
      <c r="I52" s="160"/>
      <c r="J52" s="160"/>
      <c r="K52" s="160"/>
      <c r="L52" s="160"/>
      <c r="M52" s="160"/>
    </row>
    <row r="53" spans="1:13">
      <c r="A53" s="160"/>
      <c r="B53" s="160"/>
      <c r="C53" s="160"/>
      <c r="D53" s="160"/>
      <c r="E53" s="160"/>
      <c r="F53" s="160"/>
      <c r="G53" s="160"/>
      <c r="H53" s="160"/>
      <c r="I53" s="160"/>
      <c r="J53" s="160"/>
      <c r="K53" s="160"/>
      <c r="L53" s="160"/>
      <c r="M53" s="160"/>
    </row>
    <row r="54" spans="1:13">
      <c r="A54" s="160"/>
      <c r="B54" s="160"/>
      <c r="C54" s="160"/>
      <c r="D54" s="160"/>
      <c r="E54" s="160"/>
      <c r="F54" s="160"/>
      <c r="G54" s="160"/>
      <c r="H54" s="160"/>
      <c r="I54" s="160"/>
      <c r="J54" s="160"/>
      <c r="K54" s="160"/>
      <c r="L54" s="160"/>
      <c r="M54" s="160"/>
    </row>
    <row r="55" spans="1:13">
      <c r="A55" s="160"/>
      <c r="B55" s="160"/>
      <c r="C55" s="160"/>
      <c r="D55" s="160"/>
      <c r="E55" s="160"/>
      <c r="F55" s="160"/>
      <c r="G55" s="160"/>
      <c r="H55" s="160"/>
      <c r="I55" s="160"/>
      <c r="J55" s="160"/>
      <c r="K55" s="160"/>
      <c r="L55" s="160"/>
      <c r="M55" s="160"/>
    </row>
    <row r="56" spans="1:13">
      <c r="A56" s="160"/>
      <c r="B56" s="160"/>
      <c r="C56" s="160"/>
      <c r="D56" s="160"/>
      <c r="E56" s="160"/>
      <c r="F56" s="160"/>
      <c r="G56" s="160"/>
      <c r="H56" s="160"/>
      <c r="I56" s="160"/>
      <c r="J56" s="160"/>
      <c r="K56" s="160"/>
      <c r="L56" s="160"/>
      <c r="M56" s="160"/>
    </row>
    <row r="57" spans="1:13">
      <c r="A57" s="160"/>
      <c r="B57" s="160"/>
      <c r="C57" s="160"/>
      <c r="D57" s="160"/>
      <c r="E57" s="160"/>
      <c r="F57" s="160"/>
      <c r="G57" s="160"/>
      <c r="H57" s="160"/>
      <c r="I57" s="160"/>
      <c r="J57" s="160"/>
      <c r="K57" s="160"/>
      <c r="L57" s="160"/>
      <c r="M57" s="160"/>
    </row>
    <row r="58" spans="1:13">
      <c r="A58" s="160"/>
      <c r="B58" s="160"/>
      <c r="C58" s="160"/>
      <c r="D58" s="160"/>
      <c r="E58" s="160"/>
      <c r="F58" s="160"/>
      <c r="G58" s="160"/>
      <c r="H58" s="160"/>
      <c r="I58" s="160"/>
      <c r="J58" s="160"/>
      <c r="K58" s="160"/>
      <c r="L58" s="160"/>
      <c r="M58" s="160"/>
    </row>
    <row r="59" spans="1:13">
      <c r="A59" s="160"/>
      <c r="B59" s="160"/>
      <c r="C59" s="160"/>
      <c r="D59" s="160"/>
      <c r="E59" s="160"/>
      <c r="F59" s="160"/>
      <c r="G59" s="160"/>
      <c r="H59" s="160"/>
      <c r="I59" s="160"/>
      <c r="J59" s="160"/>
      <c r="K59" s="160"/>
      <c r="L59" s="160"/>
      <c r="M59" s="160"/>
    </row>
    <row r="60" spans="1:13">
      <c r="A60" s="160"/>
      <c r="B60" s="160"/>
      <c r="C60" s="160"/>
      <c r="D60" s="160"/>
      <c r="E60" s="160"/>
      <c r="F60" s="160"/>
      <c r="G60" s="160"/>
      <c r="H60" s="160"/>
      <c r="I60" s="160"/>
      <c r="J60" s="160"/>
      <c r="K60" s="160"/>
      <c r="L60" s="160"/>
      <c r="M60" s="160"/>
    </row>
    <row r="61" spans="1:13">
      <c r="A61" s="160"/>
      <c r="B61" s="160"/>
      <c r="C61" s="160"/>
      <c r="D61" s="160"/>
      <c r="E61" s="160"/>
      <c r="F61" s="160"/>
      <c r="G61" s="160"/>
      <c r="H61" s="160"/>
      <c r="I61" s="160"/>
      <c r="J61" s="160"/>
      <c r="K61" s="160"/>
      <c r="L61" s="160"/>
      <c r="M61" s="160"/>
    </row>
    <row r="62" spans="1:13">
      <c r="A62" s="160"/>
      <c r="B62" s="160"/>
      <c r="C62" s="160"/>
      <c r="D62" s="160"/>
      <c r="E62" s="160"/>
      <c r="F62" s="160"/>
      <c r="G62" s="160"/>
      <c r="H62" s="160"/>
      <c r="I62" s="160"/>
      <c r="J62" s="160"/>
      <c r="K62" s="160"/>
      <c r="L62" s="160"/>
      <c r="M62" s="160"/>
    </row>
    <row r="63" spans="1:13">
      <c r="A63" s="160"/>
      <c r="B63" s="160"/>
      <c r="C63" s="160"/>
      <c r="D63" s="160"/>
      <c r="E63" s="160"/>
      <c r="F63" s="160"/>
      <c r="G63" s="160"/>
      <c r="H63" s="160"/>
      <c r="I63" s="160"/>
      <c r="J63" s="160"/>
      <c r="K63" s="160"/>
      <c r="L63" s="160"/>
      <c r="M63" s="160"/>
    </row>
    <row r="64" spans="1:13">
      <c r="A64" s="160"/>
      <c r="B64" s="160"/>
      <c r="C64" s="160"/>
      <c r="D64" s="160"/>
      <c r="E64" s="160"/>
      <c r="F64" s="160"/>
      <c r="G64" s="160"/>
      <c r="H64" s="160"/>
      <c r="I64" s="160"/>
      <c r="J64" s="160"/>
      <c r="K64" s="160"/>
      <c r="L64" s="160"/>
      <c r="M64" s="160"/>
    </row>
    <row r="65" spans="1:13">
      <c r="A65" s="160"/>
      <c r="B65" s="160"/>
      <c r="C65" s="160"/>
      <c r="D65" s="160"/>
      <c r="E65" s="160"/>
      <c r="F65" s="160"/>
      <c r="G65" s="160"/>
      <c r="H65" s="160"/>
      <c r="I65" s="160"/>
      <c r="J65" s="160"/>
      <c r="K65" s="160"/>
      <c r="L65" s="160"/>
      <c r="M65" s="160"/>
    </row>
    <row r="66" spans="1:13">
      <c r="A66" s="160"/>
      <c r="B66" s="160"/>
      <c r="C66" s="160"/>
      <c r="D66" s="160"/>
      <c r="E66" s="160"/>
      <c r="F66" s="160"/>
      <c r="G66" s="160"/>
      <c r="H66" s="160"/>
      <c r="I66" s="160"/>
      <c r="J66" s="160"/>
      <c r="K66" s="160"/>
      <c r="L66" s="160"/>
      <c r="M66" s="160"/>
    </row>
    <row r="67" spans="1:13">
      <c r="A67" s="160"/>
      <c r="B67" s="160"/>
      <c r="C67" s="160"/>
      <c r="D67" s="160"/>
      <c r="E67" s="160"/>
      <c r="F67" s="160"/>
      <c r="G67" s="160"/>
      <c r="H67" s="160"/>
      <c r="I67" s="160"/>
      <c r="J67" s="160"/>
      <c r="K67" s="160"/>
      <c r="L67" s="160"/>
      <c r="M67" s="160"/>
    </row>
    <row r="68" spans="1:13">
      <c r="A68" s="160"/>
      <c r="B68" s="160"/>
      <c r="C68" s="160"/>
      <c r="D68" s="160"/>
      <c r="E68" s="160"/>
      <c r="F68" s="160"/>
      <c r="G68" s="160"/>
      <c r="H68" s="160"/>
      <c r="I68" s="160"/>
      <c r="J68" s="160"/>
      <c r="K68" s="160"/>
      <c r="L68" s="160"/>
      <c r="M68" s="160"/>
    </row>
    <row r="69" spans="1:13">
      <c r="A69" s="160"/>
      <c r="B69" s="160"/>
      <c r="C69" s="160"/>
      <c r="D69" s="160"/>
      <c r="E69" s="160"/>
      <c r="F69" s="160"/>
      <c r="G69" s="160"/>
      <c r="H69" s="160"/>
      <c r="I69" s="160"/>
      <c r="J69" s="160"/>
      <c r="K69" s="160"/>
      <c r="L69" s="160"/>
      <c r="M69" s="160"/>
    </row>
    <row r="70" spans="1:13">
      <c r="A70" s="160"/>
      <c r="B70" s="160"/>
      <c r="C70" s="160"/>
      <c r="D70" s="160"/>
      <c r="E70" s="160"/>
      <c r="F70" s="160"/>
      <c r="G70" s="160"/>
      <c r="H70" s="160"/>
      <c r="I70" s="160"/>
      <c r="J70" s="160"/>
      <c r="K70" s="160"/>
      <c r="L70" s="160"/>
      <c r="M70" s="160"/>
    </row>
    <row r="71" spans="1:13">
      <c r="A71" s="160"/>
      <c r="B71" s="160"/>
      <c r="C71" s="160"/>
      <c r="D71" s="160"/>
      <c r="E71" s="160"/>
      <c r="F71" s="160"/>
      <c r="G71" s="160"/>
      <c r="H71" s="160"/>
      <c r="I71" s="160"/>
      <c r="J71" s="160"/>
      <c r="K71" s="160"/>
      <c r="L71" s="160"/>
      <c r="M71" s="160"/>
    </row>
    <row r="72" spans="1:13">
      <c r="A72" s="160"/>
      <c r="B72" s="160"/>
      <c r="C72" s="160"/>
      <c r="D72" s="160"/>
      <c r="E72" s="160"/>
      <c r="F72" s="160"/>
      <c r="G72" s="160"/>
      <c r="H72" s="160"/>
      <c r="I72" s="160"/>
      <c r="J72" s="160"/>
      <c r="K72" s="160"/>
      <c r="L72" s="160"/>
      <c r="M72" s="160"/>
    </row>
    <row r="73" spans="1:13">
      <c r="A73" s="160"/>
      <c r="B73" s="160"/>
      <c r="C73" s="160"/>
      <c r="D73" s="160"/>
      <c r="E73" s="160"/>
      <c r="F73" s="160"/>
      <c r="G73" s="160"/>
      <c r="H73" s="160"/>
      <c r="I73" s="160"/>
      <c r="J73" s="160"/>
      <c r="K73" s="160"/>
      <c r="L73" s="160"/>
      <c r="M73" s="160"/>
    </row>
    <row r="74" spans="1:13">
      <c r="A74" s="160"/>
      <c r="B74" s="160"/>
      <c r="C74" s="160"/>
      <c r="D74" s="160"/>
      <c r="E74" s="160"/>
      <c r="F74" s="160"/>
      <c r="G74" s="160"/>
      <c r="H74" s="160"/>
      <c r="I74" s="160"/>
      <c r="J74" s="160"/>
      <c r="K74" s="160"/>
      <c r="L74" s="160"/>
      <c r="M74" s="160"/>
    </row>
    <row r="75" spans="1:13">
      <c r="A75" s="160"/>
      <c r="B75" s="160"/>
      <c r="C75" s="160"/>
      <c r="D75" s="160"/>
      <c r="E75" s="160"/>
      <c r="F75" s="160"/>
      <c r="G75" s="160"/>
      <c r="H75" s="160"/>
      <c r="I75" s="160"/>
      <c r="J75" s="160"/>
      <c r="K75" s="160"/>
      <c r="L75" s="160"/>
      <c r="M75" s="160"/>
    </row>
    <row r="76" spans="1:13">
      <c r="A76" s="160"/>
      <c r="B76" s="160"/>
      <c r="C76" s="160"/>
      <c r="D76" s="160"/>
      <c r="E76" s="160"/>
      <c r="F76" s="160"/>
      <c r="G76" s="160"/>
      <c r="H76" s="160"/>
      <c r="I76" s="160"/>
      <c r="J76" s="160"/>
      <c r="K76" s="160"/>
      <c r="L76" s="160"/>
      <c r="M76" s="160"/>
    </row>
    <row r="77" spans="1:13">
      <c r="A77" s="160"/>
      <c r="B77" s="160"/>
      <c r="C77" s="160"/>
      <c r="D77" s="160"/>
      <c r="E77" s="160"/>
      <c r="F77" s="160"/>
      <c r="G77" s="160"/>
      <c r="H77" s="160"/>
      <c r="I77" s="160"/>
      <c r="J77" s="160"/>
      <c r="K77" s="160"/>
      <c r="L77" s="160"/>
      <c r="M77" s="160"/>
    </row>
    <row r="78" spans="1:13">
      <c r="A78" s="160"/>
      <c r="B78" s="160"/>
      <c r="C78" s="160"/>
      <c r="D78" s="160"/>
      <c r="E78" s="160"/>
      <c r="F78" s="160"/>
      <c r="G78" s="160"/>
      <c r="H78" s="160"/>
      <c r="I78" s="160"/>
      <c r="J78" s="160"/>
      <c r="K78" s="160"/>
      <c r="L78" s="160"/>
      <c r="M78" s="160"/>
    </row>
    <row r="79" spans="1:13">
      <c r="A79" s="160"/>
      <c r="B79" s="160"/>
      <c r="C79" s="160"/>
      <c r="D79" s="160"/>
      <c r="E79" s="160"/>
      <c r="F79" s="160"/>
      <c r="G79" s="160"/>
      <c r="H79" s="160"/>
      <c r="I79" s="160"/>
      <c r="J79" s="160"/>
      <c r="K79" s="160"/>
      <c r="L79" s="160"/>
      <c r="M79" s="160"/>
    </row>
    <row r="80" spans="1:13">
      <c r="A80" s="160"/>
      <c r="B80" s="160"/>
      <c r="C80" s="160"/>
      <c r="D80" s="160"/>
      <c r="E80" s="160"/>
      <c r="F80" s="160"/>
      <c r="G80" s="160"/>
      <c r="H80" s="160"/>
      <c r="I80" s="160"/>
      <c r="J80" s="160"/>
      <c r="K80" s="160"/>
      <c r="L80" s="160"/>
      <c r="M80" s="160"/>
    </row>
    <row r="81" spans="1:13">
      <c r="A81" s="160"/>
      <c r="B81" s="160"/>
      <c r="C81" s="160"/>
      <c r="D81" s="160"/>
      <c r="E81" s="160"/>
      <c r="F81" s="160"/>
      <c r="G81" s="160"/>
      <c r="H81" s="160"/>
      <c r="I81" s="160"/>
      <c r="J81" s="160"/>
      <c r="K81" s="160"/>
      <c r="L81" s="160"/>
      <c r="M81" s="160"/>
    </row>
    <row r="82" spans="1:13">
      <c r="A82" s="160"/>
      <c r="B82" s="160"/>
      <c r="C82" s="160"/>
      <c r="D82" s="160"/>
      <c r="E82" s="160"/>
      <c r="F82" s="160"/>
      <c r="G82" s="160"/>
      <c r="H82" s="160"/>
      <c r="I82" s="160"/>
      <c r="J82" s="160"/>
      <c r="K82" s="160"/>
      <c r="L82" s="160"/>
      <c r="M82" s="160"/>
    </row>
    <row r="83" spans="1:13">
      <c r="A83" s="160"/>
      <c r="B83" s="160"/>
      <c r="C83" s="160"/>
      <c r="D83" s="160"/>
      <c r="E83" s="160"/>
      <c r="F83" s="160"/>
      <c r="G83" s="160"/>
      <c r="H83" s="160"/>
      <c r="I83" s="160"/>
      <c r="J83" s="160"/>
      <c r="K83" s="160"/>
      <c r="L83" s="160"/>
      <c r="M83" s="160"/>
    </row>
    <row r="84" spans="1:13">
      <c r="A84" s="160"/>
      <c r="B84" s="160"/>
      <c r="C84" s="160"/>
      <c r="D84" s="160"/>
      <c r="E84" s="160"/>
      <c r="F84" s="160"/>
      <c r="G84" s="160"/>
      <c r="H84" s="160"/>
      <c r="I84" s="160"/>
      <c r="J84" s="160"/>
      <c r="K84" s="160"/>
      <c r="L84" s="160"/>
      <c r="M84" s="160"/>
    </row>
    <row r="85" spans="1:13">
      <c r="A85" s="160"/>
      <c r="B85" s="160"/>
      <c r="C85" s="160"/>
      <c r="D85" s="160"/>
      <c r="E85" s="160"/>
      <c r="F85" s="160"/>
      <c r="G85" s="160"/>
      <c r="H85" s="160"/>
      <c r="I85" s="160"/>
      <c r="J85" s="160"/>
      <c r="K85" s="160"/>
      <c r="L85" s="160"/>
      <c r="M85" s="160"/>
    </row>
    <row r="86" spans="1:13">
      <c r="A86" s="160"/>
      <c r="B86" s="160"/>
      <c r="C86" s="160"/>
      <c r="D86" s="160"/>
      <c r="E86" s="160"/>
      <c r="F86" s="160"/>
      <c r="G86" s="160"/>
      <c r="H86" s="160"/>
      <c r="I86" s="160"/>
      <c r="J86" s="160"/>
      <c r="K86" s="160"/>
      <c r="L86" s="160"/>
      <c r="M86" s="160"/>
    </row>
    <row r="87" spans="1:13">
      <c r="A87" s="160"/>
      <c r="B87" s="160"/>
      <c r="C87" s="160"/>
      <c r="D87" s="160"/>
      <c r="E87" s="160"/>
      <c r="F87" s="160"/>
      <c r="G87" s="160"/>
      <c r="H87" s="160"/>
      <c r="I87" s="160"/>
      <c r="J87" s="160"/>
      <c r="K87" s="160"/>
      <c r="L87" s="160"/>
      <c r="M87" s="160"/>
    </row>
    <row r="88" spans="1:13">
      <c r="A88" s="160"/>
      <c r="B88" s="160"/>
      <c r="C88" s="160"/>
      <c r="D88" s="160"/>
      <c r="E88" s="160"/>
      <c r="F88" s="160"/>
      <c r="G88" s="160"/>
      <c r="H88" s="160"/>
      <c r="I88" s="160"/>
      <c r="J88" s="160"/>
      <c r="K88" s="160"/>
      <c r="L88" s="160"/>
      <c r="M88" s="160"/>
    </row>
    <row r="89" spans="1:13">
      <c r="A89" s="160"/>
      <c r="B89" s="160"/>
      <c r="C89" s="160"/>
      <c r="D89" s="160"/>
      <c r="E89" s="160"/>
      <c r="F89" s="160"/>
      <c r="G89" s="160"/>
      <c r="H89" s="160"/>
      <c r="I89" s="160"/>
      <c r="J89" s="160"/>
      <c r="K89" s="160"/>
      <c r="L89" s="160"/>
      <c r="M89" s="160"/>
    </row>
    <row r="90" spans="1:13">
      <c r="A90" s="160"/>
      <c r="B90" s="160"/>
      <c r="C90" s="160"/>
      <c r="D90" s="160"/>
      <c r="E90" s="160"/>
      <c r="F90" s="160"/>
      <c r="G90" s="160"/>
      <c r="H90" s="160"/>
      <c r="I90" s="160"/>
      <c r="J90" s="160"/>
      <c r="K90" s="160"/>
      <c r="L90" s="160"/>
      <c r="M90" s="160"/>
    </row>
    <row r="91" spans="1:13">
      <c r="A91" s="160"/>
      <c r="B91" s="160"/>
      <c r="C91" s="160"/>
      <c r="D91" s="160"/>
      <c r="E91" s="160"/>
      <c r="F91" s="160"/>
      <c r="G91" s="160"/>
      <c r="H91" s="160"/>
      <c r="I91" s="160"/>
      <c r="J91" s="160"/>
      <c r="K91" s="160"/>
      <c r="L91" s="160"/>
      <c r="M91" s="160"/>
    </row>
    <row r="92" spans="1:13">
      <c r="A92" s="160"/>
      <c r="B92" s="160"/>
      <c r="C92" s="160"/>
      <c r="D92" s="160"/>
      <c r="E92" s="160"/>
      <c r="F92" s="160"/>
      <c r="G92" s="160"/>
      <c r="H92" s="160"/>
      <c r="I92" s="160"/>
      <c r="J92" s="160"/>
      <c r="K92" s="160"/>
      <c r="L92" s="160"/>
      <c r="M92" s="160"/>
    </row>
    <row r="93" spans="1:13">
      <c r="A93" s="160"/>
      <c r="B93" s="160"/>
      <c r="C93" s="160"/>
      <c r="D93" s="160"/>
      <c r="E93" s="160"/>
      <c r="F93" s="160"/>
      <c r="G93" s="160"/>
      <c r="H93" s="160"/>
      <c r="I93" s="160"/>
      <c r="J93" s="160"/>
      <c r="K93" s="160"/>
      <c r="L93" s="160"/>
      <c r="M93" s="160"/>
    </row>
    <row r="94" spans="1:13">
      <c r="A94" s="160"/>
      <c r="B94" s="160"/>
      <c r="C94" s="160"/>
      <c r="D94" s="160"/>
      <c r="E94" s="160"/>
      <c r="F94" s="160"/>
      <c r="G94" s="160"/>
      <c r="H94" s="160"/>
      <c r="I94" s="160"/>
      <c r="J94" s="160"/>
      <c r="K94" s="160"/>
      <c r="L94" s="160"/>
      <c r="M94" s="160"/>
    </row>
    <row r="95" spans="1:13">
      <c r="A95" s="160"/>
      <c r="B95" s="160"/>
      <c r="C95" s="160"/>
      <c r="D95" s="160"/>
      <c r="E95" s="160"/>
      <c r="F95" s="160"/>
      <c r="G95" s="160"/>
      <c r="H95" s="160"/>
      <c r="I95" s="160"/>
      <c r="J95" s="160"/>
      <c r="K95" s="160"/>
      <c r="L95" s="160"/>
      <c r="M95" s="160"/>
    </row>
    <row r="96" spans="1:13">
      <c r="A96" s="160"/>
      <c r="B96" s="160"/>
      <c r="C96" s="160"/>
      <c r="D96" s="160"/>
      <c r="E96" s="160"/>
      <c r="F96" s="160"/>
      <c r="G96" s="160"/>
      <c r="H96" s="160"/>
      <c r="I96" s="160"/>
      <c r="J96" s="160"/>
      <c r="K96" s="160"/>
      <c r="L96" s="160"/>
      <c r="M96" s="160"/>
    </row>
    <row r="97" spans="1:13">
      <c r="A97" s="160"/>
      <c r="B97" s="160"/>
      <c r="C97" s="160"/>
      <c r="D97" s="160"/>
      <c r="E97" s="160"/>
      <c r="F97" s="160"/>
      <c r="G97" s="160"/>
      <c r="H97" s="160"/>
      <c r="I97" s="160"/>
      <c r="J97" s="160"/>
      <c r="K97" s="160"/>
      <c r="L97" s="160"/>
      <c r="M97" s="160"/>
    </row>
    <row r="98" spans="1:13">
      <c r="A98" s="160"/>
      <c r="B98" s="160"/>
      <c r="C98" s="160"/>
      <c r="D98" s="160"/>
      <c r="E98" s="160"/>
      <c r="F98" s="160"/>
      <c r="G98" s="160"/>
      <c r="H98" s="160"/>
      <c r="I98" s="160"/>
      <c r="J98" s="160"/>
      <c r="K98" s="160"/>
      <c r="L98" s="160"/>
      <c r="M98" s="160"/>
    </row>
    <row r="99" spans="1:13">
      <c r="A99" s="160"/>
      <c r="B99" s="160"/>
      <c r="C99" s="160"/>
      <c r="D99" s="160"/>
      <c r="E99" s="160"/>
      <c r="F99" s="160"/>
      <c r="G99" s="160"/>
      <c r="H99" s="160"/>
      <c r="I99" s="160"/>
      <c r="J99" s="160"/>
      <c r="K99" s="160"/>
      <c r="L99" s="160"/>
      <c r="M99" s="160"/>
    </row>
    <row r="100" spans="1:13">
      <c r="A100" s="160"/>
      <c r="B100" s="160"/>
      <c r="C100" s="160"/>
      <c r="D100" s="160"/>
      <c r="E100" s="160"/>
      <c r="F100" s="160"/>
      <c r="G100" s="160"/>
      <c r="H100" s="160"/>
      <c r="I100" s="160"/>
      <c r="J100" s="160"/>
      <c r="K100" s="160"/>
      <c r="L100" s="160"/>
      <c r="M100" s="160"/>
    </row>
    <row r="101" spans="1:13">
      <c r="A101" s="160"/>
      <c r="B101" s="160"/>
      <c r="C101" s="160"/>
      <c r="D101" s="160"/>
      <c r="E101" s="160"/>
      <c r="F101" s="160"/>
      <c r="G101" s="160"/>
      <c r="H101" s="160"/>
      <c r="I101" s="160"/>
      <c r="J101" s="160"/>
      <c r="K101" s="160"/>
      <c r="L101" s="160"/>
      <c r="M101" s="160"/>
    </row>
    <row r="102" spans="1:13">
      <c r="A102" s="160"/>
      <c r="B102" s="160"/>
      <c r="C102" s="160"/>
      <c r="D102" s="160"/>
      <c r="E102" s="160"/>
      <c r="F102" s="160"/>
      <c r="G102" s="160"/>
      <c r="H102" s="160"/>
      <c r="I102" s="160"/>
      <c r="J102" s="160"/>
      <c r="K102" s="160"/>
      <c r="L102" s="160"/>
      <c r="M102" s="160"/>
    </row>
    <row r="103" spans="1:13">
      <c r="A103" s="160"/>
      <c r="B103" s="160"/>
      <c r="C103" s="160"/>
      <c r="D103" s="160"/>
      <c r="E103" s="160"/>
      <c r="F103" s="160"/>
      <c r="G103" s="160"/>
      <c r="H103" s="160"/>
      <c r="I103" s="160"/>
      <c r="J103" s="160"/>
      <c r="K103" s="160"/>
      <c r="L103" s="160"/>
      <c r="M103" s="160"/>
    </row>
    <row r="104" spans="1:13">
      <c r="A104" s="160"/>
      <c r="B104" s="160"/>
      <c r="C104" s="160"/>
      <c r="D104" s="160"/>
      <c r="E104" s="160"/>
      <c r="F104" s="160"/>
      <c r="G104" s="160"/>
      <c r="H104" s="160"/>
      <c r="I104" s="160"/>
      <c r="J104" s="160"/>
      <c r="K104" s="160"/>
      <c r="L104" s="160"/>
      <c r="M104" s="160"/>
    </row>
    <row r="105" spans="1:13">
      <c r="A105" s="160"/>
      <c r="B105" s="160"/>
      <c r="C105" s="160"/>
      <c r="D105" s="160"/>
      <c r="E105" s="160"/>
      <c r="F105" s="160"/>
      <c r="G105" s="160"/>
      <c r="H105" s="160"/>
      <c r="I105" s="160"/>
      <c r="J105" s="160"/>
      <c r="K105" s="160"/>
      <c r="L105" s="160"/>
      <c r="M105" s="160"/>
    </row>
    <row r="106" spans="1:13">
      <c r="A106" s="160"/>
      <c r="B106" s="160"/>
      <c r="C106" s="160"/>
      <c r="D106" s="160"/>
      <c r="E106" s="160"/>
      <c r="F106" s="160"/>
      <c r="G106" s="160"/>
      <c r="H106" s="160"/>
      <c r="I106" s="160"/>
      <c r="J106" s="160"/>
      <c r="K106" s="160"/>
      <c r="L106" s="160"/>
      <c r="M106" s="160"/>
    </row>
    <row r="107" spans="1:13">
      <c r="A107" s="160"/>
      <c r="B107" s="160"/>
      <c r="C107" s="160"/>
      <c r="D107" s="160"/>
      <c r="E107" s="160"/>
      <c r="F107" s="160"/>
      <c r="G107" s="160"/>
      <c r="H107" s="160"/>
      <c r="I107" s="160"/>
      <c r="J107" s="160"/>
      <c r="K107" s="160"/>
      <c r="L107" s="160"/>
      <c r="M107" s="160"/>
    </row>
    <row r="108" spans="1:13">
      <c r="A108" s="160"/>
      <c r="B108" s="160"/>
      <c r="C108" s="160"/>
      <c r="D108" s="160"/>
      <c r="E108" s="160"/>
      <c r="F108" s="160"/>
      <c r="G108" s="160"/>
      <c r="H108" s="160"/>
      <c r="I108" s="160"/>
      <c r="J108" s="160"/>
      <c r="K108" s="160"/>
      <c r="L108" s="160"/>
      <c r="M108" s="160"/>
    </row>
    <row r="109" spans="1:13">
      <c r="A109" s="160"/>
      <c r="B109" s="160"/>
      <c r="C109" s="160"/>
      <c r="D109" s="160"/>
      <c r="E109" s="160"/>
      <c r="F109" s="160"/>
      <c r="G109" s="160"/>
      <c r="H109" s="160"/>
      <c r="I109" s="160"/>
      <c r="J109" s="160"/>
      <c r="K109" s="160"/>
      <c r="L109" s="160"/>
      <c r="M109" s="160"/>
    </row>
    <row r="110" spans="1:13">
      <c r="A110" s="160"/>
      <c r="B110" s="160"/>
      <c r="C110" s="160"/>
      <c r="D110" s="160"/>
      <c r="E110" s="160"/>
      <c r="F110" s="160"/>
      <c r="G110" s="160"/>
      <c r="H110" s="160"/>
      <c r="I110" s="160"/>
      <c r="J110" s="160"/>
      <c r="K110" s="160"/>
      <c r="L110" s="160"/>
      <c r="M110" s="160"/>
    </row>
    <row r="111" spans="1:13">
      <c r="A111" s="160"/>
      <c r="B111" s="160"/>
      <c r="C111" s="160"/>
      <c r="D111" s="160"/>
      <c r="E111" s="160"/>
      <c r="F111" s="160"/>
      <c r="G111" s="160"/>
      <c r="H111" s="160"/>
      <c r="I111" s="160"/>
      <c r="J111" s="160"/>
      <c r="K111" s="160"/>
      <c r="L111" s="160"/>
      <c r="M111" s="160"/>
    </row>
    <row r="112" spans="1:13">
      <c r="A112" s="160"/>
      <c r="B112" s="160"/>
      <c r="C112" s="160"/>
      <c r="D112" s="160"/>
      <c r="E112" s="160"/>
      <c r="F112" s="160"/>
      <c r="G112" s="160"/>
      <c r="H112" s="160"/>
      <c r="I112" s="160"/>
      <c r="J112" s="160"/>
      <c r="K112" s="160"/>
      <c r="L112" s="160"/>
      <c r="M112" s="160"/>
    </row>
    <row r="113" spans="1:13">
      <c r="A113" s="160"/>
      <c r="B113" s="160"/>
      <c r="C113" s="160"/>
      <c r="D113" s="160"/>
      <c r="E113" s="160"/>
      <c r="F113" s="160"/>
      <c r="G113" s="160"/>
      <c r="H113" s="160"/>
      <c r="I113" s="160"/>
      <c r="J113" s="160"/>
      <c r="K113" s="160"/>
      <c r="L113" s="160"/>
      <c r="M113" s="160"/>
    </row>
    <row r="114" spans="1:13">
      <c r="A114" s="160"/>
      <c r="B114" s="160"/>
      <c r="C114" s="160"/>
      <c r="D114" s="160"/>
      <c r="E114" s="160"/>
      <c r="F114" s="160"/>
      <c r="G114" s="160"/>
      <c r="H114" s="160"/>
      <c r="I114" s="160"/>
      <c r="J114" s="160"/>
      <c r="K114" s="160"/>
      <c r="L114" s="160"/>
      <c r="M114" s="160"/>
    </row>
    <row r="115" spans="1:13">
      <c r="A115" s="160"/>
      <c r="B115" s="160"/>
      <c r="C115" s="160"/>
      <c r="D115" s="160"/>
      <c r="E115" s="160"/>
      <c r="F115" s="160"/>
      <c r="G115" s="160"/>
      <c r="H115" s="160"/>
      <c r="I115" s="160"/>
      <c r="J115" s="160"/>
      <c r="K115" s="160"/>
      <c r="L115" s="160"/>
      <c r="M115" s="160"/>
    </row>
    <row r="116" spans="1:13">
      <c r="A116" s="160"/>
      <c r="B116" s="160"/>
      <c r="C116" s="160"/>
      <c r="D116" s="160"/>
      <c r="E116" s="160"/>
      <c r="F116" s="160"/>
      <c r="G116" s="160"/>
      <c r="H116" s="160"/>
      <c r="I116" s="160"/>
      <c r="J116" s="160"/>
      <c r="K116" s="160"/>
      <c r="L116" s="160"/>
      <c r="M116" s="160"/>
    </row>
    <row r="117" spans="1:13">
      <c r="A117" s="160"/>
      <c r="B117" s="160"/>
      <c r="C117" s="160"/>
      <c r="D117" s="160"/>
      <c r="E117" s="160"/>
      <c r="F117" s="160"/>
      <c r="G117" s="160"/>
      <c r="H117" s="160"/>
      <c r="I117" s="160"/>
      <c r="J117" s="160"/>
      <c r="K117" s="160"/>
      <c r="L117" s="160"/>
      <c r="M117" s="160"/>
    </row>
    <row r="118" spans="1:13">
      <c r="A118" s="160"/>
      <c r="B118" s="160"/>
      <c r="C118" s="160"/>
      <c r="D118" s="160"/>
      <c r="E118" s="160"/>
      <c r="F118" s="160"/>
      <c r="G118" s="160"/>
      <c r="H118" s="160"/>
      <c r="I118" s="160"/>
      <c r="J118" s="160"/>
      <c r="K118" s="160"/>
      <c r="L118" s="160"/>
      <c r="M118" s="160"/>
    </row>
    <row r="119" spans="1:13">
      <c r="A119" s="160"/>
      <c r="B119" s="160"/>
      <c r="C119" s="160"/>
      <c r="D119" s="160"/>
      <c r="E119" s="160"/>
      <c r="F119" s="160"/>
      <c r="G119" s="160"/>
      <c r="H119" s="160"/>
      <c r="I119" s="160"/>
      <c r="J119" s="160"/>
      <c r="K119" s="160"/>
      <c r="L119" s="160"/>
      <c r="M119" s="160"/>
    </row>
    <row r="120" spans="1:13">
      <c r="A120" s="160"/>
      <c r="B120" s="160"/>
      <c r="C120" s="160"/>
      <c r="D120" s="160"/>
      <c r="E120" s="160"/>
      <c r="F120" s="160"/>
      <c r="G120" s="160"/>
      <c r="H120" s="160"/>
      <c r="I120" s="160"/>
      <c r="J120" s="160"/>
      <c r="K120" s="160"/>
      <c r="L120" s="160"/>
      <c r="M120" s="160"/>
    </row>
    <row r="121" spans="1:13">
      <c r="A121" s="160"/>
      <c r="B121" s="160"/>
      <c r="C121" s="160"/>
      <c r="D121" s="160"/>
      <c r="E121" s="160"/>
      <c r="F121" s="160"/>
      <c r="G121" s="160"/>
      <c r="H121" s="160"/>
      <c r="I121" s="160"/>
      <c r="J121" s="160"/>
      <c r="K121" s="160"/>
      <c r="L121" s="160"/>
      <c r="M121" s="160"/>
    </row>
    <row r="122" spans="1:13">
      <c r="A122" s="160"/>
      <c r="B122" s="160"/>
      <c r="C122" s="160"/>
      <c r="D122" s="160"/>
      <c r="E122" s="160"/>
      <c r="F122" s="160"/>
      <c r="G122" s="160"/>
      <c r="H122" s="160"/>
      <c r="I122" s="160"/>
      <c r="J122" s="160"/>
      <c r="K122" s="160"/>
      <c r="L122" s="160"/>
      <c r="M122" s="160"/>
    </row>
    <row r="123" spans="1:13">
      <c r="A123" s="160"/>
      <c r="B123" s="160"/>
      <c r="C123" s="160"/>
      <c r="D123" s="160"/>
      <c r="E123" s="160"/>
      <c r="F123" s="160"/>
      <c r="G123" s="160"/>
      <c r="H123" s="160"/>
      <c r="I123" s="160"/>
      <c r="J123" s="160"/>
      <c r="K123" s="160"/>
      <c r="L123" s="160"/>
      <c r="M123" s="160"/>
    </row>
    <row r="124" spans="1:13">
      <c r="A124" s="160"/>
      <c r="B124" s="160"/>
      <c r="C124" s="160"/>
      <c r="D124" s="160"/>
      <c r="E124" s="160"/>
      <c r="F124" s="160"/>
      <c r="G124" s="160"/>
      <c r="H124" s="160"/>
      <c r="I124" s="160"/>
      <c r="J124" s="160"/>
      <c r="K124" s="160"/>
      <c r="L124" s="160"/>
      <c r="M124" s="160"/>
    </row>
    <row r="125" spans="1:13">
      <c r="A125" s="160"/>
      <c r="B125" s="160"/>
      <c r="C125" s="160"/>
      <c r="D125" s="160"/>
      <c r="E125" s="160"/>
      <c r="F125" s="160"/>
      <c r="G125" s="160"/>
      <c r="H125" s="160"/>
      <c r="I125" s="160"/>
      <c r="J125" s="160"/>
      <c r="K125" s="160"/>
      <c r="L125" s="160"/>
      <c r="M125" s="160"/>
    </row>
    <row r="126" spans="1:13">
      <c r="A126" s="160"/>
      <c r="B126" s="160"/>
      <c r="C126" s="160"/>
      <c r="D126" s="160"/>
      <c r="E126" s="160"/>
      <c r="F126" s="160"/>
      <c r="G126" s="160"/>
      <c r="H126" s="160"/>
      <c r="I126" s="160"/>
      <c r="J126" s="160"/>
      <c r="K126" s="160"/>
      <c r="L126" s="160"/>
      <c r="M126" s="160"/>
    </row>
    <row r="127" spans="1:13">
      <c r="A127" s="160"/>
      <c r="B127" s="160"/>
      <c r="C127" s="160"/>
      <c r="D127" s="160"/>
      <c r="E127" s="160"/>
      <c r="F127" s="160"/>
      <c r="G127" s="160"/>
      <c r="H127" s="160"/>
      <c r="I127" s="160"/>
      <c r="J127" s="160"/>
      <c r="K127" s="160"/>
      <c r="L127" s="160"/>
      <c r="M127" s="160"/>
    </row>
    <row r="128" spans="1:13">
      <c r="A128" s="160"/>
      <c r="B128" s="160"/>
      <c r="C128" s="160"/>
      <c r="D128" s="160"/>
      <c r="E128" s="160"/>
      <c r="F128" s="160"/>
      <c r="G128" s="160"/>
      <c r="H128" s="160"/>
      <c r="I128" s="160"/>
      <c r="J128" s="160"/>
      <c r="K128" s="160"/>
      <c r="L128" s="160"/>
      <c r="M128" s="160"/>
    </row>
    <row r="129" spans="1:13">
      <c r="A129" s="160"/>
      <c r="B129" s="160"/>
      <c r="C129" s="160"/>
      <c r="D129" s="160"/>
      <c r="E129" s="160"/>
      <c r="F129" s="160"/>
      <c r="G129" s="160"/>
      <c r="H129" s="160"/>
      <c r="I129" s="160"/>
      <c r="J129" s="160"/>
      <c r="K129" s="160"/>
      <c r="L129" s="160"/>
      <c r="M129" s="160"/>
    </row>
    <row r="130" spans="1:13">
      <c r="A130" s="160"/>
      <c r="B130" s="160"/>
      <c r="C130" s="160"/>
      <c r="D130" s="160"/>
      <c r="E130" s="160"/>
      <c r="F130" s="160"/>
      <c r="G130" s="160"/>
      <c r="H130" s="160"/>
      <c r="I130" s="160"/>
      <c r="J130" s="160"/>
      <c r="K130" s="160"/>
      <c r="L130" s="160"/>
      <c r="M130" s="160"/>
    </row>
    <row r="131" spans="1:13">
      <c r="A131" s="160"/>
      <c r="B131" s="160"/>
      <c r="C131" s="160"/>
      <c r="D131" s="160"/>
      <c r="E131" s="160"/>
      <c r="F131" s="160"/>
      <c r="G131" s="160"/>
      <c r="H131" s="160"/>
      <c r="I131" s="160"/>
      <c r="J131" s="160"/>
      <c r="K131" s="160"/>
      <c r="L131" s="160"/>
      <c r="M131" s="160"/>
    </row>
    <row r="132" spans="1:13">
      <c r="A132" s="160"/>
      <c r="B132" s="160"/>
      <c r="C132" s="160"/>
      <c r="D132" s="160"/>
      <c r="E132" s="160"/>
      <c r="F132" s="160"/>
      <c r="G132" s="160"/>
      <c r="H132" s="160"/>
      <c r="I132" s="160"/>
      <c r="J132" s="160"/>
      <c r="K132" s="160"/>
      <c r="L132" s="160"/>
      <c r="M132" s="160"/>
    </row>
    <row r="133" spans="1:13">
      <c r="A133" s="160"/>
      <c r="B133" s="160"/>
      <c r="C133" s="160"/>
      <c r="D133" s="160"/>
      <c r="E133" s="160"/>
      <c r="F133" s="160"/>
      <c r="G133" s="160"/>
      <c r="H133" s="160"/>
      <c r="I133" s="160"/>
      <c r="J133" s="160"/>
      <c r="K133" s="160"/>
      <c r="L133" s="160"/>
      <c r="M133" s="160"/>
    </row>
    <row r="134" spans="1:13">
      <c r="A134" s="160"/>
      <c r="B134" s="160"/>
      <c r="C134" s="160"/>
      <c r="D134" s="160"/>
      <c r="E134" s="160"/>
      <c r="F134" s="160"/>
      <c r="G134" s="160"/>
      <c r="H134" s="160"/>
      <c r="I134" s="160"/>
      <c r="J134" s="160"/>
      <c r="K134" s="160"/>
      <c r="L134" s="160"/>
      <c r="M134" s="160"/>
    </row>
    <row r="135" spans="1:13">
      <c r="A135" s="160"/>
      <c r="B135" s="160"/>
      <c r="C135" s="160"/>
      <c r="D135" s="160"/>
      <c r="E135" s="160"/>
      <c r="F135" s="160"/>
      <c r="G135" s="160"/>
      <c r="H135" s="160"/>
      <c r="I135" s="160"/>
      <c r="J135" s="160"/>
      <c r="K135" s="160"/>
      <c r="L135" s="160"/>
      <c r="M135" s="160"/>
    </row>
    <row r="136" spans="1:13">
      <c r="A136" s="160"/>
      <c r="B136" s="160"/>
      <c r="C136" s="160"/>
      <c r="D136" s="160"/>
      <c r="E136" s="160"/>
      <c r="F136" s="160"/>
      <c r="G136" s="160"/>
      <c r="H136" s="160"/>
      <c r="I136" s="160"/>
      <c r="J136" s="160"/>
      <c r="K136" s="160"/>
      <c r="L136" s="160"/>
      <c r="M136" s="160"/>
    </row>
    <row r="137" spans="1:13">
      <c r="A137" s="160"/>
      <c r="B137" s="160"/>
      <c r="C137" s="160"/>
      <c r="D137" s="160"/>
      <c r="E137" s="160"/>
      <c r="F137" s="160"/>
      <c r="G137" s="160"/>
      <c r="H137" s="160"/>
      <c r="I137" s="160"/>
      <c r="J137" s="160"/>
      <c r="K137" s="160"/>
      <c r="L137" s="160"/>
      <c r="M137" s="160"/>
    </row>
    <row r="138" spans="1:13">
      <c r="A138" s="160"/>
      <c r="B138" s="160"/>
      <c r="C138" s="160"/>
      <c r="D138" s="160"/>
      <c r="E138" s="160"/>
      <c r="F138" s="160"/>
      <c r="G138" s="160"/>
      <c r="H138" s="160"/>
      <c r="I138" s="160"/>
      <c r="J138" s="160"/>
      <c r="K138" s="160"/>
      <c r="L138" s="160"/>
      <c r="M138" s="160"/>
    </row>
    <row r="139" spans="1:13">
      <c r="A139" s="160"/>
      <c r="B139" s="160"/>
      <c r="C139" s="160"/>
      <c r="D139" s="160"/>
      <c r="E139" s="160"/>
      <c r="F139" s="160"/>
      <c r="G139" s="160"/>
      <c r="H139" s="160"/>
      <c r="I139" s="160"/>
      <c r="J139" s="160"/>
      <c r="K139" s="160"/>
      <c r="L139" s="160"/>
      <c r="M139" s="160"/>
    </row>
    <row r="140" spans="1:13">
      <c r="A140" s="160"/>
      <c r="B140" s="160"/>
      <c r="C140" s="160"/>
      <c r="D140" s="160"/>
      <c r="E140" s="160"/>
      <c r="F140" s="160"/>
      <c r="G140" s="160"/>
      <c r="H140" s="160"/>
      <c r="I140" s="160"/>
      <c r="J140" s="160"/>
      <c r="K140" s="160"/>
      <c r="L140" s="160"/>
      <c r="M140" s="160"/>
    </row>
    <row r="141" spans="1:13">
      <c r="A141" s="160"/>
      <c r="B141" s="160"/>
      <c r="C141" s="160"/>
      <c r="D141" s="160"/>
      <c r="E141" s="160"/>
      <c r="F141" s="160"/>
      <c r="G141" s="160"/>
      <c r="H141" s="160"/>
      <c r="I141" s="160"/>
      <c r="J141" s="160"/>
      <c r="K141" s="160"/>
      <c r="L141" s="160"/>
      <c r="M141" s="160"/>
    </row>
    <row r="142" spans="1:13">
      <c r="A142" s="160"/>
      <c r="B142" s="160"/>
      <c r="C142" s="160"/>
      <c r="D142" s="160"/>
      <c r="E142" s="160"/>
      <c r="F142" s="160"/>
      <c r="G142" s="160"/>
      <c r="H142" s="160"/>
      <c r="I142" s="160"/>
      <c r="J142" s="160"/>
      <c r="K142" s="160"/>
      <c r="L142" s="160"/>
      <c r="M142" s="160"/>
    </row>
    <row r="143" spans="1:13">
      <c r="A143" s="160"/>
      <c r="B143" s="160"/>
      <c r="C143" s="160"/>
      <c r="D143" s="160"/>
      <c r="E143" s="160"/>
      <c r="F143" s="160"/>
      <c r="G143" s="160"/>
      <c r="H143" s="160"/>
      <c r="I143" s="160"/>
      <c r="J143" s="160"/>
      <c r="K143" s="160"/>
      <c r="L143" s="160"/>
      <c r="M143" s="160"/>
    </row>
    <row r="144" spans="1:13">
      <c r="A144" s="160"/>
      <c r="B144" s="160"/>
      <c r="C144" s="160"/>
      <c r="D144" s="160"/>
      <c r="E144" s="160"/>
      <c r="F144" s="160"/>
      <c r="G144" s="160"/>
      <c r="H144" s="160"/>
      <c r="I144" s="160"/>
      <c r="J144" s="160"/>
      <c r="K144" s="160"/>
      <c r="L144" s="160"/>
      <c r="M144" s="160"/>
    </row>
    <row r="145" spans="1:13">
      <c r="A145" s="160"/>
      <c r="B145" s="160"/>
      <c r="C145" s="160"/>
      <c r="D145" s="160"/>
      <c r="E145" s="160"/>
      <c r="F145" s="160"/>
      <c r="G145" s="160"/>
      <c r="H145" s="160"/>
      <c r="I145" s="160"/>
      <c r="J145" s="160"/>
      <c r="K145" s="160"/>
      <c r="L145" s="160"/>
      <c r="M145" s="160"/>
    </row>
    <row r="146" spans="1:13">
      <c r="A146" s="160"/>
      <c r="B146" s="160"/>
      <c r="C146" s="160"/>
      <c r="D146" s="160"/>
      <c r="E146" s="160"/>
      <c r="F146" s="160"/>
      <c r="G146" s="160"/>
      <c r="H146" s="160"/>
      <c r="I146" s="160"/>
      <c r="J146" s="160"/>
      <c r="K146" s="160"/>
      <c r="L146" s="160"/>
      <c r="M146" s="160"/>
    </row>
    <row r="147" spans="1:13">
      <c r="A147" s="160"/>
      <c r="B147" s="160"/>
      <c r="C147" s="160"/>
      <c r="D147" s="160"/>
      <c r="E147" s="160"/>
      <c r="F147" s="160"/>
      <c r="G147" s="160"/>
      <c r="H147" s="160"/>
      <c r="I147" s="160"/>
      <c r="J147" s="160"/>
      <c r="K147" s="160"/>
      <c r="L147" s="160"/>
      <c r="M147" s="160"/>
    </row>
    <row r="148" spans="1:13">
      <c r="A148" s="160"/>
      <c r="B148" s="160"/>
      <c r="C148" s="160"/>
      <c r="D148" s="160"/>
      <c r="E148" s="160"/>
      <c r="F148" s="160"/>
      <c r="G148" s="160"/>
      <c r="H148" s="160"/>
      <c r="I148" s="160"/>
      <c r="J148" s="160"/>
      <c r="K148" s="160"/>
      <c r="L148" s="160"/>
      <c r="M148" s="160"/>
    </row>
    <row r="149" spans="1:13">
      <c r="A149" s="160"/>
      <c r="B149" s="160"/>
      <c r="C149" s="160"/>
      <c r="D149" s="160"/>
      <c r="E149" s="160"/>
      <c r="F149" s="160"/>
      <c r="G149" s="160"/>
      <c r="H149" s="160"/>
      <c r="I149" s="160"/>
      <c r="J149" s="160"/>
      <c r="K149" s="160"/>
      <c r="L149" s="160"/>
      <c r="M149" s="160"/>
    </row>
    <row r="150" spans="1:13">
      <c r="A150" s="160"/>
      <c r="B150" s="160"/>
      <c r="C150" s="160"/>
      <c r="D150" s="160"/>
      <c r="E150" s="160"/>
      <c r="F150" s="160"/>
      <c r="G150" s="160"/>
      <c r="H150" s="160"/>
      <c r="I150" s="160"/>
      <c r="J150" s="160"/>
      <c r="K150" s="160"/>
      <c r="L150" s="160"/>
      <c r="M150" s="160"/>
    </row>
    <row r="151" spans="1:13">
      <c r="A151" s="160"/>
      <c r="B151" s="160"/>
      <c r="C151" s="160"/>
      <c r="D151" s="160"/>
      <c r="E151" s="160"/>
      <c r="F151" s="160"/>
      <c r="G151" s="160"/>
      <c r="H151" s="160"/>
      <c r="I151" s="160"/>
      <c r="J151" s="160"/>
      <c r="K151" s="160"/>
      <c r="L151" s="160"/>
      <c r="M151" s="160"/>
    </row>
    <row r="152" spans="1:13">
      <c r="A152" s="160"/>
      <c r="B152" s="160"/>
      <c r="C152" s="160"/>
      <c r="D152" s="160"/>
      <c r="E152" s="160"/>
      <c r="F152" s="160"/>
      <c r="G152" s="160"/>
      <c r="H152" s="160"/>
      <c r="I152" s="160"/>
      <c r="J152" s="160"/>
      <c r="K152" s="160"/>
      <c r="L152" s="160"/>
      <c r="M152" s="160"/>
    </row>
    <row r="153" spans="1:13">
      <c r="A153" s="160"/>
      <c r="B153" s="160"/>
      <c r="C153" s="160"/>
      <c r="D153" s="160"/>
      <c r="E153" s="160"/>
      <c r="F153" s="160"/>
      <c r="G153" s="160"/>
      <c r="H153" s="160"/>
      <c r="I153" s="160"/>
      <c r="J153" s="160"/>
      <c r="K153" s="160"/>
      <c r="L153" s="160"/>
      <c r="M153" s="160"/>
    </row>
    <row r="154" spans="1:13">
      <c r="A154" s="160"/>
      <c r="B154" s="160"/>
      <c r="C154" s="160"/>
      <c r="D154" s="160"/>
      <c r="E154" s="160"/>
      <c r="F154" s="160"/>
      <c r="G154" s="160"/>
      <c r="H154" s="160"/>
      <c r="I154" s="160"/>
      <c r="J154" s="160"/>
      <c r="K154" s="160"/>
      <c r="L154" s="160"/>
      <c r="M154" s="160"/>
    </row>
    <row r="155" spans="1:13">
      <c r="A155" s="160"/>
      <c r="B155" s="160"/>
      <c r="C155" s="160"/>
      <c r="D155" s="160"/>
      <c r="E155" s="160"/>
      <c r="F155" s="160"/>
      <c r="G155" s="160"/>
      <c r="H155" s="160"/>
      <c r="I155" s="160"/>
      <c r="J155" s="160"/>
      <c r="K155" s="160"/>
      <c r="L155" s="160"/>
      <c r="M155" s="160"/>
    </row>
    <row r="156" spans="1:13">
      <c r="A156" s="160"/>
      <c r="B156" s="160"/>
      <c r="C156" s="160"/>
      <c r="D156" s="160"/>
      <c r="E156" s="160"/>
      <c r="F156" s="160"/>
      <c r="G156" s="160"/>
      <c r="H156" s="160"/>
      <c r="I156" s="160"/>
      <c r="J156" s="160"/>
      <c r="K156" s="160"/>
      <c r="L156" s="160"/>
      <c r="M156" s="160"/>
    </row>
    <row r="157" spans="1:13">
      <c r="A157" s="160"/>
      <c r="B157" s="160"/>
      <c r="C157" s="160"/>
      <c r="D157" s="160"/>
      <c r="E157" s="160"/>
      <c r="F157" s="160"/>
      <c r="G157" s="160"/>
      <c r="H157" s="160"/>
      <c r="I157" s="160"/>
      <c r="J157" s="160"/>
      <c r="K157" s="160"/>
      <c r="L157" s="160"/>
      <c r="M157" s="160"/>
    </row>
    <row r="158" spans="1:13">
      <c r="A158" s="160"/>
      <c r="B158" s="160"/>
      <c r="C158" s="160"/>
      <c r="D158" s="160"/>
      <c r="E158" s="160"/>
      <c r="F158" s="160"/>
      <c r="G158" s="160"/>
      <c r="H158" s="160"/>
      <c r="I158" s="160"/>
      <c r="J158" s="160"/>
      <c r="K158" s="160"/>
      <c r="L158" s="160"/>
      <c r="M158" s="160"/>
    </row>
    <row r="159" spans="1:13">
      <c r="A159" s="160"/>
      <c r="B159" s="160"/>
      <c r="C159" s="160"/>
      <c r="D159" s="160"/>
      <c r="E159" s="160"/>
      <c r="F159" s="160"/>
      <c r="G159" s="160"/>
      <c r="H159" s="160"/>
      <c r="I159" s="160"/>
      <c r="J159" s="160"/>
      <c r="K159" s="160"/>
      <c r="L159" s="160"/>
      <c r="M159" s="160"/>
    </row>
    <row r="160" spans="1:13">
      <c r="A160" s="160"/>
      <c r="B160" s="160"/>
      <c r="C160" s="160"/>
      <c r="D160" s="160"/>
      <c r="E160" s="160"/>
      <c r="F160" s="160"/>
      <c r="G160" s="160"/>
      <c r="H160" s="160"/>
      <c r="I160" s="160"/>
      <c r="J160" s="160"/>
      <c r="K160" s="160"/>
      <c r="L160" s="160"/>
      <c r="M160" s="160"/>
    </row>
    <row r="161" spans="1:13">
      <c r="A161" s="160"/>
      <c r="B161" s="160"/>
      <c r="C161" s="160"/>
      <c r="D161" s="160"/>
      <c r="E161" s="160"/>
      <c r="F161" s="160"/>
      <c r="G161" s="160"/>
      <c r="H161" s="160"/>
      <c r="I161" s="160"/>
      <c r="J161" s="160"/>
      <c r="K161" s="160"/>
      <c r="L161" s="160"/>
      <c r="M161" s="160"/>
    </row>
    <row r="162" spans="1:13">
      <c r="A162" s="160"/>
      <c r="B162" s="160"/>
      <c r="C162" s="160"/>
      <c r="D162" s="160"/>
      <c r="E162" s="160"/>
      <c r="F162" s="160"/>
      <c r="G162" s="160"/>
      <c r="H162" s="160"/>
      <c r="I162" s="160"/>
      <c r="J162" s="160"/>
      <c r="K162" s="160"/>
      <c r="L162" s="160"/>
      <c r="M162" s="160"/>
    </row>
    <row r="163" spans="1:13">
      <c r="A163" s="160"/>
      <c r="B163" s="160"/>
      <c r="C163" s="160"/>
      <c r="D163" s="160"/>
      <c r="E163" s="160"/>
      <c r="F163" s="160"/>
      <c r="G163" s="160"/>
      <c r="H163" s="160"/>
      <c r="I163" s="160"/>
      <c r="J163" s="160"/>
      <c r="K163" s="160"/>
      <c r="L163" s="160"/>
      <c r="M163" s="160"/>
    </row>
    <row r="164" spans="1:13">
      <c r="A164" s="160"/>
      <c r="B164" s="160"/>
      <c r="C164" s="160"/>
      <c r="D164" s="160"/>
      <c r="E164" s="160"/>
      <c r="F164" s="160"/>
      <c r="G164" s="160"/>
      <c r="H164" s="160"/>
      <c r="I164" s="160"/>
      <c r="J164" s="160"/>
      <c r="K164" s="160"/>
      <c r="L164" s="160"/>
      <c r="M164" s="160"/>
    </row>
    <row r="165" spans="1:13">
      <c r="A165" s="160"/>
      <c r="B165" s="160"/>
      <c r="C165" s="160"/>
      <c r="D165" s="160"/>
      <c r="E165" s="160"/>
      <c r="F165" s="160"/>
      <c r="G165" s="160"/>
      <c r="H165" s="160"/>
      <c r="I165" s="160"/>
      <c r="J165" s="160"/>
      <c r="K165" s="160"/>
      <c r="L165" s="160"/>
      <c r="M165" s="160"/>
    </row>
    <row r="166" spans="1:13">
      <c r="A166" s="160"/>
      <c r="B166" s="160"/>
      <c r="C166" s="160"/>
      <c r="D166" s="160"/>
      <c r="E166" s="160"/>
      <c r="F166" s="160"/>
      <c r="G166" s="160"/>
      <c r="H166" s="160"/>
      <c r="I166" s="160"/>
      <c r="J166" s="160"/>
      <c r="K166" s="160"/>
      <c r="L166" s="160"/>
      <c r="M166" s="160"/>
    </row>
    <row r="167" spans="1:13">
      <c r="A167" s="160"/>
      <c r="B167" s="160"/>
      <c r="C167" s="160"/>
      <c r="D167" s="160"/>
      <c r="E167" s="160"/>
      <c r="F167" s="160"/>
      <c r="G167" s="160"/>
      <c r="H167" s="160"/>
      <c r="I167" s="160"/>
      <c r="J167" s="160"/>
      <c r="K167" s="160"/>
      <c r="L167" s="160"/>
      <c r="M167" s="160"/>
    </row>
    <row r="168" spans="1:13">
      <c r="A168" s="160"/>
      <c r="B168" s="160"/>
      <c r="C168" s="160"/>
      <c r="D168" s="160"/>
      <c r="E168" s="160"/>
      <c r="F168" s="160"/>
      <c r="G168" s="160"/>
      <c r="H168" s="160"/>
      <c r="I168" s="160"/>
      <c r="J168" s="160"/>
      <c r="K168" s="160"/>
      <c r="L168" s="160"/>
      <c r="M168" s="160"/>
    </row>
    <row r="169" spans="1:13">
      <c r="A169" s="160"/>
      <c r="B169" s="160"/>
      <c r="C169" s="160"/>
      <c r="D169" s="160"/>
      <c r="E169" s="160"/>
      <c r="F169" s="160"/>
      <c r="G169" s="160"/>
      <c r="H169" s="160"/>
      <c r="I169" s="160"/>
      <c r="J169" s="160"/>
      <c r="K169" s="160"/>
      <c r="L169" s="160"/>
      <c r="M169" s="160"/>
    </row>
    <row r="170" spans="1:13">
      <c r="A170" s="160"/>
      <c r="B170" s="160"/>
      <c r="C170" s="160"/>
      <c r="D170" s="160"/>
      <c r="E170" s="160"/>
      <c r="F170" s="160"/>
      <c r="G170" s="160"/>
      <c r="H170" s="160"/>
      <c r="I170" s="160"/>
      <c r="J170" s="160"/>
      <c r="K170" s="160"/>
      <c r="L170" s="160"/>
      <c r="M170" s="160"/>
    </row>
    <row r="171" spans="1:13">
      <c r="A171" s="160"/>
      <c r="B171" s="160"/>
      <c r="C171" s="160"/>
      <c r="D171" s="160"/>
      <c r="E171" s="160"/>
      <c r="F171" s="160"/>
      <c r="G171" s="160"/>
      <c r="H171" s="160"/>
      <c r="I171" s="160"/>
      <c r="J171" s="160"/>
      <c r="K171" s="160"/>
      <c r="L171" s="160"/>
      <c r="M171" s="160"/>
    </row>
    <row r="172" spans="1:13">
      <c r="A172" s="160"/>
      <c r="B172" s="160"/>
      <c r="C172" s="160"/>
      <c r="D172" s="160"/>
      <c r="E172" s="160"/>
      <c r="F172" s="160"/>
      <c r="G172" s="160"/>
      <c r="H172" s="160"/>
      <c r="I172" s="160"/>
      <c r="J172" s="160"/>
      <c r="K172" s="160"/>
      <c r="L172" s="160"/>
      <c r="M172" s="160"/>
    </row>
    <row r="173" spans="1:13">
      <c r="A173" s="160"/>
      <c r="B173" s="160"/>
      <c r="C173" s="160"/>
      <c r="D173" s="160"/>
      <c r="E173" s="160"/>
      <c r="F173" s="160"/>
      <c r="G173" s="160"/>
      <c r="H173" s="160"/>
      <c r="I173" s="160"/>
      <c r="J173" s="160"/>
      <c r="K173" s="160"/>
      <c r="L173" s="160"/>
      <c r="M173" s="160"/>
    </row>
    <row r="174" spans="1:13">
      <c r="A174" s="160"/>
      <c r="B174" s="160"/>
      <c r="C174" s="160"/>
      <c r="D174" s="160"/>
      <c r="E174" s="160"/>
      <c r="F174" s="160"/>
      <c r="G174" s="160"/>
      <c r="H174" s="160"/>
      <c r="I174" s="160"/>
      <c r="J174" s="160"/>
      <c r="K174" s="160"/>
      <c r="L174" s="160"/>
      <c r="M174" s="160"/>
    </row>
    <row r="175" spans="1:13">
      <c r="A175" s="160"/>
      <c r="B175" s="160"/>
      <c r="C175" s="160"/>
      <c r="D175" s="160"/>
      <c r="E175" s="160"/>
      <c r="F175" s="160"/>
      <c r="G175" s="160"/>
      <c r="H175" s="160"/>
      <c r="I175" s="160"/>
      <c r="J175" s="160"/>
      <c r="K175" s="160"/>
      <c r="L175" s="160"/>
      <c r="M175" s="160"/>
    </row>
    <row r="176" spans="1:13">
      <c r="A176" s="160"/>
      <c r="B176" s="160"/>
      <c r="C176" s="160"/>
      <c r="D176" s="160"/>
      <c r="E176" s="160"/>
      <c r="F176" s="160"/>
      <c r="G176" s="160"/>
      <c r="H176" s="160"/>
      <c r="I176" s="160"/>
      <c r="J176" s="160"/>
      <c r="K176" s="160"/>
      <c r="L176" s="160"/>
      <c r="M176" s="160"/>
    </row>
    <row r="177" spans="1:13">
      <c r="A177" s="160"/>
      <c r="B177" s="160"/>
      <c r="C177" s="160"/>
      <c r="D177" s="160"/>
      <c r="E177" s="160"/>
      <c r="F177" s="160"/>
      <c r="G177" s="160"/>
      <c r="H177" s="160"/>
      <c r="I177" s="160"/>
      <c r="J177" s="160"/>
      <c r="K177" s="160"/>
      <c r="L177" s="160"/>
      <c r="M177" s="160"/>
    </row>
    <row r="178" spans="1:13">
      <c r="A178" s="160"/>
      <c r="B178" s="160"/>
      <c r="C178" s="160"/>
      <c r="D178" s="160"/>
      <c r="E178" s="160"/>
      <c r="F178" s="160"/>
      <c r="G178" s="160"/>
      <c r="H178" s="160"/>
      <c r="I178" s="160"/>
      <c r="J178" s="160"/>
      <c r="K178" s="160"/>
      <c r="L178" s="160"/>
      <c r="M178" s="160"/>
    </row>
    <row r="179" spans="1:13">
      <c r="A179" s="160"/>
      <c r="B179" s="160"/>
      <c r="C179" s="160"/>
      <c r="D179" s="160"/>
      <c r="E179" s="160"/>
      <c r="F179" s="160"/>
      <c r="G179" s="160"/>
      <c r="H179" s="160"/>
      <c r="I179" s="160"/>
      <c r="J179" s="160"/>
      <c r="K179" s="160"/>
      <c r="L179" s="160"/>
      <c r="M179" s="160"/>
    </row>
    <row r="180" spans="1:13">
      <c r="A180" s="160"/>
      <c r="B180" s="160"/>
      <c r="C180" s="160"/>
      <c r="D180" s="160"/>
      <c r="E180" s="160"/>
      <c r="F180" s="160"/>
      <c r="G180" s="160"/>
      <c r="H180" s="160"/>
      <c r="I180" s="160"/>
      <c r="J180" s="160"/>
      <c r="K180" s="160"/>
      <c r="L180" s="160"/>
      <c r="M180" s="160"/>
    </row>
    <row r="181" spans="1:13">
      <c r="A181" s="160"/>
      <c r="B181" s="160"/>
      <c r="C181" s="160"/>
      <c r="D181" s="160"/>
      <c r="E181" s="160"/>
      <c r="F181" s="160"/>
      <c r="G181" s="160"/>
      <c r="H181" s="160"/>
      <c r="I181" s="160"/>
      <c r="J181" s="160"/>
      <c r="K181" s="160"/>
      <c r="L181" s="160"/>
      <c r="M181" s="160"/>
    </row>
    <row r="182" spans="1:13">
      <c r="A182" s="160"/>
      <c r="B182" s="160"/>
      <c r="C182" s="160"/>
      <c r="D182" s="160"/>
      <c r="E182" s="160"/>
      <c r="F182" s="160"/>
      <c r="G182" s="160"/>
      <c r="H182" s="160"/>
      <c r="I182" s="160"/>
      <c r="J182" s="160"/>
      <c r="K182" s="160"/>
      <c r="L182" s="160"/>
      <c r="M182" s="160"/>
    </row>
    <row r="183" spans="1:13">
      <c r="A183" s="160"/>
      <c r="B183" s="160"/>
      <c r="C183" s="160"/>
      <c r="D183" s="160"/>
      <c r="E183" s="160"/>
      <c r="F183" s="160"/>
      <c r="G183" s="160"/>
      <c r="H183" s="160"/>
      <c r="I183" s="160"/>
      <c r="J183" s="160"/>
      <c r="K183" s="160"/>
      <c r="L183" s="160"/>
      <c r="M183" s="160"/>
    </row>
    <row r="184" spans="1:13">
      <c r="A184" s="160"/>
      <c r="B184" s="160"/>
      <c r="C184" s="160"/>
      <c r="D184" s="160"/>
      <c r="E184" s="160"/>
      <c r="F184" s="160"/>
      <c r="G184" s="160"/>
      <c r="H184" s="160"/>
      <c r="I184" s="160"/>
      <c r="J184" s="160"/>
      <c r="K184" s="160"/>
      <c r="L184" s="160"/>
      <c r="M184" s="160"/>
    </row>
    <row r="185" spans="1:13">
      <c r="A185" s="160"/>
      <c r="B185" s="160"/>
      <c r="C185" s="160"/>
      <c r="D185" s="160"/>
      <c r="E185" s="160"/>
      <c r="F185" s="160"/>
      <c r="G185" s="160"/>
      <c r="H185" s="160"/>
      <c r="I185" s="160"/>
      <c r="J185" s="160"/>
      <c r="K185" s="160"/>
      <c r="L185" s="160"/>
      <c r="M185" s="160"/>
    </row>
    <row r="186" spans="1:13">
      <c r="A186" s="160"/>
      <c r="B186" s="160"/>
      <c r="C186" s="160"/>
      <c r="D186" s="160"/>
      <c r="E186" s="160"/>
      <c r="F186" s="160"/>
      <c r="G186" s="160"/>
      <c r="H186" s="160"/>
      <c r="I186" s="160"/>
      <c r="J186" s="160"/>
      <c r="K186" s="160"/>
      <c r="L186" s="160"/>
      <c r="M186" s="160"/>
    </row>
    <row r="187" spans="1:13">
      <c r="A187" s="160"/>
      <c r="B187" s="160"/>
      <c r="C187" s="160"/>
      <c r="D187" s="160"/>
      <c r="E187" s="160"/>
      <c r="F187" s="160"/>
      <c r="G187" s="160"/>
      <c r="H187" s="160"/>
      <c r="I187" s="160"/>
      <c r="J187" s="160"/>
      <c r="K187" s="160"/>
      <c r="L187" s="160"/>
      <c r="M187" s="160"/>
    </row>
    <row r="188" spans="1:13">
      <c r="A188" s="160"/>
      <c r="B188" s="160"/>
      <c r="C188" s="160"/>
      <c r="D188" s="160"/>
      <c r="E188" s="160"/>
      <c r="F188" s="160"/>
      <c r="G188" s="160"/>
      <c r="H188" s="160"/>
      <c r="I188" s="160"/>
      <c r="J188" s="160"/>
      <c r="K188" s="160"/>
      <c r="L188" s="160"/>
      <c r="M188" s="160"/>
    </row>
    <row r="189" spans="1:13">
      <c r="A189" s="160"/>
      <c r="B189" s="160"/>
      <c r="C189" s="160"/>
      <c r="D189" s="160"/>
      <c r="E189" s="160"/>
      <c r="F189" s="160"/>
      <c r="G189" s="160"/>
      <c r="H189" s="160"/>
      <c r="I189" s="160"/>
      <c r="J189" s="160"/>
      <c r="K189" s="160"/>
      <c r="L189" s="160"/>
      <c r="M189" s="160"/>
    </row>
    <row r="190" spans="1:13">
      <c r="A190" s="160"/>
      <c r="B190" s="160"/>
      <c r="C190" s="160"/>
      <c r="D190" s="160"/>
      <c r="E190" s="160"/>
      <c r="F190" s="160"/>
      <c r="G190" s="160"/>
      <c r="H190" s="160"/>
      <c r="I190" s="160"/>
      <c r="J190" s="160"/>
      <c r="K190" s="160"/>
      <c r="L190" s="160"/>
      <c r="M190" s="160"/>
    </row>
    <row r="191" spans="1:13">
      <c r="A191" s="160"/>
      <c r="B191" s="160"/>
      <c r="C191" s="160"/>
      <c r="D191" s="160"/>
      <c r="E191" s="160"/>
      <c r="F191" s="160"/>
      <c r="G191" s="160"/>
      <c r="H191" s="160"/>
      <c r="I191" s="160"/>
      <c r="J191" s="160"/>
      <c r="K191" s="160"/>
      <c r="L191" s="160"/>
      <c r="M191" s="160"/>
    </row>
    <row r="192" spans="1:13">
      <c r="A192" s="160"/>
      <c r="B192" s="160"/>
      <c r="C192" s="160"/>
      <c r="D192" s="160"/>
      <c r="E192" s="160"/>
      <c r="F192" s="160"/>
      <c r="G192" s="160"/>
      <c r="H192" s="160"/>
      <c r="I192" s="160"/>
      <c r="J192" s="160"/>
      <c r="K192" s="160"/>
      <c r="L192" s="160"/>
      <c r="M192" s="160"/>
    </row>
    <row r="193" spans="1:13">
      <c r="A193" s="160"/>
      <c r="B193" s="160"/>
      <c r="C193" s="160"/>
      <c r="D193" s="160"/>
      <c r="E193" s="160"/>
      <c r="F193" s="160"/>
      <c r="G193" s="160"/>
      <c r="H193" s="160"/>
      <c r="I193" s="160"/>
      <c r="J193" s="160"/>
      <c r="K193" s="160"/>
      <c r="L193" s="160"/>
      <c r="M193" s="160"/>
    </row>
    <row r="194" spans="1:13">
      <c r="A194" s="160"/>
      <c r="B194" s="160"/>
      <c r="C194" s="160"/>
      <c r="D194" s="160"/>
      <c r="E194" s="160"/>
      <c r="F194" s="160"/>
      <c r="G194" s="160"/>
      <c r="H194" s="160"/>
      <c r="I194" s="160"/>
      <c r="J194" s="160"/>
      <c r="K194" s="160"/>
      <c r="L194" s="160"/>
      <c r="M194" s="160"/>
    </row>
    <row r="195" spans="1:13">
      <c r="A195" s="160"/>
      <c r="B195" s="160"/>
      <c r="C195" s="160"/>
      <c r="D195" s="160"/>
      <c r="E195" s="160"/>
      <c r="F195" s="160"/>
      <c r="G195" s="160"/>
      <c r="H195" s="160"/>
      <c r="I195" s="160"/>
      <c r="J195" s="160"/>
      <c r="K195" s="160"/>
      <c r="L195" s="160"/>
      <c r="M195" s="160"/>
    </row>
    <row r="196" spans="1:13">
      <c r="A196" s="160"/>
      <c r="B196" s="160"/>
      <c r="C196" s="160"/>
      <c r="D196" s="160"/>
      <c r="E196" s="160"/>
      <c r="F196" s="160"/>
      <c r="G196" s="160"/>
      <c r="H196" s="160"/>
      <c r="I196" s="160"/>
      <c r="J196" s="160"/>
      <c r="K196" s="160"/>
      <c r="L196" s="160"/>
      <c r="M196" s="160"/>
    </row>
    <row r="197" spans="1:13">
      <c r="A197" s="160"/>
      <c r="B197" s="160"/>
      <c r="C197" s="160"/>
      <c r="D197" s="160"/>
      <c r="E197" s="160"/>
      <c r="F197" s="160"/>
      <c r="G197" s="160"/>
      <c r="H197" s="160"/>
      <c r="I197" s="160"/>
      <c r="J197" s="160"/>
      <c r="K197" s="160"/>
      <c r="L197" s="160"/>
      <c r="M197" s="160"/>
    </row>
    <row r="198" spans="1:13">
      <c r="A198" s="160"/>
      <c r="B198" s="160"/>
      <c r="C198" s="160"/>
      <c r="D198" s="160"/>
      <c r="E198" s="160"/>
      <c r="F198" s="160"/>
      <c r="G198" s="160"/>
      <c r="H198" s="160"/>
      <c r="I198" s="160"/>
      <c r="J198" s="160"/>
      <c r="K198" s="160"/>
      <c r="L198" s="160"/>
      <c r="M198" s="160"/>
    </row>
    <row r="199" spans="1:13">
      <c r="A199" s="160"/>
      <c r="B199" s="160"/>
      <c r="C199" s="160"/>
      <c r="D199" s="160"/>
      <c r="E199" s="160"/>
      <c r="F199" s="160"/>
      <c r="G199" s="160"/>
      <c r="H199" s="160"/>
      <c r="I199" s="160"/>
      <c r="J199" s="160"/>
      <c r="K199" s="160"/>
      <c r="L199" s="160"/>
      <c r="M199" s="160"/>
    </row>
    <row r="200" spans="1:13">
      <c r="A200" s="160"/>
      <c r="B200" s="160"/>
      <c r="C200" s="160"/>
      <c r="D200" s="160"/>
      <c r="E200" s="160"/>
      <c r="F200" s="160"/>
      <c r="G200" s="160"/>
      <c r="H200" s="160"/>
      <c r="I200" s="160"/>
      <c r="J200" s="160"/>
      <c r="K200" s="160"/>
      <c r="L200" s="160"/>
      <c r="M200" s="160"/>
    </row>
    <row r="201" spans="1:13">
      <c r="A201" s="160"/>
      <c r="B201" s="160"/>
      <c r="C201" s="160"/>
      <c r="D201" s="160"/>
      <c r="E201" s="160"/>
      <c r="F201" s="160"/>
      <c r="G201" s="160"/>
      <c r="H201" s="160"/>
      <c r="I201" s="160"/>
      <c r="J201" s="160"/>
      <c r="K201" s="160"/>
      <c r="L201" s="160"/>
      <c r="M201" s="160"/>
    </row>
    <row r="202" spans="1:13">
      <c r="A202" s="160"/>
      <c r="B202" s="160"/>
      <c r="C202" s="160"/>
      <c r="D202" s="160"/>
      <c r="E202" s="160"/>
      <c r="F202" s="160"/>
      <c r="G202" s="160"/>
      <c r="H202" s="160"/>
      <c r="I202" s="160"/>
      <c r="J202" s="160"/>
      <c r="K202" s="160"/>
      <c r="L202" s="160"/>
      <c r="M202" s="160"/>
    </row>
    <row r="203" spans="1:13">
      <c r="A203" s="160"/>
      <c r="B203" s="160"/>
      <c r="C203" s="160"/>
      <c r="D203" s="160"/>
      <c r="E203" s="160"/>
      <c r="F203" s="160"/>
      <c r="G203" s="160"/>
      <c r="H203" s="160"/>
      <c r="I203" s="160"/>
      <c r="J203" s="160"/>
      <c r="K203" s="160"/>
      <c r="L203" s="160"/>
      <c r="M203" s="160"/>
    </row>
    <row r="204" spans="1:13">
      <c r="A204" s="160"/>
      <c r="B204" s="160"/>
      <c r="C204" s="160"/>
      <c r="D204" s="160"/>
      <c r="E204" s="160"/>
      <c r="F204" s="160"/>
      <c r="G204" s="160"/>
      <c r="H204" s="160"/>
      <c r="I204" s="160"/>
      <c r="J204" s="160"/>
      <c r="K204" s="160"/>
      <c r="L204" s="160"/>
      <c r="M204" s="160"/>
    </row>
    <row r="205" spans="1:13">
      <c r="A205" s="160"/>
      <c r="B205" s="160"/>
      <c r="C205" s="160"/>
      <c r="D205" s="160"/>
      <c r="E205" s="160"/>
      <c r="F205" s="160"/>
      <c r="G205" s="160"/>
      <c r="H205" s="160"/>
      <c r="I205" s="160"/>
      <c r="J205" s="160"/>
      <c r="K205" s="160"/>
      <c r="L205" s="160"/>
      <c r="M205" s="160"/>
    </row>
    <row r="206" spans="1:13">
      <c r="A206" s="160"/>
      <c r="B206" s="160"/>
      <c r="C206" s="160"/>
      <c r="D206" s="160"/>
      <c r="E206" s="160"/>
      <c r="F206" s="160"/>
      <c r="G206" s="160"/>
      <c r="H206" s="160"/>
      <c r="I206" s="160"/>
      <c r="J206" s="160"/>
      <c r="K206" s="160"/>
      <c r="L206" s="160"/>
      <c r="M206" s="160"/>
    </row>
    <row r="207" spans="1:13">
      <c r="A207" s="160"/>
      <c r="B207" s="160"/>
      <c r="C207" s="160"/>
      <c r="D207" s="160"/>
      <c r="E207" s="160"/>
      <c r="F207" s="160"/>
      <c r="G207" s="160"/>
      <c r="H207" s="160"/>
      <c r="I207" s="160"/>
      <c r="J207" s="160"/>
      <c r="K207" s="160"/>
      <c r="L207" s="160"/>
      <c r="M207" s="160"/>
    </row>
    <row r="208" spans="1:13">
      <c r="A208" s="160"/>
      <c r="B208" s="160"/>
      <c r="C208" s="160"/>
      <c r="D208" s="160"/>
      <c r="E208" s="160"/>
      <c r="F208" s="160"/>
      <c r="G208" s="160"/>
      <c r="H208" s="160"/>
      <c r="I208" s="160"/>
      <c r="J208" s="160"/>
      <c r="K208" s="160"/>
      <c r="L208" s="160"/>
      <c r="M208" s="160"/>
    </row>
    <row r="209" spans="1:13">
      <c r="A209" s="160"/>
      <c r="B209" s="160"/>
      <c r="C209" s="160"/>
      <c r="D209" s="160"/>
      <c r="E209" s="160"/>
      <c r="F209" s="160"/>
      <c r="G209" s="160"/>
      <c r="H209" s="160"/>
      <c r="I209" s="160"/>
      <c r="J209" s="160"/>
      <c r="K209" s="160"/>
      <c r="L209" s="160"/>
      <c r="M209" s="160"/>
    </row>
    <row r="210" spans="1:13">
      <c r="A210" s="160"/>
      <c r="B210" s="160"/>
      <c r="C210" s="160"/>
      <c r="D210" s="160"/>
      <c r="E210" s="160"/>
      <c r="F210" s="160"/>
      <c r="G210" s="160"/>
      <c r="H210" s="160"/>
      <c r="I210" s="160"/>
      <c r="J210" s="160"/>
      <c r="K210" s="160"/>
      <c r="L210" s="160"/>
      <c r="M210" s="160"/>
    </row>
    <row r="211" spans="1:13">
      <c r="A211" s="160"/>
      <c r="B211" s="160"/>
      <c r="C211" s="160"/>
      <c r="D211" s="160"/>
      <c r="E211" s="160"/>
      <c r="F211" s="160"/>
      <c r="G211" s="160"/>
      <c r="H211" s="160"/>
      <c r="I211" s="160"/>
      <c r="J211" s="160"/>
      <c r="K211" s="160"/>
      <c r="L211" s="160"/>
      <c r="M211" s="160"/>
    </row>
    <row r="212" spans="1:13">
      <c r="A212" s="160"/>
      <c r="B212" s="160"/>
      <c r="C212" s="160"/>
      <c r="D212" s="160"/>
      <c r="E212" s="160"/>
      <c r="F212" s="160"/>
      <c r="G212" s="160"/>
      <c r="H212" s="160"/>
      <c r="I212" s="160"/>
      <c r="J212" s="160"/>
      <c r="K212" s="160"/>
      <c r="L212" s="160"/>
      <c r="M212" s="160"/>
    </row>
    <row r="213" spans="1:13">
      <c r="A213" s="160"/>
      <c r="B213" s="160"/>
      <c r="C213" s="160"/>
      <c r="D213" s="160"/>
      <c r="E213" s="160"/>
      <c r="F213" s="160"/>
      <c r="G213" s="160"/>
      <c r="H213" s="160"/>
      <c r="I213" s="160"/>
      <c r="J213" s="160"/>
      <c r="K213" s="160"/>
      <c r="L213" s="160"/>
      <c r="M213" s="160"/>
    </row>
    <row r="214" spans="1:13">
      <c r="A214" s="160"/>
      <c r="B214" s="160"/>
      <c r="C214" s="160"/>
      <c r="D214" s="160"/>
      <c r="E214" s="160"/>
      <c r="F214" s="160"/>
      <c r="G214" s="160"/>
      <c r="H214" s="160"/>
      <c r="I214" s="160"/>
      <c r="J214" s="160"/>
      <c r="K214" s="160"/>
      <c r="L214" s="160"/>
      <c r="M214" s="160"/>
    </row>
    <row r="215" spans="1:13">
      <c r="A215" s="160"/>
      <c r="B215" s="160"/>
      <c r="C215" s="160"/>
      <c r="D215" s="160"/>
      <c r="E215" s="160"/>
      <c r="F215" s="160"/>
      <c r="G215" s="160"/>
      <c r="H215" s="160"/>
      <c r="I215" s="160"/>
      <c r="J215" s="160"/>
      <c r="K215" s="160"/>
      <c r="L215" s="160"/>
      <c r="M215" s="160"/>
    </row>
    <row r="216" spans="1:13">
      <c r="A216" s="160"/>
      <c r="B216" s="160"/>
      <c r="C216" s="160"/>
      <c r="D216" s="160"/>
      <c r="E216" s="160"/>
      <c r="F216" s="160"/>
      <c r="G216" s="160"/>
      <c r="H216" s="160"/>
      <c r="I216" s="160"/>
      <c r="J216" s="160"/>
      <c r="K216" s="160"/>
      <c r="L216" s="160"/>
      <c r="M216" s="160"/>
    </row>
    <row r="217" spans="1:13">
      <c r="A217" s="160"/>
      <c r="B217" s="160"/>
      <c r="C217" s="160"/>
      <c r="D217" s="160"/>
      <c r="E217" s="160"/>
      <c r="F217" s="160"/>
      <c r="G217" s="160"/>
      <c r="H217" s="160"/>
      <c r="I217" s="160"/>
      <c r="J217" s="160"/>
      <c r="K217" s="160"/>
      <c r="L217" s="160"/>
      <c r="M217" s="160"/>
    </row>
    <row r="218" spans="1:13">
      <c r="A218" s="160"/>
      <c r="B218" s="160"/>
      <c r="C218" s="160"/>
      <c r="D218" s="160"/>
      <c r="E218" s="160"/>
      <c r="F218" s="160"/>
      <c r="G218" s="160"/>
      <c r="H218" s="160"/>
      <c r="I218" s="160"/>
      <c r="J218" s="160"/>
      <c r="K218" s="160"/>
      <c r="L218" s="160"/>
      <c r="M218" s="160"/>
    </row>
    <row r="219" spans="1:13">
      <c r="A219" s="160"/>
      <c r="B219" s="160"/>
      <c r="C219" s="160"/>
      <c r="D219" s="160"/>
      <c r="E219" s="160"/>
      <c r="F219" s="160"/>
      <c r="G219" s="160"/>
      <c r="H219" s="160"/>
      <c r="I219" s="160"/>
      <c r="J219" s="160"/>
      <c r="K219" s="160"/>
      <c r="L219" s="160"/>
      <c r="M219" s="160"/>
    </row>
    <row r="220" spans="1:13">
      <c r="A220" s="160"/>
      <c r="B220" s="160"/>
      <c r="C220" s="160"/>
      <c r="D220" s="160"/>
      <c r="E220" s="160"/>
      <c r="F220" s="160"/>
      <c r="G220" s="160"/>
      <c r="H220" s="160"/>
      <c r="I220" s="160"/>
      <c r="J220" s="160"/>
      <c r="K220" s="160"/>
      <c r="L220" s="160"/>
      <c r="M220" s="160"/>
    </row>
    <row r="221" spans="1:13">
      <c r="A221" s="160"/>
      <c r="B221" s="160"/>
      <c r="C221" s="160"/>
      <c r="D221" s="160"/>
      <c r="E221" s="160"/>
      <c r="F221" s="160"/>
      <c r="G221" s="160"/>
      <c r="H221" s="160"/>
      <c r="I221" s="160"/>
      <c r="J221" s="160"/>
      <c r="K221" s="160"/>
      <c r="L221" s="160"/>
      <c r="M221" s="160"/>
    </row>
    <row r="222" spans="1:13">
      <c r="A222" s="160"/>
      <c r="B222" s="160"/>
      <c r="C222" s="160"/>
      <c r="D222" s="160"/>
      <c r="E222" s="160"/>
      <c r="F222" s="160"/>
      <c r="G222" s="160"/>
      <c r="H222" s="160"/>
      <c r="I222" s="160"/>
      <c r="J222" s="160"/>
      <c r="K222" s="160"/>
      <c r="L222" s="160"/>
      <c r="M222" s="160"/>
    </row>
    <row r="223" spans="1:13">
      <c r="A223" s="160"/>
      <c r="B223" s="160"/>
      <c r="C223" s="160"/>
      <c r="D223" s="160"/>
      <c r="E223" s="160"/>
      <c r="F223" s="160"/>
      <c r="G223" s="160"/>
      <c r="H223" s="160"/>
      <c r="I223" s="160"/>
      <c r="J223" s="160"/>
      <c r="K223" s="160"/>
      <c r="L223" s="160"/>
      <c r="M223" s="160"/>
    </row>
    <row r="224" spans="1:13">
      <c r="A224" s="160"/>
      <c r="B224" s="160"/>
      <c r="C224" s="160"/>
      <c r="D224" s="160"/>
      <c r="E224" s="160"/>
      <c r="F224" s="160"/>
      <c r="G224" s="160"/>
      <c r="H224" s="160"/>
      <c r="I224" s="160"/>
      <c r="J224" s="160"/>
      <c r="K224" s="160"/>
      <c r="L224" s="160"/>
      <c r="M224" s="160"/>
    </row>
    <row r="225" spans="1:13">
      <c r="A225" s="160"/>
      <c r="B225" s="160"/>
      <c r="C225" s="160"/>
      <c r="D225" s="160"/>
      <c r="E225" s="160"/>
      <c r="F225" s="160"/>
      <c r="G225" s="160"/>
      <c r="H225" s="160"/>
      <c r="I225" s="160"/>
      <c r="J225" s="160"/>
      <c r="K225" s="160"/>
      <c r="L225" s="160"/>
      <c r="M225" s="160"/>
    </row>
    <row r="226" spans="1:13">
      <c r="A226" s="160"/>
      <c r="B226" s="160"/>
      <c r="C226" s="160"/>
      <c r="D226" s="160"/>
      <c r="E226" s="160"/>
      <c r="F226" s="160"/>
      <c r="G226" s="160"/>
      <c r="H226" s="160"/>
      <c r="I226" s="160"/>
      <c r="J226" s="160"/>
      <c r="K226" s="160"/>
      <c r="L226" s="160"/>
      <c r="M226" s="160"/>
    </row>
    <row r="227" spans="1:13">
      <c r="A227" s="160"/>
      <c r="B227" s="160"/>
      <c r="C227" s="160"/>
      <c r="D227" s="160"/>
      <c r="E227" s="160"/>
      <c r="F227" s="160"/>
      <c r="G227" s="160"/>
      <c r="H227" s="160"/>
      <c r="I227" s="160"/>
      <c r="J227" s="160"/>
      <c r="K227" s="160"/>
      <c r="L227" s="160"/>
      <c r="M227" s="160"/>
    </row>
    <row r="228" spans="1:13">
      <c r="A228" s="160"/>
      <c r="B228" s="160"/>
      <c r="C228" s="160"/>
      <c r="D228" s="160"/>
      <c r="E228" s="160"/>
      <c r="F228" s="160"/>
      <c r="G228" s="160"/>
      <c r="H228" s="160"/>
      <c r="I228" s="160"/>
      <c r="J228" s="160"/>
      <c r="K228" s="160"/>
      <c r="L228" s="160"/>
      <c r="M228" s="160"/>
    </row>
    <row r="229" spans="1:13">
      <c r="A229" s="160"/>
      <c r="B229" s="160"/>
      <c r="C229" s="160"/>
      <c r="D229" s="160"/>
      <c r="E229" s="160"/>
      <c r="F229" s="160"/>
      <c r="G229" s="160"/>
      <c r="H229" s="160"/>
      <c r="I229" s="160"/>
      <c r="J229" s="160"/>
      <c r="K229" s="160"/>
      <c r="L229" s="160"/>
      <c r="M229" s="160"/>
    </row>
    <row r="230" spans="1:13">
      <c r="A230" s="160"/>
      <c r="B230" s="160"/>
      <c r="C230" s="160"/>
      <c r="D230" s="160"/>
      <c r="E230" s="160"/>
      <c r="F230" s="160"/>
      <c r="G230" s="160"/>
      <c r="H230" s="160"/>
      <c r="I230" s="160"/>
      <c r="J230" s="160"/>
      <c r="K230" s="160"/>
      <c r="L230" s="160"/>
      <c r="M230" s="160"/>
    </row>
    <row r="231" spans="1:13">
      <c r="A231" s="160"/>
      <c r="B231" s="160"/>
      <c r="C231" s="160"/>
      <c r="D231" s="160"/>
      <c r="E231" s="160"/>
      <c r="F231" s="160"/>
      <c r="G231" s="160"/>
      <c r="H231" s="160"/>
      <c r="I231" s="160"/>
      <c r="J231" s="160"/>
      <c r="K231" s="160"/>
      <c r="L231" s="160"/>
      <c r="M231" s="160"/>
    </row>
    <row r="232" spans="1:13">
      <c r="A232" s="160"/>
      <c r="B232" s="160"/>
      <c r="C232" s="160"/>
      <c r="D232" s="160"/>
      <c r="E232" s="160"/>
      <c r="F232" s="160"/>
      <c r="G232" s="160"/>
      <c r="H232" s="160"/>
      <c r="I232" s="160"/>
      <c r="J232" s="160"/>
      <c r="K232" s="160"/>
      <c r="L232" s="160"/>
      <c r="M232" s="160"/>
    </row>
    <row r="233" spans="1:13">
      <c r="A233" s="160"/>
      <c r="B233" s="160"/>
      <c r="C233" s="160"/>
      <c r="D233" s="160"/>
      <c r="E233" s="160"/>
      <c r="F233" s="160"/>
      <c r="G233" s="160"/>
      <c r="H233" s="160"/>
      <c r="I233" s="160"/>
      <c r="J233" s="160"/>
      <c r="K233" s="160"/>
      <c r="L233" s="160"/>
      <c r="M233" s="160"/>
    </row>
    <row r="234" spans="1:13">
      <c r="A234" s="160"/>
      <c r="B234" s="160"/>
      <c r="C234" s="160"/>
      <c r="D234" s="160"/>
      <c r="E234" s="160"/>
      <c r="F234" s="160"/>
      <c r="G234" s="160"/>
      <c r="H234" s="160"/>
      <c r="I234" s="160"/>
      <c r="J234" s="160"/>
      <c r="K234" s="160"/>
      <c r="L234" s="160"/>
      <c r="M234" s="160"/>
    </row>
    <row r="235" spans="1:13">
      <c r="A235" s="160"/>
      <c r="B235" s="160"/>
      <c r="C235" s="160"/>
      <c r="D235" s="160"/>
      <c r="E235" s="160"/>
      <c r="F235" s="160"/>
      <c r="G235" s="160"/>
      <c r="H235" s="160"/>
      <c r="I235" s="160"/>
      <c r="J235" s="160"/>
      <c r="K235" s="160"/>
      <c r="L235" s="160"/>
      <c r="M235" s="160"/>
    </row>
    <row r="236" spans="1:13">
      <c r="A236" s="160"/>
      <c r="B236" s="160"/>
      <c r="C236" s="160"/>
      <c r="D236" s="160"/>
      <c r="E236" s="160"/>
      <c r="F236" s="160"/>
      <c r="G236" s="160"/>
      <c r="H236" s="160"/>
      <c r="I236" s="160"/>
      <c r="J236" s="160"/>
      <c r="K236" s="160"/>
      <c r="L236" s="160"/>
      <c r="M236" s="160"/>
    </row>
    <row r="237" spans="1:13">
      <c r="A237" s="160"/>
      <c r="B237" s="160"/>
      <c r="C237" s="160"/>
      <c r="D237" s="160"/>
      <c r="E237" s="160"/>
      <c r="F237" s="160"/>
      <c r="G237" s="160"/>
      <c r="H237" s="160"/>
      <c r="I237" s="160"/>
      <c r="J237" s="160"/>
      <c r="K237" s="160"/>
      <c r="L237" s="160"/>
      <c r="M237" s="160"/>
    </row>
    <row r="238" spans="1:13">
      <c r="A238" s="160"/>
      <c r="B238" s="160"/>
      <c r="C238" s="160"/>
      <c r="D238" s="160"/>
      <c r="E238" s="160"/>
      <c r="F238" s="160"/>
      <c r="G238" s="160"/>
      <c r="H238" s="160"/>
      <c r="I238" s="160"/>
      <c r="J238" s="160"/>
      <c r="K238" s="160"/>
      <c r="L238" s="160"/>
      <c r="M238" s="160"/>
    </row>
    <row r="239" spans="1:13">
      <c r="A239" s="160"/>
      <c r="B239" s="160"/>
      <c r="C239" s="160"/>
      <c r="D239" s="160"/>
      <c r="E239" s="160"/>
      <c r="F239" s="160"/>
      <c r="G239" s="160"/>
      <c r="H239" s="160"/>
      <c r="I239" s="160"/>
      <c r="J239" s="160"/>
      <c r="K239" s="160"/>
      <c r="L239" s="160"/>
      <c r="M239" s="160"/>
    </row>
    <row r="240" spans="1:13">
      <c r="A240" s="160"/>
      <c r="B240" s="160"/>
      <c r="C240" s="160"/>
      <c r="D240" s="160"/>
      <c r="E240" s="160"/>
      <c r="F240" s="160"/>
      <c r="G240" s="160"/>
      <c r="H240" s="160"/>
      <c r="I240" s="160"/>
      <c r="J240" s="160"/>
      <c r="K240" s="160"/>
      <c r="L240" s="160"/>
      <c r="M240" s="160"/>
    </row>
    <row r="241" spans="1:13">
      <c r="A241" s="160"/>
      <c r="B241" s="160"/>
      <c r="C241" s="160"/>
      <c r="D241" s="160"/>
      <c r="E241" s="160"/>
      <c r="F241" s="160"/>
      <c r="G241" s="160"/>
      <c r="H241" s="160"/>
      <c r="I241" s="160"/>
      <c r="J241" s="160"/>
      <c r="K241" s="160"/>
      <c r="L241" s="160"/>
      <c r="M241" s="160"/>
    </row>
    <row r="242" spans="1:13">
      <c r="A242" s="160"/>
      <c r="B242" s="160"/>
      <c r="C242" s="160"/>
      <c r="D242" s="160"/>
      <c r="E242" s="160"/>
      <c r="F242" s="160"/>
      <c r="G242" s="160"/>
      <c r="H242" s="160"/>
      <c r="I242" s="160"/>
      <c r="J242" s="160"/>
      <c r="K242" s="160"/>
      <c r="L242" s="160"/>
      <c r="M242" s="160"/>
    </row>
    <row r="243" spans="1:13">
      <c r="A243" s="160"/>
      <c r="B243" s="160"/>
      <c r="C243" s="160"/>
      <c r="D243" s="160"/>
      <c r="E243" s="160"/>
      <c r="F243" s="160"/>
      <c r="G243" s="160"/>
      <c r="H243" s="160"/>
      <c r="I243" s="160"/>
      <c r="J243" s="160"/>
      <c r="K243" s="160"/>
      <c r="L243" s="160"/>
      <c r="M243" s="160"/>
    </row>
    <row r="244" spans="1:13">
      <c r="A244" s="160"/>
      <c r="B244" s="160"/>
      <c r="C244" s="160"/>
      <c r="D244" s="160"/>
      <c r="E244" s="160"/>
      <c r="F244" s="160"/>
      <c r="G244" s="160"/>
      <c r="H244" s="160"/>
      <c r="I244" s="160"/>
      <c r="J244" s="160"/>
      <c r="K244" s="160"/>
      <c r="L244" s="160"/>
      <c r="M244" s="160"/>
    </row>
    <row r="245" spans="1:13">
      <c r="A245" s="160"/>
      <c r="B245" s="160"/>
      <c r="C245" s="160"/>
      <c r="D245" s="160"/>
      <c r="E245" s="160"/>
      <c r="F245" s="160"/>
      <c r="G245" s="160"/>
      <c r="H245" s="160"/>
      <c r="I245" s="160"/>
      <c r="J245" s="160"/>
      <c r="K245" s="160"/>
      <c r="L245" s="160"/>
      <c r="M245" s="160"/>
    </row>
    <row r="246" spans="1:13">
      <c r="A246" s="160"/>
      <c r="B246" s="160"/>
      <c r="C246" s="160"/>
      <c r="D246" s="160"/>
      <c r="E246" s="160"/>
      <c r="F246" s="160"/>
      <c r="G246" s="160"/>
      <c r="H246" s="160"/>
      <c r="I246" s="160"/>
      <c r="J246" s="160"/>
      <c r="K246" s="160"/>
      <c r="L246" s="160"/>
      <c r="M246" s="160"/>
    </row>
    <row r="247" spans="1:13">
      <c r="A247" s="160"/>
      <c r="B247" s="160"/>
      <c r="C247" s="160"/>
      <c r="D247" s="160"/>
      <c r="E247" s="160"/>
      <c r="F247" s="160"/>
      <c r="G247" s="160"/>
      <c r="H247" s="160"/>
      <c r="I247" s="160"/>
      <c r="J247" s="160"/>
      <c r="K247" s="160"/>
      <c r="L247" s="160"/>
      <c r="M247" s="160"/>
    </row>
    <row r="248" spans="1:13">
      <c r="A248" s="160"/>
      <c r="B248" s="160"/>
      <c r="C248" s="160"/>
      <c r="D248" s="160"/>
      <c r="E248" s="160"/>
      <c r="F248" s="160"/>
      <c r="G248" s="160"/>
      <c r="H248" s="160"/>
      <c r="I248" s="160"/>
      <c r="J248" s="160"/>
      <c r="K248" s="160"/>
      <c r="L248" s="160"/>
      <c r="M248" s="160"/>
    </row>
    <row r="249" spans="1:13">
      <c r="A249" s="160"/>
      <c r="B249" s="160"/>
      <c r="C249" s="160"/>
      <c r="D249" s="160"/>
      <c r="E249" s="160"/>
      <c r="F249" s="160"/>
      <c r="G249" s="160"/>
      <c r="H249" s="160"/>
      <c r="I249" s="160"/>
      <c r="J249" s="160"/>
      <c r="K249" s="160"/>
      <c r="L249" s="160"/>
      <c r="M249" s="160"/>
    </row>
    <row r="250" spans="1:13">
      <c r="A250" s="160"/>
      <c r="B250" s="160"/>
      <c r="C250" s="160"/>
      <c r="D250" s="160"/>
      <c r="E250" s="160"/>
      <c r="F250" s="160"/>
      <c r="G250" s="160"/>
      <c r="H250" s="160"/>
      <c r="I250" s="160"/>
      <c r="J250" s="160"/>
      <c r="K250" s="160"/>
      <c r="L250" s="160"/>
      <c r="M250" s="160"/>
    </row>
    <row r="251" spans="1:13">
      <c r="A251" s="160"/>
      <c r="B251" s="160"/>
      <c r="C251" s="160"/>
      <c r="D251" s="160"/>
      <c r="E251" s="160"/>
      <c r="F251" s="160"/>
      <c r="G251" s="160"/>
      <c r="H251" s="160"/>
      <c r="I251" s="160"/>
      <c r="J251" s="160"/>
      <c r="K251" s="160"/>
      <c r="L251" s="160"/>
      <c r="M251" s="160"/>
    </row>
    <row r="252" spans="1:13">
      <c r="A252" s="160"/>
      <c r="B252" s="160"/>
      <c r="C252" s="160"/>
      <c r="D252" s="160"/>
      <c r="E252" s="160"/>
      <c r="F252" s="160"/>
      <c r="G252" s="160"/>
      <c r="H252" s="160"/>
      <c r="I252" s="160"/>
      <c r="J252" s="160"/>
      <c r="K252" s="160"/>
      <c r="L252" s="160"/>
      <c r="M252" s="160"/>
    </row>
    <row r="253" spans="1:13">
      <c r="A253" s="160"/>
      <c r="B253" s="160"/>
      <c r="C253" s="160"/>
      <c r="D253" s="160"/>
      <c r="E253" s="160"/>
      <c r="F253" s="160"/>
      <c r="G253" s="160"/>
      <c r="H253" s="160"/>
      <c r="I253" s="160"/>
      <c r="J253" s="160"/>
      <c r="K253" s="160"/>
      <c r="L253" s="160"/>
      <c r="M253" s="160"/>
    </row>
    <row r="254" spans="1:13">
      <c r="A254" s="160"/>
      <c r="B254" s="160"/>
      <c r="C254" s="160"/>
      <c r="D254" s="160"/>
      <c r="E254" s="160"/>
      <c r="F254" s="160"/>
      <c r="G254" s="160"/>
      <c r="H254" s="160"/>
      <c r="I254" s="160"/>
      <c r="J254" s="160"/>
      <c r="K254" s="160"/>
      <c r="L254" s="160"/>
      <c r="M254" s="160"/>
    </row>
    <row r="255" spans="1:13">
      <c r="A255" s="160"/>
      <c r="B255" s="160"/>
      <c r="C255" s="160"/>
      <c r="D255" s="160"/>
      <c r="E255" s="160"/>
      <c r="F255" s="160"/>
      <c r="G255" s="160"/>
      <c r="H255" s="160"/>
      <c r="I255" s="160"/>
      <c r="J255" s="160"/>
      <c r="K255" s="160"/>
      <c r="L255" s="160"/>
      <c r="M255" s="160"/>
    </row>
    <row r="256" spans="1:13">
      <c r="A256" s="160"/>
      <c r="B256" s="160"/>
      <c r="C256" s="160"/>
      <c r="D256" s="160"/>
      <c r="E256" s="160"/>
      <c r="F256" s="160"/>
      <c r="G256" s="160"/>
      <c r="H256" s="160"/>
      <c r="I256" s="160"/>
      <c r="J256" s="160"/>
      <c r="K256" s="160"/>
      <c r="L256" s="160"/>
      <c r="M256" s="160"/>
    </row>
    <row r="257" spans="1:13">
      <c r="A257" s="160"/>
      <c r="B257" s="160"/>
      <c r="C257" s="160"/>
      <c r="D257" s="160"/>
      <c r="E257" s="160"/>
      <c r="F257" s="160"/>
      <c r="G257" s="160"/>
      <c r="H257" s="160"/>
      <c r="I257" s="160"/>
      <c r="J257" s="160"/>
      <c r="K257" s="160"/>
      <c r="L257" s="160"/>
      <c r="M257" s="160"/>
    </row>
    <row r="258" spans="1:13">
      <c r="A258" s="160"/>
      <c r="B258" s="160"/>
      <c r="C258" s="160"/>
      <c r="D258" s="160"/>
      <c r="E258" s="160"/>
      <c r="F258" s="160"/>
      <c r="G258" s="160"/>
      <c r="H258" s="160"/>
      <c r="I258" s="160"/>
      <c r="J258" s="160"/>
      <c r="K258" s="160"/>
      <c r="L258" s="160"/>
      <c r="M258" s="160"/>
    </row>
    <row r="259" spans="1:13">
      <c r="A259" s="160"/>
      <c r="B259" s="160"/>
      <c r="C259" s="160"/>
      <c r="D259" s="160"/>
      <c r="E259" s="160"/>
      <c r="F259" s="160"/>
      <c r="G259" s="160"/>
      <c r="H259" s="160"/>
      <c r="I259" s="160"/>
      <c r="J259" s="160"/>
      <c r="K259" s="160"/>
      <c r="L259" s="160"/>
      <c r="M259" s="160"/>
    </row>
    <row r="260" spans="1:13">
      <c r="A260" s="160"/>
      <c r="B260" s="160"/>
      <c r="C260" s="160"/>
      <c r="D260" s="160"/>
      <c r="E260" s="160"/>
      <c r="F260" s="160"/>
      <c r="G260" s="160"/>
      <c r="H260" s="160"/>
      <c r="I260" s="160"/>
      <c r="J260" s="160"/>
      <c r="K260" s="160"/>
      <c r="L260" s="160"/>
      <c r="M260" s="160"/>
    </row>
    <row r="261" spans="1:13">
      <c r="A261" s="160"/>
      <c r="B261" s="160"/>
      <c r="C261" s="160"/>
      <c r="D261" s="160"/>
      <c r="E261" s="160"/>
      <c r="F261" s="160"/>
      <c r="G261" s="160"/>
      <c r="H261" s="160"/>
      <c r="I261" s="160"/>
      <c r="J261" s="160"/>
      <c r="K261" s="160"/>
      <c r="L261" s="160"/>
      <c r="M261" s="160"/>
    </row>
    <row r="262" spans="1:13">
      <c r="A262" s="160"/>
      <c r="B262" s="160"/>
      <c r="C262" s="160"/>
      <c r="D262" s="160"/>
      <c r="E262" s="160"/>
      <c r="F262" s="160"/>
      <c r="G262" s="160"/>
      <c r="H262" s="160"/>
      <c r="I262" s="160"/>
      <c r="J262" s="160"/>
      <c r="K262" s="160"/>
      <c r="L262" s="160"/>
      <c r="M262" s="160"/>
    </row>
    <row r="263" spans="1:13">
      <c r="A263" s="160"/>
      <c r="B263" s="160"/>
      <c r="C263" s="160"/>
      <c r="D263" s="160"/>
      <c r="E263" s="160"/>
      <c r="F263" s="160"/>
      <c r="G263" s="160"/>
      <c r="H263" s="160"/>
      <c r="I263" s="160"/>
      <c r="J263" s="160"/>
      <c r="K263" s="160"/>
      <c r="L263" s="160"/>
      <c r="M263" s="160"/>
    </row>
    <row r="264" spans="1:13">
      <c r="A264" s="160"/>
      <c r="B264" s="160"/>
      <c r="C264" s="160"/>
      <c r="D264" s="160"/>
      <c r="E264" s="160"/>
      <c r="F264" s="160"/>
      <c r="G264" s="160"/>
      <c r="H264" s="160"/>
      <c r="I264" s="160"/>
      <c r="J264" s="160"/>
      <c r="K264" s="160"/>
      <c r="L264" s="160"/>
      <c r="M264" s="160"/>
    </row>
    <row r="265" spans="1:13">
      <c r="A265" s="160"/>
      <c r="B265" s="160"/>
      <c r="C265" s="160"/>
      <c r="D265" s="160"/>
      <c r="E265" s="160"/>
      <c r="F265" s="160"/>
      <c r="G265" s="160"/>
      <c r="H265" s="160"/>
      <c r="I265" s="160"/>
      <c r="J265" s="160"/>
      <c r="K265" s="160"/>
      <c r="L265" s="160"/>
      <c r="M265" s="160"/>
    </row>
    <row r="266" spans="1:13">
      <c r="A266" s="160"/>
      <c r="B266" s="160"/>
      <c r="C266" s="160"/>
      <c r="D266" s="160"/>
      <c r="E266" s="160"/>
      <c r="F266" s="160"/>
      <c r="G266" s="160"/>
      <c r="H266" s="160"/>
      <c r="I266" s="160"/>
      <c r="J266" s="160"/>
      <c r="K266" s="160"/>
      <c r="L266" s="160"/>
      <c r="M266" s="160"/>
    </row>
    <row r="267" spans="1:13">
      <c r="A267" s="160"/>
      <c r="B267" s="160"/>
      <c r="C267" s="160"/>
      <c r="D267" s="160"/>
      <c r="E267" s="160"/>
      <c r="F267" s="160"/>
      <c r="G267" s="160"/>
      <c r="H267" s="160"/>
      <c r="I267" s="160"/>
      <c r="J267" s="160"/>
      <c r="K267" s="160"/>
      <c r="L267" s="160"/>
      <c r="M267" s="160"/>
    </row>
    <row r="268" spans="1:13">
      <c r="A268" s="160"/>
      <c r="B268" s="160"/>
      <c r="C268" s="160"/>
      <c r="D268" s="160"/>
      <c r="E268" s="160"/>
      <c r="F268" s="160"/>
      <c r="G268" s="160"/>
      <c r="H268" s="160"/>
      <c r="I268" s="160"/>
      <c r="J268" s="160"/>
      <c r="K268" s="160"/>
      <c r="L268" s="160"/>
      <c r="M268" s="160"/>
    </row>
    <row r="269" spans="1:13">
      <c r="A269" s="160"/>
      <c r="B269" s="160"/>
      <c r="C269" s="160"/>
      <c r="D269" s="160"/>
      <c r="E269" s="160"/>
      <c r="F269" s="160"/>
      <c r="G269" s="160"/>
      <c r="H269" s="160"/>
      <c r="I269" s="160"/>
      <c r="J269" s="160"/>
      <c r="K269" s="160"/>
      <c r="L269" s="160"/>
      <c r="M269" s="160"/>
    </row>
    <row r="270" spans="1:13">
      <c r="A270" s="160"/>
      <c r="B270" s="160"/>
      <c r="C270" s="160"/>
      <c r="D270" s="160"/>
      <c r="E270" s="160"/>
      <c r="F270" s="160"/>
      <c r="G270" s="160"/>
      <c r="H270" s="160"/>
      <c r="I270" s="160"/>
      <c r="J270" s="160"/>
      <c r="K270" s="160"/>
      <c r="L270" s="160"/>
      <c r="M270" s="160"/>
    </row>
    <row r="271" spans="1:13">
      <c r="A271" s="160"/>
      <c r="B271" s="160"/>
      <c r="C271" s="160"/>
      <c r="D271" s="160"/>
      <c r="E271" s="160"/>
      <c r="F271" s="160"/>
      <c r="G271" s="160"/>
      <c r="H271" s="160"/>
      <c r="I271" s="160"/>
      <c r="J271" s="160"/>
      <c r="K271" s="160"/>
      <c r="L271" s="160"/>
      <c r="M271" s="160"/>
    </row>
    <row r="272" spans="1:13">
      <c r="A272" s="160"/>
      <c r="B272" s="160"/>
      <c r="C272" s="160"/>
      <c r="D272" s="160"/>
      <c r="E272" s="160"/>
      <c r="F272" s="160"/>
      <c r="G272" s="160"/>
      <c r="H272" s="160"/>
      <c r="I272" s="160"/>
      <c r="J272" s="160"/>
      <c r="K272" s="160"/>
      <c r="L272" s="160"/>
      <c r="M272" s="160"/>
    </row>
    <row r="273" spans="1:13">
      <c r="A273" s="160"/>
      <c r="B273" s="160"/>
      <c r="C273" s="160"/>
      <c r="D273" s="160"/>
      <c r="E273" s="160"/>
      <c r="F273" s="160"/>
      <c r="G273" s="160"/>
      <c r="H273" s="160"/>
      <c r="I273" s="160"/>
      <c r="J273" s="160"/>
      <c r="K273" s="160"/>
      <c r="L273" s="160"/>
      <c r="M273" s="160"/>
    </row>
    <row r="274" spans="1:13">
      <c r="A274" s="160"/>
      <c r="B274" s="160"/>
      <c r="C274" s="160"/>
      <c r="D274" s="160"/>
      <c r="E274" s="160"/>
      <c r="F274" s="160"/>
      <c r="G274" s="160"/>
      <c r="H274" s="160"/>
      <c r="I274" s="160"/>
      <c r="J274" s="160"/>
      <c r="K274" s="160"/>
      <c r="L274" s="160"/>
      <c r="M274" s="160"/>
    </row>
    <row r="275" spans="1:13">
      <c r="A275" s="160"/>
      <c r="B275" s="160"/>
      <c r="C275" s="160"/>
      <c r="D275" s="160"/>
      <c r="E275" s="160"/>
      <c r="F275" s="160"/>
      <c r="G275" s="160"/>
      <c r="H275" s="160"/>
      <c r="I275" s="160"/>
      <c r="J275" s="160"/>
      <c r="K275" s="160"/>
      <c r="L275" s="160"/>
      <c r="M275" s="160"/>
    </row>
    <row r="276" spans="1:13">
      <c r="A276" s="160"/>
      <c r="B276" s="160"/>
      <c r="C276" s="160"/>
      <c r="D276" s="160"/>
      <c r="E276" s="160"/>
      <c r="F276" s="160"/>
      <c r="G276" s="160"/>
      <c r="H276" s="160"/>
      <c r="I276" s="160"/>
      <c r="J276" s="160"/>
      <c r="K276" s="160"/>
      <c r="L276" s="160"/>
      <c r="M276" s="160"/>
    </row>
    <row r="277" spans="1:13">
      <c r="A277" s="160"/>
      <c r="B277" s="160"/>
      <c r="C277" s="160"/>
      <c r="D277" s="160"/>
      <c r="E277" s="160"/>
      <c r="F277" s="160"/>
      <c r="G277" s="160"/>
      <c r="H277" s="160"/>
      <c r="I277" s="160"/>
      <c r="J277" s="160"/>
      <c r="K277" s="160"/>
      <c r="L277" s="160"/>
      <c r="M277" s="160"/>
    </row>
    <row r="278" spans="1:13">
      <c r="A278" s="160"/>
      <c r="B278" s="160"/>
      <c r="C278" s="160"/>
      <c r="D278" s="160"/>
      <c r="E278" s="160"/>
      <c r="F278" s="160"/>
      <c r="G278" s="160"/>
      <c r="H278" s="160"/>
      <c r="I278" s="160"/>
      <c r="J278" s="160"/>
      <c r="K278" s="160"/>
      <c r="L278" s="160"/>
      <c r="M278" s="160"/>
    </row>
    <row r="279" spans="1:13">
      <c r="A279" s="160"/>
      <c r="B279" s="160"/>
      <c r="C279" s="160"/>
      <c r="D279" s="160"/>
      <c r="E279" s="160"/>
      <c r="F279" s="160"/>
      <c r="G279" s="160"/>
      <c r="H279" s="160"/>
      <c r="I279" s="160"/>
      <c r="J279" s="160"/>
      <c r="K279" s="160"/>
      <c r="L279" s="160"/>
      <c r="M279" s="160"/>
    </row>
    <row r="280" spans="1:13">
      <c r="A280" s="160"/>
      <c r="B280" s="160"/>
      <c r="C280" s="160"/>
      <c r="D280" s="160"/>
      <c r="E280" s="160"/>
      <c r="F280" s="160"/>
      <c r="G280" s="160"/>
      <c r="H280" s="160"/>
      <c r="I280" s="160"/>
      <c r="J280" s="160"/>
      <c r="K280" s="160"/>
      <c r="L280" s="160"/>
      <c r="M280" s="160"/>
    </row>
    <row r="281" spans="1:13">
      <c r="A281" s="160"/>
      <c r="B281" s="160"/>
      <c r="C281" s="160"/>
      <c r="D281" s="160"/>
      <c r="E281" s="160"/>
      <c r="F281" s="160"/>
      <c r="G281" s="160"/>
      <c r="H281" s="160"/>
      <c r="I281" s="160"/>
      <c r="J281" s="160"/>
      <c r="K281" s="160"/>
      <c r="L281" s="160"/>
      <c r="M281" s="160"/>
    </row>
    <row r="282" spans="1:13">
      <c r="A282" s="160"/>
      <c r="B282" s="160"/>
      <c r="C282" s="160"/>
      <c r="D282" s="160"/>
      <c r="E282" s="160"/>
      <c r="F282" s="160"/>
      <c r="G282" s="160"/>
      <c r="H282" s="160"/>
      <c r="I282" s="160"/>
      <c r="J282" s="160"/>
      <c r="K282" s="160"/>
      <c r="L282" s="160"/>
      <c r="M282" s="160"/>
    </row>
    <row r="283" spans="1:13">
      <c r="A283" s="160"/>
      <c r="B283" s="160"/>
      <c r="C283" s="160"/>
      <c r="D283" s="160"/>
      <c r="E283" s="160"/>
      <c r="F283" s="160"/>
      <c r="G283" s="160"/>
      <c r="H283" s="160"/>
      <c r="I283" s="160"/>
      <c r="J283" s="160"/>
      <c r="K283" s="160"/>
      <c r="L283" s="160"/>
      <c r="M283" s="160"/>
    </row>
    <row r="284" spans="1:13">
      <c r="A284" s="160"/>
      <c r="B284" s="160"/>
      <c r="C284" s="160"/>
      <c r="D284" s="160"/>
      <c r="E284" s="160"/>
      <c r="F284" s="160"/>
      <c r="G284" s="160"/>
      <c r="H284" s="160"/>
      <c r="I284" s="160"/>
      <c r="J284" s="160"/>
      <c r="K284" s="160"/>
      <c r="L284" s="160"/>
      <c r="M284" s="160"/>
    </row>
    <row r="285" spans="1:13">
      <c r="A285" s="160"/>
      <c r="B285" s="160"/>
      <c r="C285" s="160"/>
      <c r="D285" s="160"/>
      <c r="E285" s="160"/>
      <c r="F285" s="160"/>
      <c r="G285" s="160"/>
      <c r="H285" s="160"/>
      <c r="I285" s="160"/>
      <c r="J285" s="160"/>
      <c r="K285" s="160"/>
      <c r="L285" s="160"/>
      <c r="M285" s="160"/>
    </row>
    <row r="286" spans="1:13">
      <c r="A286" s="160"/>
      <c r="B286" s="160"/>
      <c r="C286" s="160"/>
      <c r="D286" s="160"/>
      <c r="E286" s="160"/>
      <c r="F286" s="160"/>
      <c r="G286" s="160"/>
      <c r="H286" s="160"/>
      <c r="I286" s="160"/>
      <c r="J286" s="160"/>
      <c r="K286" s="160"/>
      <c r="L286" s="160"/>
      <c r="M286" s="160"/>
    </row>
    <row r="287" spans="1:13">
      <c r="A287" s="160"/>
      <c r="B287" s="160"/>
      <c r="C287" s="160"/>
      <c r="D287" s="160"/>
      <c r="E287" s="160"/>
      <c r="F287" s="160"/>
      <c r="G287" s="160"/>
      <c r="H287" s="160"/>
      <c r="I287" s="160"/>
      <c r="J287" s="160"/>
      <c r="K287" s="160"/>
      <c r="L287" s="160"/>
      <c r="M287" s="160"/>
    </row>
    <row r="288" spans="1:13">
      <c r="A288" s="160"/>
      <c r="B288" s="160"/>
      <c r="C288" s="160"/>
      <c r="D288" s="160"/>
      <c r="E288" s="160"/>
      <c r="F288" s="160"/>
      <c r="G288" s="160"/>
      <c r="H288" s="160"/>
      <c r="I288" s="160"/>
      <c r="J288" s="160"/>
      <c r="K288" s="160"/>
      <c r="L288" s="160"/>
      <c r="M288" s="160"/>
    </row>
    <row r="289" spans="1:13">
      <c r="A289" s="160"/>
      <c r="B289" s="160"/>
      <c r="C289" s="160"/>
      <c r="D289" s="160"/>
      <c r="E289" s="160"/>
      <c r="F289" s="160"/>
      <c r="G289" s="160"/>
      <c r="H289" s="160"/>
      <c r="I289" s="160"/>
      <c r="J289" s="160"/>
      <c r="K289" s="160"/>
      <c r="L289" s="160"/>
      <c r="M289" s="160"/>
    </row>
    <row r="290" spans="1:13">
      <c r="A290" s="160"/>
      <c r="B290" s="160"/>
      <c r="C290" s="160"/>
      <c r="D290" s="160"/>
      <c r="E290" s="160"/>
      <c r="F290" s="160"/>
      <c r="G290" s="160"/>
      <c r="H290" s="160"/>
      <c r="I290" s="160"/>
      <c r="J290" s="160"/>
      <c r="K290" s="160"/>
      <c r="L290" s="160"/>
      <c r="M290" s="160"/>
    </row>
    <row r="291" spans="1:13">
      <c r="A291" s="160"/>
      <c r="B291" s="160"/>
      <c r="C291" s="160"/>
      <c r="D291" s="160"/>
      <c r="E291" s="160"/>
      <c r="F291" s="160"/>
      <c r="G291" s="160"/>
      <c r="H291" s="160"/>
      <c r="I291" s="160"/>
      <c r="J291" s="160"/>
      <c r="K291" s="160"/>
      <c r="L291" s="160"/>
      <c r="M291" s="160"/>
    </row>
    <row r="292" spans="1:13">
      <c r="A292" s="160"/>
      <c r="B292" s="160"/>
      <c r="C292" s="160"/>
      <c r="D292" s="160"/>
      <c r="E292" s="160"/>
      <c r="F292" s="160"/>
      <c r="G292" s="160"/>
      <c r="H292" s="160"/>
      <c r="I292" s="160"/>
      <c r="J292" s="160"/>
      <c r="K292" s="160"/>
      <c r="L292" s="160"/>
      <c r="M292" s="160"/>
    </row>
    <row r="293" spans="1:13">
      <c r="A293" s="160"/>
      <c r="B293" s="160"/>
      <c r="C293" s="160"/>
      <c r="D293" s="160"/>
      <c r="E293" s="160"/>
      <c r="F293" s="160"/>
      <c r="G293" s="160"/>
      <c r="H293" s="160"/>
      <c r="I293" s="160"/>
      <c r="J293" s="160"/>
      <c r="K293" s="160"/>
      <c r="L293" s="160"/>
      <c r="M293" s="160"/>
    </row>
    <row r="294" spans="1:13">
      <c r="A294" s="160"/>
      <c r="B294" s="160"/>
      <c r="C294" s="160"/>
      <c r="D294" s="160"/>
      <c r="E294" s="160"/>
      <c r="F294" s="160"/>
      <c r="G294" s="160"/>
      <c r="H294" s="160"/>
      <c r="I294" s="160"/>
      <c r="J294" s="160"/>
      <c r="K294" s="160"/>
      <c r="L294" s="160"/>
      <c r="M294" s="160"/>
    </row>
    <row r="295" spans="1:13">
      <c r="A295" s="160"/>
      <c r="B295" s="160"/>
      <c r="C295" s="160"/>
      <c r="D295" s="160"/>
      <c r="E295" s="160"/>
      <c r="F295" s="160"/>
      <c r="G295" s="160"/>
      <c r="H295" s="160"/>
      <c r="I295" s="160"/>
      <c r="J295" s="160"/>
      <c r="K295" s="160"/>
      <c r="L295" s="160"/>
      <c r="M295" s="160"/>
    </row>
    <row r="296" spans="1:13">
      <c r="A296" s="160"/>
      <c r="B296" s="160"/>
      <c r="C296" s="160"/>
      <c r="D296" s="160"/>
      <c r="E296" s="160"/>
      <c r="F296" s="160"/>
      <c r="G296" s="160"/>
      <c r="H296" s="160"/>
      <c r="I296" s="160"/>
      <c r="J296" s="160"/>
      <c r="K296" s="160"/>
      <c r="L296" s="160"/>
      <c r="M296" s="160"/>
    </row>
    <row r="297" spans="1:13">
      <c r="A297" s="160"/>
      <c r="B297" s="160"/>
      <c r="C297" s="160"/>
      <c r="D297" s="160"/>
      <c r="E297" s="160"/>
      <c r="F297" s="160"/>
      <c r="G297" s="160"/>
      <c r="H297" s="160"/>
      <c r="I297" s="160"/>
      <c r="J297" s="160"/>
      <c r="K297" s="160"/>
      <c r="L297" s="160"/>
      <c r="M297" s="160"/>
    </row>
    <row r="298" spans="1:13">
      <c r="A298" s="160"/>
      <c r="B298" s="160"/>
      <c r="C298" s="160"/>
      <c r="D298" s="160"/>
      <c r="E298" s="160"/>
      <c r="F298" s="160"/>
      <c r="G298" s="160"/>
      <c r="H298" s="160"/>
      <c r="I298" s="160"/>
      <c r="J298" s="160"/>
      <c r="K298" s="160"/>
      <c r="L298" s="160"/>
      <c r="M298" s="160"/>
    </row>
    <row r="299" spans="1:13">
      <c r="A299" s="160"/>
      <c r="B299" s="160"/>
      <c r="C299" s="160"/>
      <c r="D299" s="160"/>
      <c r="E299" s="160"/>
      <c r="F299" s="160"/>
      <c r="G299" s="160"/>
      <c r="H299" s="160"/>
      <c r="I299" s="160"/>
      <c r="J299" s="160"/>
      <c r="K299" s="160"/>
      <c r="L299" s="160"/>
      <c r="M299" s="160"/>
    </row>
    <row r="300" spans="1:13">
      <c r="A300" s="160"/>
      <c r="B300" s="160"/>
      <c r="C300" s="160"/>
      <c r="D300" s="160"/>
      <c r="E300" s="160"/>
      <c r="F300" s="160"/>
      <c r="G300" s="160"/>
      <c r="H300" s="160"/>
      <c r="I300" s="160"/>
      <c r="J300" s="160"/>
      <c r="K300" s="160"/>
      <c r="L300" s="160"/>
      <c r="M300" s="160"/>
    </row>
    <row r="301" spans="1:13">
      <c r="A301" s="160"/>
      <c r="B301" s="160"/>
      <c r="C301" s="160"/>
      <c r="D301" s="160"/>
      <c r="E301" s="160"/>
      <c r="F301" s="160"/>
      <c r="G301" s="160"/>
      <c r="H301" s="160"/>
      <c r="I301" s="160"/>
      <c r="J301" s="160"/>
      <c r="K301" s="160"/>
      <c r="L301" s="160"/>
      <c r="M301" s="160"/>
    </row>
    <row r="302" spans="1:13">
      <c r="A302" s="160"/>
      <c r="B302" s="160"/>
      <c r="C302" s="160"/>
      <c r="D302" s="160"/>
      <c r="E302" s="160"/>
      <c r="F302" s="160"/>
      <c r="G302" s="160"/>
      <c r="H302" s="160"/>
      <c r="I302" s="160"/>
      <c r="J302" s="160"/>
      <c r="K302" s="160"/>
      <c r="L302" s="160"/>
      <c r="M302" s="160"/>
    </row>
    <row r="303" spans="1:13">
      <c r="A303" s="160"/>
      <c r="B303" s="160"/>
      <c r="C303" s="160"/>
      <c r="D303" s="160"/>
      <c r="E303" s="160"/>
      <c r="F303" s="160"/>
      <c r="G303" s="160"/>
      <c r="H303" s="160"/>
      <c r="I303" s="160"/>
      <c r="J303" s="160"/>
      <c r="K303" s="160"/>
      <c r="L303" s="160"/>
      <c r="M303" s="160"/>
    </row>
    <row r="304" spans="1:13">
      <c r="A304" s="160"/>
      <c r="B304" s="160"/>
      <c r="C304" s="160"/>
      <c r="D304" s="160"/>
      <c r="E304" s="160"/>
      <c r="F304" s="160"/>
      <c r="G304" s="160"/>
      <c r="H304" s="160"/>
      <c r="I304" s="160"/>
      <c r="J304" s="160"/>
      <c r="K304" s="160"/>
      <c r="L304" s="160"/>
      <c r="M304" s="160"/>
    </row>
    <row r="305" spans="1:13">
      <c r="A305" s="160"/>
      <c r="B305" s="160"/>
      <c r="C305" s="160"/>
      <c r="D305" s="160"/>
      <c r="E305" s="160"/>
      <c r="F305" s="160"/>
      <c r="G305" s="160"/>
      <c r="H305" s="160"/>
      <c r="I305" s="160"/>
      <c r="J305" s="160"/>
      <c r="K305" s="160"/>
      <c r="L305" s="160"/>
      <c r="M305" s="160"/>
    </row>
    <row r="306" spans="1:13">
      <c r="A306" s="160"/>
      <c r="B306" s="160"/>
      <c r="C306" s="160"/>
      <c r="D306" s="160"/>
      <c r="E306" s="160"/>
      <c r="F306" s="160"/>
      <c r="G306" s="160"/>
      <c r="H306" s="160"/>
      <c r="I306" s="160"/>
      <c r="J306" s="160"/>
      <c r="K306" s="160"/>
      <c r="L306" s="160"/>
      <c r="M306" s="160"/>
    </row>
    <row r="307" spans="1:13">
      <c r="A307" s="160"/>
      <c r="B307" s="160"/>
      <c r="C307" s="160"/>
      <c r="D307" s="160"/>
      <c r="E307" s="160"/>
      <c r="F307" s="160"/>
      <c r="G307" s="160"/>
      <c r="H307" s="160"/>
      <c r="I307" s="160"/>
      <c r="J307" s="160"/>
      <c r="K307" s="160"/>
      <c r="L307" s="160"/>
      <c r="M307" s="160"/>
    </row>
    <row r="308" spans="1:13">
      <c r="A308" s="160"/>
      <c r="B308" s="160"/>
      <c r="C308" s="160"/>
      <c r="D308" s="160"/>
      <c r="E308" s="160"/>
      <c r="F308" s="160"/>
      <c r="G308" s="160"/>
      <c r="H308" s="160"/>
      <c r="I308" s="160"/>
      <c r="J308" s="160"/>
      <c r="K308" s="160"/>
      <c r="L308" s="160"/>
      <c r="M308" s="160"/>
    </row>
    <row r="309" spans="1:13">
      <c r="A309" s="160"/>
      <c r="B309" s="160"/>
      <c r="C309" s="160"/>
      <c r="D309" s="160"/>
      <c r="E309" s="160"/>
      <c r="F309" s="160"/>
      <c r="G309" s="160"/>
      <c r="H309" s="160"/>
      <c r="I309" s="160"/>
      <c r="J309" s="160"/>
      <c r="K309" s="160"/>
      <c r="L309" s="160"/>
      <c r="M309" s="160"/>
    </row>
    <row r="310" spans="1:13">
      <c r="A310" s="160"/>
      <c r="B310" s="160"/>
      <c r="C310" s="160"/>
      <c r="D310" s="160"/>
      <c r="E310" s="160"/>
      <c r="F310" s="160"/>
      <c r="G310" s="160"/>
      <c r="H310" s="160"/>
      <c r="I310" s="160"/>
      <c r="J310" s="160"/>
      <c r="K310" s="160"/>
      <c r="L310" s="160"/>
      <c r="M310" s="160"/>
    </row>
    <row r="311" spans="1:13">
      <c r="A311" s="160"/>
      <c r="B311" s="160"/>
      <c r="C311" s="160"/>
      <c r="D311" s="160"/>
      <c r="E311" s="160"/>
      <c r="F311" s="160"/>
      <c r="G311" s="160"/>
      <c r="H311" s="160"/>
      <c r="I311" s="160"/>
      <c r="J311" s="160"/>
      <c r="K311" s="160"/>
      <c r="L311" s="160"/>
      <c r="M311" s="160"/>
    </row>
    <row r="312" spans="1:13">
      <c r="A312" s="160"/>
      <c r="B312" s="160"/>
      <c r="C312" s="160"/>
      <c r="D312" s="160"/>
      <c r="E312" s="160"/>
      <c r="F312" s="160"/>
      <c r="G312" s="160"/>
      <c r="H312" s="160"/>
      <c r="I312" s="160"/>
      <c r="J312" s="160"/>
      <c r="K312" s="160"/>
      <c r="L312" s="160"/>
      <c r="M312" s="160"/>
    </row>
    <row r="313" spans="1:13">
      <c r="A313" s="160"/>
      <c r="B313" s="160"/>
      <c r="C313" s="160"/>
      <c r="D313" s="160"/>
      <c r="E313" s="160"/>
      <c r="F313" s="160"/>
      <c r="G313" s="160"/>
      <c r="H313" s="160"/>
      <c r="I313" s="160"/>
      <c r="J313" s="160"/>
      <c r="K313" s="160"/>
      <c r="L313" s="160"/>
      <c r="M313" s="160"/>
    </row>
    <row r="314" spans="1:13">
      <c r="A314" s="160"/>
      <c r="B314" s="160"/>
      <c r="C314" s="160"/>
      <c r="D314" s="160"/>
      <c r="E314" s="160"/>
      <c r="F314" s="160"/>
      <c r="G314" s="160"/>
      <c r="H314" s="160"/>
      <c r="I314" s="160"/>
      <c r="J314" s="160"/>
      <c r="K314" s="160"/>
      <c r="L314" s="160"/>
      <c r="M314" s="160"/>
    </row>
    <row r="315" spans="1:13">
      <c r="A315" s="160"/>
      <c r="B315" s="160"/>
      <c r="C315" s="160"/>
      <c r="D315" s="160"/>
      <c r="E315" s="160"/>
      <c r="F315" s="160"/>
      <c r="G315" s="160"/>
      <c r="H315" s="160"/>
      <c r="I315" s="160"/>
      <c r="J315" s="160"/>
      <c r="K315" s="160"/>
      <c r="L315" s="160"/>
      <c r="M315" s="160"/>
    </row>
    <row r="316" spans="1:13">
      <c r="A316" s="160"/>
      <c r="B316" s="160"/>
      <c r="C316" s="160"/>
      <c r="D316" s="160"/>
      <c r="E316" s="160"/>
      <c r="F316" s="160"/>
      <c r="G316" s="160"/>
      <c r="H316" s="160"/>
      <c r="I316" s="160"/>
      <c r="J316" s="160"/>
      <c r="K316" s="160"/>
      <c r="L316" s="160"/>
      <c r="M316" s="160"/>
    </row>
    <row r="317" spans="1:13">
      <c r="A317" s="160"/>
      <c r="B317" s="160"/>
      <c r="C317" s="160"/>
      <c r="D317" s="160"/>
      <c r="E317" s="160"/>
      <c r="F317" s="160"/>
      <c r="G317" s="160"/>
      <c r="H317" s="160"/>
      <c r="I317" s="160"/>
      <c r="J317" s="160"/>
      <c r="K317" s="160"/>
      <c r="L317" s="160"/>
      <c r="M317" s="160"/>
    </row>
    <row r="318" spans="1:13">
      <c r="A318" s="160"/>
      <c r="B318" s="160"/>
      <c r="C318" s="160"/>
      <c r="D318" s="160"/>
      <c r="E318" s="160"/>
      <c r="F318" s="160"/>
      <c r="G318" s="160"/>
      <c r="H318" s="160"/>
      <c r="I318" s="160"/>
      <c r="J318" s="160"/>
      <c r="K318" s="160"/>
      <c r="L318" s="160"/>
      <c r="M318" s="160"/>
    </row>
    <row r="319" spans="1:13">
      <c r="A319" s="160"/>
      <c r="B319" s="160"/>
      <c r="C319" s="160"/>
      <c r="D319" s="160"/>
      <c r="E319" s="160"/>
      <c r="F319" s="160"/>
      <c r="G319" s="160"/>
      <c r="H319" s="160"/>
      <c r="I319" s="160"/>
      <c r="J319" s="160"/>
      <c r="K319" s="160"/>
      <c r="L319" s="160"/>
      <c r="M319" s="160"/>
    </row>
    <row r="320" spans="1:13">
      <c r="A320" s="160"/>
      <c r="B320" s="160"/>
      <c r="C320" s="160"/>
      <c r="D320" s="160"/>
      <c r="E320" s="160"/>
      <c r="F320" s="160"/>
      <c r="G320" s="160"/>
      <c r="H320" s="160"/>
      <c r="I320" s="160"/>
      <c r="J320" s="160"/>
      <c r="K320" s="160"/>
      <c r="L320" s="160"/>
      <c r="M320" s="160"/>
    </row>
    <row r="321" spans="1:13">
      <c r="A321" s="160"/>
      <c r="B321" s="160"/>
      <c r="C321" s="160"/>
      <c r="D321" s="160"/>
      <c r="E321" s="160"/>
      <c r="F321" s="160"/>
      <c r="G321" s="160"/>
      <c r="H321" s="160"/>
      <c r="I321" s="160"/>
      <c r="J321" s="160"/>
      <c r="K321" s="160"/>
      <c r="L321" s="160"/>
      <c r="M321" s="160"/>
    </row>
    <row r="322" spans="1:13">
      <c r="A322" s="160"/>
      <c r="B322" s="160"/>
      <c r="C322" s="160"/>
      <c r="D322" s="160"/>
      <c r="E322" s="160"/>
      <c r="F322" s="160"/>
      <c r="G322" s="160"/>
      <c r="H322" s="160"/>
      <c r="I322" s="160"/>
      <c r="J322" s="160"/>
      <c r="K322" s="160"/>
      <c r="L322" s="160"/>
      <c r="M322" s="160"/>
    </row>
    <row r="323" spans="1:13">
      <c r="A323" s="160"/>
      <c r="B323" s="160"/>
      <c r="C323" s="160"/>
      <c r="D323" s="160"/>
      <c r="E323" s="160"/>
      <c r="F323" s="160"/>
      <c r="G323" s="160"/>
      <c r="H323" s="160"/>
      <c r="I323" s="160"/>
      <c r="J323" s="160"/>
      <c r="K323" s="160"/>
      <c r="L323" s="160"/>
      <c r="M323" s="160"/>
    </row>
    <row r="324" spans="1:13">
      <c r="A324" s="160"/>
      <c r="B324" s="160"/>
      <c r="C324" s="160"/>
      <c r="D324" s="160"/>
      <c r="E324" s="160"/>
      <c r="F324" s="160"/>
      <c r="G324" s="160"/>
      <c r="H324" s="160"/>
      <c r="I324" s="160"/>
      <c r="J324" s="160"/>
      <c r="K324" s="160"/>
      <c r="L324" s="160"/>
      <c r="M324" s="160"/>
    </row>
    <row r="325" spans="1:13">
      <c r="A325" s="160"/>
      <c r="B325" s="160"/>
      <c r="C325" s="160"/>
      <c r="D325" s="160"/>
      <c r="E325" s="160"/>
      <c r="F325" s="160"/>
      <c r="G325" s="160"/>
      <c r="H325" s="160"/>
      <c r="I325" s="160"/>
      <c r="J325" s="160"/>
      <c r="K325" s="160"/>
      <c r="L325" s="160"/>
      <c r="M325" s="160"/>
    </row>
    <row r="326" spans="1:13">
      <c r="A326" s="160"/>
      <c r="B326" s="160"/>
      <c r="C326" s="160"/>
      <c r="D326" s="160"/>
      <c r="E326" s="160"/>
      <c r="F326" s="160"/>
      <c r="G326" s="160"/>
      <c r="H326" s="160"/>
      <c r="I326" s="160"/>
      <c r="J326" s="160"/>
      <c r="K326" s="160"/>
      <c r="L326" s="160"/>
      <c r="M326" s="160"/>
    </row>
    <row r="327" spans="1:13">
      <c r="A327" s="160"/>
      <c r="B327" s="160"/>
      <c r="C327" s="160"/>
      <c r="D327" s="160"/>
      <c r="E327" s="160"/>
      <c r="F327" s="160"/>
      <c r="G327" s="160"/>
      <c r="H327" s="160"/>
      <c r="I327" s="160"/>
      <c r="J327" s="160"/>
      <c r="K327" s="160"/>
      <c r="L327" s="160"/>
      <c r="M327" s="160"/>
    </row>
    <row r="328" spans="1:13">
      <c r="A328" s="160"/>
      <c r="B328" s="160"/>
      <c r="C328" s="160"/>
      <c r="D328" s="160"/>
      <c r="E328" s="160"/>
      <c r="F328" s="160"/>
      <c r="G328" s="160"/>
      <c r="H328" s="160"/>
      <c r="I328" s="160"/>
      <c r="J328" s="160"/>
      <c r="K328" s="160"/>
      <c r="L328" s="160"/>
      <c r="M328" s="160"/>
    </row>
    <row r="329" spans="1:13">
      <c r="A329" s="160"/>
      <c r="B329" s="160"/>
      <c r="C329" s="160"/>
      <c r="D329" s="160"/>
      <c r="E329" s="160"/>
      <c r="F329" s="160"/>
      <c r="G329" s="160"/>
      <c r="H329" s="160"/>
      <c r="I329" s="160"/>
      <c r="J329" s="160"/>
      <c r="K329" s="160"/>
      <c r="L329" s="160"/>
      <c r="M329" s="160"/>
    </row>
    <row r="330" spans="1:13">
      <c r="A330" s="160"/>
      <c r="B330" s="160"/>
      <c r="C330" s="160"/>
      <c r="D330" s="160"/>
      <c r="E330" s="160"/>
      <c r="F330" s="160"/>
      <c r="G330" s="160"/>
      <c r="H330" s="160"/>
      <c r="I330" s="160"/>
      <c r="J330" s="160"/>
      <c r="K330" s="160"/>
      <c r="L330" s="160"/>
      <c r="M330" s="160"/>
    </row>
    <row r="331" spans="1:13">
      <c r="A331" s="160"/>
      <c r="B331" s="160"/>
      <c r="C331" s="160"/>
      <c r="D331" s="160"/>
      <c r="E331" s="160"/>
      <c r="F331" s="160"/>
      <c r="G331" s="160"/>
      <c r="H331" s="160"/>
      <c r="I331" s="160"/>
      <c r="J331" s="160"/>
      <c r="K331" s="160"/>
      <c r="L331" s="160"/>
      <c r="M331" s="160"/>
    </row>
    <row r="332" spans="1:13">
      <c r="A332" s="160"/>
      <c r="B332" s="160"/>
      <c r="C332" s="160"/>
      <c r="D332" s="160"/>
      <c r="E332" s="160"/>
      <c r="F332" s="160"/>
      <c r="G332" s="160"/>
      <c r="H332" s="160"/>
      <c r="I332" s="160"/>
      <c r="J332" s="160"/>
      <c r="K332" s="160"/>
      <c r="L332" s="160"/>
      <c r="M332" s="160"/>
    </row>
    <row r="333" spans="1:13">
      <c r="A333" s="160"/>
      <c r="B333" s="160"/>
      <c r="C333" s="160"/>
      <c r="D333" s="160"/>
      <c r="E333" s="160"/>
      <c r="F333" s="160"/>
      <c r="G333" s="160"/>
      <c r="H333" s="160"/>
      <c r="I333" s="160"/>
      <c r="J333" s="160"/>
      <c r="K333" s="160"/>
      <c r="L333" s="160"/>
      <c r="M333" s="160"/>
    </row>
    <row r="334" spans="1:13">
      <c r="A334" s="160"/>
      <c r="B334" s="160"/>
      <c r="C334" s="160"/>
      <c r="D334" s="160"/>
      <c r="E334" s="160"/>
      <c r="F334" s="160"/>
      <c r="G334" s="160"/>
      <c r="H334" s="160"/>
      <c r="I334" s="160"/>
      <c r="J334" s="160"/>
      <c r="K334" s="160"/>
      <c r="L334" s="160"/>
      <c r="M334" s="160"/>
    </row>
    <row r="335" spans="1:13">
      <c r="A335" s="160"/>
      <c r="B335" s="160"/>
      <c r="C335" s="160"/>
      <c r="D335" s="160"/>
      <c r="E335" s="160"/>
      <c r="F335" s="160"/>
      <c r="G335" s="160"/>
      <c r="H335" s="160"/>
      <c r="I335" s="160"/>
      <c r="J335" s="160"/>
      <c r="K335" s="160"/>
      <c r="L335" s="160"/>
      <c r="M335" s="160"/>
    </row>
    <row r="336" spans="1:13">
      <c r="A336" s="160"/>
      <c r="B336" s="160"/>
      <c r="C336" s="160"/>
      <c r="D336" s="160"/>
      <c r="E336" s="160"/>
      <c r="F336" s="160"/>
      <c r="G336" s="160"/>
      <c r="H336" s="160"/>
      <c r="I336" s="160"/>
      <c r="J336" s="160"/>
      <c r="K336" s="160"/>
      <c r="L336" s="160"/>
      <c r="M336" s="160"/>
    </row>
    <row r="337" spans="1:13">
      <c r="A337" s="160"/>
      <c r="B337" s="160"/>
      <c r="C337" s="160"/>
      <c r="D337" s="160"/>
      <c r="E337" s="160"/>
      <c r="F337" s="160"/>
      <c r="G337" s="160"/>
      <c r="H337" s="160"/>
      <c r="I337" s="160"/>
      <c r="J337" s="160"/>
      <c r="K337" s="160"/>
      <c r="L337" s="160"/>
      <c r="M337" s="160"/>
    </row>
    <row r="338" spans="1:13">
      <c r="A338" s="160"/>
      <c r="B338" s="160"/>
      <c r="C338" s="160"/>
      <c r="D338" s="160"/>
      <c r="E338" s="160"/>
      <c r="F338" s="160"/>
      <c r="G338" s="160"/>
      <c r="H338" s="160"/>
      <c r="I338" s="160"/>
      <c r="J338" s="160"/>
      <c r="K338" s="160"/>
      <c r="L338" s="160"/>
      <c r="M338" s="160"/>
    </row>
    <row r="339" spans="1:13">
      <c r="A339" s="160"/>
      <c r="B339" s="160"/>
      <c r="C339" s="160"/>
      <c r="D339" s="160"/>
      <c r="E339" s="160"/>
      <c r="F339" s="160"/>
      <c r="G339" s="160"/>
      <c r="H339" s="160"/>
      <c r="I339" s="160"/>
      <c r="J339" s="160"/>
      <c r="K339" s="160"/>
      <c r="L339" s="160"/>
      <c r="M339" s="160"/>
    </row>
    <row r="340" spans="1:13">
      <c r="A340" s="160"/>
      <c r="B340" s="160"/>
      <c r="C340" s="160"/>
      <c r="D340" s="160"/>
      <c r="E340" s="160"/>
      <c r="F340" s="160"/>
      <c r="G340" s="160"/>
      <c r="H340" s="160"/>
      <c r="I340" s="160"/>
      <c r="J340" s="160"/>
      <c r="K340" s="160"/>
      <c r="L340" s="160"/>
      <c r="M340" s="160"/>
    </row>
    <row r="341" spans="1:13">
      <c r="A341" s="160"/>
      <c r="B341" s="160"/>
      <c r="C341" s="160"/>
      <c r="D341" s="160"/>
      <c r="E341" s="160"/>
      <c r="F341" s="160"/>
      <c r="G341" s="160"/>
      <c r="H341" s="160"/>
      <c r="I341" s="160"/>
      <c r="J341" s="160"/>
      <c r="K341" s="160"/>
      <c r="L341" s="160"/>
      <c r="M341" s="160"/>
    </row>
    <row r="342" spans="1:13">
      <c r="A342" s="160"/>
      <c r="B342" s="160"/>
      <c r="C342" s="160"/>
      <c r="D342" s="160"/>
      <c r="E342" s="160"/>
      <c r="F342" s="160"/>
      <c r="G342" s="160"/>
      <c r="H342" s="160"/>
      <c r="I342" s="160"/>
      <c r="J342" s="160"/>
      <c r="K342" s="160"/>
      <c r="L342" s="160"/>
      <c r="M342" s="160"/>
    </row>
    <row r="343" spans="1:13">
      <c r="A343" s="160"/>
      <c r="B343" s="160"/>
      <c r="C343" s="160"/>
      <c r="D343" s="160"/>
      <c r="E343" s="160"/>
      <c r="F343" s="160"/>
      <c r="G343" s="160"/>
      <c r="H343" s="160"/>
      <c r="I343" s="160"/>
      <c r="J343" s="160"/>
      <c r="K343" s="160"/>
      <c r="L343" s="160"/>
      <c r="M343" s="160"/>
    </row>
    <row r="344" spans="1:13">
      <c r="A344" s="160"/>
      <c r="B344" s="160"/>
      <c r="C344" s="160"/>
      <c r="D344" s="160"/>
      <c r="E344" s="160"/>
      <c r="F344" s="160"/>
      <c r="G344" s="160"/>
      <c r="H344" s="160"/>
      <c r="I344" s="160"/>
      <c r="J344" s="160"/>
      <c r="K344" s="160"/>
      <c r="L344" s="160"/>
      <c r="M344" s="160"/>
    </row>
    <row r="345" spans="1:13">
      <c r="A345" s="160"/>
      <c r="B345" s="160"/>
      <c r="C345" s="160"/>
      <c r="D345" s="160"/>
      <c r="E345" s="160"/>
      <c r="F345" s="160"/>
      <c r="G345" s="160"/>
      <c r="H345" s="160"/>
      <c r="I345" s="160"/>
      <c r="J345" s="160"/>
      <c r="K345" s="160"/>
      <c r="L345" s="160"/>
      <c r="M345" s="160"/>
    </row>
    <row r="346" spans="1:13">
      <c r="A346" s="160"/>
      <c r="B346" s="160"/>
      <c r="C346" s="160"/>
      <c r="D346" s="160"/>
      <c r="E346" s="160"/>
      <c r="F346" s="160"/>
      <c r="G346" s="160"/>
      <c r="H346" s="160"/>
      <c r="I346" s="160"/>
      <c r="J346" s="160"/>
      <c r="K346" s="160"/>
      <c r="L346" s="160"/>
      <c r="M346" s="160"/>
    </row>
    <row r="347" spans="1:13">
      <c r="A347" s="160"/>
      <c r="B347" s="160"/>
      <c r="C347" s="160"/>
      <c r="D347" s="160"/>
      <c r="E347" s="160"/>
      <c r="F347" s="160"/>
      <c r="G347" s="160"/>
      <c r="H347" s="160"/>
      <c r="I347" s="160"/>
      <c r="J347" s="160"/>
      <c r="K347" s="160"/>
      <c r="L347" s="160"/>
      <c r="M347" s="160"/>
    </row>
    <row r="348" spans="1:13">
      <c r="A348" s="160"/>
      <c r="B348" s="160"/>
      <c r="C348" s="160"/>
      <c r="D348" s="160"/>
      <c r="E348" s="160"/>
      <c r="F348" s="160"/>
      <c r="G348" s="160"/>
      <c r="H348" s="160"/>
      <c r="I348" s="160"/>
      <c r="J348" s="160"/>
      <c r="K348" s="160"/>
      <c r="L348" s="160"/>
      <c r="M348" s="160"/>
    </row>
    <row r="349" spans="1:13">
      <c r="A349" s="160"/>
      <c r="B349" s="160"/>
      <c r="C349" s="160"/>
      <c r="D349" s="160"/>
      <c r="E349" s="160"/>
      <c r="F349" s="160"/>
      <c r="G349" s="160"/>
      <c r="H349" s="160"/>
      <c r="I349" s="160"/>
      <c r="J349" s="160"/>
      <c r="K349" s="160"/>
      <c r="L349" s="160"/>
      <c r="M349" s="160"/>
    </row>
    <row r="350" spans="1:13">
      <c r="A350" s="160"/>
      <c r="B350" s="160"/>
      <c r="C350" s="160"/>
      <c r="D350" s="160"/>
      <c r="E350" s="160"/>
      <c r="F350" s="160"/>
      <c r="G350" s="160"/>
      <c r="H350" s="160"/>
      <c r="I350" s="160"/>
      <c r="J350" s="160"/>
      <c r="K350" s="160"/>
      <c r="L350" s="160"/>
      <c r="M350" s="160"/>
    </row>
    <row r="351" spans="1:13">
      <c r="A351" s="160"/>
      <c r="B351" s="160"/>
      <c r="C351" s="160"/>
      <c r="D351" s="160"/>
      <c r="E351" s="160"/>
      <c r="F351" s="160"/>
      <c r="G351" s="160"/>
      <c r="H351" s="160"/>
      <c r="I351" s="160"/>
      <c r="J351" s="160"/>
      <c r="K351" s="160"/>
      <c r="L351" s="160"/>
      <c r="M351" s="160"/>
    </row>
    <row r="352" spans="1:13">
      <c r="A352" s="160"/>
      <c r="B352" s="160"/>
      <c r="C352" s="160"/>
      <c r="D352" s="160"/>
      <c r="E352" s="160"/>
      <c r="F352" s="160"/>
      <c r="G352" s="160"/>
      <c r="H352" s="160"/>
      <c r="I352" s="160"/>
      <c r="J352" s="160"/>
      <c r="K352" s="160"/>
      <c r="L352" s="160"/>
      <c r="M352" s="160"/>
    </row>
    <row r="353" spans="1:13">
      <c r="A353" s="160"/>
      <c r="B353" s="160"/>
      <c r="C353" s="160"/>
      <c r="D353" s="160"/>
      <c r="E353" s="160"/>
      <c r="F353" s="160"/>
      <c r="G353" s="160"/>
      <c r="H353" s="160"/>
      <c r="I353" s="160"/>
      <c r="J353" s="160"/>
      <c r="K353" s="160"/>
      <c r="L353" s="160"/>
      <c r="M353" s="160"/>
    </row>
    <row r="354" spans="1:13">
      <c r="A354" s="160"/>
      <c r="B354" s="160"/>
      <c r="C354" s="160"/>
      <c r="D354" s="160"/>
      <c r="E354" s="160"/>
      <c r="F354" s="160"/>
      <c r="G354" s="160"/>
      <c r="H354" s="160"/>
      <c r="I354" s="160"/>
      <c r="J354" s="160"/>
      <c r="K354" s="160"/>
      <c r="L354" s="160"/>
      <c r="M354" s="160"/>
    </row>
    <row r="355" spans="1:13">
      <c r="A355" s="160"/>
      <c r="B355" s="160"/>
      <c r="C355" s="160"/>
      <c r="D355" s="160"/>
      <c r="E355" s="160"/>
      <c r="F355" s="160"/>
      <c r="G355" s="160"/>
      <c r="H355" s="160"/>
      <c r="I355" s="160"/>
      <c r="J355" s="160"/>
      <c r="K355" s="160"/>
      <c r="L355" s="160"/>
      <c r="M355" s="160"/>
    </row>
    <row r="356" spans="1:13">
      <c r="A356" s="160"/>
      <c r="B356" s="160"/>
      <c r="C356" s="160"/>
      <c r="D356" s="160"/>
      <c r="E356" s="160"/>
      <c r="F356" s="160"/>
      <c r="G356" s="160"/>
      <c r="H356" s="160"/>
      <c r="I356" s="160"/>
      <c r="J356" s="160"/>
      <c r="K356" s="160"/>
      <c r="L356" s="160"/>
      <c r="M356" s="160"/>
    </row>
    <row r="357" spans="1:13">
      <c r="A357" s="160"/>
      <c r="B357" s="160"/>
      <c r="C357" s="160"/>
      <c r="D357" s="160"/>
      <c r="E357" s="160"/>
      <c r="F357" s="160"/>
      <c r="G357" s="160"/>
      <c r="H357" s="160"/>
      <c r="I357" s="160"/>
      <c r="J357" s="160"/>
      <c r="K357" s="160"/>
      <c r="L357" s="160"/>
      <c r="M357" s="160"/>
    </row>
    <row r="358" spans="1:13">
      <c r="A358" s="160"/>
      <c r="B358" s="160"/>
      <c r="C358" s="160"/>
      <c r="D358" s="160"/>
      <c r="E358" s="160"/>
      <c r="F358" s="160"/>
      <c r="G358" s="160"/>
      <c r="H358" s="160"/>
      <c r="I358" s="160"/>
      <c r="J358" s="160"/>
      <c r="K358" s="160"/>
      <c r="L358" s="160"/>
      <c r="M358" s="160"/>
    </row>
    <row r="359" spans="1:13">
      <c r="A359" s="160"/>
      <c r="B359" s="160"/>
      <c r="C359" s="160"/>
      <c r="D359" s="160"/>
      <c r="E359" s="160"/>
      <c r="F359" s="160"/>
      <c r="G359" s="160"/>
      <c r="H359" s="160"/>
      <c r="I359" s="160"/>
      <c r="J359" s="160"/>
      <c r="K359" s="160"/>
      <c r="L359" s="160"/>
      <c r="M359" s="160"/>
    </row>
    <row r="360" spans="1:13">
      <c r="A360" s="160"/>
      <c r="B360" s="160"/>
      <c r="C360" s="160"/>
      <c r="D360" s="160"/>
      <c r="E360" s="160"/>
      <c r="F360" s="160"/>
      <c r="G360" s="160"/>
      <c r="H360" s="160"/>
      <c r="I360" s="160"/>
      <c r="J360" s="160"/>
      <c r="K360" s="160"/>
      <c r="L360" s="160"/>
      <c r="M360" s="160"/>
    </row>
    <row r="361" spans="1:13">
      <c r="A361" s="160"/>
      <c r="B361" s="160"/>
      <c r="C361" s="160"/>
      <c r="D361" s="160"/>
      <c r="E361" s="160"/>
      <c r="F361" s="160"/>
      <c r="G361" s="160"/>
      <c r="H361" s="160"/>
      <c r="I361" s="160"/>
      <c r="J361" s="160"/>
      <c r="K361" s="160"/>
      <c r="L361" s="160"/>
      <c r="M361" s="160"/>
    </row>
    <row r="362" spans="1:13">
      <c r="A362" s="160"/>
      <c r="B362" s="160"/>
      <c r="C362" s="160"/>
      <c r="D362" s="160"/>
      <c r="E362" s="160"/>
      <c r="F362" s="160"/>
      <c r="G362" s="160"/>
      <c r="H362" s="160"/>
      <c r="I362" s="160"/>
      <c r="J362" s="160"/>
      <c r="K362" s="160"/>
      <c r="L362" s="160"/>
      <c r="M362" s="160"/>
    </row>
    <row r="363" spans="1:13">
      <c r="A363" s="160"/>
      <c r="B363" s="160"/>
      <c r="C363" s="160"/>
      <c r="D363" s="160"/>
      <c r="E363" s="160"/>
      <c r="F363" s="160"/>
      <c r="G363" s="160"/>
      <c r="H363" s="160"/>
      <c r="I363" s="160"/>
      <c r="J363" s="160"/>
      <c r="K363" s="160"/>
      <c r="L363" s="160"/>
      <c r="M363" s="160"/>
    </row>
    <row r="364" spans="1:13">
      <c r="A364" s="160"/>
      <c r="B364" s="160"/>
      <c r="C364" s="160"/>
      <c r="D364" s="160"/>
      <c r="E364" s="160"/>
      <c r="F364" s="160"/>
      <c r="G364" s="160"/>
      <c r="H364" s="160"/>
      <c r="I364" s="160"/>
      <c r="J364" s="160"/>
      <c r="K364" s="160"/>
      <c r="L364" s="160"/>
      <c r="M364" s="160"/>
    </row>
    <row r="365" spans="1:13">
      <c r="A365" s="160"/>
      <c r="B365" s="160"/>
      <c r="C365" s="160"/>
      <c r="D365" s="160"/>
      <c r="E365" s="160"/>
      <c r="F365" s="160"/>
      <c r="G365" s="160"/>
      <c r="H365" s="160"/>
      <c r="I365" s="160"/>
      <c r="J365" s="160"/>
      <c r="K365" s="160"/>
      <c r="L365" s="160"/>
      <c r="M365" s="160"/>
    </row>
    <row r="366" spans="1:13">
      <c r="A366" s="160"/>
      <c r="B366" s="160"/>
      <c r="C366" s="160"/>
      <c r="D366" s="160"/>
      <c r="E366" s="160"/>
      <c r="F366" s="160"/>
      <c r="G366" s="160"/>
      <c r="H366" s="160"/>
      <c r="I366" s="160"/>
      <c r="J366" s="160"/>
      <c r="K366" s="160"/>
      <c r="L366" s="160"/>
      <c r="M366" s="160"/>
    </row>
    <row r="367" spans="1:13">
      <c r="A367" s="160"/>
      <c r="B367" s="160"/>
      <c r="C367" s="160"/>
      <c r="D367" s="160"/>
      <c r="E367" s="160"/>
      <c r="F367" s="160"/>
      <c r="G367" s="160"/>
      <c r="H367" s="160"/>
      <c r="I367" s="160"/>
      <c r="J367" s="160"/>
      <c r="K367" s="160"/>
      <c r="L367" s="160"/>
      <c r="M367" s="160"/>
    </row>
    <row r="368" spans="1:13">
      <c r="A368" s="160"/>
      <c r="B368" s="160"/>
      <c r="C368" s="160"/>
      <c r="D368" s="160"/>
      <c r="E368" s="160"/>
      <c r="F368" s="160"/>
      <c r="G368" s="160"/>
      <c r="H368" s="160"/>
      <c r="I368" s="160"/>
      <c r="J368" s="160"/>
      <c r="K368" s="160"/>
      <c r="L368" s="160"/>
      <c r="M368" s="160"/>
    </row>
    <row r="369" spans="1:13">
      <c r="A369" s="160"/>
      <c r="B369" s="160"/>
      <c r="C369" s="160"/>
      <c r="D369" s="160"/>
      <c r="E369" s="160"/>
      <c r="F369" s="160"/>
      <c r="G369" s="160"/>
      <c r="H369" s="160"/>
      <c r="I369" s="160"/>
      <c r="J369" s="160"/>
      <c r="K369" s="160"/>
      <c r="L369" s="160"/>
      <c r="M369" s="160"/>
    </row>
    <row r="370" spans="1:13">
      <c r="A370" s="160"/>
      <c r="B370" s="160"/>
      <c r="C370" s="160"/>
      <c r="D370" s="160"/>
      <c r="E370" s="160"/>
      <c r="F370" s="160"/>
      <c r="G370" s="160"/>
      <c r="H370" s="160"/>
      <c r="I370" s="160"/>
      <c r="J370" s="160"/>
      <c r="K370" s="160"/>
      <c r="L370" s="160"/>
      <c r="M370" s="160"/>
    </row>
    <row r="371" spans="1:13">
      <c r="A371" s="160"/>
      <c r="B371" s="160"/>
      <c r="C371" s="160"/>
      <c r="D371" s="160"/>
      <c r="E371" s="160"/>
      <c r="F371" s="160"/>
      <c r="G371" s="160"/>
      <c r="H371" s="160"/>
      <c r="I371" s="160"/>
      <c r="J371" s="160"/>
      <c r="K371" s="160"/>
      <c r="L371" s="160"/>
      <c r="M371" s="160"/>
    </row>
    <row r="372" spans="1:13">
      <c r="A372" s="160"/>
      <c r="B372" s="160"/>
      <c r="C372" s="160"/>
      <c r="D372" s="160"/>
      <c r="E372" s="160"/>
      <c r="F372" s="160"/>
      <c r="G372" s="160"/>
      <c r="H372" s="160"/>
      <c r="I372" s="160"/>
      <c r="J372" s="160"/>
      <c r="K372" s="160"/>
      <c r="L372" s="160"/>
      <c r="M372" s="160"/>
    </row>
    <row r="373" spans="1:13">
      <c r="A373" s="160"/>
      <c r="B373" s="160"/>
      <c r="C373" s="160"/>
      <c r="D373" s="160"/>
      <c r="E373" s="160"/>
      <c r="F373" s="160"/>
      <c r="G373" s="160"/>
      <c r="H373" s="160"/>
      <c r="I373" s="160"/>
      <c r="J373" s="160"/>
      <c r="K373" s="160"/>
      <c r="L373" s="160"/>
      <c r="M373" s="160"/>
    </row>
    <row r="374" spans="1:13">
      <c r="A374" s="160"/>
      <c r="B374" s="160"/>
      <c r="C374" s="160"/>
      <c r="D374" s="160"/>
      <c r="E374" s="160"/>
      <c r="F374" s="160"/>
      <c r="G374" s="160"/>
      <c r="H374" s="160"/>
      <c r="I374" s="160"/>
      <c r="J374" s="160"/>
      <c r="K374" s="160"/>
      <c r="L374" s="160"/>
      <c r="M374" s="160"/>
    </row>
    <row r="375" spans="1:13">
      <c r="A375" s="160"/>
      <c r="B375" s="160"/>
      <c r="C375" s="160"/>
      <c r="D375" s="160"/>
      <c r="E375" s="160"/>
      <c r="F375" s="160"/>
      <c r="G375" s="160"/>
      <c r="H375" s="160"/>
      <c r="I375" s="160"/>
      <c r="J375" s="160"/>
      <c r="K375" s="160"/>
      <c r="L375" s="160"/>
      <c r="M375" s="160"/>
    </row>
    <row r="376" spans="1:13">
      <c r="A376" s="160"/>
      <c r="B376" s="160"/>
      <c r="C376" s="160"/>
      <c r="D376" s="160"/>
      <c r="E376" s="160"/>
      <c r="F376" s="160"/>
      <c r="G376" s="160"/>
      <c r="H376" s="160"/>
      <c r="I376" s="160"/>
      <c r="J376" s="160"/>
      <c r="K376" s="160"/>
      <c r="L376" s="160"/>
      <c r="M376" s="160"/>
    </row>
    <row r="377" spans="1:13">
      <c r="A377" s="160"/>
      <c r="B377" s="160"/>
      <c r="C377" s="160"/>
      <c r="D377" s="160"/>
      <c r="E377" s="160"/>
      <c r="F377" s="160"/>
      <c r="G377" s="160"/>
      <c r="H377" s="160"/>
      <c r="I377" s="160"/>
      <c r="J377" s="160"/>
      <c r="K377" s="160"/>
      <c r="L377" s="160"/>
      <c r="M377" s="160"/>
    </row>
    <row r="378" spans="1:13">
      <c r="A378" s="160"/>
      <c r="B378" s="160"/>
      <c r="C378" s="160"/>
      <c r="D378" s="160"/>
      <c r="E378" s="160"/>
      <c r="F378" s="160"/>
      <c r="G378" s="160"/>
      <c r="H378" s="160"/>
      <c r="I378" s="160"/>
      <c r="J378" s="160"/>
      <c r="K378" s="160"/>
      <c r="L378" s="160"/>
      <c r="M378" s="160"/>
    </row>
    <row r="379" spans="1:13">
      <c r="A379" s="160"/>
      <c r="B379" s="160"/>
      <c r="C379" s="160"/>
      <c r="D379" s="160"/>
      <c r="E379" s="160"/>
      <c r="F379" s="160"/>
      <c r="G379" s="160"/>
      <c r="H379" s="160"/>
      <c r="I379" s="160"/>
      <c r="J379" s="160"/>
      <c r="K379" s="160"/>
      <c r="L379" s="160"/>
      <c r="M379" s="160"/>
    </row>
    <row r="380" spans="1:13">
      <c r="A380" s="160"/>
      <c r="B380" s="160"/>
      <c r="C380" s="160"/>
      <c r="D380" s="160"/>
      <c r="E380" s="160"/>
      <c r="F380" s="160"/>
      <c r="G380" s="160"/>
      <c r="H380" s="160"/>
      <c r="I380" s="160"/>
      <c r="J380" s="160"/>
      <c r="K380" s="160"/>
      <c r="L380" s="160"/>
      <c r="M380" s="160"/>
    </row>
    <row r="381" spans="1:13">
      <c r="A381" s="160"/>
      <c r="B381" s="160"/>
      <c r="C381" s="160"/>
      <c r="D381" s="160"/>
      <c r="E381" s="160"/>
      <c r="F381" s="160"/>
      <c r="G381" s="160"/>
      <c r="H381" s="160"/>
      <c r="I381" s="160"/>
      <c r="J381" s="160"/>
      <c r="K381" s="160"/>
      <c r="L381" s="160"/>
      <c r="M381" s="160"/>
    </row>
    <row r="382" spans="1:13">
      <c r="A382" s="160"/>
      <c r="B382" s="160"/>
      <c r="C382" s="160"/>
      <c r="D382" s="160"/>
      <c r="E382" s="160"/>
      <c r="F382" s="160"/>
      <c r="G382" s="160"/>
      <c r="H382" s="160"/>
      <c r="I382" s="160"/>
      <c r="J382" s="160"/>
      <c r="K382" s="160"/>
      <c r="L382" s="160"/>
      <c r="M382" s="160"/>
    </row>
    <row r="383" spans="1:13">
      <c r="A383" s="160"/>
      <c r="B383" s="160"/>
      <c r="C383" s="160"/>
      <c r="D383" s="160"/>
      <c r="E383" s="160"/>
      <c r="F383" s="160"/>
      <c r="G383" s="160"/>
      <c r="H383" s="160"/>
      <c r="I383" s="160"/>
      <c r="J383" s="160"/>
      <c r="K383" s="160"/>
      <c r="L383" s="160"/>
      <c r="M383" s="160"/>
    </row>
    <row r="384" spans="1:13">
      <c r="A384" s="160"/>
      <c r="B384" s="160"/>
      <c r="C384" s="160"/>
      <c r="D384" s="160"/>
      <c r="E384" s="160"/>
      <c r="F384" s="160"/>
      <c r="G384" s="160"/>
      <c r="H384" s="160"/>
      <c r="I384" s="160"/>
      <c r="J384" s="160"/>
      <c r="K384" s="160"/>
      <c r="L384" s="160"/>
      <c r="M384" s="160"/>
    </row>
    <row r="385" spans="1:13">
      <c r="A385" s="160"/>
      <c r="B385" s="160"/>
      <c r="C385" s="160"/>
      <c r="D385" s="160"/>
      <c r="E385" s="160"/>
      <c r="F385" s="160"/>
      <c r="G385" s="160"/>
      <c r="H385" s="160"/>
      <c r="I385" s="160"/>
      <c r="J385" s="160"/>
      <c r="K385" s="160"/>
      <c r="L385" s="160"/>
      <c r="M385" s="160"/>
    </row>
    <row r="386" spans="1:13">
      <c r="A386" s="160"/>
      <c r="B386" s="160"/>
      <c r="C386" s="160"/>
      <c r="D386" s="160"/>
      <c r="E386" s="160"/>
      <c r="F386" s="160"/>
      <c r="G386" s="160"/>
      <c r="H386" s="160"/>
      <c r="I386" s="160"/>
      <c r="J386" s="160"/>
      <c r="K386" s="160"/>
      <c r="L386" s="160"/>
      <c r="M386" s="160"/>
    </row>
    <row r="387" spans="1:13">
      <c r="A387" s="160"/>
      <c r="B387" s="160"/>
      <c r="C387" s="160"/>
      <c r="D387" s="160"/>
      <c r="E387" s="160"/>
      <c r="F387" s="160"/>
      <c r="G387" s="160"/>
      <c r="H387" s="160"/>
      <c r="I387" s="160"/>
      <c r="J387" s="160"/>
      <c r="K387" s="160"/>
      <c r="L387" s="160"/>
      <c r="M387" s="160"/>
    </row>
    <row r="388" spans="1:13">
      <c r="A388" s="160"/>
      <c r="B388" s="160"/>
      <c r="C388" s="160"/>
      <c r="D388" s="160"/>
      <c r="E388" s="160"/>
      <c r="F388" s="160"/>
      <c r="G388" s="160"/>
      <c r="H388" s="160"/>
      <c r="I388" s="160"/>
      <c r="J388" s="160"/>
      <c r="K388" s="160"/>
      <c r="L388" s="160"/>
      <c r="M388" s="160"/>
    </row>
    <row r="389" spans="1:13">
      <c r="A389" s="160"/>
      <c r="B389" s="160"/>
      <c r="C389" s="160"/>
      <c r="D389" s="160"/>
      <c r="E389" s="160"/>
      <c r="F389" s="160"/>
      <c r="G389" s="160"/>
      <c r="H389" s="160"/>
      <c r="I389" s="160"/>
      <c r="J389" s="160"/>
      <c r="K389" s="160"/>
      <c r="L389" s="160"/>
      <c r="M389" s="160"/>
    </row>
    <row r="390" spans="1:13">
      <c r="A390" s="160"/>
      <c r="B390" s="160"/>
      <c r="C390" s="160"/>
      <c r="D390" s="160"/>
      <c r="E390" s="160"/>
      <c r="F390" s="160"/>
      <c r="G390" s="160"/>
      <c r="H390" s="160"/>
      <c r="I390" s="160"/>
      <c r="J390" s="160"/>
      <c r="K390" s="160"/>
      <c r="L390" s="160"/>
      <c r="M390" s="160"/>
    </row>
    <row r="391" spans="1:13">
      <c r="A391" s="160"/>
      <c r="B391" s="160"/>
      <c r="C391" s="160"/>
      <c r="D391" s="160"/>
      <c r="E391" s="160"/>
      <c r="F391" s="160"/>
      <c r="G391" s="160"/>
      <c r="H391" s="160"/>
      <c r="I391" s="160"/>
      <c r="J391" s="160"/>
      <c r="K391" s="160"/>
      <c r="L391" s="160"/>
      <c r="M391" s="160"/>
    </row>
    <row r="392" spans="1:13">
      <c r="A392" s="160"/>
      <c r="B392" s="160"/>
      <c r="C392" s="160"/>
      <c r="D392" s="160"/>
      <c r="E392" s="160"/>
      <c r="F392" s="160"/>
      <c r="G392" s="160"/>
      <c r="H392" s="160"/>
      <c r="I392" s="160"/>
      <c r="J392" s="160"/>
      <c r="K392" s="160"/>
      <c r="L392" s="160"/>
      <c r="M392" s="160"/>
    </row>
    <row r="393" spans="1:13">
      <c r="A393" s="160"/>
      <c r="B393" s="160"/>
      <c r="C393" s="160"/>
      <c r="D393" s="160"/>
      <c r="E393" s="160"/>
      <c r="F393" s="160"/>
      <c r="G393" s="160"/>
      <c r="H393" s="160"/>
      <c r="I393" s="160"/>
      <c r="J393" s="160"/>
      <c r="K393" s="160"/>
      <c r="L393" s="160"/>
      <c r="M393" s="160"/>
    </row>
    <row r="394" spans="1:13">
      <c r="A394" s="160"/>
      <c r="B394" s="160"/>
      <c r="C394" s="160"/>
      <c r="D394" s="160"/>
      <c r="E394" s="160"/>
      <c r="F394" s="160"/>
      <c r="G394" s="160"/>
      <c r="H394" s="160"/>
      <c r="I394" s="160"/>
      <c r="J394" s="160"/>
      <c r="K394" s="160"/>
      <c r="L394" s="160"/>
      <c r="M394" s="160"/>
    </row>
    <row r="395" spans="1:13">
      <c r="A395" s="160"/>
      <c r="B395" s="160"/>
      <c r="C395" s="160"/>
      <c r="D395" s="160"/>
      <c r="E395" s="160"/>
      <c r="F395" s="160"/>
      <c r="G395" s="160"/>
      <c r="H395" s="160"/>
      <c r="I395" s="160"/>
      <c r="J395" s="160"/>
      <c r="K395" s="160"/>
      <c r="L395" s="160"/>
      <c r="M395" s="160"/>
    </row>
    <row r="396" spans="1:13">
      <c r="A396" s="160"/>
      <c r="B396" s="160"/>
      <c r="C396" s="160"/>
      <c r="D396" s="160"/>
      <c r="E396" s="160"/>
      <c r="F396" s="160"/>
      <c r="G396" s="160"/>
      <c r="H396" s="160"/>
      <c r="I396" s="160"/>
      <c r="J396" s="160"/>
      <c r="K396" s="160"/>
      <c r="L396" s="160"/>
      <c r="M396" s="160"/>
    </row>
    <row r="397" spans="1:13">
      <c r="A397" s="160"/>
      <c r="B397" s="160"/>
      <c r="C397" s="160"/>
      <c r="D397" s="160"/>
      <c r="E397" s="160"/>
      <c r="F397" s="160"/>
      <c r="G397" s="160"/>
      <c r="H397" s="160"/>
      <c r="I397" s="160"/>
      <c r="J397" s="160"/>
      <c r="K397" s="160"/>
      <c r="L397" s="160"/>
      <c r="M397" s="160"/>
    </row>
    <row r="398" spans="1:13">
      <c r="A398" s="160"/>
      <c r="B398" s="160"/>
      <c r="C398" s="160"/>
      <c r="D398" s="160"/>
      <c r="E398" s="160"/>
      <c r="F398" s="160"/>
      <c r="G398" s="160"/>
      <c r="H398" s="160"/>
      <c r="I398" s="160"/>
      <c r="J398" s="160"/>
      <c r="K398" s="160"/>
      <c r="L398" s="160"/>
      <c r="M398" s="160"/>
    </row>
    <row r="399" spans="1:13">
      <c r="A399" s="160"/>
      <c r="B399" s="160"/>
      <c r="C399" s="160"/>
      <c r="D399" s="160"/>
      <c r="E399" s="160"/>
      <c r="F399" s="160"/>
      <c r="G399" s="160"/>
      <c r="H399" s="160"/>
      <c r="I399" s="160"/>
      <c r="J399" s="160"/>
      <c r="K399" s="160"/>
      <c r="L399" s="160"/>
      <c r="M399" s="160"/>
    </row>
    <row r="400" spans="1:13">
      <c r="A400" s="160"/>
      <c r="B400" s="160"/>
      <c r="C400" s="160"/>
      <c r="D400" s="160"/>
      <c r="E400" s="160"/>
      <c r="F400" s="160"/>
      <c r="G400" s="160"/>
      <c r="H400" s="160"/>
      <c r="I400" s="160"/>
      <c r="J400" s="160"/>
      <c r="K400" s="160"/>
      <c r="L400" s="160"/>
      <c r="M400" s="160"/>
    </row>
    <row r="401" spans="1:13">
      <c r="A401" s="160"/>
      <c r="B401" s="160"/>
      <c r="C401" s="160"/>
      <c r="D401" s="160"/>
      <c r="E401" s="160"/>
      <c r="F401" s="160"/>
      <c r="G401" s="160"/>
      <c r="H401" s="160"/>
      <c r="I401" s="160"/>
      <c r="J401" s="160"/>
      <c r="K401" s="160"/>
      <c r="L401" s="160"/>
      <c r="M401" s="160"/>
    </row>
    <row r="402" spans="1:13">
      <c r="A402" s="160"/>
      <c r="B402" s="160"/>
      <c r="C402" s="160"/>
      <c r="D402" s="160"/>
      <c r="E402" s="160"/>
      <c r="F402" s="160"/>
      <c r="G402" s="160"/>
      <c r="H402" s="160"/>
      <c r="I402" s="160"/>
      <c r="J402" s="160"/>
      <c r="K402" s="160"/>
      <c r="L402" s="160"/>
      <c r="M402" s="160"/>
    </row>
    <row r="403" spans="1:13">
      <c r="A403" s="160"/>
      <c r="B403" s="160"/>
      <c r="C403" s="160"/>
      <c r="D403" s="160"/>
      <c r="E403" s="160"/>
      <c r="F403" s="160"/>
      <c r="G403" s="160"/>
      <c r="H403" s="160"/>
      <c r="I403" s="160"/>
      <c r="J403" s="160"/>
      <c r="K403" s="160"/>
      <c r="L403" s="160"/>
      <c r="M403" s="160"/>
    </row>
    <row r="404" spans="1:13">
      <c r="A404" s="160"/>
      <c r="B404" s="160"/>
      <c r="C404" s="160"/>
      <c r="D404" s="160"/>
      <c r="E404" s="160"/>
      <c r="F404" s="160"/>
      <c r="G404" s="160"/>
      <c r="H404" s="160"/>
      <c r="I404" s="160"/>
      <c r="J404" s="160"/>
      <c r="K404" s="160"/>
      <c r="L404" s="160"/>
      <c r="M404" s="160"/>
    </row>
    <row r="405" spans="1:13">
      <c r="A405" s="160"/>
      <c r="B405" s="160"/>
      <c r="C405" s="160"/>
      <c r="D405" s="160"/>
      <c r="E405" s="160"/>
      <c r="F405" s="160"/>
      <c r="G405" s="160"/>
      <c r="H405" s="160"/>
      <c r="I405" s="160"/>
      <c r="J405" s="160"/>
      <c r="K405" s="160"/>
      <c r="L405" s="160"/>
      <c r="M405" s="160"/>
    </row>
    <row r="406" spans="1:13">
      <c r="A406" s="160"/>
      <c r="B406" s="160"/>
      <c r="C406" s="160"/>
      <c r="D406" s="160"/>
      <c r="E406" s="160"/>
      <c r="F406" s="160"/>
      <c r="G406" s="160"/>
      <c r="H406" s="160"/>
      <c r="I406" s="160"/>
      <c r="J406" s="160"/>
      <c r="K406" s="160"/>
      <c r="L406" s="160"/>
      <c r="M406" s="160"/>
    </row>
    <row r="407" spans="1:13">
      <c r="A407" s="160"/>
      <c r="B407" s="160"/>
      <c r="C407" s="160"/>
      <c r="D407" s="160"/>
      <c r="E407" s="160"/>
      <c r="F407" s="160"/>
      <c r="G407" s="160"/>
      <c r="H407" s="160"/>
      <c r="I407" s="160"/>
      <c r="J407" s="160"/>
      <c r="K407" s="160"/>
      <c r="L407" s="160"/>
      <c r="M407" s="160"/>
    </row>
    <row r="408" spans="1:13">
      <c r="A408" s="160"/>
      <c r="B408" s="160"/>
      <c r="C408" s="160"/>
      <c r="D408" s="160"/>
      <c r="E408" s="160"/>
      <c r="F408" s="160"/>
      <c r="G408" s="160"/>
      <c r="H408" s="160"/>
      <c r="I408" s="160"/>
      <c r="J408" s="160"/>
      <c r="K408" s="160"/>
      <c r="L408" s="160"/>
      <c r="M408" s="160"/>
    </row>
    <row r="409" spans="1:13">
      <c r="A409" s="160"/>
      <c r="B409" s="160"/>
      <c r="C409" s="160"/>
      <c r="D409" s="160"/>
      <c r="E409" s="160"/>
      <c r="F409" s="160"/>
      <c r="G409" s="160"/>
      <c r="H409" s="160"/>
      <c r="I409" s="160"/>
      <c r="J409" s="160"/>
      <c r="K409" s="160"/>
      <c r="L409" s="160"/>
      <c r="M409" s="160"/>
    </row>
    <row r="410" spans="1:13">
      <c r="A410" s="160"/>
      <c r="B410" s="160"/>
      <c r="C410" s="160"/>
      <c r="D410" s="160"/>
      <c r="E410" s="160"/>
      <c r="F410" s="160"/>
      <c r="G410" s="160"/>
      <c r="H410" s="160"/>
      <c r="I410" s="160"/>
      <c r="J410" s="160"/>
      <c r="K410" s="160"/>
      <c r="L410" s="160"/>
      <c r="M410" s="160"/>
    </row>
    <row r="411" spans="1:13">
      <c r="A411" s="160"/>
      <c r="B411" s="160"/>
      <c r="C411" s="160"/>
      <c r="D411" s="160"/>
      <c r="E411" s="160"/>
      <c r="F411" s="160"/>
      <c r="G411" s="160"/>
      <c r="H411" s="160"/>
      <c r="I411" s="160"/>
      <c r="J411" s="160"/>
      <c r="K411" s="160"/>
      <c r="L411" s="160"/>
      <c r="M411" s="160"/>
    </row>
    <row r="412" spans="1:13">
      <c r="A412" s="160"/>
      <c r="B412" s="160"/>
      <c r="C412" s="160"/>
      <c r="D412" s="160"/>
      <c r="E412" s="160"/>
      <c r="F412" s="160"/>
      <c r="G412" s="160"/>
      <c r="H412" s="160"/>
      <c r="I412" s="160"/>
      <c r="J412" s="160"/>
      <c r="K412" s="160"/>
      <c r="L412" s="160"/>
      <c r="M412" s="160"/>
    </row>
    <row r="413" spans="1:13">
      <c r="A413" s="160"/>
      <c r="B413" s="160"/>
      <c r="C413" s="160"/>
      <c r="D413" s="160"/>
      <c r="E413" s="160"/>
      <c r="F413" s="160"/>
      <c r="G413" s="160"/>
      <c r="H413" s="160"/>
      <c r="I413" s="160"/>
      <c r="J413" s="160"/>
      <c r="K413" s="160"/>
      <c r="L413" s="160"/>
      <c r="M413" s="160"/>
    </row>
    <row r="414" spans="1:13">
      <c r="A414" s="160"/>
      <c r="B414" s="160"/>
      <c r="C414" s="160"/>
      <c r="D414" s="160"/>
      <c r="E414" s="160"/>
      <c r="F414" s="160"/>
      <c r="G414" s="160"/>
      <c r="H414" s="160"/>
      <c r="I414" s="160"/>
      <c r="J414" s="160"/>
      <c r="K414" s="160"/>
      <c r="L414" s="160"/>
      <c r="M414" s="160"/>
    </row>
    <row r="415" spans="1:13">
      <c r="A415" s="160"/>
      <c r="B415" s="160"/>
      <c r="C415" s="160"/>
      <c r="D415" s="160"/>
      <c r="E415" s="160"/>
      <c r="F415" s="160"/>
      <c r="G415" s="160"/>
      <c r="H415" s="160"/>
      <c r="I415" s="160"/>
      <c r="J415" s="160"/>
      <c r="K415" s="160"/>
      <c r="L415" s="160"/>
      <c r="M415" s="160"/>
    </row>
    <row r="416" spans="1:13">
      <c r="A416" s="160"/>
      <c r="B416" s="160"/>
      <c r="C416" s="160"/>
      <c r="D416" s="160"/>
      <c r="E416" s="160"/>
      <c r="F416" s="160"/>
      <c r="G416" s="160"/>
      <c r="H416" s="160"/>
      <c r="I416" s="160"/>
      <c r="J416" s="160"/>
      <c r="K416" s="160"/>
      <c r="L416" s="160"/>
      <c r="M416" s="160"/>
    </row>
    <row r="417" spans="1:13">
      <c r="A417" s="160"/>
      <c r="B417" s="160"/>
      <c r="C417" s="160"/>
      <c r="D417" s="160"/>
      <c r="E417" s="160"/>
      <c r="F417" s="160"/>
      <c r="G417" s="160"/>
      <c r="H417" s="160"/>
      <c r="I417" s="160"/>
      <c r="J417" s="160"/>
      <c r="K417" s="160"/>
      <c r="L417" s="160"/>
      <c r="M417" s="160"/>
    </row>
    <row r="418" spans="1:13">
      <c r="A418" s="160"/>
      <c r="B418" s="160"/>
      <c r="C418" s="160"/>
      <c r="D418" s="160"/>
      <c r="E418" s="160"/>
      <c r="F418" s="160"/>
      <c r="G418" s="160"/>
      <c r="H418" s="160"/>
      <c r="I418" s="160"/>
      <c r="J418" s="160"/>
      <c r="K418" s="160"/>
      <c r="L418" s="160"/>
      <c r="M418" s="160"/>
    </row>
    <row r="419" spans="1:13">
      <c r="A419" s="160"/>
      <c r="B419" s="160"/>
      <c r="C419" s="160"/>
      <c r="D419" s="160"/>
      <c r="E419" s="160"/>
      <c r="F419" s="160"/>
      <c r="G419" s="160"/>
      <c r="H419" s="160"/>
      <c r="I419" s="160"/>
      <c r="J419" s="160"/>
      <c r="K419" s="160"/>
      <c r="L419" s="160"/>
      <c r="M419" s="160"/>
    </row>
    <row r="420" spans="1:13">
      <c r="A420" s="160"/>
      <c r="B420" s="160"/>
      <c r="C420" s="160"/>
      <c r="D420" s="160"/>
      <c r="E420" s="160"/>
      <c r="F420" s="160"/>
      <c r="G420" s="160"/>
      <c r="H420" s="160"/>
      <c r="I420" s="160"/>
      <c r="J420" s="160"/>
      <c r="K420" s="160"/>
      <c r="L420" s="160"/>
      <c r="M420" s="160"/>
    </row>
    <row r="421" spans="1:13">
      <c r="A421" s="160"/>
      <c r="B421" s="160"/>
      <c r="C421" s="160"/>
      <c r="D421" s="160"/>
      <c r="E421" s="160"/>
      <c r="F421" s="160"/>
      <c r="G421" s="160"/>
      <c r="H421" s="160"/>
      <c r="I421" s="160"/>
      <c r="J421" s="160"/>
      <c r="K421" s="160"/>
      <c r="L421" s="160"/>
      <c r="M421" s="160"/>
    </row>
    <row r="422" spans="1:13">
      <c r="A422" s="160"/>
      <c r="B422" s="160"/>
      <c r="C422" s="160"/>
      <c r="D422" s="160"/>
      <c r="E422" s="160"/>
      <c r="F422" s="160"/>
      <c r="G422" s="160"/>
      <c r="H422" s="160"/>
      <c r="I422" s="160"/>
      <c r="J422" s="160"/>
      <c r="K422" s="160"/>
      <c r="L422" s="160"/>
      <c r="M422" s="160"/>
    </row>
    <row r="423" spans="1:13">
      <c r="A423" s="160"/>
      <c r="B423" s="160"/>
      <c r="C423" s="160"/>
      <c r="D423" s="160"/>
      <c r="E423" s="160"/>
      <c r="F423" s="160"/>
      <c r="G423" s="160"/>
      <c r="H423" s="160"/>
      <c r="I423" s="160"/>
      <c r="J423" s="160"/>
      <c r="K423" s="160"/>
      <c r="L423" s="160"/>
      <c r="M423" s="160"/>
    </row>
    <row r="424" spans="1:13">
      <c r="A424" s="160"/>
      <c r="B424" s="160"/>
      <c r="C424" s="160"/>
      <c r="D424" s="160"/>
      <c r="E424" s="160"/>
      <c r="F424" s="160"/>
      <c r="G424" s="160"/>
      <c r="H424" s="160"/>
      <c r="I424" s="160"/>
      <c r="J424" s="160"/>
      <c r="K424" s="160"/>
      <c r="L424" s="160"/>
      <c r="M424" s="160"/>
    </row>
    <row r="425" spans="1:13">
      <c r="A425" s="160"/>
      <c r="B425" s="160"/>
      <c r="C425" s="160"/>
      <c r="D425" s="160"/>
      <c r="E425" s="160"/>
      <c r="F425" s="160"/>
      <c r="G425" s="160"/>
      <c r="H425" s="160"/>
      <c r="I425" s="160"/>
      <c r="J425" s="160"/>
      <c r="K425" s="160"/>
      <c r="L425" s="160"/>
      <c r="M425" s="160"/>
    </row>
    <row r="426" spans="1:13">
      <c r="A426" s="160"/>
      <c r="B426" s="160"/>
      <c r="C426" s="160"/>
      <c r="D426" s="160"/>
      <c r="E426" s="160"/>
      <c r="F426" s="160"/>
      <c r="G426" s="160"/>
      <c r="H426" s="160"/>
      <c r="I426" s="160"/>
      <c r="J426" s="160"/>
      <c r="K426" s="160"/>
      <c r="L426" s="160"/>
      <c r="M426" s="160"/>
    </row>
    <row r="427" spans="1:13">
      <c r="A427" s="160"/>
      <c r="B427" s="160"/>
      <c r="C427" s="160"/>
      <c r="D427" s="160"/>
      <c r="E427" s="160"/>
      <c r="F427" s="160"/>
      <c r="G427" s="160"/>
      <c r="H427" s="160"/>
      <c r="I427" s="160"/>
      <c r="J427" s="160"/>
      <c r="K427" s="160"/>
      <c r="L427" s="160"/>
      <c r="M427" s="160"/>
    </row>
    <row r="428" spans="1:13">
      <c r="A428" s="160"/>
      <c r="B428" s="160"/>
      <c r="C428" s="160"/>
      <c r="D428" s="160"/>
      <c r="E428" s="160"/>
      <c r="F428" s="160"/>
      <c r="G428" s="160"/>
      <c r="H428" s="160"/>
      <c r="I428" s="160"/>
      <c r="J428" s="160"/>
      <c r="K428" s="160"/>
      <c r="L428" s="160"/>
      <c r="M428" s="160"/>
    </row>
    <row r="429" spans="1:13">
      <c r="A429" s="160"/>
      <c r="B429" s="160"/>
      <c r="C429" s="160"/>
      <c r="D429" s="160"/>
      <c r="E429" s="160"/>
      <c r="F429" s="160"/>
      <c r="G429" s="160"/>
      <c r="H429" s="160"/>
      <c r="I429" s="160"/>
      <c r="J429" s="160"/>
      <c r="K429" s="160"/>
      <c r="L429" s="160"/>
      <c r="M429" s="160"/>
    </row>
    <row r="430" spans="1:13">
      <c r="A430" s="160"/>
      <c r="B430" s="160"/>
      <c r="C430" s="160"/>
      <c r="D430" s="160"/>
      <c r="E430" s="160"/>
      <c r="F430" s="160"/>
      <c r="G430" s="160"/>
      <c r="H430" s="160"/>
      <c r="I430" s="160"/>
      <c r="J430" s="160"/>
      <c r="K430" s="160"/>
      <c r="L430" s="160"/>
      <c r="M430" s="160"/>
    </row>
    <row r="431" spans="1:13">
      <c r="A431" s="160"/>
      <c r="B431" s="160"/>
      <c r="C431" s="160"/>
      <c r="D431" s="160"/>
      <c r="E431" s="160"/>
      <c r="F431" s="160"/>
      <c r="G431" s="160"/>
      <c r="H431" s="160"/>
      <c r="I431" s="160"/>
      <c r="J431" s="160"/>
      <c r="K431" s="160"/>
      <c r="L431" s="160"/>
      <c r="M431" s="160"/>
    </row>
    <row r="432" spans="1:13">
      <c r="A432" s="160"/>
      <c r="B432" s="160"/>
      <c r="C432" s="160"/>
      <c r="D432" s="160"/>
      <c r="E432" s="160"/>
      <c r="F432" s="160"/>
      <c r="G432" s="160"/>
      <c r="H432" s="160"/>
      <c r="I432" s="160"/>
      <c r="J432" s="160"/>
      <c r="K432" s="160"/>
      <c r="L432" s="160"/>
      <c r="M432" s="160"/>
    </row>
    <row r="433" spans="1:13">
      <c r="A433" s="160"/>
      <c r="B433" s="160"/>
      <c r="C433" s="160"/>
      <c r="D433" s="160"/>
      <c r="E433" s="160"/>
      <c r="F433" s="160"/>
      <c r="G433" s="160"/>
      <c r="H433" s="160"/>
      <c r="I433" s="160"/>
      <c r="J433" s="160"/>
      <c r="K433" s="160"/>
      <c r="L433" s="160"/>
      <c r="M433" s="160"/>
    </row>
    <row r="434" spans="1:13">
      <c r="A434" s="160"/>
      <c r="B434" s="160"/>
      <c r="C434" s="160"/>
      <c r="D434" s="160"/>
      <c r="E434" s="160"/>
      <c r="F434" s="160"/>
      <c r="G434" s="160"/>
      <c r="H434" s="160"/>
      <c r="I434" s="160"/>
      <c r="J434" s="160"/>
      <c r="K434" s="160"/>
      <c r="L434" s="160"/>
      <c r="M434" s="160"/>
    </row>
    <row r="435" spans="1:13">
      <c r="A435" s="160"/>
      <c r="B435" s="160"/>
      <c r="C435" s="160"/>
      <c r="D435" s="160"/>
      <c r="E435" s="160"/>
      <c r="F435" s="160"/>
      <c r="G435" s="160"/>
      <c r="H435" s="160"/>
      <c r="I435" s="160"/>
      <c r="J435" s="160"/>
      <c r="K435" s="160"/>
      <c r="L435" s="160"/>
      <c r="M435" s="160"/>
    </row>
    <row r="436" spans="1:13">
      <c r="A436" s="160"/>
      <c r="B436" s="160"/>
      <c r="C436" s="160"/>
      <c r="D436" s="160"/>
      <c r="E436" s="160"/>
      <c r="F436" s="160"/>
      <c r="G436" s="160"/>
      <c r="H436" s="160"/>
      <c r="I436" s="160"/>
      <c r="J436" s="160"/>
      <c r="K436" s="160"/>
      <c r="L436" s="160"/>
      <c r="M436" s="160"/>
    </row>
    <row r="437" spans="1:13">
      <c r="A437" s="160"/>
      <c r="B437" s="160"/>
      <c r="C437" s="160"/>
      <c r="D437" s="160"/>
      <c r="E437" s="160"/>
      <c r="F437" s="160"/>
      <c r="G437" s="160"/>
      <c r="H437" s="160"/>
      <c r="I437" s="160"/>
      <c r="J437" s="160"/>
      <c r="K437" s="160"/>
      <c r="L437" s="160"/>
      <c r="M437" s="160"/>
    </row>
    <row r="438" spans="1:13">
      <c r="A438" s="160"/>
      <c r="B438" s="160"/>
      <c r="C438" s="160"/>
      <c r="D438" s="160"/>
      <c r="E438" s="160"/>
      <c r="F438" s="160"/>
      <c r="G438" s="160"/>
      <c r="H438" s="160"/>
      <c r="I438" s="160"/>
      <c r="J438" s="160"/>
      <c r="K438" s="160"/>
      <c r="L438" s="160"/>
      <c r="M438" s="160"/>
    </row>
    <row r="439" spans="1:13">
      <c r="A439" s="160"/>
      <c r="B439" s="160"/>
      <c r="C439" s="160"/>
      <c r="D439" s="160"/>
      <c r="E439" s="160"/>
      <c r="F439" s="160"/>
      <c r="G439" s="160"/>
      <c r="H439" s="160"/>
      <c r="I439" s="160"/>
      <c r="J439" s="160"/>
      <c r="K439" s="160"/>
      <c r="L439" s="160"/>
      <c r="M439" s="160"/>
    </row>
    <row r="440" spans="1:13">
      <c r="A440" s="160"/>
      <c r="B440" s="160"/>
      <c r="C440" s="160"/>
      <c r="D440" s="160"/>
      <c r="E440" s="160"/>
      <c r="F440" s="160"/>
      <c r="G440" s="160"/>
      <c r="H440" s="160"/>
      <c r="I440" s="160"/>
      <c r="J440" s="160"/>
      <c r="K440" s="160"/>
      <c r="L440" s="160"/>
      <c r="M440" s="160"/>
    </row>
    <row r="441" spans="1:13">
      <c r="A441" s="160"/>
      <c r="B441" s="160"/>
      <c r="C441" s="160"/>
      <c r="D441" s="160"/>
      <c r="E441" s="160"/>
      <c r="F441" s="160"/>
      <c r="G441" s="160"/>
      <c r="H441" s="160"/>
      <c r="I441" s="160"/>
      <c r="J441" s="160"/>
      <c r="K441" s="160"/>
      <c r="L441" s="160"/>
      <c r="M441" s="160"/>
    </row>
    <row r="442" spans="1:13">
      <c r="A442" s="160"/>
      <c r="B442" s="160"/>
      <c r="C442" s="160"/>
      <c r="D442" s="160"/>
      <c r="E442" s="160"/>
      <c r="F442" s="160"/>
      <c r="G442" s="160"/>
      <c r="H442" s="160"/>
      <c r="I442" s="160"/>
      <c r="J442" s="160"/>
      <c r="K442" s="160"/>
      <c r="L442" s="160"/>
      <c r="M442" s="160"/>
    </row>
    <row r="443" spans="1:13">
      <c r="A443" s="160"/>
      <c r="B443" s="160"/>
      <c r="C443" s="160"/>
      <c r="D443" s="160"/>
      <c r="E443" s="160"/>
      <c r="F443" s="160"/>
      <c r="G443" s="160"/>
      <c r="H443" s="160"/>
      <c r="I443" s="160"/>
      <c r="J443" s="160"/>
      <c r="K443" s="160"/>
      <c r="L443" s="160"/>
      <c r="M443" s="160"/>
    </row>
    <row r="444" spans="1:13">
      <c r="A444" s="160"/>
      <c r="B444" s="160"/>
      <c r="C444" s="160"/>
      <c r="D444" s="160"/>
      <c r="E444" s="160"/>
      <c r="F444" s="160"/>
      <c r="G444" s="160"/>
      <c r="H444" s="160"/>
      <c r="I444" s="160"/>
      <c r="J444" s="160"/>
      <c r="K444" s="160"/>
      <c r="L444" s="160"/>
      <c r="M444" s="160"/>
    </row>
    <row r="445" spans="1:13">
      <c r="A445" s="160"/>
      <c r="B445" s="160"/>
      <c r="C445" s="160"/>
      <c r="D445" s="160"/>
      <c r="E445" s="160"/>
      <c r="F445" s="160"/>
      <c r="G445" s="160"/>
      <c r="H445" s="160"/>
      <c r="I445" s="160"/>
      <c r="J445" s="160"/>
      <c r="K445" s="160"/>
      <c r="L445" s="160"/>
      <c r="M445" s="160"/>
    </row>
    <row r="446" spans="1:13">
      <c r="A446" s="160"/>
      <c r="B446" s="160"/>
      <c r="C446" s="160"/>
      <c r="D446" s="160"/>
      <c r="E446" s="160"/>
      <c r="F446" s="160"/>
      <c r="G446" s="160"/>
      <c r="H446" s="160"/>
      <c r="I446" s="160"/>
      <c r="J446" s="160"/>
      <c r="K446" s="160"/>
      <c r="L446" s="160"/>
      <c r="M446" s="160"/>
    </row>
    <row r="447" spans="1:13">
      <c r="A447" s="160"/>
      <c r="B447" s="160"/>
      <c r="C447" s="160"/>
      <c r="D447" s="160"/>
      <c r="E447" s="160"/>
      <c r="F447" s="160"/>
      <c r="G447" s="160"/>
      <c r="H447" s="160"/>
      <c r="I447" s="160"/>
      <c r="J447" s="160"/>
      <c r="K447" s="160"/>
      <c r="L447" s="160"/>
      <c r="M447" s="160"/>
    </row>
    <row r="448" spans="1:13">
      <c r="A448" s="160"/>
      <c r="B448" s="160"/>
      <c r="C448" s="160"/>
      <c r="D448" s="160"/>
      <c r="E448" s="160"/>
      <c r="F448" s="160"/>
      <c r="G448" s="160"/>
      <c r="H448" s="160"/>
      <c r="I448" s="160"/>
      <c r="J448" s="160"/>
      <c r="K448" s="160"/>
      <c r="L448" s="160"/>
      <c r="M448" s="160"/>
    </row>
    <row r="449" spans="1:13">
      <c r="A449" s="160"/>
      <c r="B449" s="160"/>
      <c r="C449" s="160"/>
      <c r="D449" s="160"/>
      <c r="E449" s="160"/>
      <c r="F449" s="160"/>
      <c r="G449" s="160"/>
      <c r="H449" s="160"/>
      <c r="I449" s="160"/>
      <c r="J449" s="160"/>
      <c r="K449" s="160"/>
      <c r="L449" s="160"/>
      <c r="M449" s="160"/>
    </row>
    <row r="450" spans="1:13">
      <c r="A450" s="160"/>
      <c r="B450" s="160"/>
      <c r="C450" s="160"/>
      <c r="D450" s="160"/>
      <c r="E450" s="160"/>
      <c r="F450" s="160"/>
      <c r="G450" s="160"/>
      <c r="H450" s="160"/>
      <c r="I450" s="160"/>
      <c r="J450" s="160"/>
      <c r="K450" s="160"/>
      <c r="L450" s="160"/>
      <c r="M450" s="160"/>
    </row>
    <row r="451" spans="1:13">
      <c r="A451" s="160"/>
      <c r="B451" s="160"/>
      <c r="C451" s="160"/>
      <c r="D451" s="160"/>
      <c r="E451" s="160"/>
      <c r="F451" s="160"/>
      <c r="G451" s="160"/>
      <c r="H451" s="160"/>
      <c r="I451" s="160"/>
      <c r="J451" s="160"/>
      <c r="K451" s="160"/>
      <c r="L451" s="160"/>
      <c r="M451" s="160"/>
    </row>
    <row r="452" spans="1:13">
      <c r="A452" s="160"/>
      <c r="B452" s="160"/>
      <c r="C452" s="160"/>
      <c r="D452" s="160"/>
      <c r="E452" s="160"/>
      <c r="F452" s="160"/>
      <c r="G452" s="160"/>
      <c r="H452" s="160"/>
      <c r="I452" s="160"/>
      <c r="J452" s="160"/>
      <c r="K452" s="160"/>
      <c r="L452" s="160"/>
      <c r="M452" s="160"/>
    </row>
    <row r="453" spans="1:13">
      <c r="A453" s="160"/>
      <c r="B453" s="160"/>
      <c r="C453" s="160"/>
      <c r="D453" s="160"/>
      <c r="E453" s="160"/>
      <c r="F453" s="160"/>
      <c r="G453" s="160"/>
      <c r="H453" s="160"/>
      <c r="I453" s="160"/>
      <c r="J453" s="160"/>
      <c r="K453" s="160"/>
      <c r="L453" s="160"/>
      <c r="M453" s="160"/>
    </row>
    <row r="454" spans="1:13">
      <c r="A454" s="160"/>
      <c r="B454" s="160"/>
      <c r="C454" s="160"/>
      <c r="D454" s="160"/>
      <c r="E454" s="160"/>
      <c r="F454" s="160"/>
      <c r="G454" s="160"/>
      <c r="H454" s="160"/>
      <c r="I454" s="160"/>
      <c r="J454" s="160"/>
      <c r="K454" s="160"/>
      <c r="L454" s="160"/>
      <c r="M454" s="160"/>
    </row>
    <row r="455" spans="1:13">
      <c r="A455" s="160"/>
      <c r="B455" s="160"/>
      <c r="C455" s="160"/>
      <c r="D455" s="160"/>
      <c r="E455" s="160"/>
      <c r="F455" s="160"/>
      <c r="G455" s="160"/>
      <c r="H455" s="160"/>
      <c r="I455" s="160"/>
      <c r="J455" s="160"/>
      <c r="K455" s="160"/>
      <c r="L455" s="160"/>
      <c r="M455" s="160"/>
    </row>
    <row r="456" spans="1:13">
      <c r="A456" s="160"/>
      <c r="B456" s="160"/>
      <c r="C456" s="160"/>
      <c r="D456" s="160"/>
      <c r="E456" s="160"/>
      <c r="F456" s="160"/>
      <c r="G456" s="160"/>
      <c r="H456" s="160"/>
      <c r="I456" s="160"/>
      <c r="J456" s="160"/>
      <c r="K456" s="160"/>
      <c r="L456" s="160"/>
      <c r="M456" s="160"/>
    </row>
    <row r="457" spans="1:13">
      <c r="A457" s="160"/>
      <c r="B457" s="160"/>
      <c r="C457" s="160"/>
      <c r="D457" s="160"/>
      <c r="E457" s="160"/>
      <c r="F457" s="160"/>
      <c r="G457" s="160"/>
      <c r="H457" s="160"/>
      <c r="I457" s="160"/>
      <c r="J457" s="160"/>
      <c r="K457" s="160"/>
      <c r="L457" s="160"/>
      <c r="M457" s="160"/>
    </row>
    <row r="458" spans="1:13">
      <c r="A458" s="160"/>
      <c r="B458" s="160"/>
      <c r="C458" s="160"/>
      <c r="D458" s="160"/>
      <c r="E458" s="160"/>
      <c r="F458" s="160"/>
      <c r="G458" s="160"/>
      <c r="H458" s="160"/>
      <c r="I458" s="160"/>
      <c r="J458" s="160"/>
      <c r="K458" s="160"/>
      <c r="L458" s="160"/>
      <c r="M458" s="160"/>
    </row>
    <row r="459" spans="1:13">
      <c r="A459" s="160"/>
      <c r="B459" s="160"/>
      <c r="C459" s="160"/>
      <c r="D459" s="160"/>
      <c r="E459" s="160"/>
      <c r="F459" s="160"/>
      <c r="G459" s="160"/>
      <c r="H459" s="160"/>
      <c r="I459" s="160"/>
      <c r="J459" s="160"/>
      <c r="K459" s="160"/>
      <c r="L459" s="160"/>
      <c r="M459" s="160"/>
    </row>
    <row r="460" spans="1:13">
      <c r="A460" s="160"/>
      <c r="B460" s="160"/>
      <c r="C460" s="160"/>
      <c r="D460" s="160"/>
      <c r="E460" s="160"/>
      <c r="F460" s="160"/>
      <c r="G460" s="160"/>
      <c r="H460" s="160"/>
      <c r="I460" s="160"/>
      <c r="J460" s="160"/>
      <c r="K460" s="160"/>
      <c r="L460" s="160"/>
      <c r="M460" s="160"/>
    </row>
    <row r="461" spans="1:13">
      <c r="A461" s="160"/>
      <c r="B461" s="160"/>
      <c r="C461" s="160"/>
      <c r="D461" s="160"/>
      <c r="E461" s="160"/>
      <c r="F461" s="160"/>
      <c r="G461" s="160"/>
      <c r="H461" s="160"/>
      <c r="I461" s="160"/>
      <c r="J461" s="160"/>
      <c r="K461" s="160"/>
      <c r="L461" s="160"/>
      <c r="M461" s="160"/>
    </row>
    <row r="462" spans="1:13">
      <c r="A462" s="160"/>
      <c r="B462" s="160"/>
      <c r="C462" s="160"/>
      <c r="D462" s="160"/>
      <c r="E462" s="160"/>
      <c r="F462" s="160"/>
      <c r="G462" s="160"/>
      <c r="H462" s="160"/>
      <c r="I462" s="160"/>
      <c r="J462" s="160"/>
      <c r="K462" s="160"/>
      <c r="L462" s="160"/>
      <c r="M462" s="160"/>
    </row>
    <row r="463" spans="1:13">
      <c r="A463" s="160"/>
      <c r="B463" s="160"/>
      <c r="C463" s="160"/>
      <c r="D463" s="160"/>
      <c r="E463" s="160"/>
      <c r="F463" s="160"/>
      <c r="G463" s="160"/>
      <c r="H463" s="160"/>
      <c r="I463" s="160"/>
      <c r="J463" s="160"/>
      <c r="K463" s="160"/>
      <c r="L463" s="160"/>
      <c r="M463" s="160"/>
    </row>
    <row r="464" spans="1:13">
      <c r="A464" s="160"/>
      <c r="B464" s="160"/>
      <c r="C464" s="160"/>
      <c r="D464" s="160"/>
      <c r="E464" s="160"/>
      <c r="F464" s="160"/>
      <c r="G464" s="160"/>
      <c r="H464" s="160"/>
      <c r="I464" s="160"/>
      <c r="J464" s="160"/>
      <c r="K464" s="160"/>
      <c r="L464" s="160"/>
      <c r="M464" s="160"/>
    </row>
    <row r="465" spans="1:13">
      <c r="A465" s="160"/>
      <c r="B465" s="160"/>
      <c r="C465" s="160"/>
      <c r="D465" s="160"/>
      <c r="E465" s="160"/>
      <c r="F465" s="160"/>
      <c r="G465" s="160"/>
      <c r="H465" s="160"/>
      <c r="I465" s="160"/>
      <c r="J465" s="160"/>
      <c r="K465" s="160"/>
      <c r="L465" s="160"/>
      <c r="M465" s="160"/>
    </row>
    <row r="466" spans="1:13">
      <c r="A466" s="160"/>
      <c r="B466" s="160"/>
      <c r="C466" s="160"/>
      <c r="D466" s="160"/>
      <c r="E466" s="160"/>
      <c r="F466" s="160"/>
      <c r="G466" s="160"/>
      <c r="H466" s="160"/>
      <c r="I466" s="160"/>
      <c r="J466" s="160"/>
      <c r="K466" s="160"/>
      <c r="L466" s="160"/>
      <c r="M466" s="160"/>
    </row>
    <row r="467" spans="1:13">
      <c r="A467" s="160"/>
      <c r="B467" s="160"/>
      <c r="C467" s="160"/>
      <c r="D467" s="160"/>
      <c r="E467" s="160"/>
      <c r="F467" s="160"/>
      <c r="G467" s="160"/>
      <c r="H467" s="160"/>
      <c r="I467" s="160"/>
      <c r="J467" s="160"/>
      <c r="K467" s="160"/>
      <c r="L467" s="160"/>
      <c r="M467" s="160"/>
    </row>
    <row r="468" spans="1:13">
      <c r="A468" s="160"/>
      <c r="B468" s="160"/>
      <c r="C468" s="160"/>
      <c r="D468" s="160"/>
      <c r="E468" s="160"/>
      <c r="F468" s="160"/>
      <c r="G468" s="160"/>
      <c r="H468" s="160"/>
      <c r="I468" s="160"/>
      <c r="J468" s="160"/>
      <c r="K468" s="160"/>
      <c r="L468" s="160"/>
      <c r="M468" s="160"/>
    </row>
    <row r="469" spans="1:13">
      <c r="A469" s="160"/>
      <c r="B469" s="160"/>
      <c r="C469" s="160"/>
      <c r="D469" s="160"/>
      <c r="E469" s="160"/>
      <c r="F469" s="160"/>
      <c r="G469" s="160"/>
      <c r="H469" s="160"/>
      <c r="I469" s="160"/>
      <c r="J469" s="160"/>
      <c r="K469" s="160"/>
      <c r="L469" s="160"/>
      <c r="M469" s="160"/>
    </row>
    <row r="470" spans="1:13">
      <c r="A470" s="160"/>
      <c r="B470" s="160"/>
      <c r="C470" s="160"/>
      <c r="D470" s="160"/>
      <c r="E470" s="160"/>
      <c r="F470" s="160"/>
      <c r="G470" s="160"/>
      <c r="H470" s="160"/>
      <c r="I470" s="160"/>
      <c r="J470" s="160"/>
      <c r="K470" s="160"/>
      <c r="L470" s="160"/>
      <c r="M470" s="160"/>
    </row>
    <row r="471" spans="1:13">
      <c r="A471" s="160"/>
      <c r="B471" s="160"/>
      <c r="C471" s="160"/>
      <c r="D471" s="160"/>
      <c r="E471" s="160"/>
      <c r="F471" s="160"/>
      <c r="G471" s="160"/>
      <c r="H471" s="160"/>
      <c r="I471" s="160"/>
      <c r="J471" s="160"/>
      <c r="K471" s="160"/>
      <c r="L471" s="160"/>
      <c r="M471" s="160"/>
    </row>
    <row r="472" spans="1:13">
      <c r="A472" s="160"/>
      <c r="B472" s="160"/>
      <c r="C472" s="160"/>
      <c r="D472" s="160"/>
      <c r="E472" s="160"/>
      <c r="F472" s="160"/>
      <c r="G472" s="160"/>
      <c r="H472" s="160"/>
      <c r="I472" s="160"/>
      <c r="J472" s="160"/>
      <c r="K472" s="160"/>
      <c r="L472" s="160"/>
      <c r="M472" s="160"/>
    </row>
    <row r="473" spans="1:13">
      <c r="A473" s="160"/>
      <c r="B473" s="160"/>
      <c r="C473" s="160"/>
      <c r="D473" s="160"/>
      <c r="E473" s="160"/>
      <c r="F473" s="160"/>
      <c r="G473" s="160"/>
      <c r="H473" s="160"/>
      <c r="I473" s="160"/>
      <c r="J473" s="160"/>
      <c r="K473" s="160"/>
      <c r="L473" s="160"/>
      <c r="M473" s="160"/>
    </row>
    <row r="474" spans="1:13">
      <c r="A474" s="160"/>
      <c r="B474" s="160"/>
      <c r="C474" s="160"/>
      <c r="D474" s="160"/>
      <c r="E474" s="160"/>
      <c r="F474" s="160"/>
      <c r="G474" s="160"/>
      <c r="H474" s="160"/>
      <c r="I474" s="160"/>
      <c r="J474" s="160"/>
      <c r="K474" s="160"/>
      <c r="L474" s="160"/>
      <c r="M474" s="160"/>
    </row>
    <row r="475" spans="1:13">
      <c r="A475" s="160"/>
      <c r="B475" s="160"/>
      <c r="C475" s="160"/>
      <c r="D475" s="160"/>
      <c r="E475" s="160"/>
      <c r="F475" s="160"/>
      <c r="G475" s="160"/>
      <c r="H475" s="160"/>
      <c r="I475" s="160"/>
      <c r="J475" s="160"/>
      <c r="K475" s="160"/>
      <c r="L475" s="160"/>
      <c r="M475" s="160"/>
    </row>
    <row r="476" spans="1:13">
      <c r="A476" s="160"/>
      <c r="B476" s="160"/>
      <c r="C476" s="160"/>
      <c r="D476" s="160"/>
      <c r="E476" s="160"/>
      <c r="F476" s="160"/>
      <c r="G476" s="160"/>
      <c r="H476" s="160"/>
      <c r="I476" s="160"/>
      <c r="J476" s="160"/>
      <c r="K476" s="160"/>
      <c r="L476" s="160"/>
      <c r="M476" s="160"/>
    </row>
    <row r="477" spans="1:13">
      <c r="A477" s="160"/>
      <c r="B477" s="160"/>
      <c r="C477" s="160"/>
      <c r="D477" s="160"/>
      <c r="E477" s="160"/>
      <c r="F477" s="160"/>
      <c r="G477" s="160"/>
      <c r="H477" s="160"/>
      <c r="I477" s="160"/>
      <c r="J477" s="160"/>
      <c r="K477" s="160"/>
      <c r="L477" s="160"/>
      <c r="M477" s="160"/>
    </row>
    <row r="478" spans="1:13">
      <c r="A478" s="160"/>
      <c r="B478" s="160"/>
      <c r="C478" s="160"/>
      <c r="D478" s="160"/>
      <c r="E478" s="160"/>
      <c r="F478" s="160"/>
      <c r="G478" s="160"/>
      <c r="H478" s="160"/>
      <c r="I478" s="160"/>
      <c r="J478" s="160"/>
      <c r="K478" s="160"/>
      <c r="L478" s="160"/>
      <c r="M478" s="160"/>
    </row>
    <row r="479" spans="1:13">
      <c r="A479" s="160"/>
      <c r="B479" s="160"/>
      <c r="C479" s="160"/>
      <c r="D479" s="160"/>
      <c r="E479" s="160"/>
      <c r="F479" s="160"/>
      <c r="G479" s="160"/>
      <c r="H479" s="160"/>
      <c r="I479" s="160"/>
      <c r="J479" s="160"/>
      <c r="K479" s="160"/>
      <c r="L479" s="160"/>
      <c r="M479" s="160"/>
    </row>
    <row r="480" spans="1:13">
      <c r="A480" s="160"/>
      <c r="B480" s="160"/>
      <c r="C480" s="160"/>
      <c r="D480" s="160"/>
      <c r="E480" s="160"/>
      <c r="F480" s="160"/>
      <c r="G480" s="160"/>
      <c r="H480" s="160"/>
      <c r="I480" s="160"/>
      <c r="J480" s="160"/>
      <c r="K480" s="160"/>
      <c r="L480" s="160"/>
      <c r="M480" s="160"/>
    </row>
    <row r="481" spans="1:13">
      <c r="A481" s="160"/>
      <c r="B481" s="160"/>
      <c r="C481" s="160"/>
      <c r="D481" s="160"/>
      <c r="E481" s="160"/>
      <c r="F481" s="160"/>
      <c r="G481" s="160"/>
      <c r="H481" s="160"/>
      <c r="I481" s="160"/>
      <c r="J481" s="160"/>
      <c r="K481" s="160"/>
      <c r="L481" s="160"/>
      <c r="M481" s="160"/>
    </row>
    <row r="482" spans="1:13">
      <c r="A482" s="160"/>
      <c r="B482" s="160"/>
      <c r="C482" s="160"/>
      <c r="D482" s="160"/>
      <c r="E482" s="160"/>
      <c r="F482" s="160"/>
      <c r="G482" s="160"/>
      <c r="H482" s="160"/>
      <c r="I482" s="160"/>
      <c r="J482" s="160"/>
      <c r="K482" s="160"/>
      <c r="L482" s="160"/>
      <c r="M482" s="160"/>
    </row>
    <row r="483" spans="1:13">
      <c r="A483" s="160"/>
      <c r="B483" s="160"/>
      <c r="C483" s="160"/>
      <c r="D483" s="160"/>
      <c r="E483" s="160"/>
      <c r="F483" s="160"/>
      <c r="G483" s="160"/>
      <c r="H483" s="160"/>
      <c r="I483" s="160"/>
      <c r="J483" s="160"/>
      <c r="K483" s="160"/>
      <c r="L483" s="160"/>
      <c r="M483" s="160"/>
    </row>
    <row r="484" spans="1:13">
      <c r="A484" s="160"/>
      <c r="B484" s="160"/>
      <c r="C484" s="160"/>
      <c r="D484" s="160"/>
      <c r="E484" s="160"/>
      <c r="F484" s="160"/>
      <c r="G484" s="160"/>
      <c r="H484" s="160"/>
      <c r="I484" s="160"/>
      <c r="J484" s="160"/>
      <c r="K484" s="160"/>
      <c r="L484" s="160"/>
      <c r="M484" s="160"/>
    </row>
    <row r="485" spans="1:13">
      <c r="A485" s="160"/>
      <c r="B485" s="160"/>
      <c r="C485" s="160"/>
      <c r="D485" s="160"/>
      <c r="E485" s="160"/>
      <c r="F485" s="160"/>
      <c r="G485" s="160"/>
      <c r="H485" s="160"/>
      <c r="I485" s="160"/>
      <c r="J485" s="160"/>
      <c r="K485" s="160"/>
      <c r="L485" s="160"/>
      <c r="M485" s="160"/>
    </row>
    <row r="486" spans="1:13">
      <c r="A486" s="160"/>
      <c r="B486" s="160"/>
      <c r="C486" s="160"/>
      <c r="D486" s="160"/>
      <c r="E486" s="160"/>
      <c r="F486" s="160"/>
      <c r="G486" s="160"/>
      <c r="H486" s="160"/>
      <c r="I486" s="160"/>
      <c r="J486" s="160"/>
      <c r="K486" s="160"/>
      <c r="L486" s="160"/>
      <c r="M486" s="160"/>
    </row>
    <row r="487" spans="1:13">
      <c r="A487" s="160"/>
      <c r="B487" s="160"/>
      <c r="C487" s="160"/>
      <c r="D487" s="160"/>
      <c r="E487" s="160"/>
      <c r="F487" s="160"/>
      <c r="G487" s="160"/>
      <c r="H487" s="160"/>
      <c r="I487" s="160"/>
      <c r="J487" s="160"/>
      <c r="K487" s="160"/>
      <c r="L487" s="160"/>
      <c r="M487" s="160"/>
    </row>
    <row r="488" spans="1:13">
      <c r="A488" s="160"/>
      <c r="B488" s="160"/>
      <c r="C488" s="160"/>
      <c r="D488" s="160"/>
      <c r="E488" s="160"/>
      <c r="F488" s="160"/>
      <c r="G488" s="160"/>
      <c r="H488" s="160"/>
      <c r="I488" s="160"/>
      <c r="J488" s="160"/>
      <c r="K488" s="160"/>
      <c r="L488" s="160"/>
      <c r="M488" s="160"/>
    </row>
    <row r="489" spans="1:13">
      <c r="A489" s="160"/>
      <c r="B489" s="160"/>
      <c r="C489" s="160"/>
      <c r="D489" s="160"/>
      <c r="E489" s="160"/>
      <c r="F489" s="160"/>
      <c r="G489" s="160"/>
      <c r="H489" s="160"/>
      <c r="I489" s="160"/>
      <c r="J489" s="160"/>
      <c r="K489" s="160"/>
      <c r="L489" s="160"/>
      <c r="M489" s="160"/>
    </row>
    <row r="490" spans="1:13">
      <c r="A490" s="160"/>
      <c r="B490" s="160"/>
      <c r="C490" s="160"/>
      <c r="D490" s="160"/>
      <c r="E490" s="160"/>
      <c r="F490" s="160"/>
      <c r="G490" s="160"/>
      <c r="H490" s="160"/>
      <c r="I490" s="160"/>
      <c r="J490" s="160"/>
      <c r="K490" s="160"/>
      <c r="L490" s="160"/>
      <c r="M490" s="160"/>
    </row>
    <row r="491" spans="1:13">
      <c r="A491" s="160"/>
      <c r="B491" s="160"/>
      <c r="C491" s="160"/>
      <c r="D491" s="160"/>
      <c r="E491" s="160"/>
      <c r="F491" s="160"/>
      <c r="G491" s="160"/>
      <c r="H491" s="160"/>
      <c r="I491" s="160"/>
      <c r="J491" s="160"/>
      <c r="K491" s="160"/>
      <c r="L491" s="160"/>
      <c r="M491" s="160"/>
    </row>
    <row r="492" spans="1:13">
      <c r="A492" s="160"/>
      <c r="B492" s="160"/>
      <c r="C492" s="160"/>
      <c r="D492" s="160"/>
      <c r="E492" s="160"/>
      <c r="F492" s="160"/>
      <c r="G492" s="160"/>
      <c r="H492" s="160"/>
      <c r="I492" s="160"/>
      <c r="J492" s="160"/>
      <c r="K492" s="160"/>
      <c r="L492" s="160"/>
      <c r="M492" s="160"/>
    </row>
    <row r="493" spans="1:13">
      <c r="A493" s="160"/>
      <c r="B493" s="160"/>
      <c r="C493" s="160"/>
      <c r="D493" s="160"/>
      <c r="E493" s="160"/>
      <c r="F493" s="160"/>
      <c r="G493" s="160"/>
      <c r="H493" s="160"/>
      <c r="I493" s="160"/>
      <c r="J493" s="160"/>
      <c r="K493" s="160"/>
      <c r="L493" s="160"/>
      <c r="M493" s="160"/>
    </row>
    <row r="494" spans="1:13">
      <c r="A494" s="160"/>
      <c r="B494" s="160"/>
      <c r="C494" s="160"/>
      <c r="D494" s="160"/>
      <c r="E494" s="160"/>
      <c r="F494" s="160"/>
      <c r="G494" s="160"/>
      <c r="H494" s="160"/>
      <c r="I494" s="160"/>
      <c r="J494" s="160"/>
      <c r="K494" s="160"/>
      <c r="L494" s="160"/>
      <c r="M494" s="160"/>
    </row>
    <row r="495" spans="1:13">
      <c r="A495" s="160"/>
      <c r="B495" s="160"/>
      <c r="C495" s="160"/>
      <c r="D495" s="160"/>
      <c r="E495" s="160"/>
      <c r="F495" s="160"/>
      <c r="G495" s="160"/>
      <c r="H495" s="160"/>
      <c r="I495" s="160"/>
      <c r="J495" s="160"/>
      <c r="K495" s="160"/>
      <c r="L495" s="160"/>
      <c r="M495" s="160"/>
    </row>
    <row r="496" spans="1:13">
      <c r="A496" s="160"/>
      <c r="B496" s="160"/>
      <c r="C496" s="160"/>
      <c r="D496" s="160"/>
      <c r="E496" s="160"/>
      <c r="F496" s="160"/>
      <c r="G496" s="160"/>
      <c r="H496" s="160"/>
      <c r="I496" s="160"/>
      <c r="J496" s="160"/>
      <c r="K496" s="160"/>
      <c r="L496" s="160"/>
      <c r="M496" s="160"/>
    </row>
    <row r="497" spans="1:13">
      <c r="A497" s="160"/>
      <c r="B497" s="160"/>
      <c r="C497" s="160"/>
      <c r="D497" s="160"/>
      <c r="E497" s="160"/>
      <c r="F497" s="160"/>
      <c r="G497" s="160"/>
      <c r="H497" s="160"/>
      <c r="I497" s="160"/>
      <c r="J497" s="160"/>
      <c r="K497" s="160"/>
      <c r="L497" s="160"/>
      <c r="M497" s="160"/>
    </row>
    <row r="498" spans="1:13">
      <c r="A498" s="160"/>
      <c r="B498" s="160"/>
      <c r="C498" s="160"/>
      <c r="D498" s="160"/>
      <c r="E498" s="160"/>
      <c r="F498" s="160"/>
      <c r="G498" s="160"/>
      <c r="H498" s="160"/>
      <c r="I498" s="160"/>
      <c r="J498" s="160"/>
      <c r="K498" s="160"/>
      <c r="L498" s="160"/>
      <c r="M498" s="160"/>
    </row>
    <row r="499" spans="1:13">
      <c r="A499" s="160"/>
      <c r="B499" s="160"/>
      <c r="C499" s="160"/>
      <c r="D499" s="160"/>
      <c r="E499" s="160"/>
      <c r="F499" s="160"/>
      <c r="G499" s="160"/>
      <c r="H499" s="160"/>
      <c r="I499" s="160"/>
      <c r="J499" s="160"/>
      <c r="K499" s="160"/>
      <c r="L499" s="160"/>
      <c r="M499" s="160"/>
    </row>
    <row r="500" spans="1:13">
      <c r="A500" s="160"/>
      <c r="B500" s="160"/>
      <c r="C500" s="160"/>
      <c r="D500" s="160"/>
      <c r="E500" s="160"/>
      <c r="F500" s="160"/>
      <c r="G500" s="160"/>
      <c r="H500" s="160"/>
      <c r="I500" s="160"/>
      <c r="J500" s="160"/>
      <c r="K500" s="160"/>
      <c r="L500" s="160"/>
      <c r="M500" s="160"/>
    </row>
    <row r="501" spans="1:13">
      <c r="A501" s="160"/>
      <c r="B501" s="160"/>
      <c r="C501" s="160"/>
      <c r="D501" s="160"/>
      <c r="E501" s="160"/>
      <c r="F501" s="160"/>
      <c r="G501" s="160"/>
      <c r="H501" s="160"/>
      <c r="I501" s="160"/>
      <c r="J501" s="160"/>
      <c r="K501" s="160"/>
      <c r="L501" s="160"/>
      <c r="M501" s="160"/>
    </row>
    <row r="502" spans="1:13">
      <c r="A502" s="160"/>
      <c r="B502" s="160"/>
      <c r="C502" s="160"/>
      <c r="D502" s="160"/>
      <c r="E502" s="160"/>
      <c r="F502" s="160"/>
      <c r="G502" s="160"/>
      <c r="H502" s="160"/>
      <c r="I502" s="160"/>
      <c r="J502" s="160"/>
      <c r="K502" s="160"/>
      <c r="L502" s="160"/>
      <c r="M502" s="160"/>
    </row>
    <row r="503" spans="1:13">
      <c r="A503" s="160"/>
      <c r="B503" s="160"/>
      <c r="C503" s="160"/>
      <c r="D503" s="160"/>
      <c r="E503" s="160"/>
      <c r="F503" s="160"/>
      <c r="G503" s="160"/>
      <c r="H503" s="160"/>
      <c r="I503" s="160"/>
      <c r="J503" s="160"/>
      <c r="K503" s="160"/>
      <c r="L503" s="160"/>
      <c r="M503" s="160"/>
    </row>
    <row r="504" spans="1:13">
      <c r="A504" s="160"/>
      <c r="B504" s="160"/>
      <c r="C504" s="160"/>
      <c r="D504" s="160"/>
      <c r="E504" s="160"/>
      <c r="F504" s="160"/>
      <c r="G504" s="160"/>
      <c r="H504" s="160"/>
      <c r="I504" s="160"/>
      <c r="J504" s="160"/>
      <c r="K504" s="160"/>
      <c r="L504" s="160"/>
      <c r="M504" s="160"/>
    </row>
    <row r="505" spans="1:13">
      <c r="A505" s="160"/>
      <c r="B505" s="160"/>
      <c r="C505" s="160"/>
      <c r="D505" s="160"/>
      <c r="E505" s="160"/>
      <c r="F505" s="160"/>
      <c r="G505" s="160"/>
      <c r="H505" s="160"/>
      <c r="I505" s="160"/>
      <c r="J505" s="160"/>
      <c r="K505" s="160"/>
      <c r="L505" s="160"/>
      <c r="M505" s="160"/>
    </row>
    <row r="506" spans="1:13">
      <c r="A506" s="160"/>
      <c r="B506" s="160"/>
      <c r="C506" s="160"/>
      <c r="D506" s="160"/>
      <c r="E506" s="160"/>
      <c r="F506" s="160"/>
      <c r="G506" s="160"/>
      <c r="H506" s="160"/>
      <c r="I506" s="160"/>
      <c r="J506" s="160"/>
      <c r="K506" s="160"/>
      <c r="L506" s="160"/>
      <c r="M506" s="160"/>
    </row>
    <row r="507" spans="1:13">
      <c r="A507" s="160"/>
      <c r="B507" s="160"/>
      <c r="C507" s="160"/>
      <c r="D507" s="160"/>
      <c r="E507" s="160"/>
      <c r="F507" s="160"/>
      <c r="G507" s="160"/>
      <c r="H507" s="160"/>
      <c r="I507" s="160"/>
      <c r="J507" s="160"/>
      <c r="K507" s="160"/>
      <c r="L507" s="160"/>
      <c r="M507" s="160"/>
    </row>
    <row r="508" spans="1:13">
      <c r="A508" s="160"/>
      <c r="B508" s="160"/>
      <c r="C508" s="160"/>
      <c r="D508" s="160"/>
      <c r="E508" s="160"/>
      <c r="F508" s="160"/>
      <c r="G508" s="160"/>
      <c r="H508" s="160"/>
      <c r="I508" s="160"/>
      <c r="J508" s="160"/>
      <c r="K508" s="160"/>
      <c r="L508" s="160"/>
      <c r="M508" s="160"/>
    </row>
    <row r="509" spans="1:13">
      <c r="A509" s="160"/>
      <c r="B509" s="160"/>
      <c r="C509" s="160"/>
      <c r="D509" s="160"/>
      <c r="E509" s="160"/>
      <c r="F509" s="160"/>
      <c r="G509" s="160"/>
      <c r="H509" s="160"/>
      <c r="I509" s="160"/>
      <c r="J509" s="160"/>
      <c r="K509" s="160"/>
      <c r="L509" s="160"/>
      <c r="M509" s="160"/>
    </row>
    <row r="510" spans="1:13">
      <c r="A510" s="160"/>
      <c r="B510" s="160"/>
      <c r="C510" s="160"/>
      <c r="D510" s="160"/>
      <c r="E510" s="160"/>
      <c r="F510" s="160"/>
      <c r="G510" s="160"/>
      <c r="H510" s="160"/>
      <c r="I510" s="160"/>
      <c r="J510" s="160"/>
      <c r="K510" s="160"/>
      <c r="L510" s="160"/>
      <c r="M510" s="160"/>
    </row>
    <row r="511" spans="1:13">
      <c r="A511" s="160"/>
      <c r="B511" s="160"/>
      <c r="C511" s="160"/>
      <c r="D511" s="160"/>
      <c r="E511" s="160"/>
      <c r="F511" s="160"/>
      <c r="G511" s="160"/>
      <c r="H511" s="160"/>
      <c r="I511" s="160"/>
      <c r="J511" s="160"/>
      <c r="K511" s="160"/>
      <c r="L511" s="160"/>
      <c r="M511" s="160"/>
    </row>
    <row r="512" spans="1:13">
      <c r="A512" s="160"/>
      <c r="B512" s="160"/>
      <c r="C512" s="160"/>
      <c r="D512" s="160"/>
      <c r="E512" s="160"/>
      <c r="F512" s="160"/>
      <c r="G512" s="160"/>
      <c r="H512" s="160"/>
      <c r="I512" s="160"/>
      <c r="J512" s="160"/>
      <c r="K512" s="160"/>
      <c r="L512" s="160"/>
      <c r="M512" s="160"/>
    </row>
    <row r="513" spans="1:13">
      <c r="A513" s="160"/>
      <c r="B513" s="160"/>
      <c r="C513" s="160"/>
      <c r="D513" s="160"/>
      <c r="E513" s="160"/>
      <c r="F513" s="160"/>
      <c r="G513" s="160"/>
      <c r="H513" s="160"/>
      <c r="I513" s="160"/>
      <c r="J513" s="160"/>
      <c r="K513" s="160"/>
      <c r="L513" s="160"/>
      <c r="M513" s="160"/>
    </row>
    <row r="514" spans="1:13">
      <c r="A514" s="160"/>
      <c r="B514" s="160"/>
      <c r="C514" s="160"/>
      <c r="D514" s="160"/>
      <c r="E514" s="160"/>
      <c r="F514" s="160"/>
      <c r="G514" s="160"/>
      <c r="H514" s="160"/>
      <c r="I514" s="160"/>
      <c r="J514" s="160"/>
      <c r="K514" s="160"/>
      <c r="L514" s="160"/>
      <c r="M514" s="160"/>
    </row>
    <row r="515" spans="1:13">
      <c r="A515" s="160"/>
      <c r="B515" s="160"/>
      <c r="C515" s="160"/>
      <c r="D515" s="160"/>
      <c r="E515" s="160"/>
      <c r="F515" s="160"/>
      <c r="G515" s="160"/>
      <c r="H515" s="160"/>
      <c r="I515" s="160"/>
      <c r="J515" s="160"/>
      <c r="K515" s="160"/>
      <c r="L515" s="160"/>
      <c r="M515" s="160"/>
    </row>
    <row r="516" spans="1:13">
      <c r="A516" s="160"/>
      <c r="B516" s="160"/>
      <c r="C516" s="160"/>
      <c r="D516" s="160"/>
      <c r="E516" s="160"/>
      <c r="F516" s="160"/>
      <c r="G516" s="160"/>
      <c r="H516" s="160"/>
      <c r="I516" s="160"/>
      <c r="J516" s="160"/>
      <c r="K516" s="160"/>
      <c r="L516" s="160"/>
      <c r="M516" s="160"/>
    </row>
    <row r="517" spans="1:13">
      <c r="A517" s="160"/>
      <c r="B517" s="160"/>
      <c r="C517" s="160"/>
      <c r="D517" s="160"/>
      <c r="E517" s="160"/>
      <c r="F517" s="160"/>
      <c r="G517" s="160"/>
      <c r="H517" s="160"/>
      <c r="I517" s="160"/>
      <c r="J517" s="160"/>
      <c r="K517" s="160"/>
      <c r="L517" s="160"/>
      <c r="M517" s="160"/>
    </row>
    <row r="518" spans="1:13">
      <c r="A518" s="160"/>
      <c r="B518" s="160"/>
      <c r="C518" s="160"/>
      <c r="D518" s="160"/>
      <c r="E518" s="160"/>
      <c r="F518" s="160"/>
      <c r="G518" s="160"/>
      <c r="H518" s="160"/>
      <c r="I518" s="160"/>
      <c r="J518" s="160"/>
      <c r="K518" s="160"/>
      <c r="L518" s="160"/>
      <c r="M518" s="160"/>
    </row>
    <row r="519" spans="1:13">
      <c r="A519" s="160"/>
      <c r="B519" s="160"/>
      <c r="C519" s="160"/>
      <c r="D519" s="160"/>
      <c r="E519" s="160"/>
      <c r="F519" s="160"/>
      <c r="G519" s="160"/>
      <c r="H519" s="160"/>
      <c r="I519" s="160"/>
      <c r="J519" s="160"/>
      <c r="K519" s="160"/>
      <c r="L519" s="160"/>
      <c r="M519" s="160"/>
    </row>
    <row r="520" spans="1:13">
      <c r="A520" s="160"/>
      <c r="B520" s="160"/>
      <c r="C520" s="160"/>
      <c r="D520" s="160"/>
      <c r="E520" s="160"/>
      <c r="F520" s="160"/>
      <c r="G520" s="160"/>
      <c r="H520" s="160"/>
      <c r="I520" s="160"/>
      <c r="J520" s="160"/>
      <c r="K520" s="160"/>
      <c r="L520" s="160"/>
      <c r="M520" s="160"/>
    </row>
    <row r="521" spans="1:13">
      <c r="A521" s="160"/>
      <c r="B521" s="160"/>
      <c r="C521" s="160"/>
      <c r="D521" s="160"/>
      <c r="E521" s="160"/>
      <c r="F521" s="160"/>
      <c r="G521" s="160"/>
      <c r="H521" s="160"/>
      <c r="I521" s="160"/>
      <c r="J521" s="160"/>
      <c r="K521" s="160"/>
      <c r="L521" s="160"/>
      <c r="M521" s="160"/>
    </row>
    <row r="522" spans="1:13">
      <c r="A522" s="160"/>
      <c r="B522" s="160"/>
      <c r="C522" s="160"/>
      <c r="D522" s="160"/>
      <c r="E522" s="160"/>
      <c r="F522" s="160"/>
      <c r="G522" s="160"/>
      <c r="H522" s="160"/>
      <c r="I522" s="160"/>
      <c r="J522" s="160"/>
      <c r="K522" s="160"/>
      <c r="L522" s="160"/>
      <c r="M522" s="160"/>
    </row>
    <row r="523" spans="1:13">
      <c r="A523" s="160"/>
      <c r="B523" s="160"/>
      <c r="C523" s="160"/>
      <c r="D523" s="160"/>
      <c r="E523" s="160"/>
      <c r="F523" s="160"/>
      <c r="G523" s="160"/>
      <c r="H523" s="160"/>
      <c r="I523" s="160"/>
      <c r="J523" s="160"/>
      <c r="K523" s="160"/>
      <c r="L523" s="160"/>
      <c r="M523" s="160"/>
    </row>
    <row r="524" spans="1:13">
      <c r="A524" s="160"/>
      <c r="B524" s="160"/>
      <c r="C524" s="160"/>
      <c r="D524" s="160"/>
      <c r="E524" s="160"/>
      <c r="F524" s="160"/>
      <c r="G524" s="160"/>
      <c r="H524" s="160"/>
      <c r="I524" s="160"/>
      <c r="J524" s="160"/>
      <c r="K524" s="160"/>
      <c r="L524" s="160"/>
      <c r="M524" s="160"/>
    </row>
    <row r="525" spans="1:13">
      <c r="A525" s="160"/>
      <c r="B525" s="160"/>
      <c r="C525" s="160"/>
      <c r="D525" s="160"/>
      <c r="E525" s="160"/>
      <c r="F525" s="160"/>
      <c r="G525" s="160"/>
      <c r="H525" s="160"/>
      <c r="I525" s="160"/>
      <c r="J525" s="160"/>
      <c r="K525" s="160"/>
      <c r="L525" s="160"/>
      <c r="M525" s="160"/>
    </row>
    <row r="526" spans="1:13">
      <c r="A526" s="160"/>
      <c r="B526" s="160"/>
      <c r="C526" s="160"/>
      <c r="D526" s="160"/>
      <c r="E526" s="160"/>
      <c r="F526" s="160"/>
      <c r="G526" s="160"/>
      <c r="H526" s="160"/>
      <c r="I526" s="160"/>
      <c r="J526" s="160"/>
      <c r="K526" s="160"/>
      <c r="L526" s="160"/>
      <c r="M526" s="160"/>
    </row>
    <row r="527" spans="1:13">
      <c r="A527" s="160"/>
      <c r="B527" s="160"/>
      <c r="C527" s="160"/>
      <c r="D527" s="160"/>
      <c r="E527" s="160"/>
      <c r="F527" s="160"/>
      <c r="G527" s="160"/>
      <c r="H527" s="160"/>
      <c r="I527" s="160"/>
      <c r="J527" s="160"/>
      <c r="K527" s="160"/>
      <c r="L527" s="160"/>
      <c r="M527" s="160"/>
    </row>
    <row r="528" spans="1:13">
      <c r="A528" s="160"/>
      <c r="B528" s="160"/>
      <c r="C528" s="160"/>
      <c r="D528" s="160"/>
      <c r="E528" s="160"/>
      <c r="F528" s="160"/>
      <c r="G528" s="160"/>
      <c r="H528" s="160"/>
      <c r="I528" s="160"/>
      <c r="J528" s="160"/>
      <c r="K528" s="160"/>
      <c r="L528" s="160"/>
      <c r="M528" s="160"/>
    </row>
    <row r="529" spans="1:13">
      <c r="A529" s="160"/>
      <c r="B529" s="160"/>
      <c r="C529" s="160"/>
      <c r="D529" s="160"/>
      <c r="E529" s="160"/>
      <c r="F529" s="160"/>
      <c r="G529" s="160"/>
      <c r="H529" s="160"/>
      <c r="I529" s="160"/>
      <c r="J529" s="160"/>
      <c r="K529" s="160"/>
      <c r="L529" s="160"/>
      <c r="M529" s="160"/>
    </row>
    <row r="530" spans="1:13">
      <c r="A530" s="160"/>
      <c r="B530" s="160"/>
      <c r="C530" s="160"/>
      <c r="D530" s="160"/>
      <c r="E530" s="160"/>
      <c r="F530" s="160"/>
      <c r="G530" s="160"/>
      <c r="H530" s="160"/>
      <c r="I530" s="160"/>
      <c r="J530" s="160"/>
      <c r="K530" s="160"/>
      <c r="L530" s="160"/>
      <c r="M530" s="160"/>
    </row>
    <row r="531" spans="1:13">
      <c r="A531" s="160"/>
      <c r="B531" s="160"/>
      <c r="C531" s="160"/>
      <c r="D531" s="160"/>
      <c r="E531" s="160"/>
      <c r="F531" s="160"/>
      <c r="G531" s="160"/>
      <c r="H531" s="160"/>
      <c r="I531" s="160"/>
      <c r="J531" s="160"/>
      <c r="K531" s="160"/>
      <c r="L531" s="160"/>
      <c r="M531" s="160"/>
    </row>
    <row r="532" spans="1:13">
      <c r="A532" s="160"/>
      <c r="B532" s="160"/>
      <c r="C532" s="160"/>
      <c r="D532" s="160"/>
      <c r="E532" s="160"/>
      <c r="F532" s="160"/>
      <c r="G532" s="160"/>
      <c r="H532" s="160"/>
      <c r="I532" s="160"/>
      <c r="J532" s="160"/>
      <c r="K532" s="160"/>
      <c r="L532" s="160"/>
      <c r="M532" s="160"/>
    </row>
    <row r="533" spans="1:13">
      <c r="A533" s="160"/>
      <c r="B533" s="160"/>
      <c r="C533" s="160"/>
      <c r="D533" s="160"/>
      <c r="E533" s="160"/>
      <c r="F533" s="160"/>
      <c r="G533" s="160"/>
      <c r="H533" s="160"/>
      <c r="I533" s="160"/>
      <c r="J533" s="160"/>
      <c r="K533" s="160"/>
      <c r="L533" s="160"/>
      <c r="M533" s="160"/>
    </row>
    <row r="534" spans="1:13">
      <c r="A534" s="160"/>
      <c r="B534" s="160"/>
      <c r="C534" s="160"/>
      <c r="D534" s="160"/>
      <c r="E534" s="160"/>
      <c r="F534" s="160"/>
      <c r="G534" s="160"/>
      <c r="H534" s="160"/>
      <c r="I534" s="160"/>
      <c r="J534" s="160"/>
      <c r="K534" s="160"/>
      <c r="L534" s="160"/>
      <c r="M534" s="160"/>
    </row>
    <row r="535" spans="1:13">
      <c r="A535" s="160"/>
      <c r="B535" s="160"/>
      <c r="C535" s="160"/>
      <c r="D535" s="160"/>
      <c r="E535" s="160"/>
      <c r="F535" s="160"/>
      <c r="G535" s="160"/>
      <c r="H535" s="160"/>
      <c r="I535" s="160"/>
      <c r="J535" s="160"/>
      <c r="K535" s="160"/>
      <c r="L535" s="160"/>
      <c r="M535" s="160"/>
    </row>
    <row r="536" spans="1:13">
      <c r="A536" s="160"/>
      <c r="B536" s="160"/>
      <c r="C536" s="160"/>
      <c r="D536" s="160"/>
      <c r="E536" s="160"/>
      <c r="F536" s="160"/>
      <c r="G536" s="160"/>
      <c r="H536" s="160"/>
      <c r="I536" s="160"/>
      <c r="J536" s="160"/>
      <c r="K536" s="160"/>
      <c r="L536" s="160"/>
      <c r="M536" s="160"/>
    </row>
    <row r="537" spans="1:13">
      <c r="A537" s="160"/>
      <c r="B537" s="160"/>
      <c r="C537" s="160"/>
      <c r="D537" s="160"/>
      <c r="E537" s="160"/>
      <c r="F537" s="160"/>
      <c r="G537" s="160"/>
      <c r="H537" s="160"/>
      <c r="I537" s="160"/>
      <c r="J537" s="160"/>
      <c r="K537" s="160"/>
      <c r="L537" s="160"/>
      <c r="M537" s="160"/>
    </row>
    <row r="538" spans="1:13">
      <c r="A538" s="160"/>
      <c r="B538" s="160"/>
      <c r="C538" s="160"/>
      <c r="D538" s="160"/>
      <c r="E538" s="160"/>
      <c r="F538" s="160"/>
      <c r="G538" s="160"/>
      <c r="H538" s="160"/>
      <c r="I538" s="160"/>
      <c r="J538" s="160"/>
      <c r="K538" s="160"/>
      <c r="L538" s="160"/>
      <c r="M538" s="160"/>
    </row>
    <row r="539" spans="1:13">
      <c r="A539" s="160"/>
      <c r="B539" s="160"/>
      <c r="C539" s="160"/>
      <c r="D539" s="160"/>
      <c r="E539" s="160"/>
      <c r="F539" s="160"/>
      <c r="G539" s="160"/>
      <c r="H539" s="160"/>
      <c r="I539" s="160"/>
      <c r="J539" s="160"/>
      <c r="K539" s="160"/>
      <c r="L539" s="160"/>
      <c r="M539" s="160"/>
    </row>
    <row r="540" spans="1:13">
      <c r="A540" s="160"/>
      <c r="B540" s="160"/>
      <c r="C540" s="160"/>
      <c r="D540" s="160"/>
      <c r="E540" s="160"/>
      <c r="F540" s="160"/>
      <c r="G540" s="160"/>
      <c r="H540" s="160"/>
      <c r="I540" s="160"/>
      <c r="J540" s="160"/>
      <c r="K540" s="160"/>
      <c r="L540" s="160"/>
      <c r="M540" s="160"/>
    </row>
    <row r="541" spans="1:13">
      <c r="A541" s="160"/>
      <c r="B541" s="160"/>
      <c r="C541" s="160"/>
      <c r="D541" s="160"/>
      <c r="E541" s="160"/>
      <c r="F541" s="160"/>
      <c r="G541" s="160"/>
      <c r="H541" s="160"/>
      <c r="I541" s="160"/>
      <c r="J541" s="160"/>
      <c r="K541" s="160"/>
      <c r="L541" s="160"/>
      <c r="M541" s="160"/>
    </row>
    <row r="542" spans="1:13">
      <c r="A542" s="160"/>
      <c r="B542" s="160"/>
      <c r="C542" s="160"/>
      <c r="D542" s="160"/>
      <c r="E542" s="160"/>
      <c r="F542" s="160"/>
      <c r="G542" s="160"/>
      <c r="H542" s="160"/>
      <c r="I542" s="160"/>
      <c r="J542" s="160"/>
      <c r="K542" s="160"/>
      <c r="L542" s="160"/>
      <c r="M542" s="160"/>
    </row>
    <row r="543" spans="1:13">
      <c r="A543" s="160"/>
      <c r="B543" s="160"/>
      <c r="C543" s="160"/>
      <c r="D543" s="160"/>
      <c r="E543" s="160"/>
      <c r="F543" s="160"/>
      <c r="G543" s="160"/>
      <c r="H543" s="160"/>
      <c r="I543" s="160"/>
      <c r="J543" s="160"/>
      <c r="K543" s="160"/>
      <c r="L543" s="160"/>
      <c r="M543" s="160"/>
    </row>
    <row r="544" spans="1:13">
      <c r="A544" s="160"/>
      <c r="B544" s="160"/>
      <c r="C544" s="160"/>
      <c r="D544" s="160"/>
      <c r="E544" s="160"/>
      <c r="F544" s="160"/>
      <c r="G544" s="160"/>
      <c r="H544" s="160"/>
      <c r="I544" s="160"/>
      <c r="J544" s="160"/>
      <c r="K544" s="160"/>
      <c r="L544" s="160"/>
      <c r="M544" s="160"/>
    </row>
    <row r="545" spans="1:13">
      <c r="A545" s="160"/>
      <c r="B545" s="160"/>
      <c r="C545" s="160"/>
      <c r="D545" s="160"/>
      <c r="E545" s="160"/>
      <c r="F545" s="160"/>
      <c r="G545" s="160"/>
      <c r="H545" s="160"/>
      <c r="I545" s="160"/>
      <c r="J545" s="160"/>
      <c r="K545" s="160"/>
      <c r="L545" s="160"/>
      <c r="M545" s="160"/>
    </row>
    <row r="546" spans="1:13">
      <c r="A546" s="160"/>
      <c r="B546" s="160"/>
      <c r="C546" s="160"/>
      <c r="D546" s="160"/>
      <c r="E546" s="160"/>
      <c r="F546" s="160"/>
      <c r="G546" s="160"/>
      <c r="H546" s="160"/>
      <c r="I546" s="160"/>
      <c r="J546" s="160"/>
      <c r="K546" s="160"/>
      <c r="L546" s="160"/>
      <c r="M546" s="160"/>
    </row>
    <row r="547" spans="1:13">
      <c r="A547" s="160"/>
      <c r="B547" s="160"/>
      <c r="C547" s="160"/>
      <c r="D547" s="160"/>
      <c r="E547" s="160"/>
      <c r="F547" s="160"/>
      <c r="G547" s="160"/>
      <c r="H547" s="160"/>
      <c r="I547" s="160"/>
      <c r="J547" s="160"/>
      <c r="K547" s="160"/>
      <c r="L547" s="160"/>
      <c r="M547" s="160"/>
    </row>
    <row r="548" spans="1:13">
      <c r="A548" s="160"/>
      <c r="B548" s="160"/>
      <c r="C548" s="160"/>
      <c r="D548" s="160"/>
      <c r="E548" s="160"/>
      <c r="F548" s="160"/>
      <c r="G548" s="160"/>
      <c r="H548" s="160"/>
      <c r="I548" s="160"/>
      <c r="J548" s="160"/>
      <c r="K548" s="160"/>
      <c r="L548" s="160"/>
      <c r="M548" s="160"/>
    </row>
    <row r="549" spans="1:13">
      <c r="A549" s="160"/>
      <c r="B549" s="160"/>
      <c r="C549" s="160"/>
      <c r="D549" s="160"/>
      <c r="E549" s="160"/>
      <c r="F549" s="160"/>
      <c r="G549" s="160"/>
      <c r="H549" s="160"/>
      <c r="I549" s="160"/>
      <c r="J549" s="160"/>
      <c r="K549" s="160"/>
      <c r="L549" s="160"/>
      <c r="M549" s="160"/>
    </row>
    <row r="550" spans="1:13">
      <c r="A550" s="160"/>
      <c r="B550" s="160"/>
      <c r="C550" s="160"/>
      <c r="D550" s="160"/>
      <c r="E550" s="160"/>
      <c r="F550" s="160"/>
      <c r="G550" s="160"/>
      <c r="H550" s="160"/>
      <c r="I550" s="160"/>
      <c r="J550" s="160"/>
      <c r="K550" s="160"/>
      <c r="L550" s="160"/>
      <c r="M550" s="160"/>
    </row>
    <row r="551" spans="1:13">
      <c r="A551" s="160"/>
      <c r="B551" s="160"/>
      <c r="C551" s="160"/>
      <c r="D551" s="160"/>
      <c r="E551" s="160"/>
      <c r="F551" s="160"/>
      <c r="G551" s="160"/>
      <c r="H551" s="160"/>
      <c r="I551" s="160"/>
      <c r="J551" s="160"/>
      <c r="K551" s="160"/>
      <c r="L551" s="160"/>
      <c r="M551" s="160"/>
    </row>
    <row r="552" spans="1:13">
      <c r="A552" s="160"/>
      <c r="B552" s="160"/>
      <c r="C552" s="160"/>
      <c r="D552" s="160"/>
      <c r="E552" s="160"/>
      <c r="F552" s="160"/>
      <c r="G552" s="160"/>
      <c r="H552" s="160"/>
      <c r="I552" s="160"/>
      <c r="J552" s="160"/>
      <c r="K552" s="160"/>
      <c r="L552" s="160"/>
      <c r="M552" s="160"/>
    </row>
    <row r="553" spans="1:13">
      <c r="A553" s="160"/>
      <c r="B553" s="160"/>
      <c r="C553" s="160"/>
      <c r="D553" s="160"/>
      <c r="E553" s="160"/>
      <c r="F553" s="160"/>
      <c r="G553" s="160"/>
      <c r="H553" s="160"/>
      <c r="I553" s="160"/>
      <c r="J553" s="160"/>
      <c r="K553" s="160"/>
      <c r="L553" s="160"/>
      <c r="M553" s="160"/>
    </row>
    <row r="554" spans="1:13">
      <c r="A554" s="160"/>
      <c r="B554" s="160"/>
      <c r="C554" s="160"/>
      <c r="D554" s="160"/>
      <c r="E554" s="160"/>
      <c r="F554" s="160"/>
      <c r="G554" s="160"/>
      <c r="H554" s="160"/>
      <c r="I554" s="160"/>
      <c r="J554" s="160"/>
      <c r="K554" s="160"/>
      <c r="L554" s="160"/>
      <c r="M554" s="160"/>
    </row>
    <row r="555" spans="1:13">
      <c r="A555" s="160"/>
      <c r="B555" s="160"/>
      <c r="C555" s="160"/>
      <c r="D555" s="160"/>
      <c r="E555" s="160"/>
      <c r="F555" s="160"/>
      <c r="G555" s="160"/>
      <c r="H555" s="160"/>
      <c r="I555" s="160"/>
      <c r="J555" s="160"/>
      <c r="K555" s="160"/>
      <c r="L555" s="160"/>
      <c r="M555" s="160"/>
    </row>
    <row r="556" spans="1:13">
      <c r="A556" s="160"/>
      <c r="B556" s="160"/>
      <c r="C556" s="160"/>
      <c r="D556" s="160"/>
      <c r="E556" s="160"/>
      <c r="F556" s="160"/>
      <c r="G556" s="160"/>
      <c r="H556" s="160"/>
      <c r="I556" s="160"/>
      <c r="J556" s="160"/>
      <c r="K556" s="160"/>
      <c r="L556" s="160"/>
      <c r="M556" s="160"/>
    </row>
    <row r="557" spans="1:13">
      <c r="A557" s="160"/>
      <c r="B557" s="160"/>
      <c r="C557" s="160"/>
      <c r="D557" s="160"/>
      <c r="E557" s="160"/>
      <c r="F557" s="160"/>
      <c r="G557" s="160"/>
      <c r="H557" s="160"/>
      <c r="I557" s="160"/>
      <c r="J557" s="160"/>
      <c r="K557" s="160"/>
      <c r="L557" s="160"/>
      <c r="M557" s="160"/>
    </row>
    <row r="558" spans="1:13">
      <c r="A558" s="160"/>
      <c r="B558" s="160"/>
      <c r="C558" s="160"/>
      <c r="D558" s="160"/>
      <c r="E558" s="160"/>
      <c r="F558" s="160"/>
      <c r="G558" s="160"/>
      <c r="H558" s="160"/>
      <c r="I558" s="160"/>
      <c r="J558" s="160"/>
      <c r="K558" s="160"/>
      <c r="L558" s="160"/>
      <c r="M558" s="160"/>
    </row>
    <row r="559" spans="1:13">
      <c r="A559" s="160"/>
      <c r="B559" s="160"/>
      <c r="C559" s="160"/>
      <c r="D559" s="160"/>
      <c r="E559" s="160"/>
      <c r="F559" s="160"/>
      <c r="G559" s="160"/>
      <c r="H559" s="160"/>
      <c r="I559" s="160"/>
      <c r="J559" s="160"/>
      <c r="K559" s="160"/>
      <c r="L559" s="160"/>
      <c r="M559" s="160"/>
    </row>
    <row r="560" spans="1:13">
      <c r="A560" s="160"/>
      <c r="B560" s="160"/>
      <c r="C560" s="160"/>
      <c r="D560" s="160"/>
      <c r="E560" s="160"/>
      <c r="F560" s="160"/>
      <c r="G560" s="160"/>
      <c r="H560" s="160"/>
      <c r="I560" s="160"/>
      <c r="J560" s="160"/>
      <c r="K560" s="160"/>
      <c r="L560" s="160"/>
      <c r="M560" s="160"/>
    </row>
    <row r="561" spans="1:13">
      <c r="A561" s="160"/>
      <c r="B561" s="160"/>
      <c r="C561" s="160"/>
      <c r="D561" s="160"/>
      <c r="E561" s="160"/>
      <c r="F561" s="160"/>
      <c r="G561" s="160"/>
      <c r="H561" s="160"/>
      <c r="I561" s="160"/>
      <c r="J561" s="160"/>
      <c r="K561" s="160"/>
      <c r="L561" s="160"/>
      <c r="M561" s="160"/>
    </row>
    <row r="562" spans="1:13">
      <c r="A562" s="160"/>
      <c r="B562" s="160"/>
      <c r="C562" s="160"/>
      <c r="D562" s="160"/>
      <c r="E562" s="160"/>
      <c r="F562" s="160"/>
      <c r="G562" s="160"/>
      <c r="H562" s="160"/>
      <c r="I562" s="160"/>
      <c r="J562" s="160"/>
      <c r="K562" s="160"/>
      <c r="L562" s="160"/>
      <c r="M562" s="160"/>
    </row>
    <row r="563" spans="1:13">
      <c r="A563" s="160"/>
      <c r="B563" s="160"/>
      <c r="C563" s="160"/>
      <c r="D563" s="160"/>
      <c r="E563" s="160"/>
      <c r="F563" s="160"/>
      <c r="G563" s="160"/>
      <c r="H563" s="160"/>
      <c r="I563" s="160"/>
      <c r="J563" s="160"/>
      <c r="K563" s="160"/>
      <c r="L563" s="160"/>
      <c r="M563" s="160"/>
    </row>
    <row r="564" spans="1:13">
      <c r="A564" s="160"/>
      <c r="B564" s="160"/>
      <c r="C564" s="160"/>
      <c r="D564" s="160"/>
      <c r="E564" s="160"/>
      <c r="F564" s="160"/>
      <c r="G564" s="160"/>
      <c r="H564" s="160"/>
      <c r="I564" s="160"/>
      <c r="J564" s="160"/>
      <c r="K564" s="160"/>
      <c r="L564" s="160"/>
      <c r="M564" s="160"/>
    </row>
    <row r="565" spans="1:13">
      <c r="A565" s="160"/>
      <c r="B565" s="160"/>
      <c r="C565" s="160"/>
      <c r="D565" s="160"/>
      <c r="E565" s="160"/>
      <c r="F565" s="160"/>
      <c r="G565" s="160"/>
      <c r="H565" s="160"/>
      <c r="I565" s="160"/>
      <c r="J565" s="160"/>
      <c r="K565" s="160"/>
      <c r="L565" s="160"/>
      <c r="M565" s="160"/>
    </row>
    <row r="566" spans="1:13">
      <c r="A566" s="160"/>
      <c r="B566" s="160"/>
      <c r="C566" s="160"/>
      <c r="D566" s="160"/>
      <c r="E566" s="160"/>
      <c r="F566" s="160"/>
      <c r="G566" s="160"/>
      <c r="H566" s="160"/>
      <c r="I566" s="160"/>
      <c r="J566" s="160"/>
      <c r="K566" s="160"/>
      <c r="L566" s="160"/>
      <c r="M566" s="160"/>
    </row>
    <row r="567" spans="1:13">
      <c r="A567" s="160"/>
      <c r="B567" s="160"/>
      <c r="C567" s="160"/>
      <c r="D567" s="160"/>
      <c r="E567" s="160"/>
      <c r="F567" s="160"/>
      <c r="G567" s="160"/>
      <c r="H567" s="160"/>
      <c r="I567" s="160"/>
      <c r="J567" s="160"/>
      <c r="K567" s="160"/>
      <c r="L567" s="160"/>
      <c r="M567" s="160"/>
    </row>
    <row r="568" spans="1:13">
      <c r="A568" s="160"/>
      <c r="B568" s="160"/>
      <c r="C568" s="160"/>
      <c r="D568" s="160"/>
      <c r="E568" s="160"/>
      <c r="F568" s="160"/>
      <c r="G568" s="160"/>
      <c r="H568" s="160"/>
      <c r="I568" s="160"/>
      <c r="J568" s="160"/>
      <c r="K568" s="160"/>
      <c r="L568" s="160"/>
      <c r="M568" s="160"/>
    </row>
    <row r="569" spans="1:13">
      <c r="A569" s="160"/>
      <c r="B569" s="160"/>
      <c r="C569" s="160"/>
      <c r="D569" s="160"/>
      <c r="E569" s="160"/>
      <c r="F569" s="160"/>
      <c r="G569" s="160"/>
      <c r="H569" s="160"/>
      <c r="I569" s="160"/>
      <c r="J569" s="160"/>
      <c r="K569" s="160"/>
      <c r="L569" s="160"/>
      <c r="M569" s="160"/>
    </row>
    <row r="570" spans="1:13">
      <c r="A570" s="160"/>
      <c r="B570" s="160"/>
      <c r="C570" s="160"/>
      <c r="D570" s="160"/>
      <c r="E570" s="160"/>
      <c r="F570" s="160"/>
      <c r="G570" s="160"/>
      <c r="H570" s="160"/>
      <c r="I570" s="160"/>
      <c r="J570" s="160"/>
      <c r="K570" s="160"/>
      <c r="L570" s="160"/>
      <c r="M570" s="160"/>
    </row>
    <row r="571" spans="1:13">
      <c r="A571" s="160"/>
      <c r="B571" s="160"/>
      <c r="C571" s="160"/>
      <c r="D571" s="160"/>
      <c r="E571" s="160"/>
      <c r="F571" s="160"/>
      <c r="G571" s="160"/>
      <c r="H571" s="160"/>
      <c r="I571" s="160"/>
      <c r="J571" s="160"/>
      <c r="K571" s="160"/>
      <c r="L571" s="160"/>
      <c r="M571" s="160"/>
    </row>
    <row r="572" spans="1:13">
      <c r="A572" s="160"/>
      <c r="B572" s="160"/>
      <c r="C572" s="160"/>
      <c r="D572" s="160"/>
      <c r="E572" s="160"/>
      <c r="F572" s="160"/>
      <c r="G572" s="160"/>
      <c r="H572" s="160"/>
      <c r="I572" s="160"/>
      <c r="J572" s="160"/>
      <c r="K572" s="160"/>
      <c r="L572" s="160"/>
      <c r="M572" s="160"/>
    </row>
    <row r="573" spans="1:13">
      <c r="A573" s="160"/>
      <c r="B573" s="160"/>
      <c r="C573" s="160"/>
      <c r="D573" s="160"/>
      <c r="E573" s="160"/>
      <c r="F573" s="160"/>
      <c r="G573" s="160"/>
      <c r="H573" s="160"/>
      <c r="I573" s="160"/>
      <c r="J573" s="160"/>
      <c r="K573" s="160"/>
      <c r="L573" s="160"/>
      <c r="M573" s="160"/>
    </row>
    <row r="574" spans="1:13">
      <c r="A574" s="160"/>
      <c r="B574" s="160"/>
      <c r="C574" s="160"/>
      <c r="D574" s="160"/>
      <c r="E574" s="160"/>
      <c r="F574" s="160"/>
      <c r="G574" s="160"/>
      <c r="H574" s="160"/>
      <c r="I574" s="160"/>
      <c r="J574" s="160"/>
      <c r="K574" s="160"/>
      <c r="L574" s="160"/>
      <c r="M574" s="160"/>
    </row>
    <row r="575" spans="1:13">
      <c r="A575" s="160"/>
      <c r="B575" s="160"/>
      <c r="C575" s="160"/>
      <c r="D575" s="160"/>
      <c r="E575" s="160"/>
      <c r="F575" s="160"/>
      <c r="G575" s="160"/>
      <c r="H575" s="160"/>
      <c r="I575" s="160"/>
      <c r="J575" s="160"/>
      <c r="K575" s="160"/>
      <c r="L575" s="160"/>
      <c r="M575" s="160"/>
    </row>
    <row r="576" spans="1:13">
      <c r="A576" s="160"/>
      <c r="B576" s="160"/>
      <c r="C576" s="160"/>
      <c r="D576" s="160"/>
      <c r="E576" s="160"/>
      <c r="F576" s="160"/>
      <c r="G576" s="160"/>
      <c r="H576" s="160"/>
      <c r="I576" s="160"/>
      <c r="J576" s="160"/>
      <c r="K576" s="160"/>
      <c r="L576" s="160"/>
      <c r="M576" s="160"/>
    </row>
    <row r="577" spans="1:13">
      <c r="A577" s="160"/>
      <c r="B577" s="160"/>
      <c r="C577" s="160"/>
      <c r="D577" s="160"/>
      <c r="E577" s="160"/>
      <c r="F577" s="160"/>
      <c r="G577" s="160"/>
      <c r="H577" s="160"/>
      <c r="I577" s="160"/>
      <c r="J577" s="160"/>
      <c r="K577" s="160"/>
      <c r="L577" s="160"/>
      <c r="M577" s="160"/>
    </row>
    <row r="578" spans="1:13">
      <c r="A578" s="160"/>
      <c r="B578" s="160"/>
      <c r="C578" s="160"/>
      <c r="D578" s="160"/>
      <c r="E578" s="160"/>
      <c r="F578" s="160"/>
      <c r="G578" s="160"/>
      <c r="H578" s="160"/>
      <c r="I578" s="160"/>
      <c r="J578" s="160"/>
      <c r="K578" s="160"/>
      <c r="L578" s="160"/>
      <c r="M578" s="160"/>
    </row>
    <row r="579" spans="1:13">
      <c r="A579" s="160"/>
      <c r="B579" s="160"/>
      <c r="C579" s="160"/>
      <c r="D579" s="160"/>
      <c r="E579" s="160"/>
      <c r="F579" s="160"/>
      <c r="G579" s="160"/>
      <c r="H579" s="160"/>
      <c r="I579" s="160"/>
      <c r="J579" s="160"/>
      <c r="K579" s="160"/>
      <c r="L579" s="160"/>
      <c r="M579" s="160"/>
    </row>
    <row r="580" spans="1:13">
      <c r="A580" s="160"/>
      <c r="B580" s="160"/>
      <c r="C580" s="160"/>
      <c r="D580" s="160"/>
      <c r="E580" s="160"/>
      <c r="F580" s="160"/>
      <c r="G580" s="160"/>
      <c r="H580" s="160"/>
      <c r="I580" s="160"/>
      <c r="J580" s="160"/>
      <c r="K580" s="160"/>
      <c r="L580" s="160"/>
      <c r="M580" s="160"/>
    </row>
    <row r="581" spans="1:13">
      <c r="A581" s="160"/>
      <c r="B581" s="160"/>
      <c r="C581" s="160"/>
      <c r="D581" s="160"/>
      <c r="E581" s="160"/>
      <c r="F581" s="160"/>
      <c r="G581" s="160"/>
      <c r="H581" s="160"/>
      <c r="I581" s="160"/>
      <c r="J581" s="160"/>
      <c r="K581" s="160"/>
      <c r="L581" s="160"/>
      <c r="M581" s="160"/>
    </row>
    <row r="582" spans="1:13">
      <c r="A582" s="160"/>
      <c r="B582" s="160"/>
      <c r="C582" s="160"/>
      <c r="D582" s="160"/>
      <c r="E582" s="160"/>
      <c r="F582" s="160"/>
      <c r="G582" s="160"/>
      <c r="H582" s="160"/>
      <c r="I582" s="160"/>
      <c r="J582" s="160"/>
      <c r="K582" s="160"/>
      <c r="L582" s="160"/>
      <c r="M582" s="160"/>
    </row>
    <row r="583" spans="1:13">
      <c r="A583" s="160"/>
      <c r="B583" s="160"/>
      <c r="C583" s="160"/>
      <c r="D583" s="160"/>
      <c r="E583" s="160"/>
      <c r="F583" s="160"/>
      <c r="G583" s="160"/>
      <c r="H583" s="160"/>
      <c r="I583" s="160"/>
      <c r="J583" s="160"/>
      <c r="K583" s="160"/>
      <c r="L583" s="160"/>
      <c r="M583" s="160"/>
    </row>
    <row r="584" spans="1:13">
      <c r="A584" s="160"/>
      <c r="B584" s="160"/>
      <c r="C584" s="160"/>
      <c r="D584" s="160"/>
      <c r="E584" s="160"/>
      <c r="F584" s="160"/>
      <c r="G584" s="160"/>
      <c r="H584" s="160"/>
      <c r="I584" s="160"/>
      <c r="J584" s="160"/>
      <c r="K584" s="160"/>
      <c r="L584" s="160"/>
      <c r="M584" s="160"/>
    </row>
    <row r="585" spans="1:13">
      <c r="A585" s="160"/>
      <c r="B585" s="160"/>
      <c r="C585" s="160"/>
      <c r="D585" s="160"/>
      <c r="E585" s="160"/>
      <c r="F585" s="160"/>
      <c r="G585" s="160"/>
      <c r="H585" s="160"/>
      <c r="I585" s="160"/>
      <c r="J585" s="160"/>
      <c r="K585" s="160"/>
      <c r="L585" s="160"/>
      <c r="M585" s="160"/>
    </row>
    <row r="586" spans="1:13">
      <c r="A586" s="160"/>
      <c r="B586" s="160"/>
      <c r="C586" s="160"/>
      <c r="D586" s="160"/>
      <c r="E586" s="160"/>
      <c r="F586" s="160"/>
      <c r="G586" s="160"/>
      <c r="H586" s="160"/>
      <c r="I586" s="160"/>
      <c r="J586" s="160"/>
      <c r="K586" s="160"/>
      <c r="L586" s="160"/>
      <c r="M586" s="160"/>
    </row>
    <row r="587" spans="1:13">
      <c r="A587" s="160"/>
      <c r="B587" s="160"/>
      <c r="C587" s="160"/>
      <c r="D587" s="160"/>
      <c r="E587" s="160"/>
      <c r="F587" s="160"/>
      <c r="G587" s="160"/>
      <c r="H587" s="160"/>
      <c r="I587" s="160"/>
      <c r="J587" s="160"/>
      <c r="K587" s="160"/>
      <c r="L587" s="160"/>
      <c r="M587" s="160"/>
    </row>
    <row r="588" spans="1:13">
      <c r="A588" s="160"/>
      <c r="B588" s="160"/>
      <c r="C588" s="160"/>
      <c r="D588" s="160"/>
      <c r="E588" s="160"/>
      <c r="F588" s="160"/>
      <c r="G588" s="160"/>
      <c r="H588" s="160"/>
      <c r="I588" s="160"/>
      <c r="J588" s="160"/>
      <c r="K588" s="160"/>
      <c r="L588" s="160"/>
      <c r="M588" s="160"/>
    </row>
    <row r="589" spans="1:13">
      <c r="A589" s="160"/>
      <c r="B589" s="160"/>
      <c r="C589" s="160"/>
      <c r="D589" s="160"/>
      <c r="E589" s="160"/>
      <c r="F589" s="160"/>
      <c r="G589" s="160"/>
      <c r="H589" s="160"/>
      <c r="I589" s="160"/>
      <c r="J589" s="160"/>
      <c r="K589" s="160"/>
      <c r="L589" s="160"/>
      <c r="M589" s="160"/>
    </row>
    <row r="590" spans="1:13">
      <c r="A590" s="160"/>
      <c r="B590" s="160"/>
      <c r="C590" s="160"/>
      <c r="D590" s="160"/>
      <c r="E590" s="160"/>
      <c r="F590" s="160"/>
      <c r="G590" s="160"/>
      <c r="H590" s="160"/>
      <c r="I590" s="160"/>
      <c r="J590" s="160"/>
      <c r="K590" s="160"/>
      <c r="L590" s="160"/>
      <c r="M590" s="160"/>
    </row>
    <row r="591" spans="1:13">
      <c r="A591" s="160"/>
      <c r="B591" s="160"/>
      <c r="C591" s="160"/>
      <c r="D591" s="160"/>
      <c r="E591" s="160"/>
      <c r="F591" s="160"/>
      <c r="G591" s="160"/>
      <c r="H591" s="160"/>
      <c r="I591" s="160"/>
      <c r="J591" s="160"/>
      <c r="K591" s="160"/>
      <c r="L591" s="160"/>
      <c r="M591" s="160"/>
    </row>
    <row r="592" spans="1:13">
      <c r="A592" s="160"/>
      <c r="B592" s="160"/>
      <c r="C592" s="160"/>
      <c r="D592" s="160"/>
      <c r="E592" s="160"/>
      <c r="F592" s="160"/>
      <c r="G592" s="160"/>
      <c r="H592" s="160"/>
      <c r="I592" s="160"/>
      <c r="J592" s="160"/>
      <c r="K592" s="160"/>
      <c r="L592" s="160"/>
      <c r="M592" s="160"/>
    </row>
    <row r="593" spans="1:13">
      <c r="A593" s="160"/>
      <c r="B593" s="160"/>
      <c r="C593" s="160"/>
      <c r="D593" s="160"/>
      <c r="E593" s="160"/>
      <c r="F593" s="160"/>
      <c r="G593" s="160"/>
      <c r="H593" s="160"/>
      <c r="I593" s="160"/>
      <c r="J593" s="160"/>
      <c r="K593" s="160"/>
      <c r="L593" s="160"/>
      <c r="M593" s="160"/>
    </row>
    <row r="594" spans="1:13">
      <c r="A594" s="160"/>
      <c r="B594" s="160"/>
      <c r="C594" s="160"/>
      <c r="D594" s="160"/>
      <c r="E594" s="160"/>
      <c r="F594" s="160"/>
      <c r="G594" s="160"/>
      <c r="H594" s="160"/>
      <c r="I594" s="160"/>
      <c r="J594" s="160"/>
      <c r="K594" s="160"/>
      <c r="L594" s="160"/>
      <c r="M594" s="160"/>
    </row>
    <row r="595" spans="1:13">
      <c r="A595" s="160"/>
      <c r="B595" s="160"/>
      <c r="C595" s="160"/>
      <c r="D595" s="160"/>
      <c r="E595" s="160"/>
      <c r="F595" s="160"/>
      <c r="G595" s="160"/>
      <c r="H595" s="160"/>
      <c r="I595" s="160"/>
      <c r="J595" s="160"/>
      <c r="K595" s="160"/>
      <c r="L595" s="160"/>
      <c r="M595" s="160"/>
    </row>
    <row r="596" spans="1:13">
      <c r="A596" s="160"/>
      <c r="B596" s="160"/>
      <c r="C596" s="160"/>
      <c r="D596" s="160"/>
      <c r="E596" s="160"/>
      <c r="F596" s="160"/>
      <c r="G596" s="160"/>
      <c r="H596" s="160"/>
      <c r="I596" s="160"/>
      <c r="J596" s="160"/>
      <c r="K596" s="160"/>
      <c r="L596" s="160"/>
      <c r="M596" s="160"/>
    </row>
    <row r="597" spans="1:13">
      <c r="A597" s="160"/>
      <c r="B597" s="160"/>
      <c r="C597" s="160"/>
      <c r="D597" s="160"/>
      <c r="E597" s="160"/>
      <c r="F597" s="160"/>
      <c r="G597" s="160"/>
      <c r="H597" s="160"/>
      <c r="I597" s="160"/>
      <c r="J597" s="160"/>
      <c r="K597" s="160"/>
      <c r="L597" s="160"/>
      <c r="M597" s="160"/>
    </row>
    <row r="598" spans="1:13">
      <c r="A598" s="160"/>
      <c r="B598" s="160"/>
      <c r="C598" s="160"/>
      <c r="D598" s="160"/>
      <c r="E598" s="160"/>
      <c r="F598" s="160"/>
      <c r="G598" s="160"/>
      <c r="H598" s="160"/>
      <c r="I598" s="160"/>
      <c r="J598" s="160"/>
      <c r="K598" s="160"/>
      <c r="L598" s="160"/>
      <c r="M598" s="160"/>
    </row>
    <row r="599" spans="1:13">
      <c r="A599" s="160"/>
      <c r="B599" s="160"/>
      <c r="C599" s="160"/>
      <c r="D599" s="160"/>
      <c r="E599" s="160"/>
      <c r="F599" s="160"/>
      <c r="G599" s="160"/>
      <c r="H599" s="160"/>
      <c r="I599" s="160"/>
      <c r="J599" s="160"/>
      <c r="K599" s="160"/>
      <c r="L599" s="160"/>
      <c r="M599" s="160"/>
    </row>
    <row r="600" spans="1:13">
      <c r="A600" s="160"/>
      <c r="B600" s="160"/>
      <c r="C600" s="160"/>
      <c r="D600" s="160"/>
      <c r="E600" s="160"/>
      <c r="F600" s="160"/>
      <c r="G600" s="160"/>
      <c r="H600" s="160"/>
      <c r="I600" s="160"/>
      <c r="J600" s="160"/>
      <c r="K600" s="160"/>
      <c r="L600" s="160"/>
      <c r="M600" s="160"/>
    </row>
    <row r="601" spans="1:13">
      <c r="A601" s="160"/>
      <c r="B601" s="160"/>
      <c r="C601" s="160"/>
      <c r="D601" s="160"/>
      <c r="E601" s="160"/>
      <c r="F601" s="160"/>
      <c r="G601" s="160"/>
      <c r="H601" s="160"/>
      <c r="I601" s="160"/>
      <c r="J601" s="160"/>
      <c r="K601" s="160"/>
      <c r="L601" s="160"/>
      <c r="M601" s="160"/>
    </row>
    <row r="602" spans="1:13">
      <c r="A602" s="160"/>
      <c r="B602" s="160"/>
      <c r="C602" s="160"/>
      <c r="D602" s="160"/>
      <c r="E602" s="160"/>
      <c r="F602" s="160"/>
      <c r="G602" s="160"/>
      <c r="H602" s="160"/>
      <c r="I602" s="160"/>
      <c r="J602" s="160"/>
      <c r="K602" s="160"/>
      <c r="L602" s="160"/>
      <c r="M602" s="160"/>
    </row>
    <row r="603" spans="1:13">
      <c r="A603" s="160"/>
      <c r="B603" s="160"/>
      <c r="C603" s="160"/>
      <c r="D603" s="160"/>
      <c r="E603" s="160"/>
      <c r="F603" s="160"/>
      <c r="G603" s="160"/>
      <c r="H603" s="160"/>
      <c r="I603" s="160"/>
      <c r="J603" s="160"/>
      <c r="K603" s="160"/>
      <c r="L603" s="160"/>
      <c r="M603" s="160"/>
    </row>
    <row r="604" spans="1:13">
      <c r="A604" s="160"/>
      <c r="B604" s="160"/>
      <c r="C604" s="160"/>
      <c r="D604" s="160"/>
      <c r="E604" s="160"/>
      <c r="F604" s="160"/>
      <c r="G604" s="160"/>
      <c r="H604" s="160"/>
      <c r="I604" s="160"/>
      <c r="J604" s="160"/>
      <c r="K604" s="160"/>
      <c r="L604" s="160"/>
      <c r="M604" s="160"/>
    </row>
    <row r="605" spans="1:13">
      <c r="A605" s="160"/>
      <c r="B605" s="160"/>
      <c r="C605" s="160"/>
      <c r="D605" s="160"/>
      <c r="E605" s="160"/>
      <c r="F605" s="160"/>
      <c r="G605" s="160"/>
      <c r="H605" s="160"/>
      <c r="I605" s="160"/>
      <c r="J605" s="160"/>
      <c r="K605" s="160"/>
      <c r="L605" s="160"/>
      <c r="M605" s="160"/>
    </row>
    <row r="606" spans="1:13">
      <c r="A606" s="160"/>
      <c r="B606" s="160"/>
      <c r="C606" s="160"/>
      <c r="D606" s="160"/>
      <c r="E606" s="160"/>
      <c r="F606" s="160"/>
      <c r="G606" s="160"/>
      <c r="H606" s="160"/>
      <c r="I606" s="160"/>
      <c r="J606" s="160"/>
      <c r="K606" s="160"/>
      <c r="L606" s="160"/>
      <c r="M606" s="160"/>
    </row>
    <row r="607" spans="1:13">
      <c r="A607" s="160"/>
      <c r="B607" s="160"/>
      <c r="C607" s="160"/>
      <c r="D607" s="160"/>
      <c r="E607" s="160"/>
      <c r="F607" s="160"/>
      <c r="G607" s="160"/>
      <c r="H607" s="160"/>
      <c r="I607" s="160"/>
      <c r="J607" s="160"/>
      <c r="K607" s="160"/>
      <c r="L607" s="160"/>
      <c r="M607" s="160"/>
    </row>
    <row r="608" spans="1:13">
      <c r="A608" s="160"/>
      <c r="B608" s="160"/>
      <c r="C608" s="160"/>
      <c r="D608" s="160"/>
      <c r="E608" s="160"/>
      <c r="F608" s="160"/>
      <c r="G608" s="160"/>
      <c r="H608" s="160"/>
      <c r="I608" s="160"/>
      <c r="J608" s="160"/>
      <c r="K608" s="160"/>
      <c r="L608" s="160"/>
      <c r="M608" s="160"/>
    </row>
    <row r="609" spans="1:13">
      <c r="A609" s="160"/>
      <c r="B609" s="160"/>
      <c r="C609" s="160"/>
      <c r="D609" s="160"/>
      <c r="E609" s="160"/>
      <c r="F609" s="160"/>
      <c r="G609" s="160"/>
      <c r="H609" s="160"/>
      <c r="I609" s="160"/>
      <c r="J609" s="160"/>
      <c r="K609" s="160"/>
      <c r="L609" s="160"/>
      <c r="M609" s="160"/>
    </row>
    <row r="610" spans="1:13">
      <c r="A610" s="160"/>
      <c r="B610" s="160"/>
      <c r="C610" s="160"/>
      <c r="D610" s="160"/>
      <c r="E610" s="160"/>
      <c r="F610" s="160"/>
      <c r="G610" s="160"/>
      <c r="H610" s="160"/>
      <c r="I610" s="160"/>
      <c r="J610" s="160"/>
      <c r="K610" s="160"/>
      <c r="L610" s="160"/>
      <c r="M610" s="160"/>
    </row>
    <row r="611" spans="1:13">
      <c r="A611" s="160"/>
      <c r="B611" s="160"/>
      <c r="C611" s="160"/>
      <c r="D611" s="160"/>
      <c r="E611" s="160"/>
      <c r="F611" s="160"/>
      <c r="G611" s="160"/>
      <c r="H611" s="160"/>
      <c r="I611" s="160"/>
      <c r="J611" s="160"/>
      <c r="K611" s="160"/>
      <c r="L611" s="160"/>
      <c r="M611" s="160"/>
    </row>
    <row r="612" spans="1:13">
      <c r="A612" s="160"/>
      <c r="B612" s="160"/>
      <c r="C612" s="160"/>
      <c r="D612" s="160"/>
      <c r="E612" s="160"/>
      <c r="F612" s="160"/>
      <c r="G612" s="160"/>
      <c r="H612" s="160"/>
      <c r="I612" s="160"/>
      <c r="J612" s="160"/>
      <c r="K612" s="160"/>
      <c r="L612" s="160"/>
      <c r="M612" s="160"/>
    </row>
    <row r="613" spans="1:13">
      <c r="A613" s="160"/>
      <c r="B613" s="160"/>
      <c r="C613" s="160"/>
      <c r="D613" s="160"/>
      <c r="E613" s="160"/>
      <c r="F613" s="160"/>
      <c r="G613" s="160"/>
      <c r="H613" s="160"/>
      <c r="I613" s="160"/>
      <c r="J613" s="160"/>
      <c r="K613" s="160"/>
      <c r="L613" s="160"/>
      <c r="M613" s="160"/>
    </row>
    <row r="614" spans="1:13">
      <c r="A614" s="160"/>
      <c r="B614" s="160"/>
      <c r="C614" s="160"/>
      <c r="D614" s="160"/>
      <c r="E614" s="160"/>
      <c r="F614" s="160"/>
      <c r="G614" s="160"/>
      <c r="H614" s="160"/>
      <c r="I614" s="160"/>
      <c r="J614" s="160"/>
      <c r="K614" s="160"/>
      <c r="L614" s="160"/>
      <c r="M614" s="160"/>
    </row>
    <row r="615" spans="1:13">
      <c r="A615" s="160"/>
      <c r="B615" s="160"/>
      <c r="C615" s="160"/>
      <c r="D615" s="160"/>
      <c r="E615" s="160"/>
      <c r="F615" s="160"/>
      <c r="G615" s="160"/>
      <c r="H615" s="160"/>
      <c r="I615" s="160"/>
      <c r="J615" s="160"/>
      <c r="K615" s="160"/>
      <c r="L615" s="160"/>
      <c r="M615" s="160"/>
    </row>
    <row r="616" spans="1:13">
      <c r="A616" s="166"/>
      <c r="B616" s="166"/>
      <c r="C616" s="166"/>
      <c r="D616" s="166"/>
      <c r="E616" s="166"/>
      <c r="F616" s="166"/>
      <c r="H616" s="166"/>
      <c r="I616" s="166"/>
      <c r="J616" s="166"/>
      <c r="K616" s="166"/>
      <c r="L616" s="166"/>
      <c r="M616" s="166"/>
    </row>
    <row r="617" spans="1:13">
      <c r="A617" s="166"/>
      <c r="B617" s="166"/>
      <c r="C617" s="166"/>
      <c r="D617" s="166"/>
      <c r="E617" s="166"/>
      <c r="F617" s="166"/>
      <c r="H617" s="166"/>
      <c r="I617" s="166"/>
      <c r="J617" s="166"/>
      <c r="K617" s="166"/>
      <c r="L617" s="166"/>
      <c r="M617" s="166"/>
    </row>
    <row r="618" spans="1:13">
      <c r="A618" s="166"/>
      <c r="B618" s="166"/>
      <c r="C618" s="166"/>
      <c r="D618" s="166"/>
      <c r="E618" s="166"/>
      <c r="F618" s="166"/>
      <c r="H618" s="166"/>
      <c r="I618" s="166"/>
      <c r="J618" s="166"/>
      <c r="K618" s="166"/>
      <c r="L618" s="166"/>
      <c r="M618" s="166"/>
    </row>
    <row r="619" spans="1:13">
      <c r="A619" s="166"/>
      <c r="B619" s="166"/>
      <c r="C619" s="166"/>
      <c r="D619" s="166"/>
      <c r="E619" s="166"/>
      <c r="F619" s="166"/>
      <c r="H619" s="166"/>
      <c r="I619" s="166"/>
      <c r="J619" s="166"/>
      <c r="K619" s="166"/>
      <c r="L619" s="166"/>
      <c r="M619" s="166"/>
    </row>
    <row r="620" spans="1:13">
      <c r="A620" s="166"/>
      <c r="B620" s="166"/>
      <c r="C620" s="166"/>
      <c r="D620" s="166"/>
      <c r="E620" s="166"/>
      <c r="F620" s="166"/>
      <c r="H620" s="166"/>
      <c r="I620" s="166"/>
      <c r="J620" s="166"/>
      <c r="K620" s="166"/>
      <c r="L620" s="166"/>
      <c r="M620" s="166"/>
    </row>
    <row r="621" spans="1:13">
      <c r="A621" s="166"/>
      <c r="B621" s="166"/>
      <c r="C621" s="166"/>
      <c r="D621" s="166"/>
      <c r="E621" s="166"/>
      <c r="F621" s="166"/>
      <c r="H621" s="166"/>
      <c r="I621" s="166"/>
      <c r="J621" s="166"/>
      <c r="K621" s="166"/>
      <c r="L621" s="166"/>
      <c r="M621" s="166"/>
    </row>
    <row r="622" spans="1:13">
      <c r="A622" s="166"/>
      <c r="B622" s="166"/>
      <c r="C622" s="166"/>
      <c r="D622" s="166"/>
      <c r="E622" s="166"/>
      <c r="F622" s="166"/>
      <c r="H622" s="166"/>
      <c r="I622" s="166"/>
      <c r="J622" s="166"/>
      <c r="K622" s="166"/>
      <c r="L622" s="166"/>
      <c r="M622" s="166"/>
    </row>
    <row r="623" spans="1:13">
      <c r="A623" s="166"/>
      <c r="B623" s="166"/>
      <c r="C623" s="166"/>
      <c r="D623" s="166"/>
      <c r="E623" s="166"/>
      <c r="F623" s="166"/>
      <c r="H623" s="166"/>
      <c r="I623" s="166"/>
      <c r="J623" s="166"/>
      <c r="K623" s="166"/>
      <c r="L623" s="166"/>
      <c r="M623" s="166"/>
    </row>
    <row r="624" spans="1:13">
      <c r="A624" s="166"/>
      <c r="B624" s="166"/>
      <c r="C624" s="166"/>
      <c r="D624" s="166"/>
      <c r="E624" s="166"/>
      <c r="F624" s="166"/>
      <c r="H624" s="166"/>
      <c r="I624" s="166"/>
      <c r="J624" s="166"/>
      <c r="K624" s="166"/>
      <c r="L624" s="166"/>
      <c r="M624" s="166"/>
    </row>
    <row r="625" spans="1:13">
      <c r="A625" s="166"/>
      <c r="B625" s="166"/>
      <c r="C625" s="166"/>
      <c r="D625" s="166"/>
      <c r="E625" s="166"/>
      <c r="F625" s="166"/>
      <c r="H625" s="166"/>
      <c r="I625" s="166"/>
      <c r="J625" s="166"/>
      <c r="K625" s="166"/>
      <c r="L625" s="166"/>
      <c r="M625" s="166"/>
    </row>
    <row r="626" spans="1:13">
      <c r="A626" s="166"/>
      <c r="B626" s="166"/>
      <c r="C626" s="166"/>
      <c r="D626" s="166"/>
      <c r="E626" s="166"/>
      <c r="F626" s="166"/>
      <c r="H626" s="166"/>
      <c r="I626" s="166"/>
      <c r="J626" s="166"/>
      <c r="K626" s="166"/>
      <c r="L626" s="166"/>
      <c r="M626" s="166"/>
    </row>
    <row r="627" spans="1:13">
      <c r="A627" s="166"/>
      <c r="B627" s="166"/>
      <c r="C627" s="166"/>
      <c r="D627" s="166"/>
      <c r="E627" s="166"/>
      <c r="F627" s="166"/>
      <c r="H627" s="166"/>
      <c r="I627" s="166"/>
      <c r="J627" s="166"/>
      <c r="K627" s="166"/>
      <c r="L627" s="166"/>
      <c r="M627" s="166"/>
    </row>
    <row r="628" spans="1:13">
      <c r="A628" s="166"/>
      <c r="B628" s="166"/>
      <c r="C628" s="166"/>
      <c r="D628" s="166"/>
      <c r="E628" s="166"/>
      <c r="F628" s="166"/>
      <c r="H628" s="166"/>
      <c r="I628" s="166"/>
      <c r="J628" s="166"/>
      <c r="K628" s="166"/>
      <c r="L628" s="166"/>
      <c r="M628" s="166"/>
    </row>
    <row r="629" spans="1:13">
      <c r="A629" s="166"/>
      <c r="B629" s="166"/>
      <c r="C629" s="166"/>
      <c r="D629" s="166"/>
      <c r="E629" s="166"/>
      <c r="F629" s="166"/>
      <c r="H629" s="166"/>
      <c r="I629" s="166"/>
      <c r="J629" s="166"/>
      <c r="K629" s="166"/>
      <c r="L629" s="166"/>
      <c r="M629" s="166"/>
    </row>
    <row r="630" spans="1:13">
      <c r="A630" s="166"/>
      <c r="B630" s="166"/>
      <c r="C630" s="166"/>
      <c r="D630" s="166"/>
      <c r="E630" s="166"/>
      <c r="F630" s="166"/>
      <c r="H630" s="166"/>
      <c r="I630" s="166"/>
      <c r="J630" s="166"/>
      <c r="K630" s="166"/>
      <c r="L630" s="166"/>
      <c r="M630" s="166"/>
    </row>
    <row r="631" spans="1:13">
      <c r="A631" s="166"/>
      <c r="B631" s="166"/>
      <c r="C631" s="166"/>
      <c r="D631" s="166"/>
      <c r="E631" s="166"/>
      <c r="F631" s="166"/>
      <c r="H631" s="166"/>
      <c r="I631" s="166"/>
      <c r="J631" s="166"/>
      <c r="K631" s="166"/>
      <c r="L631" s="166"/>
      <c r="M631" s="166"/>
    </row>
    <row r="632" spans="1:13">
      <c r="A632" s="166"/>
      <c r="B632" s="166"/>
      <c r="C632" s="166"/>
      <c r="D632" s="166"/>
      <c r="E632" s="166"/>
      <c r="F632" s="166"/>
      <c r="H632" s="166"/>
      <c r="I632" s="166"/>
      <c r="J632" s="166"/>
      <c r="K632" s="166"/>
      <c r="L632" s="166"/>
      <c r="M632" s="166"/>
    </row>
    <row r="633" spans="1:13">
      <c r="A633" s="166"/>
      <c r="B633" s="166"/>
      <c r="C633" s="166"/>
      <c r="D633" s="166"/>
      <c r="E633" s="166"/>
      <c r="F633" s="166"/>
      <c r="H633" s="166"/>
      <c r="I633" s="166"/>
      <c r="J633" s="166"/>
      <c r="K633" s="166"/>
      <c r="L633" s="166"/>
      <c r="M633" s="166"/>
    </row>
    <row r="634" spans="1:13">
      <c r="A634" s="166"/>
      <c r="B634" s="166"/>
      <c r="C634" s="166"/>
      <c r="D634" s="166"/>
      <c r="E634" s="166"/>
      <c r="F634" s="166"/>
      <c r="H634" s="166"/>
      <c r="I634" s="166"/>
      <c r="J634" s="166"/>
      <c r="K634" s="166"/>
      <c r="L634" s="166"/>
      <c r="M634" s="166"/>
    </row>
    <row r="635" spans="1:13">
      <c r="A635" s="166"/>
      <c r="B635" s="166"/>
      <c r="C635" s="166"/>
      <c r="D635" s="166"/>
      <c r="E635" s="166"/>
      <c r="F635" s="166"/>
      <c r="H635" s="166"/>
      <c r="I635" s="166"/>
      <c r="J635" s="166"/>
      <c r="K635" s="166"/>
      <c r="L635" s="166"/>
      <c r="M635" s="166"/>
    </row>
    <row r="636" spans="1:13">
      <c r="A636" s="166"/>
      <c r="B636" s="166"/>
      <c r="C636" s="166"/>
      <c r="D636" s="166"/>
      <c r="E636" s="166"/>
      <c r="F636" s="166"/>
      <c r="H636" s="166"/>
      <c r="I636" s="166"/>
      <c r="J636" s="166"/>
      <c r="K636" s="166"/>
      <c r="L636" s="166"/>
      <c r="M636" s="166"/>
    </row>
    <row r="637" spans="1:13">
      <c r="A637" s="166"/>
      <c r="B637" s="166"/>
      <c r="C637" s="166"/>
      <c r="D637" s="166"/>
      <c r="E637" s="166"/>
      <c r="F637" s="166"/>
      <c r="H637" s="166"/>
      <c r="I637" s="166"/>
      <c r="J637" s="166"/>
      <c r="K637" s="166"/>
      <c r="L637" s="166"/>
      <c r="M637" s="166"/>
    </row>
    <row r="638" spans="1:13">
      <c r="A638" s="166"/>
      <c r="B638" s="166"/>
      <c r="C638" s="166"/>
      <c r="D638" s="166"/>
      <c r="E638" s="166"/>
      <c r="F638" s="166"/>
      <c r="H638" s="166"/>
      <c r="I638" s="166"/>
      <c r="J638" s="166"/>
      <c r="K638" s="166"/>
      <c r="L638" s="166"/>
      <c r="M638" s="166"/>
    </row>
    <row r="639" spans="1:13">
      <c r="A639" s="166"/>
      <c r="B639" s="166"/>
      <c r="C639" s="166"/>
      <c r="D639" s="166"/>
      <c r="E639" s="166"/>
      <c r="F639" s="166"/>
      <c r="H639" s="166"/>
      <c r="I639" s="166"/>
      <c r="J639" s="166"/>
      <c r="K639" s="166"/>
      <c r="L639" s="166"/>
      <c r="M639" s="166"/>
    </row>
    <row r="640" spans="1:13">
      <c r="A640" s="166"/>
      <c r="B640" s="166"/>
      <c r="C640" s="166"/>
      <c r="D640" s="166"/>
      <c r="E640" s="166"/>
      <c r="F640" s="166"/>
      <c r="H640" s="166"/>
      <c r="I640" s="166"/>
      <c r="J640" s="166"/>
      <c r="K640" s="166"/>
      <c r="L640" s="166"/>
      <c r="M640" s="166"/>
    </row>
    <row r="641" spans="1:13">
      <c r="A641" s="166"/>
      <c r="B641" s="166"/>
      <c r="C641" s="166"/>
      <c r="D641" s="166"/>
      <c r="E641" s="166"/>
      <c r="F641" s="166"/>
      <c r="H641" s="166"/>
      <c r="I641" s="166"/>
      <c r="J641" s="166"/>
      <c r="K641" s="166"/>
      <c r="L641" s="166"/>
      <c r="M641" s="166"/>
    </row>
    <row r="642" spans="1:13">
      <c r="A642" s="166"/>
      <c r="B642" s="166"/>
      <c r="C642" s="166"/>
      <c r="D642" s="166"/>
      <c r="E642" s="166"/>
      <c r="F642" s="166"/>
      <c r="H642" s="166"/>
      <c r="I642" s="166"/>
      <c r="J642" s="166"/>
      <c r="K642" s="166"/>
      <c r="L642" s="166"/>
      <c r="M642" s="166"/>
    </row>
    <row r="643" spans="1:13">
      <c r="A643" s="166"/>
      <c r="B643" s="166"/>
      <c r="C643" s="166"/>
      <c r="D643" s="166"/>
      <c r="E643" s="166"/>
      <c r="F643" s="166"/>
      <c r="H643" s="166"/>
      <c r="I643" s="166"/>
      <c r="J643" s="166"/>
      <c r="K643" s="166"/>
      <c r="L643" s="166"/>
      <c r="M643" s="166"/>
    </row>
    <row r="644" spans="1:13">
      <c r="A644" s="166"/>
      <c r="B644" s="166"/>
      <c r="C644" s="166"/>
      <c r="D644" s="166"/>
      <c r="E644" s="166"/>
      <c r="F644" s="166"/>
      <c r="H644" s="166"/>
      <c r="I644" s="166"/>
      <c r="J644" s="166"/>
      <c r="K644" s="166"/>
      <c r="L644" s="166"/>
      <c r="M644" s="166"/>
    </row>
    <row r="645" spans="1:13">
      <c r="A645" s="166"/>
      <c r="B645" s="166"/>
      <c r="C645" s="166"/>
      <c r="D645" s="166"/>
      <c r="E645" s="166"/>
      <c r="F645" s="166"/>
      <c r="H645" s="166"/>
      <c r="I645" s="166"/>
      <c r="J645" s="166"/>
      <c r="K645" s="166"/>
      <c r="L645" s="166"/>
      <c r="M645" s="166"/>
    </row>
    <row r="646" spans="1:13">
      <c r="A646" s="166"/>
      <c r="B646" s="166"/>
      <c r="C646" s="166"/>
      <c r="D646" s="166"/>
      <c r="E646" s="166"/>
      <c r="F646" s="166"/>
      <c r="H646" s="166"/>
      <c r="I646" s="166"/>
      <c r="J646" s="166"/>
      <c r="K646" s="166"/>
      <c r="L646" s="166"/>
      <c r="M646" s="166"/>
    </row>
    <row r="647" spans="1:13">
      <c r="A647" s="166"/>
      <c r="B647" s="166"/>
      <c r="C647" s="166"/>
      <c r="D647" s="166"/>
      <c r="E647" s="166"/>
      <c r="F647" s="166"/>
      <c r="H647" s="166"/>
      <c r="I647" s="166"/>
      <c r="J647" s="166"/>
      <c r="K647" s="166"/>
      <c r="L647" s="166"/>
      <c r="M647" s="166"/>
    </row>
    <row r="648" spans="1:13">
      <c r="A648" s="166"/>
      <c r="B648" s="166"/>
      <c r="C648" s="166"/>
      <c r="D648" s="166"/>
      <c r="E648" s="166"/>
      <c r="F648" s="166"/>
      <c r="H648" s="166"/>
      <c r="I648" s="166"/>
      <c r="J648" s="166"/>
      <c r="K648" s="166"/>
      <c r="L648" s="166"/>
      <c r="M648" s="166"/>
    </row>
    <row r="649" spans="1:13">
      <c r="A649" s="166"/>
      <c r="B649" s="166"/>
      <c r="C649" s="166"/>
      <c r="D649" s="166"/>
      <c r="E649" s="166"/>
      <c r="F649" s="166"/>
      <c r="H649" s="166"/>
      <c r="I649" s="166"/>
      <c r="J649" s="166"/>
      <c r="K649" s="166"/>
      <c r="L649" s="166"/>
      <c r="M649" s="166"/>
    </row>
    <row r="650" spans="1:13">
      <c r="A650" s="166"/>
      <c r="B650" s="166"/>
      <c r="C650" s="166"/>
      <c r="D650" s="166"/>
      <c r="E650" s="166"/>
      <c r="F650" s="166"/>
      <c r="H650" s="166"/>
      <c r="I650" s="166"/>
      <c r="J650" s="166"/>
      <c r="K650" s="166"/>
      <c r="L650" s="166"/>
      <c r="M650" s="166"/>
    </row>
    <row r="651" spans="1:13">
      <c r="A651" s="166"/>
      <c r="B651" s="166"/>
      <c r="C651" s="166"/>
      <c r="D651" s="166"/>
      <c r="E651" s="166"/>
      <c r="F651" s="166"/>
      <c r="H651" s="166"/>
      <c r="I651" s="166"/>
      <c r="J651" s="166"/>
      <c r="K651" s="166"/>
      <c r="L651" s="166"/>
      <c r="M651" s="166"/>
    </row>
    <row r="652" spans="1:13">
      <c r="A652" s="166"/>
      <c r="B652" s="166"/>
      <c r="C652" s="166"/>
      <c r="D652" s="166"/>
      <c r="E652" s="166"/>
      <c r="F652" s="166"/>
      <c r="H652" s="166"/>
      <c r="I652" s="166"/>
      <c r="J652" s="166"/>
      <c r="K652" s="166"/>
      <c r="L652" s="166"/>
      <c r="M652" s="166"/>
    </row>
    <row r="653" spans="1:13">
      <c r="A653" s="166"/>
      <c r="B653" s="166"/>
      <c r="C653" s="166"/>
      <c r="D653" s="166"/>
      <c r="E653" s="166"/>
      <c r="F653" s="166"/>
      <c r="H653" s="166"/>
      <c r="I653" s="166"/>
      <c r="J653" s="166"/>
      <c r="K653" s="166"/>
      <c r="L653" s="166"/>
      <c r="M653" s="166"/>
    </row>
    <row r="654" spans="1:13">
      <c r="A654" s="166"/>
      <c r="B654" s="166"/>
      <c r="C654" s="166"/>
      <c r="D654" s="166"/>
      <c r="E654" s="166"/>
      <c r="F654" s="166"/>
      <c r="H654" s="166"/>
      <c r="I654" s="166"/>
      <c r="J654" s="166"/>
      <c r="K654" s="166"/>
      <c r="L654" s="166"/>
      <c r="M654" s="166"/>
    </row>
    <row r="655" spans="1:13">
      <c r="A655" s="166"/>
      <c r="B655" s="166"/>
      <c r="C655" s="166"/>
      <c r="D655" s="166"/>
      <c r="E655" s="166"/>
      <c r="F655" s="166"/>
      <c r="H655" s="166"/>
      <c r="I655" s="166"/>
      <c r="J655" s="166"/>
      <c r="K655" s="166"/>
      <c r="L655" s="166"/>
      <c r="M655" s="166"/>
    </row>
    <row r="656" spans="1:13">
      <c r="A656" s="166"/>
      <c r="B656" s="166"/>
      <c r="C656" s="166"/>
      <c r="D656" s="166"/>
      <c r="E656" s="166"/>
      <c r="F656" s="166"/>
      <c r="H656" s="166"/>
      <c r="I656" s="166"/>
      <c r="J656" s="166"/>
      <c r="K656" s="166"/>
      <c r="L656" s="166"/>
      <c r="M656" s="166"/>
    </row>
    <row r="657" spans="1:13">
      <c r="A657" s="166"/>
      <c r="B657" s="166"/>
      <c r="C657" s="166"/>
      <c r="D657" s="166"/>
      <c r="E657" s="166"/>
      <c r="F657" s="166"/>
      <c r="H657" s="166"/>
      <c r="I657" s="166"/>
      <c r="J657" s="166"/>
      <c r="K657" s="166"/>
      <c r="L657" s="166"/>
      <c r="M657" s="166"/>
    </row>
    <row r="658" spans="1:13">
      <c r="A658" s="166"/>
      <c r="B658" s="166"/>
      <c r="C658" s="166"/>
      <c r="D658" s="166"/>
      <c r="E658" s="166"/>
      <c r="F658" s="166"/>
      <c r="H658" s="166"/>
      <c r="I658" s="166"/>
      <c r="J658" s="166"/>
      <c r="K658" s="166"/>
      <c r="L658" s="166"/>
      <c r="M658" s="166"/>
    </row>
    <row r="659" spans="1:13">
      <c r="A659" s="166"/>
      <c r="B659" s="166"/>
      <c r="C659" s="166"/>
      <c r="D659" s="166"/>
      <c r="E659" s="166"/>
      <c r="F659" s="166"/>
      <c r="H659" s="166"/>
      <c r="I659" s="166"/>
      <c r="J659" s="166"/>
      <c r="K659" s="166"/>
      <c r="L659" s="166"/>
      <c r="M659" s="166"/>
    </row>
    <row r="660" spans="1:13">
      <c r="A660" s="166"/>
      <c r="B660" s="166"/>
      <c r="C660" s="166"/>
      <c r="D660" s="166"/>
      <c r="E660" s="166"/>
      <c r="F660" s="166"/>
      <c r="H660" s="166"/>
      <c r="I660" s="166"/>
      <c r="J660" s="166"/>
      <c r="K660" s="166"/>
      <c r="L660" s="166"/>
      <c r="M660" s="166"/>
    </row>
    <row r="661" spans="1:13">
      <c r="A661" s="166"/>
      <c r="B661" s="166"/>
      <c r="C661" s="166"/>
      <c r="D661" s="166"/>
      <c r="E661" s="166"/>
      <c r="F661" s="166"/>
      <c r="G661" s="166"/>
      <c r="H661" s="166"/>
      <c r="I661" s="166"/>
      <c r="J661" s="166"/>
      <c r="K661" s="166"/>
      <c r="L661" s="166"/>
      <c r="M661" s="166"/>
    </row>
    <row r="662" spans="1:13">
      <c r="A662" s="166"/>
      <c r="B662" s="166"/>
      <c r="C662" s="166"/>
      <c r="D662" s="166"/>
      <c r="E662" s="166"/>
      <c r="F662" s="166"/>
      <c r="G662" s="166"/>
      <c r="H662" s="166"/>
      <c r="I662" s="166"/>
      <c r="J662" s="166"/>
      <c r="K662" s="166"/>
      <c r="L662" s="166"/>
      <c r="M662" s="166"/>
    </row>
    <row r="663" spans="1:13">
      <c r="A663" s="166"/>
      <c r="B663" s="166"/>
      <c r="C663" s="166"/>
      <c r="D663" s="166"/>
      <c r="E663" s="166"/>
      <c r="F663" s="166"/>
      <c r="G663" s="166"/>
      <c r="H663" s="166"/>
      <c r="I663" s="166"/>
      <c r="J663" s="166"/>
      <c r="K663" s="166"/>
      <c r="L663" s="166"/>
      <c r="M663" s="166"/>
    </row>
    <row r="664" spans="1:13">
      <c r="A664" s="166"/>
      <c r="B664" s="166"/>
      <c r="C664" s="166"/>
      <c r="D664" s="166"/>
      <c r="E664" s="166"/>
      <c r="F664" s="166"/>
      <c r="G664" s="166"/>
      <c r="H664" s="166"/>
      <c r="I664" s="166"/>
      <c r="J664" s="166"/>
      <c r="K664" s="166"/>
      <c r="L664" s="166"/>
      <c r="M664" s="166"/>
    </row>
    <row r="665" spans="1:13">
      <c r="A665" s="166"/>
      <c r="B665" s="166"/>
      <c r="C665" s="166"/>
      <c r="D665" s="166"/>
      <c r="E665" s="166"/>
      <c r="F665" s="166"/>
      <c r="G665" s="166"/>
      <c r="H665" s="166"/>
      <c r="I665" s="166"/>
      <c r="J665" s="166"/>
      <c r="K665" s="166"/>
      <c r="L665" s="166"/>
      <c r="M665" s="166"/>
    </row>
    <row r="666" spans="1:13">
      <c r="A666" s="166"/>
      <c r="B666" s="166"/>
      <c r="C666" s="166"/>
      <c r="D666" s="166"/>
      <c r="E666" s="166"/>
      <c r="F666" s="166"/>
      <c r="G666" s="166"/>
      <c r="H666" s="166"/>
      <c r="I666" s="166"/>
      <c r="J666" s="166"/>
      <c r="K666" s="166"/>
      <c r="L666" s="166"/>
      <c r="M666" s="166"/>
    </row>
    <row r="667" spans="1:13">
      <c r="A667" s="166"/>
      <c r="B667" s="166"/>
      <c r="C667" s="166"/>
      <c r="D667" s="166"/>
      <c r="E667" s="166"/>
      <c r="F667" s="166"/>
      <c r="G667" s="166"/>
      <c r="H667" s="166"/>
      <c r="I667" s="166"/>
      <c r="J667" s="166"/>
      <c r="K667" s="166"/>
      <c r="L667" s="166"/>
      <c r="M667" s="166"/>
    </row>
    <row r="668" spans="1:13">
      <c r="A668" s="166"/>
      <c r="B668" s="166"/>
      <c r="C668" s="166"/>
      <c r="D668" s="166"/>
      <c r="E668" s="166"/>
      <c r="F668" s="166"/>
      <c r="G668" s="166"/>
      <c r="H668" s="166"/>
      <c r="I668" s="166"/>
      <c r="J668" s="166"/>
      <c r="K668" s="166"/>
      <c r="L668" s="166"/>
      <c r="M668" s="166"/>
    </row>
    <row r="669" spans="1:13">
      <c r="A669" s="166"/>
      <c r="B669" s="166"/>
      <c r="C669" s="166"/>
      <c r="D669" s="166"/>
      <c r="E669" s="166"/>
      <c r="F669" s="166"/>
      <c r="G669" s="166"/>
      <c r="H669" s="166"/>
      <c r="I669" s="166"/>
      <c r="J669" s="166"/>
      <c r="K669" s="166"/>
      <c r="L669" s="166"/>
      <c r="M669" s="166"/>
    </row>
    <row r="670" spans="1:13">
      <c r="A670" s="166"/>
      <c r="B670" s="166"/>
      <c r="C670" s="166"/>
      <c r="D670" s="166"/>
      <c r="E670" s="166"/>
      <c r="F670" s="166"/>
      <c r="G670" s="166"/>
      <c r="H670" s="166"/>
      <c r="I670" s="166"/>
      <c r="J670" s="166"/>
      <c r="K670" s="166"/>
      <c r="L670" s="166"/>
      <c r="M670" s="166"/>
    </row>
    <row r="671" spans="1:13">
      <c r="A671" s="166"/>
      <c r="B671" s="166"/>
      <c r="C671" s="166"/>
      <c r="D671" s="166"/>
      <c r="E671" s="166"/>
      <c r="F671" s="166"/>
      <c r="G671" s="166"/>
      <c r="H671" s="166"/>
      <c r="I671" s="166"/>
      <c r="J671" s="166"/>
      <c r="K671" s="166"/>
      <c r="L671" s="166"/>
      <c r="M671" s="166"/>
    </row>
    <row r="672" spans="1:13">
      <c r="A672" s="166"/>
      <c r="B672" s="166"/>
      <c r="C672" s="166"/>
      <c r="D672" s="166"/>
      <c r="E672" s="166"/>
      <c r="F672" s="166"/>
      <c r="G672" s="166"/>
      <c r="H672" s="166"/>
      <c r="I672" s="166"/>
      <c r="J672" s="166"/>
      <c r="K672" s="166"/>
      <c r="L672" s="166"/>
      <c r="M672" s="166"/>
    </row>
    <row r="673" spans="1:13">
      <c r="A673" s="166"/>
      <c r="B673" s="166"/>
      <c r="C673" s="166"/>
      <c r="D673" s="166"/>
      <c r="E673" s="166"/>
      <c r="F673" s="166"/>
      <c r="G673" s="166"/>
      <c r="H673" s="166"/>
      <c r="I673" s="166"/>
      <c r="J673" s="166"/>
      <c r="K673" s="166"/>
      <c r="L673" s="166"/>
      <c r="M673" s="166"/>
    </row>
    <row r="674" spans="1:13">
      <c r="A674" s="166"/>
      <c r="B674" s="166"/>
      <c r="C674" s="166"/>
      <c r="D674" s="166"/>
      <c r="E674" s="166"/>
      <c r="F674" s="166"/>
      <c r="G674" s="166"/>
      <c r="H674" s="166"/>
      <c r="I674" s="166"/>
      <c r="J674" s="166"/>
      <c r="K674" s="166"/>
      <c r="L674" s="166"/>
      <c r="M674" s="166"/>
    </row>
    <row r="675" spans="1:13">
      <c r="A675" s="166"/>
      <c r="B675" s="166"/>
      <c r="C675" s="166"/>
      <c r="D675" s="166"/>
      <c r="E675" s="166"/>
      <c r="F675" s="166"/>
      <c r="G675" s="166"/>
      <c r="H675" s="166"/>
      <c r="I675" s="166"/>
      <c r="J675" s="166"/>
      <c r="K675" s="166"/>
      <c r="L675" s="166"/>
      <c r="M675" s="166"/>
    </row>
    <row r="676" spans="1:13">
      <c r="A676" s="166"/>
      <c r="B676" s="166"/>
      <c r="C676" s="166"/>
      <c r="D676" s="166"/>
      <c r="E676" s="166"/>
      <c r="F676" s="166"/>
      <c r="G676" s="166"/>
      <c r="H676" s="166"/>
      <c r="I676" s="166"/>
      <c r="J676" s="166"/>
      <c r="K676" s="166"/>
      <c r="L676" s="166"/>
      <c r="M676" s="166"/>
    </row>
    <row r="677" spans="1:13">
      <c r="A677" s="166"/>
      <c r="B677" s="166"/>
      <c r="C677" s="166"/>
      <c r="D677" s="166"/>
      <c r="E677" s="166"/>
      <c r="F677" s="166"/>
      <c r="G677" s="166"/>
      <c r="H677" s="166"/>
      <c r="I677" s="166"/>
      <c r="J677" s="166"/>
      <c r="K677" s="166"/>
      <c r="L677" s="166"/>
      <c r="M677" s="166"/>
    </row>
    <row r="678" spans="1:13">
      <c r="A678" s="166"/>
      <c r="B678" s="166"/>
      <c r="C678" s="166"/>
      <c r="D678" s="166"/>
      <c r="E678" s="166"/>
      <c r="F678" s="166"/>
      <c r="G678" s="166"/>
      <c r="H678" s="166"/>
      <c r="I678" s="166"/>
      <c r="J678" s="166"/>
      <c r="K678" s="166"/>
      <c r="L678" s="166"/>
      <c r="M678" s="166"/>
    </row>
    <row r="679" spans="1:13">
      <c r="A679" s="166"/>
      <c r="B679" s="166"/>
      <c r="C679" s="166"/>
      <c r="D679" s="166"/>
      <c r="E679" s="166"/>
      <c r="F679" s="166"/>
      <c r="G679" s="166"/>
      <c r="H679" s="166"/>
      <c r="I679" s="166"/>
      <c r="J679" s="166"/>
      <c r="K679" s="166"/>
      <c r="L679" s="166"/>
      <c r="M679" s="166"/>
    </row>
    <row r="680" spans="1:13">
      <c r="A680" s="166"/>
      <c r="B680" s="166"/>
      <c r="C680" s="166"/>
      <c r="D680" s="166"/>
      <c r="E680" s="166"/>
      <c r="F680" s="166"/>
      <c r="G680" s="166"/>
      <c r="H680" s="166"/>
      <c r="I680" s="166"/>
      <c r="J680" s="166"/>
      <c r="K680" s="166"/>
      <c r="L680" s="166"/>
      <c r="M680" s="166"/>
    </row>
    <row r="681" spans="1:13">
      <c r="A681" s="166"/>
      <c r="B681" s="166"/>
      <c r="C681" s="166"/>
      <c r="D681" s="166"/>
      <c r="E681" s="166"/>
      <c r="F681" s="166"/>
      <c r="G681" s="166"/>
      <c r="H681" s="166"/>
      <c r="I681" s="166"/>
      <c r="J681" s="166"/>
      <c r="K681" s="166"/>
      <c r="L681" s="166"/>
      <c r="M681" s="166"/>
    </row>
    <row r="682" spans="1:13">
      <c r="A682" s="166"/>
      <c r="B682" s="166"/>
      <c r="C682" s="166"/>
      <c r="D682" s="166"/>
      <c r="E682" s="166"/>
      <c r="F682" s="166"/>
      <c r="G682" s="166"/>
      <c r="H682" s="166"/>
      <c r="I682" s="166"/>
      <c r="J682" s="166"/>
      <c r="K682" s="166"/>
      <c r="L682" s="166"/>
      <c r="M682" s="166"/>
    </row>
    <row r="683" spans="1:13">
      <c r="A683" s="166"/>
      <c r="B683" s="166"/>
      <c r="C683" s="166"/>
      <c r="D683" s="166"/>
      <c r="E683" s="166"/>
      <c r="F683" s="166"/>
      <c r="G683" s="166"/>
      <c r="H683" s="166"/>
      <c r="I683" s="166"/>
      <c r="J683" s="166"/>
      <c r="K683" s="166"/>
      <c r="L683" s="166"/>
      <c r="M683" s="166"/>
    </row>
    <row r="684" spans="1:13">
      <c r="A684" s="166"/>
      <c r="B684" s="166"/>
      <c r="C684" s="166"/>
      <c r="D684" s="166"/>
      <c r="E684" s="166"/>
      <c r="F684" s="166"/>
      <c r="G684" s="166"/>
      <c r="H684" s="166"/>
      <c r="I684" s="166"/>
      <c r="J684" s="166"/>
      <c r="K684" s="166"/>
      <c r="L684" s="166"/>
      <c r="M684" s="166"/>
    </row>
    <row r="685" spans="1:13">
      <c r="A685" s="166"/>
      <c r="B685" s="166"/>
      <c r="C685" s="166"/>
      <c r="D685" s="166"/>
      <c r="E685" s="166"/>
      <c r="F685" s="166"/>
      <c r="G685" s="166"/>
      <c r="H685" s="166"/>
      <c r="I685" s="166"/>
      <c r="J685" s="166"/>
      <c r="K685" s="166"/>
      <c r="L685" s="166"/>
      <c r="M685" s="166"/>
    </row>
    <row r="686" spans="1:13">
      <c r="A686" s="166"/>
      <c r="B686" s="166"/>
      <c r="C686" s="166"/>
      <c r="D686" s="166"/>
      <c r="E686" s="166"/>
      <c r="F686" s="166"/>
      <c r="G686" s="166"/>
      <c r="H686" s="166"/>
      <c r="I686" s="166"/>
      <c r="J686" s="166"/>
      <c r="K686" s="166"/>
      <c r="L686" s="166"/>
      <c r="M686" s="166"/>
    </row>
    <row r="687" spans="1:13">
      <c r="A687" s="166"/>
      <c r="B687" s="166"/>
      <c r="C687" s="166"/>
      <c r="D687" s="166"/>
      <c r="E687" s="166"/>
      <c r="F687" s="166"/>
      <c r="G687" s="166"/>
      <c r="H687" s="166"/>
      <c r="I687" s="166"/>
      <c r="J687" s="166"/>
      <c r="K687" s="166"/>
      <c r="L687" s="166"/>
      <c r="M687" s="166"/>
    </row>
    <row r="688" spans="1:13">
      <c r="A688" s="166"/>
      <c r="B688" s="166"/>
      <c r="C688" s="166"/>
      <c r="D688" s="166"/>
      <c r="E688" s="166"/>
      <c r="F688" s="166"/>
      <c r="G688" s="166"/>
      <c r="H688" s="166"/>
      <c r="I688" s="166"/>
      <c r="J688" s="166"/>
      <c r="K688" s="166"/>
      <c r="L688" s="166"/>
      <c r="M688" s="166"/>
    </row>
    <row r="689" spans="1:13">
      <c r="A689" s="166"/>
      <c r="B689" s="166"/>
      <c r="C689" s="166"/>
      <c r="D689" s="166"/>
      <c r="E689" s="166"/>
      <c r="F689" s="166"/>
      <c r="G689" s="166"/>
      <c r="H689" s="166"/>
      <c r="I689" s="166"/>
      <c r="J689" s="166"/>
      <c r="K689" s="166"/>
      <c r="L689" s="166"/>
      <c r="M689" s="166"/>
    </row>
    <row r="690" spans="1:13">
      <c r="A690" s="166"/>
      <c r="B690" s="166"/>
      <c r="C690" s="166"/>
      <c r="D690" s="166"/>
      <c r="E690" s="166"/>
      <c r="F690" s="166"/>
      <c r="G690" s="166"/>
      <c r="H690" s="166"/>
      <c r="I690" s="166"/>
      <c r="J690" s="166"/>
      <c r="K690" s="166"/>
      <c r="L690" s="166"/>
      <c r="M690" s="166"/>
    </row>
    <row r="691" spans="1:13">
      <c r="A691" s="166"/>
      <c r="B691" s="166"/>
      <c r="C691" s="166"/>
      <c r="D691" s="166"/>
      <c r="E691" s="166"/>
      <c r="F691" s="166"/>
      <c r="G691" s="166"/>
      <c r="H691" s="166"/>
      <c r="I691" s="166"/>
      <c r="J691" s="166"/>
      <c r="K691" s="166"/>
      <c r="L691" s="166"/>
      <c r="M691" s="166"/>
    </row>
    <row r="692" spans="1:13">
      <c r="A692" s="166"/>
      <c r="B692" s="166"/>
      <c r="C692" s="166"/>
      <c r="D692" s="166"/>
      <c r="E692" s="166"/>
      <c r="F692" s="166"/>
      <c r="G692" s="166"/>
      <c r="H692" s="166"/>
      <c r="I692" s="166"/>
      <c r="J692" s="166"/>
      <c r="K692" s="166"/>
      <c r="L692" s="166"/>
      <c r="M692" s="166"/>
    </row>
    <row r="693" spans="1:13">
      <c r="A693" s="166"/>
      <c r="B693" s="166"/>
      <c r="C693" s="166"/>
      <c r="D693" s="166"/>
      <c r="E693" s="166"/>
      <c r="F693" s="166"/>
      <c r="G693" s="166"/>
      <c r="H693" s="166"/>
      <c r="I693" s="166"/>
      <c r="J693" s="166"/>
      <c r="K693" s="166"/>
      <c r="L693" s="166"/>
      <c r="M693" s="166"/>
    </row>
    <row r="694" spans="1:13">
      <c r="A694" s="166"/>
      <c r="B694" s="166"/>
      <c r="C694" s="166"/>
      <c r="D694" s="166"/>
      <c r="E694" s="166"/>
      <c r="F694" s="166"/>
      <c r="G694" s="166"/>
      <c r="H694" s="166"/>
      <c r="I694" s="166"/>
      <c r="J694" s="166"/>
      <c r="K694" s="166"/>
      <c r="L694" s="166"/>
      <c r="M694" s="166"/>
    </row>
    <row r="695" spans="1:13">
      <c r="A695" s="166"/>
      <c r="B695" s="166"/>
      <c r="C695" s="166"/>
      <c r="D695" s="166"/>
      <c r="E695" s="166"/>
      <c r="F695" s="166"/>
      <c r="G695" s="166"/>
      <c r="H695" s="166"/>
      <c r="I695" s="166"/>
      <c r="J695" s="166"/>
      <c r="K695" s="166"/>
      <c r="L695" s="166"/>
      <c r="M695" s="166"/>
    </row>
    <row r="696" spans="1:13">
      <c r="A696" s="166"/>
      <c r="B696" s="166"/>
      <c r="C696" s="166"/>
      <c r="D696" s="166"/>
      <c r="E696" s="166"/>
      <c r="F696" s="166"/>
      <c r="G696" s="166"/>
      <c r="H696" s="166"/>
      <c r="I696" s="166"/>
      <c r="J696" s="166"/>
      <c r="K696" s="166"/>
      <c r="L696" s="166"/>
      <c r="M696" s="166"/>
    </row>
    <row r="697" spans="1:13">
      <c r="A697" s="166"/>
      <c r="B697" s="166"/>
      <c r="C697" s="166"/>
      <c r="D697" s="166"/>
      <c r="E697" s="166"/>
      <c r="F697" s="166"/>
      <c r="G697" s="166"/>
      <c r="H697" s="166"/>
      <c r="I697" s="166"/>
      <c r="J697" s="166"/>
      <c r="K697" s="166"/>
      <c r="L697" s="166"/>
      <c r="M697" s="166"/>
    </row>
    <row r="698" spans="1:13">
      <c r="A698" s="166"/>
      <c r="B698" s="166"/>
      <c r="C698" s="166"/>
      <c r="D698" s="166"/>
      <c r="E698" s="166"/>
      <c r="F698" s="166"/>
      <c r="G698" s="166"/>
      <c r="H698" s="166"/>
      <c r="I698" s="166"/>
      <c r="J698" s="166"/>
      <c r="K698" s="166"/>
      <c r="L698" s="166"/>
      <c r="M698" s="166"/>
    </row>
    <row r="699" spans="1:13">
      <c r="A699" s="166"/>
      <c r="B699" s="166"/>
      <c r="C699" s="166"/>
      <c r="D699" s="166"/>
      <c r="E699" s="166"/>
      <c r="F699" s="166"/>
      <c r="G699" s="166"/>
      <c r="H699" s="166"/>
      <c r="I699" s="166"/>
      <c r="J699" s="166"/>
      <c r="K699" s="166"/>
      <c r="L699" s="166"/>
      <c r="M699" s="166"/>
    </row>
    <row r="700" spans="1:13">
      <c r="A700" s="166"/>
      <c r="B700" s="166"/>
      <c r="C700" s="166"/>
      <c r="D700" s="166"/>
      <c r="E700" s="166"/>
      <c r="F700" s="166"/>
      <c r="G700" s="166"/>
      <c r="H700" s="166"/>
      <c r="I700" s="166"/>
      <c r="J700" s="166"/>
      <c r="K700" s="166"/>
      <c r="L700" s="166"/>
      <c r="M700" s="166"/>
    </row>
    <row r="701" spans="1:13">
      <c r="A701" s="166"/>
      <c r="B701" s="166"/>
      <c r="C701" s="166"/>
      <c r="D701" s="166"/>
      <c r="E701" s="166"/>
      <c r="F701" s="166"/>
      <c r="G701" s="166"/>
      <c r="H701" s="166"/>
      <c r="I701" s="166"/>
      <c r="J701" s="166"/>
      <c r="K701" s="166"/>
      <c r="L701" s="166"/>
      <c r="M701" s="166"/>
    </row>
    <row r="702" spans="1:13">
      <c r="A702" s="166"/>
      <c r="B702" s="166"/>
      <c r="C702" s="166"/>
      <c r="D702" s="166"/>
      <c r="E702" s="166"/>
      <c r="F702" s="166"/>
      <c r="G702" s="166"/>
      <c r="H702" s="166"/>
      <c r="I702" s="166"/>
      <c r="J702" s="166"/>
      <c r="K702" s="166"/>
      <c r="L702" s="166"/>
      <c r="M702" s="166"/>
    </row>
    <row r="703" spans="1:13">
      <c r="A703" s="166"/>
      <c r="B703" s="166"/>
      <c r="C703" s="166"/>
      <c r="D703" s="166"/>
      <c r="E703" s="166"/>
      <c r="F703" s="166"/>
      <c r="G703" s="166"/>
      <c r="H703" s="166"/>
      <c r="I703" s="166"/>
      <c r="J703" s="166"/>
      <c r="K703" s="166"/>
      <c r="L703" s="166"/>
      <c r="M703" s="166"/>
    </row>
    <row r="704" spans="1:13">
      <c r="A704" s="166"/>
      <c r="B704" s="166"/>
      <c r="C704" s="166"/>
      <c r="D704" s="166"/>
      <c r="E704" s="166"/>
      <c r="F704" s="166"/>
      <c r="G704" s="166"/>
      <c r="H704" s="166"/>
      <c r="I704" s="166"/>
      <c r="J704" s="166"/>
      <c r="K704" s="166"/>
      <c r="L704" s="166"/>
      <c r="M704" s="166"/>
    </row>
    <row r="705" spans="1:13">
      <c r="A705" s="166"/>
      <c r="B705" s="166"/>
      <c r="C705" s="166"/>
      <c r="D705" s="166"/>
      <c r="E705" s="166"/>
      <c r="F705" s="166"/>
      <c r="G705" s="166"/>
      <c r="H705" s="166"/>
      <c r="I705" s="166"/>
      <c r="J705" s="166"/>
      <c r="K705" s="166"/>
      <c r="L705" s="166"/>
      <c r="M705" s="166"/>
    </row>
    <row r="706" spans="1:13">
      <c r="A706" s="166"/>
      <c r="B706" s="166"/>
      <c r="C706" s="166"/>
      <c r="D706" s="166"/>
      <c r="E706" s="166"/>
      <c r="F706" s="166"/>
      <c r="G706" s="166"/>
      <c r="H706" s="166"/>
      <c r="I706" s="166"/>
      <c r="J706" s="166"/>
      <c r="K706" s="166"/>
      <c r="L706" s="166"/>
      <c r="M706" s="166"/>
    </row>
    <row r="707" spans="1:13">
      <c r="A707" s="166"/>
      <c r="B707" s="166"/>
      <c r="C707" s="166"/>
      <c r="D707" s="166"/>
      <c r="E707" s="166"/>
      <c r="F707" s="166"/>
      <c r="G707" s="166"/>
      <c r="H707" s="166"/>
      <c r="I707" s="166"/>
      <c r="J707" s="166"/>
      <c r="K707" s="166"/>
      <c r="L707" s="166"/>
      <c r="M707" s="166"/>
    </row>
    <row r="708" spans="1:13">
      <c r="A708" s="166"/>
      <c r="B708" s="166"/>
      <c r="C708" s="166"/>
      <c r="D708" s="166"/>
      <c r="E708" s="166"/>
      <c r="F708" s="166"/>
      <c r="G708" s="166"/>
      <c r="H708" s="166"/>
      <c r="I708" s="166"/>
      <c r="J708" s="166"/>
      <c r="K708" s="166"/>
      <c r="L708" s="166"/>
      <c r="M708" s="166"/>
    </row>
    <row r="709" spans="1:13">
      <c r="A709" s="166"/>
      <c r="B709" s="166"/>
      <c r="C709" s="166"/>
      <c r="D709" s="166"/>
      <c r="E709" s="166"/>
      <c r="F709" s="166"/>
      <c r="G709" s="166"/>
      <c r="H709" s="166"/>
      <c r="I709" s="166"/>
      <c r="J709" s="166"/>
      <c r="K709" s="166"/>
      <c r="L709" s="166"/>
      <c r="M709" s="166"/>
    </row>
    <row r="710" spans="1:13">
      <c r="A710" s="166"/>
      <c r="B710" s="166"/>
      <c r="C710" s="166"/>
      <c r="D710" s="166"/>
      <c r="E710" s="166"/>
      <c r="F710" s="166"/>
      <c r="G710" s="166"/>
      <c r="H710" s="166"/>
      <c r="I710" s="166"/>
      <c r="J710" s="166"/>
      <c r="K710" s="166"/>
      <c r="L710" s="166"/>
      <c r="M710" s="166"/>
    </row>
    <row r="711" spans="1:13">
      <c r="A711" s="166"/>
      <c r="B711" s="166"/>
      <c r="C711" s="166"/>
      <c r="D711" s="166"/>
      <c r="E711" s="166"/>
      <c r="F711" s="166"/>
      <c r="G711" s="166"/>
      <c r="H711" s="166"/>
      <c r="I711" s="166"/>
      <c r="J711" s="166"/>
      <c r="K711" s="166"/>
      <c r="L711" s="166"/>
      <c r="M711" s="166"/>
    </row>
    <row r="712" spans="1:13">
      <c r="A712" s="166"/>
      <c r="B712" s="166"/>
      <c r="C712" s="166"/>
      <c r="D712" s="166"/>
      <c r="E712" s="166"/>
      <c r="F712" s="166"/>
      <c r="G712" s="166"/>
      <c r="H712" s="166"/>
      <c r="I712" s="166"/>
      <c r="J712" s="166"/>
      <c r="K712" s="166"/>
      <c r="L712" s="166"/>
      <c r="M712" s="166"/>
    </row>
    <row r="713" spans="1:13">
      <c r="A713" s="166"/>
      <c r="B713" s="166"/>
      <c r="C713" s="166"/>
      <c r="D713" s="166"/>
      <c r="E713" s="166"/>
      <c r="F713" s="166"/>
      <c r="G713" s="166"/>
      <c r="H713" s="166"/>
      <c r="I713" s="166"/>
      <c r="J713" s="166"/>
      <c r="K713" s="166"/>
      <c r="L713" s="166"/>
      <c r="M713" s="166"/>
    </row>
    <row r="714" spans="1:13">
      <c r="A714" s="166"/>
      <c r="B714" s="166"/>
      <c r="C714" s="166"/>
      <c r="D714" s="166"/>
      <c r="E714" s="166"/>
      <c r="F714" s="166"/>
      <c r="G714" s="166"/>
      <c r="H714" s="166"/>
      <c r="I714" s="166"/>
      <c r="J714" s="166"/>
      <c r="K714" s="166"/>
      <c r="L714" s="166"/>
      <c r="M714" s="166"/>
    </row>
    <row r="715" spans="1:13">
      <c r="A715" s="166"/>
      <c r="B715" s="166"/>
      <c r="C715" s="166"/>
      <c r="D715" s="166"/>
      <c r="E715" s="166"/>
      <c r="F715" s="166"/>
      <c r="G715" s="166"/>
      <c r="H715" s="166"/>
      <c r="I715" s="166"/>
      <c r="J715" s="166"/>
      <c r="K715" s="166"/>
      <c r="L715" s="166"/>
      <c r="M715" s="166"/>
    </row>
    <row r="716" spans="1:13">
      <c r="A716" s="166"/>
      <c r="B716" s="166"/>
      <c r="C716" s="166"/>
      <c r="D716" s="166"/>
      <c r="E716" s="166"/>
      <c r="F716" s="166"/>
      <c r="G716" s="166"/>
      <c r="H716" s="166"/>
      <c r="I716" s="166"/>
      <c r="J716" s="166"/>
      <c r="K716" s="166"/>
      <c r="L716" s="166"/>
      <c r="M716" s="166"/>
    </row>
    <row r="717" spans="1:13">
      <c r="A717" s="166"/>
      <c r="B717" s="166"/>
      <c r="C717" s="166"/>
      <c r="D717" s="166"/>
      <c r="E717" s="166"/>
      <c r="F717" s="166"/>
      <c r="G717" s="166"/>
      <c r="H717" s="166"/>
      <c r="I717" s="166"/>
      <c r="J717" s="166"/>
      <c r="K717" s="166"/>
      <c r="L717" s="166"/>
      <c r="M717" s="166"/>
    </row>
    <row r="718" spans="1:13">
      <c r="A718" s="166"/>
      <c r="B718" s="166"/>
      <c r="C718" s="166"/>
      <c r="D718" s="166"/>
      <c r="E718" s="166"/>
      <c r="F718" s="166"/>
      <c r="G718" s="166"/>
      <c r="H718" s="166"/>
      <c r="I718" s="166"/>
      <c r="J718" s="166"/>
      <c r="K718" s="166"/>
      <c r="L718" s="166"/>
      <c r="M718" s="166"/>
    </row>
    <row r="719" spans="1:13">
      <c r="A719" s="166"/>
      <c r="B719" s="166"/>
      <c r="C719" s="166"/>
      <c r="D719" s="166"/>
      <c r="E719" s="166"/>
      <c r="F719" s="166"/>
      <c r="G719" s="166"/>
      <c r="H719" s="166"/>
      <c r="I719" s="166"/>
      <c r="J719" s="166"/>
      <c r="K719" s="166"/>
      <c r="L719" s="166"/>
      <c r="M719" s="166"/>
    </row>
    <row r="720" spans="1:13">
      <c r="A720" s="166"/>
      <c r="B720" s="166"/>
      <c r="C720" s="166"/>
      <c r="D720" s="166"/>
      <c r="E720" s="166"/>
      <c r="F720" s="166"/>
      <c r="G720" s="166"/>
      <c r="H720" s="166"/>
      <c r="I720" s="166"/>
      <c r="J720" s="166"/>
      <c r="K720" s="166"/>
      <c r="L720" s="166"/>
      <c r="M720" s="166"/>
    </row>
    <row r="721" spans="1:13">
      <c r="A721" s="166"/>
      <c r="B721" s="166"/>
      <c r="C721" s="166"/>
      <c r="D721" s="166"/>
      <c r="E721" s="166"/>
      <c r="F721" s="166"/>
      <c r="G721" s="166"/>
      <c r="H721" s="166"/>
      <c r="I721" s="166"/>
      <c r="J721" s="166"/>
      <c r="K721" s="166"/>
      <c r="L721" s="166"/>
      <c r="M721" s="166"/>
    </row>
    <row r="722" spans="1:13">
      <c r="A722" s="166"/>
      <c r="B722" s="166"/>
      <c r="C722" s="166"/>
      <c r="D722" s="166"/>
      <c r="E722" s="166"/>
      <c r="F722" s="166"/>
      <c r="G722" s="166"/>
      <c r="H722" s="166"/>
      <c r="I722" s="166"/>
      <c r="J722" s="166"/>
      <c r="K722" s="166"/>
      <c r="L722" s="166"/>
      <c r="M722" s="166"/>
    </row>
    <row r="723" spans="1:13">
      <c r="A723" s="166"/>
      <c r="B723" s="166"/>
      <c r="C723" s="166"/>
      <c r="D723" s="166"/>
      <c r="E723" s="166"/>
      <c r="F723" s="166"/>
      <c r="G723" s="166"/>
      <c r="H723" s="166"/>
      <c r="I723" s="166"/>
      <c r="J723" s="166"/>
      <c r="K723" s="166"/>
      <c r="L723" s="166"/>
      <c r="M723" s="166"/>
    </row>
    <row r="724" spans="1:13">
      <c r="A724" s="166"/>
      <c r="B724" s="166"/>
      <c r="C724" s="166"/>
      <c r="D724" s="166"/>
      <c r="E724" s="166"/>
      <c r="F724" s="166"/>
      <c r="G724" s="166"/>
      <c r="H724" s="166"/>
      <c r="I724" s="166"/>
      <c r="J724" s="166"/>
      <c r="K724" s="166"/>
      <c r="L724" s="166"/>
      <c r="M724" s="166"/>
    </row>
    <row r="725" spans="1:13">
      <c r="A725" s="166"/>
      <c r="B725" s="166"/>
      <c r="C725" s="166"/>
      <c r="D725" s="166"/>
      <c r="E725" s="166"/>
      <c r="F725" s="166"/>
      <c r="G725" s="166"/>
      <c r="H725" s="166"/>
      <c r="I725" s="166"/>
      <c r="J725" s="166"/>
      <c r="K725" s="166"/>
      <c r="L725" s="166"/>
      <c r="M725" s="166"/>
    </row>
    <row r="726" spans="1:13">
      <c r="A726" s="166"/>
      <c r="B726" s="166"/>
      <c r="C726" s="166"/>
      <c r="D726" s="166"/>
      <c r="E726" s="166"/>
      <c r="F726" s="166"/>
      <c r="G726" s="166"/>
      <c r="H726" s="166"/>
      <c r="I726" s="166"/>
      <c r="J726" s="166"/>
      <c r="K726" s="166"/>
      <c r="L726" s="166"/>
      <c r="M726" s="166"/>
    </row>
    <row r="727" spans="1:13">
      <c r="A727" s="166"/>
      <c r="B727" s="166"/>
      <c r="C727" s="166"/>
      <c r="D727" s="166"/>
      <c r="E727" s="166"/>
      <c r="F727" s="166"/>
      <c r="G727" s="166"/>
      <c r="H727" s="166"/>
      <c r="I727" s="166"/>
      <c r="J727" s="166"/>
      <c r="K727" s="166"/>
      <c r="L727" s="166"/>
      <c r="M727" s="166"/>
    </row>
    <row r="728" spans="1:13">
      <c r="A728" s="166"/>
      <c r="B728" s="166"/>
      <c r="C728" s="166"/>
      <c r="D728" s="166"/>
      <c r="E728" s="166"/>
      <c r="F728" s="166"/>
      <c r="G728" s="166"/>
      <c r="H728" s="166"/>
      <c r="I728" s="166"/>
      <c r="J728" s="166"/>
      <c r="K728" s="166"/>
      <c r="L728" s="166"/>
      <c r="M728" s="166"/>
    </row>
    <row r="729" spans="1:13">
      <c r="A729" s="166"/>
      <c r="B729" s="166"/>
      <c r="C729" s="166"/>
      <c r="D729" s="166"/>
      <c r="E729" s="166"/>
      <c r="F729" s="166"/>
      <c r="G729" s="166"/>
      <c r="H729" s="166"/>
      <c r="I729" s="166"/>
      <c r="J729" s="166"/>
      <c r="K729" s="166"/>
      <c r="L729" s="166"/>
      <c r="M729" s="166"/>
    </row>
    <row r="730" spans="1:13">
      <c r="A730" s="166"/>
      <c r="B730" s="166"/>
      <c r="C730" s="166"/>
      <c r="D730" s="166"/>
      <c r="E730" s="166"/>
      <c r="F730" s="166"/>
      <c r="G730" s="166"/>
      <c r="H730" s="166"/>
      <c r="I730" s="166"/>
      <c r="J730" s="166"/>
      <c r="K730" s="166"/>
      <c r="L730" s="166"/>
      <c r="M730" s="166"/>
    </row>
    <row r="731" spans="1:13">
      <c r="A731" s="166"/>
      <c r="B731" s="166"/>
      <c r="C731" s="166"/>
      <c r="D731" s="166"/>
      <c r="E731" s="166"/>
      <c r="F731" s="166"/>
      <c r="G731" s="166"/>
      <c r="H731" s="166"/>
      <c r="I731" s="166"/>
      <c r="J731" s="166"/>
      <c r="K731" s="166"/>
      <c r="L731" s="166"/>
      <c r="M731" s="166"/>
    </row>
    <row r="732" spans="1:13">
      <c r="A732" s="166"/>
      <c r="B732" s="166"/>
      <c r="C732" s="166"/>
      <c r="D732" s="166"/>
      <c r="E732" s="166"/>
      <c r="F732" s="166"/>
      <c r="G732" s="166"/>
      <c r="H732" s="166"/>
      <c r="I732" s="166"/>
      <c r="J732" s="166"/>
      <c r="K732" s="166"/>
      <c r="L732" s="166"/>
      <c r="M732" s="166"/>
    </row>
    <row r="733" spans="1:13">
      <c r="A733" s="166"/>
      <c r="B733" s="166"/>
      <c r="C733" s="166"/>
      <c r="D733" s="166"/>
      <c r="E733" s="166"/>
      <c r="F733" s="166"/>
      <c r="G733" s="166"/>
      <c r="H733" s="166"/>
      <c r="I733" s="166"/>
      <c r="J733" s="166"/>
      <c r="K733" s="166"/>
      <c r="L733" s="166"/>
      <c r="M733" s="166"/>
    </row>
    <row r="734" spans="1:13">
      <c r="A734" s="166"/>
      <c r="B734" s="166"/>
      <c r="C734" s="166"/>
      <c r="D734" s="166"/>
      <c r="E734" s="166"/>
      <c r="F734" s="166"/>
      <c r="G734" s="166"/>
      <c r="H734" s="166"/>
      <c r="I734" s="166"/>
      <c r="J734" s="166"/>
      <c r="K734" s="166"/>
      <c r="L734" s="166"/>
      <c r="M734" s="166"/>
    </row>
    <row r="735" spans="1:13">
      <c r="A735" s="166"/>
      <c r="B735" s="166"/>
      <c r="C735" s="166"/>
      <c r="D735" s="166"/>
      <c r="E735" s="166"/>
      <c r="F735" s="166"/>
      <c r="G735" s="166"/>
      <c r="H735" s="166"/>
      <c r="I735" s="166"/>
      <c r="J735" s="166"/>
      <c r="K735" s="166"/>
      <c r="L735" s="166"/>
      <c r="M735" s="166"/>
    </row>
    <row r="736" spans="1:13">
      <c r="A736" s="166"/>
      <c r="B736" s="166"/>
      <c r="C736" s="166"/>
      <c r="D736" s="166"/>
      <c r="E736" s="166"/>
      <c r="F736" s="166"/>
      <c r="G736" s="166"/>
      <c r="H736" s="166"/>
      <c r="I736" s="166"/>
      <c r="J736" s="166"/>
      <c r="K736" s="166"/>
      <c r="L736" s="166"/>
      <c r="M736" s="166"/>
    </row>
    <row r="737" spans="1:13">
      <c r="A737" s="166"/>
      <c r="B737" s="166"/>
      <c r="C737" s="166"/>
      <c r="D737" s="166"/>
      <c r="E737" s="166"/>
      <c r="F737" s="166"/>
      <c r="G737" s="166"/>
      <c r="H737" s="166"/>
      <c r="I737" s="166"/>
      <c r="J737" s="166"/>
      <c r="K737" s="166"/>
      <c r="L737" s="166"/>
      <c r="M737" s="166"/>
    </row>
    <row r="738" spans="1:13">
      <c r="A738" s="166"/>
      <c r="B738" s="166"/>
      <c r="C738" s="166"/>
      <c r="D738" s="166"/>
      <c r="E738" s="166"/>
      <c r="F738" s="166"/>
      <c r="G738" s="166"/>
      <c r="H738" s="166"/>
      <c r="I738" s="166"/>
      <c r="J738" s="166"/>
      <c r="K738" s="166"/>
      <c r="L738" s="166"/>
      <c r="M738" s="166"/>
    </row>
    <row r="739" spans="1:13">
      <c r="A739" s="166"/>
      <c r="B739" s="166"/>
      <c r="C739" s="166"/>
      <c r="D739" s="166"/>
      <c r="E739" s="166"/>
      <c r="F739" s="166"/>
      <c r="G739" s="166"/>
      <c r="H739" s="166"/>
      <c r="I739" s="166"/>
      <c r="J739" s="166"/>
      <c r="K739" s="166"/>
      <c r="L739" s="166"/>
      <c r="M739" s="166"/>
    </row>
    <row r="740" spans="1:13">
      <c r="A740" s="166"/>
      <c r="B740" s="166"/>
      <c r="C740" s="166"/>
      <c r="D740" s="166"/>
      <c r="E740" s="166"/>
      <c r="F740" s="166"/>
      <c r="G740" s="166"/>
      <c r="H740" s="166"/>
      <c r="I740" s="166"/>
      <c r="J740" s="166"/>
      <c r="K740" s="166"/>
      <c r="L740" s="166"/>
      <c r="M740" s="166"/>
    </row>
    <row r="741" spans="1:13">
      <c r="A741" s="166"/>
      <c r="B741" s="166"/>
      <c r="C741" s="166"/>
      <c r="D741" s="166"/>
      <c r="E741" s="166"/>
      <c r="F741" s="166"/>
      <c r="G741" s="166"/>
      <c r="H741" s="166"/>
      <c r="I741" s="166"/>
      <c r="J741" s="166"/>
      <c r="K741" s="166"/>
      <c r="L741" s="166"/>
      <c r="M741" s="166"/>
    </row>
    <row r="742" spans="1:13">
      <c r="A742" s="166"/>
      <c r="B742" s="166"/>
      <c r="C742" s="166"/>
      <c r="D742" s="166"/>
      <c r="E742" s="166"/>
      <c r="F742" s="166"/>
      <c r="G742" s="166"/>
      <c r="H742" s="166"/>
      <c r="I742" s="166"/>
      <c r="J742" s="166"/>
      <c r="K742" s="166"/>
      <c r="L742" s="166"/>
      <c r="M742" s="166"/>
    </row>
    <row r="743" spans="1:13">
      <c r="A743" s="166"/>
      <c r="B743" s="166"/>
      <c r="C743" s="166"/>
      <c r="D743" s="166"/>
      <c r="E743" s="166"/>
      <c r="F743" s="166"/>
      <c r="G743" s="166"/>
      <c r="H743" s="166"/>
      <c r="I743" s="166"/>
      <c r="J743" s="166"/>
      <c r="K743" s="166"/>
      <c r="L743" s="166"/>
      <c r="M743" s="166"/>
    </row>
    <row r="744" spans="1:13">
      <c r="A744" s="166"/>
      <c r="B744" s="166"/>
      <c r="C744" s="166"/>
      <c r="D744" s="166"/>
      <c r="E744" s="166"/>
      <c r="F744" s="166"/>
      <c r="G744" s="166"/>
      <c r="H744" s="166"/>
      <c r="I744" s="166"/>
      <c r="J744" s="166"/>
      <c r="K744" s="166"/>
      <c r="L744" s="166"/>
      <c r="M744" s="166"/>
    </row>
    <row r="4703" ht="13.5" customHeight="1"/>
    <row r="4704" ht="13.5" customHeight="1"/>
    <row r="4705" ht="13.5" customHeight="1"/>
    <row r="4706" ht="13.5" customHeight="1"/>
    <row r="4707" ht="13.5" customHeight="1"/>
    <row r="4708" ht="13.5" customHeight="1"/>
    <row r="4709" ht="13.5" customHeight="1"/>
    <row r="4710" ht="13.5" customHeight="1"/>
    <row r="4711" ht="13.5" customHeight="1"/>
    <row r="4712" ht="13.5" customHeight="1"/>
    <row r="4713" ht="13.5" customHeight="1"/>
    <row r="4714" ht="13.5" customHeight="1"/>
    <row r="4715" ht="13.5" customHeight="1"/>
    <row r="4716" ht="13.5" customHeight="1"/>
    <row r="4717" ht="13.5" customHeight="1"/>
    <row r="4718" ht="13.5" customHeight="1"/>
    <row r="4719" ht="13.5" customHeight="1"/>
    <row r="4720" ht="13.5" customHeight="1"/>
    <row r="4721" ht="13.5" customHeight="1"/>
    <row r="4722" ht="13.5" customHeight="1"/>
    <row r="4723" ht="13.5" customHeight="1"/>
    <row r="4724" ht="13.5" customHeight="1"/>
    <row r="4725" ht="13.5" customHeight="1"/>
    <row r="4726" ht="13.5" customHeight="1"/>
    <row r="4727" ht="13.5" customHeight="1"/>
    <row r="4728" ht="13.5" customHeight="1"/>
    <row r="4729" ht="13.5" customHeight="1"/>
    <row r="4730" ht="13.5" customHeight="1"/>
    <row r="4731" ht="13.5" customHeight="1"/>
    <row r="4732" ht="13.5" customHeight="1"/>
    <row r="4733" ht="13.5" customHeight="1"/>
    <row r="4734" ht="13.5" customHeight="1"/>
    <row r="4735" ht="13.5" customHeight="1"/>
    <row r="4736" ht="13.5" customHeight="1"/>
    <row r="4737" ht="13.5" customHeight="1"/>
    <row r="4738" ht="13.5" customHeight="1"/>
    <row r="4739" ht="13.5" customHeight="1"/>
    <row r="4740" ht="13.5" customHeight="1"/>
    <row r="4741" ht="13.5" customHeight="1"/>
  </sheetData>
  <sheetProtection algorithmName="SHA-512" hashValue="KpkuBUpfxsQzynbCdCImoNWOdtBb1kzTQZq5o3n/+nrL6FDkwpyG8sjNoFE8hOHTpHisFjV1o+HZj4dMisohxw==" saltValue="Qh0Lv44dUfjLbvMAmilTXg==" spinCount="100000" sheet="1" objects="1" scenarios="1" pivotTables="0"/>
  <autoFilter ref="A1:M744" xr:uid="{00000000-0009-0000-0000-00001B000000}"/>
  <pageMargins left="0.75" right="0.75" top="1" bottom="1" header="0.5" footer="0.5"/>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E81D-1D58-49C3-A575-848CE59A5A78}">
  <sheetPr codeName="Sheet31"/>
  <dimension ref="A1:M4735"/>
  <sheetViews>
    <sheetView showGridLines="0" showRowColHeaders="0" zoomScaleNormal="100" workbookViewId="0">
      <selection activeCell="D3" sqref="D3"/>
    </sheetView>
  </sheetViews>
  <sheetFormatPr defaultColWidth="9.15234375" defaultRowHeight="12.45"/>
  <cols>
    <col min="1" max="1" width="12.53515625" bestFit="1" customWidth="1"/>
    <col min="2" max="2" width="11.84375" bestFit="1" customWidth="1"/>
    <col min="3" max="3" width="13.15234375" customWidth="1"/>
    <col min="4" max="4" width="5.69140625" customWidth="1"/>
    <col min="5" max="5" width="57.15234375" customWidth="1"/>
    <col min="6" max="6" width="16.84375" bestFit="1" customWidth="1"/>
    <col min="7" max="7" width="17.4609375" customWidth="1"/>
    <col min="8" max="8" width="11.15234375" customWidth="1"/>
    <col min="9" max="9" width="21.23046875" customWidth="1"/>
    <col min="10" max="10" width="18" bestFit="1" customWidth="1"/>
    <col min="11" max="11" width="16.53515625" bestFit="1" customWidth="1"/>
    <col min="12" max="12" width="5.15234375" bestFit="1" customWidth="1"/>
    <col min="13" max="13" width="9.4609375" customWidth="1"/>
  </cols>
  <sheetData>
    <row r="1" spans="1:13">
      <c r="A1" s="150" t="s">
        <v>116</v>
      </c>
      <c r="B1" s="150" t="s">
        <v>117</v>
      </c>
      <c r="C1" s="150" t="s">
        <v>118</v>
      </c>
      <c r="D1" s="150" t="s">
        <v>119</v>
      </c>
      <c r="E1" s="150" t="s">
        <v>120</v>
      </c>
      <c r="F1" s="150" t="s">
        <v>121</v>
      </c>
      <c r="G1" s="150" t="s">
        <v>224</v>
      </c>
      <c r="H1" s="150" t="s">
        <v>225</v>
      </c>
      <c r="I1" s="150" t="s">
        <v>226</v>
      </c>
      <c r="J1" s="150" t="s">
        <v>227</v>
      </c>
      <c r="K1" s="150" t="s">
        <v>228</v>
      </c>
      <c r="L1" s="150" t="s">
        <v>229</v>
      </c>
      <c r="M1" s="150" t="s">
        <v>230</v>
      </c>
    </row>
    <row r="2" spans="1:13" ht="12.9">
      <c r="A2" s="208" t="s">
        <v>149</v>
      </c>
      <c r="B2" s="208" t="s">
        <v>149</v>
      </c>
      <c r="C2" s="209" t="s">
        <v>903</v>
      </c>
      <c r="D2" s="210">
        <v>4000</v>
      </c>
      <c r="E2" s="209" t="s">
        <v>903</v>
      </c>
      <c r="F2" s="209" t="s">
        <v>149</v>
      </c>
      <c r="G2" s="209" t="s">
        <v>149</v>
      </c>
      <c r="H2" s="209" t="s">
        <v>149</v>
      </c>
      <c r="I2" s="285" t="s">
        <v>30</v>
      </c>
      <c r="J2" s="209" t="s">
        <v>149</v>
      </c>
      <c r="K2" s="209" t="s">
        <v>149</v>
      </c>
      <c r="L2" s="209" t="s">
        <v>149</v>
      </c>
      <c r="M2" s="211"/>
    </row>
    <row r="3" spans="1:13">
      <c r="A3" s="298" t="s">
        <v>14088</v>
      </c>
      <c r="B3" s="298" t="s">
        <v>2500</v>
      </c>
      <c r="C3" s="298" t="s">
        <v>989</v>
      </c>
      <c r="D3" s="210">
        <v>4001</v>
      </c>
      <c r="E3" s="298" t="s">
        <v>990</v>
      </c>
      <c r="F3" s="298" t="s">
        <v>624</v>
      </c>
      <c r="G3" s="298" t="s">
        <v>298</v>
      </c>
      <c r="H3" s="298" t="s">
        <v>33</v>
      </c>
      <c r="I3" s="298" t="s">
        <v>30</v>
      </c>
      <c r="J3" s="298" t="s">
        <v>868</v>
      </c>
      <c r="K3" s="298" t="s">
        <v>197</v>
      </c>
      <c r="L3" s="299" t="s">
        <v>654</v>
      </c>
      <c r="M3" s="478">
        <v>24381000</v>
      </c>
    </row>
    <row r="4" spans="1:13">
      <c r="A4" s="298" t="s">
        <v>14089</v>
      </c>
      <c r="B4" s="298" t="s">
        <v>2501</v>
      </c>
      <c r="C4" s="298" t="s">
        <v>989</v>
      </c>
      <c r="D4" s="210">
        <v>4002</v>
      </c>
      <c r="E4" s="298" t="s">
        <v>991</v>
      </c>
      <c r="F4" s="298" t="s">
        <v>624</v>
      </c>
      <c r="G4" s="298" t="s">
        <v>298</v>
      </c>
      <c r="H4" s="298" t="s">
        <v>33</v>
      </c>
      <c r="I4" s="298" t="s">
        <v>30</v>
      </c>
      <c r="J4" s="298" t="s">
        <v>868</v>
      </c>
      <c r="K4" s="298" t="s">
        <v>197</v>
      </c>
      <c r="L4" s="299" t="s">
        <v>654</v>
      </c>
      <c r="M4" s="478">
        <v>3276000</v>
      </c>
    </row>
    <row r="5" spans="1:13">
      <c r="A5" s="298" t="s">
        <v>14090</v>
      </c>
      <c r="B5" s="298" t="s">
        <v>2502</v>
      </c>
      <c r="C5" s="298" t="s">
        <v>989</v>
      </c>
      <c r="D5" s="210">
        <v>4004</v>
      </c>
      <c r="E5" s="298" t="s">
        <v>904</v>
      </c>
      <c r="F5" s="298" t="s">
        <v>624</v>
      </c>
      <c r="G5" s="298" t="s">
        <v>298</v>
      </c>
      <c r="H5" s="298" t="s">
        <v>33</v>
      </c>
      <c r="I5" s="298" t="s">
        <v>30</v>
      </c>
      <c r="J5" s="298" t="s">
        <v>868</v>
      </c>
      <c r="K5" s="298" t="s">
        <v>197</v>
      </c>
      <c r="L5" s="299" t="s">
        <v>654</v>
      </c>
      <c r="M5" s="478">
        <v>5187000</v>
      </c>
    </row>
    <row r="6" spans="1:13">
      <c r="A6" s="298" t="s">
        <v>14091</v>
      </c>
      <c r="B6" s="298" t="s">
        <v>2503</v>
      </c>
      <c r="C6" s="298" t="s">
        <v>989</v>
      </c>
      <c r="D6" s="210">
        <v>4005</v>
      </c>
      <c r="E6" s="298" t="s">
        <v>992</v>
      </c>
      <c r="F6" s="298" t="s">
        <v>624</v>
      </c>
      <c r="G6" s="298" t="s">
        <v>298</v>
      </c>
      <c r="H6" s="298" t="s">
        <v>33</v>
      </c>
      <c r="I6" s="298" t="s">
        <v>30</v>
      </c>
      <c r="J6" s="298" t="s">
        <v>868</v>
      </c>
      <c r="K6" s="298" t="s">
        <v>197</v>
      </c>
      <c r="L6" s="299" t="s">
        <v>654</v>
      </c>
      <c r="M6" s="478">
        <v>3171000</v>
      </c>
    </row>
    <row r="7" spans="1:13">
      <c r="A7" s="298" t="s">
        <v>14092</v>
      </c>
      <c r="B7" s="298" t="s">
        <v>2504</v>
      </c>
      <c r="C7" s="298" t="s">
        <v>989</v>
      </c>
      <c r="D7" s="210">
        <v>4006</v>
      </c>
      <c r="E7" s="298" t="s">
        <v>905</v>
      </c>
      <c r="F7" s="298" t="s">
        <v>624</v>
      </c>
      <c r="G7" s="298" t="s">
        <v>298</v>
      </c>
      <c r="H7" s="298" t="s">
        <v>33</v>
      </c>
      <c r="I7" s="298" t="s">
        <v>30</v>
      </c>
      <c r="J7" s="298" t="s">
        <v>868</v>
      </c>
      <c r="K7" s="298" t="s">
        <v>197</v>
      </c>
      <c r="L7" s="299" t="s">
        <v>654</v>
      </c>
      <c r="M7" s="478">
        <v>3171000</v>
      </c>
    </row>
    <row r="8" spans="1:13">
      <c r="A8" s="298" t="s">
        <v>14093</v>
      </c>
      <c r="B8" s="298" t="s">
        <v>2505</v>
      </c>
      <c r="C8" s="298" t="s">
        <v>989</v>
      </c>
      <c r="D8" s="210">
        <v>4007</v>
      </c>
      <c r="E8" s="298" t="s">
        <v>906</v>
      </c>
      <c r="F8" s="298" t="s">
        <v>624</v>
      </c>
      <c r="G8" s="298" t="s">
        <v>298</v>
      </c>
      <c r="H8" s="298" t="s">
        <v>33</v>
      </c>
      <c r="I8" s="298" t="s">
        <v>30</v>
      </c>
      <c r="J8" s="298" t="s">
        <v>868</v>
      </c>
      <c r="K8" s="298" t="s">
        <v>197</v>
      </c>
      <c r="L8" s="299" t="s">
        <v>654</v>
      </c>
      <c r="M8" s="478">
        <v>3171000</v>
      </c>
    </row>
    <row r="9" spans="1:13">
      <c r="A9" s="298" t="s">
        <v>14094</v>
      </c>
      <c r="B9" s="298" t="s">
        <v>2506</v>
      </c>
      <c r="C9" s="298" t="s">
        <v>989</v>
      </c>
      <c r="D9" s="210">
        <v>4008</v>
      </c>
      <c r="E9" s="298" t="s">
        <v>907</v>
      </c>
      <c r="F9" s="298" t="s">
        <v>624</v>
      </c>
      <c r="G9" s="298" t="s">
        <v>298</v>
      </c>
      <c r="H9" s="298" t="s">
        <v>33</v>
      </c>
      <c r="I9" s="298" t="s">
        <v>30</v>
      </c>
      <c r="J9" s="298" t="s">
        <v>868</v>
      </c>
      <c r="K9" s="298" t="s">
        <v>197</v>
      </c>
      <c r="L9" s="299" t="s">
        <v>654</v>
      </c>
      <c r="M9" s="478">
        <v>3171000</v>
      </c>
    </row>
    <row r="10" spans="1:13">
      <c r="A10" s="298" t="s">
        <v>14095</v>
      </c>
      <c r="B10" s="298" t="s">
        <v>2507</v>
      </c>
      <c r="C10" s="298" t="s">
        <v>989</v>
      </c>
      <c r="D10" s="210">
        <v>4009</v>
      </c>
      <c r="E10" s="298" t="s">
        <v>908</v>
      </c>
      <c r="F10" s="298" t="s">
        <v>624</v>
      </c>
      <c r="G10" s="298" t="s">
        <v>298</v>
      </c>
      <c r="H10" s="298" t="s">
        <v>33</v>
      </c>
      <c r="I10" s="298" t="s">
        <v>30</v>
      </c>
      <c r="J10" s="298" t="s">
        <v>868</v>
      </c>
      <c r="K10" s="298" t="s">
        <v>197</v>
      </c>
      <c r="L10" s="299" t="s">
        <v>654</v>
      </c>
      <c r="M10" s="478">
        <v>5187000</v>
      </c>
    </row>
    <row r="11" spans="1:13">
      <c r="A11" s="298" t="s">
        <v>14096</v>
      </c>
      <c r="B11" s="298" t="s">
        <v>2508</v>
      </c>
      <c r="C11" s="298" t="s">
        <v>989</v>
      </c>
      <c r="D11" s="210">
        <v>4011</v>
      </c>
      <c r="E11" s="298" t="s">
        <v>909</v>
      </c>
      <c r="F11" s="298" t="s">
        <v>624</v>
      </c>
      <c r="G11" s="298" t="s">
        <v>298</v>
      </c>
      <c r="H11" s="298" t="s">
        <v>33</v>
      </c>
      <c r="I11" s="298" t="s">
        <v>30</v>
      </c>
      <c r="J11" s="298" t="s">
        <v>868</v>
      </c>
      <c r="K11" s="298" t="s">
        <v>197</v>
      </c>
      <c r="L11" s="299" t="s">
        <v>654</v>
      </c>
      <c r="M11" s="478">
        <v>23688000</v>
      </c>
    </row>
    <row r="12" spans="1:13">
      <c r="A12" s="298" t="s">
        <v>14097</v>
      </c>
      <c r="B12" s="298" t="s">
        <v>2509</v>
      </c>
      <c r="C12" s="298" t="s">
        <v>989</v>
      </c>
      <c r="D12" s="210">
        <v>4012</v>
      </c>
      <c r="E12" s="300" t="s">
        <v>993</v>
      </c>
      <c r="F12" s="298" t="s">
        <v>624</v>
      </c>
      <c r="G12" s="298" t="s">
        <v>298</v>
      </c>
      <c r="H12" s="298" t="s">
        <v>33</v>
      </c>
      <c r="I12" s="298" t="s">
        <v>30</v>
      </c>
      <c r="J12" s="298" t="s">
        <v>868</v>
      </c>
      <c r="K12" s="298" t="s">
        <v>197</v>
      </c>
      <c r="L12" s="299" t="s">
        <v>654</v>
      </c>
      <c r="M12" s="478">
        <v>20307000</v>
      </c>
    </row>
    <row r="13" spans="1:13">
      <c r="A13" s="347" t="s">
        <v>14098</v>
      </c>
      <c r="B13" s="347" t="s">
        <v>2510</v>
      </c>
      <c r="C13" s="347" t="s">
        <v>920</v>
      </c>
      <c r="D13" s="210">
        <v>4015</v>
      </c>
      <c r="E13" s="347" t="s">
        <v>1082</v>
      </c>
      <c r="F13" s="347" t="s">
        <v>624</v>
      </c>
      <c r="G13" s="347" t="s">
        <v>298</v>
      </c>
      <c r="H13" s="347" t="s">
        <v>33</v>
      </c>
      <c r="I13" s="347" t="s">
        <v>30</v>
      </c>
      <c r="J13" s="347" t="s">
        <v>868</v>
      </c>
      <c r="K13" s="347" t="s">
        <v>197</v>
      </c>
      <c r="L13" s="299" t="s">
        <v>654</v>
      </c>
      <c r="M13" s="478">
        <v>20307000</v>
      </c>
    </row>
    <row r="14" spans="1:13">
      <c r="A14" s="352" t="s">
        <v>14099</v>
      </c>
      <c r="B14" s="352" t="s">
        <v>2511</v>
      </c>
      <c r="C14" s="352" t="s">
        <v>989</v>
      </c>
      <c r="D14" s="210">
        <v>4017</v>
      </c>
      <c r="E14" s="352" t="s">
        <v>1156</v>
      </c>
      <c r="F14" s="352" t="s">
        <v>624</v>
      </c>
      <c r="G14" s="352" t="s">
        <v>298</v>
      </c>
      <c r="H14" s="352" t="s">
        <v>33</v>
      </c>
      <c r="I14" s="352" t="s">
        <v>30</v>
      </c>
      <c r="J14" s="352" t="s">
        <v>868</v>
      </c>
      <c r="K14" s="352" t="s">
        <v>197</v>
      </c>
      <c r="L14" s="299" t="s">
        <v>654</v>
      </c>
      <c r="M14" s="478">
        <v>7749000</v>
      </c>
    </row>
    <row r="15" spans="1:13">
      <c r="A15" s="454" t="s">
        <v>14100</v>
      </c>
      <c r="B15" s="454" t="s">
        <v>2512</v>
      </c>
      <c r="C15" s="454" t="s">
        <v>920</v>
      </c>
      <c r="D15" s="210">
        <v>4018</v>
      </c>
      <c r="E15" s="454" t="s">
        <v>1225</v>
      </c>
      <c r="F15" s="454" t="s">
        <v>298</v>
      </c>
      <c r="G15" s="454" t="s">
        <v>298</v>
      </c>
      <c r="H15" s="454" t="s">
        <v>33</v>
      </c>
      <c r="I15" s="454" t="s">
        <v>30</v>
      </c>
      <c r="J15" s="454" t="s">
        <v>298</v>
      </c>
      <c r="K15" s="454" t="s">
        <v>197</v>
      </c>
      <c r="L15" s="299" t="s">
        <v>654</v>
      </c>
      <c r="M15" s="478">
        <v>5922000</v>
      </c>
    </row>
    <row r="16" spans="1:13">
      <c r="A16" s="454" t="s">
        <v>14101</v>
      </c>
      <c r="B16" s="454" t="s">
        <v>2513</v>
      </c>
      <c r="C16" s="454" t="s">
        <v>920</v>
      </c>
      <c r="D16" s="210">
        <v>4019</v>
      </c>
      <c r="E16" s="454" t="s">
        <v>1226</v>
      </c>
      <c r="F16" s="454" t="s">
        <v>298</v>
      </c>
      <c r="G16" s="454" t="s">
        <v>298</v>
      </c>
      <c r="H16" s="454" t="s">
        <v>33</v>
      </c>
      <c r="I16" s="454" t="s">
        <v>30</v>
      </c>
      <c r="J16" s="454" t="s">
        <v>298</v>
      </c>
      <c r="K16" s="454" t="s">
        <v>197</v>
      </c>
      <c r="L16" s="299" t="s">
        <v>654</v>
      </c>
      <c r="M16" s="478">
        <v>8211000</v>
      </c>
    </row>
    <row r="17" spans="1:13">
      <c r="A17" s="454" t="s">
        <v>14102</v>
      </c>
      <c r="B17" s="454" t="s">
        <v>2514</v>
      </c>
      <c r="C17" s="454" t="s">
        <v>920</v>
      </c>
      <c r="D17" s="210">
        <v>4021</v>
      </c>
      <c r="E17" s="454" t="s">
        <v>1227</v>
      </c>
      <c r="F17" s="454" t="s">
        <v>298</v>
      </c>
      <c r="G17" s="454" t="s">
        <v>298</v>
      </c>
      <c r="H17" s="454" t="s">
        <v>33</v>
      </c>
      <c r="I17" s="454" t="s">
        <v>30</v>
      </c>
      <c r="J17" s="454" t="s">
        <v>298</v>
      </c>
      <c r="K17" s="454" t="s">
        <v>197</v>
      </c>
      <c r="L17" s="299" t="s">
        <v>654</v>
      </c>
      <c r="M17" s="478">
        <v>6930000</v>
      </c>
    </row>
    <row r="18" spans="1:13">
      <c r="A18" s="454" t="s">
        <v>14103</v>
      </c>
      <c r="B18" s="454" t="s">
        <v>2515</v>
      </c>
      <c r="C18" s="454" t="s">
        <v>920</v>
      </c>
      <c r="D18" s="210">
        <v>4022</v>
      </c>
      <c r="E18" s="454" t="s">
        <v>1228</v>
      </c>
      <c r="F18" s="454" t="s">
        <v>298</v>
      </c>
      <c r="G18" s="454" t="s">
        <v>298</v>
      </c>
      <c r="H18" s="454" t="s">
        <v>33</v>
      </c>
      <c r="I18" s="454" t="s">
        <v>30</v>
      </c>
      <c r="J18" s="454" t="s">
        <v>298</v>
      </c>
      <c r="K18" s="454" t="s">
        <v>197</v>
      </c>
      <c r="L18" s="299" t="s">
        <v>654</v>
      </c>
      <c r="M18" s="478">
        <v>31479000</v>
      </c>
    </row>
    <row r="19" spans="1:13">
      <c r="A19" s="454" t="s">
        <v>14104</v>
      </c>
      <c r="B19" s="454" t="s">
        <v>2516</v>
      </c>
      <c r="C19" s="454" t="s">
        <v>920</v>
      </c>
      <c r="D19" s="210">
        <v>4023</v>
      </c>
      <c r="E19" s="454" t="s">
        <v>1229</v>
      </c>
      <c r="F19" s="454" t="s">
        <v>298</v>
      </c>
      <c r="G19" s="454" t="s">
        <v>298</v>
      </c>
      <c r="H19" s="454" t="s">
        <v>33</v>
      </c>
      <c r="I19" s="454" t="s">
        <v>30</v>
      </c>
      <c r="J19" s="454" t="s">
        <v>298</v>
      </c>
      <c r="K19" s="454" t="s">
        <v>197</v>
      </c>
      <c r="L19" s="299" t="s">
        <v>654</v>
      </c>
      <c r="M19" s="478">
        <v>27237000</v>
      </c>
    </row>
    <row r="20" spans="1:13">
      <c r="A20" s="352" t="s">
        <v>14105</v>
      </c>
      <c r="B20" s="352" t="s">
        <v>2517</v>
      </c>
      <c r="C20" s="352" t="s">
        <v>989</v>
      </c>
      <c r="D20" s="210">
        <v>4024</v>
      </c>
      <c r="E20" s="352" t="s">
        <v>1240</v>
      </c>
      <c r="F20" s="352" t="s">
        <v>624</v>
      </c>
      <c r="G20" s="352" t="s">
        <v>624</v>
      </c>
      <c r="H20" s="352" t="s">
        <v>33</v>
      </c>
      <c r="I20" s="352" t="s">
        <v>30</v>
      </c>
      <c r="J20" s="352" t="s">
        <v>868</v>
      </c>
      <c r="K20" s="352" t="s">
        <v>197</v>
      </c>
      <c r="L20" s="299" t="s">
        <v>654</v>
      </c>
      <c r="M20" s="478">
        <v>23835000</v>
      </c>
    </row>
    <row r="21" spans="1:13">
      <c r="A21" s="352" t="s">
        <v>14106</v>
      </c>
      <c r="B21" s="352" t="s">
        <v>2518</v>
      </c>
      <c r="C21" s="352" t="s">
        <v>989</v>
      </c>
      <c r="D21" s="210">
        <v>4025</v>
      </c>
      <c r="E21" s="352" t="s">
        <v>1241</v>
      </c>
      <c r="F21" s="352" t="s">
        <v>624</v>
      </c>
      <c r="G21" s="352" t="s">
        <v>624</v>
      </c>
      <c r="H21" s="352" t="s">
        <v>33</v>
      </c>
      <c r="I21" s="352" t="s">
        <v>30</v>
      </c>
      <c r="J21" s="352" t="s">
        <v>868</v>
      </c>
      <c r="K21" s="352" t="s">
        <v>197</v>
      </c>
      <c r="L21" s="299" t="s">
        <v>654</v>
      </c>
      <c r="M21" s="478">
        <v>20790000</v>
      </c>
    </row>
    <row r="22" spans="1:13">
      <c r="A22" s="352" t="s">
        <v>14107</v>
      </c>
      <c r="B22" s="352" t="s">
        <v>2519</v>
      </c>
      <c r="C22" s="352" t="s">
        <v>989</v>
      </c>
      <c r="D22" s="210">
        <v>4026</v>
      </c>
      <c r="E22" s="352" t="s">
        <v>1242</v>
      </c>
      <c r="F22" s="352" t="s">
        <v>624</v>
      </c>
      <c r="G22" s="352" t="s">
        <v>624</v>
      </c>
      <c r="H22" s="352" t="s">
        <v>33</v>
      </c>
      <c r="I22" s="352" t="s">
        <v>30</v>
      </c>
      <c r="J22" s="352" t="s">
        <v>868</v>
      </c>
      <c r="K22" s="352" t="s">
        <v>197</v>
      </c>
      <c r="L22" s="299" t="s">
        <v>654</v>
      </c>
      <c r="M22" s="478">
        <v>15939000</v>
      </c>
    </row>
    <row r="23" spans="1:13">
      <c r="A23" s="352" t="s">
        <v>14108</v>
      </c>
      <c r="B23" s="352" t="s">
        <v>2520</v>
      </c>
      <c r="C23" s="352" t="s">
        <v>989</v>
      </c>
      <c r="D23" s="210">
        <v>4027</v>
      </c>
      <c r="E23" s="352" t="s">
        <v>1243</v>
      </c>
      <c r="F23" s="352" t="s">
        <v>624</v>
      </c>
      <c r="G23" s="352" t="s">
        <v>624</v>
      </c>
      <c r="H23" s="352" t="s">
        <v>33</v>
      </c>
      <c r="I23" s="352" t="s">
        <v>30</v>
      </c>
      <c r="J23" s="352" t="s">
        <v>868</v>
      </c>
      <c r="K23" s="352" t="s">
        <v>197</v>
      </c>
      <c r="L23" s="299" t="s">
        <v>654</v>
      </c>
      <c r="M23" s="478">
        <v>19677000</v>
      </c>
    </row>
    <row r="24" spans="1:13">
      <c r="A24" s="352" t="s">
        <v>14109</v>
      </c>
      <c r="B24" s="352" t="s">
        <v>2521</v>
      </c>
      <c r="C24" s="352" t="s">
        <v>989</v>
      </c>
      <c r="D24" s="210">
        <v>4028</v>
      </c>
      <c r="E24" s="352" t="s">
        <v>1244</v>
      </c>
      <c r="F24" s="352" t="s">
        <v>624</v>
      </c>
      <c r="G24" s="352" t="s">
        <v>624</v>
      </c>
      <c r="H24" s="352" t="s">
        <v>33</v>
      </c>
      <c r="I24" s="352" t="s">
        <v>30</v>
      </c>
      <c r="J24" s="352" t="s">
        <v>868</v>
      </c>
      <c r="K24" s="352" t="s">
        <v>197</v>
      </c>
      <c r="L24" s="299" t="s">
        <v>654</v>
      </c>
      <c r="M24" s="478">
        <v>15792000</v>
      </c>
    </row>
    <row r="25" spans="1:13">
      <c r="A25" s="352" t="s">
        <v>14110</v>
      </c>
      <c r="B25" s="352" t="s">
        <v>2522</v>
      </c>
      <c r="C25" s="352" t="s">
        <v>989</v>
      </c>
      <c r="D25" s="210">
        <v>4029</v>
      </c>
      <c r="E25" s="352" t="s">
        <v>1245</v>
      </c>
      <c r="F25" s="352" t="s">
        <v>624</v>
      </c>
      <c r="G25" s="352" t="s">
        <v>624</v>
      </c>
      <c r="H25" s="352" t="s">
        <v>33</v>
      </c>
      <c r="I25" s="352" t="s">
        <v>30</v>
      </c>
      <c r="J25" s="352" t="s">
        <v>868</v>
      </c>
      <c r="K25" s="352" t="s">
        <v>197</v>
      </c>
      <c r="L25" s="299" t="s">
        <v>654</v>
      </c>
      <c r="M25" s="478">
        <v>20244000</v>
      </c>
    </row>
    <row r="26" spans="1:13">
      <c r="A26" s="352" t="s">
        <v>14111</v>
      </c>
      <c r="B26" s="352" t="s">
        <v>2523</v>
      </c>
      <c r="C26" s="352" t="s">
        <v>989</v>
      </c>
      <c r="D26" s="210">
        <v>4031</v>
      </c>
      <c r="E26" s="352" t="s">
        <v>1246</v>
      </c>
      <c r="F26" s="352" t="s">
        <v>624</v>
      </c>
      <c r="G26" s="352" t="s">
        <v>624</v>
      </c>
      <c r="H26" s="352" t="s">
        <v>33</v>
      </c>
      <c r="I26" s="352" t="s">
        <v>30</v>
      </c>
      <c r="J26" s="352" t="s">
        <v>868</v>
      </c>
      <c r="K26" s="352" t="s">
        <v>197</v>
      </c>
      <c r="L26" s="299" t="s">
        <v>654</v>
      </c>
      <c r="M26" s="478">
        <v>13860000</v>
      </c>
    </row>
    <row r="27" spans="1:13">
      <c r="A27" s="352" t="s">
        <v>14112</v>
      </c>
      <c r="B27" s="352" t="s">
        <v>2524</v>
      </c>
      <c r="C27" s="352" t="s">
        <v>989</v>
      </c>
      <c r="D27" s="210">
        <v>4032</v>
      </c>
      <c r="E27" s="352" t="s">
        <v>1247</v>
      </c>
      <c r="F27" s="352" t="s">
        <v>624</v>
      </c>
      <c r="G27" s="352" t="s">
        <v>624</v>
      </c>
      <c r="H27" s="352" t="s">
        <v>33</v>
      </c>
      <c r="I27" s="352" t="s">
        <v>30</v>
      </c>
      <c r="J27" s="352" t="s">
        <v>868</v>
      </c>
      <c r="K27" s="352" t="s">
        <v>197</v>
      </c>
      <c r="L27" s="299" t="s">
        <v>654</v>
      </c>
      <c r="M27" s="478">
        <v>17598000</v>
      </c>
    </row>
    <row r="28" spans="1:13">
      <c r="A28" s="352" t="s">
        <v>14233</v>
      </c>
      <c r="B28" s="352" t="s">
        <v>14234</v>
      </c>
      <c r="C28" s="352" t="s">
        <v>989</v>
      </c>
      <c r="D28" s="210">
        <v>4033</v>
      </c>
      <c r="E28" s="352" t="s">
        <v>14235</v>
      </c>
      <c r="F28" s="352" t="s">
        <v>624</v>
      </c>
      <c r="G28" s="352" t="s">
        <v>624</v>
      </c>
      <c r="H28" s="352" t="s">
        <v>33</v>
      </c>
      <c r="I28" s="352" t="s">
        <v>30</v>
      </c>
      <c r="J28" s="352" t="s">
        <v>868</v>
      </c>
      <c r="K28" s="352" t="s">
        <v>197</v>
      </c>
      <c r="L28" s="299" t="s">
        <v>654</v>
      </c>
      <c r="M28" s="478">
        <v>21475000</v>
      </c>
    </row>
    <row r="29" spans="1:13">
      <c r="A29" s="352" t="s">
        <v>14236</v>
      </c>
      <c r="B29" s="352" t="s">
        <v>14237</v>
      </c>
      <c r="C29" s="352" t="s">
        <v>989</v>
      </c>
      <c r="D29" s="210">
        <v>4034</v>
      </c>
      <c r="E29" s="352" t="s">
        <v>14238</v>
      </c>
      <c r="F29" s="352" t="s">
        <v>624</v>
      </c>
      <c r="G29" s="352" t="s">
        <v>624</v>
      </c>
      <c r="H29" s="352" t="s">
        <v>33</v>
      </c>
      <c r="I29" s="352" t="s">
        <v>30</v>
      </c>
      <c r="J29" s="352" t="s">
        <v>868</v>
      </c>
      <c r="K29" s="352" t="s">
        <v>197</v>
      </c>
      <c r="L29" s="299" t="s">
        <v>654</v>
      </c>
      <c r="M29" s="478">
        <v>3400000</v>
      </c>
    </row>
    <row r="30" spans="1:13">
      <c r="A30" s="352" t="s">
        <v>14239</v>
      </c>
      <c r="B30" s="352" t="s">
        <v>14240</v>
      </c>
      <c r="C30" s="352" t="s">
        <v>989</v>
      </c>
      <c r="D30" s="210">
        <v>4035</v>
      </c>
      <c r="E30" s="352" t="s">
        <v>14241</v>
      </c>
      <c r="F30" s="352" t="s">
        <v>624</v>
      </c>
      <c r="G30" s="352" t="s">
        <v>624</v>
      </c>
      <c r="H30" s="352" t="s">
        <v>33</v>
      </c>
      <c r="I30" s="352" t="s">
        <v>30</v>
      </c>
      <c r="J30" s="352" t="s">
        <v>868</v>
      </c>
      <c r="K30" s="352" t="s">
        <v>197</v>
      </c>
      <c r="L30" s="299" t="s">
        <v>654</v>
      </c>
      <c r="M30" s="478">
        <v>7425000</v>
      </c>
    </row>
    <row r="31" spans="1:13">
      <c r="A31" s="352" t="s">
        <v>14242</v>
      </c>
      <c r="B31" s="352" t="s">
        <v>14243</v>
      </c>
      <c r="C31" s="352" t="s">
        <v>989</v>
      </c>
      <c r="D31" s="210">
        <v>4036</v>
      </c>
      <c r="E31" s="352" t="s">
        <v>14244</v>
      </c>
      <c r="F31" s="352" t="s">
        <v>624</v>
      </c>
      <c r="G31" s="352" t="s">
        <v>624</v>
      </c>
      <c r="H31" s="352" t="s">
        <v>33</v>
      </c>
      <c r="I31" s="352" t="s">
        <v>30</v>
      </c>
      <c r="J31" s="352" t="s">
        <v>868</v>
      </c>
      <c r="K31" s="352" t="s">
        <v>197</v>
      </c>
      <c r="L31" s="299" t="s">
        <v>654</v>
      </c>
      <c r="M31" s="478">
        <v>21600000</v>
      </c>
    </row>
    <row r="32" spans="1:13">
      <c r="A32" s="352" t="s">
        <v>14980</v>
      </c>
      <c r="B32" s="352" t="s">
        <v>14981</v>
      </c>
      <c r="C32" s="352" t="s">
        <v>989</v>
      </c>
      <c r="D32" s="210">
        <v>4037</v>
      </c>
      <c r="E32" s="352" t="s">
        <v>14982</v>
      </c>
      <c r="F32" s="352" t="s">
        <v>624</v>
      </c>
      <c r="G32" s="352" t="s">
        <v>624</v>
      </c>
      <c r="H32" s="352" t="s">
        <v>33</v>
      </c>
      <c r="I32" s="352" t="s">
        <v>30</v>
      </c>
      <c r="J32" s="352" t="s">
        <v>868</v>
      </c>
      <c r="K32" s="352" t="s">
        <v>197</v>
      </c>
      <c r="L32" s="299" t="s">
        <v>654</v>
      </c>
      <c r="M32" s="478">
        <v>14500000</v>
      </c>
    </row>
    <row r="33" spans="1:13">
      <c r="A33" s="352" t="s">
        <v>14983</v>
      </c>
      <c r="B33" s="352" t="s">
        <v>14984</v>
      </c>
      <c r="C33" s="352" t="s">
        <v>989</v>
      </c>
      <c r="D33" s="210">
        <v>4038</v>
      </c>
      <c r="E33" s="352" t="s">
        <v>14985</v>
      </c>
      <c r="F33" s="352" t="s">
        <v>624</v>
      </c>
      <c r="G33" s="352" t="s">
        <v>624</v>
      </c>
      <c r="H33" s="352" t="s">
        <v>33</v>
      </c>
      <c r="I33" s="352" t="s">
        <v>30</v>
      </c>
      <c r="J33" s="352" t="s">
        <v>868</v>
      </c>
      <c r="K33" s="352" t="s">
        <v>197</v>
      </c>
      <c r="L33" s="299" t="s">
        <v>654</v>
      </c>
      <c r="M33" s="478">
        <v>12750000</v>
      </c>
    </row>
    <row r="34" spans="1:13">
      <c r="A34" s="352" t="s">
        <v>14986</v>
      </c>
      <c r="B34" s="352" t="s">
        <v>14987</v>
      </c>
      <c r="C34" s="352" t="s">
        <v>989</v>
      </c>
      <c r="D34" s="210">
        <v>4039</v>
      </c>
      <c r="E34" s="352" t="s">
        <v>14988</v>
      </c>
      <c r="F34" s="352" t="s">
        <v>624</v>
      </c>
      <c r="G34" s="352" t="s">
        <v>624</v>
      </c>
      <c r="H34" s="352" t="s">
        <v>33</v>
      </c>
      <c r="I34" s="352" t="s">
        <v>30</v>
      </c>
      <c r="J34" s="352" t="s">
        <v>868</v>
      </c>
      <c r="K34" s="352" t="s">
        <v>197</v>
      </c>
      <c r="L34" s="299" t="s">
        <v>654</v>
      </c>
      <c r="M34" s="478">
        <v>11250000</v>
      </c>
    </row>
    <row r="35" spans="1:13">
      <c r="A35" s="352" t="s">
        <v>14989</v>
      </c>
      <c r="B35" s="352" t="s">
        <v>14990</v>
      </c>
      <c r="C35" s="352" t="s">
        <v>989</v>
      </c>
      <c r="D35" s="210">
        <v>4041</v>
      </c>
      <c r="E35" s="352" t="s">
        <v>14991</v>
      </c>
      <c r="F35" s="352" t="s">
        <v>624</v>
      </c>
      <c r="G35" s="352" t="s">
        <v>624</v>
      </c>
      <c r="H35" s="352" t="s">
        <v>33</v>
      </c>
      <c r="I35" s="352" t="s">
        <v>30</v>
      </c>
      <c r="J35" s="352" t="s">
        <v>868</v>
      </c>
      <c r="K35" s="352" t="s">
        <v>197</v>
      </c>
      <c r="L35" s="299" t="s">
        <v>654</v>
      </c>
      <c r="M35" s="478">
        <v>9500000</v>
      </c>
    </row>
    <row r="36" spans="1:13">
      <c r="A36" s="352" t="s">
        <v>17367</v>
      </c>
      <c r="B36" s="352" t="s">
        <v>17368</v>
      </c>
      <c r="C36" s="352" t="s">
        <v>989</v>
      </c>
      <c r="D36" s="210">
        <v>4042</v>
      </c>
      <c r="E36" s="352" t="s">
        <v>17369</v>
      </c>
      <c r="F36" s="352" t="s">
        <v>624</v>
      </c>
      <c r="G36" s="352" t="s">
        <v>624</v>
      </c>
      <c r="H36" s="352" t="s">
        <v>33</v>
      </c>
      <c r="I36" s="352" t="s">
        <v>30</v>
      </c>
      <c r="J36" s="352" t="s">
        <v>868</v>
      </c>
      <c r="K36" s="352" t="s">
        <v>197</v>
      </c>
      <c r="L36" s="299" t="s">
        <v>654</v>
      </c>
      <c r="M36" s="478">
        <v>16250000</v>
      </c>
    </row>
    <row r="37" spans="1:13">
      <c r="A37" s="352" t="s">
        <v>17370</v>
      </c>
      <c r="B37" s="352" t="s">
        <v>17371</v>
      </c>
      <c r="C37" s="352" t="s">
        <v>989</v>
      </c>
      <c r="D37" s="210">
        <v>4043</v>
      </c>
      <c r="E37" s="352" t="s">
        <v>17372</v>
      </c>
      <c r="F37" s="352" t="s">
        <v>624</v>
      </c>
      <c r="G37" s="352" t="s">
        <v>624</v>
      </c>
      <c r="H37" s="352" t="s">
        <v>33</v>
      </c>
      <c r="I37" s="352" t="s">
        <v>30</v>
      </c>
      <c r="J37" s="352" t="s">
        <v>868</v>
      </c>
      <c r="K37" s="352" t="s">
        <v>197</v>
      </c>
      <c r="L37" s="299" t="s">
        <v>654</v>
      </c>
      <c r="M37" s="478">
        <v>18625000</v>
      </c>
    </row>
    <row r="38" spans="1:13">
      <c r="A38" s="352" t="s">
        <v>17373</v>
      </c>
      <c r="B38" s="352" t="s">
        <v>17374</v>
      </c>
      <c r="C38" s="352" t="s">
        <v>989</v>
      </c>
      <c r="D38" s="210">
        <v>4044</v>
      </c>
      <c r="E38" s="352" t="s">
        <v>17375</v>
      </c>
      <c r="F38" s="352" t="s">
        <v>624</v>
      </c>
      <c r="G38" s="352" t="s">
        <v>624</v>
      </c>
      <c r="H38" s="352" t="s">
        <v>33</v>
      </c>
      <c r="I38" s="352" t="s">
        <v>30</v>
      </c>
      <c r="J38" s="352" t="s">
        <v>868</v>
      </c>
      <c r="K38" s="352" t="s">
        <v>197</v>
      </c>
      <c r="L38" s="299" t="s">
        <v>654</v>
      </c>
      <c r="M38" s="478">
        <v>21500000</v>
      </c>
    </row>
    <row r="39" spans="1:13">
      <c r="A39" s="352" t="s">
        <v>17376</v>
      </c>
      <c r="B39" s="352" t="s">
        <v>17377</v>
      </c>
      <c r="C39" s="352" t="s">
        <v>989</v>
      </c>
      <c r="D39" s="210">
        <v>4045</v>
      </c>
      <c r="E39" s="352" t="s">
        <v>17378</v>
      </c>
      <c r="F39" s="352" t="s">
        <v>624</v>
      </c>
      <c r="G39" s="352" t="s">
        <v>624</v>
      </c>
      <c r="H39" s="352" t="s">
        <v>33</v>
      </c>
      <c r="I39" s="352" t="s">
        <v>30</v>
      </c>
      <c r="J39" s="352" t="s">
        <v>868</v>
      </c>
      <c r="K39" s="352" t="s">
        <v>197</v>
      </c>
      <c r="L39" s="299" t="s">
        <v>654</v>
      </c>
      <c r="M39" s="478">
        <v>24750000</v>
      </c>
    </row>
    <row r="40" spans="1:13">
      <c r="A40" s="160"/>
      <c r="B40" s="160"/>
      <c r="C40" s="160"/>
      <c r="D40" s="160"/>
      <c r="E40" s="160"/>
      <c r="F40" s="160"/>
      <c r="G40" s="160"/>
      <c r="H40" s="160"/>
      <c r="I40" s="160"/>
      <c r="J40" s="160"/>
      <c r="K40" s="160"/>
      <c r="L40" s="160"/>
      <c r="M40" s="160"/>
    </row>
    <row r="41" spans="1:13">
      <c r="A41" s="160"/>
      <c r="B41" s="160"/>
      <c r="C41" s="160"/>
      <c r="D41" s="160"/>
      <c r="E41" s="160"/>
      <c r="F41" s="160"/>
      <c r="G41" s="160"/>
      <c r="H41" s="160"/>
      <c r="I41" s="160"/>
      <c r="J41" s="160"/>
      <c r="K41" s="160"/>
      <c r="L41" s="160"/>
      <c r="M41" s="160"/>
    </row>
    <row r="42" spans="1:13">
      <c r="A42" s="160"/>
      <c r="B42" s="160"/>
      <c r="C42" s="160"/>
      <c r="D42" s="160"/>
      <c r="E42" s="160"/>
      <c r="F42" s="160"/>
      <c r="G42" s="160"/>
      <c r="H42" s="160"/>
      <c r="I42" s="160"/>
      <c r="J42" s="160"/>
      <c r="K42" s="160"/>
      <c r="L42" s="160"/>
      <c r="M42" s="160"/>
    </row>
    <row r="43" spans="1:13">
      <c r="A43" s="160"/>
      <c r="B43" s="160"/>
      <c r="C43" s="160"/>
      <c r="D43" s="160"/>
      <c r="E43" s="160"/>
      <c r="F43" s="160"/>
      <c r="G43" s="160"/>
      <c r="H43" s="160"/>
      <c r="I43" s="160"/>
      <c r="J43" s="160"/>
      <c r="K43" s="160"/>
      <c r="L43" s="160"/>
      <c r="M43" s="160"/>
    </row>
    <row r="44" spans="1:13">
      <c r="A44" s="160"/>
      <c r="B44" s="160"/>
      <c r="C44" s="160"/>
      <c r="D44" s="160"/>
      <c r="E44" s="160"/>
      <c r="F44" s="160"/>
      <c r="G44" s="160"/>
      <c r="H44" s="160"/>
      <c r="I44" s="160"/>
      <c r="J44" s="160"/>
      <c r="K44" s="160"/>
      <c r="L44" s="160"/>
      <c r="M44" s="160"/>
    </row>
    <row r="45" spans="1:13">
      <c r="A45" s="160"/>
      <c r="B45" s="160"/>
      <c r="C45" s="160"/>
      <c r="D45" s="160"/>
      <c r="E45" s="160"/>
      <c r="F45" s="160"/>
      <c r="G45" s="160"/>
      <c r="H45" s="160"/>
      <c r="I45" s="160"/>
      <c r="J45" s="160"/>
      <c r="K45" s="160"/>
      <c r="L45" s="160"/>
      <c r="M45" s="160"/>
    </row>
    <row r="46" spans="1:13">
      <c r="A46" s="160"/>
      <c r="B46" s="160"/>
      <c r="C46" s="160"/>
      <c r="D46" s="160"/>
      <c r="E46" s="160"/>
      <c r="F46" s="160"/>
      <c r="G46" s="160"/>
      <c r="H46" s="160"/>
      <c r="I46" s="160"/>
      <c r="J46" s="160"/>
      <c r="K46" s="160"/>
      <c r="L46" s="160"/>
      <c r="M46" s="160"/>
    </row>
    <row r="47" spans="1:13">
      <c r="A47" s="160"/>
      <c r="B47" s="160"/>
      <c r="C47" s="160"/>
      <c r="D47" s="160"/>
      <c r="E47" s="160"/>
      <c r="F47" s="160"/>
      <c r="G47" s="160"/>
      <c r="H47" s="160"/>
      <c r="I47" s="160"/>
      <c r="J47" s="160"/>
      <c r="K47" s="160"/>
      <c r="L47" s="160"/>
      <c r="M47" s="160"/>
    </row>
    <row r="48" spans="1:13">
      <c r="A48" s="160"/>
      <c r="B48" s="160"/>
      <c r="C48" s="160"/>
      <c r="D48" s="160"/>
      <c r="E48" s="160"/>
      <c r="F48" s="160"/>
      <c r="G48" s="160"/>
      <c r="H48" s="160"/>
      <c r="I48" s="160"/>
      <c r="J48" s="160"/>
      <c r="K48" s="160"/>
      <c r="L48" s="160"/>
      <c r="M48" s="160"/>
    </row>
    <row r="49" spans="1:13">
      <c r="A49" s="160"/>
      <c r="B49" s="160"/>
      <c r="C49" s="160"/>
      <c r="D49" s="160"/>
      <c r="E49" s="160"/>
      <c r="F49" s="160"/>
      <c r="G49" s="160"/>
      <c r="H49" s="160"/>
      <c r="I49" s="160"/>
      <c r="J49" s="160"/>
      <c r="K49" s="160"/>
      <c r="L49" s="160"/>
      <c r="M49" s="160"/>
    </row>
    <row r="50" spans="1:13">
      <c r="A50" s="160"/>
      <c r="B50" s="160"/>
      <c r="C50" s="160"/>
      <c r="D50" s="160"/>
      <c r="E50" s="160"/>
      <c r="F50" s="160"/>
      <c r="G50" s="160"/>
      <c r="H50" s="160"/>
      <c r="I50" s="160"/>
      <c r="J50" s="160"/>
      <c r="K50" s="160"/>
      <c r="L50" s="160"/>
      <c r="M50" s="160"/>
    </row>
    <row r="51" spans="1:13">
      <c r="A51" s="160"/>
      <c r="B51" s="160"/>
      <c r="C51" s="160"/>
      <c r="D51" s="160"/>
      <c r="E51" s="160"/>
      <c r="F51" s="160"/>
      <c r="G51" s="160"/>
      <c r="H51" s="160"/>
      <c r="I51" s="160"/>
      <c r="J51" s="160"/>
      <c r="K51" s="160"/>
      <c r="L51" s="160"/>
      <c r="M51" s="160"/>
    </row>
    <row r="52" spans="1:13">
      <c r="A52" s="160"/>
      <c r="B52" s="160"/>
      <c r="C52" s="160"/>
      <c r="D52" s="160"/>
      <c r="E52" s="160"/>
      <c r="F52" s="160"/>
      <c r="G52" s="160"/>
      <c r="H52" s="160"/>
      <c r="I52" s="160"/>
      <c r="J52" s="160"/>
      <c r="K52" s="160"/>
      <c r="L52" s="160"/>
      <c r="M52" s="160"/>
    </row>
    <row r="53" spans="1:13">
      <c r="A53" s="160"/>
      <c r="B53" s="160"/>
      <c r="C53" s="160"/>
      <c r="D53" s="160"/>
      <c r="E53" s="160"/>
      <c r="F53" s="160"/>
      <c r="G53" s="160"/>
      <c r="H53" s="160"/>
      <c r="I53" s="160"/>
      <c r="J53" s="160"/>
      <c r="K53" s="160"/>
      <c r="L53" s="160"/>
      <c r="M53" s="160"/>
    </row>
    <row r="54" spans="1:13">
      <c r="A54" s="160"/>
      <c r="B54" s="160"/>
      <c r="C54" s="160"/>
      <c r="D54" s="160"/>
      <c r="E54" s="160"/>
      <c r="F54" s="160"/>
      <c r="G54" s="160"/>
      <c r="H54" s="160"/>
      <c r="I54" s="160"/>
      <c r="J54" s="160"/>
      <c r="K54" s="160"/>
      <c r="L54" s="160"/>
      <c r="M54" s="160"/>
    </row>
    <row r="55" spans="1:13">
      <c r="A55" s="160"/>
      <c r="B55" s="160"/>
      <c r="C55" s="160"/>
      <c r="D55" s="160"/>
      <c r="E55" s="160"/>
      <c r="F55" s="160"/>
      <c r="G55" s="160"/>
      <c r="H55" s="160"/>
      <c r="I55" s="160"/>
      <c r="J55" s="160"/>
      <c r="K55" s="160"/>
      <c r="L55" s="160"/>
      <c r="M55" s="160"/>
    </row>
    <row r="56" spans="1:13">
      <c r="A56" s="160"/>
      <c r="B56" s="160"/>
      <c r="C56" s="160"/>
      <c r="D56" s="160"/>
      <c r="E56" s="160"/>
      <c r="F56" s="160"/>
      <c r="G56" s="160"/>
      <c r="H56" s="160"/>
      <c r="I56" s="160"/>
      <c r="J56" s="160"/>
      <c r="K56" s="160"/>
      <c r="L56" s="160"/>
      <c r="M56" s="160"/>
    </row>
    <row r="57" spans="1:13">
      <c r="A57" s="160"/>
      <c r="B57" s="160"/>
      <c r="C57" s="160"/>
      <c r="D57" s="160"/>
      <c r="E57" s="160"/>
      <c r="F57" s="160"/>
      <c r="G57" s="160"/>
      <c r="H57" s="160"/>
      <c r="I57" s="160"/>
      <c r="J57" s="160"/>
      <c r="K57" s="160"/>
      <c r="L57" s="160"/>
      <c r="M57" s="160"/>
    </row>
    <row r="58" spans="1:13">
      <c r="A58" s="160"/>
      <c r="B58" s="160"/>
      <c r="C58" s="160"/>
      <c r="D58" s="160"/>
      <c r="E58" s="160"/>
      <c r="F58" s="160"/>
      <c r="G58" s="160"/>
      <c r="H58" s="160"/>
      <c r="I58" s="160"/>
      <c r="J58" s="160"/>
      <c r="K58" s="160"/>
      <c r="L58" s="160"/>
      <c r="M58" s="160"/>
    </row>
    <row r="59" spans="1:13">
      <c r="A59" s="160"/>
      <c r="B59" s="160"/>
      <c r="C59" s="160"/>
      <c r="D59" s="160"/>
      <c r="E59" s="160"/>
      <c r="F59" s="160"/>
      <c r="G59" s="160"/>
      <c r="H59" s="160"/>
      <c r="I59" s="160"/>
      <c r="J59" s="160"/>
      <c r="K59" s="160"/>
      <c r="L59" s="160"/>
      <c r="M59" s="160"/>
    </row>
    <row r="60" spans="1:13">
      <c r="A60" s="160"/>
      <c r="B60" s="160"/>
      <c r="C60" s="160"/>
      <c r="D60" s="160"/>
      <c r="E60" s="160"/>
      <c r="F60" s="160"/>
      <c r="G60" s="160"/>
      <c r="H60" s="160"/>
      <c r="I60" s="160"/>
      <c r="J60" s="160"/>
      <c r="K60" s="160"/>
      <c r="L60" s="160"/>
      <c r="M60" s="160"/>
    </row>
    <row r="61" spans="1:13">
      <c r="A61" s="160"/>
      <c r="B61" s="160"/>
      <c r="C61" s="160"/>
      <c r="D61" s="160"/>
      <c r="E61" s="160"/>
      <c r="F61" s="160"/>
      <c r="G61" s="160"/>
      <c r="H61" s="160"/>
      <c r="I61" s="160"/>
      <c r="J61" s="160"/>
      <c r="K61" s="160"/>
      <c r="L61" s="160"/>
      <c r="M61" s="160"/>
    </row>
    <row r="62" spans="1:13">
      <c r="A62" s="160"/>
      <c r="B62" s="160"/>
      <c r="C62" s="160"/>
      <c r="D62" s="160"/>
      <c r="E62" s="160"/>
      <c r="F62" s="160"/>
      <c r="G62" s="160"/>
      <c r="H62" s="160"/>
      <c r="I62" s="160"/>
      <c r="J62" s="160"/>
      <c r="K62" s="160"/>
      <c r="L62" s="160"/>
      <c r="M62" s="160"/>
    </row>
    <row r="63" spans="1:13">
      <c r="A63" s="160"/>
      <c r="B63" s="160"/>
      <c r="C63" s="160"/>
      <c r="D63" s="160"/>
      <c r="E63" s="160"/>
      <c r="F63" s="160"/>
      <c r="G63" s="160"/>
      <c r="H63" s="160"/>
      <c r="I63" s="160"/>
      <c r="J63" s="160"/>
      <c r="K63" s="160"/>
      <c r="L63" s="160"/>
      <c r="M63" s="160"/>
    </row>
    <row r="64" spans="1:13">
      <c r="A64" s="160"/>
      <c r="B64" s="160"/>
      <c r="C64" s="160"/>
      <c r="D64" s="160"/>
      <c r="E64" s="160"/>
      <c r="F64" s="160"/>
      <c r="G64" s="160"/>
      <c r="H64" s="160"/>
      <c r="I64" s="160"/>
      <c r="J64" s="160"/>
      <c r="K64" s="160"/>
      <c r="L64" s="160"/>
      <c r="M64" s="160"/>
    </row>
    <row r="65" spans="1:13">
      <c r="A65" s="160"/>
      <c r="B65" s="160"/>
      <c r="C65" s="160"/>
      <c r="D65" s="160"/>
      <c r="E65" s="160"/>
      <c r="F65" s="160"/>
      <c r="G65" s="160"/>
      <c r="H65" s="160"/>
      <c r="I65" s="160"/>
      <c r="J65" s="160"/>
      <c r="K65" s="160"/>
      <c r="L65" s="160"/>
      <c r="M65" s="160"/>
    </row>
    <row r="66" spans="1:13">
      <c r="A66" s="160"/>
      <c r="B66" s="160"/>
      <c r="C66" s="160"/>
      <c r="D66" s="160"/>
      <c r="E66" s="160"/>
      <c r="F66" s="160"/>
      <c r="G66" s="160"/>
      <c r="H66" s="160"/>
      <c r="I66" s="160"/>
      <c r="J66" s="160"/>
      <c r="K66" s="160"/>
      <c r="L66" s="160"/>
      <c r="M66" s="160"/>
    </row>
    <row r="67" spans="1:13">
      <c r="A67" s="160"/>
      <c r="B67" s="160"/>
      <c r="C67" s="160"/>
      <c r="D67" s="160"/>
      <c r="E67" s="160"/>
      <c r="F67" s="160"/>
      <c r="G67" s="160"/>
      <c r="H67" s="160"/>
      <c r="I67" s="160"/>
      <c r="J67" s="160"/>
      <c r="K67" s="160"/>
      <c r="L67" s="160"/>
      <c r="M67" s="160"/>
    </row>
    <row r="68" spans="1:13">
      <c r="A68" s="160"/>
      <c r="B68" s="160"/>
      <c r="C68" s="160"/>
      <c r="D68" s="160"/>
      <c r="E68" s="160"/>
      <c r="F68" s="160"/>
      <c r="G68" s="160"/>
      <c r="H68" s="160"/>
      <c r="I68" s="160"/>
      <c r="J68" s="160"/>
      <c r="K68" s="160"/>
      <c r="L68" s="160"/>
      <c r="M68" s="160"/>
    </row>
    <row r="69" spans="1:13">
      <c r="A69" s="160"/>
      <c r="B69" s="160"/>
      <c r="C69" s="160"/>
      <c r="D69" s="160"/>
      <c r="E69" s="160"/>
      <c r="F69" s="160"/>
      <c r="G69" s="160"/>
      <c r="H69" s="160"/>
      <c r="I69" s="160"/>
      <c r="J69" s="160"/>
      <c r="K69" s="160"/>
      <c r="L69" s="160"/>
      <c r="M69" s="160"/>
    </row>
    <row r="70" spans="1:13">
      <c r="A70" s="160"/>
      <c r="B70" s="160"/>
      <c r="C70" s="160"/>
      <c r="D70" s="160"/>
      <c r="E70" s="160"/>
      <c r="F70" s="160"/>
      <c r="G70" s="160"/>
      <c r="H70" s="160"/>
      <c r="I70" s="160"/>
      <c r="J70" s="160"/>
      <c r="K70" s="160"/>
      <c r="L70" s="160"/>
      <c r="M70" s="160"/>
    </row>
    <row r="71" spans="1:13">
      <c r="A71" s="160"/>
      <c r="B71" s="160"/>
      <c r="C71" s="160"/>
      <c r="D71" s="160"/>
      <c r="E71" s="160"/>
      <c r="F71" s="160"/>
      <c r="G71" s="160"/>
      <c r="H71" s="160"/>
      <c r="I71" s="160"/>
      <c r="J71" s="160"/>
      <c r="K71" s="160"/>
      <c r="L71" s="160"/>
      <c r="M71" s="160"/>
    </row>
    <row r="72" spans="1:13">
      <c r="A72" s="160"/>
      <c r="B72" s="160"/>
      <c r="C72" s="160"/>
      <c r="D72" s="160"/>
      <c r="E72" s="160"/>
      <c r="F72" s="160"/>
      <c r="G72" s="160"/>
      <c r="H72" s="160"/>
      <c r="I72" s="160"/>
      <c r="J72" s="160"/>
      <c r="K72" s="160"/>
      <c r="L72" s="160"/>
      <c r="M72" s="160"/>
    </row>
    <row r="73" spans="1:13">
      <c r="A73" s="160"/>
      <c r="B73" s="160"/>
      <c r="C73" s="160"/>
      <c r="D73" s="160"/>
      <c r="E73" s="160"/>
      <c r="F73" s="160"/>
      <c r="G73" s="160"/>
      <c r="H73" s="160"/>
      <c r="I73" s="160"/>
      <c r="J73" s="160"/>
      <c r="K73" s="160"/>
      <c r="L73" s="160"/>
      <c r="M73" s="160"/>
    </row>
    <row r="74" spans="1:13">
      <c r="A74" s="160"/>
      <c r="B74" s="160"/>
      <c r="C74" s="160"/>
      <c r="D74" s="160"/>
      <c r="E74" s="160"/>
      <c r="F74" s="160"/>
      <c r="G74" s="160"/>
      <c r="H74" s="160"/>
      <c r="I74" s="160"/>
      <c r="J74" s="160"/>
      <c r="K74" s="160"/>
      <c r="L74" s="160"/>
      <c r="M74" s="160"/>
    </row>
    <row r="75" spans="1:13">
      <c r="A75" s="160"/>
      <c r="B75" s="160"/>
      <c r="C75" s="160"/>
      <c r="D75" s="160"/>
      <c r="E75" s="160"/>
      <c r="F75" s="160"/>
      <c r="G75" s="160"/>
      <c r="H75" s="160"/>
      <c r="I75" s="160"/>
      <c r="J75" s="160"/>
      <c r="K75" s="160"/>
      <c r="L75" s="160"/>
      <c r="M75" s="160"/>
    </row>
    <row r="76" spans="1:13">
      <c r="A76" s="160"/>
      <c r="B76" s="160"/>
      <c r="C76" s="160"/>
      <c r="D76" s="160"/>
      <c r="E76" s="160"/>
      <c r="F76" s="160"/>
      <c r="G76" s="160"/>
      <c r="H76" s="160"/>
      <c r="I76" s="160"/>
      <c r="J76" s="160"/>
      <c r="K76" s="160"/>
      <c r="L76" s="160"/>
      <c r="M76" s="160"/>
    </row>
    <row r="77" spans="1:13">
      <c r="A77" s="160"/>
      <c r="B77" s="160"/>
      <c r="C77" s="160"/>
      <c r="D77" s="160"/>
      <c r="E77" s="160"/>
      <c r="F77" s="160"/>
      <c r="G77" s="160"/>
      <c r="H77" s="160"/>
      <c r="I77" s="160"/>
      <c r="J77" s="160"/>
      <c r="K77" s="160"/>
      <c r="L77" s="160"/>
      <c r="M77" s="160"/>
    </row>
    <row r="78" spans="1:13">
      <c r="A78" s="160"/>
      <c r="B78" s="160"/>
      <c r="C78" s="160"/>
      <c r="D78" s="160"/>
      <c r="E78" s="160"/>
      <c r="F78" s="160"/>
      <c r="G78" s="160"/>
      <c r="H78" s="160"/>
      <c r="I78" s="160"/>
      <c r="J78" s="160"/>
      <c r="K78" s="160"/>
      <c r="L78" s="160"/>
      <c r="M78" s="160"/>
    </row>
    <row r="79" spans="1:13">
      <c r="A79" s="160"/>
      <c r="B79" s="160"/>
      <c r="C79" s="160"/>
      <c r="D79" s="160"/>
      <c r="E79" s="160"/>
      <c r="F79" s="160"/>
      <c r="G79" s="160"/>
      <c r="H79" s="160"/>
      <c r="I79" s="160"/>
      <c r="J79" s="160"/>
      <c r="K79" s="160"/>
      <c r="L79" s="160"/>
      <c r="M79" s="160"/>
    </row>
    <row r="80" spans="1:13">
      <c r="A80" s="160"/>
      <c r="B80" s="160"/>
      <c r="C80" s="160"/>
      <c r="D80" s="160"/>
      <c r="E80" s="160"/>
      <c r="F80" s="160"/>
      <c r="G80" s="160"/>
      <c r="H80" s="160"/>
      <c r="I80" s="160"/>
      <c r="J80" s="160"/>
      <c r="K80" s="160"/>
      <c r="L80" s="160"/>
      <c r="M80" s="160"/>
    </row>
    <row r="81" spans="1:13">
      <c r="A81" s="160"/>
      <c r="B81" s="160"/>
      <c r="C81" s="160"/>
      <c r="D81" s="160"/>
      <c r="E81" s="160"/>
      <c r="F81" s="160"/>
      <c r="G81" s="160"/>
      <c r="H81" s="160"/>
      <c r="I81" s="160"/>
      <c r="J81" s="160"/>
      <c r="K81" s="160"/>
      <c r="L81" s="160"/>
      <c r="M81" s="160"/>
    </row>
    <row r="82" spans="1:13">
      <c r="A82" s="160"/>
      <c r="B82" s="160"/>
      <c r="C82" s="160"/>
      <c r="D82" s="160"/>
      <c r="E82" s="160"/>
      <c r="F82" s="160"/>
      <c r="G82" s="160"/>
      <c r="H82" s="160"/>
      <c r="I82" s="160"/>
      <c r="J82" s="160"/>
      <c r="K82" s="160"/>
      <c r="L82" s="160"/>
      <c r="M82" s="160"/>
    </row>
    <row r="83" spans="1:13">
      <c r="A83" s="160"/>
      <c r="B83" s="160"/>
      <c r="C83" s="160"/>
      <c r="D83" s="160"/>
      <c r="E83" s="160"/>
      <c r="F83" s="160"/>
      <c r="G83" s="160"/>
      <c r="H83" s="160"/>
      <c r="I83" s="160"/>
      <c r="J83" s="160"/>
      <c r="K83" s="160"/>
      <c r="L83" s="160"/>
      <c r="M83" s="160"/>
    </row>
    <row r="84" spans="1:13">
      <c r="A84" s="160"/>
      <c r="B84" s="160"/>
      <c r="C84" s="160"/>
      <c r="D84" s="160"/>
      <c r="E84" s="160"/>
      <c r="F84" s="160"/>
      <c r="G84" s="160"/>
      <c r="H84" s="160"/>
      <c r="I84" s="160"/>
      <c r="J84" s="160"/>
      <c r="K84" s="160"/>
      <c r="L84" s="160"/>
      <c r="M84" s="160"/>
    </row>
    <row r="85" spans="1:13">
      <c r="A85" s="160"/>
      <c r="B85" s="160"/>
      <c r="C85" s="160"/>
      <c r="D85" s="160"/>
      <c r="E85" s="160"/>
      <c r="F85" s="160"/>
      <c r="G85" s="160"/>
      <c r="H85" s="160"/>
      <c r="I85" s="160"/>
      <c r="J85" s="160"/>
      <c r="K85" s="160"/>
      <c r="L85" s="160"/>
      <c r="M85" s="160"/>
    </row>
    <row r="86" spans="1:13">
      <c r="A86" s="160"/>
      <c r="B86" s="160"/>
      <c r="C86" s="160"/>
      <c r="D86" s="160"/>
      <c r="E86" s="160"/>
      <c r="F86" s="160"/>
      <c r="G86" s="160"/>
      <c r="H86" s="160"/>
      <c r="I86" s="160"/>
      <c r="J86" s="160"/>
      <c r="K86" s="160"/>
      <c r="L86" s="160"/>
      <c r="M86" s="160"/>
    </row>
    <row r="87" spans="1:13">
      <c r="A87" s="160"/>
      <c r="B87" s="160"/>
      <c r="C87" s="160"/>
      <c r="D87" s="160"/>
      <c r="E87" s="160"/>
      <c r="F87" s="160"/>
      <c r="G87" s="160"/>
      <c r="H87" s="160"/>
      <c r="I87" s="160"/>
      <c r="J87" s="160"/>
      <c r="K87" s="160"/>
      <c r="L87" s="160"/>
      <c r="M87" s="160"/>
    </row>
    <row r="88" spans="1:13">
      <c r="A88" s="160"/>
      <c r="B88" s="160"/>
      <c r="C88" s="160"/>
      <c r="D88" s="160"/>
      <c r="E88" s="160"/>
      <c r="F88" s="160"/>
      <c r="G88" s="160"/>
      <c r="H88" s="160"/>
      <c r="I88" s="160"/>
      <c r="J88" s="160"/>
      <c r="K88" s="160"/>
      <c r="L88" s="160"/>
      <c r="M88" s="160"/>
    </row>
    <row r="89" spans="1:13">
      <c r="A89" s="160"/>
      <c r="B89" s="160"/>
      <c r="C89" s="160"/>
      <c r="D89" s="160"/>
      <c r="E89" s="160"/>
      <c r="F89" s="160"/>
      <c r="G89" s="160"/>
      <c r="H89" s="160"/>
      <c r="I89" s="160"/>
      <c r="J89" s="160"/>
      <c r="K89" s="160"/>
      <c r="L89" s="160"/>
      <c r="M89" s="160"/>
    </row>
    <row r="90" spans="1:13">
      <c r="A90" s="160"/>
      <c r="B90" s="160"/>
      <c r="C90" s="160"/>
      <c r="D90" s="160"/>
      <c r="E90" s="160"/>
      <c r="F90" s="160"/>
      <c r="G90" s="160"/>
      <c r="H90" s="160"/>
      <c r="I90" s="160"/>
      <c r="J90" s="160"/>
      <c r="K90" s="160"/>
      <c r="L90" s="160"/>
      <c r="M90" s="160"/>
    </row>
    <row r="91" spans="1:13">
      <c r="A91" s="160"/>
      <c r="B91" s="160"/>
      <c r="C91" s="160"/>
      <c r="D91" s="160"/>
      <c r="E91" s="160"/>
      <c r="F91" s="160"/>
      <c r="G91" s="160"/>
      <c r="H91" s="160"/>
      <c r="I91" s="160"/>
      <c r="J91" s="160"/>
      <c r="K91" s="160"/>
      <c r="L91" s="160"/>
      <c r="M91" s="160"/>
    </row>
    <row r="92" spans="1:13">
      <c r="A92" s="160"/>
      <c r="B92" s="160"/>
      <c r="C92" s="160"/>
      <c r="D92" s="160"/>
      <c r="E92" s="160"/>
      <c r="F92" s="160"/>
      <c r="G92" s="160"/>
      <c r="H92" s="160"/>
      <c r="I92" s="160"/>
      <c r="J92" s="160"/>
      <c r="K92" s="160"/>
      <c r="L92" s="160"/>
      <c r="M92" s="160"/>
    </row>
    <row r="93" spans="1:13">
      <c r="A93" s="160"/>
      <c r="B93" s="160"/>
      <c r="C93" s="160"/>
      <c r="D93" s="160"/>
      <c r="E93" s="160"/>
      <c r="F93" s="160"/>
      <c r="G93" s="160"/>
      <c r="H93" s="160"/>
      <c r="I93" s="160"/>
      <c r="J93" s="160"/>
      <c r="K93" s="160"/>
      <c r="L93" s="160"/>
      <c r="M93" s="160"/>
    </row>
    <row r="94" spans="1:13">
      <c r="A94" s="160"/>
      <c r="B94" s="160"/>
      <c r="C94" s="160"/>
      <c r="D94" s="160"/>
      <c r="E94" s="160"/>
      <c r="F94" s="160"/>
      <c r="G94" s="160"/>
      <c r="H94" s="160"/>
      <c r="I94" s="160"/>
      <c r="J94" s="160"/>
      <c r="K94" s="160"/>
      <c r="L94" s="160"/>
      <c r="M94" s="160"/>
    </row>
    <row r="95" spans="1:13">
      <c r="A95" s="160"/>
      <c r="B95" s="160"/>
      <c r="C95" s="160"/>
      <c r="D95" s="160"/>
      <c r="E95" s="160"/>
      <c r="F95" s="160"/>
      <c r="G95" s="160"/>
      <c r="H95" s="160"/>
      <c r="I95" s="160"/>
      <c r="J95" s="160"/>
      <c r="K95" s="160"/>
      <c r="L95" s="160"/>
      <c r="M95" s="160"/>
    </row>
    <row r="96" spans="1:13">
      <c r="A96" s="160"/>
      <c r="B96" s="160"/>
      <c r="C96" s="160"/>
      <c r="D96" s="160"/>
      <c r="E96" s="160"/>
      <c r="F96" s="160"/>
      <c r="G96" s="160"/>
      <c r="H96" s="160"/>
      <c r="I96" s="160"/>
      <c r="J96" s="160"/>
      <c r="K96" s="160"/>
      <c r="L96" s="160"/>
      <c r="M96" s="160"/>
    </row>
    <row r="97" spans="1:13">
      <c r="A97" s="160"/>
      <c r="B97" s="160"/>
      <c r="C97" s="160"/>
      <c r="D97" s="160"/>
      <c r="E97" s="160"/>
      <c r="F97" s="160"/>
      <c r="G97" s="160"/>
      <c r="H97" s="160"/>
      <c r="I97" s="160"/>
      <c r="J97" s="160"/>
      <c r="K97" s="160"/>
      <c r="L97" s="160"/>
      <c r="M97" s="160"/>
    </row>
    <row r="98" spans="1:13">
      <c r="A98" s="160"/>
      <c r="B98" s="160"/>
      <c r="C98" s="160"/>
      <c r="D98" s="160"/>
      <c r="E98" s="160"/>
      <c r="F98" s="160"/>
      <c r="G98" s="160"/>
      <c r="H98" s="160"/>
      <c r="I98" s="160"/>
      <c r="J98" s="160"/>
      <c r="K98" s="160"/>
      <c r="L98" s="160"/>
      <c r="M98" s="160"/>
    </row>
    <row r="99" spans="1:13">
      <c r="A99" s="160"/>
      <c r="B99" s="160"/>
      <c r="C99" s="160"/>
      <c r="D99" s="160"/>
      <c r="E99" s="160"/>
      <c r="F99" s="160"/>
      <c r="G99" s="160"/>
      <c r="H99" s="160"/>
      <c r="I99" s="160"/>
      <c r="J99" s="160"/>
      <c r="K99" s="160"/>
      <c r="L99" s="160"/>
      <c r="M99" s="160"/>
    </row>
    <row r="100" spans="1:13">
      <c r="A100" s="160"/>
      <c r="B100" s="160"/>
      <c r="C100" s="160"/>
      <c r="D100" s="160"/>
      <c r="E100" s="160"/>
      <c r="F100" s="160"/>
      <c r="G100" s="160"/>
      <c r="H100" s="160"/>
      <c r="I100" s="160"/>
      <c r="J100" s="160"/>
      <c r="K100" s="160"/>
      <c r="L100" s="160"/>
      <c r="M100" s="160"/>
    </row>
    <row r="101" spans="1:13">
      <c r="A101" s="160"/>
      <c r="B101" s="160"/>
      <c r="C101" s="160"/>
      <c r="D101" s="160"/>
      <c r="E101" s="160"/>
      <c r="F101" s="160"/>
      <c r="G101" s="160"/>
      <c r="H101" s="160"/>
      <c r="I101" s="160"/>
      <c r="J101" s="160"/>
      <c r="K101" s="160"/>
      <c r="L101" s="160"/>
      <c r="M101" s="160"/>
    </row>
    <row r="102" spans="1:13">
      <c r="A102" s="160"/>
      <c r="B102" s="160"/>
      <c r="C102" s="160"/>
      <c r="D102" s="160"/>
      <c r="E102" s="160"/>
      <c r="F102" s="160"/>
      <c r="G102" s="160"/>
      <c r="H102" s="160"/>
      <c r="I102" s="160"/>
      <c r="J102" s="160"/>
      <c r="K102" s="160"/>
      <c r="L102" s="160"/>
      <c r="M102" s="160"/>
    </row>
    <row r="103" spans="1:13">
      <c r="A103" s="160"/>
      <c r="B103" s="160"/>
      <c r="C103" s="160"/>
      <c r="D103" s="160"/>
      <c r="E103" s="160"/>
      <c r="F103" s="160"/>
      <c r="G103" s="160"/>
      <c r="H103" s="160"/>
      <c r="I103" s="160"/>
      <c r="J103" s="160"/>
      <c r="K103" s="160"/>
      <c r="L103" s="160"/>
      <c r="M103" s="160"/>
    </row>
    <row r="104" spans="1:13">
      <c r="A104" s="160"/>
      <c r="B104" s="160"/>
      <c r="C104" s="160"/>
      <c r="D104" s="160"/>
      <c r="E104" s="160"/>
      <c r="F104" s="160"/>
      <c r="G104" s="160"/>
      <c r="H104" s="160"/>
      <c r="I104" s="160"/>
      <c r="J104" s="160"/>
      <c r="K104" s="160"/>
      <c r="L104" s="160"/>
      <c r="M104" s="160"/>
    </row>
    <row r="105" spans="1:13">
      <c r="A105" s="160"/>
      <c r="B105" s="160"/>
      <c r="C105" s="160"/>
      <c r="D105" s="160"/>
      <c r="E105" s="160"/>
      <c r="F105" s="160"/>
      <c r="G105" s="160"/>
      <c r="H105" s="160"/>
      <c r="I105" s="160"/>
      <c r="J105" s="160"/>
      <c r="K105" s="160"/>
      <c r="L105" s="160"/>
      <c r="M105" s="160"/>
    </row>
    <row r="106" spans="1:13">
      <c r="A106" s="160"/>
      <c r="B106" s="160"/>
      <c r="C106" s="160"/>
      <c r="D106" s="160"/>
      <c r="E106" s="160"/>
      <c r="F106" s="160"/>
      <c r="G106" s="160"/>
      <c r="H106" s="160"/>
      <c r="I106" s="160"/>
      <c r="J106" s="160"/>
      <c r="K106" s="160"/>
      <c r="L106" s="160"/>
      <c r="M106" s="160"/>
    </row>
    <row r="107" spans="1:13">
      <c r="A107" s="160"/>
      <c r="B107" s="160"/>
      <c r="C107" s="160"/>
      <c r="D107" s="160"/>
      <c r="E107" s="160"/>
      <c r="F107" s="160"/>
      <c r="G107" s="160"/>
      <c r="H107" s="160"/>
      <c r="I107" s="160"/>
      <c r="J107" s="160"/>
      <c r="K107" s="160"/>
      <c r="L107" s="160"/>
      <c r="M107" s="160"/>
    </row>
    <row r="108" spans="1:13">
      <c r="A108" s="160"/>
      <c r="B108" s="160"/>
      <c r="C108" s="160"/>
      <c r="D108" s="160"/>
      <c r="E108" s="160"/>
      <c r="F108" s="160"/>
      <c r="G108" s="160"/>
      <c r="H108" s="160"/>
      <c r="I108" s="160"/>
      <c r="J108" s="160"/>
      <c r="K108" s="160"/>
      <c r="L108" s="160"/>
      <c r="M108" s="160"/>
    </row>
    <row r="109" spans="1:13">
      <c r="A109" s="160"/>
      <c r="B109" s="160"/>
      <c r="C109" s="160"/>
      <c r="D109" s="160"/>
      <c r="E109" s="160"/>
      <c r="F109" s="160"/>
      <c r="G109" s="160"/>
      <c r="H109" s="160"/>
      <c r="I109" s="160"/>
      <c r="J109" s="160"/>
      <c r="K109" s="160"/>
      <c r="L109" s="160"/>
      <c r="M109" s="160"/>
    </row>
    <row r="110" spans="1:13">
      <c r="A110" s="160"/>
      <c r="B110" s="160"/>
      <c r="C110" s="160"/>
      <c r="D110" s="160"/>
      <c r="E110" s="160"/>
      <c r="F110" s="160"/>
      <c r="G110" s="160"/>
      <c r="H110" s="160"/>
      <c r="I110" s="160"/>
      <c r="J110" s="160"/>
      <c r="K110" s="160"/>
      <c r="L110" s="160"/>
      <c r="M110" s="160"/>
    </row>
    <row r="111" spans="1:13">
      <c r="A111" s="160"/>
      <c r="B111" s="160"/>
      <c r="C111" s="160"/>
      <c r="D111" s="160"/>
      <c r="E111" s="160"/>
      <c r="F111" s="160"/>
      <c r="G111" s="160"/>
      <c r="H111" s="160"/>
      <c r="I111" s="160"/>
      <c r="J111" s="160"/>
      <c r="K111" s="160"/>
      <c r="L111" s="160"/>
      <c r="M111" s="160"/>
    </row>
    <row r="112" spans="1:13">
      <c r="A112" s="160"/>
      <c r="B112" s="160"/>
      <c r="C112" s="160"/>
      <c r="D112" s="160"/>
      <c r="E112" s="160"/>
      <c r="F112" s="160"/>
      <c r="G112" s="160"/>
      <c r="H112" s="160"/>
      <c r="I112" s="160"/>
      <c r="J112" s="160"/>
      <c r="K112" s="160"/>
      <c r="L112" s="160"/>
      <c r="M112" s="160"/>
    </row>
    <row r="113" spans="1:13">
      <c r="A113" s="160"/>
      <c r="B113" s="160"/>
      <c r="C113" s="160"/>
      <c r="D113" s="160"/>
      <c r="E113" s="160"/>
      <c r="F113" s="160"/>
      <c r="G113" s="160"/>
      <c r="H113" s="160"/>
      <c r="I113" s="160"/>
      <c r="J113" s="160"/>
      <c r="K113" s="160"/>
      <c r="L113" s="160"/>
      <c r="M113" s="160"/>
    </row>
    <row r="114" spans="1:13">
      <c r="A114" s="160"/>
      <c r="B114" s="160"/>
      <c r="C114" s="160"/>
      <c r="D114" s="160"/>
      <c r="E114" s="160"/>
      <c r="F114" s="160"/>
      <c r="G114" s="160"/>
      <c r="H114" s="160"/>
      <c r="I114" s="160"/>
      <c r="J114" s="160"/>
      <c r="K114" s="160"/>
      <c r="L114" s="160"/>
      <c r="M114" s="160"/>
    </row>
    <row r="115" spans="1:13">
      <c r="A115" s="160"/>
      <c r="B115" s="160"/>
      <c r="C115" s="160"/>
      <c r="D115" s="160"/>
      <c r="E115" s="160"/>
      <c r="F115" s="160"/>
      <c r="G115" s="160"/>
      <c r="H115" s="160"/>
      <c r="I115" s="160"/>
      <c r="J115" s="160"/>
      <c r="K115" s="160"/>
      <c r="L115" s="160"/>
      <c r="M115" s="160"/>
    </row>
    <row r="116" spans="1:13">
      <c r="A116" s="160"/>
      <c r="B116" s="160"/>
      <c r="C116" s="160"/>
      <c r="D116" s="160"/>
      <c r="E116" s="160"/>
      <c r="F116" s="160"/>
      <c r="G116" s="160"/>
      <c r="H116" s="160"/>
      <c r="I116" s="160"/>
      <c r="J116" s="160"/>
      <c r="K116" s="160"/>
      <c r="L116" s="160"/>
      <c r="M116" s="160"/>
    </row>
    <row r="117" spans="1:13">
      <c r="A117" s="160"/>
      <c r="B117" s="160"/>
      <c r="C117" s="160"/>
      <c r="D117" s="160"/>
      <c r="E117" s="160"/>
      <c r="F117" s="160"/>
      <c r="G117" s="160"/>
      <c r="H117" s="160"/>
      <c r="I117" s="160"/>
      <c r="J117" s="160"/>
      <c r="K117" s="160"/>
      <c r="L117" s="160"/>
      <c r="M117" s="160"/>
    </row>
    <row r="118" spans="1:13">
      <c r="A118" s="160"/>
      <c r="B118" s="160"/>
      <c r="C118" s="160"/>
      <c r="D118" s="160"/>
      <c r="E118" s="160"/>
      <c r="F118" s="160"/>
      <c r="G118" s="160"/>
      <c r="H118" s="160"/>
      <c r="I118" s="160"/>
      <c r="J118" s="160"/>
      <c r="K118" s="160"/>
      <c r="L118" s="160"/>
      <c r="M118" s="160"/>
    </row>
    <row r="119" spans="1:13">
      <c r="A119" s="160"/>
      <c r="B119" s="160"/>
      <c r="C119" s="160"/>
      <c r="D119" s="160"/>
      <c r="E119" s="160"/>
      <c r="F119" s="160"/>
      <c r="G119" s="160"/>
      <c r="H119" s="160"/>
      <c r="I119" s="160"/>
      <c r="J119" s="160"/>
      <c r="K119" s="160"/>
      <c r="L119" s="160"/>
      <c r="M119" s="160"/>
    </row>
    <row r="120" spans="1:13">
      <c r="A120" s="160"/>
      <c r="B120" s="160"/>
      <c r="C120" s="160"/>
      <c r="D120" s="160"/>
      <c r="E120" s="160"/>
      <c r="F120" s="160"/>
      <c r="G120" s="160"/>
      <c r="H120" s="160"/>
      <c r="I120" s="160"/>
      <c r="J120" s="160"/>
      <c r="K120" s="160"/>
      <c r="L120" s="160"/>
      <c r="M120" s="160"/>
    </row>
    <row r="121" spans="1:13">
      <c r="A121" s="160"/>
      <c r="B121" s="160"/>
      <c r="C121" s="160"/>
      <c r="D121" s="160"/>
      <c r="E121" s="160"/>
      <c r="F121" s="160"/>
      <c r="G121" s="160"/>
      <c r="H121" s="160"/>
      <c r="I121" s="160"/>
      <c r="J121" s="160"/>
      <c r="K121" s="160"/>
      <c r="L121" s="160"/>
      <c r="M121" s="160"/>
    </row>
    <row r="122" spans="1:13">
      <c r="A122" s="160"/>
      <c r="B122" s="160"/>
      <c r="C122" s="160"/>
      <c r="D122" s="160"/>
      <c r="E122" s="160"/>
      <c r="F122" s="160"/>
      <c r="G122" s="160"/>
      <c r="H122" s="160"/>
      <c r="I122" s="160"/>
      <c r="J122" s="160"/>
      <c r="K122" s="160"/>
      <c r="L122" s="160"/>
      <c r="M122" s="160"/>
    </row>
    <row r="123" spans="1:13">
      <c r="A123" s="160"/>
      <c r="B123" s="160"/>
      <c r="C123" s="160"/>
      <c r="D123" s="160"/>
      <c r="E123" s="160"/>
      <c r="F123" s="160"/>
      <c r="G123" s="160"/>
      <c r="H123" s="160"/>
      <c r="I123" s="160"/>
      <c r="J123" s="160"/>
      <c r="K123" s="160"/>
      <c r="L123" s="160"/>
      <c r="M123" s="160"/>
    </row>
    <row r="124" spans="1:13">
      <c r="A124" s="160"/>
      <c r="B124" s="160"/>
      <c r="C124" s="160"/>
      <c r="D124" s="160"/>
      <c r="E124" s="160"/>
      <c r="F124" s="160"/>
      <c r="G124" s="160"/>
      <c r="H124" s="160"/>
      <c r="I124" s="160"/>
      <c r="J124" s="160"/>
      <c r="K124" s="160"/>
      <c r="L124" s="160"/>
      <c r="M124" s="160"/>
    </row>
    <row r="125" spans="1:13">
      <c r="A125" s="160"/>
      <c r="B125" s="160"/>
      <c r="C125" s="160"/>
      <c r="D125" s="160"/>
      <c r="E125" s="160"/>
      <c r="F125" s="160"/>
      <c r="G125" s="160"/>
      <c r="H125" s="160"/>
      <c r="I125" s="160"/>
      <c r="J125" s="160"/>
      <c r="K125" s="160"/>
      <c r="L125" s="160"/>
      <c r="M125" s="160"/>
    </row>
    <row r="126" spans="1:13">
      <c r="A126" s="160"/>
      <c r="B126" s="160"/>
      <c r="C126" s="160"/>
      <c r="D126" s="160"/>
      <c r="E126" s="160"/>
      <c r="F126" s="160"/>
      <c r="G126" s="160"/>
      <c r="H126" s="160"/>
      <c r="I126" s="160"/>
      <c r="J126" s="160"/>
      <c r="K126" s="160"/>
      <c r="L126" s="160"/>
      <c r="M126" s="160"/>
    </row>
    <row r="127" spans="1:13">
      <c r="A127" s="160"/>
      <c r="B127" s="160"/>
      <c r="C127" s="160"/>
      <c r="D127" s="160"/>
      <c r="E127" s="160"/>
      <c r="F127" s="160"/>
      <c r="G127" s="160"/>
      <c r="H127" s="160"/>
      <c r="I127" s="160"/>
      <c r="J127" s="160"/>
      <c r="K127" s="160"/>
      <c r="L127" s="160"/>
      <c r="M127" s="160"/>
    </row>
    <row r="128" spans="1:13">
      <c r="A128" s="160"/>
      <c r="B128" s="160"/>
      <c r="C128" s="160"/>
      <c r="D128" s="160"/>
      <c r="E128" s="160"/>
      <c r="F128" s="160"/>
      <c r="G128" s="160"/>
      <c r="H128" s="160"/>
      <c r="I128" s="160"/>
      <c r="J128" s="160"/>
      <c r="K128" s="160"/>
      <c r="L128" s="160"/>
      <c r="M128" s="160"/>
    </row>
    <row r="129" spans="1:13">
      <c r="A129" s="160"/>
      <c r="B129" s="160"/>
      <c r="C129" s="160"/>
      <c r="D129" s="160"/>
      <c r="E129" s="160"/>
      <c r="F129" s="160"/>
      <c r="G129" s="160"/>
      <c r="H129" s="160"/>
      <c r="I129" s="160"/>
      <c r="J129" s="160"/>
      <c r="K129" s="160"/>
      <c r="L129" s="160"/>
      <c r="M129" s="160"/>
    </row>
    <row r="130" spans="1:13">
      <c r="A130" s="160"/>
      <c r="B130" s="160"/>
      <c r="C130" s="160"/>
      <c r="D130" s="160"/>
      <c r="E130" s="160"/>
      <c r="F130" s="160"/>
      <c r="G130" s="160"/>
      <c r="H130" s="160"/>
      <c r="I130" s="160"/>
      <c r="J130" s="160"/>
      <c r="K130" s="160"/>
      <c r="L130" s="160"/>
      <c r="M130" s="160"/>
    </row>
    <row r="131" spans="1:13">
      <c r="A131" s="160"/>
      <c r="B131" s="160"/>
      <c r="C131" s="160"/>
      <c r="D131" s="160"/>
      <c r="E131" s="160"/>
      <c r="F131" s="160"/>
      <c r="G131" s="160"/>
      <c r="H131" s="160"/>
      <c r="I131" s="160"/>
      <c r="J131" s="160"/>
      <c r="K131" s="160"/>
      <c r="L131" s="160"/>
      <c r="M131" s="160"/>
    </row>
    <row r="132" spans="1:13">
      <c r="A132" s="160"/>
      <c r="B132" s="160"/>
      <c r="C132" s="160"/>
      <c r="D132" s="160"/>
      <c r="E132" s="160"/>
      <c r="F132" s="160"/>
      <c r="G132" s="160"/>
      <c r="H132" s="160"/>
      <c r="I132" s="160"/>
      <c r="J132" s="160"/>
      <c r="K132" s="160"/>
      <c r="L132" s="160"/>
      <c r="M132" s="160"/>
    </row>
    <row r="133" spans="1:13">
      <c r="A133" s="160"/>
      <c r="B133" s="160"/>
      <c r="C133" s="160"/>
      <c r="D133" s="160"/>
      <c r="E133" s="160"/>
      <c r="F133" s="160"/>
      <c r="G133" s="160"/>
      <c r="H133" s="160"/>
      <c r="I133" s="160"/>
      <c r="J133" s="160"/>
      <c r="K133" s="160"/>
      <c r="L133" s="160"/>
      <c r="M133" s="160"/>
    </row>
    <row r="134" spans="1:13">
      <c r="A134" s="160"/>
      <c r="B134" s="160"/>
      <c r="C134" s="160"/>
      <c r="D134" s="160"/>
      <c r="E134" s="160"/>
      <c r="F134" s="160"/>
      <c r="G134" s="160"/>
      <c r="H134" s="160"/>
      <c r="I134" s="160"/>
      <c r="J134" s="160"/>
      <c r="K134" s="160"/>
      <c r="L134" s="160"/>
      <c r="M134" s="160"/>
    </row>
    <row r="135" spans="1:13">
      <c r="A135" s="160"/>
      <c r="B135" s="160"/>
      <c r="C135" s="160"/>
      <c r="D135" s="160"/>
      <c r="E135" s="160"/>
      <c r="F135" s="160"/>
      <c r="G135" s="160"/>
      <c r="H135" s="160"/>
      <c r="I135" s="160"/>
      <c r="J135" s="160"/>
      <c r="K135" s="160"/>
      <c r="L135" s="160"/>
      <c r="M135" s="160"/>
    </row>
    <row r="136" spans="1:13">
      <c r="A136" s="160"/>
      <c r="B136" s="160"/>
      <c r="C136" s="160"/>
      <c r="D136" s="160"/>
      <c r="E136" s="160"/>
      <c r="F136" s="160"/>
      <c r="G136" s="160"/>
      <c r="H136" s="160"/>
      <c r="I136" s="160"/>
      <c r="J136" s="160"/>
      <c r="K136" s="160"/>
      <c r="L136" s="160"/>
      <c r="M136" s="160"/>
    </row>
    <row r="137" spans="1:13">
      <c r="A137" s="160"/>
      <c r="B137" s="160"/>
      <c r="C137" s="160"/>
      <c r="D137" s="160"/>
      <c r="E137" s="160"/>
      <c r="F137" s="160"/>
      <c r="G137" s="160"/>
      <c r="H137" s="160"/>
      <c r="I137" s="160"/>
      <c r="J137" s="160"/>
      <c r="K137" s="160"/>
      <c r="L137" s="160"/>
      <c r="M137" s="160"/>
    </row>
    <row r="138" spans="1:13">
      <c r="A138" s="160"/>
      <c r="B138" s="160"/>
      <c r="C138" s="160"/>
      <c r="D138" s="160"/>
      <c r="E138" s="160"/>
      <c r="F138" s="160"/>
      <c r="G138" s="160"/>
      <c r="H138" s="160"/>
      <c r="I138" s="160"/>
      <c r="J138" s="160"/>
      <c r="K138" s="160"/>
      <c r="L138" s="160"/>
      <c r="M138" s="160"/>
    </row>
    <row r="139" spans="1:13">
      <c r="A139" s="160"/>
      <c r="B139" s="160"/>
      <c r="C139" s="160"/>
      <c r="D139" s="160"/>
      <c r="E139" s="160"/>
      <c r="F139" s="160"/>
      <c r="G139" s="160"/>
      <c r="H139" s="160"/>
      <c r="I139" s="160"/>
      <c r="J139" s="160"/>
      <c r="K139" s="160"/>
      <c r="L139" s="160"/>
      <c r="M139" s="160"/>
    </row>
    <row r="140" spans="1:13">
      <c r="A140" s="160"/>
      <c r="B140" s="160"/>
      <c r="C140" s="160"/>
      <c r="D140" s="160"/>
      <c r="E140" s="160"/>
      <c r="F140" s="160"/>
      <c r="G140" s="160"/>
      <c r="H140" s="160"/>
      <c r="I140" s="160"/>
      <c r="J140" s="160"/>
      <c r="K140" s="160"/>
      <c r="L140" s="160"/>
      <c r="M140" s="160"/>
    </row>
    <row r="141" spans="1:13">
      <c r="A141" s="160"/>
      <c r="B141" s="160"/>
      <c r="C141" s="160"/>
      <c r="D141" s="160"/>
      <c r="E141" s="160"/>
      <c r="F141" s="160"/>
      <c r="G141" s="160"/>
      <c r="H141" s="160"/>
      <c r="I141" s="160"/>
      <c r="J141" s="160"/>
      <c r="K141" s="160"/>
      <c r="L141" s="160"/>
      <c r="M141" s="160"/>
    </row>
    <row r="142" spans="1:13">
      <c r="A142" s="160"/>
      <c r="B142" s="160"/>
      <c r="C142" s="160"/>
      <c r="D142" s="160"/>
      <c r="E142" s="160"/>
      <c r="F142" s="160"/>
      <c r="G142" s="160"/>
      <c r="H142" s="160"/>
      <c r="I142" s="160"/>
      <c r="J142" s="160"/>
      <c r="K142" s="160"/>
      <c r="L142" s="160"/>
      <c r="M142" s="160"/>
    </row>
    <row r="143" spans="1:13">
      <c r="A143" s="160"/>
      <c r="B143" s="160"/>
      <c r="C143" s="160"/>
      <c r="D143" s="160"/>
      <c r="E143" s="160"/>
      <c r="F143" s="160"/>
      <c r="G143" s="160"/>
      <c r="H143" s="160"/>
      <c r="I143" s="160"/>
      <c r="J143" s="160"/>
      <c r="K143" s="160"/>
      <c r="L143" s="160"/>
      <c r="M143" s="160"/>
    </row>
    <row r="144" spans="1:13">
      <c r="A144" s="160"/>
      <c r="B144" s="160"/>
      <c r="C144" s="160"/>
      <c r="D144" s="160"/>
      <c r="E144" s="160"/>
      <c r="F144" s="160"/>
      <c r="G144" s="160"/>
      <c r="H144" s="160"/>
      <c r="I144" s="160"/>
      <c r="J144" s="160"/>
      <c r="K144" s="160"/>
      <c r="L144" s="160"/>
      <c r="M144" s="160"/>
    </row>
    <row r="145" spans="1:13">
      <c r="A145" s="160"/>
      <c r="B145" s="160"/>
      <c r="C145" s="160"/>
      <c r="D145" s="160"/>
      <c r="E145" s="160"/>
      <c r="F145" s="160"/>
      <c r="G145" s="160"/>
      <c r="H145" s="160"/>
      <c r="I145" s="160"/>
      <c r="J145" s="160"/>
      <c r="K145" s="160"/>
      <c r="L145" s="160"/>
      <c r="M145" s="160"/>
    </row>
    <row r="146" spans="1:13">
      <c r="A146" s="160"/>
      <c r="B146" s="160"/>
      <c r="C146" s="160"/>
      <c r="D146" s="160"/>
      <c r="E146" s="160"/>
      <c r="F146" s="160"/>
      <c r="G146" s="160"/>
      <c r="H146" s="160"/>
      <c r="I146" s="160"/>
      <c r="J146" s="160"/>
      <c r="K146" s="160"/>
      <c r="L146" s="160"/>
      <c r="M146" s="160"/>
    </row>
    <row r="147" spans="1:13">
      <c r="A147" s="160"/>
      <c r="B147" s="160"/>
      <c r="C147" s="160"/>
      <c r="D147" s="160"/>
      <c r="E147" s="160"/>
      <c r="F147" s="160"/>
      <c r="G147" s="160"/>
      <c r="H147" s="160"/>
      <c r="I147" s="160"/>
      <c r="J147" s="160"/>
      <c r="K147" s="160"/>
      <c r="L147" s="160"/>
      <c r="M147" s="160"/>
    </row>
    <row r="148" spans="1:13">
      <c r="A148" s="160"/>
      <c r="B148" s="160"/>
      <c r="C148" s="160"/>
      <c r="D148" s="160"/>
      <c r="E148" s="160"/>
      <c r="F148" s="160"/>
      <c r="G148" s="160"/>
      <c r="H148" s="160"/>
      <c r="I148" s="160"/>
      <c r="J148" s="160"/>
      <c r="K148" s="160"/>
      <c r="L148" s="160"/>
      <c r="M148" s="160"/>
    </row>
    <row r="149" spans="1:13">
      <c r="A149" s="160"/>
      <c r="B149" s="160"/>
      <c r="C149" s="160"/>
      <c r="D149" s="160"/>
      <c r="E149" s="160"/>
      <c r="F149" s="160"/>
      <c r="G149" s="160"/>
      <c r="H149" s="160"/>
      <c r="I149" s="160"/>
      <c r="J149" s="160"/>
      <c r="K149" s="160"/>
      <c r="L149" s="160"/>
      <c r="M149" s="160"/>
    </row>
    <row r="150" spans="1:13">
      <c r="A150" s="160"/>
      <c r="B150" s="160"/>
      <c r="C150" s="160"/>
      <c r="D150" s="160"/>
      <c r="E150" s="160"/>
      <c r="F150" s="160"/>
      <c r="G150" s="160"/>
      <c r="H150" s="160"/>
      <c r="I150" s="160"/>
      <c r="J150" s="160"/>
      <c r="K150" s="160"/>
      <c r="L150" s="160"/>
      <c r="M150" s="160"/>
    </row>
    <row r="151" spans="1:13">
      <c r="A151" s="160"/>
      <c r="B151" s="160"/>
      <c r="C151" s="160"/>
      <c r="D151" s="160"/>
      <c r="E151" s="160"/>
      <c r="F151" s="160"/>
      <c r="G151" s="160"/>
      <c r="H151" s="160"/>
      <c r="I151" s="160"/>
      <c r="J151" s="160"/>
      <c r="K151" s="160"/>
      <c r="L151" s="160"/>
      <c r="M151" s="160"/>
    </row>
    <row r="152" spans="1:13">
      <c r="A152" s="160"/>
      <c r="B152" s="160"/>
      <c r="C152" s="160"/>
      <c r="D152" s="160"/>
      <c r="E152" s="160"/>
      <c r="F152" s="160"/>
      <c r="G152" s="160"/>
      <c r="H152" s="160"/>
      <c r="I152" s="160"/>
      <c r="J152" s="160"/>
      <c r="K152" s="160"/>
      <c r="L152" s="160"/>
      <c r="M152" s="160"/>
    </row>
    <row r="153" spans="1:13">
      <c r="A153" s="160"/>
      <c r="B153" s="160"/>
      <c r="C153" s="160"/>
      <c r="D153" s="160"/>
      <c r="E153" s="160"/>
      <c r="F153" s="160"/>
      <c r="G153" s="160"/>
      <c r="H153" s="160"/>
      <c r="I153" s="160"/>
      <c r="J153" s="160"/>
      <c r="K153" s="160"/>
      <c r="L153" s="160"/>
      <c r="M153" s="160"/>
    </row>
    <row r="154" spans="1:13">
      <c r="A154" s="160"/>
      <c r="B154" s="160"/>
      <c r="C154" s="160"/>
      <c r="D154" s="160"/>
      <c r="E154" s="160"/>
      <c r="F154" s="160"/>
      <c r="G154" s="160"/>
      <c r="H154" s="160"/>
      <c r="I154" s="160"/>
      <c r="J154" s="160"/>
      <c r="K154" s="160"/>
      <c r="L154" s="160"/>
      <c r="M154" s="160"/>
    </row>
    <row r="155" spans="1:13">
      <c r="A155" s="160"/>
      <c r="B155" s="160"/>
      <c r="C155" s="160"/>
      <c r="D155" s="160"/>
      <c r="E155" s="160"/>
      <c r="F155" s="160"/>
      <c r="G155" s="160"/>
      <c r="H155" s="160"/>
      <c r="I155" s="160"/>
      <c r="J155" s="160"/>
      <c r="K155" s="160"/>
      <c r="L155" s="160"/>
      <c r="M155" s="160"/>
    </row>
    <row r="156" spans="1:13">
      <c r="A156" s="160"/>
      <c r="B156" s="160"/>
      <c r="C156" s="160"/>
      <c r="D156" s="160"/>
      <c r="E156" s="160"/>
      <c r="F156" s="160"/>
      <c r="G156" s="160"/>
      <c r="H156" s="160"/>
      <c r="I156" s="160"/>
      <c r="J156" s="160"/>
      <c r="K156" s="160"/>
      <c r="L156" s="160"/>
      <c r="M156" s="160"/>
    </row>
    <row r="157" spans="1:13">
      <c r="A157" s="160"/>
      <c r="B157" s="160"/>
      <c r="C157" s="160"/>
      <c r="D157" s="160"/>
      <c r="E157" s="160"/>
      <c r="F157" s="160"/>
      <c r="G157" s="160"/>
      <c r="H157" s="160"/>
      <c r="I157" s="160"/>
      <c r="J157" s="160"/>
      <c r="K157" s="160"/>
      <c r="L157" s="160"/>
      <c r="M157" s="160"/>
    </row>
    <row r="158" spans="1:13">
      <c r="A158" s="160"/>
      <c r="B158" s="160"/>
      <c r="C158" s="160"/>
      <c r="D158" s="160"/>
      <c r="E158" s="160"/>
      <c r="F158" s="160"/>
      <c r="G158" s="160"/>
      <c r="H158" s="160"/>
      <c r="I158" s="160"/>
      <c r="J158" s="160"/>
      <c r="K158" s="160"/>
      <c r="L158" s="160"/>
      <c r="M158" s="160"/>
    </row>
    <row r="159" spans="1:13">
      <c r="A159" s="160"/>
      <c r="B159" s="160"/>
      <c r="C159" s="160"/>
      <c r="D159" s="160"/>
      <c r="E159" s="160"/>
      <c r="F159" s="160"/>
      <c r="G159" s="160"/>
      <c r="H159" s="160"/>
      <c r="I159" s="160"/>
      <c r="J159" s="160"/>
      <c r="K159" s="160"/>
      <c r="L159" s="160"/>
      <c r="M159" s="160"/>
    </row>
    <row r="160" spans="1:13">
      <c r="A160" s="160"/>
      <c r="B160" s="160"/>
      <c r="C160" s="160"/>
      <c r="D160" s="160"/>
      <c r="E160" s="160"/>
      <c r="F160" s="160"/>
      <c r="G160" s="160"/>
      <c r="H160" s="160"/>
      <c r="I160" s="160"/>
      <c r="J160" s="160"/>
      <c r="K160" s="160"/>
      <c r="L160" s="160"/>
      <c r="M160" s="160"/>
    </row>
    <row r="161" spans="1:13">
      <c r="A161" s="160"/>
      <c r="B161" s="160"/>
      <c r="C161" s="160"/>
      <c r="D161" s="160"/>
      <c r="E161" s="160"/>
      <c r="F161" s="160"/>
      <c r="G161" s="160"/>
      <c r="H161" s="160"/>
      <c r="I161" s="160"/>
      <c r="J161" s="160"/>
      <c r="K161" s="160"/>
      <c r="L161" s="160"/>
      <c r="M161" s="160"/>
    </row>
    <row r="162" spans="1:13">
      <c r="A162" s="160"/>
      <c r="B162" s="160"/>
      <c r="C162" s="160"/>
      <c r="D162" s="160"/>
      <c r="E162" s="160"/>
      <c r="F162" s="160"/>
      <c r="G162" s="160"/>
      <c r="H162" s="160"/>
      <c r="I162" s="160"/>
      <c r="J162" s="160"/>
      <c r="K162" s="160"/>
      <c r="L162" s="160"/>
      <c r="M162" s="160"/>
    </row>
    <row r="163" spans="1:13">
      <c r="A163" s="160"/>
      <c r="B163" s="160"/>
      <c r="C163" s="160"/>
      <c r="D163" s="160"/>
      <c r="E163" s="160"/>
      <c r="F163" s="160"/>
      <c r="G163" s="160"/>
      <c r="H163" s="160"/>
      <c r="I163" s="160"/>
      <c r="J163" s="160"/>
      <c r="K163" s="160"/>
      <c r="L163" s="160"/>
      <c r="M163" s="160"/>
    </row>
    <row r="164" spans="1:13">
      <c r="A164" s="160"/>
      <c r="B164" s="160"/>
      <c r="C164" s="160"/>
      <c r="D164" s="160"/>
      <c r="E164" s="160"/>
      <c r="F164" s="160"/>
      <c r="G164" s="160"/>
      <c r="H164" s="160"/>
      <c r="I164" s="160"/>
      <c r="J164" s="160"/>
      <c r="K164" s="160"/>
      <c r="L164" s="160"/>
      <c r="M164" s="160"/>
    </row>
    <row r="165" spans="1:13">
      <c r="A165" s="160"/>
      <c r="B165" s="160"/>
      <c r="C165" s="160"/>
      <c r="D165" s="160"/>
      <c r="E165" s="160"/>
      <c r="F165" s="160"/>
      <c r="G165" s="160"/>
      <c r="H165" s="160"/>
      <c r="I165" s="160"/>
      <c r="J165" s="160"/>
      <c r="K165" s="160"/>
      <c r="L165" s="160"/>
      <c r="M165" s="160"/>
    </row>
    <row r="166" spans="1:13">
      <c r="A166" s="160"/>
      <c r="B166" s="160"/>
      <c r="C166" s="160"/>
      <c r="D166" s="160"/>
      <c r="E166" s="160"/>
      <c r="F166" s="160"/>
      <c r="G166" s="160"/>
      <c r="H166" s="160"/>
      <c r="I166" s="160"/>
      <c r="J166" s="160"/>
      <c r="K166" s="160"/>
      <c r="L166" s="160"/>
      <c r="M166" s="160"/>
    </row>
    <row r="167" spans="1:13">
      <c r="A167" s="160"/>
      <c r="B167" s="160"/>
      <c r="C167" s="160"/>
      <c r="D167" s="160"/>
      <c r="E167" s="160"/>
      <c r="F167" s="160"/>
      <c r="G167" s="160"/>
      <c r="H167" s="160"/>
      <c r="I167" s="160"/>
      <c r="J167" s="160"/>
      <c r="K167" s="160"/>
      <c r="L167" s="160"/>
      <c r="M167" s="160"/>
    </row>
    <row r="168" spans="1:13">
      <c r="A168" s="160"/>
      <c r="B168" s="160"/>
      <c r="C168" s="160"/>
      <c r="D168" s="160"/>
      <c r="E168" s="160"/>
      <c r="F168" s="160"/>
      <c r="G168" s="160"/>
      <c r="H168" s="160"/>
      <c r="I168" s="160"/>
      <c r="J168" s="160"/>
      <c r="K168" s="160"/>
      <c r="L168" s="160"/>
      <c r="M168" s="160"/>
    </row>
    <row r="169" spans="1:13">
      <c r="A169" s="160"/>
      <c r="B169" s="160"/>
      <c r="C169" s="160"/>
      <c r="D169" s="160"/>
      <c r="E169" s="160"/>
      <c r="F169" s="160"/>
      <c r="G169" s="160"/>
      <c r="H169" s="160"/>
      <c r="I169" s="160"/>
      <c r="J169" s="160"/>
      <c r="K169" s="160"/>
      <c r="L169" s="160"/>
      <c r="M169" s="160"/>
    </row>
    <row r="170" spans="1:13">
      <c r="A170" s="160"/>
      <c r="B170" s="160"/>
      <c r="C170" s="160"/>
      <c r="D170" s="160"/>
      <c r="E170" s="160"/>
      <c r="F170" s="160"/>
      <c r="G170" s="160"/>
      <c r="H170" s="160"/>
      <c r="I170" s="160"/>
      <c r="J170" s="160"/>
      <c r="K170" s="160"/>
      <c r="L170" s="160"/>
      <c r="M170" s="160"/>
    </row>
    <row r="171" spans="1:13">
      <c r="A171" s="160"/>
      <c r="B171" s="160"/>
      <c r="C171" s="160"/>
      <c r="D171" s="160"/>
      <c r="E171" s="160"/>
      <c r="F171" s="160"/>
      <c r="G171" s="160"/>
      <c r="H171" s="160"/>
      <c r="I171" s="160"/>
      <c r="J171" s="160"/>
      <c r="K171" s="160"/>
      <c r="L171" s="160"/>
      <c r="M171" s="160"/>
    </row>
    <row r="172" spans="1:13">
      <c r="A172" s="160"/>
      <c r="B172" s="160"/>
      <c r="C172" s="160"/>
      <c r="D172" s="160"/>
      <c r="E172" s="160"/>
      <c r="F172" s="160"/>
      <c r="G172" s="160"/>
      <c r="H172" s="160"/>
      <c r="I172" s="160"/>
      <c r="J172" s="160"/>
      <c r="K172" s="160"/>
      <c r="L172" s="160"/>
      <c r="M172" s="160"/>
    </row>
    <row r="173" spans="1:13">
      <c r="A173" s="160"/>
      <c r="B173" s="160"/>
      <c r="C173" s="160"/>
      <c r="D173" s="160"/>
      <c r="E173" s="160"/>
      <c r="F173" s="160"/>
      <c r="G173" s="160"/>
      <c r="H173" s="160"/>
      <c r="I173" s="160"/>
      <c r="J173" s="160"/>
      <c r="K173" s="160"/>
      <c r="L173" s="160"/>
      <c r="M173" s="160"/>
    </row>
    <row r="174" spans="1:13">
      <c r="A174" s="160"/>
      <c r="B174" s="160"/>
      <c r="C174" s="160"/>
      <c r="D174" s="160"/>
      <c r="E174" s="160"/>
      <c r="F174" s="160"/>
      <c r="G174" s="160"/>
      <c r="H174" s="160"/>
      <c r="I174" s="160"/>
      <c r="J174" s="160"/>
      <c r="K174" s="160"/>
      <c r="L174" s="160"/>
      <c r="M174" s="160"/>
    </row>
    <row r="175" spans="1:13">
      <c r="A175" s="160"/>
      <c r="B175" s="160"/>
      <c r="C175" s="160"/>
      <c r="D175" s="160"/>
      <c r="E175" s="160"/>
      <c r="F175" s="160"/>
      <c r="G175" s="160"/>
      <c r="H175" s="160"/>
      <c r="I175" s="160"/>
      <c r="J175" s="160"/>
      <c r="K175" s="160"/>
      <c r="L175" s="160"/>
      <c r="M175" s="160"/>
    </row>
    <row r="176" spans="1:13">
      <c r="A176" s="160"/>
      <c r="B176" s="160"/>
      <c r="C176" s="160"/>
      <c r="D176" s="160"/>
      <c r="E176" s="160"/>
      <c r="F176" s="160"/>
      <c r="G176" s="160"/>
      <c r="H176" s="160"/>
      <c r="I176" s="160"/>
      <c r="J176" s="160"/>
      <c r="K176" s="160"/>
      <c r="L176" s="160"/>
      <c r="M176" s="160"/>
    </row>
    <row r="177" spans="1:13">
      <c r="A177" s="160"/>
      <c r="B177" s="160"/>
      <c r="C177" s="160"/>
      <c r="D177" s="160"/>
      <c r="E177" s="160"/>
      <c r="F177" s="160"/>
      <c r="G177" s="160"/>
      <c r="H177" s="160"/>
      <c r="I177" s="160"/>
      <c r="J177" s="160"/>
      <c r="K177" s="160"/>
      <c r="L177" s="160"/>
      <c r="M177" s="160"/>
    </row>
    <row r="178" spans="1:13">
      <c r="A178" s="160"/>
      <c r="B178" s="160"/>
      <c r="C178" s="160"/>
      <c r="D178" s="160"/>
      <c r="E178" s="160"/>
      <c r="F178" s="160"/>
      <c r="G178" s="160"/>
      <c r="H178" s="160"/>
      <c r="I178" s="160"/>
      <c r="J178" s="160"/>
      <c r="K178" s="160"/>
      <c r="L178" s="160"/>
      <c r="M178" s="160"/>
    </row>
    <row r="179" spans="1:13">
      <c r="A179" s="160"/>
      <c r="B179" s="160"/>
      <c r="C179" s="160"/>
      <c r="D179" s="160"/>
      <c r="E179" s="160"/>
      <c r="F179" s="160"/>
      <c r="G179" s="160"/>
      <c r="H179" s="160"/>
      <c r="I179" s="160"/>
      <c r="J179" s="160"/>
      <c r="K179" s="160"/>
      <c r="L179" s="160"/>
      <c r="M179" s="160"/>
    </row>
    <row r="180" spans="1:13">
      <c r="A180" s="160"/>
      <c r="B180" s="160"/>
      <c r="C180" s="160"/>
      <c r="D180" s="160"/>
      <c r="E180" s="160"/>
      <c r="F180" s="160"/>
      <c r="G180" s="160"/>
      <c r="H180" s="160"/>
      <c r="I180" s="160"/>
      <c r="J180" s="160"/>
      <c r="K180" s="160"/>
      <c r="L180" s="160"/>
      <c r="M180" s="160"/>
    </row>
    <row r="181" spans="1:13">
      <c r="A181" s="160"/>
      <c r="B181" s="160"/>
      <c r="C181" s="160"/>
      <c r="D181" s="160"/>
      <c r="E181" s="160"/>
      <c r="F181" s="160"/>
      <c r="G181" s="160"/>
      <c r="H181" s="160"/>
      <c r="I181" s="160"/>
      <c r="J181" s="160"/>
      <c r="K181" s="160"/>
      <c r="L181" s="160"/>
      <c r="M181" s="160"/>
    </row>
    <row r="182" spans="1:13">
      <c r="A182" s="160"/>
      <c r="B182" s="160"/>
      <c r="C182" s="160"/>
      <c r="D182" s="160"/>
      <c r="E182" s="160"/>
      <c r="F182" s="160"/>
      <c r="G182" s="160"/>
      <c r="H182" s="160"/>
      <c r="I182" s="160"/>
      <c r="J182" s="160"/>
      <c r="K182" s="160"/>
      <c r="L182" s="160"/>
      <c r="M182" s="160"/>
    </row>
    <row r="183" spans="1:13">
      <c r="A183" s="160"/>
      <c r="B183" s="160"/>
      <c r="C183" s="160"/>
      <c r="D183" s="160"/>
      <c r="E183" s="160"/>
      <c r="F183" s="160"/>
      <c r="G183" s="160"/>
      <c r="H183" s="160"/>
      <c r="I183" s="160"/>
      <c r="J183" s="160"/>
      <c r="K183" s="160"/>
      <c r="L183" s="160"/>
      <c r="M183" s="160"/>
    </row>
    <row r="184" spans="1:13">
      <c r="A184" s="160"/>
      <c r="B184" s="160"/>
      <c r="C184" s="160"/>
      <c r="D184" s="160"/>
      <c r="E184" s="160"/>
      <c r="F184" s="160"/>
      <c r="G184" s="160"/>
      <c r="H184" s="160"/>
      <c r="I184" s="160"/>
      <c r="J184" s="160"/>
      <c r="K184" s="160"/>
      <c r="L184" s="160"/>
      <c r="M184" s="160"/>
    </row>
    <row r="185" spans="1:13">
      <c r="A185" s="160"/>
      <c r="B185" s="160"/>
      <c r="C185" s="160"/>
      <c r="D185" s="160"/>
      <c r="E185" s="160"/>
      <c r="F185" s="160"/>
      <c r="G185" s="160"/>
      <c r="H185" s="160"/>
      <c r="I185" s="160"/>
      <c r="J185" s="160"/>
      <c r="K185" s="160"/>
      <c r="L185" s="160"/>
      <c r="M185" s="160"/>
    </row>
    <row r="186" spans="1:13">
      <c r="A186" s="160"/>
      <c r="B186" s="160"/>
      <c r="C186" s="160"/>
      <c r="D186" s="160"/>
      <c r="E186" s="160"/>
      <c r="F186" s="160"/>
      <c r="G186" s="160"/>
      <c r="H186" s="160"/>
      <c r="I186" s="160"/>
      <c r="J186" s="160"/>
      <c r="K186" s="160"/>
      <c r="L186" s="160"/>
      <c r="M186" s="160"/>
    </row>
    <row r="187" spans="1:13">
      <c r="A187" s="160"/>
      <c r="B187" s="160"/>
      <c r="C187" s="160"/>
      <c r="D187" s="160"/>
      <c r="E187" s="160"/>
      <c r="F187" s="160"/>
      <c r="G187" s="160"/>
      <c r="H187" s="160"/>
      <c r="I187" s="160"/>
      <c r="J187" s="160"/>
      <c r="K187" s="160"/>
      <c r="L187" s="160"/>
      <c r="M187" s="160"/>
    </row>
    <row r="188" spans="1:13">
      <c r="A188" s="160"/>
      <c r="B188" s="160"/>
      <c r="C188" s="160"/>
      <c r="D188" s="160"/>
      <c r="E188" s="160"/>
      <c r="F188" s="160"/>
      <c r="G188" s="160"/>
      <c r="H188" s="160"/>
      <c r="I188" s="160"/>
      <c r="J188" s="160"/>
      <c r="K188" s="160"/>
      <c r="L188" s="160"/>
      <c r="M188" s="160"/>
    </row>
    <row r="189" spans="1:13">
      <c r="A189" s="160"/>
      <c r="B189" s="160"/>
      <c r="C189" s="160"/>
      <c r="D189" s="160"/>
      <c r="E189" s="160"/>
      <c r="F189" s="160"/>
      <c r="G189" s="160"/>
      <c r="H189" s="160"/>
      <c r="I189" s="160"/>
      <c r="J189" s="160"/>
      <c r="K189" s="160"/>
      <c r="L189" s="160"/>
      <c r="M189" s="160"/>
    </row>
    <row r="190" spans="1:13">
      <c r="A190" s="160"/>
      <c r="B190" s="160"/>
      <c r="C190" s="160"/>
      <c r="D190" s="160"/>
      <c r="E190" s="160"/>
      <c r="F190" s="160"/>
      <c r="G190" s="160"/>
      <c r="H190" s="160"/>
      <c r="I190" s="160"/>
      <c r="J190" s="160"/>
      <c r="K190" s="160"/>
      <c r="L190" s="160"/>
      <c r="M190" s="160"/>
    </row>
    <row r="191" spans="1:13">
      <c r="A191" s="160"/>
      <c r="B191" s="160"/>
      <c r="C191" s="160"/>
      <c r="D191" s="160"/>
      <c r="E191" s="160"/>
      <c r="F191" s="160"/>
      <c r="G191" s="160"/>
      <c r="H191" s="160"/>
      <c r="I191" s="160"/>
      <c r="J191" s="160"/>
      <c r="K191" s="160"/>
      <c r="L191" s="160"/>
      <c r="M191" s="160"/>
    </row>
    <row r="192" spans="1:13">
      <c r="A192" s="160"/>
      <c r="B192" s="160"/>
      <c r="C192" s="160"/>
      <c r="D192" s="160"/>
      <c r="E192" s="160"/>
      <c r="F192" s="160"/>
      <c r="G192" s="160"/>
      <c r="H192" s="160"/>
      <c r="I192" s="160"/>
      <c r="J192" s="160"/>
      <c r="K192" s="160"/>
      <c r="L192" s="160"/>
      <c r="M192" s="160"/>
    </row>
    <row r="193" spans="1:13">
      <c r="A193" s="160"/>
      <c r="B193" s="160"/>
      <c r="C193" s="160"/>
      <c r="D193" s="160"/>
      <c r="E193" s="160"/>
      <c r="F193" s="160"/>
      <c r="G193" s="160"/>
      <c r="H193" s="160"/>
      <c r="I193" s="160"/>
      <c r="J193" s="160"/>
      <c r="K193" s="160"/>
      <c r="L193" s="160"/>
      <c r="M193" s="160"/>
    </row>
    <row r="194" spans="1:13">
      <c r="A194" s="160"/>
      <c r="B194" s="160"/>
      <c r="C194" s="160"/>
      <c r="D194" s="160"/>
      <c r="E194" s="160"/>
      <c r="F194" s="160"/>
      <c r="G194" s="160"/>
      <c r="H194" s="160"/>
      <c r="I194" s="160"/>
      <c r="J194" s="160"/>
      <c r="K194" s="160"/>
      <c r="L194" s="160"/>
      <c r="M194" s="160"/>
    </row>
    <row r="195" spans="1:13">
      <c r="A195" s="160"/>
      <c r="B195" s="160"/>
      <c r="C195" s="160"/>
      <c r="D195" s="160"/>
      <c r="E195" s="160"/>
      <c r="F195" s="160"/>
      <c r="G195" s="160"/>
      <c r="H195" s="160"/>
      <c r="I195" s="160"/>
      <c r="J195" s="160"/>
      <c r="K195" s="160"/>
      <c r="L195" s="160"/>
      <c r="M195" s="160"/>
    </row>
    <row r="196" spans="1:13">
      <c r="A196" s="160"/>
      <c r="B196" s="160"/>
      <c r="C196" s="160"/>
      <c r="D196" s="160"/>
      <c r="E196" s="160"/>
      <c r="F196" s="160"/>
      <c r="G196" s="160"/>
      <c r="H196" s="160"/>
      <c r="I196" s="160"/>
      <c r="J196" s="160"/>
      <c r="K196" s="160"/>
      <c r="L196" s="160"/>
      <c r="M196" s="160"/>
    </row>
    <row r="197" spans="1:13">
      <c r="A197" s="160"/>
      <c r="B197" s="160"/>
      <c r="C197" s="160"/>
      <c r="D197" s="160"/>
      <c r="E197" s="160"/>
      <c r="F197" s="160"/>
      <c r="G197" s="160"/>
      <c r="H197" s="160"/>
      <c r="I197" s="160"/>
      <c r="J197" s="160"/>
      <c r="K197" s="160"/>
      <c r="L197" s="160"/>
      <c r="M197" s="160"/>
    </row>
    <row r="198" spans="1:13">
      <c r="A198" s="160"/>
      <c r="B198" s="160"/>
      <c r="C198" s="160"/>
      <c r="D198" s="160"/>
      <c r="E198" s="160"/>
      <c r="F198" s="160"/>
      <c r="G198" s="160"/>
      <c r="H198" s="160"/>
      <c r="I198" s="160"/>
      <c r="J198" s="160"/>
      <c r="K198" s="160"/>
      <c r="L198" s="160"/>
      <c r="M198" s="160"/>
    </row>
    <row r="199" spans="1:13">
      <c r="A199" s="160"/>
      <c r="B199" s="160"/>
      <c r="C199" s="160"/>
      <c r="D199" s="160"/>
      <c r="E199" s="160"/>
      <c r="F199" s="160"/>
      <c r="G199" s="160"/>
      <c r="H199" s="160"/>
      <c r="I199" s="160"/>
      <c r="J199" s="160"/>
      <c r="K199" s="160"/>
      <c r="L199" s="160"/>
      <c r="M199" s="160"/>
    </row>
    <row r="200" spans="1:13">
      <c r="A200" s="160"/>
      <c r="B200" s="160"/>
      <c r="C200" s="160"/>
      <c r="D200" s="160"/>
      <c r="E200" s="160"/>
      <c r="F200" s="160"/>
      <c r="G200" s="160"/>
      <c r="H200" s="160"/>
      <c r="I200" s="160"/>
      <c r="J200" s="160"/>
      <c r="K200" s="160"/>
      <c r="L200" s="160"/>
      <c r="M200" s="160"/>
    </row>
    <row r="201" spans="1:13">
      <c r="A201" s="160"/>
      <c r="B201" s="160"/>
      <c r="C201" s="160"/>
      <c r="D201" s="160"/>
      <c r="E201" s="160"/>
      <c r="F201" s="160"/>
      <c r="G201" s="160"/>
      <c r="H201" s="160"/>
      <c r="I201" s="160"/>
      <c r="J201" s="160"/>
      <c r="K201" s="160"/>
      <c r="L201" s="160"/>
      <c r="M201" s="160"/>
    </row>
    <row r="202" spans="1:13">
      <c r="A202" s="160"/>
      <c r="B202" s="160"/>
      <c r="C202" s="160"/>
      <c r="D202" s="160"/>
      <c r="E202" s="160"/>
      <c r="F202" s="160"/>
      <c r="G202" s="160"/>
      <c r="H202" s="160"/>
      <c r="I202" s="160"/>
      <c r="J202" s="160"/>
      <c r="K202" s="160"/>
      <c r="L202" s="160"/>
      <c r="M202" s="160"/>
    </row>
    <row r="203" spans="1:13">
      <c r="A203" s="160"/>
      <c r="B203" s="160"/>
      <c r="C203" s="160"/>
      <c r="D203" s="160"/>
      <c r="E203" s="160"/>
      <c r="F203" s="160"/>
      <c r="G203" s="160"/>
      <c r="H203" s="160"/>
      <c r="I203" s="160"/>
      <c r="J203" s="160"/>
      <c r="K203" s="160"/>
      <c r="L203" s="160"/>
      <c r="M203" s="160"/>
    </row>
    <row r="204" spans="1:13">
      <c r="A204" s="160"/>
      <c r="B204" s="160"/>
      <c r="C204" s="160"/>
      <c r="D204" s="160"/>
      <c r="E204" s="160"/>
      <c r="F204" s="160"/>
      <c r="G204" s="160"/>
      <c r="H204" s="160"/>
      <c r="I204" s="160"/>
      <c r="J204" s="160"/>
      <c r="K204" s="160"/>
      <c r="L204" s="160"/>
      <c r="M204" s="160"/>
    </row>
    <row r="205" spans="1:13">
      <c r="A205" s="160"/>
      <c r="B205" s="160"/>
      <c r="C205" s="160"/>
      <c r="D205" s="160"/>
      <c r="E205" s="160"/>
      <c r="F205" s="160"/>
      <c r="G205" s="160"/>
      <c r="H205" s="160"/>
      <c r="I205" s="160"/>
      <c r="J205" s="160"/>
      <c r="K205" s="160"/>
      <c r="L205" s="160"/>
      <c r="M205" s="160"/>
    </row>
    <row r="206" spans="1:13">
      <c r="A206" s="160"/>
      <c r="B206" s="160"/>
      <c r="C206" s="160"/>
      <c r="D206" s="160"/>
      <c r="E206" s="160"/>
      <c r="F206" s="160"/>
      <c r="G206" s="160"/>
      <c r="H206" s="160"/>
      <c r="I206" s="160"/>
      <c r="J206" s="160"/>
      <c r="K206" s="160"/>
      <c r="L206" s="160"/>
      <c r="M206" s="160"/>
    </row>
    <row r="207" spans="1:13">
      <c r="A207" s="160"/>
      <c r="B207" s="160"/>
      <c r="C207" s="160"/>
      <c r="D207" s="160"/>
      <c r="E207" s="160"/>
      <c r="F207" s="160"/>
      <c r="G207" s="160"/>
      <c r="H207" s="160"/>
      <c r="I207" s="160"/>
      <c r="J207" s="160"/>
      <c r="K207" s="160"/>
      <c r="L207" s="160"/>
      <c r="M207" s="160"/>
    </row>
    <row r="208" spans="1:13">
      <c r="A208" s="160"/>
      <c r="B208" s="160"/>
      <c r="C208" s="160"/>
      <c r="D208" s="160"/>
      <c r="E208" s="160"/>
      <c r="F208" s="160"/>
      <c r="G208" s="160"/>
      <c r="H208" s="160"/>
      <c r="I208" s="160"/>
      <c r="J208" s="160"/>
      <c r="K208" s="160"/>
      <c r="L208" s="160"/>
      <c r="M208" s="160"/>
    </row>
    <row r="209" spans="1:13">
      <c r="A209" s="160"/>
      <c r="B209" s="160"/>
      <c r="C209" s="160"/>
      <c r="D209" s="160"/>
      <c r="E209" s="160"/>
      <c r="F209" s="160"/>
      <c r="G209" s="160"/>
      <c r="H209" s="160"/>
      <c r="I209" s="160"/>
      <c r="J209" s="160"/>
      <c r="K209" s="160"/>
      <c r="L209" s="160"/>
      <c r="M209" s="160"/>
    </row>
    <row r="210" spans="1:13">
      <c r="A210" s="160"/>
      <c r="B210" s="160"/>
      <c r="C210" s="160"/>
      <c r="D210" s="160"/>
      <c r="E210" s="160"/>
      <c r="F210" s="160"/>
      <c r="G210" s="160"/>
      <c r="H210" s="160"/>
      <c r="I210" s="160"/>
      <c r="J210" s="160"/>
      <c r="K210" s="160"/>
      <c r="L210" s="160"/>
      <c r="M210" s="160"/>
    </row>
    <row r="211" spans="1:13">
      <c r="A211" s="160"/>
      <c r="B211" s="160"/>
      <c r="C211" s="160"/>
      <c r="D211" s="160"/>
      <c r="E211" s="160"/>
      <c r="F211" s="160"/>
      <c r="G211" s="160"/>
      <c r="H211" s="160"/>
      <c r="I211" s="160"/>
      <c r="J211" s="160"/>
      <c r="K211" s="160"/>
      <c r="L211" s="160"/>
      <c r="M211" s="160"/>
    </row>
    <row r="212" spans="1:13">
      <c r="A212" s="160"/>
      <c r="B212" s="160"/>
      <c r="C212" s="160"/>
      <c r="D212" s="160"/>
      <c r="E212" s="160"/>
      <c r="F212" s="160"/>
      <c r="G212" s="160"/>
      <c r="H212" s="160"/>
      <c r="I212" s="160"/>
      <c r="J212" s="160"/>
      <c r="K212" s="160"/>
      <c r="L212" s="160"/>
      <c r="M212" s="160"/>
    </row>
    <row r="213" spans="1:13">
      <c r="A213" s="160"/>
      <c r="B213" s="160"/>
      <c r="C213" s="160"/>
      <c r="D213" s="160"/>
      <c r="E213" s="160"/>
      <c r="F213" s="160"/>
      <c r="G213" s="160"/>
      <c r="H213" s="160"/>
      <c r="I213" s="160"/>
      <c r="J213" s="160"/>
      <c r="K213" s="160"/>
      <c r="L213" s="160"/>
      <c r="M213" s="160"/>
    </row>
    <row r="214" spans="1:13">
      <c r="A214" s="160"/>
      <c r="B214" s="160"/>
      <c r="C214" s="160"/>
      <c r="D214" s="160"/>
      <c r="E214" s="160"/>
      <c r="F214" s="160"/>
      <c r="G214" s="160"/>
      <c r="H214" s="160"/>
      <c r="I214" s="160"/>
      <c r="J214" s="160"/>
      <c r="K214" s="160"/>
      <c r="L214" s="160"/>
      <c r="M214" s="160"/>
    </row>
    <row r="215" spans="1:13">
      <c r="A215" s="160"/>
      <c r="B215" s="160"/>
      <c r="C215" s="160"/>
      <c r="D215" s="160"/>
      <c r="E215" s="160"/>
      <c r="F215" s="160"/>
      <c r="G215" s="160"/>
      <c r="H215" s="160"/>
      <c r="I215" s="160"/>
      <c r="J215" s="160"/>
      <c r="K215" s="160"/>
      <c r="L215" s="160"/>
      <c r="M215" s="160"/>
    </row>
    <row r="216" spans="1:13">
      <c r="A216" s="160"/>
      <c r="B216" s="160"/>
      <c r="C216" s="160"/>
      <c r="D216" s="160"/>
      <c r="E216" s="160"/>
      <c r="F216" s="160"/>
      <c r="G216" s="160"/>
      <c r="H216" s="160"/>
      <c r="I216" s="160"/>
      <c r="J216" s="160"/>
      <c r="K216" s="160"/>
      <c r="L216" s="160"/>
      <c r="M216" s="160"/>
    </row>
    <row r="217" spans="1:13">
      <c r="A217" s="160"/>
      <c r="B217" s="160"/>
      <c r="C217" s="160"/>
      <c r="D217" s="160"/>
      <c r="E217" s="160"/>
      <c r="F217" s="160"/>
      <c r="G217" s="160"/>
      <c r="H217" s="160"/>
      <c r="I217" s="160"/>
      <c r="J217" s="160"/>
      <c r="K217" s="160"/>
      <c r="L217" s="160"/>
      <c r="M217" s="160"/>
    </row>
    <row r="218" spans="1:13">
      <c r="A218" s="160"/>
      <c r="B218" s="160"/>
      <c r="C218" s="160"/>
      <c r="D218" s="160"/>
      <c r="E218" s="160"/>
      <c r="F218" s="160"/>
      <c r="G218" s="160"/>
      <c r="H218" s="160"/>
      <c r="I218" s="160"/>
      <c r="J218" s="160"/>
      <c r="K218" s="160"/>
      <c r="L218" s="160"/>
      <c r="M218" s="160"/>
    </row>
    <row r="219" spans="1:13">
      <c r="A219" s="160"/>
      <c r="B219" s="160"/>
      <c r="C219" s="160"/>
      <c r="D219" s="160"/>
      <c r="E219" s="160"/>
      <c r="F219" s="160"/>
      <c r="G219" s="160"/>
      <c r="H219" s="160"/>
      <c r="I219" s="160"/>
      <c r="J219" s="160"/>
      <c r="K219" s="160"/>
      <c r="L219" s="160"/>
      <c r="M219" s="160"/>
    </row>
    <row r="220" spans="1:13">
      <c r="A220" s="160"/>
      <c r="B220" s="160"/>
      <c r="C220" s="160"/>
      <c r="D220" s="160"/>
      <c r="E220" s="160"/>
      <c r="F220" s="160"/>
      <c r="G220" s="160"/>
      <c r="H220" s="160"/>
      <c r="I220" s="160"/>
      <c r="J220" s="160"/>
      <c r="K220" s="160"/>
      <c r="L220" s="160"/>
      <c r="M220" s="160"/>
    </row>
    <row r="221" spans="1:13">
      <c r="A221" s="160"/>
      <c r="B221" s="160"/>
      <c r="C221" s="160"/>
      <c r="D221" s="160"/>
      <c r="E221" s="160"/>
      <c r="F221" s="160"/>
      <c r="G221" s="160"/>
      <c r="H221" s="160"/>
      <c r="I221" s="160"/>
      <c r="J221" s="160"/>
      <c r="K221" s="160"/>
      <c r="L221" s="160"/>
      <c r="M221" s="160"/>
    </row>
    <row r="222" spans="1:13">
      <c r="A222" s="160"/>
      <c r="B222" s="160"/>
      <c r="C222" s="160"/>
      <c r="D222" s="160"/>
      <c r="E222" s="160"/>
      <c r="F222" s="160"/>
      <c r="G222" s="160"/>
      <c r="H222" s="160"/>
      <c r="I222" s="160"/>
      <c r="J222" s="160"/>
      <c r="K222" s="160"/>
      <c r="L222" s="160"/>
      <c r="M222" s="160"/>
    </row>
    <row r="223" spans="1:13">
      <c r="A223" s="160"/>
      <c r="B223" s="160"/>
      <c r="C223" s="160"/>
      <c r="D223" s="160"/>
      <c r="E223" s="160"/>
      <c r="F223" s="160"/>
      <c r="G223" s="160"/>
      <c r="H223" s="160"/>
      <c r="I223" s="160"/>
      <c r="J223" s="160"/>
      <c r="K223" s="160"/>
      <c r="L223" s="160"/>
      <c r="M223" s="160"/>
    </row>
    <row r="224" spans="1:13">
      <c r="A224" s="160"/>
      <c r="B224" s="160"/>
      <c r="C224" s="160"/>
      <c r="D224" s="160"/>
      <c r="E224" s="160"/>
      <c r="F224" s="160"/>
      <c r="G224" s="160"/>
      <c r="H224" s="160"/>
      <c r="I224" s="160"/>
      <c r="J224" s="160"/>
      <c r="K224" s="160"/>
      <c r="L224" s="160"/>
      <c r="M224" s="160"/>
    </row>
    <row r="225" spans="1:13">
      <c r="A225" s="160"/>
      <c r="B225" s="160"/>
      <c r="C225" s="160"/>
      <c r="D225" s="160"/>
      <c r="E225" s="160"/>
      <c r="F225" s="160"/>
      <c r="G225" s="160"/>
      <c r="H225" s="160"/>
      <c r="I225" s="160"/>
      <c r="J225" s="160"/>
      <c r="K225" s="160"/>
      <c r="L225" s="160"/>
      <c r="M225" s="160"/>
    </row>
    <row r="226" spans="1:13">
      <c r="A226" s="160"/>
      <c r="B226" s="160"/>
      <c r="C226" s="160"/>
      <c r="D226" s="160"/>
      <c r="E226" s="160"/>
      <c r="F226" s="160"/>
      <c r="G226" s="160"/>
      <c r="H226" s="160"/>
      <c r="I226" s="160"/>
      <c r="J226" s="160"/>
      <c r="K226" s="160"/>
      <c r="L226" s="160"/>
      <c r="M226" s="160"/>
    </row>
    <row r="227" spans="1:13">
      <c r="A227" s="160"/>
      <c r="B227" s="160"/>
      <c r="C227" s="160"/>
      <c r="D227" s="160"/>
      <c r="E227" s="160"/>
      <c r="F227" s="160"/>
      <c r="G227" s="160"/>
      <c r="H227" s="160"/>
      <c r="I227" s="160"/>
      <c r="J227" s="160"/>
      <c r="K227" s="160"/>
      <c r="L227" s="160"/>
      <c r="M227" s="160"/>
    </row>
    <row r="228" spans="1:13">
      <c r="A228" s="160"/>
      <c r="B228" s="160"/>
      <c r="C228" s="160"/>
      <c r="D228" s="160"/>
      <c r="E228" s="160"/>
      <c r="F228" s="160"/>
      <c r="G228" s="160"/>
      <c r="H228" s="160"/>
      <c r="I228" s="160"/>
      <c r="J228" s="160"/>
      <c r="K228" s="160"/>
      <c r="L228" s="160"/>
      <c r="M228" s="160"/>
    </row>
    <row r="229" spans="1:13">
      <c r="A229" s="160"/>
      <c r="B229" s="160"/>
      <c r="C229" s="160"/>
      <c r="D229" s="160"/>
      <c r="E229" s="160"/>
      <c r="F229" s="160"/>
      <c r="G229" s="160"/>
      <c r="H229" s="160"/>
      <c r="I229" s="160"/>
      <c r="J229" s="160"/>
      <c r="K229" s="160"/>
      <c r="L229" s="160"/>
      <c r="M229" s="160"/>
    </row>
    <row r="230" spans="1:13">
      <c r="A230" s="160"/>
      <c r="B230" s="160"/>
      <c r="C230" s="160"/>
      <c r="D230" s="160"/>
      <c r="E230" s="160"/>
      <c r="F230" s="160"/>
      <c r="G230" s="160"/>
      <c r="H230" s="160"/>
      <c r="I230" s="160"/>
      <c r="J230" s="160"/>
      <c r="K230" s="160"/>
      <c r="L230" s="160"/>
      <c r="M230" s="160"/>
    </row>
    <row r="231" spans="1:13">
      <c r="A231" s="160"/>
      <c r="B231" s="160"/>
      <c r="C231" s="160"/>
      <c r="D231" s="160"/>
      <c r="E231" s="160"/>
      <c r="F231" s="160"/>
      <c r="G231" s="160"/>
      <c r="H231" s="160"/>
      <c r="I231" s="160"/>
      <c r="J231" s="160"/>
      <c r="K231" s="160"/>
      <c r="L231" s="160"/>
      <c r="M231" s="160"/>
    </row>
    <row r="232" spans="1:13">
      <c r="A232" s="160"/>
      <c r="B232" s="160"/>
      <c r="C232" s="160"/>
      <c r="D232" s="160"/>
      <c r="E232" s="160"/>
      <c r="F232" s="160"/>
      <c r="G232" s="160"/>
      <c r="H232" s="160"/>
      <c r="I232" s="160"/>
      <c r="J232" s="160"/>
      <c r="K232" s="160"/>
      <c r="L232" s="160"/>
      <c r="M232" s="160"/>
    </row>
    <row r="233" spans="1:13">
      <c r="A233" s="160"/>
      <c r="B233" s="160"/>
      <c r="C233" s="160"/>
      <c r="D233" s="160"/>
      <c r="E233" s="160"/>
      <c r="F233" s="160"/>
      <c r="G233" s="160"/>
      <c r="H233" s="160"/>
      <c r="I233" s="160"/>
      <c r="J233" s="160"/>
      <c r="K233" s="160"/>
      <c r="L233" s="160"/>
      <c r="M233" s="160"/>
    </row>
    <row r="234" spans="1:13">
      <c r="A234" s="160"/>
      <c r="B234" s="160"/>
      <c r="C234" s="160"/>
      <c r="D234" s="160"/>
      <c r="E234" s="160"/>
      <c r="F234" s="160"/>
      <c r="G234" s="160"/>
      <c r="H234" s="160"/>
      <c r="I234" s="160"/>
      <c r="J234" s="160"/>
      <c r="K234" s="160"/>
      <c r="L234" s="160"/>
      <c r="M234" s="160"/>
    </row>
    <row r="235" spans="1:13">
      <c r="A235" s="160"/>
      <c r="B235" s="160"/>
      <c r="C235" s="160"/>
      <c r="D235" s="160"/>
      <c r="E235" s="160"/>
      <c r="F235" s="160"/>
      <c r="G235" s="160"/>
      <c r="H235" s="160"/>
      <c r="I235" s="160"/>
      <c r="J235" s="160"/>
      <c r="K235" s="160"/>
      <c r="L235" s="160"/>
      <c r="M235" s="160"/>
    </row>
    <row r="236" spans="1:13">
      <c r="A236" s="160"/>
      <c r="B236" s="160"/>
      <c r="C236" s="160"/>
      <c r="D236" s="160"/>
      <c r="E236" s="160"/>
      <c r="F236" s="160"/>
      <c r="G236" s="160"/>
      <c r="H236" s="160"/>
      <c r="I236" s="160"/>
      <c r="J236" s="160"/>
      <c r="K236" s="160"/>
      <c r="L236" s="160"/>
      <c r="M236" s="160"/>
    </row>
    <row r="237" spans="1:13">
      <c r="A237" s="160"/>
      <c r="B237" s="160"/>
      <c r="C237" s="160"/>
      <c r="D237" s="160"/>
      <c r="E237" s="160"/>
      <c r="F237" s="160"/>
      <c r="G237" s="160"/>
      <c r="H237" s="160"/>
      <c r="I237" s="160"/>
      <c r="J237" s="160"/>
      <c r="K237" s="160"/>
      <c r="L237" s="160"/>
      <c r="M237" s="160"/>
    </row>
    <row r="238" spans="1:13">
      <c r="A238" s="160"/>
      <c r="B238" s="160"/>
      <c r="C238" s="160"/>
      <c r="D238" s="160"/>
      <c r="E238" s="160"/>
      <c r="F238" s="160"/>
      <c r="G238" s="160"/>
      <c r="H238" s="160"/>
      <c r="I238" s="160"/>
      <c r="J238" s="160"/>
      <c r="K238" s="160"/>
      <c r="L238" s="160"/>
      <c r="M238" s="160"/>
    </row>
    <row r="239" spans="1:13">
      <c r="A239" s="160"/>
      <c r="B239" s="160"/>
      <c r="C239" s="160"/>
      <c r="D239" s="160"/>
      <c r="E239" s="160"/>
      <c r="F239" s="160"/>
      <c r="G239" s="160"/>
      <c r="H239" s="160"/>
      <c r="I239" s="160"/>
      <c r="J239" s="160"/>
      <c r="K239" s="160"/>
      <c r="L239" s="160"/>
      <c r="M239" s="160"/>
    </row>
    <row r="240" spans="1:13">
      <c r="A240" s="160"/>
      <c r="B240" s="160"/>
      <c r="C240" s="160"/>
      <c r="D240" s="160"/>
      <c r="E240" s="160"/>
      <c r="F240" s="160"/>
      <c r="G240" s="160"/>
      <c r="H240" s="160"/>
      <c r="I240" s="160"/>
      <c r="J240" s="160"/>
      <c r="K240" s="160"/>
      <c r="L240" s="160"/>
      <c r="M240" s="160"/>
    </row>
    <row r="241" spans="1:13">
      <c r="A241" s="160"/>
      <c r="B241" s="160"/>
      <c r="C241" s="160"/>
      <c r="D241" s="160"/>
      <c r="E241" s="160"/>
      <c r="F241" s="160"/>
      <c r="G241" s="160"/>
      <c r="H241" s="160"/>
      <c r="I241" s="160"/>
      <c r="J241" s="160"/>
      <c r="K241" s="160"/>
      <c r="L241" s="160"/>
      <c r="M241" s="160"/>
    </row>
    <row r="242" spans="1:13">
      <c r="A242" s="160"/>
      <c r="B242" s="160"/>
      <c r="C242" s="160"/>
      <c r="D242" s="160"/>
      <c r="E242" s="160"/>
      <c r="F242" s="160"/>
      <c r="G242" s="160"/>
      <c r="H242" s="160"/>
      <c r="I242" s="160"/>
      <c r="J242" s="160"/>
      <c r="K242" s="160"/>
      <c r="L242" s="160"/>
      <c r="M242" s="160"/>
    </row>
    <row r="243" spans="1:13">
      <c r="A243" s="160"/>
      <c r="B243" s="160"/>
      <c r="C243" s="160"/>
      <c r="D243" s="160"/>
      <c r="E243" s="160"/>
      <c r="F243" s="160"/>
      <c r="G243" s="160"/>
      <c r="H243" s="160"/>
      <c r="I243" s="160"/>
      <c r="J243" s="160"/>
      <c r="K243" s="160"/>
      <c r="L243" s="160"/>
      <c r="M243" s="160"/>
    </row>
    <row r="244" spans="1:13">
      <c r="A244" s="160"/>
      <c r="B244" s="160"/>
      <c r="C244" s="160"/>
      <c r="D244" s="160"/>
      <c r="E244" s="160"/>
      <c r="F244" s="160"/>
      <c r="G244" s="160"/>
      <c r="H244" s="160"/>
      <c r="I244" s="160"/>
      <c r="J244" s="160"/>
      <c r="K244" s="160"/>
      <c r="L244" s="160"/>
      <c r="M244" s="160"/>
    </row>
    <row r="245" spans="1:13">
      <c r="A245" s="160"/>
      <c r="B245" s="160"/>
      <c r="C245" s="160"/>
      <c r="D245" s="160"/>
      <c r="E245" s="160"/>
      <c r="F245" s="160"/>
      <c r="G245" s="160"/>
      <c r="H245" s="160"/>
      <c r="I245" s="160"/>
      <c r="J245" s="160"/>
      <c r="K245" s="160"/>
      <c r="L245" s="160"/>
      <c r="M245" s="160"/>
    </row>
    <row r="246" spans="1:13">
      <c r="A246" s="160"/>
      <c r="B246" s="160"/>
      <c r="C246" s="160"/>
      <c r="D246" s="160"/>
      <c r="E246" s="160"/>
      <c r="F246" s="160"/>
      <c r="G246" s="160"/>
      <c r="H246" s="160"/>
      <c r="I246" s="160"/>
      <c r="J246" s="160"/>
      <c r="K246" s="160"/>
      <c r="L246" s="160"/>
      <c r="M246" s="160"/>
    </row>
    <row r="247" spans="1:13">
      <c r="A247" s="160"/>
      <c r="B247" s="160"/>
      <c r="C247" s="160"/>
      <c r="D247" s="160"/>
      <c r="E247" s="160"/>
      <c r="F247" s="160"/>
      <c r="G247" s="160"/>
      <c r="H247" s="160"/>
      <c r="I247" s="160"/>
      <c r="J247" s="160"/>
      <c r="K247" s="160"/>
      <c r="L247" s="160"/>
      <c r="M247" s="160"/>
    </row>
    <row r="248" spans="1:13">
      <c r="A248" s="160"/>
      <c r="B248" s="160"/>
      <c r="C248" s="160"/>
      <c r="D248" s="160"/>
      <c r="E248" s="160"/>
      <c r="F248" s="160"/>
      <c r="G248" s="160"/>
      <c r="H248" s="160"/>
      <c r="I248" s="160"/>
      <c r="J248" s="160"/>
      <c r="K248" s="160"/>
      <c r="L248" s="160"/>
      <c r="M248" s="160"/>
    </row>
    <row r="249" spans="1:13">
      <c r="A249" s="160"/>
      <c r="B249" s="160"/>
      <c r="C249" s="160"/>
      <c r="D249" s="160"/>
      <c r="E249" s="160"/>
      <c r="F249" s="160"/>
      <c r="G249" s="160"/>
      <c r="H249" s="160"/>
      <c r="I249" s="160"/>
      <c r="J249" s="160"/>
      <c r="K249" s="160"/>
      <c r="L249" s="160"/>
      <c r="M249" s="160"/>
    </row>
    <row r="250" spans="1:13">
      <c r="A250" s="160"/>
      <c r="B250" s="160"/>
      <c r="C250" s="160"/>
      <c r="D250" s="160"/>
      <c r="E250" s="160"/>
      <c r="F250" s="160"/>
      <c r="G250" s="160"/>
      <c r="H250" s="160"/>
      <c r="I250" s="160"/>
      <c r="J250" s="160"/>
      <c r="K250" s="160"/>
      <c r="L250" s="160"/>
      <c r="M250" s="160"/>
    </row>
    <row r="251" spans="1:13">
      <c r="A251" s="160"/>
      <c r="B251" s="160"/>
      <c r="C251" s="160"/>
      <c r="D251" s="160"/>
      <c r="E251" s="160"/>
      <c r="F251" s="160"/>
      <c r="G251" s="160"/>
      <c r="H251" s="160"/>
      <c r="I251" s="160"/>
      <c r="J251" s="160"/>
      <c r="K251" s="160"/>
      <c r="L251" s="160"/>
      <c r="M251" s="160"/>
    </row>
    <row r="252" spans="1:13">
      <c r="A252" s="160"/>
      <c r="B252" s="160"/>
      <c r="C252" s="160"/>
      <c r="D252" s="160"/>
      <c r="E252" s="160"/>
      <c r="F252" s="160"/>
      <c r="G252" s="160"/>
      <c r="H252" s="160"/>
      <c r="I252" s="160"/>
      <c r="J252" s="160"/>
      <c r="K252" s="160"/>
      <c r="L252" s="160"/>
      <c r="M252" s="160"/>
    </row>
    <row r="253" spans="1:13">
      <c r="A253" s="160"/>
      <c r="B253" s="160"/>
      <c r="C253" s="160"/>
      <c r="D253" s="160"/>
      <c r="E253" s="160"/>
      <c r="F253" s="160"/>
      <c r="G253" s="160"/>
      <c r="H253" s="160"/>
      <c r="I253" s="160"/>
      <c r="J253" s="160"/>
      <c r="K253" s="160"/>
      <c r="L253" s="160"/>
      <c r="M253" s="160"/>
    </row>
    <row r="254" spans="1:13">
      <c r="A254" s="160"/>
      <c r="B254" s="160"/>
      <c r="C254" s="160"/>
      <c r="D254" s="160"/>
      <c r="E254" s="160"/>
      <c r="F254" s="160"/>
      <c r="G254" s="160"/>
      <c r="H254" s="160"/>
      <c r="I254" s="160"/>
      <c r="J254" s="160"/>
      <c r="K254" s="160"/>
      <c r="L254" s="160"/>
      <c r="M254" s="160"/>
    </row>
    <row r="255" spans="1:13">
      <c r="A255" s="160"/>
      <c r="B255" s="160"/>
      <c r="C255" s="160"/>
      <c r="D255" s="160"/>
      <c r="E255" s="160"/>
      <c r="F255" s="160"/>
      <c r="G255" s="160"/>
      <c r="H255" s="160"/>
      <c r="I255" s="160"/>
      <c r="J255" s="160"/>
      <c r="K255" s="160"/>
      <c r="L255" s="160"/>
      <c r="M255" s="160"/>
    </row>
    <row r="256" spans="1:13">
      <c r="A256" s="160"/>
      <c r="B256" s="160"/>
      <c r="C256" s="160"/>
      <c r="D256" s="160"/>
      <c r="E256" s="160"/>
      <c r="F256" s="160"/>
      <c r="G256" s="160"/>
      <c r="H256" s="160"/>
      <c r="I256" s="160"/>
      <c r="J256" s="160"/>
      <c r="K256" s="160"/>
      <c r="L256" s="160"/>
      <c r="M256" s="160"/>
    </row>
    <row r="257" spans="1:13">
      <c r="A257" s="160"/>
      <c r="B257" s="160"/>
      <c r="C257" s="160"/>
      <c r="D257" s="160"/>
      <c r="E257" s="160"/>
      <c r="F257" s="160"/>
      <c r="G257" s="160"/>
      <c r="H257" s="160"/>
      <c r="I257" s="160"/>
      <c r="J257" s="160"/>
      <c r="K257" s="160"/>
      <c r="L257" s="160"/>
      <c r="M257" s="160"/>
    </row>
    <row r="258" spans="1:13">
      <c r="A258" s="160"/>
      <c r="B258" s="160"/>
      <c r="C258" s="160"/>
      <c r="D258" s="160"/>
      <c r="E258" s="160"/>
      <c r="F258" s="160"/>
      <c r="G258" s="160"/>
      <c r="H258" s="160"/>
      <c r="I258" s="160"/>
      <c r="J258" s="160"/>
      <c r="K258" s="160"/>
      <c r="L258" s="160"/>
      <c r="M258" s="160"/>
    </row>
    <row r="259" spans="1:13">
      <c r="A259" s="160"/>
      <c r="B259" s="160"/>
      <c r="C259" s="160"/>
      <c r="D259" s="160"/>
      <c r="E259" s="160"/>
      <c r="F259" s="160"/>
      <c r="G259" s="160"/>
      <c r="H259" s="160"/>
      <c r="I259" s="160"/>
      <c r="J259" s="160"/>
      <c r="K259" s="160"/>
      <c r="L259" s="160"/>
      <c r="M259" s="160"/>
    </row>
    <row r="260" spans="1:13">
      <c r="A260" s="160"/>
      <c r="B260" s="160"/>
      <c r="C260" s="160"/>
      <c r="D260" s="160"/>
      <c r="E260" s="160"/>
      <c r="F260" s="160"/>
      <c r="G260" s="160"/>
      <c r="H260" s="160"/>
      <c r="I260" s="160"/>
      <c r="J260" s="160"/>
      <c r="K260" s="160"/>
      <c r="L260" s="160"/>
      <c r="M260" s="160"/>
    </row>
    <row r="261" spans="1:13">
      <c r="A261" s="160"/>
      <c r="B261" s="160"/>
      <c r="C261" s="160"/>
      <c r="D261" s="160"/>
      <c r="E261" s="160"/>
      <c r="F261" s="160"/>
      <c r="G261" s="160"/>
      <c r="H261" s="160"/>
      <c r="I261" s="160"/>
      <c r="J261" s="160"/>
      <c r="K261" s="160"/>
      <c r="L261" s="160"/>
      <c r="M261" s="160"/>
    </row>
    <row r="262" spans="1:13">
      <c r="A262" s="160"/>
      <c r="B262" s="160"/>
      <c r="C262" s="160"/>
      <c r="D262" s="160"/>
      <c r="E262" s="160"/>
      <c r="F262" s="160"/>
      <c r="G262" s="160"/>
      <c r="H262" s="160"/>
      <c r="I262" s="160"/>
      <c r="J262" s="160"/>
      <c r="K262" s="160"/>
      <c r="L262" s="160"/>
      <c r="M262" s="160"/>
    </row>
    <row r="263" spans="1:13">
      <c r="A263" s="160"/>
      <c r="B263" s="160"/>
      <c r="C263" s="160"/>
      <c r="D263" s="160"/>
      <c r="E263" s="160"/>
      <c r="F263" s="160"/>
      <c r="G263" s="160"/>
      <c r="H263" s="160"/>
      <c r="I263" s="160"/>
      <c r="J263" s="160"/>
      <c r="K263" s="160"/>
      <c r="L263" s="160"/>
      <c r="M263" s="160"/>
    </row>
    <row r="264" spans="1:13">
      <c r="A264" s="160"/>
      <c r="B264" s="160"/>
      <c r="C264" s="160"/>
      <c r="D264" s="160"/>
      <c r="E264" s="160"/>
      <c r="F264" s="160"/>
      <c r="G264" s="160"/>
      <c r="H264" s="160"/>
      <c r="I264" s="160"/>
      <c r="J264" s="160"/>
      <c r="K264" s="160"/>
      <c r="L264" s="160"/>
      <c r="M264" s="160"/>
    </row>
    <row r="265" spans="1:13">
      <c r="A265" s="160"/>
      <c r="B265" s="160"/>
      <c r="C265" s="160"/>
      <c r="D265" s="160"/>
      <c r="E265" s="160"/>
      <c r="F265" s="160"/>
      <c r="G265" s="160"/>
      <c r="H265" s="160"/>
      <c r="I265" s="160"/>
      <c r="J265" s="160"/>
      <c r="K265" s="160"/>
      <c r="L265" s="160"/>
      <c r="M265" s="160"/>
    </row>
    <row r="266" spans="1:13">
      <c r="A266" s="160"/>
      <c r="B266" s="160"/>
      <c r="C266" s="160"/>
      <c r="D266" s="160"/>
      <c r="E266" s="160"/>
      <c r="F266" s="160"/>
      <c r="G266" s="160"/>
      <c r="H266" s="160"/>
      <c r="I266" s="160"/>
      <c r="J266" s="160"/>
      <c r="K266" s="160"/>
      <c r="L266" s="160"/>
      <c r="M266" s="160"/>
    </row>
    <row r="267" spans="1:13">
      <c r="A267" s="160"/>
      <c r="B267" s="160"/>
      <c r="C267" s="160"/>
      <c r="D267" s="160"/>
      <c r="E267" s="160"/>
      <c r="F267" s="160"/>
      <c r="G267" s="160"/>
      <c r="H267" s="160"/>
      <c r="I267" s="160"/>
      <c r="J267" s="160"/>
      <c r="K267" s="160"/>
      <c r="L267" s="160"/>
      <c r="M267" s="160"/>
    </row>
    <row r="268" spans="1:13">
      <c r="A268" s="160"/>
      <c r="B268" s="160"/>
      <c r="C268" s="160"/>
      <c r="D268" s="160"/>
      <c r="E268" s="160"/>
      <c r="F268" s="160"/>
      <c r="G268" s="160"/>
      <c r="H268" s="160"/>
      <c r="I268" s="160"/>
      <c r="J268" s="160"/>
      <c r="K268" s="160"/>
      <c r="L268" s="160"/>
      <c r="M268" s="160"/>
    </row>
    <row r="269" spans="1:13">
      <c r="A269" s="160"/>
      <c r="B269" s="160"/>
      <c r="C269" s="160"/>
      <c r="D269" s="160"/>
      <c r="E269" s="160"/>
      <c r="F269" s="160"/>
      <c r="G269" s="160"/>
      <c r="H269" s="160"/>
      <c r="I269" s="160"/>
      <c r="J269" s="160"/>
      <c r="K269" s="160"/>
      <c r="L269" s="160"/>
      <c r="M269" s="160"/>
    </row>
    <row r="270" spans="1:13">
      <c r="A270" s="160"/>
      <c r="B270" s="160"/>
      <c r="C270" s="160"/>
      <c r="D270" s="160"/>
      <c r="E270" s="160"/>
      <c r="F270" s="160"/>
      <c r="G270" s="160"/>
      <c r="H270" s="160"/>
      <c r="I270" s="160"/>
      <c r="J270" s="160"/>
      <c r="K270" s="160"/>
      <c r="L270" s="160"/>
      <c r="M270" s="160"/>
    </row>
    <row r="271" spans="1:13">
      <c r="A271" s="160"/>
      <c r="B271" s="160"/>
      <c r="C271" s="160"/>
      <c r="D271" s="160"/>
      <c r="E271" s="160"/>
      <c r="F271" s="160"/>
      <c r="G271" s="160"/>
      <c r="H271" s="160"/>
      <c r="I271" s="160"/>
      <c r="J271" s="160"/>
      <c r="K271" s="160"/>
      <c r="L271" s="160"/>
      <c r="M271" s="160"/>
    </row>
    <row r="272" spans="1:13">
      <c r="A272" s="160"/>
      <c r="B272" s="160"/>
      <c r="C272" s="160"/>
      <c r="D272" s="160"/>
      <c r="E272" s="160"/>
      <c r="F272" s="160"/>
      <c r="G272" s="160"/>
      <c r="H272" s="160"/>
      <c r="I272" s="160"/>
      <c r="J272" s="160"/>
      <c r="K272" s="160"/>
      <c r="L272" s="160"/>
      <c r="M272" s="160"/>
    </row>
    <row r="273" spans="1:13">
      <c r="A273" s="160"/>
      <c r="B273" s="160"/>
      <c r="C273" s="160"/>
      <c r="D273" s="160"/>
      <c r="E273" s="160"/>
      <c r="F273" s="160"/>
      <c r="G273" s="160"/>
      <c r="H273" s="160"/>
      <c r="I273" s="160"/>
      <c r="J273" s="160"/>
      <c r="K273" s="160"/>
      <c r="L273" s="160"/>
      <c r="M273" s="160"/>
    </row>
    <row r="274" spans="1:13">
      <c r="A274" s="160"/>
      <c r="B274" s="160"/>
      <c r="C274" s="160"/>
      <c r="D274" s="160"/>
      <c r="E274" s="160"/>
      <c r="F274" s="160"/>
      <c r="G274" s="160"/>
      <c r="H274" s="160"/>
      <c r="I274" s="160"/>
      <c r="J274" s="160"/>
      <c r="K274" s="160"/>
      <c r="L274" s="160"/>
      <c r="M274" s="160"/>
    </row>
    <row r="275" spans="1:13">
      <c r="A275" s="160"/>
      <c r="B275" s="160"/>
      <c r="C275" s="160"/>
      <c r="D275" s="160"/>
      <c r="E275" s="160"/>
      <c r="F275" s="160"/>
      <c r="G275" s="160"/>
      <c r="H275" s="160"/>
      <c r="I275" s="160"/>
      <c r="J275" s="160"/>
      <c r="K275" s="160"/>
      <c r="L275" s="160"/>
      <c r="M275" s="160"/>
    </row>
    <row r="276" spans="1:13">
      <c r="A276" s="160"/>
      <c r="B276" s="160"/>
      <c r="C276" s="160"/>
      <c r="D276" s="160"/>
      <c r="E276" s="160"/>
      <c r="F276" s="160"/>
      <c r="G276" s="160"/>
      <c r="H276" s="160"/>
      <c r="I276" s="160"/>
      <c r="J276" s="160"/>
      <c r="K276" s="160"/>
      <c r="L276" s="160"/>
      <c r="M276" s="160"/>
    </row>
    <row r="277" spans="1:13">
      <c r="A277" s="160"/>
      <c r="B277" s="160"/>
      <c r="C277" s="160"/>
      <c r="D277" s="160"/>
      <c r="E277" s="160"/>
      <c r="F277" s="160"/>
      <c r="G277" s="160"/>
      <c r="H277" s="160"/>
      <c r="I277" s="160"/>
      <c r="J277" s="160"/>
      <c r="K277" s="160"/>
      <c r="L277" s="160"/>
      <c r="M277" s="160"/>
    </row>
    <row r="278" spans="1:13">
      <c r="A278" s="160"/>
      <c r="B278" s="160"/>
      <c r="C278" s="160"/>
      <c r="D278" s="160"/>
      <c r="E278" s="160"/>
      <c r="F278" s="160"/>
      <c r="G278" s="160"/>
      <c r="H278" s="160"/>
      <c r="I278" s="160"/>
      <c r="J278" s="160"/>
      <c r="K278" s="160"/>
      <c r="L278" s="160"/>
      <c r="M278" s="160"/>
    </row>
    <row r="279" spans="1:13">
      <c r="A279" s="160"/>
      <c r="B279" s="160"/>
      <c r="C279" s="160"/>
      <c r="D279" s="160"/>
      <c r="E279" s="160"/>
      <c r="F279" s="160"/>
      <c r="G279" s="160"/>
      <c r="H279" s="160"/>
      <c r="I279" s="160"/>
      <c r="J279" s="160"/>
      <c r="K279" s="160"/>
      <c r="L279" s="160"/>
      <c r="M279" s="160"/>
    </row>
    <row r="280" spans="1:13">
      <c r="A280" s="160"/>
      <c r="B280" s="160"/>
      <c r="C280" s="160"/>
      <c r="D280" s="160"/>
      <c r="E280" s="160"/>
      <c r="F280" s="160"/>
      <c r="G280" s="160"/>
      <c r="H280" s="160"/>
      <c r="I280" s="160"/>
      <c r="J280" s="160"/>
      <c r="K280" s="160"/>
      <c r="L280" s="160"/>
      <c r="M280" s="160"/>
    </row>
    <row r="281" spans="1:13">
      <c r="A281" s="160"/>
      <c r="B281" s="160"/>
      <c r="C281" s="160"/>
      <c r="D281" s="160"/>
      <c r="E281" s="160"/>
      <c r="F281" s="160"/>
      <c r="G281" s="160"/>
      <c r="H281" s="160"/>
      <c r="I281" s="160"/>
      <c r="J281" s="160"/>
      <c r="K281" s="160"/>
      <c r="L281" s="160"/>
      <c r="M281" s="160"/>
    </row>
    <row r="282" spans="1:13">
      <c r="A282" s="160"/>
      <c r="B282" s="160"/>
      <c r="C282" s="160"/>
      <c r="D282" s="160"/>
      <c r="E282" s="160"/>
      <c r="F282" s="160"/>
      <c r="G282" s="160"/>
      <c r="H282" s="160"/>
      <c r="I282" s="160"/>
      <c r="J282" s="160"/>
      <c r="K282" s="160"/>
      <c r="L282" s="160"/>
      <c r="M282" s="160"/>
    </row>
    <row r="283" spans="1:13">
      <c r="A283" s="160"/>
      <c r="B283" s="160"/>
      <c r="C283" s="160"/>
      <c r="D283" s="160"/>
      <c r="E283" s="160"/>
      <c r="F283" s="160"/>
      <c r="G283" s="160"/>
      <c r="H283" s="160"/>
      <c r="I283" s="160"/>
      <c r="J283" s="160"/>
      <c r="K283" s="160"/>
      <c r="L283" s="160"/>
      <c r="M283" s="160"/>
    </row>
    <row r="284" spans="1:13">
      <c r="A284" s="160"/>
      <c r="B284" s="160"/>
      <c r="C284" s="160"/>
      <c r="D284" s="160"/>
      <c r="E284" s="160"/>
      <c r="F284" s="160"/>
      <c r="G284" s="160"/>
      <c r="H284" s="160"/>
      <c r="I284" s="160"/>
      <c r="J284" s="160"/>
      <c r="K284" s="160"/>
      <c r="L284" s="160"/>
      <c r="M284" s="160"/>
    </row>
    <row r="285" spans="1:13">
      <c r="A285" s="160"/>
      <c r="B285" s="160"/>
      <c r="C285" s="160"/>
      <c r="D285" s="160"/>
      <c r="E285" s="160"/>
      <c r="F285" s="160"/>
      <c r="G285" s="160"/>
      <c r="H285" s="160"/>
      <c r="I285" s="160"/>
      <c r="J285" s="160"/>
      <c r="K285" s="160"/>
      <c r="L285" s="160"/>
      <c r="M285" s="160"/>
    </row>
    <row r="286" spans="1:13">
      <c r="A286" s="160"/>
      <c r="B286" s="160"/>
      <c r="C286" s="160"/>
      <c r="D286" s="160"/>
      <c r="E286" s="160"/>
      <c r="F286" s="160"/>
      <c r="G286" s="160"/>
      <c r="H286" s="160"/>
      <c r="I286" s="160"/>
      <c r="J286" s="160"/>
      <c r="K286" s="160"/>
      <c r="L286" s="160"/>
      <c r="M286" s="160"/>
    </row>
    <row r="287" spans="1:13">
      <c r="A287" s="160"/>
      <c r="B287" s="160"/>
      <c r="C287" s="160"/>
      <c r="D287" s="160"/>
      <c r="E287" s="160"/>
      <c r="F287" s="160"/>
      <c r="G287" s="160"/>
      <c r="H287" s="160"/>
      <c r="I287" s="160"/>
      <c r="J287" s="160"/>
      <c r="K287" s="160"/>
      <c r="L287" s="160"/>
      <c r="M287" s="160"/>
    </row>
    <row r="288" spans="1:13">
      <c r="A288" s="160"/>
      <c r="B288" s="160"/>
      <c r="C288" s="160"/>
      <c r="D288" s="160"/>
      <c r="E288" s="160"/>
      <c r="F288" s="160"/>
      <c r="G288" s="160"/>
      <c r="H288" s="160"/>
      <c r="I288" s="160"/>
      <c r="J288" s="160"/>
      <c r="K288" s="160"/>
      <c r="L288" s="160"/>
      <c r="M288" s="160"/>
    </row>
    <row r="289" spans="1:13">
      <c r="A289" s="160"/>
      <c r="B289" s="160"/>
      <c r="C289" s="160"/>
      <c r="D289" s="160"/>
      <c r="E289" s="160"/>
      <c r="F289" s="160"/>
      <c r="G289" s="160"/>
      <c r="H289" s="160"/>
      <c r="I289" s="160"/>
      <c r="J289" s="160"/>
      <c r="K289" s="160"/>
      <c r="L289" s="160"/>
      <c r="M289" s="160"/>
    </row>
    <row r="290" spans="1:13">
      <c r="A290" s="160"/>
      <c r="B290" s="160"/>
      <c r="C290" s="160"/>
      <c r="D290" s="160"/>
      <c r="E290" s="160"/>
      <c r="F290" s="160"/>
      <c r="G290" s="160"/>
      <c r="H290" s="160"/>
      <c r="I290" s="160"/>
      <c r="J290" s="160"/>
      <c r="K290" s="160"/>
      <c r="L290" s="160"/>
      <c r="M290" s="160"/>
    </row>
    <row r="291" spans="1:13">
      <c r="A291" s="160"/>
      <c r="B291" s="160"/>
      <c r="C291" s="160"/>
      <c r="D291" s="160"/>
      <c r="E291" s="160"/>
      <c r="F291" s="160"/>
      <c r="G291" s="160"/>
      <c r="H291" s="160"/>
      <c r="I291" s="160"/>
      <c r="J291" s="160"/>
      <c r="K291" s="160"/>
      <c r="L291" s="160"/>
      <c r="M291" s="160"/>
    </row>
    <row r="292" spans="1:13">
      <c r="A292" s="160"/>
      <c r="B292" s="160"/>
      <c r="C292" s="160"/>
      <c r="D292" s="160"/>
      <c r="E292" s="160"/>
      <c r="F292" s="160"/>
      <c r="G292" s="160"/>
      <c r="H292" s="160"/>
      <c r="I292" s="160"/>
      <c r="J292" s="160"/>
      <c r="K292" s="160"/>
      <c r="L292" s="160"/>
      <c r="M292" s="160"/>
    </row>
    <row r="293" spans="1:13">
      <c r="A293" s="160"/>
      <c r="B293" s="160"/>
      <c r="C293" s="160"/>
      <c r="D293" s="160"/>
      <c r="E293" s="160"/>
      <c r="F293" s="160"/>
      <c r="G293" s="160"/>
      <c r="H293" s="160"/>
      <c r="I293" s="160"/>
      <c r="J293" s="160"/>
      <c r="K293" s="160"/>
      <c r="L293" s="160"/>
      <c r="M293" s="160"/>
    </row>
    <row r="294" spans="1:13">
      <c r="A294" s="160"/>
      <c r="B294" s="160"/>
      <c r="C294" s="160"/>
      <c r="D294" s="160"/>
      <c r="E294" s="160"/>
      <c r="F294" s="160"/>
      <c r="G294" s="160"/>
      <c r="H294" s="160"/>
      <c r="I294" s="160"/>
      <c r="J294" s="160"/>
      <c r="K294" s="160"/>
      <c r="L294" s="160"/>
      <c r="M294" s="160"/>
    </row>
    <row r="295" spans="1:13">
      <c r="A295" s="160"/>
      <c r="B295" s="160"/>
      <c r="C295" s="160"/>
      <c r="D295" s="160"/>
      <c r="E295" s="160"/>
      <c r="F295" s="160"/>
      <c r="G295" s="160"/>
      <c r="H295" s="160"/>
      <c r="I295" s="160"/>
      <c r="J295" s="160"/>
      <c r="K295" s="160"/>
      <c r="L295" s="160"/>
      <c r="M295" s="160"/>
    </row>
    <row r="296" spans="1:13">
      <c r="A296" s="160"/>
      <c r="B296" s="160"/>
      <c r="C296" s="160"/>
      <c r="D296" s="160"/>
      <c r="E296" s="160"/>
      <c r="F296" s="160"/>
      <c r="G296" s="160"/>
      <c r="H296" s="160"/>
      <c r="I296" s="160"/>
      <c r="J296" s="160"/>
      <c r="K296" s="160"/>
      <c r="L296" s="160"/>
      <c r="M296" s="160"/>
    </row>
    <row r="297" spans="1:13">
      <c r="A297" s="160"/>
      <c r="B297" s="160"/>
      <c r="C297" s="160"/>
      <c r="D297" s="160"/>
      <c r="E297" s="160"/>
      <c r="F297" s="160"/>
      <c r="G297" s="160"/>
      <c r="H297" s="160"/>
      <c r="I297" s="160"/>
      <c r="J297" s="160"/>
      <c r="K297" s="160"/>
      <c r="L297" s="160"/>
      <c r="M297" s="160"/>
    </row>
    <row r="298" spans="1:13">
      <c r="A298" s="160"/>
      <c r="B298" s="160"/>
      <c r="C298" s="160"/>
      <c r="D298" s="160"/>
      <c r="E298" s="160"/>
      <c r="F298" s="160"/>
      <c r="G298" s="160"/>
      <c r="H298" s="160"/>
      <c r="I298" s="160"/>
      <c r="J298" s="160"/>
      <c r="K298" s="160"/>
      <c r="L298" s="160"/>
      <c r="M298" s="160"/>
    </row>
    <row r="299" spans="1:13">
      <c r="A299" s="160"/>
      <c r="B299" s="160"/>
      <c r="C299" s="160"/>
      <c r="D299" s="160"/>
      <c r="E299" s="160"/>
      <c r="F299" s="160"/>
      <c r="G299" s="160"/>
      <c r="H299" s="160"/>
      <c r="I299" s="160"/>
      <c r="J299" s="160"/>
      <c r="K299" s="160"/>
      <c r="L299" s="160"/>
      <c r="M299" s="160"/>
    </row>
    <row r="300" spans="1:13">
      <c r="A300" s="160"/>
      <c r="B300" s="160"/>
      <c r="C300" s="160"/>
      <c r="D300" s="160"/>
      <c r="E300" s="160"/>
      <c r="F300" s="160"/>
      <c r="G300" s="160"/>
      <c r="H300" s="160"/>
      <c r="I300" s="160"/>
      <c r="J300" s="160"/>
      <c r="K300" s="160"/>
      <c r="L300" s="160"/>
      <c r="M300" s="160"/>
    </row>
    <row r="301" spans="1:13">
      <c r="A301" s="160"/>
      <c r="B301" s="160"/>
      <c r="C301" s="160"/>
      <c r="D301" s="160"/>
      <c r="E301" s="160"/>
      <c r="F301" s="160"/>
      <c r="G301" s="160"/>
      <c r="H301" s="160"/>
      <c r="I301" s="160"/>
      <c r="J301" s="160"/>
      <c r="K301" s="160"/>
      <c r="L301" s="160"/>
      <c r="M301" s="160"/>
    </row>
    <row r="302" spans="1:13">
      <c r="A302" s="160"/>
      <c r="B302" s="160"/>
      <c r="C302" s="160"/>
      <c r="D302" s="160"/>
      <c r="E302" s="160"/>
      <c r="F302" s="160"/>
      <c r="G302" s="160"/>
      <c r="H302" s="160"/>
      <c r="I302" s="160"/>
      <c r="J302" s="160"/>
      <c r="K302" s="160"/>
      <c r="L302" s="160"/>
      <c r="M302" s="160"/>
    </row>
    <row r="303" spans="1:13">
      <c r="A303" s="160"/>
      <c r="B303" s="160"/>
      <c r="C303" s="160"/>
      <c r="D303" s="160"/>
      <c r="E303" s="160"/>
      <c r="F303" s="160"/>
      <c r="G303" s="160"/>
      <c r="H303" s="160"/>
      <c r="I303" s="160"/>
      <c r="J303" s="160"/>
      <c r="K303" s="160"/>
      <c r="L303" s="160"/>
      <c r="M303" s="160"/>
    </row>
    <row r="304" spans="1:13">
      <c r="A304" s="160"/>
      <c r="B304" s="160"/>
      <c r="C304" s="160"/>
      <c r="D304" s="160"/>
      <c r="E304" s="160"/>
      <c r="F304" s="160"/>
      <c r="G304" s="160"/>
      <c r="H304" s="160"/>
      <c r="I304" s="160"/>
      <c r="J304" s="160"/>
      <c r="K304" s="160"/>
      <c r="L304" s="160"/>
      <c r="M304" s="160"/>
    </row>
    <row r="305" spans="1:13">
      <c r="A305" s="160"/>
      <c r="B305" s="160"/>
      <c r="C305" s="160"/>
      <c r="D305" s="160"/>
      <c r="E305" s="160"/>
      <c r="F305" s="160"/>
      <c r="G305" s="160"/>
      <c r="H305" s="160"/>
      <c r="I305" s="160"/>
      <c r="J305" s="160"/>
      <c r="K305" s="160"/>
      <c r="L305" s="160"/>
      <c r="M305" s="160"/>
    </row>
    <row r="306" spans="1:13">
      <c r="A306" s="160"/>
      <c r="B306" s="160"/>
      <c r="C306" s="160"/>
      <c r="D306" s="160"/>
      <c r="E306" s="160"/>
      <c r="F306" s="160"/>
      <c r="G306" s="160"/>
      <c r="H306" s="160"/>
      <c r="I306" s="160"/>
      <c r="J306" s="160"/>
      <c r="K306" s="160"/>
      <c r="L306" s="160"/>
      <c r="M306" s="160"/>
    </row>
    <row r="307" spans="1:13">
      <c r="A307" s="160"/>
      <c r="B307" s="160"/>
      <c r="C307" s="160"/>
      <c r="D307" s="160"/>
      <c r="E307" s="160"/>
      <c r="F307" s="160"/>
      <c r="G307" s="160"/>
      <c r="H307" s="160"/>
      <c r="I307" s="160"/>
      <c r="J307" s="160"/>
      <c r="K307" s="160"/>
      <c r="L307" s="160"/>
      <c r="M307" s="160"/>
    </row>
    <row r="308" spans="1:13">
      <c r="A308" s="160"/>
      <c r="B308" s="160"/>
      <c r="C308" s="160"/>
      <c r="D308" s="160"/>
      <c r="E308" s="160"/>
      <c r="F308" s="160"/>
      <c r="G308" s="160"/>
      <c r="H308" s="160"/>
      <c r="I308" s="160"/>
      <c r="J308" s="160"/>
      <c r="K308" s="160"/>
      <c r="L308" s="160"/>
      <c r="M308" s="160"/>
    </row>
    <row r="309" spans="1:13">
      <c r="A309" s="160"/>
      <c r="B309" s="160"/>
      <c r="C309" s="160"/>
      <c r="D309" s="160"/>
      <c r="E309" s="160"/>
      <c r="F309" s="160"/>
      <c r="G309" s="160"/>
      <c r="H309" s="160"/>
      <c r="I309" s="160"/>
      <c r="J309" s="160"/>
      <c r="K309" s="160"/>
      <c r="L309" s="160"/>
      <c r="M309" s="160"/>
    </row>
    <row r="310" spans="1:13">
      <c r="A310" s="160"/>
      <c r="B310" s="160"/>
      <c r="C310" s="160"/>
      <c r="D310" s="160"/>
      <c r="E310" s="160"/>
      <c r="F310" s="160"/>
      <c r="G310" s="160"/>
      <c r="H310" s="160"/>
      <c r="I310" s="160"/>
      <c r="J310" s="160"/>
      <c r="K310" s="160"/>
      <c r="L310" s="160"/>
      <c r="M310" s="160"/>
    </row>
    <row r="311" spans="1:13">
      <c r="A311" s="160"/>
      <c r="B311" s="160"/>
      <c r="C311" s="160"/>
      <c r="D311" s="160"/>
      <c r="E311" s="160"/>
      <c r="F311" s="160"/>
      <c r="G311" s="160"/>
      <c r="H311" s="160"/>
      <c r="I311" s="160"/>
      <c r="J311" s="160"/>
      <c r="K311" s="160"/>
      <c r="L311" s="160"/>
      <c r="M311" s="160"/>
    </row>
    <row r="312" spans="1:13">
      <c r="A312" s="160"/>
      <c r="B312" s="160"/>
      <c r="C312" s="160"/>
      <c r="D312" s="160"/>
      <c r="E312" s="160"/>
      <c r="F312" s="160"/>
      <c r="G312" s="160"/>
      <c r="H312" s="160"/>
      <c r="I312" s="160"/>
      <c r="J312" s="160"/>
      <c r="K312" s="160"/>
      <c r="L312" s="160"/>
      <c r="M312" s="160"/>
    </row>
    <row r="313" spans="1:13">
      <c r="A313" s="160"/>
      <c r="B313" s="160"/>
      <c r="C313" s="160"/>
      <c r="D313" s="160"/>
      <c r="E313" s="160"/>
      <c r="F313" s="160"/>
      <c r="G313" s="160"/>
      <c r="H313" s="160"/>
      <c r="I313" s="160"/>
      <c r="J313" s="160"/>
      <c r="K313" s="160"/>
      <c r="L313" s="160"/>
      <c r="M313" s="160"/>
    </row>
    <row r="314" spans="1:13">
      <c r="A314" s="160"/>
      <c r="B314" s="160"/>
      <c r="C314" s="160"/>
      <c r="D314" s="160"/>
      <c r="E314" s="160"/>
      <c r="F314" s="160"/>
      <c r="G314" s="160"/>
      <c r="H314" s="160"/>
      <c r="I314" s="160"/>
      <c r="J314" s="160"/>
      <c r="K314" s="160"/>
      <c r="L314" s="160"/>
      <c r="M314" s="160"/>
    </row>
    <row r="315" spans="1:13">
      <c r="A315" s="160"/>
      <c r="B315" s="160"/>
      <c r="C315" s="160"/>
      <c r="D315" s="160"/>
      <c r="E315" s="160"/>
      <c r="F315" s="160"/>
      <c r="G315" s="160"/>
      <c r="H315" s="160"/>
      <c r="I315" s="160"/>
      <c r="J315" s="160"/>
      <c r="K315" s="160"/>
      <c r="L315" s="160"/>
      <c r="M315" s="160"/>
    </row>
    <row r="316" spans="1:13">
      <c r="A316" s="160"/>
      <c r="B316" s="160"/>
      <c r="C316" s="160"/>
      <c r="D316" s="160"/>
      <c r="E316" s="160"/>
      <c r="F316" s="160"/>
      <c r="G316" s="160"/>
      <c r="H316" s="160"/>
      <c r="I316" s="160"/>
      <c r="J316" s="160"/>
      <c r="K316" s="160"/>
      <c r="L316" s="160"/>
      <c r="M316" s="160"/>
    </row>
    <row r="317" spans="1:13">
      <c r="A317" s="160"/>
      <c r="B317" s="160"/>
      <c r="C317" s="160"/>
      <c r="D317" s="160"/>
      <c r="E317" s="160"/>
      <c r="F317" s="160"/>
      <c r="G317" s="160"/>
      <c r="H317" s="160"/>
      <c r="I317" s="160"/>
      <c r="J317" s="160"/>
      <c r="K317" s="160"/>
      <c r="L317" s="160"/>
      <c r="M317" s="160"/>
    </row>
    <row r="318" spans="1:13">
      <c r="A318" s="160"/>
      <c r="B318" s="160"/>
      <c r="C318" s="160"/>
      <c r="D318" s="160"/>
      <c r="E318" s="160"/>
      <c r="F318" s="160"/>
      <c r="G318" s="160"/>
      <c r="H318" s="160"/>
      <c r="I318" s="160"/>
      <c r="J318" s="160"/>
      <c r="K318" s="160"/>
      <c r="L318" s="160"/>
      <c r="M318" s="160"/>
    </row>
    <row r="319" spans="1:13">
      <c r="A319" s="160"/>
      <c r="B319" s="160"/>
      <c r="C319" s="160"/>
      <c r="D319" s="160"/>
      <c r="E319" s="160"/>
      <c r="F319" s="160"/>
      <c r="G319" s="160"/>
      <c r="H319" s="160"/>
      <c r="I319" s="160"/>
      <c r="J319" s="160"/>
      <c r="K319" s="160"/>
      <c r="L319" s="160"/>
      <c r="M319" s="160"/>
    </row>
    <row r="320" spans="1:13">
      <c r="A320" s="160"/>
      <c r="B320" s="160"/>
      <c r="C320" s="160"/>
      <c r="D320" s="160"/>
      <c r="E320" s="160"/>
      <c r="F320" s="160"/>
      <c r="G320" s="160"/>
      <c r="H320" s="160"/>
      <c r="I320" s="160"/>
      <c r="J320" s="160"/>
      <c r="K320" s="160"/>
      <c r="L320" s="160"/>
      <c r="M320" s="160"/>
    </row>
    <row r="321" spans="1:13">
      <c r="A321" s="160"/>
      <c r="B321" s="160"/>
      <c r="C321" s="160"/>
      <c r="D321" s="160"/>
      <c r="E321" s="160"/>
      <c r="F321" s="160"/>
      <c r="G321" s="160"/>
      <c r="H321" s="160"/>
      <c r="I321" s="160"/>
      <c r="J321" s="160"/>
      <c r="K321" s="160"/>
      <c r="L321" s="160"/>
      <c r="M321" s="160"/>
    </row>
    <row r="322" spans="1:13">
      <c r="A322" s="160"/>
      <c r="B322" s="160"/>
      <c r="C322" s="160"/>
      <c r="D322" s="160"/>
      <c r="E322" s="160"/>
      <c r="F322" s="160"/>
      <c r="G322" s="160"/>
      <c r="H322" s="160"/>
      <c r="I322" s="160"/>
      <c r="J322" s="160"/>
      <c r="K322" s="160"/>
      <c r="L322" s="160"/>
      <c r="M322" s="160"/>
    </row>
    <row r="323" spans="1:13">
      <c r="A323" s="160"/>
      <c r="B323" s="160"/>
      <c r="C323" s="160"/>
      <c r="D323" s="160"/>
      <c r="E323" s="160"/>
      <c r="F323" s="160"/>
      <c r="G323" s="160"/>
      <c r="H323" s="160"/>
      <c r="I323" s="160"/>
      <c r="J323" s="160"/>
      <c r="K323" s="160"/>
      <c r="L323" s="160"/>
      <c r="M323" s="160"/>
    </row>
    <row r="324" spans="1:13">
      <c r="A324" s="160"/>
      <c r="B324" s="160"/>
      <c r="C324" s="160"/>
      <c r="D324" s="160"/>
      <c r="E324" s="160"/>
      <c r="F324" s="160"/>
      <c r="G324" s="160"/>
      <c r="H324" s="160"/>
      <c r="I324" s="160"/>
      <c r="J324" s="160"/>
      <c r="K324" s="160"/>
      <c r="L324" s="160"/>
      <c r="M324" s="160"/>
    </row>
    <row r="325" spans="1:13">
      <c r="A325" s="160"/>
      <c r="B325" s="160"/>
      <c r="C325" s="160"/>
      <c r="D325" s="160"/>
      <c r="E325" s="160"/>
      <c r="F325" s="160"/>
      <c r="G325" s="160"/>
      <c r="H325" s="160"/>
      <c r="I325" s="160"/>
      <c r="J325" s="160"/>
      <c r="K325" s="160"/>
      <c r="L325" s="160"/>
      <c r="M325" s="160"/>
    </row>
    <row r="326" spans="1:13">
      <c r="A326" s="160"/>
      <c r="B326" s="160"/>
      <c r="C326" s="160"/>
      <c r="D326" s="160"/>
      <c r="E326" s="160"/>
      <c r="F326" s="160"/>
      <c r="G326" s="160"/>
      <c r="H326" s="160"/>
      <c r="I326" s="160"/>
      <c r="J326" s="160"/>
      <c r="K326" s="160"/>
      <c r="L326" s="160"/>
      <c r="M326" s="160"/>
    </row>
    <row r="327" spans="1:13">
      <c r="A327" s="160"/>
      <c r="B327" s="160"/>
      <c r="C327" s="160"/>
      <c r="D327" s="160"/>
      <c r="E327" s="160"/>
      <c r="F327" s="160"/>
      <c r="G327" s="160"/>
      <c r="H327" s="160"/>
      <c r="I327" s="160"/>
      <c r="J327" s="160"/>
      <c r="K327" s="160"/>
      <c r="L327" s="160"/>
      <c r="M327" s="160"/>
    </row>
    <row r="328" spans="1:13">
      <c r="A328" s="160"/>
      <c r="B328" s="160"/>
      <c r="C328" s="160"/>
      <c r="D328" s="160"/>
      <c r="E328" s="160"/>
      <c r="F328" s="160"/>
      <c r="G328" s="160"/>
      <c r="H328" s="160"/>
      <c r="I328" s="160"/>
      <c r="J328" s="160"/>
      <c r="K328" s="160"/>
      <c r="L328" s="160"/>
      <c r="M328" s="160"/>
    </row>
    <row r="329" spans="1:13">
      <c r="A329" s="160"/>
      <c r="B329" s="160"/>
      <c r="C329" s="160"/>
      <c r="D329" s="160"/>
      <c r="E329" s="160"/>
      <c r="F329" s="160"/>
      <c r="G329" s="160"/>
      <c r="H329" s="160"/>
      <c r="I329" s="160"/>
      <c r="J329" s="160"/>
      <c r="K329" s="160"/>
      <c r="L329" s="160"/>
      <c r="M329" s="160"/>
    </row>
    <row r="330" spans="1:13">
      <c r="A330" s="160"/>
      <c r="B330" s="160"/>
      <c r="C330" s="160"/>
      <c r="D330" s="160"/>
      <c r="E330" s="160"/>
      <c r="F330" s="160"/>
      <c r="G330" s="160"/>
      <c r="H330" s="160"/>
      <c r="I330" s="160"/>
      <c r="J330" s="160"/>
      <c r="K330" s="160"/>
      <c r="L330" s="160"/>
      <c r="M330" s="160"/>
    </row>
    <row r="331" spans="1:13">
      <c r="A331" s="160"/>
      <c r="B331" s="160"/>
      <c r="C331" s="160"/>
      <c r="D331" s="160"/>
      <c r="E331" s="160"/>
      <c r="F331" s="160"/>
      <c r="G331" s="160"/>
      <c r="H331" s="160"/>
      <c r="I331" s="160"/>
      <c r="J331" s="160"/>
      <c r="K331" s="160"/>
      <c r="L331" s="160"/>
      <c r="M331" s="160"/>
    </row>
    <row r="332" spans="1:13">
      <c r="A332" s="160"/>
      <c r="B332" s="160"/>
      <c r="C332" s="160"/>
      <c r="D332" s="160"/>
      <c r="E332" s="160"/>
      <c r="F332" s="160"/>
      <c r="G332" s="160"/>
      <c r="H332" s="160"/>
      <c r="I332" s="160"/>
      <c r="J332" s="160"/>
      <c r="K332" s="160"/>
      <c r="L332" s="160"/>
      <c r="M332" s="160"/>
    </row>
    <row r="333" spans="1:13">
      <c r="A333" s="160"/>
      <c r="B333" s="160"/>
      <c r="C333" s="160"/>
      <c r="D333" s="160"/>
      <c r="E333" s="160"/>
      <c r="F333" s="160"/>
      <c r="G333" s="160"/>
      <c r="H333" s="160"/>
      <c r="I333" s="160"/>
      <c r="J333" s="160"/>
      <c r="K333" s="160"/>
      <c r="L333" s="160"/>
      <c r="M333" s="160"/>
    </row>
    <row r="334" spans="1:13">
      <c r="A334" s="160"/>
      <c r="B334" s="160"/>
      <c r="C334" s="160"/>
      <c r="D334" s="160"/>
      <c r="E334" s="160"/>
      <c r="F334" s="160"/>
      <c r="G334" s="160"/>
      <c r="H334" s="160"/>
      <c r="I334" s="160"/>
      <c r="J334" s="160"/>
      <c r="K334" s="160"/>
      <c r="L334" s="160"/>
      <c r="M334" s="160"/>
    </row>
    <row r="335" spans="1:13">
      <c r="A335" s="160"/>
      <c r="B335" s="160"/>
      <c r="C335" s="160"/>
      <c r="D335" s="160"/>
      <c r="E335" s="160"/>
      <c r="F335" s="160"/>
      <c r="G335" s="160"/>
      <c r="H335" s="160"/>
      <c r="I335" s="160"/>
      <c r="J335" s="160"/>
      <c r="K335" s="160"/>
      <c r="L335" s="160"/>
      <c r="M335" s="160"/>
    </row>
    <row r="336" spans="1:13">
      <c r="A336" s="160"/>
      <c r="B336" s="160"/>
      <c r="C336" s="160"/>
      <c r="D336" s="160"/>
      <c r="E336" s="160"/>
      <c r="F336" s="160"/>
      <c r="G336" s="160"/>
      <c r="H336" s="160"/>
      <c r="I336" s="160"/>
      <c r="J336" s="160"/>
      <c r="K336" s="160"/>
      <c r="L336" s="160"/>
      <c r="M336" s="160"/>
    </row>
    <row r="337" spans="1:13">
      <c r="A337" s="160"/>
      <c r="B337" s="160"/>
      <c r="C337" s="160"/>
      <c r="D337" s="160"/>
      <c r="E337" s="160"/>
      <c r="F337" s="160"/>
      <c r="G337" s="160"/>
      <c r="H337" s="160"/>
      <c r="I337" s="160"/>
      <c r="J337" s="160"/>
      <c r="K337" s="160"/>
      <c r="L337" s="160"/>
      <c r="M337" s="160"/>
    </row>
    <row r="338" spans="1:13">
      <c r="A338" s="160"/>
      <c r="B338" s="160"/>
      <c r="C338" s="160"/>
      <c r="D338" s="160"/>
      <c r="E338" s="160"/>
      <c r="F338" s="160"/>
      <c r="G338" s="160"/>
      <c r="H338" s="160"/>
      <c r="I338" s="160"/>
      <c r="J338" s="160"/>
      <c r="K338" s="160"/>
      <c r="L338" s="160"/>
      <c r="M338" s="160"/>
    </row>
    <row r="339" spans="1:13">
      <c r="A339" s="160"/>
      <c r="B339" s="160"/>
      <c r="C339" s="160"/>
      <c r="D339" s="160"/>
      <c r="E339" s="160"/>
      <c r="F339" s="160"/>
      <c r="G339" s="160"/>
      <c r="H339" s="160"/>
      <c r="I339" s="160"/>
      <c r="J339" s="160"/>
      <c r="K339" s="160"/>
      <c r="L339" s="160"/>
      <c r="M339" s="160"/>
    </row>
    <row r="340" spans="1:13">
      <c r="A340" s="160"/>
      <c r="B340" s="160"/>
      <c r="C340" s="160"/>
      <c r="D340" s="160"/>
      <c r="E340" s="160"/>
      <c r="F340" s="160"/>
      <c r="G340" s="160"/>
      <c r="H340" s="160"/>
      <c r="I340" s="160"/>
      <c r="J340" s="160"/>
      <c r="K340" s="160"/>
      <c r="L340" s="160"/>
      <c r="M340" s="160"/>
    </row>
    <row r="341" spans="1:13">
      <c r="A341" s="160"/>
      <c r="B341" s="160"/>
      <c r="C341" s="160"/>
      <c r="D341" s="160"/>
      <c r="E341" s="160"/>
      <c r="F341" s="160"/>
      <c r="G341" s="160"/>
      <c r="H341" s="160"/>
      <c r="I341" s="160"/>
      <c r="J341" s="160"/>
      <c r="K341" s="160"/>
      <c r="L341" s="160"/>
      <c r="M341" s="160"/>
    </row>
    <row r="342" spans="1:13">
      <c r="A342" s="160"/>
      <c r="B342" s="160"/>
      <c r="C342" s="160"/>
      <c r="D342" s="160"/>
      <c r="E342" s="160"/>
      <c r="F342" s="160"/>
      <c r="G342" s="160"/>
      <c r="H342" s="160"/>
      <c r="I342" s="160"/>
      <c r="J342" s="160"/>
      <c r="K342" s="160"/>
      <c r="L342" s="160"/>
      <c r="M342" s="160"/>
    </row>
    <row r="343" spans="1:13">
      <c r="A343" s="160"/>
      <c r="B343" s="160"/>
      <c r="C343" s="160"/>
      <c r="D343" s="160"/>
      <c r="E343" s="160"/>
      <c r="F343" s="160"/>
      <c r="G343" s="160"/>
      <c r="H343" s="160"/>
      <c r="I343" s="160"/>
      <c r="J343" s="160"/>
      <c r="K343" s="160"/>
      <c r="L343" s="160"/>
      <c r="M343" s="160"/>
    </row>
    <row r="344" spans="1:13">
      <c r="A344" s="160"/>
      <c r="B344" s="160"/>
      <c r="C344" s="160"/>
      <c r="D344" s="160"/>
      <c r="E344" s="160"/>
      <c r="F344" s="160"/>
      <c r="G344" s="160"/>
      <c r="H344" s="160"/>
      <c r="I344" s="160"/>
      <c r="J344" s="160"/>
      <c r="K344" s="160"/>
      <c r="L344" s="160"/>
      <c r="M344" s="160"/>
    </row>
    <row r="345" spans="1:13">
      <c r="A345" s="160"/>
      <c r="B345" s="160"/>
      <c r="C345" s="160"/>
      <c r="D345" s="160"/>
      <c r="E345" s="160"/>
      <c r="F345" s="160"/>
      <c r="G345" s="160"/>
      <c r="H345" s="160"/>
      <c r="I345" s="160"/>
      <c r="J345" s="160"/>
      <c r="K345" s="160"/>
      <c r="L345" s="160"/>
      <c r="M345" s="160"/>
    </row>
    <row r="346" spans="1:13">
      <c r="A346" s="160"/>
      <c r="B346" s="160"/>
      <c r="C346" s="160"/>
      <c r="D346" s="160"/>
      <c r="E346" s="160"/>
      <c r="F346" s="160"/>
      <c r="G346" s="160"/>
      <c r="H346" s="160"/>
      <c r="I346" s="160"/>
      <c r="J346" s="160"/>
      <c r="K346" s="160"/>
      <c r="L346" s="160"/>
      <c r="M346" s="160"/>
    </row>
    <row r="347" spans="1:13">
      <c r="A347" s="160"/>
      <c r="B347" s="160"/>
      <c r="C347" s="160"/>
      <c r="D347" s="160"/>
      <c r="E347" s="160"/>
      <c r="F347" s="160"/>
      <c r="G347" s="160"/>
      <c r="H347" s="160"/>
      <c r="I347" s="160"/>
      <c r="J347" s="160"/>
      <c r="K347" s="160"/>
      <c r="L347" s="160"/>
      <c r="M347" s="160"/>
    </row>
    <row r="348" spans="1:13">
      <c r="A348" s="160"/>
      <c r="B348" s="160"/>
      <c r="C348" s="160"/>
      <c r="D348" s="160"/>
      <c r="E348" s="160"/>
      <c r="F348" s="160"/>
      <c r="G348" s="160"/>
      <c r="H348" s="160"/>
      <c r="I348" s="160"/>
      <c r="J348" s="160"/>
      <c r="K348" s="160"/>
      <c r="L348" s="160"/>
      <c r="M348" s="160"/>
    </row>
    <row r="349" spans="1:13">
      <c r="A349" s="160"/>
      <c r="B349" s="160"/>
      <c r="C349" s="160"/>
      <c r="D349" s="160"/>
      <c r="E349" s="160"/>
      <c r="F349" s="160"/>
      <c r="G349" s="160"/>
      <c r="H349" s="160"/>
      <c r="I349" s="160"/>
      <c r="J349" s="160"/>
      <c r="K349" s="160"/>
      <c r="L349" s="160"/>
      <c r="M349" s="160"/>
    </row>
    <row r="350" spans="1:13">
      <c r="A350" s="160"/>
      <c r="B350" s="160"/>
      <c r="C350" s="160"/>
      <c r="D350" s="160"/>
      <c r="E350" s="160"/>
      <c r="F350" s="160"/>
      <c r="G350" s="160"/>
      <c r="H350" s="160"/>
      <c r="I350" s="160"/>
      <c r="J350" s="160"/>
      <c r="K350" s="160"/>
      <c r="L350" s="160"/>
      <c r="M350" s="160"/>
    </row>
    <row r="351" spans="1:13">
      <c r="A351" s="160"/>
      <c r="B351" s="160"/>
      <c r="C351" s="160"/>
      <c r="D351" s="160"/>
      <c r="E351" s="160"/>
      <c r="F351" s="160"/>
      <c r="G351" s="160"/>
      <c r="H351" s="160"/>
      <c r="I351" s="160"/>
      <c r="J351" s="160"/>
      <c r="K351" s="160"/>
      <c r="L351" s="160"/>
      <c r="M351" s="160"/>
    </row>
    <row r="352" spans="1:13">
      <c r="A352" s="160"/>
      <c r="B352" s="160"/>
      <c r="C352" s="160"/>
      <c r="D352" s="160"/>
      <c r="E352" s="160"/>
      <c r="F352" s="160"/>
      <c r="G352" s="160"/>
      <c r="H352" s="160"/>
      <c r="I352" s="160"/>
      <c r="J352" s="160"/>
      <c r="K352" s="160"/>
      <c r="L352" s="160"/>
      <c r="M352" s="160"/>
    </row>
    <row r="353" spans="1:13">
      <c r="A353" s="160"/>
      <c r="B353" s="160"/>
      <c r="C353" s="160"/>
      <c r="D353" s="160"/>
      <c r="E353" s="160"/>
      <c r="F353" s="160"/>
      <c r="G353" s="160"/>
      <c r="H353" s="160"/>
      <c r="I353" s="160"/>
      <c r="J353" s="160"/>
      <c r="K353" s="160"/>
      <c r="L353" s="160"/>
      <c r="M353" s="160"/>
    </row>
    <row r="354" spans="1:13">
      <c r="A354" s="160"/>
      <c r="B354" s="160"/>
      <c r="C354" s="160"/>
      <c r="D354" s="160"/>
      <c r="E354" s="160"/>
      <c r="F354" s="160"/>
      <c r="G354" s="160"/>
      <c r="H354" s="160"/>
      <c r="I354" s="160"/>
      <c r="J354" s="160"/>
      <c r="K354" s="160"/>
      <c r="L354" s="160"/>
      <c r="M354" s="160"/>
    </row>
    <row r="355" spans="1:13">
      <c r="A355" s="160"/>
      <c r="B355" s="160"/>
      <c r="C355" s="160"/>
      <c r="D355" s="160"/>
      <c r="E355" s="160"/>
      <c r="F355" s="160"/>
      <c r="G355" s="160"/>
      <c r="H355" s="160"/>
      <c r="I355" s="160"/>
      <c r="J355" s="160"/>
      <c r="K355" s="160"/>
      <c r="L355" s="160"/>
      <c r="M355" s="160"/>
    </row>
    <row r="356" spans="1:13">
      <c r="A356" s="160"/>
      <c r="B356" s="160"/>
      <c r="C356" s="160"/>
      <c r="D356" s="160"/>
      <c r="E356" s="160"/>
      <c r="F356" s="160"/>
      <c r="G356" s="160"/>
      <c r="H356" s="160"/>
      <c r="I356" s="160"/>
      <c r="J356" s="160"/>
      <c r="K356" s="160"/>
      <c r="L356" s="160"/>
      <c r="M356" s="160"/>
    </row>
    <row r="357" spans="1:13">
      <c r="A357" s="160"/>
      <c r="B357" s="160"/>
      <c r="C357" s="160"/>
      <c r="D357" s="160"/>
      <c r="E357" s="160"/>
      <c r="F357" s="160"/>
      <c r="G357" s="160"/>
      <c r="H357" s="160"/>
      <c r="I357" s="160"/>
      <c r="J357" s="160"/>
      <c r="K357" s="160"/>
      <c r="L357" s="160"/>
      <c r="M357" s="160"/>
    </row>
    <row r="358" spans="1:13">
      <c r="A358" s="160"/>
      <c r="B358" s="160"/>
      <c r="C358" s="160"/>
      <c r="D358" s="160"/>
      <c r="E358" s="160"/>
      <c r="F358" s="160"/>
      <c r="G358" s="160"/>
      <c r="H358" s="160"/>
      <c r="I358" s="160"/>
      <c r="J358" s="160"/>
      <c r="K358" s="160"/>
      <c r="L358" s="160"/>
      <c r="M358" s="160"/>
    </row>
    <row r="359" spans="1:13">
      <c r="A359" s="160"/>
      <c r="B359" s="160"/>
      <c r="C359" s="160"/>
      <c r="D359" s="160"/>
      <c r="E359" s="160"/>
      <c r="F359" s="160"/>
      <c r="G359" s="160"/>
      <c r="H359" s="160"/>
      <c r="I359" s="160"/>
      <c r="J359" s="160"/>
      <c r="K359" s="160"/>
      <c r="L359" s="160"/>
      <c r="M359" s="160"/>
    </row>
    <row r="360" spans="1:13">
      <c r="A360" s="160"/>
      <c r="B360" s="160"/>
      <c r="C360" s="160"/>
      <c r="D360" s="160"/>
      <c r="E360" s="160"/>
      <c r="F360" s="160"/>
      <c r="G360" s="160"/>
      <c r="H360" s="160"/>
      <c r="I360" s="160"/>
      <c r="J360" s="160"/>
      <c r="K360" s="160"/>
      <c r="L360" s="160"/>
      <c r="M360" s="160"/>
    </row>
    <row r="361" spans="1:13">
      <c r="A361" s="160"/>
      <c r="B361" s="160"/>
      <c r="C361" s="160"/>
      <c r="D361" s="160"/>
      <c r="E361" s="160"/>
      <c r="F361" s="160"/>
      <c r="G361" s="160"/>
      <c r="H361" s="160"/>
      <c r="I361" s="160"/>
      <c r="J361" s="160"/>
      <c r="K361" s="160"/>
      <c r="L361" s="160"/>
      <c r="M361" s="160"/>
    </row>
    <row r="362" spans="1:13">
      <c r="A362" s="160"/>
      <c r="B362" s="160"/>
      <c r="C362" s="160"/>
      <c r="D362" s="160"/>
      <c r="E362" s="160"/>
      <c r="F362" s="160"/>
      <c r="G362" s="160"/>
      <c r="H362" s="160"/>
      <c r="I362" s="160"/>
      <c r="J362" s="160"/>
      <c r="K362" s="160"/>
      <c r="L362" s="160"/>
      <c r="M362" s="160"/>
    </row>
    <row r="363" spans="1:13">
      <c r="A363" s="160"/>
      <c r="B363" s="160"/>
      <c r="C363" s="160"/>
      <c r="D363" s="160"/>
      <c r="E363" s="160"/>
      <c r="F363" s="160"/>
      <c r="G363" s="160"/>
      <c r="H363" s="160"/>
      <c r="I363" s="160"/>
      <c r="J363" s="160"/>
      <c r="K363" s="160"/>
      <c r="L363" s="160"/>
      <c r="M363" s="160"/>
    </row>
    <row r="364" spans="1:13">
      <c r="A364" s="160"/>
      <c r="B364" s="160"/>
      <c r="C364" s="160"/>
      <c r="D364" s="160"/>
      <c r="E364" s="160"/>
      <c r="F364" s="160"/>
      <c r="G364" s="160"/>
      <c r="H364" s="160"/>
      <c r="I364" s="160"/>
      <c r="J364" s="160"/>
      <c r="K364" s="160"/>
      <c r="L364" s="160"/>
      <c r="M364" s="160"/>
    </row>
    <row r="365" spans="1:13">
      <c r="A365" s="160"/>
      <c r="B365" s="160"/>
      <c r="C365" s="160"/>
      <c r="D365" s="160"/>
      <c r="E365" s="160"/>
      <c r="F365" s="160"/>
      <c r="G365" s="160"/>
      <c r="H365" s="160"/>
      <c r="I365" s="160"/>
      <c r="J365" s="160"/>
      <c r="K365" s="160"/>
      <c r="L365" s="160"/>
      <c r="M365" s="160"/>
    </row>
    <row r="366" spans="1:13">
      <c r="A366" s="160"/>
      <c r="B366" s="160"/>
      <c r="C366" s="160"/>
      <c r="D366" s="160"/>
      <c r="E366" s="160"/>
      <c r="F366" s="160"/>
      <c r="G366" s="160"/>
      <c r="H366" s="160"/>
      <c r="I366" s="160"/>
      <c r="J366" s="160"/>
      <c r="K366" s="160"/>
      <c r="L366" s="160"/>
      <c r="M366" s="160"/>
    </row>
    <row r="367" spans="1:13">
      <c r="A367" s="160"/>
      <c r="B367" s="160"/>
      <c r="C367" s="160"/>
      <c r="D367" s="160"/>
      <c r="E367" s="160"/>
      <c r="F367" s="160"/>
      <c r="G367" s="160"/>
      <c r="H367" s="160"/>
      <c r="I367" s="160"/>
      <c r="J367" s="160"/>
      <c r="K367" s="160"/>
      <c r="L367" s="160"/>
      <c r="M367" s="160"/>
    </row>
    <row r="368" spans="1:13">
      <c r="A368" s="160"/>
      <c r="B368" s="160"/>
      <c r="C368" s="160"/>
      <c r="D368" s="160"/>
      <c r="E368" s="160"/>
      <c r="F368" s="160"/>
      <c r="G368" s="160"/>
      <c r="H368" s="160"/>
      <c r="I368" s="160"/>
      <c r="J368" s="160"/>
      <c r="K368" s="160"/>
      <c r="L368" s="160"/>
      <c r="M368" s="160"/>
    </row>
    <row r="369" spans="1:13">
      <c r="A369" s="160"/>
      <c r="B369" s="160"/>
      <c r="C369" s="160"/>
      <c r="D369" s="160"/>
      <c r="E369" s="160"/>
      <c r="F369" s="160"/>
      <c r="G369" s="160"/>
      <c r="H369" s="160"/>
      <c r="I369" s="160"/>
      <c r="J369" s="160"/>
      <c r="K369" s="160"/>
      <c r="L369" s="160"/>
      <c r="M369" s="160"/>
    </row>
    <row r="370" spans="1:13">
      <c r="A370" s="160"/>
      <c r="B370" s="160"/>
      <c r="C370" s="160"/>
      <c r="D370" s="160"/>
      <c r="E370" s="160"/>
      <c r="F370" s="160"/>
      <c r="G370" s="160"/>
      <c r="H370" s="160"/>
      <c r="I370" s="160"/>
      <c r="J370" s="160"/>
      <c r="K370" s="160"/>
      <c r="L370" s="160"/>
      <c r="M370" s="160"/>
    </row>
    <row r="371" spans="1:13">
      <c r="A371" s="160"/>
      <c r="B371" s="160"/>
      <c r="C371" s="160"/>
      <c r="D371" s="160"/>
      <c r="E371" s="160"/>
      <c r="F371" s="160"/>
      <c r="G371" s="160"/>
      <c r="H371" s="160"/>
      <c r="I371" s="160"/>
      <c r="J371" s="160"/>
      <c r="K371" s="160"/>
      <c r="L371" s="160"/>
      <c r="M371" s="160"/>
    </row>
    <row r="372" spans="1:13">
      <c r="A372" s="160"/>
      <c r="B372" s="160"/>
      <c r="C372" s="160"/>
      <c r="D372" s="160"/>
      <c r="E372" s="160"/>
      <c r="F372" s="160"/>
      <c r="G372" s="160"/>
      <c r="H372" s="160"/>
      <c r="I372" s="160"/>
      <c r="J372" s="160"/>
      <c r="K372" s="160"/>
      <c r="L372" s="160"/>
      <c r="M372" s="160"/>
    </row>
    <row r="373" spans="1:13">
      <c r="A373" s="160"/>
      <c r="B373" s="160"/>
      <c r="C373" s="160"/>
      <c r="D373" s="160"/>
      <c r="E373" s="160"/>
      <c r="F373" s="160"/>
      <c r="G373" s="160"/>
      <c r="H373" s="160"/>
      <c r="I373" s="160"/>
      <c r="J373" s="160"/>
      <c r="K373" s="160"/>
      <c r="L373" s="160"/>
      <c r="M373" s="160"/>
    </row>
    <row r="374" spans="1:13">
      <c r="A374" s="160"/>
      <c r="B374" s="160"/>
      <c r="C374" s="160"/>
      <c r="D374" s="160"/>
      <c r="E374" s="160"/>
      <c r="F374" s="160"/>
      <c r="G374" s="160"/>
      <c r="H374" s="160"/>
      <c r="I374" s="160"/>
      <c r="J374" s="160"/>
      <c r="K374" s="160"/>
      <c r="L374" s="160"/>
      <c r="M374" s="160"/>
    </row>
    <row r="375" spans="1:13">
      <c r="A375" s="160"/>
      <c r="B375" s="160"/>
      <c r="C375" s="160"/>
      <c r="D375" s="160"/>
      <c r="E375" s="160"/>
      <c r="F375" s="160"/>
      <c r="G375" s="160"/>
      <c r="H375" s="160"/>
      <c r="I375" s="160"/>
      <c r="J375" s="160"/>
      <c r="K375" s="160"/>
      <c r="L375" s="160"/>
      <c r="M375" s="160"/>
    </row>
    <row r="376" spans="1:13">
      <c r="A376" s="160"/>
      <c r="B376" s="160"/>
      <c r="C376" s="160"/>
      <c r="D376" s="160"/>
      <c r="E376" s="160"/>
      <c r="F376" s="160"/>
      <c r="G376" s="160"/>
      <c r="H376" s="160"/>
      <c r="I376" s="160"/>
      <c r="J376" s="160"/>
      <c r="K376" s="160"/>
      <c r="L376" s="160"/>
      <c r="M376" s="160"/>
    </row>
    <row r="377" spans="1:13">
      <c r="A377" s="160"/>
      <c r="B377" s="160"/>
      <c r="C377" s="160"/>
      <c r="D377" s="160"/>
      <c r="E377" s="160"/>
      <c r="F377" s="160"/>
      <c r="G377" s="160"/>
      <c r="H377" s="160"/>
      <c r="I377" s="160"/>
      <c r="J377" s="160"/>
      <c r="K377" s="160"/>
      <c r="L377" s="160"/>
      <c r="M377" s="160"/>
    </row>
    <row r="378" spans="1:13">
      <c r="A378" s="160"/>
      <c r="B378" s="160"/>
      <c r="C378" s="160"/>
      <c r="D378" s="160"/>
      <c r="E378" s="160"/>
      <c r="F378" s="160"/>
      <c r="G378" s="160"/>
      <c r="H378" s="160"/>
      <c r="I378" s="160"/>
      <c r="J378" s="160"/>
      <c r="K378" s="160"/>
      <c r="L378" s="160"/>
      <c r="M378" s="160"/>
    </row>
    <row r="379" spans="1:13">
      <c r="A379" s="160"/>
      <c r="B379" s="160"/>
      <c r="C379" s="160"/>
      <c r="D379" s="160"/>
      <c r="E379" s="160"/>
      <c r="F379" s="160"/>
      <c r="G379" s="160"/>
      <c r="H379" s="160"/>
      <c r="I379" s="160"/>
      <c r="J379" s="160"/>
      <c r="K379" s="160"/>
      <c r="L379" s="160"/>
      <c r="M379" s="160"/>
    </row>
    <row r="380" spans="1:13">
      <c r="A380" s="160"/>
      <c r="B380" s="160"/>
      <c r="C380" s="160"/>
      <c r="D380" s="160"/>
      <c r="E380" s="160"/>
      <c r="F380" s="160"/>
      <c r="G380" s="160"/>
      <c r="H380" s="160"/>
      <c r="I380" s="160"/>
      <c r="J380" s="160"/>
      <c r="K380" s="160"/>
      <c r="L380" s="160"/>
      <c r="M380" s="160"/>
    </row>
    <row r="381" spans="1:13">
      <c r="A381" s="160"/>
      <c r="B381" s="160"/>
      <c r="C381" s="160"/>
      <c r="D381" s="160"/>
      <c r="E381" s="160"/>
      <c r="F381" s="160"/>
      <c r="G381" s="160"/>
      <c r="H381" s="160"/>
      <c r="I381" s="160"/>
      <c r="J381" s="160"/>
      <c r="K381" s="160"/>
      <c r="L381" s="160"/>
      <c r="M381" s="160"/>
    </row>
    <row r="382" spans="1:13">
      <c r="A382" s="160"/>
      <c r="B382" s="160"/>
      <c r="C382" s="160"/>
      <c r="D382" s="160"/>
      <c r="E382" s="160"/>
      <c r="F382" s="160"/>
      <c r="G382" s="160"/>
      <c r="H382" s="160"/>
      <c r="I382" s="160"/>
      <c r="J382" s="160"/>
      <c r="K382" s="160"/>
      <c r="L382" s="160"/>
      <c r="M382" s="160"/>
    </row>
    <row r="383" spans="1:13">
      <c r="A383" s="160"/>
      <c r="B383" s="160"/>
      <c r="C383" s="160"/>
      <c r="D383" s="160"/>
      <c r="E383" s="160"/>
      <c r="F383" s="160"/>
      <c r="G383" s="160"/>
      <c r="H383" s="160"/>
      <c r="I383" s="160"/>
      <c r="J383" s="160"/>
      <c r="K383" s="160"/>
      <c r="L383" s="160"/>
      <c r="M383" s="160"/>
    </row>
    <row r="384" spans="1:13">
      <c r="A384" s="160"/>
      <c r="B384" s="160"/>
      <c r="C384" s="160"/>
      <c r="D384" s="160"/>
      <c r="E384" s="160"/>
      <c r="F384" s="160"/>
      <c r="G384" s="160"/>
      <c r="H384" s="160"/>
      <c r="I384" s="160"/>
      <c r="J384" s="160"/>
      <c r="K384" s="160"/>
      <c r="L384" s="160"/>
      <c r="M384" s="160"/>
    </row>
    <row r="385" spans="1:13">
      <c r="A385" s="160"/>
      <c r="B385" s="160"/>
      <c r="C385" s="160"/>
      <c r="D385" s="160"/>
      <c r="E385" s="160"/>
      <c r="F385" s="160"/>
      <c r="G385" s="160"/>
      <c r="H385" s="160"/>
      <c r="I385" s="160"/>
      <c r="J385" s="160"/>
      <c r="K385" s="160"/>
      <c r="L385" s="160"/>
      <c r="M385" s="160"/>
    </row>
    <row r="386" spans="1:13">
      <c r="A386" s="160"/>
      <c r="B386" s="160"/>
      <c r="C386" s="160"/>
      <c r="D386" s="160"/>
      <c r="E386" s="160"/>
      <c r="F386" s="160"/>
      <c r="G386" s="160"/>
      <c r="H386" s="160"/>
      <c r="I386" s="160"/>
      <c r="J386" s="160"/>
      <c r="K386" s="160"/>
      <c r="L386" s="160"/>
      <c r="M386" s="160"/>
    </row>
    <row r="387" spans="1:13">
      <c r="A387" s="160"/>
      <c r="B387" s="160"/>
      <c r="C387" s="160"/>
      <c r="D387" s="160"/>
      <c r="E387" s="160"/>
      <c r="F387" s="160"/>
      <c r="G387" s="160"/>
      <c r="H387" s="160"/>
      <c r="I387" s="160"/>
      <c r="J387" s="160"/>
      <c r="K387" s="160"/>
      <c r="L387" s="160"/>
      <c r="M387" s="160"/>
    </row>
    <row r="388" spans="1:13">
      <c r="A388" s="160"/>
      <c r="B388" s="160"/>
      <c r="C388" s="160"/>
      <c r="D388" s="160"/>
      <c r="E388" s="160"/>
      <c r="F388" s="160"/>
      <c r="G388" s="160"/>
      <c r="H388" s="160"/>
      <c r="I388" s="160"/>
      <c r="J388" s="160"/>
      <c r="K388" s="160"/>
      <c r="L388" s="160"/>
      <c r="M388" s="160"/>
    </row>
    <row r="389" spans="1:13">
      <c r="A389" s="160"/>
      <c r="B389" s="160"/>
      <c r="C389" s="160"/>
      <c r="D389" s="160"/>
      <c r="E389" s="160"/>
      <c r="F389" s="160"/>
      <c r="G389" s="160"/>
      <c r="H389" s="160"/>
      <c r="I389" s="160"/>
      <c r="J389" s="160"/>
      <c r="K389" s="160"/>
      <c r="L389" s="160"/>
      <c r="M389" s="160"/>
    </row>
    <row r="390" spans="1:13">
      <c r="A390" s="160"/>
      <c r="B390" s="160"/>
      <c r="C390" s="160"/>
      <c r="D390" s="160"/>
      <c r="E390" s="160"/>
      <c r="F390" s="160"/>
      <c r="G390" s="160"/>
      <c r="H390" s="160"/>
      <c r="I390" s="160"/>
      <c r="J390" s="160"/>
      <c r="K390" s="160"/>
      <c r="L390" s="160"/>
      <c r="M390" s="160"/>
    </row>
    <row r="391" spans="1:13">
      <c r="A391" s="160"/>
      <c r="B391" s="160"/>
      <c r="C391" s="160"/>
      <c r="D391" s="160"/>
      <c r="E391" s="160"/>
      <c r="F391" s="160"/>
      <c r="G391" s="160"/>
      <c r="H391" s="160"/>
      <c r="I391" s="160"/>
      <c r="J391" s="160"/>
      <c r="K391" s="160"/>
      <c r="L391" s="160"/>
      <c r="M391" s="160"/>
    </row>
    <row r="392" spans="1:13">
      <c r="A392" s="160"/>
      <c r="B392" s="160"/>
      <c r="C392" s="160"/>
      <c r="D392" s="160"/>
      <c r="E392" s="160"/>
      <c r="F392" s="160"/>
      <c r="G392" s="160"/>
      <c r="H392" s="160"/>
      <c r="I392" s="160"/>
      <c r="J392" s="160"/>
      <c r="K392" s="160"/>
      <c r="L392" s="160"/>
      <c r="M392" s="160"/>
    </row>
    <row r="393" spans="1:13">
      <c r="A393" s="160"/>
      <c r="B393" s="160"/>
      <c r="C393" s="160"/>
      <c r="D393" s="160"/>
      <c r="E393" s="160"/>
      <c r="F393" s="160"/>
      <c r="G393" s="160"/>
      <c r="H393" s="160"/>
      <c r="I393" s="160"/>
      <c r="J393" s="160"/>
      <c r="K393" s="160"/>
      <c r="L393" s="160"/>
      <c r="M393" s="160"/>
    </row>
    <row r="394" spans="1:13">
      <c r="A394" s="160"/>
      <c r="B394" s="160"/>
      <c r="C394" s="160"/>
      <c r="D394" s="160"/>
      <c r="E394" s="160"/>
      <c r="F394" s="160"/>
      <c r="G394" s="160"/>
      <c r="H394" s="160"/>
      <c r="I394" s="160"/>
      <c r="J394" s="160"/>
      <c r="K394" s="160"/>
      <c r="L394" s="160"/>
      <c r="M394" s="160"/>
    </row>
    <row r="395" spans="1:13">
      <c r="A395" s="160"/>
      <c r="B395" s="160"/>
      <c r="C395" s="160"/>
      <c r="D395" s="160"/>
      <c r="E395" s="160"/>
      <c r="F395" s="160"/>
      <c r="G395" s="160"/>
      <c r="H395" s="160"/>
      <c r="I395" s="160"/>
      <c r="J395" s="160"/>
      <c r="K395" s="160"/>
      <c r="L395" s="160"/>
      <c r="M395" s="160"/>
    </row>
    <row r="396" spans="1:13">
      <c r="A396" s="160"/>
      <c r="B396" s="160"/>
      <c r="C396" s="160"/>
      <c r="D396" s="160"/>
      <c r="E396" s="160"/>
      <c r="F396" s="160"/>
      <c r="G396" s="160"/>
      <c r="H396" s="160"/>
      <c r="I396" s="160"/>
      <c r="J396" s="160"/>
      <c r="K396" s="160"/>
      <c r="L396" s="160"/>
      <c r="M396" s="160"/>
    </row>
    <row r="397" spans="1:13">
      <c r="A397" s="160"/>
      <c r="B397" s="160"/>
      <c r="C397" s="160"/>
      <c r="D397" s="160"/>
      <c r="E397" s="160"/>
      <c r="F397" s="160"/>
      <c r="G397" s="160"/>
      <c r="H397" s="160"/>
      <c r="I397" s="160"/>
      <c r="J397" s="160"/>
      <c r="K397" s="160"/>
      <c r="L397" s="160"/>
      <c r="M397" s="160"/>
    </row>
    <row r="398" spans="1:13">
      <c r="A398" s="160"/>
      <c r="B398" s="160"/>
      <c r="C398" s="160"/>
      <c r="D398" s="160"/>
      <c r="E398" s="160"/>
      <c r="F398" s="160"/>
      <c r="G398" s="160"/>
      <c r="H398" s="160"/>
      <c r="I398" s="160"/>
      <c r="J398" s="160"/>
      <c r="K398" s="160"/>
      <c r="L398" s="160"/>
      <c r="M398" s="160"/>
    </row>
    <row r="399" spans="1:13">
      <c r="A399" s="160"/>
      <c r="B399" s="160"/>
      <c r="C399" s="160"/>
      <c r="D399" s="160"/>
      <c r="E399" s="160"/>
      <c r="F399" s="160"/>
      <c r="G399" s="160"/>
      <c r="H399" s="160"/>
      <c r="I399" s="160"/>
      <c r="J399" s="160"/>
      <c r="K399" s="160"/>
      <c r="L399" s="160"/>
      <c r="M399" s="160"/>
    </row>
    <row r="400" spans="1:13">
      <c r="A400" s="160"/>
      <c r="B400" s="160"/>
      <c r="C400" s="160"/>
      <c r="D400" s="160"/>
      <c r="E400" s="160"/>
      <c r="F400" s="160"/>
      <c r="G400" s="160"/>
      <c r="H400" s="160"/>
      <c r="I400" s="160"/>
      <c r="J400" s="160"/>
      <c r="K400" s="160"/>
      <c r="L400" s="160"/>
      <c r="M400" s="160"/>
    </row>
    <row r="401" spans="1:13">
      <c r="A401" s="160"/>
      <c r="B401" s="160"/>
      <c r="C401" s="160"/>
      <c r="D401" s="160"/>
      <c r="E401" s="160"/>
      <c r="F401" s="160"/>
      <c r="G401" s="160"/>
      <c r="H401" s="160"/>
      <c r="I401" s="160"/>
      <c r="J401" s="160"/>
      <c r="K401" s="160"/>
      <c r="L401" s="160"/>
      <c r="M401" s="160"/>
    </row>
    <row r="402" spans="1:13">
      <c r="A402" s="160"/>
      <c r="B402" s="160"/>
      <c r="C402" s="160"/>
      <c r="D402" s="160"/>
      <c r="E402" s="160"/>
      <c r="F402" s="160"/>
      <c r="G402" s="160"/>
      <c r="H402" s="160"/>
      <c r="I402" s="160"/>
      <c r="J402" s="160"/>
      <c r="K402" s="160"/>
      <c r="L402" s="160"/>
      <c r="M402" s="160"/>
    </row>
    <row r="403" spans="1:13">
      <c r="A403" s="160"/>
      <c r="B403" s="160"/>
      <c r="C403" s="160"/>
      <c r="D403" s="160"/>
      <c r="E403" s="160"/>
      <c r="F403" s="160"/>
      <c r="G403" s="160"/>
      <c r="H403" s="160"/>
      <c r="I403" s="160"/>
      <c r="J403" s="160"/>
      <c r="K403" s="160"/>
      <c r="L403" s="160"/>
      <c r="M403" s="160"/>
    </row>
    <row r="404" spans="1:13">
      <c r="A404" s="160"/>
      <c r="B404" s="160"/>
      <c r="C404" s="160"/>
      <c r="D404" s="160"/>
      <c r="E404" s="160"/>
      <c r="F404" s="160"/>
      <c r="G404" s="160"/>
      <c r="H404" s="160"/>
      <c r="I404" s="160"/>
      <c r="J404" s="160"/>
      <c r="K404" s="160"/>
      <c r="L404" s="160"/>
      <c r="M404" s="160"/>
    </row>
    <row r="405" spans="1:13">
      <c r="A405" s="160"/>
      <c r="B405" s="160"/>
      <c r="C405" s="160"/>
      <c r="D405" s="160"/>
      <c r="E405" s="160"/>
      <c r="F405" s="160"/>
      <c r="G405" s="160"/>
      <c r="H405" s="160"/>
      <c r="I405" s="160"/>
      <c r="J405" s="160"/>
      <c r="K405" s="160"/>
      <c r="L405" s="160"/>
      <c r="M405" s="160"/>
    </row>
    <row r="406" spans="1:13">
      <c r="A406" s="160"/>
      <c r="B406" s="160"/>
      <c r="C406" s="160"/>
      <c r="D406" s="160"/>
      <c r="E406" s="160"/>
      <c r="F406" s="160"/>
      <c r="G406" s="160"/>
      <c r="H406" s="160"/>
      <c r="I406" s="160"/>
      <c r="J406" s="160"/>
      <c r="K406" s="160"/>
      <c r="L406" s="160"/>
      <c r="M406" s="160"/>
    </row>
    <row r="407" spans="1:13">
      <c r="A407" s="160"/>
      <c r="B407" s="160"/>
      <c r="C407" s="160"/>
      <c r="D407" s="160"/>
      <c r="E407" s="160"/>
      <c r="F407" s="160"/>
      <c r="G407" s="160"/>
      <c r="H407" s="160"/>
      <c r="I407" s="160"/>
      <c r="J407" s="160"/>
      <c r="K407" s="160"/>
      <c r="L407" s="160"/>
      <c r="M407" s="160"/>
    </row>
    <row r="408" spans="1:13">
      <c r="A408" s="160"/>
      <c r="B408" s="160"/>
      <c r="C408" s="160"/>
      <c r="D408" s="160"/>
      <c r="E408" s="160"/>
      <c r="F408" s="160"/>
      <c r="G408" s="160"/>
      <c r="H408" s="160"/>
      <c r="I408" s="160"/>
      <c r="J408" s="160"/>
      <c r="K408" s="160"/>
      <c r="L408" s="160"/>
      <c r="M408" s="160"/>
    </row>
    <row r="409" spans="1:13">
      <c r="A409" s="160"/>
      <c r="B409" s="160"/>
      <c r="C409" s="160"/>
      <c r="D409" s="160"/>
      <c r="E409" s="160"/>
      <c r="F409" s="160"/>
      <c r="G409" s="160"/>
      <c r="H409" s="160"/>
      <c r="I409" s="160"/>
      <c r="J409" s="160"/>
      <c r="K409" s="160"/>
      <c r="L409" s="160"/>
      <c r="M409" s="160"/>
    </row>
    <row r="410" spans="1:13">
      <c r="A410" s="160"/>
      <c r="B410" s="160"/>
      <c r="C410" s="160"/>
      <c r="D410" s="160"/>
      <c r="E410" s="160"/>
      <c r="F410" s="160"/>
      <c r="G410" s="160"/>
      <c r="H410" s="160"/>
      <c r="I410" s="160"/>
      <c r="J410" s="160"/>
      <c r="K410" s="160"/>
      <c r="L410" s="160"/>
      <c r="M410" s="160"/>
    </row>
    <row r="411" spans="1:13">
      <c r="A411" s="160"/>
      <c r="B411" s="160"/>
      <c r="C411" s="160"/>
      <c r="D411" s="160"/>
      <c r="E411" s="160"/>
      <c r="F411" s="160"/>
      <c r="G411" s="160"/>
      <c r="H411" s="160"/>
      <c r="I411" s="160"/>
      <c r="J411" s="160"/>
      <c r="K411" s="160"/>
      <c r="L411" s="160"/>
      <c r="M411" s="160"/>
    </row>
    <row r="412" spans="1:13">
      <c r="A412" s="160"/>
      <c r="B412" s="160"/>
      <c r="C412" s="160"/>
      <c r="D412" s="160"/>
      <c r="E412" s="160"/>
      <c r="F412" s="160"/>
      <c r="G412" s="160"/>
      <c r="H412" s="160"/>
      <c r="I412" s="160"/>
      <c r="J412" s="160"/>
      <c r="K412" s="160"/>
      <c r="L412" s="160"/>
      <c r="M412" s="160"/>
    </row>
    <row r="413" spans="1:13">
      <c r="A413" s="160"/>
      <c r="B413" s="160"/>
      <c r="C413" s="160"/>
      <c r="D413" s="160"/>
      <c r="E413" s="160"/>
      <c r="F413" s="160"/>
      <c r="G413" s="160"/>
      <c r="H413" s="160"/>
      <c r="I413" s="160"/>
      <c r="J413" s="160"/>
      <c r="K413" s="160"/>
      <c r="L413" s="160"/>
      <c r="M413" s="160"/>
    </row>
    <row r="414" spans="1:13">
      <c r="A414" s="160"/>
      <c r="B414" s="160"/>
      <c r="C414" s="160"/>
      <c r="D414" s="160"/>
      <c r="E414" s="160"/>
      <c r="F414" s="160"/>
      <c r="G414" s="160"/>
      <c r="H414" s="160"/>
      <c r="I414" s="160"/>
      <c r="J414" s="160"/>
      <c r="K414" s="160"/>
      <c r="L414" s="160"/>
      <c r="M414" s="160"/>
    </row>
    <row r="415" spans="1:13">
      <c r="A415" s="160"/>
      <c r="B415" s="160"/>
      <c r="C415" s="160"/>
      <c r="D415" s="160"/>
      <c r="E415" s="160"/>
      <c r="F415" s="160"/>
      <c r="G415" s="160"/>
      <c r="H415" s="160"/>
      <c r="I415" s="160"/>
      <c r="J415" s="160"/>
      <c r="K415" s="160"/>
      <c r="L415" s="160"/>
      <c r="M415" s="160"/>
    </row>
    <row r="416" spans="1:13">
      <c r="A416" s="160"/>
      <c r="B416" s="160"/>
      <c r="C416" s="160"/>
      <c r="D416" s="160"/>
      <c r="E416" s="160"/>
      <c r="F416" s="160"/>
      <c r="G416" s="160"/>
      <c r="H416" s="160"/>
      <c r="I416" s="160"/>
      <c r="J416" s="160"/>
      <c r="K416" s="160"/>
      <c r="L416" s="160"/>
      <c r="M416" s="160"/>
    </row>
    <row r="417" spans="1:13">
      <c r="A417" s="160"/>
      <c r="B417" s="160"/>
      <c r="C417" s="160"/>
      <c r="D417" s="160"/>
      <c r="E417" s="160"/>
      <c r="F417" s="160"/>
      <c r="G417" s="160"/>
      <c r="H417" s="160"/>
      <c r="I417" s="160"/>
      <c r="J417" s="160"/>
      <c r="K417" s="160"/>
      <c r="L417" s="160"/>
      <c r="M417" s="160"/>
    </row>
    <row r="418" spans="1:13">
      <c r="A418" s="160"/>
      <c r="B418" s="160"/>
      <c r="C418" s="160"/>
      <c r="D418" s="160"/>
      <c r="E418" s="160"/>
      <c r="F418" s="160"/>
      <c r="G418" s="160"/>
      <c r="H418" s="160"/>
      <c r="I418" s="160"/>
      <c r="J418" s="160"/>
      <c r="K418" s="160"/>
      <c r="L418" s="160"/>
      <c r="M418" s="160"/>
    </row>
    <row r="419" spans="1:13">
      <c r="A419" s="160"/>
      <c r="B419" s="160"/>
      <c r="C419" s="160"/>
      <c r="D419" s="160"/>
      <c r="E419" s="160"/>
      <c r="F419" s="160"/>
      <c r="G419" s="160"/>
      <c r="H419" s="160"/>
      <c r="I419" s="160"/>
      <c r="J419" s="160"/>
      <c r="K419" s="160"/>
      <c r="L419" s="160"/>
      <c r="M419" s="160"/>
    </row>
    <row r="420" spans="1:13">
      <c r="A420" s="160"/>
      <c r="B420" s="160"/>
      <c r="C420" s="160"/>
      <c r="D420" s="160"/>
      <c r="E420" s="160"/>
      <c r="F420" s="160"/>
      <c r="G420" s="160"/>
      <c r="H420" s="160"/>
      <c r="I420" s="160"/>
      <c r="J420" s="160"/>
      <c r="K420" s="160"/>
      <c r="L420" s="160"/>
      <c r="M420" s="160"/>
    </row>
    <row r="421" spans="1:13">
      <c r="A421" s="160"/>
      <c r="B421" s="160"/>
      <c r="C421" s="160"/>
      <c r="D421" s="160"/>
      <c r="E421" s="160"/>
      <c r="F421" s="160"/>
      <c r="G421" s="160"/>
      <c r="H421" s="160"/>
      <c r="I421" s="160"/>
      <c r="J421" s="160"/>
      <c r="K421" s="160"/>
      <c r="L421" s="160"/>
      <c r="M421" s="160"/>
    </row>
    <row r="422" spans="1:13">
      <c r="A422" s="160"/>
      <c r="B422" s="160"/>
      <c r="C422" s="160"/>
      <c r="D422" s="160"/>
      <c r="E422" s="160"/>
      <c r="F422" s="160"/>
      <c r="G422" s="160"/>
      <c r="H422" s="160"/>
      <c r="I422" s="160"/>
      <c r="J422" s="160"/>
      <c r="K422" s="160"/>
      <c r="L422" s="160"/>
      <c r="M422" s="160"/>
    </row>
    <row r="423" spans="1:13">
      <c r="A423" s="160"/>
      <c r="B423" s="160"/>
      <c r="C423" s="160"/>
      <c r="D423" s="160"/>
      <c r="E423" s="160"/>
      <c r="F423" s="160"/>
      <c r="G423" s="160"/>
      <c r="H423" s="160"/>
      <c r="I423" s="160"/>
      <c r="J423" s="160"/>
      <c r="K423" s="160"/>
      <c r="L423" s="160"/>
      <c r="M423" s="160"/>
    </row>
    <row r="424" spans="1:13">
      <c r="A424" s="160"/>
      <c r="B424" s="160"/>
      <c r="C424" s="160"/>
      <c r="D424" s="160"/>
      <c r="E424" s="160"/>
      <c r="F424" s="160"/>
      <c r="G424" s="160"/>
      <c r="H424" s="160"/>
      <c r="I424" s="160"/>
      <c r="J424" s="160"/>
      <c r="K424" s="160"/>
      <c r="L424" s="160"/>
      <c r="M424" s="160"/>
    </row>
    <row r="425" spans="1:13">
      <c r="A425" s="160"/>
      <c r="B425" s="160"/>
      <c r="C425" s="160"/>
      <c r="D425" s="160"/>
      <c r="E425" s="160"/>
      <c r="F425" s="160"/>
      <c r="G425" s="160"/>
      <c r="H425" s="160"/>
      <c r="I425" s="160"/>
      <c r="J425" s="160"/>
      <c r="K425" s="160"/>
      <c r="L425" s="160"/>
      <c r="M425" s="160"/>
    </row>
    <row r="426" spans="1:13">
      <c r="A426" s="160"/>
      <c r="B426" s="160"/>
      <c r="C426" s="160"/>
      <c r="D426" s="160"/>
      <c r="E426" s="160"/>
      <c r="F426" s="160"/>
      <c r="G426" s="160"/>
      <c r="H426" s="160"/>
      <c r="I426" s="160"/>
      <c r="J426" s="160"/>
      <c r="K426" s="160"/>
      <c r="L426" s="160"/>
      <c r="M426" s="160"/>
    </row>
    <row r="427" spans="1:13">
      <c r="A427" s="160"/>
      <c r="B427" s="160"/>
      <c r="C427" s="160"/>
      <c r="D427" s="160"/>
      <c r="E427" s="160"/>
      <c r="F427" s="160"/>
      <c r="G427" s="160"/>
      <c r="H427" s="160"/>
      <c r="I427" s="160"/>
      <c r="J427" s="160"/>
      <c r="K427" s="160"/>
      <c r="L427" s="160"/>
      <c r="M427" s="160"/>
    </row>
    <row r="428" spans="1:13">
      <c r="A428" s="160"/>
      <c r="B428" s="160"/>
      <c r="C428" s="160"/>
      <c r="D428" s="160"/>
      <c r="E428" s="160"/>
      <c r="F428" s="160"/>
      <c r="G428" s="160"/>
      <c r="H428" s="160"/>
      <c r="I428" s="160"/>
      <c r="J428" s="160"/>
      <c r="K428" s="160"/>
      <c r="L428" s="160"/>
      <c r="M428" s="160"/>
    </row>
    <row r="429" spans="1:13">
      <c r="A429" s="160"/>
      <c r="B429" s="160"/>
      <c r="C429" s="160"/>
      <c r="D429" s="160"/>
      <c r="E429" s="160"/>
      <c r="F429" s="160"/>
      <c r="G429" s="160"/>
      <c r="H429" s="160"/>
      <c r="I429" s="160"/>
      <c r="J429" s="160"/>
      <c r="K429" s="160"/>
      <c r="L429" s="160"/>
      <c r="M429" s="160"/>
    </row>
    <row r="430" spans="1:13">
      <c r="A430" s="160"/>
      <c r="B430" s="160"/>
      <c r="C430" s="160"/>
      <c r="D430" s="160"/>
      <c r="E430" s="160"/>
      <c r="F430" s="160"/>
      <c r="G430" s="160"/>
      <c r="H430" s="160"/>
      <c r="I430" s="160"/>
      <c r="J430" s="160"/>
      <c r="K430" s="160"/>
      <c r="L430" s="160"/>
      <c r="M430" s="160"/>
    </row>
    <row r="431" spans="1:13">
      <c r="A431" s="160"/>
      <c r="B431" s="160"/>
      <c r="C431" s="160"/>
      <c r="D431" s="160"/>
      <c r="E431" s="160"/>
      <c r="F431" s="160"/>
      <c r="G431" s="160"/>
      <c r="H431" s="160"/>
      <c r="I431" s="160"/>
      <c r="J431" s="160"/>
      <c r="K431" s="160"/>
      <c r="L431" s="160"/>
      <c r="M431" s="160"/>
    </row>
    <row r="432" spans="1:13">
      <c r="A432" s="160"/>
      <c r="B432" s="160"/>
      <c r="C432" s="160"/>
      <c r="D432" s="160"/>
      <c r="E432" s="160"/>
      <c r="F432" s="160"/>
      <c r="G432" s="160"/>
      <c r="H432" s="160"/>
      <c r="I432" s="160"/>
      <c r="J432" s="160"/>
      <c r="K432" s="160"/>
      <c r="L432" s="160"/>
      <c r="M432" s="160"/>
    </row>
    <row r="433" spans="1:13">
      <c r="A433" s="160"/>
      <c r="B433" s="160"/>
      <c r="C433" s="160"/>
      <c r="D433" s="160"/>
      <c r="E433" s="160"/>
      <c r="F433" s="160"/>
      <c r="G433" s="160"/>
      <c r="H433" s="160"/>
      <c r="I433" s="160"/>
      <c r="J433" s="160"/>
      <c r="K433" s="160"/>
      <c r="L433" s="160"/>
      <c r="M433" s="160"/>
    </row>
    <row r="434" spans="1:13">
      <c r="A434" s="160"/>
      <c r="B434" s="160"/>
      <c r="C434" s="160"/>
      <c r="D434" s="160"/>
      <c r="E434" s="160"/>
      <c r="F434" s="160"/>
      <c r="G434" s="160"/>
      <c r="H434" s="160"/>
      <c r="I434" s="160"/>
      <c r="J434" s="160"/>
      <c r="K434" s="160"/>
      <c r="L434" s="160"/>
      <c r="M434" s="160"/>
    </row>
    <row r="435" spans="1:13">
      <c r="A435" s="160"/>
      <c r="B435" s="160"/>
      <c r="C435" s="160"/>
      <c r="D435" s="160"/>
      <c r="E435" s="160"/>
      <c r="F435" s="160"/>
      <c r="G435" s="160"/>
      <c r="H435" s="160"/>
      <c r="I435" s="160"/>
      <c r="J435" s="160"/>
      <c r="K435" s="160"/>
      <c r="L435" s="160"/>
      <c r="M435" s="160"/>
    </row>
    <row r="436" spans="1:13">
      <c r="A436" s="160"/>
      <c r="B436" s="160"/>
      <c r="C436" s="160"/>
      <c r="D436" s="160"/>
      <c r="E436" s="160"/>
      <c r="F436" s="160"/>
      <c r="G436" s="160"/>
      <c r="H436" s="160"/>
      <c r="I436" s="160"/>
      <c r="J436" s="160"/>
      <c r="K436" s="160"/>
      <c r="L436" s="160"/>
      <c r="M436" s="160"/>
    </row>
    <row r="437" spans="1:13">
      <c r="A437" s="160"/>
      <c r="B437" s="160"/>
      <c r="C437" s="160"/>
      <c r="D437" s="160"/>
      <c r="E437" s="160"/>
      <c r="F437" s="160"/>
      <c r="G437" s="160"/>
      <c r="H437" s="160"/>
      <c r="I437" s="160"/>
      <c r="J437" s="160"/>
      <c r="K437" s="160"/>
      <c r="L437" s="160"/>
      <c r="M437" s="160"/>
    </row>
    <row r="438" spans="1:13">
      <c r="A438" s="160"/>
      <c r="B438" s="160"/>
      <c r="C438" s="160"/>
      <c r="D438" s="160"/>
      <c r="E438" s="160"/>
      <c r="F438" s="160"/>
      <c r="G438" s="160"/>
      <c r="H438" s="160"/>
      <c r="I438" s="160"/>
      <c r="J438" s="160"/>
      <c r="K438" s="160"/>
      <c r="L438" s="160"/>
      <c r="M438" s="160"/>
    </row>
    <row r="439" spans="1:13">
      <c r="A439" s="160"/>
      <c r="B439" s="160"/>
      <c r="C439" s="160"/>
      <c r="D439" s="160"/>
      <c r="E439" s="160"/>
      <c r="F439" s="160"/>
      <c r="G439" s="160"/>
      <c r="H439" s="160"/>
      <c r="I439" s="160"/>
      <c r="J439" s="160"/>
      <c r="K439" s="160"/>
      <c r="L439" s="160"/>
      <c r="M439" s="160"/>
    </row>
    <row r="440" spans="1:13">
      <c r="A440" s="160"/>
      <c r="B440" s="160"/>
      <c r="C440" s="160"/>
      <c r="D440" s="160"/>
      <c r="E440" s="160"/>
      <c r="F440" s="160"/>
      <c r="G440" s="160"/>
      <c r="H440" s="160"/>
      <c r="I440" s="160"/>
      <c r="J440" s="160"/>
      <c r="K440" s="160"/>
      <c r="L440" s="160"/>
      <c r="M440" s="160"/>
    </row>
    <row r="441" spans="1:13">
      <c r="A441" s="160"/>
      <c r="B441" s="160"/>
      <c r="C441" s="160"/>
      <c r="D441" s="160"/>
      <c r="E441" s="160"/>
      <c r="F441" s="160"/>
      <c r="G441" s="160"/>
      <c r="H441" s="160"/>
      <c r="I441" s="160"/>
      <c r="J441" s="160"/>
      <c r="K441" s="160"/>
      <c r="L441" s="160"/>
      <c r="M441" s="160"/>
    </row>
    <row r="442" spans="1:13">
      <c r="A442" s="160"/>
      <c r="B442" s="160"/>
      <c r="C442" s="160"/>
      <c r="D442" s="160"/>
      <c r="E442" s="160"/>
      <c r="F442" s="160"/>
      <c r="G442" s="160"/>
      <c r="H442" s="160"/>
      <c r="I442" s="160"/>
      <c r="J442" s="160"/>
      <c r="K442" s="160"/>
      <c r="L442" s="160"/>
      <c r="M442" s="160"/>
    </row>
    <row r="443" spans="1:13">
      <c r="A443" s="160"/>
      <c r="B443" s="160"/>
      <c r="C443" s="160"/>
      <c r="D443" s="160"/>
      <c r="E443" s="160"/>
      <c r="F443" s="160"/>
      <c r="G443" s="160"/>
      <c r="H443" s="160"/>
      <c r="I443" s="160"/>
      <c r="J443" s="160"/>
      <c r="K443" s="160"/>
      <c r="L443" s="160"/>
      <c r="M443" s="160"/>
    </row>
    <row r="444" spans="1:13">
      <c r="A444" s="160"/>
      <c r="B444" s="160"/>
      <c r="C444" s="160"/>
      <c r="D444" s="160"/>
      <c r="E444" s="160"/>
      <c r="F444" s="160"/>
      <c r="G444" s="160"/>
      <c r="H444" s="160"/>
      <c r="I444" s="160"/>
      <c r="J444" s="160"/>
      <c r="K444" s="160"/>
      <c r="L444" s="160"/>
      <c r="M444" s="160"/>
    </row>
    <row r="445" spans="1:13">
      <c r="A445" s="160"/>
      <c r="B445" s="160"/>
      <c r="C445" s="160"/>
      <c r="D445" s="160"/>
      <c r="E445" s="160"/>
      <c r="F445" s="160"/>
      <c r="G445" s="160"/>
      <c r="H445" s="160"/>
      <c r="I445" s="160"/>
      <c r="J445" s="160"/>
      <c r="K445" s="160"/>
      <c r="L445" s="160"/>
      <c r="M445" s="160"/>
    </row>
    <row r="446" spans="1:13">
      <c r="A446" s="160"/>
      <c r="B446" s="160"/>
      <c r="C446" s="160"/>
      <c r="D446" s="160"/>
      <c r="E446" s="160"/>
      <c r="F446" s="160"/>
      <c r="G446" s="160"/>
      <c r="H446" s="160"/>
      <c r="I446" s="160"/>
      <c r="J446" s="160"/>
      <c r="K446" s="160"/>
      <c r="L446" s="160"/>
      <c r="M446" s="160"/>
    </row>
    <row r="447" spans="1:13">
      <c r="A447" s="160"/>
      <c r="B447" s="160"/>
      <c r="C447" s="160"/>
      <c r="D447" s="160"/>
      <c r="E447" s="160"/>
      <c r="F447" s="160"/>
      <c r="G447" s="160"/>
      <c r="H447" s="160"/>
      <c r="I447" s="160"/>
      <c r="J447" s="160"/>
      <c r="K447" s="160"/>
      <c r="L447" s="160"/>
      <c r="M447" s="160"/>
    </row>
    <row r="448" spans="1:13">
      <c r="A448" s="160"/>
      <c r="B448" s="160"/>
      <c r="C448" s="160"/>
      <c r="D448" s="160"/>
      <c r="E448" s="160"/>
      <c r="F448" s="160"/>
      <c r="G448" s="160"/>
      <c r="H448" s="160"/>
      <c r="I448" s="160"/>
      <c r="J448" s="160"/>
      <c r="K448" s="160"/>
      <c r="L448" s="160"/>
      <c r="M448" s="160"/>
    </row>
    <row r="449" spans="1:13">
      <c r="A449" s="160"/>
      <c r="B449" s="160"/>
      <c r="C449" s="160"/>
      <c r="D449" s="160"/>
      <c r="E449" s="160"/>
      <c r="F449" s="160"/>
      <c r="G449" s="160"/>
      <c r="H449" s="160"/>
      <c r="I449" s="160"/>
      <c r="J449" s="160"/>
      <c r="K449" s="160"/>
      <c r="L449" s="160"/>
      <c r="M449" s="160"/>
    </row>
    <row r="450" spans="1:13">
      <c r="A450" s="160"/>
      <c r="B450" s="160"/>
      <c r="C450" s="160"/>
      <c r="D450" s="160"/>
      <c r="E450" s="160"/>
      <c r="F450" s="160"/>
      <c r="G450" s="160"/>
      <c r="H450" s="160"/>
      <c r="I450" s="160"/>
      <c r="J450" s="160"/>
      <c r="K450" s="160"/>
      <c r="L450" s="160"/>
      <c r="M450" s="160"/>
    </row>
    <row r="451" spans="1:13">
      <c r="A451" s="160"/>
      <c r="B451" s="160"/>
      <c r="C451" s="160"/>
      <c r="D451" s="160"/>
      <c r="E451" s="160"/>
      <c r="F451" s="160"/>
      <c r="G451" s="160"/>
      <c r="H451" s="160"/>
      <c r="I451" s="160"/>
      <c r="J451" s="160"/>
      <c r="K451" s="160"/>
      <c r="L451" s="160"/>
      <c r="M451" s="160"/>
    </row>
    <row r="452" spans="1:13">
      <c r="A452" s="160"/>
      <c r="B452" s="160"/>
      <c r="C452" s="160"/>
      <c r="D452" s="160"/>
      <c r="E452" s="160"/>
      <c r="F452" s="160"/>
      <c r="G452" s="160"/>
      <c r="H452" s="160"/>
      <c r="I452" s="160"/>
      <c r="J452" s="160"/>
      <c r="K452" s="160"/>
      <c r="L452" s="160"/>
      <c r="M452" s="160"/>
    </row>
    <row r="453" spans="1:13">
      <c r="A453" s="160"/>
      <c r="B453" s="160"/>
      <c r="C453" s="160"/>
      <c r="D453" s="160"/>
      <c r="E453" s="160"/>
      <c r="F453" s="160"/>
      <c r="G453" s="160"/>
      <c r="H453" s="160"/>
      <c r="I453" s="160"/>
      <c r="J453" s="160"/>
      <c r="K453" s="160"/>
      <c r="L453" s="160"/>
      <c r="M453" s="160"/>
    </row>
    <row r="454" spans="1:13">
      <c r="A454" s="160"/>
      <c r="B454" s="160"/>
      <c r="C454" s="160"/>
      <c r="D454" s="160"/>
      <c r="E454" s="160"/>
      <c r="F454" s="160"/>
      <c r="G454" s="160"/>
      <c r="H454" s="160"/>
      <c r="I454" s="160"/>
      <c r="J454" s="160"/>
      <c r="K454" s="160"/>
      <c r="L454" s="160"/>
      <c r="M454" s="160"/>
    </row>
    <row r="455" spans="1:13">
      <c r="A455" s="160"/>
      <c r="B455" s="160"/>
      <c r="C455" s="160"/>
      <c r="D455" s="160"/>
      <c r="E455" s="160"/>
      <c r="F455" s="160"/>
      <c r="G455" s="160"/>
      <c r="H455" s="160"/>
      <c r="I455" s="160"/>
      <c r="J455" s="160"/>
      <c r="K455" s="160"/>
      <c r="L455" s="160"/>
      <c r="M455" s="160"/>
    </row>
    <row r="456" spans="1:13">
      <c r="A456" s="160"/>
      <c r="B456" s="160"/>
      <c r="C456" s="160"/>
      <c r="D456" s="160"/>
      <c r="E456" s="160"/>
      <c r="F456" s="160"/>
      <c r="G456" s="160"/>
      <c r="H456" s="160"/>
      <c r="I456" s="160"/>
      <c r="J456" s="160"/>
      <c r="K456" s="160"/>
      <c r="L456" s="160"/>
      <c r="M456" s="160"/>
    </row>
    <row r="457" spans="1:13">
      <c r="A457" s="160"/>
      <c r="B457" s="160"/>
      <c r="C457" s="160"/>
      <c r="D457" s="160"/>
      <c r="E457" s="160"/>
      <c r="F457" s="160"/>
      <c r="G457" s="160"/>
      <c r="H457" s="160"/>
      <c r="I457" s="160"/>
      <c r="J457" s="160"/>
      <c r="K457" s="160"/>
      <c r="L457" s="160"/>
      <c r="M457" s="160"/>
    </row>
    <row r="458" spans="1:13">
      <c r="A458" s="160"/>
      <c r="B458" s="160"/>
      <c r="C458" s="160"/>
      <c r="D458" s="160"/>
      <c r="E458" s="160"/>
      <c r="F458" s="160"/>
      <c r="G458" s="160"/>
      <c r="H458" s="160"/>
      <c r="I458" s="160"/>
      <c r="J458" s="160"/>
      <c r="K458" s="160"/>
      <c r="L458" s="160"/>
      <c r="M458" s="160"/>
    </row>
    <row r="459" spans="1:13">
      <c r="A459" s="160"/>
      <c r="B459" s="160"/>
      <c r="C459" s="160"/>
      <c r="D459" s="160"/>
      <c r="E459" s="160"/>
      <c r="F459" s="160"/>
      <c r="G459" s="160"/>
      <c r="H459" s="160"/>
      <c r="I459" s="160"/>
      <c r="J459" s="160"/>
      <c r="K459" s="160"/>
      <c r="L459" s="160"/>
      <c r="M459" s="160"/>
    </row>
    <row r="460" spans="1:13">
      <c r="A460" s="160"/>
      <c r="B460" s="160"/>
      <c r="C460" s="160"/>
      <c r="D460" s="160"/>
      <c r="E460" s="160"/>
      <c r="F460" s="160"/>
      <c r="G460" s="160"/>
      <c r="H460" s="160"/>
      <c r="I460" s="160"/>
      <c r="J460" s="160"/>
      <c r="K460" s="160"/>
      <c r="L460" s="160"/>
      <c r="M460" s="160"/>
    </row>
    <row r="461" spans="1:13">
      <c r="A461" s="160"/>
      <c r="B461" s="160"/>
      <c r="C461" s="160"/>
      <c r="D461" s="160"/>
      <c r="E461" s="160"/>
      <c r="F461" s="160"/>
      <c r="G461" s="160"/>
      <c r="H461" s="160"/>
      <c r="I461" s="160"/>
      <c r="J461" s="160"/>
      <c r="K461" s="160"/>
      <c r="L461" s="160"/>
      <c r="M461" s="160"/>
    </row>
    <row r="462" spans="1:13">
      <c r="A462" s="160"/>
      <c r="B462" s="160"/>
      <c r="C462" s="160"/>
      <c r="D462" s="160"/>
      <c r="E462" s="160"/>
      <c r="F462" s="160"/>
      <c r="G462" s="160"/>
      <c r="H462" s="160"/>
      <c r="I462" s="160"/>
      <c r="J462" s="160"/>
      <c r="K462" s="160"/>
      <c r="L462" s="160"/>
      <c r="M462" s="160"/>
    </row>
    <row r="463" spans="1:13">
      <c r="A463" s="160"/>
      <c r="B463" s="160"/>
      <c r="C463" s="160"/>
      <c r="D463" s="160"/>
      <c r="E463" s="160"/>
      <c r="F463" s="160"/>
      <c r="G463" s="160"/>
      <c r="H463" s="160"/>
      <c r="I463" s="160"/>
      <c r="J463" s="160"/>
      <c r="K463" s="160"/>
      <c r="L463" s="160"/>
      <c r="M463" s="160"/>
    </row>
    <row r="464" spans="1:13">
      <c r="A464" s="160"/>
      <c r="B464" s="160"/>
      <c r="C464" s="160"/>
      <c r="D464" s="160"/>
      <c r="E464" s="160"/>
      <c r="F464" s="160"/>
      <c r="G464" s="160"/>
      <c r="H464" s="160"/>
      <c r="I464" s="160"/>
      <c r="J464" s="160"/>
      <c r="K464" s="160"/>
      <c r="L464" s="160"/>
      <c r="M464" s="160"/>
    </row>
    <row r="465" spans="1:13">
      <c r="A465" s="160"/>
      <c r="B465" s="160"/>
      <c r="C465" s="160"/>
      <c r="D465" s="160"/>
      <c r="E465" s="160"/>
      <c r="F465" s="160"/>
      <c r="G465" s="160"/>
      <c r="H465" s="160"/>
      <c r="I465" s="160"/>
      <c r="J465" s="160"/>
      <c r="K465" s="160"/>
      <c r="L465" s="160"/>
      <c r="M465" s="160"/>
    </row>
    <row r="466" spans="1:13">
      <c r="A466" s="160"/>
      <c r="B466" s="160"/>
      <c r="C466" s="160"/>
      <c r="D466" s="160"/>
      <c r="E466" s="160"/>
      <c r="F466" s="160"/>
      <c r="G466" s="160"/>
      <c r="H466" s="160"/>
      <c r="I466" s="160"/>
      <c r="J466" s="160"/>
      <c r="K466" s="160"/>
      <c r="L466" s="160"/>
      <c r="M466" s="160"/>
    </row>
    <row r="467" spans="1:13">
      <c r="A467" s="160"/>
      <c r="B467" s="160"/>
      <c r="C467" s="160"/>
      <c r="D467" s="160"/>
      <c r="E467" s="160"/>
      <c r="F467" s="160"/>
      <c r="G467" s="160"/>
      <c r="H467" s="160"/>
      <c r="I467" s="160"/>
      <c r="J467" s="160"/>
      <c r="K467" s="160"/>
      <c r="L467" s="160"/>
      <c r="M467" s="160"/>
    </row>
    <row r="468" spans="1:13">
      <c r="A468" s="160"/>
      <c r="B468" s="160"/>
      <c r="C468" s="160"/>
      <c r="D468" s="160"/>
      <c r="E468" s="160"/>
      <c r="F468" s="160"/>
      <c r="G468" s="160"/>
      <c r="H468" s="160"/>
      <c r="I468" s="160"/>
      <c r="J468" s="160"/>
      <c r="K468" s="160"/>
      <c r="L468" s="160"/>
      <c r="M468" s="160"/>
    </row>
    <row r="469" spans="1:13">
      <c r="A469" s="160"/>
      <c r="B469" s="160"/>
      <c r="C469" s="160"/>
      <c r="D469" s="160"/>
      <c r="E469" s="160"/>
      <c r="F469" s="160"/>
      <c r="G469" s="160"/>
      <c r="H469" s="160"/>
      <c r="I469" s="160"/>
      <c r="J469" s="160"/>
      <c r="K469" s="160"/>
      <c r="L469" s="160"/>
      <c r="M469" s="160"/>
    </row>
    <row r="470" spans="1:13">
      <c r="A470" s="160"/>
      <c r="B470" s="160"/>
      <c r="C470" s="160"/>
      <c r="D470" s="160"/>
      <c r="E470" s="160"/>
      <c r="F470" s="160"/>
      <c r="G470" s="160"/>
      <c r="H470" s="160"/>
      <c r="I470" s="160"/>
      <c r="J470" s="160"/>
      <c r="K470" s="160"/>
      <c r="L470" s="160"/>
      <c r="M470" s="160"/>
    </row>
    <row r="471" spans="1:13">
      <c r="A471" s="160"/>
      <c r="B471" s="160"/>
      <c r="C471" s="160"/>
      <c r="D471" s="160"/>
      <c r="E471" s="160"/>
      <c r="F471" s="160"/>
      <c r="G471" s="160"/>
      <c r="H471" s="160"/>
      <c r="I471" s="160"/>
      <c r="J471" s="160"/>
      <c r="K471" s="160"/>
      <c r="L471" s="160"/>
      <c r="M471" s="160"/>
    </row>
    <row r="472" spans="1:13">
      <c r="A472" s="160"/>
      <c r="B472" s="160"/>
      <c r="C472" s="160"/>
      <c r="D472" s="160"/>
      <c r="E472" s="160"/>
      <c r="F472" s="160"/>
      <c r="G472" s="160"/>
      <c r="H472" s="160"/>
      <c r="I472" s="160"/>
      <c r="J472" s="160"/>
      <c r="K472" s="160"/>
      <c r="L472" s="160"/>
      <c r="M472" s="160"/>
    </row>
    <row r="473" spans="1:13">
      <c r="A473" s="160"/>
      <c r="B473" s="160"/>
      <c r="C473" s="160"/>
      <c r="D473" s="160"/>
      <c r="E473" s="160"/>
      <c r="F473" s="160"/>
      <c r="G473" s="160"/>
      <c r="H473" s="160"/>
      <c r="I473" s="160"/>
      <c r="J473" s="160"/>
      <c r="K473" s="160"/>
      <c r="L473" s="160"/>
      <c r="M473" s="160"/>
    </row>
    <row r="474" spans="1:13">
      <c r="A474" s="160"/>
      <c r="B474" s="160"/>
      <c r="C474" s="160"/>
      <c r="D474" s="160"/>
      <c r="E474" s="160"/>
      <c r="F474" s="160"/>
      <c r="G474" s="160"/>
      <c r="H474" s="160"/>
      <c r="I474" s="160"/>
      <c r="J474" s="160"/>
      <c r="K474" s="160"/>
      <c r="L474" s="160"/>
      <c r="M474" s="160"/>
    </row>
    <row r="475" spans="1:13">
      <c r="A475" s="160"/>
      <c r="B475" s="160"/>
      <c r="C475" s="160"/>
      <c r="D475" s="160"/>
      <c r="E475" s="160"/>
      <c r="F475" s="160"/>
      <c r="G475" s="160"/>
      <c r="H475" s="160"/>
      <c r="I475" s="160"/>
      <c r="J475" s="160"/>
      <c r="K475" s="160"/>
      <c r="L475" s="160"/>
      <c r="M475" s="160"/>
    </row>
    <row r="476" spans="1:13">
      <c r="A476" s="160"/>
      <c r="B476" s="160"/>
      <c r="C476" s="160"/>
      <c r="D476" s="160"/>
      <c r="E476" s="160"/>
      <c r="F476" s="160"/>
      <c r="G476" s="160"/>
      <c r="H476" s="160"/>
      <c r="I476" s="160"/>
      <c r="J476" s="160"/>
      <c r="K476" s="160"/>
      <c r="L476" s="160"/>
      <c r="M476" s="160"/>
    </row>
    <row r="477" spans="1:13">
      <c r="A477" s="160"/>
      <c r="B477" s="160"/>
      <c r="C477" s="160"/>
      <c r="D477" s="160"/>
      <c r="E477" s="160"/>
      <c r="F477" s="160"/>
      <c r="G477" s="160"/>
      <c r="H477" s="160"/>
      <c r="I477" s="160"/>
      <c r="J477" s="160"/>
      <c r="K477" s="160"/>
      <c r="L477" s="160"/>
      <c r="M477" s="160"/>
    </row>
    <row r="478" spans="1:13">
      <c r="A478" s="160"/>
      <c r="B478" s="160"/>
      <c r="C478" s="160"/>
      <c r="D478" s="160"/>
      <c r="E478" s="160"/>
      <c r="F478" s="160"/>
      <c r="G478" s="160"/>
      <c r="H478" s="160"/>
      <c r="I478" s="160"/>
      <c r="J478" s="160"/>
      <c r="K478" s="160"/>
      <c r="L478" s="160"/>
      <c r="M478" s="160"/>
    </row>
    <row r="479" spans="1:13">
      <c r="A479" s="160"/>
      <c r="B479" s="160"/>
      <c r="C479" s="160"/>
      <c r="D479" s="160"/>
      <c r="E479" s="160"/>
      <c r="F479" s="160"/>
      <c r="G479" s="160"/>
      <c r="H479" s="160"/>
      <c r="I479" s="160"/>
      <c r="J479" s="160"/>
      <c r="K479" s="160"/>
      <c r="L479" s="160"/>
      <c r="M479" s="160"/>
    </row>
    <row r="480" spans="1:13">
      <c r="A480" s="160"/>
      <c r="B480" s="160"/>
      <c r="C480" s="160"/>
      <c r="D480" s="160"/>
      <c r="E480" s="160"/>
      <c r="F480" s="160"/>
      <c r="G480" s="160"/>
      <c r="H480" s="160"/>
      <c r="I480" s="160"/>
      <c r="J480" s="160"/>
      <c r="K480" s="160"/>
      <c r="L480" s="160"/>
      <c r="M480" s="160"/>
    </row>
    <row r="481" spans="1:13">
      <c r="A481" s="160"/>
      <c r="B481" s="160"/>
      <c r="C481" s="160"/>
      <c r="D481" s="160"/>
      <c r="E481" s="160"/>
      <c r="F481" s="160"/>
      <c r="G481" s="160"/>
      <c r="H481" s="160"/>
      <c r="I481" s="160"/>
      <c r="J481" s="160"/>
      <c r="K481" s="160"/>
      <c r="L481" s="160"/>
      <c r="M481" s="160"/>
    </row>
    <row r="482" spans="1:13">
      <c r="A482" s="160"/>
      <c r="B482" s="160"/>
      <c r="C482" s="160"/>
      <c r="D482" s="160"/>
      <c r="E482" s="160"/>
      <c r="F482" s="160"/>
      <c r="G482" s="160"/>
      <c r="H482" s="160"/>
      <c r="I482" s="160"/>
      <c r="J482" s="160"/>
      <c r="K482" s="160"/>
      <c r="L482" s="160"/>
      <c r="M482" s="160"/>
    </row>
    <row r="483" spans="1:13">
      <c r="A483" s="160"/>
      <c r="B483" s="160"/>
      <c r="C483" s="160"/>
      <c r="D483" s="160"/>
      <c r="E483" s="160"/>
      <c r="F483" s="160"/>
      <c r="G483" s="160"/>
      <c r="H483" s="160"/>
      <c r="I483" s="160"/>
      <c r="J483" s="160"/>
      <c r="K483" s="160"/>
      <c r="L483" s="160"/>
      <c r="M483" s="160"/>
    </row>
    <row r="484" spans="1:13">
      <c r="A484" s="160"/>
      <c r="B484" s="160"/>
      <c r="C484" s="160"/>
      <c r="D484" s="160"/>
      <c r="E484" s="160"/>
      <c r="F484" s="160"/>
      <c r="G484" s="160"/>
      <c r="H484" s="160"/>
      <c r="I484" s="160"/>
      <c r="J484" s="160"/>
      <c r="K484" s="160"/>
      <c r="L484" s="160"/>
      <c r="M484" s="160"/>
    </row>
    <row r="485" spans="1:13">
      <c r="A485" s="160"/>
      <c r="B485" s="160"/>
      <c r="C485" s="160"/>
      <c r="D485" s="160"/>
      <c r="E485" s="160"/>
      <c r="F485" s="160"/>
      <c r="G485" s="160"/>
      <c r="H485" s="160"/>
      <c r="I485" s="160"/>
      <c r="J485" s="160"/>
      <c r="K485" s="160"/>
      <c r="L485" s="160"/>
      <c r="M485" s="160"/>
    </row>
    <row r="486" spans="1:13">
      <c r="A486" s="160"/>
      <c r="B486" s="160"/>
      <c r="C486" s="160"/>
      <c r="D486" s="160"/>
      <c r="E486" s="160"/>
      <c r="F486" s="160"/>
      <c r="G486" s="160"/>
      <c r="H486" s="160"/>
      <c r="I486" s="160"/>
      <c r="J486" s="160"/>
      <c r="K486" s="160"/>
      <c r="L486" s="160"/>
      <c r="M486" s="160"/>
    </row>
    <row r="487" spans="1:13">
      <c r="A487" s="160"/>
      <c r="B487" s="160"/>
      <c r="C487" s="160"/>
      <c r="D487" s="160"/>
      <c r="E487" s="160"/>
      <c r="F487" s="160"/>
      <c r="G487" s="160"/>
      <c r="H487" s="160"/>
      <c r="I487" s="160"/>
      <c r="J487" s="160"/>
      <c r="K487" s="160"/>
      <c r="L487" s="160"/>
      <c r="M487" s="160"/>
    </row>
    <row r="488" spans="1:13">
      <c r="A488" s="160"/>
      <c r="B488" s="160"/>
      <c r="C488" s="160"/>
      <c r="D488" s="160"/>
      <c r="E488" s="160"/>
      <c r="F488" s="160"/>
      <c r="G488" s="160"/>
      <c r="H488" s="160"/>
      <c r="I488" s="160"/>
      <c r="J488" s="160"/>
      <c r="K488" s="160"/>
      <c r="L488" s="160"/>
      <c r="M488" s="160"/>
    </row>
    <row r="489" spans="1:13">
      <c r="A489" s="160"/>
      <c r="B489" s="160"/>
      <c r="C489" s="160"/>
      <c r="D489" s="160"/>
      <c r="E489" s="160"/>
      <c r="F489" s="160"/>
      <c r="G489" s="160"/>
      <c r="H489" s="160"/>
      <c r="I489" s="160"/>
      <c r="J489" s="160"/>
      <c r="K489" s="160"/>
      <c r="L489" s="160"/>
      <c r="M489" s="160"/>
    </row>
    <row r="490" spans="1:13">
      <c r="A490" s="160"/>
      <c r="B490" s="160"/>
      <c r="C490" s="160"/>
      <c r="D490" s="160"/>
      <c r="E490" s="160"/>
      <c r="F490" s="160"/>
      <c r="G490" s="160"/>
      <c r="H490" s="160"/>
      <c r="I490" s="160"/>
      <c r="J490" s="160"/>
      <c r="K490" s="160"/>
      <c r="L490" s="160"/>
      <c r="M490" s="160"/>
    </row>
    <row r="491" spans="1:13">
      <c r="A491" s="160"/>
      <c r="B491" s="160"/>
      <c r="C491" s="160"/>
      <c r="D491" s="160"/>
      <c r="E491" s="160"/>
      <c r="F491" s="160"/>
      <c r="G491" s="160"/>
      <c r="H491" s="160"/>
      <c r="I491" s="160"/>
      <c r="J491" s="160"/>
      <c r="K491" s="160"/>
      <c r="L491" s="160"/>
      <c r="M491" s="160"/>
    </row>
    <row r="492" spans="1:13">
      <c r="A492" s="160"/>
      <c r="B492" s="160"/>
      <c r="C492" s="160"/>
      <c r="D492" s="160"/>
      <c r="E492" s="160"/>
      <c r="F492" s="160"/>
      <c r="G492" s="160"/>
      <c r="H492" s="160"/>
      <c r="I492" s="160"/>
      <c r="J492" s="160"/>
      <c r="K492" s="160"/>
      <c r="L492" s="160"/>
      <c r="M492" s="160"/>
    </row>
    <row r="493" spans="1:13">
      <c r="A493" s="160"/>
      <c r="B493" s="160"/>
      <c r="C493" s="160"/>
      <c r="D493" s="160"/>
      <c r="E493" s="160"/>
      <c r="F493" s="160"/>
      <c r="G493" s="160"/>
      <c r="H493" s="160"/>
      <c r="I493" s="160"/>
      <c r="J493" s="160"/>
      <c r="K493" s="160"/>
      <c r="L493" s="160"/>
      <c r="M493" s="160"/>
    </row>
    <row r="494" spans="1:13">
      <c r="A494" s="160"/>
      <c r="B494" s="160"/>
      <c r="C494" s="160"/>
      <c r="D494" s="160"/>
      <c r="E494" s="160"/>
      <c r="F494" s="160"/>
      <c r="G494" s="160"/>
      <c r="H494" s="160"/>
      <c r="I494" s="160"/>
      <c r="J494" s="160"/>
      <c r="K494" s="160"/>
      <c r="L494" s="160"/>
      <c r="M494" s="160"/>
    </row>
    <row r="495" spans="1:13">
      <c r="A495" s="160"/>
      <c r="B495" s="160"/>
      <c r="C495" s="160"/>
      <c r="D495" s="160"/>
      <c r="E495" s="160"/>
      <c r="F495" s="160"/>
      <c r="G495" s="160"/>
      <c r="H495" s="160"/>
      <c r="I495" s="160"/>
      <c r="J495" s="160"/>
      <c r="K495" s="160"/>
      <c r="L495" s="160"/>
      <c r="M495" s="160"/>
    </row>
    <row r="496" spans="1:13">
      <c r="A496" s="160"/>
      <c r="B496" s="160"/>
      <c r="C496" s="160"/>
      <c r="D496" s="160"/>
      <c r="E496" s="160"/>
      <c r="F496" s="160"/>
      <c r="G496" s="160"/>
      <c r="H496" s="160"/>
      <c r="I496" s="160"/>
      <c r="J496" s="160"/>
      <c r="K496" s="160"/>
      <c r="L496" s="160"/>
      <c r="M496" s="160"/>
    </row>
    <row r="497" spans="1:13">
      <c r="A497" s="160"/>
      <c r="B497" s="160"/>
      <c r="C497" s="160"/>
      <c r="D497" s="160"/>
      <c r="E497" s="160"/>
      <c r="F497" s="160"/>
      <c r="G497" s="160"/>
      <c r="H497" s="160"/>
      <c r="I497" s="160"/>
      <c r="J497" s="160"/>
      <c r="K497" s="160"/>
      <c r="L497" s="160"/>
      <c r="M497" s="160"/>
    </row>
    <row r="498" spans="1:13">
      <c r="A498" s="160"/>
      <c r="B498" s="160"/>
      <c r="C498" s="160"/>
      <c r="D498" s="160"/>
      <c r="E498" s="160"/>
      <c r="F498" s="160"/>
      <c r="G498" s="160"/>
      <c r="H498" s="160"/>
      <c r="I498" s="160"/>
      <c r="J498" s="160"/>
      <c r="K498" s="160"/>
      <c r="L498" s="160"/>
      <c r="M498" s="160"/>
    </row>
    <row r="499" spans="1:13">
      <c r="A499" s="160"/>
      <c r="B499" s="160"/>
      <c r="C499" s="160"/>
      <c r="D499" s="160"/>
      <c r="E499" s="160"/>
      <c r="F499" s="160"/>
      <c r="G499" s="160"/>
      <c r="H499" s="160"/>
      <c r="I499" s="160"/>
      <c r="J499" s="160"/>
      <c r="K499" s="160"/>
      <c r="L499" s="160"/>
      <c r="M499" s="160"/>
    </row>
    <row r="500" spans="1:13">
      <c r="A500" s="160"/>
      <c r="B500" s="160"/>
      <c r="C500" s="160"/>
      <c r="D500" s="160"/>
      <c r="E500" s="160"/>
      <c r="F500" s="160"/>
      <c r="G500" s="160"/>
      <c r="H500" s="160"/>
      <c r="I500" s="160"/>
      <c r="J500" s="160"/>
      <c r="K500" s="160"/>
      <c r="L500" s="160"/>
      <c r="M500" s="160"/>
    </row>
    <row r="501" spans="1:13">
      <c r="A501" s="160"/>
      <c r="B501" s="160"/>
      <c r="C501" s="160"/>
      <c r="D501" s="160"/>
      <c r="E501" s="160"/>
      <c r="F501" s="160"/>
      <c r="G501" s="160"/>
      <c r="H501" s="160"/>
      <c r="I501" s="160"/>
      <c r="J501" s="160"/>
      <c r="K501" s="160"/>
      <c r="L501" s="160"/>
      <c r="M501" s="160"/>
    </row>
    <row r="502" spans="1:13">
      <c r="A502" s="160"/>
      <c r="B502" s="160"/>
      <c r="C502" s="160"/>
      <c r="D502" s="160"/>
      <c r="E502" s="160"/>
      <c r="F502" s="160"/>
      <c r="G502" s="160"/>
      <c r="H502" s="160"/>
      <c r="I502" s="160"/>
      <c r="J502" s="160"/>
      <c r="K502" s="160"/>
      <c r="L502" s="160"/>
      <c r="M502" s="160"/>
    </row>
    <row r="503" spans="1:13">
      <c r="A503" s="160"/>
      <c r="B503" s="160"/>
      <c r="C503" s="160"/>
      <c r="D503" s="160"/>
      <c r="E503" s="160"/>
      <c r="F503" s="160"/>
      <c r="G503" s="160"/>
      <c r="H503" s="160"/>
      <c r="I503" s="160"/>
      <c r="J503" s="160"/>
      <c r="K503" s="160"/>
      <c r="L503" s="160"/>
      <c r="M503" s="160"/>
    </row>
    <row r="504" spans="1:13">
      <c r="A504" s="160"/>
      <c r="B504" s="160"/>
      <c r="C504" s="160"/>
      <c r="D504" s="160"/>
      <c r="E504" s="160"/>
      <c r="F504" s="160"/>
      <c r="G504" s="160"/>
      <c r="H504" s="160"/>
      <c r="I504" s="160"/>
      <c r="J504" s="160"/>
      <c r="K504" s="160"/>
      <c r="L504" s="160"/>
      <c r="M504" s="160"/>
    </row>
    <row r="505" spans="1:13">
      <c r="A505" s="160"/>
      <c r="B505" s="160"/>
      <c r="C505" s="160"/>
      <c r="D505" s="160"/>
      <c r="E505" s="160"/>
      <c r="F505" s="160"/>
      <c r="G505" s="160"/>
      <c r="H505" s="160"/>
      <c r="I505" s="160"/>
      <c r="J505" s="160"/>
      <c r="K505" s="160"/>
      <c r="L505" s="160"/>
      <c r="M505" s="160"/>
    </row>
    <row r="506" spans="1:13">
      <c r="A506" s="160"/>
      <c r="B506" s="160"/>
      <c r="C506" s="160"/>
      <c r="D506" s="160"/>
      <c r="E506" s="160"/>
      <c r="F506" s="160"/>
      <c r="G506" s="160"/>
      <c r="H506" s="160"/>
      <c r="I506" s="160"/>
      <c r="J506" s="160"/>
      <c r="K506" s="160"/>
      <c r="L506" s="160"/>
      <c r="M506" s="160"/>
    </row>
    <row r="507" spans="1:13">
      <c r="A507" s="160"/>
      <c r="B507" s="160"/>
      <c r="C507" s="160"/>
      <c r="D507" s="160"/>
      <c r="E507" s="160"/>
      <c r="F507" s="160"/>
      <c r="G507" s="160"/>
      <c r="H507" s="160"/>
      <c r="I507" s="160"/>
      <c r="J507" s="160"/>
      <c r="K507" s="160"/>
      <c r="L507" s="160"/>
      <c r="M507" s="160"/>
    </row>
    <row r="508" spans="1:13">
      <c r="A508" s="160"/>
      <c r="B508" s="160"/>
      <c r="C508" s="160"/>
      <c r="D508" s="160"/>
      <c r="E508" s="160"/>
      <c r="F508" s="160"/>
      <c r="G508" s="160"/>
      <c r="H508" s="160"/>
      <c r="I508" s="160"/>
      <c r="J508" s="160"/>
      <c r="K508" s="160"/>
      <c r="L508" s="160"/>
      <c r="M508" s="160"/>
    </row>
    <row r="509" spans="1:13">
      <c r="A509" s="160"/>
      <c r="B509" s="160"/>
      <c r="C509" s="160"/>
      <c r="D509" s="160"/>
      <c r="E509" s="160"/>
      <c r="F509" s="160"/>
      <c r="G509" s="160"/>
      <c r="H509" s="160"/>
      <c r="I509" s="160"/>
      <c r="J509" s="160"/>
      <c r="K509" s="160"/>
      <c r="L509" s="160"/>
      <c r="M509" s="160"/>
    </row>
    <row r="510" spans="1:13">
      <c r="A510" s="160"/>
      <c r="B510" s="160"/>
      <c r="C510" s="160"/>
      <c r="D510" s="160"/>
      <c r="E510" s="160"/>
      <c r="F510" s="160"/>
      <c r="G510" s="160"/>
      <c r="H510" s="160"/>
      <c r="I510" s="160"/>
      <c r="J510" s="160"/>
      <c r="K510" s="160"/>
      <c r="L510" s="160"/>
      <c r="M510" s="160"/>
    </row>
    <row r="511" spans="1:13">
      <c r="A511" s="160"/>
      <c r="B511" s="160"/>
      <c r="C511" s="160"/>
      <c r="D511" s="160"/>
      <c r="E511" s="160"/>
      <c r="F511" s="160"/>
      <c r="G511" s="160"/>
      <c r="H511" s="160"/>
      <c r="I511" s="160"/>
      <c r="J511" s="160"/>
      <c r="K511" s="160"/>
      <c r="L511" s="160"/>
      <c r="M511" s="160"/>
    </row>
    <row r="512" spans="1:13">
      <c r="A512" s="160"/>
      <c r="B512" s="160"/>
      <c r="C512" s="160"/>
      <c r="D512" s="160"/>
      <c r="E512" s="160"/>
      <c r="F512" s="160"/>
      <c r="G512" s="160"/>
      <c r="H512" s="160"/>
      <c r="I512" s="160"/>
      <c r="J512" s="160"/>
      <c r="K512" s="160"/>
      <c r="L512" s="160"/>
      <c r="M512" s="160"/>
    </row>
    <row r="513" spans="1:13">
      <c r="A513" s="160"/>
      <c r="B513" s="160"/>
      <c r="C513" s="160"/>
      <c r="D513" s="160"/>
      <c r="E513" s="160"/>
      <c r="F513" s="160"/>
      <c r="G513" s="160"/>
      <c r="H513" s="160"/>
      <c r="I513" s="160"/>
      <c r="J513" s="160"/>
      <c r="K513" s="160"/>
      <c r="L513" s="160"/>
      <c r="M513" s="160"/>
    </row>
    <row r="514" spans="1:13">
      <c r="A514" s="160"/>
      <c r="B514" s="160"/>
      <c r="C514" s="160"/>
      <c r="D514" s="160"/>
      <c r="E514" s="160"/>
      <c r="F514" s="160"/>
      <c r="G514" s="160"/>
      <c r="H514" s="160"/>
      <c r="I514" s="160"/>
      <c r="J514" s="160"/>
      <c r="K514" s="160"/>
      <c r="L514" s="160"/>
      <c r="M514" s="160"/>
    </row>
    <row r="515" spans="1:13">
      <c r="A515" s="160"/>
      <c r="B515" s="160"/>
      <c r="C515" s="160"/>
      <c r="D515" s="160"/>
      <c r="E515" s="160"/>
      <c r="F515" s="160"/>
      <c r="G515" s="160"/>
      <c r="H515" s="160"/>
      <c r="I515" s="160"/>
      <c r="J515" s="160"/>
      <c r="K515" s="160"/>
      <c r="L515" s="160"/>
      <c r="M515" s="160"/>
    </row>
    <row r="516" spans="1:13">
      <c r="A516" s="160"/>
      <c r="B516" s="160"/>
      <c r="C516" s="160"/>
      <c r="D516" s="160"/>
      <c r="E516" s="160"/>
      <c r="F516" s="160"/>
      <c r="G516" s="160"/>
      <c r="H516" s="160"/>
      <c r="I516" s="160"/>
      <c r="J516" s="160"/>
      <c r="K516" s="160"/>
      <c r="L516" s="160"/>
      <c r="M516" s="160"/>
    </row>
    <row r="517" spans="1:13">
      <c r="A517" s="160"/>
      <c r="B517" s="160"/>
      <c r="C517" s="160"/>
      <c r="D517" s="160"/>
      <c r="E517" s="160"/>
      <c r="F517" s="160"/>
      <c r="G517" s="160"/>
      <c r="H517" s="160"/>
      <c r="I517" s="160"/>
      <c r="J517" s="160"/>
      <c r="K517" s="160"/>
      <c r="L517" s="160"/>
      <c r="M517" s="160"/>
    </row>
    <row r="518" spans="1:13">
      <c r="A518" s="160"/>
      <c r="B518" s="160"/>
      <c r="C518" s="160"/>
      <c r="D518" s="160"/>
      <c r="E518" s="160"/>
      <c r="F518" s="160"/>
      <c r="G518" s="160"/>
      <c r="H518" s="160"/>
      <c r="I518" s="160"/>
      <c r="J518" s="160"/>
      <c r="K518" s="160"/>
      <c r="L518" s="160"/>
      <c r="M518" s="160"/>
    </row>
    <row r="519" spans="1:13">
      <c r="A519" s="160"/>
      <c r="B519" s="160"/>
      <c r="C519" s="160"/>
      <c r="D519" s="160"/>
      <c r="E519" s="160"/>
      <c r="F519" s="160"/>
      <c r="G519" s="160"/>
      <c r="H519" s="160"/>
      <c r="I519" s="160"/>
      <c r="J519" s="160"/>
      <c r="K519" s="160"/>
      <c r="L519" s="160"/>
      <c r="M519" s="160"/>
    </row>
    <row r="520" spans="1:13">
      <c r="A520" s="160"/>
      <c r="B520" s="160"/>
      <c r="C520" s="160"/>
      <c r="D520" s="160"/>
      <c r="E520" s="160"/>
      <c r="F520" s="160"/>
      <c r="G520" s="160"/>
      <c r="H520" s="160"/>
      <c r="I520" s="160"/>
      <c r="J520" s="160"/>
      <c r="K520" s="160"/>
      <c r="L520" s="160"/>
      <c r="M520" s="160"/>
    </row>
    <row r="521" spans="1:13">
      <c r="A521" s="160"/>
      <c r="B521" s="160"/>
      <c r="C521" s="160"/>
      <c r="D521" s="160"/>
      <c r="E521" s="160"/>
      <c r="F521" s="160"/>
      <c r="G521" s="160"/>
      <c r="H521" s="160"/>
      <c r="I521" s="160"/>
      <c r="J521" s="160"/>
      <c r="K521" s="160"/>
      <c r="L521" s="160"/>
      <c r="M521" s="160"/>
    </row>
    <row r="522" spans="1:13">
      <c r="A522" s="160"/>
      <c r="B522" s="160"/>
      <c r="C522" s="160"/>
      <c r="D522" s="160"/>
      <c r="E522" s="160"/>
      <c r="F522" s="160"/>
      <c r="G522" s="160"/>
      <c r="H522" s="160"/>
      <c r="I522" s="160"/>
      <c r="J522" s="160"/>
      <c r="K522" s="160"/>
      <c r="L522" s="160"/>
      <c r="M522" s="160"/>
    </row>
    <row r="523" spans="1:13">
      <c r="A523" s="160"/>
      <c r="B523" s="160"/>
      <c r="C523" s="160"/>
      <c r="D523" s="160"/>
      <c r="E523" s="160"/>
      <c r="F523" s="160"/>
      <c r="G523" s="160"/>
      <c r="H523" s="160"/>
      <c r="I523" s="160"/>
      <c r="J523" s="160"/>
      <c r="K523" s="160"/>
      <c r="L523" s="160"/>
      <c r="M523" s="160"/>
    </row>
    <row r="524" spans="1:13">
      <c r="A524" s="160"/>
      <c r="B524" s="160"/>
      <c r="C524" s="160"/>
      <c r="D524" s="160"/>
      <c r="E524" s="160"/>
      <c r="F524" s="160"/>
      <c r="G524" s="160"/>
      <c r="H524" s="160"/>
      <c r="I524" s="160"/>
      <c r="J524" s="160"/>
      <c r="K524" s="160"/>
      <c r="L524" s="160"/>
      <c r="M524" s="160"/>
    </row>
    <row r="525" spans="1:13">
      <c r="A525" s="160"/>
      <c r="B525" s="160"/>
      <c r="C525" s="160"/>
      <c r="D525" s="160"/>
      <c r="E525" s="160"/>
      <c r="F525" s="160"/>
      <c r="G525" s="160"/>
      <c r="H525" s="160"/>
      <c r="I525" s="160"/>
      <c r="J525" s="160"/>
      <c r="K525" s="160"/>
      <c r="L525" s="160"/>
      <c r="M525" s="160"/>
    </row>
    <row r="526" spans="1:13">
      <c r="A526" s="160"/>
      <c r="B526" s="160"/>
      <c r="C526" s="160"/>
      <c r="D526" s="160"/>
      <c r="E526" s="160"/>
      <c r="F526" s="160"/>
      <c r="G526" s="160"/>
      <c r="H526" s="160"/>
      <c r="I526" s="160"/>
      <c r="J526" s="160"/>
      <c r="K526" s="160"/>
      <c r="L526" s="160"/>
      <c r="M526" s="160"/>
    </row>
    <row r="527" spans="1:13">
      <c r="A527" s="160"/>
      <c r="B527" s="160"/>
      <c r="C527" s="160"/>
      <c r="D527" s="160"/>
      <c r="E527" s="160"/>
      <c r="F527" s="160"/>
      <c r="G527" s="160"/>
      <c r="H527" s="160"/>
      <c r="I527" s="160"/>
      <c r="J527" s="160"/>
      <c r="K527" s="160"/>
      <c r="L527" s="160"/>
      <c r="M527" s="160"/>
    </row>
    <row r="528" spans="1:13">
      <c r="A528" s="160"/>
      <c r="B528" s="160"/>
      <c r="C528" s="160"/>
      <c r="D528" s="160"/>
      <c r="E528" s="160"/>
      <c r="F528" s="160"/>
      <c r="G528" s="160"/>
      <c r="H528" s="160"/>
      <c r="I528" s="160"/>
      <c r="J528" s="160"/>
      <c r="K528" s="160"/>
      <c r="L528" s="160"/>
      <c r="M528" s="160"/>
    </row>
    <row r="529" spans="1:13">
      <c r="A529" s="160"/>
      <c r="B529" s="160"/>
      <c r="C529" s="160"/>
      <c r="D529" s="160"/>
      <c r="E529" s="160"/>
      <c r="F529" s="160"/>
      <c r="G529" s="160"/>
      <c r="H529" s="160"/>
      <c r="I529" s="160"/>
      <c r="J529" s="160"/>
      <c r="K529" s="160"/>
      <c r="L529" s="160"/>
      <c r="M529" s="160"/>
    </row>
    <row r="530" spans="1:13">
      <c r="A530" s="160"/>
      <c r="B530" s="160"/>
      <c r="C530" s="160"/>
      <c r="D530" s="160"/>
      <c r="E530" s="160"/>
      <c r="F530" s="160"/>
      <c r="G530" s="160"/>
      <c r="H530" s="160"/>
      <c r="I530" s="160"/>
      <c r="J530" s="160"/>
      <c r="K530" s="160"/>
      <c r="L530" s="160"/>
      <c r="M530" s="160"/>
    </row>
    <row r="531" spans="1:13">
      <c r="A531" s="160"/>
      <c r="B531" s="160"/>
      <c r="C531" s="160"/>
      <c r="D531" s="160"/>
      <c r="E531" s="160"/>
      <c r="F531" s="160"/>
      <c r="G531" s="160"/>
      <c r="H531" s="160"/>
      <c r="I531" s="160"/>
      <c r="J531" s="160"/>
      <c r="K531" s="160"/>
      <c r="L531" s="160"/>
      <c r="M531" s="160"/>
    </row>
    <row r="532" spans="1:13">
      <c r="A532" s="160"/>
      <c r="B532" s="160"/>
      <c r="C532" s="160"/>
      <c r="D532" s="160"/>
      <c r="E532" s="160"/>
      <c r="F532" s="160"/>
      <c r="G532" s="160"/>
      <c r="H532" s="160"/>
      <c r="I532" s="160"/>
      <c r="J532" s="160"/>
      <c r="K532" s="160"/>
      <c r="L532" s="160"/>
      <c r="M532" s="160"/>
    </row>
    <row r="533" spans="1:13">
      <c r="A533" s="160"/>
      <c r="B533" s="160"/>
      <c r="C533" s="160"/>
      <c r="D533" s="160"/>
      <c r="E533" s="160"/>
      <c r="F533" s="160"/>
      <c r="G533" s="160"/>
      <c r="H533" s="160"/>
      <c r="I533" s="160"/>
      <c r="J533" s="160"/>
      <c r="K533" s="160"/>
      <c r="L533" s="160"/>
      <c r="M533" s="160"/>
    </row>
    <row r="534" spans="1:13">
      <c r="A534" s="160"/>
      <c r="B534" s="160"/>
      <c r="C534" s="160"/>
      <c r="D534" s="160"/>
      <c r="E534" s="160"/>
      <c r="F534" s="160"/>
      <c r="G534" s="160"/>
      <c r="H534" s="160"/>
      <c r="I534" s="160"/>
      <c r="J534" s="160"/>
      <c r="K534" s="160"/>
      <c r="L534" s="160"/>
      <c r="M534" s="160"/>
    </row>
    <row r="535" spans="1:13">
      <c r="A535" s="160"/>
      <c r="B535" s="160"/>
      <c r="C535" s="160"/>
      <c r="D535" s="160"/>
      <c r="E535" s="160"/>
      <c r="F535" s="160"/>
      <c r="G535" s="160"/>
      <c r="H535" s="160"/>
      <c r="I535" s="160"/>
      <c r="J535" s="160"/>
      <c r="K535" s="160"/>
      <c r="L535" s="160"/>
      <c r="M535" s="160"/>
    </row>
    <row r="536" spans="1:13">
      <c r="A536" s="160"/>
      <c r="B536" s="160"/>
      <c r="C536" s="160"/>
      <c r="D536" s="160"/>
      <c r="E536" s="160"/>
      <c r="F536" s="160"/>
      <c r="G536" s="160"/>
      <c r="H536" s="160"/>
      <c r="I536" s="160"/>
      <c r="J536" s="160"/>
      <c r="K536" s="160"/>
      <c r="L536" s="160"/>
      <c r="M536" s="160"/>
    </row>
    <row r="537" spans="1:13">
      <c r="A537" s="160"/>
      <c r="B537" s="160"/>
      <c r="C537" s="160"/>
      <c r="D537" s="160"/>
      <c r="E537" s="160"/>
      <c r="F537" s="160"/>
      <c r="G537" s="160"/>
      <c r="H537" s="160"/>
      <c r="I537" s="160"/>
      <c r="J537" s="160"/>
      <c r="K537" s="160"/>
      <c r="L537" s="160"/>
      <c r="M537" s="160"/>
    </row>
    <row r="538" spans="1:13">
      <c r="A538" s="160"/>
      <c r="B538" s="160"/>
      <c r="C538" s="160"/>
      <c r="D538" s="160"/>
      <c r="E538" s="160"/>
      <c r="F538" s="160"/>
      <c r="G538" s="160"/>
      <c r="H538" s="160"/>
      <c r="I538" s="160"/>
      <c r="J538" s="160"/>
      <c r="K538" s="160"/>
      <c r="L538" s="160"/>
      <c r="M538" s="160"/>
    </row>
    <row r="539" spans="1:13">
      <c r="A539" s="160"/>
      <c r="B539" s="160"/>
      <c r="C539" s="160"/>
      <c r="D539" s="160"/>
      <c r="E539" s="160"/>
      <c r="F539" s="160"/>
      <c r="G539" s="160"/>
      <c r="H539" s="160"/>
      <c r="I539" s="160"/>
      <c r="J539" s="160"/>
      <c r="K539" s="160"/>
      <c r="L539" s="160"/>
      <c r="M539" s="160"/>
    </row>
    <row r="540" spans="1:13">
      <c r="A540" s="160"/>
      <c r="B540" s="160"/>
      <c r="C540" s="160"/>
      <c r="D540" s="160"/>
      <c r="E540" s="160"/>
      <c r="F540" s="160"/>
      <c r="G540" s="160"/>
      <c r="H540" s="160"/>
      <c r="I540" s="160"/>
      <c r="J540" s="160"/>
      <c r="K540" s="160"/>
      <c r="L540" s="160"/>
      <c r="M540" s="160"/>
    </row>
    <row r="541" spans="1:13">
      <c r="A541" s="160"/>
      <c r="B541" s="160"/>
      <c r="C541" s="160"/>
      <c r="D541" s="160"/>
      <c r="E541" s="160"/>
      <c r="F541" s="160"/>
      <c r="G541" s="160"/>
      <c r="H541" s="160"/>
      <c r="I541" s="160"/>
      <c r="J541" s="160"/>
      <c r="K541" s="160"/>
      <c r="L541" s="160"/>
      <c r="M541" s="160"/>
    </row>
    <row r="542" spans="1:13">
      <c r="A542" s="160"/>
      <c r="B542" s="160"/>
      <c r="C542" s="160"/>
      <c r="D542" s="160"/>
      <c r="E542" s="160"/>
      <c r="F542" s="160"/>
      <c r="G542" s="160"/>
      <c r="H542" s="160"/>
      <c r="I542" s="160"/>
      <c r="J542" s="160"/>
      <c r="K542" s="160"/>
      <c r="L542" s="160"/>
      <c r="M542" s="160"/>
    </row>
    <row r="543" spans="1:13">
      <c r="A543" s="160"/>
      <c r="B543" s="160"/>
      <c r="C543" s="160"/>
      <c r="D543" s="160"/>
      <c r="E543" s="160"/>
      <c r="F543" s="160"/>
      <c r="G543" s="160"/>
      <c r="H543" s="160"/>
      <c r="I543" s="160"/>
      <c r="J543" s="160"/>
      <c r="K543" s="160"/>
      <c r="L543" s="160"/>
      <c r="M543" s="160"/>
    </row>
    <row r="544" spans="1:13">
      <c r="A544" s="160"/>
      <c r="B544" s="160"/>
      <c r="C544" s="160"/>
      <c r="D544" s="160"/>
      <c r="E544" s="160"/>
      <c r="F544" s="160"/>
      <c r="G544" s="160"/>
      <c r="H544" s="160"/>
      <c r="I544" s="160"/>
      <c r="J544" s="160"/>
      <c r="K544" s="160"/>
      <c r="L544" s="160"/>
      <c r="M544" s="160"/>
    </row>
    <row r="545" spans="1:13">
      <c r="A545" s="160"/>
      <c r="B545" s="160"/>
      <c r="C545" s="160"/>
      <c r="D545" s="160"/>
      <c r="E545" s="160"/>
      <c r="F545" s="160"/>
      <c r="G545" s="160"/>
      <c r="H545" s="160"/>
      <c r="I545" s="160"/>
      <c r="J545" s="160"/>
      <c r="K545" s="160"/>
      <c r="L545" s="160"/>
      <c r="M545" s="160"/>
    </row>
    <row r="546" spans="1:13">
      <c r="A546" s="160"/>
      <c r="B546" s="160"/>
      <c r="C546" s="160"/>
      <c r="D546" s="160"/>
      <c r="E546" s="160"/>
      <c r="F546" s="160"/>
      <c r="G546" s="160"/>
      <c r="H546" s="160"/>
      <c r="I546" s="160"/>
      <c r="J546" s="160"/>
      <c r="K546" s="160"/>
      <c r="L546" s="160"/>
      <c r="M546" s="160"/>
    </row>
    <row r="547" spans="1:13">
      <c r="A547" s="160"/>
      <c r="B547" s="160"/>
      <c r="C547" s="160"/>
      <c r="D547" s="160"/>
      <c r="E547" s="160"/>
      <c r="F547" s="160"/>
      <c r="G547" s="160"/>
      <c r="H547" s="160"/>
      <c r="I547" s="160"/>
      <c r="J547" s="160"/>
      <c r="K547" s="160"/>
      <c r="L547" s="160"/>
      <c r="M547" s="160"/>
    </row>
    <row r="548" spans="1:13">
      <c r="A548" s="160"/>
      <c r="B548" s="160"/>
      <c r="C548" s="160"/>
      <c r="D548" s="160"/>
      <c r="E548" s="160"/>
      <c r="F548" s="160"/>
      <c r="G548" s="160"/>
      <c r="H548" s="160"/>
      <c r="I548" s="160"/>
      <c r="J548" s="160"/>
      <c r="K548" s="160"/>
      <c r="L548" s="160"/>
      <c r="M548" s="160"/>
    </row>
    <row r="549" spans="1:13">
      <c r="A549" s="160"/>
      <c r="B549" s="160"/>
      <c r="C549" s="160"/>
      <c r="D549" s="160"/>
      <c r="E549" s="160"/>
      <c r="F549" s="160"/>
      <c r="G549" s="160"/>
      <c r="H549" s="160"/>
      <c r="I549" s="160"/>
      <c r="J549" s="160"/>
      <c r="K549" s="160"/>
      <c r="L549" s="160"/>
      <c r="M549" s="160"/>
    </row>
    <row r="550" spans="1:13">
      <c r="A550" s="160"/>
      <c r="B550" s="160"/>
      <c r="C550" s="160"/>
      <c r="D550" s="160"/>
      <c r="E550" s="160"/>
      <c r="F550" s="160"/>
      <c r="G550" s="160"/>
      <c r="H550" s="160"/>
      <c r="I550" s="160"/>
      <c r="J550" s="160"/>
      <c r="K550" s="160"/>
      <c r="L550" s="160"/>
      <c r="M550" s="160"/>
    </row>
    <row r="551" spans="1:13">
      <c r="A551" s="160"/>
      <c r="B551" s="160"/>
      <c r="C551" s="160"/>
      <c r="D551" s="160"/>
      <c r="E551" s="160"/>
      <c r="F551" s="160"/>
      <c r="G551" s="160"/>
      <c r="H551" s="160"/>
      <c r="I551" s="160"/>
      <c r="J551" s="160"/>
      <c r="K551" s="160"/>
      <c r="L551" s="160"/>
      <c r="M551" s="160"/>
    </row>
    <row r="552" spans="1:13">
      <c r="A552" s="160"/>
      <c r="B552" s="160"/>
      <c r="C552" s="160"/>
      <c r="D552" s="160"/>
      <c r="E552" s="160"/>
      <c r="F552" s="160"/>
      <c r="G552" s="160"/>
      <c r="H552" s="160"/>
      <c r="I552" s="160"/>
      <c r="J552" s="160"/>
      <c r="K552" s="160"/>
      <c r="L552" s="160"/>
      <c r="M552" s="160"/>
    </row>
    <row r="553" spans="1:13">
      <c r="A553" s="160"/>
      <c r="B553" s="160"/>
      <c r="C553" s="160"/>
      <c r="D553" s="160"/>
      <c r="E553" s="160"/>
      <c r="F553" s="160"/>
      <c r="G553" s="160"/>
      <c r="H553" s="160"/>
      <c r="I553" s="160"/>
      <c r="J553" s="160"/>
      <c r="K553" s="160"/>
      <c r="L553" s="160"/>
      <c r="M553" s="160"/>
    </row>
    <row r="554" spans="1:13">
      <c r="A554" s="160"/>
      <c r="B554" s="160"/>
      <c r="C554" s="160"/>
      <c r="D554" s="160"/>
      <c r="E554" s="160"/>
      <c r="F554" s="160"/>
      <c r="G554" s="160"/>
      <c r="H554" s="160"/>
      <c r="I554" s="160"/>
      <c r="J554" s="160"/>
      <c r="K554" s="160"/>
      <c r="L554" s="160"/>
      <c r="M554" s="160"/>
    </row>
    <row r="555" spans="1:13">
      <c r="A555" s="160"/>
      <c r="B555" s="160"/>
      <c r="C555" s="160"/>
      <c r="D555" s="160"/>
      <c r="E555" s="160"/>
      <c r="F555" s="160"/>
      <c r="G555" s="160"/>
      <c r="H555" s="160"/>
      <c r="I555" s="160"/>
      <c r="J555" s="160"/>
      <c r="K555" s="160"/>
      <c r="L555" s="160"/>
      <c r="M555" s="160"/>
    </row>
    <row r="556" spans="1:13">
      <c r="A556" s="160"/>
      <c r="B556" s="160"/>
      <c r="C556" s="160"/>
      <c r="D556" s="160"/>
      <c r="E556" s="160"/>
      <c r="F556" s="160"/>
      <c r="G556" s="160"/>
      <c r="H556" s="160"/>
      <c r="I556" s="160"/>
      <c r="J556" s="160"/>
      <c r="K556" s="160"/>
      <c r="L556" s="160"/>
      <c r="M556" s="160"/>
    </row>
    <row r="557" spans="1:13">
      <c r="A557" s="160"/>
      <c r="B557" s="160"/>
      <c r="C557" s="160"/>
      <c r="D557" s="160"/>
      <c r="E557" s="160"/>
      <c r="F557" s="160"/>
      <c r="G557" s="160"/>
      <c r="H557" s="160"/>
      <c r="I557" s="160"/>
      <c r="J557" s="160"/>
      <c r="K557" s="160"/>
      <c r="L557" s="160"/>
      <c r="M557" s="160"/>
    </row>
    <row r="558" spans="1:13">
      <c r="A558" s="160"/>
      <c r="B558" s="160"/>
      <c r="C558" s="160"/>
      <c r="D558" s="160"/>
      <c r="E558" s="160"/>
      <c r="F558" s="160"/>
      <c r="G558" s="160"/>
      <c r="H558" s="160"/>
      <c r="I558" s="160"/>
      <c r="J558" s="160"/>
      <c r="K558" s="160"/>
      <c r="L558" s="160"/>
      <c r="M558" s="160"/>
    </row>
    <row r="559" spans="1:13">
      <c r="A559" s="160"/>
      <c r="B559" s="160"/>
      <c r="C559" s="160"/>
      <c r="D559" s="160"/>
      <c r="E559" s="160"/>
      <c r="F559" s="160"/>
      <c r="G559" s="160"/>
      <c r="H559" s="160"/>
      <c r="I559" s="160"/>
      <c r="J559" s="160"/>
      <c r="K559" s="160"/>
      <c r="L559" s="160"/>
      <c r="M559" s="160"/>
    </row>
    <row r="560" spans="1:13">
      <c r="A560" s="160"/>
      <c r="B560" s="160"/>
      <c r="C560" s="160"/>
      <c r="D560" s="160"/>
      <c r="E560" s="160"/>
      <c r="F560" s="160"/>
      <c r="G560" s="160"/>
      <c r="H560" s="160"/>
      <c r="I560" s="160"/>
      <c r="J560" s="160"/>
      <c r="K560" s="160"/>
      <c r="L560" s="160"/>
      <c r="M560" s="160"/>
    </row>
    <row r="561" spans="1:13">
      <c r="A561" s="160"/>
      <c r="B561" s="160"/>
      <c r="C561" s="160"/>
      <c r="D561" s="160"/>
      <c r="E561" s="160"/>
      <c r="F561" s="160"/>
      <c r="G561" s="160"/>
      <c r="H561" s="160"/>
      <c r="I561" s="160"/>
      <c r="J561" s="160"/>
      <c r="K561" s="160"/>
      <c r="L561" s="160"/>
      <c r="M561" s="160"/>
    </row>
    <row r="562" spans="1:13">
      <c r="A562" s="160"/>
      <c r="B562" s="160"/>
      <c r="C562" s="160"/>
      <c r="D562" s="160"/>
      <c r="E562" s="160"/>
      <c r="F562" s="160"/>
      <c r="G562" s="160"/>
      <c r="H562" s="160"/>
      <c r="I562" s="160"/>
      <c r="J562" s="160"/>
      <c r="K562" s="160"/>
      <c r="L562" s="160"/>
      <c r="M562" s="160"/>
    </row>
    <row r="563" spans="1:13">
      <c r="A563" s="160"/>
      <c r="B563" s="160"/>
      <c r="C563" s="160"/>
      <c r="D563" s="160"/>
      <c r="E563" s="160"/>
      <c r="F563" s="160"/>
      <c r="G563" s="160"/>
      <c r="H563" s="160"/>
      <c r="I563" s="160"/>
      <c r="J563" s="160"/>
      <c r="K563" s="160"/>
      <c r="L563" s="160"/>
      <c r="M563" s="160"/>
    </row>
    <row r="564" spans="1:13">
      <c r="A564" s="160"/>
      <c r="B564" s="160"/>
      <c r="C564" s="160"/>
      <c r="D564" s="160"/>
      <c r="E564" s="160"/>
      <c r="F564" s="160"/>
      <c r="G564" s="160"/>
      <c r="H564" s="160"/>
      <c r="I564" s="160"/>
      <c r="J564" s="160"/>
      <c r="K564" s="160"/>
      <c r="L564" s="160"/>
      <c r="M564" s="160"/>
    </row>
    <row r="565" spans="1:13">
      <c r="A565" s="160"/>
      <c r="B565" s="160"/>
      <c r="C565" s="160"/>
      <c r="D565" s="160"/>
      <c r="E565" s="160"/>
      <c r="F565" s="160"/>
      <c r="G565" s="160"/>
      <c r="H565" s="160"/>
      <c r="I565" s="160"/>
      <c r="J565" s="160"/>
      <c r="K565" s="160"/>
      <c r="L565" s="160"/>
      <c r="M565" s="160"/>
    </row>
    <row r="566" spans="1:13">
      <c r="A566" s="160"/>
      <c r="B566" s="160"/>
      <c r="C566" s="160"/>
      <c r="D566" s="160"/>
      <c r="E566" s="160"/>
      <c r="F566" s="160"/>
      <c r="G566" s="160"/>
      <c r="H566" s="160"/>
      <c r="I566" s="160"/>
      <c r="J566" s="160"/>
      <c r="K566" s="160"/>
      <c r="L566" s="160"/>
      <c r="M566" s="160"/>
    </row>
    <row r="567" spans="1:13">
      <c r="A567" s="160"/>
      <c r="B567" s="160"/>
      <c r="C567" s="160"/>
      <c r="D567" s="160"/>
      <c r="E567" s="160"/>
      <c r="F567" s="160"/>
      <c r="G567" s="160"/>
      <c r="H567" s="160"/>
      <c r="I567" s="160"/>
      <c r="J567" s="160"/>
      <c r="K567" s="160"/>
      <c r="L567" s="160"/>
      <c r="M567" s="160"/>
    </row>
    <row r="568" spans="1:13">
      <c r="A568" s="160"/>
      <c r="B568" s="160"/>
      <c r="C568" s="160"/>
      <c r="D568" s="160"/>
      <c r="E568" s="160"/>
      <c r="F568" s="160"/>
      <c r="G568" s="160"/>
      <c r="H568" s="160"/>
      <c r="I568" s="160"/>
      <c r="J568" s="160"/>
      <c r="K568" s="160"/>
      <c r="L568" s="160"/>
      <c r="M568" s="160"/>
    </row>
    <row r="569" spans="1:13">
      <c r="A569" s="160"/>
      <c r="B569" s="160"/>
      <c r="C569" s="160"/>
      <c r="D569" s="160"/>
      <c r="E569" s="160"/>
      <c r="F569" s="160"/>
      <c r="G569" s="160"/>
      <c r="H569" s="160"/>
      <c r="I569" s="160"/>
      <c r="J569" s="160"/>
      <c r="K569" s="160"/>
      <c r="L569" s="160"/>
      <c r="M569" s="160"/>
    </row>
    <row r="570" spans="1:13">
      <c r="A570" s="160"/>
      <c r="B570" s="160"/>
      <c r="C570" s="160"/>
      <c r="D570" s="160"/>
      <c r="E570" s="160"/>
      <c r="F570" s="160"/>
      <c r="G570" s="160"/>
      <c r="H570" s="160"/>
      <c r="I570" s="160"/>
      <c r="J570" s="160"/>
      <c r="K570" s="160"/>
      <c r="L570" s="160"/>
      <c r="M570" s="160"/>
    </row>
    <row r="571" spans="1:13">
      <c r="A571" s="160"/>
      <c r="B571" s="160"/>
      <c r="C571" s="160"/>
      <c r="D571" s="160"/>
      <c r="E571" s="160"/>
      <c r="F571" s="160"/>
      <c r="G571" s="160"/>
      <c r="H571" s="160"/>
      <c r="I571" s="160"/>
      <c r="J571" s="160"/>
      <c r="K571" s="160"/>
      <c r="L571" s="160"/>
      <c r="M571" s="160"/>
    </row>
    <row r="572" spans="1:13">
      <c r="A572" s="160"/>
      <c r="B572" s="160"/>
      <c r="C572" s="160"/>
      <c r="D572" s="160"/>
      <c r="E572" s="160"/>
      <c r="F572" s="160"/>
      <c r="G572" s="160"/>
      <c r="H572" s="160"/>
      <c r="I572" s="160"/>
      <c r="J572" s="160"/>
      <c r="K572" s="160"/>
      <c r="L572" s="160"/>
      <c r="M572" s="160"/>
    </row>
    <row r="573" spans="1:13">
      <c r="A573" s="160"/>
      <c r="B573" s="160"/>
      <c r="C573" s="160"/>
      <c r="D573" s="160"/>
      <c r="E573" s="160"/>
      <c r="F573" s="160"/>
      <c r="G573" s="160"/>
      <c r="H573" s="160"/>
      <c r="I573" s="160"/>
      <c r="J573" s="160"/>
      <c r="K573" s="160"/>
      <c r="L573" s="160"/>
      <c r="M573" s="160"/>
    </row>
    <row r="574" spans="1:13">
      <c r="A574" s="160"/>
      <c r="B574" s="160"/>
      <c r="C574" s="160"/>
      <c r="D574" s="160"/>
      <c r="E574" s="160"/>
      <c r="F574" s="160"/>
      <c r="G574" s="160"/>
      <c r="H574" s="160"/>
      <c r="I574" s="160"/>
      <c r="J574" s="160"/>
      <c r="K574" s="160"/>
      <c r="L574" s="160"/>
      <c r="M574" s="160"/>
    </row>
    <row r="575" spans="1:13">
      <c r="A575" s="160"/>
      <c r="B575" s="160"/>
      <c r="C575" s="160"/>
      <c r="D575" s="160"/>
      <c r="E575" s="160"/>
      <c r="F575" s="160"/>
      <c r="G575" s="160"/>
      <c r="H575" s="160"/>
      <c r="I575" s="160"/>
      <c r="J575" s="160"/>
      <c r="K575" s="160"/>
      <c r="L575" s="160"/>
      <c r="M575" s="160"/>
    </row>
    <row r="576" spans="1:13">
      <c r="A576" s="160"/>
      <c r="B576" s="160"/>
      <c r="C576" s="160"/>
      <c r="D576" s="160"/>
      <c r="E576" s="160"/>
      <c r="F576" s="160"/>
      <c r="G576" s="160"/>
      <c r="H576" s="160"/>
      <c r="I576" s="160"/>
      <c r="J576" s="160"/>
      <c r="K576" s="160"/>
      <c r="L576" s="160"/>
      <c r="M576" s="160"/>
    </row>
    <row r="577" spans="1:13">
      <c r="A577" s="160"/>
      <c r="B577" s="160"/>
      <c r="C577" s="160"/>
      <c r="D577" s="160"/>
      <c r="E577" s="160"/>
      <c r="F577" s="160"/>
      <c r="G577" s="160"/>
      <c r="H577" s="160"/>
      <c r="I577" s="160"/>
      <c r="J577" s="160"/>
      <c r="K577" s="160"/>
      <c r="L577" s="160"/>
      <c r="M577" s="160"/>
    </row>
    <row r="578" spans="1:13">
      <c r="A578" s="160"/>
      <c r="B578" s="160"/>
      <c r="C578" s="160"/>
      <c r="D578" s="160"/>
      <c r="E578" s="160"/>
      <c r="F578" s="160"/>
      <c r="G578" s="160"/>
      <c r="H578" s="160"/>
      <c r="I578" s="160"/>
      <c r="J578" s="160"/>
      <c r="K578" s="160"/>
      <c r="L578" s="160"/>
      <c r="M578" s="160"/>
    </row>
    <row r="579" spans="1:13">
      <c r="A579" s="160"/>
      <c r="B579" s="160"/>
      <c r="C579" s="160"/>
      <c r="D579" s="160"/>
      <c r="E579" s="160"/>
      <c r="F579" s="160"/>
      <c r="G579" s="160"/>
      <c r="H579" s="160"/>
      <c r="I579" s="160"/>
      <c r="J579" s="160"/>
      <c r="K579" s="160"/>
      <c r="L579" s="160"/>
      <c r="M579" s="160"/>
    </row>
    <row r="580" spans="1:13">
      <c r="A580" s="160"/>
      <c r="B580" s="160"/>
      <c r="C580" s="160"/>
      <c r="D580" s="160"/>
      <c r="E580" s="160"/>
      <c r="F580" s="160"/>
      <c r="G580" s="160"/>
      <c r="H580" s="160"/>
      <c r="I580" s="160"/>
      <c r="J580" s="160"/>
      <c r="K580" s="160"/>
      <c r="L580" s="160"/>
      <c r="M580" s="160"/>
    </row>
    <row r="581" spans="1:13">
      <c r="A581" s="160"/>
      <c r="B581" s="160"/>
      <c r="C581" s="160"/>
      <c r="D581" s="160"/>
      <c r="E581" s="160"/>
      <c r="F581" s="160"/>
      <c r="G581" s="160"/>
      <c r="H581" s="160"/>
      <c r="I581" s="160"/>
      <c r="J581" s="160"/>
      <c r="K581" s="160"/>
      <c r="L581" s="160"/>
      <c r="M581" s="160"/>
    </row>
    <row r="582" spans="1:13">
      <c r="A582" s="160"/>
      <c r="B582" s="160"/>
      <c r="C582" s="160"/>
      <c r="D582" s="160"/>
      <c r="E582" s="160"/>
      <c r="F582" s="160"/>
      <c r="G582" s="160"/>
      <c r="H582" s="160"/>
      <c r="I582" s="160"/>
      <c r="J582" s="160"/>
      <c r="K582" s="160"/>
      <c r="L582" s="160"/>
      <c r="M582" s="160"/>
    </row>
    <row r="583" spans="1:13">
      <c r="A583" s="160"/>
      <c r="B583" s="160"/>
      <c r="C583" s="160"/>
      <c r="D583" s="160"/>
      <c r="E583" s="160"/>
      <c r="F583" s="160"/>
      <c r="G583" s="160"/>
      <c r="H583" s="160"/>
      <c r="I583" s="160"/>
      <c r="J583" s="160"/>
      <c r="K583" s="160"/>
      <c r="L583" s="160"/>
      <c r="M583" s="160"/>
    </row>
    <row r="584" spans="1:13">
      <c r="A584" s="160"/>
      <c r="B584" s="160"/>
      <c r="C584" s="160"/>
      <c r="D584" s="160"/>
      <c r="E584" s="160"/>
      <c r="F584" s="160"/>
      <c r="G584" s="160"/>
      <c r="H584" s="160"/>
      <c r="I584" s="160"/>
      <c r="J584" s="160"/>
      <c r="K584" s="160"/>
      <c r="L584" s="160"/>
      <c r="M584" s="160"/>
    </row>
    <row r="585" spans="1:13">
      <c r="A585" s="160"/>
      <c r="B585" s="160"/>
      <c r="C585" s="160"/>
      <c r="D585" s="160"/>
      <c r="E585" s="160"/>
      <c r="F585" s="160"/>
      <c r="G585" s="160"/>
      <c r="H585" s="160"/>
      <c r="I585" s="160"/>
      <c r="J585" s="160"/>
      <c r="K585" s="160"/>
      <c r="L585" s="160"/>
      <c r="M585" s="160"/>
    </row>
    <row r="586" spans="1:13">
      <c r="A586" s="160"/>
      <c r="B586" s="160"/>
      <c r="C586" s="160"/>
      <c r="D586" s="160"/>
      <c r="E586" s="160"/>
      <c r="F586" s="160"/>
      <c r="G586" s="160"/>
      <c r="H586" s="160"/>
      <c r="I586" s="160"/>
      <c r="J586" s="160"/>
      <c r="K586" s="160"/>
      <c r="L586" s="160"/>
      <c r="M586" s="160"/>
    </row>
    <row r="587" spans="1:13">
      <c r="A587" s="160"/>
      <c r="B587" s="160"/>
      <c r="C587" s="160"/>
      <c r="D587" s="160"/>
      <c r="E587" s="160"/>
      <c r="F587" s="160"/>
      <c r="G587" s="160"/>
      <c r="H587" s="160"/>
      <c r="I587" s="160"/>
      <c r="J587" s="160"/>
      <c r="K587" s="160"/>
      <c r="L587" s="160"/>
      <c r="M587" s="160"/>
    </row>
    <row r="588" spans="1:13">
      <c r="A588" s="160"/>
      <c r="B588" s="160"/>
      <c r="C588" s="160"/>
      <c r="D588" s="160"/>
      <c r="E588" s="160"/>
      <c r="F588" s="160"/>
      <c r="G588" s="160"/>
      <c r="H588" s="160"/>
      <c r="I588" s="160"/>
      <c r="J588" s="160"/>
      <c r="K588" s="160"/>
      <c r="L588" s="160"/>
      <c r="M588" s="160"/>
    </row>
    <row r="589" spans="1:13">
      <c r="A589" s="160"/>
      <c r="B589" s="160"/>
      <c r="C589" s="160"/>
      <c r="D589" s="160"/>
      <c r="E589" s="160"/>
      <c r="F589" s="160"/>
      <c r="G589" s="160"/>
      <c r="H589" s="160"/>
      <c r="I589" s="160"/>
      <c r="J589" s="160"/>
      <c r="K589" s="160"/>
      <c r="L589" s="160"/>
      <c r="M589" s="160"/>
    </row>
    <row r="590" spans="1:13">
      <c r="A590" s="160"/>
      <c r="B590" s="160"/>
      <c r="C590" s="160"/>
      <c r="D590" s="160"/>
      <c r="E590" s="160"/>
      <c r="F590" s="160"/>
      <c r="G590" s="160"/>
      <c r="H590" s="160"/>
      <c r="I590" s="160"/>
      <c r="J590" s="160"/>
      <c r="K590" s="160"/>
      <c r="L590" s="160"/>
      <c r="M590" s="160"/>
    </row>
    <row r="591" spans="1:13">
      <c r="A591" s="160"/>
      <c r="B591" s="160"/>
      <c r="C591" s="160"/>
      <c r="D591" s="160"/>
      <c r="E591" s="160"/>
      <c r="F591" s="160"/>
      <c r="G591" s="160"/>
      <c r="H591" s="160"/>
      <c r="I591" s="160"/>
      <c r="J591" s="160"/>
      <c r="K591" s="160"/>
      <c r="L591" s="160"/>
      <c r="M591" s="160"/>
    </row>
    <row r="592" spans="1:13">
      <c r="A592" s="160"/>
      <c r="B592" s="160"/>
      <c r="C592" s="160"/>
      <c r="D592" s="160"/>
      <c r="E592" s="160"/>
      <c r="F592" s="160"/>
      <c r="G592" s="160"/>
      <c r="H592" s="160"/>
      <c r="I592" s="160"/>
      <c r="J592" s="160"/>
      <c r="K592" s="160"/>
      <c r="L592" s="160"/>
      <c r="M592" s="160"/>
    </row>
    <row r="593" spans="1:13">
      <c r="A593" s="160"/>
      <c r="B593" s="160"/>
      <c r="C593" s="160"/>
      <c r="D593" s="160"/>
      <c r="E593" s="160"/>
      <c r="F593" s="160"/>
      <c r="G593" s="160"/>
      <c r="H593" s="160"/>
      <c r="I593" s="160"/>
      <c r="J593" s="160"/>
      <c r="K593" s="160"/>
      <c r="L593" s="160"/>
      <c r="M593" s="160"/>
    </row>
    <row r="594" spans="1:13">
      <c r="A594" s="160"/>
      <c r="B594" s="160"/>
      <c r="C594" s="160"/>
      <c r="D594" s="160"/>
      <c r="E594" s="160"/>
      <c r="F594" s="160"/>
      <c r="G594" s="160"/>
      <c r="H594" s="160"/>
      <c r="I594" s="160"/>
      <c r="J594" s="160"/>
      <c r="K594" s="160"/>
      <c r="L594" s="160"/>
      <c r="M594" s="160"/>
    </row>
    <row r="595" spans="1:13">
      <c r="A595" s="160"/>
      <c r="B595" s="160"/>
      <c r="C595" s="160"/>
      <c r="D595" s="160"/>
      <c r="E595" s="160"/>
      <c r="F595" s="160"/>
      <c r="G595" s="160"/>
      <c r="H595" s="160"/>
      <c r="I595" s="160"/>
      <c r="J595" s="160"/>
      <c r="K595" s="160"/>
      <c r="L595" s="160"/>
      <c r="M595" s="160"/>
    </row>
    <row r="596" spans="1:13">
      <c r="A596" s="160"/>
      <c r="B596" s="160"/>
      <c r="C596" s="160"/>
      <c r="D596" s="160"/>
      <c r="E596" s="160"/>
      <c r="F596" s="160"/>
      <c r="G596" s="160"/>
      <c r="H596" s="160"/>
      <c r="I596" s="160"/>
      <c r="J596" s="160"/>
      <c r="K596" s="160"/>
      <c r="L596" s="160"/>
      <c r="M596" s="160"/>
    </row>
    <row r="597" spans="1:13">
      <c r="A597" s="160"/>
      <c r="B597" s="160"/>
      <c r="C597" s="160"/>
      <c r="D597" s="160"/>
      <c r="E597" s="160"/>
      <c r="F597" s="160"/>
      <c r="G597" s="160"/>
      <c r="H597" s="160"/>
      <c r="I597" s="160"/>
      <c r="J597" s="160"/>
      <c r="K597" s="160"/>
      <c r="L597" s="160"/>
      <c r="M597" s="160"/>
    </row>
    <row r="598" spans="1:13">
      <c r="A598" s="160"/>
      <c r="B598" s="160"/>
      <c r="C598" s="160"/>
      <c r="D598" s="160"/>
      <c r="E598" s="160"/>
      <c r="F598" s="160"/>
      <c r="G598" s="160"/>
      <c r="H598" s="160"/>
      <c r="I598" s="160"/>
      <c r="J598" s="160"/>
      <c r="K598" s="160"/>
      <c r="L598" s="160"/>
      <c r="M598" s="160"/>
    </row>
    <row r="599" spans="1:13">
      <c r="A599" s="160"/>
      <c r="B599" s="160"/>
      <c r="C599" s="160"/>
      <c r="D599" s="160"/>
      <c r="E599" s="160"/>
      <c r="F599" s="160"/>
      <c r="G599" s="160"/>
      <c r="H599" s="160"/>
      <c r="I599" s="160"/>
      <c r="J599" s="160"/>
      <c r="K599" s="160"/>
      <c r="L599" s="160"/>
      <c r="M599" s="160"/>
    </row>
    <row r="600" spans="1:13">
      <c r="A600" s="160"/>
      <c r="B600" s="160"/>
      <c r="C600" s="160"/>
      <c r="D600" s="160"/>
      <c r="E600" s="160"/>
      <c r="F600" s="160"/>
      <c r="G600" s="160"/>
      <c r="H600" s="160"/>
      <c r="I600" s="160"/>
      <c r="J600" s="160"/>
      <c r="K600" s="160"/>
      <c r="L600" s="160"/>
      <c r="M600" s="160"/>
    </row>
    <row r="601" spans="1:13">
      <c r="A601" s="160"/>
      <c r="B601" s="160"/>
      <c r="C601" s="160"/>
      <c r="D601" s="160"/>
      <c r="E601" s="160"/>
      <c r="F601" s="160"/>
      <c r="G601" s="160"/>
      <c r="H601" s="160"/>
      <c r="I601" s="160"/>
      <c r="J601" s="160"/>
      <c r="K601" s="160"/>
      <c r="L601" s="160"/>
      <c r="M601" s="160"/>
    </row>
    <row r="602" spans="1:13">
      <c r="A602" s="160"/>
      <c r="B602" s="160"/>
      <c r="C602" s="160"/>
      <c r="D602" s="160"/>
      <c r="E602" s="160"/>
      <c r="F602" s="160"/>
      <c r="G602" s="160"/>
      <c r="H602" s="160"/>
      <c r="I602" s="160"/>
      <c r="J602" s="160"/>
      <c r="K602" s="160"/>
      <c r="L602" s="160"/>
      <c r="M602" s="160"/>
    </row>
    <row r="603" spans="1:13">
      <c r="A603" s="160"/>
      <c r="B603" s="160"/>
      <c r="C603" s="160"/>
      <c r="D603" s="160"/>
      <c r="E603" s="160"/>
      <c r="F603" s="160"/>
      <c r="G603" s="160"/>
      <c r="H603" s="160"/>
      <c r="I603" s="160"/>
      <c r="J603" s="160"/>
      <c r="K603" s="160"/>
      <c r="L603" s="160"/>
      <c r="M603" s="160"/>
    </row>
    <row r="604" spans="1:13">
      <c r="A604" s="160"/>
      <c r="B604" s="160"/>
      <c r="C604" s="160"/>
      <c r="D604" s="160"/>
      <c r="E604" s="160"/>
      <c r="F604" s="160"/>
      <c r="G604" s="160"/>
      <c r="H604" s="160"/>
      <c r="I604" s="160"/>
      <c r="J604" s="160"/>
      <c r="K604" s="160"/>
      <c r="L604" s="160"/>
      <c r="M604" s="160"/>
    </row>
    <row r="605" spans="1:13">
      <c r="A605" s="160"/>
      <c r="B605" s="160"/>
      <c r="C605" s="160"/>
      <c r="D605" s="160"/>
      <c r="E605" s="160"/>
      <c r="F605" s="160"/>
      <c r="G605" s="160"/>
      <c r="H605" s="160"/>
      <c r="I605" s="160"/>
      <c r="J605" s="160"/>
      <c r="K605" s="160"/>
      <c r="L605" s="160"/>
      <c r="M605" s="160"/>
    </row>
    <row r="606" spans="1:13">
      <c r="A606" s="160"/>
      <c r="B606" s="160"/>
      <c r="C606" s="160"/>
      <c r="D606" s="160"/>
      <c r="E606" s="160"/>
      <c r="F606" s="160"/>
      <c r="G606" s="160"/>
      <c r="H606" s="160"/>
      <c r="I606" s="160"/>
      <c r="J606" s="160"/>
      <c r="K606" s="160"/>
      <c r="L606" s="160"/>
      <c r="M606" s="160"/>
    </row>
    <row r="607" spans="1:13">
      <c r="A607" s="160"/>
      <c r="B607" s="160"/>
      <c r="C607" s="160"/>
      <c r="D607" s="160"/>
      <c r="E607" s="160"/>
      <c r="F607" s="160"/>
      <c r="G607" s="160"/>
      <c r="H607" s="160"/>
      <c r="I607" s="160"/>
      <c r="J607" s="160"/>
      <c r="K607" s="160"/>
      <c r="L607" s="160"/>
      <c r="M607" s="160"/>
    </row>
    <row r="608" spans="1:13">
      <c r="A608" s="160"/>
      <c r="B608" s="160"/>
      <c r="C608" s="160"/>
      <c r="D608" s="160"/>
      <c r="E608" s="160"/>
      <c r="F608" s="160"/>
      <c r="G608" s="160"/>
      <c r="H608" s="160"/>
      <c r="I608" s="160"/>
      <c r="J608" s="160"/>
      <c r="K608" s="160"/>
      <c r="L608" s="160"/>
      <c r="M608" s="160"/>
    </row>
    <row r="609" spans="1:13">
      <c r="A609" s="160"/>
      <c r="B609" s="160"/>
      <c r="C609" s="160"/>
      <c r="D609" s="160"/>
      <c r="E609" s="160"/>
      <c r="F609" s="160"/>
      <c r="G609" s="160"/>
      <c r="H609" s="160"/>
      <c r="I609" s="160"/>
      <c r="J609" s="160"/>
      <c r="K609" s="160"/>
      <c r="L609" s="160"/>
      <c r="M609" s="160"/>
    </row>
    <row r="610" spans="1:13">
      <c r="A610" s="166"/>
      <c r="B610" s="166"/>
      <c r="C610" s="166"/>
      <c r="D610" s="166"/>
      <c r="E610" s="166"/>
      <c r="F610" s="166"/>
      <c r="H610" s="166"/>
      <c r="I610" s="166"/>
      <c r="J610" s="166"/>
      <c r="K610" s="166"/>
      <c r="L610" s="166"/>
      <c r="M610" s="166"/>
    </row>
    <row r="611" spans="1:13">
      <c r="A611" s="166"/>
      <c r="B611" s="166"/>
      <c r="C611" s="166"/>
      <c r="D611" s="166"/>
      <c r="E611" s="166"/>
      <c r="F611" s="166"/>
      <c r="H611" s="166"/>
      <c r="I611" s="166"/>
      <c r="J611" s="166"/>
      <c r="K611" s="166"/>
      <c r="L611" s="166"/>
      <c r="M611" s="166"/>
    </row>
    <row r="612" spans="1:13">
      <c r="A612" s="166"/>
      <c r="B612" s="166"/>
      <c r="C612" s="166"/>
      <c r="D612" s="166"/>
      <c r="E612" s="166"/>
      <c r="F612" s="166"/>
      <c r="H612" s="166"/>
      <c r="I612" s="166"/>
      <c r="J612" s="166"/>
      <c r="K612" s="166"/>
      <c r="L612" s="166"/>
      <c r="M612" s="166"/>
    </row>
    <row r="613" spans="1:13">
      <c r="A613" s="166"/>
      <c r="B613" s="166"/>
      <c r="C613" s="166"/>
      <c r="D613" s="166"/>
      <c r="E613" s="166"/>
      <c r="F613" s="166"/>
      <c r="H613" s="166"/>
      <c r="I613" s="166"/>
      <c r="J613" s="166"/>
      <c r="K613" s="166"/>
      <c r="L613" s="166"/>
      <c r="M613" s="166"/>
    </row>
    <row r="614" spans="1:13">
      <c r="A614" s="166"/>
      <c r="B614" s="166"/>
      <c r="C614" s="166"/>
      <c r="D614" s="166"/>
      <c r="E614" s="166"/>
      <c r="F614" s="166"/>
      <c r="H614" s="166"/>
      <c r="I614" s="166"/>
      <c r="J614" s="166"/>
      <c r="K614" s="166"/>
      <c r="L614" s="166"/>
      <c r="M614" s="166"/>
    </row>
    <row r="615" spans="1:13">
      <c r="A615" s="166"/>
      <c r="B615" s="166"/>
      <c r="C615" s="166"/>
      <c r="D615" s="166"/>
      <c r="E615" s="166"/>
      <c r="F615" s="166"/>
      <c r="H615" s="166"/>
      <c r="I615" s="166"/>
      <c r="J615" s="166"/>
      <c r="K615" s="166"/>
      <c r="L615" s="166"/>
      <c r="M615" s="166"/>
    </row>
    <row r="616" spans="1:13">
      <c r="A616" s="166"/>
      <c r="B616" s="166"/>
      <c r="C616" s="166"/>
      <c r="D616" s="166"/>
      <c r="E616" s="166"/>
      <c r="F616" s="166"/>
      <c r="H616" s="166"/>
      <c r="I616" s="166"/>
      <c r="J616" s="166"/>
      <c r="K616" s="166"/>
      <c r="L616" s="166"/>
      <c r="M616" s="166"/>
    </row>
    <row r="617" spans="1:13">
      <c r="A617" s="166"/>
      <c r="B617" s="166"/>
      <c r="C617" s="166"/>
      <c r="D617" s="166"/>
      <c r="E617" s="166"/>
      <c r="F617" s="166"/>
      <c r="H617" s="166"/>
      <c r="I617" s="166"/>
      <c r="J617" s="166"/>
      <c r="K617" s="166"/>
      <c r="L617" s="166"/>
      <c r="M617" s="166"/>
    </row>
    <row r="618" spans="1:13">
      <c r="A618" s="166"/>
      <c r="B618" s="166"/>
      <c r="C618" s="166"/>
      <c r="D618" s="166"/>
      <c r="E618" s="166"/>
      <c r="F618" s="166"/>
      <c r="H618" s="166"/>
      <c r="I618" s="166"/>
      <c r="J618" s="166"/>
      <c r="K618" s="166"/>
      <c r="L618" s="166"/>
      <c r="M618" s="166"/>
    </row>
    <row r="619" spans="1:13">
      <c r="A619" s="166"/>
      <c r="B619" s="166"/>
      <c r="C619" s="166"/>
      <c r="D619" s="166"/>
      <c r="E619" s="166"/>
      <c r="F619" s="166"/>
      <c r="H619" s="166"/>
      <c r="I619" s="166"/>
      <c r="J619" s="166"/>
      <c r="K619" s="166"/>
      <c r="L619" s="166"/>
      <c r="M619" s="166"/>
    </row>
    <row r="620" spans="1:13">
      <c r="A620" s="166"/>
      <c r="B620" s="166"/>
      <c r="C620" s="166"/>
      <c r="D620" s="166"/>
      <c r="E620" s="166"/>
      <c r="F620" s="166"/>
      <c r="H620" s="166"/>
      <c r="I620" s="166"/>
      <c r="J620" s="166"/>
      <c r="K620" s="166"/>
      <c r="L620" s="166"/>
      <c r="M620" s="166"/>
    </row>
    <row r="621" spans="1:13">
      <c r="A621" s="166"/>
      <c r="B621" s="166"/>
      <c r="C621" s="166"/>
      <c r="D621" s="166"/>
      <c r="E621" s="166"/>
      <c r="F621" s="166"/>
      <c r="H621" s="166"/>
      <c r="I621" s="166"/>
      <c r="J621" s="166"/>
      <c r="K621" s="166"/>
      <c r="L621" s="166"/>
      <c r="M621" s="166"/>
    </row>
    <row r="622" spans="1:13">
      <c r="A622" s="166"/>
      <c r="B622" s="166"/>
      <c r="C622" s="166"/>
      <c r="D622" s="166"/>
      <c r="E622" s="166"/>
      <c r="F622" s="166"/>
      <c r="H622" s="166"/>
      <c r="I622" s="166"/>
      <c r="J622" s="166"/>
      <c r="K622" s="166"/>
      <c r="L622" s="166"/>
      <c r="M622" s="166"/>
    </row>
    <row r="623" spans="1:13">
      <c r="A623" s="166"/>
      <c r="B623" s="166"/>
      <c r="C623" s="166"/>
      <c r="D623" s="166"/>
      <c r="E623" s="166"/>
      <c r="F623" s="166"/>
      <c r="H623" s="166"/>
      <c r="I623" s="166"/>
      <c r="J623" s="166"/>
      <c r="K623" s="166"/>
      <c r="L623" s="166"/>
      <c r="M623" s="166"/>
    </row>
    <row r="624" spans="1:13">
      <c r="A624" s="166"/>
      <c r="B624" s="166"/>
      <c r="C624" s="166"/>
      <c r="D624" s="166"/>
      <c r="E624" s="166"/>
      <c r="F624" s="166"/>
      <c r="H624" s="166"/>
      <c r="I624" s="166"/>
      <c r="J624" s="166"/>
      <c r="K624" s="166"/>
      <c r="L624" s="166"/>
      <c r="M624" s="166"/>
    </row>
    <row r="625" spans="1:13">
      <c r="A625" s="166"/>
      <c r="B625" s="166"/>
      <c r="C625" s="166"/>
      <c r="D625" s="166"/>
      <c r="E625" s="166"/>
      <c r="F625" s="166"/>
      <c r="H625" s="166"/>
      <c r="I625" s="166"/>
      <c r="J625" s="166"/>
      <c r="K625" s="166"/>
      <c r="L625" s="166"/>
      <c r="M625" s="166"/>
    </row>
    <row r="626" spans="1:13">
      <c r="A626" s="166"/>
      <c r="B626" s="166"/>
      <c r="C626" s="166"/>
      <c r="D626" s="166"/>
      <c r="E626" s="166"/>
      <c r="F626" s="166"/>
      <c r="H626" s="166"/>
      <c r="I626" s="166"/>
      <c r="J626" s="166"/>
      <c r="K626" s="166"/>
      <c r="L626" s="166"/>
      <c r="M626" s="166"/>
    </row>
    <row r="627" spans="1:13">
      <c r="A627" s="166"/>
      <c r="B627" s="166"/>
      <c r="C627" s="166"/>
      <c r="D627" s="166"/>
      <c r="E627" s="166"/>
      <c r="F627" s="166"/>
      <c r="H627" s="166"/>
      <c r="I627" s="166"/>
      <c r="J627" s="166"/>
      <c r="K627" s="166"/>
      <c r="L627" s="166"/>
      <c r="M627" s="166"/>
    </row>
    <row r="628" spans="1:13">
      <c r="A628" s="166"/>
      <c r="B628" s="166"/>
      <c r="C628" s="166"/>
      <c r="D628" s="166"/>
      <c r="E628" s="166"/>
      <c r="F628" s="166"/>
      <c r="H628" s="166"/>
      <c r="I628" s="166"/>
      <c r="J628" s="166"/>
      <c r="K628" s="166"/>
      <c r="L628" s="166"/>
      <c r="M628" s="166"/>
    </row>
    <row r="629" spans="1:13">
      <c r="A629" s="166"/>
      <c r="B629" s="166"/>
      <c r="C629" s="166"/>
      <c r="D629" s="166"/>
      <c r="E629" s="166"/>
      <c r="F629" s="166"/>
      <c r="H629" s="166"/>
      <c r="I629" s="166"/>
      <c r="J629" s="166"/>
      <c r="K629" s="166"/>
      <c r="L629" s="166"/>
      <c r="M629" s="166"/>
    </row>
    <row r="630" spans="1:13">
      <c r="A630" s="166"/>
      <c r="B630" s="166"/>
      <c r="C630" s="166"/>
      <c r="D630" s="166"/>
      <c r="E630" s="166"/>
      <c r="F630" s="166"/>
      <c r="H630" s="166"/>
      <c r="I630" s="166"/>
      <c r="J630" s="166"/>
      <c r="K630" s="166"/>
      <c r="L630" s="166"/>
      <c r="M630" s="166"/>
    </row>
    <row r="631" spans="1:13">
      <c r="A631" s="166"/>
      <c r="B631" s="166"/>
      <c r="C631" s="166"/>
      <c r="D631" s="166"/>
      <c r="E631" s="166"/>
      <c r="F631" s="166"/>
      <c r="H631" s="166"/>
      <c r="I631" s="166"/>
      <c r="J631" s="166"/>
      <c r="K631" s="166"/>
      <c r="L631" s="166"/>
      <c r="M631" s="166"/>
    </row>
    <row r="632" spans="1:13">
      <c r="A632" s="166"/>
      <c r="B632" s="166"/>
      <c r="C632" s="166"/>
      <c r="D632" s="166"/>
      <c r="E632" s="166"/>
      <c r="F632" s="166"/>
      <c r="H632" s="166"/>
      <c r="I632" s="166"/>
      <c r="J632" s="166"/>
      <c r="K632" s="166"/>
      <c r="L632" s="166"/>
      <c r="M632" s="166"/>
    </row>
    <row r="633" spans="1:13">
      <c r="A633" s="166"/>
      <c r="B633" s="166"/>
      <c r="C633" s="166"/>
      <c r="D633" s="166"/>
      <c r="E633" s="166"/>
      <c r="F633" s="166"/>
      <c r="H633" s="166"/>
      <c r="I633" s="166"/>
      <c r="J633" s="166"/>
      <c r="K633" s="166"/>
      <c r="L633" s="166"/>
      <c r="M633" s="166"/>
    </row>
    <row r="634" spans="1:13">
      <c r="A634" s="166"/>
      <c r="B634" s="166"/>
      <c r="C634" s="166"/>
      <c r="D634" s="166"/>
      <c r="E634" s="166"/>
      <c r="F634" s="166"/>
      <c r="H634" s="166"/>
      <c r="I634" s="166"/>
      <c r="J634" s="166"/>
      <c r="K634" s="166"/>
      <c r="L634" s="166"/>
      <c r="M634" s="166"/>
    </row>
    <row r="635" spans="1:13">
      <c r="A635" s="166"/>
      <c r="B635" s="166"/>
      <c r="C635" s="166"/>
      <c r="D635" s="166"/>
      <c r="E635" s="166"/>
      <c r="F635" s="166"/>
      <c r="H635" s="166"/>
      <c r="I635" s="166"/>
      <c r="J635" s="166"/>
      <c r="K635" s="166"/>
      <c r="L635" s="166"/>
      <c r="M635" s="166"/>
    </row>
    <row r="636" spans="1:13">
      <c r="A636" s="166"/>
      <c r="B636" s="166"/>
      <c r="C636" s="166"/>
      <c r="D636" s="166"/>
      <c r="E636" s="166"/>
      <c r="F636" s="166"/>
      <c r="H636" s="166"/>
      <c r="I636" s="166"/>
      <c r="J636" s="166"/>
      <c r="K636" s="166"/>
      <c r="L636" s="166"/>
      <c r="M636" s="166"/>
    </row>
    <row r="637" spans="1:13">
      <c r="A637" s="166"/>
      <c r="B637" s="166"/>
      <c r="C637" s="166"/>
      <c r="D637" s="166"/>
      <c r="E637" s="166"/>
      <c r="F637" s="166"/>
      <c r="H637" s="166"/>
      <c r="I637" s="166"/>
      <c r="J637" s="166"/>
      <c r="K637" s="166"/>
      <c r="L637" s="166"/>
      <c r="M637" s="166"/>
    </row>
    <row r="638" spans="1:13">
      <c r="A638" s="166"/>
      <c r="B638" s="166"/>
      <c r="C638" s="166"/>
      <c r="D638" s="166"/>
      <c r="E638" s="166"/>
      <c r="F638" s="166"/>
      <c r="H638" s="166"/>
      <c r="I638" s="166"/>
      <c r="J638" s="166"/>
      <c r="K638" s="166"/>
      <c r="L638" s="166"/>
      <c r="M638" s="166"/>
    </row>
    <row r="639" spans="1:13">
      <c r="A639" s="166"/>
      <c r="B639" s="166"/>
      <c r="C639" s="166"/>
      <c r="D639" s="166"/>
      <c r="E639" s="166"/>
      <c r="F639" s="166"/>
      <c r="H639" s="166"/>
      <c r="I639" s="166"/>
      <c r="J639" s="166"/>
      <c r="K639" s="166"/>
      <c r="L639" s="166"/>
      <c r="M639" s="166"/>
    </row>
    <row r="640" spans="1:13">
      <c r="A640" s="166"/>
      <c r="B640" s="166"/>
      <c r="C640" s="166"/>
      <c r="D640" s="166"/>
      <c r="E640" s="166"/>
      <c r="F640" s="166"/>
      <c r="H640" s="166"/>
      <c r="I640" s="166"/>
      <c r="J640" s="166"/>
      <c r="K640" s="166"/>
      <c r="L640" s="166"/>
      <c r="M640" s="166"/>
    </row>
    <row r="641" spans="1:13">
      <c r="A641" s="166"/>
      <c r="B641" s="166"/>
      <c r="C641" s="166"/>
      <c r="D641" s="166"/>
      <c r="E641" s="166"/>
      <c r="F641" s="166"/>
      <c r="H641" s="166"/>
      <c r="I641" s="166"/>
      <c r="J641" s="166"/>
      <c r="K641" s="166"/>
      <c r="L641" s="166"/>
      <c r="M641" s="166"/>
    </row>
    <row r="642" spans="1:13">
      <c r="A642" s="166"/>
      <c r="B642" s="166"/>
      <c r="C642" s="166"/>
      <c r="D642" s="166"/>
      <c r="E642" s="166"/>
      <c r="F642" s="166"/>
      <c r="H642" s="166"/>
      <c r="I642" s="166"/>
      <c r="J642" s="166"/>
      <c r="K642" s="166"/>
      <c r="L642" s="166"/>
      <c r="M642" s="166"/>
    </row>
    <row r="643" spans="1:13">
      <c r="A643" s="166"/>
      <c r="B643" s="166"/>
      <c r="C643" s="166"/>
      <c r="D643" s="166"/>
      <c r="E643" s="166"/>
      <c r="F643" s="166"/>
      <c r="H643" s="166"/>
      <c r="I643" s="166"/>
      <c r="J643" s="166"/>
      <c r="K643" s="166"/>
      <c r="L643" s="166"/>
      <c r="M643" s="166"/>
    </row>
    <row r="644" spans="1:13">
      <c r="A644" s="166"/>
      <c r="B644" s="166"/>
      <c r="C644" s="166"/>
      <c r="D644" s="166"/>
      <c r="E644" s="166"/>
      <c r="F644" s="166"/>
      <c r="H644" s="166"/>
      <c r="I644" s="166"/>
      <c r="J644" s="166"/>
      <c r="K644" s="166"/>
      <c r="L644" s="166"/>
      <c r="M644" s="166"/>
    </row>
    <row r="645" spans="1:13">
      <c r="A645" s="166"/>
      <c r="B645" s="166"/>
      <c r="C645" s="166"/>
      <c r="D645" s="166"/>
      <c r="E645" s="166"/>
      <c r="F645" s="166"/>
      <c r="H645" s="166"/>
      <c r="I645" s="166"/>
      <c r="J645" s="166"/>
      <c r="K645" s="166"/>
      <c r="L645" s="166"/>
      <c r="M645" s="166"/>
    </row>
    <row r="646" spans="1:13">
      <c r="A646" s="166"/>
      <c r="B646" s="166"/>
      <c r="C646" s="166"/>
      <c r="D646" s="166"/>
      <c r="E646" s="166"/>
      <c r="F646" s="166"/>
      <c r="H646" s="166"/>
      <c r="I646" s="166"/>
      <c r="J646" s="166"/>
      <c r="K646" s="166"/>
      <c r="L646" s="166"/>
      <c r="M646" s="166"/>
    </row>
    <row r="647" spans="1:13">
      <c r="A647" s="166"/>
      <c r="B647" s="166"/>
      <c r="C647" s="166"/>
      <c r="D647" s="166"/>
      <c r="E647" s="166"/>
      <c r="F647" s="166"/>
      <c r="H647" s="166"/>
      <c r="I647" s="166"/>
      <c r="J647" s="166"/>
      <c r="K647" s="166"/>
      <c r="L647" s="166"/>
      <c r="M647" s="166"/>
    </row>
    <row r="648" spans="1:13">
      <c r="A648" s="166"/>
      <c r="B648" s="166"/>
      <c r="C648" s="166"/>
      <c r="D648" s="166"/>
      <c r="E648" s="166"/>
      <c r="F648" s="166"/>
      <c r="H648" s="166"/>
      <c r="I648" s="166"/>
      <c r="J648" s="166"/>
      <c r="K648" s="166"/>
      <c r="L648" s="166"/>
      <c r="M648" s="166"/>
    </row>
    <row r="649" spans="1:13">
      <c r="A649" s="166"/>
      <c r="B649" s="166"/>
      <c r="C649" s="166"/>
      <c r="D649" s="166"/>
      <c r="E649" s="166"/>
      <c r="F649" s="166"/>
      <c r="H649" s="166"/>
      <c r="I649" s="166"/>
      <c r="J649" s="166"/>
      <c r="K649" s="166"/>
      <c r="L649" s="166"/>
      <c r="M649" s="166"/>
    </row>
    <row r="650" spans="1:13">
      <c r="A650" s="166"/>
      <c r="B650" s="166"/>
      <c r="C650" s="166"/>
      <c r="D650" s="166"/>
      <c r="E650" s="166"/>
      <c r="F650" s="166"/>
      <c r="H650" s="166"/>
      <c r="I650" s="166"/>
      <c r="J650" s="166"/>
      <c r="K650" s="166"/>
      <c r="L650" s="166"/>
      <c r="M650" s="166"/>
    </row>
    <row r="651" spans="1:13">
      <c r="A651" s="166"/>
      <c r="B651" s="166"/>
      <c r="C651" s="166"/>
      <c r="D651" s="166"/>
      <c r="E651" s="166"/>
      <c r="F651" s="166"/>
      <c r="H651" s="166"/>
      <c r="I651" s="166"/>
      <c r="J651" s="166"/>
      <c r="K651" s="166"/>
      <c r="L651" s="166"/>
      <c r="M651" s="166"/>
    </row>
    <row r="652" spans="1:13">
      <c r="A652" s="166"/>
      <c r="B652" s="166"/>
      <c r="C652" s="166"/>
      <c r="D652" s="166"/>
      <c r="E652" s="166"/>
      <c r="F652" s="166"/>
      <c r="H652" s="166"/>
      <c r="I652" s="166"/>
      <c r="J652" s="166"/>
      <c r="K652" s="166"/>
      <c r="L652" s="166"/>
      <c r="M652" s="166"/>
    </row>
    <row r="653" spans="1:13">
      <c r="A653" s="166"/>
      <c r="B653" s="166"/>
      <c r="C653" s="166"/>
      <c r="D653" s="166"/>
      <c r="E653" s="166"/>
      <c r="F653" s="166"/>
      <c r="H653" s="166"/>
      <c r="I653" s="166"/>
      <c r="J653" s="166"/>
      <c r="K653" s="166"/>
      <c r="L653" s="166"/>
      <c r="M653" s="166"/>
    </row>
    <row r="654" spans="1:13">
      <c r="A654" s="166"/>
      <c r="B654" s="166"/>
      <c r="C654" s="166"/>
      <c r="D654" s="166"/>
      <c r="E654" s="166"/>
      <c r="F654" s="166"/>
      <c r="H654" s="166"/>
      <c r="I654" s="166"/>
      <c r="J654" s="166"/>
      <c r="K654" s="166"/>
      <c r="L654" s="166"/>
      <c r="M654" s="166"/>
    </row>
    <row r="655" spans="1:13">
      <c r="A655" s="166"/>
      <c r="B655" s="166"/>
      <c r="C655" s="166"/>
      <c r="D655" s="166"/>
      <c r="E655" s="166"/>
      <c r="F655" s="166"/>
      <c r="G655" s="166"/>
      <c r="H655" s="166"/>
      <c r="I655" s="166"/>
      <c r="J655" s="166"/>
      <c r="K655" s="166"/>
      <c r="L655" s="166"/>
      <c r="M655" s="166"/>
    </row>
    <row r="656" spans="1:13">
      <c r="A656" s="166"/>
      <c r="B656" s="166"/>
      <c r="C656" s="166"/>
      <c r="D656" s="166"/>
      <c r="E656" s="166"/>
      <c r="F656" s="166"/>
      <c r="G656" s="166"/>
      <c r="H656" s="166"/>
      <c r="I656" s="166"/>
      <c r="J656" s="166"/>
      <c r="K656" s="166"/>
      <c r="L656" s="166"/>
      <c r="M656" s="166"/>
    </row>
    <row r="657" spans="1:13">
      <c r="A657" s="166"/>
      <c r="B657" s="166"/>
      <c r="C657" s="166"/>
      <c r="D657" s="166"/>
      <c r="E657" s="166"/>
      <c r="F657" s="166"/>
      <c r="G657" s="166"/>
      <c r="H657" s="166"/>
      <c r="I657" s="166"/>
      <c r="J657" s="166"/>
      <c r="K657" s="166"/>
      <c r="L657" s="166"/>
      <c r="M657" s="166"/>
    </row>
    <row r="658" spans="1:13">
      <c r="A658" s="166"/>
      <c r="B658" s="166"/>
      <c r="C658" s="166"/>
      <c r="D658" s="166"/>
      <c r="E658" s="166"/>
      <c r="F658" s="166"/>
      <c r="G658" s="166"/>
      <c r="H658" s="166"/>
      <c r="I658" s="166"/>
      <c r="J658" s="166"/>
      <c r="K658" s="166"/>
      <c r="L658" s="166"/>
      <c r="M658" s="166"/>
    </row>
    <row r="659" spans="1:13">
      <c r="A659" s="166"/>
      <c r="B659" s="166"/>
      <c r="C659" s="166"/>
      <c r="D659" s="166"/>
      <c r="E659" s="166"/>
      <c r="F659" s="166"/>
      <c r="G659" s="166"/>
      <c r="H659" s="166"/>
      <c r="I659" s="166"/>
      <c r="J659" s="166"/>
      <c r="K659" s="166"/>
      <c r="L659" s="166"/>
      <c r="M659" s="166"/>
    </row>
    <row r="660" spans="1:13">
      <c r="A660" s="166"/>
      <c r="B660" s="166"/>
      <c r="C660" s="166"/>
      <c r="D660" s="166"/>
      <c r="E660" s="166"/>
      <c r="F660" s="166"/>
      <c r="G660" s="166"/>
      <c r="H660" s="166"/>
      <c r="I660" s="166"/>
      <c r="J660" s="166"/>
      <c r="K660" s="166"/>
      <c r="L660" s="166"/>
      <c r="M660" s="166"/>
    </row>
    <row r="661" spans="1:13">
      <c r="A661" s="166"/>
      <c r="B661" s="166"/>
      <c r="C661" s="166"/>
      <c r="D661" s="166"/>
      <c r="E661" s="166"/>
      <c r="F661" s="166"/>
      <c r="G661" s="166"/>
      <c r="H661" s="166"/>
      <c r="I661" s="166"/>
      <c r="J661" s="166"/>
      <c r="K661" s="166"/>
      <c r="L661" s="166"/>
      <c r="M661" s="166"/>
    </row>
    <row r="662" spans="1:13">
      <c r="A662" s="166"/>
      <c r="B662" s="166"/>
      <c r="C662" s="166"/>
      <c r="D662" s="166"/>
      <c r="E662" s="166"/>
      <c r="F662" s="166"/>
      <c r="G662" s="166"/>
      <c r="H662" s="166"/>
      <c r="I662" s="166"/>
      <c r="J662" s="166"/>
      <c r="K662" s="166"/>
      <c r="L662" s="166"/>
      <c r="M662" s="166"/>
    </row>
    <row r="663" spans="1:13">
      <c r="A663" s="166"/>
      <c r="B663" s="166"/>
      <c r="C663" s="166"/>
      <c r="D663" s="166"/>
      <c r="E663" s="166"/>
      <c r="F663" s="166"/>
      <c r="G663" s="166"/>
      <c r="H663" s="166"/>
      <c r="I663" s="166"/>
      <c r="J663" s="166"/>
      <c r="K663" s="166"/>
      <c r="L663" s="166"/>
      <c r="M663" s="166"/>
    </row>
    <row r="664" spans="1:13">
      <c r="A664" s="166"/>
      <c r="B664" s="166"/>
      <c r="C664" s="166"/>
      <c r="D664" s="166"/>
      <c r="E664" s="166"/>
      <c r="F664" s="166"/>
      <c r="G664" s="166"/>
      <c r="H664" s="166"/>
      <c r="I664" s="166"/>
      <c r="J664" s="166"/>
      <c r="K664" s="166"/>
      <c r="L664" s="166"/>
      <c r="M664" s="166"/>
    </row>
    <row r="665" spans="1:13">
      <c r="A665" s="166"/>
      <c r="B665" s="166"/>
      <c r="C665" s="166"/>
      <c r="D665" s="166"/>
      <c r="E665" s="166"/>
      <c r="F665" s="166"/>
      <c r="G665" s="166"/>
      <c r="H665" s="166"/>
      <c r="I665" s="166"/>
      <c r="J665" s="166"/>
      <c r="K665" s="166"/>
      <c r="L665" s="166"/>
      <c r="M665" s="166"/>
    </row>
    <row r="666" spans="1:13">
      <c r="A666" s="166"/>
      <c r="B666" s="166"/>
      <c r="C666" s="166"/>
      <c r="D666" s="166"/>
      <c r="E666" s="166"/>
      <c r="F666" s="166"/>
      <c r="G666" s="166"/>
      <c r="H666" s="166"/>
      <c r="I666" s="166"/>
      <c r="J666" s="166"/>
      <c r="K666" s="166"/>
      <c r="L666" s="166"/>
      <c r="M666" s="166"/>
    </row>
    <row r="667" spans="1:13">
      <c r="A667" s="166"/>
      <c r="B667" s="166"/>
      <c r="C667" s="166"/>
      <c r="D667" s="166"/>
      <c r="E667" s="166"/>
      <c r="F667" s="166"/>
      <c r="G667" s="166"/>
      <c r="H667" s="166"/>
      <c r="I667" s="166"/>
      <c r="J667" s="166"/>
      <c r="K667" s="166"/>
      <c r="L667" s="166"/>
      <c r="M667" s="166"/>
    </row>
    <row r="668" spans="1:13">
      <c r="A668" s="166"/>
      <c r="B668" s="166"/>
      <c r="C668" s="166"/>
      <c r="D668" s="166"/>
      <c r="E668" s="166"/>
      <c r="F668" s="166"/>
      <c r="G668" s="166"/>
      <c r="H668" s="166"/>
      <c r="I668" s="166"/>
      <c r="J668" s="166"/>
      <c r="K668" s="166"/>
      <c r="L668" s="166"/>
      <c r="M668" s="166"/>
    </row>
    <row r="669" spans="1:13">
      <c r="A669" s="166"/>
      <c r="B669" s="166"/>
      <c r="C669" s="166"/>
      <c r="D669" s="166"/>
      <c r="E669" s="166"/>
      <c r="F669" s="166"/>
      <c r="G669" s="166"/>
      <c r="H669" s="166"/>
      <c r="I669" s="166"/>
      <c r="J669" s="166"/>
      <c r="K669" s="166"/>
      <c r="L669" s="166"/>
      <c r="M669" s="166"/>
    </row>
    <row r="670" spans="1:13">
      <c r="A670" s="166"/>
      <c r="B670" s="166"/>
      <c r="C670" s="166"/>
      <c r="D670" s="166"/>
      <c r="E670" s="166"/>
      <c r="F670" s="166"/>
      <c r="G670" s="166"/>
      <c r="H670" s="166"/>
      <c r="I670" s="166"/>
      <c r="J670" s="166"/>
      <c r="K670" s="166"/>
      <c r="L670" s="166"/>
      <c r="M670" s="166"/>
    </row>
    <row r="671" spans="1:13">
      <c r="A671" s="166"/>
      <c r="B671" s="166"/>
      <c r="C671" s="166"/>
      <c r="D671" s="166"/>
      <c r="E671" s="166"/>
      <c r="F671" s="166"/>
      <c r="G671" s="166"/>
      <c r="H671" s="166"/>
      <c r="I671" s="166"/>
      <c r="J671" s="166"/>
      <c r="K671" s="166"/>
      <c r="L671" s="166"/>
      <c r="M671" s="166"/>
    </row>
    <row r="672" spans="1:13">
      <c r="A672" s="166"/>
      <c r="B672" s="166"/>
      <c r="C672" s="166"/>
      <c r="D672" s="166"/>
      <c r="E672" s="166"/>
      <c r="F672" s="166"/>
      <c r="G672" s="166"/>
      <c r="H672" s="166"/>
      <c r="I672" s="166"/>
      <c r="J672" s="166"/>
      <c r="K672" s="166"/>
      <c r="L672" s="166"/>
      <c r="M672" s="166"/>
    </row>
    <row r="673" spans="1:13">
      <c r="A673" s="166"/>
      <c r="B673" s="166"/>
      <c r="C673" s="166"/>
      <c r="D673" s="166"/>
      <c r="E673" s="166"/>
      <c r="F673" s="166"/>
      <c r="G673" s="166"/>
      <c r="H673" s="166"/>
      <c r="I673" s="166"/>
      <c r="J673" s="166"/>
      <c r="K673" s="166"/>
      <c r="L673" s="166"/>
      <c r="M673" s="166"/>
    </row>
    <row r="674" spans="1:13">
      <c r="A674" s="166"/>
      <c r="B674" s="166"/>
      <c r="C674" s="166"/>
      <c r="D674" s="166"/>
      <c r="E674" s="166"/>
      <c r="F674" s="166"/>
      <c r="G674" s="166"/>
      <c r="H674" s="166"/>
      <c r="I674" s="166"/>
      <c r="J674" s="166"/>
      <c r="K674" s="166"/>
      <c r="L674" s="166"/>
      <c r="M674" s="166"/>
    </row>
    <row r="675" spans="1:13">
      <c r="A675" s="166"/>
      <c r="B675" s="166"/>
      <c r="C675" s="166"/>
      <c r="D675" s="166"/>
      <c r="E675" s="166"/>
      <c r="F675" s="166"/>
      <c r="G675" s="166"/>
      <c r="H675" s="166"/>
      <c r="I675" s="166"/>
      <c r="J675" s="166"/>
      <c r="K675" s="166"/>
      <c r="L675" s="166"/>
      <c r="M675" s="166"/>
    </row>
    <row r="676" spans="1:13">
      <c r="A676" s="166"/>
      <c r="B676" s="166"/>
      <c r="C676" s="166"/>
      <c r="D676" s="166"/>
      <c r="E676" s="166"/>
      <c r="F676" s="166"/>
      <c r="G676" s="166"/>
      <c r="H676" s="166"/>
      <c r="I676" s="166"/>
      <c r="J676" s="166"/>
      <c r="K676" s="166"/>
      <c r="L676" s="166"/>
      <c r="M676" s="166"/>
    </row>
    <row r="677" spans="1:13">
      <c r="A677" s="166"/>
      <c r="B677" s="166"/>
      <c r="C677" s="166"/>
      <c r="D677" s="166"/>
      <c r="E677" s="166"/>
      <c r="F677" s="166"/>
      <c r="G677" s="166"/>
      <c r="H677" s="166"/>
      <c r="I677" s="166"/>
      <c r="J677" s="166"/>
      <c r="K677" s="166"/>
      <c r="L677" s="166"/>
      <c r="M677" s="166"/>
    </row>
    <row r="678" spans="1:13">
      <c r="A678" s="166"/>
      <c r="B678" s="166"/>
      <c r="C678" s="166"/>
      <c r="D678" s="166"/>
      <c r="E678" s="166"/>
      <c r="F678" s="166"/>
      <c r="G678" s="166"/>
      <c r="H678" s="166"/>
      <c r="I678" s="166"/>
      <c r="J678" s="166"/>
      <c r="K678" s="166"/>
      <c r="L678" s="166"/>
      <c r="M678" s="166"/>
    </row>
    <row r="679" spans="1:13">
      <c r="A679" s="166"/>
      <c r="B679" s="166"/>
      <c r="C679" s="166"/>
      <c r="D679" s="166"/>
      <c r="E679" s="166"/>
      <c r="F679" s="166"/>
      <c r="G679" s="166"/>
      <c r="H679" s="166"/>
      <c r="I679" s="166"/>
      <c r="J679" s="166"/>
      <c r="K679" s="166"/>
      <c r="L679" s="166"/>
      <c r="M679" s="166"/>
    </row>
    <row r="680" spans="1:13">
      <c r="A680" s="166"/>
      <c r="B680" s="166"/>
      <c r="C680" s="166"/>
      <c r="D680" s="166"/>
      <c r="E680" s="166"/>
      <c r="F680" s="166"/>
      <c r="G680" s="166"/>
      <c r="H680" s="166"/>
      <c r="I680" s="166"/>
      <c r="J680" s="166"/>
      <c r="K680" s="166"/>
      <c r="L680" s="166"/>
      <c r="M680" s="166"/>
    </row>
    <row r="681" spans="1:13">
      <c r="A681" s="166"/>
      <c r="B681" s="166"/>
      <c r="C681" s="166"/>
      <c r="D681" s="166"/>
      <c r="E681" s="166"/>
      <c r="F681" s="166"/>
      <c r="G681" s="166"/>
      <c r="H681" s="166"/>
      <c r="I681" s="166"/>
      <c r="J681" s="166"/>
      <c r="K681" s="166"/>
      <c r="L681" s="166"/>
      <c r="M681" s="166"/>
    </row>
    <row r="682" spans="1:13">
      <c r="A682" s="166"/>
      <c r="B682" s="166"/>
      <c r="C682" s="166"/>
      <c r="D682" s="166"/>
      <c r="E682" s="166"/>
      <c r="F682" s="166"/>
      <c r="G682" s="166"/>
      <c r="H682" s="166"/>
      <c r="I682" s="166"/>
      <c r="J682" s="166"/>
      <c r="K682" s="166"/>
      <c r="L682" s="166"/>
      <c r="M682" s="166"/>
    </row>
    <row r="683" spans="1:13">
      <c r="A683" s="166"/>
      <c r="B683" s="166"/>
      <c r="C683" s="166"/>
      <c r="D683" s="166"/>
      <c r="E683" s="166"/>
      <c r="F683" s="166"/>
      <c r="G683" s="166"/>
      <c r="H683" s="166"/>
      <c r="I683" s="166"/>
      <c r="J683" s="166"/>
      <c r="K683" s="166"/>
      <c r="L683" s="166"/>
      <c r="M683" s="166"/>
    </row>
    <row r="684" spans="1:13">
      <c r="A684" s="166"/>
      <c r="B684" s="166"/>
      <c r="C684" s="166"/>
      <c r="D684" s="166"/>
      <c r="E684" s="166"/>
      <c r="F684" s="166"/>
      <c r="G684" s="166"/>
      <c r="H684" s="166"/>
      <c r="I684" s="166"/>
      <c r="J684" s="166"/>
      <c r="K684" s="166"/>
      <c r="L684" s="166"/>
      <c r="M684" s="166"/>
    </row>
    <row r="685" spans="1:13">
      <c r="A685" s="166"/>
      <c r="B685" s="166"/>
      <c r="C685" s="166"/>
      <c r="D685" s="166"/>
      <c r="E685" s="166"/>
      <c r="F685" s="166"/>
      <c r="G685" s="166"/>
      <c r="H685" s="166"/>
      <c r="I685" s="166"/>
      <c r="J685" s="166"/>
      <c r="K685" s="166"/>
      <c r="L685" s="166"/>
      <c r="M685" s="166"/>
    </row>
    <row r="686" spans="1:13">
      <c r="A686" s="166"/>
      <c r="B686" s="166"/>
      <c r="C686" s="166"/>
      <c r="D686" s="166"/>
      <c r="E686" s="166"/>
      <c r="F686" s="166"/>
      <c r="G686" s="166"/>
      <c r="H686" s="166"/>
      <c r="I686" s="166"/>
      <c r="J686" s="166"/>
      <c r="K686" s="166"/>
      <c r="L686" s="166"/>
      <c r="M686" s="166"/>
    </row>
    <row r="687" spans="1:13">
      <c r="A687" s="166"/>
      <c r="B687" s="166"/>
      <c r="C687" s="166"/>
      <c r="D687" s="166"/>
      <c r="E687" s="166"/>
      <c r="F687" s="166"/>
      <c r="G687" s="166"/>
      <c r="H687" s="166"/>
      <c r="I687" s="166"/>
      <c r="J687" s="166"/>
      <c r="K687" s="166"/>
      <c r="L687" s="166"/>
      <c r="M687" s="166"/>
    </row>
    <row r="688" spans="1:13">
      <c r="A688" s="166"/>
      <c r="B688" s="166"/>
      <c r="C688" s="166"/>
      <c r="D688" s="166"/>
      <c r="E688" s="166"/>
      <c r="F688" s="166"/>
      <c r="G688" s="166"/>
      <c r="H688" s="166"/>
      <c r="I688" s="166"/>
      <c r="J688" s="166"/>
      <c r="K688" s="166"/>
      <c r="L688" s="166"/>
      <c r="M688" s="166"/>
    </row>
    <row r="689" spans="1:13">
      <c r="A689" s="166"/>
      <c r="B689" s="166"/>
      <c r="C689" s="166"/>
      <c r="D689" s="166"/>
      <c r="E689" s="166"/>
      <c r="F689" s="166"/>
      <c r="G689" s="166"/>
      <c r="H689" s="166"/>
      <c r="I689" s="166"/>
      <c r="J689" s="166"/>
      <c r="K689" s="166"/>
      <c r="L689" s="166"/>
      <c r="M689" s="166"/>
    </row>
    <row r="690" spans="1:13">
      <c r="A690" s="166"/>
      <c r="B690" s="166"/>
      <c r="C690" s="166"/>
      <c r="D690" s="166"/>
      <c r="E690" s="166"/>
      <c r="F690" s="166"/>
      <c r="G690" s="166"/>
      <c r="H690" s="166"/>
      <c r="I690" s="166"/>
      <c r="J690" s="166"/>
      <c r="K690" s="166"/>
      <c r="L690" s="166"/>
      <c r="M690" s="166"/>
    </row>
    <row r="691" spans="1:13">
      <c r="A691" s="166"/>
      <c r="B691" s="166"/>
      <c r="C691" s="166"/>
      <c r="D691" s="166"/>
      <c r="E691" s="166"/>
      <c r="F691" s="166"/>
      <c r="G691" s="166"/>
      <c r="H691" s="166"/>
      <c r="I691" s="166"/>
      <c r="J691" s="166"/>
      <c r="K691" s="166"/>
      <c r="L691" s="166"/>
      <c r="M691" s="166"/>
    </row>
    <row r="692" spans="1:13">
      <c r="A692" s="166"/>
      <c r="B692" s="166"/>
      <c r="C692" s="166"/>
      <c r="D692" s="166"/>
      <c r="E692" s="166"/>
      <c r="F692" s="166"/>
      <c r="G692" s="166"/>
      <c r="H692" s="166"/>
      <c r="I692" s="166"/>
      <c r="J692" s="166"/>
      <c r="K692" s="166"/>
      <c r="L692" s="166"/>
      <c r="M692" s="166"/>
    </row>
    <row r="693" spans="1:13">
      <c r="A693" s="166"/>
      <c r="B693" s="166"/>
      <c r="C693" s="166"/>
      <c r="D693" s="166"/>
      <c r="E693" s="166"/>
      <c r="F693" s="166"/>
      <c r="G693" s="166"/>
      <c r="H693" s="166"/>
      <c r="I693" s="166"/>
      <c r="J693" s="166"/>
      <c r="K693" s="166"/>
      <c r="L693" s="166"/>
      <c r="M693" s="166"/>
    </row>
    <row r="694" spans="1:13">
      <c r="A694" s="166"/>
      <c r="B694" s="166"/>
      <c r="C694" s="166"/>
      <c r="D694" s="166"/>
      <c r="E694" s="166"/>
      <c r="F694" s="166"/>
      <c r="G694" s="166"/>
      <c r="H694" s="166"/>
      <c r="I694" s="166"/>
      <c r="J694" s="166"/>
      <c r="K694" s="166"/>
      <c r="L694" s="166"/>
      <c r="M694" s="166"/>
    </row>
    <row r="695" spans="1:13">
      <c r="A695" s="166"/>
      <c r="B695" s="166"/>
      <c r="C695" s="166"/>
      <c r="D695" s="166"/>
      <c r="E695" s="166"/>
      <c r="F695" s="166"/>
      <c r="G695" s="166"/>
      <c r="H695" s="166"/>
      <c r="I695" s="166"/>
      <c r="J695" s="166"/>
      <c r="K695" s="166"/>
      <c r="L695" s="166"/>
      <c r="M695" s="166"/>
    </row>
    <row r="696" spans="1:13">
      <c r="A696" s="166"/>
      <c r="B696" s="166"/>
      <c r="C696" s="166"/>
      <c r="D696" s="166"/>
      <c r="E696" s="166"/>
      <c r="F696" s="166"/>
      <c r="G696" s="166"/>
      <c r="H696" s="166"/>
      <c r="I696" s="166"/>
      <c r="J696" s="166"/>
      <c r="K696" s="166"/>
      <c r="L696" s="166"/>
      <c r="M696" s="166"/>
    </row>
    <row r="697" spans="1:13">
      <c r="A697" s="166"/>
      <c r="B697" s="166"/>
      <c r="C697" s="166"/>
      <c r="D697" s="166"/>
      <c r="E697" s="166"/>
      <c r="F697" s="166"/>
      <c r="G697" s="166"/>
      <c r="H697" s="166"/>
      <c r="I697" s="166"/>
      <c r="J697" s="166"/>
      <c r="K697" s="166"/>
      <c r="L697" s="166"/>
      <c r="M697" s="166"/>
    </row>
    <row r="698" spans="1:13">
      <c r="A698" s="166"/>
      <c r="B698" s="166"/>
      <c r="C698" s="166"/>
      <c r="D698" s="166"/>
      <c r="E698" s="166"/>
      <c r="F698" s="166"/>
      <c r="G698" s="166"/>
      <c r="H698" s="166"/>
      <c r="I698" s="166"/>
      <c r="J698" s="166"/>
      <c r="K698" s="166"/>
      <c r="L698" s="166"/>
      <c r="M698" s="166"/>
    </row>
    <row r="699" spans="1:13">
      <c r="A699" s="166"/>
      <c r="B699" s="166"/>
      <c r="C699" s="166"/>
      <c r="D699" s="166"/>
      <c r="E699" s="166"/>
      <c r="F699" s="166"/>
      <c r="G699" s="166"/>
      <c r="H699" s="166"/>
      <c r="I699" s="166"/>
      <c r="J699" s="166"/>
      <c r="K699" s="166"/>
      <c r="L699" s="166"/>
      <c r="M699" s="166"/>
    </row>
    <row r="700" spans="1:13">
      <c r="A700" s="166"/>
      <c r="B700" s="166"/>
      <c r="C700" s="166"/>
      <c r="D700" s="166"/>
      <c r="E700" s="166"/>
      <c r="F700" s="166"/>
      <c r="G700" s="166"/>
      <c r="H700" s="166"/>
      <c r="I700" s="166"/>
      <c r="J700" s="166"/>
      <c r="K700" s="166"/>
      <c r="L700" s="166"/>
      <c r="M700" s="166"/>
    </row>
    <row r="701" spans="1:13">
      <c r="A701" s="166"/>
      <c r="B701" s="166"/>
      <c r="C701" s="166"/>
      <c r="D701" s="166"/>
      <c r="E701" s="166"/>
      <c r="F701" s="166"/>
      <c r="G701" s="166"/>
      <c r="H701" s="166"/>
      <c r="I701" s="166"/>
      <c r="J701" s="166"/>
      <c r="K701" s="166"/>
      <c r="L701" s="166"/>
      <c r="M701" s="166"/>
    </row>
    <row r="702" spans="1:13">
      <c r="A702" s="166"/>
      <c r="B702" s="166"/>
      <c r="C702" s="166"/>
      <c r="D702" s="166"/>
      <c r="E702" s="166"/>
      <c r="F702" s="166"/>
      <c r="G702" s="166"/>
      <c r="H702" s="166"/>
      <c r="I702" s="166"/>
      <c r="J702" s="166"/>
      <c r="K702" s="166"/>
      <c r="L702" s="166"/>
      <c r="M702" s="166"/>
    </row>
    <row r="703" spans="1:13">
      <c r="A703" s="166"/>
      <c r="B703" s="166"/>
      <c r="C703" s="166"/>
      <c r="D703" s="166"/>
      <c r="E703" s="166"/>
      <c r="F703" s="166"/>
      <c r="G703" s="166"/>
      <c r="H703" s="166"/>
      <c r="I703" s="166"/>
      <c r="J703" s="166"/>
      <c r="K703" s="166"/>
      <c r="L703" s="166"/>
      <c r="M703" s="166"/>
    </row>
    <row r="704" spans="1:13">
      <c r="A704" s="166"/>
      <c r="B704" s="166"/>
      <c r="C704" s="166"/>
      <c r="D704" s="166"/>
      <c r="E704" s="166"/>
      <c r="F704" s="166"/>
      <c r="G704" s="166"/>
      <c r="H704" s="166"/>
      <c r="I704" s="166"/>
      <c r="J704" s="166"/>
      <c r="K704" s="166"/>
      <c r="L704" s="166"/>
      <c r="M704" s="166"/>
    </row>
    <row r="705" spans="1:13">
      <c r="A705" s="166"/>
      <c r="B705" s="166"/>
      <c r="C705" s="166"/>
      <c r="D705" s="166"/>
      <c r="E705" s="166"/>
      <c r="F705" s="166"/>
      <c r="G705" s="166"/>
      <c r="H705" s="166"/>
      <c r="I705" s="166"/>
      <c r="J705" s="166"/>
      <c r="K705" s="166"/>
      <c r="L705" s="166"/>
      <c r="M705" s="166"/>
    </row>
    <row r="706" spans="1:13">
      <c r="A706" s="166"/>
      <c r="B706" s="166"/>
      <c r="C706" s="166"/>
      <c r="D706" s="166"/>
      <c r="E706" s="166"/>
      <c r="F706" s="166"/>
      <c r="G706" s="166"/>
      <c r="H706" s="166"/>
      <c r="I706" s="166"/>
      <c r="J706" s="166"/>
      <c r="K706" s="166"/>
      <c r="L706" s="166"/>
      <c r="M706" s="166"/>
    </row>
    <row r="707" spans="1:13">
      <c r="A707" s="166"/>
      <c r="B707" s="166"/>
      <c r="C707" s="166"/>
      <c r="D707" s="166"/>
      <c r="E707" s="166"/>
      <c r="F707" s="166"/>
      <c r="G707" s="166"/>
      <c r="H707" s="166"/>
      <c r="I707" s="166"/>
      <c r="J707" s="166"/>
      <c r="K707" s="166"/>
      <c r="L707" s="166"/>
      <c r="M707" s="166"/>
    </row>
    <row r="708" spans="1:13">
      <c r="A708" s="166"/>
      <c r="B708" s="166"/>
      <c r="C708" s="166"/>
      <c r="D708" s="166"/>
      <c r="E708" s="166"/>
      <c r="F708" s="166"/>
      <c r="G708" s="166"/>
      <c r="H708" s="166"/>
      <c r="I708" s="166"/>
      <c r="J708" s="166"/>
      <c r="K708" s="166"/>
      <c r="L708" s="166"/>
      <c r="M708" s="166"/>
    </row>
    <row r="709" spans="1:13">
      <c r="A709" s="166"/>
      <c r="B709" s="166"/>
      <c r="C709" s="166"/>
      <c r="D709" s="166"/>
      <c r="E709" s="166"/>
      <c r="F709" s="166"/>
      <c r="G709" s="166"/>
      <c r="H709" s="166"/>
      <c r="I709" s="166"/>
      <c r="J709" s="166"/>
      <c r="K709" s="166"/>
      <c r="L709" s="166"/>
      <c r="M709" s="166"/>
    </row>
    <row r="710" spans="1:13">
      <c r="A710" s="166"/>
      <c r="B710" s="166"/>
      <c r="C710" s="166"/>
      <c r="D710" s="166"/>
      <c r="E710" s="166"/>
      <c r="F710" s="166"/>
      <c r="G710" s="166"/>
      <c r="H710" s="166"/>
      <c r="I710" s="166"/>
      <c r="J710" s="166"/>
      <c r="K710" s="166"/>
      <c r="L710" s="166"/>
      <c r="M710" s="166"/>
    </row>
    <row r="711" spans="1:13">
      <c r="A711" s="166"/>
      <c r="B711" s="166"/>
      <c r="C711" s="166"/>
      <c r="D711" s="166"/>
      <c r="E711" s="166"/>
      <c r="F711" s="166"/>
      <c r="G711" s="166"/>
      <c r="H711" s="166"/>
      <c r="I711" s="166"/>
      <c r="J711" s="166"/>
      <c r="K711" s="166"/>
      <c r="L711" s="166"/>
      <c r="M711" s="166"/>
    </row>
    <row r="712" spans="1:13">
      <c r="A712" s="166"/>
      <c r="B712" s="166"/>
      <c r="C712" s="166"/>
      <c r="D712" s="166"/>
      <c r="E712" s="166"/>
      <c r="F712" s="166"/>
      <c r="G712" s="166"/>
      <c r="H712" s="166"/>
      <c r="I712" s="166"/>
      <c r="J712" s="166"/>
      <c r="K712" s="166"/>
      <c r="L712" s="166"/>
      <c r="M712" s="166"/>
    </row>
    <row r="713" spans="1:13">
      <c r="A713" s="166"/>
      <c r="B713" s="166"/>
      <c r="C713" s="166"/>
      <c r="D713" s="166"/>
      <c r="E713" s="166"/>
      <c r="F713" s="166"/>
      <c r="G713" s="166"/>
      <c r="H713" s="166"/>
      <c r="I713" s="166"/>
      <c r="J713" s="166"/>
      <c r="K713" s="166"/>
      <c r="L713" s="166"/>
      <c r="M713" s="166"/>
    </row>
    <row r="714" spans="1:13">
      <c r="A714" s="166"/>
      <c r="B714" s="166"/>
      <c r="C714" s="166"/>
      <c r="D714" s="166"/>
      <c r="E714" s="166"/>
      <c r="F714" s="166"/>
      <c r="G714" s="166"/>
      <c r="H714" s="166"/>
      <c r="I714" s="166"/>
      <c r="J714" s="166"/>
      <c r="K714" s="166"/>
      <c r="L714" s="166"/>
      <c r="M714" s="166"/>
    </row>
    <row r="715" spans="1:13">
      <c r="A715" s="166"/>
      <c r="B715" s="166"/>
      <c r="C715" s="166"/>
      <c r="D715" s="166"/>
      <c r="E715" s="166"/>
      <c r="F715" s="166"/>
      <c r="G715" s="166"/>
      <c r="H715" s="166"/>
      <c r="I715" s="166"/>
      <c r="J715" s="166"/>
      <c r="K715" s="166"/>
      <c r="L715" s="166"/>
      <c r="M715" s="166"/>
    </row>
    <row r="716" spans="1:13">
      <c r="A716" s="166"/>
      <c r="B716" s="166"/>
      <c r="C716" s="166"/>
      <c r="D716" s="166"/>
      <c r="E716" s="166"/>
      <c r="F716" s="166"/>
      <c r="G716" s="166"/>
      <c r="H716" s="166"/>
      <c r="I716" s="166"/>
      <c r="J716" s="166"/>
      <c r="K716" s="166"/>
      <c r="L716" s="166"/>
      <c r="M716" s="166"/>
    </row>
    <row r="717" spans="1:13">
      <c r="A717" s="166"/>
      <c r="B717" s="166"/>
      <c r="C717" s="166"/>
      <c r="D717" s="166"/>
      <c r="E717" s="166"/>
      <c r="F717" s="166"/>
      <c r="G717" s="166"/>
      <c r="H717" s="166"/>
      <c r="I717" s="166"/>
      <c r="J717" s="166"/>
      <c r="K717" s="166"/>
      <c r="L717" s="166"/>
      <c r="M717" s="166"/>
    </row>
    <row r="718" spans="1:13">
      <c r="A718" s="166"/>
      <c r="B718" s="166"/>
      <c r="C718" s="166"/>
      <c r="D718" s="166"/>
      <c r="E718" s="166"/>
      <c r="F718" s="166"/>
      <c r="G718" s="166"/>
      <c r="H718" s="166"/>
      <c r="I718" s="166"/>
      <c r="J718" s="166"/>
      <c r="K718" s="166"/>
      <c r="L718" s="166"/>
      <c r="M718" s="166"/>
    </row>
    <row r="719" spans="1:13">
      <c r="A719" s="166"/>
      <c r="B719" s="166"/>
      <c r="C719" s="166"/>
      <c r="D719" s="166"/>
      <c r="E719" s="166"/>
      <c r="F719" s="166"/>
      <c r="G719" s="166"/>
      <c r="H719" s="166"/>
      <c r="I719" s="166"/>
      <c r="J719" s="166"/>
      <c r="K719" s="166"/>
      <c r="L719" s="166"/>
      <c r="M719" s="166"/>
    </row>
    <row r="720" spans="1:13">
      <c r="A720" s="166"/>
      <c r="B720" s="166"/>
      <c r="C720" s="166"/>
      <c r="D720" s="166"/>
      <c r="E720" s="166"/>
      <c r="F720" s="166"/>
      <c r="G720" s="166"/>
      <c r="H720" s="166"/>
      <c r="I720" s="166"/>
      <c r="J720" s="166"/>
      <c r="K720" s="166"/>
      <c r="L720" s="166"/>
      <c r="M720" s="166"/>
    </row>
    <row r="721" spans="1:13">
      <c r="A721" s="166"/>
      <c r="B721" s="166"/>
      <c r="C721" s="166"/>
      <c r="D721" s="166"/>
      <c r="E721" s="166"/>
      <c r="F721" s="166"/>
      <c r="G721" s="166"/>
      <c r="H721" s="166"/>
      <c r="I721" s="166"/>
      <c r="J721" s="166"/>
      <c r="K721" s="166"/>
      <c r="L721" s="166"/>
      <c r="M721" s="166"/>
    </row>
    <row r="722" spans="1:13">
      <c r="A722" s="166"/>
      <c r="B722" s="166"/>
      <c r="C722" s="166"/>
      <c r="D722" s="166"/>
      <c r="E722" s="166"/>
      <c r="F722" s="166"/>
      <c r="G722" s="166"/>
      <c r="H722" s="166"/>
      <c r="I722" s="166"/>
      <c r="J722" s="166"/>
      <c r="K722" s="166"/>
      <c r="L722" s="166"/>
      <c r="M722" s="166"/>
    </row>
    <row r="723" spans="1:13">
      <c r="A723" s="166"/>
      <c r="B723" s="166"/>
      <c r="C723" s="166"/>
      <c r="D723" s="166"/>
      <c r="E723" s="166"/>
      <c r="F723" s="166"/>
      <c r="G723" s="166"/>
      <c r="H723" s="166"/>
      <c r="I723" s="166"/>
      <c r="J723" s="166"/>
      <c r="K723" s="166"/>
      <c r="L723" s="166"/>
      <c r="M723" s="166"/>
    </row>
    <row r="724" spans="1:13">
      <c r="A724" s="166"/>
      <c r="B724" s="166"/>
      <c r="C724" s="166"/>
      <c r="D724" s="166"/>
      <c r="E724" s="166"/>
      <c r="F724" s="166"/>
      <c r="G724" s="166"/>
      <c r="H724" s="166"/>
      <c r="I724" s="166"/>
      <c r="J724" s="166"/>
      <c r="K724" s="166"/>
      <c r="L724" s="166"/>
      <c r="M724" s="166"/>
    </row>
    <row r="725" spans="1:13">
      <c r="A725" s="166"/>
      <c r="B725" s="166"/>
      <c r="C725" s="166"/>
      <c r="D725" s="166"/>
      <c r="E725" s="166"/>
      <c r="F725" s="166"/>
      <c r="G725" s="166"/>
      <c r="H725" s="166"/>
      <c r="I725" s="166"/>
      <c r="J725" s="166"/>
      <c r="K725" s="166"/>
      <c r="L725" s="166"/>
      <c r="M725" s="166"/>
    </row>
    <row r="726" spans="1:13">
      <c r="A726" s="166"/>
      <c r="B726" s="166"/>
      <c r="C726" s="166"/>
      <c r="D726" s="166"/>
      <c r="E726" s="166"/>
      <c r="F726" s="166"/>
      <c r="G726" s="166"/>
      <c r="H726" s="166"/>
      <c r="I726" s="166"/>
      <c r="J726" s="166"/>
      <c r="K726" s="166"/>
      <c r="L726" s="166"/>
      <c r="M726" s="166"/>
    </row>
    <row r="727" spans="1:13">
      <c r="A727" s="166"/>
      <c r="B727" s="166"/>
      <c r="C727" s="166"/>
      <c r="D727" s="166"/>
      <c r="E727" s="166"/>
      <c r="F727" s="166"/>
      <c r="G727" s="166"/>
      <c r="H727" s="166"/>
      <c r="I727" s="166"/>
      <c r="J727" s="166"/>
      <c r="K727" s="166"/>
      <c r="L727" s="166"/>
      <c r="M727" s="166"/>
    </row>
    <row r="728" spans="1:13">
      <c r="A728" s="166"/>
      <c r="B728" s="166"/>
      <c r="C728" s="166"/>
      <c r="D728" s="166"/>
      <c r="E728" s="166"/>
      <c r="F728" s="166"/>
      <c r="G728" s="166"/>
      <c r="H728" s="166"/>
      <c r="I728" s="166"/>
      <c r="J728" s="166"/>
      <c r="K728" s="166"/>
      <c r="L728" s="166"/>
      <c r="M728" s="166"/>
    </row>
    <row r="729" spans="1:13">
      <c r="A729" s="166"/>
      <c r="B729" s="166"/>
      <c r="C729" s="166"/>
      <c r="D729" s="166"/>
      <c r="E729" s="166"/>
      <c r="F729" s="166"/>
      <c r="G729" s="166"/>
      <c r="H729" s="166"/>
      <c r="I729" s="166"/>
      <c r="J729" s="166"/>
      <c r="K729" s="166"/>
      <c r="L729" s="166"/>
      <c r="M729" s="166"/>
    </row>
    <row r="730" spans="1:13">
      <c r="A730" s="166"/>
      <c r="B730" s="166"/>
      <c r="C730" s="166"/>
      <c r="D730" s="166"/>
      <c r="E730" s="166"/>
      <c r="F730" s="166"/>
      <c r="G730" s="166"/>
      <c r="H730" s="166"/>
      <c r="I730" s="166"/>
      <c r="J730" s="166"/>
      <c r="K730" s="166"/>
      <c r="L730" s="166"/>
      <c r="M730" s="166"/>
    </row>
    <row r="731" spans="1:13">
      <c r="A731" s="166"/>
      <c r="B731" s="166"/>
      <c r="C731" s="166"/>
      <c r="D731" s="166"/>
      <c r="E731" s="166"/>
      <c r="F731" s="166"/>
      <c r="G731" s="166"/>
      <c r="H731" s="166"/>
      <c r="I731" s="166"/>
      <c r="J731" s="166"/>
      <c r="K731" s="166"/>
      <c r="L731" s="166"/>
      <c r="M731" s="166"/>
    </row>
    <row r="732" spans="1:13">
      <c r="A732" s="166"/>
      <c r="B732" s="166"/>
      <c r="C732" s="166"/>
      <c r="D732" s="166"/>
      <c r="E732" s="166"/>
      <c r="F732" s="166"/>
      <c r="G732" s="166"/>
      <c r="H732" s="166"/>
      <c r="I732" s="166"/>
      <c r="J732" s="166"/>
      <c r="K732" s="166"/>
      <c r="L732" s="166"/>
      <c r="M732" s="166"/>
    </row>
    <row r="733" spans="1:13">
      <c r="A733" s="166"/>
      <c r="B733" s="166"/>
      <c r="C733" s="166"/>
      <c r="D733" s="166"/>
      <c r="E733" s="166"/>
      <c r="F733" s="166"/>
      <c r="G733" s="166"/>
      <c r="H733" s="166"/>
      <c r="I733" s="166"/>
      <c r="J733" s="166"/>
      <c r="K733" s="166"/>
      <c r="L733" s="166"/>
      <c r="M733" s="166"/>
    </row>
    <row r="734" spans="1:13">
      <c r="A734" s="166"/>
      <c r="B734" s="166"/>
      <c r="C734" s="166"/>
      <c r="D734" s="166"/>
      <c r="E734" s="166"/>
      <c r="F734" s="166"/>
      <c r="G734" s="166"/>
      <c r="H734" s="166"/>
      <c r="I734" s="166"/>
      <c r="J734" s="166"/>
      <c r="K734" s="166"/>
      <c r="L734" s="166"/>
      <c r="M734" s="166"/>
    </row>
    <row r="735" spans="1:13">
      <c r="A735" s="166"/>
      <c r="B735" s="166"/>
      <c r="C735" s="166"/>
      <c r="D735" s="166"/>
      <c r="E735" s="166"/>
      <c r="F735" s="166"/>
      <c r="G735" s="166"/>
      <c r="H735" s="166"/>
      <c r="I735" s="166"/>
      <c r="J735" s="166"/>
      <c r="K735" s="166"/>
      <c r="L735" s="166"/>
      <c r="M735" s="166"/>
    </row>
    <row r="736" spans="1:13">
      <c r="A736" s="166"/>
      <c r="B736" s="166"/>
      <c r="C736" s="166"/>
      <c r="D736" s="166"/>
      <c r="E736" s="166"/>
      <c r="F736" s="166"/>
      <c r="G736" s="166"/>
      <c r="H736" s="166"/>
      <c r="I736" s="166"/>
      <c r="J736" s="166"/>
      <c r="K736" s="166"/>
      <c r="L736" s="166"/>
      <c r="M736" s="166"/>
    </row>
    <row r="737" spans="1:13">
      <c r="A737" s="166"/>
      <c r="B737" s="166"/>
      <c r="C737" s="166"/>
      <c r="D737" s="166"/>
      <c r="E737" s="166"/>
      <c r="F737" s="166"/>
      <c r="G737" s="166"/>
      <c r="H737" s="166"/>
      <c r="I737" s="166"/>
      <c r="J737" s="166"/>
      <c r="K737" s="166"/>
      <c r="L737" s="166"/>
      <c r="M737" s="166"/>
    </row>
    <row r="738" spans="1:13">
      <c r="A738" s="166"/>
      <c r="B738" s="166"/>
      <c r="C738" s="166"/>
      <c r="D738" s="166"/>
      <c r="E738" s="166"/>
      <c r="F738" s="166"/>
      <c r="G738" s="166"/>
      <c r="H738" s="166"/>
      <c r="I738" s="166"/>
      <c r="J738" s="166"/>
      <c r="K738" s="166"/>
      <c r="L738" s="166"/>
      <c r="M738" s="166"/>
    </row>
    <row r="4697" ht="13.5" customHeight="1"/>
    <row r="4698" ht="13.5" customHeight="1"/>
    <row r="4699" ht="13.5" customHeight="1"/>
    <row r="4700" ht="13.5" customHeight="1"/>
    <row r="4701" ht="13.5" customHeight="1"/>
    <row r="4702" ht="13.5" customHeight="1"/>
    <row r="4703" ht="13.5" customHeight="1"/>
    <row r="4704" ht="13.5" customHeight="1"/>
    <row r="4705" ht="13.5" customHeight="1"/>
    <row r="4706" ht="13.5" customHeight="1"/>
    <row r="4707" ht="13.5" customHeight="1"/>
    <row r="4708" ht="13.5" customHeight="1"/>
    <row r="4709" ht="13.5" customHeight="1"/>
    <row r="4710" ht="13.5" customHeight="1"/>
    <row r="4711" ht="13.5" customHeight="1"/>
    <row r="4712" ht="13.5" customHeight="1"/>
    <row r="4713" ht="13.5" customHeight="1"/>
    <row r="4714" ht="13.5" customHeight="1"/>
    <row r="4715" ht="13.5" customHeight="1"/>
    <row r="4716" ht="13.5" customHeight="1"/>
    <row r="4717" ht="13.5" customHeight="1"/>
    <row r="4718" ht="13.5" customHeight="1"/>
    <row r="4719" ht="13.5" customHeight="1"/>
    <row r="4720" ht="13.5" customHeight="1"/>
    <row r="4721" ht="13.5" customHeight="1"/>
    <row r="4722" ht="13.5" customHeight="1"/>
    <row r="4723" ht="13.5" customHeight="1"/>
    <row r="4724" ht="13.5" customHeight="1"/>
    <row r="4725" ht="13.5" customHeight="1"/>
    <row r="4726" ht="13.5" customHeight="1"/>
    <row r="4727" ht="13.5" customHeight="1"/>
    <row r="4728" ht="13.5" customHeight="1"/>
    <row r="4729" ht="13.5" customHeight="1"/>
    <row r="4730" ht="13.5" customHeight="1"/>
    <row r="4731" ht="13.5" customHeight="1"/>
    <row r="4732" ht="13.5" customHeight="1"/>
    <row r="4733" ht="13.5" customHeight="1"/>
    <row r="4734" ht="13.5" customHeight="1"/>
    <row r="4735" ht="13.5" customHeight="1"/>
  </sheetData>
  <sheetProtection algorithmName="SHA-512" hashValue="Uog4sZelF14nXMfNuUB2uCJd0X7xAD0WsJXGNU+08Ddox2RyZQa24+VwSHttS7UOD6bxNqe/uwXXoXSjDQLpPA==" saltValue="Xr3hcIywWNg4gTR0Vw79mw==" spinCount="100000" sheet="1" objects="1" scenarios="1" pivotTables="0"/>
  <autoFilter ref="A1:M738" xr:uid="{00000000-0009-0000-0000-00001B000000}"/>
  <conditionalFormatting sqref="A32:C39 E32:K39 M32:M39">
    <cfRule type="expression" dxfId="91" priority="1">
      <formula>MOD(ROW(),2)=0</formula>
    </cfRule>
    <cfRule type="expression" dxfId="90" priority="2">
      <formula>TRUE</formula>
    </cfRule>
  </conditionalFormatting>
  <pageMargins left="0.75" right="0.75" top="1" bottom="1" header="0.5" footer="0.5"/>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3"/>
  <dimension ref="A1:N62"/>
  <sheetViews>
    <sheetView showGridLines="0" showRowColHeaders="0" workbookViewId="0">
      <selection activeCell="D3" sqref="D3"/>
    </sheetView>
  </sheetViews>
  <sheetFormatPr defaultColWidth="9.15234375" defaultRowHeight="12.45"/>
  <cols>
    <col min="1" max="1" width="9.15234375" bestFit="1" customWidth="1"/>
    <col min="2" max="2" width="9.23046875" bestFit="1" customWidth="1"/>
    <col min="3" max="3" width="15.15234375" bestFit="1" customWidth="1"/>
    <col min="4" max="4" width="5" bestFit="1" customWidth="1"/>
    <col min="5" max="5" width="54" bestFit="1" customWidth="1"/>
    <col min="6" max="6" width="13.84375" bestFit="1" customWidth="1"/>
    <col min="7" max="7" width="47.69140625" bestFit="1" customWidth="1"/>
    <col min="8" max="8" width="2.69140625" bestFit="1" customWidth="1"/>
    <col min="9" max="9" width="11.23046875" customWidth="1"/>
    <col min="10" max="10" width="8" customWidth="1"/>
    <col min="11" max="11" width="10.84375" customWidth="1"/>
    <col min="12" max="13" width="8.69140625" bestFit="1" customWidth="1"/>
    <col min="14" max="14" width="8.53515625" bestFit="1" customWidth="1"/>
  </cols>
  <sheetData>
    <row r="1" spans="1:14">
      <c r="A1" s="154" t="s">
        <v>232</v>
      </c>
      <c r="B1" s="154" t="s">
        <v>233</v>
      </c>
      <c r="C1" s="154" t="s">
        <v>118</v>
      </c>
      <c r="D1" s="154" t="s">
        <v>119</v>
      </c>
      <c r="E1" s="154" t="s">
        <v>120</v>
      </c>
      <c r="F1" s="154" t="s">
        <v>224</v>
      </c>
      <c r="G1" s="154" t="s">
        <v>234</v>
      </c>
      <c r="H1" s="154" t="s">
        <v>235</v>
      </c>
      <c r="I1" s="154" t="s">
        <v>236</v>
      </c>
      <c r="J1" s="154" t="s">
        <v>237</v>
      </c>
      <c r="K1" s="154" t="s">
        <v>238</v>
      </c>
      <c r="L1" s="154" t="s">
        <v>239</v>
      </c>
      <c r="M1" s="154" t="s">
        <v>240</v>
      </c>
      <c r="N1" s="154" t="s">
        <v>241</v>
      </c>
    </row>
    <row r="2" spans="1:14">
      <c r="A2" s="155" t="s">
        <v>244</v>
      </c>
      <c r="B2" s="155" t="s">
        <v>122</v>
      </c>
      <c r="C2" s="155" t="s">
        <v>247</v>
      </c>
      <c r="D2" s="157">
        <v>4221</v>
      </c>
      <c r="E2" s="155" t="s">
        <v>556</v>
      </c>
      <c r="F2" s="155" t="s">
        <v>242</v>
      </c>
      <c r="G2" s="155" t="s">
        <v>297</v>
      </c>
      <c r="H2" s="155" t="s">
        <v>243</v>
      </c>
      <c r="I2" s="157">
        <v>1148</v>
      </c>
      <c r="J2" s="157">
        <v>1193</v>
      </c>
      <c r="K2" s="157">
        <v>24</v>
      </c>
      <c r="L2" s="157">
        <v>1</v>
      </c>
      <c r="M2" s="157">
        <v>2</v>
      </c>
      <c r="N2" s="157">
        <v>22</v>
      </c>
    </row>
    <row r="3" spans="1:14">
      <c r="A3" s="158" t="s">
        <v>244</v>
      </c>
      <c r="B3" s="158" t="s">
        <v>122</v>
      </c>
      <c r="C3" s="158" t="s">
        <v>248</v>
      </c>
      <c r="D3" s="156">
        <v>4313</v>
      </c>
      <c r="E3" s="158" t="s">
        <v>249</v>
      </c>
      <c r="F3" s="158" t="s">
        <v>242</v>
      </c>
      <c r="G3" s="158" t="s">
        <v>410</v>
      </c>
      <c r="H3" s="158" t="s">
        <v>243</v>
      </c>
      <c r="I3" s="156">
        <v>813</v>
      </c>
      <c r="J3" s="156">
        <v>1024</v>
      </c>
      <c r="K3" s="156">
        <v>1</v>
      </c>
      <c r="L3" s="156">
        <v>1</v>
      </c>
      <c r="M3" s="156">
        <v>4</v>
      </c>
      <c r="N3" s="156">
        <v>16</v>
      </c>
    </row>
    <row r="4" spans="1:14">
      <c r="A4" s="158" t="s">
        <v>244</v>
      </c>
      <c r="B4" s="158" t="s">
        <v>122</v>
      </c>
      <c r="C4" s="158" t="s">
        <v>248</v>
      </c>
      <c r="D4" s="156">
        <v>4313</v>
      </c>
      <c r="E4" s="158" t="s">
        <v>249</v>
      </c>
      <c r="F4" s="158" t="s">
        <v>242</v>
      </c>
      <c r="G4" s="158" t="s">
        <v>2</v>
      </c>
      <c r="H4" s="158" t="s">
        <v>243</v>
      </c>
      <c r="I4" s="156">
        <v>813</v>
      </c>
      <c r="J4" s="156">
        <v>1024</v>
      </c>
      <c r="K4" s="156">
        <v>1</v>
      </c>
      <c r="L4" s="156">
        <v>1</v>
      </c>
      <c r="M4" s="156">
        <v>4</v>
      </c>
      <c r="N4" s="156">
        <v>16</v>
      </c>
    </row>
    <row r="5" spans="1:14">
      <c r="A5" s="158" t="s">
        <v>244</v>
      </c>
      <c r="B5" s="158" t="s">
        <v>122</v>
      </c>
      <c r="C5" s="158" t="s">
        <v>248</v>
      </c>
      <c r="D5" s="156">
        <v>4413</v>
      </c>
      <c r="E5" s="158" t="s">
        <v>251</v>
      </c>
      <c r="F5" s="158" t="s">
        <v>242</v>
      </c>
      <c r="G5" s="158" t="s">
        <v>127</v>
      </c>
      <c r="H5" s="158" t="s">
        <v>243</v>
      </c>
      <c r="I5" s="156">
        <v>817</v>
      </c>
      <c r="J5" s="156">
        <v>1222</v>
      </c>
      <c r="K5" s="156">
        <v>1</v>
      </c>
      <c r="L5" s="156">
        <v>1</v>
      </c>
      <c r="M5" s="156">
        <v>4</v>
      </c>
      <c r="N5" s="156">
        <v>16</v>
      </c>
    </row>
    <row r="6" spans="1:14">
      <c r="A6" s="158" t="s">
        <v>244</v>
      </c>
      <c r="B6" s="158" t="s">
        <v>122</v>
      </c>
      <c r="C6" s="158" t="s">
        <v>248</v>
      </c>
      <c r="D6" s="156">
        <v>4713</v>
      </c>
      <c r="E6" s="158" t="s">
        <v>250</v>
      </c>
      <c r="F6" s="158" t="s">
        <v>242</v>
      </c>
      <c r="G6" s="158" t="s">
        <v>411</v>
      </c>
      <c r="H6" s="158" t="s">
        <v>243</v>
      </c>
      <c r="I6" s="156">
        <v>826</v>
      </c>
      <c r="J6" s="156">
        <v>1463</v>
      </c>
      <c r="K6" s="156">
        <v>1</v>
      </c>
      <c r="L6" s="156">
        <v>1</v>
      </c>
      <c r="M6" s="156">
        <v>4</v>
      </c>
      <c r="N6" s="156">
        <v>16</v>
      </c>
    </row>
    <row r="7" spans="1:14">
      <c r="A7" s="158" t="s">
        <v>244</v>
      </c>
      <c r="B7" s="158" t="s">
        <v>122</v>
      </c>
      <c r="C7" s="158" t="s">
        <v>245</v>
      </c>
      <c r="D7" s="156">
        <v>4863</v>
      </c>
      <c r="E7" s="158" t="s">
        <v>341</v>
      </c>
      <c r="F7" s="158" t="s">
        <v>40</v>
      </c>
      <c r="G7" s="158" t="s">
        <v>246</v>
      </c>
      <c r="H7" s="158" t="s">
        <v>243</v>
      </c>
      <c r="I7" s="156">
        <v>1254</v>
      </c>
      <c r="J7" s="156">
        <v>1105</v>
      </c>
      <c r="K7" s="156">
        <v>1</v>
      </c>
      <c r="L7" s="156">
        <v>1</v>
      </c>
      <c r="M7" s="156">
        <v>4</v>
      </c>
      <c r="N7" s="156">
        <v>14</v>
      </c>
    </row>
    <row r="8" spans="1:14">
      <c r="A8" s="158" t="s">
        <v>244</v>
      </c>
      <c r="B8" s="158" t="s">
        <v>122</v>
      </c>
      <c r="C8" s="158" t="s">
        <v>245</v>
      </c>
      <c r="D8" s="156">
        <v>4863</v>
      </c>
      <c r="E8" s="158" t="s">
        <v>341</v>
      </c>
      <c r="F8" s="158" t="s">
        <v>40</v>
      </c>
      <c r="G8" s="158" t="s">
        <v>300</v>
      </c>
      <c r="H8" s="158" t="s">
        <v>243</v>
      </c>
      <c r="I8" s="156">
        <v>1254</v>
      </c>
      <c r="J8" s="156">
        <v>1446</v>
      </c>
      <c r="K8" s="156">
        <v>1</v>
      </c>
      <c r="L8" s="156">
        <v>1</v>
      </c>
      <c r="M8" s="156">
        <v>4</v>
      </c>
      <c r="N8" s="156">
        <v>14</v>
      </c>
    </row>
    <row r="9" spans="1:14">
      <c r="A9" s="158" t="s">
        <v>244</v>
      </c>
      <c r="B9" s="158" t="s">
        <v>122</v>
      </c>
      <c r="C9" s="158" t="s">
        <v>245</v>
      </c>
      <c r="D9" s="156">
        <v>4863</v>
      </c>
      <c r="E9" s="158" t="s">
        <v>341</v>
      </c>
      <c r="F9" s="158" t="s">
        <v>40</v>
      </c>
      <c r="G9" s="158" t="s">
        <v>365</v>
      </c>
      <c r="H9" s="158" t="s">
        <v>243</v>
      </c>
      <c r="I9" s="156">
        <v>1254</v>
      </c>
      <c r="J9" s="156">
        <v>1527</v>
      </c>
      <c r="K9" s="156">
        <v>1</v>
      </c>
      <c r="L9" s="156">
        <v>1</v>
      </c>
      <c r="M9" s="156">
        <v>4</v>
      </c>
      <c r="N9" s="156">
        <v>14</v>
      </c>
    </row>
    <row r="10" spans="1:14">
      <c r="A10" s="158" t="s">
        <v>244</v>
      </c>
      <c r="B10" s="158" t="s">
        <v>122</v>
      </c>
      <c r="C10" s="158" t="s">
        <v>245</v>
      </c>
      <c r="D10" s="156">
        <v>4863</v>
      </c>
      <c r="E10" s="158" t="s">
        <v>341</v>
      </c>
      <c r="F10" s="158" t="s">
        <v>40</v>
      </c>
      <c r="G10" s="158" t="s">
        <v>366</v>
      </c>
      <c r="H10" s="158" t="s">
        <v>243</v>
      </c>
      <c r="I10" s="156">
        <v>1254</v>
      </c>
      <c r="J10" s="156">
        <v>1528</v>
      </c>
      <c r="K10" s="156">
        <v>1</v>
      </c>
      <c r="L10" s="156">
        <v>1</v>
      </c>
      <c r="M10" s="156">
        <v>4</v>
      </c>
      <c r="N10" s="156">
        <v>14</v>
      </c>
    </row>
    <row r="11" spans="1:14">
      <c r="A11" s="158" t="s">
        <v>244</v>
      </c>
      <c r="B11" s="158" t="s">
        <v>122</v>
      </c>
      <c r="C11" s="158" t="s">
        <v>245</v>
      </c>
      <c r="D11" s="156">
        <v>4863</v>
      </c>
      <c r="E11" s="158" t="s">
        <v>341</v>
      </c>
      <c r="F11" s="158" t="s">
        <v>40</v>
      </c>
      <c r="G11" s="158" t="s">
        <v>595</v>
      </c>
      <c r="H11" s="158" t="s">
        <v>243</v>
      </c>
      <c r="I11" s="156">
        <v>1254</v>
      </c>
      <c r="J11" s="156">
        <v>1105</v>
      </c>
      <c r="K11" s="156">
        <v>1</v>
      </c>
      <c r="L11" s="156">
        <v>1</v>
      </c>
      <c r="M11" s="156">
        <v>4</v>
      </c>
      <c r="N11" s="156">
        <v>14</v>
      </c>
    </row>
    <row r="12" spans="1:14">
      <c r="A12" s="158" t="s">
        <v>244</v>
      </c>
      <c r="B12" s="158" t="s">
        <v>122</v>
      </c>
      <c r="C12" s="158" t="s">
        <v>245</v>
      </c>
      <c r="D12" s="156">
        <v>4863</v>
      </c>
      <c r="E12" s="158" t="s">
        <v>341</v>
      </c>
      <c r="F12" s="158" t="s">
        <v>40</v>
      </c>
      <c r="G12" s="155" t="s">
        <v>215</v>
      </c>
      <c r="H12" s="155" t="s">
        <v>243</v>
      </c>
      <c r="I12" s="157">
        <v>1254</v>
      </c>
      <c r="J12" s="157">
        <v>1193</v>
      </c>
      <c r="K12" s="157">
        <v>1</v>
      </c>
      <c r="L12" s="157">
        <v>1</v>
      </c>
      <c r="M12" s="157">
        <v>4</v>
      </c>
      <c r="N12" s="157">
        <v>22</v>
      </c>
    </row>
    <row r="13" spans="1:14">
      <c r="A13" s="158" t="s">
        <v>244</v>
      </c>
      <c r="B13" s="158" t="s">
        <v>122</v>
      </c>
      <c r="C13" s="158" t="s">
        <v>245</v>
      </c>
      <c r="D13" s="156">
        <v>4863</v>
      </c>
      <c r="E13" s="158" t="s">
        <v>341</v>
      </c>
      <c r="F13" s="158" t="s">
        <v>40</v>
      </c>
      <c r="G13" s="158" t="s">
        <v>301</v>
      </c>
      <c r="H13" s="158" t="s">
        <v>243</v>
      </c>
      <c r="I13" s="156">
        <v>1254</v>
      </c>
      <c r="J13" s="156">
        <v>1448</v>
      </c>
      <c r="K13" s="156">
        <v>1</v>
      </c>
      <c r="L13" s="156">
        <v>1</v>
      </c>
      <c r="M13" s="156">
        <v>4</v>
      </c>
      <c r="N13" s="156">
        <v>14</v>
      </c>
    </row>
    <row r="14" spans="1:14">
      <c r="A14" s="158" t="s">
        <v>244</v>
      </c>
      <c r="B14" s="158" t="s">
        <v>122</v>
      </c>
      <c r="C14" s="158" t="s">
        <v>245</v>
      </c>
      <c r="D14" s="156">
        <v>4863</v>
      </c>
      <c r="E14" s="158" t="s">
        <v>341</v>
      </c>
      <c r="F14" s="158" t="s">
        <v>40</v>
      </c>
      <c r="G14" s="155" t="s">
        <v>363</v>
      </c>
      <c r="H14" s="155" t="s">
        <v>243</v>
      </c>
      <c r="I14" s="156">
        <v>1254</v>
      </c>
      <c r="J14" s="157">
        <v>1296</v>
      </c>
      <c r="K14" s="157">
        <v>1</v>
      </c>
      <c r="L14" s="156">
        <v>1</v>
      </c>
      <c r="M14" s="156">
        <v>4</v>
      </c>
      <c r="N14" s="156">
        <v>12</v>
      </c>
    </row>
    <row r="15" spans="1:14">
      <c r="A15" s="155" t="s">
        <v>244</v>
      </c>
      <c r="B15" s="155" t="s">
        <v>122</v>
      </c>
      <c r="C15" s="155" t="s">
        <v>245</v>
      </c>
      <c r="D15" s="157">
        <v>4863</v>
      </c>
      <c r="E15" s="155" t="s">
        <v>341</v>
      </c>
      <c r="F15" s="155" t="s">
        <v>40</v>
      </c>
      <c r="G15" s="155" t="s">
        <v>364</v>
      </c>
      <c r="H15" s="155" t="s">
        <v>243</v>
      </c>
      <c r="I15" s="157">
        <v>1254</v>
      </c>
      <c r="J15" s="157">
        <v>1105</v>
      </c>
      <c r="K15" s="157">
        <v>1</v>
      </c>
      <c r="L15" s="157">
        <v>1</v>
      </c>
      <c r="M15" s="157">
        <v>4</v>
      </c>
      <c r="N15" s="157">
        <v>14</v>
      </c>
    </row>
    <row r="16" spans="1:14">
      <c r="A16" s="158" t="s">
        <v>244</v>
      </c>
      <c r="B16" s="158" t="s">
        <v>122</v>
      </c>
      <c r="C16" s="158" t="s">
        <v>245</v>
      </c>
      <c r="D16" s="156">
        <v>4863</v>
      </c>
      <c r="E16" s="158" t="s">
        <v>341</v>
      </c>
      <c r="F16" s="158" t="s">
        <v>40</v>
      </c>
      <c r="G16" s="158" t="s">
        <v>126</v>
      </c>
      <c r="H16" s="158" t="s">
        <v>243</v>
      </c>
      <c r="I16" s="156">
        <v>1254</v>
      </c>
      <c r="J16" s="156">
        <v>1105</v>
      </c>
      <c r="K16" s="156">
        <v>1</v>
      </c>
      <c r="L16" s="156">
        <v>1</v>
      </c>
      <c r="M16" s="156">
        <v>4</v>
      </c>
      <c r="N16" s="156">
        <v>14</v>
      </c>
    </row>
    <row r="17" spans="1:14">
      <c r="A17" s="155" t="s">
        <v>244</v>
      </c>
      <c r="B17" s="155" t="s">
        <v>122</v>
      </c>
      <c r="C17" s="155" t="s">
        <v>245</v>
      </c>
      <c r="D17" s="157">
        <v>4863</v>
      </c>
      <c r="E17" s="155" t="s">
        <v>341</v>
      </c>
      <c r="F17" s="155" t="s">
        <v>40</v>
      </c>
      <c r="G17" s="155" t="s">
        <v>269</v>
      </c>
      <c r="H17" s="155" t="s">
        <v>243</v>
      </c>
      <c r="I17" s="157">
        <v>1254</v>
      </c>
      <c r="J17" s="157">
        <v>1105</v>
      </c>
      <c r="K17" s="157">
        <v>1</v>
      </c>
      <c r="L17" s="157">
        <v>1</v>
      </c>
      <c r="M17" s="157">
        <v>4</v>
      </c>
      <c r="N17" s="157">
        <v>14</v>
      </c>
    </row>
    <row r="18" spans="1:14">
      <c r="A18" s="158" t="s">
        <v>244</v>
      </c>
      <c r="B18" s="158" t="s">
        <v>122</v>
      </c>
      <c r="C18" s="158" t="s">
        <v>245</v>
      </c>
      <c r="D18" s="156">
        <v>4863</v>
      </c>
      <c r="E18" s="158" t="s">
        <v>341</v>
      </c>
      <c r="F18" s="158" t="s">
        <v>369</v>
      </c>
      <c r="G18" s="158" t="s">
        <v>370</v>
      </c>
      <c r="H18" s="158" t="s">
        <v>243</v>
      </c>
      <c r="I18" s="156">
        <v>1254</v>
      </c>
      <c r="J18" s="156">
        <v>1017</v>
      </c>
      <c r="K18" s="156">
        <v>66</v>
      </c>
      <c r="L18" s="156">
        <v>1</v>
      </c>
      <c r="M18" s="156">
        <v>1</v>
      </c>
      <c r="N18" s="156">
        <v>14</v>
      </c>
    </row>
    <row r="19" spans="1:14">
      <c r="A19" s="158" t="s">
        <v>244</v>
      </c>
      <c r="B19" s="158" t="s">
        <v>122</v>
      </c>
      <c r="C19" s="158" t="s">
        <v>245</v>
      </c>
      <c r="D19" s="156">
        <v>4867</v>
      </c>
      <c r="E19" s="158" t="s">
        <v>347</v>
      </c>
      <c r="F19" s="158" t="s">
        <v>40</v>
      </c>
      <c r="G19" s="158" t="s">
        <v>246</v>
      </c>
      <c r="H19" s="158" t="s">
        <v>243</v>
      </c>
      <c r="I19" s="156">
        <v>1255</v>
      </c>
      <c r="J19" s="156">
        <v>1105</v>
      </c>
      <c r="K19" s="156">
        <v>1</v>
      </c>
      <c r="L19" s="156">
        <v>1</v>
      </c>
      <c r="M19" s="156">
        <v>4</v>
      </c>
      <c r="N19" s="156">
        <v>14</v>
      </c>
    </row>
    <row r="20" spans="1:14">
      <c r="A20" s="158" t="s">
        <v>244</v>
      </c>
      <c r="B20" s="158" t="s">
        <v>122</v>
      </c>
      <c r="C20" s="158" t="s">
        <v>245</v>
      </c>
      <c r="D20" s="156">
        <v>4867</v>
      </c>
      <c r="E20" s="158" t="s">
        <v>347</v>
      </c>
      <c r="F20" s="158" t="s">
        <v>40</v>
      </c>
      <c r="G20" s="158" t="s">
        <v>300</v>
      </c>
      <c r="H20" s="158" t="s">
        <v>243</v>
      </c>
      <c r="I20" s="156">
        <v>1255</v>
      </c>
      <c r="J20" s="156">
        <v>1446</v>
      </c>
      <c r="K20" s="156">
        <v>1</v>
      </c>
      <c r="L20" s="156">
        <v>1</v>
      </c>
      <c r="M20" s="156">
        <v>4</v>
      </c>
      <c r="N20" s="156">
        <v>14</v>
      </c>
    </row>
    <row r="21" spans="1:14">
      <c r="A21" s="158" t="s">
        <v>244</v>
      </c>
      <c r="B21" s="158" t="s">
        <v>122</v>
      </c>
      <c r="C21" s="158" t="s">
        <v>245</v>
      </c>
      <c r="D21" s="156">
        <v>4867</v>
      </c>
      <c r="E21" s="158" t="s">
        <v>347</v>
      </c>
      <c r="F21" s="158" t="s">
        <v>40</v>
      </c>
      <c r="G21" s="158" t="s">
        <v>365</v>
      </c>
      <c r="H21" s="158" t="s">
        <v>243</v>
      </c>
      <c r="I21" s="156">
        <v>1255</v>
      </c>
      <c r="J21" s="156">
        <v>1527</v>
      </c>
      <c r="K21" s="156">
        <v>1</v>
      </c>
      <c r="L21" s="156">
        <v>1</v>
      </c>
      <c r="M21" s="156">
        <v>4</v>
      </c>
      <c r="N21" s="156">
        <v>14</v>
      </c>
    </row>
    <row r="22" spans="1:14">
      <c r="A22" s="158" t="s">
        <v>244</v>
      </c>
      <c r="B22" s="158" t="s">
        <v>122</v>
      </c>
      <c r="C22" s="158" t="s">
        <v>245</v>
      </c>
      <c r="D22" s="156">
        <v>4867</v>
      </c>
      <c r="E22" s="158" t="s">
        <v>347</v>
      </c>
      <c r="F22" s="158" t="s">
        <v>40</v>
      </c>
      <c r="G22" s="158" t="s">
        <v>366</v>
      </c>
      <c r="H22" s="158" t="s">
        <v>243</v>
      </c>
      <c r="I22" s="156">
        <v>1255</v>
      </c>
      <c r="J22" s="156">
        <v>1528</v>
      </c>
      <c r="K22" s="156">
        <v>1</v>
      </c>
      <c r="L22" s="156">
        <v>1</v>
      </c>
      <c r="M22" s="156">
        <v>4</v>
      </c>
      <c r="N22" s="156">
        <v>14</v>
      </c>
    </row>
    <row r="23" spans="1:14">
      <c r="A23" s="158" t="s">
        <v>244</v>
      </c>
      <c r="B23" s="158" t="s">
        <v>122</v>
      </c>
      <c r="C23" s="158" t="s">
        <v>245</v>
      </c>
      <c r="D23" s="156">
        <v>4867</v>
      </c>
      <c r="E23" s="158" t="s">
        <v>347</v>
      </c>
      <c r="F23" s="158" t="s">
        <v>40</v>
      </c>
      <c r="G23" s="158" t="s">
        <v>595</v>
      </c>
      <c r="H23" s="158" t="s">
        <v>243</v>
      </c>
      <c r="I23" s="156">
        <v>1255</v>
      </c>
      <c r="J23" s="156">
        <v>1105</v>
      </c>
      <c r="K23" s="156">
        <v>1</v>
      </c>
      <c r="L23" s="156">
        <v>1</v>
      </c>
      <c r="M23" s="156">
        <v>4</v>
      </c>
      <c r="N23" s="156">
        <v>14</v>
      </c>
    </row>
    <row r="24" spans="1:14">
      <c r="A24" s="158" t="s">
        <v>244</v>
      </c>
      <c r="B24" s="158" t="s">
        <v>122</v>
      </c>
      <c r="C24" s="158" t="s">
        <v>245</v>
      </c>
      <c r="D24" s="156">
        <v>4867</v>
      </c>
      <c r="E24" s="158" t="s">
        <v>347</v>
      </c>
      <c r="F24" s="158" t="s">
        <v>40</v>
      </c>
      <c r="G24" s="155" t="s">
        <v>215</v>
      </c>
      <c r="H24" s="155" t="s">
        <v>243</v>
      </c>
      <c r="I24" s="157">
        <v>1255</v>
      </c>
      <c r="J24" s="157">
        <v>1193</v>
      </c>
      <c r="K24" s="157">
        <v>1</v>
      </c>
      <c r="L24" s="157">
        <v>1</v>
      </c>
      <c r="M24" s="157">
        <v>4</v>
      </c>
      <c r="N24" s="157">
        <v>22</v>
      </c>
    </row>
    <row r="25" spans="1:14">
      <c r="A25" s="158" t="s">
        <v>244</v>
      </c>
      <c r="B25" s="158" t="s">
        <v>122</v>
      </c>
      <c r="C25" s="158" t="s">
        <v>245</v>
      </c>
      <c r="D25" s="156">
        <v>4867</v>
      </c>
      <c r="E25" s="158" t="s">
        <v>347</v>
      </c>
      <c r="F25" s="158" t="s">
        <v>40</v>
      </c>
      <c r="G25" s="158" t="s">
        <v>301</v>
      </c>
      <c r="H25" s="158" t="s">
        <v>243</v>
      </c>
      <c r="I25" s="156">
        <v>1255</v>
      </c>
      <c r="J25" s="156">
        <v>1448</v>
      </c>
      <c r="K25" s="156">
        <v>1</v>
      </c>
      <c r="L25" s="156">
        <v>1</v>
      </c>
      <c r="M25" s="156">
        <v>4</v>
      </c>
      <c r="N25" s="156">
        <v>14</v>
      </c>
    </row>
    <row r="26" spans="1:14">
      <c r="A26" s="158" t="s">
        <v>244</v>
      </c>
      <c r="B26" s="158" t="s">
        <v>122</v>
      </c>
      <c r="C26" s="158" t="s">
        <v>245</v>
      </c>
      <c r="D26" s="156">
        <v>4867</v>
      </c>
      <c r="E26" s="158" t="s">
        <v>347</v>
      </c>
      <c r="F26" s="158" t="s">
        <v>40</v>
      </c>
      <c r="G26" s="155" t="s">
        <v>363</v>
      </c>
      <c r="H26" s="155" t="s">
        <v>243</v>
      </c>
      <c r="I26" s="156">
        <v>1255</v>
      </c>
      <c r="J26" s="157">
        <v>1296</v>
      </c>
      <c r="K26" s="157">
        <v>1</v>
      </c>
      <c r="L26" s="156">
        <v>1</v>
      </c>
      <c r="M26" s="156">
        <v>4</v>
      </c>
      <c r="N26" s="156">
        <v>12</v>
      </c>
    </row>
    <row r="27" spans="1:14">
      <c r="A27" s="155" t="s">
        <v>244</v>
      </c>
      <c r="B27" s="155" t="s">
        <v>122</v>
      </c>
      <c r="C27" s="155" t="s">
        <v>245</v>
      </c>
      <c r="D27" s="157">
        <v>4867</v>
      </c>
      <c r="E27" s="155" t="s">
        <v>347</v>
      </c>
      <c r="F27" s="155" t="s">
        <v>40</v>
      </c>
      <c r="G27" s="155" t="s">
        <v>364</v>
      </c>
      <c r="H27" s="155" t="s">
        <v>243</v>
      </c>
      <c r="I27" s="157">
        <v>1255</v>
      </c>
      <c r="J27" s="157">
        <v>1105</v>
      </c>
      <c r="K27" s="157">
        <v>1</v>
      </c>
      <c r="L27" s="157">
        <v>1</v>
      </c>
      <c r="M27" s="157">
        <v>4</v>
      </c>
      <c r="N27" s="157">
        <v>14</v>
      </c>
    </row>
    <row r="28" spans="1:14">
      <c r="A28" s="158" t="s">
        <v>244</v>
      </c>
      <c r="B28" s="158" t="s">
        <v>122</v>
      </c>
      <c r="C28" s="158" t="s">
        <v>245</v>
      </c>
      <c r="D28" s="156">
        <v>4867</v>
      </c>
      <c r="E28" s="158" t="s">
        <v>347</v>
      </c>
      <c r="F28" s="158" t="s">
        <v>40</v>
      </c>
      <c r="G28" s="158" t="s">
        <v>126</v>
      </c>
      <c r="H28" s="158" t="s">
        <v>243</v>
      </c>
      <c r="I28" s="156">
        <v>1255</v>
      </c>
      <c r="J28" s="156">
        <v>1105</v>
      </c>
      <c r="K28" s="156">
        <v>1</v>
      </c>
      <c r="L28" s="156">
        <v>1</v>
      </c>
      <c r="M28" s="156">
        <v>4</v>
      </c>
      <c r="N28" s="156">
        <v>14</v>
      </c>
    </row>
    <row r="29" spans="1:14">
      <c r="A29" s="155" t="s">
        <v>244</v>
      </c>
      <c r="B29" s="155" t="s">
        <v>122</v>
      </c>
      <c r="C29" s="155" t="s">
        <v>245</v>
      </c>
      <c r="D29" s="157">
        <v>4867</v>
      </c>
      <c r="E29" s="155" t="s">
        <v>347</v>
      </c>
      <c r="F29" s="155" t="s">
        <v>40</v>
      </c>
      <c r="G29" s="155" t="s">
        <v>269</v>
      </c>
      <c r="H29" s="155" t="s">
        <v>243</v>
      </c>
      <c r="I29" s="157">
        <v>1255</v>
      </c>
      <c r="J29" s="157">
        <v>1105</v>
      </c>
      <c r="K29" s="157">
        <v>1</v>
      </c>
      <c r="L29" s="157">
        <v>1</v>
      </c>
      <c r="M29" s="157">
        <v>4</v>
      </c>
      <c r="N29" s="157">
        <v>14</v>
      </c>
    </row>
    <row r="30" spans="1:14">
      <c r="A30" s="158" t="s">
        <v>244</v>
      </c>
      <c r="B30" s="158" t="s">
        <v>122</v>
      </c>
      <c r="C30" s="158" t="s">
        <v>245</v>
      </c>
      <c r="D30" s="156">
        <v>4867</v>
      </c>
      <c r="E30" s="158" t="s">
        <v>347</v>
      </c>
      <c r="F30" s="158" t="s">
        <v>369</v>
      </c>
      <c r="G30" s="158" t="s">
        <v>370</v>
      </c>
      <c r="H30" s="158" t="s">
        <v>243</v>
      </c>
      <c r="I30" s="156">
        <v>1255</v>
      </c>
      <c r="J30" s="156">
        <v>1017</v>
      </c>
      <c r="K30" s="156">
        <v>66</v>
      </c>
      <c r="L30" s="156">
        <v>1</v>
      </c>
      <c r="M30" s="156">
        <v>1</v>
      </c>
      <c r="N30" s="156">
        <v>14</v>
      </c>
    </row>
    <row r="31" spans="1:14">
      <c r="A31" s="158" t="s">
        <v>244</v>
      </c>
      <c r="B31" s="158" t="s">
        <v>122</v>
      </c>
      <c r="C31" s="158" t="s">
        <v>245</v>
      </c>
      <c r="D31" s="156">
        <v>4867</v>
      </c>
      <c r="E31" s="158" t="s">
        <v>347</v>
      </c>
      <c r="F31" s="158" t="s">
        <v>367</v>
      </c>
      <c r="G31" s="158" t="s">
        <v>368</v>
      </c>
      <c r="H31" s="158" t="s">
        <v>243</v>
      </c>
      <c r="I31" s="156">
        <v>1255</v>
      </c>
      <c r="J31" s="156">
        <v>1017</v>
      </c>
      <c r="K31" s="156">
        <v>64</v>
      </c>
      <c r="L31" s="156">
        <v>1</v>
      </c>
      <c r="M31" s="156">
        <v>1</v>
      </c>
      <c r="N31" s="156">
        <v>14</v>
      </c>
    </row>
    <row r="32" spans="1:14">
      <c r="A32" s="158" t="s">
        <v>244</v>
      </c>
      <c r="B32" s="158" t="s">
        <v>122</v>
      </c>
      <c r="C32" s="158" t="s">
        <v>245</v>
      </c>
      <c r="D32" s="156">
        <v>4869</v>
      </c>
      <c r="E32" s="158" t="s">
        <v>349</v>
      </c>
      <c r="F32" s="158" t="s">
        <v>40</v>
      </c>
      <c r="G32" s="158" t="s">
        <v>246</v>
      </c>
      <c r="H32" s="158" t="s">
        <v>243</v>
      </c>
      <c r="I32" s="156">
        <v>1223</v>
      </c>
      <c r="J32" s="156">
        <v>1105</v>
      </c>
      <c r="K32" s="156">
        <v>1</v>
      </c>
      <c r="L32" s="156">
        <v>1</v>
      </c>
      <c r="M32" s="156">
        <v>4</v>
      </c>
      <c r="N32" s="156">
        <v>14</v>
      </c>
    </row>
    <row r="33" spans="1:14">
      <c r="A33" s="158" t="s">
        <v>244</v>
      </c>
      <c r="B33" s="158" t="s">
        <v>122</v>
      </c>
      <c r="C33" s="158" t="s">
        <v>245</v>
      </c>
      <c r="D33" s="156">
        <v>4869</v>
      </c>
      <c r="E33" s="158" t="s">
        <v>349</v>
      </c>
      <c r="F33" s="158" t="s">
        <v>40</v>
      </c>
      <c r="G33" s="158" t="s">
        <v>300</v>
      </c>
      <c r="H33" s="158" t="s">
        <v>243</v>
      </c>
      <c r="I33" s="156">
        <v>1223</v>
      </c>
      <c r="J33" s="156">
        <v>1446</v>
      </c>
      <c r="K33" s="156">
        <v>1</v>
      </c>
      <c r="L33" s="156">
        <v>1</v>
      </c>
      <c r="M33" s="156">
        <v>4</v>
      </c>
      <c r="N33" s="156">
        <v>14</v>
      </c>
    </row>
    <row r="34" spans="1:14">
      <c r="A34" s="158" t="s">
        <v>244</v>
      </c>
      <c r="B34" s="158" t="s">
        <v>122</v>
      </c>
      <c r="C34" s="158" t="s">
        <v>245</v>
      </c>
      <c r="D34" s="156">
        <v>4869</v>
      </c>
      <c r="E34" s="158" t="s">
        <v>349</v>
      </c>
      <c r="F34" s="121" t="s">
        <v>40</v>
      </c>
      <c r="G34" s="158" t="s">
        <v>365</v>
      </c>
      <c r="H34" s="121" t="s">
        <v>243</v>
      </c>
      <c r="I34" s="122">
        <v>1223</v>
      </c>
      <c r="J34" s="122">
        <v>1527</v>
      </c>
      <c r="K34" s="122">
        <v>1</v>
      </c>
      <c r="L34" s="122">
        <v>1</v>
      </c>
      <c r="M34" s="122">
        <v>4</v>
      </c>
      <c r="N34" s="122">
        <v>14</v>
      </c>
    </row>
    <row r="35" spans="1:14">
      <c r="A35" s="155" t="s">
        <v>244</v>
      </c>
      <c r="B35" s="155" t="s">
        <v>122</v>
      </c>
      <c r="C35" s="155" t="s">
        <v>245</v>
      </c>
      <c r="D35" s="157">
        <v>4869</v>
      </c>
      <c r="E35" s="155" t="s">
        <v>349</v>
      </c>
      <c r="F35" s="126" t="s">
        <v>40</v>
      </c>
      <c r="G35" s="158" t="s">
        <v>366</v>
      </c>
      <c r="H35" s="126" t="s">
        <v>243</v>
      </c>
      <c r="I35" s="127">
        <v>1223</v>
      </c>
      <c r="J35" s="122">
        <v>1528</v>
      </c>
      <c r="K35" s="122">
        <v>1</v>
      </c>
      <c r="L35" s="122">
        <v>1</v>
      </c>
      <c r="M35" s="122">
        <v>4</v>
      </c>
      <c r="N35" s="122">
        <v>14</v>
      </c>
    </row>
    <row r="36" spans="1:14">
      <c r="A36" s="158" t="s">
        <v>244</v>
      </c>
      <c r="B36" s="158" t="s">
        <v>122</v>
      </c>
      <c r="C36" s="158" t="s">
        <v>245</v>
      </c>
      <c r="D36" s="156">
        <v>4869</v>
      </c>
      <c r="E36" s="158" t="s">
        <v>349</v>
      </c>
      <c r="F36" s="121" t="s">
        <v>40</v>
      </c>
      <c r="G36" s="158" t="s">
        <v>595</v>
      </c>
      <c r="H36" s="121" t="s">
        <v>243</v>
      </c>
      <c r="I36" s="122">
        <v>1223</v>
      </c>
      <c r="J36" s="122">
        <v>1105</v>
      </c>
      <c r="K36" s="122">
        <v>1</v>
      </c>
      <c r="L36" s="122">
        <v>1</v>
      </c>
      <c r="M36" s="122">
        <v>4</v>
      </c>
      <c r="N36" s="122">
        <v>14</v>
      </c>
    </row>
    <row r="37" spans="1:14">
      <c r="A37" s="158" t="s">
        <v>244</v>
      </c>
      <c r="B37" s="158" t="s">
        <v>122</v>
      </c>
      <c r="C37" s="158" t="s">
        <v>245</v>
      </c>
      <c r="D37" s="156">
        <v>4869</v>
      </c>
      <c r="E37" s="158" t="s">
        <v>349</v>
      </c>
      <c r="F37" s="121" t="s">
        <v>40</v>
      </c>
      <c r="G37" s="155" t="s">
        <v>215</v>
      </c>
      <c r="H37" s="126" t="s">
        <v>243</v>
      </c>
      <c r="I37" s="127">
        <v>1223</v>
      </c>
      <c r="J37" s="127">
        <v>1193</v>
      </c>
      <c r="K37" s="127">
        <v>1</v>
      </c>
      <c r="L37" s="127">
        <v>1</v>
      </c>
      <c r="M37" s="127">
        <v>4</v>
      </c>
      <c r="N37" s="127">
        <v>22</v>
      </c>
    </row>
    <row r="38" spans="1:14">
      <c r="A38" s="158" t="s">
        <v>244</v>
      </c>
      <c r="B38" s="158" t="s">
        <v>122</v>
      </c>
      <c r="C38" s="158" t="s">
        <v>245</v>
      </c>
      <c r="D38" s="156">
        <v>4869</v>
      </c>
      <c r="E38" s="158" t="s">
        <v>349</v>
      </c>
      <c r="F38" s="121" t="s">
        <v>40</v>
      </c>
      <c r="G38" s="158" t="s">
        <v>301</v>
      </c>
      <c r="H38" s="121" t="s">
        <v>243</v>
      </c>
      <c r="I38" s="122">
        <v>1223</v>
      </c>
      <c r="J38" s="122">
        <v>1448</v>
      </c>
      <c r="K38" s="122">
        <v>1</v>
      </c>
      <c r="L38" s="122">
        <v>1</v>
      </c>
      <c r="M38" s="122">
        <v>4</v>
      </c>
      <c r="N38" s="122">
        <v>14</v>
      </c>
    </row>
    <row r="39" spans="1:14">
      <c r="A39" s="158" t="s">
        <v>244</v>
      </c>
      <c r="B39" s="158" t="s">
        <v>122</v>
      </c>
      <c r="C39" s="158" t="s">
        <v>245</v>
      </c>
      <c r="D39" s="156">
        <v>4869</v>
      </c>
      <c r="E39" s="158" t="s">
        <v>349</v>
      </c>
      <c r="F39" s="121" t="s">
        <v>40</v>
      </c>
      <c r="G39" s="155" t="s">
        <v>363</v>
      </c>
      <c r="H39" s="126" t="s">
        <v>243</v>
      </c>
      <c r="I39" s="127">
        <v>1223</v>
      </c>
      <c r="J39" s="127">
        <v>1296</v>
      </c>
      <c r="K39" s="127">
        <v>1</v>
      </c>
      <c r="L39" s="122">
        <v>1</v>
      </c>
      <c r="M39" s="122">
        <v>4</v>
      </c>
      <c r="N39" s="122">
        <v>12</v>
      </c>
    </row>
    <row r="40" spans="1:14">
      <c r="A40" s="155" t="s">
        <v>244</v>
      </c>
      <c r="B40" s="155" t="s">
        <v>122</v>
      </c>
      <c r="C40" s="155" t="s">
        <v>245</v>
      </c>
      <c r="D40" s="157">
        <v>4869</v>
      </c>
      <c r="E40" s="155" t="s">
        <v>349</v>
      </c>
      <c r="F40" s="155" t="s">
        <v>40</v>
      </c>
      <c r="G40" s="155" t="s">
        <v>364</v>
      </c>
      <c r="H40" s="126" t="s">
        <v>243</v>
      </c>
      <c r="I40" s="127">
        <v>1223</v>
      </c>
      <c r="J40" s="127">
        <v>1222</v>
      </c>
      <c r="K40" s="157">
        <v>1</v>
      </c>
      <c r="L40" s="157">
        <v>1</v>
      </c>
      <c r="M40" s="157">
        <v>4</v>
      </c>
      <c r="N40" s="157">
        <v>14</v>
      </c>
    </row>
    <row r="41" spans="1:14">
      <c r="A41" s="158" t="s">
        <v>244</v>
      </c>
      <c r="B41" s="158" t="s">
        <v>122</v>
      </c>
      <c r="C41" s="121" t="s">
        <v>245</v>
      </c>
      <c r="D41" s="122">
        <v>4869</v>
      </c>
      <c r="E41" s="158" t="s">
        <v>349</v>
      </c>
      <c r="F41" s="121" t="s">
        <v>40</v>
      </c>
      <c r="G41" s="121" t="s">
        <v>126</v>
      </c>
      <c r="H41" s="121" t="s">
        <v>243</v>
      </c>
      <c r="I41" s="122">
        <v>1223</v>
      </c>
      <c r="J41" s="122">
        <v>1105</v>
      </c>
      <c r="K41" s="122">
        <v>1</v>
      </c>
      <c r="L41" s="122">
        <v>1</v>
      </c>
      <c r="M41" s="122">
        <v>4</v>
      </c>
      <c r="N41" s="122">
        <v>14</v>
      </c>
    </row>
    <row r="42" spans="1:14">
      <c r="A42" s="155" t="s">
        <v>244</v>
      </c>
      <c r="B42" s="155" t="s">
        <v>122</v>
      </c>
      <c r="C42" s="155" t="s">
        <v>245</v>
      </c>
      <c r="D42" s="127">
        <v>4869</v>
      </c>
      <c r="E42" s="155" t="s">
        <v>349</v>
      </c>
      <c r="F42" s="126" t="s">
        <v>40</v>
      </c>
      <c r="G42" s="126" t="s">
        <v>269</v>
      </c>
      <c r="H42" s="126" t="s">
        <v>243</v>
      </c>
      <c r="I42" s="127">
        <v>1223</v>
      </c>
      <c r="J42" s="127">
        <v>1222</v>
      </c>
      <c r="K42" s="127">
        <v>1</v>
      </c>
      <c r="L42" s="127">
        <v>1</v>
      </c>
      <c r="M42" s="127">
        <v>4</v>
      </c>
      <c r="N42" s="127">
        <v>14</v>
      </c>
    </row>
    <row r="43" spans="1:14">
      <c r="A43" s="158" t="s">
        <v>244</v>
      </c>
      <c r="B43" s="158" t="s">
        <v>122</v>
      </c>
      <c r="C43" s="158" t="s">
        <v>245</v>
      </c>
      <c r="D43" s="122">
        <v>4869</v>
      </c>
      <c r="E43" s="158" t="s">
        <v>349</v>
      </c>
      <c r="F43" s="121" t="s">
        <v>40</v>
      </c>
      <c r="G43" s="121" t="s">
        <v>2</v>
      </c>
      <c r="H43" s="121" t="s">
        <v>243</v>
      </c>
      <c r="I43" s="122">
        <v>1223</v>
      </c>
      <c r="J43" s="122">
        <v>1024</v>
      </c>
      <c r="K43" s="122">
        <v>1</v>
      </c>
      <c r="L43" s="122">
        <v>1</v>
      </c>
      <c r="M43" s="122">
        <v>4</v>
      </c>
      <c r="N43" s="122">
        <v>14</v>
      </c>
    </row>
    <row r="44" spans="1:14">
      <c r="A44" s="158" t="s">
        <v>244</v>
      </c>
      <c r="B44" s="158" t="s">
        <v>122</v>
      </c>
      <c r="C44" s="158" t="s">
        <v>245</v>
      </c>
      <c r="D44" s="156">
        <v>4869</v>
      </c>
      <c r="E44" s="158" t="s">
        <v>349</v>
      </c>
      <c r="F44" s="158" t="s">
        <v>40</v>
      </c>
      <c r="G44" s="121" t="s">
        <v>127</v>
      </c>
      <c r="H44" s="158" t="s">
        <v>243</v>
      </c>
      <c r="I44" s="156">
        <v>1223</v>
      </c>
      <c r="J44" s="122">
        <v>1222</v>
      </c>
      <c r="K44" s="122">
        <v>1</v>
      </c>
      <c r="L44" s="122">
        <v>1</v>
      </c>
      <c r="M44" s="122">
        <v>4</v>
      </c>
      <c r="N44" s="122">
        <v>14</v>
      </c>
    </row>
    <row r="45" spans="1:14">
      <c r="A45" s="158" t="s">
        <v>244</v>
      </c>
      <c r="B45" s="158" t="s">
        <v>122</v>
      </c>
      <c r="C45" s="158" t="s">
        <v>245</v>
      </c>
      <c r="D45" s="156">
        <v>4869</v>
      </c>
      <c r="E45" s="158" t="s">
        <v>349</v>
      </c>
      <c r="F45" s="121" t="s">
        <v>369</v>
      </c>
      <c r="G45" s="158" t="s">
        <v>370</v>
      </c>
      <c r="H45" s="121" t="s">
        <v>243</v>
      </c>
      <c r="I45" s="122">
        <v>1223</v>
      </c>
      <c r="J45" s="122">
        <v>1017</v>
      </c>
      <c r="K45" s="122">
        <v>66</v>
      </c>
      <c r="L45" s="122">
        <v>1</v>
      </c>
      <c r="M45" s="122">
        <v>1</v>
      </c>
      <c r="N45" s="122">
        <v>14</v>
      </c>
    </row>
    <row r="46" spans="1:14">
      <c r="A46" s="128" t="s">
        <v>244</v>
      </c>
      <c r="B46" s="128" t="s">
        <v>122</v>
      </c>
      <c r="C46" s="128" t="s">
        <v>245</v>
      </c>
      <c r="D46" s="122">
        <v>4869</v>
      </c>
      <c r="E46" s="128" t="s">
        <v>349</v>
      </c>
      <c r="F46" s="128" t="s">
        <v>367</v>
      </c>
      <c r="G46" s="158" t="s">
        <v>368</v>
      </c>
      <c r="H46" s="158" t="s">
        <v>243</v>
      </c>
      <c r="I46" s="156">
        <v>1223</v>
      </c>
      <c r="J46" s="156">
        <v>1017</v>
      </c>
      <c r="K46" s="156">
        <v>64</v>
      </c>
      <c r="L46" s="156">
        <v>1</v>
      </c>
      <c r="M46" s="156">
        <v>1</v>
      </c>
      <c r="N46" s="156">
        <v>14</v>
      </c>
    </row>
    <row r="47" spans="1:14">
      <c r="A47" s="158" t="s">
        <v>244</v>
      </c>
      <c r="B47" s="158" t="s">
        <v>122</v>
      </c>
      <c r="C47" s="158" t="s">
        <v>245</v>
      </c>
      <c r="D47" s="159">
        <v>4869</v>
      </c>
      <c r="E47" s="158" t="s">
        <v>349</v>
      </c>
      <c r="F47" s="160" t="s">
        <v>40</v>
      </c>
      <c r="G47" s="128" t="s">
        <v>410</v>
      </c>
      <c r="H47" s="158" t="s">
        <v>243</v>
      </c>
      <c r="I47" s="159">
        <v>1223</v>
      </c>
      <c r="J47" s="159">
        <v>1024</v>
      </c>
      <c r="K47" s="159">
        <v>1</v>
      </c>
      <c r="L47" s="159">
        <v>1</v>
      </c>
      <c r="M47" s="159">
        <v>4</v>
      </c>
      <c r="N47" s="159">
        <v>16</v>
      </c>
    </row>
    <row r="48" spans="1:14">
      <c r="A48" s="158" t="s">
        <v>244</v>
      </c>
      <c r="B48" s="158" t="s">
        <v>122</v>
      </c>
      <c r="C48" s="158" t="s">
        <v>25</v>
      </c>
      <c r="D48" s="161">
        <v>9121</v>
      </c>
      <c r="E48" s="162" t="s">
        <v>770</v>
      </c>
      <c r="F48" s="158" t="s">
        <v>367</v>
      </c>
      <c r="G48" s="128" t="s">
        <v>368</v>
      </c>
      <c r="H48" s="158" t="s">
        <v>243</v>
      </c>
      <c r="I48" s="159">
        <v>1271</v>
      </c>
      <c r="J48" s="159">
        <v>1017</v>
      </c>
      <c r="K48" s="159">
        <v>64</v>
      </c>
      <c r="L48" s="159">
        <v>1</v>
      </c>
      <c r="M48" s="159">
        <v>1</v>
      </c>
      <c r="N48" s="159">
        <v>14</v>
      </c>
    </row>
    <row r="49" spans="1:14">
      <c r="A49" s="158" t="s">
        <v>244</v>
      </c>
      <c r="B49" s="158" t="s">
        <v>122</v>
      </c>
      <c r="C49" s="158" t="s">
        <v>248</v>
      </c>
      <c r="D49" s="156">
        <v>4313</v>
      </c>
      <c r="E49" s="158" t="s">
        <v>249</v>
      </c>
      <c r="F49" s="158" t="s">
        <v>242</v>
      </c>
      <c r="G49" s="158" t="s">
        <v>563</v>
      </c>
      <c r="H49" s="158" t="s">
        <v>243</v>
      </c>
      <c r="I49" s="156">
        <v>813</v>
      </c>
      <c r="J49" s="156">
        <v>1024</v>
      </c>
      <c r="K49" s="156">
        <v>1</v>
      </c>
      <c r="L49" s="156">
        <v>1</v>
      </c>
      <c r="M49" s="156">
        <v>4</v>
      </c>
      <c r="N49" s="156">
        <v>16</v>
      </c>
    </row>
    <row r="50" spans="1:14">
      <c r="A50" s="158" t="s">
        <v>244</v>
      </c>
      <c r="B50" s="158" t="s">
        <v>122</v>
      </c>
      <c r="C50" s="158" t="s">
        <v>248</v>
      </c>
      <c r="D50" s="156">
        <v>4713</v>
      </c>
      <c r="E50" s="158" t="s">
        <v>250</v>
      </c>
      <c r="F50" s="158" t="s">
        <v>242</v>
      </c>
      <c r="G50" s="158" t="s">
        <v>563</v>
      </c>
      <c r="H50" s="158" t="s">
        <v>243</v>
      </c>
      <c r="I50" s="156">
        <v>826</v>
      </c>
      <c r="J50" s="156">
        <v>1463</v>
      </c>
      <c r="K50" s="156">
        <v>1</v>
      </c>
      <c r="L50" s="156">
        <v>1</v>
      </c>
      <c r="M50" s="156">
        <v>4</v>
      </c>
      <c r="N50" s="156">
        <v>16</v>
      </c>
    </row>
    <row r="51" spans="1:14">
      <c r="A51" s="158" t="s">
        <v>244</v>
      </c>
      <c r="B51" s="158" t="s">
        <v>122</v>
      </c>
      <c r="C51" s="158" t="s">
        <v>245</v>
      </c>
      <c r="D51" s="159">
        <v>4869</v>
      </c>
      <c r="E51" s="158" t="s">
        <v>349</v>
      </c>
      <c r="F51" s="160" t="s">
        <v>40</v>
      </c>
      <c r="G51" s="158" t="s">
        <v>563</v>
      </c>
      <c r="H51" s="158" t="s">
        <v>243</v>
      </c>
      <c r="I51" s="159">
        <v>1223</v>
      </c>
      <c r="J51" s="159">
        <v>1024</v>
      </c>
      <c r="K51" s="159">
        <v>1</v>
      </c>
      <c r="L51" s="159">
        <v>1</v>
      </c>
      <c r="M51" s="159">
        <v>4</v>
      </c>
      <c r="N51" s="159">
        <v>16</v>
      </c>
    </row>
    <row r="52" spans="1:14">
      <c r="A52" s="155" t="s">
        <v>244</v>
      </c>
      <c r="B52" s="155" t="s">
        <v>122</v>
      </c>
      <c r="C52" s="155" t="s">
        <v>247</v>
      </c>
      <c r="D52" s="157">
        <v>4221</v>
      </c>
      <c r="E52" s="155" t="s">
        <v>556</v>
      </c>
      <c r="F52" s="155" t="s">
        <v>242</v>
      </c>
      <c r="G52" s="155" t="s">
        <v>215</v>
      </c>
      <c r="H52" s="155" t="s">
        <v>243</v>
      </c>
      <c r="I52" s="157">
        <v>1148</v>
      </c>
      <c r="J52" s="157">
        <v>1193</v>
      </c>
      <c r="K52" s="157">
        <v>24</v>
      </c>
      <c r="L52" s="157">
        <v>1</v>
      </c>
      <c r="M52" s="157">
        <v>2</v>
      </c>
      <c r="N52" s="157">
        <v>22</v>
      </c>
    </row>
    <row r="53" spans="1:14">
      <c r="A53" s="155" t="s">
        <v>244</v>
      </c>
      <c r="B53" s="155" t="s">
        <v>122</v>
      </c>
      <c r="C53" s="155" t="s">
        <v>247</v>
      </c>
      <c r="D53" s="157">
        <v>4221</v>
      </c>
      <c r="E53" s="155" t="s">
        <v>556</v>
      </c>
      <c r="F53" s="155" t="s">
        <v>242</v>
      </c>
      <c r="G53" s="158" t="s">
        <v>595</v>
      </c>
      <c r="H53" s="155" t="s">
        <v>243</v>
      </c>
      <c r="I53" s="157">
        <v>1148</v>
      </c>
      <c r="J53" s="157">
        <v>1193</v>
      </c>
      <c r="K53" s="157">
        <v>24</v>
      </c>
      <c r="L53" s="157">
        <v>1</v>
      </c>
      <c r="M53" s="157">
        <v>2</v>
      </c>
      <c r="N53" s="157">
        <v>22</v>
      </c>
    </row>
    <row r="54" spans="1:14">
      <c r="A54" s="155" t="s">
        <v>244</v>
      </c>
      <c r="B54" s="155" t="s">
        <v>122</v>
      </c>
      <c r="C54" s="155" t="s">
        <v>247</v>
      </c>
      <c r="D54" s="157">
        <v>4221</v>
      </c>
      <c r="E54" s="155" t="s">
        <v>556</v>
      </c>
      <c r="F54" s="155" t="s">
        <v>242</v>
      </c>
      <c r="G54" s="128" t="s">
        <v>596</v>
      </c>
      <c r="H54" s="155" t="s">
        <v>243</v>
      </c>
      <c r="I54" s="157">
        <v>1148</v>
      </c>
      <c r="J54" s="157">
        <v>1193</v>
      </c>
      <c r="K54" s="157">
        <v>24</v>
      </c>
      <c r="L54" s="157">
        <v>1</v>
      </c>
      <c r="M54" s="157">
        <v>2</v>
      </c>
      <c r="N54" s="157">
        <v>22</v>
      </c>
    </row>
    <row r="55" spans="1:14">
      <c r="A55" s="158" t="s">
        <v>244</v>
      </c>
      <c r="B55" s="158" t="s">
        <v>122</v>
      </c>
      <c r="C55" s="158" t="s">
        <v>245</v>
      </c>
      <c r="D55" s="159">
        <v>4869</v>
      </c>
      <c r="E55" s="158" t="s">
        <v>349</v>
      </c>
      <c r="F55" s="160" t="s">
        <v>40</v>
      </c>
      <c r="G55" s="128" t="s">
        <v>596</v>
      </c>
      <c r="H55" s="158" t="s">
        <v>243</v>
      </c>
      <c r="I55" s="159">
        <v>1223</v>
      </c>
      <c r="J55" s="159">
        <v>1024</v>
      </c>
      <c r="K55" s="159">
        <v>1</v>
      </c>
      <c r="L55" s="159">
        <v>1</v>
      </c>
      <c r="M55" s="159">
        <v>4</v>
      </c>
      <c r="N55" s="159">
        <v>16</v>
      </c>
    </row>
    <row r="56" spans="1:14">
      <c r="A56" s="158" t="s">
        <v>244</v>
      </c>
      <c r="B56" s="158" t="s">
        <v>122</v>
      </c>
      <c r="C56" s="158" t="s">
        <v>245</v>
      </c>
      <c r="D56" s="156">
        <v>4867</v>
      </c>
      <c r="E56" s="158" t="s">
        <v>347</v>
      </c>
      <c r="F56" s="158" t="s">
        <v>367</v>
      </c>
      <c r="G56" s="128" t="s">
        <v>596</v>
      </c>
      <c r="H56" s="158" t="s">
        <v>243</v>
      </c>
      <c r="I56" s="156">
        <v>1255</v>
      </c>
      <c r="J56" s="156">
        <v>1017</v>
      </c>
      <c r="K56" s="156">
        <v>64</v>
      </c>
      <c r="L56" s="156">
        <v>1</v>
      </c>
      <c r="M56" s="156">
        <v>1</v>
      </c>
      <c r="N56" s="156">
        <v>14</v>
      </c>
    </row>
    <row r="57" spans="1:14">
      <c r="A57" s="155" t="s">
        <v>244</v>
      </c>
      <c r="B57" s="155" t="s">
        <v>122</v>
      </c>
      <c r="C57" s="155" t="s">
        <v>247</v>
      </c>
      <c r="D57" s="157">
        <v>4221</v>
      </c>
      <c r="E57" s="155" t="s">
        <v>556</v>
      </c>
      <c r="F57" s="155" t="s">
        <v>242</v>
      </c>
      <c r="G57" s="128" t="s">
        <v>597</v>
      </c>
      <c r="H57" s="155" t="s">
        <v>243</v>
      </c>
      <c r="I57" s="157">
        <v>1148</v>
      </c>
      <c r="J57" s="157">
        <v>1193</v>
      </c>
      <c r="K57" s="157">
        <v>24</v>
      </c>
      <c r="L57" s="157">
        <v>1</v>
      </c>
      <c r="M57" s="157">
        <v>2</v>
      </c>
      <c r="N57" s="157">
        <v>22</v>
      </c>
    </row>
    <row r="58" spans="1:14">
      <c r="A58" s="180" t="s">
        <v>244</v>
      </c>
      <c r="B58" s="180" t="s">
        <v>122</v>
      </c>
      <c r="C58" s="180" t="s">
        <v>25</v>
      </c>
      <c r="D58" s="181">
        <v>4554</v>
      </c>
      <c r="E58" s="182" t="s">
        <v>771</v>
      </c>
      <c r="F58" s="182" t="s">
        <v>732</v>
      </c>
      <c r="G58" s="182" t="s">
        <v>335</v>
      </c>
      <c r="H58" s="182" t="s">
        <v>243</v>
      </c>
      <c r="I58" s="181">
        <v>1728</v>
      </c>
      <c r="J58" s="181">
        <v>1491</v>
      </c>
      <c r="K58" s="181">
        <v>76</v>
      </c>
      <c r="L58" s="181">
        <v>1</v>
      </c>
      <c r="M58" s="181">
        <v>4</v>
      </c>
      <c r="N58" s="181">
        <v>14</v>
      </c>
    </row>
    <row r="59" spans="1:14">
      <c r="A59" s="180" t="s">
        <v>244</v>
      </c>
      <c r="B59" s="180" t="s">
        <v>122</v>
      </c>
      <c r="C59" s="180" t="s">
        <v>25</v>
      </c>
      <c r="D59" s="181">
        <v>4255</v>
      </c>
      <c r="E59" s="182" t="s">
        <v>772</v>
      </c>
      <c r="F59" s="182" t="s">
        <v>302</v>
      </c>
      <c r="G59" s="182" t="s">
        <v>335</v>
      </c>
      <c r="H59" s="182" t="s">
        <v>243</v>
      </c>
      <c r="I59" s="181">
        <v>1229</v>
      </c>
      <c r="J59" s="181">
        <v>1491</v>
      </c>
      <c r="K59" s="181">
        <v>44</v>
      </c>
      <c r="L59" s="181">
        <v>1</v>
      </c>
      <c r="M59" s="181">
        <v>4</v>
      </c>
      <c r="N59" s="181">
        <v>14</v>
      </c>
    </row>
    <row r="60" spans="1:14">
      <c r="A60" s="180" t="s">
        <v>244</v>
      </c>
      <c r="B60" s="180" t="s">
        <v>122</v>
      </c>
      <c r="C60" s="180" t="s">
        <v>25</v>
      </c>
      <c r="D60" s="181">
        <v>4155</v>
      </c>
      <c r="E60" s="182" t="s">
        <v>773</v>
      </c>
      <c r="F60" s="182" t="s">
        <v>306</v>
      </c>
      <c r="G60" s="182" t="s">
        <v>335</v>
      </c>
      <c r="H60" s="182" t="s">
        <v>243</v>
      </c>
      <c r="I60" s="181">
        <v>1228</v>
      </c>
      <c r="J60" s="181">
        <v>1491</v>
      </c>
      <c r="K60" s="181">
        <v>38</v>
      </c>
      <c r="L60" s="181">
        <v>1</v>
      </c>
      <c r="M60" s="181">
        <v>4</v>
      </c>
      <c r="N60" s="181">
        <v>14</v>
      </c>
    </row>
    <row r="61" spans="1:14">
      <c r="A61" s="180" t="s">
        <v>244</v>
      </c>
      <c r="B61" s="180" t="s">
        <v>122</v>
      </c>
      <c r="C61" s="180" t="s">
        <v>25</v>
      </c>
      <c r="D61" s="159">
        <v>4253</v>
      </c>
      <c r="E61" s="182" t="s">
        <v>774</v>
      </c>
      <c r="F61" s="182" t="s">
        <v>302</v>
      </c>
      <c r="G61" s="182" t="s">
        <v>335</v>
      </c>
      <c r="H61" s="182" t="s">
        <v>243</v>
      </c>
      <c r="I61" s="181">
        <v>1229</v>
      </c>
      <c r="J61" s="181">
        <v>1491</v>
      </c>
      <c r="K61" s="181">
        <v>76</v>
      </c>
      <c r="L61" s="181">
        <v>1</v>
      </c>
      <c r="M61" s="181">
        <v>4</v>
      </c>
      <c r="N61" s="181">
        <v>14</v>
      </c>
    </row>
    <row r="62" spans="1:14">
      <c r="A62" s="180" t="s">
        <v>244</v>
      </c>
      <c r="B62" s="180" t="s">
        <v>122</v>
      </c>
      <c r="C62" s="180" t="s">
        <v>25</v>
      </c>
      <c r="D62" s="159">
        <v>4553</v>
      </c>
      <c r="E62" s="182" t="s">
        <v>775</v>
      </c>
      <c r="F62" s="121" t="s">
        <v>732</v>
      </c>
      <c r="G62" s="182" t="s">
        <v>335</v>
      </c>
      <c r="H62" s="182" t="s">
        <v>243</v>
      </c>
      <c r="I62" s="181">
        <v>1274</v>
      </c>
      <c r="J62" s="181">
        <v>1491</v>
      </c>
      <c r="K62" s="181">
        <v>76</v>
      </c>
      <c r="L62" s="181">
        <v>1</v>
      </c>
      <c r="M62" s="181">
        <v>4</v>
      </c>
      <c r="N62" s="181">
        <v>14</v>
      </c>
    </row>
  </sheetData>
  <sheetProtection algorithmName="SHA-512" hashValue="4+MMQAP9HmheUCr9ODVgmH3WjcMPoYRvsGBaON0RPGonPT3uanScRsxhNLsCwZd8+BhQiUNcag8jG87QUrr+iQ==" saltValue="0ztE9R1svih4k9aRlFRGNg==" spinCount="100000" sheet="1" objects="1" scenarios="1" pivotTables="0"/>
  <autoFilter ref="A1:N62" xr:uid="{00000000-0009-0000-0000-00001C000000}"/>
  <sortState xmlns:xlrd2="http://schemas.microsoft.com/office/spreadsheetml/2017/richdata2" ref="A2:N75">
    <sortCondition ref="E1"/>
  </sortState>
  <phoneticPr fontId="11" type="noConversion"/>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dimension ref="A1:C143"/>
  <sheetViews>
    <sheetView showGridLines="0" showRowColHeaders="0" workbookViewId="0">
      <selection activeCell="D3" sqref="D3"/>
    </sheetView>
  </sheetViews>
  <sheetFormatPr defaultRowHeight="12.45"/>
  <cols>
    <col min="1" max="1" width="63" bestFit="1" customWidth="1"/>
    <col min="2" max="2" width="5.23046875" customWidth="1"/>
    <col min="3" max="3" width="62.4609375" bestFit="1" customWidth="1"/>
  </cols>
  <sheetData>
    <row r="1" spans="1:3" ht="12.9">
      <c r="A1" s="42" t="s">
        <v>253</v>
      </c>
      <c r="B1" s="42" t="s">
        <v>235</v>
      </c>
      <c r="C1" s="42" t="s">
        <v>254</v>
      </c>
    </row>
    <row r="2" spans="1:3" ht="12.9">
      <c r="A2" s="43" t="s">
        <v>340</v>
      </c>
      <c r="B2" s="44" t="s">
        <v>265</v>
      </c>
      <c r="C2" s="43" t="s">
        <v>341</v>
      </c>
    </row>
    <row r="3" spans="1:3" ht="12.9">
      <c r="A3" s="43" t="s">
        <v>342</v>
      </c>
      <c r="B3" s="44">
        <v>1</v>
      </c>
      <c r="C3" s="43" t="s">
        <v>343</v>
      </c>
    </row>
    <row r="4" spans="1:3" ht="12.9">
      <c r="A4" s="43" t="s">
        <v>344</v>
      </c>
      <c r="B4" s="44">
        <v>1</v>
      </c>
      <c r="C4" s="43" t="s">
        <v>345</v>
      </c>
    </row>
    <row r="5" spans="1:3" ht="12.9">
      <c r="A5" s="43" t="s">
        <v>346</v>
      </c>
      <c r="B5" s="44">
        <v>1</v>
      </c>
      <c r="C5" s="43" t="s">
        <v>347</v>
      </c>
    </row>
    <row r="6" spans="1:3" ht="12.9">
      <c r="A6" s="43" t="s">
        <v>348</v>
      </c>
      <c r="B6" s="44">
        <v>1</v>
      </c>
      <c r="C6" s="43" t="s">
        <v>349</v>
      </c>
    </row>
    <row r="7" spans="1:3" ht="12.9">
      <c r="A7" s="43" t="s">
        <v>350</v>
      </c>
      <c r="B7" s="44">
        <v>1</v>
      </c>
      <c r="C7" s="43" t="s">
        <v>341</v>
      </c>
    </row>
    <row r="8" spans="1:3" ht="12.9">
      <c r="A8" s="43" t="s">
        <v>351</v>
      </c>
      <c r="B8" s="44">
        <v>1</v>
      </c>
      <c r="C8" s="43" t="s">
        <v>347</v>
      </c>
    </row>
    <row r="9" spans="1:3" ht="12.9">
      <c r="A9" s="43" t="s">
        <v>352</v>
      </c>
      <c r="B9" s="44">
        <v>1</v>
      </c>
      <c r="C9" s="43" t="s">
        <v>349</v>
      </c>
    </row>
    <row r="10" spans="1:3" ht="25.75">
      <c r="A10" s="43" t="s">
        <v>353</v>
      </c>
      <c r="B10" s="44">
        <v>1</v>
      </c>
      <c r="C10" s="43" t="s">
        <v>354</v>
      </c>
    </row>
    <row r="11" spans="1:3" ht="25.75">
      <c r="A11" s="43" t="s">
        <v>355</v>
      </c>
      <c r="B11" s="44">
        <v>1</v>
      </c>
      <c r="C11" s="43" t="s">
        <v>356</v>
      </c>
    </row>
    <row r="12" spans="1:3" ht="12.9">
      <c r="A12" s="43" t="s">
        <v>357</v>
      </c>
      <c r="B12" s="44">
        <v>1</v>
      </c>
      <c r="C12" s="43" t="s">
        <v>349</v>
      </c>
    </row>
    <row r="13" spans="1:3" ht="12.9">
      <c r="A13" s="43" t="s">
        <v>358</v>
      </c>
      <c r="B13" s="44" t="s">
        <v>265</v>
      </c>
      <c r="C13" s="43" t="s">
        <v>349</v>
      </c>
    </row>
    <row r="14" spans="1:3" ht="38.6">
      <c r="A14" s="43" t="s">
        <v>359</v>
      </c>
      <c r="B14" s="44">
        <v>1</v>
      </c>
      <c r="C14" s="43" t="s">
        <v>360</v>
      </c>
    </row>
    <row r="15" spans="1:3" ht="38.6">
      <c r="A15" s="43" t="s">
        <v>361</v>
      </c>
      <c r="B15" s="44">
        <v>1</v>
      </c>
      <c r="C15" s="43" t="s">
        <v>362</v>
      </c>
    </row>
    <row r="16" spans="1:3" ht="12.9">
      <c r="A16" s="43" t="s">
        <v>266</v>
      </c>
      <c r="B16" s="44" t="s">
        <v>265</v>
      </c>
      <c r="C16" s="43" t="s">
        <v>296</v>
      </c>
    </row>
    <row r="17" spans="1:3" ht="12.9">
      <c r="A17" s="43"/>
      <c r="B17" s="44"/>
      <c r="C17" s="43"/>
    </row>
    <row r="18" spans="1:3" ht="12.9">
      <c r="A18" s="43"/>
      <c r="B18" s="44"/>
      <c r="C18" s="43"/>
    </row>
    <row r="19" spans="1:3" ht="12.9">
      <c r="A19" s="43"/>
      <c r="B19" s="44"/>
      <c r="C19" s="43"/>
    </row>
    <row r="20" spans="1:3" ht="12.9">
      <c r="A20" s="43"/>
      <c r="B20" s="44"/>
      <c r="C20" s="43"/>
    </row>
    <row r="21" spans="1:3" ht="12.9">
      <c r="A21" s="43"/>
      <c r="B21" s="44"/>
      <c r="C21" s="43"/>
    </row>
    <row r="22" spans="1:3" ht="12.9">
      <c r="A22" s="43"/>
      <c r="B22" s="44"/>
      <c r="C22" s="43"/>
    </row>
    <row r="23" spans="1:3" ht="12.9">
      <c r="A23" s="43"/>
      <c r="B23" s="44"/>
      <c r="C23" s="43"/>
    </row>
    <row r="24" spans="1:3" ht="12.9">
      <c r="A24" s="43"/>
      <c r="B24" s="44"/>
      <c r="C24" s="43"/>
    </row>
    <row r="25" spans="1:3" ht="12.9">
      <c r="A25" s="43"/>
      <c r="B25" s="44"/>
      <c r="C25" s="43"/>
    </row>
    <row r="26" spans="1:3" ht="12.9">
      <c r="A26" s="43"/>
      <c r="B26" s="44"/>
      <c r="C26" s="43"/>
    </row>
    <row r="27" spans="1:3" ht="12.9">
      <c r="A27" s="43"/>
      <c r="B27" s="44"/>
      <c r="C27" s="43"/>
    </row>
    <row r="28" spans="1:3" ht="12.9">
      <c r="A28" s="43"/>
      <c r="B28" s="44"/>
      <c r="C28" s="43"/>
    </row>
    <row r="29" spans="1:3" ht="12.9">
      <c r="A29" s="43"/>
      <c r="B29" s="44"/>
      <c r="C29" s="43"/>
    </row>
    <row r="30" spans="1:3" ht="12.9">
      <c r="A30" s="43"/>
      <c r="B30" s="44"/>
      <c r="C30" s="43"/>
    </row>
    <row r="31" spans="1:3" ht="12.9">
      <c r="A31" s="43"/>
      <c r="B31" s="44"/>
      <c r="C31" s="43"/>
    </row>
    <row r="32" spans="1:3" ht="12.9">
      <c r="A32" s="43"/>
      <c r="B32" s="44"/>
      <c r="C32" s="43"/>
    </row>
    <row r="33" spans="1:3" ht="12.9">
      <c r="A33" s="43"/>
      <c r="B33" s="44"/>
      <c r="C33" s="43"/>
    </row>
    <row r="34" spans="1:3" ht="12.9">
      <c r="A34" s="43"/>
      <c r="B34" s="44"/>
      <c r="C34" s="43"/>
    </row>
    <row r="35" spans="1:3" ht="12.9">
      <c r="A35" s="43"/>
      <c r="B35" s="44"/>
      <c r="C35" s="43"/>
    </row>
    <row r="36" spans="1:3" ht="12.9">
      <c r="A36" s="43"/>
      <c r="B36" s="44"/>
      <c r="C36" s="43"/>
    </row>
    <row r="37" spans="1:3" ht="12.9">
      <c r="A37" s="43"/>
      <c r="B37" s="44"/>
      <c r="C37" s="43"/>
    </row>
    <row r="38" spans="1:3" ht="12.9">
      <c r="A38" s="43"/>
      <c r="B38" s="44"/>
      <c r="C38" s="43"/>
    </row>
    <row r="39" spans="1:3" ht="12.9">
      <c r="A39" s="43"/>
      <c r="B39" s="44"/>
      <c r="C39" s="43"/>
    </row>
    <row r="40" spans="1:3" ht="12.9">
      <c r="A40" s="43"/>
      <c r="B40" s="44"/>
      <c r="C40" s="43"/>
    </row>
    <row r="41" spans="1:3" ht="12.9">
      <c r="A41" s="43"/>
      <c r="B41" s="44"/>
      <c r="C41" s="43"/>
    </row>
    <row r="42" spans="1:3" ht="12.9">
      <c r="A42" s="43"/>
      <c r="B42" s="44"/>
      <c r="C42" s="43"/>
    </row>
    <row r="43" spans="1:3" ht="12.9">
      <c r="A43" s="43"/>
      <c r="B43" s="44"/>
      <c r="C43" s="43"/>
    </row>
    <row r="44" spans="1:3" ht="12.9">
      <c r="A44" s="43"/>
      <c r="B44" s="44"/>
      <c r="C44" s="43"/>
    </row>
    <row r="45" spans="1:3" ht="12.9">
      <c r="A45" s="43"/>
      <c r="B45" s="44"/>
      <c r="C45" s="43"/>
    </row>
    <row r="46" spans="1:3" ht="12.9">
      <c r="A46" s="43"/>
      <c r="B46" s="44"/>
      <c r="C46" s="43"/>
    </row>
    <row r="47" spans="1:3" ht="12.9">
      <c r="A47" s="43"/>
      <c r="B47" s="44"/>
      <c r="C47" s="43"/>
    </row>
    <row r="48" spans="1:3" ht="12.9">
      <c r="A48" s="43"/>
      <c r="B48" s="44"/>
      <c r="C48" s="43"/>
    </row>
    <row r="49" spans="1:3" ht="12.9">
      <c r="A49" s="43"/>
      <c r="B49" s="44"/>
      <c r="C49" s="43"/>
    </row>
    <row r="50" spans="1:3" ht="12.9">
      <c r="A50" s="43"/>
      <c r="B50" s="44"/>
      <c r="C50" s="43"/>
    </row>
    <row r="51" spans="1:3" ht="12.9">
      <c r="A51" s="43"/>
      <c r="B51" s="44"/>
      <c r="C51" s="43"/>
    </row>
    <row r="52" spans="1:3" ht="12.9">
      <c r="A52" s="43"/>
      <c r="B52" s="44"/>
      <c r="C52" s="43"/>
    </row>
    <row r="53" spans="1:3" ht="12.9">
      <c r="A53" s="43"/>
      <c r="B53" s="44"/>
      <c r="C53" s="43"/>
    </row>
    <row r="54" spans="1:3" ht="12.9">
      <c r="A54" s="43"/>
      <c r="B54" s="44"/>
      <c r="C54" s="43"/>
    </row>
    <row r="55" spans="1:3" ht="12.9">
      <c r="A55" s="43"/>
      <c r="B55" s="44"/>
      <c r="C55" s="43"/>
    </row>
    <row r="56" spans="1:3" ht="12.9">
      <c r="A56" s="43"/>
      <c r="B56" s="44"/>
      <c r="C56" s="43"/>
    </row>
    <row r="57" spans="1:3" ht="12.9">
      <c r="A57" s="43"/>
      <c r="B57" s="44"/>
      <c r="C57" s="43"/>
    </row>
    <row r="58" spans="1:3" ht="12.9">
      <c r="A58" s="43"/>
      <c r="B58" s="44"/>
      <c r="C58" s="43"/>
    </row>
    <row r="59" spans="1:3" ht="12.9">
      <c r="A59" s="43"/>
      <c r="B59" s="44"/>
      <c r="C59" s="43"/>
    </row>
    <row r="60" spans="1:3" ht="12.9">
      <c r="A60" s="43"/>
      <c r="B60" s="44"/>
      <c r="C60" s="43"/>
    </row>
    <row r="61" spans="1:3" ht="12.9">
      <c r="A61" s="43"/>
      <c r="B61" s="44"/>
      <c r="C61" s="43"/>
    </row>
    <row r="62" spans="1:3" ht="12.9">
      <c r="A62" s="43"/>
      <c r="B62" s="44"/>
      <c r="C62" s="43"/>
    </row>
    <row r="63" spans="1:3" ht="12.9">
      <c r="A63" s="43"/>
      <c r="B63" s="44"/>
      <c r="C63" s="43"/>
    </row>
    <row r="64" spans="1:3" ht="12.9">
      <c r="A64" s="43"/>
      <c r="B64" s="44"/>
      <c r="C64" s="43"/>
    </row>
    <row r="65" spans="1:3" ht="12.9">
      <c r="A65" s="43"/>
      <c r="B65" s="44"/>
      <c r="C65" s="43"/>
    </row>
    <row r="66" spans="1:3" ht="12.9">
      <c r="A66" s="43"/>
      <c r="B66" s="44"/>
      <c r="C66" s="43"/>
    </row>
    <row r="67" spans="1:3" ht="12.9">
      <c r="A67" s="43"/>
      <c r="B67" s="44"/>
      <c r="C67" s="43"/>
    </row>
    <row r="68" spans="1:3" ht="12.9">
      <c r="A68" s="43"/>
      <c r="B68" s="44"/>
      <c r="C68" s="43"/>
    </row>
    <row r="69" spans="1:3" ht="12.9">
      <c r="A69" s="43"/>
      <c r="B69" s="44"/>
      <c r="C69" s="43"/>
    </row>
    <row r="70" spans="1:3" ht="12.9">
      <c r="A70" s="43"/>
      <c r="B70" s="44"/>
      <c r="C70" s="43"/>
    </row>
    <row r="71" spans="1:3" ht="12.9">
      <c r="A71" s="43"/>
      <c r="B71" s="44"/>
      <c r="C71" s="43"/>
    </row>
    <row r="72" spans="1:3" ht="12.9">
      <c r="A72" s="43"/>
      <c r="B72" s="44"/>
      <c r="C72" s="43"/>
    </row>
    <row r="73" spans="1:3" ht="12.9">
      <c r="A73" s="43"/>
      <c r="B73" s="44"/>
      <c r="C73" s="43"/>
    </row>
    <row r="74" spans="1:3" ht="12.9">
      <c r="A74" s="43"/>
      <c r="B74" s="44"/>
      <c r="C74" s="43"/>
    </row>
    <row r="75" spans="1:3" ht="12.9">
      <c r="A75" s="43"/>
      <c r="B75" s="44"/>
      <c r="C75" s="43"/>
    </row>
    <row r="76" spans="1:3" ht="12.9">
      <c r="A76" s="43"/>
      <c r="B76" s="44"/>
      <c r="C76" s="43"/>
    </row>
    <row r="77" spans="1:3" ht="12.9">
      <c r="A77" s="43"/>
      <c r="B77" s="44"/>
      <c r="C77" s="43"/>
    </row>
    <row r="78" spans="1:3" ht="12.9">
      <c r="A78" s="43"/>
      <c r="B78" s="44"/>
      <c r="C78" s="43"/>
    </row>
    <row r="79" spans="1:3" ht="12.9">
      <c r="A79" s="43"/>
      <c r="B79" s="44"/>
      <c r="C79" s="43"/>
    </row>
    <row r="80" spans="1:3" ht="12.9">
      <c r="A80" s="43"/>
      <c r="B80" s="44"/>
      <c r="C80" s="43"/>
    </row>
    <row r="81" spans="1:3" ht="12.9">
      <c r="A81" s="43"/>
      <c r="B81" s="44"/>
      <c r="C81" s="43"/>
    </row>
    <row r="82" spans="1:3" ht="12.9">
      <c r="A82" s="43"/>
      <c r="B82" s="44"/>
      <c r="C82" s="43"/>
    </row>
    <row r="83" spans="1:3" ht="12.9">
      <c r="A83" s="43"/>
      <c r="B83" s="44"/>
      <c r="C83" s="43"/>
    </row>
    <row r="84" spans="1:3" ht="12.9">
      <c r="A84" s="43"/>
      <c r="B84" s="44"/>
      <c r="C84" s="43"/>
    </row>
    <row r="85" spans="1:3" ht="12.9">
      <c r="A85" s="43"/>
      <c r="B85" s="44"/>
      <c r="C85" s="43"/>
    </row>
    <row r="86" spans="1:3" ht="12.9">
      <c r="A86" s="43"/>
      <c r="B86" s="44"/>
      <c r="C86" s="43"/>
    </row>
    <row r="87" spans="1:3" ht="12.9">
      <c r="A87" s="43"/>
      <c r="B87" s="44"/>
      <c r="C87" s="43"/>
    </row>
    <row r="88" spans="1:3" ht="12.9">
      <c r="A88" s="43"/>
      <c r="B88" s="44"/>
      <c r="C88" s="43"/>
    </row>
    <row r="89" spans="1:3" ht="12.9">
      <c r="A89" s="43"/>
      <c r="B89" s="44"/>
      <c r="C89" s="43"/>
    </row>
    <row r="90" spans="1:3" ht="12.9">
      <c r="A90" s="43"/>
      <c r="B90" s="44"/>
      <c r="C90" s="43"/>
    </row>
    <row r="91" spans="1:3" ht="12.9">
      <c r="A91" s="43"/>
      <c r="B91" s="44"/>
      <c r="C91" s="43"/>
    </row>
    <row r="92" spans="1:3" ht="12.9">
      <c r="A92" s="43"/>
      <c r="B92" s="44"/>
      <c r="C92" s="43"/>
    </row>
    <row r="93" spans="1:3" ht="12.9">
      <c r="A93" s="43"/>
      <c r="B93" s="44"/>
      <c r="C93" s="43"/>
    </row>
    <row r="94" spans="1:3" ht="12.9">
      <c r="A94" s="43"/>
      <c r="B94" s="44"/>
      <c r="C94" s="43"/>
    </row>
    <row r="95" spans="1:3" ht="12.9">
      <c r="A95" s="43"/>
      <c r="B95" s="44"/>
      <c r="C95" s="43"/>
    </row>
    <row r="96" spans="1:3" ht="12.9">
      <c r="A96" s="43"/>
      <c r="B96" s="44"/>
      <c r="C96" s="43"/>
    </row>
    <row r="97" spans="1:3" ht="12.9">
      <c r="A97" s="43"/>
      <c r="B97" s="44"/>
      <c r="C97" s="43"/>
    </row>
    <row r="98" spans="1:3" ht="12.9">
      <c r="A98" s="43"/>
      <c r="B98" s="44"/>
      <c r="C98" s="43"/>
    </row>
    <row r="99" spans="1:3" ht="12.9">
      <c r="A99" s="43"/>
      <c r="B99" s="44"/>
      <c r="C99" s="43"/>
    </row>
    <row r="100" spans="1:3" ht="12.9">
      <c r="A100" s="43"/>
      <c r="B100" s="44"/>
      <c r="C100" s="43"/>
    </row>
    <row r="101" spans="1:3" ht="12.9">
      <c r="A101" s="43"/>
      <c r="B101" s="44"/>
      <c r="C101" s="43"/>
    </row>
    <row r="102" spans="1:3" ht="12.9">
      <c r="A102" s="43"/>
      <c r="B102" s="44"/>
      <c r="C102" s="43"/>
    </row>
    <row r="103" spans="1:3" ht="12.9">
      <c r="A103" s="43"/>
      <c r="B103" s="44"/>
      <c r="C103" s="43"/>
    </row>
    <row r="104" spans="1:3" ht="12.9">
      <c r="A104" s="43"/>
      <c r="B104" s="44"/>
      <c r="C104" s="43"/>
    </row>
    <row r="105" spans="1:3" ht="12.9">
      <c r="A105" s="43"/>
      <c r="B105" s="44"/>
      <c r="C105" s="43"/>
    </row>
    <row r="106" spans="1:3" ht="12.9">
      <c r="A106" s="43"/>
      <c r="B106" s="44"/>
      <c r="C106" s="43"/>
    </row>
    <row r="107" spans="1:3" ht="12.9">
      <c r="A107" s="43"/>
      <c r="B107" s="44"/>
      <c r="C107" s="43"/>
    </row>
    <row r="108" spans="1:3" ht="12.9">
      <c r="A108" s="43"/>
      <c r="B108" s="44"/>
      <c r="C108" s="43"/>
    </row>
    <row r="109" spans="1:3" ht="12.9">
      <c r="A109" s="43"/>
      <c r="B109" s="44"/>
      <c r="C109" s="43"/>
    </row>
    <row r="110" spans="1:3" ht="12.9">
      <c r="A110" s="43"/>
      <c r="B110" s="44"/>
      <c r="C110" s="43"/>
    </row>
    <row r="111" spans="1:3" ht="12.9">
      <c r="A111" s="43"/>
      <c r="B111" s="44"/>
      <c r="C111" s="43"/>
    </row>
    <row r="112" spans="1:3" ht="12.9">
      <c r="A112" s="43"/>
      <c r="B112" s="44"/>
      <c r="C112" s="43"/>
    </row>
    <row r="113" spans="1:3" ht="12.9">
      <c r="A113" s="43"/>
      <c r="B113" s="44"/>
      <c r="C113" s="43"/>
    </row>
    <row r="114" spans="1:3" ht="12.9">
      <c r="A114" s="43"/>
      <c r="B114" s="44"/>
      <c r="C114" s="43"/>
    </row>
    <row r="115" spans="1:3" ht="12.9">
      <c r="A115" s="43"/>
      <c r="B115" s="44"/>
      <c r="C115" s="43"/>
    </row>
    <row r="116" spans="1:3" ht="12.9">
      <c r="A116" s="43"/>
      <c r="B116" s="44"/>
      <c r="C116" s="43"/>
    </row>
    <row r="117" spans="1:3" ht="12.9">
      <c r="A117" s="43"/>
      <c r="B117" s="44"/>
      <c r="C117" s="43"/>
    </row>
    <row r="118" spans="1:3" ht="12.9">
      <c r="A118" s="43"/>
      <c r="B118" s="44"/>
      <c r="C118" s="43"/>
    </row>
    <row r="119" spans="1:3" ht="12.9">
      <c r="A119" s="43"/>
      <c r="B119" s="44"/>
      <c r="C119" s="43"/>
    </row>
    <row r="120" spans="1:3" ht="12.9">
      <c r="A120" s="43"/>
      <c r="B120" s="44"/>
      <c r="C120" s="43"/>
    </row>
    <row r="121" spans="1:3" ht="12.9">
      <c r="A121" s="43"/>
      <c r="B121" s="44"/>
      <c r="C121" s="43"/>
    </row>
    <row r="122" spans="1:3" ht="12.9">
      <c r="A122" s="43"/>
      <c r="B122" s="44"/>
      <c r="C122" s="43"/>
    </row>
    <row r="123" spans="1:3" ht="12.9">
      <c r="A123" s="43"/>
      <c r="B123" s="44"/>
      <c r="C123" s="43"/>
    </row>
    <row r="124" spans="1:3" ht="12.9">
      <c r="A124" s="43"/>
      <c r="B124" s="44"/>
      <c r="C124" s="43"/>
    </row>
    <row r="125" spans="1:3" ht="12.9">
      <c r="A125" s="43"/>
      <c r="B125" s="44"/>
      <c r="C125" s="43"/>
    </row>
    <row r="126" spans="1:3" ht="12.9">
      <c r="A126" s="43"/>
      <c r="B126" s="44"/>
      <c r="C126" s="43"/>
    </row>
    <row r="127" spans="1:3" ht="12.9">
      <c r="A127" s="43"/>
      <c r="B127" s="44"/>
      <c r="C127" s="43"/>
    </row>
    <row r="128" spans="1:3" ht="12.9">
      <c r="A128" s="43"/>
      <c r="B128" s="44"/>
      <c r="C128" s="43"/>
    </row>
    <row r="129" spans="1:3" ht="12.9">
      <c r="A129" s="43"/>
      <c r="B129" s="44"/>
      <c r="C129" s="43"/>
    </row>
    <row r="130" spans="1:3" ht="12.9">
      <c r="A130" s="43"/>
      <c r="B130" s="44"/>
      <c r="C130" s="43"/>
    </row>
    <row r="131" spans="1:3" ht="12.9">
      <c r="A131" s="43"/>
      <c r="B131" s="44"/>
      <c r="C131" s="43"/>
    </row>
    <row r="132" spans="1:3" ht="12.9">
      <c r="A132" s="43"/>
      <c r="B132" s="44"/>
      <c r="C132" s="43"/>
    </row>
    <row r="133" spans="1:3" ht="12.9">
      <c r="A133" s="43"/>
      <c r="B133" s="44"/>
      <c r="C133" s="43"/>
    </row>
    <row r="134" spans="1:3" ht="12.9">
      <c r="A134" s="43"/>
      <c r="B134" s="44"/>
      <c r="C134" s="43"/>
    </row>
    <row r="135" spans="1:3" ht="12.9">
      <c r="A135" s="43"/>
      <c r="B135" s="44"/>
      <c r="C135" s="43"/>
    </row>
    <row r="136" spans="1:3" ht="12.9">
      <c r="A136" s="43"/>
      <c r="B136" s="44"/>
      <c r="C136" s="43"/>
    </row>
    <row r="137" spans="1:3" ht="12.9">
      <c r="A137" s="43"/>
      <c r="B137" s="44"/>
      <c r="C137" s="43"/>
    </row>
    <row r="138" spans="1:3" ht="12.9">
      <c r="A138" s="43"/>
      <c r="B138" s="44"/>
      <c r="C138" s="43"/>
    </row>
    <row r="139" spans="1:3" ht="12.9">
      <c r="A139" s="43"/>
      <c r="B139" s="44"/>
      <c r="C139" s="43"/>
    </row>
    <row r="140" spans="1:3" ht="12.9">
      <c r="A140" s="43"/>
      <c r="B140" s="44"/>
      <c r="C140" s="43"/>
    </row>
    <row r="141" spans="1:3" ht="12.9">
      <c r="A141" s="43"/>
      <c r="B141" s="44"/>
      <c r="C141" s="43"/>
    </row>
    <row r="142" spans="1:3" ht="12.9">
      <c r="A142" s="43"/>
      <c r="B142" s="44"/>
      <c r="C142" s="43"/>
    </row>
    <row r="143" spans="1:3" ht="12.9">
      <c r="A143" s="43"/>
      <c r="B143" s="44"/>
      <c r="C143" s="43"/>
    </row>
  </sheetData>
  <sheetProtection algorithmName="SHA-512" hashValue="Uh06qQE/JnDOSNc4cOoQXeLmnGdI5O+bXYBBs349887NdvL0RE+RQNVnXub19F1h4UPY9PbSL/j0hKYl9w8gCA==" saltValue="YGFcjMWew3SUGEr0xl+ohA==" spinCount="100000" sheet="1" objects="1" scenarios="1" pivotTables="0"/>
  <sortState xmlns:xlrd2="http://schemas.microsoft.com/office/spreadsheetml/2017/richdata2" ref="A2:C171">
    <sortCondition ref="C1"/>
  </sortState>
  <phoneticPr fontId="11"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5">
    <tabColor indexed="10"/>
  </sheetPr>
  <dimension ref="A1:BR137"/>
  <sheetViews>
    <sheetView showGridLines="0" showRowColHeaders="0" workbookViewId="0">
      <selection activeCell="D3" sqref="D3"/>
    </sheetView>
  </sheetViews>
  <sheetFormatPr defaultRowHeight="12.45"/>
  <cols>
    <col min="1" max="1" width="74.53515625" customWidth="1"/>
    <col min="2" max="2" width="3.69140625" bestFit="1" customWidth="1"/>
    <col min="3" max="3" width="6.69140625" bestFit="1" customWidth="1"/>
    <col min="4" max="4" width="2.53515625" bestFit="1" customWidth="1"/>
    <col min="5" max="5" width="13.69140625" customWidth="1"/>
    <col min="7" max="20" width="2.69140625" customWidth="1"/>
    <col min="22" max="33" width="14.53515625" customWidth="1"/>
    <col min="34" max="34" width="7.4609375" bestFit="1" customWidth="1"/>
    <col min="35" max="35" width="6.23046875" bestFit="1" customWidth="1"/>
    <col min="36" max="36" width="15.15234375" bestFit="1" customWidth="1"/>
    <col min="37" max="37" width="19.4609375" bestFit="1" customWidth="1"/>
    <col min="38" max="38" width="15.15234375" bestFit="1" customWidth="1"/>
    <col min="39" max="41" width="14.53515625" bestFit="1" customWidth="1"/>
    <col min="42" max="42" width="19.4609375" bestFit="1" customWidth="1"/>
    <col min="43" max="43" width="14.53515625" bestFit="1" customWidth="1"/>
    <col min="44" max="44" width="14.53515625" customWidth="1"/>
    <col min="45" max="45" width="14.53515625" bestFit="1" customWidth="1"/>
    <col min="46" max="58" width="3" customWidth="1"/>
    <col min="59" max="70" width="2.69140625" customWidth="1"/>
  </cols>
  <sheetData>
    <row r="1" spans="1:20" ht="12.9" thickBot="1">
      <c r="A1" s="66"/>
      <c r="B1" s="68"/>
      <c r="C1" s="68"/>
      <c r="D1" s="68"/>
      <c r="E1" s="66"/>
    </row>
    <row r="2" spans="1:20" ht="14.25" customHeight="1" thickBot="1">
      <c r="A2" s="65"/>
      <c r="B2" s="7" t="str">
        <f ca="1">OFFSET(B98,E4,0)</f>
        <v>D</v>
      </c>
      <c r="C2" s="8">
        <f ca="1">OFFSET(C98,E4,0)</f>
        <v>0</v>
      </c>
      <c r="D2" s="69">
        <f ca="1">OFFSET(D98,E4,0)</f>
        <v>0</v>
      </c>
      <c r="E2" s="67"/>
    </row>
    <row r="3" spans="1:20" ht="12.9" thickBot="1">
      <c r="A3" s="6"/>
      <c r="B3" s="9"/>
      <c r="C3" s="9"/>
      <c r="D3" s="9"/>
      <c r="E3" s="9"/>
    </row>
    <row r="4" spans="1:20" ht="14.25" customHeight="1" thickBot="1">
      <c r="A4" s="10" t="s">
        <v>69</v>
      </c>
      <c r="B4" s="7" t="str">
        <f ca="1">OFFSET(B19,E4,0)</f>
        <v>VND</v>
      </c>
      <c r="C4" s="8" t="str">
        <f ca="1">OFFSET(C19,E4,0)</f>
        <v>excluding</v>
      </c>
      <c r="D4" s="8" t="str">
        <f ca="1">CONCATENATE(OFFSET(D19,E4,0),"A")</f>
        <v>WA</v>
      </c>
      <c r="E4" s="11">
        <v>25</v>
      </c>
      <c r="G4" s="834" t="s">
        <v>135</v>
      </c>
      <c r="H4" s="837" t="s">
        <v>153</v>
      </c>
      <c r="I4" s="831" t="s">
        <v>154</v>
      </c>
      <c r="J4" s="831" t="s">
        <v>796</v>
      </c>
      <c r="K4" s="831" t="s">
        <v>669</v>
      </c>
      <c r="L4" s="831" t="s">
        <v>67</v>
      </c>
      <c r="M4" s="831" t="s">
        <v>150</v>
      </c>
      <c r="N4" s="831" t="s">
        <v>1157</v>
      </c>
      <c r="O4" s="831" t="s">
        <v>133</v>
      </c>
      <c r="P4" s="831" t="s">
        <v>900</v>
      </c>
      <c r="Q4" s="831" t="s">
        <v>1121</v>
      </c>
      <c r="R4" s="831" t="s">
        <v>1099</v>
      </c>
      <c r="S4" s="831" t="s">
        <v>68</v>
      </c>
      <c r="T4" s="840" t="s">
        <v>994</v>
      </c>
    </row>
    <row r="5" spans="1:20">
      <c r="A5" s="12" t="str">
        <f ca="1">OFFSET(A19,E4,0)</f>
        <v>Kaspersky Lab. 39A/3 Leningradskoe Shosse Moscow, 125212</v>
      </c>
      <c r="B5" s="13"/>
      <c r="C5" s="14"/>
      <c r="D5" s="14"/>
      <c r="E5" s="15"/>
      <c r="G5" s="835"/>
      <c r="H5" s="838"/>
      <c r="I5" s="832"/>
      <c r="J5" s="832"/>
      <c r="K5" s="832"/>
      <c r="L5" s="832"/>
      <c r="M5" s="832"/>
      <c r="N5" s="832"/>
      <c r="O5" s="832"/>
      <c r="P5" s="832"/>
      <c r="Q5" s="832"/>
      <c r="R5" s="832"/>
      <c r="S5" s="832"/>
      <c r="T5" s="841"/>
    </row>
    <row r="6" spans="1:20">
      <c r="A6" s="16" t="s">
        <v>70</v>
      </c>
      <c r="B6" s="16"/>
      <c r="C6" s="16"/>
      <c r="D6" s="16"/>
      <c r="E6" s="16"/>
      <c r="G6" s="835"/>
      <c r="H6" s="838"/>
      <c r="I6" s="832"/>
      <c r="J6" s="832"/>
      <c r="K6" s="832"/>
      <c r="L6" s="832"/>
      <c r="M6" s="832"/>
      <c r="N6" s="832"/>
      <c r="O6" s="832"/>
      <c r="P6" s="832"/>
      <c r="Q6" s="832"/>
      <c r="R6" s="832"/>
      <c r="S6" s="832"/>
      <c r="T6" s="841"/>
    </row>
    <row r="7" spans="1:20">
      <c r="A7" s="12">
        <f ca="1">OFFSET(A47,E4,0)</f>
        <v>0</v>
      </c>
      <c r="B7" s="17"/>
      <c r="C7" s="17"/>
      <c r="D7" s="17"/>
      <c r="E7" s="18"/>
      <c r="G7" s="835"/>
      <c r="H7" s="838"/>
      <c r="I7" s="832"/>
      <c r="J7" s="832"/>
      <c r="K7" s="832"/>
      <c r="L7" s="832"/>
      <c r="M7" s="832"/>
      <c r="N7" s="832"/>
      <c r="O7" s="832"/>
      <c r="P7" s="832"/>
      <c r="Q7" s="832"/>
      <c r="R7" s="832"/>
      <c r="S7" s="832"/>
      <c r="T7" s="841"/>
    </row>
    <row r="8" spans="1:20" ht="12.9" thickBot="1">
      <c r="A8" s="16" t="s">
        <v>71</v>
      </c>
      <c r="B8" s="16"/>
      <c r="C8" s="16"/>
      <c r="D8" s="16"/>
      <c r="E8" s="16"/>
      <c r="G8" s="836"/>
      <c r="H8" s="839"/>
      <c r="I8" s="833"/>
      <c r="J8" s="833"/>
      <c r="K8" s="833"/>
      <c r="L8" s="833"/>
      <c r="M8" s="833"/>
      <c r="N8" s="833"/>
      <c r="O8" s="833"/>
      <c r="P8" s="833"/>
      <c r="Q8" s="833"/>
      <c r="R8" s="833"/>
      <c r="S8" s="833"/>
      <c r="T8" s="842"/>
    </row>
    <row r="9" spans="1:20" ht="12.9" thickBot="1">
      <c r="A9" s="12" t="str">
        <f ca="1">OFFSET(A74,E4,0)</f>
        <v>Vietnam</v>
      </c>
      <c r="B9" s="17"/>
      <c r="C9" s="17"/>
      <c r="D9" s="17"/>
      <c r="E9" s="18"/>
      <c r="G9" s="72" t="s">
        <v>243</v>
      </c>
      <c r="H9" s="71" t="s">
        <v>243</v>
      </c>
      <c r="I9" s="71" t="s">
        <v>243</v>
      </c>
      <c r="J9" s="71" t="s">
        <v>243</v>
      </c>
      <c r="K9" s="71" t="s">
        <v>243</v>
      </c>
      <c r="L9" s="71">
        <f t="shared" ref="L9:T9" ca="1" si="0">OFFSET(L$19,$E$4,0)</f>
        <v>0</v>
      </c>
      <c r="M9" s="71">
        <f t="shared" ca="1" si="0"/>
        <v>0</v>
      </c>
      <c r="N9" s="71" t="s">
        <v>243</v>
      </c>
      <c r="O9" s="71" t="s">
        <v>149</v>
      </c>
      <c r="P9" s="71" t="s">
        <v>243</v>
      </c>
      <c r="Q9" s="71" t="s">
        <v>149</v>
      </c>
      <c r="R9" s="71" t="s">
        <v>243</v>
      </c>
      <c r="S9" s="71" t="s">
        <v>243</v>
      </c>
      <c r="T9" s="71">
        <f t="shared" ca="1" si="0"/>
        <v>0</v>
      </c>
    </row>
    <row r="10" spans="1:20">
      <c r="A10" s="16" t="s">
        <v>72</v>
      </c>
      <c r="B10" s="16"/>
      <c r="C10" s="16"/>
      <c r="D10" s="16"/>
      <c r="E10" s="16"/>
    </row>
    <row r="11" spans="1:20">
      <c r="A11" s="120" t="s">
        <v>17823</v>
      </c>
      <c r="B11" s="17"/>
      <c r="C11" s="17"/>
      <c r="D11" s="17"/>
      <c r="E11" s="18"/>
    </row>
    <row r="12" spans="1:20">
      <c r="A12" s="96" t="s">
        <v>17</v>
      </c>
      <c r="B12" s="6"/>
      <c r="C12" s="6"/>
      <c r="D12" s="6"/>
      <c r="E12" s="6"/>
    </row>
    <row r="13" spans="1:20">
      <c r="A13" s="96" t="s">
        <v>14</v>
      </c>
      <c r="B13" s="6"/>
      <c r="C13" s="6">
        <f>COUNT('SaleListHome+SOHO'!M:M)</f>
        <v>120</v>
      </c>
      <c r="D13" s="6"/>
      <c r="E13" s="6">
        <f>SUM('SaleListHome+SOHO'!M:M)</f>
        <v>1244124982.0809093</v>
      </c>
    </row>
    <row r="14" spans="1:20">
      <c r="A14" s="96" t="s">
        <v>15</v>
      </c>
      <c r="B14" s="6"/>
      <c r="C14" s="6">
        <f>COUNT('SaleListSMB+Enterprise'!M:M)</f>
        <v>6503</v>
      </c>
      <c r="D14" s="6"/>
      <c r="E14" s="6">
        <f>SUM('SaleListSMB+Enterprise'!M:M)</f>
        <v>2194883165874.1001</v>
      </c>
    </row>
    <row r="15" spans="1:20">
      <c r="A15" s="96" t="s">
        <v>16</v>
      </c>
      <c r="B15" s="6"/>
      <c r="C15" s="6">
        <f>COUNT(SaleListxSP!M:M)</f>
        <v>84</v>
      </c>
      <c r="D15" s="6"/>
      <c r="E15" s="6">
        <f>SUM(SaleListxSP!M:M)</f>
        <v>837</v>
      </c>
    </row>
    <row r="16" spans="1:20">
      <c r="A16" s="96" t="s">
        <v>26</v>
      </c>
      <c r="B16" s="6"/>
      <c r="C16" s="6">
        <f>COUNT(#REF!)</f>
        <v>0</v>
      </c>
      <c r="D16" s="6"/>
      <c r="E16" s="6" t="e">
        <f>SUM(#REF!)</f>
        <v>#REF!</v>
      </c>
    </row>
    <row r="17" spans="1:21">
      <c r="A17" s="96" t="s">
        <v>132</v>
      </c>
      <c r="B17" s="6"/>
      <c r="C17" s="6">
        <f>COUNT(#REF!)</f>
        <v>0</v>
      </c>
      <c r="D17" s="6"/>
      <c r="E17" s="6" t="e">
        <f>SUM(#REF!)</f>
        <v>#REF!</v>
      </c>
    </row>
    <row r="18" spans="1:21">
      <c r="A18" s="97" t="s">
        <v>255</v>
      </c>
      <c r="B18" s="6"/>
      <c r="C18" s="79">
        <f>SUM(C13:C17)</f>
        <v>6707</v>
      </c>
      <c r="D18" s="6"/>
      <c r="E18" s="79" t="e">
        <f>SUM(E13:E17)</f>
        <v>#REF!</v>
      </c>
    </row>
    <row r="19" spans="1:21">
      <c r="A19" s="19" t="s">
        <v>73</v>
      </c>
      <c r="B19" s="6"/>
      <c r="C19" s="6"/>
      <c r="D19" s="6"/>
      <c r="E19" s="6"/>
      <c r="U19" t="s">
        <v>451</v>
      </c>
    </row>
    <row r="20" spans="1:21">
      <c r="A20" s="20" t="s">
        <v>268</v>
      </c>
      <c r="B20" s="21" t="s">
        <v>74</v>
      </c>
      <c r="C20" s="21" t="s">
        <v>75</v>
      </c>
      <c r="D20" s="21" t="s">
        <v>85</v>
      </c>
      <c r="E20" s="21" t="s">
        <v>76</v>
      </c>
      <c r="H20" s="70" t="s">
        <v>243</v>
      </c>
      <c r="I20" s="70" t="s">
        <v>243</v>
      </c>
      <c r="J20" s="70" t="s">
        <v>243</v>
      </c>
      <c r="K20" s="70" t="s">
        <v>243</v>
      </c>
      <c r="L20" s="70" t="s">
        <v>243</v>
      </c>
      <c r="M20" s="70" t="s">
        <v>149</v>
      </c>
      <c r="N20" s="70" t="s">
        <v>149</v>
      </c>
      <c r="O20" s="70" t="s">
        <v>243</v>
      </c>
      <c r="P20" s="70" t="s">
        <v>149</v>
      </c>
      <c r="Q20" s="70" t="s">
        <v>243</v>
      </c>
      <c r="R20" s="70" t="s">
        <v>243</v>
      </c>
      <c r="S20" s="70" t="s">
        <v>243</v>
      </c>
      <c r="T20" s="70" t="s">
        <v>243</v>
      </c>
      <c r="U20">
        <v>5</v>
      </c>
    </row>
    <row r="21" spans="1:21">
      <c r="A21" s="20" t="s">
        <v>77</v>
      </c>
      <c r="B21" s="21" t="s">
        <v>74</v>
      </c>
      <c r="C21" s="21" t="s">
        <v>75</v>
      </c>
      <c r="D21" s="20" t="s">
        <v>85</v>
      </c>
      <c r="E21" s="21" t="s">
        <v>79</v>
      </c>
      <c r="H21" s="70" t="s">
        <v>243</v>
      </c>
      <c r="I21" s="70" t="s">
        <v>243</v>
      </c>
      <c r="J21" s="70" t="s">
        <v>243</v>
      </c>
      <c r="K21" s="70" t="s">
        <v>243</v>
      </c>
      <c r="L21" s="70" t="s">
        <v>149</v>
      </c>
      <c r="M21" s="70" t="s">
        <v>149</v>
      </c>
      <c r="N21" s="70" t="s">
        <v>149</v>
      </c>
      <c r="O21" s="70" t="s">
        <v>243</v>
      </c>
      <c r="P21" s="70" t="s">
        <v>149</v>
      </c>
      <c r="Q21" s="70" t="s">
        <v>243</v>
      </c>
      <c r="R21" s="70" t="s">
        <v>243</v>
      </c>
      <c r="S21" s="70" t="s">
        <v>243</v>
      </c>
      <c r="T21" s="70" t="s">
        <v>243</v>
      </c>
      <c r="U21">
        <v>5</v>
      </c>
    </row>
    <row r="22" spans="1:21">
      <c r="A22" s="20" t="s">
        <v>80</v>
      </c>
      <c r="B22" s="21" t="s">
        <v>81</v>
      </c>
      <c r="C22" s="21" t="s">
        <v>75</v>
      </c>
      <c r="D22" s="20" t="s">
        <v>82</v>
      </c>
      <c r="E22" s="21" t="s">
        <v>83</v>
      </c>
      <c r="H22" s="70" t="s">
        <v>243</v>
      </c>
      <c r="I22" s="70" t="s">
        <v>243</v>
      </c>
      <c r="J22" s="70" t="s">
        <v>243</v>
      </c>
      <c r="K22" s="70" t="s">
        <v>243</v>
      </c>
      <c r="L22" s="70" t="s">
        <v>243</v>
      </c>
      <c r="M22" s="70" t="s">
        <v>149</v>
      </c>
      <c r="N22" s="70" t="s">
        <v>243</v>
      </c>
      <c r="O22" s="70" t="s">
        <v>243</v>
      </c>
      <c r="P22" s="70" t="s">
        <v>149</v>
      </c>
      <c r="Q22" s="70" t="s">
        <v>243</v>
      </c>
      <c r="R22" s="70" t="s">
        <v>243</v>
      </c>
      <c r="S22" s="70" t="s">
        <v>243</v>
      </c>
      <c r="T22" s="70" t="s">
        <v>243</v>
      </c>
      <c r="U22">
        <v>5</v>
      </c>
    </row>
    <row r="23" spans="1:21">
      <c r="A23" s="20" t="s">
        <v>84</v>
      </c>
      <c r="B23" s="21" t="s">
        <v>74</v>
      </c>
      <c r="C23" s="21" t="s">
        <v>75</v>
      </c>
      <c r="D23" s="20" t="s">
        <v>85</v>
      </c>
      <c r="E23" s="21" t="s">
        <v>86</v>
      </c>
      <c r="H23" s="70" t="s">
        <v>243</v>
      </c>
      <c r="I23" s="70" t="s">
        <v>243</v>
      </c>
      <c r="J23" s="70" t="s">
        <v>243</v>
      </c>
      <c r="K23" s="70" t="s">
        <v>243</v>
      </c>
      <c r="L23" s="70" t="s">
        <v>243</v>
      </c>
      <c r="M23" s="70" t="s">
        <v>149</v>
      </c>
      <c r="N23" s="70" t="s">
        <v>243</v>
      </c>
      <c r="O23" s="70" t="s">
        <v>243</v>
      </c>
      <c r="P23" s="70" t="s">
        <v>149</v>
      </c>
      <c r="Q23" s="70" t="s">
        <v>243</v>
      </c>
      <c r="R23" s="70" t="s">
        <v>243</v>
      </c>
      <c r="S23" s="70" t="s">
        <v>243</v>
      </c>
      <c r="T23" s="70" t="s">
        <v>243</v>
      </c>
      <c r="U23">
        <v>5</v>
      </c>
    </row>
    <row r="24" spans="1:21">
      <c r="A24" s="20" t="s">
        <v>84</v>
      </c>
      <c r="B24" s="21" t="s">
        <v>87</v>
      </c>
      <c r="C24" s="21" t="s">
        <v>75</v>
      </c>
      <c r="D24" s="20" t="s">
        <v>88</v>
      </c>
      <c r="E24" s="21" t="s">
        <v>89</v>
      </c>
      <c r="H24" s="70" t="s">
        <v>243</v>
      </c>
      <c r="I24" s="70" t="s">
        <v>243</v>
      </c>
      <c r="J24" s="70" t="s">
        <v>243</v>
      </c>
      <c r="K24" s="70" t="s">
        <v>243</v>
      </c>
      <c r="L24" s="70" t="s">
        <v>243</v>
      </c>
      <c r="M24" s="70" t="s">
        <v>149</v>
      </c>
      <c r="N24" s="70" t="s">
        <v>243</v>
      </c>
      <c r="O24" s="70" t="s">
        <v>243</v>
      </c>
      <c r="P24" s="70" t="s">
        <v>149</v>
      </c>
      <c r="Q24" s="70" t="s">
        <v>243</v>
      </c>
      <c r="R24" s="70" t="s">
        <v>243</v>
      </c>
      <c r="S24" s="70" t="s">
        <v>243</v>
      </c>
      <c r="T24" s="70" t="s">
        <v>243</v>
      </c>
      <c r="U24">
        <v>10</v>
      </c>
    </row>
    <row r="25" spans="1:21">
      <c r="A25" s="20" t="s">
        <v>18</v>
      </c>
      <c r="B25" s="21" t="s">
        <v>74</v>
      </c>
      <c r="C25" s="21" t="s">
        <v>75</v>
      </c>
      <c r="D25" s="20" t="s">
        <v>85</v>
      </c>
      <c r="E25" s="21" t="s">
        <v>91</v>
      </c>
      <c r="H25" s="70" t="s">
        <v>243</v>
      </c>
      <c r="I25" s="70" t="s">
        <v>243</v>
      </c>
      <c r="J25" s="70" t="s">
        <v>243</v>
      </c>
      <c r="K25" s="70" t="s">
        <v>243</v>
      </c>
      <c r="L25" s="70" t="s">
        <v>149</v>
      </c>
      <c r="M25" s="70" t="s">
        <v>149</v>
      </c>
      <c r="N25" s="70" t="s">
        <v>149</v>
      </c>
      <c r="O25" s="70" t="s">
        <v>243</v>
      </c>
      <c r="P25" s="70" t="s">
        <v>149</v>
      </c>
      <c r="Q25" s="70" t="s">
        <v>243</v>
      </c>
      <c r="R25" s="70" t="s">
        <v>243</v>
      </c>
      <c r="S25" s="70" t="s">
        <v>243</v>
      </c>
      <c r="T25" s="70" t="s">
        <v>243</v>
      </c>
      <c r="U25">
        <v>5</v>
      </c>
    </row>
    <row r="26" spans="1:21">
      <c r="A26" s="20" t="s">
        <v>92</v>
      </c>
      <c r="B26" s="21" t="s">
        <v>93</v>
      </c>
      <c r="C26" s="21" t="s">
        <v>75</v>
      </c>
      <c r="D26" s="20" t="s">
        <v>94</v>
      </c>
      <c r="E26" s="21" t="s">
        <v>95</v>
      </c>
      <c r="H26" s="70" t="s">
        <v>243</v>
      </c>
      <c r="I26" s="70" t="s">
        <v>243</v>
      </c>
      <c r="J26" s="70" t="s">
        <v>243</v>
      </c>
      <c r="K26" s="70" t="s">
        <v>243</v>
      </c>
      <c r="L26" s="70" t="s">
        <v>243</v>
      </c>
      <c r="M26" s="70" t="s">
        <v>149</v>
      </c>
      <c r="N26" s="70" t="s">
        <v>243</v>
      </c>
      <c r="O26" s="70" t="s">
        <v>243</v>
      </c>
      <c r="P26" s="70" t="s">
        <v>149</v>
      </c>
      <c r="Q26" s="70" t="s">
        <v>243</v>
      </c>
      <c r="R26" s="70" t="s">
        <v>243</v>
      </c>
      <c r="S26" s="70" t="s">
        <v>243</v>
      </c>
      <c r="T26" s="70" t="s">
        <v>243</v>
      </c>
      <c r="U26">
        <v>10</v>
      </c>
    </row>
    <row r="27" spans="1:21">
      <c r="A27" s="20" t="s">
        <v>214</v>
      </c>
      <c r="B27" s="21" t="s">
        <v>128</v>
      </c>
      <c r="C27" s="21" t="s">
        <v>75</v>
      </c>
      <c r="D27" s="20" t="s">
        <v>96</v>
      </c>
      <c r="E27" s="21" t="s">
        <v>97</v>
      </c>
      <c r="H27" s="70" t="s">
        <v>243</v>
      </c>
      <c r="I27" s="70" t="s">
        <v>243</v>
      </c>
      <c r="J27" s="70" t="s">
        <v>243</v>
      </c>
      <c r="K27" s="70" t="s">
        <v>243</v>
      </c>
      <c r="L27" s="70" t="s">
        <v>243</v>
      </c>
      <c r="M27" s="70" t="s">
        <v>149</v>
      </c>
      <c r="N27" s="70" t="s">
        <v>149</v>
      </c>
      <c r="O27" s="70" t="s">
        <v>243</v>
      </c>
      <c r="P27" s="70" t="s">
        <v>149</v>
      </c>
      <c r="Q27" s="70" t="s">
        <v>243</v>
      </c>
      <c r="R27" s="70" t="s">
        <v>243</v>
      </c>
      <c r="S27" s="70" t="s">
        <v>243</v>
      </c>
      <c r="T27" s="70" t="s">
        <v>243</v>
      </c>
      <c r="U27">
        <v>10</v>
      </c>
    </row>
    <row r="28" spans="1:21">
      <c r="A28" s="20" t="s">
        <v>98</v>
      </c>
      <c r="B28" s="21" t="s">
        <v>87</v>
      </c>
      <c r="C28" s="21" t="s">
        <v>75</v>
      </c>
      <c r="D28" s="20" t="s">
        <v>99</v>
      </c>
      <c r="E28" s="21" t="s">
        <v>100</v>
      </c>
      <c r="H28" s="70" t="s">
        <v>243</v>
      </c>
      <c r="I28" s="70" t="s">
        <v>243</v>
      </c>
      <c r="J28" s="70" t="s">
        <v>243</v>
      </c>
      <c r="K28" s="70" t="s">
        <v>243</v>
      </c>
      <c r="L28" s="70" t="s">
        <v>243</v>
      </c>
      <c r="M28" s="70" t="s">
        <v>149</v>
      </c>
      <c r="N28" s="70" t="s">
        <v>149</v>
      </c>
      <c r="O28" s="70" t="s">
        <v>243</v>
      </c>
      <c r="P28" s="70" t="s">
        <v>243</v>
      </c>
      <c r="Q28" s="70" t="s">
        <v>149</v>
      </c>
      <c r="R28" s="70" t="s">
        <v>243</v>
      </c>
      <c r="S28" s="70" t="s">
        <v>243</v>
      </c>
      <c r="T28" s="70" t="s">
        <v>243</v>
      </c>
      <c r="U28">
        <v>10</v>
      </c>
    </row>
    <row r="29" spans="1:21">
      <c r="A29" s="20" t="s">
        <v>84</v>
      </c>
      <c r="B29" s="21" t="s">
        <v>134</v>
      </c>
      <c r="C29" s="21" t="s">
        <v>216</v>
      </c>
      <c r="D29" s="20" t="s">
        <v>101</v>
      </c>
      <c r="E29" s="21" t="s">
        <v>102</v>
      </c>
      <c r="H29" s="70" t="s">
        <v>243</v>
      </c>
      <c r="I29" s="70" t="s">
        <v>243</v>
      </c>
      <c r="J29" s="70" t="s">
        <v>243</v>
      </c>
      <c r="K29" s="70" t="s">
        <v>243</v>
      </c>
      <c r="L29" s="70" t="s">
        <v>149</v>
      </c>
      <c r="M29" s="70" t="s">
        <v>243</v>
      </c>
      <c r="N29" s="70" t="s">
        <v>243</v>
      </c>
      <c r="O29" s="70" t="s">
        <v>243</v>
      </c>
      <c r="P29" s="70" t="s">
        <v>149</v>
      </c>
      <c r="Q29" s="70" t="s">
        <v>243</v>
      </c>
      <c r="R29" s="70" t="s">
        <v>243</v>
      </c>
      <c r="S29" s="70" t="s">
        <v>243</v>
      </c>
      <c r="T29" s="70" t="s">
        <v>243</v>
      </c>
      <c r="U29">
        <v>5</v>
      </c>
    </row>
    <row r="30" spans="1:21">
      <c r="A30" s="20" t="s">
        <v>84</v>
      </c>
      <c r="B30" s="21" t="s">
        <v>87</v>
      </c>
      <c r="C30" s="21" t="s">
        <v>75</v>
      </c>
      <c r="D30" s="20" t="s">
        <v>129</v>
      </c>
      <c r="E30" s="21" t="s">
        <v>452</v>
      </c>
      <c r="H30" s="70" t="s">
        <v>243</v>
      </c>
      <c r="I30" s="70" t="s">
        <v>243</v>
      </c>
      <c r="J30" s="70" t="s">
        <v>243</v>
      </c>
      <c r="K30" s="70" t="s">
        <v>243</v>
      </c>
      <c r="L30" s="70" t="s">
        <v>149</v>
      </c>
      <c r="M30" s="70" t="s">
        <v>243</v>
      </c>
      <c r="N30" s="70" t="s">
        <v>243</v>
      </c>
      <c r="O30" s="70" t="s">
        <v>243</v>
      </c>
      <c r="P30" s="70" t="s">
        <v>149</v>
      </c>
      <c r="Q30" s="70" t="s">
        <v>243</v>
      </c>
      <c r="R30" s="70" t="s">
        <v>243</v>
      </c>
      <c r="S30" s="70" t="s">
        <v>243</v>
      </c>
      <c r="T30" s="70" t="s">
        <v>243</v>
      </c>
      <c r="U30">
        <v>5</v>
      </c>
    </row>
    <row r="31" spans="1:21">
      <c r="A31" s="20" t="s">
        <v>22</v>
      </c>
      <c r="B31" s="21" t="s">
        <v>103</v>
      </c>
      <c r="C31" s="21" t="s">
        <v>75</v>
      </c>
      <c r="D31" s="20" t="s">
        <v>104</v>
      </c>
      <c r="E31" s="21" t="s">
        <v>105</v>
      </c>
      <c r="H31" s="70" t="s">
        <v>243</v>
      </c>
      <c r="I31" s="70" t="s">
        <v>243</v>
      </c>
      <c r="J31" s="70" t="s">
        <v>243</v>
      </c>
      <c r="K31" s="70" t="s">
        <v>243</v>
      </c>
      <c r="L31" s="70" t="s">
        <v>243</v>
      </c>
      <c r="M31" s="70" t="s">
        <v>149</v>
      </c>
      <c r="N31" s="70" t="s">
        <v>149</v>
      </c>
      <c r="O31" s="70" t="s">
        <v>243</v>
      </c>
      <c r="P31" s="70" t="s">
        <v>149</v>
      </c>
      <c r="Q31" s="70" t="s">
        <v>243</v>
      </c>
      <c r="R31" s="70" t="s">
        <v>243</v>
      </c>
      <c r="S31" s="70" t="s">
        <v>243</v>
      </c>
      <c r="T31" s="70" t="s">
        <v>243</v>
      </c>
      <c r="U31">
        <v>10</v>
      </c>
    </row>
    <row r="32" spans="1:21">
      <c r="A32" s="20" t="s">
        <v>214</v>
      </c>
      <c r="B32" s="21" t="s">
        <v>128</v>
      </c>
      <c r="C32" s="21" t="s">
        <v>75</v>
      </c>
      <c r="D32" s="20" t="s">
        <v>208</v>
      </c>
      <c r="E32" s="21" t="s">
        <v>23</v>
      </c>
      <c r="H32" s="70" t="s">
        <v>243</v>
      </c>
      <c r="I32" s="70" t="s">
        <v>243</v>
      </c>
      <c r="J32" s="70" t="s">
        <v>243</v>
      </c>
      <c r="K32" s="70" t="s">
        <v>243</v>
      </c>
      <c r="L32" s="70" t="s">
        <v>243</v>
      </c>
      <c r="M32" s="70" t="s">
        <v>149</v>
      </c>
      <c r="N32" s="70" t="s">
        <v>149</v>
      </c>
      <c r="O32" s="70" t="s">
        <v>243</v>
      </c>
      <c r="P32" s="70" t="s">
        <v>149</v>
      </c>
      <c r="Q32" s="70" t="s">
        <v>243</v>
      </c>
      <c r="R32" s="70" t="s">
        <v>243</v>
      </c>
      <c r="S32" s="70" t="s">
        <v>243</v>
      </c>
      <c r="T32" s="70" t="s">
        <v>243</v>
      </c>
      <c r="U32">
        <v>10</v>
      </c>
    </row>
    <row r="33" spans="1:21">
      <c r="A33" s="20" t="s">
        <v>214</v>
      </c>
      <c r="B33" s="21" t="s">
        <v>128</v>
      </c>
      <c r="C33" s="21" t="s">
        <v>75</v>
      </c>
      <c r="D33" s="20" t="s">
        <v>209</v>
      </c>
      <c r="E33" s="21" t="s">
        <v>24</v>
      </c>
      <c r="H33" s="70" t="s">
        <v>243</v>
      </c>
      <c r="I33" s="70" t="s">
        <v>243</v>
      </c>
      <c r="J33" s="70" t="s">
        <v>243</v>
      </c>
      <c r="K33" s="70" t="s">
        <v>243</v>
      </c>
      <c r="L33" s="70" t="s">
        <v>243</v>
      </c>
      <c r="M33" s="70" t="s">
        <v>149</v>
      </c>
      <c r="N33" s="70" t="s">
        <v>149</v>
      </c>
      <c r="O33" s="70" t="s">
        <v>243</v>
      </c>
      <c r="P33" s="70" t="s">
        <v>149</v>
      </c>
      <c r="Q33" s="70" t="s">
        <v>243</v>
      </c>
      <c r="R33" s="70" t="s">
        <v>243</v>
      </c>
      <c r="S33" s="70" t="s">
        <v>243</v>
      </c>
      <c r="T33" s="70" t="s">
        <v>243</v>
      </c>
      <c r="U33">
        <v>10</v>
      </c>
    </row>
    <row r="34" spans="1:21">
      <c r="A34" s="114" t="s">
        <v>270</v>
      </c>
      <c r="B34" s="115" t="s">
        <v>74</v>
      </c>
      <c r="C34" s="115" t="s">
        <v>75</v>
      </c>
      <c r="D34" s="114" t="s">
        <v>85</v>
      </c>
      <c r="E34" s="115" t="s">
        <v>271</v>
      </c>
      <c r="H34" s="116" t="s">
        <v>243</v>
      </c>
      <c r="I34" s="116" t="s">
        <v>243</v>
      </c>
      <c r="J34" s="116" t="s">
        <v>243</v>
      </c>
      <c r="K34" s="116" t="s">
        <v>243</v>
      </c>
      <c r="L34" s="116" t="s">
        <v>243</v>
      </c>
      <c r="M34" s="116" t="s">
        <v>149</v>
      </c>
      <c r="N34" s="116" t="s">
        <v>149</v>
      </c>
      <c r="O34" s="116" t="s">
        <v>243</v>
      </c>
      <c r="P34" s="116" t="s">
        <v>149</v>
      </c>
      <c r="Q34" s="116" t="s">
        <v>243</v>
      </c>
      <c r="R34" s="116" t="s">
        <v>243</v>
      </c>
      <c r="S34" s="116" t="s">
        <v>243</v>
      </c>
      <c r="T34" s="116" t="s">
        <v>243</v>
      </c>
      <c r="U34">
        <v>5</v>
      </c>
    </row>
    <row r="35" spans="1:21">
      <c r="A35" s="114" t="s">
        <v>84</v>
      </c>
      <c r="B35" s="115" t="s">
        <v>87</v>
      </c>
      <c r="C35" s="115" t="s">
        <v>75</v>
      </c>
      <c r="D35" s="114" t="s">
        <v>88</v>
      </c>
      <c r="E35" s="115" t="s">
        <v>272</v>
      </c>
      <c r="H35" s="116" t="s">
        <v>243</v>
      </c>
      <c r="I35" s="116" t="s">
        <v>243</v>
      </c>
      <c r="J35" s="116" t="s">
        <v>243</v>
      </c>
      <c r="K35" s="116" t="s">
        <v>243</v>
      </c>
      <c r="L35" s="116" t="s">
        <v>243</v>
      </c>
      <c r="M35" s="116" t="s">
        <v>149</v>
      </c>
      <c r="N35" s="116" t="s">
        <v>149</v>
      </c>
      <c r="O35" s="116" t="s">
        <v>243</v>
      </c>
      <c r="P35" s="116" t="s">
        <v>149</v>
      </c>
      <c r="Q35" s="116" t="s">
        <v>243</v>
      </c>
      <c r="R35" s="116" t="s">
        <v>243</v>
      </c>
      <c r="S35" s="116" t="s">
        <v>243</v>
      </c>
      <c r="T35" s="116" t="s">
        <v>243</v>
      </c>
      <c r="U35">
        <v>5</v>
      </c>
    </row>
    <row r="36" spans="1:21">
      <c r="A36" s="114" t="s">
        <v>84</v>
      </c>
      <c r="B36" s="115" t="s">
        <v>74</v>
      </c>
      <c r="C36" s="115" t="s">
        <v>75</v>
      </c>
      <c r="D36" s="114" t="s">
        <v>85</v>
      </c>
      <c r="E36" s="115" t="s">
        <v>273</v>
      </c>
      <c r="H36" s="116" t="s">
        <v>243</v>
      </c>
      <c r="I36" s="116" t="s">
        <v>243</v>
      </c>
      <c r="J36" s="116" t="s">
        <v>243</v>
      </c>
      <c r="K36" s="116" t="s">
        <v>243</v>
      </c>
      <c r="L36" s="116" t="s">
        <v>243</v>
      </c>
      <c r="M36" s="116" t="s">
        <v>149</v>
      </c>
      <c r="N36" s="116" t="s">
        <v>149</v>
      </c>
      <c r="O36" s="116" t="s">
        <v>243</v>
      </c>
      <c r="P36" s="116" t="s">
        <v>149</v>
      </c>
      <c r="Q36" s="116" t="s">
        <v>243</v>
      </c>
      <c r="R36" s="116" t="s">
        <v>243</v>
      </c>
      <c r="S36" s="116" t="s">
        <v>243</v>
      </c>
      <c r="T36" s="116" t="s">
        <v>243</v>
      </c>
      <c r="U36">
        <v>5</v>
      </c>
    </row>
    <row r="37" spans="1:21">
      <c r="A37" s="114" t="s">
        <v>84</v>
      </c>
      <c r="B37" s="115" t="s">
        <v>87</v>
      </c>
      <c r="C37" s="115" t="s">
        <v>75</v>
      </c>
      <c r="D37" s="114" t="s">
        <v>274</v>
      </c>
      <c r="E37" s="115" t="s">
        <v>275</v>
      </c>
      <c r="H37" s="116" t="s">
        <v>243</v>
      </c>
      <c r="I37" s="116" t="s">
        <v>243</v>
      </c>
      <c r="J37" s="116" t="s">
        <v>243</v>
      </c>
      <c r="K37" s="116" t="s">
        <v>243</v>
      </c>
      <c r="L37" s="116" t="s">
        <v>243</v>
      </c>
      <c r="M37" s="116" t="s">
        <v>149</v>
      </c>
      <c r="N37" s="116" t="s">
        <v>149</v>
      </c>
      <c r="O37" s="116" t="s">
        <v>243</v>
      </c>
      <c r="P37" s="116" t="s">
        <v>149</v>
      </c>
      <c r="Q37" s="116" t="s">
        <v>243</v>
      </c>
      <c r="R37" s="116" t="s">
        <v>243</v>
      </c>
      <c r="S37" s="116" t="s">
        <v>243</v>
      </c>
      <c r="T37" s="116" t="s">
        <v>243</v>
      </c>
      <c r="U37">
        <v>5</v>
      </c>
    </row>
    <row r="38" spans="1:21">
      <c r="A38" s="114" t="s">
        <v>276</v>
      </c>
      <c r="B38" s="115" t="s">
        <v>277</v>
      </c>
      <c r="C38" s="115" t="s">
        <v>75</v>
      </c>
      <c r="D38" s="114" t="s">
        <v>211</v>
      </c>
      <c r="E38" s="115" t="s">
        <v>278</v>
      </c>
      <c r="H38" s="116" t="s">
        <v>243</v>
      </c>
      <c r="I38" s="116" t="s">
        <v>243</v>
      </c>
      <c r="J38" s="116" t="s">
        <v>243</v>
      </c>
      <c r="K38" s="116" t="s">
        <v>243</v>
      </c>
      <c r="L38" s="116" t="s">
        <v>243</v>
      </c>
      <c r="M38" s="116" t="s">
        <v>149</v>
      </c>
      <c r="N38" s="116" t="s">
        <v>149</v>
      </c>
      <c r="O38" s="116" t="s">
        <v>243</v>
      </c>
      <c r="P38" s="116" t="s">
        <v>149</v>
      </c>
      <c r="Q38" s="116" t="s">
        <v>243</v>
      </c>
      <c r="R38" s="116" t="s">
        <v>243</v>
      </c>
      <c r="S38" s="116" t="s">
        <v>243</v>
      </c>
      <c r="T38" s="116" t="s">
        <v>243</v>
      </c>
      <c r="U38">
        <v>10</v>
      </c>
    </row>
    <row r="39" spans="1:21">
      <c r="A39" s="114" t="s">
        <v>84</v>
      </c>
      <c r="B39" s="115" t="s">
        <v>87</v>
      </c>
      <c r="C39" s="115" t="s">
        <v>75</v>
      </c>
      <c r="D39" s="114" t="s">
        <v>279</v>
      </c>
      <c r="E39" s="115" t="s">
        <v>280</v>
      </c>
      <c r="H39" s="116" t="s">
        <v>243</v>
      </c>
      <c r="I39" s="116" t="s">
        <v>243</v>
      </c>
      <c r="J39" s="116" t="s">
        <v>243</v>
      </c>
      <c r="K39" s="116" t="s">
        <v>243</v>
      </c>
      <c r="L39" s="116" t="s">
        <v>243</v>
      </c>
      <c r="M39" s="116" t="s">
        <v>149</v>
      </c>
      <c r="N39" s="116" t="s">
        <v>149</v>
      </c>
      <c r="O39" s="116" t="s">
        <v>243</v>
      </c>
      <c r="P39" s="116" t="s">
        <v>149</v>
      </c>
      <c r="Q39" s="116" t="s">
        <v>243</v>
      </c>
      <c r="R39" s="116" t="s">
        <v>243</v>
      </c>
      <c r="S39" s="116" t="s">
        <v>243</v>
      </c>
      <c r="T39" s="116" t="s">
        <v>243</v>
      </c>
      <c r="U39">
        <v>5</v>
      </c>
    </row>
    <row r="40" spans="1:21">
      <c r="A40" s="114" t="s">
        <v>84</v>
      </c>
      <c r="B40" s="115" t="s">
        <v>87</v>
      </c>
      <c r="C40" s="115" t="s">
        <v>75</v>
      </c>
      <c r="D40" s="114" t="s">
        <v>205</v>
      </c>
      <c r="E40" s="115" t="s">
        <v>281</v>
      </c>
      <c r="H40" s="116" t="s">
        <v>243</v>
      </c>
      <c r="I40" s="116" t="s">
        <v>243</v>
      </c>
      <c r="J40" s="116" t="s">
        <v>243</v>
      </c>
      <c r="K40" s="116" t="s">
        <v>243</v>
      </c>
      <c r="L40" s="116" t="s">
        <v>243</v>
      </c>
      <c r="M40" s="116" t="s">
        <v>149</v>
      </c>
      <c r="N40" s="116" t="s">
        <v>149</v>
      </c>
      <c r="O40" s="116" t="s">
        <v>243</v>
      </c>
      <c r="P40" s="116" t="s">
        <v>149</v>
      </c>
      <c r="Q40" s="116" t="s">
        <v>243</v>
      </c>
      <c r="R40" s="116" t="s">
        <v>243</v>
      </c>
      <c r="S40" s="116" t="s">
        <v>243</v>
      </c>
      <c r="T40" s="116" t="s">
        <v>243</v>
      </c>
      <c r="U40">
        <v>5</v>
      </c>
    </row>
    <row r="41" spans="1:21">
      <c r="A41" s="114" t="s">
        <v>84</v>
      </c>
      <c r="B41" s="115" t="s">
        <v>87</v>
      </c>
      <c r="C41" s="115" t="s">
        <v>75</v>
      </c>
      <c r="D41" s="114" t="s">
        <v>88</v>
      </c>
      <c r="E41" s="115" t="s">
        <v>282</v>
      </c>
      <c r="H41" s="116" t="s">
        <v>243</v>
      </c>
      <c r="I41" s="116" t="s">
        <v>243</v>
      </c>
      <c r="J41" s="116" t="s">
        <v>243</v>
      </c>
      <c r="K41" s="116" t="s">
        <v>243</v>
      </c>
      <c r="L41" s="116" t="s">
        <v>149</v>
      </c>
      <c r="M41" s="116" t="s">
        <v>149</v>
      </c>
      <c r="N41" s="116" t="s">
        <v>149</v>
      </c>
      <c r="O41" s="116" t="s">
        <v>243</v>
      </c>
      <c r="P41" s="116" t="s">
        <v>149</v>
      </c>
      <c r="Q41" s="116" t="s">
        <v>243</v>
      </c>
      <c r="R41" s="116" t="s">
        <v>243</v>
      </c>
      <c r="S41" s="116" t="s">
        <v>243</v>
      </c>
      <c r="T41" s="116" t="s">
        <v>243</v>
      </c>
      <c r="U41">
        <v>10</v>
      </c>
    </row>
    <row r="42" spans="1:21">
      <c r="A42" s="149" t="s">
        <v>558</v>
      </c>
      <c r="B42" s="115" t="s">
        <v>769</v>
      </c>
      <c r="C42" s="115" t="s">
        <v>75</v>
      </c>
      <c r="D42" s="114">
        <v>4</v>
      </c>
      <c r="E42" s="115" t="s">
        <v>283</v>
      </c>
      <c r="H42" s="116" t="s">
        <v>243</v>
      </c>
      <c r="I42" s="116" t="s">
        <v>243</v>
      </c>
      <c r="J42" s="116" t="s">
        <v>243</v>
      </c>
      <c r="K42" s="116" t="s">
        <v>243</v>
      </c>
      <c r="L42" s="116" t="s">
        <v>149</v>
      </c>
      <c r="M42" s="116" t="s">
        <v>149</v>
      </c>
      <c r="N42" s="116" t="s">
        <v>149</v>
      </c>
      <c r="O42" s="116" t="s">
        <v>243</v>
      </c>
      <c r="P42" s="116" t="s">
        <v>149</v>
      </c>
      <c r="Q42" s="116" t="s">
        <v>243</v>
      </c>
      <c r="R42" s="116" t="s">
        <v>243</v>
      </c>
      <c r="S42" s="116" t="s">
        <v>243</v>
      </c>
      <c r="T42" s="116" t="s">
        <v>243</v>
      </c>
      <c r="U42">
        <v>10</v>
      </c>
    </row>
    <row r="43" spans="1:21">
      <c r="A43" s="114" t="s">
        <v>84</v>
      </c>
      <c r="B43" s="115" t="s">
        <v>87</v>
      </c>
      <c r="C43" s="115" t="s">
        <v>75</v>
      </c>
      <c r="D43" s="149" t="s">
        <v>274</v>
      </c>
      <c r="E43" s="115" t="s">
        <v>454</v>
      </c>
      <c r="H43" s="116" t="s">
        <v>243</v>
      </c>
      <c r="I43" s="116" t="s">
        <v>243</v>
      </c>
      <c r="J43" s="116" t="s">
        <v>243</v>
      </c>
      <c r="K43" s="116" t="s">
        <v>243</v>
      </c>
      <c r="L43" s="116" t="s">
        <v>243</v>
      </c>
      <c r="M43" s="116" t="s">
        <v>149</v>
      </c>
      <c r="N43" s="116" t="s">
        <v>149</v>
      </c>
      <c r="O43" s="116" t="s">
        <v>243</v>
      </c>
      <c r="P43" s="116" t="s">
        <v>149</v>
      </c>
      <c r="Q43" s="116" t="s">
        <v>243</v>
      </c>
      <c r="R43" s="116" t="s">
        <v>243</v>
      </c>
      <c r="S43" s="116" t="s">
        <v>243</v>
      </c>
      <c r="T43" s="116" t="s">
        <v>243</v>
      </c>
      <c r="U43">
        <v>5</v>
      </c>
    </row>
    <row r="44" spans="1:21">
      <c r="A44" s="149" t="s">
        <v>558</v>
      </c>
      <c r="B44" s="115" t="s">
        <v>1272</v>
      </c>
      <c r="C44" s="115" t="s">
        <v>75</v>
      </c>
      <c r="D44" s="114" t="s">
        <v>209</v>
      </c>
      <c r="E44" s="115" t="s">
        <v>1273</v>
      </c>
    </row>
    <row r="45" spans="1:21">
      <c r="A45" s="6"/>
      <c r="B45" s="6"/>
      <c r="C45" s="6"/>
      <c r="D45" s="6"/>
      <c r="E45" s="6"/>
    </row>
    <row r="46" spans="1:21">
      <c r="A46" s="6"/>
      <c r="B46" s="6"/>
      <c r="C46" s="6"/>
      <c r="D46" s="6"/>
      <c r="E46" s="6"/>
    </row>
    <row r="47" spans="1:21">
      <c r="A47" s="19" t="s">
        <v>70</v>
      </c>
      <c r="B47" s="6"/>
      <c r="C47" s="6"/>
      <c r="D47" s="6"/>
      <c r="E47" s="6"/>
    </row>
    <row r="48" spans="1:21">
      <c r="A48" s="22" t="s">
        <v>108</v>
      </c>
      <c r="B48" s="23"/>
      <c r="C48" s="23"/>
      <c r="D48" s="23"/>
      <c r="E48" s="21" t="str">
        <f t="shared" ref="E48:E59" si="1">E20</f>
        <v>Germany</v>
      </c>
    </row>
    <row r="49" spans="1:5">
      <c r="A49" s="22" t="s">
        <v>106</v>
      </c>
      <c r="B49" s="23"/>
      <c r="C49" s="23"/>
      <c r="D49" s="23"/>
      <c r="E49" s="21" t="str">
        <f t="shared" si="1"/>
        <v>France</v>
      </c>
    </row>
    <row r="50" spans="1:5">
      <c r="A50" s="22" t="s">
        <v>107</v>
      </c>
      <c r="B50" s="23"/>
      <c r="C50" s="23"/>
      <c r="D50" s="23"/>
      <c r="E50" s="21" t="str">
        <f t="shared" si="1"/>
        <v>UK</v>
      </c>
    </row>
    <row r="51" spans="1:5">
      <c r="A51" s="22" t="s">
        <v>108</v>
      </c>
      <c r="B51" s="23"/>
      <c r="C51" s="23"/>
      <c r="D51" s="23"/>
      <c r="E51" s="21" t="str">
        <f t="shared" si="1"/>
        <v>European</v>
      </c>
    </row>
    <row r="52" spans="1:5">
      <c r="A52" s="22" t="s">
        <v>108</v>
      </c>
      <c r="B52" s="23"/>
      <c r="C52" s="23"/>
      <c r="D52" s="23"/>
      <c r="E52" s="21" t="str">
        <f t="shared" si="1"/>
        <v>International</v>
      </c>
    </row>
    <row r="53" spans="1:5">
      <c r="A53" s="22" t="s">
        <v>19</v>
      </c>
      <c r="B53" s="23"/>
      <c r="C53" s="23"/>
      <c r="D53" s="23"/>
      <c r="E53" s="21" t="str">
        <f t="shared" si="1"/>
        <v>Benelux</v>
      </c>
    </row>
    <row r="54" spans="1:5">
      <c r="A54" s="22" t="s">
        <v>109</v>
      </c>
      <c r="B54" s="23"/>
      <c r="C54" s="23"/>
      <c r="D54" s="23"/>
      <c r="E54" s="21" t="str">
        <f t="shared" si="1"/>
        <v>Poland</v>
      </c>
    </row>
    <row r="55" spans="1:5">
      <c r="A55" s="22" t="s">
        <v>110</v>
      </c>
      <c r="B55" s="23"/>
      <c r="C55" s="23"/>
      <c r="D55" s="23"/>
      <c r="E55" s="21" t="str">
        <f t="shared" si="1"/>
        <v>China</v>
      </c>
    </row>
    <row r="56" spans="1:5">
      <c r="A56" s="22" t="s">
        <v>108</v>
      </c>
      <c r="B56" s="23"/>
      <c r="C56" s="23"/>
      <c r="D56" s="23"/>
      <c r="E56" s="21" t="str">
        <f t="shared" si="1"/>
        <v>USA</v>
      </c>
    </row>
    <row r="57" spans="1:5">
      <c r="A57" s="22" t="s">
        <v>108</v>
      </c>
      <c r="B57" s="23"/>
      <c r="C57" s="23"/>
      <c r="D57" s="23"/>
      <c r="E57" s="21" t="str">
        <f t="shared" si="1"/>
        <v>Russia</v>
      </c>
    </row>
    <row r="58" spans="1:5">
      <c r="A58" s="22" t="s">
        <v>108</v>
      </c>
      <c r="B58" s="23"/>
      <c r="C58" s="23"/>
      <c r="D58" s="23"/>
      <c r="E58" s="21" t="str">
        <f t="shared" si="1"/>
        <v>STAN and Caucasus</v>
      </c>
    </row>
    <row r="59" spans="1:5">
      <c r="A59" s="22" t="s">
        <v>21</v>
      </c>
      <c r="B59" s="23"/>
      <c r="C59" s="23"/>
      <c r="D59" s="23"/>
      <c r="E59" s="21" t="str">
        <f t="shared" si="1"/>
        <v>Japan</v>
      </c>
    </row>
    <row r="60" spans="1:5">
      <c r="A60" s="22" t="s">
        <v>110</v>
      </c>
      <c r="B60" s="23"/>
      <c r="C60" s="23"/>
      <c r="D60" s="23"/>
      <c r="E60" s="21" t="s">
        <v>23</v>
      </c>
    </row>
    <row r="61" spans="1:5">
      <c r="A61" s="22" t="s">
        <v>110</v>
      </c>
      <c r="B61" s="23"/>
      <c r="C61" s="23"/>
      <c r="D61" s="23"/>
      <c r="E61" s="21" t="s">
        <v>24</v>
      </c>
    </row>
    <row r="62" spans="1:5">
      <c r="A62" s="118" t="s">
        <v>284</v>
      </c>
      <c r="B62" s="117"/>
      <c r="C62" s="117"/>
      <c r="D62" s="117"/>
      <c r="E62" s="115" t="s">
        <v>271</v>
      </c>
    </row>
    <row r="63" spans="1:5">
      <c r="A63" s="118" t="s">
        <v>108</v>
      </c>
      <c r="B63" s="117"/>
      <c r="C63" s="117"/>
      <c r="D63" s="117"/>
      <c r="E63" s="115" t="s">
        <v>272</v>
      </c>
    </row>
    <row r="64" spans="1:5">
      <c r="A64" s="118" t="s">
        <v>108</v>
      </c>
      <c r="B64" s="117"/>
      <c r="C64" s="117"/>
      <c r="D64" s="117"/>
      <c r="E64" s="115" t="s">
        <v>273</v>
      </c>
    </row>
    <row r="65" spans="1:5">
      <c r="A65" s="118" t="s">
        <v>108</v>
      </c>
      <c r="B65" s="117"/>
      <c r="C65" s="117"/>
      <c r="D65" s="117"/>
      <c r="E65" s="115" t="s">
        <v>275</v>
      </c>
    </row>
    <row r="66" spans="1:5">
      <c r="A66" s="118" t="s">
        <v>285</v>
      </c>
      <c r="B66" s="117"/>
      <c r="C66" s="117"/>
      <c r="D66" s="117"/>
      <c r="E66" s="115" t="s">
        <v>278</v>
      </c>
    </row>
    <row r="67" spans="1:5">
      <c r="A67" s="118" t="s">
        <v>108</v>
      </c>
      <c r="B67" s="117"/>
      <c r="C67" s="117"/>
      <c r="D67" s="117"/>
      <c r="E67" s="115" t="s">
        <v>280</v>
      </c>
    </row>
    <row r="68" spans="1:5">
      <c r="A68" s="118" t="s">
        <v>108</v>
      </c>
      <c r="B68" s="117"/>
      <c r="C68" s="117"/>
      <c r="D68" s="117"/>
      <c r="E68" s="115" t="s">
        <v>281</v>
      </c>
    </row>
    <row r="69" spans="1:5">
      <c r="A69" s="118" t="s">
        <v>108</v>
      </c>
      <c r="B69" s="117"/>
      <c r="C69" s="117"/>
      <c r="D69" s="117"/>
      <c r="E69" s="115" t="s">
        <v>282</v>
      </c>
    </row>
    <row r="70" spans="1:5">
      <c r="A70" s="118" t="s">
        <v>108</v>
      </c>
      <c r="B70" s="117"/>
      <c r="C70" s="117"/>
      <c r="D70" s="117"/>
      <c r="E70" s="115" t="s">
        <v>286</v>
      </c>
    </row>
    <row r="71" spans="1:5">
      <c r="A71" s="118" t="s">
        <v>108</v>
      </c>
      <c r="B71" s="117"/>
      <c r="C71" s="117"/>
      <c r="D71" s="117"/>
      <c r="E71" s="115" t="s">
        <v>454</v>
      </c>
    </row>
    <row r="72" spans="1:5">
      <c r="A72" s="6"/>
      <c r="B72" s="6"/>
      <c r="C72" s="6"/>
      <c r="D72" s="6"/>
      <c r="E72" s="6"/>
    </row>
    <row r="73" spans="1:5">
      <c r="A73" s="6"/>
      <c r="B73" s="6"/>
      <c r="C73" s="6"/>
      <c r="D73" s="6"/>
      <c r="E73" s="6"/>
    </row>
    <row r="74" spans="1:5">
      <c r="A74" s="19" t="s">
        <v>111</v>
      </c>
      <c r="B74" s="6"/>
      <c r="C74" s="6"/>
      <c r="D74" s="6"/>
      <c r="E74" s="6"/>
    </row>
    <row r="75" spans="1:5">
      <c r="A75" s="20" t="s">
        <v>304</v>
      </c>
      <c r="B75" s="23"/>
      <c r="C75" s="23"/>
      <c r="D75" s="23"/>
      <c r="E75" s="21" t="str">
        <f t="shared" ref="E75:E86" si="2">E48</f>
        <v>Germany</v>
      </c>
    </row>
    <row r="76" spans="1:5">
      <c r="A76" s="20" t="s">
        <v>213</v>
      </c>
      <c r="B76" s="23"/>
      <c r="C76" s="23"/>
      <c r="D76" s="23"/>
      <c r="E76" s="21" t="str">
        <f t="shared" si="2"/>
        <v>France</v>
      </c>
    </row>
    <row r="77" spans="1:5">
      <c r="A77" s="20" t="s">
        <v>112</v>
      </c>
      <c r="B77" s="23"/>
      <c r="C77" s="23"/>
      <c r="D77" s="23"/>
      <c r="E77" s="21" t="str">
        <f t="shared" si="2"/>
        <v>UK</v>
      </c>
    </row>
    <row r="78" spans="1:5">
      <c r="A78" s="20" t="s">
        <v>113</v>
      </c>
      <c r="B78" s="23"/>
      <c r="C78" s="23"/>
      <c r="D78" s="23"/>
      <c r="E78" s="21" t="str">
        <f t="shared" si="2"/>
        <v>European</v>
      </c>
    </row>
    <row r="79" spans="1:5">
      <c r="A79" s="20" t="s">
        <v>114</v>
      </c>
      <c r="B79" s="23"/>
      <c r="C79" s="23"/>
      <c r="D79" s="23"/>
      <c r="E79" s="21" t="str">
        <f t="shared" si="2"/>
        <v>International</v>
      </c>
    </row>
    <row r="80" spans="1:5">
      <c r="A80" s="20" t="s">
        <v>91</v>
      </c>
      <c r="B80" s="23"/>
      <c r="C80" s="23"/>
      <c r="D80" s="23"/>
      <c r="E80" s="21" t="str">
        <f t="shared" si="2"/>
        <v>Benelux</v>
      </c>
    </row>
    <row r="81" spans="1:5">
      <c r="A81" s="20" t="s">
        <v>95</v>
      </c>
      <c r="B81" s="23"/>
      <c r="C81" s="23"/>
      <c r="D81" s="23"/>
      <c r="E81" s="21" t="str">
        <f t="shared" si="2"/>
        <v>Poland</v>
      </c>
    </row>
    <row r="82" spans="1:5">
      <c r="A82" s="20" t="s">
        <v>97</v>
      </c>
      <c r="B82" s="23"/>
      <c r="C82" s="23"/>
      <c r="D82" s="23"/>
      <c r="E82" s="21" t="str">
        <f t="shared" si="2"/>
        <v>China</v>
      </c>
    </row>
    <row r="83" spans="1:5">
      <c r="A83" s="20" t="s">
        <v>115</v>
      </c>
      <c r="B83" s="23"/>
      <c r="C83" s="23"/>
      <c r="D83" s="23"/>
      <c r="E83" s="21" t="str">
        <f t="shared" si="2"/>
        <v>USA</v>
      </c>
    </row>
    <row r="84" spans="1:5">
      <c r="A84" s="20" t="s">
        <v>130</v>
      </c>
      <c r="B84" s="23"/>
      <c r="C84" s="23"/>
      <c r="D84" s="23"/>
      <c r="E84" s="21" t="str">
        <f t="shared" si="2"/>
        <v>Russia</v>
      </c>
    </row>
    <row r="85" spans="1:5">
      <c r="A85" s="20" t="s">
        <v>131</v>
      </c>
      <c r="B85" s="23"/>
      <c r="C85" s="23"/>
      <c r="D85" s="23"/>
      <c r="E85" s="21" t="str">
        <f t="shared" si="2"/>
        <v>STAN and Caucasus</v>
      </c>
    </row>
    <row r="86" spans="1:5">
      <c r="A86" s="20" t="s">
        <v>105</v>
      </c>
      <c r="B86" s="23"/>
      <c r="C86" s="23"/>
      <c r="D86" s="23"/>
      <c r="E86" s="21" t="str">
        <f t="shared" si="2"/>
        <v>Japan</v>
      </c>
    </row>
    <row r="87" spans="1:5">
      <c r="A87" s="20" t="s">
        <v>23</v>
      </c>
      <c r="B87" s="23"/>
      <c r="C87" s="23"/>
      <c r="D87" s="23"/>
      <c r="E87" s="21" t="s">
        <v>23</v>
      </c>
    </row>
    <row r="88" spans="1:5">
      <c r="A88" s="20" t="s">
        <v>24</v>
      </c>
      <c r="B88" s="23"/>
      <c r="C88" s="23"/>
      <c r="D88" s="23"/>
      <c r="E88" s="21" t="s">
        <v>24</v>
      </c>
    </row>
    <row r="89" spans="1:5">
      <c r="A89" s="114" t="s">
        <v>271</v>
      </c>
      <c r="B89" s="117"/>
      <c r="C89" s="117"/>
      <c r="D89" s="117"/>
      <c r="E89" s="115" t="s">
        <v>271</v>
      </c>
    </row>
    <row r="90" spans="1:5">
      <c r="A90" s="114" t="s">
        <v>287</v>
      </c>
      <c r="B90" s="117"/>
      <c r="C90" s="117"/>
      <c r="D90" s="117"/>
      <c r="E90" s="115" t="s">
        <v>272</v>
      </c>
    </row>
    <row r="91" spans="1:5">
      <c r="A91" s="114" t="s">
        <v>273</v>
      </c>
      <c r="B91" s="117"/>
      <c r="C91" s="117"/>
      <c r="D91" s="117"/>
      <c r="E91" s="115" t="s">
        <v>273</v>
      </c>
    </row>
    <row r="92" spans="1:5">
      <c r="A92" s="114" t="s">
        <v>275</v>
      </c>
      <c r="B92" s="117"/>
      <c r="C92" s="117"/>
      <c r="D92" s="117"/>
      <c r="E92" s="115" t="s">
        <v>275</v>
      </c>
    </row>
    <row r="93" spans="1:5">
      <c r="A93" s="114" t="s">
        <v>288</v>
      </c>
      <c r="B93" s="117"/>
      <c r="C93" s="117"/>
      <c r="D93" s="117"/>
      <c r="E93" s="115" t="s">
        <v>278</v>
      </c>
    </row>
    <row r="94" spans="1:5">
      <c r="A94" s="114" t="s">
        <v>280</v>
      </c>
      <c r="B94" s="117"/>
      <c r="C94" s="117"/>
      <c r="D94" s="117"/>
      <c r="E94" s="115" t="s">
        <v>280</v>
      </c>
    </row>
    <row r="95" spans="1:5">
      <c r="A95" s="114" t="s">
        <v>281</v>
      </c>
      <c r="B95" s="117"/>
      <c r="C95" s="117"/>
      <c r="D95" s="117"/>
      <c r="E95" s="115" t="s">
        <v>281</v>
      </c>
    </row>
    <row r="96" spans="1:5">
      <c r="A96" s="114" t="s">
        <v>289</v>
      </c>
      <c r="B96" s="117"/>
      <c r="C96" s="117"/>
      <c r="D96" s="117"/>
      <c r="E96" s="115" t="s">
        <v>282</v>
      </c>
    </row>
    <row r="97" spans="1:70">
      <c r="A97" s="114" t="s">
        <v>1231</v>
      </c>
      <c r="B97" s="117"/>
      <c r="C97" s="117"/>
      <c r="D97" s="117"/>
      <c r="E97" s="115" t="s">
        <v>286</v>
      </c>
    </row>
    <row r="98" spans="1:70">
      <c r="A98" s="21" t="s">
        <v>453</v>
      </c>
      <c r="B98" s="23"/>
      <c r="C98" s="23"/>
      <c r="D98" s="23"/>
      <c r="E98" s="21" t="s">
        <v>454</v>
      </c>
    </row>
    <row r="99" spans="1:70">
      <c r="A99" s="20" t="s">
        <v>1274</v>
      </c>
      <c r="B99" s="23"/>
      <c r="C99" s="23"/>
      <c r="D99" s="23"/>
      <c r="E99" s="20" t="s">
        <v>1274</v>
      </c>
    </row>
    <row r="100" spans="1:70">
      <c r="A100" s="19" t="s">
        <v>192</v>
      </c>
      <c r="B100" s="79" t="str">
        <f>VLOOKUP(ProductSelector!D29,A101:B103,2,FALSE)</f>
        <v>F</v>
      </c>
      <c r="C100" s="6"/>
      <c r="D100" s="6"/>
      <c r="E100" s="6"/>
    </row>
    <row r="101" spans="1:70">
      <c r="A101" s="20" t="s">
        <v>193</v>
      </c>
      <c r="B101" s="23" t="s">
        <v>78</v>
      </c>
      <c r="C101" s="23"/>
      <c r="D101" s="23"/>
      <c r="E101" s="21"/>
    </row>
    <row r="102" spans="1:70">
      <c r="A102" s="20" t="s">
        <v>201</v>
      </c>
      <c r="B102" s="23" t="s">
        <v>194</v>
      </c>
      <c r="C102" s="23"/>
      <c r="D102" s="23"/>
      <c r="E102" s="21"/>
    </row>
    <row r="103" spans="1:70">
      <c r="A103" s="20" t="s">
        <v>202</v>
      </c>
      <c r="B103" s="23" t="s">
        <v>195</v>
      </c>
      <c r="C103" s="23"/>
      <c r="D103" s="23"/>
      <c r="E103" s="21"/>
    </row>
    <row r="104" spans="1:70">
      <c r="A104" s="20"/>
      <c r="B104" s="23"/>
      <c r="C104" s="23"/>
      <c r="D104" s="23"/>
      <c r="E104" s="21"/>
    </row>
    <row r="105" spans="1:70">
      <c r="A105" s="20"/>
      <c r="B105" s="23"/>
      <c r="C105" s="23"/>
      <c r="D105" s="23"/>
      <c r="E105" s="21"/>
    </row>
    <row r="106" spans="1:70">
      <c r="A106" s="20"/>
      <c r="B106" s="23"/>
      <c r="C106" s="23"/>
      <c r="D106" s="23"/>
      <c r="E106" s="21"/>
    </row>
    <row r="107" spans="1:70">
      <c r="A107" s="19" t="s">
        <v>196</v>
      </c>
      <c r="B107" s="79" t="e">
        <f ca="1">VLOOKUP(ProductSelector!D28,A108:B115,2,FALSE)</f>
        <v>#N/A</v>
      </c>
      <c r="C107" s="6"/>
      <c r="D107" s="6"/>
      <c r="E107" s="6"/>
      <c r="V107" s="6" t="str">
        <f>E75</f>
        <v>Germany</v>
      </c>
      <c r="W107" s="6" t="str">
        <f>E76</f>
        <v>France</v>
      </c>
      <c r="X107" s="6" t="str">
        <f>E77</f>
        <v>UK</v>
      </c>
      <c r="Y107" s="6" t="str">
        <f>E78</f>
        <v>European</v>
      </c>
      <c r="Z107" s="6" t="str">
        <f>E79</f>
        <v>International</v>
      </c>
      <c r="AA107" s="6" t="str">
        <f>E80</f>
        <v>Benelux</v>
      </c>
      <c r="AB107" s="6" t="str">
        <f>E81</f>
        <v>Poland</v>
      </c>
      <c r="AC107" s="6" t="str">
        <f>E82</f>
        <v>China</v>
      </c>
      <c r="AD107" s="6" t="str">
        <f>E83</f>
        <v>USA</v>
      </c>
      <c r="AE107" s="6" t="str">
        <f>E84</f>
        <v>Russia</v>
      </c>
      <c r="AF107" s="6" t="str">
        <f>E85</f>
        <v>STAN and Caucasus</v>
      </c>
      <c r="AG107" s="6" t="str">
        <f>E86</f>
        <v>Japan</v>
      </c>
      <c r="AH107" s="119" t="str">
        <f>E87</f>
        <v>Hong Kong</v>
      </c>
      <c r="AI107" s="119" t="str">
        <f>E88</f>
        <v>Taiwan</v>
      </c>
      <c r="AJ107" s="119" t="str">
        <f>E89</f>
        <v>Italy</v>
      </c>
      <c r="AK107" s="119" t="str">
        <f>E90</f>
        <v>Latin America (except Brazil)</v>
      </c>
      <c r="AL107" s="119" t="str">
        <f>E91</f>
        <v>Spain</v>
      </c>
      <c r="AM107" s="119" t="str">
        <f>E92</f>
        <v>EEMEA</v>
      </c>
      <c r="AN107" s="119" t="str">
        <f>E93</f>
        <v>Australia</v>
      </c>
      <c r="AO107" s="119" t="str">
        <f>E94</f>
        <v>Middle East</v>
      </c>
      <c r="AP107" s="119" t="str">
        <f>E95</f>
        <v>Brazil</v>
      </c>
      <c r="AQ107" s="119" t="str">
        <f>E96</f>
        <v>South Asia</v>
      </c>
      <c r="AR107" s="119" t="str">
        <f>E97</f>
        <v>South East Asia</v>
      </c>
      <c r="AS107" s="119" t="str">
        <f>E98</f>
        <v>BUM</v>
      </c>
      <c r="AU107" s="6" t="str">
        <f t="shared" ref="AU107:BR107" si="3">V107</f>
        <v>Germany</v>
      </c>
      <c r="AV107" s="6" t="str">
        <f t="shared" si="3"/>
        <v>France</v>
      </c>
      <c r="AW107" s="6" t="str">
        <f t="shared" si="3"/>
        <v>UK</v>
      </c>
      <c r="AX107" s="6" t="str">
        <f t="shared" si="3"/>
        <v>European</v>
      </c>
      <c r="AY107" s="6" t="str">
        <f t="shared" si="3"/>
        <v>International</v>
      </c>
      <c r="AZ107" s="6" t="str">
        <f t="shared" si="3"/>
        <v>Benelux</v>
      </c>
      <c r="BA107" s="6" t="str">
        <f t="shared" si="3"/>
        <v>Poland</v>
      </c>
      <c r="BB107" s="6" t="str">
        <f t="shared" si="3"/>
        <v>China</v>
      </c>
      <c r="BC107" s="6" t="str">
        <f t="shared" si="3"/>
        <v>USA</v>
      </c>
      <c r="BD107" s="6" t="str">
        <f t="shared" si="3"/>
        <v>Russia</v>
      </c>
      <c r="BE107" s="6" t="str">
        <f t="shared" si="3"/>
        <v>STAN and Caucasus</v>
      </c>
      <c r="BF107" s="6" t="str">
        <f t="shared" si="3"/>
        <v>Japan</v>
      </c>
      <c r="BG107" s="119" t="str">
        <f t="shared" si="3"/>
        <v>Hong Kong</v>
      </c>
      <c r="BH107" s="119" t="str">
        <f t="shared" si="3"/>
        <v>Taiwan</v>
      </c>
      <c r="BI107" s="119" t="str">
        <f t="shared" si="3"/>
        <v>Italy</v>
      </c>
      <c r="BJ107" s="119" t="str">
        <f t="shared" si="3"/>
        <v>Latin America (except Brazil)</v>
      </c>
      <c r="BK107" s="119" t="str">
        <f t="shared" si="3"/>
        <v>Spain</v>
      </c>
      <c r="BL107" s="119" t="str">
        <f t="shared" si="3"/>
        <v>EEMEA</v>
      </c>
      <c r="BM107" s="119" t="str">
        <f t="shared" si="3"/>
        <v>Australia</v>
      </c>
      <c r="BN107" s="119" t="str">
        <f t="shared" si="3"/>
        <v>Middle East</v>
      </c>
      <c r="BO107" s="119" t="str">
        <f t="shared" si="3"/>
        <v>Brazil</v>
      </c>
      <c r="BP107" s="119" t="str">
        <f t="shared" si="3"/>
        <v>South Asia</v>
      </c>
      <c r="BQ107" s="119" t="str">
        <f t="shared" si="3"/>
        <v>South East Asia</v>
      </c>
      <c r="BR107" s="119" t="str">
        <f t="shared" si="3"/>
        <v>BUM</v>
      </c>
    </row>
    <row r="108" spans="1:70">
      <c r="A108" s="20" t="str">
        <f ca="1">IF(OFFSET(U108,0,$E$4)=0,"",OFFSET(U108,0,$E$4))</f>
        <v/>
      </c>
      <c r="B108" s="23" t="str">
        <f ca="1">IF(OFFSET(AT108,0,$E$4)=0,"",OFFSET(AT108,0,$E$4))</f>
        <v/>
      </c>
      <c r="C108" s="23"/>
      <c r="D108" s="23"/>
      <c r="E108" s="21"/>
      <c r="V108" s="21" t="s">
        <v>197</v>
      </c>
      <c r="W108" s="21" t="s">
        <v>197</v>
      </c>
      <c r="X108" s="21" t="s">
        <v>197</v>
      </c>
      <c r="Y108" s="21" t="s">
        <v>197</v>
      </c>
      <c r="Z108" s="21" t="s">
        <v>197</v>
      </c>
      <c r="AA108" s="21" t="s">
        <v>197</v>
      </c>
      <c r="AB108" s="21" t="s">
        <v>197</v>
      </c>
      <c r="AC108" s="21" t="s">
        <v>197</v>
      </c>
      <c r="AD108" s="21" t="s">
        <v>3</v>
      </c>
      <c r="AE108" s="21" t="s">
        <v>197</v>
      </c>
      <c r="AF108" s="21" t="s">
        <v>197</v>
      </c>
      <c r="AG108" s="21" t="s">
        <v>197</v>
      </c>
      <c r="AH108" s="115" t="s">
        <v>197</v>
      </c>
      <c r="AI108" s="115" t="s">
        <v>197</v>
      </c>
      <c r="AJ108" s="21" t="s">
        <v>197</v>
      </c>
      <c r="AK108" s="115" t="s">
        <v>197</v>
      </c>
      <c r="AL108" s="21" t="s">
        <v>197</v>
      </c>
      <c r="AM108" s="115" t="s">
        <v>197</v>
      </c>
      <c r="AN108" s="115" t="s">
        <v>197</v>
      </c>
      <c r="AO108" s="115" t="s">
        <v>197</v>
      </c>
      <c r="AP108" s="115" t="s">
        <v>197</v>
      </c>
      <c r="AQ108" s="115" t="s">
        <v>197</v>
      </c>
      <c r="AR108" s="115" t="s">
        <v>197</v>
      </c>
      <c r="AS108" s="115" t="s">
        <v>197</v>
      </c>
      <c r="AU108" s="21" t="s">
        <v>200</v>
      </c>
      <c r="AV108" s="21" t="s">
        <v>200</v>
      </c>
      <c r="AW108" s="21" t="s">
        <v>200</v>
      </c>
      <c r="AX108" s="21" t="s">
        <v>200</v>
      </c>
      <c r="AY108" s="21" t="s">
        <v>200</v>
      </c>
      <c r="AZ108" s="21" t="s">
        <v>200</v>
      </c>
      <c r="BA108" s="21" t="s">
        <v>200</v>
      </c>
      <c r="BB108" s="21" t="s">
        <v>200</v>
      </c>
      <c r="BC108" s="21" t="s">
        <v>200</v>
      </c>
      <c r="BD108" s="21" t="s">
        <v>200</v>
      </c>
      <c r="BE108" s="21" t="s">
        <v>200</v>
      </c>
      <c r="BF108" s="21" t="s">
        <v>200</v>
      </c>
      <c r="BG108" s="115" t="s">
        <v>200</v>
      </c>
      <c r="BH108" s="115" t="s">
        <v>200</v>
      </c>
      <c r="BI108" s="21" t="s">
        <v>200</v>
      </c>
      <c r="BJ108" s="115" t="s">
        <v>200</v>
      </c>
      <c r="BK108" s="21" t="s">
        <v>200</v>
      </c>
      <c r="BL108" s="115" t="s">
        <v>200</v>
      </c>
      <c r="BM108" s="115" t="s">
        <v>200</v>
      </c>
      <c r="BN108" s="115" t="s">
        <v>200</v>
      </c>
      <c r="BO108" s="115" t="s">
        <v>200</v>
      </c>
      <c r="BP108" s="115" t="s">
        <v>200</v>
      </c>
      <c r="BQ108" s="115" t="s">
        <v>200</v>
      </c>
      <c r="BR108" s="115" t="s">
        <v>200</v>
      </c>
    </row>
    <row r="109" spans="1:70">
      <c r="A109" s="20" t="str">
        <f t="shared" ref="A109:A118" ca="1" si="4">IF(OFFSET(U109,0,$E$4)=0,"",OFFSET(U109,0,$E$4))</f>
        <v/>
      </c>
      <c r="B109" s="23" t="str">
        <f t="shared" ref="B109:B118" ca="1" si="5">IF(OFFSET(AT109,0,$E$4)=0,"",OFFSET(AT109,0,$E$4))</f>
        <v/>
      </c>
      <c r="C109" s="23"/>
      <c r="D109" s="23"/>
      <c r="E109" s="21"/>
      <c r="V109" s="21" t="s">
        <v>198</v>
      </c>
      <c r="W109" s="21" t="s">
        <v>198</v>
      </c>
      <c r="X109" s="21" t="s">
        <v>198</v>
      </c>
      <c r="Y109" s="21" t="s">
        <v>198</v>
      </c>
      <c r="Z109" s="21" t="s">
        <v>198</v>
      </c>
      <c r="AA109" s="21" t="s">
        <v>198</v>
      </c>
      <c r="AB109" s="21" t="s">
        <v>198</v>
      </c>
      <c r="AC109" s="21" t="s">
        <v>198</v>
      </c>
      <c r="AD109" s="21" t="s">
        <v>4</v>
      </c>
      <c r="AE109" s="21" t="s">
        <v>198</v>
      </c>
      <c r="AF109" s="21" t="s">
        <v>198</v>
      </c>
      <c r="AG109" s="21" t="s">
        <v>198</v>
      </c>
      <c r="AH109" s="115" t="s">
        <v>198</v>
      </c>
      <c r="AI109" s="115" t="s">
        <v>198</v>
      </c>
      <c r="AJ109" s="21" t="s">
        <v>198</v>
      </c>
      <c r="AK109" s="115" t="s">
        <v>290</v>
      </c>
      <c r="AL109" s="21" t="s">
        <v>198</v>
      </c>
      <c r="AM109" s="115" t="s">
        <v>198</v>
      </c>
      <c r="AN109" s="115" t="s">
        <v>198</v>
      </c>
      <c r="AO109" s="115" t="s">
        <v>198</v>
      </c>
      <c r="AP109" s="115" t="s">
        <v>290</v>
      </c>
      <c r="AQ109" s="115" t="s">
        <v>198</v>
      </c>
      <c r="AR109" s="115" t="s">
        <v>198</v>
      </c>
      <c r="AS109" s="115" t="s">
        <v>198</v>
      </c>
      <c r="AU109" s="21" t="s">
        <v>101</v>
      </c>
      <c r="AV109" s="21" t="s">
        <v>101</v>
      </c>
      <c r="AW109" s="21" t="s">
        <v>101</v>
      </c>
      <c r="AX109" s="21" t="s">
        <v>101</v>
      </c>
      <c r="AY109" s="21" t="s">
        <v>101</v>
      </c>
      <c r="AZ109" s="21" t="s">
        <v>101</v>
      </c>
      <c r="BA109" s="21" t="s">
        <v>101</v>
      </c>
      <c r="BB109" s="21" t="s">
        <v>101</v>
      </c>
      <c r="BC109" s="21" t="s">
        <v>101</v>
      </c>
      <c r="BD109" s="21" t="s">
        <v>101</v>
      </c>
      <c r="BE109" s="21" t="s">
        <v>101</v>
      </c>
      <c r="BF109" s="21" t="s">
        <v>101</v>
      </c>
      <c r="BG109" s="115" t="s">
        <v>101</v>
      </c>
      <c r="BH109" s="115" t="s">
        <v>101</v>
      </c>
      <c r="BI109" s="21" t="s">
        <v>101</v>
      </c>
      <c r="BJ109" s="115" t="s">
        <v>99</v>
      </c>
      <c r="BK109" s="21" t="s">
        <v>101</v>
      </c>
      <c r="BL109" s="115" t="s">
        <v>101</v>
      </c>
      <c r="BM109" s="115" t="s">
        <v>101</v>
      </c>
      <c r="BN109" s="115" t="s">
        <v>101</v>
      </c>
      <c r="BO109" s="115" t="s">
        <v>99</v>
      </c>
      <c r="BP109" s="115" t="s">
        <v>101</v>
      </c>
      <c r="BQ109" s="115" t="s">
        <v>101</v>
      </c>
      <c r="BR109" s="115" t="s">
        <v>101</v>
      </c>
    </row>
    <row r="110" spans="1:70">
      <c r="A110" s="20" t="str">
        <f t="shared" ca="1" si="4"/>
        <v/>
      </c>
      <c r="B110" s="23" t="str">
        <f t="shared" ca="1" si="5"/>
        <v/>
      </c>
      <c r="C110" s="23"/>
      <c r="D110" s="23"/>
      <c r="E110" s="21"/>
      <c r="V110" s="21" t="s">
        <v>199</v>
      </c>
      <c r="W110" s="21" t="s">
        <v>199</v>
      </c>
      <c r="X110" s="21" t="s">
        <v>199</v>
      </c>
      <c r="Y110" s="21" t="s">
        <v>199</v>
      </c>
      <c r="Z110" s="21" t="s">
        <v>5</v>
      </c>
      <c r="AA110" s="21" t="s">
        <v>199</v>
      </c>
      <c r="AB110" s="21" t="s">
        <v>199</v>
      </c>
      <c r="AC110" s="21"/>
      <c r="AD110" s="21" t="s">
        <v>6</v>
      </c>
      <c r="AE110" s="21" t="s">
        <v>199</v>
      </c>
      <c r="AF110" s="21" t="s">
        <v>199</v>
      </c>
      <c r="AG110" s="21" t="s">
        <v>199</v>
      </c>
      <c r="AH110" s="115"/>
      <c r="AI110" s="115"/>
      <c r="AJ110" s="21" t="s">
        <v>199</v>
      </c>
      <c r="AK110" s="115" t="s">
        <v>198</v>
      </c>
      <c r="AL110" s="21" t="s">
        <v>199</v>
      </c>
      <c r="AM110" s="115" t="s">
        <v>5</v>
      </c>
      <c r="AN110" s="115" t="s">
        <v>5</v>
      </c>
      <c r="AO110" s="115" t="s">
        <v>5</v>
      </c>
      <c r="AP110" s="115" t="s">
        <v>198</v>
      </c>
      <c r="AQ110" s="115" t="s">
        <v>5</v>
      </c>
      <c r="AR110" s="115" t="s">
        <v>5</v>
      </c>
      <c r="AS110" s="115" t="s">
        <v>5</v>
      </c>
      <c r="AU110" s="21" t="s">
        <v>211</v>
      </c>
      <c r="AV110" s="21" t="s">
        <v>211</v>
      </c>
      <c r="AW110" s="21" t="s">
        <v>211</v>
      </c>
      <c r="AX110" s="21" t="s">
        <v>211</v>
      </c>
      <c r="AY110" s="21" t="s">
        <v>94</v>
      </c>
      <c r="AZ110" s="21" t="s">
        <v>211</v>
      </c>
      <c r="BA110" s="21" t="s">
        <v>211</v>
      </c>
      <c r="BB110" s="21"/>
      <c r="BC110" s="21" t="s">
        <v>211</v>
      </c>
      <c r="BD110" s="21" t="s">
        <v>211</v>
      </c>
      <c r="BE110" s="21" t="s">
        <v>211</v>
      </c>
      <c r="BF110" s="21" t="s">
        <v>211</v>
      </c>
      <c r="BG110" s="115"/>
      <c r="BH110" s="115"/>
      <c r="BI110" s="21" t="s">
        <v>211</v>
      </c>
      <c r="BJ110" s="115" t="s">
        <v>101</v>
      </c>
      <c r="BK110" s="21" t="s">
        <v>211</v>
      </c>
      <c r="BL110" s="115" t="s">
        <v>94</v>
      </c>
      <c r="BM110" s="115" t="s">
        <v>94</v>
      </c>
      <c r="BN110" s="115" t="s">
        <v>94</v>
      </c>
      <c r="BO110" s="115" t="s">
        <v>101</v>
      </c>
      <c r="BP110" s="115" t="s">
        <v>94</v>
      </c>
      <c r="BQ110" s="115" t="s">
        <v>94</v>
      </c>
      <c r="BR110" s="115" t="s">
        <v>94</v>
      </c>
    </row>
    <row r="111" spans="1:70">
      <c r="A111" s="20" t="str">
        <f t="shared" ca="1" si="4"/>
        <v/>
      </c>
      <c r="B111" s="23" t="str">
        <f t="shared" ca="1" si="5"/>
        <v/>
      </c>
      <c r="C111" s="23"/>
      <c r="D111" s="23"/>
      <c r="E111" s="21"/>
      <c r="V111" s="21" t="s">
        <v>7</v>
      </c>
      <c r="W111" s="21" t="s">
        <v>7</v>
      </c>
      <c r="X111" s="21" t="s">
        <v>7</v>
      </c>
      <c r="Y111" s="21" t="s">
        <v>7</v>
      </c>
      <c r="Z111" s="21" t="s">
        <v>8</v>
      </c>
      <c r="AA111" s="21" t="s">
        <v>7</v>
      </c>
      <c r="AB111" s="21" t="s">
        <v>7</v>
      </c>
      <c r="AC111" s="21"/>
      <c r="AD111" s="21" t="s">
        <v>9</v>
      </c>
      <c r="AE111" s="21" t="s">
        <v>7</v>
      </c>
      <c r="AF111" s="21" t="s">
        <v>7</v>
      </c>
      <c r="AG111" s="21" t="s">
        <v>7</v>
      </c>
      <c r="AH111" s="115"/>
      <c r="AI111" s="115"/>
      <c r="AJ111" s="21" t="s">
        <v>7</v>
      </c>
      <c r="AK111" s="115" t="s">
        <v>291</v>
      </c>
      <c r="AL111" s="21" t="s">
        <v>7</v>
      </c>
      <c r="AM111" s="115" t="s">
        <v>8</v>
      </c>
      <c r="AN111" s="115" t="s">
        <v>8</v>
      </c>
      <c r="AO111" s="115" t="s">
        <v>8</v>
      </c>
      <c r="AP111" s="115" t="s">
        <v>291</v>
      </c>
      <c r="AQ111" s="115" t="s">
        <v>8</v>
      </c>
      <c r="AR111" s="115" t="s">
        <v>8</v>
      </c>
      <c r="AS111" s="115" t="s">
        <v>8</v>
      </c>
      <c r="AU111" s="21" t="s">
        <v>207</v>
      </c>
      <c r="AV111" s="21" t="s">
        <v>207</v>
      </c>
      <c r="AW111" s="21" t="s">
        <v>207</v>
      </c>
      <c r="AX111" s="21" t="s">
        <v>207</v>
      </c>
      <c r="AY111" s="21" t="s">
        <v>194</v>
      </c>
      <c r="AZ111" s="21" t="s">
        <v>207</v>
      </c>
      <c r="BA111" s="21" t="s">
        <v>207</v>
      </c>
      <c r="BB111" s="21"/>
      <c r="BC111" s="21" t="s">
        <v>207</v>
      </c>
      <c r="BD111" s="21" t="s">
        <v>207</v>
      </c>
      <c r="BE111" s="21" t="s">
        <v>207</v>
      </c>
      <c r="BF111" s="21" t="s">
        <v>207</v>
      </c>
      <c r="BG111" s="115"/>
      <c r="BH111" s="115"/>
      <c r="BI111" s="21" t="s">
        <v>207</v>
      </c>
      <c r="BJ111" s="115" t="s">
        <v>129</v>
      </c>
      <c r="BK111" s="21" t="s">
        <v>207</v>
      </c>
      <c r="BL111" s="115" t="s">
        <v>194</v>
      </c>
      <c r="BM111" s="115" t="s">
        <v>194</v>
      </c>
      <c r="BN111" s="115" t="s">
        <v>194</v>
      </c>
      <c r="BO111" s="115" t="s">
        <v>129</v>
      </c>
      <c r="BP111" s="115" t="s">
        <v>194</v>
      </c>
      <c r="BQ111" s="115" t="s">
        <v>194</v>
      </c>
      <c r="BR111" s="115" t="s">
        <v>194</v>
      </c>
    </row>
    <row r="112" spans="1:70">
      <c r="A112" s="20" t="str">
        <f t="shared" ca="1" si="4"/>
        <v/>
      </c>
      <c r="B112" s="23" t="str">
        <f t="shared" ca="1" si="5"/>
        <v/>
      </c>
      <c r="C112" s="23"/>
      <c r="D112" s="23"/>
      <c r="E112" s="21"/>
      <c r="V112" s="21" t="s">
        <v>10</v>
      </c>
      <c r="W112" s="21" t="s">
        <v>212</v>
      </c>
      <c r="X112" s="21" t="s">
        <v>10</v>
      </c>
      <c r="Y112" s="21" t="s">
        <v>10</v>
      </c>
      <c r="Z112" s="21" t="s">
        <v>212</v>
      </c>
      <c r="AA112" s="21" t="s">
        <v>10</v>
      </c>
      <c r="AB112" s="21" t="s">
        <v>5</v>
      </c>
      <c r="AC112" s="21"/>
      <c r="AD112" s="21" t="s">
        <v>11</v>
      </c>
      <c r="AE112" s="21" t="s">
        <v>212</v>
      </c>
      <c r="AF112" s="21" t="s">
        <v>212</v>
      </c>
      <c r="AG112" s="21" t="s">
        <v>5</v>
      </c>
      <c r="AH112" s="115"/>
      <c r="AI112" s="115"/>
      <c r="AJ112" s="21" t="s">
        <v>10</v>
      </c>
      <c r="AK112" s="115" t="s">
        <v>199</v>
      </c>
      <c r="AL112" s="21" t="s">
        <v>10</v>
      </c>
      <c r="AM112" s="115" t="s">
        <v>212</v>
      </c>
      <c r="AN112" s="115" t="s">
        <v>212</v>
      </c>
      <c r="AO112" s="115" t="s">
        <v>212</v>
      </c>
      <c r="AP112" s="115" t="s">
        <v>199</v>
      </c>
      <c r="AQ112" s="115" t="s">
        <v>212</v>
      </c>
      <c r="AR112" s="115" t="s">
        <v>212</v>
      </c>
      <c r="AS112" s="115" t="s">
        <v>212</v>
      </c>
      <c r="AU112" s="21" t="s">
        <v>12</v>
      </c>
      <c r="AV112" s="21" t="s">
        <v>209</v>
      </c>
      <c r="AW112" s="21" t="s">
        <v>12</v>
      </c>
      <c r="AX112" s="21" t="s">
        <v>12</v>
      </c>
      <c r="AY112" s="21" t="s">
        <v>209</v>
      </c>
      <c r="AZ112" s="21" t="s">
        <v>12</v>
      </c>
      <c r="BA112" s="21" t="s">
        <v>94</v>
      </c>
      <c r="BB112" s="21"/>
      <c r="BC112" s="21" t="s">
        <v>210</v>
      </c>
      <c r="BD112" s="21" t="s">
        <v>209</v>
      </c>
      <c r="BE112" s="21" t="s">
        <v>209</v>
      </c>
      <c r="BF112" s="21" t="s">
        <v>94</v>
      </c>
      <c r="BG112" s="115"/>
      <c r="BH112" s="115"/>
      <c r="BI112" s="21" t="s">
        <v>12</v>
      </c>
      <c r="BJ112" s="115" t="s">
        <v>211</v>
      </c>
      <c r="BK112" s="21" t="s">
        <v>12</v>
      </c>
      <c r="BL112" s="115" t="s">
        <v>209</v>
      </c>
      <c r="BM112" s="115" t="s">
        <v>209</v>
      </c>
      <c r="BN112" s="115" t="s">
        <v>209</v>
      </c>
      <c r="BO112" s="115" t="s">
        <v>211</v>
      </c>
      <c r="BP112" s="115" t="s">
        <v>209</v>
      </c>
      <c r="BQ112" s="115" t="s">
        <v>209</v>
      </c>
      <c r="BR112" s="115" t="s">
        <v>209</v>
      </c>
    </row>
    <row r="113" spans="1:70">
      <c r="A113" s="20" t="str">
        <f t="shared" ca="1" si="4"/>
        <v/>
      </c>
      <c r="B113" s="23" t="str">
        <f t="shared" ca="1" si="5"/>
        <v/>
      </c>
      <c r="C113" s="23"/>
      <c r="D113" s="23"/>
      <c r="E113" s="21"/>
      <c r="V113" s="21" t="s">
        <v>13</v>
      </c>
      <c r="W113" s="21" t="s">
        <v>299</v>
      </c>
      <c r="X113" s="21" t="s">
        <v>13</v>
      </c>
      <c r="Y113" s="21" t="s">
        <v>13</v>
      </c>
      <c r="Z113" s="21"/>
      <c r="AA113" s="21" t="s">
        <v>13</v>
      </c>
      <c r="AB113" s="21" t="s">
        <v>8</v>
      </c>
      <c r="AC113" s="21"/>
      <c r="AD113" s="21"/>
      <c r="AE113" s="21"/>
      <c r="AF113" s="21"/>
      <c r="AG113" s="21" t="s">
        <v>8</v>
      </c>
      <c r="AH113" s="115"/>
      <c r="AI113" s="115"/>
      <c r="AJ113" s="21" t="s">
        <v>13</v>
      </c>
      <c r="AK113" s="115" t="s">
        <v>7</v>
      </c>
      <c r="AL113" s="21" t="s">
        <v>13</v>
      </c>
      <c r="AM113" s="115"/>
      <c r="AN113" s="115"/>
      <c r="AO113" s="115"/>
      <c r="AP113" s="115" t="s">
        <v>7</v>
      </c>
      <c r="AQ113" s="115"/>
      <c r="AR113" s="115"/>
      <c r="AS113" s="115" t="s">
        <v>199</v>
      </c>
      <c r="AU113" s="21" t="s">
        <v>104</v>
      </c>
      <c r="AV113" s="21" t="s">
        <v>82</v>
      </c>
      <c r="AW113" s="21" t="s">
        <v>104</v>
      </c>
      <c r="AX113" s="21" t="s">
        <v>104</v>
      </c>
      <c r="AY113" s="21"/>
      <c r="AZ113" s="21" t="s">
        <v>104</v>
      </c>
      <c r="BA113" s="21" t="s">
        <v>194</v>
      </c>
      <c r="BB113" s="21"/>
      <c r="BC113" s="21"/>
      <c r="BD113" s="21"/>
      <c r="BE113" s="21"/>
      <c r="BF113" s="21" t="s">
        <v>194</v>
      </c>
      <c r="BG113" s="115"/>
      <c r="BH113" s="115"/>
      <c r="BI113" s="21" t="s">
        <v>104</v>
      </c>
      <c r="BJ113" s="115" t="s">
        <v>207</v>
      </c>
      <c r="BK113" s="21" t="s">
        <v>104</v>
      </c>
      <c r="BL113" s="115"/>
      <c r="BM113" s="115"/>
      <c r="BN113" s="115"/>
      <c r="BO113" s="115" t="s">
        <v>207</v>
      </c>
      <c r="BP113" s="115"/>
      <c r="BQ113" s="115"/>
      <c r="BR113" s="115" t="s">
        <v>211</v>
      </c>
    </row>
    <row r="114" spans="1:70">
      <c r="A114" s="20" t="str">
        <f t="shared" ca="1" si="4"/>
        <v/>
      </c>
      <c r="B114" s="23" t="str">
        <f t="shared" ca="1" si="5"/>
        <v/>
      </c>
      <c r="C114" s="23"/>
      <c r="D114" s="23"/>
      <c r="E114" s="21"/>
      <c r="V114" s="21" t="s">
        <v>212</v>
      </c>
      <c r="W114" s="21"/>
      <c r="X114" s="21" t="s">
        <v>212</v>
      </c>
      <c r="Y114" s="21" t="s">
        <v>212</v>
      </c>
      <c r="Z114" s="21"/>
      <c r="AA114" s="21" t="s">
        <v>212</v>
      </c>
      <c r="AB114" s="21" t="s">
        <v>212</v>
      </c>
      <c r="AC114" s="21"/>
      <c r="AD114" s="21"/>
      <c r="AE114" s="21"/>
      <c r="AF114" s="21"/>
      <c r="AG114" s="21" t="s">
        <v>212</v>
      </c>
      <c r="AH114" s="115"/>
      <c r="AI114" s="115"/>
      <c r="AJ114" s="21" t="s">
        <v>212</v>
      </c>
      <c r="AK114" s="115" t="s">
        <v>292</v>
      </c>
      <c r="AL114" s="21" t="s">
        <v>212</v>
      </c>
      <c r="AM114" s="115"/>
      <c r="AN114" s="115"/>
      <c r="AO114" s="115"/>
      <c r="AP114" s="115" t="s">
        <v>292</v>
      </c>
      <c r="AQ114" s="115"/>
      <c r="AR114" s="115"/>
      <c r="AS114" s="115" t="s">
        <v>7</v>
      </c>
      <c r="AU114" s="21" t="s">
        <v>209</v>
      </c>
      <c r="AV114" s="21"/>
      <c r="AW114" s="21" t="s">
        <v>209</v>
      </c>
      <c r="AX114" s="21" t="s">
        <v>209</v>
      </c>
      <c r="AY114" s="21"/>
      <c r="AZ114" s="21" t="s">
        <v>209</v>
      </c>
      <c r="BA114" s="21" t="s">
        <v>209</v>
      </c>
      <c r="BB114" s="21"/>
      <c r="BC114" s="21"/>
      <c r="BD114" s="21"/>
      <c r="BE114" s="21"/>
      <c r="BF114" s="21" t="s">
        <v>209</v>
      </c>
      <c r="BG114" s="115"/>
      <c r="BH114" s="115"/>
      <c r="BI114" s="21" t="s">
        <v>209</v>
      </c>
      <c r="BJ114" s="115" t="s">
        <v>274</v>
      </c>
      <c r="BK114" s="21" t="s">
        <v>209</v>
      </c>
      <c r="BL114" s="115"/>
      <c r="BM114" s="115"/>
      <c r="BN114" s="115"/>
      <c r="BO114" s="115" t="s">
        <v>274</v>
      </c>
      <c r="BP114" s="115"/>
      <c r="BQ114" s="115"/>
      <c r="BR114" s="115" t="s">
        <v>207</v>
      </c>
    </row>
    <row r="115" spans="1:70">
      <c r="A115" s="20" t="str">
        <f t="shared" ca="1" si="4"/>
        <v/>
      </c>
      <c r="B115" s="23" t="str">
        <f t="shared" ca="1" si="5"/>
        <v/>
      </c>
      <c r="C115" s="23"/>
      <c r="D115" s="23"/>
      <c r="E115" s="21"/>
      <c r="V115" s="21" t="s">
        <v>299</v>
      </c>
      <c r="W115" s="21"/>
      <c r="X115" s="21" t="s">
        <v>299</v>
      </c>
      <c r="Y115" s="21" t="s">
        <v>299</v>
      </c>
      <c r="Z115" s="21"/>
      <c r="AA115" s="21" t="s">
        <v>299</v>
      </c>
      <c r="AB115" s="21"/>
      <c r="AC115" s="21"/>
      <c r="AD115" s="21"/>
      <c r="AE115" s="21"/>
      <c r="AF115" s="21"/>
      <c r="AG115" s="21"/>
      <c r="AH115" s="115"/>
      <c r="AI115" s="115"/>
      <c r="AJ115" s="21" t="s">
        <v>299</v>
      </c>
      <c r="AK115" s="115" t="s">
        <v>293</v>
      </c>
      <c r="AL115" s="21" t="s">
        <v>299</v>
      </c>
      <c r="AM115" s="115"/>
      <c r="AN115" s="115"/>
      <c r="AO115" s="115"/>
      <c r="AP115" s="115" t="s">
        <v>293</v>
      </c>
      <c r="AQ115" s="115"/>
      <c r="AR115" s="115"/>
      <c r="AS115" s="115"/>
      <c r="AU115" s="21" t="s">
        <v>82</v>
      </c>
      <c r="AV115" s="21"/>
      <c r="AW115" s="21" t="s">
        <v>82</v>
      </c>
      <c r="AX115" s="21" t="s">
        <v>82</v>
      </c>
      <c r="AY115" s="21"/>
      <c r="AZ115" s="21" t="s">
        <v>82</v>
      </c>
      <c r="BA115" s="21"/>
      <c r="BB115" s="21"/>
      <c r="BC115" s="21"/>
      <c r="BD115" s="21"/>
      <c r="BE115" s="21"/>
      <c r="BF115" s="21"/>
      <c r="BG115" s="115"/>
      <c r="BH115" s="115"/>
      <c r="BI115" s="21" t="s">
        <v>82</v>
      </c>
      <c r="BJ115" s="115" t="s">
        <v>206</v>
      </c>
      <c r="BK115" s="21" t="s">
        <v>82</v>
      </c>
      <c r="BL115" s="115"/>
      <c r="BM115" s="115"/>
      <c r="BN115" s="115"/>
      <c r="BO115" s="115" t="s">
        <v>206</v>
      </c>
      <c r="BP115" s="115"/>
      <c r="BQ115" s="115"/>
      <c r="BR115" s="115"/>
    </row>
    <row r="116" spans="1:70">
      <c r="A116" s="20" t="str">
        <f t="shared" ca="1" si="4"/>
        <v/>
      </c>
      <c r="B116" s="23" t="str">
        <f t="shared" ca="1" si="5"/>
        <v/>
      </c>
      <c r="C116" s="23"/>
      <c r="D116" s="23"/>
      <c r="E116" s="21"/>
      <c r="V116" s="21"/>
      <c r="W116" s="21"/>
      <c r="X116" s="21"/>
      <c r="Y116" s="21"/>
      <c r="Z116" s="21"/>
      <c r="AA116" s="21"/>
      <c r="AB116" s="21"/>
      <c r="AC116" s="21"/>
      <c r="AD116" s="21"/>
      <c r="AE116" s="21"/>
      <c r="AF116" s="21"/>
      <c r="AG116" s="21"/>
      <c r="AH116" s="115"/>
      <c r="AI116" s="115"/>
      <c r="AJ116" s="115"/>
      <c r="AK116" s="115" t="s">
        <v>294</v>
      </c>
      <c r="AL116" s="115"/>
      <c r="AM116" s="115"/>
      <c r="AN116" s="115"/>
      <c r="AO116" s="115"/>
      <c r="AP116" s="115" t="s">
        <v>294</v>
      </c>
      <c r="AQ116" s="115"/>
      <c r="AR116" s="115"/>
      <c r="AS116" s="115"/>
      <c r="AU116" s="21"/>
      <c r="AV116" s="21"/>
      <c r="AW116" s="21"/>
      <c r="AX116" s="21"/>
      <c r="AY116" s="21"/>
      <c r="AZ116" s="21"/>
      <c r="BA116" s="21"/>
      <c r="BB116" s="21"/>
      <c r="BC116" s="21"/>
      <c r="BD116" s="21"/>
      <c r="BE116" s="21"/>
      <c r="BF116" s="21"/>
      <c r="BG116" s="115"/>
      <c r="BH116" s="115"/>
      <c r="BI116" s="115"/>
      <c r="BJ116" s="115" t="s">
        <v>209</v>
      </c>
      <c r="BK116" s="115"/>
      <c r="BL116" s="115"/>
      <c r="BM116" s="115"/>
      <c r="BN116" s="115"/>
      <c r="BO116" s="115" t="s">
        <v>209</v>
      </c>
      <c r="BP116" s="115"/>
      <c r="BQ116" s="115"/>
      <c r="BR116" s="115"/>
    </row>
    <row r="117" spans="1:70">
      <c r="A117" s="20" t="str">
        <f t="shared" ca="1" si="4"/>
        <v/>
      </c>
      <c r="B117" s="23" t="str">
        <f t="shared" ca="1" si="5"/>
        <v/>
      </c>
      <c r="C117" s="23"/>
      <c r="D117" s="23"/>
      <c r="E117" s="21"/>
      <c r="V117" s="21"/>
      <c r="W117" s="21"/>
      <c r="X117" s="21"/>
      <c r="Y117" s="21"/>
      <c r="Z117" s="21"/>
      <c r="AA117" s="21"/>
      <c r="AB117" s="21"/>
      <c r="AC117" s="21"/>
      <c r="AD117" s="21"/>
      <c r="AE117" s="21"/>
      <c r="AF117" s="21"/>
      <c r="AG117" s="21"/>
      <c r="AH117" s="115"/>
      <c r="AI117" s="115"/>
      <c r="AJ117" s="115"/>
      <c r="AK117" s="115" t="s">
        <v>295</v>
      </c>
      <c r="AL117" s="115"/>
      <c r="AM117" s="115"/>
      <c r="AN117" s="115"/>
      <c r="AO117" s="115"/>
      <c r="AP117" s="115" t="s">
        <v>295</v>
      </c>
      <c r="AQ117" s="115"/>
      <c r="AR117" s="115"/>
      <c r="AS117" s="115"/>
      <c r="AU117" s="21"/>
      <c r="AV117" s="21"/>
      <c r="AW117" s="21"/>
      <c r="AX117" s="21"/>
      <c r="AY117" s="21"/>
      <c r="AZ117" s="21"/>
      <c r="BA117" s="21"/>
      <c r="BB117" s="21"/>
      <c r="BC117" s="21"/>
      <c r="BD117" s="21"/>
      <c r="BE117" s="21"/>
      <c r="BF117" s="21"/>
      <c r="BG117" s="115"/>
      <c r="BH117" s="115"/>
      <c r="BI117" s="115"/>
      <c r="BJ117" s="115" t="s">
        <v>205</v>
      </c>
      <c r="BK117" s="115"/>
      <c r="BL117" s="115"/>
      <c r="BM117" s="115"/>
      <c r="BN117" s="115"/>
      <c r="BO117" s="115" t="s">
        <v>205</v>
      </c>
      <c r="BP117" s="115"/>
      <c r="BQ117" s="115"/>
      <c r="BR117" s="115"/>
    </row>
    <row r="118" spans="1:70">
      <c r="A118" s="20" t="str">
        <f t="shared" ca="1" si="4"/>
        <v/>
      </c>
      <c r="B118" s="23" t="str">
        <f t="shared" ca="1" si="5"/>
        <v/>
      </c>
      <c r="C118" s="23"/>
      <c r="D118" s="23"/>
      <c r="E118" s="21"/>
      <c r="V118" s="115"/>
      <c r="W118" s="115"/>
      <c r="X118" s="115"/>
      <c r="Y118" s="115"/>
      <c r="Z118" s="115"/>
      <c r="AA118" s="115"/>
      <c r="AB118" s="115"/>
      <c r="AC118" s="115"/>
      <c r="AD118" s="115"/>
      <c r="AE118" s="115"/>
      <c r="AF118" s="115"/>
      <c r="AG118" s="115"/>
      <c r="AH118" s="115"/>
      <c r="AI118" s="115"/>
      <c r="AJ118" s="115"/>
      <c r="AK118" s="115" t="s">
        <v>5</v>
      </c>
      <c r="AL118" s="115"/>
      <c r="AM118" s="115"/>
      <c r="AN118" s="115"/>
      <c r="AO118" s="115"/>
      <c r="AP118" s="115" t="s">
        <v>5</v>
      </c>
      <c r="AQ118" s="115"/>
      <c r="AR118" s="115"/>
      <c r="AS118" s="115"/>
      <c r="AU118" s="115"/>
      <c r="AV118" s="115"/>
      <c r="AW118" s="115"/>
      <c r="AX118" s="115"/>
      <c r="AY118" s="115"/>
      <c r="AZ118" s="115"/>
      <c r="BA118" s="115"/>
      <c r="BB118" s="115"/>
      <c r="BC118" s="115"/>
      <c r="BD118" s="115"/>
      <c r="BE118" s="115"/>
      <c r="BF118" s="115"/>
      <c r="BG118" s="115"/>
      <c r="BH118" s="115"/>
      <c r="BI118" s="115"/>
      <c r="BJ118" s="115" t="s">
        <v>94</v>
      </c>
      <c r="BK118" s="115"/>
      <c r="BL118" s="115"/>
      <c r="BM118" s="115"/>
      <c r="BN118" s="115"/>
      <c r="BO118" s="115" t="s">
        <v>94</v>
      </c>
      <c r="BP118" s="115"/>
      <c r="BQ118" s="115"/>
      <c r="BR118" s="115"/>
    </row>
    <row r="119" spans="1:70">
      <c r="A119" s="19" t="s">
        <v>226</v>
      </c>
      <c r="B119" s="6"/>
      <c r="C119" s="6"/>
      <c r="D119" s="6"/>
      <c r="E119" s="6"/>
      <c r="V119" s="115"/>
      <c r="W119" s="115"/>
      <c r="X119" s="115"/>
      <c r="Y119" s="115"/>
      <c r="Z119" s="115"/>
      <c r="AA119" s="115"/>
      <c r="AB119" s="115"/>
      <c r="AC119" s="115"/>
      <c r="AD119" s="115"/>
      <c r="AE119" s="115"/>
      <c r="AF119" s="115"/>
      <c r="AG119" s="115"/>
      <c r="AH119" s="115"/>
      <c r="AI119" s="115"/>
      <c r="AJ119" s="115"/>
      <c r="AK119" s="115" t="s">
        <v>8</v>
      </c>
      <c r="AL119" s="115"/>
      <c r="AM119" s="115"/>
      <c r="AN119" s="115"/>
      <c r="AO119" s="115"/>
      <c r="AP119" s="115" t="s">
        <v>8</v>
      </c>
      <c r="AQ119" s="115"/>
      <c r="AR119" s="115"/>
      <c r="AS119" s="115"/>
      <c r="AU119" s="115"/>
      <c r="AV119" s="115"/>
      <c r="AW119" s="115"/>
      <c r="AX119" s="115"/>
      <c r="AY119" s="115"/>
      <c r="AZ119" s="115"/>
      <c r="BA119" s="115"/>
      <c r="BB119" s="115"/>
      <c r="BC119" s="115"/>
      <c r="BD119" s="115"/>
      <c r="BE119" s="115"/>
      <c r="BF119" s="115"/>
      <c r="BG119" s="115"/>
      <c r="BH119" s="115"/>
      <c r="BI119" s="115"/>
      <c r="BJ119" s="115" t="s">
        <v>194</v>
      </c>
      <c r="BK119" s="115"/>
      <c r="BL119" s="115"/>
      <c r="BM119" s="115"/>
      <c r="BN119" s="115"/>
      <c r="BO119" s="115" t="s">
        <v>194</v>
      </c>
      <c r="BP119" s="115"/>
      <c r="BQ119" s="115"/>
      <c r="BR119" s="115"/>
    </row>
    <row r="120" spans="1:70">
      <c r="A120" s="20">
        <v>1</v>
      </c>
      <c r="B120" s="23" t="s">
        <v>99</v>
      </c>
      <c r="C120" s="23"/>
      <c r="D120" s="23"/>
      <c r="E120" s="21"/>
      <c r="V120" s="115"/>
      <c r="W120" s="115"/>
      <c r="X120" s="115"/>
      <c r="Y120" s="115"/>
      <c r="Z120" s="115"/>
      <c r="AA120" s="115"/>
      <c r="AB120" s="115"/>
      <c r="AC120" s="115"/>
      <c r="AD120" s="115"/>
      <c r="AE120" s="115"/>
      <c r="AF120" s="115"/>
      <c r="AG120" s="115"/>
      <c r="AH120" s="115"/>
      <c r="AI120" s="115"/>
      <c r="AJ120" s="115"/>
      <c r="AK120" s="115" t="s">
        <v>10</v>
      </c>
      <c r="AL120" s="115"/>
      <c r="AM120" s="115"/>
      <c r="AN120" s="115"/>
      <c r="AO120" s="115"/>
      <c r="AP120" s="115" t="s">
        <v>10</v>
      </c>
      <c r="AQ120" s="115"/>
      <c r="AR120" s="115"/>
      <c r="AS120" s="115"/>
      <c r="AU120" s="115"/>
      <c r="AV120" s="115"/>
      <c r="AW120" s="115"/>
      <c r="AX120" s="115"/>
      <c r="AY120" s="115"/>
      <c r="AZ120" s="115"/>
      <c r="BA120" s="115"/>
      <c r="BB120" s="115"/>
      <c r="BC120" s="115"/>
      <c r="BD120" s="115"/>
      <c r="BE120" s="115"/>
      <c r="BF120" s="115"/>
      <c r="BG120" s="115"/>
      <c r="BH120" s="115"/>
      <c r="BI120" s="115"/>
      <c r="BJ120" s="115" t="s">
        <v>12</v>
      </c>
      <c r="BK120" s="115"/>
      <c r="BL120" s="115"/>
      <c r="BM120" s="115"/>
      <c r="BN120" s="115"/>
      <c r="BO120" s="115" t="s">
        <v>12</v>
      </c>
      <c r="BP120" s="115"/>
      <c r="BQ120" s="115"/>
      <c r="BR120" s="115"/>
    </row>
    <row r="121" spans="1:70">
      <c r="A121" s="20">
        <v>2</v>
      </c>
      <c r="B121" s="23" t="s">
        <v>90</v>
      </c>
      <c r="C121" s="23"/>
      <c r="D121" s="23"/>
      <c r="E121" s="21"/>
      <c r="V121" s="115"/>
      <c r="W121" s="115"/>
      <c r="X121" s="115"/>
      <c r="Y121" s="115"/>
      <c r="Z121" s="115"/>
      <c r="AA121" s="115"/>
      <c r="AB121" s="115"/>
      <c r="AC121" s="115"/>
      <c r="AD121" s="115"/>
      <c r="AE121" s="115"/>
      <c r="AF121" s="115"/>
      <c r="AG121" s="115"/>
      <c r="AH121" s="115"/>
      <c r="AI121" s="115"/>
      <c r="AJ121" s="115"/>
      <c r="AK121" s="115" t="s">
        <v>13</v>
      </c>
      <c r="AL121" s="115"/>
      <c r="AM121" s="115"/>
      <c r="AN121" s="115"/>
      <c r="AO121" s="115"/>
      <c r="AP121" s="115" t="s">
        <v>13</v>
      </c>
      <c r="AQ121" s="115"/>
      <c r="AR121" s="115"/>
      <c r="AS121" s="115"/>
      <c r="AU121" s="115"/>
      <c r="AV121" s="115"/>
      <c r="AW121" s="115"/>
      <c r="AX121" s="115"/>
      <c r="AY121" s="115"/>
      <c r="AZ121" s="115"/>
      <c r="BA121" s="115"/>
      <c r="BB121" s="115"/>
      <c r="BC121" s="115"/>
      <c r="BD121" s="115"/>
      <c r="BE121" s="115"/>
      <c r="BF121" s="115"/>
      <c r="BG121" s="115"/>
      <c r="BH121" s="115"/>
      <c r="BI121" s="115"/>
      <c r="BJ121" s="115" t="s">
        <v>104</v>
      </c>
      <c r="BK121" s="115"/>
      <c r="BL121" s="115"/>
      <c r="BM121" s="115"/>
      <c r="BN121" s="115"/>
      <c r="BO121" s="115" t="s">
        <v>104</v>
      </c>
      <c r="BP121" s="115"/>
      <c r="BQ121" s="115"/>
      <c r="BR121" s="115"/>
    </row>
    <row r="122" spans="1:70">
      <c r="A122" s="20">
        <v>3</v>
      </c>
      <c r="B122" s="23" t="s">
        <v>12</v>
      </c>
      <c r="C122" s="23"/>
      <c r="D122" s="23"/>
      <c r="E122" s="21"/>
    </row>
    <row r="123" spans="1:70">
      <c r="A123" s="20">
        <v>4</v>
      </c>
      <c r="B123" s="23" t="s">
        <v>194</v>
      </c>
      <c r="C123" s="23"/>
      <c r="D123" s="23"/>
      <c r="E123" s="21"/>
    </row>
    <row r="124" spans="1:70">
      <c r="A124" s="20">
        <v>5</v>
      </c>
      <c r="B124" s="23" t="s">
        <v>211</v>
      </c>
      <c r="C124" s="23"/>
      <c r="D124" s="23"/>
      <c r="E124" s="21"/>
    </row>
    <row r="125" spans="1:70">
      <c r="A125" s="20">
        <v>10</v>
      </c>
      <c r="B125" s="23" t="s">
        <v>205</v>
      </c>
      <c r="C125" s="23"/>
      <c r="D125" s="23"/>
      <c r="E125" s="21"/>
    </row>
    <row r="126" spans="1:70">
      <c r="A126" s="20">
        <v>15</v>
      </c>
      <c r="B126" s="23" t="s">
        <v>206</v>
      </c>
      <c r="C126" s="23"/>
      <c r="D126" s="23"/>
      <c r="E126" s="21"/>
    </row>
    <row r="127" spans="1:70">
      <c r="A127" s="20">
        <v>20</v>
      </c>
      <c r="B127" s="23" t="s">
        <v>88</v>
      </c>
      <c r="C127" s="23"/>
      <c r="D127" s="23"/>
      <c r="E127" s="21"/>
    </row>
    <row r="128" spans="1:70">
      <c r="A128" s="20">
        <v>25</v>
      </c>
      <c r="B128" s="23" t="s">
        <v>94</v>
      </c>
      <c r="C128" s="23"/>
      <c r="D128" s="23"/>
      <c r="E128" s="21"/>
    </row>
    <row r="129" spans="1:5">
      <c r="A129" s="20">
        <v>50</v>
      </c>
      <c r="B129" s="23" t="s">
        <v>207</v>
      </c>
      <c r="C129" s="23"/>
      <c r="D129" s="23"/>
      <c r="E129" s="21"/>
    </row>
    <row r="130" spans="1:5">
      <c r="A130" s="20">
        <v>100</v>
      </c>
      <c r="B130" s="23" t="s">
        <v>101</v>
      </c>
      <c r="C130" s="23"/>
      <c r="D130" s="23"/>
      <c r="E130" s="21"/>
    </row>
    <row r="131" spans="1:5">
      <c r="A131" s="20">
        <v>150</v>
      </c>
      <c r="B131" s="23" t="s">
        <v>200</v>
      </c>
      <c r="C131" s="23"/>
      <c r="D131" s="23"/>
      <c r="E131" s="21"/>
    </row>
    <row r="132" spans="1:5">
      <c r="A132" s="20">
        <v>250</v>
      </c>
      <c r="B132" s="23" t="s">
        <v>195</v>
      </c>
      <c r="C132" s="23"/>
      <c r="D132" s="23"/>
      <c r="E132" s="21"/>
    </row>
    <row r="133" spans="1:5">
      <c r="A133" s="20">
        <v>500</v>
      </c>
      <c r="B133" s="23" t="s">
        <v>82</v>
      </c>
      <c r="C133" s="20"/>
      <c r="D133" s="20"/>
      <c r="E133" s="21"/>
    </row>
    <row r="134" spans="1:5">
      <c r="A134" s="20">
        <v>1000</v>
      </c>
      <c r="B134" s="23" t="s">
        <v>208</v>
      </c>
      <c r="C134" s="20"/>
      <c r="D134" s="20"/>
      <c r="E134" s="21"/>
    </row>
    <row r="135" spans="1:5">
      <c r="A135" s="20">
        <v>1500</v>
      </c>
      <c r="B135" s="23" t="s">
        <v>209</v>
      </c>
      <c r="C135" s="20"/>
      <c r="D135" s="20"/>
      <c r="E135" s="21"/>
    </row>
    <row r="136" spans="1:5">
      <c r="A136" s="20">
        <v>2500</v>
      </c>
      <c r="B136" s="23" t="s">
        <v>85</v>
      </c>
      <c r="C136" s="20"/>
      <c r="D136" s="20"/>
      <c r="E136" s="21"/>
    </row>
    <row r="137" spans="1:5">
      <c r="A137" s="20">
        <v>5000</v>
      </c>
      <c r="B137" s="23" t="s">
        <v>210</v>
      </c>
      <c r="C137" s="20"/>
      <c r="D137" s="20"/>
      <c r="E137" s="21"/>
    </row>
  </sheetData>
  <sheetProtection algorithmName="SHA-512" hashValue="xZ8qBN3TkHJ43dtG9N1Dd/0SJXyl6LkwYhnAv2iU5j9GPcDb7hpmjY4XXFHxMSal/JeU+umLsJdfxiWTepM1Rw==" saltValue="DPKnc657j39qFea/Ydum8Q==" spinCount="100000" sheet="1" objects="1" scenarios="1" pivotTables="0"/>
  <sortState xmlns:xlrd2="http://schemas.microsoft.com/office/spreadsheetml/2017/richdata2" ref="A119:B136">
    <sortCondition ref="A119"/>
  </sortState>
  <mergeCells count="14">
    <mergeCell ref="S4:S8"/>
    <mergeCell ref="T4:T8"/>
    <mergeCell ref="N4:N8"/>
    <mergeCell ref="O4:O8"/>
    <mergeCell ref="P4:P8"/>
    <mergeCell ref="R4:R8"/>
    <mergeCell ref="M4:M8"/>
    <mergeCell ref="Q4:Q8"/>
    <mergeCell ref="G4:G8"/>
    <mergeCell ref="H4:H8"/>
    <mergeCell ref="I4:I8"/>
    <mergeCell ref="L4:L8"/>
    <mergeCell ref="K4:K8"/>
    <mergeCell ref="J4:J8"/>
  </mergeCells>
  <phoneticPr fontId="11" type="noConversion"/>
  <hyperlinks>
    <hyperlink ref="A55" r:id="rId1" xr:uid="{00000000-0004-0000-1E00-000000000000}"/>
    <hyperlink ref="A49" r:id="rId2" xr:uid="{00000000-0004-0000-1E00-000001000000}"/>
    <hyperlink ref="A50" r:id="rId3" xr:uid="{00000000-0004-0000-1E00-000002000000}"/>
    <hyperlink ref="A53" r:id="rId4" xr:uid="{00000000-0004-0000-1E00-000003000000}"/>
    <hyperlink ref="A54" r:id="rId5" xr:uid="{00000000-0004-0000-1E00-000004000000}"/>
    <hyperlink ref="A51" r:id="rId6" xr:uid="{00000000-0004-0000-1E00-000005000000}"/>
    <hyperlink ref="A52" r:id="rId7" xr:uid="{00000000-0004-0000-1E00-000006000000}"/>
    <hyperlink ref="A56" r:id="rId8" xr:uid="{00000000-0004-0000-1E00-000007000000}"/>
    <hyperlink ref="A59" r:id="rId9" xr:uid="{00000000-0004-0000-1E00-000008000000}"/>
    <hyperlink ref="A60" r:id="rId10" xr:uid="{00000000-0004-0000-1E00-000009000000}"/>
    <hyperlink ref="A48" r:id="rId11" xr:uid="{00000000-0004-0000-1E00-00000A000000}"/>
    <hyperlink ref="A66" r:id="rId12" display="mailto:anz_sales@kaspersky.com" xr:uid="{00000000-0004-0000-1E00-00000B000000}"/>
    <hyperlink ref="A65" r:id="rId13" xr:uid="{00000000-0004-0000-1E00-00000C000000}"/>
    <hyperlink ref="A67" r:id="rId14" xr:uid="{00000000-0004-0000-1E00-00000D000000}"/>
    <hyperlink ref="A69" r:id="rId15" xr:uid="{00000000-0004-0000-1E00-00000E000000}"/>
    <hyperlink ref="A70" r:id="rId16" xr:uid="{00000000-0004-0000-1E00-00000F000000}"/>
    <hyperlink ref="A71" r:id="rId17" xr:uid="{00000000-0004-0000-1E00-000010000000}"/>
  </hyperlinks>
  <pageMargins left="0.75" right="0.75" top="1" bottom="1" header="0.5" footer="0.5"/>
  <pageSetup paperSize="9" orientation="portrait" r:id="rId18"/>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E7A3B83117B94EAB50F34C99D2C0E0" ma:contentTypeVersion="4" ma:contentTypeDescription="Create a new document." ma:contentTypeScope="" ma:versionID="a45537e5268f90a6a6de2e73e3018ee4">
  <xsd:schema xmlns:xsd="http://www.w3.org/2001/XMLSchema" xmlns:xs="http://www.w3.org/2001/XMLSchema" xmlns:p="http://schemas.microsoft.com/office/2006/metadata/properties" xmlns:ns2="c6f664ae-8602-4ced-aeb8-628c80f1aca8" xmlns:ns3="http://schemas.microsoft.com/sharepoint/v4" xmlns:ns4="f2ee7f5e-3559-403d-bdcc-7eace54f0c3a" targetNamespace="http://schemas.microsoft.com/office/2006/metadata/properties" ma:root="true" ma:fieldsID="40b6f1f109b088e23d7eea9d6b85fc23" ns2:_="" ns3:_="" ns4:_="">
    <xsd:import namespace="c6f664ae-8602-4ced-aeb8-628c80f1aca8"/>
    <xsd:import namespace="http://schemas.microsoft.com/sharepoint/v4"/>
    <xsd:import namespace="f2ee7f5e-3559-403d-bdcc-7eace54f0c3a"/>
    <xsd:element name="properties">
      <xsd:complexType>
        <xsd:sequence>
          <xsd:element name="documentManagement">
            <xsd:complexType>
              <xsd:all>
                <xsd:element ref="ns2:Currency" minOccurs="0"/>
                <xsd:element ref="ns3:IconOverlay"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f664ae-8602-4ced-aeb8-628c80f1aca8" elementFormDefault="qualified">
    <xsd:import namespace="http://schemas.microsoft.com/office/2006/documentManagement/types"/>
    <xsd:import namespace="http://schemas.microsoft.com/office/infopath/2007/PartnerControls"/>
    <xsd:element name="Currency" ma:index="3" nillable="true" ma:displayName="Currency" ma:LCID="1033" ma:internalName="Currency">
      <xsd:simpleType>
        <xsd:restriction base="dms:Currency"/>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0"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ee7f5e-3559-403d-bdcc-7eace54f0c3a"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1" ma:displayName="Title"/>
        <xsd:element ref="dc:subject" minOccurs="0" maxOccurs="1"/>
        <xsd:element ref="dc:description" minOccurs="0" maxOccurs="1" ma:index="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Currency xmlns="c6f664ae-8602-4ced-aeb8-628c80f1ac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161CB0-5F3A-4651-9FAB-F655C50841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f664ae-8602-4ced-aeb8-628c80f1aca8"/>
    <ds:schemaRef ds:uri="http://schemas.microsoft.com/sharepoint/v4"/>
    <ds:schemaRef ds:uri="f2ee7f5e-3559-403d-bdcc-7eace54f0c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B47153-7CA2-4853-84F8-BA4358ACAACB}">
  <ds:schemaRefs>
    <ds:schemaRef ds:uri="http://purl.org/dc/dcmitype/"/>
    <ds:schemaRef ds:uri="http://schemas.openxmlformats.org/package/2006/metadata/core-propertie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microsoft.com/sharepoint/v4"/>
    <ds:schemaRef ds:uri="c6f664ae-8602-4ced-aeb8-628c80f1aca8"/>
  </ds:schemaRefs>
</ds:datastoreItem>
</file>

<file path=customXml/itemProps3.xml><?xml version="1.0" encoding="utf-8"?>
<ds:datastoreItem xmlns:ds="http://schemas.openxmlformats.org/officeDocument/2006/customXml" ds:itemID="{9FB71615-A375-4D23-A75D-64AB9C2905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vt:i4>
      </vt:variant>
    </vt:vector>
  </HeadingPairs>
  <TitlesOfParts>
    <vt:vector size="49" baseType="lpstr">
      <vt:lpstr>Main</vt:lpstr>
      <vt:lpstr>Home+SOHO</vt:lpstr>
      <vt:lpstr>CBA Subscription</vt:lpstr>
      <vt:lpstr>SMB+Enterprise (License)</vt:lpstr>
      <vt:lpstr>SMB+Enterprise (Pack)</vt:lpstr>
      <vt:lpstr>Subscription&amp;MSP</vt:lpstr>
      <vt:lpstr>xSP</vt:lpstr>
      <vt:lpstr>Traffic</vt:lpstr>
      <vt:lpstr>ProfessionalServices</vt:lpstr>
      <vt:lpstr>SecurityServices</vt:lpstr>
      <vt:lpstr>SIEM</vt:lpstr>
      <vt:lpstr>ScanEngine</vt:lpstr>
      <vt:lpstr>SD-WAN</vt:lpstr>
      <vt:lpstr>ATC</vt:lpstr>
      <vt:lpstr>ProductSelector</vt:lpstr>
      <vt:lpstr>ProductCompositionMatrix</vt:lpstr>
      <vt:lpstr>ProductComposition</vt:lpstr>
      <vt:lpstr>Migration</vt:lpstr>
      <vt:lpstr>Comment</vt:lpstr>
      <vt:lpstr>Cover</vt:lpstr>
      <vt:lpstr>SaleListHome+SOHO</vt:lpstr>
      <vt:lpstr>SaleListCBA</vt:lpstr>
      <vt:lpstr>SaleListSMB+Enterprise</vt:lpstr>
      <vt:lpstr>SaleListSMB+EnterprisePack</vt:lpstr>
      <vt:lpstr>SaleListSubscription&amp;MSP</vt:lpstr>
      <vt:lpstr>SaleListxSP</vt:lpstr>
      <vt:lpstr>SaleListProfessionalServices</vt:lpstr>
      <vt:lpstr>SaleListSecurityServices</vt:lpstr>
      <vt:lpstr>SaleListSDWAN</vt:lpstr>
      <vt:lpstr>SaleListSIEM</vt:lpstr>
      <vt:lpstr>SaleListSE</vt:lpstr>
      <vt:lpstr>SaleListATC</vt:lpstr>
      <vt:lpstr>ProductList</vt:lpstr>
      <vt:lpstr>MigrationList</vt:lpstr>
      <vt:lpstr>Data</vt:lpstr>
      <vt:lpstr>CommentVC</vt:lpstr>
      <vt:lpstr>CoverVC</vt:lpstr>
      <vt:lpstr>EnterpriseVC</vt:lpstr>
      <vt:lpstr>IsPublicVC</vt:lpstr>
      <vt:lpstr>MediaVC</vt:lpstr>
      <vt:lpstr>MigrationVC</vt:lpstr>
      <vt:lpstr>ProductCompositionMatrixVC</vt:lpstr>
      <vt:lpstr>ProductCompositionVC</vt:lpstr>
      <vt:lpstr>ProductSelectorVC</vt:lpstr>
      <vt:lpstr>PSLicenseType</vt:lpstr>
      <vt:lpstr>PSTerm</vt:lpstr>
      <vt:lpstr>SOHOVC</vt:lpstr>
      <vt:lpstr>TrafficVC</vt:lpstr>
      <vt:lpstr>xSPVC</vt:lpstr>
    </vt:vector>
  </TitlesOfParts>
  <Company>Kaspersky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Buyakin</dc:creator>
  <dc:description>Prices for all B2B products adjusted</dc:description>
  <cp:lastModifiedBy>Phi Sơn Lê</cp:lastModifiedBy>
  <cp:lastPrinted>2007-02-17T13:24:53Z</cp:lastPrinted>
  <dcterms:created xsi:type="dcterms:W3CDTF">2007-01-30T08:39:54Z</dcterms:created>
  <dcterms:modified xsi:type="dcterms:W3CDTF">2026-10-08T08:54:19Z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0x010100F2E7A3B83117B94EAB50F34C99D2C0E0</vt:lpwstr>
  </property>
</Properties>
</file>